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shenetapp01\asddata\DSGA1\EYFSP\EYFSP pupil characteristics SKC\2017\Final documents for GOV.UK\"/>
    </mc:Choice>
  </mc:AlternateContent>
  <bookViews>
    <workbookView xWindow="720" yWindow="975" windowWidth="17835" windowHeight="11580" tabRatio="828"/>
  </bookViews>
  <sheets>
    <sheet name="Contents" sheetId="17" r:id="rId1"/>
    <sheet name="Table 1" sheetId="1" r:id="rId2"/>
    <sheet name="Table1_2013" sheetId="85" state="hidden" r:id="rId3"/>
    <sheet name="Table1_2014" sheetId="102" state="hidden" r:id="rId4"/>
    <sheet name="Table1_2015" sheetId="111" state="hidden" r:id="rId5"/>
    <sheet name="Table1_2016" sheetId="124" state="hidden" r:id="rId6"/>
    <sheet name="Table 2a" sheetId="2" r:id="rId7"/>
    <sheet name="Table2a_2013" sheetId="86" state="hidden" r:id="rId8"/>
    <sheet name="Table2a_2014" sheetId="103" state="hidden" r:id="rId9"/>
    <sheet name="Table 2b" sheetId="16" r:id="rId10"/>
    <sheet name="Table2b_2013" sheetId="87" state="hidden" r:id="rId11"/>
    <sheet name="Table2b_2014" sheetId="104" state="hidden" r:id="rId12"/>
    <sheet name="Table 2c" sheetId="15" r:id="rId13"/>
    <sheet name="Table2c_2013" sheetId="88" state="hidden" r:id="rId14"/>
    <sheet name="Table2c_2014" sheetId="105" state="hidden" r:id="rId15"/>
    <sheet name="Table 3" sheetId="12" r:id="rId16"/>
    <sheet name="Table3_2013" sheetId="89" state="hidden" r:id="rId17"/>
    <sheet name="Table3_2014" sheetId="106" state="hidden" r:id="rId18"/>
    <sheet name="Table 4" sheetId="11" r:id="rId19"/>
    <sheet name="Table4_2013" sheetId="90" state="hidden" r:id="rId20"/>
    <sheet name="Table4_2014" sheetId="107" state="hidden" r:id="rId21"/>
    <sheet name="Table 5" sheetId="10" r:id="rId22"/>
    <sheet name="Table5_2013" sheetId="91" state="hidden" r:id="rId23"/>
    <sheet name="Table5_2014" sheetId="108" state="hidden" r:id="rId24"/>
    <sheet name="Table 6" sheetId="9" r:id="rId25"/>
    <sheet name="Table 7" sheetId="123" r:id="rId26"/>
    <sheet name="Table6_2013" sheetId="92" state="hidden" r:id="rId27"/>
    <sheet name="Table6_2014" sheetId="109" state="hidden" r:id="rId28"/>
    <sheet name="Table7_2013" sheetId="93" state="hidden" r:id="rId29"/>
    <sheet name="Table7_2014" sheetId="110" state="hidden" r:id="rId30"/>
    <sheet name="Table PR1" sheetId="98" r:id="rId31"/>
    <sheet name="Table PR2" sheetId="99" r:id="rId32"/>
    <sheet name="Table PR2_2014" sheetId="101" state="hidden" r:id="rId33"/>
    <sheet name="Table2a_2015" sheetId="120" state="hidden" r:id="rId34"/>
    <sheet name="Table2a_2016" sheetId="125" state="hidden" r:id="rId35"/>
    <sheet name="Table1_2017" sheetId="135" state="hidden" r:id="rId36"/>
    <sheet name="Table2a_2017" sheetId="136" state="hidden" r:id="rId37"/>
    <sheet name="Table2b_2016" sheetId="126" state="hidden" r:id="rId38"/>
    <sheet name="Table2b_2017" sheetId="137" state="hidden" r:id="rId39"/>
    <sheet name="Table2b_2015" sheetId="121" state="hidden" r:id="rId40"/>
    <sheet name="Table2c_2015" sheetId="122" state="hidden" r:id="rId41"/>
    <sheet name="Table2c_2016" sheetId="127" state="hidden" r:id="rId42"/>
    <sheet name="Table2c_2017" sheetId="138" state="hidden" r:id="rId43"/>
    <sheet name="Table3_2015" sheetId="113" state="hidden" r:id="rId44"/>
    <sheet name="Table3_2016" sheetId="128" state="hidden" r:id="rId45"/>
    <sheet name="Table3_2017" sheetId="139" state="hidden" r:id="rId46"/>
    <sheet name="Table4_2015" sheetId="114" state="hidden" r:id="rId47"/>
    <sheet name="Table4_2016" sheetId="129" state="hidden" r:id="rId48"/>
    <sheet name="Table4_2017" sheetId="140" state="hidden" r:id="rId49"/>
    <sheet name="Table5_2015" sheetId="115" state="hidden" r:id="rId50"/>
    <sheet name="Table5_2016" sheetId="130" state="hidden" r:id="rId51"/>
    <sheet name="Table5_2017" sheetId="141" state="hidden" r:id="rId52"/>
    <sheet name="Table6_2015" sheetId="116" state="hidden" r:id="rId53"/>
    <sheet name="Table6_2016" sheetId="131" state="hidden" r:id="rId54"/>
    <sheet name="Table6_2017" sheetId="142" state="hidden" r:id="rId55"/>
    <sheet name="Table7b_2015" sheetId="117" state="hidden" r:id="rId56"/>
    <sheet name="Table7b_2016" sheetId="132" state="hidden" r:id="rId57"/>
    <sheet name="Table7b_2017" sheetId="143" state="hidden" r:id="rId58"/>
    <sheet name="Table PR1_2014" sheetId="100" state="hidden" r:id="rId59"/>
    <sheet name="TablePR1_2015" sheetId="118" state="hidden" r:id="rId60"/>
    <sheet name="TablePR1_2016" sheetId="133" state="hidden" r:id="rId61"/>
    <sheet name="TablePR1_2017" sheetId="144" state="hidden" r:id="rId62"/>
    <sheet name="TablePR2_2015" sheetId="119" state="hidden" r:id="rId63"/>
    <sheet name="Tablepr2_2016" sheetId="134" state="hidden" r:id="rId64"/>
    <sheet name="Tablepr2_2017" sheetId="145" state="hidden" r:id="rId65"/>
  </sheets>
  <definedNames>
    <definedName name="_xlnm._FilterDatabase" localSheetId="22" hidden="1">Table5_2013!$A$9:$BE$161</definedName>
    <definedName name="_xlnm._FilterDatabase" localSheetId="23" hidden="1">Table5_2014!$A$9:$BE$161</definedName>
    <definedName name="EAL_Table1_2015">Table1_2015!$B$35:$Z$39</definedName>
    <definedName name="ETHG_MAJ">Table1_2015!#REF!</definedName>
    <definedName name="PR1_2014">'Table PR1_2014'!$A$11:$H$129</definedName>
    <definedName name="PR1_2015">TablePR1_2015!$A$12:$G$129</definedName>
    <definedName name="_xlnm.Print_Area" localSheetId="0">Contents!$A$1:$O$30</definedName>
    <definedName name="_xlnm.Print_Area" localSheetId="1">'Table 1'!$A$1:$I$107</definedName>
    <definedName name="_xlnm.Print_Area" localSheetId="6">'Table 2a'!$A$1:$W$46</definedName>
    <definedName name="_xlnm.Print_Area" localSheetId="9">'Table 2b'!$A$1:$X$37</definedName>
    <definedName name="_xlnm.Print_Area" localSheetId="12">'Table 2c'!$A$1:$V$36</definedName>
    <definedName name="_xlnm.Print_Area" localSheetId="15">'Table 3'!$A$1:$Y$85</definedName>
    <definedName name="_xlnm.Print_Area" localSheetId="18">'Table 4'!$A$1:$V$213</definedName>
    <definedName name="_xlnm.Print_Area" localSheetId="21">'Table 5'!$A$1:$M$214</definedName>
    <definedName name="_xlnm.Print_Area" localSheetId="24">'Table 6'!$A$1:$M$207</definedName>
    <definedName name="_xlnm.Print_Area" localSheetId="25">'Table 7'!$A$1:$W$210</definedName>
    <definedName name="_xlnm.Print_Area" localSheetId="30">'Table PR1'!$A$1:$H$139</definedName>
    <definedName name="_xlnm.Print_Area" localSheetId="31">'Table PR2'!$A$1:$I$450</definedName>
    <definedName name="_xlnm.Print_Titles" localSheetId="1">'Table 1'!$4:$9</definedName>
    <definedName name="_xlnm.Print_Titles" localSheetId="6">'Table 2a'!$A:$B</definedName>
    <definedName name="_xlnm.Print_Titles" localSheetId="9">'Table 2b'!$4:$10</definedName>
    <definedName name="_xlnm.Print_Titles" localSheetId="12">'Table 2c'!$4:$10</definedName>
    <definedName name="_xlnm.Print_Titles" localSheetId="15">'Table 3'!$2:$11</definedName>
    <definedName name="_xlnm.Print_Titles" localSheetId="18">'Table 4'!$2:$10</definedName>
    <definedName name="_xlnm.Print_Titles" localSheetId="21">'Table 5'!$2:$10</definedName>
    <definedName name="_xlnm.Print_Titles" localSheetId="24">'Table 6'!$2:$10</definedName>
    <definedName name="_xlnm.Print_Titles" localSheetId="30">'Table PR1'!$2:$10</definedName>
    <definedName name="_xlnm.Print_Titles" localSheetId="31">'Table PR2'!$2:$10</definedName>
    <definedName name="Table1_2015">Table1_2015!#REF!</definedName>
    <definedName name="tABLE1_2016">Table1_2016!$A$8:$Y$75</definedName>
    <definedName name="Table1_2017">Table1_2017!$A$8:$Z$74</definedName>
    <definedName name="Table1_EAL_2013">Table1_2013!$B$35:$Z$38</definedName>
    <definedName name="Table1_EAL_2014" localSheetId="3">Table1_2014!$B$35:$Z$38</definedName>
    <definedName name="Table1_EAL_2014">Table1_2014!$B$35:$Z$38</definedName>
    <definedName name="tABLE1_EAL_2015">Table1_2015!$B$35:$Z$38</definedName>
    <definedName name="Table1_EAL_2016">Table1_2016!$B$35:$Z$38</definedName>
    <definedName name="Table1_EAL_2017">Table1_2017!$B$35:$Z$38</definedName>
    <definedName name="Table1_ETH_2013">Table1_2013!$B$8:$Z$34</definedName>
    <definedName name="Table1_ETH_2014" localSheetId="3">Table1_2014!$B$8:$Z$34</definedName>
    <definedName name="Table1_ETH_2014">Table1_2014!$B$8:$Z$34</definedName>
    <definedName name="Table1_ETH_2015">Table1_2015!$B$8:$Z$34</definedName>
    <definedName name="Table1_ETH_2016">Table1_2016!$B$8:$Z$34</definedName>
    <definedName name="Table1_ETH_2017">Table1_2017!$B$8:$Z$34</definedName>
    <definedName name="Table1_FSM_2013">Table1_2013!$B$39:$Z$41</definedName>
    <definedName name="Table1_FSM_2014" localSheetId="3">Table1_2014!$B$39:$Z$41</definedName>
    <definedName name="Table1_FSM_2014">Table1_2014!$B$39:$Z$41</definedName>
    <definedName name="Table1_FSM_2015">Table1_2015!$B$39:$Z$41</definedName>
    <definedName name="Table1_fsm_2016">Table1_2016!$B$39:$Z$41</definedName>
    <definedName name="Table1_FSM_2017">Table1_2017!$B$39:$Z$41</definedName>
    <definedName name="Table1_MONTH_2013">Table1_2013!$B$42:$Z$45</definedName>
    <definedName name="Table1_MONTH_2014" localSheetId="3">Table1_2014!$B$42:$Z$45</definedName>
    <definedName name="Table1_MONTH_2014">Table1_2014!$B$42:$Z$45</definedName>
    <definedName name="tABLE1_MONTH_2015">Table1_2015!$B$42:$Z$45</definedName>
    <definedName name="Table1_Month_2016">Table1_2016!$B$42:$Z$45</definedName>
    <definedName name="Table1_Month_2017">Table1_2017!$B$42:$Z$45</definedName>
    <definedName name="Table1_SEN_2013">Table1_2013!$B$46:$Z$55</definedName>
    <definedName name="Table1_SEN_2014" localSheetId="3">Table1_2014!$B$46:$Z$55</definedName>
    <definedName name="Table1_SEN_2014">Table1_2014!$B$46:$Z$55</definedName>
    <definedName name="Table1_SEN_2015">Table1_2015!$B$46:$Z$55</definedName>
    <definedName name="Table1_SEN_2016">Table1_2016!$B$46:$Z$57</definedName>
    <definedName name="Table1_SEN_2017">Table1_2017!$B$46:$Z$55</definedName>
    <definedName name="Table1_SENprimary_2013">Table1_2013!$B$56:$Z$74</definedName>
    <definedName name="Table1_SENprimary_2014">Table1_2014!$B$56:$Z$74</definedName>
    <definedName name="tABLE1_SENPRIMARY_2015">Table1_2015!$B$56:$Z$74</definedName>
    <definedName name="Table1_SENprimary_2016">Table1_2016!$B$56:$Z$74</definedName>
    <definedName name="Table1_SENPrimary_2017">Table1_2017!$B$56:$Z$74</definedName>
    <definedName name="Table1_working">Table1_2015!$A$8:$Z$74</definedName>
    <definedName name="Table2a_2013" localSheetId="8">Table2a_2014!$B$9:$CE$37</definedName>
    <definedName name="Table2a_2013">Table2a_2013!$B$9:$CE$37</definedName>
    <definedName name="Table2a_2014">Table2a_2014!$B$9:$CE$37</definedName>
    <definedName name="Table2a_2015">Table2a_2015!$B$9:$CE$37</definedName>
    <definedName name="Table2a_2016">Table2a_2016!$B$9:$CE$37</definedName>
    <definedName name="Table2a_2017">Table2a_2017!$B$9:$CE$38</definedName>
    <definedName name="Table2b_2013" localSheetId="11">Table2b_2014!$B$9:$CE$18</definedName>
    <definedName name="Table2b_2013">Table2b_2013!$B$9:$CE$17</definedName>
    <definedName name="Table2b_2014">Table2b_2014!$B$9:$CE$18</definedName>
    <definedName name="Table2b_2015">Table2b_2015!$B$9:$CE$18</definedName>
    <definedName name="Table2b_2016">Table2b_2016!$B$9:$CE$20</definedName>
    <definedName name="Table2b_2017">Table2b_2017!$B$9:$CE$19</definedName>
    <definedName name="Table2c_2013" localSheetId="14">Table2c_2014!$B$9:$FH$18</definedName>
    <definedName name="Table2c_2013">Table2c_2013!$B$9:$FH$20</definedName>
    <definedName name="Table2c_2014">Table2c_2014!$B$9:$FH$18</definedName>
    <definedName name="Table2c_2015">Table2c_2015!$B$9:$FH$18</definedName>
    <definedName name="Table2c_2016">Table2c_2016!$B$9:$FH$20</definedName>
    <definedName name="Table2c_2017">Table2c_2017!$B$9:$FH$18</definedName>
    <definedName name="Table3_EAL_2013" localSheetId="17">Table3_2014!$B$34:$GX$37</definedName>
    <definedName name="Table3_EAL_2013">Table3_2013!$B$34:$GX$37</definedName>
    <definedName name="Table3_EAL_2014">Table3_2014!$B$34:$GX$37</definedName>
    <definedName name="tABLE3_EAL_2015">Table3_2015!$B$34:$GX$37</definedName>
    <definedName name="Table3_EAL_2016">Table3_2016!$B$34:$GX$37</definedName>
    <definedName name="Table3_EAL_2017">Table3_2017!$B$34:$GX$37</definedName>
    <definedName name="Table3_ETH_2013" localSheetId="17">Table3_2014!$B$7:$GX$33</definedName>
    <definedName name="Table3_ETH_2013">Table3_2013!$B$7:$GX$33</definedName>
    <definedName name="Table3_ETH_2014">Table3_2014!$B$7:$GX$33</definedName>
    <definedName name="Table3_ETH_2015">Table3_2015!$B$7:$GX$33</definedName>
    <definedName name="Table3_ETH_2016">Table3_2016!$B$7:$GX$33</definedName>
    <definedName name="Table3_ETH_2017">Table3_2017!$B$7:$GX$33</definedName>
    <definedName name="Table3_FSM_2013" localSheetId="17">Table3_2014!$B$38:$GX$40</definedName>
    <definedName name="Table3_FSM_2013">Table3_2013!$B$38:$GX$40</definedName>
    <definedName name="Table3_FSM_2014">Table3_2014!$B$38:$GX$40</definedName>
    <definedName name="tABLE3_FSM_2015">Table3_2015!$B$38:$GX$40</definedName>
    <definedName name="Table3_FSM_2016">Table3_2016!$B$38:$GX$40</definedName>
    <definedName name="Table3_FSM_2017">Table3_2017!$B$38:$GX$40</definedName>
    <definedName name="Table3_MONTH_2013" localSheetId="17">Table3_2014!$B$41:$GX$44</definedName>
    <definedName name="Table3_MONTH_2013">Table3_2013!$B$41:$GX$44</definedName>
    <definedName name="Table3_MONTH_2014">Table3_2014!$B$41:$GX$44</definedName>
    <definedName name="tABLE3_MONTH_2015">Table3_2015!$B$41:$GX$44</definedName>
    <definedName name="Table3_MONTH_2016">Table3_2016!$B$41:$GX$44</definedName>
    <definedName name="Table3_Month_2017">Table3_2017!$B$41:$GX$44</definedName>
    <definedName name="Table3_SEN_2013" localSheetId="17">Table3_2014!$B$45:$GX$54</definedName>
    <definedName name="Table3_SEN_2013">Table3_2013!$B$45:$GX$54</definedName>
    <definedName name="Table3_SEN_2014">Table3_2014!$B$45:$GX$54</definedName>
    <definedName name="Table3_sen_2015">Table3_2015!$B$45:$GX$54</definedName>
    <definedName name="Table3_SEN_2016">Table3_2016!$B$45:$GX$54</definedName>
    <definedName name="Table3_SEN_2017">Table3_2017!$B$45:$GX$54</definedName>
    <definedName name="Table3_working">Table3_2015!$A$7:$GX$54</definedName>
    <definedName name="Table4_2013" localSheetId="20">Table4_2014!$A$10:$DG$174</definedName>
    <definedName name="Table4_2013">Table4_2013!$A$10:$DG$174</definedName>
    <definedName name="Table4_2014">Table4_2014!$A$10:$DG$174</definedName>
    <definedName name="Table4_2015">Table4_2015!$A$10:$DG$174</definedName>
    <definedName name="tABLE4_2016">Table4_2016!$A$10:$DG$174</definedName>
    <definedName name="Table4_2017">Table4_2017!$A$10:$DG$174</definedName>
    <definedName name="Table5_2013" localSheetId="23">Table5_2014!$A$10:$BE$174</definedName>
    <definedName name="Table5_2013">Table5_2013!$A$10:$BE$174</definedName>
    <definedName name="Table5_2014">Table5_2014!$A$10:$BE$174</definedName>
    <definedName name="Table5_2015">Table5_2015!$A$10:$BE$174</definedName>
    <definedName name="Table5_2016">Table5_2016!$A$10:$BE$174</definedName>
    <definedName name="Table5_2017">Table5_2017!$A$10:$BE$174</definedName>
    <definedName name="Table6_2013" localSheetId="27">Table6_2014!$A$10:$BE$174</definedName>
    <definedName name="Table6_2013">Table6_2013!$A$10:$BE$174</definedName>
    <definedName name="Table6_2014">Table6_2014!$A$10:$BE$174</definedName>
    <definedName name="Table6_2015">Table6_2015!$A$10:$BE$174</definedName>
    <definedName name="Table6_2016">Table6_2016!$A$10:$BE$174</definedName>
    <definedName name="Table6_2017">Table6_2017!$A$10:$BE$175</definedName>
    <definedName name="Table7_2013" localSheetId="29">Table7_2014!$A$10:$DG$174</definedName>
    <definedName name="Table7_2013">Table7_2013!$A$10:$DG$174</definedName>
    <definedName name="Table7_2014">Table7_2014!$A$10:$DG$174</definedName>
    <definedName name="Table7_working">Table7b_2015!$A$10:$DG$174</definedName>
    <definedName name="Table7a_2015">Table7b_2015!$A$10:$DG$174</definedName>
    <definedName name="Table7b_2013">Table7_2013!$A$10:$DG$174</definedName>
    <definedName name="table7b_2014">Table7_2014!$A$10:$DG$174</definedName>
    <definedName name="Table7b_2015">Table7b_2015!$A$10:$DG$174</definedName>
    <definedName name="Table7b_2016">Table7b_2016!$A$10:$DG$174</definedName>
    <definedName name="Table7b_2017">Table7b_2017!$A$10:$DG$175</definedName>
    <definedName name="Year">'Table PR1'!$G$5</definedName>
    <definedName name="YEAR2">'Table PR2'!$I$5</definedName>
  </definedNames>
  <calcPr calcId="162913"/>
</workbook>
</file>

<file path=xl/calcChain.xml><?xml version="1.0" encoding="utf-8"?>
<calcChain xmlns="http://schemas.openxmlformats.org/spreadsheetml/2006/main">
  <c r="Q9" i="123" l="1"/>
  <c r="N9" i="123"/>
  <c r="F14" i="99" l="1"/>
  <c r="G14" i="99"/>
  <c r="H14" i="99"/>
  <c r="I14" i="99"/>
  <c r="F15" i="99"/>
  <c r="G15" i="99"/>
  <c r="H15" i="99"/>
  <c r="I15" i="99"/>
  <c r="F16" i="99"/>
  <c r="G16" i="99"/>
  <c r="H16" i="99"/>
  <c r="I16" i="99"/>
  <c r="F17" i="99"/>
  <c r="G17" i="99"/>
  <c r="H17" i="99"/>
  <c r="I17" i="99"/>
  <c r="F18" i="99"/>
  <c r="G18" i="99"/>
  <c r="H18" i="99"/>
  <c r="I18" i="99"/>
  <c r="F19" i="99"/>
  <c r="G19" i="99"/>
  <c r="H19" i="99"/>
  <c r="I19" i="99"/>
  <c r="F20" i="99"/>
  <c r="G20" i="99"/>
  <c r="H20" i="99"/>
  <c r="I20" i="99"/>
  <c r="F23" i="99"/>
  <c r="G23" i="99"/>
  <c r="H23" i="99"/>
  <c r="I23" i="99"/>
  <c r="F24" i="99"/>
  <c r="G24" i="99"/>
  <c r="H24" i="99"/>
  <c r="I24" i="99"/>
  <c r="F25" i="99"/>
  <c r="G25" i="99"/>
  <c r="H25" i="99"/>
  <c r="I25" i="99"/>
  <c r="F26" i="99"/>
  <c r="G26" i="99"/>
  <c r="H26" i="99"/>
  <c r="I26" i="99"/>
  <c r="F27" i="99"/>
  <c r="G27" i="99"/>
  <c r="H27" i="99"/>
  <c r="I27" i="99"/>
  <c r="F29" i="99"/>
  <c r="G29" i="99"/>
  <c r="H29" i="99"/>
  <c r="I29" i="99"/>
  <c r="F31" i="99"/>
  <c r="G31" i="99"/>
  <c r="H31" i="99"/>
  <c r="I31" i="99"/>
  <c r="F32" i="99"/>
  <c r="G32" i="99"/>
  <c r="H32" i="99"/>
  <c r="I32" i="99"/>
  <c r="F33" i="99"/>
  <c r="G33" i="99"/>
  <c r="H33" i="99"/>
  <c r="I33" i="99"/>
  <c r="F34" i="99"/>
  <c r="G34" i="99"/>
  <c r="H34" i="99"/>
  <c r="I34" i="99"/>
  <c r="F35" i="99"/>
  <c r="G35" i="99"/>
  <c r="H35" i="99"/>
  <c r="I35" i="99"/>
  <c r="F36" i="99"/>
  <c r="G36" i="99"/>
  <c r="H36" i="99"/>
  <c r="I36" i="99"/>
  <c r="F39" i="99"/>
  <c r="G39" i="99"/>
  <c r="H39" i="99"/>
  <c r="I39" i="99"/>
  <c r="F40" i="99"/>
  <c r="G40" i="99"/>
  <c r="H40" i="99"/>
  <c r="I40" i="99"/>
  <c r="F41" i="99"/>
  <c r="G41" i="99"/>
  <c r="H41" i="99"/>
  <c r="I41" i="99"/>
  <c r="F42" i="99"/>
  <c r="G42" i="99"/>
  <c r="H42" i="99"/>
  <c r="I42" i="99"/>
  <c r="F43" i="99"/>
  <c r="G43" i="99"/>
  <c r="H43" i="99"/>
  <c r="I43" i="99"/>
  <c r="F44" i="99"/>
  <c r="G44" i="99"/>
  <c r="H44" i="99"/>
  <c r="I44" i="99"/>
  <c r="F47" i="99"/>
  <c r="G47" i="99"/>
  <c r="H47" i="99"/>
  <c r="I47" i="99"/>
  <c r="F48" i="99"/>
  <c r="G48" i="99"/>
  <c r="H48" i="99"/>
  <c r="I48" i="99"/>
  <c r="F49" i="99"/>
  <c r="G49" i="99"/>
  <c r="H49" i="99"/>
  <c r="I49" i="99"/>
  <c r="F50" i="99"/>
  <c r="G50" i="99"/>
  <c r="H50" i="99"/>
  <c r="I50" i="99"/>
  <c r="F51" i="99"/>
  <c r="G51" i="99"/>
  <c r="H51" i="99"/>
  <c r="I51" i="99"/>
  <c r="F52" i="99"/>
  <c r="G52" i="99"/>
  <c r="H52" i="99"/>
  <c r="I52" i="99"/>
  <c r="F53" i="99"/>
  <c r="G53" i="99"/>
  <c r="H53" i="99"/>
  <c r="I53" i="99"/>
  <c r="F54" i="99"/>
  <c r="G54" i="99"/>
  <c r="H54" i="99"/>
  <c r="I54" i="99"/>
  <c r="F55" i="99"/>
  <c r="G55" i="99"/>
  <c r="H55" i="99"/>
  <c r="I55" i="99"/>
  <c r="F56" i="99"/>
  <c r="G56" i="99"/>
  <c r="H56" i="99"/>
  <c r="I56" i="99"/>
  <c r="F59" i="99"/>
  <c r="G59" i="99"/>
  <c r="H59" i="99"/>
  <c r="I59" i="99"/>
  <c r="F60" i="99"/>
  <c r="G60" i="99"/>
  <c r="H60" i="99"/>
  <c r="I60" i="99"/>
  <c r="F61" i="99"/>
  <c r="G61" i="99"/>
  <c r="H61" i="99"/>
  <c r="I61" i="99"/>
  <c r="F62" i="99"/>
  <c r="G62" i="99"/>
  <c r="H62" i="99"/>
  <c r="I62" i="99"/>
  <c r="F63" i="99"/>
  <c r="G63" i="99"/>
  <c r="H63" i="99"/>
  <c r="I63" i="99"/>
  <c r="F64" i="99"/>
  <c r="G64" i="99"/>
  <c r="H64" i="99"/>
  <c r="I64" i="99"/>
  <c r="F65" i="99"/>
  <c r="G65" i="99"/>
  <c r="H65" i="99"/>
  <c r="I65" i="99"/>
  <c r="F66" i="99"/>
  <c r="G66" i="99"/>
  <c r="H66" i="99"/>
  <c r="I66" i="99"/>
  <c r="F67" i="99"/>
  <c r="G67" i="99"/>
  <c r="H67" i="99"/>
  <c r="I67" i="99"/>
  <c r="F68" i="99"/>
  <c r="G68" i="99"/>
  <c r="H68" i="99"/>
  <c r="I68" i="99"/>
  <c r="F69" i="99"/>
  <c r="G69" i="99"/>
  <c r="H69" i="99"/>
  <c r="I69" i="99"/>
  <c r="F70" i="99"/>
  <c r="G70" i="99"/>
  <c r="H70" i="99"/>
  <c r="I70" i="99"/>
  <c r="F73" i="99"/>
  <c r="G73" i="99"/>
  <c r="H73" i="99"/>
  <c r="I73" i="99"/>
  <c r="F74" i="99"/>
  <c r="G74" i="99"/>
  <c r="H74" i="99"/>
  <c r="I74" i="99"/>
  <c r="F75" i="99"/>
  <c r="G75" i="99"/>
  <c r="H75" i="99"/>
  <c r="I75" i="99"/>
  <c r="F76" i="99"/>
  <c r="G76" i="99"/>
  <c r="H76" i="99"/>
  <c r="I76" i="99"/>
  <c r="F77" i="99"/>
  <c r="G77" i="99"/>
  <c r="H77" i="99"/>
  <c r="I77" i="99"/>
  <c r="F79" i="99"/>
  <c r="G79" i="99"/>
  <c r="H79" i="99"/>
  <c r="I79" i="99"/>
  <c r="F81" i="99"/>
  <c r="G81" i="99"/>
  <c r="H81" i="99"/>
  <c r="I81" i="99"/>
  <c r="F82" i="99"/>
  <c r="G82" i="99"/>
  <c r="H82" i="99"/>
  <c r="I82" i="99"/>
  <c r="F83" i="99"/>
  <c r="G83" i="99"/>
  <c r="H83" i="99"/>
  <c r="I83" i="99"/>
  <c r="F84" i="99"/>
  <c r="G84" i="99"/>
  <c r="H84" i="99"/>
  <c r="I84" i="99"/>
  <c r="F85" i="99"/>
  <c r="G85" i="99"/>
  <c r="H85" i="99"/>
  <c r="I85" i="99"/>
  <c r="F88" i="99"/>
  <c r="G88" i="99"/>
  <c r="H88" i="99"/>
  <c r="I88" i="99"/>
  <c r="F89" i="99"/>
  <c r="G89" i="99"/>
  <c r="H89" i="99"/>
  <c r="I89" i="99"/>
  <c r="F90" i="99"/>
  <c r="G90" i="99"/>
  <c r="H90" i="99"/>
  <c r="I90" i="99"/>
  <c r="F91" i="99"/>
  <c r="G91" i="99"/>
  <c r="H91" i="99"/>
  <c r="I91" i="99"/>
  <c r="F92" i="99"/>
  <c r="G92" i="99"/>
  <c r="H92" i="99"/>
  <c r="I92" i="99"/>
  <c r="F93" i="99"/>
  <c r="G93" i="99"/>
  <c r="H93" i="99"/>
  <c r="I93" i="99"/>
  <c r="F94" i="99"/>
  <c r="G94" i="99"/>
  <c r="H94" i="99"/>
  <c r="I94" i="99"/>
  <c r="F97" i="99"/>
  <c r="G97" i="99"/>
  <c r="H97" i="99"/>
  <c r="I97" i="99"/>
  <c r="F98" i="99"/>
  <c r="G98" i="99"/>
  <c r="H98" i="99"/>
  <c r="I98" i="99"/>
  <c r="F99" i="99"/>
  <c r="G99" i="99"/>
  <c r="H99" i="99"/>
  <c r="I99" i="99"/>
  <c r="F100" i="99"/>
  <c r="G100" i="99"/>
  <c r="H100" i="99"/>
  <c r="I100" i="99"/>
  <c r="F103" i="99"/>
  <c r="G103" i="99"/>
  <c r="H103" i="99"/>
  <c r="I103" i="99"/>
  <c r="F104" i="99"/>
  <c r="G104" i="99"/>
  <c r="H104" i="99"/>
  <c r="I104" i="99"/>
  <c r="F105" i="99"/>
  <c r="G105" i="99"/>
  <c r="H105" i="99"/>
  <c r="I105" i="99"/>
  <c r="F106" i="99"/>
  <c r="G106" i="99"/>
  <c r="H106" i="99"/>
  <c r="I106" i="99"/>
  <c r="F107" i="99"/>
  <c r="G107" i="99"/>
  <c r="H107" i="99"/>
  <c r="I107" i="99"/>
  <c r="F109" i="99"/>
  <c r="G109" i="99"/>
  <c r="H109" i="99"/>
  <c r="I109" i="99"/>
  <c r="F111" i="99"/>
  <c r="G111" i="99"/>
  <c r="H111" i="99"/>
  <c r="I111" i="99"/>
  <c r="F112" i="99"/>
  <c r="G112" i="99"/>
  <c r="H112" i="99"/>
  <c r="I112" i="99"/>
  <c r="F113" i="99"/>
  <c r="G113" i="99"/>
  <c r="H113" i="99"/>
  <c r="I113" i="99"/>
  <c r="F114" i="99"/>
  <c r="G114" i="99"/>
  <c r="H114" i="99"/>
  <c r="I114" i="99"/>
  <c r="F117" i="99"/>
  <c r="G117" i="99"/>
  <c r="H117" i="99"/>
  <c r="I117" i="99"/>
  <c r="F118" i="99"/>
  <c r="G118" i="99"/>
  <c r="H118" i="99"/>
  <c r="I118" i="99"/>
  <c r="F119" i="99"/>
  <c r="G119" i="99"/>
  <c r="H119" i="99"/>
  <c r="I119" i="99"/>
  <c r="F120" i="99"/>
  <c r="G120" i="99"/>
  <c r="H120" i="99"/>
  <c r="I120" i="99"/>
  <c r="F121" i="99"/>
  <c r="G121" i="99"/>
  <c r="H121" i="99"/>
  <c r="I121" i="99"/>
  <c r="F122" i="99"/>
  <c r="G122" i="99"/>
  <c r="H122" i="99"/>
  <c r="I122" i="99"/>
  <c r="F123" i="99"/>
  <c r="G123" i="99"/>
  <c r="H123" i="99"/>
  <c r="I123" i="99"/>
  <c r="F124" i="99"/>
  <c r="G124" i="99"/>
  <c r="H124" i="99"/>
  <c r="I124" i="99"/>
  <c r="F127" i="99"/>
  <c r="G127" i="99"/>
  <c r="H127" i="99"/>
  <c r="I127" i="99"/>
  <c r="F128" i="99"/>
  <c r="G128" i="99"/>
  <c r="H128" i="99"/>
  <c r="I128" i="99"/>
  <c r="F129" i="99"/>
  <c r="G129" i="99"/>
  <c r="H129" i="99"/>
  <c r="I129" i="99"/>
  <c r="F130" i="99"/>
  <c r="G130" i="99"/>
  <c r="H130" i="99"/>
  <c r="I130" i="99"/>
  <c r="F131" i="99"/>
  <c r="G131" i="99"/>
  <c r="H131" i="99"/>
  <c r="I131" i="99"/>
  <c r="F132" i="99"/>
  <c r="G132" i="99"/>
  <c r="H132" i="99"/>
  <c r="I132" i="99"/>
  <c r="F133" i="99"/>
  <c r="G133" i="99"/>
  <c r="H133" i="99"/>
  <c r="I133" i="99"/>
  <c r="F136" i="99"/>
  <c r="G136" i="99"/>
  <c r="H136" i="99"/>
  <c r="I136" i="99"/>
  <c r="F137" i="99"/>
  <c r="G137" i="99"/>
  <c r="H137" i="99"/>
  <c r="I137" i="99"/>
  <c r="F138" i="99"/>
  <c r="G138" i="99"/>
  <c r="H138" i="99"/>
  <c r="I138" i="99"/>
  <c r="F139" i="99"/>
  <c r="G139" i="99"/>
  <c r="H139" i="99"/>
  <c r="I139" i="99"/>
  <c r="F140" i="99"/>
  <c r="G140" i="99"/>
  <c r="H140" i="99"/>
  <c r="I140" i="99"/>
  <c r="F141" i="99"/>
  <c r="G141" i="99"/>
  <c r="H141" i="99"/>
  <c r="I141" i="99"/>
  <c r="F142" i="99"/>
  <c r="G142" i="99"/>
  <c r="H142" i="99"/>
  <c r="I142" i="99"/>
  <c r="F145" i="99"/>
  <c r="G145" i="99"/>
  <c r="H145" i="99"/>
  <c r="I145" i="99"/>
  <c r="F146" i="99"/>
  <c r="G146" i="99"/>
  <c r="H146" i="99"/>
  <c r="I146" i="99"/>
  <c r="F147" i="99"/>
  <c r="G147" i="99"/>
  <c r="H147" i="99"/>
  <c r="I147" i="99"/>
  <c r="F148" i="99"/>
  <c r="G148" i="99"/>
  <c r="H148" i="99"/>
  <c r="I148" i="99"/>
  <c r="F149" i="99"/>
  <c r="G149" i="99"/>
  <c r="H149" i="99"/>
  <c r="I149" i="99"/>
  <c r="F150" i="99"/>
  <c r="G150" i="99"/>
  <c r="H150" i="99"/>
  <c r="I150" i="99"/>
  <c r="F151" i="99"/>
  <c r="G151" i="99"/>
  <c r="H151" i="99"/>
  <c r="I151" i="99"/>
  <c r="F154" i="99"/>
  <c r="G154" i="99"/>
  <c r="H154" i="99"/>
  <c r="I154" i="99"/>
  <c r="F155" i="99"/>
  <c r="G155" i="99"/>
  <c r="H155" i="99"/>
  <c r="I155" i="99"/>
  <c r="F156" i="99"/>
  <c r="G156" i="99"/>
  <c r="H156" i="99"/>
  <c r="I156" i="99"/>
  <c r="F157" i="99"/>
  <c r="G157" i="99"/>
  <c r="H157" i="99"/>
  <c r="I157" i="99"/>
  <c r="F158" i="99"/>
  <c r="G158" i="99"/>
  <c r="H158" i="99"/>
  <c r="I158" i="99"/>
  <c r="F159" i="99"/>
  <c r="G159" i="99"/>
  <c r="H159" i="99"/>
  <c r="I159" i="99"/>
  <c r="F160" i="99"/>
  <c r="G160" i="99"/>
  <c r="H160" i="99"/>
  <c r="I160" i="99"/>
  <c r="F162" i="99"/>
  <c r="G162" i="99"/>
  <c r="H162" i="99"/>
  <c r="I162" i="99"/>
  <c r="F164" i="99"/>
  <c r="G164" i="99"/>
  <c r="H164" i="99"/>
  <c r="I164" i="99"/>
  <c r="F165" i="99"/>
  <c r="G165" i="99"/>
  <c r="H165" i="99"/>
  <c r="I165" i="99"/>
  <c r="F166" i="99"/>
  <c r="G166" i="99"/>
  <c r="H166" i="99"/>
  <c r="I166" i="99"/>
  <c r="F167" i="99"/>
  <c r="G167" i="99"/>
  <c r="H167" i="99"/>
  <c r="I167" i="99"/>
  <c r="F170" i="99"/>
  <c r="G170" i="99"/>
  <c r="H170" i="99"/>
  <c r="I170" i="99"/>
  <c r="F171" i="99"/>
  <c r="G171" i="99"/>
  <c r="H171" i="99"/>
  <c r="I171" i="99"/>
  <c r="F172" i="99"/>
  <c r="G172" i="99"/>
  <c r="H172" i="99"/>
  <c r="I172" i="99"/>
  <c r="F173" i="99"/>
  <c r="G173" i="99"/>
  <c r="H173" i="99"/>
  <c r="I173" i="99"/>
  <c r="F174" i="99"/>
  <c r="G174" i="99"/>
  <c r="H174" i="99"/>
  <c r="I174" i="99"/>
  <c r="F175" i="99"/>
  <c r="G175" i="99"/>
  <c r="H175" i="99"/>
  <c r="I175" i="99"/>
  <c r="F176" i="99"/>
  <c r="G176" i="99"/>
  <c r="H176" i="99"/>
  <c r="I176" i="99"/>
  <c r="F177" i="99"/>
  <c r="G177" i="99"/>
  <c r="H177" i="99"/>
  <c r="I177" i="99"/>
  <c r="F180" i="99"/>
  <c r="G180" i="99"/>
  <c r="H180" i="99"/>
  <c r="I180" i="99"/>
  <c r="F181" i="99"/>
  <c r="G181" i="99"/>
  <c r="H181" i="99"/>
  <c r="I181" i="99"/>
  <c r="F182" i="99"/>
  <c r="G182" i="99"/>
  <c r="H182" i="99"/>
  <c r="I182" i="99"/>
  <c r="F183" i="99"/>
  <c r="G183" i="99"/>
  <c r="H183" i="99"/>
  <c r="I183" i="99"/>
  <c r="F184" i="99"/>
  <c r="G184" i="99"/>
  <c r="H184" i="99"/>
  <c r="I184" i="99"/>
  <c r="F187" i="99"/>
  <c r="G187" i="99"/>
  <c r="H187" i="99"/>
  <c r="I187" i="99"/>
  <c r="F188" i="99"/>
  <c r="G188" i="99"/>
  <c r="H188" i="99"/>
  <c r="I188" i="99"/>
  <c r="F189" i="99"/>
  <c r="G189" i="99"/>
  <c r="H189" i="99"/>
  <c r="I189" i="99"/>
  <c r="F190" i="99"/>
  <c r="G190" i="99"/>
  <c r="H190" i="99"/>
  <c r="I190" i="99"/>
  <c r="F191" i="99"/>
  <c r="G191" i="99"/>
  <c r="H191" i="99"/>
  <c r="I191" i="99"/>
  <c r="F192" i="99"/>
  <c r="G192" i="99"/>
  <c r="H192" i="99"/>
  <c r="I192" i="99"/>
  <c r="F193" i="99"/>
  <c r="G193" i="99"/>
  <c r="H193" i="99"/>
  <c r="I193" i="99"/>
  <c r="F196" i="99"/>
  <c r="G196" i="99"/>
  <c r="H196" i="99"/>
  <c r="I196" i="99"/>
  <c r="F197" i="99"/>
  <c r="G197" i="99"/>
  <c r="H197" i="99"/>
  <c r="I197" i="99"/>
  <c r="F198" i="99"/>
  <c r="G198" i="99"/>
  <c r="H198" i="99"/>
  <c r="I198" i="99"/>
  <c r="F199" i="99"/>
  <c r="G199" i="99"/>
  <c r="H199" i="99"/>
  <c r="I199" i="99"/>
  <c r="F200" i="99"/>
  <c r="G200" i="99"/>
  <c r="H200" i="99"/>
  <c r="I200" i="99"/>
  <c r="F201" i="99"/>
  <c r="G201" i="99"/>
  <c r="H201" i="99"/>
  <c r="I201" i="99"/>
  <c r="F203" i="99"/>
  <c r="G203" i="99"/>
  <c r="H203" i="99"/>
  <c r="I203" i="99"/>
  <c r="F205" i="99"/>
  <c r="G205" i="99"/>
  <c r="H205" i="99"/>
  <c r="I205" i="99"/>
  <c r="F206" i="99"/>
  <c r="G206" i="99"/>
  <c r="H206" i="99"/>
  <c r="I206" i="99"/>
  <c r="F207" i="99"/>
  <c r="G207" i="99"/>
  <c r="H207" i="99"/>
  <c r="I207" i="99"/>
  <c r="F208" i="99"/>
  <c r="G208" i="99"/>
  <c r="H208" i="99"/>
  <c r="I208" i="99"/>
  <c r="F209" i="99"/>
  <c r="G209" i="99"/>
  <c r="H209" i="99"/>
  <c r="I209" i="99"/>
  <c r="F210" i="99"/>
  <c r="G210" i="99"/>
  <c r="H210" i="99"/>
  <c r="I210" i="99"/>
  <c r="F213" i="99"/>
  <c r="G213" i="99"/>
  <c r="H213" i="99"/>
  <c r="I213" i="99"/>
  <c r="F214" i="99"/>
  <c r="G214" i="99"/>
  <c r="H214" i="99"/>
  <c r="I214" i="99"/>
  <c r="F215" i="99"/>
  <c r="G215" i="99"/>
  <c r="H215" i="99"/>
  <c r="I215" i="99"/>
  <c r="F216" i="99"/>
  <c r="G216" i="99"/>
  <c r="H216" i="99"/>
  <c r="I216" i="99"/>
  <c r="F217" i="99"/>
  <c r="G217" i="99"/>
  <c r="H217" i="99"/>
  <c r="I217" i="99"/>
  <c r="F220" i="99"/>
  <c r="G220" i="99"/>
  <c r="H220" i="99"/>
  <c r="I220" i="99"/>
  <c r="F221" i="99"/>
  <c r="G221" i="99"/>
  <c r="H221" i="99"/>
  <c r="I221" i="99"/>
  <c r="F222" i="99"/>
  <c r="G222" i="99"/>
  <c r="H222" i="99"/>
  <c r="I222" i="99"/>
  <c r="F223" i="99"/>
  <c r="G223" i="99"/>
  <c r="H223" i="99"/>
  <c r="I223" i="99"/>
  <c r="F224" i="99"/>
  <c r="G224" i="99"/>
  <c r="H224" i="99"/>
  <c r="I224" i="99"/>
  <c r="F225" i="99"/>
  <c r="G225" i="99"/>
  <c r="H225" i="99"/>
  <c r="I225" i="99"/>
  <c r="F226" i="99"/>
  <c r="G226" i="99"/>
  <c r="H226" i="99"/>
  <c r="I226" i="99"/>
  <c r="F227" i="99"/>
  <c r="G227" i="99"/>
  <c r="H227" i="99"/>
  <c r="I227" i="99"/>
  <c r="F228" i="99"/>
  <c r="G228" i="99"/>
  <c r="H228" i="99"/>
  <c r="I228" i="99"/>
  <c r="F229" i="99"/>
  <c r="G229" i="99"/>
  <c r="H229" i="99"/>
  <c r="I229" i="99"/>
  <c r="F230" i="99"/>
  <c r="G230" i="99"/>
  <c r="H230" i="99"/>
  <c r="I230" i="99"/>
  <c r="F231" i="99"/>
  <c r="G231" i="99"/>
  <c r="H231" i="99"/>
  <c r="I231" i="99"/>
  <c r="F234" i="99"/>
  <c r="G234" i="99"/>
  <c r="H234" i="99"/>
  <c r="I234" i="99"/>
  <c r="F235" i="99"/>
  <c r="G235" i="99"/>
  <c r="H235" i="99"/>
  <c r="I235" i="99"/>
  <c r="F236" i="99"/>
  <c r="G236" i="99"/>
  <c r="H236" i="99"/>
  <c r="I236" i="99"/>
  <c r="F237" i="99"/>
  <c r="G237" i="99"/>
  <c r="H237" i="99"/>
  <c r="I237" i="99"/>
  <c r="F238" i="99"/>
  <c r="G238" i="99"/>
  <c r="H238" i="99"/>
  <c r="I238" i="99"/>
  <c r="F239" i="99"/>
  <c r="G239" i="99"/>
  <c r="H239" i="99"/>
  <c r="I239" i="99"/>
  <c r="F240" i="99"/>
  <c r="G240" i="99"/>
  <c r="H240" i="99"/>
  <c r="I240" i="99"/>
  <c r="F241" i="99"/>
  <c r="G241" i="99"/>
  <c r="H241" i="99"/>
  <c r="I241" i="99"/>
  <c r="F242" i="99"/>
  <c r="G242" i="99"/>
  <c r="H242" i="99"/>
  <c r="I242" i="99"/>
  <c r="F243" i="99"/>
  <c r="G243" i="99"/>
  <c r="H243" i="99"/>
  <c r="I243" i="99"/>
  <c r="F246" i="99"/>
  <c r="G246" i="99"/>
  <c r="H246" i="99"/>
  <c r="I246" i="99"/>
  <c r="F247" i="99"/>
  <c r="G247" i="99"/>
  <c r="H247" i="99"/>
  <c r="I247" i="99"/>
  <c r="F248" i="99"/>
  <c r="G248" i="99"/>
  <c r="H248" i="99"/>
  <c r="I248" i="99"/>
  <c r="F249" i="99"/>
  <c r="G249" i="99"/>
  <c r="H249" i="99"/>
  <c r="I249" i="99"/>
  <c r="F250" i="99"/>
  <c r="G250" i="99"/>
  <c r="H250" i="99"/>
  <c r="I250" i="99"/>
  <c r="F251" i="99"/>
  <c r="G251" i="99"/>
  <c r="H251" i="99"/>
  <c r="I251" i="99"/>
  <c r="F252" i="99"/>
  <c r="G252" i="99"/>
  <c r="H252" i="99"/>
  <c r="I252" i="99"/>
  <c r="F255" i="99"/>
  <c r="G255" i="99"/>
  <c r="H255" i="99"/>
  <c r="I255" i="99"/>
  <c r="F256" i="99"/>
  <c r="G256" i="99"/>
  <c r="H256" i="99"/>
  <c r="I256" i="99"/>
  <c r="F257" i="99"/>
  <c r="G257" i="99"/>
  <c r="H257" i="99"/>
  <c r="I257" i="99"/>
  <c r="F258" i="99"/>
  <c r="G258" i="99"/>
  <c r="H258" i="99"/>
  <c r="I258" i="99"/>
  <c r="F259" i="99"/>
  <c r="G259" i="99"/>
  <c r="H259" i="99"/>
  <c r="I259" i="99"/>
  <c r="F260" i="99"/>
  <c r="G260" i="99"/>
  <c r="H260" i="99"/>
  <c r="I260" i="99"/>
  <c r="F261" i="99"/>
  <c r="G261" i="99"/>
  <c r="H261" i="99"/>
  <c r="I261" i="99"/>
  <c r="F263" i="99"/>
  <c r="G263" i="99"/>
  <c r="H263" i="99"/>
  <c r="I263" i="99"/>
  <c r="F266" i="99"/>
  <c r="G266" i="99"/>
  <c r="H266" i="99"/>
  <c r="I266" i="99"/>
  <c r="F267" i="99"/>
  <c r="G267" i="99"/>
  <c r="H267" i="99"/>
  <c r="I267" i="99"/>
  <c r="F268" i="99"/>
  <c r="G268" i="99"/>
  <c r="H268" i="99"/>
  <c r="I268" i="99"/>
  <c r="F269" i="99"/>
  <c r="G269" i="99"/>
  <c r="H269" i="99"/>
  <c r="I269" i="99"/>
  <c r="F270" i="99"/>
  <c r="G270" i="99"/>
  <c r="H270" i="99"/>
  <c r="I270" i="99"/>
  <c r="F271" i="99"/>
  <c r="G271" i="99"/>
  <c r="H271" i="99"/>
  <c r="I271" i="99"/>
  <c r="F272" i="99"/>
  <c r="G272" i="99"/>
  <c r="H272" i="99"/>
  <c r="I272" i="99"/>
  <c r="F273" i="99"/>
  <c r="G273" i="99"/>
  <c r="H273" i="99"/>
  <c r="I273" i="99"/>
  <c r="F274" i="99"/>
  <c r="G274" i="99"/>
  <c r="H274" i="99"/>
  <c r="I274" i="99"/>
  <c r="F275" i="99"/>
  <c r="G275" i="99"/>
  <c r="H275" i="99"/>
  <c r="I275" i="99"/>
  <c r="F276" i="99"/>
  <c r="G276" i="99"/>
  <c r="H276" i="99"/>
  <c r="I276" i="99"/>
  <c r="F277" i="99"/>
  <c r="G277" i="99"/>
  <c r="H277" i="99"/>
  <c r="I277" i="99"/>
  <c r="F278" i="99"/>
  <c r="G278" i="99"/>
  <c r="H278" i="99"/>
  <c r="I278" i="99"/>
  <c r="F279" i="99"/>
  <c r="G279" i="99"/>
  <c r="H279" i="99"/>
  <c r="I279" i="99"/>
  <c r="F282" i="99"/>
  <c r="G282" i="99"/>
  <c r="H282" i="99"/>
  <c r="I282" i="99"/>
  <c r="F283" i="99"/>
  <c r="G283" i="99"/>
  <c r="H283" i="99"/>
  <c r="I283" i="99"/>
  <c r="F284" i="99"/>
  <c r="G284" i="99"/>
  <c r="H284" i="99"/>
  <c r="I284" i="99"/>
  <c r="F285" i="99"/>
  <c r="G285" i="99"/>
  <c r="H285" i="99"/>
  <c r="I285" i="99"/>
  <c r="F286" i="99"/>
  <c r="G286" i="99"/>
  <c r="H286" i="99"/>
  <c r="I286" i="99"/>
  <c r="F287" i="99"/>
  <c r="G287" i="99"/>
  <c r="H287" i="99"/>
  <c r="I287" i="99"/>
  <c r="F288" i="99"/>
  <c r="G288" i="99"/>
  <c r="H288" i="99"/>
  <c r="I288" i="99"/>
  <c r="F289" i="99"/>
  <c r="G289" i="99"/>
  <c r="H289" i="99"/>
  <c r="I289" i="99"/>
  <c r="F290" i="99"/>
  <c r="G290" i="99"/>
  <c r="H290" i="99"/>
  <c r="I290" i="99"/>
  <c r="F291" i="99"/>
  <c r="G291" i="99"/>
  <c r="H291" i="99"/>
  <c r="I291" i="99"/>
  <c r="F292" i="99"/>
  <c r="G292" i="99"/>
  <c r="H292" i="99"/>
  <c r="I292" i="99"/>
  <c r="F293" i="99"/>
  <c r="G293" i="99"/>
  <c r="H293" i="99"/>
  <c r="I293" i="99"/>
  <c r="F294" i="99"/>
  <c r="G294" i="99"/>
  <c r="H294" i="99"/>
  <c r="I294" i="99"/>
  <c r="F295" i="99"/>
  <c r="G295" i="99"/>
  <c r="H295" i="99"/>
  <c r="I295" i="99"/>
  <c r="F296" i="99"/>
  <c r="G296" i="99"/>
  <c r="H296" i="99"/>
  <c r="I296" i="99"/>
  <c r="F297" i="99"/>
  <c r="G297" i="99"/>
  <c r="H297" i="99"/>
  <c r="I297" i="99"/>
  <c r="F298" i="99"/>
  <c r="G298" i="99"/>
  <c r="H298" i="99"/>
  <c r="I298" i="99"/>
  <c r="F299" i="99"/>
  <c r="G299" i="99"/>
  <c r="H299" i="99"/>
  <c r="I299" i="99"/>
  <c r="F300" i="99"/>
  <c r="G300" i="99"/>
  <c r="H300" i="99"/>
  <c r="I300" i="99"/>
  <c r="F302" i="99"/>
  <c r="G302" i="99"/>
  <c r="H302" i="99"/>
  <c r="I302" i="99"/>
  <c r="F304" i="99"/>
  <c r="G304" i="99"/>
  <c r="H304" i="99"/>
  <c r="I304" i="99"/>
  <c r="F305" i="99"/>
  <c r="G305" i="99"/>
  <c r="H305" i="99"/>
  <c r="I305" i="99"/>
  <c r="F306" i="99"/>
  <c r="G306" i="99"/>
  <c r="H306" i="99"/>
  <c r="I306" i="99"/>
  <c r="F307" i="99"/>
  <c r="G307" i="99"/>
  <c r="H307" i="99"/>
  <c r="I307" i="99"/>
  <c r="F308" i="99"/>
  <c r="G308" i="99"/>
  <c r="H308" i="99"/>
  <c r="I308" i="99"/>
  <c r="F309" i="99"/>
  <c r="G309" i="99"/>
  <c r="H309" i="99"/>
  <c r="I309" i="99"/>
  <c r="F310" i="99"/>
  <c r="G310" i="99"/>
  <c r="H310" i="99"/>
  <c r="I310" i="99"/>
  <c r="F311" i="99"/>
  <c r="G311" i="99"/>
  <c r="H311" i="99"/>
  <c r="I311" i="99"/>
  <c r="F312" i="99"/>
  <c r="G312" i="99"/>
  <c r="H312" i="99"/>
  <c r="I312" i="99"/>
  <c r="F313" i="99"/>
  <c r="G313" i="99"/>
  <c r="H313" i="99"/>
  <c r="I313" i="99"/>
  <c r="F314" i="99"/>
  <c r="G314" i="99"/>
  <c r="H314" i="99"/>
  <c r="I314" i="99"/>
  <c r="F315" i="99"/>
  <c r="G315" i="99"/>
  <c r="H315" i="99"/>
  <c r="I315" i="99"/>
  <c r="F318" i="99"/>
  <c r="G318" i="99"/>
  <c r="H318" i="99"/>
  <c r="I318" i="99"/>
  <c r="F319" i="99"/>
  <c r="G319" i="99"/>
  <c r="H319" i="99"/>
  <c r="I319" i="99"/>
  <c r="F320" i="99"/>
  <c r="G320" i="99"/>
  <c r="H320" i="99"/>
  <c r="I320" i="99"/>
  <c r="F321" i="99"/>
  <c r="G321" i="99"/>
  <c r="H321" i="99"/>
  <c r="I321" i="99"/>
  <c r="F324" i="99"/>
  <c r="G324" i="99"/>
  <c r="H324" i="99"/>
  <c r="I324" i="99"/>
  <c r="F325" i="99"/>
  <c r="G325" i="99"/>
  <c r="H325" i="99"/>
  <c r="I325" i="99"/>
  <c r="F326" i="99"/>
  <c r="G326" i="99"/>
  <c r="H326" i="99"/>
  <c r="I326" i="99"/>
  <c r="F327" i="99"/>
  <c r="G327" i="99"/>
  <c r="H327" i="99"/>
  <c r="I327" i="99"/>
  <c r="F328" i="99"/>
  <c r="G328" i="99"/>
  <c r="H328" i="99"/>
  <c r="I328" i="99"/>
  <c r="F331" i="99"/>
  <c r="G331" i="99"/>
  <c r="H331" i="99"/>
  <c r="I331" i="99"/>
  <c r="F332" i="99"/>
  <c r="G332" i="99"/>
  <c r="H332" i="99"/>
  <c r="I332" i="99"/>
  <c r="F333" i="99"/>
  <c r="G333" i="99"/>
  <c r="H333" i="99"/>
  <c r="I333" i="99"/>
  <c r="F334" i="99"/>
  <c r="G334" i="99"/>
  <c r="H334" i="99"/>
  <c r="I334" i="99"/>
  <c r="F335" i="99"/>
  <c r="G335" i="99"/>
  <c r="H335" i="99"/>
  <c r="I335" i="99"/>
  <c r="F336" i="99"/>
  <c r="G336" i="99"/>
  <c r="H336" i="99"/>
  <c r="I336" i="99"/>
  <c r="F337" i="99"/>
  <c r="G337" i="99"/>
  <c r="H337" i="99"/>
  <c r="I337" i="99"/>
  <c r="F338" i="99"/>
  <c r="G338" i="99"/>
  <c r="H338" i="99"/>
  <c r="I338" i="99"/>
  <c r="F339" i="99"/>
  <c r="G339" i="99"/>
  <c r="H339" i="99"/>
  <c r="I339" i="99"/>
  <c r="F340" i="99"/>
  <c r="G340" i="99"/>
  <c r="H340" i="99"/>
  <c r="I340" i="99"/>
  <c r="F341" i="99"/>
  <c r="G341" i="99"/>
  <c r="H341" i="99"/>
  <c r="I341" i="99"/>
  <c r="F344" i="99"/>
  <c r="G344" i="99"/>
  <c r="H344" i="99"/>
  <c r="I344" i="99"/>
  <c r="F345" i="99"/>
  <c r="G345" i="99"/>
  <c r="H345" i="99"/>
  <c r="I345" i="99"/>
  <c r="F346" i="99"/>
  <c r="G346" i="99"/>
  <c r="H346" i="99"/>
  <c r="I346" i="99"/>
  <c r="F347" i="99"/>
  <c r="G347" i="99"/>
  <c r="H347" i="99"/>
  <c r="I347" i="99"/>
  <c r="F348" i="99"/>
  <c r="G348" i="99"/>
  <c r="H348" i="99"/>
  <c r="I348" i="99"/>
  <c r="F349" i="99"/>
  <c r="G349" i="99"/>
  <c r="H349" i="99"/>
  <c r="I349" i="99"/>
  <c r="F350" i="99"/>
  <c r="G350" i="99"/>
  <c r="H350" i="99"/>
  <c r="I350" i="99"/>
  <c r="F351" i="99"/>
  <c r="G351" i="99"/>
  <c r="H351" i="99"/>
  <c r="I351" i="99"/>
  <c r="F352" i="99"/>
  <c r="G352" i="99"/>
  <c r="H352" i="99"/>
  <c r="I352" i="99"/>
  <c r="F353" i="99"/>
  <c r="G353" i="99"/>
  <c r="H353" i="99"/>
  <c r="I353" i="99"/>
  <c r="F354" i="99"/>
  <c r="G354" i="99"/>
  <c r="H354" i="99"/>
  <c r="I354" i="99"/>
  <c r="F355" i="99"/>
  <c r="G355" i="99"/>
  <c r="H355" i="99"/>
  <c r="I355" i="99"/>
  <c r="F358" i="99"/>
  <c r="G358" i="99"/>
  <c r="H358" i="99"/>
  <c r="I358" i="99"/>
  <c r="F359" i="99"/>
  <c r="G359" i="99"/>
  <c r="H359" i="99"/>
  <c r="I359" i="99"/>
  <c r="F360" i="99"/>
  <c r="G360" i="99"/>
  <c r="H360" i="99"/>
  <c r="I360" i="99"/>
  <c r="F361" i="99"/>
  <c r="G361" i="99"/>
  <c r="H361" i="99"/>
  <c r="I361" i="99"/>
  <c r="F362" i="99"/>
  <c r="G362" i="99"/>
  <c r="H362" i="99"/>
  <c r="I362" i="99"/>
  <c r="F365" i="99"/>
  <c r="G365" i="99"/>
  <c r="H365" i="99"/>
  <c r="I365" i="99"/>
  <c r="F366" i="99"/>
  <c r="G366" i="99"/>
  <c r="H366" i="99"/>
  <c r="I366" i="99"/>
  <c r="F367" i="99"/>
  <c r="G367" i="99"/>
  <c r="H367" i="99"/>
  <c r="I367" i="99"/>
  <c r="F368" i="99"/>
  <c r="G368" i="99"/>
  <c r="H368" i="99"/>
  <c r="I368" i="99"/>
  <c r="F369" i="99"/>
  <c r="G369" i="99"/>
  <c r="H369" i="99"/>
  <c r="I369" i="99"/>
  <c r="F370" i="99"/>
  <c r="G370" i="99"/>
  <c r="H370" i="99"/>
  <c r="I370" i="99"/>
  <c r="F371" i="99"/>
  <c r="G371" i="99"/>
  <c r="H371" i="99"/>
  <c r="I371" i="99"/>
  <c r="F372" i="99"/>
  <c r="G372" i="99"/>
  <c r="H372" i="99"/>
  <c r="I372" i="99"/>
  <c r="F373" i="99"/>
  <c r="G373" i="99"/>
  <c r="H373" i="99"/>
  <c r="I373" i="99"/>
  <c r="F374" i="99"/>
  <c r="G374" i="99"/>
  <c r="H374" i="99"/>
  <c r="I374" i="99"/>
  <c r="F375" i="99"/>
  <c r="G375" i="99"/>
  <c r="H375" i="99"/>
  <c r="I375" i="99"/>
  <c r="F378" i="99"/>
  <c r="G378" i="99"/>
  <c r="H378" i="99"/>
  <c r="I378" i="99"/>
  <c r="F379" i="99"/>
  <c r="G379" i="99"/>
  <c r="H379" i="99"/>
  <c r="I379" i="99"/>
  <c r="F380" i="99"/>
  <c r="G380" i="99"/>
  <c r="H380" i="99"/>
  <c r="I380" i="99"/>
  <c r="F381" i="99"/>
  <c r="G381" i="99"/>
  <c r="H381" i="99"/>
  <c r="I381" i="99"/>
  <c r="F382" i="99"/>
  <c r="G382" i="99"/>
  <c r="H382" i="99"/>
  <c r="I382" i="99"/>
  <c r="F383" i="99"/>
  <c r="G383" i="99"/>
  <c r="H383" i="99"/>
  <c r="I383" i="99"/>
  <c r="F384" i="99"/>
  <c r="G384" i="99"/>
  <c r="H384" i="99"/>
  <c r="I384" i="99"/>
  <c r="F386" i="99"/>
  <c r="G386" i="99"/>
  <c r="H386" i="99"/>
  <c r="I386" i="99"/>
  <c r="F388" i="99"/>
  <c r="G388" i="99"/>
  <c r="H388" i="99"/>
  <c r="I388" i="99"/>
  <c r="F389" i="99"/>
  <c r="G389" i="99"/>
  <c r="H389" i="99"/>
  <c r="I389" i="99"/>
  <c r="F390" i="99"/>
  <c r="G390" i="99"/>
  <c r="H390" i="99"/>
  <c r="I390" i="99"/>
  <c r="F391" i="99"/>
  <c r="G391" i="99"/>
  <c r="H391" i="99"/>
  <c r="I391" i="99"/>
  <c r="F392" i="99"/>
  <c r="G392" i="99"/>
  <c r="H392" i="99"/>
  <c r="I392" i="99"/>
  <c r="F393" i="99"/>
  <c r="G393" i="99"/>
  <c r="H393" i="99"/>
  <c r="I393" i="99"/>
  <c r="F394" i="99"/>
  <c r="G394" i="99"/>
  <c r="H394" i="99"/>
  <c r="I394" i="99"/>
  <c r="F395" i="99"/>
  <c r="G395" i="99"/>
  <c r="H395" i="99"/>
  <c r="I395" i="99"/>
  <c r="F396" i="99"/>
  <c r="G396" i="99"/>
  <c r="H396" i="99"/>
  <c r="I396" i="99"/>
  <c r="F397" i="99"/>
  <c r="G397" i="99"/>
  <c r="H397" i="99"/>
  <c r="I397" i="99"/>
  <c r="F398" i="99"/>
  <c r="G398" i="99"/>
  <c r="H398" i="99"/>
  <c r="I398" i="99"/>
  <c r="F399" i="99"/>
  <c r="G399" i="99"/>
  <c r="H399" i="99"/>
  <c r="I399" i="99"/>
  <c r="F402" i="99"/>
  <c r="G402" i="99"/>
  <c r="H402" i="99"/>
  <c r="I402" i="99"/>
  <c r="F403" i="99"/>
  <c r="G403" i="99"/>
  <c r="H403" i="99"/>
  <c r="I403" i="99"/>
  <c r="F404" i="99"/>
  <c r="G404" i="99"/>
  <c r="H404" i="99"/>
  <c r="I404" i="99"/>
  <c r="F405" i="99"/>
  <c r="G405" i="99"/>
  <c r="H405" i="99"/>
  <c r="I405" i="99"/>
  <c r="F406" i="99"/>
  <c r="G406" i="99"/>
  <c r="H406" i="99"/>
  <c r="I406" i="99"/>
  <c r="F407" i="99"/>
  <c r="G407" i="99"/>
  <c r="H407" i="99"/>
  <c r="I407" i="99"/>
  <c r="F408" i="99"/>
  <c r="G408" i="99"/>
  <c r="H408" i="99"/>
  <c r="I408" i="99"/>
  <c r="F409" i="99"/>
  <c r="G409" i="99"/>
  <c r="H409" i="99"/>
  <c r="I409" i="99"/>
  <c r="F412" i="99"/>
  <c r="G412" i="99"/>
  <c r="H412" i="99"/>
  <c r="I412" i="99"/>
  <c r="F413" i="99"/>
  <c r="G413" i="99"/>
  <c r="H413" i="99"/>
  <c r="I413" i="99"/>
  <c r="F414" i="99"/>
  <c r="G414" i="99"/>
  <c r="H414" i="99"/>
  <c r="I414" i="99"/>
  <c r="F415" i="99"/>
  <c r="G415" i="99"/>
  <c r="H415" i="99"/>
  <c r="I415" i="99"/>
  <c r="F416" i="99"/>
  <c r="G416" i="99"/>
  <c r="H416" i="99"/>
  <c r="I416" i="99"/>
  <c r="F417" i="99"/>
  <c r="G417" i="99"/>
  <c r="H417" i="99"/>
  <c r="I417" i="99"/>
  <c r="F420" i="99"/>
  <c r="G420" i="99"/>
  <c r="H420" i="99"/>
  <c r="I420" i="99"/>
  <c r="F421" i="99"/>
  <c r="G421" i="99"/>
  <c r="H421" i="99"/>
  <c r="I421" i="99"/>
  <c r="F422" i="99"/>
  <c r="G422" i="99"/>
  <c r="H422" i="99"/>
  <c r="I422" i="99"/>
  <c r="F423" i="99"/>
  <c r="G423" i="99"/>
  <c r="H423" i="99"/>
  <c r="I423" i="99"/>
  <c r="F424" i="99"/>
  <c r="G424" i="99"/>
  <c r="H424" i="99"/>
  <c r="I424" i="99"/>
  <c r="F425" i="99"/>
  <c r="G425" i="99"/>
  <c r="H425" i="99"/>
  <c r="I425" i="99"/>
  <c r="F428" i="99"/>
  <c r="G428" i="99"/>
  <c r="H428" i="99"/>
  <c r="I428" i="99"/>
  <c r="F429" i="99"/>
  <c r="G429" i="99"/>
  <c r="H429" i="99"/>
  <c r="I429" i="99"/>
  <c r="F430" i="99"/>
  <c r="G430" i="99"/>
  <c r="H430" i="99"/>
  <c r="I430" i="99"/>
  <c r="F431" i="99"/>
  <c r="G431" i="99"/>
  <c r="H431" i="99"/>
  <c r="I431" i="99"/>
  <c r="F432" i="99"/>
  <c r="G432" i="99"/>
  <c r="H432" i="99"/>
  <c r="I432" i="99"/>
  <c r="G12" i="99"/>
  <c r="H12" i="99"/>
  <c r="I12" i="99"/>
  <c r="F12" i="99"/>
  <c r="D14" i="98"/>
  <c r="E14" i="98"/>
  <c r="F14" i="98"/>
  <c r="G14" i="98"/>
  <c r="D15" i="98"/>
  <c r="E15" i="98"/>
  <c r="F15" i="98"/>
  <c r="G15" i="98"/>
  <c r="D16" i="98"/>
  <c r="E16" i="98"/>
  <c r="F16" i="98"/>
  <c r="G16" i="98"/>
  <c r="D17" i="98"/>
  <c r="E17" i="98"/>
  <c r="F17" i="98"/>
  <c r="G17" i="98"/>
  <c r="D18" i="98"/>
  <c r="E18" i="98"/>
  <c r="F18" i="98"/>
  <c r="G18" i="98"/>
  <c r="D19" i="98"/>
  <c r="E19" i="98"/>
  <c r="F19" i="98"/>
  <c r="G19" i="98"/>
  <c r="D20" i="98"/>
  <c r="E20" i="98"/>
  <c r="F20" i="98"/>
  <c r="G20" i="98"/>
  <c r="D21" i="98"/>
  <c r="E21" i="98"/>
  <c r="F21" i="98"/>
  <c r="G21" i="98"/>
  <c r="D22" i="98"/>
  <c r="E22" i="98"/>
  <c r="F22" i="98"/>
  <c r="G22" i="98"/>
  <c r="D25" i="98"/>
  <c r="E25" i="98"/>
  <c r="F25" i="98"/>
  <c r="G25" i="98"/>
  <c r="D26" i="98"/>
  <c r="E26" i="98"/>
  <c r="F26" i="98"/>
  <c r="G26" i="98"/>
  <c r="D27" i="98"/>
  <c r="E27" i="98"/>
  <c r="F27" i="98"/>
  <c r="G27" i="98"/>
  <c r="D28" i="98"/>
  <c r="E28" i="98"/>
  <c r="F28" i="98"/>
  <c r="G28" i="98"/>
  <c r="D29" i="98"/>
  <c r="E29" i="98"/>
  <c r="F29" i="98"/>
  <c r="G29" i="98"/>
  <c r="D30" i="98"/>
  <c r="E30" i="98"/>
  <c r="F30" i="98"/>
  <c r="G30" i="98"/>
  <c r="D31" i="98"/>
  <c r="E31" i="98"/>
  <c r="F31" i="98"/>
  <c r="G31" i="98"/>
  <c r="D32" i="98"/>
  <c r="E32" i="98"/>
  <c r="F32" i="98"/>
  <c r="G32" i="98"/>
  <c r="D33" i="98"/>
  <c r="E33" i="98"/>
  <c r="F33" i="98"/>
  <c r="G33" i="98"/>
  <c r="D34" i="98"/>
  <c r="E34" i="98"/>
  <c r="F34" i="98"/>
  <c r="G34" i="98"/>
  <c r="D37" i="98"/>
  <c r="E37" i="98"/>
  <c r="F37" i="98"/>
  <c r="G37" i="98"/>
  <c r="D38" i="98"/>
  <c r="E38" i="98"/>
  <c r="F38" i="98"/>
  <c r="G38" i="98"/>
  <c r="D39" i="98"/>
  <c r="E39" i="98"/>
  <c r="F39" i="98"/>
  <c r="G39" i="98"/>
  <c r="D40" i="98"/>
  <c r="E40" i="98"/>
  <c r="F40" i="98"/>
  <c r="G40" i="98"/>
  <c r="D41" i="98"/>
  <c r="E41" i="98"/>
  <c r="F41" i="98"/>
  <c r="G41" i="98"/>
  <c r="D42" i="98"/>
  <c r="E42" i="98"/>
  <c r="F42" i="98"/>
  <c r="G42" i="98"/>
  <c r="D43" i="98"/>
  <c r="E43" i="98"/>
  <c r="F43" i="98"/>
  <c r="G43" i="98"/>
  <c r="D44" i="98"/>
  <c r="E44" i="98"/>
  <c r="F44" i="98"/>
  <c r="G44" i="98"/>
  <c r="D45" i="98"/>
  <c r="E45" i="98"/>
  <c r="F45" i="98"/>
  <c r="G45" i="98"/>
  <c r="D46" i="98"/>
  <c r="E46" i="98"/>
  <c r="F46" i="98"/>
  <c r="G46" i="98"/>
  <c r="D49" i="98"/>
  <c r="E49" i="98"/>
  <c r="F49" i="98"/>
  <c r="G49" i="98"/>
  <c r="D50" i="98"/>
  <c r="E50" i="98"/>
  <c r="F50" i="98"/>
  <c r="G50" i="98"/>
  <c r="D51" i="98"/>
  <c r="E51" i="98"/>
  <c r="F51" i="98"/>
  <c r="G51" i="98"/>
  <c r="D52" i="98"/>
  <c r="E52" i="98"/>
  <c r="F52" i="98"/>
  <c r="G52" i="98"/>
  <c r="D53" i="98"/>
  <c r="E53" i="98"/>
  <c r="F53" i="98"/>
  <c r="G53" i="98"/>
  <c r="D54" i="98"/>
  <c r="E54" i="98"/>
  <c r="F54" i="98"/>
  <c r="G54" i="98"/>
  <c r="D55" i="98"/>
  <c r="E55" i="98"/>
  <c r="F55" i="98"/>
  <c r="G55" i="98"/>
  <c r="D56" i="98"/>
  <c r="E56" i="98"/>
  <c r="F56" i="98"/>
  <c r="G56" i="98"/>
  <c r="D57" i="98"/>
  <c r="E57" i="98"/>
  <c r="F57" i="98"/>
  <c r="G57" i="98"/>
  <c r="D58" i="98"/>
  <c r="E58" i="98"/>
  <c r="F58" i="98"/>
  <c r="G58" i="98"/>
  <c r="D61" i="98"/>
  <c r="E61" i="98"/>
  <c r="F61" i="98"/>
  <c r="G61" i="98"/>
  <c r="D62" i="98"/>
  <c r="E62" i="98"/>
  <c r="F62" i="98"/>
  <c r="G62" i="98"/>
  <c r="D63" i="98"/>
  <c r="E63" i="98"/>
  <c r="F63" i="98"/>
  <c r="G63" i="98"/>
  <c r="D64" i="98"/>
  <c r="E64" i="98"/>
  <c r="F64" i="98"/>
  <c r="G64" i="98"/>
  <c r="D65" i="98"/>
  <c r="E65" i="98"/>
  <c r="F65" i="98"/>
  <c r="G65" i="98"/>
  <c r="D66" i="98"/>
  <c r="E66" i="98"/>
  <c r="F66" i="98"/>
  <c r="G66" i="98"/>
  <c r="D67" i="98"/>
  <c r="E67" i="98"/>
  <c r="F67" i="98"/>
  <c r="G67" i="98"/>
  <c r="D68" i="98"/>
  <c r="E68" i="98"/>
  <c r="F68" i="98"/>
  <c r="G68" i="98"/>
  <c r="D69" i="98"/>
  <c r="E69" i="98"/>
  <c r="F69" i="98"/>
  <c r="G69" i="98"/>
  <c r="D70" i="98"/>
  <c r="E70" i="98"/>
  <c r="F70" i="98"/>
  <c r="G70" i="98"/>
  <c r="D73" i="98"/>
  <c r="E73" i="98"/>
  <c r="F73" i="98"/>
  <c r="G73" i="98"/>
  <c r="D74" i="98"/>
  <c r="E74" i="98"/>
  <c r="F74" i="98"/>
  <c r="G74" i="98"/>
  <c r="D75" i="98"/>
  <c r="E75" i="98"/>
  <c r="F75" i="98"/>
  <c r="G75" i="98"/>
  <c r="D76" i="98"/>
  <c r="E76" i="98"/>
  <c r="F76" i="98"/>
  <c r="G76" i="98"/>
  <c r="D77" i="98"/>
  <c r="E77" i="98"/>
  <c r="F77" i="98"/>
  <c r="G77" i="98"/>
  <c r="D78" i="98"/>
  <c r="E78" i="98"/>
  <c r="F78" i="98"/>
  <c r="G78" i="98"/>
  <c r="D79" i="98"/>
  <c r="E79" i="98"/>
  <c r="F79" i="98"/>
  <c r="G79" i="98"/>
  <c r="D80" i="98"/>
  <c r="E80" i="98"/>
  <c r="F80" i="98"/>
  <c r="G80" i="98"/>
  <c r="D81" i="98"/>
  <c r="E81" i="98"/>
  <c r="F81" i="98"/>
  <c r="G81" i="98"/>
  <c r="D82" i="98"/>
  <c r="E82" i="98"/>
  <c r="F82" i="98"/>
  <c r="G82" i="98"/>
  <c r="D85" i="98"/>
  <c r="E85" i="98"/>
  <c r="F85" i="98"/>
  <c r="G85" i="98"/>
  <c r="D86" i="98"/>
  <c r="E86" i="98"/>
  <c r="F86" i="98"/>
  <c r="G86" i="98"/>
  <c r="D87" i="98"/>
  <c r="E87" i="98"/>
  <c r="F87" i="98"/>
  <c r="G87" i="98"/>
  <c r="D88" i="98"/>
  <c r="E88" i="98"/>
  <c r="F88" i="98"/>
  <c r="G88" i="98"/>
  <c r="D89" i="98"/>
  <c r="E89" i="98"/>
  <c r="F89" i="98"/>
  <c r="G89" i="98"/>
  <c r="D90" i="98"/>
  <c r="E90" i="98"/>
  <c r="F90" i="98"/>
  <c r="G90" i="98"/>
  <c r="D91" i="98"/>
  <c r="E91" i="98"/>
  <c r="F91" i="98"/>
  <c r="G91" i="98"/>
  <c r="D92" i="98"/>
  <c r="E92" i="98"/>
  <c r="F92" i="98"/>
  <c r="G92" i="98"/>
  <c r="D93" i="98"/>
  <c r="E93" i="98"/>
  <c r="F93" i="98"/>
  <c r="G93" i="98"/>
  <c r="D94" i="98"/>
  <c r="E94" i="98"/>
  <c r="F94" i="98"/>
  <c r="G94" i="98"/>
  <c r="D97" i="98"/>
  <c r="E97" i="98"/>
  <c r="F97" i="98"/>
  <c r="G97" i="98"/>
  <c r="D98" i="98"/>
  <c r="E98" i="98"/>
  <c r="F98" i="98"/>
  <c r="G98" i="98"/>
  <c r="D99" i="98"/>
  <c r="E99" i="98"/>
  <c r="F99" i="98"/>
  <c r="G99" i="98"/>
  <c r="D100" i="98"/>
  <c r="E100" i="98"/>
  <c r="F100" i="98"/>
  <c r="G100" i="98"/>
  <c r="D101" i="98"/>
  <c r="E101" i="98"/>
  <c r="F101" i="98"/>
  <c r="G101" i="98"/>
  <c r="D102" i="98"/>
  <c r="E102" i="98"/>
  <c r="F102" i="98"/>
  <c r="G102" i="98"/>
  <c r="D103" i="98"/>
  <c r="E103" i="98"/>
  <c r="F103" i="98"/>
  <c r="G103" i="98"/>
  <c r="D104" i="98"/>
  <c r="E104" i="98"/>
  <c r="F104" i="98"/>
  <c r="G104" i="98"/>
  <c r="D105" i="98"/>
  <c r="E105" i="98"/>
  <c r="F105" i="98"/>
  <c r="G105" i="98"/>
  <c r="D106" i="98"/>
  <c r="E106" i="98"/>
  <c r="F106" i="98"/>
  <c r="G106" i="98"/>
  <c r="D109" i="98"/>
  <c r="E109" i="98"/>
  <c r="F109" i="98"/>
  <c r="G109" i="98"/>
  <c r="D110" i="98"/>
  <c r="E110" i="98"/>
  <c r="F110" i="98"/>
  <c r="G110" i="98"/>
  <c r="D111" i="98"/>
  <c r="E111" i="98"/>
  <c r="F111" i="98"/>
  <c r="G111" i="98"/>
  <c r="D112" i="98"/>
  <c r="E112" i="98"/>
  <c r="F112" i="98"/>
  <c r="G112" i="98"/>
  <c r="D113" i="98"/>
  <c r="E113" i="98"/>
  <c r="F113" i="98"/>
  <c r="G113" i="98"/>
  <c r="D114" i="98"/>
  <c r="E114" i="98"/>
  <c r="F114" i="98"/>
  <c r="G114" i="98"/>
  <c r="D115" i="98"/>
  <c r="E115" i="98"/>
  <c r="F115" i="98"/>
  <c r="G115" i="98"/>
  <c r="D116" i="98"/>
  <c r="E116" i="98"/>
  <c r="F116" i="98"/>
  <c r="G116" i="98"/>
  <c r="D117" i="98"/>
  <c r="E117" i="98"/>
  <c r="F117" i="98"/>
  <c r="G117" i="98"/>
  <c r="D118" i="98"/>
  <c r="E118" i="98"/>
  <c r="F118" i="98"/>
  <c r="G118" i="98"/>
  <c r="D121" i="98"/>
  <c r="E121" i="98"/>
  <c r="F121" i="98"/>
  <c r="G121" i="98"/>
  <c r="D122" i="98"/>
  <c r="E122" i="98"/>
  <c r="F122" i="98"/>
  <c r="G122" i="98"/>
  <c r="D123" i="98"/>
  <c r="E123" i="98"/>
  <c r="F123" i="98"/>
  <c r="G123" i="98"/>
  <c r="D124" i="98"/>
  <c r="E124" i="98"/>
  <c r="F124" i="98"/>
  <c r="G124" i="98"/>
  <c r="D125" i="98"/>
  <c r="E125" i="98"/>
  <c r="F125" i="98"/>
  <c r="G125" i="98"/>
  <c r="D126" i="98"/>
  <c r="E126" i="98"/>
  <c r="F126" i="98"/>
  <c r="G126" i="98"/>
  <c r="D127" i="98"/>
  <c r="E127" i="98"/>
  <c r="F127" i="98"/>
  <c r="G127" i="98"/>
  <c r="D128" i="98"/>
  <c r="E128" i="98"/>
  <c r="F128" i="98"/>
  <c r="G128" i="98"/>
  <c r="D129" i="98"/>
  <c r="E129" i="98"/>
  <c r="F129" i="98"/>
  <c r="G129" i="98"/>
  <c r="D130" i="98"/>
  <c r="E130" i="98"/>
  <c r="F130" i="98"/>
  <c r="G130" i="98"/>
  <c r="E13" i="98"/>
  <c r="F13" i="98"/>
  <c r="G13" i="98"/>
  <c r="D13" i="98"/>
  <c r="E202" i="124" l="1"/>
  <c r="E267" i="124"/>
  <c r="D202" i="124"/>
  <c r="D267" i="124"/>
  <c r="C202" i="124"/>
  <c r="C267" i="124"/>
  <c r="E201" i="124"/>
  <c r="E266" i="124"/>
  <c r="D201" i="124"/>
  <c r="D266" i="124"/>
  <c r="C201" i="124"/>
  <c r="C266" i="124"/>
  <c r="E200" i="124"/>
  <c r="E265" i="124"/>
  <c r="D200" i="124"/>
  <c r="D265" i="124"/>
  <c r="C200" i="124"/>
  <c r="C265" i="124"/>
  <c r="E198" i="124"/>
  <c r="E263" i="124"/>
  <c r="D198" i="124"/>
  <c r="D263" i="124"/>
  <c r="C198" i="124"/>
  <c r="C263" i="124"/>
  <c r="E197" i="124"/>
  <c r="E262" i="124"/>
  <c r="D197" i="124"/>
  <c r="D262" i="124"/>
  <c r="C197" i="124"/>
  <c r="C262" i="124"/>
  <c r="E196" i="124"/>
  <c r="E261" i="124"/>
  <c r="D196" i="124"/>
  <c r="D261" i="124"/>
  <c r="C196" i="124"/>
  <c r="C261" i="124"/>
  <c r="E195" i="124"/>
  <c r="E260" i="124"/>
  <c r="D195" i="124"/>
  <c r="D260" i="124"/>
  <c r="C195" i="124"/>
  <c r="C260" i="124"/>
  <c r="E194" i="124"/>
  <c r="E259" i="124"/>
  <c r="D194" i="124"/>
  <c r="D259" i="124"/>
  <c r="C194" i="124"/>
  <c r="C259" i="124"/>
  <c r="E193" i="124"/>
  <c r="E258" i="124"/>
  <c r="D193" i="124"/>
  <c r="D258" i="124"/>
  <c r="C193" i="124"/>
  <c r="C258" i="124"/>
  <c r="E192" i="124"/>
  <c r="E257" i="124"/>
  <c r="D192" i="124"/>
  <c r="D257" i="124"/>
  <c r="C192" i="124"/>
  <c r="C257" i="124"/>
  <c r="E191" i="124"/>
  <c r="E256" i="124"/>
  <c r="D191" i="124"/>
  <c r="D256" i="124"/>
  <c r="C191" i="124"/>
  <c r="C256" i="124"/>
  <c r="E190" i="124"/>
  <c r="E255" i="124"/>
  <c r="D190" i="124"/>
  <c r="D255" i="124"/>
  <c r="C190" i="124"/>
  <c r="C255" i="124"/>
  <c r="E189" i="124"/>
  <c r="E254" i="124"/>
  <c r="D189" i="124"/>
  <c r="D254" i="124"/>
  <c r="C189" i="124"/>
  <c r="C254" i="124"/>
  <c r="E188" i="124"/>
  <c r="E253" i="124"/>
  <c r="D188" i="124"/>
  <c r="D253" i="124"/>
  <c r="C188" i="124"/>
  <c r="C253" i="124"/>
  <c r="E187" i="124"/>
  <c r="E252" i="124"/>
  <c r="D187" i="124"/>
  <c r="D252" i="124"/>
  <c r="C187" i="124"/>
  <c r="C252" i="124"/>
  <c r="E186" i="124"/>
  <c r="E251" i="124"/>
  <c r="D186" i="124"/>
  <c r="D251" i="124"/>
  <c r="C186" i="124"/>
  <c r="C251" i="124"/>
  <c r="E185" i="124"/>
  <c r="E250" i="124"/>
  <c r="D185" i="124"/>
  <c r="D250" i="124"/>
  <c r="C185" i="124"/>
  <c r="C250" i="124"/>
  <c r="E184" i="124"/>
  <c r="E249" i="124"/>
  <c r="D184" i="124"/>
  <c r="D249" i="124"/>
  <c r="C184" i="124"/>
  <c r="C249" i="124"/>
  <c r="E183" i="124"/>
  <c r="E248" i="124"/>
  <c r="D183" i="124"/>
  <c r="D248" i="124"/>
  <c r="C183" i="124"/>
  <c r="C248" i="124"/>
  <c r="E182" i="124"/>
  <c r="E247" i="124"/>
  <c r="D182" i="124"/>
  <c r="D247" i="124"/>
  <c r="C182" i="124"/>
  <c r="C247" i="124"/>
  <c r="E181" i="124"/>
  <c r="E246" i="124"/>
  <c r="D181" i="124"/>
  <c r="D246" i="124"/>
  <c r="C181" i="124"/>
  <c r="C246" i="124"/>
  <c r="E180" i="124"/>
  <c r="E245" i="124"/>
  <c r="D180" i="124"/>
  <c r="D245" i="124"/>
  <c r="C180" i="124"/>
  <c r="C245" i="124"/>
  <c r="E179" i="124"/>
  <c r="E244" i="124"/>
  <c r="D179" i="124"/>
  <c r="D244" i="124"/>
  <c r="C179" i="124"/>
  <c r="C244" i="124"/>
  <c r="E178" i="124"/>
  <c r="E243" i="124"/>
  <c r="D178" i="124"/>
  <c r="D243" i="124"/>
  <c r="C178" i="124"/>
  <c r="C243" i="124"/>
  <c r="E177" i="124"/>
  <c r="E242" i="124"/>
  <c r="D177" i="124"/>
  <c r="D242" i="124"/>
  <c r="C177" i="124"/>
  <c r="C242" i="124"/>
  <c r="E176" i="124"/>
  <c r="E241" i="124"/>
  <c r="D176" i="124"/>
  <c r="D241" i="124"/>
  <c r="C176" i="124"/>
  <c r="C241" i="124"/>
  <c r="E175" i="124"/>
  <c r="E240" i="124"/>
  <c r="D175" i="124"/>
  <c r="D240" i="124"/>
  <c r="C175" i="124"/>
  <c r="C240" i="124"/>
  <c r="E174" i="124"/>
  <c r="E239" i="124"/>
  <c r="D174" i="124"/>
  <c r="D239" i="124"/>
  <c r="C174" i="124"/>
  <c r="C239" i="124"/>
  <c r="E173" i="124"/>
  <c r="E238" i="124"/>
  <c r="D173" i="124"/>
  <c r="D238" i="124"/>
  <c r="C173" i="124"/>
  <c r="C238" i="124"/>
  <c r="E172" i="124"/>
  <c r="E237" i="124"/>
  <c r="D172" i="124"/>
  <c r="D237" i="124"/>
  <c r="C172" i="124"/>
  <c r="C237" i="124"/>
  <c r="E171" i="124"/>
  <c r="E236" i="124"/>
  <c r="D171" i="124"/>
  <c r="D236" i="124"/>
  <c r="C171" i="124"/>
  <c r="C236" i="124"/>
  <c r="E170" i="124"/>
  <c r="E235" i="124"/>
  <c r="D170" i="124"/>
  <c r="D235" i="124"/>
  <c r="C170" i="124"/>
  <c r="C235" i="124"/>
  <c r="E169" i="124"/>
  <c r="E234" i="124"/>
  <c r="D169" i="124"/>
  <c r="D234" i="124"/>
  <c r="C169" i="124"/>
  <c r="C234" i="124"/>
  <c r="E168" i="124"/>
  <c r="E233" i="124"/>
  <c r="D168" i="124"/>
  <c r="D233" i="124"/>
  <c r="C168" i="124"/>
  <c r="C233" i="124"/>
  <c r="E167" i="124"/>
  <c r="E232" i="124"/>
  <c r="D167" i="124"/>
  <c r="D232" i="124"/>
  <c r="C167" i="124"/>
  <c r="C232" i="124"/>
  <c r="E166" i="124"/>
  <c r="E231" i="124"/>
  <c r="D166" i="124"/>
  <c r="D231" i="124"/>
  <c r="C166" i="124"/>
  <c r="C231" i="124"/>
  <c r="E165" i="124"/>
  <c r="E230" i="124"/>
  <c r="D165" i="124"/>
  <c r="D230" i="124"/>
  <c r="C165" i="124"/>
  <c r="C230" i="124"/>
  <c r="E164" i="124"/>
  <c r="E229" i="124"/>
  <c r="D164" i="124"/>
  <c r="D229" i="124"/>
  <c r="C164" i="124"/>
  <c r="C229" i="124"/>
  <c r="E163" i="124"/>
  <c r="E228" i="124"/>
  <c r="D163" i="124"/>
  <c r="D228" i="124"/>
  <c r="C163" i="124"/>
  <c r="C228" i="124"/>
  <c r="E162" i="124"/>
  <c r="E227" i="124"/>
  <c r="D162" i="124"/>
  <c r="D227" i="124"/>
  <c r="C162" i="124"/>
  <c r="C227" i="124"/>
  <c r="E161" i="124"/>
  <c r="E226" i="124"/>
  <c r="D161" i="124"/>
  <c r="D226" i="124"/>
  <c r="C161" i="124"/>
  <c r="C226" i="124"/>
  <c r="E160" i="124"/>
  <c r="E225" i="124"/>
  <c r="D160" i="124"/>
  <c r="D225" i="124"/>
  <c r="C160" i="124"/>
  <c r="C225" i="124"/>
  <c r="E159" i="124"/>
  <c r="E224" i="124"/>
  <c r="D159" i="124"/>
  <c r="D224" i="124"/>
  <c r="C159" i="124"/>
  <c r="C224" i="124"/>
  <c r="E158" i="124"/>
  <c r="E223" i="124"/>
  <c r="D158" i="124"/>
  <c r="D223" i="124"/>
  <c r="C158" i="124"/>
  <c r="C223" i="124"/>
  <c r="E157" i="124"/>
  <c r="E222" i="124"/>
  <c r="D157" i="124"/>
  <c r="D222" i="124"/>
  <c r="C157" i="124"/>
  <c r="C222" i="124"/>
  <c r="E156" i="124"/>
  <c r="E221" i="124"/>
  <c r="D156" i="124"/>
  <c r="D221" i="124"/>
  <c r="C156" i="124"/>
  <c r="C221" i="124"/>
  <c r="E155" i="124"/>
  <c r="E220" i="124"/>
  <c r="D155" i="124"/>
  <c r="D220" i="124"/>
  <c r="C155" i="124"/>
  <c r="C220" i="124"/>
  <c r="E154" i="124"/>
  <c r="E219" i="124"/>
  <c r="D154" i="124"/>
  <c r="D219" i="124"/>
  <c r="C154" i="124"/>
  <c r="C219" i="124"/>
  <c r="E153" i="124"/>
  <c r="E218" i="124"/>
  <c r="D153" i="124"/>
  <c r="D218" i="124"/>
  <c r="C153" i="124"/>
  <c r="C218" i="124"/>
  <c r="E152" i="124"/>
  <c r="E217" i="124"/>
  <c r="D152" i="124"/>
  <c r="D217" i="124"/>
  <c r="C152" i="124"/>
  <c r="C217" i="124"/>
  <c r="E151" i="124"/>
  <c r="E216" i="124"/>
  <c r="D151" i="124"/>
  <c r="D216" i="124"/>
  <c r="C151" i="124"/>
  <c r="C216" i="124"/>
  <c r="E150" i="124"/>
  <c r="E215" i="124"/>
  <c r="D150" i="124"/>
  <c r="D215" i="124"/>
  <c r="C150" i="124"/>
  <c r="C215" i="124"/>
  <c r="E149" i="124"/>
  <c r="E214" i="124"/>
  <c r="D149" i="124"/>
  <c r="D214" i="124"/>
  <c r="C149" i="124"/>
  <c r="C214" i="124"/>
  <c r="E148" i="124"/>
  <c r="E213" i="124"/>
  <c r="D148" i="124"/>
  <c r="D213" i="124"/>
  <c r="C148" i="124"/>
  <c r="C213" i="124"/>
  <c r="E147" i="124"/>
  <c r="E212" i="124"/>
  <c r="D147" i="124"/>
  <c r="D212" i="124"/>
  <c r="C147" i="124"/>
  <c r="C212" i="124"/>
  <c r="E146" i="124"/>
  <c r="E211" i="124"/>
  <c r="D146" i="124"/>
  <c r="D211" i="124"/>
  <c r="C146" i="124"/>
  <c r="C211" i="124"/>
  <c r="E145" i="124"/>
  <c r="E210" i="124"/>
  <c r="D145" i="124"/>
  <c r="D210" i="124"/>
  <c r="C145" i="124"/>
  <c r="C210" i="124"/>
  <c r="E144" i="124"/>
  <c r="E209" i="124"/>
  <c r="D144" i="124"/>
  <c r="D209" i="124"/>
  <c r="C144" i="124"/>
  <c r="C209" i="124"/>
  <c r="E143" i="124"/>
  <c r="E208" i="124"/>
  <c r="D143" i="124"/>
  <c r="D208" i="124"/>
  <c r="C143" i="124"/>
  <c r="C208" i="124"/>
  <c r="E142" i="124"/>
  <c r="E207" i="124"/>
  <c r="D142" i="124"/>
  <c r="D207" i="124"/>
  <c r="C142" i="124"/>
  <c r="C207" i="124"/>
  <c r="E141" i="124"/>
  <c r="E206" i="124"/>
  <c r="D141" i="124"/>
  <c r="D206" i="124"/>
  <c r="C141" i="124"/>
  <c r="C206" i="124"/>
  <c r="AC23" i="123"/>
  <c r="AC21" i="123"/>
  <c r="AC19" i="123"/>
  <c r="V10" i="123"/>
  <c r="U10" i="123"/>
  <c r="S10" i="123"/>
  <c r="R10" i="123"/>
  <c r="P10" i="123"/>
  <c r="O10" i="123"/>
  <c r="M10" i="123"/>
  <c r="L10" i="123"/>
  <c r="J10" i="123"/>
  <c r="I10" i="123"/>
  <c r="G10" i="123"/>
  <c r="F10" i="123"/>
  <c r="D9" i="123"/>
  <c r="A9" i="123"/>
  <c r="AA13" i="1"/>
  <c r="AA19" i="1"/>
  <c r="Z24" i="9"/>
  <c r="Z22" i="9"/>
  <c r="AC22" i="10"/>
  <c r="AC20" i="10"/>
  <c r="AC22" i="11"/>
  <c r="AC20" i="11"/>
  <c r="AC18" i="11"/>
  <c r="AD18" i="12"/>
  <c r="AD27" i="12"/>
  <c r="AD25" i="12"/>
  <c r="AD23" i="12"/>
  <c r="AD22" i="12"/>
  <c r="AD21" i="12"/>
  <c r="AD20" i="12"/>
  <c r="AJ25" i="15"/>
  <c r="AJ22" i="15"/>
  <c r="AJ18" i="15"/>
  <c r="AH16" i="16"/>
  <c r="Y18" i="2"/>
  <c r="Y15" i="2"/>
  <c r="I9" i="2"/>
  <c r="U10" i="15"/>
  <c r="R10" i="15"/>
  <c r="O10" i="15"/>
  <c r="L10" i="15"/>
  <c r="I10" i="15"/>
  <c r="F10" i="15"/>
  <c r="C10" i="15"/>
  <c r="U9" i="16"/>
  <c r="N9" i="16"/>
  <c r="G9" i="16"/>
  <c r="X9" i="16"/>
  <c r="Q9" i="16"/>
  <c r="J9" i="16"/>
  <c r="C9" i="16"/>
  <c r="T9" i="2"/>
  <c r="M9" i="2"/>
  <c r="F9" i="2"/>
  <c r="E10" i="15"/>
  <c r="W9" i="2"/>
  <c r="P9" i="2"/>
  <c r="B9" i="2"/>
  <c r="M10" i="9"/>
  <c r="J10" i="9"/>
  <c r="G10" i="9"/>
  <c r="D9" i="9"/>
  <c r="M10" i="10"/>
  <c r="J10" i="10"/>
  <c r="G10" i="10"/>
  <c r="D9" i="10"/>
  <c r="V10" i="11"/>
  <c r="S10" i="11"/>
  <c r="P10" i="11"/>
  <c r="M10" i="11"/>
  <c r="J10" i="11"/>
  <c r="G10" i="11"/>
  <c r="D10" i="11"/>
  <c r="L10" i="9"/>
  <c r="I10" i="9"/>
  <c r="F10" i="9"/>
  <c r="T10" i="15"/>
  <c r="Q10" i="15"/>
  <c r="N10" i="15"/>
  <c r="K10" i="15"/>
  <c r="H10" i="15"/>
  <c r="U10" i="11"/>
  <c r="R10" i="11"/>
  <c r="O10" i="11"/>
  <c r="L10" i="11"/>
  <c r="I10" i="11"/>
  <c r="F10" i="11"/>
  <c r="L10" i="10"/>
  <c r="I10" i="10"/>
  <c r="F10" i="10"/>
  <c r="AC18" i="10"/>
  <c r="Z20" i="9"/>
  <c r="AH14" i="16"/>
  <c r="AA16" i="1"/>
  <c r="AA21" i="1"/>
  <c r="AA17" i="1"/>
  <c r="AA15" i="1"/>
  <c r="AA14" i="1"/>
  <c r="A8" i="16"/>
  <c r="A9" i="12"/>
  <c r="A9" i="2"/>
  <c r="A9" i="9"/>
  <c r="A9" i="10"/>
  <c r="A9" i="11"/>
  <c r="AA18" i="1"/>
  <c r="A9" i="15"/>
  <c r="I126" i="123"/>
  <c r="T172" i="123"/>
  <c r="E75" i="10"/>
  <c r="L185" i="10"/>
  <c r="O156" i="123"/>
  <c r="I87" i="123"/>
  <c r="T16" i="2"/>
  <c r="L140" i="123"/>
  <c r="E26" i="2"/>
  <c r="F18" i="1"/>
  <c r="H110" i="10"/>
  <c r="F186" i="10"/>
  <c r="T136" i="123"/>
  <c r="L57" i="123"/>
  <c r="I101" i="10"/>
  <c r="F28" i="2"/>
  <c r="E50" i="123"/>
  <c r="H112" i="123"/>
  <c r="E14" i="2"/>
  <c r="E77" i="1"/>
  <c r="Q24" i="123"/>
  <c r="E39" i="10"/>
  <c r="T14" i="2"/>
  <c r="L182" i="10"/>
  <c r="F68" i="10"/>
  <c r="I121" i="10"/>
  <c r="R181" i="11"/>
  <c r="K159" i="10"/>
  <c r="U105" i="123"/>
  <c r="U131" i="123"/>
  <c r="F69" i="1"/>
  <c r="Q23" i="2"/>
  <c r="H21" i="2"/>
  <c r="I93" i="10"/>
  <c r="E20" i="11"/>
  <c r="H141" i="10"/>
  <c r="U22" i="2"/>
  <c r="H16" i="123"/>
  <c r="T122" i="123"/>
  <c r="J23" i="2"/>
  <c r="R38" i="123"/>
  <c r="G81" i="1"/>
  <c r="L156" i="10"/>
  <c r="F59" i="123"/>
  <c r="O19" i="12"/>
  <c r="O22" i="123"/>
  <c r="E84" i="10"/>
  <c r="K22" i="10"/>
  <c r="E79" i="10"/>
  <c r="Q40" i="123"/>
  <c r="T70" i="123"/>
  <c r="F164" i="10"/>
  <c r="L34" i="123"/>
  <c r="T58" i="123"/>
  <c r="E168" i="10"/>
  <c r="R21" i="2"/>
  <c r="R112" i="123"/>
  <c r="I141" i="123"/>
  <c r="H77" i="123"/>
  <c r="D11" i="2"/>
  <c r="N140" i="123"/>
  <c r="N157" i="123"/>
  <c r="N24" i="2"/>
  <c r="N84" i="123"/>
  <c r="Q37" i="11"/>
  <c r="I173" i="10"/>
  <c r="Q180" i="123"/>
  <c r="E180" i="123"/>
  <c r="F131" i="123"/>
  <c r="U32" i="2"/>
  <c r="D41" i="12"/>
  <c r="C13" i="1"/>
  <c r="U25" i="2"/>
  <c r="C39" i="1"/>
  <c r="T82" i="123"/>
  <c r="F176" i="123"/>
  <c r="O66" i="123"/>
  <c r="F57" i="123"/>
  <c r="U106" i="123"/>
  <c r="F46" i="10"/>
  <c r="I75" i="10"/>
  <c r="Q28" i="2"/>
  <c r="F144" i="10"/>
  <c r="K109" i="10"/>
  <c r="Q39" i="123"/>
  <c r="K62" i="10"/>
  <c r="F118" i="10"/>
  <c r="H108" i="10"/>
  <c r="S26" i="2"/>
  <c r="O139" i="123"/>
  <c r="H11" i="2"/>
  <c r="I183" i="10"/>
  <c r="L160" i="123"/>
  <c r="H86" i="10"/>
  <c r="R97" i="123"/>
  <c r="L23" i="2"/>
  <c r="L120" i="10"/>
  <c r="Q186" i="123"/>
  <c r="N28" i="123"/>
  <c r="E159" i="123"/>
  <c r="I147" i="123"/>
  <c r="F148" i="10"/>
  <c r="Q145" i="11"/>
  <c r="F120" i="123"/>
  <c r="I50" i="10"/>
  <c r="I18" i="10"/>
  <c r="I18" i="1"/>
  <c r="E190" i="10"/>
  <c r="K54" i="123"/>
  <c r="H127" i="10"/>
  <c r="L28" i="2"/>
  <c r="N117" i="123"/>
  <c r="F183" i="123"/>
  <c r="C27" i="2"/>
  <c r="I66" i="10"/>
  <c r="E82" i="9"/>
  <c r="K169" i="10"/>
  <c r="E76" i="123"/>
  <c r="G57" i="1"/>
  <c r="N192" i="123"/>
  <c r="E21" i="10"/>
  <c r="E162" i="123"/>
  <c r="I62" i="10"/>
  <c r="O14" i="16"/>
  <c r="O36" i="12"/>
  <c r="K60" i="10"/>
  <c r="N166" i="11"/>
  <c r="I14" i="1"/>
  <c r="E54" i="10"/>
  <c r="F56" i="123"/>
  <c r="L95" i="10"/>
  <c r="F61" i="9"/>
  <c r="O104" i="123"/>
  <c r="F98" i="123"/>
  <c r="N17" i="123"/>
  <c r="N40" i="11"/>
  <c r="H126" i="10"/>
  <c r="N21" i="2"/>
  <c r="F16" i="1"/>
  <c r="E52" i="123"/>
  <c r="I182" i="10"/>
  <c r="N171" i="123"/>
  <c r="V25" i="2"/>
  <c r="E34" i="1"/>
  <c r="H96" i="123"/>
  <c r="L41" i="10"/>
  <c r="L34" i="2"/>
  <c r="E189" i="10"/>
  <c r="K158" i="10"/>
  <c r="E17" i="2"/>
  <c r="O96" i="123"/>
  <c r="H23" i="2"/>
  <c r="N122" i="123"/>
  <c r="E16" i="123"/>
  <c r="T174" i="123"/>
  <c r="L103" i="123"/>
  <c r="N111" i="123"/>
  <c r="C56" i="1"/>
  <c r="I22" i="10"/>
  <c r="K135" i="10"/>
  <c r="K106" i="10"/>
  <c r="I26" i="1"/>
  <c r="I113" i="10"/>
  <c r="F115" i="10"/>
  <c r="T103" i="123"/>
  <c r="T167" i="123"/>
  <c r="K130" i="10"/>
  <c r="Q33" i="123"/>
  <c r="I183" i="123"/>
  <c r="S31" i="2"/>
  <c r="O19" i="123"/>
  <c r="F27" i="2"/>
  <c r="U129" i="123"/>
  <c r="F32" i="2"/>
  <c r="F91" i="10"/>
  <c r="T25" i="123"/>
  <c r="K61" i="11"/>
  <c r="T186" i="123"/>
  <c r="H19" i="2"/>
  <c r="G60" i="1"/>
  <c r="L158" i="10"/>
  <c r="L86" i="10"/>
  <c r="C61" i="1"/>
  <c r="L21" i="2"/>
  <c r="F33" i="1"/>
  <c r="E65" i="123"/>
  <c r="F71" i="1"/>
  <c r="H28" i="10"/>
  <c r="C19" i="2"/>
  <c r="E13" i="2"/>
  <c r="M22" i="2"/>
  <c r="R80" i="123"/>
  <c r="L68" i="10"/>
  <c r="N92" i="123"/>
  <c r="N104" i="123"/>
  <c r="O133" i="11"/>
  <c r="O33" i="2"/>
  <c r="L166" i="123"/>
  <c r="M11" i="2"/>
  <c r="F143" i="10"/>
  <c r="E15" i="10"/>
  <c r="L93" i="123"/>
  <c r="Q178" i="123"/>
  <c r="L122" i="123"/>
  <c r="T30" i="123"/>
  <c r="L76" i="10"/>
  <c r="I21" i="1"/>
  <c r="I99" i="10"/>
  <c r="I77" i="9"/>
  <c r="K61" i="123"/>
  <c r="G75" i="1"/>
  <c r="I13" i="1"/>
  <c r="D62" i="12"/>
  <c r="F89" i="10"/>
  <c r="E15" i="1"/>
  <c r="I23" i="10"/>
  <c r="O111" i="123"/>
  <c r="L25" i="10"/>
  <c r="H193" i="10"/>
  <c r="T18" i="123"/>
  <c r="L49" i="10"/>
  <c r="E98" i="11"/>
  <c r="I106" i="123"/>
  <c r="I31" i="10"/>
  <c r="F110" i="10"/>
  <c r="Q118" i="123"/>
  <c r="E33" i="1"/>
  <c r="E150" i="10"/>
  <c r="F32" i="1"/>
  <c r="V23" i="2"/>
  <c r="I60" i="10"/>
  <c r="G32" i="1"/>
  <c r="H70" i="10"/>
  <c r="K61" i="10"/>
  <c r="U180" i="123"/>
  <c r="F50" i="10"/>
  <c r="O150" i="123"/>
  <c r="F52" i="10"/>
  <c r="O137" i="123"/>
  <c r="L65" i="10"/>
  <c r="F77" i="123"/>
  <c r="T156" i="123"/>
  <c r="F176" i="10"/>
  <c r="Q91" i="123"/>
  <c r="L63" i="10"/>
  <c r="O36" i="123"/>
  <c r="K169" i="123"/>
  <c r="I171" i="123"/>
  <c r="H161" i="123"/>
  <c r="F93" i="123"/>
  <c r="R105" i="123"/>
  <c r="O120" i="123"/>
  <c r="L136" i="10"/>
  <c r="U136" i="123"/>
  <c r="E20" i="1"/>
  <c r="E128" i="11"/>
  <c r="U13" i="12"/>
  <c r="F43" i="10"/>
  <c r="O186" i="123"/>
  <c r="H61" i="123"/>
  <c r="R15" i="2"/>
  <c r="K149" i="10"/>
  <c r="N18" i="123"/>
  <c r="I59" i="123"/>
  <c r="L46" i="11"/>
  <c r="I44" i="123"/>
  <c r="C67" i="12"/>
  <c r="I12" i="1"/>
  <c r="F108" i="9"/>
  <c r="L190" i="10"/>
  <c r="L188" i="123"/>
  <c r="H30" i="123"/>
  <c r="K125" i="10"/>
  <c r="O171" i="123"/>
  <c r="S19" i="2"/>
  <c r="T69" i="123"/>
  <c r="H44" i="9"/>
  <c r="H76" i="10"/>
  <c r="E135" i="10"/>
  <c r="H33" i="10"/>
  <c r="F95" i="10"/>
  <c r="L152" i="123"/>
  <c r="O86" i="123"/>
  <c r="F121" i="123"/>
  <c r="F136" i="10"/>
  <c r="T154" i="123"/>
  <c r="I192" i="10"/>
  <c r="L95" i="123"/>
  <c r="F118" i="123"/>
  <c r="F192" i="123"/>
  <c r="E23" i="123"/>
  <c r="G16" i="1"/>
  <c r="O59" i="123"/>
  <c r="E98" i="123"/>
  <c r="K151" i="10"/>
  <c r="K23" i="123"/>
  <c r="T30" i="2"/>
  <c r="O144" i="123"/>
  <c r="N52" i="123"/>
  <c r="F112" i="123"/>
  <c r="L24" i="123"/>
  <c r="E96" i="10"/>
  <c r="E20" i="2"/>
  <c r="L180" i="10"/>
  <c r="D29" i="2"/>
  <c r="U16" i="2"/>
  <c r="E48" i="1"/>
  <c r="F20" i="123"/>
  <c r="F130" i="123"/>
  <c r="H170" i="10"/>
  <c r="O21" i="2"/>
  <c r="O189" i="123"/>
  <c r="I19" i="1"/>
  <c r="U31" i="2"/>
  <c r="G18" i="2"/>
  <c r="T22" i="123"/>
  <c r="I78" i="10"/>
  <c r="L192" i="10"/>
  <c r="I160" i="10"/>
  <c r="O44" i="123"/>
  <c r="F76" i="10"/>
  <c r="H45" i="123"/>
  <c r="J30" i="2"/>
  <c r="H165" i="123"/>
  <c r="T28" i="2"/>
  <c r="K32" i="123"/>
  <c r="E181" i="10"/>
  <c r="L159" i="123"/>
  <c r="H31" i="2"/>
  <c r="H99" i="11"/>
  <c r="L144" i="10"/>
  <c r="I62" i="123"/>
  <c r="J34" i="2"/>
  <c r="H178" i="11"/>
  <c r="K20" i="9"/>
  <c r="U121" i="123"/>
  <c r="K58" i="12"/>
  <c r="R154" i="11"/>
  <c r="O80" i="11"/>
  <c r="Q193" i="123"/>
  <c r="O125" i="123"/>
  <c r="F179" i="10"/>
  <c r="O75" i="123"/>
  <c r="E32" i="123"/>
  <c r="H150" i="123"/>
  <c r="C68" i="1"/>
  <c r="E91" i="10"/>
  <c r="I13" i="10"/>
  <c r="L60" i="10"/>
  <c r="G61" i="1"/>
  <c r="N124" i="123"/>
  <c r="R54" i="123"/>
  <c r="I59" i="10"/>
  <c r="T23" i="2"/>
  <c r="L128" i="10"/>
  <c r="I42" i="123"/>
  <c r="Q16" i="2"/>
  <c r="L19" i="2"/>
  <c r="T147" i="123"/>
  <c r="E17" i="1"/>
  <c r="F35" i="11"/>
  <c r="E87" i="9"/>
  <c r="T91" i="123"/>
  <c r="F36" i="10"/>
  <c r="N36" i="123"/>
  <c r="N18" i="12"/>
  <c r="G30" i="1"/>
  <c r="I32" i="1"/>
  <c r="E127" i="11"/>
  <c r="E62" i="10"/>
  <c r="J65" i="12"/>
  <c r="I180" i="10"/>
  <c r="F81" i="10"/>
  <c r="R126" i="123"/>
  <c r="H48" i="123"/>
  <c r="T129" i="123"/>
  <c r="K32" i="2"/>
  <c r="T78" i="123"/>
  <c r="R39" i="123"/>
  <c r="T144" i="123"/>
  <c r="R31" i="123"/>
  <c r="I32" i="10"/>
  <c r="O40" i="123"/>
  <c r="E139" i="123"/>
  <c r="E94" i="10"/>
  <c r="E146" i="10"/>
  <c r="L169" i="10"/>
  <c r="O25" i="123"/>
  <c r="N38" i="123"/>
  <c r="H18" i="123"/>
  <c r="H165" i="10"/>
  <c r="N42" i="123"/>
  <c r="K14" i="2"/>
  <c r="O15" i="2"/>
  <c r="E79" i="123"/>
  <c r="T120" i="123"/>
  <c r="E18" i="1"/>
  <c r="F37" i="123"/>
  <c r="R157" i="11"/>
  <c r="E59" i="123"/>
  <c r="H110" i="123"/>
  <c r="T21" i="2"/>
  <c r="F146" i="123"/>
  <c r="K78" i="123"/>
  <c r="F79" i="1"/>
  <c r="L11" i="2"/>
  <c r="L171" i="10"/>
  <c r="U139" i="123"/>
  <c r="R174" i="123"/>
  <c r="I36" i="10"/>
  <c r="G71" i="1"/>
  <c r="E74" i="1"/>
  <c r="H117" i="10"/>
  <c r="L77" i="123"/>
  <c r="L168" i="10"/>
  <c r="E138" i="123"/>
  <c r="K15" i="2"/>
  <c r="U26" i="2"/>
  <c r="E182" i="10"/>
  <c r="F163" i="123"/>
  <c r="L172" i="123"/>
  <c r="I31" i="9"/>
  <c r="R50" i="123"/>
  <c r="C24" i="1"/>
  <c r="G16" i="2"/>
  <c r="F84" i="123"/>
  <c r="G19" i="1"/>
  <c r="C62" i="1"/>
  <c r="I189" i="10"/>
  <c r="F38" i="1"/>
  <c r="R26" i="2"/>
  <c r="K127" i="10"/>
  <c r="O88" i="11"/>
  <c r="I122" i="10"/>
  <c r="E126" i="10"/>
  <c r="U135" i="123"/>
  <c r="E151" i="10"/>
  <c r="U19" i="123"/>
  <c r="Q84" i="123"/>
  <c r="F119" i="123"/>
  <c r="M25" i="2"/>
  <c r="O29" i="2"/>
  <c r="U34" i="2"/>
  <c r="T72" i="123"/>
  <c r="L151" i="10"/>
  <c r="H180" i="123"/>
  <c r="R98" i="123"/>
  <c r="K52" i="10"/>
  <c r="F95" i="123"/>
  <c r="U45" i="12"/>
  <c r="K43" i="123"/>
  <c r="Q42" i="123"/>
  <c r="Q58" i="123"/>
  <c r="H140" i="10"/>
  <c r="E77" i="10"/>
  <c r="F125" i="123"/>
  <c r="J29" i="2"/>
  <c r="H149" i="9"/>
  <c r="S20" i="2"/>
  <c r="L79" i="10"/>
  <c r="E25" i="10"/>
  <c r="L45" i="123"/>
  <c r="N48" i="11"/>
  <c r="H62" i="10"/>
  <c r="L46" i="9"/>
  <c r="Q179" i="123"/>
  <c r="I146" i="10"/>
  <c r="K37" i="123"/>
  <c r="K142" i="123"/>
  <c r="K23" i="9"/>
  <c r="O98" i="123"/>
  <c r="R16" i="123"/>
  <c r="T178" i="123"/>
  <c r="N181" i="123"/>
  <c r="L13" i="9"/>
  <c r="R152" i="123"/>
  <c r="L122" i="10"/>
  <c r="R171" i="123"/>
  <c r="L86" i="123"/>
  <c r="Q166" i="123"/>
  <c r="F67" i="123"/>
  <c r="J25" i="2"/>
  <c r="J27" i="2"/>
  <c r="E23" i="1"/>
  <c r="Q63" i="123"/>
  <c r="E25" i="1"/>
  <c r="K157" i="9"/>
  <c r="R42" i="123"/>
  <c r="K182" i="10"/>
  <c r="F119" i="10"/>
  <c r="G32" i="2"/>
  <c r="L54" i="123"/>
  <c r="Q115" i="123"/>
  <c r="D46" i="12"/>
  <c r="I29" i="1"/>
  <c r="I180" i="123"/>
  <c r="R64" i="123"/>
  <c r="E138" i="10"/>
  <c r="D32" i="12"/>
  <c r="U29" i="2"/>
  <c r="I61" i="10"/>
  <c r="E56" i="1"/>
  <c r="G29" i="2"/>
  <c r="E75" i="1"/>
  <c r="F141" i="123"/>
  <c r="I30" i="1"/>
  <c r="H163" i="123"/>
  <c r="K186" i="10"/>
  <c r="E105" i="10"/>
  <c r="U69" i="11"/>
  <c r="I76" i="10"/>
  <c r="F94" i="9"/>
  <c r="F109" i="123"/>
  <c r="Q140" i="11"/>
  <c r="F96" i="9"/>
  <c r="U15" i="2"/>
  <c r="T16" i="15"/>
  <c r="Q90" i="123"/>
  <c r="O43" i="123"/>
  <c r="L109" i="123"/>
  <c r="K143" i="10"/>
  <c r="I145" i="10"/>
  <c r="K168" i="9"/>
  <c r="E30" i="123"/>
  <c r="U49" i="123"/>
  <c r="C26" i="2"/>
  <c r="E39" i="1"/>
  <c r="R193" i="123"/>
  <c r="C75" i="1"/>
  <c r="G56" i="1"/>
  <c r="E48" i="123"/>
  <c r="L107" i="10"/>
  <c r="L30" i="123"/>
  <c r="O63" i="12"/>
  <c r="N105" i="123"/>
  <c r="G62" i="1"/>
  <c r="H39" i="10"/>
  <c r="Q129" i="123"/>
  <c r="R23" i="11"/>
  <c r="H189" i="123"/>
  <c r="K22" i="123"/>
  <c r="Q30" i="123"/>
  <c r="E117" i="123"/>
  <c r="N28" i="2"/>
  <c r="E80" i="10"/>
  <c r="H25" i="10"/>
  <c r="S18" i="2"/>
  <c r="F130" i="10"/>
  <c r="G21" i="1"/>
  <c r="E174" i="10"/>
  <c r="E193" i="123"/>
  <c r="E165" i="123"/>
  <c r="O17" i="11"/>
  <c r="R160" i="123"/>
  <c r="E28" i="123"/>
  <c r="K25" i="2"/>
  <c r="U133" i="123"/>
  <c r="F21" i="123"/>
  <c r="L134" i="123"/>
  <c r="L171" i="123"/>
  <c r="L160" i="11"/>
  <c r="H121" i="10"/>
  <c r="N19" i="2"/>
  <c r="I81" i="10"/>
  <c r="K123" i="10"/>
  <c r="E74" i="10"/>
  <c r="L21" i="10"/>
  <c r="T80" i="123"/>
  <c r="H86" i="9"/>
  <c r="L157" i="10"/>
  <c r="F57" i="1"/>
  <c r="K144" i="11"/>
  <c r="K17" i="10"/>
  <c r="E163" i="123"/>
  <c r="L129" i="123"/>
  <c r="L156" i="123"/>
  <c r="E167" i="123"/>
  <c r="I173" i="9"/>
  <c r="R67" i="11"/>
  <c r="N121" i="123"/>
  <c r="T51" i="123"/>
  <c r="O118" i="123"/>
  <c r="V29" i="2"/>
  <c r="F82" i="9"/>
  <c r="E183" i="123"/>
  <c r="E48" i="9"/>
  <c r="E13" i="10"/>
  <c r="H61" i="10"/>
  <c r="F98" i="10"/>
  <c r="K50" i="10"/>
  <c r="L152" i="10"/>
  <c r="U143" i="123"/>
  <c r="H87" i="10"/>
  <c r="L70" i="10"/>
  <c r="G27" i="2"/>
  <c r="O54" i="123"/>
  <c r="F18" i="2"/>
  <c r="G58" i="1"/>
  <c r="K192" i="123"/>
  <c r="H45" i="10"/>
  <c r="E145" i="10"/>
  <c r="I103" i="123"/>
  <c r="C25" i="12"/>
  <c r="F59" i="10"/>
  <c r="I112" i="123"/>
  <c r="K156" i="9"/>
  <c r="T69" i="11"/>
  <c r="K51" i="123"/>
  <c r="T80" i="11"/>
  <c r="Y67" i="12"/>
  <c r="E16" i="2"/>
  <c r="O24" i="123"/>
  <c r="F99" i="9"/>
  <c r="O26" i="123"/>
  <c r="F70" i="123"/>
  <c r="O163" i="123"/>
  <c r="K95" i="10"/>
  <c r="H33" i="2"/>
  <c r="U184" i="123"/>
  <c r="E178" i="10"/>
  <c r="O122" i="123"/>
  <c r="L186" i="11"/>
  <c r="E109" i="9"/>
  <c r="K140" i="11"/>
  <c r="O129" i="11"/>
  <c r="E105" i="9"/>
  <c r="H66" i="10"/>
  <c r="J22" i="2"/>
  <c r="H170" i="123"/>
  <c r="K146" i="10"/>
  <c r="I98" i="123"/>
  <c r="H28" i="123"/>
  <c r="G78" i="1"/>
  <c r="R79" i="11"/>
  <c r="U54" i="123"/>
  <c r="R32" i="11"/>
  <c r="I133" i="10"/>
  <c r="F105" i="10"/>
  <c r="E35" i="10"/>
  <c r="K48" i="11"/>
  <c r="I157" i="11"/>
  <c r="E41" i="10"/>
  <c r="I108" i="123"/>
  <c r="I171" i="10"/>
  <c r="U42" i="11"/>
  <c r="O80" i="123"/>
  <c r="O14" i="2"/>
  <c r="N143" i="11"/>
  <c r="L160" i="9"/>
  <c r="E52" i="10"/>
  <c r="O16" i="123"/>
  <c r="O117" i="123"/>
  <c r="F109" i="9"/>
  <c r="E33" i="9"/>
  <c r="O64" i="12"/>
  <c r="H139" i="10"/>
  <c r="I19" i="16"/>
  <c r="L61" i="10"/>
  <c r="K187" i="10"/>
  <c r="K19" i="2"/>
  <c r="I115" i="10"/>
  <c r="F18" i="10"/>
  <c r="U96" i="11"/>
  <c r="R64" i="11"/>
  <c r="F126" i="10"/>
  <c r="N40" i="123"/>
  <c r="L186" i="123"/>
  <c r="T15" i="12"/>
  <c r="F185" i="10"/>
  <c r="H173" i="123"/>
  <c r="T149" i="11"/>
  <c r="H167" i="123"/>
  <c r="I52" i="10"/>
  <c r="N157" i="11"/>
  <c r="N16" i="11"/>
  <c r="F157" i="10"/>
  <c r="U62" i="123"/>
  <c r="T142" i="123"/>
  <c r="I24" i="1"/>
  <c r="E172" i="123"/>
  <c r="D20" i="15"/>
  <c r="E26" i="1"/>
  <c r="E39" i="12"/>
  <c r="L144" i="9"/>
  <c r="K178" i="9"/>
  <c r="H74" i="123"/>
  <c r="I124" i="9"/>
  <c r="F45" i="1"/>
  <c r="T189" i="11"/>
  <c r="H31" i="10"/>
  <c r="L27" i="2"/>
  <c r="I27" i="1"/>
  <c r="O64" i="123"/>
  <c r="T180" i="123"/>
  <c r="E49" i="11"/>
  <c r="K170" i="123"/>
  <c r="N104" i="11"/>
  <c r="K145" i="10"/>
  <c r="O56" i="123"/>
  <c r="H79" i="123"/>
  <c r="K127" i="123"/>
  <c r="F19" i="16"/>
  <c r="L75" i="123"/>
  <c r="T173" i="11"/>
  <c r="R151" i="123"/>
  <c r="D19" i="2"/>
  <c r="L18" i="16"/>
  <c r="N138" i="123"/>
  <c r="T187" i="123"/>
  <c r="O158" i="123"/>
  <c r="I37" i="1"/>
  <c r="K183" i="11"/>
  <c r="R14" i="2"/>
  <c r="U51" i="12"/>
  <c r="H16" i="15"/>
  <c r="E71" i="1"/>
  <c r="H21" i="9"/>
  <c r="U99" i="123"/>
  <c r="O188" i="123"/>
  <c r="T31" i="123"/>
  <c r="H72" i="10"/>
  <c r="H69" i="10"/>
  <c r="N42" i="11"/>
  <c r="H37" i="10"/>
  <c r="J16" i="2"/>
  <c r="K37" i="10"/>
  <c r="E29" i="2"/>
  <c r="L15" i="2"/>
  <c r="H57" i="123"/>
  <c r="I148" i="123"/>
  <c r="O166" i="123"/>
  <c r="F23" i="1"/>
  <c r="E103" i="11"/>
  <c r="N54" i="123"/>
  <c r="J14" i="15"/>
  <c r="T56" i="11"/>
  <c r="K18" i="123"/>
  <c r="F122" i="123"/>
  <c r="R46" i="12"/>
  <c r="Q176" i="11"/>
  <c r="F34" i="10"/>
  <c r="R165" i="123"/>
  <c r="F81" i="123"/>
  <c r="F161" i="123"/>
  <c r="R127" i="11"/>
  <c r="Y51" i="12"/>
  <c r="H63" i="10"/>
  <c r="E129" i="11"/>
  <c r="I75" i="11"/>
  <c r="F192" i="10"/>
  <c r="N144" i="123"/>
  <c r="R87" i="11"/>
  <c r="H127" i="11"/>
  <c r="Q152" i="123"/>
  <c r="K181" i="123"/>
  <c r="U46" i="123"/>
  <c r="E188" i="123"/>
  <c r="M27" i="2"/>
  <c r="E38" i="123"/>
  <c r="I46" i="10"/>
  <c r="V45" i="12"/>
  <c r="D33" i="2"/>
  <c r="C21" i="2"/>
  <c r="F138" i="123"/>
  <c r="H61" i="11"/>
  <c r="K104" i="11"/>
  <c r="R188" i="123"/>
  <c r="F72" i="11"/>
  <c r="L123" i="11"/>
  <c r="U19" i="11"/>
  <c r="Q89" i="11"/>
  <c r="K84" i="10"/>
  <c r="O172" i="123"/>
  <c r="F181" i="10"/>
  <c r="Q51" i="12"/>
  <c r="K126" i="10"/>
  <c r="N15" i="2"/>
  <c r="H152" i="9"/>
  <c r="M16" i="16"/>
  <c r="E18" i="9"/>
  <c r="U97" i="11"/>
  <c r="E82" i="10"/>
  <c r="I166" i="123"/>
  <c r="T124" i="11"/>
  <c r="Q134" i="123"/>
  <c r="E42" i="11"/>
  <c r="T189" i="123"/>
  <c r="H164" i="10"/>
  <c r="L107" i="123"/>
  <c r="F33" i="10"/>
  <c r="T48" i="11"/>
  <c r="K54" i="11"/>
  <c r="H154" i="123"/>
  <c r="K31" i="9"/>
  <c r="E22" i="123"/>
  <c r="L187" i="10"/>
  <c r="O134" i="123"/>
  <c r="O35" i="11"/>
  <c r="O113" i="11"/>
  <c r="K111" i="10"/>
  <c r="R70" i="11"/>
  <c r="T128" i="11"/>
  <c r="L105" i="10"/>
  <c r="T40" i="123"/>
  <c r="N15" i="12"/>
  <c r="E63" i="1"/>
  <c r="L14" i="2"/>
  <c r="L109" i="10"/>
  <c r="O28" i="2"/>
  <c r="E86" i="11"/>
  <c r="K86" i="10"/>
  <c r="R43" i="11"/>
  <c r="E191" i="10"/>
  <c r="Q187" i="123"/>
  <c r="F26" i="9"/>
  <c r="G66" i="12"/>
  <c r="U166" i="123"/>
  <c r="C34" i="2"/>
  <c r="M23" i="2"/>
  <c r="K187" i="11"/>
  <c r="P21" i="15"/>
  <c r="I21" i="10"/>
  <c r="H104" i="11"/>
  <c r="E93" i="10"/>
  <c r="Q60" i="12"/>
  <c r="S11" i="15"/>
  <c r="K40" i="10"/>
  <c r="N187" i="123"/>
  <c r="I134" i="9"/>
  <c r="H131" i="11"/>
  <c r="L65" i="11"/>
  <c r="F104" i="123"/>
  <c r="L19" i="11"/>
  <c r="F44" i="1"/>
  <c r="R26" i="123"/>
  <c r="N178" i="11"/>
  <c r="H181" i="11"/>
  <c r="O58" i="123"/>
  <c r="G19" i="2"/>
  <c r="K19" i="10"/>
  <c r="E135" i="11"/>
  <c r="N31" i="2"/>
  <c r="E185" i="10"/>
  <c r="F193" i="123"/>
  <c r="F134" i="123"/>
  <c r="U56" i="11"/>
  <c r="L24" i="11"/>
  <c r="Q163" i="123"/>
  <c r="C42" i="12"/>
  <c r="E159" i="11"/>
  <c r="E171" i="123"/>
  <c r="T107" i="123"/>
  <c r="Q18" i="15"/>
  <c r="H173" i="10"/>
  <c r="K64" i="12"/>
  <c r="L30" i="11"/>
  <c r="N136" i="123"/>
  <c r="L93" i="11"/>
  <c r="E157" i="10"/>
  <c r="K170" i="11"/>
  <c r="O107" i="11"/>
  <c r="O184" i="123"/>
  <c r="K97" i="123"/>
  <c r="L150" i="10"/>
  <c r="E61" i="9"/>
  <c r="K126" i="11"/>
  <c r="E141" i="123"/>
  <c r="L30" i="9"/>
  <c r="L115" i="123"/>
  <c r="L40" i="10"/>
  <c r="F174" i="10"/>
  <c r="C26" i="1"/>
  <c r="F68" i="1"/>
  <c r="S33" i="2"/>
  <c r="X30" i="12"/>
  <c r="U15" i="11"/>
  <c r="I25" i="123"/>
  <c r="G20" i="16"/>
  <c r="H38" i="10"/>
  <c r="F134" i="11"/>
  <c r="H31" i="9"/>
  <c r="F66" i="11"/>
  <c r="K171" i="10"/>
  <c r="E70" i="123"/>
  <c r="L187" i="123"/>
  <c r="H26" i="12"/>
  <c r="U187" i="11"/>
  <c r="F92" i="10"/>
  <c r="L26" i="11"/>
  <c r="C60" i="1"/>
  <c r="E47" i="10"/>
  <c r="H54" i="10"/>
  <c r="C17" i="1"/>
  <c r="G27" i="1"/>
  <c r="H151" i="10"/>
  <c r="F86" i="123"/>
  <c r="Q136" i="123"/>
  <c r="I84" i="10"/>
  <c r="R31" i="2"/>
  <c r="H179" i="10"/>
  <c r="Q133" i="123"/>
  <c r="U104" i="123"/>
  <c r="T34" i="123"/>
  <c r="L79" i="123"/>
  <c r="T49" i="11"/>
  <c r="T125" i="123"/>
  <c r="I154" i="10"/>
  <c r="F63" i="123"/>
  <c r="G37" i="1"/>
  <c r="T79" i="123"/>
  <c r="N43" i="123"/>
  <c r="U72" i="123"/>
  <c r="F17" i="2"/>
  <c r="I37" i="10"/>
  <c r="L184" i="10"/>
  <c r="I179" i="123"/>
  <c r="F143" i="123"/>
  <c r="G14" i="1"/>
  <c r="H13" i="123"/>
  <c r="R101" i="123"/>
  <c r="O149" i="123"/>
  <c r="H185" i="10"/>
  <c r="K128" i="10"/>
  <c r="K154" i="123"/>
  <c r="H186" i="123"/>
  <c r="H23" i="10"/>
  <c r="H88" i="10"/>
  <c r="H147" i="10"/>
  <c r="O74" i="123"/>
  <c r="U169" i="123"/>
  <c r="M14" i="2"/>
  <c r="L38" i="10"/>
  <c r="L72" i="10"/>
  <c r="H168" i="10"/>
  <c r="F146" i="10"/>
  <c r="T149" i="123"/>
  <c r="O41" i="123"/>
  <c r="E20" i="10"/>
  <c r="C29" i="1"/>
  <c r="K113" i="123"/>
  <c r="U90" i="123"/>
  <c r="I87" i="10"/>
  <c r="C14" i="1"/>
  <c r="R76" i="123"/>
  <c r="M34" i="2"/>
  <c r="L34" i="10"/>
  <c r="T21" i="123"/>
  <c r="I46" i="123"/>
  <c r="F61" i="10"/>
  <c r="L17" i="2"/>
  <c r="K24" i="123"/>
  <c r="J33" i="12"/>
  <c r="N31" i="123"/>
  <c r="U40" i="123"/>
  <c r="G38" i="1"/>
  <c r="H48" i="10"/>
  <c r="C79" i="1"/>
  <c r="N147" i="123"/>
  <c r="I174" i="10"/>
  <c r="H50" i="10"/>
  <c r="R16" i="2"/>
  <c r="K191" i="10"/>
  <c r="F19" i="9"/>
  <c r="F31" i="1"/>
  <c r="O140" i="123"/>
  <c r="F19" i="123"/>
  <c r="I159" i="10"/>
  <c r="K185" i="10"/>
  <c r="O136" i="11"/>
  <c r="I99" i="123"/>
  <c r="H50" i="123"/>
  <c r="R173" i="123"/>
  <c r="K21" i="10"/>
  <c r="M31" i="2"/>
  <c r="E44" i="10"/>
  <c r="F22" i="10"/>
  <c r="E36" i="10"/>
  <c r="H91" i="10"/>
  <c r="E134" i="123"/>
  <c r="N24" i="123"/>
  <c r="K41" i="123"/>
  <c r="I51" i="10"/>
  <c r="E166" i="11"/>
  <c r="K98" i="10"/>
  <c r="H34" i="10"/>
  <c r="K84" i="9"/>
  <c r="E59" i="1"/>
  <c r="V15" i="2"/>
  <c r="G74" i="1"/>
  <c r="O30" i="123"/>
  <c r="N167" i="11"/>
  <c r="L131" i="10"/>
  <c r="F188" i="10"/>
  <c r="E173" i="123"/>
  <c r="F78" i="123"/>
  <c r="N89" i="123"/>
  <c r="F169" i="10"/>
  <c r="O148" i="123"/>
  <c r="U165" i="123"/>
  <c r="H172" i="123"/>
  <c r="H35" i="123"/>
  <c r="Q57" i="123"/>
  <c r="R43" i="123"/>
  <c r="E97" i="9"/>
  <c r="U30" i="123"/>
  <c r="L108" i="10"/>
  <c r="U98" i="11"/>
  <c r="G25" i="2"/>
  <c r="F113" i="123"/>
  <c r="E69" i="123"/>
  <c r="H77" i="10"/>
  <c r="E152" i="10"/>
  <c r="E91" i="123"/>
  <c r="H27" i="12"/>
  <c r="K139" i="123"/>
  <c r="F97" i="10"/>
  <c r="K11" i="11"/>
  <c r="I33" i="11"/>
  <c r="H58" i="12"/>
  <c r="F145" i="10"/>
  <c r="O51" i="123"/>
  <c r="F84" i="10"/>
  <c r="D21" i="2"/>
  <c r="Q141" i="123"/>
  <c r="F119" i="11"/>
  <c r="L58" i="11"/>
  <c r="T46" i="123"/>
  <c r="O136" i="123"/>
  <c r="H123" i="10"/>
  <c r="G63" i="1"/>
  <c r="E69" i="10"/>
  <c r="T34" i="11"/>
  <c r="F57" i="10"/>
  <c r="N62" i="123"/>
  <c r="I110" i="11"/>
  <c r="R92" i="123"/>
  <c r="N186" i="123"/>
  <c r="L186" i="9"/>
  <c r="F29" i="1"/>
  <c r="L182" i="123"/>
  <c r="K147" i="123"/>
  <c r="I86" i="11"/>
  <c r="E48" i="11"/>
  <c r="T24" i="2"/>
  <c r="I97" i="10"/>
  <c r="F26" i="11"/>
  <c r="O89" i="123"/>
  <c r="H64" i="123"/>
  <c r="E21" i="15"/>
  <c r="I144" i="9"/>
  <c r="G25" i="1"/>
  <c r="N52" i="11"/>
  <c r="O34" i="123"/>
  <c r="K118" i="10"/>
  <c r="Q27" i="2"/>
  <c r="L134" i="10"/>
  <c r="M24" i="2"/>
  <c r="E140" i="10"/>
  <c r="E43" i="123"/>
  <c r="R62" i="11"/>
  <c r="G22" i="2"/>
  <c r="E70" i="1"/>
  <c r="E87" i="123"/>
  <c r="I154" i="9"/>
  <c r="E122" i="123"/>
  <c r="I149" i="10"/>
  <c r="T190" i="123"/>
  <c r="F174" i="11"/>
  <c r="F191" i="10"/>
  <c r="E186" i="10"/>
  <c r="N11" i="2"/>
  <c r="F137" i="10"/>
  <c r="I93" i="9"/>
  <c r="H33" i="123"/>
  <c r="E33" i="123"/>
  <c r="O123" i="11"/>
  <c r="U146" i="11"/>
  <c r="K42" i="11"/>
  <c r="L54" i="9"/>
  <c r="F161" i="10"/>
  <c r="I121" i="11"/>
  <c r="Q149" i="123"/>
  <c r="Q97" i="123"/>
  <c r="I178" i="10"/>
  <c r="U189" i="11"/>
  <c r="H51" i="123"/>
  <c r="K107" i="11"/>
  <c r="H190" i="10"/>
  <c r="O32" i="2"/>
  <c r="E36" i="123"/>
  <c r="O96" i="11"/>
  <c r="C25" i="1"/>
  <c r="O182" i="123"/>
  <c r="O139" i="11"/>
  <c r="I15" i="1"/>
  <c r="E23" i="10"/>
  <c r="G51" i="1"/>
  <c r="K74" i="123"/>
  <c r="H150" i="10"/>
  <c r="E88" i="123"/>
  <c r="F23" i="2"/>
  <c r="K174" i="123"/>
  <c r="K19" i="123"/>
  <c r="F165" i="9"/>
  <c r="K99" i="123"/>
  <c r="L24" i="2"/>
  <c r="R96" i="123"/>
  <c r="E58" i="123"/>
  <c r="U48" i="11"/>
  <c r="E95" i="123"/>
  <c r="C13" i="12"/>
  <c r="F26" i="123"/>
  <c r="R164" i="123"/>
  <c r="T141" i="123"/>
  <c r="E58" i="9"/>
  <c r="G59" i="12"/>
  <c r="I170" i="10"/>
  <c r="G11" i="2"/>
  <c r="O118" i="11"/>
  <c r="L176" i="123"/>
  <c r="G17" i="16"/>
  <c r="O164" i="123"/>
  <c r="K39" i="123"/>
  <c r="K173" i="11"/>
  <c r="I36" i="123"/>
  <c r="K65" i="10"/>
  <c r="E22" i="10"/>
  <c r="X34" i="12"/>
  <c r="J28" i="12"/>
  <c r="F148" i="11"/>
  <c r="E20" i="123"/>
  <c r="Q20" i="2"/>
  <c r="E22" i="12"/>
  <c r="C51" i="12"/>
  <c r="K35" i="10"/>
  <c r="I33" i="1"/>
  <c r="E93" i="123"/>
  <c r="F108" i="10"/>
  <c r="R147" i="11"/>
  <c r="E28" i="10"/>
  <c r="R27" i="12"/>
  <c r="T20" i="2"/>
  <c r="I20" i="1"/>
  <c r="N161" i="11"/>
  <c r="N16" i="123"/>
  <c r="E64" i="123"/>
  <c r="L107" i="11"/>
  <c r="Q15" i="15"/>
  <c r="O59" i="12"/>
  <c r="H28" i="2"/>
  <c r="K137" i="123"/>
  <c r="H32" i="2"/>
  <c r="E134" i="10"/>
  <c r="R30" i="11"/>
  <c r="H24" i="10"/>
  <c r="L164" i="10"/>
  <c r="F90" i="123"/>
  <c r="N162" i="123"/>
  <c r="E189" i="123"/>
  <c r="F20" i="1"/>
  <c r="I170" i="123"/>
  <c r="T152" i="123"/>
  <c r="K167" i="10"/>
  <c r="T112" i="123"/>
  <c r="E67" i="11"/>
  <c r="F31" i="123"/>
  <c r="I131" i="123"/>
  <c r="H17" i="2"/>
  <c r="R120" i="123"/>
  <c r="D22" i="2"/>
  <c r="I69" i="123"/>
  <c r="F139" i="10"/>
  <c r="I39" i="11"/>
  <c r="T25" i="2"/>
  <c r="F181" i="123"/>
  <c r="H29" i="2"/>
  <c r="T131" i="11"/>
  <c r="O90" i="123"/>
  <c r="T60" i="123"/>
  <c r="R136" i="123"/>
  <c r="F34" i="2"/>
  <c r="I44" i="10"/>
  <c r="K161" i="10"/>
  <c r="K56" i="123"/>
  <c r="I16" i="1"/>
  <c r="R137" i="123"/>
  <c r="I156" i="123"/>
  <c r="Q44" i="123"/>
  <c r="N120" i="11"/>
  <c r="T39" i="123"/>
  <c r="O191" i="123"/>
  <c r="K128" i="11"/>
  <c r="K113" i="10"/>
  <c r="O67" i="123"/>
  <c r="L35" i="10"/>
  <c r="F162" i="123"/>
  <c r="F185" i="11"/>
  <c r="O36" i="11"/>
  <c r="O52" i="123"/>
  <c r="H38" i="123"/>
  <c r="O115" i="123"/>
  <c r="N27" i="2"/>
  <c r="I92" i="123"/>
  <c r="I188" i="123"/>
  <c r="T173" i="123"/>
  <c r="R163" i="123"/>
  <c r="E154" i="10"/>
  <c r="K181" i="10"/>
  <c r="E158" i="10"/>
  <c r="F127" i="123"/>
  <c r="F17" i="1"/>
  <c r="H161" i="10"/>
  <c r="K47" i="10"/>
  <c r="I140" i="10"/>
  <c r="O77" i="123"/>
  <c r="I96" i="123"/>
  <c r="F93" i="10"/>
  <c r="L174" i="11"/>
  <c r="K57" i="123"/>
  <c r="Q50" i="123"/>
  <c r="G76" i="1"/>
  <c r="V19" i="2"/>
  <c r="I148" i="10"/>
  <c r="I65" i="11"/>
  <c r="K23" i="10"/>
  <c r="U149" i="123"/>
  <c r="L82" i="10"/>
  <c r="O65" i="123"/>
  <c r="R140" i="123"/>
  <c r="H187" i="10"/>
  <c r="U92" i="123"/>
  <c r="E119" i="123"/>
  <c r="E72" i="10"/>
  <c r="E160" i="10"/>
  <c r="F67" i="10"/>
  <c r="H188" i="10"/>
  <c r="K110" i="123"/>
  <c r="L66" i="123"/>
  <c r="F38" i="10"/>
  <c r="Q16" i="123"/>
  <c r="R192" i="123"/>
  <c r="U23" i="2"/>
  <c r="F36" i="11"/>
  <c r="F47" i="10"/>
  <c r="H18" i="2"/>
  <c r="I157" i="10"/>
  <c r="R13" i="2"/>
  <c r="N70" i="123"/>
  <c r="K38" i="10"/>
  <c r="Q41" i="123"/>
  <c r="K11" i="2"/>
  <c r="H24" i="9"/>
  <c r="E147" i="9"/>
  <c r="R66" i="12"/>
  <c r="I172" i="123"/>
  <c r="O123" i="123"/>
  <c r="Q172" i="11"/>
  <c r="Q80" i="123"/>
  <c r="U24" i="2"/>
  <c r="C81" i="1"/>
  <c r="L159" i="11"/>
  <c r="K46" i="11"/>
  <c r="G33" i="1"/>
  <c r="E137" i="10"/>
  <c r="R134" i="123"/>
  <c r="E144" i="10"/>
  <c r="K50" i="11"/>
  <c r="R127" i="123"/>
  <c r="H109" i="123"/>
  <c r="Q171" i="123"/>
  <c r="E156" i="10"/>
  <c r="E190" i="11"/>
  <c r="U20" i="123"/>
  <c r="O101" i="123"/>
  <c r="I74" i="10"/>
  <c r="L181" i="9"/>
  <c r="K42" i="10"/>
  <c r="C32" i="2"/>
  <c r="G39" i="1"/>
  <c r="R24" i="123"/>
  <c r="I86" i="10"/>
  <c r="G18" i="1"/>
  <c r="K82" i="10"/>
  <c r="K160" i="10"/>
  <c r="H26" i="10"/>
  <c r="E142" i="123"/>
  <c r="R75" i="123"/>
  <c r="L69" i="10"/>
  <c r="G79" i="1"/>
  <c r="U13" i="123"/>
  <c r="E178" i="123"/>
  <c r="F11" i="1"/>
  <c r="H34" i="123"/>
  <c r="R35" i="123"/>
  <c r="E37" i="1"/>
  <c r="K152" i="10"/>
  <c r="F35" i="123"/>
  <c r="E35" i="123"/>
  <c r="T34" i="2"/>
  <c r="H17" i="10"/>
  <c r="I92" i="10"/>
  <c r="K140" i="9"/>
  <c r="E60" i="10"/>
  <c r="N59" i="123"/>
  <c r="N112" i="123"/>
  <c r="F106" i="10"/>
  <c r="E57" i="123"/>
  <c r="W19" i="16"/>
  <c r="F91" i="123"/>
  <c r="E19" i="123"/>
  <c r="Q20" i="15"/>
  <c r="H30" i="2"/>
  <c r="L96" i="10"/>
  <c r="O18" i="2"/>
  <c r="Q184" i="123"/>
  <c r="N39" i="12"/>
  <c r="E113" i="11"/>
  <c r="D26" i="2"/>
  <c r="F70" i="1"/>
  <c r="L179" i="10"/>
  <c r="V21" i="2"/>
  <c r="Q70" i="123"/>
  <c r="E191" i="123"/>
  <c r="E90" i="10"/>
  <c r="F21" i="1"/>
  <c r="L111" i="10"/>
  <c r="H34" i="2"/>
  <c r="O159" i="123"/>
  <c r="E33" i="2"/>
  <c r="E193" i="10"/>
  <c r="F88" i="123"/>
  <c r="V20" i="16"/>
  <c r="C15" i="1"/>
  <c r="C25" i="2"/>
  <c r="U35" i="123"/>
  <c r="E104" i="11"/>
  <c r="N87" i="123"/>
  <c r="Q75" i="123"/>
  <c r="H103" i="9"/>
  <c r="L143" i="10"/>
  <c r="E124" i="10"/>
  <c r="I125" i="10"/>
  <c r="E81" i="9"/>
  <c r="F80" i="123"/>
  <c r="R20" i="123"/>
  <c r="F84" i="9"/>
  <c r="K133" i="10"/>
  <c r="E126" i="123"/>
  <c r="E103" i="10"/>
  <c r="E115" i="10"/>
  <c r="L99" i="9"/>
  <c r="E107" i="10"/>
  <c r="C70" i="1"/>
  <c r="R62" i="12"/>
  <c r="F166" i="123"/>
  <c r="U39" i="123"/>
  <c r="O106" i="123"/>
  <c r="U33" i="123"/>
  <c r="K31" i="2"/>
  <c r="I92" i="9"/>
  <c r="U96" i="123"/>
  <c r="E170" i="123"/>
  <c r="N164" i="123"/>
  <c r="N173" i="123"/>
  <c r="G20" i="15"/>
  <c r="I65" i="123"/>
  <c r="N18" i="2"/>
  <c r="E160" i="123"/>
  <c r="E25" i="2"/>
  <c r="F107" i="10"/>
  <c r="D16" i="12"/>
  <c r="E122" i="11"/>
  <c r="K94" i="10"/>
  <c r="L140" i="10"/>
  <c r="L148" i="9"/>
  <c r="I47" i="10"/>
  <c r="E188" i="11"/>
  <c r="R52" i="123"/>
  <c r="H136" i="9"/>
  <c r="T142" i="11"/>
  <c r="N77" i="11"/>
  <c r="H51" i="9"/>
  <c r="I163" i="10"/>
  <c r="H144" i="11"/>
  <c r="F92" i="123"/>
  <c r="I19" i="11"/>
  <c r="L136" i="123"/>
  <c r="L142" i="9"/>
  <c r="I93" i="123"/>
  <c r="H63" i="123"/>
  <c r="I95" i="10"/>
  <c r="K68" i="10"/>
  <c r="K76" i="10"/>
  <c r="F65" i="11"/>
  <c r="I109" i="10"/>
  <c r="O145" i="123"/>
  <c r="F82" i="123"/>
  <c r="E21" i="1"/>
  <c r="I169" i="123"/>
  <c r="H111" i="10"/>
  <c r="O26" i="11"/>
  <c r="R125" i="11"/>
  <c r="F152" i="11"/>
  <c r="Q25" i="2"/>
  <c r="N32" i="2"/>
  <c r="T160" i="123"/>
  <c r="O163" i="11"/>
  <c r="L61" i="123"/>
  <c r="Q72" i="123"/>
  <c r="T26" i="2"/>
  <c r="F58" i="123"/>
  <c r="L63" i="12"/>
  <c r="H74" i="10"/>
  <c r="K180" i="10"/>
  <c r="H145" i="11"/>
  <c r="I190" i="9"/>
  <c r="K25" i="12"/>
  <c r="H18" i="12"/>
  <c r="E64" i="10"/>
  <c r="I66" i="123"/>
  <c r="F41" i="10"/>
  <c r="I41" i="10"/>
  <c r="H58" i="9"/>
  <c r="E79" i="11"/>
  <c r="E81" i="10"/>
  <c r="F44" i="123"/>
  <c r="E11" i="10"/>
  <c r="O37" i="11"/>
  <c r="L189" i="11"/>
  <c r="I176" i="11"/>
  <c r="H163" i="11"/>
  <c r="L94" i="123"/>
  <c r="I163" i="123"/>
  <c r="F34" i="1"/>
  <c r="I91" i="10"/>
  <c r="I22" i="1"/>
  <c r="Q107" i="123"/>
  <c r="Q22" i="2"/>
  <c r="S11" i="2"/>
  <c r="Q156" i="123"/>
  <c r="N125" i="123"/>
  <c r="K137" i="10"/>
  <c r="E34" i="2"/>
  <c r="F11" i="16"/>
  <c r="N156" i="123"/>
  <c r="H15" i="15"/>
  <c r="R123" i="123"/>
  <c r="T36" i="11"/>
  <c r="O16" i="2"/>
  <c r="H47" i="10"/>
  <c r="D14" i="15"/>
  <c r="H92" i="10"/>
  <c r="U17" i="12"/>
  <c r="G40" i="1"/>
  <c r="I11" i="11"/>
  <c r="U84" i="123"/>
  <c r="V58" i="12"/>
  <c r="D21" i="15"/>
  <c r="E185" i="9"/>
  <c r="C50" i="12"/>
  <c r="F42" i="9"/>
  <c r="R135" i="123"/>
  <c r="V21" i="16"/>
  <c r="K48" i="10"/>
  <c r="R29" i="12"/>
  <c r="U112" i="11"/>
  <c r="U52" i="123"/>
  <c r="R41" i="11"/>
  <c r="Q42" i="12"/>
  <c r="E63" i="9"/>
  <c r="U144" i="11"/>
  <c r="K66" i="10"/>
  <c r="R115" i="123"/>
  <c r="E136" i="9"/>
  <c r="T140" i="123"/>
  <c r="O53" i="12"/>
  <c r="H184" i="10"/>
  <c r="Q159" i="123"/>
  <c r="L24" i="10"/>
  <c r="I74" i="11"/>
  <c r="H60" i="11"/>
  <c r="V28" i="12"/>
  <c r="T165" i="123"/>
  <c r="K63" i="11"/>
  <c r="I134" i="11"/>
  <c r="O70" i="11"/>
  <c r="K107" i="123"/>
  <c r="K19" i="11"/>
  <c r="R133" i="123"/>
  <c r="K191" i="11"/>
  <c r="F44" i="11"/>
  <c r="N139" i="11"/>
  <c r="H33" i="12"/>
  <c r="F49" i="123"/>
  <c r="M17" i="16"/>
  <c r="L168" i="123"/>
  <c r="E171" i="9"/>
  <c r="N21" i="11"/>
  <c r="K159" i="9"/>
  <c r="L93" i="10"/>
  <c r="C11" i="1"/>
  <c r="H148" i="10"/>
  <c r="E133" i="10"/>
  <c r="I11" i="9"/>
  <c r="J23" i="12"/>
  <c r="K150" i="9"/>
  <c r="L19" i="9"/>
  <c r="E39" i="9"/>
  <c r="I176" i="10"/>
  <c r="T19" i="12"/>
  <c r="F96" i="123"/>
  <c r="O76" i="123"/>
  <c r="I34" i="11"/>
  <c r="I125" i="123"/>
  <c r="R39" i="12"/>
  <c r="Q122" i="11"/>
  <c r="H128" i="10"/>
  <c r="E24" i="9"/>
  <c r="R148" i="123"/>
  <c r="F43" i="11"/>
  <c r="L190" i="11"/>
  <c r="I112" i="10"/>
  <c r="U24" i="123"/>
  <c r="H101" i="11"/>
  <c r="R50" i="12"/>
  <c r="L190" i="123"/>
  <c r="H42" i="10"/>
  <c r="H115" i="11"/>
  <c r="H36" i="10"/>
  <c r="K91" i="123"/>
  <c r="F15" i="10"/>
  <c r="L16" i="10"/>
  <c r="H34" i="9"/>
  <c r="F60" i="1"/>
  <c r="D27" i="12"/>
  <c r="I117" i="10"/>
  <c r="T163" i="11"/>
  <c r="U190" i="123"/>
  <c r="V61" i="12"/>
  <c r="F128" i="10"/>
  <c r="J47" i="12"/>
  <c r="N128" i="11"/>
  <c r="O49" i="123"/>
  <c r="Q150" i="11"/>
  <c r="K182" i="123"/>
  <c r="F51" i="123"/>
  <c r="N24" i="12"/>
  <c r="E68" i="1"/>
  <c r="C72" i="1"/>
  <c r="L28" i="123"/>
  <c r="I118" i="123"/>
  <c r="U75" i="123"/>
  <c r="E170" i="9"/>
  <c r="E17" i="16"/>
  <c r="U74" i="11"/>
  <c r="K193" i="10"/>
  <c r="Q11" i="11"/>
  <c r="T134" i="123"/>
  <c r="I51" i="123"/>
  <c r="L40" i="12"/>
  <c r="L76" i="11"/>
  <c r="J29" i="12"/>
  <c r="O42" i="123"/>
  <c r="N174" i="11"/>
  <c r="F74" i="1"/>
  <c r="H154" i="10"/>
  <c r="O79" i="11"/>
  <c r="N50" i="123"/>
  <c r="L142" i="10"/>
  <c r="R69" i="123"/>
  <c r="H41" i="11"/>
  <c r="T74" i="123"/>
  <c r="F37" i="1"/>
  <c r="F77" i="10"/>
  <c r="E24" i="11"/>
  <c r="K47" i="9"/>
  <c r="L142" i="123"/>
  <c r="I20" i="10"/>
  <c r="H80" i="11"/>
  <c r="Q26" i="12"/>
  <c r="K92" i="123"/>
  <c r="N25" i="2"/>
  <c r="F72" i="1"/>
  <c r="I21" i="123"/>
  <c r="R34" i="2"/>
  <c r="E111" i="123"/>
  <c r="L150" i="123"/>
  <c r="N88" i="11"/>
  <c r="G39" i="12"/>
  <c r="Q32" i="12"/>
  <c r="Q98" i="123"/>
  <c r="E90" i="11"/>
  <c r="E139" i="9"/>
  <c r="F111" i="123"/>
  <c r="K97" i="11"/>
  <c r="T16" i="16"/>
  <c r="F18" i="9"/>
  <c r="K189" i="10"/>
  <c r="R119" i="11"/>
  <c r="K95" i="123"/>
  <c r="E69" i="1"/>
  <c r="F169" i="123"/>
  <c r="Y40" i="12"/>
  <c r="Q47" i="11"/>
  <c r="E74" i="123"/>
  <c r="R185" i="11"/>
  <c r="K36" i="12"/>
  <c r="H76" i="11"/>
  <c r="H77" i="9"/>
  <c r="L189" i="10"/>
  <c r="I54" i="9"/>
  <c r="Q158" i="11"/>
  <c r="T90" i="123"/>
  <c r="K142" i="9"/>
  <c r="Q17" i="123"/>
  <c r="K190" i="10"/>
  <c r="L117" i="10"/>
  <c r="L129" i="11"/>
  <c r="O105" i="123"/>
  <c r="L126" i="9"/>
  <c r="E43" i="11"/>
  <c r="Q130" i="123"/>
  <c r="O167" i="123"/>
  <c r="H130" i="123"/>
  <c r="R88" i="123"/>
  <c r="L50" i="10"/>
  <c r="L158" i="123"/>
  <c r="E104" i="123"/>
  <c r="E188" i="10"/>
  <c r="E115" i="123"/>
  <c r="F40" i="1"/>
  <c r="F191" i="123"/>
  <c r="E18" i="2"/>
  <c r="F101" i="123"/>
  <c r="R147" i="123"/>
  <c r="E97" i="10"/>
  <c r="E48" i="10"/>
  <c r="K25" i="123"/>
  <c r="N135" i="123"/>
  <c r="O82" i="123"/>
  <c r="V13" i="2"/>
  <c r="H144" i="10"/>
  <c r="E161" i="123"/>
  <c r="E60" i="123"/>
  <c r="K93" i="10"/>
  <c r="K172" i="10"/>
  <c r="H159" i="123"/>
  <c r="E118" i="123"/>
  <c r="E158" i="123"/>
  <c r="K17" i="2"/>
  <c r="L103" i="10"/>
  <c r="F172" i="10"/>
  <c r="V20" i="2"/>
  <c r="G30" i="2"/>
  <c r="C76" i="1"/>
  <c r="F103" i="10"/>
  <c r="I63" i="10"/>
  <c r="K96" i="123"/>
  <c r="K59" i="10"/>
  <c r="F17" i="10"/>
  <c r="O107" i="123"/>
  <c r="E121" i="10"/>
  <c r="F66" i="10"/>
  <c r="K28" i="10"/>
  <c r="E122" i="10"/>
  <c r="L16" i="9"/>
  <c r="I143" i="10"/>
  <c r="T68" i="123"/>
  <c r="L66" i="10"/>
  <c r="N64" i="123"/>
  <c r="H140" i="123"/>
  <c r="I106" i="11"/>
  <c r="L74" i="11"/>
  <c r="I108" i="10"/>
  <c r="L57" i="10"/>
  <c r="I191" i="10"/>
  <c r="E32" i="1"/>
  <c r="R183" i="11"/>
  <c r="V14" i="2"/>
  <c r="F88" i="10"/>
  <c r="K101" i="11"/>
  <c r="E15" i="123"/>
  <c r="S21" i="2"/>
  <c r="C23" i="2"/>
  <c r="O152" i="123"/>
  <c r="K44" i="123"/>
  <c r="L19" i="123"/>
  <c r="H104" i="10"/>
  <c r="U101" i="123"/>
  <c r="K26" i="2"/>
  <c r="O124" i="123"/>
  <c r="Y13" i="12"/>
  <c r="F170" i="123"/>
  <c r="E42" i="10"/>
  <c r="K157" i="10"/>
  <c r="I69" i="10"/>
  <c r="N133" i="123"/>
  <c r="K101" i="10"/>
  <c r="E25" i="123"/>
  <c r="E139" i="10"/>
  <c r="E165" i="10"/>
  <c r="C27" i="12"/>
  <c r="S32" i="2"/>
  <c r="O47" i="123"/>
  <c r="U27" i="2"/>
  <c r="N45" i="11"/>
  <c r="F17" i="16"/>
  <c r="H118" i="10"/>
  <c r="G26" i="1"/>
  <c r="F94" i="123"/>
  <c r="I110" i="9"/>
  <c r="T52" i="123"/>
  <c r="E38" i="11"/>
  <c r="L74" i="10"/>
  <c r="F43" i="123"/>
  <c r="I166" i="10"/>
  <c r="X47" i="12"/>
  <c r="T131" i="123"/>
  <c r="E78" i="1"/>
  <c r="Y62" i="12"/>
  <c r="F82" i="1"/>
  <c r="I67" i="10"/>
  <c r="F131" i="11"/>
  <c r="N172" i="123"/>
  <c r="O135" i="123"/>
  <c r="K190" i="123"/>
  <c r="U21" i="12"/>
  <c r="F139" i="123"/>
  <c r="U21" i="123"/>
  <c r="F66" i="123"/>
  <c r="H32" i="10"/>
  <c r="I141" i="10"/>
  <c r="K178" i="10"/>
  <c r="R104" i="123"/>
  <c r="K23" i="2"/>
  <c r="N151" i="123"/>
  <c r="U36" i="123"/>
  <c r="H158" i="9"/>
  <c r="K72" i="123"/>
  <c r="L152" i="9"/>
  <c r="H149" i="11"/>
  <c r="S19" i="15"/>
  <c r="G17" i="1"/>
  <c r="J24" i="2"/>
  <c r="C31" i="1"/>
  <c r="R59" i="12"/>
  <c r="O162" i="123"/>
  <c r="K43" i="10"/>
  <c r="I147" i="10"/>
  <c r="N23" i="2"/>
  <c r="I31" i="1"/>
  <c r="K31" i="12"/>
  <c r="I113" i="9"/>
  <c r="O143" i="123"/>
  <c r="F75" i="123"/>
  <c r="E65" i="1"/>
  <c r="F104" i="11"/>
  <c r="V18" i="16"/>
  <c r="H67" i="10"/>
  <c r="L171" i="11"/>
  <c r="O18" i="11"/>
  <c r="F144" i="123"/>
  <c r="I115" i="123"/>
  <c r="I142" i="10"/>
  <c r="K25" i="10"/>
  <c r="E61" i="1"/>
  <c r="O154" i="123"/>
  <c r="I146" i="11"/>
  <c r="I13" i="123"/>
  <c r="D19" i="15"/>
  <c r="F94" i="10"/>
  <c r="U56" i="123"/>
  <c r="L32" i="123"/>
  <c r="J17" i="2"/>
  <c r="H187" i="9"/>
  <c r="O20" i="2"/>
  <c r="L51" i="9"/>
  <c r="H79" i="10"/>
  <c r="H182" i="10"/>
  <c r="E11" i="15"/>
  <c r="K148" i="123"/>
  <c r="E13" i="1"/>
  <c r="O188" i="11"/>
  <c r="T130" i="123"/>
  <c r="J45" i="12"/>
  <c r="O113" i="123"/>
  <c r="Q99" i="123"/>
  <c r="I111" i="10"/>
  <c r="K44" i="9"/>
  <c r="F86" i="11"/>
  <c r="O84" i="123"/>
  <c r="H154" i="9"/>
  <c r="K99" i="10"/>
  <c r="E49" i="123"/>
  <c r="D25" i="12"/>
  <c r="H185" i="11"/>
  <c r="E31" i="12"/>
  <c r="K14" i="12"/>
  <c r="T187" i="11"/>
  <c r="H17" i="9"/>
  <c r="C23" i="1"/>
  <c r="K80" i="123"/>
  <c r="K182" i="11"/>
  <c r="L16" i="2"/>
  <c r="N174" i="123"/>
  <c r="L52" i="10"/>
  <c r="E142" i="10"/>
  <c r="U61" i="123"/>
  <c r="I65" i="9"/>
  <c r="R158" i="123"/>
  <c r="K34" i="9"/>
  <c r="T45" i="123"/>
  <c r="H174" i="10"/>
  <c r="U97" i="123"/>
  <c r="E192" i="10"/>
  <c r="F193" i="11"/>
  <c r="L183" i="123"/>
  <c r="E149" i="9"/>
  <c r="F118" i="11"/>
  <c r="I188" i="10"/>
  <c r="R187" i="123"/>
  <c r="L30" i="10"/>
  <c r="C19" i="12"/>
  <c r="O120" i="11"/>
  <c r="T66" i="123"/>
  <c r="G48" i="1"/>
  <c r="L193" i="9"/>
  <c r="L158" i="9"/>
  <c r="L146" i="11"/>
  <c r="N186" i="11"/>
  <c r="E77" i="11"/>
  <c r="E185" i="123"/>
  <c r="N35" i="11"/>
  <c r="Q74" i="11"/>
  <c r="N45" i="123"/>
  <c r="F189" i="10"/>
  <c r="X65" i="12"/>
  <c r="O66" i="12"/>
  <c r="Q56" i="123"/>
  <c r="F171" i="10"/>
  <c r="I108" i="11"/>
  <c r="F105" i="9"/>
  <c r="K140" i="10"/>
  <c r="E117" i="10"/>
  <c r="L128" i="9"/>
  <c r="U157" i="123"/>
  <c r="O169" i="123"/>
  <c r="Y39" i="12"/>
  <c r="L21" i="16"/>
  <c r="H42" i="123"/>
  <c r="U152" i="123"/>
  <c r="J53" i="12"/>
  <c r="K69" i="10"/>
  <c r="N65" i="12"/>
  <c r="F105" i="123"/>
  <c r="R82" i="123"/>
  <c r="K27" i="2"/>
  <c r="O87" i="11"/>
  <c r="L156" i="9"/>
  <c r="O82" i="11"/>
  <c r="E152" i="9"/>
  <c r="O133" i="123"/>
  <c r="Q186" i="11"/>
  <c r="C58" i="1"/>
  <c r="H56" i="9"/>
  <c r="T191" i="11"/>
  <c r="L128" i="123"/>
  <c r="E112" i="123"/>
  <c r="R90" i="11"/>
  <c r="K16" i="10"/>
  <c r="K25" i="11"/>
  <c r="H113" i="10"/>
  <c r="I143" i="123"/>
  <c r="F54" i="11"/>
  <c r="L92" i="123"/>
  <c r="N25" i="123"/>
  <c r="N166" i="123"/>
  <c r="H109" i="10"/>
  <c r="F156" i="123"/>
  <c r="L23" i="10"/>
  <c r="E106" i="10"/>
  <c r="T171" i="123"/>
  <c r="F111" i="10"/>
  <c r="K20" i="15"/>
  <c r="K156" i="10"/>
  <c r="L188" i="10"/>
  <c r="N86" i="11"/>
  <c r="E39" i="123"/>
  <c r="H76" i="123"/>
  <c r="T193" i="123"/>
  <c r="L39" i="9"/>
  <c r="Q18" i="2"/>
  <c r="I159" i="123"/>
  <c r="K78" i="10"/>
  <c r="H15" i="2"/>
  <c r="M13" i="2"/>
  <c r="L181" i="10"/>
  <c r="G24" i="2"/>
  <c r="E152" i="123"/>
  <c r="F39" i="123"/>
  <c r="E92" i="123"/>
  <c r="E50" i="12"/>
  <c r="T170" i="123"/>
  <c r="F42" i="123"/>
  <c r="I24" i="10"/>
  <c r="I172" i="10"/>
  <c r="F59" i="1"/>
  <c r="G29" i="12"/>
  <c r="C65" i="1"/>
  <c r="I81" i="9"/>
  <c r="F109" i="11"/>
  <c r="D31" i="2"/>
  <c r="O70" i="123"/>
  <c r="N90" i="123"/>
  <c r="H172" i="10"/>
  <c r="K68" i="123"/>
  <c r="F78" i="10"/>
  <c r="N16" i="2"/>
  <c r="F12" i="1"/>
  <c r="R79" i="123"/>
  <c r="K92" i="11"/>
  <c r="E16" i="1"/>
  <c r="N96" i="123"/>
  <c r="O79" i="123"/>
  <c r="C15" i="2"/>
  <c r="L52" i="12"/>
  <c r="H70" i="9"/>
  <c r="I113" i="11"/>
  <c r="F78" i="1"/>
  <c r="C74" i="1"/>
  <c r="L135" i="123"/>
  <c r="U145" i="123"/>
  <c r="F89" i="11"/>
  <c r="H191" i="10"/>
  <c r="C14" i="2"/>
  <c r="N39" i="123"/>
  <c r="O16" i="16"/>
  <c r="E148" i="123"/>
  <c r="F146" i="11"/>
  <c r="I17" i="1"/>
  <c r="E97" i="11"/>
  <c r="K81" i="10"/>
  <c r="F11" i="10"/>
  <c r="K79" i="123"/>
  <c r="F124" i="10"/>
  <c r="F168" i="9"/>
  <c r="F147" i="10"/>
  <c r="N56" i="11"/>
  <c r="Q27" i="12"/>
  <c r="N32" i="12"/>
  <c r="N91" i="123"/>
  <c r="H138" i="123"/>
  <c r="K28" i="123"/>
  <c r="C19" i="1"/>
  <c r="R163" i="11"/>
  <c r="U48" i="123"/>
  <c r="I38" i="123"/>
  <c r="L162" i="123"/>
  <c r="I165" i="10"/>
  <c r="F69" i="9"/>
  <c r="O75" i="11"/>
  <c r="K105" i="10"/>
  <c r="E145" i="123"/>
  <c r="T24" i="12"/>
  <c r="O21" i="16"/>
  <c r="G65" i="12"/>
  <c r="F37" i="11"/>
  <c r="R139" i="123"/>
  <c r="I11" i="10"/>
  <c r="K170" i="10"/>
  <c r="E170" i="10"/>
  <c r="O94" i="123"/>
  <c r="T117" i="123"/>
  <c r="I191" i="9"/>
  <c r="L63" i="9"/>
  <c r="F65" i="123"/>
  <c r="K17" i="16"/>
  <c r="G15" i="1"/>
  <c r="L54" i="10"/>
  <c r="O162" i="11"/>
  <c r="I178" i="123"/>
  <c r="F75" i="1"/>
  <c r="U59" i="123"/>
  <c r="R21" i="16"/>
  <c r="V36" i="12"/>
  <c r="O190" i="123"/>
  <c r="V30" i="12"/>
  <c r="E120" i="10"/>
  <c r="O182" i="11"/>
  <c r="U170" i="123"/>
  <c r="R20" i="2"/>
  <c r="J30" i="12"/>
  <c r="L34" i="12"/>
  <c r="Q19" i="15"/>
  <c r="H98" i="10"/>
  <c r="L148" i="11"/>
  <c r="I30" i="10"/>
  <c r="E32" i="2"/>
  <c r="H67" i="9"/>
  <c r="G23" i="1"/>
  <c r="F31" i="2"/>
  <c r="H36" i="11"/>
  <c r="F21" i="11"/>
  <c r="N109" i="123"/>
  <c r="L129" i="10"/>
  <c r="I154" i="123"/>
  <c r="K133" i="123"/>
  <c r="K32" i="10"/>
  <c r="Q184" i="11"/>
  <c r="E181" i="9"/>
  <c r="E30" i="10"/>
  <c r="T31" i="11"/>
  <c r="K110" i="10"/>
  <c r="R20" i="12"/>
  <c r="H60" i="123"/>
  <c r="E59" i="10"/>
  <c r="R33" i="2"/>
  <c r="F160" i="10"/>
  <c r="L108" i="123"/>
  <c r="U173" i="11"/>
  <c r="N56" i="123"/>
  <c r="I81" i="123"/>
  <c r="K98" i="123"/>
  <c r="H46" i="10"/>
  <c r="I120" i="10"/>
  <c r="K180" i="123"/>
  <c r="L13" i="2"/>
  <c r="R70" i="123"/>
  <c r="N62" i="11"/>
  <c r="K167" i="123"/>
  <c r="F87" i="10"/>
  <c r="G22" i="1"/>
  <c r="X31" i="12"/>
  <c r="K121" i="9"/>
  <c r="P20" i="15"/>
  <c r="N191" i="11"/>
  <c r="U28" i="123"/>
  <c r="T123" i="11"/>
  <c r="K186" i="123"/>
  <c r="G34" i="1"/>
  <c r="U20" i="2"/>
  <c r="H96" i="9"/>
  <c r="F16" i="2"/>
  <c r="I135" i="123"/>
  <c r="L58" i="123"/>
  <c r="K87" i="123"/>
  <c r="F87" i="123"/>
  <c r="U138" i="123"/>
  <c r="E147" i="10"/>
  <c r="K187" i="9"/>
  <c r="U46" i="11"/>
  <c r="H178" i="10"/>
  <c r="F63" i="10"/>
  <c r="N165" i="11"/>
  <c r="K88" i="10"/>
  <c r="X40" i="12"/>
  <c r="F81" i="1"/>
  <c r="E151" i="123"/>
  <c r="I88" i="11"/>
  <c r="L20" i="2"/>
  <c r="E99" i="123"/>
  <c r="O190" i="11"/>
  <c r="N50" i="12"/>
  <c r="F172" i="9"/>
  <c r="U139" i="11"/>
  <c r="H54" i="11"/>
  <c r="E111" i="10"/>
  <c r="L77" i="11"/>
  <c r="L29" i="2"/>
  <c r="O98" i="11"/>
  <c r="F11" i="11"/>
  <c r="L16" i="16"/>
  <c r="E47" i="12"/>
  <c r="L191" i="11"/>
  <c r="K122" i="123"/>
  <c r="O143" i="11"/>
  <c r="I117" i="11"/>
  <c r="L21" i="11"/>
  <c r="H19" i="11"/>
  <c r="E37" i="9"/>
  <c r="Q173" i="11"/>
  <c r="L122" i="9"/>
  <c r="L13" i="123"/>
  <c r="Y53" i="12"/>
  <c r="U113" i="123"/>
  <c r="L162" i="11"/>
  <c r="H113" i="9"/>
  <c r="G68" i="1"/>
  <c r="I130" i="9"/>
  <c r="H167" i="9"/>
  <c r="L192" i="123"/>
  <c r="K162" i="11"/>
  <c r="O17" i="12"/>
  <c r="Y45" i="12"/>
  <c r="K169" i="9"/>
  <c r="N98" i="11"/>
  <c r="L32" i="2"/>
  <c r="F24" i="9"/>
  <c r="U149" i="11"/>
  <c r="H169" i="9"/>
  <c r="N98" i="123"/>
  <c r="Q80" i="11"/>
  <c r="H68" i="10"/>
  <c r="I60" i="9"/>
  <c r="L35" i="11"/>
  <c r="O152" i="11"/>
  <c r="K26" i="10"/>
  <c r="N128" i="123"/>
  <c r="N26" i="123"/>
  <c r="L147" i="10"/>
  <c r="K17" i="123"/>
  <c r="T107" i="11"/>
  <c r="F136" i="123"/>
  <c r="E61" i="10"/>
  <c r="I159" i="9"/>
  <c r="R131" i="123"/>
  <c r="E23" i="12"/>
  <c r="L58" i="10"/>
  <c r="L31" i="2"/>
  <c r="K179" i="123"/>
  <c r="E129" i="123"/>
  <c r="I157" i="9"/>
  <c r="L19" i="12"/>
  <c r="L170" i="11"/>
  <c r="H108" i="9"/>
  <c r="V66" i="12"/>
  <c r="E186" i="123"/>
  <c r="I118" i="10"/>
  <c r="I136" i="123"/>
  <c r="U76" i="11"/>
  <c r="L130" i="10"/>
  <c r="E98" i="10"/>
  <c r="U16" i="123"/>
  <c r="H24" i="11"/>
  <c r="F82" i="11"/>
  <c r="Q28" i="11"/>
  <c r="E84" i="11"/>
  <c r="K183" i="10"/>
  <c r="F135" i="10"/>
  <c r="I151" i="10"/>
  <c r="E11" i="1"/>
  <c r="H174" i="123"/>
  <c r="H54" i="123"/>
  <c r="F167" i="123"/>
  <c r="H138" i="10"/>
  <c r="F124" i="123"/>
  <c r="E45" i="11"/>
  <c r="M15" i="2"/>
  <c r="F58" i="11"/>
  <c r="I67" i="123"/>
  <c r="K20" i="2"/>
  <c r="L44" i="10"/>
  <c r="L173" i="123"/>
  <c r="E162" i="11"/>
  <c r="I18" i="9"/>
  <c r="R113" i="123"/>
  <c r="R124" i="123"/>
  <c r="N117" i="11"/>
  <c r="M21" i="15"/>
  <c r="E167" i="9"/>
  <c r="T15" i="123"/>
  <c r="I50" i="9"/>
  <c r="T56" i="123"/>
  <c r="I187" i="11"/>
  <c r="N32" i="11"/>
  <c r="T26" i="11"/>
  <c r="L15" i="9"/>
  <c r="U142" i="123"/>
  <c r="N64" i="11"/>
  <c r="D11" i="16"/>
  <c r="F171" i="123"/>
  <c r="E106" i="123"/>
  <c r="E37" i="123"/>
  <c r="U134" i="123"/>
  <c r="E13" i="11"/>
  <c r="H169" i="11"/>
  <c r="V30" i="2"/>
  <c r="F60" i="9"/>
  <c r="J31" i="2"/>
  <c r="O31" i="2"/>
  <c r="K163" i="10"/>
  <c r="D24" i="12"/>
  <c r="U193" i="123"/>
  <c r="H144" i="123"/>
  <c r="E138" i="11"/>
  <c r="K40" i="11"/>
  <c r="H192" i="11"/>
  <c r="I67" i="11"/>
  <c r="Q14" i="12"/>
  <c r="N143" i="123"/>
  <c r="E28" i="2"/>
  <c r="Q30" i="2"/>
  <c r="R61" i="12"/>
  <c r="U109" i="123"/>
  <c r="L59" i="123"/>
  <c r="L75" i="10"/>
  <c r="H79" i="9"/>
  <c r="H19" i="123"/>
  <c r="E163" i="10"/>
  <c r="F187" i="10"/>
  <c r="E27" i="1"/>
  <c r="H95" i="123"/>
  <c r="H13" i="2"/>
  <c r="Q38" i="123"/>
  <c r="K79" i="10"/>
  <c r="H121" i="123"/>
  <c r="E62" i="1"/>
  <c r="F87" i="11"/>
  <c r="L82" i="123"/>
  <c r="I79" i="10"/>
  <c r="L104" i="10"/>
  <c r="H141" i="9"/>
  <c r="H112" i="10"/>
  <c r="L139" i="10"/>
  <c r="F174" i="123"/>
  <c r="L108" i="11"/>
  <c r="F19" i="10"/>
  <c r="E40" i="123"/>
  <c r="J19" i="2"/>
  <c r="F44" i="10"/>
  <c r="F180" i="10"/>
  <c r="Q13" i="2"/>
  <c r="R32" i="2"/>
  <c r="D20" i="2"/>
  <c r="F62" i="11"/>
  <c r="T112" i="11"/>
  <c r="E24" i="10"/>
  <c r="G14" i="16"/>
  <c r="C71" i="1"/>
  <c r="T164" i="11"/>
  <c r="E143" i="123"/>
  <c r="K16" i="2"/>
  <c r="U21" i="2"/>
  <c r="N20" i="2"/>
  <c r="H106" i="123"/>
  <c r="V26" i="12"/>
  <c r="I35" i="123"/>
  <c r="H110" i="9"/>
  <c r="E90" i="9"/>
  <c r="L70" i="123"/>
  <c r="V24" i="2"/>
  <c r="L80" i="11"/>
  <c r="D52" i="12"/>
  <c r="F106" i="123"/>
  <c r="G15" i="15"/>
  <c r="T28" i="123"/>
  <c r="I22" i="11"/>
  <c r="I39" i="10"/>
  <c r="F13" i="123"/>
  <c r="U125" i="123"/>
  <c r="L56" i="10"/>
  <c r="F183" i="10"/>
  <c r="L26" i="123"/>
  <c r="E68" i="10"/>
  <c r="E92" i="10"/>
  <c r="O84" i="11"/>
  <c r="C78" i="1"/>
  <c r="E142" i="11"/>
  <c r="T126" i="11"/>
  <c r="R17" i="12"/>
  <c r="O20" i="123"/>
  <c r="L20" i="10"/>
  <c r="K87" i="11"/>
  <c r="V51" i="12"/>
  <c r="Q123" i="123"/>
  <c r="F92" i="11"/>
  <c r="E69" i="11"/>
  <c r="H105" i="10"/>
  <c r="L151" i="123"/>
  <c r="E51" i="123"/>
  <c r="O18" i="123"/>
  <c r="H173" i="9"/>
  <c r="L17" i="10"/>
  <c r="F13" i="1"/>
  <c r="H17" i="16"/>
  <c r="T84" i="11"/>
  <c r="U66" i="12"/>
  <c r="U133" i="11"/>
  <c r="H62" i="12"/>
  <c r="F112" i="9"/>
  <c r="E187" i="123"/>
  <c r="F68" i="9"/>
  <c r="L90" i="10"/>
  <c r="I169" i="10"/>
  <c r="K141" i="10"/>
  <c r="K130" i="9"/>
  <c r="E171" i="10"/>
  <c r="I60" i="123"/>
  <c r="I34" i="9"/>
  <c r="S20" i="15"/>
  <c r="S34" i="2"/>
  <c r="U182" i="123"/>
  <c r="U87" i="11"/>
  <c r="E17" i="9"/>
  <c r="F28" i="123"/>
  <c r="L178" i="10"/>
  <c r="H49" i="10"/>
  <c r="H96" i="11"/>
  <c r="E18" i="123"/>
  <c r="U21" i="16"/>
  <c r="F90" i="9"/>
  <c r="O26" i="2"/>
  <c r="E67" i="12"/>
  <c r="F58" i="1"/>
  <c r="H13" i="10"/>
  <c r="K171" i="123"/>
  <c r="K13" i="9"/>
  <c r="R193" i="11"/>
  <c r="L42" i="10"/>
  <c r="F79" i="123"/>
  <c r="F22" i="2"/>
  <c r="E123" i="10"/>
  <c r="E96" i="11"/>
  <c r="F72" i="9"/>
  <c r="O62" i="12"/>
  <c r="F45" i="11"/>
  <c r="F13" i="10"/>
  <c r="U160" i="123"/>
  <c r="R161" i="123"/>
  <c r="F182" i="123"/>
  <c r="C40" i="1"/>
  <c r="F28" i="10"/>
  <c r="F60" i="10"/>
  <c r="L117" i="123"/>
  <c r="N51" i="123"/>
  <c r="F90" i="10"/>
  <c r="O141" i="123"/>
  <c r="N58" i="12"/>
  <c r="F21" i="9"/>
  <c r="F21" i="10"/>
  <c r="Q11" i="15"/>
  <c r="U25" i="12"/>
  <c r="F148" i="123"/>
  <c r="L31" i="11"/>
  <c r="Q113" i="123"/>
  <c r="G42" i="12"/>
  <c r="Y35" i="12"/>
  <c r="E44" i="123"/>
  <c r="L160" i="10"/>
  <c r="E136" i="123"/>
  <c r="U115" i="123"/>
  <c r="F80" i="10"/>
  <c r="E95" i="10"/>
  <c r="H51" i="10"/>
  <c r="L97" i="123"/>
  <c r="H42" i="12"/>
  <c r="T97" i="11"/>
  <c r="I127" i="11"/>
  <c r="E77" i="9"/>
  <c r="T27" i="12"/>
  <c r="Y66" i="12"/>
  <c r="I26" i="123"/>
  <c r="K188" i="11"/>
  <c r="F52" i="11"/>
  <c r="F142" i="10"/>
  <c r="K30" i="10"/>
  <c r="F24" i="2"/>
  <c r="F38" i="123"/>
  <c r="I101" i="11"/>
  <c r="G21" i="2"/>
  <c r="I128" i="10"/>
  <c r="F174" i="9"/>
  <c r="Q140" i="123"/>
  <c r="C63" i="1"/>
  <c r="K59" i="12"/>
  <c r="R22" i="2"/>
  <c r="H14" i="12"/>
  <c r="Q169" i="123"/>
  <c r="K112" i="10"/>
  <c r="D30" i="2"/>
  <c r="E45" i="10"/>
  <c r="L46" i="12"/>
  <c r="I108" i="9"/>
  <c r="R140" i="11"/>
  <c r="F64" i="1"/>
  <c r="Q17" i="2"/>
  <c r="R53" i="12"/>
  <c r="O32" i="123"/>
  <c r="H89" i="10"/>
  <c r="F96" i="10"/>
  <c r="T154" i="11"/>
  <c r="H22" i="2"/>
  <c r="F76" i="123"/>
  <c r="L164" i="9"/>
  <c r="O17" i="2"/>
  <c r="C37" i="1"/>
  <c r="I145" i="123"/>
  <c r="K124" i="9"/>
  <c r="T156" i="11"/>
  <c r="K75" i="11"/>
  <c r="E152" i="11"/>
  <c r="U31" i="123"/>
  <c r="I121" i="9"/>
  <c r="U41" i="12"/>
  <c r="E115" i="11"/>
  <c r="K174" i="9"/>
  <c r="E63" i="123"/>
  <c r="F87" i="9"/>
  <c r="E65" i="11"/>
  <c r="N11" i="16"/>
  <c r="O154" i="11"/>
  <c r="F137" i="9"/>
  <c r="I150" i="10"/>
  <c r="U93" i="123"/>
  <c r="J36" i="12"/>
  <c r="O68" i="123"/>
  <c r="U88" i="11"/>
  <c r="H25" i="2"/>
  <c r="Q170" i="11"/>
  <c r="O187" i="11"/>
  <c r="C82" i="1"/>
  <c r="F156" i="9"/>
  <c r="K35" i="9"/>
  <c r="E180" i="9"/>
  <c r="K32" i="12"/>
  <c r="H48" i="11"/>
  <c r="F76" i="11"/>
  <c r="I184" i="11"/>
  <c r="C21" i="12"/>
  <c r="L26" i="12"/>
  <c r="T19" i="16"/>
  <c r="E192" i="123"/>
  <c r="E44" i="1"/>
  <c r="H180" i="10"/>
  <c r="I186" i="10"/>
  <c r="Q11" i="2"/>
  <c r="E78" i="10"/>
  <c r="N162" i="11"/>
  <c r="L180" i="123"/>
  <c r="H156" i="123"/>
  <c r="I38" i="10"/>
  <c r="F108" i="11"/>
  <c r="L133" i="10"/>
  <c r="L141" i="10"/>
  <c r="H111" i="123"/>
  <c r="R141" i="123"/>
  <c r="I68" i="10"/>
  <c r="R150" i="123"/>
  <c r="O81" i="123"/>
  <c r="E189" i="11"/>
  <c r="H151" i="123"/>
  <c r="L62" i="9"/>
  <c r="I75" i="9"/>
  <c r="T183" i="123"/>
  <c r="I52" i="11"/>
  <c r="L92" i="10"/>
  <c r="T181" i="11"/>
  <c r="T33" i="12"/>
  <c r="N107" i="11"/>
  <c r="K151" i="9"/>
  <c r="H106" i="10"/>
  <c r="H130" i="10"/>
  <c r="E19" i="9"/>
  <c r="U39" i="12"/>
  <c r="Q25" i="123"/>
  <c r="E28" i="9"/>
  <c r="L126" i="11"/>
  <c r="K152" i="9"/>
  <c r="E156" i="11"/>
  <c r="F156" i="10"/>
  <c r="I142" i="123"/>
  <c r="O78" i="123"/>
  <c r="U180" i="11"/>
  <c r="H19" i="16"/>
  <c r="V32" i="2"/>
  <c r="U22" i="123"/>
  <c r="E130" i="9"/>
  <c r="Q131" i="11"/>
  <c r="K134" i="9"/>
  <c r="Q163" i="11"/>
  <c r="H59" i="11"/>
  <c r="P16" i="16"/>
  <c r="L174" i="123"/>
  <c r="I19" i="10"/>
  <c r="N134" i="123"/>
  <c r="O30" i="12"/>
  <c r="H30" i="11"/>
  <c r="L118" i="123"/>
  <c r="Y31" i="12"/>
  <c r="U129" i="11"/>
  <c r="H180" i="11"/>
  <c r="S16" i="16"/>
  <c r="F35" i="10"/>
  <c r="U138" i="11"/>
  <c r="V13" i="12"/>
  <c r="R172" i="11"/>
  <c r="F56" i="1"/>
  <c r="L112" i="10"/>
  <c r="F183" i="9"/>
  <c r="S16" i="2"/>
  <c r="Y63" i="12"/>
  <c r="H184" i="123"/>
  <c r="L167" i="10"/>
  <c r="K24" i="10"/>
  <c r="E118" i="10"/>
  <c r="I168" i="10"/>
  <c r="I48" i="10"/>
  <c r="L36" i="12"/>
  <c r="I41" i="11"/>
  <c r="T172" i="11"/>
  <c r="L45" i="11"/>
  <c r="K81" i="9"/>
  <c r="O183" i="11"/>
  <c r="K157" i="123"/>
  <c r="L86" i="9"/>
  <c r="F30" i="2"/>
  <c r="F182" i="10"/>
  <c r="F186" i="123"/>
  <c r="E181" i="123"/>
  <c r="E113" i="123"/>
  <c r="I173" i="123"/>
  <c r="F14" i="1"/>
  <c r="F25" i="2"/>
  <c r="K150" i="123"/>
  <c r="E154" i="123"/>
  <c r="O110" i="123"/>
  <c r="L68" i="123"/>
  <c r="K119" i="10"/>
  <c r="O97" i="123"/>
  <c r="E24" i="1"/>
  <c r="L133" i="123"/>
  <c r="O174" i="123"/>
  <c r="N30" i="2"/>
  <c r="K33" i="10"/>
  <c r="N13" i="123"/>
  <c r="C77" i="1"/>
  <c r="F97" i="123"/>
  <c r="K119" i="123"/>
  <c r="Q125" i="123"/>
  <c r="E121" i="123"/>
  <c r="F64" i="10"/>
  <c r="L121" i="10"/>
  <c r="E22" i="1"/>
  <c r="G28" i="1"/>
  <c r="I162" i="10"/>
  <c r="F24" i="1"/>
  <c r="C59" i="1"/>
  <c r="E176" i="123"/>
  <c r="I16" i="10"/>
  <c r="I95" i="123"/>
  <c r="H47" i="123"/>
  <c r="G67" i="12"/>
  <c r="R30" i="123"/>
  <c r="Q76" i="123"/>
  <c r="I25" i="1"/>
  <c r="U164" i="123"/>
  <c r="K45" i="10"/>
  <c r="F58" i="10"/>
  <c r="E19" i="2"/>
  <c r="S24" i="2"/>
  <c r="T101" i="123"/>
  <c r="H191" i="123"/>
  <c r="L18" i="10"/>
  <c r="V18" i="2"/>
  <c r="R58" i="123"/>
  <c r="K44" i="10"/>
  <c r="K65" i="12"/>
  <c r="Q72" i="11"/>
  <c r="R46" i="123"/>
  <c r="I140" i="123"/>
  <c r="T84" i="123"/>
  <c r="T68" i="11"/>
  <c r="H46" i="12"/>
  <c r="V52" i="12"/>
  <c r="F42" i="10"/>
  <c r="R20" i="11"/>
  <c r="Q15" i="2"/>
  <c r="T127" i="123"/>
  <c r="E125" i="10"/>
  <c r="L137" i="10"/>
  <c r="L63" i="123"/>
  <c r="O92" i="11"/>
  <c r="T192" i="123"/>
  <c r="H134" i="9"/>
  <c r="H145" i="9"/>
  <c r="I43" i="1"/>
  <c r="E17" i="10"/>
  <c r="K66" i="12"/>
  <c r="N41" i="123"/>
  <c r="I72" i="10"/>
  <c r="L72" i="9"/>
  <c r="L192" i="11"/>
  <c r="T176" i="123"/>
  <c r="U135" i="11"/>
  <c r="F149" i="10"/>
  <c r="E14" i="1"/>
  <c r="J27" i="12"/>
  <c r="U60" i="123"/>
  <c r="D19" i="12"/>
  <c r="C33" i="1"/>
  <c r="D61" i="12"/>
  <c r="T139" i="11"/>
  <c r="U169" i="11"/>
  <c r="J16" i="12"/>
  <c r="N74" i="11"/>
  <c r="Q29" i="2"/>
  <c r="F30" i="123"/>
  <c r="F162" i="10"/>
  <c r="R128" i="11"/>
  <c r="F72" i="10"/>
  <c r="E141" i="11"/>
  <c r="F170" i="10"/>
  <c r="L47" i="10"/>
  <c r="C28" i="1"/>
  <c r="F158" i="10"/>
  <c r="O87" i="123"/>
  <c r="E161" i="10"/>
  <c r="E43" i="1"/>
  <c r="N179" i="11"/>
  <c r="I152" i="11"/>
  <c r="R68" i="123"/>
  <c r="H35" i="10"/>
  <c r="J66" i="12"/>
  <c r="K125" i="123"/>
  <c r="U43" i="123"/>
  <c r="K130" i="11"/>
  <c r="H120" i="11"/>
  <c r="E120" i="123"/>
  <c r="T41" i="123"/>
  <c r="F23" i="123"/>
  <c r="K137" i="9"/>
  <c r="H148" i="123"/>
  <c r="K63" i="10"/>
  <c r="U117" i="123"/>
  <c r="V20" i="12"/>
  <c r="H77" i="11"/>
  <c r="S27" i="2"/>
  <c r="U22" i="12"/>
  <c r="F148" i="9"/>
  <c r="F26" i="2"/>
  <c r="K21" i="2"/>
  <c r="E56" i="123"/>
  <c r="F45" i="10"/>
  <c r="R182" i="123"/>
  <c r="E32" i="10"/>
  <c r="K144" i="123"/>
  <c r="O91" i="123"/>
  <c r="G16" i="16"/>
  <c r="T37" i="123"/>
  <c r="F165" i="10"/>
  <c r="K74" i="10"/>
  <c r="R63" i="123"/>
  <c r="F86" i="10"/>
  <c r="N183" i="11"/>
  <c r="Q82" i="11"/>
  <c r="H120" i="9"/>
  <c r="K15" i="10"/>
  <c r="F11" i="123"/>
  <c r="F145" i="11"/>
  <c r="C18" i="1"/>
  <c r="L28" i="10"/>
  <c r="E58" i="10"/>
  <c r="I17" i="10"/>
  <c r="U119" i="123"/>
  <c r="T111" i="123"/>
  <c r="Y50" i="12"/>
  <c r="I23" i="1"/>
  <c r="F121" i="9"/>
  <c r="K90" i="11"/>
  <c r="K138" i="11"/>
  <c r="E146" i="123"/>
  <c r="R98" i="11"/>
  <c r="I185" i="10"/>
  <c r="M21" i="2"/>
  <c r="I136" i="11"/>
  <c r="H91" i="123"/>
  <c r="E124" i="123"/>
  <c r="F112" i="10"/>
  <c r="U120" i="11"/>
  <c r="J26" i="2"/>
  <c r="U128" i="123"/>
  <c r="T53" i="12"/>
  <c r="T188" i="123"/>
  <c r="H162" i="9"/>
  <c r="L56" i="123"/>
  <c r="F138" i="9"/>
  <c r="O15" i="123"/>
  <c r="L103" i="9"/>
  <c r="K173" i="123"/>
  <c r="U127" i="123"/>
  <c r="H18" i="16"/>
  <c r="E26" i="10"/>
  <c r="N185" i="11"/>
  <c r="F134" i="10"/>
  <c r="H170" i="9"/>
  <c r="T170" i="11"/>
  <c r="F193" i="10"/>
  <c r="K33" i="11"/>
  <c r="E128" i="9"/>
  <c r="C18" i="2"/>
  <c r="U151" i="123"/>
  <c r="L25" i="123"/>
  <c r="H19" i="15"/>
  <c r="E96" i="9"/>
  <c r="N23" i="11"/>
  <c r="O14" i="12"/>
  <c r="K183" i="9"/>
  <c r="N138" i="11"/>
  <c r="N70" i="11"/>
  <c r="O126" i="11"/>
  <c r="E33" i="11"/>
  <c r="L32" i="11"/>
  <c r="H11" i="11"/>
  <c r="K70" i="123"/>
  <c r="Q157" i="11"/>
  <c r="I88" i="10"/>
  <c r="E159" i="9"/>
  <c r="R25" i="123"/>
  <c r="R36" i="123"/>
  <c r="I39" i="9"/>
  <c r="U80" i="11"/>
  <c r="O13" i="11"/>
  <c r="I167" i="10"/>
  <c r="L39" i="11"/>
  <c r="I49" i="11"/>
  <c r="H41" i="12"/>
  <c r="V59" i="12"/>
  <c r="E23" i="2"/>
  <c r="U80" i="123"/>
  <c r="Q43" i="11"/>
  <c r="H179" i="11"/>
  <c r="Q19" i="2"/>
  <c r="L89" i="11"/>
  <c r="E68" i="123"/>
  <c r="H156" i="11"/>
  <c r="E40" i="12"/>
  <c r="K176" i="123"/>
  <c r="R128" i="123"/>
  <c r="N110" i="11"/>
  <c r="O106" i="11"/>
  <c r="R65" i="12"/>
  <c r="H96" i="10"/>
  <c r="K21" i="16"/>
  <c r="K107" i="9"/>
  <c r="O29" i="12"/>
  <c r="E161" i="9"/>
  <c r="I181" i="123"/>
  <c r="O176" i="123"/>
  <c r="V22" i="2"/>
  <c r="K171" i="9"/>
  <c r="F28" i="9"/>
  <c r="H15" i="10"/>
  <c r="E193" i="9"/>
  <c r="L111" i="11"/>
  <c r="O46" i="12"/>
  <c r="E192" i="11"/>
  <c r="Q188" i="11"/>
  <c r="F61" i="11"/>
  <c r="L173" i="9"/>
  <c r="Q32" i="2"/>
  <c r="H66" i="123"/>
  <c r="I38" i="11"/>
  <c r="I176" i="123"/>
  <c r="R86" i="11"/>
  <c r="K164" i="11"/>
  <c r="E11" i="11"/>
  <c r="Y36" i="12"/>
  <c r="Q69" i="11"/>
  <c r="J64" i="12"/>
  <c r="C20" i="12"/>
  <c r="K138" i="123"/>
  <c r="Q160" i="123"/>
  <c r="H143" i="11"/>
  <c r="I105" i="10"/>
  <c r="H59" i="9"/>
  <c r="E117" i="9"/>
  <c r="D19" i="16"/>
  <c r="H137" i="123"/>
  <c r="C15" i="12"/>
  <c r="G28" i="2"/>
  <c r="G13" i="12"/>
  <c r="I58" i="11"/>
  <c r="M11" i="16"/>
  <c r="H184" i="11"/>
  <c r="N167" i="123"/>
  <c r="I139" i="10"/>
  <c r="D14" i="2"/>
  <c r="F93" i="9"/>
  <c r="H86" i="123"/>
  <c r="R15" i="123"/>
  <c r="R118" i="123"/>
  <c r="T11" i="15"/>
  <c r="E47" i="123"/>
  <c r="F76" i="1"/>
  <c r="E72" i="1"/>
  <c r="O178" i="123"/>
  <c r="H163" i="10"/>
  <c r="Q99" i="11"/>
  <c r="F16" i="123"/>
  <c r="K180" i="11"/>
  <c r="K49" i="10"/>
  <c r="N69" i="11"/>
  <c r="I149" i="11"/>
  <c r="U123" i="11"/>
  <c r="F48" i="1"/>
  <c r="K181" i="11"/>
  <c r="I22" i="9"/>
  <c r="X64" i="12"/>
  <c r="E66" i="10"/>
  <c r="E11" i="9"/>
  <c r="T144" i="11"/>
  <c r="Q33" i="2"/>
  <c r="K77" i="11"/>
  <c r="E106" i="11"/>
  <c r="I152" i="10"/>
  <c r="O31" i="123"/>
  <c r="C69" i="1"/>
  <c r="E74" i="9"/>
  <c r="F111" i="9"/>
  <c r="E58" i="1"/>
  <c r="R13" i="11"/>
  <c r="N151" i="11"/>
  <c r="K107" i="10"/>
  <c r="W21" i="16"/>
  <c r="F69" i="11"/>
  <c r="N146" i="123"/>
  <c r="O30" i="2"/>
  <c r="E21" i="123"/>
  <c r="K137" i="11"/>
  <c r="L96" i="123"/>
  <c r="I148" i="9"/>
  <c r="L169" i="11"/>
  <c r="N190" i="123"/>
  <c r="E19" i="1"/>
  <c r="N111" i="11"/>
  <c r="E81" i="11"/>
  <c r="H139" i="11"/>
  <c r="F16" i="9"/>
  <c r="E115" i="9"/>
  <c r="J40" i="12"/>
  <c r="I127" i="123"/>
  <c r="O117" i="11"/>
  <c r="F152" i="123"/>
  <c r="N17" i="15"/>
  <c r="F179" i="123"/>
  <c r="R46" i="11"/>
  <c r="H16" i="11"/>
  <c r="F180" i="9"/>
  <c r="L39" i="10"/>
  <c r="H82" i="9"/>
  <c r="O61" i="11"/>
  <c r="T51" i="11"/>
  <c r="D65" i="12"/>
  <c r="H131" i="9"/>
  <c r="C27" i="1"/>
  <c r="N48" i="123"/>
  <c r="R42" i="11"/>
  <c r="N179" i="123"/>
  <c r="F38" i="9"/>
  <c r="R157" i="123"/>
  <c r="U191" i="11"/>
  <c r="U122" i="123"/>
  <c r="C21" i="1"/>
  <c r="H11" i="15"/>
  <c r="G15" i="2"/>
  <c r="L120" i="9"/>
  <c r="E28" i="12"/>
  <c r="F26" i="10"/>
  <c r="O39" i="12"/>
  <c r="K124" i="123"/>
  <c r="Q89" i="123"/>
  <c r="N93" i="11"/>
  <c r="H23" i="9"/>
  <c r="K13" i="2"/>
  <c r="I123" i="9"/>
  <c r="I103" i="9"/>
  <c r="H97" i="10"/>
  <c r="O108" i="11"/>
  <c r="H82" i="11"/>
  <c r="H78" i="11"/>
  <c r="K131" i="10"/>
  <c r="O88" i="123"/>
  <c r="U23" i="11"/>
  <c r="H49" i="11"/>
  <c r="O15" i="16"/>
  <c r="F21" i="16"/>
  <c r="I119" i="123"/>
  <c r="N88" i="123"/>
  <c r="F157" i="9"/>
  <c r="C66" i="12"/>
  <c r="N159" i="11"/>
  <c r="H147" i="123"/>
  <c r="F27" i="1"/>
  <c r="H65" i="12"/>
  <c r="R17" i="11"/>
  <c r="F40" i="10"/>
  <c r="R21" i="12"/>
  <c r="T17" i="15"/>
  <c r="G13" i="1"/>
  <c r="N34" i="2"/>
  <c r="V27" i="2"/>
  <c r="I110" i="10"/>
  <c r="T141" i="11"/>
  <c r="V11" i="2"/>
  <c r="O193" i="11"/>
  <c r="R33" i="11"/>
  <c r="G65" i="1"/>
  <c r="I58" i="10"/>
  <c r="K30" i="2"/>
  <c r="J21" i="12"/>
  <c r="Q87" i="123"/>
  <c r="T117" i="11"/>
  <c r="J11" i="2"/>
  <c r="K61" i="9"/>
  <c r="K20" i="16"/>
  <c r="L101" i="11"/>
  <c r="K174" i="10"/>
  <c r="K179" i="10"/>
  <c r="F115" i="123"/>
  <c r="L169" i="9"/>
  <c r="I45" i="10"/>
  <c r="E108" i="10"/>
  <c r="H131" i="123"/>
  <c r="F38" i="11"/>
  <c r="L52" i="9"/>
  <c r="E38" i="9"/>
  <c r="K16" i="15"/>
  <c r="I58" i="9"/>
  <c r="K41" i="11"/>
  <c r="N33" i="123"/>
  <c r="Q66" i="11"/>
  <c r="K90" i="123"/>
  <c r="U50" i="123"/>
  <c r="K186" i="11"/>
  <c r="U64" i="123"/>
  <c r="K11" i="123"/>
  <c r="R25" i="12"/>
  <c r="F168" i="10"/>
  <c r="I144" i="123"/>
  <c r="Q74" i="123"/>
  <c r="I25" i="10"/>
  <c r="K166" i="10"/>
  <c r="F36" i="123"/>
  <c r="E40" i="1"/>
  <c r="N176" i="11"/>
  <c r="C49" i="1"/>
  <c r="L120" i="123"/>
  <c r="R111" i="123"/>
  <c r="N94" i="123"/>
  <c r="K167" i="11"/>
  <c r="Q59" i="123"/>
  <c r="V33" i="12"/>
  <c r="H16" i="10"/>
  <c r="K168" i="10"/>
  <c r="T40" i="12"/>
  <c r="D34" i="2"/>
  <c r="H122" i="11"/>
  <c r="K75" i="10"/>
  <c r="E76" i="1"/>
  <c r="I57" i="123"/>
  <c r="E109" i="11"/>
  <c r="Q22" i="123"/>
  <c r="L66" i="11"/>
  <c r="I59" i="9"/>
  <c r="U162" i="123"/>
  <c r="N15" i="123"/>
  <c r="E15" i="16"/>
  <c r="K141" i="11"/>
  <c r="C31" i="2"/>
  <c r="F45" i="123"/>
  <c r="N52" i="12"/>
  <c r="H15" i="123"/>
  <c r="T43" i="123"/>
  <c r="K39" i="11"/>
  <c r="E125" i="11"/>
  <c r="F144" i="11"/>
  <c r="L91" i="9"/>
  <c r="F74" i="9"/>
  <c r="K160" i="123"/>
  <c r="K94" i="123"/>
  <c r="I48" i="123"/>
  <c r="K104" i="10"/>
  <c r="C38" i="1"/>
  <c r="E131" i="123"/>
  <c r="Q18" i="123"/>
  <c r="K154" i="10"/>
  <c r="L137" i="9"/>
  <c r="E77" i="123"/>
  <c r="M26" i="2"/>
  <c r="Q23" i="12"/>
  <c r="E149" i="10"/>
  <c r="L92" i="11"/>
  <c r="F39" i="1"/>
  <c r="E72" i="123"/>
  <c r="K184" i="9"/>
  <c r="L191" i="10"/>
  <c r="I192" i="11"/>
  <c r="I54" i="10"/>
  <c r="I168" i="9"/>
  <c r="K42" i="12"/>
  <c r="Q30" i="12"/>
  <c r="R42" i="12"/>
  <c r="L168" i="11"/>
  <c r="L35" i="9"/>
  <c r="I145" i="9"/>
  <c r="E31" i="11"/>
  <c r="N81" i="11"/>
  <c r="F13" i="9"/>
  <c r="K28" i="9"/>
  <c r="U141" i="123"/>
  <c r="R45" i="12"/>
  <c r="F20" i="11"/>
  <c r="T44" i="123"/>
  <c r="E96" i="123"/>
  <c r="O126" i="123"/>
  <c r="Y64" i="12"/>
  <c r="R21" i="11"/>
  <c r="I184" i="123"/>
  <c r="F63" i="1"/>
  <c r="L78" i="10"/>
  <c r="T59" i="123"/>
  <c r="R191" i="123"/>
  <c r="Y23" i="12"/>
  <c r="I64" i="123"/>
  <c r="Q131" i="123"/>
  <c r="C41" i="12"/>
  <c r="R106" i="11"/>
  <c r="K39" i="12"/>
  <c r="G18" i="16"/>
  <c r="T150" i="123"/>
  <c r="Q21" i="11"/>
  <c r="I109" i="9"/>
  <c r="H157" i="11"/>
  <c r="E66" i="11"/>
  <c r="S13" i="2"/>
  <c r="F188" i="9"/>
  <c r="R21" i="123"/>
  <c r="U192" i="11"/>
  <c r="N158" i="11"/>
  <c r="H125" i="10"/>
  <c r="Q20" i="12"/>
  <c r="F186" i="11"/>
  <c r="E118" i="9"/>
  <c r="F59" i="9"/>
  <c r="F15" i="1"/>
  <c r="E169" i="10"/>
  <c r="Q47" i="12"/>
  <c r="H44" i="10"/>
  <c r="I190" i="10"/>
  <c r="T104" i="11"/>
  <c r="L42" i="11"/>
  <c r="N19" i="15"/>
  <c r="N184" i="123"/>
  <c r="R11" i="2"/>
  <c r="T58" i="11"/>
  <c r="H191" i="11"/>
  <c r="E60" i="1"/>
  <c r="L32" i="12"/>
  <c r="F70" i="10"/>
  <c r="L91" i="123"/>
  <c r="E108" i="11"/>
  <c r="O165" i="123"/>
  <c r="K23" i="12"/>
  <c r="E86" i="123"/>
  <c r="J17" i="15"/>
  <c r="R29" i="2"/>
  <c r="L186" i="10"/>
  <c r="O178" i="11"/>
  <c r="R95" i="123"/>
  <c r="V64" i="12"/>
  <c r="U88" i="123"/>
  <c r="H135" i="10"/>
  <c r="E160" i="11"/>
  <c r="I93" i="11"/>
  <c r="I187" i="123"/>
  <c r="E148" i="10"/>
  <c r="H52" i="10"/>
  <c r="F127" i="10"/>
  <c r="F185" i="9"/>
  <c r="U19" i="12"/>
  <c r="C34" i="1"/>
  <c r="E134" i="9"/>
  <c r="K135" i="123"/>
  <c r="L45" i="9"/>
  <c r="Q13" i="12"/>
  <c r="K37" i="9"/>
  <c r="E146" i="11"/>
  <c r="H11" i="9"/>
  <c r="R93" i="123"/>
  <c r="K19" i="15"/>
  <c r="I42" i="10"/>
  <c r="U86" i="11"/>
  <c r="L50" i="11"/>
  <c r="L136" i="11"/>
  <c r="I171" i="9"/>
  <c r="R19" i="16"/>
  <c r="T11" i="2"/>
  <c r="H17" i="11"/>
  <c r="T106" i="123"/>
  <c r="H72" i="123"/>
  <c r="F62" i="9"/>
  <c r="F122" i="11"/>
  <c r="E46" i="10"/>
  <c r="E112" i="10"/>
  <c r="E38" i="1"/>
  <c r="L170" i="9"/>
  <c r="N118" i="11"/>
  <c r="H50" i="9"/>
  <c r="O151" i="11"/>
  <c r="I23" i="123"/>
  <c r="U28" i="12"/>
  <c r="O20" i="11"/>
  <c r="K191" i="9"/>
  <c r="E154" i="11"/>
  <c r="H189" i="10"/>
  <c r="U104" i="11"/>
  <c r="O57" i="11"/>
  <c r="I104" i="11"/>
  <c r="H166" i="10"/>
  <c r="E28" i="11"/>
  <c r="H133" i="10"/>
  <c r="Q143" i="123"/>
  <c r="R135" i="11"/>
  <c r="I70" i="123"/>
  <c r="K136" i="10"/>
  <c r="C30" i="1"/>
  <c r="U43" i="11"/>
  <c r="R173" i="11"/>
  <c r="G69" i="1"/>
  <c r="Q174" i="123"/>
  <c r="G22" i="12"/>
  <c r="C24" i="2"/>
  <c r="K134" i="10"/>
  <c r="O23" i="123"/>
  <c r="K176" i="11"/>
  <c r="H40" i="123"/>
  <c r="L77" i="10"/>
  <c r="L36" i="10"/>
  <c r="L125" i="11"/>
  <c r="R24" i="2"/>
  <c r="F159" i="11"/>
  <c r="E131" i="10"/>
  <c r="I34" i="10"/>
  <c r="F184" i="10"/>
  <c r="E40" i="9"/>
  <c r="J18" i="15"/>
  <c r="Y24" i="12"/>
  <c r="R52" i="11"/>
  <c r="U118" i="11"/>
  <c r="E97" i="123"/>
  <c r="R25" i="2"/>
  <c r="H160" i="10"/>
  <c r="H43" i="10"/>
  <c r="F133" i="10"/>
  <c r="F32" i="123"/>
  <c r="E33" i="10"/>
  <c r="N63" i="123"/>
  <c r="R156" i="123"/>
  <c r="O146" i="123"/>
  <c r="I131" i="10"/>
  <c r="I96" i="10"/>
  <c r="N123" i="123"/>
  <c r="N181" i="11"/>
  <c r="O45" i="123"/>
  <c r="T129" i="11"/>
  <c r="U33" i="12"/>
  <c r="L107" i="9"/>
  <c r="E107" i="9"/>
  <c r="K34" i="10"/>
  <c r="U23" i="123"/>
  <c r="O129" i="123"/>
  <c r="O60" i="12"/>
  <c r="L144" i="123"/>
  <c r="L15" i="10"/>
  <c r="N188" i="123"/>
  <c r="H51" i="12"/>
  <c r="I28" i="1"/>
  <c r="N75" i="11"/>
  <c r="O121" i="123"/>
  <c r="K139" i="10"/>
  <c r="T13" i="123"/>
  <c r="H186" i="11"/>
  <c r="E31" i="10"/>
  <c r="H147" i="9"/>
  <c r="I161" i="10"/>
  <c r="E169" i="123"/>
  <c r="T14" i="15"/>
  <c r="E82" i="1"/>
  <c r="F184" i="9"/>
  <c r="X33" i="12"/>
  <c r="I137" i="9"/>
  <c r="G20" i="1"/>
  <c r="D58" i="12"/>
  <c r="I62" i="9"/>
  <c r="I122" i="123"/>
  <c r="I78" i="123"/>
  <c r="E31" i="2"/>
  <c r="E110" i="11"/>
  <c r="L61" i="12"/>
  <c r="N154" i="123"/>
  <c r="E136" i="10"/>
  <c r="F91" i="11"/>
  <c r="N97" i="123"/>
  <c r="N148" i="123"/>
  <c r="F99" i="10"/>
  <c r="T191" i="123"/>
  <c r="N163" i="11"/>
  <c r="T136" i="11"/>
  <c r="Q34" i="12"/>
  <c r="L95" i="9"/>
  <c r="Q104" i="123"/>
  <c r="U18" i="11"/>
  <c r="F160" i="123"/>
  <c r="O187" i="123"/>
  <c r="L172" i="9"/>
  <c r="G34" i="12"/>
  <c r="I51" i="9"/>
  <c r="I138" i="123"/>
  <c r="V17" i="16"/>
  <c r="U168" i="11"/>
  <c r="K67" i="9"/>
  <c r="H152" i="123"/>
  <c r="G46" i="12"/>
  <c r="E124" i="11"/>
  <c r="L50" i="123"/>
  <c r="H21" i="10"/>
  <c r="E174" i="9"/>
  <c r="H164" i="9"/>
  <c r="G12" i="1"/>
  <c r="K101" i="123"/>
  <c r="F142" i="9"/>
  <c r="K89" i="123"/>
  <c r="I191" i="123"/>
  <c r="L183" i="11"/>
  <c r="E128" i="123"/>
  <c r="H47" i="11"/>
  <c r="R60" i="12"/>
  <c r="I160" i="9"/>
  <c r="N11" i="123"/>
  <c r="E34" i="10"/>
  <c r="F75" i="10"/>
  <c r="E67" i="10"/>
  <c r="L87" i="10"/>
  <c r="N22" i="11"/>
  <c r="F164" i="9"/>
  <c r="Q103" i="123"/>
  <c r="E41" i="123"/>
  <c r="V17" i="2"/>
  <c r="K19" i="9"/>
  <c r="O18" i="16"/>
  <c r="U113" i="11"/>
  <c r="K11" i="10"/>
  <c r="H87" i="11"/>
  <c r="R109" i="123"/>
  <c r="H115" i="123"/>
  <c r="S29" i="2"/>
  <c r="E70" i="11"/>
  <c r="H41" i="123"/>
  <c r="L123" i="10"/>
  <c r="N90" i="11"/>
  <c r="L161" i="123"/>
  <c r="R18" i="123"/>
  <c r="E52" i="9"/>
  <c r="V18" i="12"/>
  <c r="G14" i="12"/>
  <c r="R34" i="123"/>
  <c r="F145" i="123"/>
  <c r="E126" i="11"/>
  <c r="F164" i="123"/>
  <c r="I172" i="9"/>
  <c r="R183" i="123"/>
  <c r="O54" i="11"/>
  <c r="R28" i="11"/>
  <c r="L170" i="10"/>
  <c r="O61" i="123"/>
  <c r="K143" i="123"/>
  <c r="O31" i="11"/>
  <c r="K36" i="10"/>
  <c r="H22" i="11"/>
  <c r="I135" i="11"/>
  <c r="F135" i="123"/>
  <c r="O150" i="11"/>
  <c r="K185" i="9"/>
  <c r="G45" i="1"/>
  <c r="U40" i="11"/>
  <c r="J13" i="12"/>
  <c r="H123" i="11"/>
  <c r="I123" i="11"/>
  <c r="I96" i="11"/>
  <c r="G32" i="12"/>
  <c r="O104" i="11"/>
  <c r="K15" i="11"/>
  <c r="U161" i="11"/>
  <c r="F129" i="9"/>
  <c r="N173" i="11"/>
  <c r="D13" i="2"/>
  <c r="F128" i="9"/>
  <c r="U174" i="123"/>
  <c r="T111" i="11"/>
  <c r="O17" i="123"/>
  <c r="K117" i="10"/>
  <c r="X63" i="12"/>
  <c r="R91" i="11"/>
  <c r="E87" i="10"/>
  <c r="F78" i="11"/>
  <c r="I139" i="11"/>
  <c r="R18" i="11"/>
  <c r="E32" i="11"/>
  <c r="K110" i="9"/>
  <c r="L47" i="123"/>
  <c r="O191" i="11"/>
  <c r="Q142" i="123"/>
  <c r="E28" i="1"/>
  <c r="Q79" i="11"/>
  <c r="I77" i="123"/>
  <c r="I91" i="9"/>
  <c r="U78" i="11"/>
  <c r="T165" i="11"/>
  <c r="T17" i="123"/>
  <c r="N40" i="12"/>
  <c r="I64" i="9"/>
  <c r="F125" i="9"/>
  <c r="U68" i="11"/>
  <c r="K25" i="9"/>
  <c r="T176" i="11"/>
  <c r="K39" i="10"/>
  <c r="E52" i="11"/>
  <c r="F141" i="11"/>
  <c r="F19" i="2"/>
  <c r="O168" i="123"/>
  <c r="E164" i="9"/>
  <c r="K93" i="123"/>
  <c r="L113" i="10"/>
  <c r="O28" i="123"/>
  <c r="C29" i="2"/>
  <c r="L20" i="12"/>
  <c r="F80" i="1"/>
  <c r="T43" i="11"/>
  <c r="K117" i="9"/>
  <c r="L127" i="11"/>
  <c r="I109" i="123"/>
  <c r="N22" i="12"/>
  <c r="O151" i="123"/>
  <c r="L56" i="11"/>
  <c r="L159" i="10"/>
  <c r="H15" i="16"/>
  <c r="F32" i="10"/>
  <c r="R145" i="11"/>
  <c r="O176" i="11"/>
  <c r="U176" i="123"/>
  <c r="K62" i="123"/>
  <c r="F23" i="9"/>
  <c r="Q134" i="11"/>
  <c r="O13" i="2"/>
  <c r="E42" i="123"/>
  <c r="I24" i="11"/>
  <c r="K151" i="11"/>
  <c r="E130" i="123"/>
  <c r="K40" i="9"/>
  <c r="X46" i="12"/>
  <c r="E142" i="9"/>
  <c r="G49" i="1"/>
  <c r="U16" i="16"/>
  <c r="H95" i="10"/>
  <c r="E191" i="11"/>
  <c r="E64" i="1"/>
  <c r="R18" i="2"/>
  <c r="L80" i="9"/>
  <c r="H176" i="9"/>
  <c r="E118" i="11"/>
  <c r="K159" i="11"/>
  <c r="I135" i="10"/>
  <c r="L176" i="11"/>
  <c r="H78" i="123"/>
  <c r="N17" i="12"/>
  <c r="F21" i="2"/>
  <c r="H178" i="9"/>
  <c r="E120" i="11"/>
  <c r="Q58" i="12"/>
  <c r="T22" i="11"/>
  <c r="F69" i="10"/>
  <c r="O17" i="16"/>
  <c r="T45" i="12"/>
  <c r="L46" i="10"/>
  <c r="J19" i="12"/>
  <c r="I137" i="11"/>
  <c r="U77" i="11"/>
  <c r="T87" i="123"/>
  <c r="O68" i="11"/>
  <c r="K46" i="123"/>
  <c r="L80" i="10"/>
  <c r="H171" i="10"/>
  <c r="R160" i="11"/>
  <c r="T13" i="2"/>
  <c r="O192" i="11"/>
  <c r="H98" i="123"/>
  <c r="G20" i="2"/>
  <c r="H168" i="9"/>
  <c r="D26" i="12"/>
  <c r="G19" i="15"/>
  <c r="H104" i="123"/>
  <c r="K119" i="9"/>
  <c r="O47" i="12"/>
  <c r="E184" i="11"/>
  <c r="R84" i="11"/>
  <c r="L77" i="9"/>
  <c r="L185" i="9"/>
  <c r="T94" i="123"/>
  <c r="K109" i="123"/>
  <c r="T96" i="123"/>
  <c r="H40" i="10"/>
  <c r="O131" i="123"/>
  <c r="E24" i="2"/>
  <c r="T146" i="123"/>
  <c r="K192" i="10"/>
  <c r="L61" i="11"/>
  <c r="H72" i="11"/>
  <c r="N95" i="11"/>
  <c r="E31" i="1"/>
  <c r="C64" i="1"/>
  <c r="L187" i="11"/>
  <c r="I22" i="123"/>
  <c r="Q127" i="123"/>
  <c r="E43" i="10"/>
  <c r="K49" i="11"/>
  <c r="O159" i="11"/>
  <c r="H64" i="12"/>
  <c r="R15" i="12"/>
  <c r="F44" i="9"/>
  <c r="E63" i="10"/>
  <c r="I107" i="10"/>
  <c r="E103" i="123"/>
  <c r="F57" i="11"/>
  <c r="V26" i="2"/>
  <c r="U183" i="11"/>
  <c r="E95" i="11"/>
  <c r="E47" i="9"/>
  <c r="T20" i="12"/>
  <c r="N193" i="123"/>
  <c r="K50" i="123"/>
  <c r="U36" i="11"/>
  <c r="L23" i="9"/>
  <c r="F162" i="9"/>
  <c r="Y65" i="12"/>
  <c r="T104" i="123"/>
  <c r="T31" i="2"/>
  <c r="H59" i="12"/>
  <c r="F47" i="123"/>
  <c r="R47" i="11"/>
  <c r="H130" i="9"/>
  <c r="L146" i="9"/>
  <c r="U171" i="11"/>
  <c r="K117" i="11"/>
  <c r="U57" i="123"/>
  <c r="L37" i="9"/>
  <c r="F101" i="9"/>
  <c r="E151" i="9"/>
  <c r="E63" i="12"/>
  <c r="J20" i="2"/>
  <c r="F65" i="1"/>
  <c r="Q110" i="11"/>
  <c r="Q24" i="11"/>
  <c r="U70" i="123"/>
  <c r="L179" i="123"/>
  <c r="H65" i="10"/>
  <c r="F14" i="2"/>
  <c r="E141" i="10"/>
  <c r="H123" i="123"/>
  <c r="K189" i="9"/>
  <c r="H66" i="12"/>
  <c r="H97" i="11"/>
  <c r="Q151" i="11"/>
  <c r="K54" i="10"/>
  <c r="E129" i="9"/>
  <c r="E36" i="12"/>
  <c r="N184" i="11"/>
  <c r="R28" i="123"/>
  <c r="R121" i="123"/>
  <c r="N60" i="11"/>
  <c r="H166" i="9"/>
  <c r="E139" i="11"/>
  <c r="E133" i="123"/>
  <c r="I11" i="16"/>
  <c r="N29" i="2"/>
  <c r="F151" i="11"/>
  <c r="Q38" i="11"/>
  <c r="R17" i="16"/>
  <c r="T118" i="123"/>
  <c r="K120" i="123"/>
  <c r="K40" i="123"/>
  <c r="U40" i="12"/>
  <c r="Q94" i="123"/>
  <c r="T66" i="12"/>
  <c r="F77" i="11"/>
  <c r="N108" i="123"/>
  <c r="U162" i="11"/>
  <c r="T137" i="11"/>
  <c r="E110" i="123"/>
  <c r="T30" i="11"/>
  <c r="I20" i="16"/>
  <c r="K18" i="10"/>
  <c r="E29" i="12"/>
  <c r="I163" i="9"/>
  <c r="K123" i="9"/>
  <c r="E45" i="9"/>
  <c r="H189" i="11"/>
  <c r="R15" i="11"/>
  <c r="R117" i="123"/>
  <c r="H101" i="123"/>
  <c r="N66" i="12"/>
  <c r="K32" i="11"/>
  <c r="I36" i="11"/>
  <c r="O19" i="2"/>
  <c r="U178" i="11"/>
  <c r="I17" i="123"/>
  <c r="I57" i="10"/>
  <c r="F43" i="1"/>
  <c r="T33" i="11"/>
  <c r="T75" i="123"/>
  <c r="E89" i="123"/>
  <c r="I88" i="9"/>
  <c r="F176" i="11"/>
  <c r="T151" i="123"/>
  <c r="M19" i="2"/>
  <c r="L134" i="9"/>
  <c r="G18" i="12"/>
  <c r="O112" i="123"/>
  <c r="H126" i="11"/>
  <c r="H49" i="9"/>
  <c r="F105" i="11"/>
  <c r="K51" i="12"/>
  <c r="S17" i="2"/>
  <c r="H75" i="9"/>
  <c r="R50" i="11"/>
  <c r="Q115" i="11"/>
  <c r="S15" i="2"/>
  <c r="U174" i="11"/>
  <c r="I33" i="10"/>
  <c r="K13" i="10"/>
  <c r="K33" i="9"/>
  <c r="H104" i="9"/>
  <c r="F129" i="11"/>
  <c r="O30" i="11"/>
  <c r="L144" i="11"/>
  <c r="H64" i="11"/>
  <c r="Q60" i="123"/>
  <c r="H174" i="9"/>
  <c r="F40" i="123"/>
  <c r="N18" i="15"/>
  <c r="F98" i="9"/>
  <c r="U20" i="16"/>
  <c r="T72" i="11"/>
  <c r="L18" i="11"/>
  <c r="L94" i="10"/>
  <c r="U65" i="11"/>
  <c r="I193" i="10"/>
  <c r="F25" i="123"/>
  <c r="F67" i="9"/>
  <c r="H40" i="9"/>
  <c r="E33" i="12"/>
  <c r="E158" i="11"/>
  <c r="T40" i="11"/>
  <c r="O21" i="12"/>
  <c r="F154" i="11"/>
  <c r="O169" i="11"/>
  <c r="R143" i="11"/>
  <c r="K47" i="123"/>
  <c r="F96" i="11"/>
  <c r="L90" i="11"/>
  <c r="L110" i="9"/>
  <c r="R31" i="11"/>
  <c r="L183" i="10"/>
  <c r="U150" i="123"/>
  <c r="L163" i="123"/>
  <c r="F189" i="9"/>
  <c r="U89" i="11"/>
  <c r="L13" i="10"/>
  <c r="E92" i="11"/>
  <c r="K184" i="10"/>
  <c r="E136" i="11"/>
  <c r="K119" i="11"/>
  <c r="K134" i="123"/>
  <c r="L187" i="9"/>
  <c r="F24" i="123"/>
  <c r="F17" i="123"/>
  <c r="F181" i="9"/>
  <c r="N127" i="123"/>
  <c r="E113" i="10"/>
  <c r="D18" i="2"/>
  <c r="Y32" i="12"/>
  <c r="O109" i="123"/>
  <c r="N148" i="11"/>
  <c r="N187" i="11"/>
  <c r="L36" i="9"/>
  <c r="F51" i="1"/>
  <c r="F25" i="10"/>
  <c r="K95" i="11"/>
  <c r="F81" i="11"/>
  <c r="O149" i="11"/>
  <c r="T89" i="123"/>
  <c r="G17" i="12"/>
  <c r="M21" i="16"/>
  <c r="W17" i="16"/>
  <c r="I65" i="10"/>
  <c r="I111" i="9"/>
  <c r="L142" i="11"/>
  <c r="Q15" i="11"/>
  <c r="F50" i="1"/>
  <c r="E173" i="11"/>
  <c r="R56" i="11"/>
  <c r="I40" i="11"/>
  <c r="I94" i="9"/>
  <c r="G17" i="2"/>
  <c r="E145" i="9"/>
  <c r="Q108" i="11"/>
  <c r="R103" i="123"/>
  <c r="U159" i="123"/>
  <c r="T98" i="11"/>
  <c r="K145" i="9"/>
  <c r="K67" i="11"/>
  <c r="C45" i="1"/>
  <c r="E170" i="11"/>
  <c r="Q21" i="15"/>
  <c r="I64" i="10"/>
  <c r="F135" i="11"/>
  <c r="K28" i="11"/>
  <c r="U123" i="123"/>
  <c r="F67" i="11"/>
  <c r="T159" i="123"/>
  <c r="D60" i="12"/>
  <c r="I33" i="9"/>
  <c r="T168" i="11"/>
  <c r="N15" i="16"/>
  <c r="N63" i="11"/>
  <c r="O160" i="11"/>
  <c r="Q120" i="11"/>
  <c r="K97" i="9"/>
  <c r="K35" i="12"/>
  <c r="L20" i="16"/>
  <c r="U98" i="123"/>
  <c r="F160" i="11"/>
  <c r="T44" i="11"/>
  <c r="Q18" i="11"/>
  <c r="U186" i="123"/>
  <c r="L101" i="10"/>
  <c r="I111" i="123"/>
  <c r="Q54" i="123"/>
  <c r="M18" i="15"/>
  <c r="I137" i="10"/>
  <c r="E117" i="11"/>
  <c r="L103" i="11"/>
  <c r="L167" i="123"/>
  <c r="F152" i="10"/>
  <c r="F110" i="123"/>
  <c r="K89" i="10"/>
  <c r="E41" i="11"/>
  <c r="H192" i="9"/>
  <c r="L119" i="11"/>
  <c r="K16" i="11"/>
  <c r="H66" i="9"/>
  <c r="U118" i="123"/>
  <c r="H67" i="11"/>
  <c r="F20" i="9"/>
  <c r="S14" i="16"/>
  <c r="E64" i="9"/>
  <c r="D24" i="2"/>
  <c r="H158" i="11"/>
  <c r="T91" i="11"/>
  <c r="T62" i="11"/>
  <c r="G23" i="12"/>
  <c r="N36" i="11"/>
  <c r="N188" i="11"/>
  <c r="U145" i="11"/>
  <c r="H58" i="123"/>
  <c r="N112" i="11"/>
  <c r="H37" i="11"/>
  <c r="R33" i="123"/>
  <c r="R179" i="11"/>
  <c r="L52" i="123"/>
  <c r="U31" i="11"/>
  <c r="C33" i="2"/>
  <c r="H94" i="10"/>
  <c r="N68" i="123"/>
  <c r="H75" i="11"/>
  <c r="D45" i="12"/>
  <c r="Q124" i="11"/>
  <c r="L17" i="123"/>
  <c r="E62" i="12"/>
  <c r="K68" i="11"/>
  <c r="E65" i="10"/>
  <c r="E95" i="9"/>
  <c r="K91" i="10"/>
  <c r="E112" i="9"/>
  <c r="G70" i="1"/>
  <c r="D32" i="2"/>
  <c r="E186" i="9"/>
  <c r="E189" i="9"/>
  <c r="C32" i="1"/>
  <c r="K148" i="10"/>
  <c r="Q13" i="123"/>
  <c r="R90" i="123"/>
  <c r="I104" i="123"/>
  <c r="I124" i="11"/>
  <c r="F141" i="9"/>
  <c r="R94" i="11"/>
  <c r="F161" i="11"/>
  <c r="L119" i="123"/>
  <c r="T123" i="123"/>
  <c r="U120" i="123"/>
  <c r="I160" i="123"/>
  <c r="O93" i="123"/>
  <c r="V34" i="2"/>
  <c r="F140" i="123"/>
  <c r="T89" i="11"/>
  <c r="H65" i="123"/>
  <c r="N13" i="11"/>
  <c r="Q79" i="123"/>
  <c r="E60" i="9"/>
  <c r="E30" i="12"/>
  <c r="L41" i="9"/>
  <c r="L180" i="11"/>
  <c r="K96" i="10"/>
  <c r="I94" i="10"/>
  <c r="H93" i="10"/>
  <c r="F34" i="11"/>
  <c r="K172" i="11"/>
  <c r="K18" i="9"/>
  <c r="J14" i="2"/>
  <c r="K64" i="9"/>
  <c r="O164" i="11"/>
  <c r="R78" i="123"/>
  <c r="K77" i="10"/>
  <c r="N190" i="11"/>
  <c r="F15" i="11"/>
  <c r="K156" i="11"/>
  <c r="F54" i="123"/>
  <c r="J32" i="12"/>
  <c r="R129" i="11"/>
  <c r="U181" i="123"/>
  <c r="F51" i="9"/>
  <c r="K16" i="12"/>
  <c r="Q109" i="11"/>
  <c r="L97" i="10"/>
  <c r="Y30" i="12"/>
  <c r="Q32" i="123"/>
  <c r="G34" i="2"/>
  <c r="L86" i="11"/>
  <c r="L151" i="11"/>
  <c r="L48" i="11"/>
  <c r="I56" i="1"/>
  <c r="I96" i="9"/>
  <c r="N19" i="123"/>
  <c r="I14" i="16"/>
  <c r="U19" i="2"/>
  <c r="O24" i="12"/>
  <c r="E15" i="11"/>
  <c r="N19" i="12"/>
  <c r="E107" i="123"/>
  <c r="E165" i="9"/>
  <c r="Q34" i="123"/>
  <c r="O166" i="11"/>
  <c r="Y61" i="12"/>
  <c r="L181" i="11"/>
  <c r="I158" i="123"/>
  <c r="F121" i="10"/>
  <c r="H57" i="11"/>
  <c r="H58" i="10"/>
  <c r="K164" i="10"/>
  <c r="H170" i="11"/>
  <c r="I187" i="9"/>
  <c r="E20" i="15"/>
  <c r="H122" i="9"/>
  <c r="Q46" i="12"/>
  <c r="Q169" i="11"/>
  <c r="T184" i="11"/>
  <c r="O48" i="123"/>
  <c r="H141" i="11"/>
  <c r="F15" i="123"/>
  <c r="I120" i="9"/>
  <c r="H107" i="10"/>
  <c r="D31" i="12"/>
  <c r="U26" i="11"/>
  <c r="T110" i="123"/>
  <c r="K66" i="123"/>
  <c r="E151" i="11"/>
  <c r="K173" i="10"/>
  <c r="O48" i="11"/>
  <c r="K145" i="11"/>
  <c r="L25" i="11"/>
  <c r="P21" i="16"/>
  <c r="P18" i="15"/>
  <c r="U144" i="123"/>
  <c r="U119" i="11"/>
  <c r="T18" i="11"/>
  <c r="L48" i="9"/>
  <c r="E26" i="11"/>
  <c r="H11" i="10"/>
  <c r="Q167" i="123"/>
  <c r="L45" i="10"/>
  <c r="K69" i="9"/>
  <c r="R174" i="11"/>
  <c r="F52" i="9"/>
  <c r="Q15" i="123"/>
  <c r="I179" i="9"/>
  <c r="V62" i="12"/>
  <c r="G82" i="1"/>
  <c r="K160" i="11"/>
  <c r="E111" i="11"/>
  <c r="I77" i="10"/>
  <c r="Q50" i="12"/>
  <c r="E57" i="10"/>
  <c r="H14" i="15"/>
  <c r="H27" i="2"/>
  <c r="I150" i="123"/>
  <c r="H52" i="11"/>
  <c r="V32" i="12"/>
  <c r="F172" i="11"/>
  <c r="L69" i="123"/>
  <c r="U13" i="2"/>
  <c r="I185" i="11"/>
  <c r="H182" i="9"/>
  <c r="R23" i="2"/>
  <c r="R52" i="12"/>
  <c r="L41" i="12"/>
  <c r="E127" i="9"/>
  <c r="I33" i="123"/>
  <c r="K91" i="11"/>
  <c r="N158" i="123"/>
  <c r="Q118" i="11"/>
  <c r="D16" i="2"/>
  <c r="K80" i="9"/>
  <c r="U60" i="11"/>
  <c r="U126" i="123"/>
  <c r="E17" i="15"/>
  <c r="U82" i="123"/>
  <c r="T105" i="11"/>
  <c r="L56" i="9"/>
  <c r="H146" i="123"/>
  <c r="K111" i="9"/>
  <c r="E174" i="123"/>
  <c r="K110" i="11"/>
  <c r="P19" i="15"/>
  <c r="L42" i="123"/>
  <c r="H97" i="9"/>
  <c r="K179" i="11"/>
  <c r="R41" i="123"/>
  <c r="T54" i="123"/>
  <c r="E99" i="10"/>
  <c r="F136" i="9"/>
  <c r="L51" i="11"/>
  <c r="F127" i="11"/>
  <c r="L179" i="9"/>
  <c r="E20" i="16"/>
  <c r="I174" i="9"/>
  <c r="Q76" i="11"/>
  <c r="T35" i="11"/>
  <c r="X51" i="12"/>
  <c r="E23" i="11"/>
  <c r="E123" i="123"/>
  <c r="K93" i="9"/>
  <c r="L46" i="123"/>
  <c r="T88" i="123"/>
  <c r="H59" i="123"/>
  <c r="N169" i="11"/>
  <c r="L43" i="11"/>
  <c r="N29" i="12"/>
  <c r="O157" i="123"/>
  <c r="L27" i="12"/>
  <c r="T22" i="2"/>
  <c r="D28" i="2"/>
  <c r="L156" i="11"/>
  <c r="L17" i="12"/>
  <c r="I28" i="10"/>
  <c r="I150" i="11"/>
  <c r="L52" i="11"/>
  <c r="L62" i="10"/>
  <c r="F122" i="9"/>
  <c r="F151" i="123"/>
  <c r="I19" i="9"/>
  <c r="E57" i="1"/>
  <c r="O22" i="2"/>
  <c r="H149" i="10"/>
  <c r="F147" i="9"/>
  <c r="E181" i="11"/>
  <c r="K66" i="11"/>
  <c r="E126" i="9"/>
  <c r="H95" i="11"/>
  <c r="R34" i="11"/>
  <c r="F51" i="11"/>
  <c r="U65" i="12"/>
  <c r="E183" i="10"/>
  <c r="T99" i="11"/>
  <c r="H13" i="12"/>
  <c r="O51" i="11"/>
  <c r="E130" i="10"/>
  <c r="I35" i="10"/>
  <c r="H57" i="10"/>
  <c r="E141" i="9"/>
  <c r="N35" i="123"/>
  <c r="F41" i="123"/>
  <c r="K112" i="123"/>
  <c r="F51" i="10"/>
  <c r="I45" i="11"/>
  <c r="S11" i="16"/>
  <c r="K74" i="11"/>
  <c r="X18" i="12"/>
  <c r="K146" i="123"/>
  <c r="H118" i="9"/>
  <c r="L158" i="11"/>
  <c r="R181" i="123"/>
  <c r="H89" i="123"/>
  <c r="H61" i="12"/>
  <c r="K34" i="2"/>
  <c r="N106" i="123"/>
  <c r="K136" i="11"/>
  <c r="R14" i="12"/>
  <c r="O50" i="11"/>
  <c r="F95" i="11"/>
  <c r="T88" i="11"/>
  <c r="N91" i="11"/>
  <c r="F106" i="11"/>
  <c r="R112" i="11"/>
  <c r="H75" i="10"/>
  <c r="F62" i="1"/>
  <c r="V60" i="12"/>
  <c r="U72" i="11"/>
  <c r="K179" i="9"/>
  <c r="O101" i="11"/>
  <c r="L31" i="12"/>
  <c r="Q81" i="11"/>
  <c r="E76" i="11"/>
  <c r="L49" i="11"/>
  <c r="R68" i="11"/>
  <c r="L148" i="10"/>
  <c r="E51" i="10"/>
  <c r="O185" i="11"/>
  <c r="N163" i="123"/>
  <c r="H169" i="10"/>
  <c r="L120" i="11"/>
  <c r="O47" i="11"/>
  <c r="T188" i="11"/>
  <c r="F33" i="123"/>
  <c r="Q145" i="123"/>
  <c r="H171" i="11"/>
  <c r="M16" i="2"/>
  <c r="H81" i="123"/>
  <c r="K121" i="11"/>
  <c r="F18" i="123"/>
  <c r="N115" i="123"/>
  <c r="R63" i="11"/>
  <c r="L21" i="123"/>
  <c r="E79" i="1"/>
  <c r="U28" i="11"/>
  <c r="U44" i="123"/>
  <c r="J11" i="15"/>
  <c r="K164" i="9"/>
  <c r="K46" i="12"/>
  <c r="N34" i="123"/>
  <c r="V19" i="12"/>
  <c r="R75" i="11"/>
  <c r="R24" i="11"/>
  <c r="E21" i="2"/>
  <c r="F120" i="11"/>
  <c r="C26" i="12"/>
  <c r="T16" i="11"/>
  <c r="S16" i="15"/>
  <c r="I80" i="10"/>
  <c r="I63" i="9"/>
  <c r="G31" i="2"/>
  <c r="L60" i="9"/>
  <c r="I89" i="123"/>
  <c r="G44" i="1"/>
  <c r="F20" i="16"/>
  <c r="R40" i="11"/>
  <c r="E49" i="10"/>
  <c r="I171" i="11"/>
  <c r="T77" i="11"/>
  <c r="L182" i="9"/>
  <c r="Q139" i="123"/>
  <c r="I181" i="10"/>
  <c r="I129" i="10"/>
  <c r="L40" i="123"/>
  <c r="H173" i="11"/>
  <c r="C23" i="12"/>
  <c r="I105" i="9"/>
  <c r="U20" i="11"/>
  <c r="L21" i="12"/>
  <c r="I34" i="123"/>
  <c r="F75" i="11"/>
  <c r="U110" i="123"/>
  <c r="R32" i="123"/>
  <c r="I137" i="123"/>
  <c r="R144" i="123"/>
  <c r="L30" i="2"/>
  <c r="K166" i="123"/>
  <c r="E105" i="123"/>
  <c r="K127" i="9"/>
  <c r="H48" i="9"/>
  <c r="H70" i="123"/>
  <c r="K191" i="123"/>
  <c r="O66" i="11"/>
  <c r="U124" i="11"/>
  <c r="H136" i="10"/>
  <c r="H169" i="123"/>
  <c r="I165" i="11"/>
  <c r="E137" i="11"/>
  <c r="L11" i="9"/>
  <c r="Q77" i="11"/>
  <c r="O58" i="12"/>
  <c r="N93" i="123"/>
  <c r="L23" i="123"/>
  <c r="L92" i="9"/>
  <c r="E191" i="9"/>
  <c r="I184" i="10"/>
  <c r="E21" i="11"/>
  <c r="X58" i="12"/>
  <c r="T63" i="12"/>
  <c r="K65" i="9"/>
  <c r="H94" i="9"/>
  <c r="Q164" i="123"/>
  <c r="I16" i="9"/>
  <c r="S17" i="16"/>
  <c r="H64" i="9"/>
  <c r="F49" i="11"/>
  <c r="L110" i="10"/>
  <c r="H13" i="11"/>
  <c r="K72" i="9"/>
  <c r="J18" i="2"/>
  <c r="F164" i="11"/>
  <c r="F165" i="11"/>
  <c r="H84" i="9"/>
  <c r="L135" i="10"/>
  <c r="O77" i="11"/>
  <c r="O62" i="123"/>
  <c r="T128" i="123"/>
  <c r="Q28" i="123"/>
  <c r="O173" i="11"/>
  <c r="F58" i="9"/>
  <c r="U126" i="11"/>
  <c r="I25" i="11"/>
  <c r="K51" i="10"/>
  <c r="R137" i="11"/>
  <c r="G23" i="2"/>
  <c r="H110" i="11"/>
  <c r="F28" i="1"/>
  <c r="H193" i="123"/>
  <c r="U87" i="123"/>
  <c r="U11" i="2"/>
  <c r="I49" i="9"/>
  <c r="N131" i="11"/>
  <c r="K91" i="9"/>
  <c r="E82" i="11"/>
  <c r="C65" i="12"/>
  <c r="U45" i="11"/>
  <c r="K45" i="12"/>
  <c r="Q57" i="11"/>
  <c r="N65" i="11"/>
  <c r="Q17" i="11"/>
  <c r="E81" i="123"/>
  <c r="T70" i="11"/>
  <c r="E112" i="11"/>
  <c r="N161" i="123"/>
  <c r="Q51" i="11"/>
  <c r="D17" i="2"/>
  <c r="O65" i="12"/>
  <c r="T162" i="123"/>
  <c r="N16" i="15"/>
  <c r="U37" i="123"/>
  <c r="U161" i="123"/>
  <c r="H129" i="10"/>
  <c r="N108" i="11"/>
  <c r="G11" i="1"/>
  <c r="N176" i="123"/>
  <c r="H56" i="11"/>
  <c r="L109" i="11"/>
  <c r="F140" i="11"/>
  <c r="L133" i="9"/>
  <c r="N121" i="11"/>
  <c r="I156" i="9"/>
  <c r="U38" i="11"/>
  <c r="V39" i="12"/>
  <c r="N57" i="11"/>
  <c r="K183" i="123"/>
  <c r="H183" i="10"/>
  <c r="K63" i="9"/>
  <c r="U124" i="123"/>
  <c r="D50" i="12"/>
  <c r="N109" i="11"/>
  <c r="O110" i="11"/>
  <c r="I138" i="9"/>
  <c r="H148" i="9"/>
  <c r="K149" i="9"/>
  <c r="K58" i="10"/>
  <c r="Q20" i="11"/>
  <c r="R37" i="11"/>
  <c r="Y25" i="12"/>
  <c r="Q61" i="123"/>
  <c r="U191" i="123"/>
  <c r="H40" i="11"/>
  <c r="U66" i="11"/>
  <c r="E188" i="9"/>
  <c r="E106" i="9"/>
  <c r="I75" i="123"/>
  <c r="E156" i="123"/>
  <c r="E39" i="11"/>
  <c r="T99" i="123"/>
  <c r="K28" i="2"/>
  <c r="Q51" i="123"/>
  <c r="L118" i="10"/>
  <c r="N64" i="12"/>
  <c r="I21" i="11"/>
  <c r="R88" i="11"/>
  <c r="L106" i="11"/>
  <c r="F32" i="9"/>
  <c r="G21" i="16"/>
  <c r="I161" i="9"/>
  <c r="E172" i="9"/>
  <c r="H92" i="123"/>
  <c r="R184" i="11"/>
  <c r="Q96" i="11"/>
  <c r="O168" i="11"/>
  <c r="R142" i="11"/>
  <c r="Q159" i="11"/>
  <c r="Q138" i="123"/>
  <c r="R133" i="11"/>
  <c r="H60" i="9"/>
  <c r="J25" i="12"/>
  <c r="J16" i="15"/>
  <c r="N76" i="11"/>
  <c r="I123" i="10"/>
  <c r="J46" i="12"/>
  <c r="R171" i="11"/>
  <c r="H176" i="10"/>
  <c r="Y18" i="12"/>
  <c r="K122" i="10"/>
  <c r="Q168" i="11"/>
  <c r="H46" i="11"/>
  <c r="F186" i="9"/>
  <c r="T11" i="11"/>
  <c r="U35" i="11"/>
  <c r="R170" i="11"/>
  <c r="K15" i="15"/>
  <c r="Q41" i="12"/>
  <c r="U125" i="11"/>
  <c r="R59" i="123"/>
  <c r="E79" i="9"/>
  <c r="R78" i="11"/>
  <c r="L79" i="11"/>
  <c r="I15" i="11"/>
  <c r="I186" i="123"/>
  <c r="K136" i="123"/>
  <c r="L65" i="12"/>
  <c r="U46" i="12"/>
  <c r="L185" i="123"/>
  <c r="K57" i="11"/>
  <c r="G14" i="2"/>
  <c r="U91" i="123"/>
  <c r="S30" i="2"/>
  <c r="I147" i="9"/>
  <c r="I182" i="11"/>
  <c r="G61" i="12"/>
  <c r="V31" i="12"/>
  <c r="N154" i="11"/>
  <c r="T140" i="11"/>
  <c r="L174" i="10"/>
  <c r="C59" i="12"/>
  <c r="I122" i="11"/>
  <c r="O189" i="11"/>
  <c r="H186" i="10"/>
  <c r="F172" i="123"/>
  <c r="E34" i="123"/>
  <c r="T143" i="123"/>
  <c r="T21" i="16"/>
  <c r="J18" i="12"/>
  <c r="F136" i="11"/>
  <c r="E101" i="123"/>
  <c r="H50" i="11"/>
  <c r="I162" i="11"/>
  <c r="E84" i="123"/>
  <c r="S18" i="16"/>
  <c r="K22" i="12"/>
  <c r="I95" i="9"/>
  <c r="C30" i="12"/>
  <c r="H32" i="12"/>
  <c r="I72" i="9"/>
  <c r="I124" i="10"/>
  <c r="H144" i="9"/>
  <c r="H163" i="9"/>
  <c r="E101" i="9"/>
  <c r="E65" i="12"/>
  <c r="O99" i="11"/>
  <c r="K188" i="9"/>
  <c r="L72" i="123"/>
  <c r="K80" i="10"/>
  <c r="N76" i="123"/>
  <c r="T192" i="11"/>
  <c r="H157" i="10"/>
  <c r="G19" i="16"/>
  <c r="H76" i="9"/>
  <c r="O51" i="12"/>
  <c r="F107" i="9"/>
  <c r="E176" i="11"/>
  <c r="C20" i="2"/>
  <c r="K18" i="11"/>
  <c r="L145" i="11"/>
  <c r="G77" i="1"/>
  <c r="U23" i="12"/>
  <c r="H115" i="10"/>
  <c r="R107" i="123"/>
  <c r="L20" i="11"/>
  <c r="J52" i="12"/>
  <c r="U54" i="11"/>
  <c r="U64" i="12"/>
  <c r="I110" i="123"/>
  <c r="N122" i="11"/>
  <c r="H156" i="9"/>
  <c r="I120" i="123"/>
  <c r="G35" i="12"/>
  <c r="V16" i="2"/>
  <c r="P15" i="15"/>
  <c r="H143" i="10"/>
  <c r="L95" i="11"/>
  <c r="K46" i="10"/>
  <c r="I164" i="11"/>
  <c r="U63" i="11"/>
  <c r="K118" i="9"/>
  <c r="F66" i="9"/>
  <c r="L136" i="9"/>
  <c r="H193" i="9"/>
  <c r="H103" i="123"/>
  <c r="H165" i="11"/>
  <c r="Q48" i="123"/>
  <c r="F168" i="11"/>
  <c r="I190" i="11"/>
  <c r="O167" i="11"/>
  <c r="T63" i="123"/>
  <c r="E24" i="123"/>
  <c r="I47" i="123"/>
  <c r="K187" i="123"/>
  <c r="Q28" i="12"/>
  <c r="U117" i="11"/>
  <c r="R130" i="123"/>
  <c r="L58" i="9"/>
  <c r="R107" i="11"/>
  <c r="Q191" i="123"/>
  <c r="H59" i="10"/>
  <c r="F70" i="9"/>
  <c r="R149" i="123"/>
  <c r="K88" i="123"/>
  <c r="K19" i="16"/>
  <c r="Q52" i="12"/>
  <c r="O158" i="11"/>
  <c r="H21" i="123"/>
  <c r="K72" i="10"/>
  <c r="R19" i="11"/>
  <c r="O34" i="12"/>
  <c r="L16" i="12"/>
  <c r="I131" i="11"/>
  <c r="T151" i="11"/>
  <c r="L59" i="10"/>
  <c r="H20" i="11"/>
  <c r="T152" i="11"/>
  <c r="H179" i="9"/>
  <c r="H131" i="10"/>
  <c r="U42" i="123"/>
  <c r="H92" i="9"/>
  <c r="I82" i="123"/>
  <c r="C22" i="2"/>
  <c r="F120" i="10"/>
  <c r="E29" i="1"/>
  <c r="L38" i="9"/>
  <c r="L184" i="123"/>
  <c r="L143" i="123"/>
  <c r="I24" i="9"/>
  <c r="N58" i="11"/>
  <c r="I18" i="16"/>
  <c r="L48" i="10"/>
  <c r="D59" i="12"/>
  <c r="I166" i="11"/>
  <c r="T93" i="11"/>
  <c r="H139" i="123"/>
  <c r="F166" i="10"/>
  <c r="U24" i="12"/>
  <c r="K193" i="123"/>
  <c r="Q58" i="11"/>
  <c r="Q81" i="123"/>
  <c r="F192" i="11"/>
  <c r="R14" i="16"/>
  <c r="H81" i="10"/>
  <c r="R66" i="11"/>
  <c r="K104" i="9"/>
  <c r="K82" i="123"/>
  <c r="E26" i="12"/>
  <c r="O33" i="12"/>
  <c r="L98" i="10"/>
  <c r="H149" i="123"/>
  <c r="O95" i="123"/>
  <c r="E140" i="9"/>
  <c r="C80" i="1"/>
  <c r="R161" i="11"/>
  <c r="F151" i="10"/>
  <c r="C16" i="1"/>
  <c r="L24" i="9"/>
  <c r="W20" i="16"/>
  <c r="C61" i="12"/>
  <c r="L113" i="11"/>
  <c r="F54" i="9"/>
  <c r="F39" i="9"/>
  <c r="L115" i="10"/>
  <c r="L69" i="11"/>
  <c r="H18" i="9"/>
  <c r="N49" i="11"/>
  <c r="E66" i="9"/>
  <c r="K13" i="123"/>
  <c r="R60" i="11"/>
  <c r="T178" i="11"/>
  <c r="K106" i="123"/>
  <c r="H164" i="11"/>
  <c r="L98" i="11"/>
  <c r="I91" i="11"/>
  <c r="L11" i="11"/>
  <c r="F62" i="123"/>
  <c r="R180" i="11"/>
  <c r="U188" i="123"/>
  <c r="H106" i="11"/>
  <c r="H43" i="123"/>
  <c r="T47" i="11"/>
  <c r="I28" i="123"/>
  <c r="I13" i="9"/>
  <c r="H146" i="11"/>
  <c r="K92" i="10"/>
  <c r="L188" i="9"/>
  <c r="I160" i="11"/>
  <c r="L193" i="10"/>
  <c r="G47" i="12"/>
  <c r="K15" i="12"/>
  <c r="N193" i="11"/>
  <c r="K165" i="9"/>
  <c r="I144" i="10"/>
  <c r="O25" i="12"/>
  <c r="C57" i="1"/>
  <c r="U192" i="123"/>
  <c r="N77" i="123"/>
  <c r="L91" i="11"/>
  <c r="L84" i="10"/>
  <c r="T103" i="11"/>
  <c r="O19" i="11"/>
  <c r="K115" i="11"/>
  <c r="O39" i="123"/>
  <c r="K122" i="11"/>
  <c r="H134" i="10"/>
  <c r="F129" i="10"/>
  <c r="N87" i="11"/>
  <c r="M15" i="15"/>
  <c r="R141" i="11"/>
  <c r="R101" i="11"/>
  <c r="H26" i="9"/>
  <c r="U42" i="12"/>
  <c r="H142" i="9"/>
  <c r="T35" i="123"/>
  <c r="K144" i="9"/>
  <c r="O32" i="11"/>
  <c r="O91" i="11"/>
  <c r="R138" i="11"/>
  <c r="I141" i="11"/>
  <c r="F154" i="9"/>
  <c r="T86" i="123"/>
  <c r="H185" i="123"/>
  <c r="K30" i="9"/>
  <c r="F103" i="11"/>
  <c r="I16" i="11"/>
  <c r="R17" i="2"/>
  <c r="U74" i="123"/>
  <c r="N60" i="12"/>
  <c r="K53" i="12"/>
  <c r="L167" i="9"/>
  <c r="L24" i="12"/>
  <c r="D17" i="16"/>
  <c r="F151" i="9"/>
  <c r="N30" i="123"/>
  <c r="N39" i="11"/>
  <c r="T157" i="11"/>
  <c r="K172" i="123"/>
  <c r="K48" i="9"/>
  <c r="L117" i="9"/>
  <c r="E183" i="9"/>
  <c r="L75" i="9"/>
  <c r="K56" i="11"/>
  <c r="I148" i="11"/>
  <c r="O142" i="123"/>
  <c r="L163" i="9"/>
  <c r="E148" i="9"/>
  <c r="O50" i="123"/>
  <c r="L81" i="10"/>
  <c r="K149" i="11"/>
  <c r="O193" i="123"/>
  <c r="K18" i="16"/>
  <c r="R19" i="12"/>
  <c r="Q62" i="12"/>
  <c r="G62" i="12"/>
  <c r="V29" i="12"/>
  <c r="U18" i="16"/>
  <c r="E16" i="9"/>
  <c r="E131" i="11"/>
  <c r="L54" i="11"/>
  <c r="T14" i="12"/>
  <c r="K164" i="123"/>
  <c r="R186" i="123"/>
  <c r="I98" i="9"/>
  <c r="Y14" i="12"/>
  <c r="I182" i="123"/>
  <c r="H32" i="123"/>
  <c r="L139" i="9"/>
  <c r="R169" i="11"/>
  <c r="R39" i="11"/>
  <c r="K189" i="11"/>
  <c r="I48" i="9"/>
  <c r="Q34" i="2"/>
  <c r="K24" i="12"/>
  <c r="N156" i="11"/>
  <c r="L165" i="9"/>
  <c r="L81" i="11"/>
  <c r="I191" i="11"/>
  <c r="O46" i="123"/>
  <c r="U35" i="12"/>
  <c r="U33" i="2"/>
  <c r="I182" i="9"/>
  <c r="K26" i="12"/>
  <c r="K51" i="9"/>
  <c r="H13" i="9"/>
  <c r="T15" i="16"/>
  <c r="T179" i="11"/>
  <c r="O119" i="123"/>
  <c r="L105" i="11"/>
  <c r="E24" i="12"/>
  <c r="H158" i="123"/>
  <c r="Q53" i="12"/>
  <c r="C28" i="12"/>
  <c r="O103" i="11"/>
  <c r="Q49" i="123"/>
  <c r="K124" i="10"/>
  <c r="K45" i="11"/>
  <c r="F64" i="9"/>
  <c r="U62" i="12"/>
  <c r="N15" i="15"/>
  <c r="N106" i="11"/>
  <c r="E67" i="9"/>
  <c r="O34" i="11"/>
  <c r="E179" i="123"/>
  <c r="O52" i="12"/>
  <c r="K143" i="9"/>
  <c r="H18" i="15"/>
  <c r="F178" i="9"/>
  <c r="T158" i="123"/>
  <c r="O23" i="11"/>
  <c r="D16" i="16"/>
  <c r="C46" i="12"/>
  <c r="C12" i="1"/>
  <c r="I79" i="123"/>
  <c r="F158" i="11"/>
  <c r="F182" i="9"/>
  <c r="D63" i="12"/>
  <c r="E186" i="11"/>
  <c r="O57" i="123"/>
  <c r="I107" i="11"/>
  <c r="U18" i="2"/>
  <c r="K109" i="9"/>
  <c r="L76" i="9"/>
  <c r="K172" i="9"/>
  <c r="K34" i="11"/>
  <c r="O131" i="11"/>
  <c r="I142" i="11"/>
  <c r="D36" i="12"/>
  <c r="Q162" i="11"/>
  <c r="J63" i="12"/>
  <c r="Q39" i="11"/>
  <c r="C47" i="12"/>
  <c r="T115" i="11"/>
  <c r="K98" i="11"/>
  <c r="H11" i="16"/>
  <c r="K47" i="11"/>
  <c r="E64" i="11"/>
  <c r="C40" i="12"/>
  <c r="U190" i="11"/>
  <c r="N137" i="123"/>
  <c r="I66" i="9"/>
  <c r="H119" i="123"/>
  <c r="R185" i="123"/>
  <c r="K94" i="9"/>
  <c r="L51" i="10"/>
  <c r="R187" i="11"/>
  <c r="E35" i="9"/>
  <c r="F39" i="11"/>
  <c r="K17" i="15"/>
  <c r="F137" i="11"/>
  <c r="F19" i="1"/>
  <c r="E30" i="9"/>
  <c r="I43" i="11"/>
  <c r="L30" i="12"/>
  <c r="N67" i="12"/>
  <c r="R118" i="11"/>
  <c r="K163" i="11"/>
  <c r="F22" i="1"/>
  <c r="Q173" i="123"/>
  <c r="K147" i="10"/>
  <c r="Q16" i="15"/>
  <c r="N101" i="11"/>
  <c r="F89" i="123"/>
  <c r="L130" i="123"/>
  <c r="L119" i="10"/>
  <c r="R82" i="11"/>
  <c r="F47" i="9"/>
  <c r="G13" i="2"/>
  <c r="O90" i="11"/>
  <c r="I109" i="11"/>
  <c r="L135" i="9"/>
  <c r="E34" i="9"/>
  <c r="H35" i="12"/>
  <c r="H108" i="123"/>
  <c r="K178" i="123"/>
  <c r="U13" i="11"/>
  <c r="K158" i="123"/>
  <c r="C63" i="12"/>
  <c r="L78" i="11"/>
  <c r="T146" i="11"/>
  <c r="K79" i="11"/>
  <c r="F190" i="10"/>
  <c r="N18" i="11"/>
  <c r="K44" i="11"/>
  <c r="T76" i="123"/>
  <c r="L138" i="123"/>
  <c r="L161" i="11"/>
  <c r="F13" i="2"/>
  <c r="H56" i="123"/>
  <c r="G72" i="1"/>
  <c r="U17" i="2"/>
  <c r="E14" i="16"/>
  <c r="H33" i="11"/>
  <c r="I147" i="11"/>
  <c r="O121" i="11"/>
  <c r="N47" i="12"/>
  <c r="I48" i="1"/>
  <c r="K78" i="9"/>
  <c r="K51" i="11"/>
  <c r="K30" i="11"/>
  <c r="N28" i="11"/>
  <c r="I156" i="10"/>
  <c r="E11" i="2"/>
  <c r="F123" i="11"/>
  <c r="N145" i="11"/>
  <c r="J42" i="12"/>
  <c r="O60" i="123"/>
  <c r="H156" i="10"/>
  <c r="R168" i="11"/>
  <c r="H16" i="2"/>
  <c r="I173" i="11"/>
  <c r="U63" i="12"/>
  <c r="L15" i="11"/>
  <c r="I125" i="11"/>
  <c r="R47" i="12"/>
  <c r="F16" i="10"/>
  <c r="S20" i="16"/>
  <c r="K92" i="9"/>
  <c r="C28" i="2"/>
  <c r="F181" i="11"/>
  <c r="U193" i="11"/>
  <c r="U187" i="123"/>
  <c r="F74" i="11"/>
  <c r="S19" i="16"/>
  <c r="X24" i="12"/>
  <c r="L84" i="123"/>
  <c r="T59" i="12"/>
  <c r="F11" i="2"/>
  <c r="K31" i="123"/>
  <c r="N20" i="123"/>
  <c r="F139" i="11"/>
  <c r="H125" i="11"/>
  <c r="E128" i="10"/>
  <c r="T11" i="16"/>
  <c r="Q68" i="11"/>
  <c r="J32" i="2"/>
  <c r="Q42" i="11"/>
  <c r="R123" i="11"/>
  <c r="J14" i="12"/>
  <c r="U154" i="123"/>
  <c r="I104" i="9"/>
  <c r="C16" i="2"/>
  <c r="H20" i="12"/>
  <c r="H90" i="123"/>
  <c r="N67" i="123"/>
  <c r="H113" i="11"/>
  <c r="O41" i="11"/>
  <c r="I167" i="9"/>
  <c r="I15" i="10"/>
  <c r="U26" i="123"/>
  <c r="K31" i="11"/>
  <c r="Q147" i="11"/>
  <c r="L130" i="11"/>
  <c r="K11" i="15"/>
  <c r="R122" i="123"/>
  <c r="I121" i="123"/>
  <c r="Q137" i="11"/>
  <c r="N41" i="11"/>
  <c r="N62" i="12"/>
  <c r="E14" i="15"/>
  <c r="Q119" i="123"/>
  <c r="N46" i="11"/>
  <c r="O37" i="123"/>
  <c r="X22" i="12"/>
  <c r="L147" i="11"/>
  <c r="R190" i="11"/>
  <c r="Q185" i="11"/>
  <c r="E180" i="11"/>
  <c r="F119" i="9"/>
  <c r="L126" i="10"/>
  <c r="V16" i="16"/>
  <c r="H84" i="123"/>
  <c r="L131" i="123"/>
  <c r="K145" i="123"/>
  <c r="I91" i="123"/>
  <c r="H25" i="123"/>
  <c r="V23" i="12"/>
  <c r="N43" i="11"/>
  <c r="L17" i="11"/>
  <c r="H91" i="11"/>
  <c r="D64" i="12"/>
  <c r="T133" i="11"/>
  <c r="O24" i="2"/>
  <c r="R23" i="12"/>
  <c r="H16" i="12"/>
  <c r="H44" i="123"/>
  <c r="F61" i="1"/>
  <c r="E143" i="10"/>
  <c r="I35" i="11"/>
  <c r="E13" i="12"/>
  <c r="T64" i="11"/>
  <c r="F62" i="10"/>
  <c r="H65" i="9"/>
  <c r="T163" i="123"/>
  <c r="U170" i="11"/>
  <c r="E184" i="9"/>
  <c r="F31" i="11"/>
  <c r="E168" i="9"/>
  <c r="O38" i="11"/>
  <c r="H63" i="9"/>
  <c r="E190" i="9"/>
  <c r="I39" i="123"/>
  <c r="O64" i="11"/>
  <c r="F166" i="11"/>
  <c r="R150" i="11"/>
  <c r="C24" i="12"/>
  <c r="K75" i="123"/>
  <c r="F133" i="123"/>
  <c r="K192" i="9"/>
  <c r="R51" i="12"/>
  <c r="F117" i="123"/>
  <c r="Q106" i="123"/>
  <c r="K94" i="11"/>
  <c r="H182" i="123"/>
  <c r="F167" i="9"/>
  <c r="H89" i="9"/>
  <c r="H82" i="123"/>
  <c r="I123" i="123"/>
  <c r="F22" i="11"/>
  <c r="H89" i="11"/>
  <c r="K152" i="123"/>
  <c r="T150" i="11"/>
  <c r="H22" i="9"/>
  <c r="X52" i="12"/>
  <c r="E92" i="9"/>
  <c r="J17" i="12"/>
  <c r="T63" i="11"/>
  <c r="E18" i="10"/>
  <c r="R58" i="11"/>
  <c r="L148" i="123"/>
  <c r="V65" i="12"/>
  <c r="M18" i="16"/>
  <c r="T76" i="11"/>
  <c r="G36" i="12"/>
  <c r="E156" i="9"/>
  <c r="R67" i="12"/>
  <c r="F63" i="9"/>
  <c r="K39" i="9"/>
  <c r="F42" i="11"/>
  <c r="Q157" i="123"/>
  <c r="K52" i="12"/>
  <c r="U18" i="12"/>
  <c r="L166" i="10"/>
  <c r="H17" i="12"/>
  <c r="T98" i="123"/>
  <c r="R48" i="123"/>
  <c r="F106" i="9"/>
  <c r="L40" i="11"/>
  <c r="U136" i="11"/>
  <c r="L18" i="2"/>
  <c r="C34" i="12"/>
  <c r="X21" i="12"/>
  <c r="U150" i="11"/>
  <c r="Q61" i="11"/>
  <c r="O179" i="123"/>
  <c r="E166" i="10"/>
  <c r="D67" i="12"/>
  <c r="I115" i="11"/>
  <c r="U14" i="16"/>
  <c r="K108" i="10"/>
  <c r="U41" i="11"/>
  <c r="L178" i="9"/>
  <c r="U34" i="11"/>
  <c r="T109" i="123"/>
  <c r="L62" i="123"/>
  <c r="R190" i="123"/>
  <c r="E25" i="9"/>
  <c r="E164" i="123"/>
  <c r="T34" i="12"/>
  <c r="R92" i="11"/>
  <c r="Q156" i="11"/>
  <c r="X32" i="12"/>
  <c r="R104" i="11"/>
  <c r="F37" i="10"/>
  <c r="G27" i="12"/>
  <c r="N97" i="11"/>
  <c r="T39" i="11"/>
  <c r="E176" i="10"/>
  <c r="H135" i="123"/>
  <c r="H192" i="10"/>
  <c r="E192" i="9"/>
  <c r="H142" i="11"/>
  <c r="T185" i="123"/>
  <c r="D18" i="16"/>
  <c r="I136" i="10"/>
  <c r="H94" i="11"/>
  <c r="K26" i="123"/>
  <c r="E16" i="11"/>
  <c r="I43" i="10"/>
  <c r="F41" i="9"/>
  <c r="L150" i="11"/>
  <c r="R84" i="123"/>
  <c r="T137" i="123"/>
  <c r="N149" i="11"/>
  <c r="T19" i="2"/>
  <c r="H122" i="123"/>
  <c r="H120" i="123"/>
  <c r="V35" i="12"/>
  <c r="V27" i="12"/>
  <c r="H30" i="9"/>
  <c r="E147" i="11"/>
  <c r="C22" i="1"/>
  <c r="U19" i="16"/>
  <c r="E148" i="11"/>
  <c r="N66" i="123"/>
  <c r="U105" i="11"/>
  <c r="Q52" i="123"/>
  <c r="H81" i="11"/>
  <c r="U79" i="123"/>
  <c r="F20" i="2"/>
  <c r="T135" i="11"/>
  <c r="N134" i="11"/>
  <c r="H16" i="16"/>
  <c r="Q35" i="11"/>
  <c r="H98" i="11"/>
  <c r="N46" i="123"/>
  <c r="L70" i="11"/>
  <c r="Q95" i="123"/>
  <c r="I149" i="123"/>
  <c r="H31" i="11"/>
  <c r="F191" i="11"/>
  <c r="E60" i="11"/>
  <c r="M19" i="16"/>
  <c r="F135" i="9"/>
  <c r="G50" i="12"/>
  <c r="L67" i="11"/>
  <c r="R65" i="11"/>
  <c r="E74" i="11"/>
  <c r="O99" i="123"/>
  <c r="K128" i="9"/>
  <c r="Q14" i="15"/>
  <c r="E43" i="9"/>
  <c r="H190" i="9"/>
  <c r="C11" i="2"/>
  <c r="F32" i="11"/>
  <c r="H23" i="123"/>
  <c r="I112" i="9"/>
  <c r="E69" i="9"/>
  <c r="U75" i="11"/>
  <c r="F173" i="10"/>
  <c r="R167" i="11"/>
  <c r="W14" i="16"/>
  <c r="C30" i="2"/>
  <c r="E60" i="12"/>
  <c r="F101" i="10"/>
  <c r="L165" i="10"/>
  <c r="K184" i="11"/>
  <c r="O124" i="11"/>
  <c r="R61" i="11"/>
  <c r="L22" i="9"/>
  <c r="L178" i="123"/>
  <c r="F65" i="9"/>
  <c r="N33" i="11"/>
  <c r="N172" i="11"/>
  <c r="T190" i="11"/>
  <c r="E31" i="123"/>
  <c r="Q31" i="2"/>
  <c r="L154" i="123"/>
  <c r="R40" i="123"/>
  <c r="F134" i="9"/>
  <c r="H126" i="9"/>
  <c r="L106" i="9"/>
  <c r="H142" i="123"/>
  <c r="R120" i="11"/>
  <c r="L191" i="123"/>
  <c r="F173" i="11"/>
  <c r="O41" i="12"/>
  <c r="O148" i="11"/>
  <c r="K31" i="10"/>
  <c r="I42" i="9"/>
  <c r="I28" i="9"/>
  <c r="H25" i="11"/>
  <c r="R97" i="11"/>
  <c r="E72" i="11"/>
  <c r="N45" i="12"/>
  <c r="F101" i="11"/>
  <c r="E76" i="10"/>
  <c r="L104" i="11"/>
  <c r="N115" i="11"/>
  <c r="I169" i="11"/>
  <c r="T30" i="12"/>
  <c r="U68" i="123"/>
  <c r="H26" i="123"/>
  <c r="L115" i="11"/>
  <c r="E125" i="123"/>
  <c r="E187" i="11"/>
  <c r="C39" i="12"/>
  <c r="L146" i="10"/>
  <c r="U179" i="123"/>
  <c r="U17" i="123"/>
  <c r="R178" i="123"/>
  <c r="H22" i="123"/>
  <c r="E59" i="11"/>
  <c r="F103" i="9"/>
  <c r="T62" i="123"/>
  <c r="O59" i="11"/>
  <c r="U111" i="123"/>
  <c r="I37" i="123"/>
  <c r="U121" i="11"/>
  <c r="O11" i="123"/>
  <c r="I119" i="10"/>
  <c r="L65" i="123"/>
  <c r="H69" i="9"/>
  <c r="T29" i="2"/>
  <c r="I47" i="9"/>
  <c r="L67" i="12"/>
  <c r="L88" i="123"/>
  <c r="K46" i="9"/>
  <c r="H35" i="9"/>
  <c r="H63" i="12"/>
  <c r="O95" i="11"/>
  <c r="U183" i="123"/>
  <c r="H145" i="10"/>
  <c r="Q52" i="11"/>
  <c r="L105" i="123"/>
  <c r="L15" i="16"/>
  <c r="O24" i="11"/>
  <c r="F15" i="16"/>
  <c r="E45" i="123"/>
  <c r="L179" i="11"/>
  <c r="E27" i="12"/>
  <c r="U185" i="11"/>
  <c r="O165" i="11"/>
  <c r="I187" i="10"/>
  <c r="H36" i="123"/>
  <c r="U160" i="11"/>
  <c r="K97" i="10"/>
  <c r="L166" i="11"/>
  <c r="R124" i="11"/>
  <c r="H60" i="10"/>
  <c r="F117" i="10"/>
  <c r="O69" i="123"/>
  <c r="I103" i="10"/>
  <c r="H176" i="123"/>
  <c r="F31" i="9"/>
  <c r="K90" i="9"/>
  <c r="O147" i="11"/>
  <c r="N42" i="12"/>
  <c r="U111" i="11"/>
  <c r="N21" i="15"/>
  <c r="T27" i="2"/>
  <c r="L131" i="11"/>
  <c r="Y20" i="12"/>
  <c r="Q29" i="12"/>
  <c r="D14" i="16"/>
  <c r="E47" i="11"/>
  <c r="L17" i="16"/>
  <c r="T17" i="2"/>
  <c r="L64" i="123"/>
  <c r="R35" i="11"/>
  <c r="N28" i="12"/>
  <c r="L87" i="11"/>
  <c r="N124" i="11"/>
  <c r="C17" i="12"/>
  <c r="H21" i="11"/>
  <c r="L90" i="123"/>
  <c r="H24" i="12"/>
  <c r="M33" i="2"/>
  <c r="I11" i="1"/>
  <c r="T179" i="123"/>
  <c r="C17" i="2"/>
  <c r="F48" i="10"/>
  <c r="I84" i="123"/>
  <c r="O22" i="11"/>
  <c r="E90" i="123"/>
  <c r="O34" i="2"/>
  <c r="T18" i="15"/>
  <c r="E137" i="123"/>
  <c r="F189" i="11"/>
  <c r="Q82" i="123"/>
  <c r="R156" i="11"/>
  <c r="F128" i="11"/>
  <c r="L109" i="9"/>
  <c r="K47" i="12"/>
  <c r="H125" i="9"/>
  <c r="H135" i="9"/>
  <c r="N46" i="12"/>
  <c r="E168" i="123"/>
  <c r="L44" i="123"/>
  <c r="Q138" i="11"/>
  <c r="K16" i="9"/>
  <c r="E89" i="10"/>
  <c r="E107" i="11"/>
  <c r="E187" i="10"/>
  <c r="H44" i="11"/>
  <c r="K43" i="9"/>
  <c r="I127" i="9"/>
  <c r="L129" i="9"/>
  <c r="R11" i="16"/>
  <c r="I124" i="123"/>
  <c r="N78" i="123"/>
  <c r="E162" i="9"/>
  <c r="H147" i="11"/>
  <c r="H125" i="123"/>
  <c r="Q13" i="11"/>
  <c r="E159" i="10"/>
  <c r="R149" i="11"/>
  <c r="Q56" i="11"/>
  <c r="H157" i="123"/>
  <c r="N113" i="11"/>
  <c r="K22" i="2"/>
  <c r="F187" i="11"/>
  <c r="N21" i="16"/>
  <c r="K151" i="123"/>
  <c r="I151" i="123"/>
  <c r="Q151" i="123"/>
  <c r="F123" i="123"/>
  <c r="K135" i="9"/>
  <c r="K45" i="9"/>
  <c r="N59" i="12"/>
  <c r="U141" i="11"/>
  <c r="L44" i="11"/>
  <c r="E30" i="2"/>
  <c r="F19" i="11"/>
  <c r="X17" i="12"/>
  <c r="I126" i="10"/>
  <c r="J22" i="12"/>
  <c r="L87" i="9"/>
  <c r="Q84" i="11"/>
  <c r="L147" i="9"/>
  <c r="F50" i="9"/>
  <c r="I28" i="11"/>
  <c r="Q128" i="123"/>
  <c r="N30" i="12"/>
  <c r="I105" i="123"/>
  <c r="R96" i="11"/>
  <c r="Q59" i="12"/>
  <c r="L112" i="9"/>
  <c r="O172" i="11"/>
  <c r="L166" i="9"/>
  <c r="Q93" i="11"/>
  <c r="I174" i="11"/>
  <c r="H15" i="12"/>
  <c r="Q136" i="11"/>
  <c r="E30" i="11"/>
  <c r="H164" i="123"/>
  <c r="E51" i="11"/>
  <c r="H121" i="9"/>
  <c r="D42" i="12"/>
  <c r="E172" i="11"/>
  <c r="J15" i="2"/>
  <c r="L124" i="123"/>
  <c r="K23" i="11"/>
  <c r="L33" i="123"/>
  <c r="H39" i="9"/>
  <c r="R27" i="2"/>
  <c r="N99" i="11"/>
  <c r="I99" i="11"/>
  <c r="C64" i="12"/>
  <c r="R152" i="11"/>
  <c r="Q142" i="11"/>
  <c r="Q181" i="123"/>
  <c r="I56" i="10"/>
  <c r="T62" i="12"/>
  <c r="T182" i="123"/>
  <c r="H133" i="9"/>
  <c r="U101" i="11"/>
  <c r="U78" i="123"/>
  <c r="Q66" i="12"/>
  <c r="N65" i="123"/>
  <c r="F54" i="10"/>
  <c r="K165" i="10"/>
  <c r="Q45" i="12"/>
  <c r="I87" i="11"/>
  <c r="T130" i="11"/>
  <c r="H133" i="11"/>
  <c r="R36" i="12"/>
  <c r="R111" i="11"/>
  <c r="D17" i="12"/>
  <c r="O56" i="11"/>
  <c r="R32" i="12"/>
  <c r="K38" i="11"/>
  <c r="E20" i="9"/>
  <c r="F122" i="10"/>
  <c r="F126" i="9"/>
  <c r="F113" i="9"/>
  <c r="U115" i="11"/>
  <c r="T147" i="11"/>
  <c r="N180" i="11"/>
  <c r="I179" i="11"/>
  <c r="H93" i="9"/>
  <c r="D30" i="12"/>
  <c r="O27" i="12"/>
  <c r="G73" i="1"/>
  <c r="N79" i="11"/>
  <c r="R28" i="12"/>
  <c r="N94" i="11"/>
  <c r="L165" i="11"/>
  <c r="F88" i="11"/>
  <c r="F22" i="9"/>
  <c r="K68" i="9"/>
  <c r="F144" i="9"/>
  <c r="Q154" i="11"/>
  <c r="J51" i="12"/>
  <c r="Y46" i="12"/>
  <c r="R143" i="123"/>
  <c r="U94" i="123"/>
  <c r="U148" i="123"/>
  <c r="G20" i="12"/>
  <c r="F90" i="11"/>
  <c r="E146" i="9"/>
  <c r="V63" i="12"/>
  <c r="L89" i="9"/>
  <c r="T82" i="11"/>
  <c r="U128" i="11"/>
  <c r="F103" i="123"/>
  <c r="J61" i="12"/>
  <c r="L37" i="10"/>
  <c r="L149" i="123"/>
  <c r="H178" i="123"/>
  <c r="F123" i="9"/>
  <c r="K167" i="9"/>
  <c r="T67" i="11"/>
  <c r="U166" i="11"/>
  <c r="Q149" i="11"/>
  <c r="F69" i="123"/>
  <c r="I165" i="123"/>
  <c r="Q67" i="12"/>
  <c r="R72" i="123"/>
  <c r="N80" i="123"/>
  <c r="Q40" i="11"/>
  <c r="D39" i="12"/>
  <c r="N107" i="123"/>
  <c r="K66" i="9"/>
  <c r="T19" i="11"/>
  <c r="Q125" i="11"/>
  <c r="I63" i="123"/>
  <c r="L97" i="11"/>
  <c r="G16" i="15"/>
  <c r="K57" i="9"/>
  <c r="M29" i="2"/>
  <c r="R30" i="12"/>
  <c r="L173" i="11"/>
  <c r="X67" i="12"/>
  <c r="L141" i="11"/>
  <c r="Y16" i="12"/>
  <c r="I103" i="11"/>
  <c r="T169" i="123"/>
  <c r="T166" i="11"/>
  <c r="O49" i="11"/>
  <c r="T57" i="123"/>
  <c r="H123" i="9"/>
  <c r="K105" i="11"/>
  <c r="N14" i="16"/>
  <c r="E143" i="11"/>
  <c r="N171" i="11"/>
  <c r="H111" i="9"/>
  <c r="I24" i="123"/>
  <c r="H43" i="9"/>
  <c r="E61" i="123"/>
  <c r="T47" i="123"/>
  <c r="I139" i="123"/>
  <c r="I130" i="11"/>
  <c r="L21" i="9"/>
  <c r="E80" i="1"/>
  <c r="O40" i="12"/>
  <c r="I20" i="9"/>
  <c r="H168" i="11"/>
  <c r="R158" i="11"/>
  <c r="L22" i="12"/>
  <c r="I90" i="9"/>
  <c r="I152" i="123"/>
  <c r="E78" i="11"/>
  <c r="Q180" i="11"/>
  <c r="L139" i="123"/>
  <c r="U41" i="123"/>
  <c r="I192" i="9"/>
  <c r="G19" i="12"/>
  <c r="H160" i="123"/>
  <c r="R145" i="123"/>
  <c r="U134" i="11"/>
  <c r="E56" i="9"/>
  <c r="Y52" i="12"/>
  <c r="E68" i="11"/>
  <c r="H168" i="123"/>
  <c r="E88" i="11"/>
  <c r="I67" i="9"/>
  <c r="T119" i="11"/>
  <c r="E154" i="9"/>
  <c r="T118" i="11"/>
  <c r="G53" i="12"/>
  <c r="R106" i="123"/>
  <c r="E51" i="9"/>
  <c r="L140" i="11"/>
  <c r="V53" i="12"/>
  <c r="H161" i="11"/>
  <c r="N21" i="123"/>
  <c r="J20" i="15"/>
  <c r="H14" i="16"/>
  <c r="U163" i="123"/>
  <c r="I133" i="123"/>
  <c r="L31" i="123"/>
  <c r="E119" i="10"/>
  <c r="H75" i="123"/>
  <c r="F86" i="9"/>
  <c r="H80" i="123"/>
  <c r="T97" i="123"/>
  <c r="H124" i="11"/>
  <c r="U47" i="11"/>
  <c r="I188" i="11"/>
  <c r="G30" i="12"/>
  <c r="I79" i="11"/>
  <c r="I45" i="123"/>
  <c r="Q144" i="11"/>
  <c r="L146" i="123"/>
  <c r="I112" i="11"/>
  <c r="L128" i="11"/>
  <c r="I117" i="123"/>
  <c r="U99" i="11"/>
  <c r="T32" i="11"/>
  <c r="U32" i="123"/>
  <c r="O13" i="12"/>
  <c r="L141" i="9"/>
  <c r="K40" i="12"/>
  <c r="H87" i="9"/>
  <c r="Q166" i="11"/>
  <c r="E15" i="15"/>
  <c r="C62" i="12"/>
  <c r="N35" i="12"/>
  <c r="N126" i="11"/>
  <c r="L76" i="123"/>
  <c r="N58" i="123"/>
  <c r="E140" i="123"/>
  <c r="H86" i="11"/>
  <c r="I61" i="11"/>
  <c r="H115" i="9"/>
  <c r="O45" i="11"/>
  <c r="Q150" i="123"/>
  <c r="F43" i="9"/>
  <c r="L64" i="11"/>
  <c r="N136" i="11"/>
  <c r="K106" i="9"/>
  <c r="I68" i="9"/>
  <c r="K166" i="9"/>
  <c r="H63" i="11"/>
  <c r="C29" i="12"/>
  <c r="E16" i="15"/>
  <c r="H172" i="9"/>
  <c r="E184" i="123"/>
  <c r="T113" i="123"/>
  <c r="T15" i="11"/>
  <c r="F124" i="9"/>
  <c r="L28" i="9"/>
  <c r="R146" i="123"/>
  <c r="K154" i="11"/>
  <c r="O76" i="11"/>
  <c r="K64" i="10"/>
  <c r="I76" i="123"/>
  <c r="L59" i="9"/>
  <c r="H143" i="9"/>
  <c r="U66" i="123"/>
  <c r="L143" i="9"/>
  <c r="F95" i="9"/>
  <c r="U95" i="11"/>
  <c r="E150" i="123"/>
  <c r="L28" i="11"/>
  <c r="O111" i="11"/>
  <c r="N17" i="2"/>
  <c r="P18" i="16"/>
  <c r="E84" i="9"/>
  <c r="I90" i="123"/>
  <c r="L25" i="9"/>
  <c r="O23" i="2"/>
  <c r="J19" i="15"/>
  <c r="Q192" i="11"/>
  <c r="D23" i="12"/>
  <c r="N14" i="15"/>
  <c r="Q68" i="123"/>
  <c r="H107" i="11"/>
  <c r="H121" i="11"/>
  <c r="T20" i="123"/>
  <c r="U34" i="12"/>
  <c r="O130" i="123"/>
  <c r="H151" i="9"/>
  <c r="O40" i="11"/>
  <c r="G63" i="12"/>
  <c r="Q31" i="12"/>
  <c r="I99" i="9"/>
  <c r="K38" i="123"/>
  <c r="F137" i="123"/>
  <c r="T184" i="123"/>
  <c r="I105" i="11"/>
  <c r="T143" i="11"/>
  <c r="H166" i="123"/>
  <c r="T64" i="12"/>
  <c r="R16" i="16"/>
  <c r="V19" i="16"/>
  <c r="V16" i="12"/>
  <c r="F97" i="9"/>
  <c r="H103" i="10"/>
  <c r="H188" i="123"/>
  <c r="F81" i="9"/>
  <c r="E61" i="12"/>
  <c r="O23" i="12"/>
  <c r="E59" i="9"/>
  <c r="L105" i="9"/>
  <c r="C35" i="12"/>
  <c r="F68" i="123"/>
  <c r="K103" i="10"/>
  <c r="L29" i="12"/>
  <c r="G45" i="12"/>
  <c r="J58" i="12"/>
  <c r="F109" i="10"/>
  <c r="U91" i="11"/>
  <c r="F25" i="9"/>
  <c r="H138" i="11"/>
  <c r="D15" i="16"/>
  <c r="K147" i="11"/>
  <c r="Q176" i="123"/>
  <c r="K20" i="123"/>
  <c r="J26" i="12"/>
  <c r="U178" i="123"/>
  <c r="I69" i="9"/>
  <c r="I158" i="10"/>
  <c r="I78" i="9"/>
  <c r="O127" i="123"/>
  <c r="K52" i="123"/>
  <c r="I158" i="9"/>
  <c r="X50" i="12"/>
  <c r="E164" i="11"/>
  <c r="G11" i="16"/>
  <c r="N11" i="11"/>
  <c r="I118" i="11"/>
  <c r="Q88" i="123"/>
  <c r="D33" i="12"/>
  <c r="E133" i="11"/>
  <c r="I70" i="11"/>
  <c r="N34" i="12"/>
  <c r="E44" i="9"/>
  <c r="F187" i="123"/>
  <c r="L106" i="10"/>
  <c r="N168" i="123"/>
  <c r="E124" i="9"/>
  <c r="R45" i="11"/>
  <c r="K78" i="11"/>
  <c r="X19" i="12"/>
  <c r="N75" i="123"/>
  <c r="N92" i="11"/>
  <c r="K67" i="10"/>
  <c r="L115" i="9"/>
  <c r="H74" i="11"/>
  <c r="O58" i="11"/>
  <c r="L16" i="123"/>
  <c r="K77" i="9"/>
  <c r="O179" i="11"/>
  <c r="L157" i="123"/>
  <c r="K36" i="9"/>
  <c r="I192" i="123"/>
  <c r="T148" i="11"/>
  <c r="I156" i="11"/>
  <c r="F189" i="123"/>
  <c r="E78" i="123"/>
  <c r="H87" i="123"/>
  <c r="H183" i="11"/>
  <c r="I165" i="9"/>
  <c r="H141" i="123"/>
  <c r="H95" i="9"/>
  <c r="Q104" i="11"/>
  <c r="H161" i="9"/>
  <c r="V15" i="12"/>
  <c r="I60" i="11"/>
  <c r="I127" i="10"/>
  <c r="E63" i="11"/>
  <c r="F46" i="11"/>
  <c r="Q63" i="11"/>
  <c r="Y29" i="12"/>
  <c r="O39" i="11"/>
  <c r="U22" i="11"/>
  <c r="E20" i="12"/>
  <c r="Q18" i="12"/>
  <c r="R151" i="11"/>
  <c r="K16" i="123"/>
  <c r="N168" i="11"/>
  <c r="T15" i="15"/>
  <c r="F152" i="9"/>
  <c r="L137" i="123"/>
  <c r="F92" i="9"/>
  <c r="R62" i="123"/>
  <c r="E18" i="15"/>
  <c r="I178" i="11"/>
  <c r="H24" i="2"/>
  <c r="N33" i="2"/>
  <c r="C36" i="12"/>
  <c r="D21" i="16"/>
  <c r="N78" i="11"/>
  <c r="L23" i="11"/>
  <c r="L112" i="11"/>
  <c r="H138" i="9"/>
  <c r="S17" i="15"/>
  <c r="I186" i="11"/>
  <c r="F65" i="10"/>
  <c r="O26" i="12"/>
  <c r="H171" i="123"/>
  <c r="K84" i="11"/>
  <c r="L184" i="9"/>
  <c r="H124" i="123"/>
  <c r="F123" i="10"/>
  <c r="Q191" i="11"/>
  <c r="N14" i="2"/>
  <c r="T95" i="123"/>
  <c r="R11" i="11"/>
  <c r="T65" i="123"/>
  <c r="U61" i="11"/>
  <c r="T67" i="123"/>
  <c r="H179" i="123"/>
  <c r="U32" i="11"/>
  <c r="I188" i="9"/>
  <c r="J21" i="2"/>
  <c r="N44" i="123"/>
  <c r="H20" i="15"/>
  <c r="N13" i="2"/>
  <c r="L125" i="123"/>
  <c r="O183" i="123"/>
  <c r="H80" i="9"/>
  <c r="U173" i="123"/>
  <c r="F178" i="10"/>
  <c r="O146" i="11"/>
  <c r="H20" i="9"/>
  <c r="X16" i="12"/>
  <c r="D53" i="12"/>
  <c r="E127" i="123"/>
  <c r="E30" i="1"/>
  <c r="H103" i="11"/>
  <c r="E161" i="11"/>
  <c r="R192" i="11"/>
  <c r="I158" i="11"/>
  <c r="F141" i="10"/>
  <c r="L154" i="9"/>
  <c r="K125" i="9"/>
  <c r="V31" i="2"/>
  <c r="R22" i="123"/>
  <c r="N15" i="11"/>
  <c r="E34" i="12"/>
  <c r="Q165" i="123"/>
  <c r="T45" i="11"/>
  <c r="I139" i="9"/>
  <c r="K182" i="9"/>
  <c r="K60" i="123"/>
  <c r="K188" i="10"/>
  <c r="H90" i="11"/>
  <c r="U21" i="11"/>
  <c r="I82" i="10"/>
  <c r="H78" i="10"/>
  <c r="L66" i="9"/>
  <c r="K89" i="11"/>
  <c r="N61" i="12"/>
  <c r="H99" i="9"/>
  <c r="F23" i="11"/>
  <c r="I11" i="123"/>
  <c r="O62" i="11"/>
  <c r="N159" i="123"/>
  <c r="E50" i="10"/>
  <c r="L111" i="123"/>
  <c r="K59" i="9"/>
  <c r="E46" i="11"/>
  <c r="H158" i="10"/>
  <c r="K138" i="10"/>
  <c r="K64" i="123"/>
  <c r="K109" i="11"/>
  <c r="H93" i="123"/>
  <c r="F115" i="11"/>
  <c r="I90" i="10"/>
  <c r="R129" i="123"/>
  <c r="U28" i="2"/>
  <c r="T35" i="12"/>
  <c r="K20" i="10"/>
  <c r="K81" i="11"/>
  <c r="K65" i="123"/>
  <c r="R28" i="2"/>
  <c r="L149" i="11"/>
  <c r="K20" i="12"/>
  <c r="V22" i="12"/>
  <c r="R162" i="123"/>
  <c r="O160" i="123"/>
  <c r="F49" i="9"/>
  <c r="I79" i="9"/>
  <c r="R57" i="123"/>
  <c r="U140" i="11"/>
  <c r="Q189" i="11"/>
  <c r="J33" i="2"/>
  <c r="I140" i="11"/>
  <c r="O52" i="11"/>
  <c r="L47" i="12"/>
  <c r="H21" i="16"/>
  <c r="R108" i="123"/>
  <c r="O181" i="123"/>
  <c r="K152" i="11"/>
  <c r="T28" i="12"/>
  <c r="T23" i="11"/>
  <c r="H57" i="9"/>
  <c r="F73" i="1"/>
  <c r="T50" i="123"/>
  <c r="N19" i="11"/>
  <c r="N51" i="11"/>
  <c r="K133" i="11"/>
  <c r="L19" i="10"/>
  <c r="L113" i="123"/>
  <c r="I133" i="9"/>
  <c r="H28" i="12"/>
  <c r="Q37" i="123"/>
  <c r="Q109" i="123"/>
  <c r="S22" i="2"/>
  <c r="L60" i="12"/>
  <c r="G15" i="12"/>
  <c r="I66" i="11"/>
  <c r="T164" i="123"/>
  <c r="N68" i="11"/>
  <c r="Q90" i="11"/>
  <c r="I193" i="123"/>
  <c r="R35" i="12"/>
  <c r="T18" i="2"/>
  <c r="E50" i="9"/>
  <c r="X42" i="12"/>
  <c r="E41" i="12"/>
  <c r="Q111" i="123"/>
  <c r="E54" i="9"/>
  <c r="F56" i="10"/>
  <c r="F154" i="123"/>
  <c r="G59" i="1"/>
  <c r="F99" i="123"/>
  <c r="F16" i="11"/>
  <c r="Q77" i="123"/>
  <c r="R58" i="12"/>
  <c r="R17" i="123"/>
  <c r="H119" i="9"/>
  <c r="I62" i="11"/>
  <c r="R99" i="11"/>
  <c r="L121" i="123"/>
  <c r="K17" i="11"/>
  <c r="E80" i="9"/>
  <c r="O184" i="11"/>
  <c r="R13" i="123"/>
  <c r="E150" i="9"/>
  <c r="L143" i="11"/>
  <c r="Q188" i="123"/>
  <c r="N82" i="11"/>
  <c r="S23" i="2"/>
  <c r="H165" i="9"/>
  <c r="O15" i="11"/>
  <c r="L79" i="9"/>
  <c r="O61" i="12"/>
  <c r="V33" i="2"/>
  <c r="K165" i="11"/>
  <c r="H19" i="9"/>
  <c r="Q43" i="123"/>
  <c r="F161" i="9"/>
  <c r="C73" i="1"/>
  <c r="E37" i="10"/>
  <c r="E15" i="12"/>
  <c r="H38" i="9"/>
  <c r="H184" i="9"/>
  <c r="N133" i="11"/>
  <c r="H49" i="123"/>
  <c r="E88" i="10"/>
  <c r="O180" i="123"/>
  <c r="O38" i="123"/>
  <c r="E143" i="9"/>
  <c r="I57" i="11"/>
  <c r="R74" i="11"/>
  <c r="I89" i="10"/>
  <c r="H37" i="123"/>
  <c r="K133" i="9"/>
  <c r="T36" i="12"/>
  <c r="J15" i="12"/>
  <c r="V21" i="12"/>
  <c r="C50" i="1"/>
  <c r="E80" i="123"/>
  <c r="H192" i="123"/>
  <c r="F64" i="11"/>
  <c r="I25" i="9"/>
  <c r="N11" i="15"/>
  <c r="O142" i="11"/>
  <c r="E54" i="11"/>
  <c r="O74" i="11"/>
  <c r="I178" i="9"/>
  <c r="Q161" i="123"/>
  <c r="R180" i="123"/>
  <c r="K105" i="123"/>
  <c r="R59" i="11"/>
  <c r="K168" i="11"/>
  <c r="E157" i="9"/>
  <c r="Q174" i="11"/>
  <c r="U47" i="123"/>
  <c r="L11" i="10"/>
  <c r="E176" i="9"/>
  <c r="T25" i="12"/>
  <c r="E167" i="10"/>
  <c r="K158" i="11"/>
  <c r="K19" i="12"/>
  <c r="V15" i="16"/>
  <c r="G29" i="1"/>
  <c r="F165" i="123"/>
  <c r="I143" i="9"/>
  <c r="I180" i="11"/>
  <c r="D15" i="12"/>
  <c r="L173" i="10"/>
  <c r="I167" i="123"/>
  <c r="E178" i="9"/>
  <c r="H88" i="11"/>
  <c r="K106" i="11"/>
  <c r="J39" i="12"/>
  <c r="T31" i="12"/>
  <c r="O35" i="12"/>
  <c r="R139" i="11"/>
  <c r="J28" i="2"/>
  <c r="U11" i="11"/>
  <c r="H61" i="9"/>
  <c r="V25" i="12"/>
  <c r="K104" i="123"/>
  <c r="I98" i="11"/>
  <c r="I58" i="123"/>
  <c r="Q187" i="11"/>
  <c r="R77" i="11"/>
  <c r="F79" i="9"/>
  <c r="E187" i="9"/>
  <c r="I95" i="11"/>
  <c r="Y22" i="12"/>
  <c r="C60" i="12"/>
  <c r="I44" i="11"/>
  <c r="L84" i="9"/>
  <c r="I52" i="123"/>
  <c r="K96" i="9"/>
  <c r="S28" i="2"/>
  <c r="L110" i="123"/>
  <c r="X36" i="12"/>
  <c r="U76" i="123"/>
  <c r="H16" i="9"/>
  <c r="Q120" i="123"/>
  <c r="U38" i="123"/>
  <c r="H68" i="11"/>
  <c r="E56" i="10"/>
  <c r="Q50" i="11"/>
  <c r="J59" i="12"/>
  <c r="K139" i="11"/>
  <c r="L145" i="10"/>
  <c r="L78" i="123"/>
  <c r="I129" i="9"/>
  <c r="N24" i="11"/>
  <c r="R20" i="16"/>
  <c r="L43" i="9"/>
  <c r="E185" i="11"/>
  <c r="H26" i="11"/>
  <c r="N149" i="123"/>
  <c r="H105" i="123"/>
  <c r="K185" i="123"/>
  <c r="H28" i="11"/>
  <c r="Q126" i="11"/>
  <c r="E82" i="123"/>
  <c r="T65" i="12"/>
  <c r="K129" i="11"/>
  <c r="E41" i="9"/>
  <c r="U107" i="11"/>
  <c r="F26" i="1"/>
  <c r="L35" i="123"/>
  <c r="R115" i="11"/>
  <c r="N84" i="11"/>
  <c r="N25" i="11"/>
  <c r="R117" i="11"/>
  <c r="L18" i="9"/>
  <c r="R178" i="11"/>
  <c r="L172" i="10"/>
  <c r="F129" i="123"/>
  <c r="U34" i="123"/>
  <c r="L33" i="9"/>
  <c r="K86" i="123"/>
  <c r="X20" i="12"/>
  <c r="F120" i="9"/>
  <c r="Q113" i="11"/>
  <c r="Q78" i="11"/>
  <c r="I101" i="9"/>
  <c r="I133" i="11"/>
  <c r="L162" i="10"/>
  <c r="I49" i="123"/>
  <c r="K125" i="11"/>
  <c r="I47" i="11"/>
  <c r="H22" i="10"/>
  <c r="L26" i="2"/>
  <c r="U59" i="11"/>
  <c r="I97" i="11"/>
  <c r="N57" i="123"/>
  <c r="Q126" i="123"/>
  <c r="I78" i="11"/>
  <c r="M20" i="15"/>
  <c r="H25" i="9"/>
  <c r="H126" i="123"/>
  <c r="E50" i="11"/>
  <c r="U147" i="123"/>
  <c r="H159" i="11"/>
  <c r="U15" i="123"/>
  <c r="V46" i="12"/>
  <c r="D25" i="2"/>
  <c r="N41" i="12"/>
  <c r="T60" i="12"/>
  <c r="H50" i="12"/>
  <c r="N25" i="12"/>
  <c r="E182" i="123"/>
  <c r="F169" i="11"/>
  <c r="L37" i="123"/>
  <c r="Q26" i="123"/>
  <c r="M28" i="2"/>
  <c r="F121" i="11"/>
  <c r="E57" i="9"/>
  <c r="H140" i="11"/>
  <c r="C14" i="12"/>
  <c r="Q36" i="123"/>
  <c r="G51" i="12"/>
  <c r="N150" i="11"/>
  <c r="H120" i="10"/>
  <c r="Q35" i="123"/>
  <c r="I46" i="11"/>
  <c r="F147" i="11"/>
  <c r="S21" i="16"/>
  <c r="Y19" i="12"/>
  <c r="K158" i="9"/>
  <c r="L113" i="9"/>
  <c r="F154" i="10"/>
  <c r="T20" i="16"/>
  <c r="E182" i="9"/>
  <c r="D13" i="12"/>
  <c r="F185" i="123"/>
  <c r="F125" i="11"/>
  <c r="L154" i="11"/>
  <c r="Q36" i="12"/>
  <c r="L74" i="123"/>
  <c r="H39" i="12"/>
  <c r="K108" i="9"/>
  <c r="E62" i="9"/>
  <c r="K41" i="12"/>
  <c r="L61" i="9"/>
  <c r="H127" i="123"/>
  <c r="D11" i="15"/>
  <c r="K15" i="9"/>
  <c r="H66" i="11"/>
  <c r="K21" i="9"/>
  <c r="N119" i="123"/>
  <c r="I107" i="9"/>
  <c r="J35" i="12"/>
  <c r="H56" i="10"/>
  <c r="G24" i="1"/>
  <c r="R176" i="11"/>
  <c r="L15" i="12"/>
  <c r="R93" i="11"/>
  <c r="O161" i="11"/>
  <c r="Q146" i="11"/>
  <c r="Q47" i="123"/>
  <c r="G28" i="12"/>
  <c r="F30" i="11"/>
  <c r="N19" i="16"/>
  <c r="T24" i="123"/>
  <c r="E89" i="9"/>
  <c r="E58" i="11"/>
  <c r="H24" i="123"/>
  <c r="T108" i="11"/>
  <c r="H58" i="11"/>
  <c r="K166" i="11"/>
  <c r="L172" i="11"/>
  <c r="K70" i="10"/>
  <c r="I82" i="9"/>
  <c r="H159" i="10"/>
  <c r="I26" i="9"/>
  <c r="H137" i="10"/>
  <c r="E169" i="9"/>
  <c r="R19" i="123"/>
  <c r="N14" i="12"/>
  <c r="T41" i="11"/>
  <c r="K112" i="11"/>
  <c r="I20" i="11"/>
  <c r="K29" i="12"/>
  <c r="E40" i="10"/>
  <c r="O135" i="11"/>
  <c r="E72" i="9"/>
  <c r="U39" i="11"/>
  <c r="G50" i="1"/>
  <c r="F68" i="11"/>
  <c r="H150" i="11"/>
  <c r="Q193" i="11"/>
  <c r="I151" i="11"/>
  <c r="H140" i="9"/>
  <c r="H23" i="12"/>
  <c r="K108" i="11"/>
  <c r="U188" i="11"/>
  <c r="T101" i="11"/>
  <c r="Q19" i="11"/>
  <c r="K54" i="9"/>
  <c r="V11" i="16"/>
  <c r="K148" i="9"/>
  <c r="Q23" i="11"/>
  <c r="L11" i="16"/>
  <c r="E32" i="12"/>
  <c r="E88" i="9"/>
  <c r="E105" i="11"/>
  <c r="F40" i="9"/>
  <c r="U16" i="11"/>
  <c r="L57" i="9"/>
  <c r="F70" i="11"/>
  <c r="T121" i="123"/>
  <c r="F79" i="11"/>
  <c r="X61" i="12"/>
  <c r="H105" i="9"/>
  <c r="E174" i="11"/>
  <c r="I189" i="9"/>
  <c r="K111" i="123"/>
  <c r="I36" i="9"/>
  <c r="K124" i="11"/>
  <c r="E184" i="10"/>
  <c r="N17" i="11"/>
  <c r="K103" i="123"/>
  <c r="I146" i="123"/>
  <c r="L101" i="9"/>
  <c r="L89" i="10"/>
  <c r="E21" i="12"/>
  <c r="N160" i="11"/>
  <c r="F182" i="11"/>
  <c r="H160" i="9"/>
  <c r="H11" i="123"/>
  <c r="O28" i="11"/>
  <c r="I144" i="11"/>
  <c r="F14" i="16"/>
  <c r="R172" i="123"/>
  <c r="O63" i="11"/>
  <c r="Q45" i="123"/>
  <c r="O171" i="11"/>
  <c r="H135" i="11"/>
  <c r="L118" i="9"/>
  <c r="R49" i="11"/>
  <c r="L178" i="11"/>
  <c r="I15" i="123"/>
  <c r="K63" i="12"/>
  <c r="F157" i="123"/>
  <c r="N26" i="11"/>
  <c r="R26" i="11"/>
  <c r="I46" i="9"/>
  <c r="K18" i="12"/>
  <c r="R81" i="123"/>
  <c r="K24" i="9"/>
  <c r="N47" i="11"/>
  <c r="L123" i="9"/>
  <c r="I44" i="9"/>
  <c r="U151" i="11"/>
  <c r="T42" i="11"/>
  <c r="L17" i="9"/>
  <c r="F113" i="10"/>
  <c r="F167" i="11"/>
  <c r="Q39" i="12"/>
  <c r="E18" i="11"/>
  <c r="Q162" i="123"/>
  <c r="I176" i="9"/>
  <c r="U185" i="123"/>
  <c r="K57" i="10"/>
  <c r="N192" i="11"/>
  <c r="F193" i="9"/>
  <c r="N126" i="123"/>
  <c r="I40" i="123"/>
  <c r="H188" i="11"/>
  <c r="U62" i="11"/>
  <c r="R38" i="11"/>
  <c r="R167" i="123"/>
  <c r="K75" i="9"/>
  <c r="Q135" i="11"/>
  <c r="I54" i="11"/>
  <c r="K22" i="11"/>
  <c r="Q61" i="12"/>
  <c r="K15" i="16"/>
  <c r="L99" i="123"/>
  <c r="F113" i="11"/>
  <c r="I149" i="9"/>
  <c r="Q92" i="11"/>
  <c r="N21" i="12"/>
  <c r="U181" i="11"/>
  <c r="D15" i="15"/>
  <c r="K123" i="123"/>
  <c r="Q14" i="2"/>
  <c r="N67" i="11"/>
  <c r="K52" i="11"/>
  <c r="U11" i="123"/>
  <c r="I128" i="11"/>
  <c r="E183" i="11"/>
  <c r="O21" i="123"/>
  <c r="N37" i="123"/>
  <c r="H34" i="11"/>
  <c r="N131" i="123"/>
  <c r="E160" i="9"/>
  <c r="E45" i="12"/>
  <c r="T19" i="15"/>
  <c r="S21" i="15"/>
  <c r="K60" i="11"/>
  <c r="K21" i="123"/>
  <c r="L168" i="9"/>
  <c r="O94" i="11"/>
  <c r="F39" i="10"/>
  <c r="K142" i="10"/>
  <c r="R189" i="11"/>
  <c r="H52" i="12"/>
  <c r="F176" i="9"/>
  <c r="H129" i="123"/>
  <c r="M17" i="15"/>
  <c r="N47" i="123"/>
  <c r="F94" i="11"/>
  <c r="U156" i="123"/>
  <c r="V67" i="12"/>
  <c r="Q16" i="11"/>
  <c r="H74" i="9"/>
  <c r="O173" i="123"/>
  <c r="U154" i="11"/>
  <c r="D20" i="16"/>
  <c r="N99" i="123"/>
  <c r="I193" i="9"/>
  <c r="Q49" i="11"/>
  <c r="E169" i="11"/>
  <c r="I129" i="123"/>
  <c r="E49" i="1"/>
  <c r="I125" i="9"/>
  <c r="Q124" i="123"/>
  <c r="D29" i="12"/>
  <c r="N16" i="16"/>
  <c r="F180" i="123"/>
  <c r="R48" i="11"/>
  <c r="T61" i="12"/>
  <c r="H152" i="11"/>
  <c r="H127" i="9"/>
  <c r="I63" i="11"/>
  <c r="T17" i="12"/>
  <c r="H72" i="9"/>
  <c r="H117" i="11"/>
  <c r="I18" i="11"/>
  <c r="F20" i="10"/>
  <c r="Y42" i="12"/>
  <c r="J24" i="12"/>
  <c r="K131" i="9"/>
  <c r="F15" i="9"/>
  <c r="H90" i="10"/>
  <c r="K21" i="11"/>
  <c r="L87" i="123"/>
  <c r="H28" i="9"/>
  <c r="O138" i="11"/>
  <c r="Q172" i="123"/>
  <c r="K50" i="12"/>
  <c r="K64" i="11"/>
  <c r="U148" i="11"/>
  <c r="Q167" i="11"/>
  <c r="O25" i="2"/>
  <c r="L45" i="12"/>
  <c r="N53" i="12"/>
  <c r="O43" i="11"/>
  <c r="L80" i="123"/>
  <c r="K86" i="9"/>
  <c r="O186" i="11"/>
  <c r="I40" i="9"/>
  <c r="F45" i="9"/>
  <c r="F111" i="11"/>
  <c r="K185" i="11"/>
  <c r="L121" i="9"/>
  <c r="Q48" i="11"/>
  <c r="H111" i="11"/>
  <c r="Q36" i="11"/>
  <c r="H21" i="15"/>
  <c r="O22" i="12"/>
  <c r="K101" i="9"/>
  <c r="I106" i="9"/>
  <c r="H36" i="9"/>
  <c r="L60" i="11"/>
  <c r="F158" i="9"/>
  <c r="L63" i="11"/>
  <c r="J41" i="12"/>
  <c r="E91" i="9"/>
  <c r="U137" i="123"/>
  <c r="M19" i="15"/>
  <c r="N31" i="11"/>
  <c r="Q160" i="11"/>
  <c r="F97" i="11"/>
  <c r="T38" i="11"/>
  <c r="H193" i="11"/>
  <c r="H191" i="9"/>
  <c r="L89" i="123"/>
  <c r="R26" i="12"/>
  <c r="F50" i="123"/>
  <c r="L98" i="9"/>
  <c r="T51" i="12"/>
  <c r="T28" i="11"/>
  <c r="I101" i="123"/>
  <c r="L90" i="9"/>
  <c r="I97" i="123"/>
  <c r="K59" i="123"/>
  <c r="N178" i="123"/>
  <c r="Q154" i="123"/>
  <c r="E144" i="123"/>
  <c r="L66" i="12"/>
  <c r="U26" i="12"/>
  <c r="I135" i="9"/>
  <c r="Y33" i="12"/>
  <c r="Q64" i="123"/>
  <c r="Y28" i="12"/>
  <c r="D40" i="12"/>
  <c r="I82" i="11"/>
  <c r="J60" i="12"/>
  <c r="K13" i="12"/>
  <c r="F142" i="11"/>
  <c r="U36" i="12"/>
  <c r="H51" i="11"/>
  <c r="K61" i="12"/>
  <c r="T67" i="12"/>
  <c r="I120" i="11"/>
  <c r="N125" i="11"/>
  <c r="E13" i="123"/>
  <c r="L22" i="123"/>
  <c r="Q107" i="11"/>
  <c r="Q93" i="123"/>
  <c r="E46" i="12"/>
  <c r="N103" i="11"/>
  <c r="I142" i="9"/>
  <c r="J62" i="12"/>
  <c r="L51" i="123"/>
  <c r="H64" i="10"/>
  <c r="I76" i="11"/>
  <c r="U108" i="123"/>
  <c r="Q137" i="123"/>
  <c r="I30" i="123"/>
  <c r="E19" i="15"/>
  <c r="U25" i="123"/>
  <c r="L150" i="9"/>
  <c r="H17" i="15"/>
  <c r="H167" i="11"/>
  <c r="L35" i="12"/>
  <c r="K168" i="123"/>
  <c r="N20" i="16"/>
  <c r="K103" i="11"/>
  <c r="I111" i="11"/>
  <c r="E27" i="2"/>
  <c r="C13" i="2"/>
  <c r="R95" i="11"/>
  <c r="O31" i="12"/>
  <c r="C16" i="12"/>
  <c r="K154" i="9"/>
  <c r="K84" i="123"/>
  <c r="Q98" i="11"/>
  <c r="G24" i="12"/>
  <c r="N142" i="11"/>
  <c r="I61" i="123"/>
  <c r="T120" i="11"/>
  <c r="F74" i="10"/>
  <c r="L157" i="11"/>
  <c r="H45" i="12"/>
  <c r="F149" i="9"/>
  <c r="I21" i="9"/>
  <c r="I61" i="9"/>
  <c r="P11" i="16"/>
  <c r="Q34" i="11"/>
  <c r="K138" i="9"/>
  <c r="K27" i="12"/>
  <c r="W15" i="16"/>
  <c r="G21" i="15"/>
  <c r="F89" i="9"/>
  <c r="L181" i="123"/>
  <c r="F131" i="10"/>
  <c r="R110" i="123"/>
  <c r="K111" i="11"/>
  <c r="V42" i="12"/>
  <c r="K129" i="10"/>
  <c r="L70" i="9"/>
  <c r="N129" i="11"/>
  <c r="O15" i="12"/>
  <c r="E120" i="9"/>
  <c r="L26" i="10"/>
  <c r="H136" i="123"/>
  <c r="O25" i="11"/>
  <c r="R47" i="123"/>
  <c r="D34" i="12"/>
  <c r="K143" i="11"/>
  <c r="L15" i="123"/>
  <c r="G64" i="12"/>
  <c r="N31" i="12"/>
  <c r="K81" i="123"/>
  <c r="E94" i="9"/>
  <c r="E14" i="12"/>
  <c r="E99" i="9"/>
  <c r="U30" i="11"/>
  <c r="K162" i="9"/>
  <c r="L49" i="123"/>
  <c r="R86" i="123"/>
  <c r="F30" i="10"/>
  <c r="K113" i="11"/>
  <c r="L125" i="9"/>
  <c r="K33" i="2"/>
  <c r="V34" i="12"/>
  <c r="Q183" i="11"/>
  <c r="Q95" i="11"/>
  <c r="E149" i="11"/>
  <c r="I16" i="123"/>
  <c r="N101" i="123"/>
  <c r="L111" i="9"/>
  <c r="T21" i="11"/>
  <c r="E145" i="11"/>
  <c r="L53" i="12"/>
  <c r="K36" i="123"/>
  <c r="F145" i="9"/>
  <c r="R69" i="11"/>
  <c r="Q21" i="123"/>
  <c r="K139" i="9"/>
  <c r="U60" i="12"/>
  <c r="K21" i="12"/>
  <c r="Q46" i="11"/>
  <c r="Q192" i="123"/>
  <c r="O125" i="11"/>
  <c r="L67" i="10"/>
  <c r="L180" i="9"/>
  <c r="E17" i="11"/>
  <c r="G17" i="15"/>
  <c r="Q101" i="11"/>
  <c r="Q182" i="11"/>
  <c r="N123" i="11"/>
  <c r="K82" i="9"/>
  <c r="C53" i="12"/>
  <c r="U109" i="11"/>
  <c r="J34" i="12"/>
  <c r="F179" i="11"/>
  <c r="K96" i="11"/>
  <c r="N170" i="123"/>
  <c r="F184" i="123"/>
  <c r="H14" i="2"/>
  <c r="H159" i="9"/>
  <c r="K115" i="10"/>
  <c r="T110" i="11"/>
  <c r="Q67" i="11"/>
  <c r="I51" i="11"/>
  <c r="F52" i="123"/>
  <c r="E22" i="9"/>
  <c r="U93" i="11"/>
  <c r="F190" i="123"/>
  <c r="R182" i="11"/>
  <c r="R108" i="11"/>
  <c r="H171" i="9"/>
  <c r="I59" i="11"/>
  <c r="I92" i="11"/>
  <c r="T57" i="11"/>
  <c r="N120" i="123"/>
  <c r="O180" i="11"/>
  <c r="K90" i="10"/>
  <c r="I152" i="9"/>
  <c r="E81" i="1"/>
  <c r="G33" i="2"/>
  <c r="H106" i="9"/>
  <c r="H107" i="123"/>
  <c r="I38" i="9"/>
  <c r="L13" i="12"/>
  <c r="L20" i="123"/>
  <c r="R51" i="123"/>
  <c r="H146" i="9"/>
  <c r="Q65" i="11"/>
  <c r="H62" i="123"/>
  <c r="R188" i="11"/>
  <c r="D20" i="12"/>
  <c r="F35" i="9"/>
  <c r="K15" i="123"/>
  <c r="G11" i="15"/>
  <c r="F130" i="11"/>
  <c r="T32" i="123"/>
  <c r="E75" i="123"/>
  <c r="E34" i="11"/>
  <c r="L26" i="9"/>
  <c r="R24" i="12"/>
  <c r="R60" i="123"/>
  <c r="Q152" i="11"/>
  <c r="Q70" i="11"/>
  <c r="H84" i="10"/>
  <c r="T126" i="123"/>
  <c r="K163" i="9"/>
  <c r="I189" i="123"/>
  <c r="L94" i="9"/>
  <c r="X27" i="12"/>
  <c r="G26" i="12"/>
  <c r="F60" i="11"/>
  <c r="R109" i="11"/>
  <c r="K190" i="11"/>
  <c r="K20" i="11"/>
  <c r="J50" i="12"/>
  <c r="Q15" i="12"/>
  <c r="F128" i="123"/>
  <c r="I128" i="9"/>
  <c r="I169" i="9"/>
  <c r="K157" i="11"/>
  <c r="W18" i="16"/>
  <c r="I136" i="9"/>
  <c r="T108" i="123"/>
  <c r="U59" i="12"/>
  <c r="Q69" i="123"/>
  <c r="N119" i="11"/>
  <c r="L44" i="9"/>
  <c r="I15" i="9"/>
  <c r="U61" i="12"/>
  <c r="Q19" i="12"/>
  <c r="U57" i="11"/>
  <c r="F150" i="123"/>
  <c r="H54" i="9"/>
  <c r="I94" i="123"/>
  <c r="E16" i="16"/>
  <c r="L25" i="2"/>
  <c r="T79" i="11"/>
  <c r="U47" i="12"/>
  <c r="I172" i="11"/>
  <c r="H47" i="12"/>
  <c r="E144" i="9"/>
  <c r="I145" i="11"/>
  <c r="E193" i="11"/>
  <c r="E36" i="11"/>
  <c r="N61" i="11"/>
  <c r="I180" i="9"/>
  <c r="H52" i="9"/>
  <c r="K41" i="9"/>
  <c r="O145" i="11"/>
  <c r="L98" i="123"/>
  <c r="R166" i="123"/>
  <c r="Q97" i="11"/>
  <c r="X62" i="12"/>
  <c r="G52" i="12"/>
  <c r="N96" i="11"/>
  <c r="O67" i="11"/>
  <c r="N44" i="11"/>
  <c r="K131" i="11"/>
  <c r="T32" i="2"/>
  <c r="O27" i="2"/>
  <c r="R49" i="123"/>
  <c r="X28" i="12"/>
  <c r="K93" i="11"/>
  <c r="F40" i="11"/>
  <c r="Y60" i="12"/>
  <c r="U30" i="2"/>
  <c r="Y26" i="12"/>
  <c r="K176" i="9"/>
  <c r="U17" i="16"/>
  <c r="U15" i="16"/>
  <c r="I54" i="123"/>
  <c r="R94" i="123"/>
  <c r="H166" i="11"/>
  <c r="U184" i="11"/>
  <c r="K87" i="10"/>
  <c r="E138" i="9"/>
  <c r="C31" i="12"/>
  <c r="T54" i="11"/>
  <c r="H42" i="9"/>
  <c r="T17" i="11"/>
  <c r="E157" i="123"/>
  <c r="L130" i="9"/>
  <c r="T93" i="123"/>
  <c r="F187" i="9"/>
  <c r="E93" i="9"/>
  <c r="G64" i="1"/>
  <c r="T26" i="12"/>
  <c r="Q121" i="11"/>
  <c r="T33" i="123"/>
  <c r="Q31" i="123"/>
  <c r="K26" i="9"/>
  <c r="F133" i="11"/>
  <c r="E109" i="123"/>
  <c r="T20" i="15"/>
  <c r="U69" i="123"/>
  <c r="K95" i="9"/>
  <c r="I138" i="10"/>
  <c r="F150" i="10"/>
  <c r="T15" i="2"/>
  <c r="K165" i="123"/>
  <c r="J67" i="12"/>
  <c r="F41" i="11"/>
  <c r="U182" i="11"/>
  <c r="F46" i="123"/>
  <c r="H174" i="11"/>
  <c r="I77" i="11"/>
  <c r="T157" i="123"/>
  <c r="O97" i="11"/>
  <c r="H40" i="12"/>
  <c r="U156" i="11"/>
  <c r="F34" i="123"/>
  <c r="H84" i="11"/>
  <c r="U18" i="123"/>
  <c r="I17" i="11"/>
  <c r="I141" i="9"/>
  <c r="N23" i="123"/>
  <c r="I80" i="123"/>
  <c r="E40" i="11"/>
  <c r="H187" i="11"/>
  <c r="E67" i="123"/>
  <c r="U52" i="11"/>
  <c r="L33" i="2"/>
  <c r="L163" i="10"/>
  <c r="F80" i="9"/>
  <c r="Q181" i="11"/>
  <c r="T109" i="11"/>
  <c r="H69" i="123"/>
  <c r="T113" i="11"/>
  <c r="L47" i="11"/>
  <c r="H129" i="11"/>
  <c r="K74" i="9"/>
  <c r="U20" i="12"/>
  <c r="K56" i="10"/>
  <c r="R184" i="123"/>
  <c r="E51" i="12"/>
  <c r="K30" i="123"/>
  <c r="E16" i="12"/>
  <c r="E19" i="10"/>
  <c r="Q161" i="11"/>
  <c r="E110" i="9"/>
  <c r="I126" i="11"/>
  <c r="E165" i="11"/>
  <c r="L59" i="12"/>
  <c r="R179" i="123"/>
  <c r="I87" i="9"/>
  <c r="F138" i="10"/>
  <c r="N140" i="11"/>
  <c r="N142" i="123"/>
  <c r="E42" i="12"/>
  <c r="T168" i="123"/>
  <c r="V14" i="16"/>
  <c r="N103" i="123"/>
  <c r="F104" i="9"/>
  <c r="R166" i="11"/>
  <c r="H19" i="10"/>
  <c r="H142" i="10"/>
  <c r="K123" i="11"/>
  <c r="I31" i="11"/>
  <c r="E42" i="9"/>
  <c r="F30" i="1"/>
  <c r="U58" i="12"/>
  <c r="I104" i="10"/>
  <c r="L127" i="10"/>
  <c r="L124" i="11"/>
  <c r="H112" i="11"/>
  <c r="K35" i="123"/>
  <c r="E52" i="12"/>
  <c r="K181" i="9"/>
  <c r="F48" i="123"/>
  <c r="H30" i="12"/>
  <c r="K113" i="9"/>
  <c r="T25" i="11"/>
  <c r="O21" i="11"/>
  <c r="E123" i="9"/>
  <c r="H19" i="12"/>
  <c r="H80" i="10"/>
  <c r="E58" i="12"/>
  <c r="H128" i="123"/>
  <c r="L163" i="11"/>
  <c r="I40" i="10"/>
  <c r="L138" i="11"/>
  <c r="E104" i="10"/>
  <c r="U158" i="11"/>
  <c r="R122" i="11"/>
  <c r="E75" i="11"/>
  <c r="E13" i="9"/>
  <c r="E113" i="9"/>
  <c r="E46" i="9"/>
  <c r="L75" i="11"/>
  <c r="K11" i="9"/>
  <c r="R164" i="11"/>
  <c r="N82" i="123"/>
  <c r="C51" i="1"/>
  <c r="K28" i="12"/>
  <c r="F17" i="9"/>
  <c r="Q182" i="123"/>
  <c r="F178" i="11"/>
  <c r="R144" i="11"/>
  <c r="T135" i="123"/>
  <c r="F190" i="9"/>
  <c r="I181" i="9"/>
  <c r="L36" i="11"/>
  <c r="E38" i="10"/>
  <c r="K22" i="9"/>
  <c r="F33" i="9"/>
  <c r="L32" i="10"/>
  <c r="T78" i="11"/>
  <c r="F47" i="11"/>
  <c r="K136" i="9"/>
  <c r="N13" i="12"/>
  <c r="R19" i="2"/>
  <c r="U171" i="123"/>
  <c r="Q35" i="12"/>
  <c r="I167" i="11"/>
  <c r="R168" i="123"/>
  <c r="J20" i="12"/>
  <c r="O16" i="11"/>
  <c r="O65" i="11"/>
  <c r="H93" i="11"/>
  <c r="I134" i="123"/>
  <c r="Q66" i="123"/>
  <c r="Q147" i="123"/>
  <c r="W11" i="16"/>
  <c r="E53" i="12"/>
  <c r="N17" i="16"/>
  <c r="I23" i="11"/>
  <c r="Q17" i="15"/>
  <c r="L14" i="16"/>
  <c r="F24" i="11"/>
  <c r="L104" i="9"/>
  <c r="U163" i="11"/>
  <c r="E162" i="10"/>
  <c r="L82" i="11"/>
  <c r="I30" i="9"/>
  <c r="N23" i="12"/>
  <c r="U17" i="11"/>
  <c r="H182" i="11"/>
  <c r="Q158" i="123"/>
  <c r="L32" i="9"/>
  <c r="F117" i="9"/>
  <c r="F127" i="9"/>
  <c r="F13" i="11"/>
  <c r="E50" i="1"/>
  <c r="K80" i="11"/>
  <c r="T95" i="11"/>
  <c r="K161" i="11"/>
  <c r="E137" i="9"/>
  <c r="L47" i="9"/>
  <c r="K34" i="123"/>
  <c r="Q26" i="2"/>
  <c r="H68" i="9"/>
  <c r="Q16" i="12"/>
  <c r="U152" i="11"/>
  <c r="K171" i="11"/>
  <c r="R37" i="123"/>
  <c r="R54" i="11"/>
  <c r="X41" i="12"/>
  <c r="L96" i="11"/>
  <c r="R159" i="11"/>
  <c r="H32" i="9"/>
  <c r="U158" i="123"/>
  <c r="O140" i="11"/>
  <c r="R136" i="11"/>
  <c r="L43" i="123"/>
  <c r="K120" i="10"/>
  <c r="T145" i="123"/>
  <c r="K36" i="11"/>
  <c r="H67" i="12"/>
  <c r="L33" i="12"/>
  <c r="K98" i="9"/>
  <c r="L82" i="9"/>
  <c r="F190" i="11"/>
  <c r="Q64" i="11"/>
  <c r="K176" i="10"/>
  <c r="K70" i="9"/>
  <c r="E73" i="1"/>
  <c r="L108" i="9"/>
  <c r="U51" i="11"/>
  <c r="K193" i="11"/>
  <c r="N147" i="11"/>
  <c r="T166" i="123"/>
  <c r="U127" i="11"/>
  <c r="H41" i="10"/>
  <c r="H186" i="9"/>
  <c r="E46" i="123"/>
  <c r="X59" i="12"/>
  <c r="O32" i="12"/>
  <c r="F61" i="123"/>
  <c r="R130" i="11"/>
  <c r="R191" i="11"/>
  <c r="L96" i="9"/>
  <c r="Q92" i="123"/>
  <c r="H160" i="11"/>
  <c r="U29" i="12"/>
  <c r="F48" i="11"/>
  <c r="G41" i="12"/>
  <c r="M15" i="16"/>
  <c r="T158" i="11"/>
  <c r="O115" i="11"/>
  <c r="F77" i="9"/>
  <c r="H37" i="9"/>
  <c r="K26" i="11"/>
  <c r="Q23" i="123"/>
  <c r="H180" i="9"/>
  <c r="O50" i="12"/>
  <c r="L64" i="9"/>
  <c r="E103" i="9"/>
  <c r="T11" i="123"/>
  <c r="I107" i="123"/>
  <c r="O67" i="12"/>
  <c r="R16" i="11"/>
  <c r="E18" i="12"/>
  <c r="I72" i="123"/>
  <c r="R89" i="11"/>
  <c r="N36" i="12"/>
  <c r="R105" i="11"/>
  <c r="H181" i="9"/>
  <c r="L137" i="11"/>
  <c r="I94" i="11"/>
  <c r="E22" i="2"/>
  <c r="Q21" i="2"/>
  <c r="O69" i="11"/>
  <c r="U84" i="11"/>
  <c r="K134" i="11"/>
  <c r="K13" i="11"/>
  <c r="U131" i="11"/>
  <c r="L117" i="11"/>
  <c r="N183" i="123"/>
  <c r="I35" i="9"/>
  <c r="I50" i="11"/>
  <c r="U143" i="11"/>
  <c r="H60" i="12"/>
  <c r="L135" i="11"/>
  <c r="I184" i="9"/>
  <c r="E179" i="11"/>
  <c r="M14" i="16"/>
  <c r="U52" i="12"/>
  <c r="H117" i="123"/>
  <c r="E168" i="11"/>
  <c r="I42" i="11"/>
  <c r="L145" i="9"/>
  <c r="K56" i="9"/>
  <c r="I89" i="9"/>
  <c r="H47" i="9"/>
  <c r="H122" i="10"/>
  <c r="L50" i="12"/>
  <c r="F15" i="2"/>
  <c r="T37" i="11"/>
  <c r="I115" i="9"/>
  <c r="D66" i="12"/>
  <c r="Q123" i="11"/>
  <c r="T18" i="16"/>
  <c r="Q44" i="11"/>
  <c r="U108" i="11"/>
  <c r="L28" i="12"/>
  <c r="N34" i="11"/>
  <c r="E32" i="9"/>
  <c r="T86" i="11"/>
  <c r="T169" i="11"/>
  <c r="K65" i="11"/>
  <c r="L67" i="123"/>
  <c r="H18" i="11"/>
  <c r="R33" i="12"/>
  <c r="H20" i="10"/>
  <c r="L48" i="123"/>
  <c r="K62" i="11"/>
  <c r="F107" i="123"/>
  <c r="K117" i="123"/>
  <c r="E129" i="10"/>
  <c r="E99" i="11"/>
  <c r="R44" i="123"/>
  <c r="K108" i="123"/>
  <c r="E21" i="9"/>
  <c r="U27" i="12"/>
  <c r="O134" i="11"/>
  <c r="R40" i="12"/>
  <c r="I183" i="11"/>
  <c r="L164" i="11"/>
  <c r="R142" i="123"/>
  <c r="I68" i="11"/>
  <c r="K161" i="9"/>
  <c r="U95" i="123"/>
  <c r="F146" i="9"/>
  <c r="F84" i="11"/>
  <c r="N18" i="16"/>
  <c r="F169" i="9"/>
  <c r="F158" i="123"/>
  <c r="Y58" i="12"/>
  <c r="I57" i="9"/>
  <c r="I26" i="11"/>
  <c r="Q121" i="123"/>
  <c r="D15" i="2"/>
  <c r="Q20" i="123"/>
  <c r="E119" i="11"/>
  <c r="L22" i="10"/>
  <c r="F57" i="9"/>
  <c r="E26" i="9"/>
  <c r="F110" i="9"/>
  <c r="H167" i="10"/>
  <c r="N33" i="12"/>
  <c r="L162" i="9"/>
  <c r="T75" i="11"/>
  <c r="N165" i="123"/>
  <c r="R89" i="123"/>
  <c r="R23" i="123"/>
  <c r="O185" i="123"/>
  <c r="F157" i="11"/>
  <c r="H33" i="9"/>
  <c r="F23" i="10"/>
  <c r="F170" i="9"/>
  <c r="E111" i="9"/>
  <c r="F93" i="11"/>
  <c r="S14" i="15"/>
  <c r="I88" i="123"/>
  <c r="T74" i="11"/>
  <c r="I52" i="9"/>
  <c r="E86" i="9"/>
  <c r="F108" i="123"/>
  <c r="T121" i="11"/>
  <c r="R57" i="11"/>
  <c r="E65" i="9"/>
  <c r="K141" i="9"/>
  <c r="R113" i="11"/>
  <c r="U15" i="12"/>
  <c r="N139" i="123"/>
  <c r="T48" i="123"/>
  <c r="L121" i="11"/>
  <c r="T16" i="12"/>
  <c r="T32" i="12"/>
  <c r="I157" i="123"/>
  <c r="U16" i="12"/>
  <c r="K129" i="9"/>
  <c r="E61" i="11"/>
  <c r="T16" i="123"/>
  <c r="Q129" i="11"/>
  <c r="H162" i="10"/>
  <c r="L68" i="11"/>
  <c r="O128" i="123"/>
  <c r="I193" i="11"/>
  <c r="P19" i="16"/>
  <c r="R65" i="123"/>
  <c r="R169" i="123"/>
  <c r="I128" i="123"/>
  <c r="U103" i="11"/>
  <c r="I86" i="123"/>
  <c r="L40" i="9"/>
  <c r="I21" i="16"/>
  <c r="K60" i="9"/>
  <c r="D23" i="2"/>
  <c r="N60" i="123"/>
  <c r="K32" i="9"/>
  <c r="H69" i="11"/>
  <c r="F48" i="9"/>
  <c r="D47" i="12"/>
  <c r="H98" i="9"/>
  <c r="H30" i="10"/>
  <c r="T159" i="11"/>
  <c r="T36" i="123"/>
  <c r="E70" i="9"/>
  <c r="L190" i="9"/>
  <c r="K141" i="123"/>
  <c r="L110" i="11"/>
  <c r="D35" i="12"/>
  <c r="Q11" i="123"/>
  <c r="L42" i="12"/>
  <c r="H117" i="9"/>
  <c r="R87" i="123"/>
  <c r="I170" i="11"/>
  <c r="H22" i="12"/>
  <c r="F142" i="123"/>
  <c r="H34" i="12"/>
  <c r="F143" i="9"/>
  <c r="X13" i="12"/>
  <c r="K189" i="123"/>
  <c r="C18" i="12"/>
  <c r="H45" i="11"/>
  <c r="I163" i="11"/>
  <c r="X45" i="12"/>
  <c r="Q128" i="11"/>
  <c r="U130" i="11"/>
  <c r="I134" i="10"/>
  <c r="P20" i="16"/>
  <c r="E62" i="123"/>
  <c r="G43" i="1"/>
  <c r="F191" i="9"/>
  <c r="F159" i="9"/>
  <c r="I119" i="9"/>
  <c r="L18" i="12"/>
  <c r="I150" i="9"/>
  <c r="F25" i="11"/>
  <c r="F159" i="10"/>
  <c r="L131" i="9"/>
  <c r="Q62" i="11"/>
  <c r="D27" i="2"/>
  <c r="Q105" i="123"/>
  <c r="H181" i="123"/>
  <c r="K88" i="11"/>
  <c r="T49" i="123"/>
  <c r="Y34" i="12"/>
  <c r="E68" i="9"/>
  <c r="K50" i="9"/>
  <c r="L39" i="123"/>
  <c r="E158" i="9"/>
  <c r="L72" i="11"/>
  <c r="F74" i="123"/>
  <c r="I37" i="9"/>
  <c r="T115" i="123"/>
  <c r="E180" i="10"/>
  <c r="N110" i="123"/>
  <c r="L159" i="9"/>
  <c r="X66" i="12"/>
  <c r="N189" i="11"/>
  <c r="I56" i="11"/>
  <c r="O20" i="12"/>
  <c r="V14" i="12"/>
  <c r="L152" i="11"/>
  <c r="L33" i="10"/>
  <c r="G40" i="12"/>
  <c r="H124" i="10"/>
  <c r="V40" i="12"/>
  <c r="N182" i="11"/>
  <c r="T61" i="11"/>
  <c r="I130" i="10"/>
  <c r="K38" i="9"/>
  <c r="Q165" i="11"/>
  <c r="K62" i="9"/>
  <c r="K24" i="11"/>
  <c r="T24" i="11"/>
  <c r="N180" i="123"/>
  <c r="K131" i="123"/>
  <c r="N63" i="12"/>
  <c r="U49" i="11"/>
  <c r="R159" i="123"/>
  <c r="U25" i="11"/>
  <c r="E190" i="123"/>
  <c r="Q25" i="11"/>
  <c r="T81" i="123"/>
  <c r="L69" i="9"/>
  <c r="U81" i="11"/>
  <c r="E179" i="10"/>
  <c r="F143" i="11"/>
  <c r="H97" i="123"/>
  <c r="U50" i="12"/>
  <c r="R18" i="16"/>
  <c r="R67" i="123"/>
  <c r="L38" i="11"/>
  <c r="K146" i="11"/>
  <c r="C32" i="12"/>
  <c r="L39" i="12"/>
  <c r="E164" i="10"/>
  <c r="P16" i="15"/>
  <c r="O33" i="11"/>
  <c r="I81" i="11"/>
  <c r="L88" i="10"/>
  <c r="Q103" i="11"/>
  <c r="Q30" i="11"/>
  <c r="F30" i="9"/>
  <c r="H29" i="12"/>
  <c r="R45" i="123"/>
  <c r="T183" i="11"/>
  <c r="N135" i="11"/>
  <c r="U179" i="11"/>
  <c r="U50" i="11"/>
  <c r="L57" i="11"/>
  <c r="Q22" i="11"/>
  <c r="Q60" i="11"/>
  <c r="O144" i="11"/>
  <c r="E17" i="12"/>
  <c r="F159" i="123"/>
  <c r="F163" i="10"/>
  <c r="L106" i="123"/>
  <c r="K76" i="11"/>
  <c r="U172" i="123"/>
  <c r="Q88" i="11"/>
  <c r="O18" i="12"/>
  <c r="G21" i="12"/>
  <c r="F112" i="11"/>
  <c r="E78" i="9"/>
  <c r="K174" i="11"/>
  <c r="L145" i="123"/>
  <c r="T138" i="123"/>
  <c r="F192" i="9"/>
  <c r="U32" i="12"/>
  <c r="Q65" i="123"/>
  <c r="T87" i="11"/>
  <c r="U65" i="123"/>
  <c r="U33" i="11"/>
  <c r="T26" i="123"/>
  <c r="H91" i="9"/>
  <c r="L184" i="11"/>
  <c r="U63" i="123"/>
  <c r="I131" i="9"/>
  <c r="K193" i="9"/>
  <c r="Q105" i="11"/>
  <c r="Y15" i="12"/>
  <c r="Q148" i="11"/>
  <c r="N164" i="11"/>
  <c r="E21" i="16"/>
  <c r="N160" i="123"/>
  <c r="I17" i="9"/>
  <c r="K69" i="123"/>
  <c r="L94" i="11"/>
  <c r="H119" i="11"/>
  <c r="F168" i="123"/>
  <c r="H124" i="9"/>
  <c r="I48" i="11"/>
  <c r="H31" i="123"/>
  <c r="O103" i="123"/>
  <c r="F49" i="10"/>
  <c r="K129" i="123"/>
  <c r="K99" i="11"/>
  <c r="E98" i="9"/>
  <c r="I43" i="123"/>
  <c r="Q146" i="123"/>
  <c r="F138" i="11"/>
  <c r="K87" i="9"/>
  <c r="E144" i="11"/>
  <c r="K120" i="11"/>
  <c r="H146" i="10"/>
  <c r="O19" i="16"/>
  <c r="Q22" i="12"/>
  <c r="T182" i="11"/>
  <c r="K70" i="11"/>
  <c r="U165" i="11"/>
  <c r="Q54" i="11"/>
  <c r="K49" i="123"/>
  <c r="E57" i="11"/>
  <c r="K105" i="9"/>
  <c r="K43" i="11"/>
  <c r="U106" i="11"/>
  <c r="N105" i="11"/>
  <c r="E66" i="123"/>
  <c r="L176" i="10"/>
  <c r="U45" i="123"/>
  <c r="H129" i="9"/>
  <c r="L60" i="123"/>
  <c r="E15" i="9"/>
  <c r="I181" i="11"/>
  <c r="H82" i="10"/>
  <c r="N38" i="11"/>
  <c r="X39" i="12"/>
  <c r="N81" i="123"/>
  <c r="R61" i="123"/>
  <c r="R13" i="12"/>
  <c r="H70" i="11"/>
  <c r="E166" i="123"/>
  <c r="F78" i="9"/>
  <c r="U11" i="16"/>
  <c r="K79" i="9"/>
  <c r="H183" i="123"/>
  <c r="F156" i="11"/>
  <c r="T50" i="12"/>
  <c r="K48" i="123"/>
  <c r="U77" i="123"/>
  <c r="F150" i="9"/>
  <c r="O170" i="123"/>
  <c r="N74" i="123"/>
  <c r="L11" i="123"/>
  <c r="I30" i="11"/>
  <c r="K77" i="123"/>
  <c r="E121" i="11"/>
  <c r="T61" i="123"/>
  <c r="K58" i="123"/>
  <c r="I19" i="123"/>
  <c r="R77" i="123"/>
  <c r="N26" i="12"/>
  <c r="U82" i="11"/>
  <c r="K86" i="11"/>
  <c r="F170" i="11"/>
  <c r="R176" i="123"/>
  <c r="E19" i="11"/>
  <c r="K126" i="123"/>
  <c r="R16" i="12"/>
  <c r="R99" i="123"/>
  <c r="W16" i="16"/>
  <c r="R22" i="11"/>
  <c r="V17" i="12"/>
  <c r="T127" i="11"/>
  <c r="Q190" i="123"/>
  <c r="L25" i="12"/>
  <c r="U94" i="11"/>
  <c r="I84" i="11"/>
  <c r="C45" i="12"/>
  <c r="N191" i="123"/>
  <c r="R138" i="123"/>
  <c r="L99" i="11"/>
  <c r="X29" i="12"/>
  <c r="K76" i="123"/>
  <c r="E182" i="11"/>
  <c r="E110" i="10"/>
  <c r="T42" i="12"/>
  <c r="I37" i="11"/>
  <c r="E171" i="11"/>
  <c r="O42" i="11"/>
  <c r="U112" i="123"/>
  <c r="H62" i="11"/>
  <c r="F18" i="11"/>
  <c r="R11" i="123"/>
  <c r="R30" i="2"/>
  <c r="J31" i="12"/>
  <c r="E19" i="12"/>
  <c r="T47" i="12"/>
  <c r="M32" i="2"/>
  <c r="I117" i="9"/>
  <c r="R119" i="123"/>
  <c r="H162" i="11"/>
  <c r="I70" i="10"/>
  <c r="O78" i="11"/>
  <c r="L182" i="11"/>
  <c r="L127" i="9"/>
  <c r="Q46" i="123"/>
  <c r="G18" i="15"/>
  <c r="L59" i="11"/>
  <c r="F149" i="123"/>
  <c r="H36" i="12"/>
  <c r="T77" i="123"/>
  <c r="O170" i="11"/>
  <c r="F115" i="9"/>
  <c r="C33" i="12"/>
  <c r="R72" i="11"/>
  <c r="D17" i="15"/>
  <c r="O112" i="11"/>
  <c r="K37" i="11"/>
  <c r="U164" i="11"/>
  <c r="N32" i="123"/>
  <c r="Q59" i="11"/>
  <c r="U140" i="123"/>
  <c r="U79" i="11"/>
  <c r="H25" i="12"/>
  <c r="L68" i="9"/>
  <c r="I126" i="9"/>
  <c r="L78" i="9"/>
  <c r="N129" i="123"/>
  <c r="O93" i="11"/>
  <c r="X53" i="12"/>
  <c r="T13" i="11"/>
  <c r="K35" i="11"/>
  <c r="Q65" i="12"/>
  <c r="Q108" i="123"/>
  <c r="M17" i="2"/>
  <c r="T23" i="123"/>
  <c r="G33" i="12"/>
  <c r="N30" i="11"/>
  <c r="H88" i="9"/>
  <c r="R25" i="11"/>
  <c r="N144" i="11"/>
  <c r="E89" i="11"/>
  <c r="K60" i="12"/>
  <c r="U44" i="11"/>
  <c r="V28" i="2"/>
  <c r="R41" i="12"/>
  <c r="J21" i="15"/>
  <c r="D18" i="12"/>
  <c r="O161" i="123"/>
  <c r="K140" i="123"/>
  <c r="K29" i="2"/>
  <c r="P15" i="16"/>
  <c r="F163" i="9"/>
  <c r="E45" i="1"/>
  <c r="K130" i="123"/>
  <c r="F149" i="11"/>
  <c r="U37" i="11"/>
  <c r="O44" i="11"/>
  <c r="U86" i="123"/>
  <c r="I183" i="9"/>
  <c r="Q168" i="123"/>
  <c r="F11" i="9"/>
  <c r="L183" i="9"/>
  <c r="K112" i="9"/>
  <c r="H52" i="123"/>
  <c r="R36" i="11"/>
  <c r="L171" i="9"/>
  <c r="M18" i="2"/>
  <c r="E19" i="16"/>
  <c r="N146" i="11"/>
  <c r="H26" i="2"/>
  <c r="U110" i="11"/>
  <c r="H99" i="10"/>
  <c r="S14" i="2"/>
  <c r="Q106" i="11"/>
  <c r="K128" i="123"/>
  <c r="U159" i="11"/>
  <c r="E87" i="11"/>
  <c r="K58" i="11"/>
  <c r="K115" i="9"/>
  <c r="F107" i="11"/>
  <c r="T58" i="12"/>
  <c r="M20" i="16"/>
  <c r="L147" i="123"/>
  <c r="H148" i="11"/>
  <c r="P17" i="15"/>
  <c r="R170" i="123"/>
  <c r="T46" i="11"/>
  <c r="Q111" i="11"/>
  <c r="K14" i="16"/>
  <c r="E147" i="123"/>
  <c r="I18" i="123"/>
  <c r="L119" i="9"/>
  <c r="L34" i="11"/>
  <c r="H157" i="9"/>
  <c r="H99" i="123"/>
  <c r="T160" i="11"/>
  <c r="L134" i="11"/>
  <c r="K147" i="9"/>
  <c r="L185" i="11"/>
  <c r="U90" i="11"/>
  <c r="K188" i="123"/>
  <c r="U167" i="123"/>
  <c r="E108" i="123"/>
  <c r="I45" i="9"/>
  <c r="O89" i="11"/>
  <c r="U67" i="11"/>
  <c r="E94" i="123"/>
  <c r="E122" i="9"/>
  <c r="L124" i="10"/>
  <c r="K178" i="11"/>
  <c r="O11" i="16"/>
  <c r="L161" i="10"/>
  <c r="I154" i="11"/>
  <c r="N185" i="123"/>
  <c r="T185" i="11"/>
  <c r="H105" i="11"/>
  <c r="Q87" i="11"/>
  <c r="O157" i="11"/>
  <c r="I140" i="9"/>
  <c r="T13" i="12"/>
  <c r="R162" i="11"/>
  <c r="K150" i="11"/>
  <c r="R121" i="11"/>
  <c r="E119" i="9"/>
  <c r="T171" i="11"/>
  <c r="G31" i="12"/>
  <c r="Q112" i="123"/>
  <c r="F28" i="11"/>
  <c r="H78" i="9"/>
  <c r="L50" i="9"/>
  <c r="L38" i="123"/>
  <c r="X35" i="12"/>
  <c r="K103" i="9"/>
  <c r="K82" i="11"/>
  <c r="H67" i="123"/>
  <c r="I74" i="123"/>
  <c r="K49" i="9"/>
  <c r="T161" i="11"/>
  <c r="F140" i="10"/>
  <c r="F76" i="9"/>
  <c r="S25" i="2"/>
  <c r="E18" i="16"/>
  <c r="L74" i="9"/>
  <c r="N26" i="2"/>
  <c r="I122" i="9"/>
  <c r="K17" i="9"/>
  <c r="R186" i="11"/>
  <c r="N49" i="123"/>
  <c r="O92" i="123"/>
  <c r="U186" i="11"/>
  <c r="T106" i="11"/>
  <c r="I80" i="9"/>
  <c r="I13" i="11"/>
  <c r="E86" i="10"/>
  <c r="H46" i="123"/>
  <c r="O11" i="2"/>
  <c r="D28" i="12"/>
  <c r="L118" i="11"/>
  <c r="I185" i="123"/>
  <c r="F188" i="123"/>
  <c r="H88" i="123"/>
  <c r="U107" i="123"/>
  <c r="D51" i="12"/>
  <c r="T138" i="11"/>
  <c r="L64" i="10"/>
  <c r="L167" i="11"/>
  <c r="Q144" i="123"/>
  <c r="G60" i="12"/>
  <c r="M30" i="2"/>
  <c r="H128" i="11"/>
  <c r="Q32" i="11"/>
  <c r="E123" i="11"/>
  <c r="X15" i="12"/>
  <c r="O138" i="123"/>
  <c r="D18" i="15"/>
  <c r="U31" i="12"/>
  <c r="I159" i="11"/>
  <c r="E44" i="11"/>
  <c r="O174" i="11"/>
  <c r="K120" i="9"/>
  <c r="N130" i="123"/>
  <c r="F171" i="9"/>
  <c r="U30" i="12"/>
  <c r="D14" i="12"/>
  <c r="L97" i="9"/>
  <c r="T65" i="11"/>
  <c r="U67" i="12"/>
  <c r="R125" i="123"/>
  <c r="F33" i="2"/>
  <c r="O147" i="123"/>
  <c r="R51" i="11"/>
  <c r="L165" i="123"/>
  <c r="E51" i="1"/>
  <c r="E134" i="11"/>
  <c r="D16" i="15"/>
  <c r="L123" i="123"/>
  <c r="V47" i="12"/>
  <c r="O72" i="123"/>
  <c r="U58" i="123"/>
  <c r="F46" i="9"/>
  <c r="H118" i="11"/>
  <c r="F117" i="11"/>
  <c r="C22" i="12"/>
  <c r="R80" i="11"/>
  <c r="L140" i="9"/>
  <c r="H101" i="10"/>
  <c r="E64" i="12"/>
  <c r="T90" i="11"/>
  <c r="E36" i="9"/>
  <c r="E35" i="12"/>
  <c r="F188" i="11"/>
  <c r="H41" i="9"/>
  <c r="E179" i="9"/>
  <c r="F163" i="11"/>
  <c r="K126" i="9"/>
  <c r="R66" i="123"/>
  <c r="T39" i="12"/>
  <c r="N141" i="11"/>
  <c r="U53" i="12"/>
  <c r="K18" i="2"/>
  <c r="H176" i="11"/>
  <c r="L149" i="9"/>
  <c r="L104" i="123"/>
  <c r="N152" i="123"/>
  <c r="H137" i="11"/>
  <c r="E49" i="9"/>
  <c r="F98" i="11"/>
  <c r="E178" i="11"/>
  <c r="I138" i="11"/>
  <c r="L154" i="10"/>
  <c r="X14" i="12"/>
  <c r="U157" i="11"/>
  <c r="I190" i="123"/>
  <c r="L122" i="11"/>
  <c r="N20" i="12"/>
  <c r="L124" i="9"/>
  <c r="K76" i="9"/>
  <c r="F50" i="11"/>
  <c r="O127" i="11"/>
  <c r="L42" i="9"/>
  <c r="Q24" i="12"/>
  <c r="I185" i="9"/>
  <c r="I162" i="9"/>
  <c r="Q75" i="11"/>
  <c r="K16" i="16"/>
  <c r="K148" i="11"/>
  <c r="H39" i="11"/>
  <c r="F59" i="11"/>
  <c r="E172" i="10"/>
  <c r="H62" i="9"/>
  <c r="L164" i="123"/>
  <c r="H181" i="10"/>
  <c r="V24" i="12"/>
  <c r="Q17" i="12"/>
  <c r="T105" i="123"/>
  <c r="F167" i="10"/>
  <c r="L161" i="9"/>
  <c r="F131" i="9"/>
  <c r="C44" i="1"/>
  <c r="L101" i="123"/>
  <c r="L49" i="9"/>
  <c r="L189" i="9"/>
  <c r="L23" i="12"/>
  <c r="Q133" i="11"/>
  <c r="M20" i="2"/>
  <c r="E127" i="10"/>
  <c r="K24" i="2"/>
  <c r="T139" i="123"/>
  <c r="F56" i="9"/>
  <c r="K163" i="123"/>
  <c r="H128" i="9"/>
  <c r="L141" i="123"/>
  <c r="R31" i="12"/>
  <c r="G25" i="12"/>
  <c r="I98" i="10"/>
  <c r="S18" i="15"/>
  <c r="E163" i="11"/>
  <c r="K142" i="11"/>
  <c r="N16" i="12"/>
  <c r="O81" i="11"/>
  <c r="U122" i="11"/>
  <c r="K118" i="123"/>
  <c r="T23" i="12"/>
  <c r="Q190" i="11"/>
  <c r="T181" i="123"/>
  <c r="H38" i="11"/>
  <c r="T64" i="123"/>
  <c r="E135" i="9"/>
  <c r="O45" i="12"/>
  <c r="F180" i="11"/>
  <c r="O13" i="123"/>
  <c r="N66" i="11"/>
  <c r="E62" i="11"/>
  <c r="K146" i="9"/>
  <c r="T133" i="123"/>
  <c r="K33" i="12"/>
  <c r="I118" i="9"/>
  <c r="T124" i="123"/>
  <c r="H18" i="10"/>
  <c r="F179" i="9"/>
  <c r="Y27" i="12"/>
  <c r="S15" i="15"/>
  <c r="H185" i="9"/>
  <c r="F24" i="10"/>
  <c r="Q143" i="11"/>
  <c r="H45" i="9"/>
  <c r="G26" i="2"/>
  <c r="R56" i="123"/>
  <c r="U189" i="123"/>
  <c r="E91" i="11"/>
  <c r="H183" i="9"/>
  <c r="Q110" i="123"/>
  <c r="T14" i="16"/>
  <c r="L81" i="123"/>
  <c r="M14" i="15"/>
  <c r="O20" i="16"/>
  <c r="Y41" i="12"/>
  <c r="E76" i="9"/>
  <c r="Q41" i="11"/>
  <c r="I166" i="9"/>
  <c r="K69" i="11"/>
  <c r="T60" i="11"/>
  <c r="H107" i="9"/>
  <c r="P11" i="15"/>
  <c r="H79" i="11"/>
  <c r="I161" i="11"/>
  <c r="U168" i="123"/>
  <c r="Q189" i="123"/>
  <c r="F91" i="9"/>
  <c r="H21" i="12"/>
  <c r="K135" i="11"/>
  <c r="H152" i="10"/>
  <c r="T186" i="11"/>
  <c r="D21" i="12"/>
  <c r="E11" i="16"/>
  <c r="U176" i="11"/>
  <c r="Q117" i="123"/>
  <c r="Q96" i="123"/>
  <c r="H94" i="123"/>
  <c r="N169" i="123"/>
  <c r="U67" i="123"/>
  <c r="T193" i="11"/>
  <c r="G16" i="12"/>
  <c r="H92" i="11"/>
  <c r="K169" i="11"/>
  <c r="L62" i="12"/>
  <c r="T119" i="123"/>
  <c r="N141" i="123"/>
  <c r="I84" i="9"/>
  <c r="G80" i="1"/>
  <c r="O42" i="12"/>
  <c r="Q139" i="11"/>
  <c r="I74" i="9"/>
  <c r="F110" i="11"/>
  <c r="T122" i="11"/>
  <c r="I186" i="9"/>
  <c r="Q185" i="123"/>
  <c r="K121" i="10"/>
  <c r="F34" i="9"/>
  <c r="H20" i="16"/>
  <c r="F60" i="123"/>
  <c r="U137" i="11"/>
  <c r="F31" i="10"/>
  <c r="Y59" i="12"/>
  <c r="U103" i="123"/>
  <c r="Q19" i="123"/>
  <c r="I143" i="11"/>
  <c r="H151" i="11"/>
  <c r="L18" i="123"/>
  <c r="I50" i="123"/>
  <c r="I49" i="10"/>
  <c r="O63" i="123"/>
  <c r="I43" i="9"/>
  <c r="I32" i="11"/>
  <c r="N118" i="123"/>
  <c r="Q119" i="11"/>
  <c r="I174" i="123"/>
  <c r="I170" i="9"/>
  <c r="K170" i="9"/>
  <c r="L22" i="11"/>
  <c r="K184" i="123"/>
  <c r="I20" i="123"/>
  <c r="U89" i="123"/>
  <c r="H136" i="11"/>
  <c r="R189" i="123"/>
  <c r="F140" i="9"/>
  <c r="K115" i="123"/>
  <c r="Q130" i="11"/>
  <c r="H113" i="123"/>
  <c r="K156" i="123"/>
  <c r="E25" i="12"/>
  <c r="K88" i="9"/>
  <c r="F126" i="11"/>
  <c r="E121" i="9"/>
  <c r="N145" i="123"/>
  <c r="R165" i="11"/>
  <c r="L193" i="123"/>
  <c r="U81" i="123"/>
  <c r="F56" i="11"/>
  <c r="Q101" i="123"/>
  <c r="Q94" i="11"/>
  <c r="T59" i="11"/>
  <c r="E25" i="11"/>
  <c r="E133" i="9"/>
  <c r="E11" i="123"/>
  <c r="O33" i="123"/>
  <c r="S15" i="16"/>
  <c r="H32" i="11"/>
  <c r="K42" i="123"/>
  <c r="I32" i="123"/>
  <c r="I130" i="123"/>
  <c r="E101" i="10"/>
  <c r="R148" i="11"/>
  <c r="Q62" i="123"/>
  <c r="K42" i="9"/>
  <c r="K190" i="9"/>
  <c r="E135" i="123"/>
  <c r="F130" i="9"/>
  <c r="T174" i="11"/>
  <c r="N37" i="11"/>
  <c r="N130" i="11"/>
  <c r="L149" i="10"/>
  <c r="L88" i="11"/>
  <c r="N137" i="11"/>
  <c r="L193" i="11"/>
  <c r="O60" i="11"/>
  <c r="K160" i="9"/>
  <c r="T38" i="123"/>
  <c r="E125" i="9"/>
  <c r="R64" i="12"/>
  <c r="H109" i="9"/>
  <c r="K45" i="123"/>
  <c r="I161" i="123"/>
  <c r="F126" i="123"/>
  <c r="T21" i="12"/>
  <c r="T50" i="11"/>
  <c r="I119" i="11"/>
  <c r="H145" i="123"/>
  <c r="I113" i="123"/>
  <c r="J13" i="2"/>
  <c r="R76" i="11"/>
  <c r="T52" i="11"/>
  <c r="L188" i="11"/>
  <c r="Q26" i="11"/>
  <c r="L126" i="123"/>
  <c r="K52" i="9"/>
  <c r="L176" i="9"/>
  <c r="I76" i="9"/>
  <c r="O86" i="11"/>
  <c r="R91" i="123"/>
  <c r="N182" i="123"/>
  <c r="Q135" i="123"/>
  <c r="L62" i="11"/>
  <c r="I151" i="9"/>
  <c r="E54" i="123"/>
  <c r="F22" i="123"/>
  <c r="E108" i="9"/>
  <c r="O130" i="11"/>
  <c r="K14" i="15"/>
  <c r="R154" i="123"/>
  <c r="F183" i="11"/>
  <c r="L192" i="9"/>
  <c r="T42" i="123"/>
  <c r="Q122" i="123"/>
  <c r="T96" i="11"/>
  <c r="H133" i="123"/>
  <c r="I68" i="123"/>
  <c r="U64" i="11"/>
  <c r="Q31" i="11"/>
  <c r="V41" i="12"/>
  <c r="O119" i="11"/>
  <c r="N189" i="123"/>
  <c r="F79" i="10"/>
  <c r="I72" i="11"/>
  <c r="O46" i="11"/>
  <c r="L91" i="10"/>
  <c r="N170" i="11"/>
  <c r="L84" i="11"/>
  <c r="U58" i="11"/>
  <c r="R103" i="11"/>
  <c r="R34" i="12"/>
  <c r="L20" i="9"/>
  <c r="H189" i="9"/>
  <c r="K58" i="9"/>
  <c r="N95" i="123"/>
  <c r="K150" i="10"/>
  <c r="E101" i="11"/>
  <c r="R44" i="11"/>
  <c r="T134" i="11"/>
  <c r="O105" i="11"/>
  <c r="I89" i="11"/>
  <c r="L14" i="12"/>
  <c r="T148" i="123"/>
  <c r="L33" i="11"/>
  <c r="I16" i="16"/>
  <c r="F75" i="9"/>
  <c r="F36" i="9"/>
  <c r="I31" i="123"/>
  <c r="K59" i="11"/>
  <c r="L99" i="10"/>
  <c r="I32" i="9"/>
  <c r="O137" i="11"/>
  <c r="T21" i="15"/>
  <c r="U147" i="11"/>
  <c r="H172" i="11"/>
  <c r="K63" i="123"/>
  <c r="F160" i="9"/>
  <c r="F29" i="2"/>
  <c r="I162" i="123"/>
  <c r="L19" i="16"/>
  <c r="I15" i="16"/>
  <c r="L133" i="11"/>
  <c r="K173" i="9"/>
  <c r="L170" i="123"/>
  <c r="E140" i="11"/>
  <c r="D22" i="12"/>
  <c r="L58" i="12"/>
  <c r="F124" i="11"/>
  <c r="N51" i="12"/>
  <c r="K149" i="123"/>
  <c r="T18" i="12"/>
  <c r="U70" i="11"/>
  <c r="E37" i="11"/>
  <c r="Q178" i="11"/>
  <c r="E166" i="9"/>
  <c r="K162" i="123"/>
  <c r="H154" i="11"/>
  <c r="F150" i="11"/>
  <c r="U14" i="12"/>
  <c r="M16" i="15"/>
  <c r="T29" i="12"/>
  <c r="R15" i="16"/>
  <c r="Q91" i="11"/>
  <c r="O128" i="11"/>
  <c r="H137" i="9"/>
  <c r="L138" i="10"/>
  <c r="E16" i="10"/>
  <c r="H139" i="9"/>
  <c r="N113" i="123"/>
  <c r="F49" i="1"/>
  <c r="O11" i="11"/>
  <c r="Q127" i="11"/>
  <c r="R63" i="12"/>
  <c r="R74" i="123"/>
  <c r="K72" i="11"/>
  <c r="I168" i="11"/>
  <c r="L127" i="123"/>
  <c r="H187" i="123"/>
  <c r="H162" i="123"/>
  <c r="N79" i="123"/>
  <c r="K192" i="11"/>
  <c r="O122" i="11"/>
  <c r="O35" i="123"/>
  <c r="I64" i="11"/>
  <c r="K18" i="15"/>
  <c r="T81" i="11"/>
  <c r="I86" i="9"/>
  <c r="I80" i="11"/>
  <c r="H190" i="11"/>
  <c r="K180" i="9"/>
  <c r="E109" i="10"/>
  <c r="E15" i="2"/>
  <c r="L41" i="123"/>
  <c r="I189" i="11"/>
  <c r="K30" i="12"/>
  <c r="K161" i="123"/>
  <c r="R110" i="11"/>
  <c r="E167" i="11"/>
  <c r="E35" i="11"/>
  <c r="K34" i="12"/>
  <c r="I17" i="16"/>
  <c r="N150" i="123"/>
  <c r="T94" i="11"/>
  <c r="F25" i="1"/>
  <c r="E149" i="123"/>
  <c r="L16" i="11"/>
  <c r="E80" i="11"/>
  <c r="F104" i="10"/>
  <c r="F64" i="123"/>
  <c r="L41" i="11"/>
  <c r="X26" i="12"/>
  <c r="Q164" i="11"/>
  <c r="M11" i="15"/>
  <c r="K127" i="11"/>
  <c r="P14" i="15"/>
  <c r="F88" i="9"/>
  <c r="E26" i="123"/>
  <c r="V50" i="12"/>
  <c r="H90" i="9"/>
  <c r="K89" i="9"/>
  <c r="F80" i="11"/>
  <c r="N22" i="2"/>
  <c r="F17" i="11"/>
  <c r="E59" i="12"/>
  <c r="E70" i="10"/>
  <c r="F178" i="123"/>
  <c r="E157" i="11"/>
  <c r="E173" i="10"/>
  <c r="H150" i="9"/>
  <c r="P14" i="16"/>
  <c r="I26" i="10"/>
  <c r="F171" i="11"/>
  <c r="T41" i="12"/>
  <c r="L34" i="9"/>
  <c r="N86" i="123"/>
  <c r="K162" i="10"/>
  <c r="H134" i="11"/>
  <c r="Q45" i="11"/>
  <c r="L151" i="9"/>
  <c r="N127" i="11"/>
  <c r="N22" i="123"/>
  <c r="X25" i="12"/>
  <c r="K11" i="16"/>
  <c r="Q33" i="11"/>
  <c r="H65" i="11"/>
  <c r="F173" i="9"/>
  <c r="H134" i="123"/>
  <c r="K33" i="123"/>
  <c r="E131" i="9"/>
  <c r="O156" i="11"/>
  <c r="Q117" i="11"/>
  <c r="U51" i="123"/>
  <c r="K118" i="11"/>
  <c r="G58" i="12"/>
  <c r="T52" i="12"/>
  <c r="E75" i="9"/>
  <c r="H112" i="9"/>
  <c r="H143" i="123"/>
  <c r="Q170" i="123"/>
  <c r="H109" i="11"/>
  <c r="I168" i="123"/>
  <c r="O16" i="12"/>
  <c r="X23" i="12"/>
  <c r="E12" i="1"/>
  <c r="H23" i="11"/>
  <c r="R126" i="11"/>
  <c r="R146" i="11"/>
  <c r="H39" i="123"/>
  <c r="N59" i="11"/>
  <c r="R131" i="11"/>
  <c r="Y17" i="12"/>
  <c r="H81" i="9"/>
  <c r="T92" i="123"/>
  <c r="C43" i="1"/>
  <c r="Q148" i="123"/>
  <c r="E93" i="11"/>
  <c r="F18" i="16"/>
  <c r="G14" i="15"/>
  <c r="L51" i="12"/>
  <c r="F173" i="123"/>
  <c r="L43" i="10"/>
  <c r="H46" i="9"/>
  <c r="P17" i="16"/>
  <c r="I164" i="123"/>
  <c r="F184" i="11"/>
  <c r="I146" i="9"/>
  <c r="I164" i="10"/>
  <c r="U14" i="2"/>
  <c r="I41" i="9"/>
  <c r="T22" i="12"/>
  <c r="H31" i="12"/>
  <c r="I69" i="11"/>
  <c r="T162" i="11"/>
  <c r="U130" i="123"/>
  <c r="O72" i="11"/>
  <c r="F99" i="11"/>
  <c r="Q141" i="11"/>
  <c r="L36" i="123"/>
  <c r="O108" i="123"/>
  <c r="H17" i="123"/>
  <c r="K186" i="9"/>
  <c r="Q63" i="12"/>
  <c r="L112" i="123"/>
  <c r="Q112" i="11"/>
  <c r="F33" i="11"/>
  <c r="E150" i="11"/>
  <c r="N80" i="11"/>
  <c r="U172" i="11"/>
  <c r="H119" i="10"/>
  <c r="K159" i="123"/>
  <c r="Y21" i="12"/>
  <c r="I23" i="9"/>
  <c r="L67" i="9"/>
  <c r="F133" i="9"/>
  <c r="I56" i="9"/>
  <c r="L191" i="9"/>
  <c r="K67" i="123"/>
  <c r="O28" i="12"/>
  <c r="H15" i="9"/>
  <c r="I70" i="9"/>
  <c r="H68" i="123"/>
  <c r="L31" i="9"/>
  <c r="L37" i="11"/>
  <c r="Q78" i="123"/>
  <c r="H118" i="123"/>
  <c r="L125" i="10"/>
  <c r="L31" i="10"/>
  <c r="T17" i="16"/>
  <c r="E130" i="11"/>
  <c r="F125" i="10"/>
  <c r="L174" i="9"/>
  <c r="Q67" i="123"/>
  <c r="U167" i="11"/>
  <c r="O192" i="123"/>
  <c r="K122" i="9"/>
  <c r="N20" i="11"/>
  <c r="L93" i="9"/>
  <c r="I179" i="10"/>
  <c r="Q179" i="11"/>
  <c r="E163" i="9"/>
  <c r="T20" i="11"/>
  <c r="K41" i="10"/>
  <c r="G31" i="1"/>
  <c r="H188" i="9"/>
  <c r="R134" i="11"/>
  <c r="N20" i="15"/>
  <c r="Q171" i="11"/>
  <c r="E22" i="11"/>
  <c r="T92" i="11"/>
  <c r="X60" i="12"/>
  <c r="K62" i="12"/>
  <c r="T46" i="12"/>
  <c r="Y47" i="12"/>
  <c r="N69" i="123"/>
  <c r="H108" i="11"/>
  <c r="K21" i="15"/>
  <c r="L169" i="123"/>
  <c r="Q86" i="123"/>
  <c r="U24" i="11"/>
  <c r="T125" i="11"/>
  <c r="Q25" i="12"/>
  <c r="F166" i="9"/>
  <c r="C20" i="1"/>
  <c r="L65" i="9"/>
  <c r="E104" i="9"/>
  <c r="T167" i="11"/>
  <c r="Q40" i="12"/>
  <c r="H20" i="2"/>
  <c r="C48" i="1"/>
  <c r="G15" i="16"/>
  <c r="H43" i="11"/>
  <c r="N27" i="12"/>
  <c r="F82" i="10"/>
  <c r="C52" i="12"/>
  <c r="J15" i="15"/>
  <c r="L64" i="12"/>
  <c r="Q64" i="12"/>
  <c r="L81" i="9"/>
  <c r="H15" i="11"/>
  <c r="K121" i="123"/>
  <c r="Q86" i="11"/>
  <c r="H101" i="9"/>
  <c r="T19" i="123"/>
  <c r="F139" i="9"/>
  <c r="L189" i="123"/>
  <c r="T66" i="11"/>
  <c r="K67" i="12"/>
  <c r="H42" i="11"/>
  <c r="L139" i="11"/>
  <c r="F118" i="9"/>
  <c r="E31" i="9"/>
  <c r="H20" i="123"/>
  <c r="I41" i="123"/>
  <c r="N72" i="123"/>
  <c r="N54" i="11"/>
  <c r="H35" i="11"/>
  <c r="R18" i="12"/>
  <c r="K17" i="12"/>
  <c r="H190" i="123"/>
  <c r="N72" i="11"/>
  <c r="O109" i="11"/>
  <c r="Q183" i="123"/>
  <c r="O181" i="11"/>
  <c r="L13" i="11"/>
  <c r="F63" i="11"/>
  <c r="I106" i="10"/>
  <c r="K99" i="9"/>
  <c r="O141" i="11"/>
  <c r="I164" i="9"/>
  <c r="I97" i="9"/>
  <c r="F16" i="16"/>
  <c r="L88" i="9"/>
  <c r="L157" i="9"/>
  <c r="H53" i="12"/>
  <c r="F72" i="123"/>
  <c r="T161" i="123"/>
  <c r="K144" i="10"/>
  <c r="R81" i="11"/>
  <c r="U146" i="123"/>
  <c r="U92" i="11"/>
  <c r="T33" i="2"/>
  <c r="F147" i="123"/>
  <c r="U142" i="11"/>
  <c r="E66" i="12"/>
  <c r="C58" i="12"/>
  <c r="N89" i="11"/>
  <c r="N152" i="11"/>
  <c r="T145" i="11"/>
  <c r="Q21" i="12"/>
  <c r="L138" i="9"/>
  <c r="H130" i="11"/>
  <c r="E56" i="11"/>
  <c r="F37" i="9"/>
  <c r="I90" i="11"/>
  <c r="E173" i="9"/>
  <c r="T180" i="11"/>
  <c r="E17" i="123"/>
  <c r="F162" i="11"/>
  <c r="R22" i="12"/>
  <c r="F77" i="1"/>
  <c r="Q24" i="2"/>
  <c r="N50" i="11"/>
  <c r="E23" i="9"/>
  <c r="L22" i="2"/>
  <c r="I56" i="123"/>
  <c r="E94" i="11"/>
  <c r="Q33" i="12"/>
  <c r="I129" i="11"/>
  <c r="N61" i="123"/>
</calcChain>
</file>

<file path=xl/sharedStrings.xml><?xml version="1.0" encoding="utf-8"?>
<sst xmlns="http://schemas.openxmlformats.org/spreadsheetml/2006/main" count="70200" uniqueCount="1633">
  <si>
    <t>Subject:</t>
  </si>
  <si>
    <t>SEN Provision</t>
  </si>
  <si>
    <t>E92000001</t>
  </si>
  <si>
    <t>E12000001</t>
  </si>
  <si>
    <t>E06000005</t>
  </si>
  <si>
    <t>E06000047</t>
  </si>
  <si>
    <t>E06000001</t>
  </si>
  <si>
    <t>E06000002</t>
  </si>
  <si>
    <t>E08000021</t>
  </si>
  <si>
    <t>E08000022</t>
  </si>
  <si>
    <t>E06000003</t>
  </si>
  <si>
    <t>E08000023</t>
  </si>
  <si>
    <t>E06000004</t>
  </si>
  <si>
    <t>E08000024</t>
  </si>
  <si>
    <t>E12000002</t>
  </si>
  <si>
    <t>E06000008</t>
  </si>
  <si>
    <t>E06000009</t>
  </si>
  <si>
    <t>E08000001</t>
  </si>
  <si>
    <t>E08000002</t>
  </si>
  <si>
    <t>E06000049</t>
  </si>
  <si>
    <t>E06000050</t>
  </si>
  <si>
    <t>E10000006</t>
  </si>
  <si>
    <t>E06000006</t>
  </si>
  <si>
    <t>E08000011</t>
  </si>
  <si>
    <t>E10000017</t>
  </si>
  <si>
    <t>E08000012</t>
  </si>
  <si>
    <t>E08000003</t>
  </si>
  <si>
    <t>E08000004</t>
  </si>
  <si>
    <t>E08000005</t>
  </si>
  <si>
    <t>E08000006</t>
  </si>
  <si>
    <t>E08000014</t>
  </si>
  <si>
    <t>E08000013</t>
  </si>
  <si>
    <t>E08000007</t>
  </si>
  <si>
    <t>E08000008</t>
  </si>
  <si>
    <t>E08000009</t>
  </si>
  <si>
    <t>E06000007</t>
  </si>
  <si>
    <t>E08000010</t>
  </si>
  <si>
    <t>E08000015</t>
  </si>
  <si>
    <t>E12000003</t>
  </si>
  <si>
    <t>E08000016</t>
  </si>
  <si>
    <t>E08000032</t>
  </si>
  <si>
    <t>E08000033</t>
  </si>
  <si>
    <t>E08000017</t>
  </si>
  <si>
    <t>E06000011</t>
  </si>
  <si>
    <t>E06000010</t>
  </si>
  <si>
    <t>E08000034</t>
  </si>
  <si>
    <t>E08000035</t>
  </si>
  <si>
    <t>E06000012</t>
  </si>
  <si>
    <t>E06000013</t>
  </si>
  <si>
    <t>E10000023</t>
  </si>
  <si>
    <t>E08000018</t>
  </si>
  <si>
    <t>E08000019</t>
  </si>
  <si>
    <t>E08000036</t>
  </si>
  <si>
    <t>E06000014</t>
  </si>
  <si>
    <t>E12000004</t>
  </si>
  <si>
    <t>E06000015</t>
  </si>
  <si>
    <t>E10000007</t>
  </si>
  <si>
    <t>E06000016</t>
  </si>
  <si>
    <t>E10000018</t>
  </si>
  <si>
    <t>E10000019</t>
  </si>
  <si>
    <t>E10000021</t>
  </si>
  <si>
    <t>E06000018</t>
  </si>
  <si>
    <t>E10000024</t>
  </si>
  <si>
    <t>E06000017</t>
  </si>
  <si>
    <t>E12000005</t>
  </si>
  <si>
    <t>E08000025</t>
  </si>
  <si>
    <t>E08000026</t>
  </si>
  <si>
    <t>E08000027</t>
  </si>
  <si>
    <t>E06000019</t>
  </si>
  <si>
    <t>E08000028</t>
  </si>
  <si>
    <t>E06000051</t>
  </si>
  <si>
    <t>E08000029</t>
  </si>
  <si>
    <t>E10000028</t>
  </si>
  <si>
    <t>E06000021</t>
  </si>
  <si>
    <t>E06000020</t>
  </si>
  <si>
    <t>E08000030</t>
  </si>
  <si>
    <t>E10000031</t>
  </si>
  <si>
    <t>E08000031</t>
  </si>
  <si>
    <t>E10000034</t>
  </si>
  <si>
    <t>E12000006</t>
  </si>
  <si>
    <t>E06000055</t>
  </si>
  <si>
    <t>E06000056</t>
  </si>
  <si>
    <t>E10000003</t>
  </si>
  <si>
    <t>E10000012</t>
  </si>
  <si>
    <t>E10000015</t>
  </si>
  <si>
    <t>E06000032</t>
  </si>
  <si>
    <t>E10000020</t>
  </si>
  <si>
    <t>E06000031</t>
  </si>
  <si>
    <t>E06000033</t>
  </si>
  <si>
    <t>E10000029</t>
  </si>
  <si>
    <t>E06000034</t>
  </si>
  <si>
    <t>E12000007</t>
  </si>
  <si>
    <t>E13000001</t>
  </si>
  <si>
    <t>E09000007</t>
  </si>
  <si>
    <t>E09000001</t>
  </si>
  <si>
    <t>E09000012</t>
  </si>
  <si>
    <t>E09000013</t>
  </si>
  <si>
    <t>E09000014</t>
  </si>
  <si>
    <t>E09000019</t>
  </si>
  <si>
    <t>E09000020</t>
  </si>
  <si>
    <t>E09000022</t>
  </si>
  <si>
    <t>E09000023</t>
  </si>
  <si>
    <t>E09000025</t>
  </si>
  <si>
    <t>E09000028</t>
  </si>
  <si>
    <t>E09000030</t>
  </si>
  <si>
    <t>E09000032</t>
  </si>
  <si>
    <t>E09000033</t>
  </si>
  <si>
    <t>E13000002</t>
  </si>
  <si>
    <t>E09000002</t>
  </si>
  <si>
    <t>E09000003</t>
  </si>
  <si>
    <t>E09000004</t>
  </si>
  <si>
    <t>E09000005</t>
  </si>
  <si>
    <t>E09000006</t>
  </si>
  <si>
    <t>E09000008</t>
  </si>
  <si>
    <t>E09000009</t>
  </si>
  <si>
    <t>E09000010</t>
  </si>
  <si>
    <t>E09000011</t>
  </si>
  <si>
    <t>E09000015</t>
  </si>
  <si>
    <t>E09000016</t>
  </si>
  <si>
    <t>E09000017</t>
  </si>
  <si>
    <t>E09000018</t>
  </si>
  <si>
    <t>E09000021</t>
  </si>
  <si>
    <t>E09000024</t>
  </si>
  <si>
    <t>E09000026</t>
  </si>
  <si>
    <t>E09000027</t>
  </si>
  <si>
    <t>E09000029</t>
  </si>
  <si>
    <t>E09000031</t>
  </si>
  <si>
    <t>E12000008</t>
  </si>
  <si>
    <t>E06000036</t>
  </si>
  <si>
    <t>E06000043</t>
  </si>
  <si>
    <t>E10000002</t>
  </si>
  <si>
    <t>E10000011</t>
  </si>
  <si>
    <t>E10000014</t>
  </si>
  <si>
    <t>E06000046</t>
  </si>
  <si>
    <t>E10000016</t>
  </si>
  <si>
    <t>E06000035</t>
  </si>
  <si>
    <t>E06000042</t>
  </si>
  <si>
    <t>E10000025</t>
  </si>
  <si>
    <t>E06000044</t>
  </si>
  <si>
    <t>E06000038</t>
  </si>
  <si>
    <t>E06000039</t>
  </si>
  <si>
    <t>E06000045</t>
  </si>
  <si>
    <t>E10000030</t>
  </si>
  <si>
    <t>E06000037</t>
  </si>
  <si>
    <t>E10000032</t>
  </si>
  <si>
    <t>E06000040</t>
  </si>
  <si>
    <t>E06000041</t>
  </si>
  <si>
    <t>E12000009</t>
  </si>
  <si>
    <t>E06000022</t>
  </si>
  <si>
    <t>E06000028</t>
  </si>
  <si>
    <t>E06000023</t>
  </si>
  <si>
    <t>E06000052</t>
  </si>
  <si>
    <t>E10000008</t>
  </si>
  <si>
    <t>E10000009</t>
  </si>
  <si>
    <t>E10000013</t>
  </si>
  <si>
    <t>E06000053</t>
  </si>
  <si>
    <t>E06000024</t>
  </si>
  <si>
    <t>E06000026</t>
  </si>
  <si>
    <t>E06000029</t>
  </si>
  <si>
    <t>E10000027</t>
  </si>
  <si>
    <t>E06000025</t>
  </si>
  <si>
    <t>E06000030</t>
  </si>
  <si>
    <t>E06000027</t>
  </si>
  <si>
    <t>E06000054</t>
  </si>
  <si>
    <t>Gypsy / Roma</t>
  </si>
  <si>
    <t xml:space="preserve">   Gypsy / Roma</t>
  </si>
  <si>
    <r>
      <t>All pupils</t>
    </r>
    <r>
      <rPr>
        <b/>
        <vertAlign val="superscript"/>
        <sz val="8"/>
        <rFont val="Arial"/>
        <family val="2"/>
      </rPr>
      <t>6</t>
    </r>
  </si>
  <si>
    <t>4.  Includes 'Not known but believed to be English'.</t>
  </si>
  <si>
    <t>5.  Includes 'Not known but believed to be other than English'.</t>
  </si>
  <si>
    <t>. = Not applicable.</t>
  </si>
  <si>
    <r>
      <t>Number of eligible pupils</t>
    </r>
    <r>
      <rPr>
        <vertAlign val="superscript"/>
        <sz val="8"/>
        <rFont val="Arial"/>
        <family val="2"/>
        <charset val="238"/>
      </rPr>
      <t>2</t>
    </r>
  </si>
  <si>
    <t>Any Other White Background</t>
  </si>
  <si>
    <t>Any Other Mixed Background</t>
  </si>
  <si>
    <t>Any Other Asian Background</t>
  </si>
  <si>
    <t>Any Other Black Background</t>
  </si>
  <si>
    <t>.  = Not applicable.</t>
  </si>
  <si>
    <t>School Action</t>
  </si>
  <si>
    <t>School Action +</t>
  </si>
  <si>
    <t>Table 1</t>
  </si>
  <si>
    <t>Table 3</t>
  </si>
  <si>
    <t>Table 4</t>
  </si>
  <si>
    <t>1.  Figures for all years are based on final data.</t>
  </si>
  <si>
    <t>Bristol, City of</t>
  </si>
  <si>
    <t xml:space="preserve"> </t>
  </si>
  <si>
    <t>M</t>
  </si>
  <si>
    <t>Count</t>
  </si>
  <si>
    <t>ETHG_MAJ</t>
  </si>
  <si>
    <t>Other</t>
  </si>
  <si>
    <t>Traveller Of Irish Heritage</t>
  </si>
  <si>
    <t>EAL</t>
  </si>
  <si>
    <t>SEN</t>
  </si>
  <si>
    <t>.</t>
  </si>
  <si>
    <t>1_FSM</t>
  </si>
  <si>
    <r>
      <t>This is a working sheet which supports the published tables but is not part of the main publication.  Please contact the SFR author for advice before using any figures from here</t>
    </r>
    <r>
      <rPr>
        <b/>
        <sz val="12"/>
        <color indexed="10"/>
        <rFont val="Arial"/>
        <family val="2"/>
      </rPr>
      <t xml:space="preserve"> </t>
    </r>
  </si>
  <si>
    <t>1_English</t>
  </si>
  <si>
    <t>2_Other than English</t>
  </si>
  <si>
    <t>School Action+</t>
  </si>
  <si>
    <t>x</t>
  </si>
  <si>
    <t>1</t>
  </si>
  <si>
    <t>Table 2a</t>
  </si>
  <si>
    <t>Table 2b</t>
  </si>
  <si>
    <t>Table 2c</t>
  </si>
  <si>
    <t>Table 7</t>
  </si>
  <si>
    <t xml:space="preserve">2.  Only includes pupils with a valid result for every achievement scale. </t>
  </si>
  <si>
    <t>Table 5</t>
  </si>
  <si>
    <t>Table 6</t>
  </si>
  <si>
    <t>Boys</t>
  </si>
  <si>
    <t>Girls</t>
  </si>
  <si>
    <t>All</t>
  </si>
  <si>
    <t>Please select criteria below:</t>
  </si>
  <si>
    <t>Gender:</t>
  </si>
  <si>
    <t>Year:</t>
  </si>
  <si>
    <t>Ethnicity</t>
  </si>
  <si>
    <t>White</t>
  </si>
  <si>
    <t xml:space="preserve">   Irish</t>
  </si>
  <si>
    <t>Mixed</t>
  </si>
  <si>
    <t>Asian</t>
  </si>
  <si>
    <t xml:space="preserve">   Indian</t>
  </si>
  <si>
    <t xml:space="preserve">   Pakistani</t>
  </si>
  <si>
    <t xml:space="preserve">   Bangladeshi</t>
  </si>
  <si>
    <t>Black</t>
  </si>
  <si>
    <t>Chinese</t>
  </si>
  <si>
    <t>Any Other Ethnic Group</t>
  </si>
  <si>
    <t>All pupils</t>
  </si>
  <si>
    <t>First Language</t>
  </si>
  <si>
    <t>Free School Meals (FSM)</t>
  </si>
  <si>
    <t>FSM</t>
  </si>
  <si>
    <t>Special Educational Needs (SEN)</t>
  </si>
  <si>
    <t>No identified SEN</t>
  </si>
  <si>
    <t>All SEN pupils</t>
  </si>
  <si>
    <t>SEN without a statement</t>
  </si>
  <si>
    <t>SEN with a statement</t>
  </si>
  <si>
    <t>Source: National Pupil Database</t>
  </si>
  <si>
    <t>A good level of development</t>
  </si>
  <si>
    <t>Achievement:</t>
  </si>
  <si>
    <t>Pupils known to be eligible for free school meals</t>
  </si>
  <si>
    <t>Total</t>
  </si>
  <si>
    <t>White British</t>
  </si>
  <si>
    <t>Irish</t>
  </si>
  <si>
    <t>White and Black Caribbean</t>
  </si>
  <si>
    <t>White and Black African</t>
  </si>
  <si>
    <t>White and Asian</t>
  </si>
  <si>
    <t>Indian</t>
  </si>
  <si>
    <t>Pakistani</t>
  </si>
  <si>
    <t>Bangladeshi</t>
  </si>
  <si>
    <t>Percentage of pupils achieving:</t>
  </si>
  <si>
    <t>Physical development</t>
  </si>
  <si>
    <t>North East</t>
  </si>
  <si>
    <t>Darlington</t>
  </si>
  <si>
    <t>Durham</t>
  </si>
  <si>
    <t>Gateshead</t>
  </si>
  <si>
    <t>Hartlepool</t>
  </si>
  <si>
    <t>Middlesbrough</t>
  </si>
  <si>
    <t>Newcastle upon Tyne</t>
  </si>
  <si>
    <t>North Tyneside</t>
  </si>
  <si>
    <t>Northumberland</t>
  </si>
  <si>
    <t>Redcar and Cleveland</t>
  </si>
  <si>
    <t>South Tyneside</t>
  </si>
  <si>
    <t>Stockton-on-Tees</t>
  </si>
  <si>
    <t>Sunderland</t>
  </si>
  <si>
    <t>North West</t>
  </si>
  <si>
    <t>Blackburn with Darwen</t>
  </si>
  <si>
    <t>Blackpool</t>
  </si>
  <si>
    <t>Bolton</t>
  </si>
  <si>
    <t>Bury</t>
  </si>
  <si>
    <t>Cheshire East</t>
  </si>
  <si>
    <t>Cheshire West and Chester</t>
  </si>
  <si>
    <t>Cumbria</t>
  </si>
  <si>
    <t>Halton</t>
  </si>
  <si>
    <t>Knowsley</t>
  </si>
  <si>
    <t>Lancashire</t>
  </si>
  <si>
    <t>Liverpool</t>
  </si>
  <si>
    <t>Manchester</t>
  </si>
  <si>
    <t>Oldham</t>
  </si>
  <si>
    <t>Rochdale</t>
  </si>
  <si>
    <t>Salford</t>
  </si>
  <si>
    <t>Sefton</t>
  </si>
  <si>
    <t>St. Helens</t>
  </si>
  <si>
    <t>Stockport</t>
  </si>
  <si>
    <t>Tameside</t>
  </si>
  <si>
    <t>Trafford</t>
  </si>
  <si>
    <t>Warrington</t>
  </si>
  <si>
    <t>Wigan</t>
  </si>
  <si>
    <t>Wirral</t>
  </si>
  <si>
    <t>Barnsley</t>
  </si>
  <si>
    <t>Bradford</t>
  </si>
  <si>
    <t>Calderdale</t>
  </si>
  <si>
    <t>Doncaster</t>
  </si>
  <si>
    <t>East Riding of Yorkshire</t>
  </si>
  <si>
    <t>Kingston Upon Hull, City of</t>
  </si>
  <si>
    <t>Kirklees</t>
  </si>
  <si>
    <t>Leeds</t>
  </si>
  <si>
    <t>North East Lincolnshire</t>
  </si>
  <si>
    <t>North Lincolnshire</t>
  </si>
  <si>
    <t>North Yorkshire</t>
  </si>
  <si>
    <t>Rotherham</t>
  </si>
  <si>
    <t>Sheffield</t>
  </si>
  <si>
    <t>Wakefield</t>
  </si>
  <si>
    <t>York</t>
  </si>
  <si>
    <t>East Midlands</t>
  </si>
  <si>
    <t>Derby</t>
  </si>
  <si>
    <t>Derbyshire</t>
  </si>
  <si>
    <t>Leicester</t>
  </si>
  <si>
    <t>Leicestershire</t>
  </si>
  <si>
    <t>Lincolnshire</t>
  </si>
  <si>
    <t>Northamptonshire</t>
  </si>
  <si>
    <t>Nottingham</t>
  </si>
  <si>
    <t>Nottinghamshire</t>
  </si>
  <si>
    <t>Rutland</t>
  </si>
  <si>
    <t>West Midlands</t>
  </si>
  <si>
    <t>Birmingham</t>
  </si>
  <si>
    <t>Coventry</t>
  </si>
  <si>
    <t>Dudley</t>
  </si>
  <si>
    <t>Herefordshire</t>
  </si>
  <si>
    <t>Sandwell</t>
  </si>
  <si>
    <t>Shropshire</t>
  </si>
  <si>
    <t>Solihull</t>
  </si>
  <si>
    <t>Staffordshire</t>
  </si>
  <si>
    <t>Stoke-on-Trent</t>
  </si>
  <si>
    <t>Telford and Wrekin</t>
  </si>
  <si>
    <t>Walsall</t>
  </si>
  <si>
    <t>Warwickshire</t>
  </si>
  <si>
    <t>Wolverhampton</t>
  </si>
  <si>
    <t>Worcestershire</t>
  </si>
  <si>
    <t>East of England</t>
  </si>
  <si>
    <t>Bedford</t>
  </si>
  <si>
    <t>Central Bedfordshire</t>
  </si>
  <si>
    <t>Cambridgeshire</t>
  </si>
  <si>
    <t>Essex</t>
  </si>
  <si>
    <t>Hertfordshire</t>
  </si>
  <si>
    <t>Luton</t>
  </si>
  <si>
    <t>Norfolk</t>
  </si>
  <si>
    <t>Peterborough</t>
  </si>
  <si>
    <t>Southend-on-Sea</t>
  </si>
  <si>
    <t>Suffolk</t>
  </si>
  <si>
    <t>Thurrock</t>
  </si>
  <si>
    <t>London</t>
  </si>
  <si>
    <t>City of London</t>
  </si>
  <si>
    <t>Inner London</t>
  </si>
  <si>
    <t>Camden</t>
  </si>
  <si>
    <t>Hackney</t>
  </si>
  <si>
    <t>Hammersmith and Fulham</t>
  </si>
  <si>
    <t>Haringey</t>
  </si>
  <si>
    <t>Islington</t>
  </si>
  <si>
    <t>Kensington and Chelsea</t>
  </si>
  <si>
    <t>Lambeth</t>
  </si>
  <si>
    <t>Lewisham</t>
  </si>
  <si>
    <t>Newham</t>
  </si>
  <si>
    <t>Southwark</t>
  </si>
  <si>
    <t>Tower Hamlets</t>
  </si>
  <si>
    <t>Wandsworth</t>
  </si>
  <si>
    <t>Westminster</t>
  </si>
  <si>
    <t>Outer London</t>
  </si>
  <si>
    <t>Barking and Dagenham</t>
  </si>
  <si>
    <t>Barnet</t>
  </si>
  <si>
    <t>Bexley</t>
  </si>
  <si>
    <t>Brent</t>
  </si>
  <si>
    <t>Bromley</t>
  </si>
  <si>
    <t>Croydon</t>
  </si>
  <si>
    <t>Ealing</t>
  </si>
  <si>
    <t>Enfield</t>
  </si>
  <si>
    <t>Greenwich</t>
  </si>
  <si>
    <t>Harrow</t>
  </si>
  <si>
    <t>Havering</t>
  </si>
  <si>
    <t>Hillingdon</t>
  </si>
  <si>
    <t>Hounslow</t>
  </si>
  <si>
    <t>Kingston upon Thames</t>
  </si>
  <si>
    <t>Merton</t>
  </si>
  <si>
    <t>Redbridge</t>
  </si>
  <si>
    <t>Richmond upon Thames</t>
  </si>
  <si>
    <t>Sutton</t>
  </si>
  <si>
    <t>Waltham Forest</t>
  </si>
  <si>
    <t>South East</t>
  </si>
  <si>
    <t>Bracknell Forest</t>
  </si>
  <si>
    <t>Brighton and Hove</t>
  </si>
  <si>
    <t>Buckinghamshire</t>
  </si>
  <si>
    <t>East Sussex</t>
  </si>
  <si>
    <t>Hampshire</t>
  </si>
  <si>
    <t>Isle of Wight</t>
  </si>
  <si>
    <t>Kent</t>
  </si>
  <si>
    <t>Medway</t>
  </si>
  <si>
    <t>Milton Keynes</t>
  </si>
  <si>
    <t>Oxfordshire</t>
  </si>
  <si>
    <t>Portsmouth</t>
  </si>
  <si>
    <t>Reading</t>
  </si>
  <si>
    <t>Slough</t>
  </si>
  <si>
    <t>Southampton</t>
  </si>
  <si>
    <t>Surrey</t>
  </si>
  <si>
    <t>West Berkshire</t>
  </si>
  <si>
    <t>West Sussex</t>
  </si>
  <si>
    <t>Windsor and Maidenhead</t>
  </si>
  <si>
    <t>Wokingham</t>
  </si>
  <si>
    <t>South West</t>
  </si>
  <si>
    <t>Bath and North East Somerset</t>
  </si>
  <si>
    <t>Bournemouth</t>
  </si>
  <si>
    <t>Cornwall</t>
  </si>
  <si>
    <t>Devon</t>
  </si>
  <si>
    <t>Dorset</t>
  </si>
  <si>
    <t>Gloucestershire</t>
  </si>
  <si>
    <t>Isles of Scilly</t>
  </si>
  <si>
    <t>North Somerset</t>
  </si>
  <si>
    <t>Plymouth</t>
  </si>
  <si>
    <t>Poole</t>
  </si>
  <si>
    <t>Somerset</t>
  </si>
  <si>
    <t>South Gloucestershire</t>
  </si>
  <si>
    <t>Swindon</t>
  </si>
  <si>
    <t>Torbay</t>
  </si>
  <si>
    <t>Wiltshire</t>
  </si>
  <si>
    <t>Yorkshire and the Humber</t>
  </si>
  <si>
    <t>England</t>
  </si>
  <si>
    <t>Pleases select criteria below:</t>
  </si>
  <si>
    <t>Pupils with no identified SEN</t>
  </si>
  <si>
    <t>F</t>
  </si>
  <si>
    <t>LONDON</t>
  </si>
  <si>
    <t>Percentage achieving</t>
  </si>
  <si>
    <t>2_Allother</t>
  </si>
  <si>
    <t>*</t>
  </si>
  <si>
    <t>**</t>
  </si>
  <si>
    <r>
      <t>English</t>
    </r>
    <r>
      <rPr>
        <vertAlign val="superscript"/>
        <sz val="8"/>
        <rFont val="Arial"/>
        <family val="2"/>
      </rPr>
      <t>5</t>
    </r>
  </si>
  <si>
    <t>4.  Includes pupils for whom ethnicity or first language was not obtained, was refused or could not be determined.</t>
  </si>
  <si>
    <t>5.  Includes 'Not known but believed to be English'.</t>
  </si>
  <si>
    <t>6.  Includes 'Not known but believed to be other than English'.</t>
  </si>
  <si>
    <t>7.  Includes pupils not eligible for free school meals and for whom free school meal eligibility was unclassified or could not be determined.</t>
  </si>
  <si>
    <r>
      <t>Pupils whose first language is English</t>
    </r>
    <r>
      <rPr>
        <b/>
        <vertAlign val="superscript"/>
        <sz val="8"/>
        <rFont val="Arial"/>
        <family val="2"/>
      </rPr>
      <t>4</t>
    </r>
  </si>
  <si>
    <r>
      <t>Pupils whose first language is other than English</t>
    </r>
    <r>
      <rPr>
        <b/>
        <vertAlign val="superscript"/>
        <sz val="8"/>
        <rFont val="Arial"/>
        <family val="2"/>
      </rPr>
      <t>5</t>
    </r>
  </si>
  <si>
    <t xml:space="preserve">6.  Includes pupils for whom first language was not obtained, was refused or could not be determined. </t>
  </si>
  <si>
    <r>
      <t>Pupils at School Action Plus</t>
    </r>
    <r>
      <rPr>
        <b/>
        <vertAlign val="superscript"/>
        <sz val="8"/>
        <rFont val="Arial"/>
        <family val="2"/>
      </rPr>
      <t>4</t>
    </r>
  </si>
  <si>
    <t>English5</t>
  </si>
  <si>
    <t>Other than English6</t>
  </si>
  <si>
    <t>Unclassified4</t>
  </si>
  <si>
    <t>All other pupils7</t>
  </si>
  <si>
    <t>Unclassified8</t>
  </si>
  <si>
    <r>
      <t>All other pupils</t>
    </r>
    <r>
      <rPr>
        <b/>
        <vertAlign val="superscript"/>
        <sz val="8"/>
        <rFont val="Arial"/>
        <family val="2"/>
      </rPr>
      <t>4</t>
    </r>
  </si>
  <si>
    <t>4.  Includes pupils not eligible for free school meals and for whom free school meal eligibility was unclassified or could not be determined.</t>
  </si>
  <si>
    <r>
      <t>Pupils at School Action</t>
    </r>
    <r>
      <rPr>
        <b/>
        <vertAlign val="superscript"/>
        <sz val="8"/>
        <rFont val="Arial"/>
        <family val="2"/>
      </rPr>
      <t>4</t>
    </r>
  </si>
  <si>
    <t xml:space="preserve">Please note the tables contain drop down menus. </t>
  </si>
  <si>
    <t>Average point score</t>
  </si>
  <si>
    <r>
      <t>English</t>
    </r>
    <r>
      <rPr>
        <vertAlign val="superscript"/>
        <sz val="8"/>
        <rFont val="Arial"/>
        <family val="2"/>
      </rPr>
      <t>9</t>
    </r>
  </si>
  <si>
    <r>
      <t>Month of birth</t>
    </r>
    <r>
      <rPr>
        <b/>
        <vertAlign val="superscript"/>
        <sz val="8"/>
        <rFont val="Arial"/>
        <family val="2"/>
      </rPr>
      <t>12</t>
    </r>
  </si>
  <si>
    <t>1.  Figures based on final data.</t>
  </si>
  <si>
    <t>Emerging</t>
  </si>
  <si>
    <t>Expected</t>
  </si>
  <si>
    <t>Exceeded</t>
  </si>
  <si>
    <t xml:space="preserve">Listening and attention </t>
  </si>
  <si>
    <t xml:space="preserve">Understanding </t>
  </si>
  <si>
    <t xml:space="preserve">Speaking </t>
  </si>
  <si>
    <t xml:space="preserve">Moving and handling </t>
  </si>
  <si>
    <t xml:space="preserve">Health and self-care </t>
  </si>
  <si>
    <t xml:space="preserve">Self-confidence and self-awareness </t>
  </si>
  <si>
    <t xml:space="preserve">Managing feelings and behaviour </t>
  </si>
  <si>
    <t xml:space="preserve">Making relationships </t>
  </si>
  <si>
    <t xml:space="preserve">Reading </t>
  </si>
  <si>
    <t xml:space="preserve">Writing </t>
  </si>
  <si>
    <t xml:space="preserve">Numbers </t>
  </si>
  <si>
    <t xml:space="preserve">Shape, space and measures </t>
  </si>
  <si>
    <t xml:space="preserve">People and communities </t>
  </si>
  <si>
    <t xml:space="preserve">The world </t>
  </si>
  <si>
    <t xml:space="preserve">Technology </t>
  </si>
  <si>
    <t xml:space="preserve">Exploring and using media and materials </t>
  </si>
  <si>
    <t xml:space="preserve">Being imaginative </t>
  </si>
  <si>
    <t>Communication and Language</t>
  </si>
  <si>
    <t xml:space="preserve">Personal, Social and Emotional Development </t>
  </si>
  <si>
    <t>Literacy</t>
  </si>
  <si>
    <t>Mathematics</t>
  </si>
  <si>
    <t>Understanding the world</t>
  </si>
  <si>
    <t xml:space="preserve">Expressive arts, designing and making </t>
  </si>
  <si>
    <t>At least the expected standard in all ELGs</t>
  </si>
  <si>
    <t>12. Autumn born = September, October, November or December.  Spring born = January, February, March or April.  Summer born = May, June, July or August.</t>
  </si>
  <si>
    <t>5.  A pupil achieving at least the expected level in the ELGs within the three prime areas of learning and within literacy and numeracy is classed as having "a good level of development".</t>
  </si>
  <si>
    <r>
      <t>All pupils</t>
    </r>
    <r>
      <rPr>
        <b/>
        <vertAlign val="superscript"/>
        <sz val="8"/>
        <rFont val="Arial"/>
        <family val="2"/>
      </rPr>
      <t>8</t>
    </r>
  </si>
  <si>
    <t>8. Includes pupils for whom ethnicity was not obtained, was refused or could not be determined.</t>
  </si>
  <si>
    <t>8. Includes pupils for whom SEN provision could not be determined.</t>
  </si>
  <si>
    <r>
      <t>Month of birth</t>
    </r>
    <r>
      <rPr>
        <b/>
        <vertAlign val="superscript"/>
        <sz val="8"/>
        <rFont val="Arial"/>
        <family val="2"/>
      </rPr>
      <t>8</t>
    </r>
  </si>
  <si>
    <t>8. Autumn born = September, October, November or December.  Spring born = January, February, March or April.  Summer born = May, June, July or August.</t>
  </si>
  <si>
    <t xml:space="preserve">9.  Includes pupils for whom SEN provision could not be determined. </t>
  </si>
  <si>
    <t>5.  Achieved at least the expected standard all areas of learning (proportion achieving ‘expected’ or ‘exceeded’ in all 17 Early Learning Goals(ELGs))</t>
  </si>
  <si>
    <t>6.  A pupil achieving at least the expected level in the ELGs within the three prime areas of learning and within literacy and numeracy is classed as having "a good level of development".</t>
  </si>
  <si>
    <r>
      <t>All pupils</t>
    </r>
    <r>
      <rPr>
        <b/>
        <vertAlign val="superscript"/>
        <sz val="8"/>
        <rFont val="Arial"/>
        <family val="2"/>
      </rPr>
      <t>4</t>
    </r>
  </si>
  <si>
    <t>8.  A pupil achieving at least the expected level in the ELGs within the three prime areas of learning and within literacy and numeracy is classed as having "a good level of development".</t>
  </si>
  <si>
    <r>
      <t>All pupils</t>
    </r>
    <r>
      <rPr>
        <b/>
        <vertAlign val="superscript"/>
        <sz val="8"/>
        <rFont val="Arial"/>
        <family val="2"/>
      </rPr>
      <t>5</t>
    </r>
  </si>
  <si>
    <t>5.  Includes pupils for whom SEN provision could not be determined.</t>
  </si>
  <si>
    <t>6.  Achieved at least the expected standard all areas of learning (proportion achieving ‘expected’ or ‘exceeded’ in all 17 Early Learning Goals(ELGs))</t>
  </si>
  <si>
    <t>7.  A pupil achieving at least the expected level in the ELGs within the three prime areas of learning and within literacy and numeracy is classed as having "a good level of development".</t>
  </si>
  <si>
    <t xml:space="preserve">   white British</t>
  </si>
  <si>
    <t xml:space="preserve">   traveller of Irish heritage</t>
  </si>
  <si>
    <t xml:space="preserve">   any other white background</t>
  </si>
  <si>
    <t xml:space="preserve">   white and black Caribbean</t>
  </si>
  <si>
    <t xml:space="preserve">   white and black African</t>
  </si>
  <si>
    <t xml:space="preserve">   white and Asian</t>
  </si>
  <si>
    <t xml:space="preserve">   any other mixed background</t>
  </si>
  <si>
    <t xml:space="preserve">   any other Asian background</t>
  </si>
  <si>
    <t xml:space="preserve">   black Caribbean</t>
  </si>
  <si>
    <t xml:space="preserve">   black African</t>
  </si>
  <si>
    <t xml:space="preserve">   any other black background</t>
  </si>
  <si>
    <t>any other ethnic group</t>
  </si>
  <si>
    <r>
      <t>unclassified</t>
    </r>
    <r>
      <rPr>
        <vertAlign val="superscript"/>
        <sz val="8"/>
        <rFont val="Arial"/>
        <family val="2"/>
      </rPr>
      <t>4</t>
    </r>
  </si>
  <si>
    <r>
      <t>unclassified</t>
    </r>
    <r>
      <rPr>
        <vertAlign val="superscript"/>
        <sz val="8"/>
        <rFont val="Arial"/>
        <family val="2"/>
      </rPr>
      <t>8</t>
    </r>
  </si>
  <si>
    <r>
      <t>other than English</t>
    </r>
    <r>
      <rPr>
        <vertAlign val="superscript"/>
        <sz val="8"/>
        <rFont val="Arial"/>
        <family val="2"/>
      </rPr>
      <t>10</t>
    </r>
  </si>
  <si>
    <r>
      <t>all other Pupils</t>
    </r>
    <r>
      <rPr>
        <vertAlign val="superscript"/>
        <sz val="8"/>
        <rFont val="Arial"/>
        <family val="2"/>
      </rPr>
      <t>11</t>
    </r>
  </si>
  <si>
    <t>summer born</t>
  </si>
  <si>
    <t>spring born</t>
  </si>
  <si>
    <t>autumn born</t>
  </si>
  <si>
    <t>school Action</t>
  </si>
  <si>
    <t>school Action +</t>
  </si>
  <si>
    <r>
      <t>unclassified</t>
    </r>
    <r>
      <rPr>
        <vertAlign val="superscript"/>
        <sz val="8"/>
        <rFont val="Arial"/>
        <family val="2"/>
      </rPr>
      <t>13</t>
    </r>
  </si>
  <si>
    <r>
      <t>other than English</t>
    </r>
    <r>
      <rPr>
        <vertAlign val="superscript"/>
        <sz val="8"/>
        <rFont val="Arial"/>
        <family val="2"/>
      </rPr>
      <t>6</t>
    </r>
  </si>
  <si>
    <r>
      <t>all other Pupils</t>
    </r>
    <r>
      <rPr>
        <vertAlign val="superscript"/>
        <sz val="8"/>
        <rFont val="Arial"/>
        <family val="2"/>
      </rPr>
      <t>7</t>
    </r>
  </si>
  <si>
    <t xml:space="preserve">   school Action</t>
  </si>
  <si>
    <t xml:space="preserve">   school Action +</t>
  </si>
  <si>
    <r>
      <t>unclassified</t>
    </r>
    <r>
      <rPr>
        <vertAlign val="superscript"/>
        <sz val="8"/>
        <rFont val="Arial"/>
        <family val="2"/>
      </rPr>
      <t>9</t>
    </r>
  </si>
  <si>
    <t>East</t>
  </si>
  <si>
    <t xml:space="preserve">East </t>
  </si>
  <si>
    <t>Table 1: Achievement in early years foundation stage profile (EYFSP) teacher assessments by pupil characteristics</t>
  </si>
  <si>
    <t>Table 2a: Achievement in early years foundation stage profile (EYFSP) teacher assessments by ethnicity, free school meal eligibility and gender</t>
  </si>
  <si>
    <t>Table 2b: Achievement in early years foundation stage profile (EYFSP) teacher assessments by SEN provision, free school meal eligibility and gender</t>
  </si>
  <si>
    <t>Table 2c: Achievement in early years foundation stage profile (EYFSP) teacher assessments by SEN provision, ethnicity and gender</t>
  </si>
  <si>
    <t>Table 5: Achievement in early years foundation stage profile (EYFSP) teacher assessments by first language and local authority</t>
  </si>
  <si>
    <t>Table 6: Achievement in early years foundation stage profile (EYFSP) teacher assessments by free school meal eligibility and local authority</t>
  </si>
  <si>
    <t>County Durham</t>
  </si>
  <si>
    <t xml:space="preserve">4.  Includes pupils of any other ethnic group, also those pupils for whom ethnicity was not obtained, was refused or could not be determined. </t>
  </si>
  <si>
    <t>7. Average point score for each characteristic grouping.  This is a supporting measure taking into account performance across all 17 ELGs, 1 point for emerging, 2 for expected and 3 for exceeding.  The sum is then taken for all pupils with that characteristic and the mean given.</t>
  </si>
  <si>
    <t>9. Average point score for each characteristic grouping.  This is a supporting measure taking into account performance across all 17 ELGs, 1 point for emerging, 2 for expected and 3 for exceeding.  The sum is then taken for all pupils with that characteristic and the mean given.</t>
  </si>
  <si>
    <t>6. Average point score for each characteristic grouping.  This is a supporting measure taking into account performance across all 17 ELGs, 1 point for emerging, 2 for expected and 3 for exceeding.  The sum is then taken for all pupils with that characteristic and the mean given.</t>
  </si>
  <si>
    <t>At least expected</t>
  </si>
  <si>
    <t>At_least_expected</t>
  </si>
  <si>
    <t>FSP_GLD</t>
  </si>
  <si>
    <t>Total_score</t>
  </si>
  <si>
    <t>Attainment Gap</t>
  </si>
  <si>
    <t>FSP_GENDER</t>
  </si>
  <si>
    <t>Mean</t>
  </si>
  <si>
    <t>ETHNICGROUP_SPR13</t>
  </si>
  <si>
    <t>black African</t>
  </si>
  <si>
    <t>black Caribbean</t>
  </si>
  <si>
    <t>English9</t>
  </si>
  <si>
    <t>Other than English10</t>
  </si>
  <si>
    <t>fsm_allother</t>
  </si>
  <si>
    <t>All other pupils11</t>
  </si>
  <si>
    <t>SeasonOfBirth</t>
  </si>
  <si>
    <t>Unclassified13</t>
  </si>
  <si>
    <t>All pupils8</t>
  </si>
  <si>
    <t>FSP_COM_G01</t>
  </si>
  <si>
    <t>FSP_COM_G02</t>
  </si>
  <si>
    <t>FSP_COM_G03</t>
  </si>
  <si>
    <t>FSP_PHY_G04</t>
  </si>
  <si>
    <t>FSP_PHY_G05</t>
  </si>
  <si>
    <t>FSP_PSE_G06</t>
  </si>
  <si>
    <t>FSP_PSE_G07</t>
  </si>
  <si>
    <t>FSP_PSE_G08</t>
  </si>
  <si>
    <t>FSP_LIT_G09</t>
  </si>
  <si>
    <t>FSP_LIT_G10</t>
  </si>
  <si>
    <t>FSP_MAT_G11</t>
  </si>
  <si>
    <t>FSP_MAT_G12</t>
  </si>
  <si>
    <t>FSP_UTW_G13</t>
  </si>
  <si>
    <t>FSP_UTW_G14</t>
  </si>
  <si>
    <t>FSP_UTW_G15</t>
  </si>
  <si>
    <t>FSP_EXP_G16</t>
  </si>
  <si>
    <t>FSP_EXP_G17</t>
  </si>
  <si>
    <t>2</t>
  </si>
  <si>
    <t>3</t>
  </si>
  <si>
    <t>Autumn born</t>
  </si>
  <si>
    <t>Spring born</t>
  </si>
  <si>
    <t>Summer born</t>
  </si>
  <si>
    <t>Unclassified9</t>
  </si>
  <si>
    <t>Kingston upon Hull, City of</t>
  </si>
  <si>
    <t>SEN_without_statement</t>
  </si>
  <si>
    <t>Table 3: Achievement in each of the 17 early learning goals (ELGs) by pupil characteristics</t>
  </si>
  <si>
    <t>Table 7: Achievement in early years foundation stage profile (EYFSP) teacher assessments by SEN provision and local authority</t>
  </si>
  <si>
    <t>7.  Achieved at least the expected standard all areas of learning (proportion achieving ‘expected’ or ‘exceeded’ in all 17 Early Learning Goals(ELGs)).</t>
  </si>
  <si>
    <t>8.  Average Point Score for each characteristic grouping.  This is a supporting measure taking into account performance across all 17 ELGs, 1 point for emerging, 2 for expected and 3 for exceeding.  The sum is then taken for all pupils with that characteristic and the mean given.</t>
  </si>
  <si>
    <r>
      <t>7. The good level of development attainment gap is calculated from unrounded percentages. The gaps are calculated as follows: ethnic group minus 'all pupils', 'English' minus 'other than English', 'all other pupils</t>
    </r>
    <r>
      <rPr>
        <vertAlign val="superscript"/>
        <sz val="8"/>
        <rFont val="Arial"/>
        <family val="2"/>
      </rPr>
      <t>11</t>
    </r>
    <r>
      <rPr>
        <sz val="8"/>
        <rFont val="Arial"/>
        <family val="2"/>
      </rPr>
      <t>' minus 'FSM', 'autumn born' minus 'summer born', 'no identified SEN' minus 'all SEN pupils'.</t>
    </r>
  </si>
  <si>
    <t>Table PR1</t>
  </si>
  <si>
    <t>Table PR2</t>
  </si>
  <si>
    <t>921</t>
  </si>
  <si>
    <t>0 - 10 % most deprived</t>
  </si>
  <si>
    <t>10 - 20 %</t>
  </si>
  <si>
    <t>20 - 30 %</t>
  </si>
  <si>
    <t>30 - 40 %</t>
  </si>
  <si>
    <t>40 - 50 %</t>
  </si>
  <si>
    <t>50 - 60 %</t>
  </si>
  <si>
    <t>60 - 70 %</t>
  </si>
  <si>
    <t>70 - 80 %</t>
  </si>
  <si>
    <t>80 - 90 %</t>
  </si>
  <si>
    <t>90 - 100 % least deprived</t>
  </si>
  <si>
    <t>A</t>
  </si>
  <si>
    <t>B</t>
  </si>
  <si>
    <t>D</t>
  </si>
  <si>
    <t>E</t>
  </si>
  <si>
    <t>G</t>
  </si>
  <si>
    <t>H</t>
  </si>
  <si>
    <t>J</t>
  </si>
  <si>
    <t>K</t>
  </si>
  <si>
    <t>Region</t>
  </si>
  <si>
    <t>NORTH EAST</t>
  </si>
  <si>
    <t>County Durham UA</t>
  </si>
  <si>
    <t>Darlington UA</t>
  </si>
  <si>
    <t>Hartlepool UA</t>
  </si>
  <si>
    <t>Middlesbrough UA</t>
  </si>
  <si>
    <t>Redcar and Cleveland UA</t>
  </si>
  <si>
    <t>Stockton-on-Tees UA</t>
  </si>
  <si>
    <t>E11000004</t>
  </si>
  <si>
    <t>Tyne and Wear (Met County)</t>
  </si>
  <si>
    <t xml:space="preserve">NORTH WEST </t>
  </si>
  <si>
    <t>Blackburn with Darwen UA</t>
  </si>
  <si>
    <t>Blackpool UA</t>
  </si>
  <si>
    <t>Cheshire East UA</t>
  </si>
  <si>
    <t>Cheshire West and Chester UA</t>
  </si>
  <si>
    <t>Halton UA</t>
  </si>
  <si>
    <t>Warrington UA</t>
  </si>
  <si>
    <t xml:space="preserve">Cumbria </t>
  </si>
  <si>
    <t>E07000026</t>
  </si>
  <si>
    <t>Allerdale</t>
  </si>
  <si>
    <t>E07000027</t>
  </si>
  <si>
    <t>Barrow-in-Furness</t>
  </si>
  <si>
    <t>E07000028</t>
  </si>
  <si>
    <t>Carlisle</t>
  </si>
  <si>
    <t>E07000029</t>
  </si>
  <si>
    <t>Copeland</t>
  </si>
  <si>
    <t>E07000030</t>
  </si>
  <si>
    <t>Eden</t>
  </si>
  <si>
    <t>E07000031</t>
  </si>
  <si>
    <t>South Lakeland</t>
  </si>
  <si>
    <t>E11000001</t>
  </si>
  <si>
    <t>Greater Manchester (Met County)</t>
  </si>
  <si>
    <t xml:space="preserve">Oldham </t>
  </si>
  <si>
    <t xml:space="preserve">Lancashire </t>
  </si>
  <si>
    <t>E07000117</t>
  </si>
  <si>
    <t>Burnley</t>
  </si>
  <si>
    <t>E07000118</t>
  </si>
  <si>
    <t>Chorley</t>
  </si>
  <si>
    <t>E07000119</t>
  </si>
  <si>
    <t>Fylde</t>
  </si>
  <si>
    <t>E07000120</t>
  </si>
  <si>
    <t>Hyndburn</t>
  </si>
  <si>
    <t>E07000121</t>
  </si>
  <si>
    <t>Lancaster</t>
  </si>
  <si>
    <t>E07000122</t>
  </si>
  <si>
    <t>Pendle</t>
  </si>
  <si>
    <t>E07000123</t>
  </si>
  <si>
    <t>Preston</t>
  </si>
  <si>
    <t>E07000124</t>
  </si>
  <si>
    <t>Ribble Valley</t>
  </si>
  <si>
    <t>E07000125</t>
  </si>
  <si>
    <t>Rossendale</t>
  </si>
  <si>
    <t>E07000126</t>
  </si>
  <si>
    <t>South Ribble</t>
  </si>
  <si>
    <t>E07000127</t>
  </si>
  <si>
    <t>West Lancashire</t>
  </si>
  <si>
    <t>E07000128</t>
  </si>
  <si>
    <t>Wyre</t>
  </si>
  <si>
    <t>E11000002</t>
  </si>
  <si>
    <t>Merseyside (Met County)</t>
  </si>
  <si>
    <t xml:space="preserve">Knowsley </t>
  </si>
  <si>
    <t>St Helens</t>
  </si>
  <si>
    <t>YORKSHIRE AND THE HUMBER</t>
  </si>
  <si>
    <t>East Riding of Yorkshire UA</t>
  </si>
  <si>
    <t>Kingston upon Hull UA</t>
  </si>
  <si>
    <t>North East Lincolnshire UA</t>
  </si>
  <si>
    <t>North Lincolnshire UA</t>
  </si>
  <si>
    <t>York UA</t>
  </si>
  <si>
    <t xml:space="preserve">North Yorkshire </t>
  </si>
  <si>
    <t>E07000163</t>
  </si>
  <si>
    <t>Craven</t>
  </si>
  <si>
    <t>E07000164</t>
  </si>
  <si>
    <t>Hambleton</t>
  </si>
  <si>
    <t>E07000165</t>
  </si>
  <si>
    <t>Harrogate</t>
  </si>
  <si>
    <t>E07000166</t>
  </si>
  <si>
    <t>Richmondshire</t>
  </si>
  <si>
    <t>E07000167</t>
  </si>
  <si>
    <t>Ryedale</t>
  </si>
  <si>
    <t>E07000168</t>
  </si>
  <si>
    <t>Scarborough</t>
  </si>
  <si>
    <t>E07000169</t>
  </si>
  <si>
    <t>Selby</t>
  </si>
  <si>
    <t>E11000003</t>
  </si>
  <si>
    <t>South Yorkshire (Met County)</t>
  </si>
  <si>
    <t xml:space="preserve">Rotherham </t>
  </si>
  <si>
    <t>E11000006</t>
  </si>
  <si>
    <t>West Yorkshire (Met County)</t>
  </si>
  <si>
    <t xml:space="preserve">Kirklees </t>
  </si>
  <si>
    <t>EAST MIDLANDS</t>
  </si>
  <si>
    <t>Derby UA</t>
  </si>
  <si>
    <t>Leicester UA</t>
  </si>
  <si>
    <t>Nottingham UA</t>
  </si>
  <si>
    <t>Rutland UA</t>
  </si>
  <si>
    <t xml:space="preserve">Derbyshire </t>
  </si>
  <si>
    <t>E07000032</t>
  </si>
  <si>
    <t>Amber Valley</t>
  </si>
  <si>
    <t>E07000033</t>
  </si>
  <si>
    <t>Bolsover</t>
  </si>
  <si>
    <t>E07000034</t>
  </si>
  <si>
    <t>Chesterfield</t>
  </si>
  <si>
    <t>E07000035</t>
  </si>
  <si>
    <t>Derbyshire Dales</t>
  </si>
  <si>
    <t>E07000036</t>
  </si>
  <si>
    <t>Erewash</t>
  </si>
  <si>
    <t>E07000037</t>
  </si>
  <si>
    <t>High Peak</t>
  </si>
  <si>
    <t>E07000038</t>
  </si>
  <si>
    <t>North East Derbyshire</t>
  </si>
  <si>
    <t>E07000039</t>
  </si>
  <si>
    <t>South Derbyshire</t>
  </si>
  <si>
    <t xml:space="preserve">Leicestershire </t>
  </si>
  <si>
    <t>E07000129</t>
  </si>
  <si>
    <t>Blaby</t>
  </si>
  <si>
    <t>E07000130</t>
  </si>
  <si>
    <t>Charnwood</t>
  </si>
  <si>
    <t>E07000131</t>
  </si>
  <si>
    <t>Harborough</t>
  </si>
  <si>
    <t>E07000132</t>
  </si>
  <si>
    <t>Hinckley and Bosworth</t>
  </si>
  <si>
    <t>E07000133</t>
  </si>
  <si>
    <t>Melton</t>
  </si>
  <si>
    <t>E07000134</t>
  </si>
  <si>
    <t>North West Leicestershire</t>
  </si>
  <si>
    <t>E07000135</t>
  </si>
  <si>
    <t>Oadby and Wigston</t>
  </si>
  <si>
    <t>E07000136</t>
  </si>
  <si>
    <t>Boston</t>
  </si>
  <si>
    <t>E07000137</t>
  </si>
  <si>
    <t>East Lindsey</t>
  </si>
  <si>
    <t>E07000138</t>
  </si>
  <si>
    <t>Lincoln</t>
  </si>
  <si>
    <t>E07000139</t>
  </si>
  <si>
    <t>North Kesteven</t>
  </si>
  <si>
    <t>E07000140</t>
  </si>
  <si>
    <t>South Holland</t>
  </si>
  <si>
    <t>E07000141</t>
  </si>
  <si>
    <t>South Kesteven</t>
  </si>
  <si>
    <t>E07000142</t>
  </si>
  <si>
    <t>West Lindsey</t>
  </si>
  <si>
    <t>E07000150</t>
  </si>
  <si>
    <t>Corby</t>
  </si>
  <si>
    <t>E07000151</t>
  </si>
  <si>
    <t>Daventry</t>
  </si>
  <si>
    <t>E07000152</t>
  </si>
  <si>
    <t>East Northamptonshire</t>
  </si>
  <si>
    <t>E07000153</t>
  </si>
  <si>
    <t>Kettering</t>
  </si>
  <si>
    <t>E07000154</t>
  </si>
  <si>
    <t>Northampton</t>
  </si>
  <si>
    <t>E07000155</t>
  </si>
  <si>
    <t>South Northamptonshire</t>
  </si>
  <si>
    <t>E07000156</t>
  </si>
  <si>
    <t>Wellingborough</t>
  </si>
  <si>
    <t xml:space="preserve">Nottinghamshire </t>
  </si>
  <si>
    <t>E07000170</t>
  </si>
  <si>
    <t>Ashfield</t>
  </si>
  <si>
    <t>E07000171</t>
  </si>
  <si>
    <t>Bassetlaw</t>
  </si>
  <si>
    <t>E07000172</t>
  </si>
  <si>
    <t>Broxtowe</t>
  </si>
  <si>
    <t>E07000173</t>
  </si>
  <si>
    <t>Gedling</t>
  </si>
  <si>
    <t>E07000174</t>
  </si>
  <si>
    <t>Mansfield</t>
  </si>
  <si>
    <t>E07000175</t>
  </si>
  <si>
    <t>Newark and Sherwood</t>
  </si>
  <si>
    <t>E07000176</t>
  </si>
  <si>
    <t>Rushcliffe</t>
  </si>
  <si>
    <t>WEST MIDLANDS</t>
  </si>
  <si>
    <t>Herefordshire, County of UA</t>
  </si>
  <si>
    <t>Shropshire UA</t>
  </si>
  <si>
    <t>Stoke-on-Trent UA</t>
  </si>
  <si>
    <t>Telford and Wrekin UA</t>
  </si>
  <si>
    <t xml:space="preserve">Staffordshire </t>
  </si>
  <si>
    <t>E07000192</t>
  </si>
  <si>
    <t>Cannock Chase</t>
  </si>
  <si>
    <t>E07000193</t>
  </si>
  <si>
    <t>East Staffordshire</t>
  </si>
  <si>
    <t>E07000194</t>
  </si>
  <si>
    <t>Lichfield</t>
  </si>
  <si>
    <t>E07000195</t>
  </si>
  <si>
    <t>Newcastle-under-Lyme</t>
  </si>
  <si>
    <t>E07000196</t>
  </si>
  <si>
    <t>South Staffordshire</t>
  </si>
  <si>
    <t>E07000197</t>
  </si>
  <si>
    <t>Stafford</t>
  </si>
  <si>
    <t>E07000198</t>
  </si>
  <si>
    <t>Staffordshire Moorlands</t>
  </si>
  <si>
    <t>E07000199</t>
  </si>
  <si>
    <t>Tamworth</t>
  </si>
  <si>
    <t>E07000218</t>
  </si>
  <si>
    <t>North Warwickshire</t>
  </si>
  <si>
    <t>E07000219</t>
  </si>
  <si>
    <t>Nuneaton and Bedworth</t>
  </si>
  <si>
    <t>E07000220</t>
  </si>
  <si>
    <t>Rugby</t>
  </si>
  <si>
    <t>E07000221</t>
  </si>
  <si>
    <t>Stratford-on-Avon</t>
  </si>
  <si>
    <t>E07000222</t>
  </si>
  <si>
    <t>Warwick</t>
  </si>
  <si>
    <t>E11000005</t>
  </si>
  <si>
    <t>West Midlands (Met County)</t>
  </si>
  <si>
    <t xml:space="preserve">Dudley </t>
  </si>
  <si>
    <t xml:space="preserve">Sandwell </t>
  </si>
  <si>
    <t xml:space="preserve">Worcestershire </t>
  </si>
  <si>
    <t>E07000234</t>
  </si>
  <si>
    <t>Bromsgrove</t>
  </si>
  <si>
    <t>E07000235</t>
  </si>
  <si>
    <t>Malvern Hills</t>
  </si>
  <si>
    <t>E07000236</t>
  </si>
  <si>
    <t>Redditch</t>
  </si>
  <si>
    <t>E07000237</t>
  </si>
  <si>
    <t>Worcester</t>
  </si>
  <si>
    <t>E07000238</t>
  </si>
  <si>
    <t>Wychavon</t>
  </si>
  <si>
    <t>E07000239</t>
  </si>
  <si>
    <t>Wyre Forest</t>
  </si>
  <si>
    <t>Bedford UA</t>
  </si>
  <si>
    <t>Central Bedfordshire UA</t>
  </si>
  <si>
    <t>Luton UA</t>
  </si>
  <si>
    <t>Peterborough UA</t>
  </si>
  <si>
    <t>Southend on Sea UA</t>
  </si>
  <si>
    <t>Thurrock UA</t>
  </si>
  <si>
    <t xml:space="preserve">Cambridgeshire </t>
  </si>
  <si>
    <t>E07000008</t>
  </si>
  <si>
    <t>Cambridge</t>
  </si>
  <si>
    <t>E07000009</t>
  </si>
  <si>
    <t>East Cambridgeshire</t>
  </si>
  <si>
    <t>E07000010</t>
  </si>
  <si>
    <t>Fenland</t>
  </si>
  <si>
    <t>E07000011</t>
  </si>
  <si>
    <t>Huntingdonshire</t>
  </si>
  <si>
    <t>E07000012</t>
  </si>
  <si>
    <t>South Cambridgeshire</t>
  </si>
  <si>
    <t xml:space="preserve">Essex </t>
  </si>
  <si>
    <t>E07000066</t>
  </si>
  <si>
    <t>Basildon</t>
  </si>
  <si>
    <t>E07000067</t>
  </si>
  <si>
    <t>Braintree</t>
  </si>
  <si>
    <t>E07000068</t>
  </si>
  <si>
    <t>Brentwood</t>
  </si>
  <si>
    <t>E07000069</t>
  </si>
  <si>
    <t>Castle Point</t>
  </si>
  <si>
    <t>E07000070</t>
  </si>
  <si>
    <t>Chelmsford</t>
  </si>
  <si>
    <t>E07000071</t>
  </si>
  <si>
    <t>Colchester</t>
  </si>
  <si>
    <t>E07000072</t>
  </si>
  <si>
    <t>Epping Forest</t>
  </si>
  <si>
    <t>E07000073</t>
  </si>
  <si>
    <t>Harlow</t>
  </si>
  <si>
    <t>E07000074</t>
  </si>
  <si>
    <t>Maldon</t>
  </si>
  <si>
    <t>E07000075</t>
  </si>
  <si>
    <t>Rochford</t>
  </si>
  <si>
    <t>E07000076</t>
  </si>
  <si>
    <t>Tendring</t>
  </si>
  <si>
    <t>E07000077</t>
  </si>
  <si>
    <t>Uttlesford</t>
  </si>
  <si>
    <t>E07000095</t>
  </si>
  <si>
    <t>Broxbourne</t>
  </si>
  <si>
    <t>E07000096</t>
  </si>
  <si>
    <t>Dacorum</t>
  </si>
  <si>
    <t>E07000098</t>
  </si>
  <si>
    <t>Hertsmere</t>
  </si>
  <si>
    <t>E07000099</t>
  </si>
  <si>
    <t>North Hertfordshire</t>
  </si>
  <si>
    <t>E07000102</t>
  </si>
  <si>
    <t>Three Rivers</t>
  </si>
  <si>
    <t>E07000103</t>
  </si>
  <si>
    <t>Watford</t>
  </si>
  <si>
    <t>E07000143</t>
  </si>
  <si>
    <t>Breckland</t>
  </si>
  <si>
    <t>E07000144</t>
  </si>
  <si>
    <t>Broadland</t>
  </si>
  <si>
    <t>E07000145</t>
  </si>
  <si>
    <t>Great Yarmouth</t>
  </si>
  <si>
    <t>E07000146</t>
  </si>
  <si>
    <t>King’s Lynn and West Norfolk</t>
  </si>
  <si>
    <t>E07000147</t>
  </si>
  <si>
    <t>North Norfolk</t>
  </si>
  <si>
    <t>E07000148</t>
  </si>
  <si>
    <t>Norwich</t>
  </si>
  <si>
    <t>E07000149</t>
  </si>
  <si>
    <t>South Norfolk</t>
  </si>
  <si>
    <t>E07000200</t>
  </si>
  <si>
    <t>Babergh</t>
  </si>
  <si>
    <t>E07000201</t>
  </si>
  <si>
    <t>Forest Heath</t>
  </si>
  <si>
    <t>E07000202</t>
  </si>
  <si>
    <t>Ipswich</t>
  </si>
  <si>
    <t>E07000203</t>
  </si>
  <si>
    <t>Mid Suffolk</t>
  </si>
  <si>
    <t>E07000204</t>
  </si>
  <si>
    <t>St Edmundsbury</t>
  </si>
  <si>
    <t>E07000205</t>
  </si>
  <si>
    <t>Suffolk Coastal</t>
  </si>
  <si>
    <t>E07000206</t>
  </si>
  <si>
    <t>Waveney</t>
  </si>
  <si>
    <t>SOUTH EAST</t>
  </si>
  <si>
    <t>Bracknell Forest UA</t>
  </si>
  <si>
    <t>Brighton and Hove UA</t>
  </si>
  <si>
    <t>Isle of Wight UA</t>
  </si>
  <si>
    <t>Medway UA</t>
  </si>
  <si>
    <t>Milton Keynes UA</t>
  </si>
  <si>
    <t>Portsmouth UA</t>
  </si>
  <si>
    <t>Reading UA</t>
  </si>
  <si>
    <t>Slough UA</t>
  </si>
  <si>
    <t>Southampton UA</t>
  </si>
  <si>
    <t>West Berkshire UA</t>
  </si>
  <si>
    <t>Windsor and Maidenhead UA</t>
  </si>
  <si>
    <t>Wokingham UA</t>
  </si>
  <si>
    <t xml:space="preserve">Buckinghamshire </t>
  </si>
  <si>
    <t>E07000004</t>
  </si>
  <si>
    <t>Aylesbury Vale</t>
  </si>
  <si>
    <t>E07000005</t>
  </si>
  <si>
    <t>Chiltern</t>
  </si>
  <si>
    <t>E07000006</t>
  </si>
  <si>
    <t>South Bucks</t>
  </si>
  <si>
    <t>E07000007</t>
  </si>
  <si>
    <t>Wycombe</t>
  </si>
  <si>
    <t xml:space="preserve">East Sussex </t>
  </si>
  <si>
    <t>E07000061</t>
  </si>
  <si>
    <t>Eastbourne</t>
  </si>
  <si>
    <t>E07000062</t>
  </si>
  <si>
    <t>Hastings</t>
  </si>
  <si>
    <t>E07000063</t>
  </si>
  <si>
    <t>Lewes</t>
  </si>
  <si>
    <t>E07000064</t>
  </si>
  <si>
    <t>Rother</t>
  </si>
  <si>
    <t>E07000065</t>
  </si>
  <si>
    <t>Wealden</t>
  </si>
  <si>
    <t xml:space="preserve">Hampshire </t>
  </si>
  <si>
    <t>E07000084</t>
  </si>
  <si>
    <t>Basingstoke and Deane</t>
  </si>
  <si>
    <t>E07000085</t>
  </si>
  <si>
    <t>East Hampshire</t>
  </si>
  <si>
    <t>E07000086</t>
  </si>
  <si>
    <t>Eastleigh</t>
  </si>
  <si>
    <t>E07000087</t>
  </si>
  <si>
    <t>Fareham</t>
  </si>
  <si>
    <t>E07000088</t>
  </si>
  <si>
    <t>Gosport</t>
  </si>
  <si>
    <t>E07000089</t>
  </si>
  <si>
    <t>Hart</t>
  </si>
  <si>
    <t>E07000090</t>
  </si>
  <si>
    <t>Havant</t>
  </si>
  <si>
    <t>E07000091</t>
  </si>
  <si>
    <t>New Forest</t>
  </si>
  <si>
    <t>E07000092</t>
  </si>
  <si>
    <t>Rushmoor</t>
  </si>
  <si>
    <t>E07000093</t>
  </si>
  <si>
    <t>Test Valley</t>
  </si>
  <si>
    <t>E07000094</t>
  </si>
  <si>
    <t>Winchester</t>
  </si>
  <si>
    <t xml:space="preserve">Kent </t>
  </si>
  <si>
    <t>E07000105</t>
  </si>
  <si>
    <t>Ashford</t>
  </si>
  <si>
    <t>E07000106</t>
  </si>
  <si>
    <t>Canterbury</t>
  </si>
  <si>
    <t>E07000107</t>
  </si>
  <si>
    <t>Dartford</t>
  </si>
  <si>
    <t>E07000108</t>
  </si>
  <si>
    <t>Dover</t>
  </si>
  <si>
    <t>E07000109</t>
  </si>
  <si>
    <t>Gravesham</t>
  </si>
  <si>
    <t>E07000110</t>
  </si>
  <si>
    <t>Maidstone</t>
  </si>
  <si>
    <t>E07000111</t>
  </si>
  <si>
    <t>Sevenoaks</t>
  </si>
  <si>
    <t>E07000112</t>
  </si>
  <si>
    <t>Shepway</t>
  </si>
  <si>
    <t>E07000113</t>
  </si>
  <si>
    <t>Swale</t>
  </si>
  <si>
    <t>E07000114</t>
  </si>
  <si>
    <t>Thanet</t>
  </si>
  <si>
    <t>E07000115</t>
  </si>
  <si>
    <t>Tonbridge and Malling</t>
  </si>
  <si>
    <t>E07000116</t>
  </si>
  <si>
    <t>Tunbridge Wells</t>
  </si>
  <si>
    <t>E07000177</t>
  </si>
  <si>
    <t>Cherwell</t>
  </si>
  <si>
    <t>E07000178</t>
  </si>
  <si>
    <t>Oxford</t>
  </si>
  <si>
    <t>E07000179</t>
  </si>
  <si>
    <t>South Oxfordshire</t>
  </si>
  <si>
    <t>E07000180</t>
  </si>
  <si>
    <t>Vale of White Horse</t>
  </si>
  <si>
    <t>E07000181</t>
  </si>
  <si>
    <t>West Oxfordshire</t>
  </si>
  <si>
    <t>E07000207</t>
  </si>
  <si>
    <t>Elmbridge</t>
  </si>
  <si>
    <t>E07000208</t>
  </si>
  <si>
    <t>Epsom and Ewell</t>
  </si>
  <si>
    <t>E07000209</t>
  </si>
  <si>
    <t>Guildford</t>
  </si>
  <si>
    <t>E07000210</t>
  </si>
  <si>
    <t>Mole Valley</t>
  </si>
  <si>
    <t>E07000211</t>
  </si>
  <si>
    <t>Reigate and Banstead</t>
  </si>
  <si>
    <t>E07000212</t>
  </si>
  <si>
    <t>Runnymede</t>
  </si>
  <si>
    <t>E07000213</t>
  </si>
  <si>
    <t>Spelthorne</t>
  </si>
  <si>
    <t>E07000214</t>
  </si>
  <si>
    <t>Surrey Heath</t>
  </si>
  <si>
    <t>E07000215</t>
  </si>
  <si>
    <t>Tandridge</t>
  </si>
  <si>
    <t>E07000216</t>
  </si>
  <si>
    <t>Waverley</t>
  </si>
  <si>
    <t>E07000217</t>
  </si>
  <si>
    <t>Woking</t>
  </si>
  <si>
    <t>E07000223</t>
  </si>
  <si>
    <t>Adur</t>
  </si>
  <si>
    <t>E07000224</t>
  </si>
  <si>
    <t>Arun</t>
  </si>
  <si>
    <t>E07000225</t>
  </si>
  <si>
    <t>Chichester</t>
  </si>
  <si>
    <t>E07000226</t>
  </si>
  <si>
    <t>Crawley</t>
  </si>
  <si>
    <t>E07000227</t>
  </si>
  <si>
    <t>Horsham</t>
  </si>
  <si>
    <t>E07000228</t>
  </si>
  <si>
    <t>Mid Sussex</t>
  </si>
  <si>
    <t>E07000229</t>
  </si>
  <si>
    <t>Worthing</t>
  </si>
  <si>
    <t>SOUTH WEST</t>
  </si>
  <si>
    <t>Bath and North East Somerset UA</t>
  </si>
  <si>
    <t>Bournemouth UA</t>
  </si>
  <si>
    <t>Bristol UA</t>
  </si>
  <si>
    <t>Cornwall UA</t>
  </si>
  <si>
    <t>Isles of Scilly UA</t>
  </si>
  <si>
    <t>North Somerset UA</t>
  </si>
  <si>
    <t>Plymouth UA</t>
  </si>
  <si>
    <t>Poole UA</t>
  </si>
  <si>
    <t>South Gloucestershire UA</t>
  </si>
  <si>
    <t>Swindon UA</t>
  </si>
  <si>
    <t>Torbay UA</t>
  </si>
  <si>
    <t>Wiltshire UA</t>
  </si>
  <si>
    <t xml:space="preserve">Devon </t>
  </si>
  <si>
    <t>E07000040</t>
  </si>
  <si>
    <t>East Devon</t>
  </si>
  <si>
    <t>E07000041</t>
  </si>
  <si>
    <t>Exeter</t>
  </si>
  <si>
    <t>E07000042</t>
  </si>
  <si>
    <t>Mid Devon</t>
  </si>
  <si>
    <t>E07000043</t>
  </si>
  <si>
    <t>North Devon</t>
  </si>
  <si>
    <t>E07000044</t>
  </si>
  <si>
    <t>South Hams</t>
  </si>
  <si>
    <t>E07000045</t>
  </si>
  <si>
    <t>Teignbridge</t>
  </si>
  <si>
    <t>E07000046</t>
  </si>
  <si>
    <t>Torridge</t>
  </si>
  <si>
    <t>E07000047</t>
  </si>
  <si>
    <t>West Devon</t>
  </si>
  <si>
    <t xml:space="preserve">Dorset </t>
  </si>
  <si>
    <t>E07000048</t>
  </si>
  <si>
    <t>Christchurch</t>
  </si>
  <si>
    <t>E07000049</t>
  </si>
  <si>
    <t>East Dorset</t>
  </si>
  <si>
    <t>E07000050</t>
  </si>
  <si>
    <t>North Dorset</t>
  </si>
  <si>
    <t>E07000051</t>
  </si>
  <si>
    <t>Purbeck</t>
  </si>
  <si>
    <t>E07000052</t>
  </si>
  <si>
    <t>West Dorset</t>
  </si>
  <si>
    <t>E07000053</t>
  </si>
  <si>
    <t>Weymouth and Portland</t>
  </si>
  <si>
    <t xml:space="preserve">Gloucestershire </t>
  </si>
  <si>
    <t>E07000078</t>
  </si>
  <si>
    <t>Cheltenham</t>
  </si>
  <si>
    <t>E07000079</t>
  </si>
  <si>
    <t>Cotswold</t>
  </si>
  <si>
    <t>E07000080</t>
  </si>
  <si>
    <t>Forest of Dean</t>
  </si>
  <si>
    <t>E07000081</t>
  </si>
  <si>
    <t>Gloucester</t>
  </si>
  <si>
    <t>E07000082</t>
  </si>
  <si>
    <t>Stroud</t>
  </si>
  <si>
    <t>E07000083</t>
  </si>
  <si>
    <t>Tewkesbury</t>
  </si>
  <si>
    <t>E07000187</t>
  </si>
  <si>
    <t>Mendip</t>
  </si>
  <si>
    <t>E07000188</t>
  </si>
  <si>
    <t>Sedgemoor</t>
  </si>
  <si>
    <t>E07000189</t>
  </si>
  <si>
    <t>South Somerset</t>
  </si>
  <si>
    <t>E07000190</t>
  </si>
  <si>
    <t>Taunton Deane</t>
  </si>
  <si>
    <t>E07000191</t>
  </si>
  <si>
    <t>West Somerset</t>
  </si>
  <si>
    <t>Government Office Region</t>
  </si>
  <si>
    <t>Local Authority District</t>
  </si>
  <si>
    <t>E06000057</t>
  </si>
  <si>
    <t>E08000037</t>
  </si>
  <si>
    <t>E07000242</t>
  </si>
  <si>
    <t>E07000240</t>
  </si>
  <si>
    <t>E07000243</t>
  </si>
  <si>
    <t>E07000241</t>
  </si>
  <si>
    <r>
      <t>IDACI decile</t>
    </r>
    <r>
      <rPr>
        <b/>
        <vertAlign val="superscript"/>
        <sz val="8"/>
        <rFont val="Arial"/>
        <family val="2"/>
      </rPr>
      <t>1,2</t>
    </r>
  </si>
  <si>
    <r>
      <t>Number of eligible pupils</t>
    </r>
    <r>
      <rPr>
        <b/>
        <vertAlign val="superscript"/>
        <sz val="8"/>
        <rFont val="Arial"/>
        <family val="2"/>
      </rPr>
      <t>6</t>
    </r>
  </si>
  <si>
    <t>6. Only includes pupils with a valid result for every achievement scale.</t>
  </si>
  <si>
    <r>
      <t>Number of eligible pupils</t>
    </r>
    <r>
      <rPr>
        <b/>
        <vertAlign val="superscript"/>
        <sz val="8"/>
        <rFont val="Arial"/>
        <family val="2"/>
      </rPr>
      <t>5</t>
    </r>
  </si>
  <si>
    <r>
      <t>Table A1: Achievement in the Early Years Foundation Stage Profile teacher assessments by IDACI Decile</t>
    </r>
    <r>
      <rPr>
        <b/>
        <sz val="10"/>
        <color indexed="8"/>
        <rFont val="Arial"/>
        <family val="2"/>
      </rPr>
      <t>of Pupil Residence.</t>
    </r>
  </si>
  <si>
    <t>Coverage: England</t>
  </si>
  <si>
    <t>School type: All schools</t>
  </si>
  <si>
    <t>x = Figures not shown in order to protect confidentiality. See "Confidentiality and suppression" section of the SFR text for information on data suppression.</t>
  </si>
  <si>
    <r>
      <t>Table A3: Achievement in the Early Years Foundation Stage Profile teacher assessments by Local Authority District</t>
    </r>
    <r>
      <rPr>
        <b/>
        <vertAlign val="superscript"/>
        <sz val="10"/>
        <color indexed="8"/>
        <rFont val="Arial"/>
        <family val="2"/>
      </rPr>
      <t>1</t>
    </r>
    <r>
      <rPr>
        <b/>
        <sz val="10"/>
        <color indexed="8"/>
        <rFont val="Arial"/>
        <family val="2"/>
      </rPr>
      <t xml:space="preserve"> of Pupil Residence.</t>
    </r>
  </si>
  <si>
    <r>
      <t>Number of eligible pupils</t>
    </r>
    <r>
      <rPr>
        <b/>
        <vertAlign val="superscript"/>
        <sz val="8"/>
        <rFont val="Arial"/>
        <family val="2"/>
      </rPr>
      <t>4</t>
    </r>
  </si>
  <si>
    <t>Years: 2014</t>
  </si>
  <si>
    <t>Gateshead7</t>
  </si>
  <si>
    <t>East Hertfordshire8</t>
  </si>
  <si>
    <t>St Albans9</t>
  </si>
  <si>
    <t>Stevenage10</t>
  </si>
  <si>
    <t>Welwyn Hatfield11</t>
  </si>
  <si>
    <r>
      <t>SEN Primary Need</t>
    </r>
    <r>
      <rPr>
        <b/>
        <vertAlign val="superscript"/>
        <sz val="8"/>
        <rFont val="Arial"/>
        <family val="2"/>
      </rPr>
      <t>12</t>
    </r>
  </si>
  <si>
    <t>Specific Learning Difficulty</t>
  </si>
  <si>
    <t>Moderate Learning Difficulty</t>
  </si>
  <si>
    <t>Severe Learning Difficulty</t>
  </si>
  <si>
    <t>Profound &amp; Multiple Learning Difficulty</t>
  </si>
  <si>
    <t>Behaviour, Emotional &amp; Social Difficulties</t>
  </si>
  <si>
    <t>Speech, Language and Communications Needs</t>
  </si>
  <si>
    <t>Hearing Impairment</t>
  </si>
  <si>
    <t>Visual Impairment</t>
  </si>
  <si>
    <t>Multi-Sensory Impairment</t>
  </si>
  <si>
    <t>Physical Disability</t>
  </si>
  <si>
    <t>Autistic Spectrum Disorder</t>
  </si>
  <si>
    <t>Other Difficulty/Disability</t>
  </si>
  <si>
    <t>Northumberland UA</t>
  </si>
  <si>
    <t>7. Gateshead district boundary was changed in 2014. The local authority district code was changed from E08000020 to E08000037 to reflect this.</t>
  </si>
  <si>
    <t>9.  St Albans district boundary was changed in 2013. The local authority district code was changed from E07000100 to E07000240 to reflect this.</t>
  </si>
  <si>
    <t>10.  Stevenage district boundary was changed in 2014. The local authority district code was changed from E07000101 to E07000243 to reflect this.</t>
  </si>
  <si>
    <t>11.  Welwyn Hatfield district boundary was changed in 2013. The local authority district code was changed from E07000104 to E07000241 to reflect this.</t>
  </si>
  <si>
    <t>2. Figures are based on final data.</t>
  </si>
  <si>
    <t>4. Only includes pupils with a valid result for every achievement scale.</t>
  </si>
  <si>
    <r>
      <t>Northumberland UA</t>
    </r>
    <r>
      <rPr>
        <b/>
        <vertAlign val="superscript"/>
        <sz val="8"/>
        <rFont val="Arial"/>
        <family val="2"/>
      </rPr>
      <t>6</t>
    </r>
  </si>
  <si>
    <t>6. Northumberland district boundary was changed in 2014. The local authority district code was changed from E06000048 to E06000057 to reflect this.</t>
  </si>
  <si>
    <r>
      <t>Gateshead</t>
    </r>
    <r>
      <rPr>
        <vertAlign val="superscript"/>
        <sz val="8"/>
        <rFont val="Arial"/>
        <family val="2"/>
      </rPr>
      <t>7</t>
    </r>
  </si>
  <si>
    <t>8. East Hertfordshire district boundary was changed in 2014. The local authority district code was changed from E07000097 to E07000242 to reflect this.</t>
  </si>
  <si>
    <r>
      <t>East Hertfordshire</t>
    </r>
    <r>
      <rPr>
        <vertAlign val="superscript"/>
        <sz val="8"/>
        <rFont val="Arial"/>
        <family val="2"/>
      </rPr>
      <t>8</t>
    </r>
  </si>
  <si>
    <r>
      <t>St Albans</t>
    </r>
    <r>
      <rPr>
        <vertAlign val="superscript"/>
        <sz val="8"/>
        <rFont val="Arial"/>
        <family val="2"/>
      </rPr>
      <t>9</t>
    </r>
  </si>
  <si>
    <r>
      <t>Stevenage</t>
    </r>
    <r>
      <rPr>
        <vertAlign val="superscript"/>
        <sz val="8"/>
        <rFont val="Arial"/>
        <family val="2"/>
      </rPr>
      <t>10</t>
    </r>
  </si>
  <si>
    <r>
      <t>Welwyn Hatfield</t>
    </r>
    <r>
      <rPr>
        <vertAlign val="superscript"/>
        <sz val="8"/>
        <rFont val="Arial"/>
        <family val="2"/>
      </rPr>
      <t>11</t>
    </r>
  </si>
  <si>
    <t>3. Figures are based on final data.</t>
  </si>
  <si>
    <t>Unclassified</t>
  </si>
  <si>
    <t>Missing</t>
  </si>
  <si>
    <t>Note- row order differs to 2013</t>
  </si>
  <si>
    <t>10. Includes 'Not known but believed to be other than English'.</t>
  </si>
  <si>
    <t>8. Includes pupils for whom ethnicity or first language was not obtained, was refused or could not be determined.</t>
  </si>
  <si>
    <t>9. Includes 'Not known but believed to be English'.</t>
  </si>
  <si>
    <t>11. Includes pupils not eligible for free school meals and for whom free school meal eligibility was unclassified or could not be determined.</t>
  </si>
  <si>
    <t xml:space="preserve">13. Includes pupils for whom SEN provision could not be determined. </t>
  </si>
  <si>
    <t xml:space="preserve">** is used to indicate that data for this LA is suppressed as it is based on a single school. </t>
  </si>
  <si>
    <t>5. Achieved at least the expected standard all areas of learning (proportion achieving ‘expected’ or ‘exceeded’ in all 17 Early Learning Goals(ELGs))</t>
  </si>
  <si>
    <t>6. A pupil achieving at least the expected level in the ELGs within the three prime areas of learning and within literacy and numeracy is classed as having "a good level of development".</t>
  </si>
  <si>
    <t>4. Includes pupils of any other ethnic group and those pupils for whom ethnicity was not obtained, was refused or could not be determined.</t>
  </si>
  <si>
    <t>3.  All English providers of state-funded early years education (including academies and free schools), private, voluntary and independent (PVI) sectors are within the scope of the EYFSP data collection.  Data for any children in the PVI sector no longer in receipt of funding who were included in the return submitted by the LA to DfE will not be included in the figures.  See accompanying SFR documents for further information.</t>
  </si>
  <si>
    <r>
      <t>All SEN primary need pupils</t>
    </r>
    <r>
      <rPr>
        <b/>
        <vertAlign val="superscript"/>
        <sz val="8"/>
        <rFont val="Arial"/>
        <family val="2"/>
      </rPr>
      <t>14</t>
    </r>
  </si>
  <si>
    <t>All SEN primary need pupils14</t>
  </si>
  <si>
    <r>
      <t>Coverage: England</t>
    </r>
    <r>
      <rPr>
        <vertAlign val="superscript"/>
        <sz val="10"/>
        <rFont val="Arial"/>
        <family val="2"/>
      </rPr>
      <t>2,3</t>
    </r>
  </si>
  <si>
    <r>
      <t>Coverage: England</t>
    </r>
    <r>
      <rPr>
        <vertAlign val="superscript"/>
        <sz val="10"/>
        <rFont val="Arial"/>
        <family val="2"/>
      </rPr>
      <t>3,4,5</t>
    </r>
  </si>
  <si>
    <r>
      <t>Coverage: England</t>
    </r>
    <r>
      <rPr>
        <vertAlign val="superscript"/>
        <sz val="10"/>
        <rFont val="Arial"/>
        <family val="2"/>
      </rPr>
      <t>4,5,6</t>
    </r>
  </si>
  <si>
    <r>
      <t>Number of eligible pupils</t>
    </r>
    <r>
      <rPr>
        <vertAlign val="superscript"/>
        <sz val="8"/>
        <rFont val="Arial"/>
        <family val="2"/>
      </rPr>
      <t>4</t>
    </r>
  </si>
  <si>
    <t>Special educational needs (SEN)</t>
  </si>
  <si>
    <t>school action</t>
  </si>
  <si>
    <t>school action +</t>
  </si>
  <si>
    <t>Specific learning difficulty</t>
  </si>
  <si>
    <t>Moderate learning difficulty</t>
  </si>
  <si>
    <t>Severe learning difficulty</t>
  </si>
  <si>
    <t>Profound &amp; multiple learning difficulty</t>
  </si>
  <si>
    <t>Behaviour, emotional &amp; social difficulties</t>
  </si>
  <si>
    <t>Speech, language and communications needs</t>
  </si>
  <si>
    <t>Hearing impairment</t>
  </si>
  <si>
    <t>Visual impairment</t>
  </si>
  <si>
    <t>Multi-sensory impairment</t>
  </si>
  <si>
    <t>Physical disability</t>
  </si>
  <si>
    <t>Autistic spectrum disorder</t>
  </si>
  <si>
    <t>Other difficulty/disability</t>
  </si>
  <si>
    <t>SEN primary need</t>
  </si>
  <si>
    <t>14. Includes pupils at school action plus and those pupils with a statement of SEN. It does not include pupils at school action.</t>
  </si>
  <si>
    <t>Table 4: Achievement in early years foundation stage (EYFSP) profile teacher assessments by ethnicity and local authority</t>
  </si>
  <si>
    <t>Local authority district</t>
  </si>
  <si>
    <t>1. Income deprivation affecting children index. Each super output area (SOA) in England is given a score which ranks it between 1 and 32,482, 1 being the most deprived.</t>
  </si>
  <si>
    <t>5. All English providers of state-funded early years education (including academies and free schools), private, voluntary and independent (PVI) sectors are within the scope of the EYFSP data collection.  Data for any children in the PVI sector no longer in receipt of funding who were included in the return submitted by the LA to DfE will not be included in the figures.  See accompanying SFR documents for further information.</t>
  </si>
  <si>
    <t>3. All English providers of state-funded early years education (including academies and free schools), private, voluntary and independent (PVI) sectors are within the scope of the EYFSP data collection.  Data for any children in the PVI sector no longer in receipt of funding who were included in the return submitted by the LA to DfE will not be included in the figures.  See accompanying SFR documents for further information.</t>
  </si>
  <si>
    <t>Website:</t>
  </si>
  <si>
    <t>Statistics: early years foundation stage profile</t>
  </si>
  <si>
    <t>SFR Name:</t>
  </si>
  <si>
    <t>Contact details</t>
  </si>
  <si>
    <t>Name:</t>
  </si>
  <si>
    <t>Chris Noble</t>
  </si>
  <si>
    <t>Telephone:</t>
  </si>
  <si>
    <t>01325 340688</t>
  </si>
  <si>
    <t>Email:</t>
  </si>
  <si>
    <t>National</t>
  </si>
  <si>
    <t>Gender</t>
  </si>
  <si>
    <t>IDACI deprivation</t>
  </si>
  <si>
    <t>R</t>
  </si>
  <si>
    <t>Term of Birth</t>
  </si>
  <si>
    <t>SEN Primary Type of Need</t>
  </si>
  <si>
    <t>SEN provision</t>
  </si>
  <si>
    <t>Pupil Residency</t>
  </si>
  <si>
    <t>Years: 2015</t>
  </si>
  <si>
    <r>
      <t>Table PR2: Achievement in the Early Years Foundation Stage Profile teacher assessments by Local Authority District</t>
    </r>
    <r>
      <rPr>
        <b/>
        <vertAlign val="superscript"/>
        <sz val="10"/>
        <color indexed="8"/>
        <rFont val="Arial"/>
        <family val="2"/>
      </rPr>
      <t xml:space="preserve">1,2 </t>
    </r>
    <r>
      <rPr>
        <b/>
        <sz val="10"/>
        <color indexed="8"/>
        <rFont val="Arial"/>
        <family val="2"/>
      </rPr>
      <t>of Pupil Residence</t>
    </r>
  </si>
  <si>
    <r>
      <t>School Type: All types of schools or early education providers that deliver the EYFSP to children in receipt of a government funded place</t>
    </r>
    <r>
      <rPr>
        <vertAlign val="superscript"/>
        <sz val="10"/>
        <rFont val="Arial"/>
        <family val="2"/>
      </rPr>
      <t>3</t>
    </r>
  </si>
  <si>
    <t>Number of eligible pupils4</t>
  </si>
  <si>
    <t>00EJ</t>
  </si>
  <si>
    <r>
      <t>County Durham UA</t>
    </r>
    <r>
      <rPr>
        <b/>
        <vertAlign val="superscript"/>
        <sz val="8"/>
        <rFont val="Arial"/>
        <family val="2"/>
      </rPr>
      <t>5</t>
    </r>
  </si>
  <si>
    <t>00EH</t>
  </si>
  <si>
    <t>00EB</t>
  </si>
  <si>
    <t>00EC</t>
  </si>
  <si>
    <t>00EM</t>
  </si>
  <si>
    <t>00EE</t>
  </si>
  <si>
    <t>00EF</t>
  </si>
  <si>
    <t>2D</t>
  </si>
  <si>
    <t>00CH</t>
  </si>
  <si>
    <t>00CJ</t>
  </si>
  <si>
    <t>00CK</t>
  </si>
  <si>
    <t>00CL</t>
  </si>
  <si>
    <t>00CM</t>
  </si>
  <si>
    <t>00EX</t>
  </si>
  <si>
    <t>00EY</t>
  </si>
  <si>
    <t>00EQ</t>
  </si>
  <si>
    <r>
      <t>Cheshire East UA</t>
    </r>
    <r>
      <rPr>
        <b/>
        <vertAlign val="superscript"/>
        <sz val="8"/>
        <rFont val="Arial"/>
        <family val="2"/>
      </rPr>
      <t>7</t>
    </r>
  </si>
  <si>
    <t>00EW</t>
  </si>
  <si>
    <r>
      <t>Cheshire West and Chester UA</t>
    </r>
    <r>
      <rPr>
        <b/>
        <vertAlign val="superscript"/>
        <sz val="8"/>
        <rFont val="Arial"/>
        <family val="2"/>
      </rPr>
      <t>8</t>
    </r>
  </si>
  <si>
    <t>00ET</t>
  </si>
  <si>
    <t>00EU</t>
  </si>
  <si>
    <t>16UB</t>
  </si>
  <si>
    <t>16UC</t>
  </si>
  <si>
    <t>16UD</t>
  </si>
  <si>
    <t>16UE</t>
  </si>
  <si>
    <t>16UF</t>
  </si>
  <si>
    <t>16UG</t>
  </si>
  <si>
    <t>2A</t>
  </si>
  <si>
    <t>00BL</t>
  </si>
  <si>
    <t>00BM</t>
  </si>
  <si>
    <t>00BN</t>
  </si>
  <si>
    <t>00BP</t>
  </si>
  <si>
    <t>00BQ</t>
  </si>
  <si>
    <t>00BR</t>
  </si>
  <si>
    <t>00BS</t>
  </si>
  <si>
    <t>00BT</t>
  </si>
  <si>
    <t>00BU</t>
  </si>
  <si>
    <t>00BW</t>
  </si>
  <si>
    <t>30UD</t>
  </si>
  <si>
    <t>30UE</t>
  </si>
  <si>
    <t>30UF</t>
  </si>
  <si>
    <t>30UG</t>
  </si>
  <si>
    <t>30UH</t>
  </si>
  <si>
    <t>30UJ</t>
  </si>
  <si>
    <t>30UK</t>
  </si>
  <si>
    <t>30UL</t>
  </si>
  <si>
    <t>30UM</t>
  </si>
  <si>
    <t>30UN</t>
  </si>
  <si>
    <t>30UP</t>
  </si>
  <si>
    <t>30UQ</t>
  </si>
  <si>
    <t>2B</t>
  </si>
  <si>
    <t>00BX</t>
  </si>
  <si>
    <t>00BY</t>
  </si>
  <si>
    <t>00CA</t>
  </si>
  <si>
    <t>00BZ</t>
  </si>
  <si>
    <t>00CB</t>
  </si>
  <si>
    <t>00FB</t>
  </si>
  <si>
    <t>00FA</t>
  </si>
  <si>
    <t>Kingston upon Hull, City of UA</t>
  </si>
  <si>
    <t>00FC</t>
  </si>
  <si>
    <t>00FD</t>
  </si>
  <si>
    <t>00FF</t>
  </si>
  <si>
    <t>36UB</t>
  </si>
  <si>
    <t>36UC</t>
  </si>
  <si>
    <t>36UD</t>
  </si>
  <si>
    <t>36UE</t>
  </si>
  <si>
    <t>36UF</t>
  </si>
  <si>
    <t>36UG</t>
  </si>
  <si>
    <t>36UH</t>
  </si>
  <si>
    <t>2C</t>
  </si>
  <si>
    <t>00CC</t>
  </si>
  <si>
    <t>00CE</t>
  </si>
  <si>
    <t>00CF</t>
  </si>
  <si>
    <t>00CG</t>
  </si>
  <si>
    <t>2F</t>
  </si>
  <si>
    <t>00CX</t>
  </si>
  <si>
    <t>00CY</t>
  </si>
  <si>
    <t>00CZ</t>
  </si>
  <si>
    <t>00DA</t>
  </si>
  <si>
    <t>00DB</t>
  </si>
  <si>
    <t>00FK</t>
  </si>
  <si>
    <t>00FN</t>
  </si>
  <si>
    <t>00FY</t>
  </si>
  <si>
    <t>00FP</t>
  </si>
  <si>
    <t>17UB</t>
  </si>
  <si>
    <t>17UC</t>
  </si>
  <si>
    <t>17UD</t>
  </si>
  <si>
    <t>17UF</t>
  </si>
  <si>
    <t>17UG</t>
  </si>
  <si>
    <t>17UH</t>
  </si>
  <si>
    <t>17UJ</t>
  </si>
  <si>
    <t>17UK</t>
  </si>
  <si>
    <t>31UB</t>
  </si>
  <si>
    <t>31UC</t>
  </si>
  <si>
    <t>31UD</t>
  </si>
  <si>
    <t>31UE</t>
  </si>
  <si>
    <t>31UG</t>
  </si>
  <si>
    <t>31UH</t>
  </si>
  <si>
    <t>31UJ</t>
  </si>
  <si>
    <t>32UB</t>
  </si>
  <si>
    <t>32UC</t>
  </si>
  <si>
    <t>32UD</t>
  </si>
  <si>
    <t>32UE</t>
  </si>
  <si>
    <t>32UF</t>
  </si>
  <si>
    <t>32UG</t>
  </si>
  <si>
    <t>32UH</t>
  </si>
  <si>
    <t>34UB</t>
  </si>
  <si>
    <t>34UC</t>
  </si>
  <si>
    <t>34UD</t>
  </si>
  <si>
    <t>34UE</t>
  </si>
  <si>
    <t>34UF</t>
  </si>
  <si>
    <t>34UG</t>
  </si>
  <si>
    <t>34UH</t>
  </si>
  <si>
    <t>37UB</t>
  </si>
  <si>
    <t>37UC</t>
  </si>
  <si>
    <t>37UD</t>
  </si>
  <si>
    <t>37UE</t>
  </si>
  <si>
    <t>37UF</t>
  </si>
  <si>
    <t>37UG</t>
  </si>
  <si>
    <t>37UJ</t>
  </si>
  <si>
    <t>00GA</t>
  </si>
  <si>
    <t>00GG</t>
  </si>
  <si>
    <r>
      <t>Shropshire UA</t>
    </r>
    <r>
      <rPr>
        <b/>
        <vertAlign val="superscript"/>
        <sz val="8"/>
        <rFont val="Arial"/>
        <family val="2"/>
      </rPr>
      <t>9</t>
    </r>
  </si>
  <si>
    <t>00GL</t>
  </si>
  <si>
    <t>00GF</t>
  </si>
  <si>
    <t>41UB</t>
  </si>
  <si>
    <t>41UC</t>
  </si>
  <si>
    <t>41UD</t>
  </si>
  <si>
    <t>41UE</t>
  </si>
  <si>
    <t>41UF</t>
  </si>
  <si>
    <t>41UG</t>
  </si>
  <si>
    <t>41UH</t>
  </si>
  <si>
    <t>41UK</t>
  </si>
  <si>
    <t>44UB</t>
  </si>
  <si>
    <t>44UC</t>
  </si>
  <si>
    <t>44UD</t>
  </si>
  <si>
    <t>44UE</t>
  </si>
  <si>
    <t>44UF</t>
  </si>
  <si>
    <t>2E</t>
  </si>
  <si>
    <t>00CN</t>
  </si>
  <si>
    <t>00CQ</t>
  </si>
  <si>
    <t>00CR</t>
  </si>
  <si>
    <t>00CS</t>
  </si>
  <si>
    <t>00CT</t>
  </si>
  <si>
    <t>00CU</t>
  </si>
  <si>
    <t>00CW</t>
  </si>
  <si>
    <t>47UB</t>
  </si>
  <si>
    <t>47UC</t>
  </si>
  <si>
    <t>47UD</t>
  </si>
  <si>
    <t>47UE</t>
  </si>
  <si>
    <t>47UF</t>
  </si>
  <si>
    <t>47UG</t>
  </si>
  <si>
    <t>EAST</t>
  </si>
  <si>
    <t>00KB</t>
  </si>
  <si>
    <r>
      <t>Bedford UA</t>
    </r>
    <r>
      <rPr>
        <b/>
        <vertAlign val="superscript"/>
        <sz val="8"/>
        <rFont val="Arial"/>
        <family val="2"/>
      </rPr>
      <t>10</t>
    </r>
  </si>
  <si>
    <t>00KC</t>
  </si>
  <si>
    <r>
      <t>Central Bedfordshire UA</t>
    </r>
    <r>
      <rPr>
        <b/>
        <vertAlign val="superscript"/>
        <sz val="8"/>
        <rFont val="Arial"/>
        <family val="2"/>
      </rPr>
      <t>11</t>
    </r>
  </si>
  <si>
    <t>00KA</t>
  </si>
  <si>
    <t>00JA</t>
  </si>
  <si>
    <t>00KF</t>
  </si>
  <si>
    <t>Southend-on-Sea UA</t>
  </si>
  <si>
    <t>00KG</t>
  </si>
  <si>
    <t>12UB</t>
  </si>
  <si>
    <t>12UC</t>
  </si>
  <si>
    <t>12UD</t>
  </si>
  <si>
    <t>12UE</t>
  </si>
  <si>
    <t>12UG</t>
  </si>
  <si>
    <t>22UB</t>
  </si>
  <si>
    <t>22UC</t>
  </si>
  <si>
    <t>22UD</t>
  </si>
  <si>
    <t>22UE</t>
  </si>
  <si>
    <t>22UF</t>
  </si>
  <si>
    <t>22UG</t>
  </si>
  <si>
    <t>22UH</t>
  </si>
  <si>
    <t>22UJ</t>
  </si>
  <si>
    <t>22UK</t>
  </si>
  <si>
    <t>22UL</t>
  </si>
  <si>
    <t>22UN</t>
  </si>
  <si>
    <t>22UQ</t>
  </si>
  <si>
    <t>26UB</t>
  </si>
  <si>
    <t>26UC</t>
  </si>
  <si>
    <t>26UD</t>
  </si>
  <si>
    <t>East Hertfordshire</t>
  </si>
  <si>
    <t>26UE</t>
  </si>
  <si>
    <t>26UF</t>
  </si>
  <si>
    <t>26UG</t>
  </si>
  <si>
    <t>St Albans</t>
  </si>
  <si>
    <t>26UH</t>
  </si>
  <si>
    <t>Stevenage</t>
  </si>
  <si>
    <t>26UJ</t>
  </si>
  <si>
    <t>26UK</t>
  </si>
  <si>
    <t>26UL</t>
  </si>
  <si>
    <t>Welwyn Hatfield</t>
  </si>
  <si>
    <t>33UB</t>
  </si>
  <si>
    <t>33UC</t>
  </si>
  <si>
    <t>33UD</t>
  </si>
  <si>
    <t>33UE</t>
  </si>
  <si>
    <t>33UF</t>
  </si>
  <si>
    <t>33UG</t>
  </si>
  <si>
    <t>33UH</t>
  </si>
  <si>
    <t>42UB</t>
  </si>
  <si>
    <t>42UC</t>
  </si>
  <si>
    <t>42UD</t>
  </si>
  <si>
    <t>42UE</t>
  </si>
  <si>
    <t>42UF</t>
  </si>
  <si>
    <t>42UG</t>
  </si>
  <si>
    <t>42UH</t>
  </si>
  <si>
    <t>1B</t>
  </si>
  <si>
    <t>00AG</t>
  </si>
  <si>
    <t>00AA</t>
  </si>
  <si>
    <t>00AM</t>
  </si>
  <si>
    <t>00AN</t>
  </si>
  <si>
    <t>00AP</t>
  </si>
  <si>
    <t>00AU</t>
  </si>
  <si>
    <t>00AW</t>
  </si>
  <si>
    <t>00AY</t>
  </si>
  <si>
    <t>00AZ</t>
  </si>
  <si>
    <t>00BB</t>
  </si>
  <si>
    <t>00BE</t>
  </si>
  <si>
    <t>00BG</t>
  </si>
  <si>
    <t>00BJ</t>
  </si>
  <si>
    <t>00BK</t>
  </si>
  <si>
    <t>1C</t>
  </si>
  <si>
    <t>00AB</t>
  </si>
  <si>
    <t>00AC</t>
  </si>
  <si>
    <t>00AD</t>
  </si>
  <si>
    <t>00AE</t>
  </si>
  <si>
    <t>00AF</t>
  </si>
  <si>
    <t>00AH</t>
  </si>
  <si>
    <t>00AJ</t>
  </si>
  <si>
    <t>00AK</t>
  </si>
  <si>
    <t>00AL</t>
  </si>
  <si>
    <t>00AQ</t>
  </si>
  <si>
    <t>00AR</t>
  </si>
  <si>
    <t>00AS</t>
  </si>
  <si>
    <t>00AT</t>
  </si>
  <si>
    <t>00AX</t>
  </si>
  <si>
    <t>00BA</t>
  </si>
  <si>
    <t>00BC</t>
  </si>
  <si>
    <t>00BD</t>
  </si>
  <si>
    <t>00BF</t>
  </si>
  <si>
    <t>00BH</t>
  </si>
  <si>
    <t>00MA</t>
  </si>
  <si>
    <t>00ML</t>
  </si>
  <si>
    <t>00MW</t>
  </si>
  <si>
    <t>00LC</t>
  </si>
  <si>
    <t>00MG</t>
  </si>
  <si>
    <t>00MR</t>
  </si>
  <si>
    <t>00MC</t>
  </si>
  <si>
    <t>00MD</t>
  </si>
  <si>
    <t>00MS</t>
  </si>
  <si>
    <t>00MB</t>
  </si>
  <si>
    <t>00ME</t>
  </si>
  <si>
    <t>00MF</t>
  </si>
  <si>
    <t>11UB</t>
  </si>
  <si>
    <t>11UC</t>
  </si>
  <si>
    <t>11UE</t>
  </si>
  <si>
    <t>11UF</t>
  </si>
  <si>
    <t>21UC</t>
  </si>
  <si>
    <t>21UD</t>
  </si>
  <si>
    <t>21UF</t>
  </si>
  <si>
    <t>21UG</t>
  </si>
  <si>
    <t>21UH</t>
  </si>
  <si>
    <t>24UB</t>
  </si>
  <si>
    <t>24UC</t>
  </si>
  <si>
    <t>24UD</t>
  </si>
  <si>
    <t>24UE</t>
  </si>
  <si>
    <t>24UF</t>
  </si>
  <si>
    <t>24UG</t>
  </si>
  <si>
    <t>24UH</t>
  </si>
  <si>
    <t>24UJ</t>
  </si>
  <si>
    <t>24UL</t>
  </si>
  <si>
    <t>24UN</t>
  </si>
  <si>
    <t>24UP</t>
  </si>
  <si>
    <t>29UB</t>
  </si>
  <si>
    <t>29UC</t>
  </si>
  <si>
    <t>29UD</t>
  </si>
  <si>
    <t>29UE</t>
  </si>
  <si>
    <t>29UG</t>
  </si>
  <si>
    <t>29UH</t>
  </si>
  <si>
    <t>29UK</t>
  </si>
  <si>
    <t>29UL</t>
  </si>
  <si>
    <t>29UM</t>
  </si>
  <si>
    <t>29UN</t>
  </si>
  <si>
    <t>29UP</t>
  </si>
  <si>
    <t>29UQ</t>
  </si>
  <si>
    <t>38UB</t>
  </si>
  <si>
    <t>38UC</t>
  </si>
  <si>
    <t>38UD</t>
  </si>
  <si>
    <t>38UE</t>
  </si>
  <si>
    <t>38UF</t>
  </si>
  <si>
    <t>43UB</t>
  </si>
  <si>
    <t>43UC</t>
  </si>
  <si>
    <t>43UD</t>
  </si>
  <si>
    <t>43UE</t>
  </si>
  <si>
    <t>43UF</t>
  </si>
  <si>
    <t>43UG</t>
  </si>
  <si>
    <t>43UH</t>
  </si>
  <si>
    <t>43UJ</t>
  </si>
  <si>
    <t>43UK</t>
  </si>
  <si>
    <t>43UL</t>
  </si>
  <si>
    <t>43UM</t>
  </si>
  <si>
    <t>45UB</t>
  </si>
  <si>
    <t>45UC</t>
  </si>
  <si>
    <t>45UD</t>
  </si>
  <si>
    <t>45UE</t>
  </si>
  <si>
    <t>45UF</t>
  </si>
  <si>
    <t>45UG</t>
  </si>
  <si>
    <t>45UH</t>
  </si>
  <si>
    <t>00HA</t>
  </si>
  <si>
    <t>00HN</t>
  </si>
  <si>
    <t>00HB</t>
  </si>
  <si>
    <t>Bristol, City of UA</t>
  </si>
  <si>
    <t>00HE</t>
  </si>
  <si>
    <r>
      <t>Cornwall UA</t>
    </r>
    <r>
      <rPr>
        <b/>
        <vertAlign val="superscript"/>
        <sz val="8"/>
        <rFont val="Arial"/>
        <family val="2"/>
      </rPr>
      <t>12</t>
    </r>
  </si>
  <si>
    <t>00HF</t>
  </si>
  <si>
    <r>
      <t>Isles of Scilly UA</t>
    </r>
    <r>
      <rPr>
        <b/>
        <vertAlign val="superscript"/>
        <sz val="8"/>
        <rFont val="Arial"/>
        <family val="2"/>
      </rPr>
      <t>13</t>
    </r>
  </si>
  <si>
    <t>00HC</t>
  </si>
  <si>
    <t>00HG</t>
  </si>
  <si>
    <t>00HP</t>
  </si>
  <si>
    <t>00HD</t>
  </si>
  <si>
    <t>00HX</t>
  </si>
  <si>
    <t>00HH</t>
  </si>
  <si>
    <t>00HY</t>
  </si>
  <si>
    <r>
      <t>Wiltshire UA</t>
    </r>
    <r>
      <rPr>
        <b/>
        <vertAlign val="superscript"/>
        <sz val="8"/>
        <rFont val="Arial"/>
        <family val="2"/>
      </rPr>
      <t>14</t>
    </r>
  </si>
  <si>
    <t>18UB</t>
  </si>
  <si>
    <t>18UC</t>
  </si>
  <si>
    <t>18UD</t>
  </si>
  <si>
    <t>18UE</t>
  </si>
  <si>
    <t>18UG</t>
  </si>
  <si>
    <t>18UH</t>
  </si>
  <si>
    <t>18UK</t>
  </si>
  <si>
    <t>18UL</t>
  </si>
  <si>
    <t>19UC</t>
  </si>
  <si>
    <t>19UD</t>
  </si>
  <si>
    <t>19UE</t>
  </si>
  <si>
    <t>19UG</t>
  </si>
  <si>
    <t>19UH</t>
  </si>
  <si>
    <t>19UJ</t>
  </si>
  <si>
    <t>23UB</t>
  </si>
  <si>
    <t>23UC</t>
  </si>
  <si>
    <t>23UD</t>
  </si>
  <si>
    <t>23UE</t>
  </si>
  <si>
    <t>23UF</t>
  </si>
  <si>
    <t>23UG</t>
  </si>
  <si>
    <t>40UB</t>
  </si>
  <si>
    <t>40UC</t>
  </si>
  <si>
    <t>40UD</t>
  </si>
  <si>
    <t>40UE</t>
  </si>
  <si>
    <t>40UF</t>
  </si>
  <si>
    <t>National Pupil Database</t>
  </si>
  <si>
    <t>SEN SUPPORT</t>
  </si>
  <si>
    <t>..</t>
  </si>
  <si>
    <t>SEN Support</t>
  </si>
  <si>
    <t>SEN support</t>
  </si>
  <si>
    <t>Pupils with No identified SEN</t>
  </si>
  <si>
    <t>PRIMARY_NEED</t>
  </si>
  <si>
    <t>Social, Emotional and Mental Health</t>
  </si>
  <si>
    <t>SEN support but no specialist assessment</t>
  </si>
  <si>
    <t>All_PRIMARY_NEED</t>
  </si>
  <si>
    <t>Speech language and communication difficulty</t>
  </si>
  <si>
    <t>SEN Support but no specialist assessment</t>
  </si>
  <si>
    <t>School action</t>
  </si>
  <si>
    <t>sEN with a statement</t>
  </si>
  <si>
    <t>unclassified9</t>
  </si>
  <si>
    <t>ALL Pupils</t>
  </si>
  <si>
    <t>Sen with a statement on EHC Plan</t>
  </si>
  <si>
    <t>SEN with a statement or EHC plan</t>
  </si>
  <si>
    <t>sen with a statement or EHC plan</t>
  </si>
  <si>
    <t>x = Figures not shown in order to protect confidentiality. See the disclosure control section of the technical document for information on data suppression.</t>
  </si>
  <si>
    <t xml:space="preserve">x = Figures not shown in order to protect confidentiality. See the disclosure control section of the technical document for information on data suppression. </t>
  </si>
  <si>
    <t>For 2015, following SEND reforms, SEN pupils are categorised as 'SEN with a statement or Education, health and care (EHC) plan' and 'SEN support'. SEN support replaces school action and school action plus but some pupils remain with these provision types in first year of transition. More detailed information on the reforms can be found in the link below: https://www.gov.uk/government/publications/send-code-of-practice-0-to-25</t>
  </si>
  <si>
    <t>1. See the techincal document for the additional tables for further information on local authority districts.</t>
  </si>
  <si>
    <t>4.  For 2013 and 2014, SEN without a Statement includes School Action and School Action Plus.</t>
  </si>
  <si>
    <t>_</t>
  </si>
  <si>
    <t>EarlyYears.STATISTICS@education.gsi.gov.uk</t>
  </si>
  <si>
    <t>EYFSP teacher assessments by pupil characteristics</t>
  </si>
  <si>
    <t>EYFSP teacher assessments by ethnicity, free school meal eligibility and gender</t>
  </si>
  <si>
    <t>EYFSP teacher assessments by SEN provision, free school meal eligibility and gender</t>
  </si>
  <si>
    <t>EYFSP teacher assessments by SEN provision, ethnicity and gender</t>
  </si>
  <si>
    <t>Percent attaining in each of the 17 early learning goals by pupil characteristics</t>
  </si>
  <si>
    <t>EYFSP teacher assessments by ethnicity and local authority</t>
  </si>
  <si>
    <t>EYFSP teacher assessments by first language and local authority</t>
  </si>
  <si>
    <t>EYFSP teacher assessments by free school meal eligibility and local authority</t>
  </si>
  <si>
    <t>EYFSP teacher assessments by SEN provision and local authority</t>
  </si>
  <si>
    <t>EYFSP teacher assessments by IDACI decile of pupil residence</t>
  </si>
  <si>
    <t>EYFSP teacher assessments by local authority district and region of pupil residence</t>
  </si>
  <si>
    <t>Education, health and care plan</t>
  </si>
  <si>
    <t>Speech Language and Communication Difficulty</t>
  </si>
  <si>
    <t>rounded versus actuals</t>
  </si>
  <si>
    <t>Behaviour, Emotional and Social Difficulty</t>
  </si>
  <si>
    <r>
      <t>Table PR1: Achievements in the Early Years Foundation Stage Profile teacher assessments by IDACI Decile</t>
    </r>
    <r>
      <rPr>
        <b/>
        <vertAlign val="superscript"/>
        <sz val="10"/>
        <color indexed="8"/>
        <rFont val="Arial"/>
        <family val="2"/>
      </rPr>
      <t>1,2</t>
    </r>
    <r>
      <rPr>
        <b/>
        <sz val="10"/>
        <color indexed="8"/>
        <rFont val="Arial"/>
        <family val="2"/>
      </rPr>
      <t xml:space="preserve"> of Pupil Residence.</t>
    </r>
  </si>
  <si>
    <r>
      <t>Years: 2016</t>
    </r>
    <r>
      <rPr>
        <vertAlign val="superscript"/>
        <sz val="10"/>
        <rFont val="Arial"/>
        <family val="2"/>
      </rPr>
      <t>3</t>
    </r>
  </si>
  <si>
    <r>
      <t>Coverage: England</t>
    </r>
    <r>
      <rPr>
        <vertAlign val="superscript"/>
        <sz val="10"/>
        <rFont val="Arial"/>
        <family val="2"/>
      </rPr>
      <t>4</t>
    </r>
  </si>
  <si>
    <r>
      <t>School type: All types of schools or early education providers that deliver the EYFS to children in receipt of a government funded place</t>
    </r>
    <r>
      <rPr>
        <vertAlign val="superscript"/>
        <sz val="10"/>
        <rFont val="Arial"/>
        <family val="2"/>
      </rPr>
      <t>5</t>
    </r>
  </si>
  <si>
    <t>1. Income Deprivation Affecting Children Index. Each SOA in England is given a score which ranks it between 1 and 32482, 1 being the most deprived.</t>
  </si>
  <si>
    <t>2. IDACI bands for 2008, 2009 and 2010 are based on 2007 IDACI scores. IDACI bands for 2011 are based on 2010 IDACI scores. Care should be taken when comparing to IDACI tables for 2007 and earlier which are based on 2004 IDACI scores.</t>
  </si>
  <si>
    <t>3. Figures for all years are based on final data.</t>
  </si>
  <si>
    <r>
      <t xml:space="preserve">4. Only includes pupils who are resident in England.  The residency of  </t>
    </r>
    <r>
      <rPr>
        <sz val="8"/>
        <color indexed="10"/>
        <rFont val="Arial"/>
        <family val="2"/>
      </rPr>
      <t>xxxx</t>
    </r>
    <r>
      <rPr>
        <sz val="8"/>
        <rFont val="Arial"/>
        <family val="2"/>
      </rPr>
      <t xml:space="preserve"> in 2014 is unknown due to missing or invalid postcode information.  These children are excluded from the figures in the table.</t>
    </r>
  </si>
  <si>
    <t>5. All English providers of state-funded Early Years education (including Academies and Free Schools), private, voluntary and independent (PVI) sectors are within the scope of the EYFSP data collection.  Data for any children in the PVI sector no longer in receipt of funding who were included in the return submitted by the LA to DfE will not be included in the figures.  See technical notes ‘Coverage Information’ in the accompanying SFR text for further information.</t>
  </si>
  <si>
    <t>x = Figures not shown in order to protect confidentiality. See 'Confidentiality and Suppression' section of the SFR for information on data suppression.</t>
  </si>
  <si>
    <r>
      <t>Number of eligible pupils</t>
    </r>
    <r>
      <rPr>
        <vertAlign val="superscript"/>
        <sz val="8"/>
        <rFont val="Arial"/>
        <family val="2"/>
      </rPr>
      <t>5</t>
    </r>
  </si>
  <si>
    <t>2. Figures for all years are based on final data.</t>
  </si>
  <si>
    <r>
      <t xml:space="preserve">3. Only includes pupils who are resident in England.  The residency of </t>
    </r>
    <r>
      <rPr>
        <sz val="8"/>
        <color indexed="10"/>
        <rFont val="Arial"/>
        <family val="2"/>
      </rPr>
      <t>xxxx</t>
    </r>
    <r>
      <rPr>
        <sz val="8"/>
        <rFont val="Arial"/>
        <family val="2"/>
      </rPr>
      <t xml:space="preserve"> in 2014 is unknown due to missing or invalid postcode information.  These children are excluded from the figures in the table.</t>
    </r>
  </si>
  <si>
    <t>4. All English providers of state-funded Early Years education (including Academies and Free Schools), private, voluntary and independent (PVI) sectors are within the scope of the EYFSP data collection.  Data for any children in the PVI sector no longer in receipt of funding who were included in the return submitted by the LA to DfE will not be included in the figures.  See technical notes ‘Coverage Information’ in the accompanying SFR text for further information.</t>
  </si>
  <si>
    <t>5. Only includes pupils with a valid result for every achievement scale.</t>
  </si>
  <si>
    <t>X</t>
  </si>
  <si>
    <t>Local Authority (based on school location)</t>
  </si>
  <si>
    <t>Table</t>
  </si>
  <si>
    <t>Description</t>
  </si>
  <si>
    <t>4.  Achieved at least the expected standard in all areas of learning (proportion achieving ‘expected’ or ‘exceeded’ in all 17 Early learning goals(ELGs)).</t>
  </si>
  <si>
    <t>..  = Not available.</t>
  </si>
  <si>
    <t>Notes:</t>
  </si>
  <si>
    <t>Years: 2017</t>
  </si>
  <si>
    <r>
      <t>Years: 2017</t>
    </r>
    <r>
      <rPr>
        <vertAlign val="superscript"/>
        <sz val="10"/>
        <rFont val="Arial"/>
        <family val="2"/>
      </rPr>
      <t>3</t>
    </r>
  </si>
  <si>
    <r>
      <t>Years: 2014 - 2017</t>
    </r>
    <r>
      <rPr>
        <vertAlign val="superscript"/>
        <sz val="10"/>
        <rFont val="Arial"/>
        <family val="2"/>
      </rPr>
      <t>2</t>
    </r>
  </si>
  <si>
    <r>
      <t>Years: 2013 - 2017</t>
    </r>
    <r>
      <rPr>
        <vertAlign val="superscript"/>
        <sz val="10"/>
        <rFont val="Arial"/>
        <family val="2"/>
      </rPr>
      <t>1</t>
    </r>
  </si>
  <si>
    <t>Early years foundation stage profile (EYFSP) results by pupil characteristics: 2017</t>
  </si>
  <si>
    <t>SFR60/2017 Additional Tables</t>
  </si>
  <si>
    <t>4. Only includes pupils who are resident in England.  The residency of  1,797 in 2016 and 2,609 in 2017 is unknown due to missing or invalid postcode information.  These children are excluded from the figures in the table.</t>
  </si>
  <si>
    <t xml:space="preserve">2. IDACI bands for are based on 2015 IDACI scores. </t>
  </si>
  <si>
    <t>5. Only includes pupils who are resident in England.  The residency of 1,941 in 2014, 2,028 in 2015, 1,797 in 2016 and 2,609 in 2017 is unknown due to missing or invalid postcode information.  These children are excluded from the figures in the table.</t>
  </si>
  <si>
    <r>
      <t>Years: 2016 - 2017</t>
    </r>
    <r>
      <rPr>
        <vertAlign val="superscript"/>
        <sz val="10"/>
        <rFont val="Arial"/>
        <family val="2"/>
      </rPr>
      <t>3</t>
    </r>
  </si>
  <si>
    <r>
      <t>* is used to denote notable LA variation in the completeness of ethnicity data. This occurs as prior to 2017, the ethnicity and language fields were only mandatory for pupils aged 5 or over at the 31st August prior to the school census date and schools were NOT required to provde these data items. The LAs where more than 50% of pupils ethnicity was recorded as unclassified in 2013 and 2014  were: Birmingham, Telford and Wrekin and Derbyshire.</t>
    </r>
    <r>
      <rPr>
        <sz val="8"/>
        <color indexed="10"/>
        <rFont val="Arial"/>
        <family val="2"/>
      </rPr>
      <t xml:space="preserve"> </t>
    </r>
    <r>
      <rPr>
        <sz val="8"/>
        <rFont val="Arial"/>
        <family val="2"/>
      </rPr>
      <t xml:space="preserve">In 2015, as well as the three previously mentioned, Enfield also had more than 50% of pupils ethnicity recorded as unclassified and in 2016, the LAs were , Birmingham, Telford and Wrekin,, Enfield and Cumbria. </t>
    </r>
    <r>
      <rPr>
        <sz val="8"/>
        <color indexed="10"/>
        <rFont val="Arial"/>
        <family val="2"/>
      </rPr>
      <t xml:space="preserve"> </t>
    </r>
    <r>
      <rPr>
        <sz val="8"/>
        <rFont val="Arial"/>
        <family val="2"/>
      </rPr>
      <t>The impact on national figures as a result of these unclassified pupils is considered negligible. Further information can be found in the accompanying quality and methodology documents.</t>
    </r>
  </si>
  <si>
    <r>
      <t>* is used to denote notable LA variation in the completeness of data covering pupils first language. This occurs as prior to 2017, the Ethnicity and Language fields were only mandatory for pupils aged 5 or over at the 31st August prior to the Census Date and schools were NOT required to provide these data items.  The LAs where more than 50% of pupils first language was recorded as unclassified in 2013, 2014  and 2015 were: Birmingham, Telford and Wrekin, and Derbyshire. In 2015, as well as the three previously mentioned,  the City of London and Enfield also had &gt;50% of pupils with an unclassified first language and in 2016. the LAs were Birmingham, Telford and Wrekin, Enfield and Cumbria. Additionally, in 2013, the City of London also had &gt;50% of pupils with an unclassified first language.</t>
    </r>
    <r>
      <rPr>
        <sz val="8"/>
        <color indexed="10"/>
        <rFont val="Arial"/>
        <family val="2"/>
      </rPr>
      <t xml:space="preserve">  </t>
    </r>
    <r>
      <rPr>
        <sz val="8"/>
        <rFont val="Arial"/>
        <family val="2"/>
      </rPr>
      <t>The impact on National figures as a result of these unclassified pupils is considered negligible. Further information can be found in the accompanying quality and methodology documents.</t>
    </r>
  </si>
  <si>
    <r>
      <t>Number of 
eligible pupils</t>
    </r>
    <r>
      <rPr>
        <b/>
        <vertAlign val="superscript"/>
        <sz val="8"/>
        <rFont val="Arial"/>
        <family val="2"/>
      </rPr>
      <t>2</t>
    </r>
  </si>
  <si>
    <r>
      <t>At least the expected standard in all ELGs</t>
    </r>
    <r>
      <rPr>
        <b/>
        <vertAlign val="superscript"/>
        <sz val="8"/>
        <rFont val="Arial"/>
        <family val="2"/>
      </rPr>
      <t>4</t>
    </r>
  </si>
  <si>
    <r>
      <t>A good level of development</t>
    </r>
    <r>
      <rPr>
        <b/>
        <vertAlign val="superscript"/>
        <sz val="8"/>
        <rFont val="Arial"/>
        <family val="2"/>
      </rPr>
      <t>5</t>
    </r>
  </si>
  <si>
    <r>
      <t>Average point score</t>
    </r>
    <r>
      <rPr>
        <b/>
        <vertAlign val="superscript"/>
        <sz val="8"/>
        <rFont val="Arial"/>
        <family val="2"/>
      </rPr>
      <t>6</t>
    </r>
  </si>
  <si>
    <r>
      <t>Good level of development attainment gap</t>
    </r>
    <r>
      <rPr>
        <b/>
        <vertAlign val="superscript"/>
        <sz val="8"/>
        <rFont val="Arial"/>
        <family val="2"/>
      </rPr>
      <t>7</t>
    </r>
  </si>
  <si>
    <r>
      <t>Table PR1: Achievements in the early years foundation stage profile teacher assessments by IDACI Decile</t>
    </r>
    <r>
      <rPr>
        <b/>
        <vertAlign val="superscript"/>
        <sz val="10"/>
        <color indexed="8"/>
        <rFont val="Arial"/>
        <family val="2"/>
      </rPr>
      <t>1,2</t>
    </r>
    <r>
      <rPr>
        <b/>
        <sz val="10"/>
        <color indexed="8"/>
        <rFont val="Arial"/>
        <family val="2"/>
      </rPr>
      <t xml:space="preserve"> of pupil residence</t>
    </r>
  </si>
  <si>
    <r>
      <t>Table PR2: Achievements in the early years foundation stage profile teacher assessments by local authority district</t>
    </r>
    <r>
      <rPr>
        <b/>
        <vertAlign val="superscript"/>
        <sz val="10"/>
        <color indexed="8"/>
        <rFont val="Arial"/>
        <family val="2"/>
      </rPr>
      <t>1</t>
    </r>
    <r>
      <rPr>
        <b/>
        <sz val="10"/>
        <color indexed="8"/>
        <rFont val="Arial"/>
        <family val="2"/>
      </rPr>
      <t xml:space="preserve"> and region of pupil residence</t>
    </r>
  </si>
  <si>
    <t>Since 2013 Universal Credit has been rolling out nationwide and may have affected the make-up of the Free School Meals cohort in some local areas. Please refer to the technical document.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</si>
</sst>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44" formatCode="_-&quot;£&quot;* #,##0.00_-;\-&quot;£&quot;* #,##0.00_-;_-&quot;£&quot;* &quot;-&quot;??_-;_-@_-"/>
    <numFmt numFmtId="43" formatCode="_-* #,##0.00_-;\-* #,##0.00_-;_-* &quot;-&quot;??_-;_-@_-"/>
    <numFmt numFmtId="164" formatCode="#,##0.0"/>
    <numFmt numFmtId="165" formatCode="0.0"/>
    <numFmt numFmtId="166" formatCode="General_)"/>
  </numFmts>
  <fonts count="67" x14ac:knownFonts="1">
    <font>
      <sz val="10"/>
      <name val="Arial"/>
    </font>
    <font>
      <sz val="10"/>
      <name val="Arial"/>
    </font>
    <font>
      <b/>
      <sz val="10"/>
      <name val="Arial"/>
      <family val="2"/>
    </font>
    <font>
      <sz val="8"/>
      <name val="Arial"/>
      <family val="2"/>
    </font>
    <font>
      <b/>
      <sz val="8"/>
      <name val="Arial"/>
      <family val="2"/>
    </font>
    <font>
      <b/>
      <vertAlign val="superscript"/>
      <sz val="8"/>
      <name val="Arial"/>
      <family val="2"/>
    </font>
    <font>
      <sz val="8"/>
      <name val="Arial"/>
      <family val="2"/>
    </font>
    <font>
      <vertAlign val="superscript"/>
      <sz val="8"/>
      <name val="Arial"/>
      <family val="2"/>
    </font>
    <font>
      <i/>
      <sz val="8"/>
      <name val="Arial"/>
      <family val="2"/>
    </font>
    <font>
      <sz val="10"/>
      <name val="Arial"/>
      <family val="2"/>
    </font>
    <font>
      <sz val="10"/>
      <name val="MS Sans Serif"/>
      <family val="2"/>
    </font>
    <font>
      <u/>
      <sz val="10"/>
      <color indexed="12"/>
      <name val="Arial"/>
      <family val="2"/>
    </font>
    <font>
      <sz val="10"/>
      <name val="MS Sans Serif"/>
      <family val="2"/>
    </font>
    <font>
      <vertAlign val="superscript"/>
      <sz val="10"/>
      <name val="Arial"/>
      <family val="2"/>
    </font>
    <font>
      <sz val="10"/>
      <color indexed="21"/>
      <name val="Arial"/>
      <family val="2"/>
    </font>
    <font>
      <sz val="8"/>
      <color indexed="21"/>
      <name val="Arial"/>
      <family val="2"/>
    </font>
    <font>
      <b/>
      <sz val="8"/>
      <color indexed="21"/>
      <name val="Arial"/>
      <family val="2"/>
    </font>
    <font>
      <vertAlign val="superscript"/>
      <sz val="8"/>
      <color indexed="21"/>
      <name val="Arial"/>
      <family val="2"/>
    </font>
    <font>
      <sz val="8"/>
      <color indexed="57"/>
      <name val="Arial"/>
      <family val="2"/>
    </font>
    <font>
      <b/>
      <sz val="8"/>
      <color indexed="57"/>
      <name val="Arial"/>
      <family val="2"/>
    </font>
    <font>
      <sz val="8"/>
      <color indexed="14"/>
      <name val="Arial"/>
      <family val="2"/>
    </font>
    <font>
      <vertAlign val="superscript"/>
      <sz val="8"/>
      <color indexed="57"/>
      <name val="Arial"/>
      <family val="2"/>
    </font>
    <font>
      <sz val="10"/>
      <color indexed="57"/>
      <name val="Arial"/>
      <family val="2"/>
    </font>
    <font>
      <vertAlign val="superscript"/>
      <sz val="8"/>
      <name val="Arial"/>
      <family val="2"/>
      <charset val="238"/>
    </font>
    <font>
      <b/>
      <sz val="9"/>
      <name val="Arial"/>
      <family val="2"/>
    </font>
    <font>
      <sz val="9"/>
      <name val="Arial"/>
      <family val="2"/>
    </font>
    <font>
      <sz val="7"/>
      <name val="Arial"/>
      <family val="2"/>
    </font>
    <font>
      <b/>
      <sz val="10"/>
      <color indexed="10"/>
      <name val="Arial"/>
      <family val="2"/>
    </font>
    <font>
      <b/>
      <sz val="12"/>
      <color indexed="10"/>
      <name val="Arial"/>
      <family val="2"/>
    </font>
    <font>
      <b/>
      <i/>
      <sz val="12"/>
      <color indexed="10"/>
      <name val="Arial"/>
      <family val="2"/>
    </font>
    <font>
      <sz val="10"/>
      <color indexed="8"/>
      <name val="Verdana"/>
      <family val="2"/>
    </font>
    <font>
      <vertAlign val="superscript"/>
      <sz val="12"/>
      <color indexed="57"/>
      <name val="Arial"/>
      <family val="2"/>
    </font>
    <font>
      <vertAlign val="superscript"/>
      <sz val="12"/>
      <color indexed="21"/>
      <name val="Arial"/>
      <family val="2"/>
    </font>
    <font>
      <sz val="8"/>
      <color indexed="10"/>
      <name val="Arial"/>
      <family val="2"/>
    </font>
    <font>
      <b/>
      <i/>
      <sz val="9"/>
      <color indexed="10"/>
      <name val="Arial"/>
      <family val="2"/>
    </font>
    <font>
      <b/>
      <sz val="9"/>
      <color indexed="10"/>
      <name val="Arial"/>
      <family val="2"/>
    </font>
    <font>
      <b/>
      <sz val="10"/>
      <color indexed="8"/>
      <name val="Arial"/>
      <family val="2"/>
    </font>
    <font>
      <b/>
      <vertAlign val="superscript"/>
      <sz val="10"/>
      <color indexed="8"/>
      <name val="Arial"/>
      <family val="2"/>
    </font>
    <font>
      <b/>
      <sz val="10"/>
      <name val="Arial Narrow"/>
      <family val="2"/>
    </font>
    <font>
      <b/>
      <sz val="8"/>
      <name val="Arial Narrow"/>
      <family val="2"/>
    </font>
    <font>
      <sz val="8"/>
      <name val="Arial Narrow"/>
      <family val="2"/>
    </font>
    <font>
      <sz val="10"/>
      <name val="Arial Narrow"/>
      <family val="2"/>
    </font>
    <font>
      <sz val="8"/>
      <color indexed="21"/>
      <name val="Arial Narrow"/>
      <family val="2"/>
    </font>
    <font>
      <sz val="8"/>
      <name val="Arial"/>
      <family val="2"/>
      <charset val="238"/>
    </font>
    <font>
      <sz val="8"/>
      <color indexed="21"/>
      <name val="Arial"/>
      <family val="2"/>
      <charset val="238"/>
    </font>
    <font>
      <sz val="10"/>
      <color indexed="8"/>
      <name val="Arial"/>
      <family val="2"/>
    </font>
    <font>
      <u/>
      <sz val="11"/>
      <color indexed="12"/>
      <name val="Arial"/>
      <family val="2"/>
    </font>
    <font>
      <sz val="11"/>
      <name val="Arial"/>
      <family val="2"/>
    </font>
    <font>
      <b/>
      <sz val="11"/>
      <name val="Arial"/>
      <family val="2"/>
    </font>
    <font>
      <sz val="11"/>
      <color theme="1"/>
      <name val="Calibri"/>
      <family val="2"/>
      <scheme val="minor"/>
    </font>
    <font>
      <u/>
      <sz val="11"/>
      <color theme="10"/>
      <name val="Calibri"/>
      <family val="2"/>
      <scheme val="minor"/>
    </font>
    <font>
      <b/>
      <sz val="11"/>
      <color theme="1"/>
      <name val="Calibri"/>
      <family val="2"/>
      <scheme val="minor"/>
    </font>
    <font>
      <sz val="11"/>
      <color rgb="FFFF0000"/>
      <name val="Calibri"/>
      <family val="2"/>
      <scheme val="minor"/>
    </font>
    <font>
      <b/>
      <i/>
      <sz val="8"/>
      <color rgb="FFFF0000"/>
      <name val="Arial"/>
      <family val="2"/>
    </font>
    <font>
      <b/>
      <sz val="8"/>
      <color rgb="FFFF0000"/>
      <name val="Calibri"/>
      <family val="2"/>
      <scheme val="minor"/>
    </font>
    <font>
      <b/>
      <sz val="9"/>
      <color rgb="FFFF0000"/>
      <name val="Arial"/>
      <family val="2"/>
    </font>
    <font>
      <b/>
      <sz val="9"/>
      <color rgb="FFFF0000"/>
      <name val="Calibri"/>
      <family val="2"/>
      <scheme val="minor"/>
    </font>
    <font>
      <sz val="8"/>
      <color rgb="FFFF0000"/>
      <name val="Arial"/>
      <family val="2"/>
    </font>
    <font>
      <sz val="8"/>
      <color theme="1"/>
      <name val="Arial"/>
      <family val="2"/>
    </font>
    <font>
      <b/>
      <sz val="11"/>
      <color rgb="FFFF0000"/>
      <name val="Calibri"/>
      <family val="2"/>
      <scheme val="minor"/>
    </font>
    <font>
      <sz val="11"/>
      <color theme="1"/>
      <name val="Calibri"/>
      <family val="2"/>
    </font>
    <font>
      <sz val="11"/>
      <color theme="1"/>
      <name val="Wingdings 2"/>
      <family val="1"/>
      <charset val="2"/>
    </font>
    <font>
      <b/>
      <sz val="10"/>
      <color rgb="FFFF0000"/>
      <name val="Arial"/>
      <family val="2"/>
    </font>
    <font>
      <b/>
      <sz val="18"/>
      <color theme="1"/>
      <name val="Arial"/>
      <family val="2"/>
    </font>
    <font>
      <b/>
      <sz val="11"/>
      <color theme="1"/>
      <name val="Arial"/>
      <family val="2"/>
    </font>
    <font>
      <b/>
      <sz val="24"/>
      <color theme="1"/>
      <name val="Arial"/>
      <family val="2"/>
    </font>
    <font>
      <b/>
      <sz val="8.5"/>
      <color rgb="FF000000"/>
      <name val="Arial"/>
      <family val="2"/>
    </font>
  </fonts>
  <fills count="22">
    <fill>
      <patternFill patternType="none"/>
    </fill>
    <fill>
      <patternFill patternType="gray125"/>
    </fill>
    <fill>
      <patternFill patternType="solid">
        <fgColor indexed="9"/>
        <bgColor indexed="64"/>
      </patternFill>
    </fill>
    <fill>
      <patternFill patternType="solid">
        <fgColor indexed="44"/>
        <bgColor indexed="64"/>
      </patternFill>
    </fill>
    <fill>
      <patternFill patternType="solid">
        <fgColor indexed="22"/>
        <bgColor indexed="64"/>
      </patternFill>
    </fill>
    <fill>
      <patternFill patternType="solid">
        <fgColor theme="0"/>
        <bgColor indexed="64"/>
      </patternFill>
    </fill>
    <fill>
      <patternFill patternType="solid">
        <fgColor rgb="FFFFCCFF"/>
        <bgColor indexed="64"/>
      </patternFill>
    </fill>
    <fill>
      <patternFill patternType="solid">
        <fgColor rgb="FFCCECFF"/>
        <bgColor indexed="64"/>
      </patternFill>
    </fill>
    <fill>
      <patternFill patternType="solid">
        <fgColor rgb="FFCCFFCC"/>
        <bgColor indexed="64"/>
      </patternFill>
    </fill>
    <fill>
      <patternFill patternType="solid">
        <fgColor theme="3" tint="0.79998168889431442"/>
        <bgColor indexed="64"/>
      </patternFill>
    </fill>
    <fill>
      <patternFill patternType="solid">
        <fgColor theme="6" tint="0.59999389629810485"/>
        <bgColor indexed="64"/>
      </patternFill>
    </fill>
    <fill>
      <patternFill patternType="solid">
        <fgColor theme="7" tint="0.59999389629810485"/>
        <bgColor indexed="64"/>
      </patternFill>
    </fill>
    <fill>
      <patternFill patternType="solid">
        <fgColor theme="9" tint="0.59999389629810485"/>
        <bgColor indexed="64"/>
      </patternFill>
    </fill>
    <fill>
      <patternFill patternType="solid">
        <fgColor theme="5" tint="0.59999389629810485"/>
        <bgColor indexed="64"/>
      </patternFill>
    </fill>
    <fill>
      <patternFill patternType="solid">
        <fgColor theme="8" tint="0.59999389629810485"/>
        <bgColor indexed="64"/>
      </patternFill>
    </fill>
    <fill>
      <patternFill patternType="solid">
        <fgColor rgb="FF00B0F0"/>
        <bgColor indexed="64"/>
      </patternFill>
    </fill>
    <fill>
      <patternFill patternType="solid">
        <fgColor rgb="FFFFC000"/>
        <bgColor indexed="64"/>
      </patternFill>
    </fill>
    <fill>
      <patternFill patternType="solid">
        <fgColor rgb="FF92D050"/>
        <bgColor indexed="64"/>
      </patternFill>
    </fill>
    <fill>
      <patternFill patternType="solid">
        <fgColor rgb="FFFF0000"/>
        <bgColor indexed="64"/>
      </patternFill>
    </fill>
    <fill>
      <patternFill patternType="solid">
        <fgColor theme="0" tint="-0.249977111117893"/>
        <bgColor indexed="64"/>
      </patternFill>
    </fill>
    <fill>
      <patternFill patternType="solid">
        <fgColor rgb="FF99CCFF"/>
        <bgColor indexed="64"/>
      </patternFill>
    </fill>
    <fill>
      <patternFill patternType="solid">
        <fgColor rgb="FFFFFF00"/>
        <bgColor indexed="64"/>
      </patternFill>
    </fill>
  </fills>
  <borders count="19">
    <border>
      <left/>
      <right/>
      <top/>
      <bottom/>
      <diagonal/>
    </border>
    <border>
      <left/>
      <right/>
      <top style="thin">
        <color indexed="64"/>
      </top>
      <bottom/>
      <diagonal/>
    </border>
    <border>
      <left/>
      <right/>
      <top/>
      <bottom style="thin">
        <color indexed="64"/>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top style="thin">
        <color indexed="64"/>
      </top>
      <bottom style="thin">
        <color indexed="64"/>
      </bottom>
      <diagonal/>
    </border>
    <border>
      <left/>
      <right style="medium">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top style="medium">
        <color indexed="64"/>
      </top>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theme="0" tint="-0.499984740745262"/>
      </right>
      <top/>
      <bottom/>
      <diagonal/>
    </border>
  </borders>
  <cellStyleXfs count="14">
    <xf numFmtId="0" fontId="0" fillId="0" borderId="0"/>
    <xf numFmtId="43" fontId="9" fillId="0" borderId="0" applyFont="0" applyFill="0" applyBorder="0" applyAlignment="0" applyProtection="0"/>
    <xf numFmtId="43" fontId="49" fillId="0" borderId="0" applyFont="0" applyFill="0" applyBorder="0" applyAlignment="0" applyProtection="0"/>
    <xf numFmtId="44" fontId="1" fillId="0" borderId="0" applyFont="0" applyFill="0" applyBorder="0" applyAlignment="0" applyProtection="0"/>
    <xf numFmtId="44" fontId="9" fillId="0" borderId="0" applyFont="0" applyFill="0" applyBorder="0" applyAlignment="0" applyProtection="0"/>
    <xf numFmtId="0" fontId="11" fillId="0" borderId="0" applyNumberFormat="0" applyFill="0" applyBorder="0" applyAlignment="0" applyProtection="0">
      <alignment vertical="top"/>
      <protection locked="0"/>
    </xf>
    <xf numFmtId="0" fontId="50" fillId="0" borderId="0" applyNumberFormat="0" applyFill="0" applyBorder="0" applyAlignment="0" applyProtection="0"/>
    <xf numFmtId="0" fontId="9" fillId="0" borderId="0"/>
    <xf numFmtId="0" fontId="49" fillId="0" borderId="0"/>
    <xf numFmtId="0" fontId="12" fillId="0" borderId="0"/>
    <xf numFmtId="0" fontId="10" fillId="0" borderId="0"/>
    <xf numFmtId="0" fontId="1" fillId="0" borderId="0"/>
    <xf numFmtId="0" fontId="10" fillId="0" borderId="0"/>
    <xf numFmtId="0" fontId="1" fillId="0" borderId="0"/>
  </cellStyleXfs>
  <cellXfs count="877">
    <xf numFmtId="0" fontId="0" fillId="0" borderId="0" xfId="0"/>
    <xf numFmtId="3" fontId="2" fillId="2" borderId="0" xfId="0" applyNumberFormat="1" applyFont="1" applyFill="1" applyBorder="1" applyAlignment="1"/>
    <xf numFmtId="0" fontId="3" fillId="2" borderId="1" xfId="0" applyFont="1" applyFill="1" applyBorder="1"/>
    <xf numFmtId="3" fontId="4" fillId="2" borderId="0" xfId="0" applyNumberFormat="1" applyFont="1" applyFill="1" applyBorder="1"/>
    <xf numFmtId="3" fontId="3" fillId="2" borderId="0" xfId="0" applyNumberFormat="1" applyFont="1" applyFill="1" applyBorder="1"/>
    <xf numFmtId="3" fontId="4" fillId="2" borderId="0" xfId="0" applyNumberFormat="1" applyFont="1" applyFill="1" applyBorder="1" applyProtection="1">
      <protection locked="0" hidden="1"/>
    </xf>
    <xf numFmtId="3" fontId="4" fillId="2" borderId="0" xfId="0" applyNumberFormat="1" applyFont="1" applyFill="1" applyBorder="1" applyAlignment="1" applyProtection="1">
      <alignment horizontal="right"/>
      <protection hidden="1"/>
    </xf>
    <xf numFmtId="3" fontId="3" fillId="2" borderId="0" xfId="0" applyNumberFormat="1" applyFont="1" applyFill="1" applyBorder="1" applyProtection="1">
      <protection locked="0" hidden="1"/>
    </xf>
    <xf numFmtId="3" fontId="3" fillId="2" borderId="0" xfId="0" applyNumberFormat="1" applyFont="1" applyFill="1" applyBorder="1" applyAlignment="1" applyProtection="1">
      <alignment horizontal="right"/>
      <protection hidden="1"/>
    </xf>
    <xf numFmtId="3" fontId="3" fillId="2" borderId="0" xfId="0" applyNumberFormat="1" applyFont="1" applyFill="1" applyBorder="1" applyAlignment="1" applyProtection="1">
      <alignment horizontal="right"/>
      <protection locked="0" hidden="1"/>
    </xf>
    <xf numFmtId="3" fontId="4" fillId="2" borderId="0" xfId="0" applyNumberFormat="1" applyFont="1" applyFill="1" applyBorder="1" applyAlignment="1" applyProtection="1">
      <protection locked="0" hidden="1"/>
    </xf>
    <xf numFmtId="3" fontId="4" fillId="2" borderId="2" xfId="0" applyNumberFormat="1" applyFont="1" applyFill="1" applyBorder="1" applyProtection="1">
      <protection locked="0" hidden="1"/>
    </xf>
    <xf numFmtId="3" fontId="3" fillId="2" borderId="0" xfId="0" applyNumberFormat="1" applyFont="1" applyFill="1" applyBorder="1" applyAlignment="1">
      <alignment horizontal="right"/>
    </xf>
    <xf numFmtId="0" fontId="8" fillId="2" borderId="0" xfId="0" applyFont="1" applyFill="1" applyAlignment="1">
      <alignment horizontal="right"/>
    </xf>
    <xf numFmtId="3" fontId="3" fillId="2" borderId="0" xfId="0" applyNumberFormat="1" applyFont="1" applyFill="1" applyAlignment="1"/>
    <xf numFmtId="3" fontId="3" fillId="2" borderId="0" xfId="0" applyNumberFormat="1" applyFont="1" applyFill="1"/>
    <xf numFmtId="3" fontId="3" fillId="2" borderId="0" xfId="0" applyNumberFormat="1" applyFont="1" applyFill="1" applyAlignment="1">
      <alignment horizontal="left" wrapText="1"/>
    </xf>
    <xf numFmtId="44" fontId="3" fillId="2" borderId="0" xfId="3" applyFont="1" applyFill="1" applyAlignment="1"/>
    <xf numFmtId="0" fontId="3" fillId="2" borderId="0" xfId="0" applyFont="1" applyFill="1" applyAlignment="1"/>
    <xf numFmtId="0" fontId="9" fillId="2" borderId="0" xfId="0" applyFont="1" applyFill="1"/>
    <xf numFmtId="3" fontId="4" fillId="2" borderId="0" xfId="0" applyNumberFormat="1" applyFont="1" applyFill="1"/>
    <xf numFmtId="3" fontId="4" fillId="2" borderId="0" xfId="0" applyNumberFormat="1" applyFont="1" applyFill="1" applyAlignment="1"/>
    <xf numFmtId="3" fontId="4" fillId="2" borderId="0" xfId="0" applyNumberFormat="1" applyFont="1" applyFill="1" applyBorder="1" applyAlignment="1">
      <alignment horizontal="right"/>
    </xf>
    <xf numFmtId="3" fontId="4" fillId="2" borderId="2" xfId="0" applyNumberFormat="1" applyFont="1" applyFill="1" applyBorder="1"/>
    <xf numFmtId="0" fontId="4" fillId="2" borderId="2" xfId="0" applyFont="1" applyFill="1" applyBorder="1" applyAlignment="1">
      <alignment horizontal="left" wrapText="1"/>
    </xf>
    <xf numFmtId="0" fontId="9" fillId="2" borderId="0" xfId="0" applyFont="1" applyFill="1" applyAlignment="1"/>
    <xf numFmtId="0" fontId="4" fillId="2" borderId="0" xfId="0" applyFont="1" applyFill="1" applyBorder="1"/>
    <xf numFmtId="3" fontId="4" fillId="2" borderId="0" xfId="0" applyNumberFormat="1" applyFont="1" applyFill="1" applyBorder="1" applyAlignment="1" applyProtection="1">
      <protection hidden="1"/>
    </xf>
    <xf numFmtId="165" fontId="4" fillId="2" borderId="0" xfId="0" applyNumberFormat="1" applyFont="1" applyFill="1" applyBorder="1" applyAlignment="1" applyProtection="1">
      <protection hidden="1"/>
    </xf>
    <xf numFmtId="0" fontId="3" fillId="2" borderId="0" xfId="0" applyFont="1" applyFill="1" applyBorder="1" applyAlignment="1">
      <alignment horizontal="left" indent="1"/>
    </xf>
    <xf numFmtId="3" fontId="3" fillId="2" borderId="0" xfId="0" applyNumberFormat="1" applyFont="1" applyFill="1" applyBorder="1" applyAlignment="1" applyProtection="1">
      <protection hidden="1"/>
    </xf>
    <xf numFmtId="165" fontId="3" fillId="2" borderId="0" xfId="0" applyNumberFormat="1" applyFont="1" applyFill="1" applyBorder="1" applyAlignment="1" applyProtection="1">
      <protection hidden="1"/>
    </xf>
    <xf numFmtId="0" fontId="3" fillId="2" borderId="0" xfId="0" applyFont="1" applyFill="1" applyBorder="1" applyAlignment="1" applyProtection="1">
      <alignment horizontal="right"/>
      <protection hidden="1"/>
    </xf>
    <xf numFmtId="0" fontId="3" fillId="2" borderId="0" xfId="0" applyFont="1" applyFill="1" applyBorder="1"/>
    <xf numFmtId="0" fontId="3" fillId="2" borderId="0" xfId="0" applyFont="1" applyFill="1" applyBorder="1" applyAlignment="1">
      <alignment horizontal="right"/>
    </xf>
    <xf numFmtId="1" fontId="3" fillId="2" borderId="0" xfId="0" applyNumberFormat="1" applyFont="1" applyFill="1" applyBorder="1"/>
    <xf numFmtId="0" fontId="3" fillId="2" borderId="0" xfId="0" applyFont="1" applyFill="1" applyAlignment="1">
      <alignment horizontal="right"/>
    </xf>
    <xf numFmtId="0" fontId="3" fillId="2" borderId="0" xfId="0" applyFont="1" applyFill="1"/>
    <xf numFmtId="3" fontId="4" fillId="2" borderId="0" xfId="0" applyNumberFormat="1" applyFont="1" applyFill="1" applyBorder="1" applyAlignment="1"/>
    <xf numFmtId="0" fontId="4" fillId="2" borderId="0" xfId="0" applyFont="1" applyFill="1"/>
    <xf numFmtId="0" fontId="3" fillId="2" borderId="0" xfId="0" applyFont="1" applyFill="1" applyAlignment="1">
      <alignment horizontal="center"/>
    </xf>
    <xf numFmtId="0" fontId="3" fillId="2" borderId="0" xfId="12" applyFont="1" applyFill="1" applyAlignment="1"/>
    <xf numFmtId="3" fontId="4" fillId="2" borderId="0" xfId="3" applyNumberFormat="1" applyFont="1" applyFill="1" applyBorder="1" applyAlignment="1" applyProtection="1">
      <alignment horizontal="right"/>
      <protection hidden="1"/>
    </xf>
    <xf numFmtId="165" fontId="3" fillId="2" borderId="0" xfId="11" applyNumberFormat="1" applyFont="1" applyFill="1" applyBorder="1" applyAlignment="1" applyProtection="1">
      <alignment horizontal="left"/>
    </xf>
    <xf numFmtId="3" fontId="3" fillId="2" borderId="0" xfId="3" applyNumberFormat="1" applyFont="1" applyFill="1" applyBorder="1" applyAlignment="1" applyProtection="1">
      <alignment horizontal="right"/>
      <protection hidden="1"/>
    </xf>
    <xf numFmtId="165" fontId="3" fillId="2" borderId="0" xfId="3" applyNumberFormat="1" applyFont="1" applyFill="1" applyBorder="1" applyAlignment="1" applyProtection="1">
      <alignment horizontal="right"/>
      <protection hidden="1"/>
    </xf>
    <xf numFmtId="165" fontId="4" fillId="2" borderId="0" xfId="0" applyNumberFormat="1" applyFont="1" applyFill="1" applyBorder="1" applyAlignment="1" applyProtection="1">
      <alignment horizontal="left"/>
      <protection locked="0"/>
    </xf>
    <xf numFmtId="165" fontId="3" fillId="2" borderId="0" xfId="11" applyNumberFormat="1" applyFont="1" applyFill="1" applyBorder="1" applyAlignment="1" applyProtection="1"/>
    <xf numFmtId="165" fontId="3" fillId="2" borderId="0" xfId="11" applyNumberFormat="1" applyFont="1" applyFill="1" applyBorder="1"/>
    <xf numFmtId="0" fontId="4" fillId="2" borderId="0" xfId="9" applyFont="1" applyFill="1" applyBorder="1" applyAlignment="1">
      <alignment vertical="center"/>
    </xf>
    <xf numFmtId="166" fontId="3" fillId="2" borderId="0" xfId="9" applyNumberFormat="1" applyFont="1" applyFill="1" applyBorder="1" applyAlignment="1" applyProtection="1">
      <alignment horizontal="left" vertical="center"/>
    </xf>
    <xf numFmtId="0" fontId="4" fillId="2" borderId="0" xfId="13" applyFont="1" applyFill="1" applyBorder="1"/>
    <xf numFmtId="0" fontId="3" fillId="2" borderId="0" xfId="9" applyFont="1" applyFill="1" applyBorder="1"/>
    <xf numFmtId="166" fontId="3" fillId="2" borderId="0" xfId="9" applyNumberFormat="1" applyFont="1" applyFill="1" applyBorder="1" applyAlignment="1" applyProtection="1">
      <alignment horizontal="left"/>
    </xf>
    <xf numFmtId="1" fontId="4" fillId="2" borderId="0" xfId="11" applyNumberFormat="1" applyFont="1" applyFill="1" applyBorder="1"/>
    <xf numFmtId="3" fontId="4" fillId="2" borderId="0" xfId="3" applyNumberFormat="1" applyFont="1" applyFill="1" applyBorder="1" applyAlignment="1">
      <alignment horizontal="right"/>
    </xf>
    <xf numFmtId="3" fontId="3" fillId="2" borderId="0" xfId="0" applyNumberFormat="1" applyFont="1" applyFill="1" applyProtection="1">
      <protection hidden="1"/>
    </xf>
    <xf numFmtId="3" fontId="3" fillId="2" borderId="0" xfId="0" applyNumberFormat="1" applyFont="1" applyFill="1" applyAlignment="1" applyProtection="1">
      <protection hidden="1"/>
    </xf>
    <xf numFmtId="0" fontId="4" fillId="2" borderId="1" xfId="0" applyFont="1" applyFill="1" applyBorder="1" applyAlignment="1">
      <alignment vertical="center"/>
    </xf>
    <xf numFmtId="0" fontId="3" fillId="2" borderId="0" xfId="0" applyFont="1" applyFill="1" applyAlignment="1" applyProtection="1">
      <protection hidden="1"/>
    </xf>
    <xf numFmtId="0" fontId="4" fillId="2" borderId="1" xfId="0" applyFont="1" applyFill="1" applyBorder="1" applyAlignment="1">
      <alignment horizontal="center" vertical="center"/>
    </xf>
    <xf numFmtId="0" fontId="3" fillId="2" borderId="0" xfId="0" applyFont="1" applyFill="1" applyProtection="1">
      <protection locked="0" hidden="1"/>
    </xf>
    <xf numFmtId="3" fontId="3" fillId="2" borderId="2" xfId="3" applyNumberFormat="1" applyFont="1" applyFill="1" applyBorder="1" applyAlignment="1" applyProtection="1">
      <alignment horizontal="right"/>
      <protection hidden="1"/>
    </xf>
    <xf numFmtId="165" fontId="3" fillId="2" borderId="2" xfId="3" applyNumberFormat="1" applyFont="1" applyFill="1" applyBorder="1" applyAlignment="1" applyProtection="1">
      <alignment horizontal="right"/>
      <protection hidden="1"/>
    </xf>
    <xf numFmtId="165" fontId="4" fillId="2" borderId="0" xfId="0" applyNumberFormat="1" applyFont="1" applyFill="1" applyBorder="1" applyAlignment="1" applyProtection="1">
      <alignment horizontal="left"/>
      <protection locked="0" hidden="1"/>
    </xf>
    <xf numFmtId="165" fontId="3" fillId="2" borderId="0" xfId="11" applyNumberFormat="1" applyFont="1" applyFill="1" applyBorder="1" applyAlignment="1" applyProtection="1">
      <alignment horizontal="left"/>
      <protection locked="0" hidden="1"/>
    </xf>
    <xf numFmtId="165" fontId="3" fillId="2" borderId="0" xfId="11" applyNumberFormat="1" applyFont="1" applyFill="1" applyBorder="1" applyProtection="1">
      <protection locked="0" hidden="1"/>
    </xf>
    <xf numFmtId="0" fontId="4" fillId="2" borderId="0" xfId="13" applyFont="1" applyFill="1" applyBorder="1" applyProtection="1">
      <protection locked="0" hidden="1"/>
    </xf>
    <xf numFmtId="0" fontId="3" fillId="2" borderId="0" xfId="0" applyNumberFormat="1" applyFont="1" applyFill="1" applyBorder="1" applyProtection="1">
      <protection locked="0" hidden="1"/>
    </xf>
    <xf numFmtId="3" fontId="3" fillId="2" borderId="0" xfId="0" applyNumberFormat="1" applyFont="1" applyFill="1" applyAlignment="1" applyProtection="1">
      <alignment horizontal="right"/>
      <protection locked="0" hidden="1"/>
    </xf>
    <xf numFmtId="0" fontId="3" fillId="2" borderId="0" xfId="0" applyFont="1" applyFill="1" applyBorder="1" applyProtection="1">
      <protection locked="0" hidden="1"/>
    </xf>
    <xf numFmtId="0" fontId="3" fillId="2" borderId="2" xfId="0" applyFont="1" applyFill="1" applyBorder="1"/>
    <xf numFmtId="0" fontId="3" fillId="2" borderId="0" xfId="0" applyFont="1" applyFill="1" applyBorder="1" applyAlignment="1">
      <alignment horizontal="left" wrapText="1"/>
    </xf>
    <xf numFmtId="1" fontId="4" fillId="2" borderId="1" xfId="0" applyNumberFormat="1" applyFont="1" applyFill="1" applyBorder="1" applyAlignment="1" applyProtection="1">
      <alignment horizontal="center" vertical="center" wrapText="1"/>
      <protection hidden="1"/>
    </xf>
    <xf numFmtId="3" fontId="3" fillId="2" borderId="2" xfId="0" applyNumberFormat="1" applyFont="1" applyFill="1" applyBorder="1" applyAlignment="1" applyProtection="1">
      <alignment horizontal="right"/>
      <protection hidden="1"/>
    </xf>
    <xf numFmtId="3" fontId="4" fillId="2" borderId="0" xfId="0" applyNumberFormat="1" applyFont="1" applyFill="1" applyBorder="1" applyProtection="1">
      <protection hidden="1"/>
    </xf>
    <xf numFmtId="3" fontId="3" fillId="2" borderId="0" xfId="0" applyNumberFormat="1" applyFont="1" applyFill="1" applyBorder="1" applyProtection="1">
      <protection hidden="1"/>
    </xf>
    <xf numFmtId="3" fontId="4" fillId="2" borderId="2" xfId="0" applyNumberFormat="1" applyFont="1" applyFill="1" applyBorder="1" applyProtection="1">
      <protection hidden="1"/>
    </xf>
    <xf numFmtId="0" fontId="3" fillId="2" borderId="0" xfId="0" applyFont="1" applyFill="1" applyBorder="1" applyProtection="1">
      <protection hidden="1"/>
    </xf>
    <xf numFmtId="1" fontId="3" fillId="2" borderId="0" xfId="0" applyNumberFormat="1" applyFont="1" applyFill="1" applyBorder="1" applyProtection="1">
      <protection hidden="1"/>
    </xf>
    <xf numFmtId="0" fontId="8" fillId="2" borderId="0" xfId="0" applyFont="1" applyFill="1" applyBorder="1" applyAlignment="1" applyProtection="1">
      <alignment horizontal="right"/>
      <protection hidden="1"/>
    </xf>
    <xf numFmtId="164" fontId="3" fillId="2" borderId="0" xfId="0" applyNumberFormat="1" applyFont="1" applyFill="1" applyProtection="1">
      <protection hidden="1"/>
    </xf>
    <xf numFmtId="0" fontId="3" fillId="2" borderId="0" xfId="0" applyFont="1" applyFill="1" applyBorder="1" applyAlignment="1"/>
    <xf numFmtId="3" fontId="9" fillId="2" borderId="0" xfId="0" applyNumberFormat="1" applyFont="1" applyFill="1" applyBorder="1" applyAlignment="1"/>
    <xf numFmtId="0" fontId="3" fillId="2" borderId="0" xfId="0" applyFont="1" applyFill="1" applyBorder="1" applyAlignment="1">
      <alignment horizontal="left"/>
    </xf>
    <xf numFmtId="0" fontId="3" fillId="2" borderId="0" xfId="0" applyFont="1" applyFill="1" applyBorder="1" applyAlignment="1" applyProtection="1">
      <protection locked="0" hidden="1"/>
    </xf>
    <xf numFmtId="3" fontId="2" fillId="2" borderId="0" xfId="0" applyNumberFormat="1" applyFont="1" applyFill="1" applyBorder="1" applyAlignment="1">
      <alignment wrapText="1"/>
    </xf>
    <xf numFmtId="3" fontId="9" fillId="2" borderId="0" xfId="0" applyNumberFormat="1" applyFont="1" applyFill="1" applyBorder="1"/>
    <xf numFmtId="0" fontId="9" fillId="3" borderId="3" xfId="0" applyFont="1" applyFill="1" applyBorder="1"/>
    <xf numFmtId="0" fontId="9" fillId="3" borderId="4" xfId="0" applyFont="1" applyFill="1" applyBorder="1"/>
    <xf numFmtId="0" fontId="14" fillId="2" borderId="0" xfId="0" applyFont="1" applyFill="1"/>
    <xf numFmtId="0" fontId="15" fillId="2" borderId="0" xfId="0" applyFont="1" applyFill="1"/>
    <xf numFmtId="0" fontId="16" fillId="2" borderId="0" xfId="0" applyFont="1" applyFill="1"/>
    <xf numFmtId="3" fontId="4" fillId="2" borderId="2" xfId="0" applyNumberFormat="1" applyFont="1" applyFill="1" applyBorder="1" applyAlignment="1" applyProtection="1">
      <alignment horizontal="right"/>
      <protection hidden="1"/>
    </xf>
    <xf numFmtId="0" fontId="2" fillId="2" borderId="0" xfId="0" applyFont="1" applyFill="1" applyAlignment="1"/>
    <xf numFmtId="0" fontId="9" fillId="2" borderId="0" xfId="0" applyFont="1" applyFill="1" applyBorder="1" applyAlignment="1"/>
    <xf numFmtId="0" fontId="9" fillId="3" borderId="0" xfId="0" applyFont="1" applyFill="1" applyBorder="1"/>
    <xf numFmtId="0" fontId="9" fillId="3" borderId="5" xfId="0" applyFont="1" applyFill="1" applyBorder="1"/>
    <xf numFmtId="0" fontId="5" fillId="2" borderId="1" xfId="0" applyFont="1" applyFill="1" applyBorder="1" applyAlignment="1">
      <alignment horizontal="center" vertical="center"/>
    </xf>
    <xf numFmtId="0" fontId="5" fillId="2" borderId="0" xfId="0" applyFont="1" applyFill="1" applyBorder="1" applyAlignment="1">
      <alignment horizontal="left" wrapText="1"/>
    </xf>
    <xf numFmtId="0" fontId="5" fillId="2" borderId="2" xfId="0" applyFont="1" applyFill="1" applyBorder="1" applyAlignment="1">
      <alignment horizontal="center" vertical="center"/>
    </xf>
    <xf numFmtId="0" fontId="17" fillId="2" borderId="0" xfId="0" applyFont="1" applyFill="1"/>
    <xf numFmtId="0" fontId="3" fillId="2" borderId="0" xfId="0" applyFont="1" applyFill="1" applyAlignment="1">
      <alignment horizontal="left" indent="1"/>
    </xf>
    <xf numFmtId="0" fontId="2" fillId="2" borderId="0" xfId="0" applyFont="1" applyFill="1" applyAlignment="1">
      <alignment horizontal="left"/>
    </xf>
    <xf numFmtId="0" fontId="9" fillId="2" borderId="0" xfId="0" applyFont="1" applyFill="1" applyBorder="1"/>
    <xf numFmtId="1" fontId="9" fillId="2" borderId="0" xfId="0" applyNumberFormat="1" applyFont="1" applyFill="1"/>
    <xf numFmtId="165" fontId="3" fillId="2" borderId="2" xfId="11" applyNumberFormat="1" applyFont="1" applyFill="1" applyBorder="1" applyAlignment="1" applyProtection="1">
      <alignment horizontal="left"/>
    </xf>
    <xf numFmtId="0" fontId="3" fillId="2" borderId="0" xfId="0" applyFont="1" applyFill="1" applyBorder="1" applyAlignment="1" applyProtection="1">
      <alignment horizontal="left"/>
      <protection hidden="1"/>
    </xf>
    <xf numFmtId="1" fontId="9" fillId="2" borderId="0" xfId="0" applyNumberFormat="1" applyFont="1" applyFill="1" applyProtection="1">
      <protection locked="0" hidden="1"/>
    </xf>
    <xf numFmtId="0" fontId="7" fillId="2" borderId="0" xfId="0" applyFont="1" applyFill="1" applyBorder="1" applyAlignment="1">
      <alignment horizontal="left"/>
    </xf>
    <xf numFmtId="1" fontId="4" fillId="2" borderId="0" xfId="11" applyNumberFormat="1" applyFont="1" applyFill="1" applyBorder="1" applyProtection="1">
      <protection locked="0" hidden="1"/>
    </xf>
    <xf numFmtId="165" fontId="3" fillId="2" borderId="2" xfId="11" applyNumberFormat="1" applyFont="1" applyFill="1" applyBorder="1" applyAlignment="1" applyProtection="1">
      <alignment horizontal="left"/>
      <protection locked="0" hidden="1"/>
    </xf>
    <xf numFmtId="0" fontId="3" fillId="2" borderId="0" xfId="0" applyFont="1" applyFill="1" applyBorder="1" applyAlignment="1" applyProtection="1">
      <protection hidden="1"/>
    </xf>
    <xf numFmtId="0" fontId="15" fillId="2" borderId="0" xfId="0" applyFont="1" applyFill="1" applyBorder="1"/>
    <xf numFmtId="0" fontId="2" fillId="2" borderId="0" xfId="0" applyFont="1" applyFill="1" applyAlignment="1" applyProtection="1">
      <protection hidden="1"/>
    </xf>
    <xf numFmtId="0" fontId="9" fillId="2" borderId="0" xfId="0" applyFont="1" applyFill="1" applyAlignment="1" applyProtection="1">
      <protection hidden="1"/>
    </xf>
    <xf numFmtId="0" fontId="18" fillId="2" borderId="0" xfId="0" applyFont="1" applyFill="1"/>
    <xf numFmtId="3" fontId="9" fillId="2" borderId="0" xfId="0" applyNumberFormat="1" applyFont="1" applyFill="1" applyBorder="1" applyProtection="1">
      <protection hidden="1"/>
    </xf>
    <xf numFmtId="0" fontId="4" fillId="2" borderId="1" xfId="0" applyFont="1" applyFill="1" applyBorder="1" applyAlignment="1" applyProtection="1">
      <alignment horizontal="center" vertical="center" wrapText="1"/>
      <protection hidden="1"/>
    </xf>
    <xf numFmtId="0" fontId="18" fillId="2" borderId="0" xfId="0" applyFont="1" applyFill="1" applyBorder="1"/>
    <xf numFmtId="0" fontId="4" fillId="2" borderId="2" xfId="0" applyFont="1" applyFill="1" applyBorder="1" applyAlignment="1" applyProtection="1">
      <alignment horizontal="center" vertical="center" wrapText="1"/>
      <protection hidden="1"/>
    </xf>
    <xf numFmtId="0" fontId="4" fillId="2" borderId="2" xfId="0" applyFont="1" applyFill="1" applyBorder="1" applyAlignment="1" applyProtection="1">
      <alignment horizontal="right" vertical="center"/>
      <protection hidden="1"/>
    </xf>
    <xf numFmtId="1" fontId="4" fillId="2" borderId="2" xfId="0" applyNumberFormat="1" applyFont="1" applyFill="1" applyBorder="1" applyAlignment="1" applyProtection="1">
      <alignment horizontal="right" vertical="center"/>
      <protection hidden="1"/>
    </xf>
    <xf numFmtId="0" fontId="19" fillId="2" borderId="0" xfId="0" applyFont="1" applyFill="1" applyBorder="1"/>
    <xf numFmtId="164" fontId="3" fillId="2" borderId="0" xfId="0" applyNumberFormat="1" applyFont="1" applyFill="1" applyAlignment="1" applyProtection="1">
      <protection hidden="1"/>
    </xf>
    <xf numFmtId="0" fontId="20" fillId="2" borderId="0" xfId="0" applyFont="1" applyFill="1" applyProtection="1">
      <protection hidden="1"/>
    </xf>
    <xf numFmtId="0" fontId="3" fillId="2" borderId="0" xfId="0" applyFont="1" applyFill="1" applyProtection="1">
      <protection hidden="1"/>
    </xf>
    <xf numFmtId="0" fontId="4" fillId="2" borderId="1" xfId="0" applyFont="1" applyFill="1" applyBorder="1" applyAlignment="1">
      <alignment horizontal="center" vertical="center" wrapText="1"/>
    </xf>
    <xf numFmtId="0" fontId="5" fillId="2" borderId="0" xfId="0" applyFont="1" applyFill="1" applyBorder="1" applyAlignment="1" applyProtection="1">
      <alignment horizontal="center" vertical="center" wrapText="1"/>
      <protection hidden="1"/>
    </xf>
    <xf numFmtId="0" fontId="21" fillId="2" borderId="0" xfId="0" applyFont="1" applyFill="1" applyBorder="1"/>
    <xf numFmtId="0" fontId="22" fillId="2" borderId="0" xfId="0" applyFont="1" applyFill="1"/>
    <xf numFmtId="1" fontId="3" fillId="2" borderId="2" xfId="0" applyNumberFormat="1" applyFont="1" applyFill="1" applyBorder="1" applyAlignment="1" applyProtection="1">
      <alignment horizontal="center" vertical="center" wrapText="1"/>
      <protection hidden="1"/>
    </xf>
    <xf numFmtId="1" fontId="3" fillId="2" borderId="6" xfId="0" applyNumberFormat="1" applyFont="1" applyFill="1" applyBorder="1" applyAlignment="1">
      <alignment horizontal="center" vertical="center" wrapText="1"/>
    </xf>
    <xf numFmtId="3" fontId="4" fillId="2" borderId="0" xfId="0" applyNumberFormat="1" applyFont="1" applyFill="1" applyBorder="1" applyAlignment="1">
      <alignment horizontal="center" vertical="center" wrapText="1"/>
    </xf>
    <xf numFmtId="1" fontId="3" fillId="2" borderId="2" xfId="0" applyNumberFormat="1" applyFont="1" applyFill="1" applyBorder="1" applyAlignment="1" applyProtection="1">
      <alignment horizontal="right" vertical="center" wrapText="1"/>
      <protection hidden="1"/>
    </xf>
    <xf numFmtId="3" fontId="3" fillId="2" borderId="2" xfId="0" applyNumberFormat="1" applyFont="1" applyFill="1" applyBorder="1" applyAlignment="1" applyProtection="1">
      <protection hidden="1"/>
    </xf>
    <xf numFmtId="3" fontId="3" fillId="2" borderId="2" xfId="0" applyNumberFormat="1" applyFont="1" applyFill="1" applyBorder="1" applyProtection="1">
      <protection hidden="1"/>
    </xf>
    <xf numFmtId="0" fontId="5" fillId="2" borderId="2" xfId="0" applyFont="1" applyFill="1" applyBorder="1" applyAlignment="1" applyProtection="1">
      <alignment horizontal="center" vertical="center" wrapText="1"/>
      <protection hidden="1"/>
    </xf>
    <xf numFmtId="1" fontId="4" fillId="2" borderId="1" xfId="0" applyNumberFormat="1" applyFont="1" applyFill="1" applyBorder="1" applyAlignment="1" applyProtection="1">
      <alignment horizontal="center"/>
      <protection hidden="1"/>
    </xf>
    <xf numFmtId="0" fontId="4" fillId="2" borderId="1" xfId="0" applyFont="1" applyFill="1" applyBorder="1" applyAlignment="1" applyProtection="1">
      <alignment horizontal="center" vertical="center"/>
      <protection hidden="1"/>
    </xf>
    <xf numFmtId="1" fontId="4" fillId="2" borderId="1" xfId="0" applyNumberFormat="1" applyFont="1" applyFill="1" applyBorder="1" applyAlignment="1">
      <alignment horizontal="center"/>
    </xf>
    <xf numFmtId="3" fontId="3" fillId="2" borderId="0" xfId="0" applyNumberFormat="1" applyFont="1" applyFill="1" applyBorder="1" applyAlignment="1" applyProtection="1">
      <alignment horizontal="left" indent="1"/>
      <protection locked="0" hidden="1"/>
    </xf>
    <xf numFmtId="3" fontId="3" fillId="2" borderId="0" xfId="0" applyNumberFormat="1" applyFont="1" applyFill="1" applyBorder="1" applyAlignment="1" applyProtection="1">
      <alignment horizontal="left" indent="2"/>
      <protection locked="0" hidden="1"/>
    </xf>
    <xf numFmtId="3" fontId="3" fillId="2" borderId="0" xfId="0" applyNumberFormat="1" applyFont="1" applyFill="1" applyBorder="1" applyAlignment="1" applyProtection="1">
      <alignment horizontal="left" indent="1"/>
      <protection hidden="1"/>
    </xf>
    <xf numFmtId="3" fontId="3" fillId="2" borderId="0" xfId="0" applyNumberFormat="1" applyFont="1" applyFill="1" applyBorder="1" applyAlignment="1" applyProtection="1">
      <alignment horizontal="left" indent="2"/>
      <protection hidden="1"/>
    </xf>
    <xf numFmtId="0" fontId="2" fillId="2" borderId="0" xfId="0" applyFont="1" applyFill="1" applyBorder="1" applyAlignment="1"/>
    <xf numFmtId="0" fontId="2" fillId="2" borderId="0" xfId="0" applyFont="1" applyFill="1"/>
    <xf numFmtId="0" fontId="24" fillId="2" borderId="0" xfId="0" applyFont="1" applyFill="1"/>
    <xf numFmtId="0" fontId="25" fillId="2" borderId="0" xfId="0" applyFont="1" applyFill="1"/>
    <xf numFmtId="3" fontId="26" fillId="2" borderId="0" xfId="0" applyNumberFormat="1" applyFont="1" applyFill="1" applyBorder="1" applyAlignment="1">
      <alignment horizontal="right"/>
    </xf>
    <xf numFmtId="0" fontId="3" fillId="2" borderId="6" xfId="0" applyFont="1" applyFill="1" applyBorder="1"/>
    <xf numFmtId="0" fontId="4" fillId="2" borderId="6" xfId="0" applyFont="1" applyFill="1" applyBorder="1" applyAlignment="1" applyProtection="1">
      <alignment horizontal="right" vertical="center"/>
      <protection hidden="1"/>
    </xf>
    <xf numFmtId="1" fontId="4" fillId="2" borderId="6" xfId="0" applyNumberFormat="1" applyFont="1" applyFill="1" applyBorder="1" applyAlignment="1" applyProtection="1">
      <alignment horizontal="right" vertical="center"/>
      <protection hidden="1"/>
    </xf>
    <xf numFmtId="0" fontId="2" fillId="2" borderId="0" xfId="0" applyFont="1" applyFill="1" applyProtection="1">
      <protection hidden="1"/>
    </xf>
    <xf numFmtId="0" fontId="24" fillId="2" borderId="0" xfId="0" applyFont="1" applyFill="1" applyProtection="1">
      <protection hidden="1"/>
    </xf>
    <xf numFmtId="0" fontId="9" fillId="2" borderId="0" xfId="0" applyFont="1" applyFill="1" applyProtection="1">
      <protection hidden="1"/>
    </xf>
    <xf numFmtId="0" fontId="27" fillId="0" borderId="0" xfId="0" applyFont="1"/>
    <xf numFmtId="0" fontId="0" fillId="0" borderId="0" xfId="0" applyFill="1"/>
    <xf numFmtId="0" fontId="18" fillId="2" borderId="0" xfId="0" applyFont="1" applyFill="1" applyProtection="1">
      <protection hidden="1"/>
    </xf>
    <xf numFmtId="0" fontId="29" fillId="0" borderId="0" xfId="0" applyFont="1"/>
    <xf numFmtId="0" fontId="3" fillId="2" borderId="2" xfId="0" applyFont="1" applyFill="1" applyBorder="1" applyProtection="1">
      <protection hidden="1"/>
    </xf>
    <xf numFmtId="0" fontId="15" fillId="2" borderId="0" xfId="0" applyFont="1" applyFill="1" applyProtection="1">
      <protection hidden="1"/>
    </xf>
    <xf numFmtId="0" fontId="29" fillId="0" borderId="0" xfId="0" applyFont="1" applyFill="1"/>
    <xf numFmtId="0" fontId="14" fillId="2" borderId="0" xfId="0" applyFont="1" applyFill="1" applyProtection="1">
      <protection hidden="1"/>
    </xf>
    <xf numFmtId="0" fontId="16" fillId="2" borderId="0" xfId="0" applyFont="1" applyFill="1" applyProtection="1">
      <protection hidden="1"/>
    </xf>
    <xf numFmtId="0" fontId="5" fillId="2" borderId="1" xfId="0" applyFont="1" applyFill="1" applyBorder="1" applyAlignment="1">
      <alignment horizontal="center" vertical="center" wrapText="1"/>
    </xf>
    <xf numFmtId="0" fontId="30" fillId="0" borderId="0" xfId="0" applyFont="1"/>
    <xf numFmtId="0" fontId="7" fillId="2" borderId="0" xfId="0" applyFont="1" applyFill="1"/>
    <xf numFmtId="1" fontId="3" fillId="2" borderId="0" xfId="0" applyNumberFormat="1" applyFont="1" applyFill="1" applyBorder="1" applyAlignment="1">
      <alignment horizontal="center" vertical="center" wrapText="1"/>
    </xf>
    <xf numFmtId="3" fontId="3" fillId="2" borderId="0" xfId="0" applyNumberFormat="1" applyFont="1" applyFill="1" applyBorder="1" applyAlignment="1" applyProtection="1">
      <alignment horizontal="center"/>
      <protection locked="0" hidden="1"/>
    </xf>
    <xf numFmtId="3" fontId="3" fillId="2" borderId="0" xfId="0" applyNumberFormat="1" applyFont="1" applyFill="1" applyBorder="1" applyAlignment="1" applyProtection="1">
      <alignment horizontal="center"/>
      <protection hidden="1"/>
    </xf>
    <xf numFmtId="1" fontId="4" fillId="2" borderId="0" xfId="0" applyNumberFormat="1" applyFont="1" applyFill="1" applyBorder="1" applyAlignment="1" applyProtection="1">
      <alignment horizontal="right"/>
      <protection hidden="1"/>
    </xf>
    <xf numFmtId="1" fontId="3" fillId="2" borderId="0" xfId="0" applyNumberFormat="1" applyFont="1" applyFill="1" applyBorder="1" applyAlignment="1" applyProtection="1">
      <alignment horizontal="right"/>
      <protection hidden="1"/>
    </xf>
    <xf numFmtId="1" fontId="3" fillId="2" borderId="2" xfId="0" applyNumberFormat="1" applyFont="1" applyFill="1" applyBorder="1" applyAlignment="1" applyProtection="1">
      <alignment horizontal="right"/>
      <protection hidden="1"/>
    </xf>
    <xf numFmtId="1" fontId="3" fillId="2" borderId="0" xfId="3" applyNumberFormat="1" applyFont="1" applyFill="1" applyBorder="1" applyAlignment="1" applyProtection="1">
      <alignment horizontal="right"/>
      <protection hidden="1"/>
    </xf>
    <xf numFmtId="1" fontId="3" fillId="2" borderId="2" xfId="3" applyNumberFormat="1" applyFont="1" applyFill="1" applyBorder="1" applyAlignment="1" applyProtection="1">
      <alignment horizontal="right"/>
      <protection hidden="1"/>
    </xf>
    <xf numFmtId="0" fontId="4" fillId="2" borderId="0" xfId="0" applyFont="1" applyFill="1" applyProtection="1">
      <protection hidden="1"/>
    </xf>
    <xf numFmtId="1" fontId="4" fillId="2" borderId="0" xfId="11" applyNumberFormat="1" applyFont="1" applyFill="1" applyBorder="1" applyProtection="1">
      <protection hidden="1"/>
    </xf>
    <xf numFmtId="0" fontId="4" fillId="2" borderId="0" xfId="0" applyFont="1" applyFill="1" applyAlignment="1" applyProtection="1">
      <alignment horizontal="left"/>
      <protection hidden="1"/>
    </xf>
    <xf numFmtId="165" fontId="4" fillId="2" borderId="0" xfId="0" applyNumberFormat="1" applyFont="1" applyFill="1" applyBorder="1" applyAlignment="1" applyProtection="1">
      <alignment horizontal="left"/>
      <protection hidden="1"/>
    </xf>
    <xf numFmtId="0" fontId="3" fillId="2" borderId="0" xfId="0" applyFont="1" applyFill="1" applyAlignment="1" applyProtection="1">
      <alignment horizontal="left"/>
      <protection hidden="1"/>
    </xf>
    <xf numFmtId="165" fontId="3" fillId="2" borderId="0" xfId="11" applyNumberFormat="1" applyFont="1" applyFill="1" applyBorder="1" applyAlignment="1" applyProtection="1">
      <alignment horizontal="left"/>
      <protection hidden="1"/>
    </xf>
    <xf numFmtId="165" fontId="3" fillId="2" borderId="0" xfId="11" applyNumberFormat="1" applyFont="1" applyFill="1" applyBorder="1" applyProtection="1">
      <protection hidden="1"/>
    </xf>
    <xf numFmtId="0" fontId="4" fillId="2" borderId="0" xfId="9" applyFont="1" applyFill="1" applyBorder="1" applyAlignment="1" applyProtection="1">
      <alignment vertical="center"/>
      <protection hidden="1"/>
    </xf>
    <xf numFmtId="0" fontId="4" fillId="0" borderId="0" xfId="0" applyFont="1"/>
    <xf numFmtId="165" fontId="4" fillId="2" borderId="0" xfId="11" applyNumberFormat="1" applyFont="1" applyFill="1" applyBorder="1" applyProtection="1">
      <protection hidden="1"/>
    </xf>
    <xf numFmtId="0" fontId="4" fillId="2" borderId="0" xfId="13" applyFont="1" applyFill="1" applyBorder="1" applyProtection="1">
      <protection hidden="1"/>
    </xf>
    <xf numFmtId="0" fontId="3" fillId="2" borderId="0" xfId="9" applyFont="1" applyFill="1" applyBorder="1" applyProtection="1">
      <protection hidden="1"/>
    </xf>
    <xf numFmtId="166" fontId="3" fillId="2" borderId="0" xfId="9" applyNumberFormat="1" applyFont="1" applyFill="1" applyBorder="1" applyAlignment="1" applyProtection="1">
      <alignment horizontal="left" vertical="center"/>
      <protection hidden="1"/>
    </xf>
    <xf numFmtId="166" fontId="3" fillId="2" borderId="0" xfId="9" applyNumberFormat="1" applyFont="1" applyFill="1" applyBorder="1" applyAlignment="1" applyProtection="1">
      <alignment horizontal="left"/>
      <protection hidden="1"/>
    </xf>
    <xf numFmtId="0" fontId="3" fillId="2" borderId="2" xfId="0" applyFont="1" applyFill="1" applyBorder="1" applyAlignment="1" applyProtection="1">
      <alignment horizontal="left"/>
      <protection hidden="1"/>
    </xf>
    <xf numFmtId="165" fontId="3" fillId="2" borderId="2" xfId="11" applyNumberFormat="1" applyFont="1" applyFill="1" applyBorder="1" applyAlignment="1" applyProtection="1">
      <alignment horizontal="left"/>
      <protection hidden="1"/>
    </xf>
    <xf numFmtId="0" fontId="0" fillId="2" borderId="0" xfId="0" applyFill="1" applyAlignment="1">
      <alignment wrapText="1"/>
    </xf>
    <xf numFmtId="0" fontId="31" fillId="2" borderId="0" xfId="0" applyFont="1" applyFill="1" applyBorder="1"/>
    <xf numFmtId="0" fontId="32" fillId="2" borderId="0" xfId="0" applyFont="1" applyFill="1" applyProtection="1">
      <protection hidden="1"/>
    </xf>
    <xf numFmtId="3" fontId="9" fillId="2" borderId="0" xfId="0" applyNumberFormat="1" applyFont="1" applyFill="1" applyBorder="1" applyAlignment="1">
      <alignment wrapText="1"/>
    </xf>
    <xf numFmtId="0" fontId="4" fillId="2" borderId="0" xfId="0" applyFont="1" applyFill="1" applyBorder="1" applyAlignment="1">
      <alignment horizontal="right" vertical="center" wrapText="1"/>
    </xf>
    <xf numFmtId="0" fontId="4" fillId="2" borderId="0" xfId="0" applyFont="1" applyFill="1" applyBorder="1" applyAlignment="1">
      <alignment horizontal="center"/>
    </xf>
    <xf numFmtId="3" fontId="4" fillId="2" borderId="0" xfId="0" applyNumberFormat="1" applyFont="1" applyFill="1" applyBorder="1" applyAlignment="1">
      <alignment horizontal="center" vertical="top" wrapText="1"/>
    </xf>
    <xf numFmtId="0" fontId="4" fillId="2" borderId="0" xfId="0" applyFont="1" applyFill="1" applyBorder="1" applyAlignment="1" applyProtection="1">
      <alignment horizontal="center" vertical="center"/>
      <protection hidden="1"/>
    </xf>
    <xf numFmtId="0" fontId="4" fillId="2" borderId="6" xfId="0" applyFont="1" applyFill="1" applyBorder="1" applyAlignment="1" applyProtection="1">
      <alignment horizontal="center" vertical="center"/>
      <protection hidden="1"/>
    </xf>
    <xf numFmtId="1" fontId="3" fillId="2" borderId="6" xfId="0" applyNumberFormat="1" applyFont="1" applyFill="1" applyBorder="1" applyAlignment="1">
      <alignment horizontal="right" vertical="center" wrapText="1"/>
    </xf>
    <xf numFmtId="0" fontId="0" fillId="0" borderId="0" xfId="0" applyAlignment="1"/>
    <xf numFmtId="0" fontId="3" fillId="5" borderId="0" xfId="0" applyFont="1" applyFill="1"/>
    <xf numFmtId="0" fontId="15" fillId="5" borderId="0" xfId="0" applyFont="1" applyFill="1"/>
    <xf numFmtId="0" fontId="0" fillId="5" borderId="0" xfId="0" applyFill="1" applyAlignment="1"/>
    <xf numFmtId="3" fontId="3" fillId="5" borderId="0" xfId="0" applyNumberFormat="1" applyFont="1" applyFill="1" applyAlignment="1" applyProtection="1">
      <protection hidden="1"/>
    </xf>
    <xf numFmtId="0" fontId="3" fillId="5" borderId="0" xfId="0" applyFont="1" applyFill="1" applyAlignment="1" applyProtection="1">
      <protection hidden="1"/>
    </xf>
    <xf numFmtId="3" fontId="3" fillId="5" borderId="0" xfId="0" applyNumberFormat="1" applyFont="1" applyFill="1" applyProtection="1">
      <protection hidden="1"/>
    </xf>
    <xf numFmtId="0" fontId="5" fillId="2" borderId="6" xfId="0" applyFont="1" applyFill="1" applyBorder="1" applyAlignment="1">
      <alignment horizontal="center" vertical="center"/>
    </xf>
    <xf numFmtId="0" fontId="2" fillId="5" borderId="0" xfId="0" applyFont="1" applyFill="1" applyAlignment="1">
      <alignment horizontal="left"/>
    </xf>
    <xf numFmtId="0" fontId="9" fillId="5" borderId="0" xfId="0" applyFont="1" applyFill="1"/>
    <xf numFmtId="0" fontId="4" fillId="5" borderId="0" xfId="0" applyFont="1" applyFill="1" applyBorder="1" applyAlignment="1">
      <alignment horizontal="right" vertical="center" wrapText="1"/>
    </xf>
    <xf numFmtId="3" fontId="9" fillId="5" borderId="0" xfId="0" applyNumberFormat="1" applyFont="1" applyFill="1" applyBorder="1" applyAlignment="1"/>
    <xf numFmtId="0" fontId="9" fillId="5" borderId="0" xfId="0" applyFont="1" applyFill="1" applyAlignment="1"/>
    <xf numFmtId="0" fontId="14" fillId="5" borderId="0" xfId="0" applyFont="1" applyFill="1"/>
    <xf numFmtId="0" fontId="9" fillId="5" borderId="2" xfId="0" applyFont="1" applyFill="1" applyBorder="1"/>
    <xf numFmtId="0" fontId="4" fillId="5" borderId="1" xfId="0" applyFont="1" applyFill="1" applyBorder="1" applyAlignment="1">
      <alignment vertical="center"/>
    </xf>
    <xf numFmtId="0" fontId="3" fillId="5" borderId="1" xfId="0" applyFont="1" applyFill="1" applyBorder="1"/>
    <xf numFmtId="0" fontId="16" fillId="5" borderId="0" xfId="0" applyFont="1" applyFill="1"/>
    <xf numFmtId="0" fontId="4" fillId="5" borderId="0" xfId="0" applyFont="1" applyFill="1" applyProtection="1">
      <protection hidden="1"/>
    </xf>
    <xf numFmtId="1" fontId="4" fillId="5" borderId="0" xfId="11" applyNumberFormat="1" applyFont="1" applyFill="1" applyBorder="1" applyProtection="1">
      <protection hidden="1"/>
    </xf>
    <xf numFmtId="1" fontId="4" fillId="5" borderId="0" xfId="11" applyNumberFormat="1" applyFont="1" applyFill="1" applyBorder="1"/>
    <xf numFmtId="0" fontId="4" fillId="5" borderId="0" xfId="0" applyFont="1" applyFill="1" applyBorder="1"/>
    <xf numFmtId="0" fontId="4" fillId="5" borderId="0" xfId="0" applyFont="1" applyFill="1"/>
    <xf numFmtId="0" fontId="4" fillId="5" borderId="0" xfId="0" applyFont="1" applyFill="1" applyAlignment="1" applyProtection="1">
      <alignment horizontal="left"/>
      <protection hidden="1"/>
    </xf>
    <xf numFmtId="165" fontId="4" fillId="5" borderId="0" xfId="0" applyNumberFormat="1" applyFont="1" applyFill="1" applyBorder="1" applyAlignment="1" applyProtection="1">
      <alignment horizontal="left"/>
      <protection hidden="1"/>
    </xf>
    <xf numFmtId="165" fontId="4" fillId="5" borderId="0" xfId="0" applyNumberFormat="1" applyFont="1" applyFill="1" applyBorder="1" applyAlignment="1" applyProtection="1">
      <alignment horizontal="left"/>
      <protection locked="0"/>
    </xf>
    <xf numFmtId="0" fontId="3" fillId="5" borderId="0" xfId="0" applyFont="1" applyFill="1" applyBorder="1"/>
    <xf numFmtId="0" fontId="3" fillId="5" borderId="0" xfId="0" applyFont="1" applyFill="1" applyProtection="1">
      <protection hidden="1"/>
    </xf>
    <xf numFmtId="0" fontId="3" fillId="5" borderId="0" xfId="0" applyFont="1" applyFill="1" applyAlignment="1" applyProtection="1">
      <alignment horizontal="left"/>
      <protection hidden="1"/>
    </xf>
    <xf numFmtId="165" fontId="3" fillId="5" borderId="0" xfId="11" applyNumberFormat="1" applyFont="1" applyFill="1" applyBorder="1" applyAlignment="1" applyProtection="1">
      <alignment horizontal="left"/>
      <protection hidden="1"/>
    </xf>
    <xf numFmtId="165" fontId="3" fillId="5" borderId="0" xfId="11" applyNumberFormat="1" applyFont="1" applyFill="1" applyBorder="1" applyAlignment="1" applyProtection="1">
      <alignment horizontal="left"/>
    </xf>
    <xf numFmtId="1" fontId="17" fillId="5" borderId="0" xfId="0" applyNumberFormat="1" applyFont="1" applyFill="1"/>
    <xf numFmtId="0" fontId="15" fillId="5" borderId="0" xfId="0" applyFont="1" applyFill="1" applyProtection="1">
      <protection hidden="1"/>
    </xf>
    <xf numFmtId="165" fontId="3" fillId="5" borderId="0" xfId="11" applyNumberFormat="1" applyFont="1" applyFill="1" applyBorder="1" applyAlignment="1" applyProtection="1"/>
    <xf numFmtId="165" fontId="3" fillId="5" borderId="0" xfId="11" applyNumberFormat="1" applyFont="1" applyFill="1" applyBorder="1" applyProtection="1">
      <protection hidden="1"/>
    </xf>
    <xf numFmtId="165" fontId="3" fillId="5" borderId="0" xfId="11" applyNumberFormat="1" applyFont="1" applyFill="1" applyBorder="1"/>
    <xf numFmtId="0" fontId="4" fillId="5" borderId="0" xfId="9" applyFont="1" applyFill="1" applyBorder="1" applyAlignment="1" applyProtection="1">
      <alignment vertical="center"/>
      <protection hidden="1"/>
    </xf>
    <xf numFmtId="0" fontId="4" fillId="5" borderId="0" xfId="9" applyFont="1" applyFill="1" applyBorder="1" applyAlignment="1">
      <alignment vertical="center"/>
    </xf>
    <xf numFmtId="166" fontId="3" fillId="5" borderId="0" xfId="9" applyNumberFormat="1" applyFont="1" applyFill="1" applyBorder="1" applyAlignment="1" applyProtection="1">
      <alignment horizontal="left" vertical="center"/>
    </xf>
    <xf numFmtId="165" fontId="4" fillId="5" borderId="0" xfId="11" applyNumberFormat="1" applyFont="1" applyFill="1" applyBorder="1" applyProtection="1">
      <protection hidden="1"/>
    </xf>
    <xf numFmtId="0" fontId="4" fillId="5" borderId="0" xfId="13" applyFont="1" applyFill="1" applyBorder="1" applyProtection="1">
      <protection hidden="1"/>
    </xf>
    <xf numFmtId="0" fontId="4" fillId="5" borderId="0" xfId="13" applyFont="1" applyFill="1" applyBorder="1"/>
    <xf numFmtId="0" fontId="3" fillId="5" borderId="0" xfId="9" applyFont="1" applyFill="1" applyBorder="1" applyProtection="1">
      <protection hidden="1"/>
    </xf>
    <xf numFmtId="166" fontId="3" fillId="5" borderId="0" xfId="9" applyNumberFormat="1" applyFont="1" applyFill="1" applyBorder="1" applyAlignment="1" applyProtection="1">
      <alignment horizontal="left" vertical="center"/>
      <protection hidden="1"/>
    </xf>
    <xf numFmtId="0" fontId="3" fillId="5" borderId="0" xfId="9" applyFont="1" applyFill="1" applyBorder="1"/>
    <xf numFmtId="166" fontId="3" fillId="5" borderId="0" xfId="9" applyNumberFormat="1" applyFont="1" applyFill="1" applyBorder="1" applyAlignment="1" applyProtection="1">
      <alignment horizontal="left"/>
      <protection hidden="1"/>
    </xf>
    <xf numFmtId="166" fontId="3" fillId="5" borderId="0" xfId="9" applyNumberFormat="1" applyFont="1" applyFill="1" applyBorder="1" applyAlignment="1" applyProtection="1">
      <alignment horizontal="left"/>
    </xf>
    <xf numFmtId="0" fontId="3" fillId="5" borderId="2" xfId="0" applyFont="1" applyFill="1" applyBorder="1" applyProtection="1">
      <protection hidden="1"/>
    </xf>
    <xf numFmtId="0" fontId="3" fillId="5" borderId="2" xfId="0" applyFont="1" applyFill="1" applyBorder="1" applyAlignment="1" applyProtection="1">
      <alignment horizontal="left"/>
      <protection hidden="1"/>
    </xf>
    <xf numFmtId="165" fontId="3" fillId="5" borderId="2" xfId="11" applyNumberFormat="1" applyFont="1" applyFill="1" applyBorder="1" applyAlignment="1" applyProtection="1">
      <alignment horizontal="left"/>
      <protection hidden="1"/>
    </xf>
    <xf numFmtId="165" fontId="3" fillId="5" borderId="2" xfId="11" applyNumberFormat="1" applyFont="1" applyFill="1" applyBorder="1" applyAlignment="1" applyProtection="1">
      <alignment horizontal="left"/>
    </xf>
    <xf numFmtId="0" fontId="3" fillId="5" borderId="2" xfId="0" applyFont="1" applyFill="1" applyBorder="1"/>
    <xf numFmtId="3" fontId="4" fillId="5" borderId="0" xfId="0" applyNumberFormat="1" applyFont="1" applyFill="1" applyBorder="1"/>
    <xf numFmtId="0" fontId="8" fillId="5" borderId="0" xfId="0" applyFont="1" applyFill="1" applyAlignment="1">
      <alignment horizontal="right"/>
    </xf>
    <xf numFmtId="3" fontId="3" fillId="5" borderId="0" xfId="0" applyNumberFormat="1" applyFont="1" applyFill="1" applyAlignment="1"/>
    <xf numFmtId="3" fontId="3" fillId="5" borderId="0" xfId="0" applyNumberFormat="1" applyFont="1" applyFill="1" applyAlignment="1">
      <alignment wrapText="1"/>
    </xf>
    <xf numFmtId="0" fontId="3" fillId="5" borderId="0" xfId="0" applyFont="1" applyFill="1" applyBorder="1" applyAlignment="1" applyProtection="1">
      <alignment horizontal="left"/>
      <protection hidden="1"/>
    </xf>
    <xf numFmtId="0" fontId="3" fillId="5" borderId="0" xfId="0" applyFont="1" applyFill="1" applyAlignment="1">
      <alignment horizontal="left"/>
    </xf>
    <xf numFmtId="0" fontId="3" fillId="5" borderId="0" xfId="0" applyFont="1" applyFill="1" applyAlignment="1"/>
    <xf numFmtId="3" fontId="3" fillId="5" borderId="0" xfId="0" applyNumberFormat="1" applyFont="1" applyFill="1" applyAlignment="1">
      <alignment horizontal="left" wrapText="1"/>
    </xf>
    <xf numFmtId="3" fontId="3" fillId="5" borderId="0" xfId="0" applyNumberFormat="1" applyFont="1" applyFill="1" applyAlignment="1">
      <alignment horizontal="left"/>
    </xf>
    <xf numFmtId="0" fontId="0" fillId="5" borderId="0" xfId="0" applyFill="1" applyAlignment="1">
      <alignment horizontal="left" wrapText="1"/>
    </xf>
    <xf numFmtId="3" fontId="4" fillId="2" borderId="0" xfId="7" applyNumberFormat="1" applyFont="1" applyFill="1" applyBorder="1" applyProtection="1">
      <protection hidden="1"/>
    </xf>
    <xf numFmtId="3" fontId="3" fillId="2" borderId="0" xfId="7" applyNumberFormat="1" applyFont="1" applyFill="1" applyBorder="1" applyProtection="1">
      <protection hidden="1"/>
    </xf>
    <xf numFmtId="3" fontId="3" fillId="2" borderId="2" xfId="7" applyNumberFormat="1" applyFont="1" applyFill="1" applyBorder="1" applyProtection="1">
      <protection hidden="1"/>
    </xf>
    <xf numFmtId="0" fontId="5" fillId="2" borderId="1" xfId="0" applyFont="1" applyFill="1" applyBorder="1" applyAlignment="1">
      <alignment horizontal="center"/>
    </xf>
    <xf numFmtId="0" fontId="5" fillId="2" borderId="0" xfId="0" applyFont="1" applyFill="1" applyBorder="1" applyAlignment="1">
      <alignment horizontal="left" vertical="center" wrapText="1"/>
    </xf>
    <xf numFmtId="0" fontId="5" fillId="5" borderId="6" xfId="0" applyFont="1" applyFill="1" applyBorder="1" applyAlignment="1">
      <alignment horizontal="left" vertical="center"/>
    </xf>
    <xf numFmtId="0" fontId="4" fillId="2" borderId="6" xfId="0" applyFont="1" applyFill="1" applyBorder="1" applyAlignment="1">
      <alignment horizontal="center" vertical="center"/>
    </xf>
    <xf numFmtId="1" fontId="3" fillId="5" borderId="6" xfId="0" applyNumberFormat="1" applyFont="1" applyFill="1" applyBorder="1" applyAlignment="1">
      <alignment horizontal="right" vertical="center" wrapText="1"/>
    </xf>
    <xf numFmtId="0" fontId="52" fillId="0" borderId="0" xfId="0" applyFont="1"/>
    <xf numFmtId="0" fontId="0" fillId="6" borderId="0" xfId="0" applyFill="1"/>
    <xf numFmtId="0" fontId="0" fillId="7" borderId="0" xfId="0" applyFill="1"/>
    <xf numFmtId="0" fontId="0" fillId="8" borderId="0" xfId="0" applyFill="1"/>
    <xf numFmtId="165" fontId="0" fillId="6" borderId="0" xfId="0" applyNumberFormat="1" applyFill="1"/>
    <xf numFmtId="165" fontId="0" fillId="7" borderId="0" xfId="0" applyNumberFormat="1" applyFill="1"/>
    <xf numFmtId="165" fontId="0" fillId="8" borderId="0" xfId="0" applyNumberFormat="1" applyFill="1"/>
    <xf numFmtId="1" fontId="0" fillId="6" borderId="0" xfId="0" applyNumberFormat="1" applyFill="1"/>
    <xf numFmtId="1" fontId="0" fillId="7" borderId="0" xfId="0" applyNumberFormat="1" applyFill="1"/>
    <xf numFmtId="1" fontId="0" fillId="8" borderId="0" xfId="0" applyNumberFormat="1" applyFill="1"/>
    <xf numFmtId="164" fontId="4" fillId="2" borderId="0" xfId="0" applyNumberFormat="1" applyFont="1" applyFill="1" applyBorder="1" applyAlignment="1" applyProtection="1">
      <alignment horizontal="right"/>
      <protection hidden="1"/>
    </xf>
    <xf numFmtId="164" fontId="3" fillId="2" borderId="0" xfId="0" applyNumberFormat="1" applyFont="1" applyFill="1" applyBorder="1" applyAlignment="1" applyProtection="1">
      <alignment horizontal="right"/>
      <protection hidden="1"/>
    </xf>
    <xf numFmtId="164" fontId="3" fillId="2" borderId="0" xfId="0" applyNumberFormat="1" applyFont="1" applyFill="1" applyBorder="1" applyAlignment="1" applyProtection="1">
      <alignment horizontal="center"/>
      <protection locked="0" hidden="1"/>
    </xf>
    <xf numFmtId="164" fontId="3" fillId="2" borderId="0" xfId="0" applyNumberFormat="1" applyFont="1" applyFill="1" applyBorder="1" applyAlignment="1" applyProtection="1">
      <alignment horizontal="center"/>
      <protection hidden="1"/>
    </xf>
    <xf numFmtId="3" fontId="4" fillId="2" borderId="0" xfId="0" applyNumberFormat="1" applyFont="1" applyFill="1" applyBorder="1" applyAlignment="1" applyProtection="1">
      <alignment horizontal="center"/>
      <protection hidden="1"/>
    </xf>
    <xf numFmtId="3" fontId="3" fillId="2" borderId="0" xfId="7" applyNumberFormat="1" applyFont="1" applyFill="1" applyBorder="1" applyAlignment="1" applyProtection="1">
      <alignment horizontal="center"/>
      <protection hidden="1"/>
    </xf>
    <xf numFmtId="3" fontId="4" fillId="2" borderId="0" xfId="7" applyNumberFormat="1" applyFont="1" applyFill="1" applyBorder="1" applyAlignment="1" applyProtection="1">
      <alignment horizontal="center"/>
      <protection hidden="1"/>
    </xf>
    <xf numFmtId="3" fontId="4" fillId="2" borderId="0" xfId="7" applyNumberFormat="1" applyFont="1" applyFill="1" applyBorder="1" applyAlignment="1" applyProtection="1">
      <alignment horizontal="right"/>
      <protection hidden="1"/>
    </xf>
    <xf numFmtId="3" fontId="3" fillId="2" borderId="0" xfId="7" applyNumberFormat="1" applyFont="1" applyFill="1" applyBorder="1" applyAlignment="1" applyProtection="1">
      <alignment horizontal="right"/>
      <protection hidden="1"/>
    </xf>
    <xf numFmtId="3" fontId="4" fillId="2" borderId="2" xfId="7" applyNumberFormat="1" applyFont="1" applyFill="1" applyBorder="1" applyAlignment="1" applyProtection="1">
      <alignment horizontal="right"/>
      <protection hidden="1"/>
    </xf>
    <xf numFmtId="0" fontId="52" fillId="0" borderId="0" xfId="0" applyFont="1" applyFill="1"/>
    <xf numFmtId="0" fontId="15" fillId="2" borderId="0" xfId="7" applyFont="1" applyFill="1"/>
    <xf numFmtId="0" fontId="16" fillId="2" borderId="0" xfId="7" applyFont="1" applyFill="1"/>
    <xf numFmtId="0" fontId="18" fillId="2" borderId="0" xfId="7" applyFont="1" applyFill="1" applyBorder="1"/>
    <xf numFmtId="3" fontId="4" fillId="2" borderId="1" xfId="0" applyNumberFormat="1" applyFont="1" applyFill="1" applyBorder="1" applyAlignment="1" applyProtection="1">
      <alignment horizontal="right"/>
      <protection hidden="1"/>
    </xf>
    <xf numFmtId="1" fontId="4" fillId="2" borderId="1" xfId="0" applyNumberFormat="1" applyFont="1" applyFill="1" applyBorder="1" applyAlignment="1" applyProtection="1">
      <alignment horizontal="right"/>
      <protection hidden="1"/>
    </xf>
    <xf numFmtId="0" fontId="18" fillId="2" borderId="0" xfId="7" applyFont="1" applyFill="1"/>
    <xf numFmtId="1" fontId="4" fillId="2" borderId="0" xfId="3" applyNumberFormat="1" applyFont="1" applyFill="1" applyBorder="1" applyAlignment="1" applyProtection="1">
      <alignment horizontal="right"/>
      <protection hidden="1"/>
    </xf>
    <xf numFmtId="165" fontId="4" fillId="2" borderId="0" xfId="3" applyNumberFormat="1" applyFont="1" applyFill="1" applyBorder="1" applyAlignment="1" applyProtection="1">
      <alignment horizontal="right"/>
      <protection hidden="1"/>
    </xf>
    <xf numFmtId="3" fontId="4" fillId="2" borderId="0" xfId="7" applyNumberFormat="1" applyFont="1" applyFill="1" applyAlignment="1" applyProtection="1">
      <alignment horizontal="right"/>
      <protection hidden="1"/>
    </xf>
    <xf numFmtId="3" fontId="3" fillId="2" borderId="0" xfId="7" applyNumberFormat="1" applyFont="1" applyFill="1" applyAlignment="1" applyProtection="1">
      <alignment horizontal="right"/>
      <protection hidden="1"/>
    </xf>
    <xf numFmtId="0" fontId="53" fillId="0" borderId="0" xfId="0" applyFont="1"/>
    <xf numFmtId="0" fontId="54" fillId="0" borderId="0" xfId="0" applyFont="1"/>
    <xf numFmtId="0" fontId="15" fillId="2" borderId="0" xfId="7" applyFont="1" applyFill="1" applyProtection="1">
      <protection hidden="1"/>
    </xf>
    <xf numFmtId="3" fontId="4" fillId="2" borderId="0" xfId="4" applyNumberFormat="1" applyFont="1" applyFill="1" applyBorder="1" applyAlignment="1" applyProtection="1">
      <alignment horizontal="right"/>
      <protection hidden="1"/>
    </xf>
    <xf numFmtId="3" fontId="3" fillId="2" borderId="0" xfId="4" applyNumberFormat="1" applyFont="1" applyFill="1" applyBorder="1" applyAlignment="1" applyProtection="1">
      <alignment horizontal="right"/>
      <protection hidden="1"/>
    </xf>
    <xf numFmtId="3" fontId="3" fillId="2" borderId="2" xfId="4" applyNumberFormat="1" applyFont="1" applyFill="1" applyBorder="1" applyAlignment="1" applyProtection="1">
      <alignment horizontal="right"/>
      <protection hidden="1"/>
    </xf>
    <xf numFmtId="0" fontId="4" fillId="2" borderId="0" xfId="7" applyFont="1" applyFill="1" applyProtection="1">
      <protection hidden="1"/>
    </xf>
    <xf numFmtId="0" fontId="27" fillId="0" borderId="0" xfId="0" applyFont="1" applyAlignment="1"/>
    <xf numFmtId="0" fontId="34" fillId="0" borderId="0" xfId="0" applyFont="1"/>
    <xf numFmtId="0" fontId="35" fillId="0" borderId="0" xfId="0" applyFont="1" applyAlignment="1"/>
    <xf numFmtId="0" fontId="4" fillId="5" borderId="0" xfId="7" applyFont="1" applyFill="1" applyProtection="1">
      <protection hidden="1"/>
    </xf>
    <xf numFmtId="0" fontId="15" fillId="5" borderId="0" xfId="7" applyFont="1" applyFill="1" applyProtection="1">
      <protection hidden="1"/>
    </xf>
    <xf numFmtId="3" fontId="4" fillId="5" borderId="0" xfId="4" applyNumberFormat="1" applyFont="1" applyFill="1" applyBorder="1" applyAlignment="1" applyProtection="1">
      <alignment horizontal="right"/>
      <protection hidden="1"/>
    </xf>
    <xf numFmtId="3" fontId="3" fillId="5" borderId="0" xfId="4" applyNumberFormat="1" applyFont="1" applyFill="1" applyBorder="1" applyAlignment="1" applyProtection="1">
      <alignment horizontal="right"/>
      <protection hidden="1"/>
    </xf>
    <xf numFmtId="3" fontId="3" fillId="5" borderId="2" xfId="4" applyNumberFormat="1" applyFont="1" applyFill="1" applyBorder="1" applyAlignment="1" applyProtection="1">
      <alignment horizontal="right"/>
      <protection hidden="1"/>
    </xf>
    <xf numFmtId="0" fontId="55" fillId="0" borderId="0" xfId="0" applyFont="1" applyFill="1"/>
    <xf numFmtId="0" fontId="56" fillId="0" borderId="0" xfId="0" applyFont="1" applyAlignment="1"/>
    <xf numFmtId="0" fontId="9" fillId="6" borderId="0" xfId="0" applyFont="1" applyFill="1"/>
    <xf numFmtId="0" fontId="9" fillId="7" borderId="0" xfId="0" applyFont="1" applyFill="1"/>
    <xf numFmtId="0" fontId="9" fillId="8" borderId="0" xfId="0" applyFont="1" applyFill="1"/>
    <xf numFmtId="3" fontId="9" fillId="2" borderId="7" xfId="0" applyNumberFormat="1" applyFont="1" applyFill="1" applyBorder="1" applyAlignment="1">
      <alignment horizontal="left" wrapText="1"/>
    </xf>
    <xf numFmtId="0" fontId="0" fillId="5" borderId="8" xfId="0" applyFill="1" applyBorder="1" applyAlignment="1">
      <alignment horizontal="right" textRotation="90" wrapText="1"/>
    </xf>
    <xf numFmtId="0" fontId="0" fillId="5" borderId="2" xfId="0" applyFill="1" applyBorder="1" applyAlignment="1">
      <alignment horizontal="right" textRotation="90" wrapText="1"/>
    </xf>
    <xf numFmtId="0" fontId="0" fillId="5" borderId="9" xfId="0" applyFill="1" applyBorder="1" applyAlignment="1">
      <alignment horizontal="right" textRotation="90" wrapText="1"/>
    </xf>
    <xf numFmtId="0" fontId="0" fillId="0" borderId="2" xfId="0" applyBorder="1" applyAlignment="1">
      <alignment textRotation="90" wrapText="1"/>
    </xf>
    <xf numFmtId="0" fontId="4" fillId="2" borderId="2" xfId="0" applyFont="1" applyFill="1" applyBorder="1" applyAlignment="1">
      <alignment vertical="center" wrapText="1"/>
    </xf>
    <xf numFmtId="0" fontId="4" fillId="2" borderId="6" xfId="0" applyFont="1" applyFill="1" applyBorder="1" applyAlignment="1">
      <alignment horizontal="right" vertical="center"/>
    </xf>
    <xf numFmtId="1" fontId="3" fillId="5" borderId="6" xfId="0" applyNumberFormat="1" applyFont="1" applyFill="1" applyBorder="1" applyAlignment="1">
      <alignment horizontal="center" vertical="center" wrapText="1"/>
    </xf>
    <xf numFmtId="0" fontId="5" fillId="2" borderId="2" xfId="0" applyFont="1" applyFill="1" applyBorder="1" applyAlignment="1">
      <alignment horizontal="left" vertical="center"/>
    </xf>
    <xf numFmtId="0" fontId="9" fillId="3" borderId="10" xfId="0" applyFont="1" applyFill="1" applyBorder="1"/>
    <xf numFmtId="0" fontId="4" fillId="2" borderId="0" xfId="0" applyFont="1" applyFill="1" applyBorder="1" applyProtection="1">
      <protection hidden="1"/>
    </xf>
    <xf numFmtId="0" fontId="38" fillId="5" borderId="0" xfId="7" applyFont="1" applyFill="1" applyBorder="1"/>
    <xf numFmtId="0" fontId="40" fillId="5" borderId="0" xfId="7" applyFont="1" applyFill="1" applyBorder="1"/>
    <xf numFmtId="0" fontId="3" fillId="5" borderId="0" xfId="7" applyFont="1" applyFill="1"/>
    <xf numFmtId="0" fontId="0" fillId="2" borderId="0" xfId="0" applyFill="1" applyProtection="1">
      <protection hidden="1"/>
    </xf>
    <xf numFmtId="0" fontId="0" fillId="2" borderId="0" xfId="0" applyFill="1" applyBorder="1" applyProtection="1">
      <protection hidden="1"/>
    </xf>
    <xf numFmtId="0" fontId="4" fillId="2" borderId="0" xfId="0" applyFont="1" applyFill="1" applyAlignment="1">
      <alignment horizontal="left"/>
    </xf>
    <xf numFmtId="0" fontId="4" fillId="2" borderId="0" xfId="0" applyFont="1" applyFill="1" applyBorder="1" applyAlignment="1" applyProtection="1">
      <alignment horizontal="left"/>
      <protection hidden="1"/>
    </xf>
    <xf numFmtId="0" fontId="0" fillId="2" borderId="0" xfId="0" applyFill="1"/>
    <xf numFmtId="0" fontId="4" fillId="2" borderId="0" xfId="0" applyFont="1" applyFill="1" applyAlignment="1"/>
    <xf numFmtId="0" fontId="8" fillId="2" borderId="0" xfId="0" applyFont="1" applyFill="1"/>
    <xf numFmtId="0" fontId="9" fillId="5" borderId="0" xfId="7" applyFill="1"/>
    <xf numFmtId="0" fontId="9" fillId="5" borderId="0" xfId="7" applyFont="1" applyFill="1" applyBorder="1" applyAlignment="1">
      <alignment horizontal="left"/>
    </xf>
    <xf numFmtId="0" fontId="36" fillId="2" borderId="0" xfId="7" applyFont="1" applyFill="1" applyAlignment="1"/>
    <xf numFmtId="0" fontId="9" fillId="2" borderId="0" xfId="7" applyFont="1" applyFill="1" applyBorder="1"/>
    <xf numFmtId="0" fontId="14" fillId="2" borderId="0" xfId="7" applyFont="1" applyFill="1" applyBorder="1"/>
    <xf numFmtId="0" fontId="9" fillId="2" borderId="0" xfId="7" applyFont="1" applyFill="1"/>
    <xf numFmtId="1" fontId="9" fillId="2" borderId="0" xfId="7" applyNumberFormat="1" applyFont="1" applyFill="1" applyAlignment="1">
      <alignment horizontal="left"/>
    </xf>
    <xf numFmtId="0" fontId="41" fillId="2" borderId="0" xfId="7" applyFont="1" applyFill="1" applyBorder="1"/>
    <xf numFmtId="0" fontId="9" fillId="3" borderId="4" xfId="7" applyFont="1" applyFill="1" applyBorder="1" applyAlignment="1">
      <alignment horizontal="left"/>
    </xf>
    <xf numFmtId="0" fontId="9" fillId="3" borderId="11" xfId="7" applyFont="1" applyFill="1" applyBorder="1" applyAlignment="1" applyProtection="1">
      <alignment horizontal="center"/>
      <protection locked="0"/>
    </xf>
    <xf numFmtId="0" fontId="2" fillId="2" borderId="0" xfId="7" applyFont="1" applyFill="1"/>
    <xf numFmtId="0" fontId="9" fillId="5" borderId="0" xfId="7" applyFont="1" applyFill="1" applyBorder="1" applyAlignment="1" applyProtection="1">
      <alignment horizontal="center"/>
      <protection locked="0"/>
    </xf>
    <xf numFmtId="3" fontId="9" fillId="2" borderId="0" xfId="7" applyNumberFormat="1" applyFont="1" applyFill="1" applyBorder="1" applyAlignment="1"/>
    <xf numFmtId="1" fontId="4" fillId="2" borderId="0" xfId="7" applyNumberFormat="1" applyFont="1" applyFill="1" applyAlignment="1">
      <alignment horizontal="left"/>
    </xf>
    <xf numFmtId="0" fontId="40" fillId="2" borderId="1" xfId="7" applyFont="1" applyFill="1" applyBorder="1" applyAlignment="1">
      <alignment vertical="center"/>
    </xf>
    <xf numFmtId="0" fontId="3" fillId="2" borderId="0" xfId="7" applyFont="1" applyFill="1" applyAlignment="1">
      <alignment vertical="center"/>
    </xf>
    <xf numFmtId="0" fontId="42" fillId="2" borderId="0" xfId="7" applyFont="1" applyFill="1" applyBorder="1" applyAlignment="1">
      <alignment vertical="center"/>
    </xf>
    <xf numFmtId="0" fontId="40" fillId="2" borderId="0" xfId="7" applyFont="1" applyFill="1" applyBorder="1" applyAlignment="1">
      <alignment vertical="center"/>
    </xf>
    <xf numFmtId="0" fontId="40" fillId="2" borderId="2" xfId="7" applyFont="1" applyFill="1" applyBorder="1" applyAlignment="1">
      <alignment vertical="center"/>
    </xf>
    <xf numFmtId="0" fontId="3" fillId="2" borderId="6" xfId="7" applyFont="1" applyFill="1" applyBorder="1" applyAlignment="1">
      <alignment horizontal="center" vertical="center" wrapText="1"/>
    </xf>
    <xf numFmtId="0" fontId="39" fillId="2" borderId="0" xfId="7" applyFont="1" applyFill="1" applyBorder="1" applyAlignment="1">
      <alignment vertical="center"/>
    </xf>
    <xf numFmtId="0" fontId="40" fillId="2" borderId="0" xfId="7" applyFont="1" applyFill="1" applyBorder="1" applyAlignment="1">
      <alignment wrapText="1"/>
    </xf>
    <xf numFmtId="0" fontId="42" fillId="2" borderId="0" xfId="7" applyFont="1" applyFill="1" applyBorder="1"/>
    <xf numFmtId="49" fontId="4" fillId="2" borderId="0" xfId="7" applyNumberFormat="1" applyFont="1" applyFill="1" applyBorder="1"/>
    <xf numFmtId="0" fontId="4" fillId="2" borderId="0" xfId="7" applyFont="1" applyFill="1" applyBorder="1"/>
    <xf numFmtId="0" fontId="39" fillId="2" borderId="0" xfId="7" applyFont="1" applyFill="1" applyBorder="1"/>
    <xf numFmtId="0" fontId="3" fillId="2" borderId="0" xfId="7" applyFont="1" applyFill="1" applyBorder="1"/>
    <xf numFmtId="3" fontId="42" fillId="2" borderId="0" xfId="7" applyNumberFormat="1" applyFont="1" applyFill="1" applyBorder="1"/>
    <xf numFmtId="3" fontId="40" fillId="2" borderId="0" xfId="7" applyNumberFormat="1" applyFont="1" applyFill="1" applyBorder="1"/>
    <xf numFmtId="17" fontId="3" fillId="2" borderId="0" xfId="7" applyNumberFormat="1" applyFont="1" applyFill="1" applyBorder="1"/>
    <xf numFmtId="17" fontId="40" fillId="2" borderId="0" xfId="7" applyNumberFormat="1" applyFont="1" applyFill="1" applyBorder="1"/>
    <xf numFmtId="3" fontId="42" fillId="2" borderId="0" xfId="7" applyNumberFormat="1" applyFont="1" applyFill="1" applyBorder="1" applyAlignment="1">
      <alignment horizontal="center"/>
    </xf>
    <xf numFmtId="0" fontId="3" fillId="2" borderId="2" xfId="7" applyFont="1" applyFill="1" applyBorder="1"/>
    <xf numFmtId="0" fontId="40" fillId="2" borderId="2" xfId="7" applyFont="1" applyFill="1" applyBorder="1"/>
    <xf numFmtId="3" fontId="3" fillId="2" borderId="0" xfId="7" applyNumberFormat="1" applyFont="1" applyFill="1" applyAlignment="1">
      <alignment horizontal="center"/>
    </xf>
    <xf numFmtId="3" fontId="8" fillId="2" borderId="0" xfId="7" applyNumberFormat="1" applyFont="1" applyFill="1" applyBorder="1" applyAlignment="1"/>
    <xf numFmtId="3" fontId="40" fillId="2" borderId="0" xfId="7" applyNumberFormat="1" applyFont="1" applyFill="1" applyBorder="1" applyAlignment="1">
      <alignment horizontal="center"/>
    </xf>
    <xf numFmtId="0" fontId="3" fillId="2" borderId="0" xfId="7" applyFont="1" applyFill="1" applyAlignment="1">
      <alignment wrapText="1"/>
    </xf>
    <xf numFmtId="0" fontId="3" fillId="2" borderId="0" xfId="7" applyFont="1" applyFill="1" applyBorder="1" applyAlignment="1">
      <alignment horizontal="left" wrapText="1"/>
    </xf>
    <xf numFmtId="0" fontId="3" fillId="2" borderId="0" xfId="7" applyFont="1" applyFill="1" applyBorder="1" applyAlignment="1"/>
    <xf numFmtId="0" fontId="15" fillId="2" borderId="0" xfId="7" applyFont="1" applyFill="1" applyBorder="1"/>
    <xf numFmtId="0" fontId="3" fillId="2" borderId="0" xfId="7" applyFont="1" applyFill="1" applyAlignment="1"/>
    <xf numFmtId="0" fontId="3" fillId="2" borderId="0" xfId="7" applyFont="1" applyFill="1" applyAlignment="1">
      <alignment vertical="top" wrapText="1"/>
    </xf>
    <xf numFmtId="0" fontId="43" fillId="2" borderId="0" xfId="7" applyFont="1" applyFill="1" applyBorder="1" applyAlignment="1"/>
    <xf numFmtId="0" fontId="43" fillId="2" borderId="0" xfId="7" applyFont="1" applyFill="1" applyAlignment="1"/>
    <xf numFmtId="0" fontId="43" fillId="2" borderId="0" xfId="7" applyFont="1" applyFill="1" applyBorder="1"/>
    <xf numFmtId="0" fontId="44" fillId="2" borderId="0" xfId="7" applyFont="1" applyFill="1" applyBorder="1"/>
    <xf numFmtId="0" fontId="43" fillId="2" borderId="0" xfId="7" applyFont="1" applyFill="1"/>
    <xf numFmtId="3" fontId="3" fillId="2" borderId="0" xfId="7" applyNumberFormat="1" applyFont="1" applyFill="1" applyAlignment="1">
      <alignment wrapText="1"/>
    </xf>
    <xf numFmtId="44" fontId="3" fillId="2" borderId="0" xfId="4" applyFont="1" applyFill="1" applyAlignment="1"/>
    <xf numFmtId="3" fontId="3" fillId="2" borderId="0" xfId="7" applyNumberFormat="1" applyFont="1" applyFill="1" applyAlignment="1"/>
    <xf numFmtId="0" fontId="3" fillId="2" borderId="0" xfId="7" applyFont="1" applyFill="1" applyBorder="1" applyAlignment="1">
      <alignment horizontal="right"/>
    </xf>
    <xf numFmtId="1" fontId="3" fillId="2" borderId="0" xfId="7" applyNumberFormat="1" applyFont="1" applyFill="1" applyBorder="1"/>
    <xf numFmtId="0" fontId="3" fillId="2" borderId="0" xfId="7" applyFont="1" applyFill="1" applyAlignment="1">
      <alignment horizontal="right"/>
    </xf>
    <xf numFmtId="0" fontId="3" fillId="2" borderId="0" xfId="7" applyFont="1" applyFill="1" applyBorder="1" applyAlignment="1">
      <alignment horizontal="center"/>
    </xf>
    <xf numFmtId="3" fontId="3" fillId="2" borderId="0" xfId="7" applyNumberFormat="1" applyFont="1" applyFill="1" applyBorder="1" applyAlignment="1">
      <alignment horizontal="center"/>
    </xf>
    <xf numFmtId="0" fontId="8" fillId="2" borderId="0" xfId="7" applyFont="1" applyFill="1" applyBorder="1"/>
    <xf numFmtId="164" fontId="3" fillId="2" borderId="0" xfId="7" applyNumberFormat="1" applyFont="1" applyFill="1" applyBorder="1" applyAlignment="1">
      <alignment horizontal="center"/>
    </xf>
    <xf numFmtId="0" fontId="4" fillId="5" borderId="0" xfId="7" applyFont="1" applyFill="1" applyBorder="1" applyProtection="1">
      <protection hidden="1"/>
    </xf>
    <xf numFmtId="0" fontId="3" fillId="2" borderId="2" xfId="7" applyFont="1" applyFill="1" applyBorder="1" applyAlignment="1">
      <alignment horizontal="left"/>
    </xf>
    <xf numFmtId="3" fontId="8" fillId="2" borderId="0" xfId="7" applyNumberFormat="1" applyFont="1" applyFill="1" applyBorder="1" applyAlignment="1">
      <alignment horizontal="right"/>
    </xf>
    <xf numFmtId="0" fontId="3" fillId="2" borderId="0" xfId="7" applyFont="1" applyFill="1" applyBorder="1" applyAlignment="1">
      <alignment vertical="top" wrapText="1"/>
    </xf>
    <xf numFmtId="3" fontId="3" fillId="2" borderId="0" xfId="7" applyNumberFormat="1" applyFont="1" applyFill="1" applyAlignment="1">
      <alignment horizontal="left" vertical="top"/>
    </xf>
    <xf numFmtId="3" fontId="3" fillId="2" borderId="0" xfId="7" applyNumberFormat="1" applyFont="1" applyFill="1" applyAlignment="1">
      <alignment horizontal="left" vertical="top" wrapText="1"/>
    </xf>
    <xf numFmtId="3" fontId="3" fillId="2" borderId="0" xfId="7" applyNumberFormat="1" applyFont="1" applyFill="1" applyAlignment="1">
      <alignment vertical="top" wrapText="1"/>
    </xf>
    <xf numFmtId="1" fontId="3" fillId="2" borderId="0" xfId="7" applyNumberFormat="1" applyFont="1" applyFill="1" applyAlignment="1">
      <alignment horizontal="left"/>
    </xf>
    <xf numFmtId="0" fontId="29" fillId="5" borderId="0" xfId="7" applyFont="1" applyFill="1"/>
    <xf numFmtId="0" fontId="36" fillId="5" borderId="0" xfId="7" applyFont="1" applyFill="1" applyAlignment="1" applyProtection="1">
      <protection hidden="1"/>
    </xf>
    <xf numFmtId="0" fontId="9" fillId="5" borderId="0" xfId="7" applyFont="1" applyFill="1" applyProtection="1">
      <protection hidden="1"/>
    </xf>
    <xf numFmtId="1" fontId="9" fillId="5" borderId="0" xfId="7" applyNumberFormat="1" applyFont="1" applyFill="1" applyAlignment="1" applyProtection="1">
      <alignment horizontal="left"/>
      <protection hidden="1"/>
    </xf>
    <xf numFmtId="0" fontId="41" fillId="5" borderId="0" xfId="7" applyFont="1" applyFill="1" applyBorder="1" applyProtection="1">
      <protection hidden="1"/>
    </xf>
    <xf numFmtId="3" fontId="9" fillId="5" borderId="0" xfId="7" applyNumberFormat="1" applyFont="1" applyFill="1" applyBorder="1" applyAlignment="1" applyProtection="1">
      <protection hidden="1"/>
    </xf>
    <xf numFmtId="0" fontId="38" fillId="5" borderId="0" xfId="7" applyFont="1" applyFill="1" applyBorder="1" applyProtection="1">
      <protection hidden="1"/>
    </xf>
    <xf numFmtId="1" fontId="4" fillId="5" borderId="0" xfId="7" applyNumberFormat="1" applyFont="1" applyFill="1" applyAlignment="1" applyProtection="1">
      <alignment horizontal="left"/>
      <protection hidden="1"/>
    </xf>
    <xf numFmtId="0" fontId="40" fillId="5" borderId="0" xfId="7" applyFont="1" applyFill="1" applyBorder="1" applyProtection="1">
      <protection hidden="1"/>
    </xf>
    <xf numFmtId="0" fontId="40" fillId="5" borderId="1" xfId="7" applyFont="1" applyFill="1" applyBorder="1" applyAlignment="1" applyProtection="1">
      <alignment vertical="center"/>
      <protection hidden="1"/>
    </xf>
    <xf numFmtId="0" fontId="3" fillId="5" borderId="0" xfId="7" applyFont="1" applyFill="1" applyAlignment="1" applyProtection="1">
      <alignment vertical="center"/>
      <protection hidden="1"/>
    </xf>
    <xf numFmtId="0" fontId="40" fillId="5" borderId="2" xfId="7" applyFont="1" applyFill="1" applyBorder="1" applyAlignment="1" applyProtection="1">
      <alignment vertical="center"/>
      <protection hidden="1"/>
    </xf>
    <xf numFmtId="0" fontId="39" fillId="5" borderId="0" xfId="7" applyFont="1" applyFill="1" applyBorder="1" applyAlignment="1" applyProtection="1">
      <alignment vertical="center"/>
      <protection hidden="1"/>
    </xf>
    <xf numFmtId="0" fontId="40" fillId="5" borderId="0" xfId="7" applyFont="1" applyFill="1" applyBorder="1" applyAlignment="1" applyProtection="1">
      <alignment wrapText="1"/>
      <protection hidden="1"/>
    </xf>
    <xf numFmtId="0" fontId="3" fillId="5" borderId="0" xfId="7" applyFont="1" applyFill="1" applyBorder="1" applyProtection="1">
      <protection hidden="1"/>
    </xf>
    <xf numFmtId="49" fontId="4" fillId="5" borderId="0" xfId="7" applyNumberFormat="1" applyFont="1" applyFill="1" applyBorder="1" applyProtection="1">
      <protection hidden="1"/>
    </xf>
    <xf numFmtId="0" fontId="39" fillId="5" borderId="0" xfId="7" applyFont="1" applyFill="1" applyBorder="1" applyProtection="1">
      <protection hidden="1"/>
    </xf>
    <xf numFmtId="3" fontId="3" fillId="5" borderId="0" xfId="7" applyNumberFormat="1" applyFont="1" applyFill="1" applyBorder="1" applyAlignment="1" applyProtection="1">
      <alignment horizontal="right" indent="1"/>
      <protection hidden="1"/>
    </xf>
    <xf numFmtId="17" fontId="3" fillId="5" borderId="0" xfId="7" applyNumberFormat="1" applyFont="1" applyFill="1" applyBorder="1" applyProtection="1">
      <protection hidden="1"/>
    </xf>
    <xf numFmtId="17" fontId="40" fillId="5" borderId="0" xfId="7" applyNumberFormat="1" applyFont="1" applyFill="1" applyBorder="1" applyProtection="1">
      <protection hidden="1"/>
    </xf>
    <xf numFmtId="0" fontId="3" fillId="5" borderId="2" xfId="7" applyFont="1" applyFill="1" applyBorder="1" applyProtection="1">
      <protection hidden="1"/>
    </xf>
    <xf numFmtId="0" fontId="40" fillId="5" borderId="2" xfId="7" applyFont="1" applyFill="1" applyBorder="1" applyProtection="1">
      <protection hidden="1"/>
    </xf>
    <xf numFmtId="3" fontId="3" fillId="5" borderId="0" xfId="7" applyNumberFormat="1" applyFont="1" applyFill="1" applyAlignment="1" applyProtection="1">
      <alignment horizontal="center"/>
      <protection hidden="1"/>
    </xf>
    <xf numFmtId="3" fontId="8" fillId="5" borderId="0" xfId="7" applyNumberFormat="1" applyFont="1" applyFill="1" applyBorder="1" applyAlignment="1" applyProtection="1">
      <protection hidden="1"/>
    </xf>
    <xf numFmtId="0" fontId="3" fillId="5" borderId="0" xfId="7" applyFont="1" applyFill="1" applyAlignment="1" applyProtection="1">
      <alignment horizontal="left"/>
      <protection hidden="1"/>
    </xf>
    <xf numFmtId="0" fontId="3" fillId="5" borderId="0" xfId="7" applyFont="1" applyFill="1" applyAlignment="1" applyProtection="1">
      <alignment wrapText="1"/>
      <protection hidden="1"/>
    </xf>
    <xf numFmtId="0" fontId="3" fillId="5" borderId="0" xfId="7" applyFont="1" applyFill="1" applyAlignment="1" applyProtection="1">
      <alignment horizontal="left" wrapText="1"/>
      <protection hidden="1"/>
    </xf>
    <xf numFmtId="0" fontId="3" fillId="5" borderId="0" xfId="7" applyFont="1" applyFill="1" applyAlignment="1" applyProtection="1">
      <protection hidden="1"/>
    </xf>
    <xf numFmtId="0" fontId="3" fillId="5" borderId="0" xfId="7" applyFont="1" applyFill="1" applyAlignment="1" applyProtection="1">
      <alignment horizontal="left" vertical="top"/>
      <protection hidden="1"/>
    </xf>
    <xf numFmtId="0" fontId="3" fillId="5" borderId="0" xfId="7" applyFont="1" applyFill="1" applyAlignment="1" applyProtection="1">
      <alignment vertical="top" wrapText="1"/>
      <protection hidden="1"/>
    </xf>
    <xf numFmtId="0" fontId="3" fillId="5" borderId="0" xfId="7" applyFont="1" applyFill="1" applyAlignment="1" applyProtection="1">
      <alignment horizontal="left" vertical="top" wrapText="1"/>
      <protection hidden="1"/>
    </xf>
    <xf numFmtId="0" fontId="43" fillId="5" borderId="0" xfId="7" applyFont="1" applyFill="1" applyBorder="1" applyAlignment="1" applyProtection="1">
      <alignment horizontal="left"/>
      <protection hidden="1"/>
    </xf>
    <xf numFmtId="0" fontId="43" fillId="5" borderId="0" xfId="7" applyFont="1" applyFill="1" applyAlignment="1" applyProtection="1">
      <alignment horizontal="left"/>
      <protection hidden="1"/>
    </xf>
    <xf numFmtId="3" fontId="3" fillId="5" borderId="0" xfId="7" applyNumberFormat="1" applyFont="1" applyFill="1" applyAlignment="1" applyProtection="1">
      <alignment horizontal="left"/>
      <protection hidden="1"/>
    </xf>
    <xf numFmtId="3" fontId="3" fillId="5" borderId="0" xfId="7" applyNumberFormat="1" applyFont="1" applyFill="1" applyAlignment="1" applyProtection="1">
      <alignment wrapText="1"/>
      <protection hidden="1"/>
    </xf>
    <xf numFmtId="3" fontId="3" fillId="5" borderId="0" xfId="7" applyNumberFormat="1" applyFont="1" applyFill="1" applyAlignment="1" applyProtection="1">
      <alignment horizontal="left" wrapText="1"/>
      <protection hidden="1"/>
    </xf>
    <xf numFmtId="0" fontId="40" fillId="5" borderId="0" xfId="7" applyFont="1" applyFill="1" applyBorder="1" applyAlignment="1" applyProtection="1">
      <protection hidden="1"/>
    </xf>
    <xf numFmtId="44" fontId="3" fillId="5" borderId="0" xfId="4" applyFont="1" applyFill="1" applyAlignment="1" applyProtection="1">
      <protection hidden="1"/>
    </xf>
    <xf numFmtId="3" fontId="3" fillId="5" borderId="0" xfId="7" applyNumberFormat="1" applyFont="1" applyFill="1" applyAlignment="1" applyProtection="1">
      <protection hidden="1"/>
    </xf>
    <xf numFmtId="0" fontId="3" fillId="5" borderId="0" xfId="7" applyFont="1" applyFill="1" applyProtection="1">
      <protection hidden="1"/>
    </xf>
    <xf numFmtId="3" fontId="3" fillId="5" borderId="0" xfId="7" applyNumberFormat="1" applyFont="1" applyFill="1" applyProtection="1">
      <protection hidden="1"/>
    </xf>
    <xf numFmtId="0" fontId="36" fillId="5" borderId="0" xfId="7" applyFont="1" applyFill="1" applyAlignment="1" applyProtection="1">
      <alignment horizontal="left" vertical="top"/>
      <protection hidden="1"/>
    </xf>
    <xf numFmtId="0" fontId="36" fillId="5" borderId="0" xfId="7" applyFont="1" applyFill="1" applyAlignment="1" applyProtection="1">
      <alignment vertical="top" wrapText="1"/>
      <protection hidden="1"/>
    </xf>
    <xf numFmtId="0" fontId="4" fillId="5" borderId="1" xfId="7" applyFont="1" applyFill="1" applyBorder="1" applyAlignment="1" applyProtection="1">
      <alignment vertical="center"/>
      <protection hidden="1"/>
    </xf>
    <xf numFmtId="0" fontId="4" fillId="5" borderId="0" xfId="7" applyFont="1" applyFill="1" applyBorder="1" applyAlignment="1" applyProtection="1">
      <alignment horizontal="left"/>
      <protection hidden="1"/>
    </xf>
    <xf numFmtId="0" fontId="4" fillId="5" borderId="0" xfId="7" applyFont="1" applyFill="1" applyBorder="1" applyAlignment="1" applyProtection="1">
      <alignment horizontal="center"/>
      <protection hidden="1"/>
    </xf>
    <xf numFmtId="0" fontId="3" fillId="5" borderId="0" xfId="7" applyFont="1" applyFill="1" applyBorder="1" applyAlignment="1" applyProtection="1">
      <alignment horizontal="center"/>
      <protection hidden="1"/>
    </xf>
    <xf numFmtId="3" fontId="3" fillId="5" borderId="0" xfId="7" applyNumberFormat="1" applyFont="1" applyFill="1" applyBorder="1" applyAlignment="1" applyProtection="1">
      <alignment horizontal="center"/>
      <protection hidden="1"/>
    </xf>
    <xf numFmtId="0" fontId="8" fillId="5" borderId="0" xfId="7" applyFont="1" applyFill="1" applyBorder="1" applyProtection="1">
      <protection hidden="1"/>
    </xf>
    <xf numFmtId="0" fontId="8" fillId="5" borderId="0" xfId="7" applyFont="1" applyFill="1" applyBorder="1" applyAlignment="1" applyProtection="1">
      <alignment horizontal="left"/>
      <protection hidden="1"/>
    </xf>
    <xf numFmtId="0" fontId="3" fillId="5" borderId="0" xfId="7" applyFont="1" applyFill="1" applyBorder="1" applyAlignment="1" applyProtection="1">
      <alignment horizontal="left"/>
      <protection hidden="1"/>
    </xf>
    <xf numFmtId="164" fontId="4" fillId="5" borderId="0" xfId="7" applyNumberFormat="1" applyFont="1" applyFill="1" applyBorder="1" applyAlignment="1" applyProtection="1">
      <alignment horizontal="center"/>
      <protection hidden="1"/>
    </xf>
    <xf numFmtId="0" fontId="3" fillId="5" borderId="2" xfId="7" applyFont="1" applyFill="1" applyBorder="1" applyAlignment="1" applyProtection="1">
      <alignment horizontal="left"/>
      <protection hidden="1"/>
    </xf>
    <xf numFmtId="3" fontId="3" fillId="5" borderId="2" xfId="7" applyNumberFormat="1" applyFont="1" applyFill="1" applyBorder="1" applyAlignment="1" applyProtection="1">
      <alignment horizontal="center"/>
      <protection hidden="1"/>
    </xf>
    <xf numFmtId="0" fontId="3" fillId="5" borderId="2" xfId="7" applyFont="1" applyFill="1" applyBorder="1" applyAlignment="1" applyProtection="1">
      <alignment horizontal="center"/>
      <protection hidden="1"/>
    </xf>
    <xf numFmtId="166" fontId="4" fillId="5" borderId="0" xfId="10" applyNumberFormat="1" applyFont="1" applyFill="1" applyBorder="1" applyAlignment="1" applyProtection="1">
      <alignment horizontal="left" vertical="center"/>
      <protection hidden="1"/>
    </xf>
    <xf numFmtId="3" fontId="8" fillId="5" borderId="0" xfId="7" applyNumberFormat="1" applyFont="1" applyFill="1" applyBorder="1" applyAlignment="1" applyProtection="1">
      <alignment horizontal="right"/>
      <protection hidden="1"/>
    </xf>
    <xf numFmtId="0" fontId="3" fillId="5" borderId="0" xfId="7" applyFont="1" applyFill="1" applyBorder="1" applyAlignment="1" applyProtection="1">
      <alignment vertical="top"/>
      <protection hidden="1"/>
    </xf>
    <xf numFmtId="0" fontId="3" fillId="5" borderId="0" xfId="7" applyFont="1" applyFill="1" applyAlignment="1" applyProtection="1">
      <alignment vertical="top"/>
      <protection hidden="1"/>
    </xf>
    <xf numFmtId="3" fontId="3" fillId="5" borderId="0" xfId="7" applyNumberFormat="1" applyFont="1" applyFill="1" applyAlignment="1" applyProtection="1">
      <alignment horizontal="left" vertical="top"/>
      <protection hidden="1"/>
    </xf>
    <xf numFmtId="3" fontId="3" fillId="5" borderId="0" xfId="7" applyNumberFormat="1" applyFont="1" applyFill="1" applyAlignment="1" applyProtection="1">
      <alignment vertical="top"/>
      <protection hidden="1"/>
    </xf>
    <xf numFmtId="0" fontId="3" fillId="5" borderId="0" xfId="7" applyFont="1" applyFill="1" applyBorder="1" applyAlignment="1" applyProtection="1">
      <alignment horizontal="left" vertical="top" wrapText="1"/>
      <protection hidden="1"/>
    </xf>
    <xf numFmtId="0" fontId="40" fillId="5" borderId="0" xfId="7" applyFont="1" applyFill="1" applyBorder="1" applyAlignment="1" applyProtection="1">
      <alignment horizontal="left" vertical="top" wrapText="1"/>
      <protection hidden="1"/>
    </xf>
    <xf numFmtId="3" fontId="57" fillId="5" borderId="0" xfId="7" applyNumberFormat="1" applyFont="1" applyFill="1" applyBorder="1" applyProtection="1">
      <protection hidden="1"/>
    </xf>
    <xf numFmtId="165" fontId="57" fillId="5" borderId="0" xfId="7" applyNumberFormat="1" applyFont="1" applyFill="1" applyBorder="1" applyProtection="1">
      <protection hidden="1"/>
    </xf>
    <xf numFmtId="0" fontId="45" fillId="2" borderId="0" xfId="7" applyFont="1" applyFill="1" applyAlignment="1">
      <alignment vertical="top" wrapText="1"/>
    </xf>
    <xf numFmtId="0" fontId="14" fillId="2" borderId="0" xfId="7" applyFont="1" applyFill="1"/>
    <xf numFmtId="0" fontId="3" fillId="2" borderId="1" xfId="7" applyFont="1" applyFill="1" applyBorder="1" applyAlignment="1">
      <alignment vertical="center"/>
    </xf>
    <xf numFmtId="166" fontId="3" fillId="2" borderId="0" xfId="10" applyNumberFormat="1" applyFont="1" applyFill="1" applyBorder="1" applyAlignment="1" applyProtection="1">
      <alignment horizontal="left" vertical="center"/>
    </xf>
    <xf numFmtId="0" fontId="32" fillId="2" borderId="0" xfId="0" applyFont="1" applyFill="1"/>
    <xf numFmtId="3" fontId="4" fillId="2" borderId="0" xfId="0" applyNumberFormat="1" applyFont="1" applyFill="1" applyBorder="1" applyAlignment="1" applyProtection="1">
      <alignment horizontal="left"/>
      <protection locked="0" hidden="1"/>
    </xf>
    <xf numFmtId="0" fontId="3" fillId="2" borderId="0" xfId="0" applyFont="1" applyFill="1" applyBorder="1" applyAlignment="1" applyProtection="1">
      <alignment horizontal="left" wrapText="1"/>
      <protection locked="0" hidden="1"/>
    </xf>
    <xf numFmtId="0" fontId="4" fillId="2" borderId="2" xfId="0" applyFont="1" applyFill="1" applyBorder="1" applyAlignment="1" applyProtection="1">
      <alignment horizontal="left" wrapText="1"/>
      <protection locked="0" hidden="1"/>
    </xf>
    <xf numFmtId="0" fontId="9" fillId="6" borderId="0" xfId="0" applyFont="1" applyFill="1" applyAlignment="1">
      <alignment horizontal="right"/>
    </xf>
    <xf numFmtId="0" fontId="0" fillId="7" borderId="0" xfId="0" applyFill="1" applyAlignment="1">
      <alignment horizontal="right"/>
    </xf>
    <xf numFmtId="0" fontId="0" fillId="8" borderId="0" xfId="0" applyFill="1" applyAlignment="1">
      <alignment horizontal="right"/>
    </xf>
    <xf numFmtId="0" fontId="0" fillId="6" borderId="0" xfId="0" applyFill="1" applyAlignment="1">
      <alignment horizontal="right"/>
    </xf>
    <xf numFmtId="0" fontId="9" fillId="7" borderId="0" xfId="0" applyFont="1" applyFill="1" applyAlignment="1">
      <alignment horizontal="right"/>
    </xf>
    <xf numFmtId="0" fontId="9" fillId="8" borderId="0" xfId="0" applyFont="1" applyFill="1" applyAlignment="1">
      <alignment horizontal="right"/>
    </xf>
    <xf numFmtId="0" fontId="0" fillId="0" borderId="0" xfId="0" applyFill="1" applyAlignment="1">
      <alignment horizontal="right"/>
    </xf>
    <xf numFmtId="3" fontId="58" fillId="5" borderId="0" xfId="7" applyNumberFormat="1" applyFont="1" applyFill="1" applyBorder="1" applyProtection="1">
      <protection hidden="1"/>
    </xf>
    <xf numFmtId="165" fontId="58" fillId="5" borderId="0" xfId="7" applyNumberFormat="1" applyFont="1" applyFill="1" applyBorder="1" applyProtection="1">
      <protection hidden="1"/>
    </xf>
    <xf numFmtId="3" fontId="58" fillId="5" borderId="2" xfId="7" applyNumberFormat="1" applyFont="1" applyFill="1" applyBorder="1" applyProtection="1">
      <protection hidden="1"/>
    </xf>
    <xf numFmtId="165" fontId="58" fillId="5" borderId="2" xfId="7" applyNumberFormat="1" applyFont="1" applyFill="1" applyBorder="1" applyProtection="1">
      <protection hidden="1"/>
    </xf>
    <xf numFmtId="3" fontId="3" fillId="2" borderId="2" xfId="7" applyNumberFormat="1" applyFont="1" applyFill="1" applyBorder="1" applyAlignment="1" applyProtection="1">
      <alignment horizontal="right"/>
      <protection hidden="1"/>
    </xf>
    <xf numFmtId="3" fontId="3" fillId="5" borderId="0" xfId="7" applyNumberFormat="1" applyFont="1" applyFill="1" applyAlignment="1">
      <alignment horizontal="right"/>
    </xf>
    <xf numFmtId="0" fontId="4" fillId="5" borderId="0" xfId="7" applyFont="1" applyFill="1" applyBorder="1"/>
    <xf numFmtId="0" fontId="8" fillId="5" borderId="0" xfId="7" applyFont="1" applyFill="1" applyBorder="1"/>
    <xf numFmtId="0" fontId="3" fillId="5" borderId="0" xfId="7" applyFont="1" applyFill="1" applyBorder="1"/>
    <xf numFmtId="0" fontId="3" fillId="2" borderId="6" xfId="7" applyFont="1" applyFill="1" applyBorder="1" applyAlignment="1">
      <alignment horizontal="right" vertical="center" wrapText="1"/>
    </xf>
    <xf numFmtId="164" fontId="3" fillId="2" borderId="2" xfId="7" applyNumberFormat="1" applyFont="1" applyFill="1" applyBorder="1" applyAlignment="1" applyProtection="1">
      <alignment horizontal="right"/>
      <protection hidden="1"/>
    </xf>
    <xf numFmtId="0" fontId="9" fillId="0" borderId="0" xfId="0" applyFont="1"/>
    <xf numFmtId="0" fontId="0" fillId="6" borderId="0" xfId="0" applyFill="1" applyAlignment="1"/>
    <xf numFmtId="0" fontId="0" fillId="7" borderId="0" xfId="0" applyFill="1" applyAlignment="1"/>
    <xf numFmtId="0" fontId="0" fillId="8" borderId="0" xfId="0" applyFill="1" applyAlignment="1"/>
    <xf numFmtId="0" fontId="0" fillId="6" borderId="2" xfId="0" applyFill="1" applyBorder="1" applyAlignment="1"/>
    <xf numFmtId="0" fontId="0" fillId="7" borderId="2" xfId="0" applyFill="1" applyBorder="1" applyAlignment="1"/>
    <xf numFmtId="0" fontId="0" fillId="8" borderId="2" xfId="0" applyFill="1" applyBorder="1" applyAlignment="1"/>
    <xf numFmtId="0" fontId="0" fillId="0" borderId="0" xfId="0" applyAlignment="1">
      <alignment horizontal="right"/>
    </xf>
    <xf numFmtId="0" fontId="52" fillId="0" borderId="0" xfId="0" applyFont="1" applyAlignment="1">
      <alignment horizontal="right"/>
    </xf>
    <xf numFmtId="1" fontId="0" fillId="7" borderId="0" xfId="0" applyNumberFormat="1" applyFill="1" applyAlignment="1">
      <alignment horizontal="right"/>
    </xf>
    <xf numFmtId="1" fontId="0" fillId="8" borderId="0" xfId="0" applyNumberFormat="1" applyFill="1" applyAlignment="1">
      <alignment horizontal="right"/>
    </xf>
    <xf numFmtId="1" fontId="0" fillId="6" borderId="0" xfId="0" applyNumberFormat="1" applyFill="1" applyAlignment="1">
      <alignment horizontal="right"/>
    </xf>
    <xf numFmtId="1" fontId="0" fillId="6" borderId="0" xfId="0" applyNumberFormat="1" applyFill="1" applyAlignment="1">
      <alignment horizontal="right" vertical="center"/>
    </xf>
    <xf numFmtId="1" fontId="9" fillId="7" borderId="0" xfId="0" applyNumberFormat="1" applyFont="1" applyFill="1" applyAlignment="1">
      <alignment horizontal="right" vertical="center"/>
    </xf>
    <xf numFmtId="1" fontId="9" fillId="8" borderId="0" xfId="0" applyNumberFormat="1" applyFont="1" applyFill="1" applyAlignment="1">
      <alignment horizontal="right" vertical="center"/>
    </xf>
    <xf numFmtId="1" fontId="0" fillId="7" borderId="0" xfId="0" applyNumberFormat="1" applyFill="1" applyAlignment="1">
      <alignment horizontal="right" vertical="center"/>
    </xf>
    <xf numFmtId="1" fontId="0" fillId="8" borderId="0" xfId="0" applyNumberFormat="1" applyFill="1" applyAlignment="1">
      <alignment horizontal="right" vertical="center"/>
    </xf>
    <xf numFmtId="1" fontId="9" fillId="6" borderId="0" xfId="0" applyNumberFormat="1" applyFont="1" applyFill="1" applyAlignment="1">
      <alignment horizontal="right" vertical="center"/>
    </xf>
    <xf numFmtId="1" fontId="0" fillId="6" borderId="2" xfId="0" applyNumberFormat="1" applyFill="1" applyBorder="1" applyAlignment="1">
      <alignment horizontal="right"/>
    </xf>
    <xf numFmtId="1" fontId="0" fillId="7" borderId="2" xfId="0" applyNumberFormat="1" applyFill="1" applyBorder="1" applyAlignment="1">
      <alignment horizontal="right"/>
    </xf>
    <xf numFmtId="1" fontId="0" fillId="8" borderId="2" xfId="0" applyNumberFormat="1" applyFill="1" applyBorder="1" applyAlignment="1">
      <alignment horizontal="right"/>
    </xf>
    <xf numFmtId="0" fontId="0" fillId="6" borderId="2" xfId="0" applyFill="1" applyBorder="1" applyAlignment="1">
      <alignment horizontal="right"/>
    </xf>
    <xf numFmtId="0" fontId="0" fillId="7" borderId="2" xfId="0" applyFill="1" applyBorder="1" applyAlignment="1">
      <alignment horizontal="right"/>
    </xf>
    <xf numFmtId="0" fontId="0" fillId="8" borderId="2" xfId="0" applyFill="1" applyBorder="1" applyAlignment="1">
      <alignment horizontal="right"/>
    </xf>
    <xf numFmtId="164" fontId="4" fillId="2" borderId="2" xfId="0" applyNumberFormat="1" applyFont="1" applyFill="1" applyBorder="1" applyAlignment="1" applyProtection="1">
      <alignment horizontal="right"/>
      <protection hidden="1"/>
    </xf>
    <xf numFmtId="0" fontId="59" fillId="0" borderId="0" xfId="0" applyFont="1" applyAlignment="1">
      <alignment wrapText="1"/>
    </xf>
    <xf numFmtId="0" fontId="60" fillId="2" borderId="0" xfId="7" applyFont="1" applyFill="1" applyProtection="1">
      <protection hidden="1"/>
    </xf>
    <xf numFmtId="3" fontId="3" fillId="5" borderId="0" xfId="7" applyNumberFormat="1" applyFont="1" applyFill="1"/>
    <xf numFmtId="0" fontId="5" fillId="2" borderId="2" xfId="0" applyFont="1" applyFill="1" applyBorder="1" applyAlignment="1" applyProtection="1">
      <alignment horizontal="left" vertical="center" wrapText="1"/>
      <protection hidden="1"/>
    </xf>
    <xf numFmtId="0" fontId="25" fillId="2" borderId="0" xfId="0" applyFont="1" applyFill="1" applyBorder="1"/>
    <xf numFmtId="0" fontId="61" fillId="0" borderId="12" xfId="0" applyFont="1" applyBorder="1" applyAlignment="1">
      <alignment horizontal="center" vertical="center"/>
    </xf>
    <xf numFmtId="0" fontId="24" fillId="2" borderId="12" xfId="0" applyFont="1" applyFill="1" applyBorder="1" applyProtection="1">
      <protection hidden="1"/>
    </xf>
    <xf numFmtId="0" fontId="24" fillId="2" borderId="12" xfId="0" applyFont="1" applyFill="1" applyBorder="1"/>
    <xf numFmtId="0" fontId="25" fillId="2" borderId="12" xfId="0" applyFont="1" applyFill="1" applyBorder="1"/>
    <xf numFmtId="1" fontId="58" fillId="5" borderId="0" xfId="7" applyNumberFormat="1" applyFont="1" applyFill="1" applyBorder="1" applyProtection="1">
      <protection hidden="1"/>
    </xf>
    <xf numFmtId="1" fontId="57" fillId="5" borderId="0" xfId="7" applyNumberFormat="1" applyFont="1" applyFill="1" applyBorder="1" applyProtection="1">
      <protection hidden="1"/>
    </xf>
    <xf numFmtId="1" fontId="58" fillId="5" borderId="2" xfId="7" applyNumberFormat="1" applyFont="1" applyFill="1" applyBorder="1" applyProtection="1">
      <protection hidden="1"/>
    </xf>
    <xf numFmtId="0" fontId="60" fillId="5" borderId="0" xfId="7" applyFont="1" applyFill="1" applyProtection="1">
      <protection hidden="1"/>
    </xf>
    <xf numFmtId="0" fontId="0" fillId="0" borderId="0" xfId="0" applyAlignment="1">
      <alignment wrapText="1"/>
    </xf>
    <xf numFmtId="0" fontId="40" fillId="5" borderId="1" xfId="7" applyFont="1" applyFill="1" applyBorder="1"/>
    <xf numFmtId="3" fontId="3" fillId="2" borderId="1" xfId="7" applyNumberFormat="1" applyFont="1" applyFill="1" applyBorder="1" applyAlignment="1">
      <alignment horizontal="center"/>
    </xf>
    <xf numFmtId="3" fontId="8" fillId="2" borderId="1" xfId="7" applyNumberFormat="1" applyFont="1" applyFill="1" applyBorder="1" applyAlignment="1">
      <alignment horizontal="right"/>
    </xf>
    <xf numFmtId="0" fontId="36" fillId="2" borderId="0" xfId="0" applyFont="1" applyFill="1" applyAlignment="1" applyProtection="1">
      <alignment vertical="top" wrapText="1"/>
      <protection hidden="1"/>
    </xf>
    <xf numFmtId="0" fontId="9" fillId="2" borderId="0" xfId="0" applyFont="1" applyFill="1" applyBorder="1" applyAlignment="1" applyProtection="1">
      <protection hidden="1"/>
    </xf>
    <xf numFmtId="3" fontId="9" fillId="2" borderId="0" xfId="0" applyNumberFormat="1" applyFont="1" applyFill="1" applyAlignment="1" applyProtection="1">
      <alignment horizontal="right" indent="2"/>
      <protection hidden="1"/>
    </xf>
    <xf numFmtId="0" fontId="9" fillId="2" borderId="0" xfId="0" applyFont="1" applyFill="1" applyAlignment="1" applyProtection="1">
      <alignment horizontal="center"/>
      <protection hidden="1"/>
    </xf>
    <xf numFmtId="165" fontId="9" fillId="2" borderId="0" xfId="0" applyNumberFormat="1" applyFont="1" applyFill="1" applyAlignment="1" applyProtection="1">
      <alignment horizontal="center"/>
      <protection hidden="1"/>
    </xf>
    <xf numFmtId="1" fontId="9" fillId="2" borderId="0" xfId="0" applyNumberFormat="1" applyFont="1" applyFill="1" applyAlignment="1" applyProtection="1">
      <alignment horizontal="left"/>
      <protection hidden="1"/>
    </xf>
    <xf numFmtId="0" fontId="9" fillId="2" borderId="0" xfId="0" applyFont="1" applyFill="1" applyAlignment="1">
      <alignment horizontal="center"/>
    </xf>
    <xf numFmtId="165" fontId="9" fillId="2" borderId="0" xfId="0" applyNumberFormat="1" applyFont="1" applyFill="1" applyAlignment="1">
      <alignment horizontal="center"/>
    </xf>
    <xf numFmtId="3" fontId="9" fillId="2" borderId="0" xfId="7" applyNumberFormat="1" applyFont="1" applyFill="1" applyBorder="1" applyAlignment="1">
      <alignment horizontal="left" wrapText="1"/>
    </xf>
    <xf numFmtId="0" fontId="4" fillId="2" borderId="1" xfId="0" applyFont="1" applyFill="1" applyBorder="1" applyAlignment="1" applyProtection="1">
      <alignment vertical="center"/>
      <protection hidden="1"/>
    </xf>
    <xf numFmtId="0" fontId="3" fillId="2" borderId="0" xfId="0" applyFont="1" applyFill="1" applyAlignment="1" applyProtection="1">
      <alignment vertical="center"/>
      <protection hidden="1"/>
    </xf>
    <xf numFmtId="0" fontId="40" fillId="2" borderId="2" xfId="0" applyFont="1" applyFill="1" applyBorder="1" applyAlignment="1" applyProtection="1">
      <alignment vertical="center"/>
      <protection hidden="1"/>
    </xf>
    <xf numFmtId="0" fontId="4" fillId="2" borderId="2" xfId="0" applyFont="1" applyFill="1" applyBorder="1" applyAlignment="1" applyProtection="1">
      <alignment horizontal="left" vertical="center"/>
      <protection hidden="1"/>
    </xf>
    <xf numFmtId="0" fontId="0" fillId="0" borderId="2" xfId="0" applyBorder="1"/>
    <xf numFmtId="0" fontId="3" fillId="2" borderId="6" xfId="0" applyFont="1" applyFill="1" applyBorder="1" applyAlignment="1" applyProtection="1">
      <alignment horizontal="center" wrapText="1"/>
      <protection hidden="1"/>
    </xf>
    <xf numFmtId="3" fontId="3" fillId="2" borderId="0" xfId="0" applyNumberFormat="1" applyFont="1" applyFill="1" applyBorder="1" applyAlignment="1" applyProtection="1">
      <alignment horizontal="right" indent="2"/>
      <protection hidden="1"/>
    </xf>
    <xf numFmtId="0" fontId="3" fillId="2" borderId="0" xfId="0" applyFont="1" applyFill="1" applyBorder="1" applyAlignment="1" applyProtection="1">
      <alignment horizontal="center"/>
      <protection hidden="1"/>
    </xf>
    <xf numFmtId="165" fontId="3" fillId="2" borderId="0" xfId="0" applyNumberFormat="1" applyFont="1" applyFill="1" applyBorder="1" applyAlignment="1" applyProtection="1">
      <alignment horizontal="center"/>
      <protection hidden="1"/>
    </xf>
    <xf numFmtId="0" fontId="4" fillId="2" borderId="0" xfId="0" applyFont="1" applyFill="1" applyBorder="1" applyAlignment="1">
      <alignment horizontal="left"/>
    </xf>
    <xf numFmtId="0" fontId="0" fillId="2" borderId="0" xfId="0" applyFill="1" applyBorder="1"/>
    <xf numFmtId="3" fontId="4" fillId="2" borderId="0" xfId="0" applyNumberFormat="1" applyFont="1" applyFill="1" applyAlignment="1">
      <alignment horizontal="right" indent="2"/>
    </xf>
    <xf numFmtId="165" fontId="4" fillId="2" borderId="0" xfId="0" applyNumberFormat="1" applyFont="1" applyFill="1" applyAlignment="1">
      <alignment horizontal="center"/>
    </xf>
    <xf numFmtId="0" fontId="4" fillId="2" borderId="0" xfId="0" applyFont="1" applyFill="1" applyBorder="1" applyAlignment="1" applyProtection="1">
      <alignment horizontal="center"/>
      <protection hidden="1"/>
    </xf>
    <xf numFmtId="3" fontId="3" fillId="2" borderId="0" xfId="0" applyNumberFormat="1" applyFont="1" applyFill="1" applyBorder="1" applyAlignment="1">
      <alignment horizontal="right" indent="2"/>
    </xf>
    <xf numFmtId="165" fontId="3" fillId="2" borderId="0" xfId="0" applyNumberFormat="1" applyFont="1" applyFill="1" applyBorder="1" applyAlignment="1">
      <alignment horizontal="center"/>
    </xf>
    <xf numFmtId="3" fontId="3" fillId="2" borderId="0" xfId="0" applyNumberFormat="1" applyFont="1" applyFill="1" applyAlignment="1">
      <alignment horizontal="right" indent="2"/>
    </xf>
    <xf numFmtId="165" fontId="3" fillId="2" borderId="0" xfId="0" applyNumberFormat="1" applyFont="1" applyFill="1" applyAlignment="1">
      <alignment horizontal="center"/>
    </xf>
    <xf numFmtId="0" fontId="8" fillId="2" borderId="0" xfId="0" applyFont="1" applyFill="1" applyBorder="1" applyAlignment="1" applyProtection="1">
      <alignment horizontal="left"/>
      <protection hidden="1"/>
    </xf>
    <xf numFmtId="0" fontId="4" fillId="0" borderId="0" xfId="0" applyFont="1" applyFill="1" applyBorder="1" applyAlignment="1">
      <alignment horizontal="left"/>
    </xf>
    <xf numFmtId="0" fontId="4" fillId="0" borderId="0" xfId="0" applyFont="1" applyFill="1" applyBorder="1"/>
    <xf numFmtId="0" fontId="3" fillId="0" borderId="0" xfId="0" applyFont="1" applyFill="1" applyBorder="1" applyAlignment="1">
      <alignment horizontal="left"/>
    </xf>
    <xf numFmtId="0" fontId="3" fillId="0" borderId="0" xfId="0" applyFont="1" applyFill="1" applyBorder="1"/>
    <xf numFmtId="164" fontId="4" fillId="2" borderId="0" xfId="0" applyNumberFormat="1" applyFont="1" applyFill="1" applyBorder="1" applyAlignment="1" applyProtection="1">
      <alignment horizontal="center"/>
      <protection hidden="1"/>
    </xf>
    <xf numFmtId="3" fontId="4" fillId="2" borderId="0" xfId="0" applyNumberFormat="1" applyFont="1" applyFill="1" applyBorder="1" applyAlignment="1">
      <alignment horizontal="right" indent="2"/>
    </xf>
    <xf numFmtId="165" fontId="4" fillId="2" borderId="0" xfId="0" applyNumberFormat="1" applyFont="1" applyFill="1" applyBorder="1" applyAlignment="1">
      <alignment horizontal="center"/>
    </xf>
    <xf numFmtId="3" fontId="9" fillId="0" borderId="0" xfId="0" applyNumberFormat="1" applyFont="1" applyAlignment="1">
      <alignment horizontal="right" indent="2"/>
    </xf>
    <xf numFmtId="165" fontId="9" fillId="0" borderId="0" xfId="0" applyNumberFormat="1" applyFont="1" applyAlignment="1">
      <alignment horizontal="center"/>
    </xf>
    <xf numFmtId="3" fontId="4" fillId="2" borderId="0" xfId="0" applyNumberFormat="1" applyFont="1" applyFill="1" applyBorder="1" applyAlignment="1" applyProtection="1">
      <alignment horizontal="right" indent="2"/>
      <protection hidden="1"/>
    </xf>
    <xf numFmtId="165" fontId="4" fillId="0" borderId="0" xfId="0" applyNumberFormat="1" applyFont="1" applyAlignment="1">
      <alignment horizontal="center"/>
    </xf>
    <xf numFmtId="0" fontId="0" fillId="2" borderId="2" xfId="0" applyFill="1" applyBorder="1"/>
    <xf numFmtId="0" fontId="3" fillId="2" borderId="2" xfId="0" applyFont="1" applyFill="1" applyBorder="1" applyAlignment="1">
      <alignment horizontal="left"/>
    </xf>
    <xf numFmtId="3" fontId="3" fillId="2" borderId="2" xfId="0" applyNumberFormat="1" applyFont="1" applyFill="1" applyBorder="1" applyAlignment="1">
      <alignment horizontal="right" indent="2"/>
    </xf>
    <xf numFmtId="165" fontId="3" fillId="2" borderId="2" xfId="0" applyNumberFormat="1" applyFont="1" applyFill="1" applyBorder="1" applyAlignment="1">
      <alignment horizontal="center"/>
    </xf>
    <xf numFmtId="3" fontId="3" fillId="2" borderId="0" xfId="0" applyNumberFormat="1" applyFont="1" applyFill="1" applyAlignment="1">
      <alignment horizontal="center"/>
    </xf>
    <xf numFmtId="165" fontId="3" fillId="2" borderId="0" xfId="0" applyNumberFormat="1" applyFont="1" applyFill="1" applyAlignment="1">
      <alignment horizontal="right"/>
    </xf>
    <xf numFmtId="0" fontId="8" fillId="2" borderId="0" xfId="0" applyFont="1" applyFill="1" applyBorder="1" applyAlignment="1" applyProtection="1">
      <protection hidden="1"/>
    </xf>
    <xf numFmtId="0" fontId="3" fillId="2" borderId="0" xfId="0" applyFont="1" applyFill="1" applyAlignment="1" applyProtection="1">
      <alignment horizontal="left" vertical="top" wrapText="1"/>
      <protection hidden="1"/>
    </xf>
    <xf numFmtId="0" fontId="43" fillId="2" borderId="0" xfId="7" applyFont="1" applyFill="1" applyBorder="1" applyAlignment="1">
      <alignment vertical="center"/>
    </xf>
    <xf numFmtId="0" fontId="43" fillId="2" borderId="0" xfId="7" applyFont="1" applyFill="1" applyAlignment="1">
      <alignment vertical="center"/>
    </xf>
    <xf numFmtId="3" fontId="3" fillId="2" borderId="0" xfId="0" applyNumberFormat="1" applyFont="1" applyFill="1" applyAlignment="1" applyProtection="1">
      <alignment wrapText="1"/>
      <protection hidden="1"/>
    </xf>
    <xf numFmtId="0" fontId="3" fillId="2" borderId="0" xfId="0" applyFont="1" applyFill="1" applyAlignment="1" applyProtection="1">
      <alignment vertical="top"/>
      <protection hidden="1"/>
    </xf>
    <xf numFmtId="0" fontId="9" fillId="0" borderId="0" xfId="0" applyFont="1" applyAlignment="1">
      <alignment horizontal="center"/>
    </xf>
    <xf numFmtId="3" fontId="3" fillId="2" borderId="0" xfId="0" applyNumberFormat="1" applyFont="1" applyFill="1" applyAlignment="1" applyProtection="1">
      <alignment vertical="top"/>
      <protection hidden="1"/>
    </xf>
    <xf numFmtId="0" fontId="3" fillId="2" borderId="0" xfId="0" applyFont="1" applyFill="1" applyBorder="1" applyAlignment="1" applyProtection="1">
      <alignment vertical="top"/>
      <protection hidden="1"/>
    </xf>
    <xf numFmtId="0" fontId="3" fillId="2" borderId="0" xfId="0" applyFont="1" applyFill="1" applyBorder="1" applyAlignment="1" applyProtection="1">
      <alignment horizontal="left" vertical="top" wrapText="1"/>
      <protection hidden="1"/>
    </xf>
    <xf numFmtId="0" fontId="40" fillId="2" borderId="0" xfId="0" applyFont="1" applyFill="1" applyBorder="1" applyAlignment="1" applyProtection="1">
      <alignment horizontal="left" vertical="top" wrapText="1"/>
      <protection hidden="1"/>
    </xf>
    <xf numFmtId="165" fontId="3" fillId="2" borderId="0" xfId="7" applyNumberFormat="1" applyFont="1" applyFill="1" applyBorder="1" applyAlignment="1">
      <alignment horizontal="center"/>
    </xf>
    <xf numFmtId="0" fontId="3" fillId="2" borderId="1" xfId="0" applyFont="1" applyFill="1" applyBorder="1" applyProtection="1">
      <protection hidden="1"/>
    </xf>
    <xf numFmtId="3" fontId="3" fillId="2" borderId="1" xfId="0" applyNumberFormat="1" applyFont="1" applyFill="1" applyBorder="1" applyProtection="1">
      <protection hidden="1"/>
    </xf>
    <xf numFmtId="0" fontId="0" fillId="0" borderId="0" xfId="0" applyAlignment="1">
      <alignment horizontal="right" vertical="center"/>
    </xf>
    <xf numFmtId="0" fontId="51" fillId="9" borderId="0" xfId="0" applyFont="1" applyFill="1" applyAlignment="1">
      <alignment horizontal="left"/>
    </xf>
    <xf numFmtId="0" fontId="51" fillId="9" borderId="0" xfId="0" applyFont="1" applyFill="1"/>
    <xf numFmtId="0" fontId="51" fillId="9" borderId="18" xfId="0" applyFont="1" applyFill="1" applyBorder="1"/>
    <xf numFmtId="0" fontId="51" fillId="10" borderId="0" xfId="0" applyFont="1" applyFill="1" applyAlignment="1">
      <alignment horizontal="left"/>
    </xf>
    <xf numFmtId="0" fontId="0" fillId="10" borderId="0" xfId="0" applyFill="1"/>
    <xf numFmtId="0" fontId="0" fillId="10" borderId="18" xfId="0" applyFill="1" applyBorder="1"/>
    <xf numFmtId="0" fontId="51" fillId="11" borderId="0" xfId="0" applyFont="1" applyFill="1" applyAlignment="1">
      <alignment horizontal="left"/>
    </xf>
    <xf numFmtId="0" fontId="0" fillId="11" borderId="0" xfId="0" applyFill="1"/>
    <xf numFmtId="0" fontId="0" fillId="11" borderId="18" xfId="0" applyFill="1" applyBorder="1"/>
    <xf numFmtId="0" fontId="51" fillId="12" borderId="0" xfId="0" applyFont="1" applyFill="1" applyAlignment="1">
      <alignment horizontal="left"/>
    </xf>
    <xf numFmtId="0" fontId="0" fillId="12" borderId="0" xfId="0" applyFill="1"/>
    <xf numFmtId="0" fontId="0" fillId="12" borderId="18" xfId="0" applyFill="1" applyBorder="1"/>
    <xf numFmtId="0" fontId="51" fillId="13" borderId="0" xfId="0" applyFont="1" applyFill="1" applyAlignment="1">
      <alignment horizontal="left"/>
    </xf>
    <xf numFmtId="0" fontId="0" fillId="13" borderId="0" xfId="0" applyFill="1"/>
    <xf numFmtId="0" fontId="0" fillId="13" borderId="18" xfId="0" applyFill="1" applyBorder="1"/>
    <xf numFmtId="0" fontId="51" fillId="14" borderId="0" xfId="0" applyFont="1" applyFill="1" applyAlignment="1">
      <alignment horizontal="left"/>
    </xf>
    <xf numFmtId="0" fontId="0" fillId="14" borderId="0" xfId="0" applyFill="1"/>
    <xf numFmtId="0" fontId="0" fillId="14" borderId="18" xfId="0" applyFill="1" applyBorder="1"/>
    <xf numFmtId="0" fontId="59" fillId="0" borderId="0" xfId="0" applyFont="1"/>
    <xf numFmtId="2" fontId="0" fillId="6" borderId="0" xfId="0" applyNumberFormat="1" applyFill="1"/>
    <xf numFmtId="0" fontId="0" fillId="6" borderId="0" xfId="0" applyNumberFormat="1" applyFill="1" applyAlignment="1"/>
    <xf numFmtId="0" fontId="0" fillId="7" borderId="0" xfId="0" applyNumberFormat="1" applyFill="1" applyAlignment="1"/>
    <xf numFmtId="0" fontId="0" fillId="8" borderId="0" xfId="0" applyNumberFormat="1" applyFill="1" applyAlignment="1"/>
    <xf numFmtId="0" fontId="0" fillId="6" borderId="0" xfId="0" applyNumberFormat="1" applyFill="1" applyAlignment="1">
      <alignment vertical="center"/>
    </xf>
    <xf numFmtId="0" fontId="0" fillId="7" borderId="0" xfId="0" applyNumberFormat="1" applyFill="1" applyAlignment="1">
      <alignment vertical="center"/>
    </xf>
    <xf numFmtId="0" fontId="0" fillId="8" borderId="0" xfId="0" applyNumberFormat="1" applyFill="1" applyAlignment="1">
      <alignment vertical="center"/>
    </xf>
    <xf numFmtId="2" fontId="0" fillId="7" borderId="0" xfId="0" applyNumberFormat="1" applyFill="1"/>
    <xf numFmtId="2" fontId="0" fillId="8" borderId="0" xfId="0" applyNumberFormat="1" applyFill="1"/>
    <xf numFmtId="165" fontId="0" fillId="0" borderId="0" xfId="0" applyNumberFormat="1" applyFill="1"/>
    <xf numFmtId="0" fontId="0" fillId="0" borderId="0" xfId="0" applyNumberFormat="1" applyFill="1" applyAlignment="1"/>
    <xf numFmtId="2" fontId="9" fillId="6" borderId="0" xfId="0" applyNumberFormat="1" applyFont="1" applyFill="1"/>
    <xf numFmtId="3" fontId="3" fillId="5" borderId="0" xfId="0" applyNumberFormat="1" applyFont="1" applyFill="1" applyAlignment="1">
      <alignment horizontal="left" wrapText="1"/>
    </xf>
    <xf numFmtId="0" fontId="0" fillId="5" borderId="0" xfId="0" applyFill="1" applyAlignment="1">
      <alignment wrapText="1"/>
    </xf>
    <xf numFmtId="0" fontId="4" fillId="2" borderId="0" xfId="10" applyFont="1" applyFill="1" applyBorder="1" applyAlignment="1" applyProtection="1">
      <alignment vertical="center"/>
      <protection hidden="1"/>
    </xf>
    <xf numFmtId="0" fontId="4" fillId="2" borderId="0" xfId="10" applyFont="1" applyFill="1" applyBorder="1" applyAlignment="1" applyProtection="1">
      <alignment vertical="center"/>
      <protection locked="0" hidden="1"/>
    </xf>
    <xf numFmtId="0" fontId="3" fillId="2" borderId="0" xfId="10" applyFont="1" applyFill="1" applyBorder="1" applyProtection="1">
      <protection hidden="1"/>
    </xf>
    <xf numFmtId="166" fontId="3" fillId="2" borderId="0" xfId="10" applyNumberFormat="1" applyFont="1" applyFill="1" applyBorder="1" applyAlignment="1" applyProtection="1">
      <alignment horizontal="left" vertical="center"/>
      <protection locked="0" hidden="1"/>
    </xf>
    <xf numFmtId="166" fontId="3" fillId="2" borderId="0" xfId="10" applyNumberFormat="1" applyFont="1" applyFill="1" applyBorder="1" applyAlignment="1" applyProtection="1">
      <alignment horizontal="left" vertical="center"/>
      <protection hidden="1"/>
    </xf>
    <xf numFmtId="0" fontId="3" fillId="2" borderId="0" xfId="10" applyFont="1" applyFill="1" applyBorder="1" applyProtection="1">
      <protection locked="0" hidden="1"/>
    </xf>
    <xf numFmtId="166" fontId="3" fillId="2" borderId="0" xfId="10" applyNumberFormat="1" applyFont="1" applyFill="1" applyBorder="1" applyAlignment="1" applyProtection="1">
      <alignment horizontal="left"/>
      <protection hidden="1"/>
    </xf>
    <xf numFmtId="166" fontId="3" fillId="2" borderId="0" xfId="10" applyNumberFormat="1" applyFont="1" applyFill="1" applyBorder="1" applyAlignment="1" applyProtection="1">
      <alignment horizontal="left"/>
      <protection locked="0" hidden="1"/>
    </xf>
    <xf numFmtId="44" fontId="3" fillId="2" borderId="0" xfId="4" applyFont="1" applyFill="1" applyBorder="1" applyProtection="1">
      <protection locked="0" hidden="1"/>
    </xf>
    <xf numFmtId="0" fontId="3" fillId="2" borderId="0" xfId="4" applyNumberFormat="1" applyFont="1" applyFill="1" applyBorder="1" applyProtection="1">
      <protection locked="0" hidden="1"/>
    </xf>
    <xf numFmtId="0" fontId="3" fillId="2" borderId="0" xfId="0" applyFont="1" applyFill="1" applyAlignment="1">
      <alignment vertical="center" wrapText="1"/>
    </xf>
    <xf numFmtId="3" fontId="3" fillId="2" borderId="0" xfId="0" applyNumberFormat="1" applyFont="1" applyFill="1" applyBorder="1" applyAlignment="1">
      <alignment horizontal="left" indent="1"/>
    </xf>
    <xf numFmtId="3" fontId="3" fillId="2" borderId="0" xfId="0" applyNumberFormat="1" applyFont="1" applyFill="1" applyAlignment="1">
      <alignment horizontal="left" indent="1"/>
    </xf>
    <xf numFmtId="0" fontId="62" fillId="2" borderId="0" xfId="0" applyFont="1" applyFill="1"/>
    <xf numFmtId="0" fontId="62" fillId="5" borderId="0" xfId="0" applyFont="1" applyFill="1"/>
    <xf numFmtId="0" fontId="62" fillId="5" borderId="0" xfId="7" applyFont="1" applyFill="1" applyBorder="1"/>
    <xf numFmtId="0" fontId="62" fillId="5" borderId="0" xfId="7" applyFont="1" applyFill="1"/>
    <xf numFmtId="0" fontId="3" fillId="2" borderId="0" xfId="7" applyFont="1" applyFill="1" applyAlignment="1">
      <alignment horizontal="left" vertical="top" wrapText="1"/>
    </xf>
    <xf numFmtId="0" fontId="3" fillId="2" borderId="0" xfId="7" applyFont="1" applyFill="1" applyBorder="1" applyAlignment="1">
      <alignment horizontal="left" vertical="top" wrapText="1"/>
    </xf>
    <xf numFmtId="2" fontId="0" fillId="6" borderId="0" xfId="0" applyNumberFormat="1" applyFill="1" applyAlignment="1"/>
    <xf numFmtId="2" fontId="0" fillId="7" borderId="0" xfId="0" applyNumberFormat="1" applyFill="1" applyAlignment="1"/>
    <xf numFmtId="2" fontId="0" fillId="8" borderId="0" xfId="0" applyNumberFormat="1" applyFill="1" applyAlignment="1"/>
    <xf numFmtId="0" fontId="36" fillId="2" borderId="0" xfId="0" applyFont="1" applyFill="1" applyAlignment="1" applyProtection="1">
      <protection hidden="1"/>
    </xf>
    <xf numFmtId="0" fontId="0" fillId="5" borderId="0" xfId="0" applyFill="1"/>
    <xf numFmtId="0" fontId="38" fillId="2" borderId="0" xfId="0" applyFont="1" applyFill="1" applyBorder="1" applyProtection="1">
      <protection hidden="1"/>
    </xf>
    <xf numFmtId="0" fontId="40" fillId="2" borderId="0" xfId="0" applyFont="1" applyFill="1" applyBorder="1" applyProtection="1">
      <protection hidden="1"/>
    </xf>
    <xf numFmtId="0" fontId="9" fillId="5" borderId="0" xfId="7" applyFill="1" applyAlignment="1">
      <alignment wrapText="1"/>
    </xf>
    <xf numFmtId="0" fontId="40" fillId="5" borderId="0" xfId="0" applyFont="1" applyFill="1" applyBorder="1" applyProtection="1">
      <protection hidden="1"/>
    </xf>
    <xf numFmtId="0" fontId="40" fillId="2" borderId="1" xfId="0" applyFont="1" applyFill="1" applyBorder="1" applyAlignment="1" applyProtection="1">
      <alignment vertical="center"/>
      <protection hidden="1"/>
    </xf>
    <xf numFmtId="0" fontId="39" fillId="2" borderId="0" xfId="0" applyFont="1" applyFill="1" applyBorder="1" applyAlignment="1" applyProtection="1">
      <alignment vertical="center"/>
      <protection hidden="1"/>
    </xf>
    <xf numFmtId="0" fontId="40" fillId="2" borderId="0" xfId="0" applyFont="1" applyFill="1" applyBorder="1" applyAlignment="1" applyProtection="1">
      <alignment wrapText="1"/>
      <protection hidden="1"/>
    </xf>
    <xf numFmtId="49" fontId="4" fillId="2" borderId="0" xfId="0" applyNumberFormat="1" applyFont="1" applyFill="1" applyBorder="1" applyProtection="1">
      <protection hidden="1"/>
    </xf>
    <xf numFmtId="0" fontId="39" fillId="2" borderId="0" xfId="0" applyFont="1" applyFill="1" applyBorder="1" applyProtection="1">
      <protection hidden="1"/>
    </xf>
    <xf numFmtId="165" fontId="3" fillId="2" borderId="0" xfId="0" applyNumberFormat="1" applyFont="1" applyFill="1" applyBorder="1" applyProtection="1">
      <protection hidden="1"/>
    </xf>
    <xf numFmtId="17" fontId="3" fillId="2" borderId="0" xfId="0" applyNumberFormat="1" applyFont="1" applyFill="1" applyBorder="1" applyProtection="1">
      <protection hidden="1"/>
    </xf>
    <xf numFmtId="17" fontId="40" fillId="2" borderId="0" xfId="0" applyNumberFormat="1" applyFont="1" applyFill="1" applyBorder="1" applyProtection="1">
      <protection hidden="1"/>
    </xf>
    <xf numFmtId="0" fontId="40" fillId="2" borderId="2" xfId="0" applyFont="1" applyFill="1" applyBorder="1" applyProtection="1">
      <protection hidden="1"/>
    </xf>
    <xf numFmtId="1" fontId="3" fillId="2" borderId="2" xfId="0" applyNumberFormat="1" applyFont="1" applyFill="1" applyBorder="1" applyProtection="1">
      <protection hidden="1"/>
    </xf>
    <xf numFmtId="165" fontId="3" fillId="2" borderId="2" xfId="0" applyNumberFormat="1" applyFont="1" applyFill="1" applyBorder="1" applyProtection="1">
      <protection hidden="1"/>
    </xf>
    <xf numFmtId="3" fontId="3" fillId="2" borderId="0" xfId="0" applyNumberFormat="1" applyFont="1" applyFill="1" applyAlignment="1" applyProtection="1">
      <alignment horizontal="center"/>
      <protection hidden="1"/>
    </xf>
    <xf numFmtId="3" fontId="8" fillId="2" borderId="0" xfId="0" applyNumberFormat="1" applyFont="1" applyFill="1" applyBorder="1" applyAlignment="1" applyProtection="1">
      <protection hidden="1"/>
    </xf>
    <xf numFmtId="0" fontId="3" fillId="2" borderId="0" xfId="0" applyFont="1" applyFill="1" applyAlignment="1" applyProtection="1">
      <alignment horizontal="left" wrapText="1"/>
      <protection hidden="1"/>
    </xf>
    <xf numFmtId="0" fontId="43" fillId="2" borderId="0" xfId="0" applyFont="1" applyFill="1" applyAlignment="1" applyProtection="1">
      <alignment horizontal="left"/>
      <protection hidden="1"/>
    </xf>
    <xf numFmtId="3" fontId="3" fillId="2" borderId="0" xfId="0" applyNumberFormat="1" applyFont="1" applyFill="1" applyAlignment="1" applyProtection="1">
      <alignment horizontal="left" wrapText="1"/>
      <protection hidden="1"/>
    </xf>
    <xf numFmtId="3" fontId="3" fillId="2" borderId="0" xfId="0" applyNumberFormat="1" applyFont="1" applyFill="1" applyAlignment="1">
      <alignment horizontal="right"/>
    </xf>
    <xf numFmtId="164" fontId="3" fillId="2" borderId="0" xfId="0" applyNumberFormat="1" applyFont="1" applyFill="1" applyAlignment="1">
      <alignment horizontal="right"/>
    </xf>
    <xf numFmtId="0" fontId="4" fillId="15" borderId="0" xfId="0" applyFont="1" applyFill="1" applyBorder="1" applyAlignment="1">
      <alignment horizontal="left"/>
    </xf>
    <xf numFmtId="0" fontId="4" fillId="15" borderId="0" xfId="0" applyFont="1" applyFill="1" applyBorder="1"/>
    <xf numFmtId="0" fontId="3" fillId="16" borderId="0" xfId="0" applyFont="1" applyFill="1" applyBorder="1" applyAlignment="1">
      <alignment horizontal="left"/>
    </xf>
    <xf numFmtId="0" fontId="3" fillId="16" borderId="0" xfId="0" applyFont="1" applyFill="1" applyBorder="1"/>
    <xf numFmtId="0" fontId="3" fillId="17" borderId="0" xfId="0" applyFont="1" applyFill="1" applyBorder="1" applyAlignment="1">
      <alignment horizontal="left"/>
    </xf>
    <xf numFmtId="0" fontId="3" fillId="17" borderId="0" xfId="0" applyFont="1" applyFill="1" applyBorder="1"/>
    <xf numFmtId="0" fontId="3" fillId="18" borderId="0" xfId="0" applyFont="1" applyFill="1" applyBorder="1" applyAlignment="1">
      <alignment horizontal="left"/>
    </xf>
    <xf numFmtId="0" fontId="3" fillId="18" borderId="0" xfId="0" applyFont="1" applyFill="1" applyBorder="1"/>
    <xf numFmtId="3" fontId="3" fillId="2" borderId="2" xfId="0" applyNumberFormat="1" applyFont="1" applyFill="1" applyBorder="1" applyAlignment="1">
      <alignment horizontal="right"/>
    </xf>
    <xf numFmtId="3" fontId="8" fillId="2" borderId="0" xfId="0" applyNumberFormat="1" applyFont="1" applyFill="1" applyBorder="1" applyAlignment="1" applyProtection="1">
      <alignment horizontal="right"/>
      <protection hidden="1"/>
    </xf>
    <xf numFmtId="0" fontId="40" fillId="2" borderId="0" xfId="7" applyFont="1" applyFill="1" applyBorder="1" applyAlignment="1">
      <alignment horizontal="left" vertical="top" wrapText="1"/>
    </xf>
    <xf numFmtId="0" fontId="4" fillId="2" borderId="0" xfId="0" applyFont="1" applyFill="1" applyBorder="1" applyAlignment="1" applyProtection="1">
      <alignment horizontal="center" vertical="center" wrapText="1"/>
      <protection hidden="1"/>
    </xf>
    <xf numFmtId="0" fontId="40" fillId="2" borderId="0" xfId="0" applyFont="1" applyFill="1" applyBorder="1" applyAlignment="1" applyProtection="1">
      <alignment vertical="center"/>
      <protection hidden="1"/>
    </xf>
    <xf numFmtId="0" fontId="3" fillId="2" borderId="0" xfId="7" applyFont="1" applyFill="1" applyBorder="1" applyAlignment="1">
      <alignment horizontal="center" vertical="center" wrapText="1"/>
    </xf>
    <xf numFmtId="0" fontId="3" fillId="2" borderId="1" xfId="0" applyFont="1" applyFill="1" applyBorder="1" applyAlignment="1" applyProtection="1">
      <alignment horizontal="right"/>
      <protection hidden="1"/>
    </xf>
    <xf numFmtId="1" fontId="3" fillId="2" borderId="1" xfId="0" applyNumberFormat="1" applyFont="1" applyFill="1" applyBorder="1" applyProtection="1">
      <protection hidden="1"/>
    </xf>
    <xf numFmtId="3" fontId="3" fillId="2" borderId="1" xfId="0" applyNumberFormat="1" applyFont="1" applyFill="1" applyBorder="1" applyAlignment="1" applyProtection="1">
      <protection hidden="1"/>
    </xf>
    <xf numFmtId="164" fontId="3" fillId="2" borderId="0" xfId="0" applyNumberFormat="1" applyFont="1" applyFill="1" applyBorder="1" applyAlignment="1" applyProtection="1">
      <protection hidden="1"/>
    </xf>
    <xf numFmtId="0" fontId="3" fillId="2" borderId="1" xfId="0" applyNumberFormat="1" applyFont="1" applyFill="1" applyBorder="1" applyProtection="1">
      <protection locked="0" hidden="1"/>
    </xf>
    <xf numFmtId="3" fontId="3" fillId="2" borderId="1" xfId="0" applyNumberFormat="1" applyFont="1" applyFill="1" applyBorder="1" applyAlignment="1" applyProtection="1">
      <alignment horizontal="right"/>
      <protection locked="0" hidden="1"/>
    </xf>
    <xf numFmtId="0" fontId="47" fillId="0" borderId="0" xfId="0" applyFont="1" applyBorder="1"/>
    <xf numFmtId="0" fontId="46" fillId="0" borderId="0" xfId="5" applyFont="1" applyBorder="1" applyAlignment="1" applyProtection="1"/>
    <xf numFmtId="0" fontId="47" fillId="0" borderId="0" xfId="0" applyFont="1" applyFill="1" applyBorder="1"/>
    <xf numFmtId="0" fontId="63" fillId="0" borderId="0" xfId="0" applyFont="1" applyAlignment="1">
      <alignment vertical="center"/>
    </xf>
    <xf numFmtId="0" fontId="47" fillId="0" borderId="0" xfId="0" applyFont="1"/>
    <xf numFmtId="0" fontId="46" fillId="0" borderId="0" xfId="5" applyFont="1" applyAlignment="1" applyProtection="1"/>
    <xf numFmtId="0" fontId="64" fillId="0" borderId="12" xfId="8" applyFont="1" applyBorder="1" applyAlignment="1">
      <alignment horizontal="center" vertical="center"/>
    </xf>
    <xf numFmtId="0" fontId="48" fillId="2" borderId="12" xfId="0" applyFont="1" applyFill="1" applyBorder="1" applyAlignment="1" applyProtection="1">
      <alignment horizontal="center" vertical="center" wrapText="1"/>
      <protection hidden="1"/>
    </xf>
    <xf numFmtId="0" fontId="48" fillId="2" borderId="12" xfId="0" applyFont="1" applyFill="1" applyBorder="1" applyAlignment="1">
      <alignment horizontal="center" vertical="center" wrapText="1"/>
    </xf>
    <xf numFmtId="0" fontId="11" fillId="2" borderId="12" xfId="5" applyFont="1" applyFill="1" applyBorder="1" applyAlignment="1" applyProtection="1">
      <alignment horizontal="left" vertical="center"/>
      <protection hidden="1"/>
    </xf>
    <xf numFmtId="0" fontId="11" fillId="2" borderId="12" xfId="5" quotePrefix="1" applyFont="1" applyFill="1" applyBorder="1" applyAlignment="1" applyProtection="1">
      <alignment horizontal="left" vertical="center"/>
      <protection hidden="1"/>
    </xf>
    <xf numFmtId="0" fontId="9" fillId="2" borderId="12" xfId="0" applyFont="1" applyFill="1" applyBorder="1" applyAlignment="1" applyProtection="1">
      <alignment vertical="center" wrapText="1"/>
      <protection hidden="1"/>
    </xf>
    <xf numFmtId="0" fontId="9" fillId="2" borderId="1" xfId="0" applyFont="1" applyFill="1" applyBorder="1"/>
    <xf numFmtId="0" fontId="65" fillId="0" borderId="0" xfId="8" applyFont="1"/>
    <xf numFmtId="0" fontId="2" fillId="2" borderId="1" xfId="0" applyFont="1" applyFill="1" applyBorder="1" applyAlignment="1">
      <alignment horizontal="center"/>
    </xf>
    <xf numFmtId="0" fontId="2" fillId="2" borderId="1" xfId="0" applyFont="1" applyFill="1" applyBorder="1" applyAlignment="1"/>
    <xf numFmtId="0" fontId="9" fillId="2" borderId="2" xfId="0" applyFont="1" applyFill="1" applyBorder="1" applyAlignment="1">
      <alignment vertical="top" wrapText="1"/>
    </xf>
    <xf numFmtId="0" fontId="2" fillId="2" borderId="2" xfId="0" applyFont="1" applyFill="1" applyBorder="1" applyAlignment="1">
      <alignment horizontal="right" vertical="center" wrapText="1"/>
    </xf>
    <xf numFmtId="0" fontId="0" fillId="0" borderId="0" xfId="0" applyAlignment="1">
      <alignment wrapText="1"/>
    </xf>
    <xf numFmtId="0" fontId="4" fillId="2" borderId="0" xfId="0" applyFont="1" applyFill="1" applyBorder="1" applyAlignment="1" applyProtection="1">
      <alignment horizontal="center" vertical="center" wrapText="1"/>
      <protection hidden="1"/>
    </xf>
    <xf numFmtId="0" fontId="3" fillId="2" borderId="0" xfId="7" applyFont="1" applyFill="1" applyAlignment="1">
      <alignment horizontal="left" vertical="top" wrapText="1"/>
    </xf>
    <xf numFmtId="0" fontId="3" fillId="2" borderId="0" xfId="7" applyFont="1" applyFill="1" applyBorder="1" applyAlignment="1">
      <alignment horizontal="left" vertical="top" wrapText="1"/>
    </xf>
    <xf numFmtId="3" fontId="9" fillId="2" borderId="0" xfId="7" applyNumberFormat="1" applyFont="1" applyFill="1" applyBorder="1" applyAlignment="1">
      <alignment horizontal="left" wrapText="1"/>
    </xf>
    <xf numFmtId="3" fontId="3" fillId="2" borderId="0" xfId="0" applyNumberFormat="1" applyFont="1" applyFill="1" applyAlignment="1" applyProtection="1">
      <alignment wrapText="1"/>
      <protection hidden="1"/>
    </xf>
    <xf numFmtId="3" fontId="3" fillId="2" borderId="0" xfId="7" applyNumberFormat="1" applyFont="1" applyFill="1" applyAlignment="1">
      <alignment horizontal="left" vertical="top" wrapText="1"/>
    </xf>
    <xf numFmtId="0" fontId="0" fillId="21" borderId="0" xfId="0" applyFill="1"/>
    <xf numFmtId="0" fontId="4" fillId="2" borderId="2" xfId="0" applyFont="1" applyFill="1" applyBorder="1" applyAlignment="1">
      <alignment horizontal="right" vertical="center" wrapText="1"/>
    </xf>
    <xf numFmtId="164" fontId="3" fillId="2" borderId="0" xfId="7" applyNumberFormat="1" applyFont="1" applyFill="1" applyBorder="1" applyProtection="1">
      <protection hidden="1"/>
    </xf>
    <xf numFmtId="164" fontId="3" fillId="2" borderId="0" xfId="7" applyNumberFormat="1" applyFont="1" applyFill="1" applyBorder="1" applyAlignment="1" applyProtection="1">
      <alignment horizontal="right"/>
      <protection hidden="1"/>
    </xf>
    <xf numFmtId="0" fontId="2" fillId="2" borderId="0" xfId="0" applyFont="1" applyFill="1" applyAlignment="1" applyProtection="1">
      <alignment horizontal="left"/>
      <protection hidden="1"/>
    </xf>
    <xf numFmtId="0" fontId="3" fillId="2" borderId="0" xfId="0" applyFont="1" applyFill="1" applyAlignment="1">
      <alignment horizontal="left" wrapText="1"/>
    </xf>
    <xf numFmtId="0" fontId="3" fillId="2" borderId="0" xfId="0" applyFont="1" applyFill="1" applyAlignment="1">
      <alignment horizontal="left" vertical="center" wrapText="1"/>
    </xf>
    <xf numFmtId="3" fontId="3" fillId="5" borderId="0" xfId="0" applyNumberFormat="1" applyFont="1" applyFill="1" applyAlignment="1">
      <alignment horizontal="left" wrapText="1"/>
    </xf>
    <xf numFmtId="0" fontId="0" fillId="0" borderId="0" xfId="0" applyAlignment="1">
      <alignment horizontal="left" wrapText="1"/>
    </xf>
    <xf numFmtId="0" fontId="9" fillId="0" borderId="0" xfId="0" applyFont="1" applyAlignment="1">
      <alignment wrapText="1"/>
    </xf>
    <xf numFmtId="164" fontId="4" fillId="2" borderId="0" xfId="0" applyNumberFormat="1" applyFont="1" applyFill="1" applyBorder="1" applyAlignment="1" applyProtection="1">
      <alignment horizontal="right" vertical="center"/>
      <protection hidden="1"/>
    </xf>
    <xf numFmtId="0" fontId="51" fillId="0" borderId="0" xfId="0" applyFont="1" applyAlignment="1">
      <alignment horizontal="right" vertical="center"/>
    </xf>
    <xf numFmtId="0" fontId="0" fillId="0" borderId="0" xfId="0" applyAlignment="1">
      <alignment horizontal="right" vertical="center"/>
    </xf>
    <xf numFmtId="0" fontId="0" fillId="0" borderId="0" xfId="0" applyAlignment="1">
      <alignment wrapText="1"/>
    </xf>
    <xf numFmtId="3" fontId="3" fillId="5" borderId="0" xfId="0" applyNumberFormat="1" applyFont="1" applyFill="1" applyAlignment="1">
      <alignment horizontal="left"/>
    </xf>
    <xf numFmtId="0" fontId="9" fillId="2" borderId="0" xfId="0" applyFont="1" applyFill="1" applyBorder="1" applyAlignment="1"/>
    <xf numFmtId="0" fontId="9" fillId="5" borderId="0" xfId="0" applyFont="1" applyFill="1" applyAlignment="1"/>
    <xf numFmtId="0" fontId="9" fillId="3" borderId="13" xfId="0" applyFont="1" applyFill="1" applyBorder="1" applyAlignment="1" applyProtection="1">
      <alignment horizontal="center"/>
      <protection locked="0"/>
    </xf>
    <xf numFmtId="0" fontId="9" fillId="3" borderId="14" xfId="0" applyFont="1" applyFill="1" applyBorder="1" applyAlignment="1" applyProtection="1">
      <alignment horizontal="center"/>
      <protection locked="0"/>
    </xf>
    <xf numFmtId="0" fontId="9" fillId="3" borderId="5" xfId="0" applyFont="1" applyFill="1" applyBorder="1" applyAlignment="1" applyProtection="1">
      <alignment horizontal="center"/>
      <protection locked="0"/>
    </xf>
    <xf numFmtId="0" fontId="9" fillId="3" borderId="15" xfId="0" applyFont="1" applyFill="1" applyBorder="1" applyAlignment="1" applyProtection="1">
      <alignment horizontal="center"/>
      <protection locked="0"/>
    </xf>
    <xf numFmtId="0" fontId="4" fillId="2" borderId="1" xfId="0" applyFont="1" applyFill="1" applyBorder="1" applyAlignment="1">
      <alignment horizontal="center" vertical="center" wrapText="1"/>
    </xf>
    <xf numFmtId="0" fontId="4" fillId="2" borderId="2" xfId="0" applyFont="1" applyFill="1" applyBorder="1" applyAlignment="1">
      <alignment horizontal="center" vertical="center" wrapText="1"/>
    </xf>
    <xf numFmtId="3" fontId="9" fillId="2" borderId="0" xfId="0" applyNumberFormat="1" applyFont="1" applyFill="1" applyBorder="1" applyAlignment="1">
      <alignment horizontal="left" wrapText="1"/>
    </xf>
    <xf numFmtId="0" fontId="4" fillId="2" borderId="6" xfId="0" applyFont="1" applyFill="1" applyBorder="1" applyAlignment="1">
      <alignment horizontal="center" wrapText="1"/>
    </xf>
    <xf numFmtId="0" fontId="3" fillId="0" borderId="6" xfId="0" applyFont="1" applyBorder="1" applyAlignment="1">
      <alignment horizontal="center" wrapText="1"/>
    </xf>
    <xf numFmtId="0" fontId="2" fillId="4" borderId="16" xfId="0" applyFont="1" applyFill="1" applyBorder="1" applyAlignment="1">
      <alignment horizontal="left"/>
    </xf>
    <xf numFmtId="0" fontId="0" fillId="0" borderId="17" xfId="0" applyBorder="1" applyAlignment="1">
      <alignment horizontal="left"/>
    </xf>
    <xf numFmtId="0" fontId="0" fillId="0" borderId="11" xfId="0" applyBorder="1" applyAlignment="1">
      <alignment horizontal="left"/>
    </xf>
    <xf numFmtId="1" fontId="0" fillId="6" borderId="0" xfId="0" applyNumberFormat="1" applyFill="1" applyAlignment="1">
      <alignment horizontal="center" vertical="center"/>
    </xf>
    <xf numFmtId="1" fontId="0" fillId="0" borderId="0" xfId="0" applyNumberFormat="1" applyAlignment="1">
      <alignment horizontal="center" vertical="center"/>
    </xf>
    <xf numFmtId="1" fontId="0" fillId="7" borderId="0" xfId="0" applyNumberFormat="1" applyFill="1" applyAlignment="1">
      <alignment horizontal="center" vertical="center"/>
    </xf>
    <xf numFmtId="1" fontId="0" fillId="8" borderId="0" xfId="0" applyNumberFormat="1" applyFill="1" applyAlignment="1">
      <alignment horizontal="center" vertical="center"/>
    </xf>
    <xf numFmtId="1" fontId="0" fillId="7" borderId="0" xfId="0" applyNumberFormat="1" applyFill="1" applyAlignment="1">
      <alignment horizontal="center" vertical="center" wrapText="1"/>
    </xf>
    <xf numFmtId="1" fontId="0" fillId="0" borderId="0" xfId="0" applyNumberFormat="1" applyAlignment="1">
      <alignment horizontal="center" vertical="center" wrapText="1"/>
    </xf>
    <xf numFmtId="0" fontId="2" fillId="4" borderId="17" xfId="0" applyFont="1" applyFill="1" applyBorder="1" applyAlignment="1">
      <alignment horizontal="left"/>
    </xf>
    <xf numFmtId="0" fontId="2" fillId="4" borderId="11" xfId="0" applyFont="1" applyFill="1" applyBorder="1" applyAlignment="1">
      <alignment horizontal="left"/>
    </xf>
    <xf numFmtId="0" fontId="9" fillId="3" borderId="0" xfId="0" applyFont="1" applyFill="1" applyBorder="1" applyAlignment="1" applyProtection="1">
      <alignment horizontal="center"/>
      <protection locked="0"/>
    </xf>
    <xf numFmtId="0" fontId="9" fillId="3" borderId="7" xfId="0" applyFont="1" applyFill="1" applyBorder="1" applyAlignment="1" applyProtection="1">
      <alignment horizontal="center"/>
      <protection locked="0"/>
    </xf>
    <xf numFmtId="0" fontId="4" fillId="2" borderId="6" xfId="0" applyFont="1" applyFill="1" applyBorder="1" applyAlignment="1" applyProtection="1">
      <alignment horizontal="center" vertical="center" wrapText="1"/>
      <protection hidden="1"/>
    </xf>
    <xf numFmtId="0" fontId="4" fillId="2" borderId="6" xfId="0" applyFont="1" applyFill="1" applyBorder="1" applyAlignment="1">
      <alignment horizontal="center" vertical="center"/>
    </xf>
    <xf numFmtId="0" fontId="3" fillId="2" borderId="6" xfId="0" applyFont="1" applyFill="1" applyBorder="1" applyAlignment="1" applyProtection="1">
      <alignment horizontal="center" vertical="center"/>
      <protection hidden="1"/>
    </xf>
    <xf numFmtId="1" fontId="3" fillId="2" borderId="1" xfId="0" applyNumberFormat="1" applyFont="1" applyFill="1" applyBorder="1" applyAlignment="1">
      <alignment horizontal="right" vertical="center" wrapText="1"/>
    </xf>
    <xf numFmtId="1" fontId="3" fillId="5" borderId="6" xfId="0" applyNumberFormat="1" applyFont="1" applyFill="1" applyBorder="1" applyAlignment="1">
      <alignment horizontal="right" vertical="center" wrapText="1"/>
    </xf>
    <xf numFmtId="0" fontId="9" fillId="3" borderId="4" xfId="0" applyFont="1" applyFill="1" applyBorder="1" applyAlignment="1">
      <alignment horizontal="left"/>
    </xf>
    <xf numFmtId="0" fontId="9" fillId="3" borderId="5" xfId="0" applyFont="1" applyFill="1" applyBorder="1" applyAlignment="1">
      <alignment horizontal="left"/>
    </xf>
    <xf numFmtId="0" fontId="9" fillId="3" borderId="3" xfId="0" applyFont="1" applyFill="1" applyBorder="1" applyAlignment="1">
      <alignment horizontal="left"/>
    </xf>
    <xf numFmtId="0" fontId="9" fillId="3" borderId="0" xfId="0" applyFont="1" applyFill="1" applyBorder="1" applyAlignment="1">
      <alignment horizontal="left"/>
    </xf>
    <xf numFmtId="0" fontId="4" fillId="2" borderId="1" xfId="0" applyFont="1" applyFill="1" applyBorder="1" applyAlignment="1" applyProtection="1">
      <alignment horizontal="center" vertical="center" wrapText="1"/>
      <protection hidden="1"/>
    </xf>
    <xf numFmtId="0" fontId="4" fillId="2" borderId="0" xfId="0" applyFont="1" applyFill="1" applyBorder="1" applyAlignment="1" applyProtection="1">
      <alignment horizontal="center" vertical="center" wrapText="1"/>
      <protection hidden="1"/>
    </xf>
    <xf numFmtId="0" fontId="4" fillId="2" borderId="2" xfId="0" applyFont="1" applyFill="1" applyBorder="1" applyAlignment="1" applyProtection="1">
      <alignment horizontal="center" vertical="center" wrapText="1"/>
      <protection hidden="1"/>
    </xf>
    <xf numFmtId="0" fontId="4" fillId="2" borderId="6" xfId="0" applyFont="1" applyFill="1" applyBorder="1" applyAlignment="1" applyProtection="1">
      <alignment horizontal="center" vertical="center"/>
      <protection hidden="1"/>
    </xf>
    <xf numFmtId="0" fontId="0" fillId="5" borderId="0" xfId="0" applyFill="1" applyAlignment="1">
      <alignment wrapText="1"/>
    </xf>
    <xf numFmtId="1" fontId="4" fillId="2" borderId="6" xfId="0" applyNumberFormat="1" applyFont="1" applyFill="1" applyBorder="1" applyAlignment="1" applyProtection="1">
      <alignment horizontal="center"/>
      <protection hidden="1"/>
    </xf>
    <xf numFmtId="0" fontId="0" fillId="5" borderId="0" xfId="0" applyFill="1" applyAlignment="1">
      <alignment horizontal="left" wrapText="1"/>
    </xf>
    <xf numFmtId="1" fontId="4" fillId="2" borderId="1" xfId="0" applyNumberFormat="1" applyFont="1" applyFill="1" applyBorder="1" applyAlignment="1" applyProtection="1">
      <alignment horizontal="center" vertical="center" wrapText="1"/>
      <protection hidden="1"/>
    </xf>
    <xf numFmtId="1" fontId="4" fillId="2" borderId="2" xfId="0" applyNumberFormat="1" applyFont="1" applyFill="1" applyBorder="1" applyAlignment="1" applyProtection="1">
      <alignment horizontal="center" vertical="center" wrapText="1"/>
      <protection hidden="1"/>
    </xf>
    <xf numFmtId="0" fontId="3" fillId="5" borderId="0" xfId="0" applyFont="1" applyFill="1" applyAlignment="1"/>
    <xf numFmtId="3" fontId="4" fillId="2" borderId="1" xfId="0" applyNumberFormat="1" applyFont="1" applyFill="1" applyBorder="1" applyAlignment="1">
      <alignment horizontal="center" vertical="top" wrapText="1"/>
    </xf>
    <xf numFmtId="0" fontId="0" fillId="0" borderId="1" xfId="0" applyBorder="1" applyAlignment="1">
      <alignment wrapText="1"/>
    </xf>
    <xf numFmtId="0" fontId="66" fillId="0" borderId="0" xfId="0" applyFont="1" applyBorder="1" applyAlignment="1">
      <alignment horizontal="center" vertical="center" wrapText="1"/>
    </xf>
    <xf numFmtId="0" fontId="2" fillId="0" borderId="0" xfId="0" applyFont="1" applyBorder="1" applyAlignment="1">
      <alignment horizontal="center" vertical="center" wrapText="1"/>
    </xf>
    <xf numFmtId="0" fontId="9" fillId="3" borderId="10" xfId="0" applyFont="1" applyFill="1" applyBorder="1" applyAlignment="1">
      <alignment wrapText="1"/>
    </xf>
    <xf numFmtId="0" fontId="9" fillId="3" borderId="13" xfId="0" applyFont="1" applyFill="1" applyBorder="1" applyAlignment="1">
      <alignment wrapText="1"/>
    </xf>
    <xf numFmtId="3" fontId="4" fillId="2" borderId="0" xfId="0" applyNumberFormat="1" applyFont="1" applyFill="1" applyBorder="1" applyAlignment="1">
      <alignment horizontal="center" vertical="center" wrapText="1"/>
    </xf>
    <xf numFmtId="3" fontId="4" fillId="2" borderId="1" xfId="0" applyNumberFormat="1" applyFont="1" applyFill="1" applyBorder="1" applyAlignment="1">
      <alignment horizontal="center" vertical="center"/>
    </xf>
    <xf numFmtId="3" fontId="4" fillId="2" borderId="0" xfId="0" applyNumberFormat="1" applyFont="1" applyFill="1" applyBorder="1" applyAlignment="1">
      <alignment horizontal="center" vertical="center"/>
    </xf>
    <xf numFmtId="3" fontId="4" fillId="2" borderId="2" xfId="0" applyNumberFormat="1" applyFont="1" applyFill="1" applyBorder="1" applyAlignment="1">
      <alignment horizontal="center" vertical="center"/>
    </xf>
    <xf numFmtId="0" fontId="9" fillId="3" borderId="3" xfId="0" applyFont="1" applyFill="1" applyBorder="1" applyAlignment="1">
      <alignment wrapText="1"/>
    </xf>
    <xf numFmtId="0" fontId="9" fillId="3" borderId="0" xfId="0" applyFont="1" applyFill="1" applyBorder="1" applyAlignment="1">
      <alignment wrapText="1"/>
    </xf>
    <xf numFmtId="0" fontId="9" fillId="3" borderId="4" xfId="0" applyFont="1" applyFill="1" applyBorder="1" applyAlignment="1">
      <alignment wrapText="1"/>
    </xf>
    <xf numFmtId="0" fontId="9" fillId="3" borderId="5" xfId="0" applyFont="1" applyFill="1" applyBorder="1" applyAlignment="1">
      <alignment wrapText="1"/>
    </xf>
    <xf numFmtId="0" fontId="3" fillId="0" borderId="0" xfId="0" applyFont="1" applyAlignment="1">
      <alignment horizontal="left" wrapText="1"/>
    </xf>
    <xf numFmtId="1" fontId="4" fillId="2" borderId="6" xfId="0" applyNumberFormat="1" applyFont="1" applyFill="1" applyBorder="1" applyAlignment="1">
      <alignment horizontal="center"/>
    </xf>
    <xf numFmtId="3" fontId="4" fillId="2" borderId="1" xfId="0" applyNumberFormat="1" applyFont="1" applyFill="1" applyBorder="1" applyAlignment="1">
      <alignment horizontal="center" vertical="center" wrapText="1"/>
    </xf>
    <xf numFmtId="3" fontId="4" fillId="2" borderId="2" xfId="0" applyNumberFormat="1" applyFont="1" applyFill="1" applyBorder="1" applyAlignment="1">
      <alignment horizontal="center" vertical="center" wrapText="1"/>
    </xf>
    <xf numFmtId="0" fontId="4" fillId="5" borderId="6" xfId="0" applyFont="1" applyFill="1" applyBorder="1" applyAlignment="1">
      <alignment horizontal="center" vertical="center" wrapText="1"/>
    </xf>
    <xf numFmtId="0" fontId="5" fillId="5" borderId="1" xfId="0" applyFont="1" applyFill="1" applyBorder="1" applyAlignment="1">
      <alignment horizontal="left" vertical="center"/>
    </xf>
    <xf numFmtId="0" fontId="5" fillId="5" borderId="2" xfId="0" applyFont="1" applyFill="1" applyBorder="1" applyAlignment="1">
      <alignment horizontal="left" vertical="center"/>
    </xf>
    <xf numFmtId="0" fontId="3" fillId="5" borderId="0" xfId="0" applyFont="1" applyFill="1" applyAlignment="1">
      <alignment horizontal="left" wrapText="1"/>
    </xf>
    <xf numFmtId="1" fontId="4" fillId="5" borderId="1" xfId="0" applyNumberFormat="1" applyFont="1" applyFill="1" applyBorder="1" applyAlignment="1">
      <alignment horizontal="center" vertical="center" wrapText="1"/>
    </xf>
    <xf numFmtId="1" fontId="4" fillId="5" borderId="2" xfId="0" applyNumberFormat="1" applyFont="1" applyFill="1" applyBorder="1" applyAlignment="1">
      <alignment horizontal="center" vertical="center" wrapText="1"/>
    </xf>
    <xf numFmtId="0" fontId="2" fillId="19" borderId="16" xfId="0" applyFont="1" applyFill="1" applyBorder="1" applyAlignment="1">
      <alignment horizontal="left"/>
    </xf>
    <xf numFmtId="0" fontId="9" fillId="20" borderId="0" xfId="0" applyFont="1" applyFill="1" applyBorder="1" applyAlignment="1" applyProtection="1">
      <alignment horizontal="center"/>
      <protection locked="0"/>
    </xf>
    <xf numFmtId="0" fontId="9" fillId="20" borderId="7" xfId="0" applyFont="1" applyFill="1" applyBorder="1" applyAlignment="1" applyProtection="1">
      <alignment horizontal="center"/>
      <protection locked="0"/>
    </xf>
    <xf numFmtId="0" fontId="9" fillId="20" borderId="5" xfId="0" applyFont="1" applyFill="1" applyBorder="1" applyAlignment="1" applyProtection="1">
      <alignment horizontal="center"/>
      <protection locked="0"/>
    </xf>
    <xf numFmtId="0" fontId="9" fillId="20" borderId="15" xfId="0" applyFont="1" applyFill="1" applyBorder="1" applyAlignment="1" applyProtection="1">
      <alignment horizontal="center"/>
      <protection locked="0"/>
    </xf>
    <xf numFmtId="0" fontId="9" fillId="20" borderId="13" xfId="0" applyFont="1" applyFill="1" applyBorder="1" applyAlignment="1" applyProtection="1">
      <alignment horizontal="center"/>
      <protection locked="0"/>
    </xf>
    <xf numFmtId="0" fontId="9" fillId="20" borderId="14" xfId="0" applyFont="1" applyFill="1" applyBorder="1" applyAlignment="1" applyProtection="1">
      <alignment horizontal="center"/>
      <protection locked="0"/>
    </xf>
    <xf numFmtId="3" fontId="9" fillId="5" borderId="0" xfId="0" applyNumberFormat="1" applyFont="1" applyFill="1" applyBorder="1" applyAlignment="1">
      <alignment horizontal="left" wrapText="1"/>
    </xf>
    <xf numFmtId="0" fontId="2" fillId="4" borderId="16" xfId="0" applyFont="1" applyFill="1" applyBorder="1" applyAlignment="1"/>
    <xf numFmtId="0" fontId="0" fillId="0" borderId="17" xfId="0" applyBorder="1" applyAlignment="1"/>
    <xf numFmtId="0" fontId="0" fillId="0" borderId="11" xfId="0" applyBorder="1" applyAlignment="1"/>
    <xf numFmtId="0" fontId="0" fillId="0" borderId="6" xfId="0" applyBorder="1" applyAlignment="1">
      <alignment horizontal="center" vertical="center" wrapText="1"/>
    </xf>
    <xf numFmtId="0" fontId="0" fillId="0" borderId="14" xfId="0" applyBorder="1" applyAlignment="1"/>
    <xf numFmtId="0" fontId="0" fillId="0" borderId="7" xfId="0" applyBorder="1" applyAlignment="1"/>
    <xf numFmtId="0" fontId="0" fillId="0" borderId="15" xfId="0" applyBorder="1" applyAlignment="1"/>
    <xf numFmtId="0" fontId="5" fillId="5" borderId="1" xfId="0" applyFont="1" applyFill="1" applyBorder="1" applyAlignment="1">
      <alignment horizontal="center" vertical="center"/>
    </xf>
    <xf numFmtId="0" fontId="5" fillId="5" borderId="2" xfId="0" applyFont="1" applyFill="1" applyBorder="1" applyAlignment="1">
      <alignment horizontal="center" vertical="center"/>
    </xf>
    <xf numFmtId="1" fontId="4" fillId="2" borderId="6" xfId="0" applyNumberFormat="1" applyFont="1" applyFill="1" applyBorder="1" applyAlignment="1" applyProtection="1">
      <alignment horizontal="center" wrapText="1"/>
      <protection locked="0" hidden="1"/>
    </xf>
    <xf numFmtId="1" fontId="4" fillId="2" borderId="6" xfId="0" applyNumberFormat="1" applyFont="1" applyFill="1" applyBorder="1" applyAlignment="1" applyProtection="1">
      <alignment horizontal="center" wrapText="1"/>
      <protection hidden="1"/>
    </xf>
    <xf numFmtId="3" fontId="3" fillId="2" borderId="0" xfId="7" applyNumberFormat="1" applyFont="1" applyFill="1" applyAlignment="1">
      <alignment horizontal="left" wrapText="1"/>
    </xf>
    <xf numFmtId="0" fontId="9" fillId="2" borderId="0" xfId="7" applyFont="1" applyFill="1" applyBorder="1" applyAlignment="1"/>
    <xf numFmtId="0" fontId="9" fillId="2" borderId="0" xfId="7" applyFont="1" applyFill="1" applyAlignment="1"/>
    <xf numFmtId="0" fontId="2" fillId="4" borderId="16" xfId="7" applyFont="1" applyFill="1" applyBorder="1" applyAlignment="1">
      <alignment horizontal="left"/>
    </xf>
    <xf numFmtId="0" fontId="2" fillId="4" borderId="11" xfId="7" applyFont="1" applyFill="1" applyBorder="1" applyAlignment="1">
      <alignment horizontal="left"/>
    </xf>
    <xf numFmtId="3" fontId="9" fillId="2" borderId="0" xfId="7" applyNumberFormat="1" applyFont="1" applyFill="1" applyBorder="1" applyAlignment="1">
      <alignment wrapText="1"/>
    </xf>
    <xf numFmtId="0" fontId="9" fillId="0" borderId="0" xfId="7" applyAlignment="1">
      <alignment wrapText="1"/>
    </xf>
    <xf numFmtId="0" fontId="4" fillId="2" borderId="1" xfId="7" applyFont="1" applyFill="1" applyBorder="1" applyAlignment="1">
      <alignment horizontal="center" vertical="center"/>
    </xf>
    <xf numFmtId="0" fontId="4" fillId="2" borderId="2" xfId="7" applyFont="1" applyFill="1" applyBorder="1" applyAlignment="1">
      <alignment horizontal="center" vertical="center"/>
    </xf>
    <xf numFmtId="0" fontId="4" fillId="2" borderId="1" xfId="7" applyFont="1" applyFill="1" applyBorder="1" applyAlignment="1">
      <alignment horizontal="center" vertical="center" wrapText="1"/>
    </xf>
    <xf numFmtId="0" fontId="4" fillId="2" borderId="2" xfId="7" applyFont="1" applyFill="1" applyBorder="1" applyAlignment="1">
      <alignment horizontal="center" vertical="center" wrapText="1"/>
    </xf>
    <xf numFmtId="0" fontId="4" fillId="2" borderId="6" xfId="7" applyFont="1" applyFill="1" applyBorder="1" applyAlignment="1">
      <alignment horizontal="center" vertical="center"/>
    </xf>
    <xf numFmtId="0" fontId="3" fillId="2" borderId="0" xfId="7" applyFont="1" applyFill="1" applyAlignment="1">
      <alignment horizontal="left" wrapText="1"/>
    </xf>
    <xf numFmtId="0" fontId="3" fillId="2" borderId="0" xfId="7" applyFont="1" applyFill="1" applyAlignment="1">
      <alignment horizontal="left"/>
    </xf>
    <xf numFmtId="0" fontId="3" fillId="2" borderId="0" xfId="7" applyFont="1" applyFill="1" applyAlignment="1">
      <alignment horizontal="left" vertical="top" wrapText="1"/>
    </xf>
    <xf numFmtId="0" fontId="9" fillId="0" borderId="0" xfId="7" applyAlignment="1">
      <alignment horizontal="left" vertical="top" wrapText="1"/>
    </xf>
    <xf numFmtId="0" fontId="36" fillId="2" borderId="0" xfId="7" applyFont="1" applyFill="1" applyAlignment="1">
      <alignment horizontal="left" vertical="top" wrapText="1"/>
    </xf>
    <xf numFmtId="0" fontId="9" fillId="4" borderId="16" xfId="7" applyFont="1" applyFill="1" applyBorder="1" applyAlignment="1">
      <alignment horizontal="left"/>
    </xf>
    <xf numFmtId="0" fontId="9" fillId="4" borderId="11" xfId="7" applyFont="1" applyFill="1" applyBorder="1" applyAlignment="1">
      <alignment horizontal="left"/>
    </xf>
    <xf numFmtId="0" fontId="9" fillId="0" borderId="0" xfId="7" applyFont="1" applyAlignment="1">
      <alignment wrapText="1"/>
    </xf>
    <xf numFmtId="0" fontId="3" fillId="2" borderId="1" xfId="7" applyFont="1" applyFill="1" applyBorder="1" applyAlignment="1">
      <alignment horizontal="center" vertical="center" wrapText="1"/>
    </xf>
    <xf numFmtId="0" fontId="3" fillId="2" borderId="2" xfId="7" applyFont="1" applyFill="1" applyBorder="1" applyAlignment="1">
      <alignment horizontal="center" vertical="center" wrapText="1"/>
    </xf>
    <xf numFmtId="0" fontId="3" fillId="2" borderId="6" xfId="7" applyFont="1" applyFill="1" applyBorder="1" applyAlignment="1">
      <alignment horizontal="center" vertical="center"/>
    </xf>
    <xf numFmtId="0" fontId="3" fillId="2" borderId="0" xfId="7" applyFont="1" applyFill="1" applyBorder="1" applyAlignment="1">
      <alignment horizontal="left" vertical="top" wrapText="1"/>
    </xf>
    <xf numFmtId="0" fontId="9" fillId="0" borderId="0" xfId="7" applyFont="1" applyAlignment="1">
      <alignment horizontal="left" vertical="top" wrapText="1"/>
    </xf>
    <xf numFmtId="0" fontId="3" fillId="2" borderId="2" xfId="7" applyFont="1" applyFill="1" applyBorder="1" applyAlignment="1">
      <alignment horizontal="center" vertical="center"/>
    </xf>
    <xf numFmtId="0" fontId="9" fillId="5" borderId="0" xfId="7" applyFont="1" applyFill="1" applyBorder="1" applyAlignment="1" applyProtection="1">
      <protection hidden="1"/>
    </xf>
    <xf numFmtId="0" fontId="9" fillId="5" borderId="0" xfId="7" applyFont="1" applyFill="1" applyAlignment="1" applyProtection="1">
      <protection hidden="1"/>
    </xf>
    <xf numFmtId="0" fontId="4" fillId="5" borderId="1" xfId="7" applyFont="1" applyFill="1" applyBorder="1" applyAlignment="1" applyProtection="1">
      <alignment horizontal="center" vertical="center" wrapText="1"/>
      <protection hidden="1"/>
    </xf>
    <xf numFmtId="0" fontId="4" fillId="5" borderId="2" xfId="7" applyFont="1" applyFill="1" applyBorder="1" applyAlignment="1" applyProtection="1">
      <alignment horizontal="center" vertical="center" wrapText="1"/>
      <protection hidden="1"/>
    </xf>
    <xf numFmtId="0" fontId="4" fillId="5" borderId="6" xfId="7" applyFont="1" applyFill="1" applyBorder="1" applyAlignment="1" applyProtection="1">
      <alignment horizontal="center" vertical="center"/>
      <protection hidden="1"/>
    </xf>
    <xf numFmtId="0" fontId="4" fillId="5" borderId="2" xfId="7" applyFont="1" applyFill="1" applyBorder="1" applyAlignment="1" applyProtection="1">
      <alignment horizontal="left" vertical="center"/>
      <protection hidden="1"/>
    </xf>
    <xf numFmtId="0" fontId="4" fillId="5" borderId="1" xfId="7" applyFont="1" applyFill="1" applyBorder="1" applyAlignment="1" applyProtection="1">
      <alignment horizontal="center" vertical="center"/>
      <protection hidden="1"/>
    </xf>
    <xf numFmtId="0" fontId="4" fillId="5" borderId="2" xfId="7" applyFont="1" applyFill="1" applyBorder="1" applyAlignment="1" applyProtection="1">
      <alignment horizontal="center" vertical="center"/>
      <protection hidden="1"/>
    </xf>
    <xf numFmtId="3" fontId="9" fillId="2" borderId="0" xfId="7" applyNumberFormat="1" applyFont="1" applyFill="1" applyBorder="1" applyAlignment="1">
      <alignment horizontal="left" wrapText="1"/>
    </xf>
    <xf numFmtId="0" fontId="4" fillId="2" borderId="1" xfId="0" applyFont="1" applyFill="1" applyBorder="1" applyAlignment="1" applyProtection="1">
      <alignment horizontal="center" vertical="center"/>
      <protection hidden="1"/>
    </xf>
    <xf numFmtId="0" fontId="4" fillId="2" borderId="2" xfId="0" applyFont="1" applyFill="1" applyBorder="1" applyAlignment="1" applyProtection="1">
      <alignment horizontal="center" vertical="center"/>
      <protection hidden="1"/>
    </xf>
    <xf numFmtId="0" fontId="3" fillId="2" borderId="0" xfId="7" applyFont="1" applyFill="1" applyAlignment="1">
      <alignment vertical="center" wrapText="1"/>
    </xf>
    <xf numFmtId="0" fontId="0" fillId="0" borderId="0" xfId="0" applyAlignment="1">
      <alignment vertical="center" wrapText="1"/>
    </xf>
    <xf numFmtId="3" fontId="3" fillId="2" borderId="0" xfId="0" applyNumberFormat="1" applyFont="1" applyFill="1" applyAlignment="1" applyProtection="1">
      <alignment wrapText="1"/>
      <protection hidden="1"/>
    </xf>
    <xf numFmtId="0" fontId="36" fillId="2" borderId="0" xfId="0" applyFont="1" applyFill="1" applyAlignment="1" applyProtection="1">
      <alignment horizontal="left" vertical="top" wrapText="1"/>
      <protection hidden="1"/>
    </xf>
    <xf numFmtId="3" fontId="3" fillId="2" borderId="1" xfId="0" applyNumberFormat="1" applyFont="1" applyFill="1" applyBorder="1" applyAlignment="1" applyProtection="1">
      <alignment horizontal="center" vertical="center" wrapText="1"/>
      <protection hidden="1"/>
    </xf>
    <xf numFmtId="0" fontId="0" fillId="0" borderId="2" xfId="0" applyBorder="1" applyAlignment="1">
      <alignment horizontal="center" vertical="center" wrapText="1"/>
    </xf>
    <xf numFmtId="0" fontId="3" fillId="2" borderId="6" xfId="0" applyFont="1" applyFill="1" applyBorder="1" applyAlignment="1" applyProtection="1">
      <alignment horizontal="center"/>
      <protection hidden="1"/>
    </xf>
    <xf numFmtId="0" fontId="0" fillId="0" borderId="6" xfId="0" applyBorder="1" applyAlignment="1">
      <alignment horizontal="center"/>
    </xf>
    <xf numFmtId="165" fontId="3" fillId="2" borderId="1" xfId="0" applyNumberFormat="1" applyFont="1" applyFill="1" applyBorder="1" applyAlignment="1" applyProtection="1">
      <alignment horizontal="center" vertical="center" wrapText="1"/>
      <protection hidden="1"/>
    </xf>
    <xf numFmtId="0" fontId="0" fillId="0" borderId="2" xfId="0" applyBorder="1" applyAlignment="1">
      <alignment horizontal="center" vertical="center"/>
    </xf>
    <xf numFmtId="3" fontId="3" fillId="2" borderId="0" xfId="7" applyNumberFormat="1" applyFont="1" applyFill="1" applyAlignment="1">
      <alignment horizontal="left" vertical="top" wrapText="1"/>
    </xf>
    <xf numFmtId="0" fontId="3" fillId="2" borderId="2" xfId="7" applyFont="1" applyFill="1" applyBorder="1" applyAlignment="1">
      <alignment horizontal="left" vertical="center"/>
    </xf>
  </cellXfs>
  <cellStyles count="14">
    <cellStyle name="Comma 2" xfId="1"/>
    <cellStyle name="Comma 3" xfId="2"/>
    <cellStyle name="Currency" xfId="3" builtinId="4"/>
    <cellStyle name="Currency 2" xfId="4"/>
    <cellStyle name="Hyperlink" xfId="5" builtinId="8"/>
    <cellStyle name="Hyperlink 2" xfId="6"/>
    <cellStyle name="Normal" xfId="0" builtinId="0"/>
    <cellStyle name="Normal 2" xfId="7"/>
    <cellStyle name="Normal 3" xfId="8"/>
    <cellStyle name="Normal_SB97T19" xfId="9"/>
    <cellStyle name="Normal_SB97T19 2" xfId="10"/>
    <cellStyle name="Normal_tab001" xfId="11"/>
    <cellStyle name="Normal_TB2PN4" xfId="12"/>
    <cellStyle name="Normal_volume2000" xfId="13"/>
  </cellStyles>
  <dxfs count="89">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numFmt numFmtId="165" formatCode="0.0"/>
    </dxf>
    <dxf>
      <numFmt numFmtId="165" formatCode="0.0"/>
    </dxf>
    <dxf>
      <numFmt numFmtId="165" formatCode="0.0"/>
    </dxf>
    <dxf>
      <numFmt numFmtId="165" formatCode="0.0"/>
    </dxf>
    <dxf>
      <numFmt numFmtId="165" formatCode="0.0"/>
    </dxf>
    <dxf>
      <numFmt numFmtId="165" formatCode="0.0"/>
    </dxf>
    <dxf>
      <numFmt numFmtId="165" formatCode="0.0"/>
    </dxf>
    <dxf>
      <numFmt numFmtId="165" formatCode="0.0"/>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numFmt numFmtId="165" formatCode="0.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s>
</file>

<file path=xl/drawings/_rels/drawing1.xml.rels><?xml version="1.0" encoding="UTF-8" standalone="yes"?>
<Relationships xmlns="http://schemas.openxmlformats.org/package/2006/relationships"><Relationship Id="rId3" Type="http://schemas.openxmlformats.org/officeDocument/2006/relationships/image" Target="cid:image002.jpg@01D08BDA.701D6390" TargetMode="External"/><Relationship Id="rId2" Type="http://schemas.openxmlformats.org/officeDocument/2006/relationships/image" Target="../media/image2.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57150</xdr:colOff>
      <xdr:row>0</xdr:row>
      <xdr:rowOff>142875</xdr:rowOff>
    </xdr:from>
    <xdr:to>
      <xdr:col>2</xdr:col>
      <xdr:colOff>773602</xdr:colOff>
      <xdr:row>0</xdr:row>
      <xdr:rowOff>1008366</xdr:rowOff>
    </xdr:to>
    <xdr:pic>
      <xdr:nvPicPr>
        <xdr:cNvPr id="2" name="Picture 1" descr="Department for Education Logo" title="Department for Education Logo"/>
        <xdr:cNvPicPr/>
      </xdr:nvPicPr>
      <xdr:blipFill>
        <a:blip xmlns:r="http://schemas.openxmlformats.org/officeDocument/2006/relationships" r:embed="rId1"/>
        <a:srcRect/>
        <a:stretch>
          <a:fillRect/>
        </a:stretch>
      </xdr:blipFill>
      <xdr:spPr bwMode="auto">
        <a:xfrm>
          <a:off x="57150" y="142875"/>
          <a:ext cx="1469390" cy="871855"/>
        </a:xfrm>
        <a:prstGeom prst="rect">
          <a:avLst/>
        </a:prstGeom>
        <a:noFill/>
      </xdr:spPr>
    </xdr:pic>
    <xdr:clientData/>
  </xdr:twoCellAnchor>
  <xdr:twoCellAnchor editAs="oneCell">
    <xdr:from>
      <xdr:col>12</xdr:col>
      <xdr:colOff>448310</xdr:colOff>
      <xdr:row>0</xdr:row>
      <xdr:rowOff>206375</xdr:rowOff>
    </xdr:from>
    <xdr:to>
      <xdr:col>13</xdr:col>
      <xdr:colOff>378092</xdr:colOff>
      <xdr:row>1</xdr:row>
      <xdr:rowOff>1914</xdr:rowOff>
    </xdr:to>
    <xdr:pic>
      <xdr:nvPicPr>
        <xdr:cNvPr id="3" name="Picture 2" descr="Title: National Statistics logo - Description: National Statistics logo" title="Title: National Statistics logo - Description: National Statistics logo"/>
        <xdr:cNvPicPr/>
      </xdr:nvPicPr>
      <xdr:blipFill>
        <a:blip xmlns:r="http://schemas.openxmlformats.org/officeDocument/2006/relationships" r:embed="rId2" r:link="rId3"/>
        <a:srcRect/>
        <a:stretch>
          <a:fillRect/>
        </a:stretch>
      </xdr:blipFill>
      <xdr:spPr bwMode="auto">
        <a:xfrm>
          <a:off x="11801475" y="200025"/>
          <a:ext cx="868680" cy="86868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EarlyYears.STATISTICS@education.gsi.gov.uk?subject=EYFSP%20Characteristics%20SFR%20Query" TargetMode="External"/><Relationship Id="rId1" Type="http://schemas.openxmlformats.org/officeDocument/2006/relationships/hyperlink" Target="https://www.gov.uk/government/collections/statistics-early-years-foundation-stage-profile"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0"/>
    <pageSetUpPr fitToPage="1"/>
  </sheetPr>
  <dimension ref="B1:Q28"/>
  <sheetViews>
    <sheetView showGridLines="0" tabSelected="1" zoomScale="90" zoomScaleNormal="90" workbookViewId="0"/>
  </sheetViews>
  <sheetFormatPr defaultColWidth="9.1328125" defaultRowHeight="11.65" x14ac:dyDescent="0.35"/>
  <cols>
    <col min="1" max="1" width="4" style="148" customWidth="1"/>
    <col min="2" max="2" width="11.59765625" style="148" customWidth="1"/>
    <col min="3" max="3" width="73" style="148" customWidth="1"/>
    <col min="4" max="4" width="14.3984375" style="148" customWidth="1"/>
    <col min="5" max="5" width="16.3984375" style="148" customWidth="1"/>
    <col min="6" max="14" width="14.3984375" style="148" customWidth="1"/>
    <col min="15" max="16384" width="9.1328125" style="148"/>
  </cols>
  <sheetData>
    <row r="1" spans="2:17" ht="84" customHeight="1" x14ac:dyDescent="0.35"/>
    <row r="3" spans="2:17" ht="30" x14ac:dyDescent="0.8">
      <c r="B3" s="715" t="s">
        <v>1617</v>
      </c>
      <c r="M3" s="146"/>
    </row>
    <row r="4" spans="2:17" x14ac:dyDescent="0.35">
      <c r="B4" s="530"/>
      <c r="C4" s="530"/>
      <c r="D4" s="530"/>
      <c r="E4" s="530"/>
      <c r="F4" s="530"/>
      <c r="G4" s="530"/>
    </row>
    <row r="5" spans="2:17" ht="13.5" x14ac:dyDescent="0.35">
      <c r="B5" s="702" t="s">
        <v>1178</v>
      </c>
      <c r="C5" s="703" t="s">
        <v>1179</v>
      </c>
      <c r="D5" s="530"/>
      <c r="E5" s="530"/>
      <c r="F5" s="530"/>
      <c r="G5" s="530"/>
    </row>
    <row r="6" spans="2:17" ht="13.5" x14ac:dyDescent="0.35">
      <c r="B6" s="702" t="s">
        <v>1180</v>
      </c>
      <c r="C6" s="704" t="s">
        <v>1618</v>
      </c>
      <c r="D6" s="530"/>
      <c r="E6" s="530"/>
      <c r="F6" s="530"/>
      <c r="G6" s="530"/>
    </row>
    <row r="7" spans="2:17" x14ac:dyDescent="0.35">
      <c r="B7" s="530"/>
      <c r="C7" s="530"/>
      <c r="D7" s="530"/>
      <c r="E7" s="530"/>
      <c r="F7" s="530"/>
      <c r="G7" s="530"/>
    </row>
    <row r="8" spans="2:17" ht="22.5" x14ac:dyDescent="0.35">
      <c r="B8" s="705" t="s">
        <v>1181</v>
      </c>
      <c r="C8"/>
    </row>
    <row r="9" spans="2:17" ht="13.5" x14ac:dyDescent="0.35">
      <c r="B9" s="706" t="s">
        <v>1182</v>
      </c>
      <c r="C9" s="706" t="s">
        <v>1183</v>
      </c>
    </row>
    <row r="10" spans="2:17" ht="13.5" x14ac:dyDescent="0.35">
      <c r="B10" s="706" t="s">
        <v>1184</v>
      </c>
      <c r="C10" s="706" t="s">
        <v>1185</v>
      </c>
    </row>
    <row r="11" spans="2:17" ht="13.5" x14ac:dyDescent="0.35">
      <c r="B11" s="706" t="s">
        <v>1186</v>
      </c>
      <c r="C11" s="707" t="s">
        <v>1575</v>
      </c>
    </row>
    <row r="13" spans="2:17" s="19" customFormat="1" ht="13.15" x14ac:dyDescent="0.4">
      <c r="B13" s="731"/>
      <c r="C13" s="731"/>
      <c r="D13" s="153"/>
      <c r="E13" s="153"/>
      <c r="F13" s="153"/>
      <c r="G13" s="153"/>
      <c r="H13" s="153"/>
      <c r="I13" s="153"/>
      <c r="J13" s="153"/>
      <c r="K13" s="153"/>
      <c r="L13" s="153"/>
      <c r="M13" s="153"/>
      <c r="N13" s="153"/>
      <c r="O13" s="146"/>
      <c r="P13" s="146"/>
      <c r="Q13" s="146"/>
    </row>
    <row r="14" spans="2:17" s="19" customFormat="1" ht="73.5" customHeight="1" x14ac:dyDescent="0.35">
      <c r="B14" s="708" t="s">
        <v>1608</v>
      </c>
      <c r="C14" s="708" t="s">
        <v>1609</v>
      </c>
      <c r="D14" s="709" t="s">
        <v>1187</v>
      </c>
      <c r="E14" s="709" t="s">
        <v>1607</v>
      </c>
      <c r="F14" s="709" t="s">
        <v>1194</v>
      </c>
      <c r="G14" s="709" t="s">
        <v>1188</v>
      </c>
      <c r="H14" s="709" t="s">
        <v>212</v>
      </c>
      <c r="I14" s="710" t="s">
        <v>224</v>
      </c>
      <c r="J14" s="709" t="s">
        <v>226</v>
      </c>
      <c r="K14" s="709" t="s">
        <v>1191</v>
      </c>
      <c r="L14" s="710" t="s">
        <v>1193</v>
      </c>
      <c r="M14" s="710" t="s">
        <v>1192</v>
      </c>
      <c r="N14" s="710" t="s">
        <v>1189</v>
      </c>
    </row>
    <row r="15" spans="2:17" ht="27" customHeight="1" x14ac:dyDescent="0.35">
      <c r="B15" s="711" t="s">
        <v>178</v>
      </c>
      <c r="C15" s="713" t="s">
        <v>1576</v>
      </c>
      <c r="D15" s="531" t="s">
        <v>1190</v>
      </c>
      <c r="E15" s="532"/>
      <c r="F15" s="532"/>
      <c r="G15" s="531" t="s">
        <v>1190</v>
      </c>
      <c r="H15" s="531" t="s">
        <v>1190</v>
      </c>
      <c r="I15" s="531" t="s">
        <v>1190</v>
      </c>
      <c r="J15" s="531" t="s">
        <v>1190</v>
      </c>
      <c r="K15" s="531" t="s">
        <v>1190</v>
      </c>
      <c r="L15" s="531" t="s">
        <v>1190</v>
      </c>
      <c r="M15" s="531" t="s">
        <v>1190</v>
      </c>
      <c r="N15" s="531"/>
    </row>
    <row r="16" spans="2:17" ht="27" customHeight="1" x14ac:dyDescent="0.35">
      <c r="B16" s="711" t="s">
        <v>199</v>
      </c>
      <c r="C16" s="713" t="s">
        <v>1577</v>
      </c>
      <c r="D16" s="531" t="s">
        <v>1190</v>
      </c>
      <c r="E16" s="532"/>
      <c r="F16" s="532"/>
      <c r="G16" s="531" t="s">
        <v>1190</v>
      </c>
      <c r="H16" s="531" t="s">
        <v>1190</v>
      </c>
      <c r="I16" s="532"/>
      <c r="J16" s="531" t="s">
        <v>1190</v>
      </c>
      <c r="K16" s="533"/>
      <c r="L16" s="533"/>
      <c r="M16" s="534"/>
      <c r="N16" s="534"/>
    </row>
    <row r="17" spans="2:17" ht="27" customHeight="1" x14ac:dyDescent="0.35">
      <c r="B17" s="711" t="s">
        <v>200</v>
      </c>
      <c r="C17" s="713" t="s">
        <v>1578</v>
      </c>
      <c r="D17" s="531" t="s">
        <v>1190</v>
      </c>
      <c r="E17" s="532"/>
      <c r="F17" s="532"/>
      <c r="G17" s="531" t="s">
        <v>1190</v>
      </c>
      <c r="H17" s="532"/>
      <c r="I17" s="532"/>
      <c r="J17" s="531" t="s">
        <v>1190</v>
      </c>
      <c r="K17" s="533"/>
      <c r="L17" s="531" t="s">
        <v>1190</v>
      </c>
      <c r="M17" s="534"/>
      <c r="N17" s="534"/>
    </row>
    <row r="18" spans="2:17" ht="27" customHeight="1" x14ac:dyDescent="0.35">
      <c r="B18" s="711" t="s">
        <v>201</v>
      </c>
      <c r="C18" s="713" t="s">
        <v>1579</v>
      </c>
      <c r="D18" s="531" t="s">
        <v>1190</v>
      </c>
      <c r="E18" s="532"/>
      <c r="F18" s="532"/>
      <c r="G18" s="531" t="s">
        <v>1190</v>
      </c>
      <c r="H18" s="531" t="s">
        <v>1190</v>
      </c>
      <c r="I18" s="532"/>
      <c r="J18" s="533"/>
      <c r="K18" s="533"/>
      <c r="L18" s="531" t="s">
        <v>1190</v>
      </c>
      <c r="M18" s="534"/>
      <c r="N18" s="534"/>
    </row>
    <row r="19" spans="2:17" ht="27" customHeight="1" x14ac:dyDescent="0.35">
      <c r="B19" s="712" t="s">
        <v>179</v>
      </c>
      <c r="C19" s="713" t="s">
        <v>1580</v>
      </c>
      <c r="D19" s="531" t="s">
        <v>1190</v>
      </c>
      <c r="E19" s="532"/>
      <c r="F19" s="532"/>
      <c r="G19" s="531" t="s">
        <v>1190</v>
      </c>
      <c r="H19" s="531" t="s">
        <v>1190</v>
      </c>
      <c r="I19" s="531" t="s">
        <v>1190</v>
      </c>
      <c r="J19" s="531" t="s">
        <v>1190</v>
      </c>
      <c r="K19" s="531" t="s">
        <v>1190</v>
      </c>
      <c r="L19" s="531" t="s">
        <v>1190</v>
      </c>
      <c r="M19" s="534"/>
      <c r="N19" s="534"/>
    </row>
    <row r="20" spans="2:17" ht="27" customHeight="1" x14ac:dyDescent="0.35">
      <c r="B20" s="712" t="s">
        <v>180</v>
      </c>
      <c r="C20" s="713" t="s">
        <v>1581</v>
      </c>
      <c r="D20" s="532"/>
      <c r="E20" s="531" t="s">
        <v>1190</v>
      </c>
      <c r="F20" s="531"/>
      <c r="G20" s="531" t="s">
        <v>1190</v>
      </c>
      <c r="H20" s="531" t="s">
        <v>1190</v>
      </c>
      <c r="I20" s="532"/>
      <c r="J20" s="532"/>
      <c r="K20" s="532"/>
      <c r="L20" s="532"/>
      <c r="M20" s="532"/>
      <c r="N20" s="532"/>
      <c r="O20" s="147"/>
      <c r="P20" s="147"/>
      <c r="Q20" s="147"/>
    </row>
    <row r="21" spans="2:17" ht="27" customHeight="1" x14ac:dyDescent="0.35">
      <c r="B21" s="712" t="s">
        <v>204</v>
      </c>
      <c r="C21" s="713" t="s">
        <v>1582</v>
      </c>
      <c r="D21" s="532"/>
      <c r="E21" s="531" t="s">
        <v>1190</v>
      </c>
      <c r="F21" s="531"/>
      <c r="G21" s="531" t="s">
        <v>1190</v>
      </c>
      <c r="H21" s="532"/>
      <c r="I21" s="531" t="s">
        <v>1190</v>
      </c>
      <c r="J21" s="532"/>
      <c r="K21" s="532"/>
      <c r="L21" s="532"/>
      <c r="M21" s="532"/>
      <c r="N21" s="532"/>
      <c r="O21" s="147"/>
      <c r="P21" s="147"/>
      <c r="Q21" s="147"/>
    </row>
    <row r="22" spans="2:17" ht="27" customHeight="1" x14ac:dyDescent="0.35">
      <c r="B22" s="712" t="s">
        <v>205</v>
      </c>
      <c r="C22" s="713" t="s">
        <v>1583</v>
      </c>
      <c r="D22" s="532"/>
      <c r="E22" s="531" t="s">
        <v>1190</v>
      </c>
      <c r="F22" s="531"/>
      <c r="G22" s="531" t="s">
        <v>1190</v>
      </c>
      <c r="H22" s="532"/>
      <c r="I22" s="532"/>
      <c r="J22" s="531" t="s">
        <v>1190</v>
      </c>
      <c r="K22" s="532"/>
      <c r="L22" s="532"/>
      <c r="M22" s="532"/>
      <c r="N22" s="532"/>
      <c r="O22" s="147"/>
      <c r="P22" s="147"/>
      <c r="Q22" s="147"/>
    </row>
    <row r="23" spans="2:17" ht="27" customHeight="1" x14ac:dyDescent="0.35">
      <c r="B23" s="711" t="s">
        <v>202</v>
      </c>
      <c r="C23" s="713" t="s">
        <v>1584</v>
      </c>
      <c r="D23" s="532"/>
      <c r="E23" s="531" t="s">
        <v>1190</v>
      </c>
      <c r="F23" s="531"/>
      <c r="G23" s="531" t="s">
        <v>1190</v>
      </c>
      <c r="H23" s="532"/>
      <c r="I23" s="532"/>
      <c r="J23" s="532"/>
      <c r="K23" s="532"/>
      <c r="L23" s="531" t="s">
        <v>1190</v>
      </c>
      <c r="M23" s="532"/>
      <c r="N23" s="532"/>
      <c r="O23" s="147"/>
      <c r="P23" s="147"/>
      <c r="Q23" s="147"/>
    </row>
    <row r="24" spans="2:17" ht="27" customHeight="1" x14ac:dyDescent="0.35">
      <c r="B24" s="711" t="s">
        <v>570</v>
      </c>
      <c r="C24" s="713" t="s">
        <v>1585</v>
      </c>
      <c r="D24" s="531" t="s">
        <v>1190</v>
      </c>
      <c r="E24" s="532"/>
      <c r="F24" s="531" t="s">
        <v>1190</v>
      </c>
      <c r="G24" s="532"/>
      <c r="H24" s="532"/>
      <c r="I24" s="532"/>
      <c r="J24" s="532"/>
      <c r="K24" s="532"/>
      <c r="L24" s="532"/>
      <c r="M24" s="532"/>
      <c r="N24" s="531" t="s">
        <v>1190</v>
      </c>
    </row>
    <row r="25" spans="2:17" ht="27" customHeight="1" x14ac:dyDescent="0.35">
      <c r="B25" s="711" t="s">
        <v>571</v>
      </c>
      <c r="C25" s="713" t="s">
        <v>1586</v>
      </c>
      <c r="D25" s="532"/>
      <c r="E25" s="532"/>
      <c r="F25" s="531" t="s">
        <v>1190</v>
      </c>
      <c r="G25" s="532"/>
      <c r="H25" s="532"/>
      <c r="I25" s="532"/>
      <c r="J25" s="532"/>
      <c r="K25" s="532"/>
      <c r="L25" s="532"/>
      <c r="M25" s="532"/>
      <c r="N25" s="532"/>
    </row>
    <row r="26" spans="2:17" x14ac:dyDescent="0.35">
      <c r="B26" s="154"/>
      <c r="C26" s="154"/>
      <c r="D26" s="154"/>
      <c r="E26" s="154"/>
      <c r="F26" s="154"/>
      <c r="G26" s="154"/>
      <c r="H26" s="154"/>
      <c r="I26" s="154"/>
      <c r="J26" s="154"/>
      <c r="K26" s="154"/>
      <c r="L26" s="154"/>
      <c r="M26" s="154"/>
      <c r="N26" s="154"/>
    </row>
    <row r="27" spans="2:17" x14ac:dyDescent="0.35">
      <c r="B27" s="154"/>
      <c r="C27" s="154"/>
      <c r="D27" s="154"/>
      <c r="E27" s="154"/>
      <c r="F27" s="154"/>
      <c r="G27" s="154"/>
      <c r="H27" s="154"/>
      <c r="I27" s="154"/>
      <c r="J27" s="154"/>
      <c r="K27" s="154"/>
      <c r="L27" s="154"/>
      <c r="M27" s="154"/>
      <c r="N27" s="154"/>
    </row>
    <row r="28" spans="2:17" ht="12.75" x14ac:dyDescent="0.35">
      <c r="B28" s="19" t="s">
        <v>435</v>
      </c>
    </row>
  </sheetData>
  <mergeCells count="1">
    <mergeCell ref="B13:C13"/>
  </mergeCells>
  <phoneticPr fontId="6" type="noConversion"/>
  <hyperlinks>
    <hyperlink ref="B15" location="'Table 1'!A1" display="Table 1"/>
    <hyperlink ref="B16" location="'Table 2a'!A1" display="Table 2a"/>
    <hyperlink ref="B17" location="'Table 2b'!A1" display="Table 2b"/>
    <hyperlink ref="B18" location="'Table 2c'!A1" display="Table 2c"/>
    <hyperlink ref="B19" location="'Table 3'!A1" display="'Table 3"/>
    <hyperlink ref="B20" location="'Table 4'!A1" display="'Table 4"/>
    <hyperlink ref="B21" location="'Table 5'!A1" display="'Table 5"/>
    <hyperlink ref="B22" location="'Table 6'!A1" display="'Table 6"/>
    <hyperlink ref="B23" location="'Table 7'!A1" display="Table 7"/>
    <hyperlink ref="B24" location="'Table PR1'!A1" display="Table PR1"/>
    <hyperlink ref="B25" location="'Table PR2'!A1" display="Table PR2"/>
    <hyperlink ref="C5" r:id="rId1" display="https://www.gov.uk/government/collections/statistics-early-years-foundation-stage-profile"/>
    <hyperlink ref="C11" r:id="rId2"/>
  </hyperlinks>
  <pageMargins left="0.35433070866141736" right="0.35433070866141736" top="0.39370078740157483" bottom="0.39370078740157483" header="0.11811023622047245" footer="0.11811023622047245"/>
  <pageSetup paperSize="9" scale="54" orientation="landscape" r:id="rId3"/>
  <headerFooter alignWithMargins="0"/>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4"/>
  </sheetPr>
  <dimension ref="A1:AQ52"/>
  <sheetViews>
    <sheetView zoomScaleNormal="100" workbookViewId="0">
      <pane ySplit="10" topLeftCell="A11" activePane="bottomLeft" state="frozen"/>
      <selection activeCell="O5" sqref="O5:V5"/>
      <selection pane="bottomLeft"/>
    </sheetView>
  </sheetViews>
  <sheetFormatPr defaultColWidth="9.1328125" defaultRowHeight="10.15" x14ac:dyDescent="0.3"/>
  <cols>
    <col min="1" max="1" width="1.3984375" style="37" customWidth="1"/>
    <col min="2" max="2" width="27.86328125" style="37" customWidth="1"/>
    <col min="3" max="3" width="1.59765625" style="37" customWidth="1"/>
    <col min="4" max="6" width="7.1328125" style="37" customWidth="1"/>
    <col min="7" max="9" width="6.3984375" style="37" customWidth="1"/>
    <col min="10" max="10" width="1.3984375" style="37" customWidth="1"/>
    <col min="11" max="13" width="7.1328125" style="37" customWidth="1"/>
    <col min="14" max="16" width="6.3984375" style="37" customWidth="1"/>
    <col min="17" max="17" width="1.3984375" style="37" customWidth="1"/>
    <col min="18" max="20" width="7.1328125" style="37" customWidth="1"/>
    <col min="21" max="23" width="6.3984375" style="37" customWidth="1"/>
    <col min="24" max="24" width="1.3984375" style="37" customWidth="1"/>
    <col min="25" max="26" width="9.1328125" style="37"/>
    <col min="27" max="31" width="9.1328125" style="37" customWidth="1"/>
    <col min="32" max="32" width="11.59765625" style="37" customWidth="1"/>
    <col min="33" max="33" width="5.3984375" style="37" hidden="1" customWidth="1"/>
    <col min="34" max="35" width="9.1328125" style="116" hidden="1" customWidth="1"/>
    <col min="36" max="40" width="9.1328125" style="116" customWidth="1"/>
    <col min="41" max="43" width="9.1328125" style="116"/>
    <col min="44" max="16384" width="9.1328125" style="37"/>
  </cols>
  <sheetData>
    <row r="1" spans="1:43" ht="13.15" x14ac:dyDescent="0.4">
      <c r="A1" s="649"/>
    </row>
    <row r="2" spans="1:43" s="19" customFormat="1" ht="15" customHeight="1" x14ac:dyDescent="0.4">
      <c r="A2" s="114" t="s">
        <v>514</v>
      </c>
      <c r="B2" s="114"/>
      <c r="C2" s="114"/>
      <c r="D2" s="115"/>
      <c r="E2" s="115"/>
      <c r="F2" s="115"/>
      <c r="G2" s="115"/>
      <c r="H2" s="115"/>
      <c r="AH2" s="196" t="s">
        <v>466</v>
      </c>
      <c r="AI2" s="130"/>
      <c r="AJ2" s="130"/>
      <c r="AK2" s="130"/>
      <c r="AL2" s="130"/>
      <c r="AM2" s="130"/>
      <c r="AN2" s="130"/>
      <c r="AO2" s="130"/>
      <c r="AP2" s="130"/>
      <c r="AQ2" s="130"/>
    </row>
    <row r="3" spans="1:43" s="19" customFormat="1" ht="12.75" customHeight="1" thickBot="1" x14ac:dyDescent="0.4">
      <c r="A3" s="742" t="s">
        <v>1616</v>
      </c>
      <c r="B3" s="743"/>
      <c r="C3" s="743"/>
      <c r="D3" s="743"/>
      <c r="E3" s="115"/>
      <c r="F3" s="115"/>
      <c r="G3" s="115"/>
      <c r="H3" s="115"/>
      <c r="AH3" s="196" t="s">
        <v>233</v>
      </c>
      <c r="AI3" s="130"/>
      <c r="AJ3" s="130"/>
      <c r="AK3" s="130"/>
      <c r="AL3" s="130"/>
      <c r="AM3" s="130"/>
      <c r="AN3" s="130"/>
      <c r="AO3" s="130"/>
      <c r="AP3" s="130"/>
      <c r="AQ3" s="130"/>
    </row>
    <row r="4" spans="1:43" s="19" customFormat="1" ht="15" customHeight="1" thickBot="1" x14ac:dyDescent="0.45">
      <c r="A4" s="83" t="s">
        <v>1152</v>
      </c>
      <c r="B4" s="115"/>
      <c r="C4" s="115"/>
      <c r="D4" s="115"/>
      <c r="E4" s="117"/>
      <c r="F4" s="117"/>
      <c r="G4" s="115"/>
      <c r="H4" s="115"/>
      <c r="N4" s="753" t="s">
        <v>209</v>
      </c>
      <c r="O4" s="762"/>
      <c r="P4" s="762"/>
      <c r="Q4" s="762"/>
      <c r="R4" s="762"/>
      <c r="S4" s="762"/>
      <c r="T4" s="762"/>
      <c r="U4" s="762"/>
      <c r="V4" s="762"/>
      <c r="W4" s="762"/>
      <c r="X4" s="763"/>
      <c r="AH4" s="196" t="s">
        <v>436</v>
      </c>
      <c r="AI4" s="130"/>
      <c r="AJ4" s="130"/>
      <c r="AK4" s="130"/>
      <c r="AL4" s="130"/>
      <c r="AM4" s="130"/>
      <c r="AN4" s="130"/>
      <c r="AO4" s="130"/>
      <c r="AP4" s="130"/>
      <c r="AQ4" s="130"/>
    </row>
    <row r="5" spans="1:43" s="19" customFormat="1" ht="12.75" customHeight="1" x14ac:dyDescent="0.35">
      <c r="A5" s="750"/>
      <c r="B5" s="750"/>
      <c r="C5" s="750"/>
      <c r="D5" s="750"/>
      <c r="E5" s="750"/>
      <c r="F5" s="750"/>
      <c r="G5" s="750"/>
      <c r="H5" s="750"/>
      <c r="I5" s="750"/>
      <c r="J5" s="750"/>
      <c r="K5" s="750"/>
      <c r="N5" s="773" t="s">
        <v>0</v>
      </c>
      <c r="O5" s="774"/>
      <c r="P5" s="764" t="s">
        <v>466</v>
      </c>
      <c r="Q5" s="764"/>
      <c r="R5" s="764"/>
      <c r="S5" s="764"/>
      <c r="T5" s="764"/>
      <c r="U5" s="764"/>
      <c r="V5" s="764"/>
      <c r="W5" s="764"/>
      <c r="X5" s="765"/>
      <c r="AH5" s="130"/>
      <c r="AI5" s="130"/>
      <c r="AJ5" s="130"/>
      <c r="AK5" s="130"/>
      <c r="AL5" s="130"/>
    </row>
    <row r="6" spans="1:43" s="19" customFormat="1" ht="13.15" thickBot="1" x14ac:dyDescent="0.4">
      <c r="A6" s="750"/>
      <c r="B6" s="750"/>
      <c r="C6" s="750"/>
      <c r="D6" s="750"/>
      <c r="E6" s="750"/>
      <c r="F6" s="750"/>
      <c r="G6" s="750"/>
      <c r="H6" s="750"/>
      <c r="I6" s="750"/>
      <c r="J6" s="750"/>
      <c r="K6" s="750"/>
      <c r="N6" s="771" t="s">
        <v>211</v>
      </c>
      <c r="O6" s="772"/>
      <c r="P6" s="746">
        <v>2017</v>
      </c>
      <c r="Q6" s="746"/>
      <c r="R6" s="746"/>
      <c r="S6" s="746"/>
      <c r="T6" s="746"/>
      <c r="U6" s="746"/>
      <c r="V6" s="746"/>
      <c r="W6" s="746"/>
      <c r="X6" s="747"/>
      <c r="AH6" s="130"/>
      <c r="AI6" s="130"/>
      <c r="AJ6" s="130"/>
      <c r="AK6" s="130"/>
      <c r="AL6" s="130"/>
    </row>
    <row r="8" spans="1:43" s="33" customFormat="1" ht="22.5" customHeight="1" x14ac:dyDescent="0.3">
      <c r="A8" s="775" t="str">
        <f>P5</f>
        <v>At least the expected standard in all ELGs</v>
      </c>
      <c r="B8" s="775"/>
      <c r="C8" s="118"/>
      <c r="D8" s="778" t="s">
        <v>235</v>
      </c>
      <c r="E8" s="778"/>
      <c r="F8" s="778"/>
      <c r="G8" s="778"/>
      <c r="H8" s="778"/>
      <c r="I8" s="778"/>
      <c r="J8" s="139"/>
      <c r="K8" s="766" t="s">
        <v>432</v>
      </c>
      <c r="L8" s="766"/>
      <c r="M8" s="766"/>
      <c r="N8" s="766"/>
      <c r="O8" s="766"/>
      <c r="P8" s="766"/>
      <c r="Q8" s="98"/>
      <c r="R8" s="778" t="s">
        <v>223</v>
      </c>
      <c r="S8" s="778"/>
      <c r="T8" s="778"/>
      <c r="U8" s="778"/>
      <c r="V8" s="778"/>
      <c r="W8" s="778"/>
      <c r="X8" s="2"/>
      <c r="AH8" s="119"/>
      <c r="AI8" s="119"/>
      <c r="AJ8" s="119"/>
      <c r="AK8" s="119"/>
      <c r="AL8" s="119"/>
      <c r="AM8" s="119"/>
      <c r="AN8" s="119"/>
      <c r="AO8" s="119"/>
      <c r="AP8" s="119"/>
      <c r="AQ8" s="119"/>
    </row>
    <row r="9" spans="1:43" s="33" customFormat="1" ht="38.25" customHeight="1" x14ac:dyDescent="0.3">
      <c r="A9" s="776"/>
      <c r="B9" s="776"/>
      <c r="C9" s="128">
        <f>IF($P$5="At least the expected standard in all ELGs",5,IF($P$5="A good level of development",6,IF($P$5="Average point score",7,"")))</f>
        <v>5</v>
      </c>
      <c r="D9" s="768" t="s">
        <v>170</v>
      </c>
      <c r="E9" s="768"/>
      <c r="F9" s="768"/>
      <c r="G9" s="770" t="str">
        <f>IF($P$5="At least the expected standard in all ELGs","Percentage achieving "&amp;LEFT(LOWER($P$5),1)&amp;RIGHT($P$5,LEN($P$5)-1),IF($P$5="A good level of development","Percentage achieving "&amp;LEFT(LOWER($P$5),1)&amp;RIGHT($P$5,LEN($P$5)-1),"Average point score"))</f>
        <v>Percentage achieving at least the expected standard in all ELGs</v>
      </c>
      <c r="H9" s="770"/>
      <c r="I9" s="770"/>
      <c r="J9" s="128">
        <f>IF($P$5="At least the expected standard in all ELGs",5,IF($P$5="A good level of development",6,IF($P$5="Average point score",7,"")))</f>
        <v>5</v>
      </c>
      <c r="K9" s="768" t="s">
        <v>170</v>
      </c>
      <c r="L9" s="768"/>
      <c r="M9" s="768"/>
      <c r="N9" s="770" t="str">
        <f>IF($P$5="At least the expected standard in all ELGs","Percentage achieving "&amp;LEFT(LOWER($P$5),1)&amp;RIGHT($P$5,LEN($P$5)-1),IF($P$5="A good level of development","Percentage achieving "&amp;LEFT(LOWER($P$5),1)&amp;RIGHT($P$5,LEN($P$5)-1),"Average point score"))</f>
        <v>Percentage achieving at least the expected standard in all ELGs</v>
      </c>
      <c r="O9" s="770"/>
      <c r="P9" s="770"/>
      <c r="Q9" s="128">
        <f>IF($P$5="At least the expected standard in all ELGs",5,IF($P$5="A good level of development",6,IF($P$5="Average point score",7,"")))</f>
        <v>5</v>
      </c>
      <c r="R9" s="768" t="s">
        <v>170</v>
      </c>
      <c r="S9" s="768"/>
      <c r="T9" s="768"/>
      <c r="U9" s="770" t="str">
        <f>IF($P$5="At least the expected standard in all ELGs","Percentage achieving "&amp;LEFT(LOWER($P$5),1)&amp;RIGHT($P$5,LEN($P$5)-1),IF($P$5="A good level of development","Percentage achieving "&amp;LEFT(LOWER($P$5),1)&amp;RIGHT($P$5,LEN($P$5)-1),"Average point score"))</f>
        <v>Percentage achieving at least the expected standard in all ELGs</v>
      </c>
      <c r="V9" s="770"/>
      <c r="W9" s="770"/>
      <c r="X9" s="128">
        <f>IF($P$5="At least the expected standard in all ELGs",5,IF($P$5="A good level of development",6,IF($P$5="Average point score",7,"")))</f>
        <v>5</v>
      </c>
      <c r="AH9" s="119">
        <v>2013</v>
      </c>
      <c r="AI9" s="119"/>
      <c r="AJ9" s="119"/>
      <c r="AK9" s="119"/>
      <c r="AL9" s="119"/>
      <c r="AM9" s="119"/>
      <c r="AN9" s="119"/>
      <c r="AO9" s="119"/>
      <c r="AP9" s="119"/>
      <c r="AQ9" s="119"/>
    </row>
    <row r="10" spans="1:43" s="33" customFormat="1" ht="11.65" x14ac:dyDescent="0.3">
      <c r="A10" s="777"/>
      <c r="B10" s="777"/>
      <c r="C10" s="120"/>
      <c r="D10" s="121" t="s">
        <v>206</v>
      </c>
      <c r="E10" s="121" t="s">
        <v>207</v>
      </c>
      <c r="F10" s="121" t="s">
        <v>236</v>
      </c>
      <c r="G10" s="122" t="s">
        <v>206</v>
      </c>
      <c r="H10" s="122" t="s">
        <v>207</v>
      </c>
      <c r="I10" s="122" t="s">
        <v>236</v>
      </c>
      <c r="J10" s="122"/>
      <c r="K10" s="151" t="s">
        <v>206</v>
      </c>
      <c r="L10" s="151" t="s">
        <v>207</v>
      </c>
      <c r="M10" s="151" t="s">
        <v>236</v>
      </c>
      <c r="N10" s="152" t="s">
        <v>206</v>
      </c>
      <c r="O10" s="152" t="s">
        <v>207</v>
      </c>
      <c r="P10" s="152" t="s">
        <v>236</v>
      </c>
      <c r="Q10" s="100"/>
      <c r="R10" s="121" t="s">
        <v>206</v>
      </c>
      <c r="S10" s="121" t="s">
        <v>207</v>
      </c>
      <c r="T10" s="121" t="s">
        <v>236</v>
      </c>
      <c r="U10" s="121" t="s">
        <v>206</v>
      </c>
      <c r="V10" s="121" t="s">
        <v>207</v>
      </c>
      <c r="W10" s="121" t="s">
        <v>236</v>
      </c>
      <c r="X10" s="71"/>
      <c r="AH10" s="119">
        <v>2014</v>
      </c>
      <c r="AI10" s="119"/>
      <c r="AJ10" s="119"/>
      <c r="AK10" s="119"/>
      <c r="AL10" s="119"/>
      <c r="AM10" s="119"/>
      <c r="AN10" s="119"/>
      <c r="AO10" s="119"/>
      <c r="AP10" s="119"/>
      <c r="AQ10" s="119"/>
    </row>
    <row r="11" spans="1:43" s="26" customFormat="1" ht="11.65" x14ac:dyDescent="0.3">
      <c r="A11" s="75"/>
      <c r="B11" s="75" t="s">
        <v>469</v>
      </c>
      <c r="C11" s="75"/>
      <c r="D11" s="296">
        <f ca="1">VLOOKUP(TRIM($B11),INDIRECT($AH$14),9+$AH$16,FALSE)</f>
        <v>47250</v>
      </c>
      <c r="E11" s="296">
        <f ca="1">VLOOKUP(TRIM($B11),INDIRECT($AH$14),8+$AH$16,FALSE)</f>
        <v>44391</v>
      </c>
      <c r="F11" s="296">
        <f ca="1">VLOOKUP(TRIM($B11),INDIRECT($AH$14),10+$AH$16,FALSE)</f>
        <v>91641</v>
      </c>
      <c r="G11" s="297">
        <f ca="1">VLOOKUP(TRIM($B11),INDIRECT($AH$14),6+$AH$16,FALSE)</f>
        <v>46</v>
      </c>
      <c r="H11" s="297">
        <f ca="1">VLOOKUP(TRIM($B11),INDIRECT($AH$14),5+$AH$16,FALSE)</f>
        <v>63</v>
      </c>
      <c r="I11" s="297">
        <f ca="1">VLOOKUP(TRIM($B11),INDIRECT($AH$14),7+$AH$16,FALSE)</f>
        <v>54</v>
      </c>
      <c r="J11" s="296"/>
      <c r="K11" s="296">
        <f ca="1">VLOOKUP(TRIM($B11),INDIRECT($AH$14),36+$AH$16,FALSE)</f>
        <v>295787</v>
      </c>
      <c r="L11" s="296">
        <f ca="1">VLOOKUP(TRIM($B11),INDIRECT($AH$14),35+$AH$16,FALSE)</f>
        <v>282436</v>
      </c>
      <c r="M11" s="296">
        <f ca="1">VLOOKUP(TRIM($B11),INDIRECT($AH$14),37+$AH$16,FALSE)</f>
        <v>578223</v>
      </c>
      <c r="N11" s="297">
        <f ca="1">VLOOKUP(TRIM($B11),INDIRECT($AH$14),33+$AH$16,FALSE)</f>
        <v>64</v>
      </c>
      <c r="O11" s="297">
        <f ca="1">VLOOKUP(TRIM($B11),INDIRECT($AH$14),32+$AH$16,FALSE)</f>
        <v>79</v>
      </c>
      <c r="P11" s="297">
        <f ca="1">VLOOKUP(TRIM($B11),INDIRECT($AH$14),34+$AH$16,FALSE)</f>
        <v>71</v>
      </c>
      <c r="Q11" s="296"/>
      <c r="R11" s="296">
        <f ca="1">VLOOKUP(TRIM($B11),INDIRECT($AH$14),63+$AH$16,FALSE)</f>
        <v>343037</v>
      </c>
      <c r="S11" s="296">
        <f ca="1">VLOOKUP(TRIM($B11),INDIRECT($AH$14),62+$AH$16,FALSE)</f>
        <v>326827</v>
      </c>
      <c r="T11" s="296">
        <f ca="1">VLOOKUP(TRIM($B11),INDIRECT($AH$14),64+$AH$16,FALSE)</f>
        <v>669864</v>
      </c>
      <c r="U11" s="297">
        <f ca="1">VLOOKUP(TRIM($B11),INDIRECT($AH$14),60+$AH$16,FALSE)</f>
        <v>62</v>
      </c>
      <c r="V11" s="297">
        <f ca="1">VLOOKUP(TRIM($B11),INDIRECT($AH$14),59+$AH$16,FALSE)</f>
        <v>77</v>
      </c>
      <c r="W11" s="297">
        <f ca="1">VLOOKUP(TRIM($B11),INDIRECT($AH$14),61+$AH$16,FALSE)</f>
        <v>69</v>
      </c>
      <c r="X11" s="33"/>
      <c r="AH11" s="123">
        <v>2015</v>
      </c>
      <c r="AI11" s="123"/>
      <c r="AJ11" s="123"/>
      <c r="AK11" s="123"/>
      <c r="AL11" s="123"/>
      <c r="AM11" s="123"/>
      <c r="AN11" s="123"/>
      <c r="AO11" s="123"/>
      <c r="AP11" s="123"/>
      <c r="AQ11" s="123"/>
    </row>
    <row r="12" spans="1:43" s="26" customFormat="1" x14ac:dyDescent="0.3">
      <c r="A12" s="75"/>
      <c r="B12" s="75"/>
      <c r="C12" s="75"/>
      <c r="D12" s="6"/>
      <c r="E12" s="6"/>
      <c r="F12" s="6"/>
      <c r="G12" s="171"/>
      <c r="H12" s="171"/>
      <c r="I12" s="171"/>
      <c r="J12" s="6"/>
      <c r="K12" s="6"/>
      <c r="L12" s="6"/>
      <c r="M12" s="6"/>
      <c r="N12" s="171"/>
      <c r="O12" s="171"/>
      <c r="P12" s="171"/>
      <c r="Q12" s="6"/>
      <c r="R12" s="6"/>
      <c r="S12" s="6"/>
      <c r="T12" s="6"/>
      <c r="U12" s="171"/>
      <c r="V12" s="171"/>
      <c r="W12" s="171"/>
      <c r="X12" s="33"/>
      <c r="AH12" s="123">
        <v>2016</v>
      </c>
      <c r="AI12" s="123"/>
      <c r="AJ12" s="123"/>
      <c r="AK12" s="123"/>
      <c r="AL12" s="123"/>
      <c r="AM12" s="123"/>
      <c r="AN12" s="123"/>
      <c r="AO12" s="123"/>
      <c r="AP12" s="123"/>
      <c r="AQ12" s="123"/>
    </row>
    <row r="13" spans="1:43" s="33" customFormat="1" ht="17.25" x14ac:dyDescent="0.4">
      <c r="A13" s="27" t="s">
        <v>1</v>
      </c>
      <c r="B13" s="112"/>
      <c r="C13" s="112"/>
      <c r="D13" s="6"/>
      <c r="E13" s="6"/>
      <c r="F13" s="6"/>
      <c r="G13" s="171"/>
      <c r="H13" s="171"/>
      <c r="I13" s="171"/>
      <c r="J13" s="6"/>
      <c r="K13" s="6"/>
      <c r="L13" s="6"/>
      <c r="M13" s="6"/>
      <c r="N13" s="171"/>
      <c r="O13" s="171"/>
      <c r="P13" s="171"/>
      <c r="Q13" s="6"/>
      <c r="R13" s="6"/>
      <c r="S13" s="6"/>
      <c r="T13" s="6"/>
      <c r="U13" s="171"/>
      <c r="V13" s="171"/>
      <c r="W13" s="171"/>
      <c r="X13" s="26"/>
      <c r="AH13" s="193">
        <v>2017</v>
      </c>
      <c r="AI13" s="119"/>
      <c r="AJ13" s="119"/>
      <c r="AK13" s="119"/>
      <c r="AL13" s="119"/>
      <c r="AM13" s="119"/>
      <c r="AN13" s="119"/>
      <c r="AO13" s="119"/>
      <c r="AP13" s="119"/>
      <c r="AQ13" s="119"/>
    </row>
    <row r="14" spans="1:43" s="33" customFormat="1" x14ac:dyDescent="0.3">
      <c r="A14" s="75"/>
      <c r="B14" s="76" t="s">
        <v>228</v>
      </c>
      <c r="C14" s="76"/>
      <c r="D14" s="8">
        <f t="shared" ref="D14:D21" ca="1" si="0">VLOOKUP(TRIM($B14),INDIRECT($AH$14),9+$AH$16,FALSE)</f>
        <v>37084</v>
      </c>
      <c r="E14" s="8">
        <f t="shared" ref="E14:E21" ca="1" si="1">VLOOKUP(TRIM($B14),INDIRECT($AH$14),8+$AH$16,FALSE)</f>
        <v>39842</v>
      </c>
      <c r="F14" s="8">
        <f t="shared" ref="F14:F21" ca="1" si="2">VLOOKUP(TRIM($B14),INDIRECT($AH$14),10+$AH$16,FALSE)</f>
        <v>76926</v>
      </c>
      <c r="G14" s="172">
        <f t="shared" ref="G14:G21" ca="1" si="3">VLOOKUP(TRIM($B14),INDIRECT($AH$14),6+$AH$16,FALSE)</f>
        <v>54</v>
      </c>
      <c r="H14" s="172">
        <f t="shared" ref="H14:H21" ca="1" si="4">VLOOKUP(TRIM($B14),INDIRECT($AH$14),5+$AH$16,FALSE)</f>
        <v>67</v>
      </c>
      <c r="I14" s="172">
        <f t="shared" ref="I14:I21" ca="1" si="5">VLOOKUP(TRIM($B14),INDIRECT($AH$14),7+$AH$16,FALSE)</f>
        <v>61</v>
      </c>
      <c r="J14" s="8"/>
      <c r="K14" s="8">
        <f t="shared" ref="K14:K21" ca="1" si="6">VLOOKUP(TRIM($B14),INDIRECT($AH$14),36+$AH$16,FALSE)</f>
        <v>257005</v>
      </c>
      <c r="L14" s="8">
        <f t="shared" ref="L14:L21" ca="1" si="7">VLOOKUP(TRIM($B14),INDIRECT($AH$14),35+$AH$16,FALSE)</f>
        <v>263213</v>
      </c>
      <c r="M14" s="8">
        <f t="shared" ref="M14:M21" ca="1" si="8">VLOOKUP(TRIM($B14),INDIRECT($AH$14),37+$AH$16,FALSE)</f>
        <v>520218</v>
      </c>
      <c r="N14" s="172">
        <f t="shared" ref="N14:N21" ca="1" si="9">VLOOKUP(TRIM($B14),INDIRECT($AH$14),33+$AH$16,FALSE)</f>
        <v>70</v>
      </c>
      <c r="O14" s="172">
        <f t="shared" ref="O14:O21" ca="1" si="10">VLOOKUP(TRIM($B14),INDIRECT($AH$14),32+$AH$16,FALSE)</f>
        <v>82</v>
      </c>
      <c r="P14" s="172">
        <f t="shared" ref="P14:P21" ca="1" si="11">VLOOKUP(TRIM($B14),INDIRECT($AH$14),34+$AH$16,FALSE)</f>
        <v>76</v>
      </c>
      <c r="Q14" s="8"/>
      <c r="R14" s="8">
        <f t="shared" ref="R14:R21" ca="1" si="12">VLOOKUP(TRIM($B14),INDIRECT($AH$14),63+$AH$16,FALSE)</f>
        <v>294089</v>
      </c>
      <c r="S14" s="8">
        <f t="shared" ref="S14:S21" ca="1" si="13">VLOOKUP(TRIM($B14),INDIRECT($AH$14),62+$AH$16,FALSE)</f>
        <v>303055</v>
      </c>
      <c r="T14" s="8">
        <f t="shared" ref="T14:T21" ca="1" si="14">VLOOKUP(TRIM($B14),INDIRECT($AH$14),64+$AH$16,FALSE)</f>
        <v>597144</v>
      </c>
      <c r="U14" s="172">
        <f t="shared" ref="U14:U21" ca="1" si="15">VLOOKUP(TRIM($B14),INDIRECT($AH$14),60+$AH$16,FALSE)</f>
        <v>68</v>
      </c>
      <c r="V14" s="172">
        <f t="shared" ref="V14:V21" ca="1" si="16">VLOOKUP(TRIM($B14),INDIRECT($AH$14),59+$AH$16,FALSE)</f>
        <v>80</v>
      </c>
      <c r="W14" s="172">
        <f t="shared" ref="W14:W21" ca="1" si="17">VLOOKUP(TRIM($B14),INDIRECT($AH$14),61+$AH$16,FALSE)</f>
        <v>74</v>
      </c>
      <c r="AH14" s="119" t="str">
        <f>"Table2b_"&amp;P6</f>
        <v>Table2b_2017</v>
      </c>
      <c r="AI14" s="119"/>
      <c r="AJ14" s="119"/>
      <c r="AK14" s="119"/>
      <c r="AL14" s="119"/>
      <c r="AM14" s="119"/>
      <c r="AN14" s="119"/>
      <c r="AO14" s="119"/>
      <c r="AP14" s="119"/>
      <c r="AQ14" s="119"/>
    </row>
    <row r="15" spans="1:43" s="33" customFormat="1" x14ac:dyDescent="0.3">
      <c r="A15" s="75"/>
      <c r="B15" s="76" t="s">
        <v>229</v>
      </c>
      <c r="C15" s="76"/>
      <c r="D15" s="8">
        <f t="shared" ca="1" si="0"/>
        <v>10166</v>
      </c>
      <c r="E15" s="8">
        <f t="shared" ca="1" si="1"/>
        <v>4549</v>
      </c>
      <c r="F15" s="8">
        <f t="shared" ca="1" si="2"/>
        <v>14715</v>
      </c>
      <c r="G15" s="172">
        <f t="shared" ca="1" si="3"/>
        <v>16</v>
      </c>
      <c r="H15" s="172">
        <f t="shared" ca="1" si="4"/>
        <v>21</v>
      </c>
      <c r="I15" s="172">
        <f t="shared" ca="1" si="5"/>
        <v>17</v>
      </c>
      <c r="J15" s="8"/>
      <c r="K15" s="8">
        <f t="shared" ca="1" si="6"/>
        <v>32323</v>
      </c>
      <c r="L15" s="8">
        <f t="shared" ca="1" si="7"/>
        <v>13097</v>
      </c>
      <c r="M15" s="8">
        <f t="shared" ca="1" si="8"/>
        <v>45420</v>
      </c>
      <c r="N15" s="172">
        <f t="shared" ca="1" si="9"/>
        <v>21</v>
      </c>
      <c r="O15" s="172">
        <f t="shared" ca="1" si="10"/>
        <v>29</v>
      </c>
      <c r="P15" s="172">
        <f t="shared" ca="1" si="11"/>
        <v>24</v>
      </c>
      <c r="Q15" s="8"/>
      <c r="R15" s="8">
        <f t="shared" ca="1" si="12"/>
        <v>42489</v>
      </c>
      <c r="S15" s="8">
        <f t="shared" ca="1" si="13"/>
        <v>17646</v>
      </c>
      <c r="T15" s="8">
        <f t="shared" ca="1" si="14"/>
        <v>60135</v>
      </c>
      <c r="U15" s="172">
        <f t="shared" ca="1" si="15"/>
        <v>20</v>
      </c>
      <c r="V15" s="172">
        <f t="shared" ca="1" si="16"/>
        <v>27</v>
      </c>
      <c r="W15" s="172">
        <f t="shared" ca="1" si="17"/>
        <v>22</v>
      </c>
      <c r="AH15" s="119"/>
      <c r="AI15" s="119"/>
      <c r="AJ15" s="119"/>
      <c r="AK15" s="119"/>
      <c r="AL15" s="119"/>
      <c r="AM15" s="119"/>
      <c r="AN15" s="119"/>
      <c r="AO15" s="119"/>
      <c r="AP15" s="119"/>
      <c r="AQ15" s="119"/>
    </row>
    <row r="16" spans="1:43" s="33" customFormat="1" x14ac:dyDescent="0.3">
      <c r="A16" s="75"/>
      <c r="B16" s="143" t="s">
        <v>230</v>
      </c>
      <c r="C16" s="76"/>
      <c r="D16" s="8" t="str">
        <f t="shared" ca="1" si="0"/>
        <v>.</v>
      </c>
      <c r="E16" s="8" t="str">
        <f t="shared" ca="1" si="1"/>
        <v>.</v>
      </c>
      <c r="F16" s="8" t="str">
        <f t="shared" ca="1" si="2"/>
        <v>.</v>
      </c>
      <c r="G16" s="172" t="str">
        <f t="shared" ca="1" si="3"/>
        <v>.</v>
      </c>
      <c r="H16" s="172" t="str">
        <f t="shared" ca="1" si="4"/>
        <v>.</v>
      </c>
      <c r="I16" s="172" t="str">
        <f t="shared" ca="1" si="5"/>
        <v>.</v>
      </c>
      <c r="J16" s="8" t="s">
        <v>191</v>
      </c>
      <c r="K16" s="8" t="str">
        <f t="shared" ca="1" si="6"/>
        <v>.</v>
      </c>
      <c r="L16" s="8" t="str">
        <f t="shared" ca="1" si="7"/>
        <v>.</v>
      </c>
      <c r="M16" s="8" t="str">
        <f t="shared" ca="1" si="8"/>
        <v>.</v>
      </c>
      <c r="N16" s="172" t="str">
        <f t="shared" ca="1" si="9"/>
        <v>.</v>
      </c>
      <c r="O16" s="172" t="str">
        <f t="shared" ca="1" si="10"/>
        <v>.</v>
      </c>
      <c r="P16" s="172" t="str">
        <f t="shared" ca="1" si="11"/>
        <v>.</v>
      </c>
      <c r="Q16" s="8" t="s">
        <v>191</v>
      </c>
      <c r="R16" s="8" t="str">
        <f t="shared" ca="1" si="12"/>
        <v>.</v>
      </c>
      <c r="S16" s="8" t="str">
        <f t="shared" ca="1" si="13"/>
        <v>.</v>
      </c>
      <c r="T16" s="8" t="str">
        <f t="shared" ca="1" si="14"/>
        <v>.</v>
      </c>
      <c r="U16" s="172" t="str">
        <f t="shared" ca="1" si="15"/>
        <v>.</v>
      </c>
      <c r="V16" s="172" t="str">
        <f t="shared" ca="1" si="16"/>
        <v>.</v>
      </c>
      <c r="W16" s="172" t="str">
        <f t="shared" ca="1" si="17"/>
        <v>.</v>
      </c>
      <c r="AH16" s="295">
        <f>IF(P5="At least the expected standard in all ELGs",0,IF(P5="A good level of development",9,IF(P5="Average point score",18)))</f>
        <v>0</v>
      </c>
      <c r="AI16" s="119"/>
      <c r="AJ16" s="119"/>
      <c r="AK16" s="119"/>
      <c r="AL16" s="119"/>
      <c r="AM16" s="119"/>
      <c r="AN16" s="119"/>
      <c r="AO16" s="119"/>
      <c r="AP16" s="119"/>
      <c r="AQ16" s="119"/>
    </row>
    <row r="17" spans="1:43" s="33" customFormat="1" x14ac:dyDescent="0.3">
      <c r="A17" s="75"/>
      <c r="B17" s="144" t="s">
        <v>502</v>
      </c>
      <c r="C17" s="76"/>
      <c r="D17" s="8" t="str">
        <f t="shared" ca="1" si="0"/>
        <v>.</v>
      </c>
      <c r="E17" s="8" t="str">
        <f t="shared" ca="1" si="1"/>
        <v>.</v>
      </c>
      <c r="F17" s="8" t="str">
        <f t="shared" ca="1" si="2"/>
        <v>.</v>
      </c>
      <c r="G17" s="172" t="str">
        <f t="shared" ca="1" si="3"/>
        <v>.</v>
      </c>
      <c r="H17" s="172" t="str">
        <f t="shared" ca="1" si="4"/>
        <v>.</v>
      </c>
      <c r="I17" s="172" t="str">
        <f t="shared" ca="1" si="5"/>
        <v>.</v>
      </c>
      <c r="J17" s="8" t="s">
        <v>191</v>
      </c>
      <c r="K17" s="8" t="str">
        <f t="shared" ca="1" si="6"/>
        <v>.</v>
      </c>
      <c r="L17" s="8" t="str">
        <f t="shared" ca="1" si="7"/>
        <v>.</v>
      </c>
      <c r="M17" s="8" t="str">
        <f t="shared" ca="1" si="8"/>
        <v>.</v>
      </c>
      <c r="N17" s="172" t="str">
        <f t="shared" ca="1" si="9"/>
        <v>.</v>
      </c>
      <c r="O17" s="172" t="str">
        <f t="shared" ca="1" si="10"/>
        <v>.</v>
      </c>
      <c r="P17" s="172" t="str">
        <f t="shared" ca="1" si="11"/>
        <v>.</v>
      </c>
      <c r="Q17" s="8" t="s">
        <v>191</v>
      </c>
      <c r="R17" s="8" t="str">
        <f t="shared" ca="1" si="12"/>
        <v>.</v>
      </c>
      <c r="S17" s="8" t="str">
        <f t="shared" ca="1" si="13"/>
        <v>.</v>
      </c>
      <c r="T17" s="8" t="str">
        <f t="shared" ca="1" si="14"/>
        <v>.</v>
      </c>
      <c r="U17" s="172" t="str">
        <f t="shared" ca="1" si="15"/>
        <v>.</v>
      </c>
      <c r="V17" s="172" t="str">
        <f t="shared" ca="1" si="16"/>
        <v>.</v>
      </c>
      <c r="W17" s="172" t="str">
        <f t="shared" ca="1" si="17"/>
        <v>.</v>
      </c>
      <c r="AH17" s="119"/>
      <c r="AI17" s="119"/>
      <c r="AJ17" s="119"/>
      <c r="AK17" s="119"/>
      <c r="AL17" s="119"/>
      <c r="AM17" s="119"/>
      <c r="AN17" s="119"/>
      <c r="AO17" s="119"/>
      <c r="AP17" s="119"/>
      <c r="AQ17" s="119"/>
    </row>
    <row r="18" spans="1:43" s="33" customFormat="1" x14ac:dyDescent="0.3">
      <c r="A18" s="75"/>
      <c r="B18" s="144" t="s">
        <v>503</v>
      </c>
      <c r="C18" s="76"/>
      <c r="D18" s="8" t="str">
        <f t="shared" ca="1" si="0"/>
        <v>.</v>
      </c>
      <c r="E18" s="8" t="str">
        <f t="shared" ca="1" si="1"/>
        <v>.</v>
      </c>
      <c r="F18" s="8" t="str">
        <f t="shared" ca="1" si="2"/>
        <v>.</v>
      </c>
      <c r="G18" s="172" t="str">
        <f t="shared" ca="1" si="3"/>
        <v>.</v>
      </c>
      <c r="H18" s="172" t="str">
        <f t="shared" ca="1" si="4"/>
        <v>.</v>
      </c>
      <c r="I18" s="172" t="str">
        <f t="shared" ca="1" si="5"/>
        <v>.</v>
      </c>
      <c r="J18" s="8" t="s">
        <v>191</v>
      </c>
      <c r="K18" s="8" t="str">
        <f t="shared" ca="1" si="6"/>
        <v>.</v>
      </c>
      <c r="L18" s="8" t="str">
        <f t="shared" ca="1" si="7"/>
        <v>.</v>
      </c>
      <c r="M18" s="8" t="str">
        <f t="shared" ca="1" si="8"/>
        <v>.</v>
      </c>
      <c r="N18" s="172" t="str">
        <f t="shared" ca="1" si="9"/>
        <v>.</v>
      </c>
      <c r="O18" s="172" t="str">
        <f t="shared" ca="1" si="10"/>
        <v>.</v>
      </c>
      <c r="P18" s="172" t="str">
        <f t="shared" ca="1" si="11"/>
        <v>.</v>
      </c>
      <c r="Q18" s="8" t="s">
        <v>191</v>
      </c>
      <c r="R18" s="8" t="str">
        <f t="shared" ca="1" si="12"/>
        <v>.</v>
      </c>
      <c r="S18" s="8" t="str">
        <f t="shared" ca="1" si="13"/>
        <v>.</v>
      </c>
      <c r="T18" s="8" t="str">
        <f t="shared" ca="1" si="14"/>
        <v>.</v>
      </c>
      <c r="U18" s="172" t="str">
        <f t="shared" ca="1" si="15"/>
        <v>.</v>
      </c>
      <c r="V18" s="172" t="str">
        <f t="shared" ca="1" si="16"/>
        <v>.</v>
      </c>
      <c r="W18" s="172" t="str">
        <f t="shared" ca="1" si="17"/>
        <v>.</v>
      </c>
      <c r="AH18" s="119"/>
      <c r="AI18" s="119"/>
      <c r="AJ18" s="119"/>
      <c r="AK18" s="119"/>
      <c r="AL18" s="119"/>
      <c r="AM18" s="119"/>
      <c r="AN18" s="119"/>
      <c r="AO18" s="119"/>
      <c r="AP18" s="119"/>
      <c r="AQ18" s="119"/>
    </row>
    <row r="19" spans="1:43" s="33" customFormat="1" x14ac:dyDescent="0.3">
      <c r="A19" s="75"/>
      <c r="B19" s="143" t="s">
        <v>231</v>
      </c>
      <c r="C19" s="76"/>
      <c r="D19" s="8" t="str">
        <f t="shared" ca="1" si="0"/>
        <v>.</v>
      </c>
      <c r="E19" s="8" t="str">
        <f t="shared" ca="1" si="1"/>
        <v>.</v>
      </c>
      <c r="F19" s="8" t="str">
        <f t="shared" ca="1" si="2"/>
        <v>.</v>
      </c>
      <c r="G19" s="172" t="str">
        <f t="shared" ca="1" si="3"/>
        <v>.</v>
      </c>
      <c r="H19" s="172" t="str">
        <f t="shared" ca="1" si="4"/>
        <v>.</v>
      </c>
      <c r="I19" s="172" t="str">
        <f t="shared" ca="1" si="5"/>
        <v>.</v>
      </c>
      <c r="J19" s="8" t="s">
        <v>191</v>
      </c>
      <c r="K19" s="8" t="str">
        <f t="shared" ca="1" si="6"/>
        <v>.</v>
      </c>
      <c r="L19" s="8" t="str">
        <f t="shared" ca="1" si="7"/>
        <v>.</v>
      </c>
      <c r="M19" s="8" t="str">
        <f t="shared" ca="1" si="8"/>
        <v>.</v>
      </c>
      <c r="N19" s="172" t="str">
        <f t="shared" ca="1" si="9"/>
        <v>.</v>
      </c>
      <c r="O19" s="172" t="str">
        <f t="shared" ca="1" si="10"/>
        <v>.</v>
      </c>
      <c r="P19" s="172" t="str">
        <f t="shared" ca="1" si="11"/>
        <v>.</v>
      </c>
      <c r="Q19" s="8" t="s">
        <v>191</v>
      </c>
      <c r="R19" s="8" t="str">
        <f t="shared" ca="1" si="12"/>
        <v>.</v>
      </c>
      <c r="S19" s="8" t="str">
        <f t="shared" ca="1" si="13"/>
        <v>.</v>
      </c>
      <c r="T19" s="8" t="str">
        <f t="shared" ca="1" si="14"/>
        <v>.</v>
      </c>
      <c r="U19" s="172" t="str">
        <f t="shared" ca="1" si="15"/>
        <v>.</v>
      </c>
      <c r="V19" s="172" t="str">
        <f t="shared" ca="1" si="16"/>
        <v>.</v>
      </c>
      <c r="W19" s="172" t="str">
        <f t="shared" ca="1" si="17"/>
        <v>.</v>
      </c>
      <c r="AH19" s="119"/>
      <c r="AI19" s="119"/>
      <c r="AJ19" s="119"/>
      <c r="AK19" s="119"/>
      <c r="AL19" s="119"/>
      <c r="AM19" s="119"/>
      <c r="AN19" s="119"/>
      <c r="AO19" s="119"/>
      <c r="AP19" s="119"/>
      <c r="AQ19" s="119"/>
    </row>
    <row r="20" spans="1:43" s="33" customFormat="1" x14ac:dyDescent="0.3">
      <c r="A20" s="75"/>
      <c r="B20" s="143" t="s">
        <v>1554</v>
      </c>
      <c r="C20" s="76"/>
      <c r="D20" s="8">
        <f t="shared" ca="1" si="0"/>
        <v>8716</v>
      </c>
      <c r="E20" s="8">
        <f t="shared" ca="1" si="1"/>
        <v>4010</v>
      </c>
      <c r="F20" s="8">
        <f t="shared" ca="1" si="2"/>
        <v>12726</v>
      </c>
      <c r="G20" s="172">
        <f t="shared" ca="1" si="3"/>
        <v>18</v>
      </c>
      <c r="H20" s="172">
        <f t="shared" ca="1" si="4"/>
        <v>24</v>
      </c>
      <c r="I20" s="172">
        <f t="shared" ca="1" si="5"/>
        <v>20</v>
      </c>
      <c r="J20" s="8"/>
      <c r="K20" s="8">
        <f t="shared" ca="1" si="6"/>
        <v>27058</v>
      </c>
      <c r="L20" s="8">
        <f t="shared" ca="1" si="7"/>
        <v>11078</v>
      </c>
      <c r="M20" s="8">
        <f t="shared" ca="1" si="8"/>
        <v>38136</v>
      </c>
      <c r="N20" s="172">
        <f t="shared" ca="1" si="9"/>
        <v>25</v>
      </c>
      <c r="O20" s="172">
        <f t="shared" ca="1" si="10"/>
        <v>34</v>
      </c>
      <c r="P20" s="172">
        <f t="shared" ca="1" si="11"/>
        <v>27</v>
      </c>
      <c r="Q20" s="8"/>
      <c r="R20" s="8">
        <f t="shared" ca="1" si="12"/>
        <v>35774</v>
      </c>
      <c r="S20" s="8">
        <f t="shared" ca="1" si="13"/>
        <v>15088</v>
      </c>
      <c r="T20" s="8">
        <f t="shared" ca="1" si="14"/>
        <v>50862</v>
      </c>
      <c r="U20" s="172">
        <f t="shared" ca="1" si="15"/>
        <v>23</v>
      </c>
      <c r="V20" s="172">
        <f t="shared" ca="1" si="16"/>
        <v>31</v>
      </c>
      <c r="W20" s="172">
        <f t="shared" ca="1" si="17"/>
        <v>25</v>
      </c>
      <c r="AH20" s="119"/>
      <c r="AI20" s="119"/>
      <c r="AJ20" s="119"/>
      <c r="AK20" s="119"/>
      <c r="AL20" s="119"/>
      <c r="AM20" s="119"/>
      <c r="AN20" s="119"/>
      <c r="AO20" s="119"/>
      <c r="AP20" s="119"/>
      <c r="AQ20" s="119"/>
    </row>
    <row r="21" spans="1:43" s="33" customFormat="1" ht="14.25" customHeight="1" x14ac:dyDescent="0.3">
      <c r="A21" s="77"/>
      <c r="B21" s="143" t="s">
        <v>1567</v>
      </c>
      <c r="C21" s="136"/>
      <c r="D21" s="8">
        <f t="shared" ca="1" si="0"/>
        <v>1450</v>
      </c>
      <c r="E21" s="74">
        <f t="shared" ca="1" si="1"/>
        <v>539</v>
      </c>
      <c r="F21" s="8">
        <f t="shared" ca="1" si="2"/>
        <v>1989</v>
      </c>
      <c r="G21" s="172">
        <f t="shared" ca="1" si="3"/>
        <v>2</v>
      </c>
      <c r="H21" s="172">
        <f t="shared" ca="1" si="4"/>
        <v>3</v>
      </c>
      <c r="I21" s="172">
        <f t="shared" ca="1" si="5"/>
        <v>2</v>
      </c>
      <c r="J21" s="8"/>
      <c r="K21" s="8">
        <f t="shared" ca="1" si="6"/>
        <v>5265</v>
      </c>
      <c r="L21" s="74">
        <f t="shared" ca="1" si="7"/>
        <v>2019</v>
      </c>
      <c r="M21" s="74">
        <f t="shared" ca="1" si="8"/>
        <v>7284</v>
      </c>
      <c r="N21" s="173">
        <f t="shared" ca="1" si="9"/>
        <v>3</v>
      </c>
      <c r="O21" s="173">
        <f t="shared" ca="1" si="10"/>
        <v>6</v>
      </c>
      <c r="P21" s="173">
        <f t="shared" ca="1" si="11"/>
        <v>4</v>
      </c>
      <c r="Q21" s="74"/>
      <c r="R21" s="74">
        <f t="shared" ca="1" si="12"/>
        <v>6715</v>
      </c>
      <c r="S21" s="74">
        <f t="shared" ca="1" si="13"/>
        <v>2558</v>
      </c>
      <c r="T21" s="74">
        <f t="shared" ca="1" si="14"/>
        <v>9273</v>
      </c>
      <c r="U21" s="173">
        <f t="shared" ca="1" si="15"/>
        <v>3</v>
      </c>
      <c r="V21" s="173">
        <f t="shared" ca="1" si="16"/>
        <v>5</v>
      </c>
      <c r="W21" s="173">
        <f t="shared" ca="1" si="17"/>
        <v>4</v>
      </c>
      <c r="X21" s="71"/>
      <c r="AH21" s="119"/>
      <c r="AI21" s="119"/>
      <c r="AJ21" s="119"/>
      <c r="AK21" s="119"/>
      <c r="AL21" s="119"/>
      <c r="AM21" s="119"/>
      <c r="AN21" s="119"/>
      <c r="AO21" s="119"/>
      <c r="AP21" s="119"/>
      <c r="AQ21" s="119"/>
    </row>
    <row r="22" spans="1:43" s="33" customFormat="1" x14ac:dyDescent="0.3">
      <c r="A22" s="78"/>
      <c r="B22" s="600"/>
      <c r="C22" s="78"/>
      <c r="D22" s="696"/>
      <c r="E22" s="32"/>
      <c r="F22" s="696"/>
      <c r="G22" s="697"/>
      <c r="H22" s="697"/>
      <c r="I22" s="697"/>
      <c r="J22" s="697"/>
      <c r="K22" s="698"/>
      <c r="L22" s="30"/>
      <c r="M22" s="30"/>
      <c r="N22" s="31"/>
      <c r="O22" s="31"/>
      <c r="P22" s="31"/>
      <c r="R22" s="32"/>
      <c r="S22" s="32"/>
      <c r="T22" s="32"/>
      <c r="U22" s="78"/>
      <c r="V22" s="78"/>
      <c r="W22" s="80" t="s">
        <v>232</v>
      </c>
      <c r="AH22" s="119"/>
      <c r="AI22" s="119"/>
      <c r="AJ22" s="119"/>
      <c r="AK22" s="119"/>
      <c r="AL22" s="119"/>
      <c r="AM22" s="119"/>
      <c r="AN22" s="119"/>
      <c r="AO22" s="119"/>
      <c r="AP22" s="119"/>
      <c r="AQ22" s="119"/>
    </row>
    <row r="23" spans="1:43" s="33" customFormat="1" x14ac:dyDescent="0.3">
      <c r="A23" s="333" t="s">
        <v>1612</v>
      </c>
      <c r="B23" s="78"/>
      <c r="C23" s="78"/>
      <c r="D23" s="32"/>
      <c r="E23" s="32"/>
      <c r="F23" s="32"/>
      <c r="G23" s="79"/>
      <c r="H23" s="79"/>
      <c r="I23" s="79"/>
      <c r="J23" s="79"/>
      <c r="K23" s="30"/>
      <c r="L23" s="30"/>
      <c r="M23" s="30"/>
      <c r="N23" s="31"/>
      <c r="O23" s="31"/>
      <c r="P23" s="31"/>
      <c r="R23" s="32"/>
      <c r="S23" s="32"/>
      <c r="T23" s="32"/>
      <c r="U23" s="78"/>
      <c r="V23" s="78"/>
      <c r="W23" s="80"/>
      <c r="AH23" s="119"/>
      <c r="AI23" s="119"/>
      <c r="AJ23" s="119"/>
      <c r="AK23" s="119"/>
      <c r="AL23" s="119"/>
      <c r="AM23" s="119"/>
      <c r="AN23" s="119"/>
      <c r="AO23" s="119"/>
      <c r="AP23" s="119"/>
      <c r="AQ23" s="119"/>
    </row>
    <row r="24" spans="1:43" s="126" customFormat="1" ht="12.75" customHeight="1" x14ac:dyDescent="0.3">
      <c r="A24" s="14" t="s">
        <v>439</v>
      </c>
      <c r="B24" s="57"/>
      <c r="C24" s="57"/>
      <c r="D24" s="59"/>
      <c r="E24" s="124"/>
      <c r="F24" s="699"/>
      <c r="G24" s="699"/>
      <c r="H24" s="699"/>
      <c r="I24" s="699"/>
      <c r="J24" s="699"/>
      <c r="K24" s="30"/>
      <c r="L24" s="30"/>
      <c r="M24" s="30"/>
      <c r="N24" s="31"/>
      <c r="O24" s="31"/>
      <c r="P24" s="31"/>
      <c r="Q24" s="33"/>
      <c r="R24" s="81"/>
      <c r="S24" s="81"/>
      <c r="T24" s="81"/>
      <c r="U24" s="81"/>
      <c r="V24" s="81"/>
      <c r="W24" s="81"/>
      <c r="X24" s="81"/>
      <c r="Y24" s="81"/>
      <c r="Z24" s="81"/>
      <c r="AA24" s="81"/>
      <c r="AB24" s="81"/>
      <c r="AC24" s="125"/>
    </row>
    <row r="25" spans="1:43" x14ac:dyDescent="0.3">
      <c r="A25" s="14" t="s">
        <v>203</v>
      </c>
      <c r="B25" s="18"/>
      <c r="C25" s="18"/>
      <c r="D25" s="18"/>
      <c r="E25" s="18"/>
      <c r="F25" s="18"/>
      <c r="G25" s="18"/>
      <c r="H25" s="18"/>
      <c r="I25" s="18"/>
      <c r="J25" s="18"/>
      <c r="K25" s="30"/>
      <c r="L25" s="30"/>
      <c r="M25" s="30"/>
      <c r="N25" s="31"/>
      <c r="O25" s="31"/>
      <c r="P25" s="31"/>
      <c r="Q25" s="33"/>
      <c r="AD25" s="116"/>
      <c r="AH25" s="37"/>
      <c r="AI25" s="37"/>
      <c r="AJ25" s="37"/>
      <c r="AK25" s="37"/>
      <c r="AL25" s="37"/>
      <c r="AM25" s="37"/>
      <c r="AN25" s="37"/>
      <c r="AO25" s="37"/>
      <c r="AP25" s="37"/>
      <c r="AQ25" s="37"/>
    </row>
    <row r="26" spans="1:43" ht="24.75" customHeight="1" x14ac:dyDescent="0.35">
      <c r="A26" s="734" t="s">
        <v>1177</v>
      </c>
      <c r="B26" s="734"/>
      <c r="C26" s="734"/>
      <c r="D26" s="734"/>
      <c r="E26" s="734"/>
      <c r="F26" s="734"/>
      <c r="G26" s="734"/>
      <c r="H26" s="734"/>
      <c r="I26" s="734"/>
      <c r="J26" s="734"/>
      <c r="K26" s="734"/>
      <c r="L26" s="734"/>
      <c r="M26" s="734"/>
      <c r="N26" s="734"/>
      <c r="O26" s="734"/>
      <c r="P26" s="734"/>
      <c r="Q26" s="734"/>
      <c r="R26" s="734"/>
      <c r="S26" s="734"/>
      <c r="T26" s="734"/>
      <c r="U26" s="734"/>
      <c r="V26" s="734"/>
      <c r="W26" s="740"/>
      <c r="AD26" s="116"/>
      <c r="AH26" s="37"/>
      <c r="AI26" s="37"/>
      <c r="AJ26" s="37"/>
      <c r="AK26" s="37"/>
      <c r="AL26" s="37"/>
      <c r="AM26" s="37"/>
      <c r="AN26" s="37"/>
      <c r="AO26" s="37"/>
      <c r="AP26" s="37"/>
      <c r="AQ26" s="37"/>
    </row>
    <row r="27" spans="1:43" x14ac:dyDescent="0.3">
      <c r="A27" s="57" t="s">
        <v>433</v>
      </c>
      <c r="B27" s="16"/>
      <c r="C27" s="16"/>
      <c r="D27" s="16"/>
      <c r="E27" s="16"/>
      <c r="F27" s="16"/>
      <c r="G27" s="16"/>
      <c r="H27" s="16"/>
      <c r="I27" s="16"/>
      <c r="J27" s="16"/>
      <c r="K27" s="16"/>
      <c r="L27" s="16"/>
      <c r="M27" s="16"/>
      <c r="N27" s="16"/>
      <c r="O27" s="16"/>
      <c r="P27" s="16"/>
      <c r="Q27" s="16"/>
      <c r="R27" s="16"/>
      <c r="S27" s="16"/>
      <c r="T27" s="16"/>
      <c r="U27" s="16"/>
      <c r="V27" s="16"/>
      <c r="AD27" s="116"/>
      <c r="AH27" s="37"/>
      <c r="AI27" s="37"/>
      <c r="AJ27" s="37"/>
      <c r="AK27" s="37"/>
      <c r="AL27" s="37"/>
      <c r="AM27" s="37"/>
      <c r="AN27" s="37"/>
      <c r="AO27" s="37"/>
      <c r="AP27" s="37"/>
      <c r="AQ27" s="37"/>
    </row>
    <row r="28" spans="1:43" ht="12.75" customHeight="1" x14ac:dyDescent="0.35">
      <c r="A28" s="734" t="s">
        <v>475</v>
      </c>
      <c r="B28" s="734"/>
      <c r="C28" s="734"/>
      <c r="D28" s="734"/>
      <c r="E28" s="734"/>
      <c r="F28" s="734"/>
      <c r="G28" s="734"/>
      <c r="H28" s="734"/>
      <c r="I28" s="734"/>
      <c r="J28" s="740"/>
      <c r="K28" s="740"/>
      <c r="L28" s="740"/>
      <c r="M28" s="740"/>
      <c r="N28" s="740"/>
      <c r="O28" s="740"/>
      <c r="P28" s="740"/>
      <c r="Q28" s="740"/>
      <c r="R28" s="740"/>
      <c r="S28" s="740"/>
      <c r="T28" s="740"/>
      <c r="U28" s="740"/>
      <c r="V28" s="740"/>
      <c r="AG28" s="116"/>
      <c r="AH28" s="37"/>
      <c r="AI28" s="37"/>
      <c r="AJ28" s="37"/>
      <c r="AK28" s="37"/>
      <c r="AL28" s="37"/>
      <c r="AM28" s="37"/>
      <c r="AN28" s="37"/>
      <c r="AO28" s="37"/>
      <c r="AP28" s="37"/>
      <c r="AQ28" s="37"/>
    </row>
    <row r="29" spans="1:43" ht="12.75" customHeight="1" x14ac:dyDescent="0.35">
      <c r="A29" s="734" t="s">
        <v>476</v>
      </c>
      <c r="B29" s="740"/>
      <c r="C29" s="740"/>
      <c r="D29" s="740"/>
      <c r="E29" s="740"/>
      <c r="F29" s="740"/>
      <c r="G29" s="740"/>
      <c r="H29" s="740"/>
      <c r="I29" s="740"/>
      <c r="J29" s="740"/>
      <c r="K29" s="740"/>
      <c r="L29" s="740"/>
      <c r="M29" s="740"/>
      <c r="N29" s="740"/>
      <c r="O29" s="740"/>
      <c r="P29" s="740"/>
      <c r="Q29" s="740"/>
      <c r="R29" s="740"/>
      <c r="S29" s="740"/>
      <c r="T29" s="740"/>
      <c r="U29" s="740"/>
      <c r="V29" s="740"/>
      <c r="AG29" s="116"/>
      <c r="AH29" s="37"/>
      <c r="AI29" s="37"/>
      <c r="AJ29" s="37"/>
      <c r="AK29" s="37"/>
      <c r="AL29" s="37"/>
      <c r="AM29" s="37"/>
      <c r="AN29" s="37"/>
      <c r="AO29" s="37"/>
      <c r="AP29" s="37"/>
      <c r="AQ29" s="37"/>
    </row>
    <row r="30" spans="1:43" ht="24.75" customHeight="1" x14ac:dyDescent="0.35">
      <c r="A30" s="734" t="s">
        <v>520</v>
      </c>
      <c r="B30" s="734"/>
      <c r="C30" s="734"/>
      <c r="D30" s="734"/>
      <c r="E30" s="734"/>
      <c r="F30" s="734"/>
      <c r="G30" s="734"/>
      <c r="H30" s="734"/>
      <c r="I30" s="734"/>
      <c r="J30" s="734"/>
      <c r="K30" s="734"/>
      <c r="L30" s="734"/>
      <c r="M30" s="734"/>
      <c r="N30" s="734"/>
      <c r="O30" s="734"/>
      <c r="P30" s="740"/>
      <c r="Q30" s="740"/>
      <c r="R30" s="740"/>
      <c r="S30" s="740"/>
      <c r="T30" s="740"/>
      <c r="U30" s="740"/>
      <c r="V30" s="740"/>
      <c r="W30" s="740"/>
      <c r="AG30" s="116"/>
      <c r="AH30" s="37"/>
      <c r="AI30" s="37"/>
      <c r="AJ30" s="37"/>
      <c r="AK30" s="37"/>
      <c r="AL30" s="37"/>
      <c r="AM30" s="37"/>
      <c r="AN30" s="37"/>
      <c r="AO30" s="37"/>
      <c r="AP30" s="37"/>
      <c r="AQ30" s="37"/>
    </row>
    <row r="31" spans="1:43" x14ac:dyDescent="0.3">
      <c r="A31" s="37" t="s">
        <v>471</v>
      </c>
      <c r="B31" s="16"/>
      <c r="C31" s="16"/>
      <c r="D31" s="16"/>
      <c r="E31" s="16"/>
      <c r="F31" s="16"/>
      <c r="G31" s="16"/>
      <c r="H31" s="16"/>
      <c r="I31" s="16"/>
      <c r="J31" s="16"/>
      <c r="K31" s="16"/>
      <c r="L31" s="16"/>
      <c r="M31" s="16"/>
      <c r="N31" s="16"/>
      <c r="O31" s="16"/>
      <c r="P31" s="16"/>
      <c r="Q31" s="16"/>
      <c r="R31" s="16"/>
      <c r="S31" s="16"/>
      <c r="T31" s="16"/>
      <c r="U31" s="16"/>
      <c r="V31" s="16"/>
      <c r="AG31" s="116"/>
      <c r="AH31" s="37"/>
      <c r="AI31" s="37"/>
      <c r="AJ31" s="37"/>
      <c r="AK31" s="37"/>
      <c r="AL31" s="37"/>
      <c r="AM31" s="37"/>
      <c r="AN31" s="37"/>
      <c r="AO31" s="37"/>
      <c r="AP31" s="37"/>
      <c r="AQ31" s="37"/>
    </row>
    <row r="32" spans="1:43" ht="9" customHeight="1" x14ac:dyDescent="0.3">
      <c r="A32" s="16"/>
      <c r="B32" s="16"/>
      <c r="C32" s="16"/>
      <c r="D32" s="16"/>
      <c r="E32" s="16"/>
      <c r="F32" s="16"/>
      <c r="G32" s="16"/>
      <c r="H32" s="16"/>
      <c r="I32" s="16"/>
      <c r="J32" s="16"/>
      <c r="K32" s="16"/>
      <c r="L32" s="16"/>
      <c r="M32" s="16"/>
      <c r="N32" s="16"/>
      <c r="O32" s="16"/>
      <c r="P32" s="16"/>
      <c r="Q32" s="16"/>
      <c r="R32" s="16"/>
      <c r="S32" s="16"/>
      <c r="T32" s="16"/>
      <c r="U32" s="16"/>
      <c r="V32" s="16"/>
      <c r="AG32" s="116"/>
      <c r="AH32" s="37"/>
      <c r="AI32" s="37"/>
      <c r="AJ32" s="37"/>
      <c r="AK32" s="37"/>
      <c r="AL32" s="37"/>
      <c r="AM32" s="37"/>
      <c r="AN32" s="37"/>
      <c r="AO32" s="37"/>
      <c r="AP32" s="37"/>
      <c r="AQ32" s="37"/>
    </row>
    <row r="33" spans="1:43" s="126" customFormat="1" x14ac:dyDescent="0.3">
      <c r="A33" s="393" t="s">
        <v>175</v>
      </c>
      <c r="B33" s="14"/>
      <c r="C33" s="57"/>
      <c r="D33" s="59"/>
      <c r="E33" s="59"/>
      <c r="F33" s="59"/>
      <c r="G33" s="59"/>
      <c r="H33" s="59"/>
      <c r="I33" s="56"/>
      <c r="J33" s="56"/>
      <c r="K33" s="30"/>
      <c r="L33" s="30"/>
      <c r="M33" s="30"/>
      <c r="N33" s="31"/>
      <c r="O33" s="31"/>
      <c r="P33" s="31"/>
      <c r="Q33" s="33"/>
      <c r="R33" s="56"/>
    </row>
    <row r="34" spans="1:43" s="126" customFormat="1" x14ac:dyDescent="0.3">
      <c r="A34" s="393"/>
      <c r="B34" s="14"/>
      <c r="C34" s="57"/>
      <c r="D34" s="59"/>
      <c r="E34" s="59"/>
      <c r="F34" s="59"/>
      <c r="G34" s="59"/>
      <c r="H34" s="59"/>
      <c r="I34" s="56"/>
      <c r="J34" s="56"/>
      <c r="K34" s="30"/>
      <c r="L34" s="30"/>
      <c r="M34" s="30"/>
      <c r="N34" s="31"/>
      <c r="O34" s="31"/>
      <c r="P34" s="31"/>
      <c r="Q34" s="33"/>
      <c r="R34" s="56"/>
    </row>
    <row r="35" spans="1:43" ht="11.25" customHeight="1" x14ac:dyDescent="0.3">
      <c r="A35" s="733" t="s">
        <v>1571</v>
      </c>
      <c r="B35" s="733"/>
      <c r="C35" s="733"/>
      <c r="D35" s="733"/>
      <c r="E35" s="733"/>
      <c r="F35" s="733"/>
      <c r="G35" s="733"/>
      <c r="H35" s="733"/>
      <c r="I35" s="733"/>
      <c r="J35" s="733"/>
      <c r="K35" s="733"/>
      <c r="L35" s="733"/>
      <c r="M35" s="733"/>
      <c r="N35" s="733"/>
      <c r="O35" s="733"/>
      <c r="P35" s="733"/>
      <c r="Q35" s="733"/>
      <c r="R35" s="733"/>
      <c r="S35" s="733"/>
      <c r="T35" s="733"/>
      <c r="U35" s="733"/>
      <c r="V35" s="733"/>
      <c r="W35" s="733"/>
    </row>
    <row r="36" spans="1:43" x14ac:dyDescent="0.3">
      <c r="A36" s="733"/>
      <c r="B36" s="733"/>
      <c r="C36" s="733"/>
      <c r="D36" s="733"/>
      <c r="E36" s="733"/>
      <c r="F36" s="733"/>
      <c r="G36" s="733"/>
      <c r="H36" s="733"/>
      <c r="I36" s="733"/>
      <c r="J36" s="733"/>
      <c r="K36" s="733"/>
      <c r="L36" s="733"/>
      <c r="M36" s="733"/>
      <c r="N36" s="733"/>
      <c r="O36" s="733"/>
      <c r="P36" s="733"/>
      <c r="Q36" s="733"/>
      <c r="R36" s="733"/>
      <c r="S36" s="733"/>
      <c r="T36" s="733"/>
      <c r="U36" s="733"/>
      <c r="V36" s="733"/>
      <c r="W36" s="733"/>
    </row>
    <row r="37" spans="1:43" x14ac:dyDescent="0.3">
      <c r="A37" s="18" t="s">
        <v>1632</v>
      </c>
      <c r="B37" s="14"/>
      <c r="C37" s="14"/>
      <c r="D37" s="14"/>
      <c r="E37" s="14"/>
      <c r="F37" s="14"/>
      <c r="G37" s="14"/>
      <c r="H37" s="14"/>
      <c r="I37" s="14"/>
      <c r="K37" s="30"/>
      <c r="L37" s="30"/>
      <c r="M37" s="30"/>
      <c r="N37" s="31"/>
      <c r="O37" s="31"/>
      <c r="P37" s="31"/>
      <c r="Q37" s="33"/>
      <c r="AA37" s="91"/>
      <c r="AH37" s="37"/>
      <c r="AI37" s="37"/>
      <c r="AJ37" s="37"/>
      <c r="AK37" s="37"/>
      <c r="AL37" s="37"/>
      <c r="AM37" s="37"/>
      <c r="AN37" s="37"/>
      <c r="AO37" s="37"/>
      <c r="AP37" s="37"/>
      <c r="AQ37" s="37"/>
    </row>
    <row r="38" spans="1:43" ht="12.75" customHeight="1" x14ac:dyDescent="0.3">
      <c r="C38" s="34"/>
      <c r="D38" s="34"/>
      <c r="E38" s="34"/>
      <c r="F38" s="35"/>
      <c r="G38" s="35"/>
      <c r="H38" s="35"/>
      <c r="I38" s="34"/>
      <c r="J38" s="34"/>
      <c r="K38" s="30"/>
      <c r="L38" s="30"/>
      <c r="M38" s="30"/>
      <c r="N38" s="31"/>
      <c r="O38" s="31"/>
      <c r="P38" s="31"/>
      <c r="Q38" s="26"/>
      <c r="AE38" s="91"/>
      <c r="AH38" s="37"/>
      <c r="AI38" s="37"/>
      <c r="AJ38" s="37"/>
      <c r="AK38" s="37"/>
      <c r="AL38" s="37"/>
      <c r="AM38" s="37"/>
      <c r="AN38" s="37"/>
      <c r="AO38" s="37"/>
      <c r="AP38" s="37"/>
      <c r="AQ38" s="37"/>
    </row>
    <row r="39" spans="1:43" x14ac:dyDescent="0.3">
      <c r="K39" s="27"/>
      <c r="L39" s="27"/>
      <c r="M39" s="27"/>
      <c r="N39" s="28"/>
      <c r="O39" s="28"/>
      <c r="P39" s="28"/>
      <c r="Q39" s="33"/>
    </row>
    <row r="40" spans="1:43" x14ac:dyDescent="0.3">
      <c r="K40" s="30"/>
      <c r="L40" s="30"/>
      <c r="M40" s="30"/>
      <c r="N40" s="31"/>
      <c r="O40" s="31"/>
      <c r="P40" s="31"/>
      <c r="Q40" s="33"/>
    </row>
    <row r="41" spans="1:43" x14ac:dyDescent="0.3">
      <c r="K41" s="30"/>
      <c r="L41" s="30"/>
      <c r="M41" s="30"/>
      <c r="N41" s="31"/>
      <c r="O41" s="31"/>
      <c r="P41" s="31"/>
      <c r="Q41" s="33"/>
    </row>
    <row r="42" spans="1:43" x14ac:dyDescent="0.3">
      <c r="K42" s="30"/>
      <c r="L42" s="30"/>
      <c r="M42" s="30"/>
      <c r="N42" s="31"/>
      <c r="O42" s="31"/>
      <c r="P42" s="31"/>
      <c r="Q42" s="26"/>
    </row>
    <row r="43" spans="1:43" x14ac:dyDescent="0.3">
      <c r="K43" s="27"/>
      <c r="L43" s="27"/>
      <c r="M43" s="27"/>
      <c r="N43" s="28"/>
      <c r="O43" s="28"/>
      <c r="P43" s="28"/>
      <c r="Q43" s="33"/>
    </row>
    <row r="44" spans="1:43" x14ac:dyDescent="0.3">
      <c r="K44" s="36"/>
    </row>
    <row r="45" spans="1:43" x14ac:dyDescent="0.3">
      <c r="K45" s="36"/>
    </row>
    <row r="46" spans="1:43" x14ac:dyDescent="0.3">
      <c r="K46" s="36"/>
    </row>
    <row r="48" spans="1:43" x14ac:dyDescent="0.3">
      <c r="K48" s="36"/>
    </row>
    <row r="49" spans="11:11" x14ac:dyDescent="0.3">
      <c r="K49" s="36"/>
    </row>
    <row r="50" spans="11:11" x14ac:dyDescent="0.3">
      <c r="K50" s="36"/>
    </row>
    <row r="52" spans="11:11" x14ac:dyDescent="0.3">
      <c r="K52" s="36"/>
    </row>
  </sheetData>
  <sheetProtection sheet="1" autoFilter="0"/>
  <mergeCells count="22">
    <mergeCell ref="A35:W36"/>
    <mergeCell ref="A28:V28"/>
    <mergeCell ref="K9:M9"/>
    <mergeCell ref="A30:W30"/>
    <mergeCell ref="A26:W26"/>
    <mergeCell ref="D8:I8"/>
    <mergeCell ref="A29:V29"/>
    <mergeCell ref="R9:T9"/>
    <mergeCell ref="R8:W8"/>
    <mergeCell ref="N9:P9"/>
    <mergeCell ref="K8:P8"/>
    <mergeCell ref="A3:D3"/>
    <mergeCell ref="N4:X4"/>
    <mergeCell ref="P5:X5"/>
    <mergeCell ref="P6:X6"/>
    <mergeCell ref="U9:W9"/>
    <mergeCell ref="N6:O6"/>
    <mergeCell ref="A5:K6"/>
    <mergeCell ref="N5:O5"/>
    <mergeCell ref="G9:I9"/>
    <mergeCell ref="A8:B10"/>
    <mergeCell ref="D9:F9"/>
  </mergeCells>
  <phoneticPr fontId="6" type="noConversion"/>
  <conditionalFormatting sqref="G11:I21 N11:P21 U11:W21">
    <cfRule type="expression" dxfId="55" priority="1">
      <formula>$P$5="Average point score"</formula>
    </cfRule>
  </conditionalFormatting>
  <dataValidations count="2">
    <dataValidation type="list" allowBlank="1" showInputMessage="1" showErrorMessage="1" sqref="P5:R5">
      <formula1>$AH$2:$AH$4</formula1>
    </dataValidation>
    <dataValidation type="list" allowBlank="1" showInputMessage="1" showErrorMessage="1" sqref="P6:X6">
      <formula1>$AH$9:$AH$13</formula1>
    </dataValidation>
  </dataValidations>
  <pageMargins left="0.39370078740157483" right="0.39370078740157483" top="0.39370078740157483" bottom="0.39370078740157483" header="0.23622047244094491" footer="0.31496062992125984"/>
  <pageSetup paperSize="9" scale="89" orientation="landscape"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99"/>
  </sheetPr>
  <dimension ref="A1:CE19"/>
  <sheetViews>
    <sheetView workbookViewId="0">
      <selection activeCell="E26" sqref="E26"/>
    </sheetView>
  </sheetViews>
  <sheetFormatPr defaultRowHeight="12.75" x14ac:dyDescent="0.35"/>
  <cols>
    <col min="2" max="2" width="23.3984375" customWidth="1"/>
  </cols>
  <sheetData>
    <row r="1" spans="1:83" ht="15" x14ac:dyDescent="0.4">
      <c r="A1" s="159" t="s">
        <v>193</v>
      </c>
    </row>
    <row r="2" spans="1:83" x14ac:dyDescent="0.35">
      <c r="A2" s="157" t="s">
        <v>183</v>
      </c>
      <c r="B2" t="s">
        <v>183</v>
      </c>
      <c r="C2" t="s">
        <v>535</v>
      </c>
    </row>
    <row r="3" spans="1:83" x14ac:dyDescent="0.35">
      <c r="C3" t="s">
        <v>192</v>
      </c>
      <c r="AD3" t="s">
        <v>415</v>
      </c>
      <c r="BE3" t="s">
        <v>236</v>
      </c>
    </row>
    <row r="4" spans="1:83" x14ac:dyDescent="0.35">
      <c r="C4" t="s">
        <v>524</v>
      </c>
      <c r="L4" t="s">
        <v>525</v>
      </c>
      <c r="U4" t="s">
        <v>526</v>
      </c>
      <c r="AD4" t="s">
        <v>524</v>
      </c>
      <c r="AM4" t="s">
        <v>525</v>
      </c>
      <c r="AV4" t="s">
        <v>526</v>
      </c>
      <c r="BE4" t="s">
        <v>524</v>
      </c>
      <c r="BN4" t="s">
        <v>525</v>
      </c>
      <c r="BW4" t="s">
        <v>526</v>
      </c>
    </row>
    <row r="5" spans="1:83" x14ac:dyDescent="0.35">
      <c r="C5">
        <v>0</v>
      </c>
      <c r="F5">
        <v>1</v>
      </c>
      <c r="I5" t="s">
        <v>236</v>
      </c>
      <c r="L5">
        <v>0</v>
      </c>
      <c r="O5">
        <v>1</v>
      </c>
      <c r="R5" t="s">
        <v>236</v>
      </c>
      <c r="X5" t="s">
        <v>528</v>
      </c>
      <c r="AA5" t="s">
        <v>236</v>
      </c>
      <c r="AD5">
        <v>0</v>
      </c>
      <c r="AG5">
        <v>1</v>
      </c>
      <c r="AJ5" t="s">
        <v>236</v>
      </c>
      <c r="AM5">
        <v>0</v>
      </c>
      <c r="AP5">
        <v>1</v>
      </c>
      <c r="AS5" t="s">
        <v>236</v>
      </c>
      <c r="AY5" t="s">
        <v>528</v>
      </c>
      <c r="BB5" t="s">
        <v>236</v>
      </c>
      <c r="BE5">
        <v>0</v>
      </c>
      <c r="BH5">
        <v>1</v>
      </c>
      <c r="BK5" t="s">
        <v>236</v>
      </c>
      <c r="BN5">
        <v>0</v>
      </c>
      <c r="BQ5">
        <v>1</v>
      </c>
      <c r="BT5" t="s">
        <v>236</v>
      </c>
      <c r="BZ5" t="s">
        <v>528</v>
      </c>
      <c r="CC5" t="s">
        <v>236</v>
      </c>
    </row>
    <row r="6" spans="1:83" x14ac:dyDescent="0.35">
      <c r="C6" t="s">
        <v>528</v>
      </c>
      <c r="F6" t="s">
        <v>528</v>
      </c>
      <c r="I6" t="s">
        <v>528</v>
      </c>
      <c r="L6" t="s">
        <v>528</v>
      </c>
      <c r="O6" t="s">
        <v>528</v>
      </c>
      <c r="R6" t="s">
        <v>528</v>
      </c>
      <c r="X6" s="273" t="s">
        <v>412</v>
      </c>
      <c r="Y6" s="274" t="s">
        <v>184</v>
      </c>
      <c r="Z6" s="275" t="s">
        <v>236</v>
      </c>
      <c r="AA6" t="s">
        <v>528</v>
      </c>
      <c r="AD6" t="s">
        <v>528</v>
      </c>
      <c r="AG6" t="s">
        <v>528</v>
      </c>
      <c r="AJ6" t="s">
        <v>528</v>
      </c>
      <c r="AM6" t="s">
        <v>528</v>
      </c>
      <c r="AP6" t="s">
        <v>528</v>
      </c>
      <c r="AS6" t="s">
        <v>528</v>
      </c>
      <c r="AY6" s="273" t="s">
        <v>412</v>
      </c>
      <c r="AZ6" s="274" t="s">
        <v>184</v>
      </c>
      <c r="BA6" s="275" t="s">
        <v>236</v>
      </c>
      <c r="BB6" t="s">
        <v>528</v>
      </c>
      <c r="BE6" t="s">
        <v>528</v>
      </c>
      <c r="BH6" t="s">
        <v>528</v>
      </c>
      <c r="BK6" t="s">
        <v>528</v>
      </c>
      <c r="BN6" t="s">
        <v>528</v>
      </c>
      <c r="BQ6" t="s">
        <v>528</v>
      </c>
      <c r="BT6" t="s">
        <v>528</v>
      </c>
      <c r="BZ6" s="273" t="s">
        <v>412</v>
      </c>
      <c r="CA6" s="274" t="s">
        <v>184</v>
      </c>
      <c r="CB6" s="275" t="s">
        <v>236</v>
      </c>
      <c r="CC6" t="s">
        <v>528</v>
      </c>
    </row>
    <row r="7" spans="1:83" x14ac:dyDescent="0.35">
      <c r="C7" s="273" t="s">
        <v>412</v>
      </c>
      <c r="D7" s="274" t="s">
        <v>184</v>
      </c>
      <c r="E7" s="275" t="s">
        <v>236</v>
      </c>
      <c r="F7" s="273" t="s">
        <v>412</v>
      </c>
      <c r="G7" s="274" t="s">
        <v>184</v>
      </c>
      <c r="H7" s="275" t="s">
        <v>236</v>
      </c>
      <c r="I7" s="273" t="s">
        <v>412</v>
      </c>
      <c r="J7" s="274" t="s">
        <v>184</v>
      </c>
      <c r="K7" s="275" t="s">
        <v>236</v>
      </c>
      <c r="L7" s="273" t="s">
        <v>412</v>
      </c>
      <c r="M7" s="274" t="s">
        <v>184</v>
      </c>
      <c r="N7" s="275" t="s">
        <v>236</v>
      </c>
      <c r="O7" s="273" t="s">
        <v>412</v>
      </c>
      <c r="P7" s="274" t="s">
        <v>184</v>
      </c>
      <c r="Q7" s="275" t="s">
        <v>236</v>
      </c>
      <c r="R7" s="273" t="s">
        <v>412</v>
      </c>
      <c r="S7" s="274" t="s">
        <v>184</v>
      </c>
      <c r="T7" s="275" t="s">
        <v>236</v>
      </c>
      <c r="U7" s="273"/>
      <c r="V7" s="274"/>
      <c r="W7" s="275"/>
      <c r="X7" s="273" t="s">
        <v>529</v>
      </c>
      <c r="Y7" s="274" t="s">
        <v>529</v>
      </c>
      <c r="Z7" s="275" t="s">
        <v>529</v>
      </c>
      <c r="AA7" s="273" t="s">
        <v>412</v>
      </c>
      <c r="AB7" s="274" t="s">
        <v>184</v>
      </c>
      <c r="AC7" s="275" t="s">
        <v>236</v>
      </c>
      <c r="AD7" s="273" t="s">
        <v>412</v>
      </c>
      <c r="AE7" s="274" t="s">
        <v>184</v>
      </c>
      <c r="AF7" s="275" t="s">
        <v>236</v>
      </c>
      <c r="AG7" s="273" t="s">
        <v>412</v>
      </c>
      <c r="AH7" s="274" t="s">
        <v>184</v>
      </c>
      <c r="AI7" s="275" t="s">
        <v>236</v>
      </c>
      <c r="AJ7" s="273" t="s">
        <v>412</v>
      </c>
      <c r="AK7" s="274" t="s">
        <v>184</v>
      </c>
      <c r="AL7" s="275" t="s">
        <v>236</v>
      </c>
      <c r="AM7" s="273" t="s">
        <v>412</v>
      </c>
      <c r="AN7" s="274" t="s">
        <v>184</v>
      </c>
      <c r="AO7" s="275" t="s">
        <v>236</v>
      </c>
      <c r="AP7" s="273" t="s">
        <v>412</v>
      </c>
      <c r="AQ7" s="274" t="s">
        <v>184</v>
      </c>
      <c r="AR7" s="275" t="s">
        <v>236</v>
      </c>
      <c r="AS7" s="273" t="s">
        <v>412</v>
      </c>
      <c r="AT7" s="274" t="s">
        <v>184</v>
      </c>
      <c r="AU7" s="275" t="s">
        <v>236</v>
      </c>
      <c r="AV7" s="273"/>
      <c r="AW7" s="274"/>
      <c r="AX7" s="275"/>
      <c r="AY7" s="273" t="s">
        <v>529</v>
      </c>
      <c r="AZ7" s="274" t="s">
        <v>529</v>
      </c>
      <c r="BA7" s="275" t="s">
        <v>529</v>
      </c>
      <c r="BB7" s="273" t="s">
        <v>412</v>
      </c>
      <c r="BC7" s="274" t="s">
        <v>184</v>
      </c>
      <c r="BD7" s="275" t="s">
        <v>236</v>
      </c>
      <c r="BE7" s="273" t="s">
        <v>412</v>
      </c>
      <c r="BF7" s="274" t="s">
        <v>184</v>
      </c>
      <c r="BG7" s="275" t="s">
        <v>236</v>
      </c>
      <c r="BH7" s="273" t="s">
        <v>412</v>
      </c>
      <c r="BI7" s="274" t="s">
        <v>184</v>
      </c>
      <c r="BJ7" s="275" t="s">
        <v>236</v>
      </c>
      <c r="BK7" s="273" t="s">
        <v>412</v>
      </c>
      <c r="BL7" s="274" t="s">
        <v>184</v>
      </c>
      <c r="BM7" s="275" t="s">
        <v>236</v>
      </c>
      <c r="BN7" s="273" t="s">
        <v>412</v>
      </c>
      <c r="BO7" s="274" t="s">
        <v>184</v>
      </c>
      <c r="BP7" s="275" t="s">
        <v>236</v>
      </c>
      <c r="BQ7" s="273" t="s">
        <v>412</v>
      </c>
      <c r="BR7" s="274" t="s">
        <v>184</v>
      </c>
      <c r="BS7" s="275" t="s">
        <v>236</v>
      </c>
      <c r="BT7" s="273" t="s">
        <v>412</v>
      </c>
      <c r="BU7" s="274" t="s">
        <v>184</v>
      </c>
      <c r="BV7" s="275" t="s">
        <v>236</v>
      </c>
      <c r="BW7" s="273"/>
      <c r="BX7" s="274"/>
      <c r="BY7" s="275"/>
      <c r="BZ7" s="273" t="s">
        <v>529</v>
      </c>
      <c r="CA7" s="274" t="s">
        <v>529</v>
      </c>
      <c r="CB7" s="275" t="s">
        <v>529</v>
      </c>
      <c r="CC7" s="273" t="s">
        <v>412</v>
      </c>
      <c r="CD7" s="274" t="s">
        <v>184</v>
      </c>
      <c r="CE7" s="275" t="s">
        <v>236</v>
      </c>
    </row>
    <row r="8" spans="1:83" x14ac:dyDescent="0.35">
      <c r="C8" s="273" t="s">
        <v>185</v>
      </c>
      <c r="D8" s="274" t="s">
        <v>185</v>
      </c>
      <c r="E8" s="275" t="s">
        <v>185</v>
      </c>
      <c r="F8" s="273" t="s">
        <v>185</v>
      </c>
      <c r="G8" s="274" t="s">
        <v>185</v>
      </c>
      <c r="H8" s="275" t="s">
        <v>185</v>
      </c>
      <c r="I8" s="273" t="s">
        <v>185</v>
      </c>
      <c r="J8" s="274" t="s">
        <v>185</v>
      </c>
      <c r="K8" s="275" t="s">
        <v>185</v>
      </c>
      <c r="L8" s="273" t="s">
        <v>185</v>
      </c>
      <c r="M8" s="274" t="s">
        <v>185</v>
      </c>
      <c r="N8" s="275" t="s">
        <v>185</v>
      </c>
      <c r="O8" s="273" t="s">
        <v>185</v>
      </c>
      <c r="P8" s="274" t="s">
        <v>185</v>
      </c>
      <c r="Q8" s="275" t="s">
        <v>185</v>
      </c>
      <c r="R8" s="273" t="s">
        <v>185</v>
      </c>
      <c r="S8" s="274" t="s">
        <v>185</v>
      </c>
      <c r="T8" s="275" t="s">
        <v>185</v>
      </c>
      <c r="U8" s="273"/>
      <c r="V8" s="274"/>
      <c r="W8" s="275"/>
      <c r="X8" s="273" t="s">
        <v>185</v>
      </c>
      <c r="Y8" s="274" t="s">
        <v>185</v>
      </c>
      <c r="Z8" s="275" t="s">
        <v>185</v>
      </c>
      <c r="AA8" s="273" t="s">
        <v>185</v>
      </c>
      <c r="AB8" s="274" t="s">
        <v>185</v>
      </c>
      <c r="AC8" s="275" t="s">
        <v>185</v>
      </c>
      <c r="AD8" s="273" t="s">
        <v>185</v>
      </c>
      <c r="AE8" s="274" t="s">
        <v>185</v>
      </c>
      <c r="AF8" s="275" t="s">
        <v>185</v>
      </c>
      <c r="AG8" s="273" t="s">
        <v>185</v>
      </c>
      <c r="AH8" s="274" t="s">
        <v>185</v>
      </c>
      <c r="AI8" s="275" t="s">
        <v>185</v>
      </c>
      <c r="AJ8" s="273" t="s">
        <v>185</v>
      </c>
      <c r="AK8" s="274" t="s">
        <v>185</v>
      </c>
      <c r="AL8" s="275" t="s">
        <v>185</v>
      </c>
      <c r="AM8" s="273" t="s">
        <v>185</v>
      </c>
      <c r="AN8" s="274" t="s">
        <v>185</v>
      </c>
      <c r="AO8" s="275" t="s">
        <v>185</v>
      </c>
      <c r="AP8" s="273" t="s">
        <v>185</v>
      </c>
      <c r="AQ8" s="274" t="s">
        <v>185</v>
      </c>
      <c r="AR8" s="275" t="s">
        <v>185</v>
      </c>
      <c r="AS8" s="273" t="s">
        <v>185</v>
      </c>
      <c r="AT8" s="274" t="s">
        <v>185</v>
      </c>
      <c r="AU8" s="275" t="s">
        <v>185</v>
      </c>
      <c r="AV8" s="273"/>
      <c r="AW8" s="274"/>
      <c r="AX8" s="275"/>
      <c r="AY8" s="273" t="s">
        <v>185</v>
      </c>
      <c r="AZ8" s="274" t="s">
        <v>185</v>
      </c>
      <c r="BA8" s="275" t="s">
        <v>185</v>
      </c>
      <c r="BB8" s="273" t="s">
        <v>185</v>
      </c>
      <c r="BC8" s="274" t="s">
        <v>185</v>
      </c>
      <c r="BD8" s="275" t="s">
        <v>185</v>
      </c>
      <c r="BE8" s="273" t="s">
        <v>185</v>
      </c>
      <c r="BF8" s="274" t="s">
        <v>185</v>
      </c>
      <c r="BG8" s="275" t="s">
        <v>185</v>
      </c>
      <c r="BH8" s="273" t="s">
        <v>185</v>
      </c>
      <c r="BI8" s="274" t="s">
        <v>185</v>
      </c>
      <c r="BJ8" s="275" t="s">
        <v>185</v>
      </c>
      <c r="BK8" s="273" t="s">
        <v>185</v>
      </c>
      <c r="BL8" s="274" t="s">
        <v>185</v>
      </c>
      <c r="BM8" s="275" t="s">
        <v>185</v>
      </c>
      <c r="BN8" s="273" t="s">
        <v>185</v>
      </c>
      <c r="BO8" s="274" t="s">
        <v>185</v>
      </c>
      <c r="BP8" s="275" t="s">
        <v>185</v>
      </c>
      <c r="BQ8" s="273" t="s">
        <v>185</v>
      </c>
      <c r="BR8" s="274" t="s">
        <v>185</v>
      </c>
      <c r="BS8" s="275" t="s">
        <v>185</v>
      </c>
      <c r="BT8" s="273" t="s">
        <v>185</v>
      </c>
      <c r="BU8" s="274" t="s">
        <v>185</v>
      </c>
      <c r="BV8" s="275" t="s">
        <v>185</v>
      </c>
      <c r="BW8" s="273"/>
      <c r="BX8" s="274"/>
      <c r="BY8" s="275"/>
      <c r="BZ8" s="273" t="s">
        <v>185</v>
      </c>
      <c r="CA8" s="274" t="s">
        <v>185</v>
      </c>
      <c r="CB8" s="275" t="s">
        <v>185</v>
      </c>
      <c r="CC8" s="273" t="s">
        <v>185</v>
      </c>
      <c r="CD8" s="274" t="s">
        <v>185</v>
      </c>
      <c r="CE8" s="275" t="s">
        <v>185</v>
      </c>
    </row>
    <row r="9" spans="1:83" x14ac:dyDescent="0.35">
      <c r="A9" t="s">
        <v>190</v>
      </c>
      <c r="B9" t="s">
        <v>228</v>
      </c>
      <c r="C9" s="273"/>
      <c r="D9" s="274"/>
      <c r="E9" s="275"/>
      <c r="F9" s="273">
        <v>45</v>
      </c>
      <c r="G9" s="274">
        <v>31</v>
      </c>
      <c r="H9" s="275">
        <v>38</v>
      </c>
      <c r="I9" s="273">
        <v>51720</v>
      </c>
      <c r="J9" s="274">
        <v>47203</v>
      </c>
      <c r="K9" s="275">
        <v>98923</v>
      </c>
      <c r="L9" s="273"/>
      <c r="M9" s="274"/>
      <c r="N9" s="275"/>
      <c r="O9" s="273">
        <v>48</v>
      </c>
      <c r="P9" s="274">
        <v>34</v>
      </c>
      <c r="Q9" s="275">
        <v>41</v>
      </c>
      <c r="R9" s="273">
        <v>51720</v>
      </c>
      <c r="S9" s="274">
        <v>47203</v>
      </c>
      <c r="T9" s="275">
        <v>98923</v>
      </c>
      <c r="U9" s="273"/>
      <c r="V9" s="274"/>
      <c r="W9" s="275"/>
      <c r="X9" s="276">
        <v>32.1</v>
      </c>
      <c r="Y9" s="277">
        <v>30</v>
      </c>
      <c r="Z9" s="278">
        <v>31.1</v>
      </c>
      <c r="AA9" s="273">
        <v>51720</v>
      </c>
      <c r="AB9" s="274">
        <v>47203</v>
      </c>
      <c r="AC9" s="275">
        <v>98923</v>
      </c>
      <c r="AD9" s="273"/>
      <c r="AE9" s="274"/>
      <c r="AF9" s="275"/>
      <c r="AG9" s="273">
        <v>64</v>
      </c>
      <c r="AH9" s="274">
        <v>49</v>
      </c>
      <c r="AI9" s="275">
        <v>56</v>
      </c>
      <c r="AJ9" s="273">
        <v>236145</v>
      </c>
      <c r="AK9" s="274">
        <v>231008</v>
      </c>
      <c r="AL9" s="275">
        <v>467153</v>
      </c>
      <c r="AM9" s="273"/>
      <c r="AN9" s="274"/>
      <c r="AO9" s="275"/>
      <c r="AP9" s="273">
        <v>66</v>
      </c>
      <c r="AQ9" s="274">
        <v>52</v>
      </c>
      <c r="AR9" s="275">
        <v>59</v>
      </c>
      <c r="AS9" s="273">
        <v>236145</v>
      </c>
      <c r="AT9" s="274">
        <v>231008</v>
      </c>
      <c r="AU9" s="275">
        <v>467153</v>
      </c>
      <c r="AV9" s="273"/>
      <c r="AW9" s="274"/>
      <c r="AX9" s="275"/>
      <c r="AY9" s="276">
        <v>35.299999999999997</v>
      </c>
      <c r="AZ9" s="277">
        <v>33.299999999999997</v>
      </c>
      <c r="BA9" s="278">
        <v>34.299999999999997</v>
      </c>
      <c r="BB9" s="273">
        <v>236145</v>
      </c>
      <c r="BC9" s="274">
        <v>231008</v>
      </c>
      <c r="BD9" s="275">
        <v>467153</v>
      </c>
      <c r="BE9" s="273"/>
      <c r="BF9" s="274"/>
      <c r="BG9" s="275"/>
      <c r="BH9" s="273">
        <v>61</v>
      </c>
      <c r="BI9" s="274">
        <v>46</v>
      </c>
      <c r="BJ9" s="275">
        <v>53</v>
      </c>
      <c r="BK9" s="273">
        <v>287865</v>
      </c>
      <c r="BL9" s="274">
        <v>278211</v>
      </c>
      <c r="BM9" s="275">
        <v>566076</v>
      </c>
      <c r="BN9" s="273"/>
      <c r="BO9" s="274"/>
      <c r="BP9" s="275"/>
      <c r="BQ9" s="273">
        <v>63</v>
      </c>
      <c r="BR9" s="274">
        <v>49</v>
      </c>
      <c r="BS9" s="275">
        <v>56</v>
      </c>
      <c r="BT9" s="273">
        <v>287865</v>
      </c>
      <c r="BU9" s="274">
        <v>278211</v>
      </c>
      <c r="BV9" s="275">
        <v>566076</v>
      </c>
      <c r="BW9" s="273"/>
      <c r="BX9" s="274"/>
      <c r="BY9" s="275"/>
      <c r="BZ9" s="276">
        <v>34.700000000000003</v>
      </c>
      <c r="CA9" s="277">
        <v>32.700000000000003</v>
      </c>
      <c r="CB9" s="278">
        <v>33.700000000000003</v>
      </c>
      <c r="CC9" s="273">
        <v>287865</v>
      </c>
      <c r="CD9" s="274">
        <v>278211</v>
      </c>
      <c r="CE9" s="275">
        <v>566076</v>
      </c>
    </row>
    <row r="10" spans="1:83" x14ac:dyDescent="0.35">
      <c r="B10" t="s">
        <v>176</v>
      </c>
      <c r="C10" s="273"/>
      <c r="D10" s="274"/>
      <c r="E10" s="275"/>
      <c r="F10" s="273">
        <v>14</v>
      </c>
      <c r="G10" s="274">
        <v>10</v>
      </c>
      <c r="H10" s="275">
        <v>11</v>
      </c>
      <c r="I10" s="273">
        <v>3409</v>
      </c>
      <c r="J10" s="274">
        <v>5824</v>
      </c>
      <c r="K10" s="275">
        <v>9233</v>
      </c>
      <c r="L10" s="273"/>
      <c r="M10" s="274"/>
      <c r="N10" s="275"/>
      <c r="O10" s="273">
        <v>15</v>
      </c>
      <c r="P10" s="274">
        <v>11</v>
      </c>
      <c r="Q10" s="275">
        <v>13</v>
      </c>
      <c r="R10" s="273">
        <v>3409</v>
      </c>
      <c r="S10" s="274">
        <v>5824</v>
      </c>
      <c r="T10" s="275">
        <v>9233</v>
      </c>
      <c r="U10" s="273"/>
      <c r="V10" s="274"/>
      <c r="W10" s="275"/>
      <c r="X10" s="276">
        <v>26</v>
      </c>
      <c r="Y10" s="277">
        <v>25.1</v>
      </c>
      <c r="Z10" s="278">
        <v>25.4</v>
      </c>
      <c r="AA10" s="273">
        <v>3409</v>
      </c>
      <c r="AB10" s="274">
        <v>5824</v>
      </c>
      <c r="AC10" s="275">
        <v>9233</v>
      </c>
      <c r="AD10" s="273"/>
      <c r="AE10" s="274"/>
      <c r="AF10" s="275"/>
      <c r="AG10" s="273">
        <v>23</v>
      </c>
      <c r="AH10" s="274">
        <v>15</v>
      </c>
      <c r="AI10" s="275">
        <v>17</v>
      </c>
      <c r="AJ10" s="273">
        <v>5674</v>
      </c>
      <c r="AK10" s="274">
        <v>12344</v>
      </c>
      <c r="AL10" s="275">
        <v>18018</v>
      </c>
      <c r="AM10" s="273"/>
      <c r="AN10" s="274"/>
      <c r="AO10" s="275"/>
      <c r="AP10" s="273">
        <v>25</v>
      </c>
      <c r="AQ10" s="274">
        <v>17</v>
      </c>
      <c r="AR10" s="275">
        <v>19</v>
      </c>
      <c r="AS10" s="273">
        <v>5674</v>
      </c>
      <c r="AT10" s="274">
        <v>12344</v>
      </c>
      <c r="AU10" s="275">
        <v>18018</v>
      </c>
      <c r="AV10" s="273"/>
      <c r="AW10" s="274"/>
      <c r="AX10" s="275"/>
      <c r="AY10" s="276">
        <v>28.2</v>
      </c>
      <c r="AZ10" s="277">
        <v>26.8</v>
      </c>
      <c r="BA10" s="278">
        <v>27.3</v>
      </c>
      <c r="BB10" s="273">
        <v>5674</v>
      </c>
      <c r="BC10" s="274">
        <v>12344</v>
      </c>
      <c r="BD10" s="275">
        <v>18018</v>
      </c>
      <c r="BE10" s="273"/>
      <c r="BF10" s="274"/>
      <c r="BG10" s="275"/>
      <c r="BH10" s="273">
        <v>20</v>
      </c>
      <c r="BI10" s="274">
        <v>13</v>
      </c>
      <c r="BJ10" s="275">
        <v>15</v>
      </c>
      <c r="BK10" s="273">
        <v>9083</v>
      </c>
      <c r="BL10" s="274">
        <v>18168</v>
      </c>
      <c r="BM10" s="275">
        <v>27251</v>
      </c>
      <c r="BN10" s="273"/>
      <c r="BO10" s="274"/>
      <c r="BP10" s="275"/>
      <c r="BQ10" s="273">
        <v>21</v>
      </c>
      <c r="BR10" s="274">
        <v>15</v>
      </c>
      <c r="BS10" s="275">
        <v>17</v>
      </c>
      <c r="BT10" s="273">
        <v>9083</v>
      </c>
      <c r="BU10" s="274">
        <v>18168</v>
      </c>
      <c r="BV10" s="275">
        <v>27251</v>
      </c>
      <c r="BW10" s="273"/>
      <c r="BX10" s="274"/>
      <c r="BY10" s="275"/>
      <c r="BZ10" s="276">
        <v>27.4</v>
      </c>
      <c r="CA10" s="277">
        <v>26.3</v>
      </c>
      <c r="CB10" s="278">
        <v>26.6</v>
      </c>
      <c r="CC10" s="273">
        <v>9083</v>
      </c>
      <c r="CD10" s="274">
        <v>18168</v>
      </c>
      <c r="CE10" s="275">
        <v>27251</v>
      </c>
    </row>
    <row r="11" spans="1:83" x14ac:dyDescent="0.35">
      <c r="B11" t="s">
        <v>177</v>
      </c>
      <c r="C11" s="273"/>
      <c r="D11" s="274"/>
      <c r="E11" s="275"/>
      <c r="F11" s="273">
        <v>13</v>
      </c>
      <c r="G11" s="274">
        <v>7</v>
      </c>
      <c r="H11" s="275">
        <v>9</v>
      </c>
      <c r="I11" s="273">
        <v>2578</v>
      </c>
      <c r="J11" s="274">
        <v>6057</v>
      </c>
      <c r="K11" s="275">
        <v>8635</v>
      </c>
      <c r="L11" s="273"/>
      <c r="M11" s="274"/>
      <c r="N11" s="275"/>
      <c r="O11" s="273">
        <v>14</v>
      </c>
      <c r="P11" s="274">
        <v>9</v>
      </c>
      <c r="Q11" s="275">
        <v>10</v>
      </c>
      <c r="R11" s="273">
        <v>2578</v>
      </c>
      <c r="S11" s="274">
        <v>6057</v>
      </c>
      <c r="T11" s="275">
        <v>8635</v>
      </c>
      <c r="U11" s="273"/>
      <c r="V11" s="274"/>
      <c r="W11" s="275"/>
      <c r="X11" s="276">
        <v>24.8</v>
      </c>
      <c r="Y11" s="277">
        <v>23.7</v>
      </c>
      <c r="Z11" s="278">
        <v>24</v>
      </c>
      <c r="AA11" s="273">
        <v>2578</v>
      </c>
      <c r="AB11" s="274">
        <v>6057</v>
      </c>
      <c r="AC11" s="275">
        <v>8635</v>
      </c>
      <c r="AD11" s="273"/>
      <c r="AE11" s="274"/>
      <c r="AF11" s="275"/>
      <c r="AG11" s="273">
        <v>22</v>
      </c>
      <c r="AH11" s="274">
        <v>13</v>
      </c>
      <c r="AI11" s="275">
        <v>16</v>
      </c>
      <c r="AJ11" s="273">
        <v>5224</v>
      </c>
      <c r="AK11" s="274">
        <v>14034</v>
      </c>
      <c r="AL11" s="275">
        <v>19258</v>
      </c>
      <c r="AM11" s="273"/>
      <c r="AN11" s="274"/>
      <c r="AO11" s="275"/>
      <c r="AP11" s="273">
        <v>23</v>
      </c>
      <c r="AQ11" s="274">
        <v>15</v>
      </c>
      <c r="AR11" s="275">
        <v>17</v>
      </c>
      <c r="AS11" s="273">
        <v>5224</v>
      </c>
      <c r="AT11" s="274">
        <v>14034</v>
      </c>
      <c r="AU11" s="275">
        <v>19258</v>
      </c>
      <c r="AV11" s="273"/>
      <c r="AW11" s="274"/>
      <c r="AX11" s="275"/>
      <c r="AY11" s="276">
        <v>27.3</v>
      </c>
      <c r="AZ11" s="277">
        <v>25.6</v>
      </c>
      <c r="BA11" s="278">
        <v>26</v>
      </c>
      <c r="BB11" s="273">
        <v>5224</v>
      </c>
      <c r="BC11" s="274">
        <v>14034</v>
      </c>
      <c r="BD11" s="275">
        <v>19258</v>
      </c>
      <c r="BE11" s="273"/>
      <c r="BF11" s="274"/>
      <c r="BG11" s="275"/>
      <c r="BH11" s="273">
        <v>19</v>
      </c>
      <c r="BI11" s="274">
        <v>12</v>
      </c>
      <c r="BJ11" s="275">
        <v>14</v>
      </c>
      <c r="BK11" s="273">
        <v>7802</v>
      </c>
      <c r="BL11" s="274">
        <v>20091</v>
      </c>
      <c r="BM11" s="275">
        <v>27893</v>
      </c>
      <c r="BN11" s="273"/>
      <c r="BO11" s="274"/>
      <c r="BP11" s="275"/>
      <c r="BQ11" s="273">
        <v>20</v>
      </c>
      <c r="BR11" s="274">
        <v>13</v>
      </c>
      <c r="BS11" s="275">
        <v>15</v>
      </c>
      <c r="BT11" s="273">
        <v>7802</v>
      </c>
      <c r="BU11" s="274">
        <v>20091</v>
      </c>
      <c r="BV11" s="275">
        <v>27893</v>
      </c>
      <c r="BW11" s="273"/>
      <c r="BX11" s="274"/>
      <c r="BY11" s="275"/>
      <c r="BZ11" s="276">
        <v>26.5</v>
      </c>
      <c r="CA11" s="277">
        <v>25</v>
      </c>
      <c r="CB11" s="278">
        <v>25.4</v>
      </c>
      <c r="CC11" s="273">
        <v>7802</v>
      </c>
      <c r="CD11" s="274">
        <v>20091</v>
      </c>
      <c r="CE11" s="275">
        <v>27893</v>
      </c>
    </row>
    <row r="12" spans="1:83" x14ac:dyDescent="0.35">
      <c r="B12" t="s">
        <v>230</v>
      </c>
      <c r="C12" s="273"/>
      <c r="D12" s="274"/>
      <c r="E12" s="275"/>
      <c r="F12" s="273">
        <v>13</v>
      </c>
      <c r="G12" s="274">
        <v>9</v>
      </c>
      <c r="H12" s="275">
        <v>10</v>
      </c>
      <c r="I12" s="273">
        <v>5987</v>
      </c>
      <c r="J12" s="274">
        <v>11881</v>
      </c>
      <c r="K12" s="275">
        <v>17868</v>
      </c>
      <c r="L12" s="273"/>
      <c r="M12" s="274"/>
      <c r="N12" s="275"/>
      <c r="O12" s="273">
        <v>14</v>
      </c>
      <c r="P12" s="274">
        <v>10</v>
      </c>
      <c r="Q12" s="275">
        <v>11</v>
      </c>
      <c r="R12" s="273">
        <v>5987</v>
      </c>
      <c r="S12" s="274">
        <v>11881</v>
      </c>
      <c r="T12" s="275">
        <v>17868</v>
      </c>
      <c r="U12" s="273"/>
      <c r="V12" s="274"/>
      <c r="W12" s="275"/>
      <c r="X12" s="276">
        <v>25.5</v>
      </c>
      <c r="Y12" s="277">
        <v>24.4</v>
      </c>
      <c r="Z12" s="278">
        <v>24.8</v>
      </c>
      <c r="AA12" s="273">
        <v>5987</v>
      </c>
      <c r="AB12" s="274">
        <v>11881</v>
      </c>
      <c r="AC12" s="275">
        <v>17868</v>
      </c>
      <c r="AD12" s="273"/>
      <c r="AE12" s="274"/>
      <c r="AF12" s="275"/>
      <c r="AG12" s="273">
        <v>23</v>
      </c>
      <c r="AH12" s="274">
        <v>14</v>
      </c>
      <c r="AI12" s="275">
        <v>17</v>
      </c>
      <c r="AJ12" s="273">
        <v>10898</v>
      </c>
      <c r="AK12" s="274">
        <v>26378</v>
      </c>
      <c r="AL12" s="275">
        <v>37276</v>
      </c>
      <c r="AM12" s="273"/>
      <c r="AN12" s="274"/>
      <c r="AO12" s="275"/>
      <c r="AP12" s="273">
        <v>24</v>
      </c>
      <c r="AQ12" s="274">
        <v>16</v>
      </c>
      <c r="AR12" s="275">
        <v>18</v>
      </c>
      <c r="AS12" s="273">
        <v>10898</v>
      </c>
      <c r="AT12" s="274">
        <v>26378</v>
      </c>
      <c r="AU12" s="275">
        <v>37276</v>
      </c>
      <c r="AV12" s="273"/>
      <c r="AW12" s="274"/>
      <c r="AX12" s="275"/>
      <c r="AY12" s="276">
        <v>27.8</v>
      </c>
      <c r="AZ12" s="277">
        <v>26.2</v>
      </c>
      <c r="BA12" s="278">
        <v>26.6</v>
      </c>
      <c r="BB12" s="273">
        <v>10898</v>
      </c>
      <c r="BC12" s="274">
        <v>26378</v>
      </c>
      <c r="BD12" s="275">
        <v>37276</v>
      </c>
      <c r="BE12" s="273"/>
      <c r="BF12" s="274"/>
      <c r="BG12" s="275"/>
      <c r="BH12" s="273">
        <v>19</v>
      </c>
      <c r="BI12" s="274">
        <v>12</v>
      </c>
      <c r="BJ12" s="275">
        <v>14</v>
      </c>
      <c r="BK12" s="273">
        <v>16885</v>
      </c>
      <c r="BL12" s="274">
        <v>38259</v>
      </c>
      <c r="BM12" s="275">
        <v>55144</v>
      </c>
      <c r="BN12" s="273"/>
      <c r="BO12" s="274"/>
      <c r="BP12" s="275"/>
      <c r="BQ12" s="273">
        <v>20</v>
      </c>
      <c r="BR12" s="274">
        <v>14</v>
      </c>
      <c r="BS12" s="275">
        <v>16</v>
      </c>
      <c r="BT12" s="273">
        <v>16885</v>
      </c>
      <c r="BU12" s="274">
        <v>38259</v>
      </c>
      <c r="BV12" s="275">
        <v>55144</v>
      </c>
      <c r="BW12" s="273"/>
      <c r="BX12" s="274"/>
      <c r="BY12" s="275"/>
      <c r="BZ12" s="276">
        <v>27</v>
      </c>
      <c r="CA12" s="277">
        <v>25.6</v>
      </c>
      <c r="CB12" s="278">
        <v>26</v>
      </c>
      <c r="CC12" s="273">
        <v>16885</v>
      </c>
      <c r="CD12" s="274">
        <v>38259</v>
      </c>
      <c r="CE12" s="275">
        <v>55144</v>
      </c>
    </row>
    <row r="13" spans="1:83" x14ac:dyDescent="0.35">
      <c r="B13" t="s">
        <v>231</v>
      </c>
      <c r="C13" s="273"/>
      <c r="D13" s="274"/>
      <c r="E13" s="275"/>
      <c r="F13" s="273">
        <v>2</v>
      </c>
      <c r="G13" s="274">
        <v>1</v>
      </c>
      <c r="H13" s="275">
        <v>1</v>
      </c>
      <c r="I13" s="273">
        <v>596</v>
      </c>
      <c r="J13" s="274">
        <v>1558</v>
      </c>
      <c r="K13" s="275">
        <v>2154</v>
      </c>
      <c r="L13" s="273"/>
      <c r="M13" s="274"/>
      <c r="N13" s="275"/>
      <c r="O13" s="273">
        <v>2</v>
      </c>
      <c r="P13" s="274">
        <v>1</v>
      </c>
      <c r="Q13" s="275">
        <v>1</v>
      </c>
      <c r="R13" s="273">
        <v>596</v>
      </c>
      <c r="S13" s="274">
        <v>1558</v>
      </c>
      <c r="T13" s="275">
        <v>2154</v>
      </c>
      <c r="U13" s="273"/>
      <c r="V13" s="274"/>
      <c r="W13" s="275"/>
      <c r="X13" s="276">
        <v>19.3</v>
      </c>
      <c r="Y13" s="277">
        <v>19</v>
      </c>
      <c r="Z13" s="278">
        <v>19.100000000000001</v>
      </c>
      <c r="AA13" s="273">
        <v>596</v>
      </c>
      <c r="AB13" s="274">
        <v>1558</v>
      </c>
      <c r="AC13" s="275">
        <v>2154</v>
      </c>
      <c r="AD13" s="273"/>
      <c r="AE13" s="274"/>
      <c r="AF13" s="275"/>
      <c r="AG13" s="273">
        <v>3</v>
      </c>
      <c r="AH13" s="274">
        <v>2</v>
      </c>
      <c r="AI13" s="275">
        <v>2</v>
      </c>
      <c r="AJ13" s="273">
        <v>1715</v>
      </c>
      <c r="AK13" s="274">
        <v>4135</v>
      </c>
      <c r="AL13" s="275">
        <v>5850</v>
      </c>
      <c r="AM13" s="273"/>
      <c r="AN13" s="274"/>
      <c r="AO13" s="275"/>
      <c r="AP13" s="273">
        <v>3</v>
      </c>
      <c r="AQ13" s="274">
        <v>2</v>
      </c>
      <c r="AR13" s="275">
        <v>2</v>
      </c>
      <c r="AS13" s="273">
        <v>1715</v>
      </c>
      <c r="AT13" s="274">
        <v>4135</v>
      </c>
      <c r="AU13" s="275">
        <v>5850</v>
      </c>
      <c r="AV13" s="273"/>
      <c r="AW13" s="274"/>
      <c r="AX13" s="275"/>
      <c r="AY13" s="276">
        <v>19.899999999999999</v>
      </c>
      <c r="AZ13" s="277">
        <v>19.7</v>
      </c>
      <c r="BA13" s="278">
        <v>19.7</v>
      </c>
      <c r="BB13" s="273">
        <v>1715</v>
      </c>
      <c r="BC13" s="274">
        <v>4135</v>
      </c>
      <c r="BD13" s="275">
        <v>5850</v>
      </c>
      <c r="BE13" s="273"/>
      <c r="BF13" s="274"/>
      <c r="BG13" s="275"/>
      <c r="BH13" s="273">
        <v>3</v>
      </c>
      <c r="BI13" s="274">
        <v>1</v>
      </c>
      <c r="BJ13" s="275">
        <v>2</v>
      </c>
      <c r="BK13" s="273">
        <v>2311</v>
      </c>
      <c r="BL13" s="274">
        <v>5693</v>
      </c>
      <c r="BM13" s="275">
        <v>8004</v>
      </c>
      <c r="BN13" s="273"/>
      <c r="BO13" s="274"/>
      <c r="BP13" s="275"/>
      <c r="BQ13" s="273">
        <v>3</v>
      </c>
      <c r="BR13" s="274">
        <v>2</v>
      </c>
      <c r="BS13" s="275">
        <v>2</v>
      </c>
      <c r="BT13" s="273">
        <v>2311</v>
      </c>
      <c r="BU13" s="274">
        <v>5693</v>
      </c>
      <c r="BV13" s="275">
        <v>8004</v>
      </c>
      <c r="BW13" s="273"/>
      <c r="BX13" s="274"/>
      <c r="BY13" s="275"/>
      <c r="BZ13" s="276">
        <v>19.8</v>
      </c>
      <c r="CA13" s="277">
        <v>19.5</v>
      </c>
      <c r="CB13" s="278">
        <v>19.600000000000001</v>
      </c>
      <c r="CC13" s="273">
        <v>2311</v>
      </c>
      <c r="CD13" s="274">
        <v>5693</v>
      </c>
      <c r="CE13" s="275">
        <v>8004</v>
      </c>
    </row>
    <row r="14" spans="1:83" x14ac:dyDescent="0.35">
      <c r="B14" t="s">
        <v>229</v>
      </c>
      <c r="C14" s="320" t="s">
        <v>191</v>
      </c>
      <c r="D14" s="274"/>
      <c r="E14" s="275"/>
      <c r="F14" s="273">
        <v>12</v>
      </c>
      <c r="G14" s="274">
        <v>8</v>
      </c>
      <c r="H14" s="275">
        <v>9</v>
      </c>
      <c r="I14" s="273">
        <v>6583</v>
      </c>
      <c r="J14" s="274">
        <v>13439</v>
      </c>
      <c r="K14" s="275">
        <v>20022</v>
      </c>
      <c r="L14" s="273"/>
      <c r="M14" s="274"/>
      <c r="N14" s="275"/>
      <c r="O14" s="273">
        <v>13</v>
      </c>
      <c r="P14" s="274">
        <v>9</v>
      </c>
      <c r="Q14" s="275">
        <v>10</v>
      </c>
      <c r="R14" s="273">
        <v>6583</v>
      </c>
      <c r="S14" s="274">
        <v>13439</v>
      </c>
      <c r="T14" s="275">
        <v>20022</v>
      </c>
      <c r="U14" s="273"/>
      <c r="V14" s="274"/>
      <c r="W14" s="275"/>
      <c r="X14" s="276">
        <v>24.9</v>
      </c>
      <c r="Y14" s="277">
        <v>23.8</v>
      </c>
      <c r="Z14" s="278">
        <v>24.2</v>
      </c>
      <c r="AA14" s="273">
        <v>6583</v>
      </c>
      <c r="AB14" s="274">
        <v>13439</v>
      </c>
      <c r="AC14" s="275">
        <v>20022</v>
      </c>
      <c r="AD14" s="273"/>
      <c r="AE14" s="274"/>
      <c r="AF14" s="275"/>
      <c r="AG14" s="273">
        <v>20</v>
      </c>
      <c r="AH14" s="274">
        <v>12</v>
      </c>
      <c r="AI14" s="275">
        <v>15</v>
      </c>
      <c r="AJ14" s="273">
        <v>12613</v>
      </c>
      <c r="AK14" s="274">
        <v>30513</v>
      </c>
      <c r="AL14" s="275">
        <v>43126</v>
      </c>
      <c r="AM14" s="273"/>
      <c r="AN14" s="274"/>
      <c r="AO14" s="275"/>
      <c r="AP14" s="273">
        <v>21</v>
      </c>
      <c r="AQ14" s="274">
        <v>14</v>
      </c>
      <c r="AR14" s="275">
        <v>16</v>
      </c>
      <c r="AS14" s="273">
        <v>12613</v>
      </c>
      <c r="AT14" s="274">
        <v>30513</v>
      </c>
      <c r="AU14" s="275">
        <v>43126</v>
      </c>
      <c r="AV14" s="273"/>
      <c r="AW14" s="274"/>
      <c r="AX14" s="275"/>
      <c r="AY14" s="276">
        <v>26.7</v>
      </c>
      <c r="AZ14" s="277">
        <v>25.3</v>
      </c>
      <c r="BA14" s="278">
        <v>25.7</v>
      </c>
      <c r="BB14" s="273">
        <v>12613</v>
      </c>
      <c r="BC14" s="274">
        <v>30513</v>
      </c>
      <c r="BD14" s="275">
        <v>43126</v>
      </c>
      <c r="BE14" s="273"/>
      <c r="BF14" s="274"/>
      <c r="BG14" s="275"/>
      <c r="BH14" s="273">
        <v>17</v>
      </c>
      <c r="BI14" s="274">
        <v>11</v>
      </c>
      <c r="BJ14" s="275">
        <v>13</v>
      </c>
      <c r="BK14" s="273">
        <v>19196</v>
      </c>
      <c r="BL14" s="274">
        <v>43952</v>
      </c>
      <c r="BM14" s="275">
        <v>63148</v>
      </c>
      <c r="BN14" s="273"/>
      <c r="BO14" s="274"/>
      <c r="BP14" s="275"/>
      <c r="BQ14" s="273">
        <v>18</v>
      </c>
      <c r="BR14" s="274">
        <v>12</v>
      </c>
      <c r="BS14" s="275">
        <v>14</v>
      </c>
      <c r="BT14" s="273">
        <v>19196</v>
      </c>
      <c r="BU14" s="274">
        <v>43952</v>
      </c>
      <c r="BV14" s="275">
        <v>63148</v>
      </c>
      <c r="BW14" s="273"/>
      <c r="BX14" s="274"/>
      <c r="BY14" s="275"/>
      <c r="BZ14" s="276">
        <v>26.1</v>
      </c>
      <c r="CA14" s="277">
        <v>24.8</v>
      </c>
      <c r="CB14" s="278">
        <v>25.2</v>
      </c>
      <c r="CC14" s="273">
        <v>19196</v>
      </c>
      <c r="CD14" s="274">
        <v>43952</v>
      </c>
      <c r="CE14" s="275">
        <v>63148</v>
      </c>
    </row>
    <row r="15" spans="1:83" x14ac:dyDescent="0.35">
      <c r="B15" t="s">
        <v>1567</v>
      </c>
      <c r="C15" s="320" t="s">
        <v>191</v>
      </c>
      <c r="D15" s="320" t="s">
        <v>191</v>
      </c>
      <c r="E15" s="320" t="s">
        <v>191</v>
      </c>
      <c r="F15" s="320" t="s">
        <v>191</v>
      </c>
      <c r="G15" s="320" t="s">
        <v>191</v>
      </c>
      <c r="H15" s="320" t="s">
        <v>191</v>
      </c>
      <c r="I15" s="320" t="s">
        <v>191</v>
      </c>
      <c r="J15" s="320" t="s">
        <v>191</v>
      </c>
      <c r="K15" s="320" t="s">
        <v>191</v>
      </c>
      <c r="L15" s="320" t="s">
        <v>191</v>
      </c>
      <c r="M15" s="320" t="s">
        <v>191</v>
      </c>
      <c r="N15" s="320" t="s">
        <v>191</v>
      </c>
      <c r="O15" s="320" t="s">
        <v>191</v>
      </c>
      <c r="P15" s="320" t="s">
        <v>191</v>
      </c>
      <c r="Q15" s="320" t="s">
        <v>191</v>
      </c>
      <c r="R15" s="320" t="s">
        <v>191</v>
      </c>
      <c r="S15" s="320" t="s">
        <v>191</v>
      </c>
      <c r="T15" s="320" t="s">
        <v>191</v>
      </c>
      <c r="U15" s="320" t="s">
        <v>191</v>
      </c>
      <c r="V15" s="320" t="s">
        <v>191</v>
      </c>
      <c r="W15" s="320" t="s">
        <v>191</v>
      </c>
      <c r="X15" s="320" t="s">
        <v>191</v>
      </c>
      <c r="Y15" s="320" t="s">
        <v>191</v>
      </c>
      <c r="Z15" s="320" t="s">
        <v>191</v>
      </c>
      <c r="AA15" s="320" t="s">
        <v>191</v>
      </c>
      <c r="AB15" s="320" t="s">
        <v>191</v>
      </c>
      <c r="AC15" s="320" t="s">
        <v>191</v>
      </c>
      <c r="AD15" s="320" t="s">
        <v>191</v>
      </c>
      <c r="AE15" s="320" t="s">
        <v>191</v>
      </c>
      <c r="AF15" s="320" t="s">
        <v>191</v>
      </c>
      <c r="AG15" s="320" t="s">
        <v>191</v>
      </c>
      <c r="AH15" s="320" t="s">
        <v>191</v>
      </c>
      <c r="AI15" s="320" t="s">
        <v>191</v>
      </c>
      <c r="AJ15" s="320" t="s">
        <v>191</v>
      </c>
      <c r="AK15" s="320" t="s">
        <v>191</v>
      </c>
      <c r="AL15" s="320" t="s">
        <v>191</v>
      </c>
      <c r="AM15" s="320" t="s">
        <v>191</v>
      </c>
      <c r="AN15" s="320" t="s">
        <v>191</v>
      </c>
      <c r="AO15" s="320" t="s">
        <v>191</v>
      </c>
      <c r="AP15" s="320" t="s">
        <v>191</v>
      </c>
      <c r="AQ15" s="320" t="s">
        <v>191</v>
      </c>
      <c r="AR15" s="320" t="s">
        <v>191</v>
      </c>
      <c r="AS15" s="320" t="s">
        <v>191</v>
      </c>
      <c r="AT15" s="320" t="s">
        <v>191</v>
      </c>
      <c r="AU15" s="320" t="s">
        <v>191</v>
      </c>
      <c r="AV15" s="320" t="s">
        <v>191</v>
      </c>
      <c r="AW15" s="320" t="s">
        <v>191</v>
      </c>
      <c r="AX15" s="320" t="s">
        <v>191</v>
      </c>
      <c r="AY15" s="320" t="s">
        <v>191</v>
      </c>
      <c r="AZ15" s="320" t="s">
        <v>191</v>
      </c>
      <c r="BA15" s="320" t="s">
        <v>191</v>
      </c>
      <c r="BB15" s="320" t="s">
        <v>191</v>
      </c>
      <c r="BC15" s="320" t="s">
        <v>191</v>
      </c>
      <c r="BD15" s="320" t="s">
        <v>191</v>
      </c>
      <c r="BE15" s="320" t="s">
        <v>191</v>
      </c>
      <c r="BF15" s="320" t="s">
        <v>191</v>
      </c>
      <c r="BG15" s="320" t="s">
        <v>191</v>
      </c>
      <c r="BH15" s="320" t="s">
        <v>191</v>
      </c>
      <c r="BI15" s="320" t="s">
        <v>191</v>
      </c>
      <c r="BJ15" s="320" t="s">
        <v>191</v>
      </c>
      <c r="BK15" s="320" t="s">
        <v>191</v>
      </c>
      <c r="BL15" s="320" t="s">
        <v>191</v>
      </c>
      <c r="BM15" s="320" t="s">
        <v>191</v>
      </c>
      <c r="BN15" s="320" t="s">
        <v>191</v>
      </c>
      <c r="BO15" s="320" t="s">
        <v>191</v>
      </c>
      <c r="BP15" s="320" t="s">
        <v>191</v>
      </c>
      <c r="BQ15" s="320" t="s">
        <v>191</v>
      </c>
      <c r="BR15" s="320" t="s">
        <v>191</v>
      </c>
      <c r="BS15" s="320" t="s">
        <v>191</v>
      </c>
      <c r="BT15" s="320" t="s">
        <v>191</v>
      </c>
      <c r="BU15" s="320" t="s">
        <v>191</v>
      </c>
      <c r="BV15" s="320" t="s">
        <v>191</v>
      </c>
      <c r="BW15" s="320" t="s">
        <v>191</v>
      </c>
      <c r="BX15" s="320" t="s">
        <v>191</v>
      </c>
      <c r="BY15" s="320" t="s">
        <v>191</v>
      </c>
      <c r="BZ15" s="320" t="s">
        <v>191</v>
      </c>
      <c r="CA15" s="320" t="s">
        <v>191</v>
      </c>
      <c r="CB15" s="320" t="s">
        <v>191</v>
      </c>
      <c r="CC15" s="320" t="s">
        <v>191</v>
      </c>
      <c r="CD15" s="320" t="s">
        <v>191</v>
      </c>
      <c r="CE15" s="320" t="s">
        <v>191</v>
      </c>
    </row>
    <row r="16" spans="1:83" x14ac:dyDescent="0.35">
      <c r="B16" s="501" t="s">
        <v>1551</v>
      </c>
      <c r="C16" s="320" t="s">
        <v>191</v>
      </c>
      <c r="D16" s="320" t="s">
        <v>191</v>
      </c>
      <c r="E16" s="320" t="s">
        <v>191</v>
      </c>
      <c r="F16" s="320" t="s">
        <v>191</v>
      </c>
      <c r="G16" s="320" t="s">
        <v>191</v>
      </c>
      <c r="H16" s="320" t="s">
        <v>191</v>
      </c>
      <c r="I16" s="320" t="s">
        <v>191</v>
      </c>
      <c r="J16" s="320" t="s">
        <v>191</v>
      </c>
      <c r="K16" s="320" t="s">
        <v>191</v>
      </c>
      <c r="L16" s="320" t="s">
        <v>191</v>
      </c>
      <c r="M16" s="320" t="s">
        <v>191</v>
      </c>
      <c r="N16" s="320" t="s">
        <v>191</v>
      </c>
      <c r="O16" s="320" t="s">
        <v>191</v>
      </c>
      <c r="P16" s="320" t="s">
        <v>191</v>
      </c>
      <c r="Q16" s="320" t="s">
        <v>191</v>
      </c>
      <c r="R16" s="320" t="s">
        <v>191</v>
      </c>
      <c r="S16" s="320" t="s">
        <v>191</v>
      </c>
      <c r="T16" s="320" t="s">
        <v>191</v>
      </c>
      <c r="U16" s="320" t="s">
        <v>191</v>
      </c>
      <c r="V16" s="320" t="s">
        <v>191</v>
      </c>
      <c r="W16" s="320" t="s">
        <v>191</v>
      </c>
      <c r="X16" s="320" t="s">
        <v>191</v>
      </c>
      <c r="Y16" s="320" t="s">
        <v>191</v>
      </c>
      <c r="Z16" s="320" t="s">
        <v>191</v>
      </c>
      <c r="AA16" s="320" t="s">
        <v>191</v>
      </c>
      <c r="AB16" s="320" t="s">
        <v>191</v>
      </c>
      <c r="AC16" s="320" t="s">
        <v>191</v>
      </c>
      <c r="AD16" s="320" t="s">
        <v>191</v>
      </c>
      <c r="AE16" s="320" t="s">
        <v>191</v>
      </c>
      <c r="AF16" s="320" t="s">
        <v>191</v>
      </c>
      <c r="AG16" s="320" t="s">
        <v>191</v>
      </c>
      <c r="AH16" s="320" t="s">
        <v>191</v>
      </c>
      <c r="AI16" s="320" t="s">
        <v>191</v>
      </c>
      <c r="AJ16" s="320" t="s">
        <v>191</v>
      </c>
      <c r="AK16" s="320" t="s">
        <v>191</v>
      </c>
      <c r="AL16" s="320" t="s">
        <v>191</v>
      </c>
      <c r="AM16" s="320" t="s">
        <v>191</v>
      </c>
      <c r="AN16" s="320" t="s">
        <v>191</v>
      </c>
      <c r="AO16" s="320" t="s">
        <v>191</v>
      </c>
      <c r="AP16" s="320" t="s">
        <v>191</v>
      </c>
      <c r="AQ16" s="320" t="s">
        <v>191</v>
      </c>
      <c r="AR16" s="320" t="s">
        <v>191</v>
      </c>
      <c r="AS16" s="320" t="s">
        <v>191</v>
      </c>
      <c r="AT16" s="320" t="s">
        <v>191</v>
      </c>
      <c r="AU16" s="320" t="s">
        <v>191</v>
      </c>
      <c r="AV16" s="320" t="s">
        <v>191</v>
      </c>
      <c r="AW16" s="320" t="s">
        <v>191</v>
      </c>
      <c r="AX16" s="320" t="s">
        <v>191</v>
      </c>
      <c r="AY16" s="320" t="s">
        <v>191</v>
      </c>
      <c r="AZ16" s="320" t="s">
        <v>191</v>
      </c>
      <c r="BA16" s="320" t="s">
        <v>191</v>
      </c>
      <c r="BB16" s="320" t="s">
        <v>191</v>
      </c>
      <c r="BC16" s="320" t="s">
        <v>191</v>
      </c>
      <c r="BD16" s="320" t="s">
        <v>191</v>
      </c>
      <c r="BE16" s="320" t="s">
        <v>191</v>
      </c>
      <c r="BF16" s="320" t="s">
        <v>191</v>
      </c>
      <c r="BG16" s="320" t="s">
        <v>191</v>
      </c>
      <c r="BH16" s="320" t="s">
        <v>191</v>
      </c>
      <c r="BI16" s="320" t="s">
        <v>191</v>
      </c>
      <c r="BJ16" s="320" t="s">
        <v>191</v>
      </c>
      <c r="BK16" s="320" t="s">
        <v>191</v>
      </c>
      <c r="BL16" s="320" t="s">
        <v>191</v>
      </c>
      <c r="BM16" s="320" t="s">
        <v>191</v>
      </c>
      <c r="BN16" s="320" t="s">
        <v>191</v>
      </c>
      <c r="BO16" s="320" t="s">
        <v>191</v>
      </c>
      <c r="BP16" s="320" t="s">
        <v>191</v>
      </c>
      <c r="BQ16" s="320" t="s">
        <v>191</v>
      </c>
      <c r="BR16" s="320" t="s">
        <v>191</v>
      </c>
      <c r="BS16" s="320" t="s">
        <v>191</v>
      </c>
      <c r="BT16" s="320" t="s">
        <v>191</v>
      </c>
      <c r="BU16" s="320" t="s">
        <v>191</v>
      </c>
      <c r="BV16" s="320" t="s">
        <v>191</v>
      </c>
      <c r="BW16" s="320" t="s">
        <v>191</v>
      </c>
      <c r="BX16" s="320" t="s">
        <v>191</v>
      </c>
      <c r="BY16" s="320" t="s">
        <v>191</v>
      </c>
      <c r="BZ16" s="320" t="s">
        <v>191</v>
      </c>
      <c r="CA16" s="320" t="s">
        <v>191</v>
      </c>
      <c r="CB16" s="320" t="s">
        <v>191</v>
      </c>
      <c r="CC16" s="320" t="s">
        <v>191</v>
      </c>
      <c r="CD16" s="320" t="s">
        <v>191</v>
      </c>
      <c r="CE16" s="320" t="s">
        <v>191</v>
      </c>
    </row>
    <row r="17" spans="2:83" x14ac:dyDescent="0.35">
      <c r="B17" t="s">
        <v>539</v>
      </c>
      <c r="C17" s="273"/>
      <c r="D17" s="274"/>
      <c r="E17" s="275"/>
      <c r="F17" s="273">
        <v>41</v>
      </c>
      <c r="G17" s="274">
        <v>26</v>
      </c>
      <c r="H17" s="275">
        <v>33</v>
      </c>
      <c r="I17" s="273">
        <v>58303</v>
      </c>
      <c r="J17" s="274">
        <v>60642</v>
      </c>
      <c r="K17" s="275">
        <v>118945</v>
      </c>
      <c r="L17" s="273"/>
      <c r="M17" s="274"/>
      <c r="N17" s="275"/>
      <c r="O17" s="273">
        <v>44</v>
      </c>
      <c r="P17" s="274">
        <v>29</v>
      </c>
      <c r="Q17" s="275">
        <v>36</v>
      </c>
      <c r="R17" s="273">
        <v>58303</v>
      </c>
      <c r="S17" s="274">
        <v>60642</v>
      </c>
      <c r="T17" s="275">
        <v>118945</v>
      </c>
      <c r="U17" s="273"/>
      <c r="V17" s="274"/>
      <c r="W17" s="275"/>
      <c r="X17" s="276">
        <v>31.3</v>
      </c>
      <c r="Y17" s="277">
        <v>28.6</v>
      </c>
      <c r="Z17" s="278">
        <v>29.9</v>
      </c>
      <c r="AA17" s="273">
        <v>58303</v>
      </c>
      <c r="AB17" s="274">
        <v>60642</v>
      </c>
      <c r="AC17" s="275">
        <v>118945</v>
      </c>
      <c r="AD17" s="273"/>
      <c r="AE17" s="274"/>
      <c r="AF17" s="275"/>
      <c r="AG17" s="273">
        <v>61</v>
      </c>
      <c r="AH17" s="274">
        <v>44</v>
      </c>
      <c r="AI17" s="275">
        <v>52</v>
      </c>
      <c r="AJ17" s="273">
        <v>255795</v>
      </c>
      <c r="AK17" s="274">
        <v>268562</v>
      </c>
      <c r="AL17" s="275">
        <v>524357</v>
      </c>
      <c r="AM17" s="273"/>
      <c r="AN17" s="274"/>
      <c r="AO17" s="275"/>
      <c r="AP17" s="273">
        <v>63</v>
      </c>
      <c r="AQ17" s="274">
        <v>47</v>
      </c>
      <c r="AR17" s="275">
        <v>55</v>
      </c>
      <c r="AS17" s="273">
        <v>255795</v>
      </c>
      <c r="AT17" s="274">
        <v>268562</v>
      </c>
      <c r="AU17" s="275">
        <v>524357</v>
      </c>
      <c r="AV17" s="273"/>
      <c r="AW17" s="274"/>
      <c r="AX17" s="275"/>
      <c r="AY17" s="276">
        <v>34.799999999999997</v>
      </c>
      <c r="AZ17" s="277">
        <v>32.299999999999997</v>
      </c>
      <c r="BA17" s="278">
        <v>33.5</v>
      </c>
      <c r="BB17" s="273">
        <v>255795</v>
      </c>
      <c r="BC17" s="274">
        <v>268562</v>
      </c>
      <c r="BD17" s="275">
        <v>524357</v>
      </c>
      <c r="BE17" s="273"/>
      <c r="BF17" s="274"/>
      <c r="BG17" s="275"/>
      <c r="BH17" s="273">
        <v>58</v>
      </c>
      <c r="BI17" s="274">
        <v>41</v>
      </c>
      <c r="BJ17" s="275">
        <v>49</v>
      </c>
      <c r="BK17" s="273">
        <v>314098</v>
      </c>
      <c r="BL17" s="274">
        <v>329204</v>
      </c>
      <c r="BM17" s="275">
        <v>643302</v>
      </c>
      <c r="BN17" s="273"/>
      <c r="BO17" s="274"/>
      <c r="BP17" s="275"/>
      <c r="BQ17" s="273">
        <v>60</v>
      </c>
      <c r="BR17" s="274">
        <v>44</v>
      </c>
      <c r="BS17" s="275">
        <v>52</v>
      </c>
      <c r="BT17" s="273">
        <v>314098</v>
      </c>
      <c r="BU17" s="274">
        <v>329204</v>
      </c>
      <c r="BV17" s="275">
        <v>643302</v>
      </c>
      <c r="BW17" s="273"/>
      <c r="BX17" s="274"/>
      <c r="BY17" s="275"/>
      <c r="BZ17" s="276">
        <v>34.1</v>
      </c>
      <c r="CA17" s="277">
        <v>31.6</v>
      </c>
      <c r="CB17" s="278">
        <v>32.799999999999997</v>
      </c>
      <c r="CC17" s="273">
        <v>314098</v>
      </c>
      <c r="CD17" s="274">
        <v>329204</v>
      </c>
      <c r="CE17" s="275">
        <v>643302</v>
      </c>
    </row>
    <row r="18" spans="2:83" x14ac:dyDescent="0.35">
      <c r="P18" s="157"/>
    </row>
    <row r="19" spans="2:83" ht="14.25" x14ac:dyDescent="0.45">
      <c r="B19" s="272">
        <v>1</v>
      </c>
      <c r="C19" s="272">
        <v>2</v>
      </c>
      <c r="D19" s="272">
        <v>3</v>
      </c>
      <c r="E19" s="272">
        <v>4</v>
      </c>
      <c r="F19" s="272">
        <v>5</v>
      </c>
      <c r="G19" s="272">
        <v>6</v>
      </c>
      <c r="H19" s="272">
        <v>7</v>
      </c>
      <c r="I19" s="272">
        <v>8</v>
      </c>
      <c r="J19" s="272">
        <v>9</v>
      </c>
      <c r="K19" s="272">
        <v>10</v>
      </c>
      <c r="L19" s="272">
        <v>11</v>
      </c>
      <c r="M19" s="272">
        <v>12</v>
      </c>
      <c r="N19" s="272">
        <v>13</v>
      </c>
      <c r="O19" s="272">
        <v>14</v>
      </c>
      <c r="P19" s="272">
        <v>15</v>
      </c>
      <c r="Q19" s="272">
        <v>16</v>
      </c>
      <c r="R19" s="272">
        <v>17</v>
      </c>
      <c r="S19" s="272">
        <v>18</v>
      </c>
      <c r="T19" s="272">
        <v>19</v>
      </c>
      <c r="U19" s="272">
        <v>20</v>
      </c>
      <c r="V19" s="272">
        <v>21</v>
      </c>
      <c r="W19" s="272">
        <v>22</v>
      </c>
      <c r="X19" s="272">
        <v>23</v>
      </c>
      <c r="Y19" s="272">
        <v>24</v>
      </c>
      <c r="Z19" s="272">
        <v>25</v>
      </c>
      <c r="AA19" s="272">
        <v>26</v>
      </c>
      <c r="AB19" s="272">
        <v>27</v>
      </c>
      <c r="AC19" s="272">
        <v>28</v>
      </c>
      <c r="AD19" s="272">
        <v>29</v>
      </c>
      <c r="AE19" s="272">
        <v>30</v>
      </c>
      <c r="AF19" s="272">
        <v>31</v>
      </c>
      <c r="AG19" s="272">
        <v>32</v>
      </c>
      <c r="AH19" s="272">
        <v>33</v>
      </c>
      <c r="AI19" s="272">
        <v>34</v>
      </c>
      <c r="AJ19" s="272">
        <v>35</v>
      </c>
      <c r="AK19" s="272">
        <v>36</v>
      </c>
      <c r="AL19" s="272">
        <v>37</v>
      </c>
      <c r="AM19" s="272">
        <v>38</v>
      </c>
      <c r="AN19" s="272">
        <v>39</v>
      </c>
      <c r="AO19" s="272">
        <v>40</v>
      </c>
      <c r="AP19" s="272">
        <v>41</v>
      </c>
      <c r="AQ19" s="272">
        <v>42</v>
      </c>
      <c r="AR19" s="272">
        <v>43</v>
      </c>
      <c r="AS19" s="272">
        <v>44</v>
      </c>
      <c r="AT19" s="272">
        <v>45</v>
      </c>
      <c r="AU19" s="272">
        <v>46</v>
      </c>
      <c r="AV19" s="272">
        <v>47</v>
      </c>
      <c r="AW19" s="272">
        <v>48</v>
      </c>
      <c r="AX19" s="272">
        <v>49</v>
      </c>
      <c r="AY19" s="272">
        <v>50</v>
      </c>
      <c r="AZ19" s="272">
        <v>51</v>
      </c>
      <c r="BA19" s="272">
        <v>52</v>
      </c>
      <c r="BB19" s="272">
        <v>53</v>
      </c>
      <c r="BC19" s="272">
        <v>54</v>
      </c>
      <c r="BD19" s="272">
        <v>55</v>
      </c>
      <c r="BE19" s="272">
        <v>56</v>
      </c>
      <c r="BF19" s="272">
        <v>57</v>
      </c>
      <c r="BG19" s="272">
        <v>58</v>
      </c>
      <c r="BH19" s="272">
        <v>59</v>
      </c>
      <c r="BI19" s="272">
        <v>60</v>
      </c>
      <c r="BJ19" s="272">
        <v>61</v>
      </c>
      <c r="BK19" s="272">
        <v>62</v>
      </c>
      <c r="BL19" s="272">
        <v>63</v>
      </c>
      <c r="BM19" s="272">
        <v>64</v>
      </c>
      <c r="BN19" s="272">
        <v>65</v>
      </c>
      <c r="BO19" s="272">
        <v>66</v>
      </c>
      <c r="BP19" s="272">
        <v>67</v>
      </c>
      <c r="BQ19" s="272">
        <v>68</v>
      </c>
      <c r="BR19" s="272">
        <v>69</v>
      </c>
      <c r="BS19" s="272">
        <v>70</v>
      </c>
      <c r="BT19" s="272">
        <v>71</v>
      </c>
      <c r="BU19" s="272">
        <v>72</v>
      </c>
      <c r="BV19" s="272">
        <v>73</v>
      </c>
      <c r="BW19" s="272">
        <v>74</v>
      </c>
      <c r="BX19" s="272">
        <v>75</v>
      </c>
      <c r="BY19" s="272">
        <v>76</v>
      </c>
      <c r="BZ19" s="272">
        <v>77</v>
      </c>
      <c r="CA19" s="272">
        <v>78</v>
      </c>
      <c r="CB19" s="272">
        <v>79</v>
      </c>
      <c r="CC19" s="272">
        <v>80</v>
      </c>
      <c r="CD19" s="272">
        <v>81</v>
      </c>
      <c r="CE19" s="272">
        <v>82</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99"/>
  </sheetPr>
  <dimension ref="A1:CG20"/>
  <sheetViews>
    <sheetView workbookViewId="0">
      <selection activeCell="E28" sqref="E28"/>
    </sheetView>
  </sheetViews>
  <sheetFormatPr defaultRowHeight="12.75" x14ac:dyDescent="0.35"/>
  <cols>
    <col min="2" max="2" width="23.3984375" customWidth="1"/>
  </cols>
  <sheetData>
    <row r="1" spans="1:85" ht="15" x14ac:dyDescent="0.4">
      <c r="A1" s="159" t="s">
        <v>193</v>
      </c>
    </row>
    <row r="2" spans="1:85" x14ac:dyDescent="0.35">
      <c r="A2" s="157" t="s">
        <v>183</v>
      </c>
      <c r="B2" t="s">
        <v>183</v>
      </c>
      <c r="C2" t="s">
        <v>535</v>
      </c>
    </row>
    <row r="3" spans="1:85" x14ac:dyDescent="0.35">
      <c r="C3" t="s">
        <v>192</v>
      </c>
      <c r="AD3" t="s">
        <v>415</v>
      </c>
      <c r="BE3" t="s">
        <v>236</v>
      </c>
    </row>
    <row r="4" spans="1:85" x14ac:dyDescent="0.35">
      <c r="C4" t="s">
        <v>524</v>
      </c>
      <c r="L4" t="s">
        <v>525</v>
      </c>
      <c r="U4" t="s">
        <v>526</v>
      </c>
      <c r="AD4" t="s">
        <v>524</v>
      </c>
      <c r="AM4" t="s">
        <v>525</v>
      </c>
      <c r="AV4" t="s">
        <v>526</v>
      </c>
      <c r="BE4" t="s">
        <v>524</v>
      </c>
      <c r="BN4" t="s">
        <v>525</v>
      </c>
      <c r="BW4" t="s">
        <v>526</v>
      </c>
    </row>
    <row r="5" spans="1:85" x14ac:dyDescent="0.35">
      <c r="C5">
        <v>0</v>
      </c>
      <c r="F5">
        <v>1</v>
      </c>
      <c r="I5" t="s">
        <v>236</v>
      </c>
      <c r="L5">
        <v>0</v>
      </c>
      <c r="O5">
        <v>1</v>
      </c>
      <c r="R5" t="s">
        <v>236</v>
      </c>
      <c r="X5" t="s">
        <v>528</v>
      </c>
      <c r="AA5" t="s">
        <v>236</v>
      </c>
      <c r="AD5">
        <v>0</v>
      </c>
      <c r="AG5">
        <v>1</v>
      </c>
      <c r="AJ5" t="s">
        <v>236</v>
      </c>
      <c r="AM5">
        <v>0</v>
      </c>
      <c r="AP5">
        <v>1</v>
      </c>
      <c r="AS5" t="s">
        <v>236</v>
      </c>
      <c r="AY5" t="s">
        <v>528</v>
      </c>
      <c r="BB5" t="s">
        <v>236</v>
      </c>
      <c r="BE5">
        <v>0</v>
      </c>
      <c r="BH5">
        <v>1</v>
      </c>
      <c r="BK5" t="s">
        <v>236</v>
      </c>
      <c r="BN5">
        <v>0</v>
      </c>
      <c r="BQ5">
        <v>1</v>
      </c>
      <c r="BT5" t="s">
        <v>236</v>
      </c>
      <c r="BZ5" t="s">
        <v>528</v>
      </c>
      <c r="CC5" t="s">
        <v>236</v>
      </c>
    </row>
    <row r="6" spans="1:85" x14ac:dyDescent="0.35">
      <c r="C6" t="s">
        <v>528</v>
      </c>
      <c r="F6" t="s">
        <v>528</v>
      </c>
      <c r="I6" t="s">
        <v>528</v>
      </c>
      <c r="L6" t="s">
        <v>528</v>
      </c>
      <c r="O6" t="s">
        <v>528</v>
      </c>
      <c r="R6" t="s">
        <v>528</v>
      </c>
      <c r="X6" s="273" t="s">
        <v>412</v>
      </c>
      <c r="Y6" s="274" t="s">
        <v>184</v>
      </c>
      <c r="Z6" s="275" t="s">
        <v>236</v>
      </c>
      <c r="AA6" t="s">
        <v>528</v>
      </c>
      <c r="AD6" t="s">
        <v>528</v>
      </c>
      <c r="AG6" t="s">
        <v>528</v>
      </c>
      <c r="AJ6" t="s">
        <v>528</v>
      </c>
      <c r="AM6" t="s">
        <v>528</v>
      </c>
      <c r="AP6" t="s">
        <v>528</v>
      </c>
      <c r="AS6" t="s">
        <v>528</v>
      </c>
      <c r="AY6" s="273" t="s">
        <v>412</v>
      </c>
      <c r="AZ6" s="274" t="s">
        <v>184</v>
      </c>
      <c r="BA6" s="275" t="s">
        <v>236</v>
      </c>
      <c r="BB6" t="s">
        <v>528</v>
      </c>
      <c r="BE6" t="s">
        <v>528</v>
      </c>
      <c r="BH6" t="s">
        <v>528</v>
      </c>
      <c r="BK6" t="s">
        <v>528</v>
      </c>
      <c r="BN6" t="s">
        <v>528</v>
      </c>
      <c r="BQ6" t="s">
        <v>528</v>
      </c>
      <c r="BT6" t="s">
        <v>528</v>
      </c>
      <c r="BZ6" s="273" t="s">
        <v>412</v>
      </c>
      <c r="CA6" s="274" t="s">
        <v>184</v>
      </c>
      <c r="CB6" s="275" t="s">
        <v>236</v>
      </c>
      <c r="CC6" t="s">
        <v>528</v>
      </c>
    </row>
    <row r="7" spans="1:85" x14ac:dyDescent="0.35">
      <c r="C7" s="273" t="s">
        <v>412</v>
      </c>
      <c r="D7" s="274" t="s">
        <v>184</v>
      </c>
      <c r="E7" s="275" t="s">
        <v>236</v>
      </c>
      <c r="F7" s="273" t="s">
        <v>412</v>
      </c>
      <c r="G7" s="274" t="s">
        <v>184</v>
      </c>
      <c r="H7" s="275" t="s">
        <v>236</v>
      </c>
      <c r="I7" s="273" t="s">
        <v>412</v>
      </c>
      <c r="J7" s="274" t="s">
        <v>184</v>
      </c>
      <c r="K7" s="275" t="s">
        <v>236</v>
      </c>
      <c r="L7" s="273" t="s">
        <v>412</v>
      </c>
      <c r="M7" s="274" t="s">
        <v>184</v>
      </c>
      <c r="N7" s="275" t="s">
        <v>236</v>
      </c>
      <c r="O7" s="273" t="s">
        <v>412</v>
      </c>
      <c r="P7" s="274" t="s">
        <v>184</v>
      </c>
      <c r="Q7" s="275" t="s">
        <v>236</v>
      </c>
      <c r="R7" s="273" t="s">
        <v>412</v>
      </c>
      <c r="S7" s="274" t="s">
        <v>184</v>
      </c>
      <c r="T7" s="275" t="s">
        <v>236</v>
      </c>
      <c r="U7" s="273"/>
      <c r="V7" s="274"/>
      <c r="W7" s="275"/>
      <c r="X7" s="273" t="s">
        <v>529</v>
      </c>
      <c r="Y7" s="274" t="s">
        <v>529</v>
      </c>
      <c r="Z7" s="275" t="s">
        <v>529</v>
      </c>
      <c r="AA7" s="273" t="s">
        <v>412</v>
      </c>
      <c r="AB7" s="274" t="s">
        <v>184</v>
      </c>
      <c r="AC7" s="275" t="s">
        <v>236</v>
      </c>
      <c r="AD7" s="273" t="s">
        <v>412</v>
      </c>
      <c r="AE7" s="274" t="s">
        <v>184</v>
      </c>
      <c r="AF7" s="275" t="s">
        <v>236</v>
      </c>
      <c r="AG7" s="273" t="s">
        <v>412</v>
      </c>
      <c r="AH7" s="274" t="s">
        <v>184</v>
      </c>
      <c r="AI7" s="275" t="s">
        <v>236</v>
      </c>
      <c r="AJ7" s="273" t="s">
        <v>412</v>
      </c>
      <c r="AK7" s="274" t="s">
        <v>184</v>
      </c>
      <c r="AL7" s="275" t="s">
        <v>236</v>
      </c>
      <c r="AM7" s="273" t="s">
        <v>412</v>
      </c>
      <c r="AN7" s="274" t="s">
        <v>184</v>
      </c>
      <c r="AO7" s="275" t="s">
        <v>236</v>
      </c>
      <c r="AP7" s="273" t="s">
        <v>412</v>
      </c>
      <c r="AQ7" s="274" t="s">
        <v>184</v>
      </c>
      <c r="AR7" s="275" t="s">
        <v>236</v>
      </c>
      <c r="AS7" s="273" t="s">
        <v>412</v>
      </c>
      <c r="AT7" s="274" t="s">
        <v>184</v>
      </c>
      <c r="AU7" s="275" t="s">
        <v>236</v>
      </c>
      <c r="AV7" s="273"/>
      <c r="AW7" s="274"/>
      <c r="AX7" s="275"/>
      <c r="AY7" s="273" t="s">
        <v>529</v>
      </c>
      <c r="AZ7" s="274" t="s">
        <v>529</v>
      </c>
      <c r="BA7" s="275" t="s">
        <v>529</v>
      </c>
      <c r="BB7" s="273" t="s">
        <v>412</v>
      </c>
      <c r="BC7" s="274" t="s">
        <v>184</v>
      </c>
      <c r="BD7" s="275" t="s">
        <v>236</v>
      </c>
      <c r="BE7" s="273" t="s">
        <v>412</v>
      </c>
      <c r="BF7" s="274" t="s">
        <v>184</v>
      </c>
      <c r="BG7" s="275" t="s">
        <v>236</v>
      </c>
      <c r="BH7" s="273" t="s">
        <v>412</v>
      </c>
      <c r="BI7" s="274" t="s">
        <v>184</v>
      </c>
      <c r="BJ7" s="275" t="s">
        <v>236</v>
      </c>
      <c r="BK7" s="273" t="s">
        <v>412</v>
      </c>
      <c r="BL7" s="274" t="s">
        <v>184</v>
      </c>
      <c r="BM7" s="275" t="s">
        <v>236</v>
      </c>
      <c r="BN7" s="273" t="s">
        <v>412</v>
      </c>
      <c r="BO7" s="274" t="s">
        <v>184</v>
      </c>
      <c r="BP7" s="275" t="s">
        <v>236</v>
      </c>
      <c r="BQ7" s="273" t="s">
        <v>412</v>
      </c>
      <c r="BR7" s="274" t="s">
        <v>184</v>
      </c>
      <c r="BS7" s="275" t="s">
        <v>236</v>
      </c>
      <c r="BT7" s="273" t="s">
        <v>412</v>
      </c>
      <c r="BU7" s="274" t="s">
        <v>184</v>
      </c>
      <c r="BV7" s="275" t="s">
        <v>236</v>
      </c>
      <c r="BW7" s="273"/>
      <c r="BX7" s="274"/>
      <c r="BY7" s="275"/>
      <c r="BZ7" s="273" t="s">
        <v>529</v>
      </c>
      <c r="CA7" s="274" t="s">
        <v>529</v>
      </c>
      <c r="CB7" s="275" t="s">
        <v>529</v>
      </c>
      <c r="CC7" s="273" t="s">
        <v>412</v>
      </c>
      <c r="CD7" s="274" t="s">
        <v>184</v>
      </c>
      <c r="CE7" s="275" t="s">
        <v>236</v>
      </c>
    </row>
    <row r="8" spans="1:85" x14ac:dyDescent="0.35">
      <c r="C8" s="273" t="s">
        <v>185</v>
      </c>
      <c r="D8" s="274" t="s">
        <v>185</v>
      </c>
      <c r="E8" s="275" t="s">
        <v>185</v>
      </c>
      <c r="F8" s="273" t="s">
        <v>185</v>
      </c>
      <c r="G8" s="274" t="s">
        <v>185</v>
      </c>
      <c r="H8" s="275" t="s">
        <v>185</v>
      </c>
      <c r="I8" s="273" t="s">
        <v>185</v>
      </c>
      <c r="J8" s="274" t="s">
        <v>185</v>
      </c>
      <c r="K8" s="275" t="s">
        <v>185</v>
      </c>
      <c r="L8" s="273" t="s">
        <v>185</v>
      </c>
      <c r="M8" s="274" t="s">
        <v>185</v>
      </c>
      <c r="N8" s="275" t="s">
        <v>185</v>
      </c>
      <c r="O8" s="273" t="s">
        <v>185</v>
      </c>
      <c r="P8" s="274" t="s">
        <v>185</v>
      </c>
      <c r="Q8" s="275" t="s">
        <v>185</v>
      </c>
      <c r="R8" s="273" t="s">
        <v>185</v>
      </c>
      <c r="S8" s="274" t="s">
        <v>185</v>
      </c>
      <c r="T8" s="275" t="s">
        <v>185</v>
      </c>
      <c r="U8" s="273"/>
      <c r="V8" s="274"/>
      <c r="W8" s="275"/>
      <c r="X8" s="273" t="s">
        <v>185</v>
      </c>
      <c r="Y8" s="274" t="s">
        <v>185</v>
      </c>
      <c r="Z8" s="275" t="s">
        <v>185</v>
      </c>
      <c r="AA8" s="273" t="s">
        <v>185</v>
      </c>
      <c r="AB8" s="274" t="s">
        <v>185</v>
      </c>
      <c r="AC8" s="275" t="s">
        <v>185</v>
      </c>
      <c r="AD8" s="273" t="s">
        <v>185</v>
      </c>
      <c r="AE8" s="274" t="s">
        <v>185</v>
      </c>
      <c r="AF8" s="275" t="s">
        <v>185</v>
      </c>
      <c r="AG8" s="273" t="s">
        <v>185</v>
      </c>
      <c r="AH8" s="274" t="s">
        <v>185</v>
      </c>
      <c r="AI8" s="275" t="s">
        <v>185</v>
      </c>
      <c r="AJ8" s="273" t="s">
        <v>185</v>
      </c>
      <c r="AK8" s="274" t="s">
        <v>185</v>
      </c>
      <c r="AL8" s="275" t="s">
        <v>185</v>
      </c>
      <c r="AM8" s="273" t="s">
        <v>185</v>
      </c>
      <c r="AN8" s="274" t="s">
        <v>185</v>
      </c>
      <c r="AO8" s="275" t="s">
        <v>185</v>
      </c>
      <c r="AP8" s="273" t="s">
        <v>185</v>
      </c>
      <c r="AQ8" s="274" t="s">
        <v>185</v>
      </c>
      <c r="AR8" s="275" t="s">
        <v>185</v>
      </c>
      <c r="AS8" s="273" t="s">
        <v>185</v>
      </c>
      <c r="AT8" s="274" t="s">
        <v>185</v>
      </c>
      <c r="AU8" s="275" t="s">
        <v>185</v>
      </c>
      <c r="AV8" s="273"/>
      <c r="AW8" s="274"/>
      <c r="AX8" s="275"/>
      <c r="AY8" s="273" t="s">
        <v>185</v>
      </c>
      <c r="AZ8" s="274" t="s">
        <v>185</v>
      </c>
      <c r="BA8" s="275" t="s">
        <v>185</v>
      </c>
      <c r="BB8" s="273" t="s">
        <v>185</v>
      </c>
      <c r="BC8" s="274" t="s">
        <v>185</v>
      </c>
      <c r="BD8" s="275" t="s">
        <v>185</v>
      </c>
      <c r="BE8" s="273" t="s">
        <v>185</v>
      </c>
      <c r="BF8" s="274" t="s">
        <v>185</v>
      </c>
      <c r="BG8" s="275" t="s">
        <v>185</v>
      </c>
      <c r="BH8" s="273" t="s">
        <v>185</v>
      </c>
      <c r="BI8" s="274" t="s">
        <v>185</v>
      </c>
      <c r="BJ8" s="275" t="s">
        <v>185</v>
      </c>
      <c r="BK8" s="273" t="s">
        <v>185</v>
      </c>
      <c r="BL8" s="274" t="s">
        <v>185</v>
      </c>
      <c r="BM8" s="275" t="s">
        <v>185</v>
      </c>
      <c r="BN8" s="273" t="s">
        <v>185</v>
      </c>
      <c r="BO8" s="274" t="s">
        <v>185</v>
      </c>
      <c r="BP8" s="275" t="s">
        <v>185</v>
      </c>
      <c r="BQ8" s="273" t="s">
        <v>185</v>
      </c>
      <c r="BR8" s="274" t="s">
        <v>185</v>
      </c>
      <c r="BS8" s="275" t="s">
        <v>185</v>
      </c>
      <c r="BT8" s="273" t="s">
        <v>185</v>
      </c>
      <c r="BU8" s="274" t="s">
        <v>185</v>
      </c>
      <c r="BV8" s="275" t="s">
        <v>185</v>
      </c>
      <c r="BW8" s="273"/>
      <c r="BX8" s="274"/>
      <c r="BY8" s="275"/>
      <c r="BZ8" s="273" t="s">
        <v>185</v>
      </c>
      <c r="CA8" s="274" t="s">
        <v>185</v>
      </c>
      <c r="CB8" s="275" t="s">
        <v>185</v>
      </c>
      <c r="CC8" s="273" t="s">
        <v>185</v>
      </c>
      <c r="CD8" s="274" t="s">
        <v>185</v>
      </c>
      <c r="CE8" s="275" t="s">
        <v>185</v>
      </c>
    </row>
    <row r="9" spans="1:85" x14ac:dyDescent="0.35">
      <c r="A9" t="s">
        <v>190</v>
      </c>
      <c r="B9" t="s">
        <v>228</v>
      </c>
      <c r="C9" s="273"/>
      <c r="D9" s="274"/>
      <c r="E9" s="275"/>
      <c r="F9" s="483">
        <v>56</v>
      </c>
      <c r="G9" s="484">
        <v>40</v>
      </c>
      <c r="H9" s="485">
        <v>48</v>
      </c>
      <c r="I9" s="486">
        <v>48697</v>
      </c>
      <c r="J9" s="484">
        <v>44385</v>
      </c>
      <c r="K9" s="485">
        <v>93082</v>
      </c>
      <c r="L9" s="273"/>
      <c r="M9" s="274"/>
      <c r="N9" s="275"/>
      <c r="O9" s="483">
        <v>58</v>
      </c>
      <c r="P9" s="484">
        <v>44</v>
      </c>
      <c r="Q9" s="485">
        <v>51</v>
      </c>
      <c r="R9" s="486">
        <v>48697</v>
      </c>
      <c r="S9" s="484">
        <v>44385</v>
      </c>
      <c r="T9" s="485">
        <v>93082</v>
      </c>
      <c r="U9" s="273"/>
      <c r="V9" s="274"/>
      <c r="W9" s="275"/>
      <c r="X9" s="320">
        <v>33.1</v>
      </c>
      <c r="Y9" s="274">
        <v>31.1</v>
      </c>
      <c r="Z9" s="275">
        <v>32.1</v>
      </c>
      <c r="AA9" s="273">
        <v>48697</v>
      </c>
      <c r="AB9" s="274">
        <v>44385</v>
      </c>
      <c r="AC9" s="275">
        <v>93082</v>
      </c>
      <c r="AD9" s="273"/>
      <c r="AE9" s="274"/>
      <c r="AF9" s="275"/>
      <c r="AG9" s="483">
        <v>73</v>
      </c>
      <c r="AH9" s="484">
        <v>58</v>
      </c>
      <c r="AI9" s="485">
        <v>66</v>
      </c>
      <c r="AJ9" s="486">
        <v>237880</v>
      </c>
      <c r="AK9" s="484">
        <v>232394</v>
      </c>
      <c r="AL9" s="485">
        <v>470274</v>
      </c>
      <c r="AM9" s="273"/>
      <c r="AN9" s="274"/>
      <c r="AO9" s="275"/>
      <c r="AP9" s="483">
        <v>75</v>
      </c>
      <c r="AQ9" s="484">
        <v>61</v>
      </c>
      <c r="AR9" s="485">
        <v>68</v>
      </c>
      <c r="AS9" s="486">
        <v>237880</v>
      </c>
      <c r="AT9" s="484">
        <v>232394</v>
      </c>
      <c r="AU9" s="485">
        <v>470274</v>
      </c>
      <c r="AV9" s="273"/>
      <c r="AW9" s="274"/>
      <c r="AX9" s="275"/>
      <c r="AY9" s="483">
        <v>36.299999999999997</v>
      </c>
      <c r="AZ9" s="484">
        <v>34.299999999999997</v>
      </c>
      <c r="BA9" s="485">
        <v>35.299999999999997</v>
      </c>
      <c r="BB9" s="486">
        <v>237880</v>
      </c>
      <c r="BC9" s="484">
        <v>232394</v>
      </c>
      <c r="BD9" s="485">
        <v>470274</v>
      </c>
      <c r="BE9" s="273"/>
      <c r="BF9" s="274"/>
      <c r="BG9" s="275"/>
      <c r="BH9" s="483">
        <v>70</v>
      </c>
      <c r="BI9" s="484">
        <v>56</v>
      </c>
      <c r="BJ9" s="485">
        <v>63</v>
      </c>
      <c r="BK9" s="486">
        <v>286577</v>
      </c>
      <c r="BL9" s="484">
        <v>276779</v>
      </c>
      <c r="BM9" s="485">
        <v>563356</v>
      </c>
      <c r="BN9" s="273"/>
      <c r="BO9" s="274"/>
      <c r="BP9" s="275"/>
      <c r="BQ9" s="483">
        <v>72</v>
      </c>
      <c r="BR9" s="484">
        <v>59</v>
      </c>
      <c r="BS9" s="485">
        <v>66</v>
      </c>
      <c r="BT9" s="486">
        <v>286577</v>
      </c>
      <c r="BU9" s="484">
        <v>276779</v>
      </c>
      <c r="BV9" s="485">
        <v>563356</v>
      </c>
      <c r="BW9" s="273"/>
      <c r="BX9" s="274"/>
      <c r="BY9" s="275"/>
      <c r="BZ9" s="483">
        <v>35.700000000000003</v>
      </c>
      <c r="CA9" s="484">
        <v>33.799999999999997</v>
      </c>
      <c r="CB9" s="485">
        <v>34.799999999999997</v>
      </c>
      <c r="CC9" s="486">
        <v>286577</v>
      </c>
      <c r="CD9" s="484">
        <v>276779</v>
      </c>
      <c r="CE9" s="485">
        <v>563356</v>
      </c>
    </row>
    <row r="10" spans="1:85" x14ac:dyDescent="0.35">
      <c r="B10" t="s">
        <v>176</v>
      </c>
      <c r="C10" s="273"/>
      <c r="D10" s="274"/>
      <c r="E10" s="275"/>
      <c r="F10" s="486">
        <v>19</v>
      </c>
      <c r="G10" s="484">
        <v>14</v>
      </c>
      <c r="H10" s="485">
        <v>16</v>
      </c>
      <c r="I10" s="486">
        <v>3160</v>
      </c>
      <c r="J10" s="484">
        <v>5480</v>
      </c>
      <c r="K10" s="485">
        <v>8640</v>
      </c>
      <c r="L10" s="273"/>
      <c r="M10" s="274"/>
      <c r="N10" s="275"/>
      <c r="O10" s="486">
        <v>21</v>
      </c>
      <c r="P10" s="484">
        <v>15</v>
      </c>
      <c r="Q10" s="485">
        <v>17</v>
      </c>
      <c r="R10" s="486">
        <v>3160</v>
      </c>
      <c r="S10" s="484">
        <v>5480</v>
      </c>
      <c r="T10" s="485">
        <v>8640</v>
      </c>
      <c r="U10" s="273"/>
      <c r="V10" s="274"/>
      <c r="W10" s="275"/>
      <c r="X10" s="273">
        <v>26.8</v>
      </c>
      <c r="Y10" s="274">
        <v>25.8</v>
      </c>
      <c r="Z10" s="275">
        <v>26.1</v>
      </c>
      <c r="AA10" s="273">
        <v>3160</v>
      </c>
      <c r="AB10" s="274">
        <v>5480</v>
      </c>
      <c r="AC10" s="275">
        <v>8640</v>
      </c>
      <c r="AD10" s="273"/>
      <c r="AE10" s="274"/>
      <c r="AF10" s="275"/>
      <c r="AG10" s="486">
        <v>29</v>
      </c>
      <c r="AH10" s="484">
        <v>20</v>
      </c>
      <c r="AI10" s="485">
        <v>23</v>
      </c>
      <c r="AJ10" s="486">
        <v>5995</v>
      </c>
      <c r="AK10" s="484">
        <v>12374</v>
      </c>
      <c r="AL10" s="485">
        <v>18369</v>
      </c>
      <c r="AM10" s="273"/>
      <c r="AN10" s="274"/>
      <c r="AO10" s="275"/>
      <c r="AP10" s="486">
        <v>31</v>
      </c>
      <c r="AQ10" s="484">
        <v>22</v>
      </c>
      <c r="AR10" s="485">
        <v>25</v>
      </c>
      <c r="AS10" s="486">
        <v>5995</v>
      </c>
      <c r="AT10" s="484">
        <v>12374</v>
      </c>
      <c r="AU10" s="485">
        <v>18369</v>
      </c>
      <c r="AV10" s="273"/>
      <c r="AW10" s="274"/>
      <c r="AX10" s="275"/>
      <c r="AY10" s="486">
        <v>28.9</v>
      </c>
      <c r="AZ10" s="484">
        <v>27.6</v>
      </c>
      <c r="BA10" s="485">
        <v>28</v>
      </c>
      <c r="BB10" s="486">
        <v>5995</v>
      </c>
      <c r="BC10" s="484">
        <v>12374</v>
      </c>
      <c r="BD10" s="485">
        <v>18369</v>
      </c>
      <c r="BE10" s="273"/>
      <c r="BF10" s="274"/>
      <c r="BG10" s="275"/>
      <c r="BH10" s="486">
        <v>26</v>
      </c>
      <c r="BI10" s="484">
        <v>18</v>
      </c>
      <c r="BJ10" s="485">
        <v>21</v>
      </c>
      <c r="BK10" s="486">
        <v>9155</v>
      </c>
      <c r="BL10" s="484">
        <v>17854</v>
      </c>
      <c r="BM10" s="485">
        <v>27009</v>
      </c>
      <c r="BN10" s="273"/>
      <c r="BO10" s="274"/>
      <c r="BP10" s="275"/>
      <c r="BQ10" s="486">
        <v>27</v>
      </c>
      <c r="BR10" s="484">
        <v>20</v>
      </c>
      <c r="BS10" s="485">
        <v>23</v>
      </c>
      <c r="BT10" s="486">
        <v>9155</v>
      </c>
      <c r="BU10" s="484">
        <v>17854</v>
      </c>
      <c r="BV10" s="485">
        <v>27009</v>
      </c>
      <c r="BW10" s="273"/>
      <c r="BX10" s="274"/>
      <c r="BY10" s="275"/>
      <c r="BZ10" s="486">
        <v>28.2</v>
      </c>
      <c r="CA10" s="484">
        <v>27</v>
      </c>
      <c r="CB10" s="485">
        <v>27.4</v>
      </c>
      <c r="CC10" s="486">
        <v>9155</v>
      </c>
      <c r="CD10" s="484">
        <v>17854</v>
      </c>
      <c r="CE10" s="485">
        <v>27009</v>
      </c>
    </row>
    <row r="11" spans="1:85" x14ac:dyDescent="0.35">
      <c r="B11" t="s">
        <v>177</v>
      </c>
      <c r="C11" s="273"/>
      <c r="D11" s="274"/>
      <c r="E11" s="275"/>
      <c r="F11" s="486">
        <v>16</v>
      </c>
      <c r="G11" s="484">
        <v>10</v>
      </c>
      <c r="H11" s="485">
        <v>12</v>
      </c>
      <c r="I11" s="486">
        <v>2719</v>
      </c>
      <c r="J11" s="484">
        <v>6084</v>
      </c>
      <c r="K11" s="485">
        <v>8803</v>
      </c>
      <c r="L11" s="273"/>
      <c r="M11" s="274"/>
      <c r="N11" s="275"/>
      <c r="O11" s="486">
        <v>17</v>
      </c>
      <c r="P11" s="484">
        <v>11</v>
      </c>
      <c r="Q11" s="485">
        <v>13</v>
      </c>
      <c r="R11" s="486">
        <v>2719</v>
      </c>
      <c r="S11" s="484">
        <v>6084</v>
      </c>
      <c r="T11" s="485">
        <v>8803</v>
      </c>
      <c r="U11" s="273"/>
      <c r="V11" s="274"/>
      <c r="W11" s="275"/>
      <c r="X11" s="273">
        <v>25.3</v>
      </c>
      <c r="Y11" s="274">
        <v>24.1</v>
      </c>
      <c r="Z11" s="275">
        <v>24.5</v>
      </c>
      <c r="AA11" s="273">
        <v>2719</v>
      </c>
      <c r="AB11" s="274">
        <v>6084</v>
      </c>
      <c r="AC11" s="275">
        <v>8803</v>
      </c>
      <c r="AD11" s="273"/>
      <c r="AE11" s="274"/>
      <c r="AF11" s="275"/>
      <c r="AG11" s="486">
        <v>27</v>
      </c>
      <c r="AH11" s="484">
        <v>17</v>
      </c>
      <c r="AI11" s="485">
        <v>20</v>
      </c>
      <c r="AJ11" s="486">
        <v>5658</v>
      </c>
      <c r="AK11" s="484">
        <v>14685</v>
      </c>
      <c r="AL11" s="485">
        <v>20343</v>
      </c>
      <c r="AM11" s="273"/>
      <c r="AN11" s="274"/>
      <c r="AO11" s="275"/>
      <c r="AP11" s="486">
        <v>29</v>
      </c>
      <c r="AQ11" s="484">
        <v>19</v>
      </c>
      <c r="AR11" s="485">
        <v>22</v>
      </c>
      <c r="AS11" s="486">
        <v>5658</v>
      </c>
      <c r="AT11" s="484">
        <v>14685</v>
      </c>
      <c r="AU11" s="485">
        <v>20343</v>
      </c>
      <c r="AV11" s="273"/>
      <c r="AW11" s="274"/>
      <c r="AX11" s="275"/>
      <c r="AY11" s="486">
        <v>27.9</v>
      </c>
      <c r="AZ11" s="484">
        <v>26.1</v>
      </c>
      <c r="BA11" s="485">
        <v>26.6</v>
      </c>
      <c r="BB11" s="486">
        <v>5658</v>
      </c>
      <c r="BC11" s="484">
        <v>14685</v>
      </c>
      <c r="BD11" s="485">
        <v>20343</v>
      </c>
      <c r="BE11" s="273"/>
      <c r="BF11" s="274"/>
      <c r="BG11" s="275"/>
      <c r="BH11" s="486">
        <v>24</v>
      </c>
      <c r="BI11" s="484">
        <v>15</v>
      </c>
      <c r="BJ11" s="485">
        <v>18</v>
      </c>
      <c r="BK11" s="486">
        <v>8377</v>
      </c>
      <c r="BL11" s="484">
        <v>20769</v>
      </c>
      <c r="BM11" s="485">
        <v>29146</v>
      </c>
      <c r="BN11" s="273"/>
      <c r="BO11" s="274"/>
      <c r="BP11" s="275"/>
      <c r="BQ11" s="486">
        <v>25</v>
      </c>
      <c r="BR11" s="484">
        <v>17</v>
      </c>
      <c r="BS11" s="485">
        <v>19</v>
      </c>
      <c r="BT11" s="486">
        <v>8377</v>
      </c>
      <c r="BU11" s="484">
        <v>20769</v>
      </c>
      <c r="BV11" s="485">
        <v>29146</v>
      </c>
      <c r="BW11" s="273"/>
      <c r="BX11" s="274"/>
      <c r="BY11" s="275"/>
      <c r="BZ11" s="486">
        <v>27</v>
      </c>
      <c r="CA11" s="484">
        <v>25.6</v>
      </c>
      <c r="CB11" s="485">
        <v>26</v>
      </c>
      <c r="CC11" s="486">
        <v>8377</v>
      </c>
      <c r="CD11" s="484">
        <v>20769</v>
      </c>
      <c r="CE11" s="485">
        <v>29146</v>
      </c>
    </row>
    <row r="12" spans="1:85" x14ac:dyDescent="0.35">
      <c r="B12" t="s">
        <v>230</v>
      </c>
      <c r="C12" s="273"/>
      <c r="D12" s="274"/>
      <c r="E12" s="275"/>
      <c r="F12" s="486">
        <v>18</v>
      </c>
      <c r="G12" s="484">
        <v>12</v>
      </c>
      <c r="H12" s="485">
        <v>14</v>
      </c>
      <c r="I12" s="486">
        <v>5879</v>
      </c>
      <c r="J12" s="484">
        <v>11564</v>
      </c>
      <c r="K12" s="485">
        <v>17443</v>
      </c>
      <c r="L12" s="273"/>
      <c r="M12" s="274"/>
      <c r="N12" s="275"/>
      <c r="O12" s="486">
        <v>19</v>
      </c>
      <c r="P12" s="484">
        <v>13</v>
      </c>
      <c r="Q12" s="485">
        <v>15</v>
      </c>
      <c r="R12" s="486">
        <v>5879</v>
      </c>
      <c r="S12" s="484">
        <v>11564</v>
      </c>
      <c r="T12" s="485">
        <v>17443</v>
      </c>
      <c r="U12" s="273"/>
      <c r="V12" s="274"/>
      <c r="W12" s="275"/>
      <c r="X12" s="273">
        <v>26.1</v>
      </c>
      <c r="Y12" s="274">
        <v>24.9</v>
      </c>
      <c r="Z12" s="275">
        <v>25.3</v>
      </c>
      <c r="AA12" s="273">
        <v>5879</v>
      </c>
      <c r="AB12" s="274">
        <v>11564</v>
      </c>
      <c r="AC12" s="275">
        <v>17443</v>
      </c>
      <c r="AD12" s="273"/>
      <c r="AE12" s="274"/>
      <c r="AF12" s="275"/>
      <c r="AG12" s="486">
        <v>28</v>
      </c>
      <c r="AH12" s="484">
        <v>19</v>
      </c>
      <c r="AI12" s="485">
        <v>22</v>
      </c>
      <c r="AJ12" s="486">
        <v>11653</v>
      </c>
      <c r="AK12" s="484">
        <v>27059</v>
      </c>
      <c r="AL12" s="485">
        <v>38712</v>
      </c>
      <c r="AM12" s="273"/>
      <c r="AN12" s="274"/>
      <c r="AO12" s="275"/>
      <c r="AP12" s="486">
        <v>30</v>
      </c>
      <c r="AQ12" s="484">
        <v>21</v>
      </c>
      <c r="AR12" s="485">
        <v>23</v>
      </c>
      <c r="AS12" s="486">
        <v>11653</v>
      </c>
      <c r="AT12" s="484">
        <v>27059</v>
      </c>
      <c r="AU12" s="485">
        <v>38712</v>
      </c>
      <c r="AV12" s="273"/>
      <c r="AW12" s="274"/>
      <c r="AX12" s="275"/>
      <c r="AY12" s="486">
        <v>28.4</v>
      </c>
      <c r="AZ12" s="484">
        <v>26.8</v>
      </c>
      <c r="BA12" s="485">
        <v>27.3</v>
      </c>
      <c r="BB12" s="486">
        <v>11653</v>
      </c>
      <c r="BC12" s="484">
        <v>27059</v>
      </c>
      <c r="BD12" s="485">
        <v>38712</v>
      </c>
      <c r="BE12" s="273"/>
      <c r="BF12" s="274"/>
      <c r="BG12" s="275"/>
      <c r="BH12" s="486">
        <v>25</v>
      </c>
      <c r="BI12" s="484">
        <v>17</v>
      </c>
      <c r="BJ12" s="485">
        <v>19</v>
      </c>
      <c r="BK12" s="486">
        <v>17532</v>
      </c>
      <c r="BL12" s="484">
        <v>38623</v>
      </c>
      <c r="BM12" s="485">
        <v>56155</v>
      </c>
      <c r="BN12" s="273"/>
      <c r="BO12" s="274"/>
      <c r="BP12" s="275"/>
      <c r="BQ12" s="486">
        <v>26</v>
      </c>
      <c r="BR12" s="484">
        <v>18</v>
      </c>
      <c r="BS12" s="485">
        <v>21</v>
      </c>
      <c r="BT12" s="486">
        <v>17532</v>
      </c>
      <c r="BU12" s="484">
        <v>38623</v>
      </c>
      <c r="BV12" s="485">
        <v>56155</v>
      </c>
      <c r="BW12" s="273"/>
      <c r="BX12" s="274"/>
      <c r="BY12" s="275"/>
      <c r="BZ12" s="486">
        <v>27.6</v>
      </c>
      <c r="CA12" s="484">
        <v>26.2</v>
      </c>
      <c r="CB12" s="485">
        <v>26.7</v>
      </c>
      <c r="CC12" s="486">
        <v>17532</v>
      </c>
      <c r="CD12" s="484">
        <v>38623</v>
      </c>
      <c r="CE12" s="485">
        <v>56155</v>
      </c>
    </row>
    <row r="13" spans="1:85" x14ac:dyDescent="0.35">
      <c r="B13" t="s">
        <v>231</v>
      </c>
      <c r="C13" s="273"/>
      <c r="D13" s="274"/>
      <c r="E13" s="275"/>
      <c r="F13" s="486">
        <v>3</v>
      </c>
      <c r="G13" s="484">
        <v>2</v>
      </c>
      <c r="H13" s="485">
        <v>2</v>
      </c>
      <c r="I13" s="486">
        <v>641</v>
      </c>
      <c r="J13" s="484">
        <v>1531</v>
      </c>
      <c r="K13" s="485">
        <v>2172</v>
      </c>
      <c r="L13" s="273"/>
      <c r="M13" s="274"/>
      <c r="N13" s="275"/>
      <c r="O13" s="486">
        <v>3</v>
      </c>
      <c r="P13" s="484">
        <v>2</v>
      </c>
      <c r="Q13" s="485">
        <v>2</v>
      </c>
      <c r="R13" s="486">
        <v>641</v>
      </c>
      <c r="S13" s="484">
        <v>1531</v>
      </c>
      <c r="T13" s="485">
        <v>2172</v>
      </c>
      <c r="U13" s="273"/>
      <c r="V13" s="274"/>
      <c r="W13" s="275"/>
      <c r="X13" s="273">
        <v>19.5</v>
      </c>
      <c r="Y13" s="274">
        <v>19.2</v>
      </c>
      <c r="Z13" s="275">
        <v>19.3</v>
      </c>
      <c r="AA13" s="273">
        <v>641</v>
      </c>
      <c r="AB13" s="274">
        <v>1531</v>
      </c>
      <c r="AC13" s="275">
        <v>2172</v>
      </c>
      <c r="AD13" s="273"/>
      <c r="AE13" s="274"/>
      <c r="AF13" s="275"/>
      <c r="AG13" s="486">
        <v>5</v>
      </c>
      <c r="AH13" s="484">
        <v>3</v>
      </c>
      <c r="AI13" s="485">
        <v>3</v>
      </c>
      <c r="AJ13" s="486">
        <v>1735</v>
      </c>
      <c r="AK13" s="484">
        <v>4433</v>
      </c>
      <c r="AL13" s="485">
        <v>6168</v>
      </c>
      <c r="AM13" s="273"/>
      <c r="AN13" s="274"/>
      <c r="AO13" s="275"/>
      <c r="AP13" s="486">
        <v>5</v>
      </c>
      <c r="AQ13" s="484">
        <v>3</v>
      </c>
      <c r="AR13" s="485">
        <v>4</v>
      </c>
      <c r="AS13" s="486">
        <v>1735</v>
      </c>
      <c r="AT13" s="484">
        <v>4433</v>
      </c>
      <c r="AU13" s="485">
        <v>6168</v>
      </c>
      <c r="AV13" s="273"/>
      <c r="AW13" s="274"/>
      <c r="AX13" s="275"/>
      <c r="AY13" s="486">
        <v>20</v>
      </c>
      <c r="AZ13" s="484">
        <v>19.8</v>
      </c>
      <c r="BA13" s="485">
        <v>19.8</v>
      </c>
      <c r="BB13" s="486">
        <v>1735</v>
      </c>
      <c r="BC13" s="484">
        <v>4433</v>
      </c>
      <c r="BD13" s="485">
        <v>6168</v>
      </c>
      <c r="BE13" s="273"/>
      <c r="BF13" s="274"/>
      <c r="BG13" s="275"/>
      <c r="BH13" s="486">
        <v>4</v>
      </c>
      <c r="BI13" s="484">
        <v>2</v>
      </c>
      <c r="BJ13" s="485">
        <v>3</v>
      </c>
      <c r="BK13" s="486">
        <v>2376</v>
      </c>
      <c r="BL13" s="484">
        <v>5964</v>
      </c>
      <c r="BM13" s="485">
        <v>8340</v>
      </c>
      <c r="BN13" s="273"/>
      <c r="BO13" s="274"/>
      <c r="BP13" s="275"/>
      <c r="BQ13" s="486">
        <v>4</v>
      </c>
      <c r="BR13" s="484">
        <v>3</v>
      </c>
      <c r="BS13" s="485">
        <v>3</v>
      </c>
      <c r="BT13" s="486">
        <v>2376</v>
      </c>
      <c r="BU13" s="484">
        <v>5964</v>
      </c>
      <c r="BV13" s="485">
        <v>8340</v>
      </c>
      <c r="BW13" s="273"/>
      <c r="BX13" s="274"/>
      <c r="BY13" s="275"/>
      <c r="BZ13" s="486">
        <v>19.899999999999999</v>
      </c>
      <c r="CA13" s="484">
        <v>19.600000000000001</v>
      </c>
      <c r="CB13" s="485">
        <v>19.7</v>
      </c>
      <c r="CC13" s="486">
        <v>2376</v>
      </c>
      <c r="CD13" s="484">
        <v>5964</v>
      </c>
      <c r="CE13" s="485">
        <v>8340</v>
      </c>
    </row>
    <row r="14" spans="1:85" x14ac:dyDescent="0.35">
      <c r="B14" t="s">
        <v>229</v>
      </c>
      <c r="C14" s="273"/>
      <c r="D14" s="274"/>
      <c r="E14" s="275"/>
      <c r="F14" s="486">
        <v>16</v>
      </c>
      <c r="G14" s="484">
        <v>11</v>
      </c>
      <c r="H14" s="485">
        <v>12</v>
      </c>
      <c r="I14" s="486">
        <v>6520</v>
      </c>
      <c r="J14" s="484">
        <v>13095</v>
      </c>
      <c r="K14" s="485">
        <v>19615</v>
      </c>
      <c r="L14" s="273"/>
      <c r="M14" s="274"/>
      <c r="N14" s="275"/>
      <c r="O14" s="486">
        <v>18</v>
      </c>
      <c r="P14" s="484">
        <v>12</v>
      </c>
      <c r="Q14" s="485">
        <v>14</v>
      </c>
      <c r="R14" s="486">
        <v>6520</v>
      </c>
      <c r="S14" s="484">
        <v>13095</v>
      </c>
      <c r="T14" s="485">
        <v>19615</v>
      </c>
      <c r="U14" s="273"/>
      <c r="V14" s="274"/>
      <c r="W14" s="275"/>
      <c r="X14" s="273">
        <v>25.4</v>
      </c>
      <c r="Y14" s="274">
        <v>24.2</v>
      </c>
      <c r="Z14" s="275">
        <v>24.6</v>
      </c>
      <c r="AA14" s="273">
        <v>6520</v>
      </c>
      <c r="AB14" s="274">
        <v>13095</v>
      </c>
      <c r="AC14" s="275">
        <v>19615</v>
      </c>
      <c r="AD14" s="273"/>
      <c r="AE14" s="274"/>
      <c r="AF14" s="275"/>
      <c r="AG14" s="486">
        <v>25</v>
      </c>
      <c r="AH14" s="484">
        <v>17</v>
      </c>
      <c r="AI14" s="485">
        <v>19</v>
      </c>
      <c r="AJ14" s="486">
        <v>13388</v>
      </c>
      <c r="AK14" s="484">
        <v>31492</v>
      </c>
      <c r="AL14" s="485">
        <v>44880</v>
      </c>
      <c r="AM14" s="273"/>
      <c r="AN14" s="274"/>
      <c r="AO14" s="275"/>
      <c r="AP14" s="486">
        <v>27</v>
      </c>
      <c r="AQ14" s="484">
        <v>18</v>
      </c>
      <c r="AR14" s="485">
        <v>21</v>
      </c>
      <c r="AS14" s="486">
        <v>13388</v>
      </c>
      <c r="AT14" s="484">
        <v>31492</v>
      </c>
      <c r="AU14" s="485">
        <v>44880</v>
      </c>
      <c r="AV14" s="273"/>
      <c r="AW14" s="274"/>
      <c r="AX14" s="275"/>
      <c r="AY14" s="486">
        <v>27.3</v>
      </c>
      <c r="AZ14" s="484">
        <v>25.8</v>
      </c>
      <c r="BA14" s="485">
        <v>26.3</v>
      </c>
      <c r="BB14" s="486">
        <v>13388</v>
      </c>
      <c r="BC14" s="484">
        <v>31492</v>
      </c>
      <c r="BD14" s="485">
        <v>44880</v>
      </c>
      <c r="BE14" s="273"/>
      <c r="BF14" s="274"/>
      <c r="BG14" s="275"/>
      <c r="BH14" s="486">
        <v>22</v>
      </c>
      <c r="BI14" s="484">
        <v>15</v>
      </c>
      <c r="BJ14" s="485">
        <v>17</v>
      </c>
      <c r="BK14" s="486">
        <v>19908</v>
      </c>
      <c r="BL14" s="484">
        <v>44587</v>
      </c>
      <c r="BM14" s="485">
        <v>64495</v>
      </c>
      <c r="BN14" s="273"/>
      <c r="BO14" s="274"/>
      <c r="BP14" s="275"/>
      <c r="BQ14" s="486">
        <v>24</v>
      </c>
      <c r="BR14" s="484">
        <v>16</v>
      </c>
      <c r="BS14" s="485">
        <v>19</v>
      </c>
      <c r="BT14" s="486">
        <v>19908</v>
      </c>
      <c r="BU14" s="484">
        <v>44587</v>
      </c>
      <c r="BV14" s="485">
        <v>64495</v>
      </c>
      <c r="BW14" s="273"/>
      <c r="BX14" s="274"/>
      <c r="BY14" s="275"/>
      <c r="BZ14" s="486">
        <v>26.7</v>
      </c>
      <c r="CA14" s="484">
        <v>25.3</v>
      </c>
      <c r="CB14" s="485">
        <v>25.8</v>
      </c>
      <c r="CC14" s="486">
        <v>19908</v>
      </c>
      <c r="CD14" s="484">
        <v>44587</v>
      </c>
      <c r="CE14" s="485">
        <v>64495</v>
      </c>
    </row>
    <row r="15" spans="1:85" x14ac:dyDescent="0.35">
      <c r="B15" s="501" t="s">
        <v>1551</v>
      </c>
      <c r="C15" s="320" t="s">
        <v>191</v>
      </c>
      <c r="D15" s="320" t="s">
        <v>191</v>
      </c>
      <c r="E15" s="322" t="s">
        <v>191</v>
      </c>
      <c r="F15" s="483" t="s">
        <v>191</v>
      </c>
      <c r="G15" s="487" t="s">
        <v>191</v>
      </c>
      <c r="H15" s="488" t="s">
        <v>191</v>
      </c>
      <c r="I15" s="483" t="s">
        <v>191</v>
      </c>
      <c r="J15" s="487" t="s">
        <v>191</v>
      </c>
      <c r="K15" s="488" t="s">
        <v>191</v>
      </c>
      <c r="L15" s="320" t="s">
        <v>191</v>
      </c>
      <c r="M15" s="321" t="s">
        <v>191</v>
      </c>
      <c r="N15" s="322" t="s">
        <v>191</v>
      </c>
      <c r="O15" s="483" t="s">
        <v>191</v>
      </c>
      <c r="P15" s="487" t="s">
        <v>191</v>
      </c>
      <c r="Q15" s="488" t="s">
        <v>191</v>
      </c>
      <c r="R15" s="483" t="s">
        <v>191</v>
      </c>
      <c r="S15" s="487" t="s">
        <v>191</v>
      </c>
      <c r="T15" s="488" t="s">
        <v>191</v>
      </c>
      <c r="U15" s="320" t="s">
        <v>191</v>
      </c>
      <c r="V15" s="321" t="s">
        <v>191</v>
      </c>
      <c r="W15" s="322" t="s">
        <v>191</v>
      </c>
      <c r="X15" s="320" t="s">
        <v>191</v>
      </c>
      <c r="Y15" s="321" t="s">
        <v>191</v>
      </c>
      <c r="Z15" s="322" t="s">
        <v>191</v>
      </c>
      <c r="AA15" s="320" t="s">
        <v>191</v>
      </c>
      <c r="AB15" s="321" t="s">
        <v>191</v>
      </c>
      <c r="AC15" s="322" t="s">
        <v>191</v>
      </c>
      <c r="AD15" s="320" t="s">
        <v>191</v>
      </c>
      <c r="AE15" s="321" t="s">
        <v>191</v>
      </c>
      <c r="AF15" s="322" t="s">
        <v>191</v>
      </c>
      <c r="AG15" s="483" t="s">
        <v>191</v>
      </c>
      <c r="AH15" s="487" t="s">
        <v>191</v>
      </c>
      <c r="AI15" s="488" t="s">
        <v>191</v>
      </c>
      <c r="AJ15" s="483" t="s">
        <v>191</v>
      </c>
      <c r="AK15" s="487" t="s">
        <v>191</v>
      </c>
      <c r="AL15" s="488" t="s">
        <v>191</v>
      </c>
      <c r="AM15" s="320" t="s">
        <v>191</v>
      </c>
      <c r="AN15" s="321" t="s">
        <v>191</v>
      </c>
      <c r="AO15" s="322" t="s">
        <v>191</v>
      </c>
      <c r="AP15" s="483" t="s">
        <v>191</v>
      </c>
      <c r="AQ15" s="487" t="s">
        <v>191</v>
      </c>
      <c r="AR15" s="488" t="s">
        <v>191</v>
      </c>
      <c r="AS15" s="483" t="s">
        <v>191</v>
      </c>
      <c r="AT15" s="487" t="s">
        <v>191</v>
      </c>
      <c r="AU15" s="488" t="s">
        <v>191</v>
      </c>
      <c r="AV15" s="320" t="s">
        <v>191</v>
      </c>
      <c r="AW15" s="321" t="s">
        <v>191</v>
      </c>
      <c r="AX15" s="322" t="s">
        <v>191</v>
      </c>
      <c r="AY15" s="483" t="s">
        <v>191</v>
      </c>
      <c r="AZ15" s="487" t="s">
        <v>191</v>
      </c>
      <c r="BA15" s="488" t="s">
        <v>191</v>
      </c>
      <c r="BB15" s="483" t="s">
        <v>191</v>
      </c>
      <c r="BC15" s="487" t="s">
        <v>191</v>
      </c>
      <c r="BD15" s="488" t="s">
        <v>191</v>
      </c>
      <c r="BE15" s="320" t="s">
        <v>191</v>
      </c>
      <c r="BF15" s="321" t="s">
        <v>191</v>
      </c>
      <c r="BG15" s="322" t="s">
        <v>191</v>
      </c>
      <c r="BH15" s="483" t="s">
        <v>191</v>
      </c>
      <c r="BI15" s="487" t="s">
        <v>191</v>
      </c>
      <c r="BJ15" s="488" t="s">
        <v>191</v>
      </c>
      <c r="BK15" s="483" t="s">
        <v>191</v>
      </c>
      <c r="BL15" s="487" t="s">
        <v>191</v>
      </c>
      <c r="BM15" s="488" t="s">
        <v>191</v>
      </c>
      <c r="BN15" s="320" t="s">
        <v>191</v>
      </c>
      <c r="BO15" s="274"/>
      <c r="BP15" s="322" t="s">
        <v>191</v>
      </c>
      <c r="BQ15" s="483" t="s">
        <v>191</v>
      </c>
      <c r="BR15" s="487" t="s">
        <v>191</v>
      </c>
      <c r="BS15" s="488" t="s">
        <v>191</v>
      </c>
      <c r="BT15" s="483" t="s">
        <v>191</v>
      </c>
      <c r="BU15" s="487" t="s">
        <v>191</v>
      </c>
      <c r="BV15" s="488" t="s">
        <v>191</v>
      </c>
      <c r="BW15" s="320" t="s">
        <v>191</v>
      </c>
      <c r="BX15" s="321" t="s">
        <v>191</v>
      </c>
      <c r="BY15" s="275"/>
      <c r="BZ15" s="483" t="s">
        <v>191</v>
      </c>
      <c r="CA15" s="487" t="s">
        <v>191</v>
      </c>
      <c r="CB15" s="488" t="s">
        <v>191</v>
      </c>
      <c r="CC15" s="483" t="s">
        <v>1552</v>
      </c>
      <c r="CD15" s="487" t="s">
        <v>191</v>
      </c>
      <c r="CE15" s="488" t="s">
        <v>191</v>
      </c>
      <c r="CF15" s="501" t="s">
        <v>191</v>
      </c>
      <c r="CG15" s="501" t="s">
        <v>191</v>
      </c>
    </row>
    <row r="16" spans="1:85" x14ac:dyDescent="0.35">
      <c r="B16" t="s">
        <v>1567</v>
      </c>
      <c r="C16" s="320" t="s">
        <v>191</v>
      </c>
      <c r="D16" s="320" t="s">
        <v>191</v>
      </c>
      <c r="E16" s="275"/>
      <c r="F16" s="483" t="s">
        <v>191</v>
      </c>
      <c r="G16" s="487" t="s">
        <v>191</v>
      </c>
      <c r="H16" s="488" t="s">
        <v>191</v>
      </c>
      <c r="I16" s="483" t="s">
        <v>191</v>
      </c>
      <c r="J16" s="487" t="s">
        <v>191</v>
      </c>
      <c r="K16" s="488" t="s">
        <v>191</v>
      </c>
      <c r="L16" s="320" t="s">
        <v>191</v>
      </c>
      <c r="M16" s="321" t="s">
        <v>191</v>
      </c>
      <c r="N16" s="322" t="s">
        <v>191</v>
      </c>
      <c r="O16" s="483" t="s">
        <v>191</v>
      </c>
      <c r="P16" s="487" t="s">
        <v>191</v>
      </c>
      <c r="Q16" s="488" t="s">
        <v>191</v>
      </c>
      <c r="R16" s="483" t="s">
        <v>191</v>
      </c>
      <c r="S16" s="487" t="s">
        <v>191</v>
      </c>
      <c r="T16" s="488" t="s">
        <v>191</v>
      </c>
      <c r="U16" s="320" t="s">
        <v>191</v>
      </c>
      <c r="V16" s="321" t="s">
        <v>191</v>
      </c>
      <c r="W16" s="322" t="s">
        <v>191</v>
      </c>
      <c r="X16" s="320" t="s">
        <v>191</v>
      </c>
      <c r="Y16" s="321" t="s">
        <v>191</v>
      </c>
      <c r="Z16" s="322" t="s">
        <v>191</v>
      </c>
      <c r="AA16" s="320" t="s">
        <v>191</v>
      </c>
      <c r="AB16" s="321" t="s">
        <v>191</v>
      </c>
      <c r="AC16" s="322" t="s">
        <v>191</v>
      </c>
      <c r="AD16" s="320" t="s">
        <v>191</v>
      </c>
      <c r="AE16" s="321" t="s">
        <v>191</v>
      </c>
      <c r="AF16" s="322" t="s">
        <v>191</v>
      </c>
      <c r="AG16" s="483" t="s">
        <v>191</v>
      </c>
      <c r="AH16" s="487" t="s">
        <v>191</v>
      </c>
      <c r="AI16" s="488" t="s">
        <v>191</v>
      </c>
      <c r="AJ16" s="483" t="s">
        <v>191</v>
      </c>
      <c r="AK16" s="487" t="s">
        <v>191</v>
      </c>
      <c r="AL16" s="488" t="s">
        <v>191</v>
      </c>
      <c r="AM16" s="320" t="s">
        <v>191</v>
      </c>
      <c r="AN16" s="321" t="s">
        <v>191</v>
      </c>
      <c r="AO16" s="322" t="s">
        <v>191</v>
      </c>
      <c r="AP16" s="483" t="s">
        <v>191</v>
      </c>
      <c r="AQ16" s="487" t="s">
        <v>191</v>
      </c>
      <c r="AR16" s="488" t="s">
        <v>191</v>
      </c>
      <c r="AS16" s="483" t="s">
        <v>191</v>
      </c>
      <c r="AT16" s="487" t="s">
        <v>191</v>
      </c>
      <c r="AU16" s="488" t="s">
        <v>191</v>
      </c>
      <c r="AV16" s="320" t="s">
        <v>191</v>
      </c>
      <c r="AW16" s="321" t="s">
        <v>191</v>
      </c>
      <c r="AX16" s="322" t="s">
        <v>191</v>
      </c>
      <c r="AY16" s="483" t="s">
        <v>191</v>
      </c>
      <c r="AZ16" s="487" t="s">
        <v>191</v>
      </c>
      <c r="BA16" s="488" t="s">
        <v>191</v>
      </c>
      <c r="BB16" s="483" t="s">
        <v>191</v>
      </c>
      <c r="BC16" s="487" t="s">
        <v>191</v>
      </c>
      <c r="BD16" s="488" t="s">
        <v>191</v>
      </c>
      <c r="BE16" s="320" t="s">
        <v>191</v>
      </c>
      <c r="BF16" s="321" t="s">
        <v>191</v>
      </c>
      <c r="BG16" s="322" t="s">
        <v>191</v>
      </c>
      <c r="BH16" s="483" t="s">
        <v>191</v>
      </c>
      <c r="BI16" s="487" t="s">
        <v>191</v>
      </c>
      <c r="BJ16" s="488" t="s">
        <v>191</v>
      </c>
      <c r="BK16" s="483" t="s">
        <v>191</v>
      </c>
      <c r="BL16" s="487" t="s">
        <v>191</v>
      </c>
      <c r="BM16" s="488" t="s">
        <v>191</v>
      </c>
      <c r="BN16" s="320" t="s">
        <v>191</v>
      </c>
      <c r="BO16" s="274"/>
      <c r="BP16" s="322" t="s">
        <v>191</v>
      </c>
      <c r="BQ16" s="483" t="s">
        <v>191</v>
      </c>
      <c r="BR16" s="487" t="s">
        <v>191</v>
      </c>
      <c r="BS16" s="488" t="s">
        <v>191</v>
      </c>
      <c r="BT16" s="483" t="s">
        <v>191</v>
      </c>
      <c r="BU16" s="487" t="s">
        <v>191</v>
      </c>
      <c r="BV16" s="488" t="s">
        <v>191</v>
      </c>
      <c r="BW16" s="320" t="s">
        <v>191</v>
      </c>
      <c r="BX16" s="321" t="s">
        <v>191</v>
      </c>
      <c r="BY16" s="275"/>
      <c r="BZ16" s="483" t="s">
        <v>191</v>
      </c>
      <c r="CA16" s="487" t="s">
        <v>191</v>
      </c>
      <c r="CB16" s="488" t="s">
        <v>191</v>
      </c>
      <c r="CC16" s="483" t="s">
        <v>1552</v>
      </c>
      <c r="CD16" s="487" t="s">
        <v>191</v>
      </c>
      <c r="CE16" s="488" t="s">
        <v>191</v>
      </c>
    </row>
    <row r="17" spans="2:83" x14ac:dyDescent="0.35">
      <c r="C17" s="273"/>
      <c r="D17" s="274"/>
      <c r="E17" s="275"/>
      <c r="F17" s="486"/>
      <c r="G17" s="484"/>
      <c r="H17" s="485"/>
      <c r="I17" s="486"/>
      <c r="J17" s="484"/>
      <c r="K17" s="485"/>
      <c r="L17" s="273"/>
      <c r="M17" s="274"/>
      <c r="N17" s="275"/>
      <c r="O17" s="486"/>
      <c r="P17" s="484"/>
      <c r="Q17" s="485"/>
      <c r="R17" s="486"/>
      <c r="S17" s="484"/>
      <c r="T17" s="485"/>
      <c r="U17" s="273"/>
      <c r="V17" s="274"/>
      <c r="W17" s="275"/>
      <c r="X17" s="273"/>
      <c r="Y17" s="274"/>
      <c r="Z17" s="275"/>
      <c r="AA17" s="273"/>
      <c r="AB17" s="274"/>
      <c r="AC17" s="275"/>
      <c r="AD17" s="273"/>
      <c r="AE17" s="274"/>
      <c r="AF17" s="275"/>
      <c r="AG17" s="486"/>
      <c r="AH17" s="484"/>
      <c r="AI17" s="485"/>
      <c r="AJ17" s="486"/>
      <c r="AK17" s="484"/>
      <c r="AL17" s="485"/>
      <c r="AM17" s="273"/>
      <c r="AN17" s="274"/>
      <c r="AO17" s="275"/>
      <c r="AP17" s="486"/>
      <c r="AQ17" s="484"/>
      <c r="AR17" s="485"/>
      <c r="AS17" s="486"/>
      <c r="AT17" s="484"/>
      <c r="AU17" s="485"/>
      <c r="AV17" s="273"/>
      <c r="AW17" s="274"/>
      <c r="AX17" s="275"/>
      <c r="AY17" s="486"/>
      <c r="AZ17" s="484"/>
      <c r="BA17" s="485"/>
      <c r="BB17" s="486"/>
      <c r="BC17" s="484"/>
      <c r="BD17" s="485"/>
      <c r="BE17" s="273"/>
      <c r="BF17" s="274"/>
      <c r="BG17" s="275"/>
      <c r="BH17" s="486"/>
      <c r="BI17" s="484"/>
      <c r="BJ17" s="485"/>
      <c r="BK17" s="486"/>
      <c r="BL17" s="484"/>
      <c r="BM17" s="485"/>
      <c r="BN17" s="273"/>
      <c r="BO17" s="274"/>
      <c r="BP17" s="275"/>
      <c r="BQ17" s="486"/>
      <c r="BR17" s="484"/>
      <c r="BS17" s="485"/>
      <c r="BT17" s="486"/>
      <c r="BU17" s="484"/>
      <c r="BV17" s="485"/>
      <c r="BW17" s="273"/>
      <c r="BX17" s="274"/>
      <c r="BY17" s="275"/>
      <c r="BZ17" s="486"/>
      <c r="CA17" s="484"/>
      <c r="CB17" s="485"/>
      <c r="CC17" s="486"/>
      <c r="CD17" s="484"/>
      <c r="CE17" s="485"/>
    </row>
    <row r="18" spans="2:83" x14ac:dyDescent="0.35">
      <c r="B18" t="s">
        <v>539</v>
      </c>
      <c r="C18" s="273"/>
      <c r="D18" s="274"/>
      <c r="E18" s="275"/>
      <c r="F18" s="486">
        <v>51</v>
      </c>
      <c r="G18" s="484">
        <v>33</v>
      </c>
      <c r="H18" s="485">
        <v>42</v>
      </c>
      <c r="I18" s="486">
        <v>55217</v>
      </c>
      <c r="J18" s="484">
        <v>57480</v>
      </c>
      <c r="K18" s="485">
        <v>112697</v>
      </c>
      <c r="L18" s="273"/>
      <c r="M18" s="274"/>
      <c r="N18" s="275"/>
      <c r="O18" s="486">
        <v>53</v>
      </c>
      <c r="P18" s="484">
        <v>36</v>
      </c>
      <c r="Q18" s="485">
        <v>45</v>
      </c>
      <c r="R18" s="486">
        <v>55217</v>
      </c>
      <c r="S18" s="484">
        <v>57480</v>
      </c>
      <c r="T18" s="485">
        <v>112697</v>
      </c>
      <c r="U18" s="273"/>
      <c r="V18" s="274"/>
      <c r="W18" s="275"/>
      <c r="X18" s="273">
        <v>32.200000000000003</v>
      </c>
      <c r="Y18" s="274">
        <v>29.5</v>
      </c>
      <c r="Z18" s="275">
        <v>30.8</v>
      </c>
      <c r="AA18" s="273">
        <v>55217</v>
      </c>
      <c r="AB18" s="274">
        <v>57480</v>
      </c>
      <c r="AC18" s="275">
        <v>112697</v>
      </c>
      <c r="AD18" s="273"/>
      <c r="AE18" s="274"/>
      <c r="AF18" s="275"/>
      <c r="AG18" s="486">
        <v>70</v>
      </c>
      <c r="AH18" s="484">
        <v>53</v>
      </c>
      <c r="AI18" s="485">
        <v>61</v>
      </c>
      <c r="AJ18" s="486">
        <v>257753</v>
      </c>
      <c r="AK18" s="484">
        <v>270881</v>
      </c>
      <c r="AL18" s="485">
        <v>528634</v>
      </c>
      <c r="AM18" s="273"/>
      <c r="AN18" s="274"/>
      <c r="AO18" s="275"/>
      <c r="AP18" s="486">
        <v>72</v>
      </c>
      <c r="AQ18" s="484">
        <v>56</v>
      </c>
      <c r="AR18" s="485">
        <v>64</v>
      </c>
      <c r="AS18" s="486">
        <v>257753</v>
      </c>
      <c r="AT18" s="484">
        <v>270881</v>
      </c>
      <c r="AU18" s="485">
        <v>528634</v>
      </c>
      <c r="AV18" s="273"/>
      <c r="AW18" s="274"/>
      <c r="AX18" s="275"/>
      <c r="AY18" s="486">
        <v>35.700000000000003</v>
      </c>
      <c r="AZ18" s="484">
        <v>33.200000000000003</v>
      </c>
      <c r="BA18" s="485">
        <v>34.4</v>
      </c>
      <c r="BB18" s="486">
        <v>257753</v>
      </c>
      <c r="BC18" s="484">
        <v>270881</v>
      </c>
      <c r="BD18" s="485">
        <v>528634</v>
      </c>
      <c r="BE18" s="273"/>
      <c r="BF18" s="274"/>
      <c r="BG18" s="275"/>
      <c r="BH18" s="486">
        <v>67</v>
      </c>
      <c r="BI18" s="484">
        <v>50</v>
      </c>
      <c r="BJ18" s="485">
        <v>58</v>
      </c>
      <c r="BK18" s="486">
        <v>312970</v>
      </c>
      <c r="BL18" s="484">
        <v>328361</v>
      </c>
      <c r="BM18" s="485">
        <v>641331</v>
      </c>
      <c r="BN18" s="273"/>
      <c r="BO18" s="274"/>
      <c r="BP18" s="275"/>
      <c r="BQ18" s="486">
        <v>69</v>
      </c>
      <c r="BR18" s="484">
        <v>52</v>
      </c>
      <c r="BS18" s="485">
        <v>60</v>
      </c>
      <c r="BT18" s="486">
        <v>312970</v>
      </c>
      <c r="BU18" s="484">
        <v>328361</v>
      </c>
      <c r="BV18" s="485">
        <v>641331</v>
      </c>
      <c r="BW18" s="273"/>
      <c r="BX18" s="274"/>
      <c r="BY18" s="275"/>
      <c r="BZ18" s="486">
        <v>35.1</v>
      </c>
      <c r="CA18" s="484">
        <v>32.6</v>
      </c>
      <c r="CB18" s="485">
        <v>33.799999999999997</v>
      </c>
      <c r="CC18" s="486">
        <v>312970</v>
      </c>
      <c r="CD18" s="484">
        <v>328361</v>
      </c>
      <c r="CE18" s="485">
        <v>641331</v>
      </c>
    </row>
    <row r="19" spans="2:83" x14ac:dyDescent="0.35">
      <c r="P19" s="157"/>
    </row>
    <row r="20" spans="2:83" ht="14.25" x14ac:dyDescent="0.45">
      <c r="B20" s="272">
        <v>1</v>
      </c>
      <c r="C20" s="272">
        <v>2</v>
      </c>
      <c r="D20" s="272">
        <v>3</v>
      </c>
      <c r="E20" s="272">
        <v>4</v>
      </c>
      <c r="F20" s="272">
        <v>5</v>
      </c>
      <c r="G20" s="272">
        <v>6</v>
      </c>
      <c r="H20" s="272">
        <v>7</v>
      </c>
      <c r="I20" s="272">
        <v>8</v>
      </c>
      <c r="J20" s="272">
        <v>9</v>
      </c>
      <c r="K20" s="272">
        <v>10</v>
      </c>
      <c r="L20" s="272">
        <v>11</v>
      </c>
      <c r="M20" s="272">
        <v>12</v>
      </c>
      <c r="N20" s="272">
        <v>13</v>
      </c>
      <c r="O20" s="272">
        <v>14</v>
      </c>
      <c r="P20" s="272">
        <v>15</v>
      </c>
      <c r="Q20" s="272">
        <v>16</v>
      </c>
      <c r="R20" s="272">
        <v>17</v>
      </c>
      <c r="S20" s="272">
        <v>18</v>
      </c>
      <c r="T20" s="272">
        <v>19</v>
      </c>
      <c r="U20" s="272">
        <v>20</v>
      </c>
      <c r="V20" s="272">
        <v>21</v>
      </c>
      <c r="W20" s="272">
        <v>22</v>
      </c>
      <c r="X20" s="272">
        <v>23</v>
      </c>
      <c r="Y20" s="272">
        <v>24</v>
      </c>
      <c r="Z20" s="272">
        <v>25</v>
      </c>
      <c r="AA20" s="272">
        <v>26</v>
      </c>
      <c r="AB20" s="272">
        <v>27</v>
      </c>
      <c r="AC20" s="272">
        <v>28</v>
      </c>
      <c r="AD20" s="272">
        <v>29</v>
      </c>
      <c r="AE20" s="272">
        <v>30</v>
      </c>
      <c r="AF20" s="272">
        <v>31</v>
      </c>
      <c r="AG20" s="272">
        <v>32</v>
      </c>
      <c r="AH20" s="272">
        <v>33</v>
      </c>
      <c r="AI20" s="272">
        <v>34</v>
      </c>
      <c r="AJ20" s="272">
        <v>35</v>
      </c>
      <c r="AK20" s="272">
        <v>36</v>
      </c>
      <c r="AL20" s="272">
        <v>37</v>
      </c>
      <c r="AM20" s="272">
        <v>38</v>
      </c>
      <c r="AN20" s="272">
        <v>39</v>
      </c>
      <c r="AO20" s="272">
        <v>40</v>
      </c>
      <c r="AP20" s="272">
        <v>41</v>
      </c>
      <c r="AQ20" s="272">
        <v>42</v>
      </c>
      <c r="AR20" s="272">
        <v>43</v>
      </c>
      <c r="AS20" s="272">
        <v>44</v>
      </c>
      <c r="AT20" s="272">
        <v>45</v>
      </c>
      <c r="AU20" s="272">
        <v>46</v>
      </c>
      <c r="AV20" s="272">
        <v>47</v>
      </c>
      <c r="AW20" s="272">
        <v>48</v>
      </c>
      <c r="AX20" s="272">
        <v>49</v>
      </c>
      <c r="AY20" s="272">
        <v>50</v>
      </c>
      <c r="AZ20" s="272">
        <v>51</v>
      </c>
      <c r="BA20" s="272">
        <v>52</v>
      </c>
      <c r="BB20" s="272">
        <v>53</v>
      </c>
      <c r="BC20" s="272">
        <v>54</v>
      </c>
      <c r="BD20" s="272">
        <v>55</v>
      </c>
      <c r="BE20" s="272">
        <v>56</v>
      </c>
      <c r="BF20" s="272">
        <v>57</v>
      </c>
      <c r="BG20" s="272">
        <v>58</v>
      </c>
      <c r="BH20" s="272">
        <v>59</v>
      </c>
      <c r="BI20" s="272">
        <v>60</v>
      </c>
      <c r="BJ20" s="272">
        <v>61</v>
      </c>
      <c r="BK20" s="272">
        <v>62</v>
      </c>
      <c r="BL20" s="272">
        <v>63</v>
      </c>
      <c r="BM20" s="272">
        <v>64</v>
      </c>
      <c r="BN20" s="272">
        <v>65</v>
      </c>
      <c r="BO20" s="272">
        <v>66</v>
      </c>
      <c r="BP20" s="272">
        <v>67</v>
      </c>
      <c r="BQ20" s="272">
        <v>68</v>
      </c>
      <c r="BR20" s="272">
        <v>69</v>
      </c>
      <c r="BS20" s="272">
        <v>70</v>
      </c>
      <c r="BT20" s="272">
        <v>71</v>
      </c>
      <c r="BU20" s="272">
        <v>72</v>
      </c>
      <c r="BV20" s="272">
        <v>73</v>
      </c>
      <c r="BW20" s="272">
        <v>74</v>
      </c>
      <c r="BX20" s="272">
        <v>75</v>
      </c>
      <c r="BY20" s="272">
        <v>76</v>
      </c>
      <c r="BZ20" s="272">
        <v>77</v>
      </c>
      <c r="CA20" s="272">
        <v>78</v>
      </c>
      <c r="CB20" s="272">
        <v>79</v>
      </c>
      <c r="CC20" s="272">
        <v>80</v>
      </c>
      <c r="CD20" s="272">
        <v>81</v>
      </c>
      <c r="CE20" s="272">
        <v>82</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4"/>
  </sheetPr>
  <dimension ref="A1:AQ36"/>
  <sheetViews>
    <sheetView zoomScaleNormal="100" workbookViewId="0">
      <pane ySplit="10" topLeftCell="A11" activePane="bottomLeft" state="frozen"/>
      <selection activeCell="O5" sqref="O5:V5"/>
      <selection pane="bottomLeft"/>
    </sheetView>
  </sheetViews>
  <sheetFormatPr defaultColWidth="9.1328125" defaultRowHeight="10.15" x14ac:dyDescent="0.3"/>
  <cols>
    <col min="1" max="1" width="1.1328125" style="37" customWidth="1"/>
    <col min="2" max="2" width="21" style="37" customWidth="1"/>
    <col min="3" max="3" width="4.3984375" style="37" customWidth="1"/>
    <col min="4" max="4" width="8.3984375" style="37" customWidth="1"/>
    <col min="5" max="5" width="10" style="37" customWidth="1"/>
    <col min="6" max="6" width="1.3984375" style="37" customWidth="1"/>
    <col min="7" max="7" width="9.1328125" style="37"/>
    <col min="8" max="8" width="9.59765625" style="37" customWidth="1"/>
    <col min="9" max="9" width="1.59765625" style="37" customWidth="1"/>
    <col min="10" max="10" width="8.59765625" style="37" customWidth="1"/>
    <col min="11" max="11" width="9.59765625" style="37" customWidth="1"/>
    <col min="12" max="12" width="1.3984375" style="37" customWidth="1"/>
    <col min="13" max="13" width="9.1328125" style="37"/>
    <col min="14" max="14" width="9.59765625" style="37" customWidth="1"/>
    <col min="15" max="15" width="1.3984375" style="37" customWidth="1"/>
    <col min="16" max="16" width="8.1328125" style="37" customWidth="1"/>
    <col min="17" max="17" width="9.59765625" style="37" customWidth="1"/>
    <col min="18" max="18" width="1" style="37" customWidth="1"/>
    <col min="19" max="19" width="8.59765625" style="37" customWidth="1"/>
    <col min="20" max="20" width="9.86328125" style="37" customWidth="1"/>
    <col min="21" max="21" width="1.3984375" style="37" customWidth="1"/>
    <col min="22" max="26" width="9.1328125" style="37"/>
    <col min="27" max="34" width="9.1328125" style="37" customWidth="1"/>
    <col min="35" max="37" width="9.1328125" style="116" hidden="1" customWidth="1"/>
    <col min="38" max="43" width="9.1328125" style="37" customWidth="1"/>
    <col min="44" max="16384" width="9.1328125" style="37"/>
  </cols>
  <sheetData>
    <row r="1" spans="1:37" s="649" customFormat="1" ht="13.15" x14ac:dyDescent="0.4"/>
    <row r="2" spans="1:37" s="19" customFormat="1" ht="15.75" customHeight="1" x14ac:dyDescent="0.4">
      <c r="A2" s="114" t="s">
        <v>515</v>
      </c>
      <c r="B2" s="114"/>
      <c r="C2" s="114"/>
      <c r="D2" s="115"/>
      <c r="E2" s="115"/>
      <c r="F2" s="115"/>
      <c r="G2" s="115"/>
      <c r="H2" s="115"/>
      <c r="I2" s="115"/>
      <c r="J2" s="115"/>
      <c r="AI2" s="130"/>
      <c r="AJ2" s="196" t="s">
        <v>466</v>
      </c>
      <c r="AK2" s="130"/>
    </row>
    <row r="3" spans="1:37" s="19" customFormat="1" ht="14.25" customHeight="1" thickBot="1" x14ac:dyDescent="0.4">
      <c r="A3" s="742" t="s">
        <v>1616</v>
      </c>
      <c r="B3" s="743"/>
      <c r="C3" s="743"/>
      <c r="D3" s="743"/>
      <c r="E3" s="115"/>
      <c r="F3" s="115"/>
      <c r="G3" s="115"/>
      <c r="H3" s="115"/>
      <c r="I3" s="115"/>
      <c r="J3" s="115"/>
      <c r="AI3" s="130"/>
      <c r="AJ3" s="196" t="s">
        <v>233</v>
      </c>
      <c r="AK3" s="130"/>
    </row>
    <row r="4" spans="1:37" s="19" customFormat="1" ht="15" customHeight="1" thickBot="1" x14ac:dyDescent="0.45">
      <c r="A4" s="83" t="s">
        <v>1152</v>
      </c>
      <c r="B4" s="115"/>
      <c r="C4" s="115"/>
      <c r="D4" s="115"/>
      <c r="E4" s="117"/>
      <c r="F4" s="117"/>
      <c r="G4" s="117"/>
      <c r="H4" s="115"/>
      <c r="I4" s="115"/>
      <c r="J4" s="115"/>
      <c r="M4" s="753" t="s">
        <v>209</v>
      </c>
      <c r="N4" s="754"/>
      <c r="O4" s="754"/>
      <c r="P4" s="754"/>
      <c r="Q4" s="754"/>
      <c r="R4" s="754"/>
      <c r="S4" s="754"/>
      <c r="T4" s="754"/>
      <c r="U4" s="755"/>
      <c r="AI4" s="130"/>
      <c r="AJ4" s="196" t="s">
        <v>436</v>
      </c>
      <c r="AK4" s="130"/>
    </row>
    <row r="5" spans="1:37" s="19" customFormat="1" ht="12.75" x14ac:dyDescent="0.35">
      <c r="A5" s="750"/>
      <c r="B5" s="750"/>
      <c r="C5" s="750"/>
      <c r="D5" s="750"/>
      <c r="E5" s="750"/>
      <c r="F5" s="750"/>
      <c r="G5" s="750"/>
      <c r="H5" s="750"/>
      <c r="I5" s="750"/>
      <c r="J5" s="750"/>
      <c r="K5" s="750"/>
      <c r="M5" s="88" t="s">
        <v>0</v>
      </c>
      <c r="N5" s="744" t="s">
        <v>466</v>
      </c>
      <c r="O5" s="744"/>
      <c r="P5" s="744"/>
      <c r="Q5" s="744"/>
      <c r="R5" s="744"/>
      <c r="S5" s="744"/>
      <c r="T5" s="744"/>
      <c r="U5" s="745"/>
      <c r="AI5" s="130"/>
      <c r="AJ5" s="130"/>
      <c r="AK5" s="130"/>
    </row>
    <row r="6" spans="1:37" s="19" customFormat="1" ht="12.75" x14ac:dyDescent="0.35">
      <c r="A6" s="750"/>
      <c r="B6" s="750"/>
      <c r="C6" s="750"/>
      <c r="D6" s="750"/>
      <c r="E6" s="750"/>
      <c r="F6" s="750"/>
      <c r="G6" s="750"/>
      <c r="H6" s="750"/>
      <c r="I6" s="750"/>
      <c r="J6" s="750"/>
      <c r="K6" s="750"/>
      <c r="M6" s="88" t="s">
        <v>210</v>
      </c>
      <c r="N6" s="764" t="s">
        <v>208</v>
      </c>
      <c r="O6" s="764"/>
      <c r="P6" s="764"/>
      <c r="Q6" s="764"/>
      <c r="R6" s="764"/>
      <c r="S6" s="764"/>
      <c r="T6" s="764"/>
      <c r="U6" s="765"/>
      <c r="AI6" s="130"/>
      <c r="AJ6" s="130"/>
      <c r="AK6" s="130"/>
    </row>
    <row r="7" spans="1:37" s="19" customFormat="1" ht="13.15" thickBot="1" x14ac:dyDescent="0.4">
      <c r="M7" s="89" t="s">
        <v>211</v>
      </c>
      <c r="N7" s="746">
        <v>2017</v>
      </c>
      <c r="O7" s="746"/>
      <c r="P7" s="746"/>
      <c r="Q7" s="746"/>
      <c r="R7" s="746"/>
      <c r="S7" s="746"/>
      <c r="T7" s="746"/>
      <c r="U7" s="747"/>
      <c r="AI7" s="130"/>
      <c r="AJ7" s="130" t="s">
        <v>206</v>
      </c>
      <c r="AK7" s="130"/>
    </row>
    <row r="8" spans="1:37" s="19" customFormat="1" ht="12.75" x14ac:dyDescent="0.35">
      <c r="AI8" s="130"/>
      <c r="AJ8" s="130" t="s">
        <v>207</v>
      </c>
      <c r="AK8" s="130"/>
    </row>
    <row r="9" spans="1:37" s="33" customFormat="1" ht="11.65" x14ac:dyDescent="0.3">
      <c r="A9" s="782" t="str">
        <f>N5</f>
        <v>At least the expected standard in all ELGs</v>
      </c>
      <c r="B9" s="782"/>
      <c r="C9" s="73"/>
      <c r="D9" s="780" t="s">
        <v>213</v>
      </c>
      <c r="E9" s="780"/>
      <c r="F9" s="138"/>
      <c r="G9" s="780" t="s">
        <v>215</v>
      </c>
      <c r="H9" s="780"/>
      <c r="I9" s="138"/>
      <c r="J9" s="780" t="s">
        <v>216</v>
      </c>
      <c r="K9" s="780"/>
      <c r="L9" s="138"/>
      <c r="M9" s="780" t="s">
        <v>220</v>
      </c>
      <c r="N9" s="780"/>
      <c r="O9" s="138"/>
      <c r="P9" s="780" t="s">
        <v>221</v>
      </c>
      <c r="Q9" s="780"/>
      <c r="R9" s="138"/>
      <c r="S9" s="780" t="s">
        <v>477</v>
      </c>
      <c r="T9" s="780"/>
      <c r="U9" s="2"/>
      <c r="AI9" s="119"/>
      <c r="AJ9" s="119" t="s">
        <v>208</v>
      </c>
      <c r="AK9" s="119"/>
    </row>
    <row r="10" spans="1:37" s="33" customFormat="1" ht="78" customHeight="1" x14ac:dyDescent="0.3">
      <c r="A10" s="783"/>
      <c r="B10" s="783"/>
      <c r="C10" s="137">
        <f>IF($N$5="At least the expected standard in all ELGs",5,IF($N$5="A good level of development",6,IF($N$5="Average point score",7,"")))</f>
        <v>5</v>
      </c>
      <c r="D10" s="131" t="s">
        <v>170</v>
      </c>
      <c r="E10" s="134" t="str">
        <f>IF($N$5="At least the expected standard in all ELGs","Percentage achieving "&amp;LEFT(LOWER($N$5),1)&amp;RIGHT($N$5,LEN($N$5)-1),IF($N$5="A good level of development","Percentage achieving "&amp;LEFT(LOWER($N$5),1)&amp;RIGHT($N$5,LEN($N$5)-1),"Average point score"))</f>
        <v>Percentage achieving at least the expected standard in all ELGs</v>
      </c>
      <c r="F10" s="137">
        <f>IF($N$5="At least the expected standard in all ELGs",5,IF($N$5="A good level of development",6,IF($N$5="Average point score",7,"")))</f>
        <v>5</v>
      </c>
      <c r="G10" s="131" t="s">
        <v>170</v>
      </c>
      <c r="H10" s="134" t="str">
        <f>IF($N$5="At least the expected standard in all ELGs","Percentage achieving "&amp;LEFT(LOWER($N$5),1)&amp;RIGHT($N$5,LEN($N$5)-1),IF($N$5="A good level of development","Percentage achieving "&amp;LEFT(LOWER($N$5),1)&amp;RIGHT($N$5,LEN($N$5)-1),"Average point score"))</f>
        <v>Percentage achieving at least the expected standard in all ELGs</v>
      </c>
      <c r="I10" s="137">
        <f>IF($N$5="At least the expected standard in all ELGs",5,IF($N$5="A good level of development",6,IF($N$5="Average point score",7,"")))</f>
        <v>5</v>
      </c>
      <c r="J10" s="131" t="s">
        <v>170</v>
      </c>
      <c r="K10" s="134" t="str">
        <f>IF($N$5="At least the expected standard in all ELGs","Percentage achieving "&amp;LEFT(LOWER($N$5),1)&amp;RIGHT($N$5,LEN($N$5)-1),IF($N$5="A good level of development","Percentage achieving "&amp;LEFT(LOWER($N$5),1)&amp;RIGHT($N$5,LEN($N$5)-1),"Average point score"))</f>
        <v>Percentage achieving at least the expected standard in all ELGs</v>
      </c>
      <c r="L10" s="137">
        <f>IF($N$5="At least the expected standard in all ELGs",5,IF($N$5="A good level of development",6,IF($N$5="Average point score",7,"")))</f>
        <v>5</v>
      </c>
      <c r="M10" s="131" t="s">
        <v>170</v>
      </c>
      <c r="N10" s="134" t="str">
        <f>IF($N$5="At least the expected standard in all ELGs","Percentage achieving "&amp;LEFT(LOWER($N$5),1)&amp;RIGHT($N$5,LEN($N$5)-1),IF($N$5="A good level of development","Percentage achieving "&amp;LEFT(LOWER($N$5),1)&amp;RIGHT($N$5,LEN($N$5)-1),"Average point score"))</f>
        <v>Percentage achieving at least the expected standard in all ELGs</v>
      </c>
      <c r="O10" s="137">
        <f>IF($N$5="At least the expected standard in all ELGs",5,IF($N$5="A good level of development",6,IF($N$5="Average point score",7,"")))</f>
        <v>5</v>
      </c>
      <c r="P10" s="131" t="s">
        <v>170</v>
      </c>
      <c r="Q10" s="134" t="str">
        <f>IF($N$5="At least the expected standard in all ELGs","Percentage achieving "&amp;LEFT(LOWER($N$5),1)&amp;RIGHT($N$5,LEN($N$5)-1),IF($N$5="A good level of development","Percentage achieving "&amp;LEFT(LOWER($N$5),1)&amp;RIGHT($N$5,LEN($N$5)-1),"Average point score"))</f>
        <v>Percentage achieving at least the expected standard in all ELGs</v>
      </c>
      <c r="R10" s="137">
        <f>IF($N$5="At least the expected standard in all ELGs",5,IF($N$5="A good level of development",6,IF($N$5="Average point score",7,"")))</f>
        <v>5</v>
      </c>
      <c r="S10" s="131" t="s">
        <v>170</v>
      </c>
      <c r="T10" s="134" t="str">
        <f>IF($N$5="At least the expected standard in all ELGs","Percentage achieving "&amp;LEFT(LOWER($N$5),1)&amp;RIGHT($N$5,LEN($N$5)-1),IF($N$5="A good level of development","Percentage achieving "&amp;LEFT(LOWER($N$5),1)&amp;RIGHT($N$5,LEN($N$5)-1),"Average point score"))</f>
        <v>Percentage achieving at least the expected standard in all ELGs</v>
      </c>
      <c r="U10" s="137">
        <f>IF($N$5="At least the expected standard in all ELGs",5,IF($N$5="A good level of development",6,IF($N$5="Average point score",7,"")))</f>
        <v>5</v>
      </c>
      <c r="AI10" s="119"/>
      <c r="AJ10" s="119"/>
      <c r="AK10" s="119"/>
    </row>
    <row r="11" spans="1:37" s="26" customFormat="1" ht="11.65" x14ac:dyDescent="0.3">
      <c r="A11" s="75"/>
      <c r="B11" s="75" t="s">
        <v>469</v>
      </c>
      <c r="C11" s="75"/>
      <c r="D11" s="42">
        <f ca="1">VLOOKUP(TRIM($B11),INDIRECT($AJ$18),116+$AJ$25,FALSE)</f>
        <v>490390</v>
      </c>
      <c r="E11" s="299">
        <f ca="1">VLOOKUP(TRIM($B11),INDIRECT($AJ$18),113+$AJ$25+$AJ$22,FALSE)</f>
        <v>70</v>
      </c>
      <c r="F11" s="300"/>
      <c r="G11" s="42">
        <f ca="1">VLOOKUP(TRIM($B11),INDIRECT($AJ$18),89+$AJ$25,FALSE)</f>
        <v>41401</v>
      </c>
      <c r="H11" s="299">
        <f ca="1">VLOOKUP(TRIM($B11),INDIRECT($AJ$18),86+$AJ$25+$AJ$22,FALSE)</f>
        <v>71</v>
      </c>
      <c r="I11" s="300"/>
      <c r="J11" s="42">
        <f ca="1">VLOOKUP(TRIM($B11),INDIRECT($AJ$18),8+$AJ$25,FALSE)</f>
        <v>70380</v>
      </c>
      <c r="K11" s="299">
        <f ca="1">VLOOKUP(TRIM($B11),INDIRECT($AJ$18),5+$AJ$25+$AJ$22,FALSE)</f>
        <v>67</v>
      </c>
      <c r="L11" s="300"/>
      <c r="M11" s="42">
        <f ca="1">VLOOKUP(TRIM($B11),INDIRECT($AJ$18),35+$AJ$25,FALSE)</f>
        <v>33328</v>
      </c>
      <c r="N11" s="299">
        <f ca="1">VLOOKUP(TRIM($B11),INDIRECT($AJ$18),32+$AJ$25+$AJ$22,FALSE)</f>
        <v>68</v>
      </c>
      <c r="O11" s="300"/>
      <c r="P11" s="42">
        <f ca="1">VLOOKUP(TRIM($B11),INDIRECT($AJ$18),62+$AJ$25,FALSE)</f>
        <v>3334</v>
      </c>
      <c r="Q11" s="299">
        <f ca="1">VLOOKUP(TRIM($B11),INDIRECT($AJ$18),59+$AJ$25+$AJ$22,FALSE)</f>
        <v>72</v>
      </c>
      <c r="R11" s="300"/>
      <c r="S11" s="42">
        <f ca="1">VLOOKUP(TRIM($B11),INDIRECT($AJ$18),143+$AJ$25,FALSE)</f>
        <v>669864</v>
      </c>
      <c r="T11" s="299">
        <f ca="1">VLOOKUP(TRIM($B11),INDIRECT($AJ$18),140+$AJ$25+$AJ$22,FALSE)</f>
        <v>69</v>
      </c>
      <c r="U11" s="33"/>
      <c r="AI11" s="123"/>
      <c r="AJ11" s="123">
        <v>2013</v>
      </c>
      <c r="AK11" s="123"/>
    </row>
    <row r="12" spans="1:37" s="26" customFormat="1" x14ac:dyDescent="0.3">
      <c r="A12" s="75"/>
      <c r="B12" s="75"/>
      <c r="C12" s="75"/>
      <c r="D12" s="42"/>
      <c r="E12" s="299"/>
      <c r="F12" s="300"/>
      <c r="G12" s="42"/>
      <c r="H12" s="299"/>
      <c r="I12" s="300"/>
      <c r="J12" s="42"/>
      <c r="K12" s="299"/>
      <c r="L12" s="300"/>
      <c r="M12" s="42"/>
      <c r="N12" s="299"/>
      <c r="O12" s="300"/>
      <c r="P12" s="42"/>
      <c r="Q12" s="299"/>
      <c r="R12" s="300"/>
      <c r="S12" s="42"/>
      <c r="T12" s="299"/>
      <c r="U12" s="33"/>
      <c r="AI12" s="123"/>
      <c r="AJ12" s="123">
        <v>2014</v>
      </c>
      <c r="AK12" s="123"/>
    </row>
    <row r="13" spans="1:37" s="33" customFormat="1" x14ac:dyDescent="0.3">
      <c r="A13" s="27" t="s">
        <v>1</v>
      </c>
      <c r="B13" s="112"/>
      <c r="C13" s="112"/>
      <c r="D13" s="42"/>
      <c r="E13" s="299"/>
      <c r="F13" s="300"/>
      <c r="G13" s="42"/>
      <c r="H13" s="299"/>
      <c r="I13" s="300"/>
      <c r="J13" s="42"/>
      <c r="K13" s="299"/>
      <c r="L13" s="300"/>
      <c r="M13" s="42"/>
      <c r="N13" s="299"/>
      <c r="O13" s="300"/>
      <c r="P13" s="42"/>
      <c r="Q13" s="299"/>
      <c r="R13" s="300"/>
      <c r="S13" s="42"/>
      <c r="T13" s="299"/>
      <c r="U13" s="26"/>
      <c r="AI13" s="119"/>
      <c r="AJ13" s="119">
        <v>2015</v>
      </c>
      <c r="AK13" s="119"/>
    </row>
    <row r="14" spans="1:37" s="33" customFormat="1" x14ac:dyDescent="0.3">
      <c r="A14" s="75"/>
      <c r="B14" s="76" t="s">
        <v>228</v>
      </c>
      <c r="C14" s="76"/>
      <c r="D14" s="44">
        <f t="shared" ref="D14:D21" ca="1" si="0">VLOOKUP(TRIM($B14),INDIRECT($AJ$18),116+$AJ$25,FALSE)</f>
        <v>446943</v>
      </c>
      <c r="E14" s="174">
        <f t="shared" ref="E14:E21" ca="1" si="1">VLOOKUP(TRIM($B14),INDIRECT($AJ$18),113+$AJ$25+$AJ$22,FALSE)</f>
        <v>75</v>
      </c>
      <c r="F14" s="45"/>
      <c r="G14" s="44">
        <f t="shared" ref="G14:G21" ca="1" si="2">VLOOKUP(TRIM($B14),INDIRECT($AJ$18),89+$AJ$25,FALSE)</f>
        <v>37718</v>
      </c>
      <c r="H14" s="174">
        <f t="shared" ref="H14:H21" ca="1" si="3">VLOOKUP(TRIM($B14),INDIRECT($AJ$18),86+$AJ$25+$AJ$22,FALSE)</f>
        <v>76</v>
      </c>
      <c r="I14" s="45"/>
      <c r="J14" s="44">
        <f t="shared" ref="J14:J21" ca="1" si="4">VLOOKUP(TRIM($B14),INDIRECT($AJ$18),8+$AJ$25,FALSE)</f>
        <v>62902</v>
      </c>
      <c r="K14" s="174">
        <f t="shared" ref="K14:K21" ca="1" si="5">VLOOKUP(TRIM($B14),INDIRECT($AJ$18),5+$AJ$25+$AJ$22,FALSE)</f>
        <v>72</v>
      </c>
      <c r="L14" s="45"/>
      <c r="M14" s="44">
        <f t="shared" ref="M14:M21" ca="1" si="6">VLOOKUP(TRIM($B14),INDIRECT($AJ$18),35+$AJ$25,FALSE)</f>
        <v>29238</v>
      </c>
      <c r="N14" s="174">
        <f t="shared" ref="N14:N21" ca="1" si="7">VLOOKUP(TRIM($B14),INDIRECT($AJ$18),32+$AJ$25+$AJ$22,FALSE)</f>
        <v>74</v>
      </c>
      <c r="O14" s="45"/>
      <c r="P14" s="44">
        <f t="shared" ref="P14:P21" ca="1" si="8">VLOOKUP(TRIM($B14),INDIRECT($AJ$18),62+$AJ$25,FALSE)</f>
        <v>3098</v>
      </c>
      <c r="Q14" s="174">
        <f t="shared" ref="Q14:Q21" ca="1" si="9">VLOOKUP(TRIM($B14),INDIRECT($AJ$18),59+$AJ$25+$AJ$22,FALSE)</f>
        <v>76</v>
      </c>
      <c r="R14" s="45"/>
      <c r="S14" s="44">
        <f t="shared" ref="S14:S21" ca="1" si="10">VLOOKUP(TRIM($B14),INDIRECT($AJ$18),143+$AJ$25,FALSE)</f>
        <v>597144</v>
      </c>
      <c r="T14" s="174">
        <f t="shared" ref="T14:T21" ca="1" si="11">VLOOKUP(TRIM($B14),INDIRECT($AJ$18),140+$AJ$25+$AJ$22,FALSE)</f>
        <v>74</v>
      </c>
      <c r="AI14" s="119"/>
      <c r="AJ14" s="119">
        <v>2016</v>
      </c>
      <c r="AK14" s="119"/>
    </row>
    <row r="15" spans="1:37" s="33" customFormat="1" x14ac:dyDescent="0.3">
      <c r="A15" s="75"/>
      <c r="B15" s="76" t="s">
        <v>229</v>
      </c>
      <c r="C15" s="76"/>
      <c r="D15" s="44">
        <f t="shared" ca="1" si="0"/>
        <v>43083</v>
      </c>
      <c r="E15" s="174">
        <f t="shared" ca="1" si="1"/>
        <v>23</v>
      </c>
      <c r="F15" s="45"/>
      <c r="G15" s="44">
        <f t="shared" ca="1" si="2"/>
        <v>3620</v>
      </c>
      <c r="H15" s="174">
        <f t="shared" ca="1" si="3"/>
        <v>22</v>
      </c>
      <c r="I15" s="45"/>
      <c r="J15" s="44">
        <f t="shared" ca="1" si="4"/>
        <v>7361</v>
      </c>
      <c r="K15" s="174">
        <f t="shared" ca="1" si="5"/>
        <v>19</v>
      </c>
      <c r="L15" s="45"/>
      <c r="M15" s="44">
        <f t="shared" ca="1" si="6"/>
        <v>4032</v>
      </c>
      <c r="N15" s="174">
        <f t="shared" ca="1" si="7"/>
        <v>22</v>
      </c>
      <c r="O15" s="45"/>
      <c r="P15" s="44">
        <f t="shared" ca="1" si="8"/>
        <v>230</v>
      </c>
      <c r="Q15" s="174">
        <f t="shared" ca="1" si="9"/>
        <v>18</v>
      </c>
      <c r="R15" s="45"/>
      <c r="S15" s="44">
        <f t="shared" ca="1" si="10"/>
        <v>60135</v>
      </c>
      <c r="T15" s="174">
        <f t="shared" ca="1" si="11"/>
        <v>22</v>
      </c>
      <c r="AI15" s="119"/>
      <c r="AJ15" s="119">
        <v>2017</v>
      </c>
      <c r="AK15" s="119"/>
    </row>
    <row r="16" spans="1:37" s="33" customFormat="1" ht="11.65" x14ac:dyDescent="0.3">
      <c r="A16" s="75"/>
      <c r="B16" s="143" t="s">
        <v>230</v>
      </c>
      <c r="C16" s="76"/>
      <c r="D16" s="44" t="str">
        <f t="shared" ca="1" si="0"/>
        <v>.</v>
      </c>
      <c r="E16" s="174" t="str">
        <f t="shared" ca="1" si="1"/>
        <v>.</v>
      </c>
      <c r="F16" s="45"/>
      <c r="G16" s="44" t="str">
        <f t="shared" ca="1" si="2"/>
        <v>.</v>
      </c>
      <c r="H16" s="174" t="str">
        <f t="shared" ca="1" si="3"/>
        <v>.</v>
      </c>
      <c r="I16" s="45"/>
      <c r="J16" s="44" t="str">
        <f t="shared" ca="1" si="4"/>
        <v>.</v>
      </c>
      <c r="K16" s="174" t="str">
        <f t="shared" ca="1" si="5"/>
        <v>.</v>
      </c>
      <c r="L16" s="45"/>
      <c r="M16" s="44" t="str">
        <f t="shared" ca="1" si="6"/>
        <v>.</v>
      </c>
      <c r="N16" s="174" t="str">
        <f t="shared" ca="1" si="7"/>
        <v>.</v>
      </c>
      <c r="O16" s="45"/>
      <c r="P16" s="44" t="str">
        <f t="shared" ca="1" si="8"/>
        <v>.</v>
      </c>
      <c r="Q16" s="174" t="str">
        <f t="shared" ca="1" si="9"/>
        <v>.</v>
      </c>
      <c r="R16" s="45"/>
      <c r="S16" s="44" t="str">
        <f t="shared" ca="1" si="10"/>
        <v>.</v>
      </c>
      <c r="T16" s="174" t="str">
        <f t="shared" ca="1" si="11"/>
        <v>.</v>
      </c>
      <c r="AI16" s="119"/>
      <c r="AJ16" s="129"/>
      <c r="AK16" s="119"/>
    </row>
    <row r="17" spans="1:43" s="33" customFormat="1" x14ac:dyDescent="0.3">
      <c r="A17" s="75"/>
      <c r="B17" s="144" t="s">
        <v>502</v>
      </c>
      <c r="C17" s="76"/>
      <c r="D17" s="44" t="str">
        <f t="shared" ca="1" si="0"/>
        <v>.</v>
      </c>
      <c r="E17" s="174" t="str">
        <f t="shared" ca="1" si="1"/>
        <v>.</v>
      </c>
      <c r="F17" s="45"/>
      <c r="G17" s="44" t="str">
        <f t="shared" ca="1" si="2"/>
        <v>.</v>
      </c>
      <c r="H17" s="174" t="str">
        <f t="shared" ca="1" si="3"/>
        <v>.</v>
      </c>
      <c r="I17" s="45"/>
      <c r="J17" s="44" t="str">
        <f t="shared" ca="1" si="4"/>
        <v>.</v>
      </c>
      <c r="K17" s="174" t="str">
        <f t="shared" ca="1" si="5"/>
        <v>.</v>
      </c>
      <c r="L17" s="45"/>
      <c r="M17" s="44" t="str">
        <f t="shared" ca="1" si="6"/>
        <v>.</v>
      </c>
      <c r="N17" s="174" t="str">
        <f t="shared" ca="1" si="7"/>
        <v>.</v>
      </c>
      <c r="O17" s="45"/>
      <c r="P17" s="44" t="str">
        <f t="shared" ca="1" si="8"/>
        <v>.</v>
      </c>
      <c r="Q17" s="174" t="str">
        <f t="shared" ca="1" si="9"/>
        <v>.</v>
      </c>
      <c r="R17" s="45"/>
      <c r="S17" s="44" t="str">
        <f t="shared" ca="1" si="10"/>
        <v>.</v>
      </c>
      <c r="T17" s="174" t="str">
        <f t="shared" ca="1" si="11"/>
        <v>.</v>
      </c>
      <c r="AI17" s="119"/>
      <c r="AJ17" s="119"/>
      <c r="AK17" s="119"/>
    </row>
    <row r="18" spans="1:43" s="33" customFormat="1" x14ac:dyDescent="0.3">
      <c r="A18" s="75"/>
      <c r="B18" s="144" t="s">
        <v>503</v>
      </c>
      <c r="C18" s="76"/>
      <c r="D18" s="44" t="str">
        <f t="shared" ca="1" si="0"/>
        <v>.</v>
      </c>
      <c r="E18" s="174" t="str">
        <f t="shared" ca="1" si="1"/>
        <v>.</v>
      </c>
      <c r="F18" s="45"/>
      <c r="G18" s="44" t="str">
        <f t="shared" ca="1" si="2"/>
        <v>.</v>
      </c>
      <c r="H18" s="174" t="str">
        <f t="shared" ca="1" si="3"/>
        <v>.</v>
      </c>
      <c r="I18" s="45"/>
      <c r="J18" s="44" t="str">
        <f t="shared" ca="1" si="4"/>
        <v>.</v>
      </c>
      <c r="K18" s="174" t="str">
        <f t="shared" ca="1" si="5"/>
        <v>.</v>
      </c>
      <c r="L18" s="45"/>
      <c r="M18" s="44" t="str">
        <f t="shared" ca="1" si="6"/>
        <v>.</v>
      </c>
      <c r="N18" s="174" t="str">
        <f t="shared" ca="1" si="7"/>
        <v>.</v>
      </c>
      <c r="O18" s="45"/>
      <c r="P18" s="44" t="str">
        <f t="shared" ca="1" si="8"/>
        <v>.</v>
      </c>
      <c r="Q18" s="174" t="str">
        <f t="shared" ca="1" si="9"/>
        <v>.</v>
      </c>
      <c r="R18" s="45"/>
      <c r="S18" s="44" t="str">
        <f t="shared" ca="1" si="10"/>
        <v>.</v>
      </c>
      <c r="T18" s="174" t="str">
        <f t="shared" ca="1" si="11"/>
        <v>.</v>
      </c>
      <c r="AI18" s="119"/>
      <c r="AJ18" s="295" t="str">
        <f>"Table2c_"&amp;N7</f>
        <v>Table2c_2017</v>
      </c>
      <c r="AK18" s="119"/>
    </row>
    <row r="19" spans="1:43" s="33" customFormat="1" x14ac:dyDescent="0.3">
      <c r="A19" s="75"/>
      <c r="B19" s="143" t="s">
        <v>231</v>
      </c>
      <c r="C19" s="76"/>
      <c r="D19" s="44" t="str">
        <f t="shared" ca="1" si="0"/>
        <v>.</v>
      </c>
      <c r="E19" s="174" t="str">
        <f t="shared" ca="1" si="1"/>
        <v>.</v>
      </c>
      <c r="F19" s="45"/>
      <c r="G19" s="44" t="str">
        <f t="shared" ca="1" si="2"/>
        <v>.</v>
      </c>
      <c r="H19" s="174" t="str">
        <f t="shared" ca="1" si="3"/>
        <v>.</v>
      </c>
      <c r="I19" s="45"/>
      <c r="J19" s="44" t="str">
        <f t="shared" ca="1" si="4"/>
        <v>.</v>
      </c>
      <c r="K19" s="174" t="str">
        <f t="shared" ca="1" si="5"/>
        <v>.</v>
      </c>
      <c r="L19" s="45"/>
      <c r="M19" s="44" t="str">
        <f t="shared" ca="1" si="6"/>
        <v>.</v>
      </c>
      <c r="N19" s="174" t="str">
        <f t="shared" ca="1" si="7"/>
        <v>.</v>
      </c>
      <c r="O19" s="45"/>
      <c r="P19" s="44" t="str">
        <f t="shared" ca="1" si="8"/>
        <v>.</v>
      </c>
      <c r="Q19" s="174" t="str">
        <f t="shared" ca="1" si="9"/>
        <v>.</v>
      </c>
      <c r="R19" s="45"/>
      <c r="S19" s="44" t="str">
        <f t="shared" ca="1" si="10"/>
        <v>.</v>
      </c>
      <c r="T19" s="174" t="str">
        <f t="shared" ca="1" si="11"/>
        <v>.</v>
      </c>
      <c r="AI19" s="119"/>
      <c r="AJ19" s="295"/>
      <c r="AK19" s="119"/>
    </row>
    <row r="20" spans="1:43" s="33" customFormat="1" x14ac:dyDescent="0.3">
      <c r="A20" s="75"/>
      <c r="B20" s="143" t="s">
        <v>1553</v>
      </c>
      <c r="C20" s="76"/>
      <c r="D20" s="44">
        <f t="shared" ca="1" si="0"/>
        <v>36703</v>
      </c>
      <c r="E20" s="174">
        <f t="shared" ca="1" si="1"/>
        <v>26</v>
      </c>
      <c r="F20" s="45"/>
      <c r="G20" s="44">
        <f t="shared" ca="1" si="2"/>
        <v>3047</v>
      </c>
      <c r="H20" s="174">
        <f t="shared" ca="1" si="3"/>
        <v>25</v>
      </c>
      <c r="I20" s="45"/>
      <c r="J20" s="44">
        <f t="shared" ca="1" si="4"/>
        <v>6078</v>
      </c>
      <c r="K20" s="174">
        <f t="shared" ca="1" si="5"/>
        <v>22</v>
      </c>
      <c r="L20" s="45"/>
      <c r="M20" s="44">
        <f t="shared" ca="1" si="6"/>
        <v>3328</v>
      </c>
      <c r="N20" s="174">
        <f t="shared" ca="1" si="7"/>
        <v>26</v>
      </c>
      <c r="O20" s="45"/>
      <c r="P20" s="44">
        <f t="shared" ca="1" si="8"/>
        <v>182</v>
      </c>
      <c r="Q20" s="174">
        <f t="shared" ca="1" si="9"/>
        <v>22</v>
      </c>
      <c r="R20" s="45"/>
      <c r="S20" s="44">
        <f t="shared" ca="1" si="10"/>
        <v>50862</v>
      </c>
      <c r="T20" s="174">
        <f t="shared" ca="1" si="11"/>
        <v>25</v>
      </c>
      <c r="AI20" s="119"/>
      <c r="AJ20" s="119"/>
      <c r="AK20" s="119"/>
    </row>
    <row r="21" spans="1:43" s="33" customFormat="1" x14ac:dyDescent="0.3">
      <c r="A21" s="77"/>
      <c r="B21" s="143" t="s">
        <v>1567</v>
      </c>
      <c r="C21" s="136"/>
      <c r="D21" s="62">
        <f t="shared" ca="1" si="0"/>
        <v>6380</v>
      </c>
      <c r="E21" s="175">
        <f t="shared" ca="1" si="1"/>
        <v>4</v>
      </c>
      <c r="F21" s="63"/>
      <c r="G21" s="62">
        <f t="shared" ca="1" si="2"/>
        <v>573</v>
      </c>
      <c r="H21" s="175">
        <f t="shared" ca="1" si="3"/>
        <v>4</v>
      </c>
      <c r="I21" s="63"/>
      <c r="J21" s="62">
        <f t="shared" ca="1" si="4"/>
        <v>1283</v>
      </c>
      <c r="K21" s="175">
        <f t="shared" ca="1" si="5"/>
        <v>3</v>
      </c>
      <c r="L21" s="63"/>
      <c r="M21" s="62">
        <f t="shared" ca="1" si="6"/>
        <v>704</v>
      </c>
      <c r="N21" s="175">
        <f t="shared" ca="1" si="7"/>
        <v>3</v>
      </c>
      <c r="O21" s="63"/>
      <c r="P21" s="62">
        <f t="shared" ca="1" si="8"/>
        <v>48</v>
      </c>
      <c r="Q21" s="175" t="str">
        <f t="shared" ca="1" si="9"/>
        <v>x</v>
      </c>
      <c r="R21" s="63"/>
      <c r="S21" s="62">
        <f t="shared" ca="1" si="10"/>
        <v>9273</v>
      </c>
      <c r="T21" s="175">
        <f t="shared" ca="1" si="11"/>
        <v>4</v>
      </c>
      <c r="U21" s="71"/>
      <c r="AI21" s="119"/>
      <c r="AJ21" s="119"/>
      <c r="AK21" s="119"/>
    </row>
    <row r="22" spans="1:43" s="33" customFormat="1" x14ac:dyDescent="0.3">
      <c r="A22" s="75"/>
      <c r="B22" s="601"/>
      <c r="C22" s="76"/>
      <c r="D22" s="44"/>
      <c r="E22" s="45"/>
      <c r="F22" s="45"/>
      <c r="G22" s="44"/>
      <c r="H22" s="45"/>
      <c r="I22" s="45"/>
      <c r="J22" s="44"/>
      <c r="K22" s="45"/>
      <c r="L22" s="45"/>
      <c r="M22" s="44"/>
      <c r="N22" s="45"/>
      <c r="O22" s="45"/>
      <c r="P22" s="44"/>
      <c r="Q22" s="78"/>
      <c r="R22" s="78"/>
      <c r="S22" s="78"/>
      <c r="T22" s="80" t="s">
        <v>232</v>
      </c>
      <c r="AI22" s="119"/>
      <c r="AJ22" s="295">
        <f>IF(N5="At least the expected standard in all ELGs",0,IF(N5="A good level of development",9,IF(N5="Average point score",18)))</f>
        <v>0</v>
      </c>
      <c r="AK22" s="119"/>
    </row>
    <row r="23" spans="1:43" s="33" customFormat="1" x14ac:dyDescent="0.3">
      <c r="A23" s="333" t="s">
        <v>1612</v>
      </c>
      <c r="B23" s="78"/>
      <c r="C23" s="78"/>
      <c r="D23" s="32"/>
      <c r="E23" s="32"/>
      <c r="F23" s="32"/>
      <c r="G23" s="79"/>
      <c r="H23" s="79"/>
      <c r="I23" s="79"/>
      <c r="J23" s="79"/>
      <c r="K23" s="30"/>
      <c r="L23" s="30"/>
      <c r="M23" s="30"/>
      <c r="N23" s="31"/>
      <c r="O23" s="31"/>
      <c r="P23" s="31"/>
      <c r="R23" s="32"/>
      <c r="S23" s="32"/>
      <c r="T23" s="32"/>
      <c r="U23" s="78"/>
      <c r="V23" s="78"/>
      <c r="W23" s="80"/>
      <c r="AH23" s="119"/>
      <c r="AI23" s="119"/>
      <c r="AJ23" s="119"/>
      <c r="AK23" s="119"/>
      <c r="AL23" s="119"/>
      <c r="AM23" s="119"/>
      <c r="AN23" s="119"/>
      <c r="AO23" s="119"/>
      <c r="AP23" s="119"/>
      <c r="AQ23" s="119"/>
    </row>
    <row r="24" spans="1:43" s="126" customFormat="1" ht="15" customHeight="1" x14ac:dyDescent="0.3">
      <c r="A24" s="14" t="s">
        <v>439</v>
      </c>
      <c r="B24" s="57"/>
      <c r="C24" s="57"/>
      <c r="D24" s="57"/>
      <c r="E24" s="59"/>
      <c r="F24" s="59"/>
      <c r="G24" s="124"/>
      <c r="H24" s="124"/>
      <c r="I24" s="124"/>
      <c r="J24" s="124"/>
      <c r="K24" s="124"/>
      <c r="L24" s="124"/>
      <c r="M24" s="124"/>
      <c r="N24" s="124"/>
      <c r="O24" s="124"/>
      <c r="P24" s="124"/>
      <c r="Q24" s="81"/>
      <c r="R24" s="81"/>
      <c r="S24" s="81"/>
      <c r="T24" s="81"/>
      <c r="U24" s="81"/>
      <c r="V24" s="81"/>
      <c r="W24" s="81"/>
      <c r="X24" s="81"/>
      <c r="Y24" s="81"/>
      <c r="Z24" s="81"/>
      <c r="AA24" s="81"/>
      <c r="AB24" s="81"/>
      <c r="AC24" s="81"/>
      <c r="AD24" s="81"/>
      <c r="AE24" s="81"/>
      <c r="AF24" s="81"/>
      <c r="AG24" s="125"/>
      <c r="AJ24" s="158"/>
    </row>
    <row r="25" spans="1:43" x14ac:dyDescent="0.3">
      <c r="A25" s="256" t="s">
        <v>203</v>
      </c>
      <c r="B25" s="260"/>
      <c r="C25" s="260"/>
      <c r="D25" s="260"/>
      <c r="E25" s="260"/>
      <c r="F25" s="260"/>
      <c r="G25" s="260"/>
      <c r="H25" s="260"/>
      <c r="I25" s="260"/>
      <c r="J25" s="260"/>
      <c r="K25" s="260"/>
      <c r="L25" s="260"/>
      <c r="M25" s="260"/>
      <c r="N25" s="260"/>
      <c r="O25" s="260"/>
      <c r="P25" s="203"/>
      <c r="Q25" s="203"/>
      <c r="R25" s="203"/>
      <c r="S25" s="203"/>
      <c r="T25" s="203"/>
      <c r="U25" s="203"/>
      <c r="V25" s="203"/>
      <c r="AH25" s="116"/>
      <c r="AI25" s="37"/>
      <c r="AJ25" s="298">
        <f>IF(N6="Girls",0,IF(N6="Boys",1,IF(N6="All",2)))</f>
        <v>2</v>
      </c>
      <c r="AK25" s="37"/>
    </row>
    <row r="26" spans="1:43" ht="34.5" customHeight="1" x14ac:dyDescent="0.35">
      <c r="A26" s="734" t="s">
        <v>1149</v>
      </c>
      <c r="B26" s="781"/>
      <c r="C26" s="781"/>
      <c r="D26" s="781"/>
      <c r="E26" s="781"/>
      <c r="F26" s="781"/>
      <c r="G26" s="781"/>
      <c r="H26" s="781"/>
      <c r="I26" s="781"/>
      <c r="J26" s="781"/>
      <c r="K26" s="781"/>
      <c r="L26" s="781"/>
      <c r="M26" s="781"/>
      <c r="N26" s="781"/>
      <c r="O26" s="781"/>
      <c r="P26" s="781"/>
      <c r="Q26" s="781"/>
      <c r="R26" s="781"/>
      <c r="S26" s="781"/>
      <c r="T26" s="781"/>
      <c r="U26" s="781"/>
      <c r="V26" s="262"/>
      <c r="AH26" s="116"/>
      <c r="AI26" s="37"/>
      <c r="AK26" s="37"/>
    </row>
    <row r="27" spans="1:43" ht="12.75" x14ac:dyDescent="0.35">
      <c r="A27" s="206" t="s">
        <v>519</v>
      </c>
      <c r="B27" s="263"/>
      <c r="C27" s="263"/>
      <c r="D27" s="263"/>
      <c r="E27" s="263"/>
      <c r="F27" s="263"/>
      <c r="G27" s="263"/>
      <c r="H27" s="263"/>
      <c r="I27" s="263"/>
      <c r="J27" s="263"/>
      <c r="K27" s="263"/>
      <c r="L27" s="263"/>
      <c r="M27" s="263"/>
      <c r="N27" s="263"/>
      <c r="O27" s="263"/>
      <c r="P27" s="263"/>
      <c r="Q27" s="263"/>
      <c r="R27" s="263"/>
      <c r="S27" s="263"/>
      <c r="T27" s="263"/>
      <c r="U27" s="263"/>
      <c r="V27" s="262"/>
      <c r="AH27" s="116"/>
      <c r="AI27" s="37"/>
      <c r="AK27" s="37"/>
    </row>
    <row r="28" spans="1:43" ht="12.75" customHeight="1" x14ac:dyDescent="0.35">
      <c r="A28" s="734" t="s">
        <v>475</v>
      </c>
      <c r="B28" s="734"/>
      <c r="C28" s="734"/>
      <c r="D28" s="734"/>
      <c r="E28" s="734"/>
      <c r="F28" s="734"/>
      <c r="G28" s="734"/>
      <c r="H28" s="734"/>
      <c r="I28" s="734"/>
      <c r="J28" s="779"/>
      <c r="K28" s="779"/>
      <c r="L28" s="779"/>
      <c r="M28" s="779"/>
      <c r="N28" s="779"/>
      <c r="O28" s="779"/>
      <c r="P28" s="779"/>
      <c r="Q28" s="779"/>
      <c r="R28" s="779"/>
      <c r="S28" s="779"/>
      <c r="T28" s="779"/>
      <c r="U28" s="779"/>
      <c r="V28" s="779"/>
      <c r="W28" s="36"/>
      <c r="AI28" s="37"/>
      <c r="AJ28" s="37"/>
    </row>
    <row r="29" spans="1:43" ht="12.75" customHeight="1" x14ac:dyDescent="0.35">
      <c r="A29" s="734" t="s">
        <v>476</v>
      </c>
      <c r="B29" s="779"/>
      <c r="C29" s="779"/>
      <c r="D29" s="779"/>
      <c r="E29" s="779"/>
      <c r="F29" s="779"/>
      <c r="G29" s="779"/>
      <c r="H29" s="779"/>
      <c r="I29" s="779"/>
      <c r="J29" s="779"/>
      <c r="K29" s="779"/>
      <c r="L29" s="779"/>
      <c r="M29" s="779"/>
      <c r="N29" s="779"/>
      <c r="O29" s="779"/>
      <c r="P29" s="779"/>
      <c r="Q29" s="779"/>
      <c r="R29" s="779"/>
      <c r="S29" s="779"/>
      <c r="T29" s="779"/>
      <c r="U29" s="779"/>
      <c r="V29" s="779"/>
      <c r="W29" s="36"/>
      <c r="AI29" s="37"/>
      <c r="AJ29" s="37"/>
    </row>
    <row r="30" spans="1:43" ht="23.25" customHeight="1" x14ac:dyDescent="0.35">
      <c r="A30" s="734" t="s">
        <v>520</v>
      </c>
      <c r="B30" s="779"/>
      <c r="C30" s="779"/>
      <c r="D30" s="779"/>
      <c r="E30" s="779"/>
      <c r="F30" s="779"/>
      <c r="G30" s="779"/>
      <c r="H30" s="779"/>
      <c r="I30" s="779"/>
      <c r="J30" s="779"/>
      <c r="K30" s="779"/>
      <c r="L30" s="779"/>
      <c r="M30" s="779"/>
      <c r="N30" s="779"/>
      <c r="O30" s="779"/>
      <c r="P30" s="779"/>
      <c r="Q30" s="779"/>
      <c r="R30" s="779"/>
      <c r="S30" s="779"/>
      <c r="T30" s="779"/>
      <c r="U30" s="779"/>
      <c r="V30" s="205"/>
      <c r="W30" s="36"/>
      <c r="AI30" s="37"/>
      <c r="AJ30" s="37"/>
    </row>
    <row r="31" spans="1:43" x14ac:dyDescent="0.3">
      <c r="A31" s="37" t="s">
        <v>471</v>
      </c>
    </row>
    <row r="33" spans="1:37" ht="12.75" customHeight="1" x14ac:dyDescent="0.3">
      <c r="A33" s="14" t="s">
        <v>1570</v>
      </c>
      <c r="B33" s="14"/>
      <c r="C33" s="34"/>
      <c r="D33" s="34"/>
      <c r="E33" s="34"/>
      <c r="F33" s="35"/>
      <c r="G33" s="35"/>
      <c r="H33" s="35"/>
      <c r="I33" s="34"/>
      <c r="J33" s="34"/>
      <c r="K33" s="34"/>
      <c r="L33" s="33"/>
      <c r="M33" s="33"/>
      <c r="N33" s="33"/>
      <c r="O33" s="34"/>
      <c r="P33" s="34"/>
      <c r="Q33" s="36"/>
      <c r="AE33" s="91"/>
      <c r="AI33" s="37"/>
      <c r="AJ33" s="37"/>
      <c r="AK33" s="37"/>
    </row>
    <row r="34" spans="1:37" x14ac:dyDescent="0.3">
      <c r="A34" s="393" t="s">
        <v>175</v>
      </c>
    </row>
    <row r="36" spans="1:37" ht="42" customHeight="1" x14ac:dyDescent="0.3">
      <c r="A36" s="733" t="s">
        <v>1571</v>
      </c>
      <c r="B36" s="733"/>
      <c r="C36" s="733"/>
      <c r="D36" s="733"/>
      <c r="E36" s="733"/>
      <c r="F36" s="733"/>
      <c r="G36" s="733"/>
      <c r="H36" s="733"/>
      <c r="I36" s="733"/>
      <c r="J36" s="733"/>
      <c r="K36" s="733"/>
      <c r="L36" s="733"/>
      <c r="M36" s="733"/>
      <c r="N36" s="733"/>
      <c r="O36" s="733"/>
      <c r="P36" s="733"/>
      <c r="Q36" s="733"/>
      <c r="R36" s="733"/>
      <c r="S36" s="733"/>
      <c r="T36" s="733"/>
      <c r="U36" s="646"/>
      <c r="V36" s="646"/>
      <c r="W36" s="646"/>
    </row>
  </sheetData>
  <sheetProtection sheet="1" autoFilter="0"/>
  <mergeCells count="18">
    <mergeCell ref="A3:D3"/>
    <mergeCell ref="S9:T9"/>
    <mergeCell ref="J9:K9"/>
    <mergeCell ref="M9:N9"/>
    <mergeCell ref="A9:B10"/>
    <mergeCell ref="M4:U4"/>
    <mergeCell ref="A36:T36"/>
    <mergeCell ref="A30:U30"/>
    <mergeCell ref="D9:E9"/>
    <mergeCell ref="A5:K6"/>
    <mergeCell ref="G9:H9"/>
    <mergeCell ref="P9:Q9"/>
    <mergeCell ref="A28:V28"/>
    <mergeCell ref="A29:V29"/>
    <mergeCell ref="A26:U26"/>
    <mergeCell ref="N6:U6"/>
    <mergeCell ref="N7:U7"/>
    <mergeCell ref="N5:U5"/>
  </mergeCells>
  <phoneticPr fontId="6" type="noConversion"/>
  <conditionalFormatting sqref="E11:E21 H11:H21 K11:K21 N11:N21 Q11:Q21 T11:T21">
    <cfRule type="expression" dxfId="54" priority="1">
      <formula>$N$5="Average point score"</formula>
    </cfRule>
  </conditionalFormatting>
  <dataValidations count="4">
    <dataValidation type="list" allowBlank="1" showInputMessage="1" showErrorMessage="1" sqref="N5">
      <formula1>$AJ$2:$AJ$4</formula1>
    </dataValidation>
    <dataValidation type="list" allowBlank="1" showInputMessage="1" showErrorMessage="1" sqref="N6:U6">
      <formula1>$AJ$7:$AJ$9</formula1>
    </dataValidation>
    <dataValidation type="list" allowBlank="1" showInputMessage="1" showErrorMessage="1" sqref="N7:U7">
      <formula1>$AJ$11:$AJ$15</formula1>
    </dataValidation>
    <dataValidation type="list" allowBlank="1" showInputMessage="1" showErrorMessage="1" sqref="AL14">
      <formula1>$AJ$11:$AJ$15</formula1>
    </dataValidation>
  </dataValidations>
  <pageMargins left="0.39370078740157483" right="0.39370078740157483" top="0.39370078740157483" bottom="0.39370078740157483" header="0.23622047244094491" footer="0.23622047244094491"/>
  <pageSetup paperSize="9" scale="90" orientation="landscape"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99"/>
  </sheetPr>
  <dimension ref="A1:FH23"/>
  <sheetViews>
    <sheetView workbookViewId="0">
      <selection activeCell="E28" sqref="E28"/>
    </sheetView>
  </sheetViews>
  <sheetFormatPr defaultRowHeight="12.75" x14ac:dyDescent="0.35"/>
  <cols>
    <col min="2" max="2" width="25.59765625" customWidth="1"/>
  </cols>
  <sheetData>
    <row r="1" spans="1:164" ht="15" x14ac:dyDescent="0.4">
      <c r="A1" s="159" t="s">
        <v>193</v>
      </c>
    </row>
    <row r="2" spans="1:164" x14ac:dyDescent="0.35">
      <c r="A2" s="157" t="s">
        <v>183</v>
      </c>
      <c r="B2" t="s">
        <v>183</v>
      </c>
      <c r="C2" t="s">
        <v>186</v>
      </c>
    </row>
    <row r="3" spans="1:164" x14ac:dyDescent="0.35">
      <c r="C3" t="s">
        <v>216</v>
      </c>
      <c r="AD3" t="s">
        <v>220</v>
      </c>
      <c r="BE3" t="s">
        <v>221</v>
      </c>
      <c r="CF3" t="s">
        <v>215</v>
      </c>
      <c r="DG3" t="s">
        <v>213</v>
      </c>
      <c r="EH3" t="s">
        <v>236</v>
      </c>
    </row>
    <row r="4" spans="1:164" x14ac:dyDescent="0.35">
      <c r="C4" t="s">
        <v>524</v>
      </c>
      <c r="L4" t="s">
        <v>525</v>
      </c>
      <c r="U4" t="s">
        <v>526</v>
      </c>
      <c r="AD4" t="s">
        <v>524</v>
      </c>
      <c r="AM4" t="s">
        <v>525</v>
      </c>
      <c r="AV4" t="s">
        <v>526</v>
      </c>
      <c r="BE4" t="s">
        <v>524</v>
      </c>
      <c r="BN4" t="s">
        <v>525</v>
      </c>
      <c r="BW4" t="s">
        <v>526</v>
      </c>
      <c r="CF4" t="s">
        <v>524</v>
      </c>
      <c r="CO4" t="s">
        <v>525</v>
      </c>
      <c r="CX4" t="s">
        <v>526</v>
      </c>
      <c r="DG4" t="s">
        <v>524</v>
      </c>
      <c r="DP4" t="s">
        <v>525</v>
      </c>
      <c r="DY4" t="s">
        <v>526</v>
      </c>
      <c r="EH4" t="s">
        <v>524</v>
      </c>
      <c r="EQ4" t="s">
        <v>525</v>
      </c>
      <c r="EZ4" t="s">
        <v>526</v>
      </c>
    </row>
    <row r="5" spans="1:164" x14ac:dyDescent="0.35">
      <c r="C5">
        <v>0</v>
      </c>
      <c r="F5">
        <v>1</v>
      </c>
      <c r="I5" t="s">
        <v>236</v>
      </c>
      <c r="L5">
        <v>0</v>
      </c>
      <c r="O5">
        <v>1</v>
      </c>
      <c r="R5" t="s">
        <v>236</v>
      </c>
      <c r="X5" t="s">
        <v>528</v>
      </c>
      <c r="AA5" t="s">
        <v>236</v>
      </c>
      <c r="AD5">
        <v>0</v>
      </c>
      <c r="AG5">
        <v>1</v>
      </c>
      <c r="AJ5" t="s">
        <v>236</v>
      </c>
      <c r="AM5">
        <v>0</v>
      </c>
      <c r="AP5">
        <v>1</v>
      </c>
      <c r="AS5" t="s">
        <v>236</v>
      </c>
      <c r="AY5" t="s">
        <v>528</v>
      </c>
      <c r="BB5" t="s">
        <v>236</v>
      </c>
      <c r="BE5">
        <v>0</v>
      </c>
      <c r="BH5">
        <v>1</v>
      </c>
      <c r="BK5" t="s">
        <v>236</v>
      </c>
      <c r="BN5">
        <v>0</v>
      </c>
      <c r="BQ5">
        <v>1</v>
      </c>
      <c r="BT5" t="s">
        <v>236</v>
      </c>
      <c r="BZ5" t="s">
        <v>528</v>
      </c>
      <c r="CC5" t="s">
        <v>236</v>
      </c>
      <c r="CF5">
        <v>0</v>
      </c>
      <c r="CI5">
        <v>1</v>
      </c>
      <c r="CL5" t="s">
        <v>236</v>
      </c>
      <c r="CO5">
        <v>0</v>
      </c>
      <c r="CR5">
        <v>1</v>
      </c>
      <c r="CU5" t="s">
        <v>236</v>
      </c>
      <c r="DA5" t="s">
        <v>528</v>
      </c>
      <c r="DD5" t="s">
        <v>236</v>
      </c>
      <c r="DG5">
        <v>0</v>
      </c>
      <c r="DJ5">
        <v>1</v>
      </c>
      <c r="DM5" t="s">
        <v>236</v>
      </c>
      <c r="DP5">
        <v>0</v>
      </c>
      <c r="DS5">
        <v>1</v>
      </c>
      <c r="DV5" t="s">
        <v>236</v>
      </c>
      <c r="EB5" t="s">
        <v>528</v>
      </c>
      <c r="EE5" t="s">
        <v>236</v>
      </c>
      <c r="EH5">
        <v>0</v>
      </c>
      <c r="EK5">
        <v>1</v>
      </c>
      <c r="EN5" t="s">
        <v>236</v>
      </c>
      <c r="EQ5">
        <v>0</v>
      </c>
      <c r="ET5">
        <v>1</v>
      </c>
      <c r="EW5" t="s">
        <v>236</v>
      </c>
      <c r="FC5" t="s">
        <v>528</v>
      </c>
      <c r="FF5" t="s">
        <v>236</v>
      </c>
    </row>
    <row r="6" spans="1:164" x14ac:dyDescent="0.35">
      <c r="C6" t="s">
        <v>528</v>
      </c>
      <c r="F6" t="s">
        <v>528</v>
      </c>
      <c r="I6" t="s">
        <v>528</v>
      </c>
      <c r="L6" t="s">
        <v>528</v>
      </c>
      <c r="O6" t="s">
        <v>528</v>
      </c>
      <c r="R6" t="s">
        <v>528</v>
      </c>
      <c r="X6" s="273" t="s">
        <v>412</v>
      </c>
      <c r="Y6" s="274" t="s">
        <v>184</v>
      </c>
      <c r="Z6" s="275" t="s">
        <v>236</v>
      </c>
      <c r="AA6" t="s">
        <v>528</v>
      </c>
      <c r="AD6" t="s">
        <v>528</v>
      </c>
      <c r="AG6" t="s">
        <v>528</v>
      </c>
      <c r="AJ6" t="s">
        <v>528</v>
      </c>
      <c r="AM6" t="s">
        <v>528</v>
      </c>
      <c r="AP6" t="s">
        <v>528</v>
      </c>
      <c r="AS6" t="s">
        <v>528</v>
      </c>
      <c r="AY6" s="273" t="s">
        <v>412</v>
      </c>
      <c r="AZ6" s="274" t="s">
        <v>184</v>
      </c>
      <c r="BA6" s="275" t="s">
        <v>236</v>
      </c>
      <c r="BB6" t="s">
        <v>528</v>
      </c>
      <c r="BE6" t="s">
        <v>528</v>
      </c>
      <c r="BH6" t="s">
        <v>528</v>
      </c>
      <c r="BK6" t="s">
        <v>528</v>
      </c>
      <c r="BN6" t="s">
        <v>528</v>
      </c>
      <c r="BQ6" t="s">
        <v>528</v>
      </c>
      <c r="BT6" t="s">
        <v>528</v>
      </c>
      <c r="BZ6" s="273" t="s">
        <v>412</v>
      </c>
      <c r="CA6" s="274" t="s">
        <v>184</v>
      </c>
      <c r="CB6" s="275" t="s">
        <v>236</v>
      </c>
      <c r="CC6" t="s">
        <v>528</v>
      </c>
      <c r="CF6" t="s">
        <v>528</v>
      </c>
      <c r="CI6" t="s">
        <v>528</v>
      </c>
      <c r="CL6" t="s">
        <v>528</v>
      </c>
      <c r="CO6" t="s">
        <v>528</v>
      </c>
      <c r="CR6" t="s">
        <v>528</v>
      </c>
      <c r="CU6" t="s">
        <v>528</v>
      </c>
      <c r="DA6" s="273" t="s">
        <v>412</v>
      </c>
      <c r="DB6" s="274" t="s">
        <v>184</v>
      </c>
      <c r="DC6" s="275" t="s">
        <v>236</v>
      </c>
      <c r="DD6" t="s">
        <v>528</v>
      </c>
      <c r="DG6" t="s">
        <v>528</v>
      </c>
      <c r="DJ6" t="s">
        <v>528</v>
      </c>
      <c r="DM6" t="s">
        <v>528</v>
      </c>
      <c r="DP6" t="s">
        <v>528</v>
      </c>
      <c r="DS6" t="s">
        <v>528</v>
      </c>
      <c r="DV6" t="s">
        <v>528</v>
      </c>
      <c r="EB6" s="273" t="s">
        <v>412</v>
      </c>
      <c r="EC6" s="274" t="s">
        <v>184</v>
      </c>
      <c r="ED6" s="275" t="s">
        <v>236</v>
      </c>
      <c r="EE6" t="s">
        <v>528</v>
      </c>
      <c r="EH6" t="s">
        <v>528</v>
      </c>
      <c r="EK6" t="s">
        <v>528</v>
      </c>
      <c r="EN6" t="s">
        <v>528</v>
      </c>
      <c r="EQ6" t="s">
        <v>528</v>
      </c>
      <c r="ET6" t="s">
        <v>528</v>
      </c>
      <c r="EW6" t="s">
        <v>528</v>
      </c>
      <c r="FC6" s="273" t="s">
        <v>412</v>
      </c>
      <c r="FD6" s="274" t="s">
        <v>184</v>
      </c>
      <c r="FE6" s="275" t="s">
        <v>236</v>
      </c>
      <c r="FF6" t="s">
        <v>528</v>
      </c>
    </row>
    <row r="7" spans="1:164" x14ac:dyDescent="0.35">
      <c r="C7" s="273" t="s">
        <v>412</v>
      </c>
      <c r="D7" s="274" t="s">
        <v>184</v>
      </c>
      <c r="E7" s="275" t="s">
        <v>236</v>
      </c>
      <c r="F7" s="273" t="s">
        <v>412</v>
      </c>
      <c r="G7" s="274" t="s">
        <v>184</v>
      </c>
      <c r="H7" s="275" t="s">
        <v>236</v>
      </c>
      <c r="I7" s="273" t="s">
        <v>412</v>
      </c>
      <c r="J7" s="274" t="s">
        <v>184</v>
      </c>
      <c r="K7" s="275" t="s">
        <v>236</v>
      </c>
      <c r="L7" s="273" t="s">
        <v>412</v>
      </c>
      <c r="M7" s="274" t="s">
        <v>184</v>
      </c>
      <c r="N7" s="275" t="s">
        <v>236</v>
      </c>
      <c r="O7" s="273" t="s">
        <v>412</v>
      </c>
      <c r="P7" s="274" t="s">
        <v>184</v>
      </c>
      <c r="Q7" s="275" t="s">
        <v>236</v>
      </c>
      <c r="R7" s="273" t="s">
        <v>412</v>
      </c>
      <c r="S7" s="274" t="s">
        <v>184</v>
      </c>
      <c r="T7" s="275" t="s">
        <v>236</v>
      </c>
      <c r="U7" s="273"/>
      <c r="V7" s="274"/>
      <c r="W7" s="275"/>
      <c r="X7" s="273" t="s">
        <v>529</v>
      </c>
      <c r="Y7" s="274" t="s">
        <v>529</v>
      </c>
      <c r="Z7" s="275" t="s">
        <v>529</v>
      </c>
      <c r="AA7" s="273" t="s">
        <v>412</v>
      </c>
      <c r="AB7" s="274" t="s">
        <v>184</v>
      </c>
      <c r="AC7" s="275" t="s">
        <v>236</v>
      </c>
      <c r="AD7" s="273" t="s">
        <v>412</v>
      </c>
      <c r="AE7" s="274" t="s">
        <v>184</v>
      </c>
      <c r="AF7" s="275" t="s">
        <v>236</v>
      </c>
      <c r="AG7" s="273" t="s">
        <v>412</v>
      </c>
      <c r="AH7" s="274" t="s">
        <v>184</v>
      </c>
      <c r="AI7" s="275" t="s">
        <v>236</v>
      </c>
      <c r="AJ7" s="273" t="s">
        <v>412</v>
      </c>
      <c r="AK7" s="274" t="s">
        <v>184</v>
      </c>
      <c r="AL7" s="275" t="s">
        <v>236</v>
      </c>
      <c r="AM7" s="273" t="s">
        <v>412</v>
      </c>
      <c r="AN7" s="274" t="s">
        <v>184</v>
      </c>
      <c r="AO7" s="275" t="s">
        <v>236</v>
      </c>
      <c r="AP7" s="273" t="s">
        <v>412</v>
      </c>
      <c r="AQ7" s="274" t="s">
        <v>184</v>
      </c>
      <c r="AR7" s="275" t="s">
        <v>236</v>
      </c>
      <c r="AS7" s="273" t="s">
        <v>412</v>
      </c>
      <c r="AT7" s="274" t="s">
        <v>184</v>
      </c>
      <c r="AU7" s="275" t="s">
        <v>236</v>
      </c>
      <c r="AV7" s="273"/>
      <c r="AW7" s="274"/>
      <c r="AX7" s="275"/>
      <c r="AY7" s="273" t="s">
        <v>529</v>
      </c>
      <c r="AZ7" s="274" t="s">
        <v>529</v>
      </c>
      <c r="BA7" s="275" t="s">
        <v>529</v>
      </c>
      <c r="BB7" s="273" t="s">
        <v>412</v>
      </c>
      <c r="BC7" s="274" t="s">
        <v>184</v>
      </c>
      <c r="BD7" s="275" t="s">
        <v>236</v>
      </c>
      <c r="BE7" s="273" t="s">
        <v>412</v>
      </c>
      <c r="BF7" s="274" t="s">
        <v>184</v>
      </c>
      <c r="BG7" s="275" t="s">
        <v>236</v>
      </c>
      <c r="BH7" s="273" t="s">
        <v>412</v>
      </c>
      <c r="BI7" s="274" t="s">
        <v>184</v>
      </c>
      <c r="BJ7" s="275" t="s">
        <v>236</v>
      </c>
      <c r="BK7" s="273" t="s">
        <v>412</v>
      </c>
      <c r="BL7" s="274" t="s">
        <v>184</v>
      </c>
      <c r="BM7" s="275" t="s">
        <v>236</v>
      </c>
      <c r="BN7" s="273" t="s">
        <v>412</v>
      </c>
      <c r="BO7" s="274" t="s">
        <v>184</v>
      </c>
      <c r="BP7" s="275" t="s">
        <v>236</v>
      </c>
      <c r="BQ7" s="273" t="s">
        <v>412</v>
      </c>
      <c r="BR7" s="274" t="s">
        <v>184</v>
      </c>
      <c r="BS7" s="275" t="s">
        <v>236</v>
      </c>
      <c r="BT7" s="273" t="s">
        <v>412</v>
      </c>
      <c r="BU7" s="274" t="s">
        <v>184</v>
      </c>
      <c r="BV7" s="275" t="s">
        <v>236</v>
      </c>
      <c r="BW7" s="273"/>
      <c r="BX7" s="274"/>
      <c r="BY7" s="275"/>
      <c r="BZ7" s="273" t="s">
        <v>529</v>
      </c>
      <c r="CA7" s="274" t="s">
        <v>529</v>
      </c>
      <c r="CB7" s="275" t="s">
        <v>529</v>
      </c>
      <c r="CC7" s="273" t="s">
        <v>412</v>
      </c>
      <c r="CD7" s="274" t="s">
        <v>184</v>
      </c>
      <c r="CE7" s="275" t="s">
        <v>236</v>
      </c>
      <c r="CF7" s="273" t="s">
        <v>412</v>
      </c>
      <c r="CG7" s="274" t="s">
        <v>184</v>
      </c>
      <c r="CH7" s="275" t="s">
        <v>236</v>
      </c>
      <c r="CI7" s="273" t="s">
        <v>412</v>
      </c>
      <c r="CJ7" s="274" t="s">
        <v>184</v>
      </c>
      <c r="CK7" s="275" t="s">
        <v>236</v>
      </c>
      <c r="CL7" s="273" t="s">
        <v>412</v>
      </c>
      <c r="CM7" s="274" t="s">
        <v>184</v>
      </c>
      <c r="CN7" s="275" t="s">
        <v>236</v>
      </c>
      <c r="CO7" s="273" t="s">
        <v>412</v>
      </c>
      <c r="CP7" s="274" t="s">
        <v>184</v>
      </c>
      <c r="CQ7" s="275" t="s">
        <v>236</v>
      </c>
      <c r="CR7" s="273" t="s">
        <v>412</v>
      </c>
      <c r="CS7" s="274" t="s">
        <v>184</v>
      </c>
      <c r="CT7" s="275" t="s">
        <v>236</v>
      </c>
      <c r="CU7" s="273" t="s">
        <v>412</v>
      </c>
      <c r="CV7" s="274" t="s">
        <v>184</v>
      </c>
      <c r="CW7" s="275" t="s">
        <v>236</v>
      </c>
      <c r="CX7" s="273"/>
      <c r="CY7" s="274"/>
      <c r="CZ7" s="275"/>
      <c r="DA7" s="273" t="s">
        <v>529</v>
      </c>
      <c r="DB7" s="274" t="s">
        <v>529</v>
      </c>
      <c r="DC7" s="275" t="s">
        <v>529</v>
      </c>
      <c r="DD7" s="273" t="s">
        <v>412</v>
      </c>
      <c r="DE7" s="274" t="s">
        <v>184</v>
      </c>
      <c r="DF7" s="275" t="s">
        <v>236</v>
      </c>
      <c r="DG7" s="273" t="s">
        <v>412</v>
      </c>
      <c r="DH7" s="274" t="s">
        <v>184</v>
      </c>
      <c r="DI7" s="275" t="s">
        <v>236</v>
      </c>
      <c r="DJ7" s="273" t="s">
        <v>412</v>
      </c>
      <c r="DK7" s="274" t="s">
        <v>184</v>
      </c>
      <c r="DL7" s="275" t="s">
        <v>236</v>
      </c>
      <c r="DM7" s="273" t="s">
        <v>412</v>
      </c>
      <c r="DN7" s="274" t="s">
        <v>184</v>
      </c>
      <c r="DO7" s="275" t="s">
        <v>236</v>
      </c>
      <c r="DP7" s="273" t="s">
        <v>412</v>
      </c>
      <c r="DQ7" s="274" t="s">
        <v>184</v>
      </c>
      <c r="DR7" s="275" t="s">
        <v>236</v>
      </c>
      <c r="DS7" s="273" t="s">
        <v>412</v>
      </c>
      <c r="DT7" s="274" t="s">
        <v>184</v>
      </c>
      <c r="DU7" s="275" t="s">
        <v>236</v>
      </c>
      <c r="DV7" s="273" t="s">
        <v>412</v>
      </c>
      <c r="DW7" s="274" t="s">
        <v>184</v>
      </c>
      <c r="DX7" s="275" t="s">
        <v>236</v>
      </c>
      <c r="DY7" s="273"/>
      <c r="DZ7" s="274"/>
      <c r="EA7" s="275"/>
      <c r="EB7" s="273" t="s">
        <v>529</v>
      </c>
      <c r="EC7" s="274" t="s">
        <v>529</v>
      </c>
      <c r="ED7" s="275" t="s">
        <v>529</v>
      </c>
      <c r="EE7" s="273" t="s">
        <v>412</v>
      </c>
      <c r="EF7" s="274" t="s">
        <v>184</v>
      </c>
      <c r="EG7" s="275" t="s">
        <v>236</v>
      </c>
      <c r="EH7" s="273" t="s">
        <v>412</v>
      </c>
      <c r="EI7" s="274" t="s">
        <v>184</v>
      </c>
      <c r="EJ7" s="275" t="s">
        <v>236</v>
      </c>
      <c r="EK7" s="273" t="s">
        <v>412</v>
      </c>
      <c r="EL7" s="274" t="s">
        <v>184</v>
      </c>
      <c r="EM7" s="275" t="s">
        <v>236</v>
      </c>
      <c r="EN7" s="273" t="s">
        <v>412</v>
      </c>
      <c r="EO7" s="274" t="s">
        <v>184</v>
      </c>
      <c r="EP7" s="275" t="s">
        <v>236</v>
      </c>
      <c r="EQ7" s="273" t="s">
        <v>412</v>
      </c>
      <c r="ER7" s="274" t="s">
        <v>184</v>
      </c>
      <c r="ES7" s="275" t="s">
        <v>236</v>
      </c>
      <c r="ET7" s="273" t="s">
        <v>412</v>
      </c>
      <c r="EU7" s="274" t="s">
        <v>184</v>
      </c>
      <c r="EV7" s="275" t="s">
        <v>236</v>
      </c>
      <c r="EW7" s="273" t="s">
        <v>412</v>
      </c>
      <c r="EX7" s="274" t="s">
        <v>184</v>
      </c>
      <c r="EY7" s="275" t="s">
        <v>236</v>
      </c>
      <c r="EZ7" s="273"/>
      <c r="FA7" s="274"/>
      <c r="FB7" s="275"/>
      <c r="FC7" s="273" t="s">
        <v>529</v>
      </c>
      <c r="FD7" s="274" t="s">
        <v>529</v>
      </c>
      <c r="FE7" s="275" t="s">
        <v>529</v>
      </c>
      <c r="FF7" s="273" t="s">
        <v>412</v>
      </c>
      <c r="FG7" s="274" t="s">
        <v>184</v>
      </c>
      <c r="FH7" s="275" t="s">
        <v>236</v>
      </c>
    </row>
    <row r="8" spans="1:164" x14ac:dyDescent="0.35">
      <c r="C8" s="273" t="s">
        <v>185</v>
      </c>
      <c r="D8" s="274" t="s">
        <v>185</v>
      </c>
      <c r="E8" s="275" t="s">
        <v>185</v>
      </c>
      <c r="F8" s="273" t="s">
        <v>185</v>
      </c>
      <c r="G8" s="274" t="s">
        <v>185</v>
      </c>
      <c r="H8" s="275" t="s">
        <v>185</v>
      </c>
      <c r="I8" s="273" t="s">
        <v>185</v>
      </c>
      <c r="J8" s="274" t="s">
        <v>185</v>
      </c>
      <c r="K8" s="275" t="s">
        <v>185</v>
      </c>
      <c r="L8" s="273" t="s">
        <v>185</v>
      </c>
      <c r="M8" s="274" t="s">
        <v>185</v>
      </c>
      <c r="N8" s="275" t="s">
        <v>185</v>
      </c>
      <c r="O8" s="273" t="s">
        <v>185</v>
      </c>
      <c r="P8" s="274" t="s">
        <v>185</v>
      </c>
      <c r="Q8" s="275" t="s">
        <v>185</v>
      </c>
      <c r="R8" s="273" t="s">
        <v>185</v>
      </c>
      <c r="S8" s="274" t="s">
        <v>185</v>
      </c>
      <c r="T8" s="275" t="s">
        <v>185</v>
      </c>
      <c r="U8" s="273"/>
      <c r="V8" s="274"/>
      <c r="W8" s="275"/>
      <c r="X8" s="273" t="s">
        <v>185</v>
      </c>
      <c r="Y8" s="274" t="s">
        <v>185</v>
      </c>
      <c r="Z8" s="275" t="s">
        <v>185</v>
      </c>
      <c r="AA8" s="273" t="s">
        <v>185</v>
      </c>
      <c r="AB8" s="274" t="s">
        <v>185</v>
      </c>
      <c r="AC8" s="275" t="s">
        <v>185</v>
      </c>
      <c r="AD8" s="273" t="s">
        <v>185</v>
      </c>
      <c r="AE8" s="274" t="s">
        <v>185</v>
      </c>
      <c r="AF8" s="275" t="s">
        <v>185</v>
      </c>
      <c r="AG8" s="273" t="s">
        <v>185</v>
      </c>
      <c r="AH8" s="274" t="s">
        <v>185</v>
      </c>
      <c r="AI8" s="275" t="s">
        <v>185</v>
      </c>
      <c r="AJ8" s="273" t="s">
        <v>185</v>
      </c>
      <c r="AK8" s="274" t="s">
        <v>185</v>
      </c>
      <c r="AL8" s="275" t="s">
        <v>185</v>
      </c>
      <c r="AM8" s="273" t="s">
        <v>185</v>
      </c>
      <c r="AN8" s="274" t="s">
        <v>185</v>
      </c>
      <c r="AO8" s="275" t="s">
        <v>185</v>
      </c>
      <c r="AP8" s="273" t="s">
        <v>185</v>
      </c>
      <c r="AQ8" s="274" t="s">
        <v>185</v>
      </c>
      <c r="AR8" s="275" t="s">
        <v>185</v>
      </c>
      <c r="AS8" s="273" t="s">
        <v>185</v>
      </c>
      <c r="AT8" s="274" t="s">
        <v>185</v>
      </c>
      <c r="AU8" s="275" t="s">
        <v>185</v>
      </c>
      <c r="AV8" s="273"/>
      <c r="AW8" s="274"/>
      <c r="AX8" s="275"/>
      <c r="AY8" s="273" t="s">
        <v>185</v>
      </c>
      <c r="AZ8" s="274" t="s">
        <v>185</v>
      </c>
      <c r="BA8" s="275" t="s">
        <v>185</v>
      </c>
      <c r="BB8" s="273" t="s">
        <v>185</v>
      </c>
      <c r="BC8" s="274" t="s">
        <v>185</v>
      </c>
      <c r="BD8" s="275" t="s">
        <v>185</v>
      </c>
      <c r="BE8" s="273" t="s">
        <v>185</v>
      </c>
      <c r="BF8" s="274" t="s">
        <v>185</v>
      </c>
      <c r="BG8" s="275" t="s">
        <v>185</v>
      </c>
      <c r="BH8" s="273" t="s">
        <v>185</v>
      </c>
      <c r="BI8" s="274" t="s">
        <v>185</v>
      </c>
      <c r="BJ8" s="275" t="s">
        <v>185</v>
      </c>
      <c r="BK8" s="273" t="s">
        <v>185</v>
      </c>
      <c r="BL8" s="274" t="s">
        <v>185</v>
      </c>
      <c r="BM8" s="275" t="s">
        <v>185</v>
      </c>
      <c r="BN8" s="273" t="s">
        <v>185</v>
      </c>
      <c r="BO8" s="274" t="s">
        <v>185</v>
      </c>
      <c r="BP8" s="275" t="s">
        <v>185</v>
      </c>
      <c r="BQ8" s="273" t="s">
        <v>185</v>
      </c>
      <c r="BR8" s="274" t="s">
        <v>185</v>
      </c>
      <c r="BS8" s="275" t="s">
        <v>185</v>
      </c>
      <c r="BT8" s="273" t="s">
        <v>185</v>
      </c>
      <c r="BU8" s="274" t="s">
        <v>185</v>
      </c>
      <c r="BV8" s="275" t="s">
        <v>185</v>
      </c>
      <c r="BW8" s="273"/>
      <c r="BX8" s="274"/>
      <c r="BY8" s="275"/>
      <c r="BZ8" s="273" t="s">
        <v>185</v>
      </c>
      <c r="CA8" s="274" t="s">
        <v>185</v>
      </c>
      <c r="CB8" s="275" t="s">
        <v>185</v>
      </c>
      <c r="CC8" s="273" t="s">
        <v>185</v>
      </c>
      <c r="CD8" s="274" t="s">
        <v>185</v>
      </c>
      <c r="CE8" s="275" t="s">
        <v>185</v>
      </c>
      <c r="CF8" s="273" t="s">
        <v>185</v>
      </c>
      <c r="CG8" s="274" t="s">
        <v>185</v>
      </c>
      <c r="CH8" s="275" t="s">
        <v>185</v>
      </c>
      <c r="CI8" s="273" t="s">
        <v>185</v>
      </c>
      <c r="CJ8" s="274" t="s">
        <v>185</v>
      </c>
      <c r="CK8" s="275" t="s">
        <v>185</v>
      </c>
      <c r="CL8" s="273" t="s">
        <v>185</v>
      </c>
      <c r="CM8" s="274" t="s">
        <v>185</v>
      </c>
      <c r="CN8" s="275" t="s">
        <v>185</v>
      </c>
      <c r="CO8" s="273" t="s">
        <v>185</v>
      </c>
      <c r="CP8" s="274" t="s">
        <v>185</v>
      </c>
      <c r="CQ8" s="275" t="s">
        <v>185</v>
      </c>
      <c r="CR8" s="273" t="s">
        <v>185</v>
      </c>
      <c r="CS8" s="274" t="s">
        <v>185</v>
      </c>
      <c r="CT8" s="275" t="s">
        <v>185</v>
      </c>
      <c r="CU8" s="273" t="s">
        <v>185</v>
      </c>
      <c r="CV8" s="274" t="s">
        <v>185</v>
      </c>
      <c r="CW8" s="275" t="s">
        <v>185</v>
      </c>
      <c r="CX8" s="273"/>
      <c r="CY8" s="274"/>
      <c r="CZ8" s="275"/>
      <c r="DA8" s="273" t="s">
        <v>185</v>
      </c>
      <c r="DB8" s="274" t="s">
        <v>185</v>
      </c>
      <c r="DC8" s="275" t="s">
        <v>185</v>
      </c>
      <c r="DD8" s="273" t="s">
        <v>185</v>
      </c>
      <c r="DE8" s="274" t="s">
        <v>185</v>
      </c>
      <c r="DF8" s="275" t="s">
        <v>185</v>
      </c>
      <c r="DG8" s="273" t="s">
        <v>185</v>
      </c>
      <c r="DH8" s="274" t="s">
        <v>185</v>
      </c>
      <c r="DI8" s="275" t="s">
        <v>185</v>
      </c>
      <c r="DJ8" s="273" t="s">
        <v>185</v>
      </c>
      <c r="DK8" s="274" t="s">
        <v>185</v>
      </c>
      <c r="DL8" s="275" t="s">
        <v>185</v>
      </c>
      <c r="DM8" s="273" t="s">
        <v>185</v>
      </c>
      <c r="DN8" s="274" t="s">
        <v>185</v>
      </c>
      <c r="DO8" s="275" t="s">
        <v>185</v>
      </c>
      <c r="DP8" s="273" t="s">
        <v>185</v>
      </c>
      <c r="DQ8" s="274" t="s">
        <v>185</v>
      </c>
      <c r="DR8" s="275" t="s">
        <v>185</v>
      </c>
      <c r="DS8" s="273" t="s">
        <v>185</v>
      </c>
      <c r="DT8" s="274" t="s">
        <v>185</v>
      </c>
      <c r="DU8" s="275" t="s">
        <v>185</v>
      </c>
      <c r="DV8" s="273" t="s">
        <v>185</v>
      </c>
      <c r="DW8" s="274" t="s">
        <v>185</v>
      </c>
      <c r="DX8" s="275" t="s">
        <v>185</v>
      </c>
      <c r="DY8" s="273"/>
      <c r="DZ8" s="274"/>
      <c r="EA8" s="275"/>
      <c r="EB8" s="273" t="s">
        <v>185</v>
      </c>
      <c r="EC8" s="274" t="s">
        <v>185</v>
      </c>
      <c r="ED8" s="275" t="s">
        <v>185</v>
      </c>
      <c r="EE8" s="273" t="s">
        <v>185</v>
      </c>
      <c r="EF8" s="274" t="s">
        <v>185</v>
      </c>
      <c r="EG8" s="275" t="s">
        <v>185</v>
      </c>
      <c r="EH8" s="273" t="s">
        <v>185</v>
      </c>
      <c r="EI8" s="274" t="s">
        <v>185</v>
      </c>
      <c r="EJ8" s="275" t="s">
        <v>185</v>
      </c>
      <c r="EK8" s="273" t="s">
        <v>185</v>
      </c>
      <c r="EL8" s="274" t="s">
        <v>185</v>
      </c>
      <c r="EM8" s="275" t="s">
        <v>185</v>
      </c>
      <c r="EN8" s="273" t="s">
        <v>185</v>
      </c>
      <c r="EO8" s="274" t="s">
        <v>185</v>
      </c>
      <c r="EP8" s="275" t="s">
        <v>185</v>
      </c>
      <c r="EQ8" s="273" t="s">
        <v>185</v>
      </c>
      <c r="ER8" s="274" t="s">
        <v>185</v>
      </c>
      <c r="ES8" s="275" t="s">
        <v>185</v>
      </c>
      <c r="ET8" s="273" t="s">
        <v>185</v>
      </c>
      <c r="EU8" s="274" t="s">
        <v>185</v>
      </c>
      <c r="EV8" s="275" t="s">
        <v>185</v>
      </c>
      <c r="EW8" s="273" t="s">
        <v>185</v>
      </c>
      <c r="EX8" s="274" t="s">
        <v>185</v>
      </c>
      <c r="EY8" s="275" t="s">
        <v>185</v>
      </c>
      <c r="EZ8" s="273"/>
      <c r="FA8" s="274"/>
      <c r="FB8" s="275"/>
      <c r="FC8" s="273" t="s">
        <v>185</v>
      </c>
      <c r="FD8" s="274" t="s">
        <v>185</v>
      </c>
      <c r="FE8" s="275" t="s">
        <v>185</v>
      </c>
      <c r="FF8" s="273" t="s">
        <v>185</v>
      </c>
      <c r="FG8" s="274" t="s">
        <v>185</v>
      </c>
      <c r="FH8" s="275" t="s">
        <v>185</v>
      </c>
    </row>
    <row r="9" spans="1:164" x14ac:dyDescent="0.35">
      <c r="A9" t="s">
        <v>190</v>
      </c>
      <c r="B9" t="s">
        <v>228</v>
      </c>
      <c r="C9" s="273"/>
      <c r="D9" s="274"/>
      <c r="E9" s="275"/>
      <c r="F9" s="273">
        <v>53</v>
      </c>
      <c r="G9" s="274">
        <v>40</v>
      </c>
      <c r="H9" s="275">
        <v>47</v>
      </c>
      <c r="I9" s="273">
        <v>27564</v>
      </c>
      <c r="J9" s="274">
        <v>26468</v>
      </c>
      <c r="K9" s="275">
        <v>54032</v>
      </c>
      <c r="L9" s="273"/>
      <c r="M9" s="274"/>
      <c r="N9" s="275"/>
      <c r="O9" s="273">
        <v>57</v>
      </c>
      <c r="P9" s="274">
        <v>46</v>
      </c>
      <c r="Q9" s="275">
        <v>52</v>
      </c>
      <c r="R9" s="273">
        <v>27564</v>
      </c>
      <c r="S9" s="274">
        <v>26468</v>
      </c>
      <c r="T9" s="275">
        <v>54032</v>
      </c>
      <c r="U9" s="273"/>
      <c r="V9" s="274"/>
      <c r="W9" s="275"/>
      <c r="X9" s="276">
        <v>33.200000000000003</v>
      </c>
      <c r="Y9" s="277">
        <v>31.3</v>
      </c>
      <c r="Z9" s="278">
        <v>32.200000000000003</v>
      </c>
      <c r="AA9" s="273">
        <v>27564</v>
      </c>
      <c r="AB9" s="274">
        <v>26468</v>
      </c>
      <c r="AC9" s="275">
        <v>54032</v>
      </c>
      <c r="AD9" s="273"/>
      <c r="AE9" s="274"/>
      <c r="AF9" s="275"/>
      <c r="AG9" s="273">
        <v>59</v>
      </c>
      <c r="AH9" s="274">
        <v>45</v>
      </c>
      <c r="AI9" s="275">
        <v>52</v>
      </c>
      <c r="AJ9" s="273">
        <v>14732</v>
      </c>
      <c r="AK9" s="274">
        <v>13335</v>
      </c>
      <c r="AL9" s="275">
        <v>28067</v>
      </c>
      <c r="AM9" s="273"/>
      <c r="AN9" s="274"/>
      <c r="AO9" s="275"/>
      <c r="AP9" s="273">
        <v>62</v>
      </c>
      <c r="AQ9" s="274">
        <v>50</v>
      </c>
      <c r="AR9" s="275">
        <v>56</v>
      </c>
      <c r="AS9" s="273">
        <v>14732</v>
      </c>
      <c r="AT9" s="274">
        <v>13335</v>
      </c>
      <c r="AU9" s="275">
        <v>28067</v>
      </c>
      <c r="AV9" s="273"/>
      <c r="AW9" s="274"/>
      <c r="AX9" s="275"/>
      <c r="AY9" s="276">
        <v>34.1</v>
      </c>
      <c r="AZ9" s="277">
        <v>32.200000000000003</v>
      </c>
      <c r="BA9" s="278">
        <v>33.200000000000003</v>
      </c>
      <c r="BB9" s="273">
        <v>14732</v>
      </c>
      <c r="BC9" s="274">
        <v>13335</v>
      </c>
      <c r="BD9" s="275">
        <v>28067</v>
      </c>
      <c r="BE9" s="273"/>
      <c r="BF9" s="274"/>
      <c r="BG9" s="275"/>
      <c r="BH9" s="273">
        <v>54</v>
      </c>
      <c r="BI9" s="274">
        <v>44</v>
      </c>
      <c r="BJ9" s="275">
        <v>49</v>
      </c>
      <c r="BK9" s="273">
        <v>1179</v>
      </c>
      <c r="BL9" s="274">
        <v>1104</v>
      </c>
      <c r="BM9" s="275">
        <v>2283</v>
      </c>
      <c r="BN9" s="273"/>
      <c r="BO9" s="274"/>
      <c r="BP9" s="275"/>
      <c r="BQ9" s="273">
        <v>56</v>
      </c>
      <c r="BR9" s="274">
        <v>48</v>
      </c>
      <c r="BS9" s="275">
        <v>52</v>
      </c>
      <c r="BT9" s="273">
        <v>1179</v>
      </c>
      <c r="BU9" s="274">
        <v>1104</v>
      </c>
      <c r="BV9" s="275">
        <v>2283</v>
      </c>
      <c r="BW9" s="273"/>
      <c r="BX9" s="274"/>
      <c r="BY9" s="275"/>
      <c r="BZ9" s="276">
        <v>33.9</v>
      </c>
      <c r="CA9" s="277">
        <v>32.299999999999997</v>
      </c>
      <c r="CB9" s="278">
        <v>33.1</v>
      </c>
      <c r="CC9" s="273">
        <v>1179</v>
      </c>
      <c r="CD9" s="274">
        <v>1104</v>
      </c>
      <c r="CE9" s="275">
        <v>2283</v>
      </c>
      <c r="CF9" s="273"/>
      <c r="CG9" s="274"/>
      <c r="CH9" s="275"/>
      <c r="CI9" s="273">
        <v>62</v>
      </c>
      <c r="CJ9" s="274">
        <v>46</v>
      </c>
      <c r="CK9" s="275">
        <v>54</v>
      </c>
      <c r="CL9" s="273">
        <v>15644</v>
      </c>
      <c r="CM9" s="274">
        <v>14778</v>
      </c>
      <c r="CN9" s="275">
        <v>30422</v>
      </c>
      <c r="CO9" s="273"/>
      <c r="CP9" s="274"/>
      <c r="CQ9" s="275"/>
      <c r="CR9" s="273">
        <v>64</v>
      </c>
      <c r="CS9" s="274">
        <v>50</v>
      </c>
      <c r="CT9" s="275">
        <v>57</v>
      </c>
      <c r="CU9" s="273">
        <v>15644</v>
      </c>
      <c r="CV9" s="274">
        <v>14778</v>
      </c>
      <c r="CW9" s="275">
        <v>30422</v>
      </c>
      <c r="CX9" s="273"/>
      <c r="CY9" s="274"/>
      <c r="CZ9" s="275"/>
      <c r="DA9" s="276">
        <v>35</v>
      </c>
      <c r="DB9" s="277">
        <v>32.9</v>
      </c>
      <c r="DC9" s="278">
        <v>34</v>
      </c>
      <c r="DD9" s="273">
        <v>15644</v>
      </c>
      <c r="DE9" s="274">
        <v>14778</v>
      </c>
      <c r="DF9" s="275">
        <v>30422</v>
      </c>
      <c r="DG9" s="273"/>
      <c r="DH9" s="274"/>
      <c r="DI9" s="275"/>
      <c r="DJ9" s="273">
        <v>62</v>
      </c>
      <c r="DK9" s="274">
        <v>47</v>
      </c>
      <c r="DL9" s="275">
        <v>55</v>
      </c>
      <c r="DM9" s="273">
        <v>206142</v>
      </c>
      <c r="DN9" s="274">
        <v>200486</v>
      </c>
      <c r="DO9" s="275">
        <v>406628</v>
      </c>
      <c r="DP9" s="273"/>
      <c r="DQ9" s="274"/>
      <c r="DR9" s="275"/>
      <c r="DS9" s="273">
        <v>64</v>
      </c>
      <c r="DT9" s="274">
        <v>50</v>
      </c>
      <c r="DU9" s="275">
        <v>57</v>
      </c>
      <c r="DV9" s="273">
        <v>206142</v>
      </c>
      <c r="DW9" s="274">
        <v>200486</v>
      </c>
      <c r="DX9" s="275">
        <v>406628</v>
      </c>
      <c r="DY9" s="273"/>
      <c r="DZ9" s="274"/>
      <c r="EA9" s="275"/>
      <c r="EB9" s="276">
        <v>35</v>
      </c>
      <c r="EC9" s="277">
        <v>33</v>
      </c>
      <c r="ED9" s="278">
        <v>34</v>
      </c>
      <c r="EE9" s="273">
        <v>206142</v>
      </c>
      <c r="EF9" s="274">
        <v>200486</v>
      </c>
      <c r="EG9" s="275">
        <v>406628</v>
      </c>
      <c r="EH9" s="273"/>
      <c r="EI9" s="274"/>
      <c r="EJ9" s="275"/>
      <c r="EK9" s="273">
        <v>61</v>
      </c>
      <c r="EL9" s="274">
        <v>46</v>
      </c>
      <c r="EM9" s="275">
        <v>53</v>
      </c>
      <c r="EN9" s="273">
        <v>287865</v>
      </c>
      <c r="EO9" s="274">
        <v>278211</v>
      </c>
      <c r="EP9" s="275">
        <v>566076</v>
      </c>
      <c r="EQ9" s="273"/>
      <c r="ER9" s="274"/>
      <c r="ES9" s="275"/>
      <c r="ET9" s="273">
        <v>63</v>
      </c>
      <c r="EU9" s="274">
        <v>49</v>
      </c>
      <c r="EV9" s="275">
        <v>56</v>
      </c>
      <c r="EW9" s="273">
        <v>287865</v>
      </c>
      <c r="EX9" s="274">
        <v>278211</v>
      </c>
      <c r="EY9" s="275">
        <v>566076</v>
      </c>
      <c r="EZ9" s="273"/>
      <c r="FA9" s="274"/>
      <c r="FB9" s="275"/>
      <c r="FC9" s="276">
        <v>34.700000000000003</v>
      </c>
      <c r="FD9" s="277">
        <v>32.700000000000003</v>
      </c>
      <c r="FE9" s="278">
        <v>33.700000000000003</v>
      </c>
      <c r="FF9" s="273">
        <v>287865</v>
      </c>
      <c r="FG9" s="274">
        <v>278211</v>
      </c>
      <c r="FH9" s="275">
        <v>566076</v>
      </c>
    </row>
    <row r="10" spans="1:164" x14ac:dyDescent="0.35">
      <c r="B10" t="s">
        <v>176</v>
      </c>
      <c r="C10" s="273"/>
      <c r="D10" s="274"/>
      <c r="E10" s="275"/>
      <c r="F10" s="273">
        <v>15</v>
      </c>
      <c r="G10" s="274">
        <v>11</v>
      </c>
      <c r="H10" s="275">
        <v>13</v>
      </c>
      <c r="I10" s="273">
        <v>1044</v>
      </c>
      <c r="J10" s="274">
        <v>1900</v>
      </c>
      <c r="K10" s="275">
        <v>2944</v>
      </c>
      <c r="L10" s="273"/>
      <c r="M10" s="274"/>
      <c r="N10" s="275"/>
      <c r="O10" s="273">
        <v>18</v>
      </c>
      <c r="P10" s="274">
        <v>14</v>
      </c>
      <c r="Q10" s="275">
        <v>15</v>
      </c>
      <c r="R10" s="273">
        <v>1044</v>
      </c>
      <c r="S10" s="274">
        <v>1900</v>
      </c>
      <c r="T10" s="275">
        <v>2944</v>
      </c>
      <c r="U10" s="273"/>
      <c r="V10" s="274"/>
      <c r="W10" s="275"/>
      <c r="X10" s="276">
        <v>25.6</v>
      </c>
      <c r="Y10" s="277">
        <v>24.7</v>
      </c>
      <c r="Z10" s="278">
        <v>25</v>
      </c>
      <c r="AA10" s="273">
        <v>1044</v>
      </c>
      <c r="AB10" s="274">
        <v>1900</v>
      </c>
      <c r="AC10" s="275">
        <v>2944</v>
      </c>
      <c r="AD10" s="273"/>
      <c r="AE10" s="274"/>
      <c r="AF10" s="275"/>
      <c r="AG10" s="273">
        <v>22</v>
      </c>
      <c r="AH10" s="274">
        <v>15</v>
      </c>
      <c r="AI10" s="275">
        <v>18</v>
      </c>
      <c r="AJ10" s="273">
        <v>576</v>
      </c>
      <c r="AK10" s="274">
        <v>1173</v>
      </c>
      <c r="AL10" s="275">
        <v>1749</v>
      </c>
      <c r="AM10" s="273"/>
      <c r="AN10" s="274"/>
      <c r="AO10" s="275"/>
      <c r="AP10" s="273">
        <v>24</v>
      </c>
      <c r="AQ10" s="274">
        <v>18</v>
      </c>
      <c r="AR10" s="275">
        <v>20</v>
      </c>
      <c r="AS10" s="273">
        <v>576</v>
      </c>
      <c r="AT10" s="274">
        <v>1173</v>
      </c>
      <c r="AU10" s="275">
        <v>1749</v>
      </c>
      <c r="AV10" s="273"/>
      <c r="AW10" s="274"/>
      <c r="AX10" s="275"/>
      <c r="AY10" s="276">
        <v>28</v>
      </c>
      <c r="AZ10" s="277">
        <v>26.7</v>
      </c>
      <c r="BA10" s="278">
        <v>27.1</v>
      </c>
      <c r="BB10" s="273">
        <v>576</v>
      </c>
      <c r="BC10" s="274">
        <v>1173</v>
      </c>
      <c r="BD10" s="275">
        <v>1749</v>
      </c>
      <c r="BE10" s="273"/>
      <c r="BF10" s="274"/>
      <c r="BG10" s="275"/>
      <c r="BH10" s="273">
        <v>21</v>
      </c>
      <c r="BI10" s="274">
        <v>16</v>
      </c>
      <c r="BJ10" s="275">
        <v>18</v>
      </c>
      <c r="BK10" s="273">
        <v>39</v>
      </c>
      <c r="BL10" s="274">
        <v>63</v>
      </c>
      <c r="BM10" s="275">
        <v>102</v>
      </c>
      <c r="BN10" s="273"/>
      <c r="BO10" s="274"/>
      <c r="BP10" s="275"/>
      <c r="BQ10" s="273">
        <v>23</v>
      </c>
      <c r="BR10" s="274">
        <v>21</v>
      </c>
      <c r="BS10" s="275">
        <v>22</v>
      </c>
      <c r="BT10" s="273">
        <v>39</v>
      </c>
      <c r="BU10" s="274">
        <v>63</v>
      </c>
      <c r="BV10" s="275">
        <v>102</v>
      </c>
      <c r="BW10" s="273"/>
      <c r="BX10" s="274"/>
      <c r="BY10" s="275"/>
      <c r="BZ10" s="276">
        <v>28</v>
      </c>
      <c r="CA10" s="277">
        <v>26.3</v>
      </c>
      <c r="CB10" s="278">
        <v>26.9</v>
      </c>
      <c r="CC10" s="273">
        <v>39</v>
      </c>
      <c r="CD10" s="274">
        <v>63</v>
      </c>
      <c r="CE10" s="275">
        <v>102</v>
      </c>
      <c r="CF10" s="273"/>
      <c r="CG10" s="274"/>
      <c r="CH10" s="275"/>
      <c r="CI10" s="273">
        <v>23</v>
      </c>
      <c r="CJ10" s="274">
        <v>14</v>
      </c>
      <c r="CK10" s="275">
        <v>17</v>
      </c>
      <c r="CL10" s="273">
        <v>473</v>
      </c>
      <c r="CM10" s="274">
        <v>955</v>
      </c>
      <c r="CN10" s="275">
        <v>1428</v>
      </c>
      <c r="CO10" s="273"/>
      <c r="CP10" s="274"/>
      <c r="CQ10" s="275"/>
      <c r="CR10" s="273">
        <v>24</v>
      </c>
      <c r="CS10" s="274">
        <v>16</v>
      </c>
      <c r="CT10" s="275">
        <v>19</v>
      </c>
      <c r="CU10" s="273">
        <v>473</v>
      </c>
      <c r="CV10" s="274">
        <v>955</v>
      </c>
      <c r="CW10" s="275">
        <v>1428</v>
      </c>
      <c r="CX10" s="273"/>
      <c r="CY10" s="274"/>
      <c r="CZ10" s="275"/>
      <c r="DA10" s="276">
        <v>28.3</v>
      </c>
      <c r="DB10" s="277">
        <v>26.7</v>
      </c>
      <c r="DC10" s="278">
        <v>27.2</v>
      </c>
      <c r="DD10" s="273">
        <v>473</v>
      </c>
      <c r="DE10" s="274">
        <v>955</v>
      </c>
      <c r="DF10" s="275">
        <v>1428</v>
      </c>
      <c r="DG10" s="273"/>
      <c r="DH10" s="274"/>
      <c r="DI10" s="275"/>
      <c r="DJ10" s="273">
        <v>20</v>
      </c>
      <c r="DK10" s="274">
        <v>13</v>
      </c>
      <c r="DL10" s="275">
        <v>16</v>
      </c>
      <c r="DM10" s="273">
        <v>6030</v>
      </c>
      <c r="DN10" s="274">
        <v>12330</v>
      </c>
      <c r="DO10" s="275">
        <v>18360</v>
      </c>
      <c r="DP10" s="273"/>
      <c r="DQ10" s="274"/>
      <c r="DR10" s="275"/>
      <c r="DS10" s="273">
        <v>21</v>
      </c>
      <c r="DT10" s="274">
        <v>15</v>
      </c>
      <c r="DU10" s="275">
        <v>17</v>
      </c>
      <c r="DV10" s="273">
        <v>6030</v>
      </c>
      <c r="DW10" s="274">
        <v>12330</v>
      </c>
      <c r="DX10" s="275">
        <v>18360</v>
      </c>
      <c r="DY10" s="273"/>
      <c r="DZ10" s="274"/>
      <c r="EA10" s="275"/>
      <c r="EB10" s="276">
        <v>27.6</v>
      </c>
      <c r="EC10" s="277">
        <v>26.6</v>
      </c>
      <c r="ED10" s="278">
        <v>26.9</v>
      </c>
      <c r="EE10" s="273">
        <v>6030</v>
      </c>
      <c r="EF10" s="274">
        <v>12330</v>
      </c>
      <c r="EG10" s="275">
        <v>18360</v>
      </c>
      <c r="EH10" s="273"/>
      <c r="EI10" s="274"/>
      <c r="EJ10" s="275"/>
      <c r="EK10" s="273">
        <v>20</v>
      </c>
      <c r="EL10" s="274">
        <v>13</v>
      </c>
      <c r="EM10" s="275">
        <v>15</v>
      </c>
      <c r="EN10" s="273">
        <v>9083</v>
      </c>
      <c r="EO10" s="274">
        <v>18168</v>
      </c>
      <c r="EP10" s="275">
        <v>27251</v>
      </c>
      <c r="EQ10" s="273"/>
      <c r="ER10" s="274"/>
      <c r="ES10" s="275"/>
      <c r="ET10" s="273">
        <v>21</v>
      </c>
      <c r="EU10" s="274">
        <v>15</v>
      </c>
      <c r="EV10" s="275">
        <v>17</v>
      </c>
      <c r="EW10" s="273">
        <v>9083</v>
      </c>
      <c r="EX10" s="274">
        <v>18168</v>
      </c>
      <c r="EY10" s="275">
        <v>27251</v>
      </c>
      <c r="EZ10" s="273"/>
      <c r="FA10" s="274"/>
      <c r="FB10" s="275"/>
      <c r="FC10" s="276">
        <v>27.4</v>
      </c>
      <c r="FD10" s="277">
        <v>26.3</v>
      </c>
      <c r="FE10" s="278">
        <v>26.6</v>
      </c>
      <c r="FF10" s="273">
        <v>9083</v>
      </c>
      <c r="FG10" s="274">
        <v>18168</v>
      </c>
      <c r="FH10" s="275">
        <v>27251</v>
      </c>
    </row>
    <row r="11" spans="1:164" x14ac:dyDescent="0.35">
      <c r="B11" t="s">
        <v>177</v>
      </c>
      <c r="C11" s="273"/>
      <c r="D11" s="274"/>
      <c r="E11" s="275"/>
      <c r="F11" s="273">
        <v>14</v>
      </c>
      <c r="G11" s="274">
        <v>9</v>
      </c>
      <c r="H11" s="275">
        <v>10</v>
      </c>
      <c r="I11" s="273">
        <v>694</v>
      </c>
      <c r="J11" s="274">
        <v>1853</v>
      </c>
      <c r="K11" s="275">
        <v>2547</v>
      </c>
      <c r="L11" s="273"/>
      <c r="M11" s="274"/>
      <c r="N11" s="275"/>
      <c r="O11" s="273">
        <v>15</v>
      </c>
      <c r="P11" s="274">
        <v>10</v>
      </c>
      <c r="Q11" s="275">
        <v>11</v>
      </c>
      <c r="R11" s="273">
        <v>694</v>
      </c>
      <c r="S11" s="274">
        <v>1853</v>
      </c>
      <c r="T11" s="275">
        <v>2547</v>
      </c>
      <c r="U11" s="273"/>
      <c r="V11" s="274"/>
      <c r="W11" s="275"/>
      <c r="X11" s="276">
        <v>24.3</v>
      </c>
      <c r="Y11" s="277">
        <v>23</v>
      </c>
      <c r="Z11" s="278">
        <v>23.4</v>
      </c>
      <c r="AA11" s="273">
        <v>694</v>
      </c>
      <c r="AB11" s="274">
        <v>1853</v>
      </c>
      <c r="AC11" s="275">
        <v>2547</v>
      </c>
      <c r="AD11" s="273"/>
      <c r="AE11" s="274"/>
      <c r="AF11" s="275"/>
      <c r="AG11" s="273">
        <v>16</v>
      </c>
      <c r="AH11" s="274">
        <v>11</v>
      </c>
      <c r="AI11" s="275">
        <v>12</v>
      </c>
      <c r="AJ11" s="273">
        <v>469</v>
      </c>
      <c r="AK11" s="274">
        <v>1351</v>
      </c>
      <c r="AL11" s="275">
        <v>1820</v>
      </c>
      <c r="AM11" s="273"/>
      <c r="AN11" s="274"/>
      <c r="AO11" s="275"/>
      <c r="AP11" s="273">
        <v>17</v>
      </c>
      <c r="AQ11" s="274">
        <v>12</v>
      </c>
      <c r="AR11" s="275">
        <v>14</v>
      </c>
      <c r="AS11" s="273">
        <v>469</v>
      </c>
      <c r="AT11" s="274">
        <v>1351</v>
      </c>
      <c r="AU11" s="275">
        <v>1820</v>
      </c>
      <c r="AV11" s="273"/>
      <c r="AW11" s="274"/>
      <c r="AX11" s="275"/>
      <c r="AY11" s="276">
        <v>25.4</v>
      </c>
      <c r="AZ11" s="277">
        <v>24.2</v>
      </c>
      <c r="BA11" s="278">
        <v>24.5</v>
      </c>
      <c r="BB11" s="273">
        <v>469</v>
      </c>
      <c r="BC11" s="274">
        <v>1351</v>
      </c>
      <c r="BD11" s="275">
        <v>1820</v>
      </c>
      <c r="BE11" s="273"/>
      <c r="BF11" s="274"/>
      <c r="BG11" s="275"/>
      <c r="BH11" s="273">
        <v>27</v>
      </c>
      <c r="BI11" s="274">
        <v>14</v>
      </c>
      <c r="BJ11" s="275">
        <v>16</v>
      </c>
      <c r="BK11" s="273">
        <v>22</v>
      </c>
      <c r="BL11" s="274">
        <v>88</v>
      </c>
      <c r="BM11" s="275">
        <v>110</v>
      </c>
      <c r="BN11" s="273"/>
      <c r="BO11" s="274"/>
      <c r="BP11" s="275"/>
      <c r="BQ11" s="273">
        <v>27</v>
      </c>
      <c r="BR11" s="274">
        <v>16</v>
      </c>
      <c r="BS11" s="275">
        <v>18</v>
      </c>
      <c r="BT11" s="273">
        <v>22</v>
      </c>
      <c r="BU11" s="274">
        <v>88</v>
      </c>
      <c r="BV11" s="275">
        <v>110</v>
      </c>
      <c r="BW11" s="273"/>
      <c r="BX11" s="274"/>
      <c r="BY11" s="275"/>
      <c r="BZ11" s="276">
        <v>24.9</v>
      </c>
      <c r="CA11" s="277">
        <v>24.4</v>
      </c>
      <c r="CB11" s="278">
        <v>24.5</v>
      </c>
      <c r="CC11" s="273">
        <v>22</v>
      </c>
      <c r="CD11" s="274">
        <v>88</v>
      </c>
      <c r="CE11" s="275">
        <v>110</v>
      </c>
      <c r="CF11" s="273"/>
      <c r="CG11" s="274"/>
      <c r="CH11" s="275"/>
      <c r="CI11" s="273">
        <v>22</v>
      </c>
      <c r="CJ11" s="274">
        <v>11</v>
      </c>
      <c r="CK11" s="275">
        <v>14</v>
      </c>
      <c r="CL11" s="273">
        <v>427</v>
      </c>
      <c r="CM11" s="274">
        <v>1032</v>
      </c>
      <c r="CN11" s="275">
        <v>1459</v>
      </c>
      <c r="CO11" s="273"/>
      <c r="CP11" s="274"/>
      <c r="CQ11" s="275"/>
      <c r="CR11" s="273">
        <v>22</v>
      </c>
      <c r="CS11" s="274">
        <v>13</v>
      </c>
      <c r="CT11" s="275">
        <v>15</v>
      </c>
      <c r="CU11" s="273">
        <v>427</v>
      </c>
      <c r="CV11" s="274">
        <v>1032</v>
      </c>
      <c r="CW11" s="275">
        <v>1459</v>
      </c>
      <c r="CX11" s="273"/>
      <c r="CY11" s="274"/>
      <c r="CZ11" s="275"/>
      <c r="DA11" s="276">
        <v>26.9</v>
      </c>
      <c r="DB11" s="277">
        <v>24.9</v>
      </c>
      <c r="DC11" s="278">
        <v>25.5</v>
      </c>
      <c r="DD11" s="273">
        <v>427</v>
      </c>
      <c r="DE11" s="274">
        <v>1032</v>
      </c>
      <c r="DF11" s="275">
        <v>1459</v>
      </c>
      <c r="DG11" s="273"/>
      <c r="DH11" s="274"/>
      <c r="DI11" s="275"/>
      <c r="DJ11" s="273">
        <v>20</v>
      </c>
      <c r="DK11" s="274">
        <v>13</v>
      </c>
      <c r="DL11" s="275">
        <v>15</v>
      </c>
      <c r="DM11" s="273">
        <v>5533</v>
      </c>
      <c r="DN11" s="274">
        <v>14072</v>
      </c>
      <c r="DO11" s="275">
        <v>19605</v>
      </c>
      <c r="DP11" s="273"/>
      <c r="DQ11" s="274"/>
      <c r="DR11" s="275"/>
      <c r="DS11" s="273">
        <v>21</v>
      </c>
      <c r="DT11" s="274">
        <v>14</v>
      </c>
      <c r="DU11" s="275">
        <v>16</v>
      </c>
      <c r="DV11" s="273">
        <v>5533</v>
      </c>
      <c r="DW11" s="274">
        <v>14072</v>
      </c>
      <c r="DX11" s="275">
        <v>19605</v>
      </c>
      <c r="DY11" s="273"/>
      <c r="DZ11" s="274"/>
      <c r="EA11" s="275"/>
      <c r="EB11" s="276">
        <v>26.9</v>
      </c>
      <c r="EC11" s="277">
        <v>25.5</v>
      </c>
      <c r="ED11" s="278">
        <v>25.9</v>
      </c>
      <c r="EE11" s="273">
        <v>5533</v>
      </c>
      <c r="EF11" s="274">
        <v>14072</v>
      </c>
      <c r="EG11" s="275">
        <v>19605</v>
      </c>
      <c r="EH11" s="273"/>
      <c r="EI11" s="274"/>
      <c r="EJ11" s="275"/>
      <c r="EK11" s="273">
        <v>19</v>
      </c>
      <c r="EL11" s="274">
        <v>12</v>
      </c>
      <c r="EM11" s="275">
        <v>14</v>
      </c>
      <c r="EN11" s="273">
        <v>7802</v>
      </c>
      <c r="EO11" s="274">
        <v>20091</v>
      </c>
      <c r="EP11" s="275">
        <v>27893</v>
      </c>
      <c r="EQ11" s="273"/>
      <c r="ER11" s="274"/>
      <c r="ES11" s="275"/>
      <c r="ET11" s="273">
        <v>20</v>
      </c>
      <c r="EU11" s="274">
        <v>13</v>
      </c>
      <c r="EV11" s="275">
        <v>15</v>
      </c>
      <c r="EW11" s="273">
        <v>7802</v>
      </c>
      <c r="EX11" s="274">
        <v>20091</v>
      </c>
      <c r="EY11" s="275">
        <v>27893</v>
      </c>
      <c r="EZ11" s="273"/>
      <c r="FA11" s="274"/>
      <c r="FB11" s="275"/>
      <c r="FC11" s="276">
        <v>26.5</v>
      </c>
      <c r="FD11" s="277">
        <v>25</v>
      </c>
      <c r="FE11" s="278">
        <v>25.4</v>
      </c>
      <c r="FF11" s="273">
        <v>7802</v>
      </c>
      <c r="FG11" s="274">
        <v>20091</v>
      </c>
      <c r="FH11" s="275">
        <v>27893</v>
      </c>
    </row>
    <row r="12" spans="1:164" x14ac:dyDescent="0.35">
      <c r="B12" t="s">
        <v>230</v>
      </c>
      <c r="C12" s="273"/>
      <c r="D12" s="274"/>
      <c r="E12" s="275"/>
      <c r="F12" s="273">
        <v>15</v>
      </c>
      <c r="G12" s="274">
        <v>10</v>
      </c>
      <c r="H12" s="275">
        <v>11</v>
      </c>
      <c r="I12" s="273">
        <v>1738</v>
      </c>
      <c r="J12" s="274">
        <v>3753</v>
      </c>
      <c r="K12" s="275">
        <v>5491</v>
      </c>
      <c r="L12" s="273"/>
      <c r="M12" s="274"/>
      <c r="N12" s="275"/>
      <c r="O12" s="273">
        <v>17</v>
      </c>
      <c r="P12" s="274">
        <v>12</v>
      </c>
      <c r="Q12" s="275">
        <v>13</v>
      </c>
      <c r="R12" s="273">
        <v>1738</v>
      </c>
      <c r="S12" s="274">
        <v>3753</v>
      </c>
      <c r="T12" s="275">
        <v>5491</v>
      </c>
      <c r="U12" s="273"/>
      <c r="V12" s="274"/>
      <c r="W12" s="275"/>
      <c r="X12" s="276">
        <v>25.1</v>
      </c>
      <c r="Y12" s="277">
        <v>23.9</v>
      </c>
      <c r="Z12" s="278">
        <v>24.3</v>
      </c>
      <c r="AA12" s="273">
        <v>1738</v>
      </c>
      <c r="AB12" s="274">
        <v>3753</v>
      </c>
      <c r="AC12" s="275">
        <v>5491</v>
      </c>
      <c r="AD12" s="273"/>
      <c r="AE12" s="274"/>
      <c r="AF12" s="275"/>
      <c r="AG12" s="273">
        <v>19</v>
      </c>
      <c r="AH12" s="274">
        <v>13</v>
      </c>
      <c r="AI12" s="275">
        <v>15</v>
      </c>
      <c r="AJ12" s="273">
        <v>1045</v>
      </c>
      <c r="AK12" s="274">
        <v>2524</v>
      </c>
      <c r="AL12" s="275">
        <v>3569</v>
      </c>
      <c r="AM12" s="273"/>
      <c r="AN12" s="274"/>
      <c r="AO12" s="275"/>
      <c r="AP12" s="273">
        <v>21</v>
      </c>
      <c r="AQ12" s="274">
        <v>15</v>
      </c>
      <c r="AR12" s="275">
        <v>17</v>
      </c>
      <c r="AS12" s="273">
        <v>1045</v>
      </c>
      <c r="AT12" s="274">
        <v>2524</v>
      </c>
      <c r="AU12" s="275">
        <v>3569</v>
      </c>
      <c r="AV12" s="273"/>
      <c r="AW12" s="274"/>
      <c r="AX12" s="275"/>
      <c r="AY12" s="276">
        <v>26.8</v>
      </c>
      <c r="AZ12" s="277">
        <v>25.3</v>
      </c>
      <c r="BA12" s="278">
        <v>25.8</v>
      </c>
      <c r="BB12" s="273">
        <v>1045</v>
      </c>
      <c r="BC12" s="274">
        <v>2524</v>
      </c>
      <c r="BD12" s="275">
        <v>3569</v>
      </c>
      <c r="BE12" s="273"/>
      <c r="BF12" s="274"/>
      <c r="BG12" s="275"/>
      <c r="BH12" s="273">
        <v>23</v>
      </c>
      <c r="BI12" s="274">
        <v>15</v>
      </c>
      <c r="BJ12" s="275">
        <v>17</v>
      </c>
      <c r="BK12" s="273">
        <v>61</v>
      </c>
      <c r="BL12" s="274">
        <v>151</v>
      </c>
      <c r="BM12" s="275">
        <v>212</v>
      </c>
      <c r="BN12" s="273"/>
      <c r="BO12" s="274"/>
      <c r="BP12" s="275"/>
      <c r="BQ12" s="273">
        <v>25</v>
      </c>
      <c r="BR12" s="274">
        <v>18</v>
      </c>
      <c r="BS12" s="275">
        <v>20</v>
      </c>
      <c r="BT12" s="273">
        <v>61</v>
      </c>
      <c r="BU12" s="274">
        <v>151</v>
      </c>
      <c r="BV12" s="275">
        <v>212</v>
      </c>
      <c r="BW12" s="273"/>
      <c r="BX12" s="274"/>
      <c r="BY12" s="275"/>
      <c r="BZ12" s="276">
        <v>26.9</v>
      </c>
      <c r="CA12" s="277">
        <v>25.2</v>
      </c>
      <c r="CB12" s="278">
        <v>25.7</v>
      </c>
      <c r="CC12" s="273">
        <v>61</v>
      </c>
      <c r="CD12" s="274">
        <v>151</v>
      </c>
      <c r="CE12" s="275">
        <v>212</v>
      </c>
      <c r="CF12" s="273"/>
      <c r="CG12" s="274"/>
      <c r="CH12" s="275"/>
      <c r="CI12" s="273">
        <v>22</v>
      </c>
      <c r="CJ12" s="274">
        <v>13</v>
      </c>
      <c r="CK12" s="275">
        <v>16</v>
      </c>
      <c r="CL12" s="273">
        <v>900</v>
      </c>
      <c r="CM12" s="274">
        <v>1987</v>
      </c>
      <c r="CN12" s="275">
        <v>2887</v>
      </c>
      <c r="CO12" s="273"/>
      <c r="CP12" s="274"/>
      <c r="CQ12" s="275"/>
      <c r="CR12" s="273">
        <v>23</v>
      </c>
      <c r="CS12" s="274">
        <v>14</v>
      </c>
      <c r="CT12" s="275">
        <v>17</v>
      </c>
      <c r="CU12" s="273">
        <v>900</v>
      </c>
      <c r="CV12" s="274">
        <v>1987</v>
      </c>
      <c r="CW12" s="275">
        <v>2887</v>
      </c>
      <c r="CX12" s="273"/>
      <c r="CY12" s="274"/>
      <c r="CZ12" s="275"/>
      <c r="DA12" s="276">
        <v>27.6</v>
      </c>
      <c r="DB12" s="277">
        <v>25.7</v>
      </c>
      <c r="DC12" s="278">
        <v>26.3</v>
      </c>
      <c r="DD12" s="273">
        <v>900</v>
      </c>
      <c r="DE12" s="274">
        <v>1987</v>
      </c>
      <c r="DF12" s="275">
        <v>2887</v>
      </c>
      <c r="DG12" s="273"/>
      <c r="DH12" s="274"/>
      <c r="DI12" s="275"/>
      <c r="DJ12" s="273">
        <v>20</v>
      </c>
      <c r="DK12" s="274">
        <v>13</v>
      </c>
      <c r="DL12" s="275">
        <v>15</v>
      </c>
      <c r="DM12" s="273">
        <v>11563</v>
      </c>
      <c r="DN12" s="274">
        <v>26402</v>
      </c>
      <c r="DO12" s="275">
        <v>37965</v>
      </c>
      <c r="DP12" s="273"/>
      <c r="DQ12" s="274"/>
      <c r="DR12" s="275"/>
      <c r="DS12" s="273">
        <v>21</v>
      </c>
      <c r="DT12" s="274">
        <v>14</v>
      </c>
      <c r="DU12" s="275">
        <v>17</v>
      </c>
      <c r="DV12" s="273">
        <v>11563</v>
      </c>
      <c r="DW12" s="274">
        <v>26402</v>
      </c>
      <c r="DX12" s="275">
        <v>37965</v>
      </c>
      <c r="DY12" s="273"/>
      <c r="DZ12" s="274"/>
      <c r="EA12" s="275"/>
      <c r="EB12" s="276">
        <v>27.3</v>
      </c>
      <c r="EC12" s="277">
        <v>26</v>
      </c>
      <c r="ED12" s="278">
        <v>26.4</v>
      </c>
      <c r="EE12" s="273">
        <v>11563</v>
      </c>
      <c r="EF12" s="274">
        <v>26402</v>
      </c>
      <c r="EG12" s="275">
        <v>37965</v>
      </c>
      <c r="EH12" s="273"/>
      <c r="EI12" s="274"/>
      <c r="EJ12" s="275"/>
      <c r="EK12" s="273">
        <v>19</v>
      </c>
      <c r="EL12" s="274">
        <v>12</v>
      </c>
      <c r="EM12" s="275">
        <v>14</v>
      </c>
      <c r="EN12" s="273">
        <v>16885</v>
      </c>
      <c r="EO12" s="274">
        <v>38259</v>
      </c>
      <c r="EP12" s="275">
        <v>55144</v>
      </c>
      <c r="EQ12" s="273"/>
      <c r="ER12" s="274"/>
      <c r="ES12" s="275"/>
      <c r="ET12" s="273">
        <v>20</v>
      </c>
      <c r="EU12" s="274">
        <v>14</v>
      </c>
      <c r="EV12" s="275">
        <v>16</v>
      </c>
      <c r="EW12" s="273">
        <v>16885</v>
      </c>
      <c r="EX12" s="274">
        <v>38259</v>
      </c>
      <c r="EY12" s="275">
        <v>55144</v>
      </c>
      <c r="EZ12" s="273"/>
      <c r="FA12" s="274"/>
      <c r="FB12" s="275"/>
      <c r="FC12" s="276">
        <v>27</v>
      </c>
      <c r="FD12" s="277">
        <v>25.6</v>
      </c>
      <c r="FE12" s="278">
        <v>26</v>
      </c>
      <c r="FF12" s="273">
        <v>16885</v>
      </c>
      <c r="FG12" s="274">
        <v>38259</v>
      </c>
      <c r="FH12" s="275">
        <v>55144</v>
      </c>
    </row>
    <row r="13" spans="1:164" x14ac:dyDescent="0.35">
      <c r="B13" t="s">
        <v>231</v>
      </c>
      <c r="C13" s="273"/>
      <c r="D13" s="274"/>
      <c r="E13" s="275"/>
      <c r="F13" s="273">
        <v>2</v>
      </c>
      <c r="G13" s="274">
        <v>1</v>
      </c>
      <c r="H13" s="275">
        <v>1</v>
      </c>
      <c r="I13" s="273">
        <v>262</v>
      </c>
      <c r="J13" s="274">
        <v>577</v>
      </c>
      <c r="K13" s="275">
        <v>839</v>
      </c>
      <c r="L13" s="273"/>
      <c r="M13" s="274"/>
      <c r="N13" s="275"/>
      <c r="O13" s="273">
        <v>2</v>
      </c>
      <c r="P13" s="274">
        <v>1</v>
      </c>
      <c r="Q13" s="275">
        <v>1</v>
      </c>
      <c r="R13" s="273">
        <v>262</v>
      </c>
      <c r="S13" s="274">
        <v>577</v>
      </c>
      <c r="T13" s="275">
        <v>839</v>
      </c>
      <c r="U13" s="273"/>
      <c r="V13" s="274"/>
      <c r="W13" s="275"/>
      <c r="X13" s="276">
        <v>18.8</v>
      </c>
      <c r="Y13" s="277">
        <v>18.600000000000001</v>
      </c>
      <c r="Z13" s="278">
        <v>18.7</v>
      </c>
      <c r="AA13" s="273">
        <v>262</v>
      </c>
      <c r="AB13" s="274">
        <v>577</v>
      </c>
      <c r="AC13" s="275">
        <v>839</v>
      </c>
      <c r="AD13" s="273"/>
      <c r="AE13" s="274"/>
      <c r="AF13" s="275"/>
      <c r="AG13" s="273">
        <v>2</v>
      </c>
      <c r="AH13" s="274">
        <v>1</v>
      </c>
      <c r="AI13" s="275">
        <v>1</v>
      </c>
      <c r="AJ13" s="273">
        <v>153</v>
      </c>
      <c r="AK13" s="274">
        <v>432</v>
      </c>
      <c r="AL13" s="275">
        <v>585</v>
      </c>
      <c r="AM13" s="273"/>
      <c r="AN13" s="274"/>
      <c r="AO13" s="275"/>
      <c r="AP13" s="273">
        <v>3</v>
      </c>
      <c r="AQ13" s="274">
        <v>1</v>
      </c>
      <c r="AR13" s="275">
        <v>1</v>
      </c>
      <c r="AS13" s="273">
        <v>153</v>
      </c>
      <c r="AT13" s="274">
        <v>432</v>
      </c>
      <c r="AU13" s="275">
        <v>585</v>
      </c>
      <c r="AV13" s="273"/>
      <c r="AW13" s="274"/>
      <c r="AX13" s="275"/>
      <c r="AY13" s="276">
        <v>18.8</v>
      </c>
      <c r="AZ13" s="277">
        <v>18.600000000000001</v>
      </c>
      <c r="BA13" s="278">
        <v>18.7</v>
      </c>
      <c r="BB13" s="273">
        <v>153</v>
      </c>
      <c r="BC13" s="274">
        <v>432</v>
      </c>
      <c r="BD13" s="275">
        <v>585</v>
      </c>
      <c r="BE13" s="273"/>
      <c r="BF13" s="274"/>
      <c r="BG13" s="275"/>
      <c r="BH13" s="273">
        <v>0</v>
      </c>
      <c r="BI13" s="274">
        <v>0</v>
      </c>
      <c r="BJ13" s="275">
        <v>0</v>
      </c>
      <c r="BK13" s="273">
        <v>7</v>
      </c>
      <c r="BL13" s="274">
        <v>23</v>
      </c>
      <c r="BM13" s="275">
        <v>30</v>
      </c>
      <c r="BN13" s="273"/>
      <c r="BO13" s="274"/>
      <c r="BP13" s="275"/>
      <c r="BQ13" s="273">
        <v>0</v>
      </c>
      <c r="BR13" s="274">
        <v>0</v>
      </c>
      <c r="BS13" s="275">
        <v>0</v>
      </c>
      <c r="BT13" s="273">
        <v>7</v>
      </c>
      <c r="BU13" s="274">
        <v>23</v>
      </c>
      <c r="BV13" s="275">
        <v>30</v>
      </c>
      <c r="BW13" s="273"/>
      <c r="BX13" s="274"/>
      <c r="BY13" s="275"/>
      <c r="BZ13" s="276">
        <v>18.399999999999999</v>
      </c>
      <c r="CA13" s="277">
        <v>18.8</v>
      </c>
      <c r="CB13" s="278">
        <v>18.7</v>
      </c>
      <c r="CC13" s="273">
        <v>7</v>
      </c>
      <c r="CD13" s="274">
        <v>23</v>
      </c>
      <c r="CE13" s="275">
        <v>30</v>
      </c>
      <c r="CF13" s="273"/>
      <c r="CG13" s="274"/>
      <c r="CH13" s="275"/>
      <c r="CI13" s="273">
        <v>5</v>
      </c>
      <c r="CJ13" s="274">
        <v>1</v>
      </c>
      <c r="CK13" s="275">
        <v>2</v>
      </c>
      <c r="CL13" s="273">
        <v>108</v>
      </c>
      <c r="CM13" s="274">
        <v>306</v>
      </c>
      <c r="CN13" s="275">
        <v>414</v>
      </c>
      <c r="CO13" s="273"/>
      <c r="CP13" s="274"/>
      <c r="CQ13" s="275"/>
      <c r="CR13" s="273">
        <v>5</v>
      </c>
      <c r="CS13" s="274">
        <v>2</v>
      </c>
      <c r="CT13" s="275">
        <v>2</v>
      </c>
      <c r="CU13" s="273">
        <v>108</v>
      </c>
      <c r="CV13" s="274">
        <v>306</v>
      </c>
      <c r="CW13" s="275">
        <v>414</v>
      </c>
      <c r="CX13" s="273"/>
      <c r="CY13" s="274"/>
      <c r="CZ13" s="275"/>
      <c r="DA13" s="276">
        <v>19.7</v>
      </c>
      <c r="DB13" s="277">
        <v>19.3</v>
      </c>
      <c r="DC13" s="278">
        <v>19.399999999999999</v>
      </c>
      <c r="DD13" s="273">
        <v>108</v>
      </c>
      <c r="DE13" s="274">
        <v>306</v>
      </c>
      <c r="DF13" s="275">
        <v>414</v>
      </c>
      <c r="DG13" s="273"/>
      <c r="DH13" s="274"/>
      <c r="DI13" s="275"/>
      <c r="DJ13" s="273">
        <v>3</v>
      </c>
      <c r="DK13" s="274">
        <v>2</v>
      </c>
      <c r="DL13" s="275">
        <v>2</v>
      </c>
      <c r="DM13" s="273">
        <v>1551</v>
      </c>
      <c r="DN13" s="274">
        <v>3817</v>
      </c>
      <c r="DO13" s="275">
        <v>5368</v>
      </c>
      <c r="DP13" s="273"/>
      <c r="DQ13" s="274"/>
      <c r="DR13" s="275"/>
      <c r="DS13" s="273">
        <v>3</v>
      </c>
      <c r="DT13" s="274">
        <v>2</v>
      </c>
      <c r="DU13" s="275">
        <v>2</v>
      </c>
      <c r="DV13" s="273">
        <v>1551</v>
      </c>
      <c r="DW13" s="274">
        <v>3817</v>
      </c>
      <c r="DX13" s="275">
        <v>5368</v>
      </c>
      <c r="DY13" s="273"/>
      <c r="DZ13" s="274"/>
      <c r="EA13" s="275"/>
      <c r="EB13" s="276">
        <v>20.100000000000001</v>
      </c>
      <c r="EC13" s="277">
        <v>19.8</v>
      </c>
      <c r="ED13" s="278">
        <v>19.899999999999999</v>
      </c>
      <c r="EE13" s="273">
        <v>1551</v>
      </c>
      <c r="EF13" s="274">
        <v>3817</v>
      </c>
      <c r="EG13" s="275">
        <v>5368</v>
      </c>
      <c r="EH13" s="273"/>
      <c r="EI13" s="274"/>
      <c r="EJ13" s="275"/>
      <c r="EK13" s="273">
        <v>3</v>
      </c>
      <c r="EL13" s="274">
        <v>1</v>
      </c>
      <c r="EM13" s="275">
        <v>2</v>
      </c>
      <c r="EN13" s="273">
        <v>2311</v>
      </c>
      <c r="EO13" s="274">
        <v>5693</v>
      </c>
      <c r="EP13" s="275">
        <v>8004</v>
      </c>
      <c r="EQ13" s="273"/>
      <c r="ER13" s="274"/>
      <c r="ES13" s="275"/>
      <c r="ET13" s="273">
        <v>3</v>
      </c>
      <c r="EU13" s="274">
        <v>2</v>
      </c>
      <c r="EV13" s="275">
        <v>2</v>
      </c>
      <c r="EW13" s="273">
        <v>2311</v>
      </c>
      <c r="EX13" s="274">
        <v>5693</v>
      </c>
      <c r="EY13" s="275">
        <v>8004</v>
      </c>
      <c r="EZ13" s="273"/>
      <c r="FA13" s="274"/>
      <c r="FB13" s="275"/>
      <c r="FC13" s="276">
        <v>19.8</v>
      </c>
      <c r="FD13" s="277">
        <v>19.5</v>
      </c>
      <c r="FE13" s="278">
        <v>19.600000000000001</v>
      </c>
      <c r="FF13" s="273">
        <v>2311</v>
      </c>
      <c r="FG13" s="274">
        <v>5693</v>
      </c>
      <c r="FH13" s="275">
        <v>8004</v>
      </c>
    </row>
    <row r="14" spans="1:164" x14ac:dyDescent="0.35">
      <c r="B14" t="s">
        <v>229</v>
      </c>
      <c r="C14" s="320" t="s">
        <v>191</v>
      </c>
      <c r="D14" s="274"/>
      <c r="E14" s="275"/>
      <c r="F14" s="273">
        <v>13</v>
      </c>
      <c r="G14" s="274">
        <v>9</v>
      </c>
      <c r="H14" s="275">
        <v>10</v>
      </c>
      <c r="I14" s="273">
        <v>2000</v>
      </c>
      <c r="J14" s="274">
        <v>4330</v>
      </c>
      <c r="K14" s="275">
        <v>6330</v>
      </c>
      <c r="L14" s="273"/>
      <c r="M14" s="274"/>
      <c r="N14" s="275"/>
      <c r="O14" s="273">
        <v>15</v>
      </c>
      <c r="P14" s="274">
        <v>10</v>
      </c>
      <c r="Q14" s="275">
        <v>12</v>
      </c>
      <c r="R14" s="273">
        <v>2000</v>
      </c>
      <c r="S14" s="274">
        <v>4330</v>
      </c>
      <c r="T14" s="275">
        <v>6330</v>
      </c>
      <c r="U14" s="273"/>
      <c r="V14" s="274"/>
      <c r="W14" s="275"/>
      <c r="X14" s="276">
        <v>24.3</v>
      </c>
      <c r="Y14" s="277">
        <v>23.2</v>
      </c>
      <c r="Z14" s="278">
        <v>23.5</v>
      </c>
      <c r="AA14" s="273">
        <v>2000</v>
      </c>
      <c r="AB14" s="274">
        <v>4330</v>
      </c>
      <c r="AC14" s="275">
        <v>6330</v>
      </c>
      <c r="AD14" s="273"/>
      <c r="AE14" s="274"/>
      <c r="AF14" s="275"/>
      <c r="AG14" s="273">
        <v>17</v>
      </c>
      <c r="AH14" s="274">
        <v>11</v>
      </c>
      <c r="AI14" s="275">
        <v>13</v>
      </c>
      <c r="AJ14" s="273">
        <v>1198</v>
      </c>
      <c r="AK14" s="274">
        <v>2956</v>
      </c>
      <c r="AL14" s="275">
        <v>4154</v>
      </c>
      <c r="AM14" s="273"/>
      <c r="AN14" s="274"/>
      <c r="AO14" s="275"/>
      <c r="AP14" s="273">
        <v>19</v>
      </c>
      <c r="AQ14" s="274">
        <v>13</v>
      </c>
      <c r="AR14" s="275">
        <v>14</v>
      </c>
      <c r="AS14" s="273">
        <v>1198</v>
      </c>
      <c r="AT14" s="274">
        <v>2956</v>
      </c>
      <c r="AU14" s="275">
        <v>4154</v>
      </c>
      <c r="AV14" s="273"/>
      <c r="AW14" s="274"/>
      <c r="AX14" s="275"/>
      <c r="AY14" s="276">
        <v>25.8</v>
      </c>
      <c r="AZ14" s="277">
        <v>24.4</v>
      </c>
      <c r="BA14" s="278">
        <v>24.8</v>
      </c>
      <c r="BB14" s="273">
        <v>1198</v>
      </c>
      <c r="BC14" s="274">
        <v>2956</v>
      </c>
      <c r="BD14" s="275">
        <v>4154</v>
      </c>
      <c r="BE14" s="273"/>
      <c r="BF14" s="274"/>
      <c r="BG14" s="275"/>
      <c r="BH14" s="273">
        <v>21</v>
      </c>
      <c r="BI14" s="274">
        <v>13</v>
      </c>
      <c r="BJ14" s="275">
        <v>15</v>
      </c>
      <c r="BK14" s="273">
        <v>68</v>
      </c>
      <c r="BL14" s="274">
        <v>174</v>
      </c>
      <c r="BM14" s="275">
        <v>242</v>
      </c>
      <c r="BN14" s="273"/>
      <c r="BO14" s="274"/>
      <c r="BP14" s="275"/>
      <c r="BQ14" s="273">
        <v>22</v>
      </c>
      <c r="BR14" s="274">
        <v>16</v>
      </c>
      <c r="BS14" s="275">
        <v>17</v>
      </c>
      <c r="BT14" s="273">
        <v>68</v>
      </c>
      <c r="BU14" s="274">
        <v>174</v>
      </c>
      <c r="BV14" s="275">
        <v>242</v>
      </c>
      <c r="BW14" s="273"/>
      <c r="BX14" s="274"/>
      <c r="BY14" s="275"/>
      <c r="BZ14" s="276">
        <v>26</v>
      </c>
      <c r="CA14" s="277">
        <v>24.4</v>
      </c>
      <c r="CB14" s="278">
        <v>24.8</v>
      </c>
      <c r="CC14" s="273">
        <v>68</v>
      </c>
      <c r="CD14" s="274">
        <v>174</v>
      </c>
      <c r="CE14" s="275">
        <v>242</v>
      </c>
      <c r="CF14" s="273"/>
      <c r="CG14" s="274"/>
      <c r="CH14" s="275"/>
      <c r="CI14" s="273">
        <v>21</v>
      </c>
      <c r="CJ14" s="274">
        <v>11</v>
      </c>
      <c r="CK14" s="275">
        <v>14</v>
      </c>
      <c r="CL14" s="273">
        <v>1008</v>
      </c>
      <c r="CM14" s="274">
        <v>2293</v>
      </c>
      <c r="CN14" s="275">
        <v>3301</v>
      </c>
      <c r="CO14" s="273"/>
      <c r="CP14" s="274"/>
      <c r="CQ14" s="275"/>
      <c r="CR14" s="273">
        <v>21</v>
      </c>
      <c r="CS14" s="274">
        <v>13</v>
      </c>
      <c r="CT14" s="275">
        <v>15</v>
      </c>
      <c r="CU14" s="273">
        <v>1008</v>
      </c>
      <c r="CV14" s="274">
        <v>2293</v>
      </c>
      <c r="CW14" s="275">
        <v>3301</v>
      </c>
      <c r="CX14" s="273"/>
      <c r="CY14" s="274"/>
      <c r="CZ14" s="275"/>
      <c r="DA14" s="276">
        <v>26.8</v>
      </c>
      <c r="DB14" s="277">
        <v>24.9</v>
      </c>
      <c r="DC14" s="278">
        <v>25.5</v>
      </c>
      <c r="DD14" s="273">
        <v>1008</v>
      </c>
      <c r="DE14" s="274">
        <v>2293</v>
      </c>
      <c r="DF14" s="275">
        <v>3301</v>
      </c>
      <c r="DG14" s="273"/>
      <c r="DH14" s="274"/>
      <c r="DI14" s="275"/>
      <c r="DJ14" s="273">
        <v>18</v>
      </c>
      <c r="DK14" s="274">
        <v>12</v>
      </c>
      <c r="DL14" s="275">
        <v>14</v>
      </c>
      <c r="DM14" s="273">
        <v>13114</v>
      </c>
      <c r="DN14" s="274">
        <v>30219</v>
      </c>
      <c r="DO14" s="275">
        <v>43333</v>
      </c>
      <c r="DP14" s="273"/>
      <c r="DQ14" s="274"/>
      <c r="DR14" s="275"/>
      <c r="DS14" s="273">
        <v>19</v>
      </c>
      <c r="DT14" s="274">
        <v>13</v>
      </c>
      <c r="DU14" s="275">
        <v>15</v>
      </c>
      <c r="DV14" s="273">
        <v>13114</v>
      </c>
      <c r="DW14" s="274">
        <v>30219</v>
      </c>
      <c r="DX14" s="275">
        <v>43333</v>
      </c>
      <c r="DY14" s="273"/>
      <c r="DZ14" s="274"/>
      <c r="EA14" s="275"/>
      <c r="EB14" s="276">
        <v>26.4</v>
      </c>
      <c r="EC14" s="277">
        <v>25.2</v>
      </c>
      <c r="ED14" s="278">
        <v>25.6</v>
      </c>
      <c r="EE14" s="273">
        <v>13114</v>
      </c>
      <c r="EF14" s="274">
        <v>30219</v>
      </c>
      <c r="EG14" s="275">
        <v>43333</v>
      </c>
      <c r="EH14" s="273"/>
      <c r="EI14" s="274"/>
      <c r="EJ14" s="275"/>
      <c r="EK14" s="273">
        <v>17</v>
      </c>
      <c r="EL14" s="274">
        <v>11</v>
      </c>
      <c r="EM14" s="275">
        <v>13</v>
      </c>
      <c r="EN14" s="273">
        <v>19196</v>
      </c>
      <c r="EO14" s="274">
        <v>43952</v>
      </c>
      <c r="EP14" s="275">
        <v>63148</v>
      </c>
      <c r="EQ14" s="273"/>
      <c r="ER14" s="274"/>
      <c r="ES14" s="275"/>
      <c r="ET14" s="273">
        <v>18</v>
      </c>
      <c r="EU14" s="274">
        <v>12</v>
      </c>
      <c r="EV14" s="275">
        <v>14</v>
      </c>
      <c r="EW14" s="273">
        <v>19196</v>
      </c>
      <c r="EX14" s="274">
        <v>43952</v>
      </c>
      <c r="EY14" s="275">
        <v>63148</v>
      </c>
      <c r="EZ14" s="273"/>
      <c r="FA14" s="274"/>
      <c r="FB14" s="275"/>
      <c r="FC14" s="276">
        <v>26.1</v>
      </c>
      <c r="FD14" s="277">
        <v>24.8</v>
      </c>
      <c r="FE14" s="278">
        <v>25.2</v>
      </c>
      <c r="FF14" s="273">
        <v>19196</v>
      </c>
      <c r="FG14" s="274">
        <v>43952</v>
      </c>
      <c r="FH14" s="275">
        <v>63148</v>
      </c>
    </row>
    <row r="15" spans="1:164" x14ac:dyDescent="0.35">
      <c r="B15" s="501" t="s">
        <v>1554</v>
      </c>
      <c r="C15" s="320" t="s">
        <v>191</v>
      </c>
      <c r="D15" s="320" t="s">
        <v>191</v>
      </c>
      <c r="E15" s="320" t="s">
        <v>191</v>
      </c>
      <c r="F15" s="320" t="s">
        <v>191</v>
      </c>
      <c r="G15" s="320" t="s">
        <v>191</v>
      </c>
      <c r="H15" s="320" t="s">
        <v>191</v>
      </c>
      <c r="I15" s="320" t="s">
        <v>191</v>
      </c>
      <c r="J15" s="320" t="s">
        <v>191</v>
      </c>
      <c r="K15" s="320" t="s">
        <v>191</v>
      </c>
      <c r="L15" s="320" t="s">
        <v>191</v>
      </c>
      <c r="M15" s="320" t="s">
        <v>191</v>
      </c>
      <c r="N15" s="320" t="s">
        <v>191</v>
      </c>
      <c r="O15" s="320" t="s">
        <v>191</v>
      </c>
      <c r="P15" s="320" t="s">
        <v>191</v>
      </c>
      <c r="Q15" s="320" t="s">
        <v>191</v>
      </c>
      <c r="R15" s="320" t="s">
        <v>191</v>
      </c>
      <c r="S15" s="320" t="s">
        <v>191</v>
      </c>
      <c r="T15" s="320" t="s">
        <v>191</v>
      </c>
      <c r="U15" s="320" t="s">
        <v>191</v>
      </c>
      <c r="V15" s="320" t="s">
        <v>191</v>
      </c>
      <c r="W15" s="320" t="s">
        <v>191</v>
      </c>
      <c r="X15" s="320" t="s">
        <v>191</v>
      </c>
      <c r="Y15" s="320" t="s">
        <v>191</v>
      </c>
      <c r="Z15" s="320" t="s">
        <v>191</v>
      </c>
      <c r="AA15" s="320" t="s">
        <v>191</v>
      </c>
      <c r="AB15" s="320" t="s">
        <v>191</v>
      </c>
      <c r="AC15" s="320" t="s">
        <v>191</v>
      </c>
      <c r="AD15" s="320" t="s">
        <v>191</v>
      </c>
      <c r="AE15" s="320" t="s">
        <v>191</v>
      </c>
      <c r="AF15" s="320" t="s">
        <v>191</v>
      </c>
      <c r="AG15" s="320" t="s">
        <v>191</v>
      </c>
      <c r="AH15" s="320" t="s">
        <v>191</v>
      </c>
      <c r="AI15" s="320" t="s">
        <v>191</v>
      </c>
      <c r="AJ15" s="320" t="s">
        <v>191</v>
      </c>
      <c r="AK15" s="320" t="s">
        <v>191</v>
      </c>
      <c r="AL15" s="320" t="s">
        <v>191</v>
      </c>
      <c r="AM15" s="320" t="s">
        <v>191</v>
      </c>
      <c r="AN15" s="320" t="s">
        <v>191</v>
      </c>
      <c r="AO15" s="320" t="s">
        <v>191</v>
      </c>
      <c r="AP15" s="320" t="s">
        <v>191</v>
      </c>
      <c r="AQ15" s="320" t="s">
        <v>191</v>
      </c>
      <c r="AR15" s="320" t="s">
        <v>191</v>
      </c>
      <c r="AS15" s="320" t="s">
        <v>191</v>
      </c>
      <c r="AT15" s="320" t="s">
        <v>191</v>
      </c>
      <c r="AU15" s="320" t="s">
        <v>191</v>
      </c>
      <c r="AV15" s="320" t="s">
        <v>191</v>
      </c>
      <c r="AW15" s="320" t="s">
        <v>191</v>
      </c>
      <c r="AX15" s="320" t="s">
        <v>191</v>
      </c>
      <c r="AY15" s="320" t="s">
        <v>191</v>
      </c>
      <c r="AZ15" s="320" t="s">
        <v>191</v>
      </c>
      <c r="BA15" s="320" t="s">
        <v>191</v>
      </c>
      <c r="BB15" s="320" t="s">
        <v>191</v>
      </c>
      <c r="BC15" s="320" t="s">
        <v>191</v>
      </c>
      <c r="BD15" s="320" t="s">
        <v>191</v>
      </c>
      <c r="BE15" s="320" t="s">
        <v>191</v>
      </c>
      <c r="BF15" s="320" t="s">
        <v>191</v>
      </c>
      <c r="BG15" s="320" t="s">
        <v>191</v>
      </c>
      <c r="BH15" s="320" t="s">
        <v>191</v>
      </c>
      <c r="BI15" s="320" t="s">
        <v>191</v>
      </c>
      <c r="BJ15" s="320" t="s">
        <v>191</v>
      </c>
      <c r="BK15" s="320" t="s">
        <v>191</v>
      </c>
      <c r="BL15" s="320" t="s">
        <v>191</v>
      </c>
      <c r="BM15" s="320" t="s">
        <v>191</v>
      </c>
      <c r="BN15" s="320" t="s">
        <v>191</v>
      </c>
      <c r="BO15" s="320" t="s">
        <v>191</v>
      </c>
      <c r="BP15" s="320" t="s">
        <v>191</v>
      </c>
      <c r="BQ15" s="320" t="s">
        <v>191</v>
      </c>
      <c r="BR15" s="320" t="s">
        <v>191</v>
      </c>
      <c r="BS15" s="320" t="s">
        <v>191</v>
      </c>
      <c r="BT15" s="320" t="s">
        <v>191</v>
      </c>
      <c r="BU15" s="320" t="s">
        <v>191</v>
      </c>
      <c r="BV15" s="320" t="s">
        <v>191</v>
      </c>
      <c r="BW15" s="320" t="s">
        <v>191</v>
      </c>
      <c r="BX15" s="320" t="s">
        <v>191</v>
      </c>
      <c r="BY15" s="320" t="s">
        <v>191</v>
      </c>
      <c r="BZ15" s="320" t="s">
        <v>191</v>
      </c>
      <c r="CA15" s="320" t="s">
        <v>191</v>
      </c>
      <c r="CB15" s="320" t="s">
        <v>191</v>
      </c>
      <c r="CC15" s="320" t="s">
        <v>191</v>
      </c>
      <c r="CD15" s="320" t="s">
        <v>191</v>
      </c>
      <c r="CE15" s="320" t="s">
        <v>191</v>
      </c>
      <c r="CF15" s="320" t="s">
        <v>191</v>
      </c>
      <c r="CG15" s="320" t="s">
        <v>191</v>
      </c>
      <c r="CH15" s="320" t="s">
        <v>191</v>
      </c>
      <c r="CI15" s="320" t="s">
        <v>191</v>
      </c>
      <c r="CJ15" s="320" t="s">
        <v>191</v>
      </c>
      <c r="CK15" s="320" t="s">
        <v>191</v>
      </c>
      <c r="CL15" s="320" t="s">
        <v>191</v>
      </c>
      <c r="CM15" s="320" t="s">
        <v>191</v>
      </c>
      <c r="CN15" s="320" t="s">
        <v>191</v>
      </c>
      <c r="CO15" s="320" t="s">
        <v>191</v>
      </c>
      <c r="CP15" s="320" t="s">
        <v>191</v>
      </c>
      <c r="CQ15" s="320" t="s">
        <v>191</v>
      </c>
      <c r="CR15" s="320" t="s">
        <v>191</v>
      </c>
      <c r="CS15" s="320" t="s">
        <v>191</v>
      </c>
      <c r="CT15" s="320" t="s">
        <v>191</v>
      </c>
      <c r="CU15" s="320" t="s">
        <v>191</v>
      </c>
      <c r="CV15" s="320" t="s">
        <v>191</v>
      </c>
      <c r="CW15" s="320" t="s">
        <v>191</v>
      </c>
      <c r="CX15" s="320" t="s">
        <v>191</v>
      </c>
      <c r="CY15" s="320" t="s">
        <v>191</v>
      </c>
      <c r="CZ15" s="320" t="s">
        <v>191</v>
      </c>
      <c r="DA15" s="320" t="s">
        <v>191</v>
      </c>
      <c r="DB15" s="320" t="s">
        <v>191</v>
      </c>
      <c r="DC15" s="320" t="s">
        <v>191</v>
      </c>
      <c r="DD15" s="320" t="s">
        <v>191</v>
      </c>
      <c r="DE15" s="320" t="s">
        <v>191</v>
      </c>
      <c r="DF15" s="320" t="s">
        <v>191</v>
      </c>
      <c r="DG15" s="320" t="s">
        <v>191</v>
      </c>
      <c r="DH15" s="320" t="s">
        <v>191</v>
      </c>
      <c r="DI15" s="320" t="s">
        <v>191</v>
      </c>
      <c r="DJ15" s="320" t="s">
        <v>191</v>
      </c>
      <c r="DK15" s="320" t="s">
        <v>191</v>
      </c>
      <c r="DL15" s="320" t="s">
        <v>191</v>
      </c>
      <c r="DM15" s="320" t="s">
        <v>191</v>
      </c>
      <c r="DN15" s="320" t="s">
        <v>191</v>
      </c>
      <c r="DO15" s="320" t="s">
        <v>191</v>
      </c>
      <c r="DP15" s="320" t="s">
        <v>191</v>
      </c>
      <c r="DQ15" s="320" t="s">
        <v>191</v>
      </c>
      <c r="DR15" s="320" t="s">
        <v>191</v>
      </c>
      <c r="DS15" s="320" t="s">
        <v>191</v>
      </c>
      <c r="DT15" s="320" t="s">
        <v>191</v>
      </c>
      <c r="DU15" s="320" t="s">
        <v>191</v>
      </c>
      <c r="DV15" s="320" t="s">
        <v>191</v>
      </c>
      <c r="DW15" s="320" t="s">
        <v>191</v>
      </c>
      <c r="DX15" s="320" t="s">
        <v>191</v>
      </c>
      <c r="DY15" s="320" t="s">
        <v>191</v>
      </c>
      <c r="DZ15" s="320" t="s">
        <v>191</v>
      </c>
      <c r="EA15" s="320" t="s">
        <v>191</v>
      </c>
      <c r="EB15" s="320" t="s">
        <v>191</v>
      </c>
      <c r="EC15" s="320" t="s">
        <v>191</v>
      </c>
      <c r="ED15" s="320" t="s">
        <v>191</v>
      </c>
      <c r="EE15" s="320" t="s">
        <v>191</v>
      </c>
      <c r="EF15" s="320" t="s">
        <v>191</v>
      </c>
      <c r="EG15" s="320" t="s">
        <v>191</v>
      </c>
      <c r="EH15" s="320" t="s">
        <v>191</v>
      </c>
      <c r="EI15" s="320" t="s">
        <v>191</v>
      </c>
      <c r="EJ15" s="320" t="s">
        <v>191</v>
      </c>
      <c r="EK15" s="320" t="s">
        <v>191</v>
      </c>
      <c r="EL15" s="320" t="s">
        <v>191</v>
      </c>
      <c r="EM15" s="320" t="s">
        <v>191</v>
      </c>
      <c r="EN15" s="320" t="s">
        <v>191</v>
      </c>
      <c r="EO15" s="320" t="s">
        <v>191</v>
      </c>
      <c r="EP15" s="320" t="s">
        <v>191</v>
      </c>
      <c r="EQ15" s="320" t="s">
        <v>191</v>
      </c>
      <c r="ER15" s="320" t="s">
        <v>191</v>
      </c>
      <c r="ES15" s="320" t="s">
        <v>191</v>
      </c>
      <c r="ET15" s="320" t="s">
        <v>191</v>
      </c>
      <c r="EU15" s="320" t="s">
        <v>191</v>
      </c>
      <c r="EV15" s="320" t="s">
        <v>191</v>
      </c>
      <c r="EW15" s="320" t="s">
        <v>191</v>
      </c>
      <c r="EX15" s="320" t="s">
        <v>191</v>
      </c>
      <c r="EY15" s="320" t="s">
        <v>191</v>
      </c>
      <c r="EZ15" s="320" t="s">
        <v>191</v>
      </c>
      <c r="FA15" s="320" t="s">
        <v>191</v>
      </c>
      <c r="FB15" s="320" t="s">
        <v>191</v>
      </c>
      <c r="FC15" s="320" t="s">
        <v>191</v>
      </c>
      <c r="FD15" s="320" t="s">
        <v>191</v>
      </c>
      <c r="FE15" s="320" t="s">
        <v>191</v>
      </c>
      <c r="FF15" s="320" t="s">
        <v>191</v>
      </c>
      <c r="FG15" s="320" t="s">
        <v>191</v>
      </c>
      <c r="FH15" s="320" t="s">
        <v>191</v>
      </c>
    </row>
    <row r="16" spans="1:164" x14ac:dyDescent="0.35">
      <c r="B16" s="501" t="s">
        <v>1567</v>
      </c>
      <c r="C16" s="320" t="s">
        <v>191</v>
      </c>
      <c r="D16" s="320" t="s">
        <v>191</v>
      </c>
      <c r="E16" s="320" t="s">
        <v>191</v>
      </c>
      <c r="F16" s="320" t="s">
        <v>191</v>
      </c>
      <c r="G16" s="320" t="s">
        <v>191</v>
      </c>
      <c r="H16" s="320" t="s">
        <v>191</v>
      </c>
      <c r="I16" s="320" t="s">
        <v>191</v>
      </c>
      <c r="J16" s="320" t="s">
        <v>191</v>
      </c>
      <c r="K16" s="320" t="s">
        <v>191</v>
      </c>
      <c r="L16" s="320" t="s">
        <v>191</v>
      </c>
      <c r="M16" s="320" t="s">
        <v>191</v>
      </c>
      <c r="N16" s="320" t="s">
        <v>191</v>
      </c>
      <c r="O16" s="320" t="s">
        <v>191</v>
      </c>
      <c r="P16" s="320" t="s">
        <v>191</v>
      </c>
      <c r="Q16" s="320" t="s">
        <v>191</v>
      </c>
      <c r="R16" s="320" t="s">
        <v>191</v>
      </c>
      <c r="S16" s="320" t="s">
        <v>191</v>
      </c>
      <c r="T16" s="320" t="s">
        <v>191</v>
      </c>
      <c r="U16" s="320" t="s">
        <v>191</v>
      </c>
      <c r="V16" s="320" t="s">
        <v>191</v>
      </c>
      <c r="W16" s="320" t="s">
        <v>191</v>
      </c>
      <c r="X16" s="320" t="s">
        <v>191</v>
      </c>
      <c r="Y16" s="320" t="s">
        <v>191</v>
      </c>
      <c r="Z16" s="320" t="s">
        <v>191</v>
      </c>
      <c r="AA16" s="320" t="s">
        <v>191</v>
      </c>
      <c r="AB16" s="320" t="s">
        <v>191</v>
      </c>
      <c r="AC16" s="320" t="s">
        <v>191</v>
      </c>
      <c r="AD16" s="320" t="s">
        <v>191</v>
      </c>
      <c r="AE16" s="320" t="s">
        <v>191</v>
      </c>
      <c r="AF16" s="320" t="s">
        <v>191</v>
      </c>
      <c r="AG16" s="320" t="s">
        <v>191</v>
      </c>
      <c r="AH16" s="320" t="s">
        <v>191</v>
      </c>
      <c r="AI16" s="320" t="s">
        <v>191</v>
      </c>
      <c r="AJ16" s="320" t="s">
        <v>191</v>
      </c>
      <c r="AK16" s="320" t="s">
        <v>191</v>
      </c>
      <c r="AL16" s="320" t="s">
        <v>191</v>
      </c>
      <c r="AM16" s="320" t="s">
        <v>191</v>
      </c>
      <c r="AN16" s="320" t="s">
        <v>191</v>
      </c>
      <c r="AO16" s="320" t="s">
        <v>191</v>
      </c>
      <c r="AP16" s="320" t="s">
        <v>191</v>
      </c>
      <c r="AQ16" s="320" t="s">
        <v>191</v>
      </c>
      <c r="AR16" s="320" t="s">
        <v>191</v>
      </c>
      <c r="AS16" s="320" t="s">
        <v>191</v>
      </c>
      <c r="AT16" s="320" t="s">
        <v>191</v>
      </c>
      <c r="AU16" s="320" t="s">
        <v>191</v>
      </c>
      <c r="AV16" s="320" t="s">
        <v>191</v>
      </c>
      <c r="AW16" s="320" t="s">
        <v>191</v>
      </c>
      <c r="AX16" s="320" t="s">
        <v>191</v>
      </c>
      <c r="AY16" s="320" t="s">
        <v>191</v>
      </c>
      <c r="AZ16" s="320" t="s">
        <v>191</v>
      </c>
      <c r="BA16" s="320" t="s">
        <v>191</v>
      </c>
      <c r="BB16" s="320" t="s">
        <v>191</v>
      </c>
      <c r="BC16" s="320" t="s">
        <v>191</v>
      </c>
      <c r="BD16" s="320" t="s">
        <v>191</v>
      </c>
      <c r="BE16" s="320" t="s">
        <v>191</v>
      </c>
      <c r="BF16" s="320" t="s">
        <v>191</v>
      </c>
      <c r="BG16" s="320" t="s">
        <v>191</v>
      </c>
      <c r="BH16" s="320" t="s">
        <v>191</v>
      </c>
      <c r="BI16" s="320" t="s">
        <v>191</v>
      </c>
      <c r="BJ16" s="320" t="s">
        <v>191</v>
      </c>
      <c r="BK16" s="320" t="s">
        <v>191</v>
      </c>
      <c r="BL16" s="320" t="s">
        <v>191</v>
      </c>
      <c r="BM16" s="320" t="s">
        <v>191</v>
      </c>
      <c r="BN16" s="320" t="s">
        <v>191</v>
      </c>
      <c r="BO16" s="320" t="s">
        <v>191</v>
      </c>
      <c r="BP16" s="320" t="s">
        <v>191</v>
      </c>
      <c r="BQ16" s="320" t="s">
        <v>191</v>
      </c>
      <c r="BR16" s="320" t="s">
        <v>191</v>
      </c>
      <c r="BS16" s="320" t="s">
        <v>191</v>
      </c>
      <c r="BT16" s="320" t="s">
        <v>191</v>
      </c>
      <c r="BU16" s="320" t="s">
        <v>191</v>
      </c>
      <c r="BV16" s="320" t="s">
        <v>191</v>
      </c>
      <c r="BW16" s="320" t="s">
        <v>191</v>
      </c>
      <c r="BX16" s="320" t="s">
        <v>191</v>
      </c>
      <c r="BY16" s="320" t="s">
        <v>191</v>
      </c>
      <c r="BZ16" s="320" t="s">
        <v>191</v>
      </c>
      <c r="CA16" s="320" t="s">
        <v>191</v>
      </c>
      <c r="CB16" s="320" t="s">
        <v>191</v>
      </c>
      <c r="CC16" s="320" t="s">
        <v>191</v>
      </c>
      <c r="CD16" s="320" t="s">
        <v>191</v>
      </c>
      <c r="CE16" s="320" t="s">
        <v>191</v>
      </c>
      <c r="CF16" s="320" t="s">
        <v>191</v>
      </c>
      <c r="CG16" s="320" t="s">
        <v>191</v>
      </c>
      <c r="CH16" s="320" t="s">
        <v>191</v>
      </c>
      <c r="CI16" s="320" t="s">
        <v>191</v>
      </c>
      <c r="CJ16" s="320" t="s">
        <v>191</v>
      </c>
      <c r="CK16" s="320" t="s">
        <v>191</v>
      </c>
      <c r="CL16" s="320" t="s">
        <v>191</v>
      </c>
      <c r="CM16" s="320" t="s">
        <v>191</v>
      </c>
      <c r="CN16" s="320" t="s">
        <v>191</v>
      </c>
      <c r="CO16" s="320" t="s">
        <v>191</v>
      </c>
      <c r="CP16" s="320" t="s">
        <v>191</v>
      </c>
      <c r="CQ16" s="320" t="s">
        <v>191</v>
      </c>
      <c r="CR16" s="320" t="s">
        <v>191</v>
      </c>
      <c r="CS16" s="320" t="s">
        <v>191</v>
      </c>
      <c r="CT16" s="320" t="s">
        <v>191</v>
      </c>
      <c r="CU16" s="320" t="s">
        <v>191</v>
      </c>
      <c r="CV16" s="320" t="s">
        <v>191</v>
      </c>
      <c r="CW16" s="320" t="s">
        <v>191</v>
      </c>
      <c r="CX16" s="320" t="s">
        <v>191</v>
      </c>
      <c r="CY16" s="320" t="s">
        <v>191</v>
      </c>
      <c r="CZ16" s="320" t="s">
        <v>191</v>
      </c>
      <c r="DA16" s="320" t="s">
        <v>191</v>
      </c>
      <c r="DB16" s="320" t="s">
        <v>191</v>
      </c>
      <c r="DC16" s="320" t="s">
        <v>191</v>
      </c>
      <c r="DD16" s="320" t="s">
        <v>191</v>
      </c>
      <c r="DE16" s="320" t="s">
        <v>191</v>
      </c>
      <c r="DF16" s="320" t="s">
        <v>191</v>
      </c>
      <c r="DG16" s="320" t="s">
        <v>191</v>
      </c>
      <c r="DH16" s="320" t="s">
        <v>191</v>
      </c>
      <c r="DI16" s="320" t="s">
        <v>191</v>
      </c>
      <c r="DJ16" s="320" t="s">
        <v>191</v>
      </c>
      <c r="DK16" s="320" t="s">
        <v>191</v>
      </c>
      <c r="DL16" s="320" t="s">
        <v>191</v>
      </c>
      <c r="DM16" s="320" t="s">
        <v>191</v>
      </c>
      <c r="DN16" s="320" t="s">
        <v>191</v>
      </c>
      <c r="DO16" s="320" t="s">
        <v>191</v>
      </c>
      <c r="DP16" s="320" t="s">
        <v>191</v>
      </c>
      <c r="DQ16" s="320" t="s">
        <v>191</v>
      </c>
      <c r="DR16" s="320" t="s">
        <v>191</v>
      </c>
      <c r="DS16" s="320" t="s">
        <v>191</v>
      </c>
      <c r="DT16" s="320" t="s">
        <v>191</v>
      </c>
      <c r="DU16" s="320" t="s">
        <v>191</v>
      </c>
      <c r="DV16" s="320" t="s">
        <v>191</v>
      </c>
      <c r="DW16" s="320" t="s">
        <v>191</v>
      </c>
      <c r="DX16" s="320" t="s">
        <v>191</v>
      </c>
      <c r="DY16" s="320" t="s">
        <v>191</v>
      </c>
      <c r="DZ16" s="320" t="s">
        <v>191</v>
      </c>
      <c r="EA16" s="320" t="s">
        <v>191</v>
      </c>
      <c r="EB16" s="320" t="s">
        <v>191</v>
      </c>
      <c r="EC16" s="320" t="s">
        <v>191</v>
      </c>
      <c r="ED16" s="320" t="s">
        <v>191</v>
      </c>
      <c r="EE16" s="320" t="s">
        <v>191</v>
      </c>
      <c r="EF16" s="320" t="s">
        <v>191</v>
      </c>
      <c r="EG16" s="320" t="s">
        <v>191</v>
      </c>
      <c r="EH16" s="320" t="s">
        <v>191</v>
      </c>
      <c r="EI16" s="320" t="s">
        <v>191</v>
      </c>
      <c r="EJ16" s="320" t="s">
        <v>191</v>
      </c>
      <c r="EK16" s="320" t="s">
        <v>191</v>
      </c>
      <c r="EL16" s="320" t="s">
        <v>191</v>
      </c>
      <c r="EM16" s="320" t="s">
        <v>191</v>
      </c>
      <c r="EN16" s="320" t="s">
        <v>191</v>
      </c>
      <c r="EO16" s="320" t="s">
        <v>191</v>
      </c>
      <c r="EP16" s="320" t="s">
        <v>191</v>
      </c>
      <c r="EQ16" s="320" t="s">
        <v>191</v>
      </c>
      <c r="ER16" s="320" t="s">
        <v>191</v>
      </c>
      <c r="ES16" s="320" t="s">
        <v>191</v>
      </c>
      <c r="ET16" s="320" t="s">
        <v>191</v>
      </c>
      <c r="EU16" s="320" t="s">
        <v>191</v>
      </c>
      <c r="EV16" s="320" t="s">
        <v>191</v>
      </c>
      <c r="EW16" s="320" t="s">
        <v>191</v>
      </c>
      <c r="EX16" s="320" t="s">
        <v>191</v>
      </c>
      <c r="EY16" s="320" t="s">
        <v>191</v>
      </c>
      <c r="EZ16" s="320" t="s">
        <v>191</v>
      </c>
      <c r="FA16" s="320" t="s">
        <v>191</v>
      </c>
      <c r="FB16" s="320" t="s">
        <v>191</v>
      </c>
      <c r="FC16" s="320" t="s">
        <v>191</v>
      </c>
      <c r="FD16" s="320" t="s">
        <v>191</v>
      </c>
      <c r="FE16" s="320" t="s">
        <v>191</v>
      </c>
      <c r="FF16" s="320" t="s">
        <v>191</v>
      </c>
      <c r="FG16" s="320" t="s">
        <v>191</v>
      </c>
      <c r="FH16" s="320" t="s">
        <v>191</v>
      </c>
    </row>
    <row r="17" spans="2:164" x14ac:dyDescent="0.35">
      <c r="B17" s="501"/>
      <c r="C17" s="273"/>
      <c r="D17" s="274"/>
      <c r="E17" s="275"/>
      <c r="F17" s="273"/>
      <c r="G17" s="274"/>
      <c r="H17" s="275"/>
      <c r="I17" s="273"/>
      <c r="J17" s="274"/>
      <c r="K17" s="275"/>
      <c r="L17" s="273"/>
      <c r="M17" s="274"/>
      <c r="N17" s="275"/>
      <c r="O17" s="273"/>
      <c r="P17" s="274"/>
      <c r="Q17" s="275"/>
      <c r="R17" s="273"/>
      <c r="S17" s="274"/>
      <c r="T17" s="275"/>
      <c r="U17" s="273"/>
      <c r="V17" s="274"/>
      <c r="W17" s="275"/>
      <c r="X17" s="276"/>
      <c r="Y17" s="277"/>
      <c r="Z17" s="278"/>
      <c r="AA17" s="273"/>
      <c r="AB17" s="274"/>
      <c r="AC17" s="275"/>
      <c r="AD17" s="273"/>
      <c r="AE17" s="274"/>
      <c r="AF17" s="275"/>
      <c r="AG17" s="273"/>
      <c r="AH17" s="274"/>
      <c r="AI17" s="275"/>
      <c r="AJ17" s="273"/>
      <c r="AK17" s="274"/>
      <c r="AL17" s="275"/>
      <c r="AM17" s="273"/>
      <c r="AN17" s="274"/>
      <c r="AO17" s="275"/>
      <c r="AP17" s="273"/>
      <c r="AQ17" s="274"/>
      <c r="AR17" s="275"/>
      <c r="AS17" s="273"/>
      <c r="AT17" s="274"/>
      <c r="AU17" s="275"/>
      <c r="AV17" s="273"/>
      <c r="AW17" s="274"/>
      <c r="AX17" s="275"/>
      <c r="AY17" s="276"/>
      <c r="AZ17" s="277"/>
      <c r="BA17" s="278"/>
      <c r="BB17" s="273"/>
      <c r="BC17" s="274"/>
      <c r="BD17" s="275"/>
      <c r="BE17" s="273"/>
      <c r="BF17" s="274"/>
      <c r="BG17" s="275"/>
      <c r="BH17" s="273"/>
      <c r="BI17" s="274"/>
      <c r="BJ17" s="275"/>
      <c r="BK17" s="273"/>
      <c r="BL17" s="274"/>
      <c r="BM17" s="275"/>
      <c r="BN17" s="273"/>
      <c r="BO17" s="274"/>
      <c r="BP17" s="275"/>
      <c r="BQ17" s="273"/>
      <c r="BR17" s="274"/>
      <c r="BS17" s="275"/>
      <c r="BT17" s="273"/>
      <c r="BU17" s="274"/>
      <c r="BV17" s="275"/>
      <c r="BW17" s="273"/>
      <c r="BX17" s="274"/>
      <c r="BY17" s="275"/>
      <c r="BZ17" s="276"/>
      <c r="CA17" s="277"/>
      <c r="CB17" s="278"/>
      <c r="CC17" s="273"/>
      <c r="CD17" s="274"/>
      <c r="CE17" s="275"/>
      <c r="CF17" s="273"/>
      <c r="CG17" s="274"/>
      <c r="CH17" s="275"/>
      <c r="CI17" s="273"/>
      <c r="CJ17" s="274"/>
      <c r="CK17" s="275"/>
      <c r="CL17" s="273"/>
      <c r="CM17" s="274"/>
      <c r="CN17" s="275"/>
      <c r="CO17" s="273"/>
      <c r="CP17" s="274"/>
      <c r="CQ17" s="275"/>
      <c r="CR17" s="273"/>
      <c r="CS17" s="274"/>
      <c r="CT17" s="275"/>
      <c r="CU17" s="273"/>
      <c r="CV17" s="274"/>
      <c r="CW17" s="275"/>
      <c r="CX17" s="273"/>
      <c r="CY17" s="274"/>
      <c r="CZ17" s="275"/>
      <c r="DA17" s="276"/>
      <c r="DB17" s="277"/>
      <c r="DC17" s="278"/>
      <c r="DD17" s="273"/>
      <c r="DE17" s="274"/>
      <c r="DF17" s="275"/>
      <c r="DG17" s="273"/>
      <c r="DH17" s="274"/>
      <c r="DI17" s="275"/>
      <c r="DJ17" s="273"/>
      <c r="DK17" s="274"/>
      <c r="DL17" s="275"/>
      <c r="DM17" s="273"/>
      <c r="DN17" s="274"/>
      <c r="DO17" s="275"/>
      <c r="DP17" s="273"/>
      <c r="DQ17" s="274"/>
      <c r="DR17" s="275"/>
      <c r="DS17" s="273"/>
      <c r="DT17" s="274"/>
      <c r="DU17" s="275"/>
      <c r="DV17" s="273"/>
      <c r="DW17" s="274"/>
      <c r="DX17" s="275"/>
      <c r="DY17" s="273"/>
      <c r="DZ17" s="274"/>
      <c r="EA17" s="275"/>
      <c r="EB17" s="276"/>
      <c r="EC17" s="277"/>
      <c r="ED17" s="278"/>
      <c r="EE17" s="273"/>
      <c r="EF17" s="274"/>
      <c r="EG17" s="275"/>
      <c r="EH17" s="273"/>
      <c r="EI17" s="274"/>
      <c r="EJ17" s="275"/>
      <c r="EK17" s="273"/>
      <c r="EL17" s="274"/>
      <c r="EM17" s="275"/>
      <c r="EN17" s="273"/>
      <c r="EO17" s="274"/>
      <c r="EP17" s="275"/>
      <c r="EQ17" s="273"/>
      <c r="ER17" s="274"/>
      <c r="ES17" s="275"/>
      <c r="ET17" s="273"/>
      <c r="EU17" s="274"/>
      <c r="EV17" s="275"/>
      <c r="EW17" s="273"/>
      <c r="EX17" s="274"/>
      <c r="EY17" s="275"/>
      <c r="EZ17" s="273"/>
      <c r="FA17" s="274"/>
      <c r="FB17" s="275"/>
      <c r="FC17" s="276"/>
      <c r="FD17" s="277"/>
      <c r="FE17" s="278"/>
      <c r="FF17" s="273"/>
      <c r="FG17" s="274"/>
      <c r="FH17" s="275"/>
    </row>
    <row r="18" spans="2:164" x14ac:dyDescent="0.35">
      <c r="C18" s="273"/>
      <c r="D18" s="274"/>
      <c r="E18" s="275"/>
      <c r="F18" s="273"/>
      <c r="G18" s="274"/>
      <c r="H18" s="275"/>
      <c r="I18" s="273"/>
      <c r="J18" s="274"/>
      <c r="K18" s="275"/>
      <c r="L18" s="273"/>
      <c r="M18" s="274"/>
      <c r="N18" s="275"/>
      <c r="O18" s="273"/>
      <c r="P18" s="274"/>
      <c r="Q18" s="275"/>
      <c r="R18" s="273"/>
      <c r="S18" s="274"/>
      <c r="T18" s="275"/>
      <c r="U18" s="273"/>
      <c r="V18" s="274"/>
      <c r="W18" s="275"/>
      <c r="X18" s="276"/>
      <c r="Y18" s="277"/>
      <c r="Z18" s="278"/>
      <c r="AA18" s="273"/>
      <c r="AB18" s="274"/>
      <c r="AC18" s="275"/>
      <c r="AD18" s="273"/>
      <c r="AE18" s="274"/>
      <c r="AF18" s="275"/>
      <c r="AG18" s="273"/>
      <c r="AH18" s="274"/>
      <c r="AI18" s="275"/>
      <c r="AJ18" s="273"/>
      <c r="AK18" s="274"/>
      <c r="AL18" s="275"/>
      <c r="AM18" s="273"/>
      <c r="AN18" s="274"/>
      <c r="AO18" s="275"/>
      <c r="AP18" s="273"/>
      <c r="AQ18" s="274"/>
      <c r="AR18" s="275"/>
      <c r="AS18" s="273"/>
      <c r="AT18" s="274"/>
      <c r="AU18" s="275"/>
      <c r="AV18" s="273"/>
      <c r="AW18" s="274"/>
      <c r="AX18" s="275"/>
      <c r="AY18" s="276"/>
      <c r="AZ18" s="277"/>
      <c r="BA18" s="278"/>
      <c r="BB18" s="273"/>
      <c r="BC18" s="274"/>
      <c r="BD18" s="275"/>
      <c r="BE18" s="273"/>
      <c r="BF18" s="274"/>
      <c r="BG18" s="275"/>
      <c r="BH18" s="273"/>
      <c r="BI18" s="274"/>
      <c r="BJ18" s="275"/>
      <c r="BK18" s="273"/>
      <c r="BL18" s="274"/>
      <c r="BM18" s="275"/>
      <c r="BN18" s="273"/>
      <c r="BO18" s="274"/>
      <c r="BP18" s="275"/>
      <c r="BQ18" s="273"/>
      <c r="BR18" s="274"/>
      <c r="BS18" s="275"/>
      <c r="BT18" s="273"/>
      <c r="BU18" s="274"/>
      <c r="BV18" s="275"/>
      <c r="BW18" s="273"/>
      <c r="BX18" s="274"/>
      <c r="BY18" s="275"/>
      <c r="BZ18" s="276"/>
      <c r="CA18" s="277"/>
      <c r="CB18" s="278"/>
      <c r="CC18" s="273"/>
      <c r="CD18" s="274"/>
      <c r="CE18" s="275"/>
      <c r="CF18" s="273"/>
      <c r="CG18" s="274"/>
      <c r="CH18" s="275"/>
      <c r="CI18" s="273"/>
      <c r="CJ18" s="274"/>
      <c r="CK18" s="275"/>
      <c r="CL18" s="273"/>
      <c r="CM18" s="274"/>
      <c r="CN18" s="275"/>
      <c r="CO18" s="273"/>
      <c r="CP18" s="274"/>
      <c r="CQ18" s="275"/>
      <c r="CR18" s="273"/>
      <c r="CS18" s="274"/>
      <c r="CT18" s="275"/>
      <c r="CU18" s="273"/>
      <c r="CV18" s="274"/>
      <c r="CW18" s="275"/>
      <c r="CX18" s="273"/>
      <c r="CY18" s="274"/>
      <c r="CZ18" s="275"/>
      <c r="DA18" s="276"/>
      <c r="DB18" s="277"/>
      <c r="DC18" s="278"/>
      <c r="DD18" s="273"/>
      <c r="DE18" s="274"/>
      <c r="DF18" s="275"/>
      <c r="DG18" s="273"/>
      <c r="DH18" s="274"/>
      <c r="DI18" s="275"/>
      <c r="DJ18" s="273"/>
      <c r="DK18" s="274"/>
      <c r="DL18" s="275"/>
      <c r="DM18" s="273"/>
      <c r="DN18" s="274"/>
      <c r="DO18" s="275"/>
      <c r="DP18" s="273"/>
      <c r="DQ18" s="274"/>
      <c r="DR18" s="275"/>
      <c r="DS18" s="273"/>
      <c r="DT18" s="274"/>
      <c r="DU18" s="275"/>
      <c r="DV18" s="273"/>
      <c r="DW18" s="274"/>
      <c r="DX18" s="275"/>
      <c r="DY18" s="273"/>
      <c r="DZ18" s="274"/>
      <c r="EA18" s="275"/>
      <c r="EB18" s="276"/>
      <c r="EC18" s="277"/>
      <c r="ED18" s="278"/>
      <c r="EE18" s="273"/>
      <c r="EF18" s="274"/>
      <c r="EG18" s="275"/>
      <c r="EH18" s="273"/>
      <c r="EI18" s="274"/>
      <c r="EJ18" s="275"/>
      <c r="EK18" s="273"/>
      <c r="EL18" s="274"/>
      <c r="EM18" s="275"/>
      <c r="EN18" s="273"/>
      <c r="EO18" s="274"/>
      <c r="EP18" s="275"/>
      <c r="EQ18" s="273"/>
      <c r="ER18" s="274"/>
      <c r="ES18" s="275"/>
      <c r="ET18" s="273"/>
      <c r="EU18" s="274"/>
      <c r="EV18" s="275"/>
      <c r="EW18" s="273"/>
      <c r="EX18" s="274"/>
      <c r="EY18" s="275"/>
      <c r="EZ18" s="273"/>
      <c r="FA18" s="274"/>
      <c r="FB18" s="275"/>
      <c r="FC18" s="276"/>
      <c r="FD18" s="277"/>
      <c r="FE18" s="278"/>
      <c r="FF18" s="273"/>
      <c r="FG18" s="274"/>
      <c r="FH18" s="275"/>
    </row>
    <row r="19" spans="2:164" x14ac:dyDescent="0.35">
      <c r="C19" s="273"/>
      <c r="D19" s="274"/>
      <c r="E19" s="275"/>
      <c r="F19" s="273"/>
      <c r="G19" s="274"/>
      <c r="H19" s="275"/>
      <c r="I19" s="273"/>
      <c r="J19" s="274"/>
      <c r="K19" s="275"/>
      <c r="L19" s="273"/>
      <c r="M19" s="274"/>
      <c r="N19" s="275"/>
      <c r="O19" s="273"/>
      <c r="P19" s="274"/>
      <c r="Q19" s="275"/>
      <c r="R19" s="273"/>
      <c r="S19" s="274"/>
      <c r="T19" s="275"/>
      <c r="U19" s="273"/>
      <c r="V19" s="274"/>
      <c r="W19" s="275"/>
      <c r="X19" s="276"/>
      <c r="Y19" s="277"/>
      <c r="Z19" s="278"/>
      <c r="AA19" s="273"/>
      <c r="AB19" s="274"/>
      <c r="AC19" s="275"/>
      <c r="AD19" s="273"/>
      <c r="AE19" s="274"/>
      <c r="AF19" s="275"/>
      <c r="AG19" s="273"/>
      <c r="AH19" s="274"/>
      <c r="AI19" s="275"/>
      <c r="AJ19" s="273"/>
      <c r="AK19" s="274"/>
      <c r="AL19" s="275"/>
      <c r="AM19" s="273"/>
      <c r="AN19" s="274"/>
      <c r="AO19" s="275"/>
      <c r="AP19" s="273"/>
      <c r="AQ19" s="274"/>
      <c r="AR19" s="275"/>
      <c r="AS19" s="273"/>
      <c r="AT19" s="274"/>
      <c r="AU19" s="275"/>
      <c r="AV19" s="273"/>
      <c r="AW19" s="274"/>
      <c r="AX19" s="275"/>
      <c r="AY19" s="276"/>
      <c r="AZ19" s="277"/>
      <c r="BA19" s="278"/>
      <c r="BB19" s="273"/>
      <c r="BC19" s="274"/>
      <c r="BD19" s="275"/>
      <c r="BE19" s="273"/>
      <c r="BF19" s="274"/>
      <c r="BG19" s="275"/>
      <c r="BH19" s="273"/>
      <c r="BI19" s="274"/>
      <c r="BJ19" s="275"/>
      <c r="BK19" s="273"/>
      <c r="BL19" s="274"/>
      <c r="BM19" s="275"/>
      <c r="BN19" s="273"/>
      <c r="BO19" s="274"/>
      <c r="BP19" s="275"/>
      <c r="BQ19" s="273"/>
      <c r="BR19" s="274"/>
      <c r="BS19" s="275"/>
      <c r="BT19" s="273"/>
      <c r="BU19" s="274"/>
      <c r="BV19" s="275"/>
      <c r="BW19" s="273"/>
      <c r="BX19" s="274"/>
      <c r="BY19" s="275"/>
      <c r="BZ19" s="276"/>
      <c r="CA19" s="277"/>
      <c r="CB19" s="278"/>
      <c r="CC19" s="273"/>
      <c r="CD19" s="274"/>
      <c r="CE19" s="275"/>
      <c r="CF19" s="273"/>
      <c r="CG19" s="274"/>
      <c r="CH19" s="275"/>
      <c r="CI19" s="273"/>
      <c r="CJ19" s="274"/>
      <c r="CK19" s="275"/>
      <c r="CL19" s="273"/>
      <c r="CM19" s="274"/>
      <c r="CN19" s="275"/>
      <c r="CO19" s="273"/>
      <c r="CP19" s="274"/>
      <c r="CQ19" s="275"/>
      <c r="CR19" s="273"/>
      <c r="CS19" s="274"/>
      <c r="CT19" s="275"/>
      <c r="CU19" s="273"/>
      <c r="CV19" s="274"/>
      <c r="CW19" s="275"/>
      <c r="CX19" s="273"/>
      <c r="CY19" s="274"/>
      <c r="CZ19" s="275"/>
      <c r="DA19" s="276"/>
      <c r="DB19" s="277"/>
      <c r="DC19" s="278"/>
      <c r="DD19" s="273"/>
      <c r="DE19" s="274"/>
      <c r="DF19" s="275"/>
      <c r="DG19" s="273"/>
      <c r="DH19" s="274"/>
      <c r="DI19" s="275"/>
      <c r="DJ19" s="273"/>
      <c r="DK19" s="274"/>
      <c r="DL19" s="275"/>
      <c r="DM19" s="273"/>
      <c r="DN19" s="274"/>
      <c r="DO19" s="275"/>
      <c r="DP19" s="273"/>
      <c r="DQ19" s="274"/>
      <c r="DR19" s="275"/>
      <c r="DS19" s="273"/>
      <c r="DT19" s="274"/>
      <c r="DU19" s="275"/>
      <c r="DV19" s="273"/>
      <c r="DW19" s="274"/>
      <c r="DX19" s="275"/>
      <c r="DY19" s="273"/>
      <c r="DZ19" s="274"/>
      <c r="EA19" s="275"/>
      <c r="EB19" s="276"/>
      <c r="EC19" s="277"/>
      <c r="ED19" s="278"/>
      <c r="EE19" s="273"/>
      <c r="EF19" s="274"/>
      <c r="EG19" s="275"/>
      <c r="EH19" s="273"/>
      <c r="EI19" s="274"/>
      <c r="EJ19" s="275"/>
      <c r="EK19" s="273"/>
      <c r="EL19" s="274"/>
      <c r="EM19" s="275"/>
      <c r="EN19" s="273"/>
      <c r="EO19" s="274"/>
      <c r="EP19" s="275"/>
      <c r="EQ19" s="273"/>
      <c r="ER19" s="274"/>
      <c r="ES19" s="275"/>
      <c r="ET19" s="273"/>
      <c r="EU19" s="274"/>
      <c r="EV19" s="275"/>
      <c r="EW19" s="273"/>
      <c r="EX19" s="274"/>
      <c r="EY19" s="275"/>
      <c r="EZ19" s="273"/>
      <c r="FA19" s="274"/>
      <c r="FB19" s="275"/>
      <c r="FC19" s="276"/>
      <c r="FD19" s="277"/>
      <c r="FE19" s="278"/>
      <c r="FF19" s="273"/>
      <c r="FG19" s="274"/>
      <c r="FH19" s="275"/>
    </row>
    <row r="20" spans="2:164" x14ac:dyDescent="0.35">
      <c r="B20" t="s">
        <v>539</v>
      </c>
      <c r="C20" s="273"/>
      <c r="D20" s="274"/>
      <c r="E20" s="275"/>
      <c r="F20" s="273">
        <v>51</v>
      </c>
      <c r="G20" s="274">
        <v>36</v>
      </c>
      <c r="H20" s="275">
        <v>43</v>
      </c>
      <c r="I20" s="273">
        <v>29659</v>
      </c>
      <c r="J20" s="274">
        <v>30897</v>
      </c>
      <c r="K20" s="275">
        <v>60556</v>
      </c>
      <c r="L20" s="273"/>
      <c r="M20" s="274"/>
      <c r="N20" s="275"/>
      <c r="O20" s="273">
        <v>54</v>
      </c>
      <c r="P20" s="274">
        <v>41</v>
      </c>
      <c r="Q20" s="275">
        <v>47</v>
      </c>
      <c r="R20" s="273">
        <v>29659</v>
      </c>
      <c r="S20" s="274">
        <v>30897</v>
      </c>
      <c r="T20" s="275">
        <v>60556</v>
      </c>
      <c r="U20" s="273"/>
      <c r="V20" s="274"/>
      <c r="W20" s="275"/>
      <c r="X20" s="276">
        <v>32.6</v>
      </c>
      <c r="Y20" s="277">
        <v>30.1</v>
      </c>
      <c r="Z20" s="278">
        <v>31.3</v>
      </c>
      <c r="AA20" s="273">
        <v>29659</v>
      </c>
      <c r="AB20" s="274">
        <v>30897</v>
      </c>
      <c r="AC20" s="275">
        <v>60556</v>
      </c>
      <c r="AD20" s="273"/>
      <c r="AE20" s="274"/>
      <c r="AF20" s="275"/>
      <c r="AG20" s="273">
        <v>56</v>
      </c>
      <c r="AH20" s="274">
        <v>39</v>
      </c>
      <c r="AI20" s="275">
        <v>47</v>
      </c>
      <c r="AJ20" s="273">
        <v>15967</v>
      </c>
      <c r="AK20" s="274">
        <v>16338</v>
      </c>
      <c r="AL20" s="275">
        <v>32305</v>
      </c>
      <c r="AM20" s="273"/>
      <c r="AN20" s="274"/>
      <c r="AO20" s="275"/>
      <c r="AP20" s="273">
        <v>59</v>
      </c>
      <c r="AQ20" s="274">
        <v>43</v>
      </c>
      <c r="AR20" s="275">
        <v>51</v>
      </c>
      <c r="AS20" s="273">
        <v>15967</v>
      </c>
      <c r="AT20" s="274">
        <v>16338</v>
      </c>
      <c r="AU20" s="275">
        <v>32305</v>
      </c>
      <c r="AV20" s="273"/>
      <c r="AW20" s="274"/>
      <c r="AX20" s="275"/>
      <c r="AY20" s="276">
        <v>33.5</v>
      </c>
      <c r="AZ20" s="277">
        <v>30.8</v>
      </c>
      <c r="BA20" s="278">
        <v>32.1</v>
      </c>
      <c r="BB20" s="273">
        <v>15967</v>
      </c>
      <c r="BC20" s="274">
        <v>16338</v>
      </c>
      <c r="BD20" s="275">
        <v>32305</v>
      </c>
      <c r="BE20" s="273"/>
      <c r="BF20" s="274"/>
      <c r="BG20" s="275"/>
      <c r="BH20" s="273">
        <v>52</v>
      </c>
      <c r="BI20" s="274">
        <v>40</v>
      </c>
      <c r="BJ20" s="275">
        <v>46</v>
      </c>
      <c r="BK20" s="273">
        <v>1249</v>
      </c>
      <c r="BL20" s="274">
        <v>1281</v>
      </c>
      <c r="BM20" s="275">
        <v>2530</v>
      </c>
      <c r="BN20" s="273"/>
      <c r="BO20" s="274"/>
      <c r="BP20" s="275"/>
      <c r="BQ20" s="273">
        <v>55</v>
      </c>
      <c r="BR20" s="274">
        <v>43</v>
      </c>
      <c r="BS20" s="275">
        <v>49</v>
      </c>
      <c r="BT20" s="273">
        <v>1249</v>
      </c>
      <c r="BU20" s="274">
        <v>1281</v>
      </c>
      <c r="BV20" s="275">
        <v>2530</v>
      </c>
      <c r="BW20" s="273"/>
      <c r="BX20" s="274"/>
      <c r="BY20" s="275"/>
      <c r="BZ20" s="276">
        <v>33.4</v>
      </c>
      <c r="CA20" s="277">
        <v>31.2</v>
      </c>
      <c r="CB20" s="278">
        <v>32.299999999999997</v>
      </c>
      <c r="CC20" s="273">
        <v>1249</v>
      </c>
      <c r="CD20" s="274">
        <v>1281</v>
      </c>
      <c r="CE20" s="275">
        <v>2530</v>
      </c>
      <c r="CF20" s="273"/>
      <c r="CG20" s="274"/>
      <c r="CH20" s="275"/>
      <c r="CI20" s="273">
        <v>60</v>
      </c>
      <c r="CJ20" s="274">
        <v>41</v>
      </c>
      <c r="CK20" s="275">
        <v>50</v>
      </c>
      <c r="CL20" s="273">
        <v>16692</v>
      </c>
      <c r="CM20" s="274">
        <v>17116</v>
      </c>
      <c r="CN20" s="275">
        <v>33808</v>
      </c>
      <c r="CO20" s="273"/>
      <c r="CP20" s="274"/>
      <c r="CQ20" s="275"/>
      <c r="CR20" s="273">
        <v>62</v>
      </c>
      <c r="CS20" s="274">
        <v>45</v>
      </c>
      <c r="CT20" s="275">
        <v>53</v>
      </c>
      <c r="CU20" s="273">
        <v>16692</v>
      </c>
      <c r="CV20" s="274">
        <v>17116</v>
      </c>
      <c r="CW20" s="275">
        <v>33808</v>
      </c>
      <c r="CX20" s="273"/>
      <c r="CY20" s="274"/>
      <c r="CZ20" s="275"/>
      <c r="DA20" s="276">
        <v>34.5</v>
      </c>
      <c r="DB20" s="277">
        <v>31.8</v>
      </c>
      <c r="DC20" s="278">
        <v>33.1</v>
      </c>
      <c r="DD20" s="273">
        <v>16692</v>
      </c>
      <c r="DE20" s="274">
        <v>17116</v>
      </c>
      <c r="DF20" s="275">
        <v>33808</v>
      </c>
      <c r="DG20" s="273"/>
      <c r="DH20" s="274"/>
      <c r="DI20" s="275"/>
      <c r="DJ20" s="273">
        <v>60</v>
      </c>
      <c r="DK20" s="274">
        <v>42</v>
      </c>
      <c r="DL20" s="275">
        <v>51</v>
      </c>
      <c r="DM20" s="273">
        <v>219491</v>
      </c>
      <c r="DN20" s="274">
        <v>230940</v>
      </c>
      <c r="DO20" s="275">
        <v>450431</v>
      </c>
      <c r="DP20" s="273"/>
      <c r="DQ20" s="274"/>
      <c r="DR20" s="275"/>
      <c r="DS20" s="273">
        <v>62</v>
      </c>
      <c r="DT20" s="274">
        <v>45</v>
      </c>
      <c r="DU20" s="275">
        <v>53</v>
      </c>
      <c r="DV20" s="273">
        <v>219491</v>
      </c>
      <c r="DW20" s="274">
        <v>230940</v>
      </c>
      <c r="DX20" s="275">
        <v>450431</v>
      </c>
      <c r="DY20" s="273"/>
      <c r="DZ20" s="274"/>
      <c r="EA20" s="275"/>
      <c r="EB20" s="276">
        <v>34.4</v>
      </c>
      <c r="EC20" s="277">
        <v>32</v>
      </c>
      <c r="ED20" s="278">
        <v>33.200000000000003</v>
      </c>
      <c r="EE20" s="273">
        <v>219491</v>
      </c>
      <c r="EF20" s="274">
        <v>230940</v>
      </c>
      <c r="EG20" s="275">
        <v>450431</v>
      </c>
      <c r="EH20" s="273"/>
      <c r="EI20" s="274"/>
      <c r="EJ20" s="275"/>
      <c r="EK20" s="273">
        <v>58</v>
      </c>
      <c r="EL20" s="274">
        <v>41</v>
      </c>
      <c r="EM20" s="275">
        <v>49</v>
      </c>
      <c r="EN20" s="273">
        <v>314098</v>
      </c>
      <c r="EO20" s="274">
        <v>329204</v>
      </c>
      <c r="EP20" s="275">
        <v>643302</v>
      </c>
      <c r="EQ20" s="273"/>
      <c r="ER20" s="274"/>
      <c r="ES20" s="275"/>
      <c r="ET20" s="273">
        <v>60</v>
      </c>
      <c r="EU20" s="274">
        <v>44</v>
      </c>
      <c r="EV20" s="275">
        <v>52</v>
      </c>
      <c r="EW20" s="273">
        <v>314098</v>
      </c>
      <c r="EX20" s="274">
        <v>329204</v>
      </c>
      <c r="EY20" s="275">
        <v>643302</v>
      </c>
      <c r="EZ20" s="273"/>
      <c r="FA20" s="274"/>
      <c r="FB20" s="275"/>
      <c r="FC20" s="276">
        <v>34.1</v>
      </c>
      <c r="FD20" s="277">
        <v>31.6</v>
      </c>
      <c r="FE20" s="278">
        <v>32.799999999999997</v>
      </c>
      <c r="FF20" s="273">
        <v>314098</v>
      </c>
      <c r="FG20" s="274">
        <v>329204</v>
      </c>
      <c r="FH20" s="275">
        <v>643302</v>
      </c>
    </row>
    <row r="21" spans="2:164" x14ac:dyDescent="0.35">
      <c r="AR21" s="157"/>
    </row>
    <row r="23" spans="2:164" ht="14.25" x14ac:dyDescent="0.45">
      <c r="B23" s="272">
        <v>1</v>
      </c>
      <c r="C23" s="272">
        <v>2</v>
      </c>
      <c r="D23" s="272">
        <v>3</v>
      </c>
      <c r="E23" s="272">
        <v>4</v>
      </c>
      <c r="F23" s="272">
        <v>5</v>
      </c>
      <c r="G23" s="272">
        <v>6</v>
      </c>
      <c r="H23" s="272">
        <v>7</v>
      </c>
      <c r="I23" s="272">
        <v>8</v>
      </c>
      <c r="J23" s="272">
        <v>9</v>
      </c>
      <c r="K23" s="272">
        <v>10</v>
      </c>
      <c r="L23" s="272">
        <v>11</v>
      </c>
      <c r="M23" s="272">
        <v>12</v>
      </c>
      <c r="N23" s="272">
        <v>13</v>
      </c>
      <c r="O23" s="272">
        <v>14</v>
      </c>
      <c r="P23" s="272">
        <v>15</v>
      </c>
      <c r="Q23" s="272">
        <v>16</v>
      </c>
      <c r="R23" s="272">
        <v>17</v>
      </c>
      <c r="S23" s="272">
        <v>18</v>
      </c>
      <c r="T23" s="272">
        <v>19</v>
      </c>
      <c r="U23" s="272">
        <v>20</v>
      </c>
      <c r="V23" s="272">
        <v>21</v>
      </c>
      <c r="W23" s="272">
        <v>22</v>
      </c>
      <c r="X23" s="272">
        <v>23</v>
      </c>
      <c r="Y23" s="272">
        <v>24</v>
      </c>
      <c r="Z23" s="272">
        <v>25</v>
      </c>
      <c r="AA23" s="272">
        <v>26</v>
      </c>
      <c r="AB23" s="272">
        <v>27</v>
      </c>
      <c r="AC23" s="272">
        <v>28</v>
      </c>
      <c r="AD23" s="272">
        <v>29</v>
      </c>
      <c r="AE23" s="272">
        <v>30</v>
      </c>
      <c r="AF23" s="272">
        <v>31</v>
      </c>
      <c r="AG23" s="272">
        <v>32</v>
      </c>
      <c r="AH23" s="272">
        <v>33</v>
      </c>
      <c r="AI23" s="272">
        <v>34</v>
      </c>
      <c r="AJ23" s="272">
        <v>35</v>
      </c>
      <c r="AK23" s="272">
        <v>36</v>
      </c>
      <c r="AL23" s="272">
        <v>37</v>
      </c>
      <c r="AM23" s="272">
        <v>38</v>
      </c>
      <c r="AN23" s="272">
        <v>39</v>
      </c>
      <c r="AO23" s="272">
        <v>40</v>
      </c>
      <c r="AP23" s="272">
        <v>41</v>
      </c>
      <c r="AQ23" s="272">
        <v>42</v>
      </c>
      <c r="AR23" s="272">
        <v>43</v>
      </c>
      <c r="AS23" s="272">
        <v>44</v>
      </c>
      <c r="AT23" s="272">
        <v>45</v>
      </c>
      <c r="AU23" s="272">
        <v>46</v>
      </c>
      <c r="AV23" s="272">
        <v>47</v>
      </c>
      <c r="AW23" s="272">
        <v>48</v>
      </c>
      <c r="AX23" s="272">
        <v>49</v>
      </c>
      <c r="AY23" s="272">
        <v>50</v>
      </c>
      <c r="AZ23" s="272">
        <v>51</v>
      </c>
      <c r="BA23" s="272">
        <v>52</v>
      </c>
      <c r="BB23" s="272">
        <v>53</v>
      </c>
      <c r="BC23" s="272">
        <v>54</v>
      </c>
      <c r="BD23" s="272">
        <v>55</v>
      </c>
      <c r="BE23" s="272">
        <v>56</v>
      </c>
      <c r="BF23" s="272">
        <v>57</v>
      </c>
      <c r="BG23" s="272">
        <v>58</v>
      </c>
      <c r="BH23" s="272">
        <v>59</v>
      </c>
      <c r="BI23" s="272">
        <v>60</v>
      </c>
      <c r="BJ23" s="272">
        <v>61</v>
      </c>
      <c r="BK23" s="272">
        <v>62</v>
      </c>
      <c r="BL23" s="272">
        <v>63</v>
      </c>
      <c r="BM23" s="272">
        <v>64</v>
      </c>
      <c r="BN23" s="272">
        <v>65</v>
      </c>
      <c r="BO23" s="272">
        <v>66</v>
      </c>
      <c r="BP23" s="272">
        <v>67</v>
      </c>
      <c r="BQ23" s="272">
        <v>68</v>
      </c>
      <c r="BR23" s="272">
        <v>69</v>
      </c>
      <c r="BS23" s="272">
        <v>70</v>
      </c>
      <c r="BT23" s="272">
        <v>71</v>
      </c>
      <c r="BU23" s="272">
        <v>72</v>
      </c>
      <c r="BV23" s="272">
        <v>73</v>
      </c>
      <c r="BW23" s="272">
        <v>74</v>
      </c>
      <c r="BX23" s="272">
        <v>75</v>
      </c>
      <c r="BY23" s="272">
        <v>76</v>
      </c>
      <c r="BZ23" s="272">
        <v>77</v>
      </c>
      <c r="CA23" s="272">
        <v>78</v>
      </c>
      <c r="CB23" s="272">
        <v>79</v>
      </c>
      <c r="CC23" s="272">
        <v>80</v>
      </c>
      <c r="CD23" s="272">
        <v>81</v>
      </c>
      <c r="CE23" s="272">
        <v>82</v>
      </c>
      <c r="CF23" s="272">
        <v>83</v>
      </c>
      <c r="CG23" s="272">
        <v>84</v>
      </c>
      <c r="CH23" s="272">
        <v>85</v>
      </c>
      <c r="CI23" s="272">
        <v>86</v>
      </c>
      <c r="CJ23" s="272">
        <v>87</v>
      </c>
      <c r="CK23" s="272">
        <v>88</v>
      </c>
      <c r="CL23" s="272">
        <v>89</v>
      </c>
      <c r="CM23" s="272">
        <v>90</v>
      </c>
      <c r="CN23" s="272">
        <v>91</v>
      </c>
      <c r="CO23" s="272">
        <v>92</v>
      </c>
      <c r="CP23" s="272">
        <v>93</v>
      </c>
      <c r="CQ23" s="272">
        <v>94</v>
      </c>
      <c r="CR23" s="272">
        <v>95</v>
      </c>
      <c r="CS23" s="272">
        <v>96</v>
      </c>
      <c r="CT23" s="272">
        <v>97</v>
      </c>
      <c r="CU23" s="272">
        <v>98</v>
      </c>
      <c r="CV23" s="272">
        <v>99</v>
      </c>
      <c r="CW23" s="272">
        <v>100</v>
      </c>
      <c r="CX23" s="272">
        <v>101</v>
      </c>
      <c r="CY23" s="272">
        <v>102</v>
      </c>
      <c r="CZ23" s="272">
        <v>103</v>
      </c>
      <c r="DA23" s="272">
        <v>104</v>
      </c>
      <c r="DB23" s="272">
        <v>105</v>
      </c>
      <c r="DC23" s="272">
        <v>106</v>
      </c>
      <c r="DD23" s="272">
        <v>107</v>
      </c>
      <c r="DE23" s="272">
        <v>108</v>
      </c>
      <c r="DF23" s="272">
        <v>109</v>
      </c>
      <c r="DG23" s="272">
        <v>110</v>
      </c>
      <c r="DH23" s="272">
        <v>111</v>
      </c>
      <c r="DI23" s="272">
        <v>112</v>
      </c>
      <c r="DJ23" s="272">
        <v>113</v>
      </c>
      <c r="DK23" s="272">
        <v>114</v>
      </c>
      <c r="DL23" s="272">
        <v>115</v>
      </c>
      <c r="DM23" s="272">
        <v>116</v>
      </c>
      <c r="DN23" s="272">
        <v>117</v>
      </c>
      <c r="DO23" s="272">
        <v>118</v>
      </c>
      <c r="DP23" s="272">
        <v>119</v>
      </c>
      <c r="DQ23" s="272">
        <v>120</v>
      </c>
      <c r="DR23" s="272">
        <v>121</v>
      </c>
      <c r="DS23" s="272">
        <v>122</v>
      </c>
      <c r="DT23" s="272">
        <v>123</v>
      </c>
      <c r="DU23" s="272">
        <v>124</v>
      </c>
      <c r="DV23" s="272">
        <v>125</v>
      </c>
      <c r="DW23" s="272">
        <v>126</v>
      </c>
      <c r="DX23" s="272">
        <v>127</v>
      </c>
      <c r="DY23" s="272">
        <v>128</v>
      </c>
      <c r="DZ23" s="272">
        <v>129</v>
      </c>
      <c r="EA23" s="272">
        <v>130</v>
      </c>
      <c r="EB23" s="272">
        <v>131</v>
      </c>
      <c r="EC23" s="272">
        <v>132</v>
      </c>
      <c r="ED23" s="272">
        <v>133</v>
      </c>
      <c r="EE23" s="272">
        <v>134</v>
      </c>
      <c r="EF23" s="272">
        <v>135</v>
      </c>
      <c r="EG23" s="272">
        <v>136</v>
      </c>
      <c r="EH23" s="272">
        <v>137</v>
      </c>
      <c r="EI23" s="272">
        <v>138</v>
      </c>
      <c r="EJ23" s="272">
        <v>139</v>
      </c>
      <c r="EK23" s="272">
        <v>140</v>
      </c>
      <c r="EL23" s="272">
        <v>141</v>
      </c>
      <c r="EM23" s="272">
        <v>142</v>
      </c>
      <c r="EN23" s="272">
        <v>143</v>
      </c>
      <c r="EO23" s="272">
        <v>144</v>
      </c>
      <c r="EP23" s="272">
        <v>145</v>
      </c>
      <c r="EQ23" s="272">
        <v>146</v>
      </c>
      <c r="ER23" s="272">
        <v>147</v>
      </c>
      <c r="ES23" s="272">
        <v>148</v>
      </c>
      <c r="ET23" s="272">
        <v>149</v>
      </c>
      <c r="EU23" s="272">
        <v>150</v>
      </c>
      <c r="EV23" s="272">
        <v>151</v>
      </c>
      <c r="EW23" s="272">
        <v>152</v>
      </c>
      <c r="EX23" s="272">
        <v>153</v>
      </c>
      <c r="EY23" s="272">
        <v>154</v>
      </c>
      <c r="EZ23" s="272">
        <v>155</v>
      </c>
      <c r="FA23" s="272">
        <v>156</v>
      </c>
      <c r="FB23" s="272">
        <v>157</v>
      </c>
      <c r="FC23" s="272">
        <v>158</v>
      </c>
      <c r="FD23" s="272">
        <v>159</v>
      </c>
      <c r="FE23" s="272">
        <v>160</v>
      </c>
      <c r="FF23" s="272">
        <v>161</v>
      </c>
      <c r="FG23" s="272">
        <v>162</v>
      </c>
      <c r="FH23" s="272">
        <v>163</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99"/>
  </sheetPr>
  <dimension ref="A1:FH21"/>
  <sheetViews>
    <sheetView workbookViewId="0">
      <selection activeCell="B16" sqref="B16"/>
    </sheetView>
  </sheetViews>
  <sheetFormatPr defaultRowHeight="12.75" x14ac:dyDescent="0.35"/>
  <cols>
    <col min="2" max="2" width="25.59765625" customWidth="1"/>
  </cols>
  <sheetData>
    <row r="1" spans="1:164" ht="15" x14ac:dyDescent="0.4">
      <c r="A1" s="159" t="s">
        <v>193</v>
      </c>
    </row>
    <row r="2" spans="1:164" x14ac:dyDescent="0.35">
      <c r="A2" s="157" t="s">
        <v>183</v>
      </c>
      <c r="B2" t="s">
        <v>183</v>
      </c>
      <c r="C2" t="s">
        <v>186</v>
      </c>
    </row>
    <row r="3" spans="1:164" x14ac:dyDescent="0.35">
      <c r="C3" t="s">
        <v>216</v>
      </c>
      <c r="AD3" t="s">
        <v>220</v>
      </c>
      <c r="BE3" t="s">
        <v>221</v>
      </c>
      <c r="CF3" t="s">
        <v>215</v>
      </c>
      <c r="DG3" t="s">
        <v>213</v>
      </c>
      <c r="EH3" t="s">
        <v>236</v>
      </c>
    </row>
    <row r="4" spans="1:164" x14ac:dyDescent="0.35">
      <c r="C4" t="s">
        <v>524</v>
      </c>
      <c r="L4" t="s">
        <v>525</v>
      </c>
      <c r="U4" t="s">
        <v>526</v>
      </c>
      <c r="AD4" t="s">
        <v>524</v>
      </c>
      <c r="AM4" t="s">
        <v>525</v>
      </c>
      <c r="AV4" t="s">
        <v>526</v>
      </c>
      <c r="BE4" t="s">
        <v>524</v>
      </c>
      <c r="BN4" t="s">
        <v>525</v>
      </c>
      <c r="BW4" t="s">
        <v>526</v>
      </c>
      <c r="CF4" t="s">
        <v>524</v>
      </c>
      <c r="CO4" t="s">
        <v>525</v>
      </c>
      <c r="CX4" t="s">
        <v>526</v>
      </c>
      <c r="DG4" t="s">
        <v>524</v>
      </c>
      <c r="DP4" t="s">
        <v>525</v>
      </c>
      <c r="DY4" t="s">
        <v>526</v>
      </c>
      <c r="EH4" t="s">
        <v>524</v>
      </c>
      <c r="EQ4" t="s">
        <v>525</v>
      </c>
      <c r="EZ4" t="s">
        <v>526</v>
      </c>
    </row>
    <row r="5" spans="1:164" x14ac:dyDescent="0.35">
      <c r="C5">
        <v>0</v>
      </c>
      <c r="F5">
        <v>1</v>
      </c>
      <c r="I5" t="s">
        <v>236</v>
      </c>
      <c r="L5">
        <v>0</v>
      </c>
      <c r="O5">
        <v>1</v>
      </c>
      <c r="R5" t="s">
        <v>236</v>
      </c>
      <c r="X5" t="s">
        <v>528</v>
      </c>
      <c r="AA5" t="s">
        <v>236</v>
      </c>
      <c r="AD5">
        <v>0</v>
      </c>
      <c r="AG5">
        <v>1</v>
      </c>
      <c r="AJ5" t="s">
        <v>236</v>
      </c>
      <c r="AM5">
        <v>0</v>
      </c>
      <c r="AP5">
        <v>1</v>
      </c>
      <c r="AS5" t="s">
        <v>236</v>
      </c>
      <c r="AY5" t="s">
        <v>528</v>
      </c>
      <c r="BB5" t="s">
        <v>236</v>
      </c>
      <c r="BE5">
        <v>0</v>
      </c>
      <c r="BH5">
        <v>1</v>
      </c>
      <c r="BK5" t="s">
        <v>236</v>
      </c>
      <c r="BN5">
        <v>0</v>
      </c>
      <c r="BQ5">
        <v>1</v>
      </c>
      <c r="BT5" t="s">
        <v>236</v>
      </c>
      <c r="BZ5" t="s">
        <v>528</v>
      </c>
      <c r="CC5" t="s">
        <v>236</v>
      </c>
      <c r="CF5">
        <v>0</v>
      </c>
      <c r="CI5">
        <v>1</v>
      </c>
      <c r="CL5" t="s">
        <v>236</v>
      </c>
      <c r="CO5">
        <v>0</v>
      </c>
      <c r="CR5">
        <v>1</v>
      </c>
      <c r="CU5" t="s">
        <v>236</v>
      </c>
      <c r="DA5" t="s">
        <v>528</v>
      </c>
      <c r="DD5" t="s">
        <v>236</v>
      </c>
      <c r="DG5">
        <v>0</v>
      </c>
      <c r="DJ5">
        <v>1</v>
      </c>
      <c r="DM5" t="s">
        <v>236</v>
      </c>
      <c r="DP5">
        <v>0</v>
      </c>
      <c r="DS5">
        <v>1</v>
      </c>
      <c r="DV5" t="s">
        <v>236</v>
      </c>
      <c r="EB5" t="s">
        <v>528</v>
      </c>
      <c r="EE5" t="s">
        <v>236</v>
      </c>
      <c r="EH5">
        <v>0</v>
      </c>
      <c r="EK5">
        <v>1</v>
      </c>
      <c r="EN5" t="s">
        <v>236</v>
      </c>
      <c r="EQ5">
        <v>0</v>
      </c>
      <c r="ET5">
        <v>1</v>
      </c>
      <c r="EW5" t="s">
        <v>236</v>
      </c>
      <c r="FC5" t="s">
        <v>528</v>
      </c>
      <c r="FF5" t="s">
        <v>236</v>
      </c>
    </row>
    <row r="6" spans="1:164" x14ac:dyDescent="0.35">
      <c r="C6" t="s">
        <v>528</v>
      </c>
      <c r="F6" t="s">
        <v>528</v>
      </c>
      <c r="I6" t="s">
        <v>528</v>
      </c>
      <c r="L6" t="s">
        <v>528</v>
      </c>
      <c r="O6" t="s">
        <v>528</v>
      </c>
      <c r="R6" t="s">
        <v>528</v>
      </c>
      <c r="X6" s="273" t="s">
        <v>412</v>
      </c>
      <c r="Y6" s="274" t="s">
        <v>184</v>
      </c>
      <c r="Z6" s="275" t="s">
        <v>236</v>
      </c>
      <c r="AA6" t="s">
        <v>528</v>
      </c>
      <c r="AD6" t="s">
        <v>528</v>
      </c>
      <c r="AG6" t="s">
        <v>528</v>
      </c>
      <c r="AJ6" t="s">
        <v>528</v>
      </c>
      <c r="AM6" t="s">
        <v>528</v>
      </c>
      <c r="AP6" t="s">
        <v>528</v>
      </c>
      <c r="AS6" t="s">
        <v>528</v>
      </c>
      <c r="AY6" s="273" t="s">
        <v>412</v>
      </c>
      <c r="AZ6" s="274" t="s">
        <v>184</v>
      </c>
      <c r="BA6" s="275" t="s">
        <v>236</v>
      </c>
      <c r="BB6" t="s">
        <v>528</v>
      </c>
      <c r="BE6" t="s">
        <v>528</v>
      </c>
      <c r="BH6" t="s">
        <v>528</v>
      </c>
      <c r="BK6" t="s">
        <v>528</v>
      </c>
      <c r="BN6" t="s">
        <v>528</v>
      </c>
      <c r="BQ6" t="s">
        <v>528</v>
      </c>
      <c r="BT6" t="s">
        <v>528</v>
      </c>
      <c r="BZ6" s="273" t="s">
        <v>412</v>
      </c>
      <c r="CA6" s="274" t="s">
        <v>184</v>
      </c>
      <c r="CB6" s="275" t="s">
        <v>236</v>
      </c>
      <c r="CC6" t="s">
        <v>528</v>
      </c>
      <c r="CF6" t="s">
        <v>528</v>
      </c>
      <c r="CI6" t="s">
        <v>528</v>
      </c>
      <c r="CL6" t="s">
        <v>528</v>
      </c>
      <c r="CO6" t="s">
        <v>528</v>
      </c>
      <c r="CR6" t="s">
        <v>528</v>
      </c>
      <c r="CU6" t="s">
        <v>528</v>
      </c>
      <c r="DA6" s="273" t="s">
        <v>412</v>
      </c>
      <c r="DB6" s="274" t="s">
        <v>184</v>
      </c>
      <c r="DC6" s="275" t="s">
        <v>236</v>
      </c>
      <c r="DD6" t="s">
        <v>528</v>
      </c>
      <c r="DG6" t="s">
        <v>528</v>
      </c>
      <c r="DJ6" t="s">
        <v>528</v>
      </c>
      <c r="DM6" t="s">
        <v>528</v>
      </c>
      <c r="DP6" t="s">
        <v>528</v>
      </c>
      <c r="DS6" t="s">
        <v>528</v>
      </c>
      <c r="DV6" t="s">
        <v>528</v>
      </c>
      <c r="EB6" s="273" t="s">
        <v>412</v>
      </c>
      <c r="EC6" s="274" t="s">
        <v>184</v>
      </c>
      <c r="ED6" s="275" t="s">
        <v>236</v>
      </c>
      <c r="EE6" t="s">
        <v>528</v>
      </c>
      <c r="EH6" t="s">
        <v>528</v>
      </c>
      <c r="EK6" t="s">
        <v>528</v>
      </c>
      <c r="EN6" t="s">
        <v>528</v>
      </c>
      <c r="EQ6" t="s">
        <v>528</v>
      </c>
      <c r="ET6" t="s">
        <v>528</v>
      </c>
      <c r="EW6" t="s">
        <v>528</v>
      </c>
      <c r="FC6" s="273" t="s">
        <v>412</v>
      </c>
      <c r="FD6" s="274" t="s">
        <v>184</v>
      </c>
      <c r="FE6" s="275" t="s">
        <v>236</v>
      </c>
      <c r="FF6" t="s">
        <v>528</v>
      </c>
    </row>
    <row r="7" spans="1:164" x14ac:dyDescent="0.35">
      <c r="C7" s="273" t="s">
        <v>412</v>
      </c>
      <c r="D7" s="274" t="s">
        <v>184</v>
      </c>
      <c r="E7" s="275" t="s">
        <v>236</v>
      </c>
      <c r="F7" s="273" t="s">
        <v>412</v>
      </c>
      <c r="G7" s="274" t="s">
        <v>184</v>
      </c>
      <c r="H7" s="275" t="s">
        <v>236</v>
      </c>
      <c r="I7" s="273" t="s">
        <v>412</v>
      </c>
      <c r="J7" s="274" t="s">
        <v>184</v>
      </c>
      <c r="K7" s="275" t="s">
        <v>236</v>
      </c>
      <c r="L7" s="273" t="s">
        <v>412</v>
      </c>
      <c r="M7" s="274" t="s">
        <v>184</v>
      </c>
      <c r="N7" s="275" t="s">
        <v>236</v>
      </c>
      <c r="O7" s="273" t="s">
        <v>412</v>
      </c>
      <c r="P7" s="274" t="s">
        <v>184</v>
      </c>
      <c r="Q7" s="275" t="s">
        <v>236</v>
      </c>
      <c r="R7" s="273" t="s">
        <v>412</v>
      </c>
      <c r="S7" s="274" t="s">
        <v>184</v>
      </c>
      <c r="T7" s="275" t="s">
        <v>236</v>
      </c>
      <c r="U7" s="273"/>
      <c r="V7" s="274"/>
      <c r="W7" s="275"/>
      <c r="X7" s="273" t="s">
        <v>529</v>
      </c>
      <c r="Y7" s="274" t="s">
        <v>529</v>
      </c>
      <c r="Z7" s="275" t="s">
        <v>529</v>
      </c>
      <c r="AA7" s="273" t="s">
        <v>412</v>
      </c>
      <c r="AB7" s="274" t="s">
        <v>184</v>
      </c>
      <c r="AC7" s="275" t="s">
        <v>236</v>
      </c>
      <c r="AD7" s="273" t="s">
        <v>412</v>
      </c>
      <c r="AE7" s="274" t="s">
        <v>184</v>
      </c>
      <c r="AF7" s="275" t="s">
        <v>236</v>
      </c>
      <c r="AG7" s="273" t="s">
        <v>412</v>
      </c>
      <c r="AH7" s="274" t="s">
        <v>184</v>
      </c>
      <c r="AI7" s="275" t="s">
        <v>236</v>
      </c>
      <c r="AJ7" s="273" t="s">
        <v>412</v>
      </c>
      <c r="AK7" s="274" t="s">
        <v>184</v>
      </c>
      <c r="AL7" s="275" t="s">
        <v>236</v>
      </c>
      <c r="AM7" s="273" t="s">
        <v>412</v>
      </c>
      <c r="AN7" s="274" t="s">
        <v>184</v>
      </c>
      <c r="AO7" s="275" t="s">
        <v>236</v>
      </c>
      <c r="AP7" s="273" t="s">
        <v>412</v>
      </c>
      <c r="AQ7" s="274" t="s">
        <v>184</v>
      </c>
      <c r="AR7" s="275" t="s">
        <v>236</v>
      </c>
      <c r="AS7" s="273" t="s">
        <v>412</v>
      </c>
      <c r="AT7" s="274" t="s">
        <v>184</v>
      </c>
      <c r="AU7" s="275" t="s">
        <v>236</v>
      </c>
      <c r="AV7" s="273"/>
      <c r="AW7" s="274"/>
      <c r="AX7" s="275"/>
      <c r="AY7" s="273" t="s">
        <v>529</v>
      </c>
      <c r="AZ7" s="274" t="s">
        <v>529</v>
      </c>
      <c r="BA7" s="275" t="s">
        <v>529</v>
      </c>
      <c r="BB7" s="273" t="s">
        <v>412</v>
      </c>
      <c r="BC7" s="274" t="s">
        <v>184</v>
      </c>
      <c r="BD7" s="275" t="s">
        <v>236</v>
      </c>
      <c r="BE7" s="273" t="s">
        <v>412</v>
      </c>
      <c r="BF7" s="274" t="s">
        <v>184</v>
      </c>
      <c r="BG7" s="275" t="s">
        <v>236</v>
      </c>
      <c r="BH7" s="273" t="s">
        <v>412</v>
      </c>
      <c r="BI7" s="274" t="s">
        <v>184</v>
      </c>
      <c r="BJ7" s="275" t="s">
        <v>236</v>
      </c>
      <c r="BK7" s="273" t="s">
        <v>412</v>
      </c>
      <c r="BL7" s="274" t="s">
        <v>184</v>
      </c>
      <c r="BM7" s="275" t="s">
        <v>236</v>
      </c>
      <c r="BN7" s="273" t="s">
        <v>412</v>
      </c>
      <c r="BO7" s="274" t="s">
        <v>184</v>
      </c>
      <c r="BP7" s="275" t="s">
        <v>236</v>
      </c>
      <c r="BQ7" s="273" t="s">
        <v>412</v>
      </c>
      <c r="BR7" s="274" t="s">
        <v>184</v>
      </c>
      <c r="BS7" s="275" t="s">
        <v>236</v>
      </c>
      <c r="BT7" s="273" t="s">
        <v>412</v>
      </c>
      <c r="BU7" s="274" t="s">
        <v>184</v>
      </c>
      <c r="BV7" s="275" t="s">
        <v>236</v>
      </c>
      <c r="BW7" s="273"/>
      <c r="BX7" s="274"/>
      <c r="BY7" s="275"/>
      <c r="BZ7" s="273" t="s">
        <v>529</v>
      </c>
      <c r="CA7" s="274" t="s">
        <v>529</v>
      </c>
      <c r="CB7" s="275" t="s">
        <v>529</v>
      </c>
      <c r="CC7" s="273" t="s">
        <v>412</v>
      </c>
      <c r="CD7" s="274" t="s">
        <v>184</v>
      </c>
      <c r="CE7" s="275" t="s">
        <v>236</v>
      </c>
      <c r="CF7" s="273" t="s">
        <v>412</v>
      </c>
      <c r="CG7" s="274" t="s">
        <v>184</v>
      </c>
      <c r="CH7" s="275" t="s">
        <v>236</v>
      </c>
      <c r="CI7" s="273" t="s">
        <v>412</v>
      </c>
      <c r="CJ7" s="274" t="s">
        <v>184</v>
      </c>
      <c r="CK7" s="275" t="s">
        <v>236</v>
      </c>
      <c r="CL7" s="273" t="s">
        <v>412</v>
      </c>
      <c r="CM7" s="274" t="s">
        <v>184</v>
      </c>
      <c r="CN7" s="275" t="s">
        <v>236</v>
      </c>
      <c r="CO7" s="273" t="s">
        <v>412</v>
      </c>
      <c r="CP7" s="274" t="s">
        <v>184</v>
      </c>
      <c r="CQ7" s="275" t="s">
        <v>236</v>
      </c>
      <c r="CR7" s="273" t="s">
        <v>412</v>
      </c>
      <c r="CS7" s="274" t="s">
        <v>184</v>
      </c>
      <c r="CT7" s="275" t="s">
        <v>236</v>
      </c>
      <c r="CU7" s="273" t="s">
        <v>412</v>
      </c>
      <c r="CV7" s="274" t="s">
        <v>184</v>
      </c>
      <c r="CW7" s="275" t="s">
        <v>236</v>
      </c>
      <c r="CX7" s="273"/>
      <c r="CY7" s="274"/>
      <c r="CZ7" s="275"/>
      <c r="DA7" s="273" t="s">
        <v>529</v>
      </c>
      <c r="DB7" s="274" t="s">
        <v>529</v>
      </c>
      <c r="DC7" s="275" t="s">
        <v>529</v>
      </c>
      <c r="DD7" s="273" t="s">
        <v>412</v>
      </c>
      <c r="DE7" s="274" t="s">
        <v>184</v>
      </c>
      <c r="DF7" s="275" t="s">
        <v>236</v>
      </c>
      <c r="DG7" s="273" t="s">
        <v>412</v>
      </c>
      <c r="DH7" s="274" t="s">
        <v>184</v>
      </c>
      <c r="DI7" s="275" t="s">
        <v>236</v>
      </c>
      <c r="DJ7" s="273" t="s">
        <v>412</v>
      </c>
      <c r="DK7" s="274" t="s">
        <v>184</v>
      </c>
      <c r="DL7" s="275" t="s">
        <v>236</v>
      </c>
      <c r="DM7" s="273" t="s">
        <v>412</v>
      </c>
      <c r="DN7" s="274" t="s">
        <v>184</v>
      </c>
      <c r="DO7" s="275" t="s">
        <v>236</v>
      </c>
      <c r="DP7" s="273" t="s">
        <v>412</v>
      </c>
      <c r="DQ7" s="274" t="s">
        <v>184</v>
      </c>
      <c r="DR7" s="275" t="s">
        <v>236</v>
      </c>
      <c r="DS7" s="273" t="s">
        <v>412</v>
      </c>
      <c r="DT7" s="274" t="s">
        <v>184</v>
      </c>
      <c r="DU7" s="275" t="s">
        <v>236</v>
      </c>
      <c r="DV7" s="273" t="s">
        <v>412</v>
      </c>
      <c r="DW7" s="274" t="s">
        <v>184</v>
      </c>
      <c r="DX7" s="275" t="s">
        <v>236</v>
      </c>
      <c r="DY7" s="273"/>
      <c r="DZ7" s="274"/>
      <c r="EA7" s="275"/>
      <c r="EB7" s="273" t="s">
        <v>529</v>
      </c>
      <c r="EC7" s="274" t="s">
        <v>529</v>
      </c>
      <c r="ED7" s="275" t="s">
        <v>529</v>
      </c>
      <c r="EE7" s="273" t="s">
        <v>412</v>
      </c>
      <c r="EF7" s="274" t="s">
        <v>184</v>
      </c>
      <c r="EG7" s="275" t="s">
        <v>236</v>
      </c>
      <c r="EH7" s="273" t="s">
        <v>412</v>
      </c>
      <c r="EI7" s="274" t="s">
        <v>184</v>
      </c>
      <c r="EJ7" s="275" t="s">
        <v>236</v>
      </c>
      <c r="EK7" s="273" t="s">
        <v>412</v>
      </c>
      <c r="EL7" s="274" t="s">
        <v>184</v>
      </c>
      <c r="EM7" s="275" t="s">
        <v>236</v>
      </c>
      <c r="EN7" s="273" t="s">
        <v>412</v>
      </c>
      <c r="EO7" s="274" t="s">
        <v>184</v>
      </c>
      <c r="EP7" s="275" t="s">
        <v>236</v>
      </c>
      <c r="EQ7" s="273" t="s">
        <v>412</v>
      </c>
      <c r="ER7" s="274" t="s">
        <v>184</v>
      </c>
      <c r="ES7" s="275" t="s">
        <v>236</v>
      </c>
      <c r="ET7" s="273" t="s">
        <v>412</v>
      </c>
      <c r="EU7" s="274" t="s">
        <v>184</v>
      </c>
      <c r="EV7" s="275" t="s">
        <v>236</v>
      </c>
      <c r="EW7" s="273" t="s">
        <v>412</v>
      </c>
      <c r="EX7" s="274" t="s">
        <v>184</v>
      </c>
      <c r="EY7" s="275" t="s">
        <v>236</v>
      </c>
      <c r="EZ7" s="273"/>
      <c r="FA7" s="274"/>
      <c r="FB7" s="275"/>
      <c r="FC7" s="273" t="s">
        <v>529</v>
      </c>
      <c r="FD7" s="274" t="s">
        <v>529</v>
      </c>
      <c r="FE7" s="275" t="s">
        <v>529</v>
      </c>
      <c r="FF7" s="273" t="s">
        <v>412</v>
      </c>
      <c r="FG7" s="274" t="s">
        <v>184</v>
      </c>
      <c r="FH7" s="275" t="s">
        <v>236</v>
      </c>
    </row>
    <row r="8" spans="1:164" x14ac:dyDescent="0.35">
      <c r="C8" s="273" t="s">
        <v>185</v>
      </c>
      <c r="D8" s="274" t="s">
        <v>185</v>
      </c>
      <c r="E8" s="275" t="s">
        <v>185</v>
      </c>
      <c r="F8" s="273" t="s">
        <v>185</v>
      </c>
      <c r="G8" s="274" t="s">
        <v>185</v>
      </c>
      <c r="H8" s="275" t="s">
        <v>185</v>
      </c>
      <c r="I8" s="273" t="s">
        <v>185</v>
      </c>
      <c r="J8" s="274" t="s">
        <v>185</v>
      </c>
      <c r="K8" s="275" t="s">
        <v>185</v>
      </c>
      <c r="L8" s="273" t="s">
        <v>185</v>
      </c>
      <c r="M8" s="274" t="s">
        <v>185</v>
      </c>
      <c r="N8" s="275" t="s">
        <v>185</v>
      </c>
      <c r="O8" s="273" t="s">
        <v>185</v>
      </c>
      <c r="P8" s="274" t="s">
        <v>185</v>
      </c>
      <c r="Q8" s="275" t="s">
        <v>185</v>
      </c>
      <c r="R8" s="273" t="s">
        <v>185</v>
      </c>
      <c r="S8" s="274" t="s">
        <v>185</v>
      </c>
      <c r="T8" s="275" t="s">
        <v>185</v>
      </c>
      <c r="U8" s="273"/>
      <c r="V8" s="274"/>
      <c r="W8" s="275"/>
      <c r="X8" s="273" t="s">
        <v>185</v>
      </c>
      <c r="Y8" s="274" t="s">
        <v>185</v>
      </c>
      <c r="Z8" s="275" t="s">
        <v>185</v>
      </c>
      <c r="AA8" s="273" t="s">
        <v>185</v>
      </c>
      <c r="AB8" s="274" t="s">
        <v>185</v>
      </c>
      <c r="AC8" s="275" t="s">
        <v>185</v>
      </c>
      <c r="AD8" s="273" t="s">
        <v>185</v>
      </c>
      <c r="AE8" s="274" t="s">
        <v>185</v>
      </c>
      <c r="AF8" s="275" t="s">
        <v>185</v>
      </c>
      <c r="AG8" s="273" t="s">
        <v>185</v>
      </c>
      <c r="AH8" s="274" t="s">
        <v>185</v>
      </c>
      <c r="AI8" s="275" t="s">
        <v>185</v>
      </c>
      <c r="AJ8" s="273" t="s">
        <v>185</v>
      </c>
      <c r="AK8" s="274" t="s">
        <v>185</v>
      </c>
      <c r="AL8" s="275" t="s">
        <v>185</v>
      </c>
      <c r="AM8" s="273" t="s">
        <v>185</v>
      </c>
      <c r="AN8" s="274" t="s">
        <v>185</v>
      </c>
      <c r="AO8" s="275" t="s">
        <v>185</v>
      </c>
      <c r="AP8" s="273" t="s">
        <v>185</v>
      </c>
      <c r="AQ8" s="274" t="s">
        <v>185</v>
      </c>
      <c r="AR8" s="275" t="s">
        <v>185</v>
      </c>
      <c r="AS8" s="273" t="s">
        <v>185</v>
      </c>
      <c r="AT8" s="274" t="s">
        <v>185</v>
      </c>
      <c r="AU8" s="275" t="s">
        <v>185</v>
      </c>
      <c r="AV8" s="273"/>
      <c r="AW8" s="274"/>
      <c r="AX8" s="275"/>
      <c r="AY8" s="273" t="s">
        <v>185</v>
      </c>
      <c r="AZ8" s="274" t="s">
        <v>185</v>
      </c>
      <c r="BA8" s="275" t="s">
        <v>185</v>
      </c>
      <c r="BB8" s="273" t="s">
        <v>185</v>
      </c>
      <c r="BC8" s="274" t="s">
        <v>185</v>
      </c>
      <c r="BD8" s="275" t="s">
        <v>185</v>
      </c>
      <c r="BE8" s="273" t="s">
        <v>185</v>
      </c>
      <c r="BF8" s="274" t="s">
        <v>185</v>
      </c>
      <c r="BG8" s="275" t="s">
        <v>185</v>
      </c>
      <c r="BH8" s="273" t="s">
        <v>185</v>
      </c>
      <c r="BI8" s="274" t="s">
        <v>185</v>
      </c>
      <c r="BJ8" s="275" t="s">
        <v>185</v>
      </c>
      <c r="BK8" s="273" t="s">
        <v>185</v>
      </c>
      <c r="BL8" s="274" t="s">
        <v>185</v>
      </c>
      <c r="BM8" s="275" t="s">
        <v>185</v>
      </c>
      <c r="BN8" s="273" t="s">
        <v>185</v>
      </c>
      <c r="BO8" s="274" t="s">
        <v>185</v>
      </c>
      <c r="BP8" s="275" t="s">
        <v>185</v>
      </c>
      <c r="BQ8" s="273" t="s">
        <v>185</v>
      </c>
      <c r="BR8" s="274" t="s">
        <v>185</v>
      </c>
      <c r="BS8" s="275" t="s">
        <v>185</v>
      </c>
      <c r="BT8" s="273" t="s">
        <v>185</v>
      </c>
      <c r="BU8" s="274" t="s">
        <v>185</v>
      </c>
      <c r="BV8" s="275" t="s">
        <v>185</v>
      </c>
      <c r="BW8" s="273"/>
      <c r="BX8" s="274"/>
      <c r="BY8" s="275"/>
      <c r="BZ8" s="273" t="s">
        <v>185</v>
      </c>
      <c r="CA8" s="274" t="s">
        <v>185</v>
      </c>
      <c r="CB8" s="275" t="s">
        <v>185</v>
      </c>
      <c r="CC8" s="273" t="s">
        <v>185</v>
      </c>
      <c r="CD8" s="274" t="s">
        <v>185</v>
      </c>
      <c r="CE8" s="275" t="s">
        <v>185</v>
      </c>
      <c r="CF8" s="273" t="s">
        <v>185</v>
      </c>
      <c r="CG8" s="274" t="s">
        <v>185</v>
      </c>
      <c r="CH8" s="275" t="s">
        <v>185</v>
      </c>
      <c r="CI8" s="273" t="s">
        <v>185</v>
      </c>
      <c r="CJ8" s="274" t="s">
        <v>185</v>
      </c>
      <c r="CK8" s="275" t="s">
        <v>185</v>
      </c>
      <c r="CL8" s="273" t="s">
        <v>185</v>
      </c>
      <c r="CM8" s="274" t="s">
        <v>185</v>
      </c>
      <c r="CN8" s="275" t="s">
        <v>185</v>
      </c>
      <c r="CO8" s="273" t="s">
        <v>185</v>
      </c>
      <c r="CP8" s="274" t="s">
        <v>185</v>
      </c>
      <c r="CQ8" s="275" t="s">
        <v>185</v>
      </c>
      <c r="CR8" s="273" t="s">
        <v>185</v>
      </c>
      <c r="CS8" s="274" t="s">
        <v>185</v>
      </c>
      <c r="CT8" s="275" t="s">
        <v>185</v>
      </c>
      <c r="CU8" s="273" t="s">
        <v>185</v>
      </c>
      <c r="CV8" s="274" t="s">
        <v>185</v>
      </c>
      <c r="CW8" s="275" t="s">
        <v>185</v>
      </c>
      <c r="CX8" s="273"/>
      <c r="CY8" s="274"/>
      <c r="CZ8" s="275"/>
      <c r="DA8" s="273" t="s">
        <v>185</v>
      </c>
      <c r="DB8" s="274" t="s">
        <v>185</v>
      </c>
      <c r="DC8" s="275" t="s">
        <v>185</v>
      </c>
      <c r="DD8" s="273" t="s">
        <v>185</v>
      </c>
      <c r="DE8" s="274" t="s">
        <v>185</v>
      </c>
      <c r="DF8" s="275" t="s">
        <v>185</v>
      </c>
      <c r="DG8" s="273" t="s">
        <v>185</v>
      </c>
      <c r="DH8" s="274" t="s">
        <v>185</v>
      </c>
      <c r="DI8" s="275" t="s">
        <v>185</v>
      </c>
      <c r="DJ8" s="273" t="s">
        <v>185</v>
      </c>
      <c r="DK8" s="274" t="s">
        <v>185</v>
      </c>
      <c r="DL8" s="275" t="s">
        <v>185</v>
      </c>
      <c r="DM8" s="273" t="s">
        <v>185</v>
      </c>
      <c r="DN8" s="274" t="s">
        <v>185</v>
      </c>
      <c r="DO8" s="275" t="s">
        <v>185</v>
      </c>
      <c r="DP8" s="273" t="s">
        <v>185</v>
      </c>
      <c r="DQ8" s="274" t="s">
        <v>185</v>
      </c>
      <c r="DR8" s="275" t="s">
        <v>185</v>
      </c>
      <c r="DS8" s="273" t="s">
        <v>185</v>
      </c>
      <c r="DT8" s="274" t="s">
        <v>185</v>
      </c>
      <c r="DU8" s="275" t="s">
        <v>185</v>
      </c>
      <c r="DV8" s="273" t="s">
        <v>185</v>
      </c>
      <c r="DW8" s="274" t="s">
        <v>185</v>
      </c>
      <c r="DX8" s="275" t="s">
        <v>185</v>
      </c>
      <c r="DY8" s="273"/>
      <c r="DZ8" s="274"/>
      <c r="EA8" s="275"/>
      <c r="EB8" s="273" t="s">
        <v>185</v>
      </c>
      <c r="EC8" s="274" t="s">
        <v>185</v>
      </c>
      <c r="ED8" s="275" t="s">
        <v>185</v>
      </c>
      <c r="EE8" s="273" t="s">
        <v>185</v>
      </c>
      <c r="EF8" s="274" t="s">
        <v>185</v>
      </c>
      <c r="EG8" s="275" t="s">
        <v>185</v>
      </c>
      <c r="EH8" s="273" t="s">
        <v>185</v>
      </c>
      <c r="EI8" s="274" t="s">
        <v>185</v>
      </c>
      <c r="EJ8" s="275" t="s">
        <v>185</v>
      </c>
      <c r="EK8" s="273" t="s">
        <v>185</v>
      </c>
      <c r="EL8" s="274" t="s">
        <v>185</v>
      </c>
      <c r="EM8" s="275" t="s">
        <v>185</v>
      </c>
      <c r="EN8" s="273" t="s">
        <v>185</v>
      </c>
      <c r="EO8" s="274" t="s">
        <v>185</v>
      </c>
      <c r="EP8" s="275" t="s">
        <v>185</v>
      </c>
      <c r="EQ8" s="273" t="s">
        <v>185</v>
      </c>
      <c r="ER8" s="274" t="s">
        <v>185</v>
      </c>
      <c r="ES8" s="275" t="s">
        <v>185</v>
      </c>
      <c r="ET8" s="273" t="s">
        <v>185</v>
      </c>
      <c r="EU8" s="274" t="s">
        <v>185</v>
      </c>
      <c r="EV8" s="275" t="s">
        <v>185</v>
      </c>
      <c r="EW8" s="273" t="s">
        <v>185</v>
      </c>
      <c r="EX8" s="274" t="s">
        <v>185</v>
      </c>
      <c r="EY8" s="275" t="s">
        <v>185</v>
      </c>
      <c r="EZ8" s="273"/>
      <c r="FA8" s="274"/>
      <c r="FB8" s="275"/>
      <c r="FC8" s="273" t="s">
        <v>185</v>
      </c>
      <c r="FD8" s="274" t="s">
        <v>185</v>
      </c>
      <c r="FE8" s="275" t="s">
        <v>185</v>
      </c>
      <c r="FF8" s="273" t="s">
        <v>185</v>
      </c>
      <c r="FG8" s="274" t="s">
        <v>185</v>
      </c>
      <c r="FH8" s="275" t="s">
        <v>185</v>
      </c>
    </row>
    <row r="9" spans="1:164" x14ac:dyDescent="0.35">
      <c r="A9" t="s">
        <v>190</v>
      </c>
      <c r="B9" t="s">
        <v>228</v>
      </c>
      <c r="C9" s="273"/>
      <c r="D9" s="274"/>
      <c r="E9" s="275"/>
      <c r="F9" s="483">
        <v>65</v>
      </c>
      <c r="G9" s="484">
        <v>51</v>
      </c>
      <c r="H9" s="485">
        <v>58</v>
      </c>
      <c r="I9" s="486">
        <v>27356</v>
      </c>
      <c r="J9" s="484">
        <v>26239</v>
      </c>
      <c r="K9" s="485">
        <v>53595</v>
      </c>
      <c r="L9" s="273"/>
      <c r="M9" s="274"/>
      <c r="N9" s="275"/>
      <c r="O9" s="483">
        <v>68</v>
      </c>
      <c r="P9" s="484">
        <v>56</v>
      </c>
      <c r="Q9" s="485">
        <v>62</v>
      </c>
      <c r="R9" s="486">
        <v>27356</v>
      </c>
      <c r="S9" s="484">
        <v>26239</v>
      </c>
      <c r="T9" s="485">
        <v>53595</v>
      </c>
      <c r="U9" s="273"/>
      <c r="V9" s="274"/>
      <c r="W9" s="275"/>
      <c r="X9" s="483">
        <v>34.4</v>
      </c>
      <c r="Y9" s="484">
        <v>32.5</v>
      </c>
      <c r="Z9" s="485">
        <v>33.5</v>
      </c>
      <c r="AA9" s="486">
        <v>27356</v>
      </c>
      <c r="AB9" s="484">
        <v>26239</v>
      </c>
      <c r="AC9" s="485">
        <v>53595</v>
      </c>
      <c r="AD9" s="273"/>
      <c r="AE9" s="274"/>
      <c r="AF9" s="275"/>
      <c r="AG9" s="483">
        <v>69</v>
      </c>
      <c r="AH9" s="484">
        <v>55</v>
      </c>
      <c r="AI9" s="485">
        <v>62</v>
      </c>
      <c r="AJ9" s="486">
        <v>14279</v>
      </c>
      <c r="AK9" s="484">
        <v>13179</v>
      </c>
      <c r="AL9" s="485">
        <v>27458</v>
      </c>
      <c r="AM9" s="273"/>
      <c r="AN9" s="274"/>
      <c r="AO9" s="275"/>
      <c r="AP9" s="483">
        <v>72</v>
      </c>
      <c r="AQ9" s="484">
        <v>59</v>
      </c>
      <c r="AR9" s="485">
        <v>65</v>
      </c>
      <c r="AS9" s="486">
        <v>14279</v>
      </c>
      <c r="AT9" s="484">
        <v>13179</v>
      </c>
      <c r="AU9" s="485">
        <v>27458</v>
      </c>
      <c r="AV9" s="273"/>
      <c r="AW9" s="274"/>
      <c r="AX9" s="275"/>
      <c r="AY9" s="483">
        <v>35.1</v>
      </c>
      <c r="AZ9" s="484">
        <v>33.200000000000003</v>
      </c>
      <c r="BA9" s="485">
        <v>34.200000000000003</v>
      </c>
      <c r="BB9" s="486">
        <v>14279</v>
      </c>
      <c r="BC9" s="484">
        <v>13179</v>
      </c>
      <c r="BD9" s="485">
        <v>27458</v>
      </c>
      <c r="BE9" s="273"/>
      <c r="BF9" s="274"/>
      <c r="BG9" s="275"/>
      <c r="BH9" s="483">
        <v>67</v>
      </c>
      <c r="BI9" s="484">
        <v>52</v>
      </c>
      <c r="BJ9" s="485">
        <v>59</v>
      </c>
      <c r="BK9" s="486">
        <v>1235</v>
      </c>
      <c r="BL9" s="484">
        <v>1234</v>
      </c>
      <c r="BM9" s="485">
        <v>2469</v>
      </c>
      <c r="BN9" s="273"/>
      <c r="BO9" s="274"/>
      <c r="BP9" s="275"/>
      <c r="BQ9" s="483">
        <v>70</v>
      </c>
      <c r="BR9" s="484">
        <v>57</v>
      </c>
      <c r="BS9" s="485">
        <v>63</v>
      </c>
      <c r="BT9" s="486">
        <v>1235</v>
      </c>
      <c r="BU9" s="484">
        <v>1234</v>
      </c>
      <c r="BV9" s="485">
        <v>2469</v>
      </c>
      <c r="BW9" s="273"/>
      <c r="BX9" s="274"/>
      <c r="BY9" s="275"/>
      <c r="BZ9" s="483">
        <v>35.1</v>
      </c>
      <c r="CA9" s="484">
        <v>32.9</v>
      </c>
      <c r="CB9" s="485">
        <v>34</v>
      </c>
      <c r="CC9" s="486">
        <v>1235</v>
      </c>
      <c r="CD9" s="484">
        <v>1234</v>
      </c>
      <c r="CE9" s="485">
        <v>2469</v>
      </c>
      <c r="CF9" s="273"/>
      <c r="CG9" s="274"/>
      <c r="CH9" s="275"/>
      <c r="CI9" s="483">
        <v>72</v>
      </c>
      <c r="CJ9" s="484">
        <v>57</v>
      </c>
      <c r="CK9" s="485">
        <v>65</v>
      </c>
      <c r="CL9" s="486">
        <v>16086</v>
      </c>
      <c r="CM9" s="484">
        <v>15171</v>
      </c>
      <c r="CN9" s="485">
        <v>31257</v>
      </c>
      <c r="CO9" s="273"/>
      <c r="CP9" s="274"/>
      <c r="CQ9" s="275"/>
      <c r="CR9" s="483">
        <v>74</v>
      </c>
      <c r="CS9" s="484">
        <v>60</v>
      </c>
      <c r="CT9" s="485">
        <v>67</v>
      </c>
      <c r="CU9" s="486">
        <v>16086</v>
      </c>
      <c r="CV9" s="484">
        <v>15171</v>
      </c>
      <c r="CW9" s="485">
        <v>31257</v>
      </c>
      <c r="CX9" s="273"/>
      <c r="CY9" s="274"/>
      <c r="CZ9" s="275"/>
      <c r="DA9" s="483">
        <v>36</v>
      </c>
      <c r="DB9" s="484">
        <v>34</v>
      </c>
      <c r="DC9" s="485">
        <v>35.1</v>
      </c>
      <c r="DD9" s="486">
        <v>16086</v>
      </c>
      <c r="DE9" s="484">
        <v>15171</v>
      </c>
      <c r="DF9" s="485">
        <v>31257</v>
      </c>
      <c r="DG9" s="273"/>
      <c r="DH9" s="274"/>
      <c r="DI9" s="275"/>
      <c r="DJ9" s="483">
        <v>72</v>
      </c>
      <c r="DK9" s="484">
        <v>56</v>
      </c>
      <c r="DL9" s="485">
        <v>64</v>
      </c>
      <c r="DM9" s="486">
        <v>205745</v>
      </c>
      <c r="DN9" s="484">
        <v>199843</v>
      </c>
      <c r="DO9" s="485">
        <v>405588</v>
      </c>
      <c r="DP9" s="273"/>
      <c r="DQ9" s="274"/>
      <c r="DR9" s="275"/>
      <c r="DS9" s="483">
        <v>73</v>
      </c>
      <c r="DT9" s="484">
        <v>59</v>
      </c>
      <c r="DU9" s="485">
        <v>66</v>
      </c>
      <c r="DV9" s="486">
        <v>205745</v>
      </c>
      <c r="DW9" s="484">
        <v>199843</v>
      </c>
      <c r="DX9" s="485">
        <v>405588</v>
      </c>
      <c r="DY9" s="273"/>
      <c r="DZ9" s="274"/>
      <c r="EA9" s="275"/>
      <c r="EB9" s="483">
        <v>36</v>
      </c>
      <c r="EC9" s="484">
        <v>34</v>
      </c>
      <c r="ED9" s="485">
        <v>35</v>
      </c>
      <c r="EE9" s="486">
        <v>205745</v>
      </c>
      <c r="EF9" s="484">
        <v>199843</v>
      </c>
      <c r="EG9" s="485">
        <v>405588</v>
      </c>
      <c r="EH9" s="273"/>
      <c r="EI9" s="274"/>
      <c r="EJ9" s="275"/>
      <c r="EK9" s="483">
        <v>70</v>
      </c>
      <c r="EL9" s="484">
        <v>56</v>
      </c>
      <c r="EM9" s="485">
        <v>63</v>
      </c>
      <c r="EN9" s="486">
        <v>286577</v>
      </c>
      <c r="EO9" s="484">
        <v>276779</v>
      </c>
      <c r="EP9" s="485">
        <v>563356</v>
      </c>
      <c r="EQ9" s="273"/>
      <c r="ER9" s="274"/>
      <c r="ES9" s="275"/>
      <c r="ET9" s="483">
        <v>72</v>
      </c>
      <c r="EU9" s="484">
        <v>59</v>
      </c>
      <c r="EV9" s="485">
        <v>66</v>
      </c>
      <c r="EW9" s="486">
        <v>286577</v>
      </c>
      <c r="EX9" s="484">
        <v>276779</v>
      </c>
      <c r="EY9" s="485">
        <v>563356</v>
      </c>
      <c r="EZ9" s="273"/>
      <c r="FA9" s="274"/>
      <c r="FB9" s="275"/>
      <c r="FC9" s="483">
        <v>35.700000000000003</v>
      </c>
      <c r="FD9" s="484">
        <v>33.799999999999997</v>
      </c>
      <c r="FE9" s="485">
        <v>34.799999999999997</v>
      </c>
      <c r="FF9" s="486">
        <v>286577</v>
      </c>
      <c r="FG9" s="484">
        <v>276779</v>
      </c>
      <c r="FH9" s="485">
        <v>563356</v>
      </c>
    </row>
    <row r="10" spans="1:164" x14ac:dyDescent="0.35">
      <c r="B10" t="s">
        <v>176</v>
      </c>
      <c r="C10" s="273"/>
      <c r="D10" s="274"/>
      <c r="E10" s="275"/>
      <c r="F10" s="486">
        <v>24</v>
      </c>
      <c r="G10" s="484">
        <v>15</v>
      </c>
      <c r="H10" s="485">
        <v>18</v>
      </c>
      <c r="I10" s="486">
        <v>1123</v>
      </c>
      <c r="J10" s="484">
        <v>2003</v>
      </c>
      <c r="K10" s="485">
        <v>3126</v>
      </c>
      <c r="L10" s="273"/>
      <c r="M10" s="274"/>
      <c r="N10" s="275"/>
      <c r="O10" s="486">
        <v>27</v>
      </c>
      <c r="P10" s="484">
        <v>18</v>
      </c>
      <c r="Q10" s="485">
        <v>21</v>
      </c>
      <c r="R10" s="486">
        <v>1123</v>
      </c>
      <c r="S10" s="484">
        <v>2003</v>
      </c>
      <c r="T10" s="485">
        <v>3126</v>
      </c>
      <c r="U10" s="273"/>
      <c r="V10" s="274"/>
      <c r="W10" s="275"/>
      <c r="X10" s="486">
        <v>27</v>
      </c>
      <c r="Y10" s="484">
        <v>25.5</v>
      </c>
      <c r="Z10" s="485">
        <v>26</v>
      </c>
      <c r="AA10" s="486">
        <v>1123</v>
      </c>
      <c r="AB10" s="484">
        <v>2003</v>
      </c>
      <c r="AC10" s="485">
        <v>3126</v>
      </c>
      <c r="AD10" s="273"/>
      <c r="AE10" s="274"/>
      <c r="AF10" s="275"/>
      <c r="AG10" s="486">
        <v>33</v>
      </c>
      <c r="AH10" s="484">
        <v>24</v>
      </c>
      <c r="AI10" s="485">
        <v>27</v>
      </c>
      <c r="AJ10" s="486">
        <v>565</v>
      </c>
      <c r="AK10" s="484">
        <v>1183</v>
      </c>
      <c r="AL10" s="485">
        <v>1748</v>
      </c>
      <c r="AM10" s="273"/>
      <c r="AN10" s="274"/>
      <c r="AO10" s="275"/>
      <c r="AP10" s="486">
        <v>35</v>
      </c>
      <c r="AQ10" s="484">
        <v>27</v>
      </c>
      <c r="AR10" s="485">
        <v>30</v>
      </c>
      <c r="AS10" s="486">
        <v>565</v>
      </c>
      <c r="AT10" s="484">
        <v>1183</v>
      </c>
      <c r="AU10" s="485">
        <v>1748</v>
      </c>
      <c r="AV10" s="273"/>
      <c r="AW10" s="274"/>
      <c r="AX10" s="275"/>
      <c r="AY10" s="486">
        <v>29.3</v>
      </c>
      <c r="AZ10" s="484">
        <v>28</v>
      </c>
      <c r="BA10" s="485">
        <v>28.4</v>
      </c>
      <c r="BB10" s="486">
        <v>565</v>
      </c>
      <c r="BC10" s="484">
        <v>1183</v>
      </c>
      <c r="BD10" s="485">
        <v>1748</v>
      </c>
      <c r="BE10" s="273"/>
      <c r="BF10" s="274"/>
      <c r="BG10" s="275"/>
      <c r="BH10" s="486">
        <v>23</v>
      </c>
      <c r="BI10" s="484">
        <v>21</v>
      </c>
      <c r="BJ10" s="485">
        <v>22</v>
      </c>
      <c r="BK10" s="486">
        <v>52</v>
      </c>
      <c r="BL10" s="484">
        <v>87</v>
      </c>
      <c r="BM10" s="485">
        <v>139</v>
      </c>
      <c r="BN10" s="273"/>
      <c r="BO10" s="274"/>
      <c r="BP10" s="275"/>
      <c r="BQ10" s="486">
        <v>29</v>
      </c>
      <c r="BR10" s="484">
        <v>23</v>
      </c>
      <c r="BS10" s="485">
        <v>25</v>
      </c>
      <c r="BT10" s="486">
        <v>52</v>
      </c>
      <c r="BU10" s="484">
        <v>87</v>
      </c>
      <c r="BV10" s="485">
        <v>139</v>
      </c>
      <c r="BW10" s="273"/>
      <c r="BX10" s="274"/>
      <c r="BY10" s="275"/>
      <c r="BZ10" s="486">
        <v>27.5</v>
      </c>
      <c r="CA10" s="484">
        <v>26.9</v>
      </c>
      <c r="CB10" s="485">
        <v>27.1</v>
      </c>
      <c r="CC10" s="486">
        <v>52</v>
      </c>
      <c r="CD10" s="484">
        <v>87</v>
      </c>
      <c r="CE10" s="485">
        <v>139</v>
      </c>
      <c r="CF10" s="273"/>
      <c r="CG10" s="274"/>
      <c r="CH10" s="275"/>
      <c r="CI10" s="486">
        <v>32</v>
      </c>
      <c r="CJ10" s="484">
        <v>18</v>
      </c>
      <c r="CK10" s="485">
        <v>23</v>
      </c>
      <c r="CL10" s="486">
        <v>465</v>
      </c>
      <c r="CM10" s="484">
        <v>962</v>
      </c>
      <c r="CN10" s="485">
        <v>1427</v>
      </c>
      <c r="CO10" s="273"/>
      <c r="CP10" s="274"/>
      <c r="CQ10" s="275"/>
      <c r="CR10" s="486">
        <v>33</v>
      </c>
      <c r="CS10" s="484">
        <v>19</v>
      </c>
      <c r="CT10" s="485">
        <v>24</v>
      </c>
      <c r="CU10" s="486">
        <v>465</v>
      </c>
      <c r="CV10" s="484">
        <v>962</v>
      </c>
      <c r="CW10" s="485">
        <v>1427</v>
      </c>
      <c r="CX10" s="273"/>
      <c r="CY10" s="274"/>
      <c r="CZ10" s="275"/>
      <c r="DA10" s="486">
        <v>29.3</v>
      </c>
      <c r="DB10" s="484">
        <v>27.3</v>
      </c>
      <c r="DC10" s="485">
        <v>27.9</v>
      </c>
      <c r="DD10" s="486">
        <v>465</v>
      </c>
      <c r="DE10" s="484">
        <v>962</v>
      </c>
      <c r="DF10" s="485">
        <v>1427</v>
      </c>
      <c r="DG10" s="273"/>
      <c r="DH10" s="274"/>
      <c r="DI10" s="275"/>
      <c r="DJ10" s="486">
        <v>25</v>
      </c>
      <c r="DK10" s="484">
        <v>18</v>
      </c>
      <c r="DL10" s="485">
        <v>21</v>
      </c>
      <c r="DM10" s="486">
        <v>6095</v>
      </c>
      <c r="DN10" s="484">
        <v>12079</v>
      </c>
      <c r="DO10" s="485">
        <v>18174</v>
      </c>
      <c r="DP10" s="273"/>
      <c r="DQ10" s="274"/>
      <c r="DR10" s="275"/>
      <c r="DS10" s="486">
        <v>27</v>
      </c>
      <c r="DT10" s="484">
        <v>20</v>
      </c>
      <c r="DU10" s="485">
        <v>22</v>
      </c>
      <c r="DV10" s="486">
        <v>6095</v>
      </c>
      <c r="DW10" s="484">
        <v>12079</v>
      </c>
      <c r="DX10" s="485">
        <v>18174</v>
      </c>
      <c r="DY10" s="273"/>
      <c r="DZ10" s="274"/>
      <c r="EA10" s="275"/>
      <c r="EB10" s="486">
        <v>28.2</v>
      </c>
      <c r="EC10" s="484">
        <v>27.2</v>
      </c>
      <c r="ED10" s="485">
        <v>27.6</v>
      </c>
      <c r="EE10" s="486">
        <v>6095</v>
      </c>
      <c r="EF10" s="484">
        <v>12079</v>
      </c>
      <c r="EG10" s="485">
        <v>18174</v>
      </c>
      <c r="EH10" s="273"/>
      <c r="EI10" s="274"/>
      <c r="EJ10" s="275"/>
      <c r="EK10" s="486">
        <v>26</v>
      </c>
      <c r="EL10" s="484">
        <v>18</v>
      </c>
      <c r="EM10" s="485">
        <v>21</v>
      </c>
      <c r="EN10" s="486">
        <v>9155</v>
      </c>
      <c r="EO10" s="484">
        <v>17854</v>
      </c>
      <c r="EP10" s="485">
        <v>27009</v>
      </c>
      <c r="EQ10" s="273"/>
      <c r="ER10" s="274"/>
      <c r="ES10" s="275"/>
      <c r="ET10" s="486">
        <v>27</v>
      </c>
      <c r="EU10" s="484">
        <v>20</v>
      </c>
      <c r="EV10" s="485">
        <v>23</v>
      </c>
      <c r="EW10" s="486">
        <v>9155</v>
      </c>
      <c r="EX10" s="484">
        <v>17854</v>
      </c>
      <c r="EY10" s="485">
        <v>27009</v>
      </c>
      <c r="EZ10" s="273"/>
      <c r="FA10" s="274"/>
      <c r="FB10" s="275"/>
      <c r="FC10" s="486">
        <v>28.2</v>
      </c>
      <c r="FD10" s="484">
        <v>27</v>
      </c>
      <c r="FE10" s="485">
        <v>27.4</v>
      </c>
      <c r="FF10" s="486">
        <v>9155</v>
      </c>
      <c r="FG10" s="484">
        <v>17854</v>
      </c>
      <c r="FH10" s="485">
        <v>27009</v>
      </c>
    </row>
    <row r="11" spans="1:164" x14ac:dyDescent="0.35">
      <c r="B11" t="s">
        <v>177</v>
      </c>
      <c r="C11" s="273"/>
      <c r="D11" s="274"/>
      <c r="E11" s="275"/>
      <c r="F11" s="486">
        <v>18</v>
      </c>
      <c r="G11" s="484">
        <v>12</v>
      </c>
      <c r="H11" s="485">
        <v>14</v>
      </c>
      <c r="I11" s="486">
        <v>854</v>
      </c>
      <c r="J11" s="484">
        <v>1865</v>
      </c>
      <c r="K11" s="485">
        <v>2719</v>
      </c>
      <c r="L11" s="273"/>
      <c r="M11" s="274"/>
      <c r="N11" s="275"/>
      <c r="O11" s="486">
        <v>21</v>
      </c>
      <c r="P11" s="484">
        <v>14</v>
      </c>
      <c r="Q11" s="485">
        <v>16</v>
      </c>
      <c r="R11" s="486">
        <v>854</v>
      </c>
      <c r="S11" s="484">
        <v>1865</v>
      </c>
      <c r="T11" s="485">
        <v>2719</v>
      </c>
      <c r="U11" s="273"/>
      <c r="V11" s="274"/>
      <c r="W11" s="275"/>
      <c r="X11" s="486">
        <v>25.1</v>
      </c>
      <c r="Y11" s="484">
        <v>23.6</v>
      </c>
      <c r="Z11" s="485">
        <v>24.1</v>
      </c>
      <c r="AA11" s="486">
        <v>854</v>
      </c>
      <c r="AB11" s="484">
        <v>1865</v>
      </c>
      <c r="AC11" s="485">
        <v>2719</v>
      </c>
      <c r="AD11" s="273"/>
      <c r="AE11" s="274"/>
      <c r="AF11" s="275"/>
      <c r="AG11" s="486">
        <v>19</v>
      </c>
      <c r="AH11" s="484">
        <v>13</v>
      </c>
      <c r="AI11" s="485">
        <v>15</v>
      </c>
      <c r="AJ11" s="486">
        <v>532</v>
      </c>
      <c r="AK11" s="484">
        <v>1391</v>
      </c>
      <c r="AL11" s="485">
        <v>1923</v>
      </c>
      <c r="AM11" s="273"/>
      <c r="AN11" s="274"/>
      <c r="AO11" s="275"/>
      <c r="AP11" s="486">
        <v>21</v>
      </c>
      <c r="AQ11" s="484">
        <v>15</v>
      </c>
      <c r="AR11" s="485">
        <v>16</v>
      </c>
      <c r="AS11" s="486">
        <v>532</v>
      </c>
      <c r="AT11" s="484">
        <v>1391</v>
      </c>
      <c r="AU11" s="485">
        <v>1923</v>
      </c>
      <c r="AV11" s="273"/>
      <c r="AW11" s="274"/>
      <c r="AX11" s="275"/>
      <c r="AY11" s="486">
        <v>25.9</v>
      </c>
      <c r="AZ11" s="484">
        <v>24.6</v>
      </c>
      <c r="BA11" s="485">
        <v>24.9</v>
      </c>
      <c r="BB11" s="486">
        <v>532</v>
      </c>
      <c r="BC11" s="484">
        <v>1391</v>
      </c>
      <c r="BD11" s="485">
        <v>1923</v>
      </c>
      <c r="BE11" s="273"/>
      <c r="BF11" s="274"/>
      <c r="BG11" s="275"/>
      <c r="BH11" s="486">
        <v>16</v>
      </c>
      <c r="BI11" s="484">
        <v>14</v>
      </c>
      <c r="BJ11" s="485">
        <v>15</v>
      </c>
      <c r="BK11" s="486">
        <v>31</v>
      </c>
      <c r="BL11" s="484">
        <v>93</v>
      </c>
      <c r="BM11" s="485">
        <v>124</v>
      </c>
      <c r="BN11" s="273"/>
      <c r="BO11" s="274"/>
      <c r="BP11" s="275"/>
      <c r="BQ11" s="486">
        <v>16</v>
      </c>
      <c r="BR11" s="484">
        <v>14</v>
      </c>
      <c r="BS11" s="485">
        <v>15</v>
      </c>
      <c r="BT11" s="486">
        <v>31</v>
      </c>
      <c r="BU11" s="484">
        <v>93</v>
      </c>
      <c r="BV11" s="485">
        <v>124</v>
      </c>
      <c r="BW11" s="273"/>
      <c r="BX11" s="274"/>
      <c r="BY11" s="275"/>
      <c r="BZ11" s="486">
        <v>25.2</v>
      </c>
      <c r="CA11" s="484">
        <v>25.1</v>
      </c>
      <c r="CB11" s="485">
        <v>25.2</v>
      </c>
      <c r="CC11" s="486">
        <v>31</v>
      </c>
      <c r="CD11" s="484">
        <v>93</v>
      </c>
      <c r="CE11" s="485">
        <v>124</v>
      </c>
      <c r="CF11" s="273"/>
      <c r="CG11" s="274"/>
      <c r="CH11" s="275"/>
      <c r="CI11" s="486">
        <v>24</v>
      </c>
      <c r="CJ11" s="484">
        <v>15</v>
      </c>
      <c r="CK11" s="485">
        <v>18</v>
      </c>
      <c r="CL11" s="486">
        <v>417</v>
      </c>
      <c r="CM11" s="484">
        <v>1047</v>
      </c>
      <c r="CN11" s="485">
        <v>1464</v>
      </c>
      <c r="CO11" s="273"/>
      <c r="CP11" s="274"/>
      <c r="CQ11" s="275"/>
      <c r="CR11" s="486">
        <v>25</v>
      </c>
      <c r="CS11" s="484">
        <v>16</v>
      </c>
      <c r="CT11" s="485">
        <v>19</v>
      </c>
      <c r="CU11" s="486">
        <v>417</v>
      </c>
      <c r="CV11" s="484">
        <v>1047</v>
      </c>
      <c r="CW11" s="485">
        <v>1464</v>
      </c>
      <c r="CX11" s="273"/>
      <c r="CY11" s="274"/>
      <c r="CZ11" s="275"/>
      <c r="DA11" s="486">
        <v>27.2</v>
      </c>
      <c r="DB11" s="484">
        <v>25.6</v>
      </c>
      <c r="DC11" s="485">
        <v>26.1</v>
      </c>
      <c r="DD11" s="486">
        <v>417</v>
      </c>
      <c r="DE11" s="484">
        <v>1047</v>
      </c>
      <c r="DF11" s="485">
        <v>1464</v>
      </c>
      <c r="DG11" s="273"/>
      <c r="DH11" s="274"/>
      <c r="DI11" s="275"/>
      <c r="DJ11" s="486">
        <v>25</v>
      </c>
      <c r="DK11" s="484">
        <v>16</v>
      </c>
      <c r="DL11" s="485">
        <v>19</v>
      </c>
      <c r="DM11" s="486">
        <v>5847</v>
      </c>
      <c r="DN11" s="484">
        <v>14737</v>
      </c>
      <c r="DO11" s="485">
        <v>20584</v>
      </c>
      <c r="DP11" s="273"/>
      <c r="DQ11" s="274"/>
      <c r="DR11" s="275"/>
      <c r="DS11" s="486">
        <v>27</v>
      </c>
      <c r="DT11" s="484">
        <v>18</v>
      </c>
      <c r="DU11" s="485">
        <v>20</v>
      </c>
      <c r="DV11" s="486">
        <v>5847</v>
      </c>
      <c r="DW11" s="484">
        <v>14737</v>
      </c>
      <c r="DX11" s="485">
        <v>20584</v>
      </c>
      <c r="DY11" s="273"/>
      <c r="DZ11" s="274"/>
      <c r="EA11" s="275"/>
      <c r="EB11" s="486">
        <v>27.5</v>
      </c>
      <c r="EC11" s="484">
        <v>26</v>
      </c>
      <c r="ED11" s="485">
        <v>26.4</v>
      </c>
      <c r="EE11" s="486">
        <v>5847</v>
      </c>
      <c r="EF11" s="484">
        <v>14737</v>
      </c>
      <c r="EG11" s="485">
        <v>20584</v>
      </c>
      <c r="EH11" s="273"/>
      <c r="EI11" s="274"/>
      <c r="EJ11" s="275"/>
      <c r="EK11" s="486">
        <v>24</v>
      </c>
      <c r="EL11" s="484">
        <v>15</v>
      </c>
      <c r="EM11" s="485">
        <v>18</v>
      </c>
      <c r="EN11" s="486">
        <v>8377</v>
      </c>
      <c r="EO11" s="484">
        <v>20769</v>
      </c>
      <c r="EP11" s="485">
        <v>29146</v>
      </c>
      <c r="EQ11" s="273"/>
      <c r="ER11" s="274"/>
      <c r="ES11" s="275"/>
      <c r="ET11" s="486">
        <v>25</v>
      </c>
      <c r="EU11" s="484">
        <v>17</v>
      </c>
      <c r="EV11" s="485">
        <v>19</v>
      </c>
      <c r="EW11" s="486">
        <v>8377</v>
      </c>
      <c r="EX11" s="484">
        <v>20769</v>
      </c>
      <c r="EY11" s="485">
        <v>29146</v>
      </c>
      <c r="EZ11" s="273"/>
      <c r="FA11" s="274"/>
      <c r="FB11" s="275"/>
      <c r="FC11" s="486">
        <v>27</v>
      </c>
      <c r="FD11" s="484">
        <v>25.6</v>
      </c>
      <c r="FE11" s="485">
        <v>26</v>
      </c>
      <c r="FF11" s="486">
        <v>8377</v>
      </c>
      <c r="FG11" s="484">
        <v>20769</v>
      </c>
      <c r="FH11" s="485">
        <v>29146</v>
      </c>
    </row>
    <row r="12" spans="1:164" x14ac:dyDescent="0.35">
      <c r="B12" t="s">
        <v>230</v>
      </c>
      <c r="C12" s="273"/>
      <c r="D12" s="274"/>
      <c r="E12" s="275"/>
      <c r="F12" s="486">
        <v>22</v>
      </c>
      <c r="G12" s="484">
        <v>14</v>
      </c>
      <c r="H12" s="485">
        <v>16</v>
      </c>
      <c r="I12" s="486">
        <v>1977</v>
      </c>
      <c r="J12" s="484">
        <v>3868</v>
      </c>
      <c r="K12" s="485">
        <v>5845</v>
      </c>
      <c r="L12" s="273"/>
      <c r="M12" s="274"/>
      <c r="N12" s="275"/>
      <c r="O12" s="486">
        <v>24</v>
      </c>
      <c r="P12" s="484">
        <v>16</v>
      </c>
      <c r="Q12" s="485">
        <v>19</v>
      </c>
      <c r="R12" s="486">
        <v>1977</v>
      </c>
      <c r="S12" s="484">
        <v>3868</v>
      </c>
      <c r="T12" s="485">
        <v>5845</v>
      </c>
      <c r="U12" s="273"/>
      <c r="V12" s="274"/>
      <c r="W12" s="275"/>
      <c r="X12" s="486">
        <v>26.2</v>
      </c>
      <c r="Y12" s="484">
        <v>24.6</v>
      </c>
      <c r="Z12" s="485">
        <v>25.1</v>
      </c>
      <c r="AA12" s="486">
        <v>1977</v>
      </c>
      <c r="AB12" s="484">
        <v>3868</v>
      </c>
      <c r="AC12" s="485">
        <v>5845</v>
      </c>
      <c r="AD12" s="273"/>
      <c r="AE12" s="274"/>
      <c r="AF12" s="275"/>
      <c r="AG12" s="486">
        <v>26</v>
      </c>
      <c r="AH12" s="484">
        <v>18</v>
      </c>
      <c r="AI12" s="485">
        <v>21</v>
      </c>
      <c r="AJ12" s="486">
        <v>1097</v>
      </c>
      <c r="AK12" s="484">
        <v>2574</v>
      </c>
      <c r="AL12" s="485">
        <v>3671</v>
      </c>
      <c r="AM12" s="273"/>
      <c r="AN12" s="274"/>
      <c r="AO12" s="275"/>
      <c r="AP12" s="486">
        <v>28</v>
      </c>
      <c r="AQ12" s="484">
        <v>21</v>
      </c>
      <c r="AR12" s="485">
        <v>23</v>
      </c>
      <c r="AS12" s="486">
        <v>1097</v>
      </c>
      <c r="AT12" s="484">
        <v>2574</v>
      </c>
      <c r="AU12" s="485">
        <v>3671</v>
      </c>
      <c r="AV12" s="273"/>
      <c r="AW12" s="274"/>
      <c r="AX12" s="275"/>
      <c r="AY12" s="486">
        <v>27.6</v>
      </c>
      <c r="AZ12" s="484">
        <v>26.1</v>
      </c>
      <c r="BA12" s="485">
        <v>26.6</v>
      </c>
      <c r="BB12" s="486">
        <v>1097</v>
      </c>
      <c r="BC12" s="484">
        <v>2574</v>
      </c>
      <c r="BD12" s="485">
        <v>3671</v>
      </c>
      <c r="BE12" s="273"/>
      <c r="BF12" s="274"/>
      <c r="BG12" s="275"/>
      <c r="BH12" s="486">
        <v>20</v>
      </c>
      <c r="BI12" s="484">
        <v>17</v>
      </c>
      <c r="BJ12" s="485">
        <v>18</v>
      </c>
      <c r="BK12" s="486">
        <v>83</v>
      </c>
      <c r="BL12" s="484">
        <v>180</v>
      </c>
      <c r="BM12" s="485">
        <v>263</v>
      </c>
      <c r="BN12" s="273"/>
      <c r="BO12" s="274"/>
      <c r="BP12" s="275"/>
      <c r="BQ12" s="486">
        <v>24</v>
      </c>
      <c r="BR12" s="484">
        <v>18</v>
      </c>
      <c r="BS12" s="485">
        <v>20</v>
      </c>
      <c r="BT12" s="486">
        <v>83</v>
      </c>
      <c r="BU12" s="484">
        <v>180</v>
      </c>
      <c r="BV12" s="485">
        <v>263</v>
      </c>
      <c r="BW12" s="273"/>
      <c r="BX12" s="274"/>
      <c r="BY12" s="275"/>
      <c r="BZ12" s="486">
        <v>26.6</v>
      </c>
      <c r="CA12" s="484">
        <v>26</v>
      </c>
      <c r="CB12" s="485">
        <v>26.2</v>
      </c>
      <c r="CC12" s="486">
        <v>83</v>
      </c>
      <c r="CD12" s="484">
        <v>180</v>
      </c>
      <c r="CE12" s="485">
        <v>263</v>
      </c>
      <c r="CF12" s="273"/>
      <c r="CG12" s="274"/>
      <c r="CH12" s="275"/>
      <c r="CI12" s="486">
        <v>28</v>
      </c>
      <c r="CJ12" s="484">
        <v>17</v>
      </c>
      <c r="CK12" s="485">
        <v>20</v>
      </c>
      <c r="CL12" s="486">
        <v>882</v>
      </c>
      <c r="CM12" s="484">
        <v>2009</v>
      </c>
      <c r="CN12" s="485">
        <v>2891</v>
      </c>
      <c r="CO12" s="273"/>
      <c r="CP12" s="274"/>
      <c r="CQ12" s="275"/>
      <c r="CR12" s="486">
        <v>29</v>
      </c>
      <c r="CS12" s="484">
        <v>18</v>
      </c>
      <c r="CT12" s="485">
        <v>21</v>
      </c>
      <c r="CU12" s="486">
        <v>882</v>
      </c>
      <c r="CV12" s="484">
        <v>2009</v>
      </c>
      <c r="CW12" s="485">
        <v>2891</v>
      </c>
      <c r="CX12" s="273"/>
      <c r="CY12" s="274"/>
      <c r="CZ12" s="275"/>
      <c r="DA12" s="486">
        <v>28.3</v>
      </c>
      <c r="DB12" s="484">
        <v>26.4</v>
      </c>
      <c r="DC12" s="485">
        <v>27</v>
      </c>
      <c r="DD12" s="486">
        <v>882</v>
      </c>
      <c r="DE12" s="484">
        <v>2009</v>
      </c>
      <c r="DF12" s="485">
        <v>2891</v>
      </c>
      <c r="DG12" s="273"/>
      <c r="DH12" s="274"/>
      <c r="DI12" s="275"/>
      <c r="DJ12" s="486">
        <v>25</v>
      </c>
      <c r="DK12" s="484">
        <v>17</v>
      </c>
      <c r="DL12" s="485">
        <v>20</v>
      </c>
      <c r="DM12" s="486">
        <v>11942</v>
      </c>
      <c r="DN12" s="484">
        <v>26816</v>
      </c>
      <c r="DO12" s="485">
        <v>38758</v>
      </c>
      <c r="DP12" s="273"/>
      <c r="DQ12" s="274"/>
      <c r="DR12" s="275"/>
      <c r="DS12" s="486">
        <v>27</v>
      </c>
      <c r="DT12" s="484">
        <v>19</v>
      </c>
      <c r="DU12" s="485">
        <v>21</v>
      </c>
      <c r="DV12" s="486">
        <v>11942</v>
      </c>
      <c r="DW12" s="484">
        <v>26816</v>
      </c>
      <c r="DX12" s="485">
        <v>38758</v>
      </c>
      <c r="DY12" s="273"/>
      <c r="DZ12" s="274"/>
      <c r="EA12" s="275"/>
      <c r="EB12" s="486">
        <v>27.9</v>
      </c>
      <c r="EC12" s="484">
        <v>26.5</v>
      </c>
      <c r="ED12" s="485">
        <v>27</v>
      </c>
      <c r="EE12" s="486">
        <v>11942</v>
      </c>
      <c r="EF12" s="484">
        <v>26816</v>
      </c>
      <c r="EG12" s="485">
        <v>38758</v>
      </c>
      <c r="EH12" s="273"/>
      <c r="EI12" s="274"/>
      <c r="EJ12" s="275"/>
      <c r="EK12" s="486">
        <v>25</v>
      </c>
      <c r="EL12" s="484">
        <v>17</v>
      </c>
      <c r="EM12" s="485">
        <v>19</v>
      </c>
      <c r="EN12" s="486">
        <v>17532</v>
      </c>
      <c r="EO12" s="484">
        <v>38623</v>
      </c>
      <c r="EP12" s="485">
        <v>56155</v>
      </c>
      <c r="EQ12" s="273"/>
      <c r="ER12" s="274"/>
      <c r="ES12" s="275"/>
      <c r="ET12" s="486">
        <v>26</v>
      </c>
      <c r="EU12" s="484">
        <v>18</v>
      </c>
      <c r="EV12" s="485">
        <v>21</v>
      </c>
      <c r="EW12" s="486">
        <v>17532</v>
      </c>
      <c r="EX12" s="484">
        <v>38623</v>
      </c>
      <c r="EY12" s="485">
        <v>56155</v>
      </c>
      <c r="EZ12" s="273"/>
      <c r="FA12" s="274"/>
      <c r="FB12" s="275"/>
      <c r="FC12" s="486">
        <v>27.6</v>
      </c>
      <c r="FD12" s="484">
        <v>26.2</v>
      </c>
      <c r="FE12" s="485">
        <v>26.7</v>
      </c>
      <c r="FF12" s="486">
        <v>17532</v>
      </c>
      <c r="FG12" s="484">
        <v>38623</v>
      </c>
      <c r="FH12" s="485">
        <v>56155</v>
      </c>
    </row>
    <row r="13" spans="1:164" x14ac:dyDescent="0.35">
      <c r="B13" t="s">
        <v>231</v>
      </c>
      <c r="C13" s="273"/>
      <c r="D13" s="274"/>
      <c r="E13" s="275"/>
      <c r="F13" s="486">
        <v>3</v>
      </c>
      <c r="G13" s="484">
        <v>1</v>
      </c>
      <c r="H13" s="485">
        <v>2</v>
      </c>
      <c r="I13" s="486">
        <v>281</v>
      </c>
      <c r="J13" s="484">
        <v>649</v>
      </c>
      <c r="K13" s="485">
        <v>930</v>
      </c>
      <c r="L13" s="273"/>
      <c r="M13" s="274"/>
      <c r="N13" s="275"/>
      <c r="O13" s="486">
        <v>3</v>
      </c>
      <c r="P13" s="484">
        <v>2</v>
      </c>
      <c r="Q13" s="485">
        <v>2</v>
      </c>
      <c r="R13" s="486">
        <v>281</v>
      </c>
      <c r="S13" s="484">
        <v>649</v>
      </c>
      <c r="T13" s="485">
        <v>930</v>
      </c>
      <c r="U13" s="273"/>
      <c r="V13" s="274"/>
      <c r="W13" s="275"/>
      <c r="X13" s="486">
        <v>19.100000000000001</v>
      </c>
      <c r="Y13" s="484">
        <v>18.5</v>
      </c>
      <c r="Z13" s="485">
        <v>18.7</v>
      </c>
      <c r="AA13" s="486">
        <v>281</v>
      </c>
      <c r="AB13" s="484">
        <v>649</v>
      </c>
      <c r="AC13" s="485">
        <v>930</v>
      </c>
      <c r="AD13" s="273"/>
      <c r="AE13" s="274"/>
      <c r="AF13" s="275"/>
      <c r="AG13" s="486">
        <v>4</v>
      </c>
      <c r="AH13" s="484">
        <v>1</v>
      </c>
      <c r="AI13" s="485">
        <v>2</v>
      </c>
      <c r="AJ13" s="486">
        <v>146</v>
      </c>
      <c r="AK13" s="484">
        <v>434</v>
      </c>
      <c r="AL13" s="485">
        <v>580</v>
      </c>
      <c r="AM13" s="273"/>
      <c r="AN13" s="274"/>
      <c r="AO13" s="275"/>
      <c r="AP13" s="486">
        <v>4</v>
      </c>
      <c r="AQ13" s="484">
        <v>1</v>
      </c>
      <c r="AR13" s="485">
        <v>2</v>
      </c>
      <c r="AS13" s="486">
        <v>146</v>
      </c>
      <c r="AT13" s="484">
        <v>434</v>
      </c>
      <c r="AU13" s="485">
        <v>580</v>
      </c>
      <c r="AV13" s="273"/>
      <c r="AW13" s="274"/>
      <c r="AX13" s="275"/>
      <c r="AY13" s="486">
        <v>19</v>
      </c>
      <c r="AZ13" s="484">
        <v>18.600000000000001</v>
      </c>
      <c r="BA13" s="485">
        <v>18.7</v>
      </c>
      <c r="BB13" s="486">
        <v>146</v>
      </c>
      <c r="BC13" s="484">
        <v>434</v>
      </c>
      <c r="BD13" s="485">
        <v>580</v>
      </c>
      <c r="BE13" s="273"/>
      <c r="BF13" s="274"/>
      <c r="BG13" s="275"/>
      <c r="BH13" s="486" t="s">
        <v>197</v>
      </c>
      <c r="BI13" s="484" t="s">
        <v>197</v>
      </c>
      <c r="BJ13" s="485" t="s">
        <v>197</v>
      </c>
      <c r="BK13" s="486">
        <v>10</v>
      </c>
      <c r="BL13" s="484">
        <v>30</v>
      </c>
      <c r="BM13" s="485">
        <v>40</v>
      </c>
      <c r="BN13" s="273"/>
      <c r="BO13" s="274"/>
      <c r="BP13" s="275"/>
      <c r="BQ13" s="486" t="s">
        <v>197</v>
      </c>
      <c r="BR13" s="484" t="s">
        <v>197</v>
      </c>
      <c r="BS13" s="485" t="s">
        <v>197</v>
      </c>
      <c r="BT13" s="486">
        <v>10</v>
      </c>
      <c r="BU13" s="484">
        <v>30</v>
      </c>
      <c r="BV13" s="485">
        <v>40</v>
      </c>
      <c r="BW13" s="273"/>
      <c r="BX13" s="274"/>
      <c r="BY13" s="275"/>
      <c r="BZ13" s="486">
        <v>20.2</v>
      </c>
      <c r="CA13" s="484">
        <v>20.2</v>
      </c>
      <c r="CB13" s="485">
        <v>20.2</v>
      </c>
      <c r="CC13" s="486">
        <v>10</v>
      </c>
      <c r="CD13" s="484">
        <v>30</v>
      </c>
      <c r="CE13" s="485">
        <v>40</v>
      </c>
      <c r="CF13" s="273"/>
      <c r="CG13" s="274"/>
      <c r="CH13" s="275"/>
      <c r="CI13" s="486">
        <v>3</v>
      </c>
      <c r="CJ13" s="484">
        <v>4</v>
      </c>
      <c r="CK13" s="485">
        <v>3</v>
      </c>
      <c r="CL13" s="486">
        <v>145</v>
      </c>
      <c r="CM13" s="484">
        <v>346</v>
      </c>
      <c r="CN13" s="485">
        <v>491</v>
      </c>
      <c r="CO13" s="273"/>
      <c r="CP13" s="274"/>
      <c r="CQ13" s="275"/>
      <c r="CR13" s="486">
        <v>3</v>
      </c>
      <c r="CS13" s="484">
        <v>4</v>
      </c>
      <c r="CT13" s="485">
        <v>4</v>
      </c>
      <c r="CU13" s="486">
        <v>145</v>
      </c>
      <c r="CV13" s="484">
        <v>346</v>
      </c>
      <c r="CW13" s="485">
        <v>491</v>
      </c>
      <c r="CX13" s="273"/>
      <c r="CY13" s="274"/>
      <c r="CZ13" s="275"/>
      <c r="DA13" s="486">
        <v>19.5</v>
      </c>
      <c r="DB13" s="484">
        <v>20</v>
      </c>
      <c r="DC13" s="485">
        <v>19.8</v>
      </c>
      <c r="DD13" s="486">
        <v>145</v>
      </c>
      <c r="DE13" s="484">
        <v>346</v>
      </c>
      <c r="DF13" s="485">
        <v>491</v>
      </c>
      <c r="DG13" s="273"/>
      <c r="DH13" s="274"/>
      <c r="DI13" s="275"/>
      <c r="DJ13" s="486">
        <v>5</v>
      </c>
      <c r="DK13" s="484">
        <v>3</v>
      </c>
      <c r="DL13" s="485">
        <v>3</v>
      </c>
      <c r="DM13" s="486">
        <v>1567</v>
      </c>
      <c r="DN13" s="484">
        <v>3963</v>
      </c>
      <c r="DO13" s="485">
        <v>5530</v>
      </c>
      <c r="DP13" s="273"/>
      <c r="DQ13" s="274"/>
      <c r="DR13" s="275"/>
      <c r="DS13" s="486">
        <v>5</v>
      </c>
      <c r="DT13" s="484">
        <v>3</v>
      </c>
      <c r="DU13" s="485">
        <v>4</v>
      </c>
      <c r="DV13" s="486">
        <v>1567</v>
      </c>
      <c r="DW13" s="484">
        <v>3963</v>
      </c>
      <c r="DX13" s="485">
        <v>5530</v>
      </c>
      <c r="DY13" s="273"/>
      <c r="DZ13" s="274"/>
      <c r="EA13" s="275"/>
      <c r="EB13" s="486">
        <v>20.100000000000001</v>
      </c>
      <c r="EC13" s="484">
        <v>19.899999999999999</v>
      </c>
      <c r="ED13" s="485">
        <v>20</v>
      </c>
      <c r="EE13" s="486">
        <v>1567</v>
      </c>
      <c r="EF13" s="484">
        <v>3963</v>
      </c>
      <c r="EG13" s="485">
        <v>5530</v>
      </c>
      <c r="EH13" s="273"/>
      <c r="EI13" s="274"/>
      <c r="EJ13" s="275"/>
      <c r="EK13" s="486">
        <v>4</v>
      </c>
      <c r="EL13" s="484">
        <v>2</v>
      </c>
      <c r="EM13" s="485">
        <v>3</v>
      </c>
      <c r="EN13" s="486">
        <v>2376</v>
      </c>
      <c r="EO13" s="484">
        <v>5964</v>
      </c>
      <c r="EP13" s="485">
        <v>8340</v>
      </c>
      <c r="EQ13" s="273"/>
      <c r="ER13" s="274"/>
      <c r="ES13" s="275"/>
      <c r="ET13" s="486">
        <v>4</v>
      </c>
      <c r="EU13" s="484">
        <v>3</v>
      </c>
      <c r="EV13" s="485">
        <v>3</v>
      </c>
      <c r="EW13" s="486">
        <v>2376</v>
      </c>
      <c r="EX13" s="484">
        <v>5964</v>
      </c>
      <c r="EY13" s="485">
        <v>8340</v>
      </c>
      <c r="EZ13" s="273"/>
      <c r="FA13" s="274"/>
      <c r="FB13" s="275"/>
      <c r="FC13" s="486">
        <v>19.899999999999999</v>
      </c>
      <c r="FD13" s="484">
        <v>19.600000000000001</v>
      </c>
      <c r="FE13" s="485">
        <v>19.7</v>
      </c>
      <c r="FF13" s="486">
        <v>2376</v>
      </c>
      <c r="FG13" s="484">
        <v>5964</v>
      </c>
      <c r="FH13" s="485">
        <v>8340</v>
      </c>
    </row>
    <row r="14" spans="1:164" x14ac:dyDescent="0.35">
      <c r="B14" t="s">
        <v>229</v>
      </c>
      <c r="C14" s="273"/>
      <c r="D14" s="274"/>
      <c r="E14" s="275"/>
      <c r="F14" s="486">
        <v>19</v>
      </c>
      <c r="G14" s="484">
        <v>12</v>
      </c>
      <c r="H14" s="485">
        <v>14</v>
      </c>
      <c r="I14" s="486">
        <v>2258</v>
      </c>
      <c r="J14" s="484">
        <v>4517</v>
      </c>
      <c r="K14" s="485">
        <v>6775</v>
      </c>
      <c r="L14" s="273"/>
      <c r="M14" s="274"/>
      <c r="N14" s="275"/>
      <c r="O14" s="486">
        <v>21</v>
      </c>
      <c r="P14" s="484">
        <v>14</v>
      </c>
      <c r="Q14" s="485">
        <v>16</v>
      </c>
      <c r="R14" s="486">
        <v>2258</v>
      </c>
      <c r="S14" s="484">
        <v>4517</v>
      </c>
      <c r="T14" s="485">
        <v>6775</v>
      </c>
      <c r="U14" s="273"/>
      <c r="V14" s="274"/>
      <c r="W14" s="275"/>
      <c r="X14" s="486">
        <v>25.3</v>
      </c>
      <c r="Y14" s="484">
        <v>23.7</v>
      </c>
      <c r="Z14" s="485">
        <v>24.2</v>
      </c>
      <c r="AA14" s="486">
        <v>2258</v>
      </c>
      <c r="AB14" s="484">
        <v>4517</v>
      </c>
      <c r="AC14" s="485">
        <v>6775</v>
      </c>
      <c r="AD14" s="273"/>
      <c r="AE14" s="274"/>
      <c r="AF14" s="275"/>
      <c r="AG14" s="486">
        <v>24</v>
      </c>
      <c r="AH14" s="484">
        <v>16</v>
      </c>
      <c r="AI14" s="485">
        <v>18</v>
      </c>
      <c r="AJ14" s="486">
        <v>1243</v>
      </c>
      <c r="AK14" s="484">
        <v>3008</v>
      </c>
      <c r="AL14" s="485">
        <v>4251</v>
      </c>
      <c r="AM14" s="273"/>
      <c r="AN14" s="274"/>
      <c r="AO14" s="275"/>
      <c r="AP14" s="486">
        <v>25</v>
      </c>
      <c r="AQ14" s="484">
        <v>18</v>
      </c>
      <c r="AR14" s="485">
        <v>20</v>
      </c>
      <c r="AS14" s="486">
        <v>1243</v>
      </c>
      <c r="AT14" s="484">
        <v>3008</v>
      </c>
      <c r="AU14" s="485">
        <v>4251</v>
      </c>
      <c r="AV14" s="273"/>
      <c r="AW14" s="274"/>
      <c r="AX14" s="275"/>
      <c r="AY14" s="486">
        <v>26.6</v>
      </c>
      <c r="AZ14" s="484">
        <v>25.1</v>
      </c>
      <c r="BA14" s="485">
        <v>25.5</v>
      </c>
      <c r="BB14" s="486">
        <v>1243</v>
      </c>
      <c r="BC14" s="484">
        <v>3008</v>
      </c>
      <c r="BD14" s="485">
        <v>4251</v>
      </c>
      <c r="BE14" s="273"/>
      <c r="BF14" s="274"/>
      <c r="BG14" s="275"/>
      <c r="BH14" s="486">
        <v>18</v>
      </c>
      <c r="BI14" s="484">
        <v>15</v>
      </c>
      <c r="BJ14" s="485">
        <v>16</v>
      </c>
      <c r="BK14" s="486">
        <v>93</v>
      </c>
      <c r="BL14" s="484">
        <v>210</v>
      </c>
      <c r="BM14" s="485">
        <v>303</v>
      </c>
      <c r="BN14" s="273"/>
      <c r="BO14" s="274"/>
      <c r="BP14" s="275"/>
      <c r="BQ14" s="486">
        <v>22</v>
      </c>
      <c r="BR14" s="484">
        <v>16</v>
      </c>
      <c r="BS14" s="485">
        <v>18</v>
      </c>
      <c r="BT14" s="486">
        <v>93</v>
      </c>
      <c r="BU14" s="484">
        <v>210</v>
      </c>
      <c r="BV14" s="485">
        <v>303</v>
      </c>
      <c r="BW14" s="273"/>
      <c r="BX14" s="274"/>
      <c r="BY14" s="275"/>
      <c r="BZ14" s="486">
        <v>26</v>
      </c>
      <c r="CA14" s="484">
        <v>25.2</v>
      </c>
      <c r="CB14" s="485">
        <v>25.4</v>
      </c>
      <c r="CC14" s="486">
        <v>93</v>
      </c>
      <c r="CD14" s="484">
        <v>210</v>
      </c>
      <c r="CE14" s="485">
        <v>303</v>
      </c>
      <c r="CF14" s="273"/>
      <c r="CG14" s="274"/>
      <c r="CH14" s="275"/>
      <c r="CI14" s="486">
        <v>24</v>
      </c>
      <c r="CJ14" s="484">
        <v>15</v>
      </c>
      <c r="CK14" s="485">
        <v>18</v>
      </c>
      <c r="CL14" s="486">
        <v>1027</v>
      </c>
      <c r="CM14" s="484">
        <v>2355</v>
      </c>
      <c r="CN14" s="485">
        <v>3382</v>
      </c>
      <c r="CO14" s="273"/>
      <c r="CP14" s="274"/>
      <c r="CQ14" s="275"/>
      <c r="CR14" s="486">
        <v>26</v>
      </c>
      <c r="CS14" s="484">
        <v>16</v>
      </c>
      <c r="CT14" s="485">
        <v>19</v>
      </c>
      <c r="CU14" s="486">
        <v>1027</v>
      </c>
      <c r="CV14" s="484">
        <v>2355</v>
      </c>
      <c r="CW14" s="485">
        <v>3382</v>
      </c>
      <c r="CX14" s="273"/>
      <c r="CY14" s="274"/>
      <c r="CZ14" s="275"/>
      <c r="DA14" s="486">
        <v>27.1</v>
      </c>
      <c r="DB14" s="484">
        <v>25.5</v>
      </c>
      <c r="DC14" s="485">
        <v>25.9</v>
      </c>
      <c r="DD14" s="486">
        <v>1027</v>
      </c>
      <c r="DE14" s="484">
        <v>2355</v>
      </c>
      <c r="DF14" s="485">
        <v>3382</v>
      </c>
      <c r="DG14" s="273"/>
      <c r="DH14" s="274"/>
      <c r="DI14" s="275"/>
      <c r="DJ14" s="486">
        <v>23</v>
      </c>
      <c r="DK14" s="484">
        <v>15</v>
      </c>
      <c r="DL14" s="485">
        <v>18</v>
      </c>
      <c r="DM14" s="486">
        <v>13509</v>
      </c>
      <c r="DN14" s="484">
        <v>30779</v>
      </c>
      <c r="DO14" s="485">
        <v>44288</v>
      </c>
      <c r="DP14" s="273"/>
      <c r="DQ14" s="274"/>
      <c r="DR14" s="275"/>
      <c r="DS14" s="486">
        <v>24</v>
      </c>
      <c r="DT14" s="484">
        <v>17</v>
      </c>
      <c r="DU14" s="485">
        <v>19</v>
      </c>
      <c r="DV14" s="486">
        <v>13509</v>
      </c>
      <c r="DW14" s="484">
        <v>30779</v>
      </c>
      <c r="DX14" s="485">
        <v>44288</v>
      </c>
      <c r="DY14" s="273"/>
      <c r="DZ14" s="274"/>
      <c r="EA14" s="275"/>
      <c r="EB14" s="486">
        <v>27</v>
      </c>
      <c r="EC14" s="484">
        <v>25.7</v>
      </c>
      <c r="ED14" s="485">
        <v>26.1</v>
      </c>
      <c r="EE14" s="486">
        <v>13509</v>
      </c>
      <c r="EF14" s="484">
        <v>30779</v>
      </c>
      <c r="EG14" s="485">
        <v>44288</v>
      </c>
      <c r="EH14" s="273"/>
      <c r="EI14" s="274"/>
      <c r="EJ14" s="275"/>
      <c r="EK14" s="486">
        <v>22</v>
      </c>
      <c r="EL14" s="484">
        <v>15</v>
      </c>
      <c r="EM14" s="485">
        <v>17</v>
      </c>
      <c r="EN14" s="486">
        <v>19908</v>
      </c>
      <c r="EO14" s="484">
        <v>44587</v>
      </c>
      <c r="EP14" s="485">
        <v>64495</v>
      </c>
      <c r="EQ14" s="273"/>
      <c r="ER14" s="274"/>
      <c r="ES14" s="275"/>
      <c r="ET14" s="486">
        <v>24</v>
      </c>
      <c r="EU14" s="484">
        <v>16</v>
      </c>
      <c r="EV14" s="485">
        <v>19</v>
      </c>
      <c r="EW14" s="486">
        <v>19908</v>
      </c>
      <c r="EX14" s="484">
        <v>44587</v>
      </c>
      <c r="EY14" s="485">
        <v>64495</v>
      </c>
      <c r="EZ14" s="273"/>
      <c r="FA14" s="274"/>
      <c r="FB14" s="275"/>
      <c r="FC14" s="486">
        <v>26.7</v>
      </c>
      <c r="FD14" s="484">
        <v>25.3</v>
      </c>
      <c r="FE14" s="485">
        <v>25.8</v>
      </c>
      <c r="FF14" s="486">
        <v>19908</v>
      </c>
      <c r="FG14" s="484">
        <v>44587</v>
      </c>
      <c r="FH14" s="485">
        <v>64495</v>
      </c>
    </row>
    <row r="15" spans="1:164" x14ac:dyDescent="0.35">
      <c r="B15" s="501" t="s">
        <v>1551</v>
      </c>
      <c r="C15" s="320" t="s">
        <v>191</v>
      </c>
      <c r="D15" s="320" t="s">
        <v>191</v>
      </c>
      <c r="E15" s="275"/>
      <c r="F15" s="483" t="s">
        <v>191</v>
      </c>
      <c r="G15" s="483" t="s">
        <v>191</v>
      </c>
      <c r="H15" s="483" t="s">
        <v>191</v>
      </c>
      <c r="I15" s="483" t="s">
        <v>191</v>
      </c>
      <c r="J15" s="483" t="s">
        <v>191</v>
      </c>
      <c r="K15" s="483" t="s">
        <v>191</v>
      </c>
      <c r="L15" s="483" t="s">
        <v>191</v>
      </c>
      <c r="M15" s="483" t="s">
        <v>191</v>
      </c>
      <c r="N15" s="483" t="s">
        <v>191</v>
      </c>
      <c r="O15" s="483" t="s">
        <v>191</v>
      </c>
      <c r="P15" s="483" t="s">
        <v>191</v>
      </c>
      <c r="Q15" s="483" t="s">
        <v>191</v>
      </c>
      <c r="R15" s="483" t="s">
        <v>191</v>
      </c>
      <c r="S15" s="483" t="s">
        <v>191</v>
      </c>
      <c r="T15" s="483" t="s">
        <v>191</v>
      </c>
      <c r="U15" s="483" t="s">
        <v>191</v>
      </c>
      <c r="V15" s="483" t="s">
        <v>191</v>
      </c>
      <c r="W15" s="483" t="s">
        <v>191</v>
      </c>
      <c r="X15" s="483" t="s">
        <v>191</v>
      </c>
      <c r="Y15" s="483" t="s">
        <v>191</v>
      </c>
      <c r="Z15" s="483" t="s">
        <v>191</v>
      </c>
      <c r="AA15" s="483" t="s">
        <v>191</v>
      </c>
      <c r="AB15" s="483" t="s">
        <v>191</v>
      </c>
      <c r="AC15" s="483" t="s">
        <v>191</v>
      </c>
      <c r="AD15" s="483" t="s">
        <v>191</v>
      </c>
      <c r="AE15" s="483" t="s">
        <v>191</v>
      </c>
      <c r="AF15" s="483" t="s">
        <v>191</v>
      </c>
      <c r="AG15" s="483" t="s">
        <v>191</v>
      </c>
      <c r="AH15" s="483" t="s">
        <v>191</v>
      </c>
      <c r="AI15" s="483" t="s">
        <v>191</v>
      </c>
      <c r="AJ15" s="483" t="s">
        <v>191</v>
      </c>
      <c r="AK15" s="483" t="s">
        <v>191</v>
      </c>
      <c r="AL15" s="483" t="s">
        <v>191</v>
      </c>
      <c r="AM15" s="483" t="s">
        <v>191</v>
      </c>
      <c r="AN15" s="483" t="s">
        <v>191</v>
      </c>
      <c r="AO15" s="483" t="s">
        <v>191</v>
      </c>
      <c r="AP15" s="483" t="s">
        <v>191</v>
      </c>
      <c r="AQ15" s="483" t="s">
        <v>191</v>
      </c>
      <c r="AR15" s="483" t="s">
        <v>191</v>
      </c>
      <c r="AS15" s="483" t="s">
        <v>191</v>
      </c>
      <c r="AT15" s="483" t="s">
        <v>191</v>
      </c>
      <c r="AU15" s="483" t="s">
        <v>191</v>
      </c>
      <c r="AV15" s="483" t="s">
        <v>191</v>
      </c>
      <c r="AW15" s="483" t="s">
        <v>191</v>
      </c>
      <c r="AX15" s="483" t="s">
        <v>191</v>
      </c>
      <c r="AY15" s="483" t="s">
        <v>191</v>
      </c>
      <c r="AZ15" s="483" t="s">
        <v>191</v>
      </c>
      <c r="BA15" s="483" t="s">
        <v>191</v>
      </c>
      <c r="BB15" s="483" t="s">
        <v>191</v>
      </c>
      <c r="BC15" s="483" t="s">
        <v>191</v>
      </c>
      <c r="BD15" s="483" t="s">
        <v>191</v>
      </c>
      <c r="BE15" s="483" t="s">
        <v>191</v>
      </c>
      <c r="BF15" s="483" t="s">
        <v>191</v>
      </c>
      <c r="BG15" s="483" t="s">
        <v>191</v>
      </c>
      <c r="BH15" s="483" t="s">
        <v>191</v>
      </c>
      <c r="BI15" s="483" t="s">
        <v>191</v>
      </c>
      <c r="BJ15" s="483" t="s">
        <v>191</v>
      </c>
      <c r="BK15" s="483" t="s">
        <v>191</v>
      </c>
      <c r="BL15" s="483" t="s">
        <v>191</v>
      </c>
      <c r="BM15" s="483" t="s">
        <v>191</v>
      </c>
      <c r="BN15" s="483" t="s">
        <v>191</v>
      </c>
      <c r="BO15" s="483" t="s">
        <v>191</v>
      </c>
      <c r="BP15" s="483" t="s">
        <v>191</v>
      </c>
      <c r="BQ15" s="483" t="s">
        <v>191</v>
      </c>
      <c r="BR15" s="483" t="s">
        <v>191</v>
      </c>
      <c r="BS15" s="483" t="s">
        <v>191</v>
      </c>
      <c r="BT15" s="483" t="s">
        <v>191</v>
      </c>
      <c r="BU15" s="483" t="s">
        <v>191</v>
      </c>
      <c r="BV15" s="483" t="s">
        <v>191</v>
      </c>
      <c r="BW15" s="483" t="s">
        <v>191</v>
      </c>
      <c r="BX15" s="483" t="s">
        <v>191</v>
      </c>
      <c r="BY15" s="483" t="s">
        <v>191</v>
      </c>
      <c r="BZ15" s="483" t="s">
        <v>191</v>
      </c>
      <c r="CA15" s="483" t="s">
        <v>191</v>
      </c>
      <c r="CB15" s="483" t="s">
        <v>191</v>
      </c>
      <c r="CC15" s="483" t="s">
        <v>191</v>
      </c>
      <c r="CD15" s="483" t="s">
        <v>191</v>
      </c>
      <c r="CE15" s="483" t="s">
        <v>191</v>
      </c>
      <c r="CF15" s="483" t="s">
        <v>191</v>
      </c>
      <c r="CG15" s="483" t="s">
        <v>191</v>
      </c>
      <c r="CH15" s="483" t="s">
        <v>191</v>
      </c>
      <c r="CI15" s="483" t="s">
        <v>191</v>
      </c>
      <c r="CJ15" s="483" t="s">
        <v>191</v>
      </c>
      <c r="CK15" s="483" t="s">
        <v>191</v>
      </c>
      <c r="CL15" s="483" t="s">
        <v>191</v>
      </c>
      <c r="CM15" s="483" t="s">
        <v>191</v>
      </c>
      <c r="CN15" s="483" t="s">
        <v>191</v>
      </c>
      <c r="CO15" s="483" t="s">
        <v>191</v>
      </c>
      <c r="CP15" s="483" t="s">
        <v>191</v>
      </c>
      <c r="CQ15" s="483" t="s">
        <v>191</v>
      </c>
      <c r="CR15" s="483" t="s">
        <v>191</v>
      </c>
      <c r="CS15" s="483" t="s">
        <v>191</v>
      </c>
      <c r="CT15" s="483" t="s">
        <v>191</v>
      </c>
      <c r="CU15" s="483" t="s">
        <v>191</v>
      </c>
      <c r="CV15" s="483" t="s">
        <v>191</v>
      </c>
      <c r="CW15" s="483" t="s">
        <v>191</v>
      </c>
      <c r="CX15" s="483" t="s">
        <v>191</v>
      </c>
      <c r="CY15" s="483" t="s">
        <v>191</v>
      </c>
      <c r="CZ15" s="483" t="s">
        <v>191</v>
      </c>
      <c r="DA15" s="483" t="s">
        <v>191</v>
      </c>
      <c r="DB15" s="483" t="s">
        <v>191</v>
      </c>
      <c r="DC15" s="483" t="s">
        <v>191</v>
      </c>
      <c r="DD15" s="483" t="s">
        <v>191</v>
      </c>
      <c r="DE15" s="483" t="s">
        <v>191</v>
      </c>
      <c r="DF15" s="483" t="s">
        <v>191</v>
      </c>
      <c r="DG15" s="483" t="s">
        <v>191</v>
      </c>
      <c r="DH15" s="483" t="s">
        <v>191</v>
      </c>
      <c r="DI15" s="483" t="s">
        <v>191</v>
      </c>
      <c r="DJ15" s="483" t="s">
        <v>191</v>
      </c>
      <c r="DK15" s="483" t="s">
        <v>191</v>
      </c>
      <c r="DL15" s="483" t="s">
        <v>191</v>
      </c>
      <c r="DM15" s="483" t="s">
        <v>191</v>
      </c>
      <c r="DN15" s="483" t="s">
        <v>191</v>
      </c>
      <c r="DO15" s="483" t="s">
        <v>191</v>
      </c>
      <c r="DP15" s="483" t="s">
        <v>191</v>
      </c>
      <c r="DQ15" s="483" t="s">
        <v>191</v>
      </c>
      <c r="DR15" s="483" t="s">
        <v>191</v>
      </c>
      <c r="DS15" s="483" t="s">
        <v>191</v>
      </c>
      <c r="DT15" s="483" t="s">
        <v>191</v>
      </c>
      <c r="DU15" s="483" t="s">
        <v>191</v>
      </c>
      <c r="DV15" s="483" t="s">
        <v>191</v>
      </c>
      <c r="DW15" s="483" t="s">
        <v>191</v>
      </c>
      <c r="DX15" s="483" t="s">
        <v>191</v>
      </c>
      <c r="DY15" s="483" t="s">
        <v>191</v>
      </c>
      <c r="DZ15" s="483" t="s">
        <v>191</v>
      </c>
      <c r="EA15" s="483" t="s">
        <v>191</v>
      </c>
      <c r="EB15" s="483" t="s">
        <v>191</v>
      </c>
      <c r="EC15" s="483" t="s">
        <v>191</v>
      </c>
      <c r="ED15" s="483" t="s">
        <v>191</v>
      </c>
      <c r="EE15" s="483" t="s">
        <v>191</v>
      </c>
      <c r="EF15" s="483" t="s">
        <v>191</v>
      </c>
      <c r="EG15" s="483" t="s">
        <v>191</v>
      </c>
      <c r="EH15" s="483" t="s">
        <v>191</v>
      </c>
      <c r="EI15" s="483" t="s">
        <v>191</v>
      </c>
      <c r="EJ15" s="483" t="s">
        <v>191</v>
      </c>
      <c r="EK15" s="483" t="s">
        <v>191</v>
      </c>
      <c r="EL15" s="483" t="s">
        <v>191</v>
      </c>
      <c r="EM15" s="483" t="s">
        <v>191</v>
      </c>
      <c r="EN15" s="483" t="s">
        <v>191</v>
      </c>
      <c r="EO15" s="483" t="s">
        <v>191</v>
      </c>
      <c r="EP15" s="483" t="s">
        <v>191</v>
      </c>
      <c r="EQ15" s="483" t="s">
        <v>191</v>
      </c>
      <c r="ER15" s="483" t="s">
        <v>191</v>
      </c>
      <c r="ES15" s="483" t="s">
        <v>191</v>
      </c>
      <c r="ET15" s="483" t="s">
        <v>191</v>
      </c>
      <c r="EU15" s="483" t="s">
        <v>191</v>
      </c>
      <c r="EV15" s="483" t="s">
        <v>191</v>
      </c>
      <c r="EW15" s="483" t="s">
        <v>191</v>
      </c>
      <c r="EX15" s="483" t="s">
        <v>191</v>
      </c>
      <c r="EY15" s="483" t="s">
        <v>191</v>
      </c>
      <c r="EZ15" s="483" t="s">
        <v>191</v>
      </c>
      <c r="FA15" s="483" t="s">
        <v>191</v>
      </c>
      <c r="FB15" s="483" t="s">
        <v>191</v>
      </c>
      <c r="FC15" s="483" t="s">
        <v>191</v>
      </c>
      <c r="FD15" s="483" t="s">
        <v>191</v>
      </c>
      <c r="FE15" s="483" t="s">
        <v>191</v>
      </c>
      <c r="FF15" s="483" t="s">
        <v>191</v>
      </c>
      <c r="FG15" s="483" t="s">
        <v>191</v>
      </c>
      <c r="FH15" s="483" t="s">
        <v>191</v>
      </c>
    </row>
    <row r="16" spans="1:164" x14ac:dyDescent="0.35">
      <c r="B16" s="143" t="s">
        <v>1567</v>
      </c>
      <c r="C16" s="320" t="s">
        <v>191</v>
      </c>
      <c r="D16" s="320" t="s">
        <v>191</v>
      </c>
      <c r="E16" s="275"/>
      <c r="F16" s="483" t="s">
        <v>191</v>
      </c>
      <c r="G16" s="483" t="s">
        <v>191</v>
      </c>
      <c r="H16" s="483" t="s">
        <v>191</v>
      </c>
      <c r="I16" s="483" t="s">
        <v>191</v>
      </c>
      <c r="J16" s="483" t="s">
        <v>191</v>
      </c>
      <c r="K16" s="483" t="s">
        <v>191</v>
      </c>
      <c r="L16" s="483" t="s">
        <v>191</v>
      </c>
      <c r="M16" s="483" t="s">
        <v>191</v>
      </c>
      <c r="N16" s="483" t="s">
        <v>191</v>
      </c>
      <c r="O16" s="483" t="s">
        <v>191</v>
      </c>
      <c r="P16" s="483" t="s">
        <v>191</v>
      </c>
      <c r="Q16" s="483" t="s">
        <v>191</v>
      </c>
      <c r="R16" s="483" t="s">
        <v>191</v>
      </c>
      <c r="S16" s="483" t="s">
        <v>191</v>
      </c>
      <c r="T16" s="483" t="s">
        <v>191</v>
      </c>
      <c r="U16" s="483" t="s">
        <v>191</v>
      </c>
      <c r="V16" s="483" t="s">
        <v>191</v>
      </c>
      <c r="W16" s="483" t="s">
        <v>191</v>
      </c>
      <c r="X16" s="483" t="s">
        <v>191</v>
      </c>
      <c r="Y16" s="483" t="s">
        <v>191</v>
      </c>
      <c r="Z16" s="483" t="s">
        <v>191</v>
      </c>
      <c r="AA16" s="483" t="s">
        <v>191</v>
      </c>
      <c r="AB16" s="483" t="s">
        <v>191</v>
      </c>
      <c r="AC16" s="483" t="s">
        <v>191</v>
      </c>
      <c r="AD16" s="483" t="s">
        <v>191</v>
      </c>
      <c r="AE16" s="483" t="s">
        <v>191</v>
      </c>
      <c r="AF16" s="483" t="s">
        <v>191</v>
      </c>
      <c r="AG16" s="483" t="s">
        <v>191</v>
      </c>
      <c r="AH16" s="483" t="s">
        <v>191</v>
      </c>
      <c r="AI16" s="483" t="s">
        <v>191</v>
      </c>
      <c r="AJ16" s="483" t="s">
        <v>191</v>
      </c>
      <c r="AK16" s="483" t="s">
        <v>191</v>
      </c>
      <c r="AL16" s="483" t="s">
        <v>191</v>
      </c>
      <c r="AM16" s="483" t="s">
        <v>191</v>
      </c>
      <c r="AN16" s="483" t="s">
        <v>191</v>
      </c>
      <c r="AO16" s="483" t="s">
        <v>191</v>
      </c>
      <c r="AP16" s="483" t="s">
        <v>191</v>
      </c>
      <c r="AQ16" s="483" t="s">
        <v>191</v>
      </c>
      <c r="AR16" s="483" t="s">
        <v>191</v>
      </c>
      <c r="AS16" s="483" t="s">
        <v>191</v>
      </c>
      <c r="AT16" s="483" t="s">
        <v>191</v>
      </c>
      <c r="AU16" s="483" t="s">
        <v>191</v>
      </c>
      <c r="AV16" s="483" t="s">
        <v>191</v>
      </c>
      <c r="AW16" s="483" t="s">
        <v>191</v>
      </c>
      <c r="AX16" s="483" t="s">
        <v>191</v>
      </c>
      <c r="AY16" s="483" t="s">
        <v>191</v>
      </c>
      <c r="AZ16" s="483" t="s">
        <v>191</v>
      </c>
      <c r="BA16" s="483" t="s">
        <v>191</v>
      </c>
      <c r="BB16" s="483" t="s">
        <v>191</v>
      </c>
      <c r="BC16" s="483" t="s">
        <v>191</v>
      </c>
      <c r="BD16" s="483" t="s">
        <v>191</v>
      </c>
      <c r="BE16" s="483" t="s">
        <v>191</v>
      </c>
      <c r="BF16" s="483" t="s">
        <v>191</v>
      </c>
      <c r="BG16" s="483" t="s">
        <v>191</v>
      </c>
      <c r="BH16" s="483" t="s">
        <v>191</v>
      </c>
      <c r="BI16" s="483" t="s">
        <v>191</v>
      </c>
      <c r="BJ16" s="483" t="s">
        <v>191</v>
      </c>
      <c r="BK16" s="483" t="s">
        <v>191</v>
      </c>
      <c r="BL16" s="483" t="s">
        <v>191</v>
      </c>
      <c r="BM16" s="483" t="s">
        <v>191</v>
      </c>
      <c r="BN16" s="483" t="s">
        <v>191</v>
      </c>
      <c r="BO16" s="483" t="s">
        <v>191</v>
      </c>
      <c r="BP16" s="483" t="s">
        <v>191</v>
      </c>
      <c r="BQ16" s="483" t="s">
        <v>191</v>
      </c>
      <c r="BR16" s="483" t="s">
        <v>191</v>
      </c>
      <c r="BS16" s="483" t="s">
        <v>191</v>
      </c>
      <c r="BT16" s="483" t="s">
        <v>191</v>
      </c>
      <c r="BU16" s="483" t="s">
        <v>191</v>
      </c>
      <c r="BV16" s="483" t="s">
        <v>191</v>
      </c>
      <c r="BW16" s="483" t="s">
        <v>191</v>
      </c>
      <c r="BX16" s="483" t="s">
        <v>191</v>
      </c>
      <c r="BY16" s="483" t="s">
        <v>191</v>
      </c>
      <c r="BZ16" s="483" t="s">
        <v>191</v>
      </c>
      <c r="CA16" s="483" t="s">
        <v>191</v>
      </c>
      <c r="CB16" s="483" t="s">
        <v>191</v>
      </c>
      <c r="CC16" s="483" t="s">
        <v>191</v>
      </c>
      <c r="CD16" s="483" t="s">
        <v>191</v>
      </c>
      <c r="CE16" s="483" t="s">
        <v>191</v>
      </c>
      <c r="CF16" s="483" t="s">
        <v>191</v>
      </c>
      <c r="CG16" s="483" t="s">
        <v>191</v>
      </c>
      <c r="CH16" s="483" t="s">
        <v>191</v>
      </c>
      <c r="CI16" s="483" t="s">
        <v>191</v>
      </c>
      <c r="CJ16" s="483" t="s">
        <v>191</v>
      </c>
      <c r="CK16" s="483" t="s">
        <v>191</v>
      </c>
      <c r="CL16" s="483" t="s">
        <v>191</v>
      </c>
      <c r="CM16" s="483" t="s">
        <v>191</v>
      </c>
      <c r="CN16" s="483" t="s">
        <v>191</v>
      </c>
      <c r="CO16" s="483" t="s">
        <v>191</v>
      </c>
      <c r="CP16" s="483" t="s">
        <v>191</v>
      </c>
      <c r="CQ16" s="483" t="s">
        <v>191</v>
      </c>
      <c r="CR16" s="483" t="s">
        <v>191</v>
      </c>
      <c r="CS16" s="483" t="s">
        <v>191</v>
      </c>
      <c r="CT16" s="483" t="s">
        <v>191</v>
      </c>
      <c r="CU16" s="483" t="s">
        <v>191</v>
      </c>
      <c r="CV16" s="483" t="s">
        <v>191</v>
      </c>
      <c r="CW16" s="483" t="s">
        <v>191</v>
      </c>
      <c r="CX16" s="483" t="s">
        <v>191</v>
      </c>
      <c r="CY16" s="483" t="s">
        <v>191</v>
      </c>
      <c r="CZ16" s="483" t="s">
        <v>191</v>
      </c>
      <c r="DA16" s="483" t="s">
        <v>191</v>
      </c>
      <c r="DB16" s="483" t="s">
        <v>191</v>
      </c>
      <c r="DC16" s="483" t="s">
        <v>191</v>
      </c>
      <c r="DD16" s="483" t="s">
        <v>191</v>
      </c>
      <c r="DE16" s="483" t="s">
        <v>191</v>
      </c>
      <c r="DF16" s="483" t="s">
        <v>191</v>
      </c>
      <c r="DG16" s="483" t="s">
        <v>191</v>
      </c>
      <c r="DH16" s="483" t="s">
        <v>191</v>
      </c>
      <c r="DI16" s="483" t="s">
        <v>191</v>
      </c>
      <c r="DJ16" s="483" t="s">
        <v>191</v>
      </c>
      <c r="DK16" s="483" t="s">
        <v>191</v>
      </c>
      <c r="DL16" s="483" t="s">
        <v>191</v>
      </c>
      <c r="DM16" s="483" t="s">
        <v>191</v>
      </c>
      <c r="DN16" s="483" t="s">
        <v>191</v>
      </c>
      <c r="DO16" s="483" t="s">
        <v>191</v>
      </c>
      <c r="DP16" s="483" t="s">
        <v>191</v>
      </c>
      <c r="DQ16" s="483" t="s">
        <v>191</v>
      </c>
      <c r="DR16" s="483" t="s">
        <v>191</v>
      </c>
      <c r="DS16" s="483" t="s">
        <v>191</v>
      </c>
      <c r="DT16" s="483" t="s">
        <v>191</v>
      </c>
      <c r="DU16" s="483" t="s">
        <v>191</v>
      </c>
      <c r="DV16" s="483" t="s">
        <v>191</v>
      </c>
      <c r="DW16" s="483" t="s">
        <v>191</v>
      </c>
      <c r="DX16" s="483" t="s">
        <v>191</v>
      </c>
      <c r="DY16" s="483" t="s">
        <v>191</v>
      </c>
      <c r="DZ16" s="483" t="s">
        <v>191</v>
      </c>
      <c r="EA16" s="483" t="s">
        <v>191</v>
      </c>
      <c r="EB16" s="483" t="s">
        <v>191</v>
      </c>
      <c r="EC16" s="483" t="s">
        <v>191</v>
      </c>
      <c r="ED16" s="483" t="s">
        <v>191</v>
      </c>
      <c r="EE16" s="483" t="s">
        <v>191</v>
      </c>
      <c r="EF16" s="483" t="s">
        <v>191</v>
      </c>
      <c r="EG16" s="483" t="s">
        <v>191</v>
      </c>
      <c r="EH16" s="483" t="s">
        <v>191</v>
      </c>
      <c r="EI16" s="483" t="s">
        <v>191</v>
      </c>
      <c r="EJ16" s="483" t="s">
        <v>191</v>
      </c>
      <c r="EK16" s="483" t="s">
        <v>191</v>
      </c>
      <c r="EL16" s="483" t="s">
        <v>191</v>
      </c>
      <c r="EM16" s="483" t="s">
        <v>191</v>
      </c>
      <c r="EN16" s="483" t="s">
        <v>191</v>
      </c>
      <c r="EO16" s="483" t="s">
        <v>191</v>
      </c>
      <c r="EP16" s="483" t="s">
        <v>191</v>
      </c>
      <c r="EQ16" s="483" t="s">
        <v>191</v>
      </c>
      <c r="ER16" s="483" t="s">
        <v>191</v>
      </c>
      <c r="ES16" s="483" t="s">
        <v>191</v>
      </c>
      <c r="ET16" s="483" t="s">
        <v>191</v>
      </c>
      <c r="EU16" s="483" t="s">
        <v>191</v>
      </c>
      <c r="EV16" s="483" t="s">
        <v>191</v>
      </c>
      <c r="EW16" s="483" t="s">
        <v>191</v>
      </c>
      <c r="EX16" s="483" t="s">
        <v>191</v>
      </c>
      <c r="EY16" s="483" t="s">
        <v>191</v>
      </c>
      <c r="EZ16" s="483" t="s">
        <v>191</v>
      </c>
      <c r="FA16" s="483" t="s">
        <v>191</v>
      </c>
      <c r="FB16" s="483" t="s">
        <v>191</v>
      </c>
      <c r="FC16" s="483" t="s">
        <v>191</v>
      </c>
      <c r="FD16" s="483" t="s">
        <v>191</v>
      </c>
      <c r="FE16" s="483" t="s">
        <v>191</v>
      </c>
      <c r="FF16" s="483" t="s">
        <v>191</v>
      </c>
      <c r="FG16" s="483" t="s">
        <v>191</v>
      </c>
      <c r="FH16" s="483" t="s">
        <v>191</v>
      </c>
    </row>
    <row r="17" spans="2:164" x14ac:dyDescent="0.35">
      <c r="C17" s="273"/>
      <c r="D17" s="274"/>
      <c r="E17" s="275"/>
      <c r="F17" s="486"/>
      <c r="G17" s="484"/>
      <c r="H17" s="485"/>
      <c r="I17" s="486"/>
      <c r="J17" s="484"/>
      <c r="K17" s="485"/>
      <c r="L17" s="273"/>
      <c r="M17" s="274"/>
      <c r="N17" s="275"/>
      <c r="O17" s="486"/>
      <c r="P17" s="484"/>
      <c r="Q17" s="485"/>
      <c r="R17" s="486"/>
      <c r="S17" s="484"/>
      <c r="T17" s="485"/>
      <c r="U17" s="273"/>
      <c r="V17" s="274"/>
      <c r="W17" s="275"/>
      <c r="X17" s="486"/>
      <c r="Y17" s="484"/>
      <c r="Z17" s="485"/>
      <c r="AA17" s="486"/>
      <c r="AB17" s="484"/>
      <c r="AC17" s="485"/>
      <c r="AD17" s="273"/>
      <c r="AE17" s="274"/>
      <c r="AF17" s="275"/>
      <c r="AG17" s="486"/>
      <c r="AH17" s="484"/>
      <c r="AI17" s="485"/>
      <c r="AJ17" s="486"/>
      <c r="AK17" s="484"/>
      <c r="AL17" s="485"/>
      <c r="AM17" s="273"/>
      <c r="AN17" s="274"/>
      <c r="AO17" s="275"/>
      <c r="AP17" s="486"/>
      <c r="AQ17" s="484"/>
      <c r="AR17" s="485"/>
      <c r="AS17" s="486"/>
      <c r="AT17" s="484"/>
      <c r="AU17" s="485"/>
      <c r="AV17" s="273"/>
      <c r="AW17" s="274"/>
      <c r="AX17" s="275"/>
      <c r="AY17" s="486"/>
      <c r="AZ17" s="484"/>
      <c r="BA17" s="485"/>
      <c r="BB17" s="486"/>
      <c r="BC17" s="484"/>
      <c r="BD17" s="485"/>
      <c r="BE17" s="273"/>
      <c r="BF17" s="274"/>
      <c r="BG17" s="275"/>
      <c r="BH17" s="486"/>
      <c r="BI17" s="484"/>
      <c r="BJ17" s="485"/>
      <c r="BK17" s="486"/>
      <c r="BL17" s="484"/>
      <c r="BM17" s="485"/>
      <c r="BN17" s="273"/>
      <c r="BO17" s="274"/>
      <c r="BP17" s="275"/>
      <c r="BQ17" s="486"/>
      <c r="BR17" s="484"/>
      <c r="BS17" s="485"/>
      <c r="BT17" s="486"/>
      <c r="BU17" s="484"/>
      <c r="BV17" s="485"/>
      <c r="BW17" s="273"/>
      <c r="BX17" s="274"/>
      <c r="BY17" s="275"/>
      <c r="BZ17" s="486"/>
      <c r="CA17" s="484"/>
      <c r="CB17" s="485"/>
      <c r="CC17" s="486"/>
      <c r="CD17" s="484"/>
      <c r="CE17" s="485"/>
      <c r="CF17" s="273"/>
      <c r="CG17" s="274"/>
      <c r="CH17" s="275"/>
      <c r="CI17" s="486"/>
      <c r="CJ17" s="484"/>
      <c r="CK17" s="485"/>
      <c r="CL17" s="486"/>
      <c r="CM17" s="484"/>
      <c r="CN17" s="485"/>
      <c r="CO17" s="273"/>
      <c r="CP17" s="274"/>
      <c r="CQ17" s="275"/>
      <c r="CR17" s="486"/>
      <c r="CS17" s="484"/>
      <c r="CT17" s="485"/>
      <c r="CU17" s="486"/>
      <c r="CV17" s="484"/>
      <c r="CW17" s="485"/>
      <c r="CX17" s="273"/>
      <c r="CY17" s="274"/>
      <c r="CZ17" s="275"/>
      <c r="DA17" s="486"/>
      <c r="DB17" s="484"/>
      <c r="DC17" s="485"/>
      <c r="DD17" s="486"/>
      <c r="DE17" s="484"/>
      <c r="DF17" s="485"/>
      <c r="DG17" s="273"/>
      <c r="DH17" s="274"/>
      <c r="DI17" s="275"/>
      <c r="DJ17" s="486"/>
      <c r="DK17" s="484"/>
      <c r="DL17" s="485"/>
      <c r="DM17" s="486"/>
      <c r="DN17" s="484"/>
      <c r="DO17" s="485"/>
      <c r="DP17" s="273"/>
      <c r="DQ17" s="274"/>
      <c r="DR17" s="275"/>
      <c r="DS17" s="486"/>
      <c r="DT17" s="484"/>
      <c r="DU17" s="485"/>
      <c r="DV17" s="486"/>
      <c r="DW17" s="484"/>
      <c r="DX17" s="485"/>
      <c r="DY17" s="273"/>
      <c r="DZ17" s="274"/>
      <c r="EA17" s="275"/>
      <c r="EB17" s="486"/>
      <c r="EC17" s="484"/>
      <c r="ED17" s="485"/>
      <c r="EE17" s="486"/>
      <c r="EF17" s="484"/>
      <c r="EG17" s="485"/>
      <c r="EH17" s="273"/>
      <c r="EI17" s="274"/>
      <c r="EJ17" s="275"/>
      <c r="EK17" s="486"/>
      <c r="EL17" s="484"/>
      <c r="EM17" s="485"/>
      <c r="EN17" s="486"/>
      <c r="EO17" s="484"/>
      <c r="EP17" s="485"/>
      <c r="EQ17" s="273"/>
      <c r="ER17" s="274"/>
      <c r="ES17" s="275"/>
      <c r="ET17" s="486"/>
      <c r="EU17" s="484"/>
      <c r="EV17" s="485"/>
      <c r="EW17" s="486"/>
      <c r="EX17" s="484"/>
      <c r="EY17" s="485"/>
      <c r="EZ17" s="273"/>
      <c r="FA17" s="274"/>
      <c r="FB17" s="275"/>
      <c r="FC17" s="486"/>
      <c r="FD17" s="484"/>
      <c r="FE17" s="485"/>
      <c r="FF17" s="486"/>
      <c r="FG17" s="484"/>
      <c r="FH17" s="485"/>
    </row>
    <row r="18" spans="2:164" x14ac:dyDescent="0.35">
      <c r="B18" t="s">
        <v>539</v>
      </c>
      <c r="C18" s="273"/>
      <c r="D18" s="274"/>
      <c r="E18" s="275"/>
      <c r="F18" s="486">
        <v>61</v>
      </c>
      <c r="G18" s="484">
        <v>45</v>
      </c>
      <c r="H18" s="485">
        <v>53</v>
      </c>
      <c r="I18" s="486">
        <v>29704</v>
      </c>
      <c r="J18" s="484">
        <v>30846</v>
      </c>
      <c r="K18" s="485">
        <v>60550</v>
      </c>
      <c r="L18" s="273"/>
      <c r="M18" s="274"/>
      <c r="N18" s="275"/>
      <c r="O18" s="486">
        <v>65</v>
      </c>
      <c r="P18" s="484">
        <v>50</v>
      </c>
      <c r="Q18" s="485">
        <v>57</v>
      </c>
      <c r="R18" s="486">
        <v>29704</v>
      </c>
      <c r="S18" s="484">
        <v>30846</v>
      </c>
      <c r="T18" s="485">
        <v>60550</v>
      </c>
      <c r="U18" s="273"/>
      <c r="V18" s="274"/>
      <c r="W18" s="275"/>
      <c r="X18" s="486">
        <v>33.700000000000003</v>
      </c>
      <c r="Y18" s="484">
        <v>31.2</v>
      </c>
      <c r="Z18" s="485">
        <v>32.4</v>
      </c>
      <c r="AA18" s="486">
        <v>29704</v>
      </c>
      <c r="AB18" s="484">
        <v>30846</v>
      </c>
      <c r="AC18" s="485">
        <v>60550</v>
      </c>
      <c r="AD18" s="273"/>
      <c r="AE18" s="274"/>
      <c r="AF18" s="275"/>
      <c r="AG18" s="486">
        <v>65</v>
      </c>
      <c r="AH18" s="484">
        <v>48</v>
      </c>
      <c r="AI18" s="485">
        <v>56</v>
      </c>
      <c r="AJ18" s="486">
        <v>15561</v>
      </c>
      <c r="AK18" s="484">
        <v>16231</v>
      </c>
      <c r="AL18" s="485">
        <v>31792</v>
      </c>
      <c r="AM18" s="273"/>
      <c r="AN18" s="274"/>
      <c r="AO18" s="275"/>
      <c r="AP18" s="486">
        <v>68</v>
      </c>
      <c r="AQ18" s="484">
        <v>51</v>
      </c>
      <c r="AR18" s="485">
        <v>59</v>
      </c>
      <c r="AS18" s="486">
        <v>15561</v>
      </c>
      <c r="AT18" s="484">
        <v>16231</v>
      </c>
      <c r="AU18" s="485">
        <v>31792</v>
      </c>
      <c r="AV18" s="273"/>
      <c r="AW18" s="274"/>
      <c r="AX18" s="275"/>
      <c r="AY18" s="486">
        <v>34.4</v>
      </c>
      <c r="AZ18" s="484">
        <v>31.7</v>
      </c>
      <c r="BA18" s="485">
        <v>33</v>
      </c>
      <c r="BB18" s="486">
        <v>15561</v>
      </c>
      <c r="BC18" s="484">
        <v>16231</v>
      </c>
      <c r="BD18" s="485">
        <v>31792</v>
      </c>
      <c r="BE18" s="273"/>
      <c r="BF18" s="274"/>
      <c r="BG18" s="275"/>
      <c r="BH18" s="486">
        <v>63</v>
      </c>
      <c r="BI18" s="484">
        <v>47</v>
      </c>
      <c r="BJ18" s="485">
        <v>55</v>
      </c>
      <c r="BK18" s="486">
        <v>1329</v>
      </c>
      <c r="BL18" s="484">
        <v>1445</v>
      </c>
      <c r="BM18" s="485">
        <v>2774</v>
      </c>
      <c r="BN18" s="273"/>
      <c r="BO18" s="274"/>
      <c r="BP18" s="275"/>
      <c r="BQ18" s="486">
        <v>66</v>
      </c>
      <c r="BR18" s="484">
        <v>51</v>
      </c>
      <c r="BS18" s="485">
        <v>58</v>
      </c>
      <c r="BT18" s="486">
        <v>1329</v>
      </c>
      <c r="BU18" s="484">
        <v>1445</v>
      </c>
      <c r="BV18" s="485">
        <v>2774</v>
      </c>
      <c r="BW18" s="273"/>
      <c r="BX18" s="274"/>
      <c r="BY18" s="275"/>
      <c r="BZ18" s="486">
        <v>34.5</v>
      </c>
      <c r="CA18" s="484">
        <v>31.8</v>
      </c>
      <c r="CB18" s="485">
        <v>33.1</v>
      </c>
      <c r="CC18" s="486">
        <v>1329</v>
      </c>
      <c r="CD18" s="484">
        <v>1445</v>
      </c>
      <c r="CE18" s="485">
        <v>2774</v>
      </c>
      <c r="CF18" s="273"/>
      <c r="CG18" s="274"/>
      <c r="CH18" s="275"/>
      <c r="CI18" s="486">
        <v>69</v>
      </c>
      <c r="CJ18" s="484">
        <v>51</v>
      </c>
      <c r="CK18" s="485">
        <v>60</v>
      </c>
      <c r="CL18" s="486">
        <v>17143</v>
      </c>
      <c r="CM18" s="484">
        <v>17574</v>
      </c>
      <c r="CN18" s="485">
        <v>34717</v>
      </c>
      <c r="CO18" s="273"/>
      <c r="CP18" s="274"/>
      <c r="CQ18" s="275"/>
      <c r="CR18" s="486">
        <v>71</v>
      </c>
      <c r="CS18" s="484">
        <v>54</v>
      </c>
      <c r="CT18" s="485">
        <v>62</v>
      </c>
      <c r="CU18" s="486">
        <v>17143</v>
      </c>
      <c r="CV18" s="484">
        <v>17574</v>
      </c>
      <c r="CW18" s="485">
        <v>34717</v>
      </c>
      <c r="CX18" s="273"/>
      <c r="CY18" s="274"/>
      <c r="CZ18" s="275"/>
      <c r="DA18" s="486">
        <v>35.5</v>
      </c>
      <c r="DB18" s="484">
        <v>32.9</v>
      </c>
      <c r="DC18" s="485">
        <v>34.200000000000003</v>
      </c>
      <c r="DD18" s="486">
        <v>17143</v>
      </c>
      <c r="DE18" s="484">
        <v>17574</v>
      </c>
      <c r="DF18" s="485">
        <v>34717</v>
      </c>
      <c r="DG18" s="273"/>
      <c r="DH18" s="274"/>
      <c r="DI18" s="275"/>
      <c r="DJ18" s="486">
        <v>68</v>
      </c>
      <c r="DK18" s="484">
        <v>51</v>
      </c>
      <c r="DL18" s="485">
        <v>60</v>
      </c>
      <c r="DM18" s="486">
        <v>219470</v>
      </c>
      <c r="DN18" s="484">
        <v>230855</v>
      </c>
      <c r="DO18" s="485">
        <v>450325</v>
      </c>
      <c r="DP18" s="273"/>
      <c r="DQ18" s="274"/>
      <c r="DR18" s="275"/>
      <c r="DS18" s="486">
        <v>70</v>
      </c>
      <c r="DT18" s="484">
        <v>53</v>
      </c>
      <c r="DU18" s="485">
        <v>62</v>
      </c>
      <c r="DV18" s="486">
        <v>219470</v>
      </c>
      <c r="DW18" s="484">
        <v>230855</v>
      </c>
      <c r="DX18" s="485">
        <v>450325</v>
      </c>
      <c r="DY18" s="273"/>
      <c r="DZ18" s="274"/>
      <c r="EA18" s="275"/>
      <c r="EB18" s="486">
        <v>35.4</v>
      </c>
      <c r="EC18" s="484">
        <v>32.9</v>
      </c>
      <c r="ED18" s="485">
        <v>34.1</v>
      </c>
      <c r="EE18" s="486">
        <v>219470</v>
      </c>
      <c r="EF18" s="484">
        <v>230855</v>
      </c>
      <c r="EG18" s="485">
        <v>450325</v>
      </c>
      <c r="EH18" s="273"/>
      <c r="EI18" s="274"/>
      <c r="EJ18" s="275"/>
      <c r="EK18" s="486">
        <v>67</v>
      </c>
      <c r="EL18" s="484">
        <v>50</v>
      </c>
      <c r="EM18" s="485">
        <v>58</v>
      </c>
      <c r="EN18" s="486">
        <v>312970</v>
      </c>
      <c r="EO18" s="484">
        <v>328361</v>
      </c>
      <c r="EP18" s="485">
        <v>641331</v>
      </c>
      <c r="EQ18" s="273"/>
      <c r="ER18" s="274"/>
      <c r="ES18" s="275"/>
      <c r="ET18" s="486">
        <v>69</v>
      </c>
      <c r="EU18" s="484">
        <v>52</v>
      </c>
      <c r="EV18" s="485">
        <v>60</v>
      </c>
      <c r="EW18" s="486">
        <v>312970</v>
      </c>
      <c r="EX18" s="484">
        <v>328361</v>
      </c>
      <c r="EY18" s="485">
        <v>641331</v>
      </c>
      <c r="EZ18" s="273"/>
      <c r="FA18" s="274"/>
      <c r="FB18" s="275"/>
      <c r="FC18" s="486">
        <v>35.1</v>
      </c>
      <c r="FD18" s="484">
        <v>32.6</v>
      </c>
      <c r="FE18" s="485">
        <v>33.799999999999997</v>
      </c>
      <c r="FF18" s="486">
        <v>312970</v>
      </c>
      <c r="FG18" s="484">
        <v>328361</v>
      </c>
      <c r="FH18" s="485">
        <v>641331</v>
      </c>
    </row>
    <row r="19" spans="2:164" x14ac:dyDescent="0.35">
      <c r="AR19" s="157"/>
    </row>
    <row r="21" spans="2:164" ht="14.25" x14ac:dyDescent="0.45">
      <c r="B21" s="272">
        <v>1</v>
      </c>
      <c r="C21" s="272">
        <v>2</v>
      </c>
      <c r="D21" s="272">
        <v>3</v>
      </c>
      <c r="E21" s="272">
        <v>4</v>
      </c>
      <c r="F21" s="272">
        <v>5</v>
      </c>
      <c r="G21" s="272">
        <v>6</v>
      </c>
      <c r="H21" s="272">
        <v>7</v>
      </c>
      <c r="I21" s="272">
        <v>8</v>
      </c>
      <c r="J21" s="272">
        <v>9</v>
      </c>
      <c r="K21" s="272">
        <v>10</v>
      </c>
      <c r="L21" s="272">
        <v>11</v>
      </c>
      <c r="M21" s="272">
        <v>12</v>
      </c>
      <c r="N21" s="272">
        <v>13</v>
      </c>
      <c r="O21" s="272">
        <v>14</v>
      </c>
      <c r="P21" s="272">
        <v>15</v>
      </c>
      <c r="Q21" s="272">
        <v>16</v>
      </c>
      <c r="R21" s="272">
        <v>17</v>
      </c>
      <c r="S21" s="272">
        <v>18</v>
      </c>
      <c r="T21" s="272">
        <v>19</v>
      </c>
      <c r="U21" s="272">
        <v>20</v>
      </c>
      <c r="V21" s="272">
        <v>21</v>
      </c>
      <c r="W21" s="272">
        <v>22</v>
      </c>
      <c r="X21" s="272">
        <v>23</v>
      </c>
      <c r="Y21" s="272">
        <v>24</v>
      </c>
      <c r="Z21" s="272">
        <v>25</v>
      </c>
      <c r="AA21" s="272">
        <v>26</v>
      </c>
      <c r="AB21" s="272">
        <v>27</v>
      </c>
      <c r="AC21" s="272">
        <v>28</v>
      </c>
      <c r="AD21" s="272">
        <v>29</v>
      </c>
      <c r="AE21" s="272">
        <v>30</v>
      </c>
      <c r="AF21" s="272">
        <v>31</v>
      </c>
      <c r="AG21" s="272">
        <v>32</v>
      </c>
      <c r="AH21" s="272">
        <v>33</v>
      </c>
      <c r="AI21" s="272">
        <v>34</v>
      </c>
      <c r="AJ21" s="272">
        <v>35</v>
      </c>
      <c r="AK21" s="272">
        <v>36</v>
      </c>
      <c r="AL21" s="272">
        <v>37</v>
      </c>
      <c r="AM21" s="272">
        <v>38</v>
      </c>
      <c r="AN21" s="272">
        <v>39</v>
      </c>
      <c r="AO21" s="272">
        <v>40</v>
      </c>
      <c r="AP21" s="272">
        <v>41</v>
      </c>
      <c r="AQ21" s="272">
        <v>42</v>
      </c>
      <c r="AR21" s="272">
        <v>43</v>
      </c>
      <c r="AS21" s="272">
        <v>44</v>
      </c>
      <c r="AT21" s="272">
        <v>45</v>
      </c>
      <c r="AU21" s="272">
        <v>46</v>
      </c>
      <c r="AV21" s="272">
        <v>47</v>
      </c>
      <c r="AW21" s="272">
        <v>48</v>
      </c>
      <c r="AX21" s="272">
        <v>49</v>
      </c>
      <c r="AY21" s="272">
        <v>50</v>
      </c>
      <c r="AZ21" s="272">
        <v>51</v>
      </c>
      <c r="BA21" s="272">
        <v>52</v>
      </c>
      <c r="BB21" s="272">
        <v>53</v>
      </c>
      <c r="BC21" s="272">
        <v>54</v>
      </c>
      <c r="BD21" s="272">
        <v>55</v>
      </c>
      <c r="BE21" s="272">
        <v>56</v>
      </c>
      <c r="BF21" s="272">
        <v>57</v>
      </c>
      <c r="BG21" s="272">
        <v>58</v>
      </c>
      <c r="BH21" s="272">
        <v>59</v>
      </c>
      <c r="BI21" s="272">
        <v>60</v>
      </c>
      <c r="BJ21" s="272">
        <v>61</v>
      </c>
      <c r="BK21" s="272">
        <v>62</v>
      </c>
      <c r="BL21" s="272">
        <v>63</v>
      </c>
      <c r="BM21" s="272">
        <v>64</v>
      </c>
      <c r="BN21" s="272">
        <v>65</v>
      </c>
      <c r="BO21" s="272">
        <v>66</v>
      </c>
      <c r="BP21" s="272">
        <v>67</v>
      </c>
      <c r="BQ21" s="272">
        <v>68</v>
      </c>
      <c r="BR21" s="272">
        <v>69</v>
      </c>
      <c r="BS21" s="272">
        <v>70</v>
      </c>
      <c r="BT21" s="272">
        <v>71</v>
      </c>
      <c r="BU21" s="272">
        <v>72</v>
      </c>
      <c r="BV21" s="272">
        <v>73</v>
      </c>
      <c r="BW21" s="272">
        <v>74</v>
      </c>
      <c r="BX21" s="272">
        <v>75</v>
      </c>
      <c r="BY21" s="272">
        <v>76</v>
      </c>
      <c r="BZ21" s="272">
        <v>77</v>
      </c>
      <c r="CA21" s="272">
        <v>78</v>
      </c>
      <c r="CB21" s="272">
        <v>79</v>
      </c>
      <c r="CC21" s="272">
        <v>80</v>
      </c>
      <c r="CD21" s="272">
        <v>81</v>
      </c>
      <c r="CE21" s="272">
        <v>82</v>
      </c>
      <c r="CF21" s="272">
        <v>83</v>
      </c>
      <c r="CG21" s="272">
        <v>84</v>
      </c>
      <c r="CH21" s="272">
        <v>85</v>
      </c>
      <c r="CI21" s="272">
        <v>86</v>
      </c>
      <c r="CJ21" s="272">
        <v>87</v>
      </c>
      <c r="CK21" s="272">
        <v>88</v>
      </c>
      <c r="CL21" s="272">
        <v>89</v>
      </c>
      <c r="CM21" s="272">
        <v>90</v>
      </c>
      <c r="CN21" s="272">
        <v>91</v>
      </c>
      <c r="CO21" s="272">
        <v>92</v>
      </c>
      <c r="CP21" s="272">
        <v>93</v>
      </c>
      <c r="CQ21" s="272">
        <v>94</v>
      </c>
      <c r="CR21" s="272">
        <v>95</v>
      </c>
      <c r="CS21" s="272">
        <v>96</v>
      </c>
      <c r="CT21" s="272">
        <v>97</v>
      </c>
      <c r="CU21" s="272">
        <v>98</v>
      </c>
      <c r="CV21" s="272">
        <v>99</v>
      </c>
      <c r="CW21" s="272">
        <v>100</v>
      </c>
      <c r="CX21" s="272">
        <v>101</v>
      </c>
      <c r="CY21" s="272">
        <v>102</v>
      </c>
      <c r="CZ21" s="272">
        <v>103</v>
      </c>
      <c r="DA21" s="272">
        <v>104</v>
      </c>
      <c r="DB21" s="272">
        <v>105</v>
      </c>
      <c r="DC21" s="272">
        <v>106</v>
      </c>
      <c r="DD21" s="272">
        <v>107</v>
      </c>
      <c r="DE21" s="272">
        <v>108</v>
      </c>
      <c r="DF21" s="272">
        <v>109</v>
      </c>
      <c r="DG21" s="272">
        <v>110</v>
      </c>
      <c r="DH21" s="272">
        <v>111</v>
      </c>
      <c r="DI21" s="272">
        <v>112</v>
      </c>
      <c r="DJ21" s="272">
        <v>113</v>
      </c>
      <c r="DK21" s="272">
        <v>114</v>
      </c>
      <c r="DL21" s="272">
        <v>115</v>
      </c>
      <c r="DM21" s="272">
        <v>116</v>
      </c>
      <c r="DN21" s="272">
        <v>117</v>
      </c>
      <c r="DO21" s="272">
        <v>118</v>
      </c>
      <c r="DP21" s="272">
        <v>119</v>
      </c>
      <c r="DQ21" s="272">
        <v>120</v>
      </c>
      <c r="DR21" s="272">
        <v>121</v>
      </c>
      <c r="DS21" s="272">
        <v>122</v>
      </c>
      <c r="DT21" s="272">
        <v>123</v>
      </c>
      <c r="DU21" s="272">
        <v>124</v>
      </c>
      <c r="DV21" s="272">
        <v>125</v>
      </c>
      <c r="DW21" s="272">
        <v>126</v>
      </c>
      <c r="DX21" s="272">
        <v>127</v>
      </c>
      <c r="DY21" s="272">
        <v>128</v>
      </c>
      <c r="DZ21" s="272">
        <v>129</v>
      </c>
      <c r="EA21" s="272">
        <v>130</v>
      </c>
      <c r="EB21" s="272">
        <v>131</v>
      </c>
      <c r="EC21" s="272">
        <v>132</v>
      </c>
      <c r="ED21" s="272">
        <v>133</v>
      </c>
      <c r="EE21" s="272">
        <v>134</v>
      </c>
      <c r="EF21" s="272">
        <v>135</v>
      </c>
      <c r="EG21" s="272">
        <v>136</v>
      </c>
      <c r="EH21" s="272">
        <v>137</v>
      </c>
      <c r="EI21" s="272">
        <v>138</v>
      </c>
      <c r="EJ21" s="272">
        <v>139</v>
      </c>
      <c r="EK21" s="272">
        <v>140</v>
      </c>
      <c r="EL21" s="272">
        <v>141</v>
      </c>
      <c r="EM21" s="272">
        <v>142</v>
      </c>
      <c r="EN21" s="272">
        <v>143</v>
      </c>
      <c r="EO21" s="272">
        <v>144</v>
      </c>
      <c r="EP21" s="272">
        <v>145</v>
      </c>
      <c r="EQ21" s="272">
        <v>146</v>
      </c>
      <c r="ER21" s="272">
        <v>147</v>
      </c>
      <c r="ES21" s="272">
        <v>148</v>
      </c>
      <c r="ET21" s="272">
        <v>149</v>
      </c>
      <c r="EU21" s="272">
        <v>150</v>
      </c>
      <c r="EV21" s="272">
        <v>151</v>
      </c>
      <c r="EW21" s="272">
        <v>152</v>
      </c>
      <c r="EX21" s="272">
        <v>153</v>
      </c>
      <c r="EY21" s="272">
        <v>154</v>
      </c>
      <c r="EZ21" s="272">
        <v>155</v>
      </c>
      <c r="FA21" s="272">
        <v>156</v>
      </c>
      <c r="FB21" s="272">
        <v>157</v>
      </c>
      <c r="FC21" s="272">
        <v>158</v>
      </c>
      <c r="FD21" s="272">
        <v>159</v>
      </c>
      <c r="FE21" s="272">
        <v>160</v>
      </c>
      <c r="FF21" s="272">
        <v>161</v>
      </c>
      <c r="FG21" s="272">
        <v>162</v>
      </c>
      <c r="FH21" s="272">
        <v>163</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4"/>
  </sheetPr>
  <dimension ref="A1:AQ103"/>
  <sheetViews>
    <sheetView zoomScaleNormal="100" workbookViewId="0">
      <pane ySplit="11" topLeftCell="A12" activePane="bottomLeft" state="frozen"/>
      <selection activeCell="O5" sqref="O5:V5"/>
      <selection pane="bottomLeft"/>
    </sheetView>
  </sheetViews>
  <sheetFormatPr defaultColWidth="9.1328125" defaultRowHeight="12.75" x14ac:dyDescent="0.35"/>
  <cols>
    <col min="1" max="1" width="1.3984375" style="37" customWidth="1"/>
    <col min="2" max="2" width="33.59765625" style="37" customWidth="1"/>
    <col min="3" max="3" width="6.59765625" style="37" customWidth="1"/>
    <col min="4" max="4" width="3.3984375" style="37" customWidth="1"/>
    <col min="5" max="5" width="3.86328125" style="37" customWidth="1"/>
    <col min="6" max="6" width="4.3984375" style="37" customWidth="1"/>
    <col min="7" max="7" width="6.86328125" style="37" customWidth="1"/>
    <col min="8" max="8" width="7.59765625" style="37" customWidth="1"/>
    <col min="9" max="9" width="4.3984375" style="37" customWidth="1"/>
    <col min="10" max="11" width="8.3984375" style="37" customWidth="1"/>
    <col min="12" max="12" width="8.1328125" style="37" customWidth="1"/>
    <col min="13" max="13" width="4.1328125" style="37" customWidth="1"/>
    <col min="14" max="14" width="4.86328125" style="37" customWidth="1"/>
    <col min="15" max="15" width="4.1328125" style="37" customWidth="1"/>
    <col min="16" max="16" width="4.3984375" customWidth="1"/>
    <col min="17" max="17" width="4.59765625" style="37" customWidth="1"/>
    <col min="18" max="18" width="7.59765625" style="37" customWidth="1"/>
    <col min="19" max="19" width="4.86328125" style="37" customWidth="1"/>
    <col min="20" max="20" width="5.59765625" style="37" customWidth="1"/>
    <col min="21" max="22" width="3.3984375" style="37" customWidth="1"/>
    <col min="23" max="23" width="6.59765625" style="37" customWidth="1"/>
    <col min="24" max="24" width="8.1328125" style="37" bestFit="1" customWidth="1"/>
    <col min="25" max="25" width="9.59765625" style="37" customWidth="1"/>
    <col min="26" max="28" width="9.1328125" style="37"/>
    <col min="29" max="29" width="9.1328125" style="37" hidden="1" customWidth="1"/>
    <col min="30" max="30" width="9.1328125" style="91" hidden="1" customWidth="1"/>
    <col min="31" max="31" width="9.1328125" style="37" hidden="1" customWidth="1"/>
    <col min="32" max="38" width="9.1328125" style="37" customWidth="1"/>
    <col min="39" max="16384" width="9.1328125" style="37"/>
  </cols>
  <sheetData>
    <row r="1" spans="1:30" ht="13.15" x14ac:dyDescent="0.4">
      <c r="A1" s="649"/>
    </row>
    <row r="2" spans="1:30" s="19" customFormat="1" ht="13.15" x14ac:dyDescent="0.4">
      <c r="A2" s="1" t="s">
        <v>565</v>
      </c>
      <c r="B2" s="1"/>
      <c r="C2" s="86"/>
      <c r="D2" s="86"/>
      <c r="AD2" s="90" t="s">
        <v>523</v>
      </c>
    </row>
    <row r="3" spans="1:30" s="19" customFormat="1" ht="14.65" thickBot="1" x14ac:dyDescent="0.4">
      <c r="A3" s="742" t="s">
        <v>1616</v>
      </c>
      <c r="B3" s="743"/>
      <c r="C3" s="743"/>
      <c r="D3" s="743"/>
      <c r="AD3" s="90" t="s">
        <v>440</v>
      </c>
    </row>
    <row r="4" spans="1:30" s="19" customFormat="1" ht="15" thickBot="1" x14ac:dyDescent="0.45">
      <c r="A4" s="83" t="s">
        <v>1152</v>
      </c>
      <c r="B4" s="83"/>
      <c r="C4" s="87"/>
      <c r="D4" s="87"/>
      <c r="S4" s="753" t="s">
        <v>209</v>
      </c>
      <c r="T4" s="762"/>
      <c r="U4" s="762"/>
      <c r="V4" s="762"/>
      <c r="W4" s="762"/>
      <c r="X4" s="762"/>
      <c r="Y4" s="763"/>
      <c r="AD4" s="90" t="s">
        <v>441</v>
      </c>
    </row>
    <row r="5" spans="1:30" s="19" customFormat="1" ht="12.75" customHeight="1" x14ac:dyDescent="0.35">
      <c r="A5" s="750"/>
      <c r="B5" s="750"/>
      <c r="C5" s="750"/>
      <c r="D5" s="750"/>
      <c r="E5" s="750"/>
      <c r="F5" s="750"/>
      <c r="S5" s="789" t="s">
        <v>234</v>
      </c>
      <c r="T5" s="790"/>
      <c r="U5" s="790"/>
      <c r="V5" s="744" t="s">
        <v>523</v>
      </c>
      <c r="W5" s="744"/>
      <c r="X5" s="744"/>
      <c r="Y5" s="745"/>
      <c r="AD5" s="90" t="s">
        <v>442</v>
      </c>
    </row>
    <row r="6" spans="1:30" s="19" customFormat="1" ht="12.75" customHeight="1" x14ac:dyDescent="0.35">
      <c r="A6" s="750"/>
      <c r="B6" s="750"/>
      <c r="C6" s="750"/>
      <c r="D6" s="750"/>
      <c r="E6" s="750"/>
      <c r="F6" s="750"/>
      <c r="S6" s="795" t="s">
        <v>210</v>
      </c>
      <c r="T6" s="796"/>
      <c r="U6" s="796"/>
      <c r="V6" s="764" t="s">
        <v>208</v>
      </c>
      <c r="W6" s="764"/>
      <c r="X6" s="764"/>
      <c r="Y6" s="765"/>
      <c r="AD6" s="90" t="s">
        <v>206</v>
      </c>
    </row>
    <row r="7" spans="1:30" s="19" customFormat="1" ht="13.5" customHeight="1" thickBot="1" x14ac:dyDescent="0.4">
      <c r="A7" s="740"/>
      <c r="B7" s="740"/>
      <c r="C7" s="740"/>
      <c r="D7" s="740"/>
      <c r="E7" s="740"/>
      <c r="F7" s="740"/>
      <c r="S7" s="797" t="s">
        <v>211</v>
      </c>
      <c r="T7" s="798"/>
      <c r="U7" s="798"/>
      <c r="V7" s="746">
        <v>2017</v>
      </c>
      <c r="W7" s="746"/>
      <c r="X7" s="746"/>
      <c r="Y7" s="747"/>
      <c r="AD7" s="90" t="s">
        <v>207</v>
      </c>
    </row>
    <row r="8" spans="1:30" x14ac:dyDescent="0.35">
      <c r="AD8" s="91" t="s">
        <v>208</v>
      </c>
    </row>
    <row r="9" spans="1:30" x14ac:dyDescent="0.35">
      <c r="A9" s="792" t="str">
        <f>V5</f>
        <v>At least expected</v>
      </c>
      <c r="B9" s="792"/>
      <c r="C9" s="785" t="s">
        <v>245</v>
      </c>
      <c r="D9" s="785"/>
      <c r="E9" s="785"/>
      <c r="F9" s="785"/>
      <c r="G9" s="785"/>
      <c r="H9" s="785"/>
      <c r="I9" s="785"/>
      <c r="J9" s="785"/>
      <c r="K9" s="785"/>
      <c r="L9" s="785"/>
      <c r="M9" s="785"/>
      <c r="N9" s="786"/>
      <c r="O9" s="786"/>
      <c r="P9" s="786"/>
      <c r="Q9" s="786"/>
      <c r="R9" s="786"/>
      <c r="S9" s="786"/>
      <c r="T9" s="786"/>
      <c r="U9" s="786"/>
      <c r="V9" s="786"/>
      <c r="W9" s="786"/>
      <c r="X9" s="786"/>
      <c r="Y9" s="786"/>
    </row>
    <row r="10" spans="1:30" ht="33.75" customHeight="1" x14ac:dyDescent="0.3">
      <c r="A10" s="793"/>
      <c r="B10" s="793"/>
      <c r="C10" s="791" t="s">
        <v>460</v>
      </c>
      <c r="D10" s="788"/>
      <c r="E10" s="788"/>
      <c r="F10" s="198"/>
      <c r="G10" s="787" t="s">
        <v>246</v>
      </c>
      <c r="H10" s="788"/>
      <c r="I10" s="198"/>
      <c r="J10" s="787" t="s">
        <v>461</v>
      </c>
      <c r="K10" s="788"/>
      <c r="L10" s="788"/>
      <c r="M10" s="198"/>
      <c r="N10" s="787" t="s">
        <v>462</v>
      </c>
      <c r="O10" s="788"/>
      <c r="P10" s="197"/>
      <c r="Q10" s="787" t="s">
        <v>463</v>
      </c>
      <c r="R10" s="788"/>
      <c r="S10" s="197"/>
      <c r="T10" s="787" t="s">
        <v>464</v>
      </c>
      <c r="U10" s="788"/>
      <c r="V10" s="788"/>
      <c r="W10" s="197"/>
      <c r="X10" s="787" t="s">
        <v>465</v>
      </c>
      <c r="Y10" s="788"/>
    </row>
    <row r="11" spans="1:30" ht="73.5" customHeight="1" x14ac:dyDescent="0.3">
      <c r="A11" s="794"/>
      <c r="B11" s="794"/>
      <c r="C11" s="324" t="s">
        <v>443</v>
      </c>
      <c r="D11" s="325" t="s">
        <v>444</v>
      </c>
      <c r="E11" s="326" t="s">
        <v>445</v>
      </c>
      <c r="F11" s="327"/>
      <c r="G11" s="324" t="s">
        <v>446</v>
      </c>
      <c r="H11" s="326" t="s">
        <v>447</v>
      </c>
      <c r="I11" s="71"/>
      <c r="J11" s="324" t="s">
        <v>448</v>
      </c>
      <c r="K11" s="325" t="s">
        <v>449</v>
      </c>
      <c r="L11" s="326" t="s">
        <v>450</v>
      </c>
      <c r="M11" s="327"/>
      <c r="N11" s="324" t="s">
        <v>451</v>
      </c>
      <c r="O11" s="326" t="s">
        <v>452</v>
      </c>
      <c r="P11" s="71"/>
      <c r="Q11" s="324" t="s">
        <v>453</v>
      </c>
      <c r="R11" s="326" t="s">
        <v>454</v>
      </c>
      <c r="S11" s="327"/>
      <c r="T11" s="324" t="s">
        <v>455</v>
      </c>
      <c r="U11" s="325" t="s">
        <v>456</v>
      </c>
      <c r="V11" s="326" t="s">
        <v>457</v>
      </c>
      <c r="W11" s="71"/>
      <c r="X11" s="324" t="s">
        <v>458</v>
      </c>
      <c r="Y11" s="326" t="s">
        <v>459</v>
      </c>
      <c r="AD11" s="37"/>
    </row>
    <row r="12" spans="1:30" ht="10.15" x14ac:dyDescent="0.3">
      <c r="A12" s="20" t="s">
        <v>212</v>
      </c>
      <c r="B12" s="15"/>
      <c r="C12" s="15"/>
      <c r="D12" s="15"/>
      <c r="E12" s="15"/>
      <c r="F12" s="15"/>
      <c r="G12" s="15"/>
      <c r="H12" s="15"/>
      <c r="I12" s="15"/>
      <c r="J12" s="15"/>
      <c r="K12" s="15"/>
      <c r="L12" s="15"/>
      <c r="M12" s="15"/>
      <c r="P12" s="37"/>
      <c r="AD12" s="91">
        <v>2013</v>
      </c>
    </row>
    <row r="13" spans="1:30" ht="10.15" x14ac:dyDescent="0.3">
      <c r="A13" s="3"/>
      <c r="B13" s="264" t="s">
        <v>213</v>
      </c>
      <c r="C13" s="301">
        <f ca="1">VLOOKUP(TRIM($B13),INDIRECT($AD$20),2+$AD$18+$AD$27,FALSE)</f>
        <v>87</v>
      </c>
      <c r="D13" s="301">
        <f ca="1">VLOOKUP(TRIM($B13),INDIRECT($AD$20),14+$AD$18+$AD$27,FALSE)</f>
        <v>87</v>
      </c>
      <c r="E13" s="301">
        <f ca="1">VLOOKUP(TRIM($B13),INDIRECT($AD$20),26+$AD$18+$AD$27,FALSE)</f>
        <v>87</v>
      </c>
      <c r="F13" s="301"/>
      <c r="G13" s="301">
        <f ca="1">VLOOKUP(TRIM($B13),INDIRECT($AD$20),38+$AD$18+$AD$27,FALSE)</f>
        <v>90</v>
      </c>
      <c r="H13" s="301">
        <f ca="1">VLOOKUP(TRIM($B13),INDIRECT($AD$20),50+$AD$18+$AD$27,FALSE)</f>
        <v>92</v>
      </c>
      <c r="I13" s="301"/>
      <c r="J13" s="301">
        <f ca="1">VLOOKUP(TRIM($B13),INDIRECT($AD$20),62+$AD$18+$AD$27,FALSE)</f>
        <v>90</v>
      </c>
      <c r="K13" s="301">
        <f ca="1">VLOOKUP(TRIM($B13),INDIRECT($AD$20),74+$AD$18+$AD$27,FALSE)</f>
        <v>89</v>
      </c>
      <c r="L13" s="301">
        <f ca="1">VLOOKUP(TRIM($B13),INDIRECT($AD$20),86+$AD$18+$AD$27,FALSE)</f>
        <v>91</v>
      </c>
      <c r="M13" s="301"/>
      <c r="N13" s="301">
        <f ca="1">VLOOKUP(TRIM($B13),INDIRECT($AD$20),98+$AD$18+$AD$27,FALSE)</f>
        <v>78</v>
      </c>
      <c r="O13" s="301">
        <f ca="1">VLOOKUP(TRIM($B13),INDIRECT($AD$20),110+$AD$18+$AD$27,FALSE)</f>
        <v>74</v>
      </c>
      <c r="P13" s="301"/>
      <c r="Q13" s="301">
        <f ca="1">VLOOKUP(TRIM($B13),INDIRECT($AD$20),122+$AD$18+$AD$27,FALSE)</f>
        <v>80</v>
      </c>
      <c r="R13" s="301">
        <f ca="1">VLOOKUP(TRIM($B13),INDIRECT($AD$20),134+$AD$18+$AD$27,FALSE)</f>
        <v>83</v>
      </c>
      <c r="S13" s="301"/>
      <c r="T13" s="301">
        <f ca="1">VLOOKUP(TRIM($B13),INDIRECT($AD$20),146+$AD$18+$AD$27,FALSE)</f>
        <v>87</v>
      </c>
      <c r="U13" s="301">
        <f ca="1">VLOOKUP(TRIM($B13),INDIRECT($AD$20),158+$AD$18+$AD$27,FALSE)</f>
        <v>87</v>
      </c>
      <c r="V13" s="301">
        <f ca="1">VLOOKUP(TRIM($B13),INDIRECT($AD$20),170+$AD$18+$AD$27,FALSE)</f>
        <v>94</v>
      </c>
      <c r="W13" s="301"/>
      <c r="X13" s="301">
        <f ca="1">VLOOKUP(TRIM($B13),INDIRECT($AD$20),182+$AD$18+$AD$27,FALSE)</f>
        <v>90</v>
      </c>
      <c r="Y13" s="301">
        <f ca="1">VLOOKUP(TRIM($B13),INDIRECT($AD$20),194+$AD$18+$AD$27,FALSE)</f>
        <v>90</v>
      </c>
      <c r="AD13" s="91">
        <v>2014</v>
      </c>
    </row>
    <row r="14" spans="1:30" ht="10.15" x14ac:dyDescent="0.3">
      <c r="A14" s="3"/>
      <c r="B14" s="265" t="s">
        <v>483</v>
      </c>
      <c r="C14" s="302">
        <f t="shared" ref="C14:C36" ca="1" si="0">VLOOKUP(TRIM($B14),INDIRECT($AD$20),2+$AD$18+$AD$27,FALSE)</f>
        <v>88</v>
      </c>
      <c r="D14" s="302">
        <f t="shared" ref="D14:D36" ca="1" si="1">VLOOKUP(TRIM($B14),INDIRECT($AD$20),14+$AD$18+$AD$27,FALSE)</f>
        <v>89</v>
      </c>
      <c r="E14" s="302">
        <f t="shared" ref="E14:E36" ca="1" si="2">VLOOKUP(TRIM($B14),INDIRECT($AD$20),26+$AD$18+$AD$27,FALSE)</f>
        <v>88</v>
      </c>
      <c r="F14" s="302"/>
      <c r="G14" s="302">
        <f t="shared" ref="G14:G36" ca="1" si="3">VLOOKUP(TRIM($B14),INDIRECT($AD$20),38+$AD$18+$AD$27,FALSE)</f>
        <v>90</v>
      </c>
      <c r="H14" s="302">
        <f t="shared" ref="H14:H36" ca="1" si="4">VLOOKUP(TRIM($B14),INDIRECT($AD$20),50+$AD$18+$AD$27,FALSE)</f>
        <v>93</v>
      </c>
      <c r="I14" s="302"/>
      <c r="J14" s="302">
        <f t="shared" ref="J14:J36" ca="1" si="5">VLOOKUP(TRIM($B14),INDIRECT($AD$20),62+$AD$18+$AD$27,FALSE)</f>
        <v>91</v>
      </c>
      <c r="K14" s="302">
        <f t="shared" ref="K14:K36" ca="1" si="6">VLOOKUP(TRIM($B14),INDIRECT($AD$20),74+$AD$18+$AD$27,FALSE)</f>
        <v>89</v>
      </c>
      <c r="L14" s="302">
        <f t="shared" ref="L14:L36" ca="1" si="7">VLOOKUP(TRIM($B14),INDIRECT($AD$20),86+$AD$18+$AD$27,FALSE)</f>
        <v>91</v>
      </c>
      <c r="M14" s="302"/>
      <c r="N14" s="302">
        <f t="shared" ref="N14:N36" ca="1" si="8">VLOOKUP(TRIM($B14),INDIRECT($AD$20),98+$AD$18+$AD$27,FALSE)</f>
        <v>79</v>
      </c>
      <c r="O14" s="302">
        <f t="shared" ref="O14:O36" ca="1" si="9">VLOOKUP(TRIM($B14),INDIRECT($AD$20),110+$AD$18+$AD$27,FALSE)</f>
        <v>75</v>
      </c>
      <c r="P14" s="302"/>
      <c r="Q14" s="302">
        <f t="shared" ref="Q14:Q36" ca="1" si="10">VLOOKUP(TRIM($B14),INDIRECT($AD$20),122+$AD$18+$AD$27,FALSE)</f>
        <v>81</v>
      </c>
      <c r="R14" s="302">
        <f t="shared" ref="R14:R36" ca="1" si="11">VLOOKUP(TRIM($B14),INDIRECT($AD$20),134+$AD$18+$AD$27,FALSE)</f>
        <v>84</v>
      </c>
      <c r="S14" s="302"/>
      <c r="T14" s="302">
        <f t="shared" ref="T14:T36" ca="1" si="12">VLOOKUP(TRIM($B14),INDIRECT($AD$20),146+$AD$18+$AD$27,FALSE)</f>
        <v>89</v>
      </c>
      <c r="U14" s="302">
        <f t="shared" ref="U14:U36" ca="1" si="13">VLOOKUP(TRIM($B14),INDIRECT($AD$20),158+$AD$18+$AD$27,FALSE)</f>
        <v>89</v>
      </c>
      <c r="V14" s="302">
        <f t="shared" ref="V14:V36" ca="1" si="14">VLOOKUP(TRIM($B14),INDIRECT($AD$20),170+$AD$18+$AD$27,FALSE)</f>
        <v>94</v>
      </c>
      <c r="W14" s="302"/>
      <c r="X14" s="302">
        <f t="shared" ref="X14:X36" ca="1" si="15">VLOOKUP(TRIM($B14),INDIRECT($AD$20),182+$AD$18+$AD$27,FALSE)</f>
        <v>90</v>
      </c>
      <c r="Y14" s="302">
        <f t="shared" ref="Y14:Y36" ca="1" si="16">VLOOKUP(TRIM($B14),INDIRECT($AD$20),194+$AD$18+$AD$27,FALSE)</f>
        <v>90</v>
      </c>
      <c r="AD14" s="92">
        <v>2015</v>
      </c>
    </row>
    <row r="15" spans="1:30" s="39" customFormat="1" ht="11.65" x14ac:dyDescent="0.3">
      <c r="A15" s="3"/>
      <c r="B15" s="265" t="s">
        <v>214</v>
      </c>
      <c r="C15" s="302">
        <f t="shared" ca="1" si="0"/>
        <v>90</v>
      </c>
      <c r="D15" s="302">
        <f t="shared" ca="1" si="1"/>
        <v>91</v>
      </c>
      <c r="E15" s="302">
        <f t="shared" ca="1" si="2"/>
        <v>91</v>
      </c>
      <c r="F15" s="302"/>
      <c r="G15" s="302">
        <f t="shared" ca="1" si="3"/>
        <v>90</v>
      </c>
      <c r="H15" s="302">
        <f t="shared" ca="1" si="4"/>
        <v>94</v>
      </c>
      <c r="I15" s="302"/>
      <c r="J15" s="302">
        <f t="shared" ca="1" si="5"/>
        <v>92</v>
      </c>
      <c r="K15" s="302">
        <f t="shared" ca="1" si="6"/>
        <v>91</v>
      </c>
      <c r="L15" s="302">
        <f t="shared" ca="1" si="7"/>
        <v>93</v>
      </c>
      <c r="M15" s="302"/>
      <c r="N15" s="302">
        <f t="shared" ca="1" si="8"/>
        <v>81</v>
      </c>
      <c r="O15" s="302">
        <f t="shared" ca="1" si="9"/>
        <v>77</v>
      </c>
      <c r="P15" s="302"/>
      <c r="Q15" s="302">
        <f t="shared" ca="1" si="10"/>
        <v>83</v>
      </c>
      <c r="R15" s="302">
        <f t="shared" ca="1" si="11"/>
        <v>86</v>
      </c>
      <c r="S15" s="302"/>
      <c r="T15" s="302">
        <f t="shared" ca="1" si="12"/>
        <v>90</v>
      </c>
      <c r="U15" s="302">
        <f t="shared" ca="1" si="13"/>
        <v>90</v>
      </c>
      <c r="V15" s="302">
        <f t="shared" ca="1" si="14"/>
        <v>94</v>
      </c>
      <c r="W15" s="302"/>
      <c r="X15" s="302">
        <f t="shared" ca="1" si="15"/>
        <v>90</v>
      </c>
      <c r="Y15" s="302">
        <f t="shared" ca="1" si="16"/>
        <v>91</v>
      </c>
      <c r="AD15" s="101">
        <v>2016</v>
      </c>
    </row>
    <row r="16" spans="1:30" ht="10.15" x14ac:dyDescent="0.3">
      <c r="A16" s="3"/>
      <c r="B16" s="265" t="s">
        <v>484</v>
      </c>
      <c r="C16" s="302">
        <f t="shared" ca="1" si="0"/>
        <v>73</v>
      </c>
      <c r="D16" s="302">
        <f t="shared" ca="1" si="1"/>
        <v>74</v>
      </c>
      <c r="E16" s="302">
        <f t="shared" ca="1" si="2"/>
        <v>72</v>
      </c>
      <c r="F16" s="302"/>
      <c r="G16" s="302">
        <f t="shared" ca="1" si="3"/>
        <v>79</v>
      </c>
      <c r="H16" s="302">
        <f t="shared" ca="1" si="4"/>
        <v>82</v>
      </c>
      <c r="I16" s="302"/>
      <c r="J16" s="302">
        <f t="shared" ca="1" si="5"/>
        <v>81</v>
      </c>
      <c r="K16" s="302">
        <f t="shared" ca="1" si="6"/>
        <v>77</v>
      </c>
      <c r="L16" s="302">
        <f t="shared" ca="1" si="7"/>
        <v>80</v>
      </c>
      <c r="M16" s="302"/>
      <c r="N16" s="302">
        <f t="shared" ca="1" si="8"/>
        <v>44</v>
      </c>
      <c r="O16" s="302">
        <f t="shared" ca="1" si="9"/>
        <v>41</v>
      </c>
      <c r="P16" s="302"/>
      <c r="Q16" s="302">
        <f t="shared" ca="1" si="10"/>
        <v>50</v>
      </c>
      <c r="R16" s="302">
        <f t="shared" ca="1" si="11"/>
        <v>53</v>
      </c>
      <c r="S16" s="302"/>
      <c r="T16" s="302">
        <f t="shared" ca="1" si="12"/>
        <v>70</v>
      </c>
      <c r="U16" s="302">
        <f t="shared" ca="1" si="13"/>
        <v>69</v>
      </c>
      <c r="V16" s="302">
        <f t="shared" ca="1" si="14"/>
        <v>80</v>
      </c>
      <c r="W16" s="302"/>
      <c r="X16" s="302">
        <f t="shared" ca="1" si="15"/>
        <v>76</v>
      </c>
      <c r="Y16" s="302">
        <f t="shared" ca="1" si="16"/>
        <v>74</v>
      </c>
      <c r="AD16" s="91">
        <v>2017</v>
      </c>
    </row>
    <row r="17" spans="1:30" ht="10.15" x14ac:dyDescent="0.3">
      <c r="A17" s="3"/>
      <c r="B17" s="265" t="s">
        <v>165</v>
      </c>
      <c r="C17" s="302">
        <f t="shared" ca="1" si="0"/>
        <v>61</v>
      </c>
      <c r="D17" s="302">
        <f t="shared" ca="1" si="1"/>
        <v>57</v>
      </c>
      <c r="E17" s="302">
        <f t="shared" ca="1" si="2"/>
        <v>54</v>
      </c>
      <c r="F17" s="302"/>
      <c r="G17" s="302">
        <f t="shared" ca="1" si="3"/>
        <v>76</v>
      </c>
      <c r="H17" s="302">
        <f t="shared" ca="1" si="4"/>
        <v>74</v>
      </c>
      <c r="I17" s="302"/>
      <c r="J17" s="302">
        <f t="shared" ca="1" si="5"/>
        <v>71</v>
      </c>
      <c r="K17" s="302">
        <f t="shared" ca="1" si="6"/>
        <v>68</v>
      </c>
      <c r="L17" s="302">
        <f t="shared" ca="1" si="7"/>
        <v>73</v>
      </c>
      <c r="M17" s="302"/>
      <c r="N17" s="302">
        <f t="shared" ca="1" si="8"/>
        <v>38</v>
      </c>
      <c r="O17" s="302">
        <f t="shared" ca="1" si="9"/>
        <v>33</v>
      </c>
      <c r="P17" s="302"/>
      <c r="Q17" s="302">
        <f t="shared" ca="1" si="10"/>
        <v>41</v>
      </c>
      <c r="R17" s="302">
        <f t="shared" ca="1" si="11"/>
        <v>44</v>
      </c>
      <c r="S17" s="302"/>
      <c r="T17" s="302">
        <f t="shared" ca="1" si="12"/>
        <v>57</v>
      </c>
      <c r="U17" s="302">
        <f t="shared" ca="1" si="13"/>
        <v>57</v>
      </c>
      <c r="V17" s="302">
        <f t="shared" ca="1" si="14"/>
        <v>75</v>
      </c>
      <c r="W17" s="302"/>
      <c r="X17" s="302">
        <f t="shared" ca="1" si="15"/>
        <v>70</v>
      </c>
      <c r="Y17" s="302">
        <f t="shared" ca="1" si="16"/>
        <v>67</v>
      </c>
    </row>
    <row r="18" spans="1:30" ht="10.15" x14ac:dyDescent="0.3">
      <c r="A18" s="3"/>
      <c r="B18" s="265" t="s">
        <v>485</v>
      </c>
      <c r="C18" s="302">
        <f t="shared" ca="1" si="0"/>
        <v>81</v>
      </c>
      <c r="D18" s="302">
        <f t="shared" ca="1" si="1"/>
        <v>77</v>
      </c>
      <c r="E18" s="302">
        <f t="shared" ca="1" si="2"/>
        <v>75</v>
      </c>
      <c r="F18" s="302"/>
      <c r="G18" s="302">
        <f t="shared" ca="1" si="3"/>
        <v>90</v>
      </c>
      <c r="H18" s="302">
        <f t="shared" ca="1" si="4"/>
        <v>88</v>
      </c>
      <c r="I18" s="302"/>
      <c r="J18" s="302">
        <f t="shared" ca="1" si="5"/>
        <v>85</v>
      </c>
      <c r="K18" s="302">
        <f t="shared" ca="1" si="6"/>
        <v>84</v>
      </c>
      <c r="L18" s="302">
        <f t="shared" ca="1" si="7"/>
        <v>87</v>
      </c>
      <c r="M18" s="302"/>
      <c r="N18" s="302">
        <f t="shared" ca="1" si="8"/>
        <v>71</v>
      </c>
      <c r="O18" s="302">
        <f t="shared" ca="1" si="9"/>
        <v>67</v>
      </c>
      <c r="P18" s="302"/>
      <c r="Q18" s="302">
        <f t="shared" ca="1" si="10"/>
        <v>74</v>
      </c>
      <c r="R18" s="302">
        <f t="shared" ca="1" si="11"/>
        <v>74</v>
      </c>
      <c r="S18" s="302"/>
      <c r="T18" s="302">
        <f t="shared" ca="1" si="12"/>
        <v>77</v>
      </c>
      <c r="U18" s="302">
        <f t="shared" ca="1" si="13"/>
        <v>77</v>
      </c>
      <c r="V18" s="302">
        <f t="shared" ca="1" si="14"/>
        <v>90</v>
      </c>
      <c r="W18" s="302"/>
      <c r="X18" s="302">
        <f t="shared" ca="1" si="15"/>
        <v>87</v>
      </c>
      <c r="Y18" s="302">
        <f t="shared" ca="1" si="16"/>
        <v>85</v>
      </c>
      <c r="AD18" s="293">
        <f>IF(V5="At least expected",9,IF(V5="Emerging",0,IF(V5="Expected",3,IF(V5="Exceeded",6))))</f>
        <v>9</v>
      </c>
    </row>
    <row r="19" spans="1:30" ht="10.15" x14ac:dyDescent="0.3">
      <c r="A19" s="3"/>
      <c r="B19" s="264" t="s">
        <v>215</v>
      </c>
      <c r="C19" s="301">
        <f t="shared" ca="1" si="0"/>
        <v>87</v>
      </c>
      <c r="D19" s="301">
        <f t="shared" ca="1" si="1"/>
        <v>87</v>
      </c>
      <c r="E19" s="301">
        <f t="shared" ca="1" si="2"/>
        <v>87</v>
      </c>
      <c r="F19" s="301"/>
      <c r="G19" s="301">
        <f t="shared" ca="1" si="3"/>
        <v>91</v>
      </c>
      <c r="H19" s="301">
        <f t="shared" ca="1" si="4"/>
        <v>92</v>
      </c>
      <c r="I19" s="301"/>
      <c r="J19" s="301">
        <f t="shared" ca="1" si="5"/>
        <v>90</v>
      </c>
      <c r="K19" s="301">
        <f t="shared" ca="1" si="6"/>
        <v>89</v>
      </c>
      <c r="L19" s="301">
        <f t="shared" ca="1" si="7"/>
        <v>90</v>
      </c>
      <c r="M19" s="301"/>
      <c r="N19" s="301">
        <f t="shared" ca="1" si="8"/>
        <v>79</v>
      </c>
      <c r="O19" s="301">
        <f t="shared" ca="1" si="9"/>
        <v>75</v>
      </c>
      <c r="P19" s="301"/>
      <c r="Q19" s="301">
        <f t="shared" ca="1" si="10"/>
        <v>81</v>
      </c>
      <c r="R19" s="301">
        <f t="shared" ca="1" si="11"/>
        <v>83</v>
      </c>
      <c r="S19" s="301"/>
      <c r="T19" s="301">
        <f t="shared" ca="1" si="12"/>
        <v>87</v>
      </c>
      <c r="U19" s="301">
        <f t="shared" ca="1" si="13"/>
        <v>87</v>
      </c>
      <c r="V19" s="301">
        <f t="shared" ca="1" si="14"/>
        <v>94</v>
      </c>
      <c r="W19" s="301"/>
      <c r="X19" s="301">
        <f t="shared" ca="1" si="15"/>
        <v>90</v>
      </c>
      <c r="Y19" s="301">
        <f t="shared" ca="1" si="16"/>
        <v>89</v>
      </c>
    </row>
    <row r="20" spans="1:30" ht="10.15" x14ac:dyDescent="0.3">
      <c r="A20" s="3"/>
      <c r="B20" s="265" t="s">
        <v>486</v>
      </c>
      <c r="C20" s="302">
        <f t="shared" ca="1" si="0"/>
        <v>86</v>
      </c>
      <c r="D20" s="302">
        <f t="shared" ca="1" si="1"/>
        <v>87</v>
      </c>
      <c r="E20" s="302">
        <f t="shared" ca="1" si="2"/>
        <v>88</v>
      </c>
      <c r="F20" s="302"/>
      <c r="G20" s="302">
        <f t="shared" ca="1" si="3"/>
        <v>90</v>
      </c>
      <c r="H20" s="302">
        <f t="shared" ca="1" si="4"/>
        <v>92</v>
      </c>
      <c r="I20" s="302"/>
      <c r="J20" s="302">
        <f t="shared" ca="1" si="5"/>
        <v>89</v>
      </c>
      <c r="K20" s="302">
        <f t="shared" ca="1" si="6"/>
        <v>87</v>
      </c>
      <c r="L20" s="302">
        <f t="shared" ca="1" si="7"/>
        <v>90</v>
      </c>
      <c r="M20" s="302"/>
      <c r="N20" s="302">
        <f t="shared" ca="1" si="8"/>
        <v>74</v>
      </c>
      <c r="O20" s="302">
        <f t="shared" ca="1" si="9"/>
        <v>70</v>
      </c>
      <c r="P20" s="302"/>
      <c r="Q20" s="302">
        <f t="shared" ca="1" si="10"/>
        <v>77</v>
      </c>
      <c r="R20" s="302">
        <f t="shared" ca="1" si="11"/>
        <v>81</v>
      </c>
      <c r="S20" s="302"/>
      <c r="T20" s="302">
        <f t="shared" ca="1" si="12"/>
        <v>87</v>
      </c>
      <c r="U20" s="302">
        <f t="shared" ca="1" si="13"/>
        <v>86</v>
      </c>
      <c r="V20" s="302">
        <f t="shared" ca="1" si="14"/>
        <v>94</v>
      </c>
      <c r="W20" s="302"/>
      <c r="X20" s="302">
        <f t="shared" ca="1" si="15"/>
        <v>89</v>
      </c>
      <c r="Y20" s="302">
        <f t="shared" ca="1" si="16"/>
        <v>89</v>
      </c>
      <c r="AD20" s="294" t="str">
        <f>"Table3_ETH_"&amp;V7</f>
        <v>Table3_ETH_2017</v>
      </c>
    </row>
    <row r="21" spans="1:30" s="39" customFormat="1" ht="10.15" x14ac:dyDescent="0.3">
      <c r="A21" s="3"/>
      <c r="B21" s="265" t="s">
        <v>487</v>
      </c>
      <c r="C21" s="302">
        <f t="shared" ca="1" si="0"/>
        <v>87</v>
      </c>
      <c r="D21" s="302">
        <f t="shared" ca="1" si="1"/>
        <v>87</v>
      </c>
      <c r="E21" s="302">
        <f t="shared" ca="1" si="2"/>
        <v>87</v>
      </c>
      <c r="F21" s="302"/>
      <c r="G21" s="302">
        <f t="shared" ca="1" si="3"/>
        <v>91</v>
      </c>
      <c r="H21" s="302">
        <f t="shared" ca="1" si="4"/>
        <v>92</v>
      </c>
      <c r="I21" s="302"/>
      <c r="J21" s="302">
        <f t="shared" ca="1" si="5"/>
        <v>89</v>
      </c>
      <c r="K21" s="302">
        <f t="shared" ca="1" si="6"/>
        <v>88</v>
      </c>
      <c r="L21" s="302">
        <f t="shared" ca="1" si="7"/>
        <v>90</v>
      </c>
      <c r="M21" s="302"/>
      <c r="N21" s="302">
        <f t="shared" ca="1" si="8"/>
        <v>78</v>
      </c>
      <c r="O21" s="302">
        <f t="shared" ca="1" si="9"/>
        <v>74</v>
      </c>
      <c r="P21" s="302"/>
      <c r="Q21" s="302">
        <f t="shared" ca="1" si="10"/>
        <v>81</v>
      </c>
      <c r="R21" s="302">
        <f t="shared" ca="1" si="11"/>
        <v>83</v>
      </c>
      <c r="S21" s="302"/>
      <c r="T21" s="302">
        <f t="shared" ca="1" si="12"/>
        <v>86</v>
      </c>
      <c r="U21" s="302">
        <f t="shared" ca="1" si="13"/>
        <v>86</v>
      </c>
      <c r="V21" s="302">
        <f t="shared" ca="1" si="14"/>
        <v>94</v>
      </c>
      <c r="W21" s="302"/>
      <c r="X21" s="302">
        <f t="shared" ca="1" si="15"/>
        <v>90</v>
      </c>
      <c r="Y21" s="302">
        <f t="shared" ca="1" si="16"/>
        <v>89</v>
      </c>
      <c r="AD21" s="293" t="str">
        <f>"Table3_EAL_"&amp;V7</f>
        <v>Table3_EAL_2017</v>
      </c>
    </row>
    <row r="22" spans="1:30" ht="10.15" x14ac:dyDescent="0.3">
      <c r="A22" s="3"/>
      <c r="B22" s="265" t="s">
        <v>488</v>
      </c>
      <c r="C22" s="302">
        <f t="shared" ca="1" si="0"/>
        <v>89</v>
      </c>
      <c r="D22" s="302">
        <f t="shared" ca="1" si="1"/>
        <v>89</v>
      </c>
      <c r="E22" s="302">
        <f t="shared" ca="1" si="2"/>
        <v>88</v>
      </c>
      <c r="F22" s="302"/>
      <c r="G22" s="302">
        <f t="shared" ca="1" si="3"/>
        <v>92</v>
      </c>
      <c r="H22" s="302">
        <f t="shared" ca="1" si="4"/>
        <v>93</v>
      </c>
      <c r="I22" s="302"/>
      <c r="J22" s="302">
        <f t="shared" ca="1" si="5"/>
        <v>91</v>
      </c>
      <c r="K22" s="302">
        <f t="shared" ca="1" si="6"/>
        <v>91</v>
      </c>
      <c r="L22" s="302">
        <f t="shared" ca="1" si="7"/>
        <v>92</v>
      </c>
      <c r="M22" s="302"/>
      <c r="N22" s="302">
        <f t="shared" ca="1" si="8"/>
        <v>82</v>
      </c>
      <c r="O22" s="302">
        <f t="shared" ca="1" si="9"/>
        <v>79</v>
      </c>
      <c r="P22" s="302"/>
      <c r="Q22" s="302">
        <f t="shared" ca="1" si="10"/>
        <v>84</v>
      </c>
      <c r="R22" s="302">
        <f t="shared" ca="1" si="11"/>
        <v>85</v>
      </c>
      <c r="S22" s="302"/>
      <c r="T22" s="302">
        <f t="shared" ca="1" si="12"/>
        <v>88</v>
      </c>
      <c r="U22" s="302">
        <f t="shared" ca="1" si="13"/>
        <v>88</v>
      </c>
      <c r="V22" s="302">
        <f t="shared" ca="1" si="14"/>
        <v>94</v>
      </c>
      <c r="W22" s="302"/>
      <c r="X22" s="302">
        <f t="shared" ca="1" si="15"/>
        <v>91</v>
      </c>
      <c r="Y22" s="302">
        <f t="shared" ca="1" si="16"/>
        <v>90</v>
      </c>
      <c r="AD22" s="293" t="str">
        <f>"Table3_FSM_"&amp;V7</f>
        <v>Table3_FSM_2017</v>
      </c>
    </row>
    <row r="23" spans="1:30" ht="10.15" x14ac:dyDescent="0.3">
      <c r="A23" s="3"/>
      <c r="B23" s="265" t="s">
        <v>489</v>
      </c>
      <c r="C23" s="302">
        <f t="shared" ca="1" si="0"/>
        <v>87</v>
      </c>
      <c r="D23" s="302">
        <f t="shared" ca="1" si="1"/>
        <v>87</v>
      </c>
      <c r="E23" s="302">
        <f t="shared" ca="1" si="2"/>
        <v>86</v>
      </c>
      <c r="F23" s="302"/>
      <c r="G23" s="302">
        <f t="shared" ca="1" si="3"/>
        <v>91</v>
      </c>
      <c r="H23" s="302">
        <f t="shared" ca="1" si="4"/>
        <v>92</v>
      </c>
      <c r="I23" s="302"/>
      <c r="J23" s="302">
        <f t="shared" ca="1" si="5"/>
        <v>90</v>
      </c>
      <c r="K23" s="302">
        <f t="shared" ca="1" si="6"/>
        <v>88</v>
      </c>
      <c r="L23" s="302">
        <f t="shared" ca="1" si="7"/>
        <v>90</v>
      </c>
      <c r="M23" s="302"/>
      <c r="N23" s="302">
        <f t="shared" ca="1" si="8"/>
        <v>79</v>
      </c>
      <c r="O23" s="302">
        <f t="shared" ca="1" si="9"/>
        <v>76</v>
      </c>
      <c r="P23" s="302"/>
      <c r="Q23" s="302">
        <f t="shared" ca="1" si="10"/>
        <v>81</v>
      </c>
      <c r="R23" s="302">
        <f t="shared" ca="1" si="11"/>
        <v>83</v>
      </c>
      <c r="S23" s="302"/>
      <c r="T23" s="302">
        <f t="shared" ca="1" si="12"/>
        <v>87</v>
      </c>
      <c r="U23" s="302">
        <f t="shared" ca="1" si="13"/>
        <v>86</v>
      </c>
      <c r="V23" s="302">
        <f t="shared" ca="1" si="14"/>
        <v>93</v>
      </c>
      <c r="W23" s="302"/>
      <c r="X23" s="302">
        <f t="shared" ca="1" si="15"/>
        <v>90</v>
      </c>
      <c r="Y23" s="302">
        <f t="shared" ca="1" si="16"/>
        <v>89</v>
      </c>
      <c r="AD23" s="293" t="str">
        <f>"Table3_SEN_"&amp;V7</f>
        <v>Table3_SEN_2017</v>
      </c>
    </row>
    <row r="24" spans="1:30" ht="10.15" x14ac:dyDescent="0.3">
      <c r="A24" s="3"/>
      <c r="B24" s="264" t="s">
        <v>216</v>
      </c>
      <c r="C24" s="301">
        <f t="shared" ca="1" si="0"/>
        <v>83</v>
      </c>
      <c r="D24" s="301">
        <f t="shared" ca="1" si="1"/>
        <v>81</v>
      </c>
      <c r="E24" s="301">
        <f t="shared" ca="1" si="2"/>
        <v>81</v>
      </c>
      <c r="F24" s="301"/>
      <c r="G24" s="301">
        <f t="shared" ca="1" si="3"/>
        <v>88</v>
      </c>
      <c r="H24" s="301">
        <f t="shared" ca="1" si="4"/>
        <v>88</v>
      </c>
      <c r="I24" s="301"/>
      <c r="J24" s="301">
        <f t="shared" ca="1" si="5"/>
        <v>85</v>
      </c>
      <c r="K24" s="301">
        <f t="shared" ca="1" si="6"/>
        <v>86</v>
      </c>
      <c r="L24" s="301">
        <f t="shared" ca="1" si="7"/>
        <v>87</v>
      </c>
      <c r="M24" s="301"/>
      <c r="N24" s="301">
        <f t="shared" ca="1" si="8"/>
        <v>75</v>
      </c>
      <c r="O24" s="301">
        <f t="shared" ca="1" si="9"/>
        <v>72</v>
      </c>
      <c r="P24" s="301"/>
      <c r="Q24" s="301">
        <f t="shared" ca="1" si="10"/>
        <v>77</v>
      </c>
      <c r="R24" s="301">
        <f t="shared" ca="1" si="11"/>
        <v>77</v>
      </c>
      <c r="S24" s="301"/>
      <c r="T24" s="301">
        <f t="shared" ca="1" si="12"/>
        <v>80</v>
      </c>
      <c r="U24" s="301">
        <f t="shared" ca="1" si="13"/>
        <v>80</v>
      </c>
      <c r="V24" s="301">
        <f t="shared" ca="1" si="14"/>
        <v>89</v>
      </c>
      <c r="W24" s="301"/>
      <c r="X24" s="301">
        <f t="shared" ca="1" si="15"/>
        <v>85</v>
      </c>
      <c r="Y24" s="301">
        <f t="shared" ca="1" si="16"/>
        <v>83</v>
      </c>
      <c r="AD24" s="293"/>
    </row>
    <row r="25" spans="1:30" ht="10.15" x14ac:dyDescent="0.3">
      <c r="A25" s="3"/>
      <c r="B25" s="265" t="s">
        <v>217</v>
      </c>
      <c r="C25" s="302">
        <f t="shared" ca="1" si="0"/>
        <v>88</v>
      </c>
      <c r="D25" s="302">
        <f t="shared" ca="1" si="1"/>
        <v>86</v>
      </c>
      <c r="E25" s="302">
        <f t="shared" ca="1" si="2"/>
        <v>86</v>
      </c>
      <c r="F25" s="302"/>
      <c r="G25" s="302">
        <f t="shared" ca="1" si="3"/>
        <v>92</v>
      </c>
      <c r="H25" s="302">
        <f t="shared" ca="1" si="4"/>
        <v>91</v>
      </c>
      <c r="I25" s="302"/>
      <c r="J25" s="302">
        <f t="shared" ca="1" si="5"/>
        <v>89</v>
      </c>
      <c r="K25" s="302">
        <f t="shared" ca="1" si="6"/>
        <v>90</v>
      </c>
      <c r="L25" s="302">
        <f t="shared" ca="1" si="7"/>
        <v>91</v>
      </c>
      <c r="M25" s="302"/>
      <c r="N25" s="302">
        <f t="shared" ca="1" si="8"/>
        <v>83</v>
      </c>
      <c r="O25" s="302">
        <f t="shared" ca="1" si="9"/>
        <v>80</v>
      </c>
      <c r="P25" s="302"/>
      <c r="Q25" s="302">
        <f t="shared" ca="1" si="10"/>
        <v>84</v>
      </c>
      <c r="R25" s="302">
        <f t="shared" ca="1" si="11"/>
        <v>84</v>
      </c>
      <c r="S25" s="302"/>
      <c r="T25" s="302">
        <f t="shared" ca="1" si="12"/>
        <v>86</v>
      </c>
      <c r="U25" s="302">
        <f t="shared" ca="1" si="13"/>
        <v>86</v>
      </c>
      <c r="V25" s="302">
        <f t="shared" ca="1" si="14"/>
        <v>93</v>
      </c>
      <c r="W25" s="302"/>
      <c r="X25" s="302">
        <f t="shared" ca="1" si="15"/>
        <v>90</v>
      </c>
      <c r="Y25" s="302">
        <f t="shared" ca="1" si="16"/>
        <v>88</v>
      </c>
      <c r="AD25" s="294" t="str">
        <f>"Table3_MONTH_"&amp;V7</f>
        <v>Table3_MONTH_2017</v>
      </c>
    </row>
    <row r="26" spans="1:30" s="39" customFormat="1" ht="10.15" x14ac:dyDescent="0.3">
      <c r="A26" s="3"/>
      <c r="B26" s="265" t="s">
        <v>218</v>
      </c>
      <c r="C26" s="302">
        <f t="shared" ca="1" si="0"/>
        <v>81</v>
      </c>
      <c r="D26" s="302">
        <f t="shared" ca="1" si="1"/>
        <v>79</v>
      </c>
      <c r="E26" s="302">
        <f t="shared" ca="1" si="2"/>
        <v>78</v>
      </c>
      <c r="F26" s="302"/>
      <c r="G26" s="302">
        <f t="shared" ca="1" si="3"/>
        <v>86</v>
      </c>
      <c r="H26" s="302">
        <f t="shared" ca="1" si="4"/>
        <v>86</v>
      </c>
      <c r="I26" s="302"/>
      <c r="J26" s="302">
        <f t="shared" ca="1" si="5"/>
        <v>83</v>
      </c>
      <c r="K26" s="302">
        <f t="shared" ca="1" si="6"/>
        <v>84</v>
      </c>
      <c r="L26" s="302">
        <f t="shared" ca="1" si="7"/>
        <v>85</v>
      </c>
      <c r="M26" s="302"/>
      <c r="N26" s="302">
        <f t="shared" ca="1" si="8"/>
        <v>70</v>
      </c>
      <c r="O26" s="302">
        <f t="shared" ca="1" si="9"/>
        <v>67</v>
      </c>
      <c r="P26" s="302"/>
      <c r="Q26" s="302">
        <f t="shared" ca="1" si="10"/>
        <v>71</v>
      </c>
      <c r="R26" s="302">
        <f t="shared" ca="1" si="11"/>
        <v>73</v>
      </c>
      <c r="S26" s="302"/>
      <c r="T26" s="302">
        <f t="shared" ca="1" si="12"/>
        <v>77</v>
      </c>
      <c r="U26" s="302">
        <f t="shared" ca="1" si="13"/>
        <v>76</v>
      </c>
      <c r="V26" s="302">
        <f t="shared" ca="1" si="14"/>
        <v>87</v>
      </c>
      <c r="W26" s="302"/>
      <c r="X26" s="302">
        <f t="shared" ca="1" si="15"/>
        <v>82</v>
      </c>
      <c r="Y26" s="302">
        <f t="shared" ca="1" si="16"/>
        <v>80</v>
      </c>
      <c r="AD26" s="91"/>
    </row>
    <row r="27" spans="1:30" ht="10.15" x14ac:dyDescent="0.3">
      <c r="A27" s="3"/>
      <c r="B27" s="265" t="s">
        <v>219</v>
      </c>
      <c r="C27" s="302">
        <f t="shared" ca="1" si="0"/>
        <v>80</v>
      </c>
      <c r="D27" s="302">
        <f t="shared" ca="1" si="1"/>
        <v>79</v>
      </c>
      <c r="E27" s="302">
        <f t="shared" ca="1" si="2"/>
        <v>78</v>
      </c>
      <c r="F27" s="302"/>
      <c r="G27" s="302">
        <f t="shared" ca="1" si="3"/>
        <v>86</v>
      </c>
      <c r="H27" s="302">
        <f t="shared" ca="1" si="4"/>
        <v>85</v>
      </c>
      <c r="I27" s="302"/>
      <c r="J27" s="302">
        <f t="shared" ca="1" si="5"/>
        <v>82</v>
      </c>
      <c r="K27" s="302">
        <f t="shared" ca="1" si="6"/>
        <v>84</v>
      </c>
      <c r="L27" s="302">
        <f t="shared" ca="1" si="7"/>
        <v>85</v>
      </c>
      <c r="M27" s="302"/>
      <c r="N27" s="302">
        <f t="shared" ca="1" si="8"/>
        <v>72</v>
      </c>
      <c r="O27" s="302">
        <f t="shared" ca="1" si="9"/>
        <v>70</v>
      </c>
      <c r="P27" s="302"/>
      <c r="Q27" s="302">
        <f t="shared" ca="1" si="10"/>
        <v>74</v>
      </c>
      <c r="R27" s="302">
        <f t="shared" ca="1" si="11"/>
        <v>75</v>
      </c>
      <c r="S27" s="302"/>
      <c r="T27" s="302">
        <f t="shared" ca="1" si="12"/>
        <v>77</v>
      </c>
      <c r="U27" s="302">
        <f t="shared" ca="1" si="13"/>
        <v>77</v>
      </c>
      <c r="V27" s="302">
        <f t="shared" ca="1" si="14"/>
        <v>87</v>
      </c>
      <c r="W27" s="302"/>
      <c r="X27" s="302">
        <f t="shared" ca="1" si="15"/>
        <v>82</v>
      </c>
      <c r="Y27" s="302">
        <f t="shared" ca="1" si="16"/>
        <v>81</v>
      </c>
      <c r="AD27" s="293">
        <f>IF(V6="Girls",0,IF(V6="Boys",1,IF(V6="All",2)))</f>
        <v>2</v>
      </c>
    </row>
    <row r="28" spans="1:30" ht="10.15" x14ac:dyDescent="0.3">
      <c r="A28" s="3"/>
      <c r="B28" s="265" t="s">
        <v>490</v>
      </c>
      <c r="C28" s="302">
        <f t="shared" ca="1" si="0"/>
        <v>83</v>
      </c>
      <c r="D28" s="302">
        <f t="shared" ca="1" si="1"/>
        <v>81</v>
      </c>
      <c r="E28" s="302">
        <f t="shared" ca="1" si="2"/>
        <v>80</v>
      </c>
      <c r="F28" s="302"/>
      <c r="G28" s="302">
        <f t="shared" ca="1" si="3"/>
        <v>90</v>
      </c>
      <c r="H28" s="302">
        <f t="shared" ca="1" si="4"/>
        <v>89</v>
      </c>
      <c r="I28" s="302"/>
      <c r="J28" s="302">
        <f t="shared" ca="1" si="5"/>
        <v>86</v>
      </c>
      <c r="K28" s="302">
        <f t="shared" ca="1" si="6"/>
        <v>86</v>
      </c>
      <c r="L28" s="302">
        <f t="shared" ca="1" si="7"/>
        <v>88</v>
      </c>
      <c r="M28" s="302"/>
      <c r="N28" s="302">
        <f t="shared" ca="1" si="8"/>
        <v>76</v>
      </c>
      <c r="O28" s="302">
        <f t="shared" ca="1" si="9"/>
        <v>73</v>
      </c>
      <c r="P28" s="302"/>
      <c r="Q28" s="302">
        <f t="shared" ca="1" si="10"/>
        <v>78</v>
      </c>
      <c r="R28" s="302">
        <f t="shared" ca="1" si="11"/>
        <v>78</v>
      </c>
      <c r="S28" s="302"/>
      <c r="T28" s="302">
        <f t="shared" ca="1" si="12"/>
        <v>80</v>
      </c>
      <c r="U28" s="302">
        <f t="shared" ca="1" si="13"/>
        <v>80</v>
      </c>
      <c r="V28" s="302">
        <f t="shared" ca="1" si="14"/>
        <v>91</v>
      </c>
      <c r="W28" s="302"/>
      <c r="X28" s="302">
        <f t="shared" ca="1" si="15"/>
        <v>87</v>
      </c>
      <c r="Y28" s="302">
        <f t="shared" ca="1" si="16"/>
        <v>85</v>
      </c>
    </row>
    <row r="29" spans="1:30" ht="10.15" x14ac:dyDescent="0.3">
      <c r="A29" s="3"/>
      <c r="B29" s="264" t="s">
        <v>220</v>
      </c>
      <c r="C29" s="301">
        <f t="shared" ca="1" si="0"/>
        <v>83</v>
      </c>
      <c r="D29" s="301">
        <f t="shared" ca="1" si="1"/>
        <v>83</v>
      </c>
      <c r="E29" s="301">
        <f t="shared" ca="1" si="2"/>
        <v>82</v>
      </c>
      <c r="F29" s="301"/>
      <c r="G29" s="301">
        <f t="shared" ca="1" si="3"/>
        <v>88</v>
      </c>
      <c r="H29" s="301">
        <f t="shared" ca="1" si="4"/>
        <v>89</v>
      </c>
      <c r="I29" s="301"/>
      <c r="J29" s="301">
        <f t="shared" ca="1" si="5"/>
        <v>86</v>
      </c>
      <c r="K29" s="301">
        <f t="shared" ca="1" si="6"/>
        <v>85</v>
      </c>
      <c r="L29" s="301">
        <f t="shared" ca="1" si="7"/>
        <v>87</v>
      </c>
      <c r="M29" s="301"/>
      <c r="N29" s="301">
        <f t="shared" ca="1" si="8"/>
        <v>76</v>
      </c>
      <c r="O29" s="301">
        <f t="shared" ca="1" si="9"/>
        <v>73</v>
      </c>
      <c r="P29" s="301"/>
      <c r="Q29" s="301">
        <f t="shared" ca="1" si="10"/>
        <v>78</v>
      </c>
      <c r="R29" s="301">
        <f t="shared" ca="1" si="11"/>
        <v>79</v>
      </c>
      <c r="S29" s="301"/>
      <c r="T29" s="301">
        <f t="shared" ca="1" si="12"/>
        <v>82</v>
      </c>
      <c r="U29" s="301">
        <f t="shared" ca="1" si="13"/>
        <v>82</v>
      </c>
      <c r="V29" s="301">
        <f t="shared" ca="1" si="14"/>
        <v>91</v>
      </c>
      <c r="W29" s="301"/>
      <c r="X29" s="301">
        <f t="shared" ca="1" si="15"/>
        <v>86</v>
      </c>
      <c r="Y29" s="301">
        <f t="shared" ca="1" si="16"/>
        <v>86</v>
      </c>
    </row>
    <row r="30" spans="1:30" ht="10.15" x14ac:dyDescent="0.3">
      <c r="A30" s="3"/>
      <c r="B30" s="265" t="s">
        <v>491</v>
      </c>
      <c r="C30" s="302">
        <f t="shared" ca="1" si="0"/>
        <v>85</v>
      </c>
      <c r="D30" s="302">
        <f t="shared" ca="1" si="1"/>
        <v>86</v>
      </c>
      <c r="E30" s="302">
        <f t="shared" ca="1" si="2"/>
        <v>87</v>
      </c>
      <c r="F30" s="302"/>
      <c r="G30" s="302">
        <f t="shared" ca="1" si="3"/>
        <v>89</v>
      </c>
      <c r="H30" s="302">
        <f t="shared" ca="1" si="4"/>
        <v>92</v>
      </c>
      <c r="I30" s="302"/>
      <c r="J30" s="302">
        <f t="shared" ca="1" si="5"/>
        <v>89</v>
      </c>
      <c r="K30" s="302">
        <f t="shared" ca="1" si="6"/>
        <v>86</v>
      </c>
      <c r="L30" s="302">
        <f t="shared" ca="1" si="7"/>
        <v>89</v>
      </c>
      <c r="M30" s="302"/>
      <c r="N30" s="302">
        <f t="shared" ca="1" si="8"/>
        <v>74</v>
      </c>
      <c r="O30" s="302">
        <f t="shared" ca="1" si="9"/>
        <v>71</v>
      </c>
      <c r="P30" s="302"/>
      <c r="Q30" s="302">
        <f t="shared" ca="1" si="10"/>
        <v>77</v>
      </c>
      <c r="R30" s="302">
        <f t="shared" ca="1" si="11"/>
        <v>80</v>
      </c>
      <c r="S30" s="302"/>
      <c r="T30" s="302">
        <f t="shared" ca="1" si="12"/>
        <v>85</v>
      </c>
      <c r="U30" s="302">
        <f t="shared" ca="1" si="13"/>
        <v>85</v>
      </c>
      <c r="V30" s="302">
        <f t="shared" ca="1" si="14"/>
        <v>93</v>
      </c>
      <c r="W30" s="302"/>
      <c r="X30" s="302">
        <f t="shared" ca="1" si="15"/>
        <v>89</v>
      </c>
      <c r="Y30" s="302">
        <f t="shared" ca="1" si="16"/>
        <v>89</v>
      </c>
    </row>
    <row r="31" spans="1:30" s="39" customFormat="1" ht="10.15" x14ac:dyDescent="0.3">
      <c r="A31" s="3"/>
      <c r="B31" s="265" t="s">
        <v>492</v>
      </c>
      <c r="C31" s="302">
        <f t="shared" ca="1" si="0"/>
        <v>83</v>
      </c>
      <c r="D31" s="302">
        <f t="shared" ca="1" si="1"/>
        <v>82</v>
      </c>
      <c r="E31" s="302">
        <f t="shared" ca="1" si="2"/>
        <v>82</v>
      </c>
      <c r="F31" s="302"/>
      <c r="G31" s="302">
        <f t="shared" ca="1" si="3"/>
        <v>88</v>
      </c>
      <c r="H31" s="302">
        <f t="shared" ca="1" si="4"/>
        <v>88</v>
      </c>
      <c r="I31" s="302"/>
      <c r="J31" s="302">
        <f t="shared" ca="1" si="5"/>
        <v>86</v>
      </c>
      <c r="K31" s="302">
        <f t="shared" ca="1" si="6"/>
        <v>85</v>
      </c>
      <c r="L31" s="302">
        <f t="shared" ca="1" si="7"/>
        <v>86</v>
      </c>
      <c r="M31" s="302"/>
      <c r="N31" s="302">
        <f t="shared" ca="1" si="8"/>
        <v>76</v>
      </c>
      <c r="O31" s="302">
        <f t="shared" ca="1" si="9"/>
        <v>73</v>
      </c>
      <c r="P31" s="302"/>
      <c r="Q31" s="302">
        <f t="shared" ca="1" si="10"/>
        <v>79</v>
      </c>
      <c r="R31" s="302">
        <f t="shared" ca="1" si="11"/>
        <v>79</v>
      </c>
      <c r="S31" s="302"/>
      <c r="T31" s="302">
        <f t="shared" ca="1" si="12"/>
        <v>81</v>
      </c>
      <c r="U31" s="302">
        <f t="shared" ca="1" si="13"/>
        <v>81</v>
      </c>
      <c r="V31" s="302">
        <f t="shared" ca="1" si="14"/>
        <v>90</v>
      </c>
      <c r="W31" s="302"/>
      <c r="X31" s="302">
        <f t="shared" ca="1" si="15"/>
        <v>86</v>
      </c>
      <c r="Y31" s="302">
        <f t="shared" ca="1" si="16"/>
        <v>85</v>
      </c>
      <c r="AD31" s="92"/>
    </row>
    <row r="32" spans="1:30" ht="10.15" x14ac:dyDescent="0.3">
      <c r="A32" s="3"/>
      <c r="B32" s="265" t="s">
        <v>493</v>
      </c>
      <c r="C32" s="302">
        <f t="shared" ca="1" si="0"/>
        <v>82</v>
      </c>
      <c r="D32" s="302">
        <f t="shared" ca="1" si="1"/>
        <v>82</v>
      </c>
      <c r="E32" s="302">
        <f t="shared" ca="1" si="2"/>
        <v>81</v>
      </c>
      <c r="F32" s="302"/>
      <c r="G32" s="302">
        <f t="shared" ca="1" si="3"/>
        <v>88</v>
      </c>
      <c r="H32" s="302">
        <f t="shared" ca="1" si="4"/>
        <v>89</v>
      </c>
      <c r="I32" s="302"/>
      <c r="J32" s="302">
        <f t="shared" ca="1" si="5"/>
        <v>85</v>
      </c>
      <c r="K32" s="302">
        <f t="shared" ca="1" si="6"/>
        <v>84</v>
      </c>
      <c r="L32" s="302">
        <f t="shared" ca="1" si="7"/>
        <v>86</v>
      </c>
      <c r="M32" s="302"/>
      <c r="N32" s="302">
        <f t="shared" ca="1" si="8"/>
        <v>74</v>
      </c>
      <c r="O32" s="302">
        <f t="shared" ca="1" si="9"/>
        <v>71</v>
      </c>
      <c r="P32" s="302"/>
      <c r="Q32" s="302">
        <f t="shared" ca="1" si="10"/>
        <v>76</v>
      </c>
      <c r="R32" s="302">
        <f t="shared" ca="1" si="11"/>
        <v>77</v>
      </c>
      <c r="S32" s="302"/>
      <c r="T32" s="302">
        <f t="shared" ca="1" si="12"/>
        <v>81</v>
      </c>
      <c r="U32" s="302">
        <f t="shared" ca="1" si="13"/>
        <v>81</v>
      </c>
      <c r="V32" s="302">
        <f t="shared" ca="1" si="14"/>
        <v>90</v>
      </c>
      <c r="W32" s="302"/>
      <c r="X32" s="302">
        <f t="shared" ca="1" si="15"/>
        <v>86</v>
      </c>
      <c r="Y32" s="302">
        <f t="shared" ca="1" si="16"/>
        <v>85</v>
      </c>
    </row>
    <row r="33" spans="1:30" ht="10.15" x14ac:dyDescent="0.3">
      <c r="A33" s="3"/>
      <c r="B33" s="264" t="s">
        <v>221</v>
      </c>
      <c r="C33" s="301">
        <f t="shared" ca="1" si="0"/>
        <v>86</v>
      </c>
      <c r="D33" s="301">
        <f t="shared" ca="1" si="1"/>
        <v>83</v>
      </c>
      <c r="E33" s="301">
        <f t="shared" ca="1" si="2"/>
        <v>80</v>
      </c>
      <c r="F33" s="301"/>
      <c r="G33" s="301">
        <f t="shared" ca="1" si="3"/>
        <v>93</v>
      </c>
      <c r="H33" s="301">
        <f t="shared" ca="1" si="4"/>
        <v>91</v>
      </c>
      <c r="I33" s="301"/>
      <c r="J33" s="301">
        <f t="shared" ca="1" si="5"/>
        <v>86</v>
      </c>
      <c r="K33" s="301">
        <f t="shared" ca="1" si="6"/>
        <v>88</v>
      </c>
      <c r="L33" s="301">
        <f t="shared" ca="1" si="7"/>
        <v>88</v>
      </c>
      <c r="M33" s="301"/>
      <c r="N33" s="301">
        <f t="shared" ca="1" si="8"/>
        <v>81</v>
      </c>
      <c r="O33" s="301">
        <f t="shared" ca="1" si="9"/>
        <v>79</v>
      </c>
      <c r="P33" s="301"/>
      <c r="Q33" s="301">
        <f t="shared" ca="1" si="10"/>
        <v>86</v>
      </c>
      <c r="R33" s="301">
        <f t="shared" ca="1" si="11"/>
        <v>84</v>
      </c>
      <c r="S33" s="301"/>
      <c r="T33" s="301">
        <f t="shared" ca="1" si="12"/>
        <v>82</v>
      </c>
      <c r="U33" s="301">
        <f t="shared" ca="1" si="13"/>
        <v>82</v>
      </c>
      <c r="V33" s="301">
        <f t="shared" ca="1" si="14"/>
        <v>92</v>
      </c>
      <c r="W33" s="301"/>
      <c r="X33" s="301">
        <f t="shared" ca="1" si="15"/>
        <v>90</v>
      </c>
      <c r="Y33" s="301">
        <f t="shared" ca="1" si="16"/>
        <v>87</v>
      </c>
    </row>
    <row r="34" spans="1:30" ht="10.15" x14ac:dyDescent="0.3">
      <c r="A34" s="3"/>
      <c r="B34" s="265" t="s">
        <v>494</v>
      </c>
      <c r="C34" s="302">
        <f t="shared" ca="1" si="0"/>
        <v>80</v>
      </c>
      <c r="D34" s="302">
        <f t="shared" ca="1" si="1"/>
        <v>77</v>
      </c>
      <c r="E34" s="302">
        <f t="shared" ca="1" si="2"/>
        <v>76</v>
      </c>
      <c r="F34" s="302"/>
      <c r="G34" s="302">
        <f t="shared" ca="1" si="3"/>
        <v>88</v>
      </c>
      <c r="H34" s="302">
        <f t="shared" ca="1" si="4"/>
        <v>86</v>
      </c>
      <c r="I34" s="302"/>
      <c r="J34" s="302">
        <f t="shared" ca="1" si="5"/>
        <v>83</v>
      </c>
      <c r="K34" s="302">
        <f t="shared" ca="1" si="6"/>
        <v>83</v>
      </c>
      <c r="L34" s="302">
        <f t="shared" ca="1" si="7"/>
        <v>85</v>
      </c>
      <c r="M34" s="302"/>
      <c r="N34" s="302">
        <f t="shared" ca="1" si="8"/>
        <v>69</v>
      </c>
      <c r="O34" s="302">
        <f t="shared" ca="1" si="9"/>
        <v>66</v>
      </c>
      <c r="P34" s="302"/>
      <c r="Q34" s="302">
        <f t="shared" ca="1" si="10"/>
        <v>72</v>
      </c>
      <c r="R34" s="302">
        <f t="shared" ca="1" si="11"/>
        <v>72</v>
      </c>
      <c r="S34" s="302"/>
      <c r="T34" s="302">
        <f t="shared" ca="1" si="12"/>
        <v>76</v>
      </c>
      <c r="U34" s="302">
        <f t="shared" ca="1" si="13"/>
        <v>76</v>
      </c>
      <c r="V34" s="302">
        <f t="shared" ca="1" si="14"/>
        <v>88</v>
      </c>
      <c r="W34" s="302"/>
      <c r="X34" s="302">
        <f t="shared" ca="1" si="15"/>
        <v>84</v>
      </c>
      <c r="Y34" s="302">
        <f t="shared" ca="1" si="16"/>
        <v>82</v>
      </c>
    </row>
    <row r="35" spans="1:30" s="39" customFormat="1" ht="11.65" x14ac:dyDescent="0.3">
      <c r="A35" s="3"/>
      <c r="B35" s="265" t="s">
        <v>495</v>
      </c>
      <c r="C35" s="302">
        <f t="shared" ca="1" si="0"/>
        <v>78</v>
      </c>
      <c r="D35" s="302">
        <f t="shared" ca="1" si="1"/>
        <v>77</v>
      </c>
      <c r="E35" s="302">
        <f t="shared" ca="1" si="2"/>
        <v>76</v>
      </c>
      <c r="F35" s="302"/>
      <c r="G35" s="302">
        <f t="shared" ca="1" si="3"/>
        <v>85</v>
      </c>
      <c r="H35" s="302">
        <f t="shared" ca="1" si="4"/>
        <v>85</v>
      </c>
      <c r="I35" s="302"/>
      <c r="J35" s="302">
        <f t="shared" ca="1" si="5"/>
        <v>81</v>
      </c>
      <c r="K35" s="302">
        <f t="shared" ca="1" si="6"/>
        <v>80</v>
      </c>
      <c r="L35" s="302">
        <f t="shared" ca="1" si="7"/>
        <v>82</v>
      </c>
      <c r="M35" s="302"/>
      <c r="N35" s="302">
        <f t="shared" ca="1" si="8"/>
        <v>66</v>
      </c>
      <c r="O35" s="302">
        <f t="shared" ca="1" si="9"/>
        <v>61</v>
      </c>
      <c r="P35" s="302"/>
      <c r="Q35" s="302">
        <f t="shared" ca="1" si="10"/>
        <v>69</v>
      </c>
      <c r="R35" s="302">
        <f t="shared" ca="1" si="11"/>
        <v>72</v>
      </c>
      <c r="S35" s="302"/>
      <c r="T35" s="302">
        <f t="shared" ca="1" si="12"/>
        <v>77</v>
      </c>
      <c r="U35" s="302">
        <f t="shared" ca="1" si="13"/>
        <v>77</v>
      </c>
      <c r="V35" s="302">
        <f t="shared" ca="1" si="14"/>
        <v>85</v>
      </c>
      <c r="W35" s="302"/>
      <c r="X35" s="302">
        <f t="shared" ca="1" si="15"/>
        <v>83</v>
      </c>
      <c r="Y35" s="302">
        <f t="shared" ca="1" si="16"/>
        <v>81</v>
      </c>
      <c r="AD35" s="92"/>
    </row>
    <row r="36" spans="1:30" ht="10.15" x14ac:dyDescent="0.3">
      <c r="A36" s="3"/>
      <c r="B36" s="264" t="s">
        <v>223</v>
      </c>
      <c r="C36" s="301">
        <f t="shared" ca="1" si="0"/>
        <v>86</v>
      </c>
      <c r="D36" s="301">
        <f t="shared" ca="1" si="1"/>
        <v>86</v>
      </c>
      <c r="E36" s="301">
        <f t="shared" ca="1" si="2"/>
        <v>85</v>
      </c>
      <c r="F36" s="301"/>
      <c r="G36" s="301">
        <f t="shared" ca="1" si="3"/>
        <v>90</v>
      </c>
      <c r="H36" s="301">
        <f t="shared" ca="1" si="4"/>
        <v>91</v>
      </c>
      <c r="I36" s="301"/>
      <c r="J36" s="301">
        <f t="shared" ca="1" si="5"/>
        <v>89</v>
      </c>
      <c r="K36" s="301">
        <f t="shared" ca="1" si="6"/>
        <v>88</v>
      </c>
      <c r="L36" s="301">
        <f t="shared" ca="1" si="7"/>
        <v>90</v>
      </c>
      <c r="M36" s="301"/>
      <c r="N36" s="301">
        <f t="shared" ca="1" si="8"/>
        <v>77</v>
      </c>
      <c r="O36" s="301">
        <f t="shared" ca="1" si="9"/>
        <v>73</v>
      </c>
      <c r="P36" s="301"/>
      <c r="Q36" s="301">
        <f t="shared" ca="1" si="10"/>
        <v>79</v>
      </c>
      <c r="R36" s="301">
        <f t="shared" ca="1" si="11"/>
        <v>82</v>
      </c>
      <c r="S36" s="301"/>
      <c r="T36" s="301">
        <f t="shared" ca="1" si="12"/>
        <v>86</v>
      </c>
      <c r="U36" s="301">
        <f t="shared" ca="1" si="13"/>
        <v>86</v>
      </c>
      <c r="V36" s="301">
        <f t="shared" ca="1" si="14"/>
        <v>93</v>
      </c>
      <c r="W36" s="301"/>
      <c r="X36" s="301">
        <f t="shared" ca="1" si="15"/>
        <v>89</v>
      </c>
      <c r="Y36" s="301">
        <f t="shared" ca="1" si="16"/>
        <v>88</v>
      </c>
    </row>
    <row r="37" spans="1:30" ht="8.25" customHeight="1" x14ac:dyDescent="0.3">
      <c r="A37" s="20"/>
      <c r="B37" s="15"/>
      <c r="C37" s="301"/>
      <c r="D37" s="301"/>
      <c r="E37" s="301"/>
      <c r="F37" s="301"/>
      <c r="G37" s="301"/>
      <c r="H37" s="301"/>
      <c r="I37" s="301"/>
      <c r="J37" s="301"/>
      <c r="K37" s="301"/>
      <c r="L37" s="301"/>
      <c r="M37" s="301"/>
      <c r="N37" s="301"/>
      <c r="O37" s="301"/>
      <c r="P37" s="301"/>
      <c r="Q37" s="301"/>
      <c r="R37" s="301"/>
      <c r="S37" s="301"/>
      <c r="T37" s="301"/>
      <c r="U37" s="301"/>
      <c r="V37" s="301"/>
      <c r="W37" s="301"/>
      <c r="X37" s="301"/>
      <c r="Y37" s="301"/>
    </row>
    <row r="38" spans="1:30" s="39" customFormat="1" ht="10.15" x14ac:dyDescent="0.3">
      <c r="A38" s="21" t="s">
        <v>224</v>
      </c>
      <c r="B38" s="37"/>
      <c r="C38" s="301"/>
      <c r="D38" s="301"/>
      <c r="E38" s="301"/>
      <c r="F38" s="301"/>
      <c r="G38" s="301"/>
      <c r="H38" s="301"/>
      <c r="I38" s="301"/>
      <c r="J38" s="301"/>
      <c r="K38" s="301"/>
      <c r="L38" s="301"/>
      <c r="M38" s="301"/>
      <c r="N38" s="301"/>
      <c r="O38" s="301"/>
      <c r="P38" s="301"/>
      <c r="Q38" s="301"/>
      <c r="R38" s="301"/>
      <c r="S38" s="301"/>
      <c r="T38" s="301"/>
      <c r="U38" s="301"/>
      <c r="V38" s="301"/>
      <c r="W38" s="301"/>
      <c r="X38" s="301"/>
      <c r="Y38" s="301"/>
      <c r="AD38" s="92"/>
    </row>
    <row r="39" spans="1:30" ht="11.65" x14ac:dyDescent="0.3">
      <c r="A39" s="20"/>
      <c r="B39" s="15" t="s">
        <v>418</v>
      </c>
      <c r="C39" s="302">
        <f ca="1">VLOOKUP(TRIM($B39),INDIRECT($AD$21),2+$AD$18+$AD$27,FALSE)</f>
        <v>88</v>
      </c>
      <c r="D39" s="302">
        <f ca="1">VLOOKUP(TRIM($B39),INDIRECT($AD$21),14+$AD$18+$AD$27,FALSE)</f>
        <v>88</v>
      </c>
      <c r="E39" s="302">
        <f ca="1">VLOOKUP(TRIM($B39),INDIRECT($AD$21),26+$AD$18+$AD$27,FALSE)</f>
        <v>88</v>
      </c>
      <c r="F39" s="302"/>
      <c r="G39" s="302">
        <f ca="1">VLOOKUP(TRIM($B39),INDIRECT($AD$21),38+$AD$18+$AD$27,FALSE)</f>
        <v>90</v>
      </c>
      <c r="H39" s="302">
        <f ca="1">VLOOKUP(TRIM($B39),INDIRECT($AD$21),50+$AD$18+$AD$27,FALSE)</f>
        <v>93</v>
      </c>
      <c r="I39" s="302"/>
      <c r="J39" s="302">
        <f ca="1">VLOOKUP(TRIM($B39),INDIRECT($AD$21),62+$AD$18+$AD$27,FALSE)</f>
        <v>91</v>
      </c>
      <c r="K39" s="302">
        <f ca="1">VLOOKUP(TRIM($B39),INDIRECT($AD$21),74+$AD$18+$AD$27,FALSE)</f>
        <v>89</v>
      </c>
      <c r="L39" s="302">
        <f ca="1">VLOOKUP(TRIM($B39),INDIRECT($AD$21),86+$AD$18+$AD$27,FALSE)</f>
        <v>91</v>
      </c>
      <c r="M39" s="302"/>
      <c r="N39" s="302">
        <f ca="1">VLOOKUP(TRIM($B39),INDIRECT($AD$21),98+$AD$18+$AD$27,FALSE)</f>
        <v>79</v>
      </c>
      <c r="O39" s="302">
        <f ca="1">VLOOKUP(TRIM($B39),INDIRECT($AD$21),110+$AD$18+$AD$27,FALSE)</f>
        <v>75</v>
      </c>
      <c r="P39" s="302"/>
      <c r="Q39" s="302">
        <f ca="1">VLOOKUP(TRIM($B39),INDIRECT($AD$21),122+$AD$18+$AD$27,FALSE)</f>
        <v>81</v>
      </c>
      <c r="R39" s="302">
        <f ca="1">VLOOKUP(TRIM($B39),INDIRECT($AD$21),134+$AD$18+$AD$27,FALSE)</f>
        <v>84</v>
      </c>
      <c r="S39" s="302"/>
      <c r="T39" s="302">
        <f ca="1">VLOOKUP(TRIM($B39),INDIRECT($AD$21),146+$AD$18+$AD$27,FALSE)</f>
        <v>88</v>
      </c>
      <c r="U39" s="302">
        <f ca="1">VLOOKUP(TRIM($B39),INDIRECT($AD$21),158+$AD$18+$AD$27,FALSE)</f>
        <v>88</v>
      </c>
      <c r="V39" s="302">
        <f ca="1">VLOOKUP(TRIM($B39),INDIRECT($AD$21),170+$AD$18+$AD$27,FALSE)</f>
        <v>94</v>
      </c>
      <c r="W39" s="302"/>
      <c r="X39" s="302">
        <f ca="1">VLOOKUP(TRIM($B39),INDIRECT($AD$21),182+$AD$18+$AD$27,FALSE)</f>
        <v>90</v>
      </c>
      <c r="Y39" s="302">
        <f ca="1">VLOOKUP(TRIM($B39),INDIRECT($AD$21),194+$AD$18+$AD$27,FALSE)</f>
        <v>90</v>
      </c>
    </row>
    <row r="40" spans="1:30" ht="11.65" x14ac:dyDescent="0.3">
      <c r="A40" s="20"/>
      <c r="B40" s="15" t="s">
        <v>505</v>
      </c>
      <c r="C40" s="302">
        <f ca="1">VLOOKUP(TRIM($B40),INDIRECT($AD$21),2+$AD$18+$AD$27,FALSE)</f>
        <v>81</v>
      </c>
      <c r="D40" s="302">
        <f ca="1">VLOOKUP(TRIM($B40),INDIRECT($AD$21),14+$AD$18+$AD$27,FALSE)</f>
        <v>78</v>
      </c>
      <c r="E40" s="302">
        <f ca="1">VLOOKUP(TRIM($B40),INDIRECT($AD$21),26+$AD$18+$AD$27,FALSE)</f>
        <v>76</v>
      </c>
      <c r="F40" s="302"/>
      <c r="G40" s="302">
        <f ca="1">VLOOKUP(TRIM($B40),INDIRECT($AD$21),38+$AD$18+$AD$27,FALSE)</f>
        <v>88</v>
      </c>
      <c r="H40" s="302">
        <f ca="1">VLOOKUP(TRIM($B40),INDIRECT($AD$21),50+$AD$18+$AD$27,FALSE)</f>
        <v>87</v>
      </c>
      <c r="I40" s="302"/>
      <c r="J40" s="302">
        <f ca="1">VLOOKUP(TRIM($B40),INDIRECT($AD$21),62+$AD$18+$AD$27,FALSE)</f>
        <v>84</v>
      </c>
      <c r="K40" s="302">
        <f ca="1">VLOOKUP(TRIM($B40),INDIRECT($AD$21),74+$AD$18+$AD$27,FALSE)</f>
        <v>84</v>
      </c>
      <c r="L40" s="302">
        <f ca="1">VLOOKUP(TRIM($B40),INDIRECT($AD$21),86+$AD$18+$AD$27,FALSE)</f>
        <v>86</v>
      </c>
      <c r="M40" s="302"/>
      <c r="N40" s="302">
        <f ca="1">VLOOKUP(TRIM($B40),INDIRECT($AD$21),98+$AD$18+$AD$27,FALSE)</f>
        <v>71</v>
      </c>
      <c r="O40" s="302">
        <f ca="1">VLOOKUP(TRIM($B40),INDIRECT($AD$21),110+$AD$18+$AD$27,FALSE)</f>
        <v>68</v>
      </c>
      <c r="P40" s="302"/>
      <c r="Q40" s="302">
        <f ca="1">VLOOKUP(TRIM($B40),INDIRECT($AD$21),122+$AD$18+$AD$27,FALSE)</f>
        <v>74</v>
      </c>
      <c r="R40" s="302">
        <f ca="1">VLOOKUP(TRIM($B40),INDIRECT($AD$21),134+$AD$18+$AD$27,FALSE)</f>
        <v>74</v>
      </c>
      <c r="S40" s="302"/>
      <c r="T40" s="302">
        <f ca="1">VLOOKUP(TRIM($B40),INDIRECT($AD$21),146+$AD$18+$AD$27,FALSE)</f>
        <v>77</v>
      </c>
      <c r="U40" s="302">
        <f ca="1">VLOOKUP(TRIM($B40),INDIRECT($AD$21),158+$AD$18+$AD$27,FALSE)</f>
        <v>77</v>
      </c>
      <c r="V40" s="302">
        <f ca="1">VLOOKUP(TRIM($B40),INDIRECT($AD$21),170+$AD$18+$AD$27,FALSE)</f>
        <v>89</v>
      </c>
      <c r="W40" s="302"/>
      <c r="X40" s="302">
        <f ca="1">VLOOKUP(TRIM($B40),INDIRECT($AD$21),182+$AD$18+$AD$27,FALSE)</f>
        <v>85</v>
      </c>
      <c r="Y40" s="302">
        <f ca="1">VLOOKUP(TRIM($B40),INDIRECT($AD$21),194+$AD$18+$AD$27,FALSE)</f>
        <v>83</v>
      </c>
    </row>
    <row r="41" spans="1:30" ht="11.65" x14ac:dyDescent="0.3">
      <c r="A41" s="20"/>
      <c r="B41" s="4" t="s">
        <v>495</v>
      </c>
      <c r="C41" s="302">
        <f ca="1">VLOOKUP(TRIM($B41),INDIRECT($AD$21),2+$AD$18+$AD$27,FALSE)</f>
        <v>74</v>
      </c>
      <c r="D41" s="302">
        <f ca="1">VLOOKUP(TRIM($B41),INDIRECT($AD$21),14+$AD$18+$AD$27,FALSE)</f>
        <v>73</v>
      </c>
      <c r="E41" s="302">
        <f ca="1">VLOOKUP(TRIM($B41),INDIRECT($AD$21),26+$AD$18+$AD$27,FALSE)</f>
        <v>72</v>
      </c>
      <c r="F41" s="302"/>
      <c r="G41" s="302">
        <f ca="1">VLOOKUP(TRIM($B41),INDIRECT($AD$21),38+$AD$18+$AD$27,FALSE)</f>
        <v>82</v>
      </c>
      <c r="H41" s="302">
        <f ca="1">VLOOKUP(TRIM($B41),INDIRECT($AD$21),50+$AD$18+$AD$27,FALSE)</f>
        <v>82</v>
      </c>
      <c r="I41" s="302"/>
      <c r="J41" s="302">
        <f ca="1">VLOOKUP(TRIM($B41),INDIRECT($AD$21),62+$AD$18+$AD$27,FALSE)</f>
        <v>78</v>
      </c>
      <c r="K41" s="302">
        <f ca="1">VLOOKUP(TRIM($B41),INDIRECT($AD$21),74+$AD$18+$AD$27,FALSE)</f>
        <v>78</v>
      </c>
      <c r="L41" s="302">
        <f ca="1">VLOOKUP(TRIM($B41),INDIRECT($AD$21),86+$AD$18+$AD$27,FALSE)</f>
        <v>79</v>
      </c>
      <c r="M41" s="302"/>
      <c r="N41" s="302">
        <f ca="1">VLOOKUP(TRIM($B41),INDIRECT($AD$21),98+$AD$18+$AD$27,FALSE)</f>
        <v>62</v>
      </c>
      <c r="O41" s="302">
        <f ca="1">VLOOKUP(TRIM($B41),INDIRECT($AD$21),110+$AD$18+$AD$27,FALSE)</f>
        <v>57</v>
      </c>
      <c r="P41" s="302"/>
      <c r="Q41" s="302">
        <f ca="1">VLOOKUP(TRIM($B41),INDIRECT($AD$21),122+$AD$18+$AD$27,FALSE)</f>
        <v>65</v>
      </c>
      <c r="R41" s="302">
        <f ca="1">VLOOKUP(TRIM($B41),INDIRECT($AD$21),134+$AD$18+$AD$27,FALSE)</f>
        <v>68</v>
      </c>
      <c r="S41" s="302"/>
      <c r="T41" s="302">
        <f ca="1">VLOOKUP(TRIM($B41),INDIRECT($AD$21),146+$AD$18+$AD$27,FALSE)</f>
        <v>73</v>
      </c>
      <c r="U41" s="302">
        <f ca="1">VLOOKUP(TRIM($B41),INDIRECT($AD$21),158+$AD$18+$AD$27,FALSE)</f>
        <v>74</v>
      </c>
      <c r="V41" s="302">
        <f ca="1">VLOOKUP(TRIM($B41),INDIRECT($AD$21),170+$AD$18+$AD$27,FALSE)</f>
        <v>81</v>
      </c>
      <c r="W41" s="302"/>
      <c r="X41" s="302">
        <f ca="1">VLOOKUP(TRIM($B41),INDIRECT($AD$21),182+$AD$18+$AD$27,FALSE)</f>
        <v>80</v>
      </c>
      <c r="Y41" s="302">
        <f ca="1">VLOOKUP(TRIM($B41),INDIRECT($AD$21),194+$AD$18+$AD$27,FALSE)</f>
        <v>78</v>
      </c>
    </row>
    <row r="42" spans="1:30" ht="10.15" x14ac:dyDescent="0.3">
      <c r="A42" s="20"/>
      <c r="B42" s="20" t="s">
        <v>223</v>
      </c>
      <c r="C42" s="301">
        <f ca="1">VLOOKUP(TRIM($B42),INDIRECT($AD$21),2+$AD$18+$AD$27,FALSE)</f>
        <v>86</v>
      </c>
      <c r="D42" s="301">
        <f ca="1">VLOOKUP(TRIM($B42),INDIRECT($AD$21),14+$AD$18+$AD$27,FALSE)</f>
        <v>86</v>
      </c>
      <c r="E42" s="301">
        <f ca="1">VLOOKUP(TRIM($B42),INDIRECT($AD$21),26+$AD$18+$AD$27,FALSE)</f>
        <v>85</v>
      </c>
      <c r="F42" s="301"/>
      <c r="G42" s="301">
        <f ca="1">VLOOKUP(TRIM($B42),INDIRECT($AD$21),38+$AD$18+$AD$27,FALSE)</f>
        <v>90</v>
      </c>
      <c r="H42" s="301">
        <f ca="1">VLOOKUP(TRIM($B42),INDIRECT($AD$21),50+$AD$18+$AD$27,FALSE)</f>
        <v>91</v>
      </c>
      <c r="I42" s="301"/>
      <c r="J42" s="301">
        <f ca="1">VLOOKUP(TRIM($B42),INDIRECT($AD$21),62+$AD$18+$AD$27,FALSE)</f>
        <v>89</v>
      </c>
      <c r="K42" s="301">
        <f ca="1">VLOOKUP(TRIM($B42),INDIRECT($AD$21),74+$AD$18+$AD$27,FALSE)</f>
        <v>88</v>
      </c>
      <c r="L42" s="301">
        <f ca="1">VLOOKUP(TRIM($B42),INDIRECT($AD$21),86+$AD$18+$AD$27,FALSE)</f>
        <v>90</v>
      </c>
      <c r="M42" s="301"/>
      <c r="N42" s="301">
        <f ca="1">VLOOKUP(TRIM($B42),INDIRECT($AD$21),98+$AD$18+$AD$27,FALSE)</f>
        <v>77</v>
      </c>
      <c r="O42" s="301">
        <f ca="1">VLOOKUP(TRIM($B42),INDIRECT($AD$21),110+$AD$18+$AD$27,FALSE)</f>
        <v>73</v>
      </c>
      <c r="P42" s="301"/>
      <c r="Q42" s="301">
        <f ca="1">VLOOKUP(TRIM($B42),INDIRECT($AD$21),122+$AD$18+$AD$27,FALSE)</f>
        <v>79</v>
      </c>
      <c r="R42" s="301">
        <f ca="1">VLOOKUP(TRIM($B42),INDIRECT($AD$21),134+$AD$18+$AD$27,FALSE)</f>
        <v>82</v>
      </c>
      <c r="S42" s="301"/>
      <c r="T42" s="301">
        <f ca="1">VLOOKUP(TRIM($B42),INDIRECT($AD$21),146+$AD$18+$AD$27,FALSE)</f>
        <v>86</v>
      </c>
      <c r="U42" s="301">
        <f ca="1">VLOOKUP(TRIM($B42),INDIRECT($AD$21),158+$AD$18+$AD$27,FALSE)</f>
        <v>86</v>
      </c>
      <c r="V42" s="301">
        <f ca="1">VLOOKUP(TRIM($B42),INDIRECT($AD$21),170+$AD$18+$AD$27,FALSE)</f>
        <v>93</v>
      </c>
      <c r="W42" s="301"/>
      <c r="X42" s="301">
        <f ca="1">VLOOKUP(TRIM($B42),INDIRECT($AD$21),182+$AD$18+$AD$27,FALSE)</f>
        <v>89</v>
      </c>
      <c r="Y42" s="301">
        <f ca="1">VLOOKUP(TRIM($B42),INDIRECT($AD$21),194+$AD$18+$AD$27,FALSE)</f>
        <v>88</v>
      </c>
    </row>
    <row r="43" spans="1:30" ht="6.75" customHeight="1" x14ac:dyDescent="0.3">
      <c r="A43" s="20"/>
      <c r="B43" s="15"/>
      <c r="C43" s="301"/>
      <c r="D43" s="301"/>
      <c r="E43" s="301"/>
      <c r="F43" s="301"/>
      <c r="G43" s="301"/>
      <c r="H43" s="301"/>
      <c r="I43" s="301"/>
      <c r="J43" s="301"/>
      <c r="K43" s="301"/>
      <c r="L43" s="301"/>
      <c r="M43" s="301"/>
      <c r="N43" s="301"/>
      <c r="O43" s="301"/>
      <c r="P43" s="301"/>
      <c r="Q43" s="301"/>
      <c r="R43" s="301"/>
      <c r="S43" s="301"/>
      <c r="T43" s="301"/>
      <c r="U43" s="301"/>
      <c r="V43" s="301"/>
      <c r="W43" s="301"/>
      <c r="X43" s="301"/>
      <c r="Y43" s="301"/>
    </row>
    <row r="44" spans="1:30" s="39" customFormat="1" ht="10.15" x14ac:dyDescent="0.3">
      <c r="A44" s="21" t="s">
        <v>225</v>
      </c>
      <c r="B44" s="37"/>
      <c r="C44" s="301"/>
      <c r="D44" s="301"/>
      <c r="E44" s="301"/>
      <c r="F44" s="301"/>
      <c r="G44" s="301"/>
      <c r="H44" s="301"/>
      <c r="I44" s="301"/>
      <c r="J44" s="301"/>
      <c r="K44" s="301"/>
      <c r="L44" s="301"/>
      <c r="M44" s="301"/>
      <c r="N44" s="301"/>
      <c r="O44" s="301"/>
      <c r="P44" s="301"/>
      <c r="Q44" s="301"/>
      <c r="R44" s="301"/>
      <c r="S44" s="301"/>
      <c r="T44" s="301"/>
      <c r="U44" s="301"/>
      <c r="V44" s="301"/>
      <c r="W44" s="301"/>
      <c r="X44" s="301"/>
      <c r="Y44" s="301"/>
      <c r="AD44" s="92"/>
    </row>
    <row r="45" spans="1:30" ht="10.15" x14ac:dyDescent="0.3">
      <c r="A45" s="20"/>
      <c r="B45" s="7" t="s">
        <v>226</v>
      </c>
      <c r="C45" s="302">
        <f ca="1">VLOOKUP(TRIM($B45),INDIRECT($AD$22),2+$AD$18+$AD$27,FALSE)</f>
        <v>77</v>
      </c>
      <c r="D45" s="302">
        <f ca="1">VLOOKUP(TRIM($B45),INDIRECT($AD$22),14+$AD$18+$AD$27,FALSE)</f>
        <v>77</v>
      </c>
      <c r="E45" s="302">
        <f ca="1">VLOOKUP(TRIM($B45),INDIRECT($AD$22),26+$AD$18+$AD$27,FALSE)</f>
        <v>77</v>
      </c>
      <c r="F45" s="302"/>
      <c r="G45" s="302">
        <f ca="1">VLOOKUP(TRIM($B45),INDIRECT($AD$22),38+$AD$18+$AD$27,FALSE)</f>
        <v>82</v>
      </c>
      <c r="H45" s="302">
        <f ca="1">VLOOKUP(TRIM($B45),INDIRECT($AD$22),50+$AD$18+$AD$27,FALSE)</f>
        <v>85</v>
      </c>
      <c r="I45" s="302"/>
      <c r="J45" s="302">
        <f ca="1">VLOOKUP(TRIM($B45),INDIRECT($AD$22),62+$AD$18+$AD$27,FALSE)</f>
        <v>82</v>
      </c>
      <c r="K45" s="302">
        <f ca="1">VLOOKUP(TRIM($B45),INDIRECT($AD$22),74+$AD$18+$AD$27,FALSE)</f>
        <v>80</v>
      </c>
      <c r="L45" s="302">
        <f ca="1">VLOOKUP(TRIM($B45),INDIRECT($AD$22),86+$AD$18+$AD$27,FALSE)</f>
        <v>82</v>
      </c>
      <c r="M45" s="302"/>
      <c r="N45" s="302">
        <f ca="1">VLOOKUP(TRIM($B45),INDIRECT($AD$22),98+$AD$18+$AD$27,FALSE)</f>
        <v>63</v>
      </c>
      <c r="O45" s="302">
        <f ca="1">VLOOKUP(TRIM($B45),INDIRECT($AD$22),110+$AD$18+$AD$27,FALSE)</f>
        <v>58</v>
      </c>
      <c r="P45" s="302"/>
      <c r="Q45" s="302">
        <f ca="1">VLOOKUP(TRIM($B45),INDIRECT($AD$22),122+$AD$18+$AD$27,FALSE)</f>
        <v>66</v>
      </c>
      <c r="R45" s="302">
        <f ca="1">VLOOKUP(TRIM($B45),INDIRECT($AD$22),134+$AD$18+$AD$27,FALSE)</f>
        <v>69</v>
      </c>
      <c r="S45" s="302"/>
      <c r="T45" s="302">
        <f ca="1">VLOOKUP(TRIM($B45),INDIRECT($AD$22),146+$AD$18+$AD$27,FALSE)</f>
        <v>76</v>
      </c>
      <c r="U45" s="302">
        <f ca="1">VLOOKUP(TRIM($B45),INDIRECT($AD$22),158+$AD$18+$AD$27,FALSE)</f>
        <v>76</v>
      </c>
      <c r="V45" s="302">
        <f ca="1">VLOOKUP(TRIM($B45),INDIRECT($AD$22),170+$AD$18+$AD$27,FALSE)</f>
        <v>87</v>
      </c>
      <c r="W45" s="302"/>
      <c r="X45" s="302">
        <f ca="1">VLOOKUP(TRIM($B45),INDIRECT($AD$22),182+$AD$18+$AD$27,FALSE)</f>
        <v>81</v>
      </c>
      <c r="Y45" s="302">
        <f ca="1">VLOOKUP(TRIM($B45),INDIRECT($AD$22),194+$AD$18+$AD$27,FALSE)</f>
        <v>80</v>
      </c>
    </row>
    <row r="46" spans="1:30" ht="11.65" x14ac:dyDescent="0.3">
      <c r="A46" s="20"/>
      <c r="B46" s="56" t="s">
        <v>506</v>
      </c>
      <c r="C46" s="302">
        <f ca="1">VLOOKUP(TRIM($B46),INDIRECT($AD$22),2+$AD$18+$AD$27,FALSE)</f>
        <v>88</v>
      </c>
      <c r="D46" s="302">
        <f ca="1">VLOOKUP(TRIM($B46),INDIRECT($AD$22),14+$AD$18+$AD$27,FALSE)</f>
        <v>87</v>
      </c>
      <c r="E46" s="302">
        <f ca="1">VLOOKUP(TRIM($B46),INDIRECT($AD$22),26+$AD$18+$AD$27,FALSE)</f>
        <v>87</v>
      </c>
      <c r="F46" s="302"/>
      <c r="G46" s="302">
        <f ca="1">VLOOKUP(TRIM($B46),INDIRECT($AD$22),38+$AD$18+$AD$27,FALSE)</f>
        <v>91</v>
      </c>
      <c r="H46" s="302">
        <f ca="1">VLOOKUP(TRIM($B46),INDIRECT($AD$22),50+$AD$18+$AD$27,FALSE)</f>
        <v>92</v>
      </c>
      <c r="I46" s="302"/>
      <c r="J46" s="302">
        <f ca="1">VLOOKUP(TRIM($B46),INDIRECT($AD$22),62+$AD$18+$AD$27,FALSE)</f>
        <v>90</v>
      </c>
      <c r="K46" s="302">
        <f ca="1">VLOOKUP(TRIM($B46),INDIRECT($AD$22),74+$AD$18+$AD$27,FALSE)</f>
        <v>89</v>
      </c>
      <c r="L46" s="302">
        <f ca="1">VLOOKUP(TRIM($B46),INDIRECT($AD$22),86+$AD$18+$AD$27,FALSE)</f>
        <v>91</v>
      </c>
      <c r="M46" s="302"/>
      <c r="N46" s="302">
        <f ca="1">VLOOKUP(TRIM($B46),INDIRECT($AD$22),98+$AD$18+$AD$27,FALSE)</f>
        <v>79</v>
      </c>
      <c r="O46" s="302">
        <f ca="1">VLOOKUP(TRIM($B46),INDIRECT($AD$22),110+$AD$18+$AD$27,FALSE)</f>
        <v>76</v>
      </c>
      <c r="P46" s="302"/>
      <c r="Q46" s="302">
        <f ca="1">VLOOKUP(TRIM($B46),INDIRECT($AD$22),122+$AD$18+$AD$27,FALSE)</f>
        <v>81</v>
      </c>
      <c r="R46" s="302">
        <f ca="1">VLOOKUP(TRIM($B46),INDIRECT($AD$22),134+$AD$18+$AD$27,FALSE)</f>
        <v>84</v>
      </c>
      <c r="S46" s="302"/>
      <c r="T46" s="302">
        <f ca="1">VLOOKUP(TRIM($B46),INDIRECT($AD$22),146+$AD$18+$AD$27,FALSE)</f>
        <v>87</v>
      </c>
      <c r="U46" s="302">
        <f ca="1">VLOOKUP(TRIM($B46),INDIRECT($AD$22),158+$AD$18+$AD$27,FALSE)</f>
        <v>87</v>
      </c>
      <c r="V46" s="302">
        <f ca="1">VLOOKUP(TRIM($B46),INDIRECT($AD$22),170+$AD$18+$AD$27,FALSE)</f>
        <v>94</v>
      </c>
      <c r="W46" s="302"/>
      <c r="X46" s="302">
        <f ca="1">VLOOKUP(TRIM($B46),INDIRECT($AD$22),182+$AD$18+$AD$27,FALSE)</f>
        <v>90</v>
      </c>
      <c r="Y46" s="302">
        <f ca="1">VLOOKUP(TRIM($B46),INDIRECT($AD$22),194+$AD$18+$AD$27,FALSE)</f>
        <v>90</v>
      </c>
    </row>
    <row r="47" spans="1:30" ht="10.15" x14ac:dyDescent="0.3">
      <c r="A47" s="21"/>
      <c r="B47" s="5" t="s">
        <v>223</v>
      </c>
      <c r="C47" s="301">
        <f ca="1">VLOOKUP(TRIM($B47),INDIRECT($AD$22),2+$AD$18+$AD$27,FALSE)</f>
        <v>86</v>
      </c>
      <c r="D47" s="301">
        <f ca="1">VLOOKUP(TRIM($B47),INDIRECT($AD$22),14+$AD$18+$AD$27,FALSE)</f>
        <v>86</v>
      </c>
      <c r="E47" s="301">
        <f ca="1">VLOOKUP(TRIM($B47),INDIRECT($AD$22),26+$AD$18+$AD$27,FALSE)</f>
        <v>85</v>
      </c>
      <c r="F47" s="301"/>
      <c r="G47" s="301">
        <f ca="1">VLOOKUP(TRIM($B47),INDIRECT($AD$22),38+$AD$18+$AD$27,FALSE)</f>
        <v>90</v>
      </c>
      <c r="H47" s="301">
        <f ca="1">VLOOKUP(TRIM($B47),INDIRECT($AD$22),50+$AD$18+$AD$27,FALSE)</f>
        <v>91</v>
      </c>
      <c r="I47" s="301"/>
      <c r="J47" s="301">
        <f ca="1">VLOOKUP(TRIM($B47),INDIRECT($AD$22),62+$AD$18+$AD$27,FALSE)</f>
        <v>89</v>
      </c>
      <c r="K47" s="301">
        <f ca="1">VLOOKUP(TRIM($B47),INDIRECT($AD$22),74+$AD$18+$AD$27,FALSE)</f>
        <v>88</v>
      </c>
      <c r="L47" s="301">
        <f ca="1">VLOOKUP(TRIM($B47),INDIRECT($AD$22),86+$AD$18+$AD$27,FALSE)</f>
        <v>90</v>
      </c>
      <c r="M47" s="301"/>
      <c r="N47" s="301">
        <f ca="1">VLOOKUP(TRIM($B47),INDIRECT($AD$22),98+$AD$18+$AD$27,FALSE)</f>
        <v>77</v>
      </c>
      <c r="O47" s="301">
        <f ca="1">VLOOKUP(TRIM($B47),INDIRECT($AD$22),110+$AD$18+$AD$27,FALSE)</f>
        <v>73</v>
      </c>
      <c r="P47" s="301"/>
      <c r="Q47" s="301">
        <f ca="1">VLOOKUP(TRIM($B47),INDIRECT($AD$22),122+$AD$18+$AD$27,FALSE)</f>
        <v>79</v>
      </c>
      <c r="R47" s="301">
        <f ca="1">VLOOKUP(TRIM($B47),INDIRECT($AD$22),134+$AD$18+$AD$27,FALSE)</f>
        <v>82</v>
      </c>
      <c r="S47" s="301"/>
      <c r="T47" s="301">
        <f ca="1">VLOOKUP(TRIM($B47),INDIRECT($AD$22),146+$AD$18+$AD$27,FALSE)</f>
        <v>86</v>
      </c>
      <c r="U47" s="301">
        <f ca="1">VLOOKUP(TRIM($B47),INDIRECT($AD$22),158+$AD$18+$AD$27,FALSE)</f>
        <v>86</v>
      </c>
      <c r="V47" s="301">
        <f ca="1">VLOOKUP(TRIM($B47),INDIRECT($AD$22),170+$AD$18+$AD$27,FALSE)</f>
        <v>93</v>
      </c>
      <c r="W47" s="301"/>
      <c r="X47" s="301">
        <f ca="1">VLOOKUP(TRIM($B47),INDIRECT($AD$22),182+$AD$18+$AD$27,FALSE)</f>
        <v>89</v>
      </c>
      <c r="Y47" s="301">
        <f ca="1">VLOOKUP(TRIM($B47),INDIRECT($AD$22),194+$AD$18+$AD$27,FALSE)</f>
        <v>88</v>
      </c>
    </row>
    <row r="48" spans="1:30" ht="4.5" customHeight="1" x14ac:dyDescent="0.3">
      <c r="A48" s="21"/>
      <c r="B48" s="5"/>
      <c r="C48" s="301"/>
      <c r="D48" s="301"/>
      <c r="E48" s="301"/>
      <c r="F48" s="301"/>
      <c r="G48" s="301"/>
      <c r="H48" s="301"/>
      <c r="I48" s="301"/>
      <c r="J48" s="301"/>
      <c r="K48" s="301"/>
      <c r="L48" s="301"/>
      <c r="M48" s="301"/>
      <c r="N48" s="301"/>
      <c r="O48" s="301"/>
      <c r="P48" s="301"/>
      <c r="Q48" s="301"/>
      <c r="R48" s="301"/>
      <c r="S48" s="301"/>
      <c r="T48" s="301"/>
      <c r="U48" s="301"/>
      <c r="V48" s="301"/>
      <c r="W48" s="301"/>
      <c r="X48" s="301"/>
      <c r="Y48" s="301"/>
    </row>
    <row r="49" spans="1:30" ht="11.65" x14ac:dyDescent="0.3">
      <c r="A49" s="5" t="s">
        <v>472</v>
      </c>
      <c r="B49" s="7"/>
      <c r="C49" s="301"/>
      <c r="D49" s="301"/>
      <c r="E49" s="301"/>
      <c r="F49" s="301"/>
      <c r="G49" s="301"/>
      <c r="H49" s="301"/>
      <c r="I49" s="301"/>
      <c r="J49" s="301"/>
      <c r="K49" s="301"/>
      <c r="L49" s="301"/>
      <c r="M49" s="301"/>
      <c r="N49" s="301"/>
      <c r="O49" s="301"/>
      <c r="P49" s="301"/>
      <c r="Q49" s="301"/>
      <c r="R49" s="301"/>
      <c r="S49" s="301"/>
      <c r="T49" s="301"/>
      <c r="U49" s="301"/>
      <c r="V49" s="301"/>
      <c r="W49" s="301"/>
      <c r="X49" s="301"/>
      <c r="Y49" s="301"/>
      <c r="AD49" s="37"/>
    </row>
    <row r="50" spans="1:30" ht="10.15" x14ac:dyDescent="0.3">
      <c r="A50" s="5"/>
      <c r="B50" s="7" t="s">
        <v>501</v>
      </c>
      <c r="C50" s="302">
        <f ca="1">VLOOKUP(TRIM($B50),INDIRECT($AD$25),2+$AD$18+$AD$27,FALSE)</f>
        <v>91</v>
      </c>
      <c r="D50" s="302">
        <f ca="1">VLOOKUP(TRIM($B50),INDIRECT($AD$25),14+$AD$18+$AD$27,FALSE)</f>
        <v>91</v>
      </c>
      <c r="E50" s="302">
        <f ca="1">VLOOKUP(TRIM($B50),INDIRECT($AD$25),26+$AD$18+$AD$27,FALSE)</f>
        <v>90</v>
      </c>
      <c r="F50" s="302"/>
      <c r="G50" s="302">
        <f ca="1">VLOOKUP(TRIM($B50),INDIRECT($AD$25),38+$AD$18+$AD$27,FALSE)</f>
        <v>93</v>
      </c>
      <c r="H50" s="302">
        <f ca="1">VLOOKUP(TRIM($B50),INDIRECT($AD$25),50+$AD$18+$AD$27,FALSE)</f>
        <v>94</v>
      </c>
      <c r="I50" s="302"/>
      <c r="J50" s="302">
        <f ca="1">VLOOKUP(TRIM($B50),INDIRECT($AD$25),62+$AD$18+$AD$27,FALSE)</f>
        <v>93</v>
      </c>
      <c r="K50" s="302">
        <f ca="1">VLOOKUP(TRIM($B50),INDIRECT($AD$25),74+$AD$18+$AD$27,FALSE)</f>
        <v>91</v>
      </c>
      <c r="L50" s="302">
        <f ca="1">VLOOKUP(TRIM($B50),INDIRECT($AD$25),86+$AD$18+$AD$27,FALSE)</f>
        <v>93</v>
      </c>
      <c r="M50" s="302"/>
      <c r="N50" s="302">
        <f ca="1">VLOOKUP(TRIM($B50),INDIRECT($AD$25),98+$AD$18+$AD$27,FALSE)</f>
        <v>85</v>
      </c>
      <c r="O50" s="302">
        <f ca="1">VLOOKUP(TRIM($B50),INDIRECT($AD$25),110+$AD$18+$AD$27,FALSE)</f>
        <v>82</v>
      </c>
      <c r="P50" s="302"/>
      <c r="Q50" s="302">
        <f ca="1">VLOOKUP(TRIM($B50),INDIRECT($AD$25),122+$AD$18+$AD$27,FALSE)</f>
        <v>87</v>
      </c>
      <c r="R50" s="302">
        <f ca="1">VLOOKUP(TRIM($B50),INDIRECT($AD$25),134+$AD$18+$AD$27,FALSE)</f>
        <v>88</v>
      </c>
      <c r="S50" s="302"/>
      <c r="T50" s="302">
        <f ca="1">VLOOKUP(TRIM($B50),INDIRECT($AD$25),146+$AD$18+$AD$27,FALSE)</f>
        <v>90</v>
      </c>
      <c r="U50" s="302">
        <f ca="1">VLOOKUP(TRIM($B50),INDIRECT($AD$25),158+$AD$18+$AD$27,FALSE)</f>
        <v>91</v>
      </c>
      <c r="V50" s="302">
        <f ca="1">VLOOKUP(TRIM($B50),INDIRECT($AD$25),170+$AD$18+$AD$27,FALSE)</f>
        <v>95</v>
      </c>
      <c r="W50" s="302"/>
      <c r="X50" s="302">
        <f ca="1">VLOOKUP(TRIM($B50),INDIRECT($AD$25),182+$AD$18+$AD$27,FALSE)</f>
        <v>92</v>
      </c>
      <c r="Y50" s="302">
        <f ca="1">VLOOKUP(TRIM($B50),INDIRECT($AD$25),194+$AD$18+$AD$27,FALSE)</f>
        <v>92</v>
      </c>
      <c r="AD50" s="37"/>
    </row>
    <row r="51" spans="1:30" ht="10.15" x14ac:dyDescent="0.3">
      <c r="A51" s="5"/>
      <c r="B51" s="7" t="s">
        <v>500</v>
      </c>
      <c r="C51" s="302">
        <f ca="1">VLOOKUP(TRIM($B51),INDIRECT($AD$25),2+$AD$18+$AD$27,FALSE)</f>
        <v>87</v>
      </c>
      <c r="D51" s="302">
        <f ca="1">VLOOKUP(TRIM($B51),INDIRECT($AD$25),14+$AD$18+$AD$27,FALSE)</f>
        <v>87</v>
      </c>
      <c r="E51" s="302">
        <f ca="1">VLOOKUP(TRIM($B51),INDIRECT($AD$25),26+$AD$18+$AD$27,FALSE)</f>
        <v>86</v>
      </c>
      <c r="F51" s="302"/>
      <c r="G51" s="302">
        <f ca="1">VLOOKUP(TRIM($B51),INDIRECT($AD$25),38+$AD$18+$AD$27,FALSE)</f>
        <v>90</v>
      </c>
      <c r="H51" s="302">
        <f ca="1">VLOOKUP(TRIM($B51),INDIRECT($AD$25),50+$AD$18+$AD$27,FALSE)</f>
        <v>92</v>
      </c>
      <c r="I51" s="302"/>
      <c r="J51" s="302">
        <f ca="1">VLOOKUP(TRIM($B51),INDIRECT($AD$25),62+$AD$18+$AD$27,FALSE)</f>
        <v>90</v>
      </c>
      <c r="K51" s="302">
        <f ca="1">VLOOKUP(TRIM($B51),INDIRECT($AD$25),74+$AD$18+$AD$27,FALSE)</f>
        <v>88</v>
      </c>
      <c r="L51" s="302">
        <f ca="1">VLOOKUP(TRIM($B51),INDIRECT($AD$25),86+$AD$18+$AD$27,FALSE)</f>
        <v>90</v>
      </c>
      <c r="M51" s="302"/>
      <c r="N51" s="302">
        <f ca="1">VLOOKUP(TRIM($B51),INDIRECT($AD$25),98+$AD$18+$AD$27,FALSE)</f>
        <v>78</v>
      </c>
      <c r="O51" s="302">
        <f ca="1">VLOOKUP(TRIM($B51),INDIRECT($AD$25),110+$AD$18+$AD$27,FALSE)</f>
        <v>74</v>
      </c>
      <c r="P51" s="302"/>
      <c r="Q51" s="302">
        <f ca="1">VLOOKUP(TRIM($B51),INDIRECT($AD$25),122+$AD$18+$AD$27,FALSE)</f>
        <v>80</v>
      </c>
      <c r="R51" s="302">
        <f ca="1">VLOOKUP(TRIM($B51),INDIRECT($AD$25),134+$AD$18+$AD$27,FALSE)</f>
        <v>82</v>
      </c>
      <c r="S51" s="302"/>
      <c r="T51" s="302">
        <f ca="1">VLOOKUP(TRIM($B51),INDIRECT($AD$25),146+$AD$18+$AD$27,FALSE)</f>
        <v>86</v>
      </c>
      <c r="U51" s="302">
        <f ca="1">VLOOKUP(TRIM($B51),INDIRECT($AD$25),158+$AD$18+$AD$27,FALSE)</f>
        <v>86</v>
      </c>
      <c r="V51" s="302">
        <f ca="1">VLOOKUP(TRIM($B51),INDIRECT($AD$25),170+$AD$18+$AD$27,FALSE)</f>
        <v>93</v>
      </c>
      <c r="W51" s="302"/>
      <c r="X51" s="302">
        <f ca="1">VLOOKUP(TRIM($B51),INDIRECT($AD$25),182+$AD$18+$AD$27,FALSE)</f>
        <v>89</v>
      </c>
      <c r="Y51" s="302">
        <f ca="1">VLOOKUP(TRIM($B51),INDIRECT($AD$25),194+$AD$18+$AD$27,FALSE)</f>
        <v>89</v>
      </c>
      <c r="AD51" s="37"/>
    </row>
    <row r="52" spans="1:30" ht="10.15" x14ac:dyDescent="0.3">
      <c r="A52" s="5"/>
      <c r="B52" s="7" t="s">
        <v>499</v>
      </c>
      <c r="C52" s="302">
        <f ca="1">VLOOKUP(TRIM($B52),INDIRECT($AD$25),2+$AD$18+$AD$27,FALSE)</f>
        <v>81</v>
      </c>
      <c r="D52" s="302">
        <f ca="1">VLOOKUP(TRIM($B52),INDIRECT($AD$25),14+$AD$18+$AD$27,FALSE)</f>
        <v>81</v>
      </c>
      <c r="E52" s="302">
        <f ca="1">VLOOKUP(TRIM($B52),INDIRECT($AD$25),26+$AD$18+$AD$27,FALSE)</f>
        <v>80</v>
      </c>
      <c r="F52" s="302"/>
      <c r="G52" s="302">
        <f ca="1">VLOOKUP(TRIM($B52),INDIRECT($AD$25),38+$AD$18+$AD$27,FALSE)</f>
        <v>85</v>
      </c>
      <c r="H52" s="302">
        <f ca="1">VLOOKUP(TRIM($B52),INDIRECT($AD$25),50+$AD$18+$AD$27,FALSE)</f>
        <v>88</v>
      </c>
      <c r="I52" s="302"/>
      <c r="J52" s="302">
        <f ca="1">VLOOKUP(TRIM($B52),INDIRECT($AD$25),62+$AD$18+$AD$27,FALSE)</f>
        <v>85</v>
      </c>
      <c r="K52" s="302">
        <f ca="1">VLOOKUP(TRIM($B52),INDIRECT($AD$25),74+$AD$18+$AD$27,FALSE)</f>
        <v>84</v>
      </c>
      <c r="L52" s="302">
        <f ca="1">VLOOKUP(TRIM($B52),INDIRECT($AD$25),86+$AD$18+$AD$27,FALSE)</f>
        <v>87</v>
      </c>
      <c r="M52" s="302"/>
      <c r="N52" s="302">
        <f ca="1">VLOOKUP(TRIM($B52),INDIRECT($AD$25),98+$AD$18+$AD$27,FALSE)</f>
        <v>69</v>
      </c>
      <c r="O52" s="302">
        <f ca="1">VLOOKUP(TRIM($B52),INDIRECT($AD$25),110+$AD$18+$AD$27,FALSE)</f>
        <v>64</v>
      </c>
      <c r="P52" s="302"/>
      <c r="Q52" s="302">
        <f ca="1">VLOOKUP(TRIM($B52),INDIRECT($AD$25),122+$AD$18+$AD$27,FALSE)</f>
        <v>71</v>
      </c>
      <c r="R52" s="302">
        <f ca="1">VLOOKUP(TRIM($B52),INDIRECT($AD$25),134+$AD$18+$AD$27,FALSE)</f>
        <v>74</v>
      </c>
      <c r="S52" s="302"/>
      <c r="T52" s="302">
        <f ca="1">VLOOKUP(TRIM($B52),INDIRECT($AD$25),146+$AD$18+$AD$27,FALSE)</f>
        <v>81</v>
      </c>
      <c r="U52" s="302">
        <f ca="1">VLOOKUP(TRIM($B52),INDIRECT($AD$25),158+$AD$18+$AD$27,FALSE)</f>
        <v>80</v>
      </c>
      <c r="V52" s="302">
        <f ca="1">VLOOKUP(TRIM($B52),INDIRECT($AD$25),170+$AD$18+$AD$27,FALSE)</f>
        <v>90</v>
      </c>
      <c r="W52" s="302"/>
      <c r="X52" s="302">
        <f ca="1">VLOOKUP(TRIM($B52),INDIRECT($AD$25),182+$AD$18+$AD$27,FALSE)</f>
        <v>85</v>
      </c>
      <c r="Y52" s="302">
        <f ca="1">VLOOKUP(TRIM($B52),INDIRECT($AD$25),194+$AD$18+$AD$27,FALSE)</f>
        <v>84</v>
      </c>
      <c r="AD52" s="37"/>
    </row>
    <row r="53" spans="1:30" ht="10.15" x14ac:dyDescent="0.3">
      <c r="A53" s="21"/>
      <c r="B53" s="5" t="s">
        <v>223</v>
      </c>
      <c r="C53" s="301">
        <f ca="1">VLOOKUP(TRIM($B53),INDIRECT($AD$25),2+$AD$18+$AD$27,FALSE)</f>
        <v>86</v>
      </c>
      <c r="D53" s="301">
        <f ca="1">VLOOKUP(TRIM($B53),INDIRECT($AD$25),14+$AD$18+$AD$27,FALSE)</f>
        <v>86</v>
      </c>
      <c r="E53" s="301">
        <f ca="1">VLOOKUP(TRIM($B53),INDIRECT($AD$25),26+$AD$18+$AD$27,FALSE)</f>
        <v>85</v>
      </c>
      <c r="F53" s="301"/>
      <c r="G53" s="301">
        <f ca="1">VLOOKUP(TRIM($B53),INDIRECT($AD$25),38+$AD$18+$AD$27,FALSE)</f>
        <v>90</v>
      </c>
      <c r="H53" s="301">
        <f ca="1">VLOOKUP(TRIM($B53),INDIRECT($AD$25),50+$AD$18+$AD$27,FALSE)</f>
        <v>91</v>
      </c>
      <c r="I53" s="301"/>
      <c r="J53" s="301">
        <f ca="1">VLOOKUP(TRIM($B53),INDIRECT($AD$25),62+$AD$18+$AD$27,FALSE)</f>
        <v>89</v>
      </c>
      <c r="K53" s="301">
        <f ca="1">VLOOKUP(TRIM($B53),INDIRECT($AD$25),74+$AD$18+$AD$27,FALSE)</f>
        <v>88</v>
      </c>
      <c r="L53" s="301">
        <f ca="1">VLOOKUP(TRIM($B53),INDIRECT($AD$25),86+$AD$18+$AD$27,FALSE)</f>
        <v>90</v>
      </c>
      <c r="M53" s="301"/>
      <c r="N53" s="301">
        <f ca="1">VLOOKUP(TRIM($B53),INDIRECT($AD$25),98+$AD$18+$AD$27,FALSE)</f>
        <v>77</v>
      </c>
      <c r="O53" s="301">
        <f ca="1">VLOOKUP(TRIM($B53),INDIRECT($AD$25),110+$AD$18+$AD$27,FALSE)</f>
        <v>73</v>
      </c>
      <c r="P53" s="301"/>
      <c r="Q53" s="301">
        <f ca="1">VLOOKUP(TRIM($B53),INDIRECT($AD$25),122+$AD$18+$AD$27,FALSE)</f>
        <v>79</v>
      </c>
      <c r="R53" s="301">
        <f ca="1">VLOOKUP(TRIM($B53),INDIRECT($AD$25),134+$AD$18+$AD$27,FALSE)</f>
        <v>82</v>
      </c>
      <c r="S53" s="301"/>
      <c r="T53" s="301">
        <f ca="1">VLOOKUP(TRIM($B53),INDIRECT($AD$25),146+$AD$18+$AD$27,FALSE)</f>
        <v>86</v>
      </c>
      <c r="U53" s="301">
        <f ca="1">VLOOKUP(TRIM($B53),INDIRECT($AD$25),158+$AD$18+$AD$27,FALSE)</f>
        <v>86</v>
      </c>
      <c r="V53" s="301">
        <f ca="1">VLOOKUP(TRIM($B53),INDIRECT($AD$25),170+$AD$18+$AD$27,FALSE)</f>
        <v>93</v>
      </c>
      <c r="W53" s="301"/>
      <c r="X53" s="301">
        <f ca="1">VLOOKUP(TRIM($B53),INDIRECT($AD$25),182+$AD$18+$AD$27,FALSE)</f>
        <v>89</v>
      </c>
      <c r="Y53" s="301">
        <f ca="1">VLOOKUP(TRIM($B53),INDIRECT($AD$25),194+$AD$18+$AD$27,FALSE)</f>
        <v>88</v>
      </c>
    </row>
    <row r="54" spans="1:30" ht="9" customHeight="1" x14ac:dyDescent="0.3">
      <c r="A54" s="21"/>
      <c r="B54" s="5"/>
      <c r="C54" s="301"/>
      <c r="D54" s="301"/>
      <c r="E54" s="301"/>
      <c r="F54" s="301"/>
      <c r="G54" s="301"/>
      <c r="H54" s="301"/>
      <c r="I54" s="301"/>
      <c r="J54" s="301"/>
      <c r="K54" s="301"/>
      <c r="L54" s="301"/>
      <c r="M54" s="301"/>
      <c r="N54" s="301"/>
      <c r="O54" s="301"/>
      <c r="P54" s="301"/>
      <c r="Q54" s="301"/>
      <c r="R54" s="301"/>
      <c r="S54" s="301"/>
      <c r="T54" s="301"/>
      <c r="U54" s="301"/>
      <c r="V54" s="301"/>
      <c r="W54" s="301"/>
      <c r="X54" s="301"/>
      <c r="Y54" s="301"/>
    </row>
    <row r="55" spans="1:30" ht="10.15" x14ac:dyDescent="0.3">
      <c r="A55" s="21" t="s">
        <v>227</v>
      </c>
      <c r="B55" s="18"/>
      <c r="C55" s="301"/>
      <c r="D55" s="301"/>
      <c r="E55" s="301"/>
      <c r="F55" s="301"/>
      <c r="G55" s="301"/>
      <c r="H55" s="301"/>
      <c r="I55" s="301"/>
      <c r="J55" s="301"/>
      <c r="K55" s="301"/>
      <c r="L55" s="301"/>
      <c r="M55" s="301"/>
      <c r="N55" s="301"/>
      <c r="O55" s="301"/>
      <c r="P55" s="301"/>
      <c r="Q55" s="301"/>
      <c r="R55" s="301"/>
      <c r="S55" s="301"/>
      <c r="T55" s="301"/>
      <c r="U55" s="301"/>
      <c r="V55" s="301"/>
      <c r="W55" s="301"/>
      <c r="X55" s="301"/>
      <c r="Y55" s="301"/>
    </row>
    <row r="56" spans="1:30" ht="7.5" customHeight="1" x14ac:dyDescent="0.3">
      <c r="A56" s="21"/>
      <c r="B56" s="18"/>
      <c r="C56" s="301"/>
      <c r="D56" s="301"/>
      <c r="E56" s="301"/>
      <c r="F56" s="301"/>
      <c r="G56" s="301"/>
      <c r="H56" s="301"/>
      <c r="I56" s="301"/>
      <c r="J56" s="301"/>
      <c r="K56" s="301"/>
      <c r="L56" s="301"/>
      <c r="M56" s="301"/>
      <c r="N56" s="301"/>
      <c r="O56" s="301"/>
      <c r="P56" s="301"/>
      <c r="Q56" s="301"/>
      <c r="R56" s="301"/>
      <c r="S56" s="301"/>
      <c r="T56" s="301"/>
      <c r="U56" s="301"/>
      <c r="V56" s="301"/>
      <c r="W56" s="301"/>
      <c r="X56" s="301"/>
      <c r="Y56" s="301"/>
    </row>
    <row r="57" spans="1:30" ht="10.15" x14ac:dyDescent="0.3">
      <c r="A57" s="21" t="s">
        <v>1</v>
      </c>
      <c r="B57" s="82"/>
      <c r="C57" s="301"/>
      <c r="D57" s="301"/>
      <c r="E57" s="301"/>
      <c r="F57" s="301"/>
      <c r="G57" s="301"/>
      <c r="H57" s="301"/>
      <c r="I57" s="301"/>
      <c r="J57" s="301"/>
      <c r="K57" s="301"/>
      <c r="L57" s="301"/>
      <c r="M57" s="301"/>
      <c r="N57" s="301"/>
      <c r="O57" s="301"/>
      <c r="P57" s="301"/>
      <c r="Q57" s="301"/>
      <c r="R57" s="301"/>
      <c r="S57" s="301"/>
      <c r="T57" s="301"/>
      <c r="U57" s="301"/>
      <c r="V57" s="301"/>
      <c r="W57" s="301"/>
      <c r="X57" s="301"/>
      <c r="Y57" s="301"/>
    </row>
    <row r="58" spans="1:30" ht="10.15" x14ac:dyDescent="0.3">
      <c r="A58" s="21"/>
      <c r="B58" s="38" t="s">
        <v>228</v>
      </c>
      <c r="C58" s="301">
        <f ca="1">VLOOKUP(TRIM($B58),INDIRECT($AD$23),2+$AD$18+$AD$27,FALSE)</f>
        <v>91</v>
      </c>
      <c r="D58" s="301">
        <f ca="1">VLOOKUP(TRIM($B58),INDIRECT($AD$23),14+$AD$18+$AD$27,FALSE)</f>
        <v>90</v>
      </c>
      <c r="E58" s="301">
        <f ca="1">VLOOKUP(TRIM($B58),INDIRECT($AD$23),26+$AD$18+$AD$27,FALSE)</f>
        <v>90</v>
      </c>
      <c r="F58" s="301"/>
      <c r="G58" s="301">
        <f ca="1">VLOOKUP(TRIM($B58),INDIRECT($AD$23),38+$AD$18+$AD$27,FALSE)</f>
        <v>93</v>
      </c>
      <c r="H58" s="301">
        <f ca="1">VLOOKUP(TRIM($B58),INDIRECT($AD$23),50+$AD$18+$AD$27,FALSE)</f>
        <v>95</v>
      </c>
      <c r="I58" s="301"/>
      <c r="J58" s="301">
        <f ca="1">VLOOKUP(TRIM($B58),INDIRECT($AD$23),62+$AD$18+$AD$27,FALSE)</f>
        <v>93</v>
      </c>
      <c r="K58" s="301">
        <f ca="1">VLOOKUP(TRIM($B58),INDIRECT($AD$23),74+$AD$18+$AD$27,FALSE)</f>
        <v>92</v>
      </c>
      <c r="L58" s="301">
        <f ca="1">VLOOKUP(TRIM($B58),INDIRECT($AD$23),86+$AD$18+$AD$27,FALSE)</f>
        <v>94</v>
      </c>
      <c r="M58" s="301"/>
      <c r="N58" s="301">
        <f ca="1">VLOOKUP(TRIM($B58),INDIRECT($AD$23),98+$AD$18+$AD$27,FALSE)</f>
        <v>82</v>
      </c>
      <c r="O58" s="301">
        <f ca="1">VLOOKUP(TRIM($B58),INDIRECT($AD$23),110+$AD$18+$AD$27,FALSE)</f>
        <v>78</v>
      </c>
      <c r="P58" s="301"/>
      <c r="Q58" s="301">
        <f ca="1">VLOOKUP(TRIM($B58),INDIRECT($AD$23),122+$AD$18+$AD$27,FALSE)</f>
        <v>84</v>
      </c>
      <c r="R58" s="301">
        <f ca="1">VLOOKUP(TRIM($B58),INDIRECT($AD$23),134+$AD$18+$AD$27,FALSE)</f>
        <v>86</v>
      </c>
      <c r="S58" s="301"/>
      <c r="T58" s="301">
        <f ca="1">VLOOKUP(TRIM($B58),INDIRECT($AD$23),146+$AD$18+$AD$27,FALSE)</f>
        <v>90</v>
      </c>
      <c r="U58" s="301">
        <f ca="1">VLOOKUP(TRIM($B58),INDIRECT($AD$23),158+$AD$18+$AD$27,FALSE)</f>
        <v>90</v>
      </c>
      <c r="V58" s="301">
        <f ca="1">VLOOKUP(TRIM($B58),INDIRECT($AD$23),170+$AD$18+$AD$27,FALSE)</f>
        <v>96</v>
      </c>
      <c r="W58" s="301"/>
      <c r="X58" s="301">
        <f ca="1">VLOOKUP(TRIM($B58),INDIRECT($AD$23),182+$AD$18+$AD$27,FALSE)</f>
        <v>93</v>
      </c>
      <c r="Y58" s="301">
        <f ca="1">VLOOKUP(TRIM($B58),INDIRECT($AD$23),194+$AD$18+$AD$27,FALSE)</f>
        <v>92</v>
      </c>
    </row>
    <row r="59" spans="1:30" ht="10.15" x14ac:dyDescent="0.3">
      <c r="A59" s="21"/>
      <c r="B59" s="38" t="s">
        <v>229</v>
      </c>
      <c r="C59" s="301">
        <f t="shared" ref="C59:C67" ca="1" si="17">VLOOKUP(TRIM($B59),INDIRECT($AD$23),2+$AD$18+$AD$27,FALSE)</f>
        <v>44</v>
      </c>
      <c r="D59" s="301">
        <f t="shared" ref="D59:D67" ca="1" si="18">VLOOKUP(TRIM($B59),INDIRECT($AD$23),14+$AD$18+$AD$27,FALSE)</f>
        <v>44</v>
      </c>
      <c r="E59" s="301">
        <f t="shared" ref="E59:E67" ca="1" si="19">VLOOKUP(TRIM($B59),INDIRECT($AD$23),26+$AD$18+$AD$27,FALSE)</f>
        <v>41</v>
      </c>
      <c r="F59" s="301"/>
      <c r="G59" s="301">
        <f t="shared" ref="G59:G67" ca="1" si="20">VLOOKUP(TRIM($B59),INDIRECT($AD$23),38+$AD$18+$AD$27,FALSE)</f>
        <v>53</v>
      </c>
      <c r="H59" s="301">
        <f t="shared" ref="H59:H67" ca="1" si="21">VLOOKUP(TRIM($B59),INDIRECT($AD$23),50+$AD$18+$AD$27,FALSE)</f>
        <v>56</v>
      </c>
      <c r="I59" s="301"/>
      <c r="J59" s="301">
        <f t="shared" ref="J59:J67" ca="1" si="22">VLOOKUP(TRIM($B59),INDIRECT($AD$23),62+$AD$18+$AD$27,FALSE)</f>
        <v>51</v>
      </c>
      <c r="K59" s="301">
        <f t="shared" ref="K59:K67" ca="1" si="23">VLOOKUP(TRIM($B59),INDIRECT($AD$23),74+$AD$18+$AD$27,FALSE)</f>
        <v>46</v>
      </c>
      <c r="L59" s="301">
        <f t="shared" ref="L59:L67" ca="1" si="24">VLOOKUP(TRIM($B59),INDIRECT($AD$23),86+$AD$18+$AD$27,FALSE)</f>
        <v>50</v>
      </c>
      <c r="M59" s="301"/>
      <c r="N59" s="301">
        <f t="shared" ref="N59:N67" ca="1" si="25">VLOOKUP(TRIM($B59),INDIRECT($AD$23),98+$AD$18+$AD$27,FALSE)</f>
        <v>35</v>
      </c>
      <c r="O59" s="301">
        <f t="shared" ref="O59:O67" ca="1" si="26">VLOOKUP(TRIM($B59),INDIRECT($AD$23),110+$AD$18+$AD$27,FALSE)</f>
        <v>29</v>
      </c>
      <c r="P59" s="301"/>
      <c r="Q59" s="301">
        <f t="shared" ref="Q59:Q67" ca="1" si="27">VLOOKUP(TRIM($B59),INDIRECT($AD$23),122+$AD$18+$AD$27,FALSE)</f>
        <v>40</v>
      </c>
      <c r="R59" s="301">
        <f t="shared" ref="R59:R67" ca="1" si="28">VLOOKUP(TRIM($B59),INDIRECT($AD$23),134+$AD$18+$AD$27,FALSE)</f>
        <v>41</v>
      </c>
      <c r="S59" s="301"/>
      <c r="T59" s="301">
        <f t="shared" ref="T59:T67" ca="1" si="29">VLOOKUP(TRIM($B59),INDIRECT($AD$23),146+$AD$18+$AD$27,FALSE)</f>
        <v>44</v>
      </c>
      <c r="U59" s="301">
        <f t="shared" ref="U59:U67" ca="1" si="30">VLOOKUP(TRIM($B59),INDIRECT($AD$23),158+$AD$18+$AD$27,FALSE)</f>
        <v>45</v>
      </c>
      <c r="V59" s="301">
        <f t="shared" ref="V59:V67" ca="1" si="31">VLOOKUP(TRIM($B59),INDIRECT($AD$23),170+$AD$18+$AD$27,FALSE)</f>
        <v>66</v>
      </c>
      <c r="W59" s="301"/>
      <c r="X59" s="301">
        <f t="shared" ref="X59:X67" ca="1" si="32">VLOOKUP(TRIM($B59),INDIRECT($AD$23),182+$AD$18+$AD$27,FALSE)</f>
        <v>53</v>
      </c>
      <c r="Y59" s="301">
        <f t="shared" ref="Y59:Y67" ca="1" si="33">VLOOKUP(TRIM($B59),INDIRECT($AD$23),194+$AD$18+$AD$27,FALSE)</f>
        <v>51</v>
      </c>
    </row>
    <row r="60" spans="1:30" s="39" customFormat="1" ht="10.15" x14ac:dyDescent="0.3">
      <c r="A60" s="21"/>
      <c r="B60" s="648" t="s">
        <v>230</v>
      </c>
      <c r="C60" s="302" t="str">
        <f t="shared" ca="1" si="17"/>
        <v>.</v>
      </c>
      <c r="D60" s="302" t="str">
        <f t="shared" ca="1" si="18"/>
        <v>.</v>
      </c>
      <c r="E60" s="302" t="str">
        <f t="shared" ca="1" si="19"/>
        <v>.</v>
      </c>
      <c r="F60" s="302"/>
      <c r="G60" s="302" t="str">
        <f t="shared" ca="1" si="20"/>
        <v>.</v>
      </c>
      <c r="H60" s="302" t="str">
        <f t="shared" ca="1" si="21"/>
        <v>.</v>
      </c>
      <c r="I60" s="302"/>
      <c r="J60" s="302" t="str">
        <f t="shared" ca="1" si="22"/>
        <v>.</v>
      </c>
      <c r="K60" s="302" t="str">
        <f t="shared" ca="1" si="23"/>
        <v>.</v>
      </c>
      <c r="L60" s="302" t="str">
        <f t="shared" ca="1" si="24"/>
        <v>.</v>
      </c>
      <c r="M60" s="302"/>
      <c r="N60" s="302" t="str">
        <f t="shared" ca="1" si="25"/>
        <v>.</v>
      </c>
      <c r="O60" s="302" t="str">
        <f t="shared" ca="1" si="26"/>
        <v>.</v>
      </c>
      <c r="P60" s="302"/>
      <c r="Q60" s="302" t="str">
        <f t="shared" ca="1" si="27"/>
        <v>.</v>
      </c>
      <c r="R60" s="302" t="str">
        <f t="shared" ca="1" si="28"/>
        <v>.</v>
      </c>
      <c r="S60" s="302"/>
      <c r="T60" s="302" t="str">
        <f t="shared" ca="1" si="29"/>
        <v>.</v>
      </c>
      <c r="U60" s="302" t="str">
        <f t="shared" ca="1" si="30"/>
        <v>.</v>
      </c>
      <c r="V60" s="302" t="str">
        <f t="shared" ca="1" si="31"/>
        <v>.</v>
      </c>
      <c r="W60" s="302"/>
      <c r="X60" s="302" t="str">
        <f t="shared" ca="1" si="32"/>
        <v>.</v>
      </c>
      <c r="Y60" s="302" t="str">
        <f t="shared" ca="1" si="33"/>
        <v>.</v>
      </c>
      <c r="AD60" s="92"/>
    </row>
    <row r="61" spans="1:30" s="39" customFormat="1" ht="10.15" x14ac:dyDescent="0.3">
      <c r="A61" s="20"/>
      <c r="B61" s="648" t="s">
        <v>507</v>
      </c>
      <c r="C61" s="302" t="str">
        <f t="shared" ca="1" si="17"/>
        <v>.</v>
      </c>
      <c r="D61" s="302" t="str">
        <f t="shared" ca="1" si="18"/>
        <v>.</v>
      </c>
      <c r="E61" s="302" t="str">
        <f t="shared" ca="1" si="19"/>
        <v>.</v>
      </c>
      <c r="F61" s="302"/>
      <c r="G61" s="302" t="str">
        <f t="shared" ca="1" si="20"/>
        <v>.</v>
      </c>
      <c r="H61" s="302" t="str">
        <f t="shared" ca="1" si="21"/>
        <v>.</v>
      </c>
      <c r="I61" s="302"/>
      <c r="J61" s="302" t="str">
        <f t="shared" ca="1" si="22"/>
        <v>.</v>
      </c>
      <c r="K61" s="302" t="str">
        <f t="shared" ca="1" si="23"/>
        <v>.</v>
      </c>
      <c r="L61" s="302" t="str">
        <f t="shared" ca="1" si="24"/>
        <v>.</v>
      </c>
      <c r="M61" s="302"/>
      <c r="N61" s="302" t="str">
        <f t="shared" ca="1" si="25"/>
        <v>.</v>
      </c>
      <c r="O61" s="302" t="str">
        <f t="shared" ca="1" si="26"/>
        <v>.</v>
      </c>
      <c r="P61" s="302"/>
      <c r="Q61" s="302" t="str">
        <f t="shared" ca="1" si="27"/>
        <v>.</v>
      </c>
      <c r="R61" s="302" t="str">
        <f t="shared" ca="1" si="28"/>
        <v>.</v>
      </c>
      <c r="S61" s="302"/>
      <c r="T61" s="302" t="str">
        <f t="shared" ca="1" si="29"/>
        <v>.</v>
      </c>
      <c r="U61" s="302" t="str">
        <f t="shared" ca="1" si="30"/>
        <v>.</v>
      </c>
      <c r="V61" s="302" t="str">
        <f t="shared" ca="1" si="31"/>
        <v>.</v>
      </c>
      <c r="W61" s="302"/>
      <c r="X61" s="302" t="str">
        <f t="shared" ca="1" si="32"/>
        <v>.</v>
      </c>
      <c r="Y61" s="302" t="str">
        <f t="shared" ca="1" si="33"/>
        <v>.</v>
      </c>
      <c r="AD61" s="92"/>
    </row>
    <row r="62" spans="1:30" ht="10.15" x14ac:dyDescent="0.3">
      <c r="A62" s="20"/>
      <c r="B62" s="648" t="s">
        <v>508</v>
      </c>
      <c r="C62" s="302" t="str">
        <f t="shared" ca="1" si="17"/>
        <v>.</v>
      </c>
      <c r="D62" s="302" t="str">
        <f t="shared" ca="1" si="18"/>
        <v>.</v>
      </c>
      <c r="E62" s="302" t="str">
        <f t="shared" ca="1" si="19"/>
        <v>.</v>
      </c>
      <c r="F62" s="302"/>
      <c r="G62" s="302" t="str">
        <f t="shared" ca="1" si="20"/>
        <v>.</v>
      </c>
      <c r="H62" s="302" t="str">
        <f t="shared" ca="1" si="21"/>
        <v>.</v>
      </c>
      <c r="I62" s="302"/>
      <c r="J62" s="302" t="str">
        <f t="shared" ca="1" si="22"/>
        <v>.</v>
      </c>
      <c r="K62" s="302" t="str">
        <f t="shared" ca="1" si="23"/>
        <v>.</v>
      </c>
      <c r="L62" s="302" t="str">
        <f t="shared" ca="1" si="24"/>
        <v>.</v>
      </c>
      <c r="M62" s="302"/>
      <c r="N62" s="302" t="str">
        <f t="shared" ca="1" si="25"/>
        <v>.</v>
      </c>
      <c r="O62" s="302" t="str">
        <f t="shared" ca="1" si="26"/>
        <v>.</v>
      </c>
      <c r="P62" s="302"/>
      <c r="Q62" s="302" t="str">
        <f t="shared" ca="1" si="27"/>
        <v>.</v>
      </c>
      <c r="R62" s="302" t="str">
        <f t="shared" ca="1" si="28"/>
        <v>.</v>
      </c>
      <c r="S62" s="302"/>
      <c r="T62" s="302" t="str">
        <f t="shared" ca="1" si="29"/>
        <v>.</v>
      </c>
      <c r="U62" s="302" t="str">
        <f t="shared" ca="1" si="30"/>
        <v>.</v>
      </c>
      <c r="V62" s="302" t="str">
        <f t="shared" ca="1" si="31"/>
        <v>.</v>
      </c>
      <c r="W62" s="302"/>
      <c r="X62" s="302" t="str">
        <f t="shared" ca="1" si="32"/>
        <v>.</v>
      </c>
      <c r="Y62" s="302" t="str">
        <f t="shared" ca="1" si="33"/>
        <v>.</v>
      </c>
    </row>
    <row r="63" spans="1:30" ht="10.15" x14ac:dyDescent="0.3">
      <c r="A63" s="20"/>
      <c r="B63" s="648" t="s">
        <v>231</v>
      </c>
      <c r="C63" s="302" t="str">
        <f t="shared" ca="1" si="17"/>
        <v>.</v>
      </c>
      <c r="D63" s="302" t="str">
        <f t="shared" ca="1" si="18"/>
        <v>.</v>
      </c>
      <c r="E63" s="302" t="str">
        <f t="shared" ca="1" si="19"/>
        <v>.</v>
      </c>
      <c r="F63" s="302"/>
      <c r="G63" s="302" t="str">
        <f t="shared" ca="1" si="20"/>
        <v>.</v>
      </c>
      <c r="H63" s="302" t="str">
        <f t="shared" ca="1" si="21"/>
        <v>.</v>
      </c>
      <c r="I63" s="302"/>
      <c r="J63" s="302" t="str">
        <f t="shared" ca="1" si="22"/>
        <v>.</v>
      </c>
      <c r="K63" s="302" t="str">
        <f t="shared" ca="1" si="23"/>
        <v>.</v>
      </c>
      <c r="L63" s="302" t="str">
        <f t="shared" ca="1" si="24"/>
        <v>.</v>
      </c>
      <c r="M63" s="302"/>
      <c r="N63" s="302" t="str">
        <f t="shared" ca="1" si="25"/>
        <v>.</v>
      </c>
      <c r="O63" s="302" t="str">
        <f t="shared" ca="1" si="26"/>
        <v>.</v>
      </c>
      <c r="P63" s="302"/>
      <c r="Q63" s="302" t="str">
        <f t="shared" ca="1" si="27"/>
        <v>.</v>
      </c>
      <c r="R63" s="302" t="str">
        <f t="shared" ca="1" si="28"/>
        <v>.</v>
      </c>
      <c r="S63" s="302"/>
      <c r="T63" s="302" t="str">
        <f t="shared" ca="1" si="29"/>
        <v>.</v>
      </c>
      <c r="U63" s="302" t="str">
        <f t="shared" ca="1" si="30"/>
        <v>.</v>
      </c>
      <c r="V63" s="302" t="str">
        <f t="shared" ca="1" si="31"/>
        <v>.</v>
      </c>
      <c r="W63" s="302"/>
      <c r="X63" s="302" t="str">
        <f t="shared" ca="1" si="32"/>
        <v>.</v>
      </c>
      <c r="Y63" s="302" t="str">
        <f t="shared" ca="1" si="33"/>
        <v>.</v>
      </c>
    </row>
    <row r="64" spans="1:30" ht="10.15" x14ac:dyDescent="0.3">
      <c r="A64" s="21"/>
      <c r="B64" s="647" t="s">
        <v>1553</v>
      </c>
      <c r="C64" s="302">
        <f ca="1">VLOOKUP(TRIM($B64),INDIRECT($AD$23),2+$AD$18+$AD$27,FALSE)</f>
        <v>50</v>
      </c>
      <c r="D64" s="302">
        <f ca="1">VLOOKUP(TRIM($B64),INDIRECT($AD$23),14+$AD$18+$AD$27,FALSE)</f>
        <v>50</v>
      </c>
      <c r="E64" s="302">
        <f ca="1">VLOOKUP(TRIM($B64),INDIRECT($AD$23),26+$AD$18+$AD$27,FALSE)</f>
        <v>46</v>
      </c>
      <c r="F64" s="302"/>
      <c r="G64" s="302">
        <f ca="1">VLOOKUP(TRIM($B64),INDIRECT($AD$23),38+$AD$18+$AD$27,FALSE)</f>
        <v>60</v>
      </c>
      <c r="H64" s="302">
        <f ca="1">VLOOKUP(TRIM($B64),INDIRECT($AD$23),50+$AD$18+$AD$27,FALSE)</f>
        <v>63</v>
      </c>
      <c r="I64" s="302"/>
      <c r="J64" s="302">
        <f ca="1">VLOOKUP(TRIM($B64),INDIRECT($AD$23),62+$AD$18+$AD$27,FALSE)</f>
        <v>58</v>
      </c>
      <c r="K64" s="302">
        <f ca="1">VLOOKUP(TRIM($B64),INDIRECT($AD$23),74+$AD$18+$AD$27,FALSE)</f>
        <v>52</v>
      </c>
      <c r="L64" s="302">
        <f ca="1">VLOOKUP(TRIM($B64),INDIRECT($AD$23),86+$AD$18+$AD$27,FALSE)</f>
        <v>57</v>
      </c>
      <c r="M64" s="302"/>
      <c r="N64" s="302">
        <f ca="1">VLOOKUP(TRIM($B64),INDIRECT($AD$23),98+$AD$18+$AD$27,FALSE)</f>
        <v>39</v>
      </c>
      <c r="O64" s="302">
        <f ca="1">VLOOKUP(TRIM($B64),INDIRECT($AD$23),110+$AD$18+$AD$27,FALSE)</f>
        <v>33</v>
      </c>
      <c r="P64" s="302"/>
      <c r="Q64" s="302">
        <f ca="1">VLOOKUP(TRIM($B64),INDIRECT($AD$23),122+$AD$18+$AD$27,FALSE)</f>
        <v>45</v>
      </c>
      <c r="R64" s="302">
        <f ca="1">VLOOKUP(TRIM($B64),INDIRECT($AD$23),134+$AD$18+$AD$27,FALSE)</f>
        <v>46</v>
      </c>
      <c r="S64" s="302"/>
      <c r="T64" s="302">
        <f ca="1">VLOOKUP(TRIM($B64),INDIRECT($AD$23),146+$AD$18+$AD$27,FALSE)</f>
        <v>50</v>
      </c>
      <c r="U64" s="302">
        <f ca="1">VLOOKUP(TRIM($B64),INDIRECT($AD$23),158+$AD$18+$AD$27,FALSE)</f>
        <v>51</v>
      </c>
      <c r="V64" s="302">
        <f ca="1">VLOOKUP(TRIM($B64),INDIRECT($AD$23),170+$AD$18+$AD$27,FALSE)</f>
        <v>73</v>
      </c>
      <c r="W64" s="302"/>
      <c r="X64" s="302">
        <f ca="1">VLOOKUP(TRIM($B64),INDIRECT($AD$23),182+$AD$18+$AD$27,FALSE)</f>
        <v>59</v>
      </c>
      <c r="Y64" s="302">
        <f ca="1">VLOOKUP(TRIM($B64),INDIRECT($AD$23),194+$AD$18+$AD$27,FALSE)</f>
        <v>58</v>
      </c>
    </row>
    <row r="65" spans="1:43" ht="10.15" x14ac:dyDescent="0.3">
      <c r="A65" s="20"/>
      <c r="B65" s="648" t="s">
        <v>1567</v>
      </c>
      <c r="C65" s="302">
        <f t="shared" ca="1" si="17"/>
        <v>13</v>
      </c>
      <c r="D65" s="302">
        <f t="shared" ca="1" si="18"/>
        <v>12</v>
      </c>
      <c r="E65" s="302">
        <f t="shared" ca="1" si="19"/>
        <v>10</v>
      </c>
      <c r="F65" s="302"/>
      <c r="G65" s="302">
        <f t="shared" ca="1" si="20"/>
        <v>17</v>
      </c>
      <c r="H65" s="302">
        <f t="shared" ca="1" si="21"/>
        <v>14</v>
      </c>
      <c r="I65" s="302"/>
      <c r="J65" s="302">
        <f t="shared" ca="1" si="22"/>
        <v>15</v>
      </c>
      <c r="K65" s="302">
        <f t="shared" ca="1" si="23"/>
        <v>12</v>
      </c>
      <c r="L65" s="302">
        <f t="shared" ca="1" si="24"/>
        <v>14</v>
      </c>
      <c r="M65" s="302"/>
      <c r="N65" s="302">
        <f t="shared" ca="1" si="25"/>
        <v>13</v>
      </c>
      <c r="O65" s="302">
        <f t="shared" ca="1" si="26"/>
        <v>9</v>
      </c>
      <c r="P65" s="302"/>
      <c r="Q65" s="302">
        <f t="shared" ca="1" si="27"/>
        <v>14</v>
      </c>
      <c r="R65" s="302">
        <f t="shared" ca="1" si="28"/>
        <v>13</v>
      </c>
      <c r="S65" s="302"/>
      <c r="T65" s="302">
        <f t="shared" ca="1" si="29"/>
        <v>11</v>
      </c>
      <c r="U65" s="302">
        <f t="shared" ca="1" si="30"/>
        <v>12</v>
      </c>
      <c r="V65" s="302">
        <f t="shared" ca="1" si="31"/>
        <v>28</v>
      </c>
      <c r="W65" s="302"/>
      <c r="X65" s="302">
        <f t="shared" ca="1" si="32"/>
        <v>15</v>
      </c>
      <c r="Y65" s="302">
        <f t="shared" ca="1" si="33"/>
        <v>14</v>
      </c>
    </row>
    <row r="66" spans="1:43" ht="11.65" x14ac:dyDescent="0.3">
      <c r="A66" s="20"/>
      <c r="B66" s="4" t="s">
        <v>509</v>
      </c>
      <c r="C66" s="302">
        <f t="shared" ca="1" si="17"/>
        <v>73</v>
      </c>
      <c r="D66" s="302">
        <f t="shared" ca="1" si="18"/>
        <v>72</v>
      </c>
      <c r="E66" s="302">
        <f t="shared" ca="1" si="19"/>
        <v>70</v>
      </c>
      <c r="F66" s="302"/>
      <c r="G66" s="302">
        <f t="shared" ca="1" si="20"/>
        <v>81</v>
      </c>
      <c r="H66" s="302">
        <f t="shared" ca="1" si="21"/>
        <v>81</v>
      </c>
      <c r="I66" s="302"/>
      <c r="J66" s="302">
        <f t="shared" ca="1" si="22"/>
        <v>77</v>
      </c>
      <c r="K66" s="302">
        <f t="shared" ca="1" si="23"/>
        <v>76</v>
      </c>
      <c r="L66" s="302">
        <f t="shared" ca="1" si="24"/>
        <v>78</v>
      </c>
      <c r="M66" s="302"/>
      <c r="N66" s="302">
        <f t="shared" ca="1" si="25"/>
        <v>60</v>
      </c>
      <c r="O66" s="302">
        <f t="shared" ca="1" si="26"/>
        <v>55</v>
      </c>
      <c r="P66" s="302"/>
      <c r="Q66" s="302">
        <f t="shared" ca="1" si="27"/>
        <v>63</v>
      </c>
      <c r="R66" s="302">
        <f t="shared" ca="1" si="28"/>
        <v>66</v>
      </c>
      <c r="S66" s="302"/>
      <c r="T66" s="302">
        <f t="shared" ca="1" si="29"/>
        <v>72</v>
      </c>
      <c r="U66" s="302">
        <f t="shared" ca="1" si="30"/>
        <v>72</v>
      </c>
      <c r="V66" s="302">
        <f t="shared" ca="1" si="31"/>
        <v>79</v>
      </c>
      <c r="W66" s="302"/>
      <c r="X66" s="302">
        <f t="shared" ca="1" si="32"/>
        <v>78</v>
      </c>
      <c r="Y66" s="302">
        <f t="shared" ca="1" si="33"/>
        <v>76</v>
      </c>
    </row>
    <row r="67" spans="1:43" ht="10.15" x14ac:dyDescent="0.3">
      <c r="A67" s="23"/>
      <c r="B67" s="24" t="s">
        <v>223</v>
      </c>
      <c r="C67" s="291">
        <f t="shared" ca="1" si="17"/>
        <v>86</v>
      </c>
      <c r="D67" s="291">
        <f t="shared" ca="1" si="18"/>
        <v>86</v>
      </c>
      <c r="E67" s="291">
        <f t="shared" ca="1" si="19"/>
        <v>85</v>
      </c>
      <c r="F67" s="291"/>
      <c r="G67" s="291">
        <f t="shared" ca="1" si="20"/>
        <v>90</v>
      </c>
      <c r="H67" s="291">
        <f t="shared" ca="1" si="21"/>
        <v>91</v>
      </c>
      <c r="I67" s="291"/>
      <c r="J67" s="291">
        <f t="shared" ca="1" si="22"/>
        <v>89</v>
      </c>
      <c r="K67" s="291">
        <f t="shared" ca="1" si="23"/>
        <v>88</v>
      </c>
      <c r="L67" s="291">
        <f t="shared" ca="1" si="24"/>
        <v>90</v>
      </c>
      <c r="M67" s="291"/>
      <c r="N67" s="291">
        <f t="shared" ca="1" si="25"/>
        <v>77</v>
      </c>
      <c r="O67" s="291">
        <f t="shared" ca="1" si="26"/>
        <v>73</v>
      </c>
      <c r="P67" s="291"/>
      <c r="Q67" s="291">
        <f t="shared" ca="1" si="27"/>
        <v>79</v>
      </c>
      <c r="R67" s="291">
        <f t="shared" ca="1" si="28"/>
        <v>82</v>
      </c>
      <c r="S67" s="291"/>
      <c r="T67" s="291">
        <f t="shared" ca="1" si="29"/>
        <v>86</v>
      </c>
      <c r="U67" s="291">
        <f t="shared" ca="1" si="30"/>
        <v>86</v>
      </c>
      <c r="V67" s="291">
        <f t="shared" ca="1" si="31"/>
        <v>93</v>
      </c>
      <c r="W67" s="291"/>
      <c r="X67" s="291">
        <f t="shared" ca="1" si="32"/>
        <v>89</v>
      </c>
      <c r="Y67" s="291">
        <f t="shared" ca="1" si="33"/>
        <v>88</v>
      </c>
    </row>
    <row r="68" spans="1:43" ht="11.25" customHeight="1" x14ac:dyDescent="0.3">
      <c r="A68" s="3"/>
      <c r="B68" s="72"/>
      <c r="C68" s="12"/>
      <c r="D68" s="12"/>
      <c r="E68" s="12"/>
      <c r="F68" s="12"/>
      <c r="G68" s="12"/>
      <c r="H68" s="12"/>
      <c r="I68" s="12"/>
      <c r="J68" s="12"/>
      <c r="K68" s="12"/>
      <c r="L68" s="12"/>
      <c r="P68" s="37"/>
      <c r="Y68" s="13" t="s">
        <v>232</v>
      </c>
    </row>
    <row r="69" spans="1:43" s="33" customFormat="1" ht="10.15" x14ac:dyDescent="0.3">
      <c r="A69" s="333" t="s">
        <v>1612</v>
      </c>
      <c r="B69" s="78"/>
      <c r="C69" s="78"/>
      <c r="D69" s="32"/>
      <c r="E69" s="32"/>
      <c r="F69" s="32"/>
      <c r="G69" s="79"/>
      <c r="H69" s="79"/>
      <c r="I69" s="79"/>
      <c r="J69" s="79"/>
      <c r="K69" s="30"/>
      <c r="L69" s="30"/>
      <c r="M69" s="30"/>
      <c r="N69" s="31"/>
      <c r="O69" s="31"/>
      <c r="P69" s="31"/>
      <c r="R69" s="32"/>
      <c r="S69" s="32"/>
      <c r="T69" s="32"/>
      <c r="U69" s="78"/>
      <c r="V69" s="78"/>
      <c r="W69" s="80"/>
      <c r="AH69" s="119"/>
      <c r="AI69" s="119"/>
      <c r="AJ69" s="119"/>
      <c r="AK69" s="119"/>
      <c r="AL69" s="119"/>
      <c r="AM69" s="119"/>
      <c r="AN69" s="119"/>
      <c r="AO69" s="119"/>
      <c r="AP69" s="119"/>
      <c r="AQ69" s="119"/>
    </row>
    <row r="70" spans="1:43" ht="10.15" x14ac:dyDescent="0.3">
      <c r="A70" s="14" t="s">
        <v>181</v>
      </c>
      <c r="B70" s="18"/>
      <c r="C70" s="18"/>
      <c r="D70" s="18"/>
      <c r="E70" s="18"/>
      <c r="F70" s="18"/>
      <c r="G70" s="18"/>
      <c r="H70" s="18"/>
      <c r="I70" s="18"/>
      <c r="J70" s="18"/>
      <c r="K70" s="15"/>
      <c r="L70" s="15"/>
      <c r="M70" s="15"/>
      <c r="P70" s="37"/>
    </row>
    <row r="71" spans="1:43" ht="10.15" x14ac:dyDescent="0.3">
      <c r="A71" s="14" t="s">
        <v>203</v>
      </c>
      <c r="B71" s="18"/>
      <c r="C71" s="18"/>
      <c r="D71" s="18"/>
      <c r="E71" s="18"/>
      <c r="F71" s="18"/>
      <c r="G71" s="18"/>
      <c r="H71" s="18"/>
      <c r="I71" s="18"/>
      <c r="J71" s="18"/>
      <c r="K71" s="16"/>
      <c r="L71" s="16"/>
      <c r="M71" s="16"/>
      <c r="P71" s="37"/>
    </row>
    <row r="72" spans="1:43" ht="22.5" customHeight="1" x14ac:dyDescent="0.35">
      <c r="A72" s="734" t="s">
        <v>1149</v>
      </c>
      <c r="B72" s="734"/>
      <c r="C72" s="734"/>
      <c r="D72" s="734"/>
      <c r="E72" s="734"/>
      <c r="F72" s="734"/>
      <c r="G72" s="734"/>
      <c r="H72" s="734"/>
      <c r="I72" s="734"/>
      <c r="J72" s="734"/>
      <c r="K72" s="734"/>
      <c r="L72" s="734"/>
      <c r="M72" s="734"/>
      <c r="N72" s="736"/>
      <c r="O72" s="736"/>
      <c r="P72" s="736"/>
      <c r="Q72" s="736"/>
      <c r="R72" s="736"/>
      <c r="S72" s="736"/>
      <c r="T72" s="736"/>
      <c r="U72" s="736"/>
      <c r="V72" s="736"/>
      <c r="W72" s="736"/>
      <c r="X72" s="736"/>
      <c r="Y72" s="736"/>
    </row>
    <row r="73" spans="1:43" ht="10.15" x14ac:dyDescent="0.3">
      <c r="A73" s="14" t="s">
        <v>419</v>
      </c>
      <c r="B73" s="18"/>
      <c r="C73" s="18"/>
      <c r="D73" s="18"/>
      <c r="E73" s="18"/>
      <c r="F73" s="18"/>
      <c r="G73" s="18"/>
      <c r="H73" s="18"/>
      <c r="I73" s="18"/>
      <c r="J73" s="18"/>
      <c r="K73" s="15"/>
      <c r="L73" s="15"/>
      <c r="M73" s="15"/>
      <c r="P73" s="37"/>
    </row>
    <row r="74" spans="1:43" ht="10.15" x14ac:dyDescent="0.3">
      <c r="A74" s="14" t="s">
        <v>420</v>
      </c>
      <c r="B74" s="18"/>
      <c r="C74" s="18"/>
      <c r="D74" s="18"/>
      <c r="E74" s="18"/>
      <c r="F74" s="18"/>
      <c r="G74" s="18"/>
      <c r="H74" s="18"/>
      <c r="I74" s="18"/>
      <c r="J74" s="18"/>
      <c r="K74" s="15"/>
      <c r="L74" s="15"/>
      <c r="M74" s="15"/>
      <c r="P74" s="37"/>
    </row>
    <row r="75" spans="1:43" ht="10.15" x14ac:dyDescent="0.3">
      <c r="A75" s="14" t="s">
        <v>421</v>
      </c>
      <c r="B75" s="14"/>
      <c r="C75" s="15"/>
      <c r="D75" s="15"/>
      <c r="E75" s="15"/>
      <c r="F75" s="15"/>
      <c r="G75" s="15"/>
      <c r="H75" s="15"/>
      <c r="I75" s="15"/>
      <c r="J75" s="15"/>
      <c r="K75" s="15"/>
      <c r="L75" s="15"/>
      <c r="M75" s="15"/>
      <c r="P75" s="37"/>
    </row>
    <row r="76" spans="1:43" ht="10.15" x14ac:dyDescent="0.3">
      <c r="A76" s="57" t="s">
        <v>422</v>
      </c>
      <c r="B76" s="14"/>
      <c r="C76" s="15"/>
      <c r="D76" s="15"/>
      <c r="E76" s="15"/>
      <c r="F76" s="15"/>
      <c r="G76" s="15"/>
      <c r="H76" s="15"/>
      <c r="I76" s="15"/>
      <c r="J76" s="15"/>
      <c r="K76" s="15"/>
      <c r="L76" s="15"/>
      <c r="M76" s="15"/>
      <c r="P76" s="37"/>
    </row>
    <row r="77" spans="1:43" ht="10.15" x14ac:dyDescent="0.3">
      <c r="A77" s="37" t="s">
        <v>473</v>
      </c>
      <c r="B77" s="14"/>
      <c r="C77" s="15"/>
      <c r="D77" s="15"/>
      <c r="E77" s="15"/>
      <c r="F77" s="15"/>
      <c r="G77" s="15"/>
      <c r="H77" s="15"/>
      <c r="I77" s="15"/>
      <c r="J77" s="15"/>
      <c r="K77" s="15"/>
      <c r="L77" s="15"/>
      <c r="M77" s="15"/>
      <c r="P77" s="37"/>
    </row>
    <row r="78" spans="1:43" ht="10.15" x14ac:dyDescent="0.3">
      <c r="A78" s="14" t="s">
        <v>474</v>
      </c>
      <c r="B78" s="14"/>
      <c r="C78" s="15"/>
      <c r="D78" s="15"/>
      <c r="E78" s="15"/>
      <c r="F78" s="15"/>
      <c r="G78" s="15"/>
      <c r="H78" s="15"/>
      <c r="I78" s="15"/>
      <c r="J78" s="15"/>
      <c r="K78" s="15"/>
      <c r="L78" s="15"/>
      <c r="M78" s="15"/>
      <c r="P78" s="37"/>
    </row>
    <row r="79" spans="1:43" ht="14.45" customHeight="1" x14ac:dyDescent="0.3">
      <c r="A79" s="14"/>
      <c r="B79" s="14"/>
      <c r="C79" s="14"/>
      <c r="D79" s="14"/>
      <c r="E79" s="14"/>
      <c r="F79" s="15"/>
      <c r="G79" s="15"/>
      <c r="H79" s="15"/>
      <c r="I79" s="15"/>
      <c r="J79" s="15"/>
      <c r="K79" s="15"/>
      <c r="L79" s="15"/>
      <c r="M79" s="15"/>
      <c r="P79" s="37"/>
    </row>
    <row r="80" spans="1:43" ht="14.1" customHeight="1" x14ac:dyDescent="0.3">
      <c r="A80" s="733" t="s">
        <v>1571</v>
      </c>
      <c r="B80" s="733"/>
      <c r="C80" s="733"/>
      <c r="D80" s="733"/>
      <c r="E80" s="733"/>
      <c r="F80" s="733"/>
      <c r="G80" s="733"/>
      <c r="H80" s="733"/>
      <c r="I80" s="733"/>
      <c r="J80" s="733"/>
      <c r="K80" s="733"/>
      <c r="L80" s="733"/>
      <c r="M80" s="733"/>
      <c r="N80" s="733"/>
      <c r="O80" s="733"/>
      <c r="P80" s="733"/>
      <c r="Q80" s="733"/>
      <c r="R80" s="733"/>
      <c r="S80" s="733"/>
      <c r="T80" s="733"/>
      <c r="U80" s="733"/>
      <c r="V80" s="733"/>
      <c r="W80" s="733"/>
      <c r="X80" s="733"/>
      <c r="Y80" s="733"/>
    </row>
    <row r="81" spans="1:25" ht="10.15" x14ac:dyDescent="0.3">
      <c r="A81" s="733"/>
      <c r="B81" s="733"/>
      <c r="C81" s="733"/>
      <c r="D81" s="733"/>
      <c r="E81" s="733"/>
      <c r="F81" s="733"/>
      <c r="G81" s="733"/>
      <c r="H81" s="733"/>
      <c r="I81" s="733"/>
      <c r="J81" s="733"/>
      <c r="K81" s="733"/>
      <c r="L81" s="733"/>
      <c r="M81" s="733"/>
      <c r="N81" s="733"/>
      <c r="O81" s="733"/>
      <c r="P81" s="733"/>
      <c r="Q81" s="733"/>
      <c r="R81" s="733"/>
      <c r="S81" s="733"/>
      <c r="T81" s="733"/>
      <c r="U81" s="733"/>
      <c r="V81" s="733"/>
      <c r="W81" s="733"/>
      <c r="X81" s="733"/>
      <c r="Y81" s="733"/>
    </row>
    <row r="82" spans="1:25" ht="10.15" x14ac:dyDescent="0.3">
      <c r="A82" s="18" t="s">
        <v>1632</v>
      </c>
      <c r="B82" s="14"/>
      <c r="C82" s="14"/>
      <c r="D82" s="14"/>
      <c r="E82" s="14"/>
      <c r="F82" s="15"/>
      <c r="G82" s="15"/>
      <c r="H82" s="18"/>
      <c r="I82" s="18"/>
      <c r="J82" s="15"/>
      <c r="K82" s="15"/>
      <c r="L82" s="15"/>
      <c r="M82" s="15"/>
      <c r="P82" s="37"/>
    </row>
    <row r="83" spans="1:25" ht="10.15" x14ac:dyDescent="0.3">
      <c r="A83" s="18"/>
      <c r="B83" s="14"/>
      <c r="C83" s="14"/>
      <c r="D83" s="14"/>
      <c r="E83" s="14"/>
      <c r="F83" s="15"/>
      <c r="G83" s="15"/>
      <c r="H83" s="18"/>
      <c r="I83" s="18"/>
      <c r="J83" s="15"/>
      <c r="K83" s="15"/>
      <c r="L83" s="15"/>
      <c r="M83" s="15"/>
      <c r="P83" s="37"/>
    </row>
    <row r="84" spans="1:25" ht="13.5" customHeight="1" x14ac:dyDescent="0.3">
      <c r="A84" s="393" t="s">
        <v>175</v>
      </c>
      <c r="B84" s="14"/>
      <c r="C84" s="14"/>
      <c r="D84" s="14"/>
      <c r="E84" s="14"/>
      <c r="F84" s="15"/>
      <c r="G84" s="15"/>
      <c r="H84" s="18"/>
      <c r="I84" s="18"/>
      <c r="J84" s="15"/>
      <c r="K84" s="15"/>
      <c r="L84" s="15"/>
      <c r="M84" s="15"/>
      <c r="P84" s="37"/>
    </row>
    <row r="85" spans="1:25" ht="10.15" x14ac:dyDescent="0.3">
      <c r="A85" s="57" t="s">
        <v>1569</v>
      </c>
      <c r="B85" s="39"/>
      <c r="C85" s="40"/>
      <c r="D85" s="40"/>
      <c r="E85" s="40"/>
      <c r="F85" s="40"/>
      <c r="G85" s="40"/>
      <c r="H85" s="40"/>
      <c r="I85" s="40"/>
      <c r="P85" s="37"/>
    </row>
    <row r="86" spans="1:25" ht="10.15" x14ac:dyDescent="0.3">
      <c r="A86" s="41"/>
      <c r="B86" s="15"/>
      <c r="C86" s="784"/>
      <c r="D86" s="784"/>
      <c r="E86" s="784"/>
      <c r="F86" s="784"/>
      <c r="G86" s="784"/>
      <c r="H86" s="784"/>
      <c r="I86" s="40"/>
      <c r="J86" s="18"/>
      <c r="K86" s="18"/>
      <c r="L86" s="18"/>
      <c r="M86" s="18"/>
      <c r="P86" s="37"/>
    </row>
    <row r="87" spans="1:25" ht="10.15" x14ac:dyDescent="0.3">
      <c r="A87" s="41"/>
      <c r="B87" s="15"/>
      <c r="C87" s="784"/>
      <c r="D87" s="784"/>
      <c r="E87" s="784"/>
      <c r="F87" s="784"/>
      <c r="G87" s="784"/>
      <c r="H87" s="40"/>
      <c r="I87" s="40"/>
      <c r="J87" s="18"/>
      <c r="K87" s="18"/>
      <c r="L87" s="18"/>
      <c r="M87" s="18"/>
      <c r="P87" s="37"/>
    </row>
    <row r="88" spans="1:25" ht="10.15" x14ac:dyDescent="0.3">
      <c r="B88" s="15"/>
      <c r="C88" s="784"/>
      <c r="D88" s="784"/>
      <c r="E88" s="784"/>
      <c r="F88" s="784"/>
      <c r="G88" s="784"/>
      <c r="H88" s="784"/>
      <c r="I88" s="40"/>
      <c r="P88" s="37"/>
    </row>
    <row r="89" spans="1:25" ht="10.15" x14ac:dyDescent="0.3">
      <c r="B89" s="15"/>
      <c r="C89" s="784"/>
      <c r="D89" s="784"/>
      <c r="E89" s="784"/>
      <c r="F89" s="784"/>
      <c r="G89" s="784"/>
      <c r="H89" s="784"/>
      <c r="I89" s="784"/>
      <c r="P89" s="37"/>
    </row>
    <row r="90" spans="1:25" ht="10.15" x14ac:dyDescent="0.3">
      <c r="B90" s="15"/>
      <c r="C90" s="784"/>
      <c r="D90" s="784"/>
      <c r="E90" s="784"/>
      <c r="F90" s="784"/>
      <c r="G90" s="784"/>
      <c r="H90" s="40"/>
      <c r="I90" s="40"/>
      <c r="P90" s="37"/>
    </row>
    <row r="91" spans="1:25" ht="10.15" x14ac:dyDescent="0.3">
      <c r="B91" s="15"/>
      <c r="C91" s="784"/>
      <c r="D91" s="784"/>
      <c r="E91" s="784"/>
      <c r="F91" s="40"/>
      <c r="G91" s="40"/>
      <c r="H91" s="40"/>
      <c r="I91" s="40"/>
      <c r="P91" s="37"/>
    </row>
    <row r="92" spans="1:25" ht="10.15" x14ac:dyDescent="0.3">
      <c r="B92" s="15"/>
      <c r="C92" s="784"/>
      <c r="D92" s="784"/>
      <c r="E92" s="784"/>
      <c r="F92" s="40"/>
      <c r="G92" s="40"/>
      <c r="H92" s="40"/>
      <c r="I92" s="40"/>
      <c r="P92" s="37"/>
    </row>
    <row r="93" spans="1:25" ht="10.15" x14ac:dyDescent="0.3">
      <c r="B93" s="15"/>
      <c r="C93" s="784"/>
      <c r="D93" s="784"/>
      <c r="E93" s="784"/>
      <c r="F93" s="784"/>
      <c r="G93" s="784"/>
      <c r="H93" s="784"/>
      <c r="I93" s="40"/>
      <c r="P93" s="37"/>
    </row>
    <row r="94" spans="1:25" ht="10.15" x14ac:dyDescent="0.3">
      <c r="B94" s="15"/>
      <c r="C94" s="784"/>
      <c r="D94" s="784"/>
      <c r="E94" s="784"/>
      <c r="F94" s="784"/>
      <c r="G94" s="784"/>
      <c r="H94" s="40"/>
      <c r="I94" s="40"/>
      <c r="P94" s="37"/>
    </row>
    <row r="95" spans="1:25" ht="10.15" x14ac:dyDescent="0.3">
      <c r="B95" s="15"/>
      <c r="C95" s="784"/>
      <c r="D95" s="784"/>
      <c r="E95" s="784"/>
      <c r="F95" s="784"/>
      <c r="G95" s="40"/>
      <c r="H95" s="40"/>
      <c r="I95" s="40"/>
      <c r="P95" s="37"/>
    </row>
    <row r="96" spans="1:25" ht="10.15" x14ac:dyDescent="0.3">
      <c r="B96" s="15"/>
      <c r="C96" s="784"/>
      <c r="D96" s="784"/>
      <c r="E96" s="784"/>
      <c r="F96" s="40"/>
      <c r="G96" s="40"/>
      <c r="H96" s="40"/>
      <c r="I96" s="40"/>
      <c r="P96" s="37"/>
    </row>
    <row r="97" spans="2:16" ht="10.15" x14ac:dyDescent="0.3">
      <c r="B97" s="15"/>
      <c r="C97" s="784"/>
      <c r="D97" s="784"/>
      <c r="E97" s="40"/>
      <c r="F97" s="40"/>
      <c r="G97" s="40"/>
      <c r="H97" s="40"/>
      <c r="I97" s="40"/>
      <c r="P97" s="37"/>
    </row>
    <row r="98" spans="2:16" ht="10.15" x14ac:dyDescent="0.3">
      <c r="B98" s="15"/>
      <c r="C98" s="784"/>
      <c r="D98" s="784"/>
      <c r="E98" s="40"/>
      <c r="F98" s="40"/>
      <c r="G98" s="40"/>
      <c r="H98" s="40"/>
      <c r="I98" s="40"/>
      <c r="P98" s="37"/>
    </row>
    <row r="99" spans="2:16" ht="8.25" customHeight="1" x14ac:dyDescent="0.3">
      <c r="P99" s="37"/>
    </row>
    <row r="100" spans="2:16" ht="10.15" x14ac:dyDescent="0.3">
      <c r="P100" s="37"/>
    </row>
    <row r="101" spans="2:16" ht="10.15" x14ac:dyDescent="0.3">
      <c r="B101" s="102"/>
      <c r="C101" s="18"/>
      <c r="P101" s="37"/>
    </row>
    <row r="102" spans="2:16" ht="10.15" x14ac:dyDescent="0.3">
      <c r="B102" s="102"/>
      <c r="C102" s="18"/>
      <c r="P102" s="37"/>
    </row>
    <row r="103" spans="2:16" ht="10.15" x14ac:dyDescent="0.3">
      <c r="B103" s="102"/>
      <c r="C103" s="18"/>
      <c r="P103" s="37"/>
    </row>
  </sheetData>
  <sheetProtection sheet="1" autoFilter="0"/>
  <mergeCells count="33">
    <mergeCell ref="S6:U6"/>
    <mergeCell ref="S7:U7"/>
    <mergeCell ref="S4:Y4"/>
    <mergeCell ref="V5:Y5"/>
    <mergeCell ref="V6:Y6"/>
    <mergeCell ref="V7:Y7"/>
    <mergeCell ref="A3:D3"/>
    <mergeCell ref="C93:H93"/>
    <mergeCell ref="A5:F7"/>
    <mergeCell ref="C9:Y9"/>
    <mergeCell ref="Q10:R10"/>
    <mergeCell ref="T10:V10"/>
    <mergeCell ref="X10:Y10"/>
    <mergeCell ref="C91:E91"/>
    <mergeCell ref="C92:E92"/>
    <mergeCell ref="S5:U5"/>
    <mergeCell ref="N10:O10"/>
    <mergeCell ref="C89:I89"/>
    <mergeCell ref="C10:E10"/>
    <mergeCell ref="G10:H10"/>
    <mergeCell ref="J10:L10"/>
    <mergeCell ref="A9:B11"/>
    <mergeCell ref="C98:D98"/>
    <mergeCell ref="C94:G94"/>
    <mergeCell ref="C95:F95"/>
    <mergeCell ref="C96:E96"/>
    <mergeCell ref="C97:D97"/>
    <mergeCell ref="C86:H86"/>
    <mergeCell ref="C87:G87"/>
    <mergeCell ref="C88:H88"/>
    <mergeCell ref="C90:G90"/>
    <mergeCell ref="A72:Y72"/>
    <mergeCell ref="A80:Y81"/>
  </mergeCells>
  <phoneticPr fontId="6" type="noConversion"/>
  <dataValidations count="3">
    <dataValidation type="list" allowBlank="1" showInputMessage="1" showErrorMessage="1" sqref="V6">
      <formula1>$AD$6:$AD$8</formula1>
    </dataValidation>
    <dataValidation type="list" allowBlank="1" showInputMessage="1" showErrorMessage="1" sqref="V5">
      <formula1>$AD$2:$AD$5</formula1>
    </dataValidation>
    <dataValidation type="list" allowBlank="1" showInputMessage="1" showErrorMessage="1" sqref="V7:Y7">
      <formula1>$AD$12:$AD$16</formula1>
    </dataValidation>
  </dataValidations>
  <pageMargins left="0.39370078740157483" right="0.39370078740157483" top="0.39370078740157483" bottom="0.39370078740157483" header="0.23622047244094491" footer="0.23622047244094491"/>
  <pageSetup paperSize="9" scale="74" fitToHeight="2" orientation="landscape" r:id="rId1"/>
  <headerFooter alignWithMargins="0"/>
  <rowBreaks count="1" manualBreakCount="1">
    <brk id="54" max="24"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99"/>
  </sheetPr>
  <dimension ref="A1:GX57"/>
  <sheetViews>
    <sheetView topLeftCell="A10" workbookViewId="0">
      <selection activeCell="A30" sqref="A30"/>
    </sheetView>
  </sheetViews>
  <sheetFormatPr defaultRowHeight="12.75" x14ac:dyDescent="0.35"/>
  <sheetData>
    <row r="1" spans="1:206" ht="15" x14ac:dyDescent="0.4">
      <c r="A1" s="159" t="s">
        <v>193</v>
      </c>
    </row>
    <row r="2" spans="1:206" x14ac:dyDescent="0.35">
      <c r="A2" s="157" t="s">
        <v>183</v>
      </c>
      <c r="B2" t="s">
        <v>183</v>
      </c>
      <c r="C2" t="s">
        <v>540</v>
      </c>
      <c r="O2" t="s">
        <v>541</v>
      </c>
      <c r="AA2" t="s">
        <v>542</v>
      </c>
      <c r="AM2" t="s">
        <v>543</v>
      </c>
      <c r="AY2" t="s">
        <v>544</v>
      </c>
      <c r="BK2" t="s">
        <v>545</v>
      </c>
      <c r="BW2" t="s">
        <v>546</v>
      </c>
      <c r="CI2" t="s">
        <v>547</v>
      </c>
      <c r="CU2" t="s">
        <v>548</v>
      </c>
      <c r="DG2" t="s">
        <v>549</v>
      </c>
      <c r="DS2" t="s">
        <v>550</v>
      </c>
      <c r="EE2" t="s">
        <v>551</v>
      </c>
      <c r="EQ2" t="s">
        <v>552</v>
      </c>
      <c r="FC2" t="s">
        <v>553</v>
      </c>
      <c r="FO2" t="s">
        <v>554</v>
      </c>
      <c r="GA2" t="s">
        <v>555</v>
      </c>
      <c r="GM2" t="s">
        <v>556</v>
      </c>
    </row>
    <row r="3" spans="1:206" x14ac:dyDescent="0.35">
      <c r="C3" t="s">
        <v>198</v>
      </c>
      <c r="F3" t="s">
        <v>557</v>
      </c>
      <c r="I3" t="s">
        <v>558</v>
      </c>
      <c r="L3" t="s">
        <v>523</v>
      </c>
      <c r="O3" t="s">
        <v>198</v>
      </c>
      <c r="R3" t="s">
        <v>557</v>
      </c>
      <c r="U3" t="s">
        <v>558</v>
      </c>
      <c r="X3" t="s">
        <v>523</v>
      </c>
      <c r="AA3" t="s">
        <v>198</v>
      </c>
      <c r="AD3" t="s">
        <v>557</v>
      </c>
      <c r="AG3" t="s">
        <v>558</v>
      </c>
      <c r="AJ3" t="s">
        <v>523</v>
      </c>
      <c r="AM3" t="s">
        <v>198</v>
      </c>
      <c r="AP3" t="s">
        <v>557</v>
      </c>
      <c r="AS3" t="s">
        <v>558</v>
      </c>
      <c r="AV3" t="s">
        <v>523</v>
      </c>
      <c r="AY3" t="s">
        <v>198</v>
      </c>
      <c r="BB3" t="s">
        <v>557</v>
      </c>
      <c r="BE3" t="s">
        <v>558</v>
      </c>
      <c r="BH3" t="s">
        <v>523</v>
      </c>
      <c r="BK3" t="s">
        <v>198</v>
      </c>
      <c r="BN3" t="s">
        <v>557</v>
      </c>
      <c r="BQ3" t="s">
        <v>558</v>
      </c>
      <c r="BT3" t="s">
        <v>523</v>
      </c>
      <c r="BW3" t="s">
        <v>198</v>
      </c>
      <c r="BZ3" t="s">
        <v>557</v>
      </c>
      <c r="CC3" t="s">
        <v>558</v>
      </c>
      <c r="CF3" t="s">
        <v>523</v>
      </c>
      <c r="CI3" t="s">
        <v>198</v>
      </c>
      <c r="CL3" t="s">
        <v>557</v>
      </c>
      <c r="CO3" t="s">
        <v>558</v>
      </c>
      <c r="CR3" t="s">
        <v>523</v>
      </c>
      <c r="CU3" t="s">
        <v>198</v>
      </c>
      <c r="CX3" t="s">
        <v>557</v>
      </c>
      <c r="DA3" t="s">
        <v>558</v>
      </c>
      <c r="DD3" t="s">
        <v>523</v>
      </c>
      <c r="DG3" t="s">
        <v>198</v>
      </c>
      <c r="DJ3" t="s">
        <v>557</v>
      </c>
      <c r="DM3" t="s">
        <v>558</v>
      </c>
      <c r="DP3" t="s">
        <v>523</v>
      </c>
      <c r="DS3" t="s">
        <v>198</v>
      </c>
      <c r="DV3" t="s">
        <v>557</v>
      </c>
      <c r="DY3" t="s">
        <v>558</v>
      </c>
      <c r="EB3" t="s">
        <v>523</v>
      </c>
      <c r="EE3" t="s">
        <v>198</v>
      </c>
      <c r="EH3" t="s">
        <v>557</v>
      </c>
      <c r="EK3" t="s">
        <v>558</v>
      </c>
      <c r="EN3" t="s">
        <v>523</v>
      </c>
      <c r="EQ3" t="s">
        <v>198</v>
      </c>
      <c r="ET3" t="s">
        <v>557</v>
      </c>
      <c r="EW3" t="s">
        <v>558</v>
      </c>
      <c r="EZ3" t="s">
        <v>523</v>
      </c>
      <c r="FC3" t="s">
        <v>198</v>
      </c>
      <c r="FF3" t="s">
        <v>557</v>
      </c>
      <c r="FI3" t="s">
        <v>558</v>
      </c>
      <c r="FL3" t="s">
        <v>523</v>
      </c>
      <c r="FO3" t="s">
        <v>198</v>
      </c>
      <c r="FR3" t="s">
        <v>557</v>
      </c>
      <c r="FU3" t="s">
        <v>558</v>
      </c>
      <c r="FX3" t="s">
        <v>523</v>
      </c>
      <c r="GA3" t="s">
        <v>198</v>
      </c>
      <c r="GD3" t="s">
        <v>557</v>
      </c>
      <c r="GG3" t="s">
        <v>558</v>
      </c>
      <c r="GJ3" t="s">
        <v>523</v>
      </c>
      <c r="GM3" t="s">
        <v>198</v>
      </c>
      <c r="GP3" t="s">
        <v>557</v>
      </c>
      <c r="GS3" t="s">
        <v>558</v>
      </c>
      <c r="GV3" t="s">
        <v>523</v>
      </c>
    </row>
    <row r="4" spans="1:206" x14ac:dyDescent="0.35">
      <c r="C4" t="s">
        <v>528</v>
      </c>
      <c r="F4" t="s">
        <v>528</v>
      </c>
      <c r="I4" t="s">
        <v>528</v>
      </c>
      <c r="O4" t="s">
        <v>528</v>
      </c>
      <c r="R4" t="s">
        <v>528</v>
      </c>
      <c r="U4" t="s">
        <v>528</v>
      </c>
      <c r="AA4" t="s">
        <v>528</v>
      </c>
      <c r="AD4" t="s">
        <v>528</v>
      </c>
      <c r="AG4" t="s">
        <v>528</v>
      </c>
      <c r="AM4" t="s">
        <v>528</v>
      </c>
      <c r="AP4" t="s">
        <v>528</v>
      </c>
      <c r="AS4" t="s">
        <v>528</v>
      </c>
      <c r="AY4" t="s">
        <v>528</v>
      </c>
      <c r="BB4" t="s">
        <v>528</v>
      </c>
      <c r="BE4" t="s">
        <v>528</v>
      </c>
      <c r="BK4" t="s">
        <v>528</v>
      </c>
      <c r="BN4" t="s">
        <v>528</v>
      </c>
      <c r="BQ4" t="s">
        <v>528</v>
      </c>
      <c r="BW4" t="s">
        <v>528</v>
      </c>
      <c r="BZ4" t="s">
        <v>528</v>
      </c>
      <c r="CC4" t="s">
        <v>528</v>
      </c>
      <c r="CI4" t="s">
        <v>528</v>
      </c>
      <c r="CL4" t="s">
        <v>528</v>
      </c>
      <c r="CO4" t="s">
        <v>528</v>
      </c>
      <c r="CU4" t="s">
        <v>528</v>
      </c>
      <c r="CX4" t="s">
        <v>528</v>
      </c>
      <c r="DA4" t="s">
        <v>528</v>
      </c>
      <c r="DG4" t="s">
        <v>528</v>
      </c>
      <c r="DJ4" t="s">
        <v>528</v>
      </c>
      <c r="DM4" t="s">
        <v>528</v>
      </c>
      <c r="DS4" t="s">
        <v>528</v>
      </c>
      <c r="DV4" t="s">
        <v>528</v>
      </c>
      <c r="DY4" t="s">
        <v>528</v>
      </c>
      <c r="EE4" t="s">
        <v>528</v>
      </c>
      <c r="EH4" t="s">
        <v>528</v>
      </c>
      <c r="EK4" t="s">
        <v>528</v>
      </c>
      <c r="EQ4" t="s">
        <v>528</v>
      </c>
      <c r="ET4" t="s">
        <v>528</v>
      </c>
      <c r="EW4" t="s">
        <v>528</v>
      </c>
      <c r="FC4" t="s">
        <v>528</v>
      </c>
      <c r="FF4" t="s">
        <v>528</v>
      </c>
      <c r="FI4" t="s">
        <v>528</v>
      </c>
      <c r="FO4" t="s">
        <v>528</v>
      </c>
      <c r="FR4" t="s">
        <v>528</v>
      </c>
      <c r="FU4" t="s">
        <v>528</v>
      </c>
      <c r="GA4" t="s">
        <v>528</v>
      </c>
      <c r="GD4" t="s">
        <v>528</v>
      </c>
      <c r="GG4" t="s">
        <v>528</v>
      </c>
      <c r="GM4" t="s">
        <v>528</v>
      </c>
      <c r="GP4" t="s">
        <v>528</v>
      </c>
      <c r="GS4" t="s">
        <v>528</v>
      </c>
    </row>
    <row r="5" spans="1:206" x14ac:dyDescent="0.35">
      <c r="C5" s="273" t="s">
        <v>412</v>
      </c>
      <c r="D5" s="274" t="s">
        <v>184</v>
      </c>
      <c r="E5" s="275" t="s">
        <v>236</v>
      </c>
      <c r="F5" s="273" t="s">
        <v>412</v>
      </c>
      <c r="G5" s="274" t="s">
        <v>184</v>
      </c>
      <c r="H5" s="275" t="s">
        <v>236</v>
      </c>
      <c r="I5" s="273" t="s">
        <v>412</v>
      </c>
      <c r="J5" s="274" t="s">
        <v>184</v>
      </c>
      <c r="K5" s="275" t="s">
        <v>236</v>
      </c>
      <c r="L5" s="273" t="s">
        <v>412</v>
      </c>
      <c r="M5" s="274" t="s">
        <v>184</v>
      </c>
      <c r="N5" s="275" t="s">
        <v>236</v>
      </c>
      <c r="O5" s="273" t="s">
        <v>412</v>
      </c>
      <c r="P5" s="274" t="s">
        <v>184</v>
      </c>
      <c r="Q5" s="275" t="s">
        <v>236</v>
      </c>
      <c r="R5" s="273" t="s">
        <v>412</v>
      </c>
      <c r="S5" s="274" t="s">
        <v>184</v>
      </c>
      <c r="T5" s="275" t="s">
        <v>236</v>
      </c>
      <c r="U5" s="273" t="s">
        <v>412</v>
      </c>
      <c r="V5" s="274" t="s">
        <v>184</v>
      </c>
      <c r="W5" s="275" t="s">
        <v>236</v>
      </c>
      <c r="X5" s="273" t="s">
        <v>412</v>
      </c>
      <c r="Y5" s="274" t="s">
        <v>184</v>
      </c>
      <c r="Z5" s="275" t="s">
        <v>236</v>
      </c>
      <c r="AA5" s="273" t="s">
        <v>412</v>
      </c>
      <c r="AB5" s="274" t="s">
        <v>184</v>
      </c>
      <c r="AC5" s="275" t="s">
        <v>236</v>
      </c>
      <c r="AD5" s="273" t="s">
        <v>412</v>
      </c>
      <c r="AE5" s="274" t="s">
        <v>184</v>
      </c>
      <c r="AF5" s="275" t="s">
        <v>236</v>
      </c>
      <c r="AG5" s="273" t="s">
        <v>412</v>
      </c>
      <c r="AH5" s="274" t="s">
        <v>184</v>
      </c>
      <c r="AI5" s="275" t="s">
        <v>236</v>
      </c>
      <c r="AJ5" s="273" t="s">
        <v>412</v>
      </c>
      <c r="AK5" s="274" t="s">
        <v>184</v>
      </c>
      <c r="AL5" s="275" t="s">
        <v>236</v>
      </c>
      <c r="AM5" s="273" t="s">
        <v>412</v>
      </c>
      <c r="AN5" s="274" t="s">
        <v>184</v>
      </c>
      <c r="AO5" s="275" t="s">
        <v>236</v>
      </c>
      <c r="AP5" s="273" t="s">
        <v>412</v>
      </c>
      <c r="AQ5" s="274" t="s">
        <v>184</v>
      </c>
      <c r="AR5" s="275" t="s">
        <v>236</v>
      </c>
      <c r="AS5" s="273" t="s">
        <v>412</v>
      </c>
      <c r="AT5" s="274" t="s">
        <v>184</v>
      </c>
      <c r="AU5" s="275" t="s">
        <v>236</v>
      </c>
      <c r="AV5" s="273" t="s">
        <v>412</v>
      </c>
      <c r="AW5" s="274" t="s">
        <v>184</v>
      </c>
      <c r="AX5" s="275" t="s">
        <v>236</v>
      </c>
      <c r="AY5" s="273" t="s">
        <v>412</v>
      </c>
      <c r="AZ5" s="274" t="s">
        <v>184</v>
      </c>
      <c r="BA5" s="275" t="s">
        <v>236</v>
      </c>
      <c r="BB5" s="273" t="s">
        <v>412</v>
      </c>
      <c r="BC5" s="274" t="s">
        <v>184</v>
      </c>
      <c r="BD5" s="275" t="s">
        <v>236</v>
      </c>
      <c r="BE5" s="273" t="s">
        <v>412</v>
      </c>
      <c r="BF5" s="274" t="s">
        <v>184</v>
      </c>
      <c r="BG5" s="275" t="s">
        <v>236</v>
      </c>
      <c r="BH5" s="273" t="s">
        <v>412</v>
      </c>
      <c r="BI5" s="274" t="s">
        <v>184</v>
      </c>
      <c r="BJ5" s="275" t="s">
        <v>236</v>
      </c>
      <c r="BK5" s="273" t="s">
        <v>412</v>
      </c>
      <c r="BL5" s="274" t="s">
        <v>184</v>
      </c>
      <c r="BM5" s="275" t="s">
        <v>236</v>
      </c>
      <c r="BN5" s="273" t="s">
        <v>412</v>
      </c>
      <c r="BO5" s="274" t="s">
        <v>184</v>
      </c>
      <c r="BP5" s="275" t="s">
        <v>236</v>
      </c>
      <c r="BQ5" s="273" t="s">
        <v>412</v>
      </c>
      <c r="BR5" s="274" t="s">
        <v>184</v>
      </c>
      <c r="BS5" s="275" t="s">
        <v>236</v>
      </c>
      <c r="BT5" s="273" t="s">
        <v>412</v>
      </c>
      <c r="BU5" s="274" t="s">
        <v>184</v>
      </c>
      <c r="BV5" s="275" t="s">
        <v>236</v>
      </c>
      <c r="BW5" s="273" t="s">
        <v>412</v>
      </c>
      <c r="BX5" s="274" t="s">
        <v>184</v>
      </c>
      <c r="BY5" s="275" t="s">
        <v>236</v>
      </c>
      <c r="BZ5" s="273" t="s">
        <v>412</v>
      </c>
      <c r="CA5" s="274" t="s">
        <v>184</v>
      </c>
      <c r="CB5" s="275" t="s">
        <v>236</v>
      </c>
      <c r="CC5" s="273" t="s">
        <v>412</v>
      </c>
      <c r="CD5" s="274" t="s">
        <v>184</v>
      </c>
      <c r="CE5" s="275" t="s">
        <v>236</v>
      </c>
      <c r="CF5" s="273" t="s">
        <v>412</v>
      </c>
      <c r="CG5" s="274" t="s">
        <v>184</v>
      </c>
      <c r="CH5" s="275" t="s">
        <v>236</v>
      </c>
      <c r="CI5" s="273" t="s">
        <v>412</v>
      </c>
      <c r="CJ5" s="274" t="s">
        <v>184</v>
      </c>
      <c r="CK5" s="275" t="s">
        <v>236</v>
      </c>
      <c r="CL5" s="273" t="s">
        <v>412</v>
      </c>
      <c r="CM5" s="274" t="s">
        <v>184</v>
      </c>
      <c r="CN5" s="275" t="s">
        <v>236</v>
      </c>
      <c r="CO5" s="273" t="s">
        <v>412</v>
      </c>
      <c r="CP5" s="274" t="s">
        <v>184</v>
      </c>
      <c r="CQ5" s="275" t="s">
        <v>236</v>
      </c>
      <c r="CR5" s="273" t="s">
        <v>412</v>
      </c>
      <c r="CS5" s="274" t="s">
        <v>184</v>
      </c>
      <c r="CT5" s="275" t="s">
        <v>236</v>
      </c>
      <c r="CU5" s="273" t="s">
        <v>412</v>
      </c>
      <c r="CV5" s="274" t="s">
        <v>184</v>
      </c>
      <c r="CW5" s="275" t="s">
        <v>236</v>
      </c>
      <c r="CX5" s="273" t="s">
        <v>412</v>
      </c>
      <c r="CY5" s="274" t="s">
        <v>184</v>
      </c>
      <c r="CZ5" s="275" t="s">
        <v>236</v>
      </c>
      <c r="DA5" s="273" t="s">
        <v>412</v>
      </c>
      <c r="DB5" s="274" t="s">
        <v>184</v>
      </c>
      <c r="DC5" s="275" t="s">
        <v>236</v>
      </c>
      <c r="DD5" s="273" t="s">
        <v>412</v>
      </c>
      <c r="DE5" s="274" t="s">
        <v>184</v>
      </c>
      <c r="DF5" s="275" t="s">
        <v>236</v>
      </c>
      <c r="DG5" s="273" t="s">
        <v>412</v>
      </c>
      <c r="DH5" s="274" t="s">
        <v>184</v>
      </c>
      <c r="DI5" s="275" t="s">
        <v>236</v>
      </c>
      <c r="DJ5" s="273" t="s">
        <v>412</v>
      </c>
      <c r="DK5" s="274" t="s">
        <v>184</v>
      </c>
      <c r="DL5" s="275" t="s">
        <v>236</v>
      </c>
      <c r="DM5" s="273" t="s">
        <v>412</v>
      </c>
      <c r="DN5" s="274" t="s">
        <v>184</v>
      </c>
      <c r="DO5" s="275" t="s">
        <v>236</v>
      </c>
      <c r="DP5" s="273" t="s">
        <v>412</v>
      </c>
      <c r="DQ5" s="274" t="s">
        <v>184</v>
      </c>
      <c r="DR5" s="275" t="s">
        <v>236</v>
      </c>
      <c r="DS5" s="273" t="s">
        <v>412</v>
      </c>
      <c r="DT5" s="274" t="s">
        <v>184</v>
      </c>
      <c r="DU5" s="275" t="s">
        <v>236</v>
      </c>
      <c r="DV5" s="273" t="s">
        <v>412</v>
      </c>
      <c r="DW5" s="274" t="s">
        <v>184</v>
      </c>
      <c r="DX5" s="275" t="s">
        <v>236</v>
      </c>
      <c r="DY5" s="273" t="s">
        <v>412</v>
      </c>
      <c r="DZ5" s="274" t="s">
        <v>184</v>
      </c>
      <c r="EA5" s="275" t="s">
        <v>236</v>
      </c>
      <c r="EB5" s="273" t="s">
        <v>412</v>
      </c>
      <c r="EC5" s="274" t="s">
        <v>184</v>
      </c>
      <c r="ED5" s="275" t="s">
        <v>236</v>
      </c>
      <c r="EE5" s="273" t="s">
        <v>412</v>
      </c>
      <c r="EF5" s="274" t="s">
        <v>184</v>
      </c>
      <c r="EG5" s="275" t="s">
        <v>236</v>
      </c>
      <c r="EH5" s="273" t="s">
        <v>412</v>
      </c>
      <c r="EI5" s="274" t="s">
        <v>184</v>
      </c>
      <c r="EJ5" s="275" t="s">
        <v>236</v>
      </c>
      <c r="EK5" s="273" t="s">
        <v>412</v>
      </c>
      <c r="EL5" s="274" t="s">
        <v>184</v>
      </c>
      <c r="EM5" s="275" t="s">
        <v>236</v>
      </c>
      <c r="EN5" s="273" t="s">
        <v>412</v>
      </c>
      <c r="EO5" s="274" t="s">
        <v>184</v>
      </c>
      <c r="EP5" s="275" t="s">
        <v>236</v>
      </c>
      <c r="EQ5" s="273" t="s">
        <v>412</v>
      </c>
      <c r="ER5" s="274" t="s">
        <v>184</v>
      </c>
      <c r="ES5" s="275" t="s">
        <v>236</v>
      </c>
      <c r="ET5" s="273" t="s">
        <v>412</v>
      </c>
      <c r="EU5" s="274" t="s">
        <v>184</v>
      </c>
      <c r="EV5" s="275" t="s">
        <v>236</v>
      </c>
      <c r="EW5" s="273" t="s">
        <v>412</v>
      </c>
      <c r="EX5" s="274" t="s">
        <v>184</v>
      </c>
      <c r="EY5" s="275" t="s">
        <v>236</v>
      </c>
      <c r="EZ5" s="273" t="s">
        <v>412</v>
      </c>
      <c r="FA5" s="274" t="s">
        <v>184</v>
      </c>
      <c r="FB5" s="275" t="s">
        <v>236</v>
      </c>
      <c r="FC5" s="273" t="s">
        <v>412</v>
      </c>
      <c r="FD5" s="274" t="s">
        <v>184</v>
      </c>
      <c r="FE5" s="275" t="s">
        <v>236</v>
      </c>
      <c r="FF5" s="273" t="s">
        <v>412</v>
      </c>
      <c r="FG5" s="274" t="s">
        <v>184</v>
      </c>
      <c r="FH5" s="275" t="s">
        <v>236</v>
      </c>
      <c r="FI5" s="273" t="s">
        <v>412</v>
      </c>
      <c r="FJ5" s="274" t="s">
        <v>184</v>
      </c>
      <c r="FK5" s="275" t="s">
        <v>236</v>
      </c>
      <c r="FL5" s="273" t="s">
        <v>412</v>
      </c>
      <c r="FM5" s="274" t="s">
        <v>184</v>
      </c>
      <c r="FN5" s="275" t="s">
        <v>236</v>
      </c>
      <c r="FO5" s="273" t="s">
        <v>412</v>
      </c>
      <c r="FP5" s="274" t="s">
        <v>184</v>
      </c>
      <c r="FQ5" s="275" t="s">
        <v>236</v>
      </c>
      <c r="FR5" s="273" t="s">
        <v>412</v>
      </c>
      <c r="FS5" s="274" t="s">
        <v>184</v>
      </c>
      <c r="FT5" s="275" t="s">
        <v>236</v>
      </c>
      <c r="FU5" s="273" t="s">
        <v>412</v>
      </c>
      <c r="FV5" s="274" t="s">
        <v>184</v>
      </c>
      <c r="FW5" s="275" t="s">
        <v>236</v>
      </c>
      <c r="FX5" s="273" t="s">
        <v>412</v>
      </c>
      <c r="FY5" s="274" t="s">
        <v>184</v>
      </c>
      <c r="FZ5" s="275" t="s">
        <v>236</v>
      </c>
      <c r="GA5" s="273" t="s">
        <v>412</v>
      </c>
      <c r="GB5" s="274" t="s">
        <v>184</v>
      </c>
      <c r="GC5" s="275" t="s">
        <v>236</v>
      </c>
      <c r="GD5" s="273" t="s">
        <v>412</v>
      </c>
      <c r="GE5" s="274" t="s">
        <v>184</v>
      </c>
      <c r="GF5" s="275" t="s">
        <v>236</v>
      </c>
      <c r="GG5" s="273" t="s">
        <v>412</v>
      </c>
      <c r="GH5" s="274" t="s">
        <v>184</v>
      </c>
      <c r="GI5" s="275" t="s">
        <v>236</v>
      </c>
      <c r="GJ5" s="273" t="s">
        <v>412</v>
      </c>
      <c r="GK5" s="274" t="s">
        <v>184</v>
      </c>
      <c r="GL5" s="275" t="s">
        <v>236</v>
      </c>
      <c r="GM5" s="273" t="s">
        <v>412</v>
      </c>
      <c r="GN5" s="274" t="s">
        <v>184</v>
      </c>
      <c r="GO5" s="275" t="s">
        <v>236</v>
      </c>
      <c r="GP5" s="273" t="s">
        <v>412</v>
      </c>
      <c r="GQ5" s="274" t="s">
        <v>184</v>
      </c>
      <c r="GR5" s="275" t="s">
        <v>236</v>
      </c>
      <c r="GS5" s="273" t="s">
        <v>412</v>
      </c>
      <c r="GT5" s="274" t="s">
        <v>184</v>
      </c>
      <c r="GU5" s="275" t="s">
        <v>236</v>
      </c>
      <c r="GV5" s="273" t="s">
        <v>412</v>
      </c>
      <c r="GW5" s="274" t="s">
        <v>184</v>
      </c>
      <c r="GX5" s="275" t="s">
        <v>236</v>
      </c>
    </row>
    <row r="6" spans="1:206" x14ac:dyDescent="0.35">
      <c r="C6" s="273" t="s">
        <v>185</v>
      </c>
      <c r="D6" s="274" t="s">
        <v>185</v>
      </c>
      <c r="E6" s="275" t="s">
        <v>185</v>
      </c>
      <c r="F6" s="273" t="s">
        <v>185</v>
      </c>
      <c r="G6" s="274" t="s">
        <v>185</v>
      </c>
      <c r="H6" s="275" t="s">
        <v>185</v>
      </c>
      <c r="I6" s="273" t="s">
        <v>185</v>
      </c>
      <c r="J6" s="274" t="s">
        <v>185</v>
      </c>
      <c r="K6" s="275" t="s">
        <v>185</v>
      </c>
      <c r="L6" s="273" t="s">
        <v>185</v>
      </c>
      <c r="M6" s="274" t="s">
        <v>185</v>
      </c>
      <c r="N6" s="275" t="s">
        <v>185</v>
      </c>
      <c r="O6" s="273" t="s">
        <v>185</v>
      </c>
      <c r="P6" s="274" t="s">
        <v>185</v>
      </c>
      <c r="Q6" s="275" t="s">
        <v>185</v>
      </c>
      <c r="R6" s="273" t="s">
        <v>185</v>
      </c>
      <c r="S6" s="274" t="s">
        <v>185</v>
      </c>
      <c r="T6" s="275" t="s">
        <v>185</v>
      </c>
      <c r="U6" s="273" t="s">
        <v>185</v>
      </c>
      <c r="V6" s="274" t="s">
        <v>185</v>
      </c>
      <c r="W6" s="275" t="s">
        <v>185</v>
      </c>
      <c r="X6" s="273" t="s">
        <v>185</v>
      </c>
      <c r="Y6" s="274" t="s">
        <v>185</v>
      </c>
      <c r="Z6" s="275" t="s">
        <v>185</v>
      </c>
      <c r="AA6" s="273" t="s">
        <v>185</v>
      </c>
      <c r="AB6" s="274" t="s">
        <v>185</v>
      </c>
      <c r="AC6" s="275" t="s">
        <v>185</v>
      </c>
      <c r="AD6" s="273" t="s">
        <v>185</v>
      </c>
      <c r="AE6" s="274" t="s">
        <v>185</v>
      </c>
      <c r="AF6" s="275" t="s">
        <v>185</v>
      </c>
      <c r="AG6" s="273" t="s">
        <v>185</v>
      </c>
      <c r="AH6" s="274" t="s">
        <v>185</v>
      </c>
      <c r="AI6" s="275" t="s">
        <v>185</v>
      </c>
      <c r="AJ6" s="273" t="s">
        <v>185</v>
      </c>
      <c r="AK6" s="274" t="s">
        <v>185</v>
      </c>
      <c r="AL6" s="275" t="s">
        <v>185</v>
      </c>
      <c r="AM6" s="273" t="s">
        <v>185</v>
      </c>
      <c r="AN6" s="274" t="s">
        <v>185</v>
      </c>
      <c r="AO6" s="275" t="s">
        <v>185</v>
      </c>
      <c r="AP6" s="273" t="s">
        <v>185</v>
      </c>
      <c r="AQ6" s="274" t="s">
        <v>185</v>
      </c>
      <c r="AR6" s="275" t="s">
        <v>185</v>
      </c>
      <c r="AS6" s="273" t="s">
        <v>185</v>
      </c>
      <c r="AT6" s="274" t="s">
        <v>185</v>
      </c>
      <c r="AU6" s="275" t="s">
        <v>185</v>
      </c>
      <c r="AV6" s="273" t="s">
        <v>185</v>
      </c>
      <c r="AW6" s="274" t="s">
        <v>185</v>
      </c>
      <c r="AX6" s="275" t="s">
        <v>185</v>
      </c>
      <c r="AY6" s="273" t="s">
        <v>185</v>
      </c>
      <c r="AZ6" s="274" t="s">
        <v>185</v>
      </c>
      <c r="BA6" s="275" t="s">
        <v>185</v>
      </c>
      <c r="BB6" s="273" t="s">
        <v>185</v>
      </c>
      <c r="BC6" s="274" t="s">
        <v>185</v>
      </c>
      <c r="BD6" s="275" t="s">
        <v>185</v>
      </c>
      <c r="BE6" s="273" t="s">
        <v>185</v>
      </c>
      <c r="BF6" s="274" t="s">
        <v>185</v>
      </c>
      <c r="BG6" s="275" t="s">
        <v>185</v>
      </c>
      <c r="BH6" s="273" t="s">
        <v>185</v>
      </c>
      <c r="BI6" s="274" t="s">
        <v>185</v>
      </c>
      <c r="BJ6" s="275" t="s">
        <v>185</v>
      </c>
      <c r="BK6" s="273" t="s">
        <v>185</v>
      </c>
      <c r="BL6" s="274" t="s">
        <v>185</v>
      </c>
      <c r="BM6" s="275" t="s">
        <v>185</v>
      </c>
      <c r="BN6" s="273" t="s">
        <v>185</v>
      </c>
      <c r="BO6" s="274" t="s">
        <v>185</v>
      </c>
      <c r="BP6" s="275" t="s">
        <v>185</v>
      </c>
      <c r="BQ6" s="273" t="s">
        <v>185</v>
      </c>
      <c r="BR6" s="274" t="s">
        <v>185</v>
      </c>
      <c r="BS6" s="275" t="s">
        <v>185</v>
      </c>
      <c r="BT6" s="273" t="s">
        <v>185</v>
      </c>
      <c r="BU6" s="274" t="s">
        <v>185</v>
      </c>
      <c r="BV6" s="275" t="s">
        <v>185</v>
      </c>
      <c r="BW6" s="273" t="s">
        <v>185</v>
      </c>
      <c r="BX6" s="274" t="s">
        <v>185</v>
      </c>
      <c r="BY6" s="275" t="s">
        <v>185</v>
      </c>
      <c r="BZ6" s="273" t="s">
        <v>185</v>
      </c>
      <c r="CA6" s="274" t="s">
        <v>185</v>
      </c>
      <c r="CB6" s="275" t="s">
        <v>185</v>
      </c>
      <c r="CC6" s="273" t="s">
        <v>185</v>
      </c>
      <c r="CD6" s="274" t="s">
        <v>185</v>
      </c>
      <c r="CE6" s="275" t="s">
        <v>185</v>
      </c>
      <c r="CF6" s="273" t="s">
        <v>185</v>
      </c>
      <c r="CG6" s="274" t="s">
        <v>185</v>
      </c>
      <c r="CH6" s="275" t="s">
        <v>185</v>
      </c>
      <c r="CI6" s="273" t="s">
        <v>185</v>
      </c>
      <c r="CJ6" s="274" t="s">
        <v>185</v>
      </c>
      <c r="CK6" s="275" t="s">
        <v>185</v>
      </c>
      <c r="CL6" s="273" t="s">
        <v>185</v>
      </c>
      <c r="CM6" s="274" t="s">
        <v>185</v>
      </c>
      <c r="CN6" s="275" t="s">
        <v>185</v>
      </c>
      <c r="CO6" s="273" t="s">
        <v>185</v>
      </c>
      <c r="CP6" s="274" t="s">
        <v>185</v>
      </c>
      <c r="CQ6" s="275" t="s">
        <v>185</v>
      </c>
      <c r="CR6" s="273" t="s">
        <v>185</v>
      </c>
      <c r="CS6" s="274" t="s">
        <v>185</v>
      </c>
      <c r="CT6" s="275" t="s">
        <v>185</v>
      </c>
      <c r="CU6" s="273" t="s">
        <v>185</v>
      </c>
      <c r="CV6" s="274" t="s">
        <v>185</v>
      </c>
      <c r="CW6" s="275" t="s">
        <v>185</v>
      </c>
      <c r="CX6" s="273" t="s">
        <v>185</v>
      </c>
      <c r="CY6" s="274" t="s">
        <v>185</v>
      </c>
      <c r="CZ6" s="275" t="s">
        <v>185</v>
      </c>
      <c r="DA6" s="273" t="s">
        <v>185</v>
      </c>
      <c r="DB6" s="274" t="s">
        <v>185</v>
      </c>
      <c r="DC6" s="275" t="s">
        <v>185</v>
      </c>
      <c r="DD6" s="273" t="s">
        <v>185</v>
      </c>
      <c r="DE6" s="274" t="s">
        <v>185</v>
      </c>
      <c r="DF6" s="275" t="s">
        <v>185</v>
      </c>
      <c r="DG6" s="273" t="s">
        <v>185</v>
      </c>
      <c r="DH6" s="274" t="s">
        <v>185</v>
      </c>
      <c r="DI6" s="275" t="s">
        <v>185</v>
      </c>
      <c r="DJ6" s="273" t="s">
        <v>185</v>
      </c>
      <c r="DK6" s="274" t="s">
        <v>185</v>
      </c>
      <c r="DL6" s="275" t="s">
        <v>185</v>
      </c>
      <c r="DM6" s="273" t="s">
        <v>185</v>
      </c>
      <c r="DN6" s="274" t="s">
        <v>185</v>
      </c>
      <c r="DO6" s="275" t="s">
        <v>185</v>
      </c>
      <c r="DP6" s="273" t="s">
        <v>185</v>
      </c>
      <c r="DQ6" s="274" t="s">
        <v>185</v>
      </c>
      <c r="DR6" s="275" t="s">
        <v>185</v>
      </c>
      <c r="DS6" s="273" t="s">
        <v>185</v>
      </c>
      <c r="DT6" s="274" t="s">
        <v>185</v>
      </c>
      <c r="DU6" s="275" t="s">
        <v>185</v>
      </c>
      <c r="DV6" s="273" t="s">
        <v>185</v>
      </c>
      <c r="DW6" s="274" t="s">
        <v>185</v>
      </c>
      <c r="DX6" s="275" t="s">
        <v>185</v>
      </c>
      <c r="DY6" s="273" t="s">
        <v>185</v>
      </c>
      <c r="DZ6" s="274" t="s">
        <v>185</v>
      </c>
      <c r="EA6" s="275" t="s">
        <v>185</v>
      </c>
      <c r="EB6" s="273" t="s">
        <v>185</v>
      </c>
      <c r="EC6" s="274" t="s">
        <v>185</v>
      </c>
      <c r="ED6" s="275" t="s">
        <v>185</v>
      </c>
      <c r="EE6" s="273" t="s">
        <v>185</v>
      </c>
      <c r="EF6" s="274" t="s">
        <v>185</v>
      </c>
      <c r="EG6" s="275" t="s">
        <v>185</v>
      </c>
      <c r="EH6" s="273" t="s">
        <v>185</v>
      </c>
      <c r="EI6" s="274" t="s">
        <v>185</v>
      </c>
      <c r="EJ6" s="275" t="s">
        <v>185</v>
      </c>
      <c r="EK6" s="273" t="s">
        <v>185</v>
      </c>
      <c r="EL6" s="274" t="s">
        <v>185</v>
      </c>
      <c r="EM6" s="275" t="s">
        <v>185</v>
      </c>
      <c r="EN6" s="273" t="s">
        <v>185</v>
      </c>
      <c r="EO6" s="274" t="s">
        <v>185</v>
      </c>
      <c r="EP6" s="275" t="s">
        <v>185</v>
      </c>
      <c r="EQ6" s="273" t="s">
        <v>185</v>
      </c>
      <c r="ER6" s="274" t="s">
        <v>185</v>
      </c>
      <c r="ES6" s="275" t="s">
        <v>185</v>
      </c>
      <c r="ET6" s="273" t="s">
        <v>185</v>
      </c>
      <c r="EU6" s="274" t="s">
        <v>185</v>
      </c>
      <c r="EV6" s="275" t="s">
        <v>185</v>
      </c>
      <c r="EW6" s="273" t="s">
        <v>185</v>
      </c>
      <c r="EX6" s="274" t="s">
        <v>185</v>
      </c>
      <c r="EY6" s="275" t="s">
        <v>185</v>
      </c>
      <c r="EZ6" s="273" t="s">
        <v>185</v>
      </c>
      <c r="FA6" s="274" t="s">
        <v>185</v>
      </c>
      <c r="FB6" s="275" t="s">
        <v>185</v>
      </c>
      <c r="FC6" s="273" t="s">
        <v>185</v>
      </c>
      <c r="FD6" s="274" t="s">
        <v>185</v>
      </c>
      <c r="FE6" s="275" t="s">
        <v>185</v>
      </c>
      <c r="FF6" s="273" t="s">
        <v>185</v>
      </c>
      <c r="FG6" s="274" t="s">
        <v>185</v>
      </c>
      <c r="FH6" s="275" t="s">
        <v>185</v>
      </c>
      <c r="FI6" s="273" t="s">
        <v>185</v>
      </c>
      <c r="FJ6" s="274" t="s">
        <v>185</v>
      </c>
      <c r="FK6" s="275" t="s">
        <v>185</v>
      </c>
      <c r="FL6" s="273" t="s">
        <v>185</v>
      </c>
      <c r="FM6" s="274" t="s">
        <v>185</v>
      </c>
      <c r="FN6" s="275" t="s">
        <v>185</v>
      </c>
      <c r="FO6" s="273" t="s">
        <v>185</v>
      </c>
      <c r="FP6" s="274" t="s">
        <v>185</v>
      </c>
      <c r="FQ6" s="275" t="s">
        <v>185</v>
      </c>
      <c r="FR6" s="273" t="s">
        <v>185</v>
      </c>
      <c r="FS6" s="274" t="s">
        <v>185</v>
      </c>
      <c r="FT6" s="275" t="s">
        <v>185</v>
      </c>
      <c r="FU6" s="273" t="s">
        <v>185</v>
      </c>
      <c r="FV6" s="274" t="s">
        <v>185</v>
      </c>
      <c r="FW6" s="275" t="s">
        <v>185</v>
      </c>
      <c r="FX6" s="273" t="s">
        <v>185</v>
      </c>
      <c r="FY6" s="274" t="s">
        <v>185</v>
      </c>
      <c r="FZ6" s="275" t="s">
        <v>185</v>
      </c>
      <c r="GA6" s="273" t="s">
        <v>185</v>
      </c>
      <c r="GB6" s="274" t="s">
        <v>185</v>
      </c>
      <c r="GC6" s="275" t="s">
        <v>185</v>
      </c>
      <c r="GD6" s="273" t="s">
        <v>185</v>
      </c>
      <c r="GE6" s="274" t="s">
        <v>185</v>
      </c>
      <c r="GF6" s="275" t="s">
        <v>185</v>
      </c>
      <c r="GG6" s="273" t="s">
        <v>185</v>
      </c>
      <c r="GH6" s="274" t="s">
        <v>185</v>
      </c>
      <c r="GI6" s="275" t="s">
        <v>185</v>
      </c>
      <c r="GJ6" s="273" t="s">
        <v>185</v>
      </c>
      <c r="GK6" s="274" t="s">
        <v>185</v>
      </c>
      <c r="GL6" s="275" t="s">
        <v>185</v>
      </c>
      <c r="GM6" s="273" t="s">
        <v>185</v>
      </c>
      <c r="GN6" s="274" t="s">
        <v>185</v>
      </c>
      <c r="GO6" s="275" t="s">
        <v>185</v>
      </c>
      <c r="GP6" s="273" t="s">
        <v>185</v>
      </c>
      <c r="GQ6" s="274" t="s">
        <v>185</v>
      </c>
      <c r="GR6" s="275" t="s">
        <v>185</v>
      </c>
      <c r="GS6" s="273" t="s">
        <v>185</v>
      </c>
      <c r="GT6" s="274" t="s">
        <v>185</v>
      </c>
      <c r="GU6" s="275" t="s">
        <v>185</v>
      </c>
      <c r="GV6" s="273" t="s">
        <v>185</v>
      </c>
      <c r="GW6" s="274" t="s">
        <v>185</v>
      </c>
      <c r="GX6" s="275" t="s">
        <v>185</v>
      </c>
    </row>
    <row r="7" spans="1:206" x14ac:dyDescent="0.35">
      <c r="A7" t="s">
        <v>186</v>
      </c>
      <c r="B7" t="s">
        <v>216</v>
      </c>
      <c r="C7" s="273">
        <v>19</v>
      </c>
      <c r="D7" s="274">
        <v>31</v>
      </c>
      <c r="E7" s="275">
        <v>25</v>
      </c>
      <c r="F7" s="273">
        <v>62</v>
      </c>
      <c r="G7" s="274">
        <v>57</v>
      </c>
      <c r="H7" s="275">
        <v>60</v>
      </c>
      <c r="I7" s="273">
        <v>19</v>
      </c>
      <c r="J7" s="274">
        <v>12</v>
      </c>
      <c r="K7" s="275">
        <v>15</v>
      </c>
      <c r="L7" s="273">
        <v>81</v>
      </c>
      <c r="M7" s="274">
        <v>69</v>
      </c>
      <c r="N7" s="275">
        <v>75</v>
      </c>
      <c r="O7" s="273">
        <v>22</v>
      </c>
      <c r="P7" s="274">
        <v>33</v>
      </c>
      <c r="Q7" s="275">
        <v>27</v>
      </c>
      <c r="R7" s="273">
        <v>61</v>
      </c>
      <c r="S7" s="274">
        <v>56</v>
      </c>
      <c r="T7" s="275">
        <v>59</v>
      </c>
      <c r="U7" s="273">
        <v>17</v>
      </c>
      <c r="V7" s="274">
        <v>12</v>
      </c>
      <c r="W7" s="275">
        <v>14</v>
      </c>
      <c r="X7" s="273">
        <v>78</v>
      </c>
      <c r="Y7" s="274">
        <v>67</v>
      </c>
      <c r="Z7" s="275">
        <v>73</v>
      </c>
      <c r="AA7" s="273">
        <v>27</v>
      </c>
      <c r="AB7" s="274">
        <v>38</v>
      </c>
      <c r="AC7" s="275">
        <v>32</v>
      </c>
      <c r="AD7" s="273">
        <v>61</v>
      </c>
      <c r="AE7" s="274">
        <v>54</v>
      </c>
      <c r="AF7" s="275">
        <v>57</v>
      </c>
      <c r="AG7" s="273">
        <v>12</v>
      </c>
      <c r="AH7" s="274">
        <v>9</v>
      </c>
      <c r="AI7" s="275">
        <v>10</v>
      </c>
      <c r="AJ7" s="273">
        <v>73</v>
      </c>
      <c r="AK7" s="274">
        <v>62</v>
      </c>
      <c r="AL7" s="275">
        <v>68</v>
      </c>
      <c r="AM7" s="273">
        <v>11</v>
      </c>
      <c r="AN7" s="274">
        <v>21</v>
      </c>
      <c r="AO7" s="275">
        <v>16</v>
      </c>
      <c r="AP7" s="273">
        <v>72</v>
      </c>
      <c r="AQ7" s="274">
        <v>68</v>
      </c>
      <c r="AR7" s="275">
        <v>70</v>
      </c>
      <c r="AS7" s="273">
        <v>18</v>
      </c>
      <c r="AT7" s="274">
        <v>11</v>
      </c>
      <c r="AU7" s="275">
        <v>14</v>
      </c>
      <c r="AV7" s="273">
        <v>89</v>
      </c>
      <c r="AW7" s="274">
        <v>79</v>
      </c>
      <c r="AX7" s="275">
        <v>84</v>
      </c>
      <c r="AY7" s="273">
        <v>13</v>
      </c>
      <c r="AZ7" s="274">
        <v>21</v>
      </c>
      <c r="BA7" s="275">
        <v>17</v>
      </c>
      <c r="BB7" s="273">
        <v>73</v>
      </c>
      <c r="BC7" s="274">
        <v>68</v>
      </c>
      <c r="BD7" s="275">
        <v>70</v>
      </c>
      <c r="BE7" s="273">
        <v>15</v>
      </c>
      <c r="BF7" s="274">
        <v>10</v>
      </c>
      <c r="BG7" s="275">
        <v>12</v>
      </c>
      <c r="BH7" s="273">
        <v>87</v>
      </c>
      <c r="BI7" s="274">
        <v>79</v>
      </c>
      <c r="BJ7" s="275">
        <v>83</v>
      </c>
      <c r="BK7" s="273">
        <v>18</v>
      </c>
      <c r="BL7" s="274">
        <v>26</v>
      </c>
      <c r="BM7" s="275">
        <v>22</v>
      </c>
      <c r="BN7" s="273">
        <v>69</v>
      </c>
      <c r="BO7" s="274">
        <v>64</v>
      </c>
      <c r="BP7" s="275">
        <v>67</v>
      </c>
      <c r="BQ7" s="273">
        <v>13</v>
      </c>
      <c r="BR7" s="274">
        <v>10</v>
      </c>
      <c r="BS7" s="275">
        <v>12</v>
      </c>
      <c r="BT7" s="273">
        <v>82</v>
      </c>
      <c r="BU7" s="274">
        <v>74</v>
      </c>
      <c r="BV7" s="275">
        <v>78</v>
      </c>
      <c r="BW7" s="273">
        <v>14</v>
      </c>
      <c r="BX7" s="274">
        <v>26</v>
      </c>
      <c r="BY7" s="275">
        <v>20</v>
      </c>
      <c r="BZ7" s="273">
        <v>72</v>
      </c>
      <c r="CA7" s="274">
        <v>65</v>
      </c>
      <c r="CB7" s="275">
        <v>68</v>
      </c>
      <c r="CC7" s="273">
        <v>14</v>
      </c>
      <c r="CD7" s="274">
        <v>9</v>
      </c>
      <c r="CE7" s="275">
        <v>11</v>
      </c>
      <c r="CF7" s="273">
        <v>86</v>
      </c>
      <c r="CG7" s="274">
        <v>74</v>
      </c>
      <c r="CH7" s="275">
        <v>80</v>
      </c>
      <c r="CI7" s="273">
        <v>14</v>
      </c>
      <c r="CJ7" s="274">
        <v>24</v>
      </c>
      <c r="CK7" s="275">
        <v>19</v>
      </c>
      <c r="CL7" s="273">
        <v>73</v>
      </c>
      <c r="CM7" s="274">
        <v>67</v>
      </c>
      <c r="CN7" s="275">
        <v>70</v>
      </c>
      <c r="CO7" s="273">
        <v>13</v>
      </c>
      <c r="CP7" s="274">
        <v>8</v>
      </c>
      <c r="CQ7" s="275">
        <v>11</v>
      </c>
      <c r="CR7" s="273">
        <v>86</v>
      </c>
      <c r="CS7" s="274">
        <v>76</v>
      </c>
      <c r="CT7" s="275">
        <v>81</v>
      </c>
      <c r="CU7" s="273">
        <v>28</v>
      </c>
      <c r="CV7" s="274">
        <v>39</v>
      </c>
      <c r="CW7" s="275">
        <v>34</v>
      </c>
      <c r="CX7" s="273">
        <v>54</v>
      </c>
      <c r="CY7" s="274">
        <v>46</v>
      </c>
      <c r="CZ7" s="275">
        <v>50</v>
      </c>
      <c r="DA7" s="273">
        <v>19</v>
      </c>
      <c r="DB7" s="274">
        <v>14</v>
      </c>
      <c r="DC7" s="275">
        <v>16</v>
      </c>
      <c r="DD7" s="273">
        <v>72</v>
      </c>
      <c r="DE7" s="274">
        <v>61</v>
      </c>
      <c r="DF7" s="275">
        <v>66</v>
      </c>
      <c r="DG7" s="273">
        <v>33</v>
      </c>
      <c r="DH7" s="274">
        <v>48</v>
      </c>
      <c r="DI7" s="275">
        <v>41</v>
      </c>
      <c r="DJ7" s="273">
        <v>53</v>
      </c>
      <c r="DK7" s="274">
        <v>44</v>
      </c>
      <c r="DL7" s="275">
        <v>48</v>
      </c>
      <c r="DM7" s="273">
        <v>14</v>
      </c>
      <c r="DN7" s="274">
        <v>8</v>
      </c>
      <c r="DO7" s="275">
        <v>11</v>
      </c>
      <c r="DP7" s="273">
        <v>67</v>
      </c>
      <c r="DQ7" s="274">
        <v>52</v>
      </c>
      <c r="DR7" s="275">
        <v>59</v>
      </c>
      <c r="DS7" s="273">
        <v>32</v>
      </c>
      <c r="DT7" s="274">
        <v>40</v>
      </c>
      <c r="DU7" s="275">
        <v>36</v>
      </c>
      <c r="DV7" s="273">
        <v>58</v>
      </c>
      <c r="DW7" s="274">
        <v>50</v>
      </c>
      <c r="DX7" s="275">
        <v>54</v>
      </c>
      <c r="DY7" s="273">
        <v>10</v>
      </c>
      <c r="DZ7" s="274">
        <v>10</v>
      </c>
      <c r="EA7" s="275">
        <v>10</v>
      </c>
      <c r="EB7" s="273">
        <v>68</v>
      </c>
      <c r="EC7" s="274">
        <v>60</v>
      </c>
      <c r="ED7" s="275">
        <v>64</v>
      </c>
      <c r="EE7" s="273">
        <v>29</v>
      </c>
      <c r="EF7" s="274">
        <v>37</v>
      </c>
      <c r="EG7" s="275">
        <v>33</v>
      </c>
      <c r="EH7" s="273">
        <v>63</v>
      </c>
      <c r="EI7" s="274">
        <v>55</v>
      </c>
      <c r="EJ7" s="275">
        <v>59</v>
      </c>
      <c r="EK7" s="273">
        <v>8</v>
      </c>
      <c r="EL7" s="274">
        <v>8</v>
      </c>
      <c r="EM7" s="275">
        <v>8</v>
      </c>
      <c r="EN7" s="273">
        <v>71</v>
      </c>
      <c r="EO7" s="274">
        <v>63</v>
      </c>
      <c r="EP7" s="275">
        <v>67</v>
      </c>
      <c r="EQ7" s="273">
        <v>22</v>
      </c>
      <c r="ER7" s="274">
        <v>33</v>
      </c>
      <c r="ES7" s="275">
        <v>28</v>
      </c>
      <c r="ET7" s="273">
        <v>69</v>
      </c>
      <c r="EU7" s="274">
        <v>60</v>
      </c>
      <c r="EV7" s="275">
        <v>64</v>
      </c>
      <c r="EW7" s="273">
        <v>9</v>
      </c>
      <c r="EX7" s="274">
        <v>6</v>
      </c>
      <c r="EY7" s="275">
        <v>8</v>
      </c>
      <c r="EZ7" s="273">
        <v>78</v>
      </c>
      <c r="FA7" s="274">
        <v>67</v>
      </c>
      <c r="FB7" s="275">
        <v>72</v>
      </c>
      <c r="FC7" s="273">
        <v>25</v>
      </c>
      <c r="FD7" s="274">
        <v>33</v>
      </c>
      <c r="FE7" s="275">
        <v>30</v>
      </c>
      <c r="FF7" s="273">
        <v>68</v>
      </c>
      <c r="FG7" s="274">
        <v>60</v>
      </c>
      <c r="FH7" s="275">
        <v>64</v>
      </c>
      <c r="FI7" s="273">
        <v>7</v>
      </c>
      <c r="FJ7" s="274">
        <v>6</v>
      </c>
      <c r="FK7" s="275">
        <v>7</v>
      </c>
      <c r="FL7" s="273">
        <v>75</v>
      </c>
      <c r="FM7" s="274">
        <v>67</v>
      </c>
      <c r="FN7" s="275">
        <v>70</v>
      </c>
      <c r="FO7" s="273">
        <v>18</v>
      </c>
      <c r="FP7" s="274">
        <v>18</v>
      </c>
      <c r="FQ7" s="275">
        <v>18</v>
      </c>
      <c r="FR7" s="273">
        <v>77</v>
      </c>
      <c r="FS7" s="274">
        <v>74</v>
      </c>
      <c r="FT7" s="275">
        <v>75</v>
      </c>
      <c r="FU7" s="273">
        <v>5</v>
      </c>
      <c r="FV7" s="274">
        <v>8</v>
      </c>
      <c r="FW7" s="275">
        <v>7</v>
      </c>
      <c r="FX7" s="273">
        <v>82</v>
      </c>
      <c r="FY7" s="274">
        <v>82</v>
      </c>
      <c r="FZ7" s="275">
        <v>82</v>
      </c>
      <c r="GA7" s="273">
        <v>15</v>
      </c>
      <c r="GB7" s="274">
        <v>33</v>
      </c>
      <c r="GC7" s="275">
        <v>24</v>
      </c>
      <c r="GD7" s="273">
        <v>73</v>
      </c>
      <c r="GE7" s="274">
        <v>62</v>
      </c>
      <c r="GF7" s="275">
        <v>67</v>
      </c>
      <c r="GG7" s="273">
        <v>11</v>
      </c>
      <c r="GH7" s="274">
        <v>5</v>
      </c>
      <c r="GI7" s="275">
        <v>8</v>
      </c>
      <c r="GJ7" s="273">
        <v>85</v>
      </c>
      <c r="GK7" s="274">
        <v>67</v>
      </c>
      <c r="GL7" s="275">
        <v>76</v>
      </c>
      <c r="GM7" s="273">
        <v>19</v>
      </c>
      <c r="GN7" s="274">
        <v>36</v>
      </c>
      <c r="GO7" s="275">
        <v>28</v>
      </c>
      <c r="GP7" s="273">
        <v>72</v>
      </c>
      <c r="GQ7" s="274">
        <v>60</v>
      </c>
      <c r="GR7" s="275">
        <v>65</v>
      </c>
      <c r="GS7" s="273">
        <v>9</v>
      </c>
      <c r="GT7" s="274">
        <v>4</v>
      </c>
      <c r="GU7" s="275">
        <v>7</v>
      </c>
      <c r="GV7" s="273">
        <v>81</v>
      </c>
      <c r="GW7" s="274">
        <v>64</v>
      </c>
      <c r="GX7" s="275">
        <v>72</v>
      </c>
    </row>
    <row r="8" spans="1:206" x14ac:dyDescent="0.35">
      <c r="B8" t="s">
        <v>220</v>
      </c>
      <c r="C8" s="273">
        <v>16</v>
      </c>
      <c r="D8" s="274">
        <v>28</v>
      </c>
      <c r="E8" s="275">
        <v>22</v>
      </c>
      <c r="F8" s="273">
        <v>65</v>
      </c>
      <c r="G8" s="274">
        <v>60</v>
      </c>
      <c r="H8" s="275">
        <v>62</v>
      </c>
      <c r="I8" s="273">
        <v>20</v>
      </c>
      <c r="J8" s="274">
        <v>11</v>
      </c>
      <c r="K8" s="275">
        <v>15</v>
      </c>
      <c r="L8" s="273">
        <v>84</v>
      </c>
      <c r="M8" s="274">
        <v>72</v>
      </c>
      <c r="N8" s="275">
        <v>78</v>
      </c>
      <c r="O8" s="273">
        <v>17</v>
      </c>
      <c r="P8" s="274">
        <v>28</v>
      </c>
      <c r="Q8" s="275">
        <v>22</v>
      </c>
      <c r="R8" s="273">
        <v>65</v>
      </c>
      <c r="S8" s="274">
        <v>59</v>
      </c>
      <c r="T8" s="275">
        <v>62</v>
      </c>
      <c r="U8" s="273">
        <v>19</v>
      </c>
      <c r="V8" s="274">
        <v>12</v>
      </c>
      <c r="W8" s="275">
        <v>16</v>
      </c>
      <c r="X8" s="273">
        <v>83</v>
      </c>
      <c r="Y8" s="274">
        <v>72</v>
      </c>
      <c r="Z8" s="275">
        <v>78</v>
      </c>
      <c r="AA8" s="273">
        <v>18</v>
      </c>
      <c r="AB8" s="274">
        <v>31</v>
      </c>
      <c r="AC8" s="275">
        <v>25</v>
      </c>
      <c r="AD8" s="273">
        <v>66</v>
      </c>
      <c r="AE8" s="274">
        <v>59</v>
      </c>
      <c r="AF8" s="275">
        <v>63</v>
      </c>
      <c r="AG8" s="273">
        <v>15</v>
      </c>
      <c r="AH8" s="274">
        <v>10</v>
      </c>
      <c r="AI8" s="275">
        <v>12</v>
      </c>
      <c r="AJ8" s="273">
        <v>82</v>
      </c>
      <c r="AK8" s="274">
        <v>69</v>
      </c>
      <c r="AL8" s="275">
        <v>75</v>
      </c>
      <c r="AM8" s="273">
        <v>8</v>
      </c>
      <c r="AN8" s="274">
        <v>19</v>
      </c>
      <c r="AO8" s="275">
        <v>14</v>
      </c>
      <c r="AP8" s="273">
        <v>73</v>
      </c>
      <c r="AQ8" s="274">
        <v>68</v>
      </c>
      <c r="AR8" s="275">
        <v>71</v>
      </c>
      <c r="AS8" s="273">
        <v>19</v>
      </c>
      <c r="AT8" s="274">
        <v>12</v>
      </c>
      <c r="AU8" s="275">
        <v>16</v>
      </c>
      <c r="AV8" s="273">
        <v>92</v>
      </c>
      <c r="AW8" s="274">
        <v>81</v>
      </c>
      <c r="AX8" s="275">
        <v>86</v>
      </c>
      <c r="AY8" s="273">
        <v>9</v>
      </c>
      <c r="AZ8" s="274">
        <v>18</v>
      </c>
      <c r="BA8" s="275">
        <v>14</v>
      </c>
      <c r="BB8" s="273">
        <v>74</v>
      </c>
      <c r="BC8" s="274">
        <v>71</v>
      </c>
      <c r="BD8" s="275">
        <v>73</v>
      </c>
      <c r="BE8" s="273">
        <v>17</v>
      </c>
      <c r="BF8" s="274">
        <v>11</v>
      </c>
      <c r="BG8" s="275">
        <v>14</v>
      </c>
      <c r="BH8" s="273">
        <v>91</v>
      </c>
      <c r="BI8" s="274">
        <v>82</v>
      </c>
      <c r="BJ8" s="275">
        <v>86</v>
      </c>
      <c r="BK8" s="273">
        <v>12</v>
      </c>
      <c r="BL8" s="274">
        <v>22</v>
      </c>
      <c r="BM8" s="275">
        <v>17</v>
      </c>
      <c r="BN8" s="273">
        <v>71</v>
      </c>
      <c r="BO8" s="274">
        <v>68</v>
      </c>
      <c r="BP8" s="275">
        <v>70</v>
      </c>
      <c r="BQ8" s="273">
        <v>16</v>
      </c>
      <c r="BR8" s="274">
        <v>10</v>
      </c>
      <c r="BS8" s="275">
        <v>13</v>
      </c>
      <c r="BT8" s="273">
        <v>88</v>
      </c>
      <c r="BU8" s="274">
        <v>78</v>
      </c>
      <c r="BV8" s="275">
        <v>83</v>
      </c>
      <c r="BW8" s="273">
        <v>13</v>
      </c>
      <c r="BX8" s="274">
        <v>27</v>
      </c>
      <c r="BY8" s="275">
        <v>20</v>
      </c>
      <c r="BZ8" s="273">
        <v>72</v>
      </c>
      <c r="CA8" s="274">
        <v>65</v>
      </c>
      <c r="CB8" s="275">
        <v>69</v>
      </c>
      <c r="CC8" s="273">
        <v>14</v>
      </c>
      <c r="CD8" s="274">
        <v>8</v>
      </c>
      <c r="CE8" s="275">
        <v>11</v>
      </c>
      <c r="CF8" s="273">
        <v>87</v>
      </c>
      <c r="CG8" s="274">
        <v>73</v>
      </c>
      <c r="CH8" s="275">
        <v>80</v>
      </c>
      <c r="CI8" s="273">
        <v>12</v>
      </c>
      <c r="CJ8" s="274">
        <v>24</v>
      </c>
      <c r="CK8" s="275">
        <v>18</v>
      </c>
      <c r="CL8" s="273">
        <v>74</v>
      </c>
      <c r="CM8" s="274">
        <v>68</v>
      </c>
      <c r="CN8" s="275">
        <v>71</v>
      </c>
      <c r="CO8" s="273">
        <v>14</v>
      </c>
      <c r="CP8" s="274">
        <v>8</v>
      </c>
      <c r="CQ8" s="275">
        <v>11</v>
      </c>
      <c r="CR8" s="273">
        <v>88</v>
      </c>
      <c r="CS8" s="274">
        <v>76</v>
      </c>
      <c r="CT8" s="275">
        <v>82</v>
      </c>
      <c r="CU8" s="273">
        <v>25</v>
      </c>
      <c r="CV8" s="274">
        <v>37</v>
      </c>
      <c r="CW8" s="275">
        <v>31</v>
      </c>
      <c r="CX8" s="273">
        <v>56</v>
      </c>
      <c r="CY8" s="274">
        <v>49</v>
      </c>
      <c r="CZ8" s="275">
        <v>52</v>
      </c>
      <c r="DA8" s="273">
        <v>19</v>
      </c>
      <c r="DB8" s="274">
        <v>15</v>
      </c>
      <c r="DC8" s="275">
        <v>17</v>
      </c>
      <c r="DD8" s="273">
        <v>75</v>
      </c>
      <c r="DE8" s="274">
        <v>63</v>
      </c>
      <c r="DF8" s="275">
        <v>69</v>
      </c>
      <c r="DG8" s="273">
        <v>31</v>
      </c>
      <c r="DH8" s="274">
        <v>46</v>
      </c>
      <c r="DI8" s="275">
        <v>39</v>
      </c>
      <c r="DJ8" s="273">
        <v>56</v>
      </c>
      <c r="DK8" s="274">
        <v>46</v>
      </c>
      <c r="DL8" s="275">
        <v>51</v>
      </c>
      <c r="DM8" s="273">
        <v>13</v>
      </c>
      <c r="DN8" s="274">
        <v>7</v>
      </c>
      <c r="DO8" s="275">
        <v>10</v>
      </c>
      <c r="DP8" s="273">
        <v>69</v>
      </c>
      <c r="DQ8" s="274">
        <v>54</v>
      </c>
      <c r="DR8" s="275">
        <v>61</v>
      </c>
      <c r="DS8" s="273">
        <v>28</v>
      </c>
      <c r="DT8" s="274">
        <v>36</v>
      </c>
      <c r="DU8" s="275">
        <v>32</v>
      </c>
      <c r="DV8" s="273">
        <v>62</v>
      </c>
      <c r="DW8" s="274">
        <v>54</v>
      </c>
      <c r="DX8" s="275">
        <v>58</v>
      </c>
      <c r="DY8" s="273">
        <v>10</v>
      </c>
      <c r="DZ8" s="274">
        <v>10</v>
      </c>
      <c r="EA8" s="275">
        <v>10</v>
      </c>
      <c r="EB8" s="273">
        <v>72</v>
      </c>
      <c r="EC8" s="274">
        <v>64</v>
      </c>
      <c r="ED8" s="275">
        <v>68</v>
      </c>
      <c r="EE8" s="273">
        <v>23</v>
      </c>
      <c r="EF8" s="274">
        <v>32</v>
      </c>
      <c r="EG8" s="275">
        <v>28</v>
      </c>
      <c r="EH8" s="273">
        <v>68</v>
      </c>
      <c r="EI8" s="274">
        <v>60</v>
      </c>
      <c r="EJ8" s="275">
        <v>64</v>
      </c>
      <c r="EK8" s="273">
        <v>8</v>
      </c>
      <c r="EL8" s="274">
        <v>8</v>
      </c>
      <c r="EM8" s="275">
        <v>8</v>
      </c>
      <c r="EN8" s="273">
        <v>77</v>
      </c>
      <c r="EO8" s="274">
        <v>68</v>
      </c>
      <c r="EP8" s="275">
        <v>72</v>
      </c>
      <c r="EQ8" s="273">
        <v>17</v>
      </c>
      <c r="ER8" s="274">
        <v>29</v>
      </c>
      <c r="ES8" s="275">
        <v>23</v>
      </c>
      <c r="ET8" s="273">
        <v>73</v>
      </c>
      <c r="EU8" s="274">
        <v>64</v>
      </c>
      <c r="EV8" s="275">
        <v>69</v>
      </c>
      <c r="EW8" s="273">
        <v>10</v>
      </c>
      <c r="EX8" s="274">
        <v>6</v>
      </c>
      <c r="EY8" s="275">
        <v>8</v>
      </c>
      <c r="EZ8" s="273">
        <v>83</v>
      </c>
      <c r="FA8" s="274">
        <v>71</v>
      </c>
      <c r="FB8" s="275">
        <v>77</v>
      </c>
      <c r="FC8" s="273">
        <v>18</v>
      </c>
      <c r="FD8" s="274">
        <v>28</v>
      </c>
      <c r="FE8" s="275">
        <v>23</v>
      </c>
      <c r="FF8" s="273">
        <v>73</v>
      </c>
      <c r="FG8" s="274">
        <v>65</v>
      </c>
      <c r="FH8" s="275">
        <v>69</v>
      </c>
      <c r="FI8" s="273">
        <v>8</v>
      </c>
      <c r="FJ8" s="274">
        <v>7</v>
      </c>
      <c r="FK8" s="275">
        <v>7</v>
      </c>
      <c r="FL8" s="273">
        <v>82</v>
      </c>
      <c r="FM8" s="274">
        <v>72</v>
      </c>
      <c r="FN8" s="275">
        <v>77</v>
      </c>
      <c r="FO8" s="273">
        <v>13</v>
      </c>
      <c r="FP8" s="274">
        <v>14</v>
      </c>
      <c r="FQ8" s="275">
        <v>14</v>
      </c>
      <c r="FR8" s="273">
        <v>80</v>
      </c>
      <c r="FS8" s="274">
        <v>76</v>
      </c>
      <c r="FT8" s="275">
        <v>78</v>
      </c>
      <c r="FU8" s="273">
        <v>7</v>
      </c>
      <c r="FV8" s="274">
        <v>10</v>
      </c>
      <c r="FW8" s="275">
        <v>8</v>
      </c>
      <c r="FX8" s="273">
        <v>87</v>
      </c>
      <c r="FY8" s="274">
        <v>86</v>
      </c>
      <c r="FZ8" s="275">
        <v>86</v>
      </c>
      <c r="GA8" s="273">
        <v>11</v>
      </c>
      <c r="GB8" s="274">
        <v>28</v>
      </c>
      <c r="GC8" s="275">
        <v>19</v>
      </c>
      <c r="GD8" s="273">
        <v>77</v>
      </c>
      <c r="GE8" s="274">
        <v>67</v>
      </c>
      <c r="GF8" s="275">
        <v>72</v>
      </c>
      <c r="GG8" s="273">
        <v>13</v>
      </c>
      <c r="GH8" s="274">
        <v>5</v>
      </c>
      <c r="GI8" s="275">
        <v>9</v>
      </c>
      <c r="GJ8" s="273">
        <v>89</v>
      </c>
      <c r="GK8" s="274">
        <v>72</v>
      </c>
      <c r="GL8" s="275">
        <v>81</v>
      </c>
      <c r="GM8" s="273">
        <v>13</v>
      </c>
      <c r="GN8" s="274">
        <v>30</v>
      </c>
      <c r="GO8" s="275">
        <v>22</v>
      </c>
      <c r="GP8" s="273">
        <v>76</v>
      </c>
      <c r="GQ8" s="274">
        <v>65</v>
      </c>
      <c r="GR8" s="275">
        <v>71</v>
      </c>
      <c r="GS8" s="273">
        <v>11</v>
      </c>
      <c r="GT8" s="274">
        <v>5</v>
      </c>
      <c r="GU8" s="275">
        <v>8</v>
      </c>
      <c r="GV8" s="273">
        <v>87</v>
      </c>
      <c r="GW8" s="274">
        <v>70</v>
      </c>
      <c r="GX8" s="275">
        <v>78</v>
      </c>
    </row>
    <row r="9" spans="1:206" x14ac:dyDescent="0.35">
      <c r="B9" t="s">
        <v>221</v>
      </c>
      <c r="C9" s="273">
        <v>18</v>
      </c>
      <c r="D9" s="274">
        <v>31</v>
      </c>
      <c r="E9" s="275">
        <v>25</v>
      </c>
      <c r="F9" s="273">
        <v>61</v>
      </c>
      <c r="G9" s="274">
        <v>54</v>
      </c>
      <c r="H9" s="275">
        <v>58</v>
      </c>
      <c r="I9" s="273">
        <v>21</v>
      </c>
      <c r="J9" s="274">
        <v>14</v>
      </c>
      <c r="K9" s="275">
        <v>17</v>
      </c>
      <c r="L9" s="273">
        <v>82</v>
      </c>
      <c r="M9" s="274">
        <v>69</v>
      </c>
      <c r="N9" s="275">
        <v>75</v>
      </c>
      <c r="O9" s="273">
        <v>25</v>
      </c>
      <c r="P9" s="274">
        <v>36</v>
      </c>
      <c r="Q9" s="275">
        <v>31</v>
      </c>
      <c r="R9" s="273">
        <v>59</v>
      </c>
      <c r="S9" s="274">
        <v>52</v>
      </c>
      <c r="T9" s="275">
        <v>56</v>
      </c>
      <c r="U9" s="273">
        <v>15</v>
      </c>
      <c r="V9" s="274">
        <v>12</v>
      </c>
      <c r="W9" s="275">
        <v>14</v>
      </c>
      <c r="X9" s="273">
        <v>75</v>
      </c>
      <c r="Y9" s="274">
        <v>64</v>
      </c>
      <c r="Z9" s="275">
        <v>69</v>
      </c>
      <c r="AA9" s="273">
        <v>33</v>
      </c>
      <c r="AB9" s="274">
        <v>44</v>
      </c>
      <c r="AC9" s="275">
        <v>38</v>
      </c>
      <c r="AD9" s="273">
        <v>58</v>
      </c>
      <c r="AE9" s="274">
        <v>49</v>
      </c>
      <c r="AF9" s="275">
        <v>54</v>
      </c>
      <c r="AG9" s="273">
        <v>9</v>
      </c>
      <c r="AH9" s="274">
        <v>7</v>
      </c>
      <c r="AI9" s="275">
        <v>8</v>
      </c>
      <c r="AJ9" s="273">
        <v>67</v>
      </c>
      <c r="AK9" s="274">
        <v>56</v>
      </c>
      <c r="AL9" s="275">
        <v>62</v>
      </c>
      <c r="AM9" s="273">
        <v>5</v>
      </c>
      <c r="AN9" s="274">
        <v>13</v>
      </c>
      <c r="AO9" s="275">
        <v>9</v>
      </c>
      <c r="AP9" s="273">
        <v>68</v>
      </c>
      <c r="AQ9" s="274">
        <v>69</v>
      </c>
      <c r="AR9" s="275">
        <v>69</v>
      </c>
      <c r="AS9" s="273">
        <v>27</v>
      </c>
      <c r="AT9" s="274">
        <v>18</v>
      </c>
      <c r="AU9" s="275">
        <v>22</v>
      </c>
      <c r="AV9" s="273">
        <v>95</v>
      </c>
      <c r="AW9" s="274">
        <v>87</v>
      </c>
      <c r="AX9" s="275">
        <v>91</v>
      </c>
      <c r="AY9" s="273">
        <v>11</v>
      </c>
      <c r="AZ9" s="274">
        <v>19</v>
      </c>
      <c r="BA9" s="275">
        <v>15</v>
      </c>
      <c r="BB9" s="273">
        <v>71</v>
      </c>
      <c r="BC9" s="274">
        <v>68</v>
      </c>
      <c r="BD9" s="275">
        <v>69</v>
      </c>
      <c r="BE9" s="273">
        <v>18</v>
      </c>
      <c r="BF9" s="274">
        <v>14</v>
      </c>
      <c r="BG9" s="275">
        <v>16</v>
      </c>
      <c r="BH9" s="273">
        <v>89</v>
      </c>
      <c r="BI9" s="274">
        <v>81</v>
      </c>
      <c r="BJ9" s="275">
        <v>85</v>
      </c>
      <c r="BK9" s="273">
        <v>18</v>
      </c>
      <c r="BL9" s="274">
        <v>26</v>
      </c>
      <c r="BM9" s="275">
        <v>22</v>
      </c>
      <c r="BN9" s="273">
        <v>69</v>
      </c>
      <c r="BO9" s="274">
        <v>65</v>
      </c>
      <c r="BP9" s="275">
        <v>67</v>
      </c>
      <c r="BQ9" s="273">
        <v>13</v>
      </c>
      <c r="BR9" s="274">
        <v>9</v>
      </c>
      <c r="BS9" s="275">
        <v>11</v>
      </c>
      <c r="BT9" s="273">
        <v>82</v>
      </c>
      <c r="BU9" s="274">
        <v>74</v>
      </c>
      <c r="BV9" s="275">
        <v>78</v>
      </c>
      <c r="BW9" s="273">
        <v>13</v>
      </c>
      <c r="BX9" s="274">
        <v>26</v>
      </c>
      <c r="BY9" s="275">
        <v>20</v>
      </c>
      <c r="BZ9" s="273">
        <v>71</v>
      </c>
      <c r="CA9" s="274">
        <v>65</v>
      </c>
      <c r="CB9" s="275">
        <v>68</v>
      </c>
      <c r="CC9" s="273">
        <v>16</v>
      </c>
      <c r="CD9" s="274">
        <v>9</v>
      </c>
      <c r="CE9" s="275">
        <v>12</v>
      </c>
      <c r="CF9" s="273">
        <v>87</v>
      </c>
      <c r="CG9" s="274">
        <v>74</v>
      </c>
      <c r="CH9" s="275">
        <v>80</v>
      </c>
      <c r="CI9" s="273">
        <v>13</v>
      </c>
      <c r="CJ9" s="274">
        <v>24</v>
      </c>
      <c r="CK9" s="275">
        <v>19</v>
      </c>
      <c r="CL9" s="273">
        <v>73</v>
      </c>
      <c r="CM9" s="274">
        <v>69</v>
      </c>
      <c r="CN9" s="275">
        <v>71</v>
      </c>
      <c r="CO9" s="273">
        <v>14</v>
      </c>
      <c r="CP9" s="274">
        <v>7</v>
      </c>
      <c r="CQ9" s="275">
        <v>10</v>
      </c>
      <c r="CR9" s="273">
        <v>87</v>
      </c>
      <c r="CS9" s="274">
        <v>76</v>
      </c>
      <c r="CT9" s="275">
        <v>81</v>
      </c>
      <c r="CU9" s="273">
        <v>24</v>
      </c>
      <c r="CV9" s="274">
        <v>32</v>
      </c>
      <c r="CW9" s="275">
        <v>28</v>
      </c>
      <c r="CX9" s="273">
        <v>52</v>
      </c>
      <c r="CY9" s="274">
        <v>46</v>
      </c>
      <c r="CZ9" s="275">
        <v>49</v>
      </c>
      <c r="DA9" s="273">
        <v>24</v>
      </c>
      <c r="DB9" s="274">
        <v>22</v>
      </c>
      <c r="DC9" s="275">
        <v>23</v>
      </c>
      <c r="DD9" s="273">
        <v>76</v>
      </c>
      <c r="DE9" s="274">
        <v>68</v>
      </c>
      <c r="DF9" s="275">
        <v>72</v>
      </c>
      <c r="DG9" s="273">
        <v>30</v>
      </c>
      <c r="DH9" s="274">
        <v>39</v>
      </c>
      <c r="DI9" s="275">
        <v>34</v>
      </c>
      <c r="DJ9" s="273">
        <v>51</v>
      </c>
      <c r="DK9" s="274">
        <v>48</v>
      </c>
      <c r="DL9" s="275">
        <v>49</v>
      </c>
      <c r="DM9" s="273">
        <v>19</v>
      </c>
      <c r="DN9" s="274">
        <v>13</v>
      </c>
      <c r="DO9" s="275">
        <v>16</v>
      </c>
      <c r="DP9" s="273">
        <v>70</v>
      </c>
      <c r="DQ9" s="274">
        <v>61</v>
      </c>
      <c r="DR9" s="275">
        <v>66</v>
      </c>
      <c r="DS9" s="273">
        <v>24</v>
      </c>
      <c r="DT9" s="274">
        <v>26</v>
      </c>
      <c r="DU9" s="275">
        <v>25</v>
      </c>
      <c r="DV9" s="273">
        <v>59</v>
      </c>
      <c r="DW9" s="274">
        <v>51</v>
      </c>
      <c r="DX9" s="275">
        <v>55</v>
      </c>
      <c r="DY9" s="273">
        <v>18</v>
      </c>
      <c r="DZ9" s="274">
        <v>23</v>
      </c>
      <c r="EA9" s="275">
        <v>20</v>
      </c>
      <c r="EB9" s="273">
        <v>76</v>
      </c>
      <c r="EC9" s="274">
        <v>74</v>
      </c>
      <c r="ED9" s="275">
        <v>75</v>
      </c>
      <c r="EE9" s="273">
        <v>25</v>
      </c>
      <c r="EF9" s="274">
        <v>29</v>
      </c>
      <c r="EG9" s="275">
        <v>27</v>
      </c>
      <c r="EH9" s="273">
        <v>63</v>
      </c>
      <c r="EI9" s="274">
        <v>56</v>
      </c>
      <c r="EJ9" s="275">
        <v>60</v>
      </c>
      <c r="EK9" s="273">
        <v>12</v>
      </c>
      <c r="EL9" s="274">
        <v>14</v>
      </c>
      <c r="EM9" s="275">
        <v>13</v>
      </c>
      <c r="EN9" s="273">
        <v>75</v>
      </c>
      <c r="EO9" s="274">
        <v>71</v>
      </c>
      <c r="EP9" s="275">
        <v>73</v>
      </c>
      <c r="EQ9" s="273">
        <v>24</v>
      </c>
      <c r="ER9" s="274">
        <v>34</v>
      </c>
      <c r="ES9" s="275">
        <v>29</v>
      </c>
      <c r="ET9" s="273">
        <v>63</v>
      </c>
      <c r="EU9" s="274">
        <v>59</v>
      </c>
      <c r="EV9" s="275">
        <v>61</v>
      </c>
      <c r="EW9" s="273">
        <v>13</v>
      </c>
      <c r="EX9" s="274">
        <v>8</v>
      </c>
      <c r="EY9" s="275">
        <v>10</v>
      </c>
      <c r="EZ9" s="273">
        <v>76</v>
      </c>
      <c r="FA9" s="274">
        <v>66</v>
      </c>
      <c r="FB9" s="275">
        <v>71</v>
      </c>
      <c r="FC9" s="273">
        <v>24</v>
      </c>
      <c r="FD9" s="274">
        <v>32</v>
      </c>
      <c r="FE9" s="275">
        <v>28</v>
      </c>
      <c r="FF9" s="273">
        <v>69</v>
      </c>
      <c r="FG9" s="274">
        <v>60</v>
      </c>
      <c r="FH9" s="275">
        <v>65</v>
      </c>
      <c r="FI9" s="273">
        <v>7</v>
      </c>
      <c r="FJ9" s="274">
        <v>8</v>
      </c>
      <c r="FK9" s="275">
        <v>8</v>
      </c>
      <c r="FL9" s="273">
        <v>76</v>
      </c>
      <c r="FM9" s="274">
        <v>68</v>
      </c>
      <c r="FN9" s="275">
        <v>72</v>
      </c>
      <c r="FO9" s="273">
        <v>14</v>
      </c>
      <c r="FP9" s="274">
        <v>13</v>
      </c>
      <c r="FQ9" s="275">
        <v>14</v>
      </c>
      <c r="FR9" s="273">
        <v>79</v>
      </c>
      <c r="FS9" s="274">
        <v>76</v>
      </c>
      <c r="FT9" s="275">
        <v>77</v>
      </c>
      <c r="FU9" s="273">
        <v>7</v>
      </c>
      <c r="FV9" s="274">
        <v>11</v>
      </c>
      <c r="FW9" s="275">
        <v>9</v>
      </c>
      <c r="FX9" s="273">
        <v>86</v>
      </c>
      <c r="FY9" s="274">
        <v>87</v>
      </c>
      <c r="FZ9" s="275">
        <v>86</v>
      </c>
      <c r="GA9" s="273">
        <v>10</v>
      </c>
      <c r="GB9" s="274">
        <v>24</v>
      </c>
      <c r="GC9" s="275">
        <v>17</v>
      </c>
      <c r="GD9" s="273">
        <v>70</v>
      </c>
      <c r="GE9" s="274">
        <v>68</v>
      </c>
      <c r="GF9" s="275">
        <v>69</v>
      </c>
      <c r="GG9" s="273">
        <v>20</v>
      </c>
      <c r="GH9" s="274">
        <v>7</v>
      </c>
      <c r="GI9" s="275">
        <v>14</v>
      </c>
      <c r="GJ9" s="273">
        <v>90</v>
      </c>
      <c r="GK9" s="274">
        <v>76</v>
      </c>
      <c r="GL9" s="275">
        <v>83</v>
      </c>
      <c r="GM9" s="273">
        <v>15</v>
      </c>
      <c r="GN9" s="274">
        <v>30</v>
      </c>
      <c r="GO9" s="275">
        <v>22</v>
      </c>
      <c r="GP9" s="273">
        <v>71</v>
      </c>
      <c r="GQ9" s="274">
        <v>65</v>
      </c>
      <c r="GR9" s="275">
        <v>68</v>
      </c>
      <c r="GS9" s="273">
        <v>14</v>
      </c>
      <c r="GT9" s="274">
        <v>6</v>
      </c>
      <c r="GU9" s="275">
        <v>10</v>
      </c>
      <c r="GV9" s="273">
        <v>85</v>
      </c>
      <c r="GW9" s="274">
        <v>70</v>
      </c>
      <c r="GX9" s="275">
        <v>78</v>
      </c>
    </row>
    <row r="10" spans="1:206" x14ac:dyDescent="0.35">
      <c r="B10" t="s">
        <v>215</v>
      </c>
      <c r="C10" s="273">
        <v>12</v>
      </c>
      <c r="D10" s="274">
        <v>25</v>
      </c>
      <c r="E10" s="275">
        <v>19</v>
      </c>
      <c r="F10" s="273">
        <v>64</v>
      </c>
      <c r="G10" s="274">
        <v>61</v>
      </c>
      <c r="H10" s="275">
        <v>62</v>
      </c>
      <c r="I10" s="273">
        <v>24</v>
      </c>
      <c r="J10" s="274">
        <v>14</v>
      </c>
      <c r="K10" s="275">
        <v>19</v>
      </c>
      <c r="L10" s="273">
        <v>88</v>
      </c>
      <c r="M10" s="274">
        <v>75</v>
      </c>
      <c r="N10" s="275">
        <v>81</v>
      </c>
      <c r="O10" s="273">
        <v>13</v>
      </c>
      <c r="P10" s="274">
        <v>22</v>
      </c>
      <c r="Q10" s="275">
        <v>18</v>
      </c>
      <c r="R10" s="273">
        <v>64</v>
      </c>
      <c r="S10" s="274">
        <v>61</v>
      </c>
      <c r="T10" s="275">
        <v>62</v>
      </c>
      <c r="U10" s="273">
        <v>24</v>
      </c>
      <c r="V10" s="274">
        <v>16</v>
      </c>
      <c r="W10" s="275">
        <v>20</v>
      </c>
      <c r="X10" s="273">
        <v>87</v>
      </c>
      <c r="Y10" s="274">
        <v>78</v>
      </c>
      <c r="Z10" s="275">
        <v>82</v>
      </c>
      <c r="AA10" s="273">
        <v>15</v>
      </c>
      <c r="AB10" s="274">
        <v>25</v>
      </c>
      <c r="AC10" s="275">
        <v>20</v>
      </c>
      <c r="AD10" s="273">
        <v>66</v>
      </c>
      <c r="AE10" s="274">
        <v>61</v>
      </c>
      <c r="AF10" s="275">
        <v>63</v>
      </c>
      <c r="AG10" s="273">
        <v>19</v>
      </c>
      <c r="AH10" s="274">
        <v>14</v>
      </c>
      <c r="AI10" s="275">
        <v>16</v>
      </c>
      <c r="AJ10" s="273">
        <v>85</v>
      </c>
      <c r="AK10" s="274">
        <v>75</v>
      </c>
      <c r="AL10" s="275">
        <v>80</v>
      </c>
      <c r="AM10" s="273">
        <v>7</v>
      </c>
      <c r="AN10" s="274">
        <v>18</v>
      </c>
      <c r="AO10" s="275">
        <v>12</v>
      </c>
      <c r="AP10" s="273">
        <v>71</v>
      </c>
      <c r="AQ10" s="274">
        <v>69</v>
      </c>
      <c r="AR10" s="275">
        <v>70</v>
      </c>
      <c r="AS10" s="273">
        <v>22</v>
      </c>
      <c r="AT10" s="274">
        <v>13</v>
      </c>
      <c r="AU10" s="275">
        <v>17</v>
      </c>
      <c r="AV10" s="273">
        <v>93</v>
      </c>
      <c r="AW10" s="274">
        <v>82</v>
      </c>
      <c r="AX10" s="275">
        <v>88</v>
      </c>
      <c r="AY10" s="273">
        <v>7</v>
      </c>
      <c r="AZ10" s="274">
        <v>14</v>
      </c>
      <c r="BA10" s="275">
        <v>11</v>
      </c>
      <c r="BB10" s="273">
        <v>72</v>
      </c>
      <c r="BC10" s="274">
        <v>72</v>
      </c>
      <c r="BD10" s="275">
        <v>72</v>
      </c>
      <c r="BE10" s="273">
        <v>21</v>
      </c>
      <c r="BF10" s="274">
        <v>13</v>
      </c>
      <c r="BG10" s="275">
        <v>17</v>
      </c>
      <c r="BH10" s="273">
        <v>93</v>
      </c>
      <c r="BI10" s="274">
        <v>86</v>
      </c>
      <c r="BJ10" s="275">
        <v>89</v>
      </c>
      <c r="BK10" s="273">
        <v>10</v>
      </c>
      <c r="BL10" s="274">
        <v>18</v>
      </c>
      <c r="BM10" s="275">
        <v>14</v>
      </c>
      <c r="BN10" s="273">
        <v>71</v>
      </c>
      <c r="BO10" s="274">
        <v>68</v>
      </c>
      <c r="BP10" s="275">
        <v>69</v>
      </c>
      <c r="BQ10" s="273">
        <v>19</v>
      </c>
      <c r="BR10" s="274">
        <v>13</v>
      </c>
      <c r="BS10" s="275">
        <v>16</v>
      </c>
      <c r="BT10" s="273">
        <v>90</v>
      </c>
      <c r="BU10" s="274">
        <v>82</v>
      </c>
      <c r="BV10" s="275">
        <v>86</v>
      </c>
      <c r="BW10" s="273">
        <v>10</v>
      </c>
      <c r="BX10" s="274">
        <v>24</v>
      </c>
      <c r="BY10" s="275">
        <v>17</v>
      </c>
      <c r="BZ10" s="273">
        <v>72</v>
      </c>
      <c r="CA10" s="274">
        <v>66</v>
      </c>
      <c r="CB10" s="275">
        <v>69</v>
      </c>
      <c r="CC10" s="273">
        <v>18</v>
      </c>
      <c r="CD10" s="274">
        <v>10</v>
      </c>
      <c r="CE10" s="275">
        <v>14</v>
      </c>
      <c r="CF10" s="273">
        <v>90</v>
      </c>
      <c r="CG10" s="274">
        <v>76</v>
      </c>
      <c r="CH10" s="275">
        <v>83</v>
      </c>
      <c r="CI10" s="273">
        <v>10</v>
      </c>
      <c r="CJ10" s="274">
        <v>20</v>
      </c>
      <c r="CK10" s="275">
        <v>15</v>
      </c>
      <c r="CL10" s="273">
        <v>73</v>
      </c>
      <c r="CM10" s="274">
        <v>70</v>
      </c>
      <c r="CN10" s="275">
        <v>71</v>
      </c>
      <c r="CO10" s="273">
        <v>17</v>
      </c>
      <c r="CP10" s="274">
        <v>10</v>
      </c>
      <c r="CQ10" s="275">
        <v>13</v>
      </c>
      <c r="CR10" s="273">
        <v>90</v>
      </c>
      <c r="CS10" s="274">
        <v>80</v>
      </c>
      <c r="CT10" s="275">
        <v>85</v>
      </c>
      <c r="CU10" s="273">
        <v>22</v>
      </c>
      <c r="CV10" s="274">
        <v>34</v>
      </c>
      <c r="CW10" s="275">
        <v>28</v>
      </c>
      <c r="CX10" s="273">
        <v>56</v>
      </c>
      <c r="CY10" s="274">
        <v>50</v>
      </c>
      <c r="CZ10" s="275">
        <v>53</v>
      </c>
      <c r="DA10" s="273">
        <v>22</v>
      </c>
      <c r="DB10" s="274">
        <v>16</v>
      </c>
      <c r="DC10" s="275">
        <v>19</v>
      </c>
      <c r="DD10" s="273">
        <v>78</v>
      </c>
      <c r="DE10" s="274">
        <v>66</v>
      </c>
      <c r="DF10" s="275">
        <v>72</v>
      </c>
      <c r="DG10" s="273">
        <v>28</v>
      </c>
      <c r="DH10" s="274">
        <v>45</v>
      </c>
      <c r="DI10" s="275">
        <v>37</v>
      </c>
      <c r="DJ10" s="273">
        <v>57</v>
      </c>
      <c r="DK10" s="274">
        <v>47</v>
      </c>
      <c r="DL10" s="275">
        <v>52</v>
      </c>
      <c r="DM10" s="273">
        <v>15</v>
      </c>
      <c r="DN10" s="274">
        <v>8</v>
      </c>
      <c r="DO10" s="275">
        <v>11</v>
      </c>
      <c r="DP10" s="273">
        <v>72</v>
      </c>
      <c r="DQ10" s="274">
        <v>55</v>
      </c>
      <c r="DR10" s="275">
        <v>63</v>
      </c>
      <c r="DS10" s="273">
        <v>26</v>
      </c>
      <c r="DT10" s="274">
        <v>33</v>
      </c>
      <c r="DU10" s="275">
        <v>30</v>
      </c>
      <c r="DV10" s="273">
        <v>63</v>
      </c>
      <c r="DW10" s="274">
        <v>54</v>
      </c>
      <c r="DX10" s="275">
        <v>58</v>
      </c>
      <c r="DY10" s="273">
        <v>11</v>
      </c>
      <c r="DZ10" s="274">
        <v>13</v>
      </c>
      <c r="EA10" s="275">
        <v>12</v>
      </c>
      <c r="EB10" s="273">
        <v>74</v>
      </c>
      <c r="EC10" s="274">
        <v>67</v>
      </c>
      <c r="ED10" s="275">
        <v>70</v>
      </c>
      <c r="EE10" s="273">
        <v>20</v>
      </c>
      <c r="EF10" s="274">
        <v>28</v>
      </c>
      <c r="EG10" s="275">
        <v>24</v>
      </c>
      <c r="EH10" s="273">
        <v>70</v>
      </c>
      <c r="EI10" s="274">
        <v>62</v>
      </c>
      <c r="EJ10" s="275">
        <v>66</v>
      </c>
      <c r="EK10" s="273">
        <v>11</v>
      </c>
      <c r="EL10" s="274">
        <v>10</v>
      </c>
      <c r="EM10" s="275">
        <v>10</v>
      </c>
      <c r="EN10" s="273">
        <v>80</v>
      </c>
      <c r="EO10" s="274">
        <v>72</v>
      </c>
      <c r="EP10" s="275">
        <v>76</v>
      </c>
      <c r="EQ10" s="273">
        <v>13</v>
      </c>
      <c r="ER10" s="274">
        <v>23</v>
      </c>
      <c r="ES10" s="275">
        <v>18</v>
      </c>
      <c r="ET10" s="273">
        <v>74</v>
      </c>
      <c r="EU10" s="274">
        <v>68</v>
      </c>
      <c r="EV10" s="275">
        <v>71</v>
      </c>
      <c r="EW10" s="273">
        <v>13</v>
      </c>
      <c r="EX10" s="274">
        <v>9</v>
      </c>
      <c r="EY10" s="275">
        <v>11</v>
      </c>
      <c r="EZ10" s="273">
        <v>87</v>
      </c>
      <c r="FA10" s="274">
        <v>77</v>
      </c>
      <c r="FB10" s="275">
        <v>82</v>
      </c>
      <c r="FC10" s="273">
        <v>14</v>
      </c>
      <c r="FD10" s="274">
        <v>22</v>
      </c>
      <c r="FE10" s="275">
        <v>18</v>
      </c>
      <c r="FF10" s="273">
        <v>75</v>
      </c>
      <c r="FG10" s="274">
        <v>67</v>
      </c>
      <c r="FH10" s="275">
        <v>71</v>
      </c>
      <c r="FI10" s="273">
        <v>11</v>
      </c>
      <c r="FJ10" s="274">
        <v>11</v>
      </c>
      <c r="FK10" s="275">
        <v>11</v>
      </c>
      <c r="FL10" s="273">
        <v>86</v>
      </c>
      <c r="FM10" s="274">
        <v>78</v>
      </c>
      <c r="FN10" s="275">
        <v>82</v>
      </c>
      <c r="FO10" s="273">
        <v>10</v>
      </c>
      <c r="FP10" s="274">
        <v>11</v>
      </c>
      <c r="FQ10" s="275">
        <v>11</v>
      </c>
      <c r="FR10" s="273">
        <v>82</v>
      </c>
      <c r="FS10" s="274">
        <v>78</v>
      </c>
      <c r="FT10" s="275">
        <v>80</v>
      </c>
      <c r="FU10" s="273">
        <v>8</v>
      </c>
      <c r="FV10" s="274">
        <v>11</v>
      </c>
      <c r="FW10" s="275">
        <v>9</v>
      </c>
      <c r="FX10" s="273">
        <v>90</v>
      </c>
      <c r="FY10" s="274">
        <v>89</v>
      </c>
      <c r="FZ10" s="275">
        <v>89</v>
      </c>
      <c r="GA10" s="273">
        <v>8</v>
      </c>
      <c r="GB10" s="274">
        <v>24</v>
      </c>
      <c r="GC10" s="275">
        <v>16</v>
      </c>
      <c r="GD10" s="273">
        <v>75</v>
      </c>
      <c r="GE10" s="274">
        <v>69</v>
      </c>
      <c r="GF10" s="275">
        <v>72</v>
      </c>
      <c r="GG10" s="273">
        <v>17</v>
      </c>
      <c r="GH10" s="274">
        <v>7</v>
      </c>
      <c r="GI10" s="275">
        <v>12</v>
      </c>
      <c r="GJ10" s="273">
        <v>92</v>
      </c>
      <c r="GK10" s="274">
        <v>76</v>
      </c>
      <c r="GL10" s="275">
        <v>84</v>
      </c>
      <c r="GM10" s="273">
        <v>10</v>
      </c>
      <c r="GN10" s="274">
        <v>25</v>
      </c>
      <c r="GO10" s="275">
        <v>18</v>
      </c>
      <c r="GP10" s="273">
        <v>75</v>
      </c>
      <c r="GQ10" s="274">
        <v>68</v>
      </c>
      <c r="GR10" s="275">
        <v>72</v>
      </c>
      <c r="GS10" s="273">
        <v>15</v>
      </c>
      <c r="GT10" s="274">
        <v>6</v>
      </c>
      <c r="GU10" s="275">
        <v>11</v>
      </c>
      <c r="GV10" s="273">
        <v>90</v>
      </c>
      <c r="GW10" s="274">
        <v>75</v>
      </c>
      <c r="GX10" s="275">
        <v>82</v>
      </c>
    </row>
    <row r="11" spans="1:206" x14ac:dyDescent="0.35">
      <c r="B11" t="s">
        <v>187</v>
      </c>
      <c r="C11" s="273">
        <v>18</v>
      </c>
      <c r="D11" s="274">
        <v>30</v>
      </c>
      <c r="E11" s="275">
        <v>24</v>
      </c>
      <c r="F11" s="273">
        <v>59</v>
      </c>
      <c r="G11" s="274">
        <v>56</v>
      </c>
      <c r="H11" s="275">
        <v>58</v>
      </c>
      <c r="I11" s="273">
        <v>22</v>
      </c>
      <c r="J11" s="274">
        <v>14</v>
      </c>
      <c r="K11" s="275">
        <v>18</v>
      </c>
      <c r="L11" s="273">
        <v>82</v>
      </c>
      <c r="M11" s="274">
        <v>70</v>
      </c>
      <c r="N11" s="275">
        <v>76</v>
      </c>
      <c r="O11" s="273">
        <v>19</v>
      </c>
      <c r="P11" s="274">
        <v>29</v>
      </c>
      <c r="Q11" s="275">
        <v>24</v>
      </c>
      <c r="R11" s="273">
        <v>59</v>
      </c>
      <c r="S11" s="274">
        <v>56</v>
      </c>
      <c r="T11" s="275">
        <v>57</v>
      </c>
      <c r="U11" s="273">
        <v>22</v>
      </c>
      <c r="V11" s="274">
        <v>15</v>
      </c>
      <c r="W11" s="275">
        <v>18</v>
      </c>
      <c r="X11" s="273">
        <v>81</v>
      </c>
      <c r="Y11" s="274">
        <v>71</v>
      </c>
      <c r="Z11" s="275">
        <v>76</v>
      </c>
      <c r="AA11" s="273">
        <v>22</v>
      </c>
      <c r="AB11" s="274">
        <v>33</v>
      </c>
      <c r="AC11" s="275">
        <v>28</v>
      </c>
      <c r="AD11" s="273">
        <v>60</v>
      </c>
      <c r="AE11" s="274">
        <v>55</v>
      </c>
      <c r="AF11" s="275">
        <v>57</v>
      </c>
      <c r="AG11" s="273">
        <v>18</v>
      </c>
      <c r="AH11" s="274">
        <v>12</v>
      </c>
      <c r="AI11" s="275">
        <v>15</v>
      </c>
      <c r="AJ11" s="273">
        <v>78</v>
      </c>
      <c r="AK11" s="274">
        <v>67</v>
      </c>
      <c r="AL11" s="275">
        <v>72</v>
      </c>
      <c r="AM11" s="273">
        <v>10</v>
      </c>
      <c r="AN11" s="274">
        <v>21</v>
      </c>
      <c r="AO11" s="275">
        <v>16</v>
      </c>
      <c r="AP11" s="273">
        <v>69</v>
      </c>
      <c r="AQ11" s="274">
        <v>66</v>
      </c>
      <c r="AR11" s="275">
        <v>68</v>
      </c>
      <c r="AS11" s="273">
        <v>21</v>
      </c>
      <c r="AT11" s="274">
        <v>13</v>
      </c>
      <c r="AU11" s="275">
        <v>17</v>
      </c>
      <c r="AV11" s="273">
        <v>90</v>
      </c>
      <c r="AW11" s="274">
        <v>79</v>
      </c>
      <c r="AX11" s="275">
        <v>84</v>
      </c>
      <c r="AY11" s="273">
        <v>11</v>
      </c>
      <c r="AZ11" s="274">
        <v>19</v>
      </c>
      <c r="BA11" s="275">
        <v>15</v>
      </c>
      <c r="BB11" s="273">
        <v>68</v>
      </c>
      <c r="BC11" s="274">
        <v>67</v>
      </c>
      <c r="BD11" s="275">
        <v>67</v>
      </c>
      <c r="BE11" s="273">
        <v>21</v>
      </c>
      <c r="BF11" s="274">
        <v>14</v>
      </c>
      <c r="BG11" s="275">
        <v>17</v>
      </c>
      <c r="BH11" s="273">
        <v>89</v>
      </c>
      <c r="BI11" s="274">
        <v>81</v>
      </c>
      <c r="BJ11" s="275">
        <v>85</v>
      </c>
      <c r="BK11" s="273">
        <v>15</v>
      </c>
      <c r="BL11" s="274">
        <v>23</v>
      </c>
      <c r="BM11" s="275">
        <v>19</v>
      </c>
      <c r="BN11" s="273">
        <v>66</v>
      </c>
      <c r="BO11" s="274">
        <v>64</v>
      </c>
      <c r="BP11" s="275">
        <v>65</v>
      </c>
      <c r="BQ11" s="273">
        <v>19</v>
      </c>
      <c r="BR11" s="274">
        <v>13</v>
      </c>
      <c r="BS11" s="275">
        <v>16</v>
      </c>
      <c r="BT11" s="273">
        <v>85</v>
      </c>
      <c r="BU11" s="274">
        <v>77</v>
      </c>
      <c r="BV11" s="275">
        <v>81</v>
      </c>
      <c r="BW11" s="273">
        <v>15</v>
      </c>
      <c r="BX11" s="274">
        <v>28</v>
      </c>
      <c r="BY11" s="275">
        <v>21</v>
      </c>
      <c r="BZ11" s="273">
        <v>68</v>
      </c>
      <c r="CA11" s="274">
        <v>62</v>
      </c>
      <c r="CB11" s="275">
        <v>65</v>
      </c>
      <c r="CC11" s="273">
        <v>18</v>
      </c>
      <c r="CD11" s="274">
        <v>10</v>
      </c>
      <c r="CE11" s="275">
        <v>14</v>
      </c>
      <c r="CF11" s="273">
        <v>85</v>
      </c>
      <c r="CG11" s="274">
        <v>72</v>
      </c>
      <c r="CH11" s="275">
        <v>79</v>
      </c>
      <c r="CI11" s="273">
        <v>14</v>
      </c>
      <c r="CJ11" s="274">
        <v>25</v>
      </c>
      <c r="CK11" s="275">
        <v>19</v>
      </c>
      <c r="CL11" s="273">
        <v>69</v>
      </c>
      <c r="CM11" s="274">
        <v>65</v>
      </c>
      <c r="CN11" s="275">
        <v>67</v>
      </c>
      <c r="CO11" s="273">
        <v>17</v>
      </c>
      <c r="CP11" s="274">
        <v>10</v>
      </c>
      <c r="CQ11" s="275">
        <v>14</v>
      </c>
      <c r="CR11" s="273">
        <v>86</v>
      </c>
      <c r="CS11" s="274">
        <v>75</v>
      </c>
      <c r="CT11" s="275">
        <v>81</v>
      </c>
      <c r="CU11" s="273">
        <v>30</v>
      </c>
      <c r="CV11" s="274">
        <v>41</v>
      </c>
      <c r="CW11" s="275">
        <v>35</v>
      </c>
      <c r="CX11" s="273">
        <v>50</v>
      </c>
      <c r="CY11" s="274">
        <v>45</v>
      </c>
      <c r="CZ11" s="275">
        <v>47</v>
      </c>
      <c r="DA11" s="273">
        <v>20</v>
      </c>
      <c r="DB11" s="274">
        <v>15</v>
      </c>
      <c r="DC11" s="275">
        <v>17</v>
      </c>
      <c r="DD11" s="273">
        <v>70</v>
      </c>
      <c r="DE11" s="274">
        <v>59</v>
      </c>
      <c r="DF11" s="275">
        <v>65</v>
      </c>
      <c r="DG11" s="273">
        <v>36</v>
      </c>
      <c r="DH11" s="274">
        <v>51</v>
      </c>
      <c r="DI11" s="275">
        <v>43</v>
      </c>
      <c r="DJ11" s="273">
        <v>50</v>
      </c>
      <c r="DK11" s="274">
        <v>41</v>
      </c>
      <c r="DL11" s="275">
        <v>45</v>
      </c>
      <c r="DM11" s="273">
        <v>15</v>
      </c>
      <c r="DN11" s="274">
        <v>8</v>
      </c>
      <c r="DO11" s="275">
        <v>11</v>
      </c>
      <c r="DP11" s="273">
        <v>64</v>
      </c>
      <c r="DQ11" s="274">
        <v>49</v>
      </c>
      <c r="DR11" s="275">
        <v>57</v>
      </c>
      <c r="DS11" s="273">
        <v>33</v>
      </c>
      <c r="DT11" s="274">
        <v>40</v>
      </c>
      <c r="DU11" s="275">
        <v>37</v>
      </c>
      <c r="DV11" s="273">
        <v>55</v>
      </c>
      <c r="DW11" s="274">
        <v>48</v>
      </c>
      <c r="DX11" s="275">
        <v>51</v>
      </c>
      <c r="DY11" s="273">
        <v>12</v>
      </c>
      <c r="DZ11" s="274">
        <v>12</v>
      </c>
      <c r="EA11" s="275">
        <v>12</v>
      </c>
      <c r="EB11" s="273">
        <v>67</v>
      </c>
      <c r="EC11" s="274">
        <v>60</v>
      </c>
      <c r="ED11" s="275">
        <v>63</v>
      </c>
      <c r="EE11" s="273">
        <v>27</v>
      </c>
      <c r="EF11" s="274">
        <v>34</v>
      </c>
      <c r="EG11" s="275">
        <v>31</v>
      </c>
      <c r="EH11" s="273">
        <v>62</v>
      </c>
      <c r="EI11" s="274">
        <v>55</v>
      </c>
      <c r="EJ11" s="275">
        <v>58</v>
      </c>
      <c r="EK11" s="273">
        <v>11</v>
      </c>
      <c r="EL11" s="274">
        <v>10</v>
      </c>
      <c r="EM11" s="275">
        <v>11</v>
      </c>
      <c r="EN11" s="273">
        <v>73</v>
      </c>
      <c r="EO11" s="274">
        <v>66</v>
      </c>
      <c r="EP11" s="275">
        <v>69</v>
      </c>
      <c r="EQ11" s="273">
        <v>19</v>
      </c>
      <c r="ER11" s="274">
        <v>30</v>
      </c>
      <c r="ES11" s="275">
        <v>25</v>
      </c>
      <c r="ET11" s="273">
        <v>68</v>
      </c>
      <c r="EU11" s="274">
        <v>62</v>
      </c>
      <c r="EV11" s="275">
        <v>65</v>
      </c>
      <c r="EW11" s="273">
        <v>12</v>
      </c>
      <c r="EX11" s="274">
        <v>9</v>
      </c>
      <c r="EY11" s="275">
        <v>10</v>
      </c>
      <c r="EZ11" s="273">
        <v>81</v>
      </c>
      <c r="FA11" s="274">
        <v>70</v>
      </c>
      <c r="FB11" s="275">
        <v>75</v>
      </c>
      <c r="FC11" s="273">
        <v>21</v>
      </c>
      <c r="FD11" s="274">
        <v>28</v>
      </c>
      <c r="FE11" s="275">
        <v>24</v>
      </c>
      <c r="FF11" s="273">
        <v>68</v>
      </c>
      <c r="FG11" s="274">
        <v>61</v>
      </c>
      <c r="FH11" s="275">
        <v>65</v>
      </c>
      <c r="FI11" s="273">
        <v>11</v>
      </c>
      <c r="FJ11" s="274">
        <v>11</v>
      </c>
      <c r="FK11" s="275">
        <v>11</v>
      </c>
      <c r="FL11" s="273">
        <v>79</v>
      </c>
      <c r="FM11" s="274">
        <v>72</v>
      </c>
      <c r="FN11" s="275">
        <v>76</v>
      </c>
      <c r="FO11" s="273">
        <v>16</v>
      </c>
      <c r="FP11" s="274">
        <v>18</v>
      </c>
      <c r="FQ11" s="275">
        <v>17</v>
      </c>
      <c r="FR11" s="273">
        <v>75</v>
      </c>
      <c r="FS11" s="274">
        <v>71</v>
      </c>
      <c r="FT11" s="275">
        <v>73</v>
      </c>
      <c r="FU11" s="273">
        <v>8</v>
      </c>
      <c r="FV11" s="274">
        <v>11</v>
      </c>
      <c r="FW11" s="275">
        <v>10</v>
      </c>
      <c r="FX11" s="273">
        <v>84</v>
      </c>
      <c r="FY11" s="274">
        <v>82</v>
      </c>
      <c r="FZ11" s="275">
        <v>83</v>
      </c>
      <c r="GA11" s="273">
        <v>12</v>
      </c>
      <c r="GB11" s="274">
        <v>29</v>
      </c>
      <c r="GC11" s="275">
        <v>21</v>
      </c>
      <c r="GD11" s="273">
        <v>71</v>
      </c>
      <c r="GE11" s="274">
        <v>64</v>
      </c>
      <c r="GF11" s="275">
        <v>67</v>
      </c>
      <c r="GG11" s="273">
        <v>17</v>
      </c>
      <c r="GH11" s="274">
        <v>7</v>
      </c>
      <c r="GI11" s="275">
        <v>12</v>
      </c>
      <c r="GJ11" s="273">
        <v>88</v>
      </c>
      <c r="GK11" s="274">
        <v>71</v>
      </c>
      <c r="GL11" s="275">
        <v>79</v>
      </c>
      <c r="GM11" s="273">
        <v>15</v>
      </c>
      <c r="GN11" s="274">
        <v>31</v>
      </c>
      <c r="GO11" s="275">
        <v>23</v>
      </c>
      <c r="GP11" s="273">
        <v>70</v>
      </c>
      <c r="GQ11" s="274">
        <v>62</v>
      </c>
      <c r="GR11" s="275">
        <v>66</v>
      </c>
      <c r="GS11" s="273">
        <v>15</v>
      </c>
      <c r="GT11" s="274">
        <v>7</v>
      </c>
      <c r="GU11" s="275">
        <v>11</v>
      </c>
      <c r="GV11" s="273">
        <v>85</v>
      </c>
      <c r="GW11" s="274">
        <v>69</v>
      </c>
      <c r="GX11" s="275">
        <v>77</v>
      </c>
    </row>
    <row r="12" spans="1:206" x14ac:dyDescent="0.35">
      <c r="B12" t="s">
        <v>213</v>
      </c>
      <c r="C12" s="273">
        <v>13</v>
      </c>
      <c r="D12" s="274">
        <v>24</v>
      </c>
      <c r="E12" s="275">
        <v>18</v>
      </c>
      <c r="F12" s="273">
        <v>63</v>
      </c>
      <c r="G12" s="274">
        <v>62</v>
      </c>
      <c r="H12" s="275">
        <v>62</v>
      </c>
      <c r="I12" s="273">
        <v>25</v>
      </c>
      <c r="J12" s="274">
        <v>15</v>
      </c>
      <c r="K12" s="275">
        <v>20</v>
      </c>
      <c r="L12" s="273">
        <v>87</v>
      </c>
      <c r="M12" s="274">
        <v>76</v>
      </c>
      <c r="N12" s="275">
        <v>82</v>
      </c>
      <c r="O12" s="273">
        <v>13</v>
      </c>
      <c r="P12" s="274">
        <v>21</v>
      </c>
      <c r="Q12" s="275">
        <v>17</v>
      </c>
      <c r="R12" s="273">
        <v>64</v>
      </c>
      <c r="S12" s="274">
        <v>62</v>
      </c>
      <c r="T12" s="275">
        <v>63</v>
      </c>
      <c r="U12" s="273">
        <v>23</v>
      </c>
      <c r="V12" s="274">
        <v>16</v>
      </c>
      <c r="W12" s="275">
        <v>20</v>
      </c>
      <c r="X12" s="273">
        <v>87</v>
      </c>
      <c r="Y12" s="274">
        <v>79</v>
      </c>
      <c r="Z12" s="275">
        <v>83</v>
      </c>
      <c r="AA12" s="273">
        <v>15</v>
      </c>
      <c r="AB12" s="274">
        <v>24</v>
      </c>
      <c r="AC12" s="275">
        <v>20</v>
      </c>
      <c r="AD12" s="273">
        <v>67</v>
      </c>
      <c r="AE12" s="274">
        <v>63</v>
      </c>
      <c r="AF12" s="275">
        <v>64</v>
      </c>
      <c r="AG12" s="273">
        <v>19</v>
      </c>
      <c r="AH12" s="274">
        <v>13</v>
      </c>
      <c r="AI12" s="275">
        <v>16</v>
      </c>
      <c r="AJ12" s="273">
        <v>85</v>
      </c>
      <c r="AK12" s="274">
        <v>76</v>
      </c>
      <c r="AL12" s="275">
        <v>80</v>
      </c>
      <c r="AM12" s="273">
        <v>7</v>
      </c>
      <c r="AN12" s="274">
        <v>18</v>
      </c>
      <c r="AO12" s="275">
        <v>13</v>
      </c>
      <c r="AP12" s="273">
        <v>72</v>
      </c>
      <c r="AQ12" s="274">
        <v>70</v>
      </c>
      <c r="AR12" s="275">
        <v>71</v>
      </c>
      <c r="AS12" s="273">
        <v>21</v>
      </c>
      <c r="AT12" s="274">
        <v>12</v>
      </c>
      <c r="AU12" s="275">
        <v>16</v>
      </c>
      <c r="AV12" s="273">
        <v>93</v>
      </c>
      <c r="AW12" s="274">
        <v>82</v>
      </c>
      <c r="AX12" s="275">
        <v>87</v>
      </c>
      <c r="AY12" s="273">
        <v>7</v>
      </c>
      <c r="AZ12" s="274">
        <v>14</v>
      </c>
      <c r="BA12" s="275">
        <v>10</v>
      </c>
      <c r="BB12" s="273">
        <v>73</v>
      </c>
      <c r="BC12" s="274">
        <v>73</v>
      </c>
      <c r="BD12" s="275">
        <v>73</v>
      </c>
      <c r="BE12" s="273">
        <v>20</v>
      </c>
      <c r="BF12" s="274">
        <v>13</v>
      </c>
      <c r="BG12" s="275">
        <v>17</v>
      </c>
      <c r="BH12" s="273">
        <v>93</v>
      </c>
      <c r="BI12" s="274">
        <v>86</v>
      </c>
      <c r="BJ12" s="275">
        <v>90</v>
      </c>
      <c r="BK12" s="273">
        <v>10</v>
      </c>
      <c r="BL12" s="274">
        <v>17</v>
      </c>
      <c r="BM12" s="275">
        <v>14</v>
      </c>
      <c r="BN12" s="273">
        <v>70</v>
      </c>
      <c r="BO12" s="274">
        <v>70</v>
      </c>
      <c r="BP12" s="275">
        <v>70</v>
      </c>
      <c r="BQ12" s="273">
        <v>19</v>
      </c>
      <c r="BR12" s="274">
        <v>13</v>
      </c>
      <c r="BS12" s="275">
        <v>16</v>
      </c>
      <c r="BT12" s="273">
        <v>90</v>
      </c>
      <c r="BU12" s="274">
        <v>83</v>
      </c>
      <c r="BV12" s="275">
        <v>86</v>
      </c>
      <c r="BW12" s="273">
        <v>10</v>
      </c>
      <c r="BX12" s="274">
        <v>22</v>
      </c>
      <c r="BY12" s="275">
        <v>16</v>
      </c>
      <c r="BZ12" s="273">
        <v>72</v>
      </c>
      <c r="CA12" s="274">
        <v>68</v>
      </c>
      <c r="CB12" s="275">
        <v>70</v>
      </c>
      <c r="CC12" s="273">
        <v>18</v>
      </c>
      <c r="CD12" s="274">
        <v>10</v>
      </c>
      <c r="CE12" s="275">
        <v>14</v>
      </c>
      <c r="CF12" s="273">
        <v>90</v>
      </c>
      <c r="CG12" s="274">
        <v>78</v>
      </c>
      <c r="CH12" s="275">
        <v>84</v>
      </c>
      <c r="CI12" s="273">
        <v>9</v>
      </c>
      <c r="CJ12" s="274">
        <v>19</v>
      </c>
      <c r="CK12" s="275">
        <v>14</v>
      </c>
      <c r="CL12" s="273">
        <v>73</v>
      </c>
      <c r="CM12" s="274">
        <v>71</v>
      </c>
      <c r="CN12" s="275">
        <v>72</v>
      </c>
      <c r="CO12" s="273">
        <v>18</v>
      </c>
      <c r="CP12" s="274">
        <v>11</v>
      </c>
      <c r="CQ12" s="275">
        <v>14</v>
      </c>
      <c r="CR12" s="273">
        <v>91</v>
      </c>
      <c r="CS12" s="274">
        <v>81</v>
      </c>
      <c r="CT12" s="275">
        <v>86</v>
      </c>
      <c r="CU12" s="273">
        <v>22</v>
      </c>
      <c r="CV12" s="274">
        <v>34</v>
      </c>
      <c r="CW12" s="275">
        <v>28</v>
      </c>
      <c r="CX12" s="273">
        <v>57</v>
      </c>
      <c r="CY12" s="274">
        <v>51</v>
      </c>
      <c r="CZ12" s="275">
        <v>54</v>
      </c>
      <c r="DA12" s="273">
        <v>21</v>
      </c>
      <c r="DB12" s="274">
        <v>15</v>
      </c>
      <c r="DC12" s="275">
        <v>18</v>
      </c>
      <c r="DD12" s="273">
        <v>78</v>
      </c>
      <c r="DE12" s="274">
        <v>66</v>
      </c>
      <c r="DF12" s="275">
        <v>72</v>
      </c>
      <c r="DG12" s="273">
        <v>29</v>
      </c>
      <c r="DH12" s="274">
        <v>45</v>
      </c>
      <c r="DI12" s="275">
        <v>37</v>
      </c>
      <c r="DJ12" s="273">
        <v>57</v>
      </c>
      <c r="DK12" s="274">
        <v>47</v>
      </c>
      <c r="DL12" s="275">
        <v>52</v>
      </c>
      <c r="DM12" s="273">
        <v>15</v>
      </c>
      <c r="DN12" s="274">
        <v>7</v>
      </c>
      <c r="DO12" s="275">
        <v>11</v>
      </c>
      <c r="DP12" s="273">
        <v>71</v>
      </c>
      <c r="DQ12" s="274">
        <v>55</v>
      </c>
      <c r="DR12" s="275">
        <v>63</v>
      </c>
      <c r="DS12" s="273">
        <v>27</v>
      </c>
      <c r="DT12" s="274">
        <v>33</v>
      </c>
      <c r="DU12" s="275">
        <v>30</v>
      </c>
      <c r="DV12" s="273">
        <v>62</v>
      </c>
      <c r="DW12" s="274">
        <v>54</v>
      </c>
      <c r="DX12" s="275">
        <v>58</v>
      </c>
      <c r="DY12" s="273">
        <v>11</v>
      </c>
      <c r="DZ12" s="274">
        <v>12</v>
      </c>
      <c r="EA12" s="275">
        <v>12</v>
      </c>
      <c r="EB12" s="273">
        <v>73</v>
      </c>
      <c r="EC12" s="274">
        <v>67</v>
      </c>
      <c r="ED12" s="275">
        <v>70</v>
      </c>
      <c r="EE12" s="273">
        <v>19</v>
      </c>
      <c r="EF12" s="274">
        <v>26</v>
      </c>
      <c r="EG12" s="275">
        <v>23</v>
      </c>
      <c r="EH12" s="273">
        <v>70</v>
      </c>
      <c r="EI12" s="274">
        <v>63</v>
      </c>
      <c r="EJ12" s="275">
        <v>67</v>
      </c>
      <c r="EK12" s="273">
        <v>10</v>
      </c>
      <c r="EL12" s="274">
        <v>11</v>
      </c>
      <c r="EM12" s="275">
        <v>10</v>
      </c>
      <c r="EN12" s="273">
        <v>81</v>
      </c>
      <c r="EO12" s="274">
        <v>74</v>
      </c>
      <c r="EP12" s="275">
        <v>77</v>
      </c>
      <c r="EQ12" s="273">
        <v>13</v>
      </c>
      <c r="ER12" s="274">
        <v>21</v>
      </c>
      <c r="ES12" s="275">
        <v>17</v>
      </c>
      <c r="ET12" s="273">
        <v>76</v>
      </c>
      <c r="EU12" s="274">
        <v>71</v>
      </c>
      <c r="EV12" s="275">
        <v>73</v>
      </c>
      <c r="EW12" s="273">
        <v>11</v>
      </c>
      <c r="EX12" s="274">
        <v>8</v>
      </c>
      <c r="EY12" s="275">
        <v>9</v>
      </c>
      <c r="EZ12" s="273">
        <v>87</v>
      </c>
      <c r="FA12" s="274">
        <v>79</v>
      </c>
      <c r="FB12" s="275">
        <v>83</v>
      </c>
      <c r="FC12" s="273">
        <v>14</v>
      </c>
      <c r="FD12" s="274">
        <v>19</v>
      </c>
      <c r="FE12" s="275">
        <v>17</v>
      </c>
      <c r="FF12" s="273">
        <v>76</v>
      </c>
      <c r="FG12" s="274">
        <v>69</v>
      </c>
      <c r="FH12" s="275">
        <v>72</v>
      </c>
      <c r="FI12" s="273">
        <v>11</v>
      </c>
      <c r="FJ12" s="274">
        <v>12</v>
      </c>
      <c r="FK12" s="275">
        <v>11</v>
      </c>
      <c r="FL12" s="273">
        <v>86</v>
      </c>
      <c r="FM12" s="274">
        <v>81</v>
      </c>
      <c r="FN12" s="275">
        <v>83</v>
      </c>
      <c r="FO12" s="273">
        <v>10</v>
      </c>
      <c r="FP12" s="274">
        <v>11</v>
      </c>
      <c r="FQ12" s="275">
        <v>11</v>
      </c>
      <c r="FR12" s="273">
        <v>82</v>
      </c>
      <c r="FS12" s="274">
        <v>79</v>
      </c>
      <c r="FT12" s="275">
        <v>81</v>
      </c>
      <c r="FU12" s="273">
        <v>7</v>
      </c>
      <c r="FV12" s="274">
        <v>10</v>
      </c>
      <c r="FW12" s="275">
        <v>9</v>
      </c>
      <c r="FX12" s="273">
        <v>90</v>
      </c>
      <c r="FY12" s="274">
        <v>89</v>
      </c>
      <c r="FZ12" s="275">
        <v>89</v>
      </c>
      <c r="GA12" s="273">
        <v>8</v>
      </c>
      <c r="GB12" s="274">
        <v>23</v>
      </c>
      <c r="GC12" s="275">
        <v>16</v>
      </c>
      <c r="GD12" s="273">
        <v>75</v>
      </c>
      <c r="GE12" s="274">
        <v>70</v>
      </c>
      <c r="GF12" s="275">
        <v>72</v>
      </c>
      <c r="GG12" s="273">
        <v>17</v>
      </c>
      <c r="GH12" s="274">
        <v>7</v>
      </c>
      <c r="GI12" s="275">
        <v>12</v>
      </c>
      <c r="GJ12" s="273">
        <v>92</v>
      </c>
      <c r="GK12" s="274">
        <v>77</v>
      </c>
      <c r="GL12" s="275">
        <v>84</v>
      </c>
      <c r="GM12" s="273">
        <v>10</v>
      </c>
      <c r="GN12" s="274">
        <v>24</v>
      </c>
      <c r="GO12" s="275">
        <v>17</v>
      </c>
      <c r="GP12" s="273">
        <v>75</v>
      </c>
      <c r="GQ12" s="274">
        <v>70</v>
      </c>
      <c r="GR12" s="275">
        <v>73</v>
      </c>
      <c r="GS12" s="273">
        <v>15</v>
      </c>
      <c r="GT12" s="274">
        <v>7</v>
      </c>
      <c r="GU12" s="275">
        <v>11</v>
      </c>
      <c r="GV12" s="273">
        <v>90</v>
      </c>
      <c r="GW12" s="274">
        <v>76</v>
      </c>
      <c r="GX12" s="275">
        <v>83</v>
      </c>
    </row>
    <row r="13" spans="1:206" x14ac:dyDescent="0.35">
      <c r="B13" t="s">
        <v>236</v>
      </c>
      <c r="C13" s="273">
        <v>14</v>
      </c>
      <c r="D13" s="274">
        <v>25</v>
      </c>
      <c r="E13" s="275">
        <v>20</v>
      </c>
      <c r="F13" s="273">
        <v>63</v>
      </c>
      <c r="G13" s="274">
        <v>60</v>
      </c>
      <c r="H13" s="275">
        <v>62</v>
      </c>
      <c r="I13" s="273">
        <v>23</v>
      </c>
      <c r="J13" s="274">
        <v>14</v>
      </c>
      <c r="K13" s="275">
        <v>19</v>
      </c>
      <c r="L13" s="273">
        <v>86</v>
      </c>
      <c r="M13" s="274">
        <v>75</v>
      </c>
      <c r="N13" s="275">
        <v>80</v>
      </c>
      <c r="O13" s="273">
        <v>14</v>
      </c>
      <c r="P13" s="274">
        <v>23</v>
      </c>
      <c r="Q13" s="275">
        <v>19</v>
      </c>
      <c r="R13" s="273">
        <v>63</v>
      </c>
      <c r="S13" s="274">
        <v>61</v>
      </c>
      <c r="T13" s="275">
        <v>62</v>
      </c>
      <c r="U13" s="273">
        <v>22</v>
      </c>
      <c r="V13" s="274">
        <v>16</v>
      </c>
      <c r="W13" s="275">
        <v>19</v>
      </c>
      <c r="X13" s="273">
        <v>86</v>
      </c>
      <c r="Y13" s="274">
        <v>77</v>
      </c>
      <c r="Z13" s="275">
        <v>81</v>
      </c>
      <c r="AA13" s="273">
        <v>17</v>
      </c>
      <c r="AB13" s="274">
        <v>27</v>
      </c>
      <c r="AC13" s="275">
        <v>22</v>
      </c>
      <c r="AD13" s="273">
        <v>65</v>
      </c>
      <c r="AE13" s="274">
        <v>61</v>
      </c>
      <c r="AF13" s="275">
        <v>63</v>
      </c>
      <c r="AG13" s="273">
        <v>18</v>
      </c>
      <c r="AH13" s="274">
        <v>12</v>
      </c>
      <c r="AI13" s="275">
        <v>15</v>
      </c>
      <c r="AJ13" s="273">
        <v>83</v>
      </c>
      <c r="AK13" s="274">
        <v>73</v>
      </c>
      <c r="AL13" s="275">
        <v>78</v>
      </c>
      <c r="AM13" s="273">
        <v>8</v>
      </c>
      <c r="AN13" s="274">
        <v>19</v>
      </c>
      <c r="AO13" s="275">
        <v>13</v>
      </c>
      <c r="AP13" s="273">
        <v>72</v>
      </c>
      <c r="AQ13" s="274">
        <v>70</v>
      </c>
      <c r="AR13" s="275">
        <v>71</v>
      </c>
      <c r="AS13" s="273">
        <v>20</v>
      </c>
      <c r="AT13" s="274">
        <v>12</v>
      </c>
      <c r="AU13" s="275">
        <v>16</v>
      </c>
      <c r="AV13" s="273">
        <v>92</v>
      </c>
      <c r="AW13" s="274">
        <v>81</v>
      </c>
      <c r="AX13" s="275">
        <v>87</v>
      </c>
      <c r="AY13" s="273">
        <v>8</v>
      </c>
      <c r="AZ13" s="274">
        <v>15</v>
      </c>
      <c r="BA13" s="275">
        <v>12</v>
      </c>
      <c r="BB13" s="273">
        <v>72</v>
      </c>
      <c r="BC13" s="274">
        <v>72</v>
      </c>
      <c r="BD13" s="275">
        <v>72</v>
      </c>
      <c r="BE13" s="273">
        <v>20</v>
      </c>
      <c r="BF13" s="274">
        <v>13</v>
      </c>
      <c r="BG13" s="275">
        <v>16</v>
      </c>
      <c r="BH13" s="273">
        <v>92</v>
      </c>
      <c r="BI13" s="274">
        <v>85</v>
      </c>
      <c r="BJ13" s="275">
        <v>88</v>
      </c>
      <c r="BK13" s="273">
        <v>12</v>
      </c>
      <c r="BL13" s="274">
        <v>19</v>
      </c>
      <c r="BM13" s="275">
        <v>15</v>
      </c>
      <c r="BN13" s="273">
        <v>70</v>
      </c>
      <c r="BO13" s="274">
        <v>68</v>
      </c>
      <c r="BP13" s="275">
        <v>69</v>
      </c>
      <c r="BQ13" s="273">
        <v>18</v>
      </c>
      <c r="BR13" s="274">
        <v>13</v>
      </c>
      <c r="BS13" s="275">
        <v>16</v>
      </c>
      <c r="BT13" s="273">
        <v>88</v>
      </c>
      <c r="BU13" s="274">
        <v>81</v>
      </c>
      <c r="BV13" s="275">
        <v>85</v>
      </c>
      <c r="BW13" s="273">
        <v>11</v>
      </c>
      <c r="BX13" s="274">
        <v>23</v>
      </c>
      <c r="BY13" s="275">
        <v>17</v>
      </c>
      <c r="BZ13" s="273">
        <v>71</v>
      </c>
      <c r="CA13" s="274">
        <v>67</v>
      </c>
      <c r="CB13" s="275">
        <v>69</v>
      </c>
      <c r="CC13" s="273">
        <v>17</v>
      </c>
      <c r="CD13" s="274">
        <v>10</v>
      </c>
      <c r="CE13" s="275">
        <v>14</v>
      </c>
      <c r="CF13" s="273">
        <v>89</v>
      </c>
      <c r="CG13" s="274">
        <v>77</v>
      </c>
      <c r="CH13" s="275">
        <v>83</v>
      </c>
      <c r="CI13" s="273">
        <v>10</v>
      </c>
      <c r="CJ13" s="274">
        <v>20</v>
      </c>
      <c r="CK13" s="275">
        <v>15</v>
      </c>
      <c r="CL13" s="273">
        <v>73</v>
      </c>
      <c r="CM13" s="274">
        <v>70</v>
      </c>
      <c r="CN13" s="275">
        <v>71</v>
      </c>
      <c r="CO13" s="273">
        <v>17</v>
      </c>
      <c r="CP13" s="274">
        <v>10</v>
      </c>
      <c r="CQ13" s="275">
        <v>13</v>
      </c>
      <c r="CR13" s="273">
        <v>90</v>
      </c>
      <c r="CS13" s="274">
        <v>80</v>
      </c>
      <c r="CT13" s="275">
        <v>85</v>
      </c>
      <c r="CU13" s="273">
        <v>24</v>
      </c>
      <c r="CV13" s="274">
        <v>35</v>
      </c>
      <c r="CW13" s="275">
        <v>29</v>
      </c>
      <c r="CX13" s="273">
        <v>56</v>
      </c>
      <c r="CY13" s="274">
        <v>50</v>
      </c>
      <c r="CZ13" s="275">
        <v>53</v>
      </c>
      <c r="DA13" s="273">
        <v>21</v>
      </c>
      <c r="DB13" s="274">
        <v>15</v>
      </c>
      <c r="DC13" s="275">
        <v>18</v>
      </c>
      <c r="DD13" s="273">
        <v>76</v>
      </c>
      <c r="DE13" s="274">
        <v>65</v>
      </c>
      <c r="DF13" s="275">
        <v>71</v>
      </c>
      <c r="DG13" s="273">
        <v>30</v>
      </c>
      <c r="DH13" s="274">
        <v>46</v>
      </c>
      <c r="DI13" s="275">
        <v>38</v>
      </c>
      <c r="DJ13" s="273">
        <v>56</v>
      </c>
      <c r="DK13" s="274">
        <v>46</v>
      </c>
      <c r="DL13" s="275">
        <v>51</v>
      </c>
      <c r="DM13" s="273">
        <v>15</v>
      </c>
      <c r="DN13" s="274">
        <v>8</v>
      </c>
      <c r="DO13" s="275">
        <v>11</v>
      </c>
      <c r="DP13" s="273">
        <v>70</v>
      </c>
      <c r="DQ13" s="274">
        <v>54</v>
      </c>
      <c r="DR13" s="275">
        <v>62</v>
      </c>
      <c r="DS13" s="273">
        <v>28</v>
      </c>
      <c r="DT13" s="274">
        <v>35</v>
      </c>
      <c r="DU13" s="275">
        <v>31</v>
      </c>
      <c r="DV13" s="273">
        <v>61</v>
      </c>
      <c r="DW13" s="274">
        <v>53</v>
      </c>
      <c r="DX13" s="275">
        <v>57</v>
      </c>
      <c r="DY13" s="273">
        <v>11</v>
      </c>
      <c r="DZ13" s="274">
        <v>12</v>
      </c>
      <c r="EA13" s="275">
        <v>12</v>
      </c>
      <c r="EB13" s="273">
        <v>72</v>
      </c>
      <c r="EC13" s="274">
        <v>65</v>
      </c>
      <c r="ED13" s="275">
        <v>69</v>
      </c>
      <c r="EE13" s="273">
        <v>21</v>
      </c>
      <c r="EF13" s="274">
        <v>28</v>
      </c>
      <c r="EG13" s="275">
        <v>25</v>
      </c>
      <c r="EH13" s="273">
        <v>68</v>
      </c>
      <c r="EI13" s="274">
        <v>62</v>
      </c>
      <c r="EJ13" s="275">
        <v>65</v>
      </c>
      <c r="EK13" s="273">
        <v>10</v>
      </c>
      <c r="EL13" s="274">
        <v>10</v>
      </c>
      <c r="EM13" s="275">
        <v>10</v>
      </c>
      <c r="EN13" s="273">
        <v>79</v>
      </c>
      <c r="EO13" s="274">
        <v>72</v>
      </c>
      <c r="EP13" s="275">
        <v>75</v>
      </c>
      <c r="EQ13" s="273">
        <v>15</v>
      </c>
      <c r="ER13" s="274">
        <v>24</v>
      </c>
      <c r="ES13" s="275">
        <v>19</v>
      </c>
      <c r="ET13" s="273">
        <v>74</v>
      </c>
      <c r="EU13" s="274">
        <v>68</v>
      </c>
      <c r="EV13" s="275">
        <v>71</v>
      </c>
      <c r="EW13" s="273">
        <v>11</v>
      </c>
      <c r="EX13" s="274">
        <v>8</v>
      </c>
      <c r="EY13" s="275">
        <v>9</v>
      </c>
      <c r="EZ13" s="273">
        <v>85</v>
      </c>
      <c r="FA13" s="274">
        <v>76</v>
      </c>
      <c r="FB13" s="275">
        <v>81</v>
      </c>
      <c r="FC13" s="273">
        <v>16</v>
      </c>
      <c r="FD13" s="274">
        <v>22</v>
      </c>
      <c r="FE13" s="275">
        <v>19</v>
      </c>
      <c r="FF13" s="273">
        <v>74</v>
      </c>
      <c r="FG13" s="274">
        <v>67</v>
      </c>
      <c r="FH13" s="275">
        <v>70</v>
      </c>
      <c r="FI13" s="273">
        <v>10</v>
      </c>
      <c r="FJ13" s="274">
        <v>11</v>
      </c>
      <c r="FK13" s="275">
        <v>10</v>
      </c>
      <c r="FL13" s="273">
        <v>84</v>
      </c>
      <c r="FM13" s="274">
        <v>78</v>
      </c>
      <c r="FN13" s="275">
        <v>81</v>
      </c>
      <c r="FO13" s="273">
        <v>12</v>
      </c>
      <c r="FP13" s="274">
        <v>13</v>
      </c>
      <c r="FQ13" s="275">
        <v>12</v>
      </c>
      <c r="FR13" s="273">
        <v>81</v>
      </c>
      <c r="FS13" s="274">
        <v>77</v>
      </c>
      <c r="FT13" s="275">
        <v>79</v>
      </c>
      <c r="FU13" s="273">
        <v>7</v>
      </c>
      <c r="FV13" s="274">
        <v>10</v>
      </c>
      <c r="FW13" s="275">
        <v>9</v>
      </c>
      <c r="FX13" s="273">
        <v>88</v>
      </c>
      <c r="FY13" s="274">
        <v>87</v>
      </c>
      <c r="FZ13" s="275">
        <v>88</v>
      </c>
      <c r="GA13" s="273">
        <v>9</v>
      </c>
      <c r="GB13" s="274">
        <v>25</v>
      </c>
      <c r="GC13" s="275">
        <v>17</v>
      </c>
      <c r="GD13" s="273">
        <v>74</v>
      </c>
      <c r="GE13" s="274">
        <v>68</v>
      </c>
      <c r="GF13" s="275">
        <v>71</v>
      </c>
      <c r="GG13" s="273">
        <v>16</v>
      </c>
      <c r="GH13" s="274">
        <v>7</v>
      </c>
      <c r="GI13" s="275">
        <v>11</v>
      </c>
      <c r="GJ13" s="273">
        <v>91</v>
      </c>
      <c r="GK13" s="274">
        <v>75</v>
      </c>
      <c r="GL13" s="275">
        <v>83</v>
      </c>
      <c r="GM13" s="273">
        <v>11</v>
      </c>
      <c r="GN13" s="274">
        <v>26</v>
      </c>
      <c r="GO13" s="275">
        <v>19</v>
      </c>
      <c r="GP13" s="273">
        <v>75</v>
      </c>
      <c r="GQ13" s="274">
        <v>68</v>
      </c>
      <c r="GR13" s="275">
        <v>71</v>
      </c>
      <c r="GS13" s="273">
        <v>14</v>
      </c>
      <c r="GT13" s="274">
        <v>6</v>
      </c>
      <c r="GU13" s="275">
        <v>10</v>
      </c>
      <c r="GV13" s="273">
        <v>89</v>
      </c>
      <c r="GW13" s="274">
        <v>74</v>
      </c>
      <c r="GX13" s="275">
        <v>81</v>
      </c>
    </row>
    <row r="14" spans="1:206" x14ac:dyDescent="0.35">
      <c r="A14" t="s">
        <v>530</v>
      </c>
      <c r="B14" t="s">
        <v>531</v>
      </c>
      <c r="C14" s="273">
        <v>16</v>
      </c>
      <c r="D14" s="274">
        <v>29</v>
      </c>
      <c r="E14" s="275">
        <v>22</v>
      </c>
      <c r="F14" s="273">
        <v>64</v>
      </c>
      <c r="G14" s="274">
        <v>60</v>
      </c>
      <c r="H14" s="275">
        <v>62</v>
      </c>
      <c r="I14" s="273">
        <v>20</v>
      </c>
      <c r="J14" s="274">
        <v>12</v>
      </c>
      <c r="K14" s="275">
        <v>16</v>
      </c>
      <c r="L14" s="273">
        <v>84</v>
      </c>
      <c r="M14" s="274">
        <v>71</v>
      </c>
      <c r="N14" s="275">
        <v>78</v>
      </c>
      <c r="O14" s="273">
        <v>17</v>
      </c>
      <c r="P14" s="274">
        <v>29</v>
      </c>
      <c r="Q14" s="275">
        <v>23</v>
      </c>
      <c r="R14" s="273">
        <v>64</v>
      </c>
      <c r="S14" s="274">
        <v>58</v>
      </c>
      <c r="T14" s="275">
        <v>61</v>
      </c>
      <c r="U14" s="273">
        <v>19</v>
      </c>
      <c r="V14" s="274">
        <v>13</v>
      </c>
      <c r="W14" s="275">
        <v>16</v>
      </c>
      <c r="X14" s="273">
        <v>83</v>
      </c>
      <c r="Y14" s="274">
        <v>71</v>
      </c>
      <c r="Z14" s="275">
        <v>77</v>
      </c>
      <c r="AA14" s="273">
        <v>20</v>
      </c>
      <c r="AB14" s="274">
        <v>33</v>
      </c>
      <c r="AC14" s="275">
        <v>26</v>
      </c>
      <c r="AD14" s="273">
        <v>66</v>
      </c>
      <c r="AE14" s="274">
        <v>58</v>
      </c>
      <c r="AF14" s="275">
        <v>62</v>
      </c>
      <c r="AG14" s="273">
        <v>14</v>
      </c>
      <c r="AH14" s="274">
        <v>9</v>
      </c>
      <c r="AI14" s="275">
        <v>12</v>
      </c>
      <c r="AJ14" s="273">
        <v>80</v>
      </c>
      <c r="AK14" s="274">
        <v>67</v>
      </c>
      <c r="AL14" s="275">
        <v>74</v>
      </c>
      <c r="AM14" s="273">
        <v>8</v>
      </c>
      <c r="AN14" s="274">
        <v>20</v>
      </c>
      <c r="AO14" s="275">
        <v>14</v>
      </c>
      <c r="AP14" s="273">
        <v>73</v>
      </c>
      <c r="AQ14" s="274">
        <v>67</v>
      </c>
      <c r="AR14" s="275">
        <v>70</v>
      </c>
      <c r="AS14" s="273">
        <v>19</v>
      </c>
      <c r="AT14" s="274">
        <v>13</v>
      </c>
      <c r="AU14" s="275">
        <v>16</v>
      </c>
      <c r="AV14" s="273">
        <v>92</v>
      </c>
      <c r="AW14" s="274">
        <v>80</v>
      </c>
      <c r="AX14" s="275">
        <v>86</v>
      </c>
      <c r="AY14" s="273">
        <v>10</v>
      </c>
      <c r="AZ14" s="274">
        <v>19</v>
      </c>
      <c r="BA14" s="275">
        <v>14</v>
      </c>
      <c r="BB14" s="273">
        <v>73</v>
      </c>
      <c r="BC14" s="274">
        <v>70</v>
      </c>
      <c r="BD14" s="275">
        <v>72</v>
      </c>
      <c r="BE14" s="273">
        <v>17</v>
      </c>
      <c r="BF14" s="274">
        <v>11</v>
      </c>
      <c r="BG14" s="275">
        <v>14</v>
      </c>
      <c r="BH14" s="273">
        <v>90</v>
      </c>
      <c r="BI14" s="274">
        <v>81</v>
      </c>
      <c r="BJ14" s="275">
        <v>86</v>
      </c>
      <c r="BK14" s="273">
        <v>13</v>
      </c>
      <c r="BL14" s="274">
        <v>22</v>
      </c>
      <c r="BM14" s="275">
        <v>18</v>
      </c>
      <c r="BN14" s="273">
        <v>71</v>
      </c>
      <c r="BO14" s="274">
        <v>67</v>
      </c>
      <c r="BP14" s="275">
        <v>69</v>
      </c>
      <c r="BQ14" s="273">
        <v>16</v>
      </c>
      <c r="BR14" s="274">
        <v>10</v>
      </c>
      <c r="BS14" s="275">
        <v>13</v>
      </c>
      <c r="BT14" s="273">
        <v>87</v>
      </c>
      <c r="BU14" s="274">
        <v>78</v>
      </c>
      <c r="BV14" s="275">
        <v>82</v>
      </c>
      <c r="BW14" s="273">
        <v>13</v>
      </c>
      <c r="BX14" s="274">
        <v>27</v>
      </c>
      <c r="BY14" s="275">
        <v>20</v>
      </c>
      <c r="BZ14" s="273">
        <v>72</v>
      </c>
      <c r="CA14" s="274">
        <v>65</v>
      </c>
      <c r="CB14" s="275">
        <v>68</v>
      </c>
      <c r="CC14" s="273">
        <v>15</v>
      </c>
      <c r="CD14" s="274">
        <v>8</v>
      </c>
      <c r="CE14" s="275">
        <v>11</v>
      </c>
      <c r="CF14" s="273">
        <v>87</v>
      </c>
      <c r="CG14" s="274">
        <v>73</v>
      </c>
      <c r="CH14" s="275">
        <v>80</v>
      </c>
      <c r="CI14" s="273">
        <v>12</v>
      </c>
      <c r="CJ14" s="274">
        <v>25</v>
      </c>
      <c r="CK14" s="275">
        <v>18</v>
      </c>
      <c r="CL14" s="273">
        <v>74</v>
      </c>
      <c r="CM14" s="274">
        <v>67</v>
      </c>
      <c r="CN14" s="275">
        <v>71</v>
      </c>
      <c r="CO14" s="273">
        <v>14</v>
      </c>
      <c r="CP14" s="274">
        <v>8</v>
      </c>
      <c r="CQ14" s="275">
        <v>11</v>
      </c>
      <c r="CR14" s="273">
        <v>88</v>
      </c>
      <c r="CS14" s="274">
        <v>75</v>
      </c>
      <c r="CT14" s="275">
        <v>82</v>
      </c>
      <c r="CU14" s="273">
        <v>25</v>
      </c>
      <c r="CV14" s="274">
        <v>36</v>
      </c>
      <c r="CW14" s="275">
        <v>30</v>
      </c>
      <c r="CX14" s="273">
        <v>55</v>
      </c>
      <c r="CY14" s="274">
        <v>48</v>
      </c>
      <c r="CZ14" s="275">
        <v>52</v>
      </c>
      <c r="DA14" s="273">
        <v>20</v>
      </c>
      <c r="DB14" s="274">
        <v>16</v>
      </c>
      <c r="DC14" s="275">
        <v>18</v>
      </c>
      <c r="DD14" s="273">
        <v>75</v>
      </c>
      <c r="DE14" s="274">
        <v>64</v>
      </c>
      <c r="DF14" s="275">
        <v>70</v>
      </c>
      <c r="DG14" s="273">
        <v>31</v>
      </c>
      <c r="DH14" s="274">
        <v>45</v>
      </c>
      <c r="DI14" s="275">
        <v>38</v>
      </c>
      <c r="DJ14" s="273">
        <v>55</v>
      </c>
      <c r="DK14" s="274">
        <v>47</v>
      </c>
      <c r="DL14" s="275">
        <v>51</v>
      </c>
      <c r="DM14" s="273">
        <v>14</v>
      </c>
      <c r="DN14" s="274">
        <v>8</v>
      </c>
      <c r="DO14" s="275">
        <v>11</v>
      </c>
      <c r="DP14" s="273">
        <v>69</v>
      </c>
      <c r="DQ14" s="274">
        <v>55</v>
      </c>
      <c r="DR14" s="275">
        <v>62</v>
      </c>
      <c r="DS14" s="273">
        <v>27</v>
      </c>
      <c r="DT14" s="274">
        <v>35</v>
      </c>
      <c r="DU14" s="275">
        <v>31</v>
      </c>
      <c r="DV14" s="273">
        <v>62</v>
      </c>
      <c r="DW14" s="274">
        <v>54</v>
      </c>
      <c r="DX14" s="275">
        <v>58</v>
      </c>
      <c r="DY14" s="273">
        <v>10</v>
      </c>
      <c r="DZ14" s="274">
        <v>11</v>
      </c>
      <c r="EA14" s="275">
        <v>10</v>
      </c>
      <c r="EB14" s="273">
        <v>73</v>
      </c>
      <c r="EC14" s="274">
        <v>65</v>
      </c>
      <c r="ED14" s="275">
        <v>69</v>
      </c>
      <c r="EE14" s="273">
        <v>24</v>
      </c>
      <c r="EF14" s="274">
        <v>32</v>
      </c>
      <c r="EG14" s="275">
        <v>28</v>
      </c>
      <c r="EH14" s="273">
        <v>67</v>
      </c>
      <c r="EI14" s="274">
        <v>60</v>
      </c>
      <c r="EJ14" s="275">
        <v>63</v>
      </c>
      <c r="EK14" s="273">
        <v>9</v>
      </c>
      <c r="EL14" s="274">
        <v>8</v>
      </c>
      <c r="EM14" s="275">
        <v>9</v>
      </c>
      <c r="EN14" s="273">
        <v>76</v>
      </c>
      <c r="EO14" s="274">
        <v>68</v>
      </c>
      <c r="EP14" s="275">
        <v>72</v>
      </c>
      <c r="EQ14" s="273">
        <v>18</v>
      </c>
      <c r="ER14" s="274">
        <v>30</v>
      </c>
      <c r="ES14" s="275">
        <v>24</v>
      </c>
      <c r="ET14" s="273">
        <v>72</v>
      </c>
      <c r="EU14" s="274">
        <v>63</v>
      </c>
      <c r="EV14" s="275">
        <v>68</v>
      </c>
      <c r="EW14" s="273">
        <v>10</v>
      </c>
      <c r="EX14" s="274">
        <v>6</v>
      </c>
      <c r="EY14" s="275">
        <v>8</v>
      </c>
      <c r="EZ14" s="273">
        <v>82</v>
      </c>
      <c r="FA14" s="274">
        <v>70</v>
      </c>
      <c r="FB14" s="275">
        <v>76</v>
      </c>
      <c r="FC14" s="273">
        <v>19</v>
      </c>
      <c r="FD14" s="274">
        <v>29</v>
      </c>
      <c r="FE14" s="275">
        <v>24</v>
      </c>
      <c r="FF14" s="273">
        <v>73</v>
      </c>
      <c r="FG14" s="274">
        <v>64</v>
      </c>
      <c r="FH14" s="275">
        <v>68</v>
      </c>
      <c r="FI14" s="273">
        <v>8</v>
      </c>
      <c r="FJ14" s="274">
        <v>7</v>
      </c>
      <c r="FK14" s="275">
        <v>8</v>
      </c>
      <c r="FL14" s="273">
        <v>81</v>
      </c>
      <c r="FM14" s="274">
        <v>71</v>
      </c>
      <c r="FN14" s="275">
        <v>76</v>
      </c>
      <c r="FO14" s="273">
        <v>14</v>
      </c>
      <c r="FP14" s="274">
        <v>15</v>
      </c>
      <c r="FQ14" s="275">
        <v>14</v>
      </c>
      <c r="FR14" s="273">
        <v>80</v>
      </c>
      <c r="FS14" s="274">
        <v>76</v>
      </c>
      <c r="FT14" s="275">
        <v>78</v>
      </c>
      <c r="FU14" s="273">
        <v>7</v>
      </c>
      <c r="FV14" s="274">
        <v>10</v>
      </c>
      <c r="FW14" s="275">
        <v>8</v>
      </c>
      <c r="FX14" s="273">
        <v>86</v>
      </c>
      <c r="FY14" s="274">
        <v>85</v>
      </c>
      <c r="FZ14" s="275">
        <v>86</v>
      </c>
      <c r="GA14" s="273">
        <v>11</v>
      </c>
      <c r="GB14" s="274">
        <v>29</v>
      </c>
      <c r="GC14" s="275">
        <v>20</v>
      </c>
      <c r="GD14" s="273">
        <v>76</v>
      </c>
      <c r="GE14" s="274">
        <v>66</v>
      </c>
      <c r="GF14" s="275">
        <v>71</v>
      </c>
      <c r="GG14" s="273">
        <v>13</v>
      </c>
      <c r="GH14" s="274">
        <v>5</v>
      </c>
      <c r="GI14" s="275">
        <v>9</v>
      </c>
      <c r="GJ14" s="273">
        <v>89</v>
      </c>
      <c r="GK14" s="274">
        <v>71</v>
      </c>
      <c r="GL14" s="275">
        <v>80</v>
      </c>
      <c r="GM14" s="273">
        <v>14</v>
      </c>
      <c r="GN14" s="274">
        <v>31</v>
      </c>
      <c r="GO14" s="275">
        <v>23</v>
      </c>
      <c r="GP14" s="273">
        <v>75</v>
      </c>
      <c r="GQ14" s="274">
        <v>64</v>
      </c>
      <c r="GR14" s="275">
        <v>70</v>
      </c>
      <c r="GS14" s="273">
        <v>11</v>
      </c>
      <c r="GT14" s="274">
        <v>5</v>
      </c>
      <c r="GU14" s="275">
        <v>8</v>
      </c>
      <c r="GV14" s="273">
        <v>86</v>
      </c>
      <c r="GW14" s="274">
        <v>69</v>
      </c>
      <c r="GX14" s="275">
        <v>77</v>
      </c>
    </row>
    <row r="15" spans="1:206" x14ac:dyDescent="0.35">
      <c r="B15" t="s">
        <v>173</v>
      </c>
      <c r="C15" s="273">
        <v>17</v>
      </c>
      <c r="D15" s="274">
        <v>31</v>
      </c>
      <c r="E15" s="275">
        <v>24</v>
      </c>
      <c r="F15" s="273">
        <v>63</v>
      </c>
      <c r="G15" s="274">
        <v>58</v>
      </c>
      <c r="H15" s="275">
        <v>61</v>
      </c>
      <c r="I15" s="273">
        <v>19</v>
      </c>
      <c r="J15" s="274">
        <v>12</v>
      </c>
      <c r="K15" s="275">
        <v>15</v>
      </c>
      <c r="L15" s="273">
        <v>83</v>
      </c>
      <c r="M15" s="274">
        <v>69</v>
      </c>
      <c r="N15" s="275">
        <v>76</v>
      </c>
      <c r="O15" s="273">
        <v>22</v>
      </c>
      <c r="P15" s="274">
        <v>33</v>
      </c>
      <c r="Q15" s="275">
        <v>28</v>
      </c>
      <c r="R15" s="273">
        <v>62</v>
      </c>
      <c r="S15" s="274">
        <v>56</v>
      </c>
      <c r="T15" s="275">
        <v>59</v>
      </c>
      <c r="U15" s="273">
        <v>16</v>
      </c>
      <c r="V15" s="274">
        <v>11</v>
      </c>
      <c r="W15" s="275">
        <v>14</v>
      </c>
      <c r="X15" s="273">
        <v>78</v>
      </c>
      <c r="Y15" s="274">
        <v>67</v>
      </c>
      <c r="Z15" s="275">
        <v>72</v>
      </c>
      <c r="AA15" s="273">
        <v>26</v>
      </c>
      <c r="AB15" s="274">
        <v>38</v>
      </c>
      <c r="AC15" s="275">
        <v>32</v>
      </c>
      <c r="AD15" s="273">
        <v>62</v>
      </c>
      <c r="AE15" s="274">
        <v>54</v>
      </c>
      <c r="AF15" s="275">
        <v>58</v>
      </c>
      <c r="AG15" s="273">
        <v>12</v>
      </c>
      <c r="AH15" s="274">
        <v>8</v>
      </c>
      <c r="AI15" s="275">
        <v>10</v>
      </c>
      <c r="AJ15" s="273">
        <v>74</v>
      </c>
      <c r="AK15" s="274">
        <v>62</v>
      </c>
      <c r="AL15" s="275">
        <v>68</v>
      </c>
      <c r="AM15" s="273">
        <v>9</v>
      </c>
      <c r="AN15" s="274">
        <v>18</v>
      </c>
      <c r="AO15" s="275">
        <v>14</v>
      </c>
      <c r="AP15" s="273">
        <v>72</v>
      </c>
      <c r="AQ15" s="274">
        <v>70</v>
      </c>
      <c r="AR15" s="275">
        <v>71</v>
      </c>
      <c r="AS15" s="273">
        <v>19</v>
      </c>
      <c r="AT15" s="274">
        <v>12</v>
      </c>
      <c r="AU15" s="275">
        <v>16</v>
      </c>
      <c r="AV15" s="273">
        <v>91</v>
      </c>
      <c r="AW15" s="274">
        <v>82</v>
      </c>
      <c r="AX15" s="275">
        <v>86</v>
      </c>
      <c r="AY15" s="273">
        <v>11</v>
      </c>
      <c r="AZ15" s="274">
        <v>20</v>
      </c>
      <c r="BA15" s="275">
        <v>16</v>
      </c>
      <c r="BB15" s="273">
        <v>74</v>
      </c>
      <c r="BC15" s="274">
        <v>70</v>
      </c>
      <c r="BD15" s="275">
        <v>72</v>
      </c>
      <c r="BE15" s="273">
        <v>15</v>
      </c>
      <c r="BF15" s="274">
        <v>10</v>
      </c>
      <c r="BG15" s="275">
        <v>13</v>
      </c>
      <c r="BH15" s="273">
        <v>89</v>
      </c>
      <c r="BI15" s="274">
        <v>80</v>
      </c>
      <c r="BJ15" s="275">
        <v>84</v>
      </c>
      <c r="BK15" s="273">
        <v>17</v>
      </c>
      <c r="BL15" s="274">
        <v>24</v>
      </c>
      <c r="BM15" s="275">
        <v>21</v>
      </c>
      <c r="BN15" s="273">
        <v>69</v>
      </c>
      <c r="BO15" s="274">
        <v>66</v>
      </c>
      <c r="BP15" s="275">
        <v>68</v>
      </c>
      <c r="BQ15" s="273">
        <v>13</v>
      </c>
      <c r="BR15" s="274">
        <v>9</v>
      </c>
      <c r="BS15" s="275">
        <v>11</v>
      </c>
      <c r="BT15" s="273">
        <v>83</v>
      </c>
      <c r="BU15" s="274">
        <v>76</v>
      </c>
      <c r="BV15" s="275">
        <v>79</v>
      </c>
      <c r="BW15" s="273">
        <v>13</v>
      </c>
      <c r="BX15" s="274">
        <v>25</v>
      </c>
      <c r="BY15" s="275">
        <v>19</v>
      </c>
      <c r="BZ15" s="273">
        <v>72</v>
      </c>
      <c r="CA15" s="274">
        <v>66</v>
      </c>
      <c r="CB15" s="275">
        <v>69</v>
      </c>
      <c r="CC15" s="273">
        <v>15</v>
      </c>
      <c r="CD15" s="274">
        <v>9</v>
      </c>
      <c r="CE15" s="275">
        <v>12</v>
      </c>
      <c r="CF15" s="273">
        <v>87</v>
      </c>
      <c r="CG15" s="274">
        <v>75</v>
      </c>
      <c r="CH15" s="275">
        <v>81</v>
      </c>
      <c r="CI15" s="273">
        <v>13</v>
      </c>
      <c r="CJ15" s="274">
        <v>23</v>
      </c>
      <c r="CK15" s="275">
        <v>18</v>
      </c>
      <c r="CL15" s="273">
        <v>73</v>
      </c>
      <c r="CM15" s="274">
        <v>69</v>
      </c>
      <c r="CN15" s="275">
        <v>71</v>
      </c>
      <c r="CO15" s="273">
        <v>14</v>
      </c>
      <c r="CP15" s="274">
        <v>8</v>
      </c>
      <c r="CQ15" s="275">
        <v>11</v>
      </c>
      <c r="CR15" s="273">
        <v>87</v>
      </c>
      <c r="CS15" s="274">
        <v>77</v>
      </c>
      <c r="CT15" s="275">
        <v>82</v>
      </c>
      <c r="CU15" s="273">
        <v>26</v>
      </c>
      <c r="CV15" s="274">
        <v>36</v>
      </c>
      <c r="CW15" s="275">
        <v>31</v>
      </c>
      <c r="CX15" s="273">
        <v>55</v>
      </c>
      <c r="CY15" s="274">
        <v>49</v>
      </c>
      <c r="CZ15" s="275">
        <v>52</v>
      </c>
      <c r="DA15" s="273">
        <v>19</v>
      </c>
      <c r="DB15" s="274">
        <v>15</v>
      </c>
      <c r="DC15" s="275">
        <v>17</v>
      </c>
      <c r="DD15" s="273">
        <v>74</v>
      </c>
      <c r="DE15" s="274">
        <v>64</v>
      </c>
      <c r="DF15" s="275">
        <v>69</v>
      </c>
      <c r="DG15" s="273">
        <v>31</v>
      </c>
      <c r="DH15" s="274">
        <v>45</v>
      </c>
      <c r="DI15" s="275">
        <v>38</v>
      </c>
      <c r="DJ15" s="273">
        <v>55</v>
      </c>
      <c r="DK15" s="274">
        <v>46</v>
      </c>
      <c r="DL15" s="275">
        <v>50</v>
      </c>
      <c r="DM15" s="273">
        <v>14</v>
      </c>
      <c r="DN15" s="274">
        <v>9</v>
      </c>
      <c r="DO15" s="275">
        <v>11</v>
      </c>
      <c r="DP15" s="273">
        <v>69</v>
      </c>
      <c r="DQ15" s="274">
        <v>55</v>
      </c>
      <c r="DR15" s="275">
        <v>62</v>
      </c>
      <c r="DS15" s="273">
        <v>30</v>
      </c>
      <c r="DT15" s="274">
        <v>36</v>
      </c>
      <c r="DU15" s="275">
        <v>33</v>
      </c>
      <c r="DV15" s="273">
        <v>61</v>
      </c>
      <c r="DW15" s="274">
        <v>53</v>
      </c>
      <c r="DX15" s="275">
        <v>57</v>
      </c>
      <c r="DY15" s="273">
        <v>10</v>
      </c>
      <c r="DZ15" s="274">
        <v>11</v>
      </c>
      <c r="EA15" s="275">
        <v>11</v>
      </c>
      <c r="EB15" s="273">
        <v>70</v>
      </c>
      <c r="EC15" s="274">
        <v>64</v>
      </c>
      <c r="ED15" s="275">
        <v>67</v>
      </c>
      <c r="EE15" s="273">
        <v>27</v>
      </c>
      <c r="EF15" s="274">
        <v>35</v>
      </c>
      <c r="EG15" s="275">
        <v>31</v>
      </c>
      <c r="EH15" s="273">
        <v>65</v>
      </c>
      <c r="EI15" s="274">
        <v>57</v>
      </c>
      <c r="EJ15" s="275">
        <v>61</v>
      </c>
      <c r="EK15" s="273">
        <v>8</v>
      </c>
      <c r="EL15" s="274">
        <v>9</v>
      </c>
      <c r="EM15" s="275">
        <v>8</v>
      </c>
      <c r="EN15" s="273">
        <v>73</v>
      </c>
      <c r="EO15" s="274">
        <v>65</v>
      </c>
      <c r="EP15" s="275">
        <v>69</v>
      </c>
      <c r="EQ15" s="273">
        <v>22</v>
      </c>
      <c r="ER15" s="274">
        <v>32</v>
      </c>
      <c r="ES15" s="275">
        <v>27</v>
      </c>
      <c r="ET15" s="273">
        <v>70</v>
      </c>
      <c r="EU15" s="274">
        <v>62</v>
      </c>
      <c r="EV15" s="275">
        <v>66</v>
      </c>
      <c r="EW15" s="273">
        <v>8</v>
      </c>
      <c r="EX15" s="274">
        <v>6</v>
      </c>
      <c r="EY15" s="275">
        <v>7</v>
      </c>
      <c r="EZ15" s="273">
        <v>78</v>
      </c>
      <c r="FA15" s="274">
        <v>68</v>
      </c>
      <c r="FB15" s="275">
        <v>73</v>
      </c>
      <c r="FC15" s="273">
        <v>24</v>
      </c>
      <c r="FD15" s="274">
        <v>31</v>
      </c>
      <c r="FE15" s="275">
        <v>28</v>
      </c>
      <c r="FF15" s="273">
        <v>69</v>
      </c>
      <c r="FG15" s="274">
        <v>62</v>
      </c>
      <c r="FH15" s="275">
        <v>65</v>
      </c>
      <c r="FI15" s="273">
        <v>6</v>
      </c>
      <c r="FJ15" s="274">
        <v>7</v>
      </c>
      <c r="FK15" s="275">
        <v>7</v>
      </c>
      <c r="FL15" s="273">
        <v>76</v>
      </c>
      <c r="FM15" s="274">
        <v>69</v>
      </c>
      <c r="FN15" s="275">
        <v>72</v>
      </c>
      <c r="FO15" s="273">
        <v>16</v>
      </c>
      <c r="FP15" s="274">
        <v>16</v>
      </c>
      <c r="FQ15" s="275">
        <v>16</v>
      </c>
      <c r="FR15" s="273">
        <v>79</v>
      </c>
      <c r="FS15" s="274">
        <v>75</v>
      </c>
      <c r="FT15" s="275">
        <v>77</v>
      </c>
      <c r="FU15" s="273">
        <v>5</v>
      </c>
      <c r="FV15" s="274">
        <v>9</v>
      </c>
      <c r="FW15" s="275">
        <v>7</v>
      </c>
      <c r="FX15" s="273">
        <v>84</v>
      </c>
      <c r="FY15" s="274">
        <v>84</v>
      </c>
      <c r="FZ15" s="275">
        <v>84</v>
      </c>
      <c r="GA15" s="273">
        <v>13</v>
      </c>
      <c r="GB15" s="274">
        <v>29</v>
      </c>
      <c r="GC15" s="275">
        <v>21</v>
      </c>
      <c r="GD15" s="273">
        <v>75</v>
      </c>
      <c r="GE15" s="274">
        <v>65</v>
      </c>
      <c r="GF15" s="275">
        <v>70</v>
      </c>
      <c r="GG15" s="273">
        <v>13</v>
      </c>
      <c r="GH15" s="274">
        <v>6</v>
      </c>
      <c r="GI15" s="275">
        <v>9</v>
      </c>
      <c r="GJ15" s="273">
        <v>87</v>
      </c>
      <c r="GK15" s="274">
        <v>71</v>
      </c>
      <c r="GL15" s="275">
        <v>79</v>
      </c>
      <c r="GM15" s="273">
        <v>16</v>
      </c>
      <c r="GN15" s="274">
        <v>32</v>
      </c>
      <c r="GO15" s="275">
        <v>24</v>
      </c>
      <c r="GP15" s="273">
        <v>74</v>
      </c>
      <c r="GQ15" s="274">
        <v>63</v>
      </c>
      <c r="GR15" s="275">
        <v>69</v>
      </c>
      <c r="GS15" s="273">
        <v>9</v>
      </c>
      <c r="GT15" s="274">
        <v>5</v>
      </c>
      <c r="GU15" s="275">
        <v>7</v>
      </c>
      <c r="GV15" s="273">
        <v>84</v>
      </c>
      <c r="GW15" s="274">
        <v>68</v>
      </c>
      <c r="GX15" s="275">
        <v>76</v>
      </c>
    </row>
    <row r="16" spans="1:206" x14ac:dyDescent="0.35">
      <c r="B16" t="s">
        <v>174</v>
      </c>
      <c r="C16" s="273">
        <v>16</v>
      </c>
      <c r="D16" s="274">
        <v>29</v>
      </c>
      <c r="E16" s="275">
        <v>22</v>
      </c>
      <c r="F16" s="273">
        <v>66</v>
      </c>
      <c r="G16" s="274">
        <v>61</v>
      </c>
      <c r="H16" s="275">
        <v>64</v>
      </c>
      <c r="I16" s="273">
        <v>18</v>
      </c>
      <c r="J16" s="274">
        <v>10</v>
      </c>
      <c r="K16" s="275">
        <v>14</v>
      </c>
      <c r="L16" s="273">
        <v>84</v>
      </c>
      <c r="M16" s="274">
        <v>71</v>
      </c>
      <c r="N16" s="275">
        <v>78</v>
      </c>
      <c r="O16" s="273">
        <v>17</v>
      </c>
      <c r="P16" s="274">
        <v>28</v>
      </c>
      <c r="Q16" s="275">
        <v>22</v>
      </c>
      <c r="R16" s="273">
        <v>66</v>
      </c>
      <c r="S16" s="274">
        <v>61</v>
      </c>
      <c r="T16" s="275">
        <v>63</v>
      </c>
      <c r="U16" s="273">
        <v>17</v>
      </c>
      <c r="V16" s="274">
        <v>11</v>
      </c>
      <c r="W16" s="275">
        <v>14</v>
      </c>
      <c r="X16" s="273">
        <v>83</v>
      </c>
      <c r="Y16" s="274">
        <v>72</v>
      </c>
      <c r="Z16" s="275">
        <v>78</v>
      </c>
      <c r="AA16" s="273">
        <v>18</v>
      </c>
      <c r="AB16" s="274">
        <v>31</v>
      </c>
      <c r="AC16" s="275">
        <v>25</v>
      </c>
      <c r="AD16" s="273">
        <v>68</v>
      </c>
      <c r="AE16" s="274">
        <v>60</v>
      </c>
      <c r="AF16" s="275">
        <v>64</v>
      </c>
      <c r="AG16" s="273">
        <v>14</v>
      </c>
      <c r="AH16" s="274">
        <v>9</v>
      </c>
      <c r="AI16" s="275">
        <v>12</v>
      </c>
      <c r="AJ16" s="273">
        <v>82</v>
      </c>
      <c r="AK16" s="274">
        <v>69</v>
      </c>
      <c r="AL16" s="275">
        <v>75</v>
      </c>
      <c r="AM16" s="273">
        <v>8</v>
      </c>
      <c r="AN16" s="274">
        <v>19</v>
      </c>
      <c r="AO16" s="275">
        <v>14</v>
      </c>
      <c r="AP16" s="273">
        <v>75</v>
      </c>
      <c r="AQ16" s="274">
        <v>70</v>
      </c>
      <c r="AR16" s="275">
        <v>72</v>
      </c>
      <c r="AS16" s="273">
        <v>17</v>
      </c>
      <c r="AT16" s="274">
        <v>11</v>
      </c>
      <c r="AU16" s="275">
        <v>14</v>
      </c>
      <c r="AV16" s="273">
        <v>92</v>
      </c>
      <c r="AW16" s="274">
        <v>81</v>
      </c>
      <c r="AX16" s="275">
        <v>86</v>
      </c>
      <c r="AY16" s="273">
        <v>9</v>
      </c>
      <c r="AZ16" s="274">
        <v>18</v>
      </c>
      <c r="BA16" s="275">
        <v>13</v>
      </c>
      <c r="BB16" s="273">
        <v>76</v>
      </c>
      <c r="BC16" s="274">
        <v>73</v>
      </c>
      <c r="BD16" s="275">
        <v>75</v>
      </c>
      <c r="BE16" s="273">
        <v>15</v>
      </c>
      <c r="BF16" s="274">
        <v>9</v>
      </c>
      <c r="BG16" s="275">
        <v>12</v>
      </c>
      <c r="BH16" s="273">
        <v>91</v>
      </c>
      <c r="BI16" s="274">
        <v>82</v>
      </c>
      <c r="BJ16" s="275">
        <v>87</v>
      </c>
      <c r="BK16" s="273">
        <v>13</v>
      </c>
      <c r="BL16" s="274">
        <v>21</v>
      </c>
      <c r="BM16" s="275">
        <v>17</v>
      </c>
      <c r="BN16" s="273">
        <v>72</v>
      </c>
      <c r="BO16" s="274">
        <v>69</v>
      </c>
      <c r="BP16" s="275">
        <v>71</v>
      </c>
      <c r="BQ16" s="273">
        <v>15</v>
      </c>
      <c r="BR16" s="274">
        <v>10</v>
      </c>
      <c r="BS16" s="275">
        <v>12</v>
      </c>
      <c r="BT16" s="273">
        <v>87</v>
      </c>
      <c r="BU16" s="274">
        <v>79</v>
      </c>
      <c r="BV16" s="275">
        <v>83</v>
      </c>
      <c r="BW16" s="273">
        <v>14</v>
      </c>
      <c r="BX16" s="274">
        <v>28</v>
      </c>
      <c r="BY16" s="275">
        <v>21</v>
      </c>
      <c r="BZ16" s="273">
        <v>73</v>
      </c>
      <c r="CA16" s="274">
        <v>65</v>
      </c>
      <c r="CB16" s="275">
        <v>69</v>
      </c>
      <c r="CC16" s="273">
        <v>13</v>
      </c>
      <c r="CD16" s="274">
        <v>7</v>
      </c>
      <c r="CE16" s="275">
        <v>10</v>
      </c>
      <c r="CF16" s="273">
        <v>86</v>
      </c>
      <c r="CG16" s="274">
        <v>72</v>
      </c>
      <c r="CH16" s="275">
        <v>79</v>
      </c>
      <c r="CI16" s="273">
        <v>12</v>
      </c>
      <c r="CJ16" s="274">
        <v>23</v>
      </c>
      <c r="CK16" s="275">
        <v>18</v>
      </c>
      <c r="CL16" s="273">
        <v>74</v>
      </c>
      <c r="CM16" s="274">
        <v>70</v>
      </c>
      <c r="CN16" s="275">
        <v>72</v>
      </c>
      <c r="CO16" s="273">
        <v>14</v>
      </c>
      <c r="CP16" s="274">
        <v>7</v>
      </c>
      <c r="CQ16" s="275">
        <v>10</v>
      </c>
      <c r="CR16" s="273">
        <v>88</v>
      </c>
      <c r="CS16" s="274">
        <v>77</v>
      </c>
      <c r="CT16" s="275">
        <v>82</v>
      </c>
      <c r="CU16" s="273">
        <v>27</v>
      </c>
      <c r="CV16" s="274">
        <v>39</v>
      </c>
      <c r="CW16" s="275">
        <v>33</v>
      </c>
      <c r="CX16" s="273">
        <v>56</v>
      </c>
      <c r="CY16" s="274">
        <v>49</v>
      </c>
      <c r="CZ16" s="275">
        <v>52</v>
      </c>
      <c r="DA16" s="273">
        <v>18</v>
      </c>
      <c r="DB16" s="274">
        <v>13</v>
      </c>
      <c r="DC16" s="275">
        <v>15</v>
      </c>
      <c r="DD16" s="273">
        <v>73</v>
      </c>
      <c r="DE16" s="274">
        <v>61</v>
      </c>
      <c r="DF16" s="275">
        <v>67</v>
      </c>
      <c r="DG16" s="273">
        <v>32</v>
      </c>
      <c r="DH16" s="274">
        <v>48</v>
      </c>
      <c r="DI16" s="275">
        <v>41</v>
      </c>
      <c r="DJ16" s="273">
        <v>56</v>
      </c>
      <c r="DK16" s="274">
        <v>45</v>
      </c>
      <c r="DL16" s="275">
        <v>51</v>
      </c>
      <c r="DM16" s="273">
        <v>12</v>
      </c>
      <c r="DN16" s="274">
        <v>6</v>
      </c>
      <c r="DO16" s="275">
        <v>9</v>
      </c>
      <c r="DP16" s="273">
        <v>68</v>
      </c>
      <c r="DQ16" s="274">
        <v>52</v>
      </c>
      <c r="DR16" s="275">
        <v>59</v>
      </c>
      <c r="DS16" s="273">
        <v>29</v>
      </c>
      <c r="DT16" s="274">
        <v>38</v>
      </c>
      <c r="DU16" s="275">
        <v>34</v>
      </c>
      <c r="DV16" s="273">
        <v>63</v>
      </c>
      <c r="DW16" s="274">
        <v>54</v>
      </c>
      <c r="DX16" s="275">
        <v>58</v>
      </c>
      <c r="DY16" s="273">
        <v>8</v>
      </c>
      <c r="DZ16" s="274">
        <v>8</v>
      </c>
      <c r="EA16" s="275">
        <v>8</v>
      </c>
      <c r="EB16" s="273">
        <v>71</v>
      </c>
      <c r="EC16" s="274">
        <v>62</v>
      </c>
      <c r="ED16" s="275">
        <v>66</v>
      </c>
      <c r="EE16" s="273">
        <v>24</v>
      </c>
      <c r="EF16" s="274">
        <v>32</v>
      </c>
      <c r="EG16" s="275">
        <v>28</v>
      </c>
      <c r="EH16" s="273">
        <v>70</v>
      </c>
      <c r="EI16" s="274">
        <v>61</v>
      </c>
      <c r="EJ16" s="275">
        <v>65</v>
      </c>
      <c r="EK16" s="273">
        <v>6</v>
      </c>
      <c r="EL16" s="274">
        <v>7</v>
      </c>
      <c r="EM16" s="275">
        <v>7</v>
      </c>
      <c r="EN16" s="273">
        <v>76</v>
      </c>
      <c r="EO16" s="274">
        <v>68</v>
      </c>
      <c r="EP16" s="275">
        <v>72</v>
      </c>
      <c r="EQ16" s="273">
        <v>18</v>
      </c>
      <c r="ER16" s="274">
        <v>28</v>
      </c>
      <c r="ES16" s="275">
        <v>23</v>
      </c>
      <c r="ET16" s="273">
        <v>74</v>
      </c>
      <c r="EU16" s="274">
        <v>66</v>
      </c>
      <c r="EV16" s="275">
        <v>70</v>
      </c>
      <c r="EW16" s="273">
        <v>8</v>
      </c>
      <c r="EX16" s="274">
        <v>6</v>
      </c>
      <c r="EY16" s="275">
        <v>7</v>
      </c>
      <c r="EZ16" s="273">
        <v>82</v>
      </c>
      <c r="FA16" s="274">
        <v>72</v>
      </c>
      <c r="FB16" s="275">
        <v>77</v>
      </c>
      <c r="FC16" s="273">
        <v>19</v>
      </c>
      <c r="FD16" s="274">
        <v>27</v>
      </c>
      <c r="FE16" s="275">
        <v>23</v>
      </c>
      <c r="FF16" s="273">
        <v>75</v>
      </c>
      <c r="FG16" s="274">
        <v>66</v>
      </c>
      <c r="FH16" s="275">
        <v>70</v>
      </c>
      <c r="FI16" s="273">
        <v>7</v>
      </c>
      <c r="FJ16" s="274">
        <v>7</v>
      </c>
      <c r="FK16" s="275">
        <v>7</v>
      </c>
      <c r="FL16" s="273">
        <v>81</v>
      </c>
      <c r="FM16" s="274">
        <v>73</v>
      </c>
      <c r="FN16" s="275">
        <v>77</v>
      </c>
      <c r="FO16" s="273">
        <v>13</v>
      </c>
      <c r="FP16" s="274">
        <v>14</v>
      </c>
      <c r="FQ16" s="275">
        <v>13</v>
      </c>
      <c r="FR16" s="273">
        <v>81</v>
      </c>
      <c r="FS16" s="274">
        <v>77</v>
      </c>
      <c r="FT16" s="275">
        <v>79</v>
      </c>
      <c r="FU16" s="273">
        <v>6</v>
      </c>
      <c r="FV16" s="274">
        <v>9</v>
      </c>
      <c r="FW16" s="275">
        <v>8</v>
      </c>
      <c r="FX16" s="273">
        <v>87</v>
      </c>
      <c r="FY16" s="274">
        <v>86</v>
      </c>
      <c r="FZ16" s="275">
        <v>87</v>
      </c>
      <c r="GA16" s="273">
        <v>10</v>
      </c>
      <c r="GB16" s="274">
        <v>28</v>
      </c>
      <c r="GC16" s="275">
        <v>19</v>
      </c>
      <c r="GD16" s="273">
        <v>79</v>
      </c>
      <c r="GE16" s="274">
        <v>68</v>
      </c>
      <c r="GF16" s="275">
        <v>73</v>
      </c>
      <c r="GG16" s="273">
        <v>11</v>
      </c>
      <c r="GH16" s="274">
        <v>5</v>
      </c>
      <c r="GI16" s="275">
        <v>8</v>
      </c>
      <c r="GJ16" s="273">
        <v>90</v>
      </c>
      <c r="GK16" s="274">
        <v>72</v>
      </c>
      <c r="GL16" s="275">
        <v>81</v>
      </c>
      <c r="GM16" s="273">
        <v>12</v>
      </c>
      <c r="GN16" s="274">
        <v>29</v>
      </c>
      <c r="GO16" s="275">
        <v>21</v>
      </c>
      <c r="GP16" s="273">
        <v>79</v>
      </c>
      <c r="GQ16" s="274">
        <v>67</v>
      </c>
      <c r="GR16" s="275">
        <v>73</v>
      </c>
      <c r="GS16" s="273">
        <v>9</v>
      </c>
      <c r="GT16" s="274">
        <v>4</v>
      </c>
      <c r="GU16" s="275">
        <v>7</v>
      </c>
      <c r="GV16" s="273">
        <v>88</v>
      </c>
      <c r="GW16" s="274">
        <v>71</v>
      </c>
      <c r="GX16" s="275">
        <v>79</v>
      </c>
    </row>
    <row r="17" spans="2:206" x14ac:dyDescent="0.35">
      <c r="B17" t="s">
        <v>222</v>
      </c>
      <c r="C17" s="273">
        <v>21</v>
      </c>
      <c r="D17" s="274">
        <v>33</v>
      </c>
      <c r="E17" s="275">
        <v>27</v>
      </c>
      <c r="F17" s="273">
        <v>63</v>
      </c>
      <c r="G17" s="274">
        <v>57</v>
      </c>
      <c r="H17" s="275">
        <v>60</v>
      </c>
      <c r="I17" s="273">
        <v>16</v>
      </c>
      <c r="J17" s="274">
        <v>10</v>
      </c>
      <c r="K17" s="275">
        <v>13</v>
      </c>
      <c r="L17" s="273">
        <v>79</v>
      </c>
      <c r="M17" s="274">
        <v>67</v>
      </c>
      <c r="N17" s="275">
        <v>73</v>
      </c>
      <c r="O17" s="273">
        <v>25</v>
      </c>
      <c r="P17" s="274">
        <v>37</v>
      </c>
      <c r="Q17" s="275">
        <v>31</v>
      </c>
      <c r="R17" s="273">
        <v>62</v>
      </c>
      <c r="S17" s="274">
        <v>53</v>
      </c>
      <c r="T17" s="275">
        <v>57</v>
      </c>
      <c r="U17" s="273">
        <v>14</v>
      </c>
      <c r="V17" s="274">
        <v>10</v>
      </c>
      <c r="W17" s="275">
        <v>12</v>
      </c>
      <c r="X17" s="273">
        <v>75</v>
      </c>
      <c r="Y17" s="274">
        <v>63</v>
      </c>
      <c r="Z17" s="275">
        <v>69</v>
      </c>
      <c r="AA17" s="273">
        <v>30</v>
      </c>
      <c r="AB17" s="274">
        <v>41</v>
      </c>
      <c r="AC17" s="275">
        <v>36</v>
      </c>
      <c r="AD17" s="273">
        <v>60</v>
      </c>
      <c r="AE17" s="274">
        <v>52</v>
      </c>
      <c r="AF17" s="275">
        <v>55</v>
      </c>
      <c r="AG17" s="273">
        <v>11</v>
      </c>
      <c r="AH17" s="274">
        <v>7</v>
      </c>
      <c r="AI17" s="275">
        <v>9</v>
      </c>
      <c r="AJ17" s="273">
        <v>70</v>
      </c>
      <c r="AK17" s="274">
        <v>59</v>
      </c>
      <c r="AL17" s="275">
        <v>64</v>
      </c>
      <c r="AM17" s="273">
        <v>9</v>
      </c>
      <c r="AN17" s="274">
        <v>19</v>
      </c>
      <c r="AO17" s="275">
        <v>14</v>
      </c>
      <c r="AP17" s="273">
        <v>74</v>
      </c>
      <c r="AQ17" s="274">
        <v>70</v>
      </c>
      <c r="AR17" s="275">
        <v>72</v>
      </c>
      <c r="AS17" s="273">
        <v>17</v>
      </c>
      <c r="AT17" s="274">
        <v>11</v>
      </c>
      <c r="AU17" s="275">
        <v>14</v>
      </c>
      <c r="AV17" s="273">
        <v>91</v>
      </c>
      <c r="AW17" s="274">
        <v>81</v>
      </c>
      <c r="AX17" s="275">
        <v>86</v>
      </c>
      <c r="AY17" s="273">
        <v>12</v>
      </c>
      <c r="AZ17" s="274">
        <v>20</v>
      </c>
      <c r="BA17" s="275">
        <v>16</v>
      </c>
      <c r="BB17" s="273">
        <v>74</v>
      </c>
      <c r="BC17" s="274">
        <v>70</v>
      </c>
      <c r="BD17" s="275">
        <v>72</v>
      </c>
      <c r="BE17" s="273">
        <v>14</v>
      </c>
      <c r="BF17" s="274">
        <v>10</v>
      </c>
      <c r="BG17" s="275">
        <v>12</v>
      </c>
      <c r="BH17" s="273">
        <v>88</v>
      </c>
      <c r="BI17" s="274">
        <v>80</v>
      </c>
      <c r="BJ17" s="275">
        <v>84</v>
      </c>
      <c r="BK17" s="273">
        <v>16</v>
      </c>
      <c r="BL17" s="274">
        <v>25</v>
      </c>
      <c r="BM17" s="275">
        <v>21</v>
      </c>
      <c r="BN17" s="273">
        <v>71</v>
      </c>
      <c r="BO17" s="274">
        <v>66</v>
      </c>
      <c r="BP17" s="275">
        <v>68</v>
      </c>
      <c r="BQ17" s="273">
        <v>13</v>
      </c>
      <c r="BR17" s="274">
        <v>9</v>
      </c>
      <c r="BS17" s="275">
        <v>11</v>
      </c>
      <c r="BT17" s="273">
        <v>84</v>
      </c>
      <c r="BU17" s="274">
        <v>75</v>
      </c>
      <c r="BV17" s="275">
        <v>79</v>
      </c>
      <c r="BW17" s="273">
        <v>15</v>
      </c>
      <c r="BX17" s="274">
        <v>28</v>
      </c>
      <c r="BY17" s="275">
        <v>22</v>
      </c>
      <c r="BZ17" s="273">
        <v>72</v>
      </c>
      <c r="CA17" s="274">
        <v>65</v>
      </c>
      <c r="CB17" s="275">
        <v>68</v>
      </c>
      <c r="CC17" s="273">
        <v>13</v>
      </c>
      <c r="CD17" s="274">
        <v>8</v>
      </c>
      <c r="CE17" s="275">
        <v>10</v>
      </c>
      <c r="CF17" s="273">
        <v>85</v>
      </c>
      <c r="CG17" s="274">
        <v>72</v>
      </c>
      <c r="CH17" s="275">
        <v>78</v>
      </c>
      <c r="CI17" s="273">
        <v>14</v>
      </c>
      <c r="CJ17" s="274">
        <v>25</v>
      </c>
      <c r="CK17" s="275">
        <v>20</v>
      </c>
      <c r="CL17" s="273">
        <v>75</v>
      </c>
      <c r="CM17" s="274">
        <v>67</v>
      </c>
      <c r="CN17" s="275">
        <v>71</v>
      </c>
      <c r="CO17" s="273">
        <v>12</v>
      </c>
      <c r="CP17" s="274">
        <v>7</v>
      </c>
      <c r="CQ17" s="275">
        <v>9</v>
      </c>
      <c r="CR17" s="273">
        <v>86</v>
      </c>
      <c r="CS17" s="274">
        <v>75</v>
      </c>
      <c r="CT17" s="275">
        <v>80</v>
      </c>
      <c r="CU17" s="273">
        <v>31</v>
      </c>
      <c r="CV17" s="274">
        <v>44</v>
      </c>
      <c r="CW17" s="275">
        <v>38</v>
      </c>
      <c r="CX17" s="273">
        <v>53</v>
      </c>
      <c r="CY17" s="274">
        <v>44</v>
      </c>
      <c r="CZ17" s="275">
        <v>48</v>
      </c>
      <c r="DA17" s="273">
        <v>16</v>
      </c>
      <c r="DB17" s="274">
        <v>12</v>
      </c>
      <c r="DC17" s="275">
        <v>14</v>
      </c>
      <c r="DD17" s="273">
        <v>69</v>
      </c>
      <c r="DE17" s="274">
        <v>56</v>
      </c>
      <c r="DF17" s="275">
        <v>62</v>
      </c>
      <c r="DG17" s="273">
        <v>36</v>
      </c>
      <c r="DH17" s="274">
        <v>52</v>
      </c>
      <c r="DI17" s="275">
        <v>44</v>
      </c>
      <c r="DJ17" s="273">
        <v>53</v>
      </c>
      <c r="DK17" s="274">
        <v>41</v>
      </c>
      <c r="DL17" s="275">
        <v>47</v>
      </c>
      <c r="DM17" s="273">
        <v>11</v>
      </c>
      <c r="DN17" s="274">
        <v>7</v>
      </c>
      <c r="DO17" s="275">
        <v>9</v>
      </c>
      <c r="DP17" s="273">
        <v>64</v>
      </c>
      <c r="DQ17" s="274">
        <v>48</v>
      </c>
      <c r="DR17" s="275">
        <v>56</v>
      </c>
      <c r="DS17" s="273">
        <v>34</v>
      </c>
      <c r="DT17" s="274">
        <v>42</v>
      </c>
      <c r="DU17" s="275">
        <v>38</v>
      </c>
      <c r="DV17" s="273">
        <v>57</v>
      </c>
      <c r="DW17" s="274">
        <v>49</v>
      </c>
      <c r="DX17" s="275">
        <v>53</v>
      </c>
      <c r="DY17" s="273">
        <v>8</v>
      </c>
      <c r="DZ17" s="274">
        <v>10</v>
      </c>
      <c r="EA17" s="275">
        <v>9</v>
      </c>
      <c r="EB17" s="273">
        <v>66</v>
      </c>
      <c r="EC17" s="274">
        <v>58</v>
      </c>
      <c r="ED17" s="275">
        <v>62</v>
      </c>
      <c r="EE17" s="273">
        <v>31</v>
      </c>
      <c r="EF17" s="274">
        <v>40</v>
      </c>
      <c r="EG17" s="275">
        <v>36</v>
      </c>
      <c r="EH17" s="273">
        <v>62</v>
      </c>
      <c r="EI17" s="274">
        <v>53</v>
      </c>
      <c r="EJ17" s="275">
        <v>57</v>
      </c>
      <c r="EK17" s="273">
        <v>7</v>
      </c>
      <c r="EL17" s="274">
        <v>7</v>
      </c>
      <c r="EM17" s="275">
        <v>7</v>
      </c>
      <c r="EN17" s="273">
        <v>69</v>
      </c>
      <c r="EO17" s="274">
        <v>60</v>
      </c>
      <c r="EP17" s="275">
        <v>64</v>
      </c>
      <c r="EQ17" s="273">
        <v>23</v>
      </c>
      <c r="ER17" s="274">
        <v>35</v>
      </c>
      <c r="ES17" s="275">
        <v>29</v>
      </c>
      <c r="ET17" s="273">
        <v>69</v>
      </c>
      <c r="EU17" s="274">
        <v>59</v>
      </c>
      <c r="EV17" s="275">
        <v>64</v>
      </c>
      <c r="EW17" s="273">
        <v>8</v>
      </c>
      <c r="EX17" s="274">
        <v>6</v>
      </c>
      <c r="EY17" s="275">
        <v>7</v>
      </c>
      <c r="EZ17" s="273">
        <v>77</v>
      </c>
      <c r="FA17" s="274">
        <v>65</v>
      </c>
      <c r="FB17" s="275">
        <v>71</v>
      </c>
      <c r="FC17" s="273">
        <v>25</v>
      </c>
      <c r="FD17" s="274">
        <v>34</v>
      </c>
      <c r="FE17" s="275">
        <v>30</v>
      </c>
      <c r="FF17" s="273">
        <v>69</v>
      </c>
      <c r="FG17" s="274">
        <v>59</v>
      </c>
      <c r="FH17" s="275">
        <v>64</v>
      </c>
      <c r="FI17" s="273">
        <v>6</v>
      </c>
      <c r="FJ17" s="274">
        <v>7</v>
      </c>
      <c r="FK17" s="275">
        <v>6</v>
      </c>
      <c r="FL17" s="273">
        <v>75</v>
      </c>
      <c r="FM17" s="274">
        <v>66</v>
      </c>
      <c r="FN17" s="275">
        <v>70</v>
      </c>
      <c r="FO17" s="273">
        <v>17</v>
      </c>
      <c r="FP17" s="274">
        <v>17</v>
      </c>
      <c r="FQ17" s="275">
        <v>17</v>
      </c>
      <c r="FR17" s="273">
        <v>78</v>
      </c>
      <c r="FS17" s="274">
        <v>74</v>
      </c>
      <c r="FT17" s="275">
        <v>76</v>
      </c>
      <c r="FU17" s="273">
        <v>5</v>
      </c>
      <c r="FV17" s="274">
        <v>9</v>
      </c>
      <c r="FW17" s="275">
        <v>7</v>
      </c>
      <c r="FX17" s="273">
        <v>83</v>
      </c>
      <c r="FY17" s="274">
        <v>83</v>
      </c>
      <c r="FZ17" s="275">
        <v>83</v>
      </c>
      <c r="GA17" s="273">
        <v>12</v>
      </c>
      <c r="GB17" s="274">
        <v>30</v>
      </c>
      <c r="GC17" s="275">
        <v>21</v>
      </c>
      <c r="GD17" s="273">
        <v>75</v>
      </c>
      <c r="GE17" s="274">
        <v>64</v>
      </c>
      <c r="GF17" s="275">
        <v>70</v>
      </c>
      <c r="GG17" s="273">
        <v>13</v>
      </c>
      <c r="GH17" s="274">
        <v>6</v>
      </c>
      <c r="GI17" s="275">
        <v>9</v>
      </c>
      <c r="GJ17" s="273">
        <v>88</v>
      </c>
      <c r="GK17" s="274">
        <v>70</v>
      </c>
      <c r="GL17" s="275">
        <v>79</v>
      </c>
      <c r="GM17" s="273">
        <v>16</v>
      </c>
      <c r="GN17" s="274">
        <v>32</v>
      </c>
      <c r="GO17" s="275">
        <v>24</v>
      </c>
      <c r="GP17" s="273">
        <v>74</v>
      </c>
      <c r="GQ17" s="274">
        <v>63</v>
      </c>
      <c r="GR17" s="275">
        <v>68</v>
      </c>
      <c r="GS17" s="273">
        <v>10</v>
      </c>
      <c r="GT17" s="274">
        <v>5</v>
      </c>
      <c r="GU17" s="275">
        <v>7</v>
      </c>
      <c r="GV17" s="273">
        <v>84</v>
      </c>
      <c r="GW17" s="274">
        <v>68</v>
      </c>
      <c r="GX17" s="275">
        <v>76</v>
      </c>
    </row>
    <row r="18" spans="2:206" x14ac:dyDescent="0.35">
      <c r="B18" t="s">
        <v>172</v>
      </c>
      <c r="C18" s="273">
        <v>13</v>
      </c>
      <c r="D18" s="274">
        <v>25</v>
      </c>
      <c r="E18" s="275">
        <v>19</v>
      </c>
      <c r="F18" s="273">
        <v>63</v>
      </c>
      <c r="G18" s="274">
        <v>60</v>
      </c>
      <c r="H18" s="275">
        <v>62</v>
      </c>
      <c r="I18" s="273">
        <v>24</v>
      </c>
      <c r="J18" s="274">
        <v>15</v>
      </c>
      <c r="K18" s="275">
        <v>19</v>
      </c>
      <c r="L18" s="273">
        <v>87</v>
      </c>
      <c r="M18" s="274">
        <v>75</v>
      </c>
      <c r="N18" s="275">
        <v>81</v>
      </c>
      <c r="O18" s="273">
        <v>13</v>
      </c>
      <c r="P18" s="274">
        <v>23</v>
      </c>
      <c r="Q18" s="275">
        <v>18</v>
      </c>
      <c r="R18" s="273">
        <v>63</v>
      </c>
      <c r="S18" s="274">
        <v>61</v>
      </c>
      <c r="T18" s="275">
        <v>62</v>
      </c>
      <c r="U18" s="273">
        <v>24</v>
      </c>
      <c r="V18" s="274">
        <v>17</v>
      </c>
      <c r="W18" s="275">
        <v>20</v>
      </c>
      <c r="X18" s="273">
        <v>87</v>
      </c>
      <c r="Y18" s="274">
        <v>77</v>
      </c>
      <c r="Z18" s="275">
        <v>82</v>
      </c>
      <c r="AA18" s="273">
        <v>15</v>
      </c>
      <c r="AB18" s="274">
        <v>26</v>
      </c>
      <c r="AC18" s="275">
        <v>21</v>
      </c>
      <c r="AD18" s="273">
        <v>66</v>
      </c>
      <c r="AE18" s="274">
        <v>60</v>
      </c>
      <c r="AF18" s="275">
        <v>63</v>
      </c>
      <c r="AG18" s="273">
        <v>19</v>
      </c>
      <c r="AH18" s="274">
        <v>14</v>
      </c>
      <c r="AI18" s="275">
        <v>17</v>
      </c>
      <c r="AJ18" s="273">
        <v>85</v>
      </c>
      <c r="AK18" s="274">
        <v>74</v>
      </c>
      <c r="AL18" s="275">
        <v>79</v>
      </c>
      <c r="AM18" s="273">
        <v>7</v>
      </c>
      <c r="AN18" s="274">
        <v>17</v>
      </c>
      <c r="AO18" s="275">
        <v>12</v>
      </c>
      <c r="AP18" s="273">
        <v>70</v>
      </c>
      <c r="AQ18" s="274">
        <v>69</v>
      </c>
      <c r="AR18" s="275">
        <v>70</v>
      </c>
      <c r="AS18" s="273">
        <v>23</v>
      </c>
      <c r="AT18" s="274">
        <v>13</v>
      </c>
      <c r="AU18" s="275">
        <v>18</v>
      </c>
      <c r="AV18" s="273">
        <v>93</v>
      </c>
      <c r="AW18" s="274">
        <v>83</v>
      </c>
      <c r="AX18" s="275">
        <v>88</v>
      </c>
      <c r="AY18" s="273">
        <v>7</v>
      </c>
      <c r="AZ18" s="274">
        <v>14</v>
      </c>
      <c r="BA18" s="275">
        <v>11</v>
      </c>
      <c r="BB18" s="273">
        <v>71</v>
      </c>
      <c r="BC18" s="274">
        <v>72</v>
      </c>
      <c r="BD18" s="275">
        <v>72</v>
      </c>
      <c r="BE18" s="273">
        <v>22</v>
      </c>
      <c r="BF18" s="274">
        <v>14</v>
      </c>
      <c r="BG18" s="275">
        <v>18</v>
      </c>
      <c r="BH18" s="273">
        <v>93</v>
      </c>
      <c r="BI18" s="274">
        <v>86</v>
      </c>
      <c r="BJ18" s="275">
        <v>89</v>
      </c>
      <c r="BK18" s="273">
        <v>11</v>
      </c>
      <c r="BL18" s="274">
        <v>18</v>
      </c>
      <c r="BM18" s="275">
        <v>14</v>
      </c>
      <c r="BN18" s="273">
        <v>70</v>
      </c>
      <c r="BO18" s="274">
        <v>68</v>
      </c>
      <c r="BP18" s="275">
        <v>69</v>
      </c>
      <c r="BQ18" s="273">
        <v>20</v>
      </c>
      <c r="BR18" s="274">
        <v>14</v>
      </c>
      <c r="BS18" s="275">
        <v>17</v>
      </c>
      <c r="BT18" s="273">
        <v>89</v>
      </c>
      <c r="BU18" s="274">
        <v>82</v>
      </c>
      <c r="BV18" s="275">
        <v>86</v>
      </c>
      <c r="BW18" s="273">
        <v>10</v>
      </c>
      <c r="BX18" s="274">
        <v>24</v>
      </c>
      <c r="BY18" s="275">
        <v>17</v>
      </c>
      <c r="BZ18" s="273">
        <v>71</v>
      </c>
      <c r="CA18" s="274">
        <v>66</v>
      </c>
      <c r="CB18" s="275">
        <v>69</v>
      </c>
      <c r="CC18" s="273">
        <v>19</v>
      </c>
      <c r="CD18" s="274">
        <v>10</v>
      </c>
      <c r="CE18" s="275">
        <v>14</v>
      </c>
      <c r="CF18" s="273">
        <v>90</v>
      </c>
      <c r="CG18" s="274">
        <v>76</v>
      </c>
      <c r="CH18" s="275">
        <v>83</v>
      </c>
      <c r="CI18" s="273">
        <v>10</v>
      </c>
      <c r="CJ18" s="274">
        <v>21</v>
      </c>
      <c r="CK18" s="275">
        <v>15</v>
      </c>
      <c r="CL18" s="273">
        <v>72</v>
      </c>
      <c r="CM18" s="274">
        <v>69</v>
      </c>
      <c r="CN18" s="275">
        <v>71</v>
      </c>
      <c r="CO18" s="273">
        <v>17</v>
      </c>
      <c r="CP18" s="274">
        <v>10</v>
      </c>
      <c r="CQ18" s="275">
        <v>14</v>
      </c>
      <c r="CR18" s="273">
        <v>90</v>
      </c>
      <c r="CS18" s="274">
        <v>79</v>
      </c>
      <c r="CT18" s="275">
        <v>85</v>
      </c>
      <c r="CU18" s="273">
        <v>22</v>
      </c>
      <c r="CV18" s="274">
        <v>33</v>
      </c>
      <c r="CW18" s="275">
        <v>28</v>
      </c>
      <c r="CX18" s="273">
        <v>56</v>
      </c>
      <c r="CY18" s="274">
        <v>49</v>
      </c>
      <c r="CZ18" s="275">
        <v>53</v>
      </c>
      <c r="DA18" s="273">
        <v>22</v>
      </c>
      <c r="DB18" s="274">
        <v>17</v>
      </c>
      <c r="DC18" s="275">
        <v>20</v>
      </c>
      <c r="DD18" s="273">
        <v>78</v>
      </c>
      <c r="DE18" s="274">
        <v>67</v>
      </c>
      <c r="DF18" s="275">
        <v>72</v>
      </c>
      <c r="DG18" s="273">
        <v>27</v>
      </c>
      <c r="DH18" s="274">
        <v>43</v>
      </c>
      <c r="DI18" s="275">
        <v>35</v>
      </c>
      <c r="DJ18" s="273">
        <v>58</v>
      </c>
      <c r="DK18" s="274">
        <v>48</v>
      </c>
      <c r="DL18" s="275">
        <v>53</v>
      </c>
      <c r="DM18" s="273">
        <v>15</v>
      </c>
      <c r="DN18" s="274">
        <v>9</v>
      </c>
      <c r="DO18" s="275">
        <v>12</v>
      </c>
      <c r="DP18" s="273">
        <v>73</v>
      </c>
      <c r="DQ18" s="274">
        <v>57</v>
      </c>
      <c r="DR18" s="275">
        <v>65</v>
      </c>
      <c r="DS18" s="273">
        <v>25</v>
      </c>
      <c r="DT18" s="274">
        <v>32</v>
      </c>
      <c r="DU18" s="275">
        <v>29</v>
      </c>
      <c r="DV18" s="273">
        <v>63</v>
      </c>
      <c r="DW18" s="274">
        <v>54</v>
      </c>
      <c r="DX18" s="275">
        <v>59</v>
      </c>
      <c r="DY18" s="273">
        <v>12</v>
      </c>
      <c r="DZ18" s="274">
        <v>14</v>
      </c>
      <c r="EA18" s="275">
        <v>13</v>
      </c>
      <c r="EB18" s="273">
        <v>75</v>
      </c>
      <c r="EC18" s="274">
        <v>68</v>
      </c>
      <c r="ED18" s="275">
        <v>71</v>
      </c>
      <c r="EE18" s="273">
        <v>20</v>
      </c>
      <c r="EF18" s="274">
        <v>27</v>
      </c>
      <c r="EG18" s="275">
        <v>23</v>
      </c>
      <c r="EH18" s="273">
        <v>69</v>
      </c>
      <c r="EI18" s="274">
        <v>62</v>
      </c>
      <c r="EJ18" s="275">
        <v>65</v>
      </c>
      <c r="EK18" s="273">
        <v>11</v>
      </c>
      <c r="EL18" s="274">
        <v>11</v>
      </c>
      <c r="EM18" s="275">
        <v>11</v>
      </c>
      <c r="EN18" s="273">
        <v>80</v>
      </c>
      <c r="EO18" s="274">
        <v>73</v>
      </c>
      <c r="EP18" s="275">
        <v>77</v>
      </c>
      <c r="EQ18" s="273">
        <v>13</v>
      </c>
      <c r="ER18" s="274">
        <v>23</v>
      </c>
      <c r="ES18" s="275">
        <v>18</v>
      </c>
      <c r="ET18" s="273">
        <v>73</v>
      </c>
      <c r="EU18" s="274">
        <v>68</v>
      </c>
      <c r="EV18" s="275">
        <v>70</v>
      </c>
      <c r="EW18" s="273">
        <v>14</v>
      </c>
      <c r="EX18" s="274">
        <v>10</v>
      </c>
      <c r="EY18" s="275">
        <v>12</v>
      </c>
      <c r="EZ18" s="273">
        <v>87</v>
      </c>
      <c r="FA18" s="274">
        <v>77</v>
      </c>
      <c r="FB18" s="275">
        <v>82</v>
      </c>
      <c r="FC18" s="273">
        <v>14</v>
      </c>
      <c r="FD18" s="274">
        <v>22</v>
      </c>
      <c r="FE18" s="275">
        <v>18</v>
      </c>
      <c r="FF18" s="273">
        <v>75</v>
      </c>
      <c r="FG18" s="274">
        <v>67</v>
      </c>
      <c r="FH18" s="275">
        <v>71</v>
      </c>
      <c r="FI18" s="273">
        <v>11</v>
      </c>
      <c r="FJ18" s="274">
        <v>12</v>
      </c>
      <c r="FK18" s="275">
        <v>12</v>
      </c>
      <c r="FL18" s="273">
        <v>86</v>
      </c>
      <c r="FM18" s="274">
        <v>78</v>
      </c>
      <c r="FN18" s="275">
        <v>82</v>
      </c>
      <c r="FO18" s="273">
        <v>10</v>
      </c>
      <c r="FP18" s="274">
        <v>12</v>
      </c>
      <c r="FQ18" s="275">
        <v>11</v>
      </c>
      <c r="FR18" s="273">
        <v>82</v>
      </c>
      <c r="FS18" s="274">
        <v>77</v>
      </c>
      <c r="FT18" s="275">
        <v>79</v>
      </c>
      <c r="FU18" s="273">
        <v>8</v>
      </c>
      <c r="FV18" s="274">
        <v>12</v>
      </c>
      <c r="FW18" s="275">
        <v>10</v>
      </c>
      <c r="FX18" s="273">
        <v>90</v>
      </c>
      <c r="FY18" s="274">
        <v>88</v>
      </c>
      <c r="FZ18" s="275">
        <v>89</v>
      </c>
      <c r="GA18" s="273">
        <v>8</v>
      </c>
      <c r="GB18" s="274">
        <v>24</v>
      </c>
      <c r="GC18" s="275">
        <v>16</v>
      </c>
      <c r="GD18" s="273">
        <v>74</v>
      </c>
      <c r="GE18" s="274">
        <v>69</v>
      </c>
      <c r="GF18" s="275">
        <v>71</v>
      </c>
      <c r="GG18" s="273">
        <v>18</v>
      </c>
      <c r="GH18" s="274">
        <v>8</v>
      </c>
      <c r="GI18" s="275">
        <v>13</v>
      </c>
      <c r="GJ18" s="273">
        <v>92</v>
      </c>
      <c r="GK18" s="274">
        <v>76</v>
      </c>
      <c r="GL18" s="275">
        <v>84</v>
      </c>
      <c r="GM18" s="273">
        <v>10</v>
      </c>
      <c r="GN18" s="274">
        <v>25</v>
      </c>
      <c r="GO18" s="275">
        <v>17</v>
      </c>
      <c r="GP18" s="273">
        <v>75</v>
      </c>
      <c r="GQ18" s="274">
        <v>68</v>
      </c>
      <c r="GR18" s="275">
        <v>72</v>
      </c>
      <c r="GS18" s="273">
        <v>15</v>
      </c>
      <c r="GT18" s="274">
        <v>7</v>
      </c>
      <c r="GU18" s="275">
        <v>11</v>
      </c>
      <c r="GV18" s="273">
        <v>90</v>
      </c>
      <c r="GW18" s="274">
        <v>75</v>
      </c>
      <c r="GX18" s="275">
        <v>83</v>
      </c>
    </row>
    <row r="19" spans="2:206" x14ac:dyDescent="0.35">
      <c r="B19" t="s">
        <v>171</v>
      </c>
      <c r="C19" s="273">
        <v>21</v>
      </c>
      <c r="D19" s="274">
        <v>36</v>
      </c>
      <c r="E19" s="275">
        <v>29</v>
      </c>
      <c r="F19" s="273">
        <v>63</v>
      </c>
      <c r="G19" s="274">
        <v>55</v>
      </c>
      <c r="H19" s="275">
        <v>59</v>
      </c>
      <c r="I19" s="273">
        <v>16</v>
      </c>
      <c r="J19" s="274">
        <v>9</v>
      </c>
      <c r="K19" s="275">
        <v>13</v>
      </c>
      <c r="L19" s="273">
        <v>79</v>
      </c>
      <c r="M19" s="274">
        <v>64</v>
      </c>
      <c r="N19" s="275">
        <v>71</v>
      </c>
      <c r="O19" s="273">
        <v>27</v>
      </c>
      <c r="P19" s="274">
        <v>39</v>
      </c>
      <c r="Q19" s="275">
        <v>33</v>
      </c>
      <c r="R19" s="273">
        <v>59</v>
      </c>
      <c r="S19" s="274">
        <v>51</v>
      </c>
      <c r="T19" s="275">
        <v>55</v>
      </c>
      <c r="U19" s="273">
        <v>14</v>
      </c>
      <c r="V19" s="274">
        <v>10</v>
      </c>
      <c r="W19" s="275">
        <v>12</v>
      </c>
      <c r="X19" s="273">
        <v>73</v>
      </c>
      <c r="Y19" s="274">
        <v>61</v>
      </c>
      <c r="Z19" s="275">
        <v>67</v>
      </c>
      <c r="AA19" s="273">
        <v>33</v>
      </c>
      <c r="AB19" s="274">
        <v>46</v>
      </c>
      <c r="AC19" s="275">
        <v>40</v>
      </c>
      <c r="AD19" s="273">
        <v>56</v>
      </c>
      <c r="AE19" s="274">
        <v>47</v>
      </c>
      <c r="AF19" s="275">
        <v>52</v>
      </c>
      <c r="AG19" s="273">
        <v>10</v>
      </c>
      <c r="AH19" s="274">
        <v>7</v>
      </c>
      <c r="AI19" s="275">
        <v>9</v>
      </c>
      <c r="AJ19" s="273">
        <v>67</v>
      </c>
      <c r="AK19" s="274">
        <v>54</v>
      </c>
      <c r="AL19" s="275">
        <v>60</v>
      </c>
      <c r="AM19" s="273">
        <v>7</v>
      </c>
      <c r="AN19" s="274">
        <v>18</v>
      </c>
      <c r="AO19" s="275">
        <v>13</v>
      </c>
      <c r="AP19" s="273">
        <v>74</v>
      </c>
      <c r="AQ19" s="274">
        <v>71</v>
      </c>
      <c r="AR19" s="275">
        <v>73</v>
      </c>
      <c r="AS19" s="273">
        <v>18</v>
      </c>
      <c r="AT19" s="274">
        <v>11</v>
      </c>
      <c r="AU19" s="275">
        <v>15</v>
      </c>
      <c r="AV19" s="273">
        <v>93</v>
      </c>
      <c r="AW19" s="274">
        <v>82</v>
      </c>
      <c r="AX19" s="275">
        <v>87</v>
      </c>
      <c r="AY19" s="273">
        <v>12</v>
      </c>
      <c r="AZ19" s="274">
        <v>21</v>
      </c>
      <c r="BA19" s="275">
        <v>16</v>
      </c>
      <c r="BB19" s="273">
        <v>74</v>
      </c>
      <c r="BC19" s="274">
        <v>70</v>
      </c>
      <c r="BD19" s="275">
        <v>72</v>
      </c>
      <c r="BE19" s="273">
        <v>14</v>
      </c>
      <c r="BF19" s="274">
        <v>10</v>
      </c>
      <c r="BG19" s="275">
        <v>12</v>
      </c>
      <c r="BH19" s="273">
        <v>88</v>
      </c>
      <c r="BI19" s="274">
        <v>79</v>
      </c>
      <c r="BJ19" s="275">
        <v>84</v>
      </c>
      <c r="BK19" s="273">
        <v>17</v>
      </c>
      <c r="BL19" s="274">
        <v>26</v>
      </c>
      <c r="BM19" s="275">
        <v>21</v>
      </c>
      <c r="BN19" s="273">
        <v>70</v>
      </c>
      <c r="BO19" s="274">
        <v>65</v>
      </c>
      <c r="BP19" s="275">
        <v>68</v>
      </c>
      <c r="BQ19" s="273">
        <v>13</v>
      </c>
      <c r="BR19" s="274">
        <v>9</v>
      </c>
      <c r="BS19" s="275">
        <v>11</v>
      </c>
      <c r="BT19" s="273">
        <v>83</v>
      </c>
      <c r="BU19" s="274">
        <v>74</v>
      </c>
      <c r="BV19" s="275">
        <v>79</v>
      </c>
      <c r="BW19" s="273">
        <v>15</v>
      </c>
      <c r="BX19" s="274">
        <v>30</v>
      </c>
      <c r="BY19" s="275">
        <v>22</v>
      </c>
      <c r="BZ19" s="273">
        <v>72</v>
      </c>
      <c r="CA19" s="274">
        <v>63</v>
      </c>
      <c r="CB19" s="275">
        <v>68</v>
      </c>
      <c r="CC19" s="273">
        <v>13</v>
      </c>
      <c r="CD19" s="274">
        <v>7</v>
      </c>
      <c r="CE19" s="275">
        <v>10</v>
      </c>
      <c r="CF19" s="273">
        <v>85</v>
      </c>
      <c r="CG19" s="274">
        <v>70</v>
      </c>
      <c r="CH19" s="275">
        <v>78</v>
      </c>
      <c r="CI19" s="273">
        <v>13</v>
      </c>
      <c r="CJ19" s="274">
        <v>26</v>
      </c>
      <c r="CK19" s="275">
        <v>20</v>
      </c>
      <c r="CL19" s="273">
        <v>75</v>
      </c>
      <c r="CM19" s="274">
        <v>67</v>
      </c>
      <c r="CN19" s="275">
        <v>71</v>
      </c>
      <c r="CO19" s="273">
        <v>12</v>
      </c>
      <c r="CP19" s="274">
        <v>7</v>
      </c>
      <c r="CQ19" s="275">
        <v>10</v>
      </c>
      <c r="CR19" s="273">
        <v>87</v>
      </c>
      <c r="CS19" s="274">
        <v>74</v>
      </c>
      <c r="CT19" s="275">
        <v>80</v>
      </c>
      <c r="CU19" s="273">
        <v>33</v>
      </c>
      <c r="CV19" s="274">
        <v>45</v>
      </c>
      <c r="CW19" s="275">
        <v>39</v>
      </c>
      <c r="CX19" s="273">
        <v>53</v>
      </c>
      <c r="CY19" s="274">
        <v>45</v>
      </c>
      <c r="CZ19" s="275">
        <v>49</v>
      </c>
      <c r="DA19" s="273">
        <v>14</v>
      </c>
      <c r="DB19" s="274">
        <v>11</v>
      </c>
      <c r="DC19" s="275">
        <v>12</v>
      </c>
      <c r="DD19" s="273">
        <v>67</v>
      </c>
      <c r="DE19" s="274">
        <v>55</v>
      </c>
      <c r="DF19" s="275">
        <v>61</v>
      </c>
      <c r="DG19" s="273">
        <v>39</v>
      </c>
      <c r="DH19" s="274">
        <v>53</v>
      </c>
      <c r="DI19" s="275">
        <v>46</v>
      </c>
      <c r="DJ19" s="273">
        <v>51</v>
      </c>
      <c r="DK19" s="274">
        <v>41</v>
      </c>
      <c r="DL19" s="275">
        <v>46</v>
      </c>
      <c r="DM19" s="273">
        <v>10</v>
      </c>
      <c r="DN19" s="274">
        <v>5</v>
      </c>
      <c r="DO19" s="275">
        <v>8</v>
      </c>
      <c r="DP19" s="273">
        <v>61</v>
      </c>
      <c r="DQ19" s="274">
        <v>47</v>
      </c>
      <c r="DR19" s="275">
        <v>54</v>
      </c>
      <c r="DS19" s="273">
        <v>35</v>
      </c>
      <c r="DT19" s="274">
        <v>41</v>
      </c>
      <c r="DU19" s="275">
        <v>38</v>
      </c>
      <c r="DV19" s="273">
        <v>57</v>
      </c>
      <c r="DW19" s="274">
        <v>49</v>
      </c>
      <c r="DX19" s="275">
        <v>53</v>
      </c>
      <c r="DY19" s="273">
        <v>8</v>
      </c>
      <c r="DZ19" s="274">
        <v>9</v>
      </c>
      <c r="EA19" s="275">
        <v>9</v>
      </c>
      <c r="EB19" s="273">
        <v>65</v>
      </c>
      <c r="EC19" s="274">
        <v>59</v>
      </c>
      <c r="ED19" s="275">
        <v>62</v>
      </c>
      <c r="EE19" s="273">
        <v>32</v>
      </c>
      <c r="EF19" s="274">
        <v>40</v>
      </c>
      <c r="EG19" s="275">
        <v>36</v>
      </c>
      <c r="EH19" s="273">
        <v>61</v>
      </c>
      <c r="EI19" s="274">
        <v>53</v>
      </c>
      <c r="EJ19" s="275">
        <v>57</v>
      </c>
      <c r="EK19" s="273">
        <v>7</v>
      </c>
      <c r="EL19" s="274">
        <v>7</v>
      </c>
      <c r="EM19" s="275">
        <v>7</v>
      </c>
      <c r="EN19" s="273">
        <v>68</v>
      </c>
      <c r="EO19" s="274">
        <v>60</v>
      </c>
      <c r="EP19" s="275">
        <v>64</v>
      </c>
      <c r="EQ19" s="273">
        <v>24</v>
      </c>
      <c r="ER19" s="274">
        <v>36</v>
      </c>
      <c r="ES19" s="275">
        <v>30</v>
      </c>
      <c r="ET19" s="273">
        <v>67</v>
      </c>
      <c r="EU19" s="274">
        <v>58</v>
      </c>
      <c r="EV19" s="275">
        <v>63</v>
      </c>
      <c r="EW19" s="273">
        <v>8</v>
      </c>
      <c r="EX19" s="274">
        <v>6</v>
      </c>
      <c r="EY19" s="275">
        <v>7</v>
      </c>
      <c r="EZ19" s="273">
        <v>76</v>
      </c>
      <c r="FA19" s="274">
        <v>64</v>
      </c>
      <c r="FB19" s="275">
        <v>70</v>
      </c>
      <c r="FC19" s="273">
        <v>26</v>
      </c>
      <c r="FD19" s="274">
        <v>35</v>
      </c>
      <c r="FE19" s="275">
        <v>30</v>
      </c>
      <c r="FF19" s="273">
        <v>67</v>
      </c>
      <c r="FG19" s="274">
        <v>58</v>
      </c>
      <c r="FH19" s="275">
        <v>62</v>
      </c>
      <c r="FI19" s="273">
        <v>7</v>
      </c>
      <c r="FJ19" s="274">
        <v>7</v>
      </c>
      <c r="FK19" s="275">
        <v>7</v>
      </c>
      <c r="FL19" s="273">
        <v>74</v>
      </c>
      <c r="FM19" s="274">
        <v>65</v>
      </c>
      <c r="FN19" s="275">
        <v>70</v>
      </c>
      <c r="FO19" s="273">
        <v>16</v>
      </c>
      <c r="FP19" s="274">
        <v>16</v>
      </c>
      <c r="FQ19" s="275">
        <v>16</v>
      </c>
      <c r="FR19" s="273">
        <v>79</v>
      </c>
      <c r="FS19" s="274">
        <v>76</v>
      </c>
      <c r="FT19" s="275">
        <v>77</v>
      </c>
      <c r="FU19" s="273">
        <v>6</v>
      </c>
      <c r="FV19" s="274">
        <v>8</v>
      </c>
      <c r="FW19" s="275">
        <v>7</v>
      </c>
      <c r="FX19" s="273">
        <v>84</v>
      </c>
      <c r="FY19" s="274">
        <v>84</v>
      </c>
      <c r="FZ19" s="275">
        <v>84</v>
      </c>
      <c r="GA19" s="273">
        <v>11</v>
      </c>
      <c r="GB19" s="274">
        <v>29</v>
      </c>
      <c r="GC19" s="275">
        <v>20</v>
      </c>
      <c r="GD19" s="273">
        <v>73</v>
      </c>
      <c r="GE19" s="274">
        <v>65</v>
      </c>
      <c r="GF19" s="275">
        <v>69</v>
      </c>
      <c r="GG19" s="273">
        <v>16</v>
      </c>
      <c r="GH19" s="274">
        <v>6</v>
      </c>
      <c r="GI19" s="275">
        <v>11</v>
      </c>
      <c r="GJ19" s="273">
        <v>89</v>
      </c>
      <c r="GK19" s="274">
        <v>71</v>
      </c>
      <c r="GL19" s="275">
        <v>80</v>
      </c>
      <c r="GM19" s="273">
        <v>14</v>
      </c>
      <c r="GN19" s="274">
        <v>31</v>
      </c>
      <c r="GO19" s="275">
        <v>23</v>
      </c>
      <c r="GP19" s="273">
        <v>74</v>
      </c>
      <c r="GQ19" s="274">
        <v>63</v>
      </c>
      <c r="GR19" s="275">
        <v>69</v>
      </c>
      <c r="GS19" s="273">
        <v>12</v>
      </c>
      <c r="GT19" s="274">
        <v>5</v>
      </c>
      <c r="GU19" s="275">
        <v>9</v>
      </c>
      <c r="GV19" s="273">
        <v>86</v>
      </c>
      <c r="GW19" s="274">
        <v>69</v>
      </c>
      <c r="GX19" s="275">
        <v>77</v>
      </c>
    </row>
    <row r="20" spans="2:206" x14ac:dyDescent="0.35">
      <c r="B20" t="s">
        <v>244</v>
      </c>
      <c r="C20" s="273">
        <v>19</v>
      </c>
      <c r="D20" s="274">
        <v>33</v>
      </c>
      <c r="E20" s="275">
        <v>26</v>
      </c>
      <c r="F20" s="273">
        <v>64</v>
      </c>
      <c r="G20" s="274">
        <v>56</v>
      </c>
      <c r="H20" s="275">
        <v>60</v>
      </c>
      <c r="I20" s="273">
        <v>18</v>
      </c>
      <c r="J20" s="274">
        <v>11</v>
      </c>
      <c r="K20" s="275">
        <v>14</v>
      </c>
      <c r="L20" s="273">
        <v>81</v>
      </c>
      <c r="M20" s="274">
        <v>67</v>
      </c>
      <c r="N20" s="275">
        <v>74</v>
      </c>
      <c r="O20" s="273">
        <v>23</v>
      </c>
      <c r="P20" s="274">
        <v>35</v>
      </c>
      <c r="Q20" s="275">
        <v>29</v>
      </c>
      <c r="R20" s="273">
        <v>62</v>
      </c>
      <c r="S20" s="274">
        <v>54</v>
      </c>
      <c r="T20" s="275">
        <v>58</v>
      </c>
      <c r="U20" s="273">
        <v>16</v>
      </c>
      <c r="V20" s="274">
        <v>11</v>
      </c>
      <c r="W20" s="275">
        <v>13</v>
      </c>
      <c r="X20" s="273">
        <v>77</v>
      </c>
      <c r="Y20" s="274">
        <v>65</v>
      </c>
      <c r="Z20" s="275">
        <v>71</v>
      </c>
      <c r="AA20" s="273">
        <v>27</v>
      </c>
      <c r="AB20" s="274">
        <v>42</v>
      </c>
      <c r="AC20" s="275">
        <v>35</v>
      </c>
      <c r="AD20" s="273">
        <v>61</v>
      </c>
      <c r="AE20" s="274">
        <v>51</v>
      </c>
      <c r="AF20" s="275">
        <v>56</v>
      </c>
      <c r="AG20" s="273">
        <v>11</v>
      </c>
      <c r="AH20" s="274">
        <v>8</v>
      </c>
      <c r="AI20" s="275">
        <v>9</v>
      </c>
      <c r="AJ20" s="273">
        <v>73</v>
      </c>
      <c r="AK20" s="274">
        <v>58</v>
      </c>
      <c r="AL20" s="275">
        <v>65</v>
      </c>
      <c r="AM20" s="273">
        <v>10</v>
      </c>
      <c r="AN20" s="274">
        <v>23</v>
      </c>
      <c r="AO20" s="275">
        <v>17</v>
      </c>
      <c r="AP20" s="273">
        <v>73</v>
      </c>
      <c r="AQ20" s="274">
        <v>68</v>
      </c>
      <c r="AR20" s="275">
        <v>70</v>
      </c>
      <c r="AS20" s="273">
        <v>17</v>
      </c>
      <c r="AT20" s="274">
        <v>10</v>
      </c>
      <c r="AU20" s="275">
        <v>13</v>
      </c>
      <c r="AV20" s="273">
        <v>90</v>
      </c>
      <c r="AW20" s="274">
        <v>77</v>
      </c>
      <c r="AX20" s="275">
        <v>83</v>
      </c>
      <c r="AY20" s="273">
        <v>13</v>
      </c>
      <c r="AZ20" s="274">
        <v>24</v>
      </c>
      <c r="BA20" s="275">
        <v>19</v>
      </c>
      <c r="BB20" s="273">
        <v>74</v>
      </c>
      <c r="BC20" s="274">
        <v>66</v>
      </c>
      <c r="BD20" s="275">
        <v>70</v>
      </c>
      <c r="BE20" s="273">
        <v>13</v>
      </c>
      <c r="BF20" s="274">
        <v>9</v>
      </c>
      <c r="BG20" s="275">
        <v>11</v>
      </c>
      <c r="BH20" s="273">
        <v>87</v>
      </c>
      <c r="BI20" s="274">
        <v>76</v>
      </c>
      <c r="BJ20" s="275">
        <v>81</v>
      </c>
      <c r="BK20" s="273">
        <v>19</v>
      </c>
      <c r="BL20" s="274">
        <v>29</v>
      </c>
      <c r="BM20" s="275">
        <v>24</v>
      </c>
      <c r="BN20" s="273">
        <v>69</v>
      </c>
      <c r="BO20" s="274">
        <v>62</v>
      </c>
      <c r="BP20" s="275">
        <v>65</v>
      </c>
      <c r="BQ20" s="273">
        <v>12</v>
      </c>
      <c r="BR20" s="274">
        <v>9</v>
      </c>
      <c r="BS20" s="275">
        <v>11</v>
      </c>
      <c r="BT20" s="273">
        <v>81</v>
      </c>
      <c r="BU20" s="274">
        <v>71</v>
      </c>
      <c r="BV20" s="275">
        <v>76</v>
      </c>
      <c r="BW20" s="273">
        <v>15</v>
      </c>
      <c r="BX20" s="274">
        <v>29</v>
      </c>
      <c r="BY20" s="275">
        <v>22</v>
      </c>
      <c r="BZ20" s="273">
        <v>72</v>
      </c>
      <c r="CA20" s="274">
        <v>64</v>
      </c>
      <c r="CB20" s="275">
        <v>68</v>
      </c>
      <c r="CC20" s="273">
        <v>13</v>
      </c>
      <c r="CD20" s="274">
        <v>7</v>
      </c>
      <c r="CE20" s="275">
        <v>10</v>
      </c>
      <c r="CF20" s="273">
        <v>85</v>
      </c>
      <c r="CG20" s="274">
        <v>71</v>
      </c>
      <c r="CH20" s="275">
        <v>78</v>
      </c>
      <c r="CI20" s="273">
        <v>14</v>
      </c>
      <c r="CJ20" s="274">
        <v>26</v>
      </c>
      <c r="CK20" s="275">
        <v>20</v>
      </c>
      <c r="CL20" s="273">
        <v>73</v>
      </c>
      <c r="CM20" s="274">
        <v>67</v>
      </c>
      <c r="CN20" s="275">
        <v>70</v>
      </c>
      <c r="CO20" s="273">
        <v>13</v>
      </c>
      <c r="CP20" s="274">
        <v>8</v>
      </c>
      <c r="CQ20" s="275">
        <v>10</v>
      </c>
      <c r="CR20" s="273">
        <v>86</v>
      </c>
      <c r="CS20" s="274">
        <v>74</v>
      </c>
      <c r="CT20" s="275">
        <v>80</v>
      </c>
      <c r="CU20" s="273">
        <v>29</v>
      </c>
      <c r="CV20" s="274">
        <v>44</v>
      </c>
      <c r="CW20" s="275">
        <v>37</v>
      </c>
      <c r="CX20" s="273">
        <v>54</v>
      </c>
      <c r="CY20" s="274">
        <v>44</v>
      </c>
      <c r="CZ20" s="275">
        <v>49</v>
      </c>
      <c r="DA20" s="273">
        <v>17</v>
      </c>
      <c r="DB20" s="274">
        <v>12</v>
      </c>
      <c r="DC20" s="275">
        <v>14</v>
      </c>
      <c r="DD20" s="273">
        <v>71</v>
      </c>
      <c r="DE20" s="274">
        <v>56</v>
      </c>
      <c r="DF20" s="275">
        <v>63</v>
      </c>
      <c r="DG20" s="273">
        <v>35</v>
      </c>
      <c r="DH20" s="274">
        <v>52</v>
      </c>
      <c r="DI20" s="275">
        <v>44</v>
      </c>
      <c r="DJ20" s="273">
        <v>53</v>
      </c>
      <c r="DK20" s="274">
        <v>41</v>
      </c>
      <c r="DL20" s="275">
        <v>47</v>
      </c>
      <c r="DM20" s="273">
        <v>12</v>
      </c>
      <c r="DN20" s="274">
        <v>7</v>
      </c>
      <c r="DO20" s="275">
        <v>10</v>
      </c>
      <c r="DP20" s="273">
        <v>65</v>
      </c>
      <c r="DQ20" s="274">
        <v>48</v>
      </c>
      <c r="DR20" s="275">
        <v>56</v>
      </c>
      <c r="DS20" s="273">
        <v>33</v>
      </c>
      <c r="DT20" s="274">
        <v>42</v>
      </c>
      <c r="DU20" s="275">
        <v>38</v>
      </c>
      <c r="DV20" s="273">
        <v>58</v>
      </c>
      <c r="DW20" s="274">
        <v>49</v>
      </c>
      <c r="DX20" s="275">
        <v>53</v>
      </c>
      <c r="DY20" s="273">
        <v>9</v>
      </c>
      <c r="DZ20" s="274">
        <v>9</v>
      </c>
      <c r="EA20" s="275">
        <v>9</v>
      </c>
      <c r="EB20" s="273">
        <v>67</v>
      </c>
      <c r="EC20" s="274">
        <v>58</v>
      </c>
      <c r="ED20" s="275">
        <v>62</v>
      </c>
      <c r="EE20" s="273">
        <v>29</v>
      </c>
      <c r="EF20" s="274">
        <v>40</v>
      </c>
      <c r="EG20" s="275">
        <v>35</v>
      </c>
      <c r="EH20" s="273">
        <v>63</v>
      </c>
      <c r="EI20" s="274">
        <v>53</v>
      </c>
      <c r="EJ20" s="275">
        <v>58</v>
      </c>
      <c r="EK20" s="273">
        <v>8</v>
      </c>
      <c r="EL20" s="274">
        <v>7</v>
      </c>
      <c r="EM20" s="275">
        <v>7</v>
      </c>
      <c r="EN20" s="273">
        <v>71</v>
      </c>
      <c r="EO20" s="274">
        <v>60</v>
      </c>
      <c r="EP20" s="275">
        <v>65</v>
      </c>
      <c r="EQ20" s="273">
        <v>23</v>
      </c>
      <c r="ER20" s="274">
        <v>38</v>
      </c>
      <c r="ES20" s="275">
        <v>31</v>
      </c>
      <c r="ET20" s="273">
        <v>68</v>
      </c>
      <c r="EU20" s="274">
        <v>56</v>
      </c>
      <c r="EV20" s="275">
        <v>62</v>
      </c>
      <c r="EW20" s="273">
        <v>9</v>
      </c>
      <c r="EX20" s="274">
        <v>6</v>
      </c>
      <c r="EY20" s="275">
        <v>7</v>
      </c>
      <c r="EZ20" s="273">
        <v>77</v>
      </c>
      <c r="FA20" s="274">
        <v>62</v>
      </c>
      <c r="FB20" s="275">
        <v>69</v>
      </c>
      <c r="FC20" s="273">
        <v>27</v>
      </c>
      <c r="FD20" s="274">
        <v>38</v>
      </c>
      <c r="FE20" s="275">
        <v>33</v>
      </c>
      <c r="FF20" s="273">
        <v>67</v>
      </c>
      <c r="FG20" s="274">
        <v>56</v>
      </c>
      <c r="FH20" s="275">
        <v>61</v>
      </c>
      <c r="FI20" s="273">
        <v>6</v>
      </c>
      <c r="FJ20" s="274">
        <v>6</v>
      </c>
      <c r="FK20" s="275">
        <v>6</v>
      </c>
      <c r="FL20" s="273">
        <v>73</v>
      </c>
      <c r="FM20" s="274">
        <v>62</v>
      </c>
      <c r="FN20" s="275">
        <v>67</v>
      </c>
      <c r="FO20" s="273">
        <v>20</v>
      </c>
      <c r="FP20" s="274">
        <v>20</v>
      </c>
      <c r="FQ20" s="275">
        <v>20</v>
      </c>
      <c r="FR20" s="273">
        <v>75</v>
      </c>
      <c r="FS20" s="274">
        <v>72</v>
      </c>
      <c r="FT20" s="275">
        <v>73</v>
      </c>
      <c r="FU20" s="273">
        <v>6</v>
      </c>
      <c r="FV20" s="274">
        <v>8</v>
      </c>
      <c r="FW20" s="275">
        <v>7</v>
      </c>
      <c r="FX20" s="273">
        <v>80</v>
      </c>
      <c r="FY20" s="274">
        <v>80</v>
      </c>
      <c r="FZ20" s="275">
        <v>80</v>
      </c>
      <c r="GA20" s="273">
        <v>15</v>
      </c>
      <c r="GB20" s="274">
        <v>36</v>
      </c>
      <c r="GC20" s="275">
        <v>26</v>
      </c>
      <c r="GD20" s="273">
        <v>73</v>
      </c>
      <c r="GE20" s="274">
        <v>59</v>
      </c>
      <c r="GF20" s="275">
        <v>66</v>
      </c>
      <c r="GG20" s="273">
        <v>12</v>
      </c>
      <c r="GH20" s="274">
        <v>5</v>
      </c>
      <c r="GI20" s="275">
        <v>8</v>
      </c>
      <c r="GJ20" s="273">
        <v>85</v>
      </c>
      <c r="GK20" s="274">
        <v>64</v>
      </c>
      <c r="GL20" s="275">
        <v>74</v>
      </c>
      <c r="GM20" s="273">
        <v>19</v>
      </c>
      <c r="GN20" s="274">
        <v>39</v>
      </c>
      <c r="GO20" s="275">
        <v>29</v>
      </c>
      <c r="GP20" s="273">
        <v>72</v>
      </c>
      <c r="GQ20" s="274">
        <v>57</v>
      </c>
      <c r="GR20" s="275">
        <v>64</v>
      </c>
      <c r="GS20" s="273">
        <v>9</v>
      </c>
      <c r="GT20" s="274">
        <v>4</v>
      </c>
      <c r="GU20" s="275">
        <v>7</v>
      </c>
      <c r="GV20" s="273">
        <v>81</v>
      </c>
      <c r="GW20" s="274">
        <v>61</v>
      </c>
      <c r="GX20" s="275">
        <v>71</v>
      </c>
    </row>
    <row r="21" spans="2:206" x14ac:dyDescent="0.35">
      <c r="B21" t="s">
        <v>532</v>
      </c>
      <c r="C21" s="273">
        <v>15</v>
      </c>
      <c r="D21" s="274">
        <v>27</v>
      </c>
      <c r="E21" s="275">
        <v>21</v>
      </c>
      <c r="F21" s="273">
        <v>66</v>
      </c>
      <c r="G21" s="274">
        <v>62</v>
      </c>
      <c r="H21" s="275">
        <v>64</v>
      </c>
      <c r="I21" s="273">
        <v>20</v>
      </c>
      <c r="J21" s="274">
        <v>11</v>
      </c>
      <c r="K21" s="275">
        <v>15</v>
      </c>
      <c r="L21" s="273">
        <v>85</v>
      </c>
      <c r="M21" s="274">
        <v>73</v>
      </c>
      <c r="N21" s="275">
        <v>79</v>
      </c>
      <c r="O21" s="273">
        <v>14</v>
      </c>
      <c r="P21" s="274">
        <v>24</v>
      </c>
      <c r="Q21" s="275">
        <v>19</v>
      </c>
      <c r="R21" s="273">
        <v>66</v>
      </c>
      <c r="S21" s="274">
        <v>63</v>
      </c>
      <c r="T21" s="275">
        <v>64</v>
      </c>
      <c r="U21" s="273">
        <v>21</v>
      </c>
      <c r="V21" s="274">
        <v>13</v>
      </c>
      <c r="W21" s="275">
        <v>17</v>
      </c>
      <c r="X21" s="273">
        <v>86</v>
      </c>
      <c r="Y21" s="274">
        <v>76</v>
      </c>
      <c r="Z21" s="275">
        <v>81</v>
      </c>
      <c r="AA21" s="273">
        <v>15</v>
      </c>
      <c r="AB21" s="274">
        <v>25</v>
      </c>
      <c r="AC21" s="275">
        <v>20</v>
      </c>
      <c r="AD21" s="273">
        <v>67</v>
      </c>
      <c r="AE21" s="274">
        <v>64</v>
      </c>
      <c r="AF21" s="275">
        <v>66</v>
      </c>
      <c r="AG21" s="273">
        <v>18</v>
      </c>
      <c r="AH21" s="274">
        <v>11</v>
      </c>
      <c r="AI21" s="275">
        <v>14</v>
      </c>
      <c r="AJ21" s="273">
        <v>85</v>
      </c>
      <c r="AK21" s="274">
        <v>75</v>
      </c>
      <c r="AL21" s="275">
        <v>80</v>
      </c>
      <c r="AM21" s="273">
        <v>7</v>
      </c>
      <c r="AN21" s="274">
        <v>19</v>
      </c>
      <c r="AO21" s="275">
        <v>13</v>
      </c>
      <c r="AP21" s="273">
        <v>74</v>
      </c>
      <c r="AQ21" s="274">
        <v>69</v>
      </c>
      <c r="AR21" s="275">
        <v>72</v>
      </c>
      <c r="AS21" s="273">
        <v>19</v>
      </c>
      <c r="AT21" s="274">
        <v>11</v>
      </c>
      <c r="AU21" s="275">
        <v>15</v>
      </c>
      <c r="AV21" s="273">
        <v>93</v>
      </c>
      <c r="AW21" s="274">
        <v>81</v>
      </c>
      <c r="AX21" s="275">
        <v>87</v>
      </c>
      <c r="AY21" s="273">
        <v>7</v>
      </c>
      <c r="AZ21" s="274">
        <v>15</v>
      </c>
      <c r="BA21" s="275">
        <v>11</v>
      </c>
      <c r="BB21" s="273">
        <v>75</v>
      </c>
      <c r="BC21" s="274">
        <v>74</v>
      </c>
      <c r="BD21" s="275">
        <v>75</v>
      </c>
      <c r="BE21" s="273">
        <v>18</v>
      </c>
      <c r="BF21" s="274">
        <v>11</v>
      </c>
      <c r="BG21" s="275">
        <v>14</v>
      </c>
      <c r="BH21" s="273">
        <v>93</v>
      </c>
      <c r="BI21" s="274">
        <v>85</v>
      </c>
      <c r="BJ21" s="275">
        <v>89</v>
      </c>
      <c r="BK21" s="273">
        <v>11</v>
      </c>
      <c r="BL21" s="274">
        <v>20</v>
      </c>
      <c r="BM21" s="275">
        <v>16</v>
      </c>
      <c r="BN21" s="273">
        <v>71</v>
      </c>
      <c r="BO21" s="274">
        <v>70</v>
      </c>
      <c r="BP21" s="275">
        <v>71</v>
      </c>
      <c r="BQ21" s="273">
        <v>18</v>
      </c>
      <c r="BR21" s="274">
        <v>10</v>
      </c>
      <c r="BS21" s="275">
        <v>14</v>
      </c>
      <c r="BT21" s="273">
        <v>89</v>
      </c>
      <c r="BU21" s="274">
        <v>80</v>
      </c>
      <c r="BV21" s="275">
        <v>84</v>
      </c>
      <c r="BW21" s="273">
        <v>13</v>
      </c>
      <c r="BX21" s="274">
        <v>28</v>
      </c>
      <c r="BY21" s="275">
        <v>21</v>
      </c>
      <c r="BZ21" s="273">
        <v>73</v>
      </c>
      <c r="CA21" s="274">
        <v>65</v>
      </c>
      <c r="CB21" s="275">
        <v>69</v>
      </c>
      <c r="CC21" s="273">
        <v>14</v>
      </c>
      <c r="CD21" s="274">
        <v>7</v>
      </c>
      <c r="CE21" s="275">
        <v>10</v>
      </c>
      <c r="CF21" s="273">
        <v>87</v>
      </c>
      <c r="CG21" s="274">
        <v>72</v>
      </c>
      <c r="CH21" s="275">
        <v>79</v>
      </c>
      <c r="CI21" s="273">
        <v>12</v>
      </c>
      <c r="CJ21" s="274">
        <v>23</v>
      </c>
      <c r="CK21" s="275">
        <v>17</v>
      </c>
      <c r="CL21" s="273">
        <v>74</v>
      </c>
      <c r="CM21" s="274">
        <v>70</v>
      </c>
      <c r="CN21" s="275">
        <v>72</v>
      </c>
      <c r="CO21" s="273">
        <v>14</v>
      </c>
      <c r="CP21" s="274">
        <v>7</v>
      </c>
      <c r="CQ21" s="275">
        <v>11</v>
      </c>
      <c r="CR21" s="273">
        <v>88</v>
      </c>
      <c r="CS21" s="274">
        <v>77</v>
      </c>
      <c r="CT21" s="275">
        <v>83</v>
      </c>
      <c r="CU21" s="273">
        <v>26</v>
      </c>
      <c r="CV21" s="274">
        <v>39</v>
      </c>
      <c r="CW21" s="275">
        <v>32</v>
      </c>
      <c r="CX21" s="273">
        <v>58</v>
      </c>
      <c r="CY21" s="274">
        <v>50</v>
      </c>
      <c r="CZ21" s="275">
        <v>54</v>
      </c>
      <c r="DA21" s="273">
        <v>16</v>
      </c>
      <c r="DB21" s="274">
        <v>11</v>
      </c>
      <c r="DC21" s="275">
        <v>14</v>
      </c>
      <c r="DD21" s="273">
        <v>74</v>
      </c>
      <c r="DE21" s="274">
        <v>61</v>
      </c>
      <c r="DF21" s="275">
        <v>68</v>
      </c>
      <c r="DG21" s="273">
        <v>32</v>
      </c>
      <c r="DH21" s="274">
        <v>50</v>
      </c>
      <c r="DI21" s="275">
        <v>41</v>
      </c>
      <c r="DJ21" s="273">
        <v>57</v>
      </c>
      <c r="DK21" s="274">
        <v>45</v>
      </c>
      <c r="DL21" s="275">
        <v>51</v>
      </c>
      <c r="DM21" s="273">
        <v>11</v>
      </c>
      <c r="DN21" s="274">
        <v>5</v>
      </c>
      <c r="DO21" s="275">
        <v>8</v>
      </c>
      <c r="DP21" s="273">
        <v>68</v>
      </c>
      <c r="DQ21" s="274">
        <v>50</v>
      </c>
      <c r="DR21" s="275">
        <v>59</v>
      </c>
      <c r="DS21" s="273">
        <v>29</v>
      </c>
      <c r="DT21" s="274">
        <v>38</v>
      </c>
      <c r="DU21" s="275">
        <v>33</v>
      </c>
      <c r="DV21" s="273">
        <v>63</v>
      </c>
      <c r="DW21" s="274">
        <v>54</v>
      </c>
      <c r="DX21" s="275">
        <v>59</v>
      </c>
      <c r="DY21" s="273">
        <v>8</v>
      </c>
      <c r="DZ21" s="274">
        <v>8</v>
      </c>
      <c r="EA21" s="275">
        <v>8</v>
      </c>
      <c r="EB21" s="273">
        <v>71</v>
      </c>
      <c r="EC21" s="274">
        <v>62</v>
      </c>
      <c r="ED21" s="275">
        <v>67</v>
      </c>
      <c r="EE21" s="273">
        <v>22</v>
      </c>
      <c r="EF21" s="274">
        <v>32</v>
      </c>
      <c r="EG21" s="275">
        <v>27</v>
      </c>
      <c r="EH21" s="273">
        <v>70</v>
      </c>
      <c r="EI21" s="274">
        <v>62</v>
      </c>
      <c r="EJ21" s="275">
        <v>66</v>
      </c>
      <c r="EK21" s="273">
        <v>8</v>
      </c>
      <c r="EL21" s="274">
        <v>6</v>
      </c>
      <c r="EM21" s="275">
        <v>7</v>
      </c>
      <c r="EN21" s="273">
        <v>78</v>
      </c>
      <c r="EO21" s="274">
        <v>68</v>
      </c>
      <c r="EP21" s="275">
        <v>73</v>
      </c>
      <c r="EQ21" s="273">
        <v>14</v>
      </c>
      <c r="ER21" s="274">
        <v>27</v>
      </c>
      <c r="ES21" s="275">
        <v>21</v>
      </c>
      <c r="ET21" s="273">
        <v>76</v>
      </c>
      <c r="EU21" s="274">
        <v>67</v>
      </c>
      <c r="EV21" s="275">
        <v>72</v>
      </c>
      <c r="EW21" s="273">
        <v>10</v>
      </c>
      <c r="EX21" s="274">
        <v>6</v>
      </c>
      <c r="EY21" s="275">
        <v>8</v>
      </c>
      <c r="EZ21" s="273">
        <v>86</v>
      </c>
      <c r="FA21" s="274">
        <v>73</v>
      </c>
      <c r="FB21" s="275">
        <v>79</v>
      </c>
      <c r="FC21" s="273">
        <v>15</v>
      </c>
      <c r="FD21" s="274">
        <v>25</v>
      </c>
      <c r="FE21" s="275">
        <v>20</v>
      </c>
      <c r="FF21" s="273">
        <v>76</v>
      </c>
      <c r="FG21" s="274">
        <v>68</v>
      </c>
      <c r="FH21" s="275">
        <v>72</v>
      </c>
      <c r="FI21" s="273">
        <v>9</v>
      </c>
      <c r="FJ21" s="274">
        <v>7</v>
      </c>
      <c r="FK21" s="275">
        <v>8</v>
      </c>
      <c r="FL21" s="273">
        <v>85</v>
      </c>
      <c r="FM21" s="274">
        <v>75</v>
      </c>
      <c r="FN21" s="275">
        <v>80</v>
      </c>
      <c r="FO21" s="273">
        <v>11</v>
      </c>
      <c r="FP21" s="274">
        <v>12</v>
      </c>
      <c r="FQ21" s="275">
        <v>12</v>
      </c>
      <c r="FR21" s="273">
        <v>81</v>
      </c>
      <c r="FS21" s="274">
        <v>78</v>
      </c>
      <c r="FT21" s="275">
        <v>80</v>
      </c>
      <c r="FU21" s="273">
        <v>8</v>
      </c>
      <c r="FV21" s="274">
        <v>9</v>
      </c>
      <c r="FW21" s="275">
        <v>8</v>
      </c>
      <c r="FX21" s="273">
        <v>89</v>
      </c>
      <c r="FY21" s="274">
        <v>88</v>
      </c>
      <c r="FZ21" s="275">
        <v>88</v>
      </c>
      <c r="GA21" s="273">
        <v>9</v>
      </c>
      <c r="GB21" s="274">
        <v>26</v>
      </c>
      <c r="GC21" s="275">
        <v>18</v>
      </c>
      <c r="GD21" s="273">
        <v>76</v>
      </c>
      <c r="GE21" s="274">
        <v>69</v>
      </c>
      <c r="GF21" s="275">
        <v>73</v>
      </c>
      <c r="GG21" s="273">
        <v>14</v>
      </c>
      <c r="GH21" s="274">
        <v>5</v>
      </c>
      <c r="GI21" s="275">
        <v>10</v>
      </c>
      <c r="GJ21" s="273">
        <v>91</v>
      </c>
      <c r="GK21" s="274">
        <v>74</v>
      </c>
      <c r="GL21" s="275">
        <v>82</v>
      </c>
      <c r="GM21" s="273">
        <v>11</v>
      </c>
      <c r="GN21" s="274">
        <v>26</v>
      </c>
      <c r="GO21" s="275">
        <v>19</v>
      </c>
      <c r="GP21" s="273">
        <v>76</v>
      </c>
      <c r="GQ21" s="274">
        <v>69</v>
      </c>
      <c r="GR21" s="275">
        <v>73</v>
      </c>
      <c r="GS21" s="273">
        <v>13</v>
      </c>
      <c r="GT21" s="274">
        <v>5</v>
      </c>
      <c r="GU21" s="275">
        <v>9</v>
      </c>
      <c r="GV21" s="273">
        <v>89</v>
      </c>
      <c r="GW21" s="274">
        <v>74</v>
      </c>
      <c r="GX21" s="275">
        <v>81</v>
      </c>
    </row>
    <row r="22" spans="2:206" x14ac:dyDescent="0.35">
      <c r="B22" t="s">
        <v>221</v>
      </c>
      <c r="C22" s="273">
        <v>18</v>
      </c>
      <c r="D22" s="274">
        <v>31</v>
      </c>
      <c r="E22" s="275">
        <v>25</v>
      </c>
      <c r="F22" s="273">
        <v>61</v>
      </c>
      <c r="G22" s="274">
        <v>54</v>
      </c>
      <c r="H22" s="275">
        <v>58</v>
      </c>
      <c r="I22" s="273">
        <v>21</v>
      </c>
      <c r="J22" s="274">
        <v>14</v>
      </c>
      <c r="K22" s="275">
        <v>17</v>
      </c>
      <c r="L22" s="273">
        <v>82</v>
      </c>
      <c r="M22" s="274">
        <v>69</v>
      </c>
      <c r="N22" s="275">
        <v>75</v>
      </c>
      <c r="O22" s="273">
        <v>25</v>
      </c>
      <c r="P22" s="274">
        <v>36</v>
      </c>
      <c r="Q22" s="275">
        <v>31</v>
      </c>
      <c r="R22" s="273">
        <v>59</v>
      </c>
      <c r="S22" s="274">
        <v>52</v>
      </c>
      <c r="T22" s="275">
        <v>56</v>
      </c>
      <c r="U22" s="273">
        <v>15</v>
      </c>
      <c r="V22" s="274">
        <v>12</v>
      </c>
      <c r="W22" s="275">
        <v>14</v>
      </c>
      <c r="X22" s="273">
        <v>75</v>
      </c>
      <c r="Y22" s="274">
        <v>64</v>
      </c>
      <c r="Z22" s="275">
        <v>69</v>
      </c>
      <c r="AA22" s="273">
        <v>33</v>
      </c>
      <c r="AB22" s="274">
        <v>44</v>
      </c>
      <c r="AC22" s="275">
        <v>38</v>
      </c>
      <c r="AD22" s="273">
        <v>58</v>
      </c>
      <c r="AE22" s="274">
        <v>49</v>
      </c>
      <c r="AF22" s="275">
        <v>54</v>
      </c>
      <c r="AG22" s="273">
        <v>9</v>
      </c>
      <c r="AH22" s="274">
        <v>7</v>
      </c>
      <c r="AI22" s="275">
        <v>8</v>
      </c>
      <c r="AJ22" s="273">
        <v>67</v>
      </c>
      <c r="AK22" s="274">
        <v>56</v>
      </c>
      <c r="AL22" s="275">
        <v>62</v>
      </c>
      <c r="AM22" s="273">
        <v>5</v>
      </c>
      <c r="AN22" s="274">
        <v>13</v>
      </c>
      <c r="AO22" s="275">
        <v>9</v>
      </c>
      <c r="AP22" s="273">
        <v>68</v>
      </c>
      <c r="AQ22" s="274">
        <v>69</v>
      </c>
      <c r="AR22" s="275">
        <v>69</v>
      </c>
      <c r="AS22" s="273">
        <v>27</v>
      </c>
      <c r="AT22" s="274">
        <v>18</v>
      </c>
      <c r="AU22" s="275">
        <v>22</v>
      </c>
      <c r="AV22" s="273">
        <v>95</v>
      </c>
      <c r="AW22" s="274">
        <v>87</v>
      </c>
      <c r="AX22" s="275">
        <v>91</v>
      </c>
      <c r="AY22" s="273">
        <v>11</v>
      </c>
      <c r="AZ22" s="274">
        <v>19</v>
      </c>
      <c r="BA22" s="275">
        <v>15</v>
      </c>
      <c r="BB22" s="273">
        <v>71</v>
      </c>
      <c r="BC22" s="274">
        <v>68</v>
      </c>
      <c r="BD22" s="275">
        <v>69</v>
      </c>
      <c r="BE22" s="273">
        <v>18</v>
      </c>
      <c r="BF22" s="274">
        <v>14</v>
      </c>
      <c r="BG22" s="275">
        <v>16</v>
      </c>
      <c r="BH22" s="273">
        <v>89</v>
      </c>
      <c r="BI22" s="274">
        <v>81</v>
      </c>
      <c r="BJ22" s="275">
        <v>85</v>
      </c>
      <c r="BK22" s="273">
        <v>18</v>
      </c>
      <c r="BL22" s="274">
        <v>26</v>
      </c>
      <c r="BM22" s="275">
        <v>22</v>
      </c>
      <c r="BN22" s="273">
        <v>69</v>
      </c>
      <c r="BO22" s="274">
        <v>65</v>
      </c>
      <c r="BP22" s="275">
        <v>67</v>
      </c>
      <c r="BQ22" s="273">
        <v>13</v>
      </c>
      <c r="BR22" s="274">
        <v>9</v>
      </c>
      <c r="BS22" s="275">
        <v>11</v>
      </c>
      <c r="BT22" s="273">
        <v>82</v>
      </c>
      <c r="BU22" s="274">
        <v>74</v>
      </c>
      <c r="BV22" s="275">
        <v>78</v>
      </c>
      <c r="BW22" s="273">
        <v>13</v>
      </c>
      <c r="BX22" s="274">
        <v>26</v>
      </c>
      <c r="BY22" s="275">
        <v>20</v>
      </c>
      <c r="BZ22" s="273">
        <v>71</v>
      </c>
      <c r="CA22" s="274">
        <v>65</v>
      </c>
      <c r="CB22" s="275">
        <v>68</v>
      </c>
      <c r="CC22" s="273">
        <v>16</v>
      </c>
      <c r="CD22" s="274">
        <v>9</v>
      </c>
      <c r="CE22" s="275">
        <v>12</v>
      </c>
      <c r="CF22" s="273">
        <v>87</v>
      </c>
      <c r="CG22" s="274">
        <v>74</v>
      </c>
      <c r="CH22" s="275">
        <v>80</v>
      </c>
      <c r="CI22" s="273">
        <v>13</v>
      </c>
      <c r="CJ22" s="274">
        <v>24</v>
      </c>
      <c r="CK22" s="275">
        <v>19</v>
      </c>
      <c r="CL22" s="273">
        <v>73</v>
      </c>
      <c r="CM22" s="274">
        <v>69</v>
      </c>
      <c r="CN22" s="275">
        <v>71</v>
      </c>
      <c r="CO22" s="273">
        <v>14</v>
      </c>
      <c r="CP22" s="274">
        <v>7</v>
      </c>
      <c r="CQ22" s="275">
        <v>10</v>
      </c>
      <c r="CR22" s="273">
        <v>87</v>
      </c>
      <c r="CS22" s="274">
        <v>76</v>
      </c>
      <c r="CT22" s="275">
        <v>81</v>
      </c>
      <c r="CU22" s="273">
        <v>24</v>
      </c>
      <c r="CV22" s="274">
        <v>32</v>
      </c>
      <c r="CW22" s="275">
        <v>28</v>
      </c>
      <c r="CX22" s="273">
        <v>52</v>
      </c>
      <c r="CY22" s="274">
        <v>46</v>
      </c>
      <c r="CZ22" s="275">
        <v>49</v>
      </c>
      <c r="DA22" s="273">
        <v>24</v>
      </c>
      <c r="DB22" s="274">
        <v>22</v>
      </c>
      <c r="DC22" s="275">
        <v>23</v>
      </c>
      <c r="DD22" s="273">
        <v>76</v>
      </c>
      <c r="DE22" s="274">
        <v>68</v>
      </c>
      <c r="DF22" s="275">
        <v>72</v>
      </c>
      <c r="DG22" s="273">
        <v>30</v>
      </c>
      <c r="DH22" s="274">
        <v>39</v>
      </c>
      <c r="DI22" s="275">
        <v>34</v>
      </c>
      <c r="DJ22" s="273">
        <v>51</v>
      </c>
      <c r="DK22" s="274">
        <v>48</v>
      </c>
      <c r="DL22" s="275">
        <v>49</v>
      </c>
      <c r="DM22" s="273">
        <v>19</v>
      </c>
      <c r="DN22" s="274">
        <v>13</v>
      </c>
      <c r="DO22" s="275">
        <v>16</v>
      </c>
      <c r="DP22" s="273">
        <v>70</v>
      </c>
      <c r="DQ22" s="274">
        <v>61</v>
      </c>
      <c r="DR22" s="275">
        <v>66</v>
      </c>
      <c r="DS22" s="273">
        <v>24</v>
      </c>
      <c r="DT22" s="274">
        <v>26</v>
      </c>
      <c r="DU22" s="275">
        <v>25</v>
      </c>
      <c r="DV22" s="273">
        <v>59</v>
      </c>
      <c r="DW22" s="274">
        <v>51</v>
      </c>
      <c r="DX22" s="275">
        <v>55</v>
      </c>
      <c r="DY22" s="273">
        <v>18</v>
      </c>
      <c r="DZ22" s="274">
        <v>23</v>
      </c>
      <c r="EA22" s="275">
        <v>20</v>
      </c>
      <c r="EB22" s="273">
        <v>76</v>
      </c>
      <c r="EC22" s="274">
        <v>74</v>
      </c>
      <c r="ED22" s="275">
        <v>75</v>
      </c>
      <c r="EE22" s="273">
        <v>25</v>
      </c>
      <c r="EF22" s="274">
        <v>29</v>
      </c>
      <c r="EG22" s="275">
        <v>27</v>
      </c>
      <c r="EH22" s="273">
        <v>63</v>
      </c>
      <c r="EI22" s="274">
        <v>56</v>
      </c>
      <c r="EJ22" s="275">
        <v>60</v>
      </c>
      <c r="EK22" s="273">
        <v>12</v>
      </c>
      <c r="EL22" s="274">
        <v>14</v>
      </c>
      <c r="EM22" s="275">
        <v>13</v>
      </c>
      <c r="EN22" s="273">
        <v>75</v>
      </c>
      <c r="EO22" s="274">
        <v>71</v>
      </c>
      <c r="EP22" s="275">
        <v>73</v>
      </c>
      <c r="EQ22" s="273">
        <v>24</v>
      </c>
      <c r="ER22" s="274">
        <v>34</v>
      </c>
      <c r="ES22" s="275">
        <v>29</v>
      </c>
      <c r="ET22" s="273">
        <v>63</v>
      </c>
      <c r="EU22" s="274">
        <v>59</v>
      </c>
      <c r="EV22" s="275">
        <v>61</v>
      </c>
      <c r="EW22" s="273">
        <v>13</v>
      </c>
      <c r="EX22" s="274">
        <v>8</v>
      </c>
      <c r="EY22" s="275">
        <v>10</v>
      </c>
      <c r="EZ22" s="273">
        <v>76</v>
      </c>
      <c r="FA22" s="274">
        <v>66</v>
      </c>
      <c r="FB22" s="275">
        <v>71</v>
      </c>
      <c r="FC22" s="273">
        <v>24</v>
      </c>
      <c r="FD22" s="274">
        <v>32</v>
      </c>
      <c r="FE22" s="275">
        <v>28</v>
      </c>
      <c r="FF22" s="273">
        <v>69</v>
      </c>
      <c r="FG22" s="274">
        <v>60</v>
      </c>
      <c r="FH22" s="275">
        <v>65</v>
      </c>
      <c r="FI22" s="273">
        <v>7</v>
      </c>
      <c r="FJ22" s="274">
        <v>8</v>
      </c>
      <c r="FK22" s="275">
        <v>8</v>
      </c>
      <c r="FL22" s="273">
        <v>76</v>
      </c>
      <c r="FM22" s="274">
        <v>68</v>
      </c>
      <c r="FN22" s="275">
        <v>72</v>
      </c>
      <c r="FO22" s="273">
        <v>14</v>
      </c>
      <c r="FP22" s="274">
        <v>13</v>
      </c>
      <c r="FQ22" s="275">
        <v>14</v>
      </c>
      <c r="FR22" s="273">
        <v>79</v>
      </c>
      <c r="FS22" s="274">
        <v>76</v>
      </c>
      <c r="FT22" s="275">
        <v>77</v>
      </c>
      <c r="FU22" s="273">
        <v>7</v>
      </c>
      <c r="FV22" s="274">
        <v>11</v>
      </c>
      <c r="FW22" s="275">
        <v>9</v>
      </c>
      <c r="FX22" s="273">
        <v>86</v>
      </c>
      <c r="FY22" s="274">
        <v>87</v>
      </c>
      <c r="FZ22" s="275">
        <v>86</v>
      </c>
      <c r="GA22" s="273">
        <v>10</v>
      </c>
      <c r="GB22" s="274">
        <v>24</v>
      </c>
      <c r="GC22" s="275">
        <v>17</v>
      </c>
      <c r="GD22" s="273">
        <v>70</v>
      </c>
      <c r="GE22" s="274">
        <v>68</v>
      </c>
      <c r="GF22" s="275">
        <v>69</v>
      </c>
      <c r="GG22" s="273">
        <v>20</v>
      </c>
      <c r="GH22" s="274">
        <v>7</v>
      </c>
      <c r="GI22" s="275">
        <v>14</v>
      </c>
      <c r="GJ22" s="273">
        <v>90</v>
      </c>
      <c r="GK22" s="274">
        <v>76</v>
      </c>
      <c r="GL22" s="275">
        <v>83</v>
      </c>
      <c r="GM22" s="273">
        <v>15</v>
      </c>
      <c r="GN22" s="274">
        <v>30</v>
      </c>
      <c r="GO22" s="275">
        <v>22</v>
      </c>
      <c r="GP22" s="273">
        <v>71</v>
      </c>
      <c r="GQ22" s="274">
        <v>65</v>
      </c>
      <c r="GR22" s="275">
        <v>68</v>
      </c>
      <c r="GS22" s="273">
        <v>14</v>
      </c>
      <c r="GT22" s="274">
        <v>6</v>
      </c>
      <c r="GU22" s="275">
        <v>10</v>
      </c>
      <c r="GV22" s="273">
        <v>85</v>
      </c>
      <c r="GW22" s="274">
        <v>70</v>
      </c>
      <c r="GX22" s="275">
        <v>78</v>
      </c>
    </row>
    <row r="23" spans="2:206" x14ac:dyDescent="0.35">
      <c r="B23" t="s">
        <v>164</v>
      </c>
      <c r="C23" s="273">
        <v>42</v>
      </c>
      <c r="D23" s="274">
        <v>57</v>
      </c>
      <c r="E23" s="275">
        <v>50</v>
      </c>
      <c r="F23" s="273">
        <v>50</v>
      </c>
      <c r="G23" s="274">
        <v>40</v>
      </c>
      <c r="H23" s="275">
        <v>45</v>
      </c>
      <c r="I23" s="273">
        <v>8</v>
      </c>
      <c r="J23" s="274">
        <v>3</v>
      </c>
      <c r="K23" s="275">
        <v>5</v>
      </c>
      <c r="L23" s="273">
        <v>58</v>
      </c>
      <c r="M23" s="274">
        <v>43</v>
      </c>
      <c r="N23" s="275">
        <v>50</v>
      </c>
      <c r="O23" s="273">
        <v>45</v>
      </c>
      <c r="P23" s="274">
        <v>55</v>
      </c>
      <c r="Q23" s="275">
        <v>50</v>
      </c>
      <c r="R23" s="273">
        <v>49</v>
      </c>
      <c r="S23" s="274">
        <v>42</v>
      </c>
      <c r="T23" s="275">
        <v>45</v>
      </c>
      <c r="U23" s="273">
        <v>6</v>
      </c>
      <c r="V23" s="274">
        <v>3</v>
      </c>
      <c r="W23" s="275">
        <v>4</v>
      </c>
      <c r="X23" s="273">
        <v>55</v>
      </c>
      <c r="Y23" s="274">
        <v>45</v>
      </c>
      <c r="Z23" s="275">
        <v>50</v>
      </c>
      <c r="AA23" s="273">
        <v>50</v>
      </c>
      <c r="AB23" s="274">
        <v>60</v>
      </c>
      <c r="AC23" s="275">
        <v>55</v>
      </c>
      <c r="AD23" s="273">
        <v>46</v>
      </c>
      <c r="AE23" s="274">
        <v>37</v>
      </c>
      <c r="AF23" s="275">
        <v>42</v>
      </c>
      <c r="AG23" s="273">
        <v>4</v>
      </c>
      <c r="AH23" s="274">
        <v>3</v>
      </c>
      <c r="AI23" s="275">
        <v>3</v>
      </c>
      <c r="AJ23" s="273">
        <v>50</v>
      </c>
      <c r="AK23" s="274">
        <v>40</v>
      </c>
      <c r="AL23" s="275">
        <v>45</v>
      </c>
      <c r="AM23" s="273">
        <v>24</v>
      </c>
      <c r="AN23" s="274">
        <v>37</v>
      </c>
      <c r="AO23" s="275">
        <v>31</v>
      </c>
      <c r="AP23" s="273">
        <v>69</v>
      </c>
      <c r="AQ23" s="274">
        <v>59</v>
      </c>
      <c r="AR23" s="275">
        <v>64</v>
      </c>
      <c r="AS23" s="273">
        <v>7</v>
      </c>
      <c r="AT23" s="274">
        <v>4</v>
      </c>
      <c r="AU23" s="275">
        <v>6</v>
      </c>
      <c r="AV23" s="273">
        <v>76</v>
      </c>
      <c r="AW23" s="274">
        <v>63</v>
      </c>
      <c r="AX23" s="275">
        <v>69</v>
      </c>
      <c r="AY23" s="273">
        <v>28</v>
      </c>
      <c r="AZ23" s="274">
        <v>41</v>
      </c>
      <c r="BA23" s="275">
        <v>35</v>
      </c>
      <c r="BB23" s="273">
        <v>65</v>
      </c>
      <c r="BC23" s="274">
        <v>54</v>
      </c>
      <c r="BD23" s="275">
        <v>59</v>
      </c>
      <c r="BE23" s="273">
        <v>7</v>
      </c>
      <c r="BF23" s="274">
        <v>5</v>
      </c>
      <c r="BG23" s="275">
        <v>6</v>
      </c>
      <c r="BH23" s="273">
        <v>72</v>
      </c>
      <c r="BI23" s="274">
        <v>59</v>
      </c>
      <c r="BJ23" s="275">
        <v>65</v>
      </c>
      <c r="BK23" s="273">
        <v>31</v>
      </c>
      <c r="BL23" s="274">
        <v>43</v>
      </c>
      <c r="BM23" s="275">
        <v>37</v>
      </c>
      <c r="BN23" s="273">
        <v>62</v>
      </c>
      <c r="BO23" s="274">
        <v>53</v>
      </c>
      <c r="BP23" s="275">
        <v>57</v>
      </c>
      <c r="BQ23" s="273">
        <v>7</v>
      </c>
      <c r="BR23" s="274">
        <v>5</v>
      </c>
      <c r="BS23" s="275">
        <v>6</v>
      </c>
      <c r="BT23" s="273">
        <v>69</v>
      </c>
      <c r="BU23" s="274">
        <v>57</v>
      </c>
      <c r="BV23" s="275">
        <v>63</v>
      </c>
      <c r="BW23" s="273">
        <v>30</v>
      </c>
      <c r="BX23" s="274">
        <v>49</v>
      </c>
      <c r="BY23" s="275">
        <v>40</v>
      </c>
      <c r="BZ23" s="273">
        <v>64</v>
      </c>
      <c r="CA23" s="274">
        <v>48</v>
      </c>
      <c r="CB23" s="275">
        <v>56</v>
      </c>
      <c r="CC23" s="273">
        <v>6</v>
      </c>
      <c r="CD23" s="274">
        <v>3</v>
      </c>
      <c r="CE23" s="275">
        <v>5</v>
      </c>
      <c r="CF23" s="273">
        <v>70</v>
      </c>
      <c r="CG23" s="274">
        <v>51</v>
      </c>
      <c r="CH23" s="275">
        <v>60</v>
      </c>
      <c r="CI23" s="273">
        <v>30</v>
      </c>
      <c r="CJ23" s="274">
        <v>44</v>
      </c>
      <c r="CK23" s="275">
        <v>37</v>
      </c>
      <c r="CL23" s="273">
        <v>64</v>
      </c>
      <c r="CM23" s="274">
        <v>53</v>
      </c>
      <c r="CN23" s="275">
        <v>58</v>
      </c>
      <c r="CO23" s="273">
        <v>6</v>
      </c>
      <c r="CP23" s="274">
        <v>3</v>
      </c>
      <c r="CQ23" s="275">
        <v>5</v>
      </c>
      <c r="CR23" s="273">
        <v>70</v>
      </c>
      <c r="CS23" s="274">
        <v>56</v>
      </c>
      <c r="CT23" s="275">
        <v>63</v>
      </c>
      <c r="CU23" s="273">
        <v>67</v>
      </c>
      <c r="CV23" s="274">
        <v>80</v>
      </c>
      <c r="CW23" s="275">
        <v>74</v>
      </c>
      <c r="CX23" s="273">
        <v>29</v>
      </c>
      <c r="CY23" s="274">
        <v>19</v>
      </c>
      <c r="CZ23" s="275">
        <v>24</v>
      </c>
      <c r="DA23" s="273">
        <v>4</v>
      </c>
      <c r="DB23" s="274">
        <v>1</v>
      </c>
      <c r="DC23" s="275">
        <v>2</v>
      </c>
      <c r="DD23" s="273">
        <v>33</v>
      </c>
      <c r="DE23" s="274">
        <v>20</v>
      </c>
      <c r="DF23" s="275">
        <v>26</v>
      </c>
      <c r="DG23" s="273">
        <v>73</v>
      </c>
      <c r="DH23" s="274">
        <v>84</v>
      </c>
      <c r="DI23" s="275">
        <v>78</v>
      </c>
      <c r="DJ23" s="273">
        <v>25</v>
      </c>
      <c r="DK23" s="274">
        <v>15</v>
      </c>
      <c r="DL23" s="275">
        <v>20</v>
      </c>
      <c r="DM23" s="273">
        <v>2</v>
      </c>
      <c r="DN23" s="274">
        <v>1</v>
      </c>
      <c r="DO23" s="275">
        <v>1</v>
      </c>
      <c r="DP23" s="273">
        <v>27</v>
      </c>
      <c r="DQ23" s="274">
        <v>16</v>
      </c>
      <c r="DR23" s="275">
        <v>22</v>
      </c>
      <c r="DS23" s="273">
        <v>70</v>
      </c>
      <c r="DT23" s="274">
        <v>77</v>
      </c>
      <c r="DU23" s="275">
        <v>73</v>
      </c>
      <c r="DV23" s="273">
        <v>28</v>
      </c>
      <c r="DW23" s="274">
        <v>22</v>
      </c>
      <c r="DX23" s="275">
        <v>25</v>
      </c>
      <c r="DY23" s="273">
        <v>2</v>
      </c>
      <c r="DZ23" s="274">
        <v>2</v>
      </c>
      <c r="EA23" s="275">
        <v>2</v>
      </c>
      <c r="EB23" s="273">
        <v>30</v>
      </c>
      <c r="EC23" s="274">
        <v>23</v>
      </c>
      <c r="ED23" s="275">
        <v>27</v>
      </c>
      <c r="EE23" s="273">
        <v>59</v>
      </c>
      <c r="EF23" s="274">
        <v>68</v>
      </c>
      <c r="EG23" s="275">
        <v>64</v>
      </c>
      <c r="EH23" s="273">
        <v>39</v>
      </c>
      <c r="EI23" s="274">
        <v>30</v>
      </c>
      <c r="EJ23" s="275">
        <v>35</v>
      </c>
      <c r="EK23" s="273">
        <v>3</v>
      </c>
      <c r="EL23" s="274">
        <v>1</v>
      </c>
      <c r="EM23" s="275">
        <v>2</v>
      </c>
      <c r="EN23" s="273">
        <v>41</v>
      </c>
      <c r="EO23" s="274">
        <v>32</v>
      </c>
      <c r="EP23" s="275">
        <v>36</v>
      </c>
      <c r="EQ23" s="273">
        <v>44</v>
      </c>
      <c r="ER23" s="274">
        <v>52</v>
      </c>
      <c r="ES23" s="275">
        <v>48</v>
      </c>
      <c r="ET23" s="273">
        <v>53</v>
      </c>
      <c r="EU23" s="274">
        <v>46</v>
      </c>
      <c r="EV23" s="275">
        <v>49</v>
      </c>
      <c r="EW23" s="273">
        <v>4</v>
      </c>
      <c r="EX23" s="274">
        <v>2</v>
      </c>
      <c r="EY23" s="275">
        <v>3</v>
      </c>
      <c r="EZ23" s="273">
        <v>56</v>
      </c>
      <c r="FA23" s="274">
        <v>48</v>
      </c>
      <c r="FB23" s="275">
        <v>52</v>
      </c>
      <c r="FC23" s="273">
        <v>47</v>
      </c>
      <c r="FD23" s="274">
        <v>52</v>
      </c>
      <c r="FE23" s="275">
        <v>50</v>
      </c>
      <c r="FF23" s="273">
        <v>50</v>
      </c>
      <c r="FG23" s="274">
        <v>46</v>
      </c>
      <c r="FH23" s="275">
        <v>48</v>
      </c>
      <c r="FI23" s="273">
        <v>2</v>
      </c>
      <c r="FJ23" s="274">
        <v>2</v>
      </c>
      <c r="FK23" s="275">
        <v>2</v>
      </c>
      <c r="FL23" s="273">
        <v>53</v>
      </c>
      <c r="FM23" s="274">
        <v>48</v>
      </c>
      <c r="FN23" s="275">
        <v>50</v>
      </c>
      <c r="FO23" s="273">
        <v>39</v>
      </c>
      <c r="FP23" s="274">
        <v>43</v>
      </c>
      <c r="FQ23" s="275">
        <v>41</v>
      </c>
      <c r="FR23" s="273">
        <v>59</v>
      </c>
      <c r="FS23" s="274">
        <v>55</v>
      </c>
      <c r="FT23" s="275">
        <v>57</v>
      </c>
      <c r="FU23" s="273">
        <v>2</v>
      </c>
      <c r="FV23" s="274">
        <v>2</v>
      </c>
      <c r="FW23" s="275">
        <v>2</v>
      </c>
      <c r="FX23" s="273">
        <v>61</v>
      </c>
      <c r="FY23" s="274">
        <v>57</v>
      </c>
      <c r="FZ23" s="275">
        <v>59</v>
      </c>
      <c r="GA23" s="273">
        <v>29</v>
      </c>
      <c r="GB23" s="274">
        <v>49</v>
      </c>
      <c r="GC23" s="275">
        <v>39</v>
      </c>
      <c r="GD23" s="273">
        <v>65</v>
      </c>
      <c r="GE23" s="274">
        <v>49</v>
      </c>
      <c r="GF23" s="275">
        <v>56</v>
      </c>
      <c r="GG23" s="273">
        <v>6</v>
      </c>
      <c r="GH23" s="274">
        <v>2</v>
      </c>
      <c r="GI23" s="275">
        <v>4</v>
      </c>
      <c r="GJ23" s="273">
        <v>71</v>
      </c>
      <c r="GK23" s="274">
        <v>51</v>
      </c>
      <c r="GL23" s="275">
        <v>61</v>
      </c>
      <c r="GM23" s="273">
        <v>34</v>
      </c>
      <c r="GN23" s="274">
        <v>51</v>
      </c>
      <c r="GO23" s="275">
        <v>43</v>
      </c>
      <c r="GP23" s="273">
        <v>61</v>
      </c>
      <c r="GQ23" s="274">
        <v>47</v>
      </c>
      <c r="GR23" s="275">
        <v>54</v>
      </c>
      <c r="GS23" s="273">
        <v>5</v>
      </c>
      <c r="GT23" s="274">
        <v>2</v>
      </c>
      <c r="GU23" s="275">
        <v>3</v>
      </c>
      <c r="GV23" s="273">
        <v>66</v>
      </c>
      <c r="GW23" s="274">
        <v>49</v>
      </c>
      <c r="GX23" s="275">
        <v>57</v>
      </c>
    </row>
    <row r="24" spans="2:206" x14ac:dyDescent="0.35">
      <c r="B24" t="s">
        <v>242</v>
      </c>
      <c r="C24" s="273">
        <v>13</v>
      </c>
      <c r="D24" s="274">
        <v>24</v>
      </c>
      <c r="E24" s="275">
        <v>19</v>
      </c>
      <c r="F24" s="273">
        <v>62</v>
      </c>
      <c r="G24" s="274">
        <v>59</v>
      </c>
      <c r="H24" s="275">
        <v>60</v>
      </c>
      <c r="I24" s="273">
        <v>25</v>
      </c>
      <c r="J24" s="274">
        <v>17</v>
      </c>
      <c r="K24" s="275">
        <v>21</v>
      </c>
      <c r="L24" s="273">
        <v>87</v>
      </c>
      <c r="M24" s="274">
        <v>76</v>
      </c>
      <c r="N24" s="275">
        <v>81</v>
      </c>
      <c r="O24" s="273">
        <v>16</v>
      </c>
      <c r="P24" s="274">
        <v>26</v>
      </c>
      <c r="Q24" s="275">
        <v>21</v>
      </c>
      <c r="R24" s="273">
        <v>61</v>
      </c>
      <c r="S24" s="274">
        <v>58</v>
      </c>
      <c r="T24" s="275">
        <v>60</v>
      </c>
      <c r="U24" s="273">
        <v>23</v>
      </c>
      <c r="V24" s="274">
        <v>16</v>
      </c>
      <c r="W24" s="275">
        <v>19</v>
      </c>
      <c r="X24" s="273">
        <v>84</v>
      </c>
      <c r="Y24" s="274">
        <v>74</v>
      </c>
      <c r="Z24" s="275">
        <v>79</v>
      </c>
      <c r="AA24" s="273">
        <v>20</v>
      </c>
      <c r="AB24" s="274">
        <v>30</v>
      </c>
      <c r="AC24" s="275">
        <v>25</v>
      </c>
      <c r="AD24" s="273">
        <v>63</v>
      </c>
      <c r="AE24" s="274">
        <v>58</v>
      </c>
      <c r="AF24" s="275">
        <v>60</v>
      </c>
      <c r="AG24" s="273">
        <v>17</v>
      </c>
      <c r="AH24" s="274">
        <v>12</v>
      </c>
      <c r="AI24" s="275">
        <v>15</v>
      </c>
      <c r="AJ24" s="273">
        <v>80</v>
      </c>
      <c r="AK24" s="274">
        <v>70</v>
      </c>
      <c r="AL24" s="275">
        <v>75</v>
      </c>
      <c r="AM24" s="273">
        <v>7</v>
      </c>
      <c r="AN24" s="274">
        <v>16</v>
      </c>
      <c r="AO24" s="275">
        <v>11</v>
      </c>
      <c r="AP24" s="273">
        <v>70</v>
      </c>
      <c r="AQ24" s="274">
        <v>69</v>
      </c>
      <c r="AR24" s="275">
        <v>70</v>
      </c>
      <c r="AS24" s="273">
        <v>23</v>
      </c>
      <c r="AT24" s="274">
        <v>15</v>
      </c>
      <c r="AU24" s="275">
        <v>19</v>
      </c>
      <c r="AV24" s="273">
        <v>93</v>
      </c>
      <c r="AW24" s="274">
        <v>84</v>
      </c>
      <c r="AX24" s="275">
        <v>89</v>
      </c>
      <c r="AY24" s="273">
        <v>8</v>
      </c>
      <c r="AZ24" s="274">
        <v>16</v>
      </c>
      <c r="BA24" s="275">
        <v>12</v>
      </c>
      <c r="BB24" s="273">
        <v>72</v>
      </c>
      <c r="BC24" s="274">
        <v>70</v>
      </c>
      <c r="BD24" s="275">
        <v>71</v>
      </c>
      <c r="BE24" s="273">
        <v>20</v>
      </c>
      <c r="BF24" s="274">
        <v>14</v>
      </c>
      <c r="BG24" s="275">
        <v>17</v>
      </c>
      <c r="BH24" s="273">
        <v>92</v>
      </c>
      <c r="BI24" s="274">
        <v>84</v>
      </c>
      <c r="BJ24" s="275">
        <v>88</v>
      </c>
      <c r="BK24" s="273">
        <v>12</v>
      </c>
      <c r="BL24" s="274">
        <v>20</v>
      </c>
      <c r="BM24" s="275">
        <v>16</v>
      </c>
      <c r="BN24" s="273">
        <v>70</v>
      </c>
      <c r="BO24" s="274">
        <v>67</v>
      </c>
      <c r="BP24" s="275">
        <v>68</v>
      </c>
      <c r="BQ24" s="273">
        <v>18</v>
      </c>
      <c r="BR24" s="274">
        <v>14</v>
      </c>
      <c r="BS24" s="275">
        <v>16</v>
      </c>
      <c r="BT24" s="273">
        <v>88</v>
      </c>
      <c r="BU24" s="274">
        <v>80</v>
      </c>
      <c r="BV24" s="275">
        <v>84</v>
      </c>
      <c r="BW24" s="273">
        <v>9</v>
      </c>
      <c r="BX24" s="274">
        <v>21</v>
      </c>
      <c r="BY24" s="275">
        <v>15</v>
      </c>
      <c r="BZ24" s="273">
        <v>72</v>
      </c>
      <c r="CA24" s="274">
        <v>68</v>
      </c>
      <c r="CB24" s="275">
        <v>70</v>
      </c>
      <c r="CC24" s="273">
        <v>18</v>
      </c>
      <c r="CD24" s="274">
        <v>12</v>
      </c>
      <c r="CE24" s="275">
        <v>15</v>
      </c>
      <c r="CF24" s="273">
        <v>91</v>
      </c>
      <c r="CG24" s="274">
        <v>79</v>
      </c>
      <c r="CH24" s="275">
        <v>85</v>
      </c>
      <c r="CI24" s="273">
        <v>10</v>
      </c>
      <c r="CJ24" s="274">
        <v>20</v>
      </c>
      <c r="CK24" s="275">
        <v>15</v>
      </c>
      <c r="CL24" s="273">
        <v>73</v>
      </c>
      <c r="CM24" s="274">
        <v>69</v>
      </c>
      <c r="CN24" s="275">
        <v>71</v>
      </c>
      <c r="CO24" s="273">
        <v>17</v>
      </c>
      <c r="CP24" s="274">
        <v>11</v>
      </c>
      <c r="CQ24" s="275">
        <v>14</v>
      </c>
      <c r="CR24" s="273">
        <v>90</v>
      </c>
      <c r="CS24" s="274">
        <v>80</v>
      </c>
      <c r="CT24" s="275">
        <v>85</v>
      </c>
      <c r="CU24" s="273">
        <v>19</v>
      </c>
      <c r="CV24" s="274">
        <v>29</v>
      </c>
      <c r="CW24" s="275">
        <v>24</v>
      </c>
      <c r="CX24" s="273">
        <v>55</v>
      </c>
      <c r="CY24" s="274">
        <v>51</v>
      </c>
      <c r="CZ24" s="275">
        <v>53</v>
      </c>
      <c r="DA24" s="273">
        <v>26</v>
      </c>
      <c r="DB24" s="274">
        <v>20</v>
      </c>
      <c r="DC24" s="275">
        <v>23</v>
      </c>
      <c r="DD24" s="273">
        <v>81</v>
      </c>
      <c r="DE24" s="274">
        <v>71</v>
      </c>
      <c r="DF24" s="275">
        <v>76</v>
      </c>
      <c r="DG24" s="273">
        <v>24</v>
      </c>
      <c r="DH24" s="274">
        <v>37</v>
      </c>
      <c r="DI24" s="275">
        <v>30</v>
      </c>
      <c r="DJ24" s="273">
        <v>56</v>
      </c>
      <c r="DK24" s="274">
        <v>51</v>
      </c>
      <c r="DL24" s="275">
        <v>54</v>
      </c>
      <c r="DM24" s="273">
        <v>20</v>
      </c>
      <c r="DN24" s="274">
        <v>12</v>
      </c>
      <c r="DO24" s="275">
        <v>16</v>
      </c>
      <c r="DP24" s="273">
        <v>76</v>
      </c>
      <c r="DQ24" s="274">
        <v>63</v>
      </c>
      <c r="DR24" s="275">
        <v>70</v>
      </c>
      <c r="DS24" s="273">
        <v>23</v>
      </c>
      <c r="DT24" s="274">
        <v>31</v>
      </c>
      <c r="DU24" s="275">
        <v>27</v>
      </c>
      <c r="DV24" s="273">
        <v>62</v>
      </c>
      <c r="DW24" s="274">
        <v>55</v>
      </c>
      <c r="DX24" s="275">
        <v>58</v>
      </c>
      <c r="DY24" s="273">
        <v>15</v>
      </c>
      <c r="DZ24" s="274">
        <v>15</v>
      </c>
      <c r="EA24" s="275">
        <v>15</v>
      </c>
      <c r="EB24" s="273">
        <v>77</v>
      </c>
      <c r="EC24" s="274">
        <v>69</v>
      </c>
      <c r="ED24" s="275">
        <v>73</v>
      </c>
      <c r="EE24" s="273">
        <v>21</v>
      </c>
      <c r="EF24" s="274">
        <v>29</v>
      </c>
      <c r="EG24" s="275">
        <v>25</v>
      </c>
      <c r="EH24" s="273">
        <v>66</v>
      </c>
      <c r="EI24" s="274">
        <v>60</v>
      </c>
      <c r="EJ24" s="275">
        <v>63</v>
      </c>
      <c r="EK24" s="273">
        <v>12</v>
      </c>
      <c r="EL24" s="274">
        <v>12</v>
      </c>
      <c r="EM24" s="275">
        <v>12</v>
      </c>
      <c r="EN24" s="273">
        <v>79</v>
      </c>
      <c r="EO24" s="274">
        <v>71</v>
      </c>
      <c r="EP24" s="275">
        <v>75</v>
      </c>
      <c r="EQ24" s="273">
        <v>16</v>
      </c>
      <c r="ER24" s="274">
        <v>25</v>
      </c>
      <c r="ES24" s="275">
        <v>21</v>
      </c>
      <c r="ET24" s="273">
        <v>72</v>
      </c>
      <c r="EU24" s="274">
        <v>65</v>
      </c>
      <c r="EV24" s="275">
        <v>68</v>
      </c>
      <c r="EW24" s="273">
        <v>13</v>
      </c>
      <c r="EX24" s="274">
        <v>10</v>
      </c>
      <c r="EY24" s="275">
        <v>11</v>
      </c>
      <c r="EZ24" s="273">
        <v>84</v>
      </c>
      <c r="FA24" s="274">
        <v>75</v>
      </c>
      <c r="FB24" s="275">
        <v>79</v>
      </c>
      <c r="FC24" s="273">
        <v>18</v>
      </c>
      <c r="FD24" s="274">
        <v>25</v>
      </c>
      <c r="FE24" s="275">
        <v>22</v>
      </c>
      <c r="FF24" s="273">
        <v>72</v>
      </c>
      <c r="FG24" s="274">
        <v>65</v>
      </c>
      <c r="FH24" s="275">
        <v>69</v>
      </c>
      <c r="FI24" s="273">
        <v>10</v>
      </c>
      <c r="FJ24" s="274">
        <v>10</v>
      </c>
      <c r="FK24" s="275">
        <v>10</v>
      </c>
      <c r="FL24" s="273">
        <v>82</v>
      </c>
      <c r="FM24" s="274">
        <v>75</v>
      </c>
      <c r="FN24" s="275">
        <v>78</v>
      </c>
      <c r="FO24" s="273">
        <v>13</v>
      </c>
      <c r="FP24" s="274">
        <v>13</v>
      </c>
      <c r="FQ24" s="275">
        <v>13</v>
      </c>
      <c r="FR24" s="273">
        <v>80</v>
      </c>
      <c r="FS24" s="274">
        <v>76</v>
      </c>
      <c r="FT24" s="275">
        <v>78</v>
      </c>
      <c r="FU24" s="273">
        <v>7</v>
      </c>
      <c r="FV24" s="274">
        <v>11</v>
      </c>
      <c r="FW24" s="275">
        <v>9</v>
      </c>
      <c r="FX24" s="273">
        <v>87</v>
      </c>
      <c r="FY24" s="274">
        <v>87</v>
      </c>
      <c r="FZ24" s="275">
        <v>87</v>
      </c>
      <c r="GA24" s="273">
        <v>10</v>
      </c>
      <c r="GB24" s="274">
        <v>26</v>
      </c>
      <c r="GC24" s="275">
        <v>18</v>
      </c>
      <c r="GD24" s="273">
        <v>75</v>
      </c>
      <c r="GE24" s="274">
        <v>67</v>
      </c>
      <c r="GF24" s="275">
        <v>71</v>
      </c>
      <c r="GG24" s="273">
        <v>15</v>
      </c>
      <c r="GH24" s="274">
        <v>7</v>
      </c>
      <c r="GI24" s="275">
        <v>11</v>
      </c>
      <c r="GJ24" s="273">
        <v>90</v>
      </c>
      <c r="GK24" s="274">
        <v>74</v>
      </c>
      <c r="GL24" s="275">
        <v>82</v>
      </c>
      <c r="GM24" s="273">
        <v>14</v>
      </c>
      <c r="GN24" s="274">
        <v>29</v>
      </c>
      <c r="GO24" s="275">
        <v>22</v>
      </c>
      <c r="GP24" s="273">
        <v>74</v>
      </c>
      <c r="GQ24" s="274">
        <v>65</v>
      </c>
      <c r="GR24" s="275">
        <v>70</v>
      </c>
      <c r="GS24" s="273">
        <v>12</v>
      </c>
      <c r="GT24" s="274">
        <v>5</v>
      </c>
      <c r="GU24" s="275">
        <v>9</v>
      </c>
      <c r="GV24" s="273">
        <v>86</v>
      </c>
      <c r="GW24" s="274">
        <v>71</v>
      </c>
      <c r="GX24" s="275">
        <v>78</v>
      </c>
    </row>
    <row r="25" spans="2:206" x14ac:dyDescent="0.35">
      <c r="B25" t="s">
        <v>238</v>
      </c>
      <c r="C25" s="273">
        <v>11</v>
      </c>
      <c r="D25" s="274">
        <v>17</v>
      </c>
      <c r="E25" s="275">
        <v>14</v>
      </c>
      <c r="F25" s="273">
        <v>63</v>
      </c>
      <c r="G25" s="274">
        <v>66</v>
      </c>
      <c r="H25" s="275">
        <v>65</v>
      </c>
      <c r="I25" s="273">
        <v>26</v>
      </c>
      <c r="J25" s="274">
        <v>17</v>
      </c>
      <c r="K25" s="275">
        <v>21</v>
      </c>
      <c r="L25" s="273">
        <v>89</v>
      </c>
      <c r="M25" s="274">
        <v>83</v>
      </c>
      <c r="N25" s="275">
        <v>86</v>
      </c>
      <c r="O25" s="273">
        <v>10</v>
      </c>
      <c r="P25" s="274">
        <v>14</v>
      </c>
      <c r="Q25" s="275">
        <v>12</v>
      </c>
      <c r="R25" s="273">
        <v>62</v>
      </c>
      <c r="S25" s="274">
        <v>67</v>
      </c>
      <c r="T25" s="275">
        <v>64</v>
      </c>
      <c r="U25" s="273">
        <v>28</v>
      </c>
      <c r="V25" s="274">
        <v>19</v>
      </c>
      <c r="W25" s="275">
        <v>23</v>
      </c>
      <c r="X25" s="273">
        <v>90</v>
      </c>
      <c r="Y25" s="274">
        <v>86</v>
      </c>
      <c r="Z25" s="275">
        <v>88</v>
      </c>
      <c r="AA25" s="273">
        <v>12</v>
      </c>
      <c r="AB25" s="274">
        <v>17</v>
      </c>
      <c r="AC25" s="275">
        <v>14</v>
      </c>
      <c r="AD25" s="273">
        <v>63</v>
      </c>
      <c r="AE25" s="274">
        <v>67</v>
      </c>
      <c r="AF25" s="275">
        <v>65</v>
      </c>
      <c r="AG25" s="273">
        <v>25</v>
      </c>
      <c r="AH25" s="274">
        <v>17</v>
      </c>
      <c r="AI25" s="275">
        <v>21</v>
      </c>
      <c r="AJ25" s="273">
        <v>88</v>
      </c>
      <c r="AK25" s="274">
        <v>83</v>
      </c>
      <c r="AL25" s="275">
        <v>86</v>
      </c>
      <c r="AM25" s="273">
        <v>8</v>
      </c>
      <c r="AN25" s="274">
        <v>17</v>
      </c>
      <c r="AO25" s="275">
        <v>12</v>
      </c>
      <c r="AP25" s="273">
        <v>70</v>
      </c>
      <c r="AQ25" s="274">
        <v>73</v>
      </c>
      <c r="AR25" s="275">
        <v>72</v>
      </c>
      <c r="AS25" s="273">
        <v>22</v>
      </c>
      <c r="AT25" s="274">
        <v>10</v>
      </c>
      <c r="AU25" s="275">
        <v>16</v>
      </c>
      <c r="AV25" s="273">
        <v>92</v>
      </c>
      <c r="AW25" s="274">
        <v>83</v>
      </c>
      <c r="AX25" s="275">
        <v>88</v>
      </c>
      <c r="AY25" s="273">
        <v>6</v>
      </c>
      <c r="AZ25" s="274">
        <v>12</v>
      </c>
      <c r="BA25" s="275">
        <v>9</v>
      </c>
      <c r="BB25" s="273">
        <v>70</v>
      </c>
      <c r="BC25" s="274">
        <v>73</v>
      </c>
      <c r="BD25" s="275">
        <v>71</v>
      </c>
      <c r="BE25" s="273">
        <v>24</v>
      </c>
      <c r="BF25" s="274">
        <v>15</v>
      </c>
      <c r="BG25" s="275">
        <v>19</v>
      </c>
      <c r="BH25" s="273">
        <v>94</v>
      </c>
      <c r="BI25" s="274">
        <v>88</v>
      </c>
      <c r="BJ25" s="275">
        <v>91</v>
      </c>
      <c r="BK25" s="273">
        <v>9</v>
      </c>
      <c r="BL25" s="274">
        <v>12</v>
      </c>
      <c r="BM25" s="275">
        <v>11</v>
      </c>
      <c r="BN25" s="273">
        <v>67</v>
      </c>
      <c r="BO25" s="274">
        <v>73</v>
      </c>
      <c r="BP25" s="275">
        <v>70</v>
      </c>
      <c r="BQ25" s="273">
        <v>24</v>
      </c>
      <c r="BR25" s="274">
        <v>15</v>
      </c>
      <c r="BS25" s="275">
        <v>20</v>
      </c>
      <c r="BT25" s="273">
        <v>91</v>
      </c>
      <c r="BU25" s="274">
        <v>88</v>
      </c>
      <c r="BV25" s="275">
        <v>89</v>
      </c>
      <c r="BW25" s="273">
        <v>7</v>
      </c>
      <c r="BX25" s="274">
        <v>18</v>
      </c>
      <c r="BY25" s="275">
        <v>13</v>
      </c>
      <c r="BZ25" s="273">
        <v>70</v>
      </c>
      <c r="CA25" s="274">
        <v>70</v>
      </c>
      <c r="CB25" s="275">
        <v>70</v>
      </c>
      <c r="CC25" s="273">
        <v>22</v>
      </c>
      <c r="CD25" s="274">
        <v>12</v>
      </c>
      <c r="CE25" s="275">
        <v>17</v>
      </c>
      <c r="CF25" s="273">
        <v>93</v>
      </c>
      <c r="CG25" s="274">
        <v>82</v>
      </c>
      <c r="CH25" s="275">
        <v>87</v>
      </c>
      <c r="CI25" s="273">
        <v>7</v>
      </c>
      <c r="CJ25" s="274">
        <v>15</v>
      </c>
      <c r="CK25" s="275">
        <v>11</v>
      </c>
      <c r="CL25" s="273">
        <v>71</v>
      </c>
      <c r="CM25" s="274">
        <v>73</v>
      </c>
      <c r="CN25" s="275">
        <v>72</v>
      </c>
      <c r="CO25" s="273">
        <v>22</v>
      </c>
      <c r="CP25" s="274">
        <v>12</v>
      </c>
      <c r="CQ25" s="275">
        <v>17</v>
      </c>
      <c r="CR25" s="273">
        <v>93</v>
      </c>
      <c r="CS25" s="274">
        <v>85</v>
      </c>
      <c r="CT25" s="275">
        <v>89</v>
      </c>
      <c r="CU25" s="273">
        <v>20</v>
      </c>
      <c r="CV25" s="274">
        <v>29</v>
      </c>
      <c r="CW25" s="275">
        <v>25</v>
      </c>
      <c r="CX25" s="273">
        <v>59</v>
      </c>
      <c r="CY25" s="274">
        <v>55</v>
      </c>
      <c r="CZ25" s="275">
        <v>57</v>
      </c>
      <c r="DA25" s="273">
        <v>21</v>
      </c>
      <c r="DB25" s="274">
        <v>16</v>
      </c>
      <c r="DC25" s="275">
        <v>19</v>
      </c>
      <c r="DD25" s="273">
        <v>80</v>
      </c>
      <c r="DE25" s="274">
        <v>71</v>
      </c>
      <c r="DF25" s="275">
        <v>75</v>
      </c>
      <c r="DG25" s="273">
        <v>26</v>
      </c>
      <c r="DH25" s="274">
        <v>41</v>
      </c>
      <c r="DI25" s="275">
        <v>34</v>
      </c>
      <c r="DJ25" s="273">
        <v>58</v>
      </c>
      <c r="DK25" s="274">
        <v>52</v>
      </c>
      <c r="DL25" s="275">
        <v>55</v>
      </c>
      <c r="DM25" s="273">
        <v>16</v>
      </c>
      <c r="DN25" s="274">
        <v>7</v>
      </c>
      <c r="DO25" s="275">
        <v>11</v>
      </c>
      <c r="DP25" s="273">
        <v>74</v>
      </c>
      <c r="DQ25" s="274">
        <v>59</v>
      </c>
      <c r="DR25" s="275">
        <v>66</v>
      </c>
      <c r="DS25" s="273">
        <v>24</v>
      </c>
      <c r="DT25" s="274">
        <v>29</v>
      </c>
      <c r="DU25" s="275">
        <v>27</v>
      </c>
      <c r="DV25" s="273">
        <v>63</v>
      </c>
      <c r="DW25" s="274">
        <v>56</v>
      </c>
      <c r="DX25" s="275">
        <v>59</v>
      </c>
      <c r="DY25" s="273">
        <v>13</v>
      </c>
      <c r="DZ25" s="274">
        <v>15</v>
      </c>
      <c r="EA25" s="275">
        <v>14</v>
      </c>
      <c r="EB25" s="273">
        <v>76</v>
      </c>
      <c r="EC25" s="274">
        <v>71</v>
      </c>
      <c r="ED25" s="275">
        <v>73</v>
      </c>
      <c r="EE25" s="273">
        <v>17</v>
      </c>
      <c r="EF25" s="274">
        <v>21</v>
      </c>
      <c r="EG25" s="275">
        <v>19</v>
      </c>
      <c r="EH25" s="273">
        <v>72</v>
      </c>
      <c r="EI25" s="274">
        <v>68</v>
      </c>
      <c r="EJ25" s="275">
        <v>70</v>
      </c>
      <c r="EK25" s="273">
        <v>12</v>
      </c>
      <c r="EL25" s="274">
        <v>12</v>
      </c>
      <c r="EM25" s="275">
        <v>12</v>
      </c>
      <c r="EN25" s="273">
        <v>83</v>
      </c>
      <c r="EO25" s="274">
        <v>79</v>
      </c>
      <c r="EP25" s="275">
        <v>81</v>
      </c>
      <c r="EQ25" s="273">
        <v>10</v>
      </c>
      <c r="ER25" s="274">
        <v>15</v>
      </c>
      <c r="ES25" s="275">
        <v>12</v>
      </c>
      <c r="ET25" s="273">
        <v>74</v>
      </c>
      <c r="EU25" s="274">
        <v>76</v>
      </c>
      <c r="EV25" s="275">
        <v>75</v>
      </c>
      <c r="EW25" s="273">
        <v>15</v>
      </c>
      <c r="EX25" s="274">
        <v>10</v>
      </c>
      <c r="EY25" s="275">
        <v>12</v>
      </c>
      <c r="EZ25" s="273">
        <v>90</v>
      </c>
      <c r="FA25" s="274">
        <v>85</v>
      </c>
      <c r="FB25" s="275">
        <v>88</v>
      </c>
      <c r="FC25" s="273">
        <v>11</v>
      </c>
      <c r="FD25" s="274">
        <v>14</v>
      </c>
      <c r="FE25" s="275">
        <v>13</v>
      </c>
      <c r="FF25" s="273">
        <v>74</v>
      </c>
      <c r="FG25" s="274">
        <v>71</v>
      </c>
      <c r="FH25" s="275">
        <v>72</v>
      </c>
      <c r="FI25" s="273">
        <v>15</v>
      </c>
      <c r="FJ25" s="274">
        <v>15</v>
      </c>
      <c r="FK25" s="275">
        <v>15</v>
      </c>
      <c r="FL25" s="273">
        <v>89</v>
      </c>
      <c r="FM25" s="274">
        <v>86</v>
      </c>
      <c r="FN25" s="275">
        <v>87</v>
      </c>
      <c r="FO25" s="273">
        <v>9</v>
      </c>
      <c r="FP25" s="274">
        <v>10</v>
      </c>
      <c r="FQ25" s="275">
        <v>9</v>
      </c>
      <c r="FR25" s="273">
        <v>81</v>
      </c>
      <c r="FS25" s="274">
        <v>79</v>
      </c>
      <c r="FT25" s="275">
        <v>80</v>
      </c>
      <c r="FU25" s="273">
        <v>10</v>
      </c>
      <c r="FV25" s="274">
        <v>12</v>
      </c>
      <c r="FW25" s="275">
        <v>11</v>
      </c>
      <c r="FX25" s="273">
        <v>91</v>
      </c>
      <c r="FY25" s="274">
        <v>90</v>
      </c>
      <c r="FZ25" s="275">
        <v>91</v>
      </c>
      <c r="GA25" s="273">
        <v>6</v>
      </c>
      <c r="GB25" s="274">
        <v>16</v>
      </c>
      <c r="GC25" s="275">
        <v>11</v>
      </c>
      <c r="GD25" s="273">
        <v>72</v>
      </c>
      <c r="GE25" s="274">
        <v>75</v>
      </c>
      <c r="GF25" s="275">
        <v>74</v>
      </c>
      <c r="GG25" s="273">
        <v>21</v>
      </c>
      <c r="GH25" s="274">
        <v>9</v>
      </c>
      <c r="GI25" s="275">
        <v>15</v>
      </c>
      <c r="GJ25" s="273">
        <v>94</v>
      </c>
      <c r="GK25" s="274">
        <v>84</v>
      </c>
      <c r="GL25" s="275">
        <v>89</v>
      </c>
      <c r="GM25" s="273">
        <v>7</v>
      </c>
      <c r="GN25" s="274">
        <v>17</v>
      </c>
      <c r="GO25" s="275">
        <v>12</v>
      </c>
      <c r="GP25" s="273">
        <v>73</v>
      </c>
      <c r="GQ25" s="274">
        <v>75</v>
      </c>
      <c r="GR25" s="275">
        <v>74</v>
      </c>
      <c r="GS25" s="273">
        <v>19</v>
      </c>
      <c r="GT25" s="274">
        <v>8</v>
      </c>
      <c r="GU25" s="275">
        <v>14</v>
      </c>
      <c r="GV25" s="273">
        <v>93</v>
      </c>
      <c r="GW25" s="274">
        <v>83</v>
      </c>
      <c r="GX25" s="275">
        <v>88</v>
      </c>
    </row>
    <row r="26" spans="2:206" x14ac:dyDescent="0.35">
      <c r="B26" t="s">
        <v>243</v>
      </c>
      <c r="C26" s="273">
        <v>23</v>
      </c>
      <c r="D26" s="274">
        <v>35</v>
      </c>
      <c r="E26" s="275">
        <v>29</v>
      </c>
      <c r="F26" s="273">
        <v>62</v>
      </c>
      <c r="G26" s="274">
        <v>55</v>
      </c>
      <c r="H26" s="275">
        <v>58</v>
      </c>
      <c r="I26" s="273">
        <v>15</v>
      </c>
      <c r="J26" s="274">
        <v>9</v>
      </c>
      <c r="K26" s="275">
        <v>12</v>
      </c>
      <c r="L26" s="273">
        <v>77</v>
      </c>
      <c r="M26" s="274">
        <v>65</v>
      </c>
      <c r="N26" s="275">
        <v>71</v>
      </c>
      <c r="O26" s="273">
        <v>26</v>
      </c>
      <c r="P26" s="274">
        <v>36</v>
      </c>
      <c r="Q26" s="275">
        <v>31</v>
      </c>
      <c r="R26" s="273">
        <v>61</v>
      </c>
      <c r="S26" s="274">
        <v>55</v>
      </c>
      <c r="T26" s="275">
        <v>58</v>
      </c>
      <c r="U26" s="273">
        <v>13</v>
      </c>
      <c r="V26" s="274">
        <v>9</v>
      </c>
      <c r="W26" s="275">
        <v>11</v>
      </c>
      <c r="X26" s="273">
        <v>74</v>
      </c>
      <c r="Y26" s="274">
        <v>64</v>
      </c>
      <c r="Z26" s="275">
        <v>69</v>
      </c>
      <c r="AA26" s="273">
        <v>31</v>
      </c>
      <c r="AB26" s="274">
        <v>42</v>
      </c>
      <c r="AC26" s="275">
        <v>36</v>
      </c>
      <c r="AD26" s="273">
        <v>60</v>
      </c>
      <c r="AE26" s="274">
        <v>52</v>
      </c>
      <c r="AF26" s="275">
        <v>56</v>
      </c>
      <c r="AG26" s="273">
        <v>9</v>
      </c>
      <c r="AH26" s="274">
        <v>6</v>
      </c>
      <c r="AI26" s="275">
        <v>8</v>
      </c>
      <c r="AJ26" s="273">
        <v>69</v>
      </c>
      <c r="AK26" s="274">
        <v>58</v>
      </c>
      <c r="AL26" s="275">
        <v>64</v>
      </c>
      <c r="AM26" s="273">
        <v>14</v>
      </c>
      <c r="AN26" s="274">
        <v>25</v>
      </c>
      <c r="AO26" s="275">
        <v>20</v>
      </c>
      <c r="AP26" s="273">
        <v>73</v>
      </c>
      <c r="AQ26" s="274">
        <v>67</v>
      </c>
      <c r="AR26" s="275">
        <v>70</v>
      </c>
      <c r="AS26" s="273">
        <v>13</v>
      </c>
      <c r="AT26" s="274">
        <v>8</v>
      </c>
      <c r="AU26" s="275">
        <v>10</v>
      </c>
      <c r="AV26" s="273">
        <v>86</v>
      </c>
      <c r="AW26" s="274">
        <v>75</v>
      </c>
      <c r="AX26" s="275">
        <v>80</v>
      </c>
      <c r="AY26" s="273">
        <v>16</v>
      </c>
      <c r="AZ26" s="274">
        <v>25</v>
      </c>
      <c r="BA26" s="275">
        <v>20</v>
      </c>
      <c r="BB26" s="273">
        <v>73</v>
      </c>
      <c r="BC26" s="274">
        <v>67</v>
      </c>
      <c r="BD26" s="275">
        <v>70</v>
      </c>
      <c r="BE26" s="273">
        <v>12</v>
      </c>
      <c r="BF26" s="274">
        <v>8</v>
      </c>
      <c r="BG26" s="275">
        <v>10</v>
      </c>
      <c r="BH26" s="273">
        <v>84</v>
      </c>
      <c r="BI26" s="274">
        <v>75</v>
      </c>
      <c r="BJ26" s="275">
        <v>80</v>
      </c>
      <c r="BK26" s="273">
        <v>21</v>
      </c>
      <c r="BL26" s="274">
        <v>30</v>
      </c>
      <c r="BM26" s="275">
        <v>26</v>
      </c>
      <c r="BN26" s="273">
        <v>68</v>
      </c>
      <c r="BO26" s="274">
        <v>62</v>
      </c>
      <c r="BP26" s="275">
        <v>65</v>
      </c>
      <c r="BQ26" s="273">
        <v>11</v>
      </c>
      <c r="BR26" s="274">
        <v>8</v>
      </c>
      <c r="BS26" s="275">
        <v>9</v>
      </c>
      <c r="BT26" s="273">
        <v>79</v>
      </c>
      <c r="BU26" s="274">
        <v>70</v>
      </c>
      <c r="BV26" s="275">
        <v>74</v>
      </c>
      <c r="BW26" s="273">
        <v>17</v>
      </c>
      <c r="BX26" s="274">
        <v>30</v>
      </c>
      <c r="BY26" s="275">
        <v>24</v>
      </c>
      <c r="BZ26" s="273">
        <v>72</v>
      </c>
      <c r="CA26" s="274">
        <v>63</v>
      </c>
      <c r="CB26" s="275">
        <v>67</v>
      </c>
      <c r="CC26" s="273">
        <v>11</v>
      </c>
      <c r="CD26" s="274">
        <v>7</v>
      </c>
      <c r="CE26" s="275">
        <v>9</v>
      </c>
      <c r="CF26" s="273">
        <v>83</v>
      </c>
      <c r="CG26" s="274">
        <v>70</v>
      </c>
      <c r="CH26" s="275">
        <v>76</v>
      </c>
      <c r="CI26" s="273">
        <v>17</v>
      </c>
      <c r="CJ26" s="274">
        <v>28</v>
      </c>
      <c r="CK26" s="275">
        <v>23</v>
      </c>
      <c r="CL26" s="273">
        <v>72</v>
      </c>
      <c r="CM26" s="274">
        <v>65</v>
      </c>
      <c r="CN26" s="275">
        <v>69</v>
      </c>
      <c r="CO26" s="273">
        <v>10</v>
      </c>
      <c r="CP26" s="274">
        <v>7</v>
      </c>
      <c r="CQ26" s="275">
        <v>9</v>
      </c>
      <c r="CR26" s="273">
        <v>83</v>
      </c>
      <c r="CS26" s="274">
        <v>72</v>
      </c>
      <c r="CT26" s="275">
        <v>77</v>
      </c>
      <c r="CU26" s="273">
        <v>34</v>
      </c>
      <c r="CV26" s="274">
        <v>46</v>
      </c>
      <c r="CW26" s="275">
        <v>40</v>
      </c>
      <c r="CX26" s="273">
        <v>52</v>
      </c>
      <c r="CY26" s="274">
        <v>43</v>
      </c>
      <c r="CZ26" s="275">
        <v>47</v>
      </c>
      <c r="DA26" s="273">
        <v>14</v>
      </c>
      <c r="DB26" s="274">
        <v>11</v>
      </c>
      <c r="DC26" s="275">
        <v>12</v>
      </c>
      <c r="DD26" s="273">
        <v>66</v>
      </c>
      <c r="DE26" s="274">
        <v>54</v>
      </c>
      <c r="DF26" s="275">
        <v>60</v>
      </c>
      <c r="DG26" s="273">
        <v>40</v>
      </c>
      <c r="DH26" s="274">
        <v>56</v>
      </c>
      <c r="DI26" s="275">
        <v>48</v>
      </c>
      <c r="DJ26" s="273">
        <v>50</v>
      </c>
      <c r="DK26" s="274">
        <v>39</v>
      </c>
      <c r="DL26" s="275">
        <v>44</v>
      </c>
      <c r="DM26" s="273">
        <v>10</v>
      </c>
      <c r="DN26" s="274">
        <v>5</v>
      </c>
      <c r="DO26" s="275">
        <v>8</v>
      </c>
      <c r="DP26" s="273">
        <v>60</v>
      </c>
      <c r="DQ26" s="274">
        <v>44</v>
      </c>
      <c r="DR26" s="275">
        <v>52</v>
      </c>
      <c r="DS26" s="273">
        <v>39</v>
      </c>
      <c r="DT26" s="274">
        <v>47</v>
      </c>
      <c r="DU26" s="275">
        <v>43</v>
      </c>
      <c r="DV26" s="273">
        <v>54</v>
      </c>
      <c r="DW26" s="274">
        <v>46</v>
      </c>
      <c r="DX26" s="275">
        <v>50</v>
      </c>
      <c r="DY26" s="273">
        <v>7</v>
      </c>
      <c r="DZ26" s="274">
        <v>7</v>
      </c>
      <c r="EA26" s="275">
        <v>7</v>
      </c>
      <c r="EB26" s="273">
        <v>61</v>
      </c>
      <c r="EC26" s="274">
        <v>53</v>
      </c>
      <c r="ED26" s="275">
        <v>57</v>
      </c>
      <c r="EE26" s="273">
        <v>35</v>
      </c>
      <c r="EF26" s="274">
        <v>44</v>
      </c>
      <c r="EG26" s="275">
        <v>39</v>
      </c>
      <c r="EH26" s="273">
        <v>60</v>
      </c>
      <c r="EI26" s="274">
        <v>51</v>
      </c>
      <c r="EJ26" s="275">
        <v>55</v>
      </c>
      <c r="EK26" s="273">
        <v>5</v>
      </c>
      <c r="EL26" s="274">
        <v>5</v>
      </c>
      <c r="EM26" s="275">
        <v>5</v>
      </c>
      <c r="EN26" s="273">
        <v>65</v>
      </c>
      <c r="EO26" s="274">
        <v>56</v>
      </c>
      <c r="EP26" s="275">
        <v>61</v>
      </c>
      <c r="EQ26" s="273">
        <v>27</v>
      </c>
      <c r="ER26" s="274">
        <v>38</v>
      </c>
      <c r="ES26" s="275">
        <v>33</v>
      </c>
      <c r="ET26" s="273">
        <v>66</v>
      </c>
      <c r="EU26" s="274">
        <v>57</v>
      </c>
      <c r="EV26" s="275">
        <v>62</v>
      </c>
      <c r="EW26" s="273">
        <v>7</v>
      </c>
      <c r="EX26" s="274">
        <v>5</v>
      </c>
      <c r="EY26" s="275">
        <v>6</v>
      </c>
      <c r="EZ26" s="273">
        <v>73</v>
      </c>
      <c r="FA26" s="274">
        <v>62</v>
      </c>
      <c r="FB26" s="275">
        <v>67</v>
      </c>
      <c r="FC26" s="273">
        <v>31</v>
      </c>
      <c r="FD26" s="274">
        <v>39</v>
      </c>
      <c r="FE26" s="275">
        <v>35</v>
      </c>
      <c r="FF26" s="273">
        <v>65</v>
      </c>
      <c r="FG26" s="274">
        <v>57</v>
      </c>
      <c r="FH26" s="275">
        <v>61</v>
      </c>
      <c r="FI26" s="273">
        <v>4</v>
      </c>
      <c r="FJ26" s="274">
        <v>4</v>
      </c>
      <c r="FK26" s="275">
        <v>4</v>
      </c>
      <c r="FL26" s="273">
        <v>69</v>
      </c>
      <c r="FM26" s="274">
        <v>61</v>
      </c>
      <c r="FN26" s="275">
        <v>65</v>
      </c>
      <c r="FO26" s="273">
        <v>23</v>
      </c>
      <c r="FP26" s="274">
        <v>22</v>
      </c>
      <c r="FQ26" s="275">
        <v>22</v>
      </c>
      <c r="FR26" s="273">
        <v>74</v>
      </c>
      <c r="FS26" s="274">
        <v>72</v>
      </c>
      <c r="FT26" s="275">
        <v>73</v>
      </c>
      <c r="FU26" s="273">
        <v>4</v>
      </c>
      <c r="FV26" s="274">
        <v>6</v>
      </c>
      <c r="FW26" s="275">
        <v>5</v>
      </c>
      <c r="FX26" s="273">
        <v>77</v>
      </c>
      <c r="FY26" s="274">
        <v>78</v>
      </c>
      <c r="FZ26" s="275">
        <v>78</v>
      </c>
      <c r="GA26" s="273">
        <v>20</v>
      </c>
      <c r="GB26" s="274">
        <v>39</v>
      </c>
      <c r="GC26" s="275">
        <v>30</v>
      </c>
      <c r="GD26" s="273">
        <v>72</v>
      </c>
      <c r="GE26" s="274">
        <v>57</v>
      </c>
      <c r="GF26" s="275">
        <v>64</v>
      </c>
      <c r="GG26" s="273">
        <v>8</v>
      </c>
      <c r="GH26" s="274">
        <v>4</v>
      </c>
      <c r="GI26" s="275">
        <v>6</v>
      </c>
      <c r="GJ26" s="273">
        <v>80</v>
      </c>
      <c r="GK26" s="274">
        <v>61</v>
      </c>
      <c r="GL26" s="275">
        <v>70</v>
      </c>
      <c r="GM26" s="273">
        <v>25</v>
      </c>
      <c r="GN26" s="274">
        <v>42</v>
      </c>
      <c r="GO26" s="275">
        <v>34</v>
      </c>
      <c r="GP26" s="273">
        <v>68</v>
      </c>
      <c r="GQ26" s="274">
        <v>55</v>
      </c>
      <c r="GR26" s="275">
        <v>61</v>
      </c>
      <c r="GS26" s="273">
        <v>7</v>
      </c>
      <c r="GT26" s="274">
        <v>3</v>
      </c>
      <c r="GU26" s="275">
        <v>5</v>
      </c>
      <c r="GV26" s="273">
        <v>75</v>
      </c>
      <c r="GW26" s="274">
        <v>58</v>
      </c>
      <c r="GX26" s="275">
        <v>66</v>
      </c>
    </row>
    <row r="27" spans="2:206" x14ac:dyDescent="0.35">
      <c r="B27" t="s">
        <v>188</v>
      </c>
      <c r="C27" s="273">
        <v>29</v>
      </c>
      <c r="D27" s="274">
        <v>40</v>
      </c>
      <c r="E27" s="275">
        <v>34</v>
      </c>
      <c r="F27" s="273">
        <v>63</v>
      </c>
      <c r="G27" s="274">
        <v>55</v>
      </c>
      <c r="H27" s="275">
        <v>59</v>
      </c>
      <c r="I27" s="273">
        <v>8</v>
      </c>
      <c r="J27" s="274">
        <v>5</v>
      </c>
      <c r="K27" s="275">
        <v>7</v>
      </c>
      <c r="L27" s="273">
        <v>71</v>
      </c>
      <c r="M27" s="274">
        <v>60</v>
      </c>
      <c r="N27" s="275">
        <v>66</v>
      </c>
      <c r="O27" s="273">
        <v>31</v>
      </c>
      <c r="P27" s="274">
        <v>41</v>
      </c>
      <c r="Q27" s="275">
        <v>36</v>
      </c>
      <c r="R27" s="273">
        <v>61</v>
      </c>
      <c r="S27" s="274">
        <v>53</v>
      </c>
      <c r="T27" s="275">
        <v>57</v>
      </c>
      <c r="U27" s="273">
        <v>8</v>
      </c>
      <c r="V27" s="274">
        <v>6</v>
      </c>
      <c r="W27" s="275">
        <v>7</v>
      </c>
      <c r="X27" s="273">
        <v>69</v>
      </c>
      <c r="Y27" s="274">
        <v>59</v>
      </c>
      <c r="Z27" s="275">
        <v>64</v>
      </c>
      <c r="AA27" s="273">
        <v>33</v>
      </c>
      <c r="AB27" s="274">
        <v>43</v>
      </c>
      <c r="AC27" s="275">
        <v>38</v>
      </c>
      <c r="AD27" s="273">
        <v>61</v>
      </c>
      <c r="AE27" s="274">
        <v>52</v>
      </c>
      <c r="AF27" s="275">
        <v>57</v>
      </c>
      <c r="AG27" s="273">
        <v>5</v>
      </c>
      <c r="AH27" s="274">
        <v>5</v>
      </c>
      <c r="AI27" s="275">
        <v>5</v>
      </c>
      <c r="AJ27" s="273">
        <v>67</v>
      </c>
      <c r="AK27" s="274">
        <v>57</v>
      </c>
      <c r="AL27" s="275">
        <v>62</v>
      </c>
      <c r="AM27" s="273">
        <v>20</v>
      </c>
      <c r="AN27" s="274">
        <v>33</v>
      </c>
      <c r="AO27" s="275">
        <v>26</v>
      </c>
      <c r="AP27" s="273">
        <v>74</v>
      </c>
      <c r="AQ27" s="274">
        <v>63</v>
      </c>
      <c r="AR27" s="275">
        <v>69</v>
      </c>
      <c r="AS27" s="273">
        <v>6</v>
      </c>
      <c r="AT27" s="274">
        <v>4</v>
      </c>
      <c r="AU27" s="275">
        <v>5</v>
      </c>
      <c r="AV27" s="273">
        <v>80</v>
      </c>
      <c r="AW27" s="274">
        <v>67</v>
      </c>
      <c r="AX27" s="275">
        <v>74</v>
      </c>
      <c r="AY27" s="273">
        <v>20</v>
      </c>
      <c r="AZ27" s="274">
        <v>33</v>
      </c>
      <c r="BA27" s="275">
        <v>26</v>
      </c>
      <c r="BB27" s="273">
        <v>74</v>
      </c>
      <c r="BC27" s="274">
        <v>62</v>
      </c>
      <c r="BD27" s="275">
        <v>68</v>
      </c>
      <c r="BE27" s="273">
        <v>7</v>
      </c>
      <c r="BF27" s="274">
        <v>5</v>
      </c>
      <c r="BG27" s="275">
        <v>6</v>
      </c>
      <c r="BH27" s="273">
        <v>80</v>
      </c>
      <c r="BI27" s="274">
        <v>67</v>
      </c>
      <c r="BJ27" s="275">
        <v>74</v>
      </c>
      <c r="BK27" s="273">
        <v>27</v>
      </c>
      <c r="BL27" s="274">
        <v>29</v>
      </c>
      <c r="BM27" s="275">
        <v>28</v>
      </c>
      <c r="BN27" s="273">
        <v>68</v>
      </c>
      <c r="BO27" s="274">
        <v>66</v>
      </c>
      <c r="BP27" s="275">
        <v>67</v>
      </c>
      <c r="BQ27" s="273">
        <v>5</v>
      </c>
      <c r="BR27" s="274">
        <v>6</v>
      </c>
      <c r="BS27" s="275">
        <v>5</v>
      </c>
      <c r="BT27" s="273">
        <v>73</v>
      </c>
      <c r="BU27" s="274">
        <v>71</v>
      </c>
      <c r="BV27" s="275">
        <v>72</v>
      </c>
      <c r="BW27" s="273">
        <v>21</v>
      </c>
      <c r="BX27" s="274">
        <v>37</v>
      </c>
      <c r="BY27" s="275">
        <v>29</v>
      </c>
      <c r="BZ27" s="273">
        <v>73</v>
      </c>
      <c r="CA27" s="274">
        <v>58</v>
      </c>
      <c r="CB27" s="275">
        <v>66</v>
      </c>
      <c r="CC27" s="273">
        <v>6</v>
      </c>
      <c r="CD27" s="274">
        <v>5</v>
      </c>
      <c r="CE27" s="275">
        <v>6</v>
      </c>
      <c r="CF27" s="273">
        <v>79</v>
      </c>
      <c r="CG27" s="274">
        <v>63</v>
      </c>
      <c r="CH27" s="275">
        <v>71</v>
      </c>
      <c r="CI27" s="273">
        <v>19</v>
      </c>
      <c r="CJ27" s="274">
        <v>34</v>
      </c>
      <c r="CK27" s="275">
        <v>26</v>
      </c>
      <c r="CL27" s="273">
        <v>75</v>
      </c>
      <c r="CM27" s="274">
        <v>61</v>
      </c>
      <c r="CN27" s="275">
        <v>69</v>
      </c>
      <c r="CO27" s="273">
        <v>5</v>
      </c>
      <c r="CP27" s="274">
        <v>5</v>
      </c>
      <c r="CQ27" s="275">
        <v>5</v>
      </c>
      <c r="CR27" s="273">
        <v>81</v>
      </c>
      <c r="CS27" s="274">
        <v>66</v>
      </c>
      <c r="CT27" s="275">
        <v>74</v>
      </c>
      <c r="CU27" s="273">
        <v>59</v>
      </c>
      <c r="CV27" s="274">
        <v>65</v>
      </c>
      <c r="CW27" s="275">
        <v>61</v>
      </c>
      <c r="CX27" s="273">
        <v>36</v>
      </c>
      <c r="CY27" s="274">
        <v>30</v>
      </c>
      <c r="CZ27" s="275">
        <v>33</v>
      </c>
      <c r="DA27" s="273">
        <v>5</v>
      </c>
      <c r="DB27" s="274">
        <v>5</v>
      </c>
      <c r="DC27" s="275">
        <v>5</v>
      </c>
      <c r="DD27" s="273">
        <v>41</v>
      </c>
      <c r="DE27" s="274">
        <v>35</v>
      </c>
      <c r="DF27" s="275">
        <v>39</v>
      </c>
      <c r="DG27" s="273">
        <v>65</v>
      </c>
      <c r="DH27" s="274">
        <v>73</v>
      </c>
      <c r="DI27" s="275">
        <v>69</v>
      </c>
      <c r="DJ27" s="273">
        <v>32</v>
      </c>
      <c r="DK27" s="274">
        <v>24</v>
      </c>
      <c r="DL27" s="275">
        <v>28</v>
      </c>
      <c r="DM27" s="273">
        <v>3</v>
      </c>
      <c r="DN27" s="274">
        <v>3</v>
      </c>
      <c r="DO27" s="275">
        <v>3</v>
      </c>
      <c r="DP27" s="273">
        <v>35</v>
      </c>
      <c r="DQ27" s="274">
        <v>27</v>
      </c>
      <c r="DR27" s="275">
        <v>31</v>
      </c>
      <c r="DS27" s="273">
        <v>60</v>
      </c>
      <c r="DT27" s="274">
        <v>62</v>
      </c>
      <c r="DU27" s="275">
        <v>61</v>
      </c>
      <c r="DV27" s="273">
        <v>38</v>
      </c>
      <c r="DW27" s="274">
        <v>34</v>
      </c>
      <c r="DX27" s="275">
        <v>36</v>
      </c>
      <c r="DY27" s="273">
        <v>2</v>
      </c>
      <c r="DZ27" s="274">
        <v>4</v>
      </c>
      <c r="EA27" s="275">
        <v>3</v>
      </c>
      <c r="EB27" s="273">
        <v>40</v>
      </c>
      <c r="EC27" s="274">
        <v>38</v>
      </c>
      <c r="ED27" s="275">
        <v>39</v>
      </c>
      <c r="EE27" s="273">
        <v>46</v>
      </c>
      <c r="EF27" s="274">
        <v>53</v>
      </c>
      <c r="EG27" s="275">
        <v>49</v>
      </c>
      <c r="EH27" s="273">
        <v>51</v>
      </c>
      <c r="EI27" s="274">
        <v>44</v>
      </c>
      <c r="EJ27" s="275">
        <v>48</v>
      </c>
      <c r="EK27" s="273">
        <v>3</v>
      </c>
      <c r="EL27" s="274">
        <v>3</v>
      </c>
      <c r="EM27" s="275">
        <v>3</v>
      </c>
      <c r="EN27" s="273">
        <v>54</v>
      </c>
      <c r="EO27" s="274">
        <v>47</v>
      </c>
      <c r="EP27" s="275">
        <v>51</v>
      </c>
      <c r="EQ27" s="273">
        <v>31</v>
      </c>
      <c r="ER27" s="274">
        <v>44</v>
      </c>
      <c r="ES27" s="275">
        <v>37</v>
      </c>
      <c r="ET27" s="273">
        <v>66</v>
      </c>
      <c r="EU27" s="274">
        <v>54</v>
      </c>
      <c r="EV27" s="275">
        <v>60</v>
      </c>
      <c r="EW27" s="273">
        <v>3</v>
      </c>
      <c r="EX27" s="274">
        <v>2</v>
      </c>
      <c r="EY27" s="275">
        <v>2</v>
      </c>
      <c r="EZ27" s="273">
        <v>69</v>
      </c>
      <c r="FA27" s="274">
        <v>56</v>
      </c>
      <c r="FB27" s="275">
        <v>63</v>
      </c>
      <c r="FC27" s="273">
        <v>35</v>
      </c>
      <c r="FD27" s="274">
        <v>42</v>
      </c>
      <c r="FE27" s="275">
        <v>38</v>
      </c>
      <c r="FF27" s="273">
        <v>63</v>
      </c>
      <c r="FG27" s="274">
        <v>55</v>
      </c>
      <c r="FH27" s="275">
        <v>59</v>
      </c>
      <c r="FI27" s="273">
        <v>3</v>
      </c>
      <c r="FJ27" s="274">
        <v>3</v>
      </c>
      <c r="FK27" s="275">
        <v>3</v>
      </c>
      <c r="FL27" s="273">
        <v>65</v>
      </c>
      <c r="FM27" s="274">
        <v>58</v>
      </c>
      <c r="FN27" s="275">
        <v>62</v>
      </c>
      <c r="FO27" s="273">
        <v>28</v>
      </c>
      <c r="FP27" s="274">
        <v>31</v>
      </c>
      <c r="FQ27" s="275">
        <v>29</v>
      </c>
      <c r="FR27" s="273">
        <v>70</v>
      </c>
      <c r="FS27" s="274">
        <v>66</v>
      </c>
      <c r="FT27" s="275">
        <v>68</v>
      </c>
      <c r="FU27" s="273">
        <v>2</v>
      </c>
      <c r="FV27" s="274">
        <v>3</v>
      </c>
      <c r="FW27" s="275">
        <v>3</v>
      </c>
      <c r="FX27" s="273">
        <v>72</v>
      </c>
      <c r="FY27" s="274">
        <v>69</v>
      </c>
      <c r="FZ27" s="275">
        <v>71</v>
      </c>
      <c r="GA27" s="273">
        <v>21</v>
      </c>
      <c r="GB27" s="274">
        <v>38</v>
      </c>
      <c r="GC27" s="275">
        <v>30</v>
      </c>
      <c r="GD27" s="273">
        <v>73</v>
      </c>
      <c r="GE27" s="274">
        <v>59</v>
      </c>
      <c r="GF27" s="275">
        <v>66</v>
      </c>
      <c r="GG27" s="273">
        <v>6</v>
      </c>
      <c r="GH27" s="274">
        <v>3</v>
      </c>
      <c r="GI27" s="275">
        <v>4</v>
      </c>
      <c r="GJ27" s="273">
        <v>79</v>
      </c>
      <c r="GK27" s="274">
        <v>62</v>
      </c>
      <c r="GL27" s="275">
        <v>70</v>
      </c>
      <c r="GM27" s="273">
        <v>25</v>
      </c>
      <c r="GN27" s="274">
        <v>42</v>
      </c>
      <c r="GO27" s="275">
        <v>33</v>
      </c>
      <c r="GP27" s="273">
        <v>70</v>
      </c>
      <c r="GQ27" s="274">
        <v>56</v>
      </c>
      <c r="GR27" s="275">
        <v>63</v>
      </c>
      <c r="GS27" s="273">
        <v>5</v>
      </c>
      <c r="GT27" s="274">
        <v>2</v>
      </c>
      <c r="GU27" s="275">
        <v>3</v>
      </c>
      <c r="GV27" s="273">
        <v>75</v>
      </c>
      <c r="GW27" s="274">
        <v>58</v>
      </c>
      <c r="GX27" s="275">
        <v>67</v>
      </c>
    </row>
    <row r="28" spans="2:206" x14ac:dyDescent="0.35">
      <c r="B28" t="s">
        <v>241</v>
      </c>
      <c r="C28" s="273">
        <v>12</v>
      </c>
      <c r="D28" s="274">
        <v>22</v>
      </c>
      <c r="E28" s="275">
        <v>17</v>
      </c>
      <c r="F28" s="273">
        <v>61</v>
      </c>
      <c r="G28" s="274">
        <v>60</v>
      </c>
      <c r="H28" s="275">
        <v>61</v>
      </c>
      <c r="I28" s="273">
        <v>27</v>
      </c>
      <c r="J28" s="274">
        <v>17</v>
      </c>
      <c r="K28" s="275">
        <v>22</v>
      </c>
      <c r="L28" s="273">
        <v>88</v>
      </c>
      <c r="M28" s="274">
        <v>78</v>
      </c>
      <c r="N28" s="275">
        <v>83</v>
      </c>
      <c r="O28" s="273">
        <v>12</v>
      </c>
      <c r="P28" s="274">
        <v>21</v>
      </c>
      <c r="Q28" s="275">
        <v>17</v>
      </c>
      <c r="R28" s="273">
        <v>62</v>
      </c>
      <c r="S28" s="274">
        <v>60</v>
      </c>
      <c r="T28" s="275">
        <v>61</v>
      </c>
      <c r="U28" s="273">
        <v>26</v>
      </c>
      <c r="V28" s="274">
        <v>19</v>
      </c>
      <c r="W28" s="275">
        <v>22</v>
      </c>
      <c r="X28" s="273">
        <v>88</v>
      </c>
      <c r="Y28" s="274">
        <v>79</v>
      </c>
      <c r="Z28" s="275">
        <v>83</v>
      </c>
      <c r="AA28" s="273">
        <v>15</v>
      </c>
      <c r="AB28" s="274">
        <v>24</v>
      </c>
      <c r="AC28" s="275">
        <v>20</v>
      </c>
      <c r="AD28" s="273">
        <v>64</v>
      </c>
      <c r="AE28" s="274">
        <v>61</v>
      </c>
      <c r="AF28" s="275">
        <v>63</v>
      </c>
      <c r="AG28" s="273">
        <v>21</v>
      </c>
      <c r="AH28" s="274">
        <v>15</v>
      </c>
      <c r="AI28" s="275">
        <v>18</v>
      </c>
      <c r="AJ28" s="273">
        <v>85</v>
      </c>
      <c r="AK28" s="274">
        <v>76</v>
      </c>
      <c r="AL28" s="275">
        <v>80</v>
      </c>
      <c r="AM28" s="273">
        <v>7</v>
      </c>
      <c r="AN28" s="274">
        <v>16</v>
      </c>
      <c r="AO28" s="275">
        <v>11</v>
      </c>
      <c r="AP28" s="273">
        <v>70</v>
      </c>
      <c r="AQ28" s="274">
        <v>70</v>
      </c>
      <c r="AR28" s="275">
        <v>70</v>
      </c>
      <c r="AS28" s="273">
        <v>23</v>
      </c>
      <c r="AT28" s="274">
        <v>14</v>
      </c>
      <c r="AU28" s="275">
        <v>19</v>
      </c>
      <c r="AV28" s="273">
        <v>93</v>
      </c>
      <c r="AW28" s="274">
        <v>84</v>
      </c>
      <c r="AX28" s="275">
        <v>89</v>
      </c>
      <c r="AY28" s="273">
        <v>7</v>
      </c>
      <c r="AZ28" s="274">
        <v>13</v>
      </c>
      <c r="BA28" s="275">
        <v>10</v>
      </c>
      <c r="BB28" s="273">
        <v>71</v>
      </c>
      <c r="BC28" s="274">
        <v>72</v>
      </c>
      <c r="BD28" s="275">
        <v>72</v>
      </c>
      <c r="BE28" s="273">
        <v>22</v>
      </c>
      <c r="BF28" s="274">
        <v>14</v>
      </c>
      <c r="BG28" s="275">
        <v>18</v>
      </c>
      <c r="BH28" s="273">
        <v>93</v>
      </c>
      <c r="BI28" s="274">
        <v>87</v>
      </c>
      <c r="BJ28" s="275">
        <v>90</v>
      </c>
      <c r="BK28" s="273">
        <v>10</v>
      </c>
      <c r="BL28" s="274">
        <v>17</v>
      </c>
      <c r="BM28" s="275">
        <v>14</v>
      </c>
      <c r="BN28" s="273">
        <v>70</v>
      </c>
      <c r="BO28" s="274">
        <v>68</v>
      </c>
      <c r="BP28" s="275">
        <v>69</v>
      </c>
      <c r="BQ28" s="273">
        <v>20</v>
      </c>
      <c r="BR28" s="274">
        <v>15</v>
      </c>
      <c r="BS28" s="275">
        <v>17</v>
      </c>
      <c r="BT28" s="273">
        <v>90</v>
      </c>
      <c r="BU28" s="274">
        <v>83</v>
      </c>
      <c r="BV28" s="275">
        <v>86</v>
      </c>
      <c r="BW28" s="273">
        <v>9</v>
      </c>
      <c r="BX28" s="274">
        <v>20</v>
      </c>
      <c r="BY28" s="275">
        <v>15</v>
      </c>
      <c r="BZ28" s="273">
        <v>71</v>
      </c>
      <c r="CA28" s="274">
        <v>67</v>
      </c>
      <c r="CB28" s="275">
        <v>69</v>
      </c>
      <c r="CC28" s="273">
        <v>19</v>
      </c>
      <c r="CD28" s="274">
        <v>12</v>
      </c>
      <c r="CE28" s="275">
        <v>16</v>
      </c>
      <c r="CF28" s="273">
        <v>91</v>
      </c>
      <c r="CG28" s="274">
        <v>80</v>
      </c>
      <c r="CH28" s="275">
        <v>85</v>
      </c>
      <c r="CI28" s="273">
        <v>10</v>
      </c>
      <c r="CJ28" s="274">
        <v>18</v>
      </c>
      <c r="CK28" s="275">
        <v>14</v>
      </c>
      <c r="CL28" s="273">
        <v>72</v>
      </c>
      <c r="CM28" s="274">
        <v>71</v>
      </c>
      <c r="CN28" s="275">
        <v>72</v>
      </c>
      <c r="CO28" s="273">
        <v>18</v>
      </c>
      <c r="CP28" s="274">
        <v>11</v>
      </c>
      <c r="CQ28" s="275">
        <v>15</v>
      </c>
      <c r="CR28" s="273">
        <v>90</v>
      </c>
      <c r="CS28" s="274">
        <v>82</v>
      </c>
      <c r="CT28" s="275">
        <v>86</v>
      </c>
      <c r="CU28" s="273">
        <v>20</v>
      </c>
      <c r="CV28" s="274">
        <v>29</v>
      </c>
      <c r="CW28" s="275">
        <v>25</v>
      </c>
      <c r="CX28" s="273">
        <v>54</v>
      </c>
      <c r="CY28" s="274">
        <v>51</v>
      </c>
      <c r="CZ28" s="275">
        <v>53</v>
      </c>
      <c r="DA28" s="273">
        <v>25</v>
      </c>
      <c r="DB28" s="274">
        <v>20</v>
      </c>
      <c r="DC28" s="275">
        <v>23</v>
      </c>
      <c r="DD28" s="273">
        <v>80</v>
      </c>
      <c r="DE28" s="274">
        <v>71</v>
      </c>
      <c r="DF28" s="275">
        <v>75</v>
      </c>
      <c r="DG28" s="273">
        <v>25</v>
      </c>
      <c r="DH28" s="274">
        <v>40</v>
      </c>
      <c r="DI28" s="275">
        <v>32</v>
      </c>
      <c r="DJ28" s="273">
        <v>56</v>
      </c>
      <c r="DK28" s="274">
        <v>50</v>
      </c>
      <c r="DL28" s="275">
        <v>53</v>
      </c>
      <c r="DM28" s="273">
        <v>19</v>
      </c>
      <c r="DN28" s="274">
        <v>11</v>
      </c>
      <c r="DO28" s="275">
        <v>15</v>
      </c>
      <c r="DP28" s="273">
        <v>75</v>
      </c>
      <c r="DQ28" s="274">
        <v>60</v>
      </c>
      <c r="DR28" s="275">
        <v>68</v>
      </c>
      <c r="DS28" s="273">
        <v>24</v>
      </c>
      <c r="DT28" s="274">
        <v>29</v>
      </c>
      <c r="DU28" s="275">
        <v>26</v>
      </c>
      <c r="DV28" s="273">
        <v>62</v>
      </c>
      <c r="DW28" s="274">
        <v>55</v>
      </c>
      <c r="DX28" s="275">
        <v>58</v>
      </c>
      <c r="DY28" s="273">
        <v>14</v>
      </c>
      <c r="DZ28" s="274">
        <v>16</v>
      </c>
      <c r="EA28" s="275">
        <v>15</v>
      </c>
      <c r="EB28" s="273">
        <v>76</v>
      </c>
      <c r="EC28" s="274">
        <v>71</v>
      </c>
      <c r="ED28" s="275">
        <v>74</v>
      </c>
      <c r="EE28" s="273">
        <v>18</v>
      </c>
      <c r="EF28" s="274">
        <v>25</v>
      </c>
      <c r="EG28" s="275">
        <v>21</v>
      </c>
      <c r="EH28" s="273">
        <v>70</v>
      </c>
      <c r="EI28" s="274">
        <v>63</v>
      </c>
      <c r="EJ28" s="275">
        <v>66</v>
      </c>
      <c r="EK28" s="273">
        <v>12</v>
      </c>
      <c r="EL28" s="274">
        <v>13</v>
      </c>
      <c r="EM28" s="275">
        <v>13</v>
      </c>
      <c r="EN28" s="273">
        <v>82</v>
      </c>
      <c r="EO28" s="274">
        <v>75</v>
      </c>
      <c r="EP28" s="275">
        <v>79</v>
      </c>
      <c r="EQ28" s="273">
        <v>12</v>
      </c>
      <c r="ER28" s="274">
        <v>21</v>
      </c>
      <c r="ES28" s="275">
        <v>16</v>
      </c>
      <c r="ET28" s="273">
        <v>73</v>
      </c>
      <c r="EU28" s="274">
        <v>68</v>
      </c>
      <c r="EV28" s="275">
        <v>70</v>
      </c>
      <c r="EW28" s="273">
        <v>15</v>
      </c>
      <c r="EX28" s="274">
        <v>11</v>
      </c>
      <c r="EY28" s="275">
        <v>13</v>
      </c>
      <c r="EZ28" s="273">
        <v>88</v>
      </c>
      <c r="FA28" s="274">
        <v>79</v>
      </c>
      <c r="FB28" s="275">
        <v>84</v>
      </c>
      <c r="FC28" s="273">
        <v>13</v>
      </c>
      <c r="FD28" s="274">
        <v>19</v>
      </c>
      <c r="FE28" s="275">
        <v>16</v>
      </c>
      <c r="FF28" s="273">
        <v>73</v>
      </c>
      <c r="FG28" s="274">
        <v>68</v>
      </c>
      <c r="FH28" s="275">
        <v>70</v>
      </c>
      <c r="FI28" s="273">
        <v>13</v>
      </c>
      <c r="FJ28" s="274">
        <v>13</v>
      </c>
      <c r="FK28" s="275">
        <v>13</v>
      </c>
      <c r="FL28" s="273">
        <v>87</v>
      </c>
      <c r="FM28" s="274">
        <v>81</v>
      </c>
      <c r="FN28" s="275">
        <v>84</v>
      </c>
      <c r="FO28" s="273">
        <v>10</v>
      </c>
      <c r="FP28" s="274">
        <v>10</v>
      </c>
      <c r="FQ28" s="275">
        <v>10</v>
      </c>
      <c r="FR28" s="273">
        <v>82</v>
      </c>
      <c r="FS28" s="274">
        <v>78</v>
      </c>
      <c r="FT28" s="275">
        <v>80</v>
      </c>
      <c r="FU28" s="273">
        <v>9</v>
      </c>
      <c r="FV28" s="274">
        <v>12</v>
      </c>
      <c r="FW28" s="275">
        <v>10</v>
      </c>
      <c r="FX28" s="273">
        <v>90</v>
      </c>
      <c r="FY28" s="274">
        <v>90</v>
      </c>
      <c r="FZ28" s="275">
        <v>90</v>
      </c>
      <c r="GA28" s="273">
        <v>7</v>
      </c>
      <c r="GB28" s="274">
        <v>23</v>
      </c>
      <c r="GC28" s="275">
        <v>15</v>
      </c>
      <c r="GD28" s="273">
        <v>73</v>
      </c>
      <c r="GE28" s="274">
        <v>70</v>
      </c>
      <c r="GF28" s="275">
        <v>71</v>
      </c>
      <c r="GG28" s="273">
        <v>19</v>
      </c>
      <c r="GH28" s="274">
        <v>8</v>
      </c>
      <c r="GI28" s="275">
        <v>13</v>
      </c>
      <c r="GJ28" s="273">
        <v>93</v>
      </c>
      <c r="GK28" s="274">
        <v>77</v>
      </c>
      <c r="GL28" s="275">
        <v>85</v>
      </c>
      <c r="GM28" s="273">
        <v>9</v>
      </c>
      <c r="GN28" s="274">
        <v>23</v>
      </c>
      <c r="GO28" s="275">
        <v>16</v>
      </c>
      <c r="GP28" s="273">
        <v>74</v>
      </c>
      <c r="GQ28" s="274">
        <v>69</v>
      </c>
      <c r="GR28" s="275">
        <v>72</v>
      </c>
      <c r="GS28" s="273">
        <v>17</v>
      </c>
      <c r="GT28" s="274">
        <v>7</v>
      </c>
      <c r="GU28" s="275">
        <v>12</v>
      </c>
      <c r="GV28" s="273">
        <v>91</v>
      </c>
      <c r="GW28" s="274">
        <v>77</v>
      </c>
      <c r="GX28" s="275">
        <v>84</v>
      </c>
    </row>
    <row r="29" spans="2:206" x14ac:dyDescent="0.35">
      <c r="B29" t="s">
        <v>240</v>
      </c>
      <c r="C29" s="273">
        <v>12</v>
      </c>
      <c r="D29" s="274">
        <v>26</v>
      </c>
      <c r="E29" s="275">
        <v>19</v>
      </c>
      <c r="F29" s="273">
        <v>66</v>
      </c>
      <c r="G29" s="274">
        <v>60</v>
      </c>
      <c r="H29" s="275">
        <v>63</v>
      </c>
      <c r="I29" s="273">
        <v>23</v>
      </c>
      <c r="J29" s="274">
        <v>14</v>
      </c>
      <c r="K29" s="275">
        <v>18</v>
      </c>
      <c r="L29" s="273">
        <v>88</v>
      </c>
      <c r="M29" s="274">
        <v>74</v>
      </c>
      <c r="N29" s="275">
        <v>81</v>
      </c>
      <c r="O29" s="273">
        <v>13</v>
      </c>
      <c r="P29" s="274">
        <v>25</v>
      </c>
      <c r="Q29" s="275">
        <v>19</v>
      </c>
      <c r="R29" s="273">
        <v>64</v>
      </c>
      <c r="S29" s="274">
        <v>60</v>
      </c>
      <c r="T29" s="275">
        <v>62</v>
      </c>
      <c r="U29" s="273">
        <v>22</v>
      </c>
      <c r="V29" s="274">
        <v>15</v>
      </c>
      <c r="W29" s="275">
        <v>19</v>
      </c>
      <c r="X29" s="273">
        <v>87</v>
      </c>
      <c r="Y29" s="274">
        <v>75</v>
      </c>
      <c r="Z29" s="275">
        <v>81</v>
      </c>
      <c r="AA29" s="273">
        <v>16</v>
      </c>
      <c r="AB29" s="274">
        <v>29</v>
      </c>
      <c r="AC29" s="275">
        <v>22</v>
      </c>
      <c r="AD29" s="273">
        <v>66</v>
      </c>
      <c r="AE29" s="274">
        <v>59</v>
      </c>
      <c r="AF29" s="275">
        <v>62</v>
      </c>
      <c r="AG29" s="273">
        <v>18</v>
      </c>
      <c r="AH29" s="274">
        <v>13</v>
      </c>
      <c r="AI29" s="275">
        <v>15</v>
      </c>
      <c r="AJ29" s="273">
        <v>84</v>
      </c>
      <c r="AK29" s="274">
        <v>71</v>
      </c>
      <c r="AL29" s="275">
        <v>78</v>
      </c>
      <c r="AM29" s="273">
        <v>7</v>
      </c>
      <c r="AN29" s="274">
        <v>18</v>
      </c>
      <c r="AO29" s="275">
        <v>13</v>
      </c>
      <c r="AP29" s="273">
        <v>71</v>
      </c>
      <c r="AQ29" s="274">
        <v>69</v>
      </c>
      <c r="AR29" s="275">
        <v>70</v>
      </c>
      <c r="AS29" s="273">
        <v>22</v>
      </c>
      <c r="AT29" s="274">
        <v>13</v>
      </c>
      <c r="AU29" s="275">
        <v>18</v>
      </c>
      <c r="AV29" s="273">
        <v>93</v>
      </c>
      <c r="AW29" s="274">
        <v>82</v>
      </c>
      <c r="AX29" s="275">
        <v>87</v>
      </c>
      <c r="AY29" s="273">
        <v>7</v>
      </c>
      <c r="AZ29" s="274">
        <v>15</v>
      </c>
      <c r="BA29" s="275">
        <v>11</v>
      </c>
      <c r="BB29" s="273">
        <v>74</v>
      </c>
      <c r="BC29" s="274">
        <v>72</v>
      </c>
      <c r="BD29" s="275">
        <v>73</v>
      </c>
      <c r="BE29" s="273">
        <v>19</v>
      </c>
      <c r="BF29" s="274">
        <v>13</v>
      </c>
      <c r="BG29" s="275">
        <v>16</v>
      </c>
      <c r="BH29" s="273">
        <v>93</v>
      </c>
      <c r="BI29" s="274">
        <v>85</v>
      </c>
      <c r="BJ29" s="275">
        <v>89</v>
      </c>
      <c r="BK29" s="273">
        <v>11</v>
      </c>
      <c r="BL29" s="274">
        <v>20</v>
      </c>
      <c r="BM29" s="275">
        <v>15</v>
      </c>
      <c r="BN29" s="273">
        <v>71</v>
      </c>
      <c r="BO29" s="274">
        <v>67</v>
      </c>
      <c r="BP29" s="275">
        <v>69</v>
      </c>
      <c r="BQ29" s="273">
        <v>18</v>
      </c>
      <c r="BR29" s="274">
        <v>13</v>
      </c>
      <c r="BS29" s="275">
        <v>15</v>
      </c>
      <c r="BT29" s="273">
        <v>89</v>
      </c>
      <c r="BU29" s="274">
        <v>80</v>
      </c>
      <c r="BV29" s="275">
        <v>85</v>
      </c>
      <c r="BW29" s="273">
        <v>10</v>
      </c>
      <c r="BX29" s="274">
        <v>25</v>
      </c>
      <c r="BY29" s="275">
        <v>18</v>
      </c>
      <c r="BZ29" s="273">
        <v>74</v>
      </c>
      <c r="CA29" s="274">
        <v>66</v>
      </c>
      <c r="CB29" s="275">
        <v>70</v>
      </c>
      <c r="CC29" s="273">
        <v>16</v>
      </c>
      <c r="CD29" s="274">
        <v>9</v>
      </c>
      <c r="CE29" s="275">
        <v>13</v>
      </c>
      <c r="CF29" s="273">
        <v>90</v>
      </c>
      <c r="CG29" s="274">
        <v>75</v>
      </c>
      <c r="CH29" s="275">
        <v>82</v>
      </c>
      <c r="CI29" s="273">
        <v>10</v>
      </c>
      <c r="CJ29" s="274">
        <v>22</v>
      </c>
      <c r="CK29" s="275">
        <v>16</v>
      </c>
      <c r="CL29" s="273">
        <v>74</v>
      </c>
      <c r="CM29" s="274">
        <v>68</v>
      </c>
      <c r="CN29" s="275">
        <v>71</v>
      </c>
      <c r="CO29" s="273">
        <v>16</v>
      </c>
      <c r="CP29" s="274">
        <v>10</v>
      </c>
      <c r="CQ29" s="275">
        <v>13</v>
      </c>
      <c r="CR29" s="273">
        <v>90</v>
      </c>
      <c r="CS29" s="274">
        <v>78</v>
      </c>
      <c r="CT29" s="275">
        <v>84</v>
      </c>
      <c r="CU29" s="273">
        <v>23</v>
      </c>
      <c r="CV29" s="274">
        <v>37</v>
      </c>
      <c r="CW29" s="275">
        <v>30</v>
      </c>
      <c r="CX29" s="273">
        <v>57</v>
      </c>
      <c r="CY29" s="274">
        <v>48</v>
      </c>
      <c r="CZ29" s="275">
        <v>52</v>
      </c>
      <c r="DA29" s="273">
        <v>21</v>
      </c>
      <c r="DB29" s="274">
        <v>16</v>
      </c>
      <c r="DC29" s="275">
        <v>18</v>
      </c>
      <c r="DD29" s="273">
        <v>77</v>
      </c>
      <c r="DE29" s="274">
        <v>63</v>
      </c>
      <c r="DF29" s="275">
        <v>70</v>
      </c>
      <c r="DG29" s="273">
        <v>29</v>
      </c>
      <c r="DH29" s="274">
        <v>47</v>
      </c>
      <c r="DI29" s="275">
        <v>38</v>
      </c>
      <c r="DJ29" s="273">
        <v>57</v>
      </c>
      <c r="DK29" s="274">
        <v>45</v>
      </c>
      <c r="DL29" s="275">
        <v>51</v>
      </c>
      <c r="DM29" s="273">
        <v>14</v>
      </c>
      <c r="DN29" s="274">
        <v>8</v>
      </c>
      <c r="DO29" s="275">
        <v>11</v>
      </c>
      <c r="DP29" s="273">
        <v>71</v>
      </c>
      <c r="DQ29" s="274">
        <v>53</v>
      </c>
      <c r="DR29" s="275">
        <v>62</v>
      </c>
      <c r="DS29" s="273">
        <v>26</v>
      </c>
      <c r="DT29" s="274">
        <v>36</v>
      </c>
      <c r="DU29" s="275">
        <v>31</v>
      </c>
      <c r="DV29" s="273">
        <v>63</v>
      </c>
      <c r="DW29" s="274">
        <v>52</v>
      </c>
      <c r="DX29" s="275">
        <v>58</v>
      </c>
      <c r="DY29" s="273">
        <v>11</v>
      </c>
      <c r="DZ29" s="274">
        <v>11</v>
      </c>
      <c r="EA29" s="275">
        <v>11</v>
      </c>
      <c r="EB29" s="273">
        <v>74</v>
      </c>
      <c r="EC29" s="274">
        <v>64</v>
      </c>
      <c r="ED29" s="275">
        <v>69</v>
      </c>
      <c r="EE29" s="273">
        <v>21</v>
      </c>
      <c r="EF29" s="274">
        <v>31</v>
      </c>
      <c r="EG29" s="275">
        <v>26</v>
      </c>
      <c r="EH29" s="273">
        <v>69</v>
      </c>
      <c r="EI29" s="274">
        <v>60</v>
      </c>
      <c r="EJ29" s="275">
        <v>65</v>
      </c>
      <c r="EK29" s="273">
        <v>10</v>
      </c>
      <c r="EL29" s="274">
        <v>10</v>
      </c>
      <c r="EM29" s="275">
        <v>10</v>
      </c>
      <c r="EN29" s="273">
        <v>79</v>
      </c>
      <c r="EO29" s="274">
        <v>69</v>
      </c>
      <c r="EP29" s="275">
        <v>74</v>
      </c>
      <c r="EQ29" s="273">
        <v>15</v>
      </c>
      <c r="ER29" s="274">
        <v>25</v>
      </c>
      <c r="ES29" s="275">
        <v>20</v>
      </c>
      <c r="ET29" s="273">
        <v>74</v>
      </c>
      <c r="EU29" s="274">
        <v>66</v>
      </c>
      <c r="EV29" s="275">
        <v>70</v>
      </c>
      <c r="EW29" s="273">
        <v>11</v>
      </c>
      <c r="EX29" s="274">
        <v>9</v>
      </c>
      <c r="EY29" s="275">
        <v>10</v>
      </c>
      <c r="EZ29" s="273">
        <v>85</v>
      </c>
      <c r="FA29" s="274">
        <v>75</v>
      </c>
      <c r="FB29" s="275">
        <v>80</v>
      </c>
      <c r="FC29" s="273">
        <v>15</v>
      </c>
      <c r="FD29" s="274">
        <v>24</v>
      </c>
      <c r="FE29" s="275">
        <v>19</v>
      </c>
      <c r="FF29" s="273">
        <v>75</v>
      </c>
      <c r="FG29" s="274">
        <v>66</v>
      </c>
      <c r="FH29" s="275">
        <v>71</v>
      </c>
      <c r="FI29" s="273">
        <v>10</v>
      </c>
      <c r="FJ29" s="274">
        <v>10</v>
      </c>
      <c r="FK29" s="275">
        <v>10</v>
      </c>
      <c r="FL29" s="273">
        <v>85</v>
      </c>
      <c r="FM29" s="274">
        <v>76</v>
      </c>
      <c r="FN29" s="275">
        <v>81</v>
      </c>
      <c r="FO29" s="273">
        <v>11</v>
      </c>
      <c r="FP29" s="274">
        <v>13</v>
      </c>
      <c r="FQ29" s="275">
        <v>12</v>
      </c>
      <c r="FR29" s="273">
        <v>82</v>
      </c>
      <c r="FS29" s="274">
        <v>77</v>
      </c>
      <c r="FT29" s="275">
        <v>79</v>
      </c>
      <c r="FU29" s="273">
        <v>7</v>
      </c>
      <c r="FV29" s="274">
        <v>10</v>
      </c>
      <c r="FW29" s="275">
        <v>9</v>
      </c>
      <c r="FX29" s="273">
        <v>89</v>
      </c>
      <c r="FY29" s="274">
        <v>87</v>
      </c>
      <c r="FZ29" s="275">
        <v>88</v>
      </c>
      <c r="GA29" s="273">
        <v>8</v>
      </c>
      <c r="GB29" s="274">
        <v>26</v>
      </c>
      <c r="GC29" s="275">
        <v>17</v>
      </c>
      <c r="GD29" s="273">
        <v>75</v>
      </c>
      <c r="GE29" s="274">
        <v>69</v>
      </c>
      <c r="GF29" s="275">
        <v>72</v>
      </c>
      <c r="GG29" s="273">
        <v>16</v>
      </c>
      <c r="GH29" s="274">
        <v>6</v>
      </c>
      <c r="GI29" s="275">
        <v>11</v>
      </c>
      <c r="GJ29" s="273">
        <v>92</v>
      </c>
      <c r="GK29" s="274">
        <v>74</v>
      </c>
      <c r="GL29" s="275">
        <v>83</v>
      </c>
      <c r="GM29" s="273">
        <v>10</v>
      </c>
      <c r="GN29" s="274">
        <v>27</v>
      </c>
      <c r="GO29" s="275">
        <v>18</v>
      </c>
      <c r="GP29" s="273">
        <v>76</v>
      </c>
      <c r="GQ29" s="274">
        <v>67</v>
      </c>
      <c r="GR29" s="275">
        <v>72</v>
      </c>
      <c r="GS29" s="273">
        <v>14</v>
      </c>
      <c r="GT29" s="274">
        <v>6</v>
      </c>
      <c r="GU29" s="275">
        <v>10</v>
      </c>
      <c r="GV29" s="273">
        <v>90</v>
      </c>
      <c r="GW29" s="274">
        <v>73</v>
      </c>
      <c r="GX29" s="275">
        <v>82</v>
      </c>
    </row>
    <row r="30" spans="2:206" x14ac:dyDescent="0.35">
      <c r="B30" t="s">
        <v>239</v>
      </c>
      <c r="C30" s="273">
        <v>13</v>
      </c>
      <c r="D30" s="274">
        <v>26</v>
      </c>
      <c r="E30" s="275">
        <v>20</v>
      </c>
      <c r="F30" s="273">
        <v>65</v>
      </c>
      <c r="G30" s="274">
        <v>62</v>
      </c>
      <c r="H30" s="275">
        <v>64</v>
      </c>
      <c r="I30" s="273">
        <v>22</v>
      </c>
      <c r="J30" s="274">
        <v>12</v>
      </c>
      <c r="K30" s="275">
        <v>17</v>
      </c>
      <c r="L30" s="273">
        <v>87</v>
      </c>
      <c r="M30" s="274">
        <v>74</v>
      </c>
      <c r="N30" s="275">
        <v>80</v>
      </c>
      <c r="O30" s="273">
        <v>12</v>
      </c>
      <c r="P30" s="274">
        <v>22</v>
      </c>
      <c r="Q30" s="275">
        <v>17</v>
      </c>
      <c r="R30" s="273">
        <v>66</v>
      </c>
      <c r="S30" s="274">
        <v>64</v>
      </c>
      <c r="T30" s="275">
        <v>65</v>
      </c>
      <c r="U30" s="273">
        <v>22</v>
      </c>
      <c r="V30" s="274">
        <v>14</v>
      </c>
      <c r="W30" s="275">
        <v>18</v>
      </c>
      <c r="X30" s="273">
        <v>88</v>
      </c>
      <c r="Y30" s="274">
        <v>78</v>
      </c>
      <c r="Z30" s="275">
        <v>83</v>
      </c>
      <c r="AA30" s="273">
        <v>14</v>
      </c>
      <c r="AB30" s="274">
        <v>25</v>
      </c>
      <c r="AC30" s="275">
        <v>19</v>
      </c>
      <c r="AD30" s="273">
        <v>68</v>
      </c>
      <c r="AE30" s="274">
        <v>63</v>
      </c>
      <c r="AF30" s="275">
        <v>66</v>
      </c>
      <c r="AG30" s="273">
        <v>18</v>
      </c>
      <c r="AH30" s="274">
        <v>12</v>
      </c>
      <c r="AI30" s="275">
        <v>15</v>
      </c>
      <c r="AJ30" s="273">
        <v>86</v>
      </c>
      <c r="AK30" s="274">
        <v>75</v>
      </c>
      <c r="AL30" s="275">
        <v>81</v>
      </c>
      <c r="AM30" s="273">
        <v>7</v>
      </c>
      <c r="AN30" s="274">
        <v>19</v>
      </c>
      <c r="AO30" s="275">
        <v>13</v>
      </c>
      <c r="AP30" s="273">
        <v>73</v>
      </c>
      <c r="AQ30" s="274">
        <v>69</v>
      </c>
      <c r="AR30" s="275">
        <v>71</v>
      </c>
      <c r="AS30" s="273">
        <v>20</v>
      </c>
      <c r="AT30" s="274">
        <v>12</v>
      </c>
      <c r="AU30" s="275">
        <v>16</v>
      </c>
      <c r="AV30" s="273">
        <v>93</v>
      </c>
      <c r="AW30" s="274">
        <v>81</v>
      </c>
      <c r="AX30" s="275">
        <v>87</v>
      </c>
      <c r="AY30" s="273">
        <v>7</v>
      </c>
      <c r="AZ30" s="274">
        <v>14</v>
      </c>
      <c r="BA30" s="275">
        <v>11</v>
      </c>
      <c r="BB30" s="273">
        <v>73</v>
      </c>
      <c r="BC30" s="274">
        <v>73</v>
      </c>
      <c r="BD30" s="275">
        <v>73</v>
      </c>
      <c r="BE30" s="273">
        <v>20</v>
      </c>
      <c r="BF30" s="274">
        <v>12</v>
      </c>
      <c r="BG30" s="275">
        <v>16</v>
      </c>
      <c r="BH30" s="273">
        <v>93</v>
      </c>
      <c r="BI30" s="274">
        <v>86</v>
      </c>
      <c r="BJ30" s="275">
        <v>89</v>
      </c>
      <c r="BK30" s="273">
        <v>11</v>
      </c>
      <c r="BL30" s="274">
        <v>18</v>
      </c>
      <c r="BM30" s="275">
        <v>15</v>
      </c>
      <c r="BN30" s="273">
        <v>72</v>
      </c>
      <c r="BO30" s="274">
        <v>69</v>
      </c>
      <c r="BP30" s="275">
        <v>71</v>
      </c>
      <c r="BQ30" s="273">
        <v>17</v>
      </c>
      <c r="BR30" s="274">
        <v>12</v>
      </c>
      <c r="BS30" s="275">
        <v>15</v>
      </c>
      <c r="BT30" s="273">
        <v>89</v>
      </c>
      <c r="BU30" s="274">
        <v>82</v>
      </c>
      <c r="BV30" s="275">
        <v>85</v>
      </c>
      <c r="BW30" s="273">
        <v>11</v>
      </c>
      <c r="BX30" s="274">
        <v>25</v>
      </c>
      <c r="BY30" s="275">
        <v>18</v>
      </c>
      <c r="BZ30" s="273">
        <v>73</v>
      </c>
      <c r="CA30" s="274">
        <v>66</v>
      </c>
      <c r="CB30" s="275">
        <v>70</v>
      </c>
      <c r="CC30" s="273">
        <v>16</v>
      </c>
      <c r="CD30" s="274">
        <v>8</v>
      </c>
      <c r="CE30" s="275">
        <v>12</v>
      </c>
      <c r="CF30" s="273">
        <v>89</v>
      </c>
      <c r="CG30" s="274">
        <v>75</v>
      </c>
      <c r="CH30" s="275">
        <v>82</v>
      </c>
      <c r="CI30" s="273">
        <v>10</v>
      </c>
      <c r="CJ30" s="274">
        <v>21</v>
      </c>
      <c r="CK30" s="275">
        <v>16</v>
      </c>
      <c r="CL30" s="273">
        <v>75</v>
      </c>
      <c r="CM30" s="274">
        <v>70</v>
      </c>
      <c r="CN30" s="275">
        <v>72</v>
      </c>
      <c r="CO30" s="273">
        <v>15</v>
      </c>
      <c r="CP30" s="274">
        <v>9</v>
      </c>
      <c r="CQ30" s="275">
        <v>12</v>
      </c>
      <c r="CR30" s="273">
        <v>90</v>
      </c>
      <c r="CS30" s="274">
        <v>79</v>
      </c>
      <c r="CT30" s="275">
        <v>84</v>
      </c>
      <c r="CU30" s="273">
        <v>25</v>
      </c>
      <c r="CV30" s="274">
        <v>39</v>
      </c>
      <c r="CW30" s="275">
        <v>32</v>
      </c>
      <c r="CX30" s="273">
        <v>57</v>
      </c>
      <c r="CY30" s="274">
        <v>49</v>
      </c>
      <c r="CZ30" s="275">
        <v>53</v>
      </c>
      <c r="DA30" s="273">
        <v>18</v>
      </c>
      <c r="DB30" s="274">
        <v>12</v>
      </c>
      <c r="DC30" s="275">
        <v>15</v>
      </c>
      <c r="DD30" s="273">
        <v>75</v>
      </c>
      <c r="DE30" s="274">
        <v>61</v>
      </c>
      <c r="DF30" s="275">
        <v>68</v>
      </c>
      <c r="DG30" s="273">
        <v>32</v>
      </c>
      <c r="DH30" s="274">
        <v>49</v>
      </c>
      <c r="DI30" s="275">
        <v>41</v>
      </c>
      <c r="DJ30" s="273">
        <v>57</v>
      </c>
      <c r="DK30" s="274">
        <v>45</v>
      </c>
      <c r="DL30" s="275">
        <v>51</v>
      </c>
      <c r="DM30" s="273">
        <v>12</v>
      </c>
      <c r="DN30" s="274">
        <v>5</v>
      </c>
      <c r="DO30" s="275">
        <v>8</v>
      </c>
      <c r="DP30" s="273">
        <v>68</v>
      </c>
      <c r="DQ30" s="274">
        <v>51</v>
      </c>
      <c r="DR30" s="275">
        <v>59</v>
      </c>
      <c r="DS30" s="273">
        <v>29</v>
      </c>
      <c r="DT30" s="274">
        <v>37</v>
      </c>
      <c r="DU30" s="275">
        <v>33</v>
      </c>
      <c r="DV30" s="273">
        <v>63</v>
      </c>
      <c r="DW30" s="274">
        <v>53</v>
      </c>
      <c r="DX30" s="275">
        <v>58</v>
      </c>
      <c r="DY30" s="273">
        <v>8</v>
      </c>
      <c r="DZ30" s="274">
        <v>9</v>
      </c>
      <c r="EA30" s="275">
        <v>9</v>
      </c>
      <c r="EB30" s="273">
        <v>71</v>
      </c>
      <c r="EC30" s="274">
        <v>63</v>
      </c>
      <c r="ED30" s="275">
        <v>67</v>
      </c>
      <c r="EE30" s="273">
        <v>21</v>
      </c>
      <c r="EF30" s="274">
        <v>30</v>
      </c>
      <c r="EG30" s="275">
        <v>26</v>
      </c>
      <c r="EH30" s="273">
        <v>71</v>
      </c>
      <c r="EI30" s="274">
        <v>62</v>
      </c>
      <c r="EJ30" s="275">
        <v>66</v>
      </c>
      <c r="EK30" s="273">
        <v>8</v>
      </c>
      <c r="EL30" s="274">
        <v>8</v>
      </c>
      <c r="EM30" s="275">
        <v>8</v>
      </c>
      <c r="EN30" s="273">
        <v>79</v>
      </c>
      <c r="EO30" s="274">
        <v>70</v>
      </c>
      <c r="EP30" s="275">
        <v>74</v>
      </c>
      <c r="EQ30" s="273">
        <v>14</v>
      </c>
      <c r="ER30" s="274">
        <v>24</v>
      </c>
      <c r="ES30" s="275">
        <v>19</v>
      </c>
      <c r="ET30" s="273">
        <v>76</v>
      </c>
      <c r="EU30" s="274">
        <v>69</v>
      </c>
      <c r="EV30" s="275">
        <v>72</v>
      </c>
      <c r="EW30" s="273">
        <v>10</v>
      </c>
      <c r="EX30" s="274">
        <v>7</v>
      </c>
      <c r="EY30" s="275">
        <v>9</v>
      </c>
      <c r="EZ30" s="273">
        <v>86</v>
      </c>
      <c r="FA30" s="274">
        <v>76</v>
      </c>
      <c r="FB30" s="275">
        <v>81</v>
      </c>
      <c r="FC30" s="273">
        <v>14</v>
      </c>
      <c r="FD30" s="274">
        <v>22</v>
      </c>
      <c r="FE30" s="275">
        <v>18</v>
      </c>
      <c r="FF30" s="273">
        <v>77</v>
      </c>
      <c r="FG30" s="274">
        <v>69</v>
      </c>
      <c r="FH30" s="275">
        <v>73</v>
      </c>
      <c r="FI30" s="273">
        <v>9</v>
      </c>
      <c r="FJ30" s="274">
        <v>9</v>
      </c>
      <c r="FK30" s="275">
        <v>9</v>
      </c>
      <c r="FL30" s="273">
        <v>86</v>
      </c>
      <c r="FM30" s="274">
        <v>78</v>
      </c>
      <c r="FN30" s="275">
        <v>82</v>
      </c>
      <c r="FO30" s="273">
        <v>10</v>
      </c>
      <c r="FP30" s="274">
        <v>11</v>
      </c>
      <c r="FQ30" s="275">
        <v>11</v>
      </c>
      <c r="FR30" s="273">
        <v>83</v>
      </c>
      <c r="FS30" s="274">
        <v>79</v>
      </c>
      <c r="FT30" s="275">
        <v>81</v>
      </c>
      <c r="FU30" s="273">
        <v>7</v>
      </c>
      <c r="FV30" s="274">
        <v>10</v>
      </c>
      <c r="FW30" s="275">
        <v>8</v>
      </c>
      <c r="FX30" s="273">
        <v>90</v>
      </c>
      <c r="FY30" s="274">
        <v>89</v>
      </c>
      <c r="FZ30" s="275">
        <v>89</v>
      </c>
      <c r="GA30" s="273">
        <v>8</v>
      </c>
      <c r="GB30" s="274">
        <v>25</v>
      </c>
      <c r="GC30" s="275">
        <v>17</v>
      </c>
      <c r="GD30" s="273">
        <v>76</v>
      </c>
      <c r="GE30" s="274">
        <v>69</v>
      </c>
      <c r="GF30" s="275">
        <v>73</v>
      </c>
      <c r="GG30" s="273">
        <v>15</v>
      </c>
      <c r="GH30" s="274">
        <v>5</v>
      </c>
      <c r="GI30" s="275">
        <v>10</v>
      </c>
      <c r="GJ30" s="273">
        <v>92</v>
      </c>
      <c r="GK30" s="274">
        <v>75</v>
      </c>
      <c r="GL30" s="275">
        <v>83</v>
      </c>
      <c r="GM30" s="273">
        <v>10</v>
      </c>
      <c r="GN30" s="274">
        <v>26</v>
      </c>
      <c r="GO30" s="275">
        <v>18</v>
      </c>
      <c r="GP30" s="273">
        <v>76</v>
      </c>
      <c r="GQ30" s="274">
        <v>68</v>
      </c>
      <c r="GR30" s="275">
        <v>72</v>
      </c>
      <c r="GS30" s="273">
        <v>14</v>
      </c>
      <c r="GT30" s="274">
        <v>5</v>
      </c>
      <c r="GU30" s="275">
        <v>10</v>
      </c>
      <c r="GV30" s="273">
        <v>90</v>
      </c>
      <c r="GW30" s="274">
        <v>74</v>
      </c>
      <c r="GX30" s="275">
        <v>82</v>
      </c>
    </row>
    <row r="31" spans="2:206" x14ac:dyDescent="0.35">
      <c r="B31" t="s">
        <v>237</v>
      </c>
      <c r="C31" s="273">
        <v>12</v>
      </c>
      <c r="D31" s="274">
        <v>22</v>
      </c>
      <c r="E31" s="275">
        <v>17</v>
      </c>
      <c r="F31" s="273">
        <v>63</v>
      </c>
      <c r="G31" s="274">
        <v>62</v>
      </c>
      <c r="H31" s="275">
        <v>63</v>
      </c>
      <c r="I31" s="273">
        <v>25</v>
      </c>
      <c r="J31" s="274">
        <v>15</v>
      </c>
      <c r="K31" s="275">
        <v>20</v>
      </c>
      <c r="L31" s="273">
        <v>88</v>
      </c>
      <c r="M31" s="274">
        <v>78</v>
      </c>
      <c r="N31" s="275">
        <v>83</v>
      </c>
      <c r="O31" s="273">
        <v>11</v>
      </c>
      <c r="P31" s="274">
        <v>20</v>
      </c>
      <c r="Q31" s="275">
        <v>15</v>
      </c>
      <c r="R31" s="273">
        <v>65</v>
      </c>
      <c r="S31" s="274">
        <v>63</v>
      </c>
      <c r="T31" s="275">
        <v>64</v>
      </c>
      <c r="U31" s="273">
        <v>24</v>
      </c>
      <c r="V31" s="274">
        <v>17</v>
      </c>
      <c r="W31" s="275">
        <v>21</v>
      </c>
      <c r="X31" s="273">
        <v>89</v>
      </c>
      <c r="Y31" s="274">
        <v>80</v>
      </c>
      <c r="Z31" s="275">
        <v>85</v>
      </c>
      <c r="AA31" s="273">
        <v>13</v>
      </c>
      <c r="AB31" s="274">
        <v>22</v>
      </c>
      <c r="AC31" s="275">
        <v>18</v>
      </c>
      <c r="AD31" s="273">
        <v>67</v>
      </c>
      <c r="AE31" s="274">
        <v>64</v>
      </c>
      <c r="AF31" s="275">
        <v>66</v>
      </c>
      <c r="AG31" s="273">
        <v>19</v>
      </c>
      <c r="AH31" s="274">
        <v>14</v>
      </c>
      <c r="AI31" s="275">
        <v>16</v>
      </c>
      <c r="AJ31" s="273">
        <v>87</v>
      </c>
      <c r="AK31" s="274">
        <v>78</v>
      </c>
      <c r="AL31" s="275">
        <v>82</v>
      </c>
      <c r="AM31" s="273">
        <v>7</v>
      </c>
      <c r="AN31" s="274">
        <v>18</v>
      </c>
      <c r="AO31" s="275">
        <v>13</v>
      </c>
      <c r="AP31" s="273">
        <v>72</v>
      </c>
      <c r="AQ31" s="274">
        <v>70</v>
      </c>
      <c r="AR31" s="275">
        <v>71</v>
      </c>
      <c r="AS31" s="273">
        <v>21</v>
      </c>
      <c r="AT31" s="274">
        <v>12</v>
      </c>
      <c r="AU31" s="275">
        <v>16</v>
      </c>
      <c r="AV31" s="273">
        <v>93</v>
      </c>
      <c r="AW31" s="274">
        <v>82</v>
      </c>
      <c r="AX31" s="275">
        <v>87</v>
      </c>
      <c r="AY31" s="273">
        <v>7</v>
      </c>
      <c r="AZ31" s="274">
        <v>13</v>
      </c>
      <c r="BA31" s="275">
        <v>10</v>
      </c>
      <c r="BB31" s="273">
        <v>73</v>
      </c>
      <c r="BC31" s="274">
        <v>74</v>
      </c>
      <c r="BD31" s="275">
        <v>73</v>
      </c>
      <c r="BE31" s="273">
        <v>21</v>
      </c>
      <c r="BF31" s="274">
        <v>14</v>
      </c>
      <c r="BG31" s="275">
        <v>17</v>
      </c>
      <c r="BH31" s="273">
        <v>93</v>
      </c>
      <c r="BI31" s="274">
        <v>87</v>
      </c>
      <c r="BJ31" s="275">
        <v>90</v>
      </c>
      <c r="BK31" s="273">
        <v>10</v>
      </c>
      <c r="BL31" s="274">
        <v>16</v>
      </c>
      <c r="BM31" s="275">
        <v>13</v>
      </c>
      <c r="BN31" s="273">
        <v>71</v>
      </c>
      <c r="BO31" s="274">
        <v>70</v>
      </c>
      <c r="BP31" s="275">
        <v>70</v>
      </c>
      <c r="BQ31" s="273">
        <v>20</v>
      </c>
      <c r="BR31" s="274">
        <v>14</v>
      </c>
      <c r="BS31" s="275">
        <v>17</v>
      </c>
      <c r="BT31" s="273">
        <v>90</v>
      </c>
      <c r="BU31" s="274">
        <v>84</v>
      </c>
      <c r="BV31" s="275">
        <v>87</v>
      </c>
      <c r="BW31" s="273">
        <v>10</v>
      </c>
      <c r="BX31" s="274">
        <v>21</v>
      </c>
      <c r="BY31" s="275">
        <v>16</v>
      </c>
      <c r="BZ31" s="273">
        <v>72</v>
      </c>
      <c r="CA31" s="274">
        <v>68</v>
      </c>
      <c r="CB31" s="275">
        <v>70</v>
      </c>
      <c r="CC31" s="273">
        <v>19</v>
      </c>
      <c r="CD31" s="274">
        <v>10</v>
      </c>
      <c r="CE31" s="275">
        <v>14</v>
      </c>
      <c r="CF31" s="273">
        <v>90</v>
      </c>
      <c r="CG31" s="274">
        <v>79</v>
      </c>
      <c r="CH31" s="275">
        <v>84</v>
      </c>
      <c r="CI31" s="273">
        <v>9</v>
      </c>
      <c r="CJ31" s="274">
        <v>18</v>
      </c>
      <c r="CK31" s="275">
        <v>14</v>
      </c>
      <c r="CL31" s="273">
        <v>73</v>
      </c>
      <c r="CM31" s="274">
        <v>71</v>
      </c>
      <c r="CN31" s="275">
        <v>72</v>
      </c>
      <c r="CO31" s="273">
        <v>18</v>
      </c>
      <c r="CP31" s="274">
        <v>11</v>
      </c>
      <c r="CQ31" s="275">
        <v>14</v>
      </c>
      <c r="CR31" s="273">
        <v>91</v>
      </c>
      <c r="CS31" s="274">
        <v>82</v>
      </c>
      <c r="CT31" s="275">
        <v>86</v>
      </c>
      <c r="CU31" s="273">
        <v>21</v>
      </c>
      <c r="CV31" s="274">
        <v>33</v>
      </c>
      <c r="CW31" s="275">
        <v>27</v>
      </c>
      <c r="CX31" s="273">
        <v>57</v>
      </c>
      <c r="CY31" s="274">
        <v>52</v>
      </c>
      <c r="CZ31" s="275">
        <v>55</v>
      </c>
      <c r="DA31" s="273">
        <v>22</v>
      </c>
      <c r="DB31" s="274">
        <v>16</v>
      </c>
      <c r="DC31" s="275">
        <v>19</v>
      </c>
      <c r="DD31" s="273">
        <v>79</v>
      </c>
      <c r="DE31" s="274">
        <v>67</v>
      </c>
      <c r="DF31" s="275">
        <v>73</v>
      </c>
      <c r="DG31" s="273">
        <v>28</v>
      </c>
      <c r="DH31" s="274">
        <v>45</v>
      </c>
      <c r="DI31" s="275">
        <v>36</v>
      </c>
      <c r="DJ31" s="273">
        <v>57</v>
      </c>
      <c r="DK31" s="274">
        <v>48</v>
      </c>
      <c r="DL31" s="275">
        <v>53</v>
      </c>
      <c r="DM31" s="273">
        <v>15</v>
      </c>
      <c r="DN31" s="274">
        <v>7</v>
      </c>
      <c r="DO31" s="275">
        <v>11</v>
      </c>
      <c r="DP31" s="273">
        <v>72</v>
      </c>
      <c r="DQ31" s="274">
        <v>55</v>
      </c>
      <c r="DR31" s="275">
        <v>64</v>
      </c>
      <c r="DS31" s="273">
        <v>26</v>
      </c>
      <c r="DT31" s="274">
        <v>33</v>
      </c>
      <c r="DU31" s="275">
        <v>29</v>
      </c>
      <c r="DV31" s="273">
        <v>63</v>
      </c>
      <c r="DW31" s="274">
        <v>55</v>
      </c>
      <c r="DX31" s="275">
        <v>58</v>
      </c>
      <c r="DY31" s="273">
        <v>11</v>
      </c>
      <c r="DZ31" s="274">
        <v>13</v>
      </c>
      <c r="EA31" s="275">
        <v>12</v>
      </c>
      <c r="EB31" s="273">
        <v>74</v>
      </c>
      <c r="EC31" s="274">
        <v>67</v>
      </c>
      <c r="ED31" s="275">
        <v>71</v>
      </c>
      <c r="EE31" s="273">
        <v>18</v>
      </c>
      <c r="EF31" s="274">
        <v>25</v>
      </c>
      <c r="EG31" s="275">
        <v>22</v>
      </c>
      <c r="EH31" s="273">
        <v>71</v>
      </c>
      <c r="EI31" s="274">
        <v>64</v>
      </c>
      <c r="EJ31" s="275">
        <v>68</v>
      </c>
      <c r="EK31" s="273">
        <v>11</v>
      </c>
      <c r="EL31" s="274">
        <v>11</v>
      </c>
      <c r="EM31" s="275">
        <v>11</v>
      </c>
      <c r="EN31" s="273">
        <v>82</v>
      </c>
      <c r="EO31" s="274">
        <v>75</v>
      </c>
      <c r="EP31" s="275">
        <v>78</v>
      </c>
      <c r="EQ31" s="273">
        <v>12</v>
      </c>
      <c r="ER31" s="274">
        <v>20</v>
      </c>
      <c r="ES31" s="275">
        <v>16</v>
      </c>
      <c r="ET31" s="273">
        <v>77</v>
      </c>
      <c r="EU31" s="274">
        <v>72</v>
      </c>
      <c r="EV31" s="275">
        <v>74</v>
      </c>
      <c r="EW31" s="273">
        <v>11</v>
      </c>
      <c r="EX31" s="274">
        <v>8</v>
      </c>
      <c r="EY31" s="275">
        <v>10</v>
      </c>
      <c r="EZ31" s="273">
        <v>88</v>
      </c>
      <c r="FA31" s="274">
        <v>80</v>
      </c>
      <c r="FB31" s="275">
        <v>84</v>
      </c>
      <c r="FC31" s="273">
        <v>13</v>
      </c>
      <c r="FD31" s="274">
        <v>18</v>
      </c>
      <c r="FE31" s="275">
        <v>15</v>
      </c>
      <c r="FF31" s="273">
        <v>76</v>
      </c>
      <c r="FG31" s="274">
        <v>70</v>
      </c>
      <c r="FH31" s="275">
        <v>73</v>
      </c>
      <c r="FI31" s="273">
        <v>11</v>
      </c>
      <c r="FJ31" s="274">
        <v>12</v>
      </c>
      <c r="FK31" s="275">
        <v>11</v>
      </c>
      <c r="FL31" s="273">
        <v>87</v>
      </c>
      <c r="FM31" s="274">
        <v>82</v>
      </c>
      <c r="FN31" s="275">
        <v>85</v>
      </c>
      <c r="FO31" s="273">
        <v>10</v>
      </c>
      <c r="FP31" s="274">
        <v>11</v>
      </c>
      <c r="FQ31" s="275">
        <v>10</v>
      </c>
      <c r="FR31" s="273">
        <v>83</v>
      </c>
      <c r="FS31" s="274">
        <v>79</v>
      </c>
      <c r="FT31" s="275">
        <v>81</v>
      </c>
      <c r="FU31" s="273">
        <v>7</v>
      </c>
      <c r="FV31" s="274">
        <v>10</v>
      </c>
      <c r="FW31" s="275">
        <v>9</v>
      </c>
      <c r="FX31" s="273">
        <v>90</v>
      </c>
      <c r="FY31" s="274">
        <v>89</v>
      </c>
      <c r="FZ31" s="275">
        <v>90</v>
      </c>
      <c r="GA31" s="273">
        <v>8</v>
      </c>
      <c r="GB31" s="274">
        <v>23</v>
      </c>
      <c r="GC31" s="275">
        <v>15</v>
      </c>
      <c r="GD31" s="273">
        <v>75</v>
      </c>
      <c r="GE31" s="274">
        <v>71</v>
      </c>
      <c r="GF31" s="275">
        <v>73</v>
      </c>
      <c r="GG31" s="273">
        <v>17</v>
      </c>
      <c r="GH31" s="274">
        <v>7</v>
      </c>
      <c r="GI31" s="275">
        <v>12</v>
      </c>
      <c r="GJ31" s="273">
        <v>92</v>
      </c>
      <c r="GK31" s="274">
        <v>77</v>
      </c>
      <c r="GL31" s="275">
        <v>85</v>
      </c>
      <c r="GM31" s="273">
        <v>9</v>
      </c>
      <c r="GN31" s="274">
        <v>23</v>
      </c>
      <c r="GO31" s="275">
        <v>16</v>
      </c>
      <c r="GP31" s="273">
        <v>76</v>
      </c>
      <c r="GQ31" s="274">
        <v>71</v>
      </c>
      <c r="GR31" s="275">
        <v>73</v>
      </c>
      <c r="GS31" s="273">
        <v>15</v>
      </c>
      <c r="GT31" s="274">
        <v>7</v>
      </c>
      <c r="GU31" s="275">
        <v>11</v>
      </c>
      <c r="GV31" s="273">
        <v>91</v>
      </c>
      <c r="GW31" s="274">
        <v>77</v>
      </c>
      <c r="GX31" s="275">
        <v>84</v>
      </c>
    </row>
    <row r="32" spans="2:206" x14ac:dyDescent="0.35">
      <c r="B32" t="s">
        <v>429</v>
      </c>
      <c r="C32" s="273">
        <v>18</v>
      </c>
      <c r="D32" s="274">
        <v>30</v>
      </c>
      <c r="E32" s="275">
        <v>24</v>
      </c>
      <c r="F32" s="273">
        <v>59</v>
      </c>
      <c r="G32" s="274">
        <v>56</v>
      </c>
      <c r="H32" s="275">
        <v>57</v>
      </c>
      <c r="I32" s="273">
        <v>23</v>
      </c>
      <c r="J32" s="274">
        <v>14</v>
      </c>
      <c r="K32" s="275">
        <v>19</v>
      </c>
      <c r="L32" s="273">
        <v>82</v>
      </c>
      <c r="M32" s="274">
        <v>70</v>
      </c>
      <c r="N32" s="275">
        <v>76</v>
      </c>
      <c r="O32" s="273">
        <v>18</v>
      </c>
      <c r="P32" s="274">
        <v>28</v>
      </c>
      <c r="Q32" s="275">
        <v>23</v>
      </c>
      <c r="R32" s="273">
        <v>59</v>
      </c>
      <c r="S32" s="274">
        <v>56</v>
      </c>
      <c r="T32" s="275">
        <v>57</v>
      </c>
      <c r="U32" s="273">
        <v>23</v>
      </c>
      <c r="V32" s="274">
        <v>16</v>
      </c>
      <c r="W32" s="275">
        <v>19</v>
      </c>
      <c r="X32" s="273">
        <v>82</v>
      </c>
      <c r="Y32" s="274">
        <v>72</v>
      </c>
      <c r="Z32" s="275">
        <v>77</v>
      </c>
      <c r="AA32" s="273">
        <v>21</v>
      </c>
      <c r="AB32" s="274">
        <v>31</v>
      </c>
      <c r="AC32" s="275">
        <v>26</v>
      </c>
      <c r="AD32" s="273">
        <v>60</v>
      </c>
      <c r="AE32" s="274">
        <v>56</v>
      </c>
      <c r="AF32" s="275">
        <v>58</v>
      </c>
      <c r="AG32" s="273">
        <v>19</v>
      </c>
      <c r="AH32" s="274">
        <v>13</v>
      </c>
      <c r="AI32" s="275">
        <v>16</v>
      </c>
      <c r="AJ32" s="273">
        <v>79</v>
      </c>
      <c r="AK32" s="274">
        <v>69</v>
      </c>
      <c r="AL32" s="275">
        <v>74</v>
      </c>
      <c r="AM32" s="273">
        <v>10</v>
      </c>
      <c r="AN32" s="274">
        <v>21</v>
      </c>
      <c r="AO32" s="275">
        <v>16</v>
      </c>
      <c r="AP32" s="273">
        <v>68</v>
      </c>
      <c r="AQ32" s="274">
        <v>65</v>
      </c>
      <c r="AR32" s="275">
        <v>67</v>
      </c>
      <c r="AS32" s="273">
        <v>21</v>
      </c>
      <c r="AT32" s="274">
        <v>14</v>
      </c>
      <c r="AU32" s="275">
        <v>17</v>
      </c>
      <c r="AV32" s="273">
        <v>90</v>
      </c>
      <c r="AW32" s="274">
        <v>79</v>
      </c>
      <c r="AX32" s="275">
        <v>84</v>
      </c>
      <c r="AY32" s="273">
        <v>11</v>
      </c>
      <c r="AZ32" s="274">
        <v>19</v>
      </c>
      <c r="BA32" s="275">
        <v>15</v>
      </c>
      <c r="BB32" s="273">
        <v>67</v>
      </c>
      <c r="BC32" s="274">
        <v>66</v>
      </c>
      <c r="BD32" s="275">
        <v>67</v>
      </c>
      <c r="BE32" s="273">
        <v>22</v>
      </c>
      <c r="BF32" s="274">
        <v>15</v>
      </c>
      <c r="BG32" s="275">
        <v>18</v>
      </c>
      <c r="BH32" s="273">
        <v>89</v>
      </c>
      <c r="BI32" s="274">
        <v>81</v>
      </c>
      <c r="BJ32" s="275">
        <v>85</v>
      </c>
      <c r="BK32" s="273">
        <v>15</v>
      </c>
      <c r="BL32" s="274">
        <v>23</v>
      </c>
      <c r="BM32" s="275">
        <v>19</v>
      </c>
      <c r="BN32" s="273">
        <v>65</v>
      </c>
      <c r="BO32" s="274">
        <v>63</v>
      </c>
      <c r="BP32" s="275">
        <v>64</v>
      </c>
      <c r="BQ32" s="273">
        <v>20</v>
      </c>
      <c r="BR32" s="274">
        <v>14</v>
      </c>
      <c r="BS32" s="275">
        <v>17</v>
      </c>
      <c r="BT32" s="273">
        <v>85</v>
      </c>
      <c r="BU32" s="274">
        <v>77</v>
      </c>
      <c r="BV32" s="275">
        <v>81</v>
      </c>
      <c r="BW32" s="273">
        <v>15</v>
      </c>
      <c r="BX32" s="274">
        <v>27</v>
      </c>
      <c r="BY32" s="275">
        <v>21</v>
      </c>
      <c r="BZ32" s="273">
        <v>67</v>
      </c>
      <c r="CA32" s="274">
        <v>62</v>
      </c>
      <c r="CB32" s="275">
        <v>64</v>
      </c>
      <c r="CC32" s="273">
        <v>19</v>
      </c>
      <c r="CD32" s="274">
        <v>11</v>
      </c>
      <c r="CE32" s="275">
        <v>14</v>
      </c>
      <c r="CF32" s="273">
        <v>85</v>
      </c>
      <c r="CG32" s="274">
        <v>73</v>
      </c>
      <c r="CH32" s="275">
        <v>79</v>
      </c>
      <c r="CI32" s="273">
        <v>14</v>
      </c>
      <c r="CJ32" s="274">
        <v>25</v>
      </c>
      <c r="CK32" s="275">
        <v>19</v>
      </c>
      <c r="CL32" s="273">
        <v>68</v>
      </c>
      <c r="CM32" s="274">
        <v>64</v>
      </c>
      <c r="CN32" s="275">
        <v>66</v>
      </c>
      <c r="CO32" s="273">
        <v>18</v>
      </c>
      <c r="CP32" s="274">
        <v>11</v>
      </c>
      <c r="CQ32" s="275">
        <v>15</v>
      </c>
      <c r="CR32" s="273">
        <v>86</v>
      </c>
      <c r="CS32" s="274">
        <v>75</v>
      </c>
      <c r="CT32" s="275">
        <v>81</v>
      </c>
      <c r="CU32" s="273">
        <v>29</v>
      </c>
      <c r="CV32" s="274">
        <v>40</v>
      </c>
      <c r="CW32" s="275">
        <v>35</v>
      </c>
      <c r="CX32" s="273">
        <v>50</v>
      </c>
      <c r="CY32" s="274">
        <v>45</v>
      </c>
      <c r="CZ32" s="275">
        <v>47</v>
      </c>
      <c r="DA32" s="273">
        <v>21</v>
      </c>
      <c r="DB32" s="274">
        <v>15</v>
      </c>
      <c r="DC32" s="275">
        <v>18</v>
      </c>
      <c r="DD32" s="273">
        <v>71</v>
      </c>
      <c r="DE32" s="274">
        <v>60</v>
      </c>
      <c r="DF32" s="275">
        <v>65</v>
      </c>
      <c r="DG32" s="273">
        <v>35</v>
      </c>
      <c r="DH32" s="274">
        <v>50</v>
      </c>
      <c r="DI32" s="275">
        <v>43</v>
      </c>
      <c r="DJ32" s="273">
        <v>49</v>
      </c>
      <c r="DK32" s="274">
        <v>41</v>
      </c>
      <c r="DL32" s="275">
        <v>45</v>
      </c>
      <c r="DM32" s="273">
        <v>15</v>
      </c>
      <c r="DN32" s="274">
        <v>8</v>
      </c>
      <c r="DO32" s="275">
        <v>12</v>
      </c>
      <c r="DP32" s="273">
        <v>65</v>
      </c>
      <c r="DQ32" s="274">
        <v>50</v>
      </c>
      <c r="DR32" s="275">
        <v>57</v>
      </c>
      <c r="DS32" s="273">
        <v>33</v>
      </c>
      <c r="DT32" s="274">
        <v>39</v>
      </c>
      <c r="DU32" s="275">
        <v>36</v>
      </c>
      <c r="DV32" s="273">
        <v>55</v>
      </c>
      <c r="DW32" s="274">
        <v>48</v>
      </c>
      <c r="DX32" s="275">
        <v>51</v>
      </c>
      <c r="DY32" s="273">
        <v>13</v>
      </c>
      <c r="DZ32" s="274">
        <v>13</v>
      </c>
      <c r="EA32" s="275">
        <v>13</v>
      </c>
      <c r="EB32" s="273">
        <v>67</v>
      </c>
      <c r="EC32" s="274">
        <v>61</v>
      </c>
      <c r="ED32" s="275">
        <v>64</v>
      </c>
      <c r="EE32" s="273">
        <v>27</v>
      </c>
      <c r="EF32" s="274">
        <v>34</v>
      </c>
      <c r="EG32" s="275">
        <v>30</v>
      </c>
      <c r="EH32" s="273">
        <v>62</v>
      </c>
      <c r="EI32" s="274">
        <v>56</v>
      </c>
      <c r="EJ32" s="275">
        <v>59</v>
      </c>
      <c r="EK32" s="273">
        <v>12</v>
      </c>
      <c r="EL32" s="274">
        <v>11</v>
      </c>
      <c r="EM32" s="275">
        <v>11</v>
      </c>
      <c r="EN32" s="273">
        <v>73</v>
      </c>
      <c r="EO32" s="274">
        <v>66</v>
      </c>
      <c r="EP32" s="275">
        <v>70</v>
      </c>
      <c r="EQ32" s="273">
        <v>19</v>
      </c>
      <c r="ER32" s="274">
        <v>28</v>
      </c>
      <c r="ES32" s="275">
        <v>24</v>
      </c>
      <c r="ET32" s="273">
        <v>68</v>
      </c>
      <c r="EU32" s="274">
        <v>62</v>
      </c>
      <c r="EV32" s="275">
        <v>65</v>
      </c>
      <c r="EW32" s="273">
        <v>13</v>
      </c>
      <c r="EX32" s="274">
        <v>9</v>
      </c>
      <c r="EY32" s="275">
        <v>11</v>
      </c>
      <c r="EZ32" s="273">
        <v>81</v>
      </c>
      <c r="FA32" s="274">
        <v>72</v>
      </c>
      <c r="FB32" s="275">
        <v>76</v>
      </c>
      <c r="FC32" s="273">
        <v>20</v>
      </c>
      <c r="FD32" s="274">
        <v>27</v>
      </c>
      <c r="FE32" s="275">
        <v>23</v>
      </c>
      <c r="FF32" s="273">
        <v>68</v>
      </c>
      <c r="FG32" s="274">
        <v>62</v>
      </c>
      <c r="FH32" s="275">
        <v>65</v>
      </c>
      <c r="FI32" s="273">
        <v>12</v>
      </c>
      <c r="FJ32" s="274">
        <v>12</v>
      </c>
      <c r="FK32" s="275">
        <v>12</v>
      </c>
      <c r="FL32" s="273">
        <v>80</v>
      </c>
      <c r="FM32" s="274">
        <v>73</v>
      </c>
      <c r="FN32" s="275">
        <v>77</v>
      </c>
      <c r="FO32" s="273">
        <v>16</v>
      </c>
      <c r="FP32" s="274">
        <v>18</v>
      </c>
      <c r="FQ32" s="275">
        <v>17</v>
      </c>
      <c r="FR32" s="273">
        <v>75</v>
      </c>
      <c r="FS32" s="274">
        <v>71</v>
      </c>
      <c r="FT32" s="275">
        <v>73</v>
      </c>
      <c r="FU32" s="273">
        <v>9</v>
      </c>
      <c r="FV32" s="274">
        <v>11</v>
      </c>
      <c r="FW32" s="275">
        <v>10</v>
      </c>
      <c r="FX32" s="273">
        <v>84</v>
      </c>
      <c r="FY32" s="274">
        <v>82</v>
      </c>
      <c r="FZ32" s="275">
        <v>83</v>
      </c>
      <c r="GA32" s="273">
        <v>12</v>
      </c>
      <c r="GB32" s="274">
        <v>29</v>
      </c>
      <c r="GC32" s="275">
        <v>21</v>
      </c>
      <c r="GD32" s="273">
        <v>70</v>
      </c>
      <c r="GE32" s="274">
        <v>64</v>
      </c>
      <c r="GF32" s="275">
        <v>67</v>
      </c>
      <c r="GG32" s="273">
        <v>18</v>
      </c>
      <c r="GH32" s="274">
        <v>8</v>
      </c>
      <c r="GI32" s="275">
        <v>13</v>
      </c>
      <c r="GJ32" s="273">
        <v>88</v>
      </c>
      <c r="GK32" s="274">
        <v>71</v>
      </c>
      <c r="GL32" s="275">
        <v>79</v>
      </c>
      <c r="GM32" s="273">
        <v>15</v>
      </c>
      <c r="GN32" s="274">
        <v>30</v>
      </c>
      <c r="GO32" s="275">
        <v>23</v>
      </c>
      <c r="GP32" s="273">
        <v>69</v>
      </c>
      <c r="GQ32" s="274">
        <v>62</v>
      </c>
      <c r="GR32" s="275">
        <v>65</v>
      </c>
      <c r="GS32" s="273">
        <v>16</v>
      </c>
      <c r="GT32" s="274">
        <v>8</v>
      </c>
      <c r="GU32" s="275">
        <v>12</v>
      </c>
      <c r="GV32" s="273">
        <v>85</v>
      </c>
      <c r="GW32" s="274">
        <v>70</v>
      </c>
      <c r="GX32" s="275">
        <v>77</v>
      </c>
    </row>
    <row r="33" spans="1:206" x14ac:dyDescent="0.35">
      <c r="B33" t="s">
        <v>223</v>
      </c>
      <c r="C33" s="273">
        <v>14</v>
      </c>
      <c r="D33" s="274">
        <v>25</v>
      </c>
      <c r="E33" s="275">
        <v>20</v>
      </c>
      <c r="F33" s="273">
        <v>63</v>
      </c>
      <c r="G33" s="274">
        <v>60</v>
      </c>
      <c r="H33" s="275">
        <v>62</v>
      </c>
      <c r="I33" s="273">
        <v>23</v>
      </c>
      <c r="J33" s="274">
        <v>14</v>
      </c>
      <c r="K33" s="275">
        <v>19</v>
      </c>
      <c r="L33" s="273">
        <v>86</v>
      </c>
      <c r="M33" s="274">
        <v>75</v>
      </c>
      <c r="N33" s="275">
        <v>80</v>
      </c>
      <c r="O33" s="273">
        <v>14</v>
      </c>
      <c r="P33" s="274">
        <v>23</v>
      </c>
      <c r="Q33" s="275">
        <v>19</v>
      </c>
      <c r="R33" s="273">
        <v>63</v>
      </c>
      <c r="S33" s="274">
        <v>61</v>
      </c>
      <c r="T33" s="275">
        <v>62</v>
      </c>
      <c r="U33" s="273">
        <v>22</v>
      </c>
      <c r="V33" s="274">
        <v>16</v>
      </c>
      <c r="W33" s="275">
        <v>19</v>
      </c>
      <c r="X33" s="273">
        <v>86</v>
      </c>
      <c r="Y33" s="274">
        <v>77</v>
      </c>
      <c r="Z33" s="275">
        <v>81</v>
      </c>
      <c r="AA33" s="273">
        <v>17</v>
      </c>
      <c r="AB33" s="274">
        <v>27</v>
      </c>
      <c r="AC33" s="275">
        <v>22</v>
      </c>
      <c r="AD33" s="273">
        <v>65</v>
      </c>
      <c r="AE33" s="274">
        <v>61</v>
      </c>
      <c r="AF33" s="275">
        <v>63</v>
      </c>
      <c r="AG33" s="273">
        <v>18</v>
      </c>
      <c r="AH33" s="274">
        <v>12</v>
      </c>
      <c r="AI33" s="275">
        <v>15</v>
      </c>
      <c r="AJ33" s="273">
        <v>83</v>
      </c>
      <c r="AK33" s="274">
        <v>73</v>
      </c>
      <c r="AL33" s="275">
        <v>78</v>
      </c>
      <c r="AM33" s="273">
        <v>8</v>
      </c>
      <c r="AN33" s="274">
        <v>19</v>
      </c>
      <c r="AO33" s="275">
        <v>13</v>
      </c>
      <c r="AP33" s="273">
        <v>72</v>
      </c>
      <c r="AQ33" s="274">
        <v>70</v>
      </c>
      <c r="AR33" s="275">
        <v>71</v>
      </c>
      <c r="AS33" s="273">
        <v>20</v>
      </c>
      <c r="AT33" s="274">
        <v>12</v>
      </c>
      <c r="AU33" s="275">
        <v>16</v>
      </c>
      <c r="AV33" s="273">
        <v>92</v>
      </c>
      <c r="AW33" s="274">
        <v>81</v>
      </c>
      <c r="AX33" s="275">
        <v>87</v>
      </c>
      <c r="AY33" s="273">
        <v>8</v>
      </c>
      <c r="AZ33" s="274">
        <v>15</v>
      </c>
      <c r="BA33" s="275">
        <v>12</v>
      </c>
      <c r="BB33" s="273">
        <v>72</v>
      </c>
      <c r="BC33" s="274">
        <v>72</v>
      </c>
      <c r="BD33" s="275">
        <v>72</v>
      </c>
      <c r="BE33" s="273">
        <v>20</v>
      </c>
      <c r="BF33" s="274">
        <v>13</v>
      </c>
      <c r="BG33" s="275">
        <v>16</v>
      </c>
      <c r="BH33" s="273">
        <v>92</v>
      </c>
      <c r="BI33" s="274">
        <v>85</v>
      </c>
      <c r="BJ33" s="275">
        <v>88</v>
      </c>
      <c r="BK33" s="273">
        <v>12</v>
      </c>
      <c r="BL33" s="274">
        <v>19</v>
      </c>
      <c r="BM33" s="275">
        <v>15</v>
      </c>
      <c r="BN33" s="273">
        <v>70</v>
      </c>
      <c r="BO33" s="274">
        <v>68</v>
      </c>
      <c r="BP33" s="275">
        <v>69</v>
      </c>
      <c r="BQ33" s="273">
        <v>18</v>
      </c>
      <c r="BR33" s="274">
        <v>13</v>
      </c>
      <c r="BS33" s="275">
        <v>16</v>
      </c>
      <c r="BT33" s="273">
        <v>88</v>
      </c>
      <c r="BU33" s="274">
        <v>81</v>
      </c>
      <c r="BV33" s="275">
        <v>85</v>
      </c>
      <c r="BW33" s="273">
        <v>11</v>
      </c>
      <c r="BX33" s="274">
        <v>23</v>
      </c>
      <c r="BY33" s="275">
        <v>17</v>
      </c>
      <c r="BZ33" s="273">
        <v>71</v>
      </c>
      <c r="CA33" s="274">
        <v>67</v>
      </c>
      <c r="CB33" s="275">
        <v>69</v>
      </c>
      <c r="CC33" s="273">
        <v>17</v>
      </c>
      <c r="CD33" s="274">
        <v>10</v>
      </c>
      <c r="CE33" s="275">
        <v>14</v>
      </c>
      <c r="CF33" s="273">
        <v>89</v>
      </c>
      <c r="CG33" s="274">
        <v>77</v>
      </c>
      <c r="CH33" s="275">
        <v>83</v>
      </c>
      <c r="CI33" s="273">
        <v>10</v>
      </c>
      <c r="CJ33" s="274">
        <v>20</v>
      </c>
      <c r="CK33" s="275">
        <v>15</v>
      </c>
      <c r="CL33" s="273">
        <v>73</v>
      </c>
      <c r="CM33" s="274">
        <v>70</v>
      </c>
      <c r="CN33" s="275">
        <v>71</v>
      </c>
      <c r="CO33" s="273">
        <v>17</v>
      </c>
      <c r="CP33" s="274">
        <v>10</v>
      </c>
      <c r="CQ33" s="275">
        <v>13</v>
      </c>
      <c r="CR33" s="273">
        <v>90</v>
      </c>
      <c r="CS33" s="274">
        <v>80</v>
      </c>
      <c r="CT33" s="275">
        <v>85</v>
      </c>
      <c r="CU33" s="273">
        <v>24</v>
      </c>
      <c r="CV33" s="274">
        <v>35</v>
      </c>
      <c r="CW33" s="275">
        <v>29</v>
      </c>
      <c r="CX33" s="273">
        <v>56</v>
      </c>
      <c r="CY33" s="274">
        <v>50</v>
      </c>
      <c r="CZ33" s="275">
        <v>53</v>
      </c>
      <c r="DA33" s="273">
        <v>21</v>
      </c>
      <c r="DB33" s="274">
        <v>15</v>
      </c>
      <c r="DC33" s="275">
        <v>18</v>
      </c>
      <c r="DD33" s="273">
        <v>76</v>
      </c>
      <c r="DE33" s="274">
        <v>65</v>
      </c>
      <c r="DF33" s="275">
        <v>71</v>
      </c>
      <c r="DG33" s="273">
        <v>30</v>
      </c>
      <c r="DH33" s="274">
        <v>46</v>
      </c>
      <c r="DI33" s="275">
        <v>38</v>
      </c>
      <c r="DJ33" s="273">
        <v>56</v>
      </c>
      <c r="DK33" s="274">
        <v>46</v>
      </c>
      <c r="DL33" s="275">
        <v>51</v>
      </c>
      <c r="DM33" s="273">
        <v>15</v>
      </c>
      <c r="DN33" s="274">
        <v>8</v>
      </c>
      <c r="DO33" s="275">
        <v>11</v>
      </c>
      <c r="DP33" s="273">
        <v>70</v>
      </c>
      <c r="DQ33" s="274">
        <v>54</v>
      </c>
      <c r="DR33" s="275">
        <v>62</v>
      </c>
      <c r="DS33" s="273">
        <v>28</v>
      </c>
      <c r="DT33" s="274">
        <v>35</v>
      </c>
      <c r="DU33" s="275">
        <v>31</v>
      </c>
      <c r="DV33" s="273">
        <v>61</v>
      </c>
      <c r="DW33" s="274">
        <v>53</v>
      </c>
      <c r="DX33" s="275">
        <v>57</v>
      </c>
      <c r="DY33" s="273">
        <v>11</v>
      </c>
      <c r="DZ33" s="274">
        <v>12</v>
      </c>
      <c r="EA33" s="275">
        <v>12</v>
      </c>
      <c r="EB33" s="273">
        <v>72</v>
      </c>
      <c r="EC33" s="274">
        <v>65</v>
      </c>
      <c r="ED33" s="275">
        <v>69</v>
      </c>
      <c r="EE33" s="273">
        <v>21</v>
      </c>
      <c r="EF33" s="274">
        <v>28</v>
      </c>
      <c r="EG33" s="275">
        <v>25</v>
      </c>
      <c r="EH33" s="273">
        <v>68</v>
      </c>
      <c r="EI33" s="274">
        <v>62</v>
      </c>
      <c r="EJ33" s="275">
        <v>65</v>
      </c>
      <c r="EK33" s="273">
        <v>10</v>
      </c>
      <c r="EL33" s="274">
        <v>10</v>
      </c>
      <c r="EM33" s="275">
        <v>10</v>
      </c>
      <c r="EN33" s="273">
        <v>79</v>
      </c>
      <c r="EO33" s="274">
        <v>72</v>
      </c>
      <c r="EP33" s="275">
        <v>75</v>
      </c>
      <c r="EQ33" s="273">
        <v>15</v>
      </c>
      <c r="ER33" s="274">
        <v>24</v>
      </c>
      <c r="ES33" s="275">
        <v>19</v>
      </c>
      <c r="ET33" s="273">
        <v>74</v>
      </c>
      <c r="EU33" s="274">
        <v>68</v>
      </c>
      <c r="EV33" s="275">
        <v>71</v>
      </c>
      <c r="EW33" s="273">
        <v>11</v>
      </c>
      <c r="EX33" s="274">
        <v>8</v>
      </c>
      <c r="EY33" s="275">
        <v>9</v>
      </c>
      <c r="EZ33" s="273">
        <v>85</v>
      </c>
      <c r="FA33" s="274">
        <v>76</v>
      </c>
      <c r="FB33" s="275">
        <v>81</v>
      </c>
      <c r="FC33" s="273">
        <v>16</v>
      </c>
      <c r="FD33" s="274">
        <v>22</v>
      </c>
      <c r="FE33" s="275">
        <v>19</v>
      </c>
      <c r="FF33" s="273">
        <v>74</v>
      </c>
      <c r="FG33" s="274">
        <v>67</v>
      </c>
      <c r="FH33" s="275">
        <v>70</v>
      </c>
      <c r="FI33" s="273">
        <v>10</v>
      </c>
      <c r="FJ33" s="274">
        <v>11</v>
      </c>
      <c r="FK33" s="275">
        <v>10</v>
      </c>
      <c r="FL33" s="273">
        <v>84</v>
      </c>
      <c r="FM33" s="274">
        <v>78</v>
      </c>
      <c r="FN33" s="275">
        <v>81</v>
      </c>
      <c r="FO33" s="273">
        <v>12</v>
      </c>
      <c r="FP33" s="274">
        <v>13</v>
      </c>
      <c r="FQ33" s="275">
        <v>12</v>
      </c>
      <c r="FR33" s="273">
        <v>81</v>
      </c>
      <c r="FS33" s="274">
        <v>77</v>
      </c>
      <c r="FT33" s="275">
        <v>79</v>
      </c>
      <c r="FU33" s="273">
        <v>7</v>
      </c>
      <c r="FV33" s="274">
        <v>10</v>
      </c>
      <c r="FW33" s="275">
        <v>9</v>
      </c>
      <c r="FX33" s="273">
        <v>88</v>
      </c>
      <c r="FY33" s="274">
        <v>87</v>
      </c>
      <c r="FZ33" s="275">
        <v>88</v>
      </c>
      <c r="GA33" s="273">
        <v>9</v>
      </c>
      <c r="GB33" s="274">
        <v>25</v>
      </c>
      <c r="GC33" s="275">
        <v>17</v>
      </c>
      <c r="GD33" s="273">
        <v>74</v>
      </c>
      <c r="GE33" s="274">
        <v>68</v>
      </c>
      <c r="GF33" s="275">
        <v>71</v>
      </c>
      <c r="GG33" s="273">
        <v>16</v>
      </c>
      <c r="GH33" s="274">
        <v>7</v>
      </c>
      <c r="GI33" s="275">
        <v>11</v>
      </c>
      <c r="GJ33" s="273">
        <v>91</v>
      </c>
      <c r="GK33" s="274">
        <v>75</v>
      </c>
      <c r="GL33" s="275">
        <v>83</v>
      </c>
      <c r="GM33" s="273">
        <v>11</v>
      </c>
      <c r="GN33" s="274">
        <v>26</v>
      </c>
      <c r="GO33" s="275">
        <v>19</v>
      </c>
      <c r="GP33" s="273">
        <v>75</v>
      </c>
      <c r="GQ33" s="274">
        <v>68</v>
      </c>
      <c r="GR33" s="275">
        <v>71</v>
      </c>
      <c r="GS33" s="273">
        <v>14</v>
      </c>
      <c r="GT33" s="274">
        <v>6</v>
      </c>
      <c r="GU33" s="275">
        <v>10</v>
      </c>
      <c r="GV33" s="273">
        <v>89</v>
      </c>
      <c r="GW33" s="274">
        <v>74</v>
      </c>
      <c r="GX33" s="275">
        <v>81</v>
      </c>
    </row>
    <row r="34" spans="1:206" x14ac:dyDescent="0.35">
      <c r="A34" t="s">
        <v>189</v>
      </c>
      <c r="B34" t="s">
        <v>427</v>
      </c>
      <c r="C34" s="273">
        <v>12</v>
      </c>
      <c r="D34" s="274">
        <v>23</v>
      </c>
      <c r="E34" s="275">
        <v>17</v>
      </c>
      <c r="F34" s="273">
        <v>63</v>
      </c>
      <c r="G34" s="274">
        <v>62</v>
      </c>
      <c r="H34" s="275">
        <v>63</v>
      </c>
      <c r="I34" s="273">
        <v>25</v>
      </c>
      <c r="J34" s="274">
        <v>15</v>
      </c>
      <c r="K34" s="275">
        <v>20</v>
      </c>
      <c r="L34" s="273">
        <v>88</v>
      </c>
      <c r="M34" s="274">
        <v>77</v>
      </c>
      <c r="N34" s="275">
        <v>83</v>
      </c>
      <c r="O34" s="273">
        <v>11</v>
      </c>
      <c r="P34" s="274">
        <v>20</v>
      </c>
      <c r="Q34" s="275">
        <v>16</v>
      </c>
      <c r="R34" s="273">
        <v>64</v>
      </c>
      <c r="S34" s="274">
        <v>63</v>
      </c>
      <c r="T34" s="275">
        <v>64</v>
      </c>
      <c r="U34" s="273">
        <v>24</v>
      </c>
      <c r="V34" s="274">
        <v>17</v>
      </c>
      <c r="W34" s="275">
        <v>20</v>
      </c>
      <c r="X34" s="273">
        <v>89</v>
      </c>
      <c r="Y34" s="274">
        <v>80</v>
      </c>
      <c r="Z34" s="275">
        <v>84</v>
      </c>
      <c r="AA34" s="273">
        <v>13</v>
      </c>
      <c r="AB34" s="274">
        <v>23</v>
      </c>
      <c r="AC34" s="275">
        <v>18</v>
      </c>
      <c r="AD34" s="273">
        <v>67</v>
      </c>
      <c r="AE34" s="274">
        <v>64</v>
      </c>
      <c r="AF34" s="275">
        <v>66</v>
      </c>
      <c r="AG34" s="273">
        <v>19</v>
      </c>
      <c r="AH34" s="274">
        <v>14</v>
      </c>
      <c r="AI34" s="275">
        <v>16</v>
      </c>
      <c r="AJ34" s="273">
        <v>87</v>
      </c>
      <c r="AK34" s="274">
        <v>77</v>
      </c>
      <c r="AL34" s="275">
        <v>82</v>
      </c>
      <c r="AM34" s="273">
        <v>7</v>
      </c>
      <c r="AN34" s="274">
        <v>18</v>
      </c>
      <c r="AO34" s="275">
        <v>13</v>
      </c>
      <c r="AP34" s="273">
        <v>72</v>
      </c>
      <c r="AQ34" s="274">
        <v>70</v>
      </c>
      <c r="AR34" s="275">
        <v>71</v>
      </c>
      <c r="AS34" s="273">
        <v>21</v>
      </c>
      <c r="AT34" s="274">
        <v>12</v>
      </c>
      <c r="AU34" s="275">
        <v>16</v>
      </c>
      <c r="AV34" s="273">
        <v>93</v>
      </c>
      <c r="AW34" s="274">
        <v>82</v>
      </c>
      <c r="AX34" s="275">
        <v>87</v>
      </c>
      <c r="AY34" s="273">
        <v>7</v>
      </c>
      <c r="AZ34" s="274">
        <v>13</v>
      </c>
      <c r="BA34" s="275">
        <v>10</v>
      </c>
      <c r="BB34" s="273">
        <v>73</v>
      </c>
      <c r="BC34" s="274">
        <v>73</v>
      </c>
      <c r="BD34" s="275">
        <v>73</v>
      </c>
      <c r="BE34" s="273">
        <v>21</v>
      </c>
      <c r="BF34" s="274">
        <v>14</v>
      </c>
      <c r="BG34" s="275">
        <v>17</v>
      </c>
      <c r="BH34" s="273">
        <v>93</v>
      </c>
      <c r="BI34" s="274">
        <v>87</v>
      </c>
      <c r="BJ34" s="275">
        <v>90</v>
      </c>
      <c r="BK34" s="273">
        <v>10</v>
      </c>
      <c r="BL34" s="274">
        <v>17</v>
      </c>
      <c r="BM34" s="275">
        <v>13</v>
      </c>
      <c r="BN34" s="273">
        <v>71</v>
      </c>
      <c r="BO34" s="274">
        <v>70</v>
      </c>
      <c r="BP34" s="275">
        <v>70</v>
      </c>
      <c r="BQ34" s="273">
        <v>20</v>
      </c>
      <c r="BR34" s="274">
        <v>14</v>
      </c>
      <c r="BS34" s="275">
        <v>17</v>
      </c>
      <c r="BT34" s="273">
        <v>90</v>
      </c>
      <c r="BU34" s="274">
        <v>83</v>
      </c>
      <c r="BV34" s="275">
        <v>87</v>
      </c>
      <c r="BW34" s="273">
        <v>10</v>
      </c>
      <c r="BX34" s="274">
        <v>22</v>
      </c>
      <c r="BY34" s="275">
        <v>16</v>
      </c>
      <c r="BZ34" s="273">
        <v>72</v>
      </c>
      <c r="CA34" s="274">
        <v>68</v>
      </c>
      <c r="CB34" s="275">
        <v>70</v>
      </c>
      <c r="CC34" s="273">
        <v>18</v>
      </c>
      <c r="CD34" s="274">
        <v>10</v>
      </c>
      <c r="CE34" s="275">
        <v>14</v>
      </c>
      <c r="CF34" s="273">
        <v>90</v>
      </c>
      <c r="CG34" s="274">
        <v>78</v>
      </c>
      <c r="CH34" s="275">
        <v>84</v>
      </c>
      <c r="CI34" s="273">
        <v>9</v>
      </c>
      <c r="CJ34" s="274">
        <v>18</v>
      </c>
      <c r="CK34" s="275">
        <v>14</v>
      </c>
      <c r="CL34" s="273">
        <v>73</v>
      </c>
      <c r="CM34" s="274">
        <v>71</v>
      </c>
      <c r="CN34" s="275">
        <v>72</v>
      </c>
      <c r="CO34" s="273">
        <v>18</v>
      </c>
      <c r="CP34" s="274">
        <v>11</v>
      </c>
      <c r="CQ34" s="275">
        <v>14</v>
      </c>
      <c r="CR34" s="273">
        <v>91</v>
      </c>
      <c r="CS34" s="274">
        <v>82</v>
      </c>
      <c r="CT34" s="275">
        <v>86</v>
      </c>
      <c r="CU34" s="273">
        <v>21</v>
      </c>
      <c r="CV34" s="274">
        <v>33</v>
      </c>
      <c r="CW34" s="275">
        <v>27</v>
      </c>
      <c r="CX34" s="273">
        <v>57</v>
      </c>
      <c r="CY34" s="274">
        <v>52</v>
      </c>
      <c r="CZ34" s="275">
        <v>54</v>
      </c>
      <c r="DA34" s="273">
        <v>22</v>
      </c>
      <c r="DB34" s="274">
        <v>16</v>
      </c>
      <c r="DC34" s="275">
        <v>19</v>
      </c>
      <c r="DD34" s="273">
        <v>79</v>
      </c>
      <c r="DE34" s="274">
        <v>67</v>
      </c>
      <c r="DF34" s="275">
        <v>73</v>
      </c>
      <c r="DG34" s="273">
        <v>28</v>
      </c>
      <c r="DH34" s="274">
        <v>44</v>
      </c>
      <c r="DI34" s="275">
        <v>36</v>
      </c>
      <c r="DJ34" s="273">
        <v>57</v>
      </c>
      <c r="DK34" s="274">
        <v>48</v>
      </c>
      <c r="DL34" s="275">
        <v>52</v>
      </c>
      <c r="DM34" s="273">
        <v>15</v>
      </c>
      <c r="DN34" s="274">
        <v>8</v>
      </c>
      <c r="DO34" s="275">
        <v>11</v>
      </c>
      <c r="DP34" s="273">
        <v>72</v>
      </c>
      <c r="DQ34" s="274">
        <v>56</v>
      </c>
      <c r="DR34" s="275">
        <v>64</v>
      </c>
      <c r="DS34" s="273">
        <v>26</v>
      </c>
      <c r="DT34" s="274">
        <v>33</v>
      </c>
      <c r="DU34" s="275">
        <v>29</v>
      </c>
      <c r="DV34" s="273">
        <v>63</v>
      </c>
      <c r="DW34" s="274">
        <v>55</v>
      </c>
      <c r="DX34" s="275">
        <v>59</v>
      </c>
      <c r="DY34" s="273">
        <v>11</v>
      </c>
      <c r="DZ34" s="274">
        <v>13</v>
      </c>
      <c r="EA34" s="275">
        <v>12</v>
      </c>
      <c r="EB34" s="273">
        <v>74</v>
      </c>
      <c r="EC34" s="274">
        <v>67</v>
      </c>
      <c r="ED34" s="275">
        <v>71</v>
      </c>
      <c r="EE34" s="273">
        <v>18</v>
      </c>
      <c r="EF34" s="274">
        <v>25</v>
      </c>
      <c r="EG34" s="275">
        <v>22</v>
      </c>
      <c r="EH34" s="273">
        <v>71</v>
      </c>
      <c r="EI34" s="274">
        <v>64</v>
      </c>
      <c r="EJ34" s="275">
        <v>67</v>
      </c>
      <c r="EK34" s="273">
        <v>11</v>
      </c>
      <c r="EL34" s="274">
        <v>11</v>
      </c>
      <c r="EM34" s="275">
        <v>11</v>
      </c>
      <c r="EN34" s="273">
        <v>82</v>
      </c>
      <c r="EO34" s="274">
        <v>75</v>
      </c>
      <c r="EP34" s="275">
        <v>78</v>
      </c>
      <c r="EQ34" s="273">
        <v>12</v>
      </c>
      <c r="ER34" s="274">
        <v>20</v>
      </c>
      <c r="ES34" s="275">
        <v>16</v>
      </c>
      <c r="ET34" s="273">
        <v>77</v>
      </c>
      <c r="EU34" s="274">
        <v>71</v>
      </c>
      <c r="EV34" s="275">
        <v>74</v>
      </c>
      <c r="EW34" s="273">
        <v>11</v>
      </c>
      <c r="EX34" s="274">
        <v>8</v>
      </c>
      <c r="EY34" s="275">
        <v>10</v>
      </c>
      <c r="EZ34" s="273">
        <v>88</v>
      </c>
      <c r="FA34" s="274">
        <v>80</v>
      </c>
      <c r="FB34" s="275">
        <v>84</v>
      </c>
      <c r="FC34" s="273">
        <v>13</v>
      </c>
      <c r="FD34" s="274">
        <v>19</v>
      </c>
      <c r="FE34" s="275">
        <v>16</v>
      </c>
      <c r="FF34" s="273">
        <v>76</v>
      </c>
      <c r="FG34" s="274">
        <v>70</v>
      </c>
      <c r="FH34" s="275">
        <v>73</v>
      </c>
      <c r="FI34" s="273">
        <v>11</v>
      </c>
      <c r="FJ34" s="274">
        <v>12</v>
      </c>
      <c r="FK34" s="275">
        <v>11</v>
      </c>
      <c r="FL34" s="273">
        <v>87</v>
      </c>
      <c r="FM34" s="274">
        <v>81</v>
      </c>
      <c r="FN34" s="275">
        <v>84</v>
      </c>
      <c r="FO34" s="273">
        <v>10</v>
      </c>
      <c r="FP34" s="274">
        <v>11</v>
      </c>
      <c r="FQ34" s="275">
        <v>10</v>
      </c>
      <c r="FR34" s="273">
        <v>83</v>
      </c>
      <c r="FS34" s="274">
        <v>79</v>
      </c>
      <c r="FT34" s="275">
        <v>81</v>
      </c>
      <c r="FU34" s="273">
        <v>7</v>
      </c>
      <c r="FV34" s="274">
        <v>10</v>
      </c>
      <c r="FW34" s="275">
        <v>9</v>
      </c>
      <c r="FX34" s="273">
        <v>90</v>
      </c>
      <c r="FY34" s="274">
        <v>89</v>
      </c>
      <c r="FZ34" s="275">
        <v>90</v>
      </c>
      <c r="GA34" s="273">
        <v>8</v>
      </c>
      <c r="GB34" s="274">
        <v>23</v>
      </c>
      <c r="GC34" s="275">
        <v>15</v>
      </c>
      <c r="GD34" s="273">
        <v>75</v>
      </c>
      <c r="GE34" s="274">
        <v>70</v>
      </c>
      <c r="GF34" s="275">
        <v>73</v>
      </c>
      <c r="GG34" s="273">
        <v>17</v>
      </c>
      <c r="GH34" s="274">
        <v>7</v>
      </c>
      <c r="GI34" s="275">
        <v>12</v>
      </c>
      <c r="GJ34" s="273">
        <v>92</v>
      </c>
      <c r="GK34" s="274">
        <v>77</v>
      </c>
      <c r="GL34" s="275">
        <v>85</v>
      </c>
      <c r="GM34" s="273">
        <v>9</v>
      </c>
      <c r="GN34" s="274">
        <v>23</v>
      </c>
      <c r="GO34" s="275">
        <v>16</v>
      </c>
      <c r="GP34" s="273">
        <v>76</v>
      </c>
      <c r="GQ34" s="274">
        <v>70</v>
      </c>
      <c r="GR34" s="275">
        <v>73</v>
      </c>
      <c r="GS34" s="273">
        <v>15</v>
      </c>
      <c r="GT34" s="274">
        <v>7</v>
      </c>
      <c r="GU34" s="275">
        <v>11</v>
      </c>
      <c r="GV34" s="273">
        <v>91</v>
      </c>
      <c r="GW34" s="274">
        <v>77</v>
      </c>
      <c r="GX34" s="275">
        <v>84</v>
      </c>
    </row>
    <row r="35" spans="1:206" x14ac:dyDescent="0.35">
      <c r="B35" t="s">
        <v>428</v>
      </c>
      <c r="C35" s="273">
        <v>21</v>
      </c>
      <c r="D35" s="274">
        <v>34</v>
      </c>
      <c r="E35" s="275">
        <v>28</v>
      </c>
      <c r="F35" s="273">
        <v>63</v>
      </c>
      <c r="G35" s="274">
        <v>56</v>
      </c>
      <c r="H35" s="275">
        <v>59</v>
      </c>
      <c r="I35" s="273">
        <v>17</v>
      </c>
      <c r="J35" s="274">
        <v>10</v>
      </c>
      <c r="K35" s="275">
        <v>13</v>
      </c>
      <c r="L35" s="273">
        <v>79</v>
      </c>
      <c r="M35" s="274">
        <v>66</v>
      </c>
      <c r="N35" s="275">
        <v>72</v>
      </c>
      <c r="O35" s="273">
        <v>25</v>
      </c>
      <c r="P35" s="274">
        <v>37</v>
      </c>
      <c r="Q35" s="275">
        <v>31</v>
      </c>
      <c r="R35" s="273">
        <v>61</v>
      </c>
      <c r="S35" s="274">
        <v>53</v>
      </c>
      <c r="T35" s="275">
        <v>57</v>
      </c>
      <c r="U35" s="273">
        <v>14</v>
      </c>
      <c r="V35" s="274">
        <v>10</v>
      </c>
      <c r="W35" s="275">
        <v>12</v>
      </c>
      <c r="X35" s="273">
        <v>75</v>
      </c>
      <c r="Y35" s="274">
        <v>63</v>
      </c>
      <c r="Z35" s="275">
        <v>69</v>
      </c>
      <c r="AA35" s="273">
        <v>31</v>
      </c>
      <c r="AB35" s="274">
        <v>43</v>
      </c>
      <c r="AC35" s="275">
        <v>37</v>
      </c>
      <c r="AD35" s="273">
        <v>59</v>
      </c>
      <c r="AE35" s="274">
        <v>50</v>
      </c>
      <c r="AF35" s="275">
        <v>54</v>
      </c>
      <c r="AG35" s="273">
        <v>10</v>
      </c>
      <c r="AH35" s="274">
        <v>7</v>
      </c>
      <c r="AI35" s="275">
        <v>9</v>
      </c>
      <c r="AJ35" s="273">
        <v>69</v>
      </c>
      <c r="AK35" s="274">
        <v>57</v>
      </c>
      <c r="AL35" s="275">
        <v>63</v>
      </c>
      <c r="AM35" s="273">
        <v>10</v>
      </c>
      <c r="AN35" s="274">
        <v>20</v>
      </c>
      <c r="AO35" s="275">
        <v>15</v>
      </c>
      <c r="AP35" s="273">
        <v>73</v>
      </c>
      <c r="AQ35" s="274">
        <v>69</v>
      </c>
      <c r="AR35" s="275">
        <v>71</v>
      </c>
      <c r="AS35" s="273">
        <v>17</v>
      </c>
      <c r="AT35" s="274">
        <v>11</v>
      </c>
      <c r="AU35" s="275">
        <v>14</v>
      </c>
      <c r="AV35" s="273">
        <v>90</v>
      </c>
      <c r="AW35" s="274">
        <v>80</v>
      </c>
      <c r="AX35" s="275">
        <v>85</v>
      </c>
      <c r="AY35" s="273">
        <v>13</v>
      </c>
      <c r="AZ35" s="274">
        <v>22</v>
      </c>
      <c r="BA35" s="275">
        <v>18</v>
      </c>
      <c r="BB35" s="273">
        <v>73</v>
      </c>
      <c r="BC35" s="274">
        <v>68</v>
      </c>
      <c r="BD35" s="275">
        <v>71</v>
      </c>
      <c r="BE35" s="273">
        <v>14</v>
      </c>
      <c r="BF35" s="274">
        <v>9</v>
      </c>
      <c r="BG35" s="275">
        <v>12</v>
      </c>
      <c r="BH35" s="273">
        <v>87</v>
      </c>
      <c r="BI35" s="274">
        <v>78</v>
      </c>
      <c r="BJ35" s="275">
        <v>82</v>
      </c>
      <c r="BK35" s="273">
        <v>18</v>
      </c>
      <c r="BL35" s="274">
        <v>27</v>
      </c>
      <c r="BM35" s="275">
        <v>22</v>
      </c>
      <c r="BN35" s="273">
        <v>70</v>
      </c>
      <c r="BO35" s="274">
        <v>65</v>
      </c>
      <c r="BP35" s="275">
        <v>67</v>
      </c>
      <c r="BQ35" s="273">
        <v>13</v>
      </c>
      <c r="BR35" s="274">
        <v>9</v>
      </c>
      <c r="BS35" s="275">
        <v>11</v>
      </c>
      <c r="BT35" s="273">
        <v>82</v>
      </c>
      <c r="BU35" s="274">
        <v>73</v>
      </c>
      <c r="BV35" s="275">
        <v>78</v>
      </c>
      <c r="BW35" s="273">
        <v>15</v>
      </c>
      <c r="BX35" s="274">
        <v>29</v>
      </c>
      <c r="BY35" s="275">
        <v>22</v>
      </c>
      <c r="BZ35" s="273">
        <v>72</v>
      </c>
      <c r="CA35" s="274">
        <v>64</v>
      </c>
      <c r="CB35" s="275">
        <v>68</v>
      </c>
      <c r="CC35" s="273">
        <v>13</v>
      </c>
      <c r="CD35" s="274">
        <v>7</v>
      </c>
      <c r="CE35" s="275">
        <v>10</v>
      </c>
      <c r="CF35" s="273">
        <v>85</v>
      </c>
      <c r="CG35" s="274">
        <v>71</v>
      </c>
      <c r="CH35" s="275">
        <v>78</v>
      </c>
      <c r="CI35" s="273">
        <v>14</v>
      </c>
      <c r="CJ35" s="274">
        <v>26</v>
      </c>
      <c r="CK35" s="275">
        <v>20</v>
      </c>
      <c r="CL35" s="273">
        <v>74</v>
      </c>
      <c r="CM35" s="274">
        <v>67</v>
      </c>
      <c r="CN35" s="275">
        <v>70</v>
      </c>
      <c r="CO35" s="273">
        <v>12</v>
      </c>
      <c r="CP35" s="274">
        <v>7</v>
      </c>
      <c r="CQ35" s="275">
        <v>10</v>
      </c>
      <c r="CR35" s="273">
        <v>86</v>
      </c>
      <c r="CS35" s="274">
        <v>74</v>
      </c>
      <c r="CT35" s="275">
        <v>80</v>
      </c>
      <c r="CU35" s="273">
        <v>31</v>
      </c>
      <c r="CV35" s="274">
        <v>43</v>
      </c>
      <c r="CW35" s="275">
        <v>37</v>
      </c>
      <c r="CX35" s="273">
        <v>53</v>
      </c>
      <c r="CY35" s="274">
        <v>45</v>
      </c>
      <c r="CZ35" s="275">
        <v>49</v>
      </c>
      <c r="DA35" s="273">
        <v>16</v>
      </c>
      <c r="DB35" s="274">
        <v>12</v>
      </c>
      <c r="DC35" s="275">
        <v>14</v>
      </c>
      <c r="DD35" s="273">
        <v>69</v>
      </c>
      <c r="DE35" s="274">
        <v>57</v>
      </c>
      <c r="DF35" s="275">
        <v>63</v>
      </c>
      <c r="DG35" s="273">
        <v>37</v>
      </c>
      <c r="DH35" s="274">
        <v>51</v>
      </c>
      <c r="DI35" s="275">
        <v>44</v>
      </c>
      <c r="DJ35" s="273">
        <v>52</v>
      </c>
      <c r="DK35" s="274">
        <v>42</v>
      </c>
      <c r="DL35" s="275">
        <v>47</v>
      </c>
      <c r="DM35" s="273">
        <v>12</v>
      </c>
      <c r="DN35" s="274">
        <v>7</v>
      </c>
      <c r="DO35" s="275">
        <v>9</v>
      </c>
      <c r="DP35" s="273">
        <v>63</v>
      </c>
      <c r="DQ35" s="274">
        <v>49</v>
      </c>
      <c r="DR35" s="275">
        <v>56</v>
      </c>
      <c r="DS35" s="273">
        <v>35</v>
      </c>
      <c r="DT35" s="274">
        <v>42</v>
      </c>
      <c r="DU35" s="275">
        <v>38</v>
      </c>
      <c r="DV35" s="273">
        <v>57</v>
      </c>
      <c r="DW35" s="274">
        <v>49</v>
      </c>
      <c r="DX35" s="275">
        <v>53</v>
      </c>
      <c r="DY35" s="273">
        <v>9</v>
      </c>
      <c r="DZ35" s="274">
        <v>9</v>
      </c>
      <c r="EA35" s="275">
        <v>9</v>
      </c>
      <c r="EB35" s="273">
        <v>65</v>
      </c>
      <c r="EC35" s="274">
        <v>58</v>
      </c>
      <c r="ED35" s="275">
        <v>62</v>
      </c>
      <c r="EE35" s="273">
        <v>32</v>
      </c>
      <c r="EF35" s="274">
        <v>40</v>
      </c>
      <c r="EG35" s="275">
        <v>36</v>
      </c>
      <c r="EH35" s="273">
        <v>61</v>
      </c>
      <c r="EI35" s="274">
        <v>53</v>
      </c>
      <c r="EJ35" s="275">
        <v>57</v>
      </c>
      <c r="EK35" s="273">
        <v>7</v>
      </c>
      <c r="EL35" s="274">
        <v>7</v>
      </c>
      <c r="EM35" s="275">
        <v>7</v>
      </c>
      <c r="EN35" s="273">
        <v>68</v>
      </c>
      <c r="EO35" s="274">
        <v>60</v>
      </c>
      <c r="EP35" s="275">
        <v>64</v>
      </c>
      <c r="EQ35" s="273">
        <v>25</v>
      </c>
      <c r="ER35" s="274">
        <v>36</v>
      </c>
      <c r="ES35" s="275">
        <v>31</v>
      </c>
      <c r="ET35" s="273">
        <v>67</v>
      </c>
      <c r="EU35" s="274">
        <v>58</v>
      </c>
      <c r="EV35" s="275">
        <v>63</v>
      </c>
      <c r="EW35" s="273">
        <v>8</v>
      </c>
      <c r="EX35" s="274">
        <v>6</v>
      </c>
      <c r="EY35" s="275">
        <v>7</v>
      </c>
      <c r="EZ35" s="273">
        <v>75</v>
      </c>
      <c r="FA35" s="274">
        <v>64</v>
      </c>
      <c r="FB35" s="275">
        <v>69</v>
      </c>
      <c r="FC35" s="273">
        <v>27</v>
      </c>
      <c r="FD35" s="274">
        <v>36</v>
      </c>
      <c r="FE35" s="275">
        <v>31</v>
      </c>
      <c r="FF35" s="273">
        <v>67</v>
      </c>
      <c r="FG35" s="274">
        <v>58</v>
      </c>
      <c r="FH35" s="275">
        <v>63</v>
      </c>
      <c r="FI35" s="273">
        <v>6</v>
      </c>
      <c r="FJ35" s="274">
        <v>6</v>
      </c>
      <c r="FK35" s="275">
        <v>6</v>
      </c>
      <c r="FL35" s="273">
        <v>73</v>
      </c>
      <c r="FM35" s="274">
        <v>64</v>
      </c>
      <c r="FN35" s="275">
        <v>69</v>
      </c>
      <c r="FO35" s="273">
        <v>18</v>
      </c>
      <c r="FP35" s="274">
        <v>18</v>
      </c>
      <c r="FQ35" s="275">
        <v>18</v>
      </c>
      <c r="FR35" s="273">
        <v>77</v>
      </c>
      <c r="FS35" s="274">
        <v>74</v>
      </c>
      <c r="FT35" s="275">
        <v>75</v>
      </c>
      <c r="FU35" s="273">
        <v>5</v>
      </c>
      <c r="FV35" s="274">
        <v>8</v>
      </c>
      <c r="FW35" s="275">
        <v>7</v>
      </c>
      <c r="FX35" s="273">
        <v>82</v>
      </c>
      <c r="FY35" s="274">
        <v>82</v>
      </c>
      <c r="FZ35" s="275">
        <v>82</v>
      </c>
      <c r="GA35" s="273">
        <v>14</v>
      </c>
      <c r="GB35" s="274">
        <v>32</v>
      </c>
      <c r="GC35" s="275">
        <v>23</v>
      </c>
      <c r="GD35" s="273">
        <v>74</v>
      </c>
      <c r="GE35" s="274">
        <v>62</v>
      </c>
      <c r="GF35" s="275">
        <v>68</v>
      </c>
      <c r="GG35" s="273">
        <v>12</v>
      </c>
      <c r="GH35" s="274">
        <v>5</v>
      </c>
      <c r="GI35" s="275">
        <v>9</v>
      </c>
      <c r="GJ35" s="273">
        <v>86</v>
      </c>
      <c r="GK35" s="274">
        <v>68</v>
      </c>
      <c r="GL35" s="275">
        <v>77</v>
      </c>
      <c r="GM35" s="273">
        <v>18</v>
      </c>
      <c r="GN35" s="274">
        <v>35</v>
      </c>
      <c r="GO35" s="275">
        <v>27</v>
      </c>
      <c r="GP35" s="273">
        <v>72</v>
      </c>
      <c r="GQ35" s="274">
        <v>60</v>
      </c>
      <c r="GR35" s="275">
        <v>66</v>
      </c>
      <c r="GS35" s="273">
        <v>10</v>
      </c>
      <c r="GT35" s="274">
        <v>4</v>
      </c>
      <c r="GU35" s="275">
        <v>7</v>
      </c>
      <c r="GV35" s="273">
        <v>82</v>
      </c>
      <c r="GW35" s="274">
        <v>65</v>
      </c>
      <c r="GX35" s="275">
        <v>73</v>
      </c>
    </row>
    <row r="36" spans="1:206" x14ac:dyDescent="0.35">
      <c r="B36" t="s">
        <v>429</v>
      </c>
      <c r="C36" s="273">
        <v>16</v>
      </c>
      <c r="D36" s="274">
        <v>27</v>
      </c>
      <c r="E36" s="275">
        <v>22</v>
      </c>
      <c r="F36" s="273">
        <v>60</v>
      </c>
      <c r="G36" s="274">
        <v>58</v>
      </c>
      <c r="H36" s="275">
        <v>59</v>
      </c>
      <c r="I36" s="273">
        <v>24</v>
      </c>
      <c r="J36" s="274">
        <v>15</v>
      </c>
      <c r="K36" s="275">
        <v>19</v>
      </c>
      <c r="L36" s="273">
        <v>84</v>
      </c>
      <c r="M36" s="274">
        <v>73</v>
      </c>
      <c r="N36" s="275">
        <v>78</v>
      </c>
      <c r="O36" s="273">
        <v>16</v>
      </c>
      <c r="P36" s="274">
        <v>25</v>
      </c>
      <c r="Q36" s="275">
        <v>21</v>
      </c>
      <c r="R36" s="273">
        <v>61</v>
      </c>
      <c r="S36" s="274">
        <v>59</v>
      </c>
      <c r="T36" s="275">
        <v>60</v>
      </c>
      <c r="U36" s="273">
        <v>23</v>
      </c>
      <c r="V36" s="274">
        <v>16</v>
      </c>
      <c r="W36" s="275">
        <v>20</v>
      </c>
      <c r="X36" s="273">
        <v>84</v>
      </c>
      <c r="Y36" s="274">
        <v>75</v>
      </c>
      <c r="Z36" s="275">
        <v>79</v>
      </c>
      <c r="AA36" s="273">
        <v>19</v>
      </c>
      <c r="AB36" s="274">
        <v>28</v>
      </c>
      <c r="AC36" s="275">
        <v>23</v>
      </c>
      <c r="AD36" s="273">
        <v>62</v>
      </c>
      <c r="AE36" s="274">
        <v>58</v>
      </c>
      <c r="AF36" s="275">
        <v>60</v>
      </c>
      <c r="AG36" s="273">
        <v>19</v>
      </c>
      <c r="AH36" s="274">
        <v>13</v>
      </c>
      <c r="AI36" s="275">
        <v>16</v>
      </c>
      <c r="AJ36" s="273">
        <v>81</v>
      </c>
      <c r="AK36" s="274">
        <v>72</v>
      </c>
      <c r="AL36" s="275">
        <v>77</v>
      </c>
      <c r="AM36" s="273">
        <v>9</v>
      </c>
      <c r="AN36" s="274">
        <v>20</v>
      </c>
      <c r="AO36" s="275">
        <v>15</v>
      </c>
      <c r="AP36" s="273">
        <v>69</v>
      </c>
      <c r="AQ36" s="274">
        <v>67</v>
      </c>
      <c r="AR36" s="275">
        <v>68</v>
      </c>
      <c r="AS36" s="273">
        <v>22</v>
      </c>
      <c r="AT36" s="274">
        <v>13</v>
      </c>
      <c r="AU36" s="275">
        <v>18</v>
      </c>
      <c r="AV36" s="273">
        <v>91</v>
      </c>
      <c r="AW36" s="274">
        <v>80</v>
      </c>
      <c r="AX36" s="275">
        <v>85</v>
      </c>
      <c r="AY36" s="273">
        <v>10</v>
      </c>
      <c r="AZ36" s="274">
        <v>17</v>
      </c>
      <c r="BA36" s="275">
        <v>13</v>
      </c>
      <c r="BB36" s="273">
        <v>69</v>
      </c>
      <c r="BC36" s="274">
        <v>69</v>
      </c>
      <c r="BD36" s="275">
        <v>69</v>
      </c>
      <c r="BE36" s="273">
        <v>21</v>
      </c>
      <c r="BF36" s="274">
        <v>14</v>
      </c>
      <c r="BG36" s="275">
        <v>18</v>
      </c>
      <c r="BH36" s="273">
        <v>90</v>
      </c>
      <c r="BI36" s="274">
        <v>83</v>
      </c>
      <c r="BJ36" s="275">
        <v>87</v>
      </c>
      <c r="BK36" s="273">
        <v>13</v>
      </c>
      <c r="BL36" s="274">
        <v>20</v>
      </c>
      <c r="BM36" s="275">
        <v>17</v>
      </c>
      <c r="BN36" s="273">
        <v>67</v>
      </c>
      <c r="BO36" s="274">
        <v>66</v>
      </c>
      <c r="BP36" s="275">
        <v>66</v>
      </c>
      <c r="BQ36" s="273">
        <v>20</v>
      </c>
      <c r="BR36" s="274">
        <v>14</v>
      </c>
      <c r="BS36" s="275">
        <v>17</v>
      </c>
      <c r="BT36" s="273">
        <v>87</v>
      </c>
      <c r="BU36" s="274">
        <v>80</v>
      </c>
      <c r="BV36" s="275">
        <v>83</v>
      </c>
      <c r="BW36" s="273">
        <v>13</v>
      </c>
      <c r="BX36" s="274">
        <v>25</v>
      </c>
      <c r="BY36" s="275">
        <v>19</v>
      </c>
      <c r="BZ36" s="273">
        <v>68</v>
      </c>
      <c r="CA36" s="274">
        <v>64</v>
      </c>
      <c r="CB36" s="275">
        <v>66</v>
      </c>
      <c r="CC36" s="273">
        <v>19</v>
      </c>
      <c r="CD36" s="274">
        <v>11</v>
      </c>
      <c r="CE36" s="275">
        <v>15</v>
      </c>
      <c r="CF36" s="273">
        <v>87</v>
      </c>
      <c r="CG36" s="274">
        <v>75</v>
      </c>
      <c r="CH36" s="275">
        <v>81</v>
      </c>
      <c r="CI36" s="273">
        <v>12</v>
      </c>
      <c r="CJ36" s="274">
        <v>22</v>
      </c>
      <c r="CK36" s="275">
        <v>17</v>
      </c>
      <c r="CL36" s="273">
        <v>70</v>
      </c>
      <c r="CM36" s="274">
        <v>67</v>
      </c>
      <c r="CN36" s="275">
        <v>68</v>
      </c>
      <c r="CO36" s="273">
        <v>18</v>
      </c>
      <c r="CP36" s="274">
        <v>11</v>
      </c>
      <c r="CQ36" s="275">
        <v>15</v>
      </c>
      <c r="CR36" s="273">
        <v>88</v>
      </c>
      <c r="CS36" s="274">
        <v>78</v>
      </c>
      <c r="CT36" s="275">
        <v>83</v>
      </c>
      <c r="CU36" s="273">
        <v>26</v>
      </c>
      <c r="CV36" s="274">
        <v>37</v>
      </c>
      <c r="CW36" s="275">
        <v>32</v>
      </c>
      <c r="CX36" s="273">
        <v>53</v>
      </c>
      <c r="CY36" s="274">
        <v>47</v>
      </c>
      <c r="CZ36" s="275">
        <v>50</v>
      </c>
      <c r="DA36" s="273">
        <v>21</v>
      </c>
      <c r="DB36" s="274">
        <v>16</v>
      </c>
      <c r="DC36" s="275">
        <v>18</v>
      </c>
      <c r="DD36" s="273">
        <v>74</v>
      </c>
      <c r="DE36" s="274">
        <v>63</v>
      </c>
      <c r="DF36" s="275">
        <v>68</v>
      </c>
      <c r="DG36" s="273">
        <v>32</v>
      </c>
      <c r="DH36" s="274">
        <v>48</v>
      </c>
      <c r="DI36" s="275">
        <v>40</v>
      </c>
      <c r="DJ36" s="273">
        <v>52</v>
      </c>
      <c r="DK36" s="274">
        <v>44</v>
      </c>
      <c r="DL36" s="275">
        <v>48</v>
      </c>
      <c r="DM36" s="273">
        <v>16</v>
      </c>
      <c r="DN36" s="274">
        <v>8</v>
      </c>
      <c r="DO36" s="275">
        <v>12</v>
      </c>
      <c r="DP36" s="273">
        <v>68</v>
      </c>
      <c r="DQ36" s="274">
        <v>52</v>
      </c>
      <c r="DR36" s="275">
        <v>60</v>
      </c>
      <c r="DS36" s="273">
        <v>30</v>
      </c>
      <c r="DT36" s="274">
        <v>37</v>
      </c>
      <c r="DU36" s="275">
        <v>34</v>
      </c>
      <c r="DV36" s="273">
        <v>58</v>
      </c>
      <c r="DW36" s="274">
        <v>50</v>
      </c>
      <c r="DX36" s="275">
        <v>54</v>
      </c>
      <c r="DY36" s="273">
        <v>12</v>
      </c>
      <c r="DZ36" s="274">
        <v>13</v>
      </c>
      <c r="EA36" s="275">
        <v>13</v>
      </c>
      <c r="EB36" s="273">
        <v>70</v>
      </c>
      <c r="EC36" s="274">
        <v>63</v>
      </c>
      <c r="ED36" s="275">
        <v>66</v>
      </c>
      <c r="EE36" s="273">
        <v>24</v>
      </c>
      <c r="EF36" s="274">
        <v>30</v>
      </c>
      <c r="EG36" s="275">
        <v>27</v>
      </c>
      <c r="EH36" s="273">
        <v>65</v>
      </c>
      <c r="EI36" s="274">
        <v>59</v>
      </c>
      <c r="EJ36" s="275">
        <v>62</v>
      </c>
      <c r="EK36" s="273">
        <v>11</v>
      </c>
      <c r="EL36" s="274">
        <v>11</v>
      </c>
      <c r="EM36" s="275">
        <v>11</v>
      </c>
      <c r="EN36" s="273">
        <v>76</v>
      </c>
      <c r="EO36" s="274">
        <v>70</v>
      </c>
      <c r="EP36" s="275">
        <v>73</v>
      </c>
      <c r="EQ36" s="273">
        <v>16</v>
      </c>
      <c r="ER36" s="274">
        <v>25</v>
      </c>
      <c r="ES36" s="275">
        <v>21</v>
      </c>
      <c r="ET36" s="273">
        <v>72</v>
      </c>
      <c r="EU36" s="274">
        <v>66</v>
      </c>
      <c r="EV36" s="275">
        <v>69</v>
      </c>
      <c r="EW36" s="273">
        <v>12</v>
      </c>
      <c r="EX36" s="274">
        <v>9</v>
      </c>
      <c r="EY36" s="275">
        <v>10</v>
      </c>
      <c r="EZ36" s="273">
        <v>84</v>
      </c>
      <c r="FA36" s="274">
        <v>75</v>
      </c>
      <c r="FB36" s="275">
        <v>79</v>
      </c>
      <c r="FC36" s="273">
        <v>17</v>
      </c>
      <c r="FD36" s="274">
        <v>23</v>
      </c>
      <c r="FE36" s="275">
        <v>20</v>
      </c>
      <c r="FF36" s="273">
        <v>71</v>
      </c>
      <c r="FG36" s="274">
        <v>65</v>
      </c>
      <c r="FH36" s="275">
        <v>68</v>
      </c>
      <c r="FI36" s="273">
        <v>12</v>
      </c>
      <c r="FJ36" s="274">
        <v>12</v>
      </c>
      <c r="FK36" s="275">
        <v>12</v>
      </c>
      <c r="FL36" s="273">
        <v>83</v>
      </c>
      <c r="FM36" s="274">
        <v>77</v>
      </c>
      <c r="FN36" s="275">
        <v>80</v>
      </c>
      <c r="FO36" s="273">
        <v>14</v>
      </c>
      <c r="FP36" s="274">
        <v>15</v>
      </c>
      <c r="FQ36" s="275">
        <v>15</v>
      </c>
      <c r="FR36" s="273">
        <v>78</v>
      </c>
      <c r="FS36" s="274">
        <v>74</v>
      </c>
      <c r="FT36" s="275">
        <v>76</v>
      </c>
      <c r="FU36" s="273">
        <v>8</v>
      </c>
      <c r="FV36" s="274">
        <v>11</v>
      </c>
      <c r="FW36" s="275">
        <v>10</v>
      </c>
      <c r="FX36" s="273">
        <v>86</v>
      </c>
      <c r="FY36" s="274">
        <v>85</v>
      </c>
      <c r="FZ36" s="275">
        <v>85</v>
      </c>
      <c r="GA36" s="273">
        <v>11</v>
      </c>
      <c r="GB36" s="274">
        <v>27</v>
      </c>
      <c r="GC36" s="275">
        <v>19</v>
      </c>
      <c r="GD36" s="273">
        <v>71</v>
      </c>
      <c r="GE36" s="274">
        <v>66</v>
      </c>
      <c r="GF36" s="275">
        <v>69</v>
      </c>
      <c r="GG36" s="273">
        <v>18</v>
      </c>
      <c r="GH36" s="274">
        <v>7</v>
      </c>
      <c r="GI36" s="275">
        <v>12</v>
      </c>
      <c r="GJ36" s="273">
        <v>89</v>
      </c>
      <c r="GK36" s="274">
        <v>73</v>
      </c>
      <c r="GL36" s="275">
        <v>81</v>
      </c>
      <c r="GM36" s="273">
        <v>13</v>
      </c>
      <c r="GN36" s="274">
        <v>28</v>
      </c>
      <c r="GO36" s="275">
        <v>20</v>
      </c>
      <c r="GP36" s="273">
        <v>71</v>
      </c>
      <c r="GQ36" s="274">
        <v>65</v>
      </c>
      <c r="GR36" s="275">
        <v>68</v>
      </c>
      <c r="GS36" s="273">
        <v>16</v>
      </c>
      <c r="GT36" s="274">
        <v>7</v>
      </c>
      <c r="GU36" s="275">
        <v>11</v>
      </c>
      <c r="GV36" s="273">
        <v>87</v>
      </c>
      <c r="GW36" s="274">
        <v>72</v>
      </c>
      <c r="GX36" s="275">
        <v>80</v>
      </c>
    </row>
    <row r="37" spans="1:206" x14ac:dyDescent="0.35">
      <c r="B37" t="s">
        <v>223</v>
      </c>
      <c r="C37" s="273">
        <v>14</v>
      </c>
      <c r="D37" s="274">
        <v>25</v>
      </c>
      <c r="E37" s="275">
        <v>20</v>
      </c>
      <c r="F37" s="273">
        <v>63</v>
      </c>
      <c r="G37" s="274">
        <v>60</v>
      </c>
      <c r="H37" s="275">
        <v>62</v>
      </c>
      <c r="I37" s="273">
        <v>23</v>
      </c>
      <c r="J37" s="274">
        <v>14</v>
      </c>
      <c r="K37" s="275">
        <v>19</v>
      </c>
      <c r="L37" s="273">
        <v>86</v>
      </c>
      <c r="M37" s="274">
        <v>75</v>
      </c>
      <c r="N37" s="275">
        <v>80</v>
      </c>
      <c r="O37" s="273">
        <v>14</v>
      </c>
      <c r="P37" s="274">
        <v>23</v>
      </c>
      <c r="Q37" s="275">
        <v>19</v>
      </c>
      <c r="R37" s="273">
        <v>63</v>
      </c>
      <c r="S37" s="274">
        <v>61</v>
      </c>
      <c r="T37" s="275">
        <v>62</v>
      </c>
      <c r="U37" s="273">
        <v>22</v>
      </c>
      <c r="V37" s="274">
        <v>16</v>
      </c>
      <c r="W37" s="275">
        <v>19</v>
      </c>
      <c r="X37" s="273">
        <v>86</v>
      </c>
      <c r="Y37" s="274">
        <v>77</v>
      </c>
      <c r="Z37" s="275">
        <v>81</v>
      </c>
      <c r="AA37" s="273">
        <v>17</v>
      </c>
      <c r="AB37" s="274">
        <v>27</v>
      </c>
      <c r="AC37" s="275">
        <v>22</v>
      </c>
      <c r="AD37" s="273">
        <v>65</v>
      </c>
      <c r="AE37" s="274">
        <v>61</v>
      </c>
      <c r="AF37" s="275">
        <v>63</v>
      </c>
      <c r="AG37" s="273">
        <v>18</v>
      </c>
      <c r="AH37" s="274">
        <v>12</v>
      </c>
      <c r="AI37" s="275">
        <v>15</v>
      </c>
      <c r="AJ37" s="273">
        <v>83</v>
      </c>
      <c r="AK37" s="274">
        <v>73</v>
      </c>
      <c r="AL37" s="275">
        <v>78</v>
      </c>
      <c r="AM37" s="273">
        <v>8</v>
      </c>
      <c r="AN37" s="274">
        <v>19</v>
      </c>
      <c r="AO37" s="275">
        <v>13</v>
      </c>
      <c r="AP37" s="273">
        <v>72</v>
      </c>
      <c r="AQ37" s="274">
        <v>70</v>
      </c>
      <c r="AR37" s="275">
        <v>71</v>
      </c>
      <c r="AS37" s="273">
        <v>20</v>
      </c>
      <c r="AT37" s="274">
        <v>12</v>
      </c>
      <c r="AU37" s="275">
        <v>16</v>
      </c>
      <c r="AV37" s="273">
        <v>92</v>
      </c>
      <c r="AW37" s="274">
        <v>81</v>
      </c>
      <c r="AX37" s="275">
        <v>87</v>
      </c>
      <c r="AY37" s="273">
        <v>8</v>
      </c>
      <c r="AZ37" s="274">
        <v>15</v>
      </c>
      <c r="BA37" s="275">
        <v>12</v>
      </c>
      <c r="BB37" s="273">
        <v>72</v>
      </c>
      <c r="BC37" s="274">
        <v>72</v>
      </c>
      <c r="BD37" s="275">
        <v>72</v>
      </c>
      <c r="BE37" s="273">
        <v>20</v>
      </c>
      <c r="BF37" s="274">
        <v>13</v>
      </c>
      <c r="BG37" s="275">
        <v>16</v>
      </c>
      <c r="BH37" s="273">
        <v>92</v>
      </c>
      <c r="BI37" s="274">
        <v>85</v>
      </c>
      <c r="BJ37" s="275">
        <v>88</v>
      </c>
      <c r="BK37" s="273">
        <v>12</v>
      </c>
      <c r="BL37" s="274">
        <v>19</v>
      </c>
      <c r="BM37" s="275">
        <v>15</v>
      </c>
      <c r="BN37" s="273">
        <v>70</v>
      </c>
      <c r="BO37" s="274">
        <v>68</v>
      </c>
      <c r="BP37" s="275">
        <v>69</v>
      </c>
      <c r="BQ37" s="273">
        <v>18</v>
      </c>
      <c r="BR37" s="274">
        <v>13</v>
      </c>
      <c r="BS37" s="275">
        <v>16</v>
      </c>
      <c r="BT37" s="273">
        <v>88</v>
      </c>
      <c r="BU37" s="274">
        <v>81</v>
      </c>
      <c r="BV37" s="275">
        <v>85</v>
      </c>
      <c r="BW37" s="273">
        <v>11</v>
      </c>
      <c r="BX37" s="274">
        <v>23</v>
      </c>
      <c r="BY37" s="275">
        <v>17</v>
      </c>
      <c r="BZ37" s="273">
        <v>71</v>
      </c>
      <c r="CA37" s="274">
        <v>67</v>
      </c>
      <c r="CB37" s="275">
        <v>69</v>
      </c>
      <c r="CC37" s="273">
        <v>17</v>
      </c>
      <c r="CD37" s="274">
        <v>10</v>
      </c>
      <c r="CE37" s="275">
        <v>14</v>
      </c>
      <c r="CF37" s="273">
        <v>89</v>
      </c>
      <c r="CG37" s="274">
        <v>77</v>
      </c>
      <c r="CH37" s="275">
        <v>83</v>
      </c>
      <c r="CI37" s="273">
        <v>10</v>
      </c>
      <c r="CJ37" s="274">
        <v>20</v>
      </c>
      <c r="CK37" s="275">
        <v>15</v>
      </c>
      <c r="CL37" s="273">
        <v>73</v>
      </c>
      <c r="CM37" s="274">
        <v>70</v>
      </c>
      <c r="CN37" s="275">
        <v>71</v>
      </c>
      <c r="CO37" s="273">
        <v>17</v>
      </c>
      <c r="CP37" s="274">
        <v>10</v>
      </c>
      <c r="CQ37" s="275">
        <v>13</v>
      </c>
      <c r="CR37" s="273">
        <v>90</v>
      </c>
      <c r="CS37" s="274">
        <v>80</v>
      </c>
      <c r="CT37" s="275">
        <v>85</v>
      </c>
      <c r="CU37" s="273">
        <v>24</v>
      </c>
      <c r="CV37" s="274">
        <v>35</v>
      </c>
      <c r="CW37" s="275">
        <v>29</v>
      </c>
      <c r="CX37" s="273">
        <v>56</v>
      </c>
      <c r="CY37" s="274">
        <v>50</v>
      </c>
      <c r="CZ37" s="275">
        <v>53</v>
      </c>
      <c r="DA37" s="273">
        <v>21</v>
      </c>
      <c r="DB37" s="274">
        <v>15</v>
      </c>
      <c r="DC37" s="275">
        <v>18</v>
      </c>
      <c r="DD37" s="273">
        <v>76</v>
      </c>
      <c r="DE37" s="274">
        <v>65</v>
      </c>
      <c r="DF37" s="275">
        <v>71</v>
      </c>
      <c r="DG37" s="273">
        <v>30</v>
      </c>
      <c r="DH37" s="274">
        <v>46</v>
      </c>
      <c r="DI37" s="275">
        <v>38</v>
      </c>
      <c r="DJ37" s="273">
        <v>56</v>
      </c>
      <c r="DK37" s="274">
        <v>46</v>
      </c>
      <c r="DL37" s="275">
        <v>51</v>
      </c>
      <c r="DM37" s="273">
        <v>15</v>
      </c>
      <c r="DN37" s="274">
        <v>8</v>
      </c>
      <c r="DO37" s="275">
        <v>11</v>
      </c>
      <c r="DP37" s="273">
        <v>70</v>
      </c>
      <c r="DQ37" s="274">
        <v>54</v>
      </c>
      <c r="DR37" s="275">
        <v>62</v>
      </c>
      <c r="DS37" s="273">
        <v>28</v>
      </c>
      <c r="DT37" s="274">
        <v>35</v>
      </c>
      <c r="DU37" s="275">
        <v>31</v>
      </c>
      <c r="DV37" s="273">
        <v>61</v>
      </c>
      <c r="DW37" s="274">
        <v>53</v>
      </c>
      <c r="DX37" s="275">
        <v>57</v>
      </c>
      <c r="DY37" s="273">
        <v>11</v>
      </c>
      <c r="DZ37" s="274">
        <v>12</v>
      </c>
      <c r="EA37" s="275">
        <v>12</v>
      </c>
      <c r="EB37" s="273">
        <v>72</v>
      </c>
      <c r="EC37" s="274">
        <v>65</v>
      </c>
      <c r="ED37" s="275">
        <v>69</v>
      </c>
      <c r="EE37" s="273">
        <v>21</v>
      </c>
      <c r="EF37" s="274">
        <v>28</v>
      </c>
      <c r="EG37" s="275">
        <v>25</v>
      </c>
      <c r="EH37" s="273">
        <v>68</v>
      </c>
      <c r="EI37" s="274">
        <v>62</v>
      </c>
      <c r="EJ37" s="275">
        <v>65</v>
      </c>
      <c r="EK37" s="273">
        <v>10</v>
      </c>
      <c r="EL37" s="274">
        <v>10</v>
      </c>
      <c r="EM37" s="275">
        <v>10</v>
      </c>
      <c r="EN37" s="273">
        <v>79</v>
      </c>
      <c r="EO37" s="274">
        <v>72</v>
      </c>
      <c r="EP37" s="275">
        <v>75</v>
      </c>
      <c r="EQ37" s="273">
        <v>15</v>
      </c>
      <c r="ER37" s="274">
        <v>24</v>
      </c>
      <c r="ES37" s="275">
        <v>19</v>
      </c>
      <c r="ET37" s="273">
        <v>74</v>
      </c>
      <c r="EU37" s="274">
        <v>68</v>
      </c>
      <c r="EV37" s="275">
        <v>71</v>
      </c>
      <c r="EW37" s="273">
        <v>11</v>
      </c>
      <c r="EX37" s="274">
        <v>8</v>
      </c>
      <c r="EY37" s="275">
        <v>9</v>
      </c>
      <c r="EZ37" s="273">
        <v>85</v>
      </c>
      <c r="FA37" s="274">
        <v>76</v>
      </c>
      <c r="FB37" s="275">
        <v>81</v>
      </c>
      <c r="FC37" s="273">
        <v>16</v>
      </c>
      <c r="FD37" s="274">
        <v>22</v>
      </c>
      <c r="FE37" s="275">
        <v>19</v>
      </c>
      <c r="FF37" s="273">
        <v>74</v>
      </c>
      <c r="FG37" s="274">
        <v>67</v>
      </c>
      <c r="FH37" s="275">
        <v>70</v>
      </c>
      <c r="FI37" s="273">
        <v>10</v>
      </c>
      <c r="FJ37" s="274">
        <v>11</v>
      </c>
      <c r="FK37" s="275">
        <v>10</v>
      </c>
      <c r="FL37" s="273">
        <v>84</v>
      </c>
      <c r="FM37" s="274">
        <v>78</v>
      </c>
      <c r="FN37" s="275">
        <v>81</v>
      </c>
      <c r="FO37" s="273">
        <v>12</v>
      </c>
      <c r="FP37" s="274">
        <v>13</v>
      </c>
      <c r="FQ37" s="275">
        <v>12</v>
      </c>
      <c r="FR37" s="273">
        <v>81</v>
      </c>
      <c r="FS37" s="274">
        <v>77</v>
      </c>
      <c r="FT37" s="275">
        <v>79</v>
      </c>
      <c r="FU37" s="273">
        <v>7</v>
      </c>
      <c r="FV37" s="274">
        <v>10</v>
      </c>
      <c r="FW37" s="275">
        <v>9</v>
      </c>
      <c r="FX37" s="273">
        <v>88</v>
      </c>
      <c r="FY37" s="274">
        <v>87</v>
      </c>
      <c r="FZ37" s="275">
        <v>88</v>
      </c>
      <c r="GA37" s="273">
        <v>9</v>
      </c>
      <c r="GB37" s="274">
        <v>25</v>
      </c>
      <c r="GC37" s="275">
        <v>17</v>
      </c>
      <c r="GD37" s="273">
        <v>74</v>
      </c>
      <c r="GE37" s="274">
        <v>68</v>
      </c>
      <c r="GF37" s="275">
        <v>71</v>
      </c>
      <c r="GG37" s="273">
        <v>16</v>
      </c>
      <c r="GH37" s="274">
        <v>7</v>
      </c>
      <c r="GI37" s="275">
        <v>11</v>
      </c>
      <c r="GJ37" s="273">
        <v>91</v>
      </c>
      <c r="GK37" s="274">
        <v>75</v>
      </c>
      <c r="GL37" s="275">
        <v>83</v>
      </c>
      <c r="GM37" s="273">
        <v>11</v>
      </c>
      <c r="GN37" s="274">
        <v>26</v>
      </c>
      <c r="GO37" s="275">
        <v>19</v>
      </c>
      <c r="GP37" s="273">
        <v>75</v>
      </c>
      <c r="GQ37" s="274">
        <v>68</v>
      </c>
      <c r="GR37" s="275">
        <v>71</v>
      </c>
      <c r="GS37" s="273">
        <v>14</v>
      </c>
      <c r="GT37" s="274">
        <v>6</v>
      </c>
      <c r="GU37" s="275">
        <v>10</v>
      </c>
      <c r="GV37" s="273">
        <v>89</v>
      </c>
      <c r="GW37" s="274">
        <v>74</v>
      </c>
      <c r="GX37" s="275">
        <v>81</v>
      </c>
    </row>
    <row r="38" spans="1:206" x14ac:dyDescent="0.35">
      <c r="A38" t="s">
        <v>535</v>
      </c>
      <c r="B38" t="s">
        <v>226</v>
      </c>
      <c r="C38" s="273">
        <v>23</v>
      </c>
      <c r="D38" s="274">
        <v>37</v>
      </c>
      <c r="E38" s="275">
        <v>30</v>
      </c>
      <c r="F38" s="273">
        <v>64</v>
      </c>
      <c r="G38" s="274">
        <v>56</v>
      </c>
      <c r="H38" s="275">
        <v>60</v>
      </c>
      <c r="I38" s="273">
        <v>14</v>
      </c>
      <c r="J38" s="274">
        <v>7</v>
      </c>
      <c r="K38" s="275">
        <v>10</v>
      </c>
      <c r="L38" s="273">
        <v>77</v>
      </c>
      <c r="M38" s="274">
        <v>63</v>
      </c>
      <c r="N38" s="275">
        <v>70</v>
      </c>
      <c r="O38" s="273">
        <v>23</v>
      </c>
      <c r="P38" s="274">
        <v>35</v>
      </c>
      <c r="Q38" s="275">
        <v>29</v>
      </c>
      <c r="R38" s="273">
        <v>64</v>
      </c>
      <c r="S38" s="274">
        <v>57</v>
      </c>
      <c r="T38" s="275">
        <v>61</v>
      </c>
      <c r="U38" s="273">
        <v>13</v>
      </c>
      <c r="V38" s="274">
        <v>8</v>
      </c>
      <c r="W38" s="275">
        <v>10</v>
      </c>
      <c r="X38" s="273">
        <v>77</v>
      </c>
      <c r="Y38" s="274">
        <v>65</v>
      </c>
      <c r="Z38" s="275">
        <v>71</v>
      </c>
      <c r="AA38" s="273">
        <v>27</v>
      </c>
      <c r="AB38" s="274">
        <v>39</v>
      </c>
      <c r="AC38" s="275">
        <v>33</v>
      </c>
      <c r="AD38" s="273">
        <v>63</v>
      </c>
      <c r="AE38" s="274">
        <v>55</v>
      </c>
      <c r="AF38" s="275">
        <v>59</v>
      </c>
      <c r="AG38" s="273">
        <v>10</v>
      </c>
      <c r="AH38" s="274">
        <v>6</v>
      </c>
      <c r="AI38" s="275">
        <v>8</v>
      </c>
      <c r="AJ38" s="273">
        <v>73</v>
      </c>
      <c r="AK38" s="274">
        <v>61</v>
      </c>
      <c r="AL38" s="275">
        <v>67</v>
      </c>
      <c r="AM38" s="273">
        <v>14</v>
      </c>
      <c r="AN38" s="274">
        <v>28</v>
      </c>
      <c r="AO38" s="275">
        <v>21</v>
      </c>
      <c r="AP38" s="273">
        <v>74</v>
      </c>
      <c r="AQ38" s="274">
        <v>66</v>
      </c>
      <c r="AR38" s="275">
        <v>70</v>
      </c>
      <c r="AS38" s="273">
        <v>12</v>
      </c>
      <c r="AT38" s="274">
        <v>7</v>
      </c>
      <c r="AU38" s="275">
        <v>9</v>
      </c>
      <c r="AV38" s="273">
        <v>86</v>
      </c>
      <c r="AW38" s="274">
        <v>72</v>
      </c>
      <c r="AX38" s="275">
        <v>79</v>
      </c>
      <c r="AY38" s="273">
        <v>15</v>
      </c>
      <c r="AZ38" s="274">
        <v>24</v>
      </c>
      <c r="BA38" s="275">
        <v>20</v>
      </c>
      <c r="BB38" s="273">
        <v>74</v>
      </c>
      <c r="BC38" s="274">
        <v>69</v>
      </c>
      <c r="BD38" s="275">
        <v>71</v>
      </c>
      <c r="BE38" s="273">
        <v>11</v>
      </c>
      <c r="BF38" s="274">
        <v>7</v>
      </c>
      <c r="BG38" s="275">
        <v>9</v>
      </c>
      <c r="BH38" s="273">
        <v>85</v>
      </c>
      <c r="BI38" s="274">
        <v>76</v>
      </c>
      <c r="BJ38" s="275">
        <v>80</v>
      </c>
      <c r="BK38" s="273">
        <v>18</v>
      </c>
      <c r="BL38" s="274">
        <v>28</v>
      </c>
      <c r="BM38" s="275">
        <v>23</v>
      </c>
      <c r="BN38" s="273">
        <v>70</v>
      </c>
      <c r="BO38" s="274">
        <v>65</v>
      </c>
      <c r="BP38" s="275">
        <v>67</v>
      </c>
      <c r="BQ38" s="273">
        <v>11</v>
      </c>
      <c r="BR38" s="274">
        <v>7</v>
      </c>
      <c r="BS38" s="275">
        <v>9</v>
      </c>
      <c r="BT38" s="273">
        <v>82</v>
      </c>
      <c r="BU38" s="274">
        <v>72</v>
      </c>
      <c r="BV38" s="275">
        <v>77</v>
      </c>
      <c r="BW38" s="273">
        <v>19</v>
      </c>
      <c r="BX38" s="274">
        <v>35</v>
      </c>
      <c r="BY38" s="275">
        <v>27</v>
      </c>
      <c r="BZ38" s="273">
        <v>71</v>
      </c>
      <c r="CA38" s="274">
        <v>60</v>
      </c>
      <c r="CB38" s="275">
        <v>66</v>
      </c>
      <c r="CC38" s="273">
        <v>10</v>
      </c>
      <c r="CD38" s="274">
        <v>5</v>
      </c>
      <c r="CE38" s="275">
        <v>8</v>
      </c>
      <c r="CF38" s="273">
        <v>81</v>
      </c>
      <c r="CG38" s="274">
        <v>65</v>
      </c>
      <c r="CH38" s="275">
        <v>73</v>
      </c>
      <c r="CI38" s="273">
        <v>17</v>
      </c>
      <c r="CJ38" s="274">
        <v>30</v>
      </c>
      <c r="CK38" s="275">
        <v>24</v>
      </c>
      <c r="CL38" s="273">
        <v>73</v>
      </c>
      <c r="CM38" s="274">
        <v>64</v>
      </c>
      <c r="CN38" s="275">
        <v>69</v>
      </c>
      <c r="CO38" s="273">
        <v>10</v>
      </c>
      <c r="CP38" s="274">
        <v>5</v>
      </c>
      <c r="CQ38" s="275">
        <v>8</v>
      </c>
      <c r="CR38" s="273">
        <v>83</v>
      </c>
      <c r="CS38" s="274">
        <v>70</v>
      </c>
      <c r="CT38" s="275">
        <v>76</v>
      </c>
      <c r="CU38" s="273">
        <v>38</v>
      </c>
      <c r="CV38" s="274">
        <v>52</v>
      </c>
      <c r="CW38" s="275">
        <v>46</v>
      </c>
      <c r="CX38" s="273">
        <v>51</v>
      </c>
      <c r="CY38" s="274">
        <v>40</v>
      </c>
      <c r="CZ38" s="275">
        <v>46</v>
      </c>
      <c r="DA38" s="273">
        <v>11</v>
      </c>
      <c r="DB38" s="274">
        <v>7</v>
      </c>
      <c r="DC38" s="275">
        <v>9</v>
      </c>
      <c r="DD38" s="273">
        <v>62</v>
      </c>
      <c r="DE38" s="274">
        <v>48</v>
      </c>
      <c r="DF38" s="275">
        <v>54</v>
      </c>
      <c r="DG38" s="273">
        <v>45</v>
      </c>
      <c r="DH38" s="274">
        <v>62</v>
      </c>
      <c r="DI38" s="275">
        <v>54</v>
      </c>
      <c r="DJ38" s="273">
        <v>48</v>
      </c>
      <c r="DK38" s="274">
        <v>34</v>
      </c>
      <c r="DL38" s="275">
        <v>41</v>
      </c>
      <c r="DM38" s="273">
        <v>7</v>
      </c>
      <c r="DN38" s="274">
        <v>3</v>
      </c>
      <c r="DO38" s="275">
        <v>5</v>
      </c>
      <c r="DP38" s="273">
        <v>55</v>
      </c>
      <c r="DQ38" s="274">
        <v>38</v>
      </c>
      <c r="DR38" s="275">
        <v>46</v>
      </c>
      <c r="DS38" s="273">
        <v>43</v>
      </c>
      <c r="DT38" s="274">
        <v>50</v>
      </c>
      <c r="DU38" s="275">
        <v>46</v>
      </c>
      <c r="DV38" s="273">
        <v>52</v>
      </c>
      <c r="DW38" s="274">
        <v>44</v>
      </c>
      <c r="DX38" s="275">
        <v>48</v>
      </c>
      <c r="DY38" s="273">
        <v>6</v>
      </c>
      <c r="DZ38" s="274">
        <v>6</v>
      </c>
      <c r="EA38" s="275">
        <v>6</v>
      </c>
      <c r="EB38" s="273">
        <v>57</v>
      </c>
      <c r="EC38" s="274">
        <v>50</v>
      </c>
      <c r="ED38" s="275">
        <v>54</v>
      </c>
      <c r="EE38" s="273">
        <v>35</v>
      </c>
      <c r="EF38" s="274">
        <v>43</v>
      </c>
      <c r="EG38" s="275">
        <v>39</v>
      </c>
      <c r="EH38" s="273">
        <v>61</v>
      </c>
      <c r="EI38" s="274">
        <v>52</v>
      </c>
      <c r="EJ38" s="275">
        <v>56</v>
      </c>
      <c r="EK38" s="273">
        <v>5</v>
      </c>
      <c r="EL38" s="274">
        <v>5</v>
      </c>
      <c r="EM38" s="275">
        <v>5</v>
      </c>
      <c r="EN38" s="273">
        <v>65</v>
      </c>
      <c r="EO38" s="274">
        <v>57</v>
      </c>
      <c r="EP38" s="275">
        <v>61</v>
      </c>
      <c r="EQ38" s="273">
        <v>25</v>
      </c>
      <c r="ER38" s="274">
        <v>37</v>
      </c>
      <c r="ES38" s="275">
        <v>31</v>
      </c>
      <c r="ET38" s="273">
        <v>70</v>
      </c>
      <c r="EU38" s="274">
        <v>60</v>
      </c>
      <c r="EV38" s="275">
        <v>65</v>
      </c>
      <c r="EW38" s="273">
        <v>5</v>
      </c>
      <c r="EX38" s="274">
        <v>3</v>
      </c>
      <c r="EY38" s="275">
        <v>4</v>
      </c>
      <c r="EZ38" s="273">
        <v>75</v>
      </c>
      <c r="FA38" s="274">
        <v>63</v>
      </c>
      <c r="FB38" s="275">
        <v>69</v>
      </c>
      <c r="FC38" s="273">
        <v>26</v>
      </c>
      <c r="FD38" s="274">
        <v>35</v>
      </c>
      <c r="FE38" s="275">
        <v>31</v>
      </c>
      <c r="FF38" s="273">
        <v>69</v>
      </c>
      <c r="FG38" s="274">
        <v>61</v>
      </c>
      <c r="FH38" s="275">
        <v>65</v>
      </c>
      <c r="FI38" s="273">
        <v>5</v>
      </c>
      <c r="FJ38" s="274">
        <v>5</v>
      </c>
      <c r="FK38" s="275">
        <v>5</v>
      </c>
      <c r="FL38" s="273">
        <v>74</v>
      </c>
      <c r="FM38" s="274">
        <v>65</v>
      </c>
      <c r="FN38" s="275">
        <v>69</v>
      </c>
      <c r="FO38" s="273">
        <v>20</v>
      </c>
      <c r="FP38" s="274">
        <v>21</v>
      </c>
      <c r="FQ38" s="275">
        <v>20</v>
      </c>
      <c r="FR38" s="273">
        <v>76</v>
      </c>
      <c r="FS38" s="274">
        <v>73</v>
      </c>
      <c r="FT38" s="275">
        <v>75</v>
      </c>
      <c r="FU38" s="273">
        <v>4</v>
      </c>
      <c r="FV38" s="274">
        <v>6</v>
      </c>
      <c r="FW38" s="275">
        <v>5</v>
      </c>
      <c r="FX38" s="273">
        <v>80</v>
      </c>
      <c r="FY38" s="274">
        <v>79</v>
      </c>
      <c r="FZ38" s="275">
        <v>80</v>
      </c>
      <c r="GA38" s="273">
        <v>16</v>
      </c>
      <c r="GB38" s="274">
        <v>36</v>
      </c>
      <c r="GC38" s="275">
        <v>27</v>
      </c>
      <c r="GD38" s="273">
        <v>74</v>
      </c>
      <c r="GE38" s="274">
        <v>60</v>
      </c>
      <c r="GF38" s="275">
        <v>67</v>
      </c>
      <c r="GG38" s="273">
        <v>9</v>
      </c>
      <c r="GH38" s="274">
        <v>4</v>
      </c>
      <c r="GI38" s="275">
        <v>7</v>
      </c>
      <c r="GJ38" s="273">
        <v>84</v>
      </c>
      <c r="GK38" s="274">
        <v>64</v>
      </c>
      <c r="GL38" s="275">
        <v>73</v>
      </c>
      <c r="GM38" s="273">
        <v>19</v>
      </c>
      <c r="GN38" s="274">
        <v>38</v>
      </c>
      <c r="GO38" s="275">
        <v>29</v>
      </c>
      <c r="GP38" s="273">
        <v>73</v>
      </c>
      <c r="GQ38" s="274">
        <v>58</v>
      </c>
      <c r="GR38" s="275">
        <v>65</v>
      </c>
      <c r="GS38" s="273">
        <v>8</v>
      </c>
      <c r="GT38" s="274">
        <v>3</v>
      </c>
      <c r="GU38" s="275">
        <v>6</v>
      </c>
      <c r="GV38" s="273">
        <v>81</v>
      </c>
      <c r="GW38" s="274">
        <v>62</v>
      </c>
      <c r="GX38" s="275">
        <v>71</v>
      </c>
    </row>
    <row r="39" spans="1:206" x14ac:dyDescent="0.35">
      <c r="B39" t="s">
        <v>430</v>
      </c>
      <c r="C39" s="273">
        <v>12</v>
      </c>
      <c r="D39" s="274">
        <v>23</v>
      </c>
      <c r="E39" s="275">
        <v>17</v>
      </c>
      <c r="F39" s="273">
        <v>62</v>
      </c>
      <c r="G39" s="274">
        <v>62</v>
      </c>
      <c r="H39" s="275">
        <v>62</v>
      </c>
      <c r="I39" s="273">
        <v>26</v>
      </c>
      <c r="J39" s="274">
        <v>16</v>
      </c>
      <c r="K39" s="275">
        <v>21</v>
      </c>
      <c r="L39" s="273">
        <v>88</v>
      </c>
      <c r="M39" s="274">
        <v>77</v>
      </c>
      <c r="N39" s="275">
        <v>83</v>
      </c>
      <c r="O39" s="273">
        <v>12</v>
      </c>
      <c r="P39" s="274">
        <v>21</v>
      </c>
      <c r="Q39" s="275">
        <v>17</v>
      </c>
      <c r="R39" s="273">
        <v>63</v>
      </c>
      <c r="S39" s="274">
        <v>62</v>
      </c>
      <c r="T39" s="275">
        <v>62</v>
      </c>
      <c r="U39" s="273">
        <v>24</v>
      </c>
      <c r="V39" s="274">
        <v>17</v>
      </c>
      <c r="W39" s="275">
        <v>21</v>
      </c>
      <c r="X39" s="273">
        <v>88</v>
      </c>
      <c r="Y39" s="274">
        <v>79</v>
      </c>
      <c r="Z39" s="275">
        <v>83</v>
      </c>
      <c r="AA39" s="273">
        <v>15</v>
      </c>
      <c r="AB39" s="274">
        <v>24</v>
      </c>
      <c r="AC39" s="275">
        <v>20</v>
      </c>
      <c r="AD39" s="273">
        <v>66</v>
      </c>
      <c r="AE39" s="274">
        <v>62</v>
      </c>
      <c r="AF39" s="275">
        <v>64</v>
      </c>
      <c r="AG39" s="273">
        <v>19</v>
      </c>
      <c r="AH39" s="274">
        <v>14</v>
      </c>
      <c r="AI39" s="275">
        <v>17</v>
      </c>
      <c r="AJ39" s="273">
        <v>85</v>
      </c>
      <c r="AK39" s="274">
        <v>76</v>
      </c>
      <c r="AL39" s="275">
        <v>80</v>
      </c>
      <c r="AM39" s="273">
        <v>7</v>
      </c>
      <c r="AN39" s="274">
        <v>17</v>
      </c>
      <c r="AO39" s="275">
        <v>12</v>
      </c>
      <c r="AP39" s="273">
        <v>71</v>
      </c>
      <c r="AQ39" s="274">
        <v>71</v>
      </c>
      <c r="AR39" s="275">
        <v>71</v>
      </c>
      <c r="AS39" s="273">
        <v>22</v>
      </c>
      <c r="AT39" s="274">
        <v>13</v>
      </c>
      <c r="AU39" s="275">
        <v>18</v>
      </c>
      <c r="AV39" s="273">
        <v>93</v>
      </c>
      <c r="AW39" s="274">
        <v>83</v>
      </c>
      <c r="AX39" s="275">
        <v>88</v>
      </c>
      <c r="AY39" s="273">
        <v>7</v>
      </c>
      <c r="AZ39" s="274">
        <v>13</v>
      </c>
      <c r="BA39" s="275">
        <v>10</v>
      </c>
      <c r="BB39" s="273">
        <v>72</v>
      </c>
      <c r="BC39" s="274">
        <v>73</v>
      </c>
      <c r="BD39" s="275">
        <v>72</v>
      </c>
      <c r="BE39" s="273">
        <v>21</v>
      </c>
      <c r="BF39" s="274">
        <v>14</v>
      </c>
      <c r="BG39" s="275">
        <v>18</v>
      </c>
      <c r="BH39" s="273">
        <v>93</v>
      </c>
      <c r="BI39" s="274">
        <v>87</v>
      </c>
      <c r="BJ39" s="275">
        <v>90</v>
      </c>
      <c r="BK39" s="273">
        <v>10</v>
      </c>
      <c r="BL39" s="274">
        <v>17</v>
      </c>
      <c r="BM39" s="275">
        <v>14</v>
      </c>
      <c r="BN39" s="273">
        <v>70</v>
      </c>
      <c r="BO39" s="274">
        <v>69</v>
      </c>
      <c r="BP39" s="275">
        <v>69</v>
      </c>
      <c r="BQ39" s="273">
        <v>20</v>
      </c>
      <c r="BR39" s="274">
        <v>14</v>
      </c>
      <c r="BS39" s="275">
        <v>17</v>
      </c>
      <c r="BT39" s="273">
        <v>90</v>
      </c>
      <c r="BU39" s="274">
        <v>83</v>
      </c>
      <c r="BV39" s="275">
        <v>86</v>
      </c>
      <c r="BW39" s="273">
        <v>9</v>
      </c>
      <c r="BX39" s="274">
        <v>21</v>
      </c>
      <c r="BY39" s="275">
        <v>15</v>
      </c>
      <c r="BZ39" s="273">
        <v>71</v>
      </c>
      <c r="CA39" s="274">
        <v>68</v>
      </c>
      <c r="CB39" s="275">
        <v>70</v>
      </c>
      <c r="CC39" s="273">
        <v>19</v>
      </c>
      <c r="CD39" s="274">
        <v>11</v>
      </c>
      <c r="CE39" s="275">
        <v>15</v>
      </c>
      <c r="CF39" s="273">
        <v>91</v>
      </c>
      <c r="CG39" s="274">
        <v>79</v>
      </c>
      <c r="CH39" s="275">
        <v>85</v>
      </c>
      <c r="CI39" s="273">
        <v>9</v>
      </c>
      <c r="CJ39" s="274">
        <v>18</v>
      </c>
      <c r="CK39" s="275">
        <v>13</v>
      </c>
      <c r="CL39" s="273">
        <v>73</v>
      </c>
      <c r="CM39" s="274">
        <v>71</v>
      </c>
      <c r="CN39" s="275">
        <v>72</v>
      </c>
      <c r="CO39" s="273">
        <v>19</v>
      </c>
      <c r="CP39" s="274">
        <v>11</v>
      </c>
      <c r="CQ39" s="275">
        <v>15</v>
      </c>
      <c r="CR39" s="273">
        <v>91</v>
      </c>
      <c r="CS39" s="274">
        <v>82</v>
      </c>
      <c r="CT39" s="275">
        <v>87</v>
      </c>
      <c r="CU39" s="273">
        <v>20</v>
      </c>
      <c r="CV39" s="274">
        <v>31</v>
      </c>
      <c r="CW39" s="275">
        <v>26</v>
      </c>
      <c r="CX39" s="273">
        <v>57</v>
      </c>
      <c r="CY39" s="274">
        <v>52</v>
      </c>
      <c r="CZ39" s="275">
        <v>54</v>
      </c>
      <c r="DA39" s="273">
        <v>23</v>
      </c>
      <c r="DB39" s="274">
        <v>17</v>
      </c>
      <c r="DC39" s="275">
        <v>20</v>
      </c>
      <c r="DD39" s="273">
        <v>80</v>
      </c>
      <c r="DE39" s="274">
        <v>69</v>
      </c>
      <c r="DF39" s="275">
        <v>74</v>
      </c>
      <c r="DG39" s="273">
        <v>26</v>
      </c>
      <c r="DH39" s="274">
        <v>42</v>
      </c>
      <c r="DI39" s="275">
        <v>35</v>
      </c>
      <c r="DJ39" s="273">
        <v>57</v>
      </c>
      <c r="DK39" s="274">
        <v>49</v>
      </c>
      <c r="DL39" s="275">
        <v>53</v>
      </c>
      <c r="DM39" s="273">
        <v>16</v>
      </c>
      <c r="DN39" s="274">
        <v>8</v>
      </c>
      <c r="DO39" s="275">
        <v>12</v>
      </c>
      <c r="DP39" s="273">
        <v>74</v>
      </c>
      <c r="DQ39" s="274">
        <v>58</v>
      </c>
      <c r="DR39" s="275">
        <v>65</v>
      </c>
      <c r="DS39" s="273">
        <v>25</v>
      </c>
      <c r="DT39" s="274">
        <v>31</v>
      </c>
      <c r="DU39" s="275">
        <v>28</v>
      </c>
      <c r="DV39" s="273">
        <v>63</v>
      </c>
      <c r="DW39" s="274">
        <v>55</v>
      </c>
      <c r="DX39" s="275">
        <v>59</v>
      </c>
      <c r="DY39" s="273">
        <v>12</v>
      </c>
      <c r="DZ39" s="274">
        <v>14</v>
      </c>
      <c r="EA39" s="275">
        <v>13</v>
      </c>
      <c r="EB39" s="273">
        <v>75</v>
      </c>
      <c r="EC39" s="274">
        <v>69</v>
      </c>
      <c r="ED39" s="275">
        <v>72</v>
      </c>
      <c r="EE39" s="273">
        <v>18</v>
      </c>
      <c r="EF39" s="274">
        <v>25</v>
      </c>
      <c r="EG39" s="275">
        <v>22</v>
      </c>
      <c r="EH39" s="273">
        <v>70</v>
      </c>
      <c r="EI39" s="274">
        <v>64</v>
      </c>
      <c r="EJ39" s="275">
        <v>67</v>
      </c>
      <c r="EK39" s="273">
        <v>11</v>
      </c>
      <c r="EL39" s="274">
        <v>11</v>
      </c>
      <c r="EM39" s="275">
        <v>11</v>
      </c>
      <c r="EN39" s="273">
        <v>82</v>
      </c>
      <c r="EO39" s="274">
        <v>75</v>
      </c>
      <c r="EP39" s="275">
        <v>78</v>
      </c>
      <c r="EQ39" s="273">
        <v>12</v>
      </c>
      <c r="ER39" s="274">
        <v>21</v>
      </c>
      <c r="ES39" s="275">
        <v>17</v>
      </c>
      <c r="ET39" s="273">
        <v>75</v>
      </c>
      <c r="EU39" s="274">
        <v>70</v>
      </c>
      <c r="EV39" s="275">
        <v>73</v>
      </c>
      <c r="EW39" s="273">
        <v>12</v>
      </c>
      <c r="EX39" s="274">
        <v>9</v>
      </c>
      <c r="EY39" s="275">
        <v>10</v>
      </c>
      <c r="EZ39" s="273">
        <v>88</v>
      </c>
      <c r="FA39" s="274">
        <v>79</v>
      </c>
      <c r="FB39" s="275">
        <v>83</v>
      </c>
      <c r="FC39" s="273">
        <v>13</v>
      </c>
      <c r="FD39" s="274">
        <v>19</v>
      </c>
      <c r="FE39" s="275">
        <v>16</v>
      </c>
      <c r="FF39" s="273">
        <v>75</v>
      </c>
      <c r="FG39" s="274">
        <v>69</v>
      </c>
      <c r="FH39" s="275">
        <v>72</v>
      </c>
      <c r="FI39" s="273">
        <v>11</v>
      </c>
      <c r="FJ39" s="274">
        <v>12</v>
      </c>
      <c r="FK39" s="275">
        <v>12</v>
      </c>
      <c r="FL39" s="273">
        <v>87</v>
      </c>
      <c r="FM39" s="274">
        <v>81</v>
      </c>
      <c r="FN39" s="275">
        <v>84</v>
      </c>
      <c r="FO39" s="273">
        <v>10</v>
      </c>
      <c r="FP39" s="274">
        <v>11</v>
      </c>
      <c r="FQ39" s="275">
        <v>10</v>
      </c>
      <c r="FR39" s="273">
        <v>82</v>
      </c>
      <c r="FS39" s="274">
        <v>78</v>
      </c>
      <c r="FT39" s="275">
        <v>80</v>
      </c>
      <c r="FU39" s="273">
        <v>8</v>
      </c>
      <c r="FV39" s="274">
        <v>11</v>
      </c>
      <c r="FW39" s="275">
        <v>9</v>
      </c>
      <c r="FX39" s="273">
        <v>90</v>
      </c>
      <c r="FY39" s="274">
        <v>89</v>
      </c>
      <c r="FZ39" s="275">
        <v>90</v>
      </c>
      <c r="GA39" s="273">
        <v>8</v>
      </c>
      <c r="GB39" s="274">
        <v>22</v>
      </c>
      <c r="GC39" s="275">
        <v>15</v>
      </c>
      <c r="GD39" s="273">
        <v>74</v>
      </c>
      <c r="GE39" s="274">
        <v>70</v>
      </c>
      <c r="GF39" s="275">
        <v>72</v>
      </c>
      <c r="GG39" s="273">
        <v>18</v>
      </c>
      <c r="GH39" s="274">
        <v>7</v>
      </c>
      <c r="GI39" s="275">
        <v>12</v>
      </c>
      <c r="GJ39" s="273">
        <v>92</v>
      </c>
      <c r="GK39" s="274">
        <v>78</v>
      </c>
      <c r="GL39" s="275">
        <v>85</v>
      </c>
      <c r="GM39" s="273">
        <v>9</v>
      </c>
      <c r="GN39" s="274">
        <v>23</v>
      </c>
      <c r="GO39" s="275">
        <v>16</v>
      </c>
      <c r="GP39" s="273">
        <v>75</v>
      </c>
      <c r="GQ39" s="274">
        <v>70</v>
      </c>
      <c r="GR39" s="275">
        <v>72</v>
      </c>
      <c r="GS39" s="273">
        <v>16</v>
      </c>
      <c r="GT39" s="274">
        <v>7</v>
      </c>
      <c r="GU39" s="275">
        <v>11</v>
      </c>
      <c r="GV39" s="273">
        <v>91</v>
      </c>
      <c r="GW39" s="274">
        <v>77</v>
      </c>
      <c r="GX39" s="275">
        <v>84</v>
      </c>
    </row>
    <row r="40" spans="1:206" x14ac:dyDescent="0.35">
      <c r="B40" t="s">
        <v>223</v>
      </c>
      <c r="C40" s="273">
        <v>14</v>
      </c>
      <c r="D40" s="274">
        <v>25</v>
      </c>
      <c r="E40" s="275">
        <v>20</v>
      </c>
      <c r="F40" s="273">
        <v>63</v>
      </c>
      <c r="G40" s="274">
        <v>60</v>
      </c>
      <c r="H40" s="275">
        <v>62</v>
      </c>
      <c r="I40" s="273">
        <v>23</v>
      </c>
      <c r="J40" s="274">
        <v>14</v>
      </c>
      <c r="K40" s="275">
        <v>19</v>
      </c>
      <c r="L40" s="273">
        <v>86</v>
      </c>
      <c r="M40" s="274">
        <v>75</v>
      </c>
      <c r="N40" s="275">
        <v>80</v>
      </c>
      <c r="O40" s="273">
        <v>14</v>
      </c>
      <c r="P40" s="274">
        <v>23</v>
      </c>
      <c r="Q40" s="275">
        <v>19</v>
      </c>
      <c r="R40" s="273">
        <v>63</v>
      </c>
      <c r="S40" s="274">
        <v>61</v>
      </c>
      <c r="T40" s="275">
        <v>62</v>
      </c>
      <c r="U40" s="273">
        <v>22</v>
      </c>
      <c r="V40" s="274">
        <v>16</v>
      </c>
      <c r="W40" s="275">
        <v>19</v>
      </c>
      <c r="X40" s="273">
        <v>86</v>
      </c>
      <c r="Y40" s="274">
        <v>77</v>
      </c>
      <c r="Z40" s="275">
        <v>81</v>
      </c>
      <c r="AA40" s="273">
        <v>17</v>
      </c>
      <c r="AB40" s="274">
        <v>27</v>
      </c>
      <c r="AC40" s="275">
        <v>22</v>
      </c>
      <c r="AD40" s="273">
        <v>65</v>
      </c>
      <c r="AE40" s="274">
        <v>61</v>
      </c>
      <c r="AF40" s="275">
        <v>63</v>
      </c>
      <c r="AG40" s="273">
        <v>18</v>
      </c>
      <c r="AH40" s="274">
        <v>12</v>
      </c>
      <c r="AI40" s="275">
        <v>15</v>
      </c>
      <c r="AJ40" s="273">
        <v>83</v>
      </c>
      <c r="AK40" s="274">
        <v>73</v>
      </c>
      <c r="AL40" s="275">
        <v>78</v>
      </c>
      <c r="AM40" s="273">
        <v>8</v>
      </c>
      <c r="AN40" s="274">
        <v>19</v>
      </c>
      <c r="AO40" s="275">
        <v>13</v>
      </c>
      <c r="AP40" s="273">
        <v>72</v>
      </c>
      <c r="AQ40" s="274">
        <v>70</v>
      </c>
      <c r="AR40" s="275">
        <v>71</v>
      </c>
      <c r="AS40" s="273">
        <v>20</v>
      </c>
      <c r="AT40" s="274">
        <v>12</v>
      </c>
      <c r="AU40" s="275">
        <v>16</v>
      </c>
      <c r="AV40" s="273">
        <v>92</v>
      </c>
      <c r="AW40" s="274">
        <v>81</v>
      </c>
      <c r="AX40" s="275">
        <v>87</v>
      </c>
      <c r="AY40" s="273">
        <v>8</v>
      </c>
      <c r="AZ40" s="274">
        <v>15</v>
      </c>
      <c r="BA40" s="275">
        <v>12</v>
      </c>
      <c r="BB40" s="273">
        <v>72</v>
      </c>
      <c r="BC40" s="274">
        <v>72</v>
      </c>
      <c r="BD40" s="275">
        <v>72</v>
      </c>
      <c r="BE40" s="273">
        <v>20</v>
      </c>
      <c r="BF40" s="274">
        <v>13</v>
      </c>
      <c r="BG40" s="275">
        <v>16</v>
      </c>
      <c r="BH40" s="273">
        <v>92</v>
      </c>
      <c r="BI40" s="274">
        <v>85</v>
      </c>
      <c r="BJ40" s="275">
        <v>88</v>
      </c>
      <c r="BK40" s="273">
        <v>12</v>
      </c>
      <c r="BL40" s="274">
        <v>19</v>
      </c>
      <c r="BM40" s="275">
        <v>15</v>
      </c>
      <c r="BN40" s="273">
        <v>70</v>
      </c>
      <c r="BO40" s="274">
        <v>68</v>
      </c>
      <c r="BP40" s="275">
        <v>69</v>
      </c>
      <c r="BQ40" s="273">
        <v>18</v>
      </c>
      <c r="BR40" s="274">
        <v>13</v>
      </c>
      <c r="BS40" s="275">
        <v>16</v>
      </c>
      <c r="BT40" s="273">
        <v>88</v>
      </c>
      <c r="BU40" s="274">
        <v>81</v>
      </c>
      <c r="BV40" s="275">
        <v>85</v>
      </c>
      <c r="BW40" s="273">
        <v>11</v>
      </c>
      <c r="BX40" s="274">
        <v>23</v>
      </c>
      <c r="BY40" s="275">
        <v>17</v>
      </c>
      <c r="BZ40" s="273">
        <v>71</v>
      </c>
      <c r="CA40" s="274">
        <v>67</v>
      </c>
      <c r="CB40" s="275">
        <v>69</v>
      </c>
      <c r="CC40" s="273">
        <v>17</v>
      </c>
      <c r="CD40" s="274">
        <v>10</v>
      </c>
      <c r="CE40" s="275">
        <v>14</v>
      </c>
      <c r="CF40" s="273">
        <v>89</v>
      </c>
      <c r="CG40" s="274">
        <v>77</v>
      </c>
      <c r="CH40" s="275">
        <v>83</v>
      </c>
      <c r="CI40" s="273">
        <v>10</v>
      </c>
      <c r="CJ40" s="274">
        <v>20</v>
      </c>
      <c r="CK40" s="275">
        <v>15</v>
      </c>
      <c r="CL40" s="273">
        <v>73</v>
      </c>
      <c r="CM40" s="274">
        <v>70</v>
      </c>
      <c r="CN40" s="275">
        <v>71</v>
      </c>
      <c r="CO40" s="273">
        <v>17</v>
      </c>
      <c r="CP40" s="274">
        <v>10</v>
      </c>
      <c r="CQ40" s="275">
        <v>13</v>
      </c>
      <c r="CR40" s="273">
        <v>90</v>
      </c>
      <c r="CS40" s="274">
        <v>80</v>
      </c>
      <c r="CT40" s="275">
        <v>85</v>
      </c>
      <c r="CU40" s="273">
        <v>24</v>
      </c>
      <c r="CV40" s="274">
        <v>35</v>
      </c>
      <c r="CW40" s="275">
        <v>29</v>
      </c>
      <c r="CX40" s="273">
        <v>56</v>
      </c>
      <c r="CY40" s="274">
        <v>50</v>
      </c>
      <c r="CZ40" s="275">
        <v>53</v>
      </c>
      <c r="DA40" s="273">
        <v>21</v>
      </c>
      <c r="DB40" s="274">
        <v>15</v>
      </c>
      <c r="DC40" s="275">
        <v>18</v>
      </c>
      <c r="DD40" s="273">
        <v>76</v>
      </c>
      <c r="DE40" s="274">
        <v>65</v>
      </c>
      <c r="DF40" s="275">
        <v>71</v>
      </c>
      <c r="DG40" s="273">
        <v>30</v>
      </c>
      <c r="DH40" s="274">
        <v>46</v>
      </c>
      <c r="DI40" s="275">
        <v>38</v>
      </c>
      <c r="DJ40" s="273">
        <v>56</v>
      </c>
      <c r="DK40" s="274">
        <v>46</v>
      </c>
      <c r="DL40" s="275">
        <v>51</v>
      </c>
      <c r="DM40" s="273">
        <v>15</v>
      </c>
      <c r="DN40" s="274">
        <v>8</v>
      </c>
      <c r="DO40" s="275">
        <v>11</v>
      </c>
      <c r="DP40" s="273">
        <v>70</v>
      </c>
      <c r="DQ40" s="274">
        <v>54</v>
      </c>
      <c r="DR40" s="275">
        <v>62</v>
      </c>
      <c r="DS40" s="273">
        <v>28</v>
      </c>
      <c r="DT40" s="274">
        <v>35</v>
      </c>
      <c r="DU40" s="275">
        <v>31</v>
      </c>
      <c r="DV40" s="273">
        <v>61</v>
      </c>
      <c r="DW40" s="274">
        <v>53</v>
      </c>
      <c r="DX40" s="275">
        <v>57</v>
      </c>
      <c r="DY40" s="273">
        <v>11</v>
      </c>
      <c r="DZ40" s="274">
        <v>12</v>
      </c>
      <c r="EA40" s="275">
        <v>12</v>
      </c>
      <c r="EB40" s="273">
        <v>72</v>
      </c>
      <c r="EC40" s="274">
        <v>65</v>
      </c>
      <c r="ED40" s="275">
        <v>69</v>
      </c>
      <c r="EE40" s="273">
        <v>21</v>
      </c>
      <c r="EF40" s="274">
        <v>28</v>
      </c>
      <c r="EG40" s="275">
        <v>25</v>
      </c>
      <c r="EH40" s="273">
        <v>68</v>
      </c>
      <c r="EI40" s="274">
        <v>62</v>
      </c>
      <c r="EJ40" s="275">
        <v>65</v>
      </c>
      <c r="EK40" s="273">
        <v>10</v>
      </c>
      <c r="EL40" s="274">
        <v>10</v>
      </c>
      <c r="EM40" s="275">
        <v>10</v>
      </c>
      <c r="EN40" s="273">
        <v>79</v>
      </c>
      <c r="EO40" s="274">
        <v>72</v>
      </c>
      <c r="EP40" s="275">
        <v>75</v>
      </c>
      <c r="EQ40" s="273">
        <v>15</v>
      </c>
      <c r="ER40" s="274">
        <v>24</v>
      </c>
      <c r="ES40" s="275">
        <v>19</v>
      </c>
      <c r="ET40" s="273">
        <v>74</v>
      </c>
      <c r="EU40" s="274">
        <v>68</v>
      </c>
      <c r="EV40" s="275">
        <v>71</v>
      </c>
      <c r="EW40" s="273">
        <v>11</v>
      </c>
      <c r="EX40" s="274">
        <v>8</v>
      </c>
      <c r="EY40" s="275">
        <v>9</v>
      </c>
      <c r="EZ40" s="273">
        <v>85</v>
      </c>
      <c r="FA40" s="274">
        <v>76</v>
      </c>
      <c r="FB40" s="275">
        <v>81</v>
      </c>
      <c r="FC40" s="273">
        <v>16</v>
      </c>
      <c r="FD40" s="274">
        <v>22</v>
      </c>
      <c r="FE40" s="275">
        <v>19</v>
      </c>
      <c r="FF40" s="273">
        <v>74</v>
      </c>
      <c r="FG40" s="274">
        <v>67</v>
      </c>
      <c r="FH40" s="275">
        <v>70</v>
      </c>
      <c r="FI40" s="273">
        <v>10</v>
      </c>
      <c r="FJ40" s="274">
        <v>11</v>
      </c>
      <c r="FK40" s="275">
        <v>10</v>
      </c>
      <c r="FL40" s="273">
        <v>84</v>
      </c>
      <c r="FM40" s="274">
        <v>78</v>
      </c>
      <c r="FN40" s="275">
        <v>81</v>
      </c>
      <c r="FO40" s="273">
        <v>12</v>
      </c>
      <c r="FP40" s="274">
        <v>13</v>
      </c>
      <c r="FQ40" s="275">
        <v>12</v>
      </c>
      <c r="FR40" s="273">
        <v>81</v>
      </c>
      <c r="FS40" s="274">
        <v>77</v>
      </c>
      <c r="FT40" s="275">
        <v>79</v>
      </c>
      <c r="FU40" s="273">
        <v>7</v>
      </c>
      <c r="FV40" s="274">
        <v>10</v>
      </c>
      <c r="FW40" s="275">
        <v>9</v>
      </c>
      <c r="FX40" s="273">
        <v>88</v>
      </c>
      <c r="FY40" s="274">
        <v>87</v>
      </c>
      <c r="FZ40" s="275">
        <v>88</v>
      </c>
      <c r="GA40" s="273">
        <v>9</v>
      </c>
      <c r="GB40" s="274">
        <v>25</v>
      </c>
      <c r="GC40" s="275">
        <v>17</v>
      </c>
      <c r="GD40" s="273">
        <v>74</v>
      </c>
      <c r="GE40" s="274">
        <v>68</v>
      </c>
      <c r="GF40" s="275">
        <v>71</v>
      </c>
      <c r="GG40" s="273">
        <v>16</v>
      </c>
      <c r="GH40" s="274">
        <v>7</v>
      </c>
      <c r="GI40" s="275">
        <v>11</v>
      </c>
      <c r="GJ40" s="273">
        <v>91</v>
      </c>
      <c r="GK40" s="274">
        <v>75</v>
      </c>
      <c r="GL40" s="275">
        <v>83</v>
      </c>
      <c r="GM40" s="273">
        <v>11</v>
      </c>
      <c r="GN40" s="274">
        <v>26</v>
      </c>
      <c r="GO40" s="275">
        <v>19</v>
      </c>
      <c r="GP40" s="273">
        <v>75</v>
      </c>
      <c r="GQ40" s="274">
        <v>68</v>
      </c>
      <c r="GR40" s="275">
        <v>71</v>
      </c>
      <c r="GS40" s="273">
        <v>14</v>
      </c>
      <c r="GT40" s="274">
        <v>6</v>
      </c>
      <c r="GU40" s="275">
        <v>10</v>
      </c>
      <c r="GV40" s="273">
        <v>89</v>
      </c>
      <c r="GW40" s="274">
        <v>74</v>
      </c>
      <c r="GX40" s="275">
        <v>81</v>
      </c>
    </row>
    <row r="41" spans="1:206" x14ac:dyDescent="0.35">
      <c r="A41" t="s">
        <v>537</v>
      </c>
      <c r="B41" t="s">
        <v>559</v>
      </c>
      <c r="C41" s="273">
        <v>9</v>
      </c>
      <c r="D41" s="274">
        <v>17</v>
      </c>
      <c r="E41" s="275">
        <v>13</v>
      </c>
      <c r="F41" s="273">
        <v>58</v>
      </c>
      <c r="G41" s="274">
        <v>61</v>
      </c>
      <c r="H41" s="275">
        <v>60</v>
      </c>
      <c r="I41" s="273">
        <v>33</v>
      </c>
      <c r="J41" s="274">
        <v>21</v>
      </c>
      <c r="K41" s="275">
        <v>27</v>
      </c>
      <c r="L41" s="273">
        <v>91</v>
      </c>
      <c r="M41" s="274">
        <v>83</v>
      </c>
      <c r="N41" s="275">
        <v>87</v>
      </c>
      <c r="O41" s="273">
        <v>9</v>
      </c>
      <c r="P41" s="274">
        <v>16</v>
      </c>
      <c r="Q41" s="275">
        <v>13</v>
      </c>
      <c r="R41" s="273">
        <v>59</v>
      </c>
      <c r="S41" s="274">
        <v>60</v>
      </c>
      <c r="T41" s="275">
        <v>60</v>
      </c>
      <c r="U41" s="273">
        <v>32</v>
      </c>
      <c r="V41" s="274">
        <v>24</v>
      </c>
      <c r="W41" s="275">
        <v>28</v>
      </c>
      <c r="X41" s="273">
        <v>91</v>
      </c>
      <c r="Y41" s="274">
        <v>84</v>
      </c>
      <c r="Z41" s="275">
        <v>87</v>
      </c>
      <c r="AA41" s="273">
        <v>12</v>
      </c>
      <c r="AB41" s="274">
        <v>19</v>
      </c>
      <c r="AC41" s="275">
        <v>15</v>
      </c>
      <c r="AD41" s="273">
        <v>63</v>
      </c>
      <c r="AE41" s="274">
        <v>62</v>
      </c>
      <c r="AF41" s="275">
        <v>63</v>
      </c>
      <c r="AG41" s="273">
        <v>25</v>
      </c>
      <c r="AH41" s="274">
        <v>19</v>
      </c>
      <c r="AI41" s="275">
        <v>22</v>
      </c>
      <c r="AJ41" s="273">
        <v>88</v>
      </c>
      <c r="AK41" s="274">
        <v>81</v>
      </c>
      <c r="AL41" s="275">
        <v>85</v>
      </c>
      <c r="AM41" s="273">
        <v>5</v>
      </c>
      <c r="AN41" s="274">
        <v>12</v>
      </c>
      <c r="AO41" s="275">
        <v>9</v>
      </c>
      <c r="AP41" s="273">
        <v>66</v>
      </c>
      <c r="AQ41" s="274">
        <v>70</v>
      </c>
      <c r="AR41" s="275">
        <v>68</v>
      </c>
      <c r="AS41" s="273">
        <v>29</v>
      </c>
      <c r="AT41" s="274">
        <v>18</v>
      </c>
      <c r="AU41" s="275">
        <v>23</v>
      </c>
      <c r="AV41" s="273">
        <v>95</v>
      </c>
      <c r="AW41" s="274">
        <v>88</v>
      </c>
      <c r="AX41" s="275">
        <v>91</v>
      </c>
      <c r="AY41" s="273">
        <v>5</v>
      </c>
      <c r="AZ41" s="274">
        <v>10</v>
      </c>
      <c r="BA41" s="275">
        <v>8</v>
      </c>
      <c r="BB41" s="273">
        <v>68</v>
      </c>
      <c r="BC41" s="274">
        <v>71</v>
      </c>
      <c r="BD41" s="275">
        <v>69</v>
      </c>
      <c r="BE41" s="273">
        <v>27</v>
      </c>
      <c r="BF41" s="274">
        <v>19</v>
      </c>
      <c r="BG41" s="275">
        <v>23</v>
      </c>
      <c r="BH41" s="273">
        <v>95</v>
      </c>
      <c r="BI41" s="274">
        <v>90</v>
      </c>
      <c r="BJ41" s="275">
        <v>92</v>
      </c>
      <c r="BK41" s="273">
        <v>8</v>
      </c>
      <c r="BL41" s="274">
        <v>13</v>
      </c>
      <c r="BM41" s="275">
        <v>11</v>
      </c>
      <c r="BN41" s="273">
        <v>66</v>
      </c>
      <c r="BO41" s="274">
        <v>68</v>
      </c>
      <c r="BP41" s="275">
        <v>67</v>
      </c>
      <c r="BQ41" s="273">
        <v>26</v>
      </c>
      <c r="BR41" s="274">
        <v>19</v>
      </c>
      <c r="BS41" s="275">
        <v>22</v>
      </c>
      <c r="BT41" s="273">
        <v>92</v>
      </c>
      <c r="BU41" s="274">
        <v>87</v>
      </c>
      <c r="BV41" s="275">
        <v>89</v>
      </c>
      <c r="BW41" s="273">
        <v>8</v>
      </c>
      <c r="BX41" s="274">
        <v>18</v>
      </c>
      <c r="BY41" s="275">
        <v>13</v>
      </c>
      <c r="BZ41" s="273">
        <v>68</v>
      </c>
      <c r="CA41" s="274">
        <v>68</v>
      </c>
      <c r="CB41" s="275">
        <v>68</v>
      </c>
      <c r="CC41" s="273">
        <v>24</v>
      </c>
      <c r="CD41" s="274">
        <v>14</v>
      </c>
      <c r="CE41" s="275">
        <v>19</v>
      </c>
      <c r="CF41" s="273">
        <v>92</v>
      </c>
      <c r="CG41" s="274">
        <v>82</v>
      </c>
      <c r="CH41" s="275">
        <v>87</v>
      </c>
      <c r="CI41" s="273">
        <v>7</v>
      </c>
      <c r="CJ41" s="274">
        <v>15</v>
      </c>
      <c r="CK41" s="275">
        <v>12</v>
      </c>
      <c r="CL41" s="273">
        <v>69</v>
      </c>
      <c r="CM41" s="274">
        <v>70</v>
      </c>
      <c r="CN41" s="275">
        <v>70</v>
      </c>
      <c r="CO41" s="273">
        <v>23</v>
      </c>
      <c r="CP41" s="274">
        <v>15</v>
      </c>
      <c r="CQ41" s="275">
        <v>19</v>
      </c>
      <c r="CR41" s="273">
        <v>93</v>
      </c>
      <c r="CS41" s="274">
        <v>85</v>
      </c>
      <c r="CT41" s="275">
        <v>88</v>
      </c>
      <c r="CU41" s="273">
        <v>16</v>
      </c>
      <c r="CV41" s="274">
        <v>26</v>
      </c>
      <c r="CW41" s="275">
        <v>21</v>
      </c>
      <c r="CX41" s="273">
        <v>55</v>
      </c>
      <c r="CY41" s="274">
        <v>53</v>
      </c>
      <c r="CZ41" s="275">
        <v>54</v>
      </c>
      <c r="DA41" s="273">
        <v>29</v>
      </c>
      <c r="DB41" s="274">
        <v>22</v>
      </c>
      <c r="DC41" s="275">
        <v>25</v>
      </c>
      <c r="DD41" s="273">
        <v>84</v>
      </c>
      <c r="DE41" s="274">
        <v>74</v>
      </c>
      <c r="DF41" s="275">
        <v>79</v>
      </c>
      <c r="DG41" s="273">
        <v>20</v>
      </c>
      <c r="DH41" s="274">
        <v>34</v>
      </c>
      <c r="DI41" s="275">
        <v>27</v>
      </c>
      <c r="DJ41" s="273">
        <v>58</v>
      </c>
      <c r="DK41" s="274">
        <v>54</v>
      </c>
      <c r="DL41" s="275">
        <v>56</v>
      </c>
      <c r="DM41" s="273">
        <v>22</v>
      </c>
      <c r="DN41" s="274">
        <v>12</v>
      </c>
      <c r="DO41" s="275">
        <v>17</v>
      </c>
      <c r="DP41" s="273">
        <v>80</v>
      </c>
      <c r="DQ41" s="274">
        <v>66</v>
      </c>
      <c r="DR41" s="275">
        <v>73</v>
      </c>
      <c r="DS41" s="273">
        <v>19</v>
      </c>
      <c r="DT41" s="274">
        <v>24</v>
      </c>
      <c r="DU41" s="275">
        <v>22</v>
      </c>
      <c r="DV41" s="273">
        <v>64</v>
      </c>
      <c r="DW41" s="274">
        <v>57</v>
      </c>
      <c r="DX41" s="275">
        <v>60</v>
      </c>
      <c r="DY41" s="273">
        <v>17</v>
      </c>
      <c r="DZ41" s="274">
        <v>19</v>
      </c>
      <c r="EA41" s="275">
        <v>18</v>
      </c>
      <c r="EB41" s="273">
        <v>81</v>
      </c>
      <c r="EC41" s="274">
        <v>76</v>
      </c>
      <c r="ED41" s="275">
        <v>78</v>
      </c>
      <c r="EE41" s="273">
        <v>14</v>
      </c>
      <c r="EF41" s="274">
        <v>19</v>
      </c>
      <c r="EG41" s="275">
        <v>17</v>
      </c>
      <c r="EH41" s="273">
        <v>70</v>
      </c>
      <c r="EI41" s="274">
        <v>65</v>
      </c>
      <c r="EJ41" s="275">
        <v>68</v>
      </c>
      <c r="EK41" s="273">
        <v>15</v>
      </c>
      <c r="EL41" s="274">
        <v>16</v>
      </c>
      <c r="EM41" s="275">
        <v>16</v>
      </c>
      <c r="EN41" s="273">
        <v>86</v>
      </c>
      <c r="EO41" s="274">
        <v>81</v>
      </c>
      <c r="EP41" s="275">
        <v>83</v>
      </c>
      <c r="EQ41" s="273">
        <v>10</v>
      </c>
      <c r="ER41" s="274">
        <v>17</v>
      </c>
      <c r="ES41" s="275">
        <v>14</v>
      </c>
      <c r="ET41" s="273">
        <v>74</v>
      </c>
      <c r="EU41" s="274">
        <v>71</v>
      </c>
      <c r="EV41" s="275">
        <v>73</v>
      </c>
      <c r="EW41" s="273">
        <v>16</v>
      </c>
      <c r="EX41" s="274">
        <v>12</v>
      </c>
      <c r="EY41" s="275">
        <v>14</v>
      </c>
      <c r="EZ41" s="273">
        <v>90</v>
      </c>
      <c r="FA41" s="274">
        <v>83</v>
      </c>
      <c r="FB41" s="275">
        <v>86</v>
      </c>
      <c r="FC41" s="273">
        <v>11</v>
      </c>
      <c r="FD41" s="274">
        <v>15</v>
      </c>
      <c r="FE41" s="275">
        <v>13</v>
      </c>
      <c r="FF41" s="273">
        <v>74</v>
      </c>
      <c r="FG41" s="274">
        <v>69</v>
      </c>
      <c r="FH41" s="275">
        <v>72</v>
      </c>
      <c r="FI41" s="273">
        <v>15</v>
      </c>
      <c r="FJ41" s="274">
        <v>16</v>
      </c>
      <c r="FK41" s="275">
        <v>15</v>
      </c>
      <c r="FL41" s="273">
        <v>89</v>
      </c>
      <c r="FM41" s="274">
        <v>85</v>
      </c>
      <c r="FN41" s="275">
        <v>87</v>
      </c>
      <c r="FO41" s="273">
        <v>8</v>
      </c>
      <c r="FP41" s="274">
        <v>8</v>
      </c>
      <c r="FQ41" s="275">
        <v>8</v>
      </c>
      <c r="FR41" s="273">
        <v>82</v>
      </c>
      <c r="FS41" s="274">
        <v>77</v>
      </c>
      <c r="FT41" s="275">
        <v>80</v>
      </c>
      <c r="FU41" s="273">
        <v>10</v>
      </c>
      <c r="FV41" s="274">
        <v>14</v>
      </c>
      <c r="FW41" s="275">
        <v>12</v>
      </c>
      <c r="FX41" s="273">
        <v>92</v>
      </c>
      <c r="FY41" s="274">
        <v>92</v>
      </c>
      <c r="FZ41" s="275">
        <v>92</v>
      </c>
      <c r="GA41" s="273">
        <v>6</v>
      </c>
      <c r="GB41" s="274">
        <v>19</v>
      </c>
      <c r="GC41" s="275">
        <v>13</v>
      </c>
      <c r="GD41" s="273">
        <v>72</v>
      </c>
      <c r="GE41" s="274">
        <v>72</v>
      </c>
      <c r="GF41" s="275">
        <v>72</v>
      </c>
      <c r="GG41" s="273">
        <v>22</v>
      </c>
      <c r="GH41" s="274">
        <v>10</v>
      </c>
      <c r="GI41" s="275">
        <v>16</v>
      </c>
      <c r="GJ41" s="273">
        <v>94</v>
      </c>
      <c r="GK41" s="274">
        <v>81</v>
      </c>
      <c r="GL41" s="275">
        <v>87</v>
      </c>
      <c r="GM41" s="273">
        <v>8</v>
      </c>
      <c r="GN41" s="274">
        <v>20</v>
      </c>
      <c r="GO41" s="275">
        <v>14</v>
      </c>
      <c r="GP41" s="273">
        <v>73</v>
      </c>
      <c r="GQ41" s="274">
        <v>71</v>
      </c>
      <c r="GR41" s="275">
        <v>72</v>
      </c>
      <c r="GS41" s="273">
        <v>19</v>
      </c>
      <c r="GT41" s="274">
        <v>9</v>
      </c>
      <c r="GU41" s="275">
        <v>14</v>
      </c>
      <c r="GV41" s="273">
        <v>92</v>
      </c>
      <c r="GW41" s="274">
        <v>80</v>
      </c>
      <c r="GX41" s="275">
        <v>86</v>
      </c>
    </row>
    <row r="42" spans="1:206" x14ac:dyDescent="0.35">
      <c r="B42" t="s">
        <v>560</v>
      </c>
      <c r="C42" s="273">
        <v>13</v>
      </c>
      <c r="D42" s="274">
        <v>25</v>
      </c>
      <c r="E42" s="275">
        <v>19</v>
      </c>
      <c r="F42" s="273">
        <v>64</v>
      </c>
      <c r="G42" s="274">
        <v>62</v>
      </c>
      <c r="H42" s="275">
        <v>63</v>
      </c>
      <c r="I42" s="273">
        <v>23</v>
      </c>
      <c r="J42" s="274">
        <v>14</v>
      </c>
      <c r="K42" s="275">
        <v>18</v>
      </c>
      <c r="L42" s="273">
        <v>87</v>
      </c>
      <c r="M42" s="274">
        <v>75</v>
      </c>
      <c r="N42" s="275">
        <v>81</v>
      </c>
      <c r="O42" s="273">
        <v>14</v>
      </c>
      <c r="P42" s="274">
        <v>23</v>
      </c>
      <c r="Q42" s="275">
        <v>18</v>
      </c>
      <c r="R42" s="273">
        <v>65</v>
      </c>
      <c r="S42" s="274">
        <v>62</v>
      </c>
      <c r="T42" s="275">
        <v>63</v>
      </c>
      <c r="U42" s="273">
        <v>22</v>
      </c>
      <c r="V42" s="274">
        <v>15</v>
      </c>
      <c r="W42" s="275">
        <v>18</v>
      </c>
      <c r="X42" s="273">
        <v>86</v>
      </c>
      <c r="Y42" s="274">
        <v>77</v>
      </c>
      <c r="Z42" s="275">
        <v>82</v>
      </c>
      <c r="AA42" s="273">
        <v>16</v>
      </c>
      <c r="AB42" s="274">
        <v>26</v>
      </c>
      <c r="AC42" s="275">
        <v>21</v>
      </c>
      <c r="AD42" s="273">
        <v>66</v>
      </c>
      <c r="AE42" s="274">
        <v>62</v>
      </c>
      <c r="AF42" s="275">
        <v>64</v>
      </c>
      <c r="AG42" s="273">
        <v>17</v>
      </c>
      <c r="AH42" s="274">
        <v>12</v>
      </c>
      <c r="AI42" s="275">
        <v>14</v>
      </c>
      <c r="AJ42" s="273">
        <v>84</v>
      </c>
      <c r="AK42" s="274">
        <v>74</v>
      </c>
      <c r="AL42" s="275">
        <v>79</v>
      </c>
      <c r="AM42" s="273">
        <v>7</v>
      </c>
      <c r="AN42" s="274">
        <v>18</v>
      </c>
      <c r="AO42" s="275">
        <v>13</v>
      </c>
      <c r="AP42" s="273">
        <v>72</v>
      </c>
      <c r="AQ42" s="274">
        <v>71</v>
      </c>
      <c r="AR42" s="275">
        <v>72</v>
      </c>
      <c r="AS42" s="273">
        <v>20</v>
      </c>
      <c r="AT42" s="274">
        <v>11</v>
      </c>
      <c r="AU42" s="275">
        <v>16</v>
      </c>
      <c r="AV42" s="273">
        <v>93</v>
      </c>
      <c r="AW42" s="274">
        <v>82</v>
      </c>
      <c r="AX42" s="275">
        <v>87</v>
      </c>
      <c r="AY42" s="273">
        <v>8</v>
      </c>
      <c r="AZ42" s="274">
        <v>14</v>
      </c>
      <c r="BA42" s="275">
        <v>11</v>
      </c>
      <c r="BB42" s="273">
        <v>73</v>
      </c>
      <c r="BC42" s="274">
        <v>73</v>
      </c>
      <c r="BD42" s="275">
        <v>73</v>
      </c>
      <c r="BE42" s="273">
        <v>19</v>
      </c>
      <c r="BF42" s="274">
        <v>12</v>
      </c>
      <c r="BG42" s="275">
        <v>16</v>
      </c>
      <c r="BH42" s="273">
        <v>92</v>
      </c>
      <c r="BI42" s="274">
        <v>86</v>
      </c>
      <c r="BJ42" s="275">
        <v>89</v>
      </c>
      <c r="BK42" s="273">
        <v>11</v>
      </c>
      <c r="BL42" s="274">
        <v>18</v>
      </c>
      <c r="BM42" s="275">
        <v>15</v>
      </c>
      <c r="BN42" s="273">
        <v>71</v>
      </c>
      <c r="BO42" s="274">
        <v>70</v>
      </c>
      <c r="BP42" s="275">
        <v>70</v>
      </c>
      <c r="BQ42" s="273">
        <v>18</v>
      </c>
      <c r="BR42" s="274">
        <v>12</v>
      </c>
      <c r="BS42" s="275">
        <v>15</v>
      </c>
      <c r="BT42" s="273">
        <v>89</v>
      </c>
      <c r="BU42" s="274">
        <v>82</v>
      </c>
      <c r="BV42" s="275">
        <v>85</v>
      </c>
      <c r="BW42" s="273">
        <v>11</v>
      </c>
      <c r="BX42" s="274">
        <v>23</v>
      </c>
      <c r="BY42" s="275">
        <v>17</v>
      </c>
      <c r="BZ42" s="273">
        <v>72</v>
      </c>
      <c r="CA42" s="274">
        <v>68</v>
      </c>
      <c r="CB42" s="275">
        <v>70</v>
      </c>
      <c r="CC42" s="273">
        <v>17</v>
      </c>
      <c r="CD42" s="274">
        <v>10</v>
      </c>
      <c r="CE42" s="275">
        <v>13</v>
      </c>
      <c r="CF42" s="273">
        <v>89</v>
      </c>
      <c r="CG42" s="274">
        <v>77</v>
      </c>
      <c r="CH42" s="275">
        <v>83</v>
      </c>
      <c r="CI42" s="273">
        <v>10</v>
      </c>
      <c r="CJ42" s="274">
        <v>20</v>
      </c>
      <c r="CK42" s="275">
        <v>15</v>
      </c>
      <c r="CL42" s="273">
        <v>73</v>
      </c>
      <c r="CM42" s="274">
        <v>70</v>
      </c>
      <c r="CN42" s="275">
        <v>72</v>
      </c>
      <c r="CO42" s="273">
        <v>17</v>
      </c>
      <c r="CP42" s="274">
        <v>10</v>
      </c>
      <c r="CQ42" s="275">
        <v>13</v>
      </c>
      <c r="CR42" s="273">
        <v>90</v>
      </c>
      <c r="CS42" s="274">
        <v>80</v>
      </c>
      <c r="CT42" s="275">
        <v>85</v>
      </c>
      <c r="CU42" s="273">
        <v>23</v>
      </c>
      <c r="CV42" s="274">
        <v>35</v>
      </c>
      <c r="CW42" s="275">
        <v>29</v>
      </c>
      <c r="CX42" s="273">
        <v>57</v>
      </c>
      <c r="CY42" s="274">
        <v>51</v>
      </c>
      <c r="CZ42" s="275">
        <v>54</v>
      </c>
      <c r="DA42" s="273">
        <v>20</v>
      </c>
      <c r="DB42" s="274">
        <v>14</v>
      </c>
      <c r="DC42" s="275">
        <v>17</v>
      </c>
      <c r="DD42" s="273">
        <v>77</v>
      </c>
      <c r="DE42" s="274">
        <v>65</v>
      </c>
      <c r="DF42" s="275">
        <v>71</v>
      </c>
      <c r="DG42" s="273">
        <v>29</v>
      </c>
      <c r="DH42" s="274">
        <v>46</v>
      </c>
      <c r="DI42" s="275">
        <v>37</v>
      </c>
      <c r="DJ42" s="273">
        <v>57</v>
      </c>
      <c r="DK42" s="274">
        <v>47</v>
      </c>
      <c r="DL42" s="275">
        <v>52</v>
      </c>
      <c r="DM42" s="273">
        <v>14</v>
      </c>
      <c r="DN42" s="274">
        <v>7</v>
      </c>
      <c r="DO42" s="275">
        <v>10</v>
      </c>
      <c r="DP42" s="273">
        <v>71</v>
      </c>
      <c r="DQ42" s="274">
        <v>54</v>
      </c>
      <c r="DR42" s="275">
        <v>63</v>
      </c>
      <c r="DS42" s="273">
        <v>27</v>
      </c>
      <c r="DT42" s="274">
        <v>34</v>
      </c>
      <c r="DU42" s="275">
        <v>31</v>
      </c>
      <c r="DV42" s="273">
        <v>63</v>
      </c>
      <c r="DW42" s="274">
        <v>55</v>
      </c>
      <c r="DX42" s="275">
        <v>59</v>
      </c>
      <c r="DY42" s="273">
        <v>10</v>
      </c>
      <c r="DZ42" s="274">
        <v>11</v>
      </c>
      <c r="EA42" s="275">
        <v>11</v>
      </c>
      <c r="EB42" s="273">
        <v>73</v>
      </c>
      <c r="EC42" s="274">
        <v>66</v>
      </c>
      <c r="ED42" s="275">
        <v>69</v>
      </c>
      <c r="EE42" s="273">
        <v>20</v>
      </c>
      <c r="EF42" s="274">
        <v>28</v>
      </c>
      <c r="EG42" s="275">
        <v>24</v>
      </c>
      <c r="EH42" s="273">
        <v>70</v>
      </c>
      <c r="EI42" s="274">
        <v>63</v>
      </c>
      <c r="EJ42" s="275">
        <v>66</v>
      </c>
      <c r="EK42" s="273">
        <v>10</v>
      </c>
      <c r="EL42" s="274">
        <v>9</v>
      </c>
      <c r="EM42" s="275">
        <v>10</v>
      </c>
      <c r="EN42" s="273">
        <v>80</v>
      </c>
      <c r="EO42" s="274">
        <v>72</v>
      </c>
      <c r="EP42" s="275">
        <v>76</v>
      </c>
      <c r="EQ42" s="273">
        <v>14</v>
      </c>
      <c r="ER42" s="274">
        <v>23</v>
      </c>
      <c r="ES42" s="275">
        <v>19</v>
      </c>
      <c r="ET42" s="273">
        <v>75</v>
      </c>
      <c r="EU42" s="274">
        <v>69</v>
      </c>
      <c r="EV42" s="275">
        <v>72</v>
      </c>
      <c r="EW42" s="273">
        <v>10</v>
      </c>
      <c r="EX42" s="274">
        <v>7</v>
      </c>
      <c r="EY42" s="275">
        <v>9</v>
      </c>
      <c r="EZ42" s="273">
        <v>86</v>
      </c>
      <c r="FA42" s="274">
        <v>77</v>
      </c>
      <c r="FB42" s="275">
        <v>81</v>
      </c>
      <c r="FC42" s="273">
        <v>15</v>
      </c>
      <c r="FD42" s="274">
        <v>22</v>
      </c>
      <c r="FE42" s="275">
        <v>18</v>
      </c>
      <c r="FF42" s="273">
        <v>75</v>
      </c>
      <c r="FG42" s="274">
        <v>68</v>
      </c>
      <c r="FH42" s="275">
        <v>72</v>
      </c>
      <c r="FI42" s="273">
        <v>10</v>
      </c>
      <c r="FJ42" s="274">
        <v>10</v>
      </c>
      <c r="FK42" s="275">
        <v>10</v>
      </c>
      <c r="FL42" s="273">
        <v>85</v>
      </c>
      <c r="FM42" s="274">
        <v>78</v>
      </c>
      <c r="FN42" s="275">
        <v>82</v>
      </c>
      <c r="FO42" s="273">
        <v>11</v>
      </c>
      <c r="FP42" s="274">
        <v>12</v>
      </c>
      <c r="FQ42" s="275">
        <v>12</v>
      </c>
      <c r="FR42" s="273">
        <v>82</v>
      </c>
      <c r="FS42" s="274">
        <v>78</v>
      </c>
      <c r="FT42" s="275">
        <v>80</v>
      </c>
      <c r="FU42" s="273">
        <v>7</v>
      </c>
      <c r="FV42" s="274">
        <v>10</v>
      </c>
      <c r="FW42" s="275">
        <v>8</v>
      </c>
      <c r="FX42" s="273">
        <v>89</v>
      </c>
      <c r="FY42" s="274">
        <v>88</v>
      </c>
      <c r="FZ42" s="275">
        <v>88</v>
      </c>
      <c r="GA42" s="273">
        <v>9</v>
      </c>
      <c r="GB42" s="274">
        <v>24</v>
      </c>
      <c r="GC42" s="275">
        <v>17</v>
      </c>
      <c r="GD42" s="273">
        <v>75</v>
      </c>
      <c r="GE42" s="274">
        <v>69</v>
      </c>
      <c r="GF42" s="275">
        <v>72</v>
      </c>
      <c r="GG42" s="273">
        <v>16</v>
      </c>
      <c r="GH42" s="274">
        <v>6</v>
      </c>
      <c r="GI42" s="275">
        <v>11</v>
      </c>
      <c r="GJ42" s="273">
        <v>91</v>
      </c>
      <c r="GK42" s="274">
        <v>76</v>
      </c>
      <c r="GL42" s="275">
        <v>83</v>
      </c>
      <c r="GM42" s="273">
        <v>11</v>
      </c>
      <c r="GN42" s="274">
        <v>25</v>
      </c>
      <c r="GO42" s="275">
        <v>18</v>
      </c>
      <c r="GP42" s="273">
        <v>75</v>
      </c>
      <c r="GQ42" s="274">
        <v>69</v>
      </c>
      <c r="GR42" s="275">
        <v>72</v>
      </c>
      <c r="GS42" s="273">
        <v>14</v>
      </c>
      <c r="GT42" s="274">
        <v>6</v>
      </c>
      <c r="GU42" s="275">
        <v>10</v>
      </c>
      <c r="GV42" s="273">
        <v>89</v>
      </c>
      <c r="GW42" s="274">
        <v>75</v>
      </c>
      <c r="GX42" s="275">
        <v>82</v>
      </c>
    </row>
    <row r="43" spans="1:206" x14ac:dyDescent="0.35">
      <c r="B43" t="s">
        <v>561</v>
      </c>
      <c r="C43" s="273">
        <v>19</v>
      </c>
      <c r="D43" s="274">
        <v>33</v>
      </c>
      <c r="E43" s="275">
        <v>27</v>
      </c>
      <c r="F43" s="273">
        <v>66</v>
      </c>
      <c r="G43" s="274">
        <v>59</v>
      </c>
      <c r="H43" s="275">
        <v>62</v>
      </c>
      <c r="I43" s="273">
        <v>15</v>
      </c>
      <c r="J43" s="274">
        <v>8</v>
      </c>
      <c r="K43" s="275">
        <v>11</v>
      </c>
      <c r="L43" s="273">
        <v>81</v>
      </c>
      <c r="M43" s="274">
        <v>67</v>
      </c>
      <c r="N43" s="275">
        <v>73</v>
      </c>
      <c r="O43" s="273">
        <v>20</v>
      </c>
      <c r="P43" s="274">
        <v>31</v>
      </c>
      <c r="Q43" s="275">
        <v>26</v>
      </c>
      <c r="R43" s="273">
        <v>66</v>
      </c>
      <c r="S43" s="274">
        <v>60</v>
      </c>
      <c r="T43" s="275">
        <v>63</v>
      </c>
      <c r="U43" s="273">
        <v>14</v>
      </c>
      <c r="V43" s="274">
        <v>9</v>
      </c>
      <c r="W43" s="275">
        <v>11</v>
      </c>
      <c r="X43" s="273">
        <v>80</v>
      </c>
      <c r="Y43" s="274">
        <v>69</v>
      </c>
      <c r="Z43" s="275">
        <v>74</v>
      </c>
      <c r="AA43" s="273">
        <v>23</v>
      </c>
      <c r="AB43" s="274">
        <v>35</v>
      </c>
      <c r="AC43" s="275">
        <v>29</v>
      </c>
      <c r="AD43" s="273">
        <v>66</v>
      </c>
      <c r="AE43" s="274">
        <v>58</v>
      </c>
      <c r="AF43" s="275">
        <v>62</v>
      </c>
      <c r="AG43" s="273">
        <v>11</v>
      </c>
      <c r="AH43" s="274">
        <v>7</v>
      </c>
      <c r="AI43" s="275">
        <v>9</v>
      </c>
      <c r="AJ43" s="273">
        <v>77</v>
      </c>
      <c r="AK43" s="274">
        <v>65</v>
      </c>
      <c r="AL43" s="275">
        <v>71</v>
      </c>
      <c r="AM43" s="273">
        <v>12</v>
      </c>
      <c r="AN43" s="274">
        <v>26</v>
      </c>
      <c r="AO43" s="275">
        <v>19</v>
      </c>
      <c r="AP43" s="273">
        <v>76</v>
      </c>
      <c r="AQ43" s="274">
        <v>68</v>
      </c>
      <c r="AR43" s="275">
        <v>72</v>
      </c>
      <c r="AS43" s="273">
        <v>13</v>
      </c>
      <c r="AT43" s="274">
        <v>7</v>
      </c>
      <c r="AU43" s="275">
        <v>10</v>
      </c>
      <c r="AV43" s="273">
        <v>88</v>
      </c>
      <c r="AW43" s="274">
        <v>74</v>
      </c>
      <c r="AX43" s="275">
        <v>81</v>
      </c>
      <c r="AY43" s="273">
        <v>11</v>
      </c>
      <c r="AZ43" s="274">
        <v>20</v>
      </c>
      <c r="BA43" s="275">
        <v>16</v>
      </c>
      <c r="BB43" s="273">
        <v>76</v>
      </c>
      <c r="BC43" s="274">
        <v>72</v>
      </c>
      <c r="BD43" s="275">
        <v>74</v>
      </c>
      <c r="BE43" s="273">
        <v>13</v>
      </c>
      <c r="BF43" s="274">
        <v>8</v>
      </c>
      <c r="BG43" s="275">
        <v>10</v>
      </c>
      <c r="BH43" s="273">
        <v>89</v>
      </c>
      <c r="BI43" s="274">
        <v>80</v>
      </c>
      <c r="BJ43" s="275">
        <v>84</v>
      </c>
      <c r="BK43" s="273">
        <v>16</v>
      </c>
      <c r="BL43" s="274">
        <v>25</v>
      </c>
      <c r="BM43" s="275">
        <v>20</v>
      </c>
      <c r="BN43" s="273">
        <v>73</v>
      </c>
      <c r="BO43" s="274">
        <v>68</v>
      </c>
      <c r="BP43" s="275">
        <v>70</v>
      </c>
      <c r="BQ43" s="273">
        <v>12</v>
      </c>
      <c r="BR43" s="274">
        <v>7</v>
      </c>
      <c r="BS43" s="275">
        <v>10</v>
      </c>
      <c r="BT43" s="273">
        <v>84</v>
      </c>
      <c r="BU43" s="274">
        <v>75</v>
      </c>
      <c r="BV43" s="275">
        <v>80</v>
      </c>
      <c r="BW43" s="273">
        <v>15</v>
      </c>
      <c r="BX43" s="274">
        <v>29</v>
      </c>
      <c r="BY43" s="275">
        <v>22</v>
      </c>
      <c r="BZ43" s="273">
        <v>74</v>
      </c>
      <c r="CA43" s="274">
        <v>65</v>
      </c>
      <c r="CB43" s="275">
        <v>70</v>
      </c>
      <c r="CC43" s="273">
        <v>11</v>
      </c>
      <c r="CD43" s="274">
        <v>6</v>
      </c>
      <c r="CE43" s="275">
        <v>9</v>
      </c>
      <c r="CF43" s="273">
        <v>85</v>
      </c>
      <c r="CG43" s="274">
        <v>71</v>
      </c>
      <c r="CH43" s="275">
        <v>78</v>
      </c>
      <c r="CI43" s="273">
        <v>13</v>
      </c>
      <c r="CJ43" s="274">
        <v>25</v>
      </c>
      <c r="CK43" s="275">
        <v>19</v>
      </c>
      <c r="CL43" s="273">
        <v>76</v>
      </c>
      <c r="CM43" s="274">
        <v>69</v>
      </c>
      <c r="CN43" s="275">
        <v>72</v>
      </c>
      <c r="CO43" s="273">
        <v>11</v>
      </c>
      <c r="CP43" s="274">
        <v>6</v>
      </c>
      <c r="CQ43" s="275">
        <v>9</v>
      </c>
      <c r="CR43" s="273">
        <v>87</v>
      </c>
      <c r="CS43" s="274">
        <v>75</v>
      </c>
      <c r="CT43" s="275">
        <v>81</v>
      </c>
      <c r="CU43" s="273">
        <v>32</v>
      </c>
      <c r="CV43" s="274">
        <v>45</v>
      </c>
      <c r="CW43" s="275">
        <v>38</v>
      </c>
      <c r="CX43" s="273">
        <v>55</v>
      </c>
      <c r="CY43" s="274">
        <v>46</v>
      </c>
      <c r="CZ43" s="275">
        <v>51</v>
      </c>
      <c r="DA43" s="273">
        <v>13</v>
      </c>
      <c r="DB43" s="274">
        <v>9</v>
      </c>
      <c r="DC43" s="275">
        <v>11</v>
      </c>
      <c r="DD43" s="273">
        <v>68</v>
      </c>
      <c r="DE43" s="274">
        <v>55</v>
      </c>
      <c r="DF43" s="275">
        <v>62</v>
      </c>
      <c r="DG43" s="273">
        <v>40</v>
      </c>
      <c r="DH43" s="274">
        <v>58</v>
      </c>
      <c r="DI43" s="275">
        <v>49</v>
      </c>
      <c r="DJ43" s="273">
        <v>52</v>
      </c>
      <c r="DK43" s="274">
        <v>39</v>
      </c>
      <c r="DL43" s="275">
        <v>45</v>
      </c>
      <c r="DM43" s="273">
        <v>8</v>
      </c>
      <c r="DN43" s="274">
        <v>4</v>
      </c>
      <c r="DO43" s="275">
        <v>6</v>
      </c>
      <c r="DP43" s="273">
        <v>60</v>
      </c>
      <c r="DQ43" s="274">
        <v>42</v>
      </c>
      <c r="DR43" s="275">
        <v>51</v>
      </c>
      <c r="DS43" s="273">
        <v>38</v>
      </c>
      <c r="DT43" s="274">
        <v>45</v>
      </c>
      <c r="DU43" s="275">
        <v>42</v>
      </c>
      <c r="DV43" s="273">
        <v>56</v>
      </c>
      <c r="DW43" s="274">
        <v>48</v>
      </c>
      <c r="DX43" s="275">
        <v>52</v>
      </c>
      <c r="DY43" s="273">
        <v>6</v>
      </c>
      <c r="DZ43" s="274">
        <v>7</v>
      </c>
      <c r="EA43" s="275">
        <v>6</v>
      </c>
      <c r="EB43" s="273">
        <v>62</v>
      </c>
      <c r="EC43" s="274">
        <v>55</v>
      </c>
      <c r="ED43" s="275">
        <v>58</v>
      </c>
      <c r="EE43" s="273">
        <v>29</v>
      </c>
      <c r="EF43" s="274">
        <v>37</v>
      </c>
      <c r="EG43" s="275">
        <v>33</v>
      </c>
      <c r="EH43" s="273">
        <v>65</v>
      </c>
      <c r="EI43" s="274">
        <v>57</v>
      </c>
      <c r="EJ43" s="275">
        <v>61</v>
      </c>
      <c r="EK43" s="273">
        <v>6</v>
      </c>
      <c r="EL43" s="274">
        <v>6</v>
      </c>
      <c r="EM43" s="275">
        <v>6</v>
      </c>
      <c r="EN43" s="273">
        <v>71</v>
      </c>
      <c r="EO43" s="274">
        <v>63</v>
      </c>
      <c r="EP43" s="275">
        <v>67</v>
      </c>
      <c r="EQ43" s="273">
        <v>20</v>
      </c>
      <c r="ER43" s="274">
        <v>31</v>
      </c>
      <c r="ES43" s="275">
        <v>25</v>
      </c>
      <c r="ET43" s="273">
        <v>74</v>
      </c>
      <c r="EU43" s="274">
        <v>65</v>
      </c>
      <c r="EV43" s="275">
        <v>69</v>
      </c>
      <c r="EW43" s="273">
        <v>7</v>
      </c>
      <c r="EX43" s="274">
        <v>5</v>
      </c>
      <c r="EY43" s="275">
        <v>6</v>
      </c>
      <c r="EZ43" s="273">
        <v>80</v>
      </c>
      <c r="FA43" s="274">
        <v>69</v>
      </c>
      <c r="FB43" s="275">
        <v>75</v>
      </c>
      <c r="FC43" s="273">
        <v>21</v>
      </c>
      <c r="FD43" s="274">
        <v>29</v>
      </c>
      <c r="FE43" s="275">
        <v>25</v>
      </c>
      <c r="FF43" s="273">
        <v>73</v>
      </c>
      <c r="FG43" s="274">
        <v>64</v>
      </c>
      <c r="FH43" s="275">
        <v>68</v>
      </c>
      <c r="FI43" s="273">
        <v>6</v>
      </c>
      <c r="FJ43" s="274">
        <v>6</v>
      </c>
      <c r="FK43" s="275">
        <v>6</v>
      </c>
      <c r="FL43" s="273">
        <v>79</v>
      </c>
      <c r="FM43" s="274">
        <v>71</v>
      </c>
      <c r="FN43" s="275">
        <v>75</v>
      </c>
      <c r="FO43" s="273">
        <v>16</v>
      </c>
      <c r="FP43" s="274">
        <v>17</v>
      </c>
      <c r="FQ43" s="275">
        <v>17</v>
      </c>
      <c r="FR43" s="273">
        <v>79</v>
      </c>
      <c r="FS43" s="274">
        <v>76</v>
      </c>
      <c r="FT43" s="275">
        <v>78</v>
      </c>
      <c r="FU43" s="273">
        <v>4</v>
      </c>
      <c r="FV43" s="274">
        <v>6</v>
      </c>
      <c r="FW43" s="275">
        <v>5</v>
      </c>
      <c r="FX43" s="273">
        <v>84</v>
      </c>
      <c r="FY43" s="274">
        <v>83</v>
      </c>
      <c r="FZ43" s="275">
        <v>83</v>
      </c>
      <c r="GA43" s="273">
        <v>13</v>
      </c>
      <c r="GB43" s="274">
        <v>31</v>
      </c>
      <c r="GC43" s="275">
        <v>22</v>
      </c>
      <c r="GD43" s="273">
        <v>76</v>
      </c>
      <c r="GE43" s="274">
        <v>65</v>
      </c>
      <c r="GF43" s="275">
        <v>70</v>
      </c>
      <c r="GG43" s="273">
        <v>11</v>
      </c>
      <c r="GH43" s="274">
        <v>4</v>
      </c>
      <c r="GI43" s="275">
        <v>7</v>
      </c>
      <c r="GJ43" s="273">
        <v>87</v>
      </c>
      <c r="GK43" s="274">
        <v>69</v>
      </c>
      <c r="GL43" s="275">
        <v>78</v>
      </c>
      <c r="GM43" s="273">
        <v>15</v>
      </c>
      <c r="GN43" s="274">
        <v>32</v>
      </c>
      <c r="GO43" s="275">
        <v>24</v>
      </c>
      <c r="GP43" s="273">
        <v>75</v>
      </c>
      <c r="GQ43" s="274">
        <v>64</v>
      </c>
      <c r="GR43" s="275">
        <v>70</v>
      </c>
      <c r="GS43" s="273">
        <v>10</v>
      </c>
      <c r="GT43" s="274">
        <v>4</v>
      </c>
      <c r="GU43" s="275">
        <v>7</v>
      </c>
      <c r="GV43" s="273">
        <v>85</v>
      </c>
      <c r="GW43" s="274">
        <v>68</v>
      </c>
      <c r="GX43" s="275">
        <v>76</v>
      </c>
    </row>
    <row r="44" spans="1:206" x14ac:dyDescent="0.35">
      <c r="B44" t="s">
        <v>223</v>
      </c>
      <c r="C44" s="273">
        <v>14</v>
      </c>
      <c r="D44" s="274">
        <v>25</v>
      </c>
      <c r="E44" s="275">
        <v>20</v>
      </c>
      <c r="F44" s="273">
        <v>63</v>
      </c>
      <c r="G44" s="274">
        <v>60</v>
      </c>
      <c r="H44" s="275">
        <v>62</v>
      </c>
      <c r="I44" s="273">
        <v>23</v>
      </c>
      <c r="J44" s="274">
        <v>14</v>
      </c>
      <c r="K44" s="275">
        <v>19</v>
      </c>
      <c r="L44" s="273">
        <v>86</v>
      </c>
      <c r="M44" s="274">
        <v>75</v>
      </c>
      <c r="N44" s="275">
        <v>80</v>
      </c>
      <c r="O44" s="273">
        <v>14</v>
      </c>
      <c r="P44" s="274">
        <v>23</v>
      </c>
      <c r="Q44" s="275">
        <v>19</v>
      </c>
      <c r="R44" s="273">
        <v>63</v>
      </c>
      <c r="S44" s="274">
        <v>61</v>
      </c>
      <c r="T44" s="275">
        <v>62</v>
      </c>
      <c r="U44" s="273">
        <v>22</v>
      </c>
      <c r="V44" s="274">
        <v>16</v>
      </c>
      <c r="W44" s="275">
        <v>19</v>
      </c>
      <c r="X44" s="273">
        <v>86</v>
      </c>
      <c r="Y44" s="274">
        <v>77</v>
      </c>
      <c r="Z44" s="275">
        <v>81</v>
      </c>
      <c r="AA44" s="273">
        <v>17</v>
      </c>
      <c r="AB44" s="274">
        <v>27</v>
      </c>
      <c r="AC44" s="275">
        <v>22</v>
      </c>
      <c r="AD44" s="273">
        <v>65</v>
      </c>
      <c r="AE44" s="274">
        <v>61</v>
      </c>
      <c r="AF44" s="275">
        <v>63</v>
      </c>
      <c r="AG44" s="273">
        <v>18</v>
      </c>
      <c r="AH44" s="274">
        <v>12</v>
      </c>
      <c r="AI44" s="275">
        <v>15</v>
      </c>
      <c r="AJ44" s="273">
        <v>83</v>
      </c>
      <c r="AK44" s="274">
        <v>73</v>
      </c>
      <c r="AL44" s="275">
        <v>78</v>
      </c>
      <c r="AM44" s="273">
        <v>8</v>
      </c>
      <c r="AN44" s="274">
        <v>19</v>
      </c>
      <c r="AO44" s="275">
        <v>13</v>
      </c>
      <c r="AP44" s="273">
        <v>72</v>
      </c>
      <c r="AQ44" s="274">
        <v>70</v>
      </c>
      <c r="AR44" s="275">
        <v>71</v>
      </c>
      <c r="AS44" s="273">
        <v>20</v>
      </c>
      <c r="AT44" s="274">
        <v>12</v>
      </c>
      <c r="AU44" s="275">
        <v>16</v>
      </c>
      <c r="AV44" s="273">
        <v>92</v>
      </c>
      <c r="AW44" s="274">
        <v>81</v>
      </c>
      <c r="AX44" s="275">
        <v>87</v>
      </c>
      <c r="AY44" s="273">
        <v>8</v>
      </c>
      <c r="AZ44" s="274">
        <v>15</v>
      </c>
      <c r="BA44" s="275">
        <v>12</v>
      </c>
      <c r="BB44" s="273">
        <v>72</v>
      </c>
      <c r="BC44" s="274">
        <v>72</v>
      </c>
      <c r="BD44" s="275">
        <v>72</v>
      </c>
      <c r="BE44" s="273">
        <v>20</v>
      </c>
      <c r="BF44" s="274">
        <v>13</v>
      </c>
      <c r="BG44" s="275">
        <v>16</v>
      </c>
      <c r="BH44" s="273">
        <v>92</v>
      </c>
      <c r="BI44" s="274">
        <v>85</v>
      </c>
      <c r="BJ44" s="275">
        <v>88</v>
      </c>
      <c r="BK44" s="273">
        <v>12</v>
      </c>
      <c r="BL44" s="274">
        <v>19</v>
      </c>
      <c r="BM44" s="275">
        <v>15</v>
      </c>
      <c r="BN44" s="273">
        <v>70</v>
      </c>
      <c r="BO44" s="274">
        <v>68</v>
      </c>
      <c r="BP44" s="275">
        <v>69</v>
      </c>
      <c r="BQ44" s="273">
        <v>18</v>
      </c>
      <c r="BR44" s="274">
        <v>13</v>
      </c>
      <c r="BS44" s="275">
        <v>16</v>
      </c>
      <c r="BT44" s="273">
        <v>88</v>
      </c>
      <c r="BU44" s="274">
        <v>81</v>
      </c>
      <c r="BV44" s="275">
        <v>85</v>
      </c>
      <c r="BW44" s="273">
        <v>11</v>
      </c>
      <c r="BX44" s="274">
        <v>23</v>
      </c>
      <c r="BY44" s="275">
        <v>17</v>
      </c>
      <c r="BZ44" s="273">
        <v>71</v>
      </c>
      <c r="CA44" s="274">
        <v>67</v>
      </c>
      <c r="CB44" s="275">
        <v>69</v>
      </c>
      <c r="CC44" s="273">
        <v>17</v>
      </c>
      <c r="CD44" s="274">
        <v>10</v>
      </c>
      <c r="CE44" s="275">
        <v>14</v>
      </c>
      <c r="CF44" s="273">
        <v>89</v>
      </c>
      <c r="CG44" s="274">
        <v>77</v>
      </c>
      <c r="CH44" s="275">
        <v>83</v>
      </c>
      <c r="CI44" s="273">
        <v>10</v>
      </c>
      <c r="CJ44" s="274">
        <v>20</v>
      </c>
      <c r="CK44" s="275">
        <v>15</v>
      </c>
      <c r="CL44" s="273">
        <v>73</v>
      </c>
      <c r="CM44" s="274">
        <v>70</v>
      </c>
      <c r="CN44" s="275">
        <v>71</v>
      </c>
      <c r="CO44" s="273">
        <v>17</v>
      </c>
      <c r="CP44" s="274">
        <v>10</v>
      </c>
      <c r="CQ44" s="275">
        <v>13</v>
      </c>
      <c r="CR44" s="273">
        <v>90</v>
      </c>
      <c r="CS44" s="274">
        <v>80</v>
      </c>
      <c r="CT44" s="275">
        <v>85</v>
      </c>
      <c r="CU44" s="273">
        <v>24</v>
      </c>
      <c r="CV44" s="274">
        <v>35</v>
      </c>
      <c r="CW44" s="275">
        <v>29</v>
      </c>
      <c r="CX44" s="273">
        <v>56</v>
      </c>
      <c r="CY44" s="274">
        <v>50</v>
      </c>
      <c r="CZ44" s="275">
        <v>53</v>
      </c>
      <c r="DA44" s="273">
        <v>21</v>
      </c>
      <c r="DB44" s="274">
        <v>15</v>
      </c>
      <c r="DC44" s="275">
        <v>18</v>
      </c>
      <c r="DD44" s="273">
        <v>76</v>
      </c>
      <c r="DE44" s="274">
        <v>65</v>
      </c>
      <c r="DF44" s="275">
        <v>71</v>
      </c>
      <c r="DG44" s="273">
        <v>30</v>
      </c>
      <c r="DH44" s="274">
        <v>46</v>
      </c>
      <c r="DI44" s="275">
        <v>38</v>
      </c>
      <c r="DJ44" s="273">
        <v>56</v>
      </c>
      <c r="DK44" s="274">
        <v>46</v>
      </c>
      <c r="DL44" s="275">
        <v>51</v>
      </c>
      <c r="DM44" s="273">
        <v>15</v>
      </c>
      <c r="DN44" s="274">
        <v>8</v>
      </c>
      <c r="DO44" s="275">
        <v>11</v>
      </c>
      <c r="DP44" s="273">
        <v>70</v>
      </c>
      <c r="DQ44" s="274">
        <v>54</v>
      </c>
      <c r="DR44" s="275">
        <v>62</v>
      </c>
      <c r="DS44" s="273">
        <v>28</v>
      </c>
      <c r="DT44" s="274">
        <v>35</v>
      </c>
      <c r="DU44" s="275">
        <v>31</v>
      </c>
      <c r="DV44" s="273">
        <v>61</v>
      </c>
      <c r="DW44" s="274">
        <v>53</v>
      </c>
      <c r="DX44" s="275">
        <v>57</v>
      </c>
      <c r="DY44" s="273">
        <v>11</v>
      </c>
      <c r="DZ44" s="274">
        <v>12</v>
      </c>
      <c r="EA44" s="275">
        <v>12</v>
      </c>
      <c r="EB44" s="273">
        <v>72</v>
      </c>
      <c r="EC44" s="274">
        <v>65</v>
      </c>
      <c r="ED44" s="275">
        <v>69</v>
      </c>
      <c r="EE44" s="273">
        <v>21</v>
      </c>
      <c r="EF44" s="274">
        <v>28</v>
      </c>
      <c r="EG44" s="275">
        <v>25</v>
      </c>
      <c r="EH44" s="273">
        <v>68</v>
      </c>
      <c r="EI44" s="274">
        <v>62</v>
      </c>
      <c r="EJ44" s="275">
        <v>65</v>
      </c>
      <c r="EK44" s="273">
        <v>10</v>
      </c>
      <c r="EL44" s="274">
        <v>10</v>
      </c>
      <c r="EM44" s="275">
        <v>10</v>
      </c>
      <c r="EN44" s="273">
        <v>79</v>
      </c>
      <c r="EO44" s="274">
        <v>72</v>
      </c>
      <c r="EP44" s="275">
        <v>75</v>
      </c>
      <c r="EQ44" s="273">
        <v>15</v>
      </c>
      <c r="ER44" s="274">
        <v>24</v>
      </c>
      <c r="ES44" s="275">
        <v>19</v>
      </c>
      <c r="ET44" s="273">
        <v>74</v>
      </c>
      <c r="EU44" s="274">
        <v>68</v>
      </c>
      <c r="EV44" s="275">
        <v>71</v>
      </c>
      <c r="EW44" s="273">
        <v>11</v>
      </c>
      <c r="EX44" s="274">
        <v>8</v>
      </c>
      <c r="EY44" s="275">
        <v>9</v>
      </c>
      <c r="EZ44" s="273">
        <v>85</v>
      </c>
      <c r="FA44" s="274">
        <v>76</v>
      </c>
      <c r="FB44" s="275">
        <v>81</v>
      </c>
      <c r="FC44" s="273">
        <v>16</v>
      </c>
      <c r="FD44" s="274">
        <v>22</v>
      </c>
      <c r="FE44" s="275">
        <v>19</v>
      </c>
      <c r="FF44" s="273">
        <v>74</v>
      </c>
      <c r="FG44" s="274">
        <v>67</v>
      </c>
      <c r="FH44" s="275">
        <v>70</v>
      </c>
      <c r="FI44" s="273">
        <v>10</v>
      </c>
      <c r="FJ44" s="274">
        <v>11</v>
      </c>
      <c r="FK44" s="275">
        <v>10</v>
      </c>
      <c r="FL44" s="273">
        <v>84</v>
      </c>
      <c r="FM44" s="274">
        <v>78</v>
      </c>
      <c r="FN44" s="275">
        <v>81</v>
      </c>
      <c r="FO44" s="273">
        <v>12</v>
      </c>
      <c r="FP44" s="274">
        <v>13</v>
      </c>
      <c r="FQ44" s="275">
        <v>12</v>
      </c>
      <c r="FR44" s="273">
        <v>81</v>
      </c>
      <c r="FS44" s="274">
        <v>77</v>
      </c>
      <c r="FT44" s="275">
        <v>79</v>
      </c>
      <c r="FU44" s="273">
        <v>7</v>
      </c>
      <c r="FV44" s="274">
        <v>10</v>
      </c>
      <c r="FW44" s="275">
        <v>9</v>
      </c>
      <c r="FX44" s="273">
        <v>88</v>
      </c>
      <c r="FY44" s="274">
        <v>87</v>
      </c>
      <c r="FZ44" s="275">
        <v>88</v>
      </c>
      <c r="GA44" s="273">
        <v>9</v>
      </c>
      <c r="GB44" s="274">
        <v>25</v>
      </c>
      <c r="GC44" s="275">
        <v>17</v>
      </c>
      <c r="GD44" s="273">
        <v>74</v>
      </c>
      <c r="GE44" s="274">
        <v>68</v>
      </c>
      <c r="GF44" s="275">
        <v>71</v>
      </c>
      <c r="GG44" s="273">
        <v>16</v>
      </c>
      <c r="GH44" s="274">
        <v>7</v>
      </c>
      <c r="GI44" s="275">
        <v>11</v>
      </c>
      <c r="GJ44" s="273">
        <v>91</v>
      </c>
      <c r="GK44" s="274">
        <v>75</v>
      </c>
      <c r="GL44" s="275">
        <v>83</v>
      </c>
      <c r="GM44" s="273">
        <v>11</v>
      </c>
      <c r="GN44" s="274">
        <v>26</v>
      </c>
      <c r="GO44" s="275">
        <v>19</v>
      </c>
      <c r="GP44" s="273">
        <v>75</v>
      </c>
      <c r="GQ44" s="274">
        <v>68</v>
      </c>
      <c r="GR44" s="275">
        <v>71</v>
      </c>
      <c r="GS44" s="273">
        <v>14</v>
      </c>
      <c r="GT44" s="274">
        <v>6</v>
      </c>
      <c r="GU44" s="275">
        <v>10</v>
      </c>
      <c r="GV44" s="273">
        <v>89</v>
      </c>
      <c r="GW44" s="274">
        <v>74</v>
      </c>
      <c r="GX44" s="275">
        <v>81</v>
      </c>
    </row>
    <row r="45" spans="1:206" x14ac:dyDescent="0.35">
      <c r="A45" t="s">
        <v>190</v>
      </c>
      <c r="B45" t="s">
        <v>228</v>
      </c>
      <c r="C45" s="273">
        <v>11</v>
      </c>
      <c r="D45" s="274">
        <v>19</v>
      </c>
      <c r="E45" s="275">
        <v>15</v>
      </c>
      <c r="F45" s="273">
        <v>64</v>
      </c>
      <c r="G45" s="274">
        <v>65</v>
      </c>
      <c r="H45" s="275">
        <v>64</v>
      </c>
      <c r="I45" s="273">
        <v>25</v>
      </c>
      <c r="J45" s="274">
        <v>16</v>
      </c>
      <c r="K45" s="275">
        <v>20</v>
      </c>
      <c r="L45" s="273">
        <v>89</v>
      </c>
      <c r="M45" s="274">
        <v>81</v>
      </c>
      <c r="N45" s="275">
        <v>85</v>
      </c>
      <c r="O45" s="273">
        <v>11</v>
      </c>
      <c r="P45" s="274">
        <v>18</v>
      </c>
      <c r="Q45" s="275">
        <v>14</v>
      </c>
      <c r="R45" s="273">
        <v>65</v>
      </c>
      <c r="S45" s="274">
        <v>65</v>
      </c>
      <c r="T45" s="275">
        <v>65</v>
      </c>
      <c r="U45" s="273">
        <v>24</v>
      </c>
      <c r="V45" s="274">
        <v>18</v>
      </c>
      <c r="W45" s="275">
        <v>21</v>
      </c>
      <c r="X45" s="273">
        <v>89</v>
      </c>
      <c r="Y45" s="274">
        <v>82</v>
      </c>
      <c r="Z45" s="275">
        <v>86</v>
      </c>
      <c r="AA45" s="273">
        <v>14</v>
      </c>
      <c r="AB45" s="274">
        <v>21</v>
      </c>
      <c r="AC45" s="275">
        <v>17</v>
      </c>
      <c r="AD45" s="273">
        <v>67</v>
      </c>
      <c r="AE45" s="274">
        <v>65</v>
      </c>
      <c r="AF45" s="275">
        <v>66</v>
      </c>
      <c r="AG45" s="273">
        <v>19</v>
      </c>
      <c r="AH45" s="274">
        <v>14</v>
      </c>
      <c r="AI45" s="275">
        <v>16</v>
      </c>
      <c r="AJ45" s="273">
        <v>86</v>
      </c>
      <c r="AK45" s="274">
        <v>79</v>
      </c>
      <c r="AL45" s="275">
        <v>83</v>
      </c>
      <c r="AM45" s="273">
        <v>6</v>
      </c>
      <c r="AN45" s="274">
        <v>13</v>
      </c>
      <c r="AO45" s="275">
        <v>10</v>
      </c>
      <c r="AP45" s="273">
        <v>73</v>
      </c>
      <c r="AQ45" s="274">
        <v>73</v>
      </c>
      <c r="AR45" s="275">
        <v>73</v>
      </c>
      <c r="AS45" s="273">
        <v>22</v>
      </c>
      <c r="AT45" s="274">
        <v>13</v>
      </c>
      <c r="AU45" s="275">
        <v>17</v>
      </c>
      <c r="AV45" s="273">
        <v>94</v>
      </c>
      <c r="AW45" s="274">
        <v>87</v>
      </c>
      <c r="AX45" s="275">
        <v>90</v>
      </c>
      <c r="AY45" s="273">
        <v>6</v>
      </c>
      <c r="AZ45" s="274">
        <v>10</v>
      </c>
      <c r="BA45" s="275">
        <v>8</v>
      </c>
      <c r="BB45" s="273">
        <v>74</v>
      </c>
      <c r="BC45" s="274">
        <v>76</v>
      </c>
      <c r="BD45" s="275">
        <v>75</v>
      </c>
      <c r="BE45" s="273">
        <v>20</v>
      </c>
      <c r="BF45" s="274">
        <v>14</v>
      </c>
      <c r="BG45" s="275">
        <v>17</v>
      </c>
      <c r="BH45" s="273">
        <v>94</v>
      </c>
      <c r="BI45" s="274">
        <v>90</v>
      </c>
      <c r="BJ45" s="275">
        <v>92</v>
      </c>
      <c r="BK45" s="273">
        <v>9</v>
      </c>
      <c r="BL45" s="274">
        <v>14</v>
      </c>
      <c r="BM45" s="275">
        <v>11</v>
      </c>
      <c r="BN45" s="273">
        <v>71</v>
      </c>
      <c r="BO45" s="274">
        <v>72</v>
      </c>
      <c r="BP45" s="275">
        <v>72</v>
      </c>
      <c r="BQ45" s="273">
        <v>19</v>
      </c>
      <c r="BR45" s="274">
        <v>14</v>
      </c>
      <c r="BS45" s="275">
        <v>17</v>
      </c>
      <c r="BT45" s="273">
        <v>91</v>
      </c>
      <c r="BU45" s="274">
        <v>86</v>
      </c>
      <c r="BV45" s="275">
        <v>89</v>
      </c>
      <c r="BW45" s="273">
        <v>9</v>
      </c>
      <c r="BX45" s="274">
        <v>17</v>
      </c>
      <c r="BY45" s="275">
        <v>13</v>
      </c>
      <c r="BZ45" s="273">
        <v>73</v>
      </c>
      <c r="CA45" s="274">
        <v>71</v>
      </c>
      <c r="CB45" s="275">
        <v>72</v>
      </c>
      <c r="CC45" s="273">
        <v>18</v>
      </c>
      <c r="CD45" s="274">
        <v>11</v>
      </c>
      <c r="CE45" s="275">
        <v>15</v>
      </c>
      <c r="CF45" s="273">
        <v>91</v>
      </c>
      <c r="CG45" s="274">
        <v>83</v>
      </c>
      <c r="CH45" s="275">
        <v>87</v>
      </c>
      <c r="CI45" s="273">
        <v>8</v>
      </c>
      <c r="CJ45" s="274">
        <v>15</v>
      </c>
      <c r="CK45" s="275">
        <v>11</v>
      </c>
      <c r="CL45" s="273">
        <v>74</v>
      </c>
      <c r="CM45" s="274">
        <v>74</v>
      </c>
      <c r="CN45" s="275">
        <v>74</v>
      </c>
      <c r="CO45" s="273">
        <v>18</v>
      </c>
      <c r="CP45" s="274">
        <v>11</v>
      </c>
      <c r="CQ45" s="275">
        <v>15</v>
      </c>
      <c r="CR45" s="273">
        <v>92</v>
      </c>
      <c r="CS45" s="274">
        <v>85</v>
      </c>
      <c r="CT45" s="275">
        <v>89</v>
      </c>
      <c r="CU45" s="273">
        <v>20</v>
      </c>
      <c r="CV45" s="274">
        <v>30</v>
      </c>
      <c r="CW45" s="275">
        <v>25</v>
      </c>
      <c r="CX45" s="273">
        <v>58</v>
      </c>
      <c r="CY45" s="274">
        <v>54</v>
      </c>
      <c r="CZ45" s="275">
        <v>56</v>
      </c>
      <c r="DA45" s="273">
        <v>22</v>
      </c>
      <c r="DB45" s="274">
        <v>17</v>
      </c>
      <c r="DC45" s="275">
        <v>19</v>
      </c>
      <c r="DD45" s="273">
        <v>80</v>
      </c>
      <c r="DE45" s="274">
        <v>70</v>
      </c>
      <c r="DF45" s="275">
        <v>75</v>
      </c>
      <c r="DG45" s="273">
        <v>27</v>
      </c>
      <c r="DH45" s="274">
        <v>41</v>
      </c>
      <c r="DI45" s="275">
        <v>34</v>
      </c>
      <c r="DJ45" s="273">
        <v>58</v>
      </c>
      <c r="DK45" s="274">
        <v>51</v>
      </c>
      <c r="DL45" s="275">
        <v>54</v>
      </c>
      <c r="DM45" s="273">
        <v>15</v>
      </c>
      <c r="DN45" s="274">
        <v>8</v>
      </c>
      <c r="DO45" s="275">
        <v>12</v>
      </c>
      <c r="DP45" s="273">
        <v>73</v>
      </c>
      <c r="DQ45" s="274">
        <v>59</v>
      </c>
      <c r="DR45" s="275">
        <v>66</v>
      </c>
      <c r="DS45" s="273">
        <v>25</v>
      </c>
      <c r="DT45" s="274">
        <v>30</v>
      </c>
      <c r="DU45" s="275">
        <v>27</v>
      </c>
      <c r="DV45" s="273">
        <v>63</v>
      </c>
      <c r="DW45" s="274">
        <v>57</v>
      </c>
      <c r="DX45" s="275">
        <v>60</v>
      </c>
      <c r="DY45" s="273">
        <v>12</v>
      </c>
      <c r="DZ45" s="274">
        <v>13</v>
      </c>
      <c r="EA45" s="275">
        <v>13</v>
      </c>
      <c r="EB45" s="273">
        <v>75</v>
      </c>
      <c r="EC45" s="274">
        <v>70</v>
      </c>
      <c r="ED45" s="275">
        <v>73</v>
      </c>
      <c r="EE45" s="273">
        <v>18</v>
      </c>
      <c r="EF45" s="274">
        <v>23</v>
      </c>
      <c r="EG45" s="275">
        <v>21</v>
      </c>
      <c r="EH45" s="273">
        <v>71</v>
      </c>
      <c r="EI45" s="274">
        <v>66</v>
      </c>
      <c r="EJ45" s="275">
        <v>68</v>
      </c>
      <c r="EK45" s="273">
        <v>11</v>
      </c>
      <c r="EL45" s="274">
        <v>11</v>
      </c>
      <c r="EM45" s="275">
        <v>11</v>
      </c>
      <c r="EN45" s="273">
        <v>82</v>
      </c>
      <c r="EO45" s="274">
        <v>77</v>
      </c>
      <c r="EP45" s="275">
        <v>79</v>
      </c>
      <c r="EQ45" s="273">
        <v>12</v>
      </c>
      <c r="ER45" s="274">
        <v>18</v>
      </c>
      <c r="ES45" s="275">
        <v>15</v>
      </c>
      <c r="ET45" s="273">
        <v>77</v>
      </c>
      <c r="EU45" s="274">
        <v>73</v>
      </c>
      <c r="EV45" s="275">
        <v>75</v>
      </c>
      <c r="EW45" s="273">
        <v>11</v>
      </c>
      <c r="EX45" s="274">
        <v>9</v>
      </c>
      <c r="EY45" s="275">
        <v>10</v>
      </c>
      <c r="EZ45" s="273">
        <v>88</v>
      </c>
      <c r="FA45" s="274">
        <v>82</v>
      </c>
      <c r="FB45" s="275">
        <v>85</v>
      </c>
      <c r="FC45" s="273">
        <v>13</v>
      </c>
      <c r="FD45" s="274">
        <v>17</v>
      </c>
      <c r="FE45" s="275">
        <v>15</v>
      </c>
      <c r="FF45" s="273">
        <v>76</v>
      </c>
      <c r="FG45" s="274">
        <v>71</v>
      </c>
      <c r="FH45" s="275">
        <v>74</v>
      </c>
      <c r="FI45" s="273">
        <v>11</v>
      </c>
      <c r="FJ45" s="274">
        <v>12</v>
      </c>
      <c r="FK45" s="275">
        <v>11</v>
      </c>
      <c r="FL45" s="273">
        <v>87</v>
      </c>
      <c r="FM45" s="274">
        <v>83</v>
      </c>
      <c r="FN45" s="275">
        <v>85</v>
      </c>
      <c r="FO45" s="273">
        <v>10</v>
      </c>
      <c r="FP45" s="274">
        <v>9</v>
      </c>
      <c r="FQ45" s="275">
        <v>9</v>
      </c>
      <c r="FR45" s="273">
        <v>83</v>
      </c>
      <c r="FS45" s="274">
        <v>80</v>
      </c>
      <c r="FT45" s="275">
        <v>82</v>
      </c>
      <c r="FU45" s="273">
        <v>7</v>
      </c>
      <c r="FV45" s="274">
        <v>11</v>
      </c>
      <c r="FW45" s="275">
        <v>9</v>
      </c>
      <c r="FX45" s="273">
        <v>90</v>
      </c>
      <c r="FY45" s="274">
        <v>91</v>
      </c>
      <c r="FZ45" s="275">
        <v>91</v>
      </c>
      <c r="GA45" s="273">
        <v>7</v>
      </c>
      <c r="GB45" s="274">
        <v>20</v>
      </c>
      <c r="GC45" s="275">
        <v>13</v>
      </c>
      <c r="GD45" s="273">
        <v>76</v>
      </c>
      <c r="GE45" s="274">
        <v>73</v>
      </c>
      <c r="GF45" s="275">
        <v>74</v>
      </c>
      <c r="GG45" s="273">
        <v>17</v>
      </c>
      <c r="GH45" s="274">
        <v>7</v>
      </c>
      <c r="GI45" s="275">
        <v>12</v>
      </c>
      <c r="GJ45" s="273">
        <v>93</v>
      </c>
      <c r="GK45" s="274">
        <v>80</v>
      </c>
      <c r="GL45" s="275">
        <v>87</v>
      </c>
      <c r="GM45" s="273">
        <v>9</v>
      </c>
      <c r="GN45" s="274">
        <v>21</v>
      </c>
      <c r="GO45" s="275">
        <v>15</v>
      </c>
      <c r="GP45" s="273">
        <v>76</v>
      </c>
      <c r="GQ45" s="274">
        <v>72</v>
      </c>
      <c r="GR45" s="275">
        <v>74</v>
      </c>
      <c r="GS45" s="273">
        <v>15</v>
      </c>
      <c r="GT45" s="274">
        <v>7</v>
      </c>
      <c r="GU45" s="275">
        <v>11</v>
      </c>
      <c r="GV45" s="273">
        <v>91</v>
      </c>
      <c r="GW45" s="274">
        <v>79</v>
      </c>
      <c r="GX45" s="275">
        <v>85</v>
      </c>
    </row>
    <row r="46" spans="1:206" x14ac:dyDescent="0.35">
      <c r="B46" t="s">
        <v>176</v>
      </c>
      <c r="C46" s="273">
        <v>44</v>
      </c>
      <c r="D46" s="274">
        <v>53</v>
      </c>
      <c r="E46" s="275">
        <v>50</v>
      </c>
      <c r="F46" s="273">
        <v>49</v>
      </c>
      <c r="G46" s="274">
        <v>43</v>
      </c>
      <c r="H46" s="275">
        <v>45</v>
      </c>
      <c r="I46" s="273">
        <v>6</v>
      </c>
      <c r="J46" s="274">
        <v>4</v>
      </c>
      <c r="K46" s="275">
        <v>5</v>
      </c>
      <c r="L46" s="273">
        <v>56</v>
      </c>
      <c r="M46" s="274">
        <v>47</v>
      </c>
      <c r="N46" s="275">
        <v>50</v>
      </c>
      <c r="O46" s="273">
        <v>47</v>
      </c>
      <c r="P46" s="274">
        <v>50</v>
      </c>
      <c r="Q46" s="275">
        <v>49</v>
      </c>
      <c r="R46" s="273">
        <v>48</v>
      </c>
      <c r="S46" s="274">
        <v>45</v>
      </c>
      <c r="T46" s="275">
        <v>46</v>
      </c>
      <c r="U46" s="273">
        <v>5</v>
      </c>
      <c r="V46" s="274">
        <v>5</v>
      </c>
      <c r="W46" s="275">
        <v>5</v>
      </c>
      <c r="X46" s="273">
        <v>53</v>
      </c>
      <c r="Y46" s="274">
        <v>50</v>
      </c>
      <c r="Z46" s="275">
        <v>51</v>
      </c>
      <c r="AA46" s="273">
        <v>51</v>
      </c>
      <c r="AB46" s="274">
        <v>56</v>
      </c>
      <c r="AC46" s="275">
        <v>54</v>
      </c>
      <c r="AD46" s="273">
        <v>45</v>
      </c>
      <c r="AE46" s="274">
        <v>41</v>
      </c>
      <c r="AF46" s="275">
        <v>42</v>
      </c>
      <c r="AG46" s="273">
        <v>4</v>
      </c>
      <c r="AH46" s="274">
        <v>3</v>
      </c>
      <c r="AI46" s="275">
        <v>3</v>
      </c>
      <c r="AJ46" s="273">
        <v>49</v>
      </c>
      <c r="AK46" s="274">
        <v>44</v>
      </c>
      <c r="AL46" s="275">
        <v>46</v>
      </c>
      <c r="AM46" s="273">
        <v>28</v>
      </c>
      <c r="AN46" s="274">
        <v>39</v>
      </c>
      <c r="AO46" s="275">
        <v>36</v>
      </c>
      <c r="AP46" s="273">
        <v>65</v>
      </c>
      <c r="AQ46" s="274">
        <v>57</v>
      </c>
      <c r="AR46" s="275">
        <v>60</v>
      </c>
      <c r="AS46" s="273">
        <v>7</v>
      </c>
      <c r="AT46" s="274">
        <v>4</v>
      </c>
      <c r="AU46" s="275">
        <v>5</v>
      </c>
      <c r="AV46" s="273">
        <v>72</v>
      </c>
      <c r="AW46" s="274">
        <v>61</v>
      </c>
      <c r="AX46" s="275">
        <v>64</v>
      </c>
      <c r="AY46" s="273">
        <v>29</v>
      </c>
      <c r="AZ46" s="274">
        <v>34</v>
      </c>
      <c r="BA46" s="275">
        <v>32</v>
      </c>
      <c r="BB46" s="273">
        <v>65</v>
      </c>
      <c r="BC46" s="274">
        <v>62</v>
      </c>
      <c r="BD46" s="275">
        <v>63</v>
      </c>
      <c r="BE46" s="273">
        <v>6</v>
      </c>
      <c r="BF46" s="274">
        <v>4</v>
      </c>
      <c r="BG46" s="275">
        <v>5</v>
      </c>
      <c r="BH46" s="273">
        <v>71</v>
      </c>
      <c r="BI46" s="274">
        <v>66</v>
      </c>
      <c r="BJ46" s="275">
        <v>68</v>
      </c>
      <c r="BK46" s="273">
        <v>35</v>
      </c>
      <c r="BL46" s="274">
        <v>40</v>
      </c>
      <c r="BM46" s="275">
        <v>38</v>
      </c>
      <c r="BN46" s="273">
        <v>60</v>
      </c>
      <c r="BO46" s="274">
        <v>56</v>
      </c>
      <c r="BP46" s="275">
        <v>58</v>
      </c>
      <c r="BQ46" s="273">
        <v>5</v>
      </c>
      <c r="BR46" s="274">
        <v>4</v>
      </c>
      <c r="BS46" s="275">
        <v>4</v>
      </c>
      <c r="BT46" s="273">
        <v>65</v>
      </c>
      <c r="BU46" s="274">
        <v>60</v>
      </c>
      <c r="BV46" s="275">
        <v>62</v>
      </c>
      <c r="BW46" s="273">
        <v>37</v>
      </c>
      <c r="BX46" s="274">
        <v>49</v>
      </c>
      <c r="BY46" s="275">
        <v>45</v>
      </c>
      <c r="BZ46" s="273">
        <v>59</v>
      </c>
      <c r="CA46" s="274">
        <v>48</v>
      </c>
      <c r="CB46" s="275">
        <v>52</v>
      </c>
      <c r="CC46" s="273">
        <v>5</v>
      </c>
      <c r="CD46" s="274">
        <v>2</v>
      </c>
      <c r="CE46" s="275">
        <v>3</v>
      </c>
      <c r="CF46" s="273">
        <v>63</v>
      </c>
      <c r="CG46" s="274">
        <v>51</v>
      </c>
      <c r="CH46" s="275">
        <v>55</v>
      </c>
      <c r="CI46" s="273">
        <v>34</v>
      </c>
      <c r="CJ46" s="274">
        <v>45</v>
      </c>
      <c r="CK46" s="275">
        <v>41</v>
      </c>
      <c r="CL46" s="273">
        <v>62</v>
      </c>
      <c r="CM46" s="274">
        <v>52</v>
      </c>
      <c r="CN46" s="275">
        <v>55</v>
      </c>
      <c r="CO46" s="273">
        <v>5</v>
      </c>
      <c r="CP46" s="274">
        <v>3</v>
      </c>
      <c r="CQ46" s="275">
        <v>3</v>
      </c>
      <c r="CR46" s="273">
        <v>66</v>
      </c>
      <c r="CS46" s="274">
        <v>55</v>
      </c>
      <c r="CT46" s="275">
        <v>59</v>
      </c>
      <c r="CU46" s="273">
        <v>60</v>
      </c>
      <c r="CV46" s="274">
        <v>63</v>
      </c>
      <c r="CW46" s="275">
        <v>62</v>
      </c>
      <c r="CX46" s="273">
        <v>35</v>
      </c>
      <c r="CY46" s="274">
        <v>31</v>
      </c>
      <c r="CZ46" s="275">
        <v>32</v>
      </c>
      <c r="DA46" s="273">
        <v>5</v>
      </c>
      <c r="DB46" s="274">
        <v>5</v>
      </c>
      <c r="DC46" s="275">
        <v>5</v>
      </c>
      <c r="DD46" s="273">
        <v>40</v>
      </c>
      <c r="DE46" s="274">
        <v>37</v>
      </c>
      <c r="DF46" s="275">
        <v>38</v>
      </c>
      <c r="DG46" s="273">
        <v>67</v>
      </c>
      <c r="DH46" s="274">
        <v>74</v>
      </c>
      <c r="DI46" s="275">
        <v>72</v>
      </c>
      <c r="DJ46" s="273">
        <v>30</v>
      </c>
      <c r="DK46" s="274">
        <v>24</v>
      </c>
      <c r="DL46" s="275">
        <v>26</v>
      </c>
      <c r="DM46" s="273">
        <v>3</v>
      </c>
      <c r="DN46" s="274">
        <v>2</v>
      </c>
      <c r="DO46" s="275">
        <v>2</v>
      </c>
      <c r="DP46" s="273">
        <v>33</v>
      </c>
      <c r="DQ46" s="274">
        <v>26</v>
      </c>
      <c r="DR46" s="275">
        <v>28</v>
      </c>
      <c r="DS46" s="273">
        <v>63</v>
      </c>
      <c r="DT46" s="274">
        <v>61</v>
      </c>
      <c r="DU46" s="275">
        <v>62</v>
      </c>
      <c r="DV46" s="273">
        <v>34</v>
      </c>
      <c r="DW46" s="274">
        <v>35</v>
      </c>
      <c r="DX46" s="275">
        <v>35</v>
      </c>
      <c r="DY46" s="273">
        <v>3</v>
      </c>
      <c r="DZ46" s="274">
        <v>4</v>
      </c>
      <c r="EA46" s="275">
        <v>4</v>
      </c>
      <c r="EB46" s="273">
        <v>37</v>
      </c>
      <c r="EC46" s="274">
        <v>39</v>
      </c>
      <c r="ED46" s="275">
        <v>38</v>
      </c>
      <c r="EE46" s="273">
        <v>56</v>
      </c>
      <c r="EF46" s="274">
        <v>55</v>
      </c>
      <c r="EG46" s="275">
        <v>55</v>
      </c>
      <c r="EH46" s="273">
        <v>42</v>
      </c>
      <c r="EI46" s="274">
        <v>42</v>
      </c>
      <c r="EJ46" s="275">
        <v>42</v>
      </c>
      <c r="EK46" s="273">
        <v>3</v>
      </c>
      <c r="EL46" s="274">
        <v>3</v>
      </c>
      <c r="EM46" s="275">
        <v>3</v>
      </c>
      <c r="EN46" s="273">
        <v>44</v>
      </c>
      <c r="EO46" s="274">
        <v>45</v>
      </c>
      <c r="EP46" s="275">
        <v>45</v>
      </c>
      <c r="EQ46" s="273">
        <v>43</v>
      </c>
      <c r="ER46" s="274">
        <v>49</v>
      </c>
      <c r="ES46" s="275">
        <v>47</v>
      </c>
      <c r="ET46" s="273">
        <v>54</v>
      </c>
      <c r="EU46" s="274">
        <v>49</v>
      </c>
      <c r="EV46" s="275">
        <v>51</v>
      </c>
      <c r="EW46" s="273">
        <v>3</v>
      </c>
      <c r="EX46" s="274">
        <v>2</v>
      </c>
      <c r="EY46" s="275">
        <v>2</v>
      </c>
      <c r="EZ46" s="273">
        <v>57</v>
      </c>
      <c r="FA46" s="274">
        <v>51</v>
      </c>
      <c r="FB46" s="275">
        <v>53</v>
      </c>
      <c r="FC46" s="273">
        <v>45</v>
      </c>
      <c r="FD46" s="274">
        <v>45</v>
      </c>
      <c r="FE46" s="275">
        <v>45</v>
      </c>
      <c r="FF46" s="273">
        <v>52</v>
      </c>
      <c r="FG46" s="274">
        <v>51</v>
      </c>
      <c r="FH46" s="275">
        <v>51</v>
      </c>
      <c r="FI46" s="273">
        <v>3</v>
      </c>
      <c r="FJ46" s="274">
        <v>4</v>
      </c>
      <c r="FK46" s="275">
        <v>3</v>
      </c>
      <c r="FL46" s="273">
        <v>55</v>
      </c>
      <c r="FM46" s="274">
        <v>55</v>
      </c>
      <c r="FN46" s="275">
        <v>55</v>
      </c>
      <c r="FO46" s="273">
        <v>33</v>
      </c>
      <c r="FP46" s="274">
        <v>27</v>
      </c>
      <c r="FQ46" s="275">
        <v>29</v>
      </c>
      <c r="FR46" s="273">
        <v>64</v>
      </c>
      <c r="FS46" s="274">
        <v>69</v>
      </c>
      <c r="FT46" s="275">
        <v>67</v>
      </c>
      <c r="FU46" s="273">
        <v>2</v>
      </c>
      <c r="FV46" s="274">
        <v>5</v>
      </c>
      <c r="FW46" s="275">
        <v>4</v>
      </c>
      <c r="FX46" s="273">
        <v>67</v>
      </c>
      <c r="FY46" s="274">
        <v>73</v>
      </c>
      <c r="FZ46" s="275">
        <v>71</v>
      </c>
      <c r="GA46" s="273">
        <v>29</v>
      </c>
      <c r="GB46" s="274">
        <v>45</v>
      </c>
      <c r="GC46" s="275">
        <v>40</v>
      </c>
      <c r="GD46" s="273">
        <v>65</v>
      </c>
      <c r="GE46" s="274">
        <v>52</v>
      </c>
      <c r="GF46" s="275">
        <v>57</v>
      </c>
      <c r="GG46" s="273">
        <v>6</v>
      </c>
      <c r="GH46" s="274">
        <v>3</v>
      </c>
      <c r="GI46" s="275">
        <v>4</v>
      </c>
      <c r="GJ46" s="273">
        <v>71</v>
      </c>
      <c r="GK46" s="274">
        <v>55</v>
      </c>
      <c r="GL46" s="275">
        <v>60</v>
      </c>
      <c r="GM46" s="273">
        <v>34</v>
      </c>
      <c r="GN46" s="274">
        <v>47</v>
      </c>
      <c r="GO46" s="275">
        <v>43</v>
      </c>
      <c r="GP46" s="273">
        <v>61</v>
      </c>
      <c r="GQ46" s="274">
        <v>51</v>
      </c>
      <c r="GR46" s="275">
        <v>54</v>
      </c>
      <c r="GS46" s="273">
        <v>5</v>
      </c>
      <c r="GT46" s="274">
        <v>2</v>
      </c>
      <c r="GU46" s="275">
        <v>3</v>
      </c>
      <c r="GV46" s="273">
        <v>66</v>
      </c>
      <c r="GW46" s="274">
        <v>53</v>
      </c>
      <c r="GX46" s="275">
        <v>57</v>
      </c>
    </row>
    <row r="47" spans="1:206" x14ac:dyDescent="0.35">
      <c r="B47" t="s">
        <v>177</v>
      </c>
      <c r="C47" s="273">
        <v>49</v>
      </c>
      <c r="D47" s="274">
        <v>60</v>
      </c>
      <c r="E47" s="275">
        <v>57</v>
      </c>
      <c r="F47" s="273">
        <v>45</v>
      </c>
      <c r="G47" s="274">
        <v>37</v>
      </c>
      <c r="H47" s="275">
        <v>39</v>
      </c>
      <c r="I47" s="273">
        <v>6</v>
      </c>
      <c r="J47" s="274">
        <v>4</v>
      </c>
      <c r="K47" s="275">
        <v>4</v>
      </c>
      <c r="L47" s="273">
        <v>51</v>
      </c>
      <c r="M47" s="274">
        <v>40</v>
      </c>
      <c r="N47" s="275">
        <v>43</v>
      </c>
      <c r="O47" s="273">
        <v>52</v>
      </c>
      <c r="P47" s="274">
        <v>59</v>
      </c>
      <c r="Q47" s="275">
        <v>57</v>
      </c>
      <c r="R47" s="273">
        <v>43</v>
      </c>
      <c r="S47" s="274">
        <v>37</v>
      </c>
      <c r="T47" s="275">
        <v>39</v>
      </c>
      <c r="U47" s="273">
        <v>6</v>
      </c>
      <c r="V47" s="274">
        <v>4</v>
      </c>
      <c r="W47" s="275">
        <v>4</v>
      </c>
      <c r="X47" s="273">
        <v>48</v>
      </c>
      <c r="Y47" s="274">
        <v>41</v>
      </c>
      <c r="Z47" s="275">
        <v>43</v>
      </c>
      <c r="AA47" s="273">
        <v>59</v>
      </c>
      <c r="AB47" s="274">
        <v>65</v>
      </c>
      <c r="AC47" s="275">
        <v>64</v>
      </c>
      <c r="AD47" s="273">
        <v>38</v>
      </c>
      <c r="AE47" s="274">
        <v>32</v>
      </c>
      <c r="AF47" s="275">
        <v>33</v>
      </c>
      <c r="AG47" s="273">
        <v>4</v>
      </c>
      <c r="AH47" s="274">
        <v>3</v>
      </c>
      <c r="AI47" s="275">
        <v>3</v>
      </c>
      <c r="AJ47" s="273">
        <v>41</v>
      </c>
      <c r="AK47" s="274">
        <v>35</v>
      </c>
      <c r="AL47" s="275">
        <v>36</v>
      </c>
      <c r="AM47" s="273">
        <v>39</v>
      </c>
      <c r="AN47" s="274">
        <v>50</v>
      </c>
      <c r="AO47" s="275">
        <v>47</v>
      </c>
      <c r="AP47" s="273">
        <v>56</v>
      </c>
      <c r="AQ47" s="274">
        <v>47</v>
      </c>
      <c r="AR47" s="275">
        <v>50</v>
      </c>
      <c r="AS47" s="273">
        <v>5</v>
      </c>
      <c r="AT47" s="274">
        <v>3</v>
      </c>
      <c r="AU47" s="275">
        <v>4</v>
      </c>
      <c r="AV47" s="273">
        <v>61</v>
      </c>
      <c r="AW47" s="274">
        <v>50</v>
      </c>
      <c r="AX47" s="275">
        <v>53</v>
      </c>
      <c r="AY47" s="273">
        <v>38</v>
      </c>
      <c r="AZ47" s="274">
        <v>45</v>
      </c>
      <c r="BA47" s="275">
        <v>43</v>
      </c>
      <c r="BB47" s="273">
        <v>56</v>
      </c>
      <c r="BC47" s="274">
        <v>51</v>
      </c>
      <c r="BD47" s="275">
        <v>53</v>
      </c>
      <c r="BE47" s="273">
        <v>6</v>
      </c>
      <c r="BF47" s="274">
        <v>4</v>
      </c>
      <c r="BG47" s="275">
        <v>4</v>
      </c>
      <c r="BH47" s="273">
        <v>62</v>
      </c>
      <c r="BI47" s="274">
        <v>55</v>
      </c>
      <c r="BJ47" s="275">
        <v>57</v>
      </c>
      <c r="BK47" s="273">
        <v>42</v>
      </c>
      <c r="BL47" s="274">
        <v>49</v>
      </c>
      <c r="BM47" s="275">
        <v>47</v>
      </c>
      <c r="BN47" s="273">
        <v>53</v>
      </c>
      <c r="BO47" s="274">
        <v>48</v>
      </c>
      <c r="BP47" s="275">
        <v>49</v>
      </c>
      <c r="BQ47" s="273">
        <v>5</v>
      </c>
      <c r="BR47" s="274">
        <v>4</v>
      </c>
      <c r="BS47" s="275">
        <v>4</v>
      </c>
      <c r="BT47" s="273">
        <v>58</v>
      </c>
      <c r="BU47" s="274">
        <v>51</v>
      </c>
      <c r="BV47" s="275">
        <v>53</v>
      </c>
      <c r="BW47" s="273">
        <v>44</v>
      </c>
      <c r="BX47" s="274">
        <v>58</v>
      </c>
      <c r="BY47" s="275">
        <v>54</v>
      </c>
      <c r="BZ47" s="273">
        <v>52</v>
      </c>
      <c r="CA47" s="274">
        <v>39</v>
      </c>
      <c r="CB47" s="275">
        <v>43</v>
      </c>
      <c r="CC47" s="273">
        <v>5</v>
      </c>
      <c r="CD47" s="274">
        <v>3</v>
      </c>
      <c r="CE47" s="275">
        <v>3</v>
      </c>
      <c r="CF47" s="273">
        <v>56</v>
      </c>
      <c r="CG47" s="274">
        <v>42</v>
      </c>
      <c r="CH47" s="275">
        <v>46</v>
      </c>
      <c r="CI47" s="273">
        <v>42</v>
      </c>
      <c r="CJ47" s="274">
        <v>54</v>
      </c>
      <c r="CK47" s="275">
        <v>51</v>
      </c>
      <c r="CL47" s="273">
        <v>54</v>
      </c>
      <c r="CM47" s="274">
        <v>43</v>
      </c>
      <c r="CN47" s="275">
        <v>46</v>
      </c>
      <c r="CO47" s="273">
        <v>4</v>
      </c>
      <c r="CP47" s="274">
        <v>3</v>
      </c>
      <c r="CQ47" s="275">
        <v>3</v>
      </c>
      <c r="CR47" s="273">
        <v>58</v>
      </c>
      <c r="CS47" s="274">
        <v>46</v>
      </c>
      <c r="CT47" s="275">
        <v>49</v>
      </c>
      <c r="CU47" s="273">
        <v>61</v>
      </c>
      <c r="CV47" s="274">
        <v>65</v>
      </c>
      <c r="CW47" s="275">
        <v>64</v>
      </c>
      <c r="CX47" s="273">
        <v>33</v>
      </c>
      <c r="CY47" s="274">
        <v>29</v>
      </c>
      <c r="CZ47" s="275">
        <v>30</v>
      </c>
      <c r="DA47" s="273">
        <v>6</v>
      </c>
      <c r="DB47" s="274">
        <v>6</v>
      </c>
      <c r="DC47" s="275">
        <v>6</v>
      </c>
      <c r="DD47" s="273">
        <v>39</v>
      </c>
      <c r="DE47" s="274">
        <v>35</v>
      </c>
      <c r="DF47" s="275">
        <v>36</v>
      </c>
      <c r="DG47" s="273">
        <v>69</v>
      </c>
      <c r="DH47" s="274">
        <v>76</v>
      </c>
      <c r="DI47" s="275">
        <v>74</v>
      </c>
      <c r="DJ47" s="273">
        <v>28</v>
      </c>
      <c r="DK47" s="274">
        <v>22</v>
      </c>
      <c r="DL47" s="275">
        <v>24</v>
      </c>
      <c r="DM47" s="273">
        <v>3</v>
      </c>
      <c r="DN47" s="274">
        <v>2</v>
      </c>
      <c r="DO47" s="275">
        <v>2</v>
      </c>
      <c r="DP47" s="273">
        <v>31</v>
      </c>
      <c r="DQ47" s="274">
        <v>24</v>
      </c>
      <c r="DR47" s="275">
        <v>26</v>
      </c>
      <c r="DS47" s="273">
        <v>63</v>
      </c>
      <c r="DT47" s="274">
        <v>63</v>
      </c>
      <c r="DU47" s="275">
        <v>63</v>
      </c>
      <c r="DV47" s="273">
        <v>34</v>
      </c>
      <c r="DW47" s="274">
        <v>32</v>
      </c>
      <c r="DX47" s="275">
        <v>33</v>
      </c>
      <c r="DY47" s="273">
        <v>3</v>
      </c>
      <c r="DZ47" s="274">
        <v>5</v>
      </c>
      <c r="EA47" s="275">
        <v>4</v>
      </c>
      <c r="EB47" s="273">
        <v>37</v>
      </c>
      <c r="EC47" s="274">
        <v>37</v>
      </c>
      <c r="ED47" s="275">
        <v>37</v>
      </c>
      <c r="EE47" s="273">
        <v>57</v>
      </c>
      <c r="EF47" s="274">
        <v>59</v>
      </c>
      <c r="EG47" s="275">
        <v>58</v>
      </c>
      <c r="EH47" s="273">
        <v>40</v>
      </c>
      <c r="EI47" s="274">
        <v>38</v>
      </c>
      <c r="EJ47" s="275">
        <v>39</v>
      </c>
      <c r="EK47" s="273">
        <v>3</v>
      </c>
      <c r="EL47" s="274">
        <v>3</v>
      </c>
      <c r="EM47" s="275">
        <v>3</v>
      </c>
      <c r="EN47" s="273">
        <v>43</v>
      </c>
      <c r="EO47" s="274">
        <v>41</v>
      </c>
      <c r="EP47" s="275">
        <v>42</v>
      </c>
      <c r="EQ47" s="273">
        <v>50</v>
      </c>
      <c r="ER47" s="274">
        <v>57</v>
      </c>
      <c r="ES47" s="275">
        <v>55</v>
      </c>
      <c r="ET47" s="273">
        <v>48</v>
      </c>
      <c r="EU47" s="274">
        <v>41</v>
      </c>
      <c r="EV47" s="275">
        <v>43</v>
      </c>
      <c r="EW47" s="273">
        <v>2</v>
      </c>
      <c r="EX47" s="274">
        <v>2</v>
      </c>
      <c r="EY47" s="275">
        <v>2</v>
      </c>
      <c r="EZ47" s="273">
        <v>50</v>
      </c>
      <c r="FA47" s="274">
        <v>43</v>
      </c>
      <c r="FB47" s="275">
        <v>45</v>
      </c>
      <c r="FC47" s="273">
        <v>50</v>
      </c>
      <c r="FD47" s="274">
        <v>54</v>
      </c>
      <c r="FE47" s="275">
        <v>53</v>
      </c>
      <c r="FF47" s="273">
        <v>47</v>
      </c>
      <c r="FG47" s="274">
        <v>43</v>
      </c>
      <c r="FH47" s="275">
        <v>44</v>
      </c>
      <c r="FI47" s="273">
        <v>3</v>
      </c>
      <c r="FJ47" s="274">
        <v>3</v>
      </c>
      <c r="FK47" s="275">
        <v>3</v>
      </c>
      <c r="FL47" s="273">
        <v>50</v>
      </c>
      <c r="FM47" s="274">
        <v>46</v>
      </c>
      <c r="FN47" s="275">
        <v>47</v>
      </c>
      <c r="FO47" s="273">
        <v>38</v>
      </c>
      <c r="FP47" s="274">
        <v>33</v>
      </c>
      <c r="FQ47" s="275">
        <v>34</v>
      </c>
      <c r="FR47" s="273">
        <v>60</v>
      </c>
      <c r="FS47" s="274">
        <v>62</v>
      </c>
      <c r="FT47" s="275">
        <v>61</v>
      </c>
      <c r="FU47" s="273">
        <v>2</v>
      </c>
      <c r="FV47" s="274">
        <v>5</v>
      </c>
      <c r="FW47" s="275">
        <v>4</v>
      </c>
      <c r="FX47" s="273">
        <v>62</v>
      </c>
      <c r="FY47" s="274">
        <v>67</v>
      </c>
      <c r="FZ47" s="275">
        <v>66</v>
      </c>
      <c r="GA47" s="273">
        <v>36</v>
      </c>
      <c r="GB47" s="274">
        <v>54</v>
      </c>
      <c r="GC47" s="275">
        <v>49</v>
      </c>
      <c r="GD47" s="273">
        <v>58</v>
      </c>
      <c r="GE47" s="274">
        <v>44</v>
      </c>
      <c r="GF47" s="275">
        <v>48</v>
      </c>
      <c r="GG47" s="273">
        <v>6</v>
      </c>
      <c r="GH47" s="274">
        <v>2</v>
      </c>
      <c r="GI47" s="275">
        <v>3</v>
      </c>
      <c r="GJ47" s="273">
        <v>64</v>
      </c>
      <c r="GK47" s="274">
        <v>46</v>
      </c>
      <c r="GL47" s="275">
        <v>51</v>
      </c>
      <c r="GM47" s="273">
        <v>41</v>
      </c>
      <c r="GN47" s="274">
        <v>56</v>
      </c>
      <c r="GO47" s="275">
        <v>52</v>
      </c>
      <c r="GP47" s="273">
        <v>55</v>
      </c>
      <c r="GQ47" s="274">
        <v>42</v>
      </c>
      <c r="GR47" s="275">
        <v>46</v>
      </c>
      <c r="GS47" s="273">
        <v>4</v>
      </c>
      <c r="GT47" s="274">
        <v>2</v>
      </c>
      <c r="GU47" s="275">
        <v>3</v>
      </c>
      <c r="GV47" s="273">
        <v>59</v>
      </c>
      <c r="GW47" s="274">
        <v>44</v>
      </c>
      <c r="GX47" s="275">
        <v>48</v>
      </c>
    </row>
    <row r="48" spans="1:206" x14ac:dyDescent="0.35">
      <c r="B48" t="s">
        <v>230</v>
      </c>
      <c r="C48" s="273">
        <v>47</v>
      </c>
      <c r="D48" s="274">
        <v>57</v>
      </c>
      <c r="E48" s="275">
        <v>54</v>
      </c>
      <c r="F48" s="273">
        <v>47</v>
      </c>
      <c r="G48" s="274">
        <v>40</v>
      </c>
      <c r="H48" s="275">
        <v>42</v>
      </c>
      <c r="I48" s="273">
        <v>6</v>
      </c>
      <c r="J48" s="274">
        <v>4</v>
      </c>
      <c r="K48" s="275">
        <v>4</v>
      </c>
      <c r="L48" s="273">
        <v>53</v>
      </c>
      <c r="M48" s="274">
        <v>43</v>
      </c>
      <c r="N48" s="275">
        <v>46</v>
      </c>
      <c r="O48" s="273">
        <v>49</v>
      </c>
      <c r="P48" s="274">
        <v>55</v>
      </c>
      <c r="Q48" s="275">
        <v>53</v>
      </c>
      <c r="R48" s="273">
        <v>46</v>
      </c>
      <c r="S48" s="274">
        <v>41</v>
      </c>
      <c r="T48" s="275">
        <v>42</v>
      </c>
      <c r="U48" s="273">
        <v>5</v>
      </c>
      <c r="V48" s="274">
        <v>4</v>
      </c>
      <c r="W48" s="275">
        <v>5</v>
      </c>
      <c r="X48" s="273">
        <v>51</v>
      </c>
      <c r="Y48" s="274">
        <v>45</v>
      </c>
      <c r="Z48" s="275">
        <v>47</v>
      </c>
      <c r="AA48" s="273">
        <v>55</v>
      </c>
      <c r="AB48" s="274">
        <v>61</v>
      </c>
      <c r="AC48" s="275">
        <v>59</v>
      </c>
      <c r="AD48" s="273">
        <v>42</v>
      </c>
      <c r="AE48" s="274">
        <v>36</v>
      </c>
      <c r="AF48" s="275">
        <v>38</v>
      </c>
      <c r="AG48" s="273">
        <v>4</v>
      </c>
      <c r="AH48" s="274">
        <v>3</v>
      </c>
      <c r="AI48" s="275">
        <v>3</v>
      </c>
      <c r="AJ48" s="273">
        <v>45</v>
      </c>
      <c r="AK48" s="274">
        <v>39</v>
      </c>
      <c r="AL48" s="275">
        <v>41</v>
      </c>
      <c r="AM48" s="273">
        <v>33</v>
      </c>
      <c r="AN48" s="274">
        <v>45</v>
      </c>
      <c r="AO48" s="275">
        <v>41</v>
      </c>
      <c r="AP48" s="273">
        <v>61</v>
      </c>
      <c r="AQ48" s="274">
        <v>52</v>
      </c>
      <c r="AR48" s="275">
        <v>55</v>
      </c>
      <c r="AS48" s="273">
        <v>6</v>
      </c>
      <c r="AT48" s="274">
        <v>4</v>
      </c>
      <c r="AU48" s="275">
        <v>4</v>
      </c>
      <c r="AV48" s="273">
        <v>67</v>
      </c>
      <c r="AW48" s="274">
        <v>55</v>
      </c>
      <c r="AX48" s="275">
        <v>59</v>
      </c>
      <c r="AY48" s="273">
        <v>33</v>
      </c>
      <c r="AZ48" s="274">
        <v>40</v>
      </c>
      <c r="BA48" s="275">
        <v>38</v>
      </c>
      <c r="BB48" s="273">
        <v>61</v>
      </c>
      <c r="BC48" s="274">
        <v>56</v>
      </c>
      <c r="BD48" s="275">
        <v>58</v>
      </c>
      <c r="BE48" s="273">
        <v>6</v>
      </c>
      <c r="BF48" s="274">
        <v>4</v>
      </c>
      <c r="BG48" s="275">
        <v>5</v>
      </c>
      <c r="BH48" s="273">
        <v>67</v>
      </c>
      <c r="BI48" s="274">
        <v>60</v>
      </c>
      <c r="BJ48" s="275">
        <v>62</v>
      </c>
      <c r="BK48" s="273">
        <v>39</v>
      </c>
      <c r="BL48" s="274">
        <v>44</v>
      </c>
      <c r="BM48" s="275">
        <v>43</v>
      </c>
      <c r="BN48" s="273">
        <v>57</v>
      </c>
      <c r="BO48" s="274">
        <v>52</v>
      </c>
      <c r="BP48" s="275">
        <v>53</v>
      </c>
      <c r="BQ48" s="273">
        <v>5</v>
      </c>
      <c r="BR48" s="274">
        <v>4</v>
      </c>
      <c r="BS48" s="275">
        <v>4</v>
      </c>
      <c r="BT48" s="273">
        <v>61</v>
      </c>
      <c r="BU48" s="274">
        <v>56</v>
      </c>
      <c r="BV48" s="275">
        <v>57</v>
      </c>
      <c r="BW48" s="273">
        <v>40</v>
      </c>
      <c r="BX48" s="274">
        <v>54</v>
      </c>
      <c r="BY48" s="275">
        <v>50</v>
      </c>
      <c r="BZ48" s="273">
        <v>55</v>
      </c>
      <c r="CA48" s="274">
        <v>43</v>
      </c>
      <c r="CB48" s="275">
        <v>47</v>
      </c>
      <c r="CC48" s="273">
        <v>5</v>
      </c>
      <c r="CD48" s="274">
        <v>3</v>
      </c>
      <c r="CE48" s="275">
        <v>3</v>
      </c>
      <c r="CF48" s="273">
        <v>60</v>
      </c>
      <c r="CG48" s="274">
        <v>46</v>
      </c>
      <c r="CH48" s="275">
        <v>50</v>
      </c>
      <c r="CI48" s="273">
        <v>37</v>
      </c>
      <c r="CJ48" s="274">
        <v>50</v>
      </c>
      <c r="CK48" s="275">
        <v>46</v>
      </c>
      <c r="CL48" s="273">
        <v>58</v>
      </c>
      <c r="CM48" s="274">
        <v>48</v>
      </c>
      <c r="CN48" s="275">
        <v>51</v>
      </c>
      <c r="CO48" s="273">
        <v>5</v>
      </c>
      <c r="CP48" s="274">
        <v>3</v>
      </c>
      <c r="CQ48" s="275">
        <v>3</v>
      </c>
      <c r="CR48" s="273">
        <v>63</v>
      </c>
      <c r="CS48" s="274">
        <v>50</v>
      </c>
      <c r="CT48" s="275">
        <v>54</v>
      </c>
      <c r="CU48" s="273">
        <v>60</v>
      </c>
      <c r="CV48" s="274">
        <v>65</v>
      </c>
      <c r="CW48" s="275">
        <v>63</v>
      </c>
      <c r="CX48" s="273">
        <v>34</v>
      </c>
      <c r="CY48" s="274">
        <v>30</v>
      </c>
      <c r="CZ48" s="275">
        <v>31</v>
      </c>
      <c r="DA48" s="273">
        <v>6</v>
      </c>
      <c r="DB48" s="274">
        <v>6</v>
      </c>
      <c r="DC48" s="275">
        <v>6</v>
      </c>
      <c r="DD48" s="273">
        <v>40</v>
      </c>
      <c r="DE48" s="274">
        <v>35</v>
      </c>
      <c r="DF48" s="275">
        <v>37</v>
      </c>
      <c r="DG48" s="273">
        <v>68</v>
      </c>
      <c r="DH48" s="274">
        <v>75</v>
      </c>
      <c r="DI48" s="275">
        <v>73</v>
      </c>
      <c r="DJ48" s="273">
        <v>29</v>
      </c>
      <c r="DK48" s="274">
        <v>23</v>
      </c>
      <c r="DL48" s="275">
        <v>25</v>
      </c>
      <c r="DM48" s="273">
        <v>3</v>
      </c>
      <c r="DN48" s="274">
        <v>2</v>
      </c>
      <c r="DO48" s="275">
        <v>2</v>
      </c>
      <c r="DP48" s="273">
        <v>32</v>
      </c>
      <c r="DQ48" s="274">
        <v>25</v>
      </c>
      <c r="DR48" s="275">
        <v>27</v>
      </c>
      <c r="DS48" s="273">
        <v>63</v>
      </c>
      <c r="DT48" s="274">
        <v>62</v>
      </c>
      <c r="DU48" s="275">
        <v>62</v>
      </c>
      <c r="DV48" s="273">
        <v>34</v>
      </c>
      <c r="DW48" s="274">
        <v>34</v>
      </c>
      <c r="DX48" s="275">
        <v>34</v>
      </c>
      <c r="DY48" s="273">
        <v>3</v>
      </c>
      <c r="DZ48" s="274">
        <v>4</v>
      </c>
      <c r="EA48" s="275">
        <v>4</v>
      </c>
      <c r="EB48" s="273">
        <v>37</v>
      </c>
      <c r="EC48" s="274">
        <v>38</v>
      </c>
      <c r="ED48" s="275">
        <v>38</v>
      </c>
      <c r="EE48" s="273">
        <v>56</v>
      </c>
      <c r="EF48" s="274">
        <v>57</v>
      </c>
      <c r="EG48" s="275">
        <v>57</v>
      </c>
      <c r="EH48" s="273">
        <v>41</v>
      </c>
      <c r="EI48" s="274">
        <v>40</v>
      </c>
      <c r="EJ48" s="275">
        <v>40</v>
      </c>
      <c r="EK48" s="273">
        <v>3</v>
      </c>
      <c r="EL48" s="274">
        <v>3</v>
      </c>
      <c r="EM48" s="275">
        <v>3</v>
      </c>
      <c r="EN48" s="273">
        <v>44</v>
      </c>
      <c r="EO48" s="274">
        <v>43</v>
      </c>
      <c r="EP48" s="275">
        <v>43</v>
      </c>
      <c r="EQ48" s="273">
        <v>46</v>
      </c>
      <c r="ER48" s="274">
        <v>53</v>
      </c>
      <c r="ES48" s="275">
        <v>51</v>
      </c>
      <c r="ET48" s="273">
        <v>51</v>
      </c>
      <c r="EU48" s="274">
        <v>45</v>
      </c>
      <c r="EV48" s="275">
        <v>47</v>
      </c>
      <c r="EW48" s="273">
        <v>3</v>
      </c>
      <c r="EX48" s="274">
        <v>2</v>
      </c>
      <c r="EY48" s="275">
        <v>2</v>
      </c>
      <c r="EZ48" s="273">
        <v>54</v>
      </c>
      <c r="FA48" s="274">
        <v>47</v>
      </c>
      <c r="FB48" s="275">
        <v>49</v>
      </c>
      <c r="FC48" s="273">
        <v>48</v>
      </c>
      <c r="FD48" s="274">
        <v>50</v>
      </c>
      <c r="FE48" s="275">
        <v>49</v>
      </c>
      <c r="FF48" s="273">
        <v>50</v>
      </c>
      <c r="FG48" s="274">
        <v>47</v>
      </c>
      <c r="FH48" s="275">
        <v>48</v>
      </c>
      <c r="FI48" s="273">
        <v>3</v>
      </c>
      <c r="FJ48" s="274">
        <v>4</v>
      </c>
      <c r="FK48" s="275">
        <v>3</v>
      </c>
      <c r="FL48" s="273">
        <v>52</v>
      </c>
      <c r="FM48" s="274">
        <v>50</v>
      </c>
      <c r="FN48" s="275">
        <v>51</v>
      </c>
      <c r="FO48" s="273">
        <v>35</v>
      </c>
      <c r="FP48" s="274">
        <v>30</v>
      </c>
      <c r="FQ48" s="275">
        <v>32</v>
      </c>
      <c r="FR48" s="273">
        <v>62</v>
      </c>
      <c r="FS48" s="274">
        <v>65</v>
      </c>
      <c r="FT48" s="275">
        <v>64</v>
      </c>
      <c r="FU48" s="273">
        <v>2</v>
      </c>
      <c r="FV48" s="274">
        <v>5</v>
      </c>
      <c r="FW48" s="275">
        <v>4</v>
      </c>
      <c r="FX48" s="273">
        <v>65</v>
      </c>
      <c r="FY48" s="274">
        <v>70</v>
      </c>
      <c r="FZ48" s="275">
        <v>68</v>
      </c>
      <c r="GA48" s="273">
        <v>32</v>
      </c>
      <c r="GB48" s="274">
        <v>49</v>
      </c>
      <c r="GC48" s="275">
        <v>44</v>
      </c>
      <c r="GD48" s="273">
        <v>62</v>
      </c>
      <c r="GE48" s="274">
        <v>48</v>
      </c>
      <c r="GF48" s="275">
        <v>52</v>
      </c>
      <c r="GG48" s="273">
        <v>6</v>
      </c>
      <c r="GH48" s="274">
        <v>3</v>
      </c>
      <c r="GI48" s="275">
        <v>4</v>
      </c>
      <c r="GJ48" s="273">
        <v>68</v>
      </c>
      <c r="GK48" s="274">
        <v>51</v>
      </c>
      <c r="GL48" s="275">
        <v>56</v>
      </c>
      <c r="GM48" s="273">
        <v>37</v>
      </c>
      <c r="GN48" s="274">
        <v>52</v>
      </c>
      <c r="GO48" s="275">
        <v>47</v>
      </c>
      <c r="GP48" s="273">
        <v>58</v>
      </c>
      <c r="GQ48" s="274">
        <v>46</v>
      </c>
      <c r="GR48" s="275">
        <v>50</v>
      </c>
      <c r="GS48" s="273">
        <v>5</v>
      </c>
      <c r="GT48" s="274">
        <v>2</v>
      </c>
      <c r="GU48" s="275">
        <v>3</v>
      </c>
      <c r="GV48" s="273">
        <v>63</v>
      </c>
      <c r="GW48" s="274">
        <v>48</v>
      </c>
      <c r="GX48" s="275">
        <v>53</v>
      </c>
    </row>
    <row r="49" spans="2:206" x14ac:dyDescent="0.35">
      <c r="B49" t="s">
        <v>231</v>
      </c>
      <c r="C49" s="273">
        <v>85</v>
      </c>
      <c r="D49" s="274">
        <v>87</v>
      </c>
      <c r="E49" s="275">
        <v>87</v>
      </c>
      <c r="F49" s="273">
        <v>13</v>
      </c>
      <c r="G49" s="274">
        <v>12</v>
      </c>
      <c r="H49" s="275">
        <v>12</v>
      </c>
      <c r="I49" s="273">
        <v>2</v>
      </c>
      <c r="J49" s="274">
        <v>1</v>
      </c>
      <c r="K49" s="275">
        <v>1</v>
      </c>
      <c r="L49" s="273">
        <v>15</v>
      </c>
      <c r="M49" s="274">
        <v>13</v>
      </c>
      <c r="N49" s="275">
        <v>13</v>
      </c>
      <c r="O49" s="273">
        <v>87</v>
      </c>
      <c r="P49" s="274">
        <v>88</v>
      </c>
      <c r="Q49" s="275">
        <v>88</v>
      </c>
      <c r="R49" s="273">
        <v>11</v>
      </c>
      <c r="S49" s="274">
        <v>11</v>
      </c>
      <c r="T49" s="275">
        <v>11</v>
      </c>
      <c r="U49" s="273">
        <v>2</v>
      </c>
      <c r="V49" s="274">
        <v>1</v>
      </c>
      <c r="W49" s="275">
        <v>1</v>
      </c>
      <c r="X49" s="273">
        <v>13</v>
      </c>
      <c r="Y49" s="274">
        <v>12</v>
      </c>
      <c r="Z49" s="275">
        <v>12</v>
      </c>
      <c r="AA49" s="273">
        <v>89</v>
      </c>
      <c r="AB49" s="274">
        <v>91</v>
      </c>
      <c r="AC49" s="275">
        <v>91</v>
      </c>
      <c r="AD49" s="273">
        <v>9</v>
      </c>
      <c r="AE49" s="274">
        <v>8</v>
      </c>
      <c r="AF49" s="275">
        <v>8</v>
      </c>
      <c r="AG49" s="273">
        <v>1</v>
      </c>
      <c r="AH49" s="274">
        <v>1</v>
      </c>
      <c r="AI49" s="275">
        <v>1</v>
      </c>
      <c r="AJ49" s="273">
        <v>11</v>
      </c>
      <c r="AK49" s="274">
        <v>9</v>
      </c>
      <c r="AL49" s="275">
        <v>9</v>
      </c>
      <c r="AM49" s="273">
        <v>85</v>
      </c>
      <c r="AN49" s="274">
        <v>84</v>
      </c>
      <c r="AO49" s="275">
        <v>84</v>
      </c>
      <c r="AP49" s="273">
        <v>14</v>
      </c>
      <c r="AQ49" s="274">
        <v>15</v>
      </c>
      <c r="AR49" s="275">
        <v>15</v>
      </c>
      <c r="AS49" s="273">
        <v>1</v>
      </c>
      <c r="AT49" s="274">
        <v>1</v>
      </c>
      <c r="AU49" s="275">
        <v>1</v>
      </c>
      <c r="AV49" s="273">
        <v>15</v>
      </c>
      <c r="AW49" s="274">
        <v>16</v>
      </c>
      <c r="AX49" s="275">
        <v>16</v>
      </c>
      <c r="AY49" s="273">
        <v>84</v>
      </c>
      <c r="AZ49" s="274">
        <v>86</v>
      </c>
      <c r="BA49" s="275">
        <v>86</v>
      </c>
      <c r="BB49" s="273">
        <v>15</v>
      </c>
      <c r="BC49" s="274">
        <v>13</v>
      </c>
      <c r="BD49" s="275">
        <v>14</v>
      </c>
      <c r="BE49" s="273">
        <v>1</v>
      </c>
      <c r="BF49" s="274">
        <v>1</v>
      </c>
      <c r="BG49" s="275">
        <v>1</v>
      </c>
      <c r="BH49" s="273">
        <v>16</v>
      </c>
      <c r="BI49" s="274">
        <v>14</v>
      </c>
      <c r="BJ49" s="275">
        <v>14</v>
      </c>
      <c r="BK49" s="273">
        <v>81</v>
      </c>
      <c r="BL49" s="274">
        <v>84</v>
      </c>
      <c r="BM49" s="275">
        <v>83</v>
      </c>
      <c r="BN49" s="273">
        <v>17</v>
      </c>
      <c r="BO49" s="274">
        <v>16</v>
      </c>
      <c r="BP49" s="275">
        <v>16</v>
      </c>
      <c r="BQ49" s="273">
        <v>1</v>
      </c>
      <c r="BR49" s="274">
        <v>1</v>
      </c>
      <c r="BS49" s="275">
        <v>1</v>
      </c>
      <c r="BT49" s="273">
        <v>19</v>
      </c>
      <c r="BU49" s="274">
        <v>16</v>
      </c>
      <c r="BV49" s="275">
        <v>17</v>
      </c>
      <c r="BW49" s="273">
        <v>83</v>
      </c>
      <c r="BX49" s="274">
        <v>88</v>
      </c>
      <c r="BY49" s="275">
        <v>86</v>
      </c>
      <c r="BZ49" s="273">
        <v>15</v>
      </c>
      <c r="CA49" s="274">
        <v>12</v>
      </c>
      <c r="CB49" s="275">
        <v>13</v>
      </c>
      <c r="CC49" s="273">
        <v>1</v>
      </c>
      <c r="CD49" s="274">
        <v>0</v>
      </c>
      <c r="CE49" s="275">
        <v>1</v>
      </c>
      <c r="CF49" s="273">
        <v>17</v>
      </c>
      <c r="CG49" s="274">
        <v>12</v>
      </c>
      <c r="CH49" s="275">
        <v>14</v>
      </c>
      <c r="CI49" s="273">
        <v>82</v>
      </c>
      <c r="CJ49" s="274">
        <v>86</v>
      </c>
      <c r="CK49" s="275">
        <v>85</v>
      </c>
      <c r="CL49" s="273">
        <v>17</v>
      </c>
      <c r="CM49" s="274">
        <v>14</v>
      </c>
      <c r="CN49" s="275">
        <v>15</v>
      </c>
      <c r="CO49" s="273">
        <v>1</v>
      </c>
      <c r="CP49" s="274">
        <v>0</v>
      </c>
      <c r="CQ49" s="275">
        <v>1</v>
      </c>
      <c r="CR49" s="273">
        <v>18</v>
      </c>
      <c r="CS49" s="274">
        <v>14</v>
      </c>
      <c r="CT49" s="275">
        <v>15</v>
      </c>
      <c r="CU49" s="273">
        <v>87</v>
      </c>
      <c r="CV49" s="274">
        <v>87</v>
      </c>
      <c r="CW49" s="275">
        <v>87</v>
      </c>
      <c r="CX49" s="273">
        <v>10</v>
      </c>
      <c r="CY49" s="274">
        <v>11</v>
      </c>
      <c r="CZ49" s="275">
        <v>11</v>
      </c>
      <c r="DA49" s="273">
        <v>2</v>
      </c>
      <c r="DB49" s="274">
        <v>3</v>
      </c>
      <c r="DC49" s="275">
        <v>3</v>
      </c>
      <c r="DD49" s="273">
        <v>13</v>
      </c>
      <c r="DE49" s="274">
        <v>13</v>
      </c>
      <c r="DF49" s="275">
        <v>13</v>
      </c>
      <c r="DG49" s="273">
        <v>91</v>
      </c>
      <c r="DH49" s="274">
        <v>92</v>
      </c>
      <c r="DI49" s="275">
        <v>92</v>
      </c>
      <c r="DJ49" s="273">
        <v>7</v>
      </c>
      <c r="DK49" s="274">
        <v>7</v>
      </c>
      <c r="DL49" s="275">
        <v>7</v>
      </c>
      <c r="DM49" s="273">
        <v>1</v>
      </c>
      <c r="DN49" s="274">
        <v>1</v>
      </c>
      <c r="DO49" s="275">
        <v>1</v>
      </c>
      <c r="DP49" s="273">
        <v>9</v>
      </c>
      <c r="DQ49" s="274">
        <v>8</v>
      </c>
      <c r="DR49" s="275">
        <v>8</v>
      </c>
      <c r="DS49" s="273">
        <v>88</v>
      </c>
      <c r="DT49" s="274">
        <v>86</v>
      </c>
      <c r="DU49" s="275">
        <v>86</v>
      </c>
      <c r="DV49" s="273">
        <v>10</v>
      </c>
      <c r="DW49" s="274">
        <v>13</v>
      </c>
      <c r="DX49" s="275">
        <v>12</v>
      </c>
      <c r="DY49" s="273">
        <v>1</v>
      </c>
      <c r="DZ49" s="274">
        <v>2</v>
      </c>
      <c r="EA49" s="275">
        <v>2</v>
      </c>
      <c r="EB49" s="273">
        <v>12</v>
      </c>
      <c r="EC49" s="274">
        <v>14</v>
      </c>
      <c r="ED49" s="275">
        <v>14</v>
      </c>
      <c r="EE49" s="273">
        <v>87</v>
      </c>
      <c r="EF49" s="274">
        <v>87</v>
      </c>
      <c r="EG49" s="275">
        <v>87</v>
      </c>
      <c r="EH49" s="273">
        <v>12</v>
      </c>
      <c r="EI49" s="274">
        <v>12</v>
      </c>
      <c r="EJ49" s="275">
        <v>12</v>
      </c>
      <c r="EK49" s="273">
        <v>1</v>
      </c>
      <c r="EL49" s="274">
        <v>1</v>
      </c>
      <c r="EM49" s="275">
        <v>1</v>
      </c>
      <c r="EN49" s="273">
        <v>13</v>
      </c>
      <c r="EO49" s="274">
        <v>13</v>
      </c>
      <c r="EP49" s="275">
        <v>13</v>
      </c>
      <c r="EQ49" s="273">
        <v>86</v>
      </c>
      <c r="ER49" s="274">
        <v>89</v>
      </c>
      <c r="ES49" s="275">
        <v>88</v>
      </c>
      <c r="ET49" s="273">
        <v>13</v>
      </c>
      <c r="EU49" s="274">
        <v>11</v>
      </c>
      <c r="EV49" s="275">
        <v>11</v>
      </c>
      <c r="EW49" s="273">
        <v>1</v>
      </c>
      <c r="EX49" s="274">
        <v>0</v>
      </c>
      <c r="EY49" s="275">
        <v>1</v>
      </c>
      <c r="EZ49" s="273">
        <v>14</v>
      </c>
      <c r="FA49" s="274">
        <v>11</v>
      </c>
      <c r="FB49" s="275">
        <v>12</v>
      </c>
      <c r="FC49" s="273">
        <v>87</v>
      </c>
      <c r="FD49" s="274">
        <v>87</v>
      </c>
      <c r="FE49" s="275">
        <v>87</v>
      </c>
      <c r="FF49" s="273">
        <v>12</v>
      </c>
      <c r="FG49" s="274">
        <v>12</v>
      </c>
      <c r="FH49" s="275">
        <v>12</v>
      </c>
      <c r="FI49" s="273">
        <v>1</v>
      </c>
      <c r="FJ49" s="274">
        <v>1</v>
      </c>
      <c r="FK49" s="275">
        <v>1</v>
      </c>
      <c r="FL49" s="273">
        <v>13</v>
      </c>
      <c r="FM49" s="274">
        <v>13</v>
      </c>
      <c r="FN49" s="275">
        <v>13</v>
      </c>
      <c r="FO49" s="273">
        <v>77</v>
      </c>
      <c r="FP49" s="274">
        <v>71</v>
      </c>
      <c r="FQ49" s="275">
        <v>73</v>
      </c>
      <c r="FR49" s="273">
        <v>21</v>
      </c>
      <c r="FS49" s="274">
        <v>26</v>
      </c>
      <c r="FT49" s="275">
        <v>25</v>
      </c>
      <c r="FU49" s="273">
        <v>1</v>
      </c>
      <c r="FV49" s="274">
        <v>2</v>
      </c>
      <c r="FW49" s="275">
        <v>2</v>
      </c>
      <c r="FX49" s="273">
        <v>23</v>
      </c>
      <c r="FY49" s="274">
        <v>29</v>
      </c>
      <c r="FZ49" s="275">
        <v>27</v>
      </c>
      <c r="GA49" s="273">
        <v>81</v>
      </c>
      <c r="GB49" s="274">
        <v>87</v>
      </c>
      <c r="GC49" s="275">
        <v>85</v>
      </c>
      <c r="GD49" s="273">
        <v>17</v>
      </c>
      <c r="GE49" s="274">
        <v>13</v>
      </c>
      <c r="GF49" s="275">
        <v>14</v>
      </c>
      <c r="GG49" s="273">
        <v>2</v>
      </c>
      <c r="GH49" s="274">
        <v>0</v>
      </c>
      <c r="GI49" s="275">
        <v>1</v>
      </c>
      <c r="GJ49" s="273">
        <v>19</v>
      </c>
      <c r="GK49" s="274">
        <v>13</v>
      </c>
      <c r="GL49" s="275">
        <v>15</v>
      </c>
      <c r="GM49" s="273">
        <v>83</v>
      </c>
      <c r="GN49" s="274">
        <v>89</v>
      </c>
      <c r="GO49" s="275">
        <v>87</v>
      </c>
      <c r="GP49" s="273">
        <v>16</v>
      </c>
      <c r="GQ49" s="274">
        <v>11</v>
      </c>
      <c r="GR49" s="275">
        <v>12</v>
      </c>
      <c r="GS49" s="273">
        <v>1</v>
      </c>
      <c r="GT49" s="274">
        <v>0</v>
      </c>
      <c r="GU49" s="275">
        <v>1</v>
      </c>
      <c r="GV49" s="273">
        <v>17</v>
      </c>
      <c r="GW49" s="274">
        <v>11</v>
      </c>
      <c r="GX49" s="275">
        <v>13</v>
      </c>
    </row>
    <row r="50" spans="2:206" x14ac:dyDescent="0.35">
      <c r="B50" t="s">
        <v>1553</v>
      </c>
      <c r="C50" s="273" t="s">
        <v>191</v>
      </c>
      <c r="D50" s="273" t="s">
        <v>191</v>
      </c>
      <c r="E50" s="273" t="s">
        <v>191</v>
      </c>
      <c r="F50" s="273" t="s">
        <v>191</v>
      </c>
      <c r="G50" s="273" t="s">
        <v>191</v>
      </c>
      <c r="H50" s="273" t="s">
        <v>191</v>
      </c>
      <c r="I50" s="273" t="s">
        <v>191</v>
      </c>
      <c r="J50" s="273" t="s">
        <v>191</v>
      </c>
      <c r="K50" s="273" t="s">
        <v>191</v>
      </c>
      <c r="L50" s="273" t="s">
        <v>191</v>
      </c>
      <c r="M50" s="273" t="s">
        <v>191</v>
      </c>
      <c r="N50" s="273" t="s">
        <v>191</v>
      </c>
      <c r="O50" s="273" t="s">
        <v>191</v>
      </c>
      <c r="P50" s="273" t="s">
        <v>191</v>
      </c>
      <c r="Q50" s="273" t="s">
        <v>191</v>
      </c>
      <c r="R50" s="273" t="s">
        <v>191</v>
      </c>
      <c r="S50" s="273" t="s">
        <v>191</v>
      </c>
      <c r="T50" s="273" t="s">
        <v>191</v>
      </c>
      <c r="U50" s="273" t="s">
        <v>191</v>
      </c>
      <c r="V50" s="273" t="s">
        <v>191</v>
      </c>
      <c r="W50" s="273" t="s">
        <v>191</v>
      </c>
      <c r="X50" s="273" t="s">
        <v>191</v>
      </c>
      <c r="Y50" s="273" t="s">
        <v>191</v>
      </c>
      <c r="Z50" s="273" t="s">
        <v>191</v>
      </c>
      <c r="AA50" s="273" t="s">
        <v>191</v>
      </c>
      <c r="AB50" s="273" t="s">
        <v>191</v>
      </c>
      <c r="AC50" s="273" t="s">
        <v>191</v>
      </c>
      <c r="AD50" s="273" t="s">
        <v>191</v>
      </c>
      <c r="AE50" s="273" t="s">
        <v>191</v>
      </c>
      <c r="AF50" s="273" t="s">
        <v>191</v>
      </c>
      <c r="AG50" s="273" t="s">
        <v>191</v>
      </c>
      <c r="AH50" s="273" t="s">
        <v>191</v>
      </c>
      <c r="AI50" s="273" t="s">
        <v>191</v>
      </c>
      <c r="AJ50" s="273" t="s">
        <v>191</v>
      </c>
      <c r="AK50" s="273" t="s">
        <v>191</v>
      </c>
      <c r="AL50" s="273" t="s">
        <v>191</v>
      </c>
      <c r="AM50" s="273" t="s">
        <v>191</v>
      </c>
      <c r="AN50" s="273" t="s">
        <v>191</v>
      </c>
      <c r="AO50" s="273" t="s">
        <v>191</v>
      </c>
      <c r="AP50" s="273" t="s">
        <v>191</v>
      </c>
      <c r="AQ50" s="273" t="s">
        <v>191</v>
      </c>
      <c r="AR50" s="273" t="s">
        <v>191</v>
      </c>
      <c r="AS50" s="273" t="s">
        <v>191</v>
      </c>
      <c r="AT50" s="273" t="s">
        <v>191</v>
      </c>
      <c r="AU50" s="273" t="s">
        <v>191</v>
      </c>
      <c r="AV50" s="273" t="s">
        <v>191</v>
      </c>
      <c r="AW50" s="273" t="s">
        <v>191</v>
      </c>
      <c r="AX50" s="273" t="s">
        <v>191</v>
      </c>
      <c r="AY50" s="273" t="s">
        <v>191</v>
      </c>
      <c r="AZ50" s="273" t="s">
        <v>191</v>
      </c>
      <c r="BA50" s="273" t="s">
        <v>191</v>
      </c>
      <c r="BB50" s="273" t="s">
        <v>191</v>
      </c>
      <c r="BC50" s="273" t="s">
        <v>191</v>
      </c>
      <c r="BD50" s="273" t="s">
        <v>191</v>
      </c>
      <c r="BE50" s="273" t="s">
        <v>191</v>
      </c>
      <c r="BF50" s="273" t="s">
        <v>191</v>
      </c>
      <c r="BG50" s="273" t="s">
        <v>191</v>
      </c>
      <c r="BH50" s="273" t="s">
        <v>191</v>
      </c>
      <c r="BI50" s="273" t="s">
        <v>191</v>
      </c>
      <c r="BJ50" s="273" t="s">
        <v>191</v>
      </c>
      <c r="BK50" s="273" t="s">
        <v>191</v>
      </c>
      <c r="BL50" s="273" t="s">
        <v>191</v>
      </c>
      <c r="BM50" s="273" t="s">
        <v>191</v>
      </c>
      <c r="BN50" s="273" t="s">
        <v>191</v>
      </c>
      <c r="BO50" s="273" t="s">
        <v>191</v>
      </c>
      <c r="BP50" s="273" t="s">
        <v>191</v>
      </c>
      <c r="BQ50" s="273" t="s">
        <v>191</v>
      </c>
      <c r="BR50" s="273" t="s">
        <v>191</v>
      </c>
      <c r="BS50" s="273" t="s">
        <v>191</v>
      </c>
      <c r="BT50" s="273" t="s">
        <v>191</v>
      </c>
      <c r="BU50" s="273" t="s">
        <v>191</v>
      </c>
      <c r="BV50" s="273" t="s">
        <v>191</v>
      </c>
      <c r="BW50" s="273" t="s">
        <v>191</v>
      </c>
      <c r="BX50" s="273" t="s">
        <v>191</v>
      </c>
      <c r="BY50" s="273" t="s">
        <v>191</v>
      </c>
      <c r="BZ50" s="273" t="s">
        <v>191</v>
      </c>
      <c r="CA50" s="273" t="s">
        <v>191</v>
      </c>
      <c r="CB50" s="273" t="s">
        <v>191</v>
      </c>
      <c r="CC50" s="273" t="s">
        <v>191</v>
      </c>
      <c r="CD50" s="273" t="s">
        <v>191</v>
      </c>
      <c r="CE50" s="273" t="s">
        <v>191</v>
      </c>
      <c r="CF50" s="273" t="s">
        <v>191</v>
      </c>
      <c r="CG50" s="273" t="s">
        <v>191</v>
      </c>
      <c r="CH50" s="273" t="s">
        <v>191</v>
      </c>
      <c r="CI50" s="273" t="s">
        <v>191</v>
      </c>
      <c r="CJ50" s="273" t="s">
        <v>191</v>
      </c>
      <c r="CK50" s="273" t="s">
        <v>191</v>
      </c>
      <c r="CL50" s="273" t="s">
        <v>191</v>
      </c>
      <c r="CM50" s="273" t="s">
        <v>191</v>
      </c>
      <c r="CN50" s="273" t="s">
        <v>191</v>
      </c>
      <c r="CO50" s="273" t="s">
        <v>191</v>
      </c>
      <c r="CP50" s="273" t="s">
        <v>191</v>
      </c>
      <c r="CQ50" s="273" t="s">
        <v>191</v>
      </c>
      <c r="CR50" s="273" t="s">
        <v>191</v>
      </c>
      <c r="CS50" s="273" t="s">
        <v>191</v>
      </c>
      <c r="CT50" s="273" t="s">
        <v>191</v>
      </c>
      <c r="CU50" s="273" t="s">
        <v>191</v>
      </c>
      <c r="CV50" s="273" t="s">
        <v>191</v>
      </c>
      <c r="CW50" s="273" t="s">
        <v>191</v>
      </c>
      <c r="CX50" s="273" t="s">
        <v>191</v>
      </c>
      <c r="CY50" s="273" t="s">
        <v>191</v>
      </c>
      <c r="CZ50" s="273" t="s">
        <v>191</v>
      </c>
      <c r="DA50" s="273" t="s">
        <v>191</v>
      </c>
      <c r="DB50" s="273" t="s">
        <v>191</v>
      </c>
      <c r="DC50" s="273" t="s">
        <v>191</v>
      </c>
      <c r="DD50" s="273" t="s">
        <v>191</v>
      </c>
      <c r="DE50" s="273" t="s">
        <v>191</v>
      </c>
      <c r="DF50" s="273" t="s">
        <v>191</v>
      </c>
      <c r="DG50" s="273" t="s">
        <v>191</v>
      </c>
      <c r="DH50" s="273" t="s">
        <v>191</v>
      </c>
      <c r="DI50" s="273" t="s">
        <v>191</v>
      </c>
      <c r="DJ50" s="273" t="s">
        <v>191</v>
      </c>
      <c r="DK50" s="273" t="s">
        <v>191</v>
      </c>
      <c r="DL50" s="273" t="s">
        <v>191</v>
      </c>
      <c r="DM50" s="273" t="s">
        <v>191</v>
      </c>
      <c r="DN50" s="273" t="s">
        <v>191</v>
      </c>
      <c r="DO50" s="273" t="s">
        <v>191</v>
      </c>
      <c r="DP50" s="273" t="s">
        <v>191</v>
      </c>
      <c r="DQ50" s="273" t="s">
        <v>191</v>
      </c>
      <c r="DR50" s="273" t="s">
        <v>191</v>
      </c>
      <c r="DS50" s="273" t="s">
        <v>191</v>
      </c>
      <c r="DT50" s="273" t="s">
        <v>191</v>
      </c>
      <c r="DU50" s="273" t="s">
        <v>191</v>
      </c>
      <c r="DV50" s="273" t="s">
        <v>191</v>
      </c>
      <c r="DW50" s="273" t="s">
        <v>191</v>
      </c>
      <c r="DX50" s="273" t="s">
        <v>191</v>
      </c>
      <c r="DY50" s="273" t="s">
        <v>191</v>
      </c>
      <c r="DZ50" s="273" t="s">
        <v>191</v>
      </c>
      <c r="EA50" s="273" t="s">
        <v>191</v>
      </c>
      <c r="EB50" s="273" t="s">
        <v>191</v>
      </c>
      <c r="EC50" s="273" t="s">
        <v>191</v>
      </c>
      <c r="ED50" s="273" t="s">
        <v>191</v>
      </c>
      <c r="EE50" s="273" t="s">
        <v>191</v>
      </c>
      <c r="EF50" s="273" t="s">
        <v>191</v>
      </c>
      <c r="EG50" s="273" t="s">
        <v>191</v>
      </c>
      <c r="EH50" s="273" t="s">
        <v>191</v>
      </c>
      <c r="EI50" s="273" t="s">
        <v>191</v>
      </c>
      <c r="EJ50" s="273" t="s">
        <v>191</v>
      </c>
      <c r="EK50" s="273" t="s">
        <v>191</v>
      </c>
      <c r="EL50" s="273" t="s">
        <v>191</v>
      </c>
      <c r="EM50" s="273" t="s">
        <v>191</v>
      </c>
      <c r="EN50" s="273" t="s">
        <v>191</v>
      </c>
      <c r="EO50" s="273" t="s">
        <v>191</v>
      </c>
      <c r="EP50" s="273" t="s">
        <v>191</v>
      </c>
      <c r="EQ50" s="273" t="s">
        <v>191</v>
      </c>
      <c r="ER50" s="273" t="s">
        <v>191</v>
      </c>
      <c r="ES50" s="273" t="s">
        <v>191</v>
      </c>
      <c r="ET50" s="273" t="s">
        <v>191</v>
      </c>
      <c r="EU50" s="273" t="s">
        <v>191</v>
      </c>
      <c r="EV50" s="273" t="s">
        <v>191</v>
      </c>
      <c r="EW50" s="273" t="s">
        <v>191</v>
      </c>
      <c r="EX50" s="273" t="s">
        <v>191</v>
      </c>
      <c r="EY50" s="273" t="s">
        <v>191</v>
      </c>
      <c r="EZ50" s="273" t="s">
        <v>191</v>
      </c>
      <c r="FA50" s="273" t="s">
        <v>191</v>
      </c>
      <c r="FB50" s="273" t="s">
        <v>191</v>
      </c>
      <c r="FC50" s="273" t="s">
        <v>191</v>
      </c>
      <c r="FD50" s="273" t="s">
        <v>191</v>
      </c>
      <c r="FE50" s="273" t="s">
        <v>191</v>
      </c>
      <c r="FF50" s="273" t="s">
        <v>191</v>
      </c>
      <c r="FG50" s="273" t="s">
        <v>191</v>
      </c>
      <c r="FH50" s="273" t="s">
        <v>191</v>
      </c>
      <c r="FI50" s="273" t="s">
        <v>191</v>
      </c>
      <c r="FJ50" s="273" t="s">
        <v>191</v>
      </c>
      <c r="FK50" s="273" t="s">
        <v>191</v>
      </c>
      <c r="FL50" s="273" t="s">
        <v>191</v>
      </c>
      <c r="FM50" s="273" t="s">
        <v>191</v>
      </c>
      <c r="FN50" s="273" t="s">
        <v>191</v>
      </c>
      <c r="FO50" s="273" t="s">
        <v>191</v>
      </c>
      <c r="FP50" s="273" t="s">
        <v>191</v>
      </c>
      <c r="FQ50" s="273" t="s">
        <v>191</v>
      </c>
      <c r="FR50" s="273" t="s">
        <v>191</v>
      </c>
      <c r="FS50" s="273" t="s">
        <v>191</v>
      </c>
      <c r="FT50" s="273" t="s">
        <v>191</v>
      </c>
      <c r="FU50" s="273" t="s">
        <v>191</v>
      </c>
      <c r="FV50" s="273" t="s">
        <v>191</v>
      </c>
      <c r="FW50" s="273" t="s">
        <v>191</v>
      </c>
      <c r="FX50" s="273" t="s">
        <v>191</v>
      </c>
      <c r="FY50" s="273" t="s">
        <v>191</v>
      </c>
      <c r="FZ50" s="273" t="s">
        <v>191</v>
      </c>
      <c r="GA50" s="273" t="s">
        <v>191</v>
      </c>
      <c r="GB50" s="273" t="s">
        <v>191</v>
      </c>
      <c r="GC50" s="273" t="s">
        <v>191</v>
      </c>
      <c r="GD50" s="273" t="s">
        <v>191</v>
      </c>
      <c r="GE50" s="273" t="s">
        <v>191</v>
      </c>
      <c r="GF50" s="273" t="s">
        <v>191</v>
      </c>
      <c r="GG50" s="273" t="s">
        <v>191</v>
      </c>
      <c r="GH50" s="273" t="s">
        <v>191</v>
      </c>
      <c r="GI50" s="273" t="s">
        <v>191</v>
      </c>
      <c r="GJ50" s="273" t="s">
        <v>191</v>
      </c>
      <c r="GK50" s="273" t="s">
        <v>191</v>
      </c>
      <c r="GL50" s="273" t="s">
        <v>191</v>
      </c>
      <c r="GM50" s="273" t="s">
        <v>191</v>
      </c>
      <c r="GN50" s="273" t="s">
        <v>191</v>
      </c>
      <c r="GO50" s="273" t="s">
        <v>191</v>
      </c>
      <c r="GP50" s="273" t="s">
        <v>191</v>
      </c>
      <c r="GQ50" s="273" t="s">
        <v>191</v>
      </c>
      <c r="GR50" s="273" t="s">
        <v>191</v>
      </c>
      <c r="GS50" s="273" t="s">
        <v>191</v>
      </c>
      <c r="GT50" s="273" t="s">
        <v>191</v>
      </c>
      <c r="GU50" s="273" t="s">
        <v>191</v>
      </c>
      <c r="GV50" s="273" t="s">
        <v>191</v>
      </c>
      <c r="GW50" s="273" t="s">
        <v>191</v>
      </c>
      <c r="GX50" s="273" t="s">
        <v>191</v>
      </c>
    </row>
    <row r="51" spans="2:206" x14ac:dyDescent="0.35">
      <c r="B51" t="s">
        <v>1568</v>
      </c>
      <c r="C51" s="273" t="s">
        <v>191</v>
      </c>
      <c r="D51" s="273" t="s">
        <v>191</v>
      </c>
      <c r="E51" s="273" t="s">
        <v>191</v>
      </c>
      <c r="F51" s="273" t="s">
        <v>191</v>
      </c>
      <c r="G51" s="273" t="s">
        <v>191</v>
      </c>
      <c r="H51" s="273" t="s">
        <v>191</v>
      </c>
      <c r="I51" s="273" t="s">
        <v>191</v>
      </c>
      <c r="J51" s="273" t="s">
        <v>191</v>
      </c>
      <c r="K51" s="273" t="s">
        <v>191</v>
      </c>
      <c r="L51" s="273" t="s">
        <v>191</v>
      </c>
      <c r="M51" s="273" t="s">
        <v>191</v>
      </c>
      <c r="N51" s="273" t="s">
        <v>191</v>
      </c>
      <c r="O51" s="273" t="s">
        <v>191</v>
      </c>
      <c r="P51" s="273" t="s">
        <v>191</v>
      </c>
      <c r="Q51" s="273" t="s">
        <v>191</v>
      </c>
      <c r="R51" s="273" t="s">
        <v>191</v>
      </c>
      <c r="S51" s="273" t="s">
        <v>191</v>
      </c>
      <c r="T51" s="273" t="s">
        <v>191</v>
      </c>
      <c r="U51" s="273" t="s">
        <v>191</v>
      </c>
      <c r="V51" s="273" t="s">
        <v>191</v>
      </c>
      <c r="W51" s="273" t="s">
        <v>191</v>
      </c>
      <c r="X51" s="273" t="s">
        <v>191</v>
      </c>
      <c r="Y51" s="273" t="s">
        <v>191</v>
      </c>
      <c r="Z51" s="273" t="s">
        <v>191</v>
      </c>
      <c r="AA51" s="273" t="s">
        <v>191</v>
      </c>
      <c r="AB51" s="273" t="s">
        <v>191</v>
      </c>
      <c r="AC51" s="273" t="s">
        <v>191</v>
      </c>
      <c r="AD51" s="273" t="s">
        <v>191</v>
      </c>
      <c r="AE51" s="273" t="s">
        <v>191</v>
      </c>
      <c r="AF51" s="273" t="s">
        <v>191</v>
      </c>
      <c r="AG51" s="273" t="s">
        <v>191</v>
      </c>
      <c r="AH51" s="273" t="s">
        <v>191</v>
      </c>
      <c r="AI51" s="273" t="s">
        <v>191</v>
      </c>
      <c r="AJ51" s="273" t="s">
        <v>191</v>
      </c>
      <c r="AK51" s="273" t="s">
        <v>191</v>
      </c>
      <c r="AL51" s="273" t="s">
        <v>191</v>
      </c>
      <c r="AM51" s="273" t="s">
        <v>191</v>
      </c>
      <c r="AN51" s="273" t="s">
        <v>191</v>
      </c>
      <c r="AO51" s="273" t="s">
        <v>191</v>
      </c>
      <c r="AP51" s="273" t="s">
        <v>191</v>
      </c>
      <c r="AQ51" s="273" t="s">
        <v>191</v>
      </c>
      <c r="AR51" s="273" t="s">
        <v>191</v>
      </c>
      <c r="AS51" s="273" t="s">
        <v>191</v>
      </c>
      <c r="AT51" s="273" t="s">
        <v>191</v>
      </c>
      <c r="AU51" s="273" t="s">
        <v>191</v>
      </c>
      <c r="AV51" s="273" t="s">
        <v>191</v>
      </c>
      <c r="AW51" s="273" t="s">
        <v>191</v>
      </c>
      <c r="AX51" s="273" t="s">
        <v>191</v>
      </c>
      <c r="AY51" s="273" t="s">
        <v>191</v>
      </c>
      <c r="AZ51" s="273" t="s">
        <v>191</v>
      </c>
      <c r="BA51" s="273" t="s">
        <v>191</v>
      </c>
      <c r="BB51" s="273" t="s">
        <v>191</v>
      </c>
      <c r="BC51" s="273" t="s">
        <v>191</v>
      </c>
      <c r="BD51" s="273" t="s">
        <v>191</v>
      </c>
      <c r="BE51" s="273" t="s">
        <v>191</v>
      </c>
      <c r="BF51" s="273" t="s">
        <v>191</v>
      </c>
      <c r="BG51" s="273" t="s">
        <v>191</v>
      </c>
      <c r="BH51" s="273" t="s">
        <v>191</v>
      </c>
      <c r="BI51" s="273" t="s">
        <v>191</v>
      </c>
      <c r="BJ51" s="273" t="s">
        <v>191</v>
      </c>
      <c r="BK51" s="273" t="s">
        <v>191</v>
      </c>
      <c r="BL51" s="273" t="s">
        <v>191</v>
      </c>
      <c r="BM51" s="273" t="s">
        <v>191</v>
      </c>
      <c r="BN51" s="273" t="s">
        <v>191</v>
      </c>
      <c r="BO51" s="273" t="s">
        <v>191</v>
      </c>
      <c r="BP51" s="273" t="s">
        <v>191</v>
      </c>
      <c r="BQ51" s="273" t="s">
        <v>191</v>
      </c>
      <c r="BR51" s="273" t="s">
        <v>191</v>
      </c>
      <c r="BS51" s="273" t="s">
        <v>191</v>
      </c>
      <c r="BT51" s="273" t="s">
        <v>191</v>
      </c>
      <c r="BU51" s="273" t="s">
        <v>191</v>
      </c>
      <c r="BV51" s="273" t="s">
        <v>191</v>
      </c>
      <c r="BW51" s="273" t="s">
        <v>191</v>
      </c>
      <c r="BX51" s="273" t="s">
        <v>191</v>
      </c>
      <c r="BY51" s="273" t="s">
        <v>191</v>
      </c>
      <c r="BZ51" s="273" t="s">
        <v>191</v>
      </c>
      <c r="CA51" s="273" t="s">
        <v>191</v>
      </c>
      <c r="CB51" s="273" t="s">
        <v>191</v>
      </c>
      <c r="CC51" s="273" t="s">
        <v>191</v>
      </c>
      <c r="CD51" s="273" t="s">
        <v>191</v>
      </c>
      <c r="CE51" s="273" t="s">
        <v>191</v>
      </c>
      <c r="CF51" s="273" t="s">
        <v>191</v>
      </c>
      <c r="CG51" s="273" t="s">
        <v>191</v>
      </c>
      <c r="CH51" s="273" t="s">
        <v>191</v>
      </c>
      <c r="CI51" s="273" t="s">
        <v>191</v>
      </c>
      <c r="CJ51" s="273" t="s">
        <v>191</v>
      </c>
      <c r="CK51" s="273" t="s">
        <v>191</v>
      </c>
      <c r="CL51" s="273" t="s">
        <v>191</v>
      </c>
      <c r="CM51" s="273" t="s">
        <v>191</v>
      </c>
      <c r="CN51" s="273" t="s">
        <v>191</v>
      </c>
      <c r="CO51" s="273" t="s">
        <v>191</v>
      </c>
      <c r="CP51" s="273" t="s">
        <v>191</v>
      </c>
      <c r="CQ51" s="273" t="s">
        <v>191</v>
      </c>
      <c r="CR51" s="273" t="s">
        <v>191</v>
      </c>
      <c r="CS51" s="273" t="s">
        <v>191</v>
      </c>
      <c r="CT51" s="273" t="s">
        <v>191</v>
      </c>
      <c r="CU51" s="273" t="s">
        <v>191</v>
      </c>
      <c r="CV51" s="273" t="s">
        <v>191</v>
      </c>
      <c r="CW51" s="273" t="s">
        <v>191</v>
      </c>
      <c r="CX51" s="273" t="s">
        <v>191</v>
      </c>
      <c r="CY51" s="273" t="s">
        <v>191</v>
      </c>
      <c r="CZ51" s="273" t="s">
        <v>191</v>
      </c>
      <c r="DA51" s="273" t="s">
        <v>191</v>
      </c>
      <c r="DB51" s="273" t="s">
        <v>191</v>
      </c>
      <c r="DC51" s="273" t="s">
        <v>191</v>
      </c>
      <c r="DD51" s="273" t="s">
        <v>191</v>
      </c>
      <c r="DE51" s="273" t="s">
        <v>191</v>
      </c>
      <c r="DF51" s="273" t="s">
        <v>191</v>
      </c>
      <c r="DG51" s="273" t="s">
        <v>191</v>
      </c>
      <c r="DH51" s="273" t="s">
        <v>191</v>
      </c>
      <c r="DI51" s="273" t="s">
        <v>191</v>
      </c>
      <c r="DJ51" s="273" t="s">
        <v>191</v>
      </c>
      <c r="DK51" s="273" t="s">
        <v>191</v>
      </c>
      <c r="DL51" s="273" t="s">
        <v>191</v>
      </c>
      <c r="DM51" s="273" t="s">
        <v>191</v>
      </c>
      <c r="DN51" s="273" t="s">
        <v>191</v>
      </c>
      <c r="DO51" s="273" t="s">
        <v>191</v>
      </c>
      <c r="DP51" s="273" t="s">
        <v>191</v>
      </c>
      <c r="DQ51" s="273" t="s">
        <v>191</v>
      </c>
      <c r="DR51" s="273" t="s">
        <v>191</v>
      </c>
      <c r="DS51" s="273" t="s">
        <v>191</v>
      </c>
      <c r="DT51" s="273" t="s">
        <v>191</v>
      </c>
      <c r="DU51" s="273" t="s">
        <v>191</v>
      </c>
      <c r="DV51" s="273" t="s">
        <v>191</v>
      </c>
      <c r="DW51" s="273" t="s">
        <v>191</v>
      </c>
      <c r="DX51" s="273" t="s">
        <v>191</v>
      </c>
      <c r="DY51" s="273" t="s">
        <v>191</v>
      </c>
      <c r="DZ51" s="273" t="s">
        <v>191</v>
      </c>
      <c r="EA51" s="273" t="s">
        <v>191</v>
      </c>
      <c r="EB51" s="273" t="s">
        <v>191</v>
      </c>
      <c r="EC51" s="273" t="s">
        <v>191</v>
      </c>
      <c r="ED51" s="273" t="s">
        <v>191</v>
      </c>
      <c r="EE51" s="273" t="s">
        <v>191</v>
      </c>
      <c r="EF51" s="273" t="s">
        <v>191</v>
      </c>
      <c r="EG51" s="273" t="s">
        <v>191</v>
      </c>
      <c r="EH51" s="273" t="s">
        <v>191</v>
      </c>
      <c r="EI51" s="273" t="s">
        <v>191</v>
      </c>
      <c r="EJ51" s="273" t="s">
        <v>191</v>
      </c>
      <c r="EK51" s="273" t="s">
        <v>191</v>
      </c>
      <c r="EL51" s="273" t="s">
        <v>191</v>
      </c>
      <c r="EM51" s="273" t="s">
        <v>191</v>
      </c>
      <c r="EN51" s="273" t="s">
        <v>191</v>
      </c>
      <c r="EO51" s="273" t="s">
        <v>191</v>
      </c>
      <c r="EP51" s="273" t="s">
        <v>191</v>
      </c>
      <c r="EQ51" s="273" t="s">
        <v>191</v>
      </c>
      <c r="ER51" s="273" t="s">
        <v>191</v>
      </c>
      <c r="ES51" s="273" t="s">
        <v>191</v>
      </c>
      <c r="ET51" s="273" t="s">
        <v>191</v>
      </c>
      <c r="EU51" s="273" t="s">
        <v>191</v>
      </c>
      <c r="EV51" s="273" t="s">
        <v>191</v>
      </c>
      <c r="EW51" s="273" t="s">
        <v>191</v>
      </c>
      <c r="EX51" s="273" t="s">
        <v>191</v>
      </c>
      <c r="EY51" s="273" t="s">
        <v>191</v>
      </c>
      <c r="EZ51" s="273" t="s">
        <v>191</v>
      </c>
      <c r="FA51" s="273" t="s">
        <v>191</v>
      </c>
      <c r="FB51" s="273" t="s">
        <v>191</v>
      </c>
      <c r="FC51" s="273" t="s">
        <v>191</v>
      </c>
      <c r="FD51" s="273" t="s">
        <v>191</v>
      </c>
      <c r="FE51" s="273" t="s">
        <v>191</v>
      </c>
      <c r="FF51" s="273" t="s">
        <v>191</v>
      </c>
      <c r="FG51" s="273" t="s">
        <v>191</v>
      </c>
      <c r="FH51" s="273" t="s">
        <v>191</v>
      </c>
      <c r="FI51" s="273" t="s">
        <v>191</v>
      </c>
      <c r="FJ51" s="273" t="s">
        <v>191</v>
      </c>
      <c r="FK51" s="273" t="s">
        <v>191</v>
      </c>
      <c r="FL51" s="273" t="s">
        <v>191</v>
      </c>
      <c r="FM51" s="273" t="s">
        <v>191</v>
      </c>
      <c r="FN51" s="273" t="s">
        <v>191</v>
      </c>
      <c r="FO51" s="273" t="s">
        <v>191</v>
      </c>
      <c r="FP51" s="273" t="s">
        <v>191</v>
      </c>
      <c r="FQ51" s="273" t="s">
        <v>191</v>
      </c>
      <c r="FR51" s="273" t="s">
        <v>191</v>
      </c>
      <c r="FS51" s="273" t="s">
        <v>191</v>
      </c>
      <c r="FT51" s="273" t="s">
        <v>191</v>
      </c>
      <c r="FU51" s="273" t="s">
        <v>191</v>
      </c>
      <c r="FV51" s="273" t="s">
        <v>191</v>
      </c>
      <c r="FW51" s="273" t="s">
        <v>191</v>
      </c>
      <c r="FX51" s="273" t="s">
        <v>191</v>
      </c>
      <c r="FY51" s="273" t="s">
        <v>191</v>
      </c>
      <c r="FZ51" s="273" t="s">
        <v>191</v>
      </c>
      <c r="GA51" s="273" t="s">
        <v>191</v>
      </c>
      <c r="GB51" s="273" t="s">
        <v>191</v>
      </c>
      <c r="GC51" s="273" t="s">
        <v>191</v>
      </c>
      <c r="GD51" s="273" t="s">
        <v>191</v>
      </c>
      <c r="GE51" s="273" t="s">
        <v>191</v>
      </c>
      <c r="GF51" s="273" t="s">
        <v>191</v>
      </c>
      <c r="GG51" s="273" t="s">
        <v>191</v>
      </c>
      <c r="GH51" s="273" t="s">
        <v>191</v>
      </c>
      <c r="GI51" s="273" t="s">
        <v>191</v>
      </c>
      <c r="GJ51" s="273" t="s">
        <v>191</v>
      </c>
      <c r="GK51" s="273" t="s">
        <v>191</v>
      </c>
      <c r="GL51" s="273" t="s">
        <v>191</v>
      </c>
      <c r="GM51" s="273" t="s">
        <v>191</v>
      </c>
      <c r="GN51" s="273" t="s">
        <v>191</v>
      </c>
      <c r="GO51" s="273" t="s">
        <v>191</v>
      </c>
      <c r="GP51" s="273" t="s">
        <v>191</v>
      </c>
      <c r="GQ51" s="273" t="s">
        <v>191</v>
      </c>
      <c r="GR51" s="273" t="s">
        <v>191</v>
      </c>
      <c r="GS51" s="273" t="s">
        <v>191</v>
      </c>
      <c r="GT51" s="273" t="s">
        <v>191</v>
      </c>
      <c r="GU51" s="273" t="s">
        <v>191</v>
      </c>
      <c r="GV51" s="273" t="s">
        <v>191</v>
      </c>
      <c r="GW51" s="273" t="s">
        <v>191</v>
      </c>
      <c r="GX51" s="273" t="s">
        <v>191</v>
      </c>
    </row>
    <row r="52" spans="2:206" x14ac:dyDescent="0.35">
      <c r="B52" t="s">
        <v>562</v>
      </c>
      <c r="C52" s="273">
        <v>26</v>
      </c>
      <c r="D52" s="274">
        <v>36</v>
      </c>
      <c r="E52" s="275">
        <v>31</v>
      </c>
      <c r="F52" s="273">
        <v>54</v>
      </c>
      <c r="G52" s="274">
        <v>52</v>
      </c>
      <c r="H52" s="275">
        <v>53</v>
      </c>
      <c r="I52" s="273">
        <v>19</v>
      </c>
      <c r="J52" s="274">
        <v>12</v>
      </c>
      <c r="K52" s="275">
        <v>15</v>
      </c>
      <c r="L52" s="273">
        <v>74</v>
      </c>
      <c r="M52" s="274">
        <v>64</v>
      </c>
      <c r="N52" s="275">
        <v>69</v>
      </c>
      <c r="O52" s="273">
        <v>27</v>
      </c>
      <c r="P52" s="274">
        <v>35</v>
      </c>
      <c r="Q52" s="275">
        <v>31</v>
      </c>
      <c r="R52" s="273">
        <v>54</v>
      </c>
      <c r="S52" s="274">
        <v>52</v>
      </c>
      <c r="T52" s="275">
        <v>53</v>
      </c>
      <c r="U52" s="273">
        <v>19</v>
      </c>
      <c r="V52" s="274">
        <v>13</v>
      </c>
      <c r="W52" s="275">
        <v>16</v>
      </c>
      <c r="X52" s="273">
        <v>73</v>
      </c>
      <c r="Y52" s="274">
        <v>65</v>
      </c>
      <c r="Z52" s="275">
        <v>69</v>
      </c>
      <c r="AA52" s="273">
        <v>30</v>
      </c>
      <c r="AB52" s="274">
        <v>38</v>
      </c>
      <c r="AC52" s="275">
        <v>34</v>
      </c>
      <c r="AD52" s="273">
        <v>54</v>
      </c>
      <c r="AE52" s="274">
        <v>50</v>
      </c>
      <c r="AF52" s="275">
        <v>52</v>
      </c>
      <c r="AG52" s="273">
        <v>17</v>
      </c>
      <c r="AH52" s="274">
        <v>12</v>
      </c>
      <c r="AI52" s="275">
        <v>14</v>
      </c>
      <c r="AJ52" s="273">
        <v>70</v>
      </c>
      <c r="AK52" s="274">
        <v>62</v>
      </c>
      <c r="AL52" s="275">
        <v>66</v>
      </c>
      <c r="AM52" s="273">
        <v>14</v>
      </c>
      <c r="AN52" s="274">
        <v>25</v>
      </c>
      <c r="AO52" s="275">
        <v>20</v>
      </c>
      <c r="AP52" s="273">
        <v>67</v>
      </c>
      <c r="AQ52" s="274">
        <v>62</v>
      </c>
      <c r="AR52" s="275">
        <v>65</v>
      </c>
      <c r="AS52" s="273">
        <v>18</v>
      </c>
      <c r="AT52" s="274">
        <v>13</v>
      </c>
      <c r="AU52" s="275">
        <v>15</v>
      </c>
      <c r="AV52" s="273">
        <v>86</v>
      </c>
      <c r="AW52" s="274">
        <v>75</v>
      </c>
      <c r="AX52" s="275">
        <v>80</v>
      </c>
      <c r="AY52" s="273">
        <v>17</v>
      </c>
      <c r="AZ52" s="274">
        <v>24</v>
      </c>
      <c r="BA52" s="275">
        <v>20</v>
      </c>
      <c r="BB52" s="273">
        <v>63</v>
      </c>
      <c r="BC52" s="274">
        <v>62</v>
      </c>
      <c r="BD52" s="275">
        <v>62</v>
      </c>
      <c r="BE52" s="273">
        <v>20</v>
      </c>
      <c r="BF52" s="274">
        <v>14</v>
      </c>
      <c r="BG52" s="275">
        <v>17</v>
      </c>
      <c r="BH52" s="273">
        <v>83</v>
      </c>
      <c r="BI52" s="274">
        <v>76</v>
      </c>
      <c r="BJ52" s="275">
        <v>80</v>
      </c>
      <c r="BK52" s="273">
        <v>22</v>
      </c>
      <c r="BL52" s="274">
        <v>28</v>
      </c>
      <c r="BM52" s="275">
        <v>25</v>
      </c>
      <c r="BN52" s="273">
        <v>61</v>
      </c>
      <c r="BO52" s="274">
        <v>60</v>
      </c>
      <c r="BP52" s="275">
        <v>61</v>
      </c>
      <c r="BQ52" s="273">
        <v>17</v>
      </c>
      <c r="BR52" s="274">
        <v>12</v>
      </c>
      <c r="BS52" s="275">
        <v>14</v>
      </c>
      <c r="BT52" s="273">
        <v>78</v>
      </c>
      <c r="BU52" s="274">
        <v>72</v>
      </c>
      <c r="BV52" s="275">
        <v>75</v>
      </c>
      <c r="BW52" s="273">
        <v>22</v>
      </c>
      <c r="BX52" s="274">
        <v>33</v>
      </c>
      <c r="BY52" s="275">
        <v>27</v>
      </c>
      <c r="BZ52" s="273">
        <v>63</v>
      </c>
      <c r="CA52" s="274">
        <v>58</v>
      </c>
      <c r="CB52" s="275">
        <v>61</v>
      </c>
      <c r="CC52" s="273">
        <v>15</v>
      </c>
      <c r="CD52" s="274">
        <v>9</v>
      </c>
      <c r="CE52" s="275">
        <v>12</v>
      </c>
      <c r="CF52" s="273">
        <v>78</v>
      </c>
      <c r="CG52" s="274">
        <v>67</v>
      </c>
      <c r="CH52" s="275">
        <v>73</v>
      </c>
      <c r="CI52" s="273">
        <v>20</v>
      </c>
      <c r="CJ52" s="274">
        <v>29</v>
      </c>
      <c r="CK52" s="275">
        <v>25</v>
      </c>
      <c r="CL52" s="273">
        <v>65</v>
      </c>
      <c r="CM52" s="274">
        <v>61</v>
      </c>
      <c r="CN52" s="275">
        <v>63</v>
      </c>
      <c r="CO52" s="273">
        <v>16</v>
      </c>
      <c r="CP52" s="274">
        <v>10</v>
      </c>
      <c r="CQ52" s="275">
        <v>13</v>
      </c>
      <c r="CR52" s="273">
        <v>80</v>
      </c>
      <c r="CS52" s="274">
        <v>71</v>
      </c>
      <c r="CT52" s="275">
        <v>75</v>
      </c>
      <c r="CU52" s="273">
        <v>41</v>
      </c>
      <c r="CV52" s="274">
        <v>46</v>
      </c>
      <c r="CW52" s="275">
        <v>44</v>
      </c>
      <c r="CX52" s="273">
        <v>40</v>
      </c>
      <c r="CY52" s="274">
        <v>39</v>
      </c>
      <c r="CZ52" s="275">
        <v>40</v>
      </c>
      <c r="DA52" s="273">
        <v>19</v>
      </c>
      <c r="DB52" s="274">
        <v>15</v>
      </c>
      <c r="DC52" s="275">
        <v>17</v>
      </c>
      <c r="DD52" s="273">
        <v>59</v>
      </c>
      <c r="DE52" s="274">
        <v>54</v>
      </c>
      <c r="DF52" s="275">
        <v>56</v>
      </c>
      <c r="DG52" s="273">
        <v>46</v>
      </c>
      <c r="DH52" s="274">
        <v>57</v>
      </c>
      <c r="DI52" s="275">
        <v>52</v>
      </c>
      <c r="DJ52" s="273">
        <v>41</v>
      </c>
      <c r="DK52" s="274">
        <v>37</v>
      </c>
      <c r="DL52" s="275">
        <v>39</v>
      </c>
      <c r="DM52" s="273">
        <v>12</v>
      </c>
      <c r="DN52" s="274">
        <v>7</v>
      </c>
      <c r="DO52" s="275">
        <v>9</v>
      </c>
      <c r="DP52" s="273">
        <v>54</v>
      </c>
      <c r="DQ52" s="274">
        <v>43</v>
      </c>
      <c r="DR52" s="275">
        <v>48</v>
      </c>
      <c r="DS52" s="273">
        <v>42</v>
      </c>
      <c r="DT52" s="274">
        <v>45</v>
      </c>
      <c r="DU52" s="275">
        <v>44</v>
      </c>
      <c r="DV52" s="273">
        <v>47</v>
      </c>
      <c r="DW52" s="274">
        <v>44</v>
      </c>
      <c r="DX52" s="275">
        <v>46</v>
      </c>
      <c r="DY52" s="273">
        <v>11</v>
      </c>
      <c r="DZ52" s="274">
        <v>11</v>
      </c>
      <c r="EA52" s="275">
        <v>11</v>
      </c>
      <c r="EB52" s="273">
        <v>58</v>
      </c>
      <c r="EC52" s="274">
        <v>55</v>
      </c>
      <c r="ED52" s="275">
        <v>56</v>
      </c>
      <c r="EE52" s="273">
        <v>36</v>
      </c>
      <c r="EF52" s="274">
        <v>39</v>
      </c>
      <c r="EG52" s="275">
        <v>38</v>
      </c>
      <c r="EH52" s="273">
        <v>54</v>
      </c>
      <c r="EI52" s="274">
        <v>51</v>
      </c>
      <c r="EJ52" s="275">
        <v>52</v>
      </c>
      <c r="EK52" s="273">
        <v>11</v>
      </c>
      <c r="EL52" s="274">
        <v>9</v>
      </c>
      <c r="EM52" s="275">
        <v>10</v>
      </c>
      <c r="EN52" s="273">
        <v>64</v>
      </c>
      <c r="EO52" s="274">
        <v>61</v>
      </c>
      <c r="EP52" s="275">
        <v>62</v>
      </c>
      <c r="EQ52" s="273">
        <v>27</v>
      </c>
      <c r="ER52" s="274">
        <v>34</v>
      </c>
      <c r="ES52" s="275">
        <v>30</v>
      </c>
      <c r="ET52" s="273">
        <v>60</v>
      </c>
      <c r="EU52" s="274">
        <v>57</v>
      </c>
      <c r="EV52" s="275">
        <v>58</v>
      </c>
      <c r="EW52" s="273">
        <v>14</v>
      </c>
      <c r="EX52" s="274">
        <v>9</v>
      </c>
      <c r="EY52" s="275">
        <v>12</v>
      </c>
      <c r="EZ52" s="273">
        <v>73</v>
      </c>
      <c r="FA52" s="274">
        <v>66</v>
      </c>
      <c r="FB52" s="275">
        <v>70</v>
      </c>
      <c r="FC52" s="273">
        <v>28</v>
      </c>
      <c r="FD52" s="274">
        <v>33</v>
      </c>
      <c r="FE52" s="275">
        <v>30</v>
      </c>
      <c r="FF52" s="273">
        <v>60</v>
      </c>
      <c r="FG52" s="274">
        <v>56</v>
      </c>
      <c r="FH52" s="275">
        <v>58</v>
      </c>
      <c r="FI52" s="273">
        <v>13</v>
      </c>
      <c r="FJ52" s="274">
        <v>11</v>
      </c>
      <c r="FK52" s="275">
        <v>12</v>
      </c>
      <c r="FL52" s="273">
        <v>72</v>
      </c>
      <c r="FM52" s="274">
        <v>67</v>
      </c>
      <c r="FN52" s="275">
        <v>70</v>
      </c>
      <c r="FO52" s="273">
        <v>24</v>
      </c>
      <c r="FP52" s="274">
        <v>25</v>
      </c>
      <c r="FQ52" s="275">
        <v>24</v>
      </c>
      <c r="FR52" s="273">
        <v>66</v>
      </c>
      <c r="FS52" s="274">
        <v>65</v>
      </c>
      <c r="FT52" s="275">
        <v>66</v>
      </c>
      <c r="FU52" s="273">
        <v>10</v>
      </c>
      <c r="FV52" s="274">
        <v>10</v>
      </c>
      <c r="FW52" s="275">
        <v>10</v>
      </c>
      <c r="FX52" s="273">
        <v>76</v>
      </c>
      <c r="FY52" s="274">
        <v>75</v>
      </c>
      <c r="FZ52" s="275">
        <v>76</v>
      </c>
      <c r="GA52" s="273">
        <v>18</v>
      </c>
      <c r="GB52" s="274">
        <v>32</v>
      </c>
      <c r="GC52" s="275">
        <v>25</v>
      </c>
      <c r="GD52" s="273">
        <v>65</v>
      </c>
      <c r="GE52" s="274">
        <v>59</v>
      </c>
      <c r="GF52" s="275">
        <v>62</v>
      </c>
      <c r="GG52" s="273">
        <v>17</v>
      </c>
      <c r="GH52" s="274">
        <v>8</v>
      </c>
      <c r="GI52" s="275">
        <v>13</v>
      </c>
      <c r="GJ52" s="273">
        <v>82</v>
      </c>
      <c r="GK52" s="274">
        <v>68</v>
      </c>
      <c r="GL52" s="275">
        <v>75</v>
      </c>
      <c r="GM52" s="273">
        <v>21</v>
      </c>
      <c r="GN52" s="274">
        <v>34</v>
      </c>
      <c r="GO52" s="275">
        <v>28</v>
      </c>
      <c r="GP52" s="273">
        <v>63</v>
      </c>
      <c r="GQ52" s="274">
        <v>57</v>
      </c>
      <c r="GR52" s="275">
        <v>60</v>
      </c>
      <c r="GS52" s="273">
        <v>16</v>
      </c>
      <c r="GT52" s="274">
        <v>9</v>
      </c>
      <c r="GU52" s="275">
        <v>12</v>
      </c>
      <c r="GV52" s="273">
        <v>79</v>
      </c>
      <c r="GW52" s="274">
        <v>66</v>
      </c>
      <c r="GX52" s="275">
        <v>72</v>
      </c>
    </row>
    <row r="53" spans="2:206" x14ac:dyDescent="0.35">
      <c r="B53" t="s">
        <v>229</v>
      </c>
      <c r="C53" s="273">
        <v>51</v>
      </c>
      <c r="D53" s="274">
        <v>61</v>
      </c>
      <c r="E53" s="275">
        <v>58</v>
      </c>
      <c r="F53" s="273">
        <v>43</v>
      </c>
      <c r="G53" s="274">
        <v>36</v>
      </c>
      <c r="H53" s="275">
        <v>38</v>
      </c>
      <c r="I53" s="273">
        <v>6</v>
      </c>
      <c r="J53" s="274">
        <v>3</v>
      </c>
      <c r="K53" s="275">
        <v>4</v>
      </c>
      <c r="L53" s="273">
        <v>49</v>
      </c>
      <c r="M53" s="274">
        <v>39</v>
      </c>
      <c r="N53" s="275">
        <v>42</v>
      </c>
      <c r="O53" s="273">
        <v>53</v>
      </c>
      <c r="P53" s="274">
        <v>59</v>
      </c>
      <c r="Q53" s="275">
        <v>57</v>
      </c>
      <c r="R53" s="273">
        <v>42</v>
      </c>
      <c r="S53" s="274">
        <v>37</v>
      </c>
      <c r="T53" s="275">
        <v>38</v>
      </c>
      <c r="U53" s="273">
        <v>5</v>
      </c>
      <c r="V53" s="274">
        <v>4</v>
      </c>
      <c r="W53" s="275">
        <v>4</v>
      </c>
      <c r="X53" s="273">
        <v>47</v>
      </c>
      <c r="Y53" s="274">
        <v>41</v>
      </c>
      <c r="Z53" s="275">
        <v>43</v>
      </c>
      <c r="AA53" s="273">
        <v>59</v>
      </c>
      <c r="AB53" s="274">
        <v>65</v>
      </c>
      <c r="AC53" s="275">
        <v>63</v>
      </c>
      <c r="AD53" s="273">
        <v>38</v>
      </c>
      <c r="AE53" s="274">
        <v>32</v>
      </c>
      <c r="AF53" s="275">
        <v>34</v>
      </c>
      <c r="AG53" s="273">
        <v>3</v>
      </c>
      <c r="AH53" s="274">
        <v>3</v>
      </c>
      <c r="AI53" s="275">
        <v>3</v>
      </c>
      <c r="AJ53" s="273">
        <v>41</v>
      </c>
      <c r="AK53" s="274">
        <v>35</v>
      </c>
      <c r="AL53" s="275">
        <v>37</v>
      </c>
      <c r="AM53" s="273">
        <v>39</v>
      </c>
      <c r="AN53" s="274">
        <v>50</v>
      </c>
      <c r="AO53" s="275">
        <v>47</v>
      </c>
      <c r="AP53" s="273">
        <v>55</v>
      </c>
      <c r="AQ53" s="274">
        <v>47</v>
      </c>
      <c r="AR53" s="275">
        <v>50</v>
      </c>
      <c r="AS53" s="273">
        <v>5</v>
      </c>
      <c r="AT53" s="274">
        <v>3</v>
      </c>
      <c r="AU53" s="275">
        <v>4</v>
      </c>
      <c r="AV53" s="273">
        <v>61</v>
      </c>
      <c r="AW53" s="274">
        <v>50</v>
      </c>
      <c r="AX53" s="275">
        <v>53</v>
      </c>
      <c r="AY53" s="273">
        <v>39</v>
      </c>
      <c r="AZ53" s="274">
        <v>46</v>
      </c>
      <c r="BA53" s="275">
        <v>44</v>
      </c>
      <c r="BB53" s="273">
        <v>55</v>
      </c>
      <c r="BC53" s="274">
        <v>51</v>
      </c>
      <c r="BD53" s="275">
        <v>52</v>
      </c>
      <c r="BE53" s="273">
        <v>5</v>
      </c>
      <c r="BF53" s="274">
        <v>3</v>
      </c>
      <c r="BG53" s="275">
        <v>4</v>
      </c>
      <c r="BH53" s="273">
        <v>61</v>
      </c>
      <c r="BI53" s="274">
        <v>54</v>
      </c>
      <c r="BJ53" s="275">
        <v>56</v>
      </c>
      <c r="BK53" s="273">
        <v>44</v>
      </c>
      <c r="BL53" s="274">
        <v>49</v>
      </c>
      <c r="BM53" s="275">
        <v>48</v>
      </c>
      <c r="BN53" s="273">
        <v>52</v>
      </c>
      <c r="BO53" s="274">
        <v>47</v>
      </c>
      <c r="BP53" s="275">
        <v>49</v>
      </c>
      <c r="BQ53" s="273">
        <v>4</v>
      </c>
      <c r="BR53" s="274">
        <v>3</v>
      </c>
      <c r="BS53" s="275">
        <v>4</v>
      </c>
      <c r="BT53" s="273">
        <v>56</v>
      </c>
      <c r="BU53" s="274">
        <v>51</v>
      </c>
      <c r="BV53" s="275">
        <v>52</v>
      </c>
      <c r="BW53" s="273">
        <v>45</v>
      </c>
      <c r="BX53" s="274">
        <v>58</v>
      </c>
      <c r="BY53" s="275">
        <v>54</v>
      </c>
      <c r="BZ53" s="273">
        <v>51</v>
      </c>
      <c r="CA53" s="274">
        <v>39</v>
      </c>
      <c r="CB53" s="275">
        <v>43</v>
      </c>
      <c r="CC53" s="273">
        <v>4</v>
      </c>
      <c r="CD53" s="274">
        <v>2</v>
      </c>
      <c r="CE53" s="275">
        <v>3</v>
      </c>
      <c r="CF53" s="273">
        <v>55</v>
      </c>
      <c r="CG53" s="274">
        <v>42</v>
      </c>
      <c r="CH53" s="275">
        <v>46</v>
      </c>
      <c r="CI53" s="273">
        <v>43</v>
      </c>
      <c r="CJ53" s="274">
        <v>54</v>
      </c>
      <c r="CK53" s="275">
        <v>51</v>
      </c>
      <c r="CL53" s="273">
        <v>53</v>
      </c>
      <c r="CM53" s="274">
        <v>43</v>
      </c>
      <c r="CN53" s="275">
        <v>46</v>
      </c>
      <c r="CO53" s="273">
        <v>4</v>
      </c>
      <c r="CP53" s="274">
        <v>2</v>
      </c>
      <c r="CQ53" s="275">
        <v>3</v>
      </c>
      <c r="CR53" s="273">
        <v>57</v>
      </c>
      <c r="CS53" s="274">
        <v>46</v>
      </c>
      <c r="CT53" s="275">
        <v>49</v>
      </c>
      <c r="CU53" s="273">
        <v>64</v>
      </c>
      <c r="CV53" s="274">
        <v>67</v>
      </c>
      <c r="CW53" s="275">
        <v>66</v>
      </c>
      <c r="CX53" s="273">
        <v>31</v>
      </c>
      <c r="CY53" s="274">
        <v>27</v>
      </c>
      <c r="CZ53" s="275">
        <v>28</v>
      </c>
      <c r="DA53" s="273">
        <v>5</v>
      </c>
      <c r="DB53" s="274">
        <v>5</v>
      </c>
      <c r="DC53" s="275">
        <v>5</v>
      </c>
      <c r="DD53" s="273">
        <v>36</v>
      </c>
      <c r="DE53" s="274">
        <v>33</v>
      </c>
      <c r="DF53" s="275">
        <v>34</v>
      </c>
      <c r="DG53" s="273">
        <v>71</v>
      </c>
      <c r="DH53" s="274">
        <v>77</v>
      </c>
      <c r="DI53" s="275">
        <v>75</v>
      </c>
      <c r="DJ53" s="273">
        <v>26</v>
      </c>
      <c r="DK53" s="274">
        <v>21</v>
      </c>
      <c r="DL53" s="275">
        <v>23</v>
      </c>
      <c r="DM53" s="273">
        <v>3</v>
      </c>
      <c r="DN53" s="274">
        <v>2</v>
      </c>
      <c r="DO53" s="275">
        <v>2</v>
      </c>
      <c r="DP53" s="273">
        <v>29</v>
      </c>
      <c r="DQ53" s="274">
        <v>23</v>
      </c>
      <c r="DR53" s="275">
        <v>25</v>
      </c>
      <c r="DS53" s="273">
        <v>66</v>
      </c>
      <c r="DT53" s="274">
        <v>65</v>
      </c>
      <c r="DU53" s="275">
        <v>65</v>
      </c>
      <c r="DV53" s="273">
        <v>31</v>
      </c>
      <c r="DW53" s="274">
        <v>31</v>
      </c>
      <c r="DX53" s="275">
        <v>31</v>
      </c>
      <c r="DY53" s="273">
        <v>3</v>
      </c>
      <c r="DZ53" s="274">
        <v>4</v>
      </c>
      <c r="EA53" s="275">
        <v>4</v>
      </c>
      <c r="EB53" s="273">
        <v>34</v>
      </c>
      <c r="EC53" s="274">
        <v>35</v>
      </c>
      <c r="ED53" s="275">
        <v>35</v>
      </c>
      <c r="EE53" s="273">
        <v>60</v>
      </c>
      <c r="EF53" s="274">
        <v>61</v>
      </c>
      <c r="EG53" s="275">
        <v>60</v>
      </c>
      <c r="EH53" s="273">
        <v>38</v>
      </c>
      <c r="EI53" s="274">
        <v>36</v>
      </c>
      <c r="EJ53" s="275">
        <v>37</v>
      </c>
      <c r="EK53" s="273">
        <v>2</v>
      </c>
      <c r="EL53" s="274">
        <v>3</v>
      </c>
      <c r="EM53" s="275">
        <v>3</v>
      </c>
      <c r="EN53" s="273">
        <v>40</v>
      </c>
      <c r="EO53" s="274">
        <v>39</v>
      </c>
      <c r="EP53" s="275">
        <v>40</v>
      </c>
      <c r="EQ53" s="273">
        <v>51</v>
      </c>
      <c r="ER53" s="274">
        <v>58</v>
      </c>
      <c r="ES53" s="275">
        <v>56</v>
      </c>
      <c r="ET53" s="273">
        <v>47</v>
      </c>
      <c r="EU53" s="274">
        <v>40</v>
      </c>
      <c r="EV53" s="275">
        <v>42</v>
      </c>
      <c r="EW53" s="273">
        <v>2</v>
      </c>
      <c r="EX53" s="274">
        <v>2</v>
      </c>
      <c r="EY53" s="275">
        <v>2</v>
      </c>
      <c r="EZ53" s="273">
        <v>49</v>
      </c>
      <c r="FA53" s="274">
        <v>42</v>
      </c>
      <c r="FB53" s="275">
        <v>44</v>
      </c>
      <c r="FC53" s="273">
        <v>52</v>
      </c>
      <c r="FD53" s="274">
        <v>55</v>
      </c>
      <c r="FE53" s="275">
        <v>54</v>
      </c>
      <c r="FF53" s="273">
        <v>45</v>
      </c>
      <c r="FG53" s="274">
        <v>42</v>
      </c>
      <c r="FH53" s="275">
        <v>43</v>
      </c>
      <c r="FI53" s="273">
        <v>2</v>
      </c>
      <c r="FJ53" s="274">
        <v>3</v>
      </c>
      <c r="FK53" s="275">
        <v>3</v>
      </c>
      <c r="FL53" s="273">
        <v>48</v>
      </c>
      <c r="FM53" s="274">
        <v>45</v>
      </c>
      <c r="FN53" s="275">
        <v>46</v>
      </c>
      <c r="FO53" s="273">
        <v>40</v>
      </c>
      <c r="FP53" s="274">
        <v>35</v>
      </c>
      <c r="FQ53" s="275">
        <v>37</v>
      </c>
      <c r="FR53" s="273">
        <v>57</v>
      </c>
      <c r="FS53" s="274">
        <v>60</v>
      </c>
      <c r="FT53" s="275">
        <v>59</v>
      </c>
      <c r="FU53" s="273">
        <v>2</v>
      </c>
      <c r="FV53" s="274">
        <v>5</v>
      </c>
      <c r="FW53" s="275">
        <v>4</v>
      </c>
      <c r="FX53" s="273">
        <v>60</v>
      </c>
      <c r="FY53" s="274">
        <v>65</v>
      </c>
      <c r="FZ53" s="275">
        <v>63</v>
      </c>
      <c r="GA53" s="273">
        <v>38</v>
      </c>
      <c r="GB53" s="274">
        <v>54</v>
      </c>
      <c r="GC53" s="275">
        <v>49</v>
      </c>
      <c r="GD53" s="273">
        <v>56</v>
      </c>
      <c r="GE53" s="274">
        <v>43</v>
      </c>
      <c r="GF53" s="275">
        <v>47</v>
      </c>
      <c r="GG53" s="273">
        <v>5</v>
      </c>
      <c r="GH53" s="274">
        <v>2</v>
      </c>
      <c r="GI53" s="275">
        <v>3</v>
      </c>
      <c r="GJ53" s="273">
        <v>62</v>
      </c>
      <c r="GK53" s="274">
        <v>46</v>
      </c>
      <c r="GL53" s="275">
        <v>51</v>
      </c>
      <c r="GM53" s="273">
        <v>42</v>
      </c>
      <c r="GN53" s="274">
        <v>57</v>
      </c>
      <c r="GO53" s="275">
        <v>52</v>
      </c>
      <c r="GP53" s="273">
        <v>53</v>
      </c>
      <c r="GQ53" s="274">
        <v>41</v>
      </c>
      <c r="GR53" s="275">
        <v>45</v>
      </c>
      <c r="GS53" s="273">
        <v>4</v>
      </c>
      <c r="GT53" s="274">
        <v>2</v>
      </c>
      <c r="GU53" s="275">
        <v>3</v>
      </c>
      <c r="GV53" s="273">
        <v>58</v>
      </c>
      <c r="GW53" s="274">
        <v>43</v>
      </c>
      <c r="GX53" s="275">
        <v>48</v>
      </c>
    </row>
    <row r="54" spans="2:206" x14ac:dyDescent="0.35">
      <c r="B54" t="s">
        <v>223</v>
      </c>
      <c r="C54" s="273">
        <v>14</v>
      </c>
      <c r="D54" s="274">
        <v>25</v>
      </c>
      <c r="E54" s="275">
        <v>20</v>
      </c>
      <c r="F54" s="273">
        <v>63</v>
      </c>
      <c r="G54" s="274">
        <v>60</v>
      </c>
      <c r="H54" s="275">
        <v>62</v>
      </c>
      <c r="I54" s="273">
        <v>23</v>
      </c>
      <c r="J54" s="274">
        <v>14</v>
      </c>
      <c r="K54" s="275">
        <v>19</v>
      </c>
      <c r="L54" s="273">
        <v>86</v>
      </c>
      <c r="M54" s="274">
        <v>75</v>
      </c>
      <c r="N54" s="275">
        <v>80</v>
      </c>
      <c r="O54" s="273">
        <v>14</v>
      </c>
      <c r="P54" s="274">
        <v>23</v>
      </c>
      <c r="Q54" s="275">
        <v>19</v>
      </c>
      <c r="R54" s="273">
        <v>63</v>
      </c>
      <c r="S54" s="274">
        <v>61</v>
      </c>
      <c r="T54" s="275">
        <v>62</v>
      </c>
      <c r="U54" s="273">
        <v>22</v>
      </c>
      <c r="V54" s="274">
        <v>16</v>
      </c>
      <c r="W54" s="275">
        <v>19</v>
      </c>
      <c r="X54" s="273">
        <v>86</v>
      </c>
      <c r="Y54" s="274">
        <v>77</v>
      </c>
      <c r="Z54" s="275">
        <v>81</v>
      </c>
      <c r="AA54" s="273">
        <v>17</v>
      </c>
      <c r="AB54" s="274">
        <v>27</v>
      </c>
      <c r="AC54" s="275">
        <v>22</v>
      </c>
      <c r="AD54" s="273">
        <v>65</v>
      </c>
      <c r="AE54" s="274">
        <v>61</v>
      </c>
      <c r="AF54" s="275">
        <v>63</v>
      </c>
      <c r="AG54" s="273">
        <v>18</v>
      </c>
      <c r="AH54" s="274">
        <v>12</v>
      </c>
      <c r="AI54" s="275">
        <v>15</v>
      </c>
      <c r="AJ54" s="273">
        <v>83</v>
      </c>
      <c r="AK54" s="274">
        <v>73</v>
      </c>
      <c r="AL54" s="275">
        <v>78</v>
      </c>
      <c r="AM54" s="273">
        <v>8</v>
      </c>
      <c r="AN54" s="274">
        <v>19</v>
      </c>
      <c r="AO54" s="275">
        <v>13</v>
      </c>
      <c r="AP54" s="273">
        <v>72</v>
      </c>
      <c r="AQ54" s="274">
        <v>70</v>
      </c>
      <c r="AR54" s="275">
        <v>71</v>
      </c>
      <c r="AS54" s="273">
        <v>20</v>
      </c>
      <c r="AT54" s="274">
        <v>12</v>
      </c>
      <c r="AU54" s="275">
        <v>16</v>
      </c>
      <c r="AV54" s="273">
        <v>92</v>
      </c>
      <c r="AW54" s="274">
        <v>81</v>
      </c>
      <c r="AX54" s="275">
        <v>87</v>
      </c>
      <c r="AY54" s="273">
        <v>8</v>
      </c>
      <c r="AZ54" s="274">
        <v>15</v>
      </c>
      <c r="BA54" s="275">
        <v>12</v>
      </c>
      <c r="BB54" s="273">
        <v>72</v>
      </c>
      <c r="BC54" s="274">
        <v>72</v>
      </c>
      <c r="BD54" s="275">
        <v>72</v>
      </c>
      <c r="BE54" s="273">
        <v>20</v>
      </c>
      <c r="BF54" s="274">
        <v>13</v>
      </c>
      <c r="BG54" s="275">
        <v>16</v>
      </c>
      <c r="BH54" s="273">
        <v>92</v>
      </c>
      <c r="BI54" s="274">
        <v>85</v>
      </c>
      <c r="BJ54" s="275">
        <v>88</v>
      </c>
      <c r="BK54" s="273">
        <v>12</v>
      </c>
      <c r="BL54" s="274">
        <v>19</v>
      </c>
      <c r="BM54" s="275">
        <v>15</v>
      </c>
      <c r="BN54" s="273">
        <v>70</v>
      </c>
      <c r="BO54" s="274">
        <v>68</v>
      </c>
      <c r="BP54" s="275">
        <v>69</v>
      </c>
      <c r="BQ54" s="273">
        <v>18</v>
      </c>
      <c r="BR54" s="274">
        <v>13</v>
      </c>
      <c r="BS54" s="275">
        <v>16</v>
      </c>
      <c r="BT54" s="273">
        <v>88</v>
      </c>
      <c r="BU54" s="274">
        <v>81</v>
      </c>
      <c r="BV54" s="275">
        <v>85</v>
      </c>
      <c r="BW54" s="273">
        <v>11</v>
      </c>
      <c r="BX54" s="274">
        <v>23</v>
      </c>
      <c r="BY54" s="275">
        <v>17</v>
      </c>
      <c r="BZ54" s="273">
        <v>71</v>
      </c>
      <c r="CA54" s="274">
        <v>67</v>
      </c>
      <c r="CB54" s="275">
        <v>69</v>
      </c>
      <c r="CC54" s="273">
        <v>17</v>
      </c>
      <c r="CD54" s="274">
        <v>10</v>
      </c>
      <c r="CE54" s="275">
        <v>14</v>
      </c>
      <c r="CF54" s="273">
        <v>89</v>
      </c>
      <c r="CG54" s="274">
        <v>77</v>
      </c>
      <c r="CH54" s="275">
        <v>83</v>
      </c>
      <c r="CI54" s="273">
        <v>10</v>
      </c>
      <c r="CJ54" s="274">
        <v>20</v>
      </c>
      <c r="CK54" s="275">
        <v>15</v>
      </c>
      <c r="CL54" s="273">
        <v>73</v>
      </c>
      <c r="CM54" s="274">
        <v>70</v>
      </c>
      <c r="CN54" s="275">
        <v>71</v>
      </c>
      <c r="CO54" s="273">
        <v>17</v>
      </c>
      <c r="CP54" s="274">
        <v>10</v>
      </c>
      <c r="CQ54" s="275">
        <v>13</v>
      </c>
      <c r="CR54" s="273">
        <v>90</v>
      </c>
      <c r="CS54" s="274">
        <v>80</v>
      </c>
      <c r="CT54" s="275">
        <v>85</v>
      </c>
      <c r="CU54" s="273">
        <v>24</v>
      </c>
      <c r="CV54" s="274">
        <v>35</v>
      </c>
      <c r="CW54" s="275">
        <v>29</v>
      </c>
      <c r="CX54" s="273">
        <v>56</v>
      </c>
      <c r="CY54" s="274">
        <v>50</v>
      </c>
      <c r="CZ54" s="275">
        <v>53</v>
      </c>
      <c r="DA54" s="273">
        <v>21</v>
      </c>
      <c r="DB54" s="274">
        <v>15</v>
      </c>
      <c r="DC54" s="275">
        <v>18</v>
      </c>
      <c r="DD54" s="273">
        <v>76</v>
      </c>
      <c r="DE54" s="274">
        <v>65</v>
      </c>
      <c r="DF54" s="275">
        <v>71</v>
      </c>
      <c r="DG54" s="273">
        <v>30</v>
      </c>
      <c r="DH54" s="274">
        <v>46</v>
      </c>
      <c r="DI54" s="275">
        <v>38</v>
      </c>
      <c r="DJ54" s="273">
        <v>56</v>
      </c>
      <c r="DK54" s="274">
        <v>46</v>
      </c>
      <c r="DL54" s="275">
        <v>51</v>
      </c>
      <c r="DM54" s="273">
        <v>15</v>
      </c>
      <c r="DN54" s="274">
        <v>8</v>
      </c>
      <c r="DO54" s="275">
        <v>11</v>
      </c>
      <c r="DP54" s="273">
        <v>70</v>
      </c>
      <c r="DQ54" s="274">
        <v>54</v>
      </c>
      <c r="DR54" s="275">
        <v>62</v>
      </c>
      <c r="DS54" s="273">
        <v>28</v>
      </c>
      <c r="DT54" s="274">
        <v>35</v>
      </c>
      <c r="DU54" s="275">
        <v>31</v>
      </c>
      <c r="DV54" s="273">
        <v>61</v>
      </c>
      <c r="DW54" s="274">
        <v>53</v>
      </c>
      <c r="DX54" s="275">
        <v>57</v>
      </c>
      <c r="DY54" s="273">
        <v>11</v>
      </c>
      <c r="DZ54" s="274">
        <v>12</v>
      </c>
      <c r="EA54" s="275">
        <v>12</v>
      </c>
      <c r="EB54" s="273">
        <v>72</v>
      </c>
      <c r="EC54" s="274">
        <v>65</v>
      </c>
      <c r="ED54" s="275">
        <v>69</v>
      </c>
      <c r="EE54" s="273">
        <v>21</v>
      </c>
      <c r="EF54" s="274">
        <v>28</v>
      </c>
      <c r="EG54" s="275">
        <v>25</v>
      </c>
      <c r="EH54" s="273">
        <v>68</v>
      </c>
      <c r="EI54" s="274">
        <v>62</v>
      </c>
      <c r="EJ54" s="275">
        <v>65</v>
      </c>
      <c r="EK54" s="273">
        <v>10</v>
      </c>
      <c r="EL54" s="274">
        <v>10</v>
      </c>
      <c r="EM54" s="275">
        <v>10</v>
      </c>
      <c r="EN54" s="273">
        <v>79</v>
      </c>
      <c r="EO54" s="274">
        <v>72</v>
      </c>
      <c r="EP54" s="275">
        <v>75</v>
      </c>
      <c r="EQ54" s="273">
        <v>15</v>
      </c>
      <c r="ER54" s="274">
        <v>24</v>
      </c>
      <c r="ES54" s="275">
        <v>19</v>
      </c>
      <c r="ET54" s="273">
        <v>74</v>
      </c>
      <c r="EU54" s="274">
        <v>68</v>
      </c>
      <c r="EV54" s="275">
        <v>71</v>
      </c>
      <c r="EW54" s="273">
        <v>11</v>
      </c>
      <c r="EX54" s="274">
        <v>8</v>
      </c>
      <c r="EY54" s="275">
        <v>9</v>
      </c>
      <c r="EZ54" s="273">
        <v>85</v>
      </c>
      <c r="FA54" s="274">
        <v>76</v>
      </c>
      <c r="FB54" s="275">
        <v>81</v>
      </c>
      <c r="FC54" s="273">
        <v>16</v>
      </c>
      <c r="FD54" s="274">
        <v>22</v>
      </c>
      <c r="FE54" s="275">
        <v>19</v>
      </c>
      <c r="FF54" s="273">
        <v>74</v>
      </c>
      <c r="FG54" s="274">
        <v>67</v>
      </c>
      <c r="FH54" s="275">
        <v>70</v>
      </c>
      <c r="FI54" s="273">
        <v>10</v>
      </c>
      <c r="FJ54" s="274">
        <v>11</v>
      </c>
      <c r="FK54" s="275">
        <v>10</v>
      </c>
      <c r="FL54" s="273">
        <v>84</v>
      </c>
      <c r="FM54" s="274">
        <v>78</v>
      </c>
      <c r="FN54" s="275">
        <v>81</v>
      </c>
      <c r="FO54" s="273">
        <v>12</v>
      </c>
      <c r="FP54" s="274">
        <v>13</v>
      </c>
      <c r="FQ54" s="275">
        <v>12</v>
      </c>
      <c r="FR54" s="273">
        <v>81</v>
      </c>
      <c r="FS54" s="274">
        <v>77</v>
      </c>
      <c r="FT54" s="275">
        <v>79</v>
      </c>
      <c r="FU54" s="273">
        <v>7</v>
      </c>
      <c r="FV54" s="274">
        <v>10</v>
      </c>
      <c r="FW54" s="275">
        <v>9</v>
      </c>
      <c r="FX54" s="273">
        <v>88</v>
      </c>
      <c r="FY54" s="274">
        <v>87</v>
      </c>
      <c r="FZ54" s="275">
        <v>88</v>
      </c>
      <c r="GA54" s="273">
        <v>9</v>
      </c>
      <c r="GB54" s="274">
        <v>25</v>
      </c>
      <c r="GC54" s="275">
        <v>17</v>
      </c>
      <c r="GD54" s="273">
        <v>74</v>
      </c>
      <c r="GE54" s="274">
        <v>68</v>
      </c>
      <c r="GF54" s="275">
        <v>71</v>
      </c>
      <c r="GG54" s="273">
        <v>16</v>
      </c>
      <c r="GH54" s="274">
        <v>7</v>
      </c>
      <c r="GI54" s="275">
        <v>11</v>
      </c>
      <c r="GJ54" s="273">
        <v>91</v>
      </c>
      <c r="GK54" s="274">
        <v>75</v>
      </c>
      <c r="GL54" s="275">
        <v>83</v>
      </c>
      <c r="GM54" s="273">
        <v>11</v>
      </c>
      <c r="GN54" s="274">
        <v>26</v>
      </c>
      <c r="GO54" s="275">
        <v>19</v>
      </c>
      <c r="GP54" s="273">
        <v>75</v>
      </c>
      <c r="GQ54" s="274">
        <v>68</v>
      </c>
      <c r="GR54" s="275">
        <v>71</v>
      </c>
      <c r="GS54" s="273">
        <v>14</v>
      </c>
      <c r="GT54" s="274">
        <v>6</v>
      </c>
      <c r="GU54" s="275">
        <v>10</v>
      </c>
      <c r="GV54" s="273">
        <v>89</v>
      </c>
      <c r="GW54" s="274">
        <v>74</v>
      </c>
      <c r="GX54" s="275">
        <v>81</v>
      </c>
    </row>
    <row r="55" spans="2:206" x14ac:dyDescent="0.35">
      <c r="C55" s="157"/>
      <c r="D55" s="157"/>
      <c r="E55" s="157"/>
      <c r="F55" s="157"/>
      <c r="G55" s="157"/>
      <c r="H55" s="157"/>
      <c r="I55" s="157"/>
      <c r="J55" s="157"/>
      <c r="K55" s="157"/>
      <c r="L55" s="157"/>
      <c r="M55" s="157"/>
      <c r="N55" s="157"/>
      <c r="O55" s="157"/>
      <c r="P55" s="157"/>
      <c r="Q55" s="157"/>
      <c r="R55" s="157"/>
      <c r="S55" s="157"/>
      <c r="T55" s="157"/>
      <c r="U55" s="157"/>
      <c r="V55" s="157"/>
      <c r="W55" s="157"/>
      <c r="X55" s="157"/>
      <c r="Y55" s="157"/>
      <c r="Z55" s="157"/>
      <c r="AA55" s="157"/>
      <c r="AB55" s="157"/>
      <c r="AC55" s="157"/>
      <c r="AD55" s="157"/>
      <c r="AE55" s="157"/>
      <c r="AF55" s="157"/>
      <c r="AG55" s="157"/>
      <c r="AH55" s="157"/>
      <c r="AI55" s="157"/>
      <c r="AJ55" s="157"/>
      <c r="AK55" s="157"/>
      <c r="AL55" s="157"/>
      <c r="AM55" s="157"/>
      <c r="AN55" s="157"/>
      <c r="AO55" s="157"/>
      <c r="AP55" s="157"/>
      <c r="AQ55" s="157"/>
      <c r="AR55" s="157"/>
      <c r="AS55" s="157"/>
      <c r="AT55" s="157"/>
      <c r="AU55" s="157"/>
      <c r="AV55" s="157"/>
      <c r="AW55" s="157"/>
      <c r="AX55" s="157"/>
      <c r="AY55" s="157"/>
      <c r="AZ55" s="157"/>
      <c r="BA55" s="157"/>
      <c r="BB55" s="157"/>
      <c r="BC55" s="157"/>
      <c r="BD55" s="157"/>
      <c r="BE55" s="157"/>
      <c r="BF55" s="157"/>
      <c r="BG55" s="157"/>
      <c r="BH55" s="157"/>
      <c r="BI55" s="157"/>
      <c r="BJ55" s="157"/>
      <c r="BK55" s="157"/>
      <c r="BL55" s="157"/>
      <c r="BM55" s="157"/>
      <c r="BN55" s="157"/>
      <c r="BO55" s="157"/>
      <c r="BP55" s="157"/>
      <c r="BQ55" s="157"/>
      <c r="BR55" s="157"/>
      <c r="BS55" s="157"/>
      <c r="BT55" s="157"/>
      <c r="BU55" s="157"/>
      <c r="BV55" s="157"/>
      <c r="BW55" s="157"/>
      <c r="BX55" s="157"/>
      <c r="BY55" s="157"/>
      <c r="BZ55" s="157"/>
      <c r="CA55" s="157"/>
      <c r="CB55" s="157"/>
      <c r="CC55" s="157"/>
      <c r="CD55" s="157"/>
      <c r="CE55" s="157"/>
      <c r="CF55" s="157"/>
      <c r="CG55" s="157"/>
      <c r="CH55" s="157"/>
      <c r="CI55" s="157"/>
      <c r="CJ55" s="157"/>
      <c r="CK55" s="157"/>
      <c r="CL55" s="157"/>
      <c r="CM55" s="157"/>
      <c r="CN55" s="157"/>
      <c r="CO55" s="157"/>
      <c r="CP55" s="157"/>
      <c r="CQ55" s="157"/>
      <c r="CR55" s="157"/>
      <c r="CS55" s="157"/>
      <c r="CT55" s="157"/>
      <c r="CU55" s="157"/>
      <c r="CV55" s="157"/>
      <c r="CW55" s="157"/>
      <c r="CX55" s="157"/>
      <c r="CY55" s="157"/>
      <c r="CZ55" s="157"/>
      <c r="DA55" s="157"/>
      <c r="DB55" s="157"/>
      <c r="DC55" s="157"/>
      <c r="DD55" s="157"/>
      <c r="DE55" s="157"/>
      <c r="DF55" s="157"/>
      <c r="DG55" s="157"/>
      <c r="DH55" s="157"/>
      <c r="DI55" s="157"/>
      <c r="DJ55" s="157"/>
      <c r="DK55" s="157"/>
      <c r="DL55" s="157"/>
      <c r="DM55" s="157"/>
      <c r="DN55" s="157"/>
      <c r="DO55" s="157"/>
      <c r="DP55" s="157"/>
      <c r="DQ55" s="157"/>
      <c r="DR55" s="157"/>
      <c r="DS55" s="157"/>
      <c r="DT55" s="157"/>
      <c r="DU55" s="157"/>
      <c r="DV55" s="157"/>
      <c r="DW55" s="157"/>
      <c r="DX55" s="157"/>
      <c r="DY55" s="157"/>
      <c r="DZ55" s="157"/>
      <c r="EA55" s="157"/>
      <c r="EB55" s="157"/>
      <c r="EC55" s="157"/>
      <c r="ED55" s="157"/>
      <c r="EE55" s="157"/>
      <c r="EF55" s="157"/>
      <c r="EG55" s="157"/>
      <c r="EH55" s="157"/>
      <c r="EI55" s="157"/>
      <c r="EJ55" s="157"/>
      <c r="EK55" s="157"/>
      <c r="EL55" s="157"/>
      <c r="EM55" s="157"/>
      <c r="EN55" s="157"/>
      <c r="EO55" s="157"/>
      <c r="EP55" s="157"/>
      <c r="EQ55" s="157"/>
      <c r="ER55" s="157"/>
      <c r="ES55" s="157"/>
      <c r="ET55" s="157"/>
      <c r="EU55" s="157"/>
      <c r="EV55" s="157"/>
      <c r="EW55" s="157"/>
      <c r="EX55" s="157"/>
      <c r="EY55" s="157"/>
      <c r="EZ55" s="157"/>
      <c r="FA55" s="157"/>
      <c r="FB55" s="157"/>
      <c r="FC55" s="157"/>
      <c r="FD55" s="157"/>
      <c r="FE55" s="157"/>
      <c r="FF55" s="157"/>
      <c r="FG55" s="157"/>
      <c r="FH55" s="157"/>
      <c r="FI55" s="157"/>
      <c r="FJ55" s="157"/>
      <c r="FK55" s="157"/>
      <c r="FL55" s="157"/>
      <c r="FM55" s="157"/>
      <c r="FN55" s="157"/>
      <c r="FO55" s="157"/>
      <c r="FP55" s="157"/>
      <c r="FQ55" s="157"/>
      <c r="FR55" s="157"/>
      <c r="FS55" s="157"/>
      <c r="FT55" s="157"/>
      <c r="FU55" s="157"/>
      <c r="FV55" s="157"/>
      <c r="FW55" s="157"/>
      <c r="FX55" s="157"/>
      <c r="FY55" s="157"/>
      <c r="FZ55" s="157"/>
      <c r="GA55" s="157"/>
      <c r="GB55" s="157"/>
      <c r="GC55" s="157"/>
      <c r="GD55" s="157"/>
      <c r="GE55" s="157"/>
      <c r="GF55" s="157"/>
      <c r="GG55" s="157"/>
      <c r="GH55" s="157"/>
      <c r="GI55" s="157"/>
      <c r="GJ55" s="157"/>
      <c r="GK55" s="157"/>
      <c r="GL55" s="157"/>
      <c r="GM55" s="157"/>
      <c r="GN55" s="157"/>
      <c r="GO55" s="157"/>
      <c r="GP55" s="157"/>
      <c r="GQ55" s="157"/>
      <c r="GR55" s="157"/>
      <c r="GS55" s="157"/>
      <c r="GT55" s="157"/>
      <c r="GU55" s="157"/>
    </row>
    <row r="56" spans="2:206" x14ac:dyDescent="0.35">
      <c r="C56" s="157"/>
      <c r="D56" s="157"/>
      <c r="E56" s="157"/>
      <c r="F56" s="157"/>
      <c r="G56" s="157"/>
      <c r="H56" s="157"/>
      <c r="I56" s="157"/>
      <c r="J56" s="157"/>
      <c r="K56" s="157"/>
      <c r="L56" s="157"/>
      <c r="M56" s="157"/>
      <c r="N56" s="157"/>
      <c r="O56" s="157"/>
      <c r="P56" s="157"/>
      <c r="Q56" s="157"/>
      <c r="R56" s="157"/>
      <c r="S56" s="157"/>
      <c r="T56" s="157"/>
      <c r="U56" s="157"/>
      <c r="V56" s="157"/>
      <c r="W56" s="157"/>
      <c r="X56" s="157"/>
      <c r="Y56" s="157"/>
      <c r="Z56" s="157"/>
      <c r="AA56" s="157"/>
      <c r="AB56" s="157"/>
      <c r="AC56" s="157"/>
      <c r="AD56" s="157"/>
      <c r="AE56" s="157"/>
      <c r="AF56" s="157"/>
      <c r="AG56" s="157"/>
      <c r="AH56" s="157"/>
      <c r="AI56" s="157"/>
      <c r="AJ56" s="157"/>
      <c r="AK56" s="157"/>
      <c r="AL56" s="157"/>
      <c r="AM56" s="157"/>
      <c r="AN56" s="157"/>
      <c r="AO56" s="157"/>
      <c r="AP56" s="157"/>
      <c r="AQ56" s="157"/>
      <c r="AR56" s="157"/>
      <c r="AS56" s="157"/>
      <c r="AT56" s="157"/>
      <c r="AU56" s="157"/>
      <c r="AV56" s="157"/>
      <c r="AW56" s="157"/>
      <c r="AX56" s="157"/>
      <c r="AY56" s="157"/>
      <c r="AZ56" s="157"/>
      <c r="BA56" s="157"/>
      <c r="BB56" s="157"/>
      <c r="BC56" s="157"/>
      <c r="BD56" s="157"/>
      <c r="BE56" s="157"/>
      <c r="BF56" s="157"/>
      <c r="BG56" s="157"/>
      <c r="BH56" s="157"/>
      <c r="BI56" s="157"/>
      <c r="BJ56" s="157"/>
      <c r="BK56" s="157"/>
      <c r="BL56" s="157"/>
      <c r="BM56" s="157"/>
      <c r="BN56" s="157"/>
      <c r="BO56" s="157"/>
      <c r="BP56" s="157"/>
      <c r="BQ56" s="157"/>
      <c r="BR56" s="157"/>
      <c r="BS56" s="157"/>
      <c r="BT56" s="157"/>
      <c r="BU56" s="157"/>
      <c r="BV56" s="157"/>
      <c r="BW56" s="157"/>
      <c r="BX56" s="157"/>
      <c r="BY56" s="157"/>
      <c r="BZ56" s="157"/>
      <c r="CA56" s="157"/>
      <c r="CB56" s="157"/>
      <c r="CC56" s="157"/>
      <c r="CD56" s="157"/>
      <c r="CE56" s="157"/>
      <c r="CF56" s="157"/>
      <c r="CG56" s="157"/>
      <c r="CH56" s="157"/>
      <c r="CI56" s="157"/>
      <c r="CJ56" s="157"/>
      <c r="CK56" s="157"/>
      <c r="CL56" s="157"/>
      <c r="CM56" s="157"/>
      <c r="CN56" s="157"/>
      <c r="CO56" s="157"/>
      <c r="CP56" s="157"/>
      <c r="CQ56" s="157"/>
      <c r="CR56" s="157"/>
      <c r="CS56" s="157"/>
      <c r="CT56" s="157"/>
      <c r="CU56" s="157"/>
      <c r="CV56" s="157"/>
      <c r="CW56" s="157"/>
      <c r="CX56" s="157"/>
      <c r="CY56" s="157"/>
      <c r="CZ56" s="157"/>
      <c r="DA56" s="157"/>
      <c r="DB56" s="157"/>
      <c r="DC56" s="157"/>
      <c r="DD56" s="157"/>
      <c r="DE56" s="157"/>
      <c r="DF56" s="157"/>
      <c r="DG56" s="157"/>
      <c r="DH56" s="157"/>
      <c r="DI56" s="157"/>
      <c r="DJ56" s="157"/>
      <c r="DK56" s="157"/>
      <c r="DL56" s="157"/>
      <c r="DM56" s="157"/>
      <c r="DN56" s="157"/>
      <c r="DO56" s="157"/>
      <c r="DP56" s="157"/>
      <c r="DQ56" s="157"/>
      <c r="DR56" s="157"/>
      <c r="DS56" s="157"/>
      <c r="DT56" s="157"/>
      <c r="DU56" s="157"/>
      <c r="DV56" s="157"/>
      <c r="DW56" s="157"/>
      <c r="DX56" s="157"/>
      <c r="DY56" s="157"/>
      <c r="DZ56" s="157"/>
      <c r="EA56" s="157"/>
      <c r="EB56" s="157"/>
      <c r="EC56" s="157"/>
      <c r="ED56" s="157"/>
      <c r="EE56" s="157"/>
      <c r="EF56" s="157"/>
      <c r="EG56" s="157"/>
      <c r="EH56" s="157"/>
      <c r="EI56" s="157"/>
      <c r="EJ56" s="157"/>
      <c r="EK56" s="157"/>
      <c r="EL56" s="157"/>
      <c r="EM56" s="157"/>
      <c r="EN56" s="157"/>
      <c r="EO56" s="157"/>
      <c r="EP56" s="157"/>
      <c r="EQ56" s="157"/>
      <c r="ER56" s="157"/>
      <c r="ES56" s="157"/>
      <c r="ET56" s="157"/>
      <c r="EU56" s="157"/>
      <c r="EV56" s="157"/>
      <c r="EW56" s="157"/>
      <c r="EX56" s="157"/>
      <c r="EY56" s="157"/>
      <c r="EZ56" s="157"/>
      <c r="FA56" s="157"/>
      <c r="FB56" s="157"/>
      <c r="FC56" s="157"/>
      <c r="FD56" s="157"/>
      <c r="FE56" s="157"/>
      <c r="FF56" s="157"/>
      <c r="FG56" s="157"/>
      <c r="FH56" s="157"/>
      <c r="FI56" s="157"/>
      <c r="FJ56" s="157"/>
      <c r="FK56" s="157"/>
      <c r="FL56" s="157"/>
      <c r="FM56" s="157"/>
      <c r="FN56" s="157"/>
      <c r="FO56" s="157"/>
      <c r="FP56" s="157"/>
      <c r="FQ56" s="157"/>
      <c r="FR56" s="157"/>
      <c r="FS56" s="157"/>
      <c r="FT56" s="157"/>
      <c r="FU56" s="157"/>
      <c r="FV56" s="157"/>
      <c r="FW56" s="157"/>
      <c r="FX56" s="157"/>
      <c r="FY56" s="157"/>
      <c r="FZ56" s="157"/>
      <c r="GA56" s="157"/>
      <c r="GB56" s="157"/>
      <c r="GC56" s="157"/>
      <c r="GD56" s="157"/>
      <c r="GE56" s="157"/>
      <c r="GF56" s="157"/>
      <c r="GG56" s="157"/>
      <c r="GH56" s="157"/>
      <c r="GI56" s="157"/>
      <c r="GJ56" s="157"/>
      <c r="GK56" s="157"/>
      <c r="GL56" s="157"/>
      <c r="GM56" s="157"/>
      <c r="GN56" s="157"/>
      <c r="GO56" s="157"/>
      <c r="GP56" s="157"/>
      <c r="GQ56" s="157"/>
      <c r="GR56" s="157"/>
      <c r="GS56" s="157"/>
      <c r="GT56" s="157"/>
      <c r="GU56" s="157"/>
    </row>
    <row r="57" spans="2:206" ht="14.25" x14ac:dyDescent="0.45">
      <c r="B57" s="292">
        <v>1</v>
      </c>
      <c r="C57" s="292">
        <v>2</v>
      </c>
      <c r="D57" s="292">
        <v>3</v>
      </c>
      <c r="E57" s="292">
        <v>4</v>
      </c>
      <c r="F57" s="292">
        <v>5</v>
      </c>
      <c r="G57" s="292">
        <v>6</v>
      </c>
      <c r="H57" s="292">
        <v>7</v>
      </c>
      <c r="I57" s="292">
        <v>8</v>
      </c>
      <c r="J57" s="292">
        <v>9</v>
      </c>
      <c r="K57" s="292">
        <v>10</v>
      </c>
      <c r="L57" s="292">
        <v>11</v>
      </c>
      <c r="M57" s="292">
        <v>12</v>
      </c>
      <c r="N57" s="292">
        <v>13</v>
      </c>
      <c r="O57" s="292">
        <v>14</v>
      </c>
      <c r="P57" s="292">
        <v>15</v>
      </c>
      <c r="Q57" s="292">
        <v>16</v>
      </c>
      <c r="R57" s="292">
        <v>17</v>
      </c>
      <c r="S57" s="292">
        <v>18</v>
      </c>
      <c r="T57" s="292">
        <v>19</v>
      </c>
      <c r="U57" s="292">
        <v>20</v>
      </c>
      <c r="V57" s="292">
        <v>21</v>
      </c>
      <c r="W57" s="292">
        <v>22</v>
      </c>
      <c r="X57" s="292">
        <v>23</v>
      </c>
      <c r="Y57" s="292">
        <v>24</v>
      </c>
      <c r="Z57" s="292">
        <v>25</v>
      </c>
      <c r="AA57" s="292">
        <v>26</v>
      </c>
      <c r="AB57" s="292">
        <v>27</v>
      </c>
      <c r="AC57" s="292">
        <v>28</v>
      </c>
      <c r="AD57" s="292">
        <v>29</v>
      </c>
      <c r="AE57" s="292">
        <v>30</v>
      </c>
      <c r="AF57" s="292">
        <v>31</v>
      </c>
      <c r="AG57" s="292">
        <v>32</v>
      </c>
      <c r="AH57" s="292">
        <v>33</v>
      </c>
      <c r="AI57" s="292">
        <v>34</v>
      </c>
      <c r="AJ57" s="292">
        <v>35</v>
      </c>
      <c r="AK57" s="292">
        <v>36</v>
      </c>
      <c r="AL57" s="292">
        <v>37</v>
      </c>
      <c r="AM57" s="292">
        <v>38</v>
      </c>
      <c r="AN57" s="292">
        <v>39</v>
      </c>
      <c r="AO57" s="292">
        <v>40</v>
      </c>
      <c r="AP57" s="292">
        <v>41</v>
      </c>
      <c r="AQ57" s="292">
        <v>42</v>
      </c>
      <c r="AR57" s="292">
        <v>43</v>
      </c>
      <c r="AS57" s="292">
        <v>44</v>
      </c>
      <c r="AT57" s="292">
        <v>45</v>
      </c>
      <c r="AU57" s="292">
        <v>46</v>
      </c>
      <c r="AV57" s="292">
        <v>47</v>
      </c>
      <c r="AW57" s="292">
        <v>48</v>
      </c>
      <c r="AX57" s="292">
        <v>49</v>
      </c>
      <c r="AY57" s="292">
        <v>50</v>
      </c>
      <c r="AZ57" s="292">
        <v>51</v>
      </c>
      <c r="BA57" s="292">
        <v>52</v>
      </c>
      <c r="BB57" s="292">
        <v>53</v>
      </c>
      <c r="BC57" s="292">
        <v>54</v>
      </c>
      <c r="BD57" s="292">
        <v>55</v>
      </c>
      <c r="BE57" s="292">
        <v>56</v>
      </c>
      <c r="BF57" s="292">
        <v>57</v>
      </c>
      <c r="BG57" s="292">
        <v>58</v>
      </c>
      <c r="BH57" s="292">
        <v>59</v>
      </c>
      <c r="BI57" s="292">
        <v>60</v>
      </c>
      <c r="BJ57" s="292">
        <v>61</v>
      </c>
      <c r="BK57" s="292">
        <v>62</v>
      </c>
      <c r="BL57" s="292">
        <v>63</v>
      </c>
      <c r="BM57" s="292">
        <v>64</v>
      </c>
      <c r="BN57" s="292">
        <v>65</v>
      </c>
      <c r="BO57" s="292">
        <v>66</v>
      </c>
      <c r="BP57" s="292">
        <v>67</v>
      </c>
      <c r="BQ57" s="292">
        <v>68</v>
      </c>
      <c r="BR57" s="292">
        <v>69</v>
      </c>
      <c r="BS57" s="292">
        <v>70</v>
      </c>
      <c r="BT57" s="292">
        <v>71</v>
      </c>
      <c r="BU57" s="292">
        <v>72</v>
      </c>
      <c r="BV57" s="292">
        <v>73</v>
      </c>
      <c r="BW57" s="292">
        <v>74</v>
      </c>
      <c r="BX57" s="292">
        <v>75</v>
      </c>
      <c r="BY57" s="292">
        <v>76</v>
      </c>
      <c r="BZ57" s="292">
        <v>77</v>
      </c>
      <c r="CA57" s="292">
        <v>78</v>
      </c>
      <c r="CB57" s="292">
        <v>79</v>
      </c>
      <c r="CC57" s="292">
        <v>80</v>
      </c>
      <c r="CD57" s="292">
        <v>81</v>
      </c>
      <c r="CE57" s="292">
        <v>82</v>
      </c>
      <c r="CF57" s="292">
        <v>83</v>
      </c>
      <c r="CG57" s="292">
        <v>84</v>
      </c>
      <c r="CH57" s="292">
        <v>85</v>
      </c>
      <c r="CI57" s="292">
        <v>86</v>
      </c>
      <c r="CJ57" s="292">
        <v>87</v>
      </c>
      <c r="CK57" s="292">
        <v>88</v>
      </c>
      <c r="CL57" s="292">
        <v>89</v>
      </c>
      <c r="CM57" s="292">
        <v>90</v>
      </c>
      <c r="CN57" s="292">
        <v>91</v>
      </c>
      <c r="CO57" s="292">
        <v>92</v>
      </c>
      <c r="CP57" s="292">
        <v>93</v>
      </c>
      <c r="CQ57" s="292">
        <v>94</v>
      </c>
      <c r="CR57" s="292">
        <v>95</v>
      </c>
      <c r="CS57" s="292">
        <v>96</v>
      </c>
      <c r="CT57" s="292">
        <v>97</v>
      </c>
      <c r="CU57" s="292">
        <v>98</v>
      </c>
      <c r="CV57" s="292">
        <v>99</v>
      </c>
      <c r="CW57" s="292">
        <v>100</v>
      </c>
      <c r="CX57" s="292">
        <v>101</v>
      </c>
      <c r="CY57" s="292">
        <v>102</v>
      </c>
      <c r="CZ57" s="292">
        <v>103</v>
      </c>
      <c r="DA57" s="292">
        <v>104</v>
      </c>
      <c r="DB57" s="292">
        <v>105</v>
      </c>
      <c r="DC57" s="292">
        <v>106</v>
      </c>
      <c r="DD57" s="292">
        <v>107</v>
      </c>
      <c r="DE57" s="292">
        <v>108</v>
      </c>
      <c r="DF57" s="292">
        <v>109</v>
      </c>
      <c r="DG57" s="292">
        <v>110</v>
      </c>
      <c r="DH57" s="292">
        <v>111</v>
      </c>
      <c r="DI57" s="292">
        <v>112</v>
      </c>
      <c r="DJ57" s="292">
        <v>113</v>
      </c>
      <c r="DK57" s="292">
        <v>114</v>
      </c>
      <c r="DL57" s="292">
        <v>115</v>
      </c>
      <c r="DM57" s="292">
        <v>116</v>
      </c>
      <c r="DN57" s="292">
        <v>117</v>
      </c>
      <c r="DO57" s="292">
        <v>118</v>
      </c>
      <c r="DP57" s="292">
        <v>119</v>
      </c>
      <c r="DQ57" s="292">
        <v>120</v>
      </c>
      <c r="DR57" s="292">
        <v>121</v>
      </c>
      <c r="DS57" s="292">
        <v>122</v>
      </c>
      <c r="DT57" s="292">
        <v>123</v>
      </c>
      <c r="DU57" s="292">
        <v>124</v>
      </c>
      <c r="DV57" s="292">
        <v>125</v>
      </c>
      <c r="DW57" s="292">
        <v>126</v>
      </c>
      <c r="DX57" s="292">
        <v>127</v>
      </c>
      <c r="DY57" s="292">
        <v>128</v>
      </c>
      <c r="DZ57" s="292">
        <v>129</v>
      </c>
      <c r="EA57" s="292">
        <v>130</v>
      </c>
      <c r="EB57" s="292">
        <v>131</v>
      </c>
      <c r="EC57" s="292">
        <v>132</v>
      </c>
      <c r="ED57" s="292">
        <v>133</v>
      </c>
      <c r="EE57" s="292">
        <v>134</v>
      </c>
      <c r="EF57" s="292">
        <v>135</v>
      </c>
      <c r="EG57" s="292">
        <v>136</v>
      </c>
      <c r="EH57" s="292">
        <v>137</v>
      </c>
      <c r="EI57" s="292">
        <v>138</v>
      </c>
      <c r="EJ57" s="292">
        <v>139</v>
      </c>
      <c r="EK57" s="292">
        <v>140</v>
      </c>
      <c r="EL57" s="292">
        <v>141</v>
      </c>
      <c r="EM57" s="292">
        <v>142</v>
      </c>
      <c r="EN57" s="292">
        <v>143</v>
      </c>
      <c r="EO57" s="292">
        <v>144</v>
      </c>
      <c r="EP57" s="292">
        <v>145</v>
      </c>
      <c r="EQ57" s="292">
        <v>146</v>
      </c>
      <c r="ER57" s="292">
        <v>147</v>
      </c>
      <c r="ES57" s="292">
        <v>148</v>
      </c>
      <c r="ET57" s="292">
        <v>149</v>
      </c>
      <c r="EU57" s="292">
        <v>150</v>
      </c>
      <c r="EV57" s="292">
        <v>151</v>
      </c>
      <c r="EW57" s="292">
        <v>152</v>
      </c>
      <c r="EX57" s="292">
        <v>153</v>
      </c>
      <c r="EY57" s="292">
        <v>154</v>
      </c>
      <c r="EZ57" s="292">
        <v>155</v>
      </c>
      <c r="FA57" s="292">
        <v>156</v>
      </c>
      <c r="FB57" s="292">
        <v>157</v>
      </c>
      <c r="FC57" s="292">
        <v>158</v>
      </c>
      <c r="FD57" s="292">
        <v>159</v>
      </c>
      <c r="FE57" s="292">
        <v>160</v>
      </c>
      <c r="FF57" s="292">
        <v>161</v>
      </c>
      <c r="FG57" s="292">
        <v>162</v>
      </c>
      <c r="FH57" s="292">
        <v>163</v>
      </c>
      <c r="FI57" s="292">
        <v>164</v>
      </c>
      <c r="FJ57" s="292">
        <v>165</v>
      </c>
      <c r="FK57" s="292">
        <v>166</v>
      </c>
      <c r="FL57" s="292">
        <v>167</v>
      </c>
      <c r="FM57" s="292">
        <v>168</v>
      </c>
      <c r="FN57" s="292">
        <v>169</v>
      </c>
      <c r="FO57" s="292">
        <v>170</v>
      </c>
      <c r="FP57" s="292">
        <v>171</v>
      </c>
      <c r="FQ57" s="292">
        <v>172</v>
      </c>
      <c r="FR57" s="292">
        <v>173</v>
      </c>
      <c r="FS57" s="292">
        <v>174</v>
      </c>
      <c r="FT57" s="292">
        <v>175</v>
      </c>
      <c r="FU57" s="292">
        <v>176</v>
      </c>
      <c r="FV57" s="292">
        <v>177</v>
      </c>
      <c r="FW57" s="292">
        <v>178</v>
      </c>
      <c r="FX57" s="292">
        <v>179</v>
      </c>
      <c r="FY57" s="292">
        <v>180</v>
      </c>
      <c r="FZ57" s="292">
        <v>181</v>
      </c>
      <c r="GA57" s="292">
        <v>182</v>
      </c>
      <c r="GB57" s="292">
        <v>183</v>
      </c>
      <c r="GC57" s="292">
        <v>184</v>
      </c>
      <c r="GD57" s="292">
        <v>185</v>
      </c>
      <c r="GE57" s="292">
        <v>186</v>
      </c>
      <c r="GF57" s="292">
        <v>187</v>
      </c>
      <c r="GG57" s="292">
        <v>188</v>
      </c>
      <c r="GH57" s="292">
        <v>189</v>
      </c>
      <c r="GI57" s="292">
        <v>190</v>
      </c>
      <c r="GJ57" s="292">
        <v>191</v>
      </c>
      <c r="GK57" s="292">
        <v>192</v>
      </c>
      <c r="GL57" s="292">
        <v>193</v>
      </c>
      <c r="GM57" s="292">
        <v>194</v>
      </c>
      <c r="GN57" s="292">
        <v>195</v>
      </c>
      <c r="GO57" s="292">
        <v>196</v>
      </c>
      <c r="GP57" s="292">
        <v>197</v>
      </c>
      <c r="GQ57" s="292">
        <v>198</v>
      </c>
      <c r="GR57" s="292">
        <v>199</v>
      </c>
      <c r="GS57" s="292">
        <v>200</v>
      </c>
      <c r="GT57" s="292">
        <v>201</v>
      </c>
      <c r="GU57" s="292">
        <v>202</v>
      </c>
      <c r="GV57" s="292">
        <v>203</v>
      </c>
      <c r="GW57" s="292">
        <v>204</v>
      </c>
      <c r="GX57" s="292">
        <v>205</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99"/>
  </sheetPr>
  <dimension ref="A1:GX57"/>
  <sheetViews>
    <sheetView topLeftCell="A10" workbookViewId="0">
      <selection activeCell="A47" sqref="A47"/>
    </sheetView>
  </sheetViews>
  <sheetFormatPr defaultRowHeight="12.75" x14ac:dyDescent="0.35"/>
  <sheetData>
    <row r="1" spans="1:206" ht="15" x14ac:dyDescent="0.4">
      <c r="A1" s="159" t="s">
        <v>193</v>
      </c>
    </row>
    <row r="2" spans="1:206" x14ac:dyDescent="0.35">
      <c r="A2" s="157" t="s">
        <v>183</v>
      </c>
      <c r="B2" t="s">
        <v>183</v>
      </c>
      <c r="C2" t="s">
        <v>540</v>
      </c>
      <c r="O2" t="s">
        <v>541</v>
      </c>
      <c r="AA2" t="s">
        <v>542</v>
      </c>
      <c r="AM2" t="s">
        <v>543</v>
      </c>
      <c r="AY2" t="s">
        <v>544</v>
      </c>
      <c r="BK2" t="s">
        <v>545</v>
      </c>
      <c r="BW2" t="s">
        <v>546</v>
      </c>
      <c r="CI2" t="s">
        <v>547</v>
      </c>
      <c r="CU2" t="s">
        <v>548</v>
      </c>
      <c r="DG2" t="s">
        <v>549</v>
      </c>
      <c r="DS2" t="s">
        <v>550</v>
      </c>
      <c r="EE2" t="s">
        <v>551</v>
      </c>
      <c r="EQ2" t="s">
        <v>552</v>
      </c>
      <c r="FC2" t="s">
        <v>553</v>
      </c>
      <c r="FO2" t="s">
        <v>554</v>
      </c>
      <c r="GA2" t="s">
        <v>555</v>
      </c>
      <c r="GM2" t="s">
        <v>556</v>
      </c>
    </row>
    <row r="3" spans="1:206" x14ac:dyDescent="0.35">
      <c r="C3" t="s">
        <v>198</v>
      </c>
      <c r="F3" t="s">
        <v>557</v>
      </c>
      <c r="I3" t="s">
        <v>558</v>
      </c>
      <c r="L3" t="s">
        <v>523</v>
      </c>
      <c r="O3" t="s">
        <v>198</v>
      </c>
      <c r="R3" t="s">
        <v>557</v>
      </c>
      <c r="U3" t="s">
        <v>558</v>
      </c>
      <c r="X3" t="s">
        <v>523</v>
      </c>
      <c r="AA3" t="s">
        <v>198</v>
      </c>
      <c r="AD3" t="s">
        <v>557</v>
      </c>
      <c r="AG3" t="s">
        <v>558</v>
      </c>
      <c r="AJ3" t="s">
        <v>523</v>
      </c>
      <c r="AM3" t="s">
        <v>198</v>
      </c>
      <c r="AP3" t="s">
        <v>557</v>
      </c>
      <c r="AS3" t="s">
        <v>558</v>
      </c>
      <c r="AV3" t="s">
        <v>523</v>
      </c>
      <c r="AY3" t="s">
        <v>198</v>
      </c>
      <c r="BB3" t="s">
        <v>557</v>
      </c>
      <c r="BE3" t="s">
        <v>558</v>
      </c>
      <c r="BH3" t="s">
        <v>523</v>
      </c>
      <c r="BK3" t="s">
        <v>198</v>
      </c>
      <c r="BN3" t="s">
        <v>557</v>
      </c>
      <c r="BQ3" t="s">
        <v>558</v>
      </c>
      <c r="BT3" t="s">
        <v>523</v>
      </c>
      <c r="BW3" t="s">
        <v>198</v>
      </c>
      <c r="BZ3" t="s">
        <v>557</v>
      </c>
      <c r="CC3" t="s">
        <v>558</v>
      </c>
      <c r="CF3" t="s">
        <v>523</v>
      </c>
      <c r="CI3" t="s">
        <v>198</v>
      </c>
      <c r="CL3" t="s">
        <v>557</v>
      </c>
      <c r="CO3" t="s">
        <v>558</v>
      </c>
      <c r="CR3" t="s">
        <v>523</v>
      </c>
      <c r="CU3" t="s">
        <v>198</v>
      </c>
      <c r="CX3" t="s">
        <v>557</v>
      </c>
      <c r="DA3" t="s">
        <v>558</v>
      </c>
      <c r="DD3" t="s">
        <v>523</v>
      </c>
      <c r="DG3" t="s">
        <v>198</v>
      </c>
      <c r="DJ3" t="s">
        <v>557</v>
      </c>
      <c r="DM3" t="s">
        <v>558</v>
      </c>
      <c r="DP3" t="s">
        <v>523</v>
      </c>
      <c r="DS3" t="s">
        <v>198</v>
      </c>
      <c r="DV3" t="s">
        <v>557</v>
      </c>
      <c r="DY3" t="s">
        <v>558</v>
      </c>
      <c r="EB3" t="s">
        <v>523</v>
      </c>
      <c r="EE3" t="s">
        <v>198</v>
      </c>
      <c r="EH3" t="s">
        <v>557</v>
      </c>
      <c r="EK3" t="s">
        <v>558</v>
      </c>
      <c r="EN3" t="s">
        <v>523</v>
      </c>
      <c r="EQ3" t="s">
        <v>198</v>
      </c>
      <c r="ET3" t="s">
        <v>557</v>
      </c>
      <c r="EW3" t="s">
        <v>558</v>
      </c>
      <c r="EZ3" t="s">
        <v>523</v>
      </c>
      <c r="FC3" t="s">
        <v>198</v>
      </c>
      <c r="FF3" t="s">
        <v>557</v>
      </c>
      <c r="FI3" t="s">
        <v>558</v>
      </c>
      <c r="FL3" t="s">
        <v>523</v>
      </c>
      <c r="FO3" t="s">
        <v>198</v>
      </c>
      <c r="FR3" t="s">
        <v>557</v>
      </c>
      <c r="FU3" t="s">
        <v>558</v>
      </c>
      <c r="FX3" t="s">
        <v>523</v>
      </c>
      <c r="GA3" t="s">
        <v>198</v>
      </c>
      <c r="GD3" t="s">
        <v>557</v>
      </c>
      <c r="GG3" t="s">
        <v>558</v>
      </c>
      <c r="GJ3" t="s">
        <v>523</v>
      </c>
      <c r="GM3" t="s">
        <v>198</v>
      </c>
      <c r="GP3" t="s">
        <v>557</v>
      </c>
      <c r="GS3" t="s">
        <v>558</v>
      </c>
      <c r="GV3" t="s">
        <v>523</v>
      </c>
    </row>
    <row r="4" spans="1:206" x14ac:dyDescent="0.35">
      <c r="C4" t="s">
        <v>528</v>
      </c>
      <c r="F4" t="s">
        <v>528</v>
      </c>
      <c r="I4" t="s">
        <v>528</v>
      </c>
      <c r="O4" t="s">
        <v>528</v>
      </c>
      <c r="R4" t="s">
        <v>528</v>
      </c>
      <c r="U4" t="s">
        <v>528</v>
      </c>
      <c r="AA4" t="s">
        <v>528</v>
      </c>
      <c r="AD4" t="s">
        <v>528</v>
      </c>
      <c r="AG4" t="s">
        <v>528</v>
      </c>
      <c r="AM4" t="s">
        <v>528</v>
      </c>
      <c r="AP4" t="s">
        <v>528</v>
      </c>
      <c r="AS4" t="s">
        <v>528</v>
      </c>
      <c r="AY4" t="s">
        <v>528</v>
      </c>
      <c r="BB4" t="s">
        <v>528</v>
      </c>
      <c r="BE4" t="s">
        <v>528</v>
      </c>
      <c r="BK4" t="s">
        <v>528</v>
      </c>
      <c r="BN4" t="s">
        <v>528</v>
      </c>
      <c r="BQ4" t="s">
        <v>528</v>
      </c>
      <c r="BW4" t="s">
        <v>528</v>
      </c>
      <c r="BZ4" t="s">
        <v>528</v>
      </c>
      <c r="CC4" t="s">
        <v>528</v>
      </c>
      <c r="CI4" t="s">
        <v>528</v>
      </c>
      <c r="CL4" t="s">
        <v>528</v>
      </c>
      <c r="CO4" t="s">
        <v>528</v>
      </c>
      <c r="CU4" t="s">
        <v>528</v>
      </c>
      <c r="CX4" t="s">
        <v>528</v>
      </c>
      <c r="DA4" t="s">
        <v>528</v>
      </c>
      <c r="DG4" t="s">
        <v>528</v>
      </c>
      <c r="DJ4" t="s">
        <v>528</v>
      </c>
      <c r="DM4" t="s">
        <v>528</v>
      </c>
      <c r="DS4" t="s">
        <v>528</v>
      </c>
      <c r="DV4" t="s">
        <v>528</v>
      </c>
      <c r="DY4" t="s">
        <v>528</v>
      </c>
      <c r="EE4" t="s">
        <v>528</v>
      </c>
      <c r="EH4" t="s">
        <v>528</v>
      </c>
      <c r="EK4" t="s">
        <v>528</v>
      </c>
      <c r="EQ4" t="s">
        <v>528</v>
      </c>
      <c r="ET4" t="s">
        <v>528</v>
      </c>
      <c r="EW4" t="s">
        <v>528</v>
      </c>
      <c r="FC4" t="s">
        <v>528</v>
      </c>
      <c r="FF4" t="s">
        <v>528</v>
      </c>
      <c r="FI4" t="s">
        <v>528</v>
      </c>
      <c r="FO4" t="s">
        <v>528</v>
      </c>
      <c r="FR4" t="s">
        <v>528</v>
      </c>
      <c r="FU4" t="s">
        <v>528</v>
      </c>
      <c r="GA4" t="s">
        <v>528</v>
      </c>
      <c r="GD4" t="s">
        <v>528</v>
      </c>
      <c r="GG4" t="s">
        <v>528</v>
      </c>
      <c r="GM4" t="s">
        <v>528</v>
      </c>
      <c r="GP4" t="s">
        <v>528</v>
      </c>
      <c r="GS4" t="s">
        <v>528</v>
      </c>
    </row>
    <row r="5" spans="1:206" x14ac:dyDescent="0.35">
      <c r="C5" s="273" t="s">
        <v>412</v>
      </c>
      <c r="D5" s="274" t="s">
        <v>184</v>
      </c>
      <c r="E5" s="275" t="s">
        <v>236</v>
      </c>
      <c r="F5" s="273" t="s">
        <v>412</v>
      </c>
      <c r="G5" s="274" t="s">
        <v>184</v>
      </c>
      <c r="H5" s="275" t="s">
        <v>236</v>
      </c>
      <c r="I5" s="273" t="s">
        <v>412</v>
      </c>
      <c r="J5" s="274" t="s">
        <v>184</v>
      </c>
      <c r="K5" s="275" t="s">
        <v>236</v>
      </c>
      <c r="L5" s="273" t="s">
        <v>412</v>
      </c>
      <c r="M5" s="274" t="s">
        <v>184</v>
      </c>
      <c r="N5" s="275" t="s">
        <v>236</v>
      </c>
      <c r="O5" s="273" t="s">
        <v>412</v>
      </c>
      <c r="P5" s="274" t="s">
        <v>184</v>
      </c>
      <c r="Q5" s="275" t="s">
        <v>236</v>
      </c>
      <c r="R5" s="273" t="s">
        <v>412</v>
      </c>
      <c r="S5" s="274" t="s">
        <v>184</v>
      </c>
      <c r="T5" s="275" t="s">
        <v>236</v>
      </c>
      <c r="U5" s="273" t="s">
        <v>412</v>
      </c>
      <c r="V5" s="274" t="s">
        <v>184</v>
      </c>
      <c r="W5" s="275" t="s">
        <v>236</v>
      </c>
      <c r="X5" s="273" t="s">
        <v>412</v>
      </c>
      <c r="Y5" s="274" t="s">
        <v>184</v>
      </c>
      <c r="Z5" s="275" t="s">
        <v>236</v>
      </c>
      <c r="AA5" s="273" t="s">
        <v>412</v>
      </c>
      <c r="AB5" s="274" t="s">
        <v>184</v>
      </c>
      <c r="AC5" s="275" t="s">
        <v>236</v>
      </c>
      <c r="AD5" s="273" t="s">
        <v>412</v>
      </c>
      <c r="AE5" s="274" t="s">
        <v>184</v>
      </c>
      <c r="AF5" s="275" t="s">
        <v>236</v>
      </c>
      <c r="AG5" s="273" t="s">
        <v>412</v>
      </c>
      <c r="AH5" s="274" t="s">
        <v>184</v>
      </c>
      <c r="AI5" s="275" t="s">
        <v>236</v>
      </c>
      <c r="AJ5" s="273" t="s">
        <v>412</v>
      </c>
      <c r="AK5" s="274" t="s">
        <v>184</v>
      </c>
      <c r="AL5" s="275" t="s">
        <v>236</v>
      </c>
      <c r="AM5" s="273" t="s">
        <v>412</v>
      </c>
      <c r="AN5" s="274" t="s">
        <v>184</v>
      </c>
      <c r="AO5" s="275" t="s">
        <v>236</v>
      </c>
      <c r="AP5" s="273" t="s">
        <v>412</v>
      </c>
      <c r="AQ5" s="274" t="s">
        <v>184</v>
      </c>
      <c r="AR5" s="275" t="s">
        <v>236</v>
      </c>
      <c r="AS5" s="273" t="s">
        <v>412</v>
      </c>
      <c r="AT5" s="274" t="s">
        <v>184</v>
      </c>
      <c r="AU5" s="275" t="s">
        <v>236</v>
      </c>
      <c r="AV5" s="273" t="s">
        <v>412</v>
      </c>
      <c r="AW5" s="274" t="s">
        <v>184</v>
      </c>
      <c r="AX5" s="275" t="s">
        <v>236</v>
      </c>
      <c r="AY5" s="273" t="s">
        <v>412</v>
      </c>
      <c r="AZ5" s="274" t="s">
        <v>184</v>
      </c>
      <c r="BA5" s="275" t="s">
        <v>236</v>
      </c>
      <c r="BB5" s="273" t="s">
        <v>412</v>
      </c>
      <c r="BC5" s="274" t="s">
        <v>184</v>
      </c>
      <c r="BD5" s="275" t="s">
        <v>236</v>
      </c>
      <c r="BE5" s="273" t="s">
        <v>412</v>
      </c>
      <c r="BF5" s="274" t="s">
        <v>184</v>
      </c>
      <c r="BG5" s="275" t="s">
        <v>236</v>
      </c>
      <c r="BH5" s="273" t="s">
        <v>412</v>
      </c>
      <c r="BI5" s="274" t="s">
        <v>184</v>
      </c>
      <c r="BJ5" s="275" t="s">
        <v>236</v>
      </c>
      <c r="BK5" s="273" t="s">
        <v>412</v>
      </c>
      <c r="BL5" s="274" t="s">
        <v>184</v>
      </c>
      <c r="BM5" s="275" t="s">
        <v>236</v>
      </c>
      <c r="BN5" s="273" t="s">
        <v>412</v>
      </c>
      <c r="BO5" s="274" t="s">
        <v>184</v>
      </c>
      <c r="BP5" s="275" t="s">
        <v>236</v>
      </c>
      <c r="BQ5" s="273" t="s">
        <v>412</v>
      </c>
      <c r="BR5" s="274" t="s">
        <v>184</v>
      </c>
      <c r="BS5" s="275" t="s">
        <v>236</v>
      </c>
      <c r="BT5" s="273" t="s">
        <v>412</v>
      </c>
      <c r="BU5" s="274" t="s">
        <v>184</v>
      </c>
      <c r="BV5" s="275" t="s">
        <v>236</v>
      </c>
      <c r="BW5" s="273" t="s">
        <v>412</v>
      </c>
      <c r="BX5" s="274" t="s">
        <v>184</v>
      </c>
      <c r="BY5" s="275" t="s">
        <v>236</v>
      </c>
      <c r="BZ5" s="273" t="s">
        <v>412</v>
      </c>
      <c r="CA5" s="274" t="s">
        <v>184</v>
      </c>
      <c r="CB5" s="275" t="s">
        <v>236</v>
      </c>
      <c r="CC5" s="273" t="s">
        <v>412</v>
      </c>
      <c r="CD5" s="274" t="s">
        <v>184</v>
      </c>
      <c r="CE5" s="275" t="s">
        <v>236</v>
      </c>
      <c r="CF5" s="273" t="s">
        <v>412</v>
      </c>
      <c r="CG5" s="274" t="s">
        <v>184</v>
      </c>
      <c r="CH5" s="275" t="s">
        <v>236</v>
      </c>
      <c r="CI5" s="273" t="s">
        <v>412</v>
      </c>
      <c r="CJ5" s="274" t="s">
        <v>184</v>
      </c>
      <c r="CK5" s="275" t="s">
        <v>236</v>
      </c>
      <c r="CL5" s="273" t="s">
        <v>412</v>
      </c>
      <c r="CM5" s="274" t="s">
        <v>184</v>
      </c>
      <c r="CN5" s="275" t="s">
        <v>236</v>
      </c>
      <c r="CO5" s="273" t="s">
        <v>412</v>
      </c>
      <c r="CP5" s="274" t="s">
        <v>184</v>
      </c>
      <c r="CQ5" s="275" t="s">
        <v>236</v>
      </c>
      <c r="CR5" s="273" t="s">
        <v>412</v>
      </c>
      <c r="CS5" s="274" t="s">
        <v>184</v>
      </c>
      <c r="CT5" s="275" t="s">
        <v>236</v>
      </c>
      <c r="CU5" s="273" t="s">
        <v>412</v>
      </c>
      <c r="CV5" s="274" t="s">
        <v>184</v>
      </c>
      <c r="CW5" s="275" t="s">
        <v>236</v>
      </c>
      <c r="CX5" s="273" t="s">
        <v>412</v>
      </c>
      <c r="CY5" s="274" t="s">
        <v>184</v>
      </c>
      <c r="CZ5" s="275" t="s">
        <v>236</v>
      </c>
      <c r="DA5" s="273" t="s">
        <v>412</v>
      </c>
      <c r="DB5" s="274" t="s">
        <v>184</v>
      </c>
      <c r="DC5" s="275" t="s">
        <v>236</v>
      </c>
      <c r="DD5" s="273" t="s">
        <v>412</v>
      </c>
      <c r="DE5" s="274" t="s">
        <v>184</v>
      </c>
      <c r="DF5" s="275" t="s">
        <v>236</v>
      </c>
      <c r="DG5" s="273" t="s">
        <v>412</v>
      </c>
      <c r="DH5" s="274" t="s">
        <v>184</v>
      </c>
      <c r="DI5" s="275" t="s">
        <v>236</v>
      </c>
      <c r="DJ5" s="273" t="s">
        <v>412</v>
      </c>
      <c r="DK5" s="274" t="s">
        <v>184</v>
      </c>
      <c r="DL5" s="275" t="s">
        <v>236</v>
      </c>
      <c r="DM5" s="273" t="s">
        <v>412</v>
      </c>
      <c r="DN5" s="274" t="s">
        <v>184</v>
      </c>
      <c r="DO5" s="275" t="s">
        <v>236</v>
      </c>
      <c r="DP5" s="273" t="s">
        <v>412</v>
      </c>
      <c r="DQ5" s="274" t="s">
        <v>184</v>
      </c>
      <c r="DR5" s="275" t="s">
        <v>236</v>
      </c>
      <c r="DS5" s="273" t="s">
        <v>412</v>
      </c>
      <c r="DT5" s="274" t="s">
        <v>184</v>
      </c>
      <c r="DU5" s="275" t="s">
        <v>236</v>
      </c>
      <c r="DV5" s="273" t="s">
        <v>412</v>
      </c>
      <c r="DW5" s="274" t="s">
        <v>184</v>
      </c>
      <c r="DX5" s="275" t="s">
        <v>236</v>
      </c>
      <c r="DY5" s="273" t="s">
        <v>412</v>
      </c>
      <c r="DZ5" s="274" t="s">
        <v>184</v>
      </c>
      <c r="EA5" s="275" t="s">
        <v>236</v>
      </c>
      <c r="EB5" s="273" t="s">
        <v>412</v>
      </c>
      <c r="EC5" s="274" t="s">
        <v>184</v>
      </c>
      <c r="ED5" s="275" t="s">
        <v>236</v>
      </c>
      <c r="EE5" s="273" t="s">
        <v>412</v>
      </c>
      <c r="EF5" s="274" t="s">
        <v>184</v>
      </c>
      <c r="EG5" s="275" t="s">
        <v>236</v>
      </c>
      <c r="EH5" s="273" t="s">
        <v>412</v>
      </c>
      <c r="EI5" s="274" t="s">
        <v>184</v>
      </c>
      <c r="EJ5" s="275" t="s">
        <v>236</v>
      </c>
      <c r="EK5" s="273" t="s">
        <v>412</v>
      </c>
      <c r="EL5" s="274" t="s">
        <v>184</v>
      </c>
      <c r="EM5" s="275" t="s">
        <v>236</v>
      </c>
      <c r="EN5" s="273" t="s">
        <v>412</v>
      </c>
      <c r="EO5" s="274" t="s">
        <v>184</v>
      </c>
      <c r="EP5" s="275" t="s">
        <v>236</v>
      </c>
      <c r="EQ5" s="273" t="s">
        <v>412</v>
      </c>
      <c r="ER5" s="274" t="s">
        <v>184</v>
      </c>
      <c r="ES5" s="275" t="s">
        <v>236</v>
      </c>
      <c r="ET5" s="273" t="s">
        <v>412</v>
      </c>
      <c r="EU5" s="274" t="s">
        <v>184</v>
      </c>
      <c r="EV5" s="275" t="s">
        <v>236</v>
      </c>
      <c r="EW5" s="273" t="s">
        <v>412</v>
      </c>
      <c r="EX5" s="274" t="s">
        <v>184</v>
      </c>
      <c r="EY5" s="275" t="s">
        <v>236</v>
      </c>
      <c r="EZ5" s="273" t="s">
        <v>412</v>
      </c>
      <c r="FA5" s="274" t="s">
        <v>184</v>
      </c>
      <c r="FB5" s="275" t="s">
        <v>236</v>
      </c>
      <c r="FC5" s="273" t="s">
        <v>412</v>
      </c>
      <c r="FD5" s="274" t="s">
        <v>184</v>
      </c>
      <c r="FE5" s="275" t="s">
        <v>236</v>
      </c>
      <c r="FF5" s="273" t="s">
        <v>412</v>
      </c>
      <c r="FG5" s="274" t="s">
        <v>184</v>
      </c>
      <c r="FH5" s="275" t="s">
        <v>236</v>
      </c>
      <c r="FI5" s="273" t="s">
        <v>412</v>
      </c>
      <c r="FJ5" s="274" t="s">
        <v>184</v>
      </c>
      <c r="FK5" s="275" t="s">
        <v>236</v>
      </c>
      <c r="FL5" s="273" t="s">
        <v>412</v>
      </c>
      <c r="FM5" s="274" t="s">
        <v>184</v>
      </c>
      <c r="FN5" s="275" t="s">
        <v>236</v>
      </c>
      <c r="FO5" s="273" t="s">
        <v>412</v>
      </c>
      <c r="FP5" s="274" t="s">
        <v>184</v>
      </c>
      <c r="FQ5" s="275" t="s">
        <v>236</v>
      </c>
      <c r="FR5" s="273" t="s">
        <v>412</v>
      </c>
      <c r="FS5" s="274" t="s">
        <v>184</v>
      </c>
      <c r="FT5" s="275" t="s">
        <v>236</v>
      </c>
      <c r="FU5" s="273" t="s">
        <v>412</v>
      </c>
      <c r="FV5" s="274" t="s">
        <v>184</v>
      </c>
      <c r="FW5" s="275" t="s">
        <v>236</v>
      </c>
      <c r="FX5" s="273" t="s">
        <v>412</v>
      </c>
      <c r="FY5" s="274" t="s">
        <v>184</v>
      </c>
      <c r="FZ5" s="275" t="s">
        <v>236</v>
      </c>
      <c r="GA5" s="273" t="s">
        <v>412</v>
      </c>
      <c r="GB5" s="274" t="s">
        <v>184</v>
      </c>
      <c r="GC5" s="275" t="s">
        <v>236</v>
      </c>
      <c r="GD5" s="273" t="s">
        <v>412</v>
      </c>
      <c r="GE5" s="274" t="s">
        <v>184</v>
      </c>
      <c r="GF5" s="275" t="s">
        <v>236</v>
      </c>
      <c r="GG5" s="273" t="s">
        <v>412</v>
      </c>
      <c r="GH5" s="274" t="s">
        <v>184</v>
      </c>
      <c r="GI5" s="275" t="s">
        <v>236</v>
      </c>
      <c r="GJ5" s="273" t="s">
        <v>412</v>
      </c>
      <c r="GK5" s="274" t="s">
        <v>184</v>
      </c>
      <c r="GL5" s="275" t="s">
        <v>236</v>
      </c>
      <c r="GM5" s="273" t="s">
        <v>412</v>
      </c>
      <c r="GN5" s="274" t="s">
        <v>184</v>
      </c>
      <c r="GO5" s="275" t="s">
        <v>236</v>
      </c>
      <c r="GP5" s="273" t="s">
        <v>412</v>
      </c>
      <c r="GQ5" s="274" t="s">
        <v>184</v>
      </c>
      <c r="GR5" s="275" t="s">
        <v>236</v>
      </c>
      <c r="GS5" s="273" t="s">
        <v>412</v>
      </c>
      <c r="GT5" s="274" t="s">
        <v>184</v>
      </c>
      <c r="GU5" s="275" t="s">
        <v>236</v>
      </c>
      <c r="GV5" s="273" t="s">
        <v>412</v>
      </c>
      <c r="GW5" s="274" t="s">
        <v>184</v>
      </c>
      <c r="GX5" s="275" t="s">
        <v>236</v>
      </c>
    </row>
    <row r="6" spans="1:206" x14ac:dyDescent="0.35">
      <c r="C6" s="273" t="s">
        <v>185</v>
      </c>
      <c r="D6" s="274" t="s">
        <v>185</v>
      </c>
      <c r="E6" s="275" t="s">
        <v>185</v>
      </c>
      <c r="F6" s="273" t="s">
        <v>185</v>
      </c>
      <c r="G6" s="274" t="s">
        <v>185</v>
      </c>
      <c r="H6" s="275" t="s">
        <v>185</v>
      </c>
      <c r="I6" s="273" t="s">
        <v>185</v>
      </c>
      <c r="J6" s="274" t="s">
        <v>185</v>
      </c>
      <c r="K6" s="275" t="s">
        <v>185</v>
      </c>
      <c r="L6" s="273" t="s">
        <v>185</v>
      </c>
      <c r="M6" s="274" t="s">
        <v>185</v>
      </c>
      <c r="N6" s="275" t="s">
        <v>185</v>
      </c>
      <c r="O6" s="273" t="s">
        <v>185</v>
      </c>
      <c r="P6" s="274" t="s">
        <v>185</v>
      </c>
      <c r="Q6" s="275" t="s">
        <v>185</v>
      </c>
      <c r="R6" s="273" t="s">
        <v>185</v>
      </c>
      <c r="S6" s="274" t="s">
        <v>185</v>
      </c>
      <c r="T6" s="275" t="s">
        <v>185</v>
      </c>
      <c r="U6" s="273" t="s">
        <v>185</v>
      </c>
      <c r="V6" s="274" t="s">
        <v>185</v>
      </c>
      <c r="W6" s="275" t="s">
        <v>185</v>
      </c>
      <c r="X6" s="273" t="s">
        <v>185</v>
      </c>
      <c r="Y6" s="274" t="s">
        <v>185</v>
      </c>
      <c r="Z6" s="275" t="s">
        <v>185</v>
      </c>
      <c r="AA6" s="273" t="s">
        <v>185</v>
      </c>
      <c r="AB6" s="274" t="s">
        <v>185</v>
      </c>
      <c r="AC6" s="275" t="s">
        <v>185</v>
      </c>
      <c r="AD6" s="273" t="s">
        <v>185</v>
      </c>
      <c r="AE6" s="274" t="s">
        <v>185</v>
      </c>
      <c r="AF6" s="275" t="s">
        <v>185</v>
      </c>
      <c r="AG6" s="273" t="s">
        <v>185</v>
      </c>
      <c r="AH6" s="274" t="s">
        <v>185</v>
      </c>
      <c r="AI6" s="275" t="s">
        <v>185</v>
      </c>
      <c r="AJ6" s="273" t="s">
        <v>185</v>
      </c>
      <c r="AK6" s="274" t="s">
        <v>185</v>
      </c>
      <c r="AL6" s="275" t="s">
        <v>185</v>
      </c>
      <c r="AM6" s="273" t="s">
        <v>185</v>
      </c>
      <c r="AN6" s="274" t="s">
        <v>185</v>
      </c>
      <c r="AO6" s="275" t="s">
        <v>185</v>
      </c>
      <c r="AP6" s="273" t="s">
        <v>185</v>
      </c>
      <c r="AQ6" s="274" t="s">
        <v>185</v>
      </c>
      <c r="AR6" s="275" t="s">
        <v>185</v>
      </c>
      <c r="AS6" s="273" t="s">
        <v>185</v>
      </c>
      <c r="AT6" s="274" t="s">
        <v>185</v>
      </c>
      <c r="AU6" s="275" t="s">
        <v>185</v>
      </c>
      <c r="AV6" s="273" t="s">
        <v>185</v>
      </c>
      <c r="AW6" s="274" t="s">
        <v>185</v>
      </c>
      <c r="AX6" s="275" t="s">
        <v>185</v>
      </c>
      <c r="AY6" s="273" t="s">
        <v>185</v>
      </c>
      <c r="AZ6" s="274" t="s">
        <v>185</v>
      </c>
      <c r="BA6" s="275" t="s">
        <v>185</v>
      </c>
      <c r="BB6" s="273" t="s">
        <v>185</v>
      </c>
      <c r="BC6" s="274" t="s">
        <v>185</v>
      </c>
      <c r="BD6" s="275" t="s">
        <v>185</v>
      </c>
      <c r="BE6" s="273" t="s">
        <v>185</v>
      </c>
      <c r="BF6" s="274" t="s">
        <v>185</v>
      </c>
      <c r="BG6" s="275" t="s">
        <v>185</v>
      </c>
      <c r="BH6" s="273" t="s">
        <v>185</v>
      </c>
      <c r="BI6" s="274" t="s">
        <v>185</v>
      </c>
      <c r="BJ6" s="275" t="s">
        <v>185</v>
      </c>
      <c r="BK6" s="273" t="s">
        <v>185</v>
      </c>
      <c r="BL6" s="274" t="s">
        <v>185</v>
      </c>
      <c r="BM6" s="275" t="s">
        <v>185</v>
      </c>
      <c r="BN6" s="273" t="s">
        <v>185</v>
      </c>
      <c r="BO6" s="274" t="s">
        <v>185</v>
      </c>
      <c r="BP6" s="275" t="s">
        <v>185</v>
      </c>
      <c r="BQ6" s="273" t="s">
        <v>185</v>
      </c>
      <c r="BR6" s="274" t="s">
        <v>185</v>
      </c>
      <c r="BS6" s="275" t="s">
        <v>185</v>
      </c>
      <c r="BT6" s="273" t="s">
        <v>185</v>
      </c>
      <c r="BU6" s="274" t="s">
        <v>185</v>
      </c>
      <c r="BV6" s="275" t="s">
        <v>185</v>
      </c>
      <c r="BW6" s="273" t="s">
        <v>185</v>
      </c>
      <c r="BX6" s="274" t="s">
        <v>185</v>
      </c>
      <c r="BY6" s="275" t="s">
        <v>185</v>
      </c>
      <c r="BZ6" s="273" t="s">
        <v>185</v>
      </c>
      <c r="CA6" s="274" t="s">
        <v>185</v>
      </c>
      <c r="CB6" s="275" t="s">
        <v>185</v>
      </c>
      <c r="CC6" s="273" t="s">
        <v>185</v>
      </c>
      <c r="CD6" s="274" t="s">
        <v>185</v>
      </c>
      <c r="CE6" s="275" t="s">
        <v>185</v>
      </c>
      <c r="CF6" s="273" t="s">
        <v>185</v>
      </c>
      <c r="CG6" s="274" t="s">
        <v>185</v>
      </c>
      <c r="CH6" s="275" t="s">
        <v>185</v>
      </c>
      <c r="CI6" s="273" t="s">
        <v>185</v>
      </c>
      <c r="CJ6" s="274" t="s">
        <v>185</v>
      </c>
      <c r="CK6" s="275" t="s">
        <v>185</v>
      </c>
      <c r="CL6" s="273" t="s">
        <v>185</v>
      </c>
      <c r="CM6" s="274" t="s">
        <v>185</v>
      </c>
      <c r="CN6" s="275" t="s">
        <v>185</v>
      </c>
      <c r="CO6" s="273" t="s">
        <v>185</v>
      </c>
      <c r="CP6" s="274" t="s">
        <v>185</v>
      </c>
      <c r="CQ6" s="275" t="s">
        <v>185</v>
      </c>
      <c r="CR6" s="273" t="s">
        <v>185</v>
      </c>
      <c r="CS6" s="274" t="s">
        <v>185</v>
      </c>
      <c r="CT6" s="275" t="s">
        <v>185</v>
      </c>
      <c r="CU6" s="273" t="s">
        <v>185</v>
      </c>
      <c r="CV6" s="274" t="s">
        <v>185</v>
      </c>
      <c r="CW6" s="275" t="s">
        <v>185</v>
      </c>
      <c r="CX6" s="273" t="s">
        <v>185</v>
      </c>
      <c r="CY6" s="274" t="s">
        <v>185</v>
      </c>
      <c r="CZ6" s="275" t="s">
        <v>185</v>
      </c>
      <c r="DA6" s="273" t="s">
        <v>185</v>
      </c>
      <c r="DB6" s="274" t="s">
        <v>185</v>
      </c>
      <c r="DC6" s="275" t="s">
        <v>185</v>
      </c>
      <c r="DD6" s="273" t="s">
        <v>185</v>
      </c>
      <c r="DE6" s="274" t="s">
        <v>185</v>
      </c>
      <c r="DF6" s="275" t="s">
        <v>185</v>
      </c>
      <c r="DG6" s="273" t="s">
        <v>185</v>
      </c>
      <c r="DH6" s="274" t="s">
        <v>185</v>
      </c>
      <c r="DI6" s="275" t="s">
        <v>185</v>
      </c>
      <c r="DJ6" s="273" t="s">
        <v>185</v>
      </c>
      <c r="DK6" s="274" t="s">
        <v>185</v>
      </c>
      <c r="DL6" s="275" t="s">
        <v>185</v>
      </c>
      <c r="DM6" s="273" t="s">
        <v>185</v>
      </c>
      <c r="DN6" s="274" t="s">
        <v>185</v>
      </c>
      <c r="DO6" s="275" t="s">
        <v>185</v>
      </c>
      <c r="DP6" s="273" t="s">
        <v>185</v>
      </c>
      <c r="DQ6" s="274" t="s">
        <v>185</v>
      </c>
      <c r="DR6" s="275" t="s">
        <v>185</v>
      </c>
      <c r="DS6" s="273" t="s">
        <v>185</v>
      </c>
      <c r="DT6" s="274" t="s">
        <v>185</v>
      </c>
      <c r="DU6" s="275" t="s">
        <v>185</v>
      </c>
      <c r="DV6" s="273" t="s">
        <v>185</v>
      </c>
      <c r="DW6" s="274" t="s">
        <v>185</v>
      </c>
      <c r="DX6" s="275" t="s">
        <v>185</v>
      </c>
      <c r="DY6" s="273" t="s">
        <v>185</v>
      </c>
      <c r="DZ6" s="274" t="s">
        <v>185</v>
      </c>
      <c r="EA6" s="275" t="s">
        <v>185</v>
      </c>
      <c r="EB6" s="273" t="s">
        <v>185</v>
      </c>
      <c r="EC6" s="274" t="s">
        <v>185</v>
      </c>
      <c r="ED6" s="275" t="s">
        <v>185</v>
      </c>
      <c r="EE6" s="273" t="s">
        <v>185</v>
      </c>
      <c r="EF6" s="274" t="s">
        <v>185</v>
      </c>
      <c r="EG6" s="275" t="s">
        <v>185</v>
      </c>
      <c r="EH6" s="273" t="s">
        <v>185</v>
      </c>
      <c r="EI6" s="274" t="s">
        <v>185</v>
      </c>
      <c r="EJ6" s="275" t="s">
        <v>185</v>
      </c>
      <c r="EK6" s="273" t="s">
        <v>185</v>
      </c>
      <c r="EL6" s="274" t="s">
        <v>185</v>
      </c>
      <c r="EM6" s="275" t="s">
        <v>185</v>
      </c>
      <c r="EN6" s="273" t="s">
        <v>185</v>
      </c>
      <c r="EO6" s="274" t="s">
        <v>185</v>
      </c>
      <c r="EP6" s="275" t="s">
        <v>185</v>
      </c>
      <c r="EQ6" s="273" t="s">
        <v>185</v>
      </c>
      <c r="ER6" s="274" t="s">
        <v>185</v>
      </c>
      <c r="ES6" s="275" t="s">
        <v>185</v>
      </c>
      <c r="ET6" s="273" t="s">
        <v>185</v>
      </c>
      <c r="EU6" s="274" t="s">
        <v>185</v>
      </c>
      <c r="EV6" s="275" t="s">
        <v>185</v>
      </c>
      <c r="EW6" s="273" t="s">
        <v>185</v>
      </c>
      <c r="EX6" s="274" t="s">
        <v>185</v>
      </c>
      <c r="EY6" s="275" t="s">
        <v>185</v>
      </c>
      <c r="EZ6" s="273" t="s">
        <v>185</v>
      </c>
      <c r="FA6" s="274" t="s">
        <v>185</v>
      </c>
      <c r="FB6" s="275" t="s">
        <v>185</v>
      </c>
      <c r="FC6" s="273" t="s">
        <v>185</v>
      </c>
      <c r="FD6" s="274" t="s">
        <v>185</v>
      </c>
      <c r="FE6" s="275" t="s">
        <v>185</v>
      </c>
      <c r="FF6" s="273" t="s">
        <v>185</v>
      </c>
      <c r="FG6" s="274" t="s">
        <v>185</v>
      </c>
      <c r="FH6" s="275" t="s">
        <v>185</v>
      </c>
      <c r="FI6" s="273" t="s">
        <v>185</v>
      </c>
      <c r="FJ6" s="274" t="s">
        <v>185</v>
      </c>
      <c r="FK6" s="275" t="s">
        <v>185</v>
      </c>
      <c r="FL6" s="273" t="s">
        <v>185</v>
      </c>
      <c r="FM6" s="274" t="s">
        <v>185</v>
      </c>
      <c r="FN6" s="275" t="s">
        <v>185</v>
      </c>
      <c r="FO6" s="273" t="s">
        <v>185</v>
      </c>
      <c r="FP6" s="274" t="s">
        <v>185</v>
      </c>
      <c r="FQ6" s="275" t="s">
        <v>185</v>
      </c>
      <c r="FR6" s="273" t="s">
        <v>185</v>
      </c>
      <c r="FS6" s="274" t="s">
        <v>185</v>
      </c>
      <c r="FT6" s="275" t="s">
        <v>185</v>
      </c>
      <c r="FU6" s="273" t="s">
        <v>185</v>
      </c>
      <c r="FV6" s="274" t="s">
        <v>185</v>
      </c>
      <c r="FW6" s="275" t="s">
        <v>185</v>
      </c>
      <c r="FX6" s="273" t="s">
        <v>185</v>
      </c>
      <c r="FY6" s="274" t="s">
        <v>185</v>
      </c>
      <c r="FZ6" s="275" t="s">
        <v>185</v>
      </c>
      <c r="GA6" s="273" t="s">
        <v>185</v>
      </c>
      <c r="GB6" s="274" t="s">
        <v>185</v>
      </c>
      <c r="GC6" s="275" t="s">
        <v>185</v>
      </c>
      <c r="GD6" s="273" t="s">
        <v>185</v>
      </c>
      <c r="GE6" s="274" t="s">
        <v>185</v>
      </c>
      <c r="GF6" s="275" t="s">
        <v>185</v>
      </c>
      <c r="GG6" s="273" t="s">
        <v>185</v>
      </c>
      <c r="GH6" s="274" t="s">
        <v>185</v>
      </c>
      <c r="GI6" s="275" t="s">
        <v>185</v>
      </c>
      <c r="GJ6" s="273" t="s">
        <v>185</v>
      </c>
      <c r="GK6" s="274" t="s">
        <v>185</v>
      </c>
      <c r="GL6" s="275" t="s">
        <v>185</v>
      </c>
      <c r="GM6" s="273" t="s">
        <v>185</v>
      </c>
      <c r="GN6" s="274" t="s">
        <v>185</v>
      </c>
      <c r="GO6" s="275" t="s">
        <v>185</v>
      </c>
      <c r="GP6" s="273" t="s">
        <v>185</v>
      </c>
      <c r="GQ6" s="274" t="s">
        <v>185</v>
      </c>
      <c r="GR6" s="275" t="s">
        <v>185</v>
      </c>
      <c r="GS6" s="273" t="s">
        <v>185</v>
      </c>
      <c r="GT6" s="274" t="s">
        <v>185</v>
      </c>
      <c r="GU6" s="275" t="s">
        <v>185</v>
      </c>
      <c r="GV6" s="273" t="s">
        <v>185</v>
      </c>
      <c r="GW6" s="274" t="s">
        <v>185</v>
      </c>
      <c r="GX6" s="275" t="s">
        <v>185</v>
      </c>
    </row>
    <row r="7" spans="1:206" x14ac:dyDescent="0.35">
      <c r="A7" t="s">
        <v>186</v>
      </c>
      <c r="B7" t="s">
        <v>216</v>
      </c>
      <c r="C7" s="483">
        <v>15</v>
      </c>
      <c r="D7" s="484">
        <v>27</v>
      </c>
      <c r="E7" s="485">
        <v>21</v>
      </c>
      <c r="F7" s="486">
        <v>63</v>
      </c>
      <c r="G7" s="484">
        <v>59</v>
      </c>
      <c r="H7" s="485">
        <v>61</v>
      </c>
      <c r="I7" s="486">
        <v>22</v>
      </c>
      <c r="J7" s="484">
        <v>14</v>
      </c>
      <c r="K7" s="485">
        <v>18</v>
      </c>
      <c r="L7" s="486">
        <v>85</v>
      </c>
      <c r="M7" s="484">
        <v>73</v>
      </c>
      <c r="N7" s="485">
        <v>79</v>
      </c>
      <c r="O7" s="486">
        <v>18</v>
      </c>
      <c r="P7" s="484">
        <v>28</v>
      </c>
      <c r="Q7" s="485">
        <v>23</v>
      </c>
      <c r="R7" s="486">
        <v>63</v>
      </c>
      <c r="S7" s="484">
        <v>58</v>
      </c>
      <c r="T7" s="485">
        <v>60</v>
      </c>
      <c r="U7" s="486">
        <v>20</v>
      </c>
      <c r="V7" s="484">
        <v>14</v>
      </c>
      <c r="W7" s="485">
        <v>17</v>
      </c>
      <c r="X7" s="486">
        <v>82</v>
      </c>
      <c r="Y7" s="484">
        <v>72</v>
      </c>
      <c r="Z7" s="485">
        <v>77</v>
      </c>
      <c r="AA7" s="486">
        <v>20</v>
      </c>
      <c r="AB7" s="484">
        <v>31</v>
      </c>
      <c r="AC7" s="485">
        <v>26</v>
      </c>
      <c r="AD7" s="486">
        <v>65</v>
      </c>
      <c r="AE7" s="484">
        <v>58</v>
      </c>
      <c r="AF7" s="485">
        <v>62</v>
      </c>
      <c r="AG7" s="486">
        <v>15</v>
      </c>
      <c r="AH7" s="484">
        <v>10</v>
      </c>
      <c r="AI7" s="485">
        <v>13</v>
      </c>
      <c r="AJ7" s="486">
        <v>80</v>
      </c>
      <c r="AK7" s="484">
        <v>69</v>
      </c>
      <c r="AL7" s="485">
        <v>74</v>
      </c>
      <c r="AM7" s="486">
        <v>9</v>
      </c>
      <c r="AN7" s="484">
        <v>18</v>
      </c>
      <c r="AO7" s="485">
        <v>13</v>
      </c>
      <c r="AP7" s="486">
        <v>72</v>
      </c>
      <c r="AQ7" s="484">
        <v>70</v>
      </c>
      <c r="AR7" s="485">
        <v>71</v>
      </c>
      <c r="AS7" s="486">
        <v>20</v>
      </c>
      <c r="AT7" s="484">
        <v>12</v>
      </c>
      <c r="AU7" s="485">
        <v>16</v>
      </c>
      <c r="AV7" s="486">
        <v>91</v>
      </c>
      <c r="AW7" s="484">
        <v>82</v>
      </c>
      <c r="AX7" s="485">
        <v>87</v>
      </c>
      <c r="AY7" s="486">
        <v>10</v>
      </c>
      <c r="AZ7" s="484">
        <v>18</v>
      </c>
      <c r="BA7" s="485">
        <v>14</v>
      </c>
      <c r="BB7" s="486">
        <v>72</v>
      </c>
      <c r="BC7" s="484">
        <v>70</v>
      </c>
      <c r="BD7" s="485">
        <v>71</v>
      </c>
      <c r="BE7" s="486">
        <v>18</v>
      </c>
      <c r="BF7" s="484">
        <v>12</v>
      </c>
      <c r="BG7" s="485">
        <v>15</v>
      </c>
      <c r="BH7" s="486">
        <v>90</v>
      </c>
      <c r="BI7" s="484">
        <v>82</v>
      </c>
      <c r="BJ7" s="485">
        <v>86</v>
      </c>
      <c r="BK7" s="486">
        <v>14</v>
      </c>
      <c r="BL7" s="484">
        <v>22</v>
      </c>
      <c r="BM7" s="485">
        <v>18</v>
      </c>
      <c r="BN7" s="486">
        <v>70</v>
      </c>
      <c r="BO7" s="484">
        <v>67</v>
      </c>
      <c r="BP7" s="485">
        <v>68</v>
      </c>
      <c r="BQ7" s="486">
        <v>16</v>
      </c>
      <c r="BR7" s="484">
        <v>11</v>
      </c>
      <c r="BS7" s="485">
        <v>14</v>
      </c>
      <c r="BT7" s="486">
        <v>86</v>
      </c>
      <c r="BU7" s="484">
        <v>78</v>
      </c>
      <c r="BV7" s="485">
        <v>82</v>
      </c>
      <c r="BW7" s="486">
        <v>11</v>
      </c>
      <c r="BX7" s="484">
        <v>22</v>
      </c>
      <c r="BY7" s="485">
        <v>17</v>
      </c>
      <c r="BZ7" s="486">
        <v>72</v>
      </c>
      <c r="CA7" s="484">
        <v>68</v>
      </c>
      <c r="CB7" s="485">
        <v>70</v>
      </c>
      <c r="CC7" s="486">
        <v>17</v>
      </c>
      <c r="CD7" s="484">
        <v>10</v>
      </c>
      <c r="CE7" s="485">
        <v>14</v>
      </c>
      <c r="CF7" s="486">
        <v>89</v>
      </c>
      <c r="CG7" s="484">
        <v>78</v>
      </c>
      <c r="CH7" s="485">
        <v>83</v>
      </c>
      <c r="CI7" s="486">
        <v>11</v>
      </c>
      <c r="CJ7" s="484">
        <v>20</v>
      </c>
      <c r="CK7" s="485">
        <v>16</v>
      </c>
      <c r="CL7" s="486">
        <v>73</v>
      </c>
      <c r="CM7" s="484">
        <v>70</v>
      </c>
      <c r="CN7" s="485">
        <v>72</v>
      </c>
      <c r="CO7" s="486">
        <v>16</v>
      </c>
      <c r="CP7" s="484">
        <v>10</v>
      </c>
      <c r="CQ7" s="485">
        <v>13</v>
      </c>
      <c r="CR7" s="486">
        <v>89</v>
      </c>
      <c r="CS7" s="484">
        <v>80</v>
      </c>
      <c r="CT7" s="485">
        <v>84</v>
      </c>
      <c r="CU7" s="486">
        <v>24</v>
      </c>
      <c r="CV7" s="484">
        <v>35</v>
      </c>
      <c r="CW7" s="485">
        <v>30</v>
      </c>
      <c r="CX7" s="486">
        <v>55</v>
      </c>
      <c r="CY7" s="484">
        <v>49</v>
      </c>
      <c r="CZ7" s="485">
        <v>52</v>
      </c>
      <c r="DA7" s="486">
        <v>21</v>
      </c>
      <c r="DB7" s="484">
        <v>16</v>
      </c>
      <c r="DC7" s="485">
        <v>19</v>
      </c>
      <c r="DD7" s="486">
        <v>76</v>
      </c>
      <c r="DE7" s="484">
        <v>65</v>
      </c>
      <c r="DF7" s="485">
        <v>70</v>
      </c>
      <c r="DG7" s="486">
        <v>28</v>
      </c>
      <c r="DH7" s="484">
        <v>42</v>
      </c>
      <c r="DI7" s="485">
        <v>35</v>
      </c>
      <c r="DJ7" s="486">
        <v>56</v>
      </c>
      <c r="DK7" s="484">
        <v>48</v>
      </c>
      <c r="DL7" s="485">
        <v>52</v>
      </c>
      <c r="DM7" s="486">
        <v>16</v>
      </c>
      <c r="DN7" s="484">
        <v>9</v>
      </c>
      <c r="DO7" s="485">
        <v>13</v>
      </c>
      <c r="DP7" s="486">
        <v>72</v>
      </c>
      <c r="DQ7" s="484">
        <v>58</v>
      </c>
      <c r="DR7" s="485">
        <v>65</v>
      </c>
      <c r="DS7" s="486">
        <v>25</v>
      </c>
      <c r="DT7" s="484">
        <v>34</v>
      </c>
      <c r="DU7" s="485">
        <v>30</v>
      </c>
      <c r="DV7" s="486">
        <v>61</v>
      </c>
      <c r="DW7" s="484">
        <v>53</v>
      </c>
      <c r="DX7" s="485">
        <v>57</v>
      </c>
      <c r="DY7" s="486">
        <v>13</v>
      </c>
      <c r="DZ7" s="484">
        <v>13</v>
      </c>
      <c r="EA7" s="485">
        <v>13</v>
      </c>
      <c r="EB7" s="486">
        <v>75</v>
      </c>
      <c r="EC7" s="484">
        <v>66</v>
      </c>
      <c r="ED7" s="485">
        <v>70</v>
      </c>
      <c r="EE7" s="486">
        <v>23</v>
      </c>
      <c r="EF7" s="484">
        <v>32</v>
      </c>
      <c r="EG7" s="485">
        <v>28</v>
      </c>
      <c r="EH7" s="486">
        <v>66</v>
      </c>
      <c r="EI7" s="484">
        <v>58</v>
      </c>
      <c r="EJ7" s="485">
        <v>62</v>
      </c>
      <c r="EK7" s="486">
        <v>11</v>
      </c>
      <c r="EL7" s="484">
        <v>10</v>
      </c>
      <c r="EM7" s="485">
        <v>11</v>
      </c>
      <c r="EN7" s="486">
        <v>77</v>
      </c>
      <c r="EO7" s="484">
        <v>68</v>
      </c>
      <c r="EP7" s="485">
        <v>72</v>
      </c>
      <c r="EQ7" s="486">
        <v>19</v>
      </c>
      <c r="ER7" s="484">
        <v>30</v>
      </c>
      <c r="ES7" s="485">
        <v>24</v>
      </c>
      <c r="ET7" s="486">
        <v>70</v>
      </c>
      <c r="EU7" s="484">
        <v>63</v>
      </c>
      <c r="EV7" s="485">
        <v>66</v>
      </c>
      <c r="EW7" s="486">
        <v>11</v>
      </c>
      <c r="EX7" s="484">
        <v>8</v>
      </c>
      <c r="EY7" s="485">
        <v>9</v>
      </c>
      <c r="EZ7" s="486">
        <v>81</v>
      </c>
      <c r="FA7" s="484">
        <v>70</v>
      </c>
      <c r="FB7" s="485">
        <v>76</v>
      </c>
      <c r="FC7" s="486">
        <v>21</v>
      </c>
      <c r="FD7" s="484">
        <v>30</v>
      </c>
      <c r="FE7" s="485">
        <v>25</v>
      </c>
      <c r="FF7" s="486">
        <v>70</v>
      </c>
      <c r="FG7" s="484">
        <v>62</v>
      </c>
      <c r="FH7" s="485">
        <v>66</v>
      </c>
      <c r="FI7" s="486">
        <v>9</v>
      </c>
      <c r="FJ7" s="484">
        <v>8</v>
      </c>
      <c r="FK7" s="485">
        <v>9</v>
      </c>
      <c r="FL7" s="486">
        <v>79</v>
      </c>
      <c r="FM7" s="484">
        <v>70</v>
      </c>
      <c r="FN7" s="485">
        <v>75</v>
      </c>
      <c r="FO7" s="486">
        <v>14</v>
      </c>
      <c r="FP7" s="484">
        <v>16</v>
      </c>
      <c r="FQ7" s="485">
        <v>15</v>
      </c>
      <c r="FR7" s="486">
        <v>78</v>
      </c>
      <c r="FS7" s="484">
        <v>74</v>
      </c>
      <c r="FT7" s="485">
        <v>76</v>
      </c>
      <c r="FU7" s="486">
        <v>8</v>
      </c>
      <c r="FV7" s="484">
        <v>10</v>
      </c>
      <c r="FW7" s="485">
        <v>9</v>
      </c>
      <c r="FX7" s="486">
        <v>86</v>
      </c>
      <c r="FY7" s="484">
        <v>84</v>
      </c>
      <c r="FZ7" s="485">
        <v>85</v>
      </c>
      <c r="GA7" s="486">
        <v>12</v>
      </c>
      <c r="GB7" s="484">
        <v>27</v>
      </c>
      <c r="GC7" s="485">
        <v>20</v>
      </c>
      <c r="GD7" s="486">
        <v>74</v>
      </c>
      <c r="GE7" s="484">
        <v>66</v>
      </c>
      <c r="GF7" s="485">
        <v>70</v>
      </c>
      <c r="GG7" s="486">
        <v>14</v>
      </c>
      <c r="GH7" s="484">
        <v>6</v>
      </c>
      <c r="GI7" s="485">
        <v>10</v>
      </c>
      <c r="GJ7" s="486">
        <v>88</v>
      </c>
      <c r="GK7" s="484">
        <v>73</v>
      </c>
      <c r="GL7" s="485">
        <v>80</v>
      </c>
      <c r="GM7" s="486">
        <v>15</v>
      </c>
      <c r="GN7" s="484">
        <v>30</v>
      </c>
      <c r="GO7" s="485">
        <v>22</v>
      </c>
      <c r="GP7" s="486">
        <v>73</v>
      </c>
      <c r="GQ7" s="484">
        <v>65</v>
      </c>
      <c r="GR7" s="485">
        <v>69</v>
      </c>
      <c r="GS7" s="486">
        <v>12</v>
      </c>
      <c r="GT7" s="484">
        <v>6</v>
      </c>
      <c r="GU7" s="485">
        <v>9</v>
      </c>
      <c r="GV7" s="486">
        <v>85</v>
      </c>
      <c r="GW7" s="484">
        <v>70</v>
      </c>
      <c r="GX7" s="485">
        <v>78</v>
      </c>
    </row>
    <row r="8" spans="1:206" x14ac:dyDescent="0.35">
      <c r="B8" t="s">
        <v>220</v>
      </c>
      <c r="C8" s="486">
        <v>12</v>
      </c>
      <c r="D8" s="484">
        <v>25</v>
      </c>
      <c r="E8" s="485">
        <v>19</v>
      </c>
      <c r="F8" s="486">
        <v>66</v>
      </c>
      <c r="G8" s="484">
        <v>62</v>
      </c>
      <c r="H8" s="485">
        <v>64</v>
      </c>
      <c r="I8" s="486">
        <v>22</v>
      </c>
      <c r="J8" s="484">
        <v>13</v>
      </c>
      <c r="K8" s="485">
        <v>17</v>
      </c>
      <c r="L8" s="486">
        <v>88</v>
      </c>
      <c r="M8" s="484">
        <v>75</v>
      </c>
      <c r="N8" s="485">
        <v>81</v>
      </c>
      <c r="O8" s="486">
        <v>13</v>
      </c>
      <c r="P8" s="484">
        <v>25</v>
      </c>
      <c r="Q8" s="485">
        <v>19</v>
      </c>
      <c r="R8" s="486">
        <v>66</v>
      </c>
      <c r="S8" s="484">
        <v>61</v>
      </c>
      <c r="T8" s="485">
        <v>63</v>
      </c>
      <c r="U8" s="486">
        <v>21</v>
      </c>
      <c r="V8" s="484">
        <v>14</v>
      </c>
      <c r="W8" s="485">
        <v>18</v>
      </c>
      <c r="X8" s="486">
        <v>87</v>
      </c>
      <c r="Y8" s="484">
        <v>75</v>
      </c>
      <c r="Z8" s="485">
        <v>81</v>
      </c>
      <c r="AA8" s="486">
        <v>14</v>
      </c>
      <c r="AB8" s="484">
        <v>27</v>
      </c>
      <c r="AC8" s="485">
        <v>21</v>
      </c>
      <c r="AD8" s="486">
        <v>68</v>
      </c>
      <c r="AE8" s="484">
        <v>62</v>
      </c>
      <c r="AF8" s="485">
        <v>65</v>
      </c>
      <c r="AG8" s="486">
        <v>17</v>
      </c>
      <c r="AH8" s="484">
        <v>12</v>
      </c>
      <c r="AI8" s="485">
        <v>14</v>
      </c>
      <c r="AJ8" s="486">
        <v>86</v>
      </c>
      <c r="AK8" s="484">
        <v>73</v>
      </c>
      <c r="AL8" s="485">
        <v>79</v>
      </c>
      <c r="AM8" s="486">
        <v>6</v>
      </c>
      <c r="AN8" s="484">
        <v>17</v>
      </c>
      <c r="AO8" s="485">
        <v>12</v>
      </c>
      <c r="AP8" s="486">
        <v>73</v>
      </c>
      <c r="AQ8" s="484">
        <v>70</v>
      </c>
      <c r="AR8" s="485">
        <v>71</v>
      </c>
      <c r="AS8" s="486">
        <v>21</v>
      </c>
      <c r="AT8" s="484">
        <v>13</v>
      </c>
      <c r="AU8" s="485">
        <v>17</v>
      </c>
      <c r="AV8" s="486">
        <v>94</v>
      </c>
      <c r="AW8" s="484">
        <v>83</v>
      </c>
      <c r="AX8" s="485">
        <v>88</v>
      </c>
      <c r="AY8" s="486">
        <v>7</v>
      </c>
      <c r="AZ8" s="484">
        <v>15</v>
      </c>
      <c r="BA8" s="485">
        <v>11</v>
      </c>
      <c r="BB8" s="486">
        <v>74</v>
      </c>
      <c r="BC8" s="484">
        <v>72</v>
      </c>
      <c r="BD8" s="485">
        <v>73</v>
      </c>
      <c r="BE8" s="486">
        <v>19</v>
      </c>
      <c r="BF8" s="484">
        <v>13</v>
      </c>
      <c r="BG8" s="485">
        <v>16</v>
      </c>
      <c r="BH8" s="486">
        <v>93</v>
      </c>
      <c r="BI8" s="484">
        <v>85</v>
      </c>
      <c r="BJ8" s="485">
        <v>89</v>
      </c>
      <c r="BK8" s="486">
        <v>10</v>
      </c>
      <c r="BL8" s="484">
        <v>19</v>
      </c>
      <c r="BM8" s="485">
        <v>15</v>
      </c>
      <c r="BN8" s="486">
        <v>72</v>
      </c>
      <c r="BO8" s="484">
        <v>69</v>
      </c>
      <c r="BP8" s="485">
        <v>71</v>
      </c>
      <c r="BQ8" s="486">
        <v>18</v>
      </c>
      <c r="BR8" s="484">
        <v>12</v>
      </c>
      <c r="BS8" s="485">
        <v>15</v>
      </c>
      <c r="BT8" s="486">
        <v>90</v>
      </c>
      <c r="BU8" s="484">
        <v>81</v>
      </c>
      <c r="BV8" s="485">
        <v>85</v>
      </c>
      <c r="BW8" s="486">
        <v>10</v>
      </c>
      <c r="BX8" s="484">
        <v>23</v>
      </c>
      <c r="BY8" s="485">
        <v>17</v>
      </c>
      <c r="BZ8" s="486">
        <v>74</v>
      </c>
      <c r="CA8" s="484">
        <v>68</v>
      </c>
      <c r="CB8" s="485">
        <v>71</v>
      </c>
      <c r="CC8" s="486">
        <v>16</v>
      </c>
      <c r="CD8" s="484">
        <v>9</v>
      </c>
      <c r="CE8" s="485">
        <v>12</v>
      </c>
      <c r="CF8" s="486">
        <v>90</v>
      </c>
      <c r="CG8" s="484">
        <v>77</v>
      </c>
      <c r="CH8" s="485">
        <v>83</v>
      </c>
      <c r="CI8" s="486">
        <v>9</v>
      </c>
      <c r="CJ8" s="484">
        <v>21</v>
      </c>
      <c r="CK8" s="485">
        <v>15</v>
      </c>
      <c r="CL8" s="486">
        <v>75</v>
      </c>
      <c r="CM8" s="484">
        <v>70</v>
      </c>
      <c r="CN8" s="485">
        <v>73</v>
      </c>
      <c r="CO8" s="486">
        <v>16</v>
      </c>
      <c r="CP8" s="484">
        <v>9</v>
      </c>
      <c r="CQ8" s="485">
        <v>12</v>
      </c>
      <c r="CR8" s="486">
        <v>91</v>
      </c>
      <c r="CS8" s="484">
        <v>79</v>
      </c>
      <c r="CT8" s="485">
        <v>85</v>
      </c>
      <c r="CU8" s="486">
        <v>21</v>
      </c>
      <c r="CV8" s="484">
        <v>34</v>
      </c>
      <c r="CW8" s="485">
        <v>28</v>
      </c>
      <c r="CX8" s="486">
        <v>57</v>
      </c>
      <c r="CY8" s="484">
        <v>49</v>
      </c>
      <c r="CZ8" s="485">
        <v>53</v>
      </c>
      <c r="DA8" s="486">
        <v>21</v>
      </c>
      <c r="DB8" s="484">
        <v>17</v>
      </c>
      <c r="DC8" s="485">
        <v>19</v>
      </c>
      <c r="DD8" s="486">
        <v>79</v>
      </c>
      <c r="DE8" s="484">
        <v>66</v>
      </c>
      <c r="DF8" s="485">
        <v>72</v>
      </c>
      <c r="DG8" s="486">
        <v>26</v>
      </c>
      <c r="DH8" s="484">
        <v>41</v>
      </c>
      <c r="DI8" s="485">
        <v>34</v>
      </c>
      <c r="DJ8" s="486">
        <v>59</v>
      </c>
      <c r="DK8" s="484">
        <v>50</v>
      </c>
      <c r="DL8" s="485">
        <v>54</v>
      </c>
      <c r="DM8" s="486">
        <v>15</v>
      </c>
      <c r="DN8" s="484">
        <v>9</v>
      </c>
      <c r="DO8" s="485">
        <v>12</v>
      </c>
      <c r="DP8" s="486">
        <v>74</v>
      </c>
      <c r="DQ8" s="484">
        <v>59</v>
      </c>
      <c r="DR8" s="485">
        <v>66</v>
      </c>
      <c r="DS8" s="486">
        <v>22</v>
      </c>
      <c r="DT8" s="484">
        <v>31</v>
      </c>
      <c r="DU8" s="485">
        <v>26</v>
      </c>
      <c r="DV8" s="486">
        <v>67</v>
      </c>
      <c r="DW8" s="484">
        <v>57</v>
      </c>
      <c r="DX8" s="485">
        <v>61</v>
      </c>
      <c r="DY8" s="486">
        <v>12</v>
      </c>
      <c r="DZ8" s="484">
        <v>13</v>
      </c>
      <c r="EA8" s="485">
        <v>12</v>
      </c>
      <c r="EB8" s="486">
        <v>78</v>
      </c>
      <c r="EC8" s="484">
        <v>69</v>
      </c>
      <c r="ED8" s="485">
        <v>74</v>
      </c>
      <c r="EE8" s="486">
        <v>19</v>
      </c>
      <c r="EF8" s="484">
        <v>28</v>
      </c>
      <c r="EG8" s="485">
        <v>24</v>
      </c>
      <c r="EH8" s="486">
        <v>71</v>
      </c>
      <c r="EI8" s="484">
        <v>62</v>
      </c>
      <c r="EJ8" s="485">
        <v>66</v>
      </c>
      <c r="EK8" s="486">
        <v>10</v>
      </c>
      <c r="EL8" s="484">
        <v>10</v>
      </c>
      <c r="EM8" s="485">
        <v>10</v>
      </c>
      <c r="EN8" s="486">
        <v>81</v>
      </c>
      <c r="EO8" s="484">
        <v>72</v>
      </c>
      <c r="EP8" s="485">
        <v>76</v>
      </c>
      <c r="EQ8" s="486">
        <v>14</v>
      </c>
      <c r="ER8" s="484">
        <v>25</v>
      </c>
      <c r="ES8" s="485">
        <v>20</v>
      </c>
      <c r="ET8" s="486">
        <v>75</v>
      </c>
      <c r="EU8" s="484">
        <v>67</v>
      </c>
      <c r="EV8" s="485">
        <v>71</v>
      </c>
      <c r="EW8" s="486">
        <v>11</v>
      </c>
      <c r="EX8" s="484">
        <v>8</v>
      </c>
      <c r="EY8" s="485">
        <v>9</v>
      </c>
      <c r="EZ8" s="486">
        <v>86</v>
      </c>
      <c r="FA8" s="484">
        <v>75</v>
      </c>
      <c r="FB8" s="485">
        <v>80</v>
      </c>
      <c r="FC8" s="486">
        <v>15</v>
      </c>
      <c r="FD8" s="484">
        <v>24</v>
      </c>
      <c r="FE8" s="485">
        <v>20</v>
      </c>
      <c r="FF8" s="486">
        <v>75</v>
      </c>
      <c r="FG8" s="484">
        <v>67</v>
      </c>
      <c r="FH8" s="485">
        <v>71</v>
      </c>
      <c r="FI8" s="486">
        <v>10</v>
      </c>
      <c r="FJ8" s="484">
        <v>9</v>
      </c>
      <c r="FK8" s="485">
        <v>9</v>
      </c>
      <c r="FL8" s="486">
        <v>85</v>
      </c>
      <c r="FM8" s="484">
        <v>76</v>
      </c>
      <c r="FN8" s="485">
        <v>80</v>
      </c>
      <c r="FO8" s="486">
        <v>9</v>
      </c>
      <c r="FP8" s="484">
        <v>12</v>
      </c>
      <c r="FQ8" s="485">
        <v>11</v>
      </c>
      <c r="FR8" s="486">
        <v>83</v>
      </c>
      <c r="FS8" s="484">
        <v>76</v>
      </c>
      <c r="FT8" s="485">
        <v>79</v>
      </c>
      <c r="FU8" s="486">
        <v>8</v>
      </c>
      <c r="FV8" s="484">
        <v>12</v>
      </c>
      <c r="FW8" s="485">
        <v>10</v>
      </c>
      <c r="FX8" s="486">
        <v>91</v>
      </c>
      <c r="FY8" s="484">
        <v>88</v>
      </c>
      <c r="FZ8" s="485">
        <v>89</v>
      </c>
      <c r="GA8" s="486">
        <v>8</v>
      </c>
      <c r="GB8" s="484">
        <v>23</v>
      </c>
      <c r="GC8" s="485">
        <v>16</v>
      </c>
      <c r="GD8" s="486">
        <v>78</v>
      </c>
      <c r="GE8" s="484">
        <v>71</v>
      </c>
      <c r="GF8" s="485">
        <v>74</v>
      </c>
      <c r="GG8" s="486">
        <v>15</v>
      </c>
      <c r="GH8" s="484">
        <v>6</v>
      </c>
      <c r="GI8" s="485">
        <v>10</v>
      </c>
      <c r="GJ8" s="486">
        <v>92</v>
      </c>
      <c r="GK8" s="484">
        <v>77</v>
      </c>
      <c r="GL8" s="485">
        <v>84</v>
      </c>
      <c r="GM8" s="486">
        <v>10</v>
      </c>
      <c r="GN8" s="484">
        <v>24</v>
      </c>
      <c r="GO8" s="485">
        <v>17</v>
      </c>
      <c r="GP8" s="486">
        <v>77</v>
      </c>
      <c r="GQ8" s="484">
        <v>70</v>
      </c>
      <c r="GR8" s="485">
        <v>73</v>
      </c>
      <c r="GS8" s="486">
        <v>13</v>
      </c>
      <c r="GT8" s="484">
        <v>6</v>
      </c>
      <c r="GU8" s="485">
        <v>9</v>
      </c>
      <c r="GV8" s="486">
        <v>90</v>
      </c>
      <c r="GW8" s="484">
        <v>76</v>
      </c>
      <c r="GX8" s="485">
        <v>83</v>
      </c>
    </row>
    <row r="9" spans="1:206" x14ac:dyDescent="0.35">
      <c r="B9" t="s">
        <v>221</v>
      </c>
      <c r="C9" s="486">
        <v>15</v>
      </c>
      <c r="D9" s="484">
        <v>27</v>
      </c>
      <c r="E9" s="485">
        <v>21</v>
      </c>
      <c r="F9" s="486">
        <v>61</v>
      </c>
      <c r="G9" s="484">
        <v>59</v>
      </c>
      <c r="H9" s="485">
        <v>60</v>
      </c>
      <c r="I9" s="486">
        <v>24</v>
      </c>
      <c r="J9" s="484">
        <v>14</v>
      </c>
      <c r="K9" s="485">
        <v>19</v>
      </c>
      <c r="L9" s="486">
        <v>85</v>
      </c>
      <c r="M9" s="484">
        <v>73</v>
      </c>
      <c r="N9" s="485">
        <v>79</v>
      </c>
      <c r="O9" s="486">
        <v>21</v>
      </c>
      <c r="P9" s="484">
        <v>32</v>
      </c>
      <c r="Q9" s="485">
        <v>27</v>
      </c>
      <c r="R9" s="486">
        <v>59</v>
      </c>
      <c r="S9" s="484">
        <v>56</v>
      </c>
      <c r="T9" s="485">
        <v>57</v>
      </c>
      <c r="U9" s="486">
        <v>19</v>
      </c>
      <c r="V9" s="484">
        <v>12</v>
      </c>
      <c r="W9" s="485">
        <v>15</v>
      </c>
      <c r="X9" s="486">
        <v>79</v>
      </c>
      <c r="Y9" s="484">
        <v>68</v>
      </c>
      <c r="Z9" s="485">
        <v>73</v>
      </c>
      <c r="AA9" s="486">
        <v>26</v>
      </c>
      <c r="AB9" s="484">
        <v>40</v>
      </c>
      <c r="AC9" s="485">
        <v>33</v>
      </c>
      <c r="AD9" s="486">
        <v>62</v>
      </c>
      <c r="AE9" s="484">
        <v>52</v>
      </c>
      <c r="AF9" s="485">
        <v>57</v>
      </c>
      <c r="AG9" s="486">
        <v>12</v>
      </c>
      <c r="AH9" s="484">
        <v>8</v>
      </c>
      <c r="AI9" s="485">
        <v>10</v>
      </c>
      <c r="AJ9" s="486">
        <v>74</v>
      </c>
      <c r="AK9" s="484">
        <v>60</v>
      </c>
      <c r="AL9" s="485">
        <v>67</v>
      </c>
      <c r="AM9" s="486">
        <v>4</v>
      </c>
      <c r="AN9" s="484">
        <v>10</v>
      </c>
      <c r="AO9" s="485">
        <v>7</v>
      </c>
      <c r="AP9" s="486">
        <v>64</v>
      </c>
      <c r="AQ9" s="484">
        <v>73</v>
      </c>
      <c r="AR9" s="485">
        <v>69</v>
      </c>
      <c r="AS9" s="486">
        <v>32</v>
      </c>
      <c r="AT9" s="484">
        <v>17</v>
      </c>
      <c r="AU9" s="485">
        <v>24</v>
      </c>
      <c r="AV9" s="486">
        <v>96</v>
      </c>
      <c r="AW9" s="484">
        <v>90</v>
      </c>
      <c r="AX9" s="485">
        <v>93</v>
      </c>
      <c r="AY9" s="486">
        <v>7</v>
      </c>
      <c r="AZ9" s="484">
        <v>16</v>
      </c>
      <c r="BA9" s="485">
        <v>12</v>
      </c>
      <c r="BB9" s="486">
        <v>72</v>
      </c>
      <c r="BC9" s="484">
        <v>71</v>
      </c>
      <c r="BD9" s="485">
        <v>71</v>
      </c>
      <c r="BE9" s="486">
        <v>21</v>
      </c>
      <c r="BF9" s="484">
        <v>13</v>
      </c>
      <c r="BG9" s="485">
        <v>16</v>
      </c>
      <c r="BH9" s="486">
        <v>93</v>
      </c>
      <c r="BI9" s="484">
        <v>84</v>
      </c>
      <c r="BJ9" s="485">
        <v>88</v>
      </c>
      <c r="BK9" s="486">
        <v>14</v>
      </c>
      <c r="BL9" s="484">
        <v>23</v>
      </c>
      <c r="BM9" s="485">
        <v>19</v>
      </c>
      <c r="BN9" s="486">
        <v>72</v>
      </c>
      <c r="BO9" s="484">
        <v>68</v>
      </c>
      <c r="BP9" s="485">
        <v>70</v>
      </c>
      <c r="BQ9" s="486">
        <v>14</v>
      </c>
      <c r="BR9" s="484">
        <v>9</v>
      </c>
      <c r="BS9" s="485">
        <v>11</v>
      </c>
      <c r="BT9" s="486">
        <v>86</v>
      </c>
      <c r="BU9" s="484">
        <v>77</v>
      </c>
      <c r="BV9" s="485">
        <v>81</v>
      </c>
      <c r="BW9" s="486">
        <v>11</v>
      </c>
      <c r="BX9" s="484">
        <v>23</v>
      </c>
      <c r="BY9" s="485">
        <v>17</v>
      </c>
      <c r="BZ9" s="486">
        <v>74</v>
      </c>
      <c r="CA9" s="484">
        <v>69</v>
      </c>
      <c r="CB9" s="485">
        <v>71</v>
      </c>
      <c r="CC9" s="486">
        <v>15</v>
      </c>
      <c r="CD9" s="484">
        <v>8</v>
      </c>
      <c r="CE9" s="485">
        <v>12</v>
      </c>
      <c r="CF9" s="486">
        <v>89</v>
      </c>
      <c r="CG9" s="484">
        <v>77</v>
      </c>
      <c r="CH9" s="485">
        <v>83</v>
      </c>
      <c r="CI9" s="486">
        <v>10</v>
      </c>
      <c r="CJ9" s="484">
        <v>21</v>
      </c>
      <c r="CK9" s="485">
        <v>16</v>
      </c>
      <c r="CL9" s="486">
        <v>77</v>
      </c>
      <c r="CM9" s="484">
        <v>71</v>
      </c>
      <c r="CN9" s="485">
        <v>74</v>
      </c>
      <c r="CO9" s="486">
        <v>13</v>
      </c>
      <c r="CP9" s="484">
        <v>7</v>
      </c>
      <c r="CQ9" s="485">
        <v>10</v>
      </c>
      <c r="CR9" s="486">
        <v>90</v>
      </c>
      <c r="CS9" s="484">
        <v>79</v>
      </c>
      <c r="CT9" s="485">
        <v>84</v>
      </c>
      <c r="CU9" s="486">
        <v>21</v>
      </c>
      <c r="CV9" s="484">
        <v>31</v>
      </c>
      <c r="CW9" s="485">
        <v>26</v>
      </c>
      <c r="CX9" s="486">
        <v>53</v>
      </c>
      <c r="CY9" s="484">
        <v>47</v>
      </c>
      <c r="CZ9" s="485">
        <v>50</v>
      </c>
      <c r="DA9" s="486">
        <v>26</v>
      </c>
      <c r="DB9" s="484">
        <v>22</v>
      </c>
      <c r="DC9" s="485">
        <v>24</v>
      </c>
      <c r="DD9" s="486">
        <v>79</v>
      </c>
      <c r="DE9" s="484">
        <v>69</v>
      </c>
      <c r="DF9" s="485">
        <v>74</v>
      </c>
      <c r="DG9" s="486">
        <v>23</v>
      </c>
      <c r="DH9" s="484">
        <v>36</v>
      </c>
      <c r="DI9" s="485">
        <v>30</v>
      </c>
      <c r="DJ9" s="486">
        <v>57</v>
      </c>
      <c r="DK9" s="484">
        <v>51</v>
      </c>
      <c r="DL9" s="485">
        <v>54</v>
      </c>
      <c r="DM9" s="486">
        <v>20</v>
      </c>
      <c r="DN9" s="484">
        <v>14</v>
      </c>
      <c r="DO9" s="485">
        <v>17</v>
      </c>
      <c r="DP9" s="486">
        <v>77</v>
      </c>
      <c r="DQ9" s="484">
        <v>64</v>
      </c>
      <c r="DR9" s="485">
        <v>70</v>
      </c>
      <c r="DS9" s="486">
        <v>16</v>
      </c>
      <c r="DT9" s="484">
        <v>22</v>
      </c>
      <c r="DU9" s="485">
        <v>19</v>
      </c>
      <c r="DV9" s="486">
        <v>62</v>
      </c>
      <c r="DW9" s="484">
        <v>55</v>
      </c>
      <c r="DX9" s="485">
        <v>58</v>
      </c>
      <c r="DY9" s="486">
        <v>22</v>
      </c>
      <c r="DZ9" s="484">
        <v>23</v>
      </c>
      <c r="EA9" s="485">
        <v>23</v>
      </c>
      <c r="EB9" s="486">
        <v>84</v>
      </c>
      <c r="EC9" s="484">
        <v>78</v>
      </c>
      <c r="ED9" s="485">
        <v>81</v>
      </c>
      <c r="EE9" s="486">
        <v>19</v>
      </c>
      <c r="EF9" s="484">
        <v>28</v>
      </c>
      <c r="EG9" s="485">
        <v>24</v>
      </c>
      <c r="EH9" s="486">
        <v>66</v>
      </c>
      <c r="EI9" s="484">
        <v>56</v>
      </c>
      <c r="EJ9" s="485">
        <v>61</v>
      </c>
      <c r="EK9" s="486">
        <v>15</v>
      </c>
      <c r="EL9" s="484">
        <v>16</v>
      </c>
      <c r="EM9" s="485">
        <v>16</v>
      </c>
      <c r="EN9" s="486">
        <v>81</v>
      </c>
      <c r="EO9" s="484">
        <v>72</v>
      </c>
      <c r="EP9" s="485">
        <v>76</v>
      </c>
      <c r="EQ9" s="486">
        <v>20</v>
      </c>
      <c r="ER9" s="484">
        <v>32</v>
      </c>
      <c r="ES9" s="485">
        <v>26</v>
      </c>
      <c r="ET9" s="486">
        <v>67</v>
      </c>
      <c r="EU9" s="484">
        <v>59</v>
      </c>
      <c r="EV9" s="485">
        <v>63</v>
      </c>
      <c r="EW9" s="486">
        <v>13</v>
      </c>
      <c r="EX9" s="484">
        <v>9</v>
      </c>
      <c r="EY9" s="485">
        <v>11</v>
      </c>
      <c r="EZ9" s="486">
        <v>80</v>
      </c>
      <c r="FA9" s="484">
        <v>68</v>
      </c>
      <c r="FB9" s="485">
        <v>74</v>
      </c>
      <c r="FC9" s="486">
        <v>21</v>
      </c>
      <c r="FD9" s="484">
        <v>30</v>
      </c>
      <c r="FE9" s="485">
        <v>26</v>
      </c>
      <c r="FF9" s="486">
        <v>69</v>
      </c>
      <c r="FG9" s="484">
        <v>59</v>
      </c>
      <c r="FH9" s="485">
        <v>64</v>
      </c>
      <c r="FI9" s="486">
        <v>10</v>
      </c>
      <c r="FJ9" s="484">
        <v>10</v>
      </c>
      <c r="FK9" s="485">
        <v>10</v>
      </c>
      <c r="FL9" s="486">
        <v>79</v>
      </c>
      <c r="FM9" s="484">
        <v>70</v>
      </c>
      <c r="FN9" s="485">
        <v>74</v>
      </c>
      <c r="FO9" s="486">
        <v>10</v>
      </c>
      <c r="FP9" s="484">
        <v>14</v>
      </c>
      <c r="FQ9" s="485">
        <v>12</v>
      </c>
      <c r="FR9" s="486">
        <v>81</v>
      </c>
      <c r="FS9" s="484">
        <v>71</v>
      </c>
      <c r="FT9" s="485">
        <v>75</v>
      </c>
      <c r="FU9" s="486">
        <v>10</v>
      </c>
      <c r="FV9" s="484">
        <v>16</v>
      </c>
      <c r="FW9" s="485">
        <v>13</v>
      </c>
      <c r="FX9" s="486">
        <v>90</v>
      </c>
      <c r="FY9" s="484">
        <v>86</v>
      </c>
      <c r="FZ9" s="485">
        <v>88</v>
      </c>
      <c r="GA9" s="486">
        <v>8</v>
      </c>
      <c r="GB9" s="484">
        <v>21</v>
      </c>
      <c r="GC9" s="485">
        <v>15</v>
      </c>
      <c r="GD9" s="486">
        <v>69</v>
      </c>
      <c r="GE9" s="484">
        <v>70</v>
      </c>
      <c r="GF9" s="485">
        <v>70</v>
      </c>
      <c r="GG9" s="486">
        <v>23</v>
      </c>
      <c r="GH9" s="484">
        <v>9</v>
      </c>
      <c r="GI9" s="485">
        <v>16</v>
      </c>
      <c r="GJ9" s="486">
        <v>92</v>
      </c>
      <c r="GK9" s="484">
        <v>79</v>
      </c>
      <c r="GL9" s="485">
        <v>85</v>
      </c>
      <c r="GM9" s="486">
        <v>11</v>
      </c>
      <c r="GN9" s="484">
        <v>26</v>
      </c>
      <c r="GO9" s="485">
        <v>19</v>
      </c>
      <c r="GP9" s="486">
        <v>73</v>
      </c>
      <c r="GQ9" s="484">
        <v>68</v>
      </c>
      <c r="GR9" s="485">
        <v>70</v>
      </c>
      <c r="GS9" s="486">
        <v>16</v>
      </c>
      <c r="GT9" s="484">
        <v>6</v>
      </c>
      <c r="GU9" s="485">
        <v>11</v>
      </c>
      <c r="GV9" s="486">
        <v>89</v>
      </c>
      <c r="GW9" s="484">
        <v>74</v>
      </c>
      <c r="GX9" s="485">
        <v>81</v>
      </c>
    </row>
    <row r="10" spans="1:206" x14ac:dyDescent="0.35">
      <c r="B10" t="s">
        <v>215</v>
      </c>
      <c r="C10" s="486">
        <v>10</v>
      </c>
      <c r="D10" s="484">
        <v>21</v>
      </c>
      <c r="E10" s="485">
        <v>15</v>
      </c>
      <c r="F10" s="486">
        <v>63</v>
      </c>
      <c r="G10" s="484">
        <v>62</v>
      </c>
      <c r="H10" s="485">
        <v>63</v>
      </c>
      <c r="I10" s="486">
        <v>28</v>
      </c>
      <c r="J10" s="484">
        <v>17</v>
      </c>
      <c r="K10" s="485">
        <v>22</v>
      </c>
      <c r="L10" s="486">
        <v>90</v>
      </c>
      <c r="M10" s="484">
        <v>79</v>
      </c>
      <c r="N10" s="485">
        <v>85</v>
      </c>
      <c r="O10" s="486">
        <v>10</v>
      </c>
      <c r="P10" s="484">
        <v>20</v>
      </c>
      <c r="Q10" s="485">
        <v>15</v>
      </c>
      <c r="R10" s="486">
        <v>63</v>
      </c>
      <c r="S10" s="484">
        <v>61</v>
      </c>
      <c r="T10" s="485">
        <v>62</v>
      </c>
      <c r="U10" s="486">
        <v>27</v>
      </c>
      <c r="V10" s="484">
        <v>19</v>
      </c>
      <c r="W10" s="485">
        <v>23</v>
      </c>
      <c r="X10" s="486">
        <v>90</v>
      </c>
      <c r="Y10" s="484">
        <v>80</v>
      </c>
      <c r="Z10" s="485">
        <v>85</v>
      </c>
      <c r="AA10" s="486">
        <v>11</v>
      </c>
      <c r="AB10" s="484">
        <v>21</v>
      </c>
      <c r="AC10" s="485">
        <v>16</v>
      </c>
      <c r="AD10" s="486">
        <v>66</v>
      </c>
      <c r="AE10" s="484">
        <v>63</v>
      </c>
      <c r="AF10" s="485">
        <v>65</v>
      </c>
      <c r="AG10" s="486">
        <v>22</v>
      </c>
      <c r="AH10" s="484">
        <v>15</v>
      </c>
      <c r="AI10" s="485">
        <v>19</v>
      </c>
      <c r="AJ10" s="486">
        <v>89</v>
      </c>
      <c r="AK10" s="484">
        <v>79</v>
      </c>
      <c r="AL10" s="485">
        <v>84</v>
      </c>
      <c r="AM10" s="486">
        <v>6</v>
      </c>
      <c r="AN10" s="484">
        <v>15</v>
      </c>
      <c r="AO10" s="485">
        <v>10</v>
      </c>
      <c r="AP10" s="486">
        <v>70</v>
      </c>
      <c r="AQ10" s="484">
        <v>70</v>
      </c>
      <c r="AR10" s="485">
        <v>70</v>
      </c>
      <c r="AS10" s="486">
        <v>25</v>
      </c>
      <c r="AT10" s="484">
        <v>15</v>
      </c>
      <c r="AU10" s="485">
        <v>20</v>
      </c>
      <c r="AV10" s="486">
        <v>94</v>
      </c>
      <c r="AW10" s="484">
        <v>85</v>
      </c>
      <c r="AX10" s="485">
        <v>90</v>
      </c>
      <c r="AY10" s="486">
        <v>5</v>
      </c>
      <c r="AZ10" s="484">
        <v>12</v>
      </c>
      <c r="BA10" s="485">
        <v>8</v>
      </c>
      <c r="BB10" s="486">
        <v>71</v>
      </c>
      <c r="BC10" s="484">
        <v>72</v>
      </c>
      <c r="BD10" s="485">
        <v>72</v>
      </c>
      <c r="BE10" s="486">
        <v>24</v>
      </c>
      <c r="BF10" s="484">
        <v>16</v>
      </c>
      <c r="BG10" s="485">
        <v>20</v>
      </c>
      <c r="BH10" s="486">
        <v>95</v>
      </c>
      <c r="BI10" s="484">
        <v>88</v>
      </c>
      <c r="BJ10" s="485">
        <v>92</v>
      </c>
      <c r="BK10" s="486">
        <v>8</v>
      </c>
      <c r="BL10" s="484">
        <v>15</v>
      </c>
      <c r="BM10" s="485">
        <v>12</v>
      </c>
      <c r="BN10" s="486">
        <v>71</v>
      </c>
      <c r="BO10" s="484">
        <v>70</v>
      </c>
      <c r="BP10" s="485">
        <v>70</v>
      </c>
      <c r="BQ10" s="486">
        <v>21</v>
      </c>
      <c r="BR10" s="484">
        <v>15</v>
      </c>
      <c r="BS10" s="485">
        <v>18</v>
      </c>
      <c r="BT10" s="486">
        <v>92</v>
      </c>
      <c r="BU10" s="484">
        <v>85</v>
      </c>
      <c r="BV10" s="485">
        <v>88</v>
      </c>
      <c r="BW10" s="486">
        <v>8</v>
      </c>
      <c r="BX10" s="484">
        <v>19</v>
      </c>
      <c r="BY10" s="485">
        <v>14</v>
      </c>
      <c r="BZ10" s="486">
        <v>72</v>
      </c>
      <c r="CA10" s="484">
        <v>69</v>
      </c>
      <c r="CB10" s="485">
        <v>71</v>
      </c>
      <c r="CC10" s="486">
        <v>20</v>
      </c>
      <c r="CD10" s="484">
        <v>11</v>
      </c>
      <c r="CE10" s="485">
        <v>16</v>
      </c>
      <c r="CF10" s="486">
        <v>92</v>
      </c>
      <c r="CG10" s="484">
        <v>81</v>
      </c>
      <c r="CH10" s="485">
        <v>86</v>
      </c>
      <c r="CI10" s="486">
        <v>7</v>
      </c>
      <c r="CJ10" s="484">
        <v>17</v>
      </c>
      <c r="CK10" s="485">
        <v>12</v>
      </c>
      <c r="CL10" s="486">
        <v>73</v>
      </c>
      <c r="CM10" s="484">
        <v>72</v>
      </c>
      <c r="CN10" s="485">
        <v>73</v>
      </c>
      <c r="CO10" s="486">
        <v>19</v>
      </c>
      <c r="CP10" s="484">
        <v>11</v>
      </c>
      <c r="CQ10" s="485">
        <v>15</v>
      </c>
      <c r="CR10" s="486">
        <v>93</v>
      </c>
      <c r="CS10" s="484">
        <v>83</v>
      </c>
      <c r="CT10" s="485">
        <v>88</v>
      </c>
      <c r="CU10" s="486">
        <v>19</v>
      </c>
      <c r="CV10" s="484">
        <v>30</v>
      </c>
      <c r="CW10" s="485">
        <v>25</v>
      </c>
      <c r="CX10" s="486">
        <v>58</v>
      </c>
      <c r="CY10" s="484">
        <v>52</v>
      </c>
      <c r="CZ10" s="485">
        <v>55</v>
      </c>
      <c r="DA10" s="486">
        <v>24</v>
      </c>
      <c r="DB10" s="484">
        <v>18</v>
      </c>
      <c r="DC10" s="485">
        <v>21</v>
      </c>
      <c r="DD10" s="486">
        <v>81</v>
      </c>
      <c r="DE10" s="484">
        <v>70</v>
      </c>
      <c r="DF10" s="485">
        <v>75</v>
      </c>
      <c r="DG10" s="486">
        <v>23</v>
      </c>
      <c r="DH10" s="484">
        <v>39</v>
      </c>
      <c r="DI10" s="485">
        <v>31</v>
      </c>
      <c r="DJ10" s="486">
        <v>60</v>
      </c>
      <c r="DK10" s="484">
        <v>52</v>
      </c>
      <c r="DL10" s="485">
        <v>56</v>
      </c>
      <c r="DM10" s="486">
        <v>17</v>
      </c>
      <c r="DN10" s="484">
        <v>10</v>
      </c>
      <c r="DO10" s="485">
        <v>13</v>
      </c>
      <c r="DP10" s="486">
        <v>77</v>
      </c>
      <c r="DQ10" s="484">
        <v>61</v>
      </c>
      <c r="DR10" s="485">
        <v>69</v>
      </c>
      <c r="DS10" s="486">
        <v>20</v>
      </c>
      <c r="DT10" s="484">
        <v>28</v>
      </c>
      <c r="DU10" s="485">
        <v>24</v>
      </c>
      <c r="DV10" s="486">
        <v>66</v>
      </c>
      <c r="DW10" s="484">
        <v>56</v>
      </c>
      <c r="DX10" s="485">
        <v>61</v>
      </c>
      <c r="DY10" s="486">
        <v>15</v>
      </c>
      <c r="DZ10" s="484">
        <v>16</v>
      </c>
      <c r="EA10" s="485">
        <v>15</v>
      </c>
      <c r="EB10" s="486">
        <v>80</v>
      </c>
      <c r="EC10" s="484">
        <v>72</v>
      </c>
      <c r="ED10" s="485">
        <v>76</v>
      </c>
      <c r="EE10" s="486">
        <v>16</v>
      </c>
      <c r="EF10" s="484">
        <v>24</v>
      </c>
      <c r="EG10" s="485">
        <v>20</v>
      </c>
      <c r="EH10" s="486">
        <v>71</v>
      </c>
      <c r="EI10" s="484">
        <v>63</v>
      </c>
      <c r="EJ10" s="485">
        <v>67</v>
      </c>
      <c r="EK10" s="486">
        <v>14</v>
      </c>
      <c r="EL10" s="484">
        <v>13</v>
      </c>
      <c r="EM10" s="485">
        <v>13</v>
      </c>
      <c r="EN10" s="486">
        <v>84</v>
      </c>
      <c r="EO10" s="484">
        <v>76</v>
      </c>
      <c r="EP10" s="485">
        <v>80</v>
      </c>
      <c r="EQ10" s="486">
        <v>10</v>
      </c>
      <c r="ER10" s="484">
        <v>19</v>
      </c>
      <c r="ES10" s="485">
        <v>15</v>
      </c>
      <c r="ET10" s="486">
        <v>74</v>
      </c>
      <c r="EU10" s="484">
        <v>69</v>
      </c>
      <c r="EV10" s="485">
        <v>71</v>
      </c>
      <c r="EW10" s="486">
        <v>16</v>
      </c>
      <c r="EX10" s="484">
        <v>12</v>
      </c>
      <c r="EY10" s="485">
        <v>14</v>
      </c>
      <c r="EZ10" s="486">
        <v>90</v>
      </c>
      <c r="FA10" s="484">
        <v>81</v>
      </c>
      <c r="FB10" s="485">
        <v>85</v>
      </c>
      <c r="FC10" s="486">
        <v>11</v>
      </c>
      <c r="FD10" s="484">
        <v>19</v>
      </c>
      <c r="FE10" s="485">
        <v>15</v>
      </c>
      <c r="FF10" s="486">
        <v>75</v>
      </c>
      <c r="FG10" s="484">
        <v>67</v>
      </c>
      <c r="FH10" s="485">
        <v>71</v>
      </c>
      <c r="FI10" s="486">
        <v>14</v>
      </c>
      <c r="FJ10" s="484">
        <v>14</v>
      </c>
      <c r="FK10" s="485">
        <v>14</v>
      </c>
      <c r="FL10" s="486">
        <v>89</v>
      </c>
      <c r="FM10" s="484">
        <v>81</v>
      </c>
      <c r="FN10" s="485">
        <v>85</v>
      </c>
      <c r="FO10" s="486">
        <v>7</v>
      </c>
      <c r="FP10" s="484">
        <v>10</v>
      </c>
      <c r="FQ10" s="485">
        <v>8</v>
      </c>
      <c r="FR10" s="486">
        <v>83</v>
      </c>
      <c r="FS10" s="484">
        <v>77</v>
      </c>
      <c r="FT10" s="485">
        <v>80</v>
      </c>
      <c r="FU10" s="486">
        <v>10</v>
      </c>
      <c r="FV10" s="484">
        <v>14</v>
      </c>
      <c r="FW10" s="485">
        <v>12</v>
      </c>
      <c r="FX10" s="486">
        <v>93</v>
      </c>
      <c r="FY10" s="484">
        <v>90</v>
      </c>
      <c r="FZ10" s="485">
        <v>92</v>
      </c>
      <c r="GA10" s="486">
        <v>6</v>
      </c>
      <c r="GB10" s="484">
        <v>19</v>
      </c>
      <c r="GC10" s="485">
        <v>13</v>
      </c>
      <c r="GD10" s="486">
        <v>73</v>
      </c>
      <c r="GE10" s="484">
        <v>72</v>
      </c>
      <c r="GF10" s="485">
        <v>73</v>
      </c>
      <c r="GG10" s="486">
        <v>21</v>
      </c>
      <c r="GH10" s="484">
        <v>9</v>
      </c>
      <c r="GI10" s="485">
        <v>15</v>
      </c>
      <c r="GJ10" s="486">
        <v>94</v>
      </c>
      <c r="GK10" s="484">
        <v>81</v>
      </c>
      <c r="GL10" s="485">
        <v>87</v>
      </c>
      <c r="GM10" s="486">
        <v>7</v>
      </c>
      <c r="GN10" s="484">
        <v>19</v>
      </c>
      <c r="GO10" s="485">
        <v>13</v>
      </c>
      <c r="GP10" s="486">
        <v>74</v>
      </c>
      <c r="GQ10" s="484">
        <v>72</v>
      </c>
      <c r="GR10" s="485">
        <v>73</v>
      </c>
      <c r="GS10" s="486">
        <v>18</v>
      </c>
      <c r="GT10" s="484">
        <v>8</v>
      </c>
      <c r="GU10" s="485">
        <v>13</v>
      </c>
      <c r="GV10" s="486">
        <v>93</v>
      </c>
      <c r="GW10" s="484">
        <v>81</v>
      </c>
      <c r="GX10" s="485">
        <v>87</v>
      </c>
    </row>
    <row r="11" spans="1:206" x14ac:dyDescent="0.35">
      <c r="B11" t="s">
        <v>187</v>
      </c>
      <c r="C11" s="486">
        <v>16</v>
      </c>
      <c r="D11" s="484">
        <v>27</v>
      </c>
      <c r="E11" s="485">
        <v>21</v>
      </c>
      <c r="F11" s="486">
        <v>59</v>
      </c>
      <c r="G11" s="484">
        <v>58</v>
      </c>
      <c r="H11" s="485">
        <v>59</v>
      </c>
      <c r="I11" s="486">
        <v>25</v>
      </c>
      <c r="J11" s="484">
        <v>15</v>
      </c>
      <c r="K11" s="485">
        <v>20</v>
      </c>
      <c r="L11" s="486">
        <v>84</v>
      </c>
      <c r="M11" s="484">
        <v>73</v>
      </c>
      <c r="N11" s="485">
        <v>79</v>
      </c>
      <c r="O11" s="486">
        <v>17</v>
      </c>
      <c r="P11" s="484">
        <v>27</v>
      </c>
      <c r="Q11" s="485">
        <v>22</v>
      </c>
      <c r="R11" s="486">
        <v>59</v>
      </c>
      <c r="S11" s="484">
        <v>57</v>
      </c>
      <c r="T11" s="485">
        <v>58</v>
      </c>
      <c r="U11" s="486">
        <v>24</v>
      </c>
      <c r="V11" s="484">
        <v>16</v>
      </c>
      <c r="W11" s="485">
        <v>20</v>
      </c>
      <c r="X11" s="486">
        <v>83</v>
      </c>
      <c r="Y11" s="484">
        <v>73</v>
      </c>
      <c r="Z11" s="485">
        <v>78</v>
      </c>
      <c r="AA11" s="486">
        <v>19</v>
      </c>
      <c r="AB11" s="484">
        <v>29</v>
      </c>
      <c r="AC11" s="485">
        <v>24</v>
      </c>
      <c r="AD11" s="486">
        <v>61</v>
      </c>
      <c r="AE11" s="484">
        <v>57</v>
      </c>
      <c r="AF11" s="485">
        <v>59</v>
      </c>
      <c r="AG11" s="486">
        <v>20</v>
      </c>
      <c r="AH11" s="484">
        <v>13</v>
      </c>
      <c r="AI11" s="485">
        <v>16</v>
      </c>
      <c r="AJ11" s="486">
        <v>81</v>
      </c>
      <c r="AK11" s="484">
        <v>71</v>
      </c>
      <c r="AL11" s="485">
        <v>76</v>
      </c>
      <c r="AM11" s="486">
        <v>9</v>
      </c>
      <c r="AN11" s="484">
        <v>18</v>
      </c>
      <c r="AO11" s="485">
        <v>14</v>
      </c>
      <c r="AP11" s="486">
        <v>68</v>
      </c>
      <c r="AQ11" s="484">
        <v>67</v>
      </c>
      <c r="AR11" s="485">
        <v>68</v>
      </c>
      <c r="AS11" s="486">
        <v>23</v>
      </c>
      <c r="AT11" s="484">
        <v>14</v>
      </c>
      <c r="AU11" s="485">
        <v>19</v>
      </c>
      <c r="AV11" s="486">
        <v>91</v>
      </c>
      <c r="AW11" s="484">
        <v>82</v>
      </c>
      <c r="AX11" s="485">
        <v>86</v>
      </c>
      <c r="AY11" s="486">
        <v>10</v>
      </c>
      <c r="AZ11" s="484">
        <v>17</v>
      </c>
      <c r="BA11" s="485">
        <v>13</v>
      </c>
      <c r="BB11" s="486">
        <v>67</v>
      </c>
      <c r="BC11" s="484">
        <v>68</v>
      </c>
      <c r="BD11" s="485">
        <v>67</v>
      </c>
      <c r="BE11" s="486">
        <v>24</v>
      </c>
      <c r="BF11" s="484">
        <v>15</v>
      </c>
      <c r="BG11" s="485">
        <v>19</v>
      </c>
      <c r="BH11" s="486">
        <v>90</v>
      </c>
      <c r="BI11" s="484">
        <v>83</v>
      </c>
      <c r="BJ11" s="485">
        <v>87</v>
      </c>
      <c r="BK11" s="486">
        <v>13</v>
      </c>
      <c r="BL11" s="484">
        <v>21</v>
      </c>
      <c r="BM11" s="485">
        <v>17</v>
      </c>
      <c r="BN11" s="486">
        <v>66</v>
      </c>
      <c r="BO11" s="484">
        <v>65</v>
      </c>
      <c r="BP11" s="485">
        <v>66</v>
      </c>
      <c r="BQ11" s="486">
        <v>21</v>
      </c>
      <c r="BR11" s="484">
        <v>14</v>
      </c>
      <c r="BS11" s="485">
        <v>17</v>
      </c>
      <c r="BT11" s="486">
        <v>87</v>
      </c>
      <c r="BU11" s="484">
        <v>79</v>
      </c>
      <c r="BV11" s="485">
        <v>83</v>
      </c>
      <c r="BW11" s="486">
        <v>12</v>
      </c>
      <c r="BX11" s="484">
        <v>24</v>
      </c>
      <c r="BY11" s="485">
        <v>18</v>
      </c>
      <c r="BZ11" s="486">
        <v>67</v>
      </c>
      <c r="CA11" s="484">
        <v>65</v>
      </c>
      <c r="CB11" s="485">
        <v>66</v>
      </c>
      <c r="CC11" s="486">
        <v>20</v>
      </c>
      <c r="CD11" s="484">
        <v>11</v>
      </c>
      <c r="CE11" s="485">
        <v>16</v>
      </c>
      <c r="CF11" s="486">
        <v>88</v>
      </c>
      <c r="CG11" s="484">
        <v>76</v>
      </c>
      <c r="CH11" s="485">
        <v>82</v>
      </c>
      <c r="CI11" s="486">
        <v>11</v>
      </c>
      <c r="CJ11" s="484">
        <v>21</v>
      </c>
      <c r="CK11" s="485">
        <v>16</v>
      </c>
      <c r="CL11" s="486">
        <v>69</v>
      </c>
      <c r="CM11" s="484">
        <v>67</v>
      </c>
      <c r="CN11" s="485">
        <v>68</v>
      </c>
      <c r="CO11" s="486">
        <v>20</v>
      </c>
      <c r="CP11" s="484">
        <v>12</v>
      </c>
      <c r="CQ11" s="485">
        <v>16</v>
      </c>
      <c r="CR11" s="486">
        <v>89</v>
      </c>
      <c r="CS11" s="484">
        <v>79</v>
      </c>
      <c r="CT11" s="485">
        <v>84</v>
      </c>
      <c r="CU11" s="486">
        <v>26</v>
      </c>
      <c r="CV11" s="484">
        <v>37</v>
      </c>
      <c r="CW11" s="485">
        <v>32</v>
      </c>
      <c r="CX11" s="486">
        <v>52</v>
      </c>
      <c r="CY11" s="484">
        <v>48</v>
      </c>
      <c r="CZ11" s="485">
        <v>50</v>
      </c>
      <c r="DA11" s="486">
        <v>21</v>
      </c>
      <c r="DB11" s="484">
        <v>15</v>
      </c>
      <c r="DC11" s="485">
        <v>18</v>
      </c>
      <c r="DD11" s="486">
        <v>74</v>
      </c>
      <c r="DE11" s="484">
        <v>63</v>
      </c>
      <c r="DF11" s="485">
        <v>68</v>
      </c>
      <c r="DG11" s="486">
        <v>31</v>
      </c>
      <c r="DH11" s="484">
        <v>45</v>
      </c>
      <c r="DI11" s="485">
        <v>38</v>
      </c>
      <c r="DJ11" s="486">
        <v>53</v>
      </c>
      <c r="DK11" s="484">
        <v>46</v>
      </c>
      <c r="DL11" s="485">
        <v>50</v>
      </c>
      <c r="DM11" s="486">
        <v>16</v>
      </c>
      <c r="DN11" s="484">
        <v>9</v>
      </c>
      <c r="DO11" s="485">
        <v>12</v>
      </c>
      <c r="DP11" s="486">
        <v>69</v>
      </c>
      <c r="DQ11" s="484">
        <v>55</v>
      </c>
      <c r="DR11" s="485">
        <v>62</v>
      </c>
      <c r="DS11" s="486">
        <v>27</v>
      </c>
      <c r="DT11" s="484">
        <v>34</v>
      </c>
      <c r="DU11" s="485">
        <v>31</v>
      </c>
      <c r="DV11" s="486">
        <v>59</v>
      </c>
      <c r="DW11" s="484">
        <v>52</v>
      </c>
      <c r="DX11" s="485">
        <v>56</v>
      </c>
      <c r="DY11" s="486">
        <v>14</v>
      </c>
      <c r="DZ11" s="484">
        <v>14</v>
      </c>
      <c r="EA11" s="485">
        <v>14</v>
      </c>
      <c r="EB11" s="486">
        <v>73</v>
      </c>
      <c r="EC11" s="484">
        <v>66</v>
      </c>
      <c r="ED11" s="485">
        <v>69</v>
      </c>
      <c r="EE11" s="486">
        <v>23</v>
      </c>
      <c r="EF11" s="484">
        <v>31</v>
      </c>
      <c r="EG11" s="485">
        <v>27</v>
      </c>
      <c r="EH11" s="486">
        <v>64</v>
      </c>
      <c r="EI11" s="484">
        <v>57</v>
      </c>
      <c r="EJ11" s="485">
        <v>60</v>
      </c>
      <c r="EK11" s="486">
        <v>13</v>
      </c>
      <c r="EL11" s="484">
        <v>12</v>
      </c>
      <c r="EM11" s="485">
        <v>13</v>
      </c>
      <c r="EN11" s="486">
        <v>77</v>
      </c>
      <c r="EO11" s="484">
        <v>69</v>
      </c>
      <c r="EP11" s="485">
        <v>73</v>
      </c>
      <c r="EQ11" s="486">
        <v>18</v>
      </c>
      <c r="ER11" s="484">
        <v>26</v>
      </c>
      <c r="ES11" s="485">
        <v>22</v>
      </c>
      <c r="ET11" s="486">
        <v>68</v>
      </c>
      <c r="EU11" s="484">
        <v>63</v>
      </c>
      <c r="EV11" s="485">
        <v>66</v>
      </c>
      <c r="EW11" s="486">
        <v>14</v>
      </c>
      <c r="EX11" s="484">
        <v>10</v>
      </c>
      <c r="EY11" s="485">
        <v>12</v>
      </c>
      <c r="EZ11" s="486">
        <v>82</v>
      </c>
      <c r="FA11" s="484">
        <v>74</v>
      </c>
      <c r="FB11" s="485">
        <v>78</v>
      </c>
      <c r="FC11" s="486">
        <v>19</v>
      </c>
      <c r="FD11" s="484">
        <v>26</v>
      </c>
      <c r="FE11" s="485">
        <v>22</v>
      </c>
      <c r="FF11" s="486">
        <v>68</v>
      </c>
      <c r="FG11" s="484">
        <v>62</v>
      </c>
      <c r="FH11" s="485">
        <v>65</v>
      </c>
      <c r="FI11" s="486">
        <v>13</v>
      </c>
      <c r="FJ11" s="484">
        <v>13</v>
      </c>
      <c r="FK11" s="485">
        <v>13</v>
      </c>
      <c r="FL11" s="486">
        <v>81</v>
      </c>
      <c r="FM11" s="484">
        <v>74</v>
      </c>
      <c r="FN11" s="485">
        <v>78</v>
      </c>
      <c r="FO11" s="486">
        <v>13</v>
      </c>
      <c r="FP11" s="484">
        <v>15</v>
      </c>
      <c r="FQ11" s="485">
        <v>14</v>
      </c>
      <c r="FR11" s="486">
        <v>76</v>
      </c>
      <c r="FS11" s="484">
        <v>72</v>
      </c>
      <c r="FT11" s="485">
        <v>74</v>
      </c>
      <c r="FU11" s="486">
        <v>10</v>
      </c>
      <c r="FV11" s="484">
        <v>12</v>
      </c>
      <c r="FW11" s="485">
        <v>11</v>
      </c>
      <c r="FX11" s="486">
        <v>87</v>
      </c>
      <c r="FY11" s="484">
        <v>85</v>
      </c>
      <c r="FZ11" s="485">
        <v>86</v>
      </c>
      <c r="GA11" s="486">
        <v>10</v>
      </c>
      <c r="GB11" s="484">
        <v>25</v>
      </c>
      <c r="GC11" s="485">
        <v>18</v>
      </c>
      <c r="GD11" s="486">
        <v>70</v>
      </c>
      <c r="GE11" s="484">
        <v>67</v>
      </c>
      <c r="GF11" s="485">
        <v>68</v>
      </c>
      <c r="GG11" s="486">
        <v>20</v>
      </c>
      <c r="GH11" s="484">
        <v>8</v>
      </c>
      <c r="GI11" s="485">
        <v>14</v>
      </c>
      <c r="GJ11" s="486">
        <v>90</v>
      </c>
      <c r="GK11" s="484">
        <v>75</v>
      </c>
      <c r="GL11" s="485">
        <v>82</v>
      </c>
      <c r="GM11" s="486">
        <v>13</v>
      </c>
      <c r="GN11" s="484">
        <v>26</v>
      </c>
      <c r="GO11" s="485">
        <v>19</v>
      </c>
      <c r="GP11" s="486">
        <v>70</v>
      </c>
      <c r="GQ11" s="484">
        <v>66</v>
      </c>
      <c r="GR11" s="485">
        <v>68</v>
      </c>
      <c r="GS11" s="486">
        <v>18</v>
      </c>
      <c r="GT11" s="484">
        <v>8</v>
      </c>
      <c r="GU11" s="485">
        <v>13</v>
      </c>
      <c r="GV11" s="486">
        <v>87</v>
      </c>
      <c r="GW11" s="484">
        <v>74</v>
      </c>
      <c r="GX11" s="485">
        <v>81</v>
      </c>
    </row>
    <row r="12" spans="1:206" x14ac:dyDescent="0.35">
      <c r="B12" t="s">
        <v>213</v>
      </c>
      <c r="C12" s="486">
        <v>10</v>
      </c>
      <c r="D12" s="484">
        <v>20</v>
      </c>
      <c r="E12" s="485">
        <v>15</v>
      </c>
      <c r="F12" s="486">
        <v>62</v>
      </c>
      <c r="G12" s="484">
        <v>63</v>
      </c>
      <c r="H12" s="485">
        <v>63</v>
      </c>
      <c r="I12" s="486">
        <v>28</v>
      </c>
      <c r="J12" s="484">
        <v>17</v>
      </c>
      <c r="K12" s="485">
        <v>22</v>
      </c>
      <c r="L12" s="486">
        <v>90</v>
      </c>
      <c r="M12" s="484">
        <v>80</v>
      </c>
      <c r="N12" s="485">
        <v>85</v>
      </c>
      <c r="O12" s="486">
        <v>11</v>
      </c>
      <c r="P12" s="484">
        <v>18</v>
      </c>
      <c r="Q12" s="485">
        <v>15</v>
      </c>
      <c r="R12" s="486">
        <v>62</v>
      </c>
      <c r="S12" s="484">
        <v>63</v>
      </c>
      <c r="T12" s="485">
        <v>63</v>
      </c>
      <c r="U12" s="486">
        <v>27</v>
      </c>
      <c r="V12" s="484">
        <v>19</v>
      </c>
      <c r="W12" s="485">
        <v>23</v>
      </c>
      <c r="X12" s="486">
        <v>89</v>
      </c>
      <c r="Y12" s="484">
        <v>82</v>
      </c>
      <c r="Z12" s="485">
        <v>85</v>
      </c>
      <c r="AA12" s="486">
        <v>12</v>
      </c>
      <c r="AB12" s="484">
        <v>21</v>
      </c>
      <c r="AC12" s="485">
        <v>16</v>
      </c>
      <c r="AD12" s="486">
        <v>66</v>
      </c>
      <c r="AE12" s="484">
        <v>64</v>
      </c>
      <c r="AF12" s="485">
        <v>65</v>
      </c>
      <c r="AG12" s="486">
        <v>22</v>
      </c>
      <c r="AH12" s="484">
        <v>16</v>
      </c>
      <c r="AI12" s="485">
        <v>19</v>
      </c>
      <c r="AJ12" s="486">
        <v>88</v>
      </c>
      <c r="AK12" s="484">
        <v>79</v>
      </c>
      <c r="AL12" s="485">
        <v>84</v>
      </c>
      <c r="AM12" s="486">
        <v>6</v>
      </c>
      <c r="AN12" s="484">
        <v>16</v>
      </c>
      <c r="AO12" s="485">
        <v>11</v>
      </c>
      <c r="AP12" s="486">
        <v>70</v>
      </c>
      <c r="AQ12" s="484">
        <v>71</v>
      </c>
      <c r="AR12" s="485">
        <v>71</v>
      </c>
      <c r="AS12" s="486">
        <v>23</v>
      </c>
      <c r="AT12" s="484">
        <v>13</v>
      </c>
      <c r="AU12" s="485">
        <v>18</v>
      </c>
      <c r="AV12" s="486">
        <v>94</v>
      </c>
      <c r="AW12" s="484">
        <v>84</v>
      </c>
      <c r="AX12" s="485">
        <v>89</v>
      </c>
      <c r="AY12" s="486">
        <v>6</v>
      </c>
      <c r="AZ12" s="484">
        <v>11</v>
      </c>
      <c r="BA12" s="485">
        <v>9</v>
      </c>
      <c r="BB12" s="486">
        <v>71</v>
      </c>
      <c r="BC12" s="484">
        <v>73</v>
      </c>
      <c r="BD12" s="485">
        <v>72</v>
      </c>
      <c r="BE12" s="486">
        <v>24</v>
      </c>
      <c r="BF12" s="484">
        <v>16</v>
      </c>
      <c r="BG12" s="485">
        <v>20</v>
      </c>
      <c r="BH12" s="486">
        <v>94</v>
      </c>
      <c r="BI12" s="484">
        <v>89</v>
      </c>
      <c r="BJ12" s="485">
        <v>91</v>
      </c>
      <c r="BK12" s="486">
        <v>8</v>
      </c>
      <c r="BL12" s="484">
        <v>15</v>
      </c>
      <c r="BM12" s="485">
        <v>11</v>
      </c>
      <c r="BN12" s="486">
        <v>70</v>
      </c>
      <c r="BO12" s="484">
        <v>70</v>
      </c>
      <c r="BP12" s="485">
        <v>70</v>
      </c>
      <c r="BQ12" s="486">
        <v>22</v>
      </c>
      <c r="BR12" s="484">
        <v>15</v>
      </c>
      <c r="BS12" s="485">
        <v>18</v>
      </c>
      <c r="BT12" s="486">
        <v>92</v>
      </c>
      <c r="BU12" s="484">
        <v>85</v>
      </c>
      <c r="BV12" s="485">
        <v>89</v>
      </c>
      <c r="BW12" s="486">
        <v>8</v>
      </c>
      <c r="BX12" s="484">
        <v>18</v>
      </c>
      <c r="BY12" s="485">
        <v>13</v>
      </c>
      <c r="BZ12" s="486">
        <v>71</v>
      </c>
      <c r="CA12" s="484">
        <v>70</v>
      </c>
      <c r="CB12" s="485">
        <v>71</v>
      </c>
      <c r="CC12" s="486">
        <v>21</v>
      </c>
      <c r="CD12" s="484">
        <v>12</v>
      </c>
      <c r="CE12" s="485">
        <v>16</v>
      </c>
      <c r="CF12" s="486">
        <v>92</v>
      </c>
      <c r="CG12" s="484">
        <v>82</v>
      </c>
      <c r="CH12" s="485">
        <v>87</v>
      </c>
      <c r="CI12" s="486">
        <v>7</v>
      </c>
      <c r="CJ12" s="484">
        <v>16</v>
      </c>
      <c r="CK12" s="485">
        <v>11</v>
      </c>
      <c r="CL12" s="486">
        <v>73</v>
      </c>
      <c r="CM12" s="484">
        <v>72</v>
      </c>
      <c r="CN12" s="485">
        <v>73</v>
      </c>
      <c r="CO12" s="486">
        <v>20</v>
      </c>
      <c r="CP12" s="484">
        <v>12</v>
      </c>
      <c r="CQ12" s="485">
        <v>16</v>
      </c>
      <c r="CR12" s="486">
        <v>93</v>
      </c>
      <c r="CS12" s="484">
        <v>84</v>
      </c>
      <c r="CT12" s="485">
        <v>89</v>
      </c>
      <c r="CU12" s="486">
        <v>19</v>
      </c>
      <c r="CV12" s="484">
        <v>30</v>
      </c>
      <c r="CW12" s="485">
        <v>25</v>
      </c>
      <c r="CX12" s="486">
        <v>58</v>
      </c>
      <c r="CY12" s="484">
        <v>53</v>
      </c>
      <c r="CZ12" s="485">
        <v>55</v>
      </c>
      <c r="DA12" s="486">
        <v>23</v>
      </c>
      <c r="DB12" s="484">
        <v>17</v>
      </c>
      <c r="DC12" s="485">
        <v>20</v>
      </c>
      <c r="DD12" s="486">
        <v>81</v>
      </c>
      <c r="DE12" s="484">
        <v>70</v>
      </c>
      <c r="DF12" s="485">
        <v>75</v>
      </c>
      <c r="DG12" s="486">
        <v>24</v>
      </c>
      <c r="DH12" s="484">
        <v>40</v>
      </c>
      <c r="DI12" s="485">
        <v>32</v>
      </c>
      <c r="DJ12" s="486">
        <v>59</v>
      </c>
      <c r="DK12" s="484">
        <v>52</v>
      </c>
      <c r="DL12" s="485">
        <v>56</v>
      </c>
      <c r="DM12" s="486">
        <v>17</v>
      </c>
      <c r="DN12" s="484">
        <v>8</v>
      </c>
      <c r="DO12" s="485">
        <v>12</v>
      </c>
      <c r="DP12" s="486">
        <v>76</v>
      </c>
      <c r="DQ12" s="484">
        <v>60</v>
      </c>
      <c r="DR12" s="485">
        <v>68</v>
      </c>
      <c r="DS12" s="486">
        <v>21</v>
      </c>
      <c r="DT12" s="484">
        <v>28</v>
      </c>
      <c r="DU12" s="485">
        <v>25</v>
      </c>
      <c r="DV12" s="486">
        <v>65</v>
      </c>
      <c r="DW12" s="484">
        <v>56</v>
      </c>
      <c r="DX12" s="485">
        <v>60</v>
      </c>
      <c r="DY12" s="486">
        <v>14</v>
      </c>
      <c r="DZ12" s="484">
        <v>15</v>
      </c>
      <c r="EA12" s="485">
        <v>15</v>
      </c>
      <c r="EB12" s="486">
        <v>79</v>
      </c>
      <c r="EC12" s="484">
        <v>72</v>
      </c>
      <c r="ED12" s="485">
        <v>75</v>
      </c>
      <c r="EE12" s="486">
        <v>16</v>
      </c>
      <c r="EF12" s="484">
        <v>23</v>
      </c>
      <c r="EG12" s="485">
        <v>20</v>
      </c>
      <c r="EH12" s="486">
        <v>71</v>
      </c>
      <c r="EI12" s="484">
        <v>64</v>
      </c>
      <c r="EJ12" s="485">
        <v>67</v>
      </c>
      <c r="EK12" s="486">
        <v>13</v>
      </c>
      <c r="EL12" s="484">
        <v>13</v>
      </c>
      <c r="EM12" s="485">
        <v>13</v>
      </c>
      <c r="EN12" s="486">
        <v>84</v>
      </c>
      <c r="EO12" s="484">
        <v>77</v>
      </c>
      <c r="EP12" s="485">
        <v>80</v>
      </c>
      <c r="EQ12" s="486">
        <v>11</v>
      </c>
      <c r="ER12" s="484">
        <v>18</v>
      </c>
      <c r="ES12" s="485">
        <v>14</v>
      </c>
      <c r="ET12" s="486">
        <v>76</v>
      </c>
      <c r="EU12" s="484">
        <v>71</v>
      </c>
      <c r="EV12" s="485">
        <v>74</v>
      </c>
      <c r="EW12" s="486">
        <v>14</v>
      </c>
      <c r="EX12" s="484">
        <v>10</v>
      </c>
      <c r="EY12" s="485">
        <v>12</v>
      </c>
      <c r="EZ12" s="486">
        <v>89</v>
      </c>
      <c r="FA12" s="484">
        <v>82</v>
      </c>
      <c r="FB12" s="485">
        <v>86</v>
      </c>
      <c r="FC12" s="486">
        <v>11</v>
      </c>
      <c r="FD12" s="484">
        <v>17</v>
      </c>
      <c r="FE12" s="485">
        <v>14</v>
      </c>
      <c r="FF12" s="486">
        <v>75</v>
      </c>
      <c r="FG12" s="484">
        <v>68</v>
      </c>
      <c r="FH12" s="485">
        <v>72</v>
      </c>
      <c r="FI12" s="486">
        <v>13</v>
      </c>
      <c r="FJ12" s="484">
        <v>14</v>
      </c>
      <c r="FK12" s="485">
        <v>14</v>
      </c>
      <c r="FL12" s="486">
        <v>89</v>
      </c>
      <c r="FM12" s="484">
        <v>83</v>
      </c>
      <c r="FN12" s="485">
        <v>86</v>
      </c>
      <c r="FO12" s="486">
        <v>7</v>
      </c>
      <c r="FP12" s="484">
        <v>9</v>
      </c>
      <c r="FQ12" s="485">
        <v>8</v>
      </c>
      <c r="FR12" s="486">
        <v>83</v>
      </c>
      <c r="FS12" s="484">
        <v>78</v>
      </c>
      <c r="FT12" s="485">
        <v>80</v>
      </c>
      <c r="FU12" s="486">
        <v>10</v>
      </c>
      <c r="FV12" s="484">
        <v>13</v>
      </c>
      <c r="FW12" s="485">
        <v>12</v>
      </c>
      <c r="FX12" s="486">
        <v>93</v>
      </c>
      <c r="FY12" s="484">
        <v>91</v>
      </c>
      <c r="FZ12" s="485">
        <v>92</v>
      </c>
      <c r="GA12" s="486">
        <v>6</v>
      </c>
      <c r="GB12" s="484">
        <v>19</v>
      </c>
      <c r="GC12" s="485">
        <v>13</v>
      </c>
      <c r="GD12" s="486">
        <v>73</v>
      </c>
      <c r="GE12" s="484">
        <v>73</v>
      </c>
      <c r="GF12" s="485">
        <v>73</v>
      </c>
      <c r="GG12" s="486">
        <v>21</v>
      </c>
      <c r="GH12" s="484">
        <v>9</v>
      </c>
      <c r="GI12" s="485">
        <v>15</v>
      </c>
      <c r="GJ12" s="486">
        <v>94</v>
      </c>
      <c r="GK12" s="484">
        <v>81</v>
      </c>
      <c r="GL12" s="485">
        <v>87</v>
      </c>
      <c r="GM12" s="486">
        <v>7</v>
      </c>
      <c r="GN12" s="484">
        <v>19</v>
      </c>
      <c r="GO12" s="485">
        <v>13</v>
      </c>
      <c r="GP12" s="486">
        <v>74</v>
      </c>
      <c r="GQ12" s="484">
        <v>73</v>
      </c>
      <c r="GR12" s="485">
        <v>73</v>
      </c>
      <c r="GS12" s="486">
        <v>19</v>
      </c>
      <c r="GT12" s="484">
        <v>8</v>
      </c>
      <c r="GU12" s="485">
        <v>13</v>
      </c>
      <c r="GV12" s="486">
        <v>93</v>
      </c>
      <c r="GW12" s="484">
        <v>81</v>
      </c>
      <c r="GX12" s="485">
        <v>87</v>
      </c>
    </row>
    <row r="13" spans="1:206" x14ac:dyDescent="0.35">
      <c r="B13" t="s">
        <v>236</v>
      </c>
      <c r="C13" s="486">
        <v>11</v>
      </c>
      <c r="D13" s="484">
        <v>21</v>
      </c>
      <c r="E13" s="485">
        <v>16</v>
      </c>
      <c r="F13" s="486">
        <v>62</v>
      </c>
      <c r="G13" s="484">
        <v>62</v>
      </c>
      <c r="H13" s="485">
        <v>62</v>
      </c>
      <c r="I13" s="486">
        <v>27</v>
      </c>
      <c r="J13" s="484">
        <v>16</v>
      </c>
      <c r="K13" s="485">
        <v>21</v>
      </c>
      <c r="L13" s="486">
        <v>89</v>
      </c>
      <c r="M13" s="484">
        <v>79</v>
      </c>
      <c r="N13" s="485">
        <v>84</v>
      </c>
      <c r="O13" s="486">
        <v>12</v>
      </c>
      <c r="P13" s="484">
        <v>21</v>
      </c>
      <c r="Q13" s="485">
        <v>16</v>
      </c>
      <c r="R13" s="486">
        <v>62</v>
      </c>
      <c r="S13" s="484">
        <v>61</v>
      </c>
      <c r="T13" s="485">
        <v>62</v>
      </c>
      <c r="U13" s="486">
        <v>26</v>
      </c>
      <c r="V13" s="484">
        <v>18</v>
      </c>
      <c r="W13" s="485">
        <v>22</v>
      </c>
      <c r="X13" s="486">
        <v>88</v>
      </c>
      <c r="Y13" s="484">
        <v>79</v>
      </c>
      <c r="Z13" s="485">
        <v>84</v>
      </c>
      <c r="AA13" s="486">
        <v>13</v>
      </c>
      <c r="AB13" s="484">
        <v>23</v>
      </c>
      <c r="AC13" s="485">
        <v>18</v>
      </c>
      <c r="AD13" s="486">
        <v>66</v>
      </c>
      <c r="AE13" s="484">
        <v>62</v>
      </c>
      <c r="AF13" s="485">
        <v>64</v>
      </c>
      <c r="AG13" s="486">
        <v>21</v>
      </c>
      <c r="AH13" s="484">
        <v>15</v>
      </c>
      <c r="AI13" s="485">
        <v>18</v>
      </c>
      <c r="AJ13" s="486">
        <v>87</v>
      </c>
      <c r="AK13" s="484">
        <v>77</v>
      </c>
      <c r="AL13" s="485">
        <v>82</v>
      </c>
      <c r="AM13" s="486">
        <v>7</v>
      </c>
      <c r="AN13" s="484">
        <v>16</v>
      </c>
      <c r="AO13" s="485">
        <v>11</v>
      </c>
      <c r="AP13" s="486">
        <v>70</v>
      </c>
      <c r="AQ13" s="484">
        <v>71</v>
      </c>
      <c r="AR13" s="485">
        <v>71</v>
      </c>
      <c r="AS13" s="486">
        <v>23</v>
      </c>
      <c r="AT13" s="484">
        <v>13</v>
      </c>
      <c r="AU13" s="485">
        <v>18</v>
      </c>
      <c r="AV13" s="486">
        <v>93</v>
      </c>
      <c r="AW13" s="484">
        <v>84</v>
      </c>
      <c r="AX13" s="485">
        <v>89</v>
      </c>
      <c r="AY13" s="486">
        <v>6</v>
      </c>
      <c r="AZ13" s="484">
        <v>13</v>
      </c>
      <c r="BA13" s="485">
        <v>10</v>
      </c>
      <c r="BB13" s="486">
        <v>71</v>
      </c>
      <c r="BC13" s="484">
        <v>72</v>
      </c>
      <c r="BD13" s="485">
        <v>71</v>
      </c>
      <c r="BE13" s="486">
        <v>23</v>
      </c>
      <c r="BF13" s="484">
        <v>15</v>
      </c>
      <c r="BG13" s="485">
        <v>19</v>
      </c>
      <c r="BH13" s="486">
        <v>94</v>
      </c>
      <c r="BI13" s="484">
        <v>87</v>
      </c>
      <c r="BJ13" s="485">
        <v>90</v>
      </c>
      <c r="BK13" s="486">
        <v>9</v>
      </c>
      <c r="BL13" s="484">
        <v>16</v>
      </c>
      <c r="BM13" s="485">
        <v>13</v>
      </c>
      <c r="BN13" s="486">
        <v>70</v>
      </c>
      <c r="BO13" s="484">
        <v>69</v>
      </c>
      <c r="BP13" s="485">
        <v>70</v>
      </c>
      <c r="BQ13" s="486">
        <v>21</v>
      </c>
      <c r="BR13" s="484">
        <v>14</v>
      </c>
      <c r="BS13" s="485">
        <v>18</v>
      </c>
      <c r="BT13" s="486">
        <v>91</v>
      </c>
      <c r="BU13" s="484">
        <v>84</v>
      </c>
      <c r="BV13" s="485">
        <v>87</v>
      </c>
      <c r="BW13" s="486">
        <v>9</v>
      </c>
      <c r="BX13" s="484">
        <v>20</v>
      </c>
      <c r="BY13" s="485">
        <v>14</v>
      </c>
      <c r="BZ13" s="486">
        <v>71</v>
      </c>
      <c r="CA13" s="484">
        <v>69</v>
      </c>
      <c r="CB13" s="485">
        <v>70</v>
      </c>
      <c r="CC13" s="486">
        <v>20</v>
      </c>
      <c r="CD13" s="484">
        <v>11</v>
      </c>
      <c r="CE13" s="485">
        <v>16</v>
      </c>
      <c r="CF13" s="486">
        <v>91</v>
      </c>
      <c r="CG13" s="484">
        <v>80</v>
      </c>
      <c r="CH13" s="485">
        <v>86</v>
      </c>
      <c r="CI13" s="486">
        <v>8</v>
      </c>
      <c r="CJ13" s="484">
        <v>17</v>
      </c>
      <c r="CK13" s="485">
        <v>13</v>
      </c>
      <c r="CL13" s="486">
        <v>73</v>
      </c>
      <c r="CM13" s="484">
        <v>71</v>
      </c>
      <c r="CN13" s="485">
        <v>72</v>
      </c>
      <c r="CO13" s="486">
        <v>19</v>
      </c>
      <c r="CP13" s="484">
        <v>12</v>
      </c>
      <c r="CQ13" s="485">
        <v>15</v>
      </c>
      <c r="CR13" s="486">
        <v>92</v>
      </c>
      <c r="CS13" s="484">
        <v>83</v>
      </c>
      <c r="CT13" s="485">
        <v>87</v>
      </c>
      <c r="CU13" s="486">
        <v>20</v>
      </c>
      <c r="CV13" s="484">
        <v>32</v>
      </c>
      <c r="CW13" s="485">
        <v>26</v>
      </c>
      <c r="CX13" s="486">
        <v>57</v>
      </c>
      <c r="CY13" s="484">
        <v>52</v>
      </c>
      <c r="CZ13" s="485">
        <v>54</v>
      </c>
      <c r="DA13" s="486">
        <v>23</v>
      </c>
      <c r="DB13" s="484">
        <v>17</v>
      </c>
      <c r="DC13" s="485">
        <v>20</v>
      </c>
      <c r="DD13" s="486">
        <v>80</v>
      </c>
      <c r="DE13" s="484">
        <v>68</v>
      </c>
      <c r="DF13" s="485">
        <v>74</v>
      </c>
      <c r="DG13" s="486">
        <v>25</v>
      </c>
      <c r="DH13" s="484">
        <v>41</v>
      </c>
      <c r="DI13" s="485">
        <v>33</v>
      </c>
      <c r="DJ13" s="486">
        <v>59</v>
      </c>
      <c r="DK13" s="484">
        <v>51</v>
      </c>
      <c r="DL13" s="485">
        <v>55</v>
      </c>
      <c r="DM13" s="486">
        <v>16</v>
      </c>
      <c r="DN13" s="484">
        <v>9</v>
      </c>
      <c r="DO13" s="485">
        <v>12</v>
      </c>
      <c r="DP13" s="486">
        <v>75</v>
      </c>
      <c r="DQ13" s="484">
        <v>59</v>
      </c>
      <c r="DR13" s="485">
        <v>67</v>
      </c>
      <c r="DS13" s="486">
        <v>22</v>
      </c>
      <c r="DT13" s="484">
        <v>29</v>
      </c>
      <c r="DU13" s="485">
        <v>26</v>
      </c>
      <c r="DV13" s="486">
        <v>64</v>
      </c>
      <c r="DW13" s="484">
        <v>56</v>
      </c>
      <c r="DX13" s="485">
        <v>60</v>
      </c>
      <c r="DY13" s="486">
        <v>14</v>
      </c>
      <c r="DZ13" s="484">
        <v>15</v>
      </c>
      <c r="EA13" s="485">
        <v>14</v>
      </c>
      <c r="EB13" s="486">
        <v>78</v>
      </c>
      <c r="EC13" s="484">
        <v>71</v>
      </c>
      <c r="ED13" s="485">
        <v>74</v>
      </c>
      <c r="EE13" s="486">
        <v>18</v>
      </c>
      <c r="EF13" s="484">
        <v>25</v>
      </c>
      <c r="EG13" s="485">
        <v>21</v>
      </c>
      <c r="EH13" s="486">
        <v>69</v>
      </c>
      <c r="EI13" s="484">
        <v>62</v>
      </c>
      <c r="EJ13" s="485">
        <v>66</v>
      </c>
      <c r="EK13" s="486">
        <v>13</v>
      </c>
      <c r="EL13" s="484">
        <v>13</v>
      </c>
      <c r="EM13" s="485">
        <v>13</v>
      </c>
      <c r="EN13" s="486">
        <v>82</v>
      </c>
      <c r="EO13" s="484">
        <v>75</v>
      </c>
      <c r="EP13" s="485">
        <v>79</v>
      </c>
      <c r="EQ13" s="486">
        <v>12</v>
      </c>
      <c r="ER13" s="484">
        <v>21</v>
      </c>
      <c r="ES13" s="485">
        <v>16</v>
      </c>
      <c r="ET13" s="486">
        <v>74</v>
      </c>
      <c r="EU13" s="484">
        <v>69</v>
      </c>
      <c r="EV13" s="485">
        <v>72</v>
      </c>
      <c r="EW13" s="486">
        <v>14</v>
      </c>
      <c r="EX13" s="484">
        <v>10</v>
      </c>
      <c r="EY13" s="485">
        <v>12</v>
      </c>
      <c r="EZ13" s="486">
        <v>88</v>
      </c>
      <c r="FA13" s="484">
        <v>79</v>
      </c>
      <c r="FB13" s="485">
        <v>84</v>
      </c>
      <c r="FC13" s="486">
        <v>13</v>
      </c>
      <c r="FD13" s="484">
        <v>20</v>
      </c>
      <c r="FE13" s="485">
        <v>17</v>
      </c>
      <c r="FF13" s="486">
        <v>74</v>
      </c>
      <c r="FG13" s="484">
        <v>67</v>
      </c>
      <c r="FH13" s="485">
        <v>70</v>
      </c>
      <c r="FI13" s="486">
        <v>13</v>
      </c>
      <c r="FJ13" s="484">
        <v>13</v>
      </c>
      <c r="FK13" s="485">
        <v>13</v>
      </c>
      <c r="FL13" s="486">
        <v>87</v>
      </c>
      <c r="FM13" s="484">
        <v>80</v>
      </c>
      <c r="FN13" s="485">
        <v>83</v>
      </c>
      <c r="FO13" s="486">
        <v>9</v>
      </c>
      <c r="FP13" s="484">
        <v>11</v>
      </c>
      <c r="FQ13" s="485">
        <v>10</v>
      </c>
      <c r="FR13" s="486">
        <v>82</v>
      </c>
      <c r="FS13" s="484">
        <v>77</v>
      </c>
      <c r="FT13" s="485">
        <v>79</v>
      </c>
      <c r="FU13" s="486">
        <v>10</v>
      </c>
      <c r="FV13" s="484">
        <v>13</v>
      </c>
      <c r="FW13" s="485">
        <v>11</v>
      </c>
      <c r="FX13" s="486">
        <v>91</v>
      </c>
      <c r="FY13" s="484">
        <v>89</v>
      </c>
      <c r="FZ13" s="485">
        <v>90</v>
      </c>
      <c r="GA13" s="486">
        <v>7</v>
      </c>
      <c r="GB13" s="484">
        <v>20</v>
      </c>
      <c r="GC13" s="485">
        <v>14</v>
      </c>
      <c r="GD13" s="486">
        <v>73</v>
      </c>
      <c r="GE13" s="484">
        <v>71</v>
      </c>
      <c r="GF13" s="485">
        <v>72</v>
      </c>
      <c r="GG13" s="486">
        <v>20</v>
      </c>
      <c r="GH13" s="484">
        <v>8</v>
      </c>
      <c r="GI13" s="485">
        <v>14</v>
      </c>
      <c r="GJ13" s="486">
        <v>93</v>
      </c>
      <c r="GK13" s="484">
        <v>80</v>
      </c>
      <c r="GL13" s="485">
        <v>86</v>
      </c>
      <c r="GM13" s="486">
        <v>9</v>
      </c>
      <c r="GN13" s="484">
        <v>21</v>
      </c>
      <c r="GO13" s="485">
        <v>15</v>
      </c>
      <c r="GP13" s="486">
        <v>74</v>
      </c>
      <c r="GQ13" s="484">
        <v>71</v>
      </c>
      <c r="GR13" s="485">
        <v>72</v>
      </c>
      <c r="GS13" s="486">
        <v>18</v>
      </c>
      <c r="GT13" s="484">
        <v>8</v>
      </c>
      <c r="GU13" s="485">
        <v>13</v>
      </c>
      <c r="GV13" s="486">
        <v>91</v>
      </c>
      <c r="GW13" s="484">
        <v>79</v>
      </c>
      <c r="GX13" s="485">
        <v>85</v>
      </c>
    </row>
    <row r="14" spans="1:206" x14ac:dyDescent="0.35">
      <c r="A14" t="s">
        <v>530</v>
      </c>
      <c r="B14" t="s">
        <v>531</v>
      </c>
      <c r="C14" s="486">
        <v>12</v>
      </c>
      <c r="D14" s="484">
        <v>25</v>
      </c>
      <c r="E14" s="485">
        <v>19</v>
      </c>
      <c r="F14" s="486">
        <v>65</v>
      </c>
      <c r="G14" s="484">
        <v>62</v>
      </c>
      <c r="H14" s="485">
        <v>63</v>
      </c>
      <c r="I14" s="486">
        <v>23</v>
      </c>
      <c r="J14" s="484">
        <v>13</v>
      </c>
      <c r="K14" s="485">
        <v>18</v>
      </c>
      <c r="L14" s="486">
        <v>88</v>
      </c>
      <c r="M14" s="484">
        <v>75</v>
      </c>
      <c r="N14" s="485">
        <v>81</v>
      </c>
      <c r="O14" s="486">
        <v>14</v>
      </c>
      <c r="P14" s="484">
        <v>26</v>
      </c>
      <c r="Q14" s="485">
        <v>20</v>
      </c>
      <c r="R14" s="486">
        <v>65</v>
      </c>
      <c r="S14" s="484">
        <v>60</v>
      </c>
      <c r="T14" s="485">
        <v>62</v>
      </c>
      <c r="U14" s="486">
        <v>21</v>
      </c>
      <c r="V14" s="484">
        <v>14</v>
      </c>
      <c r="W14" s="485">
        <v>18</v>
      </c>
      <c r="X14" s="486">
        <v>86</v>
      </c>
      <c r="Y14" s="484">
        <v>74</v>
      </c>
      <c r="Z14" s="485">
        <v>80</v>
      </c>
      <c r="AA14" s="486">
        <v>15</v>
      </c>
      <c r="AB14" s="484">
        <v>28</v>
      </c>
      <c r="AC14" s="485">
        <v>22</v>
      </c>
      <c r="AD14" s="486">
        <v>67</v>
      </c>
      <c r="AE14" s="484">
        <v>61</v>
      </c>
      <c r="AF14" s="485">
        <v>64</v>
      </c>
      <c r="AG14" s="486">
        <v>17</v>
      </c>
      <c r="AH14" s="484">
        <v>11</v>
      </c>
      <c r="AI14" s="485">
        <v>14</v>
      </c>
      <c r="AJ14" s="486">
        <v>85</v>
      </c>
      <c r="AK14" s="484">
        <v>72</v>
      </c>
      <c r="AL14" s="485">
        <v>78</v>
      </c>
      <c r="AM14" s="486">
        <v>7</v>
      </c>
      <c r="AN14" s="484">
        <v>17</v>
      </c>
      <c r="AO14" s="485">
        <v>12</v>
      </c>
      <c r="AP14" s="486">
        <v>72</v>
      </c>
      <c r="AQ14" s="484">
        <v>69</v>
      </c>
      <c r="AR14" s="485">
        <v>71</v>
      </c>
      <c r="AS14" s="486">
        <v>21</v>
      </c>
      <c r="AT14" s="484">
        <v>14</v>
      </c>
      <c r="AU14" s="485">
        <v>17</v>
      </c>
      <c r="AV14" s="486">
        <v>93</v>
      </c>
      <c r="AW14" s="484">
        <v>83</v>
      </c>
      <c r="AX14" s="485">
        <v>88</v>
      </c>
      <c r="AY14" s="486">
        <v>7</v>
      </c>
      <c r="AZ14" s="484">
        <v>16</v>
      </c>
      <c r="BA14" s="485">
        <v>12</v>
      </c>
      <c r="BB14" s="486">
        <v>74</v>
      </c>
      <c r="BC14" s="484">
        <v>71</v>
      </c>
      <c r="BD14" s="485">
        <v>73</v>
      </c>
      <c r="BE14" s="486">
        <v>19</v>
      </c>
      <c r="BF14" s="484">
        <v>13</v>
      </c>
      <c r="BG14" s="485">
        <v>16</v>
      </c>
      <c r="BH14" s="486">
        <v>93</v>
      </c>
      <c r="BI14" s="484">
        <v>84</v>
      </c>
      <c r="BJ14" s="485">
        <v>88</v>
      </c>
      <c r="BK14" s="486">
        <v>10</v>
      </c>
      <c r="BL14" s="484">
        <v>20</v>
      </c>
      <c r="BM14" s="485">
        <v>15</v>
      </c>
      <c r="BN14" s="486">
        <v>72</v>
      </c>
      <c r="BO14" s="484">
        <v>69</v>
      </c>
      <c r="BP14" s="485">
        <v>70</v>
      </c>
      <c r="BQ14" s="486">
        <v>18</v>
      </c>
      <c r="BR14" s="484">
        <v>12</v>
      </c>
      <c r="BS14" s="485">
        <v>15</v>
      </c>
      <c r="BT14" s="486">
        <v>90</v>
      </c>
      <c r="BU14" s="484">
        <v>80</v>
      </c>
      <c r="BV14" s="485">
        <v>85</v>
      </c>
      <c r="BW14" s="486">
        <v>10</v>
      </c>
      <c r="BX14" s="484">
        <v>24</v>
      </c>
      <c r="BY14" s="485">
        <v>17</v>
      </c>
      <c r="BZ14" s="486">
        <v>73</v>
      </c>
      <c r="CA14" s="484">
        <v>67</v>
      </c>
      <c r="CB14" s="485">
        <v>70</v>
      </c>
      <c r="CC14" s="486">
        <v>16</v>
      </c>
      <c r="CD14" s="484">
        <v>9</v>
      </c>
      <c r="CE14" s="485">
        <v>13</v>
      </c>
      <c r="CF14" s="486">
        <v>90</v>
      </c>
      <c r="CG14" s="484">
        <v>76</v>
      </c>
      <c r="CH14" s="485">
        <v>83</v>
      </c>
      <c r="CI14" s="486">
        <v>9</v>
      </c>
      <c r="CJ14" s="484">
        <v>21</v>
      </c>
      <c r="CK14" s="485">
        <v>15</v>
      </c>
      <c r="CL14" s="486">
        <v>75</v>
      </c>
      <c r="CM14" s="484">
        <v>70</v>
      </c>
      <c r="CN14" s="485">
        <v>72</v>
      </c>
      <c r="CO14" s="486">
        <v>16</v>
      </c>
      <c r="CP14" s="484">
        <v>9</v>
      </c>
      <c r="CQ14" s="485">
        <v>12</v>
      </c>
      <c r="CR14" s="486">
        <v>91</v>
      </c>
      <c r="CS14" s="484">
        <v>79</v>
      </c>
      <c r="CT14" s="485">
        <v>85</v>
      </c>
      <c r="CU14" s="486">
        <v>21</v>
      </c>
      <c r="CV14" s="484">
        <v>33</v>
      </c>
      <c r="CW14" s="485">
        <v>27</v>
      </c>
      <c r="CX14" s="486">
        <v>57</v>
      </c>
      <c r="CY14" s="484">
        <v>49</v>
      </c>
      <c r="CZ14" s="485">
        <v>53</v>
      </c>
      <c r="DA14" s="486">
        <v>23</v>
      </c>
      <c r="DB14" s="484">
        <v>18</v>
      </c>
      <c r="DC14" s="485">
        <v>20</v>
      </c>
      <c r="DD14" s="486">
        <v>79</v>
      </c>
      <c r="DE14" s="484">
        <v>67</v>
      </c>
      <c r="DF14" s="485">
        <v>73</v>
      </c>
      <c r="DG14" s="486">
        <v>25</v>
      </c>
      <c r="DH14" s="484">
        <v>40</v>
      </c>
      <c r="DI14" s="485">
        <v>33</v>
      </c>
      <c r="DJ14" s="486">
        <v>59</v>
      </c>
      <c r="DK14" s="484">
        <v>50</v>
      </c>
      <c r="DL14" s="485">
        <v>54</v>
      </c>
      <c r="DM14" s="486">
        <v>16</v>
      </c>
      <c r="DN14" s="484">
        <v>10</v>
      </c>
      <c r="DO14" s="485">
        <v>13</v>
      </c>
      <c r="DP14" s="486">
        <v>75</v>
      </c>
      <c r="DQ14" s="484">
        <v>60</v>
      </c>
      <c r="DR14" s="485">
        <v>67</v>
      </c>
      <c r="DS14" s="486">
        <v>21</v>
      </c>
      <c r="DT14" s="484">
        <v>31</v>
      </c>
      <c r="DU14" s="485">
        <v>26</v>
      </c>
      <c r="DV14" s="486">
        <v>66</v>
      </c>
      <c r="DW14" s="484">
        <v>56</v>
      </c>
      <c r="DX14" s="485">
        <v>61</v>
      </c>
      <c r="DY14" s="486">
        <v>12</v>
      </c>
      <c r="DZ14" s="484">
        <v>13</v>
      </c>
      <c r="EA14" s="485">
        <v>13</v>
      </c>
      <c r="EB14" s="486">
        <v>79</v>
      </c>
      <c r="EC14" s="484">
        <v>69</v>
      </c>
      <c r="ED14" s="485">
        <v>74</v>
      </c>
      <c r="EE14" s="486">
        <v>19</v>
      </c>
      <c r="EF14" s="484">
        <v>29</v>
      </c>
      <c r="EG14" s="485">
        <v>24</v>
      </c>
      <c r="EH14" s="486">
        <v>70</v>
      </c>
      <c r="EI14" s="484">
        <v>61</v>
      </c>
      <c r="EJ14" s="485">
        <v>65</v>
      </c>
      <c r="EK14" s="486">
        <v>11</v>
      </c>
      <c r="EL14" s="484">
        <v>10</v>
      </c>
      <c r="EM14" s="485">
        <v>10</v>
      </c>
      <c r="EN14" s="486">
        <v>81</v>
      </c>
      <c r="EO14" s="484">
        <v>71</v>
      </c>
      <c r="EP14" s="485">
        <v>76</v>
      </c>
      <c r="EQ14" s="486">
        <v>15</v>
      </c>
      <c r="ER14" s="484">
        <v>27</v>
      </c>
      <c r="ES14" s="485">
        <v>21</v>
      </c>
      <c r="ET14" s="486">
        <v>74</v>
      </c>
      <c r="EU14" s="484">
        <v>66</v>
      </c>
      <c r="EV14" s="485">
        <v>70</v>
      </c>
      <c r="EW14" s="486">
        <v>11</v>
      </c>
      <c r="EX14" s="484">
        <v>8</v>
      </c>
      <c r="EY14" s="485">
        <v>10</v>
      </c>
      <c r="EZ14" s="486">
        <v>85</v>
      </c>
      <c r="FA14" s="484">
        <v>73</v>
      </c>
      <c r="FB14" s="485">
        <v>79</v>
      </c>
      <c r="FC14" s="486">
        <v>16</v>
      </c>
      <c r="FD14" s="484">
        <v>25</v>
      </c>
      <c r="FE14" s="485">
        <v>21</v>
      </c>
      <c r="FF14" s="486">
        <v>75</v>
      </c>
      <c r="FG14" s="484">
        <v>66</v>
      </c>
      <c r="FH14" s="485">
        <v>70</v>
      </c>
      <c r="FI14" s="486">
        <v>10</v>
      </c>
      <c r="FJ14" s="484">
        <v>9</v>
      </c>
      <c r="FK14" s="485">
        <v>9</v>
      </c>
      <c r="FL14" s="486">
        <v>84</v>
      </c>
      <c r="FM14" s="484">
        <v>75</v>
      </c>
      <c r="FN14" s="485">
        <v>79</v>
      </c>
      <c r="FO14" s="486">
        <v>10</v>
      </c>
      <c r="FP14" s="484">
        <v>13</v>
      </c>
      <c r="FQ14" s="485">
        <v>11</v>
      </c>
      <c r="FR14" s="486">
        <v>82</v>
      </c>
      <c r="FS14" s="484">
        <v>75</v>
      </c>
      <c r="FT14" s="485">
        <v>79</v>
      </c>
      <c r="FU14" s="486">
        <v>8</v>
      </c>
      <c r="FV14" s="484">
        <v>12</v>
      </c>
      <c r="FW14" s="485">
        <v>10</v>
      </c>
      <c r="FX14" s="486">
        <v>90</v>
      </c>
      <c r="FY14" s="484">
        <v>87</v>
      </c>
      <c r="FZ14" s="485">
        <v>89</v>
      </c>
      <c r="GA14" s="486">
        <v>8</v>
      </c>
      <c r="GB14" s="484">
        <v>24</v>
      </c>
      <c r="GC14" s="485">
        <v>16</v>
      </c>
      <c r="GD14" s="486">
        <v>77</v>
      </c>
      <c r="GE14" s="484">
        <v>70</v>
      </c>
      <c r="GF14" s="485">
        <v>73</v>
      </c>
      <c r="GG14" s="486">
        <v>15</v>
      </c>
      <c r="GH14" s="484">
        <v>6</v>
      </c>
      <c r="GI14" s="485">
        <v>10</v>
      </c>
      <c r="GJ14" s="486">
        <v>92</v>
      </c>
      <c r="GK14" s="484">
        <v>76</v>
      </c>
      <c r="GL14" s="485">
        <v>84</v>
      </c>
      <c r="GM14" s="486">
        <v>10</v>
      </c>
      <c r="GN14" s="484">
        <v>26</v>
      </c>
      <c r="GO14" s="485">
        <v>18</v>
      </c>
      <c r="GP14" s="486">
        <v>77</v>
      </c>
      <c r="GQ14" s="484">
        <v>68</v>
      </c>
      <c r="GR14" s="485">
        <v>73</v>
      </c>
      <c r="GS14" s="486">
        <v>13</v>
      </c>
      <c r="GT14" s="484">
        <v>6</v>
      </c>
      <c r="GU14" s="485">
        <v>9</v>
      </c>
      <c r="GV14" s="486">
        <v>90</v>
      </c>
      <c r="GW14" s="484">
        <v>74</v>
      </c>
      <c r="GX14" s="485">
        <v>82</v>
      </c>
    </row>
    <row r="15" spans="1:206" x14ac:dyDescent="0.35">
      <c r="B15" t="s">
        <v>173</v>
      </c>
      <c r="C15" s="486">
        <v>13</v>
      </c>
      <c r="D15" s="484">
        <v>26</v>
      </c>
      <c r="E15" s="485">
        <v>20</v>
      </c>
      <c r="F15" s="486">
        <v>64</v>
      </c>
      <c r="G15" s="484">
        <v>60</v>
      </c>
      <c r="H15" s="485">
        <v>62</v>
      </c>
      <c r="I15" s="486">
        <v>23</v>
      </c>
      <c r="J15" s="484">
        <v>14</v>
      </c>
      <c r="K15" s="485">
        <v>18</v>
      </c>
      <c r="L15" s="486">
        <v>87</v>
      </c>
      <c r="M15" s="484">
        <v>74</v>
      </c>
      <c r="N15" s="485">
        <v>80</v>
      </c>
      <c r="O15" s="486">
        <v>17</v>
      </c>
      <c r="P15" s="484">
        <v>29</v>
      </c>
      <c r="Q15" s="485">
        <v>23</v>
      </c>
      <c r="R15" s="486">
        <v>64</v>
      </c>
      <c r="S15" s="484">
        <v>58</v>
      </c>
      <c r="T15" s="485">
        <v>61</v>
      </c>
      <c r="U15" s="486">
        <v>20</v>
      </c>
      <c r="V15" s="484">
        <v>13</v>
      </c>
      <c r="W15" s="485">
        <v>16</v>
      </c>
      <c r="X15" s="486">
        <v>83</v>
      </c>
      <c r="Y15" s="484">
        <v>71</v>
      </c>
      <c r="Z15" s="485">
        <v>77</v>
      </c>
      <c r="AA15" s="486">
        <v>20</v>
      </c>
      <c r="AB15" s="484">
        <v>33</v>
      </c>
      <c r="AC15" s="485">
        <v>26</v>
      </c>
      <c r="AD15" s="486">
        <v>66</v>
      </c>
      <c r="AE15" s="484">
        <v>58</v>
      </c>
      <c r="AF15" s="485">
        <v>62</v>
      </c>
      <c r="AG15" s="486">
        <v>15</v>
      </c>
      <c r="AH15" s="484">
        <v>9</v>
      </c>
      <c r="AI15" s="485">
        <v>12</v>
      </c>
      <c r="AJ15" s="486">
        <v>80</v>
      </c>
      <c r="AK15" s="484">
        <v>67</v>
      </c>
      <c r="AL15" s="485">
        <v>74</v>
      </c>
      <c r="AM15" s="486">
        <v>6</v>
      </c>
      <c r="AN15" s="484">
        <v>15</v>
      </c>
      <c r="AO15" s="485">
        <v>11</v>
      </c>
      <c r="AP15" s="486">
        <v>71</v>
      </c>
      <c r="AQ15" s="484">
        <v>71</v>
      </c>
      <c r="AR15" s="485">
        <v>71</v>
      </c>
      <c r="AS15" s="486">
        <v>23</v>
      </c>
      <c r="AT15" s="484">
        <v>14</v>
      </c>
      <c r="AU15" s="485">
        <v>18</v>
      </c>
      <c r="AV15" s="486">
        <v>94</v>
      </c>
      <c r="AW15" s="484">
        <v>85</v>
      </c>
      <c r="AX15" s="485">
        <v>89</v>
      </c>
      <c r="AY15" s="486">
        <v>8</v>
      </c>
      <c r="AZ15" s="484">
        <v>16</v>
      </c>
      <c r="BA15" s="485">
        <v>12</v>
      </c>
      <c r="BB15" s="486">
        <v>73</v>
      </c>
      <c r="BC15" s="484">
        <v>72</v>
      </c>
      <c r="BD15" s="485">
        <v>73</v>
      </c>
      <c r="BE15" s="486">
        <v>19</v>
      </c>
      <c r="BF15" s="484">
        <v>12</v>
      </c>
      <c r="BG15" s="485">
        <v>15</v>
      </c>
      <c r="BH15" s="486">
        <v>92</v>
      </c>
      <c r="BI15" s="484">
        <v>84</v>
      </c>
      <c r="BJ15" s="485">
        <v>88</v>
      </c>
      <c r="BK15" s="486">
        <v>13</v>
      </c>
      <c r="BL15" s="484">
        <v>20</v>
      </c>
      <c r="BM15" s="485">
        <v>17</v>
      </c>
      <c r="BN15" s="486">
        <v>72</v>
      </c>
      <c r="BO15" s="484">
        <v>69</v>
      </c>
      <c r="BP15" s="485">
        <v>70</v>
      </c>
      <c r="BQ15" s="486">
        <v>16</v>
      </c>
      <c r="BR15" s="484">
        <v>10</v>
      </c>
      <c r="BS15" s="485">
        <v>13</v>
      </c>
      <c r="BT15" s="486">
        <v>87</v>
      </c>
      <c r="BU15" s="484">
        <v>80</v>
      </c>
      <c r="BV15" s="485">
        <v>83</v>
      </c>
      <c r="BW15" s="486">
        <v>9</v>
      </c>
      <c r="BX15" s="484">
        <v>21</v>
      </c>
      <c r="BY15" s="485">
        <v>15</v>
      </c>
      <c r="BZ15" s="486">
        <v>73</v>
      </c>
      <c r="CA15" s="484">
        <v>69</v>
      </c>
      <c r="CB15" s="485">
        <v>71</v>
      </c>
      <c r="CC15" s="486">
        <v>17</v>
      </c>
      <c r="CD15" s="484">
        <v>10</v>
      </c>
      <c r="CE15" s="485">
        <v>13</v>
      </c>
      <c r="CF15" s="486">
        <v>91</v>
      </c>
      <c r="CG15" s="484">
        <v>79</v>
      </c>
      <c r="CH15" s="485">
        <v>85</v>
      </c>
      <c r="CI15" s="486">
        <v>9</v>
      </c>
      <c r="CJ15" s="484">
        <v>19</v>
      </c>
      <c r="CK15" s="485">
        <v>14</v>
      </c>
      <c r="CL15" s="486">
        <v>75</v>
      </c>
      <c r="CM15" s="484">
        <v>72</v>
      </c>
      <c r="CN15" s="485">
        <v>73</v>
      </c>
      <c r="CO15" s="486">
        <v>16</v>
      </c>
      <c r="CP15" s="484">
        <v>9</v>
      </c>
      <c r="CQ15" s="485">
        <v>12</v>
      </c>
      <c r="CR15" s="486">
        <v>91</v>
      </c>
      <c r="CS15" s="484">
        <v>81</v>
      </c>
      <c r="CT15" s="485">
        <v>86</v>
      </c>
      <c r="CU15" s="486">
        <v>21</v>
      </c>
      <c r="CV15" s="484">
        <v>33</v>
      </c>
      <c r="CW15" s="485">
        <v>27</v>
      </c>
      <c r="CX15" s="486">
        <v>55</v>
      </c>
      <c r="CY15" s="484">
        <v>49</v>
      </c>
      <c r="CZ15" s="485">
        <v>52</v>
      </c>
      <c r="DA15" s="486">
        <v>24</v>
      </c>
      <c r="DB15" s="484">
        <v>18</v>
      </c>
      <c r="DC15" s="485">
        <v>21</v>
      </c>
      <c r="DD15" s="486">
        <v>79</v>
      </c>
      <c r="DE15" s="484">
        <v>67</v>
      </c>
      <c r="DF15" s="485">
        <v>73</v>
      </c>
      <c r="DG15" s="486">
        <v>24</v>
      </c>
      <c r="DH15" s="484">
        <v>39</v>
      </c>
      <c r="DI15" s="485">
        <v>32</v>
      </c>
      <c r="DJ15" s="486">
        <v>58</v>
      </c>
      <c r="DK15" s="484">
        <v>50</v>
      </c>
      <c r="DL15" s="485">
        <v>54</v>
      </c>
      <c r="DM15" s="486">
        <v>18</v>
      </c>
      <c r="DN15" s="484">
        <v>11</v>
      </c>
      <c r="DO15" s="485">
        <v>14</v>
      </c>
      <c r="DP15" s="486">
        <v>76</v>
      </c>
      <c r="DQ15" s="484">
        <v>61</v>
      </c>
      <c r="DR15" s="485">
        <v>68</v>
      </c>
      <c r="DS15" s="486">
        <v>21</v>
      </c>
      <c r="DT15" s="484">
        <v>30</v>
      </c>
      <c r="DU15" s="485">
        <v>26</v>
      </c>
      <c r="DV15" s="486">
        <v>64</v>
      </c>
      <c r="DW15" s="484">
        <v>55</v>
      </c>
      <c r="DX15" s="485">
        <v>59</v>
      </c>
      <c r="DY15" s="486">
        <v>15</v>
      </c>
      <c r="DZ15" s="484">
        <v>15</v>
      </c>
      <c r="EA15" s="485">
        <v>15</v>
      </c>
      <c r="EB15" s="486">
        <v>79</v>
      </c>
      <c r="EC15" s="484">
        <v>70</v>
      </c>
      <c r="ED15" s="485">
        <v>74</v>
      </c>
      <c r="EE15" s="486">
        <v>20</v>
      </c>
      <c r="EF15" s="484">
        <v>30</v>
      </c>
      <c r="EG15" s="485">
        <v>25</v>
      </c>
      <c r="EH15" s="486">
        <v>68</v>
      </c>
      <c r="EI15" s="484">
        <v>59</v>
      </c>
      <c r="EJ15" s="485">
        <v>63</v>
      </c>
      <c r="EK15" s="486">
        <v>12</v>
      </c>
      <c r="EL15" s="484">
        <v>11</v>
      </c>
      <c r="EM15" s="485">
        <v>12</v>
      </c>
      <c r="EN15" s="486">
        <v>80</v>
      </c>
      <c r="EO15" s="484">
        <v>70</v>
      </c>
      <c r="EP15" s="485">
        <v>75</v>
      </c>
      <c r="EQ15" s="486">
        <v>17</v>
      </c>
      <c r="ER15" s="484">
        <v>29</v>
      </c>
      <c r="ES15" s="485">
        <v>23</v>
      </c>
      <c r="ET15" s="486">
        <v>72</v>
      </c>
      <c r="EU15" s="484">
        <v>63</v>
      </c>
      <c r="EV15" s="485">
        <v>67</v>
      </c>
      <c r="EW15" s="486">
        <v>11</v>
      </c>
      <c r="EX15" s="484">
        <v>8</v>
      </c>
      <c r="EY15" s="485">
        <v>10</v>
      </c>
      <c r="EZ15" s="486">
        <v>83</v>
      </c>
      <c r="FA15" s="484">
        <v>71</v>
      </c>
      <c r="FB15" s="485">
        <v>77</v>
      </c>
      <c r="FC15" s="486">
        <v>18</v>
      </c>
      <c r="FD15" s="484">
        <v>28</v>
      </c>
      <c r="FE15" s="485">
        <v>23</v>
      </c>
      <c r="FF15" s="486">
        <v>72</v>
      </c>
      <c r="FG15" s="484">
        <v>63</v>
      </c>
      <c r="FH15" s="485">
        <v>68</v>
      </c>
      <c r="FI15" s="486">
        <v>10</v>
      </c>
      <c r="FJ15" s="484">
        <v>9</v>
      </c>
      <c r="FK15" s="485">
        <v>9</v>
      </c>
      <c r="FL15" s="486">
        <v>82</v>
      </c>
      <c r="FM15" s="484">
        <v>72</v>
      </c>
      <c r="FN15" s="485">
        <v>77</v>
      </c>
      <c r="FO15" s="486">
        <v>10</v>
      </c>
      <c r="FP15" s="484">
        <v>14</v>
      </c>
      <c r="FQ15" s="485">
        <v>12</v>
      </c>
      <c r="FR15" s="486">
        <v>81</v>
      </c>
      <c r="FS15" s="484">
        <v>75</v>
      </c>
      <c r="FT15" s="485">
        <v>78</v>
      </c>
      <c r="FU15" s="486">
        <v>9</v>
      </c>
      <c r="FV15" s="484">
        <v>11</v>
      </c>
      <c r="FW15" s="485">
        <v>10</v>
      </c>
      <c r="FX15" s="486">
        <v>90</v>
      </c>
      <c r="FY15" s="484">
        <v>86</v>
      </c>
      <c r="FZ15" s="485">
        <v>88</v>
      </c>
      <c r="GA15" s="486">
        <v>8</v>
      </c>
      <c r="GB15" s="484">
        <v>24</v>
      </c>
      <c r="GC15" s="485">
        <v>16</v>
      </c>
      <c r="GD15" s="486">
        <v>75</v>
      </c>
      <c r="GE15" s="484">
        <v>69</v>
      </c>
      <c r="GF15" s="485">
        <v>72</v>
      </c>
      <c r="GG15" s="486">
        <v>17</v>
      </c>
      <c r="GH15" s="484">
        <v>7</v>
      </c>
      <c r="GI15" s="485">
        <v>12</v>
      </c>
      <c r="GJ15" s="486">
        <v>92</v>
      </c>
      <c r="GK15" s="484">
        <v>76</v>
      </c>
      <c r="GL15" s="485">
        <v>84</v>
      </c>
      <c r="GM15" s="486">
        <v>11</v>
      </c>
      <c r="GN15" s="484">
        <v>27</v>
      </c>
      <c r="GO15" s="485">
        <v>19</v>
      </c>
      <c r="GP15" s="486">
        <v>76</v>
      </c>
      <c r="GQ15" s="484">
        <v>68</v>
      </c>
      <c r="GR15" s="485">
        <v>72</v>
      </c>
      <c r="GS15" s="486">
        <v>14</v>
      </c>
      <c r="GT15" s="484">
        <v>6</v>
      </c>
      <c r="GU15" s="485">
        <v>9</v>
      </c>
      <c r="GV15" s="486">
        <v>89</v>
      </c>
      <c r="GW15" s="484">
        <v>73</v>
      </c>
      <c r="GX15" s="485">
        <v>81</v>
      </c>
    </row>
    <row r="16" spans="1:206" x14ac:dyDescent="0.35">
      <c r="B16" t="s">
        <v>174</v>
      </c>
      <c r="C16" s="486">
        <v>13</v>
      </c>
      <c r="D16" s="484">
        <v>26</v>
      </c>
      <c r="E16" s="485">
        <v>20</v>
      </c>
      <c r="F16" s="486">
        <v>66</v>
      </c>
      <c r="G16" s="484">
        <v>61</v>
      </c>
      <c r="H16" s="485">
        <v>63</v>
      </c>
      <c r="I16" s="486">
        <v>21</v>
      </c>
      <c r="J16" s="484">
        <v>12</v>
      </c>
      <c r="K16" s="485">
        <v>17</v>
      </c>
      <c r="L16" s="486">
        <v>87</v>
      </c>
      <c r="M16" s="484">
        <v>74</v>
      </c>
      <c r="N16" s="485">
        <v>80</v>
      </c>
      <c r="O16" s="486">
        <v>14</v>
      </c>
      <c r="P16" s="484">
        <v>26</v>
      </c>
      <c r="Q16" s="485">
        <v>20</v>
      </c>
      <c r="R16" s="486">
        <v>66</v>
      </c>
      <c r="S16" s="484">
        <v>60</v>
      </c>
      <c r="T16" s="485">
        <v>63</v>
      </c>
      <c r="U16" s="486">
        <v>20</v>
      </c>
      <c r="V16" s="484">
        <v>14</v>
      </c>
      <c r="W16" s="485">
        <v>17</v>
      </c>
      <c r="X16" s="486">
        <v>86</v>
      </c>
      <c r="Y16" s="484">
        <v>74</v>
      </c>
      <c r="Z16" s="485">
        <v>80</v>
      </c>
      <c r="AA16" s="486">
        <v>16</v>
      </c>
      <c r="AB16" s="484">
        <v>27</v>
      </c>
      <c r="AC16" s="485">
        <v>21</v>
      </c>
      <c r="AD16" s="486">
        <v>68</v>
      </c>
      <c r="AE16" s="484">
        <v>61</v>
      </c>
      <c r="AF16" s="485">
        <v>64</v>
      </c>
      <c r="AG16" s="486">
        <v>16</v>
      </c>
      <c r="AH16" s="484">
        <v>12</v>
      </c>
      <c r="AI16" s="485">
        <v>14</v>
      </c>
      <c r="AJ16" s="486">
        <v>84</v>
      </c>
      <c r="AK16" s="484">
        <v>73</v>
      </c>
      <c r="AL16" s="485">
        <v>79</v>
      </c>
      <c r="AM16" s="486">
        <v>7</v>
      </c>
      <c r="AN16" s="484">
        <v>17</v>
      </c>
      <c r="AO16" s="485">
        <v>12</v>
      </c>
      <c r="AP16" s="486">
        <v>72</v>
      </c>
      <c r="AQ16" s="484">
        <v>70</v>
      </c>
      <c r="AR16" s="485">
        <v>71</v>
      </c>
      <c r="AS16" s="486">
        <v>21</v>
      </c>
      <c r="AT16" s="484">
        <v>13</v>
      </c>
      <c r="AU16" s="485">
        <v>17</v>
      </c>
      <c r="AV16" s="486">
        <v>93</v>
      </c>
      <c r="AW16" s="484">
        <v>83</v>
      </c>
      <c r="AX16" s="485">
        <v>88</v>
      </c>
      <c r="AY16" s="486">
        <v>7</v>
      </c>
      <c r="AZ16" s="484">
        <v>15</v>
      </c>
      <c r="BA16" s="485">
        <v>11</v>
      </c>
      <c r="BB16" s="486">
        <v>75</v>
      </c>
      <c r="BC16" s="484">
        <v>73</v>
      </c>
      <c r="BD16" s="485">
        <v>74</v>
      </c>
      <c r="BE16" s="486">
        <v>18</v>
      </c>
      <c r="BF16" s="484">
        <v>12</v>
      </c>
      <c r="BG16" s="485">
        <v>15</v>
      </c>
      <c r="BH16" s="486">
        <v>93</v>
      </c>
      <c r="BI16" s="484">
        <v>85</v>
      </c>
      <c r="BJ16" s="485">
        <v>89</v>
      </c>
      <c r="BK16" s="486">
        <v>9</v>
      </c>
      <c r="BL16" s="484">
        <v>20</v>
      </c>
      <c r="BM16" s="485">
        <v>15</v>
      </c>
      <c r="BN16" s="486">
        <v>73</v>
      </c>
      <c r="BO16" s="484">
        <v>68</v>
      </c>
      <c r="BP16" s="485">
        <v>70</v>
      </c>
      <c r="BQ16" s="486">
        <v>18</v>
      </c>
      <c r="BR16" s="484">
        <v>12</v>
      </c>
      <c r="BS16" s="485">
        <v>15</v>
      </c>
      <c r="BT16" s="486">
        <v>91</v>
      </c>
      <c r="BU16" s="484">
        <v>80</v>
      </c>
      <c r="BV16" s="485">
        <v>85</v>
      </c>
      <c r="BW16" s="486">
        <v>10</v>
      </c>
      <c r="BX16" s="484">
        <v>24</v>
      </c>
      <c r="BY16" s="485">
        <v>17</v>
      </c>
      <c r="BZ16" s="486">
        <v>73</v>
      </c>
      <c r="CA16" s="484">
        <v>67</v>
      </c>
      <c r="CB16" s="485">
        <v>70</v>
      </c>
      <c r="CC16" s="486">
        <v>17</v>
      </c>
      <c r="CD16" s="484">
        <v>9</v>
      </c>
      <c r="CE16" s="485">
        <v>12</v>
      </c>
      <c r="CF16" s="486">
        <v>90</v>
      </c>
      <c r="CG16" s="484">
        <v>76</v>
      </c>
      <c r="CH16" s="485">
        <v>83</v>
      </c>
      <c r="CI16" s="486">
        <v>9</v>
      </c>
      <c r="CJ16" s="484">
        <v>21</v>
      </c>
      <c r="CK16" s="485">
        <v>15</v>
      </c>
      <c r="CL16" s="486">
        <v>76</v>
      </c>
      <c r="CM16" s="484">
        <v>70</v>
      </c>
      <c r="CN16" s="485">
        <v>73</v>
      </c>
      <c r="CO16" s="486">
        <v>15</v>
      </c>
      <c r="CP16" s="484">
        <v>9</v>
      </c>
      <c r="CQ16" s="485">
        <v>12</v>
      </c>
      <c r="CR16" s="486">
        <v>91</v>
      </c>
      <c r="CS16" s="484">
        <v>79</v>
      </c>
      <c r="CT16" s="485">
        <v>85</v>
      </c>
      <c r="CU16" s="486">
        <v>24</v>
      </c>
      <c r="CV16" s="484">
        <v>36</v>
      </c>
      <c r="CW16" s="485">
        <v>30</v>
      </c>
      <c r="CX16" s="486">
        <v>57</v>
      </c>
      <c r="CY16" s="484">
        <v>49</v>
      </c>
      <c r="CZ16" s="485">
        <v>53</v>
      </c>
      <c r="DA16" s="486">
        <v>20</v>
      </c>
      <c r="DB16" s="484">
        <v>15</v>
      </c>
      <c r="DC16" s="485">
        <v>17</v>
      </c>
      <c r="DD16" s="486">
        <v>76</v>
      </c>
      <c r="DE16" s="484">
        <v>64</v>
      </c>
      <c r="DF16" s="485">
        <v>70</v>
      </c>
      <c r="DG16" s="486">
        <v>28</v>
      </c>
      <c r="DH16" s="484">
        <v>43</v>
      </c>
      <c r="DI16" s="485">
        <v>36</v>
      </c>
      <c r="DJ16" s="486">
        <v>58</v>
      </c>
      <c r="DK16" s="484">
        <v>49</v>
      </c>
      <c r="DL16" s="485">
        <v>53</v>
      </c>
      <c r="DM16" s="486">
        <v>14</v>
      </c>
      <c r="DN16" s="484">
        <v>8</v>
      </c>
      <c r="DO16" s="485">
        <v>11</v>
      </c>
      <c r="DP16" s="486">
        <v>72</v>
      </c>
      <c r="DQ16" s="484">
        <v>57</v>
      </c>
      <c r="DR16" s="485">
        <v>64</v>
      </c>
      <c r="DS16" s="486">
        <v>24</v>
      </c>
      <c r="DT16" s="484">
        <v>33</v>
      </c>
      <c r="DU16" s="485">
        <v>29</v>
      </c>
      <c r="DV16" s="486">
        <v>65</v>
      </c>
      <c r="DW16" s="484">
        <v>55</v>
      </c>
      <c r="DX16" s="485">
        <v>60</v>
      </c>
      <c r="DY16" s="486">
        <v>10</v>
      </c>
      <c r="DZ16" s="484">
        <v>12</v>
      </c>
      <c r="EA16" s="485">
        <v>11</v>
      </c>
      <c r="EB16" s="486">
        <v>76</v>
      </c>
      <c r="EC16" s="484">
        <v>67</v>
      </c>
      <c r="ED16" s="485">
        <v>71</v>
      </c>
      <c r="EE16" s="486">
        <v>20</v>
      </c>
      <c r="EF16" s="484">
        <v>29</v>
      </c>
      <c r="EG16" s="485">
        <v>25</v>
      </c>
      <c r="EH16" s="486">
        <v>70</v>
      </c>
      <c r="EI16" s="484">
        <v>62</v>
      </c>
      <c r="EJ16" s="485">
        <v>66</v>
      </c>
      <c r="EK16" s="486">
        <v>10</v>
      </c>
      <c r="EL16" s="484">
        <v>9</v>
      </c>
      <c r="EM16" s="485">
        <v>9</v>
      </c>
      <c r="EN16" s="486">
        <v>80</v>
      </c>
      <c r="EO16" s="484">
        <v>71</v>
      </c>
      <c r="EP16" s="485">
        <v>75</v>
      </c>
      <c r="EQ16" s="486">
        <v>15</v>
      </c>
      <c r="ER16" s="484">
        <v>26</v>
      </c>
      <c r="ES16" s="485">
        <v>21</v>
      </c>
      <c r="ET16" s="486">
        <v>75</v>
      </c>
      <c r="EU16" s="484">
        <v>67</v>
      </c>
      <c r="EV16" s="485">
        <v>71</v>
      </c>
      <c r="EW16" s="486">
        <v>11</v>
      </c>
      <c r="EX16" s="484">
        <v>7</v>
      </c>
      <c r="EY16" s="485">
        <v>9</v>
      </c>
      <c r="EZ16" s="486">
        <v>85</v>
      </c>
      <c r="FA16" s="484">
        <v>74</v>
      </c>
      <c r="FB16" s="485">
        <v>79</v>
      </c>
      <c r="FC16" s="486">
        <v>16</v>
      </c>
      <c r="FD16" s="484">
        <v>26</v>
      </c>
      <c r="FE16" s="485">
        <v>21</v>
      </c>
      <c r="FF16" s="486">
        <v>74</v>
      </c>
      <c r="FG16" s="484">
        <v>65</v>
      </c>
      <c r="FH16" s="485">
        <v>70</v>
      </c>
      <c r="FI16" s="486">
        <v>10</v>
      </c>
      <c r="FJ16" s="484">
        <v>9</v>
      </c>
      <c r="FK16" s="485">
        <v>9</v>
      </c>
      <c r="FL16" s="486">
        <v>84</v>
      </c>
      <c r="FM16" s="484">
        <v>74</v>
      </c>
      <c r="FN16" s="485">
        <v>79</v>
      </c>
      <c r="FO16" s="486">
        <v>10</v>
      </c>
      <c r="FP16" s="484">
        <v>13</v>
      </c>
      <c r="FQ16" s="485">
        <v>11</v>
      </c>
      <c r="FR16" s="486">
        <v>83</v>
      </c>
      <c r="FS16" s="484">
        <v>77</v>
      </c>
      <c r="FT16" s="485">
        <v>79</v>
      </c>
      <c r="FU16" s="486">
        <v>8</v>
      </c>
      <c r="FV16" s="484">
        <v>11</v>
      </c>
      <c r="FW16" s="485">
        <v>9</v>
      </c>
      <c r="FX16" s="486">
        <v>90</v>
      </c>
      <c r="FY16" s="484">
        <v>87</v>
      </c>
      <c r="FZ16" s="485">
        <v>89</v>
      </c>
      <c r="GA16" s="486">
        <v>8</v>
      </c>
      <c r="GB16" s="484">
        <v>24</v>
      </c>
      <c r="GC16" s="485">
        <v>16</v>
      </c>
      <c r="GD16" s="486">
        <v>78</v>
      </c>
      <c r="GE16" s="484">
        <v>70</v>
      </c>
      <c r="GF16" s="485">
        <v>74</v>
      </c>
      <c r="GG16" s="486">
        <v>14</v>
      </c>
      <c r="GH16" s="484">
        <v>6</v>
      </c>
      <c r="GI16" s="485">
        <v>10</v>
      </c>
      <c r="GJ16" s="486">
        <v>92</v>
      </c>
      <c r="GK16" s="484">
        <v>76</v>
      </c>
      <c r="GL16" s="485">
        <v>84</v>
      </c>
      <c r="GM16" s="486">
        <v>10</v>
      </c>
      <c r="GN16" s="484">
        <v>24</v>
      </c>
      <c r="GO16" s="485">
        <v>17</v>
      </c>
      <c r="GP16" s="486">
        <v>78</v>
      </c>
      <c r="GQ16" s="484">
        <v>71</v>
      </c>
      <c r="GR16" s="485">
        <v>74</v>
      </c>
      <c r="GS16" s="486">
        <v>12</v>
      </c>
      <c r="GT16" s="484">
        <v>5</v>
      </c>
      <c r="GU16" s="485">
        <v>9</v>
      </c>
      <c r="GV16" s="486">
        <v>90</v>
      </c>
      <c r="GW16" s="484">
        <v>76</v>
      </c>
      <c r="GX16" s="485">
        <v>83</v>
      </c>
    </row>
    <row r="17" spans="2:206" x14ac:dyDescent="0.35">
      <c r="B17" t="s">
        <v>222</v>
      </c>
      <c r="C17" s="486">
        <v>18</v>
      </c>
      <c r="D17" s="484">
        <v>30</v>
      </c>
      <c r="E17" s="485">
        <v>24</v>
      </c>
      <c r="F17" s="486">
        <v>64</v>
      </c>
      <c r="G17" s="484">
        <v>59</v>
      </c>
      <c r="H17" s="485">
        <v>62</v>
      </c>
      <c r="I17" s="486">
        <v>18</v>
      </c>
      <c r="J17" s="484">
        <v>10</v>
      </c>
      <c r="K17" s="485">
        <v>14</v>
      </c>
      <c r="L17" s="486">
        <v>82</v>
      </c>
      <c r="M17" s="484">
        <v>70</v>
      </c>
      <c r="N17" s="485">
        <v>76</v>
      </c>
      <c r="O17" s="486">
        <v>21</v>
      </c>
      <c r="P17" s="484">
        <v>34</v>
      </c>
      <c r="Q17" s="485">
        <v>28</v>
      </c>
      <c r="R17" s="486">
        <v>63</v>
      </c>
      <c r="S17" s="484">
        <v>56</v>
      </c>
      <c r="T17" s="485">
        <v>59</v>
      </c>
      <c r="U17" s="486">
        <v>15</v>
      </c>
      <c r="V17" s="484">
        <v>11</v>
      </c>
      <c r="W17" s="485">
        <v>13</v>
      </c>
      <c r="X17" s="486">
        <v>79</v>
      </c>
      <c r="Y17" s="484">
        <v>66</v>
      </c>
      <c r="Z17" s="485">
        <v>72</v>
      </c>
      <c r="AA17" s="486">
        <v>26</v>
      </c>
      <c r="AB17" s="484">
        <v>38</v>
      </c>
      <c r="AC17" s="485">
        <v>32</v>
      </c>
      <c r="AD17" s="486">
        <v>63</v>
      </c>
      <c r="AE17" s="484">
        <v>55</v>
      </c>
      <c r="AF17" s="485">
        <v>58</v>
      </c>
      <c r="AG17" s="486">
        <v>12</v>
      </c>
      <c r="AH17" s="484">
        <v>8</v>
      </c>
      <c r="AI17" s="485">
        <v>10</v>
      </c>
      <c r="AJ17" s="486">
        <v>74</v>
      </c>
      <c r="AK17" s="484">
        <v>62</v>
      </c>
      <c r="AL17" s="485">
        <v>68</v>
      </c>
      <c r="AM17" s="486">
        <v>8</v>
      </c>
      <c r="AN17" s="484">
        <v>17</v>
      </c>
      <c r="AO17" s="485">
        <v>13</v>
      </c>
      <c r="AP17" s="486">
        <v>73</v>
      </c>
      <c r="AQ17" s="484">
        <v>72</v>
      </c>
      <c r="AR17" s="485">
        <v>73</v>
      </c>
      <c r="AS17" s="486">
        <v>19</v>
      </c>
      <c r="AT17" s="484">
        <v>11</v>
      </c>
      <c r="AU17" s="485">
        <v>15</v>
      </c>
      <c r="AV17" s="486">
        <v>92</v>
      </c>
      <c r="AW17" s="484">
        <v>83</v>
      </c>
      <c r="AX17" s="485">
        <v>87</v>
      </c>
      <c r="AY17" s="486">
        <v>11</v>
      </c>
      <c r="AZ17" s="484">
        <v>19</v>
      </c>
      <c r="BA17" s="485">
        <v>15</v>
      </c>
      <c r="BB17" s="486">
        <v>73</v>
      </c>
      <c r="BC17" s="484">
        <v>71</v>
      </c>
      <c r="BD17" s="485">
        <v>72</v>
      </c>
      <c r="BE17" s="486">
        <v>16</v>
      </c>
      <c r="BF17" s="484">
        <v>10</v>
      </c>
      <c r="BG17" s="485">
        <v>13</v>
      </c>
      <c r="BH17" s="486">
        <v>89</v>
      </c>
      <c r="BI17" s="484">
        <v>81</v>
      </c>
      <c r="BJ17" s="485">
        <v>85</v>
      </c>
      <c r="BK17" s="486">
        <v>15</v>
      </c>
      <c r="BL17" s="484">
        <v>24</v>
      </c>
      <c r="BM17" s="485">
        <v>20</v>
      </c>
      <c r="BN17" s="486">
        <v>70</v>
      </c>
      <c r="BO17" s="484">
        <v>67</v>
      </c>
      <c r="BP17" s="485">
        <v>69</v>
      </c>
      <c r="BQ17" s="486">
        <v>15</v>
      </c>
      <c r="BR17" s="484">
        <v>9</v>
      </c>
      <c r="BS17" s="485">
        <v>12</v>
      </c>
      <c r="BT17" s="486">
        <v>85</v>
      </c>
      <c r="BU17" s="484">
        <v>76</v>
      </c>
      <c r="BV17" s="485">
        <v>80</v>
      </c>
      <c r="BW17" s="486">
        <v>13</v>
      </c>
      <c r="BX17" s="484">
        <v>26</v>
      </c>
      <c r="BY17" s="485">
        <v>20</v>
      </c>
      <c r="BZ17" s="486">
        <v>72</v>
      </c>
      <c r="CA17" s="484">
        <v>66</v>
      </c>
      <c r="CB17" s="485">
        <v>69</v>
      </c>
      <c r="CC17" s="486">
        <v>15</v>
      </c>
      <c r="CD17" s="484">
        <v>8</v>
      </c>
      <c r="CE17" s="485">
        <v>11</v>
      </c>
      <c r="CF17" s="486">
        <v>87</v>
      </c>
      <c r="CG17" s="484">
        <v>74</v>
      </c>
      <c r="CH17" s="485">
        <v>80</v>
      </c>
      <c r="CI17" s="486">
        <v>11</v>
      </c>
      <c r="CJ17" s="484">
        <v>23</v>
      </c>
      <c r="CK17" s="485">
        <v>17</v>
      </c>
      <c r="CL17" s="486">
        <v>75</v>
      </c>
      <c r="CM17" s="484">
        <v>69</v>
      </c>
      <c r="CN17" s="485">
        <v>72</v>
      </c>
      <c r="CO17" s="486">
        <v>14</v>
      </c>
      <c r="CP17" s="484">
        <v>7</v>
      </c>
      <c r="CQ17" s="485">
        <v>11</v>
      </c>
      <c r="CR17" s="486">
        <v>89</v>
      </c>
      <c r="CS17" s="484">
        <v>77</v>
      </c>
      <c r="CT17" s="485">
        <v>83</v>
      </c>
      <c r="CU17" s="486">
        <v>29</v>
      </c>
      <c r="CV17" s="484">
        <v>41</v>
      </c>
      <c r="CW17" s="485">
        <v>35</v>
      </c>
      <c r="CX17" s="486">
        <v>56</v>
      </c>
      <c r="CY17" s="484">
        <v>47</v>
      </c>
      <c r="CZ17" s="485">
        <v>51</v>
      </c>
      <c r="DA17" s="486">
        <v>16</v>
      </c>
      <c r="DB17" s="484">
        <v>12</v>
      </c>
      <c r="DC17" s="485">
        <v>14</v>
      </c>
      <c r="DD17" s="486">
        <v>71</v>
      </c>
      <c r="DE17" s="484">
        <v>59</v>
      </c>
      <c r="DF17" s="485">
        <v>65</v>
      </c>
      <c r="DG17" s="486">
        <v>32</v>
      </c>
      <c r="DH17" s="484">
        <v>48</v>
      </c>
      <c r="DI17" s="485">
        <v>40</v>
      </c>
      <c r="DJ17" s="486">
        <v>56</v>
      </c>
      <c r="DK17" s="484">
        <v>45</v>
      </c>
      <c r="DL17" s="485">
        <v>50</v>
      </c>
      <c r="DM17" s="486">
        <v>12</v>
      </c>
      <c r="DN17" s="484">
        <v>7</v>
      </c>
      <c r="DO17" s="485">
        <v>9</v>
      </c>
      <c r="DP17" s="486">
        <v>68</v>
      </c>
      <c r="DQ17" s="484">
        <v>52</v>
      </c>
      <c r="DR17" s="485">
        <v>60</v>
      </c>
      <c r="DS17" s="486">
        <v>29</v>
      </c>
      <c r="DT17" s="484">
        <v>37</v>
      </c>
      <c r="DU17" s="485">
        <v>33</v>
      </c>
      <c r="DV17" s="486">
        <v>61</v>
      </c>
      <c r="DW17" s="484">
        <v>52</v>
      </c>
      <c r="DX17" s="485">
        <v>56</v>
      </c>
      <c r="DY17" s="486">
        <v>10</v>
      </c>
      <c r="DZ17" s="484">
        <v>11</v>
      </c>
      <c r="EA17" s="485">
        <v>10</v>
      </c>
      <c r="EB17" s="486">
        <v>71</v>
      </c>
      <c r="EC17" s="484">
        <v>63</v>
      </c>
      <c r="ED17" s="485">
        <v>67</v>
      </c>
      <c r="EE17" s="486">
        <v>28</v>
      </c>
      <c r="EF17" s="484">
        <v>37</v>
      </c>
      <c r="EG17" s="485">
        <v>32</v>
      </c>
      <c r="EH17" s="486">
        <v>64</v>
      </c>
      <c r="EI17" s="484">
        <v>55</v>
      </c>
      <c r="EJ17" s="485">
        <v>59</v>
      </c>
      <c r="EK17" s="486">
        <v>9</v>
      </c>
      <c r="EL17" s="484">
        <v>8</v>
      </c>
      <c r="EM17" s="485">
        <v>8</v>
      </c>
      <c r="EN17" s="486">
        <v>72</v>
      </c>
      <c r="EO17" s="484">
        <v>63</v>
      </c>
      <c r="EP17" s="485">
        <v>68</v>
      </c>
      <c r="EQ17" s="486">
        <v>22</v>
      </c>
      <c r="ER17" s="484">
        <v>34</v>
      </c>
      <c r="ES17" s="485">
        <v>28</v>
      </c>
      <c r="ET17" s="486">
        <v>68</v>
      </c>
      <c r="EU17" s="484">
        <v>60</v>
      </c>
      <c r="EV17" s="485">
        <v>64</v>
      </c>
      <c r="EW17" s="486">
        <v>10</v>
      </c>
      <c r="EX17" s="484">
        <v>6</v>
      </c>
      <c r="EY17" s="485">
        <v>8</v>
      </c>
      <c r="EZ17" s="486">
        <v>78</v>
      </c>
      <c r="FA17" s="484">
        <v>66</v>
      </c>
      <c r="FB17" s="485">
        <v>72</v>
      </c>
      <c r="FC17" s="486">
        <v>23</v>
      </c>
      <c r="FD17" s="484">
        <v>33</v>
      </c>
      <c r="FE17" s="485">
        <v>28</v>
      </c>
      <c r="FF17" s="486">
        <v>69</v>
      </c>
      <c r="FG17" s="484">
        <v>59</v>
      </c>
      <c r="FH17" s="485">
        <v>64</v>
      </c>
      <c r="FI17" s="486">
        <v>8</v>
      </c>
      <c r="FJ17" s="484">
        <v>8</v>
      </c>
      <c r="FK17" s="485">
        <v>8</v>
      </c>
      <c r="FL17" s="486">
        <v>77</v>
      </c>
      <c r="FM17" s="484">
        <v>67</v>
      </c>
      <c r="FN17" s="485">
        <v>72</v>
      </c>
      <c r="FO17" s="486">
        <v>14</v>
      </c>
      <c r="FP17" s="484">
        <v>16</v>
      </c>
      <c r="FQ17" s="485">
        <v>15</v>
      </c>
      <c r="FR17" s="486">
        <v>79</v>
      </c>
      <c r="FS17" s="484">
        <v>76</v>
      </c>
      <c r="FT17" s="485">
        <v>77</v>
      </c>
      <c r="FU17" s="486">
        <v>7</v>
      </c>
      <c r="FV17" s="484">
        <v>9</v>
      </c>
      <c r="FW17" s="485">
        <v>8</v>
      </c>
      <c r="FX17" s="486">
        <v>86</v>
      </c>
      <c r="FY17" s="484">
        <v>84</v>
      </c>
      <c r="FZ17" s="485">
        <v>85</v>
      </c>
      <c r="GA17" s="486">
        <v>10</v>
      </c>
      <c r="GB17" s="484">
        <v>26</v>
      </c>
      <c r="GC17" s="485">
        <v>18</v>
      </c>
      <c r="GD17" s="486">
        <v>73</v>
      </c>
      <c r="GE17" s="484">
        <v>68</v>
      </c>
      <c r="GF17" s="485">
        <v>70</v>
      </c>
      <c r="GG17" s="486">
        <v>17</v>
      </c>
      <c r="GH17" s="484">
        <v>6</v>
      </c>
      <c r="GI17" s="485">
        <v>11</v>
      </c>
      <c r="GJ17" s="486">
        <v>90</v>
      </c>
      <c r="GK17" s="484">
        <v>74</v>
      </c>
      <c r="GL17" s="485">
        <v>82</v>
      </c>
      <c r="GM17" s="486">
        <v>13</v>
      </c>
      <c r="GN17" s="484">
        <v>30</v>
      </c>
      <c r="GO17" s="485">
        <v>22</v>
      </c>
      <c r="GP17" s="486">
        <v>74</v>
      </c>
      <c r="GQ17" s="484">
        <v>65</v>
      </c>
      <c r="GR17" s="485">
        <v>69</v>
      </c>
      <c r="GS17" s="486">
        <v>13</v>
      </c>
      <c r="GT17" s="484">
        <v>5</v>
      </c>
      <c r="GU17" s="485">
        <v>9</v>
      </c>
      <c r="GV17" s="486">
        <v>87</v>
      </c>
      <c r="GW17" s="484">
        <v>70</v>
      </c>
      <c r="GX17" s="485">
        <v>78</v>
      </c>
    </row>
    <row r="18" spans="2:206" x14ac:dyDescent="0.35">
      <c r="B18" t="s">
        <v>172</v>
      </c>
      <c r="C18" s="486">
        <v>10</v>
      </c>
      <c r="D18" s="484">
        <v>21</v>
      </c>
      <c r="E18" s="485">
        <v>16</v>
      </c>
      <c r="F18" s="486">
        <v>62</v>
      </c>
      <c r="G18" s="484">
        <v>63</v>
      </c>
      <c r="H18" s="485">
        <v>62</v>
      </c>
      <c r="I18" s="486">
        <v>28</v>
      </c>
      <c r="J18" s="484">
        <v>16</v>
      </c>
      <c r="K18" s="485">
        <v>22</v>
      </c>
      <c r="L18" s="486">
        <v>90</v>
      </c>
      <c r="M18" s="484">
        <v>79</v>
      </c>
      <c r="N18" s="485">
        <v>84</v>
      </c>
      <c r="O18" s="486">
        <v>11</v>
      </c>
      <c r="P18" s="484">
        <v>21</v>
      </c>
      <c r="Q18" s="485">
        <v>16</v>
      </c>
      <c r="R18" s="486">
        <v>62</v>
      </c>
      <c r="S18" s="484">
        <v>61</v>
      </c>
      <c r="T18" s="485">
        <v>61</v>
      </c>
      <c r="U18" s="486">
        <v>28</v>
      </c>
      <c r="V18" s="484">
        <v>19</v>
      </c>
      <c r="W18" s="485">
        <v>23</v>
      </c>
      <c r="X18" s="486">
        <v>89</v>
      </c>
      <c r="Y18" s="484">
        <v>79</v>
      </c>
      <c r="Z18" s="485">
        <v>84</v>
      </c>
      <c r="AA18" s="486">
        <v>12</v>
      </c>
      <c r="AB18" s="484">
        <v>22</v>
      </c>
      <c r="AC18" s="485">
        <v>17</v>
      </c>
      <c r="AD18" s="486">
        <v>65</v>
      </c>
      <c r="AE18" s="484">
        <v>63</v>
      </c>
      <c r="AF18" s="485">
        <v>64</v>
      </c>
      <c r="AG18" s="486">
        <v>23</v>
      </c>
      <c r="AH18" s="484">
        <v>15</v>
      </c>
      <c r="AI18" s="485">
        <v>19</v>
      </c>
      <c r="AJ18" s="486">
        <v>88</v>
      </c>
      <c r="AK18" s="484">
        <v>78</v>
      </c>
      <c r="AL18" s="485">
        <v>83</v>
      </c>
      <c r="AM18" s="486">
        <v>5</v>
      </c>
      <c r="AN18" s="484">
        <v>15</v>
      </c>
      <c r="AO18" s="485">
        <v>10</v>
      </c>
      <c r="AP18" s="486">
        <v>70</v>
      </c>
      <c r="AQ18" s="484">
        <v>71</v>
      </c>
      <c r="AR18" s="485">
        <v>71</v>
      </c>
      <c r="AS18" s="486">
        <v>25</v>
      </c>
      <c r="AT18" s="484">
        <v>14</v>
      </c>
      <c r="AU18" s="485">
        <v>19</v>
      </c>
      <c r="AV18" s="486">
        <v>95</v>
      </c>
      <c r="AW18" s="484">
        <v>85</v>
      </c>
      <c r="AX18" s="485">
        <v>90</v>
      </c>
      <c r="AY18" s="486">
        <v>5</v>
      </c>
      <c r="AZ18" s="484">
        <v>12</v>
      </c>
      <c r="BA18" s="485">
        <v>9</v>
      </c>
      <c r="BB18" s="486">
        <v>71</v>
      </c>
      <c r="BC18" s="484">
        <v>73</v>
      </c>
      <c r="BD18" s="485">
        <v>72</v>
      </c>
      <c r="BE18" s="486">
        <v>24</v>
      </c>
      <c r="BF18" s="484">
        <v>15</v>
      </c>
      <c r="BG18" s="485">
        <v>19</v>
      </c>
      <c r="BH18" s="486">
        <v>95</v>
      </c>
      <c r="BI18" s="484">
        <v>88</v>
      </c>
      <c r="BJ18" s="485">
        <v>91</v>
      </c>
      <c r="BK18" s="486">
        <v>8</v>
      </c>
      <c r="BL18" s="484">
        <v>15</v>
      </c>
      <c r="BM18" s="485">
        <v>12</v>
      </c>
      <c r="BN18" s="486">
        <v>70</v>
      </c>
      <c r="BO18" s="484">
        <v>70</v>
      </c>
      <c r="BP18" s="485">
        <v>70</v>
      </c>
      <c r="BQ18" s="486">
        <v>22</v>
      </c>
      <c r="BR18" s="484">
        <v>15</v>
      </c>
      <c r="BS18" s="485">
        <v>18</v>
      </c>
      <c r="BT18" s="486">
        <v>92</v>
      </c>
      <c r="BU18" s="484">
        <v>85</v>
      </c>
      <c r="BV18" s="485">
        <v>88</v>
      </c>
      <c r="BW18" s="486">
        <v>8</v>
      </c>
      <c r="BX18" s="484">
        <v>20</v>
      </c>
      <c r="BY18" s="485">
        <v>14</v>
      </c>
      <c r="BZ18" s="486">
        <v>71</v>
      </c>
      <c r="CA18" s="484">
        <v>70</v>
      </c>
      <c r="CB18" s="485">
        <v>70</v>
      </c>
      <c r="CC18" s="486">
        <v>20</v>
      </c>
      <c r="CD18" s="484">
        <v>11</v>
      </c>
      <c r="CE18" s="485">
        <v>16</v>
      </c>
      <c r="CF18" s="486">
        <v>92</v>
      </c>
      <c r="CG18" s="484">
        <v>80</v>
      </c>
      <c r="CH18" s="485">
        <v>86</v>
      </c>
      <c r="CI18" s="486">
        <v>7</v>
      </c>
      <c r="CJ18" s="484">
        <v>17</v>
      </c>
      <c r="CK18" s="485">
        <v>12</v>
      </c>
      <c r="CL18" s="486">
        <v>73</v>
      </c>
      <c r="CM18" s="484">
        <v>72</v>
      </c>
      <c r="CN18" s="485">
        <v>73</v>
      </c>
      <c r="CO18" s="486">
        <v>20</v>
      </c>
      <c r="CP18" s="484">
        <v>11</v>
      </c>
      <c r="CQ18" s="485">
        <v>15</v>
      </c>
      <c r="CR18" s="486">
        <v>93</v>
      </c>
      <c r="CS18" s="484">
        <v>83</v>
      </c>
      <c r="CT18" s="485">
        <v>88</v>
      </c>
      <c r="CU18" s="486">
        <v>18</v>
      </c>
      <c r="CV18" s="484">
        <v>30</v>
      </c>
      <c r="CW18" s="485">
        <v>24</v>
      </c>
      <c r="CX18" s="486">
        <v>58</v>
      </c>
      <c r="CY18" s="484">
        <v>51</v>
      </c>
      <c r="CZ18" s="485">
        <v>54</v>
      </c>
      <c r="DA18" s="486">
        <v>24</v>
      </c>
      <c r="DB18" s="484">
        <v>19</v>
      </c>
      <c r="DC18" s="485">
        <v>22</v>
      </c>
      <c r="DD18" s="486">
        <v>82</v>
      </c>
      <c r="DE18" s="484">
        <v>70</v>
      </c>
      <c r="DF18" s="485">
        <v>76</v>
      </c>
      <c r="DG18" s="486">
        <v>22</v>
      </c>
      <c r="DH18" s="484">
        <v>37</v>
      </c>
      <c r="DI18" s="485">
        <v>30</v>
      </c>
      <c r="DJ18" s="486">
        <v>60</v>
      </c>
      <c r="DK18" s="484">
        <v>52</v>
      </c>
      <c r="DL18" s="485">
        <v>56</v>
      </c>
      <c r="DM18" s="486">
        <v>18</v>
      </c>
      <c r="DN18" s="484">
        <v>10</v>
      </c>
      <c r="DO18" s="485">
        <v>14</v>
      </c>
      <c r="DP18" s="486">
        <v>78</v>
      </c>
      <c r="DQ18" s="484">
        <v>63</v>
      </c>
      <c r="DR18" s="485">
        <v>70</v>
      </c>
      <c r="DS18" s="486">
        <v>19</v>
      </c>
      <c r="DT18" s="484">
        <v>27</v>
      </c>
      <c r="DU18" s="485">
        <v>23</v>
      </c>
      <c r="DV18" s="486">
        <v>66</v>
      </c>
      <c r="DW18" s="484">
        <v>57</v>
      </c>
      <c r="DX18" s="485">
        <v>61</v>
      </c>
      <c r="DY18" s="486">
        <v>15</v>
      </c>
      <c r="DZ18" s="484">
        <v>16</v>
      </c>
      <c r="EA18" s="485">
        <v>16</v>
      </c>
      <c r="EB18" s="486">
        <v>81</v>
      </c>
      <c r="EC18" s="484">
        <v>73</v>
      </c>
      <c r="ED18" s="485">
        <v>77</v>
      </c>
      <c r="EE18" s="486">
        <v>15</v>
      </c>
      <c r="EF18" s="484">
        <v>24</v>
      </c>
      <c r="EG18" s="485">
        <v>20</v>
      </c>
      <c r="EH18" s="486">
        <v>70</v>
      </c>
      <c r="EI18" s="484">
        <v>62</v>
      </c>
      <c r="EJ18" s="485">
        <v>66</v>
      </c>
      <c r="EK18" s="486">
        <v>14</v>
      </c>
      <c r="EL18" s="484">
        <v>13</v>
      </c>
      <c r="EM18" s="485">
        <v>14</v>
      </c>
      <c r="EN18" s="486">
        <v>85</v>
      </c>
      <c r="EO18" s="484">
        <v>76</v>
      </c>
      <c r="EP18" s="485">
        <v>80</v>
      </c>
      <c r="EQ18" s="486">
        <v>11</v>
      </c>
      <c r="ER18" s="484">
        <v>20</v>
      </c>
      <c r="ES18" s="485">
        <v>15</v>
      </c>
      <c r="ET18" s="486">
        <v>73</v>
      </c>
      <c r="EU18" s="484">
        <v>68</v>
      </c>
      <c r="EV18" s="485">
        <v>70</v>
      </c>
      <c r="EW18" s="486">
        <v>17</v>
      </c>
      <c r="EX18" s="484">
        <v>12</v>
      </c>
      <c r="EY18" s="485">
        <v>14</v>
      </c>
      <c r="EZ18" s="486">
        <v>89</v>
      </c>
      <c r="FA18" s="484">
        <v>80</v>
      </c>
      <c r="FB18" s="485">
        <v>85</v>
      </c>
      <c r="FC18" s="486">
        <v>11</v>
      </c>
      <c r="FD18" s="484">
        <v>20</v>
      </c>
      <c r="FE18" s="485">
        <v>16</v>
      </c>
      <c r="FF18" s="486">
        <v>74</v>
      </c>
      <c r="FG18" s="484">
        <v>66</v>
      </c>
      <c r="FH18" s="485">
        <v>70</v>
      </c>
      <c r="FI18" s="486">
        <v>15</v>
      </c>
      <c r="FJ18" s="484">
        <v>14</v>
      </c>
      <c r="FK18" s="485">
        <v>14</v>
      </c>
      <c r="FL18" s="486">
        <v>89</v>
      </c>
      <c r="FM18" s="484">
        <v>80</v>
      </c>
      <c r="FN18" s="485">
        <v>84</v>
      </c>
      <c r="FO18" s="486">
        <v>7</v>
      </c>
      <c r="FP18" s="484">
        <v>10</v>
      </c>
      <c r="FQ18" s="485">
        <v>9</v>
      </c>
      <c r="FR18" s="486">
        <v>82</v>
      </c>
      <c r="FS18" s="484">
        <v>77</v>
      </c>
      <c r="FT18" s="485">
        <v>79</v>
      </c>
      <c r="FU18" s="486">
        <v>11</v>
      </c>
      <c r="FV18" s="484">
        <v>13</v>
      </c>
      <c r="FW18" s="485">
        <v>12</v>
      </c>
      <c r="FX18" s="486">
        <v>93</v>
      </c>
      <c r="FY18" s="484">
        <v>90</v>
      </c>
      <c r="FZ18" s="485">
        <v>91</v>
      </c>
      <c r="GA18" s="486">
        <v>6</v>
      </c>
      <c r="GB18" s="484">
        <v>19</v>
      </c>
      <c r="GC18" s="485">
        <v>13</v>
      </c>
      <c r="GD18" s="486">
        <v>72</v>
      </c>
      <c r="GE18" s="484">
        <v>72</v>
      </c>
      <c r="GF18" s="485">
        <v>72</v>
      </c>
      <c r="GG18" s="486">
        <v>22</v>
      </c>
      <c r="GH18" s="484">
        <v>9</v>
      </c>
      <c r="GI18" s="485">
        <v>15</v>
      </c>
      <c r="GJ18" s="486">
        <v>94</v>
      </c>
      <c r="GK18" s="484">
        <v>81</v>
      </c>
      <c r="GL18" s="485">
        <v>87</v>
      </c>
      <c r="GM18" s="486">
        <v>7</v>
      </c>
      <c r="GN18" s="484">
        <v>19</v>
      </c>
      <c r="GO18" s="485">
        <v>13</v>
      </c>
      <c r="GP18" s="486">
        <v>74</v>
      </c>
      <c r="GQ18" s="484">
        <v>72</v>
      </c>
      <c r="GR18" s="485">
        <v>73</v>
      </c>
      <c r="GS18" s="486">
        <v>19</v>
      </c>
      <c r="GT18" s="484">
        <v>8</v>
      </c>
      <c r="GU18" s="485">
        <v>14</v>
      </c>
      <c r="GV18" s="486">
        <v>93</v>
      </c>
      <c r="GW18" s="484">
        <v>81</v>
      </c>
      <c r="GX18" s="485">
        <v>87</v>
      </c>
    </row>
    <row r="19" spans="2:206" x14ac:dyDescent="0.35">
      <c r="B19" t="s">
        <v>171</v>
      </c>
      <c r="C19" s="486">
        <v>18</v>
      </c>
      <c r="D19" s="484">
        <v>30</v>
      </c>
      <c r="E19" s="485">
        <v>24</v>
      </c>
      <c r="F19" s="486">
        <v>64</v>
      </c>
      <c r="G19" s="484">
        <v>59</v>
      </c>
      <c r="H19" s="485">
        <v>62</v>
      </c>
      <c r="I19" s="486">
        <v>18</v>
      </c>
      <c r="J19" s="484">
        <v>11</v>
      </c>
      <c r="K19" s="485">
        <v>14</v>
      </c>
      <c r="L19" s="486">
        <v>82</v>
      </c>
      <c r="M19" s="484">
        <v>70</v>
      </c>
      <c r="N19" s="485">
        <v>76</v>
      </c>
      <c r="O19" s="486">
        <v>24</v>
      </c>
      <c r="P19" s="484">
        <v>34</v>
      </c>
      <c r="Q19" s="485">
        <v>29</v>
      </c>
      <c r="R19" s="486">
        <v>61</v>
      </c>
      <c r="S19" s="484">
        <v>55</v>
      </c>
      <c r="T19" s="485">
        <v>58</v>
      </c>
      <c r="U19" s="486">
        <v>15</v>
      </c>
      <c r="V19" s="484">
        <v>11</v>
      </c>
      <c r="W19" s="485">
        <v>13</v>
      </c>
      <c r="X19" s="486">
        <v>76</v>
      </c>
      <c r="Y19" s="484">
        <v>66</v>
      </c>
      <c r="Z19" s="485">
        <v>71</v>
      </c>
      <c r="AA19" s="486">
        <v>29</v>
      </c>
      <c r="AB19" s="484">
        <v>40</v>
      </c>
      <c r="AC19" s="485">
        <v>35</v>
      </c>
      <c r="AD19" s="486">
        <v>59</v>
      </c>
      <c r="AE19" s="484">
        <v>51</v>
      </c>
      <c r="AF19" s="485">
        <v>55</v>
      </c>
      <c r="AG19" s="486">
        <v>11</v>
      </c>
      <c r="AH19" s="484">
        <v>8</v>
      </c>
      <c r="AI19" s="485">
        <v>10</v>
      </c>
      <c r="AJ19" s="486">
        <v>71</v>
      </c>
      <c r="AK19" s="484">
        <v>60</v>
      </c>
      <c r="AL19" s="485">
        <v>65</v>
      </c>
      <c r="AM19" s="486">
        <v>6</v>
      </c>
      <c r="AN19" s="484">
        <v>15</v>
      </c>
      <c r="AO19" s="485">
        <v>11</v>
      </c>
      <c r="AP19" s="486">
        <v>73</v>
      </c>
      <c r="AQ19" s="484">
        <v>73</v>
      </c>
      <c r="AR19" s="485">
        <v>73</v>
      </c>
      <c r="AS19" s="486">
        <v>21</v>
      </c>
      <c r="AT19" s="484">
        <v>12</v>
      </c>
      <c r="AU19" s="485">
        <v>16</v>
      </c>
      <c r="AV19" s="486">
        <v>94</v>
      </c>
      <c r="AW19" s="484">
        <v>85</v>
      </c>
      <c r="AX19" s="485">
        <v>89</v>
      </c>
      <c r="AY19" s="486">
        <v>9</v>
      </c>
      <c r="AZ19" s="484">
        <v>17</v>
      </c>
      <c r="BA19" s="485">
        <v>13</v>
      </c>
      <c r="BB19" s="486">
        <v>74</v>
      </c>
      <c r="BC19" s="484">
        <v>72</v>
      </c>
      <c r="BD19" s="485">
        <v>73</v>
      </c>
      <c r="BE19" s="486">
        <v>17</v>
      </c>
      <c r="BF19" s="484">
        <v>11</v>
      </c>
      <c r="BG19" s="485">
        <v>14</v>
      </c>
      <c r="BH19" s="486">
        <v>91</v>
      </c>
      <c r="BI19" s="484">
        <v>83</v>
      </c>
      <c r="BJ19" s="485">
        <v>87</v>
      </c>
      <c r="BK19" s="486">
        <v>14</v>
      </c>
      <c r="BL19" s="484">
        <v>22</v>
      </c>
      <c r="BM19" s="485">
        <v>18</v>
      </c>
      <c r="BN19" s="486">
        <v>71</v>
      </c>
      <c r="BO19" s="484">
        <v>68</v>
      </c>
      <c r="BP19" s="485">
        <v>70</v>
      </c>
      <c r="BQ19" s="486">
        <v>15</v>
      </c>
      <c r="BR19" s="484">
        <v>10</v>
      </c>
      <c r="BS19" s="485">
        <v>12</v>
      </c>
      <c r="BT19" s="486">
        <v>86</v>
      </c>
      <c r="BU19" s="484">
        <v>78</v>
      </c>
      <c r="BV19" s="485">
        <v>82</v>
      </c>
      <c r="BW19" s="486">
        <v>12</v>
      </c>
      <c r="BX19" s="484">
        <v>25</v>
      </c>
      <c r="BY19" s="485">
        <v>19</v>
      </c>
      <c r="BZ19" s="486">
        <v>73</v>
      </c>
      <c r="CA19" s="484">
        <v>67</v>
      </c>
      <c r="CB19" s="485">
        <v>70</v>
      </c>
      <c r="CC19" s="486">
        <v>14</v>
      </c>
      <c r="CD19" s="484">
        <v>8</v>
      </c>
      <c r="CE19" s="485">
        <v>11</v>
      </c>
      <c r="CF19" s="486">
        <v>88</v>
      </c>
      <c r="CG19" s="484">
        <v>75</v>
      </c>
      <c r="CH19" s="485">
        <v>81</v>
      </c>
      <c r="CI19" s="486">
        <v>11</v>
      </c>
      <c r="CJ19" s="484">
        <v>21</v>
      </c>
      <c r="CK19" s="485">
        <v>16</v>
      </c>
      <c r="CL19" s="486">
        <v>76</v>
      </c>
      <c r="CM19" s="484">
        <v>71</v>
      </c>
      <c r="CN19" s="485">
        <v>73</v>
      </c>
      <c r="CO19" s="486">
        <v>14</v>
      </c>
      <c r="CP19" s="484">
        <v>7</v>
      </c>
      <c r="CQ19" s="485">
        <v>10</v>
      </c>
      <c r="CR19" s="486">
        <v>89</v>
      </c>
      <c r="CS19" s="484">
        <v>79</v>
      </c>
      <c r="CT19" s="485">
        <v>84</v>
      </c>
      <c r="CU19" s="486">
        <v>30</v>
      </c>
      <c r="CV19" s="484">
        <v>40</v>
      </c>
      <c r="CW19" s="485">
        <v>35</v>
      </c>
      <c r="CX19" s="486">
        <v>55</v>
      </c>
      <c r="CY19" s="484">
        <v>48</v>
      </c>
      <c r="CZ19" s="485">
        <v>52</v>
      </c>
      <c r="DA19" s="486">
        <v>15</v>
      </c>
      <c r="DB19" s="484">
        <v>12</v>
      </c>
      <c r="DC19" s="485">
        <v>13</v>
      </c>
      <c r="DD19" s="486">
        <v>70</v>
      </c>
      <c r="DE19" s="484">
        <v>60</v>
      </c>
      <c r="DF19" s="485">
        <v>65</v>
      </c>
      <c r="DG19" s="486">
        <v>34</v>
      </c>
      <c r="DH19" s="484">
        <v>48</v>
      </c>
      <c r="DI19" s="485">
        <v>41</v>
      </c>
      <c r="DJ19" s="486">
        <v>55</v>
      </c>
      <c r="DK19" s="484">
        <v>46</v>
      </c>
      <c r="DL19" s="485">
        <v>51</v>
      </c>
      <c r="DM19" s="486">
        <v>11</v>
      </c>
      <c r="DN19" s="484">
        <v>6</v>
      </c>
      <c r="DO19" s="485">
        <v>9</v>
      </c>
      <c r="DP19" s="486">
        <v>66</v>
      </c>
      <c r="DQ19" s="484">
        <v>52</v>
      </c>
      <c r="DR19" s="485">
        <v>59</v>
      </c>
      <c r="DS19" s="486">
        <v>29</v>
      </c>
      <c r="DT19" s="484">
        <v>35</v>
      </c>
      <c r="DU19" s="485">
        <v>32</v>
      </c>
      <c r="DV19" s="486">
        <v>61</v>
      </c>
      <c r="DW19" s="484">
        <v>54</v>
      </c>
      <c r="DX19" s="485">
        <v>57</v>
      </c>
      <c r="DY19" s="486">
        <v>10</v>
      </c>
      <c r="DZ19" s="484">
        <v>11</v>
      </c>
      <c r="EA19" s="485">
        <v>11</v>
      </c>
      <c r="EB19" s="486">
        <v>71</v>
      </c>
      <c r="EC19" s="484">
        <v>65</v>
      </c>
      <c r="ED19" s="485">
        <v>68</v>
      </c>
      <c r="EE19" s="486">
        <v>28</v>
      </c>
      <c r="EF19" s="484">
        <v>35</v>
      </c>
      <c r="EG19" s="485">
        <v>32</v>
      </c>
      <c r="EH19" s="486">
        <v>64</v>
      </c>
      <c r="EI19" s="484">
        <v>56</v>
      </c>
      <c r="EJ19" s="485">
        <v>60</v>
      </c>
      <c r="EK19" s="486">
        <v>8</v>
      </c>
      <c r="EL19" s="484">
        <v>9</v>
      </c>
      <c r="EM19" s="485">
        <v>8</v>
      </c>
      <c r="EN19" s="486">
        <v>72</v>
      </c>
      <c r="EO19" s="484">
        <v>65</v>
      </c>
      <c r="EP19" s="485">
        <v>68</v>
      </c>
      <c r="EQ19" s="486">
        <v>22</v>
      </c>
      <c r="ER19" s="484">
        <v>32</v>
      </c>
      <c r="ES19" s="485">
        <v>27</v>
      </c>
      <c r="ET19" s="486">
        <v>69</v>
      </c>
      <c r="EU19" s="484">
        <v>61</v>
      </c>
      <c r="EV19" s="485">
        <v>65</v>
      </c>
      <c r="EW19" s="486">
        <v>10</v>
      </c>
      <c r="EX19" s="484">
        <v>7</v>
      </c>
      <c r="EY19" s="485">
        <v>8</v>
      </c>
      <c r="EZ19" s="486">
        <v>78</v>
      </c>
      <c r="FA19" s="484">
        <v>68</v>
      </c>
      <c r="FB19" s="485">
        <v>73</v>
      </c>
      <c r="FC19" s="486">
        <v>23</v>
      </c>
      <c r="FD19" s="484">
        <v>31</v>
      </c>
      <c r="FE19" s="485">
        <v>27</v>
      </c>
      <c r="FF19" s="486">
        <v>69</v>
      </c>
      <c r="FG19" s="484">
        <v>60</v>
      </c>
      <c r="FH19" s="485">
        <v>64</v>
      </c>
      <c r="FI19" s="486">
        <v>8</v>
      </c>
      <c r="FJ19" s="484">
        <v>9</v>
      </c>
      <c r="FK19" s="485">
        <v>9</v>
      </c>
      <c r="FL19" s="486">
        <v>77</v>
      </c>
      <c r="FM19" s="484">
        <v>69</v>
      </c>
      <c r="FN19" s="485">
        <v>73</v>
      </c>
      <c r="FO19" s="486">
        <v>12</v>
      </c>
      <c r="FP19" s="484">
        <v>13</v>
      </c>
      <c r="FQ19" s="485">
        <v>13</v>
      </c>
      <c r="FR19" s="486">
        <v>81</v>
      </c>
      <c r="FS19" s="484">
        <v>77</v>
      </c>
      <c r="FT19" s="485">
        <v>79</v>
      </c>
      <c r="FU19" s="486">
        <v>7</v>
      </c>
      <c r="FV19" s="484">
        <v>10</v>
      </c>
      <c r="FW19" s="485">
        <v>9</v>
      </c>
      <c r="FX19" s="486">
        <v>88</v>
      </c>
      <c r="FY19" s="484">
        <v>87</v>
      </c>
      <c r="FZ19" s="485">
        <v>87</v>
      </c>
      <c r="GA19" s="486">
        <v>8</v>
      </c>
      <c r="GB19" s="484">
        <v>23</v>
      </c>
      <c r="GC19" s="485">
        <v>16</v>
      </c>
      <c r="GD19" s="486">
        <v>72</v>
      </c>
      <c r="GE19" s="484">
        <v>69</v>
      </c>
      <c r="GF19" s="485">
        <v>71</v>
      </c>
      <c r="GG19" s="486">
        <v>19</v>
      </c>
      <c r="GH19" s="484">
        <v>7</v>
      </c>
      <c r="GI19" s="485">
        <v>13</v>
      </c>
      <c r="GJ19" s="486">
        <v>92</v>
      </c>
      <c r="GK19" s="484">
        <v>77</v>
      </c>
      <c r="GL19" s="485">
        <v>84</v>
      </c>
      <c r="GM19" s="486">
        <v>11</v>
      </c>
      <c r="GN19" s="484">
        <v>25</v>
      </c>
      <c r="GO19" s="485">
        <v>18</v>
      </c>
      <c r="GP19" s="486">
        <v>74</v>
      </c>
      <c r="GQ19" s="484">
        <v>68</v>
      </c>
      <c r="GR19" s="485">
        <v>71</v>
      </c>
      <c r="GS19" s="486">
        <v>15</v>
      </c>
      <c r="GT19" s="484">
        <v>6</v>
      </c>
      <c r="GU19" s="485">
        <v>11</v>
      </c>
      <c r="GV19" s="486">
        <v>89</v>
      </c>
      <c r="GW19" s="484">
        <v>75</v>
      </c>
      <c r="GX19" s="485">
        <v>82</v>
      </c>
    </row>
    <row r="20" spans="2:206" x14ac:dyDescent="0.35">
      <c r="B20" t="s">
        <v>244</v>
      </c>
      <c r="C20" s="486">
        <v>16</v>
      </c>
      <c r="D20" s="484">
        <v>29</v>
      </c>
      <c r="E20" s="485">
        <v>22</v>
      </c>
      <c r="F20" s="486">
        <v>63</v>
      </c>
      <c r="G20" s="484">
        <v>58</v>
      </c>
      <c r="H20" s="485">
        <v>61</v>
      </c>
      <c r="I20" s="486">
        <v>21</v>
      </c>
      <c r="J20" s="484">
        <v>13</v>
      </c>
      <c r="K20" s="485">
        <v>17</v>
      </c>
      <c r="L20" s="486">
        <v>84</v>
      </c>
      <c r="M20" s="484">
        <v>71</v>
      </c>
      <c r="N20" s="485">
        <v>78</v>
      </c>
      <c r="O20" s="486">
        <v>19</v>
      </c>
      <c r="P20" s="484">
        <v>30</v>
      </c>
      <c r="Q20" s="485">
        <v>25</v>
      </c>
      <c r="R20" s="486">
        <v>63</v>
      </c>
      <c r="S20" s="484">
        <v>57</v>
      </c>
      <c r="T20" s="485">
        <v>60</v>
      </c>
      <c r="U20" s="486">
        <v>18</v>
      </c>
      <c r="V20" s="484">
        <v>13</v>
      </c>
      <c r="W20" s="485">
        <v>16</v>
      </c>
      <c r="X20" s="486">
        <v>81</v>
      </c>
      <c r="Y20" s="484">
        <v>70</v>
      </c>
      <c r="Z20" s="485">
        <v>75</v>
      </c>
      <c r="AA20" s="486">
        <v>22</v>
      </c>
      <c r="AB20" s="484">
        <v>33</v>
      </c>
      <c r="AC20" s="485">
        <v>28</v>
      </c>
      <c r="AD20" s="486">
        <v>64</v>
      </c>
      <c r="AE20" s="484">
        <v>57</v>
      </c>
      <c r="AF20" s="485">
        <v>61</v>
      </c>
      <c r="AG20" s="486">
        <v>14</v>
      </c>
      <c r="AH20" s="484">
        <v>10</v>
      </c>
      <c r="AI20" s="485">
        <v>12</v>
      </c>
      <c r="AJ20" s="486">
        <v>78</v>
      </c>
      <c r="AK20" s="484">
        <v>67</v>
      </c>
      <c r="AL20" s="485">
        <v>72</v>
      </c>
      <c r="AM20" s="486">
        <v>9</v>
      </c>
      <c r="AN20" s="484">
        <v>20</v>
      </c>
      <c r="AO20" s="485">
        <v>14</v>
      </c>
      <c r="AP20" s="486">
        <v>74</v>
      </c>
      <c r="AQ20" s="484">
        <v>69</v>
      </c>
      <c r="AR20" s="485">
        <v>71</v>
      </c>
      <c r="AS20" s="486">
        <v>17</v>
      </c>
      <c r="AT20" s="484">
        <v>11</v>
      </c>
      <c r="AU20" s="485">
        <v>14</v>
      </c>
      <c r="AV20" s="486">
        <v>91</v>
      </c>
      <c r="AW20" s="484">
        <v>80</v>
      </c>
      <c r="AX20" s="485">
        <v>86</v>
      </c>
      <c r="AY20" s="486">
        <v>11</v>
      </c>
      <c r="AZ20" s="484">
        <v>20</v>
      </c>
      <c r="BA20" s="485">
        <v>16</v>
      </c>
      <c r="BB20" s="486">
        <v>73</v>
      </c>
      <c r="BC20" s="484">
        <v>68</v>
      </c>
      <c r="BD20" s="485">
        <v>71</v>
      </c>
      <c r="BE20" s="486">
        <v>16</v>
      </c>
      <c r="BF20" s="484">
        <v>12</v>
      </c>
      <c r="BG20" s="485">
        <v>14</v>
      </c>
      <c r="BH20" s="486">
        <v>89</v>
      </c>
      <c r="BI20" s="484">
        <v>80</v>
      </c>
      <c r="BJ20" s="485">
        <v>84</v>
      </c>
      <c r="BK20" s="486">
        <v>16</v>
      </c>
      <c r="BL20" s="484">
        <v>24</v>
      </c>
      <c r="BM20" s="485">
        <v>20</v>
      </c>
      <c r="BN20" s="486">
        <v>70</v>
      </c>
      <c r="BO20" s="484">
        <v>65</v>
      </c>
      <c r="BP20" s="485">
        <v>67</v>
      </c>
      <c r="BQ20" s="486">
        <v>14</v>
      </c>
      <c r="BR20" s="484">
        <v>11</v>
      </c>
      <c r="BS20" s="485">
        <v>13</v>
      </c>
      <c r="BT20" s="486">
        <v>84</v>
      </c>
      <c r="BU20" s="484">
        <v>76</v>
      </c>
      <c r="BV20" s="485">
        <v>80</v>
      </c>
      <c r="BW20" s="486">
        <v>13</v>
      </c>
      <c r="BX20" s="484">
        <v>24</v>
      </c>
      <c r="BY20" s="485">
        <v>18</v>
      </c>
      <c r="BZ20" s="486">
        <v>72</v>
      </c>
      <c r="CA20" s="484">
        <v>66</v>
      </c>
      <c r="CB20" s="485">
        <v>69</v>
      </c>
      <c r="CC20" s="486">
        <v>15</v>
      </c>
      <c r="CD20" s="484">
        <v>10</v>
      </c>
      <c r="CE20" s="485">
        <v>13</v>
      </c>
      <c r="CF20" s="486">
        <v>87</v>
      </c>
      <c r="CG20" s="484">
        <v>76</v>
      </c>
      <c r="CH20" s="485">
        <v>82</v>
      </c>
      <c r="CI20" s="486">
        <v>12</v>
      </c>
      <c r="CJ20" s="484">
        <v>22</v>
      </c>
      <c r="CK20" s="485">
        <v>17</v>
      </c>
      <c r="CL20" s="486">
        <v>73</v>
      </c>
      <c r="CM20" s="484">
        <v>68</v>
      </c>
      <c r="CN20" s="485">
        <v>71</v>
      </c>
      <c r="CO20" s="486">
        <v>15</v>
      </c>
      <c r="CP20" s="484">
        <v>10</v>
      </c>
      <c r="CQ20" s="485">
        <v>12</v>
      </c>
      <c r="CR20" s="486">
        <v>88</v>
      </c>
      <c r="CS20" s="484">
        <v>78</v>
      </c>
      <c r="CT20" s="485">
        <v>83</v>
      </c>
      <c r="CU20" s="486">
        <v>26</v>
      </c>
      <c r="CV20" s="484">
        <v>39</v>
      </c>
      <c r="CW20" s="485">
        <v>32</v>
      </c>
      <c r="CX20" s="486">
        <v>55</v>
      </c>
      <c r="CY20" s="484">
        <v>47</v>
      </c>
      <c r="CZ20" s="485">
        <v>51</v>
      </c>
      <c r="DA20" s="486">
        <v>19</v>
      </c>
      <c r="DB20" s="484">
        <v>15</v>
      </c>
      <c r="DC20" s="485">
        <v>17</v>
      </c>
      <c r="DD20" s="486">
        <v>74</v>
      </c>
      <c r="DE20" s="484">
        <v>61</v>
      </c>
      <c r="DF20" s="485">
        <v>68</v>
      </c>
      <c r="DG20" s="486">
        <v>30</v>
      </c>
      <c r="DH20" s="484">
        <v>45</v>
      </c>
      <c r="DI20" s="485">
        <v>37</v>
      </c>
      <c r="DJ20" s="486">
        <v>56</v>
      </c>
      <c r="DK20" s="484">
        <v>47</v>
      </c>
      <c r="DL20" s="485">
        <v>51</v>
      </c>
      <c r="DM20" s="486">
        <v>14</v>
      </c>
      <c r="DN20" s="484">
        <v>9</v>
      </c>
      <c r="DO20" s="485">
        <v>12</v>
      </c>
      <c r="DP20" s="486">
        <v>70</v>
      </c>
      <c r="DQ20" s="484">
        <v>55</v>
      </c>
      <c r="DR20" s="485">
        <v>63</v>
      </c>
      <c r="DS20" s="486">
        <v>28</v>
      </c>
      <c r="DT20" s="484">
        <v>36</v>
      </c>
      <c r="DU20" s="485">
        <v>32</v>
      </c>
      <c r="DV20" s="486">
        <v>60</v>
      </c>
      <c r="DW20" s="484">
        <v>52</v>
      </c>
      <c r="DX20" s="485">
        <v>56</v>
      </c>
      <c r="DY20" s="486">
        <v>12</v>
      </c>
      <c r="DZ20" s="484">
        <v>12</v>
      </c>
      <c r="EA20" s="485">
        <v>12</v>
      </c>
      <c r="EB20" s="486">
        <v>72</v>
      </c>
      <c r="EC20" s="484">
        <v>64</v>
      </c>
      <c r="ED20" s="485">
        <v>68</v>
      </c>
      <c r="EE20" s="486">
        <v>25</v>
      </c>
      <c r="EF20" s="484">
        <v>34</v>
      </c>
      <c r="EG20" s="485">
        <v>30</v>
      </c>
      <c r="EH20" s="486">
        <v>65</v>
      </c>
      <c r="EI20" s="484">
        <v>56</v>
      </c>
      <c r="EJ20" s="485">
        <v>60</v>
      </c>
      <c r="EK20" s="486">
        <v>10</v>
      </c>
      <c r="EL20" s="484">
        <v>10</v>
      </c>
      <c r="EM20" s="485">
        <v>10</v>
      </c>
      <c r="EN20" s="486">
        <v>75</v>
      </c>
      <c r="EO20" s="484">
        <v>66</v>
      </c>
      <c r="EP20" s="485">
        <v>70</v>
      </c>
      <c r="EQ20" s="486">
        <v>20</v>
      </c>
      <c r="ER20" s="484">
        <v>33</v>
      </c>
      <c r="ES20" s="485">
        <v>26</v>
      </c>
      <c r="ET20" s="486">
        <v>70</v>
      </c>
      <c r="EU20" s="484">
        <v>60</v>
      </c>
      <c r="EV20" s="485">
        <v>65</v>
      </c>
      <c r="EW20" s="486">
        <v>10</v>
      </c>
      <c r="EX20" s="484">
        <v>7</v>
      </c>
      <c r="EY20" s="485">
        <v>9</v>
      </c>
      <c r="EZ20" s="486">
        <v>80</v>
      </c>
      <c r="FA20" s="484">
        <v>67</v>
      </c>
      <c r="FB20" s="485">
        <v>74</v>
      </c>
      <c r="FC20" s="486">
        <v>23</v>
      </c>
      <c r="FD20" s="484">
        <v>32</v>
      </c>
      <c r="FE20" s="485">
        <v>27</v>
      </c>
      <c r="FF20" s="486">
        <v>69</v>
      </c>
      <c r="FG20" s="484">
        <v>60</v>
      </c>
      <c r="FH20" s="485">
        <v>64</v>
      </c>
      <c r="FI20" s="486">
        <v>8</v>
      </c>
      <c r="FJ20" s="484">
        <v>8</v>
      </c>
      <c r="FK20" s="485">
        <v>8</v>
      </c>
      <c r="FL20" s="486">
        <v>77</v>
      </c>
      <c r="FM20" s="484">
        <v>68</v>
      </c>
      <c r="FN20" s="485">
        <v>73</v>
      </c>
      <c r="FO20" s="486">
        <v>16</v>
      </c>
      <c r="FP20" s="484">
        <v>17</v>
      </c>
      <c r="FQ20" s="485">
        <v>16</v>
      </c>
      <c r="FR20" s="486">
        <v>77</v>
      </c>
      <c r="FS20" s="484">
        <v>73</v>
      </c>
      <c r="FT20" s="485">
        <v>75</v>
      </c>
      <c r="FU20" s="486">
        <v>8</v>
      </c>
      <c r="FV20" s="484">
        <v>10</v>
      </c>
      <c r="FW20" s="485">
        <v>9</v>
      </c>
      <c r="FX20" s="486">
        <v>84</v>
      </c>
      <c r="FY20" s="484">
        <v>83</v>
      </c>
      <c r="FZ20" s="485">
        <v>84</v>
      </c>
      <c r="GA20" s="486">
        <v>14</v>
      </c>
      <c r="GB20" s="484">
        <v>29</v>
      </c>
      <c r="GC20" s="485">
        <v>21</v>
      </c>
      <c r="GD20" s="486">
        <v>74</v>
      </c>
      <c r="GE20" s="484">
        <v>64</v>
      </c>
      <c r="GF20" s="485">
        <v>69</v>
      </c>
      <c r="GG20" s="486">
        <v>13</v>
      </c>
      <c r="GH20" s="484">
        <v>7</v>
      </c>
      <c r="GI20" s="485">
        <v>10</v>
      </c>
      <c r="GJ20" s="486">
        <v>86</v>
      </c>
      <c r="GK20" s="484">
        <v>71</v>
      </c>
      <c r="GL20" s="485">
        <v>79</v>
      </c>
      <c r="GM20" s="486">
        <v>16</v>
      </c>
      <c r="GN20" s="484">
        <v>32</v>
      </c>
      <c r="GO20" s="485">
        <v>24</v>
      </c>
      <c r="GP20" s="486">
        <v>73</v>
      </c>
      <c r="GQ20" s="484">
        <v>62</v>
      </c>
      <c r="GR20" s="485">
        <v>68</v>
      </c>
      <c r="GS20" s="486">
        <v>11</v>
      </c>
      <c r="GT20" s="484">
        <v>6</v>
      </c>
      <c r="GU20" s="485">
        <v>9</v>
      </c>
      <c r="GV20" s="486">
        <v>84</v>
      </c>
      <c r="GW20" s="484">
        <v>68</v>
      </c>
      <c r="GX20" s="485">
        <v>76</v>
      </c>
    </row>
    <row r="21" spans="2:206" x14ac:dyDescent="0.35">
      <c r="B21" t="s">
        <v>532</v>
      </c>
      <c r="C21" s="486">
        <v>11</v>
      </c>
      <c r="D21" s="484">
        <v>22</v>
      </c>
      <c r="E21" s="485">
        <v>16</v>
      </c>
      <c r="F21" s="486">
        <v>68</v>
      </c>
      <c r="G21" s="484">
        <v>66</v>
      </c>
      <c r="H21" s="485">
        <v>67</v>
      </c>
      <c r="I21" s="486">
        <v>21</v>
      </c>
      <c r="J21" s="484">
        <v>13</v>
      </c>
      <c r="K21" s="485">
        <v>17</v>
      </c>
      <c r="L21" s="486">
        <v>89</v>
      </c>
      <c r="M21" s="484">
        <v>78</v>
      </c>
      <c r="N21" s="485">
        <v>84</v>
      </c>
      <c r="O21" s="486">
        <v>10</v>
      </c>
      <c r="P21" s="484">
        <v>19</v>
      </c>
      <c r="Q21" s="485">
        <v>15</v>
      </c>
      <c r="R21" s="486">
        <v>70</v>
      </c>
      <c r="S21" s="484">
        <v>66</v>
      </c>
      <c r="T21" s="485">
        <v>68</v>
      </c>
      <c r="U21" s="486">
        <v>21</v>
      </c>
      <c r="V21" s="484">
        <v>15</v>
      </c>
      <c r="W21" s="485">
        <v>18</v>
      </c>
      <c r="X21" s="486">
        <v>90</v>
      </c>
      <c r="Y21" s="484">
        <v>81</v>
      </c>
      <c r="Z21" s="485">
        <v>85</v>
      </c>
      <c r="AA21" s="486">
        <v>10</v>
      </c>
      <c r="AB21" s="484">
        <v>21</v>
      </c>
      <c r="AC21" s="485">
        <v>15</v>
      </c>
      <c r="AD21" s="486">
        <v>71</v>
      </c>
      <c r="AE21" s="484">
        <v>67</v>
      </c>
      <c r="AF21" s="485">
        <v>69</v>
      </c>
      <c r="AG21" s="486">
        <v>19</v>
      </c>
      <c r="AH21" s="484">
        <v>13</v>
      </c>
      <c r="AI21" s="485">
        <v>16</v>
      </c>
      <c r="AJ21" s="486">
        <v>90</v>
      </c>
      <c r="AK21" s="484">
        <v>79</v>
      </c>
      <c r="AL21" s="485">
        <v>85</v>
      </c>
      <c r="AM21" s="486">
        <v>5</v>
      </c>
      <c r="AN21" s="484">
        <v>16</v>
      </c>
      <c r="AO21" s="485">
        <v>11</v>
      </c>
      <c r="AP21" s="486">
        <v>74</v>
      </c>
      <c r="AQ21" s="484">
        <v>71</v>
      </c>
      <c r="AR21" s="485">
        <v>72</v>
      </c>
      <c r="AS21" s="486">
        <v>21</v>
      </c>
      <c r="AT21" s="484">
        <v>13</v>
      </c>
      <c r="AU21" s="485">
        <v>17</v>
      </c>
      <c r="AV21" s="486">
        <v>95</v>
      </c>
      <c r="AW21" s="484">
        <v>84</v>
      </c>
      <c r="AX21" s="485">
        <v>89</v>
      </c>
      <c r="AY21" s="486">
        <v>5</v>
      </c>
      <c r="AZ21" s="484">
        <v>12</v>
      </c>
      <c r="BA21" s="485">
        <v>8</v>
      </c>
      <c r="BB21" s="486">
        <v>76</v>
      </c>
      <c r="BC21" s="484">
        <v>75</v>
      </c>
      <c r="BD21" s="485">
        <v>75</v>
      </c>
      <c r="BE21" s="486">
        <v>20</v>
      </c>
      <c r="BF21" s="484">
        <v>13</v>
      </c>
      <c r="BG21" s="485">
        <v>16</v>
      </c>
      <c r="BH21" s="486">
        <v>95</v>
      </c>
      <c r="BI21" s="484">
        <v>88</v>
      </c>
      <c r="BJ21" s="485">
        <v>92</v>
      </c>
      <c r="BK21" s="486">
        <v>8</v>
      </c>
      <c r="BL21" s="484">
        <v>16</v>
      </c>
      <c r="BM21" s="485">
        <v>12</v>
      </c>
      <c r="BN21" s="486">
        <v>73</v>
      </c>
      <c r="BO21" s="484">
        <v>73</v>
      </c>
      <c r="BP21" s="485">
        <v>73</v>
      </c>
      <c r="BQ21" s="486">
        <v>19</v>
      </c>
      <c r="BR21" s="484">
        <v>11</v>
      </c>
      <c r="BS21" s="485">
        <v>15</v>
      </c>
      <c r="BT21" s="486">
        <v>92</v>
      </c>
      <c r="BU21" s="484">
        <v>84</v>
      </c>
      <c r="BV21" s="485">
        <v>88</v>
      </c>
      <c r="BW21" s="486">
        <v>9</v>
      </c>
      <c r="BX21" s="484">
        <v>22</v>
      </c>
      <c r="BY21" s="485">
        <v>16</v>
      </c>
      <c r="BZ21" s="486">
        <v>76</v>
      </c>
      <c r="CA21" s="484">
        <v>71</v>
      </c>
      <c r="CB21" s="485">
        <v>73</v>
      </c>
      <c r="CC21" s="486">
        <v>15</v>
      </c>
      <c r="CD21" s="484">
        <v>7</v>
      </c>
      <c r="CE21" s="485">
        <v>11</v>
      </c>
      <c r="CF21" s="486">
        <v>91</v>
      </c>
      <c r="CG21" s="484">
        <v>78</v>
      </c>
      <c r="CH21" s="485">
        <v>84</v>
      </c>
      <c r="CI21" s="486">
        <v>8</v>
      </c>
      <c r="CJ21" s="484">
        <v>18</v>
      </c>
      <c r="CK21" s="485">
        <v>13</v>
      </c>
      <c r="CL21" s="486">
        <v>76</v>
      </c>
      <c r="CM21" s="484">
        <v>74</v>
      </c>
      <c r="CN21" s="485">
        <v>75</v>
      </c>
      <c r="CO21" s="486">
        <v>15</v>
      </c>
      <c r="CP21" s="484">
        <v>8</v>
      </c>
      <c r="CQ21" s="485">
        <v>12</v>
      </c>
      <c r="CR21" s="486">
        <v>92</v>
      </c>
      <c r="CS21" s="484">
        <v>82</v>
      </c>
      <c r="CT21" s="485">
        <v>87</v>
      </c>
      <c r="CU21" s="486">
        <v>22</v>
      </c>
      <c r="CV21" s="484">
        <v>35</v>
      </c>
      <c r="CW21" s="485">
        <v>29</v>
      </c>
      <c r="CX21" s="486">
        <v>61</v>
      </c>
      <c r="CY21" s="484">
        <v>52</v>
      </c>
      <c r="CZ21" s="485">
        <v>57</v>
      </c>
      <c r="DA21" s="486">
        <v>17</v>
      </c>
      <c r="DB21" s="484">
        <v>13</v>
      </c>
      <c r="DC21" s="485">
        <v>15</v>
      </c>
      <c r="DD21" s="486">
        <v>78</v>
      </c>
      <c r="DE21" s="484">
        <v>65</v>
      </c>
      <c r="DF21" s="485">
        <v>71</v>
      </c>
      <c r="DG21" s="486">
        <v>27</v>
      </c>
      <c r="DH21" s="484">
        <v>43</v>
      </c>
      <c r="DI21" s="485">
        <v>35</v>
      </c>
      <c r="DJ21" s="486">
        <v>61</v>
      </c>
      <c r="DK21" s="484">
        <v>51</v>
      </c>
      <c r="DL21" s="485">
        <v>56</v>
      </c>
      <c r="DM21" s="486">
        <v>12</v>
      </c>
      <c r="DN21" s="484">
        <v>6</v>
      </c>
      <c r="DO21" s="485">
        <v>9</v>
      </c>
      <c r="DP21" s="486">
        <v>73</v>
      </c>
      <c r="DQ21" s="484">
        <v>57</v>
      </c>
      <c r="DR21" s="485">
        <v>65</v>
      </c>
      <c r="DS21" s="486">
        <v>22</v>
      </c>
      <c r="DT21" s="484">
        <v>30</v>
      </c>
      <c r="DU21" s="485">
        <v>26</v>
      </c>
      <c r="DV21" s="486">
        <v>68</v>
      </c>
      <c r="DW21" s="484">
        <v>59</v>
      </c>
      <c r="DX21" s="485">
        <v>64</v>
      </c>
      <c r="DY21" s="486">
        <v>10</v>
      </c>
      <c r="DZ21" s="484">
        <v>11</v>
      </c>
      <c r="EA21" s="485">
        <v>10</v>
      </c>
      <c r="EB21" s="486">
        <v>78</v>
      </c>
      <c r="EC21" s="484">
        <v>70</v>
      </c>
      <c r="ED21" s="485">
        <v>74</v>
      </c>
      <c r="EE21" s="486">
        <v>17</v>
      </c>
      <c r="EF21" s="484">
        <v>26</v>
      </c>
      <c r="EG21" s="485">
        <v>22</v>
      </c>
      <c r="EH21" s="486">
        <v>73</v>
      </c>
      <c r="EI21" s="484">
        <v>65</v>
      </c>
      <c r="EJ21" s="485">
        <v>69</v>
      </c>
      <c r="EK21" s="486">
        <v>9</v>
      </c>
      <c r="EL21" s="484">
        <v>9</v>
      </c>
      <c r="EM21" s="485">
        <v>9</v>
      </c>
      <c r="EN21" s="486">
        <v>83</v>
      </c>
      <c r="EO21" s="484">
        <v>74</v>
      </c>
      <c r="EP21" s="485">
        <v>78</v>
      </c>
      <c r="EQ21" s="486">
        <v>10</v>
      </c>
      <c r="ER21" s="484">
        <v>20</v>
      </c>
      <c r="ES21" s="485">
        <v>15</v>
      </c>
      <c r="ET21" s="486">
        <v>78</v>
      </c>
      <c r="EU21" s="484">
        <v>72</v>
      </c>
      <c r="EV21" s="485">
        <v>75</v>
      </c>
      <c r="EW21" s="486">
        <v>12</v>
      </c>
      <c r="EX21" s="484">
        <v>8</v>
      </c>
      <c r="EY21" s="485">
        <v>10</v>
      </c>
      <c r="EZ21" s="486">
        <v>90</v>
      </c>
      <c r="FA21" s="484">
        <v>80</v>
      </c>
      <c r="FB21" s="485">
        <v>85</v>
      </c>
      <c r="FC21" s="486">
        <v>11</v>
      </c>
      <c r="FD21" s="484">
        <v>19</v>
      </c>
      <c r="FE21" s="485">
        <v>15</v>
      </c>
      <c r="FF21" s="486">
        <v>79</v>
      </c>
      <c r="FG21" s="484">
        <v>72</v>
      </c>
      <c r="FH21" s="485">
        <v>76</v>
      </c>
      <c r="FI21" s="486">
        <v>10</v>
      </c>
      <c r="FJ21" s="484">
        <v>8</v>
      </c>
      <c r="FK21" s="485">
        <v>9</v>
      </c>
      <c r="FL21" s="486">
        <v>89</v>
      </c>
      <c r="FM21" s="484">
        <v>81</v>
      </c>
      <c r="FN21" s="485">
        <v>85</v>
      </c>
      <c r="FO21" s="486">
        <v>7</v>
      </c>
      <c r="FP21" s="484">
        <v>9</v>
      </c>
      <c r="FQ21" s="485">
        <v>8</v>
      </c>
      <c r="FR21" s="486">
        <v>85</v>
      </c>
      <c r="FS21" s="484">
        <v>79</v>
      </c>
      <c r="FT21" s="485">
        <v>82</v>
      </c>
      <c r="FU21" s="486">
        <v>9</v>
      </c>
      <c r="FV21" s="484">
        <v>12</v>
      </c>
      <c r="FW21" s="485">
        <v>10</v>
      </c>
      <c r="FX21" s="486">
        <v>93</v>
      </c>
      <c r="FY21" s="484">
        <v>91</v>
      </c>
      <c r="FZ21" s="485">
        <v>92</v>
      </c>
      <c r="GA21" s="486">
        <v>7</v>
      </c>
      <c r="GB21" s="484">
        <v>20</v>
      </c>
      <c r="GC21" s="485">
        <v>13</v>
      </c>
      <c r="GD21" s="486">
        <v>78</v>
      </c>
      <c r="GE21" s="484">
        <v>74</v>
      </c>
      <c r="GF21" s="485">
        <v>76</v>
      </c>
      <c r="GG21" s="486">
        <v>15</v>
      </c>
      <c r="GH21" s="484">
        <v>6</v>
      </c>
      <c r="GI21" s="485">
        <v>10</v>
      </c>
      <c r="GJ21" s="486">
        <v>93</v>
      </c>
      <c r="GK21" s="484">
        <v>80</v>
      </c>
      <c r="GL21" s="485">
        <v>87</v>
      </c>
      <c r="GM21" s="486">
        <v>7</v>
      </c>
      <c r="GN21" s="484">
        <v>21</v>
      </c>
      <c r="GO21" s="485">
        <v>14</v>
      </c>
      <c r="GP21" s="486">
        <v>79</v>
      </c>
      <c r="GQ21" s="484">
        <v>74</v>
      </c>
      <c r="GR21" s="485">
        <v>76</v>
      </c>
      <c r="GS21" s="486">
        <v>14</v>
      </c>
      <c r="GT21" s="484">
        <v>6</v>
      </c>
      <c r="GU21" s="485">
        <v>10</v>
      </c>
      <c r="GV21" s="486">
        <v>93</v>
      </c>
      <c r="GW21" s="484">
        <v>79</v>
      </c>
      <c r="GX21" s="485">
        <v>86</v>
      </c>
    </row>
    <row r="22" spans="2:206" x14ac:dyDescent="0.35">
      <c r="B22" t="s">
        <v>221</v>
      </c>
      <c r="C22" s="486">
        <v>15</v>
      </c>
      <c r="D22" s="484">
        <v>27</v>
      </c>
      <c r="E22" s="485">
        <v>21</v>
      </c>
      <c r="F22" s="486">
        <v>61</v>
      </c>
      <c r="G22" s="484">
        <v>59</v>
      </c>
      <c r="H22" s="485">
        <v>60</v>
      </c>
      <c r="I22" s="486">
        <v>24</v>
      </c>
      <c r="J22" s="484">
        <v>14</v>
      </c>
      <c r="K22" s="485">
        <v>19</v>
      </c>
      <c r="L22" s="486">
        <v>85</v>
      </c>
      <c r="M22" s="484">
        <v>73</v>
      </c>
      <c r="N22" s="485">
        <v>79</v>
      </c>
      <c r="O22" s="486">
        <v>21</v>
      </c>
      <c r="P22" s="484">
        <v>32</v>
      </c>
      <c r="Q22" s="485">
        <v>27</v>
      </c>
      <c r="R22" s="486">
        <v>59</v>
      </c>
      <c r="S22" s="484">
        <v>56</v>
      </c>
      <c r="T22" s="485">
        <v>57</v>
      </c>
      <c r="U22" s="486">
        <v>19</v>
      </c>
      <c r="V22" s="484">
        <v>12</v>
      </c>
      <c r="W22" s="485">
        <v>15</v>
      </c>
      <c r="X22" s="486">
        <v>79</v>
      </c>
      <c r="Y22" s="484">
        <v>68</v>
      </c>
      <c r="Z22" s="485">
        <v>73</v>
      </c>
      <c r="AA22" s="486">
        <v>26</v>
      </c>
      <c r="AB22" s="484">
        <v>40</v>
      </c>
      <c r="AC22" s="485">
        <v>33</v>
      </c>
      <c r="AD22" s="486">
        <v>62</v>
      </c>
      <c r="AE22" s="484">
        <v>52</v>
      </c>
      <c r="AF22" s="485">
        <v>57</v>
      </c>
      <c r="AG22" s="486">
        <v>12</v>
      </c>
      <c r="AH22" s="484">
        <v>8</v>
      </c>
      <c r="AI22" s="485">
        <v>10</v>
      </c>
      <c r="AJ22" s="486">
        <v>74</v>
      </c>
      <c r="AK22" s="484">
        <v>60</v>
      </c>
      <c r="AL22" s="485">
        <v>67</v>
      </c>
      <c r="AM22" s="486">
        <v>4</v>
      </c>
      <c r="AN22" s="484">
        <v>10</v>
      </c>
      <c r="AO22" s="485">
        <v>7</v>
      </c>
      <c r="AP22" s="486">
        <v>64</v>
      </c>
      <c r="AQ22" s="484">
        <v>73</v>
      </c>
      <c r="AR22" s="485">
        <v>69</v>
      </c>
      <c r="AS22" s="486">
        <v>32</v>
      </c>
      <c r="AT22" s="484">
        <v>17</v>
      </c>
      <c r="AU22" s="485">
        <v>24</v>
      </c>
      <c r="AV22" s="486">
        <v>96</v>
      </c>
      <c r="AW22" s="484">
        <v>90</v>
      </c>
      <c r="AX22" s="485">
        <v>93</v>
      </c>
      <c r="AY22" s="486">
        <v>7</v>
      </c>
      <c r="AZ22" s="484">
        <v>16</v>
      </c>
      <c r="BA22" s="485">
        <v>12</v>
      </c>
      <c r="BB22" s="486">
        <v>72</v>
      </c>
      <c r="BC22" s="484">
        <v>71</v>
      </c>
      <c r="BD22" s="485">
        <v>71</v>
      </c>
      <c r="BE22" s="486">
        <v>21</v>
      </c>
      <c r="BF22" s="484">
        <v>13</v>
      </c>
      <c r="BG22" s="485">
        <v>16</v>
      </c>
      <c r="BH22" s="486">
        <v>93</v>
      </c>
      <c r="BI22" s="484">
        <v>84</v>
      </c>
      <c r="BJ22" s="485">
        <v>88</v>
      </c>
      <c r="BK22" s="486">
        <v>14</v>
      </c>
      <c r="BL22" s="484">
        <v>23</v>
      </c>
      <c r="BM22" s="485">
        <v>19</v>
      </c>
      <c r="BN22" s="486">
        <v>72</v>
      </c>
      <c r="BO22" s="484">
        <v>68</v>
      </c>
      <c r="BP22" s="485">
        <v>70</v>
      </c>
      <c r="BQ22" s="486">
        <v>14</v>
      </c>
      <c r="BR22" s="484">
        <v>9</v>
      </c>
      <c r="BS22" s="485">
        <v>11</v>
      </c>
      <c r="BT22" s="486">
        <v>86</v>
      </c>
      <c r="BU22" s="484">
        <v>77</v>
      </c>
      <c r="BV22" s="485">
        <v>81</v>
      </c>
      <c r="BW22" s="486">
        <v>11</v>
      </c>
      <c r="BX22" s="484">
        <v>23</v>
      </c>
      <c r="BY22" s="485">
        <v>17</v>
      </c>
      <c r="BZ22" s="486">
        <v>74</v>
      </c>
      <c r="CA22" s="484">
        <v>69</v>
      </c>
      <c r="CB22" s="485">
        <v>71</v>
      </c>
      <c r="CC22" s="486">
        <v>15</v>
      </c>
      <c r="CD22" s="484">
        <v>8</v>
      </c>
      <c r="CE22" s="485">
        <v>12</v>
      </c>
      <c r="CF22" s="486">
        <v>89</v>
      </c>
      <c r="CG22" s="484">
        <v>77</v>
      </c>
      <c r="CH22" s="485">
        <v>83</v>
      </c>
      <c r="CI22" s="486">
        <v>10</v>
      </c>
      <c r="CJ22" s="484">
        <v>21</v>
      </c>
      <c r="CK22" s="485">
        <v>16</v>
      </c>
      <c r="CL22" s="486">
        <v>77</v>
      </c>
      <c r="CM22" s="484">
        <v>71</v>
      </c>
      <c r="CN22" s="485">
        <v>74</v>
      </c>
      <c r="CO22" s="486">
        <v>13</v>
      </c>
      <c r="CP22" s="484">
        <v>7</v>
      </c>
      <c r="CQ22" s="485">
        <v>10</v>
      </c>
      <c r="CR22" s="486">
        <v>90</v>
      </c>
      <c r="CS22" s="484">
        <v>79</v>
      </c>
      <c r="CT22" s="485">
        <v>84</v>
      </c>
      <c r="CU22" s="486">
        <v>21</v>
      </c>
      <c r="CV22" s="484">
        <v>31</v>
      </c>
      <c r="CW22" s="485">
        <v>26</v>
      </c>
      <c r="CX22" s="486">
        <v>53</v>
      </c>
      <c r="CY22" s="484">
        <v>47</v>
      </c>
      <c r="CZ22" s="485">
        <v>50</v>
      </c>
      <c r="DA22" s="486">
        <v>26</v>
      </c>
      <c r="DB22" s="484">
        <v>22</v>
      </c>
      <c r="DC22" s="485">
        <v>24</v>
      </c>
      <c r="DD22" s="486">
        <v>79</v>
      </c>
      <c r="DE22" s="484">
        <v>69</v>
      </c>
      <c r="DF22" s="485">
        <v>74</v>
      </c>
      <c r="DG22" s="486">
        <v>23</v>
      </c>
      <c r="DH22" s="484">
        <v>36</v>
      </c>
      <c r="DI22" s="485">
        <v>30</v>
      </c>
      <c r="DJ22" s="486">
        <v>57</v>
      </c>
      <c r="DK22" s="484">
        <v>51</v>
      </c>
      <c r="DL22" s="485">
        <v>54</v>
      </c>
      <c r="DM22" s="486">
        <v>20</v>
      </c>
      <c r="DN22" s="484">
        <v>14</v>
      </c>
      <c r="DO22" s="485">
        <v>17</v>
      </c>
      <c r="DP22" s="486">
        <v>77</v>
      </c>
      <c r="DQ22" s="484">
        <v>64</v>
      </c>
      <c r="DR22" s="485">
        <v>70</v>
      </c>
      <c r="DS22" s="486">
        <v>16</v>
      </c>
      <c r="DT22" s="484">
        <v>22</v>
      </c>
      <c r="DU22" s="485">
        <v>19</v>
      </c>
      <c r="DV22" s="486">
        <v>62</v>
      </c>
      <c r="DW22" s="484">
        <v>55</v>
      </c>
      <c r="DX22" s="485">
        <v>58</v>
      </c>
      <c r="DY22" s="486">
        <v>22</v>
      </c>
      <c r="DZ22" s="484">
        <v>23</v>
      </c>
      <c r="EA22" s="485">
        <v>23</v>
      </c>
      <c r="EB22" s="486">
        <v>84</v>
      </c>
      <c r="EC22" s="484">
        <v>78</v>
      </c>
      <c r="ED22" s="485">
        <v>81</v>
      </c>
      <c r="EE22" s="486">
        <v>19</v>
      </c>
      <c r="EF22" s="484">
        <v>28</v>
      </c>
      <c r="EG22" s="485">
        <v>24</v>
      </c>
      <c r="EH22" s="486">
        <v>66</v>
      </c>
      <c r="EI22" s="484">
        <v>56</v>
      </c>
      <c r="EJ22" s="485">
        <v>61</v>
      </c>
      <c r="EK22" s="486">
        <v>15</v>
      </c>
      <c r="EL22" s="484">
        <v>16</v>
      </c>
      <c r="EM22" s="485">
        <v>16</v>
      </c>
      <c r="EN22" s="486">
        <v>81</v>
      </c>
      <c r="EO22" s="484">
        <v>72</v>
      </c>
      <c r="EP22" s="485">
        <v>76</v>
      </c>
      <c r="EQ22" s="486">
        <v>20</v>
      </c>
      <c r="ER22" s="484">
        <v>32</v>
      </c>
      <c r="ES22" s="485">
        <v>26</v>
      </c>
      <c r="ET22" s="486">
        <v>67</v>
      </c>
      <c r="EU22" s="484">
        <v>59</v>
      </c>
      <c r="EV22" s="485">
        <v>63</v>
      </c>
      <c r="EW22" s="486">
        <v>13</v>
      </c>
      <c r="EX22" s="484">
        <v>9</v>
      </c>
      <c r="EY22" s="485">
        <v>11</v>
      </c>
      <c r="EZ22" s="486">
        <v>80</v>
      </c>
      <c r="FA22" s="484">
        <v>68</v>
      </c>
      <c r="FB22" s="485">
        <v>74</v>
      </c>
      <c r="FC22" s="486">
        <v>21</v>
      </c>
      <c r="FD22" s="484">
        <v>30</v>
      </c>
      <c r="FE22" s="485">
        <v>26</v>
      </c>
      <c r="FF22" s="486">
        <v>69</v>
      </c>
      <c r="FG22" s="484">
        <v>59</v>
      </c>
      <c r="FH22" s="485">
        <v>64</v>
      </c>
      <c r="FI22" s="486">
        <v>10</v>
      </c>
      <c r="FJ22" s="484">
        <v>10</v>
      </c>
      <c r="FK22" s="485">
        <v>10</v>
      </c>
      <c r="FL22" s="486">
        <v>79</v>
      </c>
      <c r="FM22" s="484">
        <v>70</v>
      </c>
      <c r="FN22" s="485">
        <v>74</v>
      </c>
      <c r="FO22" s="486">
        <v>10</v>
      </c>
      <c r="FP22" s="484">
        <v>14</v>
      </c>
      <c r="FQ22" s="485">
        <v>12</v>
      </c>
      <c r="FR22" s="486">
        <v>81</v>
      </c>
      <c r="FS22" s="484">
        <v>71</v>
      </c>
      <c r="FT22" s="485">
        <v>75</v>
      </c>
      <c r="FU22" s="486">
        <v>10</v>
      </c>
      <c r="FV22" s="484">
        <v>16</v>
      </c>
      <c r="FW22" s="485">
        <v>13</v>
      </c>
      <c r="FX22" s="486">
        <v>90</v>
      </c>
      <c r="FY22" s="484">
        <v>86</v>
      </c>
      <c r="FZ22" s="485">
        <v>88</v>
      </c>
      <c r="GA22" s="486">
        <v>8</v>
      </c>
      <c r="GB22" s="484">
        <v>21</v>
      </c>
      <c r="GC22" s="485">
        <v>15</v>
      </c>
      <c r="GD22" s="486">
        <v>69</v>
      </c>
      <c r="GE22" s="484">
        <v>70</v>
      </c>
      <c r="GF22" s="485">
        <v>70</v>
      </c>
      <c r="GG22" s="486">
        <v>23</v>
      </c>
      <c r="GH22" s="484">
        <v>9</v>
      </c>
      <c r="GI22" s="485">
        <v>16</v>
      </c>
      <c r="GJ22" s="486">
        <v>92</v>
      </c>
      <c r="GK22" s="484">
        <v>79</v>
      </c>
      <c r="GL22" s="485">
        <v>85</v>
      </c>
      <c r="GM22" s="486">
        <v>11</v>
      </c>
      <c r="GN22" s="484">
        <v>26</v>
      </c>
      <c r="GO22" s="485">
        <v>19</v>
      </c>
      <c r="GP22" s="486">
        <v>73</v>
      </c>
      <c r="GQ22" s="484">
        <v>68</v>
      </c>
      <c r="GR22" s="485">
        <v>70</v>
      </c>
      <c r="GS22" s="486">
        <v>16</v>
      </c>
      <c r="GT22" s="484">
        <v>6</v>
      </c>
      <c r="GU22" s="485">
        <v>11</v>
      </c>
      <c r="GV22" s="486">
        <v>89</v>
      </c>
      <c r="GW22" s="484">
        <v>74</v>
      </c>
      <c r="GX22" s="485">
        <v>81</v>
      </c>
    </row>
    <row r="23" spans="2:206" x14ac:dyDescent="0.35">
      <c r="B23" t="s">
        <v>164</v>
      </c>
      <c r="C23" s="486">
        <v>37</v>
      </c>
      <c r="D23" s="484">
        <v>54</v>
      </c>
      <c r="E23" s="485">
        <v>46</v>
      </c>
      <c r="F23" s="486">
        <v>56</v>
      </c>
      <c r="G23" s="484">
        <v>41</v>
      </c>
      <c r="H23" s="485">
        <v>49</v>
      </c>
      <c r="I23" s="486">
        <v>7</v>
      </c>
      <c r="J23" s="484">
        <v>4</v>
      </c>
      <c r="K23" s="485">
        <v>6</v>
      </c>
      <c r="L23" s="486">
        <v>63</v>
      </c>
      <c r="M23" s="484">
        <v>46</v>
      </c>
      <c r="N23" s="485">
        <v>54</v>
      </c>
      <c r="O23" s="486">
        <v>40</v>
      </c>
      <c r="P23" s="484">
        <v>56</v>
      </c>
      <c r="Q23" s="485">
        <v>48</v>
      </c>
      <c r="R23" s="486">
        <v>55</v>
      </c>
      <c r="S23" s="484">
        <v>40</v>
      </c>
      <c r="T23" s="485">
        <v>48</v>
      </c>
      <c r="U23" s="486">
        <v>5</v>
      </c>
      <c r="V23" s="484">
        <v>4</v>
      </c>
      <c r="W23" s="485">
        <v>4</v>
      </c>
      <c r="X23" s="486">
        <v>60</v>
      </c>
      <c r="Y23" s="484">
        <v>44</v>
      </c>
      <c r="Z23" s="485">
        <v>52</v>
      </c>
      <c r="AA23" s="486">
        <v>47</v>
      </c>
      <c r="AB23" s="484">
        <v>60</v>
      </c>
      <c r="AC23" s="485">
        <v>54</v>
      </c>
      <c r="AD23" s="486">
        <v>49</v>
      </c>
      <c r="AE23" s="484">
        <v>36</v>
      </c>
      <c r="AF23" s="485">
        <v>42</v>
      </c>
      <c r="AG23" s="486">
        <v>4</v>
      </c>
      <c r="AH23" s="484">
        <v>4</v>
      </c>
      <c r="AI23" s="485">
        <v>4</v>
      </c>
      <c r="AJ23" s="486">
        <v>53</v>
      </c>
      <c r="AK23" s="484">
        <v>40</v>
      </c>
      <c r="AL23" s="485">
        <v>46</v>
      </c>
      <c r="AM23" s="486">
        <v>19</v>
      </c>
      <c r="AN23" s="484">
        <v>31</v>
      </c>
      <c r="AO23" s="485">
        <v>25</v>
      </c>
      <c r="AP23" s="486">
        <v>76</v>
      </c>
      <c r="AQ23" s="484">
        <v>65</v>
      </c>
      <c r="AR23" s="485">
        <v>70</v>
      </c>
      <c r="AS23" s="486">
        <v>6</v>
      </c>
      <c r="AT23" s="484">
        <v>4</v>
      </c>
      <c r="AU23" s="485">
        <v>5</v>
      </c>
      <c r="AV23" s="486">
        <v>81</v>
      </c>
      <c r="AW23" s="484">
        <v>69</v>
      </c>
      <c r="AX23" s="485">
        <v>75</v>
      </c>
      <c r="AY23" s="486">
        <v>25</v>
      </c>
      <c r="AZ23" s="484">
        <v>35</v>
      </c>
      <c r="BA23" s="485">
        <v>30</v>
      </c>
      <c r="BB23" s="486">
        <v>70</v>
      </c>
      <c r="BC23" s="484">
        <v>61</v>
      </c>
      <c r="BD23" s="485">
        <v>65</v>
      </c>
      <c r="BE23" s="486">
        <v>6</v>
      </c>
      <c r="BF23" s="484">
        <v>4</v>
      </c>
      <c r="BG23" s="485">
        <v>5</v>
      </c>
      <c r="BH23" s="486">
        <v>75</v>
      </c>
      <c r="BI23" s="484">
        <v>65</v>
      </c>
      <c r="BJ23" s="485">
        <v>70</v>
      </c>
      <c r="BK23" s="486">
        <v>28</v>
      </c>
      <c r="BL23" s="484">
        <v>38</v>
      </c>
      <c r="BM23" s="485">
        <v>33</v>
      </c>
      <c r="BN23" s="486">
        <v>65</v>
      </c>
      <c r="BO23" s="484">
        <v>57</v>
      </c>
      <c r="BP23" s="485">
        <v>61</v>
      </c>
      <c r="BQ23" s="486">
        <v>7</v>
      </c>
      <c r="BR23" s="484">
        <v>4</v>
      </c>
      <c r="BS23" s="485">
        <v>6</v>
      </c>
      <c r="BT23" s="486">
        <v>72</v>
      </c>
      <c r="BU23" s="484">
        <v>62</v>
      </c>
      <c r="BV23" s="485">
        <v>67</v>
      </c>
      <c r="BW23" s="486">
        <v>26</v>
      </c>
      <c r="BX23" s="484">
        <v>41</v>
      </c>
      <c r="BY23" s="485">
        <v>34</v>
      </c>
      <c r="BZ23" s="486">
        <v>66</v>
      </c>
      <c r="CA23" s="484">
        <v>55</v>
      </c>
      <c r="CB23" s="485">
        <v>61</v>
      </c>
      <c r="CC23" s="486">
        <v>8</v>
      </c>
      <c r="CD23" s="484">
        <v>3</v>
      </c>
      <c r="CE23" s="485">
        <v>6</v>
      </c>
      <c r="CF23" s="486">
        <v>74</v>
      </c>
      <c r="CG23" s="484">
        <v>59</v>
      </c>
      <c r="CH23" s="485">
        <v>66</v>
      </c>
      <c r="CI23" s="486">
        <v>25</v>
      </c>
      <c r="CJ23" s="484">
        <v>36</v>
      </c>
      <c r="CK23" s="485">
        <v>31</v>
      </c>
      <c r="CL23" s="486">
        <v>68</v>
      </c>
      <c r="CM23" s="484">
        <v>61</v>
      </c>
      <c r="CN23" s="485">
        <v>64</v>
      </c>
      <c r="CO23" s="486">
        <v>7</v>
      </c>
      <c r="CP23" s="484">
        <v>3</v>
      </c>
      <c r="CQ23" s="485">
        <v>5</v>
      </c>
      <c r="CR23" s="486">
        <v>75</v>
      </c>
      <c r="CS23" s="484">
        <v>64</v>
      </c>
      <c r="CT23" s="485">
        <v>69</v>
      </c>
      <c r="CU23" s="486">
        <v>64</v>
      </c>
      <c r="CV23" s="484">
        <v>78</v>
      </c>
      <c r="CW23" s="485">
        <v>71</v>
      </c>
      <c r="CX23" s="486">
        <v>32</v>
      </c>
      <c r="CY23" s="484">
        <v>20</v>
      </c>
      <c r="CZ23" s="485">
        <v>26</v>
      </c>
      <c r="DA23" s="486">
        <v>4</v>
      </c>
      <c r="DB23" s="484">
        <v>2</v>
      </c>
      <c r="DC23" s="485">
        <v>3</v>
      </c>
      <c r="DD23" s="486">
        <v>36</v>
      </c>
      <c r="DE23" s="484">
        <v>22</v>
      </c>
      <c r="DF23" s="485">
        <v>29</v>
      </c>
      <c r="DG23" s="486">
        <v>69</v>
      </c>
      <c r="DH23" s="484">
        <v>83</v>
      </c>
      <c r="DI23" s="485">
        <v>76</v>
      </c>
      <c r="DJ23" s="486">
        <v>28</v>
      </c>
      <c r="DK23" s="484">
        <v>16</v>
      </c>
      <c r="DL23" s="485">
        <v>22</v>
      </c>
      <c r="DM23" s="486">
        <v>2</v>
      </c>
      <c r="DN23" s="484">
        <v>1</v>
      </c>
      <c r="DO23" s="485">
        <v>2</v>
      </c>
      <c r="DP23" s="486">
        <v>31</v>
      </c>
      <c r="DQ23" s="484">
        <v>17</v>
      </c>
      <c r="DR23" s="485">
        <v>24</v>
      </c>
      <c r="DS23" s="486">
        <v>65</v>
      </c>
      <c r="DT23" s="484">
        <v>73</v>
      </c>
      <c r="DU23" s="485">
        <v>69</v>
      </c>
      <c r="DV23" s="486">
        <v>33</v>
      </c>
      <c r="DW23" s="484">
        <v>24</v>
      </c>
      <c r="DX23" s="485">
        <v>28</v>
      </c>
      <c r="DY23" s="486">
        <v>2</v>
      </c>
      <c r="DZ23" s="484">
        <v>3</v>
      </c>
      <c r="EA23" s="485">
        <v>2</v>
      </c>
      <c r="EB23" s="486">
        <v>35</v>
      </c>
      <c r="EC23" s="484">
        <v>27</v>
      </c>
      <c r="ED23" s="485">
        <v>31</v>
      </c>
      <c r="EE23" s="486">
        <v>56</v>
      </c>
      <c r="EF23" s="484">
        <v>67</v>
      </c>
      <c r="EG23" s="485">
        <v>62</v>
      </c>
      <c r="EH23" s="486">
        <v>42</v>
      </c>
      <c r="EI23" s="484">
        <v>30</v>
      </c>
      <c r="EJ23" s="485">
        <v>36</v>
      </c>
      <c r="EK23" s="486">
        <v>2</v>
      </c>
      <c r="EL23" s="484">
        <v>2</v>
      </c>
      <c r="EM23" s="485">
        <v>2</v>
      </c>
      <c r="EN23" s="486">
        <v>44</v>
      </c>
      <c r="EO23" s="484">
        <v>33</v>
      </c>
      <c r="EP23" s="485">
        <v>38</v>
      </c>
      <c r="EQ23" s="486">
        <v>42</v>
      </c>
      <c r="ER23" s="484">
        <v>54</v>
      </c>
      <c r="ES23" s="485">
        <v>48</v>
      </c>
      <c r="ET23" s="486">
        <v>56</v>
      </c>
      <c r="EU23" s="484">
        <v>44</v>
      </c>
      <c r="EV23" s="485">
        <v>50</v>
      </c>
      <c r="EW23" s="486">
        <v>2</v>
      </c>
      <c r="EX23" s="484">
        <v>1</v>
      </c>
      <c r="EY23" s="485">
        <v>2</v>
      </c>
      <c r="EZ23" s="486">
        <v>58</v>
      </c>
      <c r="FA23" s="484">
        <v>46</v>
      </c>
      <c r="FB23" s="485">
        <v>52</v>
      </c>
      <c r="FC23" s="486">
        <v>44</v>
      </c>
      <c r="FD23" s="484">
        <v>54</v>
      </c>
      <c r="FE23" s="485">
        <v>49</v>
      </c>
      <c r="FF23" s="486">
        <v>54</v>
      </c>
      <c r="FG23" s="484">
        <v>45</v>
      </c>
      <c r="FH23" s="485">
        <v>49</v>
      </c>
      <c r="FI23" s="486">
        <v>3</v>
      </c>
      <c r="FJ23" s="484">
        <v>1</v>
      </c>
      <c r="FK23" s="485">
        <v>2</v>
      </c>
      <c r="FL23" s="486">
        <v>56</v>
      </c>
      <c r="FM23" s="484">
        <v>46</v>
      </c>
      <c r="FN23" s="485">
        <v>51</v>
      </c>
      <c r="FO23" s="486">
        <v>33</v>
      </c>
      <c r="FP23" s="484">
        <v>36</v>
      </c>
      <c r="FQ23" s="485">
        <v>35</v>
      </c>
      <c r="FR23" s="486">
        <v>64</v>
      </c>
      <c r="FS23" s="484">
        <v>61</v>
      </c>
      <c r="FT23" s="485">
        <v>62</v>
      </c>
      <c r="FU23" s="486">
        <v>3</v>
      </c>
      <c r="FV23" s="484">
        <v>3</v>
      </c>
      <c r="FW23" s="485">
        <v>3</v>
      </c>
      <c r="FX23" s="486">
        <v>67</v>
      </c>
      <c r="FY23" s="484">
        <v>64</v>
      </c>
      <c r="FZ23" s="485">
        <v>65</v>
      </c>
      <c r="GA23" s="486">
        <v>26</v>
      </c>
      <c r="GB23" s="484">
        <v>46</v>
      </c>
      <c r="GC23" s="485">
        <v>36</v>
      </c>
      <c r="GD23" s="486">
        <v>68</v>
      </c>
      <c r="GE23" s="484">
        <v>51</v>
      </c>
      <c r="GF23" s="485">
        <v>59</v>
      </c>
      <c r="GG23" s="486">
        <v>6</v>
      </c>
      <c r="GH23" s="484">
        <v>3</v>
      </c>
      <c r="GI23" s="485">
        <v>4</v>
      </c>
      <c r="GJ23" s="486">
        <v>74</v>
      </c>
      <c r="GK23" s="484">
        <v>54</v>
      </c>
      <c r="GL23" s="485">
        <v>64</v>
      </c>
      <c r="GM23" s="486">
        <v>31</v>
      </c>
      <c r="GN23" s="484">
        <v>50</v>
      </c>
      <c r="GO23" s="485">
        <v>41</v>
      </c>
      <c r="GP23" s="486">
        <v>64</v>
      </c>
      <c r="GQ23" s="484">
        <v>48</v>
      </c>
      <c r="GR23" s="485">
        <v>56</v>
      </c>
      <c r="GS23" s="486">
        <v>4</v>
      </c>
      <c r="GT23" s="484">
        <v>2</v>
      </c>
      <c r="GU23" s="485">
        <v>3</v>
      </c>
      <c r="GV23" s="486">
        <v>69</v>
      </c>
      <c r="GW23" s="484">
        <v>50</v>
      </c>
      <c r="GX23" s="485">
        <v>59</v>
      </c>
    </row>
    <row r="24" spans="2:206" x14ac:dyDescent="0.35">
      <c r="B24" t="s">
        <v>242</v>
      </c>
      <c r="C24" s="486">
        <v>10</v>
      </c>
      <c r="D24" s="484">
        <v>19</v>
      </c>
      <c r="E24" s="485">
        <v>15</v>
      </c>
      <c r="F24" s="486">
        <v>61</v>
      </c>
      <c r="G24" s="484">
        <v>62</v>
      </c>
      <c r="H24" s="485">
        <v>61</v>
      </c>
      <c r="I24" s="486">
        <v>30</v>
      </c>
      <c r="J24" s="484">
        <v>19</v>
      </c>
      <c r="K24" s="485">
        <v>24</v>
      </c>
      <c r="L24" s="486">
        <v>90</v>
      </c>
      <c r="M24" s="484">
        <v>81</v>
      </c>
      <c r="N24" s="485">
        <v>85</v>
      </c>
      <c r="O24" s="486">
        <v>12</v>
      </c>
      <c r="P24" s="484">
        <v>21</v>
      </c>
      <c r="Q24" s="485">
        <v>17</v>
      </c>
      <c r="R24" s="486">
        <v>61</v>
      </c>
      <c r="S24" s="484">
        <v>60</v>
      </c>
      <c r="T24" s="485">
        <v>61</v>
      </c>
      <c r="U24" s="486">
        <v>27</v>
      </c>
      <c r="V24" s="484">
        <v>19</v>
      </c>
      <c r="W24" s="485">
        <v>23</v>
      </c>
      <c r="X24" s="486">
        <v>88</v>
      </c>
      <c r="Y24" s="484">
        <v>79</v>
      </c>
      <c r="Z24" s="485">
        <v>83</v>
      </c>
      <c r="AA24" s="486">
        <v>14</v>
      </c>
      <c r="AB24" s="484">
        <v>23</v>
      </c>
      <c r="AC24" s="485">
        <v>19</v>
      </c>
      <c r="AD24" s="486">
        <v>66</v>
      </c>
      <c r="AE24" s="484">
        <v>62</v>
      </c>
      <c r="AF24" s="485">
        <v>64</v>
      </c>
      <c r="AG24" s="486">
        <v>21</v>
      </c>
      <c r="AH24" s="484">
        <v>15</v>
      </c>
      <c r="AI24" s="485">
        <v>18</v>
      </c>
      <c r="AJ24" s="486">
        <v>86</v>
      </c>
      <c r="AK24" s="484">
        <v>77</v>
      </c>
      <c r="AL24" s="485">
        <v>81</v>
      </c>
      <c r="AM24" s="486">
        <v>5</v>
      </c>
      <c r="AN24" s="484">
        <v>13</v>
      </c>
      <c r="AO24" s="485">
        <v>9</v>
      </c>
      <c r="AP24" s="486">
        <v>68</v>
      </c>
      <c r="AQ24" s="484">
        <v>71</v>
      </c>
      <c r="AR24" s="485">
        <v>70</v>
      </c>
      <c r="AS24" s="486">
        <v>26</v>
      </c>
      <c r="AT24" s="484">
        <v>17</v>
      </c>
      <c r="AU24" s="485">
        <v>21</v>
      </c>
      <c r="AV24" s="486">
        <v>95</v>
      </c>
      <c r="AW24" s="484">
        <v>87</v>
      </c>
      <c r="AX24" s="485">
        <v>91</v>
      </c>
      <c r="AY24" s="486">
        <v>6</v>
      </c>
      <c r="AZ24" s="484">
        <v>12</v>
      </c>
      <c r="BA24" s="485">
        <v>9</v>
      </c>
      <c r="BB24" s="486">
        <v>71</v>
      </c>
      <c r="BC24" s="484">
        <v>71</v>
      </c>
      <c r="BD24" s="485">
        <v>71</v>
      </c>
      <c r="BE24" s="486">
        <v>24</v>
      </c>
      <c r="BF24" s="484">
        <v>17</v>
      </c>
      <c r="BG24" s="485">
        <v>20</v>
      </c>
      <c r="BH24" s="486">
        <v>94</v>
      </c>
      <c r="BI24" s="484">
        <v>88</v>
      </c>
      <c r="BJ24" s="485">
        <v>91</v>
      </c>
      <c r="BK24" s="486">
        <v>9</v>
      </c>
      <c r="BL24" s="484">
        <v>16</v>
      </c>
      <c r="BM24" s="485">
        <v>12</v>
      </c>
      <c r="BN24" s="486">
        <v>70</v>
      </c>
      <c r="BO24" s="484">
        <v>68</v>
      </c>
      <c r="BP24" s="485">
        <v>69</v>
      </c>
      <c r="BQ24" s="486">
        <v>21</v>
      </c>
      <c r="BR24" s="484">
        <v>16</v>
      </c>
      <c r="BS24" s="485">
        <v>19</v>
      </c>
      <c r="BT24" s="486">
        <v>91</v>
      </c>
      <c r="BU24" s="484">
        <v>84</v>
      </c>
      <c r="BV24" s="485">
        <v>88</v>
      </c>
      <c r="BW24" s="486">
        <v>7</v>
      </c>
      <c r="BX24" s="484">
        <v>16</v>
      </c>
      <c r="BY24" s="485">
        <v>12</v>
      </c>
      <c r="BZ24" s="486">
        <v>70</v>
      </c>
      <c r="CA24" s="484">
        <v>70</v>
      </c>
      <c r="CB24" s="485">
        <v>70</v>
      </c>
      <c r="CC24" s="486">
        <v>23</v>
      </c>
      <c r="CD24" s="484">
        <v>14</v>
      </c>
      <c r="CE24" s="485">
        <v>18</v>
      </c>
      <c r="CF24" s="486">
        <v>93</v>
      </c>
      <c r="CG24" s="484">
        <v>84</v>
      </c>
      <c r="CH24" s="485">
        <v>88</v>
      </c>
      <c r="CI24" s="486">
        <v>7</v>
      </c>
      <c r="CJ24" s="484">
        <v>15</v>
      </c>
      <c r="CK24" s="485">
        <v>11</v>
      </c>
      <c r="CL24" s="486">
        <v>73</v>
      </c>
      <c r="CM24" s="484">
        <v>72</v>
      </c>
      <c r="CN24" s="485">
        <v>72</v>
      </c>
      <c r="CO24" s="486">
        <v>21</v>
      </c>
      <c r="CP24" s="484">
        <v>13</v>
      </c>
      <c r="CQ24" s="485">
        <v>17</v>
      </c>
      <c r="CR24" s="486">
        <v>93</v>
      </c>
      <c r="CS24" s="484">
        <v>85</v>
      </c>
      <c r="CT24" s="485">
        <v>89</v>
      </c>
      <c r="CU24" s="486">
        <v>15</v>
      </c>
      <c r="CV24" s="484">
        <v>25</v>
      </c>
      <c r="CW24" s="485">
        <v>20</v>
      </c>
      <c r="CX24" s="486">
        <v>56</v>
      </c>
      <c r="CY24" s="484">
        <v>53</v>
      </c>
      <c r="CZ24" s="485">
        <v>54</v>
      </c>
      <c r="DA24" s="486">
        <v>29</v>
      </c>
      <c r="DB24" s="484">
        <v>22</v>
      </c>
      <c r="DC24" s="485">
        <v>25</v>
      </c>
      <c r="DD24" s="486">
        <v>85</v>
      </c>
      <c r="DE24" s="484">
        <v>75</v>
      </c>
      <c r="DF24" s="485">
        <v>80</v>
      </c>
      <c r="DG24" s="486">
        <v>19</v>
      </c>
      <c r="DH24" s="484">
        <v>32</v>
      </c>
      <c r="DI24" s="485">
        <v>25</v>
      </c>
      <c r="DJ24" s="486">
        <v>59</v>
      </c>
      <c r="DK24" s="484">
        <v>54</v>
      </c>
      <c r="DL24" s="485">
        <v>57</v>
      </c>
      <c r="DM24" s="486">
        <v>22</v>
      </c>
      <c r="DN24" s="484">
        <v>14</v>
      </c>
      <c r="DO24" s="485">
        <v>18</v>
      </c>
      <c r="DP24" s="486">
        <v>81</v>
      </c>
      <c r="DQ24" s="484">
        <v>68</v>
      </c>
      <c r="DR24" s="485">
        <v>75</v>
      </c>
      <c r="DS24" s="486">
        <v>17</v>
      </c>
      <c r="DT24" s="484">
        <v>24</v>
      </c>
      <c r="DU24" s="485">
        <v>20</v>
      </c>
      <c r="DV24" s="486">
        <v>64</v>
      </c>
      <c r="DW24" s="484">
        <v>58</v>
      </c>
      <c r="DX24" s="485">
        <v>61</v>
      </c>
      <c r="DY24" s="486">
        <v>19</v>
      </c>
      <c r="DZ24" s="484">
        <v>18</v>
      </c>
      <c r="EA24" s="485">
        <v>19</v>
      </c>
      <c r="EB24" s="486">
        <v>83</v>
      </c>
      <c r="EC24" s="484">
        <v>76</v>
      </c>
      <c r="ED24" s="485">
        <v>80</v>
      </c>
      <c r="EE24" s="486">
        <v>15</v>
      </c>
      <c r="EF24" s="484">
        <v>23</v>
      </c>
      <c r="EG24" s="485">
        <v>19</v>
      </c>
      <c r="EH24" s="486">
        <v>70</v>
      </c>
      <c r="EI24" s="484">
        <v>62</v>
      </c>
      <c r="EJ24" s="485">
        <v>66</v>
      </c>
      <c r="EK24" s="486">
        <v>16</v>
      </c>
      <c r="EL24" s="484">
        <v>15</v>
      </c>
      <c r="EM24" s="485">
        <v>15</v>
      </c>
      <c r="EN24" s="486">
        <v>85</v>
      </c>
      <c r="EO24" s="484">
        <v>77</v>
      </c>
      <c r="EP24" s="485">
        <v>81</v>
      </c>
      <c r="EQ24" s="486">
        <v>12</v>
      </c>
      <c r="ER24" s="484">
        <v>21</v>
      </c>
      <c r="ES24" s="485">
        <v>17</v>
      </c>
      <c r="ET24" s="486">
        <v>71</v>
      </c>
      <c r="EU24" s="484">
        <v>68</v>
      </c>
      <c r="EV24" s="485">
        <v>70</v>
      </c>
      <c r="EW24" s="486">
        <v>16</v>
      </c>
      <c r="EX24" s="484">
        <v>12</v>
      </c>
      <c r="EY24" s="485">
        <v>14</v>
      </c>
      <c r="EZ24" s="486">
        <v>88</v>
      </c>
      <c r="FA24" s="484">
        <v>79</v>
      </c>
      <c r="FB24" s="485">
        <v>83</v>
      </c>
      <c r="FC24" s="486">
        <v>14</v>
      </c>
      <c r="FD24" s="484">
        <v>21</v>
      </c>
      <c r="FE24" s="485">
        <v>17</v>
      </c>
      <c r="FF24" s="486">
        <v>73</v>
      </c>
      <c r="FG24" s="484">
        <v>67</v>
      </c>
      <c r="FH24" s="485">
        <v>70</v>
      </c>
      <c r="FI24" s="486">
        <v>13</v>
      </c>
      <c r="FJ24" s="484">
        <v>12</v>
      </c>
      <c r="FK24" s="485">
        <v>13</v>
      </c>
      <c r="FL24" s="486">
        <v>86</v>
      </c>
      <c r="FM24" s="484">
        <v>79</v>
      </c>
      <c r="FN24" s="485">
        <v>83</v>
      </c>
      <c r="FO24" s="486">
        <v>9</v>
      </c>
      <c r="FP24" s="484">
        <v>11</v>
      </c>
      <c r="FQ24" s="485">
        <v>10</v>
      </c>
      <c r="FR24" s="486">
        <v>80</v>
      </c>
      <c r="FS24" s="484">
        <v>75</v>
      </c>
      <c r="FT24" s="485">
        <v>78</v>
      </c>
      <c r="FU24" s="486">
        <v>11</v>
      </c>
      <c r="FV24" s="484">
        <v>14</v>
      </c>
      <c r="FW24" s="485">
        <v>12</v>
      </c>
      <c r="FX24" s="486">
        <v>91</v>
      </c>
      <c r="FY24" s="484">
        <v>89</v>
      </c>
      <c r="FZ24" s="485">
        <v>90</v>
      </c>
      <c r="GA24" s="486">
        <v>7</v>
      </c>
      <c r="GB24" s="484">
        <v>20</v>
      </c>
      <c r="GC24" s="485">
        <v>14</v>
      </c>
      <c r="GD24" s="486">
        <v>73</v>
      </c>
      <c r="GE24" s="484">
        <v>72</v>
      </c>
      <c r="GF24" s="485">
        <v>72</v>
      </c>
      <c r="GG24" s="486">
        <v>19</v>
      </c>
      <c r="GH24" s="484">
        <v>8</v>
      </c>
      <c r="GI24" s="485">
        <v>14</v>
      </c>
      <c r="GJ24" s="486">
        <v>93</v>
      </c>
      <c r="GK24" s="484">
        <v>80</v>
      </c>
      <c r="GL24" s="485">
        <v>86</v>
      </c>
      <c r="GM24" s="486">
        <v>9</v>
      </c>
      <c r="GN24" s="484">
        <v>22</v>
      </c>
      <c r="GO24" s="485">
        <v>15</v>
      </c>
      <c r="GP24" s="486">
        <v>75</v>
      </c>
      <c r="GQ24" s="484">
        <v>71</v>
      </c>
      <c r="GR24" s="485">
        <v>73</v>
      </c>
      <c r="GS24" s="486">
        <v>16</v>
      </c>
      <c r="GT24" s="484">
        <v>8</v>
      </c>
      <c r="GU24" s="485">
        <v>12</v>
      </c>
      <c r="GV24" s="486">
        <v>91</v>
      </c>
      <c r="GW24" s="484">
        <v>78</v>
      </c>
      <c r="GX24" s="485">
        <v>85</v>
      </c>
    </row>
    <row r="25" spans="2:206" x14ac:dyDescent="0.35">
      <c r="B25" t="s">
        <v>238</v>
      </c>
      <c r="C25" s="486">
        <v>8</v>
      </c>
      <c r="D25" s="484">
        <v>17</v>
      </c>
      <c r="E25" s="485">
        <v>13</v>
      </c>
      <c r="F25" s="486">
        <v>60</v>
      </c>
      <c r="G25" s="484">
        <v>63</v>
      </c>
      <c r="H25" s="485">
        <v>61</v>
      </c>
      <c r="I25" s="486">
        <v>33</v>
      </c>
      <c r="J25" s="484">
        <v>20</v>
      </c>
      <c r="K25" s="485">
        <v>26</v>
      </c>
      <c r="L25" s="486">
        <v>92</v>
      </c>
      <c r="M25" s="484">
        <v>83</v>
      </c>
      <c r="N25" s="485">
        <v>87</v>
      </c>
      <c r="O25" s="486">
        <v>7</v>
      </c>
      <c r="P25" s="484">
        <v>16</v>
      </c>
      <c r="Q25" s="485">
        <v>12</v>
      </c>
      <c r="R25" s="486">
        <v>59</v>
      </c>
      <c r="S25" s="484">
        <v>60</v>
      </c>
      <c r="T25" s="485">
        <v>60</v>
      </c>
      <c r="U25" s="486">
        <v>33</v>
      </c>
      <c r="V25" s="484">
        <v>24</v>
      </c>
      <c r="W25" s="485">
        <v>28</v>
      </c>
      <c r="X25" s="486">
        <v>93</v>
      </c>
      <c r="Y25" s="484">
        <v>84</v>
      </c>
      <c r="Z25" s="485">
        <v>88</v>
      </c>
      <c r="AA25" s="486">
        <v>9</v>
      </c>
      <c r="AB25" s="484">
        <v>15</v>
      </c>
      <c r="AC25" s="485">
        <v>12</v>
      </c>
      <c r="AD25" s="486">
        <v>63</v>
      </c>
      <c r="AE25" s="484">
        <v>64</v>
      </c>
      <c r="AF25" s="485">
        <v>63</v>
      </c>
      <c r="AG25" s="486">
        <v>29</v>
      </c>
      <c r="AH25" s="484">
        <v>21</v>
      </c>
      <c r="AI25" s="485">
        <v>25</v>
      </c>
      <c r="AJ25" s="486">
        <v>91</v>
      </c>
      <c r="AK25" s="484">
        <v>85</v>
      </c>
      <c r="AL25" s="485">
        <v>88</v>
      </c>
      <c r="AM25" s="486">
        <v>6</v>
      </c>
      <c r="AN25" s="484">
        <v>15</v>
      </c>
      <c r="AO25" s="485">
        <v>10</v>
      </c>
      <c r="AP25" s="486">
        <v>68</v>
      </c>
      <c r="AQ25" s="484">
        <v>72</v>
      </c>
      <c r="AR25" s="485">
        <v>70</v>
      </c>
      <c r="AS25" s="486">
        <v>27</v>
      </c>
      <c r="AT25" s="484">
        <v>13</v>
      </c>
      <c r="AU25" s="485">
        <v>19</v>
      </c>
      <c r="AV25" s="486">
        <v>94</v>
      </c>
      <c r="AW25" s="484">
        <v>85</v>
      </c>
      <c r="AX25" s="485">
        <v>90</v>
      </c>
      <c r="AY25" s="486">
        <v>4</v>
      </c>
      <c r="AZ25" s="484">
        <v>10</v>
      </c>
      <c r="BA25" s="485">
        <v>7</v>
      </c>
      <c r="BB25" s="486">
        <v>69</v>
      </c>
      <c r="BC25" s="484">
        <v>73</v>
      </c>
      <c r="BD25" s="485">
        <v>71</v>
      </c>
      <c r="BE25" s="486">
        <v>28</v>
      </c>
      <c r="BF25" s="484">
        <v>17</v>
      </c>
      <c r="BG25" s="485">
        <v>22</v>
      </c>
      <c r="BH25" s="486">
        <v>96</v>
      </c>
      <c r="BI25" s="484">
        <v>90</v>
      </c>
      <c r="BJ25" s="485">
        <v>93</v>
      </c>
      <c r="BK25" s="486">
        <v>8</v>
      </c>
      <c r="BL25" s="484">
        <v>12</v>
      </c>
      <c r="BM25" s="485">
        <v>10</v>
      </c>
      <c r="BN25" s="486">
        <v>66</v>
      </c>
      <c r="BO25" s="484">
        <v>70</v>
      </c>
      <c r="BP25" s="485">
        <v>68</v>
      </c>
      <c r="BQ25" s="486">
        <v>26</v>
      </c>
      <c r="BR25" s="484">
        <v>18</v>
      </c>
      <c r="BS25" s="485">
        <v>22</v>
      </c>
      <c r="BT25" s="486">
        <v>92</v>
      </c>
      <c r="BU25" s="484">
        <v>88</v>
      </c>
      <c r="BV25" s="485">
        <v>90</v>
      </c>
      <c r="BW25" s="486">
        <v>6</v>
      </c>
      <c r="BX25" s="484">
        <v>16</v>
      </c>
      <c r="BY25" s="485">
        <v>11</v>
      </c>
      <c r="BZ25" s="486">
        <v>69</v>
      </c>
      <c r="CA25" s="484">
        <v>70</v>
      </c>
      <c r="CB25" s="485">
        <v>69</v>
      </c>
      <c r="CC25" s="486">
        <v>26</v>
      </c>
      <c r="CD25" s="484">
        <v>14</v>
      </c>
      <c r="CE25" s="485">
        <v>20</v>
      </c>
      <c r="CF25" s="486">
        <v>94</v>
      </c>
      <c r="CG25" s="484">
        <v>84</v>
      </c>
      <c r="CH25" s="485">
        <v>89</v>
      </c>
      <c r="CI25" s="486">
        <v>5</v>
      </c>
      <c r="CJ25" s="484">
        <v>13</v>
      </c>
      <c r="CK25" s="485">
        <v>9</v>
      </c>
      <c r="CL25" s="486">
        <v>71</v>
      </c>
      <c r="CM25" s="484">
        <v>72</v>
      </c>
      <c r="CN25" s="485">
        <v>72</v>
      </c>
      <c r="CO25" s="486">
        <v>24</v>
      </c>
      <c r="CP25" s="484">
        <v>14</v>
      </c>
      <c r="CQ25" s="485">
        <v>19</v>
      </c>
      <c r="CR25" s="486">
        <v>95</v>
      </c>
      <c r="CS25" s="484">
        <v>87</v>
      </c>
      <c r="CT25" s="485">
        <v>91</v>
      </c>
      <c r="CU25" s="486">
        <v>17</v>
      </c>
      <c r="CV25" s="484">
        <v>29</v>
      </c>
      <c r="CW25" s="485">
        <v>23</v>
      </c>
      <c r="CX25" s="486">
        <v>55</v>
      </c>
      <c r="CY25" s="484">
        <v>52</v>
      </c>
      <c r="CZ25" s="485">
        <v>53</v>
      </c>
      <c r="DA25" s="486">
        <v>28</v>
      </c>
      <c r="DB25" s="484">
        <v>19</v>
      </c>
      <c r="DC25" s="485">
        <v>23</v>
      </c>
      <c r="DD25" s="486">
        <v>83</v>
      </c>
      <c r="DE25" s="484">
        <v>71</v>
      </c>
      <c r="DF25" s="485">
        <v>77</v>
      </c>
      <c r="DG25" s="486">
        <v>23</v>
      </c>
      <c r="DH25" s="484">
        <v>38</v>
      </c>
      <c r="DI25" s="485">
        <v>31</v>
      </c>
      <c r="DJ25" s="486">
        <v>58</v>
      </c>
      <c r="DK25" s="484">
        <v>52</v>
      </c>
      <c r="DL25" s="485">
        <v>55</v>
      </c>
      <c r="DM25" s="486">
        <v>19</v>
      </c>
      <c r="DN25" s="484">
        <v>10</v>
      </c>
      <c r="DO25" s="485">
        <v>14</v>
      </c>
      <c r="DP25" s="486">
        <v>77</v>
      </c>
      <c r="DQ25" s="484">
        <v>62</v>
      </c>
      <c r="DR25" s="485">
        <v>69</v>
      </c>
      <c r="DS25" s="486">
        <v>21</v>
      </c>
      <c r="DT25" s="484">
        <v>26</v>
      </c>
      <c r="DU25" s="485">
        <v>23</v>
      </c>
      <c r="DV25" s="486">
        <v>61</v>
      </c>
      <c r="DW25" s="484">
        <v>57</v>
      </c>
      <c r="DX25" s="485">
        <v>59</v>
      </c>
      <c r="DY25" s="486">
        <v>19</v>
      </c>
      <c r="DZ25" s="484">
        <v>17</v>
      </c>
      <c r="EA25" s="485">
        <v>18</v>
      </c>
      <c r="EB25" s="486">
        <v>79</v>
      </c>
      <c r="EC25" s="484">
        <v>74</v>
      </c>
      <c r="ED25" s="485">
        <v>77</v>
      </c>
      <c r="EE25" s="486">
        <v>14</v>
      </c>
      <c r="EF25" s="484">
        <v>21</v>
      </c>
      <c r="EG25" s="485">
        <v>18</v>
      </c>
      <c r="EH25" s="486">
        <v>68</v>
      </c>
      <c r="EI25" s="484">
        <v>64</v>
      </c>
      <c r="EJ25" s="485">
        <v>66</v>
      </c>
      <c r="EK25" s="486">
        <v>17</v>
      </c>
      <c r="EL25" s="484">
        <v>15</v>
      </c>
      <c r="EM25" s="485">
        <v>16</v>
      </c>
      <c r="EN25" s="486">
        <v>86</v>
      </c>
      <c r="EO25" s="484">
        <v>79</v>
      </c>
      <c r="EP25" s="485">
        <v>82</v>
      </c>
      <c r="EQ25" s="486">
        <v>8</v>
      </c>
      <c r="ER25" s="484">
        <v>14</v>
      </c>
      <c r="ES25" s="485">
        <v>11</v>
      </c>
      <c r="ET25" s="486">
        <v>72</v>
      </c>
      <c r="EU25" s="484">
        <v>72</v>
      </c>
      <c r="EV25" s="485">
        <v>72</v>
      </c>
      <c r="EW25" s="486">
        <v>20</v>
      </c>
      <c r="EX25" s="484">
        <v>14</v>
      </c>
      <c r="EY25" s="485">
        <v>17</v>
      </c>
      <c r="EZ25" s="486">
        <v>92</v>
      </c>
      <c r="FA25" s="484">
        <v>86</v>
      </c>
      <c r="FB25" s="485">
        <v>89</v>
      </c>
      <c r="FC25" s="486">
        <v>9</v>
      </c>
      <c r="FD25" s="484">
        <v>15</v>
      </c>
      <c r="FE25" s="485">
        <v>12</v>
      </c>
      <c r="FF25" s="486">
        <v>71</v>
      </c>
      <c r="FG25" s="484">
        <v>66</v>
      </c>
      <c r="FH25" s="485">
        <v>69</v>
      </c>
      <c r="FI25" s="486">
        <v>21</v>
      </c>
      <c r="FJ25" s="484">
        <v>19</v>
      </c>
      <c r="FK25" s="485">
        <v>20</v>
      </c>
      <c r="FL25" s="486">
        <v>91</v>
      </c>
      <c r="FM25" s="484">
        <v>85</v>
      </c>
      <c r="FN25" s="485">
        <v>88</v>
      </c>
      <c r="FO25" s="486">
        <v>6</v>
      </c>
      <c r="FP25" s="484">
        <v>8</v>
      </c>
      <c r="FQ25" s="485">
        <v>7</v>
      </c>
      <c r="FR25" s="486">
        <v>83</v>
      </c>
      <c r="FS25" s="484">
        <v>81</v>
      </c>
      <c r="FT25" s="485">
        <v>82</v>
      </c>
      <c r="FU25" s="486">
        <v>12</v>
      </c>
      <c r="FV25" s="484">
        <v>11</v>
      </c>
      <c r="FW25" s="485">
        <v>12</v>
      </c>
      <c r="FX25" s="486">
        <v>94</v>
      </c>
      <c r="FY25" s="484">
        <v>92</v>
      </c>
      <c r="FZ25" s="485">
        <v>93</v>
      </c>
      <c r="GA25" s="486">
        <v>4</v>
      </c>
      <c r="GB25" s="484">
        <v>16</v>
      </c>
      <c r="GC25" s="485">
        <v>10</v>
      </c>
      <c r="GD25" s="486">
        <v>70</v>
      </c>
      <c r="GE25" s="484">
        <v>73</v>
      </c>
      <c r="GF25" s="485">
        <v>71</v>
      </c>
      <c r="GG25" s="486">
        <v>26</v>
      </c>
      <c r="GH25" s="484">
        <v>11</v>
      </c>
      <c r="GI25" s="485">
        <v>18</v>
      </c>
      <c r="GJ25" s="486">
        <v>96</v>
      </c>
      <c r="GK25" s="484">
        <v>84</v>
      </c>
      <c r="GL25" s="485">
        <v>90</v>
      </c>
      <c r="GM25" s="486">
        <v>6</v>
      </c>
      <c r="GN25" s="484">
        <v>16</v>
      </c>
      <c r="GO25" s="485">
        <v>11</v>
      </c>
      <c r="GP25" s="486">
        <v>71</v>
      </c>
      <c r="GQ25" s="484">
        <v>73</v>
      </c>
      <c r="GR25" s="485">
        <v>72</v>
      </c>
      <c r="GS25" s="486">
        <v>24</v>
      </c>
      <c r="GT25" s="484">
        <v>12</v>
      </c>
      <c r="GU25" s="485">
        <v>18</v>
      </c>
      <c r="GV25" s="486">
        <v>94</v>
      </c>
      <c r="GW25" s="484">
        <v>84</v>
      </c>
      <c r="GX25" s="485">
        <v>89</v>
      </c>
    </row>
    <row r="26" spans="2:206" x14ac:dyDescent="0.35">
      <c r="B26" t="s">
        <v>243</v>
      </c>
      <c r="C26" s="486">
        <v>19</v>
      </c>
      <c r="D26" s="484">
        <v>31</v>
      </c>
      <c r="E26" s="485">
        <v>25</v>
      </c>
      <c r="F26" s="486">
        <v>63</v>
      </c>
      <c r="G26" s="484">
        <v>58</v>
      </c>
      <c r="H26" s="485">
        <v>60</v>
      </c>
      <c r="I26" s="486">
        <v>18</v>
      </c>
      <c r="J26" s="484">
        <v>11</v>
      </c>
      <c r="K26" s="485">
        <v>14</v>
      </c>
      <c r="L26" s="486">
        <v>81</v>
      </c>
      <c r="M26" s="484">
        <v>69</v>
      </c>
      <c r="N26" s="485">
        <v>75</v>
      </c>
      <c r="O26" s="486">
        <v>22</v>
      </c>
      <c r="P26" s="484">
        <v>32</v>
      </c>
      <c r="Q26" s="485">
        <v>27</v>
      </c>
      <c r="R26" s="486">
        <v>63</v>
      </c>
      <c r="S26" s="484">
        <v>57</v>
      </c>
      <c r="T26" s="485">
        <v>60</v>
      </c>
      <c r="U26" s="486">
        <v>16</v>
      </c>
      <c r="V26" s="484">
        <v>11</v>
      </c>
      <c r="W26" s="485">
        <v>13</v>
      </c>
      <c r="X26" s="486">
        <v>78</v>
      </c>
      <c r="Y26" s="484">
        <v>68</v>
      </c>
      <c r="Z26" s="485">
        <v>73</v>
      </c>
      <c r="AA26" s="486">
        <v>24</v>
      </c>
      <c r="AB26" s="484">
        <v>36</v>
      </c>
      <c r="AC26" s="485">
        <v>30</v>
      </c>
      <c r="AD26" s="486">
        <v>64</v>
      </c>
      <c r="AE26" s="484">
        <v>57</v>
      </c>
      <c r="AF26" s="485">
        <v>60</v>
      </c>
      <c r="AG26" s="486">
        <v>12</v>
      </c>
      <c r="AH26" s="484">
        <v>8</v>
      </c>
      <c r="AI26" s="485">
        <v>10</v>
      </c>
      <c r="AJ26" s="486">
        <v>76</v>
      </c>
      <c r="AK26" s="484">
        <v>64</v>
      </c>
      <c r="AL26" s="485">
        <v>70</v>
      </c>
      <c r="AM26" s="486">
        <v>12</v>
      </c>
      <c r="AN26" s="484">
        <v>23</v>
      </c>
      <c r="AO26" s="485">
        <v>17</v>
      </c>
      <c r="AP26" s="486">
        <v>74</v>
      </c>
      <c r="AQ26" s="484">
        <v>69</v>
      </c>
      <c r="AR26" s="485">
        <v>71</v>
      </c>
      <c r="AS26" s="486">
        <v>15</v>
      </c>
      <c r="AT26" s="484">
        <v>9</v>
      </c>
      <c r="AU26" s="485">
        <v>11</v>
      </c>
      <c r="AV26" s="486">
        <v>88</v>
      </c>
      <c r="AW26" s="484">
        <v>77</v>
      </c>
      <c r="AX26" s="485">
        <v>83</v>
      </c>
      <c r="AY26" s="486">
        <v>13</v>
      </c>
      <c r="AZ26" s="484">
        <v>21</v>
      </c>
      <c r="BA26" s="485">
        <v>17</v>
      </c>
      <c r="BB26" s="486">
        <v>73</v>
      </c>
      <c r="BC26" s="484">
        <v>69</v>
      </c>
      <c r="BD26" s="485">
        <v>71</v>
      </c>
      <c r="BE26" s="486">
        <v>14</v>
      </c>
      <c r="BF26" s="484">
        <v>10</v>
      </c>
      <c r="BG26" s="485">
        <v>12</v>
      </c>
      <c r="BH26" s="486">
        <v>87</v>
      </c>
      <c r="BI26" s="484">
        <v>79</v>
      </c>
      <c r="BJ26" s="485">
        <v>83</v>
      </c>
      <c r="BK26" s="486">
        <v>18</v>
      </c>
      <c r="BL26" s="484">
        <v>26</v>
      </c>
      <c r="BM26" s="485">
        <v>22</v>
      </c>
      <c r="BN26" s="486">
        <v>70</v>
      </c>
      <c r="BO26" s="484">
        <v>65</v>
      </c>
      <c r="BP26" s="485">
        <v>67</v>
      </c>
      <c r="BQ26" s="486">
        <v>12</v>
      </c>
      <c r="BR26" s="484">
        <v>9</v>
      </c>
      <c r="BS26" s="485">
        <v>11</v>
      </c>
      <c r="BT26" s="486">
        <v>82</v>
      </c>
      <c r="BU26" s="484">
        <v>74</v>
      </c>
      <c r="BV26" s="485">
        <v>78</v>
      </c>
      <c r="BW26" s="486">
        <v>14</v>
      </c>
      <c r="BX26" s="484">
        <v>26</v>
      </c>
      <c r="BY26" s="485">
        <v>20</v>
      </c>
      <c r="BZ26" s="486">
        <v>72</v>
      </c>
      <c r="CA26" s="484">
        <v>67</v>
      </c>
      <c r="CB26" s="485">
        <v>69</v>
      </c>
      <c r="CC26" s="486">
        <v>13</v>
      </c>
      <c r="CD26" s="484">
        <v>8</v>
      </c>
      <c r="CE26" s="485">
        <v>10</v>
      </c>
      <c r="CF26" s="486">
        <v>86</v>
      </c>
      <c r="CG26" s="484">
        <v>74</v>
      </c>
      <c r="CH26" s="485">
        <v>80</v>
      </c>
      <c r="CI26" s="486">
        <v>15</v>
      </c>
      <c r="CJ26" s="484">
        <v>25</v>
      </c>
      <c r="CK26" s="485">
        <v>20</v>
      </c>
      <c r="CL26" s="486">
        <v>73</v>
      </c>
      <c r="CM26" s="484">
        <v>68</v>
      </c>
      <c r="CN26" s="485">
        <v>70</v>
      </c>
      <c r="CO26" s="486">
        <v>13</v>
      </c>
      <c r="CP26" s="484">
        <v>8</v>
      </c>
      <c r="CQ26" s="485">
        <v>10</v>
      </c>
      <c r="CR26" s="486">
        <v>85</v>
      </c>
      <c r="CS26" s="484">
        <v>75</v>
      </c>
      <c r="CT26" s="485">
        <v>80</v>
      </c>
      <c r="CU26" s="486">
        <v>30</v>
      </c>
      <c r="CV26" s="484">
        <v>43</v>
      </c>
      <c r="CW26" s="485">
        <v>37</v>
      </c>
      <c r="CX26" s="486">
        <v>54</v>
      </c>
      <c r="CY26" s="484">
        <v>46</v>
      </c>
      <c r="CZ26" s="485">
        <v>50</v>
      </c>
      <c r="DA26" s="486">
        <v>16</v>
      </c>
      <c r="DB26" s="484">
        <v>11</v>
      </c>
      <c r="DC26" s="485">
        <v>13</v>
      </c>
      <c r="DD26" s="486">
        <v>70</v>
      </c>
      <c r="DE26" s="484">
        <v>57</v>
      </c>
      <c r="DF26" s="485">
        <v>63</v>
      </c>
      <c r="DG26" s="486">
        <v>35</v>
      </c>
      <c r="DH26" s="484">
        <v>50</v>
      </c>
      <c r="DI26" s="485">
        <v>43</v>
      </c>
      <c r="DJ26" s="486">
        <v>54</v>
      </c>
      <c r="DK26" s="484">
        <v>44</v>
      </c>
      <c r="DL26" s="485">
        <v>48</v>
      </c>
      <c r="DM26" s="486">
        <v>12</v>
      </c>
      <c r="DN26" s="484">
        <v>6</v>
      </c>
      <c r="DO26" s="485">
        <v>9</v>
      </c>
      <c r="DP26" s="486">
        <v>65</v>
      </c>
      <c r="DQ26" s="484">
        <v>50</v>
      </c>
      <c r="DR26" s="485">
        <v>57</v>
      </c>
      <c r="DS26" s="486">
        <v>32</v>
      </c>
      <c r="DT26" s="484">
        <v>41</v>
      </c>
      <c r="DU26" s="485">
        <v>37</v>
      </c>
      <c r="DV26" s="486">
        <v>59</v>
      </c>
      <c r="DW26" s="484">
        <v>50</v>
      </c>
      <c r="DX26" s="485">
        <v>54</v>
      </c>
      <c r="DY26" s="486">
        <v>9</v>
      </c>
      <c r="DZ26" s="484">
        <v>9</v>
      </c>
      <c r="EA26" s="485">
        <v>9</v>
      </c>
      <c r="EB26" s="486">
        <v>68</v>
      </c>
      <c r="EC26" s="484">
        <v>59</v>
      </c>
      <c r="ED26" s="485">
        <v>63</v>
      </c>
      <c r="EE26" s="486">
        <v>29</v>
      </c>
      <c r="EF26" s="484">
        <v>39</v>
      </c>
      <c r="EG26" s="485">
        <v>34</v>
      </c>
      <c r="EH26" s="486">
        <v>63</v>
      </c>
      <c r="EI26" s="484">
        <v>54</v>
      </c>
      <c r="EJ26" s="485">
        <v>58</v>
      </c>
      <c r="EK26" s="486">
        <v>8</v>
      </c>
      <c r="EL26" s="484">
        <v>7</v>
      </c>
      <c r="EM26" s="485">
        <v>7</v>
      </c>
      <c r="EN26" s="486">
        <v>71</v>
      </c>
      <c r="EO26" s="484">
        <v>61</v>
      </c>
      <c r="EP26" s="485">
        <v>66</v>
      </c>
      <c r="EQ26" s="486">
        <v>23</v>
      </c>
      <c r="ER26" s="484">
        <v>35</v>
      </c>
      <c r="ES26" s="485">
        <v>29</v>
      </c>
      <c r="ET26" s="486">
        <v>69</v>
      </c>
      <c r="EU26" s="484">
        <v>60</v>
      </c>
      <c r="EV26" s="485">
        <v>64</v>
      </c>
      <c r="EW26" s="486">
        <v>8</v>
      </c>
      <c r="EX26" s="484">
        <v>5</v>
      </c>
      <c r="EY26" s="485">
        <v>7</v>
      </c>
      <c r="EZ26" s="486">
        <v>77</v>
      </c>
      <c r="FA26" s="484">
        <v>65</v>
      </c>
      <c r="FB26" s="485">
        <v>71</v>
      </c>
      <c r="FC26" s="486">
        <v>26</v>
      </c>
      <c r="FD26" s="484">
        <v>35</v>
      </c>
      <c r="FE26" s="485">
        <v>31</v>
      </c>
      <c r="FF26" s="486">
        <v>68</v>
      </c>
      <c r="FG26" s="484">
        <v>59</v>
      </c>
      <c r="FH26" s="485">
        <v>63</v>
      </c>
      <c r="FI26" s="486">
        <v>6</v>
      </c>
      <c r="FJ26" s="484">
        <v>5</v>
      </c>
      <c r="FK26" s="485">
        <v>6</v>
      </c>
      <c r="FL26" s="486">
        <v>74</v>
      </c>
      <c r="FM26" s="484">
        <v>65</v>
      </c>
      <c r="FN26" s="485">
        <v>69</v>
      </c>
      <c r="FO26" s="486">
        <v>19</v>
      </c>
      <c r="FP26" s="484">
        <v>20</v>
      </c>
      <c r="FQ26" s="485">
        <v>19</v>
      </c>
      <c r="FR26" s="486">
        <v>76</v>
      </c>
      <c r="FS26" s="484">
        <v>73</v>
      </c>
      <c r="FT26" s="485">
        <v>74</v>
      </c>
      <c r="FU26" s="486">
        <v>5</v>
      </c>
      <c r="FV26" s="484">
        <v>7</v>
      </c>
      <c r="FW26" s="485">
        <v>6</v>
      </c>
      <c r="FX26" s="486">
        <v>81</v>
      </c>
      <c r="FY26" s="484">
        <v>80</v>
      </c>
      <c r="FZ26" s="485">
        <v>81</v>
      </c>
      <c r="GA26" s="486">
        <v>17</v>
      </c>
      <c r="GB26" s="484">
        <v>33</v>
      </c>
      <c r="GC26" s="485">
        <v>25</v>
      </c>
      <c r="GD26" s="486">
        <v>73</v>
      </c>
      <c r="GE26" s="484">
        <v>62</v>
      </c>
      <c r="GF26" s="485">
        <v>68</v>
      </c>
      <c r="GG26" s="486">
        <v>10</v>
      </c>
      <c r="GH26" s="484">
        <v>5</v>
      </c>
      <c r="GI26" s="485">
        <v>7</v>
      </c>
      <c r="GJ26" s="486">
        <v>83</v>
      </c>
      <c r="GK26" s="484">
        <v>67</v>
      </c>
      <c r="GL26" s="485">
        <v>75</v>
      </c>
      <c r="GM26" s="486">
        <v>20</v>
      </c>
      <c r="GN26" s="484">
        <v>36</v>
      </c>
      <c r="GO26" s="485">
        <v>28</v>
      </c>
      <c r="GP26" s="486">
        <v>71</v>
      </c>
      <c r="GQ26" s="484">
        <v>60</v>
      </c>
      <c r="GR26" s="485">
        <v>65</v>
      </c>
      <c r="GS26" s="486">
        <v>9</v>
      </c>
      <c r="GT26" s="484">
        <v>4</v>
      </c>
      <c r="GU26" s="485">
        <v>6</v>
      </c>
      <c r="GV26" s="486">
        <v>80</v>
      </c>
      <c r="GW26" s="484">
        <v>64</v>
      </c>
      <c r="GX26" s="485">
        <v>72</v>
      </c>
    </row>
    <row r="27" spans="2:206" x14ac:dyDescent="0.35">
      <c r="B27" t="s">
        <v>188</v>
      </c>
      <c r="C27" s="486">
        <v>29</v>
      </c>
      <c r="D27" s="484">
        <v>38</v>
      </c>
      <c r="E27" s="485">
        <v>34</v>
      </c>
      <c r="F27" s="486">
        <v>63</v>
      </c>
      <c r="G27" s="484">
        <v>56</v>
      </c>
      <c r="H27" s="485">
        <v>59</v>
      </c>
      <c r="I27" s="486">
        <v>8</v>
      </c>
      <c r="J27" s="484">
        <v>6</v>
      </c>
      <c r="K27" s="485">
        <v>7</v>
      </c>
      <c r="L27" s="486">
        <v>71</v>
      </c>
      <c r="M27" s="484">
        <v>62</v>
      </c>
      <c r="N27" s="485">
        <v>66</v>
      </c>
      <c r="O27" s="486">
        <v>31</v>
      </c>
      <c r="P27" s="484">
        <v>35</v>
      </c>
      <c r="Q27" s="485">
        <v>33</v>
      </c>
      <c r="R27" s="486">
        <v>61</v>
      </c>
      <c r="S27" s="484">
        <v>58</v>
      </c>
      <c r="T27" s="485">
        <v>60</v>
      </c>
      <c r="U27" s="486">
        <v>7</v>
      </c>
      <c r="V27" s="484">
        <v>7</v>
      </c>
      <c r="W27" s="485">
        <v>7</v>
      </c>
      <c r="X27" s="486">
        <v>69</v>
      </c>
      <c r="Y27" s="484">
        <v>65</v>
      </c>
      <c r="Z27" s="485">
        <v>67</v>
      </c>
      <c r="AA27" s="486">
        <v>30</v>
      </c>
      <c r="AB27" s="484">
        <v>39</v>
      </c>
      <c r="AC27" s="485">
        <v>35</v>
      </c>
      <c r="AD27" s="486">
        <v>63</v>
      </c>
      <c r="AE27" s="484">
        <v>55</v>
      </c>
      <c r="AF27" s="485">
        <v>58</v>
      </c>
      <c r="AG27" s="486">
        <v>7</v>
      </c>
      <c r="AH27" s="484">
        <v>6</v>
      </c>
      <c r="AI27" s="485">
        <v>7</v>
      </c>
      <c r="AJ27" s="486">
        <v>70</v>
      </c>
      <c r="AK27" s="484">
        <v>61</v>
      </c>
      <c r="AL27" s="485">
        <v>65</v>
      </c>
      <c r="AM27" s="486">
        <v>22</v>
      </c>
      <c r="AN27" s="484">
        <v>30</v>
      </c>
      <c r="AO27" s="485">
        <v>26</v>
      </c>
      <c r="AP27" s="486">
        <v>68</v>
      </c>
      <c r="AQ27" s="484">
        <v>65</v>
      </c>
      <c r="AR27" s="485">
        <v>66</v>
      </c>
      <c r="AS27" s="486">
        <v>10</v>
      </c>
      <c r="AT27" s="484">
        <v>5</v>
      </c>
      <c r="AU27" s="485">
        <v>7</v>
      </c>
      <c r="AV27" s="486">
        <v>78</v>
      </c>
      <c r="AW27" s="484">
        <v>70</v>
      </c>
      <c r="AX27" s="485">
        <v>74</v>
      </c>
      <c r="AY27" s="486">
        <v>19</v>
      </c>
      <c r="AZ27" s="484">
        <v>25</v>
      </c>
      <c r="BA27" s="485">
        <v>22</v>
      </c>
      <c r="BB27" s="486">
        <v>73</v>
      </c>
      <c r="BC27" s="484">
        <v>70</v>
      </c>
      <c r="BD27" s="485">
        <v>71</v>
      </c>
      <c r="BE27" s="486">
        <v>7</v>
      </c>
      <c r="BF27" s="484">
        <v>5</v>
      </c>
      <c r="BG27" s="485">
        <v>6</v>
      </c>
      <c r="BH27" s="486">
        <v>81</v>
      </c>
      <c r="BI27" s="484">
        <v>75</v>
      </c>
      <c r="BJ27" s="485">
        <v>78</v>
      </c>
      <c r="BK27" s="486">
        <v>22</v>
      </c>
      <c r="BL27" s="484">
        <v>24</v>
      </c>
      <c r="BM27" s="485">
        <v>23</v>
      </c>
      <c r="BN27" s="486">
        <v>67</v>
      </c>
      <c r="BO27" s="484">
        <v>70</v>
      </c>
      <c r="BP27" s="485">
        <v>69</v>
      </c>
      <c r="BQ27" s="486">
        <v>11</v>
      </c>
      <c r="BR27" s="484">
        <v>6</v>
      </c>
      <c r="BS27" s="485">
        <v>9</v>
      </c>
      <c r="BT27" s="486">
        <v>78</v>
      </c>
      <c r="BU27" s="484">
        <v>76</v>
      </c>
      <c r="BV27" s="485">
        <v>77</v>
      </c>
      <c r="BW27" s="486">
        <v>23</v>
      </c>
      <c r="BX27" s="484">
        <v>32</v>
      </c>
      <c r="BY27" s="485">
        <v>28</v>
      </c>
      <c r="BZ27" s="486">
        <v>65</v>
      </c>
      <c r="CA27" s="484">
        <v>64</v>
      </c>
      <c r="CB27" s="485">
        <v>65</v>
      </c>
      <c r="CC27" s="486">
        <v>11</v>
      </c>
      <c r="CD27" s="484">
        <v>4</v>
      </c>
      <c r="CE27" s="485">
        <v>7</v>
      </c>
      <c r="CF27" s="486">
        <v>77</v>
      </c>
      <c r="CG27" s="484">
        <v>68</v>
      </c>
      <c r="CH27" s="485">
        <v>72</v>
      </c>
      <c r="CI27" s="486">
        <v>24</v>
      </c>
      <c r="CJ27" s="484">
        <v>27</v>
      </c>
      <c r="CK27" s="485">
        <v>26</v>
      </c>
      <c r="CL27" s="486">
        <v>66</v>
      </c>
      <c r="CM27" s="484">
        <v>69</v>
      </c>
      <c r="CN27" s="485">
        <v>68</v>
      </c>
      <c r="CO27" s="486">
        <v>9</v>
      </c>
      <c r="CP27" s="484">
        <v>4</v>
      </c>
      <c r="CQ27" s="485">
        <v>6</v>
      </c>
      <c r="CR27" s="486">
        <v>76</v>
      </c>
      <c r="CS27" s="484">
        <v>73</v>
      </c>
      <c r="CT27" s="485">
        <v>74</v>
      </c>
      <c r="CU27" s="486">
        <v>53</v>
      </c>
      <c r="CV27" s="484">
        <v>61</v>
      </c>
      <c r="CW27" s="485">
        <v>57</v>
      </c>
      <c r="CX27" s="486">
        <v>41</v>
      </c>
      <c r="CY27" s="484">
        <v>34</v>
      </c>
      <c r="CZ27" s="485">
        <v>37</v>
      </c>
      <c r="DA27" s="486">
        <v>6</v>
      </c>
      <c r="DB27" s="484">
        <v>5</v>
      </c>
      <c r="DC27" s="485">
        <v>5</v>
      </c>
      <c r="DD27" s="486">
        <v>47</v>
      </c>
      <c r="DE27" s="484">
        <v>39</v>
      </c>
      <c r="DF27" s="485">
        <v>43</v>
      </c>
      <c r="DG27" s="486">
        <v>61</v>
      </c>
      <c r="DH27" s="484">
        <v>67</v>
      </c>
      <c r="DI27" s="485">
        <v>64</v>
      </c>
      <c r="DJ27" s="486">
        <v>36</v>
      </c>
      <c r="DK27" s="484">
        <v>31</v>
      </c>
      <c r="DL27" s="485">
        <v>33</v>
      </c>
      <c r="DM27" s="486">
        <v>3</v>
      </c>
      <c r="DN27" s="484">
        <v>2</v>
      </c>
      <c r="DO27" s="485">
        <v>2</v>
      </c>
      <c r="DP27" s="486">
        <v>39</v>
      </c>
      <c r="DQ27" s="484">
        <v>33</v>
      </c>
      <c r="DR27" s="485">
        <v>36</v>
      </c>
      <c r="DS27" s="486">
        <v>55</v>
      </c>
      <c r="DT27" s="484">
        <v>57</v>
      </c>
      <c r="DU27" s="485">
        <v>56</v>
      </c>
      <c r="DV27" s="486">
        <v>42</v>
      </c>
      <c r="DW27" s="484">
        <v>36</v>
      </c>
      <c r="DX27" s="485">
        <v>39</v>
      </c>
      <c r="DY27" s="486">
        <v>3</v>
      </c>
      <c r="DZ27" s="484">
        <v>6</v>
      </c>
      <c r="EA27" s="485">
        <v>5</v>
      </c>
      <c r="EB27" s="486">
        <v>45</v>
      </c>
      <c r="EC27" s="484">
        <v>43</v>
      </c>
      <c r="ED27" s="485">
        <v>44</v>
      </c>
      <c r="EE27" s="486">
        <v>48</v>
      </c>
      <c r="EF27" s="484">
        <v>49</v>
      </c>
      <c r="EG27" s="485">
        <v>49</v>
      </c>
      <c r="EH27" s="486">
        <v>49</v>
      </c>
      <c r="EI27" s="484">
        <v>47</v>
      </c>
      <c r="EJ27" s="485">
        <v>48</v>
      </c>
      <c r="EK27" s="486">
        <v>3</v>
      </c>
      <c r="EL27" s="484">
        <v>4</v>
      </c>
      <c r="EM27" s="485">
        <v>3</v>
      </c>
      <c r="EN27" s="486">
        <v>52</v>
      </c>
      <c r="EO27" s="484">
        <v>51</v>
      </c>
      <c r="EP27" s="485">
        <v>51</v>
      </c>
      <c r="EQ27" s="486">
        <v>30</v>
      </c>
      <c r="ER27" s="484">
        <v>35</v>
      </c>
      <c r="ES27" s="485">
        <v>33</v>
      </c>
      <c r="ET27" s="486">
        <v>65</v>
      </c>
      <c r="EU27" s="484">
        <v>60</v>
      </c>
      <c r="EV27" s="485">
        <v>63</v>
      </c>
      <c r="EW27" s="486">
        <v>4</v>
      </c>
      <c r="EX27" s="484">
        <v>5</v>
      </c>
      <c r="EY27" s="485">
        <v>4</v>
      </c>
      <c r="EZ27" s="486">
        <v>70</v>
      </c>
      <c r="FA27" s="484">
        <v>65</v>
      </c>
      <c r="FB27" s="485">
        <v>67</v>
      </c>
      <c r="FC27" s="486">
        <v>34</v>
      </c>
      <c r="FD27" s="484">
        <v>37</v>
      </c>
      <c r="FE27" s="485">
        <v>35</v>
      </c>
      <c r="FF27" s="486">
        <v>63</v>
      </c>
      <c r="FG27" s="484">
        <v>58</v>
      </c>
      <c r="FH27" s="485">
        <v>60</v>
      </c>
      <c r="FI27" s="486">
        <v>4</v>
      </c>
      <c r="FJ27" s="484">
        <v>5</v>
      </c>
      <c r="FK27" s="485">
        <v>5</v>
      </c>
      <c r="FL27" s="486">
        <v>66</v>
      </c>
      <c r="FM27" s="484">
        <v>63</v>
      </c>
      <c r="FN27" s="485">
        <v>65</v>
      </c>
      <c r="FO27" s="486">
        <v>26</v>
      </c>
      <c r="FP27" s="484">
        <v>27</v>
      </c>
      <c r="FQ27" s="485">
        <v>27</v>
      </c>
      <c r="FR27" s="486">
        <v>71</v>
      </c>
      <c r="FS27" s="484">
        <v>69</v>
      </c>
      <c r="FT27" s="485">
        <v>70</v>
      </c>
      <c r="FU27" s="486">
        <v>3</v>
      </c>
      <c r="FV27" s="484">
        <v>4</v>
      </c>
      <c r="FW27" s="485">
        <v>3</v>
      </c>
      <c r="FX27" s="486">
        <v>74</v>
      </c>
      <c r="FY27" s="484">
        <v>73</v>
      </c>
      <c r="FZ27" s="485">
        <v>73</v>
      </c>
      <c r="GA27" s="486">
        <v>23</v>
      </c>
      <c r="GB27" s="484">
        <v>38</v>
      </c>
      <c r="GC27" s="485">
        <v>31</v>
      </c>
      <c r="GD27" s="486">
        <v>69</v>
      </c>
      <c r="GE27" s="484">
        <v>58</v>
      </c>
      <c r="GF27" s="485">
        <v>63</v>
      </c>
      <c r="GG27" s="486">
        <v>8</v>
      </c>
      <c r="GH27" s="484">
        <v>5</v>
      </c>
      <c r="GI27" s="485">
        <v>6</v>
      </c>
      <c r="GJ27" s="486">
        <v>77</v>
      </c>
      <c r="GK27" s="484">
        <v>62</v>
      </c>
      <c r="GL27" s="485">
        <v>69</v>
      </c>
      <c r="GM27" s="486">
        <v>23</v>
      </c>
      <c r="GN27" s="484">
        <v>39</v>
      </c>
      <c r="GO27" s="485">
        <v>32</v>
      </c>
      <c r="GP27" s="486">
        <v>72</v>
      </c>
      <c r="GQ27" s="484">
        <v>56</v>
      </c>
      <c r="GR27" s="485">
        <v>64</v>
      </c>
      <c r="GS27" s="486">
        <v>5</v>
      </c>
      <c r="GT27" s="484">
        <v>5</v>
      </c>
      <c r="GU27" s="485">
        <v>5</v>
      </c>
      <c r="GV27" s="486">
        <v>77</v>
      </c>
      <c r="GW27" s="484">
        <v>61</v>
      </c>
      <c r="GX27" s="485">
        <v>68</v>
      </c>
    </row>
    <row r="28" spans="2:206" x14ac:dyDescent="0.35">
      <c r="B28" t="s">
        <v>241</v>
      </c>
      <c r="C28" s="486">
        <v>8</v>
      </c>
      <c r="D28" s="484">
        <v>19</v>
      </c>
      <c r="E28" s="485">
        <v>14</v>
      </c>
      <c r="F28" s="486">
        <v>60</v>
      </c>
      <c r="G28" s="484">
        <v>61</v>
      </c>
      <c r="H28" s="485">
        <v>61</v>
      </c>
      <c r="I28" s="486">
        <v>32</v>
      </c>
      <c r="J28" s="484">
        <v>20</v>
      </c>
      <c r="K28" s="485">
        <v>26</v>
      </c>
      <c r="L28" s="486">
        <v>92</v>
      </c>
      <c r="M28" s="484">
        <v>81</v>
      </c>
      <c r="N28" s="485">
        <v>86</v>
      </c>
      <c r="O28" s="486">
        <v>9</v>
      </c>
      <c r="P28" s="484">
        <v>19</v>
      </c>
      <c r="Q28" s="485">
        <v>14</v>
      </c>
      <c r="R28" s="486">
        <v>60</v>
      </c>
      <c r="S28" s="484">
        <v>59</v>
      </c>
      <c r="T28" s="485">
        <v>60</v>
      </c>
      <c r="U28" s="486">
        <v>31</v>
      </c>
      <c r="V28" s="484">
        <v>22</v>
      </c>
      <c r="W28" s="485">
        <v>27</v>
      </c>
      <c r="X28" s="486">
        <v>91</v>
      </c>
      <c r="Y28" s="484">
        <v>81</v>
      </c>
      <c r="Z28" s="485">
        <v>86</v>
      </c>
      <c r="AA28" s="486">
        <v>11</v>
      </c>
      <c r="AB28" s="484">
        <v>21</v>
      </c>
      <c r="AC28" s="485">
        <v>16</v>
      </c>
      <c r="AD28" s="486">
        <v>64</v>
      </c>
      <c r="AE28" s="484">
        <v>61</v>
      </c>
      <c r="AF28" s="485">
        <v>63</v>
      </c>
      <c r="AG28" s="486">
        <v>25</v>
      </c>
      <c r="AH28" s="484">
        <v>18</v>
      </c>
      <c r="AI28" s="485">
        <v>21</v>
      </c>
      <c r="AJ28" s="486">
        <v>89</v>
      </c>
      <c r="AK28" s="484">
        <v>79</v>
      </c>
      <c r="AL28" s="485">
        <v>84</v>
      </c>
      <c r="AM28" s="486">
        <v>4</v>
      </c>
      <c r="AN28" s="484">
        <v>14</v>
      </c>
      <c r="AO28" s="485">
        <v>9</v>
      </c>
      <c r="AP28" s="486">
        <v>67</v>
      </c>
      <c r="AQ28" s="484">
        <v>70</v>
      </c>
      <c r="AR28" s="485">
        <v>69</v>
      </c>
      <c r="AS28" s="486">
        <v>28</v>
      </c>
      <c r="AT28" s="484">
        <v>16</v>
      </c>
      <c r="AU28" s="485">
        <v>22</v>
      </c>
      <c r="AV28" s="486">
        <v>96</v>
      </c>
      <c r="AW28" s="484">
        <v>86</v>
      </c>
      <c r="AX28" s="485">
        <v>91</v>
      </c>
      <c r="AY28" s="486">
        <v>5</v>
      </c>
      <c r="AZ28" s="484">
        <v>11</v>
      </c>
      <c r="BA28" s="485">
        <v>8</v>
      </c>
      <c r="BB28" s="486">
        <v>68</v>
      </c>
      <c r="BC28" s="484">
        <v>71</v>
      </c>
      <c r="BD28" s="485">
        <v>70</v>
      </c>
      <c r="BE28" s="486">
        <v>27</v>
      </c>
      <c r="BF28" s="484">
        <v>18</v>
      </c>
      <c r="BG28" s="485">
        <v>22</v>
      </c>
      <c r="BH28" s="486">
        <v>95</v>
      </c>
      <c r="BI28" s="484">
        <v>89</v>
      </c>
      <c r="BJ28" s="485">
        <v>92</v>
      </c>
      <c r="BK28" s="486">
        <v>7</v>
      </c>
      <c r="BL28" s="484">
        <v>16</v>
      </c>
      <c r="BM28" s="485">
        <v>11</v>
      </c>
      <c r="BN28" s="486">
        <v>71</v>
      </c>
      <c r="BO28" s="484">
        <v>68</v>
      </c>
      <c r="BP28" s="485">
        <v>69</v>
      </c>
      <c r="BQ28" s="486">
        <v>23</v>
      </c>
      <c r="BR28" s="484">
        <v>17</v>
      </c>
      <c r="BS28" s="485">
        <v>20</v>
      </c>
      <c r="BT28" s="486">
        <v>93</v>
      </c>
      <c r="BU28" s="484">
        <v>84</v>
      </c>
      <c r="BV28" s="485">
        <v>89</v>
      </c>
      <c r="BW28" s="486">
        <v>6</v>
      </c>
      <c r="BX28" s="484">
        <v>17</v>
      </c>
      <c r="BY28" s="485">
        <v>12</v>
      </c>
      <c r="BZ28" s="486">
        <v>70</v>
      </c>
      <c r="CA28" s="484">
        <v>69</v>
      </c>
      <c r="CB28" s="485">
        <v>70</v>
      </c>
      <c r="CC28" s="486">
        <v>24</v>
      </c>
      <c r="CD28" s="484">
        <v>13</v>
      </c>
      <c r="CE28" s="485">
        <v>19</v>
      </c>
      <c r="CF28" s="486">
        <v>94</v>
      </c>
      <c r="CG28" s="484">
        <v>83</v>
      </c>
      <c r="CH28" s="485">
        <v>88</v>
      </c>
      <c r="CI28" s="486">
        <v>6</v>
      </c>
      <c r="CJ28" s="484">
        <v>16</v>
      </c>
      <c r="CK28" s="485">
        <v>11</v>
      </c>
      <c r="CL28" s="486">
        <v>72</v>
      </c>
      <c r="CM28" s="484">
        <v>71</v>
      </c>
      <c r="CN28" s="485">
        <v>71</v>
      </c>
      <c r="CO28" s="486">
        <v>22</v>
      </c>
      <c r="CP28" s="484">
        <v>14</v>
      </c>
      <c r="CQ28" s="485">
        <v>18</v>
      </c>
      <c r="CR28" s="486">
        <v>94</v>
      </c>
      <c r="CS28" s="484">
        <v>84</v>
      </c>
      <c r="CT28" s="485">
        <v>89</v>
      </c>
      <c r="CU28" s="486">
        <v>15</v>
      </c>
      <c r="CV28" s="484">
        <v>27</v>
      </c>
      <c r="CW28" s="485">
        <v>21</v>
      </c>
      <c r="CX28" s="486">
        <v>55</v>
      </c>
      <c r="CY28" s="484">
        <v>52</v>
      </c>
      <c r="CZ28" s="485">
        <v>53</v>
      </c>
      <c r="DA28" s="486">
        <v>30</v>
      </c>
      <c r="DB28" s="484">
        <v>22</v>
      </c>
      <c r="DC28" s="485">
        <v>26</v>
      </c>
      <c r="DD28" s="486">
        <v>85</v>
      </c>
      <c r="DE28" s="484">
        <v>73</v>
      </c>
      <c r="DF28" s="485">
        <v>79</v>
      </c>
      <c r="DG28" s="486">
        <v>19</v>
      </c>
      <c r="DH28" s="484">
        <v>35</v>
      </c>
      <c r="DI28" s="485">
        <v>27</v>
      </c>
      <c r="DJ28" s="486">
        <v>59</v>
      </c>
      <c r="DK28" s="484">
        <v>53</v>
      </c>
      <c r="DL28" s="485">
        <v>56</v>
      </c>
      <c r="DM28" s="486">
        <v>22</v>
      </c>
      <c r="DN28" s="484">
        <v>12</v>
      </c>
      <c r="DO28" s="485">
        <v>17</v>
      </c>
      <c r="DP28" s="486">
        <v>81</v>
      </c>
      <c r="DQ28" s="484">
        <v>65</v>
      </c>
      <c r="DR28" s="485">
        <v>73</v>
      </c>
      <c r="DS28" s="486">
        <v>17</v>
      </c>
      <c r="DT28" s="484">
        <v>25</v>
      </c>
      <c r="DU28" s="485">
        <v>21</v>
      </c>
      <c r="DV28" s="486">
        <v>65</v>
      </c>
      <c r="DW28" s="484">
        <v>56</v>
      </c>
      <c r="DX28" s="485">
        <v>60</v>
      </c>
      <c r="DY28" s="486">
        <v>18</v>
      </c>
      <c r="DZ28" s="484">
        <v>19</v>
      </c>
      <c r="EA28" s="485">
        <v>19</v>
      </c>
      <c r="EB28" s="486">
        <v>83</v>
      </c>
      <c r="EC28" s="484">
        <v>75</v>
      </c>
      <c r="ED28" s="485">
        <v>79</v>
      </c>
      <c r="EE28" s="486">
        <v>14</v>
      </c>
      <c r="EF28" s="484">
        <v>21</v>
      </c>
      <c r="EG28" s="485">
        <v>18</v>
      </c>
      <c r="EH28" s="486">
        <v>69</v>
      </c>
      <c r="EI28" s="484">
        <v>62</v>
      </c>
      <c r="EJ28" s="485">
        <v>66</v>
      </c>
      <c r="EK28" s="486">
        <v>17</v>
      </c>
      <c r="EL28" s="484">
        <v>16</v>
      </c>
      <c r="EM28" s="485">
        <v>17</v>
      </c>
      <c r="EN28" s="486">
        <v>86</v>
      </c>
      <c r="EO28" s="484">
        <v>79</v>
      </c>
      <c r="EP28" s="485">
        <v>82</v>
      </c>
      <c r="EQ28" s="486">
        <v>9</v>
      </c>
      <c r="ER28" s="484">
        <v>19</v>
      </c>
      <c r="ES28" s="485">
        <v>14</v>
      </c>
      <c r="ET28" s="486">
        <v>72</v>
      </c>
      <c r="EU28" s="484">
        <v>67</v>
      </c>
      <c r="EV28" s="485">
        <v>69</v>
      </c>
      <c r="EW28" s="486">
        <v>19</v>
      </c>
      <c r="EX28" s="484">
        <v>14</v>
      </c>
      <c r="EY28" s="485">
        <v>17</v>
      </c>
      <c r="EZ28" s="486">
        <v>91</v>
      </c>
      <c r="FA28" s="484">
        <v>81</v>
      </c>
      <c r="FB28" s="485">
        <v>86</v>
      </c>
      <c r="FC28" s="486">
        <v>10</v>
      </c>
      <c r="FD28" s="484">
        <v>18</v>
      </c>
      <c r="FE28" s="485">
        <v>14</v>
      </c>
      <c r="FF28" s="486">
        <v>74</v>
      </c>
      <c r="FG28" s="484">
        <v>65</v>
      </c>
      <c r="FH28" s="485">
        <v>70</v>
      </c>
      <c r="FI28" s="486">
        <v>16</v>
      </c>
      <c r="FJ28" s="484">
        <v>17</v>
      </c>
      <c r="FK28" s="485">
        <v>17</v>
      </c>
      <c r="FL28" s="486">
        <v>90</v>
      </c>
      <c r="FM28" s="484">
        <v>82</v>
      </c>
      <c r="FN28" s="485">
        <v>86</v>
      </c>
      <c r="FO28" s="486">
        <v>6</v>
      </c>
      <c r="FP28" s="484">
        <v>9</v>
      </c>
      <c r="FQ28" s="485">
        <v>8</v>
      </c>
      <c r="FR28" s="486">
        <v>82</v>
      </c>
      <c r="FS28" s="484">
        <v>75</v>
      </c>
      <c r="FT28" s="485">
        <v>78</v>
      </c>
      <c r="FU28" s="486">
        <v>12</v>
      </c>
      <c r="FV28" s="484">
        <v>16</v>
      </c>
      <c r="FW28" s="485">
        <v>14</v>
      </c>
      <c r="FX28" s="486">
        <v>94</v>
      </c>
      <c r="FY28" s="484">
        <v>91</v>
      </c>
      <c r="FZ28" s="485">
        <v>92</v>
      </c>
      <c r="GA28" s="486">
        <v>5</v>
      </c>
      <c r="GB28" s="484">
        <v>19</v>
      </c>
      <c r="GC28" s="485">
        <v>12</v>
      </c>
      <c r="GD28" s="486">
        <v>72</v>
      </c>
      <c r="GE28" s="484">
        <v>71</v>
      </c>
      <c r="GF28" s="485">
        <v>72</v>
      </c>
      <c r="GG28" s="486">
        <v>23</v>
      </c>
      <c r="GH28" s="484">
        <v>10</v>
      </c>
      <c r="GI28" s="485">
        <v>16</v>
      </c>
      <c r="GJ28" s="486">
        <v>95</v>
      </c>
      <c r="GK28" s="484">
        <v>81</v>
      </c>
      <c r="GL28" s="485">
        <v>88</v>
      </c>
      <c r="GM28" s="486">
        <v>6</v>
      </c>
      <c r="GN28" s="484">
        <v>19</v>
      </c>
      <c r="GO28" s="485">
        <v>13</v>
      </c>
      <c r="GP28" s="486">
        <v>74</v>
      </c>
      <c r="GQ28" s="484">
        <v>72</v>
      </c>
      <c r="GR28" s="485">
        <v>73</v>
      </c>
      <c r="GS28" s="486">
        <v>20</v>
      </c>
      <c r="GT28" s="484">
        <v>9</v>
      </c>
      <c r="GU28" s="485">
        <v>14</v>
      </c>
      <c r="GV28" s="486">
        <v>94</v>
      </c>
      <c r="GW28" s="484">
        <v>81</v>
      </c>
      <c r="GX28" s="485">
        <v>87</v>
      </c>
    </row>
    <row r="29" spans="2:206" x14ac:dyDescent="0.35">
      <c r="B29" t="s">
        <v>240</v>
      </c>
      <c r="C29" s="486">
        <v>11</v>
      </c>
      <c r="D29" s="484">
        <v>20</v>
      </c>
      <c r="E29" s="485">
        <v>16</v>
      </c>
      <c r="F29" s="486">
        <v>63</v>
      </c>
      <c r="G29" s="484">
        <v>63</v>
      </c>
      <c r="H29" s="485">
        <v>63</v>
      </c>
      <c r="I29" s="486">
        <v>26</v>
      </c>
      <c r="J29" s="484">
        <v>16</v>
      </c>
      <c r="K29" s="485">
        <v>21</v>
      </c>
      <c r="L29" s="486">
        <v>89</v>
      </c>
      <c r="M29" s="484">
        <v>80</v>
      </c>
      <c r="N29" s="485">
        <v>84</v>
      </c>
      <c r="O29" s="486">
        <v>11</v>
      </c>
      <c r="P29" s="484">
        <v>19</v>
      </c>
      <c r="Q29" s="485">
        <v>15</v>
      </c>
      <c r="R29" s="486">
        <v>63</v>
      </c>
      <c r="S29" s="484">
        <v>63</v>
      </c>
      <c r="T29" s="485">
        <v>63</v>
      </c>
      <c r="U29" s="486">
        <v>26</v>
      </c>
      <c r="V29" s="484">
        <v>18</v>
      </c>
      <c r="W29" s="485">
        <v>22</v>
      </c>
      <c r="X29" s="486">
        <v>89</v>
      </c>
      <c r="Y29" s="484">
        <v>81</v>
      </c>
      <c r="Z29" s="485">
        <v>85</v>
      </c>
      <c r="AA29" s="486">
        <v>12</v>
      </c>
      <c r="AB29" s="484">
        <v>22</v>
      </c>
      <c r="AC29" s="485">
        <v>17</v>
      </c>
      <c r="AD29" s="486">
        <v>67</v>
      </c>
      <c r="AE29" s="484">
        <v>64</v>
      </c>
      <c r="AF29" s="485">
        <v>66</v>
      </c>
      <c r="AG29" s="486">
        <v>21</v>
      </c>
      <c r="AH29" s="484">
        <v>14</v>
      </c>
      <c r="AI29" s="485">
        <v>17</v>
      </c>
      <c r="AJ29" s="486">
        <v>88</v>
      </c>
      <c r="AK29" s="484">
        <v>78</v>
      </c>
      <c r="AL29" s="485">
        <v>83</v>
      </c>
      <c r="AM29" s="486">
        <v>6</v>
      </c>
      <c r="AN29" s="484">
        <v>14</v>
      </c>
      <c r="AO29" s="485">
        <v>10</v>
      </c>
      <c r="AP29" s="486">
        <v>70</v>
      </c>
      <c r="AQ29" s="484">
        <v>71</v>
      </c>
      <c r="AR29" s="485">
        <v>70</v>
      </c>
      <c r="AS29" s="486">
        <v>25</v>
      </c>
      <c r="AT29" s="484">
        <v>16</v>
      </c>
      <c r="AU29" s="485">
        <v>20</v>
      </c>
      <c r="AV29" s="486">
        <v>94</v>
      </c>
      <c r="AW29" s="484">
        <v>86</v>
      </c>
      <c r="AX29" s="485">
        <v>90</v>
      </c>
      <c r="AY29" s="486">
        <v>6</v>
      </c>
      <c r="AZ29" s="484">
        <v>12</v>
      </c>
      <c r="BA29" s="485">
        <v>9</v>
      </c>
      <c r="BB29" s="486">
        <v>72</v>
      </c>
      <c r="BC29" s="484">
        <v>73</v>
      </c>
      <c r="BD29" s="485">
        <v>72</v>
      </c>
      <c r="BE29" s="486">
        <v>23</v>
      </c>
      <c r="BF29" s="484">
        <v>16</v>
      </c>
      <c r="BG29" s="485">
        <v>19</v>
      </c>
      <c r="BH29" s="486">
        <v>94</v>
      </c>
      <c r="BI29" s="484">
        <v>88</v>
      </c>
      <c r="BJ29" s="485">
        <v>91</v>
      </c>
      <c r="BK29" s="486">
        <v>10</v>
      </c>
      <c r="BL29" s="484">
        <v>15</v>
      </c>
      <c r="BM29" s="485">
        <v>13</v>
      </c>
      <c r="BN29" s="486">
        <v>70</v>
      </c>
      <c r="BO29" s="484">
        <v>71</v>
      </c>
      <c r="BP29" s="485">
        <v>70</v>
      </c>
      <c r="BQ29" s="486">
        <v>21</v>
      </c>
      <c r="BR29" s="484">
        <v>13</v>
      </c>
      <c r="BS29" s="485">
        <v>17</v>
      </c>
      <c r="BT29" s="486">
        <v>90</v>
      </c>
      <c r="BU29" s="484">
        <v>85</v>
      </c>
      <c r="BV29" s="485">
        <v>87</v>
      </c>
      <c r="BW29" s="486">
        <v>9</v>
      </c>
      <c r="BX29" s="484">
        <v>18</v>
      </c>
      <c r="BY29" s="485">
        <v>14</v>
      </c>
      <c r="BZ29" s="486">
        <v>72</v>
      </c>
      <c r="CA29" s="484">
        <v>71</v>
      </c>
      <c r="CB29" s="485">
        <v>71</v>
      </c>
      <c r="CC29" s="486">
        <v>19</v>
      </c>
      <c r="CD29" s="484">
        <v>10</v>
      </c>
      <c r="CE29" s="485">
        <v>15</v>
      </c>
      <c r="CF29" s="486">
        <v>91</v>
      </c>
      <c r="CG29" s="484">
        <v>82</v>
      </c>
      <c r="CH29" s="485">
        <v>86</v>
      </c>
      <c r="CI29" s="486">
        <v>8</v>
      </c>
      <c r="CJ29" s="484">
        <v>17</v>
      </c>
      <c r="CK29" s="485">
        <v>12</v>
      </c>
      <c r="CL29" s="486">
        <v>74</v>
      </c>
      <c r="CM29" s="484">
        <v>72</v>
      </c>
      <c r="CN29" s="485">
        <v>73</v>
      </c>
      <c r="CO29" s="486">
        <v>19</v>
      </c>
      <c r="CP29" s="484">
        <v>11</v>
      </c>
      <c r="CQ29" s="485">
        <v>15</v>
      </c>
      <c r="CR29" s="486">
        <v>92</v>
      </c>
      <c r="CS29" s="484">
        <v>83</v>
      </c>
      <c r="CT29" s="485">
        <v>88</v>
      </c>
      <c r="CU29" s="486">
        <v>20</v>
      </c>
      <c r="CV29" s="484">
        <v>29</v>
      </c>
      <c r="CW29" s="485">
        <v>25</v>
      </c>
      <c r="CX29" s="486">
        <v>58</v>
      </c>
      <c r="CY29" s="484">
        <v>54</v>
      </c>
      <c r="CZ29" s="485">
        <v>56</v>
      </c>
      <c r="DA29" s="486">
        <v>22</v>
      </c>
      <c r="DB29" s="484">
        <v>17</v>
      </c>
      <c r="DC29" s="485">
        <v>19</v>
      </c>
      <c r="DD29" s="486">
        <v>80</v>
      </c>
      <c r="DE29" s="484">
        <v>71</v>
      </c>
      <c r="DF29" s="485">
        <v>75</v>
      </c>
      <c r="DG29" s="486">
        <v>25</v>
      </c>
      <c r="DH29" s="484">
        <v>39</v>
      </c>
      <c r="DI29" s="485">
        <v>32</v>
      </c>
      <c r="DJ29" s="486">
        <v>60</v>
      </c>
      <c r="DK29" s="484">
        <v>53</v>
      </c>
      <c r="DL29" s="485">
        <v>56</v>
      </c>
      <c r="DM29" s="486">
        <v>15</v>
      </c>
      <c r="DN29" s="484">
        <v>9</v>
      </c>
      <c r="DO29" s="485">
        <v>12</v>
      </c>
      <c r="DP29" s="486">
        <v>75</v>
      </c>
      <c r="DQ29" s="484">
        <v>61</v>
      </c>
      <c r="DR29" s="485">
        <v>68</v>
      </c>
      <c r="DS29" s="486">
        <v>21</v>
      </c>
      <c r="DT29" s="484">
        <v>27</v>
      </c>
      <c r="DU29" s="485">
        <v>24</v>
      </c>
      <c r="DV29" s="486">
        <v>66</v>
      </c>
      <c r="DW29" s="484">
        <v>58</v>
      </c>
      <c r="DX29" s="485">
        <v>62</v>
      </c>
      <c r="DY29" s="486">
        <v>13</v>
      </c>
      <c r="DZ29" s="484">
        <v>15</v>
      </c>
      <c r="EA29" s="485">
        <v>14</v>
      </c>
      <c r="EB29" s="486">
        <v>79</v>
      </c>
      <c r="EC29" s="484">
        <v>73</v>
      </c>
      <c r="ED29" s="485">
        <v>76</v>
      </c>
      <c r="EE29" s="486">
        <v>17</v>
      </c>
      <c r="EF29" s="484">
        <v>24</v>
      </c>
      <c r="EG29" s="485">
        <v>20</v>
      </c>
      <c r="EH29" s="486">
        <v>72</v>
      </c>
      <c r="EI29" s="484">
        <v>64</v>
      </c>
      <c r="EJ29" s="485">
        <v>68</v>
      </c>
      <c r="EK29" s="486">
        <v>12</v>
      </c>
      <c r="EL29" s="484">
        <v>13</v>
      </c>
      <c r="EM29" s="485">
        <v>12</v>
      </c>
      <c r="EN29" s="486">
        <v>83</v>
      </c>
      <c r="EO29" s="484">
        <v>76</v>
      </c>
      <c r="EP29" s="485">
        <v>80</v>
      </c>
      <c r="EQ29" s="486">
        <v>12</v>
      </c>
      <c r="ER29" s="484">
        <v>19</v>
      </c>
      <c r="ES29" s="485">
        <v>15</v>
      </c>
      <c r="ET29" s="486">
        <v>73</v>
      </c>
      <c r="EU29" s="484">
        <v>69</v>
      </c>
      <c r="EV29" s="485">
        <v>71</v>
      </c>
      <c r="EW29" s="486">
        <v>15</v>
      </c>
      <c r="EX29" s="484">
        <v>11</v>
      </c>
      <c r="EY29" s="485">
        <v>13</v>
      </c>
      <c r="EZ29" s="486">
        <v>88</v>
      </c>
      <c r="FA29" s="484">
        <v>81</v>
      </c>
      <c r="FB29" s="485">
        <v>85</v>
      </c>
      <c r="FC29" s="486">
        <v>13</v>
      </c>
      <c r="FD29" s="484">
        <v>19</v>
      </c>
      <c r="FE29" s="485">
        <v>16</v>
      </c>
      <c r="FF29" s="486">
        <v>74</v>
      </c>
      <c r="FG29" s="484">
        <v>69</v>
      </c>
      <c r="FH29" s="485">
        <v>71</v>
      </c>
      <c r="FI29" s="486">
        <v>13</v>
      </c>
      <c r="FJ29" s="484">
        <v>13</v>
      </c>
      <c r="FK29" s="485">
        <v>13</v>
      </c>
      <c r="FL29" s="486">
        <v>87</v>
      </c>
      <c r="FM29" s="484">
        <v>81</v>
      </c>
      <c r="FN29" s="485">
        <v>84</v>
      </c>
      <c r="FO29" s="486">
        <v>8</v>
      </c>
      <c r="FP29" s="484">
        <v>9</v>
      </c>
      <c r="FQ29" s="485">
        <v>8</v>
      </c>
      <c r="FR29" s="486">
        <v>82</v>
      </c>
      <c r="FS29" s="484">
        <v>77</v>
      </c>
      <c r="FT29" s="485">
        <v>79</v>
      </c>
      <c r="FU29" s="486">
        <v>10</v>
      </c>
      <c r="FV29" s="484">
        <v>14</v>
      </c>
      <c r="FW29" s="485">
        <v>12</v>
      </c>
      <c r="FX29" s="486">
        <v>92</v>
      </c>
      <c r="FY29" s="484">
        <v>91</v>
      </c>
      <c r="FZ29" s="485">
        <v>92</v>
      </c>
      <c r="GA29" s="486">
        <v>7</v>
      </c>
      <c r="GB29" s="484">
        <v>18</v>
      </c>
      <c r="GC29" s="485">
        <v>13</v>
      </c>
      <c r="GD29" s="486">
        <v>73</v>
      </c>
      <c r="GE29" s="484">
        <v>74</v>
      </c>
      <c r="GF29" s="485">
        <v>73</v>
      </c>
      <c r="GG29" s="486">
        <v>20</v>
      </c>
      <c r="GH29" s="484">
        <v>9</v>
      </c>
      <c r="GI29" s="485">
        <v>14</v>
      </c>
      <c r="GJ29" s="486">
        <v>93</v>
      </c>
      <c r="GK29" s="484">
        <v>82</v>
      </c>
      <c r="GL29" s="485">
        <v>87</v>
      </c>
      <c r="GM29" s="486">
        <v>9</v>
      </c>
      <c r="GN29" s="484">
        <v>19</v>
      </c>
      <c r="GO29" s="485">
        <v>14</v>
      </c>
      <c r="GP29" s="486">
        <v>74</v>
      </c>
      <c r="GQ29" s="484">
        <v>73</v>
      </c>
      <c r="GR29" s="485">
        <v>74</v>
      </c>
      <c r="GS29" s="486">
        <v>17</v>
      </c>
      <c r="GT29" s="484">
        <v>8</v>
      </c>
      <c r="GU29" s="485">
        <v>13</v>
      </c>
      <c r="GV29" s="486">
        <v>91</v>
      </c>
      <c r="GW29" s="484">
        <v>81</v>
      </c>
      <c r="GX29" s="485">
        <v>86</v>
      </c>
    </row>
    <row r="30" spans="2:206" x14ac:dyDescent="0.35">
      <c r="B30" t="s">
        <v>239</v>
      </c>
      <c r="C30" s="486">
        <v>10</v>
      </c>
      <c r="D30" s="484">
        <v>22</v>
      </c>
      <c r="E30" s="485">
        <v>16</v>
      </c>
      <c r="F30" s="486">
        <v>66</v>
      </c>
      <c r="G30" s="484">
        <v>63</v>
      </c>
      <c r="H30" s="485">
        <v>65</v>
      </c>
      <c r="I30" s="486">
        <v>23</v>
      </c>
      <c r="J30" s="484">
        <v>15</v>
      </c>
      <c r="K30" s="485">
        <v>19</v>
      </c>
      <c r="L30" s="486">
        <v>90</v>
      </c>
      <c r="M30" s="484">
        <v>78</v>
      </c>
      <c r="N30" s="485">
        <v>84</v>
      </c>
      <c r="O30" s="486">
        <v>10</v>
      </c>
      <c r="P30" s="484">
        <v>19</v>
      </c>
      <c r="Q30" s="485">
        <v>14</v>
      </c>
      <c r="R30" s="486">
        <v>67</v>
      </c>
      <c r="S30" s="484">
        <v>64</v>
      </c>
      <c r="T30" s="485">
        <v>65</v>
      </c>
      <c r="U30" s="486">
        <v>24</v>
      </c>
      <c r="V30" s="484">
        <v>17</v>
      </c>
      <c r="W30" s="485">
        <v>20</v>
      </c>
      <c r="X30" s="486">
        <v>90</v>
      </c>
      <c r="Y30" s="484">
        <v>81</v>
      </c>
      <c r="Z30" s="485">
        <v>86</v>
      </c>
      <c r="AA30" s="486">
        <v>11</v>
      </c>
      <c r="AB30" s="484">
        <v>20</v>
      </c>
      <c r="AC30" s="485">
        <v>15</v>
      </c>
      <c r="AD30" s="486">
        <v>69</v>
      </c>
      <c r="AE30" s="484">
        <v>66</v>
      </c>
      <c r="AF30" s="485">
        <v>68</v>
      </c>
      <c r="AG30" s="486">
        <v>20</v>
      </c>
      <c r="AH30" s="484">
        <v>14</v>
      </c>
      <c r="AI30" s="485">
        <v>17</v>
      </c>
      <c r="AJ30" s="486">
        <v>89</v>
      </c>
      <c r="AK30" s="484">
        <v>80</v>
      </c>
      <c r="AL30" s="485">
        <v>85</v>
      </c>
      <c r="AM30" s="486">
        <v>7</v>
      </c>
      <c r="AN30" s="484">
        <v>17</v>
      </c>
      <c r="AO30" s="485">
        <v>12</v>
      </c>
      <c r="AP30" s="486">
        <v>72</v>
      </c>
      <c r="AQ30" s="484">
        <v>69</v>
      </c>
      <c r="AR30" s="485">
        <v>70</v>
      </c>
      <c r="AS30" s="486">
        <v>21</v>
      </c>
      <c r="AT30" s="484">
        <v>14</v>
      </c>
      <c r="AU30" s="485">
        <v>18</v>
      </c>
      <c r="AV30" s="486">
        <v>93</v>
      </c>
      <c r="AW30" s="484">
        <v>83</v>
      </c>
      <c r="AX30" s="485">
        <v>88</v>
      </c>
      <c r="AY30" s="486">
        <v>5</v>
      </c>
      <c r="AZ30" s="484">
        <v>11</v>
      </c>
      <c r="BA30" s="485">
        <v>8</v>
      </c>
      <c r="BB30" s="486">
        <v>73</v>
      </c>
      <c r="BC30" s="484">
        <v>73</v>
      </c>
      <c r="BD30" s="485">
        <v>73</v>
      </c>
      <c r="BE30" s="486">
        <v>21</v>
      </c>
      <c r="BF30" s="484">
        <v>15</v>
      </c>
      <c r="BG30" s="485">
        <v>18</v>
      </c>
      <c r="BH30" s="486">
        <v>95</v>
      </c>
      <c r="BI30" s="484">
        <v>89</v>
      </c>
      <c r="BJ30" s="485">
        <v>92</v>
      </c>
      <c r="BK30" s="486">
        <v>8</v>
      </c>
      <c r="BL30" s="484">
        <v>15</v>
      </c>
      <c r="BM30" s="485">
        <v>11</v>
      </c>
      <c r="BN30" s="486">
        <v>73</v>
      </c>
      <c r="BO30" s="484">
        <v>71</v>
      </c>
      <c r="BP30" s="485">
        <v>72</v>
      </c>
      <c r="BQ30" s="486">
        <v>20</v>
      </c>
      <c r="BR30" s="484">
        <v>14</v>
      </c>
      <c r="BS30" s="485">
        <v>17</v>
      </c>
      <c r="BT30" s="486">
        <v>92</v>
      </c>
      <c r="BU30" s="484">
        <v>85</v>
      </c>
      <c r="BV30" s="485">
        <v>89</v>
      </c>
      <c r="BW30" s="486">
        <v>9</v>
      </c>
      <c r="BX30" s="484">
        <v>21</v>
      </c>
      <c r="BY30" s="485">
        <v>15</v>
      </c>
      <c r="BZ30" s="486">
        <v>74</v>
      </c>
      <c r="CA30" s="484">
        <v>69</v>
      </c>
      <c r="CB30" s="485">
        <v>71</v>
      </c>
      <c r="CC30" s="486">
        <v>17</v>
      </c>
      <c r="CD30" s="484">
        <v>10</v>
      </c>
      <c r="CE30" s="485">
        <v>14</v>
      </c>
      <c r="CF30" s="486">
        <v>91</v>
      </c>
      <c r="CG30" s="484">
        <v>79</v>
      </c>
      <c r="CH30" s="485">
        <v>85</v>
      </c>
      <c r="CI30" s="486">
        <v>8</v>
      </c>
      <c r="CJ30" s="484">
        <v>18</v>
      </c>
      <c r="CK30" s="485">
        <v>13</v>
      </c>
      <c r="CL30" s="486">
        <v>75</v>
      </c>
      <c r="CM30" s="484">
        <v>72</v>
      </c>
      <c r="CN30" s="485">
        <v>73</v>
      </c>
      <c r="CO30" s="486">
        <v>17</v>
      </c>
      <c r="CP30" s="484">
        <v>11</v>
      </c>
      <c r="CQ30" s="485">
        <v>14</v>
      </c>
      <c r="CR30" s="486">
        <v>92</v>
      </c>
      <c r="CS30" s="484">
        <v>82</v>
      </c>
      <c r="CT30" s="485">
        <v>87</v>
      </c>
      <c r="CU30" s="486">
        <v>22</v>
      </c>
      <c r="CV30" s="484">
        <v>35</v>
      </c>
      <c r="CW30" s="485">
        <v>28</v>
      </c>
      <c r="CX30" s="486">
        <v>60</v>
      </c>
      <c r="CY30" s="484">
        <v>52</v>
      </c>
      <c r="CZ30" s="485">
        <v>56</v>
      </c>
      <c r="DA30" s="486">
        <v>18</v>
      </c>
      <c r="DB30" s="484">
        <v>13</v>
      </c>
      <c r="DC30" s="485">
        <v>16</v>
      </c>
      <c r="DD30" s="486">
        <v>78</v>
      </c>
      <c r="DE30" s="484">
        <v>65</v>
      </c>
      <c r="DF30" s="485">
        <v>72</v>
      </c>
      <c r="DG30" s="486">
        <v>27</v>
      </c>
      <c r="DH30" s="484">
        <v>44</v>
      </c>
      <c r="DI30" s="485">
        <v>36</v>
      </c>
      <c r="DJ30" s="486">
        <v>60</v>
      </c>
      <c r="DK30" s="484">
        <v>49</v>
      </c>
      <c r="DL30" s="485">
        <v>55</v>
      </c>
      <c r="DM30" s="486">
        <v>12</v>
      </c>
      <c r="DN30" s="484">
        <v>7</v>
      </c>
      <c r="DO30" s="485">
        <v>10</v>
      </c>
      <c r="DP30" s="486">
        <v>73</v>
      </c>
      <c r="DQ30" s="484">
        <v>56</v>
      </c>
      <c r="DR30" s="485">
        <v>64</v>
      </c>
      <c r="DS30" s="486">
        <v>23</v>
      </c>
      <c r="DT30" s="484">
        <v>32</v>
      </c>
      <c r="DU30" s="485">
        <v>27</v>
      </c>
      <c r="DV30" s="486">
        <v>66</v>
      </c>
      <c r="DW30" s="484">
        <v>56</v>
      </c>
      <c r="DX30" s="485">
        <v>61</v>
      </c>
      <c r="DY30" s="486">
        <v>11</v>
      </c>
      <c r="DZ30" s="484">
        <v>12</v>
      </c>
      <c r="EA30" s="485">
        <v>12</v>
      </c>
      <c r="EB30" s="486">
        <v>77</v>
      </c>
      <c r="EC30" s="484">
        <v>68</v>
      </c>
      <c r="ED30" s="485">
        <v>73</v>
      </c>
      <c r="EE30" s="486">
        <v>18</v>
      </c>
      <c r="EF30" s="484">
        <v>26</v>
      </c>
      <c r="EG30" s="485">
        <v>22</v>
      </c>
      <c r="EH30" s="486">
        <v>72</v>
      </c>
      <c r="EI30" s="484">
        <v>64</v>
      </c>
      <c r="EJ30" s="485">
        <v>68</v>
      </c>
      <c r="EK30" s="486">
        <v>11</v>
      </c>
      <c r="EL30" s="484">
        <v>11</v>
      </c>
      <c r="EM30" s="485">
        <v>11</v>
      </c>
      <c r="EN30" s="486">
        <v>82</v>
      </c>
      <c r="EO30" s="484">
        <v>74</v>
      </c>
      <c r="EP30" s="485">
        <v>78</v>
      </c>
      <c r="EQ30" s="486">
        <v>10</v>
      </c>
      <c r="ER30" s="484">
        <v>19</v>
      </c>
      <c r="ES30" s="485">
        <v>15</v>
      </c>
      <c r="ET30" s="486">
        <v>78</v>
      </c>
      <c r="EU30" s="484">
        <v>72</v>
      </c>
      <c r="EV30" s="485">
        <v>75</v>
      </c>
      <c r="EW30" s="486">
        <v>12</v>
      </c>
      <c r="EX30" s="484">
        <v>9</v>
      </c>
      <c r="EY30" s="485">
        <v>10</v>
      </c>
      <c r="EZ30" s="486">
        <v>90</v>
      </c>
      <c r="FA30" s="484">
        <v>81</v>
      </c>
      <c r="FB30" s="485">
        <v>85</v>
      </c>
      <c r="FC30" s="486">
        <v>11</v>
      </c>
      <c r="FD30" s="484">
        <v>19</v>
      </c>
      <c r="FE30" s="485">
        <v>15</v>
      </c>
      <c r="FF30" s="486">
        <v>78</v>
      </c>
      <c r="FG30" s="484">
        <v>70</v>
      </c>
      <c r="FH30" s="485">
        <v>74</v>
      </c>
      <c r="FI30" s="486">
        <v>11</v>
      </c>
      <c r="FJ30" s="484">
        <v>11</v>
      </c>
      <c r="FK30" s="485">
        <v>11</v>
      </c>
      <c r="FL30" s="486">
        <v>89</v>
      </c>
      <c r="FM30" s="484">
        <v>81</v>
      </c>
      <c r="FN30" s="485">
        <v>85</v>
      </c>
      <c r="FO30" s="486">
        <v>8</v>
      </c>
      <c r="FP30" s="484">
        <v>10</v>
      </c>
      <c r="FQ30" s="485">
        <v>9</v>
      </c>
      <c r="FR30" s="486">
        <v>84</v>
      </c>
      <c r="FS30" s="484">
        <v>79</v>
      </c>
      <c r="FT30" s="485">
        <v>81</v>
      </c>
      <c r="FU30" s="486">
        <v>9</v>
      </c>
      <c r="FV30" s="484">
        <v>12</v>
      </c>
      <c r="FW30" s="485">
        <v>10</v>
      </c>
      <c r="FX30" s="486">
        <v>92</v>
      </c>
      <c r="FY30" s="484">
        <v>90</v>
      </c>
      <c r="FZ30" s="485">
        <v>91</v>
      </c>
      <c r="GA30" s="486">
        <v>6</v>
      </c>
      <c r="GB30" s="484">
        <v>19</v>
      </c>
      <c r="GC30" s="485">
        <v>13</v>
      </c>
      <c r="GD30" s="486">
        <v>75</v>
      </c>
      <c r="GE30" s="484">
        <v>73</v>
      </c>
      <c r="GF30" s="485">
        <v>74</v>
      </c>
      <c r="GG30" s="486">
        <v>19</v>
      </c>
      <c r="GH30" s="484">
        <v>8</v>
      </c>
      <c r="GI30" s="485">
        <v>13</v>
      </c>
      <c r="GJ30" s="486">
        <v>94</v>
      </c>
      <c r="GK30" s="484">
        <v>81</v>
      </c>
      <c r="GL30" s="485">
        <v>87</v>
      </c>
      <c r="GM30" s="486">
        <v>7</v>
      </c>
      <c r="GN30" s="484">
        <v>20</v>
      </c>
      <c r="GO30" s="485">
        <v>14</v>
      </c>
      <c r="GP30" s="486">
        <v>77</v>
      </c>
      <c r="GQ30" s="484">
        <v>73</v>
      </c>
      <c r="GR30" s="485">
        <v>75</v>
      </c>
      <c r="GS30" s="486">
        <v>16</v>
      </c>
      <c r="GT30" s="484">
        <v>7</v>
      </c>
      <c r="GU30" s="485">
        <v>12</v>
      </c>
      <c r="GV30" s="486">
        <v>93</v>
      </c>
      <c r="GW30" s="484">
        <v>80</v>
      </c>
      <c r="GX30" s="485">
        <v>86</v>
      </c>
    </row>
    <row r="31" spans="2:206" x14ac:dyDescent="0.35">
      <c r="B31" t="s">
        <v>237</v>
      </c>
      <c r="C31" s="486">
        <v>9</v>
      </c>
      <c r="D31" s="484">
        <v>19</v>
      </c>
      <c r="E31" s="485">
        <v>14</v>
      </c>
      <c r="F31" s="486">
        <v>62</v>
      </c>
      <c r="G31" s="484">
        <v>63</v>
      </c>
      <c r="H31" s="485">
        <v>63</v>
      </c>
      <c r="I31" s="486">
        <v>29</v>
      </c>
      <c r="J31" s="484">
        <v>18</v>
      </c>
      <c r="K31" s="485">
        <v>23</v>
      </c>
      <c r="L31" s="486">
        <v>91</v>
      </c>
      <c r="M31" s="484">
        <v>81</v>
      </c>
      <c r="N31" s="485">
        <v>86</v>
      </c>
      <c r="O31" s="486">
        <v>9</v>
      </c>
      <c r="P31" s="484">
        <v>17</v>
      </c>
      <c r="Q31" s="485">
        <v>13</v>
      </c>
      <c r="R31" s="486">
        <v>63</v>
      </c>
      <c r="S31" s="484">
        <v>63</v>
      </c>
      <c r="T31" s="485">
        <v>63</v>
      </c>
      <c r="U31" s="486">
        <v>28</v>
      </c>
      <c r="V31" s="484">
        <v>20</v>
      </c>
      <c r="W31" s="485">
        <v>24</v>
      </c>
      <c r="X31" s="486">
        <v>91</v>
      </c>
      <c r="Y31" s="484">
        <v>83</v>
      </c>
      <c r="Z31" s="485">
        <v>87</v>
      </c>
      <c r="AA31" s="486">
        <v>10</v>
      </c>
      <c r="AB31" s="484">
        <v>19</v>
      </c>
      <c r="AC31" s="485">
        <v>14</v>
      </c>
      <c r="AD31" s="486">
        <v>67</v>
      </c>
      <c r="AE31" s="484">
        <v>65</v>
      </c>
      <c r="AF31" s="485">
        <v>66</v>
      </c>
      <c r="AG31" s="486">
        <v>23</v>
      </c>
      <c r="AH31" s="484">
        <v>16</v>
      </c>
      <c r="AI31" s="485">
        <v>20</v>
      </c>
      <c r="AJ31" s="486">
        <v>90</v>
      </c>
      <c r="AK31" s="484">
        <v>81</v>
      </c>
      <c r="AL31" s="485">
        <v>86</v>
      </c>
      <c r="AM31" s="486">
        <v>6</v>
      </c>
      <c r="AN31" s="484">
        <v>16</v>
      </c>
      <c r="AO31" s="485">
        <v>11</v>
      </c>
      <c r="AP31" s="486">
        <v>70</v>
      </c>
      <c r="AQ31" s="484">
        <v>71</v>
      </c>
      <c r="AR31" s="485">
        <v>71</v>
      </c>
      <c r="AS31" s="486">
        <v>24</v>
      </c>
      <c r="AT31" s="484">
        <v>13</v>
      </c>
      <c r="AU31" s="485">
        <v>18</v>
      </c>
      <c r="AV31" s="486">
        <v>94</v>
      </c>
      <c r="AW31" s="484">
        <v>84</v>
      </c>
      <c r="AX31" s="485">
        <v>89</v>
      </c>
      <c r="AY31" s="486">
        <v>5</v>
      </c>
      <c r="AZ31" s="484">
        <v>11</v>
      </c>
      <c r="BA31" s="485">
        <v>8</v>
      </c>
      <c r="BB31" s="486">
        <v>70</v>
      </c>
      <c r="BC31" s="484">
        <v>73</v>
      </c>
      <c r="BD31" s="485">
        <v>72</v>
      </c>
      <c r="BE31" s="486">
        <v>25</v>
      </c>
      <c r="BF31" s="484">
        <v>16</v>
      </c>
      <c r="BG31" s="485">
        <v>20</v>
      </c>
      <c r="BH31" s="486">
        <v>95</v>
      </c>
      <c r="BI31" s="484">
        <v>89</v>
      </c>
      <c r="BJ31" s="485">
        <v>92</v>
      </c>
      <c r="BK31" s="486">
        <v>8</v>
      </c>
      <c r="BL31" s="484">
        <v>14</v>
      </c>
      <c r="BM31" s="485">
        <v>11</v>
      </c>
      <c r="BN31" s="486">
        <v>70</v>
      </c>
      <c r="BO31" s="484">
        <v>71</v>
      </c>
      <c r="BP31" s="485">
        <v>70</v>
      </c>
      <c r="BQ31" s="486">
        <v>23</v>
      </c>
      <c r="BR31" s="484">
        <v>16</v>
      </c>
      <c r="BS31" s="485">
        <v>19</v>
      </c>
      <c r="BT31" s="486">
        <v>92</v>
      </c>
      <c r="BU31" s="484">
        <v>86</v>
      </c>
      <c r="BV31" s="485">
        <v>89</v>
      </c>
      <c r="BW31" s="486">
        <v>7</v>
      </c>
      <c r="BX31" s="484">
        <v>18</v>
      </c>
      <c r="BY31" s="485">
        <v>13</v>
      </c>
      <c r="BZ31" s="486">
        <v>71</v>
      </c>
      <c r="CA31" s="484">
        <v>70</v>
      </c>
      <c r="CB31" s="485">
        <v>71</v>
      </c>
      <c r="CC31" s="486">
        <v>21</v>
      </c>
      <c r="CD31" s="484">
        <v>12</v>
      </c>
      <c r="CE31" s="485">
        <v>17</v>
      </c>
      <c r="CF31" s="486">
        <v>93</v>
      </c>
      <c r="CG31" s="484">
        <v>82</v>
      </c>
      <c r="CH31" s="485">
        <v>87</v>
      </c>
      <c r="CI31" s="486">
        <v>7</v>
      </c>
      <c r="CJ31" s="484">
        <v>15</v>
      </c>
      <c r="CK31" s="485">
        <v>11</v>
      </c>
      <c r="CL31" s="486">
        <v>73</v>
      </c>
      <c r="CM31" s="484">
        <v>72</v>
      </c>
      <c r="CN31" s="485">
        <v>72</v>
      </c>
      <c r="CO31" s="486">
        <v>21</v>
      </c>
      <c r="CP31" s="484">
        <v>13</v>
      </c>
      <c r="CQ31" s="485">
        <v>17</v>
      </c>
      <c r="CR31" s="486">
        <v>93</v>
      </c>
      <c r="CS31" s="484">
        <v>85</v>
      </c>
      <c r="CT31" s="485">
        <v>89</v>
      </c>
      <c r="CU31" s="486">
        <v>18</v>
      </c>
      <c r="CV31" s="484">
        <v>29</v>
      </c>
      <c r="CW31" s="485">
        <v>24</v>
      </c>
      <c r="CX31" s="486">
        <v>58</v>
      </c>
      <c r="CY31" s="484">
        <v>54</v>
      </c>
      <c r="CZ31" s="485">
        <v>56</v>
      </c>
      <c r="DA31" s="486">
        <v>24</v>
      </c>
      <c r="DB31" s="484">
        <v>17</v>
      </c>
      <c r="DC31" s="485">
        <v>21</v>
      </c>
      <c r="DD31" s="486">
        <v>82</v>
      </c>
      <c r="DE31" s="484">
        <v>71</v>
      </c>
      <c r="DF31" s="485">
        <v>76</v>
      </c>
      <c r="DG31" s="486">
        <v>23</v>
      </c>
      <c r="DH31" s="484">
        <v>39</v>
      </c>
      <c r="DI31" s="485">
        <v>31</v>
      </c>
      <c r="DJ31" s="486">
        <v>60</v>
      </c>
      <c r="DK31" s="484">
        <v>53</v>
      </c>
      <c r="DL31" s="485">
        <v>56</v>
      </c>
      <c r="DM31" s="486">
        <v>17</v>
      </c>
      <c r="DN31" s="484">
        <v>9</v>
      </c>
      <c r="DO31" s="485">
        <v>13</v>
      </c>
      <c r="DP31" s="486">
        <v>77</v>
      </c>
      <c r="DQ31" s="484">
        <v>61</v>
      </c>
      <c r="DR31" s="485">
        <v>69</v>
      </c>
      <c r="DS31" s="486">
        <v>20</v>
      </c>
      <c r="DT31" s="484">
        <v>27</v>
      </c>
      <c r="DU31" s="485">
        <v>24</v>
      </c>
      <c r="DV31" s="486">
        <v>65</v>
      </c>
      <c r="DW31" s="484">
        <v>57</v>
      </c>
      <c r="DX31" s="485">
        <v>61</v>
      </c>
      <c r="DY31" s="486">
        <v>15</v>
      </c>
      <c r="DZ31" s="484">
        <v>16</v>
      </c>
      <c r="EA31" s="485">
        <v>15</v>
      </c>
      <c r="EB31" s="486">
        <v>80</v>
      </c>
      <c r="EC31" s="484">
        <v>73</v>
      </c>
      <c r="ED31" s="485">
        <v>76</v>
      </c>
      <c r="EE31" s="486">
        <v>15</v>
      </c>
      <c r="EF31" s="484">
        <v>21</v>
      </c>
      <c r="EG31" s="485">
        <v>18</v>
      </c>
      <c r="EH31" s="486">
        <v>71</v>
      </c>
      <c r="EI31" s="484">
        <v>65</v>
      </c>
      <c r="EJ31" s="485">
        <v>68</v>
      </c>
      <c r="EK31" s="486">
        <v>14</v>
      </c>
      <c r="EL31" s="484">
        <v>14</v>
      </c>
      <c r="EM31" s="485">
        <v>14</v>
      </c>
      <c r="EN31" s="486">
        <v>85</v>
      </c>
      <c r="EO31" s="484">
        <v>79</v>
      </c>
      <c r="EP31" s="485">
        <v>82</v>
      </c>
      <c r="EQ31" s="486">
        <v>9</v>
      </c>
      <c r="ER31" s="484">
        <v>17</v>
      </c>
      <c r="ES31" s="485">
        <v>13</v>
      </c>
      <c r="ET31" s="486">
        <v>76</v>
      </c>
      <c r="EU31" s="484">
        <v>73</v>
      </c>
      <c r="EV31" s="485">
        <v>74</v>
      </c>
      <c r="EW31" s="486">
        <v>14</v>
      </c>
      <c r="EX31" s="484">
        <v>11</v>
      </c>
      <c r="EY31" s="485">
        <v>12</v>
      </c>
      <c r="EZ31" s="486">
        <v>91</v>
      </c>
      <c r="FA31" s="484">
        <v>83</v>
      </c>
      <c r="FB31" s="485">
        <v>87</v>
      </c>
      <c r="FC31" s="486">
        <v>10</v>
      </c>
      <c r="FD31" s="484">
        <v>16</v>
      </c>
      <c r="FE31" s="485">
        <v>13</v>
      </c>
      <c r="FF31" s="486">
        <v>76</v>
      </c>
      <c r="FG31" s="484">
        <v>69</v>
      </c>
      <c r="FH31" s="485">
        <v>72</v>
      </c>
      <c r="FI31" s="486">
        <v>14</v>
      </c>
      <c r="FJ31" s="484">
        <v>15</v>
      </c>
      <c r="FK31" s="485">
        <v>15</v>
      </c>
      <c r="FL31" s="486">
        <v>90</v>
      </c>
      <c r="FM31" s="484">
        <v>84</v>
      </c>
      <c r="FN31" s="485">
        <v>87</v>
      </c>
      <c r="FO31" s="486">
        <v>7</v>
      </c>
      <c r="FP31" s="484">
        <v>9</v>
      </c>
      <c r="FQ31" s="485">
        <v>8</v>
      </c>
      <c r="FR31" s="486">
        <v>83</v>
      </c>
      <c r="FS31" s="484">
        <v>78</v>
      </c>
      <c r="FT31" s="485">
        <v>80</v>
      </c>
      <c r="FU31" s="486">
        <v>10</v>
      </c>
      <c r="FV31" s="484">
        <v>14</v>
      </c>
      <c r="FW31" s="485">
        <v>12</v>
      </c>
      <c r="FX31" s="486">
        <v>93</v>
      </c>
      <c r="FY31" s="484">
        <v>91</v>
      </c>
      <c r="FZ31" s="485">
        <v>92</v>
      </c>
      <c r="GA31" s="486">
        <v>6</v>
      </c>
      <c r="GB31" s="484">
        <v>18</v>
      </c>
      <c r="GC31" s="485">
        <v>12</v>
      </c>
      <c r="GD31" s="486">
        <v>73</v>
      </c>
      <c r="GE31" s="484">
        <v>73</v>
      </c>
      <c r="GF31" s="485">
        <v>73</v>
      </c>
      <c r="GG31" s="486">
        <v>21</v>
      </c>
      <c r="GH31" s="484">
        <v>9</v>
      </c>
      <c r="GI31" s="485">
        <v>15</v>
      </c>
      <c r="GJ31" s="486">
        <v>94</v>
      </c>
      <c r="GK31" s="484">
        <v>82</v>
      </c>
      <c r="GL31" s="485">
        <v>88</v>
      </c>
      <c r="GM31" s="486">
        <v>7</v>
      </c>
      <c r="GN31" s="484">
        <v>18</v>
      </c>
      <c r="GO31" s="485">
        <v>13</v>
      </c>
      <c r="GP31" s="486">
        <v>74</v>
      </c>
      <c r="GQ31" s="484">
        <v>73</v>
      </c>
      <c r="GR31" s="485">
        <v>74</v>
      </c>
      <c r="GS31" s="486">
        <v>19</v>
      </c>
      <c r="GT31" s="484">
        <v>9</v>
      </c>
      <c r="GU31" s="485">
        <v>14</v>
      </c>
      <c r="GV31" s="486">
        <v>93</v>
      </c>
      <c r="GW31" s="484">
        <v>82</v>
      </c>
      <c r="GX31" s="485">
        <v>87</v>
      </c>
    </row>
    <row r="32" spans="2:206" x14ac:dyDescent="0.35">
      <c r="B32" t="s">
        <v>429</v>
      </c>
      <c r="C32" s="486">
        <v>15</v>
      </c>
      <c r="D32" s="484">
        <v>26</v>
      </c>
      <c r="E32" s="485">
        <v>21</v>
      </c>
      <c r="F32" s="486">
        <v>59</v>
      </c>
      <c r="G32" s="484">
        <v>58</v>
      </c>
      <c r="H32" s="485">
        <v>58</v>
      </c>
      <c r="I32" s="486">
        <v>26</v>
      </c>
      <c r="J32" s="484">
        <v>16</v>
      </c>
      <c r="K32" s="485">
        <v>21</v>
      </c>
      <c r="L32" s="486">
        <v>85</v>
      </c>
      <c r="M32" s="484">
        <v>74</v>
      </c>
      <c r="N32" s="485">
        <v>79</v>
      </c>
      <c r="O32" s="486">
        <v>16</v>
      </c>
      <c r="P32" s="484">
        <v>25</v>
      </c>
      <c r="Q32" s="485">
        <v>21</v>
      </c>
      <c r="R32" s="486">
        <v>59</v>
      </c>
      <c r="S32" s="484">
        <v>58</v>
      </c>
      <c r="T32" s="485">
        <v>58</v>
      </c>
      <c r="U32" s="486">
        <v>25</v>
      </c>
      <c r="V32" s="484">
        <v>17</v>
      </c>
      <c r="W32" s="485">
        <v>21</v>
      </c>
      <c r="X32" s="486">
        <v>84</v>
      </c>
      <c r="Y32" s="484">
        <v>75</v>
      </c>
      <c r="Z32" s="485">
        <v>79</v>
      </c>
      <c r="AA32" s="486">
        <v>18</v>
      </c>
      <c r="AB32" s="484">
        <v>27</v>
      </c>
      <c r="AC32" s="485">
        <v>23</v>
      </c>
      <c r="AD32" s="486">
        <v>61</v>
      </c>
      <c r="AE32" s="484">
        <v>58</v>
      </c>
      <c r="AF32" s="485">
        <v>59</v>
      </c>
      <c r="AG32" s="486">
        <v>21</v>
      </c>
      <c r="AH32" s="484">
        <v>14</v>
      </c>
      <c r="AI32" s="485">
        <v>18</v>
      </c>
      <c r="AJ32" s="486">
        <v>82</v>
      </c>
      <c r="AK32" s="484">
        <v>73</v>
      </c>
      <c r="AL32" s="485">
        <v>77</v>
      </c>
      <c r="AM32" s="486">
        <v>9</v>
      </c>
      <c r="AN32" s="484">
        <v>19</v>
      </c>
      <c r="AO32" s="485">
        <v>14</v>
      </c>
      <c r="AP32" s="486">
        <v>67</v>
      </c>
      <c r="AQ32" s="484">
        <v>67</v>
      </c>
      <c r="AR32" s="485">
        <v>67</v>
      </c>
      <c r="AS32" s="486">
        <v>24</v>
      </c>
      <c r="AT32" s="484">
        <v>15</v>
      </c>
      <c r="AU32" s="485">
        <v>20</v>
      </c>
      <c r="AV32" s="486">
        <v>91</v>
      </c>
      <c r="AW32" s="484">
        <v>81</v>
      </c>
      <c r="AX32" s="485">
        <v>86</v>
      </c>
      <c r="AY32" s="486">
        <v>9</v>
      </c>
      <c r="AZ32" s="484">
        <v>16</v>
      </c>
      <c r="BA32" s="485">
        <v>13</v>
      </c>
      <c r="BB32" s="486">
        <v>65</v>
      </c>
      <c r="BC32" s="484">
        <v>67</v>
      </c>
      <c r="BD32" s="485">
        <v>66</v>
      </c>
      <c r="BE32" s="486">
        <v>25</v>
      </c>
      <c r="BF32" s="484">
        <v>16</v>
      </c>
      <c r="BG32" s="485">
        <v>21</v>
      </c>
      <c r="BH32" s="486">
        <v>91</v>
      </c>
      <c r="BI32" s="484">
        <v>84</v>
      </c>
      <c r="BJ32" s="485">
        <v>87</v>
      </c>
      <c r="BK32" s="486">
        <v>13</v>
      </c>
      <c r="BL32" s="484">
        <v>20</v>
      </c>
      <c r="BM32" s="485">
        <v>16</v>
      </c>
      <c r="BN32" s="486">
        <v>66</v>
      </c>
      <c r="BO32" s="484">
        <v>65</v>
      </c>
      <c r="BP32" s="485">
        <v>65</v>
      </c>
      <c r="BQ32" s="486">
        <v>22</v>
      </c>
      <c r="BR32" s="484">
        <v>15</v>
      </c>
      <c r="BS32" s="485">
        <v>18</v>
      </c>
      <c r="BT32" s="486">
        <v>87</v>
      </c>
      <c r="BU32" s="484">
        <v>80</v>
      </c>
      <c r="BV32" s="485">
        <v>84</v>
      </c>
      <c r="BW32" s="486">
        <v>12</v>
      </c>
      <c r="BX32" s="484">
        <v>23</v>
      </c>
      <c r="BY32" s="485">
        <v>18</v>
      </c>
      <c r="BZ32" s="486">
        <v>66</v>
      </c>
      <c r="CA32" s="484">
        <v>65</v>
      </c>
      <c r="CB32" s="485">
        <v>66</v>
      </c>
      <c r="CC32" s="486">
        <v>21</v>
      </c>
      <c r="CD32" s="484">
        <v>12</v>
      </c>
      <c r="CE32" s="485">
        <v>17</v>
      </c>
      <c r="CF32" s="486">
        <v>88</v>
      </c>
      <c r="CG32" s="484">
        <v>77</v>
      </c>
      <c r="CH32" s="485">
        <v>82</v>
      </c>
      <c r="CI32" s="486">
        <v>11</v>
      </c>
      <c r="CJ32" s="484">
        <v>21</v>
      </c>
      <c r="CK32" s="485">
        <v>16</v>
      </c>
      <c r="CL32" s="486">
        <v>68</v>
      </c>
      <c r="CM32" s="484">
        <v>67</v>
      </c>
      <c r="CN32" s="485">
        <v>67</v>
      </c>
      <c r="CO32" s="486">
        <v>21</v>
      </c>
      <c r="CP32" s="484">
        <v>12</v>
      </c>
      <c r="CQ32" s="485">
        <v>16</v>
      </c>
      <c r="CR32" s="486">
        <v>89</v>
      </c>
      <c r="CS32" s="484">
        <v>79</v>
      </c>
      <c r="CT32" s="485">
        <v>84</v>
      </c>
      <c r="CU32" s="486">
        <v>26</v>
      </c>
      <c r="CV32" s="484">
        <v>36</v>
      </c>
      <c r="CW32" s="485">
        <v>31</v>
      </c>
      <c r="CX32" s="486">
        <v>52</v>
      </c>
      <c r="CY32" s="484">
        <v>48</v>
      </c>
      <c r="CZ32" s="485">
        <v>50</v>
      </c>
      <c r="DA32" s="486">
        <v>22</v>
      </c>
      <c r="DB32" s="484">
        <v>16</v>
      </c>
      <c r="DC32" s="485">
        <v>19</v>
      </c>
      <c r="DD32" s="486">
        <v>74</v>
      </c>
      <c r="DE32" s="484">
        <v>64</v>
      </c>
      <c r="DF32" s="485">
        <v>69</v>
      </c>
      <c r="DG32" s="486">
        <v>31</v>
      </c>
      <c r="DH32" s="484">
        <v>45</v>
      </c>
      <c r="DI32" s="485">
        <v>38</v>
      </c>
      <c r="DJ32" s="486">
        <v>53</v>
      </c>
      <c r="DK32" s="484">
        <v>46</v>
      </c>
      <c r="DL32" s="485">
        <v>49</v>
      </c>
      <c r="DM32" s="486">
        <v>17</v>
      </c>
      <c r="DN32" s="484">
        <v>9</v>
      </c>
      <c r="DO32" s="485">
        <v>13</v>
      </c>
      <c r="DP32" s="486">
        <v>69</v>
      </c>
      <c r="DQ32" s="484">
        <v>55</v>
      </c>
      <c r="DR32" s="485">
        <v>62</v>
      </c>
      <c r="DS32" s="486">
        <v>26</v>
      </c>
      <c r="DT32" s="484">
        <v>34</v>
      </c>
      <c r="DU32" s="485">
        <v>30</v>
      </c>
      <c r="DV32" s="486">
        <v>59</v>
      </c>
      <c r="DW32" s="484">
        <v>52</v>
      </c>
      <c r="DX32" s="485">
        <v>56</v>
      </c>
      <c r="DY32" s="486">
        <v>15</v>
      </c>
      <c r="DZ32" s="484">
        <v>14</v>
      </c>
      <c r="EA32" s="485">
        <v>14</v>
      </c>
      <c r="EB32" s="486">
        <v>74</v>
      </c>
      <c r="EC32" s="484">
        <v>66</v>
      </c>
      <c r="ED32" s="485">
        <v>70</v>
      </c>
      <c r="EE32" s="486">
        <v>22</v>
      </c>
      <c r="EF32" s="484">
        <v>29</v>
      </c>
      <c r="EG32" s="485">
        <v>26</v>
      </c>
      <c r="EH32" s="486">
        <v>64</v>
      </c>
      <c r="EI32" s="484">
        <v>58</v>
      </c>
      <c r="EJ32" s="485">
        <v>61</v>
      </c>
      <c r="EK32" s="486">
        <v>14</v>
      </c>
      <c r="EL32" s="484">
        <v>13</v>
      </c>
      <c r="EM32" s="485">
        <v>13</v>
      </c>
      <c r="EN32" s="486">
        <v>78</v>
      </c>
      <c r="EO32" s="484">
        <v>71</v>
      </c>
      <c r="EP32" s="485">
        <v>74</v>
      </c>
      <c r="EQ32" s="486">
        <v>17</v>
      </c>
      <c r="ER32" s="484">
        <v>25</v>
      </c>
      <c r="ES32" s="485">
        <v>21</v>
      </c>
      <c r="ET32" s="486">
        <v>68</v>
      </c>
      <c r="EU32" s="484">
        <v>64</v>
      </c>
      <c r="EV32" s="485">
        <v>66</v>
      </c>
      <c r="EW32" s="486">
        <v>15</v>
      </c>
      <c r="EX32" s="484">
        <v>11</v>
      </c>
      <c r="EY32" s="485">
        <v>13</v>
      </c>
      <c r="EZ32" s="486">
        <v>83</v>
      </c>
      <c r="FA32" s="484">
        <v>75</v>
      </c>
      <c r="FB32" s="485">
        <v>79</v>
      </c>
      <c r="FC32" s="486">
        <v>18</v>
      </c>
      <c r="FD32" s="484">
        <v>24</v>
      </c>
      <c r="FE32" s="485">
        <v>21</v>
      </c>
      <c r="FF32" s="486">
        <v>68</v>
      </c>
      <c r="FG32" s="484">
        <v>62</v>
      </c>
      <c r="FH32" s="485">
        <v>65</v>
      </c>
      <c r="FI32" s="486">
        <v>14</v>
      </c>
      <c r="FJ32" s="484">
        <v>14</v>
      </c>
      <c r="FK32" s="485">
        <v>14</v>
      </c>
      <c r="FL32" s="486">
        <v>82</v>
      </c>
      <c r="FM32" s="484">
        <v>76</v>
      </c>
      <c r="FN32" s="485">
        <v>79</v>
      </c>
      <c r="FO32" s="486">
        <v>13</v>
      </c>
      <c r="FP32" s="484">
        <v>15</v>
      </c>
      <c r="FQ32" s="485">
        <v>14</v>
      </c>
      <c r="FR32" s="486">
        <v>76</v>
      </c>
      <c r="FS32" s="484">
        <v>72</v>
      </c>
      <c r="FT32" s="485">
        <v>74</v>
      </c>
      <c r="FU32" s="486">
        <v>11</v>
      </c>
      <c r="FV32" s="484">
        <v>13</v>
      </c>
      <c r="FW32" s="485">
        <v>12</v>
      </c>
      <c r="FX32" s="486">
        <v>87</v>
      </c>
      <c r="FY32" s="484">
        <v>85</v>
      </c>
      <c r="FZ32" s="485">
        <v>86</v>
      </c>
      <c r="GA32" s="486">
        <v>11</v>
      </c>
      <c r="GB32" s="484">
        <v>24</v>
      </c>
      <c r="GC32" s="485">
        <v>18</v>
      </c>
      <c r="GD32" s="486">
        <v>69</v>
      </c>
      <c r="GE32" s="484">
        <v>67</v>
      </c>
      <c r="GF32" s="485">
        <v>68</v>
      </c>
      <c r="GG32" s="486">
        <v>20</v>
      </c>
      <c r="GH32" s="484">
        <v>9</v>
      </c>
      <c r="GI32" s="485">
        <v>14</v>
      </c>
      <c r="GJ32" s="486">
        <v>89</v>
      </c>
      <c r="GK32" s="484">
        <v>76</v>
      </c>
      <c r="GL32" s="485">
        <v>82</v>
      </c>
      <c r="GM32" s="486">
        <v>13</v>
      </c>
      <c r="GN32" s="484">
        <v>25</v>
      </c>
      <c r="GO32" s="485">
        <v>19</v>
      </c>
      <c r="GP32" s="486">
        <v>69</v>
      </c>
      <c r="GQ32" s="484">
        <v>66</v>
      </c>
      <c r="GR32" s="485">
        <v>67</v>
      </c>
      <c r="GS32" s="486">
        <v>19</v>
      </c>
      <c r="GT32" s="484">
        <v>9</v>
      </c>
      <c r="GU32" s="485">
        <v>14</v>
      </c>
      <c r="GV32" s="486">
        <v>87</v>
      </c>
      <c r="GW32" s="484">
        <v>75</v>
      </c>
      <c r="GX32" s="485">
        <v>81</v>
      </c>
    </row>
    <row r="33" spans="1:206" x14ac:dyDescent="0.35">
      <c r="B33" t="s">
        <v>223</v>
      </c>
      <c r="C33" s="486">
        <v>11</v>
      </c>
      <c r="D33" s="484">
        <v>21</v>
      </c>
      <c r="E33" s="485">
        <v>16</v>
      </c>
      <c r="F33" s="486">
        <v>62</v>
      </c>
      <c r="G33" s="484">
        <v>62</v>
      </c>
      <c r="H33" s="485">
        <v>62</v>
      </c>
      <c r="I33" s="486">
        <v>27</v>
      </c>
      <c r="J33" s="484">
        <v>16</v>
      </c>
      <c r="K33" s="485">
        <v>21</v>
      </c>
      <c r="L33" s="486">
        <v>89</v>
      </c>
      <c r="M33" s="484">
        <v>79</v>
      </c>
      <c r="N33" s="485">
        <v>84</v>
      </c>
      <c r="O33" s="486">
        <v>12</v>
      </c>
      <c r="P33" s="484">
        <v>21</v>
      </c>
      <c r="Q33" s="485">
        <v>16</v>
      </c>
      <c r="R33" s="486">
        <v>62</v>
      </c>
      <c r="S33" s="484">
        <v>61</v>
      </c>
      <c r="T33" s="485">
        <v>62</v>
      </c>
      <c r="U33" s="486">
        <v>26</v>
      </c>
      <c r="V33" s="484">
        <v>18</v>
      </c>
      <c r="W33" s="485">
        <v>22</v>
      </c>
      <c r="X33" s="486">
        <v>88</v>
      </c>
      <c r="Y33" s="484">
        <v>79</v>
      </c>
      <c r="Z33" s="485">
        <v>84</v>
      </c>
      <c r="AA33" s="486">
        <v>13</v>
      </c>
      <c r="AB33" s="484">
        <v>23</v>
      </c>
      <c r="AC33" s="485">
        <v>18</v>
      </c>
      <c r="AD33" s="486">
        <v>66</v>
      </c>
      <c r="AE33" s="484">
        <v>62</v>
      </c>
      <c r="AF33" s="485">
        <v>64</v>
      </c>
      <c r="AG33" s="486">
        <v>21</v>
      </c>
      <c r="AH33" s="484">
        <v>15</v>
      </c>
      <c r="AI33" s="485">
        <v>18</v>
      </c>
      <c r="AJ33" s="486">
        <v>87</v>
      </c>
      <c r="AK33" s="484">
        <v>77</v>
      </c>
      <c r="AL33" s="485">
        <v>82</v>
      </c>
      <c r="AM33" s="486">
        <v>7</v>
      </c>
      <c r="AN33" s="484">
        <v>16</v>
      </c>
      <c r="AO33" s="485">
        <v>11</v>
      </c>
      <c r="AP33" s="486">
        <v>70</v>
      </c>
      <c r="AQ33" s="484">
        <v>71</v>
      </c>
      <c r="AR33" s="485">
        <v>71</v>
      </c>
      <c r="AS33" s="486">
        <v>23</v>
      </c>
      <c r="AT33" s="484">
        <v>13</v>
      </c>
      <c r="AU33" s="485">
        <v>18</v>
      </c>
      <c r="AV33" s="486">
        <v>93</v>
      </c>
      <c r="AW33" s="484">
        <v>84</v>
      </c>
      <c r="AX33" s="485">
        <v>89</v>
      </c>
      <c r="AY33" s="486">
        <v>6</v>
      </c>
      <c r="AZ33" s="484">
        <v>13</v>
      </c>
      <c r="BA33" s="485">
        <v>10</v>
      </c>
      <c r="BB33" s="486">
        <v>71</v>
      </c>
      <c r="BC33" s="484">
        <v>72</v>
      </c>
      <c r="BD33" s="485">
        <v>71</v>
      </c>
      <c r="BE33" s="486">
        <v>23</v>
      </c>
      <c r="BF33" s="484">
        <v>15</v>
      </c>
      <c r="BG33" s="485">
        <v>19</v>
      </c>
      <c r="BH33" s="486">
        <v>94</v>
      </c>
      <c r="BI33" s="484">
        <v>87</v>
      </c>
      <c r="BJ33" s="485">
        <v>90</v>
      </c>
      <c r="BK33" s="486">
        <v>9</v>
      </c>
      <c r="BL33" s="484">
        <v>16</v>
      </c>
      <c r="BM33" s="485">
        <v>13</v>
      </c>
      <c r="BN33" s="486">
        <v>70</v>
      </c>
      <c r="BO33" s="484">
        <v>69</v>
      </c>
      <c r="BP33" s="485">
        <v>70</v>
      </c>
      <c r="BQ33" s="486">
        <v>21</v>
      </c>
      <c r="BR33" s="484">
        <v>14</v>
      </c>
      <c r="BS33" s="485">
        <v>18</v>
      </c>
      <c r="BT33" s="486">
        <v>91</v>
      </c>
      <c r="BU33" s="484">
        <v>84</v>
      </c>
      <c r="BV33" s="485">
        <v>87</v>
      </c>
      <c r="BW33" s="486">
        <v>9</v>
      </c>
      <c r="BX33" s="484">
        <v>20</v>
      </c>
      <c r="BY33" s="485">
        <v>14</v>
      </c>
      <c r="BZ33" s="486">
        <v>71</v>
      </c>
      <c r="CA33" s="484">
        <v>69</v>
      </c>
      <c r="CB33" s="485">
        <v>70</v>
      </c>
      <c r="CC33" s="486">
        <v>20</v>
      </c>
      <c r="CD33" s="484">
        <v>11</v>
      </c>
      <c r="CE33" s="485">
        <v>16</v>
      </c>
      <c r="CF33" s="486">
        <v>91</v>
      </c>
      <c r="CG33" s="484">
        <v>80</v>
      </c>
      <c r="CH33" s="485">
        <v>86</v>
      </c>
      <c r="CI33" s="486">
        <v>8</v>
      </c>
      <c r="CJ33" s="484">
        <v>17</v>
      </c>
      <c r="CK33" s="485">
        <v>13</v>
      </c>
      <c r="CL33" s="486">
        <v>73</v>
      </c>
      <c r="CM33" s="484">
        <v>71</v>
      </c>
      <c r="CN33" s="485">
        <v>72</v>
      </c>
      <c r="CO33" s="486">
        <v>19</v>
      </c>
      <c r="CP33" s="484">
        <v>12</v>
      </c>
      <c r="CQ33" s="485">
        <v>15</v>
      </c>
      <c r="CR33" s="486">
        <v>92</v>
      </c>
      <c r="CS33" s="484">
        <v>83</v>
      </c>
      <c r="CT33" s="485">
        <v>87</v>
      </c>
      <c r="CU33" s="486">
        <v>20</v>
      </c>
      <c r="CV33" s="484">
        <v>32</v>
      </c>
      <c r="CW33" s="485">
        <v>26</v>
      </c>
      <c r="CX33" s="486">
        <v>57</v>
      </c>
      <c r="CY33" s="484">
        <v>52</v>
      </c>
      <c r="CZ33" s="485">
        <v>54</v>
      </c>
      <c r="DA33" s="486">
        <v>23</v>
      </c>
      <c r="DB33" s="484">
        <v>17</v>
      </c>
      <c r="DC33" s="485">
        <v>20</v>
      </c>
      <c r="DD33" s="486">
        <v>80</v>
      </c>
      <c r="DE33" s="484">
        <v>68</v>
      </c>
      <c r="DF33" s="485">
        <v>74</v>
      </c>
      <c r="DG33" s="486">
        <v>25</v>
      </c>
      <c r="DH33" s="484">
        <v>41</v>
      </c>
      <c r="DI33" s="485">
        <v>33</v>
      </c>
      <c r="DJ33" s="486">
        <v>59</v>
      </c>
      <c r="DK33" s="484">
        <v>51</v>
      </c>
      <c r="DL33" s="485">
        <v>55</v>
      </c>
      <c r="DM33" s="486">
        <v>16</v>
      </c>
      <c r="DN33" s="484">
        <v>9</v>
      </c>
      <c r="DO33" s="485">
        <v>12</v>
      </c>
      <c r="DP33" s="486">
        <v>75</v>
      </c>
      <c r="DQ33" s="484">
        <v>59</v>
      </c>
      <c r="DR33" s="485">
        <v>67</v>
      </c>
      <c r="DS33" s="486">
        <v>22</v>
      </c>
      <c r="DT33" s="484">
        <v>29</v>
      </c>
      <c r="DU33" s="485">
        <v>26</v>
      </c>
      <c r="DV33" s="486">
        <v>64</v>
      </c>
      <c r="DW33" s="484">
        <v>56</v>
      </c>
      <c r="DX33" s="485">
        <v>60</v>
      </c>
      <c r="DY33" s="486">
        <v>14</v>
      </c>
      <c r="DZ33" s="484">
        <v>15</v>
      </c>
      <c r="EA33" s="485">
        <v>14</v>
      </c>
      <c r="EB33" s="486">
        <v>78</v>
      </c>
      <c r="EC33" s="484">
        <v>71</v>
      </c>
      <c r="ED33" s="485">
        <v>74</v>
      </c>
      <c r="EE33" s="486">
        <v>18</v>
      </c>
      <c r="EF33" s="484">
        <v>25</v>
      </c>
      <c r="EG33" s="485">
        <v>21</v>
      </c>
      <c r="EH33" s="486">
        <v>69</v>
      </c>
      <c r="EI33" s="484">
        <v>62</v>
      </c>
      <c r="EJ33" s="485">
        <v>66</v>
      </c>
      <c r="EK33" s="486">
        <v>13</v>
      </c>
      <c r="EL33" s="484">
        <v>13</v>
      </c>
      <c r="EM33" s="485">
        <v>13</v>
      </c>
      <c r="EN33" s="486">
        <v>82</v>
      </c>
      <c r="EO33" s="484">
        <v>75</v>
      </c>
      <c r="EP33" s="485">
        <v>79</v>
      </c>
      <c r="EQ33" s="486">
        <v>12</v>
      </c>
      <c r="ER33" s="484">
        <v>21</v>
      </c>
      <c r="ES33" s="485">
        <v>16</v>
      </c>
      <c r="ET33" s="486">
        <v>74</v>
      </c>
      <c r="EU33" s="484">
        <v>69</v>
      </c>
      <c r="EV33" s="485">
        <v>72</v>
      </c>
      <c r="EW33" s="486">
        <v>14</v>
      </c>
      <c r="EX33" s="484">
        <v>10</v>
      </c>
      <c r="EY33" s="485">
        <v>12</v>
      </c>
      <c r="EZ33" s="486">
        <v>88</v>
      </c>
      <c r="FA33" s="484">
        <v>79</v>
      </c>
      <c r="FB33" s="485">
        <v>84</v>
      </c>
      <c r="FC33" s="486">
        <v>13</v>
      </c>
      <c r="FD33" s="484">
        <v>20</v>
      </c>
      <c r="FE33" s="485">
        <v>17</v>
      </c>
      <c r="FF33" s="486">
        <v>74</v>
      </c>
      <c r="FG33" s="484">
        <v>67</v>
      </c>
      <c r="FH33" s="485">
        <v>70</v>
      </c>
      <c r="FI33" s="486">
        <v>13</v>
      </c>
      <c r="FJ33" s="484">
        <v>13</v>
      </c>
      <c r="FK33" s="485">
        <v>13</v>
      </c>
      <c r="FL33" s="486">
        <v>87</v>
      </c>
      <c r="FM33" s="484">
        <v>80</v>
      </c>
      <c r="FN33" s="485">
        <v>83</v>
      </c>
      <c r="FO33" s="486">
        <v>9</v>
      </c>
      <c r="FP33" s="484">
        <v>11</v>
      </c>
      <c r="FQ33" s="485">
        <v>10</v>
      </c>
      <c r="FR33" s="486">
        <v>82</v>
      </c>
      <c r="FS33" s="484">
        <v>77</v>
      </c>
      <c r="FT33" s="485">
        <v>79</v>
      </c>
      <c r="FU33" s="486">
        <v>10</v>
      </c>
      <c r="FV33" s="484">
        <v>13</v>
      </c>
      <c r="FW33" s="485">
        <v>11</v>
      </c>
      <c r="FX33" s="486">
        <v>91</v>
      </c>
      <c r="FY33" s="484">
        <v>89</v>
      </c>
      <c r="FZ33" s="485">
        <v>90</v>
      </c>
      <c r="GA33" s="486">
        <v>7</v>
      </c>
      <c r="GB33" s="484">
        <v>20</v>
      </c>
      <c r="GC33" s="485">
        <v>14</v>
      </c>
      <c r="GD33" s="486">
        <v>73</v>
      </c>
      <c r="GE33" s="484">
        <v>71</v>
      </c>
      <c r="GF33" s="485">
        <v>72</v>
      </c>
      <c r="GG33" s="486">
        <v>20</v>
      </c>
      <c r="GH33" s="484">
        <v>8</v>
      </c>
      <c r="GI33" s="485">
        <v>14</v>
      </c>
      <c r="GJ33" s="486">
        <v>93</v>
      </c>
      <c r="GK33" s="484">
        <v>80</v>
      </c>
      <c r="GL33" s="485">
        <v>86</v>
      </c>
      <c r="GM33" s="486">
        <v>9</v>
      </c>
      <c r="GN33" s="484">
        <v>21</v>
      </c>
      <c r="GO33" s="485">
        <v>15</v>
      </c>
      <c r="GP33" s="486">
        <v>74</v>
      </c>
      <c r="GQ33" s="484">
        <v>71</v>
      </c>
      <c r="GR33" s="485">
        <v>72</v>
      </c>
      <c r="GS33" s="486">
        <v>18</v>
      </c>
      <c r="GT33" s="484">
        <v>8</v>
      </c>
      <c r="GU33" s="485">
        <v>13</v>
      </c>
      <c r="GV33" s="486">
        <v>91</v>
      </c>
      <c r="GW33" s="484">
        <v>79</v>
      </c>
      <c r="GX33" s="485">
        <v>85</v>
      </c>
    </row>
    <row r="34" spans="1:206" x14ac:dyDescent="0.35">
      <c r="A34" t="s">
        <v>189</v>
      </c>
      <c r="B34" t="s">
        <v>427</v>
      </c>
      <c r="C34" s="486">
        <v>9</v>
      </c>
      <c r="D34" s="484">
        <v>19</v>
      </c>
      <c r="E34" s="485">
        <v>14</v>
      </c>
      <c r="F34" s="486">
        <v>62</v>
      </c>
      <c r="G34" s="484">
        <v>63</v>
      </c>
      <c r="H34" s="485">
        <v>63</v>
      </c>
      <c r="I34" s="486">
        <v>29</v>
      </c>
      <c r="J34" s="484">
        <v>18</v>
      </c>
      <c r="K34" s="485">
        <v>23</v>
      </c>
      <c r="L34" s="486">
        <v>91</v>
      </c>
      <c r="M34" s="484">
        <v>81</v>
      </c>
      <c r="N34" s="485">
        <v>86</v>
      </c>
      <c r="O34" s="486">
        <v>9</v>
      </c>
      <c r="P34" s="484">
        <v>17</v>
      </c>
      <c r="Q34" s="485">
        <v>13</v>
      </c>
      <c r="R34" s="486">
        <v>63</v>
      </c>
      <c r="S34" s="484">
        <v>63</v>
      </c>
      <c r="T34" s="485">
        <v>63</v>
      </c>
      <c r="U34" s="486">
        <v>28</v>
      </c>
      <c r="V34" s="484">
        <v>20</v>
      </c>
      <c r="W34" s="485">
        <v>24</v>
      </c>
      <c r="X34" s="486">
        <v>91</v>
      </c>
      <c r="Y34" s="484">
        <v>83</v>
      </c>
      <c r="Z34" s="485">
        <v>87</v>
      </c>
      <c r="AA34" s="486">
        <v>10</v>
      </c>
      <c r="AB34" s="484">
        <v>19</v>
      </c>
      <c r="AC34" s="485">
        <v>15</v>
      </c>
      <c r="AD34" s="486">
        <v>67</v>
      </c>
      <c r="AE34" s="484">
        <v>65</v>
      </c>
      <c r="AF34" s="485">
        <v>66</v>
      </c>
      <c r="AG34" s="486">
        <v>23</v>
      </c>
      <c r="AH34" s="484">
        <v>16</v>
      </c>
      <c r="AI34" s="485">
        <v>20</v>
      </c>
      <c r="AJ34" s="486">
        <v>90</v>
      </c>
      <c r="AK34" s="484">
        <v>81</v>
      </c>
      <c r="AL34" s="485">
        <v>85</v>
      </c>
      <c r="AM34" s="486">
        <v>6</v>
      </c>
      <c r="AN34" s="484">
        <v>16</v>
      </c>
      <c r="AO34" s="485">
        <v>11</v>
      </c>
      <c r="AP34" s="486">
        <v>70</v>
      </c>
      <c r="AQ34" s="484">
        <v>71</v>
      </c>
      <c r="AR34" s="485">
        <v>71</v>
      </c>
      <c r="AS34" s="486">
        <v>24</v>
      </c>
      <c r="AT34" s="484">
        <v>13</v>
      </c>
      <c r="AU34" s="485">
        <v>18</v>
      </c>
      <c r="AV34" s="486">
        <v>94</v>
      </c>
      <c r="AW34" s="484">
        <v>84</v>
      </c>
      <c r="AX34" s="485">
        <v>89</v>
      </c>
      <c r="AY34" s="486">
        <v>5</v>
      </c>
      <c r="AZ34" s="484">
        <v>11</v>
      </c>
      <c r="BA34" s="485">
        <v>8</v>
      </c>
      <c r="BB34" s="486">
        <v>71</v>
      </c>
      <c r="BC34" s="484">
        <v>73</v>
      </c>
      <c r="BD34" s="485">
        <v>72</v>
      </c>
      <c r="BE34" s="486">
        <v>24</v>
      </c>
      <c r="BF34" s="484">
        <v>16</v>
      </c>
      <c r="BG34" s="485">
        <v>20</v>
      </c>
      <c r="BH34" s="486">
        <v>95</v>
      </c>
      <c r="BI34" s="484">
        <v>89</v>
      </c>
      <c r="BJ34" s="485">
        <v>92</v>
      </c>
      <c r="BK34" s="486">
        <v>8</v>
      </c>
      <c r="BL34" s="484">
        <v>14</v>
      </c>
      <c r="BM34" s="485">
        <v>11</v>
      </c>
      <c r="BN34" s="486">
        <v>70</v>
      </c>
      <c r="BO34" s="484">
        <v>70</v>
      </c>
      <c r="BP34" s="485">
        <v>70</v>
      </c>
      <c r="BQ34" s="486">
        <v>22</v>
      </c>
      <c r="BR34" s="484">
        <v>16</v>
      </c>
      <c r="BS34" s="485">
        <v>19</v>
      </c>
      <c r="BT34" s="486">
        <v>92</v>
      </c>
      <c r="BU34" s="484">
        <v>86</v>
      </c>
      <c r="BV34" s="485">
        <v>89</v>
      </c>
      <c r="BW34" s="486">
        <v>7</v>
      </c>
      <c r="BX34" s="484">
        <v>18</v>
      </c>
      <c r="BY34" s="485">
        <v>13</v>
      </c>
      <c r="BZ34" s="486">
        <v>71</v>
      </c>
      <c r="CA34" s="484">
        <v>70</v>
      </c>
      <c r="CB34" s="485">
        <v>71</v>
      </c>
      <c r="CC34" s="486">
        <v>21</v>
      </c>
      <c r="CD34" s="484">
        <v>12</v>
      </c>
      <c r="CE34" s="485">
        <v>16</v>
      </c>
      <c r="CF34" s="486">
        <v>93</v>
      </c>
      <c r="CG34" s="484">
        <v>82</v>
      </c>
      <c r="CH34" s="485">
        <v>87</v>
      </c>
      <c r="CI34" s="486">
        <v>7</v>
      </c>
      <c r="CJ34" s="484">
        <v>15</v>
      </c>
      <c r="CK34" s="485">
        <v>11</v>
      </c>
      <c r="CL34" s="486">
        <v>73</v>
      </c>
      <c r="CM34" s="484">
        <v>72</v>
      </c>
      <c r="CN34" s="485">
        <v>73</v>
      </c>
      <c r="CO34" s="486">
        <v>21</v>
      </c>
      <c r="CP34" s="484">
        <v>12</v>
      </c>
      <c r="CQ34" s="485">
        <v>16</v>
      </c>
      <c r="CR34" s="486">
        <v>93</v>
      </c>
      <c r="CS34" s="484">
        <v>85</v>
      </c>
      <c r="CT34" s="485">
        <v>89</v>
      </c>
      <c r="CU34" s="486">
        <v>18</v>
      </c>
      <c r="CV34" s="484">
        <v>29</v>
      </c>
      <c r="CW34" s="485">
        <v>24</v>
      </c>
      <c r="CX34" s="486">
        <v>58</v>
      </c>
      <c r="CY34" s="484">
        <v>53</v>
      </c>
      <c r="CZ34" s="485">
        <v>56</v>
      </c>
      <c r="DA34" s="486">
        <v>24</v>
      </c>
      <c r="DB34" s="484">
        <v>17</v>
      </c>
      <c r="DC34" s="485">
        <v>21</v>
      </c>
      <c r="DD34" s="486">
        <v>82</v>
      </c>
      <c r="DE34" s="484">
        <v>71</v>
      </c>
      <c r="DF34" s="485">
        <v>76</v>
      </c>
      <c r="DG34" s="486">
        <v>23</v>
      </c>
      <c r="DH34" s="484">
        <v>39</v>
      </c>
      <c r="DI34" s="485">
        <v>31</v>
      </c>
      <c r="DJ34" s="486">
        <v>60</v>
      </c>
      <c r="DK34" s="484">
        <v>52</v>
      </c>
      <c r="DL34" s="485">
        <v>56</v>
      </c>
      <c r="DM34" s="486">
        <v>17</v>
      </c>
      <c r="DN34" s="484">
        <v>9</v>
      </c>
      <c r="DO34" s="485">
        <v>13</v>
      </c>
      <c r="DP34" s="486">
        <v>77</v>
      </c>
      <c r="DQ34" s="484">
        <v>61</v>
      </c>
      <c r="DR34" s="485">
        <v>69</v>
      </c>
      <c r="DS34" s="486">
        <v>20</v>
      </c>
      <c r="DT34" s="484">
        <v>27</v>
      </c>
      <c r="DU34" s="485">
        <v>24</v>
      </c>
      <c r="DV34" s="486">
        <v>65</v>
      </c>
      <c r="DW34" s="484">
        <v>57</v>
      </c>
      <c r="DX34" s="485">
        <v>61</v>
      </c>
      <c r="DY34" s="486">
        <v>15</v>
      </c>
      <c r="DZ34" s="484">
        <v>16</v>
      </c>
      <c r="EA34" s="485">
        <v>15</v>
      </c>
      <c r="EB34" s="486">
        <v>80</v>
      </c>
      <c r="EC34" s="484">
        <v>73</v>
      </c>
      <c r="ED34" s="485">
        <v>76</v>
      </c>
      <c r="EE34" s="486">
        <v>15</v>
      </c>
      <c r="EF34" s="484">
        <v>22</v>
      </c>
      <c r="EG34" s="485">
        <v>18</v>
      </c>
      <c r="EH34" s="486">
        <v>71</v>
      </c>
      <c r="EI34" s="484">
        <v>64</v>
      </c>
      <c r="EJ34" s="485">
        <v>68</v>
      </c>
      <c r="EK34" s="486">
        <v>14</v>
      </c>
      <c r="EL34" s="484">
        <v>14</v>
      </c>
      <c r="EM34" s="485">
        <v>14</v>
      </c>
      <c r="EN34" s="486">
        <v>85</v>
      </c>
      <c r="EO34" s="484">
        <v>78</v>
      </c>
      <c r="EP34" s="485">
        <v>82</v>
      </c>
      <c r="EQ34" s="486">
        <v>10</v>
      </c>
      <c r="ER34" s="484">
        <v>17</v>
      </c>
      <c r="ES34" s="485">
        <v>13</v>
      </c>
      <c r="ET34" s="486">
        <v>76</v>
      </c>
      <c r="EU34" s="484">
        <v>72</v>
      </c>
      <c r="EV34" s="485">
        <v>74</v>
      </c>
      <c r="EW34" s="486">
        <v>14</v>
      </c>
      <c r="EX34" s="484">
        <v>11</v>
      </c>
      <c r="EY34" s="485">
        <v>13</v>
      </c>
      <c r="EZ34" s="486">
        <v>90</v>
      </c>
      <c r="FA34" s="484">
        <v>83</v>
      </c>
      <c r="FB34" s="485">
        <v>87</v>
      </c>
      <c r="FC34" s="486">
        <v>10</v>
      </c>
      <c r="FD34" s="484">
        <v>16</v>
      </c>
      <c r="FE34" s="485">
        <v>13</v>
      </c>
      <c r="FF34" s="486">
        <v>76</v>
      </c>
      <c r="FG34" s="484">
        <v>69</v>
      </c>
      <c r="FH34" s="485">
        <v>72</v>
      </c>
      <c r="FI34" s="486">
        <v>14</v>
      </c>
      <c r="FJ34" s="484">
        <v>15</v>
      </c>
      <c r="FK34" s="485">
        <v>14</v>
      </c>
      <c r="FL34" s="486">
        <v>90</v>
      </c>
      <c r="FM34" s="484">
        <v>84</v>
      </c>
      <c r="FN34" s="485">
        <v>87</v>
      </c>
      <c r="FO34" s="486">
        <v>7</v>
      </c>
      <c r="FP34" s="484">
        <v>9</v>
      </c>
      <c r="FQ34" s="485">
        <v>8</v>
      </c>
      <c r="FR34" s="486">
        <v>83</v>
      </c>
      <c r="FS34" s="484">
        <v>78</v>
      </c>
      <c r="FT34" s="485">
        <v>80</v>
      </c>
      <c r="FU34" s="486">
        <v>10</v>
      </c>
      <c r="FV34" s="484">
        <v>13</v>
      </c>
      <c r="FW34" s="485">
        <v>12</v>
      </c>
      <c r="FX34" s="486">
        <v>93</v>
      </c>
      <c r="FY34" s="484">
        <v>91</v>
      </c>
      <c r="FZ34" s="485">
        <v>92</v>
      </c>
      <c r="GA34" s="486">
        <v>6</v>
      </c>
      <c r="GB34" s="484">
        <v>18</v>
      </c>
      <c r="GC34" s="485">
        <v>12</v>
      </c>
      <c r="GD34" s="486">
        <v>73</v>
      </c>
      <c r="GE34" s="484">
        <v>73</v>
      </c>
      <c r="GF34" s="485">
        <v>73</v>
      </c>
      <c r="GG34" s="486">
        <v>21</v>
      </c>
      <c r="GH34" s="484">
        <v>9</v>
      </c>
      <c r="GI34" s="485">
        <v>15</v>
      </c>
      <c r="GJ34" s="486">
        <v>94</v>
      </c>
      <c r="GK34" s="484">
        <v>82</v>
      </c>
      <c r="GL34" s="485">
        <v>88</v>
      </c>
      <c r="GM34" s="486">
        <v>7</v>
      </c>
      <c r="GN34" s="484">
        <v>18</v>
      </c>
      <c r="GO34" s="485">
        <v>13</v>
      </c>
      <c r="GP34" s="486">
        <v>74</v>
      </c>
      <c r="GQ34" s="484">
        <v>73</v>
      </c>
      <c r="GR34" s="485">
        <v>74</v>
      </c>
      <c r="GS34" s="486">
        <v>19</v>
      </c>
      <c r="GT34" s="484">
        <v>8</v>
      </c>
      <c r="GU34" s="485">
        <v>13</v>
      </c>
      <c r="GV34" s="486">
        <v>93</v>
      </c>
      <c r="GW34" s="484">
        <v>82</v>
      </c>
      <c r="GX34" s="485">
        <v>87</v>
      </c>
    </row>
    <row r="35" spans="1:206" x14ac:dyDescent="0.35">
      <c r="B35" t="s">
        <v>428</v>
      </c>
      <c r="C35" s="486">
        <v>17</v>
      </c>
      <c r="D35" s="484">
        <v>30</v>
      </c>
      <c r="E35" s="485">
        <v>24</v>
      </c>
      <c r="F35" s="486">
        <v>64</v>
      </c>
      <c r="G35" s="484">
        <v>59</v>
      </c>
      <c r="H35" s="485">
        <v>61</v>
      </c>
      <c r="I35" s="486">
        <v>19</v>
      </c>
      <c r="J35" s="484">
        <v>11</v>
      </c>
      <c r="K35" s="485">
        <v>15</v>
      </c>
      <c r="L35" s="486">
        <v>83</v>
      </c>
      <c r="M35" s="484">
        <v>70</v>
      </c>
      <c r="N35" s="485">
        <v>76</v>
      </c>
      <c r="O35" s="486">
        <v>21</v>
      </c>
      <c r="P35" s="484">
        <v>33</v>
      </c>
      <c r="Q35" s="485">
        <v>27</v>
      </c>
      <c r="R35" s="486">
        <v>62</v>
      </c>
      <c r="S35" s="484">
        <v>56</v>
      </c>
      <c r="T35" s="485">
        <v>59</v>
      </c>
      <c r="U35" s="486">
        <v>16</v>
      </c>
      <c r="V35" s="484">
        <v>11</v>
      </c>
      <c r="W35" s="485">
        <v>14</v>
      </c>
      <c r="X35" s="486">
        <v>79</v>
      </c>
      <c r="Y35" s="484">
        <v>67</v>
      </c>
      <c r="Z35" s="485">
        <v>73</v>
      </c>
      <c r="AA35" s="486">
        <v>25</v>
      </c>
      <c r="AB35" s="484">
        <v>37</v>
      </c>
      <c r="AC35" s="485">
        <v>31</v>
      </c>
      <c r="AD35" s="486">
        <v>63</v>
      </c>
      <c r="AE35" s="484">
        <v>55</v>
      </c>
      <c r="AF35" s="485">
        <v>59</v>
      </c>
      <c r="AG35" s="486">
        <v>12</v>
      </c>
      <c r="AH35" s="484">
        <v>8</v>
      </c>
      <c r="AI35" s="485">
        <v>10</v>
      </c>
      <c r="AJ35" s="486">
        <v>75</v>
      </c>
      <c r="AK35" s="484">
        <v>63</v>
      </c>
      <c r="AL35" s="485">
        <v>69</v>
      </c>
      <c r="AM35" s="486">
        <v>8</v>
      </c>
      <c r="AN35" s="484">
        <v>17</v>
      </c>
      <c r="AO35" s="485">
        <v>13</v>
      </c>
      <c r="AP35" s="486">
        <v>73</v>
      </c>
      <c r="AQ35" s="484">
        <v>71</v>
      </c>
      <c r="AR35" s="485">
        <v>72</v>
      </c>
      <c r="AS35" s="486">
        <v>19</v>
      </c>
      <c r="AT35" s="484">
        <v>12</v>
      </c>
      <c r="AU35" s="485">
        <v>16</v>
      </c>
      <c r="AV35" s="486">
        <v>92</v>
      </c>
      <c r="AW35" s="484">
        <v>83</v>
      </c>
      <c r="AX35" s="485">
        <v>87</v>
      </c>
      <c r="AY35" s="486">
        <v>10</v>
      </c>
      <c r="AZ35" s="484">
        <v>19</v>
      </c>
      <c r="BA35" s="485">
        <v>14</v>
      </c>
      <c r="BB35" s="486">
        <v>74</v>
      </c>
      <c r="BC35" s="484">
        <v>71</v>
      </c>
      <c r="BD35" s="485">
        <v>72</v>
      </c>
      <c r="BE35" s="486">
        <v>16</v>
      </c>
      <c r="BF35" s="484">
        <v>11</v>
      </c>
      <c r="BG35" s="485">
        <v>13</v>
      </c>
      <c r="BH35" s="486">
        <v>90</v>
      </c>
      <c r="BI35" s="484">
        <v>81</v>
      </c>
      <c r="BJ35" s="485">
        <v>86</v>
      </c>
      <c r="BK35" s="486">
        <v>15</v>
      </c>
      <c r="BL35" s="484">
        <v>23</v>
      </c>
      <c r="BM35" s="485">
        <v>19</v>
      </c>
      <c r="BN35" s="486">
        <v>71</v>
      </c>
      <c r="BO35" s="484">
        <v>67</v>
      </c>
      <c r="BP35" s="485">
        <v>69</v>
      </c>
      <c r="BQ35" s="486">
        <v>14</v>
      </c>
      <c r="BR35" s="484">
        <v>10</v>
      </c>
      <c r="BS35" s="485">
        <v>12</v>
      </c>
      <c r="BT35" s="486">
        <v>85</v>
      </c>
      <c r="BU35" s="484">
        <v>77</v>
      </c>
      <c r="BV35" s="485">
        <v>81</v>
      </c>
      <c r="BW35" s="486">
        <v>12</v>
      </c>
      <c r="BX35" s="484">
        <v>25</v>
      </c>
      <c r="BY35" s="485">
        <v>19</v>
      </c>
      <c r="BZ35" s="486">
        <v>73</v>
      </c>
      <c r="CA35" s="484">
        <v>67</v>
      </c>
      <c r="CB35" s="485">
        <v>70</v>
      </c>
      <c r="CC35" s="486">
        <v>15</v>
      </c>
      <c r="CD35" s="484">
        <v>8</v>
      </c>
      <c r="CE35" s="485">
        <v>11</v>
      </c>
      <c r="CF35" s="486">
        <v>88</v>
      </c>
      <c r="CG35" s="484">
        <v>75</v>
      </c>
      <c r="CH35" s="485">
        <v>81</v>
      </c>
      <c r="CI35" s="486">
        <v>12</v>
      </c>
      <c r="CJ35" s="484">
        <v>22</v>
      </c>
      <c r="CK35" s="485">
        <v>17</v>
      </c>
      <c r="CL35" s="486">
        <v>75</v>
      </c>
      <c r="CM35" s="484">
        <v>70</v>
      </c>
      <c r="CN35" s="485">
        <v>72</v>
      </c>
      <c r="CO35" s="486">
        <v>14</v>
      </c>
      <c r="CP35" s="484">
        <v>8</v>
      </c>
      <c r="CQ35" s="485">
        <v>11</v>
      </c>
      <c r="CR35" s="486">
        <v>88</v>
      </c>
      <c r="CS35" s="484">
        <v>78</v>
      </c>
      <c r="CT35" s="485">
        <v>83</v>
      </c>
      <c r="CU35" s="486">
        <v>27</v>
      </c>
      <c r="CV35" s="484">
        <v>39</v>
      </c>
      <c r="CW35" s="485">
        <v>34</v>
      </c>
      <c r="CX35" s="486">
        <v>55</v>
      </c>
      <c r="CY35" s="484">
        <v>47</v>
      </c>
      <c r="CZ35" s="485">
        <v>51</v>
      </c>
      <c r="DA35" s="486">
        <v>17</v>
      </c>
      <c r="DB35" s="484">
        <v>13</v>
      </c>
      <c r="DC35" s="485">
        <v>15</v>
      </c>
      <c r="DD35" s="486">
        <v>73</v>
      </c>
      <c r="DE35" s="484">
        <v>61</v>
      </c>
      <c r="DF35" s="485">
        <v>66</v>
      </c>
      <c r="DG35" s="486">
        <v>32</v>
      </c>
      <c r="DH35" s="484">
        <v>46</v>
      </c>
      <c r="DI35" s="485">
        <v>39</v>
      </c>
      <c r="DJ35" s="486">
        <v>56</v>
      </c>
      <c r="DK35" s="484">
        <v>46</v>
      </c>
      <c r="DL35" s="485">
        <v>51</v>
      </c>
      <c r="DM35" s="486">
        <v>13</v>
      </c>
      <c r="DN35" s="484">
        <v>8</v>
      </c>
      <c r="DO35" s="485">
        <v>10</v>
      </c>
      <c r="DP35" s="486">
        <v>68</v>
      </c>
      <c r="DQ35" s="484">
        <v>54</v>
      </c>
      <c r="DR35" s="485">
        <v>61</v>
      </c>
      <c r="DS35" s="486">
        <v>28</v>
      </c>
      <c r="DT35" s="484">
        <v>36</v>
      </c>
      <c r="DU35" s="485">
        <v>32</v>
      </c>
      <c r="DV35" s="486">
        <v>61</v>
      </c>
      <c r="DW35" s="484">
        <v>53</v>
      </c>
      <c r="DX35" s="485">
        <v>57</v>
      </c>
      <c r="DY35" s="486">
        <v>11</v>
      </c>
      <c r="DZ35" s="484">
        <v>12</v>
      </c>
      <c r="EA35" s="485">
        <v>11</v>
      </c>
      <c r="EB35" s="486">
        <v>72</v>
      </c>
      <c r="EC35" s="484">
        <v>64</v>
      </c>
      <c r="ED35" s="485">
        <v>68</v>
      </c>
      <c r="EE35" s="486">
        <v>26</v>
      </c>
      <c r="EF35" s="484">
        <v>35</v>
      </c>
      <c r="EG35" s="485">
        <v>31</v>
      </c>
      <c r="EH35" s="486">
        <v>65</v>
      </c>
      <c r="EI35" s="484">
        <v>56</v>
      </c>
      <c r="EJ35" s="485">
        <v>60</v>
      </c>
      <c r="EK35" s="486">
        <v>9</v>
      </c>
      <c r="EL35" s="484">
        <v>9</v>
      </c>
      <c r="EM35" s="485">
        <v>9</v>
      </c>
      <c r="EN35" s="486">
        <v>74</v>
      </c>
      <c r="EO35" s="484">
        <v>65</v>
      </c>
      <c r="EP35" s="485">
        <v>69</v>
      </c>
      <c r="EQ35" s="486">
        <v>21</v>
      </c>
      <c r="ER35" s="484">
        <v>33</v>
      </c>
      <c r="ES35" s="485">
        <v>27</v>
      </c>
      <c r="ET35" s="486">
        <v>69</v>
      </c>
      <c r="EU35" s="484">
        <v>61</v>
      </c>
      <c r="EV35" s="485">
        <v>65</v>
      </c>
      <c r="EW35" s="486">
        <v>9</v>
      </c>
      <c r="EX35" s="484">
        <v>7</v>
      </c>
      <c r="EY35" s="485">
        <v>8</v>
      </c>
      <c r="EZ35" s="486">
        <v>79</v>
      </c>
      <c r="FA35" s="484">
        <v>67</v>
      </c>
      <c r="FB35" s="485">
        <v>73</v>
      </c>
      <c r="FC35" s="486">
        <v>23</v>
      </c>
      <c r="FD35" s="484">
        <v>32</v>
      </c>
      <c r="FE35" s="485">
        <v>28</v>
      </c>
      <c r="FF35" s="486">
        <v>70</v>
      </c>
      <c r="FG35" s="484">
        <v>60</v>
      </c>
      <c r="FH35" s="485">
        <v>65</v>
      </c>
      <c r="FI35" s="486">
        <v>8</v>
      </c>
      <c r="FJ35" s="484">
        <v>7</v>
      </c>
      <c r="FK35" s="485">
        <v>8</v>
      </c>
      <c r="FL35" s="486">
        <v>77</v>
      </c>
      <c r="FM35" s="484">
        <v>68</v>
      </c>
      <c r="FN35" s="485">
        <v>72</v>
      </c>
      <c r="FO35" s="486">
        <v>14</v>
      </c>
      <c r="FP35" s="484">
        <v>16</v>
      </c>
      <c r="FQ35" s="485">
        <v>15</v>
      </c>
      <c r="FR35" s="486">
        <v>79</v>
      </c>
      <c r="FS35" s="484">
        <v>75</v>
      </c>
      <c r="FT35" s="485">
        <v>77</v>
      </c>
      <c r="FU35" s="486">
        <v>7</v>
      </c>
      <c r="FV35" s="484">
        <v>10</v>
      </c>
      <c r="FW35" s="485">
        <v>8</v>
      </c>
      <c r="FX35" s="486">
        <v>86</v>
      </c>
      <c r="FY35" s="484">
        <v>84</v>
      </c>
      <c r="FZ35" s="485">
        <v>85</v>
      </c>
      <c r="GA35" s="486">
        <v>11</v>
      </c>
      <c r="GB35" s="484">
        <v>27</v>
      </c>
      <c r="GC35" s="485">
        <v>19</v>
      </c>
      <c r="GD35" s="486">
        <v>74</v>
      </c>
      <c r="GE35" s="484">
        <v>67</v>
      </c>
      <c r="GF35" s="485">
        <v>70</v>
      </c>
      <c r="GG35" s="486">
        <v>15</v>
      </c>
      <c r="GH35" s="484">
        <v>6</v>
      </c>
      <c r="GI35" s="485">
        <v>11</v>
      </c>
      <c r="GJ35" s="486">
        <v>89</v>
      </c>
      <c r="GK35" s="484">
        <v>73</v>
      </c>
      <c r="GL35" s="485">
        <v>81</v>
      </c>
      <c r="GM35" s="486">
        <v>14</v>
      </c>
      <c r="GN35" s="484">
        <v>29</v>
      </c>
      <c r="GO35" s="485">
        <v>22</v>
      </c>
      <c r="GP35" s="486">
        <v>74</v>
      </c>
      <c r="GQ35" s="484">
        <v>65</v>
      </c>
      <c r="GR35" s="485">
        <v>70</v>
      </c>
      <c r="GS35" s="486">
        <v>12</v>
      </c>
      <c r="GT35" s="484">
        <v>5</v>
      </c>
      <c r="GU35" s="485">
        <v>9</v>
      </c>
      <c r="GV35" s="486">
        <v>86</v>
      </c>
      <c r="GW35" s="484">
        <v>71</v>
      </c>
      <c r="GX35" s="485">
        <v>78</v>
      </c>
    </row>
    <row r="36" spans="1:206" x14ac:dyDescent="0.35">
      <c r="B36" t="s">
        <v>429</v>
      </c>
      <c r="C36" s="486">
        <v>14</v>
      </c>
      <c r="D36" s="484">
        <v>24</v>
      </c>
      <c r="E36" s="485">
        <v>19</v>
      </c>
      <c r="F36" s="486">
        <v>59</v>
      </c>
      <c r="G36" s="484">
        <v>59</v>
      </c>
      <c r="H36" s="485">
        <v>59</v>
      </c>
      <c r="I36" s="486">
        <v>27</v>
      </c>
      <c r="J36" s="484">
        <v>17</v>
      </c>
      <c r="K36" s="485">
        <v>22</v>
      </c>
      <c r="L36" s="486">
        <v>86</v>
      </c>
      <c r="M36" s="484">
        <v>76</v>
      </c>
      <c r="N36" s="485">
        <v>81</v>
      </c>
      <c r="O36" s="486">
        <v>15</v>
      </c>
      <c r="P36" s="484">
        <v>23</v>
      </c>
      <c r="Q36" s="485">
        <v>19</v>
      </c>
      <c r="R36" s="486">
        <v>59</v>
      </c>
      <c r="S36" s="484">
        <v>58</v>
      </c>
      <c r="T36" s="485">
        <v>59</v>
      </c>
      <c r="U36" s="486">
        <v>26</v>
      </c>
      <c r="V36" s="484">
        <v>18</v>
      </c>
      <c r="W36" s="485">
        <v>22</v>
      </c>
      <c r="X36" s="486">
        <v>85</v>
      </c>
      <c r="Y36" s="484">
        <v>77</v>
      </c>
      <c r="Z36" s="485">
        <v>81</v>
      </c>
      <c r="AA36" s="486">
        <v>16</v>
      </c>
      <c r="AB36" s="484">
        <v>25</v>
      </c>
      <c r="AC36" s="485">
        <v>21</v>
      </c>
      <c r="AD36" s="486">
        <v>62</v>
      </c>
      <c r="AE36" s="484">
        <v>59</v>
      </c>
      <c r="AF36" s="485">
        <v>61</v>
      </c>
      <c r="AG36" s="486">
        <v>22</v>
      </c>
      <c r="AH36" s="484">
        <v>15</v>
      </c>
      <c r="AI36" s="485">
        <v>18</v>
      </c>
      <c r="AJ36" s="486">
        <v>84</v>
      </c>
      <c r="AK36" s="484">
        <v>75</v>
      </c>
      <c r="AL36" s="485">
        <v>79</v>
      </c>
      <c r="AM36" s="486">
        <v>8</v>
      </c>
      <c r="AN36" s="484">
        <v>18</v>
      </c>
      <c r="AO36" s="485">
        <v>13</v>
      </c>
      <c r="AP36" s="486">
        <v>67</v>
      </c>
      <c r="AQ36" s="484">
        <v>67</v>
      </c>
      <c r="AR36" s="485">
        <v>67</v>
      </c>
      <c r="AS36" s="486">
        <v>24</v>
      </c>
      <c r="AT36" s="484">
        <v>15</v>
      </c>
      <c r="AU36" s="485">
        <v>19</v>
      </c>
      <c r="AV36" s="486">
        <v>92</v>
      </c>
      <c r="AW36" s="484">
        <v>82</v>
      </c>
      <c r="AX36" s="485">
        <v>87</v>
      </c>
      <c r="AY36" s="486">
        <v>8</v>
      </c>
      <c r="AZ36" s="484">
        <v>15</v>
      </c>
      <c r="BA36" s="485">
        <v>12</v>
      </c>
      <c r="BB36" s="486">
        <v>66</v>
      </c>
      <c r="BC36" s="484">
        <v>68</v>
      </c>
      <c r="BD36" s="485">
        <v>67</v>
      </c>
      <c r="BE36" s="486">
        <v>25</v>
      </c>
      <c r="BF36" s="484">
        <v>17</v>
      </c>
      <c r="BG36" s="485">
        <v>21</v>
      </c>
      <c r="BH36" s="486">
        <v>92</v>
      </c>
      <c r="BI36" s="484">
        <v>85</v>
      </c>
      <c r="BJ36" s="485">
        <v>88</v>
      </c>
      <c r="BK36" s="486">
        <v>11</v>
      </c>
      <c r="BL36" s="484">
        <v>19</v>
      </c>
      <c r="BM36" s="485">
        <v>15</v>
      </c>
      <c r="BN36" s="486">
        <v>66</v>
      </c>
      <c r="BO36" s="484">
        <v>66</v>
      </c>
      <c r="BP36" s="485">
        <v>66</v>
      </c>
      <c r="BQ36" s="486">
        <v>22</v>
      </c>
      <c r="BR36" s="484">
        <v>15</v>
      </c>
      <c r="BS36" s="485">
        <v>19</v>
      </c>
      <c r="BT36" s="486">
        <v>89</v>
      </c>
      <c r="BU36" s="484">
        <v>81</v>
      </c>
      <c r="BV36" s="485">
        <v>85</v>
      </c>
      <c r="BW36" s="486">
        <v>11</v>
      </c>
      <c r="BX36" s="484">
        <v>22</v>
      </c>
      <c r="BY36" s="485">
        <v>17</v>
      </c>
      <c r="BZ36" s="486">
        <v>67</v>
      </c>
      <c r="CA36" s="484">
        <v>66</v>
      </c>
      <c r="CB36" s="485">
        <v>66</v>
      </c>
      <c r="CC36" s="486">
        <v>22</v>
      </c>
      <c r="CD36" s="484">
        <v>12</v>
      </c>
      <c r="CE36" s="485">
        <v>17</v>
      </c>
      <c r="CF36" s="486">
        <v>89</v>
      </c>
      <c r="CG36" s="484">
        <v>78</v>
      </c>
      <c r="CH36" s="485">
        <v>83</v>
      </c>
      <c r="CI36" s="486">
        <v>10</v>
      </c>
      <c r="CJ36" s="484">
        <v>19</v>
      </c>
      <c r="CK36" s="485">
        <v>15</v>
      </c>
      <c r="CL36" s="486">
        <v>68</v>
      </c>
      <c r="CM36" s="484">
        <v>68</v>
      </c>
      <c r="CN36" s="485">
        <v>68</v>
      </c>
      <c r="CO36" s="486">
        <v>21</v>
      </c>
      <c r="CP36" s="484">
        <v>13</v>
      </c>
      <c r="CQ36" s="485">
        <v>17</v>
      </c>
      <c r="CR36" s="486">
        <v>90</v>
      </c>
      <c r="CS36" s="484">
        <v>81</v>
      </c>
      <c r="CT36" s="485">
        <v>85</v>
      </c>
      <c r="CU36" s="486">
        <v>24</v>
      </c>
      <c r="CV36" s="484">
        <v>34</v>
      </c>
      <c r="CW36" s="485">
        <v>29</v>
      </c>
      <c r="CX36" s="486">
        <v>53</v>
      </c>
      <c r="CY36" s="484">
        <v>49</v>
      </c>
      <c r="CZ36" s="485">
        <v>51</v>
      </c>
      <c r="DA36" s="486">
        <v>23</v>
      </c>
      <c r="DB36" s="484">
        <v>16</v>
      </c>
      <c r="DC36" s="485">
        <v>20</v>
      </c>
      <c r="DD36" s="486">
        <v>76</v>
      </c>
      <c r="DE36" s="484">
        <v>66</v>
      </c>
      <c r="DF36" s="485">
        <v>71</v>
      </c>
      <c r="DG36" s="486">
        <v>28</v>
      </c>
      <c r="DH36" s="484">
        <v>43</v>
      </c>
      <c r="DI36" s="485">
        <v>36</v>
      </c>
      <c r="DJ36" s="486">
        <v>55</v>
      </c>
      <c r="DK36" s="484">
        <v>48</v>
      </c>
      <c r="DL36" s="485">
        <v>51</v>
      </c>
      <c r="DM36" s="486">
        <v>17</v>
      </c>
      <c r="DN36" s="484">
        <v>9</v>
      </c>
      <c r="DO36" s="485">
        <v>13</v>
      </c>
      <c r="DP36" s="486">
        <v>72</v>
      </c>
      <c r="DQ36" s="484">
        <v>57</v>
      </c>
      <c r="DR36" s="485">
        <v>64</v>
      </c>
      <c r="DS36" s="486">
        <v>24</v>
      </c>
      <c r="DT36" s="484">
        <v>32</v>
      </c>
      <c r="DU36" s="485">
        <v>28</v>
      </c>
      <c r="DV36" s="486">
        <v>61</v>
      </c>
      <c r="DW36" s="484">
        <v>53</v>
      </c>
      <c r="DX36" s="485">
        <v>57</v>
      </c>
      <c r="DY36" s="486">
        <v>15</v>
      </c>
      <c r="DZ36" s="484">
        <v>15</v>
      </c>
      <c r="EA36" s="485">
        <v>15</v>
      </c>
      <c r="EB36" s="486">
        <v>76</v>
      </c>
      <c r="EC36" s="484">
        <v>68</v>
      </c>
      <c r="ED36" s="485">
        <v>72</v>
      </c>
      <c r="EE36" s="486">
        <v>20</v>
      </c>
      <c r="EF36" s="484">
        <v>27</v>
      </c>
      <c r="EG36" s="485">
        <v>24</v>
      </c>
      <c r="EH36" s="486">
        <v>66</v>
      </c>
      <c r="EI36" s="484">
        <v>59</v>
      </c>
      <c r="EJ36" s="485">
        <v>62</v>
      </c>
      <c r="EK36" s="486">
        <v>14</v>
      </c>
      <c r="EL36" s="484">
        <v>14</v>
      </c>
      <c r="EM36" s="485">
        <v>14</v>
      </c>
      <c r="EN36" s="486">
        <v>80</v>
      </c>
      <c r="EO36" s="484">
        <v>73</v>
      </c>
      <c r="EP36" s="485">
        <v>76</v>
      </c>
      <c r="EQ36" s="486">
        <v>15</v>
      </c>
      <c r="ER36" s="484">
        <v>23</v>
      </c>
      <c r="ES36" s="485">
        <v>19</v>
      </c>
      <c r="ET36" s="486">
        <v>70</v>
      </c>
      <c r="EU36" s="484">
        <v>66</v>
      </c>
      <c r="EV36" s="485">
        <v>68</v>
      </c>
      <c r="EW36" s="486">
        <v>15</v>
      </c>
      <c r="EX36" s="484">
        <v>11</v>
      </c>
      <c r="EY36" s="485">
        <v>13</v>
      </c>
      <c r="EZ36" s="486">
        <v>85</v>
      </c>
      <c r="FA36" s="484">
        <v>77</v>
      </c>
      <c r="FB36" s="485">
        <v>81</v>
      </c>
      <c r="FC36" s="486">
        <v>16</v>
      </c>
      <c r="FD36" s="484">
        <v>22</v>
      </c>
      <c r="FE36" s="485">
        <v>19</v>
      </c>
      <c r="FF36" s="486">
        <v>70</v>
      </c>
      <c r="FG36" s="484">
        <v>63</v>
      </c>
      <c r="FH36" s="485">
        <v>67</v>
      </c>
      <c r="FI36" s="486">
        <v>14</v>
      </c>
      <c r="FJ36" s="484">
        <v>14</v>
      </c>
      <c r="FK36" s="485">
        <v>14</v>
      </c>
      <c r="FL36" s="486">
        <v>84</v>
      </c>
      <c r="FM36" s="484">
        <v>78</v>
      </c>
      <c r="FN36" s="485">
        <v>81</v>
      </c>
      <c r="FO36" s="486">
        <v>12</v>
      </c>
      <c r="FP36" s="484">
        <v>14</v>
      </c>
      <c r="FQ36" s="485">
        <v>13</v>
      </c>
      <c r="FR36" s="486">
        <v>78</v>
      </c>
      <c r="FS36" s="484">
        <v>73</v>
      </c>
      <c r="FT36" s="485">
        <v>75</v>
      </c>
      <c r="FU36" s="486">
        <v>11</v>
      </c>
      <c r="FV36" s="484">
        <v>13</v>
      </c>
      <c r="FW36" s="485">
        <v>12</v>
      </c>
      <c r="FX36" s="486">
        <v>88</v>
      </c>
      <c r="FY36" s="484">
        <v>86</v>
      </c>
      <c r="FZ36" s="485">
        <v>87</v>
      </c>
      <c r="GA36" s="486">
        <v>10</v>
      </c>
      <c r="GB36" s="484">
        <v>23</v>
      </c>
      <c r="GC36" s="485">
        <v>16</v>
      </c>
      <c r="GD36" s="486">
        <v>70</v>
      </c>
      <c r="GE36" s="484">
        <v>68</v>
      </c>
      <c r="GF36" s="485">
        <v>69</v>
      </c>
      <c r="GG36" s="486">
        <v>21</v>
      </c>
      <c r="GH36" s="484">
        <v>9</v>
      </c>
      <c r="GI36" s="485">
        <v>15</v>
      </c>
      <c r="GJ36" s="486">
        <v>90</v>
      </c>
      <c r="GK36" s="484">
        <v>77</v>
      </c>
      <c r="GL36" s="485">
        <v>84</v>
      </c>
      <c r="GM36" s="486">
        <v>11</v>
      </c>
      <c r="GN36" s="484">
        <v>24</v>
      </c>
      <c r="GO36" s="485">
        <v>18</v>
      </c>
      <c r="GP36" s="486">
        <v>70</v>
      </c>
      <c r="GQ36" s="484">
        <v>68</v>
      </c>
      <c r="GR36" s="485">
        <v>69</v>
      </c>
      <c r="GS36" s="486">
        <v>19</v>
      </c>
      <c r="GT36" s="484">
        <v>9</v>
      </c>
      <c r="GU36" s="485">
        <v>14</v>
      </c>
      <c r="GV36" s="486">
        <v>89</v>
      </c>
      <c r="GW36" s="484">
        <v>76</v>
      </c>
      <c r="GX36" s="485">
        <v>82</v>
      </c>
    </row>
    <row r="37" spans="1:206" x14ac:dyDescent="0.35">
      <c r="B37" t="s">
        <v>223</v>
      </c>
      <c r="C37" s="486">
        <v>11</v>
      </c>
      <c r="D37" s="484">
        <v>21</v>
      </c>
      <c r="E37" s="485">
        <v>16</v>
      </c>
      <c r="F37" s="486">
        <v>62</v>
      </c>
      <c r="G37" s="484">
        <v>62</v>
      </c>
      <c r="H37" s="485">
        <v>62</v>
      </c>
      <c r="I37" s="486">
        <v>27</v>
      </c>
      <c r="J37" s="484">
        <v>16</v>
      </c>
      <c r="K37" s="485">
        <v>21</v>
      </c>
      <c r="L37" s="486">
        <v>89</v>
      </c>
      <c r="M37" s="484">
        <v>79</v>
      </c>
      <c r="N37" s="485">
        <v>84</v>
      </c>
      <c r="O37" s="486">
        <v>12</v>
      </c>
      <c r="P37" s="484">
        <v>21</v>
      </c>
      <c r="Q37" s="485">
        <v>16</v>
      </c>
      <c r="R37" s="486">
        <v>62</v>
      </c>
      <c r="S37" s="484">
        <v>61</v>
      </c>
      <c r="T37" s="485">
        <v>62</v>
      </c>
      <c r="U37" s="486">
        <v>26</v>
      </c>
      <c r="V37" s="484">
        <v>18</v>
      </c>
      <c r="W37" s="485">
        <v>22</v>
      </c>
      <c r="X37" s="486">
        <v>88</v>
      </c>
      <c r="Y37" s="484">
        <v>79</v>
      </c>
      <c r="Z37" s="485">
        <v>84</v>
      </c>
      <c r="AA37" s="486">
        <v>13</v>
      </c>
      <c r="AB37" s="484">
        <v>23</v>
      </c>
      <c r="AC37" s="485">
        <v>18</v>
      </c>
      <c r="AD37" s="486">
        <v>66</v>
      </c>
      <c r="AE37" s="484">
        <v>62</v>
      </c>
      <c r="AF37" s="485">
        <v>64</v>
      </c>
      <c r="AG37" s="486">
        <v>21</v>
      </c>
      <c r="AH37" s="484">
        <v>15</v>
      </c>
      <c r="AI37" s="485">
        <v>18</v>
      </c>
      <c r="AJ37" s="486">
        <v>87</v>
      </c>
      <c r="AK37" s="484">
        <v>77</v>
      </c>
      <c r="AL37" s="485">
        <v>82</v>
      </c>
      <c r="AM37" s="486">
        <v>7</v>
      </c>
      <c r="AN37" s="484">
        <v>16</v>
      </c>
      <c r="AO37" s="485">
        <v>11</v>
      </c>
      <c r="AP37" s="486">
        <v>70</v>
      </c>
      <c r="AQ37" s="484">
        <v>71</v>
      </c>
      <c r="AR37" s="485">
        <v>71</v>
      </c>
      <c r="AS37" s="486">
        <v>23</v>
      </c>
      <c r="AT37" s="484">
        <v>13</v>
      </c>
      <c r="AU37" s="485">
        <v>18</v>
      </c>
      <c r="AV37" s="486">
        <v>93</v>
      </c>
      <c r="AW37" s="484">
        <v>84</v>
      </c>
      <c r="AX37" s="485">
        <v>89</v>
      </c>
      <c r="AY37" s="486">
        <v>6</v>
      </c>
      <c r="AZ37" s="484">
        <v>13</v>
      </c>
      <c r="BA37" s="485">
        <v>10</v>
      </c>
      <c r="BB37" s="486">
        <v>71</v>
      </c>
      <c r="BC37" s="484">
        <v>72</v>
      </c>
      <c r="BD37" s="485">
        <v>71</v>
      </c>
      <c r="BE37" s="486">
        <v>23</v>
      </c>
      <c r="BF37" s="484">
        <v>15</v>
      </c>
      <c r="BG37" s="485">
        <v>19</v>
      </c>
      <c r="BH37" s="486">
        <v>94</v>
      </c>
      <c r="BI37" s="484">
        <v>87</v>
      </c>
      <c r="BJ37" s="485">
        <v>90</v>
      </c>
      <c r="BK37" s="486">
        <v>9</v>
      </c>
      <c r="BL37" s="484">
        <v>16</v>
      </c>
      <c r="BM37" s="485">
        <v>13</v>
      </c>
      <c r="BN37" s="486">
        <v>70</v>
      </c>
      <c r="BO37" s="484">
        <v>69</v>
      </c>
      <c r="BP37" s="485">
        <v>70</v>
      </c>
      <c r="BQ37" s="486">
        <v>21</v>
      </c>
      <c r="BR37" s="484">
        <v>14</v>
      </c>
      <c r="BS37" s="485">
        <v>18</v>
      </c>
      <c r="BT37" s="486">
        <v>91</v>
      </c>
      <c r="BU37" s="484">
        <v>84</v>
      </c>
      <c r="BV37" s="485">
        <v>87</v>
      </c>
      <c r="BW37" s="486">
        <v>9</v>
      </c>
      <c r="BX37" s="484">
        <v>20</v>
      </c>
      <c r="BY37" s="485">
        <v>14</v>
      </c>
      <c r="BZ37" s="486">
        <v>71</v>
      </c>
      <c r="CA37" s="484">
        <v>69</v>
      </c>
      <c r="CB37" s="485">
        <v>70</v>
      </c>
      <c r="CC37" s="486">
        <v>20</v>
      </c>
      <c r="CD37" s="484">
        <v>11</v>
      </c>
      <c r="CE37" s="485">
        <v>16</v>
      </c>
      <c r="CF37" s="486">
        <v>91</v>
      </c>
      <c r="CG37" s="484">
        <v>80</v>
      </c>
      <c r="CH37" s="485">
        <v>86</v>
      </c>
      <c r="CI37" s="486">
        <v>8</v>
      </c>
      <c r="CJ37" s="484">
        <v>17</v>
      </c>
      <c r="CK37" s="485">
        <v>13</v>
      </c>
      <c r="CL37" s="486">
        <v>73</v>
      </c>
      <c r="CM37" s="484">
        <v>71</v>
      </c>
      <c r="CN37" s="485">
        <v>72</v>
      </c>
      <c r="CO37" s="486">
        <v>19</v>
      </c>
      <c r="CP37" s="484">
        <v>12</v>
      </c>
      <c r="CQ37" s="485">
        <v>15</v>
      </c>
      <c r="CR37" s="486">
        <v>92</v>
      </c>
      <c r="CS37" s="484">
        <v>83</v>
      </c>
      <c r="CT37" s="485">
        <v>87</v>
      </c>
      <c r="CU37" s="486">
        <v>20</v>
      </c>
      <c r="CV37" s="484">
        <v>32</v>
      </c>
      <c r="CW37" s="485">
        <v>26</v>
      </c>
      <c r="CX37" s="486">
        <v>57</v>
      </c>
      <c r="CY37" s="484">
        <v>52</v>
      </c>
      <c r="CZ37" s="485">
        <v>54</v>
      </c>
      <c r="DA37" s="486">
        <v>23</v>
      </c>
      <c r="DB37" s="484">
        <v>17</v>
      </c>
      <c r="DC37" s="485">
        <v>20</v>
      </c>
      <c r="DD37" s="486">
        <v>80</v>
      </c>
      <c r="DE37" s="484">
        <v>68</v>
      </c>
      <c r="DF37" s="485">
        <v>74</v>
      </c>
      <c r="DG37" s="486">
        <v>25</v>
      </c>
      <c r="DH37" s="484">
        <v>41</v>
      </c>
      <c r="DI37" s="485">
        <v>33</v>
      </c>
      <c r="DJ37" s="486">
        <v>59</v>
      </c>
      <c r="DK37" s="484">
        <v>51</v>
      </c>
      <c r="DL37" s="485">
        <v>55</v>
      </c>
      <c r="DM37" s="486">
        <v>16</v>
      </c>
      <c r="DN37" s="484">
        <v>9</v>
      </c>
      <c r="DO37" s="485">
        <v>12</v>
      </c>
      <c r="DP37" s="486">
        <v>75</v>
      </c>
      <c r="DQ37" s="484">
        <v>59</v>
      </c>
      <c r="DR37" s="485">
        <v>67</v>
      </c>
      <c r="DS37" s="486">
        <v>22</v>
      </c>
      <c r="DT37" s="484">
        <v>29</v>
      </c>
      <c r="DU37" s="485">
        <v>26</v>
      </c>
      <c r="DV37" s="486">
        <v>64</v>
      </c>
      <c r="DW37" s="484">
        <v>56</v>
      </c>
      <c r="DX37" s="485">
        <v>60</v>
      </c>
      <c r="DY37" s="486">
        <v>14</v>
      </c>
      <c r="DZ37" s="484">
        <v>15</v>
      </c>
      <c r="EA37" s="485">
        <v>14</v>
      </c>
      <c r="EB37" s="486">
        <v>78</v>
      </c>
      <c r="EC37" s="484">
        <v>71</v>
      </c>
      <c r="ED37" s="485">
        <v>74</v>
      </c>
      <c r="EE37" s="486">
        <v>18</v>
      </c>
      <c r="EF37" s="484">
        <v>25</v>
      </c>
      <c r="EG37" s="485">
        <v>21</v>
      </c>
      <c r="EH37" s="486">
        <v>69</v>
      </c>
      <c r="EI37" s="484">
        <v>62</v>
      </c>
      <c r="EJ37" s="485">
        <v>66</v>
      </c>
      <c r="EK37" s="486">
        <v>13</v>
      </c>
      <c r="EL37" s="484">
        <v>13</v>
      </c>
      <c r="EM37" s="485">
        <v>13</v>
      </c>
      <c r="EN37" s="486">
        <v>82</v>
      </c>
      <c r="EO37" s="484">
        <v>75</v>
      </c>
      <c r="EP37" s="485">
        <v>79</v>
      </c>
      <c r="EQ37" s="486">
        <v>12</v>
      </c>
      <c r="ER37" s="484">
        <v>21</v>
      </c>
      <c r="ES37" s="485">
        <v>16</v>
      </c>
      <c r="ET37" s="486">
        <v>74</v>
      </c>
      <c r="EU37" s="484">
        <v>69</v>
      </c>
      <c r="EV37" s="485">
        <v>72</v>
      </c>
      <c r="EW37" s="486">
        <v>14</v>
      </c>
      <c r="EX37" s="484">
        <v>10</v>
      </c>
      <c r="EY37" s="485">
        <v>12</v>
      </c>
      <c r="EZ37" s="486">
        <v>88</v>
      </c>
      <c r="FA37" s="484">
        <v>79</v>
      </c>
      <c r="FB37" s="485">
        <v>84</v>
      </c>
      <c r="FC37" s="486">
        <v>13</v>
      </c>
      <c r="FD37" s="484">
        <v>20</v>
      </c>
      <c r="FE37" s="485">
        <v>17</v>
      </c>
      <c r="FF37" s="486">
        <v>74</v>
      </c>
      <c r="FG37" s="484">
        <v>67</v>
      </c>
      <c r="FH37" s="485">
        <v>70</v>
      </c>
      <c r="FI37" s="486">
        <v>13</v>
      </c>
      <c r="FJ37" s="484">
        <v>13</v>
      </c>
      <c r="FK37" s="485">
        <v>13</v>
      </c>
      <c r="FL37" s="486">
        <v>87</v>
      </c>
      <c r="FM37" s="484">
        <v>80</v>
      </c>
      <c r="FN37" s="485">
        <v>83</v>
      </c>
      <c r="FO37" s="486">
        <v>9</v>
      </c>
      <c r="FP37" s="484">
        <v>11</v>
      </c>
      <c r="FQ37" s="485">
        <v>10</v>
      </c>
      <c r="FR37" s="486">
        <v>82</v>
      </c>
      <c r="FS37" s="484">
        <v>77</v>
      </c>
      <c r="FT37" s="485">
        <v>79</v>
      </c>
      <c r="FU37" s="486">
        <v>10</v>
      </c>
      <c r="FV37" s="484">
        <v>13</v>
      </c>
      <c r="FW37" s="485">
        <v>11</v>
      </c>
      <c r="FX37" s="486">
        <v>91</v>
      </c>
      <c r="FY37" s="484">
        <v>89</v>
      </c>
      <c r="FZ37" s="485">
        <v>90</v>
      </c>
      <c r="GA37" s="486">
        <v>7</v>
      </c>
      <c r="GB37" s="484">
        <v>20</v>
      </c>
      <c r="GC37" s="485">
        <v>14</v>
      </c>
      <c r="GD37" s="486">
        <v>73</v>
      </c>
      <c r="GE37" s="484">
        <v>71</v>
      </c>
      <c r="GF37" s="485">
        <v>72</v>
      </c>
      <c r="GG37" s="486">
        <v>20</v>
      </c>
      <c r="GH37" s="484">
        <v>8</v>
      </c>
      <c r="GI37" s="485">
        <v>14</v>
      </c>
      <c r="GJ37" s="486">
        <v>93</v>
      </c>
      <c r="GK37" s="484">
        <v>80</v>
      </c>
      <c r="GL37" s="485">
        <v>86</v>
      </c>
      <c r="GM37" s="486">
        <v>9</v>
      </c>
      <c r="GN37" s="484">
        <v>21</v>
      </c>
      <c r="GO37" s="485">
        <v>15</v>
      </c>
      <c r="GP37" s="486">
        <v>74</v>
      </c>
      <c r="GQ37" s="484">
        <v>71</v>
      </c>
      <c r="GR37" s="485">
        <v>72</v>
      </c>
      <c r="GS37" s="486">
        <v>18</v>
      </c>
      <c r="GT37" s="484">
        <v>8</v>
      </c>
      <c r="GU37" s="485">
        <v>13</v>
      </c>
      <c r="GV37" s="486">
        <v>91</v>
      </c>
      <c r="GW37" s="484">
        <v>79</v>
      </c>
      <c r="GX37" s="485">
        <v>85</v>
      </c>
    </row>
    <row r="38" spans="1:206" x14ac:dyDescent="0.35">
      <c r="A38" t="s">
        <v>535</v>
      </c>
      <c r="B38" t="s">
        <v>226</v>
      </c>
      <c r="C38" s="486">
        <v>19</v>
      </c>
      <c r="D38" s="484">
        <v>33</v>
      </c>
      <c r="E38" s="485">
        <v>26</v>
      </c>
      <c r="F38" s="486">
        <v>65</v>
      </c>
      <c r="G38" s="484">
        <v>59</v>
      </c>
      <c r="H38" s="485">
        <v>62</v>
      </c>
      <c r="I38" s="486">
        <v>16</v>
      </c>
      <c r="J38" s="484">
        <v>9</v>
      </c>
      <c r="K38" s="485">
        <v>12</v>
      </c>
      <c r="L38" s="486">
        <v>81</v>
      </c>
      <c r="M38" s="484">
        <v>67</v>
      </c>
      <c r="N38" s="485">
        <v>74</v>
      </c>
      <c r="O38" s="486">
        <v>20</v>
      </c>
      <c r="P38" s="484">
        <v>31</v>
      </c>
      <c r="Q38" s="485">
        <v>26</v>
      </c>
      <c r="R38" s="486">
        <v>65</v>
      </c>
      <c r="S38" s="484">
        <v>60</v>
      </c>
      <c r="T38" s="485">
        <v>62</v>
      </c>
      <c r="U38" s="486">
        <v>15</v>
      </c>
      <c r="V38" s="484">
        <v>9</v>
      </c>
      <c r="W38" s="485">
        <v>12</v>
      </c>
      <c r="X38" s="486">
        <v>80</v>
      </c>
      <c r="Y38" s="484">
        <v>69</v>
      </c>
      <c r="Z38" s="485">
        <v>74</v>
      </c>
      <c r="AA38" s="486">
        <v>22</v>
      </c>
      <c r="AB38" s="484">
        <v>34</v>
      </c>
      <c r="AC38" s="485">
        <v>28</v>
      </c>
      <c r="AD38" s="486">
        <v>67</v>
      </c>
      <c r="AE38" s="484">
        <v>59</v>
      </c>
      <c r="AF38" s="485">
        <v>62</v>
      </c>
      <c r="AG38" s="486">
        <v>12</v>
      </c>
      <c r="AH38" s="484">
        <v>7</v>
      </c>
      <c r="AI38" s="485">
        <v>10</v>
      </c>
      <c r="AJ38" s="486">
        <v>78</v>
      </c>
      <c r="AK38" s="484">
        <v>66</v>
      </c>
      <c r="AL38" s="485">
        <v>72</v>
      </c>
      <c r="AM38" s="486">
        <v>12</v>
      </c>
      <c r="AN38" s="484">
        <v>25</v>
      </c>
      <c r="AO38" s="485">
        <v>18</v>
      </c>
      <c r="AP38" s="486">
        <v>75</v>
      </c>
      <c r="AQ38" s="484">
        <v>68</v>
      </c>
      <c r="AR38" s="485">
        <v>71</v>
      </c>
      <c r="AS38" s="486">
        <v>14</v>
      </c>
      <c r="AT38" s="484">
        <v>7</v>
      </c>
      <c r="AU38" s="485">
        <v>10</v>
      </c>
      <c r="AV38" s="486">
        <v>88</v>
      </c>
      <c r="AW38" s="484">
        <v>75</v>
      </c>
      <c r="AX38" s="485">
        <v>82</v>
      </c>
      <c r="AY38" s="486">
        <v>12</v>
      </c>
      <c r="AZ38" s="484">
        <v>21</v>
      </c>
      <c r="BA38" s="485">
        <v>16</v>
      </c>
      <c r="BB38" s="486">
        <v>75</v>
      </c>
      <c r="BC38" s="484">
        <v>71</v>
      </c>
      <c r="BD38" s="485">
        <v>73</v>
      </c>
      <c r="BE38" s="486">
        <v>13</v>
      </c>
      <c r="BF38" s="484">
        <v>8</v>
      </c>
      <c r="BG38" s="485">
        <v>10</v>
      </c>
      <c r="BH38" s="486">
        <v>88</v>
      </c>
      <c r="BI38" s="484">
        <v>79</v>
      </c>
      <c r="BJ38" s="485">
        <v>84</v>
      </c>
      <c r="BK38" s="486">
        <v>15</v>
      </c>
      <c r="BL38" s="484">
        <v>25</v>
      </c>
      <c r="BM38" s="485">
        <v>20</v>
      </c>
      <c r="BN38" s="486">
        <v>72</v>
      </c>
      <c r="BO38" s="484">
        <v>67</v>
      </c>
      <c r="BP38" s="485">
        <v>70</v>
      </c>
      <c r="BQ38" s="486">
        <v>13</v>
      </c>
      <c r="BR38" s="484">
        <v>8</v>
      </c>
      <c r="BS38" s="485">
        <v>10</v>
      </c>
      <c r="BT38" s="486">
        <v>85</v>
      </c>
      <c r="BU38" s="484">
        <v>75</v>
      </c>
      <c r="BV38" s="485">
        <v>80</v>
      </c>
      <c r="BW38" s="486">
        <v>15</v>
      </c>
      <c r="BX38" s="484">
        <v>30</v>
      </c>
      <c r="BY38" s="485">
        <v>23</v>
      </c>
      <c r="BZ38" s="486">
        <v>73</v>
      </c>
      <c r="CA38" s="484">
        <v>64</v>
      </c>
      <c r="CB38" s="485">
        <v>68</v>
      </c>
      <c r="CC38" s="486">
        <v>12</v>
      </c>
      <c r="CD38" s="484">
        <v>6</v>
      </c>
      <c r="CE38" s="485">
        <v>9</v>
      </c>
      <c r="CF38" s="486">
        <v>85</v>
      </c>
      <c r="CG38" s="484">
        <v>70</v>
      </c>
      <c r="CH38" s="485">
        <v>77</v>
      </c>
      <c r="CI38" s="486">
        <v>14</v>
      </c>
      <c r="CJ38" s="484">
        <v>27</v>
      </c>
      <c r="CK38" s="485">
        <v>20</v>
      </c>
      <c r="CL38" s="486">
        <v>75</v>
      </c>
      <c r="CM38" s="484">
        <v>67</v>
      </c>
      <c r="CN38" s="485">
        <v>71</v>
      </c>
      <c r="CO38" s="486">
        <v>12</v>
      </c>
      <c r="CP38" s="484">
        <v>6</v>
      </c>
      <c r="CQ38" s="485">
        <v>9</v>
      </c>
      <c r="CR38" s="486">
        <v>86</v>
      </c>
      <c r="CS38" s="484">
        <v>73</v>
      </c>
      <c r="CT38" s="485">
        <v>80</v>
      </c>
      <c r="CU38" s="486">
        <v>34</v>
      </c>
      <c r="CV38" s="484">
        <v>49</v>
      </c>
      <c r="CW38" s="485">
        <v>42</v>
      </c>
      <c r="CX38" s="486">
        <v>54</v>
      </c>
      <c r="CY38" s="484">
        <v>43</v>
      </c>
      <c r="CZ38" s="485">
        <v>49</v>
      </c>
      <c r="DA38" s="486">
        <v>12</v>
      </c>
      <c r="DB38" s="484">
        <v>8</v>
      </c>
      <c r="DC38" s="485">
        <v>10</v>
      </c>
      <c r="DD38" s="486">
        <v>66</v>
      </c>
      <c r="DE38" s="484">
        <v>51</v>
      </c>
      <c r="DF38" s="485">
        <v>58</v>
      </c>
      <c r="DG38" s="486">
        <v>40</v>
      </c>
      <c r="DH38" s="484">
        <v>57</v>
      </c>
      <c r="DI38" s="485">
        <v>49</v>
      </c>
      <c r="DJ38" s="486">
        <v>52</v>
      </c>
      <c r="DK38" s="484">
        <v>39</v>
      </c>
      <c r="DL38" s="485">
        <v>45</v>
      </c>
      <c r="DM38" s="486">
        <v>8</v>
      </c>
      <c r="DN38" s="484">
        <v>4</v>
      </c>
      <c r="DO38" s="485">
        <v>6</v>
      </c>
      <c r="DP38" s="486">
        <v>60</v>
      </c>
      <c r="DQ38" s="484">
        <v>43</v>
      </c>
      <c r="DR38" s="485">
        <v>51</v>
      </c>
      <c r="DS38" s="486">
        <v>36</v>
      </c>
      <c r="DT38" s="484">
        <v>45</v>
      </c>
      <c r="DU38" s="485">
        <v>40</v>
      </c>
      <c r="DV38" s="486">
        <v>57</v>
      </c>
      <c r="DW38" s="484">
        <v>48</v>
      </c>
      <c r="DX38" s="485">
        <v>53</v>
      </c>
      <c r="DY38" s="486">
        <v>7</v>
      </c>
      <c r="DZ38" s="484">
        <v>7</v>
      </c>
      <c r="EA38" s="485">
        <v>7</v>
      </c>
      <c r="EB38" s="486">
        <v>64</v>
      </c>
      <c r="EC38" s="484">
        <v>55</v>
      </c>
      <c r="ED38" s="485">
        <v>60</v>
      </c>
      <c r="EE38" s="486">
        <v>30</v>
      </c>
      <c r="EF38" s="484">
        <v>39</v>
      </c>
      <c r="EG38" s="485">
        <v>35</v>
      </c>
      <c r="EH38" s="486">
        <v>64</v>
      </c>
      <c r="EI38" s="484">
        <v>55</v>
      </c>
      <c r="EJ38" s="485">
        <v>59</v>
      </c>
      <c r="EK38" s="486">
        <v>6</v>
      </c>
      <c r="EL38" s="484">
        <v>6</v>
      </c>
      <c r="EM38" s="485">
        <v>6</v>
      </c>
      <c r="EN38" s="486">
        <v>70</v>
      </c>
      <c r="EO38" s="484">
        <v>61</v>
      </c>
      <c r="EP38" s="485">
        <v>65</v>
      </c>
      <c r="EQ38" s="486">
        <v>21</v>
      </c>
      <c r="ER38" s="484">
        <v>33</v>
      </c>
      <c r="ES38" s="485">
        <v>27</v>
      </c>
      <c r="ET38" s="486">
        <v>72</v>
      </c>
      <c r="EU38" s="484">
        <v>63</v>
      </c>
      <c r="EV38" s="485">
        <v>67</v>
      </c>
      <c r="EW38" s="486">
        <v>7</v>
      </c>
      <c r="EX38" s="484">
        <v>4</v>
      </c>
      <c r="EY38" s="485">
        <v>5</v>
      </c>
      <c r="EZ38" s="486">
        <v>79</v>
      </c>
      <c r="FA38" s="484">
        <v>67</v>
      </c>
      <c r="FB38" s="485">
        <v>73</v>
      </c>
      <c r="FC38" s="486">
        <v>23</v>
      </c>
      <c r="FD38" s="484">
        <v>32</v>
      </c>
      <c r="FE38" s="485">
        <v>27</v>
      </c>
      <c r="FF38" s="486">
        <v>71</v>
      </c>
      <c r="FG38" s="484">
        <v>62</v>
      </c>
      <c r="FH38" s="485">
        <v>67</v>
      </c>
      <c r="FI38" s="486">
        <v>6</v>
      </c>
      <c r="FJ38" s="484">
        <v>6</v>
      </c>
      <c r="FK38" s="485">
        <v>6</v>
      </c>
      <c r="FL38" s="486">
        <v>77</v>
      </c>
      <c r="FM38" s="484">
        <v>68</v>
      </c>
      <c r="FN38" s="485">
        <v>73</v>
      </c>
      <c r="FO38" s="486">
        <v>15</v>
      </c>
      <c r="FP38" s="484">
        <v>18</v>
      </c>
      <c r="FQ38" s="485">
        <v>16</v>
      </c>
      <c r="FR38" s="486">
        <v>80</v>
      </c>
      <c r="FS38" s="484">
        <v>75</v>
      </c>
      <c r="FT38" s="485">
        <v>77</v>
      </c>
      <c r="FU38" s="486">
        <v>5</v>
      </c>
      <c r="FV38" s="484">
        <v>7</v>
      </c>
      <c r="FW38" s="485">
        <v>6</v>
      </c>
      <c r="FX38" s="486">
        <v>85</v>
      </c>
      <c r="FY38" s="484">
        <v>82</v>
      </c>
      <c r="FZ38" s="485">
        <v>84</v>
      </c>
      <c r="GA38" s="486">
        <v>13</v>
      </c>
      <c r="GB38" s="484">
        <v>31</v>
      </c>
      <c r="GC38" s="485">
        <v>22</v>
      </c>
      <c r="GD38" s="486">
        <v>75</v>
      </c>
      <c r="GE38" s="484">
        <v>64</v>
      </c>
      <c r="GF38" s="485">
        <v>70</v>
      </c>
      <c r="GG38" s="486">
        <v>11</v>
      </c>
      <c r="GH38" s="484">
        <v>5</v>
      </c>
      <c r="GI38" s="485">
        <v>8</v>
      </c>
      <c r="GJ38" s="486">
        <v>87</v>
      </c>
      <c r="GK38" s="484">
        <v>69</v>
      </c>
      <c r="GL38" s="485">
        <v>78</v>
      </c>
      <c r="GM38" s="486">
        <v>15</v>
      </c>
      <c r="GN38" s="484">
        <v>33</v>
      </c>
      <c r="GO38" s="485">
        <v>24</v>
      </c>
      <c r="GP38" s="486">
        <v>75</v>
      </c>
      <c r="GQ38" s="484">
        <v>63</v>
      </c>
      <c r="GR38" s="485">
        <v>69</v>
      </c>
      <c r="GS38" s="486">
        <v>10</v>
      </c>
      <c r="GT38" s="484">
        <v>4</v>
      </c>
      <c r="GU38" s="485">
        <v>7</v>
      </c>
      <c r="GV38" s="486">
        <v>85</v>
      </c>
      <c r="GW38" s="484">
        <v>67</v>
      </c>
      <c r="GX38" s="485">
        <v>76</v>
      </c>
    </row>
    <row r="39" spans="1:206" x14ac:dyDescent="0.35">
      <c r="B39" t="s">
        <v>430</v>
      </c>
      <c r="C39" s="486">
        <v>10</v>
      </c>
      <c r="D39" s="484">
        <v>19</v>
      </c>
      <c r="E39" s="485">
        <v>14</v>
      </c>
      <c r="F39" s="486">
        <v>61</v>
      </c>
      <c r="G39" s="484">
        <v>63</v>
      </c>
      <c r="H39" s="485">
        <v>62</v>
      </c>
      <c r="I39" s="486">
        <v>29</v>
      </c>
      <c r="J39" s="484">
        <v>18</v>
      </c>
      <c r="K39" s="485">
        <v>23</v>
      </c>
      <c r="L39" s="486">
        <v>90</v>
      </c>
      <c r="M39" s="484">
        <v>81</v>
      </c>
      <c r="N39" s="485">
        <v>86</v>
      </c>
      <c r="O39" s="486">
        <v>10</v>
      </c>
      <c r="P39" s="484">
        <v>18</v>
      </c>
      <c r="Q39" s="485">
        <v>14</v>
      </c>
      <c r="R39" s="486">
        <v>62</v>
      </c>
      <c r="S39" s="484">
        <v>62</v>
      </c>
      <c r="T39" s="485">
        <v>62</v>
      </c>
      <c r="U39" s="486">
        <v>28</v>
      </c>
      <c r="V39" s="484">
        <v>20</v>
      </c>
      <c r="W39" s="485">
        <v>24</v>
      </c>
      <c r="X39" s="486">
        <v>90</v>
      </c>
      <c r="Y39" s="484">
        <v>82</v>
      </c>
      <c r="Z39" s="485">
        <v>86</v>
      </c>
      <c r="AA39" s="486">
        <v>12</v>
      </c>
      <c r="AB39" s="484">
        <v>20</v>
      </c>
      <c r="AC39" s="485">
        <v>16</v>
      </c>
      <c r="AD39" s="486">
        <v>65</v>
      </c>
      <c r="AE39" s="484">
        <v>63</v>
      </c>
      <c r="AF39" s="485">
        <v>64</v>
      </c>
      <c r="AG39" s="486">
        <v>23</v>
      </c>
      <c r="AH39" s="484">
        <v>16</v>
      </c>
      <c r="AI39" s="485">
        <v>19</v>
      </c>
      <c r="AJ39" s="486">
        <v>88</v>
      </c>
      <c r="AK39" s="484">
        <v>80</v>
      </c>
      <c r="AL39" s="485">
        <v>84</v>
      </c>
      <c r="AM39" s="486">
        <v>5</v>
      </c>
      <c r="AN39" s="484">
        <v>14</v>
      </c>
      <c r="AO39" s="485">
        <v>10</v>
      </c>
      <c r="AP39" s="486">
        <v>69</v>
      </c>
      <c r="AQ39" s="484">
        <v>71</v>
      </c>
      <c r="AR39" s="485">
        <v>70</v>
      </c>
      <c r="AS39" s="486">
        <v>25</v>
      </c>
      <c r="AT39" s="484">
        <v>14</v>
      </c>
      <c r="AU39" s="485">
        <v>20</v>
      </c>
      <c r="AV39" s="486">
        <v>95</v>
      </c>
      <c r="AW39" s="484">
        <v>86</v>
      </c>
      <c r="AX39" s="485">
        <v>90</v>
      </c>
      <c r="AY39" s="486">
        <v>5</v>
      </c>
      <c r="AZ39" s="484">
        <v>11</v>
      </c>
      <c r="BA39" s="485">
        <v>8</v>
      </c>
      <c r="BB39" s="486">
        <v>70</v>
      </c>
      <c r="BC39" s="484">
        <v>72</v>
      </c>
      <c r="BD39" s="485">
        <v>71</v>
      </c>
      <c r="BE39" s="486">
        <v>25</v>
      </c>
      <c r="BF39" s="484">
        <v>17</v>
      </c>
      <c r="BG39" s="485">
        <v>21</v>
      </c>
      <c r="BH39" s="486">
        <v>95</v>
      </c>
      <c r="BI39" s="484">
        <v>89</v>
      </c>
      <c r="BJ39" s="485">
        <v>92</v>
      </c>
      <c r="BK39" s="486">
        <v>8</v>
      </c>
      <c r="BL39" s="484">
        <v>14</v>
      </c>
      <c r="BM39" s="485">
        <v>11</v>
      </c>
      <c r="BN39" s="486">
        <v>69</v>
      </c>
      <c r="BO39" s="484">
        <v>70</v>
      </c>
      <c r="BP39" s="485">
        <v>70</v>
      </c>
      <c r="BQ39" s="486">
        <v>23</v>
      </c>
      <c r="BR39" s="484">
        <v>16</v>
      </c>
      <c r="BS39" s="485">
        <v>19</v>
      </c>
      <c r="BT39" s="486">
        <v>92</v>
      </c>
      <c r="BU39" s="484">
        <v>86</v>
      </c>
      <c r="BV39" s="485">
        <v>89</v>
      </c>
      <c r="BW39" s="486">
        <v>7</v>
      </c>
      <c r="BX39" s="484">
        <v>17</v>
      </c>
      <c r="BY39" s="485">
        <v>12</v>
      </c>
      <c r="BZ39" s="486">
        <v>71</v>
      </c>
      <c r="CA39" s="484">
        <v>70</v>
      </c>
      <c r="CB39" s="485">
        <v>71</v>
      </c>
      <c r="CC39" s="486">
        <v>22</v>
      </c>
      <c r="CD39" s="484">
        <v>12</v>
      </c>
      <c r="CE39" s="485">
        <v>17</v>
      </c>
      <c r="CF39" s="486">
        <v>93</v>
      </c>
      <c r="CG39" s="484">
        <v>83</v>
      </c>
      <c r="CH39" s="485">
        <v>88</v>
      </c>
      <c r="CI39" s="486">
        <v>7</v>
      </c>
      <c r="CJ39" s="484">
        <v>15</v>
      </c>
      <c r="CK39" s="485">
        <v>11</v>
      </c>
      <c r="CL39" s="486">
        <v>72</v>
      </c>
      <c r="CM39" s="484">
        <v>72</v>
      </c>
      <c r="CN39" s="485">
        <v>72</v>
      </c>
      <c r="CO39" s="486">
        <v>21</v>
      </c>
      <c r="CP39" s="484">
        <v>13</v>
      </c>
      <c r="CQ39" s="485">
        <v>17</v>
      </c>
      <c r="CR39" s="486">
        <v>93</v>
      </c>
      <c r="CS39" s="484">
        <v>85</v>
      </c>
      <c r="CT39" s="485">
        <v>89</v>
      </c>
      <c r="CU39" s="486">
        <v>17</v>
      </c>
      <c r="CV39" s="484">
        <v>28</v>
      </c>
      <c r="CW39" s="485">
        <v>23</v>
      </c>
      <c r="CX39" s="486">
        <v>58</v>
      </c>
      <c r="CY39" s="484">
        <v>54</v>
      </c>
      <c r="CZ39" s="485">
        <v>55</v>
      </c>
      <c r="DA39" s="486">
        <v>25</v>
      </c>
      <c r="DB39" s="484">
        <v>18</v>
      </c>
      <c r="DC39" s="485">
        <v>22</v>
      </c>
      <c r="DD39" s="486">
        <v>83</v>
      </c>
      <c r="DE39" s="484">
        <v>72</v>
      </c>
      <c r="DF39" s="485">
        <v>77</v>
      </c>
      <c r="DG39" s="486">
        <v>22</v>
      </c>
      <c r="DH39" s="484">
        <v>37</v>
      </c>
      <c r="DI39" s="485">
        <v>30</v>
      </c>
      <c r="DJ39" s="486">
        <v>60</v>
      </c>
      <c r="DK39" s="484">
        <v>53</v>
      </c>
      <c r="DL39" s="485">
        <v>57</v>
      </c>
      <c r="DM39" s="486">
        <v>18</v>
      </c>
      <c r="DN39" s="484">
        <v>10</v>
      </c>
      <c r="DO39" s="485">
        <v>14</v>
      </c>
      <c r="DP39" s="486">
        <v>78</v>
      </c>
      <c r="DQ39" s="484">
        <v>63</v>
      </c>
      <c r="DR39" s="485">
        <v>70</v>
      </c>
      <c r="DS39" s="486">
        <v>19</v>
      </c>
      <c r="DT39" s="484">
        <v>26</v>
      </c>
      <c r="DU39" s="485">
        <v>23</v>
      </c>
      <c r="DV39" s="486">
        <v>65</v>
      </c>
      <c r="DW39" s="484">
        <v>57</v>
      </c>
      <c r="DX39" s="485">
        <v>61</v>
      </c>
      <c r="DY39" s="486">
        <v>16</v>
      </c>
      <c r="DZ39" s="484">
        <v>17</v>
      </c>
      <c r="EA39" s="485">
        <v>16</v>
      </c>
      <c r="EB39" s="486">
        <v>81</v>
      </c>
      <c r="EC39" s="484">
        <v>74</v>
      </c>
      <c r="ED39" s="485">
        <v>77</v>
      </c>
      <c r="EE39" s="486">
        <v>15</v>
      </c>
      <c r="EF39" s="484">
        <v>22</v>
      </c>
      <c r="EG39" s="485">
        <v>18</v>
      </c>
      <c r="EH39" s="486">
        <v>71</v>
      </c>
      <c r="EI39" s="484">
        <v>64</v>
      </c>
      <c r="EJ39" s="485">
        <v>67</v>
      </c>
      <c r="EK39" s="486">
        <v>14</v>
      </c>
      <c r="EL39" s="484">
        <v>14</v>
      </c>
      <c r="EM39" s="485">
        <v>14</v>
      </c>
      <c r="EN39" s="486">
        <v>85</v>
      </c>
      <c r="EO39" s="484">
        <v>78</v>
      </c>
      <c r="EP39" s="485">
        <v>82</v>
      </c>
      <c r="EQ39" s="486">
        <v>10</v>
      </c>
      <c r="ER39" s="484">
        <v>18</v>
      </c>
      <c r="ES39" s="485">
        <v>14</v>
      </c>
      <c r="ET39" s="486">
        <v>75</v>
      </c>
      <c r="EU39" s="484">
        <v>71</v>
      </c>
      <c r="EV39" s="485">
        <v>73</v>
      </c>
      <c r="EW39" s="486">
        <v>15</v>
      </c>
      <c r="EX39" s="484">
        <v>11</v>
      </c>
      <c r="EY39" s="485">
        <v>13</v>
      </c>
      <c r="EZ39" s="486">
        <v>90</v>
      </c>
      <c r="FA39" s="484">
        <v>82</v>
      </c>
      <c r="FB39" s="485">
        <v>86</v>
      </c>
      <c r="FC39" s="486">
        <v>11</v>
      </c>
      <c r="FD39" s="484">
        <v>17</v>
      </c>
      <c r="FE39" s="485">
        <v>14</v>
      </c>
      <c r="FF39" s="486">
        <v>75</v>
      </c>
      <c r="FG39" s="484">
        <v>68</v>
      </c>
      <c r="FH39" s="485">
        <v>71</v>
      </c>
      <c r="FI39" s="486">
        <v>14</v>
      </c>
      <c r="FJ39" s="484">
        <v>15</v>
      </c>
      <c r="FK39" s="485">
        <v>15</v>
      </c>
      <c r="FL39" s="486">
        <v>89</v>
      </c>
      <c r="FM39" s="484">
        <v>83</v>
      </c>
      <c r="FN39" s="485">
        <v>86</v>
      </c>
      <c r="FO39" s="486">
        <v>7</v>
      </c>
      <c r="FP39" s="484">
        <v>9</v>
      </c>
      <c r="FQ39" s="485">
        <v>8</v>
      </c>
      <c r="FR39" s="486">
        <v>82</v>
      </c>
      <c r="FS39" s="484">
        <v>77</v>
      </c>
      <c r="FT39" s="485">
        <v>80</v>
      </c>
      <c r="FU39" s="486">
        <v>10</v>
      </c>
      <c r="FV39" s="484">
        <v>14</v>
      </c>
      <c r="FW39" s="485">
        <v>12</v>
      </c>
      <c r="FX39" s="486">
        <v>93</v>
      </c>
      <c r="FY39" s="484">
        <v>91</v>
      </c>
      <c r="FZ39" s="485">
        <v>92</v>
      </c>
      <c r="GA39" s="486">
        <v>6</v>
      </c>
      <c r="GB39" s="484">
        <v>18</v>
      </c>
      <c r="GC39" s="485">
        <v>12</v>
      </c>
      <c r="GD39" s="486">
        <v>72</v>
      </c>
      <c r="GE39" s="484">
        <v>73</v>
      </c>
      <c r="GF39" s="485">
        <v>73</v>
      </c>
      <c r="GG39" s="486">
        <v>22</v>
      </c>
      <c r="GH39" s="484">
        <v>9</v>
      </c>
      <c r="GI39" s="485">
        <v>15</v>
      </c>
      <c r="GJ39" s="486">
        <v>94</v>
      </c>
      <c r="GK39" s="484">
        <v>82</v>
      </c>
      <c r="GL39" s="485">
        <v>88</v>
      </c>
      <c r="GM39" s="486">
        <v>7</v>
      </c>
      <c r="GN39" s="484">
        <v>18</v>
      </c>
      <c r="GO39" s="485">
        <v>13</v>
      </c>
      <c r="GP39" s="486">
        <v>74</v>
      </c>
      <c r="GQ39" s="484">
        <v>73</v>
      </c>
      <c r="GR39" s="485">
        <v>73</v>
      </c>
      <c r="GS39" s="486">
        <v>19</v>
      </c>
      <c r="GT39" s="484">
        <v>9</v>
      </c>
      <c r="GU39" s="485">
        <v>14</v>
      </c>
      <c r="GV39" s="486">
        <v>93</v>
      </c>
      <c r="GW39" s="484">
        <v>82</v>
      </c>
      <c r="GX39" s="485">
        <v>87</v>
      </c>
    </row>
    <row r="40" spans="1:206" x14ac:dyDescent="0.35">
      <c r="B40" t="s">
        <v>223</v>
      </c>
      <c r="C40" s="486">
        <v>11</v>
      </c>
      <c r="D40" s="484">
        <v>21</v>
      </c>
      <c r="E40" s="485">
        <v>16</v>
      </c>
      <c r="F40" s="486">
        <v>62</v>
      </c>
      <c r="G40" s="484">
        <v>62</v>
      </c>
      <c r="H40" s="485">
        <v>62</v>
      </c>
      <c r="I40" s="486">
        <v>27</v>
      </c>
      <c r="J40" s="484">
        <v>16</v>
      </c>
      <c r="K40" s="485">
        <v>21</v>
      </c>
      <c r="L40" s="486">
        <v>89</v>
      </c>
      <c r="M40" s="484">
        <v>79</v>
      </c>
      <c r="N40" s="485">
        <v>84</v>
      </c>
      <c r="O40" s="486">
        <v>12</v>
      </c>
      <c r="P40" s="484">
        <v>21</v>
      </c>
      <c r="Q40" s="485">
        <v>16</v>
      </c>
      <c r="R40" s="486">
        <v>62</v>
      </c>
      <c r="S40" s="484">
        <v>61</v>
      </c>
      <c r="T40" s="485">
        <v>62</v>
      </c>
      <c r="U40" s="486">
        <v>26</v>
      </c>
      <c r="V40" s="484">
        <v>18</v>
      </c>
      <c r="W40" s="485">
        <v>22</v>
      </c>
      <c r="X40" s="486">
        <v>88</v>
      </c>
      <c r="Y40" s="484">
        <v>79</v>
      </c>
      <c r="Z40" s="485">
        <v>84</v>
      </c>
      <c r="AA40" s="486">
        <v>13</v>
      </c>
      <c r="AB40" s="484">
        <v>23</v>
      </c>
      <c r="AC40" s="485">
        <v>18</v>
      </c>
      <c r="AD40" s="486">
        <v>66</v>
      </c>
      <c r="AE40" s="484">
        <v>62</v>
      </c>
      <c r="AF40" s="485">
        <v>64</v>
      </c>
      <c r="AG40" s="486">
        <v>21</v>
      </c>
      <c r="AH40" s="484">
        <v>15</v>
      </c>
      <c r="AI40" s="485">
        <v>18</v>
      </c>
      <c r="AJ40" s="486">
        <v>87</v>
      </c>
      <c r="AK40" s="484">
        <v>77</v>
      </c>
      <c r="AL40" s="485">
        <v>82</v>
      </c>
      <c r="AM40" s="486">
        <v>7</v>
      </c>
      <c r="AN40" s="484">
        <v>16</v>
      </c>
      <c r="AO40" s="485">
        <v>11</v>
      </c>
      <c r="AP40" s="486">
        <v>70</v>
      </c>
      <c r="AQ40" s="484">
        <v>71</v>
      </c>
      <c r="AR40" s="485">
        <v>71</v>
      </c>
      <c r="AS40" s="486">
        <v>23</v>
      </c>
      <c r="AT40" s="484">
        <v>13</v>
      </c>
      <c r="AU40" s="485">
        <v>18</v>
      </c>
      <c r="AV40" s="486">
        <v>93</v>
      </c>
      <c r="AW40" s="484">
        <v>84</v>
      </c>
      <c r="AX40" s="485">
        <v>89</v>
      </c>
      <c r="AY40" s="486">
        <v>6</v>
      </c>
      <c r="AZ40" s="484">
        <v>13</v>
      </c>
      <c r="BA40" s="485">
        <v>10</v>
      </c>
      <c r="BB40" s="486">
        <v>71</v>
      </c>
      <c r="BC40" s="484">
        <v>72</v>
      </c>
      <c r="BD40" s="485">
        <v>71</v>
      </c>
      <c r="BE40" s="486">
        <v>23</v>
      </c>
      <c r="BF40" s="484">
        <v>15</v>
      </c>
      <c r="BG40" s="485">
        <v>19</v>
      </c>
      <c r="BH40" s="486">
        <v>94</v>
      </c>
      <c r="BI40" s="484">
        <v>87</v>
      </c>
      <c r="BJ40" s="485">
        <v>90</v>
      </c>
      <c r="BK40" s="486">
        <v>9</v>
      </c>
      <c r="BL40" s="484">
        <v>16</v>
      </c>
      <c r="BM40" s="485">
        <v>13</v>
      </c>
      <c r="BN40" s="486">
        <v>70</v>
      </c>
      <c r="BO40" s="484">
        <v>69</v>
      </c>
      <c r="BP40" s="485">
        <v>70</v>
      </c>
      <c r="BQ40" s="486">
        <v>21</v>
      </c>
      <c r="BR40" s="484">
        <v>14</v>
      </c>
      <c r="BS40" s="485">
        <v>18</v>
      </c>
      <c r="BT40" s="486">
        <v>91</v>
      </c>
      <c r="BU40" s="484">
        <v>84</v>
      </c>
      <c r="BV40" s="485">
        <v>87</v>
      </c>
      <c r="BW40" s="486">
        <v>9</v>
      </c>
      <c r="BX40" s="484">
        <v>20</v>
      </c>
      <c r="BY40" s="485">
        <v>14</v>
      </c>
      <c r="BZ40" s="486">
        <v>71</v>
      </c>
      <c r="CA40" s="484">
        <v>69</v>
      </c>
      <c r="CB40" s="485">
        <v>70</v>
      </c>
      <c r="CC40" s="486">
        <v>20</v>
      </c>
      <c r="CD40" s="484">
        <v>11</v>
      </c>
      <c r="CE40" s="485">
        <v>16</v>
      </c>
      <c r="CF40" s="486">
        <v>91</v>
      </c>
      <c r="CG40" s="484">
        <v>80</v>
      </c>
      <c r="CH40" s="485">
        <v>86</v>
      </c>
      <c r="CI40" s="486">
        <v>8</v>
      </c>
      <c r="CJ40" s="484">
        <v>17</v>
      </c>
      <c r="CK40" s="485">
        <v>13</v>
      </c>
      <c r="CL40" s="486">
        <v>73</v>
      </c>
      <c r="CM40" s="484">
        <v>71</v>
      </c>
      <c r="CN40" s="485">
        <v>72</v>
      </c>
      <c r="CO40" s="486">
        <v>19</v>
      </c>
      <c r="CP40" s="484">
        <v>12</v>
      </c>
      <c r="CQ40" s="485">
        <v>15</v>
      </c>
      <c r="CR40" s="486">
        <v>92</v>
      </c>
      <c r="CS40" s="484">
        <v>83</v>
      </c>
      <c r="CT40" s="485">
        <v>87</v>
      </c>
      <c r="CU40" s="486">
        <v>20</v>
      </c>
      <c r="CV40" s="484">
        <v>32</v>
      </c>
      <c r="CW40" s="485">
        <v>26</v>
      </c>
      <c r="CX40" s="486">
        <v>57</v>
      </c>
      <c r="CY40" s="484">
        <v>52</v>
      </c>
      <c r="CZ40" s="485">
        <v>54</v>
      </c>
      <c r="DA40" s="486">
        <v>23</v>
      </c>
      <c r="DB40" s="484">
        <v>17</v>
      </c>
      <c r="DC40" s="485">
        <v>20</v>
      </c>
      <c r="DD40" s="486">
        <v>80</v>
      </c>
      <c r="DE40" s="484">
        <v>68</v>
      </c>
      <c r="DF40" s="485">
        <v>74</v>
      </c>
      <c r="DG40" s="486">
        <v>25</v>
      </c>
      <c r="DH40" s="484">
        <v>41</v>
      </c>
      <c r="DI40" s="485">
        <v>33</v>
      </c>
      <c r="DJ40" s="486">
        <v>59</v>
      </c>
      <c r="DK40" s="484">
        <v>51</v>
      </c>
      <c r="DL40" s="485">
        <v>55</v>
      </c>
      <c r="DM40" s="486">
        <v>16</v>
      </c>
      <c r="DN40" s="484">
        <v>9</v>
      </c>
      <c r="DO40" s="485">
        <v>12</v>
      </c>
      <c r="DP40" s="486">
        <v>75</v>
      </c>
      <c r="DQ40" s="484">
        <v>59</v>
      </c>
      <c r="DR40" s="485">
        <v>67</v>
      </c>
      <c r="DS40" s="486">
        <v>22</v>
      </c>
      <c r="DT40" s="484">
        <v>29</v>
      </c>
      <c r="DU40" s="485">
        <v>26</v>
      </c>
      <c r="DV40" s="486">
        <v>64</v>
      </c>
      <c r="DW40" s="484">
        <v>56</v>
      </c>
      <c r="DX40" s="485">
        <v>60</v>
      </c>
      <c r="DY40" s="486">
        <v>14</v>
      </c>
      <c r="DZ40" s="484">
        <v>15</v>
      </c>
      <c r="EA40" s="485">
        <v>14</v>
      </c>
      <c r="EB40" s="486">
        <v>78</v>
      </c>
      <c r="EC40" s="484">
        <v>71</v>
      </c>
      <c r="ED40" s="485">
        <v>74</v>
      </c>
      <c r="EE40" s="486">
        <v>18</v>
      </c>
      <c r="EF40" s="484">
        <v>25</v>
      </c>
      <c r="EG40" s="485">
        <v>21</v>
      </c>
      <c r="EH40" s="486">
        <v>69</v>
      </c>
      <c r="EI40" s="484">
        <v>62</v>
      </c>
      <c r="EJ40" s="485">
        <v>66</v>
      </c>
      <c r="EK40" s="486">
        <v>13</v>
      </c>
      <c r="EL40" s="484">
        <v>13</v>
      </c>
      <c r="EM40" s="485">
        <v>13</v>
      </c>
      <c r="EN40" s="486">
        <v>82</v>
      </c>
      <c r="EO40" s="484">
        <v>75</v>
      </c>
      <c r="EP40" s="485">
        <v>79</v>
      </c>
      <c r="EQ40" s="486">
        <v>12</v>
      </c>
      <c r="ER40" s="484">
        <v>21</v>
      </c>
      <c r="ES40" s="485">
        <v>16</v>
      </c>
      <c r="ET40" s="486">
        <v>74</v>
      </c>
      <c r="EU40" s="484">
        <v>69</v>
      </c>
      <c r="EV40" s="485">
        <v>72</v>
      </c>
      <c r="EW40" s="486">
        <v>14</v>
      </c>
      <c r="EX40" s="484">
        <v>10</v>
      </c>
      <c r="EY40" s="485">
        <v>12</v>
      </c>
      <c r="EZ40" s="486">
        <v>88</v>
      </c>
      <c r="FA40" s="484">
        <v>79</v>
      </c>
      <c r="FB40" s="485">
        <v>84</v>
      </c>
      <c r="FC40" s="486">
        <v>13</v>
      </c>
      <c r="FD40" s="484">
        <v>20</v>
      </c>
      <c r="FE40" s="485">
        <v>17</v>
      </c>
      <c r="FF40" s="486">
        <v>74</v>
      </c>
      <c r="FG40" s="484">
        <v>67</v>
      </c>
      <c r="FH40" s="485">
        <v>70</v>
      </c>
      <c r="FI40" s="486">
        <v>13</v>
      </c>
      <c r="FJ40" s="484">
        <v>13</v>
      </c>
      <c r="FK40" s="485">
        <v>13</v>
      </c>
      <c r="FL40" s="486">
        <v>87</v>
      </c>
      <c r="FM40" s="484">
        <v>80</v>
      </c>
      <c r="FN40" s="485">
        <v>83</v>
      </c>
      <c r="FO40" s="486">
        <v>9</v>
      </c>
      <c r="FP40" s="484">
        <v>11</v>
      </c>
      <c r="FQ40" s="485">
        <v>10</v>
      </c>
      <c r="FR40" s="486">
        <v>82</v>
      </c>
      <c r="FS40" s="484">
        <v>77</v>
      </c>
      <c r="FT40" s="485">
        <v>79</v>
      </c>
      <c r="FU40" s="486">
        <v>10</v>
      </c>
      <c r="FV40" s="484">
        <v>13</v>
      </c>
      <c r="FW40" s="485">
        <v>11</v>
      </c>
      <c r="FX40" s="486">
        <v>91</v>
      </c>
      <c r="FY40" s="484">
        <v>89</v>
      </c>
      <c r="FZ40" s="485">
        <v>90</v>
      </c>
      <c r="GA40" s="486">
        <v>7</v>
      </c>
      <c r="GB40" s="484">
        <v>20</v>
      </c>
      <c r="GC40" s="485">
        <v>14</v>
      </c>
      <c r="GD40" s="486">
        <v>73</v>
      </c>
      <c r="GE40" s="484">
        <v>71</v>
      </c>
      <c r="GF40" s="485">
        <v>72</v>
      </c>
      <c r="GG40" s="486">
        <v>20</v>
      </c>
      <c r="GH40" s="484">
        <v>8</v>
      </c>
      <c r="GI40" s="485">
        <v>14</v>
      </c>
      <c r="GJ40" s="486">
        <v>93</v>
      </c>
      <c r="GK40" s="484">
        <v>80</v>
      </c>
      <c r="GL40" s="485">
        <v>86</v>
      </c>
      <c r="GM40" s="486">
        <v>9</v>
      </c>
      <c r="GN40" s="484">
        <v>21</v>
      </c>
      <c r="GO40" s="485">
        <v>15</v>
      </c>
      <c r="GP40" s="486">
        <v>74</v>
      </c>
      <c r="GQ40" s="484">
        <v>71</v>
      </c>
      <c r="GR40" s="485">
        <v>72</v>
      </c>
      <c r="GS40" s="486">
        <v>18</v>
      </c>
      <c r="GT40" s="484">
        <v>8</v>
      </c>
      <c r="GU40" s="485">
        <v>13</v>
      </c>
      <c r="GV40" s="486">
        <v>91</v>
      </c>
      <c r="GW40" s="484">
        <v>79</v>
      </c>
      <c r="GX40" s="485">
        <v>85</v>
      </c>
    </row>
    <row r="41" spans="1:206" x14ac:dyDescent="0.35">
      <c r="A41" t="s">
        <v>537</v>
      </c>
      <c r="B41" t="s">
        <v>559</v>
      </c>
      <c r="C41" s="486">
        <v>7</v>
      </c>
      <c r="D41" s="484">
        <v>15</v>
      </c>
      <c r="E41" s="485">
        <v>11</v>
      </c>
      <c r="F41" s="486">
        <v>55</v>
      </c>
      <c r="G41" s="484">
        <v>61</v>
      </c>
      <c r="H41" s="485">
        <v>58</v>
      </c>
      <c r="I41" s="486">
        <v>38</v>
      </c>
      <c r="J41" s="484">
        <v>25</v>
      </c>
      <c r="K41" s="485">
        <v>31</v>
      </c>
      <c r="L41" s="486">
        <v>93</v>
      </c>
      <c r="M41" s="484">
        <v>85</v>
      </c>
      <c r="N41" s="485">
        <v>89</v>
      </c>
      <c r="O41" s="486">
        <v>8</v>
      </c>
      <c r="P41" s="484">
        <v>14</v>
      </c>
      <c r="Q41" s="485">
        <v>11</v>
      </c>
      <c r="R41" s="486">
        <v>56</v>
      </c>
      <c r="S41" s="484">
        <v>59</v>
      </c>
      <c r="T41" s="485">
        <v>58</v>
      </c>
      <c r="U41" s="486">
        <v>37</v>
      </c>
      <c r="V41" s="484">
        <v>27</v>
      </c>
      <c r="W41" s="485">
        <v>32</v>
      </c>
      <c r="X41" s="486">
        <v>92</v>
      </c>
      <c r="Y41" s="484">
        <v>86</v>
      </c>
      <c r="Z41" s="485">
        <v>89</v>
      </c>
      <c r="AA41" s="486">
        <v>9</v>
      </c>
      <c r="AB41" s="484">
        <v>16</v>
      </c>
      <c r="AC41" s="485">
        <v>12</v>
      </c>
      <c r="AD41" s="486">
        <v>61</v>
      </c>
      <c r="AE41" s="484">
        <v>62</v>
      </c>
      <c r="AF41" s="485">
        <v>62</v>
      </c>
      <c r="AG41" s="486">
        <v>30</v>
      </c>
      <c r="AH41" s="484">
        <v>22</v>
      </c>
      <c r="AI41" s="485">
        <v>26</v>
      </c>
      <c r="AJ41" s="486">
        <v>91</v>
      </c>
      <c r="AK41" s="484">
        <v>84</v>
      </c>
      <c r="AL41" s="485">
        <v>88</v>
      </c>
      <c r="AM41" s="486">
        <v>4</v>
      </c>
      <c r="AN41" s="484">
        <v>10</v>
      </c>
      <c r="AO41" s="485">
        <v>7</v>
      </c>
      <c r="AP41" s="486">
        <v>64</v>
      </c>
      <c r="AQ41" s="484">
        <v>69</v>
      </c>
      <c r="AR41" s="485">
        <v>67</v>
      </c>
      <c r="AS41" s="486">
        <v>33</v>
      </c>
      <c r="AT41" s="484">
        <v>20</v>
      </c>
      <c r="AU41" s="485">
        <v>26</v>
      </c>
      <c r="AV41" s="486">
        <v>96</v>
      </c>
      <c r="AW41" s="484">
        <v>90</v>
      </c>
      <c r="AX41" s="485">
        <v>93</v>
      </c>
      <c r="AY41" s="486">
        <v>4</v>
      </c>
      <c r="AZ41" s="484">
        <v>9</v>
      </c>
      <c r="BA41" s="485">
        <v>6</v>
      </c>
      <c r="BB41" s="486">
        <v>64</v>
      </c>
      <c r="BC41" s="484">
        <v>69</v>
      </c>
      <c r="BD41" s="485">
        <v>67</v>
      </c>
      <c r="BE41" s="486">
        <v>32</v>
      </c>
      <c r="BF41" s="484">
        <v>22</v>
      </c>
      <c r="BG41" s="485">
        <v>27</v>
      </c>
      <c r="BH41" s="486">
        <v>96</v>
      </c>
      <c r="BI41" s="484">
        <v>91</v>
      </c>
      <c r="BJ41" s="485">
        <v>94</v>
      </c>
      <c r="BK41" s="486">
        <v>6</v>
      </c>
      <c r="BL41" s="484">
        <v>11</v>
      </c>
      <c r="BM41" s="485">
        <v>9</v>
      </c>
      <c r="BN41" s="486">
        <v>64</v>
      </c>
      <c r="BO41" s="484">
        <v>67</v>
      </c>
      <c r="BP41" s="485">
        <v>66</v>
      </c>
      <c r="BQ41" s="486">
        <v>30</v>
      </c>
      <c r="BR41" s="484">
        <v>22</v>
      </c>
      <c r="BS41" s="485">
        <v>25</v>
      </c>
      <c r="BT41" s="486">
        <v>94</v>
      </c>
      <c r="BU41" s="484">
        <v>89</v>
      </c>
      <c r="BV41" s="485">
        <v>91</v>
      </c>
      <c r="BW41" s="486">
        <v>6</v>
      </c>
      <c r="BX41" s="484">
        <v>15</v>
      </c>
      <c r="BY41" s="485">
        <v>10</v>
      </c>
      <c r="BZ41" s="486">
        <v>66</v>
      </c>
      <c r="CA41" s="484">
        <v>69</v>
      </c>
      <c r="CB41" s="485">
        <v>67</v>
      </c>
      <c r="CC41" s="486">
        <v>28</v>
      </c>
      <c r="CD41" s="484">
        <v>17</v>
      </c>
      <c r="CE41" s="485">
        <v>22</v>
      </c>
      <c r="CF41" s="486">
        <v>94</v>
      </c>
      <c r="CG41" s="484">
        <v>85</v>
      </c>
      <c r="CH41" s="485">
        <v>90</v>
      </c>
      <c r="CI41" s="486">
        <v>5</v>
      </c>
      <c r="CJ41" s="484">
        <v>13</v>
      </c>
      <c r="CK41" s="485">
        <v>9</v>
      </c>
      <c r="CL41" s="486">
        <v>68</v>
      </c>
      <c r="CM41" s="484">
        <v>70</v>
      </c>
      <c r="CN41" s="485">
        <v>69</v>
      </c>
      <c r="CO41" s="486">
        <v>27</v>
      </c>
      <c r="CP41" s="484">
        <v>17</v>
      </c>
      <c r="CQ41" s="485">
        <v>22</v>
      </c>
      <c r="CR41" s="486">
        <v>95</v>
      </c>
      <c r="CS41" s="484">
        <v>87</v>
      </c>
      <c r="CT41" s="485">
        <v>91</v>
      </c>
      <c r="CU41" s="486">
        <v>13</v>
      </c>
      <c r="CV41" s="484">
        <v>22</v>
      </c>
      <c r="CW41" s="485">
        <v>18</v>
      </c>
      <c r="CX41" s="486">
        <v>55</v>
      </c>
      <c r="CY41" s="484">
        <v>54</v>
      </c>
      <c r="CZ41" s="485">
        <v>54</v>
      </c>
      <c r="DA41" s="486">
        <v>32</v>
      </c>
      <c r="DB41" s="484">
        <v>24</v>
      </c>
      <c r="DC41" s="485">
        <v>28</v>
      </c>
      <c r="DD41" s="486">
        <v>87</v>
      </c>
      <c r="DE41" s="484">
        <v>78</v>
      </c>
      <c r="DF41" s="485">
        <v>82</v>
      </c>
      <c r="DG41" s="486">
        <v>16</v>
      </c>
      <c r="DH41" s="484">
        <v>29</v>
      </c>
      <c r="DI41" s="485">
        <v>23</v>
      </c>
      <c r="DJ41" s="486">
        <v>59</v>
      </c>
      <c r="DK41" s="484">
        <v>57</v>
      </c>
      <c r="DL41" s="485">
        <v>58</v>
      </c>
      <c r="DM41" s="486">
        <v>25</v>
      </c>
      <c r="DN41" s="484">
        <v>14</v>
      </c>
      <c r="DO41" s="485">
        <v>19</v>
      </c>
      <c r="DP41" s="486">
        <v>84</v>
      </c>
      <c r="DQ41" s="484">
        <v>71</v>
      </c>
      <c r="DR41" s="485">
        <v>77</v>
      </c>
      <c r="DS41" s="486">
        <v>14</v>
      </c>
      <c r="DT41" s="484">
        <v>20</v>
      </c>
      <c r="DU41" s="485">
        <v>17</v>
      </c>
      <c r="DV41" s="486">
        <v>64</v>
      </c>
      <c r="DW41" s="484">
        <v>57</v>
      </c>
      <c r="DX41" s="485">
        <v>61</v>
      </c>
      <c r="DY41" s="486">
        <v>22</v>
      </c>
      <c r="DZ41" s="484">
        <v>23</v>
      </c>
      <c r="EA41" s="485">
        <v>22</v>
      </c>
      <c r="EB41" s="486">
        <v>86</v>
      </c>
      <c r="EC41" s="484">
        <v>80</v>
      </c>
      <c r="ED41" s="485">
        <v>83</v>
      </c>
      <c r="EE41" s="486">
        <v>11</v>
      </c>
      <c r="EF41" s="484">
        <v>17</v>
      </c>
      <c r="EG41" s="485">
        <v>14</v>
      </c>
      <c r="EH41" s="486">
        <v>69</v>
      </c>
      <c r="EI41" s="484">
        <v>64</v>
      </c>
      <c r="EJ41" s="485">
        <v>66</v>
      </c>
      <c r="EK41" s="486">
        <v>20</v>
      </c>
      <c r="EL41" s="484">
        <v>20</v>
      </c>
      <c r="EM41" s="485">
        <v>20</v>
      </c>
      <c r="EN41" s="486">
        <v>89</v>
      </c>
      <c r="EO41" s="484">
        <v>83</v>
      </c>
      <c r="EP41" s="485">
        <v>86</v>
      </c>
      <c r="EQ41" s="486">
        <v>8</v>
      </c>
      <c r="ER41" s="484">
        <v>14</v>
      </c>
      <c r="ES41" s="485">
        <v>11</v>
      </c>
      <c r="ET41" s="486">
        <v>72</v>
      </c>
      <c r="EU41" s="484">
        <v>71</v>
      </c>
      <c r="EV41" s="485">
        <v>71</v>
      </c>
      <c r="EW41" s="486">
        <v>20</v>
      </c>
      <c r="EX41" s="484">
        <v>15</v>
      </c>
      <c r="EY41" s="485">
        <v>17</v>
      </c>
      <c r="EZ41" s="486">
        <v>92</v>
      </c>
      <c r="FA41" s="484">
        <v>86</v>
      </c>
      <c r="FB41" s="485">
        <v>89</v>
      </c>
      <c r="FC41" s="486">
        <v>9</v>
      </c>
      <c r="FD41" s="484">
        <v>14</v>
      </c>
      <c r="FE41" s="485">
        <v>11</v>
      </c>
      <c r="FF41" s="486">
        <v>73</v>
      </c>
      <c r="FG41" s="484">
        <v>67</v>
      </c>
      <c r="FH41" s="485">
        <v>70</v>
      </c>
      <c r="FI41" s="486">
        <v>19</v>
      </c>
      <c r="FJ41" s="484">
        <v>19</v>
      </c>
      <c r="FK41" s="485">
        <v>19</v>
      </c>
      <c r="FL41" s="486">
        <v>91</v>
      </c>
      <c r="FM41" s="484">
        <v>86</v>
      </c>
      <c r="FN41" s="485">
        <v>89</v>
      </c>
      <c r="FO41" s="486">
        <v>6</v>
      </c>
      <c r="FP41" s="484">
        <v>7</v>
      </c>
      <c r="FQ41" s="485">
        <v>6</v>
      </c>
      <c r="FR41" s="486">
        <v>81</v>
      </c>
      <c r="FS41" s="484">
        <v>75</v>
      </c>
      <c r="FT41" s="485">
        <v>78</v>
      </c>
      <c r="FU41" s="486">
        <v>14</v>
      </c>
      <c r="FV41" s="484">
        <v>18</v>
      </c>
      <c r="FW41" s="485">
        <v>16</v>
      </c>
      <c r="FX41" s="486">
        <v>94</v>
      </c>
      <c r="FY41" s="484">
        <v>93</v>
      </c>
      <c r="FZ41" s="485">
        <v>94</v>
      </c>
      <c r="GA41" s="486">
        <v>5</v>
      </c>
      <c r="GB41" s="484">
        <v>15</v>
      </c>
      <c r="GC41" s="485">
        <v>10</v>
      </c>
      <c r="GD41" s="486">
        <v>68</v>
      </c>
      <c r="GE41" s="484">
        <v>73</v>
      </c>
      <c r="GF41" s="485">
        <v>71</v>
      </c>
      <c r="GG41" s="486">
        <v>27</v>
      </c>
      <c r="GH41" s="484">
        <v>12</v>
      </c>
      <c r="GI41" s="485">
        <v>19</v>
      </c>
      <c r="GJ41" s="486">
        <v>95</v>
      </c>
      <c r="GK41" s="484">
        <v>85</v>
      </c>
      <c r="GL41" s="485">
        <v>90</v>
      </c>
      <c r="GM41" s="486">
        <v>6</v>
      </c>
      <c r="GN41" s="484">
        <v>15</v>
      </c>
      <c r="GO41" s="485">
        <v>11</v>
      </c>
      <c r="GP41" s="486">
        <v>70</v>
      </c>
      <c r="GQ41" s="484">
        <v>73</v>
      </c>
      <c r="GR41" s="485">
        <v>72</v>
      </c>
      <c r="GS41" s="486">
        <v>24</v>
      </c>
      <c r="GT41" s="484">
        <v>11</v>
      </c>
      <c r="GU41" s="485">
        <v>18</v>
      </c>
      <c r="GV41" s="486">
        <v>94</v>
      </c>
      <c r="GW41" s="484">
        <v>85</v>
      </c>
      <c r="GX41" s="485">
        <v>89</v>
      </c>
    </row>
    <row r="42" spans="1:206" x14ac:dyDescent="0.35">
      <c r="B42" t="s">
        <v>560</v>
      </c>
      <c r="C42" s="486">
        <v>10</v>
      </c>
      <c r="D42" s="484">
        <v>21</v>
      </c>
      <c r="E42" s="485">
        <v>16</v>
      </c>
      <c r="F42" s="486">
        <v>63</v>
      </c>
      <c r="G42" s="484">
        <v>64</v>
      </c>
      <c r="H42" s="485">
        <v>64</v>
      </c>
      <c r="I42" s="486">
        <v>26</v>
      </c>
      <c r="J42" s="484">
        <v>16</v>
      </c>
      <c r="K42" s="485">
        <v>21</v>
      </c>
      <c r="L42" s="486">
        <v>90</v>
      </c>
      <c r="M42" s="484">
        <v>79</v>
      </c>
      <c r="N42" s="485">
        <v>84</v>
      </c>
      <c r="O42" s="486">
        <v>11</v>
      </c>
      <c r="P42" s="484">
        <v>20</v>
      </c>
      <c r="Q42" s="485">
        <v>16</v>
      </c>
      <c r="R42" s="486">
        <v>64</v>
      </c>
      <c r="S42" s="484">
        <v>63</v>
      </c>
      <c r="T42" s="485">
        <v>63</v>
      </c>
      <c r="U42" s="486">
        <v>25</v>
      </c>
      <c r="V42" s="484">
        <v>17</v>
      </c>
      <c r="W42" s="485">
        <v>21</v>
      </c>
      <c r="X42" s="486">
        <v>89</v>
      </c>
      <c r="Y42" s="484">
        <v>80</v>
      </c>
      <c r="Z42" s="485">
        <v>84</v>
      </c>
      <c r="AA42" s="486">
        <v>13</v>
      </c>
      <c r="AB42" s="484">
        <v>22</v>
      </c>
      <c r="AC42" s="485">
        <v>18</v>
      </c>
      <c r="AD42" s="486">
        <v>67</v>
      </c>
      <c r="AE42" s="484">
        <v>64</v>
      </c>
      <c r="AF42" s="485">
        <v>65</v>
      </c>
      <c r="AG42" s="486">
        <v>20</v>
      </c>
      <c r="AH42" s="484">
        <v>14</v>
      </c>
      <c r="AI42" s="485">
        <v>17</v>
      </c>
      <c r="AJ42" s="486">
        <v>87</v>
      </c>
      <c r="AK42" s="484">
        <v>78</v>
      </c>
      <c r="AL42" s="485">
        <v>82</v>
      </c>
      <c r="AM42" s="486">
        <v>6</v>
      </c>
      <c r="AN42" s="484">
        <v>15</v>
      </c>
      <c r="AO42" s="485">
        <v>11</v>
      </c>
      <c r="AP42" s="486">
        <v>72</v>
      </c>
      <c r="AQ42" s="484">
        <v>72</v>
      </c>
      <c r="AR42" s="485">
        <v>72</v>
      </c>
      <c r="AS42" s="486">
        <v>23</v>
      </c>
      <c r="AT42" s="484">
        <v>13</v>
      </c>
      <c r="AU42" s="485">
        <v>17</v>
      </c>
      <c r="AV42" s="486">
        <v>94</v>
      </c>
      <c r="AW42" s="484">
        <v>85</v>
      </c>
      <c r="AX42" s="485">
        <v>89</v>
      </c>
      <c r="AY42" s="486">
        <v>6</v>
      </c>
      <c r="AZ42" s="484">
        <v>12</v>
      </c>
      <c r="BA42" s="485">
        <v>9</v>
      </c>
      <c r="BB42" s="486">
        <v>72</v>
      </c>
      <c r="BC42" s="484">
        <v>74</v>
      </c>
      <c r="BD42" s="485">
        <v>73</v>
      </c>
      <c r="BE42" s="486">
        <v>23</v>
      </c>
      <c r="BF42" s="484">
        <v>14</v>
      </c>
      <c r="BG42" s="485">
        <v>18</v>
      </c>
      <c r="BH42" s="486">
        <v>94</v>
      </c>
      <c r="BI42" s="484">
        <v>88</v>
      </c>
      <c r="BJ42" s="485">
        <v>91</v>
      </c>
      <c r="BK42" s="486">
        <v>9</v>
      </c>
      <c r="BL42" s="484">
        <v>16</v>
      </c>
      <c r="BM42" s="485">
        <v>12</v>
      </c>
      <c r="BN42" s="486">
        <v>71</v>
      </c>
      <c r="BO42" s="484">
        <v>71</v>
      </c>
      <c r="BP42" s="485">
        <v>71</v>
      </c>
      <c r="BQ42" s="486">
        <v>20</v>
      </c>
      <c r="BR42" s="484">
        <v>14</v>
      </c>
      <c r="BS42" s="485">
        <v>17</v>
      </c>
      <c r="BT42" s="486">
        <v>91</v>
      </c>
      <c r="BU42" s="484">
        <v>84</v>
      </c>
      <c r="BV42" s="485">
        <v>88</v>
      </c>
      <c r="BW42" s="486">
        <v>8</v>
      </c>
      <c r="BX42" s="484">
        <v>19</v>
      </c>
      <c r="BY42" s="485">
        <v>14</v>
      </c>
      <c r="BZ42" s="486">
        <v>72</v>
      </c>
      <c r="CA42" s="484">
        <v>70</v>
      </c>
      <c r="CB42" s="485">
        <v>71</v>
      </c>
      <c r="CC42" s="486">
        <v>20</v>
      </c>
      <c r="CD42" s="484">
        <v>11</v>
      </c>
      <c r="CE42" s="485">
        <v>15</v>
      </c>
      <c r="CF42" s="486">
        <v>92</v>
      </c>
      <c r="CG42" s="484">
        <v>81</v>
      </c>
      <c r="CH42" s="485">
        <v>86</v>
      </c>
      <c r="CI42" s="486">
        <v>8</v>
      </c>
      <c r="CJ42" s="484">
        <v>16</v>
      </c>
      <c r="CK42" s="485">
        <v>12</v>
      </c>
      <c r="CL42" s="486">
        <v>73</v>
      </c>
      <c r="CM42" s="484">
        <v>72</v>
      </c>
      <c r="CN42" s="485">
        <v>73</v>
      </c>
      <c r="CO42" s="486">
        <v>19</v>
      </c>
      <c r="CP42" s="484">
        <v>11</v>
      </c>
      <c r="CQ42" s="485">
        <v>15</v>
      </c>
      <c r="CR42" s="486">
        <v>92</v>
      </c>
      <c r="CS42" s="484">
        <v>84</v>
      </c>
      <c r="CT42" s="485">
        <v>88</v>
      </c>
      <c r="CU42" s="486">
        <v>20</v>
      </c>
      <c r="CV42" s="484">
        <v>31</v>
      </c>
      <c r="CW42" s="485">
        <v>25</v>
      </c>
      <c r="CX42" s="486">
        <v>58</v>
      </c>
      <c r="CY42" s="484">
        <v>53</v>
      </c>
      <c r="CZ42" s="485">
        <v>56</v>
      </c>
      <c r="DA42" s="486">
        <v>22</v>
      </c>
      <c r="DB42" s="484">
        <v>16</v>
      </c>
      <c r="DC42" s="485">
        <v>19</v>
      </c>
      <c r="DD42" s="486">
        <v>80</v>
      </c>
      <c r="DE42" s="484">
        <v>69</v>
      </c>
      <c r="DF42" s="485">
        <v>75</v>
      </c>
      <c r="DG42" s="486">
        <v>24</v>
      </c>
      <c r="DH42" s="484">
        <v>40</v>
      </c>
      <c r="DI42" s="485">
        <v>32</v>
      </c>
      <c r="DJ42" s="486">
        <v>60</v>
      </c>
      <c r="DK42" s="484">
        <v>52</v>
      </c>
      <c r="DL42" s="485">
        <v>56</v>
      </c>
      <c r="DM42" s="486">
        <v>16</v>
      </c>
      <c r="DN42" s="484">
        <v>8</v>
      </c>
      <c r="DO42" s="485">
        <v>12</v>
      </c>
      <c r="DP42" s="486">
        <v>76</v>
      </c>
      <c r="DQ42" s="484">
        <v>60</v>
      </c>
      <c r="DR42" s="485">
        <v>68</v>
      </c>
      <c r="DS42" s="486">
        <v>21</v>
      </c>
      <c r="DT42" s="484">
        <v>29</v>
      </c>
      <c r="DU42" s="485">
        <v>25</v>
      </c>
      <c r="DV42" s="486">
        <v>66</v>
      </c>
      <c r="DW42" s="484">
        <v>57</v>
      </c>
      <c r="DX42" s="485">
        <v>61</v>
      </c>
      <c r="DY42" s="486">
        <v>13</v>
      </c>
      <c r="DZ42" s="484">
        <v>14</v>
      </c>
      <c r="EA42" s="485">
        <v>14</v>
      </c>
      <c r="EB42" s="486">
        <v>79</v>
      </c>
      <c r="EC42" s="484">
        <v>71</v>
      </c>
      <c r="ED42" s="485">
        <v>75</v>
      </c>
      <c r="EE42" s="486">
        <v>17</v>
      </c>
      <c r="EF42" s="484">
        <v>24</v>
      </c>
      <c r="EG42" s="485">
        <v>20</v>
      </c>
      <c r="EH42" s="486">
        <v>71</v>
      </c>
      <c r="EI42" s="484">
        <v>64</v>
      </c>
      <c r="EJ42" s="485">
        <v>67</v>
      </c>
      <c r="EK42" s="486">
        <v>12</v>
      </c>
      <c r="EL42" s="484">
        <v>12</v>
      </c>
      <c r="EM42" s="485">
        <v>12</v>
      </c>
      <c r="EN42" s="486">
        <v>83</v>
      </c>
      <c r="EO42" s="484">
        <v>76</v>
      </c>
      <c r="EP42" s="485">
        <v>80</v>
      </c>
      <c r="EQ42" s="486">
        <v>12</v>
      </c>
      <c r="ER42" s="484">
        <v>20</v>
      </c>
      <c r="ES42" s="485">
        <v>16</v>
      </c>
      <c r="ET42" s="486">
        <v>75</v>
      </c>
      <c r="EU42" s="484">
        <v>71</v>
      </c>
      <c r="EV42" s="485">
        <v>73</v>
      </c>
      <c r="EW42" s="486">
        <v>13</v>
      </c>
      <c r="EX42" s="484">
        <v>9</v>
      </c>
      <c r="EY42" s="485">
        <v>11</v>
      </c>
      <c r="EZ42" s="486">
        <v>88</v>
      </c>
      <c r="FA42" s="484">
        <v>80</v>
      </c>
      <c r="FB42" s="485">
        <v>84</v>
      </c>
      <c r="FC42" s="486">
        <v>13</v>
      </c>
      <c r="FD42" s="484">
        <v>19</v>
      </c>
      <c r="FE42" s="485">
        <v>16</v>
      </c>
      <c r="FF42" s="486">
        <v>75</v>
      </c>
      <c r="FG42" s="484">
        <v>68</v>
      </c>
      <c r="FH42" s="485">
        <v>71</v>
      </c>
      <c r="FI42" s="486">
        <v>12</v>
      </c>
      <c r="FJ42" s="484">
        <v>13</v>
      </c>
      <c r="FK42" s="485">
        <v>13</v>
      </c>
      <c r="FL42" s="486">
        <v>87</v>
      </c>
      <c r="FM42" s="484">
        <v>81</v>
      </c>
      <c r="FN42" s="485">
        <v>84</v>
      </c>
      <c r="FO42" s="486">
        <v>8</v>
      </c>
      <c r="FP42" s="484">
        <v>10</v>
      </c>
      <c r="FQ42" s="485">
        <v>9</v>
      </c>
      <c r="FR42" s="486">
        <v>83</v>
      </c>
      <c r="FS42" s="484">
        <v>78</v>
      </c>
      <c r="FT42" s="485">
        <v>80</v>
      </c>
      <c r="FU42" s="486">
        <v>9</v>
      </c>
      <c r="FV42" s="484">
        <v>12</v>
      </c>
      <c r="FW42" s="485">
        <v>11</v>
      </c>
      <c r="FX42" s="486">
        <v>92</v>
      </c>
      <c r="FY42" s="484">
        <v>90</v>
      </c>
      <c r="FZ42" s="485">
        <v>91</v>
      </c>
      <c r="GA42" s="486">
        <v>7</v>
      </c>
      <c r="GB42" s="484">
        <v>20</v>
      </c>
      <c r="GC42" s="485">
        <v>13</v>
      </c>
      <c r="GD42" s="486">
        <v>74</v>
      </c>
      <c r="GE42" s="484">
        <v>72</v>
      </c>
      <c r="GF42" s="485">
        <v>73</v>
      </c>
      <c r="GG42" s="486">
        <v>19</v>
      </c>
      <c r="GH42" s="484">
        <v>8</v>
      </c>
      <c r="GI42" s="485">
        <v>14</v>
      </c>
      <c r="GJ42" s="486">
        <v>93</v>
      </c>
      <c r="GK42" s="484">
        <v>80</v>
      </c>
      <c r="GL42" s="485">
        <v>87</v>
      </c>
      <c r="GM42" s="486">
        <v>8</v>
      </c>
      <c r="GN42" s="484">
        <v>20</v>
      </c>
      <c r="GO42" s="485">
        <v>14</v>
      </c>
      <c r="GP42" s="486">
        <v>75</v>
      </c>
      <c r="GQ42" s="484">
        <v>72</v>
      </c>
      <c r="GR42" s="485">
        <v>73</v>
      </c>
      <c r="GS42" s="486">
        <v>17</v>
      </c>
      <c r="GT42" s="484">
        <v>8</v>
      </c>
      <c r="GU42" s="485">
        <v>12</v>
      </c>
      <c r="GV42" s="486">
        <v>92</v>
      </c>
      <c r="GW42" s="484">
        <v>80</v>
      </c>
      <c r="GX42" s="485">
        <v>86</v>
      </c>
    </row>
    <row r="43" spans="1:206" x14ac:dyDescent="0.35">
      <c r="B43" t="s">
        <v>561</v>
      </c>
      <c r="C43" s="486">
        <v>16</v>
      </c>
      <c r="D43" s="484">
        <v>29</v>
      </c>
      <c r="E43" s="485">
        <v>23</v>
      </c>
      <c r="F43" s="486">
        <v>67</v>
      </c>
      <c r="G43" s="484">
        <v>62</v>
      </c>
      <c r="H43" s="485">
        <v>65</v>
      </c>
      <c r="I43" s="486">
        <v>17</v>
      </c>
      <c r="J43" s="484">
        <v>9</v>
      </c>
      <c r="K43" s="485">
        <v>13</v>
      </c>
      <c r="L43" s="486">
        <v>84</v>
      </c>
      <c r="M43" s="484">
        <v>71</v>
      </c>
      <c r="N43" s="485">
        <v>77</v>
      </c>
      <c r="O43" s="486">
        <v>17</v>
      </c>
      <c r="P43" s="484">
        <v>28</v>
      </c>
      <c r="Q43" s="485">
        <v>22</v>
      </c>
      <c r="R43" s="486">
        <v>68</v>
      </c>
      <c r="S43" s="484">
        <v>62</v>
      </c>
      <c r="T43" s="485">
        <v>65</v>
      </c>
      <c r="U43" s="486">
        <v>16</v>
      </c>
      <c r="V43" s="484">
        <v>10</v>
      </c>
      <c r="W43" s="485">
        <v>13</v>
      </c>
      <c r="X43" s="486">
        <v>83</v>
      </c>
      <c r="Y43" s="484">
        <v>72</v>
      </c>
      <c r="Z43" s="485">
        <v>78</v>
      </c>
      <c r="AA43" s="486">
        <v>19</v>
      </c>
      <c r="AB43" s="484">
        <v>30</v>
      </c>
      <c r="AC43" s="485">
        <v>25</v>
      </c>
      <c r="AD43" s="486">
        <v>69</v>
      </c>
      <c r="AE43" s="484">
        <v>62</v>
      </c>
      <c r="AF43" s="485">
        <v>65</v>
      </c>
      <c r="AG43" s="486">
        <v>13</v>
      </c>
      <c r="AH43" s="484">
        <v>8</v>
      </c>
      <c r="AI43" s="485">
        <v>10</v>
      </c>
      <c r="AJ43" s="486">
        <v>81</v>
      </c>
      <c r="AK43" s="484">
        <v>70</v>
      </c>
      <c r="AL43" s="485">
        <v>75</v>
      </c>
      <c r="AM43" s="486">
        <v>10</v>
      </c>
      <c r="AN43" s="484">
        <v>23</v>
      </c>
      <c r="AO43" s="485">
        <v>16</v>
      </c>
      <c r="AP43" s="486">
        <v>76</v>
      </c>
      <c r="AQ43" s="484">
        <v>70</v>
      </c>
      <c r="AR43" s="485">
        <v>73</v>
      </c>
      <c r="AS43" s="486">
        <v>15</v>
      </c>
      <c r="AT43" s="484">
        <v>7</v>
      </c>
      <c r="AU43" s="485">
        <v>11</v>
      </c>
      <c r="AV43" s="486">
        <v>90</v>
      </c>
      <c r="AW43" s="484">
        <v>77</v>
      </c>
      <c r="AX43" s="485">
        <v>84</v>
      </c>
      <c r="AY43" s="486">
        <v>9</v>
      </c>
      <c r="AZ43" s="484">
        <v>17</v>
      </c>
      <c r="BA43" s="485">
        <v>13</v>
      </c>
      <c r="BB43" s="486">
        <v>76</v>
      </c>
      <c r="BC43" s="484">
        <v>74</v>
      </c>
      <c r="BD43" s="485">
        <v>75</v>
      </c>
      <c r="BE43" s="486">
        <v>15</v>
      </c>
      <c r="BF43" s="484">
        <v>9</v>
      </c>
      <c r="BG43" s="485">
        <v>12</v>
      </c>
      <c r="BH43" s="486">
        <v>91</v>
      </c>
      <c r="BI43" s="484">
        <v>83</v>
      </c>
      <c r="BJ43" s="485">
        <v>87</v>
      </c>
      <c r="BK43" s="486">
        <v>13</v>
      </c>
      <c r="BL43" s="484">
        <v>21</v>
      </c>
      <c r="BM43" s="485">
        <v>17</v>
      </c>
      <c r="BN43" s="486">
        <v>74</v>
      </c>
      <c r="BO43" s="484">
        <v>70</v>
      </c>
      <c r="BP43" s="485">
        <v>72</v>
      </c>
      <c r="BQ43" s="486">
        <v>13</v>
      </c>
      <c r="BR43" s="484">
        <v>8</v>
      </c>
      <c r="BS43" s="485">
        <v>11</v>
      </c>
      <c r="BT43" s="486">
        <v>87</v>
      </c>
      <c r="BU43" s="484">
        <v>79</v>
      </c>
      <c r="BV43" s="485">
        <v>83</v>
      </c>
      <c r="BW43" s="486">
        <v>12</v>
      </c>
      <c r="BX43" s="484">
        <v>25</v>
      </c>
      <c r="BY43" s="485">
        <v>18</v>
      </c>
      <c r="BZ43" s="486">
        <v>75</v>
      </c>
      <c r="CA43" s="484">
        <v>69</v>
      </c>
      <c r="CB43" s="485">
        <v>72</v>
      </c>
      <c r="CC43" s="486">
        <v>13</v>
      </c>
      <c r="CD43" s="484">
        <v>7</v>
      </c>
      <c r="CE43" s="485">
        <v>10</v>
      </c>
      <c r="CF43" s="486">
        <v>88</v>
      </c>
      <c r="CG43" s="484">
        <v>75</v>
      </c>
      <c r="CH43" s="485">
        <v>82</v>
      </c>
      <c r="CI43" s="486">
        <v>11</v>
      </c>
      <c r="CJ43" s="484">
        <v>21</v>
      </c>
      <c r="CK43" s="485">
        <v>16</v>
      </c>
      <c r="CL43" s="486">
        <v>77</v>
      </c>
      <c r="CM43" s="484">
        <v>72</v>
      </c>
      <c r="CN43" s="485">
        <v>74</v>
      </c>
      <c r="CO43" s="486">
        <v>13</v>
      </c>
      <c r="CP43" s="484">
        <v>7</v>
      </c>
      <c r="CQ43" s="485">
        <v>10</v>
      </c>
      <c r="CR43" s="486">
        <v>89</v>
      </c>
      <c r="CS43" s="484">
        <v>79</v>
      </c>
      <c r="CT43" s="485">
        <v>84</v>
      </c>
      <c r="CU43" s="486">
        <v>28</v>
      </c>
      <c r="CV43" s="484">
        <v>41</v>
      </c>
      <c r="CW43" s="485">
        <v>35</v>
      </c>
      <c r="CX43" s="486">
        <v>58</v>
      </c>
      <c r="CY43" s="484">
        <v>49</v>
      </c>
      <c r="CZ43" s="485">
        <v>53</v>
      </c>
      <c r="DA43" s="486">
        <v>14</v>
      </c>
      <c r="DB43" s="484">
        <v>10</v>
      </c>
      <c r="DC43" s="485">
        <v>12</v>
      </c>
      <c r="DD43" s="486">
        <v>72</v>
      </c>
      <c r="DE43" s="484">
        <v>59</v>
      </c>
      <c r="DF43" s="485">
        <v>65</v>
      </c>
      <c r="DG43" s="486">
        <v>35</v>
      </c>
      <c r="DH43" s="484">
        <v>52</v>
      </c>
      <c r="DI43" s="485">
        <v>44</v>
      </c>
      <c r="DJ43" s="486">
        <v>57</v>
      </c>
      <c r="DK43" s="484">
        <v>44</v>
      </c>
      <c r="DL43" s="485">
        <v>50</v>
      </c>
      <c r="DM43" s="486">
        <v>9</v>
      </c>
      <c r="DN43" s="484">
        <v>4</v>
      </c>
      <c r="DO43" s="485">
        <v>6</v>
      </c>
      <c r="DP43" s="486">
        <v>65</v>
      </c>
      <c r="DQ43" s="484">
        <v>48</v>
      </c>
      <c r="DR43" s="485">
        <v>56</v>
      </c>
      <c r="DS43" s="486">
        <v>31</v>
      </c>
      <c r="DT43" s="484">
        <v>40</v>
      </c>
      <c r="DU43" s="485">
        <v>35</v>
      </c>
      <c r="DV43" s="486">
        <v>62</v>
      </c>
      <c r="DW43" s="484">
        <v>52</v>
      </c>
      <c r="DX43" s="485">
        <v>57</v>
      </c>
      <c r="DY43" s="486">
        <v>7</v>
      </c>
      <c r="DZ43" s="484">
        <v>8</v>
      </c>
      <c r="EA43" s="485">
        <v>8</v>
      </c>
      <c r="EB43" s="486">
        <v>69</v>
      </c>
      <c r="EC43" s="484">
        <v>60</v>
      </c>
      <c r="ED43" s="485">
        <v>65</v>
      </c>
      <c r="EE43" s="486">
        <v>25</v>
      </c>
      <c r="EF43" s="484">
        <v>34</v>
      </c>
      <c r="EG43" s="485">
        <v>29</v>
      </c>
      <c r="EH43" s="486">
        <v>68</v>
      </c>
      <c r="EI43" s="484">
        <v>60</v>
      </c>
      <c r="EJ43" s="485">
        <v>64</v>
      </c>
      <c r="EK43" s="486">
        <v>7</v>
      </c>
      <c r="EL43" s="484">
        <v>7</v>
      </c>
      <c r="EM43" s="485">
        <v>7</v>
      </c>
      <c r="EN43" s="486">
        <v>75</v>
      </c>
      <c r="EO43" s="484">
        <v>66</v>
      </c>
      <c r="EP43" s="485">
        <v>71</v>
      </c>
      <c r="EQ43" s="486">
        <v>17</v>
      </c>
      <c r="ER43" s="484">
        <v>27</v>
      </c>
      <c r="ES43" s="485">
        <v>22</v>
      </c>
      <c r="ET43" s="486">
        <v>75</v>
      </c>
      <c r="EU43" s="484">
        <v>67</v>
      </c>
      <c r="EV43" s="485">
        <v>71</v>
      </c>
      <c r="EW43" s="486">
        <v>8</v>
      </c>
      <c r="EX43" s="484">
        <v>6</v>
      </c>
      <c r="EY43" s="485">
        <v>7</v>
      </c>
      <c r="EZ43" s="486">
        <v>83</v>
      </c>
      <c r="FA43" s="484">
        <v>73</v>
      </c>
      <c r="FB43" s="485">
        <v>78</v>
      </c>
      <c r="FC43" s="486">
        <v>18</v>
      </c>
      <c r="FD43" s="484">
        <v>26</v>
      </c>
      <c r="FE43" s="485">
        <v>22</v>
      </c>
      <c r="FF43" s="486">
        <v>74</v>
      </c>
      <c r="FG43" s="484">
        <v>66</v>
      </c>
      <c r="FH43" s="485">
        <v>70</v>
      </c>
      <c r="FI43" s="486">
        <v>7</v>
      </c>
      <c r="FJ43" s="484">
        <v>8</v>
      </c>
      <c r="FK43" s="485">
        <v>8</v>
      </c>
      <c r="FL43" s="486">
        <v>82</v>
      </c>
      <c r="FM43" s="484">
        <v>74</v>
      </c>
      <c r="FN43" s="485">
        <v>78</v>
      </c>
      <c r="FO43" s="486">
        <v>12</v>
      </c>
      <c r="FP43" s="484">
        <v>14</v>
      </c>
      <c r="FQ43" s="485">
        <v>13</v>
      </c>
      <c r="FR43" s="486">
        <v>82</v>
      </c>
      <c r="FS43" s="484">
        <v>78</v>
      </c>
      <c r="FT43" s="485">
        <v>80</v>
      </c>
      <c r="FU43" s="486">
        <v>6</v>
      </c>
      <c r="FV43" s="484">
        <v>8</v>
      </c>
      <c r="FW43" s="485">
        <v>7</v>
      </c>
      <c r="FX43" s="486">
        <v>88</v>
      </c>
      <c r="FY43" s="484">
        <v>86</v>
      </c>
      <c r="FZ43" s="485">
        <v>87</v>
      </c>
      <c r="GA43" s="486">
        <v>10</v>
      </c>
      <c r="GB43" s="484">
        <v>26</v>
      </c>
      <c r="GC43" s="485">
        <v>18</v>
      </c>
      <c r="GD43" s="486">
        <v>77</v>
      </c>
      <c r="GE43" s="484">
        <v>69</v>
      </c>
      <c r="GF43" s="485">
        <v>73</v>
      </c>
      <c r="GG43" s="486">
        <v>13</v>
      </c>
      <c r="GH43" s="484">
        <v>5</v>
      </c>
      <c r="GI43" s="485">
        <v>9</v>
      </c>
      <c r="GJ43" s="486">
        <v>90</v>
      </c>
      <c r="GK43" s="484">
        <v>74</v>
      </c>
      <c r="GL43" s="485">
        <v>82</v>
      </c>
      <c r="GM43" s="486">
        <v>12</v>
      </c>
      <c r="GN43" s="484">
        <v>27</v>
      </c>
      <c r="GO43" s="485">
        <v>19</v>
      </c>
      <c r="GP43" s="486">
        <v>76</v>
      </c>
      <c r="GQ43" s="484">
        <v>68</v>
      </c>
      <c r="GR43" s="485">
        <v>72</v>
      </c>
      <c r="GS43" s="486">
        <v>12</v>
      </c>
      <c r="GT43" s="484">
        <v>5</v>
      </c>
      <c r="GU43" s="485">
        <v>8</v>
      </c>
      <c r="GV43" s="486">
        <v>88</v>
      </c>
      <c r="GW43" s="484">
        <v>73</v>
      </c>
      <c r="GX43" s="485">
        <v>81</v>
      </c>
    </row>
    <row r="44" spans="1:206" x14ac:dyDescent="0.35">
      <c r="B44" t="s">
        <v>223</v>
      </c>
      <c r="C44" s="486">
        <v>11</v>
      </c>
      <c r="D44" s="484">
        <v>21</v>
      </c>
      <c r="E44" s="485">
        <v>16</v>
      </c>
      <c r="F44" s="486">
        <v>62</v>
      </c>
      <c r="G44" s="484">
        <v>62</v>
      </c>
      <c r="H44" s="485">
        <v>62</v>
      </c>
      <c r="I44" s="486">
        <v>27</v>
      </c>
      <c r="J44" s="484">
        <v>16</v>
      </c>
      <c r="K44" s="485">
        <v>21</v>
      </c>
      <c r="L44" s="486">
        <v>89</v>
      </c>
      <c r="M44" s="484">
        <v>79</v>
      </c>
      <c r="N44" s="485">
        <v>84</v>
      </c>
      <c r="O44" s="486">
        <v>12</v>
      </c>
      <c r="P44" s="484">
        <v>21</v>
      </c>
      <c r="Q44" s="485">
        <v>16</v>
      </c>
      <c r="R44" s="486">
        <v>62</v>
      </c>
      <c r="S44" s="484">
        <v>61</v>
      </c>
      <c r="T44" s="485">
        <v>62</v>
      </c>
      <c r="U44" s="486">
        <v>26</v>
      </c>
      <c r="V44" s="484">
        <v>18</v>
      </c>
      <c r="W44" s="485">
        <v>22</v>
      </c>
      <c r="X44" s="486">
        <v>88</v>
      </c>
      <c r="Y44" s="484">
        <v>79</v>
      </c>
      <c r="Z44" s="485">
        <v>84</v>
      </c>
      <c r="AA44" s="486">
        <v>13</v>
      </c>
      <c r="AB44" s="484">
        <v>23</v>
      </c>
      <c r="AC44" s="485">
        <v>18</v>
      </c>
      <c r="AD44" s="486">
        <v>66</v>
      </c>
      <c r="AE44" s="484">
        <v>62</v>
      </c>
      <c r="AF44" s="485">
        <v>64</v>
      </c>
      <c r="AG44" s="486">
        <v>21</v>
      </c>
      <c r="AH44" s="484">
        <v>15</v>
      </c>
      <c r="AI44" s="485">
        <v>18</v>
      </c>
      <c r="AJ44" s="486">
        <v>87</v>
      </c>
      <c r="AK44" s="484">
        <v>77</v>
      </c>
      <c r="AL44" s="485">
        <v>82</v>
      </c>
      <c r="AM44" s="486">
        <v>7</v>
      </c>
      <c r="AN44" s="484">
        <v>16</v>
      </c>
      <c r="AO44" s="485">
        <v>11</v>
      </c>
      <c r="AP44" s="486">
        <v>70</v>
      </c>
      <c r="AQ44" s="484">
        <v>71</v>
      </c>
      <c r="AR44" s="485">
        <v>71</v>
      </c>
      <c r="AS44" s="486">
        <v>23</v>
      </c>
      <c r="AT44" s="484">
        <v>13</v>
      </c>
      <c r="AU44" s="485">
        <v>18</v>
      </c>
      <c r="AV44" s="486">
        <v>93</v>
      </c>
      <c r="AW44" s="484">
        <v>84</v>
      </c>
      <c r="AX44" s="485">
        <v>89</v>
      </c>
      <c r="AY44" s="486">
        <v>6</v>
      </c>
      <c r="AZ44" s="484">
        <v>13</v>
      </c>
      <c r="BA44" s="485">
        <v>10</v>
      </c>
      <c r="BB44" s="486">
        <v>71</v>
      </c>
      <c r="BC44" s="484">
        <v>72</v>
      </c>
      <c r="BD44" s="485">
        <v>71</v>
      </c>
      <c r="BE44" s="486">
        <v>23</v>
      </c>
      <c r="BF44" s="484">
        <v>15</v>
      </c>
      <c r="BG44" s="485">
        <v>19</v>
      </c>
      <c r="BH44" s="486">
        <v>94</v>
      </c>
      <c r="BI44" s="484">
        <v>87</v>
      </c>
      <c r="BJ44" s="485">
        <v>90</v>
      </c>
      <c r="BK44" s="486">
        <v>9</v>
      </c>
      <c r="BL44" s="484">
        <v>16</v>
      </c>
      <c r="BM44" s="485">
        <v>13</v>
      </c>
      <c r="BN44" s="486">
        <v>70</v>
      </c>
      <c r="BO44" s="484">
        <v>69</v>
      </c>
      <c r="BP44" s="485">
        <v>70</v>
      </c>
      <c r="BQ44" s="486">
        <v>21</v>
      </c>
      <c r="BR44" s="484">
        <v>14</v>
      </c>
      <c r="BS44" s="485">
        <v>18</v>
      </c>
      <c r="BT44" s="486">
        <v>91</v>
      </c>
      <c r="BU44" s="484">
        <v>84</v>
      </c>
      <c r="BV44" s="485">
        <v>87</v>
      </c>
      <c r="BW44" s="486">
        <v>9</v>
      </c>
      <c r="BX44" s="484">
        <v>20</v>
      </c>
      <c r="BY44" s="485">
        <v>14</v>
      </c>
      <c r="BZ44" s="486">
        <v>71</v>
      </c>
      <c r="CA44" s="484">
        <v>69</v>
      </c>
      <c r="CB44" s="485">
        <v>70</v>
      </c>
      <c r="CC44" s="486">
        <v>20</v>
      </c>
      <c r="CD44" s="484">
        <v>11</v>
      </c>
      <c r="CE44" s="485">
        <v>16</v>
      </c>
      <c r="CF44" s="486">
        <v>91</v>
      </c>
      <c r="CG44" s="484">
        <v>80</v>
      </c>
      <c r="CH44" s="485">
        <v>86</v>
      </c>
      <c r="CI44" s="486">
        <v>8</v>
      </c>
      <c r="CJ44" s="484">
        <v>17</v>
      </c>
      <c r="CK44" s="485">
        <v>13</v>
      </c>
      <c r="CL44" s="486">
        <v>73</v>
      </c>
      <c r="CM44" s="484">
        <v>71</v>
      </c>
      <c r="CN44" s="485">
        <v>72</v>
      </c>
      <c r="CO44" s="486">
        <v>19</v>
      </c>
      <c r="CP44" s="484">
        <v>12</v>
      </c>
      <c r="CQ44" s="485">
        <v>15</v>
      </c>
      <c r="CR44" s="486">
        <v>92</v>
      </c>
      <c r="CS44" s="484">
        <v>83</v>
      </c>
      <c r="CT44" s="485">
        <v>87</v>
      </c>
      <c r="CU44" s="486">
        <v>20</v>
      </c>
      <c r="CV44" s="484">
        <v>32</v>
      </c>
      <c r="CW44" s="485">
        <v>26</v>
      </c>
      <c r="CX44" s="486">
        <v>57</v>
      </c>
      <c r="CY44" s="484">
        <v>52</v>
      </c>
      <c r="CZ44" s="485">
        <v>54</v>
      </c>
      <c r="DA44" s="486">
        <v>23</v>
      </c>
      <c r="DB44" s="484">
        <v>17</v>
      </c>
      <c r="DC44" s="485">
        <v>20</v>
      </c>
      <c r="DD44" s="486">
        <v>80</v>
      </c>
      <c r="DE44" s="484">
        <v>68</v>
      </c>
      <c r="DF44" s="485">
        <v>74</v>
      </c>
      <c r="DG44" s="486">
        <v>25</v>
      </c>
      <c r="DH44" s="484">
        <v>41</v>
      </c>
      <c r="DI44" s="485">
        <v>33</v>
      </c>
      <c r="DJ44" s="486">
        <v>59</v>
      </c>
      <c r="DK44" s="484">
        <v>51</v>
      </c>
      <c r="DL44" s="485">
        <v>55</v>
      </c>
      <c r="DM44" s="486">
        <v>16</v>
      </c>
      <c r="DN44" s="484">
        <v>9</v>
      </c>
      <c r="DO44" s="485">
        <v>12</v>
      </c>
      <c r="DP44" s="486">
        <v>75</v>
      </c>
      <c r="DQ44" s="484">
        <v>59</v>
      </c>
      <c r="DR44" s="485">
        <v>67</v>
      </c>
      <c r="DS44" s="486">
        <v>22</v>
      </c>
      <c r="DT44" s="484">
        <v>29</v>
      </c>
      <c r="DU44" s="485">
        <v>26</v>
      </c>
      <c r="DV44" s="486">
        <v>64</v>
      </c>
      <c r="DW44" s="484">
        <v>56</v>
      </c>
      <c r="DX44" s="485">
        <v>60</v>
      </c>
      <c r="DY44" s="486">
        <v>14</v>
      </c>
      <c r="DZ44" s="484">
        <v>15</v>
      </c>
      <c r="EA44" s="485">
        <v>14</v>
      </c>
      <c r="EB44" s="486">
        <v>78</v>
      </c>
      <c r="EC44" s="484">
        <v>71</v>
      </c>
      <c r="ED44" s="485">
        <v>74</v>
      </c>
      <c r="EE44" s="486">
        <v>18</v>
      </c>
      <c r="EF44" s="484">
        <v>25</v>
      </c>
      <c r="EG44" s="485">
        <v>21</v>
      </c>
      <c r="EH44" s="486">
        <v>69</v>
      </c>
      <c r="EI44" s="484">
        <v>62</v>
      </c>
      <c r="EJ44" s="485">
        <v>66</v>
      </c>
      <c r="EK44" s="486">
        <v>13</v>
      </c>
      <c r="EL44" s="484">
        <v>13</v>
      </c>
      <c r="EM44" s="485">
        <v>13</v>
      </c>
      <c r="EN44" s="486">
        <v>82</v>
      </c>
      <c r="EO44" s="484">
        <v>75</v>
      </c>
      <c r="EP44" s="485">
        <v>79</v>
      </c>
      <c r="EQ44" s="486">
        <v>12</v>
      </c>
      <c r="ER44" s="484">
        <v>21</v>
      </c>
      <c r="ES44" s="485">
        <v>16</v>
      </c>
      <c r="ET44" s="486">
        <v>74</v>
      </c>
      <c r="EU44" s="484">
        <v>69</v>
      </c>
      <c r="EV44" s="485">
        <v>72</v>
      </c>
      <c r="EW44" s="486">
        <v>14</v>
      </c>
      <c r="EX44" s="484">
        <v>10</v>
      </c>
      <c r="EY44" s="485">
        <v>12</v>
      </c>
      <c r="EZ44" s="486">
        <v>88</v>
      </c>
      <c r="FA44" s="484">
        <v>79</v>
      </c>
      <c r="FB44" s="485">
        <v>84</v>
      </c>
      <c r="FC44" s="486">
        <v>13</v>
      </c>
      <c r="FD44" s="484">
        <v>20</v>
      </c>
      <c r="FE44" s="485">
        <v>17</v>
      </c>
      <c r="FF44" s="486">
        <v>74</v>
      </c>
      <c r="FG44" s="484">
        <v>67</v>
      </c>
      <c r="FH44" s="485">
        <v>70</v>
      </c>
      <c r="FI44" s="486">
        <v>13</v>
      </c>
      <c r="FJ44" s="484">
        <v>13</v>
      </c>
      <c r="FK44" s="485">
        <v>13</v>
      </c>
      <c r="FL44" s="486">
        <v>87</v>
      </c>
      <c r="FM44" s="484">
        <v>80</v>
      </c>
      <c r="FN44" s="485">
        <v>83</v>
      </c>
      <c r="FO44" s="486">
        <v>9</v>
      </c>
      <c r="FP44" s="484">
        <v>11</v>
      </c>
      <c r="FQ44" s="485">
        <v>10</v>
      </c>
      <c r="FR44" s="486">
        <v>82</v>
      </c>
      <c r="FS44" s="484">
        <v>77</v>
      </c>
      <c r="FT44" s="485">
        <v>79</v>
      </c>
      <c r="FU44" s="486">
        <v>10</v>
      </c>
      <c r="FV44" s="484">
        <v>13</v>
      </c>
      <c r="FW44" s="485">
        <v>11</v>
      </c>
      <c r="FX44" s="486">
        <v>91</v>
      </c>
      <c r="FY44" s="484">
        <v>89</v>
      </c>
      <c r="FZ44" s="485">
        <v>90</v>
      </c>
      <c r="GA44" s="486">
        <v>7</v>
      </c>
      <c r="GB44" s="484">
        <v>20</v>
      </c>
      <c r="GC44" s="485">
        <v>14</v>
      </c>
      <c r="GD44" s="486">
        <v>73</v>
      </c>
      <c r="GE44" s="484">
        <v>71</v>
      </c>
      <c r="GF44" s="485">
        <v>72</v>
      </c>
      <c r="GG44" s="486">
        <v>20</v>
      </c>
      <c r="GH44" s="484">
        <v>8</v>
      </c>
      <c r="GI44" s="485">
        <v>14</v>
      </c>
      <c r="GJ44" s="486">
        <v>93</v>
      </c>
      <c r="GK44" s="484">
        <v>80</v>
      </c>
      <c r="GL44" s="485">
        <v>86</v>
      </c>
      <c r="GM44" s="486">
        <v>9</v>
      </c>
      <c r="GN44" s="484">
        <v>21</v>
      </c>
      <c r="GO44" s="485">
        <v>15</v>
      </c>
      <c r="GP44" s="486">
        <v>74</v>
      </c>
      <c r="GQ44" s="484">
        <v>71</v>
      </c>
      <c r="GR44" s="485">
        <v>72</v>
      </c>
      <c r="GS44" s="486">
        <v>18</v>
      </c>
      <c r="GT44" s="484">
        <v>8</v>
      </c>
      <c r="GU44" s="485">
        <v>13</v>
      </c>
      <c r="GV44" s="486">
        <v>91</v>
      </c>
      <c r="GW44" s="484">
        <v>79</v>
      </c>
      <c r="GX44" s="485">
        <v>85</v>
      </c>
    </row>
    <row r="45" spans="1:206" x14ac:dyDescent="0.35">
      <c r="A45" t="s">
        <v>190</v>
      </c>
      <c r="B45" t="s">
        <v>228</v>
      </c>
      <c r="C45" s="486">
        <v>8</v>
      </c>
      <c r="D45" s="484">
        <v>15</v>
      </c>
      <c r="E45" s="485">
        <v>12</v>
      </c>
      <c r="F45" s="486">
        <v>63</v>
      </c>
      <c r="G45" s="484">
        <v>66</v>
      </c>
      <c r="H45" s="485">
        <v>65</v>
      </c>
      <c r="I45" s="486">
        <v>28</v>
      </c>
      <c r="J45" s="484">
        <v>19</v>
      </c>
      <c r="K45" s="485">
        <v>24</v>
      </c>
      <c r="L45" s="486">
        <v>92</v>
      </c>
      <c r="M45" s="484">
        <v>85</v>
      </c>
      <c r="N45" s="485">
        <v>88</v>
      </c>
      <c r="O45" s="486">
        <v>9</v>
      </c>
      <c r="P45" s="484">
        <v>14</v>
      </c>
      <c r="Q45" s="485">
        <v>12</v>
      </c>
      <c r="R45" s="486">
        <v>64</v>
      </c>
      <c r="S45" s="484">
        <v>65</v>
      </c>
      <c r="T45" s="485">
        <v>65</v>
      </c>
      <c r="U45" s="486">
        <v>27</v>
      </c>
      <c r="V45" s="484">
        <v>20</v>
      </c>
      <c r="W45" s="485">
        <v>24</v>
      </c>
      <c r="X45" s="486">
        <v>91</v>
      </c>
      <c r="Y45" s="484">
        <v>86</v>
      </c>
      <c r="Z45" s="485">
        <v>88</v>
      </c>
      <c r="AA45" s="486">
        <v>10</v>
      </c>
      <c r="AB45" s="484">
        <v>16</v>
      </c>
      <c r="AC45" s="485">
        <v>13</v>
      </c>
      <c r="AD45" s="486">
        <v>68</v>
      </c>
      <c r="AE45" s="484">
        <v>67</v>
      </c>
      <c r="AF45" s="485">
        <v>67</v>
      </c>
      <c r="AG45" s="486">
        <v>22</v>
      </c>
      <c r="AH45" s="484">
        <v>17</v>
      </c>
      <c r="AI45" s="485">
        <v>19</v>
      </c>
      <c r="AJ45" s="486">
        <v>90</v>
      </c>
      <c r="AK45" s="484">
        <v>84</v>
      </c>
      <c r="AL45" s="485">
        <v>87</v>
      </c>
      <c r="AM45" s="486">
        <v>4</v>
      </c>
      <c r="AN45" s="484">
        <v>11</v>
      </c>
      <c r="AO45" s="485">
        <v>8</v>
      </c>
      <c r="AP45" s="486">
        <v>71</v>
      </c>
      <c r="AQ45" s="484">
        <v>74</v>
      </c>
      <c r="AR45" s="485">
        <v>73</v>
      </c>
      <c r="AS45" s="486">
        <v>24</v>
      </c>
      <c r="AT45" s="484">
        <v>15</v>
      </c>
      <c r="AU45" s="485">
        <v>20</v>
      </c>
      <c r="AV45" s="486">
        <v>96</v>
      </c>
      <c r="AW45" s="484">
        <v>89</v>
      </c>
      <c r="AX45" s="485">
        <v>92</v>
      </c>
      <c r="AY45" s="486">
        <v>4</v>
      </c>
      <c r="AZ45" s="484">
        <v>8</v>
      </c>
      <c r="BA45" s="485">
        <v>6</v>
      </c>
      <c r="BB45" s="486">
        <v>72</v>
      </c>
      <c r="BC45" s="484">
        <v>76</v>
      </c>
      <c r="BD45" s="485">
        <v>74</v>
      </c>
      <c r="BE45" s="486">
        <v>24</v>
      </c>
      <c r="BF45" s="484">
        <v>17</v>
      </c>
      <c r="BG45" s="485">
        <v>21</v>
      </c>
      <c r="BH45" s="486">
        <v>96</v>
      </c>
      <c r="BI45" s="484">
        <v>92</v>
      </c>
      <c r="BJ45" s="485">
        <v>94</v>
      </c>
      <c r="BK45" s="486">
        <v>7</v>
      </c>
      <c r="BL45" s="484">
        <v>11</v>
      </c>
      <c r="BM45" s="485">
        <v>9</v>
      </c>
      <c r="BN45" s="486">
        <v>71</v>
      </c>
      <c r="BO45" s="484">
        <v>73</v>
      </c>
      <c r="BP45" s="485">
        <v>72</v>
      </c>
      <c r="BQ45" s="486">
        <v>22</v>
      </c>
      <c r="BR45" s="484">
        <v>16</v>
      </c>
      <c r="BS45" s="485">
        <v>19</v>
      </c>
      <c r="BT45" s="486">
        <v>93</v>
      </c>
      <c r="BU45" s="484">
        <v>89</v>
      </c>
      <c r="BV45" s="485">
        <v>91</v>
      </c>
      <c r="BW45" s="486">
        <v>6</v>
      </c>
      <c r="BX45" s="484">
        <v>13</v>
      </c>
      <c r="BY45" s="485">
        <v>10</v>
      </c>
      <c r="BZ45" s="486">
        <v>73</v>
      </c>
      <c r="CA45" s="484">
        <v>74</v>
      </c>
      <c r="CB45" s="485">
        <v>73</v>
      </c>
      <c r="CC45" s="486">
        <v>21</v>
      </c>
      <c r="CD45" s="484">
        <v>13</v>
      </c>
      <c r="CE45" s="485">
        <v>17</v>
      </c>
      <c r="CF45" s="486">
        <v>94</v>
      </c>
      <c r="CG45" s="484">
        <v>87</v>
      </c>
      <c r="CH45" s="485">
        <v>90</v>
      </c>
      <c r="CI45" s="486">
        <v>5</v>
      </c>
      <c r="CJ45" s="484">
        <v>11</v>
      </c>
      <c r="CK45" s="485">
        <v>8</v>
      </c>
      <c r="CL45" s="486">
        <v>74</v>
      </c>
      <c r="CM45" s="484">
        <v>76</v>
      </c>
      <c r="CN45" s="485">
        <v>75</v>
      </c>
      <c r="CO45" s="486">
        <v>21</v>
      </c>
      <c r="CP45" s="484">
        <v>13</v>
      </c>
      <c r="CQ45" s="485">
        <v>17</v>
      </c>
      <c r="CR45" s="486">
        <v>95</v>
      </c>
      <c r="CS45" s="484">
        <v>89</v>
      </c>
      <c r="CT45" s="485">
        <v>92</v>
      </c>
      <c r="CU45" s="486">
        <v>17</v>
      </c>
      <c r="CV45" s="484">
        <v>26</v>
      </c>
      <c r="CW45" s="485">
        <v>21</v>
      </c>
      <c r="CX45" s="486">
        <v>59</v>
      </c>
      <c r="CY45" s="484">
        <v>56</v>
      </c>
      <c r="CZ45" s="485">
        <v>57</v>
      </c>
      <c r="DA45" s="486">
        <v>24</v>
      </c>
      <c r="DB45" s="484">
        <v>18</v>
      </c>
      <c r="DC45" s="485">
        <v>21</v>
      </c>
      <c r="DD45" s="486">
        <v>83</v>
      </c>
      <c r="DE45" s="484">
        <v>74</v>
      </c>
      <c r="DF45" s="485">
        <v>79</v>
      </c>
      <c r="DG45" s="486">
        <v>22</v>
      </c>
      <c r="DH45" s="484">
        <v>35</v>
      </c>
      <c r="DI45" s="485">
        <v>28</v>
      </c>
      <c r="DJ45" s="486">
        <v>61</v>
      </c>
      <c r="DK45" s="484">
        <v>56</v>
      </c>
      <c r="DL45" s="485">
        <v>58</v>
      </c>
      <c r="DM45" s="486">
        <v>17</v>
      </c>
      <c r="DN45" s="484">
        <v>10</v>
      </c>
      <c r="DO45" s="485">
        <v>14</v>
      </c>
      <c r="DP45" s="486">
        <v>78</v>
      </c>
      <c r="DQ45" s="484">
        <v>65</v>
      </c>
      <c r="DR45" s="485">
        <v>72</v>
      </c>
      <c r="DS45" s="486">
        <v>19</v>
      </c>
      <c r="DT45" s="484">
        <v>24</v>
      </c>
      <c r="DU45" s="485">
        <v>21</v>
      </c>
      <c r="DV45" s="486">
        <v>66</v>
      </c>
      <c r="DW45" s="484">
        <v>59</v>
      </c>
      <c r="DX45" s="485">
        <v>63</v>
      </c>
      <c r="DY45" s="486">
        <v>15</v>
      </c>
      <c r="DZ45" s="484">
        <v>17</v>
      </c>
      <c r="EA45" s="485">
        <v>16</v>
      </c>
      <c r="EB45" s="486">
        <v>81</v>
      </c>
      <c r="EC45" s="484">
        <v>76</v>
      </c>
      <c r="ED45" s="485">
        <v>79</v>
      </c>
      <c r="EE45" s="486">
        <v>14</v>
      </c>
      <c r="EF45" s="484">
        <v>19</v>
      </c>
      <c r="EG45" s="485">
        <v>17</v>
      </c>
      <c r="EH45" s="486">
        <v>72</v>
      </c>
      <c r="EI45" s="484">
        <v>67</v>
      </c>
      <c r="EJ45" s="485">
        <v>69</v>
      </c>
      <c r="EK45" s="486">
        <v>14</v>
      </c>
      <c r="EL45" s="484">
        <v>14</v>
      </c>
      <c r="EM45" s="485">
        <v>14</v>
      </c>
      <c r="EN45" s="486">
        <v>86</v>
      </c>
      <c r="EO45" s="484">
        <v>81</v>
      </c>
      <c r="EP45" s="485">
        <v>83</v>
      </c>
      <c r="EQ45" s="486">
        <v>9</v>
      </c>
      <c r="ER45" s="484">
        <v>15</v>
      </c>
      <c r="ES45" s="485">
        <v>12</v>
      </c>
      <c r="ET45" s="486">
        <v>76</v>
      </c>
      <c r="EU45" s="484">
        <v>74</v>
      </c>
      <c r="EV45" s="485">
        <v>75</v>
      </c>
      <c r="EW45" s="486">
        <v>14</v>
      </c>
      <c r="EX45" s="484">
        <v>11</v>
      </c>
      <c r="EY45" s="485">
        <v>13</v>
      </c>
      <c r="EZ45" s="486">
        <v>91</v>
      </c>
      <c r="FA45" s="484">
        <v>85</v>
      </c>
      <c r="FB45" s="485">
        <v>88</v>
      </c>
      <c r="FC45" s="486">
        <v>10</v>
      </c>
      <c r="FD45" s="484">
        <v>14</v>
      </c>
      <c r="FE45" s="485">
        <v>12</v>
      </c>
      <c r="FF45" s="486">
        <v>76</v>
      </c>
      <c r="FG45" s="484">
        <v>71</v>
      </c>
      <c r="FH45" s="485">
        <v>74</v>
      </c>
      <c r="FI45" s="486">
        <v>14</v>
      </c>
      <c r="FJ45" s="484">
        <v>15</v>
      </c>
      <c r="FK45" s="485">
        <v>14</v>
      </c>
      <c r="FL45" s="486">
        <v>90</v>
      </c>
      <c r="FM45" s="484">
        <v>86</v>
      </c>
      <c r="FN45" s="485">
        <v>88</v>
      </c>
      <c r="FO45" s="486">
        <v>7</v>
      </c>
      <c r="FP45" s="484">
        <v>7</v>
      </c>
      <c r="FQ45" s="485">
        <v>7</v>
      </c>
      <c r="FR45" s="486">
        <v>83</v>
      </c>
      <c r="FS45" s="484">
        <v>79</v>
      </c>
      <c r="FT45" s="485">
        <v>81</v>
      </c>
      <c r="FU45" s="486">
        <v>10</v>
      </c>
      <c r="FV45" s="484">
        <v>14</v>
      </c>
      <c r="FW45" s="485">
        <v>12</v>
      </c>
      <c r="FX45" s="486">
        <v>93</v>
      </c>
      <c r="FY45" s="484">
        <v>93</v>
      </c>
      <c r="FZ45" s="485">
        <v>93</v>
      </c>
      <c r="GA45" s="486">
        <v>5</v>
      </c>
      <c r="GB45" s="484">
        <v>15</v>
      </c>
      <c r="GC45" s="485">
        <v>10</v>
      </c>
      <c r="GD45" s="486">
        <v>74</v>
      </c>
      <c r="GE45" s="484">
        <v>76</v>
      </c>
      <c r="GF45" s="485">
        <v>75</v>
      </c>
      <c r="GG45" s="486">
        <v>21</v>
      </c>
      <c r="GH45" s="484">
        <v>9</v>
      </c>
      <c r="GI45" s="485">
        <v>15</v>
      </c>
      <c r="GJ45" s="486">
        <v>95</v>
      </c>
      <c r="GK45" s="484">
        <v>85</v>
      </c>
      <c r="GL45" s="485">
        <v>90</v>
      </c>
      <c r="GM45" s="486">
        <v>6</v>
      </c>
      <c r="GN45" s="484">
        <v>15</v>
      </c>
      <c r="GO45" s="485">
        <v>11</v>
      </c>
      <c r="GP45" s="486">
        <v>75</v>
      </c>
      <c r="GQ45" s="484">
        <v>76</v>
      </c>
      <c r="GR45" s="485">
        <v>75</v>
      </c>
      <c r="GS45" s="486">
        <v>18</v>
      </c>
      <c r="GT45" s="484">
        <v>9</v>
      </c>
      <c r="GU45" s="485">
        <v>14</v>
      </c>
      <c r="GV45" s="486">
        <v>94</v>
      </c>
      <c r="GW45" s="484">
        <v>85</v>
      </c>
      <c r="GX45" s="485">
        <v>89</v>
      </c>
    </row>
    <row r="46" spans="1:206" x14ac:dyDescent="0.35">
      <c r="B46" t="s">
        <v>176</v>
      </c>
      <c r="C46" s="486">
        <v>40</v>
      </c>
      <c r="D46" s="484">
        <v>48</v>
      </c>
      <c r="E46" s="485">
        <v>45</v>
      </c>
      <c r="F46" s="486">
        <v>53</v>
      </c>
      <c r="G46" s="484">
        <v>48</v>
      </c>
      <c r="H46" s="485">
        <v>50</v>
      </c>
      <c r="I46" s="486">
        <v>7</v>
      </c>
      <c r="J46" s="484">
        <v>4</v>
      </c>
      <c r="K46" s="485">
        <v>5</v>
      </c>
      <c r="L46" s="486">
        <v>60</v>
      </c>
      <c r="M46" s="484">
        <v>52</v>
      </c>
      <c r="N46" s="485">
        <v>55</v>
      </c>
      <c r="O46" s="486">
        <v>42</v>
      </c>
      <c r="P46" s="484">
        <v>47</v>
      </c>
      <c r="Q46" s="485">
        <v>45</v>
      </c>
      <c r="R46" s="486">
        <v>52</v>
      </c>
      <c r="S46" s="484">
        <v>48</v>
      </c>
      <c r="T46" s="485">
        <v>49</v>
      </c>
      <c r="U46" s="486">
        <v>6</v>
      </c>
      <c r="V46" s="484">
        <v>5</v>
      </c>
      <c r="W46" s="485">
        <v>5</v>
      </c>
      <c r="X46" s="486">
        <v>58</v>
      </c>
      <c r="Y46" s="484">
        <v>53</v>
      </c>
      <c r="Z46" s="485">
        <v>55</v>
      </c>
      <c r="AA46" s="486">
        <v>46</v>
      </c>
      <c r="AB46" s="484">
        <v>51</v>
      </c>
      <c r="AC46" s="485">
        <v>50</v>
      </c>
      <c r="AD46" s="486">
        <v>49</v>
      </c>
      <c r="AE46" s="484">
        <v>45</v>
      </c>
      <c r="AF46" s="485">
        <v>47</v>
      </c>
      <c r="AG46" s="486">
        <v>4</v>
      </c>
      <c r="AH46" s="484">
        <v>4</v>
      </c>
      <c r="AI46" s="485">
        <v>4</v>
      </c>
      <c r="AJ46" s="486">
        <v>54</v>
      </c>
      <c r="AK46" s="484">
        <v>49</v>
      </c>
      <c r="AL46" s="485">
        <v>50</v>
      </c>
      <c r="AM46" s="486">
        <v>25</v>
      </c>
      <c r="AN46" s="484">
        <v>36</v>
      </c>
      <c r="AO46" s="485">
        <v>33</v>
      </c>
      <c r="AP46" s="486">
        <v>68</v>
      </c>
      <c r="AQ46" s="484">
        <v>60</v>
      </c>
      <c r="AR46" s="485">
        <v>63</v>
      </c>
      <c r="AS46" s="486">
        <v>7</v>
      </c>
      <c r="AT46" s="484">
        <v>4</v>
      </c>
      <c r="AU46" s="485">
        <v>5</v>
      </c>
      <c r="AV46" s="486">
        <v>75</v>
      </c>
      <c r="AW46" s="484">
        <v>64</v>
      </c>
      <c r="AX46" s="485">
        <v>67</v>
      </c>
      <c r="AY46" s="486">
        <v>25</v>
      </c>
      <c r="AZ46" s="484">
        <v>30</v>
      </c>
      <c r="BA46" s="485">
        <v>28</v>
      </c>
      <c r="BB46" s="486">
        <v>69</v>
      </c>
      <c r="BC46" s="484">
        <v>65</v>
      </c>
      <c r="BD46" s="485">
        <v>66</v>
      </c>
      <c r="BE46" s="486">
        <v>6</v>
      </c>
      <c r="BF46" s="484">
        <v>5</v>
      </c>
      <c r="BG46" s="485">
        <v>5</v>
      </c>
      <c r="BH46" s="486">
        <v>75</v>
      </c>
      <c r="BI46" s="484">
        <v>70</v>
      </c>
      <c r="BJ46" s="485">
        <v>72</v>
      </c>
      <c r="BK46" s="486">
        <v>31</v>
      </c>
      <c r="BL46" s="484">
        <v>36</v>
      </c>
      <c r="BM46" s="485">
        <v>34</v>
      </c>
      <c r="BN46" s="486">
        <v>63</v>
      </c>
      <c r="BO46" s="484">
        <v>60</v>
      </c>
      <c r="BP46" s="485">
        <v>61</v>
      </c>
      <c r="BQ46" s="486">
        <v>5</v>
      </c>
      <c r="BR46" s="484">
        <v>4</v>
      </c>
      <c r="BS46" s="485">
        <v>5</v>
      </c>
      <c r="BT46" s="486">
        <v>69</v>
      </c>
      <c r="BU46" s="484">
        <v>64</v>
      </c>
      <c r="BV46" s="485">
        <v>66</v>
      </c>
      <c r="BW46" s="486">
        <v>32</v>
      </c>
      <c r="BX46" s="484">
        <v>45</v>
      </c>
      <c r="BY46" s="485">
        <v>40</v>
      </c>
      <c r="BZ46" s="486">
        <v>63</v>
      </c>
      <c r="CA46" s="484">
        <v>53</v>
      </c>
      <c r="CB46" s="485">
        <v>56</v>
      </c>
      <c r="CC46" s="486">
        <v>5</v>
      </c>
      <c r="CD46" s="484">
        <v>3</v>
      </c>
      <c r="CE46" s="485">
        <v>3</v>
      </c>
      <c r="CF46" s="486">
        <v>68</v>
      </c>
      <c r="CG46" s="484">
        <v>55</v>
      </c>
      <c r="CH46" s="485">
        <v>60</v>
      </c>
      <c r="CI46" s="486">
        <v>30</v>
      </c>
      <c r="CJ46" s="484">
        <v>39</v>
      </c>
      <c r="CK46" s="485">
        <v>36</v>
      </c>
      <c r="CL46" s="486">
        <v>65</v>
      </c>
      <c r="CM46" s="484">
        <v>58</v>
      </c>
      <c r="CN46" s="485">
        <v>61</v>
      </c>
      <c r="CO46" s="486">
        <v>5</v>
      </c>
      <c r="CP46" s="484">
        <v>3</v>
      </c>
      <c r="CQ46" s="485">
        <v>4</v>
      </c>
      <c r="CR46" s="486">
        <v>70</v>
      </c>
      <c r="CS46" s="484">
        <v>61</v>
      </c>
      <c r="CT46" s="485">
        <v>64</v>
      </c>
      <c r="CU46" s="486">
        <v>57</v>
      </c>
      <c r="CV46" s="484">
        <v>61</v>
      </c>
      <c r="CW46" s="485">
        <v>59</v>
      </c>
      <c r="CX46" s="486">
        <v>38</v>
      </c>
      <c r="CY46" s="484">
        <v>33</v>
      </c>
      <c r="CZ46" s="485">
        <v>35</v>
      </c>
      <c r="DA46" s="486">
        <v>6</v>
      </c>
      <c r="DB46" s="484">
        <v>6</v>
      </c>
      <c r="DC46" s="485">
        <v>6</v>
      </c>
      <c r="DD46" s="486">
        <v>43</v>
      </c>
      <c r="DE46" s="484">
        <v>39</v>
      </c>
      <c r="DF46" s="485">
        <v>41</v>
      </c>
      <c r="DG46" s="486">
        <v>63</v>
      </c>
      <c r="DH46" s="484">
        <v>70</v>
      </c>
      <c r="DI46" s="485">
        <v>68</v>
      </c>
      <c r="DJ46" s="486">
        <v>33</v>
      </c>
      <c r="DK46" s="484">
        <v>27</v>
      </c>
      <c r="DL46" s="485">
        <v>29</v>
      </c>
      <c r="DM46" s="486">
        <v>4</v>
      </c>
      <c r="DN46" s="484">
        <v>3</v>
      </c>
      <c r="DO46" s="485">
        <v>3</v>
      </c>
      <c r="DP46" s="486">
        <v>37</v>
      </c>
      <c r="DQ46" s="484">
        <v>30</v>
      </c>
      <c r="DR46" s="485">
        <v>32</v>
      </c>
      <c r="DS46" s="486">
        <v>58</v>
      </c>
      <c r="DT46" s="484">
        <v>56</v>
      </c>
      <c r="DU46" s="485">
        <v>57</v>
      </c>
      <c r="DV46" s="486">
        <v>39</v>
      </c>
      <c r="DW46" s="484">
        <v>38</v>
      </c>
      <c r="DX46" s="485">
        <v>38</v>
      </c>
      <c r="DY46" s="486">
        <v>3</v>
      </c>
      <c r="DZ46" s="484">
        <v>5</v>
      </c>
      <c r="EA46" s="485">
        <v>5</v>
      </c>
      <c r="EB46" s="486">
        <v>42</v>
      </c>
      <c r="EC46" s="484">
        <v>44</v>
      </c>
      <c r="ED46" s="485">
        <v>43</v>
      </c>
      <c r="EE46" s="486">
        <v>52</v>
      </c>
      <c r="EF46" s="484">
        <v>51</v>
      </c>
      <c r="EG46" s="485">
        <v>52</v>
      </c>
      <c r="EH46" s="486">
        <v>45</v>
      </c>
      <c r="EI46" s="484">
        <v>44</v>
      </c>
      <c r="EJ46" s="485">
        <v>45</v>
      </c>
      <c r="EK46" s="486">
        <v>3</v>
      </c>
      <c r="EL46" s="484">
        <v>4</v>
      </c>
      <c r="EM46" s="485">
        <v>4</v>
      </c>
      <c r="EN46" s="486">
        <v>48</v>
      </c>
      <c r="EO46" s="484">
        <v>49</v>
      </c>
      <c r="EP46" s="485">
        <v>48</v>
      </c>
      <c r="EQ46" s="486">
        <v>41</v>
      </c>
      <c r="ER46" s="484">
        <v>45</v>
      </c>
      <c r="ES46" s="485">
        <v>44</v>
      </c>
      <c r="ET46" s="486">
        <v>56</v>
      </c>
      <c r="EU46" s="484">
        <v>52</v>
      </c>
      <c r="EV46" s="485">
        <v>53</v>
      </c>
      <c r="EW46" s="486">
        <v>3</v>
      </c>
      <c r="EX46" s="484">
        <v>3</v>
      </c>
      <c r="EY46" s="485">
        <v>3</v>
      </c>
      <c r="EZ46" s="486">
        <v>59</v>
      </c>
      <c r="FA46" s="484">
        <v>55</v>
      </c>
      <c r="FB46" s="485">
        <v>56</v>
      </c>
      <c r="FC46" s="486">
        <v>43</v>
      </c>
      <c r="FD46" s="484">
        <v>43</v>
      </c>
      <c r="FE46" s="485">
        <v>43</v>
      </c>
      <c r="FF46" s="486">
        <v>54</v>
      </c>
      <c r="FG46" s="484">
        <v>53</v>
      </c>
      <c r="FH46" s="485">
        <v>53</v>
      </c>
      <c r="FI46" s="486">
        <v>3</v>
      </c>
      <c r="FJ46" s="484">
        <v>4</v>
      </c>
      <c r="FK46" s="485">
        <v>4</v>
      </c>
      <c r="FL46" s="486">
        <v>57</v>
      </c>
      <c r="FM46" s="484">
        <v>57</v>
      </c>
      <c r="FN46" s="485">
        <v>57</v>
      </c>
      <c r="FO46" s="486">
        <v>28</v>
      </c>
      <c r="FP46" s="484">
        <v>23</v>
      </c>
      <c r="FQ46" s="485">
        <v>25</v>
      </c>
      <c r="FR46" s="486">
        <v>69</v>
      </c>
      <c r="FS46" s="484">
        <v>71</v>
      </c>
      <c r="FT46" s="485">
        <v>70</v>
      </c>
      <c r="FU46" s="486">
        <v>3</v>
      </c>
      <c r="FV46" s="484">
        <v>6</v>
      </c>
      <c r="FW46" s="485">
        <v>5</v>
      </c>
      <c r="FX46" s="486">
        <v>72</v>
      </c>
      <c r="FY46" s="484">
        <v>77</v>
      </c>
      <c r="FZ46" s="485">
        <v>75</v>
      </c>
      <c r="GA46" s="486">
        <v>25</v>
      </c>
      <c r="GB46" s="484">
        <v>41</v>
      </c>
      <c r="GC46" s="485">
        <v>35</v>
      </c>
      <c r="GD46" s="486">
        <v>68</v>
      </c>
      <c r="GE46" s="484">
        <v>56</v>
      </c>
      <c r="GF46" s="485">
        <v>60</v>
      </c>
      <c r="GG46" s="486">
        <v>7</v>
      </c>
      <c r="GH46" s="484">
        <v>3</v>
      </c>
      <c r="GI46" s="485">
        <v>4</v>
      </c>
      <c r="GJ46" s="486">
        <v>75</v>
      </c>
      <c r="GK46" s="484">
        <v>59</v>
      </c>
      <c r="GL46" s="485">
        <v>65</v>
      </c>
      <c r="GM46" s="486">
        <v>29</v>
      </c>
      <c r="GN46" s="484">
        <v>42</v>
      </c>
      <c r="GO46" s="485">
        <v>38</v>
      </c>
      <c r="GP46" s="486">
        <v>65</v>
      </c>
      <c r="GQ46" s="484">
        <v>55</v>
      </c>
      <c r="GR46" s="485">
        <v>58</v>
      </c>
      <c r="GS46" s="486">
        <v>6</v>
      </c>
      <c r="GT46" s="484">
        <v>3</v>
      </c>
      <c r="GU46" s="485">
        <v>4</v>
      </c>
      <c r="GV46" s="486">
        <v>71</v>
      </c>
      <c r="GW46" s="484">
        <v>58</v>
      </c>
      <c r="GX46" s="485">
        <v>62</v>
      </c>
    </row>
    <row r="47" spans="1:206" x14ac:dyDescent="0.35">
      <c r="B47" t="s">
        <v>177</v>
      </c>
      <c r="C47" s="486">
        <v>47</v>
      </c>
      <c r="D47" s="484">
        <v>56</v>
      </c>
      <c r="E47" s="485">
        <v>54</v>
      </c>
      <c r="F47" s="486">
        <v>46</v>
      </c>
      <c r="G47" s="484">
        <v>40</v>
      </c>
      <c r="H47" s="485">
        <v>42</v>
      </c>
      <c r="I47" s="486">
        <v>7</v>
      </c>
      <c r="J47" s="484">
        <v>4</v>
      </c>
      <c r="K47" s="485">
        <v>5</v>
      </c>
      <c r="L47" s="486">
        <v>53</v>
      </c>
      <c r="M47" s="484">
        <v>44</v>
      </c>
      <c r="N47" s="485">
        <v>46</v>
      </c>
      <c r="O47" s="486">
        <v>49</v>
      </c>
      <c r="P47" s="484">
        <v>56</v>
      </c>
      <c r="Q47" s="485">
        <v>54</v>
      </c>
      <c r="R47" s="486">
        <v>45</v>
      </c>
      <c r="S47" s="484">
        <v>40</v>
      </c>
      <c r="T47" s="485">
        <v>42</v>
      </c>
      <c r="U47" s="486">
        <v>6</v>
      </c>
      <c r="V47" s="484">
        <v>4</v>
      </c>
      <c r="W47" s="485">
        <v>5</v>
      </c>
      <c r="X47" s="486">
        <v>51</v>
      </c>
      <c r="Y47" s="484">
        <v>44</v>
      </c>
      <c r="Z47" s="485">
        <v>46</v>
      </c>
      <c r="AA47" s="486">
        <v>55</v>
      </c>
      <c r="AB47" s="484">
        <v>62</v>
      </c>
      <c r="AC47" s="485">
        <v>60</v>
      </c>
      <c r="AD47" s="486">
        <v>40</v>
      </c>
      <c r="AE47" s="484">
        <v>35</v>
      </c>
      <c r="AF47" s="485">
        <v>37</v>
      </c>
      <c r="AG47" s="486">
        <v>4</v>
      </c>
      <c r="AH47" s="484">
        <v>3</v>
      </c>
      <c r="AI47" s="485">
        <v>3</v>
      </c>
      <c r="AJ47" s="486">
        <v>45</v>
      </c>
      <c r="AK47" s="484">
        <v>38</v>
      </c>
      <c r="AL47" s="485">
        <v>40</v>
      </c>
      <c r="AM47" s="486">
        <v>36</v>
      </c>
      <c r="AN47" s="484">
        <v>47</v>
      </c>
      <c r="AO47" s="485">
        <v>44</v>
      </c>
      <c r="AP47" s="486">
        <v>58</v>
      </c>
      <c r="AQ47" s="484">
        <v>50</v>
      </c>
      <c r="AR47" s="485">
        <v>52</v>
      </c>
      <c r="AS47" s="486">
        <v>6</v>
      </c>
      <c r="AT47" s="484">
        <v>3</v>
      </c>
      <c r="AU47" s="485">
        <v>4</v>
      </c>
      <c r="AV47" s="486">
        <v>64</v>
      </c>
      <c r="AW47" s="484">
        <v>53</v>
      </c>
      <c r="AX47" s="485">
        <v>56</v>
      </c>
      <c r="AY47" s="486">
        <v>35</v>
      </c>
      <c r="AZ47" s="484">
        <v>42</v>
      </c>
      <c r="BA47" s="485">
        <v>40</v>
      </c>
      <c r="BB47" s="486">
        <v>59</v>
      </c>
      <c r="BC47" s="484">
        <v>54</v>
      </c>
      <c r="BD47" s="485">
        <v>56</v>
      </c>
      <c r="BE47" s="486">
        <v>6</v>
      </c>
      <c r="BF47" s="484">
        <v>4</v>
      </c>
      <c r="BG47" s="485">
        <v>5</v>
      </c>
      <c r="BH47" s="486">
        <v>65</v>
      </c>
      <c r="BI47" s="484">
        <v>58</v>
      </c>
      <c r="BJ47" s="485">
        <v>60</v>
      </c>
      <c r="BK47" s="486">
        <v>39</v>
      </c>
      <c r="BL47" s="484">
        <v>47</v>
      </c>
      <c r="BM47" s="485">
        <v>45</v>
      </c>
      <c r="BN47" s="486">
        <v>55</v>
      </c>
      <c r="BO47" s="484">
        <v>50</v>
      </c>
      <c r="BP47" s="485">
        <v>51</v>
      </c>
      <c r="BQ47" s="486">
        <v>5</v>
      </c>
      <c r="BR47" s="484">
        <v>4</v>
      </c>
      <c r="BS47" s="485">
        <v>4</v>
      </c>
      <c r="BT47" s="486">
        <v>61</v>
      </c>
      <c r="BU47" s="484">
        <v>53</v>
      </c>
      <c r="BV47" s="485">
        <v>55</v>
      </c>
      <c r="BW47" s="486">
        <v>41</v>
      </c>
      <c r="BX47" s="484">
        <v>55</v>
      </c>
      <c r="BY47" s="485">
        <v>51</v>
      </c>
      <c r="BZ47" s="486">
        <v>54</v>
      </c>
      <c r="CA47" s="484">
        <v>42</v>
      </c>
      <c r="CB47" s="485">
        <v>46</v>
      </c>
      <c r="CC47" s="486">
        <v>5</v>
      </c>
      <c r="CD47" s="484">
        <v>2</v>
      </c>
      <c r="CE47" s="485">
        <v>3</v>
      </c>
      <c r="CF47" s="486">
        <v>59</v>
      </c>
      <c r="CG47" s="484">
        <v>45</v>
      </c>
      <c r="CH47" s="485">
        <v>49</v>
      </c>
      <c r="CI47" s="486">
        <v>38</v>
      </c>
      <c r="CJ47" s="484">
        <v>51</v>
      </c>
      <c r="CK47" s="485">
        <v>48</v>
      </c>
      <c r="CL47" s="486">
        <v>57</v>
      </c>
      <c r="CM47" s="484">
        <v>46</v>
      </c>
      <c r="CN47" s="485">
        <v>49</v>
      </c>
      <c r="CO47" s="486">
        <v>5</v>
      </c>
      <c r="CP47" s="484">
        <v>3</v>
      </c>
      <c r="CQ47" s="485">
        <v>3</v>
      </c>
      <c r="CR47" s="486">
        <v>62</v>
      </c>
      <c r="CS47" s="484">
        <v>49</v>
      </c>
      <c r="CT47" s="485">
        <v>52</v>
      </c>
      <c r="CU47" s="486">
        <v>59</v>
      </c>
      <c r="CV47" s="484">
        <v>63</v>
      </c>
      <c r="CW47" s="485">
        <v>62</v>
      </c>
      <c r="CX47" s="486">
        <v>35</v>
      </c>
      <c r="CY47" s="484">
        <v>31</v>
      </c>
      <c r="CZ47" s="485">
        <v>32</v>
      </c>
      <c r="DA47" s="486">
        <v>6</v>
      </c>
      <c r="DB47" s="484">
        <v>6</v>
      </c>
      <c r="DC47" s="485">
        <v>6</v>
      </c>
      <c r="DD47" s="486">
        <v>41</v>
      </c>
      <c r="DE47" s="484">
        <v>37</v>
      </c>
      <c r="DF47" s="485">
        <v>38</v>
      </c>
      <c r="DG47" s="486">
        <v>66</v>
      </c>
      <c r="DH47" s="484">
        <v>73</v>
      </c>
      <c r="DI47" s="485">
        <v>71</v>
      </c>
      <c r="DJ47" s="486">
        <v>31</v>
      </c>
      <c r="DK47" s="484">
        <v>25</v>
      </c>
      <c r="DL47" s="485">
        <v>26</v>
      </c>
      <c r="DM47" s="486">
        <v>3</v>
      </c>
      <c r="DN47" s="484">
        <v>2</v>
      </c>
      <c r="DO47" s="485">
        <v>3</v>
      </c>
      <c r="DP47" s="486">
        <v>34</v>
      </c>
      <c r="DQ47" s="484">
        <v>27</v>
      </c>
      <c r="DR47" s="485">
        <v>29</v>
      </c>
      <c r="DS47" s="486">
        <v>59</v>
      </c>
      <c r="DT47" s="484">
        <v>59</v>
      </c>
      <c r="DU47" s="485">
        <v>59</v>
      </c>
      <c r="DV47" s="486">
        <v>37</v>
      </c>
      <c r="DW47" s="484">
        <v>36</v>
      </c>
      <c r="DX47" s="485">
        <v>36</v>
      </c>
      <c r="DY47" s="486">
        <v>4</v>
      </c>
      <c r="DZ47" s="484">
        <v>5</v>
      </c>
      <c r="EA47" s="485">
        <v>5</v>
      </c>
      <c r="EB47" s="486">
        <v>41</v>
      </c>
      <c r="EC47" s="484">
        <v>41</v>
      </c>
      <c r="ED47" s="485">
        <v>41</v>
      </c>
      <c r="EE47" s="486">
        <v>55</v>
      </c>
      <c r="EF47" s="484">
        <v>56</v>
      </c>
      <c r="EG47" s="485">
        <v>56</v>
      </c>
      <c r="EH47" s="486">
        <v>41</v>
      </c>
      <c r="EI47" s="484">
        <v>40</v>
      </c>
      <c r="EJ47" s="485">
        <v>40</v>
      </c>
      <c r="EK47" s="486">
        <v>4</v>
      </c>
      <c r="EL47" s="484">
        <v>4</v>
      </c>
      <c r="EM47" s="485">
        <v>4</v>
      </c>
      <c r="EN47" s="486">
        <v>45</v>
      </c>
      <c r="EO47" s="484">
        <v>44</v>
      </c>
      <c r="EP47" s="485">
        <v>44</v>
      </c>
      <c r="EQ47" s="486">
        <v>48</v>
      </c>
      <c r="ER47" s="484">
        <v>55</v>
      </c>
      <c r="ES47" s="485">
        <v>53</v>
      </c>
      <c r="ET47" s="486">
        <v>49</v>
      </c>
      <c r="EU47" s="484">
        <v>43</v>
      </c>
      <c r="EV47" s="485">
        <v>45</v>
      </c>
      <c r="EW47" s="486">
        <v>3</v>
      </c>
      <c r="EX47" s="484">
        <v>2</v>
      </c>
      <c r="EY47" s="485">
        <v>2</v>
      </c>
      <c r="EZ47" s="486">
        <v>52</v>
      </c>
      <c r="FA47" s="484">
        <v>45</v>
      </c>
      <c r="FB47" s="485">
        <v>47</v>
      </c>
      <c r="FC47" s="486">
        <v>49</v>
      </c>
      <c r="FD47" s="484">
        <v>52</v>
      </c>
      <c r="FE47" s="485">
        <v>51</v>
      </c>
      <c r="FF47" s="486">
        <v>48</v>
      </c>
      <c r="FG47" s="484">
        <v>44</v>
      </c>
      <c r="FH47" s="485">
        <v>45</v>
      </c>
      <c r="FI47" s="486">
        <v>3</v>
      </c>
      <c r="FJ47" s="484">
        <v>4</v>
      </c>
      <c r="FK47" s="485">
        <v>3</v>
      </c>
      <c r="FL47" s="486">
        <v>51</v>
      </c>
      <c r="FM47" s="484">
        <v>48</v>
      </c>
      <c r="FN47" s="485">
        <v>49</v>
      </c>
      <c r="FO47" s="486">
        <v>34</v>
      </c>
      <c r="FP47" s="484">
        <v>30</v>
      </c>
      <c r="FQ47" s="485">
        <v>31</v>
      </c>
      <c r="FR47" s="486">
        <v>63</v>
      </c>
      <c r="FS47" s="484">
        <v>64</v>
      </c>
      <c r="FT47" s="485">
        <v>64</v>
      </c>
      <c r="FU47" s="486">
        <v>3</v>
      </c>
      <c r="FV47" s="484">
        <v>6</v>
      </c>
      <c r="FW47" s="485">
        <v>5</v>
      </c>
      <c r="FX47" s="486">
        <v>66</v>
      </c>
      <c r="FY47" s="484">
        <v>70</v>
      </c>
      <c r="FZ47" s="485">
        <v>69</v>
      </c>
      <c r="GA47" s="486">
        <v>33</v>
      </c>
      <c r="GB47" s="484">
        <v>49</v>
      </c>
      <c r="GC47" s="485">
        <v>45</v>
      </c>
      <c r="GD47" s="486">
        <v>60</v>
      </c>
      <c r="GE47" s="484">
        <v>48</v>
      </c>
      <c r="GF47" s="485">
        <v>51</v>
      </c>
      <c r="GG47" s="486">
        <v>6</v>
      </c>
      <c r="GH47" s="484">
        <v>3</v>
      </c>
      <c r="GI47" s="485">
        <v>4</v>
      </c>
      <c r="GJ47" s="486">
        <v>67</v>
      </c>
      <c r="GK47" s="484">
        <v>51</v>
      </c>
      <c r="GL47" s="485">
        <v>55</v>
      </c>
      <c r="GM47" s="486">
        <v>38</v>
      </c>
      <c r="GN47" s="484">
        <v>52</v>
      </c>
      <c r="GO47" s="485">
        <v>48</v>
      </c>
      <c r="GP47" s="486">
        <v>57</v>
      </c>
      <c r="GQ47" s="484">
        <v>46</v>
      </c>
      <c r="GR47" s="485">
        <v>49</v>
      </c>
      <c r="GS47" s="486">
        <v>5</v>
      </c>
      <c r="GT47" s="484">
        <v>2</v>
      </c>
      <c r="GU47" s="485">
        <v>3</v>
      </c>
      <c r="GV47" s="486">
        <v>62</v>
      </c>
      <c r="GW47" s="484">
        <v>48</v>
      </c>
      <c r="GX47" s="485">
        <v>52</v>
      </c>
    </row>
    <row r="48" spans="1:206" x14ac:dyDescent="0.35">
      <c r="B48" t="s">
        <v>230</v>
      </c>
      <c r="C48" s="486">
        <v>43</v>
      </c>
      <c r="D48" s="484">
        <v>53</v>
      </c>
      <c r="E48" s="485">
        <v>50</v>
      </c>
      <c r="F48" s="486">
        <v>50</v>
      </c>
      <c r="G48" s="484">
        <v>44</v>
      </c>
      <c r="H48" s="485">
        <v>46</v>
      </c>
      <c r="I48" s="486">
        <v>7</v>
      </c>
      <c r="J48" s="484">
        <v>4</v>
      </c>
      <c r="K48" s="485">
        <v>5</v>
      </c>
      <c r="L48" s="486">
        <v>57</v>
      </c>
      <c r="M48" s="484">
        <v>47</v>
      </c>
      <c r="N48" s="485">
        <v>50</v>
      </c>
      <c r="O48" s="486">
        <v>46</v>
      </c>
      <c r="P48" s="484">
        <v>52</v>
      </c>
      <c r="Q48" s="485">
        <v>50</v>
      </c>
      <c r="R48" s="486">
        <v>49</v>
      </c>
      <c r="S48" s="484">
        <v>44</v>
      </c>
      <c r="T48" s="485">
        <v>45</v>
      </c>
      <c r="U48" s="486">
        <v>6</v>
      </c>
      <c r="V48" s="484">
        <v>5</v>
      </c>
      <c r="W48" s="485">
        <v>5</v>
      </c>
      <c r="X48" s="486">
        <v>54</v>
      </c>
      <c r="Y48" s="484">
        <v>48</v>
      </c>
      <c r="Z48" s="485">
        <v>50</v>
      </c>
      <c r="AA48" s="486">
        <v>51</v>
      </c>
      <c r="AB48" s="484">
        <v>57</v>
      </c>
      <c r="AC48" s="485">
        <v>55</v>
      </c>
      <c r="AD48" s="486">
        <v>45</v>
      </c>
      <c r="AE48" s="484">
        <v>40</v>
      </c>
      <c r="AF48" s="485">
        <v>41</v>
      </c>
      <c r="AG48" s="486">
        <v>4</v>
      </c>
      <c r="AH48" s="484">
        <v>3</v>
      </c>
      <c r="AI48" s="485">
        <v>4</v>
      </c>
      <c r="AJ48" s="486">
        <v>49</v>
      </c>
      <c r="AK48" s="484">
        <v>43</v>
      </c>
      <c r="AL48" s="485">
        <v>45</v>
      </c>
      <c r="AM48" s="486">
        <v>30</v>
      </c>
      <c r="AN48" s="484">
        <v>42</v>
      </c>
      <c r="AO48" s="485">
        <v>38</v>
      </c>
      <c r="AP48" s="486">
        <v>64</v>
      </c>
      <c r="AQ48" s="484">
        <v>54</v>
      </c>
      <c r="AR48" s="485">
        <v>57</v>
      </c>
      <c r="AS48" s="486">
        <v>6</v>
      </c>
      <c r="AT48" s="484">
        <v>4</v>
      </c>
      <c r="AU48" s="485">
        <v>4</v>
      </c>
      <c r="AV48" s="486">
        <v>70</v>
      </c>
      <c r="AW48" s="484">
        <v>58</v>
      </c>
      <c r="AX48" s="485">
        <v>62</v>
      </c>
      <c r="AY48" s="486">
        <v>29</v>
      </c>
      <c r="AZ48" s="484">
        <v>37</v>
      </c>
      <c r="BA48" s="485">
        <v>34</v>
      </c>
      <c r="BB48" s="486">
        <v>64</v>
      </c>
      <c r="BC48" s="484">
        <v>59</v>
      </c>
      <c r="BD48" s="485">
        <v>61</v>
      </c>
      <c r="BE48" s="486">
        <v>6</v>
      </c>
      <c r="BF48" s="484">
        <v>4</v>
      </c>
      <c r="BG48" s="485">
        <v>5</v>
      </c>
      <c r="BH48" s="486">
        <v>71</v>
      </c>
      <c r="BI48" s="484">
        <v>63</v>
      </c>
      <c r="BJ48" s="485">
        <v>66</v>
      </c>
      <c r="BK48" s="486">
        <v>35</v>
      </c>
      <c r="BL48" s="484">
        <v>42</v>
      </c>
      <c r="BM48" s="485">
        <v>40</v>
      </c>
      <c r="BN48" s="486">
        <v>60</v>
      </c>
      <c r="BO48" s="484">
        <v>55</v>
      </c>
      <c r="BP48" s="485">
        <v>56</v>
      </c>
      <c r="BQ48" s="486">
        <v>5</v>
      </c>
      <c r="BR48" s="484">
        <v>4</v>
      </c>
      <c r="BS48" s="485">
        <v>4</v>
      </c>
      <c r="BT48" s="486">
        <v>65</v>
      </c>
      <c r="BU48" s="484">
        <v>58</v>
      </c>
      <c r="BV48" s="485">
        <v>60</v>
      </c>
      <c r="BW48" s="486">
        <v>36</v>
      </c>
      <c r="BX48" s="484">
        <v>50</v>
      </c>
      <c r="BY48" s="485">
        <v>46</v>
      </c>
      <c r="BZ48" s="486">
        <v>59</v>
      </c>
      <c r="CA48" s="484">
        <v>47</v>
      </c>
      <c r="CB48" s="485">
        <v>51</v>
      </c>
      <c r="CC48" s="486">
        <v>5</v>
      </c>
      <c r="CD48" s="484">
        <v>3</v>
      </c>
      <c r="CE48" s="485">
        <v>3</v>
      </c>
      <c r="CF48" s="486">
        <v>64</v>
      </c>
      <c r="CG48" s="484">
        <v>50</v>
      </c>
      <c r="CH48" s="485">
        <v>54</v>
      </c>
      <c r="CI48" s="486">
        <v>34</v>
      </c>
      <c r="CJ48" s="484">
        <v>46</v>
      </c>
      <c r="CK48" s="485">
        <v>42</v>
      </c>
      <c r="CL48" s="486">
        <v>61</v>
      </c>
      <c r="CM48" s="484">
        <v>52</v>
      </c>
      <c r="CN48" s="485">
        <v>55</v>
      </c>
      <c r="CO48" s="486">
        <v>5</v>
      </c>
      <c r="CP48" s="484">
        <v>3</v>
      </c>
      <c r="CQ48" s="485">
        <v>3</v>
      </c>
      <c r="CR48" s="486">
        <v>66</v>
      </c>
      <c r="CS48" s="484">
        <v>54</v>
      </c>
      <c r="CT48" s="485">
        <v>58</v>
      </c>
      <c r="CU48" s="486">
        <v>58</v>
      </c>
      <c r="CV48" s="484">
        <v>62</v>
      </c>
      <c r="CW48" s="485">
        <v>61</v>
      </c>
      <c r="CX48" s="486">
        <v>36</v>
      </c>
      <c r="CY48" s="484">
        <v>32</v>
      </c>
      <c r="CZ48" s="485">
        <v>33</v>
      </c>
      <c r="DA48" s="486">
        <v>6</v>
      </c>
      <c r="DB48" s="484">
        <v>6</v>
      </c>
      <c r="DC48" s="485">
        <v>6</v>
      </c>
      <c r="DD48" s="486">
        <v>42</v>
      </c>
      <c r="DE48" s="484">
        <v>38</v>
      </c>
      <c r="DF48" s="485">
        <v>39</v>
      </c>
      <c r="DG48" s="486">
        <v>65</v>
      </c>
      <c r="DH48" s="484">
        <v>72</v>
      </c>
      <c r="DI48" s="485">
        <v>70</v>
      </c>
      <c r="DJ48" s="486">
        <v>32</v>
      </c>
      <c r="DK48" s="484">
        <v>26</v>
      </c>
      <c r="DL48" s="485">
        <v>28</v>
      </c>
      <c r="DM48" s="486">
        <v>4</v>
      </c>
      <c r="DN48" s="484">
        <v>2</v>
      </c>
      <c r="DO48" s="485">
        <v>3</v>
      </c>
      <c r="DP48" s="486">
        <v>35</v>
      </c>
      <c r="DQ48" s="484">
        <v>28</v>
      </c>
      <c r="DR48" s="485">
        <v>30</v>
      </c>
      <c r="DS48" s="486">
        <v>58</v>
      </c>
      <c r="DT48" s="484">
        <v>58</v>
      </c>
      <c r="DU48" s="485">
        <v>58</v>
      </c>
      <c r="DV48" s="486">
        <v>38</v>
      </c>
      <c r="DW48" s="484">
        <v>37</v>
      </c>
      <c r="DX48" s="485">
        <v>37</v>
      </c>
      <c r="DY48" s="486">
        <v>4</v>
      </c>
      <c r="DZ48" s="484">
        <v>5</v>
      </c>
      <c r="EA48" s="485">
        <v>5</v>
      </c>
      <c r="EB48" s="486">
        <v>42</v>
      </c>
      <c r="EC48" s="484">
        <v>42</v>
      </c>
      <c r="ED48" s="485">
        <v>42</v>
      </c>
      <c r="EE48" s="486">
        <v>53</v>
      </c>
      <c r="EF48" s="484">
        <v>54</v>
      </c>
      <c r="EG48" s="485">
        <v>54</v>
      </c>
      <c r="EH48" s="486">
        <v>43</v>
      </c>
      <c r="EI48" s="484">
        <v>42</v>
      </c>
      <c r="EJ48" s="485">
        <v>42</v>
      </c>
      <c r="EK48" s="486">
        <v>3</v>
      </c>
      <c r="EL48" s="484">
        <v>4</v>
      </c>
      <c r="EM48" s="485">
        <v>4</v>
      </c>
      <c r="EN48" s="486">
        <v>47</v>
      </c>
      <c r="EO48" s="484">
        <v>46</v>
      </c>
      <c r="EP48" s="485">
        <v>46</v>
      </c>
      <c r="EQ48" s="486">
        <v>44</v>
      </c>
      <c r="ER48" s="484">
        <v>50</v>
      </c>
      <c r="ES48" s="485">
        <v>48</v>
      </c>
      <c r="ET48" s="486">
        <v>53</v>
      </c>
      <c r="EU48" s="484">
        <v>47</v>
      </c>
      <c r="EV48" s="485">
        <v>49</v>
      </c>
      <c r="EW48" s="486">
        <v>3</v>
      </c>
      <c r="EX48" s="484">
        <v>2</v>
      </c>
      <c r="EY48" s="485">
        <v>3</v>
      </c>
      <c r="EZ48" s="486">
        <v>56</v>
      </c>
      <c r="FA48" s="484">
        <v>50</v>
      </c>
      <c r="FB48" s="485">
        <v>52</v>
      </c>
      <c r="FC48" s="486">
        <v>46</v>
      </c>
      <c r="FD48" s="484">
        <v>48</v>
      </c>
      <c r="FE48" s="485">
        <v>47</v>
      </c>
      <c r="FF48" s="486">
        <v>51</v>
      </c>
      <c r="FG48" s="484">
        <v>48</v>
      </c>
      <c r="FH48" s="485">
        <v>49</v>
      </c>
      <c r="FI48" s="486">
        <v>3</v>
      </c>
      <c r="FJ48" s="484">
        <v>4</v>
      </c>
      <c r="FK48" s="485">
        <v>4</v>
      </c>
      <c r="FL48" s="486">
        <v>54</v>
      </c>
      <c r="FM48" s="484">
        <v>52</v>
      </c>
      <c r="FN48" s="485">
        <v>53</v>
      </c>
      <c r="FO48" s="486">
        <v>31</v>
      </c>
      <c r="FP48" s="484">
        <v>27</v>
      </c>
      <c r="FQ48" s="485">
        <v>28</v>
      </c>
      <c r="FR48" s="486">
        <v>66</v>
      </c>
      <c r="FS48" s="484">
        <v>67</v>
      </c>
      <c r="FT48" s="485">
        <v>67</v>
      </c>
      <c r="FU48" s="486">
        <v>3</v>
      </c>
      <c r="FV48" s="484">
        <v>6</v>
      </c>
      <c r="FW48" s="485">
        <v>5</v>
      </c>
      <c r="FX48" s="486">
        <v>69</v>
      </c>
      <c r="FY48" s="484">
        <v>73</v>
      </c>
      <c r="FZ48" s="485">
        <v>72</v>
      </c>
      <c r="GA48" s="486">
        <v>29</v>
      </c>
      <c r="GB48" s="484">
        <v>45</v>
      </c>
      <c r="GC48" s="485">
        <v>40</v>
      </c>
      <c r="GD48" s="486">
        <v>64</v>
      </c>
      <c r="GE48" s="484">
        <v>52</v>
      </c>
      <c r="GF48" s="485">
        <v>56</v>
      </c>
      <c r="GG48" s="486">
        <v>7</v>
      </c>
      <c r="GH48" s="484">
        <v>3</v>
      </c>
      <c r="GI48" s="485">
        <v>4</v>
      </c>
      <c r="GJ48" s="486">
        <v>71</v>
      </c>
      <c r="GK48" s="484">
        <v>55</v>
      </c>
      <c r="GL48" s="485">
        <v>60</v>
      </c>
      <c r="GM48" s="486">
        <v>33</v>
      </c>
      <c r="GN48" s="484">
        <v>47</v>
      </c>
      <c r="GO48" s="485">
        <v>43</v>
      </c>
      <c r="GP48" s="486">
        <v>61</v>
      </c>
      <c r="GQ48" s="484">
        <v>50</v>
      </c>
      <c r="GR48" s="485">
        <v>54</v>
      </c>
      <c r="GS48" s="486">
        <v>5</v>
      </c>
      <c r="GT48" s="484">
        <v>3</v>
      </c>
      <c r="GU48" s="485">
        <v>3</v>
      </c>
      <c r="GV48" s="486">
        <v>67</v>
      </c>
      <c r="GW48" s="484">
        <v>53</v>
      </c>
      <c r="GX48" s="485">
        <v>57</v>
      </c>
    </row>
    <row r="49" spans="2:206" x14ac:dyDescent="0.35">
      <c r="B49" t="s">
        <v>231</v>
      </c>
      <c r="C49" s="486">
        <v>84</v>
      </c>
      <c r="D49" s="484">
        <v>87</v>
      </c>
      <c r="E49" s="485">
        <v>86</v>
      </c>
      <c r="F49" s="486">
        <v>14</v>
      </c>
      <c r="G49" s="484">
        <v>12</v>
      </c>
      <c r="H49" s="485">
        <v>13</v>
      </c>
      <c r="I49" s="486">
        <v>2</v>
      </c>
      <c r="J49" s="484">
        <v>1</v>
      </c>
      <c r="K49" s="485">
        <v>1</v>
      </c>
      <c r="L49" s="486">
        <v>16</v>
      </c>
      <c r="M49" s="484">
        <v>13</v>
      </c>
      <c r="N49" s="485">
        <v>14</v>
      </c>
      <c r="O49" s="486">
        <v>87</v>
      </c>
      <c r="P49" s="484">
        <v>88</v>
      </c>
      <c r="Q49" s="485">
        <v>88</v>
      </c>
      <c r="R49" s="486">
        <v>12</v>
      </c>
      <c r="S49" s="484">
        <v>11</v>
      </c>
      <c r="T49" s="485">
        <v>11</v>
      </c>
      <c r="U49" s="486">
        <v>1</v>
      </c>
      <c r="V49" s="484">
        <v>1</v>
      </c>
      <c r="W49" s="485">
        <v>1</v>
      </c>
      <c r="X49" s="486">
        <v>13</v>
      </c>
      <c r="Y49" s="484">
        <v>12</v>
      </c>
      <c r="Z49" s="485">
        <v>12</v>
      </c>
      <c r="AA49" s="486">
        <v>89</v>
      </c>
      <c r="AB49" s="484">
        <v>90</v>
      </c>
      <c r="AC49" s="485">
        <v>90</v>
      </c>
      <c r="AD49" s="486">
        <v>9</v>
      </c>
      <c r="AE49" s="484">
        <v>9</v>
      </c>
      <c r="AF49" s="485">
        <v>9</v>
      </c>
      <c r="AG49" s="486">
        <v>1</v>
      </c>
      <c r="AH49" s="484">
        <v>1</v>
      </c>
      <c r="AI49" s="485">
        <v>1</v>
      </c>
      <c r="AJ49" s="486">
        <v>11</v>
      </c>
      <c r="AK49" s="484">
        <v>10</v>
      </c>
      <c r="AL49" s="485">
        <v>10</v>
      </c>
      <c r="AM49" s="486">
        <v>82</v>
      </c>
      <c r="AN49" s="484">
        <v>83</v>
      </c>
      <c r="AO49" s="485">
        <v>82</v>
      </c>
      <c r="AP49" s="486">
        <v>17</v>
      </c>
      <c r="AQ49" s="484">
        <v>17</v>
      </c>
      <c r="AR49" s="485">
        <v>17</v>
      </c>
      <c r="AS49" s="486">
        <v>1</v>
      </c>
      <c r="AT49" s="484">
        <v>1</v>
      </c>
      <c r="AU49" s="485">
        <v>1</v>
      </c>
      <c r="AV49" s="486">
        <v>18</v>
      </c>
      <c r="AW49" s="484">
        <v>17</v>
      </c>
      <c r="AX49" s="485">
        <v>18</v>
      </c>
      <c r="AY49" s="486">
        <v>85</v>
      </c>
      <c r="AZ49" s="484">
        <v>85</v>
      </c>
      <c r="BA49" s="485">
        <v>85</v>
      </c>
      <c r="BB49" s="486">
        <v>14</v>
      </c>
      <c r="BC49" s="484">
        <v>14</v>
      </c>
      <c r="BD49" s="485">
        <v>14</v>
      </c>
      <c r="BE49" s="486">
        <v>1</v>
      </c>
      <c r="BF49" s="484">
        <v>1</v>
      </c>
      <c r="BG49" s="485">
        <v>1</v>
      </c>
      <c r="BH49" s="486">
        <v>15</v>
      </c>
      <c r="BI49" s="484">
        <v>15</v>
      </c>
      <c r="BJ49" s="485">
        <v>15</v>
      </c>
      <c r="BK49" s="486">
        <v>81</v>
      </c>
      <c r="BL49" s="484">
        <v>84</v>
      </c>
      <c r="BM49" s="485">
        <v>83</v>
      </c>
      <c r="BN49" s="486">
        <v>18</v>
      </c>
      <c r="BO49" s="484">
        <v>15</v>
      </c>
      <c r="BP49" s="485">
        <v>16</v>
      </c>
      <c r="BQ49" s="486">
        <v>2</v>
      </c>
      <c r="BR49" s="484">
        <v>1</v>
      </c>
      <c r="BS49" s="485">
        <v>1</v>
      </c>
      <c r="BT49" s="486">
        <v>19</v>
      </c>
      <c r="BU49" s="484">
        <v>16</v>
      </c>
      <c r="BV49" s="485">
        <v>17</v>
      </c>
      <c r="BW49" s="486">
        <v>83</v>
      </c>
      <c r="BX49" s="484">
        <v>88</v>
      </c>
      <c r="BY49" s="485">
        <v>87</v>
      </c>
      <c r="BZ49" s="486">
        <v>16</v>
      </c>
      <c r="CA49" s="484">
        <v>11</v>
      </c>
      <c r="CB49" s="485">
        <v>12</v>
      </c>
      <c r="CC49" s="486">
        <v>1</v>
      </c>
      <c r="CD49" s="484">
        <v>1</v>
      </c>
      <c r="CE49" s="485">
        <v>1</v>
      </c>
      <c r="CF49" s="486">
        <v>17</v>
      </c>
      <c r="CG49" s="484">
        <v>12</v>
      </c>
      <c r="CH49" s="485">
        <v>13</v>
      </c>
      <c r="CI49" s="486">
        <v>82</v>
      </c>
      <c r="CJ49" s="484">
        <v>87</v>
      </c>
      <c r="CK49" s="485">
        <v>85</v>
      </c>
      <c r="CL49" s="486">
        <v>17</v>
      </c>
      <c r="CM49" s="484">
        <v>13</v>
      </c>
      <c r="CN49" s="485">
        <v>14</v>
      </c>
      <c r="CO49" s="486">
        <v>1</v>
      </c>
      <c r="CP49" s="484">
        <v>1</v>
      </c>
      <c r="CQ49" s="485">
        <v>1</v>
      </c>
      <c r="CR49" s="486">
        <v>18</v>
      </c>
      <c r="CS49" s="484">
        <v>13</v>
      </c>
      <c r="CT49" s="485">
        <v>15</v>
      </c>
      <c r="CU49" s="486">
        <v>87</v>
      </c>
      <c r="CV49" s="484">
        <v>86</v>
      </c>
      <c r="CW49" s="485">
        <v>86</v>
      </c>
      <c r="CX49" s="486">
        <v>11</v>
      </c>
      <c r="CY49" s="484">
        <v>11</v>
      </c>
      <c r="CZ49" s="485">
        <v>11</v>
      </c>
      <c r="DA49" s="486">
        <v>2</v>
      </c>
      <c r="DB49" s="484">
        <v>3</v>
      </c>
      <c r="DC49" s="485">
        <v>2</v>
      </c>
      <c r="DD49" s="486">
        <v>13</v>
      </c>
      <c r="DE49" s="484">
        <v>14</v>
      </c>
      <c r="DF49" s="485">
        <v>14</v>
      </c>
      <c r="DG49" s="486">
        <v>91</v>
      </c>
      <c r="DH49" s="484">
        <v>90</v>
      </c>
      <c r="DI49" s="485">
        <v>91</v>
      </c>
      <c r="DJ49" s="486">
        <v>8</v>
      </c>
      <c r="DK49" s="484">
        <v>9</v>
      </c>
      <c r="DL49" s="485">
        <v>8</v>
      </c>
      <c r="DM49" s="486">
        <v>1</v>
      </c>
      <c r="DN49" s="484">
        <v>1</v>
      </c>
      <c r="DO49" s="485">
        <v>1</v>
      </c>
      <c r="DP49" s="486">
        <v>9</v>
      </c>
      <c r="DQ49" s="484">
        <v>10</v>
      </c>
      <c r="DR49" s="485">
        <v>9</v>
      </c>
      <c r="DS49" s="486">
        <v>87</v>
      </c>
      <c r="DT49" s="484">
        <v>84</v>
      </c>
      <c r="DU49" s="485">
        <v>85</v>
      </c>
      <c r="DV49" s="486">
        <v>12</v>
      </c>
      <c r="DW49" s="484">
        <v>13</v>
      </c>
      <c r="DX49" s="485">
        <v>13</v>
      </c>
      <c r="DY49" s="486">
        <v>1</v>
      </c>
      <c r="DZ49" s="484">
        <v>2</v>
      </c>
      <c r="EA49" s="485">
        <v>2</v>
      </c>
      <c r="EB49" s="486">
        <v>13</v>
      </c>
      <c r="EC49" s="484">
        <v>16</v>
      </c>
      <c r="ED49" s="485">
        <v>15</v>
      </c>
      <c r="EE49" s="486">
        <v>87</v>
      </c>
      <c r="EF49" s="484">
        <v>86</v>
      </c>
      <c r="EG49" s="485">
        <v>86</v>
      </c>
      <c r="EH49" s="486">
        <v>12</v>
      </c>
      <c r="EI49" s="484">
        <v>13</v>
      </c>
      <c r="EJ49" s="485">
        <v>13</v>
      </c>
      <c r="EK49" s="486">
        <v>1</v>
      </c>
      <c r="EL49" s="484">
        <v>1</v>
      </c>
      <c r="EM49" s="485">
        <v>1</v>
      </c>
      <c r="EN49" s="486">
        <v>13</v>
      </c>
      <c r="EO49" s="484">
        <v>14</v>
      </c>
      <c r="EP49" s="485">
        <v>14</v>
      </c>
      <c r="EQ49" s="486">
        <v>86</v>
      </c>
      <c r="ER49" s="484">
        <v>88</v>
      </c>
      <c r="ES49" s="485">
        <v>87</v>
      </c>
      <c r="ET49" s="486">
        <v>13</v>
      </c>
      <c r="EU49" s="484">
        <v>11</v>
      </c>
      <c r="EV49" s="485">
        <v>12</v>
      </c>
      <c r="EW49" s="486">
        <v>1</v>
      </c>
      <c r="EX49" s="484">
        <v>1</v>
      </c>
      <c r="EY49" s="485">
        <v>1</v>
      </c>
      <c r="EZ49" s="486">
        <v>14</v>
      </c>
      <c r="FA49" s="484">
        <v>12</v>
      </c>
      <c r="FB49" s="485">
        <v>13</v>
      </c>
      <c r="FC49" s="486">
        <v>86</v>
      </c>
      <c r="FD49" s="484">
        <v>87</v>
      </c>
      <c r="FE49" s="485">
        <v>87</v>
      </c>
      <c r="FF49" s="486">
        <v>13</v>
      </c>
      <c r="FG49" s="484">
        <v>12</v>
      </c>
      <c r="FH49" s="485">
        <v>12</v>
      </c>
      <c r="FI49" s="486">
        <v>1</v>
      </c>
      <c r="FJ49" s="484">
        <v>1</v>
      </c>
      <c r="FK49" s="485">
        <v>1</v>
      </c>
      <c r="FL49" s="486">
        <v>14</v>
      </c>
      <c r="FM49" s="484">
        <v>13</v>
      </c>
      <c r="FN49" s="485">
        <v>13</v>
      </c>
      <c r="FO49" s="486">
        <v>75</v>
      </c>
      <c r="FP49" s="484">
        <v>69</v>
      </c>
      <c r="FQ49" s="485">
        <v>71</v>
      </c>
      <c r="FR49" s="486">
        <v>23</v>
      </c>
      <c r="FS49" s="484">
        <v>28</v>
      </c>
      <c r="FT49" s="485">
        <v>27</v>
      </c>
      <c r="FU49" s="486">
        <v>2</v>
      </c>
      <c r="FV49" s="484">
        <v>2</v>
      </c>
      <c r="FW49" s="485">
        <v>2</v>
      </c>
      <c r="FX49" s="486">
        <v>25</v>
      </c>
      <c r="FY49" s="484">
        <v>31</v>
      </c>
      <c r="FZ49" s="485">
        <v>29</v>
      </c>
      <c r="GA49" s="486">
        <v>79</v>
      </c>
      <c r="GB49" s="484">
        <v>85</v>
      </c>
      <c r="GC49" s="485">
        <v>84</v>
      </c>
      <c r="GD49" s="486">
        <v>20</v>
      </c>
      <c r="GE49" s="484">
        <v>14</v>
      </c>
      <c r="GF49" s="485">
        <v>16</v>
      </c>
      <c r="GG49" s="486">
        <v>1</v>
      </c>
      <c r="GH49" s="484">
        <v>0</v>
      </c>
      <c r="GI49" s="485">
        <v>1</v>
      </c>
      <c r="GJ49" s="486">
        <v>21</v>
      </c>
      <c r="GK49" s="484">
        <v>15</v>
      </c>
      <c r="GL49" s="485">
        <v>16</v>
      </c>
      <c r="GM49" s="486">
        <v>83</v>
      </c>
      <c r="GN49" s="484">
        <v>88</v>
      </c>
      <c r="GO49" s="485">
        <v>86</v>
      </c>
      <c r="GP49" s="486">
        <v>17</v>
      </c>
      <c r="GQ49" s="484">
        <v>12</v>
      </c>
      <c r="GR49" s="485">
        <v>13</v>
      </c>
      <c r="GS49" s="486">
        <v>1</v>
      </c>
      <c r="GT49" s="484">
        <v>0</v>
      </c>
      <c r="GU49" s="485">
        <v>1</v>
      </c>
      <c r="GV49" s="486">
        <v>17</v>
      </c>
      <c r="GW49" s="484">
        <v>12</v>
      </c>
      <c r="GX49" s="485">
        <v>14</v>
      </c>
    </row>
    <row r="50" spans="2:206" x14ac:dyDescent="0.35">
      <c r="B50" t="s">
        <v>1553</v>
      </c>
      <c r="C50" s="486" t="s">
        <v>191</v>
      </c>
      <c r="D50" s="486" t="s">
        <v>191</v>
      </c>
      <c r="E50" s="486" t="s">
        <v>191</v>
      </c>
      <c r="F50" s="486" t="s">
        <v>191</v>
      </c>
      <c r="G50" s="486" t="s">
        <v>191</v>
      </c>
      <c r="H50" s="486" t="s">
        <v>191</v>
      </c>
      <c r="I50" s="486" t="s">
        <v>191</v>
      </c>
      <c r="J50" s="486" t="s">
        <v>191</v>
      </c>
      <c r="K50" s="486" t="s">
        <v>191</v>
      </c>
      <c r="L50" s="486" t="s">
        <v>191</v>
      </c>
      <c r="M50" s="486" t="s">
        <v>191</v>
      </c>
      <c r="N50" s="486" t="s">
        <v>191</v>
      </c>
      <c r="O50" s="486" t="s">
        <v>191</v>
      </c>
      <c r="P50" s="486" t="s">
        <v>191</v>
      </c>
      <c r="Q50" s="486" t="s">
        <v>191</v>
      </c>
      <c r="R50" s="486" t="s">
        <v>191</v>
      </c>
      <c r="S50" s="486" t="s">
        <v>191</v>
      </c>
      <c r="T50" s="486" t="s">
        <v>191</v>
      </c>
      <c r="U50" s="486" t="s">
        <v>191</v>
      </c>
      <c r="V50" s="486" t="s">
        <v>191</v>
      </c>
      <c r="W50" s="486" t="s">
        <v>191</v>
      </c>
      <c r="X50" s="486" t="s">
        <v>191</v>
      </c>
      <c r="Y50" s="486" t="s">
        <v>191</v>
      </c>
      <c r="Z50" s="486" t="s">
        <v>191</v>
      </c>
      <c r="AA50" s="486" t="s">
        <v>191</v>
      </c>
      <c r="AB50" s="486" t="s">
        <v>191</v>
      </c>
      <c r="AC50" s="486" t="s">
        <v>191</v>
      </c>
      <c r="AD50" s="486" t="s">
        <v>191</v>
      </c>
      <c r="AE50" s="486" t="s">
        <v>191</v>
      </c>
      <c r="AF50" s="486" t="s">
        <v>191</v>
      </c>
      <c r="AG50" s="486" t="s">
        <v>191</v>
      </c>
      <c r="AH50" s="486" t="s">
        <v>191</v>
      </c>
      <c r="AI50" s="486" t="s">
        <v>191</v>
      </c>
      <c r="AJ50" s="486" t="s">
        <v>191</v>
      </c>
      <c r="AK50" s="486" t="s">
        <v>191</v>
      </c>
      <c r="AL50" s="486" t="s">
        <v>191</v>
      </c>
      <c r="AM50" s="486" t="s">
        <v>191</v>
      </c>
      <c r="AN50" s="486" t="s">
        <v>191</v>
      </c>
      <c r="AO50" s="486" t="s">
        <v>191</v>
      </c>
      <c r="AP50" s="486" t="s">
        <v>191</v>
      </c>
      <c r="AQ50" s="486" t="s">
        <v>191</v>
      </c>
      <c r="AR50" s="486" t="s">
        <v>191</v>
      </c>
      <c r="AS50" s="486" t="s">
        <v>191</v>
      </c>
      <c r="AT50" s="486" t="s">
        <v>191</v>
      </c>
      <c r="AU50" s="486" t="s">
        <v>191</v>
      </c>
      <c r="AV50" s="486" t="s">
        <v>191</v>
      </c>
      <c r="AW50" s="486" t="s">
        <v>191</v>
      </c>
      <c r="AX50" s="486" t="s">
        <v>191</v>
      </c>
      <c r="AY50" s="486" t="s">
        <v>191</v>
      </c>
      <c r="AZ50" s="486" t="s">
        <v>191</v>
      </c>
      <c r="BA50" s="486" t="s">
        <v>191</v>
      </c>
      <c r="BB50" s="486" t="s">
        <v>191</v>
      </c>
      <c r="BC50" s="486" t="s">
        <v>191</v>
      </c>
      <c r="BD50" s="486" t="s">
        <v>191</v>
      </c>
      <c r="BE50" s="486" t="s">
        <v>191</v>
      </c>
      <c r="BF50" s="486" t="s">
        <v>191</v>
      </c>
      <c r="BG50" s="486" t="s">
        <v>191</v>
      </c>
      <c r="BH50" s="486" t="s">
        <v>191</v>
      </c>
      <c r="BI50" s="486" t="s">
        <v>191</v>
      </c>
      <c r="BJ50" s="486" t="s">
        <v>191</v>
      </c>
      <c r="BK50" s="486" t="s">
        <v>191</v>
      </c>
      <c r="BL50" s="486" t="s">
        <v>191</v>
      </c>
      <c r="BM50" s="486" t="s">
        <v>191</v>
      </c>
      <c r="BN50" s="486" t="s">
        <v>191</v>
      </c>
      <c r="BO50" s="486" t="s">
        <v>191</v>
      </c>
      <c r="BP50" s="486" t="s">
        <v>191</v>
      </c>
      <c r="BQ50" s="486" t="s">
        <v>191</v>
      </c>
      <c r="BR50" s="486" t="s">
        <v>191</v>
      </c>
      <c r="BS50" s="486" t="s">
        <v>191</v>
      </c>
      <c r="BT50" s="486" t="s">
        <v>191</v>
      </c>
      <c r="BU50" s="486" t="s">
        <v>191</v>
      </c>
      <c r="BV50" s="486" t="s">
        <v>191</v>
      </c>
      <c r="BW50" s="486" t="s">
        <v>191</v>
      </c>
      <c r="BX50" s="486" t="s">
        <v>191</v>
      </c>
      <c r="BY50" s="486" t="s">
        <v>191</v>
      </c>
      <c r="BZ50" s="486" t="s">
        <v>191</v>
      </c>
      <c r="CA50" s="486" t="s">
        <v>191</v>
      </c>
      <c r="CB50" s="486" t="s">
        <v>191</v>
      </c>
      <c r="CC50" s="486" t="s">
        <v>191</v>
      </c>
      <c r="CD50" s="486" t="s">
        <v>191</v>
      </c>
      <c r="CE50" s="486" t="s">
        <v>191</v>
      </c>
      <c r="CF50" s="486" t="s">
        <v>191</v>
      </c>
      <c r="CG50" s="486" t="s">
        <v>191</v>
      </c>
      <c r="CH50" s="486" t="s">
        <v>191</v>
      </c>
      <c r="CI50" s="486" t="s">
        <v>191</v>
      </c>
      <c r="CJ50" s="486" t="s">
        <v>191</v>
      </c>
      <c r="CK50" s="486" t="s">
        <v>191</v>
      </c>
      <c r="CL50" s="486" t="s">
        <v>191</v>
      </c>
      <c r="CM50" s="486" t="s">
        <v>191</v>
      </c>
      <c r="CN50" s="486" t="s">
        <v>191</v>
      </c>
      <c r="CO50" s="486" t="s">
        <v>191</v>
      </c>
      <c r="CP50" s="486" t="s">
        <v>191</v>
      </c>
      <c r="CQ50" s="486" t="s">
        <v>191</v>
      </c>
      <c r="CR50" s="486" t="s">
        <v>191</v>
      </c>
      <c r="CS50" s="486" t="s">
        <v>191</v>
      </c>
      <c r="CT50" s="486" t="s">
        <v>191</v>
      </c>
      <c r="CU50" s="486" t="s">
        <v>191</v>
      </c>
      <c r="CV50" s="486" t="s">
        <v>191</v>
      </c>
      <c r="CW50" s="486" t="s">
        <v>191</v>
      </c>
      <c r="CX50" s="486" t="s">
        <v>191</v>
      </c>
      <c r="CY50" s="486" t="s">
        <v>191</v>
      </c>
      <c r="CZ50" s="486" t="s">
        <v>191</v>
      </c>
      <c r="DA50" s="486" t="s">
        <v>191</v>
      </c>
      <c r="DB50" s="486" t="s">
        <v>191</v>
      </c>
      <c r="DC50" s="486" t="s">
        <v>191</v>
      </c>
      <c r="DD50" s="486" t="s">
        <v>191</v>
      </c>
      <c r="DE50" s="486" t="s">
        <v>191</v>
      </c>
      <c r="DF50" s="486" t="s">
        <v>191</v>
      </c>
      <c r="DG50" s="486" t="s">
        <v>191</v>
      </c>
      <c r="DH50" s="486" t="s">
        <v>191</v>
      </c>
      <c r="DI50" s="486" t="s">
        <v>191</v>
      </c>
      <c r="DJ50" s="486" t="s">
        <v>191</v>
      </c>
      <c r="DK50" s="486" t="s">
        <v>191</v>
      </c>
      <c r="DL50" s="486" t="s">
        <v>191</v>
      </c>
      <c r="DM50" s="486" t="s">
        <v>191</v>
      </c>
      <c r="DN50" s="486" t="s">
        <v>191</v>
      </c>
      <c r="DO50" s="486" t="s">
        <v>191</v>
      </c>
      <c r="DP50" s="486" t="s">
        <v>191</v>
      </c>
      <c r="DQ50" s="486" t="s">
        <v>191</v>
      </c>
      <c r="DR50" s="486" t="s">
        <v>191</v>
      </c>
      <c r="DS50" s="486" t="s">
        <v>191</v>
      </c>
      <c r="DT50" s="486" t="s">
        <v>191</v>
      </c>
      <c r="DU50" s="486" t="s">
        <v>191</v>
      </c>
      <c r="DV50" s="486" t="s">
        <v>191</v>
      </c>
      <c r="DW50" s="486" t="s">
        <v>191</v>
      </c>
      <c r="DX50" s="486" t="s">
        <v>191</v>
      </c>
      <c r="DY50" s="486" t="s">
        <v>191</v>
      </c>
      <c r="DZ50" s="486" t="s">
        <v>191</v>
      </c>
      <c r="EA50" s="486" t="s">
        <v>191</v>
      </c>
      <c r="EB50" s="486" t="s">
        <v>191</v>
      </c>
      <c r="EC50" s="486" t="s">
        <v>191</v>
      </c>
      <c r="ED50" s="486" t="s">
        <v>191</v>
      </c>
      <c r="EE50" s="486" t="s">
        <v>191</v>
      </c>
      <c r="EF50" s="486" t="s">
        <v>191</v>
      </c>
      <c r="EG50" s="486" t="s">
        <v>191</v>
      </c>
      <c r="EH50" s="486" t="s">
        <v>191</v>
      </c>
      <c r="EI50" s="486" t="s">
        <v>191</v>
      </c>
      <c r="EJ50" s="486" t="s">
        <v>191</v>
      </c>
      <c r="EK50" s="486" t="s">
        <v>191</v>
      </c>
      <c r="EL50" s="486" t="s">
        <v>191</v>
      </c>
      <c r="EM50" s="486" t="s">
        <v>191</v>
      </c>
      <c r="EN50" s="486" t="s">
        <v>191</v>
      </c>
      <c r="EO50" s="486" t="s">
        <v>191</v>
      </c>
      <c r="EP50" s="486" t="s">
        <v>191</v>
      </c>
      <c r="EQ50" s="486" t="s">
        <v>191</v>
      </c>
      <c r="ER50" s="486" t="s">
        <v>191</v>
      </c>
      <c r="ES50" s="486" t="s">
        <v>191</v>
      </c>
      <c r="ET50" s="486" t="s">
        <v>191</v>
      </c>
      <c r="EU50" s="486" t="s">
        <v>191</v>
      </c>
      <c r="EV50" s="486" t="s">
        <v>191</v>
      </c>
      <c r="EW50" s="486" t="s">
        <v>191</v>
      </c>
      <c r="EX50" s="486" t="s">
        <v>191</v>
      </c>
      <c r="EY50" s="486" t="s">
        <v>191</v>
      </c>
      <c r="EZ50" s="486" t="s">
        <v>191</v>
      </c>
      <c r="FA50" s="486" t="s">
        <v>191</v>
      </c>
      <c r="FB50" s="486" t="s">
        <v>191</v>
      </c>
      <c r="FC50" s="486" t="s">
        <v>191</v>
      </c>
      <c r="FD50" s="486" t="s">
        <v>191</v>
      </c>
      <c r="FE50" s="486" t="s">
        <v>191</v>
      </c>
      <c r="FF50" s="486" t="s">
        <v>191</v>
      </c>
      <c r="FG50" s="486" t="s">
        <v>191</v>
      </c>
      <c r="FH50" s="486" t="s">
        <v>191</v>
      </c>
      <c r="FI50" s="486" t="s">
        <v>191</v>
      </c>
      <c r="FJ50" s="486" t="s">
        <v>191</v>
      </c>
      <c r="FK50" s="486" t="s">
        <v>191</v>
      </c>
      <c r="FL50" s="486" t="s">
        <v>191</v>
      </c>
      <c r="FM50" s="486" t="s">
        <v>191</v>
      </c>
      <c r="FN50" s="486" t="s">
        <v>191</v>
      </c>
      <c r="FO50" s="486" t="s">
        <v>191</v>
      </c>
      <c r="FP50" s="486" t="s">
        <v>191</v>
      </c>
      <c r="FQ50" s="486" t="s">
        <v>191</v>
      </c>
      <c r="FR50" s="486" t="s">
        <v>191</v>
      </c>
      <c r="FS50" s="486" t="s">
        <v>191</v>
      </c>
      <c r="FT50" s="486" t="s">
        <v>191</v>
      </c>
      <c r="FU50" s="486" t="s">
        <v>191</v>
      </c>
      <c r="FV50" s="486" t="s">
        <v>191</v>
      </c>
      <c r="FW50" s="486" t="s">
        <v>191</v>
      </c>
      <c r="FX50" s="486" t="s">
        <v>191</v>
      </c>
      <c r="FY50" s="486" t="s">
        <v>191</v>
      </c>
      <c r="FZ50" s="486" t="s">
        <v>191</v>
      </c>
      <c r="GA50" s="486" t="s">
        <v>191</v>
      </c>
      <c r="GB50" s="486" t="s">
        <v>191</v>
      </c>
      <c r="GC50" s="486" t="s">
        <v>191</v>
      </c>
      <c r="GD50" s="486" t="s">
        <v>191</v>
      </c>
      <c r="GE50" s="486" t="s">
        <v>191</v>
      </c>
      <c r="GF50" s="486" t="s">
        <v>191</v>
      </c>
      <c r="GG50" s="486" t="s">
        <v>191</v>
      </c>
      <c r="GH50" s="486" t="s">
        <v>191</v>
      </c>
      <c r="GI50" s="486" t="s">
        <v>191</v>
      </c>
      <c r="GJ50" s="486" t="s">
        <v>191</v>
      </c>
      <c r="GK50" s="486" t="s">
        <v>191</v>
      </c>
      <c r="GL50" s="486" t="s">
        <v>191</v>
      </c>
      <c r="GM50" s="486" t="s">
        <v>191</v>
      </c>
      <c r="GN50" s="486" t="s">
        <v>191</v>
      </c>
      <c r="GO50" s="486" t="s">
        <v>191</v>
      </c>
      <c r="GP50" s="486" t="s">
        <v>191</v>
      </c>
      <c r="GQ50" s="486" t="s">
        <v>191</v>
      </c>
      <c r="GR50" s="486" t="s">
        <v>191</v>
      </c>
      <c r="GS50" s="486" t="s">
        <v>191</v>
      </c>
      <c r="GT50" s="486" t="s">
        <v>191</v>
      </c>
      <c r="GU50" s="486" t="s">
        <v>191</v>
      </c>
      <c r="GV50" s="486" t="s">
        <v>191</v>
      </c>
      <c r="GW50" s="486" t="s">
        <v>191</v>
      </c>
      <c r="GX50" s="486" t="s">
        <v>191</v>
      </c>
    </row>
    <row r="51" spans="2:206" x14ac:dyDescent="0.35">
      <c r="B51" t="s">
        <v>1567</v>
      </c>
      <c r="C51" s="486" t="s">
        <v>191</v>
      </c>
      <c r="D51" s="486" t="s">
        <v>191</v>
      </c>
      <c r="E51" s="486" t="s">
        <v>191</v>
      </c>
      <c r="F51" s="486" t="s">
        <v>191</v>
      </c>
      <c r="G51" s="486" t="s">
        <v>191</v>
      </c>
      <c r="H51" s="486" t="s">
        <v>191</v>
      </c>
      <c r="I51" s="486" t="s">
        <v>191</v>
      </c>
      <c r="J51" s="486" t="s">
        <v>191</v>
      </c>
      <c r="K51" s="486" t="s">
        <v>191</v>
      </c>
      <c r="L51" s="486" t="s">
        <v>191</v>
      </c>
      <c r="M51" s="486" t="s">
        <v>191</v>
      </c>
      <c r="N51" s="486" t="s">
        <v>191</v>
      </c>
      <c r="O51" s="486" t="s">
        <v>191</v>
      </c>
      <c r="P51" s="486" t="s">
        <v>191</v>
      </c>
      <c r="Q51" s="486" t="s">
        <v>191</v>
      </c>
      <c r="R51" s="486" t="s">
        <v>191</v>
      </c>
      <c r="S51" s="486" t="s">
        <v>191</v>
      </c>
      <c r="T51" s="486" t="s">
        <v>191</v>
      </c>
      <c r="U51" s="486" t="s">
        <v>191</v>
      </c>
      <c r="V51" s="486" t="s">
        <v>191</v>
      </c>
      <c r="W51" s="486" t="s">
        <v>191</v>
      </c>
      <c r="X51" s="486" t="s">
        <v>191</v>
      </c>
      <c r="Y51" s="486" t="s">
        <v>191</v>
      </c>
      <c r="Z51" s="486" t="s">
        <v>191</v>
      </c>
      <c r="AA51" s="486" t="s">
        <v>191</v>
      </c>
      <c r="AB51" s="486" t="s">
        <v>191</v>
      </c>
      <c r="AC51" s="486" t="s">
        <v>191</v>
      </c>
      <c r="AD51" s="486" t="s">
        <v>191</v>
      </c>
      <c r="AE51" s="486" t="s">
        <v>191</v>
      </c>
      <c r="AF51" s="486" t="s">
        <v>191</v>
      </c>
      <c r="AG51" s="486" t="s">
        <v>191</v>
      </c>
      <c r="AH51" s="486" t="s">
        <v>191</v>
      </c>
      <c r="AI51" s="486" t="s">
        <v>191</v>
      </c>
      <c r="AJ51" s="486" t="s">
        <v>191</v>
      </c>
      <c r="AK51" s="486" t="s">
        <v>191</v>
      </c>
      <c r="AL51" s="486" t="s">
        <v>191</v>
      </c>
      <c r="AM51" s="486" t="s">
        <v>191</v>
      </c>
      <c r="AN51" s="486" t="s">
        <v>191</v>
      </c>
      <c r="AO51" s="486" t="s">
        <v>191</v>
      </c>
      <c r="AP51" s="486" t="s">
        <v>191</v>
      </c>
      <c r="AQ51" s="486" t="s">
        <v>191</v>
      </c>
      <c r="AR51" s="486" t="s">
        <v>191</v>
      </c>
      <c r="AS51" s="486" t="s">
        <v>191</v>
      </c>
      <c r="AT51" s="486" t="s">
        <v>191</v>
      </c>
      <c r="AU51" s="486" t="s">
        <v>191</v>
      </c>
      <c r="AV51" s="486" t="s">
        <v>191</v>
      </c>
      <c r="AW51" s="486" t="s">
        <v>191</v>
      </c>
      <c r="AX51" s="486" t="s">
        <v>191</v>
      </c>
      <c r="AY51" s="486" t="s">
        <v>191</v>
      </c>
      <c r="AZ51" s="486" t="s">
        <v>191</v>
      </c>
      <c r="BA51" s="486" t="s">
        <v>191</v>
      </c>
      <c r="BB51" s="486" t="s">
        <v>191</v>
      </c>
      <c r="BC51" s="486" t="s">
        <v>191</v>
      </c>
      <c r="BD51" s="486" t="s">
        <v>191</v>
      </c>
      <c r="BE51" s="486" t="s">
        <v>191</v>
      </c>
      <c r="BF51" s="486" t="s">
        <v>191</v>
      </c>
      <c r="BG51" s="486" t="s">
        <v>191</v>
      </c>
      <c r="BH51" s="486" t="s">
        <v>191</v>
      </c>
      <c r="BI51" s="486" t="s">
        <v>191</v>
      </c>
      <c r="BJ51" s="486" t="s">
        <v>191</v>
      </c>
      <c r="BK51" s="486" t="s">
        <v>191</v>
      </c>
      <c r="BL51" s="486" t="s">
        <v>191</v>
      </c>
      <c r="BM51" s="486" t="s">
        <v>191</v>
      </c>
      <c r="BN51" s="486" t="s">
        <v>191</v>
      </c>
      <c r="BO51" s="486" t="s">
        <v>191</v>
      </c>
      <c r="BP51" s="486" t="s">
        <v>191</v>
      </c>
      <c r="BQ51" s="486" t="s">
        <v>191</v>
      </c>
      <c r="BR51" s="486" t="s">
        <v>191</v>
      </c>
      <c r="BS51" s="486" t="s">
        <v>191</v>
      </c>
      <c r="BT51" s="486" t="s">
        <v>191</v>
      </c>
      <c r="BU51" s="486" t="s">
        <v>191</v>
      </c>
      <c r="BV51" s="486" t="s">
        <v>191</v>
      </c>
      <c r="BW51" s="486" t="s">
        <v>191</v>
      </c>
      <c r="BX51" s="486" t="s">
        <v>191</v>
      </c>
      <c r="BY51" s="486" t="s">
        <v>191</v>
      </c>
      <c r="BZ51" s="486" t="s">
        <v>191</v>
      </c>
      <c r="CA51" s="486" t="s">
        <v>191</v>
      </c>
      <c r="CB51" s="486" t="s">
        <v>191</v>
      </c>
      <c r="CC51" s="486" t="s">
        <v>191</v>
      </c>
      <c r="CD51" s="486" t="s">
        <v>191</v>
      </c>
      <c r="CE51" s="486" t="s">
        <v>191</v>
      </c>
      <c r="CF51" s="486" t="s">
        <v>191</v>
      </c>
      <c r="CG51" s="486" t="s">
        <v>191</v>
      </c>
      <c r="CH51" s="486" t="s">
        <v>191</v>
      </c>
      <c r="CI51" s="486" t="s">
        <v>191</v>
      </c>
      <c r="CJ51" s="486" t="s">
        <v>191</v>
      </c>
      <c r="CK51" s="486" t="s">
        <v>191</v>
      </c>
      <c r="CL51" s="486" t="s">
        <v>191</v>
      </c>
      <c r="CM51" s="486" t="s">
        <v>191</v>
      </c>
      <c r="CN51" s="486" t="s">
        <v>191</v>
      </c>
      <c r="CO51" s="486" t="s">
        <v>191</v>
      </c>
      <c r="CP51" s="486" t="s">
        <v>191</v>
      </c>
      <c r="CQ51" s="486" t="s">
        <v>191</v>
      </c>
      <c r="CR51" s="486" t="s">
        <v>191</v>
      </c>
      <c r="CS51" s="486" t="s">
        <v>191</v>
      </c>
      <c r="CT51" s="486" t="s">
        <v>191</v>
      </c>
      <c r="CU51" s="486" t="s">
        <v>191</v>
      </c>
      <c r="CV51" s="486" t="s">
        <v>191</v>
      </c>
      <c r="CW51" s="486" t="s">
        <v>191</v>
      </c>
      <c r="CX51" s="486" t="s">
        <v>191</v>
      </c>
      <c r="CY51" s="486" t="s">
        <v>191</v>
      </c>
      <c r="CZ51" s="486" t="s">
        <v>191</v>
      </c>
      <c r="DA51" s="486" t="s">
        <v>191</v>
      </c>
      <c r="DB51" s="486" t="s">
        <v>191</v>
      </c>
      <c r="DC51" s="486" t="s">
        <v>191</v>
      </c>
      <c r="DD51" s="486" t="s">
        <v>191</v>
      </c>
      <c r="DE51" s="486" t="s">
        <v>191</v>
      </c>
      <c r="DF51" s="486" t="s">
        <v>191</v>
      </c>
      <c r="DG51" s="486" t="s">
        <v>191</v>
      </c>
      <c r="DH51" s="486" t="s">
        <v>191</v>
      </c>
      <c r="DI51" s="486" t="s">
        <v>191</v>
      </c>
      <c r="DJ51" s="486" t="s">
        <v>191</v>
      </c>
      <c r="DK51" s="486" t="s">
        <v>191</v>
      </c>
      <c r="DL51" s="486" t="s">
        <v>191</v>
      </c>
      <c r="DM51" s="486" t="s">
        <v>191</v>
      </c>
      <c r="DN51" s="486" t="s">
        <v>191</v>
      </c>
      <c r="DO51" s="486" t="s">
        <v>191</v>
      </c>
      <c r="DP51" s="486" t="s">
        <v>191</v>
      </c>
      <c r="DQ51" s="486" t="s">
        <v>191</v>
      </c>
      <c r="DR51" s="486" t="s">
        <v>191</v>
      </c>
      <c r="DS51" s="486" t="s">
        <v>191</v>
      </c>
      <c r="DT51" s="486" t="s">
        <v>191</v>
      </c>
      <c r="DU51" s="486" t="s">
        <v>191</v>
      </c>
      <c r="DV51" s="486" t="s">
        <v>191</v>
      </c>
      <c r="DW51" s="486" t="s">
        <v>191</v>
      </c>
      <c r="DX51" s="486" t="s">
        <v>191</v>
      </c>
      <c r="DY51" s="486" t="s">
        <v>191</v>
      </c>
      <c r="DZ51" s="486" t="s">
        <v>191</v>
      </c>
      <c r="EA51" s="486" t="s">
        <v>191</v>
      </c>
      <c r="EB51" s="486" t="s">
        <v>191</v>
      </c>
      <c r="EC51" s="486" t="s">
        <v>191</v>
      </c>
      <c r="ED51" s="486" t="s">
        <v>191</v>
      </c>
      <c r="EE51" s="486" t="s">
        <v>191</v>
      </c>
      <c r="EF51" s="486" t="s">
        <v>191</v>
      </c>
      <c r="EG51" s="486" t="s">
        <v>191</v>
      </c>
      <c r="EH51" s="486" t="s">
        <v>191</v>
      </c>
      <c r="EI51" s="486" t="s">
        <v>191</v>
      </c>
      <c r="EJ51" s="486" t="s">
        <v>191</v>
      </c>
      <c r="EK51" s="486" t="s">
        <v>191</v>
      </c>
      <c r="EL51" s="486" t="s">
        <v>191</v>
      </c>
      <c r="EM51" s="486" t="s">
        <v>191</v>
      </c>
      <c r="EN51" s="486" t="s">
        <v>191</v>
      </c>
      <c r="EO51" s="486" t="s">
        <v>191</v>
      </c>
      <c r="EP51" s="486" t="s">
        <v>191</v>
      </c>
      <c r="EQ51" s="486" t="s">
        <v>191</v>
      </c>
      <c r="ER51" s="486" t="s">
        <v>191</v>
      </c>
      <c r="ES51" s="486" t="s">
        <v>191</v>
      </c>
      <c r="ET51" s="486" t="s">
        <v>191</v>
      </c>
      <c r="EU51" s="486" t="s">
        <v>191</v>
      </c>
      <c r="EV51" s="486" t="s">
        <v>191</v>
      </c>
      <c r="EW51" s="486" t="s">
        <v>191</v>
      </c>
      <c r="EX51" s="486" t="s">
        <v>191</v>
      </c>
      <c r="EY51" s="486" t="s">
        <v>191</v>
      </c>
      <c r="EZ51" s="486" t="s">
        <v>191</v>
      </c>
      <c r="FA51" s="486" t="s">
        <v>191</v>
      </c>
      <c r="FB51" s="486" t="s">
        <v>191</v>
      </c>
      <c r="FC51" s="486" t="s">
        <v>191</v>
      </c>
      <c r="FD51" s="486" t="s">
        <v>191</v>
      </c>
      <c r="FE51" s="486" t="s">
        <v>191</v>
      </c>
      <c r="FF51" s="486" t="s">
        <v>191</v>
      </c>
      <c r="FG51" s="486" t="s">
        <v>191</v>
      </c>
      <c r="FH51" s="486" t="s">
        <v>191</v>
      </c>
      <c r="FI51" s="486" t="s">
        <v>191</v>
      </c>
      <c r="FJ51" s="486" t="s">
        <v>191</v>
      </c>
      <c r="FK51" s="486" t="s">
        <v>191</v>
      </c>
      <c r="FL51" s="486" t="s">
        <v>191</v>
      </c>
      <c r="FM51" s="486" t="s">
        <v>191</v>
      </c>
      <c r="FN51" s="486" t="s">
        <v>191</v>
      </c>
      <c r="FO51" s="486" t="s">
        <v>191</v>
      </c>
      <c r="FP51" s="486" t="s">
        <v>191</v>
      </c>
      <c r="FQ51" s="486" t="s">
        <v>191</v>
      </c>
      <c r="FR51" s="486" t="s">
        <v>191</v>
      </c>
      <c r="FS51" s="486" t="s">
        <v>191</v>
      </c>
      <c r="FT51" s="486" t="s">
        <v>191</v>
      </c>
      <c r="FU51" s="486" t="s">
        <v>191</v>
      </c>
      <c r="FV51" s="486" t="s">
        <v>191</v>
      </c>
      <c r="FW51" s="486" t="s">
        <v>191</v>
      </c>
      <c r="FX51" s="486" t="s">
        <v>191</v>
      </c>
      <c r="FY51" s="486" t="s">
        <v>191</v>
      </c>
      <c r="FZ51" s="486" t="s">
        <v>191</v>
      </c>
      <c r="GA51" s="486" t="s">
        <v>191</v>
      </c>
      <c r="GB51" s="486" t="s">
        <v>191</v>
      </c>
      <c r="GC51" s="486" t="s">
        <v>191</v>
      </c>
      <c r="GD51" s="486" t="s">
        <v>191</v>
      </c>
      <c r="GE51" s="486" t="s">
        <v>191</v>
      </c>
      <c r="GF51" s="486" t="s">
        <v>191</v>
      </c>
      <c r="GG51" s="486" t="s">
        <v>191</v>
      </c>
      <c r="GH51" s="486" t="s">
        <v>191</v>
      </c>
      <c r="GI51" s="486" t="s">
        <v>191</v>
      </c>
      <c r="GJ51" s="486" t="s">
        <v>191</v>
      </c>
      <c r="GK51" s="486" t="s">
        <v>191</v>
      </c>
      <c r="GL51" s="486" t="s">
        <v>191</v>
      </c>
      <c r="GM51" s="486" t="s">
        <v>191</v>
      </c>
      <c r="GN51" s="486" t="s">
        <v>191</v>
      </c>
      <c r="GO51" s="486" t="s">
        <v>191</v>
      </c>
      <c r="GP51" s="486" t="s">
        <v>191</v>
      </c>
      <c r="GQ51" s="486" t="s">
        <v>191</v>
      </c>
      <c r="GR51" s="486" t="s">
        <v>191</v>
      </c>
      <c r="GS51" s="486" t="s">
        <v>191</v>
      </c>
      <c r="GT51" s="486" t="s">
        <v>191</v>
      </c>
      <c r="GU51" s="486" t="s">
        <v>191</v>
      </c>
      <c r="GV51" s="486" t="s">
        <v>191</v>
      </c>
      <c r="GW51" s="486" t="s">
        <v>191</v>
      </c>
      <c r="GX51" s="486" t="s">
        <v>191</v>
      </c>
    </row>
    <row r="52" spans="2:206" x14ac:dyDescent="0.35">
      <c r="B52" t="s">
        <v>562</v>
      </c>
      <c r="C52" s="486">
        <v>24</v>
      </c>
      <c r="D52" s="484">
        <v>35</v>
      </c>
      <c r="E52" s="485">
        <v>29</v>
      </c>
      <c r="F52" s="486">
        <v>54</v>
      </c>
      <c r="G52" s="484">
        <v>52</v>
      </c>
      <c r="H52" s="485">
        <v>53</v>
      </c>
      <c r="I52" s="486">
        <v>22</v>
      </c>
      <c r="J52" s="484">
        <v>14</v>
      </c>
      <c r="K52" s="485">
        <v>18</v>
      </c>
      <c r="L52" s="486">
        <v>76</v>
      </c>
      <c r="M52" s="484">
        <v>65</v>
      </c>
      <c r="N52" s="485">
        <v>71</v>
      </c>
      <c r="O52" s="486">
        <v>26</v>
      </c>
      <c r="P52" s="484">
        <v>34</v>
      </c>
      <c r="Q52" s="485">
        <v>30</v>
      </c>
      <c r="R52" s="486">
        <v>54</v>
      </c>
      <c r="S52" s="484">
        <v>51</v>
      </c>
      <c r="T52" s="485">
        <v>52</v>
      </c>
      <c r="U52" s="486">
        <v>21</v>
      </c>
      <c r="V52" s="484">
        <v>15</v>
      </c>
      <c r="W52" s="485">
        <v>18</v>
      </c>
      <c r="X52" s="486">
        <v>74</v>
      </c>
      <c r="Y52" s="484">
        <v>66</v>
      </c>
      <c r="Z52" s="485">
        <v>70</v>
      </c>
      <c r="AA52" s="486">
        <v>27</v>
      </c>
      <c r="AB52" s="484">
        <v>37</v>
      </c>
      <c r="AC52" s="485">
        <v>32</v>
      </c>
      <c r="AD52" s="486">
        <v>54</v>
      </c>
      <c r="AE52" s="484">
        <v>50</v>
      </c>
      <c r="AF52" s="485">
        <v>52</v>
      </c>
      <c r="AG52" s="486">
        <v>19</v>
      </c>
      <c r="AH52" s="484">
        <v>13</v>
      </c>
      <c r="AI52" s="485">
        <v>16</v>
      </c>
      <c r="AJ52" s="486">
        <v>73</v>
      </c>
      <c r="AK52" s="484">
        <v>63</v>
      </c>
      <c r="AL52" s="485">
        <v>68</v>
      </c>
      <c r="AM52" s="486">
        <v>14</v>
      </c>
      <c r="AN52" s="484">
        <v>23</v>
      </c>
      <c r="AO52" s="485">
        <v>19</v>
      </c>
      <c r="AP52" s="486">
        <v>64</v>
      </c>
      <c r="AQ52" s="484">
        <v>63</v>
      </c>
      <c r="AR52" s="485">
        <v>63</v>
      </c>
      <c r="AS52" s="486">
        <v>22</v>
      </c>
      <c r="AT52" s="484">
        <v>14</v>
      </c>
      <c r="AU52" s="485">
        <v>18</v>
      </c>
      <c r="AV52" s="486">
        <v>86</v>
      </c>
      <c r="AW52" s="484">
        <v>77</v>
      </c>
      <c r="AX52" s="485">
        <v>81</v>
      </c>
      <c r="AY52" s="486">
        <v>16</v>
      </c>
      <c r="AZ52" s="484">
        <v>23</v>
      </c>
      <c r="BA52" s="485">
        <v>20</v>
      </c>
      <c r="BB52" s="486">
        <v>60</v>
      </c>
      <c r="BC52" s="484">
        <v>60</v>
      </c>
      <c r="BD52" s="485">
        <v>60</v>
      </c>
      <c r="BE52" s="486">
        <v>24</v>
      </c>
      <c r="BF52" s="484">
        <v>16</v>
      </c>
      <c r="BG52" s="485">
        <v>20</v>
      </c>
      <c r="BH52" s="486">
        <v>84</v>
      </c>
      <c r="BI52" s="484">
        <v>77</v>
      </c>
      <c r="BJ52" s="485">
        <v>80</v>
      </c>
      <c r="BK52" s="486">
        <v>21</v>
      </c>
      <c r="BL52" s="484">
        <v>27</v>
      </c>
      <c r="BM52" s="485">
        <v>24</v>
      </c>
      <c r="BN52" s="486">
        <v>61</v>
      </c>
      <c r="BO52" s="484">
        <v>59</v>
      </c>
      <c r="BP52" s="485">
        <v>60</v>
      </c>
      <c r="BQ52" s="486">
        <v>18</v>
      </c>
      <c r="BR52" s="484">
        <v>13</v>
      </c>
      <c r="BS52" s="485">
        <v>16</v>
      </c>
      <c r="BT52" s="486">
        <v>79</v>
      </c>
      <c r="BU52" s="484">
        <v>73</v>
      </c>
      <c r="BV52" s="485">
        <v>76</v>
      </c>
      <c r="BW52" s="486">
        <v>20</v>
      </c>
      <c r="BX52" s="484">
        <v>32</v>
      </c>
      <c r="BY52" s="485">
        <v>26</v>
      </c>
      <c r="BZ52" s="486">
        <v>63</v>
      </c>
      <c r="CA52" s="484">
        <v>58</v>
      </c>
      <c r="CB52" s="485">
        <v>60</v>
      </c>
      <c r="CC52" s="486">
        <v>18</v>
      </c>
      <c r="CD52" s="484">
        <v>10</v>
      </c>
      <c r="CE52" s="485">
        <v>14</v>
      </c>
      <c r="CF52" s="486">
        <v>80</v>
      </c>
      <c r="CG52" s="484">
        <v>68</v>
      </c>
      <c r="CH52" s="485">
        <v>74</v>
      </c>
      <c r="CI52" s="486">
        <v>18</v>
      </c>
      <c r="CJ52" s="484">
        <v>28</v>
      </c>
      <c r="CK52" s="485">
        <v>23</v>
      </c>
      <c r="CL52" s="486">
        <v>64</v>
      </c>
      <c r="CM52" s="484">
        <v>60</v>
      </c>
      <c r="CN52" s="485">
        <v>62</v>
      </c>
      <c r="CO52" s="486">
        <v>18</v>
      </c>
      <c r="CP52" s="484">
        <v>11</v>
      </c>
      <c r="CQ52" s="485">
        <v>15</v>
      </c>
      <c r="CR52" s="486">
        <v>82</v>
      </c>
      <c r="CS52" s="484">
        <v>72</v>
      </c>
      <c r="CT52" s="485">
        <v>77</v>
      </c>
      <c r="CU52" s="486">
        <v>39</v>
      </c>
      <c r="CV52" s="484">
        <v>46</v>
      </c>
      <c r="CW52" s="485">
        <v>42</v>
      </c>
      <c r="CX52" s="486">
        <v>42</v>
      </c>
      <c r="CY52" s="484">
        <v>39</v>
      </c>
      <c r="CZ52" s="485">
        <v>41</v>
      </c>
      <c r="DA52" s="486">
        <v>19</v>
      </c>
      <c r="DB52" s="484">
        <v>15</v>
      </c>
      <c r="DC52" s="485">
        <v>17</v>
      </c>
      <c r="DD52" s="486">
        <v>61</v>
      </c>
      <c r="DE52" s="484">
        <v>54</v>
      </c>
      <c r="DF52" s="485">
        <v>58</v>
      </c>
      <c r="DG52" s="486">
        <v>44</v>
      </c>
      <c r="DH52" s="484">
        <v>54</v>
      </c>
      <c r="DI52" s="485">
        <v>49</v>
      </c>
      <c r="DJ52" s="486">
        <v>44</v>
      </c>
      <c r="DK52" s="484">
        <v>38</v>
      </c>
      <c r="DL52" s="485">
        <v>41</v>
      </c>
      <c r="DM52" s="486">
        <v>13</v>
      </c>
      <c r="DN52" s="484">
        <v>7</v>
      </c>
      <c r="DO52" s="485">
        <v>10</v>
      </c>
      <c r="DP52" s="486">
        <v>56</v>
      </c>
      <c r="DQ52" s="484">
        <v>46</v>
      </c>
      <c r="DR52" s="485">
        <v>51</v>
      </c>
      <c r="DS52" s="486">
        <v>38</v>
      </c>
      <c r="DT52" s="484">
        <v>44</v>
      </c>
      <c r="DU52" s="485">
        <v>41</v>
      </c>
      <c r="DV52" s="486">
        <v>51</v>
      </c>
      <c r="DW52" s="484">
        <v>46</v>
      </c>
      <c r="DX52" s="485">
        <v>48</v>
      </c>
      <c r="DY52" s="486">
        <v>11</v>
      </c>
      <c r="DZ52" s="484">
        <v>11</v>
      </c>
      <c r="EA52" s="485">
        <v>11</v>
      </c>
      <c r="EB52" s="486">
        <v>62</v>
      </c>
      <c r="EC52" s="484">
        <v>56</v>
      </c>
      <c r="ED52" s="485">
        <v>59</v>
      </c>
      <c r="EE52" s="486">
        <v>33</v>
      </c>
      <c r="EF52" s="484">
        <v>38</v>
      </c>
      <c r="EG52" s="485">
        <v>36</v>
      </c>
      <c r="EH52" s="486">
        <v>56</v>
      </c>
      <c r="EI52" s="484">
        <v>51</v>
      </c>
      <c r="EJ52" s="485">
        <v>53</v>
      </c>
      <c r="EK52" s="486">
        <v>11</v>
      </c>
      <c r="EL52" s="484">
        <v>10</v>
      </c>
      <c r="EM52" s="485">
        <v>11</v>
      </c>
      <c r="EN52" s="486">
        <v>67</v>
      </c>
      <c r="EO52" s="484">
        <v>62</v>
      </c>
      <c r="EP52" s="485">
        <v>64</v>
      </c>
      <c r="EQ52" s="486">
        <v>26</v>
      </c>
      <c r="ER52" s="484">
        <v>33</v>
      </c>
      <c r="ES52" s="485">
        <v>29</v>
      </c>
      <c r="ET52" s="486">
        <v>61</v>
      </c>
      <c r="EU52" s="484">
        <v>57</v>
      </c>
      <c r="EV52" s="485">
        <v>59</v>
      </c>
      <c r="EW52" s="486">
        <v>13</v>
      </c>
      <c r="EX52" s="484">
        <v>10</v>
      </c>
      <c r="EY52" s="485">
        <v>12</v>
      </c>
      <c r="EZ52" s="486">
        <v>74</v>
      </c>
      <c r="FA52" s="484">
        <v>67</v>
      </c>
      <c r="FB52" s="485">
        <v>71</v>
      </c>
      <c r="FC52" s="486">
        <v>26</v>
      </c>
      <c r="FD52" s="484">
        <v>32</v>
      </c>
      <c r="FE52" s="485">
        <v>29</v>
      </c>
      <c r="FF52" s="486">
        <v>60</v>
      </c>
      <c r="FG52" s="484">
        <v>55</v>
      </c>
      <c r="FH52" s="485">
        <v>57</v>
      </c>
      <c r="FI52" s="486">
        <v>14</v>
      </c>
      <c r="FJ52" s="484">
        <v>13</v>
      </c>
      <c r="FK52" s="485">
        <v>13</v>
      </c>
      <c r="FL52" s="486">
        <v>74</v>
      </c>
      <c r="FM52" s="484">
        <v>68</v>
      </c>
      <c r="FN52" s="485">
        <v>71</v>
      </c>
      <c r="FO52" s="486">
        <v>21</v>
      </c>
      <c r="FP52" s="484">
        <v>24</v>
      </c>
      <c r="FQ52" s="485">
        <v>22</v>
      </c>
      <c r="FR52" s="486">
        <v>67</v>
      </c>
      <c r="FS52" s="484">
        <v>65</v>
      </c>
      <c r="FT52" s="485">
        <v>66</v>
      </c>
      <c r="FU52" s="486">
        <v>11</v>
      </c>
      <c r="FV52" s="484">
        <v>11</v>
      </c>
      <c r="FW52" s="485">
        <v>11</v>
      </c>
      <c r="FX52" s="486">
        <v>79</v>
      </c>
      <c r="FY52" s="484">
        <v>76</v>
      </c>
      <c r="FZ52" s="485">
        <v>78</v>
      </c>
      <c r="GA52" s="486">
        <v>17</v>
      </c>
      <c r="GB52" s="484">
        <v>30</v>
      </c>
      <c r="GC52" s="485">
        <v>24</v>
      </c>
      <c r="GD52" s="486">
        <v>65</v>
      </c>
      <c r="GE52" s="484">
        <v>61</v>
      </c>
      <c r="GF52" s="485">
        <v>63</v>
      </c>
      <c r="GG52" s="486">
        <v>18</v>
      </c>
      <c r="GH52" s="484">
        <v>9</v>
      </c>
      <c r="GI52" s="485">
        <v>13</v>
      </c>
      <c r="GJ52" s="486">
        <v>83</v>
      </c>
      <c r="GK52" s="484">
        <v>70</v>
      </c>
      <c r="GL52" s="485">
        <v>76</v>
      </c>
      <c r="GM52" s="486">
        <v>20</v>
      </c>
      <c r="GN52" s="484">
        <v>31</v>
      </c>
      <c r="GO52" s="485">
        <v>26</v>
      </c>
      <c r="GP52" s="486">
        <v>63</v>
      </c>
      <c r="GQ52" s="484">
        <v>60</v>
      </c>
      <c r="GR52" s="485">
        <v>61</v>
      </c>
      <c r="GS52" s="486">
        <v>17</v>
      </c>
      <c r="GT52" s="484">
        <v>9</v>
      </c>
      <c r="GU52" s="485">
        <v>13</v>
      </c>
      <c r="GV52" s="486">
        <v>80</v>
      </c>
      <c r="GW52" s="484">
        <v>69</v>
      </c>
      <c r="GX52" s="485">
        <v>74</v>
      </c>
    </row>
    <row r="53" spans="2:206" x14ac:dyDescent="0.35">
      <c r="B53" t="s">
        <v>229</v>
      </c>
      <c r="C53" s="486">
        <v>48</v>
      </c>
      <c r="D53" s="484">
        <v>57</v>
      </c>
      <c r="E53" s="485">
        <v>54</v>
      </c>
      <c r="F53" s="486">
        <v>46</v>
      </c>
      <c r="G53" s="484">
        <v>39</v>
      </c>
      <c r="H53" s="485">
        <v>41</v>
      </c>
      <c r="I53" s="486">
        <v>6</v>
      </c>
      <c r="J53" s="484">
        <v>3</v>
      </c>
      <c r="K53" s="485">
        <v>4</v>
      </c>
      <c r="L53" s="486">
        <v>52</v>
      </c>
      <c r="M53" s="484">
        <v>43</v>
      </c>
      <c r="N53" s="485">
        <v>46</v>
      </c>
      <c r="O53" s="486">
        <v>50</v>
      </c>
      <c r="P53" s="484">
        <v>57</v>
      </c>
      <c r="Q53" s="485">
        <v>55</v>
      </c>
      <c r="R53" s="486">
        <v>44</v>
      </c>
      <c r="S53" s="484">
        <v>39</v>
      </c>
      <c r="T53" s="485">
        <v>41</v>
      </c>
      <c r="U53" s="486">
        <v>5</v>
      </c>
      <c r="V53" s="484">
        <v>4</v>
      </c>
      <c r="W53" s="485">
        <v>4</v>
      </c>
      <c r="X53" s="486">
        <v>50</v>
      </c>
      <c r="Y53" s="484">
        <v>43</v>
      </c>
      <c r="Z53" s="485">
        <v>45</v>
      </c>
      <c r="AA53" s="486">
        <v>55</v>
      </c>
      <c r="AB53" s="484">
        <v>61</v>
      </c>
      <c r="AC53" s="485">
        <v>60</v>
      </c>
      <c r="AD53" s="486">
        <v>41</v>
      </c>
      <c r="AE53" s="484">
        <v>36</v>
      </c>
      <c r="AF53" s="485">
        <v>37</v>
      </c>
      <c r="AG53" s="486">
        <v>4</v>
      </c>
      <c r="AH53" s="484">
        <v>3</v>
      </c>
      <c r="AI53" s="485">
        <v>3</v>
      </c>
      <c r="AJ53" s="486">
        <v>45</v>
      </c>
      <c r="AK53" s="484">
        <v>39</v>
      </c>
      <c r="AL53" s="485">
        <v>40</v>
      </c>
      <c r="AM53" s="486">
        <v>36</v>
      </c>
      <c r="AN53" s="484">
        <v>48</v>
      </c>
      <c r="AO53" s="485">
        <v>44</v>
      </c>
      <c r="AP53" s="486">
        <v>58</v>
      </c>
      <c r="AQ53" s="484">
        <v>49</v>
      </c>
      <c r="AR53" s="485">
        <v>52</v>
      </c>
      <c r="AS53" s="486">
        <v>6</v>
      </c>
      <c r="AT53" s="484">
        <v>3</v>
      </c>
      <c r="AU53" s="485">
        <v>4</v>
      </c>
      <c r="AV53" s="486">
        <v>64</v>
      </c>
      <c r="AW53" s="484">
        <v>52</v>
      </c>
      <c r="AX53" s="485">
        <v>56</v>
      </c>
      <c r="AY53" s="486">
        <v>36</v>
      </c>
      <c r="AZ53" s="484">
        <v>43</v>
      </c>
      <c r="BA53" s="485">
        <v>41</v>
      </c>
      <c r="BB53" s="486">
        <v>58</v>
      </c>
      <c r="BC53" s="484">
        <v>53</v>
      </c>
      <c r="BD53" s="485">
        <v>55</v>
      </c>
      <c r="BE53" s="486">
        <v>6</v>
      </c>
      <c r="BF53" s="484">
        <v>4</v>
      </c>
      <c r="BG53" s="485">
        <v>4</v>
      </c>
      <c r="BH53" s="486">
        <v>64</v>
      </c>
      <c r="BI53" s="484">
        <v>57</v>
      </c>
      <c r="BJ53" s="485">
        <v>59</v>
      </c>
      <c r="BK53" s="486">
        <v>41</v>
      </c>
      <c r="BL53" s="484">
        <v>47</v>
      </c>
      <c r="BM53" s="485">
        <v>45</v>
      </c>
      <c r="BN53" s="486">
        <v>55</v>
      </c>
      <c r="BO53" s="484">
        <v>49</v>
      </c>
      <c r="BP53" s="485">
        <v>51</v>
      </c>
      <c r="BQ53" s="486">
        <v>5</v>
      </c>
      <c r="BR53" s="484">
        <v>3</v>
      </c>
      <c r="BS53" s="485">
        <v>4</v>
      </c>
      <c r="BT53" s="486">
        <v>59</v>
      </c>
      <c r="BU53" s="484">
        <v>53</v>
      </c>
      <c r="BV53" s="485">
        <v>55</v>
      </c>
      <c r="BW53" s="486">
        <v>42</v>
      </c>
      <c r="BX53" s="484">
        <v>55</v>
      </c>
      <c r="BY53" s="485">
        <v>51</v>
      </c>
      <c r="BZ53" s="486">
        <v>54</v>
      </c>
      <c r="CA53" s="484">
        <v>42</v>
      </c>
      <c r="CB53" s="485">
        <v>46</v>
      </c>
      <c r="CC53" s="486">
        <v>5</v>
      </c>
      <c r="CD53" s="484">
        <v>2</v>
      </c>
      <c r="CE53" s="485">
        <v>3</v>
      </c>
      <c r="CF53" s="486">
        <v>58</v>
      </c>
      <c r="CG53" s="484">
        <v>45</v>
      </c>
      <c r="CH53" s="485">
        <v>49</v>
      </c>
      <c r="CI53" s="486">
        <v>39</v>
      </c>
      <c r="CJ53" s="484">
        <v>51</v>
      </c>
      <c r="CK53" s="485">
        <v>48</v>
      </c>
      <c r="CL53" s="486">
        <v>56</v>
      </c>
      <c r="CM53" s="484">
        <v>46</v>
      </c>
      <c r="CN53" s="485">
        <v>49</v>
      </c>
      <c r="CO53" s="486">
        <v>4</v>
      </c>
      <c r="CP53" s="484">
        <v>2</v>
      </c>
      <c r="CQ53" s="485">
        <v>3</v>
      </c>
      <c r="CR53" s="486">
        <v>61</v>
      </c>
      <c r="CS53" s="484">
        <v>49</v>
      </c>
      <c r="CT53" s="485">
        <v>52</v>
      </c>
      <c r="CU53" s="486">
        <v>61</v>
      </c>
      <c r="CV53" s="484">
        <v>65</v>
      </c>
      <c r="CW53" s="485">
        <v>64</v>
      </c>
      <c r="CX53" s="486">
        <v>33</v>
      </c>
      <c r="CY53" s="484">
        <v>29</v>
      </c>
      <c r="CZ53" s="485">
        <v>30</v>
      </c>
      <c r="DA53" s="486">
        <v>6</v>
      </c>
      <c r="DB53" s="484">
        <v>6</v>
      </c>
      <c r="DC53" s="485">
        <v>6</v>
      </c>
      <c r="DD53" s="486">
        <v>39</v>
      </c>
      <c r="DE53" s="484">
        <v>35</v>
      </c>
      <c r="DF53" s="485">
        <v>36</v>
      </c>
      <c r="DG53" s="486">
        <v>68</v>
      </c>
      <c r="DH53" s="484">
        <v>74</v>
      </c>
      <c r="DI53" s="485">
        <v>72</v>
      </c>
      <c r="DJ53" s="486">
        <v>29</v>
      </c>
      <c r="DK53" s="484">
        <v>23</v>
      </c>
      <c r="DL53" s="485">
        <v>25</v>
      </c>
      <c r="DM53" s="486">
        <v>3</v>
      </c>
      <c r="DN53" s="484">
        <v>2</v>
      </c>
      <c r="DO53" s="485">
        <v>2</v>
      </c>
      <c r="DP53" s="486">
        <v>32</v>
      </c>
      <c r="DQ53" s="484">
        <v>26</v>
      </c>
      <c r="DR53" s="485">
        <v>28</v>
      </c>
      <c r="DS53" s="486">
        <v>62</v>
      </c>
      <c r="DT53" s="484">
        <v>61</v>
      </c>
      <c r="DU53" s="485">
        <v>61</v>
      </c>
      <c r="DV53" s="486">
        <v>35</v>
      </c>
      <c r="DW53" s="484">
        <v>34</v>
      </c>
      <c r="DX53" s="485">
        <v>34</v>
      </c>
      <c r="DY53" s="486">
        <v>3</v>
      </c>
      <c r="DZ53" s="484">
        <v>5</v>
      </c>
      <c r="EA53" s="485">
        <v>5</v>
      </c>
      <c r="EB53" s="486">
        <v>38</v>
      </c>
      <c r="EC53" s="484">
        <v>39</v>
      </c>
      <c r="ED53" s="485">
        <v>39</v>
      </c>
      <c r="EE53" s="486">
        <v>57</v>
      </c>
      <c r="EF53" s="484">
        <v>58</v>
      </c>
      <c r="EG53" s="485">
        <v>58</v>
      </c>
      <c r="EH53" s="486">
        <v>40</v>
      </c>
      <c r="EI53" s="484">
        <v>38</v>
      </c>
      <c r="EJ53" s="485">
        <v>38</v>
      </c>
      <c r="EK53" s="486">
        <v>3</v>
      </c>
      <c r="EL53" s="484">
        <v>4</v>
      </c>
      <c r="EM53" s="485">
        <v>3</v>
      </c>
      <c r="EN53" s="486">
        <v>43</v>
      </c>
      <c r="EO53" s="484">
        <v>42</v>
      </c>
      <c r="EP53" s="485">
        <v>42</v>
      </c>
      <c r="EQ53" s="486">
        <v>49</v>
      </c>
      <c r="ER53" s="484">
        <v>55</v>
      </c>
      <c r="ES53" s="485">
        <v>54</v>
      </c>
      <c r="ET53" s="486">
        <v>48</v>
      </c>
      <c r="EU53" s="484">
        <v>42</v>
      </c>
      <c r="EV53" s="485">
        <v>44</v>
      </c>
      <c r="EW53" s="486">
        <v>3</v>
      </c>
      <c r="EX53" s="484">
        <v>2</v>
      </c>
      <c r="EY53" s="485">
        <v>2</v>
      </c>
      <c r="EZ53" s="486">
        <v>51</v>
      </c>
      <c r="FA53" s="484">
        <v>45</v>
      </c>
      <c r="FB53" s="485">
        <v>46</v>
      </c>
      <c r="FC53" s="486">
        <v>51</v>
      </c>
      <c r="FD53" s="484">
        <v>53</v>
      </c>
      <c r="FE53" s="485">
        <v>52</v>
      </c>
      <c r="FF53" s="486">
        <v>47</v>
      </c>
      <c r="FG53" s="484">
        <v>43</v>
      </c>
      <c r="FH53" s="485">
        <v>44</v>
      </c>
      <c r="FI53" s="486">
        <v>3</v>
      </c>
      <c r="FJ53" s="484">
        <v>3</v>
      </c>
      <c r="FK53" s="485">
        <v>3</v>
      </c>
      <c r="FL53" s="486">
        <v>49</v>
      </c>
      <c r="FM53" s="484">
        <v>47</v>
      </c>
      <c r="FN53" s="485">
        <v>48</v>
      </c>
      <c r="FO53" s="486">
        <v>36</v>
      </c>
      <c r="FP53" s="484">
        <v>32</v>
      </c>
      <c r="FQ53" s="485">
        <v>34</v>
      </c>
      <c r="FR53" s="486">
        <v>61</v>
      </c>
      <c r="FS53" s="484">
        <v>62</v>
      </c>
      <c r="FT53" s="485">
        <v>62</v>
      </c>
      <c r="FU53" s="486">
        <v>3</v>
      </c>
      <c r="FV53" s="484">
        <v>5</v>
      </c>
      <c r="FW53" s="485">
        <v>5</v>
      </c>
      <c r="FX53" s="486">
        <v>64</v>
      </c>
      <c r="FY53" s="484">
        <v>68</v>
      </c>
      <c r="FZ53" s="485">
        <v>66</v>
      </c>
      <c r="GA53" s="486">
        <v>35</v>
      </c>
      <c r="GB53" s="484">
        <v>51</v>
      </c>
      <c r="GC53" s="485">
        <v>46</v>
      </c>
      <c r="GD53" s="486">
        <v>59</v>
      </c>
      <c r="GE53" s="484">
        <v>47</v>
      </c>
      <c r="GF53" s="485">
        <v>50</v>
      </c>
      <c r="GG53" s="486">
        <v>6</v>
      </c>
      <c r="GH53" s="484">
        <v>3</v>
      </c>
      <c r="GI53" s="485">
        <v>4</v>
      </c>
      <c r="GJ53" s="486">
        <v>65</v>
      </c>
      <c r="GK53" s="484">
        <v>49</v>
      </c>
      <c r="GL53" s="485">
        <v>54</v>
      </c>
      <c r="GM53" s="486">
        <v>39</v>
      </c>
      <c r="GN53" s="484">
        <v>53</v>
      </c>
      <c r="GO53" s="485">
        <v>48</v>
      </c>
      <c r="GP53" s="486">
        <v>56</v>
      </c>
      <c r="GQ53" s="484">
        <v>45</v>
      </c>
      <c r="GR53" s="485">
        <v>48</v>
      </c>
      <c r="GS53" s="486">
        <v>5</v>
      </c>
      <c r="GT53" s="484">
        <v>2</v>
      </c>
      <c r="GU53" s="485">
        <v>3</v>
      </c>
      <c r="GV53" s="486">
        <v>61</v>
      </c>
      <c r="GW53" s="484">
        <v>47</v>
      </c>
      <c r="GX53" s="485">
        <v>52</v>
      </c>
    </row>
    <row r="54" spans="2:206" x14ac:dyDescent="0.35">
      <c r="B54" t="s">
        <v>223</v>
      </c>
      <c r="C54" s="486">
        <v>11</v>
      </c>
      <c r="D54" s="484">
        <v>21</v>
      </c>
      <c r="E54" s="485">
        <v>16</v>
      </c>
      <c r="F54" s="486">
        <v>62</v>
      </c>
      <c r="G54" s="484">
        <v>62</v>
      </c>
      <c r="H54" s="485">
        <v>62</v>
      </c>
      <c r="I54" s="486">
        <v>27</v>
      </c>
      <c r="J54" s="484">
        <v>16</v>
      </c>
      <c r="K54" s="485">
        <v>21</v>
      </c>
      <c r="L54" s="486">
        <v>89</v>
      </c>
      <c r="M54" s="484">
        <v>79</v>
      </c>
      <c r="N54" s="485">
        <v>84</v>
      </c>
      <c r="O54" s="486">
        <v>12</v>
      </c>
      <c r="P54" s="484">
        <v>21</v>
      </c>
      <c r="Q54" s="485">
        <v>16</v>
      </c>
      <c r="R54" s="486">
        <v>62</v>
      </c>
      <c r="S54" s="484">
        <v>61</v>
      </c>
      <c r="T54" s="485">
        <v>62</v>
      </c>
      <c r="U54" s="486">
        <v>26</v>
      </c>
      <c r="V54" s="484">
        <v>18</v>
      </c>
      <c r="W54" s="485">
        <v>22</v>
      </c>
      <c r="X54" s="486">
        <v>88</v>
      </c>
      <c r="Y54" s="484">
        <v>79</v>
      </c>
      <c r="Z54" s="485">
        <v>84</v>
      </c>
      <c r="AA54" s="486">
        <v>13</v>
      </c>
      <c r="AB54" s="484">
        <v>23</v>
      </c>
      <c r="AC54" s="485">
        <v>18</v>
      </c>
      <c r="AD54" s="486">
        <v>66</v>
      </c>
      <c r="AE54" s="484">
        <v>62</v>
      </c>
      <c r="AF54" s="485">
        <v>64</v>
      </c>
      <c r="AG54" s="486">
        <v>21</v>
      </c>
      <c r="AH54" s="484">
        <v>15</v>
      </c>
      <c r="AI54" s="485">
        <v>18</v>
      </c>
      <c r="AJ54" s="486">
        <v>87</v>
      </c>
      <c r="AK54" s="484">
        <v>77</v>
      </c>
      <c r="AL54" s="485">
        <v>82</v>
      </c>
      <c r="AM54" s="486">
        <v>7</v>
      </c>
      <c r="AN54" s="484">
        <v>16</v>
      </c>
      <c r="AO54" s="485">
        <v>11</v>
      </c>
      <c r="AP54" s="486">
        <v>70</v>
      </c>
      <c r="AQ54" s="484">
        <v>71</v>
      </c>
      <c r="AR54" s="485">
        <v>71</v>
      </c>
      <c r="AS54" s="486">
        <v>23</v>
      </c>
      <c r="AT54" s="484">
        <v>13</v>
      </c>
      <c r="AU54" s="485">
        <v>18</v>
      </c>
      <c r="AV54" s="486">
        <v>93</v>
      </c>
      <c r="AW54" s="484">
        <v>84</v>
      </c>
      <c r="AX54" s="485">
        <v>89</v>
      </c>
      <c r="AY54" s="486">
        <v>6</v>
      </c>
      <c r="AZ54" s="484">
        <v>13</v>
      </c>
      <c r="BA54" s="485">
        <v>10</v>
      </c>
      <c r="BB54" s="486">
        <v>71</v>
      </c>
      <c r="BC54" s="484">
        <v>72</v>
      </c>
      <c r="BD54" s="485">
        <v>71</v>
      </c>
      <c r="BE54" s="486">
        <v>23</v>
      </c>
      <c r="BF54" s="484">
        <v>15</v>
      </c>
      <c r="BG54" s="485">
        <v>19</v>
      </c>
      <c r="BH54" s="486">
        <v>94</v>
      </c>
      <c r="BI54" s="484">
        <v>87</v>
      </c>
      <c r="BJ54" s="485">
        <v>90</v>
      </c>
      <c r="BK54" s="486">
        <v>9</v>
      </c>
      <c r="BL54" s="484">
        <v>16</v>
      </c>
      <c r="BM54" s="485">
        <v>13</v>
      </c>
      <c r="BN54" s="486">
        <v>70</v>
      </c>
      <c r="BO54" s="484">
        <v>69</v>
      </c>
      <c r="BP54" s="485">
        <v>70</v>
      </c>
      <c r="BQ54" s="486">
        <v>21</v>
      </c>
      <c r="BR54" s="484">
        <v>14</v>
      </c>
      <c r="BS54" s="485">
        <v>18</v>
      </c>
      <c r="BT54" s="486">
        <v>91</v>
      </c>
      <c r="BU54" s="484">
        <v>84</v>
      </c>
      <c r="BV54" s="485">
        <v>87</v>
      </c>
      <c r="BW54" s="486">
        <v>9</v>
      </c>
      <c r="BX54" s="484">
        <v>20</v>
      </c>
      <c r="BY54" s="485">
        <v>14</v>
      </c>
      <c r="BZ54" s="486">
        <v>71</v>
      </c>
      <c r="CA54" s="484">
        <v>69</v>
      </c>
      <c r="CB54" s="485">
        <v>70</v>
      </c>
      <c r="CC54" s="486">
        <v>20</v>
      </c>
      <c r="CD54" s="484">
        <v>11</v>
      </c>
      <c r="CE54" s="485">
        <v>16</v>
      </c>
      <c r="CF54" s="486">
        <v>91</v>
      </c>
      <c r="CG54" s="484">
        <v>80</v>
      </c>
      <c r="CH54" s="485">
        <v>86</v>
      </c>
      <c r="CI54" s="486">
        <v>8</v>
      </c>
      <c r="CJ54" s="484">
        <v>17</v>
      </c>
      <c r="CK54" s="485">
        <v>13</v>
      </c>
      <c r="CL54" s="486">
        <v>73</v>
      </c>
      <c r="CM54" s="484">
        <v>71</v>
      </c>
      <c r="CN54" s="485">
        <v>72</v>
      </c>
      <c r="CO54" s="486">
        <v>19</v>
      </c>
      <c r="CP54" s="484">
        <v>12</v>
      </c>
      <c r="CQ54" s="485">
        <v>15</v>
      </c>
      <c r="CR54" s="486">
        <v>92</v>
      </c>
      <c r="CS54" s="484">
        <v>83</v>
      </c>
      <c r="CT54" s="485">
        <v>87</v>
      </c>
      <c r="CU54" s="486">
        <v>20</v>
      </c>
      <c r="CV54" s="484">
        <v>32</v>
      </c>
      <c r="CW54" s="485">
        <v>26</v>
      </c>
      <c r="CX54" s="486">
        <v>57</v>
      </c>
      <c r="CY54" s="484">
        <v>52</v>
      </c>
      <c r="CZ54" s="485">
        <v>54</v>
      </c>
      <c r="DA54" s="486">
        <v>23</v>
      </c>
      <c r="DB54" s="484">
        <v>17</v>
      </c>
      <c r="DC54" s="485">
        <v>20</v>
      </c>
      <c r="DD54" s="486">
        <v>80</v>
      </c>
      <c r="DE54" s="484">
        <v>68</v>
      </c>
      <c r="DF54" s="485">
        <v>74</v>
      </c>
      <c r="DG54" s="486">
        <v>25</v>
      </c>
      <c r="DH54" s="484">
        <v>41</v>
      </c>
      <c r="DI54" s="485">
        <v>33</v>
      </c>
      <c r="DJ54" s="486">
        <v>59</v>
      </c>
      <c r="DK54" s="484">
        <v>51</v>
      </c>
      <c r="DL54" s="485">
        <v>55</v>
      </c>
      <c r="DM54" s="486">
        <v>16</v>
      </c>
      <c r="DN54" s="484">
        <v>9</v>
      </c>
      <c r="DO54" s="485">
        <v>12</v>
      </c>
      <c r="DP54" s="486">
        <v>75</v>
      </c>
      <c r="DQ54" s="484">
        <v>59</v>
      </c>
      <c r="DR54" s="485">
        <v>67</v>
      </c>
      <c r="DS54" s="486">
        <v>22</v>
      </c>
      <c r="DT54" s="484">
        <v>29</v>
      </c>
      <c r="DU54" s="485">
        <v>26</v>
      </c>
      <c r="DV54" s="486">
        <v>64</v>
      </c>
      <c r="DW54" s="484">
        <v>56</v>
      </c>
      <c r="DX54" s="485">
        <v>60</v>
      </c>
      <c r="DY54" s="486">
        <v>14</v>
      </c>
      <c r="DZ54" s="484">
        <v>15</v>
      </c>
      <c r="EA54" s="485">
        <v>14</v>
      </c>
      <c r="EB54" s="486">
        <v>78</v>
      </c>
      <c r="EC54" s="484">
        <v>71</v>
      </c>
      <c r="ED54" s="485">
        <v>74</v>
      </c>
      <c r="EE54" s="486">
        <v>18</v>
      </c>
      <c r="EF54" s="484">
        <v>25</v>
      </c>
      <c r="EG54" s="485">
        <v>21</v>
      </c>
      <c r="EH54" s="486">
        <v>69</v>
      </c>
      <c r="EI54" s="484">
        <v>62</v>
      </c>
      <c r="EJ54" s="485">
        <v>66</v>
      </c>
      <c r="EK54" s="486">
        <v>13</v>
      </c>
      <c r="EL54" s="484">
        <v>13</v>
      </c>
      <c r="EM54" s="485">
        <v>13</v>
      </c>
      <c r="EN54" s="486">
        <v>82</v>
      </c>
      <c r="EO54" s="484">
        <v>75</v>
      </c>
      <c r="EP54" s="485">
        <v>79</v>
      </c>
      <c r="EQ54" s="486">
        <v>12</v>
      </c>
      <c r="ER54" s="484">
        <v>21</v>
      </c>
      <c r="ES54" s="485">
        <v>16</v>
      </c>
      <c r="ET54" s="486">
        <v>74</v>
      </c>
      <c r="EU54" s="484">
        <v>69</v>
      </c>
      <c r="EV54" s="485">
        <v>72</v>
      </c>
      <c r="EW54" s="486">
        <v>14</v>
      </c>
      <c r="EX54" s="484">
        <v>10</v>
      </c>
      <c r="EY54" s="485">
        <v>12</v>
      </c>
      <c r="EZ54" s="486">
        <v>88</v>
      </c>
      <c r="FA54" s="484">
        <v>79</v>
      </c>
      <c r="FB54" s="485">
        <v>84</v>
      </c>
      <c r="FC54" s="486">
        <v>13</v>
      </c>
      <c r="FD54" s="484">
        <v>20</v>
      </c>
      <c r="FE54" s="485">
        <v>17</v>
      </c>
      <c r="FF54" s="486">
        <v>74</v>
      </c>
      <c r="FG54" s="484">
        <v>67</v>
      </c>
      <c r="FH54" s="485">
        <v>70</v>
      </c>
      <c r="FI54" s="486">
        <v>13</v>
      </c>
      <c r="FJ54" s="484">
        <v>13</v>
      </c>
      <c r="FK54" s="485">
        <v>13</v>
      </c>
      <c r="FL54" s="486">
        <v>87</v>
      </c>
      <c r="FM54" s="484">
        <v>80</v>
      </c>
      <c r="FN54" s="485">
        <v>83</v>
      </c>
      <c r="FO54" s="486">
        <v>9</v>
      </c>
      <c r="FP54" s="484">
        <v>11</v>
      </c>
      <c r="FQ54" s="485">
        <v>10</v>
      </c>
      <c r="FR54" s="486">
        <v>82</v>
      </c>
      <c r="FS54" s="484">
        <v>77</v>
      </c>
      <c r="FT54" s="485">
        <v>79</v>
      </c>
      <c r="FU54" s="486">
        <v>10</v>
      </c>
      <c r="FV54" s="484">
        <v>13</v>
      </c>
      <c r="FW54" s="485">
        <v>11</v>
      </c>
      <c r="FX54" s="486">
        <v>91</v>
      </c>
      <c r="FY54" s="484">
        <v>89</v>
      </c>
      <c r="FZ54" s="485">
        <v>90</v>
      </c>
      <c r="GA54" s="486">
        <v>7</v>
      </c>
      <c r="GB54" s="484">
        <v>20</v>
      </c>
      <c r="GC54" s="485">
        <v>14</v>
      </c>
      <c r="GD54" s="486">
        <v>73</v>
      </c>
      <c r="GE54" s="484">
        <v>71</v>
      </c>
      <c r="GF54" s="485">
        <v>72</v>
      </c>
      <c r="GG54" s="486">
        <v>20</v>
      </c>
      <c r="GH54" s="484">
        <v>8</v>
      </c>
      <c r="GI54" s="485">
        <v>14</v>
      </c>
      <c r="GJ54" s="486">
        <v>93</v>
      </c>
      <c r="GK54" s="484">
        <v>80</v>
      </c>
      <c r="GL54" s="485">
        <v>86</v>
      </c>
      <c r="GM54" s="486">
        <v>9</v>
      </c>
      <c r="GN54" s="484">
        <v>21</v>
      </c>
      <c r="GO54" s="485">
        <v>15</v>
      </c>
      <c r="GP54" s="486">
        <v>74</v>
      </c>
      <c r="GQ54" s="484">
        <v>71</v>
      </c>
      <c r="GR54" s="485">
        <v>72</v>
      </c>
      <c r="GS54" s="486">
        <v>18</v>
      </c>
      <c r="GT54" s="484">
        <v>8</v>
      </c>
      <c r="GU54" s="485">
        <v>13</v>
      </c>
      <c r="GV54" s="486">
        <v>91</v>
      </c>
      <c r="GW54" s="484">
        <v>79</v>
      </c>
      <c r="GX54" s="485">
        <v>85</v>
      </c>
    </row>
    <row r="55" spans="2:206" x14ac:dyDescent="0.35">
      <c r="C55" s="157"/>
      <c r="D55" s="157"/>
      <c r="E55" s="157"/>
      <c r="F55" s="157"/>
      <c r="G55" s="157"/>
      <c r="H55" s="157"/>
      <c r="I55" s="157"/>
      <c r="J55" s="157"/>
      <c r="K55" s="157"/>
      <c r="L55" s="157"/>
      <c r="M55" s="157"/>
      <c r="N55" s="157"/>
      <c r="O55" s="157"/>
      <c r="P55" s="157"/>
      <c r="Q55" s="157"/>
      <c r="R55" s="157"/>
      <c r="S55" s="157"/>
      <c r="T55" s="157"/>
      <c r="U55" s="157"/>
      <c r="V55" s="157"/>
      <c r="W55" s="157"/>
      <c r="X55" s="157"/>
      <c r="Y55" s="157"/>
      <c r="Z55" s="157"/>
      <c r="AA55" s="157"/>
      <c r="AB55" s="157"/>
      <c r="AC55" s="157"/>
      <c r="AD55" s="157"/>
      <c r="AE55" s="157"/>
      <c r="AF55" s="157"/>
      <c r="AG55" s="157"/>
      <c r="AH55" s="157"/>
      <c r="AI55" s="157"/>
      <c r="AJ55" s="157"/>
      <c r="AK55" s="157"/>
      <c r="AL55" s="157"/>
      <c r="AM55" s="157"/>
      <c r="AN55" s="157"/>
      <c r="AO55" s="157"/>
      <c r="AP55" s="157"/>
      <c r="AQ55" s="157"/>
      <c r="AR55" s="157"/>
      <c r="AS55" s="157"/>
      <c r="AT55" s="157"/>
      <c r="AU55" s="157"/>
      <c r="AV55" s="157"/>
      <c r="AW55" s="157"/>
      <c r="AX55" s="157"/>
      <c r="AY55" s="157"/>
      <c r="AZ55" s="157"/>
      <c r="BA55" s="157"/>
      <c r="BB55" s="157"/>
      <c r="BC55" s="157"/>
      <c r="BD55" s="157"/>
      <c r="BE55" s="157"/>
      <c r="BF55" s="157"/>
      <c r="BG55" s="157"/>
      <c r="BH55" s="157"/>
      <c r="BI55" s="157"/>
      <c r="BJ55" s="157"/>
      <c r="BK55" s="157"/>
      <c r="BL55" s="157"/>
      <c r="BM55" s="157"/>
      <c r="BN55" s="157"/>
      <c r="BO55" s="157"/>
      <c r="BP55" s="157"/>
      <c r="BQ55" s="157"/>
      <c r="BR55" s="157"/>
      <c r="BS55" s="157"/>
      <c r="BT55" s="157"/>
      <c r="BU55" s="157"/>
      <c r="BV55" s="157"/>
      <c r="BW55" s="157"/>
      <c r="BX55" s="157"/>
      <c r="BY55" s="157"/>
      <c r="BZ55" s="157"/>
      <c r="CA55" s="157"/>
      <c r="CB55" s="157"/>
      <c r="CC55" s="157"/>
      <c r="CD55" s="157"/>
      <c r="CE55" s="157"/>
      <c r="CF55" s="157"/>
      <c r="CG55" s="157"/>
      <c r="CH55" s="157"/>
      <c r="CI55" s="157"/>
      <c r="CJ55" s="157"/>
      <c r="CK55" s="157"/>
      <c r="CL55" s="157"/>
      <c r="CM55" s="157"/>
      <c r="CN55" s="157"/>
      <c r="CO55" s="157"/>
      <c r="CP55" s="157"/>
      <c r="CQ55" s="157"/>
      <c r="CR55" s="157"/>
      <c r="CS55" s="157"/>
      <c r="CT55" s="157"/>
      <c r="CU55" s="157"/>
      <c r="CV55" s="157"/>
      <c r="CW55" s="157"/>
      <c r="CX55" s="157"/>
      <c r="CY55" s="157"/>
      <c r="CZ55" s="157"/>
      <c r="DA55" s="157"/>
      <c r="DB55" s="157"/>
      <c r="DC55" s="157"/>
      <c r="DD55" s="157"/>
      <c r="DE55" s="157"/>
      <c r="DF55" s="157"/>
      <c r="DG55" s="157"/>
      <c r="DH55" s="157"/>
      <c r="DI55" s="157"/>
      <c r="DJ55" s="157"/>
      <c r="DK55" s="157"/>
      <c r="DL55" s="157"/>
      <c r="DM55" s="157"/>
      <c r="DN55" s="157"/>
      <c r="DO55" s="157"/>
      <c r="DP55" s="157"/>
      <c r="DQ55" s="157"/>
      <c r="DR55" s="157"/>
      <c r="DS55" s="157"/>
      <c r="DT55" s="157"/>
      <c r="DU55" s="157"/>
      <c r="DV55" s="157"/>
      <c r="DW55" s="157"/>
      <c r="DX55" s="157"/>
      <c r="DY55" s="157"/>
      <c r="DZ55" s="157"/>
      <c r="EA55" s="157"/>
      <c r="EB55" s="157"/>
      <c r="EC55" s="157"/>
      <c r="ED55" s="157"/>
      <c r="EE55" s="157"/>
      <c r="EF55" s="157"/>
      <c r="EG55" s="157"/>
      <c r="EH55" s="157"/>
      <c r="EI55" s="157"/>
      <c r="EJ55" s="157"/>
      <c r="EK55" s="157"/>
      <c r="EL55" s="157"/>
      <c r="EM55" s="157"/>
      <c r="EN55" s="157"/>
      <c r="EO55" s="157"/>
      <c r="EP55" s="157"/>
      <c r="EQ55" s="157"/>
      <c r="ER55" s="157"/>
      <c r="ES55" s="157"/>
      <c r="ET55" s="157"/>
      <c r="EU55" s="157"/>
      <c r="EV55" s="157"/>
      <c r="EW55" s="157"/>
      <c r="EX55" s="157"/>
      <c r="EY55" s="157"/>
      <c r="EZ55" s="157"/>
      <c r="FA55" s="157"/>
      <c r="FB55" s="157"/>
      <c r="FC55" s="157"/>
      <c r="FD55" s="157"/>
      <c r="FE55" s="157"/>
      <c r="FF55" s="157"/>
      <c r="FG55" s="157"/>
      <c r="FH55" s="157"/>
      <c r="FI55" s="157"/>
      <c r="FJ55" s="157"/>
      <c r="FK55" s="157"/>
      <c r="FL55" s="157"/>
      <c r="FM55" s="157"/>
      <c r="FN55" s="157"/>
      <c r="FO55" s="157"/>
      <c r="FP55" s="157"/>
      <c r="FQ55" s="157"/>
      <c r="FR55" s="157"/>
      <c r="FS55" s="157"/>
      <c r="FT55" s="157"/>
      <c r="FU55" s="157"/>
      <c r="FV55" s="157"/>
      <c r="FW55" s="157"/>
      <c r="FX55" s="157"/>
      <c r="FY55" s="157"/>
      <c r="FZ55" s="157"/>
      <c r="GA55" s="157"/>
      <c r="GB55" s="157"/>
      <c r="GC55" s="157"/>
      <c r="GD55" s="157"/>
      <c r="GE55" s="157"/>
      <c r="GF55" s="157"/>
      <c r="GG55" s="157"/>
      <c r="GH55" s="157"/>
      <c r="GI55" s="157"/>
      <c r="GJ55" s="157"/>
      <c r="GK55" s="157"/>
      <c r="GL55" s="157"/>
      <c r="GM55" s="157"/>
      <c r="GN55" s="157"/>
      <c r="GO55" s="157"/>
      <c r="GP55" s="157"/>
      <c r="GQ55" s="157"/>
      <c r="GR55" s="157"/>
      <c r="GS55" s="157"/>
      <c r="GT55" s="157"/>
      <c r="GU55" s="157"/>
    </row>
    <row r="56" spans="2:206" x14ac:dyDescent="0.35">
      <c r="C56" s="157"/>
      <c r="D56" s="157"/>
      <c r="E56" s="157"/>
      <c r="F56" s="157"/>
      <c r="G56" s="157"/>
      <c r="H56" s="157"/>
      <c r="I56" s="157"/>
      <c r="J56" s="157"/>
      <c r="K56" s="157"/>
      <c r="L56" s="157"/>
      <c r="M56" s="157"/>
      <c r="N56" s="157"/>
      <c r="O56" s="157"/>
      <c r="P56" s="157"/>
      <c r="Q56" s="157"/>
      <c r="R56" s="157"/>
      <c r="S56" s="157"/>
      <c r="T56" s="157"/>
      <c r="U56" s="157"/>
      <c r="V56" s="157"/>
      <c r="W56" s="157"/>
      <c r="X56" s="157"/>
      <c r="Y56" s="157"/>
      <c r="Z56" s="157"/>
      <c r="AA56" s="157"/>
      <c r="AB56" s="157"/>
      <c r="AC56" s="157"/>
      <c r="AD56" s="157"/>
      <c r="AE56" s="157"/>
      <c r="AF56" s="157"/>
      <c r="AG56" s="157"/>
      <c r="AH56" s="157"/>
      <c r="AI56" s="157"/>
      <c r="AJ56" s="157"/>
      <c r="AK56" s="157"/>
      <c r="AL56" s="157"/>
      <c r="AM56" s="157"/>
      <c r="AN56" s="157"/>
      <c r="AO56" s="157"/>
      <c r="AP56" s="157"/>
      <c r="AQ56" s="157"/>
      <c r="AR56" s="157"/>
      <c r="AS56" s="157"/>
      <c r="AT56" s="157"/>
      <c r="AU56" s="157"/>
      <c r="AV56" s="157"/>
      <c r="AW56" s="157"/>
      <c r="AX56" s="157"/>
      <c r="AY56" s="157"/>
      <c r="AZ56" s="157"/>
      <c r="BA56" s="157"/>
      <c r="BB56" s="157"/>
      <c r="BC56" s="157"/>
      <c r="BD56" s="157"/>
      <c r="BE56" s="157"/>
      <c r="BF56" s="157"/>
      <c r="BG56" s="157"/>
      <c r="BH56" s="157"/>
      <c r="BI56" s="157"/>
      <c r="BJ56" s="157"/>
      <c r="BK56" s="157"/>
      <c r="BL56" s="157"/>
      <c r="BM56" s="157"/>
      <c r="BN56" s="157"/>
      <c r="BO56" s="157"/>
      <c r="BP56" s="157"/>
      <c r="BQ56" s="157"/>
      <c r="BR56" s="157"/>
      <c r="BS56" s="157"/>
      <c r="BT56" s="157"/>
      <c r="BU56" s="157"/>
      <c r="BV56" s="157"/>
      <c r="BW56" s="157"/>
      <c r="BX56" s="157"/>
      <c r="BY56" s="157"/>
      <c r="BZ56" s="157"/>
      <c r="CA56" s="157"/>
      <c r="CB56" s="157"/>
      <c r="CC56" s="157"/>
      <c r="CD56" s="157"/>
      <c r="CE56" s="157"/>
      <c r="CF56" s="157"/>
      <c r="CG56" s="157"/>
      <c r="CH56" s="157"/>
      <c r="CI56" s="157"/>
      <c r="CJ56" s="157"/>
      <c r="CK56" s="157"/>
      <c r="CL56" s="157"/>
      <c r="CM56" s="157"/>
      <c r="CN56" s="157"/>
      <c r="CO56" s="157"/>
      <c r="CP56" s="157"/>
      <c r="CQ56" s="157"/>
      <c r="CR56" s="157"/>
      <c r="CS56" s="157"/>
      <c r="CT56" s="157"/>
      <c r="CU56" s="157"/>
      <c r="CV56" s="157"/>
      <c r="CW56" s="157"/>
      <c r="CX56" s="157"/>
      <c r="CY56" s="157"/>
      <c r="CZ56" s="157"/>
      <c r="DA56" s="157"/>
      <c r="DB56" s="157"/>
      <c r="DC56" s="157"/>
      <c r="DD56" s="157"/>
      <c r="DE56" s="157"/>
      <c r="DF56" s="157"/>
      <c r="DG56" s="157"/>
      <c r="DH56" s="157"/>
      <c r="DI56" s="157"/>
      <c r="DJ56" s="157"/>
      <c r="DK56" s="157"/>
      <c r="DL56" s="157"/>
      <c r="DM56" s="157"/>
      <c r="DN56" s="157"/>
      <c r="DO56" s="157"/>
      <c r="DP56" s="157"/>
      <c r="DQ56" s="157"/>
      <c r="DR56" s="157"/>
      <c r="DS56" s="157"/>
      <c r="DT56" s="157"/>
      <c r="DU56" s="157"/>
      <c r="DV56" s="157"/>
      <c r="DW56" s="157"/>
      <c r="DX56" s="157"/>
      <c r="DY56" s="157"/>
      <c r="DZ56" s="157"/>
      <c r="EA56" s="157"/>
      <c r="EB56" s="157"/>
      <c r="EC56" s="157"/>
      <c r="ED56" s="157"/>
      <c r="EE56" s="157"/>
      <c r="EF56" s="157"/>
      <c r="EG56" s="157"/>
      <c r="EH56" s="157"/>
      <c r="EI56" s="157"/>
      <c r="EJ56" s="157"/>
      <c r="EK56" s="157"/>
      <c r="EL56" s="157"/>
      <c r="EM56" s="157"/>
      <c r="EN56" s="157"/>
      <c r="EO56" s="157"/>
      <c r="EP56" s="157"/>
      <c r="EQ56" s="157"/>
      <c r="ER56" s="157"/>
      <c r="ES56" s="157"/>
      <c r="ET56" s="157"/>
      <c r="EU56" s="157"/>
      <c r="EV56" s="157"/>
      <c r="EW56" s="157"/>
      <c r="EX56" s="157"/>
      <c r="EY56" s="157"/>
      <c r="EZ56" s="157"/>
      <c r="FA56" s="157"/>
      <c r="FB56" s="157"/>
      <c r="FC56" s="157"/>
      <c r="FD56" s="157"/>
      <c r="FE56" s="157"/>
      <c r="FF56" s="157"/>
      <c r="FG56" s="157"/>
      <c r="FH56" s="157"/>
      <c r="FI56" s="157"/>
      <c r="FJ56" s="157"/>
      <c r="FK56" s="157"/>
      <c r="FL56" s="157"/>
      <c r="FM56" s="157"/>
      <c r="FN56" s="157"/>
      <c r="FO56" s="157"/>
      <c r="FP56" s="157"/>
      <c r="FQ56" s="157"/>
      <c r="FR56" s="157"/>
      <c r="FS56" s="157"/>
      <c r="FT56" s="157"/>
      <c r="FU56" s="157"/>
      <c r="FV56" s="157"/>
      <c r="FW56" s="157"/>
      <c r="FX56" s="157"/>
      <c r="FY56" s="157"/>
      <c r="FZ56" s="157"/>
      <c r="GA56" s="157"/>
      <c r="GB56" s="157"/>
      <c r="GC56" s="157"/>
      <c r="GD56" s="157"/>
      <c r="GE56" s="157"/>
      <c r="GF56" s="157"/>
      <c r="GG56" s="157"/>
      <c r="GH56" s="157"/>
      <c r="GI56" s="157"/>
      <c r="GJ56" s="157"/>
      <c r="GK56" s="157"/>
      <c r="GL56" s="157"/>
      <c r="GM56" s="157"/>
      <c r="GN56" s="157"/>
      <c r="GO56" s="157"/>
      <c r="GP56" s="157"/>
      <c r="GQ56" s="157"/>
      <c r="GR56" s="157"/>
      <c r="GS56" s="157"/>
      <c r="GT56" s="157"/>
      <c r="GU56" s="157"/>
    </row>
    <row r="57" spans="2:206" ht="14.25" x14ac:dyDescent="0.45">
      <c r="B57" s="292">
        <v>1</v>
      </c>
      <c r="C57" s="292">
        <v>2</v>
      </c>
      <c r="D57" s="292">
        <v>3</v>
      </c>
      <c r="E57" s="292">
        <v>4</v>
      </c>
      <c r="F57" s="292">
        <v>5</v>
      </c>
      <c r="G57" s="292">
        <v>6</v>
      </c>
      <c r="H57" s="292">
        <v>7</v>
      </c>
      <c r="I57" s="292">
        <v>8</v>
      </c>
      <c r="J57" s="292">
        <v>9</v>
      </c>
      <c r="K57" s="292">
        <v>10</v>
      </c>
      <c r="L57" s="292">
        <v>11</v>
      </c>
      <c r="M57" s="292">
        <v>12</v>
      </c>
      <c r="N57" s="292">
        <v>13</v>
      </c>
      <c r="O57" s="292">
        <v>14</v>
      </c>
      <c r="P57" s="292">
        <v>15</v>
      </c>
      <c r="Q57" s="292">
        <v>16</v>
      </c>
      <c r="R57" s="292">
        <v>17</v>
      </c>
      <c r="S57" s="292">
        <v>18</v>
      </c>
      <c r="T57" s="292">
        <v>19</v>
      </c>
      <c r="U57" s="292">
        <v>20</v>
      </c>
      <c r="V57" s="292">
        <v>21</v>
      </c>
      <c r="W57" s="292">
        <v>22</v>
      </c>
      <c r="X57" s="292">
        <v>23</v>
      </c>
      <c r="Y57" s="292">
        <v>24</v>
      </c>
      <c r="Z57" s="292">
        <v>25</v>
      </c>
      <c r="AA57" s="292">
        <v>26</v>
      </c>
      <c r="AB57" s="292">
        <v>27</v>
      </c>
      <c r="AC57" s="292">
        <v>28</v>
      </c>
      <c r="AD57" s="292">
        <v>29</v>
      </c>
      <c r="AE57" s="292">
        <v>30</v>
      </c>
      <c r="AF57" s="292">
        <v>31</v>
      </c>
      <c r="AG57" s="292">
        <v>32</v>
      </c>
      <c r="AH57" s="292">
        <v>33</v>
      </c>
      <c r="AI57" s="292">
        <v>34</v>
      </c>
      <c r="AJ57" s="292">
        <v>35</v>
      </c>
      <c r="AK57" s="292">
        <v>36</v>
      </c>
      <c r="AL57" s="292">
        <v>37</v>
      </c>
      <c r="AM57" s="292">
        <v>38</v>
      </c>
      <c r="AN57" s="292">
        <v>39</v>
      </c>
      <c r="AO57" s="292">
        <v>40</v>
      </c>
      <c r="AP57" s="292">
        <v>41</v>
      </c>
      <c r="AQ57" s="292">
        <v>42</v>
      </c>
      <c r="AR57" s="292">
        <v>43</v>
      </c>
      <c r="AS57" s="292">
        <v>44</v>
      </c>
      <c r="AT57" s="292">
        <v>45</v>
      </c>
      <c r="AU57" s="292">
        <v>46</v>
      </c>
      <c r="AV57" s="292">
        <v>47</v>
      </c>
      <c r="AW57" s="292">
        <v>48</v>
      </c>
      <c r="AX57" s="292">
        <v>49</v>
      </c>
      <c r="AY57" s="292">
        <v>50</v>
      </c>
      <c r="AZ57" s="292">
        <v>51</v>
      </c>
      <c r="BA57" s="292">
        <v>52</v>
      </c>
      <c r="BB57" s="292">
        <v>53</v>
      </c>
      <c r="BC57" s="292">
        <v>54</v>
      </c>
      <c r="BD57" s="292">
        <v>55</v>
      </c>
      <c r="BE57" s="292">
        <v>56</v>
      </c>
      <c r="BF57" s="292">
        <v>57</v>
      </c>
      <c r="BG57" s="292">
        <v>58</v>
      </c>
      <c r="BH57" s="292">
        <v>59</v>
      </c>
      <c r="BI57" s="292">
        <v>60</v>
      </c>
      <c r="BJ57" s="292">
        <v>61</v>
      </c>
      <c r="BK57" s="292">
        <v>62</v>
      </c>
      <c r="BL57" s="292">
        <v>63</v>
      </c>
      <c r="BM57" s="292">
        <v>64</v>
      </c>
      <c r="BN57" s="292">
        <v>65</v>
      </c>
      <c r="BO57" s="292">
        <v>66</v>
      </c>
      <c r="BP57" s="292">
        <v>67</v>
      </c>
      <c r="BQ57" s="292">
        <v>68</v>
      </c>
      <c r="BR57" s="292">
        <v>69</v>
      </c>
      <c r="BS57" s="292">
        <v>70</v>
      </c>
      <c r="BT57" s="292">
        <v>71</v>
      </c>
      <c r="BU57" s="292">
        <v>72</v>
      </c>
      <c r="BV57" s="292">
        <v>73</v>
      </c>
      <c r="BW57" s="292">
        <v>74</v>
      </c>
      <c r="BX57" s="292">
        <v>75</v>
      </c>
      <c r="BY57" s="292">
        <v>76</v>
      </c>
      <c r="BZ57" s="292">
        <v>77</v>
      </c>
      <c r="CA57" s="292">
        <v>78</v>
      </c>
      <c r="CB57" s="292">
        <v>79</v>
      </c>
      <c r="CC57" s="292">
        <v>80</v>
      </c>
      <c r="CD57" s="292">
        <v>81</v>
      </c>
      <c r="CE57" s="292">
        <v>82</v>
      </c>
      <c r="CF57" s="292">
        <v>83</v>
      </c>
      <c r="CG57" s="292">
        <v>84</v>
      </c>
      <c r="CH57" s="292">
        <v>85</v>
      </c>
      <c r="CI57" s="292">
        <v>86</v>
      </c>
      <c r="CJ57" s="292">
        <v>87</v>
      </c>
      <c r="CK57" s="292">
        <v>88</v>
      </c>
      <c r="CL57" s="292">
        <v>89</v>
      </c>
      <c r="CM57" s="292">
        <v>90</v>
      </c>
      <c r="CN57" s="292">
        <v>91</v>
      </c>
      <c r="CO57" s="292">
        <v>92</v>
      </c>
      <c r="CP57" s="292">
        <v>93</v>
      </c>
      <c r="CQ57" s="292">
        <v>94</v>
      </c>
      <c r="CR57" s="292">
        <v>95</v>
      </c>
      <c r="CS57" s="292">
        <v>96</v>
      </c>
      <c r="CT57" s="292">
        <v>97</v>
      </c>
      <c r="CU57" s="292">
        <v>98</v>
      </c>
      <c r="CV57" s="292">
        <v>99</v>
      </c>
      <c r="CW57" s="292">
        <v>100</v>
      </c>
      <c r="CX57" s="292">
        <v>101</v>
      </c>
      <c r="CY57" s="292">
        <v>102</v>
      </c>
      <c r="CZ57" s="292">
        <v>103</v>
      </c>
      <c r="DA57" s="292">
        <v>104</v>
      </c>
      <c r="DB57" s="292">
        <v>105</v>
      </c>
      <c r="DC57" s="292">
        <v>106</v>
      </c>
      <c r="DD57" s="292">
        <v>107</v>
      </c>
      <c r="DE57" s="292">
        <v>108</v>
      </c>
      <c r="DF57" s="292">
        <v>109</v>
      </c>
      <c r="DG57" s="292">
        <v>110</v>
      </c>
      <c r="DH57" s="292">
        <v>111</v>
      </c>
      <c r="DI57" s="292">
        <v>112</v>
      </c>
      <c r="DJ57" s="292">
        <v>113</v>
      </c>
      <c r="DK57" s="292">
        <v>114</v>
      </c>
      <c r="DL57" s="292">
        <v>115</v>
      </c>
      <c r="DM57" s="292">
        <v>116</v>
      </c>
      <c r="DN57" s="292">
        <v>117</v>
      </c>
      <c r="DO57" s="292">
        <v>118</v>
      </c>
      <c r="DP57" s="292">
        <v>119</v>
      </c>
      <c r="DQ57" s="292">
        <v>120</v>
      </c>
      <c r="DR57" s="292">
        <v>121</v>
      </c>
      <c r="DS57" s="292">
        <v>122</v>
      </c>
      <c r="DT57" s="292">
        <v>123</v>
      </c>
      <c r="DU57" s="292">
        <v>124</v>
      </c>
      <c r="DV57" s="292">
        <v>125</v>
      </c>
      <c r="DW57" s="292">
        <v>126</v>
      </c>
      <c r="DX57" s="292">
        <v>127</v>
      </c>
      <c r="DY57" s="292">
        <v>128</v>
      </c>
      <c r="DZ57" s="292">
        <v>129</v>
      </c>
      <c r="EA57" s="292">
        <v>130</v>
      </c>
      <c r="EB57" s="292">
        <v>131</v>
      </c>
      <c r="EC57" s="292">
        <v>132</v>
      </c>
      <c r="ED57" s="292">
        <v>133</v>
      </c>
      <c r="EE57" s="292">
        <v>134</v>
      </c>
      <c r="EF57" s="292">
        <v>135</v>
      </c>
      <c r="EG57" s="292">
        <v>136</v>
      </c>
      <c r="EH57" s="292">
        <v>137</v>
      </c>
      <c r="EI57" s="292">
        <v>138</v>
      </c>
      <c r="EJ57" s="292">
        <v>139</v>
      </c>
      <c r="EK57" s="292">
        <v>140</v>
      </c>
      <c r="EL57" s="292">
        <v>141</v>
      </c>
      <c r="EM57" s="292">
        <v>142</v>
      </c>
      <c r="EN57" s="292">
        <v>143</v>
      </c>
      <c r="EO57" s="292">
        <v>144</v>
      </c>
      <c r="EP57" s="292">
        <v>145</v>
      </c>
      <c r="EQ57" s="292">
        <v>146</v>
      </c>
      <c r="ER57" s="292">
        <v>147</v>
      </c>
      <c r="ES57" s="292">
        <v>148</v>
      </c>
      <c r="ET57" s="292">
        <v>149</v>
      </c>
      <c r="EU57" s="292">
        <v>150</v>
      </c>
      <c r="EV57" s="292">
        <v>151</v>
      </c>
      <c r="EW57" s="292">
        <v>152</v>
      </c>
      <c r="EX57" s="292">
        <v>153</v>
      </c>
      <c r="EY57" s="292">
        <v>154</v>
      </c>
      <c r="EZ57" s="292">
        <v>155</v>
      </c>
      <c r="FA57" s="292">
        <v>156</v>
      </c>
      <c r="FB57" s="292">
        <v>157</v>
      </c>
      <c r="FC57" s="292">
        <v>158</v>
      </c>
      <c r="FD57" s="292">
        <v>159</v>
      </c>
      <c r="FE57" s="292">
        <v>160</v>
      </c>
      <c r="FF57" s="292">
        <v>161</v>
      </c>
      <c r="FG57" s="292">
        <v>162</v>
      </c>
      <c r="FH57" s="292">
        <v>163</v>
      </c>
      <c r="FI57" s="292">
        <v>164</v>
      </c>
      <c r="FJ57" s="292">
        <v>165</v>
      </c>
      <c r="FK57" s="292">
        <v>166</v>
      </c>
      <c r="FL57" s="292">
        <v>167</v>
      </c>
      <c r="FM57" s="292">
        <v>168</v>
      </c>
      <c r="FN57" s="292">
        <v>169</v>
      </c>
      <c r="FO57" s="292">
        <v>170</v>
      </c>
      <c r="FP57" s="292">
        <v>171</v>
      </c>
      <c r="FQ57" s="292">
        <v>172</v>
      </c>
      <c r="FR57" s="292">
        <v>173</v>
      </c>
      <c r="FS57" s="292">
        <v>174</v>
      </c>
      <c r="FT57" s="292">
        <v>175</v>
      </c>
      <c r="FU57" s="292">
        <v>176</v>
      </c>
      <c r="FV57" s="292">
        <v>177</v>
      </c>
      <c r="FW57" s="292">
        <v>178</v>
      </c>
      <c r="FX57" s="292">
        <v>179</v>
      </c>
      <c r="FY57" s="292">
        <v>180</v>
      </c>
      <c r="FZ57" s="292">
        <v>181</v>
      </c>
      <c r="GA57" s="292">
        <v>182</v>
      </c>
      <c r="GB57" s="292">
        <v>183</v>
      </c>
      <c r="GC57" s="292">
        <v>184</v>
      </c>
      <c r="GD57" s="292">
        <v>185</v>
      </c>
      <c r="GE57" s="292">
        <v>186</v>
      </c>
      <c r="GF57" s="292">
        <v>187</v>
      </c>
      <c r="GG57" s="292">
        <v>188</v>
      </c>
      <c r="GH57" s="292">
        <v>189</v>
      </c>
      <c r="GI57" s="292">
        <v>190</v>
      </c>
      <c r="GJ57" s="292">
        <v>191</v>
      </c>
      <c r="GK57" s="292">
        <v>192</v>
      </c>
      <c r="GL57" s="292">
        <v>193</v>
      </c>
      <c r="GM57" s="292">
        <v>194</v>
      </c>
      <c r="GN57" s="292">
        <v>195</v>
      </c>
      <c r="GO57" s="292">
        <v>196</v>
      </c>
      <c r="GP57" s="292">
        <v>197</v>
      </c>
      <c r="GQ57" s="292">
        <v>198</v>
      </c>
      <c r="GR57" s="292">
        <v>199</v>
      </c>
      <c r="GS57" s="292">
        <v>200</v>
      </c>
      <c r="GT57" s="292">
        <v>201</v>
      </c>
      <c r="GU57" s="292">
        <v>202</v>
      </c>
      <c r="GV57" s="292">
        <v>203</v>
      </c>
      <c r="GW57" s="292">
        <v>204</v>
      </c>
      <c r="GX57" s="292">
        <v>205</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FFCC"/>
  </sheetPr>
  <dimension ref="A1:AQ212"/>
  <sheetViews>
    <sheetView zoomScaleNormal="100" workbookViewId="0">
      <pane ySplit="10" topLeftCell="A11" activePane="bottomLeft" state="frozen"/>
      <selection pane="bottomLeft"/>
    </sheetView>
  </sheetViews>
  <sheetFormatPr defaultColWidth="9.1328125" defaultRowHeight="10.15" x14ac:dyDescent="0.3"/>
  <cols>
    <col min="1" max="1" width="9.1328125" style="37"/>
    <col min="2" max="2" width="1.59765625" style="37" customWidth="1"/>
    <col min="3" max="3" width="21.3984375" style="37" customWidth="1"/>
    <col min="4" max="4" width="1.1328125" style="37" customWidth="1"/>
    <col min="5" max="5" width="8.1328125" style="37" customWidth="1"/>
    <col min="6" max="6" width="9.59765625" style="37" customWidth="1"/>
    <col min="7" max="7" width="1.1328125" style="37" customWidth="1"/>
    <col min="8" max="8" width="7.86328125" style="37" customWidth="1"/>
    <col min="9" max="9" width="9.59765625" style="37" customWidth="1"/>
    <col min="10" max="10" width="1.3984375" style="37" customWidth="1"/>
    <col min="11" max="11" width="7.86328125" style="37" customWidth="1"/>
    <col min="12" max="12" width="9.59765625" style="37" customWidth="1"/>
    <col min="13" max="13" width="1.3984375" style="37" customWidth="1"/>
    <col min="14" max="14" width="11.3984375" style="37" customWidth="1"/>
    <col min="15" max="15" width="9.59765625" style="37" customWidth="1"/>
    <col min="16" max="16" width="1" style="37" customWidth="1"/>
    <col min="17" max="17" width="8.59765625" style="37" customWidth="1"/>
    <col min="18" max="18" width="9.59765625" style="37" customWidth="1"/>
    <col min="19" max="19" width="1.1328125" style="37" customWidth="1"/>
    <col min="20" max="20" width="9" style="37" customWidth="1"/>
    <col min="21" max="21" width="9.59765625" style="37" customWidth="1"/>
    <col min="22" max="22" width="1" style="37" customWidth="1"/>
    <col min="23" max="26" width="9.1328125" style="37"/>
    <col min="27" max="27" width="9.1328125" style="37" customWidth="1"/>
    <col min="28" max="28" width="9.1328125" style="37" hidden="1" customWidth="1"/>
    <col min="29" max="29" width="9.1328125" style="91" hidden="1" customWidth="1"/>
    <col min="30" max="30" width="9.1328125" style="37" hidden="1" customWidth="1"/>
    <col min="31" max="34" width="9.1328125" style="37" customWidth="1"/>
    <col min="35" max="16384" width="9.1328125" style="37"/>
  </cols>
  <sheetData>
    <row r="1" spans="1:29" ht="13.15" x14ac:dyDescent="0.4">
      <c r="A1" s="649"/>
    </row>
    <row r="2" spans="1:29" s="19" customFormat="1" ht="16.5" customHeight="1" x14ac:dyDescent="0.4">
      <c r="A2" s="103" t="s">
        <v>1173</v>
      </c>
      <c r="B2" s="103"/>
      <c r="C2" s="103"/>
      <c r="D2" s="103"/>
      <c r="AC2" s="196" t="s">
        <v>466</v>
      </c>
    </row>
    <row r="3" spans="1:29" s="19" customFormat="1" ht="14.25" customHeight="1" thickBot="1" x14ac:dyDescent="0.4">
      <c r="A3" s="742" t="s">
        <v>1616</v>
      </c>
      <c r="B3" s="743"/>
      <c r="C3" s="743"/>
      <c r="D3" s="743"/>
      <c r="H3" s="104"/>
      <c r="I3" s="104"/>
      <c r="J3" s="104"/>
      <c r="K3" s="104"/>
      <c r="L3" s="104"/>
      <c r="AC3" s="196" t="s">
        <v>233</v>
      </c>
    </row>
    <row r="4" spans="1:29" s="19" customFormat="1" ht="15.75" customHeight="1" thickBot="1" x14ac:dyDescent="0.45">
      <c r="A4" s="83" t="s">
        <v>1152</v>
      </c>
      <c r="B4" s="105"/>
      <c r="C4" s="105"/>
      <c r="D4" s="105"/>
      <c r="N4" s="753" t="s">
        <v>209</v>
      </c>
      <c r="O4" s="762"/>
      <c r="P4" s="762"/>
      <c r="Q4" s="762"/>
      <c r="R4" s="762"/>
      <c r="S4" s="762"/>
      <c r="T4" s="762"/>
      <c r="U4" s="762"/>
      <c r="V4" s="763"/>
      <c r="AC4" s="196" t="s">
        <v>436</v>
      </c>
    </row>
    <row r="5" spans="1:29" s="19" customFormat="1" ht="12.75" customHeight="1" x14ac:dyDescent="0.35">
      <c r="A5" s="750"/>
      <c r="B5" s="750"/>
      <c r="C5" s="750"/>
      <c r="D5" s="750"/>
      <c r="E5" s="750"/>
      <c r="F5" s="750"/>
      <c r="G5" s="750"/>
      <c r="H5" s="750"/>
      <c r="I5" s="750"/>
      <c r="J5" s="750"/>
      <c r="K5" s="750"/>
      <c r="N5" s="88" t="s">
        <v>234</v>
      </c>
      <c r="O5" s="764" t="s">
        <v>466</v>
      </c>
      <c r="P5" s="764"/>
      <c r="Q5" s="764"/>
      <c r="R5" s="764"/>
      <c r="S5" s="764"/>
      <c r="T5" s="764"/>
      <c r="U5" s="764"/>
      <c r="V5" s="765"/>
      <c r="AC5" s="90"/>
    </row>
    <row r="6" spans="1:29" s="19" customFormat="1" ht="16.5" customHeight="1" x14ac:dyDescent="0.35">
      <c r="A6" s="750"/>
      <c r="B6" s="750"/>
      <c r="C6" s="750"/>
      <c r="D6" s="750"/>
      <c r="E6" s="750"/>
      <c r="F6" s="750"/>
      <c r="G6" s="750"/>
      <c r="H6" s="750"/>
      <c r="I6" s="750"/>
      <c r="J6" s="750"/>
      <c r="K6" s="750"/>
      <c r="N6" s="88" t="s">
        <v>210</v>
      </c>
      <c r="O6" s="764" t="s">
        <v>208</v>
      </c>
      <c r="P6" s="764"/>
      <c r="Q6" s="764"/>
      <c r="R6" s="764"/>
      <c r="S6" s="764"/>
      <c r="T6" s="764"/>
      <c r="U6" s="764"/>
      <c r="V6" s="765"/>
      <c r="AC6" s="90" t="s">
        <v>206</v>
      </c>
    </row>
    <row r="7" spans="1:29" s="19" customFormat="1" ht="13.15" thickBot="1" x14ac:dyDescent="0.4">
      <c r="N7" s="89" t="s">
        <v>211</v>
      </c>
      <c r="O7" s="746">
        <v>2017</v>
      </c>
      <c r="P7" s="746"/>
      <c r="Q7" s="746"/>
      <c r="R7" s="746"/>
      <c r="S7" s="746"/>
      <c r="T7" s="746"/>
      <c r="U7" s="746"/>
      <c r="V7" s="747"/>
      <c r="AC7" s="90" t="s">
        <v>207</v>
      </c>
    </row>
    <row r="8" spans="1:29" x14ac:dyDescent="0.3">
      <c r="A8" s="71"/>
      <c r="AC8" s="91" t="s">
        <v>208</v>
      </c>
    </row>
    <row r="9" spans="1:29" ht="11.25" customHeight="1" x14ac:dyDescent="0.3">
      <c r="A9" s="801" t="str">
        <f>O5</f>
        <v>At least the expected standard in all ELGs</v>
      </c>
      <c r="B9" s="801"/>
      <c r="C9" s="801"/>
      <c r="D9" s="127"/>
      <c r="E9" s="800" t="s">
        <v>213</v>
      </c>
      <c r="F9" s="800"/>
      <c r="G9" s="140"/>
      <c r="H9" s="800" t="s">
        <v>215</v>
      </c>
      <c r="I9" s="800"/>
      <c r="J9" s="140"/>
      <c r="K9" s="800" t="s">
        <v>216</v>
      </c>
      <c r="L9" s="800"/>
      <c r="M9" s="140"/>
      <c r="N9" s="800" t="s">
        <v>220</v>
      </c>
      <c r="O9" s="800"/>
      <c r="P9" s="140"/>
      <c r="Q9" s="800" t="s">
        <v>221</v>
      </c>
      <c r="R9" s="800"/>
      <c r="S9" s="140"/>
      <c r="T9" s="800" t="s">
        <v>477</v>
      </c>
      <c r="U9" s="800"/>
      <c r="V9" s="2"/>
      <c r="W9" s="33"/>
    </row>
    <row r="10" spans="1:29" ht="79.5" customHeight="1" x14ac:dyDescent="0.3">
      <c r="A10" s="802"/>
      <c r="B10" s="802"/>
      <c r="C10" s="802"/>
      <c r="D10" s="529">
        <f>IF($O$5="At least the expected standard in all ELGs",5,IF($O$5="A good level of development",6,IF($O$5="Average point score",7,"")))</f>
        <v>5</v>
      </c>
      <c r="E10" s="132" t="s">
        <v>170</v>
      </c>
      <c r="F10" s="134" t="str">
        <f>IF($O$5="At least the expected standard in all ELGs","Percentage achieving "&amp;LEFT(LOWER($O$5),1)&amp;RIGHT($O$5,LEN($O$5)-1),IF($O$5="A good level of development","Percentage achieving "&amp;LEFT(LOWER($O$5),1)&amp;RIGHT($O$5,LEN($O$5)-1),"Average point score"))</f>
        <v>Percentage achieving at least the expected standard in all ELGs</v>
      </c>
      <c r="G10" s="137">
        <f>IF($O$5="At least the expected standard in all ELGs",5,IF($O$5="A good level of development",6,IF($O$5="Average point score",7,"")))</f>
        <v>5</v>
      </c>
      <c r="H10" s="132" t="s">
        <v>170</v>
      </c>
      <c r="I10" s="134" t="str">
        <f>IF($O$5="At least the expected standard in all ELGs","Percentage achieving "&amp;LEFT(LOWER($O$5),1)&amp;RIGHT($O$5,LEN($O$5)-1),IF($O$5="A good level of development","Percentage achieving "&amp;LEFT(LOWER($O$5),1)&amp;RIGHT($O$5,LEN($O$5)-1),"Average point score"))</f>
        <v>Percentage achieving at least the expected standard in all ELGs</v>
      </c>
      <c r="J10" s="137">
        <f>IF($O$5="At least the expected standard in all ELGs",5,IF($O$5="A good level of development",6,IF($O$5="Average point score",7,"")))</f>
        <v>5</v>
      </c>
      <c r="K10" s="132" t="s">
        <v>170</v>
      </c>
      <c r="L10" s="134" t="str">
        <f>IF($O$5="At least the expected standard in all ELGs","Percentage achieving "&amp;LEFT(LOWER($O$5),1)&amp;RIGHT($O$5,LEN($O$5)-1),IF($O$5="A good level of development","Percentage achieving "&amp;LEFT(LOWER($O$5),1)&amp;RIGHT($O$5,LEN($O$5)-1),"Average point score"))</f>
        <v>Percentage achieving at least the expected standard in all ELGs</v>
      </c>
      <c r="M10" s="137">
        <f>IF($O$5="At least the expected standard in all ELGs",5,IF($O$5="A good level of development",6,IF($O$5="Average point score",7,"")))</f>
        <v>5</v>
      </c>
      <c r="N10" s="132" t="s">
        <v>170</v>
      </c>
      <c r="O10" s="134" t="str">
        <f>IF($O$5="At least the expected standard in all ELGs","Percentage achieving "&amp;LEFT(LOWER($O$5),1)&amp;RIGHT($O$5,LEN($O$5)-1),IF($O$5="A good level of development","Percentage achieving "&amp;LEFT(LOWER($O$5),1)&amp;RIGHT($O$5,LEN($O$5)-1),"Average point score"))</f>
        <v>Percentage achieving at least the expected standard in all ELGs</v>
      </c>
      <c r="P10" s="137">
        <f>IF($O$5="At least the expected standard in all ELGs",5,IF($O$5="A good level of development",6,IF($O$5="Average point score",7,"")))</f>
        <v>5</v>
      </c>
      <c r="Q10" s="132" t="s">
        <v>170</v>
      </c>
      <c r="R10" s="134" t="str">
        <f>IF($O$5="At least the expected standard in all ELGs","Percentage achieving "&amp;LEFT(LOWER($O$5),1)&amp;RIGHT($O$5,LEN($O$5)-1),IF($O$5="A good level of development","Percentage achieving "&amp;LEFT(LOWER($O$5),1)&amp;RIGHT($O$5,LEN($O$5)-1),"Average point score"))</f>
        <v>Percentage achieving at least the expected standard in all ELGs</v>
      </c>
      <c r="S10" s="137">
        <f>IF($O$5="At least the expected standard in all ELGs",5,IF($O$5="A good level of development",6,IF($O$5="Average point score",7,"")))</f>
        <v>5</v>
      </c>
      <c r="T10" s="132" t="s">
        <v>170</v>
      </c>
      <c r="U10" s="134" t="str">
        <f>IF($O$5="At least the expected standard in all ELGs","Percentage achieving "&amp;LEFT(LOWER($O$5),1)&amp;RIGHT($O$5,LEN($O$5)-1),IF($O$5="A good level of development","Percentage achieving "&amp;LEFT(LOWER($O$5),1)&amp;RIGHT($O$5,LEN($O$5)-1),"Average point score"))</f>
        <v>Percentage achieving at least the expected standard in all ELGs</v>
      </c>
      <c r="V10" s="137">
        <f>IF($O$5="At least the expected standard in all ELGs",5,IF($O$5="A good level of development",6,IF($O$5="Average point score",7,"")))</f>
        <v>5</v>
      </c>
      <c r="W10" s="33"/>
      <c r="AC10" s="92"/>
    </row>
    <row r="11" spans="1:29" s="26" customFormat="1" x14ac:dyDescent="0.3">
      <c r="A11" s="176" t="s">
        <v>2</v>
      </c>
      <c r="B11" s="176"/>
      <c r="C11" s="54" t="s">
        <v>409</v>
      </c>
      <c r="D11" s="54"/>
      <c r="E11" s="306">
        <f ca="1">VLOOKUP($A11,INDIRECT($AC$18),7+$AC$20+$AC$22,FALSE)</f>
        <v>490390</v>
      </c>
      <c r="F11" s="306">
        <f ca="1">VLOOKUP($A11,INDIRECT($AC$18),4+$AC$20+$AC$22,FALSE)</f>
        <v>70</v>
      </c>
      <c r="G11" s="306"/>
      <c r="H11" s="306">
        <f ca="1">VLOOKUP($A11,INDIRECT($AC$18),25+$AC$20+$AC$22,FALSE)</f>
        <v>41401</v>
      </c>
      <c r="I11" s="306">
        <f ca="1">VLOOKUP($A11,INDIRECT($AC$18),22+$AC$20+$AC$22,FALSE)</f>
        <v>71</v>
      </c>
      <c r="J11" s="306"/>
      <c r="K11" s="306">
        <f ca="1">VLOOKUP($A11,INDIRECT($AC$18),43+$AC$20+$AC$22,FALSE)</f>
        <v>70380</v>
      </c>
      <c r="L11" s="306">
        <f ca="1">VLOOKUP($A11,INDIRECT($AC$18),40+$AC$20+$AC$22,FALSE)</f>
        <v>67</v>
      </c>
      <c r="M11" s="306"/>
      <c r="N11" s="306">
        <f ca="1">VLOOKUP($A11,INDIRECT($AC$18),61+$AC$20+$AC$22,FALSE)</f>
        <v>33328</v>
      </c>
      <c r="O11" s="306">
        <f ca="1">VLOOKUP($A11,INDIRECT($AC$18),58+$AC$20+$AC$22,FALSE)</f>
        <v>68</v>
      </c>
      <c r="P11" s="306"/>
      <c r="Q11" s="306">
        <f ca="1">VLOOKUP($A11,INDIRECT($AC$18),79+$AC$20+$AC$22,FALSE)</f>
        <v>3334</v>
      </c>
      <c r="R11" s="306">
        <f ca="1">VLOOKUP($A11,INDIRECT($AC$18),76+$AC$20+$AC$22,FALSE)</f>
        <v>72</v>
      </c>
      <c r="S11" s="306"/>
      <c r="T11" s="306">
        <f ca="1">VLOOKUP($A11,INDIRECT($AC$18),97+$AC$20+$AC$22,FALSE)</f>
        <v>669864</v>
      </c>
      <c r="U11" s="306">
        <f ca="1">VLOOKUP($A11,INDIRECT($AC$18),94+$AC$20+$AC$22,FALSE)</f>
        <v>69</v>
      </c>
      <c r="AC11" s="91">
        <v>2013</v>
      </c>
    </row>
    <row r="12" spans="1:29" s="26" customFormat="1" x14ac:dyDescent="0.3">
      <c r="A12" s="176"/>
      <c r="C12" s="54"/>
      <c r="D12" s="54"/>
      <c r="E12" s="306"/>
      <c r="F12" s="306"/>
      <c r="G12" s="306"/>
      <c r="H12" s="306"/>
      <c r="I12" s="306"/>
      <c r="J12" s="306"/>
      <c r="K12" s="306"/>
      <c r="L12" s="306"/>
      <c r="M12" s="306"/>
      <c r="N12" s="306"/>
      <c r="O12" s="306"/>
      <c r="P12" s="306"/>
      <c r="Q12" s="306"/>
      <c r="R12" s="306"/>
      <c r="S12" s="306"/>
      <c r="T12" s="306"/>
      <c r="U12" s="306"/>
      <c r="AC12" s="91">
        <v>2014</v>
      </c>
    </row>
    <row r="13" spans="1:29" s="39" customFormat="1" x14ac:dyDescent="0.3">
      <c r="A13" s="176" t="s">
        <v>3</v>
      </c>
      <c r="C13" s="46" t="s">
        <v>247</v>
      </c>
      <c r="D13" s="46"/>
      <c r="E13" s="306">
        <f t="shared" ref="E13:E75" ca="1" si="0">VLOOKUP($A13,INDIRECT($AC$18),7+$AC$20+$AC$22,FALSE)</f>
        <v>27500</v>
      </c>
      <c r="F13" s="306">
        <f t="shared" ref="F13:F75" ca="1" si="1">VLOOKUP($A13,INDIRECT($AC$18),4+$AC$20+$AC$22,FALSE)</f>
        <v>70</v>
      </c>
      <c r="G13" s="306"/>
      <c r="H13" s="306">
        <f t="shared" ref="H13:H75" ca="1" si="2">VLOOKUP($A13,INDIRECT($AC$18),25+$AC$20+$AC$22,FALSE)</f>
        <v>810</v>
      </c>
      <c r="I13" s="306">
        <f t="shared" ref="I13:I75" ca="1" si="3">VLOOKUP($A13,INDIRECT($AC$18),22+$AC$20+$AC$22,FALSE)</f>
        <v>67</v>
      </c>
      <c r="J13" s="306"/>
      <c r="K13" s="306">
        <f t="shared" ref="K13:K75" ca="1" si="4">VLOOKUP($A13,INDIRECT($AC$18),43+$AC$20+$AC$22,FALSE)</f>
        <v>1140</v>
      </c>
      <c r="L13" s="306">
        <f t="shared" ref="L13:L75" ca="1" si="5">VLOOKUP($A13,INDIRECT($AC$18),40+$AC$20+$AC$22,FALSE)</f>
        <v>63</v>
      </c>
      <c r="M13" s="306"/>
      <c r="N13" s="306">
        <f t="shared" ref="N13:N75" ca="1" si="6">VLOOKUP($A13,INDIRECT($AC$18),61+$AC$20+$AC$22,FALSE)</f>
        <v>320</v>
      </c>
      <c r="O13" s="306">
        <f t="shared" ref="O13:O75" ca="1" si="7">VLOOKUP($A13,INDIRECT($AC$18),58+$AC$20+$AC$22,FALSE)</f>
        <v>64</v>
      </c>
      <c r="P13" s="306"/>
      <c r="Q13" s="306">
        <f t="shared" ref="Q13:Q75" ca="1" si="8">VLOOKUP($A13,INDIRECT($AC$18),79+$AC$20+$AC$22,FALSE)</f>
        <v>150</v>
      </c>
      <c r="R13" s="306">
        <f t="shared" ref="R13:R75" ca="1" si="9">VLOOKUP($A13,INDIRECT($AC$18),76+$AC$20+$AC$22,FALSE)</f>
        <v>70</v>
      </c>
      <c r="S13" s="306"/>
      <c r="T13" s="306">
        <f t="shared" ref="T13:T75" ca="1" si="10">VLOOKUP($A13,INDIRECT($AC$18),97+$AC$20+$AC$22,FALSE)</f>
        <v>30650</v>
      </c>
      <c r="U13" s="306">
        <f t="shared" ref="U13:U75" ca="1" si="11">VLOOKUP($A13,INDIRECT($AC$18),94+$AC$20+$AC$22,FALSE)</f>
        <v>69</v>
      </c>
      <c r="V13" s="26"/>
      <c r="W13" s="26"/>
      <c r="AC13" s="116">
        <v>2015</v>
      </c>
    </row>
    <row r="14" spans="1:29" ht="5.25" customHeight="1" x14ac:dyDescent="0.3">
      <c r="A14" s="126"/>
      <c r="C14" s="43"/>
      <c r="D14" s="43"/>
      <c r="E14" s="306"/>
      <c r="F14" s="306"/>
      <c r="G14" s="306"/>
      <c r="H14" s="306"/>
      <c r="I14" s="306"/>
      <c r="J14" s="306"/>
      <c r="K14" s="306"/>
      <c r="L14" s="306"/>
      <c r="M14" s="306"/>
      <c r="N14" s="306"/>
      <c r="O14" s="306"/>
      <c r="P14" s="306"/>
      <c r="Q14" s="306"/>
      <c r="R14" s="306"/>
      <c r="S14" s="306"/>
      <c r="T14" s="306"/>
      <c r="U14" s="306"/>
      <c r="V14" s="33"/>
      <c r="AC14" s="37">
        <v>2016</v>
      </c>
    </row>
    <row r="15" spans="1:29" x14ac:dyDescent="0.3">
      <c r="A15" s="126" t="s">
        <v>5</v>
      </c>
      <c r="C15" s="43" t="s">
        <v>518</v>
      </c>
      <c r="D15" s="44"/>
      <c r="E15" s="307">
        <f t="shared" ca="1" si="0"/>
        <v>5416</v>
      </c>
      <c r="F15" s="307">
        <f t="shared" ca="1" si="1"/>
        <v>70</v>
      </c>
      <c r="G15" s="307"/>
      <c r="H15" s="307">
        <f t="shared" ca="1" si="2"/>
        <v>84</v>
      </c>
      <c r="I15" s="307">
        <f t="shared" ca="1" si="3"/>
        <v>77</v>
      </c>
      <c r="J15" s="307"/>
      <c r="K15" s="307">
        <f t="shared" ca="1" si="4"/>
        <v>43</v>
      </c>
      <c r="L15" s="307">
        <f t="shared" ca="1" si="5"/>
        <v>63</v>
      </c>
      <c r="M15" s="307"/>
      <c r="N15" s="307">
        <f t="shared" ca="1" si="6"/>
        <v>10</v>
      </c>
      <c r="O15" s="307" t="str">
        <f t="shared" ca="1" si="7"/>
        <v>x</v>
      </c>
      <c r="P15" s="307"/>
      <c r="Q15" s="307">
        <f t="shared" ca="1" si="8"/>
        <v>18</v>
      </c>
      <c r="R15" s="307">
        <f t="shared" ca="1" si="9"/>
        <v>67</v>
      </c>
      <c r="S15" s="307"/>
      <c r="T15" s="307">
        <f t="shared" ca="1" si="10"/>
        <v>5625</v>
      </c>
      <c r="U15" s="307">
        <f t="shared" ca="1" si="11"/>
        <v>70</v>
      </c>
      <c r="V15" s="33"/>
      <c r="AC15" s="91">
        <v>2017</v>
      </c>
    </row>
    <row r="16" spans="1:29" ht="11.65" x14ac:dyDescent="0.3">
      <c r="A16" s="126" t="s">
        <v>4</v>
      </c>
      <c r="C16" s="43" t="s">
        <v>248</v>
      </c>
      <c r="D16" s="43"/>
      <c r="E16" s="307">
        <f t="shared" ca="1" si="0"/>
        <v>1199</v>
      </c>
      <c r="F16" s="307">
        <f t="shared" ca="1" si="1"/>
        <v>71</v>
      </c>
      <c r="G16" s="307"/>
      <c r="H16" s="307">
        <f t="shared" ca="1" si="2"/>
        <v>33</v>
      </c>
      <c r="I16" s="307">
        <f t="shared" ca="1" si="3"/>
        <v>79</v>
      </c>
      <c r="J16" s="307"/>
      <c r="K16" s="307">
        <f t="shared" ca="1" si="4"/>
        <v>39</v>
      </c>
      <c r="L16" s="307">
        <f t="shared" ca="1" si="5"/>
        <v>67</v>
      </c>
      <c r="M16" s="307"/>
      <c r="N16" s="307">
        <f t="shared" ca="1" si="6"/>
        <v>6</v>
      </c>
      <c r="O16" s="307" t="str">
        <f t="shared" ca="1" si="7"/>
        <v>x</v>
      </c>
      <c r="P16" s="307"/>
      <c r="Q16" s="307">
        <f t="shared" ca="1" si="8"/>
        <v>5</v>
      </c>
      <c r="R16" s="307" t="str">
        <f t="shared" ca="1" si="9"/>
        <v>x</v>
      </c>
      <c r="S16" s="307"/>
      <c r="T16" s="307">
        <f t="shared" ca="1" si="10"/>
        <v>1308</v>
      </c>
      <c r="U16" s="307">
        <f t="shared" ca="1" si="11"/>
        <v>71</v>
      </c>
      <c r="V16" s="33"/>
      <c r="AC16" s="101"/>
    </row>
    <row r="17" spans="1:29" x14ac:dyDescent="0.3">
      <c r="A17" s="126" t="s">
        <v>1087</v>
      </c>
      <c r="C17" s="43" t="s">
        <v>250</v>
      </c>
      <c r="D17" s="43"/>
      <c r="E17" s="307">
        <f t="shared" ca="1" si="0"/>
        <v>1973</v>
      </c>
      <c r="F17" s="307">
        <f t="shared" ca="1" si="1"/>
        <v>70</v>
      </c>
      <c r="G17" s="307"/>
      <c r="H17" s="307">
        <f t="shared" ca="1" si="2"/>
        <v>51</v>
      </c>
      <c r="I17" s="307">
        <f t="shared" ca="1" si="3"/>
        <v>75</v>
      </c>
      <c r="J17" s="307"/>
      <c r="K17" s="307">
        <f t="shared" ca="1" si="4"/>
        <v>51</v>
      </c>
      <c r="L17" s="307">
        <f t="shared" ca="1" si="5"/>
        <v>67</v>
      </c>
      <c r="M17" s="307"/>
      <c r="N17" s="307">
        <f t="shared" ca="1" si="6"/>
        <v>30</v>
      </c>
      <c r="O17" s="307">
        <f t="shared" ca="1" si="7"/>
        <v>67</v>
      </c>
      <c r="P17" s="307"/>
      <c r="Q17" s="307">
        <f t="shared" ca="1" si="8"/>
        <v>21</v>
      </c>
      <c r="R17" s="307">
        <f t="shared" ca="1" si="9"/>
        <v>52</v>
      </c>
      <c r="S17" s="307"/>
      <c r="T17" s="307">
        <f t="shared" ca="1" si="10"/>
        <v>2227</v>
      </c>
      <c r="U17" s="307">
        <f t="shared" ca="1" si="11"/>
        <v>69</v>
      </c>
      <c r="V17" s="33"/>
    </row>
    <row r="18" spans="1:29" x14ac:dyDescent="0.3">
      <c r="A18" s="126" t="s">
        <v>6</v>
      </c>
      <c r="C18" s="43" t="s">
        <v>251</v>
      </c>
      <c r="D18" s="43"/>
      <c r="E18" s="307">
        <f t="shared" ca="1" si="0"/>
        <v>1131</v>
      </c>
      <c r="F18" s="307">
        <f t="shared" ca="1" si="1"/>
        <v>69</v>
      </c>
      <c r="G18" s="307"/>
      <c r="H18" s="307">
        <f t="shared" ca="1" si="2"/>
        <v>11</v>
      </c>
      <c r="I18" s="307" t="str">
        <f t="shared" ca="1" si="3"/>
        <v>x</v>
      </c>
      <c r="J18" s="307"/>
      <c r="K18" s="307">
        <f t="shared" ca="1" si="4"/>
        <v>29</v>
      </c>
      <c r="L18" s="307">
        <f t="shared" ca="1" si="5"/>
        <v>48</v>
      </c>
      <c r="M18" s="307"/>
      <c r="N18" s="307">
        <f t="shared" ca="1" si="6"/>
        <v>5</v>
      </c>
      <c r="O18" s="307" t="str">
        <f t="shared" ca="1" si="7"/>
        <v>x</v>
      </c>
      <c r="P18" s="307"/>
      <c r="Q18" s="307">
        <f t="shared" ca="1" si="8"/>
        <v>6</v>
      </c>
      <c r="R18" s="307" t="str">
        <f t="shared" ca="1" si="9"/>
        <v>x</v>
      </c>
      <c r="S18" s="307"/>
      <c r="T18" s="307">
        <f t="shared" ca="1" si="10"/>
        <v>1197</v>
      </c>
      <c r="U18" s="307">
        <f t="shared" ca="1" si="11"/>
        <v>68</v>
      </c>
      <c r="V18" s="33"/>
      <c r="AC18" s="91" t="str">
        <f>"Table4_"&amp;O7</f>
        <v>Table4_2017</v>
      </c>
    </row>
    <row r="19" spans="1:29" x14ac:dyDescent="0.3">
      <c r="A19" s="126" t="s">
        <v>7</v>
      </c>
      <c r="C19" s="43" t="s">
        <v>252</v>
      </c>
      <c r="D19" s="43"/>
      <c r="E19" s="307">
        <f t="shared" ca="1" si="0"/>
        <v>1523</v>
      </c>
      <c r="F19" s="307">
        <f t="shared" ca="1" si="1"/>
        <v>63</v>
      </c>
      <c r="G19" s="307"/>
      <c r="H19" s="307">
        <f t="shared" ca="1" si="2"/>
        <v>116</v>
      </c>
      <c r="I19" s="307">
        <f t="shared" ca="1" si="3"/>
        <v>55</v>
      </c>
      <c r="J19" s="307"/>
      <c r="K19" s="307">
        <f t="shared" ca="1" si="4"/>
        <v>174</v>
      </c>
      <c r="L19" s="307">
        <f t="shared" ca="1" si="5"/>
        <v>55</v>
      </c>
      <c r="M19" s="307"/>
      <c r="N19" s="307">
        <f t="shared" ca="1" si="6"/>
        <v>35</v>
      </c>
      <c r="O19" s="307">
        <f t="shared" ca="1" si="7"/>
        <v>66</v>
      </c>
      <c r="P19" s="307"/>
      <c r="Q19" s="307">
        <f t="shared" ca="1" si="8"/>
        <v>10</v>
      </c>
      <c r="R19" s="307">
        <f t="shared" ca="1" si="9"/>
        <v>60</v>
      </c>
      <c r="S19" s="307"/>
      <c r="T19" s="307">
        <f t="shared" ca="1" si="10"/>
        <v>1941</v>
      </c>
      <c r="U19" s="307">
        <f t="shared" ca="1" si="11"/>
        <v>61</v>
      </c>
      <c r="V19" s="33"/>
    </row>
    <row r="20" spans="1:29" x14ac:dyDescent="0.3">
      <c r="A20" s="126" t="s">
        <v>8</v>
      </c>
      <c r="C20" s="43" t="s">
        <v>253</v>
      </c>
      <c r="D20" s="43"/>
      <c r="E20" s="307">
        <f t="shared" ca="1" si="0"/>
        <v>2322</v>
      </c>
      <c r="F20" s="307">
        <f t="shared" ca="1" si="1"/>
        <v>71</v>
      </c>
      <c r="G20" s="307"/>
      <c r="H20" s="307">
        <f t="shared" ca="1" si="2"/>
        <v>164</v>
      </c>
      <c r="I20" s="307">
        <f t="shared" ca="1" si="3"/>
        <v>68</v>
      </c>
      <c r="J20" s="307"/>
      <c r="K20" s="307">
        <f t="shared" ca="1" si="4"/>
        <v>411</v>
      </c>
      <c r="L20" s="307">
        <f t="shared" ca="1" si="5"/>
        <v>68</v>
      </c>
      <c r="M20" s="307"/>
      <c r="N20" s="307">
        <f t="shared" ca="1" si="6"/>
        <v>137</v>
      </c>
      <c r="O20" s="307">
        <f t="shared" ca="1" si="7"/>
        <v>61</v>
      </c>
      <c r="P20" s="307"/>
      <c r="Q20" s="307">
        <f t="shared" ca="1" si="8"/>
        <v>43</v>
      </c>
      <c r="R20" s="307">
        <f t="shared" ca="1" si="9"/>
        <v>79</v>
      </c>
      <c r="S20" s="307"/>
      <c r="T20" s="307">
        <f t="shared" ca="1" si="10"/>
        <v>3275</v>
      </c>
      <c r="U20" s="307">
        <f t="shared" ca="1" si="11"/>
        <v>70</v>
      </c>
      <c r="V20" s="33"/>
      <c r="AC20" s="161">
        <f>IF(O6="Girls",0,IF(O6="Boys",1,IF(O6="All",2)))</f>
        <v>2</v>
      </c>
    </row>
    <row r="21" spans="1:29" x14ac:dyDescent="0.3">
      <c r="A21" s="126" t="s">
        <v>9</v>
      </c>
      <c r="C21" s="43" t="s">
        <v>254</v>
      </c>
      <c r="D21" s="43"/>
      <c r="E21" s="307">
        <f t="shared" ca="1" si="0"/>
        <v>2146</v>
      </c>
      <c r="F21" s="307">
        <f t="shared" ca="1" si="1"/>
        <v>69</v>
      </c>
      <c r="G21" s="307"/>
      <c r="H21" s="307">
        <f t="shared" ca="1" si="2"/>
        <v>57</v>
      </c>
      <c r="I21" s="307">
        <f t="shared" ca="1" si="3"/>
        <v>65</v>
      </c>
      <c r="J21" s="307"/>
      <c r="K21" s="307">
        <f t="shared" ca="1" si="4"/>
        <v>64</v>
      </c>
      <c r="L21" s="307">
        <f t="shared" ca="1" si="5"/>
        <v>59</v>
      </c>
      <c r="M21" s="307"/>
      <c r="N21" s="307">
        <f t="shared" ca="1" si="6"/>
        <v>20</v>
      </c>
      <c r="O21" s="307">
        <f t="shared" ca="1" si="7"/>
        <v>65</v>
      </c>
      <c r="P21" s="307"/>
      <c r="Q21" s="307">
        <f t="shared" ca="1" si="8"/>
        <v>15</v>
      </c>
      <c r="R21" s="307" t="str">
        <f t="shared" ca="1" si="9"/>
        <v>x</v>
      </c>
      <c r="S21" s="307"/>
      <c r="T21" s="307">
        <f t="shared" ca="1" si="10"/>
        <v>2317</v>
      </c>
      <c r="U21" s="307">
        <f t="shared" ca="1" si="11"/>
        <v>69</v>
      </c>
      <c r="V21" s="33"/>
      <c r="AC21" s="161"/>
    </row>
    <row r="22" spans="1:29" x14ac:dyDescent="0.3">
      <c r="A22" s="126" t="s">
        <v>1086</v>
      </c>
      <c r="C22" s="43" t="s">
        <v>255</v>
      </c>
      <c r="D22" s="43"/>
      <c r="E22" s="307">
        <f t="shared" ca="1" si="0"/>
        <v>3350</v>
      </c>
      <c r="F22" s="307">
        <f t="shared" ca="1" si="1"/>
        <v>74</v>
      </c>
      <c r="G22" s="307"/>
      <c r="H22" s="307">
        <f t="shared" ca="1" si="2"/>
        <v>69</v>
      </c>
      <c r="I22" s="307">
        <f t="shared" ca="1" si="3"/>
        <v>72</v>
      </c>
      <c r="J22" s="307"/>
      <c r="K22" s="307">
        <f t="shared" ca="1" si="4"/>
        <v>27</v>
      </c>
      <c r="L22" s="307" t="str">
        <f t="shared" ca="1" si="5"/>
        <v>x</v>
      </c>
      <c r="M22" s="307"/>
      <c r="N22" s="307" t="str">
        <f t="shared" ca="1" si="6"/>
        <v>x</v>
      </c>
      <c r="O22" s="307" t="str">
        <f t="shared" ca="1" si="7"/>
        <v>x</v>
      </c>
      <c r="P22" s="307"/>
      <c r="Q22" s="307">
        <f t="shared" ca="1" si="8"/>
        <v>3</v>
      </c>
      <c r="R22" s="307" t="str">
        <f t="shared" ca="1" si="9"/>
        <v>x</v>
      </c>
      <c r="S22" s="307"/>
      <c r="T22" s="307">
        <f t="shared" ca="1" si="10"/>
        <v>3482</v>
      </c>
      <c r="U22" s="307">
        <f t="shared" ca="1" si="11"/>
        <v>74</v>
      </c>
      <c r="V22" s="33"/>
      <c r="AC22" s="305">
        <f>IF(O5="At least the expected standard in all ELGs",0,IF(O5="A good level of development",6,IF(O5="Average point score",12)))</f>
        <v>0</v>
      </c>
    </row>
    <row r="23" spans="1:29" x14ac:dyDescent="0.3">
      <c r="A23" s="126" t="s">
        <v>10</v>
      </c>
      <c r="C23" s="43" t="s">
        <v>256</v>
      </c>
      <c r="D23" s="43"/>
      <c r="E23" s="307">
        <f t="shared" ca="1" si="0"/>
        <v>1642</v>
      </c>
      <c r="F23" s="307">
        <f t="shared" ca="1" si="1"/>
        <v>66</v>
      </c>
      <c r="G23" s="307"/>
      <c r="H23" s="307">
        <f t="shared" ca="1" si="2"/>
        <v>28</v>
      </c>
      <c r="I23" s="307">
        <f t="shared" ca="1" si="3"/>
        <v>64</v>
      </c>
      <c r="J23" s="307"/>
      <c r="K23" s="307">
        <f t="shared" ca="1" si="4"/>
        <v>11</v>
      </c>
      <c r="L23" s="307">
        <f t="shared" ca="1" si="5"/>
        <v>55</v>
      </c>
      <c r="M23" s="307"/>
      <c r="N23" s="307">
        <f t="shared" ca="1" si="6"/>
        <v>4</v>
      </c>
      <c r="O23" s="307" t="str">
        <f t="shared" ca="1" si="7"/>
        <v>x</v>
      </c>
      <c r="P23" s="307"/>
      <c r="Q23" s="307" t="str">
        <f t="shared" ca="1" si="8"/>
        <v>x</v>
      </c>
      <c r="R23" s="307" t="str">
        <f t="shared" ca="1" si="9"/>
        <v>x</v>
      </c>
      <c r="S23" s="307"/>
      <c r="T23" s="307">
        <f t="shared" ca="1" si="10"/>
        <v>1727</v>
      </c>
      <c r="U23" s="307">
        <f t="shared" ca="1" si="11"/>
        <v>66</v>
      </c>
      <c r="V23" s="33"/>
    </row>
    <row r="24" spans="1:29" x14ac:dyDescent="0.3">
      <c r="A24" s="126" t="s">
        <v>11</v>
      </c>
      <c r="C24" s="43" t="s">
        <v>257</v>
      </c>
      <c r="D24" s="43"/>
      <c r="E24" s="307">
        <f t="shared" ca="1" si="0"/>
        <v>1541</v>
      </c>
      <c r="F24" s="307">
        <f t="shared" ca="1" si="1"/>
        <v>70</v>
      </c>
      <c r="G24" s="307"/>
      <c r="H24" s="307">
        <f t="shared" ca="1" si="2"/>
        <v>45</v>
      </c>
      <c r="I24" s="307">
        <f t="shared" ca="1" si="3"/>
        <v>62</v>
      </c>
      <c r="J24" s="307"/>
      <c r="K24" s="307">
        <f t="shared" ca="1" si="4"/>
        <v>43</v>
      </c>
      <c r="L24" s="307">
        <f t="shared" ca="1" si="5"/>
        <v>60</v>
      </c>
      <c r="M24" s="307"/>
      <c r="N24" s="307">
        <f t="shared" ca="1" si="6"/>
        <v>12</v>
      </c>
      <c r="O24" s="307">
        <f t="shared" ca="1" si="7"/>
        <v>75</v>
      </c>
      <c r="P24" s="307"/>
      <c r="Q24" s="307">
        <f t="shared" ca="1" si="8"/>
        <v>0</v>
      </c>
      <c r="R24" s="307" t="str">
        <f t="shared" ca="1" si="9"/>
        <v>.</v>
      </c>
      <c r="S24" s="307"/>
      <c r="T24" s="307">
        <f t="shared" ca="1" si="10"/>
        <v>1724</v>
      </c>
      <c r="U24" s="307">
        <f t="shared" ca="1" si="11"/>
        <v>69</v>
      </c>
      <c r="V24" s="33"/>
    </row>
    <row r="25" spans="1:29" x14ac:dyDescent="0.3">
      <c r="A25" s="126" t="s">
        <v>12</v>
      </c>
      <c r="C25" s="43" t="s">
        <v>258</v>
      </c>
      <c r="D25" s="43"/>
      <c r="E25" s="307">
        <f t="shared" ca="1" si="0"/>
        <v>2267</v>
      </c>
      <c r="F25" s="307">
        <f t="shared" ca="1" si="1"/>
        <v>67</v>
      </c>
      <c r="G25" s="307"/>
      <c r="H25" s="307">
        <f t="shared" ca="1" si="2"/>
        <v>84</v>
      </c>
      <c r="I25" s="307">
        <f t="shared" ca="1" si="3"/>
        <v>64</v>
      </c>
      <c r="J25" s="307"/>
      <c r="K25" s="307">
        <f t="shared" ca="1" si="4"/>
        <v>118</v>
      </c>
      <c r="L25" s="307">
        <f t="shared" ca="1" si="5"/>
        <v>61</v>
      </c>
      <c r="M25" s="307"/>
      <c r="N25" s="307">
        <f t="shared" ca="1" si="6"/>
        <v>23</v>
      </c>
      <c r="O25" s="307">
        <f t="shared" ca="1" si="7"/>
        <v>65</v>
      </c>
      <c r="P25" s="307"/>
      <c r="Q25" s="307">
        <f t="shared" ca="1" si="8"/>
        <v>7</v>
      </c>
      <c r="R25" s="307" t="str">
        <f t="shared" ca="1" si="9"/>
        <v>x</v>
      </c>
      <c r="S25" s="307"/>
      <c r="T25" s="307">
        <f t="shared" ca="1" si="10"/>
        <v>2554</v>
      </c>
      <c r="U25" s="307">
        <f t="shared" ca="1" si="11"/>
        <v>67</v>
      </c>
      <c r="V25" s="33"/>
    </row>
    <row r="26" spans="1:29" x14ac:dyDescent="0.3">
      <c r="A26" s="126" t="s">
        <v>13</v>
      </c>
      <c r="C26" s="43" t="s">
        <v>259</v>
      </c>
      <c r="D26" s="43"/>
      <c r="E26" s="307">
        <f t="shared" ca="1" si="0"/>
        <v>2990</v>
      </c>
      <c r="F26" s="307">
        <f t="shared" ca="1" si="1"/>
        <v>71</v>
      </c>
      <c r="G26" s="307"/>
      <c r="H26" s="307">
        <f t="shared" ca="1" si="2"/>
        <v>68</v>
      </c>
      <c r="I26" s="307">
        <f t="shared" ca="1" si="3"/>
        <v>62</v>
      </c>
      <c r="J26" s="307"/>
      <c r="K26" s="307">
        <f t="shared" ca="1" si="4"/>
        <v>131</v>
      </c>
      <c r="L26" s="307">
        <f t="shared" ca="1" si="5"/>
        <v>53</v>
      </c>
      <c r="M26" s="307"/>
      <c r="N26" s="307">
        <f t="shared" ca="1" si="6"/>
        <v>34</v>
      </c>
      <c r="O26" s="307">
        <f t="shared" ca="1" si="7"/>
        <v>68</v>
      </c>
      <c r="P26" s="307"/>
      <c r="Q26" s="307">
        <f t="shared" ca="1" si="8"/>
        <v>17</v>
      </c>
      <c r="R26" s="307">
        <f t="shared" ca="1" si="9"/>
        <v>71</v>
      </c>
      <c r="S26" s="307"/>
      <c r="T26" s="307">
        <f t="shared" ca="1" si="10"/>
        <v>3270</v>
      </c>
      <c r="U26" s="307">
        <f t="shared" ca="1" si="11"/>
        <v>70</v>
      </c>
      <c r="V26" s="33"/>
    </row>
    <row r="27" spans="1:29" ht="5.25" customHeight="1" x14ac:dyDescent="0.3">
      <c r="A27" s="176"/>
      <c r="C27" s="43"/>
      <c r="D27" s="43"/>
      <c r="E27" s="306"/>
      <c r="F27" s="306"/>
      <c r="G27" s="306"/>
      <c r="H27" s="306"/>
      <c r="I27" s="306"/>
      <c r="J27" s="306"/>
      <c r="K27" s="306"/>
      <c r="L27" s="306"/>
      <c r="M27" s="306"/>
      <c r="N27" s="306"/>
      <c r="O27" s="306"/>
      <c r="P27" s="306"/>
      <c r="Q27" s="306"/>
      <c r="R27" s="306"/>
      <c r="S27" s="306"/>
      <c r="T27" s="306"/>
      <c r="U27" s="306"/>
      <c r="V27" s="33"/>
    </row>
    <row r="28" spans="1:29" s="39" customFormat="1" x14ac:dyDescent="0.3">
      <c r="A28" s="176" t="s">
        <v>14</v>
      </c>
      <c r="C28" s="46" t="s">
        <v>260</v>
      </c>
      <c r="D28" s="46"/>
      <c r="E28" s="306">
        <f t="shared" ca="1" si="0"/>
        <v>70390</v>
      </c>
      <c r="F28" s="306">
        <f t="shared" ca="1" si="1"/>
        <v>67</v>
      </c>
      <c r="G28" s="306"/>
      <c r="H28" s="306">
        <f t="shared" ca="1" si="2"/>
        <v>3930</v>
      </c>
      <c r="I28" s="306">
        <f t="shared" ca="1" si="3"/>
        <v>67</v>
      </c>
      <c r="J28" s="306"/>
      <c r="K28" s="306">
        <f t="shared" ca="1" si="4"/>
        <v>8950</v>
      </c>
      <c r="L28" s="306">
        <f t="shared" ca="1" si="5"/>
        <v>60</v>
      </c>
      <c r="M28" s="306"/>
      <c r="N28" s="306">
        <f t="shared" ca="1" si="6"/>
        <v>2450</v>
      </c>
      <c r="O28" s="306">
        <f t="shared" ca="1" si="7"/>
        <v>60</v>
      </c>
      <c r="P28" s="306"/>
      <c r="Q28" s="306">
        <f t="shared" ca="1" si="8"/>
        <v>500</v>
      </c>
      <c r="R28" s="306">
        <f t="shared" ca="1" si="9"/>
        <v>64</v>
      </c>
      <c r="S28" s="306"/>
      <c r="T28" s="306">
        <f t="shared" ca="1" si="10"/>
        <v>89480</v>
      </c>
      <c r="U28" s="306">
        <f t="shared" ca="1" si="11"/>
        <v>66</v>
      </c>
      <c r="V28" s="26"/>
      <c r="AC28" s="92"/>
    </row>
    <row r="29" spans="1:29" ht="5.25" customHeight="1" x14ac:dyDescent="0.3">
      <c r="A29" s="126"/>
      <c r="C29" s="43"/>
      <c r="D29" s="43"/>
      <c r="E29" s="306"/>
      <c r="F29" s="306"/>
      <c r="G29" s="306"/>
      <c r="H29" s="306"/>
      <c r="I29" s="306"/>
      <c r="J29" s="306"/>
      <c r="K29" s="306"/>
      <c r="L29" s="306"/>
      <c r="M29" s="306"/>
      <c r="N29" s="306"/>
      <c r="O29" s="306"/>
      <c r="P29" s="306"/>
      <c r="Q29" s="306"/>
      <c r="R29" s="306"/>
      <c r="S29" s="306"/>
      <c r="T29" s="306"/>
      <c r="U29" s="306"/>
      <c r="V29" s="33"/>
    </row>
    <row r="30" spans="1:29" x14ac:dyDescent="0.3">
      <c r="A30" s="126" t="s">
        <v>15</v>
      </c>
      <c r="C30" s="43" t="s">
        <v>261</v>
      </c>
      <c r="D30" s="43"/>
      <c r="E30" s="307">
        <f t="shared" ca="1" si="0"/>
        <v>1117</v>
      </c>
      <c r="F30" s="307">
        <f t="shared" ca="1" si="1"/>
        <v>65</v>
      </c>
      <c r="G30" s="307"/>
      <c r="H30" s="307">
        <f t="shared" ca="1" si="2"/>
        <v>76</v>
      </c>
      <c r="I30" s="307">
        <f t="shared" ca="1" si="3"/>
        <v>71</v>
      </c>
      <c r="J30" s="307"/>
      <c r="K30" s="307">
        <f t="shared" ca="1" si="4"/>
        <v>941</v>
      </c>
      <c r="L30" s="307">
        <f t="shared" ca="1" si="5"/>
        <v>62</v>
      </c>
      <c r="M30" s="307"/>
      <c r="N30" s="307">
        <f t="shared" ca="1" si="6"/>
        <v>21</v>
      </c>
      <c r="O30" s="307">
        <f t="shared" ca="1" si="7"/>
        <v>48</v>
      </c>
      <c r="P30" s="307"/>
      <c r="Q30" s="307">
        <f t="shared" ca="1" si="8"/>
        <v>7</v>
      </c>
      <c r="R30" s="307">
        <f t="shared" ca="1" si="9"/>
        <v>43</v>
      </c>
      <c r="S30" s="307"/>
      <c r="T30" s="307">
        <f t="shared" ca="1" si="10"/>
        <v>2208</v>
      </c>
      <c r="U30" s="307">
        <f t="shared" ca="1" si="11"/>
        <v>63</v>
      </c>
      <c r="V30" s="33"/>
    </row>
    <row r="31" spans="1:29" x14ac:dyDescent="0.3">
      <c r="A31" s="126" t="s">
        <v>16</v>
      </c>
      <c r="C31" s="43" t="s">
        <v>262</v>
      </c>
      <c r="D31" s="43"/>
      <c r="E31" s="307">
        <f t="shared" ca="1" si="0"/>
        <v>1596</v>
      </c>
      <c r="F31" s="307">
        <f t="shared" ca="1" si="1"/>
        <v>65</v>
      </c>
      <c r="G31" s="307"/>
      <c r="H31" s="307">
        <f t="shared" ca="1" si="2"/>
        <v>52</v>
      </c>
      <c r="I31" s="307">
        <f t="shared" ca="1" si="3"/>
        <v>63</v>
      </c>
      <c r="J31" s="307"/>
      <c r="K31" s="307">
        <f t="shared" ca="1" si="4"/>
        <v>32</v>
      </c>
      <c r="L31" s="307">
        <f t="shared" ca="1" si="5"/>
        <v>75</v>
      </c>
      <c r="M31" s="307"/>
      <c r="N31" s="307">
        <f t="shared" ca="1" si="6"/>
        <v>9</v>
      </c>
      <c r="O31" s="307">
        <f t="shared" ca="1" si="7"/>
        <v>33</v>
      </c>
      <c r="P31" s="307"/>
      <c r="Q31" s="307">
        <f t="shared" ca="1" si="8"/>
        <v>3</v>
      </c>
      <c r="R31" s="307" t="str">
        <f t="shared" ca="1" si="9"/>
        <v>x</v>
      </c>
      <c r="S31" s="307"/>
      <c r="T31" s="307">
        <f t="shared" ca="1" si="10"/>
        <v>1711</v>
      </c>
      <c r="U31" s="307">
        <f t="shared" ca="1" si="11"/>
        <v>65</v>
      </c>
      <c r="V31" s="33"/>
    </row>
    <row r="32" spans="1:29" x14ac:dyDescent="0.3">
      <c r="A32" s="126" t="s">
        <v>17</v>
      </c>
      <c r="C32" s="43" t="s">
        <v>263</v>
      </c>
      <c r="D32" s="43"/>
      <c r="E32" s="307">
        <f t="shared" ca="1" si="0"/>
        <v>2631</v>
      </c>
      <c r="F32" s="307">
        <f t="shared" ca="1" si="1"/>
        <v>65</v>
      </c>
      <c r="G32" s="307"/>
      <c r="H32" s="307">
        <f t="shared" ca="1" si="2"/>
        <v>184</v>
      </c>
      <c r="I32" s="307">
        <f t="shared" ca="1" si="3"/>
        <v>61</v>
      </c>
      <c r="J32" s="307"/>
      <c r="K32" s="307">
        <f t="shared" ca="1" si="4"/>
        <v>911</v>
      </c>
      <c r="L32" s="307">
        <f t="shared" ca="1" si="5"/>
        <v>62</v>
      </c>
      <c r="M32" s="307"/>
      <c r="N32" s="307">
        <f t="shared" ca="1" si="6"/>
        <v>250</v>
      </c>
      <c r="O32" s="307">
        <f t="shared" ca="1" si="7"/>
        <v>50</v>
      </c>
      <c r="P32" s="307"/>
      <c r="Q32" s="307">
        <f t="shared" ca="1" si="8"/>
        <v>19</v>
      </c>
      <c r="R32" s="307">
        <f t="shared" ca="1" si="9"/>
        <v>26</v>
      </c>
      <c r="S32" s="307"/>
      <c r="T32" s="307">
        <f t="shared" ca="1" si="10"/>
        <v>4157</v>
      </c>
      <c r="U32" s="307">
        <f t="shared" ca="1" si="11"/>
        <v>63</v>
      </c>
      <c r="V32" s="33"/>
    </row>
    <row r="33" spans="1:22" x14ac:dyDescent="0.3">
      <c r="A33" s="126" t="s">
        <v>18</v>
      </c>
      <c r="C33" s="43" t="s">
        <v>264</v>
      </c>
      <c r="D33" s="43"/>
      <c r="E33" s="307">
        <f t="shared" ca="1" si="0"/>
        <v>1903</v>
      </c>
      <c r="F33" s="307">
        <f t="shared" ca="1" si="1"/>
        <v>69</v>
      </c>
      <c r="G33" s="307"/>
      <c r="H33" s="307">
        <f t="shared" ca="1" si="2"/>
        <v>99</v>
      </c>
      <c r="I33" s="307">
        <f t="shared" ca="1" si="3"/>
        <v>71</v>
      </c>
      <c r="J33" s="307"/>
      <c r="K33" s="307">
        <f t="shared" ca="1" si="4"/>
        <v>331</v>
      </c>
      <c r="L33" s="307">
        <f t="shared" ca="1" si="5"/>
        <v>58</v>
      </c>
      <c r="M33" s="307"/>
      <c r="N33" s="307">
        <f t="shared" ca="1" si="6"/>
        <v>40</v>
      </c>
      <c r="O33" s="307">
        <f t="shared" ca="1" si="7"/>
        <v>70</v>
      </c>
      <c r="P33" s="307"/>
      <c r="Q33" s="307">
        <f t="shared" ca="1" si="8"/>
        <v>13</v>
      </c>
      <c r="R33" s="307">
        <f t="shared" ca="1" si="9"/>
        <v>31</v>
      </c>
      <c r="S33" s="307"/>
      <c r="T33" s="307">
        <f t="shared" ca="1" si="10"/>
        <v>2481</v>
      </c>
      <c r="U33" s="307">
        <f t="shared" ca="1" si="11"/>
        <v>67</v>
      </c>
      <c r="V33" s="33"/>
    </row>
    <row r="34" spans="1:22" x14ac:dyDescent="0.3">
      <c r="A34" s="126" t="s">
        <v>19</v>
      </c>
      <c r="C34" s="47" t="s">
        <v>265</v>
      </c>
      <c r="D34" s="47"/>
      <c r="E34" s="307">
        <f t="shared" ca="1" si="0"/>
        <v>3912</v>
      </c>
      <c r="F34" s="307">
        <f t="shared" ca="1" si="1"/>
        <v>70</v>
      </c>
      <c r="G34" s="307"/>
      <c r="H34" s="307">
        <f t="shared" ca="1" si="2"/>
        <v>147</v>
      </c>
      <c r="I34" s="307">
        <f t="shared" ca="1" si="3"/>
        <v>67</v>
      </c>
      <c r="J34" s="307"/>
      <c r="K34" s="307">
        <f t="shared" ca="1" si="4"/>
        <v>75</v>
      </c>
      <c r="L34" s="307">
        <f t="shared" ca="1" si="5"/>
        <v>63</v>
      </c>
      <c r="M34" s="307"/>
      <c r="N34" s="307">
        <f t="shared" ca="1" si="6"/>
        <v>24</v>
      </c>
      <c r="O34" s="307">
        <f t="shared" ca="1" si="7"/>
        <v>63</v>
      </c>
      <c r="P34" s="307"/>
      <c r="Q34" s="307">
        <f t="shared" ca="1" si="8"/>
        <v>9</v>
      </c>
      <c r="R34" s="307" t="str">
        <f t="shared" ca="1" si="9"/>
        <v>x</v>
      </c>
      <c r="S34" s="307"/>
      <c r="T34" s="307">
        <f t="shared" ca="1" si="10"/>
        <v>4297</v>
      </c>
      <c r="U34" s="307">
        <f t="shared" ca="1" si="11"/>
        <v>70</v>
      </c>
      <c r="V34" s="33"/>
    </row>
    <row r="35" spans="1:22" x14ac:dyDescent="0.3">
      <c r="A35" s="126" t="s">
        <v>20</v>
      </c>
      <c r="C35" s="47" t="s">
        <v>266</v>
      </c>
      <c r="D35" s="47"/>
      <c r="E35" s="307">
        <f t="shared" ca="1" si="0"/>
        <v>3662</v>
      </c>
      <c r="F35" s="307">
        <f t="shared" ca="1" si="1"/>
        <v>69</v>
      </c>
      <c r="G35" s="307"/>
      <c r="H35" s="307">
        <f t="shared" ca="1" si="2"/>
        <v>120</v>
      </c>
      <c r="I35" s="307">
        <f t="shared" ca="1" si="3"/>
        <v>74</v>
      </c>
      <c r="J35" s="307"/>
      <c r="K35" s="307">
        <f t="shared" ca="1" si="4"/>
        <v>68</v>
      </c>
      <c r="L35" s="307">
        <f t="shared" ca="1" si="5"/>
        <v>66</v>
      </c>
      <c r="M35" s="307"/>
      <c r="N35" s="307">
        <f t="shared" ca="1" si="6"/>
        <v>16</v>
      </c>
      <c r="O35" s="307">
        <f t="shared" ca="1" si="7"/>
        <v>50</v>
      </c>
      <c r="P35" s="307"/>
      <c r="Q35" s="307">
        <f t="shared" ca="1" si="8"/>
        <v>7</v>
      </c>
      <c r="R35" s="307" t="str">
        <f t="shared" ca="1" si="9"/>
        <v>x</v>
      </c>
      <c r="S35" s="307"/>
      <c r="T35" s="307">
        <f t="shared" ca="1" si="10"/>
        <v>4011</v>
      </c>
      <c r="U35" s="307">
        <f t="shared" ca="1" si="11"/>
        <v>69</v>
      </c>
      <c r="V35" s="33"/>
    </row>
    <row r="36" spans="1:22" x14ac:dyDescent="0.3">
      <c r="A36" s="126" t="s">
        <v>21</v>
      </c>
      <c r="C36" s="43" t="s">
        <v>267</v>
      </c>
      <c r="D36" s="43"/>
      <c r="E36" s="307">
        <f t="shared" ca="1" si="0"/>
        <v>4722</v>
      </c>
      <c r="F36" s="307">
        <f t="shared" ca="1" si="1"/>
        <v>67</v>
      </c>
      <c r="G36" s="307"/>
      <c r="H36" s="307">
        <f t="shared" ca="1" si="2"/>
        <v>84</v>
      </c>
      <c r="I36" s="307">
        <f t="shared" ca="1" si="3"/>
        <v>69</v>
      </c>
      <c r="J36" s="307"/>
      <c r="K36" s="307">
        <f t="shared" ca="1" si="4"/>
        <v>28</v>
      </c>
      <c r="L36" s="307">
        <f t="shared" ca="1" si="5"/>
        <v>46</v>
      </c>
      <c r="M36" s="307"/>
      <c r="N36" s="307">
        <f t="shared" ca="1" si="6"/>
        <v>7</v>
      </c>
      <c r="O36" s="307">
        <f t="shared" ca="1" si="7"/>
        <v>57</v>
      </c>
      <c r="P36" s="307"/>
      <c r="Q36" s="307">
        <f t="shared" ca="1" si="8"/>
        <v>7</v>
      </c>
      <c r="R36" s="307" t="str">
        <f t="shared" ca="1" si="9"/>
        <v>x</v>
      </c>
      <c r="S36" s="307"/>
      <c r="T36" s="307">
        <f t="shared" ca="1" si="10"/>
        <v>5036</v>
      </c>
      <c r="U36" s="307">
        <f t="shared" ca="1" si="11"/>
        <v>67</v>
      </c>
      <c r="V36" s="33"/>
    </row>
    <row r="37" spans="1:22" x14ac:dyDescent="0.3">
      <c r="A37" s="126" t="s">
        <v>22</v>
      </c>
      <c r="C37" s="43" t="s">
        <v>268</v>
      </c>
      <c r="D37" s="43"/>
      <c r="E37" s="307">
        <f t="shared" ca="1" si="0"/>
        <v>1515</v>
      </c>
      <c r="F37" s="307">
        <f t="shared" ca="1" si="1"/>
        <v>59</v>
      </c>
      <c r="G37" s="307"/>
      <c r="H37" s="307">
        <f t="shared" ca="1" si="2"/>
        <v>36</v>
      </c>
      <c r="I37" s="307">
        <f t="shared" ca="1" si="3"/>
        <v>67</v>
      </c>
      <c r="J37" s="307"/>
      <c r="K37" s="307">
        <f t="shared" ca="1" si="4"/>
        <v>4</v>
      </c>
      <c r="L37" s="307" t="str">
        <f t="shared" ca="1" si="5"/>
        <v>x</v>
      </c>
      <c r="M37" s="307"/>
      <c r="N37" s="307">
        <f t="shared" ca="1" si="6"/>
        <v>3</v>
      </c>
      <c r="O37" s="307">
        <f t="shared" ca="1" si="7"/>
        <v>100</v>
      </c>
      <c r="P37" s="307"/>
      <c r="Q37" s="307">
        <f t="shared" ca="1" si="8"/>
        <v>0</v>
      </c>
      <c r="R37" s="307" t="str">
        <f t="shared" ca="1" si="9"/>
        <v>.</v>
      </c>
      <c r="S37" s="307"/>
      <c r="T37" s="307">
        <f t="shared" ca="1" si="10"/>
        <v>1570</v>
      </c>
      <c r="U37" s="307">
        <f t="shared" ca="1" si="11"/>
        <v>59</v>
      </c>
      <c r="V37" s="33"/>
    </row>
    <row r="38" spans="1:22" x14ac:dyDescent="0.3">
      <c r="A38" s="126" t="s">
        <v>23</v>
      </c>
      <c r="C38" s="43" t="s">
        <v>269</v>
      </c>
      <c r="D38" s="43"/>
      <c r="E38" s="307">
        <f t="shared" ca="1" si="0"/>
        <v>1817</v>
      </c>
      <c r="F38" s="307">
        <f t="shared" ca="1" si="1"/>
        <v>66</v>
      </c>
      <c r="G38" s="307"/>
      <c r="H38" s="307">
        <f t="shared" ca="1" si="2"/>
        <v>47</v>
      </c>
      <c r="I38" s="307">
        <f t="shared" ca="1" si="3"/>
        <v>64</v>
      </c>
      <c r="J38" s="307"/>
      <c r="K38" s="307">
        <f t="shared" ca="1" si="4"/>
        <v>22</v>
      </c>
      <c r="L38" s="307">
        <f t="shared" ca="1" si="5"/>
        <v>55</v>
      </c>
      <c r="M38" s="307"/>
      <c r="N38" s="307">
        <f t="shared" ca="1" si="6"/>
        <v>19</v>
      </c>
      <c r="O38" s="307">
        <f t="shared" ca="1" si="7"/>
        <v>63</v>
      </c>
      <c r="P38" s="307"/>
      <c r="Q38" s="307">
        <f t="shared" ca="1" si="8"/>
        <v>5</v>
      </c>
      <c r="R38" s="307" t="str">
        <f t="shared" ca="1" si="9"/>
        <v>x</v>
      </c>
      <c r="S38" s="307"/>
      <c r="T38" s="307">
        <f t="shared" ca="1" si="10"/>
        <v>1940</v>
      </c>
      <c r="U38" s="307">
        <f t="shared" ca="1" si="11"/>
        <v>66</v>
      </c>
      <c r="V38" s="33"/>
    </row>
    <row r="39" spans="1:22" x14ac:dyDescent="0.3">
      <c r="A39" s="126" t="s">
        <v>24</v>
      </c>
      <c r="C39" s="43" t="s">
        <v>270</v>
      </c>
      <c r="D39" s="43"/>
      <c r="E39" s="307">
        <f t="shared" ca="1" si="0"/>
        <v>11744</v>
      </c>
      <c r="F39" s="307">
        <f t="shared" ca="1" si="1"/>
        <v>68</v>
      </c>
      <c r="G39" s="307"/>
      <c r="H39" s="307">
        <f t="shared" ca="1" si="2"/>
        <v>493</v>
      </c>
      <c r="I39" s="307">
        <f t="shared" ca="1" si="3"/>
        <v>69</v>
      </c>
      <c r="J39" s="307"/>
      <c r="K39" s="307">
        <f t="shared" ca="1" si="4"/>
        <v>1527</v>
      </c>
      <c r="L39" s="307">
        <f t="shared" ca="1" si="5"/>
        <v>58</v>
      </c>
      <c r="M39" s="307"/>
      <c r="N39" s="307">
        <f t="shared" ca="1" si="6"/>
        <v>47</v>
      </c>
      <c r="O39" s="307">
        <f t="shared" ca="1" si="7"/>
        <v>70</v>
      </c>
      <c r="P39" s="307"/>
      <c r="Q39" s="307">
        <f t="shared" ca="1" si="8"/>
        <v>30</v>
      </c>
      <c r="R39" s="307">
        <f t="shared" ca="1" si="9"/>
        <v>77</v>
      </c>
      <c r="S39" s="307"/>
      <c r="T39" s="307">
        <f t="shared" ca="1" si="10"/>
        <v>14069</v>
      </c>
      <c r="U39" s="307">
        <f t="shared" ca="1" si="11"/>
        <v>67</v>
      </c>
      <c r="V39" s="33"/>
    </row>
    <row r="40" spans="1:22" x14ac:dyDescent="0.3">
      <c r="A40" s="126" t="s">
        <v>25</v>
      </c>
      <c r="C40" s="43" t="s">
        <v>271</v>
      </c>
      <c r="D40" s="43"/>
      <c r="E40" s="307">
        <f t="shared" ca="1" si="0"/>
        <v>4326</v>
      </c>
      <c r="F40" s="307">
        <f t="shared" ca="1" si="1"/>
        <v>62</v>
      </c>
      <c r="G40" s="307"/>
      <c r="H40" s="307">
        <f t="shared" ca="1" si="2"/>
        <v>326</v>
      </c>
      <c r="I40" s="307">
        <f t="shared" ca="1" si="3"/>
        <v>59</v>
      </c>
      <c r="J40" s="307"/>
      <c r="K40" s="307">
        <f t="shared" ca="1" si="4"/>
        <v>257</v>
      </c>
      <c r="L40" s="307">
        <f t="shared" ca="1" si="5"/>
        <v>61</v>
      </c>
      <c r="M40" s="307"/>
      <c r="N40" s="307">
        <f t="shared" ca="1" si="6"/>
        <v>274</v>
      </c>
      <c r="O40" s="307">
        <f t="shared" ca="1" si="7"/>
        <v>57</v>
      </c>
      <c r="P40" s="307"/>
      <c r="Q40" s="307">
        <f t="shared" ca="1" si="8"/>
        <v>91</v>
      </c>
      <c r="R40" s="307">
        <f t="shared" ca="1" si="9"/>
        <v>59</v>
      </c>
      <c r="S40" s="307"/>
      <c r="T40" s="307">
        <f t="shared" ca="1" si="10"/>
        <v>5565</v>
      </c>
      <c r="U40" s="307">
        <f t="shared" ca="1" si="11"/>
        <v>61</v>
      </c>
      <c r="V40" s="33"/>
    </row>
    <row r="41" spans="1:22" x14ac:dyDescent="0.3">
      <c r="A41" s="126" t="s">
        <v>26</v>
      </c>
      <c r="C41" s="43" t="s">
        <v>272</v>
      </c>
      <c r="D41" s="43"/>
      <c r="E41" s="307">
        <f t="shared" ca="1" si="0"/>
        <v>3043</v>
      </c>
      <c r="F41" s="307">
        <f t="shared" ca="1" si="1"/>
        <v>66</v>
      </c>
      <c r="G41" s="307"/>
      <c r="H41" s="307">
        <f t="shared" ca="1" si="2"/>
        <v>661</v>
      </c>
      <c r="I41" s="307">
        <f t="shared" ca="1" si="3"/>
        <v>69</v>
      </c>
      <c r="J41" s="307"/>
      <c r="K41" s="307">
        <f t="shared" ca="1" si="4"/>
        <v>1557</v>
      </c>
      <c r="L41" s="307">
        <f t="shared" ca="1" si="5"/>
        <v>61</v>
      </c>
      <c r="M41" s="307"/>
      <c r="N41" s="307">
        <f t="shared" ca="1" si="6"/>
        <v>1077</v>
      </c>
      <c r="O41" s="307">
        <f t="shared" ca="1" si="7"/>
        <v>64</v>
      </c>
      <c r="P41" s="307"/>
      <c r="Q41" s="307">
        <f t="shared" ca="1" si="8"/>
        <v>102</v>
      </c>
      <c r="R41" s="307">
        <f t="shared" ca="1" si="9"/>
        <v>68</v>
      </c>
      <c r="S41" s="307"/>
      <c r="T41" s="307">
        <f t="shared" ca="1" si="10"/>
        <v>7199</v>
      </c>
      <c r="U41" s="307">
        <f t="shared" ca="1" si="11"/>
        <v>64</v>
      </c>
      <c r="V41" s="33"/>
    </row>
    <row r="42" spans="1:22" x14ac:dyDescent="0.3">
      <c r="A42" s="126" t="s">
        <v>27</v>
      </c>
      <c r="C42" s="43" t="s">
        <v>273</v>
      </c>
      <c r="D42" s="43"/>
      <c r="E42" s="307">
        <f t="shared" ca="1" si="0"/>
        <v>1852</v>
      </c>
      <c r="F42" s="307">
        <f t="shared" ca="1" si="1"/>
        <v>67</v>
      </c>
      <c r="G42" s="307"/>
      <c r="H42" s="307">
        <f t="shared" ca="1" si="2"/>
        <v>171</v>
      </c>
      <c r="I42" s="307">
        <f t="shared" ca="1" si="3"/>
        <v>64</v>
      </c>
      <c r="J42" s="307"/>
      <c r="K42" s="307">
        <f t="shared" ca="1" si="4"/>
        <v>1093</v>
      </c>
      <c r="L42" s="307">
        <f t="shared" ca="1" si="5"/>
        <v>53</v>
      </c>
      <c r="M42" s="307"/>
      <c r="N42" s="307">
        <f t="shared" ca="1" si="6"/>
        <v>108</v>
      </c>
      <c r="O42" s="307">
        <f t="shared" ca="1" si="7"/>
        <v>58</v>
      </c>
      <c r="P42" s="307"/>
      <c r="Q42" s="307">
        <f t="shared" ca="1" si="8"/>
        <v>26</v>
      </c>
      <c r="R42" s="307">
        <f t="shared" ca="1" si="9"/>
        <v>69</v>
      </c>
      <c r="S42" s="307"/>
      <c r="T42" s="307">
        <f t="shared" ca="1" si="10"/>
        <v>3379</v>
      </c>
      <c r="U42" s="307">
        <f t="shared" ca="1" si="11"/>
        <v>61</v>
      </c>
      <c r="V42" s="33"/>
    </row>
    <row r="43" spans="1:22" x14ac:dyDescent="0.3">
      <c r="A43" s="126" t="s">
        <v>28</v>
      </c>
      <c r="C43" s="43" t="s">
        <v>274</v>
      </c>
      <c r="D43" s="43"/>
      <c r="E43" s="307">
        <f t="shared" ca="1" si="0"/>
        <v>1979</v>
      </c>
      <c r="F43" s="307">
        <f t="shared" ca="1" si="1"/>
        <v>65</v>
      </c>
      <c r="G43" s="307"/>
      <c r="H43" s="307">
        <f t="shared" ca="1" si="2"/>
        <v>151</v>
      </c>
      <c r="I43" s="307">
        <f t="shared" ca="1" si="3"/>
        <v>57</v>
      </c>
      <c r="J43" s="307"/>
      <c r="K43" s="307">
        <f t="shared" ca="1" si="4"/>
        <v>738</v>
      </c>
      <c r="L43" s="307">
        <f t="shared" ca="1" si="5"/>
        <v>56</v>
      </c>
      <c r="M43" s="307"/>
      <c r="N43" s="307">
        <f t="shared" ca="1" si="6"/>
        <v>128</v>
      </c>
      <c r="O43" s="307">
        <f t="shared" ca="1" si="7"/>
        <v>56</v>
      </c>
      <c r="P43" s="307"/>
      <c r="Q43" s="307">
        <f t="shared" ca="1" si="8"/>
        <v>15</v>
      </c>
      <c r="R43" s="307">
        <f t="shared" ca="1" si="9"/>
        <v>60</v>
      </c>
      <c r="S43" s="307"/>
      <c r="T43" s="307">
        <f t="shared" ca="1" si="10"/>
        <v>3102</v>
      </c>
      <c r="U43" s="307">
        <f t="shared" ca="1" si="11"/>
        <v>61</v>
      </c>
      <c r="V43" s="33"/>
    </row>
    <row r="44" spans="1:22" x14ac:dyDescent="0.3">
      <c r="A44" s="126" t="s">
        <v>29</v>
      </c>
      <c r="C44" s="43" t="s">
        <v>275</v>
      </c>
      <c r="D44" s="43"/>
      <c r="E44" s="307">
        <f t="shared" ca="1" si="0"/>
        <v>2450</v>
      </c>
      <c r="F44" s="307">
        <f t="shared" ca="1" si="1"/>
        <v>68</v>
      </c>
      <c r="G44" s="307"/>
      <c r="H44" s="307">
        <f t="shared" ca="1" si="2"/>
        <v>279</v>
      </c>
      <c r="I44" s="307">
        <f t="shared" ca="1" si="3"/>
        <v>72</v>
      </c>
      <c r="J44" s="307"/>
      <c r="K44" s="307">
        <f t="shared" ca="1" si="4"/>
        <v>118</v>
      </c>
      <c r="L44" s="307">
        <f t="shared" ca="1" si="5"/>
        <v>65</v>
      </c>
      <c r="M44" s="307"/>
      <c r="N44" s="307">
        <f t="shared" ca="1" si="6"/>
        <v>160</v>
      </c>
      <c r="O44" s="307">
        <f t="shared" ca="1" si="7"/>
        <v>73</v>
      </c>
      <c r="P44" s="307"/>
      <c r="Q44" s="307">
        <f t="shared" ca="1" si="8"/>
        <v>15</v>
      </c>
      <c r="R44" s="307">
        <f t="shared" ca="1" si="9"/>
        <v>80</v>
      </c>
      <c r="S44" s="307"/>
      <c r="T44" s="307">
        <f t="shared" ca="1" si="10"/>
        <v>3323</v>
      </c>
      <c r="U44" s="307">
        <f t="shared" ca="1" si="11"/>
        <v>66</v>
      </c>
      <c r="V44" s="33"/>
    </row>
    <row r="45" spans="1:22" x14ac:dyDescent="0.3">
      <c r="A45" s="126" t="s">
        <v>30</v>
      </c>
      <c r="C45" s="43" t="s">
        <v>276</v>
      </c>
      <c r="D45" s="43"/>
      <c r="E45" s="307">
        <f t="shared" ca="1" si="0"/>
        <v>2810</v>
      </c>
      <c r="F45" s="307">
        <f t="shared" ca="1" si="1"/>
        <v>70</v>
      </c>
      <c r="G45" s="307"/>
      <c r="H45" s="307">
        <f t="shared" ca="1" si="2"/>
        <v>78</v>
      </c>
      <c r="I45" s="307">
        <f t="shared" ca="1" si="3"/>
        <v>59</v>
      </c>
      <c r="J45" s="307"/>
      <c r="K45" s="307">
        <f t="shared" ca="1" si="4"/>
        <v>35</v>
      </c>
      <c r="L45" s="307">
        <f t="shared" ca="1" si="5"/>
        <v>60</v>
      </c>
      <c r="M45" s="307"/>
      <c r="N45" s="307">
        <f t="shared" ca="1" si="6"/>
        <v>11</v>
      </c>
      <c r="O45" s="307">
        <f t="shared" ca="1" si="7"/>
        <v>55</v>
      </c>
      <c r="P45" s="307"/>
      <c r="Q45" s="307">
        <f t="shared" ca="1" si="8"/>
        <v>10</v>
      </c>
      <c r="R45" s="307">
        <f t="shared" ca="1" si="9"/>
        <v>60</v>
      </c>
      <c r="S45" s="307"/>
      <c r="T45" s="307">
        <f t="shared" ca="1" si="10"/>
        <v>3007</v>
      </c>
      <c r="U45" s="307">
        <f t="shared" ca="1" si="11"/>
        <v>69</v>
      </c>
      <c r="V45" s="33"/>
    </row>
    <row r="46" spans="1:22" x14ac:dyDescent="0.3">
      <c r="A46" s="126" t="s">
        <v>31</v>
      </c>
      <c r="C46" s="43" t="s">
        <v>277</v>
      </c>
      <c r="D46" s="43"/>
      <c r="E46" s="307">
        <f t="shared" ca="1" si="0"/>
        <v>2063</v>
      </c>
      <c r="F46" s="307">
        <f t="shared" ca="1" si="1"/>
        <v>65</v>
      </c>
      <c r="G46" s="307"/>
      <c r="H46" s="307">
        <f t="shared" ca="1" si="2"/>
        <v>26</v>
      </c>
      <c r="I46" s="307">
        <f t="shared" ca="1" si="3"/>
        <v>69</v>
      </c>
      <c r="J46" s="307"/>
      <c r="K46" s="307">
        <f t="shared" ca="1" si="4"/>
        <v>20</v>
      </c>
      <c r="L46" s="307">
        <f t="shared" ca="1" si="5"/>
        <v>65</v>
      </c>
      <c r="M46" s="307"/>
      <c r="N46" s="307">
        <f t="shared" ca="1" si="6"/>
        <v>5</v>
      </c>
      <c r="O46" s="307" t="str">
        <f t="shared" ca="1" si="7"/>
        <v>x</v>
      </c>
      <c r="P46" s="307"/>
      <c r="Q46" s="307">
        <f t="shared" ca="1" si="8"/>
        <v>12</v>
      </c>
      <c r="R46" s="307">
        <f t="shared" ca="1" si="9"/>
        <v>25</v>
      </c>
      <c r="S46" s="307"/>
      <c r="T46" s="307">
        <f t="shared" ca="1" si="10"/>
        <v>2163</v>
      </c>
      <c r="U46" s="307">
        <f t="shared" ca="1" si="11"/>
        <v>65</v>
      </c>
      <c r="V46" s="33"/>
    </row>
    <row r="47" spans="1:22" x14ac:dyDescent="0.3">
      <c r="A47" s="126" t="s">
        <v>32</v>
      </c>
      <c r="C47" s="43" t="s">
        <v>278</v>
      </c>
      <c r="D47" s="43"/>
      <c r="E47" s="307">
        <f t="shared" ca="1" si="0"/>
        <v>3018</v>
      </c>
      <c r="F47" s="307">
        <f t="shared" ca="1" si="1"/>
        <v>70</v>
      </c>
      <c r="G47" s="307"/>
      <c r="H47" s="307">
        <f t="shared" ca="1" si="2"/>
        <v>200</v>
      </c>
      <c r="I47" s="307">
        <f t="shared" ca="1" si="3"/>
        <v>76</v>
      </c>
      <c r="J47" s="307"/>
      <c r="K47" s="307">
        <f t="shared" ca="1" si="4"/>
        <v>263</v>
      </c>
      <c r="L47" s="307">
        <f t="shared" ca="1" si="5"/>
        <v>62</v>
      </c>
      <c r="M47" s="307"/>
      <c r="N47" s="307">
        <f t="shared" ca="1" si="6"/>
        <v>32</v>
      </c>
      <c r="O47" s="307">
        <f t="shared" ca="1" si="7"/>
        <v>59</v>
      </c>
      <c r="P47" s="307"/>
      <c r="Q47" s="307">
        <f t="shared" ca="1" si="8"/>
        <v>22</v>
      </c>
      <c r="R47" s="307">
        <f t="shared" ca="1" si="9"/>
        <v>73</v>
      </c>
      <c r="S47" s="307"/>
      <c r="T47" s="307">
        <f t="shared" ca="1" si="10"/>
        <v>3664</v>
      </c>
      <c r="U47" s="307">
        <f t="shared" ca="1" si="11"/>
        <v>70</v>
      </c>
      <c r="V47" s="33"/>
    </row>
    <row r="48" spans="1:22" x14ac:dyDescent="0.3">
      <c r="A48" s="126" t="s">
        <v>33</v>
      </c>
      <c r="C48" s="43" t="s">
        <v>279</v>
      </c>
      <c r="D48" s="43"/>
      <c r="E48" s="307">
        <f t="shared" ca="1" si="0"/>
        <v>2492</v>
      </c>
      <c r="F48" s="307">
        <f t="shared" ca="1" si="1"/>
        <v>65</v>
      </c>
      <c r="G48" s="307"/>
      <c r="H48" s="307">
        <f t="shared" ca="1" si="2"/>
        <v>164</v>
      </c>
      <c r="I48" s="307">
        <f t="shared" ca="1" si="3"/>
        <v>60</v>
      </c>
      <c r="J48" s="307"/>
      <c r="K48" s="307">
        <f t="shared" ca="1" si="4"/>
        <v>300</v>
      </c>
      <c r="L48" s="307">
        <f t="shared" ca="1" si="5"/>
        <v>59</v>
      </c>
      <c r="M48" s="307"/>
      <c r="N48" s="307">
        <f t="shared" ca="1" si="6"/>
        <v>58</v>
      </c>
      <c r="O48" s="307">
        <f t="shared" ca="1" si="7"/>
        <v>38</v>
      </c>
      <c r="P48" s="307"/>
      <c r="Q48" s="307">
        <f t="shared" ca="1" si="8"/>
        <v>14</v>
      </c>
      <c r="R48" s="307">
        <f t="shared" ca="1" si="9"/>
        <v>57</v>
      </c>
      <c r="S48" s="307"/>
      <c r="T48" s="307">
        <f t="shared" ca="1" si="10"/>
        <v>3088</v>
      </c>
      <c r="U48" s="307">
        <f t="shared" ca="1" si="11"/>
        <v>64</v>
      </c>
      <c r="V48" s="33"/>
    </row>
    <row r="49" spans="1:29" x14ac:dyDescent="0.3">
      <c r="A49" s="126" t="s">
        <v>34</v>
      </c>
      <c r="C49" s="43" t="s">
        <v>280</v>
      </c>
      <c r="D49" s="43"/>
      <c r="E49" s="307">
        <f t="shared" ca="1" si="0"/>
        <v>2185</v>
      </c>
      <c r="F49" s="307">
        <f t="shared" ca="1" si="1"/>
        <v>75</v>
      </c>
      <c r="G49" s="307"/>
      <c r="H49" s="307">
        <f t="shared" ca="1" si="2"/>
        <v>261</v>
      </c>
      <c r="I49" s="307">
        <f t="shared" ca="1" si="3"/>
        <v>68</v>
      </c>
      <c r="J49" s="307"/>
      <c r="K49" s="307">
        <f t="shared" ca="1" si="4"/>
        <v>402</v>
      </c>
      <c r="L49" s="307">
        <f t="shared" ca="1" si="5"/>
        <v>65</v>
      </c>
      <c r="M49" s="307"/>
      <c r="N49" s="307">
        <f t="shared" ca="1" si="6"/>
        <v>99</v>
      </c>
      <c r="O49" s="307">
        <f t="shared" ca="1" si="7"/>
        <v>53</v>
      </c>
      <c r="P49" s="307"/>
      <c r="Q49" s="307">
        <f t="shared" ca="1" si="8"/>
        <v>45</v>
      </c>
      <c r="R49" s="307">
        <f t="shared" ca="1" si="9"/>
        <v>78</v>
      </c>
      <c r="S49" s="307"/>
      <c r="T49" s="307">
        <f t="shared" ca="1" si="10"/>
        <v>3161</v>
      </c>
      <c r="U49" s="307">
        <f t="shared" ca="1" si="11"/>
        <v>72</v>
      </c>
      <c r="V49" s="33"/>
    </row>
    <row r="50" spans="1:29" x14ac:dyDescent="0.3">
      <c r="A50" s="126" t="s">
        <v>35</v>
      </c>
      <c r="C50" s="43" t="s">
        <v>281</v>
      </c>
      <c r="D50" s="43"/>
      <c r="E50" s="307">
        <f t="shared" ca="1" si="0"/>
        <v>2359</v>
      </c>
      <c r="F50" s="307">
        <f t="shared" ca="1" si="1"/>
        <v>70</v>
      </c>
      <c r="G50" s="307"/>
      <c r="H50" s="307">
        <f t="shared" ca="1" si="2"/>
        <v>80</v>
      </c>
      <c r="I50" s="307">
        <f t="shared" ca="1" si="3"/>
        <v>73</v>
      </c>
      <c r="J50" s="307"/>
      <c r="K50" s="307">
        <f t="shared" ca="1" si="4"/>
        <v>106</v>
      </c>
      <c r="L50" s="307">
        <f t="shared" ca="1" si="5"/>
        <v>69</v>
      </c>
      <c r="M50" s="307"/>
      <c r="N50" s="307">
        <f t="shared" ca="1" si="6"/>
        <v>8</v>
      </c>
      <c r="O50" s="307">
        <f t="shared" ca="1" si="7"/>
        <v>100</v>
      </c>
      <c r="P50" s="307"/>
      <c r="Q50" s="307">
        <f t="shared" ca="1" si="8"/>
        <v>10</v>
      </c>
      <c r="R50" s="307">
        <f t="shared" ca="1" si="9"/>
        <v>70</v>
      </c>
      <c r="S50" s="307"/>
      <c r="T50" s="307">
        <f t="shared" ca="1" si="10"/>
        <v>2610</v>
      </c>
      <c r="U50" s="307">
        <f t="shared" ca="1" si="11"/>
        <v>70</v>
      </c>
      <c r="V50" s="33"/>
    </row>
    <row r="51" spans="1:29" x14ac:dyDescent="0.3">
      <c r="A51" s="126" t="s">
        <v>36</v>
      </c>
      <c r="C51" s="43" t="s">
        <v>282</v>
      </c>
      <c r="D51" s="43"/>
      <c r="E51" s="307">
        <f t="shared" ca="1" si="0"/>
        <v>3535</v>
      </c>
      <c r="F51" s="307">
        <f t="shared" ca="1" si="1"/>
        <v>66</v>
      </c>
      <c r="G51" s="307"/>
      <c r="H51" s="307">
        <f t="shared" ca="1" si="2"/>
        <v>81</v>
      </c>
      <c r="I51" s="307">
        <f t="shared" ca="1" si="3"/>
        <v>67</v>
      </c>
      <c r="J51" s="307"/>
      <c r="K51" s="307">
        <f t="shared" ca="1" si="4"/>
        <v>49</v>
      </c>
      <c r="L51" s="307">
        <f t="shared" ca="1" si="5"/>
        <v>55</v>
      </c>
      <c r="M51" s="307"/>
      <c r="N51" s="307">
        <f t="shared" ca="1" si="6"/>
        <v>41</v>
      </c>
      <c r="O51" s="307">
        <f t="shared" ca="1" si="7"/>
        <v>59</v>
      </c>
      <c r="P51" s="307"/>
      <c r="Q51" s="307">
        <f t="shared" ca="1" si="8"/>
        <v>20</v>
      </c>
      <c r="R51" s="307">
        <f t="shared" ca="1" si="9"/>
        <v>65</v>
      </c>
      <c r="S51" s="307"/>
      <c r="T51" s="307">
        <f t="shared" ca="1" si="10"/>
        <v>3796</v>
      </c>
      <c r="U51" s="307">
        <f t="shared" ca="1" si="11"/>
        <v>66</v>
      </c>
      <c r="V51" s="33"/>
    </row>
    <row r="52" spans="1:29" x14ac:dyDescent="0.3">
      <c r="A52" s="126" t="s">
        <v>37</v>
      </c>
      <c r="C52" s="43" t="s">
        <v>283</v>
      </c>
      <c r="D52" s="43"/>
      <c r="E52" s="307">
        <f t="shared" ca="1" si="0"/>
        <v>3663</v>
      </c>
      <c r="F52" s="307">
        <f t="shared" ca="1" si="1"/>
        <v>68</v>
      </c>
      <c r="G52" s="307"/>
      <c r="H52" s="307">
        <f t="shared" ca="1" si="2"/>
        <v>109</v>
      </c>
      <c r="I52" s="307">
        <f t="shared" ca="1" si="3"/>
        <v>65</v>
      </c>
      <c r="J52" s="307"/>
      <c r="K52" s="307">
        <f t="shared" ca="1" si="4"/>
        <v>72</v>
      </c>
      <c r="L52" s="307">
        <f t="shared" ca="1" si="5"/>
        <v>60</v>
      </c>
      <c r="M52" s="307"/>
      <c r="N52" s="307">
        <f t="shared" ca="1" si="6"/>
        <v>8</v>
      </c>
      <c r="O52" s="307">
        <f t="shared" ca="1" si="7"/>
        <v>38</v>
      </c>
      <c r="P52" s="307"/>
      <c r="Q52" s="307">
        <f t="shared" ca="1" si="8"/>
        <v>18</v>
      </c>
      <c r="R52" s="307">
        <f t="shared" ca="1" si="9"/>
        <v>78</v>
      </c>
      <c r="S52" s="307"/>
      <c r="T52" s="307">
        <f t="shared" ca="1" si="10"/>
        <v>3946</v>
      </c>
      <c r="U52" s="307">
        <f t="shared" ca="1" si="11"/>
        <v>67</v>
      </c>
      <c r="V52" s="33"/>
    </row>
    <row r="53" spans="1:29" ht="5.25" customHeight="1" x14ac:dyDescent="0.3">
      <c r="A53" s="176"/>
      <c r="C53" s="48"/>
      <c r="D53" s="48"/>
      <c r="E53" s="306"/>
      <c r="F53" s="306"/>
      <c r="G53" s="306"/>
      <c r="H53" s="306"/>
      <c r="I53" s="306"/>
      <c r="J53" s="306"/>
      <c r="K53" s="306"/>
      <c r="L53" s="306"/>
      <c r="M53" s="306"/>
      <c r="N53" s="306"/>
      <c r="O53" s="306"/>
      <c r="P53" s="306"/>
      <c r="Q53" s="306"/>
      <c r="R53" s="306"/>
      <c r="S53" s="306"/>
      <c r="T53" s="306"/>
      <c r="U53" s="306"/>
      <c r="V53" s="33"/>
    </row>
    <row r="54" spans="1:29" s="39" customFormat="1" x14ac:dyDescent="0.3">
      <c r="A54" s="176" t="s">
        <v>38</v>
      </c>
      <c r="C54" s="46" t="s">
        <v>408</v>
      </c>
      <c r="D54" s="46"/>
      <c r="E54" s="306">
        <f t="shared" ca="1" si="0"/>
        <v>51930</v>
      </c>
      <c r="F54" s="306">
        <f t="shared" ca="1" si="1"/>
        <v>69</v>
      </c>
      <c r="G54" s="306"/>
      <c r="H54" s="306">
        <f t="shared" ca="1" si="2"/>
        <v>3220</v>
      </c>
      <c r="I54" s="306">
        <f t="shared" ca="1" si="3"/>
        <v>67</v>
      </c>
      <c r="J54" s="306"/>
      <c r="K54" s="306">
        <f t="shared" ca="1" si="4"/>
        <v>7790</v>
      </c>
      <c r="L54" s="306">
        <f t="shared" ca="1" si="5"/>
        <v>63</v>
      </c>
      <c r="M54" s="306"/>
      <c r="N54" s="306">
        <f t="shared" ca="1" si="6"/>
        <v>1580</v>
      </c>
      <c r="O54" s="306">
        <f t="shared" ca="1" si="7"/>
        <v>63</v>
      </c>
      <c r="P54" s="306"/>
      <c r="Q54" s="306">
        <f t="shared" ca="1" si="8"/>
        <v>240</v>
      </c>
      <c r="R54" s="306">
        <f t="shared" ca="1" si="9"/>
        <v>65</v>
      </c>
      <c r="S54" s="306"/>
      <c r="T54" s="306">
        <f t="shared" ca="1" si="10"/>
        <v>66940</v>
      </c>
      <c r="U54" s="306">
        <f t="shared" ca="1" si="11"/>
        <v>67</v>
      </c>
      <c r="V54" s="26"/>
      <c r="AC54" s="92"/>
    </row>
    <row r="55" spans="1:29" ht="5.25" customHeight="1" x14ac:dyDescent="0.3">
      <c r="A55" s="126"/>
      <c r="C55" s="43"/>
      <c r="D55" s="43"/>
      <c r="E55" s="306"/>
      <c r="F55" s="306"/>
      <c r="G55" s="306"/>
      <c r="H55" s="306"/>
      <c r="I55" s="306"/>
      <c r="J55" s="306"/>
      <c r="K55" s="306"/>
      <c r="L55" s="306"/>
      <c r="M55" s="306"/>
      <c r="N55" s="306"/>
      <c r="O55" s="306"/>
      <c r="P55" s="306"/>
      <c r="Q55" s="306"/>
      <c r="R55" s="306"/>
      <c r="S55" s="306"/>
      <c r="T55" s="306"/>
      <c r="U55" s="306"/>
      <c r="V55" s="33"/>
    </row>
    <row r="56" spans="1:29" x14ac:dyDescent="0.3">
      <c r="A56" s="126" t="s">
        <v>39</v>
      </c>
      <c r="C56" s="43" t="s">
        <v>284</v>
      </c>
      <c r="D56" s="43"/>
      <c r="E56" s="307">
        <f t="shared" ca="1" si="0"/>
        <v>2859</v>
      </c>
      <c r="F56" s="307">
        <f t="shared" ca="1" si="1"/>
        <v>68</v>
      </c>
      <c r="G56" s="307"/>
      <c r="H56" s="307">
        <f t="shared" ca="1" si="2"/>
        <v>66</v>
      </c>
      <c r="I56" s="307">
        <f t="shared" ca="1" si="3"/>
        <v>55</v>
      </c>
      <c r="J56" s="307"/>
      <c r="K56" s="307">
        <f t="shared" ca="1" si="4"/>
        <v>20</v>
      </c>
      <c r="L56" s="307">
        <f t="shared" ca="1" si="5"/>
        <v>70</v>
      </c>
      <c r="M56" s="307"/>
      <c r="N56" s="307">
        <f t="shared" ca="1" si="6"/>
        <v>18</v>
      </c>
      <c r="O56" s="307">
        <f t="shared" ca="1" si="7"/>
        <v>67</v>
      </c>
      <c r="P56" s="307"/>
      <c r="Q56" s="307" t="str">
        <f t="shared" ca="1" si="8"/>
        <v>x</v>
      </c>
      <c r="R56" s="307" t="str">
        <f t="shared" ca="1" si="9"/>
        <v>x</v>
      </c>
      <c r="S56" s="307"/>
      <c r="T56" s="307">
        <f t="shared" ca="1" si="10"/>
        <v>3011</v>
      </c>
      <c r="U56" s="307">
        <f t="shared" ca="1" si="11"/>
        <v>67</v>
      </c>
      <c r="V56" s="33"/>
    </row>
    <row r="57" spans="1:29" x14ac:dyDescent="0.3">
      <c r="A57" s="126" t="s">
        <v>40</v>
      </c>
      <c r="C57" s="43" t="s">
        <v>285</v>
      </c>
      <c r="D57" s="43"/>
      <c r="E57" s="307">
        <f t="shared" ca="1" si="0"/>
        <v>3833</v>
      </c>
      <c r="F57" s="307">
        <f t="shared" ca="1" si="1"/>
        <v>67</v>
      </c>
      <c r="G57" s="307"/>
      <c r="H57" s="307">
        <f t="shared" ca="1" si="2"/>
        <v>532</v>
      </c>
      <c r="I57" s="307">
        <f t="shared" ca="1" si="3"/>
        <v>67</v>
      </c>
      <c r="J57" s="307"/>
      <c r="K57" s="307">
        <f t="shared" ca="1" si="4"/>
        <v>3054</v>
      </c>
      <c r="L57" s="307">
        <f t="shared" ca="1" si="5"/>
        <v>65</v>
      </c>
      <c r="M57" s="307"/>
      <c r="N57" s="307">
        <f t="shared" ca="1" si="6"/>
        <v>113</v>
      </c>
      <c r="O57" s="307">
        <f t="shared" ca="1" si="7"/>
        <v>65</v>
      </c>
      <c r="P57" s="307"/>
      <c r="Q57" s="307">
        <f t="shared" ca="1" si="8"/>
        <v>14</v>
      </c>
      <c r="R57" s="307">
        <f t="shared" ca="1" si="9"/>
        <v>79</v>
      </c>
      <c r="S57" s="307"/>
      <c r="T57" s="307">
        <f t="shared" ca="1" si="10"/>
        <v>7796</v>
      </c>
      <c r="U57" s="307">
        <f t="shared" ca="1" si="11"/>
        <v>65</v>
      </c>
      <c r="V57" s="33"/>
    </row>
    <row r="58" spans="1:29" x14ac:dyDescent="0.3">
      <c r="A58" s="126" t="s">
        <v>41</v>
      </c>
      <c r="C58" s="43" t="s">
        <v>286</v>
      </c>
      <c r="D58" s="43"/>
      <c r="E58" s="307">
        <f t="shared" ca="1" si="0"/>
        <v>2193</v>
      </c>
      <c r="F58" s="307">
        <f t="shared" ca="1" si="1"/>
        <v>70</v>
      </c>
      <c r="G58" s="307"/>
      <c r="H58" s="307">
        <f t="shared" ca="1" si="2"/>
        <v>107</v>
      </c>
      <c r="I58" s="307">
        <f t="shared" ca="1" si="3"/>
        <v>64</v>
      </c>
      <c r="J58" s="307"/>
      <c r="K58" s="307">
        <f t="shared" ca="1" si="4"/>
        <v>472</v>
      </c>
      <c r="L58" s="307">
        <f t="shared" ca="1" si="5"/>
        <v>55</v>
      </c>
      <c r="M58" s="307"/>
      <c r="N58" s="307">
        <f t="shared" ca="1" si="6"/>
        <v>12</v>
      </c>
      <c r="O58" s="307" t="str">
        <f t="shared" ca="1" si="7"/>
        <v>x</v>
      </c>
      <c r="P58" s="307"/>
      <c r="Q58" s="307">
        <f t="shared" ca="1" si="8"/>
        <v>11</v>
      </c>
      <c r="R58" s="307" t="str">
        <f t="shared" ca="1" si="9"/>
        <v>x</v>
      </c>
      <c r="S58" s="307"/>
      <c r="T58" s="307">
        <f t="shared" ca="1" si="10"/>
        <v>2865</v>
      </c>
      <c r="U58" s="307">
        <f t="shared" ca="1" si="11"/>
        <v>67</v>
      </c>
      <c r="V58" s="33"/>
    </row>
    <row r="59" spans="1:29" x14ac:dyDescent="0.3">
      <c r="A59" s="126" t="s">
        <v>42</v>
      </c>
      <c r="C59" s="43" t="s">
        <v>287</v>
      </c>
      <c r="D59" s="43"/>
      <c r="E59" s="307">
        <f t="shared" ca="1" si="0"/>
        <v>3364</v>
      </c>
      <c r="F59" s="307">
        <f t="shared" ca="1" si="1"/>
        <v>69</v>
      </c>
      <c r="G59" s="307"/>
      <c r="H59" s="307">
        <f t="shared" ca="1" si="2"/>
        <v>103</v>
      </c>
      <c r="I59" s="307">
        <f t="shared" ca="1" si="3"/>
        <v>67</v>
      </c>
      <c r="J59" s="307"/>
      <c r="K59" s="307">
        <f t="shared" ca="1" si="4"/>
        <v>126</v>
      </c>
      <c r="L59" s="307">
        <f t="shared" ca="1" si="5"/>
        <v>67</v>
      </c>
      <c r="M59" s="307"/>
      <c r="N59" s="307">
        <f t="shared" ca="1" si="6"/>
        <v>37</v>
      </c>
      <c r="O59" s="307">
        <f t="shared" ca="1" si="7"/>
        <v>76</v>
      </c>
      <c r="P59" s="307"/>
      <c r="Q59" s="307">
        <f t="shared" ca="1" si="8"/>
        <v>13</v>
      </c>
      <c r="R59" s="307">
        <f t="shared" ca="1" si="9"/>
        <v>46</v>
      </c>
      <c r="S59" s="307"/>
      <c r="T59" s="307">
        <f t="shared" ca="1" si="10"/>
        <v>3725</v>
      </c>
      <c r="U59" s="307">
        <f t="shared" ca="1" si="11"/>
        <v>69</v>
      </c>
      <c r="V59" s="33"/>
    </row>
    <row r="60" spans="1:29" x14ac:dyDescent="0.3">
      <c r="A60" s="126" t="s">
        <v>43</v>
      </c>
      <c r="C60" s="43" t="s">
        <v>288</v>
      </c>
      <c r="D60" s="43"/>
      <c r="E60" s="307">
        <f t="shared" ca="1" si="0"/>
        <v>3543</v>
      </c>
      <c r="F60" s="307">
        <f t="shared" ca="1" si="1"/>
        <v>71</v>
      </c>
      <c r="G60" s="307"/>
      <c r="H60" s="307">
        <f t="shared" ca="1" si="2"/>
        <v>77</v>
      </c>
      <c r="I60" s="307">
        <f t="shared" ca="1" si="3"/>
        <v>69</v>
      </c>
      <c r="J60" s="307"/>
      <c r="K60" s="307">
        <f t="shared" ca="1" si="4"/>
        <v>18</v>
      </c>
      <c r="L60" s="307">
        <f t="shared" ca="1" si="5"/>
        <v>78</v>
      </c>
      <c r="M60" s="307"/>
      <c r="N60" s="307">
        <f t="shared" ca="1" si="6"/>
        <v>6</v>
      </c>
      <c r="O60" s="307" t="str">
        <f t="shared" ca="1" si="7"/>
        <v>x</v>
      </c>
      <c r="P60" s="307"/>
      <c r="Q60" s="307">
        <f t="shared" ca="1" si="8"/>
        <v>0</v>
      </c>
      <c r="R60" s="307" t="str">
        <f t="shared" ca="1" si="9"/>
        <v>.</v>
      </c>
      <c r="S60" s="307"/>
      <c r="T60" s="307">
        <f t="shared" ca="1" si="10"/>
        <v>3715</v>
      </c>
      <c r="U60" s="307">
        <f t="shared" ca="1" si="11"/>
        <v>70</v>
      </c>
      <c r="V60" s="33"/>
    </row>
    <row r="61" spans="1:29" x14ac:dyDescent="0.3">
      <c r="A61" s="126" t="s">
        <v>44</v>
      </c>
      <c r="C61" s="43" t="s">
        <v>289</v>
      </c>
      <c r="D61" s="43"/>
      <c r="E61" s="307">
        <f t="shared" ca="1" si="0"/>
        <v>3176</v>
      </c>
      <c r="F61" s="307">
        <f t="shared" ca="1" si="1"/>
        <v>62</v>
      </c>
      <c r="G61" s="307"/>
      <c r="H61" s="307">
        <f t="shared" ca="1" si="2"/>
        <v>116</v>
      </c>
      <c r="I61" s="307">
        <f t="shared" ca="1" si="3"/>
        <v>58</v>
      </c>
      <c r="J61" s="307"/>
      <c r="K61" s="307">
        <f t="shared" ca="1" si="4"/>
        <v>57</v>
      </c>
      <c r="L61" s="307">
        <f t="shared" ca="1" si="5"/>
        <v>70</v>
      </c>
      <c r="M61" s="307"/>
      <c r="N61" s="307">
        <f t="shared" ca="1" si="6"/>
        <v>54</v>
      </c>
      <c r="O61" s="307">
        <f t="shared" ca="1" si="7"/>
        <v>56</v>
      </c>
      <c r="P61" s="307"/>
      <c r="Q61" s="307" t="str">
        <f t="shared" ca="1" si="8"/>
        <v>x</v>
      </c>
      <c r="R61" s="307" t="str">
        <f t="shared" ca="1" si="9"/>
        <v>x</v>
      </c>
      <c r="S61" s="307"/>
      <c r="T61" s="307">
        <f t="shared" ca="1" si="10"/>
        <v>3587</v>
      </c>
      <c r="U61" s="307">
        <f t="shared" ca="1" si="11"/>
        <v>61</v>
      </c>
      <c r="V61" s="33"/>
    </row>
    <row r="62" spans="1:29" x14ac:dyDescent="0.3">
      <c r="A62" s="126" t="s">
        <v>45</v>
      </c>
      <c r="C62" s="43" t="s">
        <v>290</v>
      </c>
      <c r="D62" s="43"/>
      <c r="E62" s="307">
        <f t="shared" ca="1" si="0"/>
        <v>3417</v>
      </c>
      <c r="F62" s="307">
        <f t="shared" ca="1" si="1"/>
        <v>69</v>
      </c>
      <c r="G62" s="307"/>
      <c r="H62" s="307">
        <f t="shared" ca="1" si="2"/>
        <v>406</v>
      </c>
      <c r="I62" s="307">
        <f t="shared" ca="1" si="3"/>
        <v>66</v>
      </c>
      <c r="J62" s="307"/>
      <c r="K62" s="307">
        <f t="shared" ca="1" si="4"/>
        <v>1415</v>
      </c>
      <c r="L62" s="307">
        <f t="shared" ca="1" si="5"/>
        <v>63</v>
      </c>
      <c r="M62" s="307"/>
      <c r="N62" s="307">
        <f t="shared" ca="1" si="6"/>
        <v>110</v>
      </c>
      <c r="O62" s="307">
        <f t="shared" ca="1" si="7"/>
        <v>68</v>
      </c>
      <c r="P62" s="307"/>
      <c r="Q62" s="307">
        <f t="shared" ca="1" si="8"/>
        <v>16</v>
      </c>
      <c r="R62" s="307">
        <f t="shared" ca="1" si="9"/>
        <v>81</v>
      </c>
      <c r="S62" s="307"/>
      <c r="T62" s="307">
        <f t="shared" ca="1" si="10"/>
        <v>5534</v>
      </c>
      <c r="U62" s="307">
        <f t="shared" ca="1" si="11"/>
        <v>66</v>
      </c>
      <c r="V62" s="33"/>
    </row>
    <row r="63" spans="1:29" x14ac:dyDescent="0.3">
      <c r="A63" s="126" t="s">
        <v>46</v>
      </c>
      <c r="C63" s="43" t="s">
        <v>291</v>
      </c>
      <c r="D63" s="43"/>
      <c r="E63" s="307">
        <f t="shared" ca="1" si="0"/>
        <v>7175</v>
      </c>
      <c r="F63" s="307">
        <f t="shared" ca="1" si="1"/>
        <v>65</v>
      </c>
      <c r="G63" s="307"/>
      <c r="H63" s="307">
        <f t="shared" ca="1" si="2"/>
        <v>729</v>
      </c>
      <c r="I63" s="307">
        <f t="shared" ca="1" si="3"/>
        <v>66</v>
      </c>
      <c r="J63" s="307"/>
      <c r="K63" s="307">
        <f t="shared" ca="1" si="4"/>
        <v>1195</v>
      </c>
      <c r="L63" s="307">
        <f t="shared" ca="1" si="5"/>
        <v>57</v>
      </c>
      <c r="M63" s="307"/>
      <c r="N63" s="307">
        <f t="shared" ca="1" si="6"/>
        <v>709</v>
      </c>
      <c r="O63" s="307">
        <f t="shared" ca="1" si="7"/>
        <v>59</v>
      </c>
      <c r="P63" s="307"/>
      <c r="Q63" s="307">
        <f t="shared" ca="1" si="8"/>
        <v>67</v>
      </c>
      <c r="R63" s="307">
        <f t="shared" ca="1" si="9"/>
        <v>69</v>
      </c>
      <c r="S63" s="307"/>
      <c r="T63" s="307">
        <f t="shared" ca="1" si="10"/>
        <v>10321</v>
      </c>
      <c r="U63" s="307">
        <f t="shared" ca="1" si="11"/>
        <v>63</v>
      </c>
      <c r="V63" s="33"/>
    </row>
    <row r="64" spans="1:29" x14ac:dyDescent="0.3">
      <c r="A64" s="126" t="s">
        <v>47</v>
      </c>
      <c r="C64" s="43" t="s">
        <v>292</v>
      </c>
      <c r="D64" s="43"/>
      <c r="E64" s="307">
        <f t="shared" ca="1" si="0"/>
        <v>1867</v>
      </c>
      <c r="F64" s="307">
        <f t="shared" ca="1" si="1"/>
        <v>70</v>
      </c>
      <c r="G64" s="307"/>
      <c r="H64" s="307">
        <f t="shared" ca="1" si="2"/>
        <v>69</v>
      </c>
      <c r="I64" s="307">
        <f t="shared" ca="1" si="3"/>
        <v>64</v>
      </c>
      <c r="J64" s="307"/>
      <c r="K64" s="307">
        <f t="shared" ca="1" si="4"/>
        <v>9</v>
      </c>
      <c r="L64" s="307">
        <f t="shared" ca="1" si="5"/>
        <v>56</v>
      </c>
      <c r="M64" s="307"/>
      <c r="N64" s="307">
        <f t="shared" ca="1" si="6"/>
        <v>3</v>
      </c>
      <c r="O64" s="307" t="str">
        <f t="shared" ca="1" si="7"/>
        <v>x</v>
      </c>
      <c r="P64" s="307"/>
      <c r="Q64" s="307" t="str">
        <f t="shared" ca="1" si="8"/>
        <v>x</v>
      </c>
      <c r="R64" s="307" t="str">
        <f t="shared" ca="1" si="9"/>
        <v>x</v>
      </c>
      <c r="S64" s="307"/>
      <c r="T64" s="307">
        <f t="shared" ca="1" si="10"/>
        <v>1993</v>
      </c>
      <c r="U64" s="307">
        <f t="shared" ca="1" si="11"/>
        <v>69</v>
      </c>
      <c r="V64" s="33"/>
    </row>
    <row r="65" spans="1:29" x14ac:dyDescent="0.3">
      <c r="A65" s="126" t="s">
        <v>48</v>
      </c>
      <c r="C65" s="43" t="s">
        <v>293</v>
      </c>
      <c r="D65" s="43"/>
      <c r="E65" s="307">
        <f t="shared" ca="1" si="0"/>
        <v>1836</v>
      </c>
      <c r="F65" s="307">
        <f t="shared" ca="1" si="1"/>
        <v>71</v>
      </c>
      <c r="G65" s="307"/>
      <c r="H65" s="307">
        <f t="shared" ca="1" si="2"/>
        <v>47</v>
      </c>
      <c r="I65" s="307">
        <f t="shared" ca="1" si="3"/>
        <v>70</v>
      </c>
      <c r="J65" s="307"/>
      <c r="K65" s="307">
        <f t="shared" ca="1" si="4"/>
        <v>59</v>
      </c>
      <c r="L65" s="307">
        <f t="shared" ca="1" si="5"/>
        <v>80</v>
      </c>
      <c r="M65" s="307"/>
      <c r="N65" s="307">
        <f t="shared" ca="1" si="6"/>
        <v>11</v>
      </c>
      <c r="O65" s="307" t="str">
        <f t="shared" ca="1" si="7"/>
        <v>x</v>
      </c>
      <c r="P65" s="307"/>
      <c r="Q65" s="307">
        <f t="shared" ca="1" si="8"/>
        <v>3</v>
      </c>
      <c r="R65" s="307">
        <f t="shared" ca="1" si="9"/>
        <v>100</v>
      </c>
      <c r="S65" s="307"/>
      <c r="T65" s="307">
        <f t="shared" ca="1" si="10"/>
        <v>2007</v>
      </c>
      <c r="U65" s="307">
        <f t="shared" ca="1" si="11"/>
        <v>70</v>
      </c>
      <c r="V65" s="33"/>
    </row>
    <row r="66" spans="1:29" x14ac:dyDescent="0.3">
      <c r="A66" s="126" t="s">
        <v>49</v>
      </c>
      <c r="C66" s="43" t="s">
        <v>294</v>
      </c>
      <c r="D66" s="43"/>
      <c r="E66" s="307">
        <f t="shared" ca="1" si="0"/>
        <v>5773</v>
      </c>
      <c r="F66" s="307">
        <f t="shared" ca="1" si="1"/>
        <v>71</v>
      </c>
      <c r="G66" s="307"/>
      <c r="H66" s="307">
        <f t="shared" ca="1" si="2"/>
        <v>130</v>
      </c>
      <c r="I66" s="307">
        <f t="shared" ca="1" si="3"/>
        <v>78</v>
      </c>
      <c r="J66" s="307"/>
      <c r="K66" s="307">
        <f t="shared" ca="1" si="4"/>
        <v>89</v>
      </c>
      <c r="L66" s="307">
        <f t="shared" ca="1" si="5"/>
        <v>61</v>
      </c>
      <c r="M66" s="307"/>
      <c r="N66" s="307">
        <f t="shared" ca="1" si="6"/>
        <v>22</v>
      </c>
      <c r="O66" s="307">
        <f t="shared" ca="1" si="7"/>
        <v>45</v>
      </c>
      <c r="P66" s="307"/>
      <c r="Q66" s="307">
        <f t="shared" ca="1" si="8"/>
        <v>16</v>
      </c>
      <c r="R66" s="307">
        <f t="shared" ca="1" si="9"/>
        <v>63</v>
      </c>
      <c r="S66" s="307"/>
      <c r="T66" s="307">
        <f t="shared" ca="1" si="10"/>
        <v>6196</v>
      </c>
      <c r="U66" s="307">
        <f t="shared" ca="1" si="11"/>
        <v>70</v>
      </c>
      <c r="V66" s="33"/>
    </row>
    <row r="67" spans="1:29" x14ac:dyDescent="0.3">
      <c r="A67" s="126" t="s">
        <v>50</v>
      </c>
      <c r="C67" s="43" t="s">
        <v>295</v>
      </c>
      <c r="D67" s="43"/>
      <c r="E67" s="307">
        <f t="shared" ca="1" si="0"/>
        <v>2913</v>
      </c>
      <c r="F67" s="307">
        <f t="shared" ca="1" si="1"/>
        <v>71</v>
      </c>
      <c r="G67" s="307"/>
      <c r="H67" s="307">
        <f t="shared" ca="1" si="2"/>
        <v>117</v>
      </c>
      <c r="I67" s="307">
        <f t="shared" ca="1" si="3"/>
        <v>69</v>
      </c>
      <c r="J67" s="307"/>
      <c r="K67" s="307">
        <f t="shared" ca="1" si="4"/>
        <v>265</v>
      </c>
      <c r="L67" s="307">
        <f t="shared" ca="1" si="5"/>
        <v>68</v>
      </c>
      <c r="M67" s="307"/>
      <c r="N67" s="307">
        <f t="shared" ca="1" si="6"/>
        <v>39</v>
      </c>
      <c r="O67" s="307">
        <f t="shared" ca="1" si="7"/>
        <v>59</v>
      </c>
      <c r="P67" s="307"/>
      <c r="Q67" s="307">
        <f t="shared" ca="1" si="8"/>
        <v>17</v>
      </c>
      <c r="R67" s="307">
        <f t="shared" ca="1" si="9"/>
        <v>59</v>
      </c>
      <c r="S67" s="307"/>
      <c r="T67" s="307">
        <f t="shared" ca="1" si="10"/>
        <v>3407</v>
      </c>
      <c r="U67" s="307">
        <f t="shared" ca="1" si="11"/>
        <v>70</v>
      </c>
      <c r="V67" s="33"/>
    </row>
    <row r="68" spans="1:29" x14ac:dyDescent="0.3">
      <c r="A68" s="126" t="s">
        <v>51</v>
      </c>
      <c r="C68" s="43" t="s">
        <v>296</v>
      </c>
      <c r="D68" s="43"/>
      <c r="E68" s="307">
        <f t="shared" ca="1" si="0"/>
        <v>4442</v>
      </c>
      <c r="F68" s="307">
        <f t="shared" ca="1" si="1"/>
        <v>71</v>
      </c>
      <c r="G68" s="307"/>
      <c r="H68" s="307">
        <f t="shared" ca="1" si="2"/>
        <v>545</v>
      </c>
      <c r="I68" s="307">
        <f t="shared" ca="1" si="3"/>
        <v>70</v>
      </c>
      <c r="J68" s="307"/>
      <c r="K68" s="307">
        <f t="shared" ca="1" si="4"/>
        <v>789</v>
      </c>
      <c r="L68" s="307">
        <f t="shared" ca="1" si="5"/>
        <v>64</v>
      </c>
      <c r="M68" s="307"/>
      <c r="N68" s="307">
        <f t="shared" ca="1" si="6"/>
        <v>384</v>
      </c>
      <c r="O68" s="307">
        <f t="shared" ca="1" si="7"/>
        <v>69</v>
      </c>
      <c r="P68" s="307"/>
      <c r="Q68" s="307">
        <f t="shared" ca="1" si="8"/>
        <v>48</v>
      </c>
      <c r="R68" s="307">
        <f t="shared" ca="1" si="9"/>
        <v>67</v>
      </c>
      <c r="S68" s="307"/>
      <c r="T68" s="307">
        <f t="shared" ca="1" si="10"/>
        <v>6559</v>
      </c>
      <c r="U68" s="307">
        <f t="shared" ca="1" si="11"/>
        <v>69</v>
      </c>
      <c r="V68" s="33"/>
    </row>
    <row r="69" spans="1:29" x14ac:dyDescent="0.3">
      <c r="A69" s="126" t="s">
        <v>52</v>
      </c>
      <c r="C69" s="43" t="s">
        <v>297</v>
      </c>
      <c r="D69" s="43"/>
      <c r="E69" s="307">
        <f t="shared" ca="1" si="0"/>
        <v>3720</v>
      </c>
      <c r="F69" s="307">
        <f t="shared" ca="1" si="1"/>
        <v>66</v>
      </c>
      <c r="G69" s="307"/>
      <c r="H69" s="307">
        <f t="shared" ca="1" si="2"/>
        <v>124</v>
      </c>
      <c r="I69" s="307">
        <f t="shared" ca="1" si="3"/>
        <v>63</v>
      </c>
      <c r="J69" s="307"/>
      <c r="K69" s="307">
        <f t="shared" ca="1" si="4"/>
        <v>172</v>
      </c>
      <c r="L69" s="307">
        <f t="shared" ca="1" si="5"/>
        <v>56</v>
      </c>
      <c r="M69" s="307"/>
      <c r="N69" s="307">
        <f t="shared" ca="1" si="6"/>
        <v>55</v>
      </c>
      <c r="O69" s="307">
        <f t="shared" ca="1" si="7"/>
        <v>69</v>
      </c>
      <c r="P69" s="307"/>
      <c r="Q69" s="307">
        <f t="shared" ca="1" si="8"/>
        <v>18</v>
      </c>
      <c r="R69" s="307">
        <f t="shared" ca="1" si="9"/>
        <v>78</v>
      </c>
      <c r="S69" s="307"/>
      <c r="T69" s="307">
        <f t="shared" ca="1" si="10"/>
        <v>4211</v>
      </c>
      <c r="U69" s="307">
        <f t="shared" ca="1" si="11"/>
        <v>65</v>
      </c>
      <c r="V69" s="33"/>
    </row>
    <row r="70" spans="1:29" x14ac:dyDescent="0.3">
      <c r="A70" s="126" t="s">
        <v>53</v>
      </c>
      <c r="C70" s="43" t="s">
        <v>298</v>
      </c>
      <c r="D70" s="43"/>
      <c r="E70" s="307">
        <f t="shared" ca="1" si="0"/>
        <v>1817</v>
      </c>
      <c r="F70" s="307">
        <f t="shared" ca="1" si="1"/>
        <v>74</v>
      </c>
      <c r="G70" s="307"/>
      <c r="H70" s="307">
        <f t="shared" ca="1" si="2"/>
        <v>52</v>
      </c>
      <c r="I70" s="307">
        <f t="shared" ca="1" si="3"/>
        <v>85</v>
      </c>
      <c r="J70" s="307"/>
      <c r="K70" s="307">
        <f t="shared" ca="1" si="4"/>
        <v>45</v>
      </c>
      <c r="L70" s="307">
        <f t="shared" ca="1" si="5"/>
        <v>76</v>
      </c>
      <c r="M70" s="307"/>
      <c r="N70" s="307">
        <f t="shared" ca="1" si="6"/>
        <v>11</v>
      </c>
      <c r="O70" s="307">
        <f t="shared" ca="1" si="7"/>
        <v>64</v>
      </c>
      <c r="P70" s="307"/>
      <c r="Q70" s="307">
        <f t="shared" ca="1" si="8"/>
        <v>12</v>
      </c>
      <c r="R70" s="307">
        <f t="shared" ca="1" si="9"/>
        <v>67</v>
      </c>
      <c r="S70" s="307"/>
      <c r="T70" s="307">
        <f t="shared" ca="1" si="10"/>
        <v>2008</v>
      </c>
      <c r="U70" s="307">
        <f t="shared" ca="1" si="11"/>
        <v>74</v>
      </c>
      <c r="V70" s="33"/>
    </row>
    <row r="71" spans="1:29" ht="5.25" customHeight="1" x14ac:dyDescent="0.3">
      <c r="A71" s="176"/>
      <c r="C71" s="48"/>
      <c r="D71" s="48"/>
      <c r="E71" s="306"/>
      <c r="F71" s="306"/>
      <c r="G71" s="306"/>
      <c r="H71" s="306"/>
      <c r="I71" s="306"/>
      <c r="J71" s="306"/>
      <c r="K71" s="306"/>
      <c r="L71" s="306"/>
      <c r="M71" s="306"/>
      <c r="N71" s="306"/>
      <c r="O71" s="306"/>
      <c r="P71" s="306"/>
      <c r="Q71" s="306"/>
      <c r="R71" s="306"/>
      <c r="S71" s="306"/>
      <c r="T71" s="306"/>
      <c r="U71" s="306"/>
      <c r="V71" s="33"/>
    </row>
    <row r="72" spans="1:29" s="39" customFormat="1" x14ac:dyDescent="0.3">
      <c r="A72" s="176" t="s">
        <v>54</v>
      </c>
      <c r="C72" s="46" t="s">
        <v>299</v>
      </c>
      <c r="D72" s="46"/>
      <c r="E72" s="306">
        <f t="shared" ca="1" si="0"/>
        <v>45500</v>
      </c>
      <c r="F72" s="306">
        <f t="shared" ca="1" si="1"/>
        <v>67</v>
      </c>
      <c r="G72" s="306"/>
      <c r="H72" s="306">
        <f t="shared" ca="1" si="2"/>
        <v>3070</v>
      </c>
      <c r="I72" s="306">
        <f t="shared" ca="1" si="3"/>
        <v>67</v>
      </c>
      <c r="J72" s="306"/>
      <c r="K72" s="306">
        <f t="shared" ca="1" si="4"/>
        <v>4590</v>
      </c>
      <c r="L72" s="306">
        <f t="shared" ca="1" si="5"/>
        <v>67</v>
      </c>
      <c r="M72" s="306"/>
      <c r="N72" s="306">
        <f t="shared" ca="1" si="6"/>
        <v>1580</v>
      </c>
      <c r="O72" s="306">
        <f t="shared" ca="1" si="7"/>
        <v>65</v>
      </c>
      <c r="P72" s="306"/>
      <c r="Q72" s="306">
        <f t="shared" ca="1" si="8"/>
        <v>200</v>
      </c>
      <c r="R72" s="306">
        <f t="shared" ca="1" si="9"/>
        <v>66</v>
      </c>
      <c r="S72" s="306"/>
      <c r="T72" s="306">
        <f t="shared" ca="1" si="10"/>
        <v>56920</v>
      </c>
      <c r="U72" s="306">
        <f t="shared" ca="1" si="11"/>
        <v>67</v>
      </c>
      <c r="V72" s="26"/>
      <c r="AC72" s="92"/>
    </row>
    <row r="73" spans="1:29" ht="5.25" customHeight="1" x14ac:dyDescent="0.3">
      <c r="A73" s="126"/>
      <c r="C73" s="43"/>
      <c r="D73" s="43"/>
      <c r="E73" s="306"/>
      <c r="F73" s="306"/>
      <c r="G73" s="306"/>
      <c r="H73" s="306"/>
      <c r="I73" s="306"/>
      <c r="J73" s="306"/>
      <c r="K73" s="306"/>
      <c r="L73" s="306"/>
      <c r="M73" s="306"/>
      <c r="N73" s="306"/>
      <c r="O73" s="306"/>
      <c r="P73" s="306"/>
      <c r="Q73" s="306"/>
      <c r="R73" s="306"/>
      <c r="S73" s="306"/>
      <c r="T73" s="306"/>
      <c r="U73" s="306"/>
      <c r="V73" s="33"/>
    </row>
    <row r="74" spans="1:29" x14ac:dyDescent="0.3">
      <c r="A74" s="126" t="s">
        <v>55</v>
      </c>
      <c r="C74" s="43" t="s">
        <v>300</v>
      </c>
      <c r="D74" s="43"/>
      <c r="E74" s="307">
        <f t="shared" ca="1" si="0"/>
        <v>2260</v>
      </c>
      <c r="F74" s="307">
        <f t="shared" ca="1" si="1"/>
        <v>67</v>
      </c>
      <c r="G74" s="307"/>
      <c r="H74" s="307">
        <f t="shared" ca="1" si="2"/>
        <v>271</v>
      </c>
      <c r="I74" s="307">
        <f t="shared" ca="1" si="3"/>
        <v>70</v>
      </c>
      <c r="J74" s="307"/>
      <c r="K74" s="307">
        <f t="shared" ca="1" si="4"/>
        <v>634</v>
      </c>
      <c r="L74" s="307">
        <f t="shared" ca="1" si="5"/>
        <v>65</v>
      </c>
      <c r="M74" s="307"/>
      <c r="N74" s="307">
        <f t="shared" ca="1" si="6"/>
        <v>138</v>
      </c>
      <c r="O74" s="307">
        <f t="shared" ca="1" si="7"/>
        <v>68</v>
      </c>
      <c r="P74" s="307"/>
      <c r="Q74" s="307">
        <f t="shared" ca="1" si="8"/>
        <v>20</v>
      </c>
      <c r="R74" s="307">
        <f t="shared" ca="1" si="9"/>
        <v>50</v>
      </c>
      <c r="S74" s="307"/>
      <c r="T74" s="307">
        <f t="shared" ca="1" si="10"/>
        <v>3504</v>
      </c>
      <c r="U74" s="307">
        <f t="shared" ca="1" si="11"/>
        <v>66</v>
      </c>
      <c r="V74" s="33"/>
    </row>
    <row r="75" spans="1:29" x14ac:dyDescent="0.3">
      <c r="A75" s="126" t="s">
        <v>56</v>
      </c>
      <c r="C75" s="43" t="s">
        <v>301</v>
      </c>
      <c r="D75" s="43"/>
      <c r="E75" s="307">
        <f t="shared" ca="1" si="0"/>
        <v>8038</v>
      </c>
      <c r="F75" s="307">
        <f t="shared" ca="1" si="1"/>
        <v>69</v>
      </c>
      <c r="G75" s="307"/>
      <c r="H75" s="307">
        <f t="shared" ca="1" si="2"/>
        <v>244</v>
      </c>
      <c r="I75" s="307">
        <f t="shared" ca="1" si="3"/>
        <v>68</v>
      </c>
      <c r="J75" s="307"/>
      <c r="K75" s="307">
        <f t="shared" ca="1" si="4"/>
        <v>86</v>
      </c>
      <c r="L75" s="307">
        <f t="shared" ca="1" si="5"/>
        <v>62</v>
      </c>
      <c r="M75" s="307"/>
      <c r="N75" s="307">
        <f t="shared" ca="1" si="6"/>
        <v>16</v>
      </c>
      <c r="O75" s="307">
        <f t="shared" ca="1" si="7"/>
        <v>75</v>
      </c>
      <c r="P75" s="307"/>
      <c r="Q75" s="307">
        <f t="shared" ca="1" si="8"/>
        <v>27</v>
      </c>
      <c r="R75" s="307">
        <f t="shared" ca="1" si="9"/>
        <v>56</v>
      </c>
      <c r="S75" s="307"/>
      <c r="T75" s="307">
        <f t="shared" ca="1" si="10"/>
        <v>8724</v>
      </c>
      <c r="U75" s="307">
        <f t="shared" ca="1" si="11"/>
        <v>68</v>
      </c>
      <c r="V75" s="33"/>
    </row>
    <row r="76" spans="1:29" x14ac:dyDescent="0.3">
      <c r="A76" s="126" t="s">
        <v>57</v>
      </c>
      <c r="C76" s="43" t="s">
        <v>302</v>
      </c>
      <c r="D76" s="43"/>
      <c r="E76" s="307">
        <f t="shared" ref="E76:E139" ca="1" si="12">VLOOKUP($A76,INDIRECT($AC$18),7+$AC$20+$AC$22,FALSE)</f>
        <v>1783</v>
      </c>
      <c r="F76" s="307">
        <f t="shared" ref="F76:F139" ca="1" si="13">VLOOKUP($A76,INDIRECT($AC$18),4+$AC$20+$AC$22,FALSE)</f>
        <v>59</v>
      </c>
      <c r="G76" s="307"/>
      <c r="H76" s="307">
        <f t="shared" ref="H76:H139" ca="1" si="14">VLOOKUP($A76,INDIRECT($AC$18),25+$AC$20+$AC$22,FALSE)</f>
        <v>384</v>
      </c>
      <c r="I76" s="307">
        <f t="shared" ref="I76:I139" ca="1" si="15">VLOOKUP($A76,INDIRECT($AC$18),22+$AC$20+$AC$22,FALSE)</f>
        <v>68</v>
      </c>
      <c r="J76" s="307"/>
      <c r="K76" s="307">
        <f t="shared" ref="K76:K139" ca="1" si="16">VLOOKUP($A76,INDIRECT($AC$18),43+$AC$20+$AC$22,FALSE)</f>
        <v>1893</v>
      </c>
      <c r="L76" s="307">
        <f t="shared" ref="L76:L139" ca="1" si="17">VLOOKUP($A76,INDIRECT($AC$18),40+$AC$20+$AC$22,FALSE)</f>
        <v>66</v>
      </c>
      <c r="M76" s="307"/>
      <c r="N76" s="307">
        <f t="shared" ref="N76:N139" ca="1" si="18">VLOOKUP($A76,INDIRECT($AC$18),61+$AC$20+$AC$22,FALSE)</f>
        <v>425</v>
      </c>
      <c r="O76" s="307">
        <f t="shared" ref="O76:O139" ca="1" si="19">VLOOKUP($A76,INDIRECT($AC$18),58+$AC$20+$AC$22,FALSE)</f>
        <v>62</v>
      </c>
      <c r="P76" s="307"/>
      <c r="Q76" s="307">
        <f t="shared" ref="Q76:Q139" ca="1" si="20">VLOOKUP($A76,INDIRECT($AC$18),79+$AC$20+$AC$22,FALSE)</f>
        <v>25</v>
      </c>
      <c r="R76" s="307">
        <f t="shared" ref="R76:R139" ca="1" si="21">VLOOKUP($A76,INDIRECT($AC$18),76+$AC$20+$AC$22,FALSE)</f>
        <v>68</v>
      </c>
      <c r="S76" s="307"/>
      <c r="T76" s="307">
        <f t="shared" ref="T76:T139" ca="1" si="22">VLOOKUP($A76,INDIRECT($AC$18),97+$AC$20+$AC$22,FALSE)</f>
        <v>4837</v>
      </c>
      <c r="U76" s="307">
        <f t="shared" ref="U76:U139" ca="1" si="23">VLOOKUP($A76,INDIRECT($AC$18),94+$AC$20+$AC$22,FALSE)</f>
        <v>62</v>
      </c>
      <c r="V76" s="33"/>
    </row>
    <row r="77" spans="1:29" x14ac:dyDescent="0.3">
      <c r="A77" s="126" t="s">
        <v>58</v>
      </c>
      <c r="C77" s="43" t="s">
        <v>303</v>
      </c>
      <c r="D77" s="43"/>
      <c r="E77" s="307">
        <f t="shared" ca="1" si="12"/>
        <v>6620</v>
      </c>
      <c r="F77" s="307">
        <f t="shared" ca="1" si="13"/>
        <v>69</v>
      </c>
      <c r="G77" s="307"/>
      <c r="H77" s="307">
        <f t="shared" ca="1" si="14"/>
        <v>415</v>
      </c>
      <c r="I77" s="307">
        <f t="shared" ca="1" si="15"/>
        <v>68</v>
      </c>
      <c r="J77" s="307"/>
      <c r="K77" s="307">
        <f t="shared" ca="1" si="16"/>
        <v>602</v>
      </c>
      <c r="L77" s="307">
        <f t="shared" ca="1" si="17"/>
        <v>71</v>
      </c>
      <c r="M77" s="307"/>
      <c r="N77" s="307">
        <f t="shared" ca="1" si="18"/>
        <v>66</v>
      </c>
      <c r="O77" s="307">
        <f t="shared" ca="1" si="19"/>
        <v>71</v>
      </c>
      <c r="P77" s="307"/>
      <c r="Q77" s="307">
        <f t="shared" ca="1" si="20"/>
        <v>32</v>
      </c>
      <c r="R77" s="307">
        <f t="shared" ca="1" si="21"/>
        <v>63</v>
      </c>
      <c r="S77" s="307"/>
      <c r="T77" s="307">
        <f t="shared" ca="1" si="22"/>
        <v>7910</v>
      </c>
      <c r="U77" s="307">
        <f t="shared" ca="1" si="23"/>
        <v>68</v>
      </c>
      <c r="V77" s="33"/>
    </row>
    <row r="78" spans="1:29" x14ac:dyDescent="0.3">
      <c r="A78" s="126" t="s">
        <v>59</v>
      </c>
      <c r="C78" s="43" t="s">
        <v>304</v>
      </c>
      <c r="D78" s="43"/>
      <c r="E78" s="307">
        <f t="shared" ca="1" si="12"/>
        <v>7630</v>
      </c>
      <c r="F78" s="307">
        <f t="shared" ca="1" si="13"/>
        <v>69</v>
      </c>
      <c r="G78" s="307"/>
      <c r="H78" s="307">
        <f t="shared" ca="1" si="14"/>
        <v>210</v>
      </c>
      <c r="I78" s="307">
        <f t="shared" ca="1" si="15"/>
        <v>67</v>
      </c>
      <c r="J78" s="307"/>
      <c r="K78" s="307">
        <f t="shared" ca="1" si="16"/>
        <v>54</v>
      </c>
      <c r="L78" s="307">
        <f t="shared" ca="1" si="17"/>
        <v>76</v>
      </c>
      <c r="M78" s="307"/>
      <c r="N78" s="307">
        <f t="shared" ca="1" si="18"/>
        <v>27</v>
      </c>
      <c r="O78" s="307">
        <f t="shared" ca="1" si="19"/>
        <v>63</v>
      </c>
      <c r="P78" s="307"/>
      <c r="Q78" s="307">
        <f t="shared" ca="1" si="20"/>
        <v>20</v>
      </c>
      <c r="R78" s="307">
        <f t="shared" ca="1" si="21"/>
        <v>70</v>
      </c>
      <c r="S78" s="307"/>
      <c r="T78" s="307">
        <f t="shared" ca="1" si="22"/>
        <v>8231</v>
      </c>
      <c r="U78" s="307">
        <f t="shared" ca="1" si="23"/>
        <v>69</v>
      </c>
      <c r="V78" s="33"/>
    </row>
    <row r="79" spans="1:29" x14ac:dyDescent="0.3">
      <c r="A79" s="126" t="s">
        <v>60</v>
      </c>
      <c r="C79" s="43" t="s">
        <v>305</v>
      </c>
      <c r="D79" s="43"/>
      <c r="E79" s="307">
        <f t="shared" ca="1" si="12"/>
        <v>7986</v>
      </c>
      <c r="F79" s="307">
        <f t="shared" ca="1" si="13"/>
        <v>68</v>
      </c>
      <c r="G79" s="307"/>
      <c r="H79" s="307">
        <f t="shared" ca="1" si="14"/>
        <v>581</v>
      </c>
      <c r="I79" s="307">
        <f t="shared" ca="1" si="15"/>
        <v>66</v>
      </c>
      <c r="J79" s="307"/>
      <c r="K79" s="307">
        <f t="shared" ca="1" si="16"/>
        <v>415</v>
      </c>
      <c r="L79" s="307">
        <f t="shared" ca="1" si="17"/>
        <v>69</v>
      </c>
      <c r="M79" s="307"/>
      <c r="N79" s="307">
        <f t="shared" ca="1" si="18"/>
        <v>422</v>
      </c>
      <c r="O79" s="307">
        <f t="shared" ca="1" si="19"/>
        <v>63</v>
      </c>
      <c r="P79" s="307"/>
      <c r="Q79" s="307">
        <f t="shared" ca="1" si="20"/>
        <v>17</v>
      </c>
      <c r="R79" s="307">
        <f t="shared" ca="1" si="21"/>
        <v>59</v>
      </c>
      <c r="S79" s="307"/>
      <c r="T79" s="307">
        <f t="shared" ca="1" si="22"/>
        <v>9653</v>
      </c>
      <c r="U79" s="307">
        <f t="shared" ca="1" si="23"/>
        <v>68</v>
      </c>
      <c r="V79" s="33"/>
    </row>
    <row r="80" spans="1:29" x14ac:dyDescent="0.3">
      <c r="A80" s="126" t="s">
        <v>61</v>
      </c>
      <c r="C80" s="43" t="s">
        <v>306</v>
      </c>
      <c r="D80" s="43"/>
      <c r="E80" s="307">
        <f t="shared" ca="1" si="12"/>
        <v>2100</v>
      </c>
      <c r="F80" s="307">
        <f t="shared" ca="1" si="13"/>
        <v>60</v>
      </c>
      <c r="G80" s="307"/>
      <c r="H80" s="307">
        <f t="shared" ca="1" si="14"/>
        <v>509</v>
      </c>
      <c r="I80" s="307">
        <f t="shared" ca="1" si="15"/>
        <v>67</v>
      </c>
      <c r="J80" s="307"/>
      <c r="K80" s="307">
        <f t="shared" ca="1" si="16"/>
        <v>628</v>
      </c>
      <c r="L80" s="307">
        <f t="shared" ca="1" si="17"/>
        <v>65</v>
      </c>
      <c r="M80" s="307"/>
      <c r="N80" s="307">
        <f t="shared" ca="1" si="18"/>
        <v>396</v>
      </c>
      <c r="O80" s="307">
        <f t="shared" ca="1" si="19"/>
        <v>68</v>
      </c>
      <c r="P80" s="307"/>
      <c r="Q80" s="307">
        <f t="shared" ca="1" si="20"/>
        <v>28</v>
      </c>
      <c r="R80" s="307">
        <f t="shared" ca="1" si="21"/>
        <v>82</v>
      </c>
      <c r="S80" s="307"/>
      <c r="T80" s="307">
        <f t="shared" ca="1" si="22"/>
        <v>3885</v>
      </c>
      <c r="U80" s="307">
        <f t="shared" ca="1" si="23"/>
        <v>62</v>
      </c>
      <c r="V80" s="33"/>
    </row>
    <row r="81" spans="1:29" x14ac:dyDescent="0.3">
      <c r="A81" s="126" t="s">
        <v>62</v>
      </c>
      <c r="C81" s="43" t="s">
        <v>307</v>
      </c>
      <c r="D81" s="43"/>
      <c r="E81" s="307">
        <f t="shared" ca="1" si="12"/>
        <v>8707</v>
      </c>
      <c r="F81" s="307">
        <f t="shared" ca="1" si="13"/>
        <v>66</v>
      </c>
      <c r="G81" s="307"/>
      <c r="H81" s="307">
        <f t="shared" ca="1" si="14"/>
        <v>442</v>
      </c>
      <c r="I81" s="307">
        <f t="shared" ca="1" si="15"/>
        <v>65</v>
      </c>
      <c r="J81" s="307"/>
      <c r="K81" s="307">
        <f t="shared" ca="1" si="16"/>
        <v>272</v>
      </c>
      <c r="L81" s="307">
        <f t="shared" ca="1" si="17"/>
        <v>65</v>
      </c>
      <c r="M81" s="307"/>
      <c r="N81" s="307">
        <f t="shared" ca="1" si="18"/>
        <v>88</v>
      </c>
      <c r="O81" s="307">
        <f t="shared" ca="1" si="19"/>
        <v>69</v>
      </c>
      <c r="P81" s="307"/>
      <c r="Q81" s="307">
        <f t="shared" ca="1" si="20"/>
        <v>31</v>
      </c>
      <c r="R81" s="307">
        <f t="shared" ca="1" si="21"/>
        <v>74</v>
      </c>
      <c r="S81" s="307"/>
      <c r="T81" s="307">
        <f t="shared" ca="1" si="22"/>
        <v>9775</v>
      </c>
      <c r="U81" s="307">
        <f t="shared" ca="1" si="23"/>
        <v>66</v>
      </c>
      <c r="V81" s="33"/>
    </row>
    <row r="82" spans="1:29" x14ac:dyDescent="0.3">
      <c r="A82" s="126" t="s">
        <v>63</v>
      </c>
      <c r="C82" s="43" t="s">
        <v>308</v>
      </c>
      <c r="D82" s="43"/>
      <c r="E82" s="307">
        <f t="shared" ca="1" si="12"/>
        <v>376</v>
      </c>
      <c r="F82" s="307">
        <f t="shared" ca="1" si="13"/>
        <v>75</v>
      </c>
      <c r="G82" s="307"/>
      <c r="H82" s="307">
        <f t="shared" ca="1" si="14"/>
        <v>9</v>
      </c>
      <c r="I82" s="307" t="str">
        <f t="shared" ca="1" si="15"/>
        <v>x</v>
      </c>
      <c r="J82" s="307"/>
      <c r="K82" s="307">
        <f t="shared" ca="1" si="16"/>
        <v>4</v>
      </c>
      <c r="L82" s="307" t="str">
        <f t="shared" ca="1" si="17"/>
        <v>x</v>
      </c>
      <c r="M82" s="307"/>
      <c r="N82" s="307">
        <f t="shared" ca="1" si="18"/>
        <v>5</v>
      </c>
      <c r="O82" s="307" t="str">
        <f t="shared" ca="1" si="19"/>
        <v>x</v>
      </c>
      <c r="P82" s="307"/>
      <c r="Q82" s="307" t="str">
        <f t="shared" ca="1" si="20"/>
        <v>x</v>
      </c>
      <c r="R82" s="307" t="str">
        <f t="shared" ca="1" si="21"/>
        <v>x</v>
      </c>
      <c r="S82" s="307"/>
      <c r="T82" s="307">
        <f t="shared" ca="1" si="22"/>
        <v>404</v>
      </c>
      <c r="U82" s="307">
        <f t="shared" ca="1" si="23"/>
        <v>75</v>
      </c>
      <c r="V82" s="33"/>
    </row>
    <row r="83" spans="1:29" ht="5.25" customHeight="1" x14ac:dyDescent="0.3">
      <c r="A83" s="176"/>
      <c r="C83" s="48"/>
      <c r="D83" s="48"/>
      <c r="E83" s="306"/>
      <c r="F83" s="306"/>
      <c r="G83" s="306"/>
      <c r="H83" s="306"/>
      <c r="I83" s="306"/>
      <c r="J83" s="306"/>
      <c r="K83" s="306"/>
      <c r="L83" s="306"/>
      <c r="M83" s="306"/>
      <c r="N83" s="306"/>
      <c r="O83" s="306"/>
      <c r="P83" s="306"/>
      <c r="Q83" s="306"/>
      <c r="R83" s="306"/>
      <c r="S83" s="306"/>
      <c r="T83" s="306"/>
      <c r="U83" s="306"/>
      <c r="V83" s="33"/>
    </row>
    <row r="84" spans="1:29" s="39" customFormat="1" x14ac:dyDescent="0.3">
      <c r="A84" s="176" t="s">
        <v>64</v>
      </c>
      <c r="C84" s="46" t="s">
        <v>309</v>
      </c>
      <c r="D84" s="46"/>
      <c r="E84" s="306">
        <f t="shared" ca="1" si="12"/>
        <v>49960</v>
      </c>
      <c r="F84" s="306">
        <f t="shared" ca="1" si="13"/>
        <v>68</v>
      </c>
      <c r="G84" s="306"/>
      <c r="H84" s="306">
        <f t="shared" ca="1" si="14"/>
        <v>4850</v>
      </c>
      <c r="I84" s="306">
        <f t="shared" ca="1" si="15"/>
        <v>66</v>
      </c>
      <c r="J84" s="306"/>
      <c r="K84" s="306">
        <f t="shared" ca="1" si="16"/>
        <v>12020</v>
      </c>
      <c r="L84" s="306">
        <f t="shared" ca="1" si="17"/>
        <v>63</v>
      </c>
      <c r="M84" s="306"/>
      <c r="N84" s="306">
        <f t="shared" ca="1" si="18"/>
        <v>3710</v>
      </c>
      <c r="O84" s="306">
        <f t="shared" ca="1" si="19"/>
        <v>65</v>
      </c>
      <c r="P84" s="306"/>
      <c r="Q84" s="306">
        <f t="shared" ca="1" si="20"/>
        <v>310</v>
      </c>
      <c r="R84" s="306">
        <f t="shared" ca="1" si="21"/>
        <v>66</v>
      </c>
      <c r="S84" s="306"/>
      <c r="T84" s="306">
        <f t="shared" ca="1" si="22"/>
        <v>74060</v>
      </c>
      <c r="U84" s="306">
        <f t="shared" ca="1" si="23"/>
        <v>66</v>
      </c>
      <c r="V84" s="26"/>
      <c r="AC84" s="92"/>
    </row>
    <row r="85" spans="1:29" ht="5.25" customHeight="1" x14ac:dyDescent="0.3">
      <c r="A85" s="126"/>
      <c r="C85" s="43"/>
      <c r="D85" s="43"/>
      <c r="E85" s="306"/>
      <c r="F85" s="306"/>
      <c r="G85" s="306"/>
      <c r="H85" s="306"/>
      <c r="I85" s="306"/>
      <c r="J85" s="306"/>
      <c r="K85" s="306"/>
      <c r="L85" s="306"/>
      <c r="M85" s="306"/>
      <c r="N85" s="306"/>
      <c r="O85" s="306"/>
      <c r="P85" s="306"/>
      <c r="Q85" s="306"/>
      <c r="R85" s="306"/>
      <c r="S85" s="306"/>
      <c r="T85" s="306"/>
      <c r="U85" s="306"/>
      <c r="V85" s="33"/>
    </row>
    <row r="86" spans="1:29" x14ac:dyDescent="0.3">
      <c r="A86" s="126" t="s">
        <v>65</v>
      </c>
      <c r="C86" s="43" t="s">
        <v>310</v>
      </c>
      <c r="D86" s="43"/>
      <c r="E86" s="307">
        <f t="shared" ca="1" si="12"/>
        <v>6029</v>
      </c>
      <c r="F86" s="307">
        <f t="shared" ca="1" si="13"/>
        <v>65</v>
      </c>
      <c r="G86" s="307"/>
      <c r="H86" s="307">
        <f t="shared" ca="1" si="14"/>
        <v>1524</v>
      </c>
      <c r="I86" s="307">
        <f t="shared" ca="1" si="15"/>
        <v>65</v>
      </c>
      <c r="J86" s="307"/>
      <c r="K86" s="307">
        <f t="shared" ca="1" si="16"/>
        <v>5589</v>
      </c>
      <c r="L86" s="307">
        <f t="shared" ca="1" si="17"/>
        <v>63</v>
      </c>
      <c r="M86" s="307"/>
      <c r="N86" s="307">
        <f t="shared" ca="1" si="18"/>
        <v>1851</v>
      </c>
      <c r="O86" s="307">
        <f t="shared" ca="1" si="19"/>
        <v>65</v>
      </c>
      <c r="P86" s="307"/>
      <c r="Q86" s="307">
        <f t="shared" ca="1" si="20"/>
        <v>102</v>
      </c>
      <c r="R86" s="307">
        <f t="shared" ca="1" si="21"/>
        <v>69</v>
      </c>
      <c r="S86" s="307"/>
      <c r="T86" s="307">
        <f t="shared" ca="1" si="22"/>
        <v>16575</v>
      </c>
      <c r="U86" s="307">
        <f t="shared" ca="1" si="23"/>
        <v>64</v>
      </c>
      <c r="V86" s="33"/>
    </row>
    <row r="87" spans="1:29" x14ac:dyDescent="0.3">
      <c r="A87" s="126" t="s">
        <v>66</v>
      </c>
      <c r="C87" s="43" t="s">
        <v>311</v>
      </c>
      <c r="D87" s="43"/>
      <c r="E87" s="307">
        <f t="shared" ca="1" si="12"/>
        <v>2668</v>
      </c>
      <c r="F87" s="307">
        <f t="shared" ca="1" si="13"/>
        <v>65</v>
      </c>
      <c r="G87" s="307"/>
      <c r="H87" s="307">
        <f t="shared" ca="1" si="14"/>
        <v>322</v>
      </c>
      <c r="I87" s="307">
        <f t="shared" ca="1" si="15"/>
        <v>64</v>
      </c>
      <c r="J87" s="307"/>
      <c r="K87" s="307">
        <f t="shared" ca="1" si="16"/>
        <v>922</v>
      </c>
      <c r="L87" s="307">
        <f t="shared" ca="1" si="17"/>
        <v>66</v>
      </c>
      <c r="M87" s="307"/>
      <c r="N87" s="307">
        <f t="shared" ca="1" si="18"/>
        <v>473</v>
      </c>
      <c r="O87" s="307">
        <f t="shared" ca="1" si="19"/>
        <v>69</v>
      </c>
      <c r="P87" s="307"/>
      <c r="Q87" s="307">
        <f t="shared" ca="1" si="20"/>
        <v>24</v>
      </c>
      <c r="R87" s="307">
        <f t="shared" ca="1" si="21"/>
        <v>71</v>
      </c>
      <c r="S87" s="307"/>
      <c r="T87" s="307">
        <f t="shared" ca="1" si="22"/>
        <v>4585</v>
      </c>
      <c r="U87" s="307">
        <f t="shared" ca="1" si="23"/>
        <v>65</v>
      </c>
      <c r="V87" s="33"/>
    </row>
    <row r="88" spans="1:29" x14ac:dyDescent="0.3">
      <c r="A88" s="126" t="s">
        <v>67</v>
      </c>
      <c r="C88" s="43" t="s">
        <v>312</v>
      </c>
      <c r="D88" s="43"/>
      <c r="E88" s="307">
        <f t="shared" ca="1" si="12"/>
        <v>3196</v>
      </c>
      <c r="F88" s="307">
        <f t="shared" ca="1" si="13"/>
        <v>65</v>
      </c>
      <c r="G88" s="307"/>
      <c r="H88" s="307">
        <f t="shared" ca="1" si="14"/>
        <v>254</v>
      </c>
      <c r="I88" s="307">
        <f t="shared" ca="1" si="15"/>
        <v>55</v>
      </c>
      <c r="J88" s="307"/>
      <c r="K88" s="307">
        <f t="shared" ca="1" si="16"/>
        <v>394</v>
      </c>
      <c r="L88" s="307">
        <f t="shared" ca="1" si="17"/>
        <v>52</v>
      </c>
      <c r="M88" s="307"/>
      <c r="N88" s="307">
        <f t="shared" ca="1" si="18"/>
        <v>84</v>
      </c>
      <c r="O88" s="307">
        <f t="shared" ca="1" si="19"/>
        <v>62</v>
      </c>
      <c r="P88" s="307"/>
      <c r="Q88" s="307">
        <f t="shared" ca="1" si="20"/>
        <v>14</v>
      </c>
      <c r="R88" s="307">
        <f t="shared" ca="1" si="21"/>
        <v>50</v>
      </c>
      <c r="S88" s="307"/>
      <c r="T88" s="307">
        <f t="shared" ca="1" si="22"/>
        <v>4045</v>
      </c>
      <c r="U88" s="307">
        <f t="shared" ca="1" si="23"/>
        <v>62</v>
      </c>
      <c r="V88" s="33"/>
    </row>
    <row r="89" spans="1:29" x14ac:dyDescent="0.3">
      <c r="A89" s="126" t="s">
        <v>68</v>
      </c>
      <c r="C89" s="43" t="s">
        <v>313</v>
      </c>
      <c r="D89" s="43"/>
      <c r="E89" s="307">
        <f t="shared" ca="1" si="12"/>
        <v>1814</v>
      </c>
      <c r="F89" s="307">
        <f t="shared" ca="1" si="13"/>
        <v>74</v>
      </c>
      <c r="G89" s="307"/>
      <c r="H89" s="307">
        <f t="shared" ca="1" si="14"/>
        <v>41</v>
      </c>
      <c r="I89" s="307">
        <f t="shared" ca="1" si="15"/>
        <v>83</v>
      </c>
      <c r="J89" s="307"/>
      <c r="K89" s="307">
        <f t="shared" ca="1" si="16"/>
        <v>8</v>
      </c>
      <c r="L89" s="307">
        <f t="shared" ca="1" si="17"/>
        <v>63</v>
      </c>
      <c r="M89" s="307"/>
      <c r="N89" s="307">
        <f t="shared" ca="1" si="18"/>
        <v>9</v>
      </c>
      <c r="O89" s="307" t="str">
        <f t="shared" ca="1" si="19"/>
        <v>x</v>
      </c>
      <c r="P89" s="307"/>
      <c r="Q89" s="307">
        <f t="shared" ca="1" si="20"/>
        <v>3</v>
      </c>
      <c r="R89" s="307" t="str">
        <f t="shared" ca="1" si="21"/>
        <v>x</v>
      </c>
      <c r="S89" s="307"/>
      <c r="T89" s="307">
        <f t="shared" ca="1" si="22"/>
        <v>1913</v>
      </c>
      <c r="U89" s="307">
        <f t="shared" ca="1" si="23"/>
        <v>74</v>
      </c>
      <c r="V89" s="33"/>
    </row>
    <row r="90" spans="1:29" x14ac:dyDescent="0.3">
      <c r="A90" s="126" t="s">
        <v>69</v>
      </c>
      <c r="C90" s="43" t="s">
        <v>314</v>
      </c>
      <c r="D90" s="43"/>
      <c r="E90" s="307">
        <f t="shared" ca="1" si="12"/>
        <v>2453</v>
      </c>
      <c r="F90" s="307">
        <f t="shared" ca="1" si="13"/>
        <v>62</v>
      </c>
      <c r="G90" s="307"/>
      <c r="H90" s="307">
        <f t="shared" ca="1" si="14"/>
        <v>433</v>
      </c>
      <c r="I90" s="307">
        <f t="shared" ca="1" si="15"/>
        <v>65</v>
      </c>
      <c r="J90" s="307"/>
      <c r="K90" s="307">
        <f t="shared" ca="1" si="16"/>
        <v>1424</v>
      </c>
      <c r="L90" s="307">
        <f t="shared" ca="1" si="17"/>
        <v>61</v>
      </c>
      <c r="M90" s="307"/>
      <c r="N90" s="307">
        <f t="shared" ca="1" si="18"/>
        <v>408</v>
      </c>
      <c r="O90" s="307">
        <f t="shared" ca="1" si="19"/>
        <v>64</v>
      </c>
      <c r="P90" s="307"/>
      <c r="Q90" s="307">
        <f t="shared" ca="1" si="20"/>
        <v>12</v>
      </c>
      <c r="R90" s="307">
        <f t="shared" ca="1" si="21"/>
        <v>67</v>
      </c>
      <c r="S90" s="307"/>
      <c r="T90" s="307">
        <f t="shared" ca="1" si="22"/>
        <v>4953</v>
      </c>
      <c r="U90" s="307">
        <f t="shared" ca="1" si="23"/>
        <v>61</v>
      </c>
      <c r="V90" s="33"/>
    </row>
    <row r="91" spans="1:29" x14ac:dyDescent="0.3">
      <c r="A91" s="126" t="s">
        <v>70</v>
      </c>
      <c r="C91" s="43" t="s">
        <v>315</v>
      </c>
      <c r="D91" s="43"/>
      <c r="E91" s="307">
        <f t="shared" ca="1" si="12"/>
        <v>2865</v>
      </c>
      <c r="F91" s="307">
        <f t="shared" ca="1" si="13"/>
        <v>71</v>
      </c>
      <c r="G91" s="307"/>
      <c r="H91" s="307">
        <f t="shared" ca="1" si="14"/>
        <v>74</v>
      </c>
      <c r="I91" s="307">
        <f t="shared" ca="1" si="15"/>
        <v>64</v>
      </c>
      <c r="J91" s="307"/>
      <c r="K91" s="307">
        <f t="shared" ca="1" si="16"/>
        <v>33</v>
      </c>
      <c r="L91" s="307">
        <f t="shared" ca="1" si="17"/>
        <v>48</v>
      </c>
      <c r="M91" s="307"/>
      <c r="N91" s="307">
        <f t="shared" ca="1" si="18"/>
        <v>7</v>
      </c>
      <c r="O91" s="307" t="str">
        <f t="shared" ca="1" si="19"/>
        <v>x</v>
      </c>
      <c r="P91" s="307"/>
      <c r="Q91" s="307">
        <f t="shared" ca="1" si="20"/>
        <v>7</v>
      </c>
      <c r="R91" s="307" t="str">
        <f t="shared" ca="1" si="21"/>
        <v>x</v>
      </c>
      <c r="S91" s="307"/>
      <c r="T91" s="307">
        <f t="shared" ca="1" si="22"/>
        <v>3062</v>
      </c>
      <c r="U91" s="307">
        <f t="shared" ca="1" si="23"/>
        <v>70</v>
      </c>
      <c r="V91" s="33"/>
    </row>
    <row r="92" spans="1:29" x14ac:dyDescent="0.3">
      <c r="A92" s="126" t="s">
        <v>71</v>
      </c>
      <c r="C92" s="43" t="s">
        <v>316</v>
      </c>
      <c r="D92" s="43"/>
      <c r="E92" s="307">
        <f t="shared" ca="1" si="12"/>
        <v>2174</v>
      </c>
      <c r="F92" s="307">
        <f t="shared" ca="1" si="13"/>
        <v>70</v>
      </c>
      <c r="G92" s="307"/>
      <c r="H92" s="307">
        <f t="shared" ca="1" si="14"/>
        <v>239</v>
      </c>
      <c r="I92" s="307">
        <f t="shared" ca="1" si="15"/>
        <v>65</v>
      </c>
      <c r="J92" s="307"/>
      <c r="K92" s="307">
        <f t="shared" ca="1" si="16"/>
        <v>346</v>
      </c>
      <c r="L92" s="307">
        <f t="shared" ca="1" si="17"/>
        <v>69</v>
      </c>
      <c r="M92" s="307"/>
      <c r="N92" s="307">
        <f t="shared" ca="1" si="18"/>
        <v>33</v>
      </c>
      <c r="O92" s="307">
        <f t="shared" ca="1" si="19"/>
        <v>55</v>
      </c>
      <c r="P92" s="307"/>
      <c r="Q92" s="307">
        <f t="shared" ca="1" si="20"/>
        <v>16</v>
      </c>
      <c r="R92" s="307">
        <f t="shared" ca="1" si="21"/>
        <v>50</v>
      </c>
      <c r="S92" s="307"/>
      <c r="T92" s="307">
        <f t="shared" ca="1" si="22"/>
        <v>2916</v>
      </c>
      <c r="U92" s="307">
        <f t="shared" ca="1" si="23"/>
        <v>69</v>
      </c>
      <c r="V92" s="33"/>
    </row>
    <row r="93" spans="1:29" x14ac:dyDescent="0.3">
      <c r="A93" s="126" t="s">
        <v>72</v>
      </c>
      <c r="C93" s="43" t="s">
        <v>317</v>
      </c>
      <c r="D93" s="43"/>
      <c r="E93" s="307">
        <f t="shared" ca="1" si="12"/>
        <v>8571</v>
      </c>
      <c r="F93" s="307">
        <f t="shared" ca="1" si="13"/>
        <v>74</v>
      </c>
      <c r="G93" s="307"/>
      <c r="H93" s="307">
        <f t="shared" ca="1" si="14"/>
        <v>324</v>
      </c>
      <c r="I93" s="307">
        <f t="shared" ca="1" si="15"/>
        <v>72</v>
      </c>
      <c r="J93" s="307"/>
      <c r="K93" s="307">
        <f t="shared" ca="1" si="16"/>
        <v>437</v>
      </c>
      <c r="L93" s="307">
        <f t="shared" ca="1" si="17"/>
        <v>67</v>
      </c>
      <c r="M93" s="307"/>
      <c r="N93" s="307">
        <f t="shared" ca="1" si="18"/>
        <v>65</v>
      </c>
      <c r="O93" s="307">
        <f t="shared" ca="1" si="19"/>
        <v>55</v>
      </c>
      <c r="P93" s="307"/>
      <c r="Q93" s="307">
        <f t="shared" ca="1" si="20"/>
        <v>26</v>
      </c>
      <c r="R93" s="307">
        <f t="shared" ca="1" si="21"/>
        <v>81</v>
      </c>
      <c r="S93" s="307"/>
      <c r="T93" s="307">
        <f t="shared" ca="1" si="22"/>
        <v>9572</v>
      </c>
      <c r="U93" s="307">
        <f t="shared" ca="1" si="23"/>
        <v>73</v>
      </c>
      <c r="V93" s="33"/>
    </row>
    <row r="94" spans="1:29" x14ac:dyDescent="0.3">
      <c r="A94" s="126" t="s">
        <v>73</v>
      </c>
      <c r="C94" s="43" t="s">
        <v>318</v>
      </c>
      <c r="D94" s="43"/>
      <c r="E94" s="307">
        <f t="shared" ca="1" si="12"/>
        <v>2427</v>
      </c>
      <c r="F94" s="307">
        <f t="shared" ca="1" si="13"/>
        <v>66</v>
      </c>
      <c r="G94" s="307"/>
      <c r="H94" s="307">
        <f t="shared" ca="1" si="14"/>
        <v>158</v>
      </c>
      <c r="I94" s="307">
        <f t="shared" ca="1" si="15"/>
        <v>66</v>
      </c>
      <c r="J94" s="307"/>
      <c r="K94" s="307">
        <f t="shared" ca="1" si="16"/>
        <v>508</v>
      </c>
      <c r="L94" s="307">
        <f t="shared" ca="1" si="17"/>
        <v>60</v>
      </c>
      <c r="M94" s="307"/>
      <c r="N94" s="307">
        <f t="shared" ca="1" si="18"/>
        <v>120</v>
      </c>
      <c r="O94" s="307">
        <f t="shared" ca="1" si="19"/>
        <v>61</v>
      </c>
      <c r="P94" s="307"/>
      <c r="Q94" s="307">
        <f t="shared" ca="1" si="20"/>
        <v>19</v>
      </c>
      <c r="R94" s="307">
        <f t="shared" ca="1" si="21"/>
        <v>63</v>
      </c>
      <c r="S94" s="307"/>
      <c r="T94" s="307">
        <f t="shared" ca="1" si="22"/>
        <v>3380</v>
      </c>
      <c r="U94" s="307">
        <f t="shared" ca="1" si="23"/>
        <v>64</v>
      </c>
      <c r="V94" s="33"/>
    </row>
    <row r="95" spans="1:29" x14ac:dyDescent="0.3">
      <c r="A95" s="126" t="s">
        <v>74</v>
      </c>
      <c r="C95" s="43" t="s">
        <v>319</v>
      </c>
      <c r="D95" s="43"/>
      <c r="E95" s="307">
        <f t="shared" ca="1" si="12"/>
        <v>1920</v>
      </c>
      <c r="F95" s="307">
        <f t="shared" ca="1" si="13"/>
        <v>69</v>
      </c>
      <c r="G95" s="307"/>
      <c r="H95" s="307">
        <f t="shared" ca="1" si="14"/>
        <v>141</v>
      </c>
      <c r="I95" s="307">
        <f t="shared" ca="1" si="15"/>
        <v>71</v>
      </c>
      <c r="J95" s="307"/>
      <c r="K95" s="307">
        <f t="shared" ca="1" si="16"/>
        <v>146</v>
      </c>
      <c r="L95" s="307">
        <f t="shared" ca="1" si="17"/>
        <v>65</v>
      </c>
      <c r="M95" s="307"/>
      <c r="N95" s="307">
        <f t="shared" ca="1" si="18"/>
        <v>55</v>
      </c>
      <c r="O95" s="307">
        <f t="shared" ca="1" si="19"/>
        <v>71</v>
      </c>
      <c r="P95" s="307"/>
      <c r="Q95" s="307">
        <f t="shared" ca="1" si="20"/>
        <v>9</v>
      </c>
      <c r="R95" s="307">
        <f t="shared" ca="1" si="21"/>
        <v>67</v>
      </c>
      <c r="S95" s="307"/>
      <c r="T95" s="307">
        <f t="shared" ca="1" si="22"/>
        <v>2318</v>
      </c>
      <c r="U95" s="307">
        <f t="shared" ca="1" si="23"/>
        <v>68</v>
      </c>
      <c r="V95" s="33"/>
    </row>
    <row r="96" spans="1:29" x14ac:dyDescent="0.3">
      <c r="A96" s="126" t="s">
        <v>75</v>
      </c>
      <c r="C96" s="43" t="s">
        <v>320</v>
      </c>
      <c r="D96" s="43"/>
      <c r="E96" s="307">
        <f t="shared" ca="1" si="12"/>
        <v>2440</v>
      </c>
      <c r="F96" s="307">
        <f t="shared" ca="1" si="13"/>
        <v>62</v>
      </c>
      <c r="G96" s="307"/>
      <c r="H96" s="307">
        <f t="shared" ca="1" si="14"/>
        <v>290</v>
      </c>
      <c r="I96" s="307">
        <f t="shared" ca="1" si="15"/>
        <v>66</v>
      </c>
      <c r="J96" s="307"/>
      <c r="K96" s="307">
        <f t="shared" ca="1" si="16"/>
        <v>855</v>
      </c>
      <c r="L96" s="307">
        <f t="shared" ca="1" si="17"/>
        <v>63</v>
      </c>
      <c r="M96" s="307"/>
      <c r="N96" s="307">
        <f t="shared" ca="1" si="18"/>
        <v>152</v>
      </c>
      <c r="O96" s="307">
        <f t="shared" ca="1" si="19"/>
        <v>62</v>
      </c>
      <c r="P96" s="307"/>
      <c r="Q96" s="307">
        <f t="shared" ca="1" si="20"/>
        <v>20</v>
      </c>
      <c r="R96" s="307">
        <f t="shared" ca="1" si="21"/>
        <v>35</v>
      </c>
      <c r="S96" s="307"/>
      <c r="T96" s="307">
        <f t="shared" ca="1" si="22"/>
        <v>3897</v>
      </c>
      <c r="U96" s="307">
        <f t="shared" ca="1" si="23"/>
        <v>62</v>
      </c>
      <c r="V96" s="33"/>
    </row>
    <row r="97" spans="1:29" x14ac:dyDescent="0.3">
      <c r="A97" s="126" t="s">
        <v>76</v>
      </c>
      <c r="C97" s="43" t="s">
        <v>321</v>
      </c>
      <c r="D97" s="43"/>
      <c r="E97" s="307">
        <f t="shared" ca="1" si="12"/>
        <v>5570</v>
      </c>
      <c r="F97" s="307">
        <f t="shared" ca="1" si="13"/>
        <v>71</v>
      </c>
      <c r="G97" s="307"/>
      <c r="H97" s="307">
        <f t="shared" ca="1" si="14"/>
        <v>342</v>
      </c>
      <c r="I97" s="307">
        <f t="shared" ca="1" si="15"/>
        <v>70</v>
      </c>
      <c r="J97" s="307"/>
      <c r="K97" s="307">
        <f t="shared" ca="1" si="16"/>
        <v>355</v>
      </c>
      <c r="L97" s="307">
        <f t="shared" ca="1" si="17"/>
        <v>70</v>
      </c>
      <c r="M97" s="307"/>
      <c r="N97" s="307">
        <f t="shared" ca="1" si="18"/>
        <v>88</v>
      </c>
      <c r="O97" s="307">
        <f t="shared" ca="1" si="19"/>
        <v>67</v>
      </c>
      <c r="P97" s="307"/>
      <c r="Q97" s="307">
        <f t="shared" ca="1" si="20"/>
        <v>24</v>
      </c>
      <c r="R97" s="307">
        <f t="shared" ca="1" si="21"/>
        <v>83</v>
      </c>
      <c r="S97" s="307"/>
      <c r="T97" s="307">
        <f t="shared" ca="1" si="22"/>
        <v>6605</v>
      </c>
      <c r="U97" s="307">
        <f t="shared" ca="1" si="23"/>
        <v>71</v>
      </c>
      <c r="V97" s="33"/>
    </row>
    <row r="98" spans="1:29" x14ac:dyDescent="0.3">
      <c r="A98" s="126" t="s">
        <v>77</v>
      </c>
      <c r="C98" s="43" t="s">
        <v>322</v>
      </c>
      <c r="D98" s="43"/>
      <c r="E98" s="307">
        <f t="shared" ca="1" si="12"/>
        <v>1878</v>
      </c>
      <c r="F98" s="307">
        <f t="shared" ca="1" si="13"/>
        <v>60</v>
      </c>
      <c r="G98" s="307"/>
      <c r="H98" s="307">
        <f t="shared" ca="1" si="14"/>
        <v>482</v>
      </c>
      <c r="I98" s="307">
        <f t="shared" ca="1" si="15"/>
        <v>64</v>
      </c>
      <c r="J98" s="307"/>
      <c r="K98" s="307">
        <f t="shared" ca="1" si="16"/>
        <v>755</v>
      </c>
      <c r="L98" s="307">
        <f t="shared" ca="1" si="17"/>
        <v>68</v>
      </c>
      <c r="M98" s="307"/>
      <c r="N98" s="307">
        <f t="shared" ca="1" si="18"/>
        <v>336</v>
      </c>
      <c r="O98" s="307">
        <f t="shared" ca="1" si="19"/>
        <v>59</v>
      </c>
      <c r="P98" s="307"/>
      <c r="Q98" s="307">
        <f t="shared" ca="1" si="20"/>
        <v>18</v>
      </c>
      <c r="R98" s="307">
        <f t="shared" ca="1" si="21"/>
        <v>61</v>
      </c>
      <c r="S98" s="307"/>
      <c r="T98" s="307">
        <f t="shared" ca="1" si="22"/>
        <v>3584</v>
      </c>
      <c r="U98" s="307">
        <f t="shared" ca="1" si="23"/>
        <v>62</v>
      </c>
      <c r="V98" s="33"/>
    </row>
    <row r="99" spans="1:29" x14ac:dyDescent="0.3">
      <c r="A99" s="126" t="s">
        <v>78</v>
      </c>
      <c r="C99" s="43" t="s">
        <v>323</v>
      </c>
      <c r="D99" s="43"/>
      <c r="E99" s="307">
        <f t="shared" ca="1" si="12"/>
        <v>5958</v>
      </c>
      <c r="F99" s="307">
        <f t="shared" ca="1" si="13"/>
        <v>69</v>
      </c>
      <c r="G99" s="307"/>
      <c r="H99" s="307">
        <f t="shared" ca="1" si="14"/>
        <v>224</v>
      </c>
      <c r="I99" s="307">
        <f t="shared" ca="1" si="15"/>
        <v>72</v>
      </c>
      <c r="J99" s="307"/>
      <c r="K99" s="307">
        <f t="shared" ca="1" si="16"/>
        <v>243</v>
      </c>
      <c r="L99" s="307">
        <f t="shared" ca="1" si="17"/>
        <v>60</v>
      </c>
      <c r="M99" s="307"/>
      <c r="N99" s="307">
        <f t="shared" ca="1" si="18"/>
        <v>29</v>
      </c>
      <c r="O99" s="307">
        <f t="shared" ca="1" si="19"/>
        <v>55</v>
      </c>
      <c r="P99" s="307"/>
      <c r="Q99" s="307">
        <f t="shared" ca="1" si="20"/>
        <v>14</v>
      </c>
      <c r="R99" s="307">
        <f t="shared" ca="1" si="21"/>
        <v>57</v>
      </c>
      <c r="S99" s="307"/>
      <c r="T99" s="307">
        <f t="shared" ca="1" si="22"/>
        <v>6651</v>
      </c>
      <c r="U99" s="307">
        <f t="shared" ca="1" si="23"/>
        <v>68</v>
      </c>
      <c r="V99" s="33"/>
    </row>
    <row r="100" spans="1:29" ht="5.25" customHeight="1" x14ac:dyDescent="0.3">
      <c r="A100" s="176"/>
      <c r="C100" s="48"/>
      <c r="D100" s="48"/>
      <c r="E100" s="306"/>
      <c r="F100" s="306"/>
      <c r="G100" s="306"/>
      <c r="H100" s="306"/>
      <c r="I100" s="306"/>
      <c r="J100" s="306"/>
      <c r="K100" s="306"/>
      <c r="L100" s="306"/>
      <c r="M100" s="306"/>
      <c r="N100" s="306"/>
      <c r="O100" s="306"/>
      <c r="P100" s="306"/>
      <c r="Q100" s="306"/>
      <c r="R100" s="306"/>
      <c r="S100" s="306"/>
      <c r="T100" s="306"/>
      <c r="U100" s="306"/>
      <c r="V100" s="33"/>
    </row>
    <row r="101" spans="1:29" s="39" customFormat="1" x14ac:dyDescent="0.3">
      <c r="A101" s="176" t="s">
        <v>79</v>
      </c>
      <c r="C101" s="46" t="s">
        <v>510</v>
      </c>
      <c r="D101" s="46"/>
      <c r="E101" s="306">
        <f t="shared" ca="1" si="12"/>
        <v>60130</v>
      </c>
      <c r="F101" s="306">
        <f t="shared" ca="1" si="13"/>
        <v>70</v>
      </c>
      <c r="G101" s="306"/>
      <c r="H101" s="306">
        <f t="shared" ca="1" si="14"/>
        <v>4680</v>
      </c>
      <c r="I101" s="306">
        <f t="shared" ca="1" si="15"/>
        <v>71</v>
      </c>
      <c r="J101" s="306"/>
      <c r="K101" s="306">
        <f t="shared" ca="1" si="16"/>
        <v>4890</v>
      </c>
      <c r="L101" s="306">
        <f t="shared" ca="1" si="17"/>
        <v>65</v>
      </c>
      <c r="M101" s="306"/>
      <c r="N101" s="306">
        <f t="shared" ca="1" si="18"/>
        <v>2270</v>
      </c>
      <c r="O101" s="306">
        <f t="shared" ca="1" si="19"/>
        <v>68</v>
      </c>
      <c r="P101" s="306"/>
      <c r="Q101" s="306">
        <f t="shared" ca="1" si="20"/>
        <v>340</v>
      </c>
      <c r="R101" s="306">
        <f t="shared" ca="1" si="21"/>
        <v>72</v>
      </c>
      <c r="S101" s="306"/>
      <c r="T101" s="306">
        <f t="shared" ca="1" si="22"/>
        <v>74930</v>
      </c>
      <c r="U101" s="306">
        <f t="shared" ca="1" si="23"/>
        <v>69</v>
      </c>
      <c r="V101" s="26"/>
      <c r="AC101" s="92"/>
    </row>
    <row r="102" spans="1:29" ht="5.25" customHeight="1" x14ac:dyDescent="0.3">
      <c r="A102" s="126"/>
      <c r="C102" s="46"/>
      <c r="D102" s="46"/>
      <c r="E102" s="306"/>
      <c r="F102" s="306"/>
      <c r="G102" s="306"/>
      <c r="H102" s="306"/>
      <c r="I102" s="306"/>
      <c r="J102" s="306"/>
      <c r="K102" s="306"/>
      <c r="L102" s="306"/>
      <c r="M102" s="306"/>
      <c r="N102" s="306"/>
      <c r="O102" s="306"/>
      <c r="P102" s="306"/>
      <c r="Q102" s="306"/>
      <c r="R102" s="306"/>
      <c r="S102" s="306"/>
      <c r="T102" s="306"/>
      <c r="U102" s="306"/>
      <c r="V102" s="33"/>
    </row>
    <row r="103" spans="1:29" x14ac:dyDescent="0.3">
      <c r="A103" s="126" t="s">
        <v>80</v>
      </c>
      <c r="C103" s="47" t="s">
        <v>325</v>
      </c>
      <c r="D103" s="47"/>
      <c r="E103" s="307">
        <f t="shared" ca="1" si="12"/>
        <v>1526</v>
      </c>
      <c r="F103" s="307">
        <f t="shared" ca="1" si="13"/>
        <v>66</v>
      </c>
      <c r="G103" s="307"/>
      <c r="H103" s="307">
        <f t="shared" ca="1" si="14"/>
        <v>259</v>
      </c>
      <c r="I103" s="307">
        <f t="shared" ca="1" si="15"/>
        <v>64</v>
      </c>
      <c r="J103" s="307"/>
      <c r="K103" s="307">
        <f t="shared" ca="1" si="16"/>
        <v>327</v>
      </c>
      <c r="L103" s="307">
        <f t="shared" ca="1" si="17"/>
        <v>57</v>
      </c>
      <c r="M103" s="307"/>
      <c r="N103" s="307">
        <f t="shared" ca="1" si="18"/>
        <v>98</v>
      </c>
      <c r="O103" s="307">
        <f t="shared" ca="1" si="19"/>
        <v>63</v>
      </c>
      <c r="P103" s="307"/>
      <c r="Q103" s="307">
        <f t="shared" ca="1" si="20"/>
        <v>7</v>
      </c>
      <c r="R103" s="307">
        <f t="shared" ca="1" si="21"/>
        <v>100</v>
      </c>
      <c r="S103" s="307"/>
      <c r="T103" s="307">
        <f t="shared" ca="1" si="22"/>
        <v>2313</v>
      </c>
      <c r="U103" s="307">
        <f t="shared" ca="1" si="23"/>
        <v>64</v>
      </c>
      <c r="V103" s="33"/>
    </row>
    <row r="104" spans="1:29" x14ac:dyDescent="0.3">
      <c r="A104" s="126" t="s">
        <v>81</v>
      </c>
      <c r="C104" s="47" t="s">
        <v>326</v>
      </c>
      <c r="D104" s="47"/>
      <c r="E104" s="307">
        <f t="shared" ca="1" si="12"/>
        <v>3215</v>
      </c>
      <c r="F104" s="307">
        <f t="shared" ca="1" si="13"/>
        <v>70</v>
      </c>
      <c r="G104" s="307"/>
      <c r="H104" s="307">
        <f t="shared" ca="1" si="14"/>
        <v>190</v>
      </c>
      <c r="I104" s="307">
        <f t="shared" ca="1" si="15"/>
        <v>69</v>
      </c>
      <c r="J104" s="307"/>
      <c r="K104" s="307">
        <f t="shared" ca="1" si="16"/>
        <v>97</v>
      </c>
      <c r="L104" s="307">
        <f t="shared" ca="1" si="17"/>
        <v>66</v>
      </c>
      <c r="M104" s="307"/>
      <c r="N104" s="307">
        <f t="shared" ca="1" si="18"/>
        <v>56</v>
      </c>
      <c r="O104" s="307">
        <f t="shared" ca="1" si="19"/>
        <v>63</v>
      </c>
      <c r="P104" s="307"/>
      <c r="Q104" s="307">
        <f t="shared" ca="1" si="20"/>
        <v>11</v>
      </c>
      <c r="R104" s="307" t="str">
        <f t="shared" ca="1" si="21"/>
        <v>x</v>
      </c>
      <c r="S104" s="307"/>
      <c r="T104" s="307">
        <f t="shared" ca="1" si="22"/>
        <v>3641</v>
      </c>
      <c r="U104" s="307">
        <f t="shared" ca="1" si="23"/>
        <v>69</v>
      </c>
      <c r="V104" s="33"/>
    </row>
    <row r="105" spans="1:29" x14ac:dyDescent="0.3">
      <c r="A105" s="126" t="s">
        <v>82</v>
      </c>
      <c r="C105" s="43" t="s">
        <v>327</v>
      </c>
      <c r="D105" s="43"/>
      <c r="E105" s="307">
        <f t="shared" ca="1" si="12"/>
        <v>6423</v>
      </c>
      <c r="F105" s="307">
        <f t="shared" ca="1" si="13"/>
        <v>69</v>
      </c>
      <c r="G105" s="307"/>
      <c r="H105" s="307">
        <f t="shared" ca="1" si="14"/>
        <v>457</v>
      </c>
      <c r="I105" s="307">
        <f t="shared" ca="1" si="15"/>
        <v>71</v>
      </c>
      <c r="J105" s="307"/>
      <c r="K105" s="307">
        <f t="shared" ca="1" si="16"/>
        <v>317</v>
      </c>
      <c r="L105" s="307">
        <f t="shared" ca="1" si="17"/>
        <v>61</v>
      </c>
      <c r="M105" s="307"/>
      <c r="N105" s="307">
        <f t="shared" ca="1" si="18"/>
        <v>87</v>
      </c>
      <c r="O105" s="307">
        <f t="shared" ca="1" si="19"/>
        <v>68</v>
      </c>
      <c r="P105" s="307"/>
      <c r="Q105" s="307">
        <f t="shared" ca="1" si="20"/>
        <v>73</v>
      </c>
      <c r="R105" s="307">
        <f t="shared" ca="1" si="21"/>
        <v>68</v>
      </c>
      <c r="S105" s="307"/>
      <c r="T105" s="307">
        <f t="shared" ca="1" si="22"/>
        <v>7633</v>
      </c>
      <c r="U105" s="307">
        <f t="shared" ca="1" si="23"/>
        <v>68</v>
      </c>
      <c r="V105" s="33"/>
    </row>
    <row r="106" spans="1:29" x14ac:dyDescent="0.3">
      <c r="A106" s="126" t="s">
        <v>83</v>
      </c>
      <c r="C106" s="43" t="s">
        <v>328</v>
      </c>
      <c r="D106" s="43"/>
      <c r="E106" s="307">
        <f t="shared" ca="1" si="12"/>
        <v>14666</v>
      </c>
      <c r="F106" s="307">
        <f t="shared" ca="1" si="13"/>
        <v>73</v>
      </c>
      <c r="G106" s="307"/>
      <c r="H106" s="307">
        <f t="shared" ca="1" si="14"/>
        <v>924</v>
      </c>
      <c r="I106" s="307">
        <f t="shared" ca="1" si="15"/>
        <v>73</v>
      </c>
      <c r="J106" s="307"/>
      <c r="K106" s="307">
        <f t="shared" ca="1" si="16"/>
        <v>448</v>
      </c>
      <c r="L106" s="307">
        <f t="shared" ca="1" si="17"/>
        <v>70</v>
      </c>
      <c r="M106" s="307"/>
      <c r="N106" s="307">
        <f t="shared" ca="1" si="18"/>
        <v>461</v>
      </c>
      <c r="O106" s="307">
        <f t="shared" ca="1" si="19"/>
        <v>70</v>
      </c>
      <c r="P106" s="307"/>
      <c r="Q106" s="307">
        <f t="shared" ca="1" si="20"/>
        <v>59</v>
      </c>
      <c r="R106" s="307">
        <f t="shared" ca="1" si="21"/>
        <v>68</v>
      </c>
      <c r="S106" s="307"/>
      <c r="T106" s="307">
        <f t="shared" ca="1" si="22"/>
        <v>17214</v>
      </c>
      <c r="U106" s="307">
        <f t="shared" ca="1" si="23"/>
        <v>72</v>
      </c>
      <c r="V106" s="33"/>
    </row>
    <row r="107" spans="1:29" x14ac:dyDescent="0.3">
      <c r="A107" s="126" t="s">
        <v>84</v>
      </c>
      <c r="C107" s="43" t="s">
        <v>329</v>
      </c>
      <c r="D107" s="43"/>
      <c r="E107" s="307">
        <f t="shared" ca="1" si="12"/>
        <v>11547</v>
      </c>
      <c r="F107" s="307">
        <f t="shared" ca="1" si="13"/>
        <v>71</v>
      </c>
      <c r="G107" s="307"/>
      <c r="H107" s="307">
        <f t="shared" ca="1" si="14"/>
        <v>1234</v>
      </c>
      <c r="I107" s="307">
        <f t="shared" ca="1" si="15"/>
        <v>70</v>
      </c>
      <c r="J107" s="307"/>
      <c r="K107" s="307">
        <f t="shared" ca="1" si="16"/>
        <v>1125</v>
      </c>
      <c r="L107" s="307">
        <f t="shared" ca="1" si="17"/>
        <v>66</v>
      </c>
      <c r="M107" s="307"/>
      <c r="N107" s="307">
        <f t="shared" ca="1" si="18"/>
        <v>551</v>
      </c>
      <c r="O107" s="307">
        <f t="shared" ca="1" si="19"/>
        <v>62</v>
      </c>
      <c r="P107" s="307"/>
      <c r="Q107" s="307">
        <f t="shared" ca="1" si="20"/>
        <v>87</v>
      </c>
      <c r="R107" s="307">
        <f t="shared" ca="1" si="21"/>
        <v>78</v>
      </c>
      <c r="S107" s="307"/>
      <c r="T107" s="307">
        <f t="shared" ca="1" si="22"/>
        <v>14897</v>
      </c>
      <c r="U107" s="307">
        <f t="shared" ca="1" si="23"/>
        <v>70</v>
      </c>
      <c r="V107" s="33"/>
    </row>
    <row r="108" spans="1:29" x14ac:dyDescent="0.3">
      <c r="A108" s="126" t="s">
        <v>85</v>
      </c>
      <c r="C108" s="43" t="s">
        <v>330</v>
      </c>
      <c r="D108" s="43"/>
      <c r="E108" s="307">
        <f t="shared" ca="1" si="12"/>
        <v>1093</v>
      </c>
      <c r="F108" s="307">
        <f t="shared" ca="1" si="13"/>
        <v>65</v>
      </c>
      <c r="G108" s="307"/>
      <c r="H108" s="307">
        <f t="shared" ca="1" si="14"/>
        <v>295</v>
      </c>
      <c r="I108" s="307">
        <f t="shared" ca="1" si="15"/>
        <v>70</v>
      </c>
      <c r="J108" s="307"/>
      <c r="K108" s="307">
        <f t="shared" ca="1" si="16"/>
        <v>1479</v>
      </c>
      <c r="L108" s="307">
        <f t="shared" ca="1" si="17"/>
        <v>66</v>
      </c>
      <c r="M108" s="307"/>
      <c r="N108" s="307">
        <f t="shared" ca="1" si="18"/>
        <v>313</v>
      </c>
      <c r="O108" s="307">
        <f t="shared" ca="1" si="19"/>
        <v>69</v>
      </c>
      <c r="P108" s="307"/>
      <c r="Q108" s="307">
        <f t="shared" ca="1" si="20"/>
        <v>13</v>
      </c>
      <c r="R108" s="307">
        <f t="shared" ca="1" si="21"/>
        <v>62</v>
      </c>
      <c r="S108" s="307"/>
      <c r="T108" s="307">
        <f t="shared" ca="1" si="22"/>
        <v>3347</v>
      </c>
      <c r="U108" s="307">
        <f t="shared" ca="1" si="23"/>
        <v>66</v>
      </c>
      <c r="V108" s="33"/>
    </row>
    <row r="109" spans="1:29" x14ac:dyDescent="0.3">
      <c r="A109" s="126" t="s">
        <v>86</v>
      </c>
      <c r="C109" s="43" t="s">
        <v>331</v>
      </c>
      <c r="D109" s="43"/>
      <c r="E109" s="307">
        <f t="shared" ca="1" si="12"/>
        <v>8770</v>
      </c>
      <c r="F109" s="307">
        <f t="shared" ca="1" si="13"/>
        <v>69</v>
      </c>
      <c r="G109" s="307"/>
      <c r="H109" s="307">
        <f t="shared" ca="1" si="14"/>
        <v>300</v>
      </c>
      <c r="I109" s="307">
        <f t="shared" ca="1" si="15"/>
        <v>72</v>
      </c>
      <c r="J109" s="307"/>
      <c r="K109" s="307">
        <f t="shared" ca="1" si="16"/>
        <v>170</v>
      </c>
      <c r="L109" s="307">
        <f t="shared" ca="1" si="17"/>
        <v>71</v>
      </c>
      <c r="M109" s="307"/>
      <c r="N109" s="307">
        <f t="shared" ca="1" si="18"/>
        <v>101</v>
      </c>
      <c r="O109" s="307">
        <f t="shared" ca="1" si="19"/>
        <v>58</v>
      </c>
      <c r="P109" s="307"/>
      <c r="Q109" s="307">
        <f t="shared" ca="1" si="20"/>
        <v>42</v>
      </c>
      <c r="R109" s="307">
        <f t="shared" ca="1" si="21"/>
        <v>69</v>
      </c>
      <c r="S109" s="307"/>
      <c r="T109" s="307">
        <f t="shared" ca="1" si="22"/>
        <v>9715</v>
      </c>
      <c r="U109" s="307">
        <f t="shared" ca="1" si="23"/>
        <v>68</v>
      </c>
      <c r="V109" s="33"/>
    </row>
    <row r="110" spans="1:29" x14ac:dyDescent="0.3">
      <c r="A110" s="126" t="s">
        <v>87</v>
      </c>
      <c r="C110" s="43" t="s">
        <v>332</v>
      </c>
      <c r="D110" s="43"/>
      <c r="E110" s="307">
        <f t="shared" ca="1" si="12"/>
        <v>2134</v>
      </c>
      <c r="F110" s="307">
        <f t="shared" ca="1" si="13"/>
        <v>61</v>
      </c>
      <c r="G110" s="307"/>
      <c r="H110" s="307">
        <f t="shared" ca="1" si="14"/>
        <v>207</v>
      </c>
      <c r="I110" s="307">
        <f t="shared" ca="1" si="15"/>
        <v>70</v>
      </c>
      <c r="J110" s="307"/>
      <c r="K110" s="307">
        <f t="shared" ca="1" si="16"/>
        <v>524</v>
      </c>
      <c r="L110" s="307">
        <f t="shared" ca="1" si="17"/>
        <v>56</v>
      </c>
      <c r="M110" s="307"/>
      <c r="N110" s="307">
        <f t="shared" ca="1" si="18"/>
        <v>92</v>
      </c>
      <c r="O110" s="307">
        <f t="shared" ca="1" si="19"/>
        <v>60</v>
      </c>
      <c r="P110" s="307"/>
      <c r="Q110" s="307">
        <f t="shared" ca="1" si="20"/>
        <v>15</v>
      </c>
      <c r="R110" s="307">
        <f t="shared" ca="1" si="21"/>
        <v>60</v>
      </c>
      <c r="S110" s="307"/>
      <c r="T110" s="307">
        <f t="shared" ca="1" si="22"/>
        <v>3164</v>
      </c>
      <c r="U110" s="307">
        <f t="shared" ca="1" si="23"/>
        <v>60</v>
      </c>
      <c r="V110" s="33"/>
    </row>
    <row r="111" spans="1:29" x14ac:dyDescent="0.3">
      <c r="A111" s="126" t="s">
        <v>88</v>
      </c>
      <c r="C111" s="43" t="s">
        <v>333</v>
      </c>
      <c r="D111" s="43"/>
      <c r="E111" s="307">
        <f t="shared" ca="1" si="12"/>
        <v>1768</v>
      </c>
      <c r="F111" s="307">
        <f t="shared" ca="1" si="13"/>
        <v>74</v>
      </c>
      <c r="G111" s="307"/>
      <c r="H111" s="307">
        <f t="shared" ca="1" si="14"/>
        <v>170</v>
      </c>
      <c r="I111" s="307">
        <f t="shared" ca="1" si="15"/>
        <v>74</v>
      </c>
      <c r="J111" s="307"/>
      <c r="K111" s="307">
        <f t="shared" ca="1" si="16"/>
        <v>112</v>
      </c>
      <c r="L111" s="307">
        <f t="shared" ca="1" si="17"/>
        <v>64</v>
      </c>
      <c r="M111" s="307"/>
      <c r="N111" s="307">
        <f t="shared" ca="1" si="18"/>
        <v>64</v>
      </c>
      <c r="O111" s="307">
        <f t="shared" ca="1" si="19"/>
        <v>80</v>
      </c>
      <c r="P111" s="307"/>
      <c r="Q111" s="307">
        <f t="shared" ca="1" si="20"/>
        <v>9</v>
      </c>
      <c r="R111" s="307">
        <f t="shared" ca="1" si="21"/>
        <v>67</v>
      </c>
      <c r="S111" s="307"/>
      <c r="T111" s="307">
        <f t="shared" ca="1" si="22"/>
        <v>2196</v>
      </c>
      <c r="U111" s="307">
        <f t="shared" ca="1" si="23"/>
        <v>73</v>
      </c>
      <c r="V111" s="33"/>
    </row>
    <row r="112" spans="1:29" x14ac:dyDescent="0.3">
      <c r="A112" s="126" t="s">
        <v>89</v>
      </c>
      <c r="C112" s="43" t="s">
        <v>334</v>
      </c>
      <c r="D112" s="43"/>
      <c r="E112" s="307">
        <f t="shared" ca="1" si="12"/>
        <v>7254</v>
      </c>
      <c r="F112" s="307">
        <f t="shared" ca="1" si="13"/>
        <v>70</v>
      </c>
      <c r="G112" s="307"/>
      <c r="H112" s="307">
        <f t="shared" ca="1" si="14"/>
        <v>480</v>
      </c>
      <c r="I112" s="307">
        <f t="shared" ca="1" si="15"/>
        <v>68</v>
      </c>
      <c r="J112" s="307"/>
      <c r="K112" s="307">
        <f t="shared" ca="1" si="16"/>
        <v>154</v>
      </c>
      <c r="L112" s="307">
        <f t="shared" ca="1" si="17"/>
        <v>67</v>
      </c>
      <c r="M112" s="307"/>
      <c r="N112" s="307">
        <f t="shared" ca="1" si="18"/>
        <v>86</v>
      </c>
      <c r="O112" s="307">
        <f t="shared" ca="1" si="19"/>
        <v>73</v>
      </c>
      <c r="P112" s="307"/>
      <c r="Q112" s="307">
        <f t="shared" ca="1" si="20"/>
        <v>7</v>
      </c>
      <c r="R112" s="307" t="str">
        <f t="shared" ca="1" si="21"/>
        <v>x</v>
      </c>
      <c r="S112" s="307"/>
      <c r="T112" s="307">
        <f t="shared" ca="1" si="22"/>
        <v>8301</v>
      </c>
      <c r="U112" s="307">
        <f t="shared" ca="1" si="23"/>
        <v>69</v>
      </c>
      <c r="V112" s="33"/>
    </row>
    <row r="113" spans="1:29" x14ac:dyDescent="0.3">
      <c r="A113" s="126" t="s">
        <v>90</v>
      </c>
      <c r="C113" s="43" t="s">
        <v>335</v>
      </c>
      <c r="D113" s="43"/>
      <c r="E113" s="307">
        <f t="shared" ca="1" si="12"/>
        <v>1737</v>
      </c>
      <c r="F113" s="307">
        <f t="shared" ca="1" si="13"/>
        <v>74</v>
      </c>
      <c r="G113" s="307"/>
      <c r="H113" s="307">
        <f t="shared" ca="1" si="14"/>
        <v>164</v>
      </c>
      <c r="I113" s="307">
        <f t="shared" ca="1" si="15"/>
        <v>80</v>
      </c>
      <c r="J113" s="307"/>
      <c r="K113" s="307">
        <f t="shared" ca="1" si="16"/>
        <v>137</v>
      </c>
      <c r="L113" s="307">
        <f t="shared" ca="1" si="17"/>
        <v>78</v>
      </c>
      <c r="M113" s="307"/>
      <c r="N113" s="307">
        <f t="shared" ca="1" si="18"/>
        <v>363</v>
      </c>
      <c r="O113" s="307">
        <f t="shared" ca="1" si="19"/>
        <v>77</v>
      </c>
      <c r="P113" s="307"/>
      <c r="Q113" s="307">
        <f t="shared" ca="1" si="20"/>
        <v>15</v>
      </c>
      <c r="R113" s="307" t="str">
        <f t="shared" ca="1" si="21"/>
        <v>x</v>
      </c>
      <c r="S113" s="307"/>
      <c r="T113" s="307">
        <f t="shared" ca="1" si="22"/>
        <v>2512</v>
      </c>
      <c r="U113" s="307">
        <f t="shared" ca="1" si="23"/>
        <v>75</v>
      </c>
      <c r="V113" s="33"/>
    </row>
    <row r="114" spans="1:29" ht="5.25" customHeight="1" x14ac:dyDescent="0.3">
      <c r="A114" s="176"/>
      <c r="C114" s="48"/>
      <c r="D114" s="48"/>
      <c r="E114" s="306"/>
      <c r="F114" s="306"/>
      <c r="G114" s="306"/>
      <c r="H114" s="306"/>
      <c r="I114" s="306"/>
      <c r="J114" s="306"/>
      <c r="K114" s="306"/>
      <c r="L114" s="306"/>
      <c r="M114" s="306"/>
      <c r="N114" s="306"/>
      <c r="O114" s="306"/>
      <c r="P114" s="306"/>
      <c r="Q114" s="306"/>
      <c r="R114" s="306"/>
      <c r="S114" s="306"/>
      <c r="T114" s="306"/>
      <c r="U114" s="306"/>
      <c r="V114" s="33"/>
    </row>
    <row r="115" spans="1:29" s="39" customFormat="1" x14ac:dyDescent="0.3">
      <c r="A115" s="176" t="s">
        <v>91</v>
      </c>
      <c r="C115" s="49" t="s">
        <v>336</v>
      </c>
      <c r="D115" s="49"/>
      <c r="E115" s="306">
        <f t="shared" ca="1" si="12"/>
        <v>43990</v>
      </c>
      <c r="F115" s="306">
        <f t="shared" ca="1" si="13"/>
        <v>73</v>
      </c>
      <c r="G115" s="306"/>
      <c r="H115" s="306">
        <f t="shared" ca="1" si="14"/>
        <v>11820</v>
      </c>
      <c r="I115" s="306">
        <f t="shared" ca="1" si="15"/>
        <v>75</v>
      </c>
      <c r="J115" s="306"/>
      <c r="K115" s="306">
        <f t="shared" ca="1" si="16"/>
        <v>21810</v>
      </c>
      <c r="L115" s="306">
        <f t="shared" ca="1" si="17"/>
        <v>73</v>
      </c>
      <c r="M115" s="306"/>
      <c r="N115" s="306">
        <f t="shared" ca="1" si="18"/>
        <v>17860</v>
      </c>
      <c r="O115" s="306">
        <f t="shared" ca="1" si="19"/>
        <v>70</v>
      </c>
      <c r="P115" s="306"/>
      <c r="Q115" s="306">
        <f t="shared" ca="1" si="20"/>
        <v>980</v>
      </c>
      <c r="R115" s="306">
        <f t="shared" ca="1" si="21"/>
        <v>79</v>
      </c>
      <c r="S115" s="306"/>
      <c r="T115" s="306">
        <f t="shared" ca="1" si="22"/>
        <v>107140</v>
      </c>
      <c r="U115" s="306">
        <f t="shared" ca="1" si="23"/>
        <v>72</v>
      </c>
      <c r="V115" s="26"/>
      <c r="AC115" s="92"/>
    </row>
    <row r="116" spans="1:29" ht="5.25" customHeight="1" x14ac:dyDescent="0.3">
      <c r="A116" s="126"/>
      <c r="C116" s="49"/>
      <c r="D116" s="49"/>
      <c r="E116" s="306"/>
      <c r="F116" s="306"/>
      <c r="G116" s="306"/>
      <c r="H116" s="306"/>
      <c r="I116" s="306"/>
      <c r="J116" s="306"/>
      <c r="K116" s="306"/>
      <c r="L116" s="306"/>
      <c r="M116" s="306"/>
      <c r="N116" s="306"/>
      <c r="O116" s="306"/>
      <c r="P116" s="306"/>
      <c r="Q116" s="306"/>
      <c r="R116" s="306"/>
      <c r="S116" s="306"/>
      <c r="T116" s="306"/>
      <c r="U116" s="306"/>
      <c r="V116" s="33"/>
    </row>
    <row r="117" spans="1:29" s="39" customFormat="1" x14ac:dyDescent="0.3">
      <c r="A117" s="184" t="s">
        <v>92</v>
      </c>
      <c r="C117" s="51" t="s">
        <v>338</v>
      </c>
      <c r="D117" s="51"/>
      <c r="E117" s="306">
        <f t="shared" ca="1" si="12"/>
        <v>12370</v>
      </c>
      <c r="F117" s="306">
        <f t="shared" ca="1" si="13"/>
        <v>75</v>
      </c>
      <c r="G117" s="306"/>
      <c r="H117" s="306">
        <f t="shared" ca="1" si="14"/>
        <v>4520</v>
      </c>
      <c r="I117" s="306">
        <f t="shared" ca="1" si="15"/>
        <v>74</v>
      </c>
      <c r="J117" s="306"/>
      <c r="K117" s="306">
        <f t="shared" ca="1" si="16"/>
        <v>6910</v>
      </c>
      <c r="L117" s="306">
        <f t="shared" ca="1" si="17"/>
        <v>70</v>
      </c>
      <c r="M117" s="306"/>
      <c r="N117" s="306">
        <f t="shared" ca="1" si="18"/>
        <v>8080</v>
      </c>
      <c r="O117" s="306">
        <f t="shared" ca="1" si="19"/>
        <v>70</v>
      </c>
      <c r="P117" s="306"/>
      <c r="Q117" s="306">
        <f t="shared" ca="1" si="20"/>
        <v>330</v>
      </c>
      <c r="R117" s="306">
        <f t="shared" ca="1" si="21"/>
        <v>81</v>
      </c>
      <c r="S117" s="306"/>
      <c r="T117" s="306">
        <f t="shared" ca="1" si="22"/>
        <v>36700</v>
      </c>
      <c r="U117" s="306">
        <f t="shared" ca="1" si="23"/>
        <v>71</v>
      </c>
      <c r="V117" s="26"/>
      <c r="AC117" s="92"/>
    </row>
    <row r="118" spans="1:29" x14ac:dyDescent="0.3">
      <c r="A118" s="126" t="s">
        <v>93</v>
      </c>
      <c r="C118" s="52" t="s">
        <v>339</v>
      </c>
      <c r="D118" s="50"/>
      <c r="E118" s="307">
        <f t="shared" ca="1" si="12"/>
        <v>690</v>
      </c>
      <c r="F118" s="307">
        <f t="shared" ca="1" si="13"/>
        <v>68</v>
      </c>
      <c r="G118" s="307"/>
      <c r="H118" s="307">
        <f t="shared" ca="1" si="14"/>
        <v>190</v>
      </c>
      <c r="I118" s="307">
        <f t="shared" ca="1" si="15"/>
        <v>69</v>
      </c>
      <c r="J118" s="307"/>
      <c r="K118" s="307">
        <f t="shared" ca="1" si="16"/>
        <v>287</v>
      </c>
      <c r="L118" s="307">
        <f t="shared" ca="1" si="17"/>
        <v>61</v>
      </c>
      <c r="M118" s="307"/>
      <c r="N118" s="307">
        <f t="shared" ca="1" si="18"/>
        <v>265</v>
      </c>
      <c r="O118" s="307">
        <f t="shared" ca="1" si="19"/>
        <v>65</v>
      </c>
      <c r="P118" s="307"/>
      <c r="Q118" s="307">
        <f t="shared" ca="1" si="20"/>
        <v>16</v>
      </c>
      <c r="R118" s="307">
        <f t="shared" ca="1" si="21"/>
        <v>69</v>
      </c>
      <c r="S118" s="307"/>
      <c r="T118" s="307">
        <f t="shared" ca="1" si="22"/>
        <v>1746</v>
      </c>
      <c r="U118" s="307">
        <f t="shared" ca="1" si="23"/>
        <v>65</v>
      </c>
      <c r="V118" s="33"/>
    </row>
    <row r="119" spans="1:29" x14ac:dyDescent="0.3">
      <c r="A119" s="126" t="s">
        <v>94</v>
      </c>
      <c r="C119" s="52" t="s">
        <v>337</v>
      </c>
      <c r="D119" s="52"/>
      <c r="E119" s="307">
        <f t="shared" ca="1" si="12"/>
        <v>25</v>
      </c>
      <c r="F119" s="307">
        <f t="shared" ca="1" si="13"/>
        <v>76</v>
      </c>
      <c r="G119" s="307"/>
      <c r="H119" s="307">
        <f t="shared" ca="1" si="14"/>
        <v>10</v>
      </c>
      <c r="I119" s="307">
        <f t="shared" ca="1" si="15"/>
        <v>40</v>
      </c>
      <c r="J119" s="307"/>
      <c r="K119" s="307">
        <f t="shared" ca="1" si="16"/>
        <v>22</v>
      </c>
      <c r="L119" s="307">
        <f t="shared" ca="1" si="17"/>
        <v>50</v>
      </c>
      <c r="M119" s="307"/>
      <c r="N119" s="307">
        <f t="shared" ca="1" si="18"/>
        <v>0</v>
      </c>
      <c r="O119" s="307" t="str">
        <f t="shared" ca="1" si="19"/>
        <v>.</v>
      </c>
      <c r="P119" s="307"/>
      <c r="Q119" s="307" t="str">
        <f t="shared" ca="1" si="20"/>
        <v>x</v>
      </c>
      <c r="R119" s="307" t="str">
        <f t="shared" ca="1" si="21"/>
        <v>x</v>
      </c>
      <c r="S119" s="307"/>
      <c r="T119" s="307">
        <f t="shared" ca="1" si="22"/>
        <v>81</v>
      </c>
      <c r="U119" s="307">
        <f t="shared" ca="1" si="23"/>
        <v>62</v>
      </c>
      <c r="V119" s="33"/>
    </row>
    <row r="120" spans="1:29" x14ac:dyDescent="0.3">
      <c r="A120" s="126" t="s">
        <v>95</v>
      </c>
      <c r="C120" s="53" t="s">
        <v>340</v>
      </c>
      <c r="D120" s="53"/>
      <c r="E120" s="307">
        <f t="shared" ca="1" si="12"/>
        <v>1022</v>
      </c>
      <c r="F120" s="307">
        <f t="shared" ca="1" si="13"/>
        <v>78</v>
      </c>
      <c r="G120" s="307"/>
      <c r="H120" s="307">
        <f t="shared" ca="1" si="14"/>
        <v>340</v>
      </c>
      <c r="I120" s="307">
        <f t="shared" ca="1" si="15"/>
        <v>74</v>
      </c>
      <c r="J120" s="307"/>
      <c r="K120" s="307">
        <f t="shared" ca="1" si="16"/>
        <v>314</v>
      </c>
      <c r="L120" s="307">
        <f t="shared" ca="1" si="17"/>
        <v>77</v>
      </c>
      <c r="M120" s="307"/>
      <c r="N120" s="307">
        <f t="shared" ca="1" si="18"/>
        <v>865</v>
      </c>
      <c r="O120" s="307">
        <f t="shared" ca="1" si="19"/>
        <v>73</v>
      </c>
      <c r="P120" s="307"/>
      <c r="Q120" s="307">
        <f t="shared" ca="1" si="20"/>
        <v>18</v>
      </c>
      <c r="R120" s="307">
        <f t="shared" ca="1" si="21"/>
        <v>83</v>
      </c>
      <c r="S120" s="307"/>
      <c r="T120" s="307">
        <f t="shared" ca="1" si="22"/>
        <v>3063</v>
      </c>
      <c r="U120" s="307">
        <f t="shared" ca="1" si="23"/>
        <v>70</v>
      </c>
      <c r="V120" s="33"/>
    </row>
    <row r="121" spans="1:29" x14ac:dyDescent="0.3">
      <c r="A121" s="126" t="s">
        <v>96</v>
      </c>
      <c r="C121" s="52" t="s">
        <v>341</v>
      </c>
      <c r="D121" s="52"/>
      <c r="E121" s="307">
        <f t="shared" ca="1" si="12"/>
        <v>661</v>
      </c>
      <c r="F121" s="307">
        <f t="shared" ca="1" si="13"/>
        <v>76</v>
      </c>
      <c r="G121" s="307"/>
      <c r="H121" s="307">
        <f t="shared" ca="1" si="14"/>
        <v>218</v>
      </c>
      <c r="I121" s="307">
        <f t="shared" ca="1" si="15"/>
        <v>74</v>
      </c>
      <c r="J121" s="307"/>
      <c r="K121" s="307">
        <f t="shared" ca="1" si="16"/>
        <v>91</v>
      </c>
      <c r="L121" s="307">
        <f t="shared" ca="1" si="17"/>
        <v>71</v>
      </c>
      <c r="M121" s="307"/>
      <c r="N121" s="307">
        <f t="shared" ca="1" si="18"/>
        <v>302</v>
      </c>
      <c r="O121" s="307">
        <f t="shared" ca="1" si="19"/>
        <v>66</v>
      </c>
      <c r="P121" s="307"/>
      <c r="Q121" s="307">
        <f t="shared" ca="1" si="20"/>
        <v>7</v>
      </c>
      <c r="R121" s="307" t="str">
        <f t="shared" ca="1" si="21"/>
        <v>x</v>
      </c>
      <c r="S121" s="307"/>
      <c r="T121" s="307">
        <f t="shared" ca="1" si="22"/>
        <v>1637</v>
      </c>
      <c r="U121" s="307">
        <f t="shared" ca="1" si="23"/>
        <v>72</v>
      </c>
      <c r="V121" s="33"/>
    </row>
    <row r="122" spans="1:29" x14ac:dyDescent="0.3">
      <c r="A122" s="126" t="s">
        <v>97</v>
      </c>
      <c r="C122" s="53" t="s">
        <v>342</v>
      </c>
      <c r="D122" s="53"/>
      <c r="E122" s="307">
        <f t="shared" ca="1" si="12"/>
        <v>1525</v>
      </c>
      <c r="F122" s="307">
        <f t="shared" ca="1" si="13"/>
        <v>74</v>
      </c>
      <c r="G122" s="307"/>
      <c r="H122" s="307">
        <f t="shared" ca="1" si="14"/>
        <v>383</v>
      </c>
      <c r="I122" s="307">
        <f t="shared" ca="1" si="15"/>
        <v>78</v>
      </c>
      <c r="J122" s="307"/>
      <c r="K122" s="307">
        <f t="shared" ca="1" si="16"/>
        <v>179</v>
      </c>
      <c r="L122" s="307">
        <f t="shared" ca="1" si="17"/>
        <v>77</v>
      </c>
      <c r="M122" s="307"/>
      <c r="N122" s="307">
        <f t="shared" ca="1" si="18"/>
        <v>626</v>
      </c>
      <c r="O122" s="307">
        <f t="shared" ca="1" si="19"/>
        <v>75</v>
      </c>
      <c r="P122" s="307"/>
      <c r="Q122" s="307">
        <f t="shared" ca="1" si="20"/>
        <v>32</v>
      </c>
      <c r="R122" s="307">
        <f t="shared" ca="1" si="21"/>
        <v>78</v>
      </c>
      <c r="S122" s="307"/>
      <c r="T122" s="307">
        <f t="shared" ca="1" si="22"/>
        <v>3079</v>
      </c>
      <c r="U122" s="307">
        <f t="shared" ca="1" si="23"/>
        <v>74</v>
      </c>
      <c r="V122" s="33"/>
    </row>
    <row r="123" spans="1:29" x14ac:dyDescent="0.3">
      <c r="A123" s="126" t="s">
        <v>98</v>
      </c>
      <c r="C123" s="53" t="s">
        <v>343</v>
      </c>
      <c r="D123" s="53"/>
      <c r="E123" s="307">
        <f t="shared" ca="1" si="12"/>
        <v>958</v>
      </c>
      <c r="F123" s="307">
        <f t="shared" ca="1" si="13"/>
        <v>72</v>
      </c>
      <c r="G123" s="307"/>
      <c r="H123" s="307">
        <f t="shared" ca="1" si="14"/>
        <v>365</v>
      </c>
      <c r="I123" s="307">
        <f t="shared" ca="1" si="15"/>
        <v>67</v>
      </c>
      <c r="J123" s="307"/>
      <c r="K123" s="307">
        <f t="shared" ca="1" si="16"/>
        <v>151</v>
      </c>
      <c r="L123" s="307">
        <f t="shared" ca="1" si="17"/>
        <v>64</v>
      </c>
      <c r="M123" s="307"/>
      <c r="N123" s="307">
        <f t="shared" ca="1" si="18"/>
        <v>375</v>
      </c>
      <c r="O123" s="307">
        <f t="shared" ca="1" si="19"/>
        <v>66</v>
      </c>
      <c r="P123" s="307"/>
      <c r="Q123" s="307">
        <f t="shared" ca="1" si="20"/>
        <v>13</v>
      </c>
      <c r="R123" s="307" t="str">
        <f t="shared" ca="1" si="21"/>
        <v>x</v>
      </c>
      <c r="S123" s="307"/>
      <c r="T123" s="307">
        <f t="shared" ca="1" si="22"/>
        <v>2053</v>
      </c>
      <c r="U123" s="307">
        <f t="shared" ca="1" si="23"/>
        <v>69</v>
      </c>
      <c r="V123" s="33"/>
    </row>
    <row r="124" spans="1:29" x14ac:dyDescent="0.3">
      <c r="A124" s="126" t="s">
        <v>99</v>
      </c>
      <c r="C124" s="53" t="s">
        <v>344</v>
      </c>
      <c r="D124" s="53"/>
      <c r="E124" s="307">
        <f t="shared" ca="1" si="12"/>
        <v>427</v>
      </c>
      <c r="F124" s="307">
        <f t="shared" ca="1" si="13"/>
        <v>74</v>
      </c>
      <c r="G124" s="307"/>
      <c r="H124" s="307">
        <f t="shared" ca="1" si="14"/>
        <v>175</v>
      </c>
      <c r="I124" s="307">
        <f t="shared" ca="1" si="15"/>
        <v>71</v>
      </c>
      <c r="J124" s="307"/>
      <c r="K124" s="307">
        <f t="shared" ca="1" si="16"/>
        <v>40</v>
      </c>
      <c r="L124" s="307">
        <f t="shared" ca="1" si="17"/>
        <v>58</v>
      </c>
      <c r="M124" s="307"/>
      <c r="N124" s="307">
        <f t="shared" ca="1" si="18"/>
        <v>140</v>
      </c>
      <c r="O124" s="307">
        <f t="shared" ca="1" si="19"/>
        <v>59</v>
      </c>
      <c r="P124" s="307"/>
      <c r="Q124" s="307">
        <f t="shared" ca="1" si="20"/>
        <v>5</v>
      </c>
      <c r="R124" s="307" t="str">
        <f t="shared" ca="1" si="21"/>
        <v>x</v>
      </c>
      <c r="S124" s="307"/>
      <c r="T124" s="307">
        <f t="shared" ca="1" si="22"/>
        <v>1037</v>
      </c>
      <c r="U124" s="307">
        <f t="shared" ca="1" si="23"/>
        <v>68</v>
      </c>
      <c r="V124" s="33"/>
    </row>
    <row r="125" spans="1:29" x14ac:dyDescent="0.3">
      <c r="A125" s="126" t="s">
        <v>100</v>
      </c>
      <c r="C125" s="53" t="s">
        <v>345</v>
      </c>
      <c r="D125" s="53"/>
      <c r="E125" s="307">
        <f t="shared" ca="1" si="12"/>
        <v>1173</v>
      </c>
      <c r="F125" s="307">
        <f t="shared" ca="1" si="13"/>
        <v>74</v>
      </c>
      <c r="G125" s="307"/>
      <c r="H125" s="307">
        <f t="shared" ca="1" si="14"/>
        <v>535</v>
      </c>
      <c r="I125" s="307">
        <f t="shared" ca="1" si="15"/>
        <v>74</v>
      </c>
      <c r="J125" s="307"/>
      <c r="K125" s="307">
        <f t="shared" ca="1" si="16"/>
        <v>159</v>
      </c>
      <c r="L125" s="307">
        <f t="shared" ca="1" si="17"/>
        <v>69</v>
      </c>
      <c r="M125" s="307"/>
      <c r="N125" s="307">
        <f t="shared" ca="1" si="18"/>
        <v>1110</v>
      </c>
      <c r="O125" s="307">
        <f t="shared" ca="1" si="19"/>
        <v>64</v>
      </c>
      <c r="P125" s="307"/>
      <c r="Q125" s="307">
        <f t="shared" ca="1" si="20"/>
        <v>27</v>
      </c>
      <c r="R125" s="307">
        <f t="shared" ca="1" si="21"/>
        <v>78</v>
      </c>
      <c r="S125" s="307"/>
      <c r="T125" s="307">
        <f t="shared" ca="1" si="22"/>
        <v>3272</v>
      </c>
      <c r="U125" s="307">
        <f t="shared" ca="1" si="23"/>
        <v>69</v>
      </c>
      <c r="V125" s="33"/>
    </row>
    <row r="126" spans="1:29" x14ac:dyDescent="0.3">
      <c r="A126" s="126" t="s">
        <v>101</v>
      </c>
      <c r="C126" s="53" t="s">
        <v>346</v>
      </c>
      <c r="D126" s="53"/>
      <c r="E126" s="307">
        <f t="shared" ca="1" si="12"/>
        <v>1381</v>
      </c>
      <c r="F126" s="307">
        <f t="shared" ca="1" si="13"/>
        <v>83</v>
      </c>
      <c r="G126" s="307"/>
      <c r="H126" s="307">
        <f t="shared" ca="1" si="14"/>
        <v>647</v>
      </c>
      <c r="I126" s="307">
        <f t="shared" ca="1" si="15"/>
        <v>81</v>
      </c>
      <c r="J126" s="307"/>
      <c r="K126" s="307">
        <f t="shared" ca="1" si="16"/>
        <v>222</v>
      </c>
      <c r="L126" s="307">
        <f t="shared" ca="1" si="17"/>
        <v>77</v>
      </c>
      <c r="M126" s="307"/>
      <c r="N126" s="307">
        <f t="shared" ca="1" si="18"/>
        <v>1173</v>
      </c>
      <c r="O126" s="307">
        <f t="shared" ca="1" si="19"/>
        <v>75</v>
      </c>
      <c r="P126" s="307"/>
      <c r="Q126" s="307">
        <f t="shared" ca="1" si="20"/>
        <v>63</v>
      </c>
      <c r="R126" s="307">
        <f t="shared" ca="1" si="21"/>
        <v>84</v>
      </c>
      <c r="S126" s="307"/>
      <c r="T126" s="307">
        <f t="shared" ca="1" si="22"/>
        <v>3758</v>
      </c>
      <c r="U126" s="307">
        <f t="shared" ca="1" si="23"/>
        <v>78</v>
      </c>
      <c r="V126" s="33"/>
    </row>
    <row r="127" spans="1:29" x14ac:dyDescent="0.3">
      <c r="A127" s="126" t="s">
        <v>102</v>
      </c>
      <c r="C127" s="53" t="s">
        <v>347</v>
      </c>
      <c r="D127" s="53"/>
      <c r="E127" s="307">
        <f t="shared" ca="1" si="12"/>
        <v>893</v>
      </c>
      <c r="F127" s="307">
        <f t="shared" ca="1" si="13"/>
        <v>70</v>
      </c>
      <c r="G127" s="307"/>
      <c r="H127" s="307">
        <f t="shared" ca="1" si="14"/>
        <v>378</v>
      </c>
      <c r="I127" s="307">
        <f t="shared" ca="1" si="15"/>
        <v>79</v>
      </c>
      <c r="J127" s="307"/>
      <c r="K127" s="307">
        <f t="shared" ca="1" si="16"/>
        <v>2398</v>
      </c>
      <c r="L127" s="307">
        <f t="shared" ca="1" si="17"/>
        <v>74</v>
      </c>
      <c r="M127" s="307"/>
      <c r="N127" s="307">
        <f t="shared" ca="1" si="18"/>
        <v>908</v>
      </c>
      <c r="O127" s="307">
        <f t="shared" ca="1" si="19"/>
        <v>75</v>
      </c>
      <c r="P127" s="307"/>
      <c r="Q127" s="307">
        <f t="shared" ca="1" si="20"/>
        <v>31</v>
      </c>
      <c r="R127" s="307" t="str">
        <f t="shared" ca="1" si="21"/>
        <v>x</v>
      </c>
      <c r="S127" s="307"/>
      <c r="T127" s="307">
        <f t="shared" ca="1" si="22"/>
        <v>5009</v>
      </c>
      <c r="U127" s="307">
        <f t="shared" ca="1" si="23"/>
        <v>73</v>
      </c>
      <c r="V127" s="33"/>
    </row>
    <row r="128" spans="1:29" x14ac:dyDescent="0.3">
      <c r="A128" s="126" t="s">
        <v>103</v>
      </c>
      <c r="C128" s="53" t="s">
        <v>348</v>
      </c>
      <c r="D128" s="53"/>
      <c r="E128" s="307">
        <f t="shared" ca="1" si="12"/>
        <v>1122</v>
      </c>
      <c r="F128" s="307">
        <f t="shared" ca="1" si="13"/>
        <v>74</v>
      </c>
      <c r="G128" s="307"/>
      <c r="H128" s="307">
        <f t="shared" ca="1" si="14"/>
        <v>455</v>
      </c>
      <c r="I128" s="307">
        <f t="shared" ca="1" si="15"/>
        <v>72</v>
      </c>
      <c r="J128" s="307"/>
      <c r="K128" s="307">
        <f t="shared" ca="1" si="16"/>
        <v>183</v>
      </c>
      <c r="L128" s="307">
        <f t="shared" ca="1" si="17"/>
        <v>67</v>
      </c>
      <c r="M128" s="307"/>
      <c r="N128" s="307">
        <f t="shared" ca="1" si="18"/>
        <v>1345</v>
      </c>
      <c r="O128" s="307">
        <f t="shared" ca="1" si="19"/>
        <v>71</v>
      </c>
      <c r="P128" s="307"/>
      <c r="Q128" s="307">
        <f t="shared" ca="1" si="20"/>
        <v>58</v>
      </c>
      <c r="R128" s="307">
        <f t="shared" ca="1" si="21"/>
        <v>81</v>
      </c>
      <c r="S128" s="307"/>
      <c r="T128" s="307">
        <f t="shared" ca="1" si="22"/>
        <v>3594</v>
      </c>
      <c r="U128" s="307">
        <f t="shared" ca="1" si="23"/>
        <v>72</v>
      </c>
      <c r="V128" s="33"/>
    </row>
    <row r="129" spans="1:29" x14ac:dyDescent="0.3">
      <c r="A129" s="126" t="s">
        <v>104</v>
      </c>
      <c r="C129" s="53" t="s">
        <v>349</v>
      </c>
      <c r="D129" s="53"/>
      <c r="E129" s="307">
        <f t="shared" ca="1" si="12"/>
        <v>570</v>
      </c>
      <c r="F129" s="307">
        <f t="shared" ca="1" si="13"/>
        <v>67</v>
      </c>
      <c r="G129" s="307"/>
      <c r="H129" s="307">
        <f t="shared" ca="1" si="14"/>
        <v>262</v>
      </c>
      <c r="I129" s="307">
        <f t="shared" ca="1" si="15"/>
        <v>69</v>
      </c>
      <c r="J129" s="307"/>
      <c r="K129" s="307">
        <f t="shared" ca="1" si="16"/>
        <v>2193</v>
      </c>
      <c r="L129" s="307">
        <f t="shared" ca="1" si="17"/>
        <v>66</v>
      </c>
      <c r="M129" s="307"/>
      <c r="N129" s="307">
        <f t="shared" ca="1" si="18"/>
        <v>297</v>
      </c>
      <c r="O129" s="307">
        <f t="shared" ca="1" si="19"/>
        <v>65</v>
      </c>
      <c r="P129" s="307"/>
      <c r="Q129" s="307">
        <f t="shared" ca="1" si="20"/>
        <v>23</v>
      </c>
      <c r="R129" s="307">
        <f t="shared" ca="1" si="21"/>
        <v>74</v>
      </c>
      <c r="S129" s="307"/>
      <c r="T129" s="307">
        <f t="shared" ca="1" si="22"/>
        <v>3610</v>
      </c>
      <c r="U129" s="307">
        <f t="shared" ca="1" si="23"/>
        <v>66</v>
      </c>
      <c r="V129" s="33"/>
    </row>
    <row r="130" spans="1:29" x14ac:dyDescent="0.3">
      <c r="A130" s="126" t="s">
        <v>105</v>
      </c>
      <c r="C130" s="53" t="s">
        <v>350</v>
      </c>
      <c r="D130" s="53"/>
      <c r="E130" s="307">
        <f t="shared" ca="1" si="12"/>
        <v>1479</v>
      </c>
      <c r="F130" s="307">
        <f t="shared" ca="1" si="13"/>
        <v>80</v>
      </c>
      <c r="G130" s="307"/>
      <c r="H130" s="307">
        <f t="shared" ca="1" si="14"/>
        <v>394</v>
      </c>
      <c r="I130" s="307">
        <f t="shared" ca="1" si="15"/>
        <v>71</v>
      </c>
      <c r="J130" s="307"/>
      <c r="K130" s="307">
        <f t="shared" ca="1" si="16"/>
        <v>458</v>
      </c>
      <c r="L130" s="307">
        <f t="shared" ca="1" si="17"/>
        <v>68</v>
      </c>
      <c r="M130" s="307"/>
      <c r="N130" s="307">
        <f t="shared" ca="1" si="18"/>
        <v>486</v>
      </c>
      <c r="O130" s="307">
        <f t="shared" ca="1" si="19"/>
        <v>68</v>
      </c>
      <c r="P130" s="307"/>
      <c r="Q130" s="307">
        <f t="shared" ca="1" si="20"/>
        <v>23</v>
      </c>
      <c r="R130" s="307">
        <f t="shared" ca="1" si="21"/>
        <v>78</v>
      </c>
      <c r="S130" s="307"/>
      <c r="T130" s="307">
        <f t="shared" ca="1" si="22"/>
        <v>3270</v>
      </c>
      <c r="U130" s="307">
        <f t="shared" ca="1" si="23"/>
        <v>74</v>
      </c>
      <c r="V130" s="33"/>
    </row>
    <row r="131" spans="1:29" x14ac:dyDescent="0.3">
      <c r="A131" s="126" t="s">
        <v>106</v>
      </c>
      <c r="C131" s="53" t="s">
        <v>351</v>
      </c>
      <c r="D131" s="53"/>
      <c r="E131" s="307">
        <f t="shared" ca="1" si="12"/>
        <v>439</v>
      </c>
      <c r="F131" s="307">
        <f t="shared" ca="1" si="13"/>
        <v>74</v>
      </c>
      <c r="G131" s="307"/>
      <c r="H131" s="307">
        <f t="shared" ca="1" si="14"/>
        <v>171</v>
      </c>
      <c r="I131" s="307">
        <f t="shared" ca="1" si="15"/>
        <v>81</v>
      </c>
      <c r="J131" s="307"/>
      <c r="K131" s="307">
        <f t="shared" ca="1" si="16"/>
        <v>208</v>
      </c>
      <c r="L131" s="307">
        <f t="shared" ca="1" si="17"/>
        <v>72</v>
      </c>
      <c r="M131" s="307"/>
      <c r="N131" s="307">
        <f t="shared" ca="1" si="18"/>
        <v>183</v>
      </c>
      <c r="O131" s="307">
        <f t="shared" ca="1" si="19"/>
        <v>67</v>
      </c>
      <c r="P131" s="307"/>
      <c r="Q131" s="307">
        <f t="shared" ca="1" si="20"/>
        <v>14</v>
      </c>
      <c r="R131" s="307">
        <f t="shared" ca="1" si="21"/>
        <v>71</v>
      </c>
      <c r="S131" s="307"/>
      <c r="T131" s="307">
        <f t="shared" ca="1" si="22"/>
        <v>1489</v>
      </c>
      <c r="U131" s="307">
        <f t="shared" ca="1" si="23"/>
        <v>69</v>
      </c>
      <c r="V131" s="33"/>
    </row>
    <row r="132" spans="1:29" ht="5.25" customHeight="1" x14ac:dyDescent="0.3">
      <c r="A132" s="176"/>
      <c r="C132" s="53"/>
      <c r="D132" s="53"/>
      <c r="E132" s="306"/>
      <c r="F132" s="306"/>
      <c r="G132" s="306"/>
      <c r="H132" s="306"/>
      <c r="I132" s="306"/>
      <c r="J132" s="306"/>
      <c r="K132" s="306"/>
      <c r="L132" s="306"/>
      <c r="M132" s="306"/>
      <c r="N132" s="306"/>
      <c r="O132" s="306"/>
      <c r="P132" s="306"/>
      <c r="Q132" s="306"/>
      <c r="R132" s="306"/>
      <c r="S132" s="306"/>
      <c r="T132" s="306"/>
      <c r="U132" s="306"/>
      <c r="V132" s="33"/>
    </row>
    <row r="133" spans="1:29" s="39" customFormat="1" x14ac:dyDescent="0.3">
      <c r="A133" s="184" t="s">
        <v>107</v>
      </c>
      <c r="C133" s="51" t="s">
        <v>352</v>
      </c>
      <c r="D133" s="51"/>
      <c r="E133" s="306">
        <f t="shared" ca="1" si="12"/>
        <v>31620</v>
      </c>
      <c r="F133" s="306">
        <f t="shared" ca="1" si="13"/>
        <v>73</v>
      </c>
      <c r="G133" s="306"/>
      <c r="H133" s="306">
        <f t="shared" ca="1" si="14"/>
        <v>7300</v>
      </c>
      <c r="I133" s="306">
        <f t="shared" ca="1" si="15"/>
        <v>76</v>
      </c>
      <c r="J133" s="306"/>
      <c r="K133" s="306">
        <f t="shared" ca="1" si="16"/>
        <v>14910</v>
      </c>
      <c r="L133" s="306">
        <f t="shared" ca="1" si="17"/>
        <v>74</v>
      </c>
      <c r="M133" s="306"/>
      <c r="N133" s="306">
        <f t="shared" ca="1" si="18"/>
        <v>9790</v>
      </c>
      <c r="O133" s="306">
        <f t="shared" ca="1" si="19"/>
        <v>70</v>
      </c>
      <c r="P133" s="306"/>
      <c r="Q133" s="306">
        <f t="shared" ca="1" si="20"/>
        <v>650</v>
      </c>
      <c r="R133" s="306">
        <f t="shared" ca="1" si="21"/>
        <v>78</v>
      </c>
      <c r="S133" s="306"/>
      <c r="T133" s="306">
        <f t="shared" ca="1" si="22"/>
        <v>70440</v>
      </c>
      <c r="U133" s="306">
        <f t="shared" ca="1" si="23"/>
        <v>72</v>
      </c>
      <c r="V133" s="26"/>
      <c r="AC133" s="92"/>
    </row>
    <row r="134" spans="1:29" x14ac:dyDescent="0.3">
      <c r="A134" s="126" t="s">
        <v>108</v>
      </c>
      <c r="C134" s="53" t="s">
        <v>353</v>
      </c>
      <c r="D134" s="53"/>
      <c r="E134" s="307">
        <f t="shared" ca="1" si="12"/>
        <v>1422</v>
      </c>
      <c r="F134" s="307">
        <f t="shared" ca="1" si="13"/>
        <v>67</v>
      </c>
      <c r="G134" s="307"/>
      <c r="H134" s="307">
        <f t="shared" ca="1" si="14"/>
        <v>335</v>
      </c>
      <c r="I134" s="307">
        <f t="shared" ca="1" si="15"/>
        <v>74</v>
      </c>
      <c r="J134" s="307"/>
      <c r="K134" s="307">
        <f t="shared" ca="1" si="16"/>
        <v>931</v>
      </c>
      <c r="L134" s="307">
        <f t="shared" ca="1" si="17"/>
        <v>70</v>
      </c>
      <c r="M134" s="307"/>
      <c r="N134" s="307">
        <f t="shared" ca="1" si="18"/>
        <v>936</v>
      </c>
      <c r="O134" s="307">
        <f t="shared" ca="1" si="19"/>
        <v>71</v>
      </c>
      <c r="P134" s="307"/>
      <c r="Q134" s="307">
        <f t="shared" ca="1" si="20"/>
        <v>16</v>
      </c>
      <c r="R134" s="307">
        <f t="shared" ca="1" si="21"/>
        <v>63</v>
      </c>
      <c r="S134" s="307"/>
      <c r="T134" s="307">
        <f t="shared" ca="1" si="22"/>
        <v>3798</v>
      </c>
      <c r="U134" s="307">
        <f t="shared" ca="1" si="23"/>
        <v>69</v>
      </c>
      <c r="V134" s="33"/>
    </row>
    <row r="135" spans="1:29" x14ac:dyDescent="0.3">
      <c r="A135" s="126" t="s">
        <v>109</v>
      </c>
      <c r="C135" s="53" t="s">
        <v>354</v>
      </c>
      <c r="D135" s="53"/>
      <c r="E135" s="307">
        <f t="shared" ca="1" si="12"/>
        <v>2489</v>
      </c>
      <c r="F135" s="307">
        <f t="shared" ca="1" si="13"/>
        <v>75</v>
      </c>
      <c r="G135" s="307"/>
      <c r="H135" s="307">
        <f t="shared" ca="1" si="14"/>
        <v>464</v>
      </c>
      <c r="I135" s="307">
        <f t="shared" ca="1" si="15"/>
        <v>75</v>
      </c>
      <c r="J135" s="307"/>
      <c r="K135" s="307">
        <f t="shared" ca="1" si="16"/>
        <v>496</v>
      </c>
      <c r="L135" s="307">
        <f t="shared" ca="1" si="17"/>
        <v>71</v>
      </c>
      <c r="M135" s="307"/>
      <c r="N135" s="307">
        <f t="shared" ca="1" si="18"/>
        <v>438</v>
      </c>
      <c r="O135" s="307">
        <f t="shared" ca="1" si="19"/>
        <v>69</v>
      </c>
      <c r="P135" s="307"/>
      <c r="Q135" s="307">
        <f t="shared" ca="1" si="20"/>
        <v>70</v>
      </c>
      <c r="R135" s="307">
        <f t="shared" ca="1" si="21"/>
        <v>83</v>
      </c>
      <c r="S135" s="307"/>
      <c r="T135" s="307">
        <f t="shared" ca="1" si="22"/>
        <v>4598</v>
      </c>
      <c r="U135" s="307">
        <f t="shared" ca="1" si="23"/>
        <v>72</v>
      </c>
      <c r="V135" s="33"/>
    </row>
    <row r="136" spans="1:29" x14ac:dyDescent="0.3">
      <c r="A136" s="126" t="s">
        <v>110</v>
      </c>
      <c r="C136" s="53" t="s">
        <v>355</v>
      </c>
      <c r="D136" s="53"/>
      <c r="E136" s="307">
        <f t="shared" ca="1" si="12"/>
        <v>2117</v>
      </c>
      <c r="F136" s="307">
        <f t="shared" ca="1" si="13"/>
        <v>76</v>
      </c>
      <c r="G136" s="307"/>
      <c r="H136" s="307">
        <f t="shared" ca="1" si="14"/>
        <v>295</v>
      </c>
      <c r="I136" s="307">
        <f t="shared" ca="1" si="15"/>
        <v>77</v>
      </c>
      <c r="J136" s="307"/>
      <c r="K136" s="307">
        <f t="shared" ca="1" si="16"/>
        <v>250</v>
      </c>
      <c r="L136" s="307">
        <f t="shared" ca="1" si="17"/>
        <v>77</v>
      </c>
      <c r="M136" s="307"/>
      <c r="N136" s="307">
        <f t="shared" ca="1" si="18"/>
        <v>502</v>
      </c>
      <c r="O136" s="307">
        <f t="shared" ca="1" si="19"/>
        <v>77</v>
      </c>
      <c r="P136" s="307"/>
      <c r="Q136" s="307">
        <f t="shared" ca="1" si="20"/>
        <v>58</v>
      </c>
      <c r="R136" s="307">
        <f t="shared" ca="1" si="21"/>
        <v>72</v>
      </c>
      <c r="S136" s="307"/>
      <c r="T136" s="307">
        <f t="shared" ca="1" si="22"/>
        <v>3337</v>
      </c>
      <c r="U136" s="307">
        <f t="shared" ca="1" si="23"/>
        <v>76</v>
      </c>
      <c r="V136" s="33"/>
    </row>
    <row r="137" spans="1:29" x14ac:dyDescent="0.3">
      <c r="A137" s="126" t="s">
        <v>111</v>
      </c>
      <c r="C137" s="53" t="s">
        <v>356</v>
      </c>
      <c r="D137" s="53"/>
      <c r="E137" s="307">
        <f t="shared" ca="1" si="12"/>
        <v>1064</v>
      </c>
      <c r="F137" s="307">
        <f t="shared" ca="1" si="13"/>
        <v>69</v>
      </c>
      <c r="G137" s="307"/>
      <c r="H137" s="307">
        <f t="shared" ca="1" si="14"/>
        <v>340</v>
      </c>
      <c r="I137" s="307">
        <f t="shared" ca="1" si="15"/>
        <v>76</v>
      </c>
      <c r="J137" s="307"/>
      <c r="K137" s="307">
        <f t="shared" ca="1" si="16"/>
        <v>1105</v>
      </c>
      <c r="L137" s="307">
        <f t="shared" ca="1" si="17"/>
        <v>72</v>
      </c>
      <c r="M137" s="307"/>
      <c r="N137" s="307">
        <f t="shared" ca="1" si="18"/>
        <v>856</v>
      </c>
      <c r="O137" s="307">
        <f t="shared" ca="1" si="19"/>
        <v>66</v>
      </c>
      <c r="P137" s="307"/>
      <c r="Q137" s="307">
        <f t="shared" ca="1" si="20"/>
        <v>13</v>
      </c>
      <c r="R137" s="307">
        <f t="shared" ca="1" si="21"/>
        <v>69</v>
      </c>
      <c r="S137" s="307"/>
      <c r="T137" s="307">
        <f t="shared" ca="1" si="22"/>
        <v>3947</v>
      </c>
      <c r="U137" s="307">
        <f t="shared" ca="1" si="23"/>
        <v>68</v>
      </c>
      <c r="V137" s="33"/>
    </row>
    <row r="138" spans="1:29" x14ac:dyDescent="0.3">
      <c r="A138" s="126" t="s">
        <v>112</v>
      </c>
      <c r="C138" s="53" t="s">
        <v>357</v>
      </c>
      <c r="D138" s="53"/>
      <c r="E138" s="307">
        <f t="shared" ca="1" si="12"/>
        <v>2739</v>
      </c>
      <c r="F138" s="307">
        <f t="shared" ca="1" si="13"/>
        <v>78</v>
      </c>
      <c r="G138" s="307"/>
      <c r="H138" s="307">
        <f t="shared" ca="1" si="14"/>
        <v>506</v>
      </c>
      <c r="I138" s="307">
        <f t="shared" ca="1" si="15"/>
        <v>77</v>
      </c>
      <c r="J138" s="307"/>
      <c r="K138" s="307">
        <f t="shared" ca="1" si="16"/>
        <v>222</v>
      </c>
      <c r="L138" s="307">
        <f t="shared" ca="1" si="17"/>
        <v>79</v>
      </c>
      <c r="M138" s="307"/>
      <c r="N138" s="307">
        <f t="shared" ca="1" si="18"/>
        <v>301</v>
      </c>
      <c r="O138" s="307">
        <f t="shared" ca="1" si="19"/>
        <v>69</v>
      </c>
      <c r="P138" s="307"/>
      <c r="Q138" s="307">
        <f t="shared" ca="1" si="20"/>
        <v>73</v>
      </c>
      <c r="R138" s="307">
        <f t="shared" ca="1" si="21"/>
        <v>81</v>
      </c>
      <c r="S138" s="307"/>
      <c r="T138" s="307">
        <f t="shared" ca="1" si="22"/>
        <v>4130</v>
      </c>
      <c r="U138" s="307">
        <f t="shared" ca="1" si="23"/>
        <v>77</v>
      </c>
      <c r="V138" s="33"/>
    </row>
    <row r="139" spans="1:29" x14ac:dyDescent="0.3">
      <c r="A139" s="126" t="s">
        <v>113</v>
      </c>
      <c r="C139" s="53" t="s">
        <v>358</v>
      </c>
      <c r="D139" s="53"/>
      <c r="E139" s="307">
        <f t="shared" ca="1" si="12"/>
        <v>1859</v>
      </c>
      <c r="F139" s="307">
        <f t="shared" ca="1" si="13"/>
        <v>72</v>
      </c>
      <c r="G139" s="307"/>
      <c r="H139" s="307">
        <f t="shared" ca="1" si="14"/>
        <v>762</v>
      </c>
      <c r="I139" s="307">
        <f t="shared" ca="1" si="15"/>
        <v>73</v>
      </c>
      <c r="J139" s="307"/>
      <c r="K139" s="307">
        <f t="shared" ca="1" si="16"/>
        <v>856</v>
      </c>
      <c r="L139" s="307">
        <f t="shared" ca="1" si="17"/>
        <v>73</v>
      </c>
      <c r="M139" s="307"/>
      <c r="N139" s="307">
        <f t="shared" ca="1" si="18"/>
        <v>1242</v>
      </c>
      <c r="O139" s="307">
        <f t="shared" ca="1" si="19"/>
        <v>72</v>
      </c>
      <c r="P139" s="307"/>
      <c r="Q139" s="307">
        <f t="shared" ca="1" si="20"/>
        <v>32</v>
      </c>
      <c r="R139" s="307">
        <f t="shared" ca="1" si="21"/>
        <v>78</v>
      </c>
      <c r="S139" s="307"/>
      <c r="T139" s="307">
        <f t="shared" ca="1" si="22"/>
        <v>5052</v>
      </c>
      <c r="U139" s="307">
        <f t="shared" ca="1" si="23"/>
        <v>72</v>
      </c>
      <c r="V139" s="33"/>
    </row>
    <row r="140" spans="1:29" x14ac:dyDescent="0.3">
      <c r="A140" s="126" t="s">
        <v>114</v>
      </c>
      <c r="C140" s="53" t="s">
        <v>359</v>
      </c>
      <c r="D140" s="53"/>
      <c r="E140" s="307">
        <f t="shared" ref="E140:E193" ca="1" si="24">VLOOKUP($A140,INDIRECT($AC$18),7+$AC$20+$AC$22,FALSE)</f>
        <v>1406</v>
      </c>
      <c r="F140" s="307">
        <f t="shared" ref="F140:F193" ca="1" si="25">VLOOKUP($A140,INDIRECT($AC$18),4+$AC$20+$AC$22,FALSE)</f>
        <v>72</v>
      </c>
      <c r="G140" s="307"/>
      <c r="H140" s="307">
        <f t="shared" ref="H140:H193" ca="1" si="26">VLOOKUP($A140,INDIRECT($AC$18),25+$AC$20+$AC$22,FALSE)</f>
        <v>453</v>
      </c>
      <c r="I140" s="307">
        <f t="shared" ref="I140:I193" ca="1" si="27">VLOOKUP($A140,INDIRECT($AC$18),22+$AC$20+$AC$22,FALSE)</f>
        <v>77</v>
      </c>
      <c r="J140" s="307"/>
      <c r="K140" s="307">
        <f t="shared" ref="K140:K193" ca="1" si="28">VLOOKUP($A140,INDIRECT($AC$18),43+$AC$20+$AC$22,FALSE)</f>
        <v>1320</v>
      </c>
      <c r="L140" s="307">
        <f t="shared" ref="L140:L193" ca="1" si="29">VLOOKUP($A140,INDIRECT($AC$18),40+$AC$20+$AC$22,FALSE)</f>
        <v>73</v>
      </c>
      <c r="M140" s="307"/>
      <c r="N140" s="307">
        <f t="shared" ref="N140:N193" ca="1" si="30">VLOOKUP($A140,INDIRECT($AC$18),61+$AC$20+$AC$22,FALSE)</f>
        <v>569</v>
      </c>
      <c r="O140" s="307">
        <f t="shared" ref="O140:O193" ca="1" si="31">VLOOKUP($A140,INDIRECT($AC$18),58+$AC$20+$AC$22,FALSE)</f>
        <v>65</v>
      </c>
      <c r="P140" s="307"/>
      <c r="Q140" s="307">
        <f t="shared" ref="Q140:Q193" ca="1" si="32">VLOOKUP($A140,INDIRECT($AC$18),79+$AC$20+$AC$22,FALSE)</f>
        <v>22</v>
      </c>
      <c r="R140" s="307">
        <f t="shared" ref="R140:R193" ca="1" si="33">VLOOKUP($A140,INDIRECT($AC$18),76+$AC$20+$AC$22,FALSE)</f>
        <v>73</v>
      </c>
      <c r="S140" s="307"/>
      <c r="T140" s="307">
        <f t="shared" ref="T140:T193" ca="1" si="34">VLOOKUP($A140,INDIRECT($AC$18),97+$AC$20+$AC$22,FALSE)</f>
        <v>4515</v>
      </c>
      <c r="U140" s="307">
        <f t="shared" ref="U140:U193" ca="1" si="35">VLOOKUP($A140,INDIRECT($AC$18),94+$AC$20+$AC$22,FALSE)</f>
        <v>70</v>
      </c>
      <c r="V140" s="33"/>
    </row>
    <row r="141" spans="1:29" x14ac:dyDescent="0.3">
      <c r="A141" s="126" t="s">
        <v>115</v>
      </c>
      <c r="C141" s="53" t="s">
        <v>360</v>
      </c>
      <c r="D141" s="53"/>
      <c r="E141" s="307">
        <f t="shared" ca="1" si="24"/>
        <v>2252</v>
      </c>
      <c r="F141" s="307">
        <f t="shared" ca="1" si="25"/>
        <v>66</v>
      </c>
      <c r="G141" s="307"/>
      <c r="H141" s="307">
        <f t="shared" ca="1" si="26"/>
        <v>527</v>
      </c>
      <c r="I141" s="307">
        <f t="shared" ca="1" si="27"/>
        <v>77</v>
      </c>
      <c r="J141" s="307"/>
      <c r="K141" s="307">
        <f t="shared" ca="1" si="28"/>
        <v>391</v>
      </c>
      <c r="L141" s="307">
        <f t="shared" ca="1" si="29"/>
        <v>71</v>
      </c>
      <c r="M141" s="307"/>
      <c r="N141" s="307">
        <f t="shared" ca="1" si="30"/>
        <v>1007</v>
      </c>
      <c r="O141" s="307">
        <f t="shared" ca="1" si="31"/>
        <v>65</v>
      </c>
      <c r="P141" s="307"/>
      <c r="Q141" s="307">
        <f t="shared" ca="1" si="32"/>
        <v>28</v>
      </c>
      <c r="R141" s="307">
        <f t="shared" ca="1" si="33"/>
        <v>71</v>
      </c>
      <c r="S141" s="307"/>
      <c r="T141" s="307">
        <f t="shared" ca="1" si="34"/>
        <v>4668</v>
      </c>
      <c r="U141" s="307">
        <f t="shared" ca="1" si="35"/>
        <v>67</v>
      </c>
      <c r="V141" s="33"/>
    </row>
    <row r="142" spans="1:29" x14ac:dyDescent="0.3">
      <c r="A142" s="126" t="s">
        <v>116</v>
      </c>
      <c r="C142" s="53" t="s">
        <v>361</v>
      </c>
      <c r="D142" s="53"/>
      <c r="E142" s="307">
        <f t="shared" ca="1" si="24"/>
        <v>1560</v>
      </c>
      <c r="F142" s="307">
        <f t="shared" ca="1" si="25"/>
        <v>77</v>
      </c>
      <c r="G142" s="307"/>
      <c r="H142" s="307">
        <f t="shared" ca="1" si="26"/>
        <v>430</v>
      </c>
      <c r="I142" s="307">
        <f t="shared" ca="1" si="27"/>
        <v>83</v>
      </c>
      <c r="J142" s="307"/>
      <c r="K142" s="307">
        <f t="shared" ca="1" si="28"/>
        <v>357</v>
      </c>
      <c r="L142" s="307">
        <f t="shared" ca="1" si="29"/>
        <v>80</v>
      </c>
      <c r="M142" s="307"/>
      <c r="N142" s="307">
        <f t="shared" ca="1" si="30"/>
        <v>1103</v>
      </c>
      <c r="O142" s="307">
        <f t="shared" ca="1" si="31"/>
        <v>77</v>
      </c>
      <c r="P142" s="307"/>
      <c r="Q142" s="307">
        <f t="shared" ca="1" si="32"/>
        <v>67</v>
      </c>
      <c r="R142" s="307">
        <f t="shared" ca="1" si="33"/>
        <v>82</v>
      </c>
      <c r="S142" s="307"/>
      <c r="T142" s="307">
        <f t="shared" ca="1" si="34"/>
        <v>3730</v>
      </c>
      <c r="U142" s="307">
        <f t="shared" ca="1" si="35"/>
        <v>77</v>
      </c>
      <c r="V142" s="33"/>
    </row>
    <row r="143" spans="1:29" x14ac:dyDescent="0.3">
      <c r="A143" s="126" t="s">
        <v>117</v>
      </c>
      <c r="C143" s="52" t="s">
        <v>362</v>
      </c>
      <c r="D143" s="52"/>
      <c r="E143" s="307">
        <f t="shared" ca="1" si="24"/>
        <v>898</v>
      </c>
      <c r="F143" s="307">
        <f t="shared" ca="1" si="25"/>
        <v>67</v>
      </c>
      <c r="G143" s="307"/>
      <c r="H143" s="307">
        <f t="shared" ca="1" si="26"/>
        <v>268</v>
      </c>
      <c r="I143" s="307">
        <f t="shared" ca="1" si="27"/>
        <v>70</v>
      </c>
      <c r="J143" s="307"/>
      <c r="K143" s="307">
        <f t="shared" ca="1" si="28"/>
        <v>1515</v>
      </c>
      <c r="L143" s="307">
        <f t="shared" ca="1" si="29"/>
        <v>77</v>
      </c>
      <c r="M143" s="307"/>
      <c r="N143" s="307">
        <f t="shared" ca="1" si="30"/>
        <v>250</v>
      </c>
      <c r="O143" s="307">
        <f t="shared" ca="1" si="31"/>
        <v>65</v>
      </c>
      <c r="P143" s="307"/>
      <c r="Q143" s="307">
        <f t="shared" ca="1" si="32"/>
        <v>10</v>
      </c>
      <c r="R143" s="307" t="str">
        <f t="shared" ca="1" si="33"/>
        <v>x</v>
      </c>
      <c r="S143" s="307"/>
      <c r="T143" s="307">
        <f t="shared" ca="1" si="34"/>
        <v>3187</v>
      </c>
      <c r="U143" s="307">
        <f t="shared" ca="1" si="35"/>
        <v>71</v>
      </c>
      <c r="V143" s="33"/>
    </row>
    <row r="144" spans="1:29" x14ac:dyDescent="0.3">
      <c r="A144" s="126" t="s">
        <v>118</v>
      </c>
      <c r="C144" s="53" t="s">
        <v>363</v>
      </c>
      <c r="D144" s="53"/>
      <c r="E144" s="307">
        <f t="shared" ca="1" si="24"/>
        <v>2305</v>
      </c>
      <c r="F144" s="307">
        <f t="shared" ca="1" si="25"/>
        <v>72</v>
      </c>
      <c r="G144" s="307"/>
      <c r="H144" s="307">
        <f t="shared" ca="1" si="26"/>
        <v>261</v>
      </c>
      <c r="I144" s="307">
        <f t="shared" ca="1" si="27"/>
        <v>70</v>
      </c>
      <c r="J144" s="307"/>
      <c r="K144" s="307">
        <f t="shared" ca="1" si="28"/>
        <v>283</v>
      </c>
      <c r="L144" s="307">
        <f t="shared" ca="1" si="29"/>
        <v>76</v>
      </c>
      <c r="M144" s="307"/>
      <c r="N144" s="307">
        <f t="shared" ca="1" si="30"/>
        <v>320</v>
      </c>
      <c r="O144" s="307">
        <f t="shared" ca="1" si="31"/>
        <v>67</v>
      </c>
      <c r="P144" s="307"/>
      <c r="Q144" s="307">
        <f t="shared" ca="1" si="32"/>
        <v>26</v>
      </c>
      <c r="R144" s="307">
        <f t="shared" ca="1" si="33"/>
        <v>85</v>
      </c>
      <c r="S144" s="307"/>
      <c r="T144" s="307">
        <f t="shared" ca="1" si="34"/>
        <v>3315</v>
      </c>
      <c r="U144" s="307">
        <f t="shared" ca="1" si="35"/>
        <v>71</v>
      </c>
      <c r="V144" s="33"/>
    </row>
    <row r="145" spans="1:29" x14ac:dyDescent="0.3">
      <c r="A145" s="126" t="s">
        <v>119</v>
      </c>
      <c r="C145" s="53" t="s">
        <v>364</v>
      </c>
      <c r="D145" s="53"/>
      <c r="E145" s="307">
        <f t="shared" ca="1" si="24"/>
        <v>1619</v>
      </c>
      <c r="F145" s="307">
        <f t="shared" ca="1" si="25"/>
        <v>70</v>
      </c>
      <c r="G145" s="307"/>
      <c r="H145" s="307">
        <f t="shared" ca="1" si="26"/>
        <v>464</v>
      </c>
      <c r="I145" s="307">
        <f t="shared" ca="1" si="27"/>
        <v>72</v>
      </c>
      <c r="J145" s="307"/>
      <c r="K145" s="307">
        <f t="shared" ca="1" si="28"/>
        <v>1285</v>
      </c>
      <c r="L145" s="307">
        <f t="shared" ca="1" si="29"/>
        <v>75</v>
      </c>
      <c r="M145" s="307"/>
      <c r="N145" s="307">
        <f t="shared" ca="1" si="30"/>
        <v>388</v>
      </c>
      <c r="O145" s="307">
        <f t="shared" ca="1" si="31"/>
        <v>70</v>
      </c>
      <c r="P145" s="307"/>
      <c r="Q145" s="307">
        <f t="shared" ca="1" si="32"/>
        <v>10</v>
      </c>
      <c r="R145" s="307" t="str">
        <f t="shared" ca="1" si="33"/>
        <v>x</v>
      </c>
      <c r="S145" s="307"/>
      <c r="T145" s="307">
        <f t="shared" ca="1" si="34"/>
        <v>4278</v>
      </c>
      <c r="U145" s="307">
        <f t="shared" ca="1" si="35"/>
        <v>71</v>
      </c>
      <c r="V145" s="33"/>
    </row>
    <row r="146" spans="1:29" x14ac:dyDescent="0.3">
      <c r="A146" s="126" t="s">
        <v>120</v>
      </c>
      <c r="C146" s="53" t="s">
        <v>365</v>
      </c>
      <c r="D146" s="53"/>
      <c r="E146" s="307">
        <f t="shared" ca="1" si="24"/>
        <v>1245</v>
      </c>
      <c r="F146" s="307">
        <f t="shared" ca="1" si="25"/>
        <v>69</v>
      </c>
      <c r="G146" s="307"/>
      <c r="H146" s="307">
        <f t="shared" ca="1" si="26"/>
        <v>281</v>
      </c>
      <c r="I146" s="307">
        <f t="shared" ca="1" si="27"/>
        <v>77</v>
      </c>
      <c r="J146" s="307"/>
      <c r="K146" s="307">
        <f t="shared" ca="1" si="28"/>
        <v>1265</v>
      </c>
      <c r="L146" s="307">
        <f t="shared" ca="1" si="29"/>
        <v>73</v>
      </c>
      <c r="M146" s="307"/>
      <c r="N146" s="307">
        <f t="shared" ca="1" si="30"/>
        <v>354</v>
      </c>
      <c r="O146" s="307">
        <f t="shared" ca="1" si="31"/>
        <v>62</v>
      </c>
      <c r="P146" s="307"/>
      <c r="Q146" s="307">
        <f t="shared" ca="1" si="32"/>
        <v>21</v>
      </c>
      <c r="R146" s="307">
        <f t="shared" ca="1" si="33"/>
        <v>86</v>
      </c>
      <c r="S146" s="307"/>
      <c r="T146" s="307">
        <f t="shared" ca="1" si="34"/>
        <v>3641</v>
      </c>
      <c r="U146" s="307">
        <f t="shared" ca="1" si="35"/>
        <v>69</v>
      </c>
      <c r="V146" s="33"/>
    </row>
    <row r="147" spans="1:29" x14ac:dyDescent="0.3">
      <c r="A147" s="126" t="s">
        <v>121</v>
      </c>
      <c r="C147" s="53" t="s">
        <v>366</v>
      </c>
      <c r="D147" s="53"/>
      <c r="E147" s="307">
        <f t="shared" ca="1" si="24"/>
        <v>1287</v>
      </c>
      <c r="F147" s="307">
        <f t="shared" ca="1" si="25"/>
        <v>77</v>
      </c>
      <c r="G147" s="307"/>
      <c r="H147" s="307">
        <f t="shared" ca="1" si="26"/>
        <v>239</v>
      </c>
      <c r="I147" s="307">
        <f t="shared" ca="1" si="27"/>
        <v>84</v>
      </c>
      <c r="J147" s="307"/>
      <c r="K147" s="307">
        <f t="shared" ca="1" si="28"/>
        <v>228</v>
      </c>
      <c r="L147" s="307">
        <f t="shared" ca="1" si="29"/>
        <v>73</v>
      </c>
      <c r="M147" s="307"/>
      <c r="N147" s="307">
        <f t="shared" ca="1" si="30"/>
        <v>44</v>
      </c>
      <c r="O147" s="307">
        <f t="shared" ca="1" si="31"/>
        <v>64</v>
      </c>
      <c r="P147" s="307"/>
      <c r="Q147" s="307">
        <f t="shared" ca="1" si="32"/>
        <v>42</v>
      </c>
      <c r="R147" s="307">
        <f t="shared" ca="1" si="33"/>
        <v>79</v>
      </c>
      <c r="S147" s="307"/>
      <c r="T147" s="307">
        <f t="shared" ca="1" si="34"/>
        <v>2029</v>
      </c>
      <c r="U147" s="307">
        <f t="shared" ca="1" si="35"/>
        <v>76</v>
      </c>
      <c r="V147" s="33"/>
    </row>
    <row r="148" spans="1:29" x14ac:dyDescent="0.3">
      <c r="A148" s="126" t="s">
        <v>122</v>
      </c>
      <c r="C148" s="53" t="s">
        <v>367</v>
      </c>
      <c r="D148" s="53"/>
      <c r="E148" s="307">
        <f t="shared" ca="1" si="24"/>
        <v>1314</v>
      </c>
      <c r="F148" s="307">
        <f t="shared" ca="1" si="25"/>
        <v>73</v>
      </c>
      <c r="G148" s="307"/>
      <c r="H148" s="307">
        <f t="shared" ca="1" si="26"/>
        <v>305</v>
      </c>
      <c r="I148" s="307">
        <f t="shared" ca="1" si="27"/>
        <v>76</v>
      </c>
      <c r="J148" s="307"/>
      <c r="K148" s="307">
        <f t="shared" ca="1" si="28"/>
        <v>461</v>
      </c>
      <c r="L148" s="307">
        <f t="shared" ca="1" si="29"/>
        <v>74</v>
      </c>
      <c r="M148" s="307"/>
      <c r="N148" s="307">
        <f t="shared" ca="1" si="30"/>
        <v>297</v>
      </c>
      <c r="O148" s="307">
        <f t="shared" ca="1" si="31"/>
        <v>68</v>
      </c>
      <c r="P148" s="307"/>
      <c r="Q148" s="307">
        <f t="shared" ca="1" si="32"/>
        <v>24</v>
      </c>
      <c r="R148" s="307">
        <f t="shared" ca="1" si="33"/>
        <v>75</v>
      </c>
      <c r="S148" s="307"/>
      <c r="T148" s="307">
        <f t="shared" ca="1" si="34"/>
        <v>2549</v>
      </c>
      <c r="U148" s="307">
        <f t="shared" ca="1" si="35"/>
        <v>73</v>
      </c>
      <c r="V148" s="33"/>
    </row>
    <row r="149" spans="1:29" x14ac:dyDescent="0.3">
      <c r="A149" s="126" t="s">
        <v>123</v>
      </c>
      <c r="C149" s="53" t="s">
        <v>368</v>
      </c>
      <c r="D149" s="53"/>
      <c r="E149" s="307">
        <f t="shared" ca="1" si="24"/>
        <v>1049</v>
      </c>
      <c r="F149" s="307">
        <f t="shared" ca="1" si="25"/>
        <v>70</v>
      </c>
      <c r="G149" s="307"/>
      <c r="H149" s="307">
        <f t="shared" ca="1" si="26"/>
        <v>354</v>
      </c>
      <c r="I149" s="307">
        <f t="shared" ca="1" si="27"/>
        <v>75</v>
      </c>
      <c r="J149" s="307"/>
      <c r="K149" s="307">
        <f t="shared" ca="1" si="28"/>
        <v>2415</v>
      </c>
      <c r="L149" s="307">
        <f t="shared" ca="1" si="29"/>
        <v>75</v>
      </c>
      <c r="M149" s="307"/>
      <c r="N149" s="307">
        <f t="shared" ca="1" si="30"/>
        <v>384</v>
      </c>
      <c r="O149" s="307">
        <f t="shared" ca="1" si="31"/>
        <v>65</v>
      </c>
      <c r="P149" s="307"/>
      <c r="Q149" s="307">
        <f t="shared" ca="1" si="32"/>
        <v>24</v>
      </c>
      <c r="R149" s="307">
        <f t="shared" ca="1" si="33"/>
        <v>71</v>
      </c>
      <c r="S149" s="307"/>
      <c r="T149" s="307">
        <f t="shared" ca="1" si="34"/>
        <v>4527</v>
      </c>
      <c r="U149" s="307">
        <f t="shared" ca="1" si="35"/>
        <v>72</v>
      </c>
      <c r="V149" s="33"/>
    </row>
    <row r="150" spans="1:29" x14ac:dyDescent="0.3">
      <c r="A150" s="126" t="s">
        <v>124</v>
      </c>
      <c r="C150" s="53" t="s">
        <v>369</v>
      </c>
      <c r="D150" s="53"/>
      <c r="E150" s="307">
        <f t="shared" ca="1" si="24"/>
        <v>1834</v>
      </c>
      <c r="F150" s="307">
        <f t="shared" ca="1" si="25"/>
        <v>79</v>
      </c>
      <c r="G150" s="307"/>
      <c r="H150" s="307">
        <f t="shared" ca="1" si="26"/>
        <v>280</v>
      </c>
      <c r="I150" s="307">
        <f t="shared" ca="1" si="27"/>
        <v>80</v>
      </c>
      <c r="J150" s="307"/>
      <c r="K150" s="307">
        <f t="shared" ca="1" si="28"/>
        <v>185</v>
      </c>
      <c r="L150" s="307">
        <f t="shared" ca="1" si="29"/>
        <v>78</v>
      </c>
      <c r="M150" s="307"/>
      <c r="N150" s="307">
        <f t="shared" ca="1" si="30"/>
        <v>45</v>
      </c>
      <c r="O150" s="307">
        <f t="shared" ca="1" si="31"/>
        <v>64</v>
      </c>
      <c r="P150" s="307"/>
      <c r="Q150" s="307">
        <f t="shared" ca="1" si="32"/>
        <v>23</v>
      </c>
      <c r="R150" s="307">
        <f t="shared" ca="1" si="33"/>
        <v>87</v>
      </c>
      <c r="S150" s="307"/>
      <c r="T150" s="307">
        <f t="shared" ca="1" si="34"/>
        <v>2689</v>
      </c>
      <c r="U150" s="307">
        <f t="shared" ca="1" si="35"/>
        <v>78</v>
      </c>
      <c r="V150" s="33"/>
    </row>
    <row r="151" spans="1:29" x14ac:dyDescent="0.3">
      <c r="A151" s="126" t="s">
        <v>125</v>
      </c>
      <c r="C151" s="53" t="s">
        <v>370</v>
      </c>
      <c r="D151" s="53"/>
      <c r="E151" s="307">
        <f t="shared" ca="1" si="24"/>
        <v>1630</v>
      </c>
      <c r="F151" s="307">
        <f t="shared" ca="1" si="25"/>
        <v>69</v>
      </c>
      <c r="G151" s="307"/>
      <c r="H151" s="307">
        <f t="shared" ca="1" si="26"/>
        <v>264</v>
      </c>
      <c r="I151" s="307">
        <f t="shared" ca="1" si="27"/>
        <v>70</v>
      </c>
      <c r="J151" s="307"/>
      <c r="K151" s="307">
        <f t="shared" ca="1" si="28"/>
        <v>427</v>
      </c>
      <c r="L151" s="307">
        <f t="shared" ca="1" si="29"/>
        <v>69</v>
      </c>
      <c r="M151" s="307"/>
      <c r="N151" s="307">
        <f t="shared" ca="1" si="30"/>
        <v>156</v>
      </c>
      <c r="O151" s="307">
        <f t="shared" ca="1" si="31"/>
        <v>63</v>
      </c>
      <c r="P151" s="307"/>
      <c r="Q151" s="307">
        <f t="shared" ca="1" si="32"/>
        <v>57</v>
      </c>
      <c r="R151" s="307">
        <f t="shared" ca="1" si="33"/>
        <v>82</v>
      </c>
      <c r="S151" s="307"/>
      <c r="T151" s="307">
        <f t="shared" ca="1" si="34"/>
        <v>2634</v>
      </c>
      <c r="U151" s="307">
        <f t="shared" ca="1" si="35"/>
        <v>68</v>
      </c>
      <c r="V151" s="33"/>
    </row>
    <row r="152" spans="1:29" ht="10.5" customHeight="1" x14ac:dyDescent="0.3">
      <c r="A152" s="126" t="s">
        <v>126</v>
      </c>
      <c r="C152" s="53" t="s">
        <v>371</v>
      </c>
      <c r="D152" s="53"/>
      <c r="E152" s="307">
        <f t="shared" ca="1" si="24"/>
        <v>1534</v>
      </c>
      <c r="F152" s="307">
        <f t="shared" ca="1" si="25"/>
        <v>74</v>
      </c>
      <c r="G152" s="307"/>
      <c r="H152" s="307">
        <f t="shared" ca="1" si="26"/>
        <v>471</v>
      </c>
      <c r="I152" s="307">
        <f t="shared" ca="1" si="27"/>
        <v>76</v>
      </c>
      <c r="J152" s="307"/>
      <c r="K152" s="307">
        <f t="shared" ca="1" si="28"/>
        <v>917</v>
      </c>
      <c r="L152" s="307">
        <f t="shared" ca="1" si="29"/>
        <v>73</v>
      </c>
      <c r="M152" s="307"/>
      <c r="N152" s="307">
        <f t="shared" ca="1" si="30"/>
        <v>596</v>
      </c>
      <c r="O152" s="307">
        <f t="shared" ca="1" si="31"/>
        <v>72</v>
      </c>
      <c r="P152" s="307"/>
      <c r="Q152" s="307">
        <f t="shared" ca="1" si="32"/>
        <v>36</v>
      </c>
      <c r="R152" s="307">
        <f t="shared" ca="1" si="33"/>
        <v>67</v>
      </c>
      <c r="S152" s="307"/>
      <c r="T152" s="307">
        <f t="shared" ca="1" si="34"/>
        <v>3820</v>
      </c>
      <c r="U152" s="307">
        <f t="shared" ca="1" si="35"/>
        <v>72</v>
      </c>
      <c r="V152" s="33"/>
    </row>
    <row r="153" spans="1:29" ht="5.25" customHeight="1" x14ac:dyDescent="0.3">
      <c r="A153" s="176"/>
      <c r="C153" s="53"/>
      <c r="D153" s="53"/>
      <c r="E153" s="306"/>
      <c r="F153" s="306"/>
      <c r="G153" s="306"/>
      <c r="H153" s="306"/>
      <c r="I153" s="306"/>
      <c r="J153" s="306"/>
      <c r="K153" s="306"/>
      <c r="L153" s="306"/>
      <c r="M153" s="306"/>
      <c r="N153" s="306"/>
      <c r="O153" s="306"/>
      <c r="P153" s="306"/>
      <c r="Q153" s="306"/>
      <c r="R153" s="306"/>
      <c r="S153" s="306"/>
      <c r="T153" s="306"/>
      <c r="U153" s="306"/>
      <c r="V153" s="33"/>
    </row>
    <row r="154" spans="1:29" s="39" customFormat="1" x14ac:dyDescent="0.3">
      <c r="A154" s="176" t="s">
        <v>127</v>
      </c>
      <c r="C154" s="46" t="s">
        <v>372</v>
      </c>
      <c r="D154" s="46"/>
      <c r="E154" s="306">
        <f t="shared" ca="1" si="24"/>
        <v>86270</v>
      </c>
      <c r="F154" s="306">
        <f t="shared" ca="1" si="25"/>
        <v>74</v>
      </c>
      <c r="G154" s="306"/>
      <c r="H154" s="306">
        <f t="shared" ca="1" si="26"/>
        <v>6470</v>
      </c>
      <c r="I154" s="306">
        <f t="shared" ca="1" si="27"/>
        <v>75</v>
      </c>
      <c r="J154" s="306"/>
      <c r="K154" s="306">
        <f t="shared" ca="1" si="28"/>
        <v>7680</v>
      </c>
      <c r="L154" s="306">
        <f t="shared" ca="1" si="29"/>
        <v>70</v>
      </c>
      <c r="M154" s="306"/>
      <c r="N154" s="306">
        <f t="shared" ca="1" si="30"/>
        <v>2580</v>
      </c>
      <c r="O154" s="306">
        <f t="shared" ca="1" si="31"/>
        <v>70</v>
      </c>
      <c r="P154" s="306"/>
      <c r="Q154" s="306">
        <f t="shared" ca="1" si="32"/>
        <v>450</v>
      </c>
      <c r="R154" s="306">
        <f t="shared" ca="1" si="33"/>
        <v>76</v>
      </c>
      <c r="S154" s="306"/>
      <c r="T154" s="306">
        <f t="shared" ca="1" si="34"/>
        <v>107820</v>
      </c>
      <c r="U154" s="306">
        <f t="shared" ca="1" si="35"/>
        <v>73</v>
      </c>
      <c r="V154" s="26"/>
      <c r="AC154" s="92"/>
    </row>
    <row r="155" spans="1:29" ht="5.25" customHeight="1" x14ac:dyDescent="0.3">
      <c r="A155" s="126"/>
      <c r="C155" s="43"/>
      <c r="D155" s="43"/>
      <c r="E155" s="306"/>
      <c r="F155" s="306"/>
      <c r="G155" s="306"/>
      <c r="H155" s="306"/>
      <c r="I155" s="306"/>
      <c r="J155" s="306"/>
      <c r="K155" s="306"/>
      <c r="L155" s="306"/>
      <c r="M155" s="306"/>
      <c r="N155" s="306"/>
      <c r="O155" s="306"/>
      <c r="P155" s="306"/>
      <c r="Q155" s="306"/>
      <c r="R155" s="306"/>
      <c r="S155" s="306"/>
      <c r="T155" s="306"/>
      <c r="U155" s="306"/>
      <c r="V155" s="33"/>
    </row>
    <row r="156" spans="1:29" x14ac:dyDescent="0.3">
      <c r="A156" s="126" t="s">
        <v>128</v>
      </c>
      <c r="C156" s="43" t="s">
        <v>373</v>
      </c>
      <c r="D156" s="43"/>
      <c r="E156" s="307">
        <f t="shared" ca="1" si="24"/>
        <v>1252</v>
      </c>
      <c r="F156" s="307">
        <f t="shared" ca="1" si="25"/>
        <v>72</v>
      </c>
      <c r="G156" s="307"/>
      <c r="H156" s="307">
        <f t="shared" ca="1" si="26"/>
        <v>88</v>
      </c>
      <c r="I156" s="307">
        <f t="shared" ca="1" si="27"/>
        <v>84</v>
      </c>
      <c r="J156" s="307"/>
      <c r="K156" s="307">
        <f t="shared" ca="1" si="28"/>
        <v>90</v>
      </c>
      <c r="L156" s="307">
        <f t="shared" ca="1" si="29"/>
        <v>73</v>
      </c>
      <c r="M156" s="307"/>
      <c r="N156" s="307">
        <f t="shared" ca="1" si="30"/>
        <v>27</v>
      </c>
      <c r="O156" s="307">
        <f t="shared" ca="1" si="31"/>
        <v>85</v>
      </c>
      <c r="P156" s="307"/>
      <c r="Q156" s="307">
        <f t="shared" ca="1" si="32"/>
        <v>6</v>
      </c>
      <c r="R156" s="307" t="str">
        <f t="shared" ca="1" si="33"/>
        <v>x</v>
      </c>
      <c r="S156" s="307"/>
      <c r="T156" s="307">
        <f t="shared" ca="1" si="34"/>
        <v>1491</v>
      </c>
      <c r="U156" s="307">
        <f t="shared" ca="1" si="35"/>
        <v>73</v>
      </c>
      <c r="V156" s="33"/>
    </row>
    <row r="157" spans="1:29" x14ac:dyDescent="0.3">
      <c r="A157" s="126" t="s">
        <v>129</v>
      </c>
      <c r="C157" s="43" t="s">
        <v>374</v>
      </c>
      <c r="D157" s="43"/>
      <c r="E157" s="307">
        <f t="shared" ca="1" si="24"/>
        <v>2172</v>
      </c>
      <c r="F157" s="307">
        <f t="shared" ca="1" si="25"/>
        <v>71</v>
      </c>
      <c r="G157" s="307"/>
      <c r="H157" s="307">
        <f t="shared" ca="1" si="26"/>
        <v>253</v>
      </c>
      <c r="I157" s="307">
        <f t="shared" ca="1" si="27"/>
        <v>70</v>
      </c>
      <c r="J157" s="307"/>
      <c r="K157" s="307">
        <f t="shared" ca="1" si="28"/>
        <v>110</v>
      </c>
      <c r="L157" s="307">
        <f t="shared" ca="1" si="29"/>
        <v>58</v>
      </c>
      <c r="M157" s="307"/>
      <c r="N157" s="307">
        <f t="shared" ca="1" si="30"/>
        <v>49</v>
      </c>
      <c r="O157" s="307">
        <f t="shared" ca="1" si="31"/>
        <v>65</v>
      </c>
      <c r="P157" s="307"/>
      <c r="Q157" s="307">
        <f t="shared" ca="1" si="32"/>
        <v>23</v>
      </c>
      <c r="R157" s="307">
        <f t="shared" ca="1" si="33"/>
        <v>70</v>
      </c>
      <c r="S157" s="307"/>
      <c r="T157" s="307">
        <f t="shared" ca="1" si="34"/>
        <v>2783</v>
      </c>
      <c r="U157" s="307">
        <f t="shared" ca="1" si="35"/>
        <v>69</v>
      </c>
      <c r="V157" s="33"/>
    </row>
    <row r="158" spans="1:29" x14ac:dyDescent="0.3">
      <c r="A158" s="126" t="s">
        <v>130</v>
      </c>
      <c r="C158" s="43" t="s">
        <v>375</v>
      </c>
      <c r="D158" s="43"/>
      <c r="E158" s="307">
        <f t="shared" ca="1" si="24"/>
        <v>4726</v>
      </c>
      <c r="F158" s="307">
        <f t="shared" ca="1" si="25"/>
        <v>75</v>
      </c>
      <c r="G158" s="307"/>
      <c r="H158" s="307">
        <f t="shared" ca="1" si="26"/>
        <v>560</v>
      </c>
      <c r="I158" s="307">
        <f t="shared" ca="1" si="27"/>
        <v>71</v>
      </c>
      <c r="J158" s="307"/>
      <c r="K158" s="307">
        <f t="shared" ca="1" si="28"/>
        <v>943</v>
      </c>
      <c r="L158" s="307">
        <f t="shared" ca="1" si="29"/>
        <v>61</v>
      </c>
      <c r="M158" s="307"/>
      <c r="N158" s="307">
        <f t="shared" ca="1" si="30"/>
        <v>125</v>
      </c>
      <c r="O158" s="307">
        <f t="shared" ca="1" si="31"/>
        <v>66</v>
      </c>
      <c r="P158" s="307"/>
      <c r="Q158" s="307">
        <f t="shared" ca="1" si="32"/>
        <v>19</v>
      </c>
      <c r="R158" s="307">
        <f t="shared" ca="1" si="33"/>
        <v>74</v>
      </c>
      <c r="S158" s="307"/>
      <c r="T158" s="307">
        <f t="shared" ca="1" si="34"/>
        <v>6516</v>
      </c>
      <c r="U158" s="307">
        <f t="shared" ca="1" si="35"/>
        <v>72</v>
      </c>
      <c r="V158" s="33"/>
    </row>
    <row r="159" spans="1:29" x14ac:dyDescent="0.3">
      <c r="A159" s="126" t="s">
        <v>131</v>
      </c>
      <c r="C159" s="43" t="s">
        <v>376</v>
      </c>
      <c r="D159" s="43"/>
      <c r="E159" s="307">
        <f t="shared" ca="1" si="24"/>
        <v>5078</v>
      </c>
      <c r="F159" s="307">
        <f t="shared" ca="1" si="25"/>
        <v>76</v>
      </c>
      <c r="G159" s="307"/>
      <c r="H159" s="307">
        <f t="shared" ca="1" si="26"/>
        <v>272</v>
      </c>
      <c r="I159" s="307">
        <f t="shared" ca="1" si="27"/>
        <v>76</v>
      </c>
      <c r="J159" s="307"/>
      <c r="K159" s="307">
        <f t="shared" ca="1" si="28"/>
        <v>107</v>
      </c>
      <c r="L159" s="307">
        <f t="shared" ca="1" si="29"/>
        <v>65</v>
      </c>
      <c r="M159" s="307"/>
      <c r="N159" s="307">
        <f t="shared" ca="1" si="30"/>
        <v>28</v>
      </c>
      <c r="O159" s="307">
        <f t="shared" ca="1" si="31"/>
        <v>71</v>
      </c>
      <c r="P159" s="307"/>
      <c r="Q159" s="307">
        <f t="shared" ca="1" si="32"/>
        <v>18</v>
      </c>
      <c r="R159" s="307">
        <f t="shared" ca="1" si="33"/>
        <v>67</v>
      </c>
      <c r="S159" s="307"/>
      <c r="T159" s="307">
        <f t="shared" ca="1" si="34"/>
        <v>5663</v>
      </c>
      <c r="U159" s="307">
        <f t="shared" ca="1" si="35"/>
        <v>76</v>
      </c>
      <c r="V159" s="33"/>
    </row>
    <row r="160" spans="1:29" x14ac:dyDescent="0.3">
      <c r="A160" s="126" t="s">
        <v>132</v>
      </c>
      <c r="C160" s="43" t="s">
        <v>377</v>
      </c>
      <c r="D160" s="43"/>
      <c r="E160" s="307">
        <f t="shared" ca="1" si="24"/>
        <v>14157</v>
      </c>
      <c r="F160" s="307">
        <f t="shared" ca="1" si="25"/>
        <v>75</v>
      </c>
      <c r="G160" s="307"/>
      <c r="H160" s="307">
        <f t="shared" ca="1" si="26"/>
        <v>642</v>
      </c>
      <c r="I160" s="307">
        <f t="shared" ca="1" si="27"/>
        <v>76</v>
      </c>
      <c r="J160" s="307"/>
      <c r="K160" s="307">
        <f t="shared" ca="1" si="28"/>
        <v>476</v>
      </c>
      <c r="L160" s="307">
        <f t="shared" ca="1" si="29"/>
        <v>70</v>
      </c>
      <c r="M160" s="307"/>
      <c r="N160" s="307">
        <f t="shared" ca="1" si="30"/>
        <v>209</v>
      </c>
      <c r="O160" s="307">
        <f t="shared" ca="1" si="31"/>
        <v>70</v>
      </c>
      <c r="P160" s="307"/>
      <c r="Q160" s="307">
        <f t="shared" ca="1" si="32"/>
        <v>55</v>
      </c>
      <c r="R160" s="307">
        <f t="shared" ca="1" si="33"/>
        <v>71</v>
      </c>
      <c r="S160" s="307"/>
      <c r="T160" s="307">
        <f t="shared" ca="1" si="34"/>
        <v>15997</v>
      </c>
      <c r="U160" s="307">
        <f t="shared" ca="1" si="35"/>
        <v>75</v>
      </c>
      <c r="V160" s="33"/>
    </row>
    <row r="161" spans="1:29" x14ac:dyDescent="0.3">
      <c r="A161" s="126" t="s">
        <v>133</v>
      </c>
      <c r="C161" s="43" t="s">
        <v>378</v>
      </c>
      <c r="D161" s="43"/>
      <c r="E161" s="307">
        <f t="shared" ca="1" si="24"/>
        <v>1287</v>
      </c>
      <c r="F161" s="307">
        <f t="shared" ca="1" si="25"/>
        <v>71</v>
      </c>
      <c r="G161" s="307"/>
      <c r="H161" s="307">
        <f t="shared" ca="1" si="26"/>
        <v>36</v>
      </c>
      <c r="I161" s="307">
        <f t="shared" ca="1" si="27"/>
        <v>75</v>
      </c>
      <c r="J161" s="307"/>
      <c r="K161" s="307">
        <f t="shared" ca="1" si="28"/>
        <v>10</v>
      </c>
      <c r="L161" s="307">
        <f t="shared" ca="1" si="29"/>
        <v>50</v>
      </c>
      <c r="M161" s="307"/>
      <c r="N161" s="307" t="str">
        <f t="shared" ca="1" si="30"/>
        <v>x</v>
      </c>
      <c r="O161" s="307" t="str">
        <f t="shared" ca="1" si="31"/>
        <v>x</v>
      </c>
      <c r="P161" s="307"/>
      <c r="Q161" s="307">
        <f t="shared" ca="1" si="32"/>
        <v>4</v>
      </c>
      <c r="R161" s="307" t="str">
        <f t="shared" ca="1" si="33"/>
        <v>x</v>
      </c>
      <c r="S161" s="307"/>
      <c r="T161" s="307">
        <f t="shared" ca="1" si="34"/>
        <v>1360</v>
      </c>
      <c r="U161" s="307">
        <f t="shared" ca="1" si="35"/>
        <v>70</v>
      </c>
      <c r="V161" s="33"/>
    </row>
    <row r="162" spans="1:29" x14ac:dyDescent="0.3">
      <c r="A162" s="126" t="s">
        <v>134</v>
      </c>
      <c r="C162" s="43" t="s">
        <v>379</v>
      </c>
      <c r="D162" s="43"/>
      <c r="E162" s="307">
        <f t="shared" ca="1" si="24"/>
        <v>16058</v>
      </c>
      <c r="F162" s="307">
        <f t="shared" ca="1" si="25"/>
        <v>74</v>
      </c>
      <c r="G162" s="307"/>
      <c r="H162" s="307">
        <f t="shared" ca="1" si="26"/>
        <v>964</v>
      </c>
      <c r="I162" s="307">
        <f t="shared" ca="1" si="27"/>
        <v>79</v>
      </c>
      <c r="J162" s="307"/>
      <c r="K162" s="307">
        <f t="shared" ca="1" si="28"/>
        <v>624</v>
      </c>
      <c r="L162" s="307">
        <f t="shared" ca="1" si="29"/>
        <v>73</v>
      </c>
      <c r="M162" s="307"/>
      <c r="N162" s="307">
        <f t="shared" ca="1" si="30"/>
        <v>429</v>
      </c>
      <c r="O162" s="307">
        <f t="shared" ca="1" si="31"/>
        <v>75</v>
      </c>
      <c r="P162" s="307"/>
      <c r="Q162" s="307">
        <f t="shared" ca="1" si="32"/>
        <v>64</v>
      </c>
      <c r="R162" s="307">
        <f t="shared" ca="1" si="33"/>
        <v>86</v>
      </c>
      <c r="S162" s="307"/>
      <c r="T162" s="307">
        <f t="shared" ca="1" si="34"/>
        <v>18736</v>
      </c>
      <c r="U162" s="307">
        <f t="shared" ca="1" si="35"/>
        <v>73</v>
      </c>
      <c r="V162" s="33"/>
    </row>
    <row r="163" spans="1:29" x14ac:dyDescent="0.3">
      <c r="A163" s="126" t="s">
        <v>135</v>
      </c>
      <c r="C163" s="43" t="s">
        <v>380</v>
      </c>
      <c r="D163" s="43"/>
      <c r="E163" s="307">
        <f t="shared" ca="1" si="24"/>
        <v>2963</v>
      </c>
      <c r="F163" s="307">
        <f t="shared" ca="1" si="25"/>
        <v>73</v>
      </c>
      <c r="G163" s="307"/>
      <c r="H163" s="307">
        <f t="shared" ca="1" si="26"/>
        <v>205</v>
      </c>
      <c r="I163" s="307">
        <f t="shared" ca="1" si="27"/>
        <v>69</v>
      </c>
      <c r="J163" s="307"/>
      <c r="K163" s="307">
        <f t="shared" ca="1" si="28"/>
        <v>147</v>
      </c>
      <c r="L163" s="307">
        <f t="shared" ca="1" si="29"/>
        <v>77</v>
      </c>
      <c r="M163" s="307"/>
      <c r="N163" s="307">
        <f t="shared" ca="1" si="30"/>
        <v>188</v>
      </c>
      <c r="O163" s="307">
        <f t="shared" ca="1" si="31"/>
        <v>76</v>
      </c>
      <c r="P163" s="307"/>
      <c r="Q163" s="307">
        <f t="shared" ca="1" si="32"/>
        <v>9</v>
      </c>
      <c r="R163" s="307" t="str">
        <f t="shared" ca="1" si="33"/>
        <v>x</v>
      </c>
      <c r="S163" s="307"/>
      <c r="T163" s="307">
        <f t="shared" ca="1" si="34"/>
        <v>3643</v>
      </c>
      <c r="U163" s="307">
        <f t="shared" ca="1" si="35"/>
        <v>72</v>
      </c>
      <c r="V163" s="33"/>
    </row>
    <row r="164" spans="1:29" x14ac:dyDescent="0.3">
      <c r="A164" s="126" t="s">
        <v>136</v>
      </c>
      <c r="C164" s="43" t="s">
        <v>381</v>
      </c>
      <c r="D164" s="43"/>
      <c r="E164" s="307">
        <f t="shared" ca="1" si="24"/>
        <v>2456</v>
      </c>
      <c r="F164" s="307">
        <f t="shared" ca="1" si="25"/>
        <v>72</v>
      </c>
      <c r="G164" s="307"/>
      <c r="H164" s="307">
        <f t="shared" ca="1" si="26"/>
        <v>326</v>
      </c>
      <c r="I164" s="307">
        <f t="shared" ca="1" si="27"/>
        <v>73</v>
      </c>
      <c r="J164" s="307"/>
      <c r="K164" s="307">
        <f t="shared" ca="1" si="28"/>
        <v>512</v>
      </c>
      <c r="L164" s="307">
        <f t="shared" ca="1" si="29"/>
        <v>75</v>
      </c>
      <c r="M164" s="307"/>
      <c r="N164" s="307">
        <f t="shared" ca="1" si="30"/>
        <v>456</v>
      </c>
      <c r="O164" s="307">
        <f t="shared" ca="1" si="31"/>
        <v>71</v>
      </c>
      <c r="P164" s="307"/>
      <c r="Q164" s="307">
        <f t="shared" ca="1" si="32"/>
        <v>16</v>
      </c>
      <c r="R164" s="307">
        <f t="shared" ca="1" si="33"/>
        <v>81</v>
      </c>
      <c r="S164" s="307"/>
      <c r="T164" s="307">
        <f t="shared" ca="1" si="34"/>
        <v>3917</v>
      </c>
      <c r="U164" s="307">
        <f t="shared" ca="1" si="35"/>
        <v>72</v>
      </c>
      <c r="V164" s="33"/>
    </row>
    <row r="165" spans="1:29" x14ac:dyDescent="0.3">
      <c r="A165" s="126" t="s">
        <v>137</v>
      </c>
      <c r="C165" s="43" t="s">
        <v>382</v>
      </c>
      <c r="D165" s="43"/>
      <c r="E165" s="307">
        <f t="shared" ca="1" si="24"/>
        <v>6239</v>
      </c>
      <c r="F165" s="307">
        <f t="shared" ca="1" si="25"/>
        <v>73</v>
      </c>
      <c r="G165" s="307"/>
      <c r="H165" s="307">
        <f t="shared" ca="1" si="26"/>
        <v>526</v>
      </c>
      <c r="I165" s="307">
        <f t="shared" ca="1" si="27"/>
        <v>73</v>
      </c>
      <c r="J165" s="307"/>
      <c r="K165" s="307">
        <f t="shared" ca="1" si="28"/>
        <v>460</v>
      </c>
      <c r="L165" s="307">
        <f t="shared" ca="1" si="29"/>
        <v>65</v>
      </c>
      <c r="M165" s="307"/>
      <c r="N165" s="307">
        <f t="shared" ca="1" si="30"/>
        <v>174</v>
      </c>
      <c r="O165" s="307">
        <f t="shared" ca="1" si="31"/>
        <v>66</v>
      </c>
      <c r="P165" s="307"/>
      <c r="Q165" s="307">
        <f t="shared" ca="1" si="32"/>
        <v>40</v>
      </c>
      <c r="R165" s="307">
        <f t="shared" ca="1" si="33"/>
        <v>90</v>
      </c>
      <c r="S165" s="307"/>
      <c r="T165" s="307">
        <f t="shared" ca="1" si="34"/>
        <v>7880</v>
      </c>
      <c r="U165" s="307">
        <f t="shared" ca="1" si="35"/>
        <v>71</v>
      </c>
      <c r="V165" s="33"/>
    </row>
    <row r="166" spans="1:29" x14ac:dyDescent="0.3">
      <c r="A166" s="126" t="s">
        <v>138</v>
      </c>
      <c r="C166" s="43" t="s">
        <v>383</v>
      </c>
      <c r="D166" s="43"/>
      <c r="E166" s="307">
        <f t="shared" ca="1" si="24"/>
        <v>1944</v>
      </c>
      <c r="F166" s="307">
        <f t="shared" ca="1" si="25"/>
        <v>71</v>
      </c>
      <c r="G166" s="307"/>
      <c r="H166" s="307">
        <f t="shared" ca="1" si="26"/>
        <v>125</v>
      </c>
      <c r="I166" s="307">
        <f t="shared" ca="1" si="27"/>
        <v>74</v>
      </c>
      <c r="J166" s="307"/>
      <c r="K166" s="307">
        <f t="shared" ca="1" si="28"/>
        <v>169</v>
      </c>
      <c r="L166" s="307">
        <f t="shared" ca="1" si="29"/>
        <v>66</v>
      </c>
      <c r="M166" s="307"/>
      <c r="N166" s="307">
        <f t="shared" ca="1" si="30"/>
        <v>74</v>
      </c>
      <c r="O166" s="307">
        <f t="shared" ca="1" si="31"/>
        <v>62</v>
      </c>
      <c r="P166" s="307"/>
      <c r="Q166" s="307">
        <f t="shared" ca="1" si="32"/>
        <v>20</v>
      </c>
      <c r="R166" s="307">
        <f t="shared" ca="1" si="33"/>
        <v>75</v>
      </c>
      <c r="S166" s="307"/>
      <c r="T166" s="307">
        <f t="shared" ca="1" si="34"/>
        <v>2466</v>
      </c>
      <c r="U166" s="307">
        <f t="shared" ca="1" si="35"/>
        <v>70</v>
      </c>
      <c r="V166" s="33"/>
    </row>
    <row r="167" spans="1:29" x14ac:dyDescent="0.3">
      <c r="A167" s="126" t="s">
        <v>139</v>
      </c>
      <c r="C167" s="43" t="s">
        <v>384</v>
      </c>
      <c r="D167" s="43"/>
      <c r="E167" s="307">
        <f t="shared" ca="1" si="24"/>
        <v>1047</v>
      </c>
      <c r="F167" s="307">
        <f t="shared" ca="1" si="25"/>
        <v>71</v>
      </c>
      <c r="G167" s="307"/>
      <c r="H167" s="307">
        <f t="shared" ca="1" si="26"/>
        <v>229</v>
      </c>
      <c r="I167" s="307">
        <f t="shared" ca="1" si="27"/>
        <v>70</v>
      </c>
      <c r="J167" s="307"/>
      <c r="K167" s="307">
        <f t="shared" ca="1" si="28"/>
        <v>442</v>
      </c>
      <c r="L167" s="307">
        <f t="shared" ca="1" si="29"/>
        <v>71</v>
      </c>
      <c r="M167" s="307"/>
      <c r="N167" s="307">
        <f t="shared" ca="1" si="30"/>
        <v>172</v>
      </c>
      <c r="O167" s="307">
        <f t="shared" ca="1" si="31"/>
        <v>63</v>
      </c>
      <c r="P167" s="307"/>
      <c r="Q167" s="307">
        <f t="shared" ca="1" si="32"/>
        <v>11</v>
      </c>
      <c r="R167" s="307">
        <f t="shared" ca="1" si="33"/>
        <v>64</v>
      </c>
      <c r="S167" s="307"/>
      <c r="T167" s="307">
        <f t="shared" ca="1" si="34"/>
        <v>2057</v>
      </c>
      <c r="U167" s="307">
        <f t="shared" ca="1" si="35"/>
        <v>69</v>
      </c>
      <c r="V167" s="33"/>
    </row>
    <row r="168" spans="1:29" x14ac:dyDescent="0.3">
      <c r="A168" s="126" t="s">
        <v>140</v>
      </c>
      <c r="C168" s="43" t="s">
        <v>385</v>
      </c>
      <c r="D168" s="43"/>
      <c r="E168" s="307">
        <f t="shared" ca="1" si="24"/>
        <v>718</v>
      </c>
      <c r="F168" s="307">
        <f t="shared" ca="1" si="25"/>
        <v>64</v>
      </c>
      <c r="G168" s="307"/>
      <c r="H168" s="307">
        <f t="shared" ca="1" si="26"/>
        <v>248</v>
      </c>
      <c r="I168" s="307">
        <f t="shared" ca="1" si="27"/>
        <v>73</v>
      </c>
      <c r="J168" s="307"/>
      <c r="K168" s="307">
        <f t="shared" ca="1" si="28"/>
        <v>1183</v>
      </c>
      <c r="L168" s="307">
        <f t="shared" ca="1" si="29"/>
        <v>73</v>
      </c>
      <c r="M168" s="307"/>
      <c r="N168" s="307">
        <f t="shared" ca="1" si="30"/>
        <v>153</v>
      </c>
      <c r="O168" s="307">
        <f t="shared" ca="1" si="31"/>
        <v>73</v>
      </c>
      <c r="P168" s="307"/>
      <c r="Q168" s="307">
        <f t="shared" ca="1" si="32"/>
        <v>4</v>
      </c>
      <c r="R168" s="307" t="str">
        <f t="shared" ca="1" si="33"/>
        <v>x</v>
      </c>
      <c r="S168" s="307"/>
      <c r="T168" s="307">
        <f t="shared" ca="1" si="34"/>
        <v>2468</v>
      </c>
      <c r="U168" s="307">
        <f t="shared" ca="1" si="35"/>
        <v>70</v>
      </c>
      <c r="V168" s="33"/>
    </row>
    <row r="169" spans="1:29" x14ac:dyDescent="0.3">
      <c r="A169" s="126" t="s">
        <v>141</v>
      </c>
      <c r="C169" s="43" t="s">
        <v>386</v>
      </c>
      <c r="D169" s="43"/>
      <c r="E169" s="307">
        <f t="shared" ca="1" si="24"/>
        <v>2235</v>
      </c>
      <c r="F169" s="307">
        <f t="shared" ca="1" si="25"/>
        <v>69</v>
      </c>
      <c r="G169" s="307"/>
      <c r="H169" s="307">
        <f t="shared" ca="1" si="26"/>
        <v>198</v>
      </c>
      <c r="I169" s="307">
        <f t="shared" ca="1" si="27"/>
        <v>66</v>
      </c>
      <c r="J169" s="307"/>
      <c r="K169" s="307">
        <f t="shared" ca="1" si="28"/>
        <v>411</v>
      </c>
      <c r="L169" s="307">
        <f t="shared" ca="1" si="29"/>
        <v>68</v>
      </c>
      <c r="M169" s="307"/>
      <c r="N169" s="307">
        <f t="shared" ca="1" si="30"/>
        <v>95</v>
      </c>
      <c r="O169" s="307">
        <f t="shared" ca="1" si="31"/>
        <v>79</v>
      </c>
      <c r="P169" s="307"/>
      <c r="Q169" s="307">
        <f t="shared" ca="1" si="32"/>
        <v>22</v>
      </c>
      <c r="R169" s="307">
        <f t="shared" ca="1" si="33"/>
        <v>82</v>
      </c>
      <c r="S169" s="307"/>
      <c r="T169" s="307">
        <f t="shared" ca="1" si="34"/>
        <v>3032</v>
      </c>
      <c r="U169" s="307">
        <f t="shared" ca="1" si="35"/>
        <v>69</v>
      </c>
      <c r="V169" s="33"/>
    </row>
    <row r="170" spans="1:29" x14ac:dyDescent="0.3">
      <c r="A170" s="126" t="s">
        <v>142</v>
      </c>
      <c r="C170" s="43" t="s">
        <v>387</v>
      </c>
      <c r="D170" s="43"/>
      <c r="E170" s="307">
        <f t="shared" ca="1" si="24"/>
        <v>11098</v>
      </c>
      <c r="F170" s="307">
        <f t="shared" ca="1" si="25"/>
        <v>77</v>
      </c>
      <c r="G170" s="307"/>
      <c r="H170" s="307">
        <f t="shared" ca="1" si="26"/>
        <v>907</v>
      </c>
      <c r="I170" s="307">
        <f t="shared" ca="1" si="27"/>
        <v>80</v>
      </c>
      <c r="J170" s="307"/>
      <c r="K170" s="307">
        <f t="shared" ca="1" si="28"/>
        <v>910</v>
      </c>
      <c r="L170" s="307">
        <f t="shared" ca="1" si="29"/>
        <v>73</v>
      </c>
      <c r="M170" s="307"/>
      <c r="N170" s="307">
        <f t="shared" ca="1" si="30"/>
        <v>207</v>
      </c>
      <c r="O170" s="307">
        <f t="shared" ca="1" si="31"/>
        <v>71</v>
      </c>
      <c r="P170" s="307"/>
      <c r="Q170" s="307">
        <f t="shared" ca="1" si="32"/>
        <v>67</v>
      </c>
      <c r="R170" s="307">
        <f t="shared" ca="1" si="33"/>
        <v>85</v>
      </c>
      <c r="S170" s="307"/>
      <c r="T170" s="307">
        <f t="shared" ca="1" si="34"/>
        <v>14019</v>
      </c>
      <c r="U170" s="307">
        <f t="shared" ca="1" si="35"/>
        <v>77</v>
      </c>
      <c r="V170" s="33"/>
    </row>
    <row r="171" spans="1:29" x14ac:dyDescent="0.3">
      <c r="A171" s="126" t="s">
        <v>143</v>
      </c>
      <c r="C171" s="43" t="s">
        <v>388</v>
      </c>
      <c r="D171" s="43"/>
      <c r="E171" s="307">
        <f t="shared" ca="1" si="24"/>
        <v>1702</v>
      </c>
      <c r="F171" s="307">
        <f t="shared" ca="1" si="25"/>
        <v>76</v>
      </c>
      <c r="G171" s="307"/>
      <c r="H171" s="307">
        <f t="shared" ca="1" si="26"/>
        <v>96</v>
      </c>
      <c r="I171" s="307">
        <f t="shared" ca="1" si="27"/>
        <v>76</v>
      </c>
      <c r="J171" s="307"/>
      <c r="K171" s="307">
        <f t="shared" ca="1" si="28"/>
        <v>79</v>
      </c>
      <c r="L171" s="307">
        <f t="shared" ca="1" si="29"/>
        <v>73</v>
      </c>
      <c r="M171" s="307"/>
      <c r="N171" s="307">
        <f t="shared" ca="1" si="30"/>
        <v>25</v>
      </c>
      <c r="O171" s="307">
        <f t="shared" ca="1" si="31"/>
        <v>56</v>
      </c>
      <c r="P171" s="307"/>
      <c r="Q171" s="307">
        <f t="shared" ca="1" si="32"/>
        <v>8</v>
      </c>
      <c r="R171" s="307" t="str">
        <f t="shared" ca="1" si="33"/>
        <v>x</v>
      </c>
      <c r="S171" s="307"/>
      <c r="T171" s="307">
        <f t="shared" ca="1" si="34"/>
        <v>1987</v>
      </c>
      <c r="U171" s="307">
        <f t="shared" ca="1" si="35"/>
        <v>75</v>
      </c>
      <c r="V171" s="33"/>
    </row>
    <row r="172" spans="1:29" x14ac:dyDescent="0.3">
      <c r="A172" s="126" t="s">
        <v>144</v>
      </c>
      <c r="C172" s="43" t="s">
        <v>389</v>
      </c>
      <c r="D172" s="43"/>
      <c r="E172" s="307">
        <f t="shared" ca="1" si="24"/>
        <v>8300</v>
      </c>
      <c r="F172" s="307">
        <f t="shared" ca="1" si="25"/>
        <v>70</v>
      </c>
      <c r="G172" s="307"/>
      <c r="H172" s="307">
        <f t="shared" ca="1" si="26"/>
        <v>491</v>
      </c>
      <c r="I172" s="307">
        <f t="shared" ca="1" si="27"/>
        <v>69</v>
      </c>
      <c r="J172" s="307"/>
      <c r="K172" s="307">
        <f t="shared" ca="1" si="28"/>
        <v>473</v>
      </c>
      <c r="L172" s="307">
        <f t="shared" ca="1" si="29"/>
        <v>62</v>
      </c>
      <c r="M172" s="307"/>
      <c r="N172" s="307">
        <f t="shared" ca="1" si="30"/>
        <v>120</v>
      </c>
      <c r="O172" s="307">
        <f t="shared" ca="1" si="31"/>
        <v>48</v>
      </c>
      <c r="P172" s="307"/>
      <c r="Q172" s="307">
        <f t="shared" ca="1" si="32"/>
        <v>33</v>
      </c>
      <c r="R172" s="307">
        <f t="shared" ca="1" si="33"/>
        <v>61</v>
      </c>
      <c r="S172" s="307"/>
      <c r="T172" s="307">
        <f t="shared" ca="1" si="34"/>
        <v>9803</v>
      </c>
      <c r="U172" s="307">
        <f t="shared" ca="1" si="35"/>
        <v>69</v>
      </c>
      <c r="V172" s="33"/>
    </row>
    <row r="173" spans="1:29" x14ac:dyDescent="0.3">
      <c r="A173" s="126" t="s">
        <v>145</v>
      </c>
      <c r="C173" s="43" t="s">
        <v>390</v>
      </c>
      <c r="D173" s="43"/>
      <c r="E173" s="307">
        <f t="shared" ca="1" si="24"/>
        <v>1219</v>
      </c>
      <c r="F173" s="307">
        <f t="shared" ca="1" si="25"/>
        <v>78</v>
      </c>
      <c r="G173" s="307"/>
      <c r="H173" s="307">
        <f t="shared" ca="1" si="26"/>
        <v>132</v>
      </c>
      <c r="I173" s="307">
        <f t="shared" ca="1" si="27"/>
        <v>75</v>
      </c>
      <c r="J173" s="307"/>
      <c r="K173" s="307">
        <f t="shared" ca="1" si="28"/>
        <v>249</v>
      </c>
      <c r="L173" s="307">
        <f t="shared" ca="1" si="29"/>
        <v>72</v>
      </c>
      <c r="M173" s="307"/>
      <c r="N173" s="307">
        <f t="shared" ca="1" si="30"/>
        <v>15</v>
      </c>
      <c r="O173" s="307">
        <f t="shared" ca="1" si="31"/>
        <v>73</v>
      </c>
      <c r="P173" s="307"/>
      <c r="Q173" s="307" t="str">
        <f t="shared" ca="1" si="32"/>
        <v>x</v>
      </c>
      <c r="R173" s="307" t="str">
        <f t="shared" ca="1" si="33"/>
        <v>x</v>
      </c>
      <c r="S173" s="307"/>
      <c r="T173" s="307">
        <f t="shared" ca="1" si="34"/>
        <v>1729</v>
      </c>
      <c r="U173" s="307">
        <f t="shared" ca="1" si="35"/>
        <v>76</v>
      </c>
      <c r="V173" s="33"/>
    </row>
    <row r="174" spans="1:29" x14ac:dyDescent="0.3">
      <c r="A174" s="126" t="s">
        <v>146</v>
      </c>
      <c r="C174" s="43" t="s">
        <v>391</v>
      </c>
      <c r="D174" s="43"/>
      <c r="E174" s="307">
        <f t="shared" ca="1" si="24"/>
        <v>1621</v>
      </c>
      <c r="F174" s="307">
        <f t="shared" ca="1" si="25"/>
        <v>74</v>
      </c>
      <c r="G174" s="307"/>
      <c r="H174" s="307">
        <f t="shared" ca="1" si="26"/>
        <v>167</v>
      </c>
      <c r="I174" s="307">
        <f t="shared" ca="1" si="27"/>
        <v>82</v>
      </c>
      <c r="J174" s="307"/>
      <c r="K174" s="307">
        <f t="shared" ca="1" si="28"/>
        <v>288</v>
      </c>
      <c r="L174" s="307">
        <f t="shared" ca="1" si="29"/>
        <v>80</v>
      </c>
      <c r="M174" s="307"/>
      <c r="N174" s="307">
        <f t="shared" ca="1" si="30"/>
        <v>34</v>
      </c>
      <c r="O174" s="307">
        <f t="shared" ca="1" si="31"/>
        <v>71</v>
      </c>
      <c r="P174" s="307"/>
      <c r="Q174" s="307">
        <f t="shared" ca="1" si="32"/>
        <v>25</v>
      </c>
      <c r="R174" s="307">
        <f t="shared" ca="1" si="33"/>
        <v>60</v>
      </c>
      <c r="S174" s="307"/>
      <c r="T174" s="307">
        <f t="shared" ca="1" si="34"/>
        <v>2276</v>
      </c>
      <c r="U174" s="307">
        <f t="shared" ca="1" si="35"/>
        <v>75</v>
      </c>
      <c r="V174" s="33"/>
    </row>
    <row r="175" spans="1:29" ht="5.25" customHeight="1" x14ac:dyDescent="0.3">
      <c r="A175" s="176"/>
      <c r="C175" s="48"/>
      <c r="D175" s="48"/>
      <c r="E175" s="306"/>
      <c r="F175" s="306"/>
      <c r="G175" s="306"/>
      <c r="H175" s="306"/>
      <c r="I175" s="306"/>
      <c r="J175" s="306"/>
      <c r="K175" s="306"/>
      <c r="L175" s="306"/>
      <c r="M175" s="306"/>
      <c r="N175" s="306"/>
      <c r="O175" s="306"/>
      <c r="P175" s="306"/>
      <c r="Q175" s="306"/>
      <c r="R175" s="306"/>
      <c r="S175" s="306"/>
      <c r="T175" s="306"/>
      <c r="U175" s="306"/>
      <c r="V175" s="33"/>
    </row>
    <row r="176" spans="1:29" s="39" customFormat="1" x14ac:dyDescent="0.3">
      <c r="A176" s="176" t="s">
        <v>147</v>
      </c>
      <c r="C176" s="46" t="s">
        <v>392</v>
      </c>
      <c r="D176" s="46"/>
      <c r="E176" s="306">
        <f t="shared" ca="1" si="24"/>
        <v>54710</v>
      </c>
      <c r="F176" s="306">
        <f t="shared" ca="1" si="25"/>
        <v>70</v>
      </c>
      <c r="G176" s="306"/>
      <c r="H176" s="306">
        <f t="shared" ca="1" si="26"/>
        <v>2570</v>
      </c>
      <c r="I176" s="306">
        <f t="shared" ca="1" si="27"/>
        <v>68</v>
      </c>
      <c r="J176" s="306"/>
      <c r="K176" s="306">
        <f t="shared" ca="1" si="28"/>
        <v>1520</v>
      </c>
      <c r="L176" s="306">
        <f t="shared" ca="1" si="29"/>
        <v>65</v>
      </c>
      <c r="M176" s="306"/>
      <c r="N176" s="306">
        <f t="shared" ca="1" si="30"/>
        <v>970</v>
      </c>
      <c r="O176" s="306">
        <f t="shared" ca="1" si="31"/>
        <v>61</v>
      </c>
      <c r="P176" s="306"/>
      <c r="Q176" s="306">
        <f t="shared" ca="1" si="32"/>
        <v>170</v>
      </c>
      <c r="R176" s="306">
        <f t="shared" ca="1" si="33"/>
        <v>66</v>
      </c>
      <c r="S176" s="306"/>
      <c r="T176" s="306">
        <f t="shared" ca="1" si="34"/>
        <v>61920</v>
      </c>
      <c r="U176" s="306">
        <f t="shared" ca="1" si="35"/>
        <v>69</v>
      </c>
      <c r="V176" s="26"/>
      <c r="AC176" s="92"/>
    </row>
    <row r="177" spans="1:22" ht="5.25" customHeight="1" x14ac:dyDescent="0.3">
      <c r="A177" s="126"/>
      <c r="C177" s="43"/>
      <c r="D177" s="43"/>
      <c r="E177" s="306"/>
      <c r="F177" s="306"/>
      <c r="G177" s="306"/>
      <c r="H177" s="306"/>
      <c r="I177" s="306"/>
      <c r="J177" s="306"/>
      <c r="K177" s="306"/>
      <c r="L177" s="306"/>
      <c r="M177" s="306"/>
      <c r="N177" s="306"/>
      <c r="O177" s="306"/>
      <c r="P177" s="306"/>
      <c r="Q177" s="306"/>
      <c r="R177" s="306"/>
      <c r="S177" s="306"/>
      <c r="T177" s="306"/>
      <c r="U177" s="306"/>
      <c r="V177" s="33"/>
    </row>
    <row r="178" spans="1:22" x14ac:dyDescent="0.3">
      <c r="A178" s="126" t="s">
        <v>148</v>
      </c>
      <c r="C178" s="43" t="s">
        <v>393</v>
      </c>
      <c r="D178" s="43"/>
      <c r="E178" s="307">
        <f t="shared" ca="1" si="24"/>
        <v>1695</v>
      </c>
      <c r="F178" s="307">
        <f t="shared" ca="1" si="25"/>
        <v>70</v>
      </c>
      <c r="G178" s="307"/>
      <c r="H178" s="307">
        <f t="shared" ca="1" si="26"/>
        <v>105</v>
      </c>
      <c r="I178" s="307">
        <f t="shared" ca="1" si="27"/>
        <v>69</v>
      </c>
      <c r="J178" s="307"/>
      <c r="K178" s="307">
        <f t="shared" ca="1" si="28"/>
        <v>32</v>
      </c>
      <c r="L178" s="307">
        <f t="shared" ca="1" si="29"/>
        <v>63</v>
      </c>
      <c r="M178" s="307"/>
      <c r="N178" s="307">
        <f t="shared" ca="1" si="30"/>
        <v>12</v>
      </c>
      <c r="O178" s="307">
        <f t="shared" ca="1" si="31"/>
        <v>42</v>
      </c>
      <c r="P178" s="307"/>
      <c r="Q178" s="307">
        <f t="shared" ca="1" si="32"/>
        <v>7</v>
      </c>
      <c r="R178" s="307" t="str">
        <f t="shared" ca="1" si="33"/>
        <v>x</v>
      </c>
      <c r="S178" s="307"/>
      <c r="T178" s="307">
        <f t="shared" ca="1" si="34"/>
        <v>1939</v>
      </c>
      <c r="U178" s="307">
        <f t="shared" ca="1" si="35"/>
        <v>70</v>
      </c>
      <c r="V178" s="33"/>
    </row>
    <row r="179" spans="1:22" x14ac:dyDescent="0.3">
      <c r="A179" s="126" t="s">
        <v>149</v>
      </c>
      <c r="C179" s="43" t="s">
        <v>394</v>
      </c>
      <c r="D179" s="43"/>
      <c r="E179" s="307">
        <f t="shared" ca="1" si="24"/>
        <v>1682</v>
      </c>
      <c r="F179" s="307">
        <f t="shared" ca="1" si="25"/>
        <v>75</v>
      </c>
      <c r="G179" s="307"/>
      <c r="H179" s="307">
        <f t="shared" ca="1" si="26"/>
        <v>155</v>
      </c>
      <c r="I179" s="307">
        <f t="shared" ca="1" si="27"/>
        <v>75</v>
      </c>
      <c r="J179" s="307"/>
      <c r="K179" s="307">
        <f t="shared" ca="1" si="28"/>
        <v>76</v>
      </c>
      <c r="L179" s="307">
        <f t="shared" ca="1" si="29"/>
        <v>82</v>
      </c>
      <c r="M179" s="307"/>
      <c r="N179" s="307">
        <f t="shared" ca="1" si="30"/>
        <v>21</v>
      </c>
      <c r="O179" s="307">
        <f t="shared" ca="1" si="31"/>
        <v>76</v>
      </c>
      <c r="P179" s="307"/>
      <c r="Q179" s="307">
        <f t="shared" ca="1" si="32"/>
        <v>15</v>
      </c>
      <c r="R179" s="307" t="str">
        <f t="shared" ca="1" si="33"/>
        <v>x</v>
      </c>
      <c r="S179" s="307"/>
      <c r="T179" s="307">
        <f t="shared" ca="1" si="34"/>
        <v>2078</v>
      </c>
      <c r="U179" s="307">
        <f t="shared" ca="1" si="35"/>
        <v>74</v>
      </c>
      <c r="V179" s="33"/>
    </row>
    <row r="180" spans="1:22" x14ac:dyDescent="0.3">
      <c r="A180" s="126" t="s">
        <v>150</v>
      </c>
      <c r="C180" s="43" t="s">
        <v>182</v>
      </c>
      <c r="D180" s="43"/>
      <c r="E180" s="307">
        <f t="shared" ca="1" si="24"/>
        <v>3924</v>
      </c>
      <c r="F180" s="307">
        <f t="shared" ca="1" si="25"/>
        <v>68</v>
      </c>
      <c r="G180" s="307"/>
      <c r="H180" s="307">
        <f t="shared" ca="1" si="26"/>
        <v>474</v>
      </c>
      <c r="I180" s="307">
        <f t="shared" ca="1" si="27"/>
        <v>63</v>
      </c>
      <c r="J180" s="307"/>
      <c r="K180" s="307">
        <f t="shared" ca="1" si="28"/>
        <v>393</v>
      </c>
      <c r="L180" s="307">
        <f t="shared" ca="1" si="29"/>
        <v>56</v>
      </c>
      <c r="M180" s="307"/>
      <c r="N180" s="307">
        <f t="shared" ca="1" si="30"/>
        <v>526</v>
      </c>
      <c r="O180" s="307">
        <f t="shared" ca="1" si="31"/>
        <v>58</v>
      </c>
      <c r="P180" s="307"/>
      <c r="Q180" s="307">
        <f t="shared" ca="1" si="32"/>
        <v>22</v>
      </c>
      <c r="R180" s="307">
        <f t="shared" ca="1" si="33"/>
        <v>73</v>
      </c>
      <c r="S180" s="307"/>
      <c r="T180" s="307">
        <f t="shared" ca="1" si="34"/>
        <v>5580</v>
      </c>
      <c r="U180" s="307">
        <f t="shared" ca="1" si="35"/>
        <v>65</v>
      </c>
      <c r="V180" s="33"/>
    </row>
    <row r="181" spans="1:22" x14ac:dyDescent="0.3">
      <c r="A181" s="126" t="s">
        <v>151</v>
      </c>
      <c r="C181" s="43" t="s">
        <v>395</v>
      </c>
      <c r="D181" s="43"/>
      <c r="E181" s="307">
        <f t="shared" ca="1" si="24"/>
        <v>5730</v>
      </c>
      <c r="F181" s="307">
        <f t="shared" ca="1" si="25"/>
        <v>68</v>
      </c>
      <c r="G181" s="307"/>
      <c r="H181" s="307">
        <f t="shared" ca="1" si="26"/>
        <v>133</v>
      </c>
      <c r="I181" s="307">
        <f t="shared" ca="1" si="27"/>
        <v>77</v>
      </c>
      <c r="J181" s="307"/>
      <c r="K181" s="307">
        <f t="shared" ca="1" si="28"/>
        <v>16</v>
      </c>
      <c r="L181" s="307">
        <f t="shared" ca="1" si="29"/>
        <v>69</v>
      </c>
      <c r="M181" s="307"/>
      <c r="N181" s="307">
        <f t="shared" ca="1" si="30"/>
        <v>6</v>
      </c>
      <c r="O181" s="307" t="str">
        <f t="shared" ca="1" si="31"/>
        <v>x</v>
      </c>
      <c r="P181" s="307"/>
      <c r="Q181" s="307">
        <f t="shared" ca="1" si="32"/>
        <v>8</v>
      </c>
      <c r="R181" s="307">
        <f t="shared" ca="1" si="33"/>
        <v>50</v>
      </c>
      <c r="S181" s="307"/>
      <c r="T181" s="307">
        <f t="shared" ca="1" si="34"/>
        <v>6046</v>
      </c>
      <c r="U181" s="307">
        <f t="shared" ca="1" si="35"/>
        <v>67</v>
      </c>
      <c r="V181" s="33"/>
    </row>
    <row r="182" spans="1:22" x14ac:dyDescent="0.3">
      <c r="A182" s="126" t="s">
        <v>152</v>
      </c>
      <c r="C182" s="43" t="s">
        <v>396</v>
      </c>
      <c r="D182" s="43"/>
      <c r="E182" s="307">
        <f t="shared" ca="1" si="24"/>
        <v>7608</v>
      </c>
      <c r="F182" s="307">
        <f t="shared" ca="1" si="25"/>
        <v>70</v>
      </c>
      <c r="G182" s="307"/>
      <c r="H182" s="307">
        <f t="shared" ca="1" si="26"/>
        <v>168</v>
      </c>
      <c r="I182" s="307">
        <f t="shared" ca="1" si="27"/>
        <v>77</v>
      </c>
      <c r="J182" s="307"/>
      <c r="K182" s="307">
        <f t="shared" ca="1" si="28"/>
        <v>46</v>
      </c>
      <c r="L182" s="307">
        <f t="shared" ca="1" si="29"/>
        <v>54</v>
      </c>
      <c r="M182" s="307"/>
      <c r="N182" s="307">
        <f t="shared" ca="1" si="30"/>
        <v>12</v>
      </c>
      <c r="O182" s="307">
        <f t="shared" ca="1" si="31"/>
        <v>67</v>
      </c>
      <c r="P182" s="307"/>
      <c r="Q182" s="307">
        <f t="shared" ca="1" si="32"/>
        <v>19</v>
      </c>
      <c r="R182" s="307">
        <f t="shared" ca="1" si="33"/>
        <v>58</v>
      </c>
      <c r="S182" s="307"/>
      <c r="T182" s="307">
        <f t="shared" ca="1" si="34"/>
        <v>8083</v>
      </c>
      <c r="U182" s="307">
        <f t="shared" ca="1" si="35"/>
        <v>70</v>
      </c>
      <c r="V182" s="33"/>
    </row>
    <row r="183" spans="1:22" x14ac:dyDescent="0.3">
      <c r="A183" s="126" t="s">
        <v>153</v>
      </c>
      <c r="C183" s="43" t="s">
        <v>397</v>
      </c>
      <c r="D183" s="43"/>
      <c r="E183" s="307">
        <f t="shared" ca="1" si="24"/>
        <v>3835</v>
      </c>
      <c r="F183" s="307">
        <f t="shared" ca="1" si="25"/>
        <v>69</v>
      </c>
      <c r="G183" s="307"/>
      <c r="H183" s="307">
        <f t="shared" ca="1" si="26"/>
        <v>125</v>
      </c>
      <c r="I183" s="307">
        <f t="shared" ca="1" si="27"/>
        <v>69</v>
      </c>
      <c r="J183" s="307"/>
      <c r="K183" s="307">
        <f t="shared" ca="1" si="28"/>
        <v>30</v>
      </c>
      <c r="L183" s="307">
        <f t="shared" ca="1" si="29"/>
        <v>60</v>
      </c>
      <c r="M183" s="307"/>
      <c r="N183" s="307">
        <f t="shared" ca="1" si="30"/>
        <v>10</v>
      </c>
      <c r="O183" s="307">
        <f t="shared" ca="1" si="31"/>
        <v>40</v>
      </c>
      <c r="P183" s="307"/>
      <c r="Q183" s="307">
        <f t="shared" ca="1" si="32"/>
        <v>8</v>
      </c>
      <c r="R183" s="307" t="str">
        <f t="shared" ca="1" si="33"/>
        <v>x</v>
      </c>
      <c r="S183" s="307"/>
      <c r="T183" s="307">
        <f t="shared" ca="1" si="34"/>
        <v>4116</v>
      </c>
      <c r="U183" s="307">
        <f t="shared" ca="1" si="35"/>
        <v>68</v>
      </c>
      <c r="V183" s="33"/>
    </row>
    <row r="184" spans="1:22" x14ac:dyDescent="0.3">
      <c r="A184" s="126" t="s">
        <v>154</v>
      </c>
      <c r="C184" s="43" t="s">
        <v>398</v>
      </c>
      <c r="D184" s="43"/>
      <c r="E184" s="307">
        <f t="shared" ca="1" si="24"/>
        <v>6185</v>
      </c>
      <c r="F184" s="307">
        <f t="shared" ca="1" si="25"/>
        <v>68</v>
      </c>
      <c r="G184" s="307"/>
      <c r="H184" s="307">
        <f t="shared" ca="1" si="26"/>
        <v>363</v>
      </c>
      <c r="I184" s="307">
        <f t="shared" ca="1" si="27"/>
        <v>62</v>
      </c>
      <c r="J184" s="307"/>
      <c r="K184" s="307">
        <f t="shared" ca="1" si="28"/>
        <v>183</v>
      </c>
      <c r="L184" s="307">
        <f t="shared" ca="1" si="29"/>
        <v>63</v>
      </c>
      <c r="M184" s="307"/>
      <c r="N184" s="307">
        <f t="shared" ca="1" si="30"/>
        <v>87</v>
      </c>
      <c r="O184" s="307">
        <f t="shared" ca="1" si="31"/>
        <v>57</v>
      </c>
      <c r="P184" s="307"/>
      <c r="Q184" s="307">
        <f t="shared" ca="1" si="32"/>
        <v>15</v>
      </c>
      <c r="R184" s="307">
        <f t="shared" ca="1" si="33"/>
        <v>47</v>
      </c>
      <c r="S184" s="307"/>
      <c r="T184" s="307">
        <f t="shared" ca="1" si="34"/>
        <v>7065</v>
      </c>
      <c r="U184" s="307">
        <f t="shared" ca="1" si="35"/>
        <v>67</v>
      </c>
      <c r="V184" s="33"/>
    </row>
    <row r="185" spans="1:22" x14ac:dyDescent="0.3">
      <c r="A185" s="126" t="s">
        <v>155</v>
      </c>
      <c r="C185" s="43" t="s">
        <v>399</v>
      </c>
      <c r="D185" s="43"/>
      <c r="E185" s="307" t="str">
        <f t="shared" ca="1" si="24"/>
        <v>**</v>
      </c>
      <c r="F185" s="307" t="str">
        <f t="shared" ca="1" si="25"/>
        <v>**</v>
      </c>
      <c r="G185" s="307"/>
      <c r="H185" s="307" t="str">
        <f t="shared" ca="1" si="26"/>
        <v>**</v>
      </c>
      <c r="I185" s="307" t="str">
        <f t="shared" ca="1" si="27"/>
        <v>**</v>
      </c>
      <c r="J185" s="307"/>
      <c r="K185" s="307" t="str">
        <f t="shared" ca="1" si="28"/>
        <v>**</v>
      </c>
      <c r="L185" s="307" t="str">
        <f t="shared" ca="1" si="29"/>
        <v>**</v>
      </c>
      <c r="M185" s="307"/>
      <c r="N185" s="307" t="str">
        <f t="shared" ca="1" si="30"/>
        <v>**</v>
      </c>
      <c r="O185" s="307" t="str">
        <f t="shared" ca="1" si="31"/>
        <v>**</v>
      </c>
      <c r="P185" s="307"/>
      <c r="Q185" s="307" t="str">
        <f t="shared" ca="1" si="32"/>
        <v>**</v>
      </c>
      <c r="R185" s="307" t="str">
        <f t="shared" ca="1" si="33"/>
        <v>**</v>
      </c>
      <c r="S185" s="307"/>
      <c r="T185" s="307" t="str">
        <f t="shared" ca="1" si="34"/>
        <v>**</v>
      </c>
      <c r="U185" s="307" t="str">
        <f t="shared" ca="1" si="35"/>
        <v>**</v>
      </c>
      <c r="V185" s="33"/>
    </row>
    <row r="186" spans="1:22" x14ac:dyDescent="0.3">
      <c r="A186" s="126" t="s">
        <v>156</v>
      </c>
      <c r="C186" s="43" t="s">
        <v>400</v>
      </c>
      <c r="D186" s="43"/>
      <c r="E186" s="307">
        <f t="shared" ca="1" si="24"/>
        <v>2289</v>
      </c>
      <c r="F186" s="307">
        <f t="shared" ca="1" si="25"/>
        <v>74</v>
      </c>
      <c r="G186" s="307"/>
      <c r="H186" s="307">
        <f t="shared" ca="1" si="26"/>
        <v>90</v>
      </c>
      <c r="I186" s="307">
        <f t="shared" ca="1" si="27"/>
        <v>77</v>
      </c>
      <c r="J186" s="307"/>
      <c r="K186" s="307">
        <f t="shared" ca="1" si="28"/>
        <v>24</v>
      </c>
      <c r="L186" s="307">
        <f t="shared" ca="1" si="29"/>
        <v>75</v>
      </c>
      <c r="M186" s="307"/>
      <c r="N186" s="307">
        <f t="shared" ca="1" si="30"/>
        <v>9</v>
      </c>
      <c r="O186" s="307">
        <f t="shared" ca="1" si="31"/>
        <v>56</v>
      </c>
      <c r="P186" s="307"/>
      <c r="Q186" s="307">
        <f t="shared" ca="1" si="32"/>
        <v>5</v>
      </c>
      <c r="R186" s="307" t="str">
        <f t="shared" ca="1" si="33"/>
        <v>x</v>
      </c>
      <c r="S186" s="307"/>
      <c r="T186" s="307">
        <f t="shared" ca="1" si="34"/>
        <v>2474</v>
      </c>
      <c r="U186" s="307">
        <f t="shared" ca="1" si="35"/>
        <v>74</v>
      </c>
      <c r="V186" s="33"/>
    </row>
    <row r="187" spans="1:22" x14ac:dyDescent="0.3">
      <c r="A187" s="126" t="s">
        <v>157</v>
      </c>
      <c r="C187" s="43" t="s">
        <v>401</v>
      </c>
      <c r="D187" s="43"/>
      <c r="E187" s="307">
        <f t="shared" ca="1" si="24"/>
        <v>2870</v>
      </c>
      <c r="F187" s="307">
        <f t="shared" ca="1" si="25"/>
        <v>65</v>
      </c>
      <c r="G187" s="307"/>
      <c r="H187" s="307">
        <f t="shared" ca="1" si="26"/>
        <v>91</v>
      </c>
      <c r="I187" s="307">
        <f t="shared" ca="1" si="27"/>
        <v>69</v>
      </c>
      <c r="J187" s="307"/>
      <c r="K187" s="307">
        <f t="shared" ca="1" si="28"/>
        <v>46</v>
      </c>
      <c r="L187" s="307">
        <f t="shared" ca="1" si="29"/>
        <v>54</v>
      </c>
      <c r="M187" s="307"/>
      <c r="N187" s="307">
        <f t="shared" ca="1" si="30"/>
        <v>36</v>
      </c>
      <c r="O187" s="307">
        <f t="shared" ca="1" si="31"/>
        <v>64</v>
      </c>
      <c r="P187" s="307"/>
      <c r="Q187" s="307">
        <f t="shared" ca="1" si="32"/>
        <v>15</v>
      </c>
      <c r="R187" s="307">
        <f t="shared" ca="1" si="33"/>
        <v>33</v>
      </c>
      <c r="S187" s="307"/>
      <c r="T187" s="307">
        <f t="shared" ca="1" si="34"/>
        <v>3177</v>
      </c>
      <c r="U187" s="307">
        <f t="shared" ca="1" si="35"/>
        <v>64</v>
      </c>
      <c r="V187" s="33"/>
    </row>
    <row r="188" spans="1:22" x14ac:dyDescent="0.3">
      <c r="A188" s="126" t="s">
        <v>158</v>
      </c>
      <c r="C188" s="43" t="s">
        <v>402</v>
      </c>
      <c r="D188" s="43"/>
      <c r="E188" s="307">
        <f t="shared" ca="1" si="24"/>
        <v>1538</v>
      </c>
      <c r="F188" s="307">
        <f t="shared" ca="1" si="25"/>
        <v>74</v>
      </c>
      <c r="G188" s="307"/>
      <c r="H188" s="307">
        <f t="shared" ca="1" si="26"/>
        <v>72</v>
      </c>
      <c r="I188" s="307">
        <f t="shared" ca="1" si="27"/>
        <v>71</v>
      </c>
      <c r="J188" s="307"/>
      <c r="K188" s="307">
        <f t="shared" ca="1" si="28"/>
        <v>44</v>
      </c>
      <c r="L188" s="307">
        <f t="shared" ca="1" si="29"/>
        <v>68</v>
      </c>
      <c r="M188" s="307"/>
      <c r="N188" s="307">
        <f t="shared" ca="1" si="30"/>
        <v>8</v>
      </c>
      <c r="O188" s="307">
        <f t="shared" ca="1" si="31"/>
        <v>63</v>
      </c>
      <c r="P188" s="307"/>
      <c r="Q188" s="307">
        <f t="shared" ca="1" si="32"/>
        <v>8</v>
      </c>
      <c r="R188" s="307">
        <f t="shared" ca="1" si="33"/>
        <v>63</v>
      </c>
      <c r="S188" s="307"/>
      <c r="T188" s="307">
        <f t="shared" ca="1" si="34"/>
        <v>1701</v>
      </c>
      <c r="U188" s="307">
        <f t="shared" ca="1" si="35"/>
        <v>74</v>
      </c>
      <c r="V188" s="33"/>
    </row>
    <row r="189" spans="1:22" x14ac:dyDescent="0.3">
      <c r="A189" s="126" t="s">
        <v>159</v>
      </c>
      <c r="C189" s="43" t="s">
        <v>403</v>
      </c>
      <c r="D189" s="43"/>
      <c r="E189" s="307">
        <f t="shared" ca="1" si="24"/>
        <v>5515</v>
      </c>
      <c r="F189" s="307">
        <f t="shared" ca="1" si="25"/>
        <v>71</v>
      </c>
      <c r="G189" s="307"/>
      <c r="H189" s="307">
        <f t="shared" ca="1" si="26"/>
        <v>162</v>
      </c>
      <c r="I189" s="307">
        <f t="shared" ca="1" si="27"/>
        <v>62</v>
      </c>
      <c r="J189" s="307"/>
      <c r="K189" s="307">
        <f t="shared" ca="1" si="28"/>
        <v>71</v>
      </c>
      <c r="L189" s="307">
        <f t="shared" ca="1" si="29"/>
        <v>66</v>
      </c>
      <c r="M189" s="307"/>
      <c r="N189" s="307">
        <f t="shared" ca="1" si="30"/>
        <v>20</v>
      </c>
      <c r="O189" s="307">
        <f t="shared" ca="1" si="31"/>
        <v>80</v>
      </c>
      <c r="P189" s="307"/>
      <c r="Q189" s="307">
        <f t="shared" ca="1" si="32"/>
        <v>4</v>
      </c>
      <c r="R189" s="307" t="str">
        <f t="shared" ca="1" si="33"/>
        <v>x</v>
      </c>
      <c r="S189" s="307"/>
      <c r="T189" s="307">
        <f t="shared" ca="1" si="34"/>
        <v>5960</v>
      </c>
      <c r="U189" s="307">
        <f t="shared" ca="1" si="35"/>
        <v>70</v>
      </c>
      <c r="V189" s="33"/>
    </row>
    <row r="190" spans="1:22" x14ac:dyDescent="0.3">
      <c r="A190" s="126" t="s">
        <v>160</v>
      </c>
      <c r="C190" s="43" t="s">
        <v>404</v>
      </c>
      <c r="D190" s="43"/>
      <c r="E190" s="307">
        <f t="shared" ca="1" si="24"/>
        <v>3077</v>
      </c>
      <c r="F190" s="307">
        <f t="shared" ca="1" si="25"/>
        <v>77</v>
      </c>
      <c r="G190" s="307"/>
      <c r="H190" s="307">
        <f t="shared" ca="1" si="26"/>
        <v>203</v>
      </c>
      <c r="I190" s="307">
        <f t="shared" ca="1" si="27"/>
        <v>72</v>
      </c>
      <c r="J190" s="307"/>
      <c r="K190" s="307">
        <f t="shared" ca="1" si="28"/>
        <v>118</v>
      </c>
      <c r="L190" s="307">
        <f t="shared" ca="1" si="29"/>
        <v>81</v>
      </c>
      <c r="M190" s="307"/>
      <c r="N190" s="307">
        <f t="shared" ca="1" si="30"/>
        <v>35</v>
      </c>
      <c r="O190" s="307">
        <f t="shared" ca="1" si="31"/>
        <v>66</v>
      </c>
      <c r="P190" s="307"/>
      <c r="Q190" s="307">
        <f t="shared" ca="1" si="32"/>
        <v>19</v>
      </c>
      <c r="R190" s="307">
        <f t="shared" ca="1" si="33"/>
        <v>79</v>
      </c>
      <c r="S190" s="307"/>
      <c r="T190" s="307">
        <f t="shared" ca="1" si="34"/>
        <v>3527</v>
      </c>
      <c r="U190" s="307">
        <f t="shared" ca="1" si="35"/>
        <v>76</v>
      </c>
      <c r="V190" s="33"/>
    </row>
    <row r="191" spans="1:22" x14ac:dyDescent="0.3">
      <c r="A191" s="126" t="s">
        <v>161</v>
      </c>
      <c r="C191" s="43" t="s">
        <v>405</v>
      </c>
      <c r="D191" s="43"/>
      <c r="E191" s="307">
        <f t="shared" ca="1" si="24"/>
        <v>2385</v>
      </c>
      <c r="F191" s="307">
        <f t="shared" ca="1" si="25"/>
        <v>69</v>
      </c>
      <c r="G191" s="307"/>
      <c r="H191" s="307">
        <f t="shared" ca="1" si="26"/>
        <v>193</v>
      </c>
      <c r="I191" s="307">
        <f t="shared" ca="1" si="27"/>
        <v>65</v>
      </c>
      <c r="J191" s="307"/>
      <c r="K191" s="307">
        <f t="shared" ca="1" si="28"/>
        <v>348</v>
      </c>
      <c r="L191" s="307">
        <f t="shared" ca="1" si="29"/>
        <v>66</v>
      </c>
      <c r="M191" s="307"/>
      <c r="N191" s="307">
        <f t="shared" ca="1" si="30"/>
        <v>93</v>
      </c>
      <c r="O191" s="307">
        <f t="shared" ca="1" si="31"/>
        <v>75</v>
      </c>
      <c r="P191" s="307"/>
      <c r="Q191" s="307">
        <f t="shared" ca="1" si="32"/>
        <v>12</v>
      </c>
      <c r="R191" s="307">
        <f t="shared" ca="1" si="33"/>
        <v>67</v>
      </c>
      <c r="S191" s="307"/>
      <c r="T191" s="307">
        <f t="shared" ca="1" si="34"/>
        <v>3110</v>
      </c>
      <c r="U191" s="307">
        <f t="shared" ca="1" si="35"/>
        <v>68</v>
      </c>
      <c r="V191" s="33"/>
    </row>
    <row r="192" spans="1:22" x14ac:dyDescent="0.3">
      <c r="A192" s="126" t="s">
        <v>162</v>
      </c>
      <c r="C192" s="43" t="s">
        <v>406</v>
      </c>
      <c r="D192" s="43"/>
      <c r="E192" s="307">
        <f t="shared" ca="1" si="24"/>
        <v>1357</v>
      </c>
      <c r="F192" s="307">
        <f t="shared" ca="1" si="25"/>
        <v>71</v>
      </c>
      <c r="G192" s="307"/>
      <c r="H192" s="307">
        <f t="shared" ca="1" si="26"/>
        <v>44</v>
      </c>
      <c r="I192" s="307">
        <f t="shared" ca="1" si="27"/>
        <v>82</v>
      </c>
      <c r="J192" s="307"/>
      <c r="K192" s="307">
        <f t="shared" ca="1" si="28"/>
        <v>20</v>
      </c>
      <c r="L192" s="307">
        <f t="shared" ca="1" si="29"/>
        <v>75</v>
      </c>
      <c r="M192" s="307"/>
      <c r="N192" s="307">
        <f t="shared" ca="1" si="30"/>
        <v>3</v>
      </c>
      <c r="O192" s="307" t="str">
        <f t="shared" ca="1" si="31"/>
        <v>x</v>
      </c>
      <c r="P192" s="307"/>
      <c r="Q192" s="307" t="str">
        <f t="shared" ca="1" si="32"/>
        <v>x</v>
      </c>
      <c r="R192" s="307" t="str">
        <f t="shared" ca="1" si="33"/>
        <v>x</v>
      </c>
      <c r="S192" s="307"/>
      <c r="T192" s="307">
        <f t="shared" ca="1" si="34"/>
        <v>1453</v>
      </c>
      <c r="U192" s="307">
        <f t="shared" ca="1" si="35"/>
        <v>71</v>
      </c>
      <c r="V192" s="33"/>
    </row>
    <row r="193" spans="1:43" x14ac:dyDescent="0.3">
      <c r="A193" s="160" t="s">
        <v>163</v>
      </c>
      <c r="B193" s="71"/>
      <c r="C193" s="106" t="s">
        <v>407</v>
      </c>
      <c r="D193" s="106"/>
      <c r="E193" s="308">
        <f t="shared" ca="1" si="24"/>
        <v>5005</v>
      </c>
      <c r="F193" s="308">
        <f t="shared" ca="1" si="25"/>
        <v>70</v>
      </c>
      <c r="G193" s="308"/>
      <c r="H193" s="308">
        <f t="shared" ca="1" si="26"/>
        <v>188</v>
      </c>
      <c r="I193" s="308">
        <f t="shared" ca="1" si="27"/>
        <v>71</v>
      </c>
      <c r="J193" s="308"/>
      <c r="K193" s="308">
        <f t="shared" ca="1" si="28"/>
        <v>68</v>
      </c>
      <c r="L193" s="308">
        <f t="shared" ca="1" si="29"/>
        <v>66</v>
      </c>
      <c r="M193" s="308"/>
      <c r="N193" s="308">
        <f t="shared" ca="1" si="30"/>
        <v>95</v>
      </c>
      <c r="O193" s="308">
        <f t="shared" ca="1" si="31"/>
        <v>59</v>
      </c>
      <c r="P193" s="308"/>
      <c r="Q193" s="308">
        <f t="shared" ca="1" si="32"/>
        <v>15</v>
      </c>
      <c r="R193" s="308">
        <f t="shared" ca="1" si="33"/>
        <v>73</v>
      </c>
      <c r="S193" s="308"/>
      <c r="T193" s="308">
        <f t="shared" ca="1" si="34"/>
        <v>5596</v>
      </c>
      <c r="U193" s="308">
        <f t="shared" ca="1" si="35"/>
        <v>70</v>
      </c>
      <c r="V193" s="71"/>
    </row>
    <row r="194" spans="1:43" x14ac:dyDescent="0.3">
      <c r="C194" s="54"/>
      <c r="D194" s="54"/>
      <c r="E194" s="55"/>
      <c r="F194" s="55"/>
      <c r="G194" s="55"/>
      <c r="H194" s="55"/>
      <c r="I194" s="22"/>
      <c r="J194" s="22"/>
      <c r="K194" s="22"/>
      <c r="L194" s="22"/>
      <c r="M194" s="22"/>
      <c r="N194" s="22"/>
      <c r="O194" s="22"/>
      <c r="P194" s="22"/>
      <c r="Q194" s="22"/>
      <c r="R194" s="22"/>
      <c r="S194" s="12"/>
      <c r="T194" s="12"/>
      <c r="U194" s="13" t="s">
        <v>232</v>
      </c>
    </row>
    <row r="195" spans="1:43" s="33" customFormat="1" x14ac:dyDescent="0.3">
      <c r="A195" s="333" t="s">
        <v>1612</v>
      </c>
      <c r="B195" s="78"/>
      <c r="C195" s="78"/>
      <c r="D195" s="32"/>
      <c r="E195" s="32"/>
      <c r="F195" s="32"/>
      <c r="G195" s="79"/>
      <c r="H195" s="79"/>
      <c r="I195" s="79"/>
      <c r="J195" s="79"/>
      <c r="K195" s="30"/>
      <c r="L195" s="30"/>
      <c r="M195" s="30"/>
      <c r="N195" s="31"/>
      <c r="O195" s="31"/>
      <c r="P195" s="31"/>
      <c r="R195" s="32"/>
      <c r="S195" s="32"/>
      <c r="T195" s="32"/>
      <c r="U195" s="78"/>
      <c r="V195" s="78"/>
      <c r="W195" s="80"/>
      <c r="AH195" s="119"/>
      <c r="AI195" s="119"/>
      <c r="AJ195" s="119"/>
      <c r="AK195" s="119"/>
      <c r="AL195" s="119"/>
      <c r="AM195" s="119"/>
      <c r="AN195" s="119"/>
      <c r="AO195" s="119"/>
      <c r="AP195" s="119"/>
      <c r="AQ195" s="119"/>
    </row>
    <row r="196" spans="1:43" x14ac:dyDescent="0.3">
      <c r="A196" s="14" t="s">
        <v>181</v>
      </c>
      <c r="B196" s="59"/>
      <c r="C196" s="59"/>
      <c r="D196" s="59"/>
      <c r="E196" s="59"/>
      <c r="F196" s="59"/>
      <c r="G196" s="59"/>
      <c r="H196" s="59"/>
      <c r="I196" s="59"/>
      <c r="J196" s="59"/>
      <c r="K196" s="59"/>
      <c r="L196" s="59"/>
      <c r="M196" s="56"/>
      <c r="N196" s="56"/>
      <c r="O196" s="56"/>
    </row>
    <row r="197" spans="1:43" x14ac:dyDescent="0.3">
      <c r="A197" s="14" t="s">
        <v>203</v>
      </c>
      <c r="B197" s="59"/>
      <c r="C197" s="59"/>
      <c r="D197" s="59"/>
      <c r="E197" s="59"/>
      <c r="F197" s="59"/>
      <c r="G197" s="59"/>
      <c r="H197" s="59"/>
      <c r="I197" s="59"/>
      <c r="J197" s="59"/>
      <c r="K197" s="59"/>
      <c r="L197" s="59"/>
      <c r="M197" s="56"/>
      <c r="N197" s="56"/>
      <c r="O197" s="56"/>
    </row>
    <row r="198" spans="1:43" ht="33" customHeight="1" x14ac:dyDescent="0.3">
      <c r="A198" s="734" t="s">
        <v>1149</v>
      </c>
      <c r="B198" s="734"/>
      <c r="C198" s="734"/>
      <c r="D198" s="734"/>
      <c r="E198" s="734"/>
      <c r="F198" s="734"/>
      <c r="G198" s="734"/>
      <c r="H198" s="734"/>
      <c r="I198" s="734"/>
      <c r="J198" s="734"/>
      <c r="K198" s="734"/>
      <c r="L198" s="734"/>
      <c r="M198" s="734"/>
      <c r="N198" s="734"/>
      <c r="O198" s="734"/>
      <c r="P198" s="734"/>
      <c r="Q198" s="734"/>
      <c r="R198" s="734"/>
      <c r="S198" s="734"/>
      <c r="T198" s="734"/>
      <c r="U198" s="734"/>
    </row>
    <row r="199" spans="1:43" x14ac:dyDescent="0.3">
      <c r="A199" s="57" t="s">
        <v>1148</v>
      </c>
      <c r="B199" s="16"/>
      <c r="C199" s="16"/>
      <c r="D199" s="16"/>
      <c r="E199" s="16"/>
      <c r="F199" s="16"/>
      <c r="G199" s="16"/>
      <c r="H199" s="16"/>
      <c r="I199" s="16"/>
      <c r="J199" s="16"/>
      <c r="K199" s="16"/>
      <c r="L199" s="16"/>
      <c r="M199" s="16"/>
      <c r="N199" s="16"/>
      <c r="O199" s="16"/>
      <c r="P199" s="16"/>
      <c r="Q199" s="16"/>
      <c r="R199" s="16"/>
      <c r="S199" s="16"/>
      <c r="T199" s="16"/>
      <c r="U199" s="16"/>
    </row>
    <row r="200" spans="1:43" ht="12.75" x14ac:dyDescent="0.35">
      <c r="A200" s="734" t="s">
        <v>1146</v>
      </c>
      <c r="B200" s="734"/>
      <c r="C200" s="734"/>
      <c r="D200" s="734"/>
      <c r="E200" s="734"/>
      <c r="F200" s="734"/>
      <c r="G200" s="734"/>
      <c r="H200" s="734"/>
      <c r="I200" s="734"/>
      <c r="J200" s="740"/>
      <c r="K200" s="740"/>
      <c r="L200" s="740"/>
      <c r="M200" s="740"/>
      <c r="N200" s="740"/>
      <c r="O200" s="740"/>
      <c r="P200" s="740"/>
      <c r="Q200" s="740"/>
      <c r="R200" s="740"/>
      <c r="S200" s="740"/>
      <c r="T200" s="740"/>
      <c r="U200" s="740"/>
      <c r="V200" s="740"/>
    </row>
    <row r="201" spans="1:43" ht="12.75" x14ac:dyDescent="0.35">
      <c r="A201" s="734" t="s">
        <v>1147</v>
      </c>
      <c r="B201" s="740"/>
      <c r="C201" s="740"/>
      <c r="D201" s="740"/>
      <c r="E201" s="740"/>
      <c r="F201" s="740"/>
      <c r="G201" s="740"/>
      <c r="H201" s="740"/>
      <c r="I201" s="740"/>
      <c r="J201" s="740"/>
      <c r="K201" s="740"/>
      <c r="L201" s="740"/>
      <c r="M201" s="740"/>
      <c r="N201" s="740"/>
      <c r="O201" s="740"/>
      <c r="P201" s="740"/>
      <c r="Q201" s="740"/>
      <c r="R201" s="740"/>
      <c r="S201" s="740"/>
      <c r="T201" s="740"/>
      <c r="U201" s="740"/>
      <c r="V201" s="740"/>
    </row>
    <row r="202" spans="1:43" ht="24" customHeight="1" x14ac:dyDescent="0.35">
      <c r="A202" s="734" t="s">
        <v>520</v>
      </c>
      <c r="B202" s="740"/>
      <c r="C202" s="740"/>
      <c r="D202" s="740"/>
      <c r="E202" s="740"/>
      <c r="F202" s="740"/>
      <c r="G202" s="740"/>
      <c r="H202" s="740"/>
      <c r="I202" s="740"/>
      <c r="J202" s="740"/>
      <c r="K202" s="740"/>
      <c r="L202" s="740"/>
      <c r="M202" s="740"/>
      <c r="N202" s="740"/>
      <c r="O202" s="740"/>
      <c r="P202" s="740"/>
      <c r="Q202" s="740"/>
      <c r="R202" s="740"/>
      <c r="S202" s="740"/>
      <c r="T202" s="740"/>
      <c r="U202" s="740"/>
      <c r="V202" s="202"/>
    </row>
    <row r="203" spans="1:43" x14ac:dyDescent="0.3">
      <c r="B203" s="59"/>
      <c r="C203" s="59"/>
      <c r="D203" s="59"/>
      <c r="E203" s="59"/>
      <c r="F203" s="59"/>
      <c r="G203" s="59"/>
      <c r="H203" s="59"/>
      <c r="I203" s="59"/>
      <c r="J203" s="59"/>
      <c r="K203" s="59"/>
      <c r="L203" s="59"/>
      <c r="M203" s="56"/>
      <c r="N203" s="56"/>
      <c r="O203" s="56"/>
    </row>
    <row r="204" spans="1:43" x14ac:dyDescent="0.3">
      <c r="A204" s="57"/>
      <c r="B204" s="59"/>
      <c r="C204" s="59"/>
      <c r="D204" s="59"/>
      <c r="E204" s="59"/>
      <c r="F204" s="59"/>
      <c r="G204" s="59"/>
      <c r="H204" s="59"/>
      <c r="I204" s="59"/>
      <c r="J204" s="59"/>
      <c r="K204" s="59"/>
      <c r="L204" s="59"/>
      <c r="M204" s="56"/>
      <c r="N204" s="56"/>
      <c r="O204" s="56"/>
    </row>
    <row r="205" spans="1:43" s="192" customFormat="1" ht="10.5" customHeight="1" x14ac:dyDescent="0.35">
      <c r="A205" s="17" t="s">
        <v>169</v>
      </c>
    </row>
    <row r="206" spans="1:43" x14ac:dyDescent="0.3">
      <c r="A206" s="57" t="s">
        <v>1569</v>
      </c>
      <c r="D206" s="14"/>
      <c r="E206" s="14"/>
      <c r="F206" s="14"/>
      <c r="G206" s="14"/>
      <c r="H206" s="14"/>
      <c r="I206" s="14"/>
      <c r="J206" s="14"/>
      <c r="K206" s="14"/>
      <c r="L206" s="14"/>
      <c r="M206" s="15"/>
      <c r="N206" s="15"/>
      <c r="O206" s="15"/>
      <c r="P206" s="15"/>
      <c r="Q206" s="15"/>
      <c r="R206" s="15"/>
      <c r="S206" s="15"/>
      <c r="T206" s="15"/>
    </row>
    <row r="207" spans="1:43" ht="11.25" customHeight="1" x14ac:dyDescent="0.3">
      <c r="A207" s="799" t="s">
        <v>1623</v>
      </c>
      <c r="B207" s="799"/>
      <c r="C207" s="799"/>
      <c r="D207" s="799"/>
      <c r="E207" s="799"/>
      <c r="F207" s="799"/>
      <c r="G207" s="799"/>
      <c r="H207" s="799"/>
      <c r="I207" s="799"/>
      <c r="J207" s="799"/>
      <c r="K207" s="799"/>
      <c r="L207" s="799"/>
      <c r="M207" s="799"/>
      <c r="N207" s="799"/>
      <c r="O207" s="799"/>
      <c r="P207" s="799"/>
      <c r="Q207" s="799"/>
      <c r="R207" s="799"/>
      <c r="S207" s="799"/>
      <c r="T207" s="799"/>
      <c r="U207" s="799"/>
    </row>
    <row r="208" spans="1:43" x14ac:dyDescent="0.3">
      <c r="A208" s="799"/>
      <c r="B208" s="799"/>
      <c r="C208" s="799"/>
      <c r="D208" s="799"/>
      <c r="E208" s="799"/>
      <c r="F208" s="799"/>
      <c r="G208" s="799"/>
      <c r="H208" s="799"/>
      <c r="I208" s="799"/>
      <c r="J208" s="799"/>
      <c r="K208" s="799"/>
      <c r="L208" s="799"/>
      <c r="M208" s="799"/>
      <c r="N208" s="799"/>
      <c r="O208" s="799"/>
      <c r="P208" s="799"/>
      <c r="Q208" s="799"/>
      <c r="R208" s="799"/>
      <c r="S208" s="799"/>
      <c r="T208" s="799"/>
      <c r="U208" s="799"/>
    </row>
    <row r="209" spans="1:21" x14ac:dyDescent="0.3">
      <c r="A209" s="799"/>
      <c r="B209" s="799"/>
      <c r="C209" s="799"/>
      <c r="D209" s="799"/>
      <c r="E209" s="799"/>
      <c r="F209" s="799"/>
      <c r="G209" s="799"/>
      <c r="H209" s="799"/>
      <c r="I209" s="799"/>
      <c r="J209" s="799"/>
      <c r="K209" s="799"/>
      <c r="L209" s="799"/>
      <c r="M209" s="799"/>
      <c r="N209" s="799"/>
      <c r="O209" s="799"/>
      <c r="P209" s="799"/>
      <c r="Q209" s="799"/>
      <c r="R209" s="799"/>
      <c r="S209" s="799"/>
      <c r="T209" s="799"/>
      <c r="U209" s="799"/>
    </row>
    <row r="210" spans="1:21" x14ac:dyDescent="0.3">
      <c r="A210" s="799"/>
      <c r="B210" s="799"/>
      <c r="C210" s="799"/>
      <c r="D210" s="799"/>
      <c r="E210" s="799"/>
      <c r="F210" s="799"/>
      <c r="G210" s="799"/>
      <c r="H210" s="799"/>
      <c r="I210" s="799"/>
      <c r="J210" s="799"/>
      <c r="K210" s="799"/>
      <c r="L210" s="799"/>
      <c r="M210" s="799"/>
      <c r="N210" s="799"/>
      <c r="O210" s="799"/>
      <c r="P210" s="799"/>
      <c r="Q210" s="799"/>
      <c r="R210" s="799"/>
      <c r="S210" s="799"/>
      <c r="T210" s="799"/>
      <c r="U210" s="799"/>
    </row>
    <row r="212" spans="1:21" x14ac:dyDescent="0.3">
      <c r="A212" s="37" t="s">
        <v>1145</v>
      </c>
    </row>
  </sheetData>
  <sheetProtection sheet="1" autoFilter="0"/>
  <mergeCells count="18">
    <mergeCell ref="A3:D3"/>
    <mergeCell ref="N9:O9"/>
    <mergeCell ref="Q9:R9"/>
    <mergeCell ref="T9:U9"/>
    <mergeCell ref="H9:I9"/>
    <mergeCell ref="K9:L9"/>
    <mergeCell ref="E9:F9"/>
    <mergeCell ref="A9:C10"/>
    <mergeCell ref="O5:V5"/>
    <mergeCell ref="O6:V6"/>
    <mergeCell ref="O7:V7"/>
    <mergeCell ref="A5:K6"/>
    <mergeCell ref="A198:U198"/>
    <mergeCell ref="A207:U210"/>
    <mergeCell ref="N4:V4"/>
    <mergeCell ref="A201:V201"/>
    <mergeCell ref="A202:U202"/>
    <mergeCell ref="A200:V200"/>
  </mergeCells>
  <phoneticPr fontId="6" type="noConversion"/>
  <conditionalFormatting sqref="U11:U193 R11:R193 O11:O193 L11:L193 I11:I193 F11:F193">
    <cfRule type="expression" dxfId="53" priority="1">
      <formula>$O$5="Average point score"</formula>
    </cfRule>
  </conditionalFormatting>
  <dataValidations count="3">
    <dataValidation type="list" allowBlank="1" showInputMessage="1" showErrorMessage="1" sqref="O5">
      <formula1>$AC$2:$AC$4</formula1>
    </dataValidation>
    <dataValidation type="list" allowBlank="1" showInputMessage="1" showErrorMessage="1" sqref="O6">
      <formula1>$AC$6:$AC$8</formula1>
    </dataValidation>
    <dataValidation type="list" allowBlank="1" showInputMessage="1" showErrorMessage="1" sqref="O7:V7">
      <formula1>$AC$11:$AC$15</formula1>
    </dataValidation>
  </dataValidations>
  <pageMargins left="0.39370078740157483" right="0.39370078740157483" top="0.39370078740157483" bottom="0.39370078740157483" header="0.23622047244094491" footer="0.23622047244094491"/>
  <pageSetup paperSize="9" scale="60" orientation="portrait" r:id="rId1"/>
  <headerFooter alignWithMargins="0"/>
  <rowBreaks count="1" manualBreakCount="1">
    <brk id="114" max="21"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4"/>
    <pageSetUpPr fitToPage="1"/>
  </sheetPr>
  <dimension ref="A1:AC107"/>
  <sheetViews>
    <sheetView zoomScaleNormal="100" zoomScaleSheetLayoutView="100" workbookViewId="0">
      <pane ySplit="9" topLeftCell="A10" activePane="bottomLeft" state="frozen"/>
      <selection activeCell="O5" sqref="O5:V5"/>
      <selection pane="bottomLeft"/>
    </sheetView>
  </sheetViews>
  <sheetFormatPr defaultColWidth="9.1328125" defaultRowHeight="10.15" x14ac:dyDescent="0.3"/>
  <cols>
    <col min="1" max="1" width="2.59765625" style="37" customWidth="1"/>
    <col min="2" max="2" width="33.86328125" style="37" customWidth="1"/>
    <col min="3" max="3" width="12.59765625" style="37" customWidth="1"/>
    <col min="4" max="4" width="10" style="37" customWidth="1"/>
    <col min="5" max="5" width="16.3984375" style="37" customWidth="1"/>
    <col min="6" max="6" width="14.59765625" style="37" customWidth="1"/>
    <col min="7" max="7" width="14.3984375" style="37" customWidth="1"/>
    <col min="8" max="8" width="2.86328125" style="37" customWidth="1"/>
    <col min="9" max="9" width="15.59765625" style="37" customWidth="1"/>
    <col min="10" max="24" width="9.1328125" style="37"/>
    <col min="25" max="25" width="8.1328125" style="37" hidden="1" customWidth="1"/>
    <col min="26" max="26" width="9.1328125" style="37" hidden="1" customWidth="1"/>
    <col min="27" max="27" width="9.1328125" style="91" hidden="1" customWidth="1"/>
    <col min="28" max="29" width="9.1328125" style="37" hidden="1" customWidth="1"/>
    <col min="30" max="30" width="9.1328125" style="37" customWidth="1"/>
    <col min="31" max="16384" width="9.1328125" style="37"/>
  </cols>
  <sheetData>
    <row r="1" spans="1:27" ht="13.15" x14ac:dyDescent="0.4">
      <c r="A1" s="649"/>
    </row>
    <row r="2" spans="1:27" s="19" customFormat="1" ht="13.15" x14ac:dyDescent="0.4">
      <c r="A2" s="1" t="s">
        <v>512</v>
      </c>
      <c r="B2" s="1"/>
      <c r="C2" s="86"/>
      <c r="D2" s="86"/>
      <c r="E2" s="86"/>
      <c r="AA2" s="90" t="s">
        <v>206</v>
      </c>
    </row>
    <row r="3" spans="1:27" s="19" customFormat="1" ht="14.65" thickBot="1" x14ac:dyDescent="0.4">
      <c r="A3" s="742" t="s">
        <v>1616</v>
      </c>
      <c r="B3" s="743"/>
      <c r="C3" s="743"/>
      <c r="D3" s="743"/>
      <c r="E3" s="87"/>
      <c r="AA3" s="90" t="s">
        <v>207</v>
      </c>
    </row>
    <row r="4" spans="1:27" s="19" customFormat="1" ht="15" thickBot="1" x14ac:dyDescent="0.45">
      <c r="A4" s="83" t="s">
        <v>1152</v>
      </c>
      <c r="B4" s="83"/>
      <c r="C4" s="87"/>
      <c r="D4" s="87"/>
      <c r="E4" s="87"/>
      <c r="F4" s="753" t="s">
        <v>209</v>
      </c>
      <c r="G4" s="754"/>
      <c r="H4" s="754"/>
      <c r="I4" s="755"/>
      <c r="AA4" s="19" t="s">
        <v>208</v>
      </c>
    </row>
    <row r="5" spans="1:27" s="19" customFormat="1" ht="12.75" x14ac:dyDescent="0.35">
      <c r="A5" s="750"/>
      <c r="B5" s="750"/>
      <c r="C5" s="750"/>
      <c r="D5" s="750"/>
      <c r="F5" s="88" t="s">
        <v>210</v>
      </c>
      <c r="G5" s="744" t="s">
        <v>208</v>
      </c>
      <c r="H5" s="744"/>
      <c r="I5" s="745"/>
      <c r="AA5" s="90"/>
    </row>
    <row r="6" spans="1:27" s="19" customFormat="1" ht="13.15" thickBot="1" x14ac:dyDescent="0.4">
      <c r="A6" s="750"/>
      <c r="B6" s="750"/>
      <c r="C6" s="750"/>
      <c r="D6" s="750"/>
      <c r="F6" s="89" t="s">
        <v>211</v>
      </c>
      <c r="G6" s="746">
        <v>2017</v>
      </c>
      <c r="H6" s="746"/>
      <c r="I6" s="747"/>
      <c r="AA6" s="90"/>
    </row>
    <row r="7" spans="1:27" s="19" customFormat="1" ht="5.25" customHeight="1" x14ac:dyDescent="0.35">
      <c r="AA7" s="90"/>
    </row>
    <row r="8" spans="1:27" ht="13.15" x14ac:dyDescent="0.4">
      <c r="A8" s="714"/>
      <c r="B8" s="714"/>
      <c r="C8" s="714"/>
      <c r="D8" s="714"/>
      <c r="E8" s="751" t="s">
        <v>414</v>
      </c>
      <c r="F8" s="752"/>
      <c r="G8" s="716"/>
      <c r="H8" s="717"/>
      <c r="I8" s="748" t="s">
        <v>1629</v>
      </c>
      <c r="AA8" s="91">
        <v>2013</v>
      </c>
    </row>
    <row r="9" spans="1:27" s="33" customFormat="1" ht="61.5" customHeight="1" x14ac:dyDescent="0.3">
      <c r="A9" s="718"/>
      <c r="B9" s="718"/>
      <c r="C9" s="728" t="s">
        <v>1625</v>
      </c>
      <c r="D9" s="719"/>
      <c r="E9" s="728" t="s">
        <v>1626</v>
      </c>
      <c r="F9" s="728" t="s">
        <v>1627</v>
      </c>
      <c r="G9" s="728" t="s">
        <v>1628</v>
      </c>
      <c r="H9" s="719"/>
      <c r="I9" s="749"/>
      <c r="AA9" s="113">
        <v>2014</v>
      </c>
    </row>
    <row r="10" spans="1:27" x14ac:dyDescent="0.3">
      <c r="A10" s="3" t="s">
        <v>212</v>
      </c>
      <c r="B10" s="4"/>
      <c r="C10" s="4"/>
      <c r="D10" s="4"/>
      <c r="E10" s="4"/>
      <c r="F10" s="4"/>
      <c r="G10" s="33"/>
      <c r="H10" s="33"/>
      <c r="I10" s="84"/>
      <c r="AA10" s="91">
        <v>2015</v>
      </c>
    </row>
    <row r="11" spans="1:27" s="39" customFormat="1" ht="17.25" x14ac:dyDescent="0.4">
      <c r="A11" s="5"/>
      <c r="B11" s="264" t="s">
        <v>213</v>
      </c>
      <c r="C11" s="6">
        <f ca="1">VLOOKUP(TRIM($B11),INDIRECT($AA$13),8+$AA$21,FALSE)</f>
        <v>490390</v>
      </c>
      <c r="D11" s="6"/>
      <c r="E11" s="6">
        <f t="shared" ref="E11:E34" ca="1" si="0">VLOOKUP(TRIM($B11),INDIRECT($AA$13),5+$AA$21,FALSE)</f>
        <v>70</v>
      </c>
      <c r="F11" s="6">
        <f t="shared" ref="F11:F34" ca="1" si="1">VLOOKUP(TRIM($B11),INDIRECT($AA$13),14+$AA$21,FALSE)</f>
        <v>72</v>
      </c>
      <c r="G11" s="282">
        <f t="shared" ref="G11:G23" ca="1" si="2">VLOOKUP(TRIM($B11),INDIRECT($AA$13),20+$AA$21,FALSE)</f>
        <v>34.700000000000003</v>
      </c>
      <c r="H11" s="282"/>
      <c r="I11" s="282">
        <f ca="1">VLOOKUP(TRIM($B11),INDIRECT($AA$13),23+$AA$21,FALSE)</f>
        <v>0.8</v>
      </c>
      <c r="AA11" s="479">
        <v>2016</v>
      </c>
    </row>
    <row r="12" spans="1:27" x14ac:dyDescent="0.3">
      <c r="A12" s="5"/>
      <c r="B12" s="265" t="s">
        <v>483</v>
      </c>
      <c r="C12" s="8">
        <f t="shared" ref="C12:C34" ca="1" si="3">VLOOKUP(TRIM($B12),INDIRECT($AA$13),8+$AA$21,FALSE)</f>
        <v>439886</v>
      </c>
      <c r="D12" s="8"/>
      <c r="E12" s="8">
        <f t="shared" ca="1" si="0"/>
        <v>71</v>
      </c>
      <c r="F12" s="8">
        <f t="shared" ca="1" si="1"/>
        <v>73</v>
      </c>
      <c r="G12" s="283">
        <f t="shared" ca="1" si="2"/>
        <v>35</v>
      </c>
      <c r="H12" s="8"/>
      <c r="I12" s="283">
        <f t="shared" ref="I12:I33" ca="1" si="4">VLOOKUP(TRIM($B12),INDIRECT($AA$13),23+$AA$21,FALSE)</f>
        <v>1.8</v>
      </c>
      <c r="AA12" s="91">
        <v>2017</v>
      </c>
    </row>
    <row r="13" spans="1:27" x14ac:dyDescent="0.3">
      <c r="A13" s="5"/>
      <c r="B13" s="265" t="s">
        <v>214</v>
      </c>
      <c r="C13" s="8">
        <f t="shared" ca="1" si="3"/>
        <v>1615</v>
      </c>
      <c r="D13" s="8"/>
      <c r="E13" s="8">
        <f t="shared" ca="1" si="0"/>
        <v>74</v>
      </c>
      <c r="F13" s="8">
        <f t="shared" ca="1" si="1"/>
        <v>76</v>
      </c>
      <c r="G13" s="283">
        <f t="shared" ca="1" si="2"/>
        <v>36</v>
      </c>
      <c r="H13" s="8"/>
      <c r="I13" s="283">
        <f t="shared" ca="1" si="4"/>
        <v>5</v>
      </c>
      <c r="AA13" s="91" t="str">
        <f>"Table1_ETH_"&amp;$G$6</f>
        <v>Table1_ETH_2017</v>
      </c>
    </row>
    <row r="14" spans="1:27" x14ac:dyDescent="0.3">
      <c r="A14" s="5"/>
      <c r="B14" s="265" t="s">
        <v>484</v>
      </c>
      <c r="C14" s="8">
        <f t="shared" ca="1" si="3"/>
        <v>656</v>
      </c>
      <c r="D14" s="8"/>
      <c r="E14" s="8">
        <f t="shared" ca="1" si="0"/>
        <v>37</v>
      </c>
      <c r="F14" s="8">
        <f t="shared" ca="1" si="1"/>
        <v>39</v>
      </c>
      <c r="G14" s="283">
        <f t="shared" ca="1" si="2"/>
        <v>29.9</v>
      </c>
      <c r="H14" s="8"/>
      <c r="I14" s="283">
        <f t="shared" ca="1" si="4"/>
        <v>-32</v>
      </c>
      <c r="AA14" s="91" t="str">
        <f>"Table1_EAL_"&amp;$G$6</f>
        <v>Table1_EAL_2017</v>
      </c>
    </row>
    <row r="15" spans="1:27" x14ac:dyDescent="0.3">
      <c r="A15" s="5"/>
      <c r="B15" s="265" t="s">
        <v>165</v>
      </c>
      <c r="C15" s="8">
        <f t="shared" ca="1" si="3"/>
        <v>1997</v>
      </c>
      <c r="D15" s="8"/>
      <c r="E15" s="8">
        <f t="shared" ca="1" si="0"/>
        <v>30</v>
      </c>
      <c r="F15" s="8">
        <f t="shared" ca="1" si="1"/>
        <v>31</v>
      </c>
      <c r="G15" s="283">
        <f t="shared" ca="1" si="2"/>
        <v>27.8</v>
      </c>
      <c r="H15" s="8"/>
      <c r="I15" s="283">
        <f t="shared" ca="1" si="4"/>
        <v>-39.299999999999997</v>
      </c>
      <c r="AA15" s="91" t="str">
        <f>"Table1_FSM_"&amp;$G$6</f>
        <v>Table1_FSM_2017</v>
      </c>
    </row>
    <row r="16" spans="1:27" x14ac:dyDescent="0.3">
      <c r="A16" s="5"/>
      <c r="B16" s="265" t="s">
        <v>485</v>
      </c>
      <c r="C16" s="8">
        <f t="shared" ca="1" si="3"/>
        <v>46236</v>
      </c>
      <c r="D16" s="8"/>
      <c r="E16" s="8">
        <f t="shared" ca="1" si="0"/>
        <v>62</v>
      </c>
      <c r="F16" s="8">
        <f t="shared" ca="1" si="1"/>
        <v>64</v>
      </c>
      <c r="G16" s="283">
        <f t="shared" ca="1" si="2"/>
        <v>32.799999999999997</v>
      </c>
      <c r="H16" s="8"/>
      <c r="I16" s="283">
        <f t="shared" ca="1" si="4"/>
        <v>-6.8</v>
      </c>
      <c r="AA16" s="91" t="str">
        <f>"Table1_SEN_"&amp;$G$6</f>
        <v>Table1_SEN_2017</v>
      </c>
    </row>
    <row r="17" spans="1:27" s="39" customFormat="1" x14ac:dyDescent="0.3">
      <c r="A17" s="5"/>
      <c r="B17" s="264" t="s">
        <v>215</v>
      </c>
      <c r="C17" s="6">
        <f t="shared" ca="1" si="3"/>
        <v>41401</v>
      </c>
      <c r="D17" s="6"/>
      <c r="E17" s="6">
        <f t="shared" ca="1" si="0"/>
        <v>71</v>
      </c>
      <c r="F17" s="6">
        <f t="shared" ca="1" si="1"/>
        <v>73</v>
      </c>
      <c r="G17" s="282">
        <f t="shared" ca="1" si="2"/>
        <v>34.799999999999997</v>
      </c>
      <c r="H17" s="6"/>
      <c r="I17" s="282">
        <f t="shared" ca="1" si="4"/>
        <v>2</v>
      </c>
      <c r="Z17" s="37"/>
      <c r="AA17" s="92" t="str">
        <f>"Table1_PRIMARY_"&amp;$G$6</f>
        <v>Table1_PRIMARY_2017</v>
      </c>
    </row>
    <row r="18" spans="1:27" x14ac:dyDescent="0.3">
      <c r="A18" s="5"/>
      <c r="B18" s="265" t="s">
        <v>486</v>
      </c>
      <c r="C18" s="8">
        <f t="shared" ca="1" si="3"/>
        <v>10389</v>
      </c>
      <c r="D18" s="8"/>
      <c r="E18" s="8">
        <f t="shared" ca="1" si="0"/>
        <v>66</v>
      </c>
      <c r="F18" s="8">
        <f t="shared" ca="1" si="1"/>
        <v>68</v>
      </c>
      <c r="G18" s="283">
        <f t="shared" ca="1" si="2"/>
        <v>34.1</v>
      </c>
      <c r="H18" s="8"/>
      <c r="I18" s="283">
        <f t="shared" ca="1" si="4"/>
        <v>-2.7</v>
      </c>
      <c r="AA18" s="91" t="str">
        <f>"Table1_MONTH_"&amp;$G$6</f>
        <v>Table1_MONTH_2017</v>
      </c>
    </row>
    <row r="19" spans="1:27" x14ac:dyDescent="0.3">
      <c r="A19" s="5"/>
      <c r="B19" s="265" t="s">
        <v>487</v>
      </c>
      <c r="C19" s="8">
        <f t="shared" ca="1" si="3"/>
        <v>5698</v>
      </c>
      <c r="D19" s="8"/>
      <c r="E19" s="8">
        <f t="shared" ca="1" si="0"/>
        <v>70</v>
      </c>
      <c r="F19" s="8">
        <f t="shared" ca="1" si="1"/>
        <v>72</v>
      </c>
      <c r="G19" s="283">
        <f t="shared" ca="1" si="2"/>
        <v>34.700000000000003</v>
      </c>
      <c r="H19" s="8"/>
      <c r="I19" s="283">
        <f t="shared" ca="1" si="4"/>
        <v>1.2</v>
      </c>
      <c r="AA19" s="91" t="str">
        <f>"Table1_SENprimary_"&amp;$G$6</f>
        <v>Table1_SENprimary_2017</v>
      </c>
    </row>
    <row r="20" spans="1:27" x14ac:dyDescent="0.3">
      <c r="A20" s="5"/>
      <c r="B20" s="265" t="s">
        <v>488</v>
      </c>
      <c r="C20" s="8">
        <f t="shared" ca="1" si="3"/>
        <v>10213</v>
      </c>
      <c r="D20" s="8"/>
      <c r="E20" s="8">
        <f t="shared" ca="1" si="0"/>
        <v>75</v>
      </c>
      <c r="F20" s="8">
        <f t="shared" ca="1" si="1"/>
        <v>77</v>
      </c>
      <c r="G20" s="283">
        <f t="shared" ca="1" si="2"/>
        <v>35.700000000000003</v>
      </c>
      <c r="H20" s="8"/>
      <c r="I20" s="283">
        <f t="shared" ca="1" si="4"/>
        <v>6.2</v>
      </c>
    </row>
    <row r="21" spans="1:27" x14ac:dyDescent="0.3">
      <c r="A21" s="5"/>
      <c r="B21" s="265" t="s">
        <v>489</v>
      </c>
      <c r="C21" s="8">
        <f t="shared" ca="1" si="3"/>
        <v>15101</v>
      </c>
      <c r="D21" s="8"/>
      <c r="E21" s="8">
        <f t="shared" ca="1" si="0"/>
        <v>72</v>
      </c>
      <c r="F21" s="8">
        <f t="shared" ca="1" si="1"/>
        <v>73</v>
      </c>
      <c r="G21" s="283">
        <f t="shared" ca="1" si="2"/>
        <v>34.9</v>
      </c>
      <c r="H21" s="8"/>
      <c r="I21" s="283">
        <f t="shared" ca="1" si="4"/>
        <v>2.6</v>
      </c>
      <c r="AA21" s="91">
        <f>IF(G5="Girls",0,IF(G5="Boys",1,IF(G5="All",2)))</f>
        <v>2</v>
      </c>
    </row>
    <row r="22" spans="1:27" s="39" customFormat="1" x14ac:dyDescent="0.3">
      <c r="A22" s="5"/>
      <c r="B22" s="264" t="s">
        <v>216</v>
      </c>
      <c r="C22" s="6">
        <f t="shared" ca="1" si="3"/>
        <v>70380</v>
      </c>
      <c r="D22" s="6"/>
      <c r="E22" s="6">
        <f t="shared" ca="1" si="0"/>
        <v>67</v>
      </c>
      <c r="F22" s="6">
        <f t="shared" ca="1" si="1"/>
        <v>69</v>
      </c>
      <c r="G22" s="282">
        <f t="shared" ca="1" si="2"/>
        <v>33.5</v>
      </c>
      <c r="H22" s="6"/>
      <c r="I22" s="282">
        <f t="shared" ca="1" si="4"/>
        <v>-1.3</v>
      </c>
      <c r="AA22" s="92"/>
    </row>
    <row r="23" spans="1:27" x14ac:dyDescent="0.3">
      <c r="A23" s="5"/>
      <c r="B23" s="265" t="s">
        <v>217</v>
      </c>
      <c r="C23" s="8">
        <f t="shared" ca="1" si="3"/>
        <v>20514</v>
      </c>
      <c r="D23" s="8"/>
      <c r="E23" s="8">
        <f t="shared" ca="1" si="0"/>
        <v>75</v>
      </c>
      <c r="F23" s="8">
        <f t="shared" ca="1" si="1"/>
        <v>77</v>
      </c>
      <c r="G23" s="283">
        <f t="shared" ca="1" si="2"/>
        <v>35.200000000000003</v>
      </c>
      <c r="H23" s="8"/>
      <c r="I23" s="283">
        <f t="shared" ca="1" si="4"/>
        <v>6.6</v>
      </c>
    </row>
    <row r="24" spans="1:27" x14ac:dyDescent="0.3">
      <c r="A24" s="5"/>
      <c r="B24" s="265" t="s">
        <v>218</v>
      </c>
      <c r="C24" s="8">
        <f t="shared" ca="1" si="3"/>
        <v>27931</v>
      </c>
      <c r="D24" s="8"/>
      <c r="E24" s="8">
        <f t="shared" ca="1" si="0"/>
        <v>61</v>
      </c>
      <c r="F24" s="8">
        <f t="shared" ca="1" si="1"/>
        <v>64</v>
      </c>
      <c r="G24" s="283">
        <f t="shared" ref="G24:G34" ca="1" si="5">VLOOKUP(TRIM($B24),INDIRECT($AA$13),20+$AA$21,FALSE)</f>
        <v>32.4</v>
      </c>
      <c r="H24" s="8"/>
      <c r="I24" s="283">
        <f t="shared" ca="1" si="4"/>
        <v>-6.4</v>
      </c>
    </row>
    <row r="25" spans="1:27" x14ac:dyDescent="0.3">
      <c r="A25" s="5"/>
      <c r="B25" s="265" t="s">
        <v>219</v>
      </c>
      <c r="C25" s="8">
        <f t="shared" ca="1" si="3"/>
        <v>10363</v>
      </c>
      <c r="D25" s="8"/>
      <c r="E25" s="8">
        <f ca="1">VLOOKUP(TRIM($B25),INDIRECT($AA$13),5+$AA$21,FALSE)</f>
        <v>64</v>
      </c>
      <c r="F25" s="8">
        <f t="shared" ca="1" si="1"/>
        <v>67</v>
      </c>
      <c r="G25" s="283">
        <f t="shared" ca="1" si="5"/>
        <v>32.9</v>
      </c>
      <c r="H25" s="8"/>
      <c r="I25" s="283">
        <f t="shared" ca="1" si="4"/>
        <v>-3.6</v>
      </c>
    </row>
    <row r="26" spans="1:27" x14ac:dyDescent="0.3">
      <c r="A26" s="5"/>
      <c r="B26" s="265" t="s">
        <v>490</v>
      </c>
      <c r="C26" s="8">
        <f t="shared" ca="1" si="3"/>
        <v>11572</v>
      </c>
      <c r="D26" s="8"/>
      <c r="E26" s="8">
        <f t="shared" ca="1" si="0"/>
        <v>67</v>
      </c>
      <c r="F26" s="8">
        <f t="shared" ca="1" si="1"/>
        <v>70</v>
      </c>
      <c r="G26" s="283">
        <f t="shared" ca="1" si="5"/>
        <v>33.6</v>
      </c>
      <c r="H26" s="8"/>
      <c r="I26" s="283">
        <f t="shared" ca="1" si="4"/>
        <v>-0.8</v>
      </c>
    </row>
    <row r="27" spans="1:27" s="39" customFormat="1" x14ac:dyDescent="0.3">
      <c r="A27" s="5"/>
      <c r="B27" s="264" t="s">
        <v>220</v>
      </c>
      <c r="C27" s="6">
        <f t="shared" ca="1" si="3"/>
        <v>33328</v>
      </c>
      <c r="D27" s="6"/>
      <c r="E27" s="6">
        <f t="shared" ca="1" si="0"/>
        <v>68</v>
      </c>
      <c r="F27" s="6">
        <f t="shared" ca="1" si="1"/>
        <v>70</v>
      </c>
      <c r="G27" s="282">
        <f t="shared" ca="1" si="5"/>
        <v>33.6</v>
      </c>
      <c r="H27" s="6"/>
      <c r="I27" s="282">
        <f t="shared" ca="1" si="4"/>
        <v>-1.1000000000000001</v>
      </c>
      <c r="AA27" s="92"/>
    </row>
    <row r="28" spans="1:27" x14ac:dyDescent="0.3">
      <c r="A28" s="5"/>
      <c r="B28" s="265" t="s">
        <v>491</v>
      </c>
      <c r="C28" s="8">
        <f t="shared" ca="1" si="3"/>
        <v>5964</v>
      </c>
      <c r="D28" s="8"/>
      <c r="E28" s="8">
        <f t="shared" ca="1" si="0"/>
        <v>67</v>
      </c>
      <c r="F28" s="8">
        <f t="shared" ca="1" si="1"/>
        <v>68</v>
      </c>
      <c r="G28" s="283">
        <f t="shared" ca="1" si="5"/>
        <v>33.700000000000003</v>
      </c>
      <c r="H28" s="8"/>
      <c r="I28" s="283">
        <f t="shared" ca="1" si="4"/>
        <v>-2.6</v>
      </c>
    </row>
    <row r="29" spans="1:27" x14ac:dyDescent="0.3">
      <c r="A29" s="5"/>
      <c r="B29" s="265" t="s">
        <v>492</v>
      </c>
      <c r="C29" s="8">
        <f t="shared" ca="1" si="3"/>
        <v>22542</v>
      </c>
      <c r="D29" s="8"/>
      <c r="E29" s="8">
        <f t="shared" ca="1" si="0"/>
        <v>68</v>
      </c>
      <c r="F29" s="8">
        <f t="shared" ca="1" si="1"/>
        <v>70</v>
      </c>
      <c r="G29" s="283">
        <f t="shared" ca="1" si="5"/>
        <v>33.6</v>
      </c>
      <c r="H29" s="8"/>
      <c r="I29" s="283">
        <f t="shared" ca="1" si="4"/>
        <v>-0.3</v>
      </c>
    </row>
    <row r="30" spans="1:27" x14ac:dyDescent="0.3">
      <c r="A30" s="5"/>
      <c r="B30" s="265" t="s">
        <v>493</v>
      </c>
      <c r="C30" s="8">
        <f t="shared" ca="1" si="3"/>
        <v>4822</v>
      </c>
      <c r="D30" s="8"/>
      <c r="E30" s="8">
        <f t="shared" ca="1" si="0"/>
        <v>66</v>
      </c>
      <c r="F30" s="8">
        <f t="shared" ca="1" si="1"/>
        <v>68</v>
      </c>
      <c r="G30" s="283">
        <f t="shared" ca="1" si="5"/>
        <v>33.299999999999997</v>
      </c>
      <c r="H30" s="8"/>
      <c r="I30" s="283">
        <f t="shared" ca="1" si="4"/>
        <v>-3</v>
      </c>
    </row>
    <row r="31" spans="1:27" s="39" customFormat="1" x14ac:dyDescent="0.3">
      <c r="A31" s="5"/>
      <c r="B31" s="264" t="s">
        <v>221</v>
      </c>
      <c r="C31" s="6">
        <f t="shared" ca="1" si="3"/>
        <v>3334</v>
      </c>
      <c r="D31" s="6"/>
      <c r="E31" s="6">
        <f t="shared" ca="1" si="0"/>
        <v>72</v>
      </c>
      <c r="F31" s="6">
        <f t="shared" ca="1" si="1"/>
        <v>74</v>
      </c>
      <c r="G31" s="282">
        <f t="shared" ca="1" si="5"/>
        <v>34.700000000000003</v>
      </c>
      <c r="H31" s="6"/>
      <c r="I31" s="282">
        <f t="shared" ca="1" si="4"/>
        <v>3.7</v>
      </c>
      <c r="AA31" s="92"/>
    </row>
    <row r="32" spans="1:27" x14ac:dyDescent="0.3">
      <c r="A32" s="5"/>
      <c r="B32" s="265" t="s">
        <v>494</v>
      </c>
      <c r="C32" s="8">
        <f t="shared" ca="1" si="3"/>
        <v>11824</v>
      </c>
      <c r="D32" s="8"/>
      <c r="E32" s="8">
        <f t="shared" ca="1" si="0"/>
        <v>61</v>
      </c>
      <c r="F32" s="8">
        <f t="shared" ca="1" si="1"/>
        <v>63</v>
      </c>
      <c r="G32" s="283">
        <f t="shared" ca="1" si="5"/>
        <v>32.5</v>
      </c>
      <c r="H32" s="8"/>
      <c r="I32" s="283">
        <f t="shared" ca="1" si="4"/>
        <v>-7.2</v>
      </c>
    </row>
    <row r="33" spans="1:27" ht="11.65" x14ac:dyDescent="0.3">
      <c r="A33" s="5"/>
      <c r="B33" s="265" t="s">
        <v>496</v>
      </c>
      <c r="C33" s="8">
        <f t="shared" ca="1" si="3"/>
        <v>19207</v>
      </c>
      <c r="D33" s="8"/>
      <c r="E33" s="8">
        <f t="shared" ca="1" si="0"/>
        <v>55</v>
      </c>
      <c r="F33" s="8">
        <f t="shared" ca="1" si="1"/>
        <v>56</v>
      </c>
      <c r="G33" s="283">
        <f t="shared" ca="1" si="5"/>
        <v>33</v>
      </c>
      <c r="H33" s="8"/>
      <c r="I33" s="283">
        <f t="shared" ca="1" si="4"/>
        <v>-14.5</v>
      </c>
    </row>
    <row r="34" spans="1:27" s="39" customFormat="1" x14ac:dyDescent="0.3">
      <c r="A34" s="5"/>
      <c r="B34" s="264" t="s">
        <v>223</v>
      </c>
      <c r="C34" s="6">
        <f t="shared" ca="1" si="3"/>
        <v>669864</v>
      </c>
      <c r="D34" s="6"/>
      <c r="E34" s="6">
        <f t="shared" ca="1" si="0"/>
        <v>69</v>
      </c>
      <c r="F34" s="6">
        <f t="shared" ca="1" si="1"/>
        <v>71</v>
      </c>
      <c r="G34" s="282">
        <f t="shared" ca="1" si="5"/>
        <v>34.5</v>
      </c>
      <c r="H34" s="6"/>
      <c r="I34" s="283"/>
      <c r="J34" s="20"/>
      <c r="AA34" s="92"/>
    </row>
    <row r="35" spans="1:27" ht="3" customHeight="1" x14ac:dyDescent="0.3">
      <c r="A35" s="5"/>
      <c r="B35" s="7"/>
      <c r="C35" s="6"/>
      <c r="D35" s="9"/>
      <c r="E35" s="169"/>
      <c r="F35" s="169"/>
      <c r="G35" s="284"/>
      <c r="H35" s="169"/>
      <c r="I35" s="169"/>
    </row>
    <row r="36" spans="1:27" x14ac:dyDescent="0.3">
      <c r="A36" s="10" t="s">
        <v>224</v>
      </c>
      <c r="B36" s="70"/>
      <c r="C36" s="6"/>
      <c r="D36" s="9"/>
      <c r="E36" s="169"/>
      <c r="F36" s="169"/>
      <c r="G36" s="284"/>
      <c r="H36" s="169"/>
      <c r="I36" s="169"/>
    </row>
    <row r="37" spans="1:27" ht="11.65" x14ac:dyDescent="0.3">
      <c r="A37" s="5"/>
      <c r="B37" s="7" t="s">
        <v>437</v>
      </c>
      <c r="C37" s="8">
        <f ca="1">VLOOKUP(TRIM($B37),INDIRECT($AA$14),8+$AA$21,FALSE)</f>
        <v>524126</v>
      </c>
      <c r="D37" s="8"/>
      <c r="E37" s="8">
        <f ca="1">VLOOKUP(TRIM($B37),INDIRECT($AA$14),5+$AA$21,FALSE)</f>
        <v>71</v>
      </c>
      <c r="F37" s="8">
        <f ca="1">VLOOKUP(TRIM($B37),INDIRECT($AA$14),14+$AA$21,FALSE)</f>
        <v>73</v>
      </c>
      <c r="G37" s="283">
        <f ca="1">VLOOKUP(TRIM($B37),INDIRECT($AA$14),20+$AA$21,FALSE)</f>
        <v>34.9</v>
      </c>
      <c r="H37" s="283"/>
      <c r="I37" s="737">
        <f ca="1">VLOOKUP(TRIM($B37),INDIRECT($AA$14),23+$AA$21,FALSE)</f>
        <v>7.5</v>
      </c>
    </row>
    <row r="38" spans="1:27" ht="11.65" x14ac:dyDescent="0.3">
      <c r="A38" s="5"/>
      <c r="B38" s="7" t="s">
        <v>497</v>
      </c>
      <c r="C38" s="8">
        <f ca="1">VLOOKUP(TRIM($B38),INDIRECT($AA$14),8+$AA$21,FALSE)</f>
        <v>132413</v>
      </c>
      <c r="D38" s="8"/>
      <c r="E38" s="8">
        <f ca="1">VLOOKUP(TRIM($B38),INDIRECT($AA$14),5+$AA$21,FALSE)</f>
        <v>63</v>
      </c>
      <c r="F38" s="8">
        <f ca="1">VLOOKUP(TRIM($B38),INDIRECT($AA$14),14+$AA$21,FALSE)</f>
        <v>65</v>
      </c>
      <c r="G38" s="283">
        <f ca="1">VLOOKUP(TRIM($B38),INDIRECT($AA$14),20+$AA$21,FALSE)</f>
        <v>32.799999999999997</v>
      </c>
      <c r="H38" s="8"/>
      <c r="I38" s="738"/>
    </row>
    <row r="39" spans="1:27" ht="11.65" x14ac:dyDescent="0.3">
      <c r="A39" s="5"/>
      <c r="B39" s="7" t="s">
        <v>496</v>
      </c>
      <c r="C39" s="8">
        <f ca="1">VLOOKUP(TRIM($B39),INDIRECT($AA$14),8+$AA$21,FALSE)</f>
        <v>13325</v>
      </c>
      <c r="D39" s="8"/>
      <c r="E39" s="8">
        <f ca="1">VLOOKUP(TRIM($B39),INDIRECT($AA$14),5+$AA$21,FALSE)</f>
        <v>50</v>
      </c>
      <c r="F39" s="8">
        <f ca="1">VLOOKUP(TRIM($B39),INDIRECT($AA$14),14+$AA$21,FALSE)</f>
        <v>51</v>
      </c>
      <c r="G39" s="283">
        <f ca="1">VLOOKUP(TRIM($B39),INDIRECT($AA$14),20+$AA$21,FALSE)</f>
        <v>32.5</v>
      </c>
      <c r="H39" s="8"/>
      <c r="I39" s="282"/>
    </row>
    <row r="40" spans="1:27" s="39" customFormat="1" x14ac:dyDescent="0.3">
      <c r="A40" s="5"/>
      <c r="B40" s="5" t="s">
        <v>223</v>
      </c>
      <c r="C40" s="6">
        <f ca="1">VLOOKUP(TRIM($B40),INDIRECT($AA$14),8+$AA$21,FALSE)</f>
        <v>669864</v>
      </c>
      <c r="D40" s="6"/>
      <c r="E40" s="6">
        <f ca="1">VLOOKUP(TRIM($B40),INDIRECT($AA$14),5+$AA$21,FALSE)</f>
        <v>69</v>
      </c>
      <c r="F40" s="6">
        <f ca="1">VLOOKUP(TRIM($B40),INDIRECT($AA$14),14+$AA$21,FALSE)</f>
        <v>71</v>
      </c>
      <c r="G40" s="282">
        <f ca="1">VLOOKUP(TRIM($B40),INDIRECT($AA$14),20+$AA$21,FALSE)</f>
        <v>34.5</v>
      </c>
      <c r="H40" s="6"/>
      <c r="I40" s="282"/>
      <c r="AA40" s="92"/>
    </row>
    <row r="41" spans="1:27" ht="4.5" customHeight="1" x14ac:dyDescent="0.3">
      <c r="A41" s="5"/>
      <c r="B41" s="7"/>
      <c r="C41" s="6"/>
      <c r="D41" s="8"/>
      <c r="E41" s="170"/>
      <c r="F41" s="170"/>
      <c r="G41" s="285"/>
      <c r="H41" s="170"/>
      <c r="I41" s="286"/>
    </row>
    <row r="42" spans="1:27" x14ac:dyDescent="0.3">
      <c r="A42" s="10" t="s">
        <v>225</v>
      </c>
      <c r="B42" s="70"/>
      <c r="C42" s="6"/>
      <c r="D42" s="8"/>
      <c r="E42" s="170"/>
      <c r="F42" s="170"/>
      <c r="G42" s="285"/>
      <c r="H42" s="170"/>
      <c r="I42" s="286"/>
    </row>
    <row r="43" spans="1:27" x14ac:dyDescent="0.3">
      <c r="A43" s="10"/>
      <c r="B43" s="7" t="s">
        <v>226</v>
      </c>
      <c r="C43" s="8">
        <f ca="1">VLOOKUP(TRIM($B43),INDIRECT($AA$15),8+$AA$21,FALSE)</f>
        <v>91641</v>
      </c>
      <c r="D43" s="8"/>
      <c r="E43" s="8">
        <f ca="1">VLOOKUP(TRIM($B43),INDIRECT($AA$15),5+$AA$21,FALSE)</f>
        <v>54</v>
      </c>
      <c r="F43" s="8">
        <f ca="1">VLOOKUP(TRIM($B43),INDIRECT($AA$15),14+$AA$21,FALSE)</f>
        <v>56</v>
      </c>
      <c r="G43" s="283">
        <f ca="1">VLOOKUP(TRIM($B43),INDIRECT($AA$15),20+$AA$21,FALSE)</f>
        <v>31.5</v>
      </c>
      <c r="H43" s="283"/>
      <c r="I43" s="737">
        <f ca="1">VLOOKUP(TRIM($B43),INDIRECT($AA$15),23+$AA$21,FALSE)</f>
        <v>17</v>
      </c>
    </row>
    <row r="44" spans="1:27" ht="11.65" x14ac:dyDescent="0.3">
      <c r="A44" s="5"/>
      <c r="B44" s="56" t="s">
        <v>498</v>
      </c>
      <c r="C44" s="8">
        <f ca="1">VLOOKUP(TRIM($B44),INDIRECT($AA$15),8+$AA$21,FALSE)</f>
        <v>578223</v>
      </c>
      <c r="D44" s="8"/>
      <c r="E44" s="8">
        <f ca="1">VLOOKUP(TRIM($B44),INDIRECT($AA$15),5+$AA$21,FALSE)</f>
        <v>71</v>
      </c>
      <c r="F44" s="8">
        <f ca="1">VLOOKUP(TRIM($B44),INDIRECT($AA$15),14+$AA$21,FALSE)</f>
        <v>73</v>
      </c>
      <c r="G44" s="283">
        <f ca="1">VLOOKUP(TRIM($B44),INDIRECT($AA$15),20+$AA$21,FALSE)</f>
        <v>34.9</v>
      </c>
      <c r="H44" s="8"/>
      <c r="I44" s="738"/>
    </row>
    <row r="45" spans="1:27" s="39" customFormat="1" x14ac:dyDescent="0.3">
      <c r="A45" s="5"/>
      <c r="B45" s="5" t="s">
        <v>223</v>
      </c>
      <c r="C45" s="6">
        <f ca="1">VLOOKUP(TRIM($B45),INDIRECT($AA$15),8+$AA$21,FALSE)</f>
        <v>669864</v>
      </c>
      <c r="D45" s="6"/>
      <c r="E45" s="6">
        <f ca="1">VLOOKUP(TRIM($B45),INDIRECT($AA$15),5+$AA$21,FALSE)</f>
        <v>69</v>
      </c>
      <c r="F45" s="6">
        <f ca="1">VLOOKUP(TRIM($B45),INDIRECT($AA$15),14+$AA$21,FALSE)</f>
        <v>71</v>
      </c>
      <c r="G45" s="282">
        <f ca="1">VLOOKUP(TRIM($B45),INDIRECT($AA$15),20+$AA$21,FALSE)</f>
        <v>34.5</v>
      </c>
      <c r="H45" s="6"/>
      <c r="I45" s="282"/>
      <c r="AA45" s="92"/>
    </row>
    <row r="46" spans="1:27" ht="3.75" customHeight="1" x14ac:dyDescent="0.3">
      <c r="A46" s="5"/>
      <c r="B46" s="7"/>
      <c r="C46" s="6"/>
      <c r="D46" s="6"/>
      <c r="E46" s="6"/>
      <c r="F46" s="6"/>
      <c r="G46" s="282"/>
      <c r="H46" s="287"/>
      <c r="I46" s="288"/>
    </row>
    <row r="47" spans="1:27" ht="11.65" x14ac:dyDescent="0.3">
      <c r="A47" s="5" t="s">
        <v>438</v>
      </c>
      <c r="B47" s="7"/>
      <c r="C47" s="6"/>
      <c r="D47" s="6"/>
      <c r="E47" s="6"/>
      <c r="F47" s="6"/>
      <c r="G47" s="282"/>
      <c r="H47" s="287"/>
      <c r="I47" s="288"/>
    </row>
    <row r="48" spans="1:27" x14ac:dyDescent="0.3">
      <c r="A48" s="5"/>
      <c r="B48" s="7" t="s">
        <v>501</v>
      </c>
      <c r="C48" s="8">
        <f ca="1">VLOOKUP(TRIM($B48),INDIRECT($AA$18),8+$AA$21,FALSE)</f>
        <v>224359</v>
      </c>
      <c r="D48" s="8"/>
      <c r="E48" s="8">
        <f ca="1">VLOOKUP(TRIM($B48),INDIRECT($AA$18),5+$AA$21,FALSE)</f>
        <v>79</v>
      </c>
      <c r="F48" s="8">
        <f ca="1">VLOOKUP(TRIM($B48),INDIRECT($AA$18),14+$AA$21,FALSE)</f>
        <v>80</v>
      </c>
      <c r="G48" s="283">
        <f ca="1">VLOOKUP(TRIM($B48),INDIRECT($AA$18),20+$AA$21,FALSE)</f>
        <v>36.6</v>
      </c>
      <c r="H48" s="283"/>
      <c r="I48" s="737">
        <f ca="1">VLOOKUP(TRIM($B48),INDIRECT($AA$18),23+$AA$21,FALSE)</f>
        <v>19.399999999999999</v>
      </c>
    </row>
    <row r="49" spans="1:27" x14ac:dyDescent="0.3">
      <c r="A49" s="5"/>
      <c r="B49" s="7" t="s">
        <v>500</v>
      </c>
      <c r="C49" s="8">
        <f ca="1">VLOOKUP(TRIM($B49),INDIRECT($AA$18),8+$AA$21,FALSE)</f>
        <v>218088</v>
      </c>
      <c r="D49" s="8"/>
      <c r="E49" s="8">
        <f ca="1">VLOOKUP(TRIM($B49),INDIRECT($AA$18),5+$AA$21,FALSE)</f>
        <v>70</v>
      </c>
      <c r="F49" s="8">
        <f ca="1">VLOOKUP(TRIM($B49),INDIRECT($AA$18),14+$AA$21,FALSE)</f>
        <v>72</v>
      </c>
      <c r="G49" s="283">
        <f ca="1">VLOOKUP(TRIM($B49),INDIRECT($AA$18),20+$AA$21,FALSE)</f>
        <v>34.4</v>
      </c>
      <c r="H49" s="287"/>
      <c r="I49" s="738"/>
    </row>
    <row r="50" spans="1:27" x14ac:dyDescent="0.3">
      <c r="A50" s="5"/>
      <c r="B50" s="7" t="s">
        <v>499</v>
      </c>
      <c r="C50" s="8">
        <f ca="1">VLOOKUP(TRIM($B50),INDIRECT($AA$18),8+$AA$21,FALSE)</f>
        <v>227417</v>
      </c>
      <c r="D50" s="8"/>
      <c r="E50" s="8">
        <f ca="1">VLOOKUP(TRIM($B50),INDIRECT($AA$18),5+$AA$21,FALSE)</f>
        <v>59</v>
      </c>
      <c r="F50" s="8">
        <f ca="1">VLOOKUP(TRIM($B50),INDIRECT($AA$18),14+$AA$21,FALSE)</f>
        <v>61</v>
      </c>
      <c r="G50" s="283">
        <f ca="1">VLOOKUP(TRIM($B50),INDIRECT($AA$18),20+$AA$21,FALSE)</f>
        <v>32.4</v>
      </c>
      <c r="H50" s="287"/>
      <c r="I50" s="738"/>
    </row>
    <row r="51" spans="1:27" x14ac:dyDescent="0.3">
      <c r="A51" s="5"/>
      <c r="B51" s="5" t="s">
        <v>223</v>
      </c>
      <c r="C51" s="6">
        <f ca="1">VLOOKUP(TRIM($B51),INDIRECT($AA$18),8+$AA$21,FALSE)</f>
        <v>669864</v>
      </c>
      <c r="D51" s="6"/>
      <c r="E51" s="6">
        <f ca="1">VLOOKUP(TRIM($B51),INDIRECT($AA$18),5+$AA$21,FALSE)</f>
        <v>69</v>
      </c>
      <c r="F51" s="6">
        <f ca="1">VLOOKUP(TRIM($B51),INDIRECT($AA$18),14+$AA$21,FALSE)</f>
        <v>71</v>
      </c>
      <c r="G51" s="282">
        <f ca="1">VLOOKUP(TRIM($B51),INDIRECT($AA$18),20+$AA$21,FALSE)</f>
        <v>34.5</v>
      </c>
      <c r="H51" s="287"/>
      <c r="I51" s="282"/>
    </row>
    <row r="52" spans="1:27" ht="3.75" customHeight="1" x14ac:dyDescent="0.3">
      <c r="A52" s="5"/>
      <c r="B52" s="7"/>
      <c r="C52" s="6"/>
      <c r="D52" s="6"/>
      <c r="E52" s="6"/>
      <c r="F52" s="6"/>
      <c r="G52" s="282"/>
      <c r="H52" s="287"/>
      <c r="I52" s="287"/>
    </row>
    <row r="53" spans="1:27" x14ac:dyDescent="0.3">
      <c r="A53" s="10" t="s">
        <v>1156</v>
      </c>
      <c r="B53" s="70"/>
      <c r="C53" s="6"/>
      <c r="D53" s="6"/>
      <c r="E53" s="6"/>
      <c r="F53" s="6"/>
      <c r="G53" s="282"/>
      <c r="H53" s="287"/>
      <c r="I53" s="287"/>
    </row>
    <row r="54" spans="1:27" ht="6" customHeight="1" x14ac:dyDescent="0.3">
      <c r="A54" s="10"/>
      <c r="B54" s="85"/>
      <c r="C54" s="6"/>
      <c r="D54" s="6"/>
      <c r="E54" s="6"/>
      <c r="F54" s="6"/>
      <c r="G54" s="282"/>
      <c r="H54" s="287"/>
      <c r="I54" s="287"/>
    </row>
    <row r="55" spans="1:27" x14ac:dyDescent="0.3">
      <c r="A55" s="10" t="s">
        <v>1</v>
      </c>
      <c r="B55" s="85"/>
      <c r="C55" s="6"/>
      <c r="D55" s="6"/>
      <c r="E55" s="6"/>
      <c r="F55" s="6"/>
      <c r="G55" s="282"/>
      <c r="H55" s="287"/>
      <c r="I55" s="287"/>
    </row>
    <row r="56" spans="1:27" s="39" customFormat="1" x14ac:dyDescent="0.3">
      <c r="A56" s="5"/>
      <c r="B56" s="5" t="s">
        <v>228</v>
      </c>
      <c r="C56" s="6">
        <f ca="1">VLOOKUP(TRIM($B56),INDIRECT($AA$16),8+$AA$21,FALSE)</f>
        <v>597144</v>
      </c>
      <c r="D56" s="6"/>
      <c r="E56" s="6">
        <f ca="1">VLOOKUP(TRIM($B56),INDIRECT($AA$16),5+$AA$21,FALSE)</f>
        <v>74</v>
      </c>
      <c r="F56" s="6">
        <f ca="1">VLOOKUP(TRIM($B56),INDIRECT($AA$16),14+$AA$21,FALSE)</f>
        <v>76</v>
      </c>
      <c r="G56" s="282">
        <f ca="1">VLOOKUP(TRIM($B56),INDIRECT($AA$16),20+$AA$21,FALSE)</f>
        <v>35.4</v>
      </c>
      <c r="H56" s="282"/>
      <c r="I56" s="737">
        <f ca="1">VLOOKUP(TRIM($B56),INDIRECT($AA$16),23+$AA$21,FALSE)</f>
        <v>52.5</v>
      </c>
      <c r="AA56" s="92"/>
    </row>
    <row r="57" spans="1:27" s="39" customFormat="1" x14ac:dyDescent="0.3">
      <c r="A57" s="5"/>
      <c r="B57" s="5" t="s">
        <v>229</v>
      </c>
      <c r="C57" s="6">
        <f ca="1">VLOOKUP(TRIM($B57),INDIRECT($AA$16),8+$AA$21,FALSE)</f>
        <v>60135</v>
      </c>
      <c r="D57" s="6"/>
      <c r="E57" s="6">
        <f ca="1">VLOOKUP(TRIM($B57),INDIRECT($AA$16),5+$AA$21,FALSE)</f>
        <v>22</v>
      </c>
      <c r="F57" s="6">
        <f ca="1">VLOOKUP(TRIM($B57),INDIRECT($AA$16),14+$AA$21,FALSE)</f>
        <v>23</v>
      </c>
      <c r="G57" s="282">
        <f ca="1">VLOOKUP(TRIM($B57),INDIRECT($AA$16),20+$AA$21,FALSE)</f>
        <v>25.5</v>
      </c>
      <c r="H57" s="289"/>
      <c r="I57" s="739"/>
      <c r="AA57" s="92"/>
    </row>
    <row r="58" spans="1:27" x14ac:dyDescent="0.3">
      <c r="A58" s="5"/>
      <c r="B58" s="141" t="s">
        <v>230</v>
      </c>
      <c r="C58" s="8" t="str">
        <f t="shared" ref="C58:C63" ca="1" si="6">VLOOKUP(TRIM($B58),INDIRECT($AA$16),8+$AA$21,FALSE)</f>
        <v>.</v>
      </c>
      <c r="D58" s="8"/>
      <c r="E58" s="8" t="str">
        <f t="shared" ref="E58:E63" ca="1" si="7">VLOOKUP(TRIM($B58),INDIRECT($AA$16),5+$AA$21,FALSE)</f>
        <v>.</v>
      </c>
      <c r="F58" s="8" t="str">
        <f t="shared" ref="F58:F63" ca="1" si="8">VLOOKUP(TRIM($B58),INDIRECT($AA$16),14+$AA$21,FALSE)</f>
        <v>.</v>
      </c>
      <c r="G58" s="283" t="str">
        <f t="shared" ref="G58:G63" ca="1" si="9">VLOOKUP(TRIM($B58),INDIRECT($AA$16),20+$AA$21,FALSE)</f>
        <v>.</v>
      </c>
      <c r="H58" s="290"/>
      <c r="I58" s="283"/>
    </row>
    <row r="59" spans="1:27" x14ac:dyDescent="0.3">
      <c r="A59" s="5"/>
      <c r="B59" s="142" t="s">
        <v>1157</v>
      </c>
      <c r="C59" s="8" t="str">
        <f t="shared" ca="1" si="6"/>
        <v>.</v>
      </c>
      <c r="D59" s="8"/>
      <c r="E59" s="8" t="str">
        <f t="shared" ca="1" si="7"/>
        <v>.</v>
      </c>
      <c r="F59" s="8" t="str">
        <f t="shared" ca="1" si="8"/>
        <v>.</v>
      </c>
      <c r="G59" s="283" t="str">
        <f t="shared" ca="1" si="9"/>
        <v>.</v>
      </c>
      <c r="H59" s="290"/>
      <c r="I59" s="283"/>
    </row>
    <row r="60" spans="1:27" x14ac:dyDescent="0.3">
      <c r="A60" s="5"/>
      <c r="B60" s="142" t="s">
        <v>1158</v>
      </c>
      <c r="C60" s="8" t="str">
        <f t="shared" ca="1" si="6"/>
        <v>.</v>
      </c>
      <c r="D60" s="8"/>
      <c r="E60" s="8" t="str">
        <f t="shared" ca="1" si="7"/>
        <v>.</v>
      </c>
      <c r="F60" s="8" t="str">
        <f t="shared" ca="1" si="8"/>
        <v>.</v>
      </c>
      <c r="G60" s="283" t="str">
        <f t="shared" ca="1" si="9"/>
        <v>.</v>
      </c>
      <c r="H60" s="290"/>
      <c r="I60" s="283"/>
    </row>
    <row r="61" spans="1:27" x14ac:dyDescent="0.3">
      <c r="A61" s="5"/>
      <c r="B61" s="141" t="s">
        <v>231</v>
      </c>
      <c r="C61" s="8" t="str">
        <f t="shared" ca="1" si="6"/>
        <v>.</v>
      </c>
      <c r="D61" s="8"/>
      <c r="E61" s="8" t="str">
        <f t="shared" ca="1" si="7"/>
        <v>.</v>
      </c>
      <c r="F61" s="8" t="str">
        <f t="shared" ca="1" si="8"/>
        <v>.</v>
      </c>
      <c r="G61" s="283" t="str">
        <f t="shared" ca="1" si="9"/>
        <v>.</v>
      </c>
      <c r="H61" s="290"/>
      <c r="I61" s="283"/>
    </row>
    <row r="62" spans="1:27" s="39" customFormat="1" ht="12.75" x14ac:dyDescent="0.3">
      <c r="A62" s="5"/>
      <c r="B62" s="141" t="s">
        <v>1553</v>
      </c>
      <c r="C62" s="6">
        <f t="shared" ca="1" si="6"/>
        <v>50862</v>
      </c>
      <c r="D62" s="8"/>
      <c r="E62" s="6">
        <f t="shared" ca="1" si="7"/>
        <v>25</v>
      </c>
      <c r="F62" s="6">
        <f t="shared" ca="1" si="8"/>
        <v>27</v>
      </c>
      <c r="G62" s="282">
        <f t="shared" ca="1" si="9"/>
        <v>26.6</v>
      </c>
      <c r="H62" s="289"/>
      <c r="I62" s="602"/>
      <c r="AA62" s="92"/>
    </row>
    <row r="63" spans="1:27" x14ac:dyDescent="0.3">
      <c r="A63" s="5"/>
      <c r="B63" s="141" t="s">
        <v>1567</v>
      </c>
      <c r="C63" s="6">
        <f t="shared" ca="1" si="6"/>
        <v>9273</v>
      </c>
      <c r="D63" s="8"/>
      <c r="E63" s="6">
        <f t="shared" ca="1" si="7"/>
        <v>4</v>
      </c>
      <c r="F63" s="6">
        <f t="shared" ca="1" si="8"/>
        <v>4</v>
      </c>
      <c r="G63" s="282">
        <f t="shared" ca="1" si="9"/>
        <v>19.5</v>
      </c>
      <c r="H63" s="290"/>
      <c r="I63" s="283"/>
    </row>
    <row r="64" spans="1:27" ht="11.65" x14ac:dyDescent="0.3">
      <c r="A64" s="5"/>
      <c r="B64" s="7" t="s">
        <v>504</v>
      </c>
      <c r="C64" s="8">
        <f ca="1">VLOOKUP(TRIM($B64),INDIRECT($AA$16),8+$AA$21,FALSE)</f>
        <v>12585</v>
      </c>
      <c r="D64" s="8"/>
      <c r="E64" s="8">
        <f ca="1">VLOOKUP(TRIM($B64),INDIRECT($AA$16),5+$AA$21,FALSE)</f>
        <v>47</v>
      </c>
      <c r="F64" s="8">
        <f ca="1">VLOOKUP(TRIM($B64),INDIRECT($AA$16),14+$AA$21,FALSE)</f>
        <v>48</v>
      </c>
      <c r="G64" s="283">
        <f ca="1">VLOOKUP(TRIM($B64),INDIRECT($AA$16),20+$AA$21,FALSE)</f>
        <v>32.1</v>
      </c>
      <c r="H64" s="290"/>
      <c r="I64" s="283"/>
    </row>
    <row r="65" spans="1:27" s="39" customFormat="1" x14ac:dyDescent="0.3">
      <c r="A65" s="5"/>
      <c r="B65" s="5" t="s">
        <v>223</v>
      </c>
      <c r="C65" s="6">
        <f ca="1">VLOOKUP(TRIM($B65),INDIRECT($AA$16),8+$AA$21,FALSE)</f>
        <v>669864</v>
      </c>
      <c r="D65" s="6"/>
      <c r="E65" s="6">
        <f ca="1">VLOOKUP(TRIM($B65),INDIRECT($AA$16),5+$AA$21,FALSE)</f>
        <v>69</v>
      </c>
      <c r="F65" s="6">
        <f ca="1">VLOOKUP(TRIM($B65),INDIRECT($AA$16),14+$AA$21,FALSE)</f>
        <v>71</v>
      </c>
      <c r="G65" s="282">
        <f ca="1">VLOOKUP(TRIM($B65),INDIRECT($AA$16),20+$AA$21,FALSE)</f>
        <v>34.5</v>
      </c>
      <c r="H65" s="289"/>
      <c r="I65" s="282"/>
      <c r="AA65" s="92"/>
    </row>
    <row r="66" spans="1:27" s="39" customFormat="1" ht="7.5" customHeight="1" x14ac:dyDescent="0.3">
      <c r="A66" s="5"/>
      <c r="B66" s="5"/>
      <c r="C66" s="6"/>
      <c r="D66" s="6"/>
      <c r="E66" s="6"/>
      <c r="F66" s="6"/>
      <c r="G66" s="282"/>
      <c r="H66" s="289"/>
      <c r="I66" s="282"/>
      <c r="AA66" s="92"/>
    </row>
    <row r="67" spans="1:27" s="39" customFormat="1" x14ac:dyDescent="0.3">
      <c r="A67" s="480" t="s">
        <v>1171</v>
      </c>
      <c r="B67" s="7"/>
      <c r="C67" s="6"/>
      <c r="D67" s="6"/>
      <c r="E67" s="6"/>
      <c r="F67" s="6"/>
      <c r="G67" s="282"/>
      <c r="H67" s="289"/>
      <c r="I67" s="282"/>
      <c r="AA67" s="92"/>
    </row>
    <row r="68" spans="1:27" s="39" customFormat="1" x14ac:dyDescent="0.3">
      <c r="A68" s="5"/>
      <c r="B68" s="481" t="s">
        <v>1159</v>
      </c>
      <c r="C68" s="8">
        <f ca="1">VLOOKUP(TRIM($B68),INDIRECT($AA$19),8+$AA$21,FALSE)</f>
        <v>1331</v>
      </c>
      <c r="D68" s="6"/>
      <c r="E68" s="8">
        <f ca="1">VLOOKUP(TRIM($B68),INDIRECT($AA$19),5+$AA$21,FALSE)</f>
        <v>14</v>
      </c>
      <c r="F68" s="8">
        <f ca="1">VLOOKUP(TRIM($B68),INDIRECT($AA$19),14+$AA$21,FALSE)</f>
        <v>15</v>
      </c>
      <c r="G68" s="283">
        <f ca="1">VLOOKUP(TRIM($B68),INDIRECT($AA$19),20+$AA$21,FALSE)</f>
        <v>24.3</v>
      </c>
      <c r="H68" s="6"/>
      <c r="I68" s="6"/>
      <c r="AA68" s="92"/>
    </row>
    <row r="69" spans="1:27" s="39" customFormat="1" x14ac:dyDescent="0.3">
      <c r="A69" s="5"/>
      <c r="B69" s="481" t="s">
        <v>1160</v>
      </c>
      <c r="C69" s="8">
        <f t="shared" ref="C69:C82" ca="1" si="10">VLOOKUP(TRIM($B69),INDIRECT($AA$19),8+$AA$21,FALSE)</f>
        <v>4757</v>
      </c>
      <c r="D69" s="6"/>
      <c r="E69" s="8">
        <f t="shared" ref="E69:E82" ca="1" si="11">VLOOKUP(TRIM($B69),INDIRECT($AA$19),5+$AA$21,FALSE)</f>
        <v>13</v>
      </c>
      <c r="F69" s="8">
        <f t="shared" ref="F69:F82" ca="1" si="12">VLOOKUP(TRIM($B69),INDIRECT($AA$19),14+$AA$21,FALSE)</f>
        <v>15</v>
      </c>
      <c r="G69" s="283">
        <f t="shared" ref="G69:G82" ca="1" si="13">VLOOKUP(TRIM($B69),INDIRECT($AA$19),20+$AA$21,FALSE)</f>
        <v>23.9</v>
      </c>
      <c r="H69" s="6"/>
      <c r="I69" s="6"/>
      <c r="AA69" s="92"/>
    </row>
    <row r="70" spans="1:27" s="39" customFormat="1" x14ac:dyDescent="0.3">
      <c r="A70" s="5"/>
      <c r="B70" s="481" t="s">
        <v>1161</v>
      </c>
      <c r="C70" s="8">
        <f t="shared" ca="1" si="10"/>
        <v>1586</v>
      </c>
      <c r="D70" s="6"/>
      <c r="E70" s="8">
        <f t="shared" ca="1" si="11"/>
        <v>1</v>
      </c>
      <c r="F70" s="8">
        <f t="shared" ca="1" si="12"/>
        <v>1</v>
      </c>
      <c r="G70" s="283">
        <f t="shared" ca="1" si="13"/>
        <v>17.600000000000001</v>
      </c>
      <c r="H70" s="6"/>
      <c r="I70" s="6"/>
      <c r="AA70" s="92"/>
    </row>
    <row r="71" spans="1:27" s="39" customFormat="1" x14ac:dyDescent="0.3">
      <c r="A71" s="5"/>
      <c r="B71" s="481" t="s">
        <v>1162</v>
      </c>
      <c r="C71" s="8">
        <f t="shared" ca="1" si="10"/>
        <v>798</v>
      </c>
      <c r="D71" s="6"/>
      <c r="E71" s="8">
        <f t="shared" ca="1" si="11"/>
        <v>1</v>
      </c>
      <c r="F71" s="8">
        <f t="shared" ca="1" si="12"/>
        <v>1</v>
      </c>
      <c r="G71" s="283">
        <f t="shared" ca="1" si="13"/>
        <v>17.600000000000001</v>
      </c>
      <c r="H71" s="6"/>
      <c r="I71" s="6"/>
      <c r="AA71" s="92"/>
    </row>
    <row r="72" spans="1:27" s="39" customFormat="1" x14ac:dyDescent="0.3">
      <c r="A72" s="5"/>
      <c r="B72" s="481" t="s">
        <v>1557</v>
      </c>
      <c r="C72" s="8">
        <f t="shared" ca="1" si="10"/>
        <v>6569</v>
      </c>
      <c r="D72" s="6"/>
      <c r="E72" s="8">
        <f t="shared" ca="1" si="11"/>
        <v>24</v>
      </c>
      <c r="F72" s="8">
        <f t="shared" ca="1" si="12"/>
        <v>25</v>
      </c>
      <c r="G72" s="283">
        <f t="shared" ca="1" si="13"/>
        <v>27.2</v>
      </c>
      <c r="H72" s="6"/>
      <c r="I72" s="6"/>
      <c r="AA72" s="92"/>
    </row>
    <row r="73" spans="1:27" s="39" customFormat="1" x14ac:dyDescent="0.3">
      <c r="A73" s="5"/>
      <c r="B73" s="481" t="s">
        <v>1163</v>
      </c>
      <c r="C73" s="8" t="str">
        <f t="shared" ca="1" si="10"/>
        <v>.</v>
      </c>
      <c r="D73" s="6"/>
      <c r="E73" s="8" t="str">
        <f t="shared" ca="1" si="11"/>
        <v>.</v>
      </c>
      <c r="F73" s="8" t="str">
        <f t="shared" ca="1" si="12"/>
        <v>.</v>
      </c>
      <c r="G73" s="283" t="str">
        <f t="shared" ca="1" si="13"/>
        <v>.</v>
      </c>
      <c r="H73" s="6"/>
      <c r="I73" s="6"/>
      <c r="AA73" s="92"/>
    </row>
    <row r="74" spans="1:27" s="39" customFormat="1" ht="12" customHeight="1" x14ac:dyDescent="0.3">
      <c r="A74" s="5"/>
      <c r="B74" s="481" t="s">
        <v>1164</v>
      </c>
      <c r="C74" s="8">
        <f t="shared" ca="1" si="10"/>
        <v>30930</v>
      </c>
      <c r="D74" s="6"/>
      <c r="E74" s="8">
        <f t="shared" ca="1" si="11"/>
        <v>26</v>
      </c>
      <c r="F74" s="8">
        <f t="shared" ca="1" si="12"/>
        <v>28</v>
      </c>
      <c r="G74" s="283">
        <f t="shared" ca="1" si="13"/>
        <v>26.5</v>
      </c>
      <c r="H74" s="6"/>
      <c r="I74" s="6"/>
      <c r="AA74" s="92"/>
    </row>
    <row r="75" spans="1:27" s="39" customFormat="1" x14ac:dyDescent="0.3">
      <c r="A75" s="5"/>
      <c r="B75" s="481" t="s">
        <v>1165</v>
      </c>
      <c r="C75" s="8">
        <f t="shared" ca="1" si="10"/>
        <v>1105</v>
      </c>
      <c r="D75" s="6"/>
      <c r="E75" s="8">
        <f t="shared" ca="1" si="11"/>
        <v>32</v>
      </c>
      <c r="F75" s="8">
        <f t="shared" ca="1" si="12"/>
        <v>34</v>
      </c>
      <c r="G75" s="283">
        <f t="shared" ca="1" si="13"/>
        <v>28.1</v>
      </c>
      <c r="H75" s="6"/>
      <c r="I75" s="6"/>
      <c r="AA75" s="92"/>
    </row>
    <row r="76" spans="1:27" s="39" customFormat="1" x14ac:dyDescent="0.3">
      <c r="A76" s="5"/>
      <c r="B76" s="481" t="s">
        <v>1166</v>
      </c>
      <c r="C76" s="8">
        <f t="shared" ca="1" si="10"/>
        <v>610</v>
      </c>
      <c r="D76" s="6"/>
      <c r="E76" s="8">
        <f t="shared" ca="1" si="11"/>
        <v>45</v>
      </c>
      <c r="F76" s="8">
        <f t="shared" ca="1" si="12"/>
        <v>47</v>
      </c>
      <c r="G76" s="283">
        <f t="shared" ca="1" si="13"/>
        <v>30.2</v>
      </c>
      <c r="H76" s="6"/>
      <c r="I76" s="6"/>
      <c r="AA76" s="92"/>
    </row>
    <row r="77" spans="1:27" s="39" customFormat="1" x14ac:dyDescent="0.3">
      <c r="A77" s="5"/>
      <c r="B77" s="481" t="s">
        <v>1167</v>
      </c>
      <c r="C77" s="8">
        <f t="shared" ca="1" si="10"/>
        <v>221</v>
      </c>
      <c r="D77" s="6"/>
      <c r="E77" s="8">
        <f t="shared" ca="1" si="11"/>
        <v>29</v>
      </c>
      <c r="F77" s="8">
        <f t="shared" ca="1" si="12"/>
        <v>30</v>
      </c>
      <c r="G77" s="283">
        <f t="shared" ca="1" si="13"/>
        <v>26</v>
      </c>
      <c r="H77" s="6"/>
      <c r="I77" s="6"/>
      <c r="AA77" s="92"/>
    </row>
    <row r="78" spans="1:27" s="39" customFormat="1" x14ac:dyDescent="0.3">
      <c r="A78" s="5"/>
      <c r="B78" s="481" t="s">
        <v>1168</v>
      </c>
      <c r="C78" s="8">
        <f t="shared" ca="1" si="10"/>
        <v>2295</v>
      </c>
      <c r="D78" s="6"/>
      <c r="E78" s="8">
        <f t="shared" ca="1" si="11"/>
        <v>27</v>
      </c>
      <c r="F78" s="8">
        <f t="shared" ca="1" si="12"/>
        <v>28</v>
      </c>
      <c r="G78" s="283">
        <f t="shared" ca="1" si="13"/>
        <v>26.9</v>
      </c>
      <c r="H78" s="6"/>
      <c r="I78" s="6"/>
      <c r="AA78" s="92"/>
    </row>
    <row r="79" spans="1:27" s="39" customFormat="1" x14ac:dyDescent="0.3">
      <c r="A79" s="5"/>
      <c r="B79" s="481" t="s">
        <v>1169</v>
      </c>
      <c r="C79" s="8">
        <f ca="1">VLOOKUP(TRIM($B79),INDIRECT($AA$19),8+$AA$21,FALSE)</f>
        <v>6148</v>
      </c>
      <c r="D79" s="6"/>
      <c r="E79" s="8">
        <f t="shared" ca="1" si="11"/>
        <v>8</v>
      </c>
      <c r="F79" s="8">
        <f t="shared" ca="1" si="12"/>
        <v>9</v>
      </c>
      <c r="G79" s="283">
        <f t="shared" ca="1" si="13"/>
        <v>21.3</v>
      </c>
      <c r="H79" s="6"/>
      <c r="I79" s="6"/>
      <c r="AA79" s="92"/>
    </row>
    <row r="80" spans="1:27" s="39" customFormat="1" x14ac:dyDescent="0.3">
      <c r="A80" s="5"/>
      <c r="B80" s="481" t="s">
        <v>1170</v>
      </c>
      <c r="C80" s="8">
        <f t="shared" ca="1" si="10"/>
        <v>2099</v>
      </c>
      <c r="D80" s="6"/>
      <c r="E80" s="8">
        <f t="shared" ca="1" si="11"/>
        <v>28</v>
      </c>
      <c r="F80" s="8">
        <f t="shared" ca="1" si="12"/>
        <v>29</v>
      </c>
      <c r="G80" s="283">
        <f t="shared" ca="1" si="13"/>
        <v>26.7</v>
      </c>
      <c r="H80" s="6"/>
      <c r="I80" s="6"/>
      <c r="AA80" s="92"/>
    </row>
    <row r="81" spans="1:27" s="39" customFormat="1" x14ac:dyDescent="0.3">
      <c r="A81" s="5"/>
      <c r="B81" s="481" t="s">
        <v>1561</v>
      </c>
      <c r="C81" s="8">
        <f t="shared" ca="1" si="10"/>
        <v>1686</v>
      </c>
      <c r="D81" s="6"/>
      <c r="E81" s="8">
        <f t="shared" ca="1" si="11"/>
        <v>20</v>
      </c>
      <c r="F81" s="8">
        <f t="shared" ca="1" si="12"/>
        <v>21</v>
      </c>
      <c r="G81" s="283">
        <f t="shared" ca="1" si="13"/>
        <v>26</v>
      </c>
      <c r="H81" s="6"/>
      <c r="I81" s="6"/>
      <c r="AA81" s="92"/>
    </row>
    <row r="82" spans="1:27" s="39" customFormat="1" ht="11.65" x14ac:dyDescent="0.3">
      <c r="A82" s="11"/>
      <c r="B82" s="482" t="s">
        <v>1150</v>
      </c>
      <c r="C82" s="93">
        <f t="shared" ca="1" si="10"/>
        <v>60135</v>
      </c>
      <c r="D82" s="93"/>
      <c r="E82" s="93">
        <f t="shared" ca="1" si="11"/>
        <v>22</v>
      </c>
      <c r="F82" s="93">
        <f t="shared" ca="1" si="12"/>
        <v>23</v>
      </c>
      <c r="G82" s="525">
        <f t="shared" ca="1" si="13"/>
        <v>25.5</v>
      </c>
      <c r="H82" s="93"/>
      <c r="I82" s="93"/>
      <c r="AA82" s="92"/>
    </row>
    <row r="83" spans="1:27" ht="9.75" customHeight="1" x14ac:dyDescent="0.3">
      <c r="A83" s="3"/>
      <c r="C83" s="12"/>
      <c r="D83" s="12"/>
      <c r="E83" s="12"/>
      <c r="F83" s="12"/>
      <c r="G83" s="149"/>
      <c r="H83" s="149"/>
      <c r="I83" s="13" t="s">
        <v>232</v>
      </c>
    </row>
    <row r="84" spans="1:27" ht="9.75" customHeight="1" x14ac:dyDescent="0.3">
      <c r="A84" s="3" t="s">
        <v>1612</v>
      </c>
      <c r="C84" s="12"/>
      <c r="D84" s="12"/>
      <c r="E84" s="12"/>
      <c r="F84" s="12"/>
      <c r="G84" s="149"/>
      <c r="H84" s="149"/>
      <c r="I84" s="13"/>
    </row>
    <row r="85" spans="1:27" x14ac:dyDescent="0.3">
      <c r="A85" s="741" t="s">
        <v>439</v>
      </c>
      <c r="B85" s="741"/>
      <c r="C85" s="741"/>
      <c r="D85" s="741"/>
      <c r="E85" s="741"/>
      <c r="F85" s="741"/>
      <c r="G85" s="741"/>
      <c r="H85" s="741"/>
      <c r="I85" s="741"/>
    </row>
    <row r="86" spans="1:27" x14ac:dyDescent="0.3">
      <c r="A86" s="741" t="s">
        <v>203</v>
      </c>
      <c r="B86" s="741"/>
      <c r="C86" s="741"/>
      <c r="D86" s="741"/>
      <c r="E86" s="741"/>
      <c r="F86" s="741"/>
      <c r="G86" s="741"/>
      <c r="H86" s="741"/>
      <c r="I86" s="741"/>
    </row>
    <row r="87" spans="1:27" ht="35.25" customHeight="1" x14ac:dyDescent="0.3">
      <c r="A87" s="734" t="s">
        <v>1177</v>
      </c>
      <c r="B87" s="734"/>
      <c r="C87" s="734"/>
      <c r="D87" s="734"/>
      <c r="E87" s="734"/>
      <c r="F87" s="734"/>
      <c r="G87" s="734"/>
      <c r="H87" s="734"/>
      <c r="I87" s="734"/>
    </row>
    <row r="88" spans="1:27" x14ac:dyDescent="0.3">
      <c r="A88" s="734" t="s">
        <v>1610</v>
      </c>
      <c r="B88" s="734"/>
      <c r="C88" s="734"/>
      <c r="D88" s="734"/>
      <c r="E88" s="734"/>
      <c r="F88" s="734"/>
      <c r="G88" s="734"/>
      <c r="H88" s="734"/>
      <c r="I88" s="734"/>
    </row>
    <row r="89" spans="1:27" ht="21.75" customHeight="1" x14ac:dyDescent="0.35">
      <c r="A89" s="734" t="s">
        <v>468</v>
      </c>
      <c r="B89" s="735"/>
      <c r="C89" s="735"/>
      <c r="D89" s="735"/>
      <c r="E89" s="735"/>
      <c r="F89" s="735"/>
      <c r="G89" s="735"/>
      <c r="H89" s="735"/>
      <c r="I89" s="735"/>
    </row>
    <row r="90" spans="1:27" ht="23.25" customHeight="1" x14ac:dyDescent="0.35">
      <c r="A90" s="734" t="s">
        <v>522</v>
      </c>
      <c r="B90" s="740"/>
      <c r="C90" s="740"/>
      <c r="D90" s="740"/>
      <c r="E90" s="740"/>
      <c r="F90" s="740"/>
      <c r="G90" s="740"/>
      <c r="H90" s="740"/>
      <c r="I90" s="740"/>
    </row>
    <row r="91" spans="1:27" ht="24.75" customHeight="1" x14ac:dyDescent="0.35">
      <c r="A91" s="734" t="s">
        <v>569</v>
      </c>
      <c r="B91" s="736"/>
      <c r="C91" s="736"/>
      <c r="D91" s="736"/>
      <c r="E91" s="736"/>
      <c r="F91" s="736"/>
      <c r="G91" s="736"/>
      <c r="H91" s="736"/>
      <c r="I91" s="736"/>
    </row>
    <row r="92" spans="1:27" x14ac:dyDescent="0.3">
      <c r="A92" s="14" t="s">
        <v>1141</v>
      </c>
      <c r="B92" s="18"/>
      <c r="C92" s="18"/>
      <c r="D92" s="18"/>
      <c r="E92" s="18"/>
      <c r="F92" s="18"/>
      <c r="G92" s="18"/>
      <c r="H92" s="18"/>
      <c r="I92" s="18"/>
    </row>
    <row r="93" spans="1:27" x14ac:dyDescent="0.3">
      <c r="A93" s="14" t="s">
        <v>1142</v>
      </c>
      <c r="B93" s="18"/>
      <c r="C93" s="18"/>
      <c r="D93" s="18"/>
      <c r="E93" s="18"/>
      <c r="F93" s="18"/>
      <c r="G93" s="18"/>
      <c r="H93" s="18"/>
      <c r="I93" s="18"/>
    </row>
    <row r="94" spans="1:27" x14ac:dyDescent="0.3">
      <c r="A94" s="14" t="s">
        <v>1140</v>
      </c>
      <c r="B94" s="14"/>
      <c r="C94" s="15"/>
      <c r="D94" s="15"/>
      <c r="E94" s="15"/>
      <c r="F94" s="15"/>
      <c r="G94" s="15"/>
      <c r="H94" s="15"/>
      <c r="I94" s="15"/>
    </row>
    <row r="95" spans="1:27" x14ac:dyDescent="0.3">
      <c r="A95" s="57" t="s">
        <v>1143</v>
      </c>
      <c r="B95" s="14"/>
      <c r="C95" s="15"/>
      <c r="D95" s="15"/>
      <c r="E95" s="15"/>
      <c r="F95" s="15"/>
      <c r="G95" s="15"/>
      <c r="H95" s="15"/>
      <c r="I95" s="15"/>
    </row>
    <row r="96" spans="1:27" x14ac:dyDescent="0.3">
      <c r="A96" s="57" t="s">
        <v>467</v>
      </c>
      <c r="B96" s="14"/>
      <c r="C96" s="15"/>
      <c r="D96" s="15"/>
      <c r="E96" s="15"/>
      <c r="F96" s="15"/>
      <c r="G96" s="15"/>
      <c r="H96" s="15"/>
      <c r="I96" s="15"/>
    </row>
    <row r="97" spans="1:9" x14ac:dyDescent="0.3">
      <c r="A97" s="14" t="s">
        <v>1144</v>
      </c>
      <c r="B97" s="14"/>
      <c r="C97" s="15"/>
      <c r="D97" s="15"/>
      <c r="E97" s="15"/>
      <c r="F97" s="15"/>
      <c r="G97" s="15"/>
      <c r="H97" s="15"/>
      <c r="I97" s="15"/>
    </row>
    <row r="98" spans="1:9" ht="10.5" customHeight="1" x14ac:dyDescent="0.3">
      <c r="A98" s="14" t="s">
        <v>1172</v>
      </c>
      <c r="B98" s="14"/>
      <c r="C98" s="14"/>
      <c r="D98" s="14"/>
      <c r="E98" s="14"/>
      <c r="F98" s="14"/>
      <c r="G98" s="14"/>
      <c r="H98" s="14"/>
      <c r="I98" s="14"/>
    </row>
    <row r="99" spans="1:9" ht="2.25" hidden="1" customHeight="1" x14ac:dyDescent="0.3">
      <c r="A99" s="16"/>
      <c r="B99" s="16"/>
      <c r="C99" s="16"/>
      <c r="D99" s="16"/>
      <c r="E99" s="16"/>
      <c r="F99" s="16"/>
      <c r="G99" s="16"/>
      <c r="H99" s="16"/>
      <c r="I99" s="16"/>
    </row>
    <row r="100" spans="1:9" ht="7.5" customHeight="1" x14ac:dyDescent="0.3">
      <c r="A100" s="16"/>
      <c r="B100" s="16"/>
      <c r="C100" s="16"/>
      <c r="D100" s="16"/>
      <c r="E100" s="16"/>
      <c r="F100" s="16"/>
      <c r="G100" s="16"/>
      <c r="H100" s="16"/>
      <c r="I100" s="16"/>
    </row>
    <row r="101" spans="1:9" x14ac:dyDescent="0.3">
      <c r="A101" s="14" t="s">
        <v>1569</v>
      </c>
      <c r="B101" s="14"/>
      <c r="C101" s="14"/>
      <c r="D101" s="14"/>
      <c r="E101" s="15"/>
      <c r="F101" s="18"/>
      <c r="G101" s="18"/>
      <c r="H101" s="18"/>
    </row>
    <row r="102" spans="1:9" x14ac:dyDescent="0.3">
      <c r="A102" s="393" t="s">
        <v>175</v>
      </c>
    </row>
    <row r="103" spans="1:9" x14ac:dyDescent="0.3">
      <c r="A103" s="393" t="s">
        <v>1611</v>
      </c>
    </row>
    <row r="104" spans="1:9" x14ac:dyDescent="0.3">
      <c r="A104" s="393"/>
    </row>
    <row r="105" spans="1:9" ht="41.25" customHeight="1" x14ac:dyDescent="0.3">
      <c r="A105" s="733" t="s">
        <v>1571</v>
      </c>
      <c r="B105" s="733"/>
      <c r="C105" s="733"/>
      <c r="D105" s="733"/>
      <c r="E105" s="733"/>
      <c r="F105" s="733"/>
      <c r="G105" s="733"/>
      <c r="H105" s="733"/>
      <c r="I105" s="733"/>
    </row>
    <row r="106" spans="1:9" x14ac:dyDescent="0.3">
      <c r="A106" s="732" t="s">
        <v>1632</v>
      </c>
      <c r="B106" s="732"/>
      <c r="C106" s="732"/>
      <c r="D106" s="732"/>
      <c r="E106" s="732"/>
      <c r="F106" s="732"/>
      <c r="G106" s="732"/>
      <c r="H106" s="732"/>
      <c r="I106" s="732"/>
    </row>
    <row r="107" spans="1:9" x14ac:dyDescent="0.3">
      <c r="A107" s="732"/>
      <c r="B107" s="732"/>
      <c r="C107" s="732"/>
      <c r="D107" s="732"/>
      <c r="E107" s="732"/>
      <c r="F107" s="732"/>
      <c r="G107" s="732"/>
      <c r="H107" s="732"/>
      <c r="I107" s="732"/>
    </row>
  </sheetData>
  <sheetProtection sheet="1" autoFilter="0"/>
  <mergeCells count="20">
    <mergeCell ref="A3:D3"/>
    <mergeCell ref="G5:I5"/>
    <mergeCell ref="A88:I88"/>
    <mergeCell ref="G6:I6"/>
    <mergeCell ref="I8:I9"/>
    <mergeCell ref="A5:D6"/>
    <mergeCell ref="A87:I87"/>
    <mergeCell ref="E8:F8"/>
    <mergeCell ref="F4:I4"/>
    <mergeCell ref="A85:I85"/>
    <mergeCell ref="A106:I107"/>
    <mergeCell ref="A105:I105"/>
    <mergeCell ref="A89:I89"/>
    <mergeCell ref="A91:I91"/>
    <mergeCell ref="I37:I38"/>
    <mergeCell ref="I43:I44"/>
    <mergeCell ref="I48:I50"/>
    <mergeCell ref="I56:I57"/>
    <mergeCell ref="A90:I90"/>
    <mergeCell ref="A86:I86"/>
  </mergeCells>
  <phoneticPr fontId="6" type="noConversion"/>
  <dataValidations count="2">
    <dataValidation type="list" allowBlank="1" showInputMessage="1" showErrorMessage="1" sqref="G5:I5">
      <formula1>$AA$2:$AA$4</formula1>
    </dataValidation>
    <dataValidation type="list" allowBlank="1" showInputMessage="1" showErrorMessage="1" sqref="G6:I6">
      <formula1>$AA$8:$AA$12</formula1>
    </dataValidation>
  </dataValidations>
  <pageMargins left="0.39370078740157483" right="0.39370078740157483" top="0.39370078740157483" bottom="0.39370078740157483" header="0.23622047244094491" footer="0.31496062992125984"/>
  <pageSetup paperSize="9" scale="55"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99"/>
  </sheetPr>
  <dimension ref="A1:DG174"/>
  <sheetViews>
    <sheetView topLeftCell="A40" workbookViewId="0">
      <selection activeCell="A56" sqref="A56"/>
    </sheetView>
  </sheetViews>
  <sheetFormatPr defaultRowHeight="12.75" x14ac:dyDescent="0.35"/>
  <cols>
    <col min="1" max="1" width="12.73046875" customWidth="1"/>
  </cols>
  <sheetData>
    <row r="1" spans="1:111" ht="15" x14ac:dyDescent="0.4">
      <c r="A1" s="159" t="s">
        <v>193</v>
      </c>
    </row>
    <row r="2" spans="1:111" x14ac:dyDescent="0.35">
      <c r="A2" s="303">
        <v>1</v>
      </c>
      <c r="B2" s="304">
        <v>2</v>
      </c>
      <c r="C2" s="304">
        <v>3</v>
      </c>
      <c r="D2" s="303">
        <v>4</v>
      </c>
      <c r="E2" s="304">
        <v>5</v>
      </c>
      <c r="F2" s="304">
        <v>6</v>
      </c>
      <c r="G2" s="303">
        <v>7</v>
      </c>
      <c r="H2" s="304">
        <v>8</v>
      </c>
      <c r="I2" s="304">
        <v>9</v>
      </c>
      <c r="J2" s="303">
        <v>10</v>
      </c>
      <c r="K2" s="304">
        <v>11</v>
      </c>
      <c r="L2" s="304">
        <v>12</v>
      </c>
      <c r="M2" s="303">
        <v>13</v>
      </c>
      <c r="N2" s="304">
        <v>14</v>
      </c>
      <c r="O2" s="304">
        <v>15</v>
      </c>
      <c r="P2" s="303">
        <v>16</v>
      </c>
      <c r="Q2" s="304">
        <v>17</v>
      </c>
      <c r="R2" s="304">
        <v>18</v>
      </c>
      <c r="S2" s="303">
        <v>19</v>
      </c>
      <c r="T2" s="304">
        <v>20</v>
      </c>
      <c r="U2" s="304">
        <v>21</v>
      </c>
      <c r="V2" s="303">
        <v>22</v>
      </c>
      <c r="W2" s="304">
        <v>23</v>
      </c>
      <c r="X2" s="304">
        <v>24</v>
      </c>
      <c r="Y2" s="303">
        <v>25</v>
      </c>
      <c r="Z2" s="304">
        <v>26</v>
      </c>
      <c r="AA2" s="304">
        <v>27</v>
      </c>
      <c r="AB2" s="303">
        <v>28</v>
      </c>
      <c r="AC2" s="304">
        <v>29</v>
      </c>
      <c r="AD2" s="304">
        <v>30</v>
      </c>
      <c r="AE2" s="303">
        <v>31</v>
      </c>
      <c r="AF2" s="304">
        <v>32</v>
      </c>
      <c r="AG2" s="304">
        <v>33</v>
      </c>
      <c r="AH2" s="303">
        <v>34</v>
      </c>
      <c r="AI2" s="304">
        <v>35</v>
      </c>
      <c r="AJ2" s="304">
        <v>36</v>
      </c>
      <c r="AK2" s="303">
        <v>37</v>
      </c>
      <c r="AL2" s="304">
        <v>38</v>
      </c>
      <c r="AM2" s="304">
        <v>39</v>
      </c>
      <c r="AN2" s="303">
        <v>40</v>
      </c>
      <c r="AO2" s="304">
        <v>41</v>
      </c>
      <c r="AP2" s="304">
        <v>42</v>
      </c>
      <c r="AQ2" s="303">
        <v>43</v>
      </c>
      <c r="AR2" s="304">
        <v>44</v>
      </c>
      <c r="AS2" s="304">
        <v>45</v>
      </c>
      <c r="AT2" s="303">
        <v>46</v>
      </c>
      <c r="AU2" s="304">
        <v>47</v>
      </c>
      <c r="AV2" s="304">
        <v>48</v>
      </c>
      <c r="AW2" s="303">
        <v>49</v>
      </c>
      <c r="AX2" s="304">
        <v>50</v>
      </c>
      <c r="AY2" s="304">
        <v>51</v>
      </c>
      <c r="AZ2" s="303">
        <v>52</v>
      </c>
      <c r="BA2" s="304">
        <v>53</v>
      </c>
      <c r="BB2" s="304">
        <v>54</v>
      </c>
      <c r="BC2" s="303">
        <v>55</v>
      </c>
      <c r="BD2" s="304">
        <v>56</v>
      </c>
      <c r="BE2" s="304">
        <v>57</v>
      </c>
      <c r="BF2" s="303">
        <v>58</v>
      </c>
      <c r="BG2" s="304">
        <v>59</v>
      </c>
      <c r="BH2" s="304">
        <v>60</v>
      </c>
      <c r="BI2" s="303">
        <v>61</v>
      </c>
      <c r="BJ2" s="304">
        <v>62</v>
      </c>
      <c r="BK2" s="304">
        <v>63</v>
      </c>
      <c r="BL2" s="303">
        <v>64</v>
      </c>
      <c r="BM2" s="304">
        <v>65</v>
      </c>
      <c r="BN2" s="304">
        <v>66</v>
      </c>
      <c r="BO2" s="303">
        <v>67</v>
      </c>
      <c r="BP2" s="304">
        <v>68</v>
      </c>
      <c r="BQ2" s="304">
        <v>69</v>
      </c>
      <c r="BR2" s="303">
        <v>70</v>
      </c>
      <c r="BS2" s="304">
        <v>71</v>
      </c>
      <c r="BT2" s="304">
        <v>72</v>
      </c>
      <c r="BU2" s="303">
        <v>73</v>
      </c>
      <c r="BV2" s="304">
        <v>74</v>
      </c>
      <c r="BW2" s="304">
        <v>75</v>
      </c>
      <c r="BX2" s="303">
        <v>76</v>
      </c>
      <c r="BY2" s="304">
        <v>77</v>
      </c>
      <c r="BZ2" s="304">
        <v>78</v>
      </c>
      <c r="CA2" s="303">
        <v>79</v>
      </c>
      <c r="CB2" s="304">
        <v>80</v>
      </c>
      <c r="CC2" s="304">
        <v>81</v>
      </c>
      <c r="CD2" s="303">
        <v>82</v>
      </c>
      <c r="CE2" s="304">
        <v>83</v>
      </c>
      <c r="CF2" s="304">
        <v>84</v>
      </c>
      <c r="CG2" s="303">
        <v>85</v>
      </c>
      <c r="CH2" s="304">
        <v>86</v>
      </c>
      <c r="CI2" s="304">
        <v>87</v>
      </c>
      <c r="CJ2" s="303">
        <v>88</v>
      </c>
      <c r="CK2" s="304">
        <v>89</v>
      </c>
      <c r="CL2" s="304">
        <v>90</v>
      </c>
      <c r="CM2" s="303">
        <v>91</v>
      </c>
      <c r="CN2" s="304">
        <v>92</v>
      </c>
      <c r="CO2" s="304">
        <v>93</v>
      </c>
      <c r="CP2" s="303">
        <v>94</v>
      </c>
      <c r="CQ2" s="304">
        <v>95</v>
      </c>
      <c r="CR2" s="304">
        <v>96</v>
      </c>
      <c r="CS2" s="303">
        <v>97</v>
      </c>
      <c r="CT2" s="304">
        <v>98</v>
      </c>
      <c r="CU2" s="304">
        <v>99</v>
      </c>
      <c r="CV2" s="303">
        <v>100</v>
      </c>
      <c r="CW2" s="304">
        <v>101</v>
      </c>
      <c r="CX2" s="304">
        <v>102</v>
      </c>
      <c r="CY2" s="303">
        <v>103</v>
      </c>
      <c r="CZ2" s="304">
        <v>104</v>
      </c>
      <c r="DA2" s="304">
        <v>105</v>
      </c>
      <c r="DB2" s="303">
        <v>106</v>
      </c>
      <c r="DC2" s="304">
        <v>107</v>
      </c>
      <c r="DD2" s="304">
        <v>108</v>
      </c>
      <c r="DE2" s="303">
        <v>109</v>
      </c>
      <c r="DF2" s="304">
        <v>110</v>
      </c>
      <c r="DG2" s="304">
        <v>111</v>
      </c>
    </row>
    <row r="3" spans="1:111" x14ac:dyDescent="0.35">
      <c r="D3" t="s">
        <v>186</v>
      </c>
    </row>
    <row r="4" spans="1:111" x14ac:dyDescent="0.35">
      <c r="D4" t="s">
        <v>213</v>
      </c>
      <c r="V4" t="s">
        <v>215</v>
      </c>
      <c r="AN4" t="s">
        <v>216</v>
      </c>
      <c r="AO4" s="157"/>
      <c r="AP4" s="157"/>
      <c r="AQ4" s="157"/>
      <c r="BF4" t="s">
        <v>220</v>
      </c>
      <c r="BX4" t="s">
        <v>221</v>
      </c>
      <c r="CP4" t="s">
        <v>236</v>
      </c>
    </row>
    <row r="5" spans="1:111" x14ac:dyDescent="0.35">
      <c r="D5" t="s">
        <v>524</v>
      </c>
      <c r="J5" t="s">
        <v>525</v>
      </c>
      <c r="P5" t="s">
        <v>526</v>
      </c>
      <c r="V5" t="s">
        <v>524</v>
      </c>
      <c r="AB5" t="s">
        <v>525</v>
      </c>
      <c r="AH5" t="s">
        <v>526</v>
      </c>
      <c r="AN5" t="s">
        <v>524</v>
      </c>
      <c r="AT5" t="s">
        <v>525</v>
      </c>
      <c r="AZ5" t="s">
        <v>526</v>
      </c>
      <c r="BF5" t="s">
        <v>524</v>
      </c>
      <c r="BL5" t="s">
        <v>525</v>
      </c>
      <c r="BR5" t="s">
        <v>526</v>
      </c>
      <c r="BX5" t="s">
        <v>524</v>
      </c>
      <c r="CD5" t="s">
        <v>525</v>
      </c>
      <c r="CJ5" t="s">
        <v>526</v>
      </c>
      <c r="CP5" t="s">
        <v>524</v>
      </c>
      <c r="CV5" t="s">
        <v>525</v>
      </c>
      <c r="DB5" t="s">
        <v>526</v>
      </c>
    </row>
    <row r="6" spans="1:111" x14ac:dyDescent="0.35">
      <c r="D6">
        <v>1</v>
      </c>
      <c r="G6" t="s">
        <v>236</v>
      </c>
      <c r="J6">
        <v>1</v>
      </c>
      <c r="M6" t="s">
        <v>236</v>
      </c>
      <c r="P6" t="s">
        <v>528</v>
      </c>
      <c r="S6" t="s">
        <v>236</v>
      </c>
      <c r="V6">
        <v>1</v>
      </c>
      <c r="Y6" t="s">
        <v>236</v>
      </c>
      <c r="AB6">
        <v>1</v>
      </c>
      <c r="AE6" t="s">
        <v>236</v>
      </c>
      <c r="AH6" t="s">
        <v>528</v>
      </c>
      <c r="AK6" t="s">
        <v>236</v>
      </c>
      <c r="AN6">
        <v>1</v>
      </c>
      <c r="AQ6" t="s">
        <v>236</v>
      </c>
      <c r="AT6">
        <v>1</v>
      </c>
      <c r="AW6" t="s">
        <v>236</v>
      </c>
      <c r="AZ6" t="s">
        <v>528</v>
      </c>
      <c r="BC6" t="s">
        <v>236</v>
      </c>
      <c r="BF6">
        <v>1</v>
      </c>
      <c r="BI6" t="s">
        <v>236</v>
      </c>
      <c r="BL6">
        <v>1</v>
      </c>
      <c r="BO6" t="s">
        <v>236</v>
      </c>
      <c r="BR6" t="s">
        <v>528</v>
      </c>
      <c r="BU6" t="s">
        <v>236</v>
      </c>
      <c r="BX6">
        <v>1</v>
      </c>
      <c r="CA6" t="s">
        <v>236</v>
      </c>
      <c r="CD6">
        <v>1</v>
      </c>
      <c r="CG6" t="s">
        <v>236</v>
      </c>
      <c r="CJ6" t="s">
        <v>528</v>
      </c>
      <c r="CM6" t="s">
        <v>236</v>
      </c>
      <c r="CP6">
        <v>1</v>
      </c>
      <c r="CS6" t="s">
        <v>236</v>
      </c>
      <c r="CV6">
        <v>1</v>
      </c>
      <c r="CY6" t="s">
        <v>236</v>
      </c>
      <c r="DB6" t="s">
        <v>528</v>
      </c>
      <c r="DE6" t="s">
        <v>236</v>
      </c>
    </row>
    <row r="7" spans="1:111" x14ac:dyDescent="0.35">
      <c r="D7" t="s">
        <v>528</v>
      </c>
      <c r="G7" t="s">
        <v>528</v>
      </c>
      <c r="J7" t="s">
        <v>528</v>
      </c>
      <c r="M7" t="s">
        <v>528</v>
      </c>
      <c r="P7" t="s">
        <v>412</v>
      </c>
      <c r="Q7" t="s">
        <v>184</v>
      </c>
      <c r="R7" t="s">
        <v>236</v>
      </c>
      <c r="S7" t="s">
        <v>528</v>
      </c>
      <c r="V7" t="s">
        <v>528</v>
      </c>
      <c r="Y7" t="s">
        <v>528</v>
      </c>
      <c r="AB7" t="s">
        <v>528</v>
      </c>
      <c r="AE7" t="s">
        <v>528</v>
      </c>
      <c r="AH7" t="s">
        <v>412</v>
      </c>
      <c r="AI7" t="s">
        <v>184</v>
      </c>
      <c r="AJ7" t="s">
        <v>236</v>
      </c>
      <c r="AK7" t="s">
        <v>528</v>
      </c>
      <c r="AN7" t="s">
        <v>528</v>
      </c>
      <c r="AQ7" t="s">
        <v>528</v>
      </c>
      <c r="AT7" t="s">
        <v>528</v>
      </c>
      <c r="AW7" t="s">
        <v>528</v>
      </c>
      <c r="AZ7" t="s">
        <v>412</v>
      </c>
      <c r="BA7" t="s">
        <v>184</v>
      </c>
      <c r="BB7" t="s">
        <v>236</v>
      </c>
      <c r="BC7" t="s">
        <v>528</v>
      </c>
      <c r="BF7" t="s">
        <v>528</v>
      </c>
      <c r="BI7" t="s">
        <v>528</v>
      </c>
      <c r="BL7" t="s">
        <v>528</v>
      </c>
      <c r="BO7" t="s">
        <v>528</v>
      </c>
      <c r="BR7" t="s">
        <v>412</v>
      </c>
      <c r="BS7" t="s">
        <v>184</v>
      </c>
      <c r="BT7" t="s">
        <v>236</v>
      </c>
      <c r="BU7" t="s">
        <v>528</v>
      </c>
      <c r="BX7" t="s">
        <v>528</v>
      </c>
      <c r="CA7" t="s">
        <v>528</v>
      </c>
      <c r="CD7" t="s">
        <v>528</v>
      </c>
      <c r="CG7" t="s">
        <v>528</v>
      </c>
      <c r="CJ7" t="s">
        <v>412</v>
      </c>
      <c r="CK7" t="s">
        <v>184</v>
      </c>
      <c r="CL7" t="s">
        <v>236</v>
      </c>
      <c r="CM7" t="s">
        <v>528</v>
      </c>
      <c r="CP7" t="s">
        <v>528</v>
      </c>
      <c r="CS7" t="s">
        <v>528</v>
      </c>
      <c r="CV7" t="s">
        <v>528</v>
      </c>
      <c r="CY7" t="s">
        <v>528</v>
      </c>
      <c r="DB7" t="s">
        <v>412</v>
      </c>
      <c r="DC7" t="s">
        <v>184</v>
      </c>
      <c r="DD7" t="s">
        <v>236</v>
      </c>
      <c r="DE7" t="s">
        <v>528</v>
      </c>
    </row>
    <row r="8" spans="1:111" x14ac:dyDescent="0.35">
      <c r="D8" t="s">
        <v>412</v>
      </c>
      <c r="E8" t="s">
        <v>184</v>
      </c>
      <c r="F8" t="s">
        <v>236</v>
      </c>
      <c r="G8" t="s">
        <v>412</v>
      </c>
      <c r="H8" t="s">
        <v>184</v>
      </c>
      <c r="I8" t="s">
        <v>236</v>
      </c>
      <c r="J8" t="s">
        <v>412</v>
      </c>
      <c r="K8" t="s">
        <v>184</v>
      </c>
      <c r="L8" t="s">
        <v>236</v>
      </c>
      <c r="M8" t="s">
        <v>412</v>
      </c>
      <c r="N8" t="s">
        <v>184</v>
      </c>
      <c r="O8" t="s">
        <v>236</v>
      </c>
      <c r="P8" t="s">
        <v>529</v>
      </c>
      <c r="Q8" t="s">
        <v>529</v>
      </c>
      <c r="R8" t="s">
        <v>529</v>
      </c>
      <c r="S8" t="s">
        <v>412</v>
      </c>
      <c r="T8" t="s">
        <v>184</v>
      </c>
      <c r="U8" t="s">
        <v>236</v>
      </c>
      <c r="V8" t="s">
        <v>412</v>
      </c>
      <c r="W8" t="s">
        <v>184</v>
      </c>
      <c r="X8" t="s">
        <v>236</v>
      </c>
      <c r="Y8" t="s">
        <v>412</v>
      </c>
      <c r="Z8" t="s">
        <v>184</v>
      </c>
      <c r="AA8" t="s">
        <v>236</v>
      </c>
      <c r="AB8" t="s">
        <v>412</v>
      </c>
      <c r="AC8" t="s">
        <v>184</v>
      </c>
      <c r="AD8" t="s">
        <v>236</v>
      </c>
      <c r="AE8" t="s">
        <v>412</v>
      </c>
      <c r="AF8" t="s">
        <v>184</v>
      </c>
      <c r="AG8" t="s">
        <v>236</v>
      </c>
      <c r="AH8" t="s">
        <v>529</v>
      </c>
      <c r="AI8" t="s">
        <v>529</v>
      </c>
      <c r="AJ8" t="s">
        <v>529</v>
      </c>
      <c r="AK8" t="s">
        <v>412</v>
      </c>
      <c r="AL8" t="s">
        <v>184</v>
      </c>
      <c r="AM8" t="s">
        <v>236</v>
      </c>
      <c r="AN8" t="s">
        <v>412</v>
      </c>
      <c r="AO8" t="s">
        <v>184</v>
      </c>
      <c r="AP8" t="s">
        <v>236</v>
      </c>
      <c r="AQ8" t="s">
        <v>412</v>
      </c>
      <c r="AR8" t="s">
        <v>184</v>
      </c>
      <c r="AS8" t="s">
        <v>236</v>
      </c>
      <c r="AT8" t="s">
        <v>412</v>
      </c>
      <c r="AU8" t="s">
        <v>184</v>
      </c>
      <c r="AV8" t="s">
        <v>236</v>
      </c>
      <c r="AW8" t="s">
        <v>412</v>
      </c>
      <c r="AX8" t="s">
        <v>184</v>
      </c>
      <c r="AY8" t="s">
        <v>236</v>
      </c>
      <c r="AZ8" t="s">
        <v>529</v>
      </c>
      <c r="BA8" t="s">
        <v>529</v>
      </c>
      <c r="BB8" t="s">
        <v>529</v>
      </c>
      <c r="BC8" t="s">
        <v>412</v>
      </c>
      <c r="BD8" t="s">
        <v>184</v>
      </c>
      <c r="BE8" t="s">
        <v>236</v>
      </c>
      <c r="BF8" t="s">
        <v>412</v>
      </c>
      <c r="BG8" t="s">
        <v>184</v>
      </c>
      <c r="BH8" t="s">
        <v>236</v>
      </c>
      <c r="BI8" t="s">
        <v>412</v>
      </c>
      <c r="BJ8" t="s">
        <v>184</v>
      </c>
      <c r="BK8" t="s">
        <v>236</v>
      </c>
      <c r="BL8" t="s">
        <v>412</v>
      </c>
      <c r="BM8" t="s">
        <v>184</v>
      </c>
      <c r="BN8" t="s">
        <v>236</v>
      </c>
      <c r="BO8" t="s">
        <v>412</v>
      </c>
      <c r="BP8" t="s">
        <v>184</v>
      </c>
      <c r="BQ8" t="s">
        <v>236</v>
      </c>
      <c r="BR8" t="s">
        <v>529</v>
      </c>
      <c r="BS8" t="s">
        <v>529</v>
      </c>
      <c r="BT8" t="s">
        <v>529</v>
      </c>
      <c r="BU8" t="s">
        <v>412</v>
      </c>
      <c r="BV8" t="s">
        <v>184</v>
      </c>
      <c r="BW8" t="s">
        <v>236</v>
      </c>
      <c r="BX8" t="s">
        <v>412</v>
      </c>
      <c r="BY8" t="s">
        <v>184</v>
      </c>
      <c r="BZ8" t="s">
        <v>236</v>
      </c>
      <c r="CA8" t="s">
        <v>412</v>
      </c>
      <c r="CB8" t="s">
        <v>184</v>
      </c>
      <c r="CC8" t="s">
        <v>236</v>
      </c>
      <c r="CD8" t="s">
        <v>412</v>
      </c>
      <c r="CE8" t="s">
        <v>184</v>
      </c>
      <c r="CF8" t="s">
        <v>236</v>
      </c>
      <c r="CG8" t="s">
        <v>412</v>
      </c>
      <c r="CH8" t="s">
        <v>184</v>
      </c>
      <c r="CI8" t="s">
        <v>236</v>
      </c>
      <c r="CJ8" t="s">
        <v>529</v>
      </c>
      <c r="CK8" t="s">
        <v>529</v>
      </c>
      <c r="CL8" t="s">
        <v>529</v>
      </c>
      <c r="CM8" t="s">
        <v>412</v>
      </c>
      <c r="CN8" t="s">
        <v>184</v>
      </c>
      <c r="CO8" t="s">
        <v>236</v>
      </c>
      <c r="CP8" t="s">
        <v>412</v>
      </c>
      <c r="CQ8" t="s">
        <v>184</v>
      </c>
      <c r="CR8" t="s">
        <v>236</v>
      </c>
      <c r="CS8" t="s">
        <v>412</v>
      </c>
      <c r="CT8" t="s">
        <v>184</v>
      </c>
      <c r="CU8" t="s">
        <v>236</v>
      </c>
      <c r="CV8" t="s">
        <v>412</v>
      </c>
      <c r="CW8" t="s">
        <v>184</v>
      </c>
      <c r="CX8" t="s">
        <v>236</v>
      </c>
      <c r="CY8" t="s">
        <v>412</v>
      </c>
      <c r="CZ8" t="s">
        <v>184</v>
      </c>
      <c r="DA8" t="s">
        <v>236</v>
      </c>
      <c r="DB8" t="s">
        <v>529</v>
      </c>
      <c r="DC8" t="s">
        <v>529</v>
      </c>
      <c r="DD8" t="s">
        <v>529</v>
      </c>
      <c r="DE8" t="s">
        <v>412</v>
      </c>
      <c r="DF8" t="s">
        <v>184</v>
      </c>
      <c r="DG8" t="s">
        <v>236</v>
      </c>
    </row>
    <row r="9" spans="1:111" x14ac:dyDescent="0.35">
      <c r="D9" t="s">
        <v>185</v>
      </c>
      <c r="E9" t="s">
        <v>185</v>
      </c>
      <c r="F9" t="s">
        <v>185</v>
      </c>
      <c r="G9" t="s">
        <v>185</v>
      </c>
      <c r="H9" t="s">
        <v>185</v>
      </c>
      <c r="I9" t="s">
        <v>185</v>
      </c>
      <c r="J9" t="s">
        <v>185</v>
      </c>
      <c r="K9" t="s">
        <v>185</v>
      </c>
      <c r="L9" t="s">
        <v>185</v>
      </c>
      <c r="M9" t="s">
        <v>185</v>
      </c>
      <c r="N9" t="s">
        <v>185</v>
      </c>
      <c r="O9" t="s">
        <v>185</v>
      </c>
      <c r="P9" t="s">
        <v>185</v>
      </c>
      <c r="Q9" t="s">
        <v>185</v>
      </c>
      <c r="R9" t="s">
        <v>185</v>
      </c>
      <c r="S9" t="s">
        <v>185</v>
      </c>
      <c r="T9" t="s">
        <v>185</v>
      </c>
      <c r="U9" t="s">
        <v>185</v>
      </c>
      <c r="V9" t="s">
        <v>185</v>
      </c>
      <c r="W9" t="s">
        <v>185</v>
      </c>
      <c r="X9" t="s">
        <v>185</v>
      </c>
      <c r="Y9" t="s">
        <v>185</v>
      </c>
      <c r="Z9" t="s">
        <v>185</v>
      </c>
      <c r="AA9" t="s">
        <v>185</v>
      </c>
      <c r="AB9" t="s">
        <v>185</v>
      </c>
      <c r="AC9" t="s">
        <v>185</v>
      </c>
      <c r="AD9" t="s">
        <v>185</v>
      </c>
      <c r="AE9" t="s">
        <v>185</v>
      </c>
      <c r="AF9" t="s">
        <v>185</v>
      </c>
      <c r="AG9" t="s">
        <v>185</v>
      </c>
      <c r="AH9" t="s">
        <v>185</v>
      </c>
      <c r="AI9" t="s">
        <v>185</v>
      </c>
      <c r="AJ9" t="s">
        <v>185</v>
      </c>
      <c r="AK9" t="s">
        <v>185</v>
      </c>
      <c r="AL9" t="s">
        <v>185</v>
      </c>
      <c r="AM9" t="s">
        <v>185</v>
      </c>
      <c r="AN9" t="s">
        <v>185</v>
      </c>
      <c r="AO9" t="s">
        <v>185</v>
      </c>
      <c r="AP9" t="s">
        <v>185</v>
      </c>
      <c r="AQ9" t="s">
        <v>185</v>
      </c>
      <c r="AR9" t="s">
        <v>185</v>
      </c>
      <c r="AS9" t="s">
        <v>185</v>
      </c>
      <c r="AT9" t="s">
        <v>185</v>
      </c>
      <c r="AU9" t="s">
        <v>185</v>
      </c>
      <c r="AV9" t="s">
        <v>185</v>
      </c>
      <c r="AW9" t="s">
        <v>185</v>
      </c>
      <c r="AX9" t="s">
        <v>185</v>
      </c>
      <c r="AY9" t="s">
        <v>185</v>
      </c>
      <c r="AZ9" t="s">
        <v>185</v>
      </c>
      <c r="BA9" t="s">
        <v>185</v>
      </c>
      <c r="BB9" t="s">
        <v>185</v>
      </c>
      <c r="BC9" t="s">
        <v>185</v>
      </c>
      <c r="BD9" t="s">
        <v>185</v>
      </c>
      <c r="BE9" t="s">
        <v>185</v>
      </c>
      <c r="BF9" t="s">
        <v>185</v>
      </c>
      <c r="BG9" t="s">
        <v>185</v>
      </c>
      <c r="BH9" t="s">
        <v>185</v>
      </c>
      <c r="BI9" t="s">
        <v>185</v>
      </c>
      <c r="BJ9" t="s">
        <v>185</v>
      </c>
      <c r="BK9" t="s">
        <v>185</v>
      </c>
      <c r="BL9" t="s">
        <v>185</v>
      </c>
      <c r="BM9" t="s">
        <v>185</v>
      </c>
      <c r="BN9" t="s">
        <v>185</v>
      </c>
      <c r="BO9" t="s">
        <v>185</v>
      </c>
      <c r="BP9" t="s">
        <v>185</v>
      </c>
      <c r="BQ9" t="s">
        <v>185</v>
      </c>
      <c r="BR9" t="s">
        <v>185</v>
      </c>
      <c r="BS9" t="s">
        <v>185</v>
      </c>
      <c r="BT9" t="s">
        <v>185</v>
      </c>
      <c r="BU9" t="s">
        <v>185</v>
      </c>
      <c r="BV9" t="s">
        <v>185</v>
      </c>
      <c r="BW9" t="s">
        <v>185</v>
      </c>
      <c r="BX9" t="s">
        <v>185</v>
      </c>
      <c r="BY9" t="s">
        <v>185</v>
      </c>
      <c r="BZ9" t="s">
        <v>185</v>
      </c>
      <c r="CA9" t="s">
        <v>185</v>
      </c>
      <c r="CB9" t="s">
        <v>185</v>
      </c>
      <c r="CC9" t="s">
        <v>185</v>
      </c>
      <c r="CD9" t="s">
        <v>185</v>
      </c>
      <c r="CE9" t="s">
        <v>185</v>
      </c>
      <c r="CF9" t="s">
        <v>185</v>
      </c>
      <c r="CG9" t="s">
        <v>185</v>
      </c>
      <c r="CH9" t="s">
        <v>185</v>
      </c>
      <c r="CI9" t="s">
        <v>185</v>
      </c>
      <c r="CJ9" t="s">
        <v>185</v>
      </c>
      <c r="CK9" t="s">
        <v>185</v>
      </c>
      <c r="CL9" t="s">
        <v>185</v>
      </c>
      <c r="CM9" t="s">
        <v>185</v>
      </c>
      <c r="CN9" t="s">
        <v>185</v>
      </c>
      <c r="CO9" t="s">
        <v>185</v>
      </c>
      <c r="CP9" t="s">
        <v>185</v>
      </c>
      <c r="CQ9" t="s">
        <v>185</v>
      </c>
      <c r="CR9" t="s">
        <v>185</v>
      </c>
      <c r="CS9" t="s">
        <v>185</v>
      </c>
      <c r="CT9" t="s">
        <v>185</v>
      </c>
      <c r="CU9" t="s">
        <v>185</v>
      </c>
      <c r="CV9" t="s">
        <v>185</v>
      </c>
      <c r="CW9" t="s">
        <v>185</v>
      </c>
      <c r="CX9" t="s">
        <v>185</v>
      </c>
      <c r="CY9" t="s">
        <v>185</v>
      </c>
      <c r="CZ9" t="s">
        <v>185</v>
      </c>
      <c r="DA9" t="s">
        <v>185</v>
      </c>
      <c r="DB9" t="s">
        <v>185</v>
      </c>
      <c r="DC9" t="s">
        <v>185</v>
      </c>
      <c r="DD9" t="s">
        <v>185</v>
      </c>
      <c r="DE9" t="s">
        <v>185</v>
      </c>
      <c r="DF9" t="s">
        <v>185</v>
      </c>
      <c r="DG9" t="s">
        <v>185</v>
      </c>
    </row>
    <row r="10" spans="1:111" x14ac:dyDescent="0.35">
      <c r="A10" t="s">
        <v>6</v>
      </c>
      <c r="B10" t="s">
        <v>251</v>
      </c>
      <c r="C10" t="s">
        <v>247</v>
      </c>
      <c r="D10" s="273">
        <v>54</v>
      </c>
      <c r="E10" s="274">
        <v>37</v>
      </c>
      <c r="F10" s="275">
        <v>45</v>
      </c>
      <c r="G10" s="273">
        <v>530</v>
      </c>
      <c r="H10" s="274">
        <v>561</v>
      </c>
      <c r="I10" s="275">
        <v>1091</v>
      </c>
      <c r="J10" s="273">
        <v>56</v>
      </c>
      <c r="K10" s="274">
        <v>40</v>
      </c>
      <c r="L10" s="275">
        <v>48</v>
      </c>
      <c r="M10" s="273">
        <v>530</v>
      </c>
      <c r="N10" s="274">
        <v>561</v>
      </c>
      <c r="O10" s="275">
        <v>1091</v>
      </c>
      <c r="P10" s="273">
        <v>33.200000000000003</v>
      </c>
      <c r="Q10" s="274">
        <v>30.3</v>
      </c>
      <c r="R10" s="275">
        <v>31.7</v>
      </c>
      <c r="S10" s="273">
        <v>530</v>
      </c>
      <c r="T10" s="274">
        <v>561</v>
      </c>
      <c r="U10" s="275">
        <v>1091</v>
      </c>
      <c r="V10" s="273" t="s">
        <v>197</v>
      </c>
      <c r="W10" s="274" t="s">
        <v>197</v>
      </c>
      <c r="X10" s="275">
        <v>56</v>
      </c>
      <c r="Y10" s="273">
        <v>5</v>
      </c>
      <c r="Z10" s="274">
        <v>11</v>
      </c>
      <c r="AA10" s="275">
        <v>16</v>
      </c>
      <c r="AB10" s="273" t="s">
        <v>197</v>
      </c>
      <c r="AC10" s="274" t="s">
        <v>197</v>
      </c>
      <c r="AD10" s="275">
        <v>56</v>
      </c>
      <c r="AE10" s="273">
        <v>5</v>
      </c>
      <c r="AF10" s="274">
        <v>11</v>
      </c>
      <c r="AG10" s="275">
        <v>16</v>
      </c>
      <c r="AH10" s="273">
        <v>35.200000000000003</v>
      </c>
      <c r="AI10" s="274">
        <v>33.5</v>
      </c>
      <c r="AJ10" s="275">
        <v>34</v>
      </c>
      <c r="AK10" s="273">
        <v>5</v>
      </c>
      <c r="AL10" s="274">
        <v>11</v>
      </c>
      <c r="AM10" s="275">
        <v>16</v>
      </c>
      <c r="AN10" s="273" t="s">
        <v>197</v>
      </c>
      <c r="AO10" s="274" t="s">
        <v>197</v>
      </c>
      <c r="AP10" s="275">
        <v>34</v>
      </c>
      <c r="AQ10" s="273">
        <v>17</v>
      </c>
      <c r="AR10" s="274">
        <v>12</v>
      </c>
      <c r="AS10" s="275">
        <v>29</v>
      </c>
      <c r="AT10" s="273" t="s">
        <v>197</v>
      </c>
      <c r="AU10" s="274" t="s">
        <v>197</v>
      </c>
      <c r="AV10" s="275">
        <v>34</v>
      </c>
      <c r="AW10" s="273">
        <v>17</v>
      </c>
      <c r="AX10" s="274">
        <v>12</v>
      </c>
      <c r="AY10" s="275">
        <v>29</v>
      </c>
      <c r="AZ10" s="273">
        <v>34.5</v>
      </c>
      <c r="BA10" s="274">
        <v>23.3</v>
      </c>
      <c r="BB10" s="275">
        <v>29.9</v>
      </c>
      <c r="BC10" s="273">
        <v>17</v>
      </c>
      <c r="BD10" s="274">
        <v>12</v>
      </c>
      <c r="BE10" s="275">
        <v>29</v>
      </c>
      <c r="BF10" s="273" t="s">
        <v>197</v>
      </c>
      <c r="BG10" s="274" t="s">
        <v>191</v>
      </c>
      <c r="BH10" s="275" t="s">
        <v>197</v>
      </c>
      <c r="BI10" s="273">
        <v>3</v>
      </c>
      <c r="BJ10" s="274">
        <v>0</v>
      </c>
      <c r="BK10" s="275">
        <v>3</v>
      </c>
      <c r="BL10" s="273" t="s">
        <v>197</v>
      </c>
      <c r="BM10" s="274" t="s">
        <v>191</v>
      </c>
      <c r="BN10" s="275" t="s">
        <v>197</v>
      </c>
      <c r="BO10" s="273">
        <v>3</v>
      </c>
      <c r="BP10" s="274">
        <v>0</v>
      </c>
      <c r="BQ10" s="275">
        <v>3</v>
      </c>
      <c r="BR10" s="273">
        <v>32</v>
      </c>
      <c r="BS10" s="274" t="s">
        <v>191</v>
      </c>
      <c r="BT10" s="275">
        <v>32</v>
      </c>
      <c r="BU10" s="273">
        <v>3</v>
      </c>
      <c r="BV10" s="274">
        <v>0</v>
      </c>
      <c r="BW10" s="275">
        <v>3</v>
      </c>
      <c r="BX10" s="273" t="s">
        <v>197</v>
      </c>
      <c r="BY10" s="274" t="s">
        <v>197</v>
      </c>
      <c r="BZ10" s="275" t="s">
        <v>197</v>
      </c>
      <c r="CA10" s="273" t="s">
        <v>197</v>
      </c>
      <c r="CB10" s="274" t="s">
        <v>197</v>
      </c>
      <c r="CC10" s="275">
        <v>6</v>
      </c>
      <c r="CD10" s="273" t="s">
        <v>197</v>
      </c>
      <c r="CE10" s="274" t="s">
        <v>197</v>
      </c>
      <c r="CF10" s="275" t="s">
        <v>197</v>
      </c>
      <c r="CG10" s="273" t="s">
        <v>197</v>
      </c>
      <c r="CH10" s="274" t="s">
        <v>197</v>
      </c>
      <c r="CI10" s="275">
        <v>6</v>
      </c>
      <c r="CJ10" s="273">
        <v>31</v>
      </c>
      <c r="CK10" s="274">
        <v>21</v>
      </c>
      <c r="CL10" s="275">
        <v>29.3</v>
      </c>
      <c r="CM10" s="273" t="s">
        <v>197</v>
      </c>
      <c r="CN10" s="274" t="s">
        <v>197</v>
      </c>
      <c r="CO10" s="275">
        <v>6</v>
      </c>
      <c r="CP10" s="273">
        <v>54</v>
      </c>
      <c r="CQ10" s="274">
        <v>37</v>
      </c>
      <c r="CR10" s="275">
        <v>45</v>
      </c>
      <c r="CS10" s="273">
        <v>564</v>
      </c>
      <c r="CT10" s="274">
        <v>591</v>
      </c>
      <c r="CU10" s="275">
        <v>1155</v>
      </c>
      <c r="CV10" s="273">
        <v>56</v>
      </c>
      <c r="CW10" s="274">
        <v>39</v>
      </c>
      <c r="CX10" s="275">
        <v>48</v>
      </c>
      <c r="CY10" s="273">
        <v>564</v>
      </c>
      <c r="CZ10" s="274">
        <v>591</v>
      </c>
      <c r="DA10" s="275">
        <v>1155</v>
      </c>
      <c r="DB10" s="273">
        <v>33.200000000000003</v>
      </c>
      <c r="DC10" s="274">
        <v>30.2</v>
      </c>
      <c r="DD10" s="275">
        <v>31.7</v>
      </c>
      <c r="DE10" s="273">
        <v>564</v>
      </c>
      <c r="DF10" s="274">
        <v>591</v>
      </c>
      <c r="DG10" s="275">
        <v>1155</v>
      </c>
    </row>
    <row r="11" spans="1:111" x14ac:dyDescent="0.35">
      <c r="A11" t="s">
        <v>7</v>
      </c>
      <c r="B11" t="s">
        <v>252</v>
      </c>
      <c r="C11" t="s">
        <v>247</v>
      </c>
      <c r="D11" s="273">
        <v>48</v>
      </c>
      <c r="E11" s="274">
        <v>25</v>
      </c>
      <c r="F11" s="275">
        <v>36</v>
      </c>
      <c r="G11" s="273">
        <v>702</v>
      </c>
      <c r="H11" s="274">
        <v>759</v>
      </c>
      <c r="I11" s="275">
        <v>1461</v>
      </c>
      <c r="J11" s="273">
        <v>50</v>
      </c>
      <c r="K11" s="274">
        <v>28</v>
      </c>
      <c r="L11" s="275">
        <v>38</v>
      </c>
      <c r="M11" s="273">
        <v>702</v>
      </c>
      <c r="N11" s="274">
        <v>759</v>
      </c>
      <c r="O11" s="275">
        <v>1461</v>
      </c>
      <c r="P11" s="273">
        <v>32.1</v>
      </c>
      <c r="Q11" s="274">
        <v>28.4</v>
      </c>
      <c r="R11" s="275">
        <v>30.2</v>
      </c>
      <c r="S11" s="273">
        <v>702</v>
      </c>
      <c r="T11" s="274">
        <v>759</v>
      </c>
      <c r="U11" s="275">
        <v>1461</v>
      </c>
      <c r="V11" s="273">
        <v>39</v>
      </c>
      <c r="W11" s="274">
        <v>29</v>
      </c>
      <c r="X11" s="275">
        <v>34</v>
      </c>
      <c r="Y11" s="273">
        <v>57</v>
      </c>
      <c r="Z11" s="274">
        <v>56</v>
      </c>
      <c r="AA11" s="275">
        <v>113</v>
      </c>
      <c r="AB11" s="273">
        <v>39</v>
      </c>
      <c r="AC11" s="274">
        <v>32</v>
      </c>
      <c r="AD11" s="275">
        <v>35</v>
      </c>
      <c r="AE11" s="273">
        <v>57</v>
      </c>
      <c r="AF11" s="274">
        <v>56</v>
      </c>
      <c r="AG11" s="275">
        <v>113</v>
      </c>
      <c r="AH11" s="273">
        <v>30.1</v>
      </c>
      <c r="AI11" s="274">
        <v>28.5</v>
      </c>
      <c r="AJ11" s="275">
        <v>29.3</v>
      </c>
      <c r="AK11" s="273">
        <v>57</v>
      </c>
      <c r="AL11" s="274">
        <v>56</v>
      </c>
      <c r="AM11" s="275">
        <v>113</v>
      </c>
      <c r="AN11" s="273">
        <v>46</v>
      </c>
      <c r="AO11" s="274">
        <v>32</v>
      </c>
      <c r="AP11" s="275">
        <v>39</v>
      </c>
      <c r="AQ11" s="273">
        <v>99</v>
      </c>
      <c r="AR11" s="274">
        <v>96</v>
      </c>
      <c r="AS11" s="275">
        <v>195</v>
      </c>
      <c r="AT11" s="273">
        <v>54</v>
      </c>
      <c r="AU11" s="274">
        <v>33</v>
      </c>
      <c r="AV11" s="275">
        <v>44</v>
      </c>
      <c r="AW11" s="273">
        <v>99</v>
      </c>
      <c r="AX11" s="274">
        <v>96</v>
      </c>
      <c r="AY11" s="275">
        <v>195</v>
      </c>
      <c r="AZ11" s="273">
        <v>30.8</v>
      </c>
      <c r="BA11" s="274">
        <v>27.6</v>
      </c>
      <c r="BB11" s="275">
        <v>29.2</v>
      </c>
      <c r="BC11" s="273">
        <v>99</v>
      </c>
      <c r="BD11" s="274">
        <v>96</v>
      </c>
      <c r="BE11" s="275">
        <v>195</v>
      </c>
      <c r="BF11" s="273" t="s">
        <v>197</v>
      </c>
      <c r="BG11" s="274" t="s">
        <v>197</v>
      </c>
      <c r="BH11" s="275">
        <v>32</v>
      </c>
      <c r="BI11" s="273">
        <v>9</v>
      </c>
      <c r="BJ11" s="274">
        <v>13</v>
      </c>
      <c r="BK11" s="275">
        <v>22</v>
      </c>
      <c r="BL11" s="273">
        <v>33</v>
      </c>
      <c r="BM11" s="274">
        <v>38</v>
      </c>
      <c r="BN11" s="275">
        <v>36</v>
      </c>
      <c r="BO11" s="273">
        <v>9</v>
      </c>
      <c r="BP11" s="274">
        <v>13</v>
      </c>
      <c r="BQ11" s="275">
        <v>22</v>
      </c>
      <c r="BR11" s="273">
        <v>32.6</v>
      </c>
      <c r="BS11" s="274">
        <v>30.3</v>
      </c>
      <c r="BT11" s="275">
        <v>31.2</v>
      </c>
      <c r="BU11" s="273">
        <v>9</v>
      </c>
      <c r="BV11" s="274">
        <v>13</v>
      </c>
      <c r="BW11" s="275">
        <v>22</v>
      </c>
      <c r="BX11" s="273" t="s">
        <v>191</v>
      </c>
      <c r="BY11" s="274" t="s">
        <v>197</v>
      </c>
      <c r="BZ11" s="275" t="s">
        <v>197</v>
      </c>
      <c r="CA11" s="273">
        <v>0</v>
      </c>
      <c r="CB11" s="274" t="s">
        <v>197</v>
      </c>
      <c r="CC11" s="275" t="s">
        <v>197</v>
      </c>
      <c r="CD11" s="273" t="s">
        <v>191</v>
      </c>
      <c r="CE11" s="274" t="s">
        <v>197</v>
      </c>
      <c r="CF11" s="275" t="s">
        <v>197</v>
      </c>
      <c r="CG11" s="273">
        <v>0</v>
      </c>
      <c r="CH11" s="274" t="s">
        <v>197</v>
      </c>
      <c r="CI11" s="275" t="s">
        <v>197</v>
      </c>
      <c r="CJ11" s="273" t="s">
        <v>191</v>
      </c>
      <c r="CK11" s="274">
        <v>34</v>
      </c>
      <c r="CL11" s="275">
        <v>34</v>
      </c>
      <c r="CM11" s="273">
        <v>0</v>
      </c>
      <c r="CN11" s="274" t="s">
        <v>197</v>
      </c>
      <c r="CO11" s="275" t="s">
        <v>197</v>
      </c>
      <c r="CP11" s="273">
        <v>46</v>
      </c>
      <c r="CQ11" s="274">
        <v>26</v>
      </c>
      <c r="CR11" s="275">
        <v>36</v>
      </c>
      <c r="CS11" s="273">
        <v>913</v>
      </c>
      <c r="CT11" s="274">
        <v>973</v>
      </c>
      <c r="CU11" s="275">
        <v>1886</v>
      </c>
      <c r="CV11" s="273">
        <v>48</v>
      </c>
      <c r="CW11" s="274">
        <v>29</v>
      </c>
      <c r="CX11" s="275">
        <v>38</v>
      </c>
      <c r="CY11" s="273">
        <v>913</v>
      </c>
      <c r="CZ11" s="274">
        <v>973</v>
      </c>
      <c r="DA11" s="275">
        <v>1886</v>
      </c>
      <c r="DB11" s="273">
        <v>31.7</v>
      </c>
      <c r="DC11" s="274">
        <v>28.2</v>
      </c>
      <c r="DD11" s="275">
        <v>29.9</v>
      </c>
      <c r="DE11" s="273">
        <v>913</v>
      </c>
      <c r="DF11" s="274">
        <v>973</v>
      </c>
      <c r="DG11" s="275">
        <v>1886</v>
      </c>
    </row>
    <row r="12" spans="1:111" x14ac:dyDescent="0.35">
      <c r="A12" t="s">
        <v>10</v>
      </c>
      <c r="B12" t="s">
        <v>256</v>
      </c>
      <c r="C12" t="s">
        <v>247</v>
      </c>
      <c r="D12" s="273">
        <v>55</v>
      </c>
      <c r="E12" s="274">
        <v>37</v>
      </c>
      <c r="F12" s="275">
        <v>46</v>
      </c>
      <c r="G12" s="273">
        <v>736</v>
      </c>
      <c r="H12" s="274">
        <v>744</v>
      </c>
      <c r="I12" s="275">
        <v>1480</v>
      </c>
      <c r="J12" s="273">
        <v>59</v>
      </c>
      <c r="K12" s="274">
        <v>43</v>
      </c>
      <c r="L12" s="275">
        <v>51</v>
      </c>
      <c r="M12" s="273">
        <v>736</v>
      </c>
      <c r="N12" s="274">
        <v>744</v>
      </c>
      <c r="O12" s="275">
        <v>1480</v>
      </c>
      <c r="P12" s="273">
        <v>31.3</v>
      </c>
      <c r="Q12" s="274">
        <v>29.5</v>
      </c>
      <c r="R12" s="275">
        <v>30.4</v>
      </c>
      <c r="S12" s="273">
        <v>736</v>
      </c>
      <c r="T12" s="274">
        <v>744</v>
      </c>
      <c r="U12" s="275">
        <v>1480</v>
      </c>
      <c r="V12" s="273">
        <v>54</v>
      </c>
      <c r="W12" s="274">
        <v>45</v>
      </c>
      <c r="X12" s="275">
        <v>48</v>
      </c>
      <c r="Y12" s="273">
        <v>13</v>
      </c>
      <c r="Z12" s="274">
        <v>20</v>
      </c>
      <c r="AA12" s="275">
        <v>33</v>
      </c>
      <c r="AB12" s="273">
        <v>54</v>
      </c>
      <c r="AC12" s="274">
        <v>45</v>
      </c>
      <c r="AD12" s="275">
        <v>48</v>
      </c>
      <c r="AE12" s="273">
        <v>13</v>
      </c>
      <c r="AF12" s="274">
        <v>20</v>
      </c>
      <c r="AG12" s="275">
        <v>33</v>
      </c>
      <c r="AH12" s="273">
        <v>31.1</v>
      </c>
      <c r="AI12" s="274">
        <v>30.3</v>
      </c>
      <c r="AJ12" s="275">
        <v>30.6</v>
      </c>
      <c r="AK12" s="273">
        <v>13</v>
      </c>
      <c r="AL12" s="274">
        <v>20</v>
      </c>
      <c r="AM12" s="275">
        <v>33</v>
      </c>
      <c r="AN12" s="273">
        <v>55</v>
      </c>
      <c r="AO12" s="274">
        <v>45</v>
      </c>
      <c r="AP12" s="275">
        <v>48</v>
      </c>
      <c r="AQ12" s="273">
        <v>11</v>
      </c>
      <c r="AR12" s="274">
        <v>20</v>
      </c>
      <c r="AS12" s="275">
        <v>31</v>
      </c>
      <c r="AT12" s="273">
        <v>55</v>
      </c>
      <c r="AU12" s="274">
        <v>45</v>
      </c>
      <c r="AV12" s="275">
        <v>48</v>
      </c>
      <c r="AW12" s="273">
        <v>11</v>
      </c>
      <c r="AX12" s="274">
        <v>20</v>
      </c>
      <c r="AY12" s="275">
        <v>31</v>
      </c>
      <c r="AZ12" s="273">
        <v>30.9</v>
      </c>
      <c r="BA12" s="274">
        <v>27.1</v>
      </c>
      <c r="BB12" s="275">
        <v>28.4</v>
      </c>
      <c r="BC12" s="273">
        <v>11</v>
      </c>
      <c r="BD12" s="274">
        <v>20</v>
      </c>
      <c r="BE12" s="275">
        <v>31</v>
      </c>
      <c r="BF12" s="273" t="s">
        <v>197</v>
      </c>
      <c r="BG12" s="274" t="s">
        <v>197</v>
      </c>
      <c r="BH12" s="275" t="s">
        <v>197</v>
      </c>
      <c r="BI12" s="273" t="s">
        <v>197</v>
      </c>
      <c r="BJ12" s="274" t="s">
        <v>197</v>
      </c>
      <c r="BK12" s="275">
        <v>5</v>
      </c>
      <c r="BL12" s="273" t="s">
        <v>197</v>
      </c>
      <c r="BM12" s="274" t="s">
        <v>197</v>
      </c>
      <c r="BN12" s="275" t="s">
        <v>197</v>
      </c>
      <c r="BO12" s="273" t="s">
        <v>197</v>
      </c>
      <c r="BP12" s="274" t="s">
        <v>197</v>
      </c>
      <c r="BQ12" s="275">
        <v>5</v>
      </c>
      <c r="BR12" s="273">
        <v>26.5</v>
      </c>
      <c r="BS12" s="274">
        <v>24.7</v>
      </c>
      <c r="BT12" s="275">
        <v>25.4</v>
      </c>
      <c r="BU12" s="273" t="s">
        <v>197</v>
      </c>
      <c r="BV12" s="274" t="s">
        <v>197</v>
      </c>
      <c r="BW12" s="275">
        <v>5</v>
      </c>
      <c r="BX12" s="273" t="s">
        <v>197</v>
      </c>
      <c r="BY12" s="274" t="s">
        <v>197</v>
      </c>
      <c r="BZ12" s="275" t="s">
        <v>197</v>
      </c>
      <c r="CA12" s="273" t="s">
        <v>197</v>
      </c>
      <c r="CB12" s="274" t="s">
        <v>197</v>
      </c>
      <c r="CC12" s="275">
        <v>5</v>
      </c>
      <c r="CD12" s="273" t="s">
        <v>197</v>
      </c>
      <c r="CE12" s="274" t="s">
        <v>197</v>
      </c>
      <c r="CF12" s="275" t="s">
        <v>197</v>
      </c>
      <c r="CG12" s="273" t="s">
        <v>197</v>
      </c>
      <c r="CH12" s="274" t="s">
        <v>197</v>
      </c>
      <c r="CI12" s="275">
        <v>5</v>
      </c>
      <c r="CJ12" s="273">
        <v>35</v>
      </c>
      <c r="CK12" s="274">
        <v>22</v>
      </c>
      <c r="CL12" s="275">
        <v>24.6</v>
      </c>
      <c r="CM12" s="273" t="s">
        <v>197</v>
      </c>
      <c r="CN12" s="274" t="s">
        <v>197</v>
      </c>
      <c r="CO12" s="275">
        <v>5</v>
      </c>
      <c r="CP12" s="273">
        <v>55</v>
      </c>
      <c r="CQ12" s="274">
        <v>38</v>
      </c>
      <c r="CR12" s="275">
        <v>46</v>
      </c>
      <c r="CS12" s="273">
        <v>768</v>
      </c>
      <c r="CT12" s="274">
        <v>796</v>
      </c>
      <c r="CU12" s="275">
        <v>1564</v>
      </c>
      <c r="CV12" s="273">
        <v>58</v>
      </c>
      <c r="CW12" s="274">
        <v>43</v>
      </c>
      <c r="CX12" s="275">
        <v>51</v>
      </c>
      <c r="CY12" s="273">
        <v>768</v>
      </c>
      <c r="CZ12" s="274">
        <v>796</v>
      </c>
      <c r="DA12" s="275">
        <v>1564</v>
      </c>
      <c r="DB12" s="273">
        <v>31.3</v>
      </c>
      <c r="DC12" s="274">
        <v>29.4</v>
      </c>
      <c r="DD12" s="275">
        <v>30.3</v>
      </c>
      <c r="DE12" s="273">
        <v>768</v>
      </c>
      <c r="DF12" s="274">
        <v>796</v>
      </c>
      <c r="DG12" s="275">
        <v>1564</v>
      </c>
    </row>
    <row r="13" spans="1:111" x14ac:dyDescent="0.35">
      <c r="A13" t="s">
        <v>12</v>
      </c>
      <c r="B13" t="s">
        <v>258</v>
      </c>
      <c r="C13" t="s">
        <v>247</v>
      </c>
      <c r="D13" s="273">
        <v>49</v>
      </c>
      <c r="E13" s="274">
        <v>29</v>
      </c>
      <c r="F13" s="275">
        <v>39</v>
      </c>
      <c r="G13" s="273">
        <v>1103</v>
      </c>
      <c r="H13" s="274">
        <v>1058</v>
      </c>
      <c r="I13" s="275">
        <v>2161</v>
      </c>
      <c r="J13" s="273">
        <v>50</v>
      </c>
      <c r="K13" s="274">
        <v>33</v>
      </c>
      <c r="L13" s="275">
        <v>42</v>
      </c>
      <c r="M13" s="273">
        <v>1103</v>
      </c>
      <c r="N13" s="274">
        <v>1058</v>
      </c>
      <c r="O13" s="275">
        <v>2161</v>
      </c>
      <c r="P13" s="273">
        <v>32.9</v>
      </c>
      <c r="Q13" s="274">
        <v>30.1</v>
      </c>
      <c r="R13" s="275">
        <v>31.5</v>
      </c>
      <c r="S13" s="273">
        <v>1103</v>
      </c>
      <c r="T13" s="274">
        <v>1058</v>
      </c>
      <c r="U13" s="275">
        <v>2161</v>
      </c>
      <c r="V13" s="273">
        <v>47</v>
      </c>
      <c r="W13" s="274">
        <v>29</v>
      </c>
      <c r="X13" s="275">
        <v>40</v>
      </c>
      <c r="Y13" s="273">
        <v>34</v>
      </c>
      <c r="Z13" s="274">
        <v>24</v>
      </c>
      <c r="AA13" s="275">
        <v>58</v>
      </c>
      <c r="AB13" s="273">
        <v>47</v>
      </c>
      <c r="AC13" s="274">
        <v>38</v>
      </c>
      <c r="AD13" s="275">
        <v>43</v>
      </c>
      <c r="AE13" s="273">
        <v>34</v>
      </c>
      <c r="AF13" s="274">
        <v>24</v>
      </c>
      <c r="AG13" s="275">
        <v>58</v>
      </c>
      <c r="AH13" s="273">
        <v>34.1</v>
      </c>
      <c r="AI13" s="274">
        <v>30</v>
      </c>
      <c r="AJ13" s="275">
        <v>32.4</v>
      </c>
      <c r="AK13" s="273">
        <v>34</v>
      </c>
      <c r="AL13" s="274">
        <v>24</v>
      </c>
      <c r="AM13" s="275">
        <v>58</v>
      </c>
      <c r="AN13" s="273">
        <v>30</v>
      </c>
      <c r="AO13" s="274">
        <v>16</v>
      </c>
      <c r="AP13" s="275">
        <v>24</v>
      </c>
      <c r="AQ13" s="273">
        <v>93</v>
      </c>
      <c r="AR13" s="274">
        <v>67</v>
      </c>
      <c r="AS13" s="275">
        <v>160</v>
      </c>
      <c r="AT13" s="273">
        <v>32</v>
      </c>
      <c r="AU13" s="274">
        <v>19</v>
      </c>
      <c r="AV13" s="275">
        <v>27</v>
      </c>
      <c r="AW13" s="273">
        <v>93</v>
      </c>
      <c r="AX13" s="274">
        <v>67</v>
      </c>
      <c r="AY13" s="275">
        <v>160</v>
      </c>
      <c r="AZ13" s="273">
        <v>29.4</v>
      </c>
      <c r="BA13" s="274">
        <v>26.8</v>
      </c>
      <c r="BB13" s="275">
        <v>28.3</v>
      </c>
      <c r="BC13" s="273">
        <v>93</v>
      </c>
      <c r="BD13" s="274">
        <v>67</v>
      </c>
      <c r="BE13" s="275">
        <v>160</v>
      </c>
      <c r="BF13" s="273" t="s">
        <v>197</v>
      </c>
      <c r="BG13" s="274" t="s">
        <v>197</v>
      </c>
      <c r="BH13" s="275">
        <v>20</v>
      </c>
      <c r="BI13" s="273">
        <v>11</v>
      </c>
      <c r="BJ13" s="274">
        <v>9</v>
      </c>
      <c r="BK13" s="275">
        <v>20</v>
      </c>
      <c r="BL13" s="273">
        <v>27</v>
      </c>
      <c r="BM13" s="274">
        <v>44</v>
      </c>
      <c r="BN13" s="275">
        <v>35</v>
      </c>
      <c r="BO13" s="273">
        <v>11</v>
      </c>
      <c r="BP13" s="274">
        <v>9</v>
      </c>
      <c r="BQ13" s="275">
        <v>20</v>
      </c>
      <c r="BR13" s="273">
        <v>27.6</v>
      </c>
      <c r="BS13" s="274">
        <v>30.9</v>
      </c>
      <c r="BT13" s="275">
        <v>29.1</v>
      </c>
      <c r="BU13" s="273">
        <v>11</v>
      </c>
      <c r="BV13" s="274">
        <v>9</v>
      </c>
      <c r="BW13" s="275">
        <v>20</v>
      </c>
      <c r="BX13" s="273" t="s">
        <v>197</v>
      </c>
      <c r="BY13" s="274" t="s">
        <v>197</v>
      </c>
      <c r="BZ13" s="275" t="s">
        <v>197</v>
      </c>
      <c r="CA13" s="273">
        <v>3</v>
      </c>
      <c r="CB13" s="274">
        <v>4</v>
      </c>
      <c r="CC13" s="275">
        <v>7</v>
      </c>
      <c r="CD13" s="273" t="s">
        <v>197</v>
      </c>
      <c r="CE13" s="274" t="s">
        <v>197</v>
      </c>
      <c r="CF13" s="275" t="s">
        <v>197</v>
      </c>
      <c r="CG13" s="273">
        <v>3</v>
      </c>
      <c r="CH13" s="274">
        <v>4</v>
      </c>
      <c r="CI13" s="275">
        <v>7</v>
      </c>
      <c r="CJ13" s="273">
        <v>25</v>
      </c>
      <c r="CK13" s="274">
        <v>27.3</v>
      </c>
      <c r="CL13" s="275">
        <v>26.3</v>
      </c>
      <c r="CM13" s="273">
        <v>3</v>
      </c>
      <c r="CN13" s="274">
        <v>4</v>
      </c>
      <c r="CO13" s="275">
        <v>7</v>
      </c>
      <c r="CP13" s="273">
        <v>47</v>
      </c>
      <c r="CQ13" s="274">
        <v>29</v>
      </c>
      <c r="CR13" s="275">
        <v>38</v>
      </c>
      <c r="CS13" s="273">
        <v>1284</v>
      </c>
      <c r="CT13" s="274">
        <v>1211</v>
      </c>
      <c r="CU13" s="275">
        <v>2495</v>
      </c>
      <c r="CV13" s="273">
        <v>49</v>
      </c>
      <c r="CW13" s="274">
        <v>33</v>
      </c>
      <c r="CX13" s="275">
        <v>41</v>
      </c>
      <c r="CY13" s="273">
        <v>1284</v>
      </c>
      <c r="CZ13" s="274">
        <v>1211</v>
      </c>
      <c r="DA13" s="275">
        <v>2495</v>
      </c>
      <c r="DB13" s="273">
        <v>32.6</v>
      </c>
      <c r="DC13" s="274">
        <v>30</v>
      </c>
      <c r="DD13" s="275">
        <v>31.4</v>
      </c>
      <c r="DE13" s="273">
        <v>1284</v>
      </c>
      <c r="DF13" s="274">
        <v>1211</v>
      </c>
      <c r="DG13" s="275">
        <v>2495</v>
      </c>
    </row>
    <row r="14" spans="1:111" x14ac:dyDescent="0.35">
      <c r="A14" t="s">
        <v>4</v>
      </c>
      <c r="B14" t="s">
        <v>248</v>
      </c>
      <c r="C14" t="s">
        <v>247</v>
      </c>
      <c r="D14" s="273">
        <v>58</v>
      </c>
      <c r="E14" s="274">
        <v>37</v>
      </c>
      <c r="F14" s="275">
        <v>47</v>
      </c>
      <c r="G14" s="273">
        <v>595</v>
      </c>
      <c r="H14" s="274">
        <v>567</v>
      </c>
      <c r="I14" s="275">
        <v>1162</v>
      </c>
      <c r="J14" s="273">
        <v>58</v>
      </c>
      <c r="K14" s="274">
        <v>41</v>
      </c>
      <c r="L14" s="275">
        <v>50</v>
      </c>
      <c r="M14" s="273">
        <v>595</v>
      </c>
      <c r="N14" s="274">
        <v>567</v>
      </c>
      <c r="O14" s="275">
        <v>1162</v>
      </c>
      <c r="P14" s="273">
        <v>32.4</v>
      </c>
      <c r="Q14" s="274">
        <v>30.1</v>
      </c>
      <c r="R14" s="275">
        <v>31.3</v>
      </c>
      <c r="S14" s="273">
        <v>595</v>
      </c>
      <c r="T14" s="274">
        <v>567</v>
      </c>
      <c r="U14" s="275">
        <v>1162</v>
      </c>
      <c r="V14" s="273">
        <v>69</v>
      </c>
      <c r="W14" s="274">
        <v>43</v>
      </c>
      <c r="X14" s="275">
        <v>56</v>
      </c>
      <c r="Y14" s="273">
        <v>13</v>
      </c>
      <c r="Z14" s="274">
        <v>14</v>
      </c>
      <c r="AA14" s="275">
        <v>27</v>
      </c>
      <c r="AB14" s="273">
        <v>69</v>
      </c>
      <c r="AC14" s="274">
        <v>57</v>
      </c>
      <c r="AD14" s="275">
        <v>63</v>
      </c>
      <c r="AE14" s="273">
        <v>13</v>
      </c>
      <c r="AF14" s="274">
        <v>14</v>
      </c>
      <c r="AG14" s="275">
        <v>27</v>
      </c>
      <c r="AH14" s="273">
        <v>33.700000000000003</v>
      </c>
      <c r="AI14" s="274">
        <v>32.9</v>
      </c>
      <c r="AJ14" s="275">
        <v>33.299999999999997</v>
      </c>
      <c r="AK14" s="273">
        <v>13</v>
      </c>
      <c r="AL14" s="274">
        <v>14</v>
      </c>
      <c r="AM14" s="275">
        <v>27</v>
      </c>
      <c r="AN14" s="273" t="s">
        <v>197</v>
      </c>
      <c r="AO14" s="274" t="s">
        <v>197</v>
      </c>
      <c r="AP14" s="275">
        <v>30</v>
      </c>
      <c r="AQ14" s="273">
        <v>14</v>
      </c>
      <c r="AR14" s="274">
        <v>9</v>
      </c>
      <c r="AS14" s="275">
        <v>23</v>
      </c>
      <c r="AT14" s="273">
        <v>36</v>
      </c>
      <c r="AU14" s="274">
        <v>33</v>
      </c>
      <c r="AV14" s="275">
        <v>35</v>
      </c>
      <c r="AW14" s="273">
        <v>14</v>
      </c>
      <c r="AX14" s="274">
        <v>9</v>
      </c>
      <c r="AY14" s="275">
        <v>23</v>
      </c>
      <c r="AZ14" s="273">
        <v>30.7</v>
      </c>
      <c r="BA14" s="274">
        <v>31.7</v>
      </c>
      <c r="BB14" s="275">
        <v>31.1</v>
      </c>
      <c r="BC14" s="273">
        <v>14</v>
      </c>
      <c r="BD14" s="274">
        <v>9</v>
      </c>
      <c r="BE14" s="275">
        <v>23</v>
      </c>
      <c r="BF14" s="273">
        <v>100</v>
      </c>
      <c r="BG14" s="274" t="s">
        <v>191</v>
      </c>
      <c r="BH14" s="275">
        <v>100</v>
      </c>
      <c r="BI14" s="273">
        <v>3</v>
      </c>
      <c r="BJ14" s="274">
        <v>0</v>
      </c>
      <c r="BK14" s="275">
        <v>3</v>
      </c>
      <c r="BL14" s="273">
        <v>100</v>
      </c>
      <c r="BM14" s="274" t="s">
        <v>191</v>
      </c>
      <c r="BN14" s="275">
        <v>100</v>
      </c>
      <c r="BO14" s="273">
        <v>3</v>
      </c>
      <c r="BP14" s="274">
        <v>0</v>
      </c>
      <c r="BQ14" s="275">
        <v>3</v>
      </c>
      <c r="BR14" s="273">
        <v>43.3</v>
      </c>
      <c r="BS14" s="274" t="s">
        <v>191</v>
      </c>
      <c r="BT14" s="275">
        <v>43.3</v>
      </c>
      <c r="BU14" s="273">
        <v>3</v>
      </c>
      <c r="BV14" s="274">
        <v>0</v>
      </c>
      <c r="BW14" s="275">
        <v>3</v>
      </c>
      <c r="BX14" s="273" t="s">
        <v>197</v>
      </c>
      <c r="BY14" s="274" t="s">
        <v>191</v>
      </c>
      <c r="BZ14" s="275" t="s">
        <v>197</v>
      </c>
      <c r="CA14" s="273">
        <v>3</v>
      </c>
      <c r="CB14" s="274">
        <v>0</v>
      </c>
      <c r="CC14" s="275">
        <v>3</v>
      </c>
      <c r="CD14" s="273" t="s">
        <v>197</v>
      </c>
      <c r="CE14" s="274" t="s">
        <v>191</v>
      </c>
      <c r="CF14" s="275" t="s">
        <v>197</v>
      </c>
      <c r="CG14" s="273">
        <v>3</v>
      </c>
      <c r="CH14" s="274">
        <v>0</v>
      </c>
      <c r="CI14" s="275">
        <v>3</v>
      </c>
      <c r="CJ14" s="273">
        <v>23</v>
      </c>
      <c r="CK14" s="274" t="s">
        <v>191</v>
      </c>
      <c r="CL14" s="275">
        <v>23</v>
      </c>
      <c r="CM14" s="273">
        <v>3</v>
      </c>
      <c r="CN14" s="274">
        <v>0</v>
      </c>
      <c r="CO14" s="275">
        <v>3</v>
      </c>
      <c r="CP14" s="273">
        <v>57</v>
      </c>
      <c r="CQ14" s="274">
        <v>36</v>
      </c>
      <c r="CR14" s="275">
        <v>47</v>
      </c>
      <c r="CS14" s="273">
        <v>645</v>
      </c>
      <c r="CT14" s="274">
        <v>609</v>
      </c>
      <c r="CU14" s="275">
        <v>1254</v>
      </c>
      <c r="CV14" s="273">
        <v>58</v>
      </c>
      <c r="CW14" s="274">
        <v>40</v>
      </c>
      <c r="CX14" s="275">
        <v>49</v>
      </c>
      <c r="CY14" s="273">
        <v>645</v>
      </c>
      <c r="CZ14" s="274">
        <v>609</v>
      </c>
      <c r="DA14" s="275">
        <v>1254</v>
      </c>
      <c r="DB14" s="273">
        <v>32.4</v>
      </c>
      <c r="DC14" s="274">
        <v>30.1</v>
      </c>
      <c r="DD14" s="275">
        <v>31.3</v>
      </c>
      <c r="DE14" s="273">
        <v>645</v>
      </c>
      <c r="DF14" s="274">
        <v>609</v>
      </c>
      <c r="DG14" s="275">
        <v>1254</v>
      </c>
    </row>
    <row r="15" spans="1:111" x14ac:dyDescent="0.35">
      <c r="A15" t="s">
        <v>22</v>
      </c>
      <c r="B15" t="s">
        <v>268</v>
      </c>
      <c r="C15" t="s">
        <v>260</v>
      </c>
      <c r="D15" s="273">
        <v>42</v>
      </c>
      <c r="E15" s="274">
        <v>26</v>
      </c>
      <c r="F15" s="275">
        <v>34</v>
      </c>
      <c r="G15" s="273">
        <v>744</v>
      </c>
      <c r="H15" s="274">
        <v>757</v>
      </c>
      <c r="I15" s="275">
        <v>1501</v>
      </c>
      <c r="J15" s="273">
        <v>44</v>
      </c>
      <c r="K15" s="274">
        <v>31</v>
      </c>
      <c r="L15" s="275">
        <v>37</v>
      </c>
      <c r="M15" s="273">
        <v>744</v>
      </c>
      <c r="N15" s="274">
        <v>757</v>
      </c>
      <c r="O15" s="275">
        <v>1501</v>
      </c>
      <c r="P15" s="273">
        <v>31.3</v>
      </c>
      <c r="Q15" s="274">
        <v>28.9</v>
      </c>
      <c r="R15" s="275">
        <v>30.1</v>
      </c>
      <c r="S15" s="273">
        <v>744</v>
      </c>
      <c r="T15" s="274">
        <v>757</v>
      </c>
      <c r="U15" s="275">
        <v>1501</v>
      </c>
      <c r="V15" s="273">
        <v>47</v>
      </c>
      <c r="W15" s="274">
        <v>18</v>
      </c>
      <c r="X15" s="275">
        <v>32</v>
      </c>
      <c r="Y15" s="273">
        <v>17</v>
      </c>
      <c r="Z15" s="274">
        <v>17</v>
      </c>
      <c r="AA15" s="275">
        <v>34</v>
      </c>
      <c r="AB15" s="273">
        <v>47</v>
      </c>
      <c r="AC15" s="274">
        <v>18</v>
      </c>
      <c r="AD15" s="275">
        <v>32</v>
      </c>
      <c r="AE15" s="273">
        <v>17</v>
      </c>
      <c r="AF15" s="274">
        <v>17</v>
      </c>
      <c r="AG15" s="275">
        <v>34</v>
      </c>
      <c r="AH15" s="273">
        <v>30.6</v>
      </c>
      <c r="AI15" s="274">
        <v>27.2</v>
      </c>
      <c r="AJ15" s="275">
        <v>28.9</v>
      </c>
      <c r="AK15" s="273">
        <v>17</v>
      </c>
      <c r="AL15" s="274">
        <v>17</v>
      </c>
      <c r="AM15" s="275">
        <v>34</v>
      </c>
      <c r="AN15" s="273" t="s">
        <v>197</v>
      </c>
      <c r="AO15" s="274" t="s">
        <v>197</v>
      </c>
      <c r="AP15" s="275">
        <v>63</v>
      </c>
      <c r="AQ15" s="273">
        <v>4</v>
      </c>
      <c r="AR15" s="274">
        <v>4</v>
      </c>
      <c r="AS15" s="275">
        <v>8</v>
      </c>
      <c r="AT15" s="273" t="s">
        <v>197</v>
      </c>
      <c r="AU15" s="274" t="s">
        <v>197</v>
      </c>
      <c r="AV15" s="275">
        <v>63</v>
      </c>
      <c r="AW15" s="273">
        <v>4</v>
      </c>
      <c r="AX15" s="274">
        <v>4</v>
      </c>
      <c r="AY15" s="275">
        <v>8</v>
      </c>
      <c r="AZ15" s="273">
        <v>35.799999999999997</v>
      </c>
      <c r="BA15" s="274">
        <v>35</v>
      </c>
      <c r="BB15" s="275">
        <v>35.4</v>
      </c>
      <c r="BC15" s="273">
        <v>4</v>
      </c>
      <c r="BD15" s="274">
        <v>4</v>
      </c>
      <c r="BE15" s="275">
        <v>8</v>
      </c>
      <c r="BF15" s="273" t="s">
        <v>197</v>
      </c>
      <c r="BG15" s="274" t="s">
        <v>191</v>
      </c>
      <c r="BH15" s="275" t="s">
        <v>197</v>
      </c>
      <c r="BI15" s="273" t="s">
        <v>197</v>
      </c>
      <c r="BJ15" s="274">
        <v>0</v>
      </c>
      <c r="BK15" s="275" t="s">
        <v>197</v>
      </c>
      <c r="BL15" s="273" t="s">
        <v>197</v>
      </c>
      <c r="BM15" s="274" t="s">
        <v>191</v>
      </c>
      <c r="BN15" s="275" t="s">
        <v>197</v>
      </c>
      <c r="BO15" s="273" t="s">
        <v>197</v>
      </c>
      <c r="BP15" s="274">
        <v>0</v>
      </c>
      <c r="BQ15" s="275" t="s">
        <v>197</v>
      </c>
      <c r="BR15" s="273">
        <v>35</v>
      </c>
      <c r="BS15" s="274" t="s">
        <v>191</v>
      </c>
      <c r="BT15" s="275">
        <v>35</v>
      </c>
      <c r="BU15" s="273" t="s">
        <v>197</v>
      </c>
      <c r="BV15" s="274">
        <v>0</v>
      </c>
      <c r="BW15" s="275" t="s">
        <v>197</v>
      </c>
      <c r="BX15" s="273" t="s">
        <v>191</v>
      </c>
      <c r="BY15" s="274" t="s">
        <v>191</v>
      </c>
      <c r="BZ15" s="275" t="s">
        <v>191</v>
      </c>
      <c r="CA15" s="273">
        <v>0</v>
      </c>
      <c r="CB15" s="274">
        <v>0</v>
      </c>
      <c r="CC15" s="275">
        <v>0</v>
      </c>
      <c r="CD15" s="273" t="s">
        <v>191</v>
      </c>
      <c r="CE15" s="274" t="s">
        <v>191</v>
      </c>
      <c r="CF15" s="275" t="s">
        <v>191</v>
      </c>
      <c r="CG15" s="273">
        <v>0</v>
      </c>
      <c r="CH15" s="274">
        <v>0</v>
      </c>
      <c r="CI15" s="275">
        <v>0</v>
      </c>
      <c r="CJ15" s="273" t="s">
        <v>191</v>
      </c>
      <c r="CK15" s="274" t="s">
        <v>191</v>
      </c>
      <c r="CL15" s="275" t="s">
        <v>191</v>
      </c>
      <c r="CM15" s="273">
        <v>0</v>
      </c>
      <c r="CN15" s="274">
        <v>0</v>
      </c>
      <c r="CO15" s="275">
        <v>0</v>
      </c>
      <c r="CP15" s="273">
        <v>41</v>
      </c>
      <c r="CQ15" s="274">
        <v>25</v>
      </c>
      <c r="CR15" s="275">
        <v>33</v>
      </c>
      <c r="CS15" s="273">
        <v>784</v>
      </c>
      <c r="CT15" s="274">
        <v>793</v>
      </c>
      <c r="CU15" s="275">
        <v>1577</v>
      </c>
      <c r="CV15" s="273">
        <v>44</v>
      </c>
      <c r="CW15" s="274">
        <v>30</v>
      </c>
      <c r="CX15" s="275">
        <v>37</v>
      </c>
      <c r="CY15" s="273">
        <v>784</v>
      </c>
      <c r="CZ15" s="274">
        <v>793</v>
      </c>
      <c r="DA15" s="275">
        <v>1577</v>
      </c>
      <c r="DB15" s="273">
        <v>31.2</v>
      </c>
      <c r="DC15" s="274">
        <v>28.9</v>
      </c>
      <c r="DD15" s="275">
        <v>30</v>
      </c>
      <c r="DE15" s="273">
        <v>784</v>
      </c>
      <c r="DF15" s="274">
        <v>793</v>
      </c>
      <c r="DG15" s="275">
        <v>1577</v>
      </c>
    </row>
    <row r="16" spans="1:111" x14ac:dyDescent="0.35">
      <c r="A16" t="s">
        <v>35</v>
      </c>
      <c r="B16" t="s">
        <v>281</v>
      </c>
      <c r="C16" t="s">
        <v>260</v>
      </c>
      <c r="D16" s="273">
        <v>52</v>
      </c>
      <c r="E16" s="274">
        <v>35</v>
      </c>
      <c r="F16" s="275">
        <v>43</v>
      </c>
      <c r="G16" s="273">
        <v>1146</v>
      </c>
      <c r="H16" s="274">
        <v>1186</v>
      </c>
      <c r="I16" s="275">
        <v>2332</v>
      </c>
      <c r="J16" s="273">
        <v>54</v>
      </c>
      <c r="K16" s="274">
        <v>37</v>
      </c>
      <c r="L16" s="275">
        <v>45</v>
      </c>
      <c r="M16" s="273">
        <v>1146</v>
      </c>
      <c r="N16" s="274">
        <v>1186</v>
      </c>
      <c r="O16" s="275">
        <v>2332</v>
      </c>
      <c r="P16" s="273">
        <v>34.1</v>
      </c>
      <c r="Q16" s="274">
        <v>31.1</v>
      </c>
      <c r="R16" s="275">
        <v>32.6</v>
      </c>
      <c r="S16" s="273">
        <v>1146</v>
      </c>
      <c r="T16" s="274">
        <v>1186</v>
      </c>
      <c r="U16" s="275">
        <v>2332</v>
      </c>
      <c r="V16" s="273">
        <v>59</v>
      </c>
      <c r="W16" s="274">
        <v>34</v>
      </c>
      <c r="X16" s="275">
        <v>48</v>
      </c>
      <c r="Y16" s="273">
        <v>37</v>
      </c>
      <c r="Z16" s="274">
        <v>29</v>
      </c>
      <c r="AA16" s="275">
        <v>66</v>
      </c>
      <c r="AB16" s="273">
        <v>65</v>
      </c>
      <c r="AC16" s="274">
        <v>38</v>
      </c>
      <c r="AD16" s="275">
        <v>53</v>
      </c>
      <c r="AE16" s="273">
        <v>37</v>
      </c>
      <c r="AF16" s="274">
        <v>29</v>
      </c>
      <c r="AG16" s="275">
        <v>66</v>
      </c>
      <c r="AH16" s="273">
        <v>35.9</v>
      </c>
      <c r="AI16" s="274">
        <v>31.4</v>
      </c>
      <c r="AJ16" s="275">
        <v>33.9</v>
      </c>
      <c r="AK16" s="273">
        <v>37</v>
      </c>
      <c r="AL16" s="274">
        <v>29</v>
      </c>
      <c r="AM16" s="275">
        <v>66</v>
      </c>
      <c r="AN16" s="273">
        <v>52</v>
      </c>
      <c r="AO16" s="274">
        <v>26</v>
      </c>
      <c r="AP16" s="275">
        <v>40</v>
      </c>
      <c r="AQ16" s="273">
        <v>58</v>
      </c>
      <c r="AR16" s="274">
        <v>53</v>
      </c>
      <c r="AS16" s="275">
        <v>111</v>
      </c>
      <c r="AT16" s="273">
        <v>53</v>
      </c>
      <c r="AU16" s="274">
        <v>30</v>
      </c>
      <c r="AV16" s="275">
        <v>42</v>
      </c>
      <c r="AW16" s="273">
        <v>58</v>
      </c>
      <c r="AX16" s="274">
        <v>53</v>
      </c>
      <c r="AY16" s="275">
        <v>111</v>
      </c>
      <c r="AZ16" s="273">
        <v>32.799999999999997</v>
      </c>
      <c r="BA16" s="274">
        <v>28.2</v>
      </c>
      <c r="BB16" s="275">
        <v>30.6</v>
      </c>
      <c r="BC16" s="273">
        <v>58</v>
      </c>
      <c r="BD16" s="274">
        <v>53</v>
      </c>
      <c r="BE16" s="275">
        <v>111</v>
      </c>
      <c r="BF16" s="273" t="s">
        <v>197</v>
      </c>
      <c r="BG16" s="274" t="s">
        <v>197</v>
      </c>
      <c r="BH16" s="275">
        <v>57</v>
      </c>
      <c r="BI16" s="273" t="s">
        <v>197</v>
      </c>
      <c r="BJ16" s="274" t="s">
        <v>197</v>
      </c>
      <c r="BK16" s="275">
        <v>7</v>
      </c>
      <c r="BL16" s="273" t="s">
        <v>197</v>
      </c>
      <c r="BM16" s="274" t="s">
        <v>197</v>
      </c>
      <c r="BN16" s="275">
        <v>57</v>
      </c>
      <c r="BO16" s="273" t="s">
        <v>197</v>
      </c>
      <c r="BP16" s="274" t="s">
        <v>197</v>
      </c>
      <c r="BQ16" s="275">
        <v>7</v>
      </c>
      <c r="BR16" s="273">
        <v>33.6</v>
      </c>
      <c r="BS16" s="274">
        <v>38</v>
      </c>
      <c r="BT16" s="275">
        <v>34.9</v>
      </c>
      <c r="BU16" s="273" t="s">
        <v>197</v>
      </c>
      <c r="BV16" s="274" t="s">
        <v>197</v>
      </c>
      <c r="BW16" s="275">
        <v>7</v>
      </c>
      <c r="BX16" s="273" t="s">
        <v>197</v>
      </c>
      <c r="BY16" s="274" t="s">
        <v>197</v>
      </c>
      <c r="BZ16" s="275">
        <v>42</v>
      </c>
      <c r="CA16" s="273">
        <v>8</v>
      </c>
      <c r="CB16" s="274">
        <v>4</v>
      </c>
      <c r="CC16" s="275">
        <v>12</v>
      </c>
      <c r="CD16" s="273" t="s">
        <v>197</v>
      </c>
      <c r="CE16" s="274" t="s">
        <v>197</v>
      </c>
      <c r="CF16" s="275">
        <v>50</v>
      </c>
      <c r="CG16" s="273">
        <v>8</v>
      </c>
      <c r="CH16" s="274">
        <v>4</v>
      </c>
      <c r="CI16" s="275">
        <v>12</v>
      </c>
      <c r="CJ16" s="273">
        <v>33.799999999999997</v>
      </c>
      <c r="CK16" s="274">
        <v>30.3</v>
      </c>
      <c r="CL16" s="275">
        <v>32.6</v>
      </c>
      <c r="CM16" s="273">
        <v>8</v>
      </c>
      <c r="CN16" s="274">
        <v>4</v>
      </c>
      <c r="CO16" s="275">
        <v>12</v>
      </c>
      <c r="CP16" s="273">
        <v>51</v>
      </c>
      <c r="CQ16" s="274">
        <v>35</v>
      </c>
      <c r="CR16" s="275">
        <v>43</v>
      </c>
      <c r="CS16" s="273">
        <v>1290</v>
      </c>
      <c r="CT16" s="274">
        <v>1298</v>
      </c>
      <c r="CU16" s="275">
        <v>2588</v>
      </c>
      <c r="CV16" s="273">
        <v>54</v>
      </c>
      <c r="CW16" s="274">
        <v>36</v>
      </c>
      <c r="CX16" s="275">
        <v>45</v>
      </c>
      <c r="CY16" s="273">
        <v>1290</v>
      </c>
      <c r="CZ16" s="274">
        <v>1298</v>
      </c>
      <c r="DA16" s="275">
        <v>2588</v>
      </c>
      <c r="DB16" s="273">
        <v>34</v>
      </c>
      <c r="DC16" s="274">
        <v>30.9</v>
      </c>
      <c r="DD16" s="275">
        <v>32.4</v>
      </c>
      <c r="DE16" s="273">
        <v>1290</v>
      </c>
      <c r="DF16" s="274">
        <v>1298</v>
      </c>
      <c r="DG16" s="275">
        <v>2588</v>
      </c>
    </row>
    <row r="17" spans="1:111" x14ac:dyDescent="0.35">
      <c r="A17" t="s">
        <v>15</v>
      </c>
      <c r="B17" t="s">
        <v>261</v>
      </c>
      <c r="C17" t="s">
        <v>260</v>
      </c>
      <c r="D17" s="273">
        <v>54</v>
      </c>
      <c r="E17" s="274">
        <v>38</v>
      </c>
      <c r="F17" s="275">
        <v>46</v>
      </c>
      <c r="G17" s="273">
        <v>511</v>
      </c>
      <c r="H17" s="274">
        <v>559</v>
      </c>
      <c r="I17" s="275">
        <v>1070</v>
      </c>
      <c r="J17" s="273">
        <v>55</v>
      </c>
      <c r="K17" s="274">
        <v>40</v>
      </c>
      <c r="L17" s="275">
        <v>47</v>
      </c>
      <c r="M17" s="273">
        <v>511</v>
      </c>
      <c r="N17" s="274">
        <v>559</v>
      </c>
      <c r="O17" s="275">
        <v>1070</v>
      </c>
      <c r="P17" s="273">
        <v>34.9</v>
      </c>
      <c r="Q17" s="274">
        <v>32.5</v>
      </c>
      <c r="R17" s="275">
        <v>33.700000000000003</v>
      </c>
      <c r="S17" s="273">
        <v>511</v>
      </c>
      <c r="T17" s="274">
        <v>559</v>
      </c>
      <c r="U17" s="275">
        <v>1070</v>
      </c>
      <c r="V17" s="273">
        <v>54</v>
      </c>
      <c r="W17" s="274">
        <v>29</v>
      </c>
      <c r="X17" s="275">
        <v>42</v>
      </c>
      <c r="Y17" s="273">
        <v>35</v>
      </c>
      <c r="Z17" s="274">
        <v>31</v>
      </c>
      <c r="AA17" s="275">
        <v>66</v>
      </c>
      <c r="AB17" s="273">
        <v>54</v>
      </c>
      <c r="AC17" s="274">
        <v>32</v>
      </c>
      <c r="AD17" s="275">
        <v>44</v>
      </c>
      <c r="AE17" s="273">
        <v>35</v>
      </c>
      <c r="AF17" s="274">
        <v>31</v>
      </c>
      <c r="AG17" s="275">
        <v>66</v>
      </c>
      <c r="AH17" s="273">
        <v>34.4</v>
      </c>
      <c r="AI17" s="274">
        <v>31.3</v>
      </c>
      <c r="AJ17" s="275">
        <v>32.9</v>
      </c>
      <c r="AK17" s="273">
        <v>35</v>
      </c>
      <c r="AL17" s="274">
        <v>31</v>
      </c>
      <c r="AM17" s="275">
        <v>66</v>
      </c>
      <c r="AN17" s="273">
        <v>32</v>
      </c>
      <c r="AO17" s="274">
        <v>21</v>
      </c>
      <c r="AP17" s="275">
        <v>26</v>
      </c>
      <c r="AQ17" s="273">
        <v>430</v>
      </c>
      <c r="AR17" s="274">
        <v>448</v>
      </c>
      <c r="AS17" s="275">
        <v>878</v>
      </c>
      <c r="AT17" s="273">
        <v>36</v>
      </c>
      <c r="AU17" s="274">
        <v>26</v>
      </c>
      <c r="AV17" s="275">
        <v>31</v>
      </c>
      <c r="AW17" s="273">
        <v>430</v>
      </c>
      <c r="AX17" s="274">
        <v>448</v>
      </c>
      <c r="AY17" s="275">
        <v>878</v>
      </c>
      <c r="AZ17" s="273">
        <v>29.7</v>
      </c>
      <c r="BA17" s="274">
        <v>27.5</v>
      </c>
      <c r="BB17" s="275">
        <v>28.6</v>
      </c>
      <c r="BC17" s="273">
        <v>430</v>
      </c>
      <c r="BD17" s="274">
        <v>448</v>
      </c>
      <c r="BE17" s="275">
        <v>878</v>
      </c>
      <c r="BF17" s="273">
        <v>33</v>
      </c>
      <c r="BG17" s="274">
        <v>67</v>
      </c>
      <c r="BH17" s="275">
        <v>52</v>
      </c>
      <c r="BI17" s="273">
        <v>12</v>
      </c>
      <c r="BJ17" s="274">
        <v>15</v>
      </c>
      <c r="BK17" s="275">
        <v>27</v>
      </c>
      <c r="BL17" s="273">
        <v>50</v>
      </c>
      <c r="BM17" s="274">
        <v>73</v>
      </c>
      <c r="BN17" s="275">
        <v>63</v>
      </c>
      <c r="BO17" s="273">
        <v>12</v>
      </c>
      <c r="BP17" s="274">
        <v>15</v>
      </c>
      <c r="BQ17" s="275">
        <v>27</v>
      </c>
      <c r="BR17" s="273">
        <v>31.5</v>
      </c>
      <c r="BS17" s="274">
        <v>35.799999999999997</v>
      </c>
      <c r="BT17" s="275">
        <v>33.9</v>
      </c>
      <c r="BU17" s="273">
        <v>12</v>
      </c>
      <c r="BV17" s="274">
        <v>15</v>
      </c>
      <c r="BW17" s="275">
        <v>27</v>
      </c>
      <c r="BX17" s="273" t="s">
        <v>197</v>
      </c>
      <c r="BY17" s="274" t="s">
        <v>197</v>
      </c>
      <c r="BZ17" s="275" t="s">
        <v>197</v>
      </c>
      <c r="CA17" s="273">
        <v>4</v>
      </c>
      <c r="CB17" s="274">
        <v>3</v>
      </c>
      <c r="CC17" s="275">
        <v>7</v>
      </c>
      <c r="CD17" s="273" t="s">
        <v>197</v>
      </c>
      <c r="CE17" s="274" t="s">
        <v>197</v>
      </c>
      <c r="CF17" s="275" t="s">
        <v>197</v>
      </c>
      <c r="CG17" s="273">
        <v>4</v>
      </c>
      <c r="CH17" s="274">
        <v>3</v>
      </c>
      <c r="CI17" s="275">
        <v>7</v>
      </c>
      <c r="CJ17" s="273">
        <v>21.8</v>
      </c>
      <c r="CK17" s="274">
        <v>26.3</v>
      </c>
      <c r="CL17" s="275">
        <v>23.7</v>
      </c>
      <c r="CM17" s="273">
        <v>4</v>
      </c>
      <c r="CN17" s="274">
        <v>3</v>
      </c>
      <c r="CO17" s="275">
        <v>7</v>
      </c>
      <c r="CP17" s="273">
        <v>43</v>
      </c>
      <c r="CQ17" s="274">
        <v>31</v>
      </c>
      <c r="CR17" s="275">
        <v>37</v>
      </c>
      <c r="CS17" s="273">
        <v>1029</v>
      </c>
      <c r="CT17" s="274">
        <v>1085</v>
      </c>
      <c r="CU17" s="275">
        <v>2114</v>
      </c>
      <c r="CV17" s="273">
        <v>46</v>
      </c>
      <c r="CW17" s="274">
        <v>34</v>
      </c>
      <c r="CX17" s="275">
        <v>40</v>
      </c>
      <c r="CY17" s="273">
        <v>1029</v>
      </c>
      <c r="CZ17" s="274">
        <v>1085</v>
      </c>
      <c r="DA17" s="275">
        <v>2114</v>
      </c>
      <c r="DB17" s="273">
        <v>32.5</v>
      </c>
      <c r="DC17" s="274">
        <v>30.3</v>
      </c>
      <c r="DD17" s="275">
        <v>31.4</v>
      </c>
      <c r="DE17" s="273">
        <v>1029</v>
      </c>
      <c r="DF17" s="274">
        <v>1085</v>
      </c>
      <c r="DG17" s="275">
        <v>2114</v>
      </c>
    </row>
    <row r="18" spans="1:111" x14ac:dyDescent="0.35">
      <c r="A18" t="s">
        <v>16</v>
      </c>
      <c r="B18" t="s">
        <v>262</v>
      </c>
      <c r="C18" t="s">
        <v>260</v>
      </c>
      <c r="D18" s="273">
        <v>59</v>
      </c>
      <c r="E18" s="274">
        <v>39</v>
      </c>
      <c r="F18" s="275">
        <v>49</v>
      </c>
      <c r="G18" s="273">
        <v>771</v>
      </c>
      <c r="H18" s="274">
        <v>792</v>
      </c>
      <c r="I18" s="275">
        <v>1563</v>
      </c>
      <c r="J18" s="273">
        <v>62</v>
      </c>
      <c r="K18" s="274">
        <v>43</v>
      </c>
      <c r="L18" s="275">
        <v>52</v>
      </c>
      <c r="M18" s="273">
        <v>771</v>
      </c>
      <c r="N18" s="274">
        <v>792</v>
      </c>
      <c r="O18" s="275">
        <v>1563</v>
      </c>
      <c r="P18" s="273">
        <v>33.5</v>
      </c>
      <c r="Q18" s="274">
        <v>31</v>
      </c>
      <c r="R18" s="275">
        <v>32.200000000000003</v>
      </c>
      <c r="S18" s="273">
        <v>771</v>
      </c>
      <c r="T18" s="274">
        <v>792</v>
      </c>
      <c r="U18" s="275">
        <v>1563</v>
      </c>
      <c r="V18" s="273">
        <v>58</v>
      </c>
      <c r="W18" s="274">
        <v>39</v>
      </c>
      <c r="X18" s="275">
        <v>50</v>
      </c>
      <c r="Y18" s="273">
        <v>26</v>
      </c>
      <c r="Z18" s="274">
        <v>18</v>
      </c>
      <c r="AA18" s="275">
        <v>44</v>
      </c>
      <c r="AB18" s="273">
        <v>58</v>
      </c>
      <c r="AC18" s="274">
        <v>44</v>
      </c>
      <c r="AD18" s="275">
        <v>52</v>
      </c>
      <c r="AE18" s="273">
        <v>26</v>
      </c>
      <c r="AF18" s="274">
        <v>18</v>
      </c>
      <c r="AG18" s="275">
        <v>44</v>
      </c>
      <c r="AH18" s="273">
        <v>33.1</v>
      </c>
      <c r="AI18" s="274">
        <v>31.7</v>
      </c>
      <c r="AJ18" s="275">
        <v>32.5</v>
      </c>
      <c r="AK18" s="273">
        <v>26</v>
      </c>
      <c r="AL18" s="274">
        <v>18</v>
      </c>
      <c r="AM18" s="275">
        <v>44</v>
      </c>
      <c r="AN18" s="273">
        <v>57</v>
      </c>
      <c r="AO18" s="274">
        <v>29</v>
      </c>
      <c r="AP18" s="275">
        <v>43</v>
      </c>
      <c r="AQ18" s="273">
        <v>23</v>
      </c>
      <c r="AR18" s="274">
        <v>24</v>
      </c>
      <c r="AS18" s="275">
        <v>47</v>
      </c>
      <c r="AT18" s="273">
        <v>61</v>
      </c>
      <c r="AU18" s="274">
        <v>33</v>
      </c>
      <c r="AV18" s="275">
        <v>47</v>
      </c>
      <c r="AW18" s="273">
        <v>23</v>
      </c>
      <c r="AX18" s="274">
        <v>24</v>
      </c>
      <c r="AY18" s="275">
        <v>47</v>
      </c>
      <c r="AZ18" s="273">
        <v>32.700000000000003</v>
      </c>
      <c r="BA18" s="274">
        <v>29.7</v>
      </c>
      <c r="BB18" s="275">
        <v>31.1</v>
      </c>
      <c r="BC18" s="273">
        <v>23</v>
      </c>
      <c r="BD18" s="274">
        <v>24</v>
      </c>
      <c r="BE18" s="275">
        <v>47</v>
      </c>
      <c r="BF18" s="273" t="s">
        <v>197</v>
      </c>
      <c r="BG18" s="274" t="s">
        <v>191</v>
      </c>
      <c r="BH18" s="275" t="s">
        <v>197</v>
      </c>
      <c r="BI18" s="273" t="s">
        <v>197</v>
      </c>
      <c r="BJ18" s="274">
        <v>0</v>
      </c>
      <c r="BK18" s="275" t="s">
        <v>197</v>
      </c>
      <c r="BL18" s="273" t="s">
        <v>197</v>
      </c>
      <c r="BM18" s="274" t="s">
        <v>191</v>
      </c>
      <c r="BN18" s="275" t="s">
        <v>197</v>
      </c>
      <c r="BO18" s="273" t="s">
        <v>197</v>
      </c>
      <c r="BP18" s="274">
        <v>0</v>
      </c>
      <c r="BQ18" s="275" t="s">
        <v>197</v>
      </c>
      <c r="BR18" s="273">
        <v>33</v>
      </c>
      <c r="BS18" s="274" t="s">
        <v>191</v>
      </c>
      <c r="BT18" s="275">
        <v>33</v>
      </c>
      <c r="BU18" s="273" t="s">
        <v>197</v>
      </c>
      <c r="BV18" s="274">
        <v>0</v>
      </c>
      <c r="BW18" s="275" t="s">
        <v>197</v>
      </c>
      <c r="BX18" s="273" t="s">
        <v>197</v>
      </c>
      <c r="BY18" s="274" t="s">
        <v>197</v>
      </c>
      <c r="BZ18" s="275" t="s">
        <v>197</v>
      </c>
      <c r="CA18" s="273" t="s">
        <v>197</v>
      </c>
      <c r="CB18" s="274" t="s">
        <v>197</v>
      </c>
      <c r="CC18" s="275">
        <v>4</v>
      </c>
      <c r="CD18" s="273" t="s">
        <v>197</v>
      </c>
      <c r="CE18" s="274" t="s">
        <v>197</v>
      </c>
      <c r="CF18" s="275" t="s">
        <v>197</v>
      </c>
      <c r="CG18" s="273" t="s">
        <v>197</v>
      </c>
      <c r="CH18" s="274" t="s">
        <v>197</v>
      </c>
      <c r="CI18" s="275">
        <v>4</v>
      </c>
      <c r="CJ18" s="273">
        <v>37.5</v>
      </c>
      <c r="CK18" s="274">
        <v>25.5</v>
      </c>
      <c r="CL18" s="275">
        <v>31.5</v>
      </c>
      <c r="CM18" s="273" t="s">
        <v>197</v>
      </c>
      <c r="CN18" s="274" t="s">
        <v>197</v>
      </c>
      <c r="CO18" s="275">
        <v>4</v>
      </c>
      <c r="CP18" s="273">
        <v>59</v>
      </c>
      <c r="CQ18" s="274">
        <v>38</v>
      </c>
      <c r="CR18" s="275">
        <v>49</v>
      </c>
      <c r="CS18" s="273">
        <v>839</v>
      </c>
      <c r="CT18" s="274">
        <v>851</v>
      </c>
      <c r="CU18" s="275">
        <v>1690</v>
      </c>
      <c r="CV18" s="273">
        <v>61</v>
      </c>
      <c r="CW18" s="274">
        <v>42</v>
      </c>
      <c r="CX18" s="275">
        <v>52</v>
      </c>
      <c r="CY18" s="273">
        <v>839</v>
      </c>
      <c r="CZ18" s="274">
        <v>851</v>
      </c>
      <c r="DA18" s="275">
        <v>1690</v>
      </c>
      <c r="DB18" s="273">
        <v>33.4</v>
      </c>
      <c r="DC18" s="274">
        <v>30.9</v>
      </c>
      <c r="DD18" s="275">
        <v>32.1</v>
      </c>
      <c r="DE18" s="273">
        <v>839</v>
      </c>
      <c r="DF18" s="274">
        <v>851</v>
      </c>
      <c r="DG18" s="275">
        <v>1690</v>
      </c>
    </row>
    <row r="19" spans="1:111" x14ac:dyDescent="0.35">
      <c r="A19" t="s">
        <v>44</v>
      </c>
      <c r="B19" t="s">
        <v>563</v>
      </c>
      <c r="C19" t="s">
        <v>408</v>
      </c>
      <c r="D19" s="273">
        <v>45</v>
      </c>
      <c r="E19" s="274">
        <v>28</v>
      </c>
      <c r="F19" s="275">
        <v>36</v>
      </c>
      <c r="G19" s="273">
        <v>1393</v>
      </c>
      <c r="H19" s="274">
        <v>1459</v>
      </c>
      <c r="I19" s="275">
        <v>2852</v>
      </c>
      <c r="J19" s="273">
        <v>51</v>
      </c>
      <c r="K19" s="274">
        <v>34</v>
      </c>
      <c r="L19" s="275">
        <v>42</v>
      </c>
      <c r="M19" s="273">
        <v>1393</v>
      </c>
      <c r="N19" s="274">
        <v>1459</v>
      </c>
      <c r="O19" s="275">
        <v>2852</v>
      </c>
      <c r="P19" s="273">
        <v>30.9</v>
      </c>
      <c r="Q19" s="274">
        <v>28.2</v>
      </c>
      <c r="R19" s="275">
        <v>29.5</v>
      </c>
      <c r="S19" s="273">
        <v>1393</v>
      </c>
      <c r="T19" s="274">
        <v>1459</v>
      </c>
      <c r="U19" s="275">
        <v>2852</v>
      </c>
      <c r="V19" s="273">
        <v>32</v>
      </c>
      <c r="W19" s="274">
        <v>35</v>
      </c>
      <c r="X19" s="275">
        <v>33</v>
      </c>
      <c r="Y19" s="273">
        <v>57</v>
      </c>
      <c r="Z19" s="274">
        <v>55</v>
      </c>
      <c r="AA19" s="275">
        <v>112</v>
      </c>
      <c r="AB19" s="273">
        <v>39</v>
      </c>
      <c r="AC19" s="274">
        <v>42</v>
      </c>
      <c r="AD19" s="275">
        <v>40</v>
      </c>
      <c r="AE19" s="273">
        <v>57</v>
      </c>
      <c r="AF19" s="274">
        <v>55</v>
      </c>
      <c r="AG19" s="275">
        <v>112</v>
      </c>
      <c r="AH19" s="273">
        <v>28.9</v>
      </c>
      <c r="AI19" s="274">
        <v>27.7</v>
      </c>
      <c r="AJ19" s="275">
        <v>28.3</v>
      </c>
      <c r="AK19" s="273">
        <v>57</v>
      </c>
      <c r="AL19" s="274">
        <v>55</v>
      </c>
      <c r="AM19" s="275">
        <v>112</v>
      </c>
      <c r="AN19" s="273">
        <v>47</v>
      </c>
      <c r="AO19" s="274">
        <v>37</v>
      </c>
      <c r="AP19" s="275">
        <v>42</v>
      </c>
      <c r="AQ19" s="273">
        <v>36</v>
      </c>
      <c r="AR19" s="274">
        <v>35</v>
      </c>
      <c r="AS19" s="275">
        <v>71</v>
      </c>
      <c r="AT19" s="273">
        <v>50</v>
      </c>
      <c r="AU19" s="274">
        <v>37</v>
      </c>
      <c r="AV19" s="275">
        <v>44</v>
      </c>
      <c r="AW19" s="273">
        <v>36</v>
      </c>
      <c r="AX19" s="274">
        <v>35</v>
      </c>
      <c r="AY19" s="275">
        <v>71</v>
      </c>
      <c r="AZ19" s="273">
        <v>30.1</v>
      </c>
      <c r="BA19" s="274">
        <v>28.7</v>
      </c>
      <c r="BB19" s="275">
        <v>29.4</v>
      </c>
      <c r="BC19" s="273">
        <v>36</v>
      </c>
      <c r="BD19" s="274">
        <v>35</v>
      </c>
      <c r="BE19" s="275">
        <v>71</v>
      </c>
      <c r="BF19" s="273">
        <v>46</v>
      </c>
      <c r="BG19" s="274">
        <v>33</v>
      </c>
      <c r="BH19" s="275">
        <v>39</v>
      </c>
      <c r="BI19" s="273">
        <v>13</v>
      </c>
      <c r="BJ19" s="274">
        <v>15</v>
      </c>
      <c r="BK19" s="275">
        <v>28</v>
      </c>
      <c r="BL19" s="273">
        <v>54</v>
      </c>
      <c r="BM19" s="274">
        <v>47</v>
      </c>
      <c r="BN19" s="275">
        <v>50</v>
      </c>
      <c r="BO19" s="273">
        <v>13</v>
      </c>
      <c r="BP19" s="274">
        <v>15</v>
      </c>
      <c r="BQ19" s="275">
        <v>28</v>
      </c>
      <c r="BR19" s="273">
        <v>31.2</v>
      </c>
      <c r="BS19" s="274">
        <v>29.3</v>
      </c>
      <c r="BT19" s="275">
        <v>30.2</v>
      </c>
      <c r="BU19" s="273">
        <v>13</v>
      </c>
      <c r="BV19" s="274">
        <v>15</v>
      </c>
      <c r="BW19" s="275">
        <v>28</v>
      </c>
      <c r="BX19" s="273" t="s">
        <v>197</v>
      </c>
      <c r="BY19" s="274" t="s">
        <v>197</v>
      </c>
      <c r="BZ19" s="275" t="s">
        <v>197</v>
      </c>
      <c r="CA19" s="273" t="s">
        <v>197</v>
      </c>
      <c r="CB19" s="274" t="s">
        <v>197</v>
      </c>
      <c r="CC19" s="275">
        <v>3</v>
      </c>
      <c r="CD19" s="273" t="s">
        <v>197</v>
      </c>
      <c r="CE19" s="274" t="s">
        <v>197</v>
      </c>
      <c r="CF19" s="275" t="s">
        <v>197</v>
      </c>
      <c r="CG19" s="273" t="s">
        <v>197</v>
      </c>
      <c r="CH19" s="274" t="s">
        <v>197</v>
      </c>
      <c r="CI19" s="275">
        <v>3</v>
      </c>
      <c r="CJ19" s="273">
        <v>34</v>
      </c>
      <c r="CK19" s="274">
        <v>20</v>
      </c>
      <c r="CL19" s="275">
        <v>29.3</v>
      </c>
      <c r="CM19" s="273" t="s">
        <v>197</v>
      </c>
      <c r="CN19" s="274" t="s">
        <v>197</v>
      </c>
      <c r="CO19" s="275">
        <v>3</v>
      </c>
      <c r="CP19" s="273">
        <v>44</v>
      </c>
      <c r="CQ19" s="274">
        <v>28</v>
      </c>
      <c r="CR19" s="275">
        <v>35</v>
      </c>
      <c r="CS19" s="273">
        <v>1605</v>
      </c>
      <c r="CT19" s="274">
        <v>1674</v>
      </c>
      <c r="CU19" s="275">
        <v>3279</v>
      </c>
      <c r="CV19" s="273">
        <v>50</v>
      </c>
      <c r="CW19" s="274">
        <v>34</v>
      </c>
      <c r="CX19" s="275">
        <v>42</v>
      </c>
      <c r="CY19" s="273">
        <v>1605</v>
      </c>
      <c r="CZ19" s="274">
        <v>1674</v>
      </c>
      <c r="DA19" s="275">
        <v>3279</v>
      </c>
      <c r="DB19" s="273">
        <v>30.6</v>
      </c>
      <c r="DC19" s="274">
        <v>28.1</v>
      </c>
      <c r="DD19" s="275">
        <v>29.3</v>
      </c>
      <c r="DE19" s="273">
        <v>1605</v>
      </c>
      <c r="DF19" s="274">
        <v>1674</v>
      </c>
      <c r="DG19" s="275">
        <v>3279</v>
      </c>
    </row>
    <row r="20" spans="1:111" x14ac:dyDescent="0.35">
      <c r="A20" t="s">
        <v>43</v>
      </c>
      <c r="B20" t="s">
        <v>288</v>
      </c>
      <c r="C20" t="s">
        <v>408</v>
      </c>
      <c r="D20" s="273">
        <v>62</v>
      </c>
      <c r="E20" s="274">
        <v>44</v>
      </c>
      <c r="F20" s="275">
        <v>53</v>
      </c>
      <c r="G20" s="273">
        <v>1605</v>
      </c>
      <c r="H20" s="274">
        <v>1680</v>
      </c>
      <c r="I20" s="275">
        <v>3285</v>
      </c>
      <c r="J20" s="273">
        <v>63</v>
      </c>
      <c r="K20" s="274">
        <v>46</v>
      </c>
      <c r="L20" s="275">
        <v>55</v>
      </c>
      <c r="M20" s="273">
        <v>1605</v>
      </c>
      <c r="N20" s="274">
        <v>1680</v>
      </c>
      <c r="O20" s="275">
        <v>3285</v>
      </c>
      <c r="P20" s="273">
        <v>35.299999999999997</v>
      </c>
      <c r="Q20" s="274">
        <v>32.9</v>
      </c>
      <c r="R20" s="275">
        <v>34.1</v>
      </c>
      <c r="S20" s="273">
        <v>1605</v>
      </c>
      <c r="T20" s="274">
        <v>1680</v>
      </c>
      <c r="U20" s="275">
        <v>3285</v>
      </c>
      <c r="V20" s="273">
        <v>74</v>
      </c>
      <c r="W20" s="274">
        <v>53</v>
      </c>
      <c r="X20" s="275">
        <v>63</v>
      </c>
      <c r="Y20" s="273">
        <v>31</v>
      </c>
      <c r="Z20" s="274">
        <v>36</v>
      </c>
      <c r="AA20" s="275">
        <v>67</v>
      </c>
      <c r="AB20" s="273">
        <v>77</v>
      </c>
      <c r="AC20" s="274">
        <v>56</v>
      </c>
      <c r="AD20" s="275">
        <v>66</v>
      </c>
      <c r="AE20" s="273">
        <v>31</v>
      </c>
      <c r="AF20" s="274">
        <v>36</v>
      </c>
      <c r="AG20" s="275">
        <v>67</v>
      </c>
      <c r="AH20" s="273">
        <v>35.9</v>
      </c>
      <c r="AI20" s="274">
        <v>34.299999999999997</v>
      </c>
      <c r="AJ20" s="275">
        <v>35</v>
      </c>
      <c r="AK20" s="273">
        <v>31</v>
      </c>
      <c r="AL20" s="274">
        <v>36</v>
      </c>
      <c r="AM20" s="275">
        <v>67</v>
      </c>
      <c r="AN20" s="273">
        <v>77</v>
      </c>
      <c r="AO20" s="274">
        <v>45</v>
      </c>
      <c r="AP20" s="275">
        <v>63</v>
      </c>
      <c r="AQ20" s="273">
        <v>13</v>
      </c>
      <c r="AR20" s="274">
        <v>11</v>
      </c>
      <c r="AS20" s="275">
        <v>24</v>
      </c>
      <c r="AT20" s="273">
        <v>77</v>
      </c>
      <c r="AU20" s="274">
        <v>55</v>
      </c>
      <c r="AV20" s="275">
        <v>67</v>
      </c>
      <c r="AW20" s="273">
        <v>13</v>
      </c>
      <c r="AX20" s="274">
        <v>11</v>
      </c>
      <c r="AY20" s="275">
        <v>24</v>
      </c>
      <c r="AZ20" s="273">
        <v>36.200000000000003</v>
      </c>
      <c r="BA20" s="274">
        <v>29.5</v>
      </c>
      <c r="BB20" s="275">
        <v>33.200000000000003</v>
      </c>
      <c r="BC20" s="273">
        <v>13</v>
      </c>
      <c r="BD20" s="274">
        <v>11</v>
      </c>
      <c r="BE20" s="275">
        <v>24</v>
      </c>
      <c r="BF20" s="273" t="s">
        <v>197</v>
      </c>
      <c r="BG20" s="274" t="s">
        <v>197</v>
      </c>
      <c r="BH20" s="275" t="s">
        <v>197</v>
      </c>
      <c r="BI20" s="273" t="s">
        <v>197</v>
      </c>
      <c r="BJ20" s="274" t="s">
        <v>197</v>
      </c>
      <c r="BK20" s="275">
        <v>3</v>
      </c>
      <c r="BL20" s="273" t="s">
        <v>197</v>
      </c>
      <c r="BM20" s="274" t="s">
        <v>197</v>
      </c>
      <c r="BN20" s="275" t="s">
        <v>197</v>
      </c>
      <c r="BO20" s="273" t="s">
        <v>197</v>
      </c>
      <c r="BP20" s="274" t="s">
        <v>197</v>
      </c>
      <c r="BQ20" s="275">
        <v>3</v>
      </c>
      <c r="BR20" s="273">
        <v>35</v>
      </c>
      <c r="BS20" s="274">
        <v>25</v>
      </c>
      <c r="BT20" s="275">
        <v>28.3</v>
      </c>
      <c r="BU20" s="273" t="s">
        <v>197</v>
      </c>
      <c r="BV20" s="274" t="s">
        <v>197</v>
      </c>
      <c r="BW20" s="275">
        <v>3</v>
      </c>
      <c r="BX20" s="273" t="s">
        <v>191</v>
      </c>
      <c r="BY20" s="274" t="s">
        <v>191</v>
      </c>
      <c r="BZ20" s="275" t="s">
        <v>191</v>
      </c>
      <c r="CA20" s="273">
        <v>0</v>
      </c>
      <c r="CB20" s="274">
        <v>0</v>
      </c>
      <c r="CC20" s="275">
        <v>0</v>
      </c>
      <c r="CD20" s="273" t="s">
        <v>191</v>
      </c>
      <c r="CE20" s="274" t="s">
        <v>191</v>
      </c>
      <c r="CF20" s="275" t="s">
        <v>191</v>
      </c>
      <c r="CG20" s="273">
        <v>0</v>
      </c>
      <c r="CH20" s="274">
        <v>0</v>
      </c>
      <c r="CI20" s="275">
        <v>0</v>
      </c>
      <c r="CJ20" s="273" t="s">
        <v>191</v>
      </c>
      <c r="CK20" s="274" t="s">
        <v>191</v>
      </c>
      <c r="CL20" s="275" t="s">
        <v>191</v>
      </c>
      <c r="CM20" s="273">
        <v>0</v>
      </c>
      <c r="CN20" s="274">
        <v>0</v>
      </c>
      <c r="CO20" s="275">
        <v>0</v>
      </c>
      <c r="CP20" s="273">
        <v>63</v>
      </c>
      <c r="CQ20" s="274">
        <v>44</v>
      </c>
      <c r="CR20" s="275">
        <v>53</v>
      </c>
      <c r="CS20" s="273">
        <v>1747</v>
      </c>
      <c r="CT20" s="274">
        <v>1809</v>
      </c>
      <c r="CU20" s="275">
        <v>3556</v>
      </c>
      <c r="CV20" s="273">
        <v>64</v>
      </c>
      <c r="CW20" s="274">
        <v>47</v>
      </c>
      <c r="CX20" s="275">
        <v>55</v>
      </c>
      <c r="CY20" s="273">
        <v>1747</v>
      </c>
      <c r="CZ20" s="274">
        <v>1809</v>
      </c>
      <c r="DA20" s="275">
        <v>3556</v>
      </c>
      <c r="DB20" s="273">
        <v>35.4</v>
      </c>
      <c r="DC20" s="274">
        <v>32.9</v>
      </c>
      <c r="DD20" s="275">
        <v>34.1</v>
      </c>
      <c r="DE20" s="273">
        <v>1747</v>
      </c>
      <c r="DF20" s="274">
        <v>1809</v>
      </c>
      <c r="DG20" s="275">
        <v>3556</v>
      </c>
    </row>
    <row r="21" spans="1:111" x14ac:dyDescent="0.35">
      <c r="A21" t="s">
        <v>47</v>
      </c>
      <c r="B21" t="s">
        <v>292</v>
      </c>
      <c r="C21" t="s">
        <v>408</v>
      </c>
      <c r="D21" s="273">
        <v>57</v>
      </c>
      <c r="E21" s="274">
        <v>39</v>
      </c>
      <c r="F21" s="275">
        <v>47</v>
      </c>
      <c r="G21" s="273">
        <v>868</v>
      </c>
      <c r="H21" s="274">
        <v>924</v>
      </c>
      <c r="I21" s="275">
        <v>1792</v>
      </c>
      <c r="J21" s="273">
        <v>59</v>
      </c>
      <c r="K21" s="274">
        <v>43</v>
      </c>
      <c r="L21" s="275">
        <v>51</v>
      </c>
      <c r="M21" s="273">
        <v>868</v>
      </c>
      <c r="N21" s="274">
        <v>924</v>
      </c>
      <c r="O21" s="275">
        <v>1792</v>
      </c>
      <c r="P21" s="273">
        <v>34.200000000000003</v>
      </c>
      <c r="Q21" s="274">
        <v>31.7</v>
      </c>
      <c r="R21" s="275">
        <v>32.9</v>
      </c>
      <c r="S21" s="273">
        <v>868</v>
      </c>
      <c r="T21" s="274">
        <v>924</v>
      </c>
      <c r="U21" s="275">
        <v>1792</v>
      </c>
      <c r="V21" s="273">
        <v>59</v>
      </c>
      <c r="W21" s="274">
        <v>36</v>
      </c>
      <c r="X21" s="275">
        <v>49</v>
      </c>
      <c r="Y21" s="273">
        <v>29</v>
      </c>
      <c r="Z21" s="274">
        <v>22</v>
      </c>
      <c r="AA21" s="275">
        <v>51</v>
      </c>
      <c r="AB21" s="273">
        <v>59</v>
      </c>
      <c r="AC21" s="274">
        <v>36</v>
      </c>
      <c r="AD21" s="275">
        <v>49</v>
      </c>
      <c r="AE21" s="273">
        <v>29</v>
      </c>
      <c r="AF21" s="274">
        <v>22</v>
      </c>
      <c r="AG21" s="275">
        <v>51</v>
      </c>
      <c r="AH21" s="273">
        <v>35.4</v>
      </c>
      <c r="AI21" s="274">
        <v>31.9</v>
      </c>
      <c r="AJ21" s="275">
        <v>33.9</v>
      </c>
      <c r="AK21" s="273">
        <v>29</v>
      </c>
      <c r="AL21" s="274">
        <v>22</v>
      </c>
      <c r="AM21" s="275">
        <v>51</v>
      </c>
      <c r="AN21" s="273" t="s">
        <v>197</v>
      </c>
      <c r="AO21" s="274" t="s">
        <v>197</v>
      </c>
      <c r="AP21" s="275">
        <v>43</v>
      </c>
      <c r="AQ21" s="273">
        <v>13</v>
      </c>
      <c r="AR21" s="274">
        <v>8</v>
      </c>
      <c r="AS21" s="275">
        <v>21</v>
      </c>
      <c r="AT21" s="273" t="s">
        <v>197</v>
      </c>
      <c r="AU21" s="274" t="s">
        <v>197</v>
      </c>
      <c r="AV21" s="275">
        <v>52</v>
      </c>
      <c r="AW21" s="273">
        <v>13</v>
      </c>
      <c r="AX21" s="274">
        <v>8</v>
      </c>
      <c r="AY21" s="275">
        <v>21</v>
      </c>
      <c r="AZ21" s="273">
        <v>32.799999999999997</v>
      </c>
      <c r="BA21" s="274">
        <v>30.5</v>
      </c>
      <c r="BB21" s="275">
        <v>32</v>
      </c>
      <c r="BC21" s="273">
        <v>13</v>
      </c>
      <c r="BD21" s="274">
        <v>8</v>
      </c>
      <c r="BE21" s="275">
        <v>21</v>
      </c>
      <c r="BF21" s="273">
        <v>100</v>
      </c>
      <c r="BG21" s="274" t="s">
        <v>191</v>
      </c>
      <c r="BH21" s="275">
        <v>100</v>
      </c>
      <c r="BI21" s="273">
        <v>3</v>
      </c>
      <c r="BJ21" s="274">
        <v>0</v>
      </c>
      <c r="BK21" s="275">
        <v>3</v>
      </c>
      <c r="BL21" s="273">
        <v>100</v>
      </c>
      <c r="BM21" s="274" t="s">
        <v>191</v>
      </c>
      <c r="BN21" s="275">
        <v>100</v>
      </c>
      <c r="BO21" s="273">
        <v>3</v>
      </c>
      <c r="BP21" s="274">
        <v>0</v>
      </c>
      <c r="BQ21" s="275">
        <v>3</v>
      </c>
      <c r="BR21" s="273">
        <v>35</v>
      </c>
      <c r="BS21" s="274" t="s">
        <v>191</v>
      </c>
      <c r="BT21" s="275">
        <v>35</v>
      </c>
      <c r="BU21" s="273">
        <v>3</v>
      </c>
      <c r="BV21" s="274">
        <v>0</v>
      </c>
      <c r="BW21" s="275">
        <v>3</v>
      </c>
      <c r="BX21" s="273" t="s">
        <v>191</v>
      </c>
      <c r="BY21" s="274" t="s">
        <v>191</v>
      </c>
      <c r="BZ21" s="275" t="s">
        <v>191</v>
      </c>
      <c r="CA21" s="273">
        <v>0</v>
      </c>
      <c r="CB21" s="274">
        <v>0</v>
      </c>
      <c r="CC21" s="275">
        <v>0</v>
      </c>
      <c r="CD21" s="273" t="s">
        <v>191</v>
      </c>
      <c r="CE21" s="274" t="s">
        <v>191</v>
      </c>
      <c r="CF21" s="275" t="s">
        <v>191</v>
      </c>
      <c r="CG21" s="273">
        <v>0</v>
      </c>
      <c r="CH21" s="274">
        <v>0</v>
      </c>
      <c r="CI21" s="275">
        <v>0</v>
      </c>
      <c r="CJ21" s="273" t="s">
        <v>191</v>
      </c>
      <c r="CK21" s="274" t="s">
        <v>191</v>
      </c>
      <c r="CL21" s="275" t="s">
        <v>191</v>
      </c>
      <c r="CM21" s="273">
        <v>0</v>
      </c>
      <c r="CN21" s="274">
        <v>0</v>
      </c>
      <c r="CO21" s="275">
        <v>0</v>
      </c>
      <c r="CP21" s="273">
        <v>57</v>
      </c>
      <c r="CQ21" s="274">
        <v>38</v>
      </c>
      <c r="CR21" s="275">
        <v>47</v>
      </c>
      <c r="CS21" s="273">
        <v>937</v>
      </c>
      <c r="CT21" s="274">
        <v>985</v>
      </c>
      <c r="CU21" s="275">
        <v>1922</v>
      </c>
      <c r="CV21" s="273">
        <v>60</v>
      </c>
      <c r="CW21" s="274">
        <v>42</v>
      </c>
      <c r="CX21" s="275">
        <v>51</v>
      </c>
      <c r="CY21" s="273">
        <v>937</v>
      </c>
      <c r="CZ21" s="274">
        <v>985</v>
      </c>
      <c r="DA21" s="275">
        <v>1922</v>
      </c>
      <c r="DB21" s="273">
        <v>34.200000000000003</v>
      </c>
      <c r="DC21" s="274">
        <v>31.6</v>
      </c>
      <c r="DD21" s="275">
        <v>32.9</v>
      </c>
      <c r="DE21" s="273">
        <v>937</v>
      </c>
      <c r="DF21" s="274">
        <v>985</v>
      </c>
      <c r="DG21" s="275">
        <v>1922</v>
      </c>
    </row>
    <row r="22" spans="1:111" x14ac:dyDescent="0.35">
      <c r="A22" t="s">
        <v>48</v>
      </c>
      <c r="B22" t="s">
        <v>293</v>
      </c>
      <c r="C22" t="s">
        <v>408</v>
      </c>
      <c r="D22" s="273">
        <v>58</v>
      </c>
      <c r="E22" s="274">
        <v>41</v>
      </c>
      <c r="F22" s="275">
        <v>50</v>
      </c>
      <c r="G22" s="273">
        <v>865</v>
      </c>
      <c r="H22" s="274">
        <v>886</v>
      </c>
      <c r="I22" s="275">
        <v>1751</v>
      </c>
      <c r="J22" s="273">
        <v>61</v>
      </c>
      <c r="K22" s="274">
        <v>45</v>
      </c>
      <c r="L22" s="275">
        <v>53</v>
      </c>
      <c r="M22" s="273">
        <v>865</v>
      </c>
      <c r="N22" s="274">
        <v>886</v>
      </c>
      <c r="O22" s="275">
        <v>1751</v>
      </c>
      <c r="P22" s="273">
        <v>34.4</v>
      </c>
      <c r="Q22" s="274">
        <v>32.1</v>
      </c>
      <c r="R22" s="275">
        <v>33.299999999999997</v>
      </c>
      <c r="S22" s="273">
        <v>865</v>
      </c>
      <c r="T22" s="274">
        <v>886</v>
      </c>
      <c r="U22" s="275">
        <v>1751</v>
      </c>
      <c r="V22" s="273" t="s">
        <v>197</v>
      </c>
      <c r="W22" s="274" t="s">
        <v>197</v>
      </c>
      <c r="X22" s="275">
        <v>67</v>
      </c>
      <c r="Y22" s="273">
        <v>16</v>
      </c>
      <c r="Z22" s="274">
        <v>5</v>
      </c>
      <c r="AA22" s="275">
        <v>21</v>
      </c>
      <c r="AB22" s="273" t="s">
        <v>197</v>
      </c>
      <c r="AC22" s="274" t="s">
        <v>197</v>
      </c>
      <c r="AD22" s="275">
        <v>67</v>
      </c>
      <c r="AE22" s="273">
        <v>16</v>
      </c>
      <c r="AF22" s="274">
        <v>5</v>
      </c>
      <c r="AG22" s="275">
        <v>21</v>
      </c>
      <c r="AH22" s="273">
        <v>35.1</v>
      </c>
      <c r="AI22" s="274">
        <v>33.4</v>
      </c>
      <c r="AJ22" s="275">
        <v>34.700000000000003</v>
      </c>
      <c r="AK22" s="273">
        <v>16</v>
      </c>
      <c r="AL22" s="274">
        <v>5</v>
      </c>
      <c r="AM22" s="275">
        <v>21</v>
      </c>
      <c r="AN22" s="273">
        <v>53</v>
      </c>
      <c r="AO22" s="274">
        <v>41</v>
      </c>
      <c r="AP22" s="275">
        <v>47</v>
      </c>
      <c r="AQ22" s="273">
        <v>36</v>
      </c>
      <c r="AR22" s="274">
        <v>37</v>
      </c>
      <c r="AS22" s="275">
        <v>73</v>
      </c>
      <c r="AT22" s="273">
        <v>61</v>
      </c>
      <c r="AU22" s="274">
        <v>46</v>
      </c>
      <c r="AV22" s="275">
        <v>53</v>
      </c>
      <c r="AW22" s="273">
        <v>36</v>
      </c>
      <c r="AX22" s="274">
        <v>37</v>
      </c>
      <c r="AY22" s="275">
        <v>73</v>
      </c>
      <c r="AZ22" s="273">
        <v>32.700000000000003</v>
      </c>
      <c r="BA22" s="274">
        <v>30.4</v>
      </c>
      <c r="BB22" s="275">
        <v>31.6</v>
      </c>
      <c r="BC22" s="273">
        <v>36</v>
      </c>
      <c r="BD22" s="274">
        <v>37</v>
      </c>
      <c r="BE22" s="275">
        <v>73</v>
      </c>
      <c r="BF22" s="273" t="s">
        <v>197</v>
      </c>
      <c r="BG22" s="274" t="s">
        <v>197</v>
      </c>
      <c r="BH22" s="275">
        <v>33</v>
      </c>
      <c r="BI22" s="273">
        <v>5</v>
      </c>
      <c r="BJ22" s="274">
        <v>7</v>
      </c>
      <c r="BK22" s="275">
        <v>12</v>
      </c>
      <c r="BL22" s="273" t="s">
        <v>197</v>
      </c>
      <c r="BM22" s="274" t="s">
        <v>197</v>
      </c>
      <c r="BN22" s="275">
        <v>42</v>
      </c>
      <c r="BO22" s="273">
        <v>5</v>
      </c>
      <c r="BP22" s="274">
        <v>7</v>
      </c>
      <c r="BQ22" s="275">
        <v>12</v>
      </c>
      <c r="BR22" s="273">
        <v>35</v>
      </c>
      <c r="BS22" s="274">
        <v>26.6</v>
      </c>
      <c r="BT22" s="275">
        <v>30.1</v>
      </c>
      <c r="BU22" s="273">
        <v>5</v>
      </c>
      <c r="BV22" s="274">
        <v>7</v>
      </c>
      <c r="BW22" s="275">
        <v>12</v>
      </c>
      <c r="BX22" s="273" t="s">
        <v>197</v>
      </c>
      <c r="BY22" s="274" t="s">
        <v>191</v>
      </c>
      <c r="BZ22" s="275" t="s">
        <v>197</v>
      </c>
      <c r="CA22" s="273" t="s">
        <v>197</v>
      </c>
      <c r="CB22" s="274">
        <v>0</v>
      </c>
      <c r="CC22" s="275" t="s">
        <v>197</v>
      </c>
      <c r="CD22" s="273" t="s">
        <v>197</v>
      </c>
      <c r="CE22" s="274" t="s">
        <v>191</v>
      </c>
      <c r="CF22" s="275" t="s">
        <v>197</v>
      </c>
      <c r="CG22" s="273" t="s">
        <v>197</v>
      </c>
      <c r="CH22" s="274">
        <v>0</v>
      </c>
      <c r="CI22" s="275" t="s">
        <v>197</v>
      </c>
      <c r="CJ22" s="273">
        <v>41</v>
      </c>
      <c r="CK22" s="274" t="s">
        <v>191</v>
      </c>
      <c r="CL22" s="275">
        <v>41</v>
      </c>
      <c r="CM22" s="273" t="s">
        <v>197</v>
      </c>
      <c r="CN22" s="274">
        <v>0</v>
      </c>
      <c r="CO22" s="275" t="s">
        <v>197</v>
      </c>
      <c r="CP22" s="273">
        <v>58</v>
      </c>
      <c r="CQ22" s="274">
        <v>41</v>
      </c>
      <c r="CR22" s="275">
        <v>50</v>
      </c>
      <c r="CS22" s="273">
        <v>958</v>
      </c>
      <c r="CT22" s="274">
        <v>971</v>
      </c>
      <c r="CU22" s="275">
        <v>1929</v>
      </c>
      <c r="CV22" s="273">
        <v>60</v>
      </c>
      <c r="CW22" s="274">
        <v>45</v>
      </c>
      <c r="CX22" s="275">
        <v>53</v>
      </c>
      <c r="CY22" s="273">
        <v>958</v>
      </c>
      <c r="CZ22" s="274">
        <v>971</v>
      </c>
      <c r="DA22" s="275">
        <v>1929</v>
      </c>
      <c r="DB22" s="273">
        <v>34.299999999999997</v>
      </c>
      <c r="DC22" s="274">
        <v>31.9</v>
      </c>
      <c r="DD22" s="275">
        <v>33.1</v>
      </c>
      <c r="DE22" s="273">
        <v>958</v>
      </c>
      <c r="DF22" s="274">
        <v>971</v>
      </c>
      <c r="DG22" s="275">
        <v>1929</v>
      </c>
    </row>
    <row r="23" spans="1:111" x14ac:dyDescent="0.35">
      <c r="A23" t="s">
        <v>53</v>
      </c>
      <c r="B23" t="s">
        <v>298</v>
      </c>
      <c r="C23" t="s">
        <v>408</v>
      </c>
      <c r="D23" s="273">
        <v>62</v>
      </c>
      <c r="E23" s="274">
        <v>45</v>
      </c>
      <c r="F23" s="275">
        <v>53</v>
      </c>
      <c r="G23" s="273">
        <v>897</v>
      </c>
      <c r="H23" s="274">
        <v>952</v>
      </c>
      <c r="I23" s="275">
        <v>1849</v>
      </c>
      <c r="J23" s="273">
        <v>64</v>
      </c>
      <c r="K23" s="274">
        <v>49</v>
      </c>
      <c r="L23" s="275">
        <v>56</v>
      </c>
      <c r="M23" s="273">
        <v>897</v>
      </c>
      <c r="N23" s="274">
        <v>952</v>
      </c>
      <c r="O23" s="275">
        <v>1849</v>
      </c>
      <c r="P23" s="273">
        <v>33.9</v>
      </c>
      <c r="Q23" s="274">
        <v>32.299999999999997</v>
      </c>
      <c r="R23" s="275">
        <v>33.1</v>
      </c>
      <c r="S23" s="273">
        <v>897</v>
      </c>
      <c r="T23" s="274">
        <v>952</v>
      </c>
      <c r="U23" s="275">
        <v>1849</v>
      </c>
      <c r="V23" s="273" t="s">
        <v>197</v>
      </c>
      <c r="W23" s="274" t="s">
        <v>197</v>
      </c>
      <c r="X23" s="275">
        <v>59</v>
      </c>
      <c r="Y23" s="273">
        <v>24</v>
      </c>
      <c r="Z23" s="274">
        <v>22</v>
      </c>
      <c r="AA23" s="275">
        <v>46</v>
      </c>
      <c r="AB23" s="273" t="s">
        <v>197</v>
      </c>
      <c r="AC23" s="274" t="s">
        <v>197</v>
      </c>
      <c r="AD23" s="275">
        <v>65</v>
      </c>
      <c r="AE23" s="273">
        <v>24</v>
      </c>
      <c r="AF23" s="274">
        <v>22</v>
      </c>
      <c r="AG23" s="275">
        <v>46</v>
      </c>
      <c r="AH23" s="273">
        <v>36.1</v>
      </c>
      <c r="AI23" s="274">
        <v>32.200000000000003</v>
      </c>
      <c r="AJ23" s="275">
        <v>34.200000000000003</v>
      </c>
      <c r="AK23" s="273">
        <v>24</v>
      </c>
      <c r="AL23" s="274">
        <v>22</v>
      </c>
      <c r="AM23" s="275">
        <v>46</v>
      </c>
      <c r="AN23" s="273">
        <v>81</v>
      </c>
      <c r="AO23" s="274">
        <v>29</v>
      </c>
      <c r="AP23" s="275">
        <v>55</v>
      </c>
      <c r="AQ23" s="273">
        <v>21</v>
      </c>
      <c r="AR23" s="274">
        <v>21</v>
      </c>
      <c r="AS23" s="275">
        <v>42</v>
      </c>
      <c r="AT23" s="273">
        <v>81</v>
      </c>
      <c r="AU23" s="274">
        <v>43</v>
      </c>
      <c r="AV23" s="275">
        <v>62</v>
      </c>
      <c r="AW23" s="273">
        <v>21</v>
      </c>
      <c r="AX23" s="274">
        <v>21</v>
      </c>
      <c r="AY23" s="275">
        <v>42</v>
      </c>
      <c r="AZ23" s="273">
        <v>36.4</v>
      </c>
      <c r="BA23" s="274">
        <v>30.4</v>
      </c>
      <c r="BB23" s="275">
        <v>33.4</v>
      </c>
      <c r="BC23" s="273">
        <v>21</v>
      </c>
      <c r="BD23" s="274">
        <v>21</v>
      </c>
      <c r="BE23" s="275">
        <v>42</v>
      </c>
      <c r="BF23" s="273" t="s">
        <v>197</v>
      </c>
      <c r="BG23" s="274" t="s">
        <v>197</v>
      </c>
      <c r="BH23" s="275" t="s">
        <v>197</v>
      </c>
      <c r="BI23" s="273" t="s">
        <v>197</v>
      </c>
      <c r="BJ23" s="274" t="s">
        <v>197</v>
      </c>
      <c r="BK23" s="275">
        <v>5</v>
      </c>
      <c r="BL23" s="273" t="s">
        <v>197</v>
      </c>
      <c r="BM23" s="274" t="s">
        <v>197</v>
      </c>
      <c r="BN23" s="275" t="s">
        <v>197</v>
      </c>
      <c r="BO23" s="273" t="s">
        <v>197</v>
      </c>
      <c r="BP23" s="274" t="s">
        <v>197</v>
      </c>
      <c r="BQ23" s="275">
        <v>5</v>
      </c>
      <c r="BR23" s="273">
        <v>30.3</v>
      </c>
      <c r="BS23" s="274">
        <v>25.5</v>
      </c>
      <c r="BT23" s="275">
        <v>28.4</v>
      </c>
      <c r="BU23" s="273" t="s">
        <v>197</v>
      </c>
      <c r="BV23" s="274" t="s">
        <v>197</v>
      </c>
      <c r="BW23" s="275">
        <v>5</v>
      </c>
      <c r="BX23" s="273" t="s">
        <v>197</v>
      </c>
      <c r="BY23" s="274" t="s">
        <v>197</v>
      </c>
      <c r="BZ23" s="275" t="s">
        <v>197</v>
      </c>
      <c r="CA23" s="273" t="s">
        <v>197</v>
      </c>
      <c r="CB23" s="274" t="s">
        <v>197</v>
      </c>
      <c r="CC23" s="275" t="s">
        <v>197</v>
      </c>
      <c r="CD23" s="273" t="s">
        <v>197</v>
      </c>
      <c r="CE23" s="274" t="s">
        <v>197</v>
      </c>
      <c r="CF23" s="275" t="s">
        <v>197</v>
      </c>
      <c r="CG23" s="273" t="s">
        <v>197</v>
      </c>
      <c r="CH23" s="274" t="s">
        <v>197</v>
      </c>
      <c r="CI23" s="275" t="s">
        <v>197</v>
      </c>
      <c r="CJ23" s="273">
        <v>46</v>
      </c>
      <c r="CK23" s="274">
        <v>32</v>
      </c>
      <c r="CL23" s="275">
        <v>39</v>
      </c>
      <c r="CM23" s="273" t="s">
        <v>197</v>
      </c>
      <c r="CN23" s="274" t="s">
        <v>197</v>
      </c>
      <c r="CO23" s="275" t="s">
        <v>197</v>
      </c>
      <c r="CP23" s="273">
        <v>63</v>
      </c>
      <c r="CQ23" s="274">
        <v>45</v>
      </c>
      <c r="CR23" s="275">
        <v>53</v>
      </c>
      <c r="CS23" s="273">
        <v>978</v>
      </c>
      <c r="CT23" s="274">
        <v>1033</v>
      </c>
      <c r="CU23" s="275">
        <v>2011</v>
      </c>
      <c r="CV23" s="273">
        <v>65</v>
      </c>
      <c r="CW23" s="274">
        <v>49</v>
      </c>
      <c r="CX23" s="275">
        <v>56</v>
      </c>
      <c r="CY23" s="273">
        <v>978</v>
      </c>
      <c r="CZ23" s="274">
        <v>1033</v>
      </c>
      <c r="DA23" s="275">
        <v>2011</v>
      </c>
      <c r="DB23" s="273">
        <v>34.1</v>
      </c>
      <c r="DC23" s="274">
        <v>32.200000000000003</v>
      </c>
      <c r="DD23" s="275">
        <v>33.1</v>
      </c>
      <c r="DE23" s="273">
        <v>978</v>
      </c>
      <c r="DF23" s="274">
        <v>1033</v>
      </c>
      <c r="DG23" s="275">
        <v>2011</v>
      </c>
    </row>
    <row r="24" spans="1:111" x14ac:dyDescent="0.35">
      <c r="A24" t="s">
        <v>55</v>
      </c>
      <c r="B24" t="s">
        <v>300</v>
      </c>
      <c r="C24" t="s">
        <v>299</v>
      </c>
      <c r="D24" s="273">
        <v>46</v>
      </c>
      <c r="E24" s="274">
        <v>35</v>
      </c>
      <c r="F24" s="275">
        <v>41</v>
      </c>
      <c r="G24" s="273">
        <v>1020</v>
      </c>
      <c r="H24" s="274">
        <v>1106</v>
      </c>
      <c r="I24" s="275">
        <v>2126</v>
      </c>
      <c r="J24" s="273">
        <v>48</v>
      </c>
      <c r="K24" s="274">
        <v>38</v>
      </c>
      <c r="L24" s="275">
        <v>43</v>
      </c>
      <c r="M24" s="273">
        <v>1020</v>
      </c>
      <c r="N24" s="274">
        <v>1106</v>
      </c>
      <c r="O24" s="275">
        <v>2126</v>
      </c>
      <c r="P24" s="273">
        <v>32.1</v>
      </c>
      <c r="Q24" s="274">
        <v>30.3</v>
      </c>
      <c r="R24" s="275">
        <v>31.2</v>
      </c>
      <c r="S24" s="273">
        <v>1020</v>
      </c>
      <c r="T24" s="274">
        <v>1106</v>
      </c>
      <c r="U24" s="275">
        <v>2126</v>
      </c>
      <c r="V24" s="273">
        <v>48</v>
      </c>
      <c r="W24" s="274">
        <v>35</v>
      </c>
      <c r="X24" s="275">
        <v>42</v>
      </c>
      <c r="Y24" s="273">
        <v>111</v>
      </c>
      <c r="Z24" s="274">
        <v>113</v>
      </c>
      <c r="AA24" s="275">
        <v>224</v>
      </c>
      <c r="AB24" s="273">
        <v>52</v>
      </c>
      <c r="AC24" s="274">
        <v>36</v>
      </c>
      <c r="AD24" s="275">
        <v>44</v>
      </c>
      <c r="AE24" s="273">
        <v>111</v>
      </c>
      <c r="AF24" s="274">
        <v>113</v>
      </c>
      <c r="AG24" s="275">
        <v>224</v>
      </c>
      <c r="AH24" s="273">
        <v>32.5</v>
      </c>
      <c r="AI24" s="274">
        <v>30.5</v>
      </c>
      <c r="AJ24" s="275">
        <v>31.5</v>
      </c>
      <c r="AK24" s="273">
        <v>111</v>
      </c>
      <c r="AL24" s="274">
        <v>113</v>
      </c>
      <c r="AM24" s="275">
        <v>224</v>
      </c>
      <c r="AN24" s="273">
        <v>38</v>
      </c>
      <c r="AO24" s="274">
        <v>27</v>
      </c>
      <c r="AP24" s="275">
        <v>32</v>
      </c>
      <c r="AQ24" s="273">
        <v>281</v>
      </c>
      <c r="AR24" s="274">
        <v>305</v>
      </c>
      <c r="AS24" s="275">
        <v>586</v>
      </c>
      <c r="AT24" s="273">
        <v>43</v>
      </c>
      <c r="AU24" s="274">
        <v>32</v>
      </c>
      <c r="AV24" s="275">
        <v>37</v>
      </c>
      <c r="AW24" s="273">
        <v>281</v>
      </c>
      <c r="AX24" s="274">
        <v>305</v>
      </c>
      <c r="AY24" s="275">
        <v>586</v>
      </c>
      <c r="AZ24" s="273">
        <v>31.7</v>
      </c>
      <c r="BA24" s="274">
        <v>28.7</v>
      </c>
      <c r="BB24" s="275">
        <v>30.2</v>
      </c>
      <c r="BC24" s="273">
        <v>281</v>
      </c>
      <c r="BD24" s="274">
        <v>305</v>
      </c>
      <c r="BE24" s="275">
        <v>586</v>
      </c>
      <c r="BF24" s="273">
        <v>52</v>
      </c>
      <c r="BG24" s="274">
        <v>38</v>
      </c>
      <c r="BH24" s="275">
        <v>44</v>
      </c>
      <c r="BI24" s="273">
        <v>48</v>
      </c>
      <c r="BJ24" s="274">
        <v>60</v>
      </c>
      <c r="BK24" s="275">
        <v>108</v>
      </c>
      <c r="BL24" s="273">
        <v>58</v>
      </c>
      <c r="BM24" s="274">
        <v>43</v>
      </c>
      <c r="BN24" s="275">
        <v>50</v>
      </c>
      <c r="BO24" s="273">
        <v>48</v>
      </c>
      <c r="BP24" s="274">
        <v>60</v>
      </c>
      <c r="BQ24" s="275">
        <v>108</v>
      </c>
      <c r="BR24" s="273">
        <v>33.9</v>
      </c>
      <c r="BS24" s="274">
        <v>29.7</v>
      </c>
      <c r="BT24" s="275">
        <v>31.6</v>
      </c>
      <c r="BU24" s="273">
        <v>48</v>
      </c>
      <c r="BV24" s="274">
        <v>60</v>
      </c>
      <c r="BW24" s="275">
        <v>108</v>
      </c>
      <c r="BX24" s="273" t="s">
        <v>197</v>
      </c>
      <c r="BY24" s="274" t="s">
        <v>197</v>
      </c>
      <c r="BZ24" s="275" t="s">
        <v>197</v>
      </c>
      <c r="CA24" s="273">
        <v>3</v>
      </c>
      <c r="CB24" s="274" t="s">
        <v>197</v>
      </c>
      <c r="CC24" s="275" t="s">
        <v>197</v>
      </c>
      <c r="CD24" s="273" t="s">
        <v>197</v>
      </c>
      <c r="CE24" s="274" t="s">
        <v>197</v>
      </c>
      <c r="CF24" s="275" t="s">
        <v>197</v>
      </c>
      <c r="CG24" s="273">
        <v>3</v>
      </c>
      <c r="CH24" s="274" t="s">
        <v>197</v>
      </c>
      <c r="CI24" s="275" t="s">
        <v>197</v>
      </c>
      <c r="CJ24" s="273">
        <v>28.3</v>
      </c>
      <c r="CK24" s="274">
        <v>22.5</v>
      </c>
      <c r="CL24" s="275">
        <v>24.4</v>
      </c>
      <c r="CM24" s="273">
        <v>3</v>
      </c>
      <c r="CN24" s="274" t="s">
        <v>197</v>
      </c>
      <c r="CO24" s="275" t="s">
        <v>197</v>
      </c>
      <c r="CP24" s="273">
        <v>44</v>
      </c>
      <c r="CQ24" s="274">
        <v>33</v>
      </c>
      <c r="CR24" s="275">
        <v>38</v>
      </c>
      <c r="CS24" s="273">
        <v>1596</v>
      </c>
      <c r="CT24" s="274">
        <v>1721</v>
      </c>
      <c r="CU24" s="275">
        <v>3317</v>
      </c>
      <c r="CV24" s="273">
        <v>47</v>
      </c>
      <c r="CW24" s="274">
        <v>36</v>
      </c>
      <c r="CX24" s="275">
        <v>41</v>
      </c>
      <c r="CY24" s="273">
        <v>1596</v>
      </c>
      <c r="CZ24" s="274">
        <v>1721</v>
      </c>
      <c r="DA24" s="275">
        <v>3317</v>
      </c>
      <c r="DB24" s="273">
        <v>31.9</v>
      </c>
      <c r="DC24" s="274">
        <v>29.6</v>
      </c>
      <c r="DD24" s="275">
        <v>30.7</v>
      </c>
      <c r="DE24" s="273">
        <v>1596</v>
      </c>
      <c r="DF24" s="274">
        <v>1721</v>
      </c>
      <c r="DG24" s="275">
        <v>3317</v>
      </c>
    </row>
    <row r="25" spans="1:111" x14ac:dyDescent="0.35">
      <c r="A25" t="s">
        <v>57</v>
      </c>
      <c r="B25" t="s">
        <v>302</v>
      </c>
      <c r="C25" t="s">
        <v>299</v>
      </c>
      <c r="D25" s="273">
        <v>27</v>
      </c>
      <c r="E25" s="274">
        <v>17</v>
      </c>
      <c r="F25" s="275">
        <v>22</v>
      </c>
      <c r="G25" s="273">
        <v>789</v>
      </c>
      <c r="H25" s="274">
        <v>843</v>
      </c>
      <c r="I25" s="275">
        <v>1632</v>
      </c>
      <c r="J25" s="273">
        <v>31</v>
      </c>
      <c r="K25" s="274">
        <v>22</v>
      </c>
      <c r="L25" s="275">
        <v>26</v>
      </c>
      <c r="M25" s="273">
        <v>789</v>
      </c>
      <c r="N25" s="274">
        <v>843</v>
      </c>
      <c r="O25" s="275">
        <v>1632</v>
      </c>
      <c r="P25" s="273">
        <v>28.8</v>
      </c>
      <c r="Q25" s="274">
        <v>26.6</v>
      </c>
      <c r="R25" s="275">
        <v>27.7</v>
      </c>
      <c r="S25" s="273">
        <v>789</v>
      </c>
      <c r="T25" s="274">
        <v>843</v>
      </c>
      <c r="U25" s="275">
        <v>1632</v>
      </c>
      <c r="V25" s="273">
        <v>28</v>
      </c>
      <c r="W25" s="274">
        <v>15</v>
      </c>
      <c r="X25" s="275">
        <v>21</v>
      </c>
      <c r="Y25" s="273">
        <v>144</v>
      </c>
      <c r="Z25" s="274">
        <v>163</v>
      </c>
      <c r="AA25" s="275">
        <v>307</v>
      </c>
      <c r="AB25" s="273">
        <v>34</v>
      </c>
      <c r="AC25" s="274">
        <v>21</v>
      </c>
      <c r="AD25" s="275">
        <v>27</v>
      </c>
      <c r="AE25" s="273">
        <v>144</v>
      </c>
      <c r="AF25" s="274">
        <v>163</v>
      </c>
      <c r="AG25" s="275">
        <v>307</v>
      </c>
      <c r="AH25" s="273">
        <v>29.5</v>
      </c>
      <c r="AI25" s="274">
        <v>26.6</v>
      </c>
      <c r="AJ25" s="275">
        <v>27.9</v>
      </c>
      <c r="AK25" s="273">
        <v>144</v>
      </c>
      <c r="AL25" s="274">
        <v>163</v>
      </c>
      <c r="AM25" s="275">
        <v>307</v>
      </c>
      <c r="AN25" s="273">
        <v>33</v>
      </c>
      <c r="AO25" s="274">
        <v>18</v>
      </c>
      <c r="AP25" s="275">
        <v>25</v>
      </c>
      <c r="AQ25" s="273">
        <v>822</v>
      </c>
      <c r="AR25" s="274">
        <v>885</v>
      </c>
      <c r="AS25" s="275">
        <v>1707</v>
      </c>
      <c r="AT25" s="273">
        <v>38</v>
      </c>
      <c r="AU25" s="274">
        <v>24</v>
      </c>
      <c r="AV25" s="275">
        <v>31</v>
      </c>
      <c r="AW25" s="273">
        <v>822</v>
      </c>
      <c r="AX25" s="274">
        <v>885</v>
      </c>
      <c r="AY25" s="275">
        <v>1707</v>
      </c>
      <c r="AZ25" s="273">
        <v>28.9</v>
      </c>
      <c r="BA25" s="274">
        <v>26.1</v>
      </c>
      <c r="BB25" s="275">
        <v>27.4</v>
      </c>
      <c r="BC25" s="273">
        <v>822</v>
      </c>
      <c r="BD25" s="274">
        <v>885</v>
      </c>
      <c r="BE25" s="275">
        <v>1707</v>
      </c>
      <c r="BF25" s="273">
        <v>21</v>
      </c>
      <c r="BG25" s="274">
        <v>21</v>
      </c>
      <c r="BH25" s="275">
        <v>21</v>
      </c>
      <c r="BI25" s="273">
        <v>172</v>
      </c>
      <c r="BJ25" s="274">
        <v>223</v>
      </c>
      <c r="BK25" s="275">
        <v>395</v>
      </c>
      <c r="BL25" s="273">
        <v>28</v>
      </c>
      <c r="BM25" s="274">
        <v>26</v>
      </c>
      <c r="BN25" s="275">
        <v>27</v>
      </c>
      <c r="BO25" s="273">
        <v>172</v>
      </c>
      <c r="BP25" s="274">
        <v>223</v>
      </c>
      <c r="BQ25" s="275">
        <v>395</v>
      </c>
      <c r="BR25" s="273">
        <v>27</v>
      </c>
      <c r="BS25" s="274">
        <v>26.3</v>
      </c>
      <c r="BT25" s="275">
        <v>26.6</v>
      </c>
      <c r="BU25" s="273">
        <v>172</v>
      </c>
      <c r="BV25" s="274">
        <v>223</v>
      </c>
      <c r="BW25" s="275">
        <v>395</v>
      </c>
      <c r="BX25" s="273" t="s">
        <v>197</v>
      </c>
      <c r="BY25" s="274" t="s">
        <v>197</v>
      </c>
      <c r="BZ25" s="275">
        <v>25</v>
      </c>
      <c r="CA25" s="273">
        <v>6</v>
      </c>
      <c r="CB25" s="274">
        <v>6</v>
      </c>
      <c r="CC25" s="275">
        <v>12</v>
      </c>
      <c r="CD25" s="273" t="s">
        <v>197</v>
      </c>
      <c r="CE25" s="274" t="s">
        <v>197</v>
      </c>
      <c r="CF25" s="275">
        <v>33</v>
      </c>
      <c r="CG25" s="273">
        <v>6</v>
      </c>
      <c r="CH25" s="274">
        <v>6</v>
      </c>
      <c r="CI25" s="275">
        <v>12</v>
      </c>
      <c r="CJ25" s="273">
        <v>28</v>
      </c>
      <c r="CK25" s="274">
        <v>23.3</v>
      </c>
      <c r="CL25" s="275">
        <v>25.7</v>
      </c>
      <c r="CM25" s="273">
        <v>6</v>
      </c>
      <c r="CN25" s="274">
        <v>6</v>
      </c>
      <c r="CO25" s="275">
        <v>12</v>
      </c>
      <c r="CP25" s="273">
        <v>28</v>
      </c>
      <c r="CQ25" s="274">
        <v>17</v>
      </c>
      <c r="CR25" s="275">
        <v>22</v>
      </c>
      <c r="CS25" s="273">
        <v>2115</v>
      </c>
      <c r="CT25" s="274">
        <v>2302</v>
      </c>
      <c r="CU25" s="275">
        <v>4417</v>
      </c>
      <c r="CV25" s="273">
        <v>33</v>
      </c>
      <c r="CW25" s="274">
        <v>23</v>
      </c>
      <c r="CX25" s="275">
        <v>28</v>
      </c>
      <c r="CY25" s="273">
        <v>2115</v>
      </c>
      <c r="CZ25" s="274">
        <v>2302</v>
      </c>
      <c r="DA25" s="275">
        <v>4417</v>
      </c>
      <c r="DB25" s="273">
        <v>28.6</v>
      </c>
      <c r="DC25" s="274">
        <v>26.3</v>
      </c>
      <c r="DD25" s="275">
        <v>27.4</v>
      </c>
      <c r="DE25" s="273">
        <v>2115</v>
      </c>
      <c r="DF25" s="274">
        <v>2302</v>
      </c>
      <c r="DG25" s="275">
        <v>4417</v>
      </c>
    </row>
    <row r="26" spans="1:111" x14ac:dyDescent="0.35">
      <c r="A26" t="s">
        <v>63</v>
      </c>
      <c r="B26" t="s">
        <v>308</v>
      </c>
      <c r="C26" t="s">
        <v>299</v>
      </c>
      <c r="D26" s="273">
        <v>64</v>
      </c>
      <c r="E26" s="274">
        <v>48</v>
      </c>
      <c r="F26" s="275">
        <v>56</v>
      </c>
      <c r="G26" s="273">
        <v>172</v>
      </c>
      <c r="H26" s="274">
        <v>170</v>
      </c>
      <c r="I26" s="275">
        <v>342</v>
      </c>
      <c r="J26" s="273">
        <v>65</v>
      </c>
      <c r="K26" s="274">
        <v>49</v>
      </c>
      <c r="L26" s="275">
        <v>57</v>
      </c>
      <c r="M26" s="273">
        <v>172</v>
      </c>
      <c r="N26" s="274">
        <v>170</v>
      </c>
      <c r="O26" s="275">
        <v>342</v>
      </c>
      <c r="P26" s="273">
        <v>37.1</v>
      </c>
      <c r="Q26" s="274">
        <v>34.799999999999997</v>
      </c>
      <c r="R26" s="275">
        <v>35.9</v>
      </c>
      <c r="S26" s="273">
        <v>172</v>
      </c>
      <c r="T26" s="274">
        <v>170</v>
      </c>
      <c r="U26" s="275">
        <v>342</v>
      </c>
      <c r="V26" s="273" t="s">
        <v>197</v>
      </c>
      <c r="W26" s="274" t="s">
        <v>197</v>
      </c>
      <c r="X26" s="275" t="s">
        <v>197</v>
      </c>
      <c r="Y26" s="273" t="s">
        <v>197</v>
      </c>
      <c r="Z26" s="274" t="s">
        <v>197</v>
      </c>
      <c r="AA26" s="275">
        <v>8</v>
      </c>
      <c r="AB26" s="273" t="s">
        <v>197</v>
      </c>
      <c r="AC26" s="274" t="s">
        <v>197</v>
      </c>
      <c r="AD26" s="275" t="s">
        <v>197</v>
      </c>
      <c r="AE26" s="273" t="s">
        <v>197</v>
      </c>
      <c r="AF26" s="274" t="s">
        <v>197</v>
      </c>
      <c r="AG26" s="275">
        <v>8</v>
      </c>
      <c r="AH26" s="273">
        <v>40.299999999999997</v>
      </c>
      <c r="AI26" s="274">
        <v>36.799999999999997</v>
      </c>
      <c r="AJ26" s="275">
        <v>38.5</v>
      </c>
      <c r="AK26" s="273" t="s">
        <v>197</v>
      </c>
      <c r="AL26" s="274" t="s">
        <v>197</v>
      </c>
      <c r="AM26" s="275">
        <v>8</v>
      </c>
      <c r="AN26" s="273" t="s">
        <v>197</v>
      </c>
      <c r="AO26" s="274" t="s">
        <v>197</v>
      </c>
      <c r="AP26" s="275" t="s">
        <v>197</v>
      </c>
      <c r="AQ26" s="273" t="s">
        <v>197</v>
      </c>
      <c r="AR26" s="274" t="s">
        <v>197</v>
      </c>
      <c r="AS26" s="275" t="s">
        <v>197</v>
      </c>
      <c r="AT26" s="273" t="s">
        <v>197</v>
      </c>
      <c r="AU26" s="274" t="s">
        <v>197</v>
      </c>
      <c r="AV26" s="275" t="s">
        <v>197</v>
      </c>
      <c r="AW26" s="273" t="s">
        <v>197</v>
      </c>
      <c r="AX26" s="274" t="s">
        <v>197</v>
      </c>
      <c r="AY26" s="275" t="s">
        <v>197</v>
      </c>
      <c r="AZ26" s="273">
        <v>38</v>
      </c>
      <c r="BA26" s="274">
        <v>36</v>
      </c>
      <c r="BB26" s="275">
        <v>37</v>
      </c>
      <c r="BC26" s="273" t="s">
        <v>197</v>
      </c>
      <c r="BD26" s="274" t="s">
        <v>197</v>
      </c>
      <c r="BE26" s="275" t="s">
        <v>197</v>
      </c>
      <c r="BF26" s="273" t="s">
        <v>197</v>
      </c>
      <c r="BG26" s="274" t="s">
        <v>197</v>
      </c>
      <c r="BH26" s="275" t="s">
        <v>197</v>
      </c>
      <c r="BI26" s="273" t="s">
        <v>197</v>
      </c>
      <c r="BJ26" s="274" t="s">
        <v>197</v>
      </c>
      <c r="BK26" s="275">
        <v>5</v>
      </c>
      <c r="BL26" s="273" t="s">
        <v>197</v>
      </c>
      <c r="BM26" s="274" t="s">
        <v>197</v>
      </c>
      <c r="BN26" s="275" t="s">
        <v>197</v>
      </c>
      <c r="BO26" s="273" t="s">
        <v>197</v>
      </c>
      <c r="BP26" s="274" t="s">
        <v>197</v>
      </c>
      <c r="BQ26" s="275">
        <v>5</v>
      </c>
      <c r="BR26" s="273">
        <v>42.3</v>
      </c>
      <c r="BS26" s="274">
        <v>32</v>
      </c>
      <c r="BT26" s="275">
        <v>38.200000000000003</v>
      </c>
      <c r="BU26" s="273" t="s">
        <v>197</v>
      </c>
      <c r="BV26" s="274" t="s">
        <v>197</v>
      </c>
      <c r="BW26" s="275">
        <v>5</v>
      </c>
      <c r="BX26" s="273" t="s">
        <v>191</v>
      </c>
      <c r="BY26" s="274" t="s">
        <v>191</v>
      </c>
      <c r="BZ26" s="275" t="s">
        <v>191</v>
      </c>
      <c r="CA26" s="273">
        <v>0</v>
      </c>
      <c r="CB26" s="274">
        <v>0</v>
      </c>
      <c r="CC26" s="275">
        <v>0</v>
      </c>
      <c r="CD26" s="273" t="s">
        <v>191</v>
      </c>
      <c r="CE26" s="274" t="s">
        <v>191</v>
      </c>
      <c r="CF26" s="275" t="s">
        <v>191</v>
      </c>
      <c r="CG26" s="273">
        <v>0</v>
      </c>
      <c r="CH26" s="274">
        <v>0</v>
      </c>
      <c r="CI26" s="275">
        <v>0</v>
      </c>
      <c r="CJ26" s="273" t="s">
        <v>191</v>
      </c>
      <c r="CK26" s="274" t="s">
        <v>191</v>
      </c>
      <c r="CL26" s="275" t="s">
        <v>191</v>
      </c>
      <c r="CM26" s="273">
        <v>0</v>
      </c>
      <c r="CN26" s="274">
        <v>0</v>
      </c>
      <c r="CO26" s="275">
        <v>0</v>
      </c>
      <c r="CP26" s="273">
        <v>64</v>
      </c>
      <c r="CQ26" s="274">
        <v>49</v>
      </c>
      <c r="CR26" s="275">
        <v>56</v>
      </c>
      <c r="CS26" s="273">
        <v>198</v>
      </c>
      <c r="CT26" s="274">
        <v>195</v>
      </c>
      <c r="CU26" s="275">
        <v>393</v>
      </c>
      <c r="CV26" s="273">
        <v>65</v>
      </c>
      <c r="CW26" s="274">
        <v>50</v>
      </c>
      <c r="CX26" s="275">
        <v>57</v>
      </c>
      <c r="CY26" s="273">
        <v>198</v>
      </c>
      <c r="CZ26" s="274">
        <v>195</v>
      </c>
      <c r="DA26" s="275">
        <v>393</v>
      </c>
      <c r="DB26" s="273">
        <v>37.299999999999997</v>
      </c>
      <c r="DC26" s="274">
        <v>34.799999999999997</v>
      </c>
      <c r="DD26" s="275">
        <v>36.1</v>
      </c>
      <c r="DE26" s="273">
        <v>198</v>
      </c>
      <c r="DF26" s="274">
        <v>195</v>
      </c>
      <c r="DG26" s="275">
        <v>393</v>
      </c>
    </row>
    <row r="27" spans="1:111" x14ac:dyDescent="0.35">
      <c r="A27" t="s">
        <v>61</v>
      </c>
      <c r="B27" t="s">
        <v>306</v>
      </c>
      <c r="C27" t="s">
        <v>299</v>
      </c>
      <c r="D27" s="273">
        <v>44</v>
      </c>
      <c r="E27" s="274">
        <v>29</v>
      </c>
      <c r="F27" s="275">
        <v>36</v>
      </c>
      <c r="G27" s="273">
        <v>932</v>
      </c>
      <c r="H27" s="274">
        <v>946</v>
      </c>
      <c r="I27" s="275">
        <v>1878</v>
      </c>
      <c r="J27" s="273">
        <v>46</v>
      </c>
      <c r="K27" s="274">
        <v>32</v>
      </c>
      <c r="L27" s="275">
        <v>39</v>
      </c>
      <c r="M27" s="273">
        <v>932</v>
      </c>
      <c r="N27" s="274">
        <v>946</v>
      </c>
      <c r="O27" s="275">
        <v>1878</v>
      </c>
      <c r="P27" s="273">
        <v>32.299999999999997</v>
      </c>
      <c r="Q27" s="274">
        <v>29.6</v>
      </c>
      <c r="R27" s="275">
        <v>30.9</v>
      </c>
      <c r="S27" s="273">
        <v>932</v>
      </c>
      <c r="T27" s="274">
        <v>946</v>
      </c>
      <c r="U27" s="275">
        <v>1878</v>
      </c>
      <c r="V27" s="273">
        <v>49</v>
      </c>
      <c r="W27" s="274">
        <v>27</v>
      </c>
      <c r="X27" s="275">
        <v>38</v>
      </c>
      <c r="Y27" s="273">
        <v>219</v>
      </c>
      <c r="Z27" s="274">
        <v>210</v>
      </c>
      <c r="AA27" s="275">
        <v>429</v>
      </c>
      <c r="AB27" s="273">
        <v>52</v>
      </c>
      <c r="AC27" s="274">
        <v>30</v>
      </c>
      <c r="AD27" s="275">
        <v>41</v>
      </c>
      <c r="AE27" s="273">
        <v>219</v>
      </c>
      <c r="AF27" s="274">
        <v>210</v>
      </c>
      <c r="AG27" s="275">
        <v>429</v>
      </c>
      <c r="AH27" s="273">
        <v>33</v>
      </c>
      <c r="AI27" s="274">
        <v>30.5</v>
      </c>
      <c r="AJ27" s="275">
        <v>31.8</v>
      </c>
      <c r="AK27" s="273">
        <v>219</v>
      </c>
      <c r="AL27" s="274">
        <v>210</v>
      </c>
      <c r="AM27" s="275">
        <v>429</v>
      </c>
      <c r="AN27" s="273">
        <v>50</v>
      </c>
      <c r="AO27" s="274">
        <v>30</v>
      </c>
      <c r="AP27" s="275">
        <v>40</v>
      </c>
      <c r="AQ27" s="273">
        <v>245</v>
      </c>
      <c r="AR27" s="274">
        <v>266</v>
      </c>
      <c r="AS27" s="275">
        <v>511</v>
      </c>
      <c r="AT27" s="273">
        <v>54</v>
      </c>
      <c r="AU27" s="274">
        <v>35</v>
      </c>
      <c r="AV27" s="275">
        <v>44</v>
      </c>
      <c r="AW27" s="273">
        <v>245</v>
      </c>
      <c r="AX27" s="274">
        <v>266</v>
      </c>
      <c r="AY27" s="275">
        <v>511</v>
      </c>
      <c r="AZ27" s="273">
        <v>32.700000000000003</v>
      </c>
      <c r="BA27" s="274">
        <v>30</v>
      </c>
      <c r="BB27" s="275">
        <v>31.3</v>
      </c>
      <c r="BC27" s="273">
        <v>245</v>
      </c>
      <c r="BD27" s="274">
        <v>266</v>
      </c>
      <c r="BE27" s="275">
        <v>511</v>
      </c>
      <c r="BF27" s="273">
        <v>45</v>
      </c>
      <c r="BG27" s="274">
        <v>31</v>
      </c>
      <c r="BH27" s="275">
        <v>38</v>
      </c>
      <c r="BI27" s="273">
        <v>174</v>
      </c>
      <c r="BJ27" s="274">
        <v>161</v>
      </c>
      <c r="BK27" s="275">
        <v>335</v>
      </c>
      <c r="BL27" s="273">
        <v>49</v>
      </c>
      <c r="BM27" s="274">
        <v>34</v>
      </c>
      <c r="BN27" s="275">
        <v>42</v>
      </c>
      <c r="BO27" s="273">
        <v>174</v>
      </c>
      <c r="BP27" s="274">
        <v>161</v>
      </c>
      <c r="BQ27" s="275">
        <v>335</v>
      </c>
      <c r="BR27" s="273">
        <v>31.6</v>
      </c>
      <c r="BS27" s="274">
        <v>29.1</v>
      </c>
      <c r="BT27" s="275">
        <v>30.4</v>
      </c>
      <c r="BU27" s="273">
        <v>174</v>
      </c>
      <c r="BV27" s="274">
        <v>161</v>
      </c>
      <c r="BW27" s="275">
        <v>335</v>
      </c>
      <c r="BX27" s="273" t="s">
        <v>197</v>
      </c>
      <c r="BY27" s="274" t="s">
        <v>197</v>
      </c>
      <c r="BZ27" s="275">
        <v>15</v>
      </c>
      <c r="CA27" s="273">
        <v>14</v>
      </c>
      <c r="CB27" s="274">
        <v>6</v>
      </c>
      <c r="CC27" s="275">
        <v>20</v>
      </c>
      <c r="CD27" s="273" t="s">
        <v>197</v>
      </c>
      <c r="CE27" s="274" t="s">
        <v>197</v>
      </c>
      <c r="CF27" s="275">
        <v>15</v>
      </c>
      <c r="CG27" s="273">
        <v>14</v>
      </c>
      <c r="CH27" s="274">
        <v>6</v>
      </c>
      <c r="CI27" s="275">
        <v>20</v>
      </c>
      <c r="CJ27" s="273">
        <v>29.3</v>
      </c>
      <c r="CK27" s="274">
        <v>23.3</v>
      </c>
      <c r="CL27" s="275">
        <v>27.5</v>
      </c>
      <c r="CM27" s="273">
        <v>14</v>
      </c>
      <c r="CN27" s="274">
        <v>6</v>
      </c>
      <c r="CO27" s="275">
        <v>20</v>
      </c>
      <c r="CP27" s="273">
        <v>45</v>
      </c>
      <c r="CQ27" s="274">
        <v>29</v>
      </c>
      <c r="CR27" s="275">
        <v>37</v>
      </c>
      <c r="CS27" s="273">
        <v>1774</v>
      </c>
      <c r="CT27" s="274">
        <v>1771</v>
      </c>
      <c r="CU27" s="275">
        <v>3545</v>
      </c>
      <c r="CV27" s="273">
        <v>48</v>
      </c>
      <c r="CW27" s="274">
        <v>32</v>
      </c>
      <c r="CX27" s="275">
        <v>40</v>
      </c>
      <c r="CY27" s="273">
        <v>1774</v>
      </c>
      <c r="CZ27" s="274">
        <v>1771</v>
      </c>
      <c r="DA27" s="275">
        <v>3545</v>
      </c>
      <c r="DB27" s="273">
        <v>32.200000000000003</v>
      </c>
      <c r="DC27" s="274">
        <v>29.5</v>
      </c>
      <c r="DD27" s="275">
        <v>30.8</v>
      </c>
      <c r="DE27" s="273">
        <v>1774</v>
      </c>
      <c r="DF27" s="274">
        <v>1771</v>
      </c>
      <c r="DG27" s="275">
        <v>3545</v>
      </c>
    </row>
    <row r="28" spans="1:111" x14ac:dyDescent="0.35">
      <c r="A28" t="s">
        <v>68</v>
      </c>
      <c r="B28" t="s">
        <v>313</v>
      </c>
      <c r="C28" t="s">
        <v>309</v>
      </c>
      <c r="D28" s="273">
        <v>62</v>
      </c>
      <c r="E28" s="274">
        <v>43</v>
      </c>
      <c r="F28" s="275">
        <v>52</v>
      </c>
      <c r="G28" s="273">
        <v>824</v>
      </c>
      <c r="H28" s="274">
        <v>898</v>
      </c>
      <c r="I28" s="275">
        <v>1722</v>
      </c>
      <c r="J28" s="273">
        <v>65</v>
      </c>
      <c r="K28" s="274">
        <v>46</v>
      </c>
      <c r="L28" s="275">
        <v>55</v>
      </c>
      <c r="M28" s="273">
        <v>824</v>
      </c>
      <c r="N28" s="274">
        <v>898</v>
      </c>
      <c r="O28" s="275">
        <v>1722</v>
      </c>
      <c r="P28" s="273">
        <v>34.1</v>
      </c>
      <c r="Q28" s="274">
        <v>31.8</v>
      </c>
      <c r="R28" s="275">
        <v>32.9</v>
      </c>
      <c r="S28" s="273">
        <v>824</v>
      </c>
      <c r="T28" s="274">
        <v>898</v>
      </c>
      <c r="U28" s="275">
        <v>1722</v>
      </c>
      <c r="V28" s="273">
        <v>72</v>
      </c>
      <c r="W28" s="274">
        <v>42</v>
      </c>
      <c r="X28" s="275">
        <v>57</v>
      </c>
      <c r="Y28" s="273">
        <v>25</v>
      </c>
      <c r="Z28" s="274">
        <v>24</v>
      </c>
      <c r="AA28" s="275">
        <v>49</v>
      </c>
      <c r="AB28" s="273">
        <v>72</v>
      </c>
      <c r="AC28" s="274">
        <v>42</v>
      </c>
      <c r="AD28" s="275">
        <v>57</v>
      </c>
      <c r="AE28" s="273">
        <v>25</v>
      </c>
      <c r="AF28" s="274">
        <v>24</v>
      </c>
      <c r="AG28" s="275">
        <v>49</v>
      </c>
      <c r="AH28" s="273">
        <v>34.799999999999997</v>
      </c>
      <c r="AI28" s="274">
        <v>32</v>
      </c>
      <c r="AJ28" s="275">
        <v>33.5</v>
      </c>
      <c r="AK28" s="273">
        <v>25</v>
      </c>
      <c r="AL28" s="274">
        <v>24</v>
      </c>
      <c r="AM28" s="275">
        <v>49</v>
      </c>
      <c r="AN28" s="273" t="s">
        <v>197</v>
      </c>
      <c r="AO28" s="274" t="s">
        <v>197</v>
      </c>
      <c r="AP28" s="275">
        <v>31</v>
      </c>
      <c r="AQ28" s="273">
        <v>6</v>
      </c>
      <c r="AR28" s="274">
        <v>10</v>
      </c>
      <c r="AS28" s="275">
        <v>16</v>
      </c>
      <c r="AT28" s="273" t="s">
        <v>197</v>
      </c>
      <c r="AU28" s="274" t="s">
        <v>197</v>
      </c>
      <c r="AV28" s="275">
        <v>31</v>
      </c>
      <c r="AW28" s="273">
        <v>6</v>
      </c>
      <c r="AX28" s="274">
        <v>10</v>
      </c>
      <c r="AY28" s="275">
        <v>16</v>
      </c>
      <c r="AZ28" s="273">
        <v>32.299999999999997</v>
      </c>
      <c r="BA28" s="274">
        <v>27.3</v>
      </c>
      <c r="BB28" s="275">
        <v>29.2</v>
      </c>
      <c r="BC28" s="273">
        <v>6</v>
      </c>
      <c r="BD28" s="274">
        <v>10</v>
      </c>
      <c r="BE28" s="275">
        <v>16</v>
      </c>
      <c r="BF28" s="273" t="s">
        <v>197</v>
      </c>
      <c r="BG28" s="274" t="s">
        <v>197</v>
      </c>
      <c r="BH28" s="275" t="s">
        <v>197</v>
      </c>
      <c r="BI28" s="273" t="s">
        <v>197</v>
      </c>
      <c r="BJ28" s="274" t="s">
        <v>197</v>
      </c>
      <c r="BK28" s="275">
        <v>4</v>
      </c>
      <c r="BL28" s="273" t="s">
        <v>197</v>
      </c>
      <c r="BM28" s="274" t="s">
        <v>197</v>
      </c>
      <c r="BN28" s="275" t="s">
        <v>197</v>
      </c>
      <c r="BO28" s="273" t="s">
        <v>197</v>
      </c>
      <c r="BP28" s="274" t="s">
        <v>197</v>
      </c>
      <c r="BQ28" s="275">
        <v>4</v>
      </c>
      <c r="BR28" s="273">
        <v>34</v>
      </c>
      <c r="BS28" s="274">
        <v>26</v>
      </c>
      <c r="BT28" s="275">
        <v>28</v>
      </c>
      <c r="BU28" s="273" t="s">
        <v>197</v>
      </c>
      <c r="BV28" s="274" t="s">
        <v>197</v>
      </c>
      <c r="BW28" s="275">
        <v>4</v>
      </c>
      <c r="BX28" s="273" t="s">
        <v>197</v>
      </c>
      <c r="BY28" s="274" t="s">
        <v>191</v>
      </c>
      <c r="BZ28" s="275" t="s">
        <v>197</v>
      </c>
      <c r="CA28" s="273" t="s">
        <v>197</v>
      </c>
      <c r="CB28" s="274">
        <v>0</v>
      </c>
      <c r="CC28" s="275" t="s">
        <v>197</v>
      </c>
      <c r="CD28" s="273" t="s">
        <v>197</v>
      </c>
      <c r="CE28" s="274" t="s">
        <v>191</v>
      </c>
      <c r="CF28" s="275" t="s">
        <v>197</v>
      </c>
      <c r="CG28" s="273" t="s">
        <v>197</v>
      </c>
      <c r="CH28" s="274">
        <v>0</v>
      </c>
      <c r="CI28" s="275" t="s">
        <v>197</v>
      </c>
      <c r="CJ28" s="273">
        <v>27</v>
      </c>
      <c r="CK28" s="274" t="s">
        <v>191</v>
      </c>
      <c r="CL28" s="275">
        <v>27</v>
      </c>
      <c r="CM28" s="273" t="s">
        <v>197</v>
      </c>
      <c r="CN28" s="274">
        <v>0</v>
      </c>
      <c r="CO28" s="275" t="s">
        <v>197</v>
      </c>
      <c r="CP28" s="273">
        <v>63</v>
      </c>
      <c r="CQ28" s="274">
        <v>42</v>
      </c>
      <c r="CR28" s="275">
        <v>52</v>
      </c>
      <c r="CS28" s="273">
        <v>890</v>
      </c>
      <c r="CT28" s="274">
        <v>975</v>
      </c>
      <c r="CU28" s="275">
        <v>1865</v>
      </c>
      <c r="CV28" s="273">
        <v>65</v>
      </c>
      <c r="CW28" s="274">
        <v>46</v>
      </c>
      <c r="CX28" s="275">
        <v>55</v>
      </c>
      <c r="CY28" s="273">
        <v>890</v>
      </c>
      <c r="CZ28" s="274">
        <v>975</v>
      </c>
      <c r="DA28" s="275">
        <v>1865</v>
      </c>
      <c r="DB28" s="273">
        <v>34.1</v>
      </c>
      <c r="DC28" s="274">
        <v>31.8</v>
      </c>
      <c r="DD28" s="275">
        <v>32.9</v>
      </c>
      <c r="DE28" s="273">
        <v>890</v>
      </c>
      <c r="DF28" s="274">
        <v>975</v>
      </c>
      <c r="DG28" s="275">
        <v>1865</v>
      </c>
    </row>
    <row r="29" spans="1:111" x14ac:dyDescent="0.35">
      <c r="A29" t="s">
        <v>74</v>
      </c>
      <c r="B29" t="s">
        <v>319</v>
      </c>
      <c r="C29" t="s">
        <v>309</v>
      </c>
      <c r="D29" s="320" t="s">
        <v>416</v>
      </c>
      <c r="E29" s="321" t="s">
        <v>416</v>
      </c>
      <c r="F29" s="322" t="s">
        <v>416</v>
      </c>
      <c r="G29" s="320" t="s">
        <v>416</v>
      </c>
      <c r="H29" s="321" t="s">
        <v>416</v>
      </c>
      <c r="I29" s="322" t="s">
        <v>416</v>
      </c>
      <c r="J29" s="320" t="s">
        <v>416</v>
      </c>
      <c r="K29" s="321" t="s">
        <v>416</v>
      </c>
      <c r="L29" s="322" t="s">
        <v>416</v>
      </c>
      <c r="M29" s="320" t="s">
        <v>416</v>
      </c>
      <c r="N29" s="321" t="s">
        <v>416</v>
      </c>
      <c r="O29" s="322" t="s">
        <v>416</v>
      </c>
      <c r="P29" s="320" t="s">
        <v>416</v>
      </c>
      <c r="Q29" s="321" t="s">
        <v>416</v>
      </c>
      <c r="R29" s="322" t="s">
        <v>416</v>
      </c>
      <c r="S29" s="320" t="s">
        <v>416</v>
      </c>
      <c r="T29" s="321" t="s">
        <v>416</v>
      </c>
      <c r="U29" s="322" t="s">
        <v>416</v>
      </c>
      <c r="V29" s="320" t="s">
        <v>416</v>
      </c>
      <c r="W29" s="321" t="s">
        <v>416</v>
      </c>
      <c r="X29" s="322" t="s">
        <v>416</v>
      </c>
      <c r="Y29" s="320" t="s">
        <v>416</v>
      </c>
      <c r="Z29" s="321" t="s">
        <v>416</v>
      </c>
      <c r="AA29" s="322" t="s">
        <v>416</v>
      </c>
      <c r="AB29" s="320" t="s">
        <v>416</v>
      </c>
      <c r="AC29" s="321" t="s">
        <v>416</v>
      </c>
      <c r="AD29" s="322" t="s">
        <v>416</v>
      </c>
      <c r="AE29" s="320" t="s">
        <v>416</v>
      </c>
      <c r="AF29" s="321" t="s">
        <v>416</v>
      </c>
      <c r="AG29" s="322" t="s">
        <v>416</v>
      </c>
      <c r="AH29" s="320" t="s">
        <v>416</v>
      </c>
      <c r="AI29" s="321" t="s">
        <v>416</v>
      </c>
      <c r="AJ29" s="322" t="s">
        <v>416</v>
      </c>
      <c r="AK29" s="320" t="s">
        <v>416</v>
      </c>
      <c r="AL29" s="321" t="s">
        <v>416</v>
      </c>
      <c r="AM29" s="322" t="s">
        <v>416</v>
      </c>
      <c r="AN29" s="320" t="s">
        <v>416</v>
      </c>
      <c r="AO29" s="321" t="s">
        <v>416</v>
      </c>
      <c r="AP29" s="322" t="s">
        <v>416</v>
      </c>
      <c r="AQ29" s="320" t="s">
        <v>416</v>
      </c>
      <c r="AR29" s="321" t="s">
        <v>416</v>
      </c>
      <c r="AS29" s="322" t="s">
        <v>416</v>
      </c>
      <c r="AT29" s="320" t="s">
        <v>416</v>
      </c>
      <c r="AU29" s="321" t="s">
        <v>416</v>
      </c>
      <c r="AV29" s="322" t="s">
        <v>416</v>
      </c>
      <c r="AW29" s="320" t="s">
        <v>416</v>
      </c>
      <c r="AX29" s="321" t="s">
        <v>416</v>
      </c>
      <c r="AY29" s="322" t="s">
        <v>416</v>
      </c>
      <c r="AZ29" s="320" t="s">
        <v>416</v>
      </c>
      <c r="BA29" s="321" t="s">
        <v>416</v>
      </c>
      <c r="BB29" s="322" t="s">
        <v>416</v>
      </c>
      <c r="BC29" s="320" t="s">
        <v>416</v>
      </c>
      <c r="BD29" s="321" t="s">
        <v>416</v>
      </c>
      <c r="BE29" s="322" t="s">
        <v>416</v>
      </c>
      <c r="BF29" s="320" t="s">
        <v>416</v>
      </c>
      <c r="BG29" s="321" t="s">
        <v>416</v>
      </c>
      <c r="BH29" s="322" t="s">
        <v>416</v>
      </c>
      <c r="BI29" s="320" t="s">
        <v>416</v>
      </c>
      <c r="BJ29" s="321" t="s">
        <v>416</v>
      </c>
      <c r="BK29" s="322" t="s">
        <v>416</v>
      </c>
      <c r="BL29" s="320" t="s">
        <v>416</v>
      </c>
      <c r="BM29" s="321" t="s">
        <v>416</v>
      </c>
      <c r="BN29" s="322" t="s">
        <v>416</v>
      </c>
      <c r="BO29" s="320" t="s">
        <v>416</v>
      </c>
      <c r="BP29" s="321" t="s">
        <v>416</v>
      </c>
      <c r="BQ29" s="322" t="s">
        <v>416</v>
      </c>
      <c r="BR29" s="320" t="s">
        <v>416</v>
      </c>
      <c r="BS29" s="321" t="s">
        <v>416</v>
      </c>
      <c r="BT29" s="322" t="s">
        <v>416</v>
      </c>
      <c r="BU29" s="320" t="s">
        <v>416</v>
      </c>
      <c r="BV29" s="321" t="s">
        <v>416</v>
      </c>
      <c r="BW29" s="322" t="s">
        <v>416</v>
      </c>
      <c r="BX29" s="320" t="s">
        <v>416</v>
      </c>
      <c r="BY29" s="321" t="s">
        <v>416</v>
      </c>
      <c r="BZ29" s="322" t="s">
        <v>416</v>
      </c>
      <c r="CA29" s="320" t="s">
        <v>416</v>
      </c>
      <c r="CB29" s="321" t="s">
        <v>416</v>
      </c>
      <c r="CC29" s="322" t="s">
        <v>416</v>
      </c>
      <c r="CD29" s="320" t="s">
        <v>416</v>
      </c>
      <c r="CE29" s="321" t="s">
        <v>416</v>
      </c>
      <c r="CF29" s="322" t="s">
        <v>416</v>
      </c>
      <c r="CG29" s="320" t="s">
        <v>416</v>
      </c>
      <c r="CH29" s="321" t="s">
        <v>416</v>
      </c>
      <c r="CI29" s="322" t="s">
        <v>416</v>
      </c>
      <c r="CJ29" s="320" t="s">
        <v>416</v>
      </c>
      <c r="CK29" s="321" t="s">
        <v>416</v>
      </c>
      <c r="CL29" s="322" t="s">
        <v>416</v>
      </c>
      <c r="CM29" s="320" t="s">
        <v>416</v>
      </c>
      <c r="CN29" s="321" t="s">
        <v>416</v>
      </c>
      <c r="CO29" s="322" t="s">
        <v>416</v>
      </c>
      <c r="CP29" s="273">
        <v>52</v>
      </c>
      <c r="CQ29" s="274">
        <v>34</v>
      </c>
      <c r="CR29" s="275">
        <v>43</v>
      </c>
      <c r="CS29" s="273">
        <v>1039</v>
      </c>
      <c r="CT29" s="274">
        <v>1116</v>
      </c>
      <c r="CU29" s="275">
        <v>2155</v>
      </c>
      <c r="CV29" s="273">
        <v>54</v>
      </c>
      <c r="CW29" s="274">
        <v>37</v>
      </c>
      <c r="CX29" s="275">
        <v>45</v>
      </c>
      <c r="CY29" s="273">
        <v>1039</v>
      </c>
      <c r="CZ29" s="274">
        <v>1116</v>
      </c>
      <c r="DA29" s="275">
        <v>2155</v>
      </c>
      <c r="DB29" s="273">
        <v>33.799999999999997</v>
      </c>
      <c r="DC29" s="274">
        <v>31.3</v>
      </c>
      <c r="DD29" s="275">
        <v>32.5</v>
      </c>
      <c r="DE29" s="273">
        <v>1039</v>
      </c>
      <c r="DF29" s="274">
        <v>1116</v>
      </c>
      <c r="DG29" s="275">
        <v>2155</v>
      </c>
    </row>
    <row r="30" spans="1:111" x14ac:dyDescent="0.35">
      <c r="A30" t="s">
        <v>73</v>
      </c>
      <c r="B30" t="s">
        <v>318</v>
      </c>
      <c r="C30" t="s">
        <v>309</v>
      </c>
      <c r="D30" s="273">
        <v>60</v>
      </c>
      <c r="E30" s="274">
        <v>42</v>
      </c>
      <c r="F30" s="275">
        <v>51</v>
      </c>
      <c r="G30" s="273">
        <v>1244</v>
      </c>
      <c r="H30" s="274">
        <v>1250</v>
      </c>
      <c r="I30" s="275">
        <v>2494</v>
      </c>
      <c r="J30" s="273">
        <v>63</v>
      </c>
      <c r="K30" s="274">
        <v>46</v>
      </c>
      <c r="L30" s="275">
        <v>54</v>
      </c>
      <c r="M30" s="273">
        <v>1244</v>
      </c>
      <c r="N30" s="274">
        <v>1250</v>
      </c>
      <c r="O30" s="275">
        <v>2494</v>
      </c>
      <c r="P30" s="273">
        <v>35</v>
      </c>
      <c r="Q30" s="274">
        <v>32.200000000000003</v>
      </c>
      <c r="R30" s="275">
        <v>33.6</v>
      </c>
      <c r="S30" s="273">
        <v>1244</v>
      </c>
      <c r="T30" s="274">
        <v>1250</v>
      </c>
      <c r="U30" s="275">
        <v>2494</v>
      </c>
      <c r="V30" s="273">
        <v>59</v>
      </c>
      <c r="W30" s="274">
        <v>46</v>
      </c>
      <c r="X30" s="275">
        <v>53</v>
      </c>
      <c r="Y30" s="273">
        <v>76</v>
      </c>
      <c r="Z30" s="274">
        <v>76</v>
      </c>
      <c r="AA30" s="275">
        <v>152</v>
      </c>
      <c r="AB30" s="273">
        <v>62</v>
      </c>
      <c r="AC30" s="274">
        <v>49</v>
      </c>
      <c r="AD30" s="275">
        <v>55</v>
      </c>
      <c r="AE30" s="273">
        <v>76</v>
      </c>
      <c r="AF30" s="274">
        <v>76</v>
      </c>
      <c r="AG30" s="275">
        <v>152</v>
      </c>
      <c r="AH30" s="273">
        <v>35</v>
      </c>
      <c r="AI30" s="274">
        <v>32.5</v>
      </c>
      <c r="AJ30" s="275">
        <v>33.700000000000003</v>
      </c>
      <c r="AK30" s="273">
        <v>76</v>
      </c>
      <c r="AL30" s="274">
        <v>76</v>
      </c>
      <c r="AM30" s="275">
        <v>152</v>
      </c>
      <c r="AN30" s="273">
        <v>44</v>
      </c>
      <c r="AO30" s="274">
        <v>35</v>
      </c>
      <c r="AP30" s="275">
        <v>39</v>
      </c>
      <c r="AQ30" s="273">
        <v>227</v>
      </c>
      <c r="AR30" s="274">
        <v>247</v>
      </c>
      <c r="AS30" s="275">
        <v>474</v>
      </c>
      <c r="AT30" s="273">
        <v>48</v>
      </c>
      <c r="AU30" s="274">
        <v>38</v>
      </c>
      <c r="AV30" s="275">
        <v>43</v>
      </c>
      <c r="AW30" s="273">
        <v>227</v>
      </c>
      <c r="AX30" s="274">
        <v>247</v>
      </c>
      <c r="AY30" s="275">
        <v>474</v>
      </c>
      <c r="AZ30" s="273">
        <v>30.9</v>
      </c>
      <c r="BA30" s="274">
        <v>28.7</v>
      </c>
      <c r="BB30" s="275">
        <v>29.8</v>
      </c>
      <c r="BC30" s="273">
        <v>227</v>
      </c>
      <c r="BD30" s="274">
        <v>247</v>
      </c>
      <c r="BE30" s="275">
        <v>474</v>
      </c>
      <c r="BF30" s="273">
        <v>51</v>
      </c>
      <c r="BG30" s="274">
        <v>37</v>
      </c>
      <c r="BH30" s="275">
        <v>44</v>
      </c>
      <c r="BI30" s="273">
        <v>43</v>
      </c>
      <c r="BJ30" s="274">
        <v>43</v>
      </c>
      <c r="BK30" s="275">
        <v>86</v>
      </c>
      <c r="BL30" s="273">
        <v>60</v>
      </c>
      <c r="BM30" s="274">
        <v>42</v>
      </c>
      <c r="BN30" s="275">
        <v>51</v>
      </c>
      <c r="BO30" s="273">
        <v>43</v>
      </c>
      <c r="BP30" s="274">
        <v>43</v>
      </c>
      <c r="BQ30" s="275">
        <v>86</v>
      </c>
      <c r="BR30" s="273">
        <v>34.5</v>
      </c>
      <c r="BS30" s="274">
        <v>30.2</v>
      </c>
      <c r="BT30" s="275">
        <v>32.299999999999997</v>
      </c>
      <c r="BU30" s="273">
        <v>43</v>
      </c>
      <c r="BV30" s="274">
        <v>43</v>
      </c>
      <c r="BW30" s="275">
        <v>86</v>
      </c>
      <c r="BX30" s="273">
        <v>45</v>
      </c>
      <c r="BY30" s="274">
        <v>38</v>
      </c>
      <c r="BZ30" s="275">
        <v>42</v>
      </c>
      <c r="CA30" s="273">
        <v>11</v>
      </c>
      <c r="CB30" s="274">
        <v>8</v>
      </c>
      <c r="CC30" s="275">
        <v>19</v>
      </c>
      <c r="CD30" s="273">
        <v>45</v>
      </c>
      <c r="CE30" s="274">
        <v>38</v>
      </c>
      <c r="CF30" s="275">
        <v>42</v>
      </c>
      <c r="CG30" s="273">
        <v>11</v>
      </c>
      <c r="CH30" s="274">
        <v>8</v>
      </c>
      <c r="CI30" s="275">
        <v>19</v>
      </c>
      <c r="CJ30" s="273">
        <v>31.7</v>
      </c>
      <c r="CK30" s="274">
        <v>30.3</v>
      </c>
      <c r="CL30" s="275">
        <v>31.1</v>
      </c>
      <c r="CM30" s="273">
        <v>11</v>
      </c>
      <c r="CN30" s="274">
        <v>8</v>
      </c>
      <c r="CO30" s="275">
        <v>19</v>
      </c>
      <c r="CP30" s="273">
        <v>57</v>
      </c>
      <c r="CQ30" s="274">
        <v>40</v>
      </c>
      <c r="CR30" s="275">
        <v>48</v>
      </c>
      <c r="CS30" s="273">
        <v>1664</v>
      </c>
      <c r="CT30" s="274">
        <v>1696</v>
      </c>
      <c r="CU30" s="275">
        <v>3360</v>
      </c>
      <c r="CV30" s="273">
        <v>60</v>
      </c>
      <c r="CW30" s="274">
        <v>44</v>
      </c>
      <c r="CX30" s="275">
        <v>52</v>
      </c>
      <c r="CY30" s="273">
        <v>1664</v>
      </c>
      <c r="CZ30" s="274">
        <v>1696</v>
      </c>
      <c r="DA30" s="275">
        <v>3360</v>
      </c>
      <c r="DB30" s="273">
        <v>34.200000000000003</v>
      </c>
      <c r="DC30" s="274">
        <v>31.4</v>
      </c>
      <c r="DD30" s="275">
        <v>32.799999999999997</v>
      </c>
      <c r="DE30" s="273">
        <v>1664</v>
      </c>
      <c r="DF30" s="274">
        <v>1696</v>
      </c>
      <c r="DG30" s="275">
        <v>3360</v>
      </c>
    </row>
    <row r="31" spans="1:111" x14ac:dyDescent="0.35">
      <c r="A31" t="s">
        <v>148</v>
      </c>
      <c r="B31" t="s">
        <v>393</v>
      </c>
      <c r="C31" t="s">
        <v>392</v>
      </c>
      <c r="D31" s="273">
        <v>60</v>
      </c>
      <c r="E31" s="274">
        <v>39</v>
      </c>
      <c r="F31" s="275">
        <v>49</v>
      </c>
      <c r="G31" s="273">
        <v>768</v>
      </c>
      <c r="H31" s="274">
        <v>815</v>
      </c>
      <c r="I31" s="275">
        <v>1583</v>
      </c>
      <c r="J31" s="273">
        <v>61</v>
      </c>
      <c r="K31" s="274">
        <v>42</v>
      </c>
      <c r="L31" s="275">
        <v>51</v>
      </c>
      <c r="M31" s="273">
        <v>768</v>
      </c>
      <c r="N31" s="274">
        <v>815</v>
      </c>
      <c r="O31" s="275">
        <v>1583</v>
      </c>
      <c r="P31" s="273">
        <v>35</v>
      </c>
      <c r="Q31" s="274">
        <v>32.200000000000003</v>
      </c>
      <c r="R31" s="275">
        <v>33.5</v>
      </c>
      <c r="S31" s="273">
        <v>768</v>
      </c>
      <c r="T31" s="274">
        <v>815</v>
      </c>
      <c r="U31" s="275">
        <v>1583</v>
      </c>
      <c r="V31" s="273">
        <v>58</v>
      </c>
      <c r="W31" s="274">
        <v>46</v>
      </c>
      <c r="X31" s="275">
        <v>52</v>
      </c>
      <c r="Y31" s="273">
        <v>43</v>
      </c>
      <c r="Z31" s="274">
        <v>48</v>
      </c>
      <c r="AA31" s="275">
        <v>91</v>
      </c>
      <c r="AB31" s="273">
        <v>60</v>
      </c>
      <c r="AC31" s="274">
        <v>54</v>
      </c>
      <c r="AD31" s="275">
        <v>57</v>
      </c>
      <c r="AE31" s="273">
        <v>43</v>
      </c>
      <c r="AF31" s="274">
        <v>48</v>
      </c>
      <c r="AG31" s="275">
        <v>91</v>
      </c>
      <c r="AH31" s="273">
        <v>35.299999999999997</v>
      </c>
      <c r="AI31" s="274">
        <v>32.299999999999997</v>
      </c>
      <c r="AJ31" s="275">
        <v>33.700000000000003</v>
      </c>
      <c r="AK31" s="273">
        <v>43</v>
      </c>
      <c r="AL31" s="274">
        <v>48</v>
      </c>
      <c r="AM31" s="275">
        <v>91</v>
      </c>
      <c r="AN31" s="273" t="s">
        <v>197</v>
      </c>
      <c r="AO31" s="274" t="s">
        <v>197</v>
      </c>
      <c r="AP31" s="275" t="s">
        <v>197</v>
      </c>
      <c r="AQ31" s="273" t="s">
        <v>197</v>
      </c>
      <c r="AR31" s="274" t="s">
        <v>197</v>
      </c>
      <c r="AS31" s="275" t="s">
        <v>197</v>
      </c>
      <c r="AT31" s="273" t="s">
        <v>197</v>
      </c>
      <c r="AU31" s="274" t="s">
        <v>197</v>
      </c>
      <c r="AV31" s="275" t="s">
        <v>197</v>
      </c>
      <c r="AW31" s="273" t="s">
        <v>197</v>
      </c>
      <c r="AX31" s="274" t="s">
        <v>197</v>
      </c>
      <c r="AY31" s="275" t="s">
        <v>197</v>
      </c>
      <c r="AZ31" s="273">
        <v>31.7</v>
      </c>
      <c r="BA31" s="274">
        <v>27.7</v>
      </c>
      <c r="BB31" s="275">
        <v>29.7</v>
      </c>
      <c r="BC31" s="273" t="s">
        <v>197</v>
      </c>
      <c r="BD31" s="274" t="s">
        <v>197</v>
      </c>
      <c r="BE31" s="275" t="s">
        <v>197</v>
      </c>
      <c r="BF31" s="273" t="s">
        <v>197</v>
      </c>
      <c r="BG31" s="274" t="s">
        <v>197</v>
      </c>
      <c r="BH31" s="275">
        <v>45</v>
      </c>
      <c r="BI31" s="273">
        <v>8</v>
      </c>
      <c r="BJ31" s="274">
        <v>3</v>
      </c>
      <c r="BK31" s="275">
        <v>11</v>
      </c>
      <c r="BL31" s="273" t="s">
        <v>197</v>
      </c>
      <c r="BM31" s="274" t="s">
        <v>197</v>
      </c>
      <c r="BN31" s="275">
        <v>55</v>
      </c>
      <c r="BO31" s="273">
        <v>8</v>
      </c>
      <c r="BP31" s="274">
        <v>3</v>
      </c>
      <c r="BQ31" s="275">
        <v>11</v>
      </c>
      <c r="BR31" s="273">
        <v>34.5</v>
      </c>
      <c r="BS31" s="274">
        <v>27</v>
      </c>
      <c r="BT31" s="275">
        <v>32.5</v>
      </c>
      <c r="BU31" s="273">
        <v>8</v>
      </c>
      <c r="BV31" s="274">
        <v>3</v>
      </c>
      <c r="BW31" s="275">
        <v>11</v>
      </c>
      <c r="BX31" s="273" t="s">
        <v>197</v>
      </c>
      <c r="BY31" s="274" t="s">
        <v>197</v>
      </c>
      <c r="BZ31" s="275">
        <v>100</v>
      </c>
      <c r="CA31" s="273" t="s">
        <v>197</v>
      </c>
      <c r="CB31" s="274" t="s">
        <v>197</v>
      </c>
      <c r="CC31" s="275">
        <v>3</v>
      </c>
      <c r="CD31" s="273" t="s">
        <v>197</v>
      </c>
      <c r="CE31" s="274" t="s">
        <v>197</v>
      </c>
      <c r="CF31" s="275">
        <v>100</v>
      </c>
      <c r="CG31" s="273" t="s">
        <v>197</v>
      </c>
      <c r="CH31" s="274" t="s">
        <v>197</v>
      </c>
      <c r="CI31" s="275">
        <v>3</v>
      </c>
      <c r="CJ31" s="273">
        <v>47</v>
      </c>
      <c r="CK31" s="274">
        <v>41.5</v>
      </c>
      <c r="CL31" s="275">
        <v>43.3</v>
      </c>
      <c r="CM31" s="273" t="s">
        <v>197</v>
      </c>
      <c r="CN31" s="274" t="s">
        <v>197</v>
      </c>
      <c r="CO31" s="275">
        <v>3</v>
      </c>
      <c r="CP31" s="273">
        <v>59</v>
      </c>
      <c r="CQ31" s="274">
        <v>38</v>
      </c>
      <c r="CR31" s="275">
        <v>48</v>
      </c>
      <c r="CS31" s="273">
        <v>897</v>
      </c>
      <c r="CT31" s="274">
        <v>925</v>
      </c>
      <c r="CU31" s="275">
        <v>1822</v>
      </c>
      <c r="CV31" s="273">
        <v>60</v>
      </c>
      <c r="CW31" s="274">
        <v>42</v>
      </c>
      <c r="CX31" s="275">
        <v>51</v>
      </c>
      <c r="CY31" s="273">
        <v>897</v>
      </c>
      <c r="CZ31" s="274">
        <v>925</v>
      </c>
      <c r="DA31" s="275">
        <v>1822</v>
      </c>
      <c r="DB31" s="273">
        <v>35</v>
      </c>
      <c r="DC31" s="274">
        <v>32</v>
      </c>
      <c r="DD31" s="275">
        <v>33.5</v>
      </c>
      <c r="DE31" s="273">
        <v>897</v>
      </c>
      <c r="DF31" s="274">
        <v>925</v>
      </c>
      <c r="DG31" s="275">
        <v>1822</v>
      </c>
    </row>
    <row r="32" spans="1:111" x14ac:dyDescent="0.35">
      <c r="A32" t="s">
        <v>150</v>
      </c>
      <c r="B32" t="s">
        <v>182</v>
      </c>
      <c r="C32" t="s">
        <v>392</v>
      </c>
      <c r="D32" s="273">
        <v>56</v>
      </c>
      <c r="E32" s="274">
        <v>43</v>
      </c>
      <c r="F32" s="275">
        <v>50</v>
      </c>
      <c r="G32" s="273">
        <v>1716</v>
      </c>
      <c r="H32" s="274">
        <v>1656</v>
      </c>
      <c r="I32" s="275">
        <v>3372</v>
      </c>
      <c r="J32" s="273">
        <v>59</v>
      </c>
      <c r="K32" s="274">
        <v>46</v>
      </c>
      <c r="L32" s="275">
        <v>53</v>
      </c>
      <c r="M32" s="273">
        <v>1716</v>
      </c>
      <c r="N32" s="274">
        <v>1656</v>
      </c>
      <c r="O32" s="275">
        <v>3372</v>
      </c>
      <c r="P32" s="273">
        <v>34.6</v>
      </c>
      <c r="Q32" s="274">
        <v>32.6</v>
      </c>
      <c r="R32" s="275">
        <v>33.6</v>
      </c>
      <c r="S32" s="273">
        <v>1716</v>
      </c>
      <c r="T32" s="274">
        <v>1656</v>
      </c>
      <c r="U32" s="275">
        <v>3372</v>
      </c>
      <c r="V32" s="273">
        <v>52</v>
      </c>
      <c r="W32" s="274">
        <v>31</v>
      </c>
      <c r="X32" s="275">
        <v>42</v>
      </c>
      <c r="Y32" s="273">
        <v>206</v>
      </c>
      <c r="Z32" s="274">
        <v>199</v>
      </c>
      <c r="AA32" s="275">
        <v>405</v>
      </c>
      <c r="AB32" s="273">
        <v>55</v>
      </c>
      <c r="AC32" s="274">
        <v>37</v>
      </c>
      <c r="AD32" s="275">
        <v>46</v>
      </c>
      <c r="AE32" s="273">
        <v>206</v>
      </c>
      <c r="AF32" s="274">
        <v>199</v>
      </c>
      <c r="AG32" s="275">
        <v>405</v>
      </c>
      <c r="AH32" s="273">
        <v>34.5</v>
      </c>
      <c r="AI32" s="274">
        <v>30.8</v>
      </c>
      <c r="AJ32" s="275">
        <v>32.700000000000003</v>
      </c>
      <c r="AK32" s="273">
        <v>206</v>
      </c>
      <c r="AL32" s="274">
        <v>199</v>
      </c>
      <c r="AM32" s="275">
        <v>405</v>
      </c>
      <c r="AN32" s="273">
        <v>39</v>
      </c>
      <c r="AO32" s="274">
        <v>25</v>
      </c>
      <c r="AP32" s="275">
        <v>32</v>
      </c>
      <c r="AQ32" s="273">
        <v>164</v>
      </c>
      <c r="AR32" s="274">
        <v>189</v>
      </c>
      <c r="AS32" s="275">
        <v>353</v>
      </c>
      <c r="AT32" s="273">
        <v>43</v>
      </c>
      <c r="AU32" s="274">
        <v>31</v>
      </c>
      <c r="AV32" s="275">
        <v>36</v>
      </c>
      <c r="AW32" s="273">
        <v>164</v>
      </c>
      <c r="AX32" s="274">
        <v>189</v>
      </c>
      <c r="AY32" s="275">
        <v>353</v>
      </c>
      <c r="AZ32" s="273">
        <v>30.8</v>
      </c>
      <c r="BA32" s="274">
        <v>28.7</v>
      </c>
      <c r="BB32" s="275">
        <v>29.7</v>
      </c>
      <c r="BC32" s="273">
        <v>164</v>
      </c>
      <c r="BD32" s="274">
        <v>189</v>
      </c>
      <c r="BE32" s="275">
        <v>353</v>
      </c>
      <c r="BF32" s="273">
        <v>38</v>
      </c>
      <c r="BG32" s="274">
        <v>26</v>
      </c>
      <c r="BH32" s="275">
        <v>32</v>
      </c>
      <c r="BI32" s="273">
        <v>250</v>
      </c>
      <c r="BJ32" s="274">
        <v>247</v>
      </c>
      <c r="BK32" s="275">
        <v>497</v>
      </c>
      <c r="BL32" s="273">
        <v>46</v>
      </c>
      <c r="BM32" s="274">
        <v>37</v>
      </c>
      <c r="BN32" s="275">
        <v>41</v>
      </c>
      <c r="BO32" s="273">
        <v>250</v>
      </c>
      <c r="BP32" s="274">
        <v>247</v>
      </c>
      <c r="BQ32" s="275">
        <v>497</v>
      </c>
      <c r="BR32" s="273">
        <v>31.9</v>
      </c>
      <c r="BS32" s="274">
        <v>29</v>
      </c>
      <c r="BT32" s="275">
        <v>30.4</v>
      </c>
      <c r="BU32" s="273">
        <v>250</v>
      </c>
      <c r="BV32" s="274">
        <v>247</v>
      </c>
      <c r="BW32" s="275">
        <v>497</v>
      </c>
      <c r="BX32" s="273" t="s">
        <v>197</v>
      </c>
      <c r="BY32" s="274" t="s">
        <v>197</v>
      </c>
      <c r="BZ32" s="275">
        <v>53</v>
      </c>
      <c r="CA32" s="273">
        <v>5</v>
      </c>
      <c r="CB32" s="274">
        <v>14</v>
      </c>
      <c r="CC32" s="275">
        <v>19</v>
      </c>
      <c r="CD32" s="273" t="s">
        <v>197</v>
      </c>
      <c r="CE32" s="274" t="s">
        <v>197</v>
      </c>
      <c r="CF32" s="275">
        <v>68</v>
      </c>
      <c r="CG32" s="273">
        <v>5</v>
      </c>
      <c r="CH32" s="274">
        <v>14</v>
      </c>
      <c r="CI32" s="275">
        <v>19</v>
      </c>
      <c r="CJ32" s="273">
        <v>37</v>
      </c>
      <c r="CK32" s="274">
        <v>32.299999999999997</v>
      </c>
      <c r="CL32" s="275">
        <v>33.5</v>
      </c>
      <c r="CM32" s="273">
        <v>5</v>
      </c>
      <c r="CN32" s="274">
        <v>14</v>
      </c>
      <c r="CO32" s="275">
        <v>19</v>
      </c>
      <c r="CP32" s="273">
        <v>53</v>
      </c>
      <c r="CQ32" s="274">
        <v>38</v>
      </c>
      <c r="CR32" s="275">
        <v>46</v>
      </c>
      <c r="CS32" s="273">
        <v>2569</v>
      </c>
      <c r="CT32" s="274">
        <v>2589</v>
      </c>
      <c r="CU32" s="275">
        <v>5158</v>
      </c>
      <c r="CV32" s="273">
        <v>56</v>
      </c>
      <c r="CW32" s="274">
        <v>43</v>
      </c>
      <c r="CX32" s="275">
        <v>50</v>
      </c>
      <c r="CY32" s="273">
        <v>2569</v>
      </c>
      <c r="CZ32" s="274">
        <v>2589</v>
      </c>
      <c r="DA32" s="275">
        <v>5158</v>
      </c>
      <c r="DB32" s="273">
        <v>34.1</v>
      </c>
      <c r="DC32" s="274">
        <v>31.7</v>
      </c>
      <c r="DD32" s="275">
        <v>32.9</v>
      </c>
      <c r="DE32" s="273">
        <v>2569</v>
      </c>
      <c r="DF32" s="274">
        <v>2589</v>
      </c>
      <c r="DG32" s="275">
        <v>5158</v>
      </c>
    </row>
    <row r="33" spans="1:111" x14ac:dyDescent="0.35">
      <c r="A33" t="s">
        <v>156</v>
      </c>
      <c r="B33" t="s">
        <v>400</v>
      </c>
      <c r="C33" t="s">
        <v>392</v>
      </c>
      <c r="D33" s="273">
        <v>70</v>
      </c>
      <c r="E33" s="274">
        <v>55</v>
      </c>
      <c r="F33" s="275">
        <v>62</v>
      </c>
      <c r="G33" s="273">
        <v>1001</v>
      </c>
      <c r="H33" s="274">
        <v>1167</v>
      </c>
      <c r="I33" s="275">
        <v>2168</v>
      </c>
      <c r="J33" s="273">
        <v>71</v>
      </c>
      <c r="K33" s="274">
        <v>57</v>
      </c>
      <c r="L33" s="275">
        <v>63</v>
      </c>
      <c r="M33" s="273">
        <v>1001</v>
      </c>
      <c r="N33" s="274">
        <v>1167</v>
      </c>
      <c r="O33" s="275">
        <v>2168</v>
      </c>
      <c r="P33" s="273">
        <v>35.1</v>
      </c>
      <c r="Q33" s="274">
        <v>33.5</v>
      </c>
      <c r="R33" s="275">
        <v>34.299999999999997</v>
      </c>
      <c r="S33" s="273">
        <v>1001</v>
      </c>
      <c r="T33" s="274">
        <v>1167</v>
      </c>
      <c r="U33" s="275">
        <v>2168</v>
      </c>
      <c r="V33" s="273">
        <v>90</v>
      </c>
      <c r="W33" s="274">
        <v>60</v>
      </c>
      <c r="X33" s="275">
        <v>71</v>
      </c>
      <c r="Y33" s="273">
        <v>31</v>
      </c>
      <c r="Z33" s="274">
        <v>53</v>
      </c>
      <c r="AA33" s="275">
        <v>84</v>
      </c>
      <c r="AB33" s="273">
        <v>90</v>
      </c>
      <c r="AC33" s="274">
        <v>62</v>
      </c>
      <c r="AD33" s="275">
        <v>73</v>
      </c>
      <c r="AE33" s="273">
        <v>31</v>
      </c>
      <c r="AF33" s="274">
        <v>53</v>
      </c>
      <c r="AG33" s="275">
        <v>84</v>
      </c>
      <c r="AH33" s="273">
        <v>36.700000000000003</v>
      </c>
      <c r="AI33" s="274">
        <v>34.299999999999997</v>
      </c>
      <c r="AJ33" s="275">
        <v>35.200000000000003</v>
      </c>
      <c r="AK33" s="273">
        <v>31</v>
      </c>
      <c r="AL33" s="274">
        <v>53</v>
      </c>
      <c r="AM33" s="275">
        <v>84</v>
      </c>
      <c r="AN33" s="273" t="s">
        <v>197</v>
      </c>
      <c r="AO33" s="274" t="s">
        <v>197</v>
      </c>
      <c r="AP33" s="275">
        <v>78</v>
      </c>
      <c r="AQ33" s="273">
        <v>17</v>
      </c>
      <c r="AR33" s="274">
        <v>15</v>
      </c>
      <c r="AS33" s="275">
        <v>32</v>
      </c>
      <c r="AT33" s="273" t="s">
        <v>197</v>
      </c>
      <c r="AU33" s="274" t="s">
        <v>197</v>
      </c>
      <c r="AV33" s="275">
        <v>81</v>
      </c>
      <c r="AW33" s="273">
        <v>17</v>
      </c>
      <c r="AX33" s="274">
        <v>15</v>
      </c>
      <c r="AY33" s="275">
        <v>32</v>
      </c>
      <c r="AZ33" s="273">
        <v>34.6</v>
      </c>
      <c r="BA33" s="274">
        <v>33.799999999999997</v>
      </c>
      <c r="BB33" s="275">
        <v>34.200000000000003</v>
      </c>
      <c r="BC33" s="273">
        <v>17</v>
      </c>
      <c r="BD33" s="274">
        <v>15</v>
      </c>
      <c r="BE33" s="275">
        <v>32</v>
      </c>
      <c r="BF33" s="273" t="s">
        <v>197</v>
      </c>
      <c r="BG33" s="274" t="s">
        <v>197</v>
      </c>
      <c r="BH33" s="275">
        <v>100</v>
      </c>
      <c r="BI33" s="273" t="s">
        <v>197</v>
      </c>
      <c r="BJ33" s="274" t="s">
        <v>197</v>
      </c>
      <c r="BK33" s="275">
        <v>6</v>
      </c>
      <c r="BL33" s="273" t="s">
        <v>197</v>
      </c>
      <c r="BM33" s="274" t="s">
        <v>197</v>
      </c>
      <c r="BN33" s="275">
        <v>100</v>
      </c>
      <c r="BO33" s="273" t="s">
        <v>197</v>
      </c>
      <c r="BP33" s="274" t="s">
        <v>197</v>
      </c>
      <c r="BQ33" s="275">
        <v>6</v>
      </c>
      <c r="BR33" s="273">
        <v>36</v>
      </c>
      <c r="BS33" s="274">
        <v>34</v>
      </c>
      <c r="BT33" s="275">
        <v>34.700000000000003</v>
      </c>
      <c r="BU33" s="273" t="s">
        <v>197</v>
      </c>
      <c r="BV33" s="274" t="s">
        <v>197</v>
      </c>
      <c r="BW33" s="275">
        <v>6</v>
      </c>
      <c r="BX33" s="273" t="s">
        <v>197</v>
      </c>
      <c r="BY33" s="274" t="s">
        <v>197</v>
      </c>
      <c r="BZ33" s="275">
        <v>50</v>
      </c>
      <c r="CA33" s="273">
        <v>3</v>
      </c>
      <c r="CB33" s="274">
        <v>3</v>
      </c>
      <c r="CC33" s="275">
        <v>6</v>
      </c>
      <c r="CD33" s="273" t="s">
        <v>197</v>
      </c>
      <c r="CE33" s="274" t="s">
        <v>197</v>
      </c>
      <c r="CF33" s="275">
        <v>50</v>
      </c>
      <c r="CG33" s="273">
        <v>3</v>
      </c>
      <c r="CH33" s="274">
        <v>3</v>
      </c>
      <c r="CI33" s="275">
        <v>6</v>
      </c>
      <c r="CJ33" s="273">
        <v>32.299999999999997</v>
      </c>
      <c r="CK33" s="274">
        <v>35.299999999999997</v>
      </c>
      <c r="CL33" s="275">
        <v>33.799999999999997</v>
      </c>
      <c r="CM33" s="273">
        <v>3</v>
      </c>
      <c r="CN33" s="274">
        <v>3</v>
      </c>
      <c r="CO33" s="275">
        <v>6</v>
      </c>
      <c r="CP33" s="273">
        <v>71</v>
      </c>
      <c r="CQ33" s="274">
        <v>55</v>
      </c>
      <c r="CR33" s="275">
        <v>62</v>
      </c>
      <c r="CS33" s="273">
        <v>1090</v>
      </c>
      <c r="CT33" s="274">
        <v>1289</v>
      </c>
      <c r="CU33" s="275">
        <v>2379</v>
      </c>
      <c r="CV33" s="273">
        <v>72</v>
      </c>
      <c r="CW33" s="274">
        <v>57</v>
      </c>
      <c r="CX33" s="275">
        <v>64</v>
      </c>
      <c r="CY33" s="273">
        <v>1090</v>
      </c>
      <c r="CZ33" s="274">
        <v>1289</v>
      </c>
      <c r="DA33" s="275">
        <v>2379</v>
      </c>
      <c r="DB33" s="273">
        <v>35.1</v>
      </c>
      <c r="DC33" s="274">
        <v>33.5</v>
      </c>
      <c r="DD33" s="275">
        <v>34.200000000000003</v>
      </c>
      <c r="DE33" s="273">
        <v>1090</v>
      </c>
      <c r="DF33" s="274">
        <v>1289</v>
      </c>
      <c r="DG33" s="275">
        <v>2379</v>
      </c>
    </row>
    <row r="34" spans="1:111" x14ac:dyDescent="0.35">
      <c r="A34" t="s">
        <v>160</v>
      </c>
      <c r="B34" t="s">
        <v>404</v>
      </c>
      <c r="C34" t="s">
        <v>392</v>
      </c>
      <c r="D34" s="273">
        <v>73</v>
      </c>
      <c r="E34" s="274">
        <v>53</v>
      </c>
      <c r="F34" s="275">
        <v>63</v>
      </c>
      <c r="G34" s="273">
        <v>1417</v>
      </c>
      <c r="H34" s="274">
        <v>1492</v>
      </c>
      <c r="I34" s="275">
        <v>2909</v>
      </c>
      <c r="J34" s="273">
        <v>77</v>
      </c>
      <c r="K34" s="274">
        <v>59</v>
      </c>
      <c r="L34" s="275">
        <v>68</v>
      </c>
      <c r="M34" s="273">
        <v>1417</v>
      </c>
      <c r="N34" s="274">
        <v>1492</v>
      </c>
      <c r="O34" s="275">
        <v>2909</v>
      </c>
      <c r="P34" s="273">
        <v>35.5</v>
      </c>
      <c r="Q34" s="274">
        <v>33</v>
      </c>
      <c r="R34" s="275">
        <v>34.200000000000003</v>
      </c>
      <c r="S34" s="273">
        <v>1417</v>
      </c>
      <c r="T34" s="274">
        <v>1492</v>
      </c>
      <c r="U34" s="275">
        <v>2909</v>
      </c>
      <c r="V34" s="273">
        <v>73</v>
      </c>
      <c r="W34" s="274">
        <v>52</v>
      </c>
      <c r="X34" s="275">
        <v>62</v>
      </c>
      <c r="Y34" s="273">
        <v>78</v>
      </c>
      <c r="Z34" s="274">
        <v>85</v>
      </c>
      <c r="AA34" s="275">
        <v>163</v>
      </c>
      <c r="AB34" s="273">
        <v>79</v>
      </c>
      <c r="AC34" s="274">
        <v>59</v>
      </c>
      <c r="AD34" s="275">
        <v>69</v>
      </c>
      <c r="AE34" s="273">
        <v>78</v>
      </c>
      <c r="AF34" s="274">
        <v>85</v>
      </c>
      <c r="AG34" s="275">
        <v>163</v>
      </c>
      <c r="AH34" s="273">
        <v>35.5</v>
      </c>
      <c r="AI34" s="274">
        <v>33.200000000000003</v>
      </c>
      <c r="AJ34" s="275">
        <v>34.299999999999997</v>
      </c>
      <c r="AK34" s="273">
        <v>78</v>
      </c>
      <c r="AL34" s="274">
        <v>85</v>
      </c>
      <c r="AM34" s="275">
        <v>163</v>
      </c>
      <c r="AN34" s="273">
        <v>67</v>
      </c>
      <c r="AO34" s="274">
        <v>51</v>
      </c>
      <c r="AP34" s="275">
        <v>59</v>
      </c>
      <c r="AQ34" s="273">
        <v>48</v>
      </c>
      <c r="AR34" s="274">
        <v>47</v>
      </c>
      <c r="AS34" s="275">
        <v>95</v>
      </c>
      <c r="AT34" s="273">
        <v>69</v>
      </c>
      <c r="AU34" s="274">
        <v>60</v>
      </c>
      <c r="AV34" s="275">
        <v>64</v>
      </c>
      <c r="AW34" s="273">
        <v>48</v>
      </c>
      <c r="AX34" s="274">
        <v>47</v>
      </c>
      <c r="AY34" s="275">
        <v>95</v>
      </c>
      <c r="AZ34" s="273">
        <v>34.5</v>
      </c>
      <c r="BA34" s="274">
        <v>32.6</v>
      </c>
      <c r="BB34" s="275">
        <v>33.5</v>
      </c>
      <c r="BC34" s="273">
        <v>48</v>
      </c>
      <c r="BD34" s="274">
        <v>47</v>
      </c>
      <c r="BE34" s="275">
        <v>95</v>
      </c>
      <c r="BF34" s="273">
        <v>60</v>
      </c>
      <c r="BG34" s="274">
        <v>47</v>
      </c>
      <c r="BH34" s="275">
        <v>53</v>
      </c>
      <c r="BI34" s="273">
        <v>15</v>
      </c>
      <c r="BJ34" s="274">
        <v>15</v>
      </c>
      <c r="BK34" s="275">
        <v>30</v>
      </c>
      <c r="BL34" s="273">
        <v>60</v>
      </c>
      <c r="BM34" s="274">
        <v>53</v>
      </c>
      <c r="BN34" s="275">
        <v>57</v>
      </c>
      <c r="BO34" s="273">
        <v>15</v>
      </c>
      <c r="BP34" s="274">
        <v>15</v>
      </c>
      <c r="BQ34" s="275">
        <v>30</v>
      </c>
      <c r="BR34" s="273">
        <v>34.5</v>
      </c>
      <c r="BS34" s="274">
        <v>31.9</v>
      </c>
      <c r="BT34" s="275">
        <v>33.200000000000003</v>
      </c>
      <c r="BU34" s="273">
        <v>15</v>
      </c>
      <c r="BV34" s="274">
        <v>15</v>
      </c>
      <c r="BW34" s="275">
        <v>30</v>
      </c>
      <c r="BX34" s="273" t="s">
        <v>197</v>
      </c>
      <c r="BY34" s="274" t="s">
        <v>197</v>
      </c>
      <c r="BZ34" s="275">
        <v>60</v>
      </c>
      <c r="CA34" s="273">
        <v>6</v>
      </c>
      <c r="CB34" s="274">
        <v>4</v>
      </c>
      <c r="CC34" s="275">
        <v>10</v>
      </c>
      <c r="CD34" s="273" t="s">
        <v>197</v>
      </c>
      <c r="CE34" s="274" t="s">
        <v>197</v>
      </c>
      <c r="CF34" s="275">
        <v>60</v>
      </c>
      <c r="CG34" s="273">
        <v>6</v>
      </c>
      <c r="CH34" s="274">
        <v>4</v>
      </c>
      <c r="CI34" s="275">
        <v>10</v>
      </c>
      <c r="CJ34" s="273">
        <v>33.700000000000003</v>
      </c>
      <c r="CK34" s="274">
        <v>33.299999999999997</v>
      </c>
      <c r="CL34" s="275">
        <v>33.5</v>
      </c>
      <c r="CM34" s="273">
        <v>6</v>
      </c>
      <c r="CN34" s="274">
        <v>4</v>
      </c>
      <c r="CO34" s="275">
        <v>10</v>
      </c>
      <c r="CP34" s="273">
        <v>72</v>
      </c>
      <c r="CQ34" s="274">
        <v>52</v>
      </c>
      <c r="CR34" s="275">
        <v>62</v>
      </c>
      <c r="CS34" s="273">
        <v>1650</v>
      </c>
      <c r="CT34" s="274">
        <v>1745</v>
      </c>
      <c r="CU34" s="275">
        <v>3395</v>
      </c>
      <c r="CV34" s="273">
        <v>76</v>
      </c>
      <c r="CW34" s="274">
        <v>59</v>
      </c>
      <c r="CX34" s="275">
        <v>67</v>
      </c>
      <c r="CY34" s="273">
        <v>1650</v>
      </c>
      <c r="CZ34" s="274">
        <v>1745</v>
      </c>
      <c r="DA34" s="275">
        <v>3395</v>
      </c>
      <c r="DB34" s="273">
        <v>35.4</v>
      </c>
      <c r="DC34" s="274">
        <v>32.9</v>
      </c>
      <c r="DD34" s="275">
        <v>34.1</v>
      </c>
      <c r="DE34" s="273">
        <v>1650</v>
      </c>
      <c r="DF34" s="274">
        <v>1745</v>
      </c>
      <c r="DG34" s="275">
        <v>3395</v>
      </c>
    </row>
    <row r="35" spans="1:111" x14ac:dyDescent="0.35">
      <c r="A35" t="s">
        <v>157</v>
      </c>
      <c r="B35" t="s">
        <v>401</v>
      </c>
      <c r="C35" t="s">
        <v>392</v>
      </c>
      <c r="D35" s="273">
        <v>66</v>
      </c>
      <c r="E35" s="274">
        <v>47</v>
      </c>
      <c r="F35" s="275">
        <v>56</v>
      </c>
      <c r="G35" s="273">
        <v>1308</v>
      </c>
      <c r="H35" s="274">
        <v>1365</v>
      </c>
      <c r="I35" s="275">
        <v>2673</v>
      </c>
      <c r="J35" s="273">
        <v>67</v>
      </c>
      <c r="K35" s="274">
        <v>50</v>
      </c>
      <c r="L35" s="275">
        <v>58</v>
      </c>
      <c r="M35" s="273">
        <v>1308</v>
      </c>
      <c r="N35" s="274">
        <v>1365</v>
      </c>
      <c r="O35" s="275">
        <v>2673</v>
      </c>
      <c r="P35" s="273">
        <v>33.9</v>
      </c>
      <c r="Q35" s="274">
        <v>31.8</v>
      </c>
      <c r="R35" s="275">
        <v>32.9</v>
      </c>
      <c r="S35" s="273">
        <v>1308</v>
      </c>
      <c r="T35" s="274">
        <v>1365</v>
      </c>
      <c r="U35" s="275">
        <v>2673</v>
      </c>
      <c r="V35" s="273">
        <v>58</v>
      </c>
      <c r="W35" s="274">
        <v>41</v>
      </c>
      <c r="X35" s="275">
        <v>49</v>
      </c>
      <c r="Y35" s="273">
        <v>40</v>
      </c>
      <c r="Z35" s="274">
        <v>39</v>
      </c>
      <c r="AA35" s="275">
        <v>79</v>
      </c>
      <c r="AB35" s="273">
        <v>60</v>
      </c>
      <c r="AC35" s="274">
        <v>41</v>
      </c>
      <c r="AD35" s="275">
        <v>51</v>
      </c>
      <c r="AE35" s="273">
        <v>40</v>
      </c>
      <c r="AF35" s="274">
        <v>39</v>
      </c>
      <c r="AG35" s="275">
        <v>79</v>
      </c>
      <c r="AH35" s="273">
        <v>33.700000000000003</v>
      </c>
      <c r="AI35" s="274">
        <v>31.4</v>
      </c>
      <c r="AJ35" s="275">
        <v>32.6</v>
      </c>
      <c r="AK35" s="273">
        <v>40</v>
      </c>
      <c r="AL35" s="274">
        <v>39</v>
      </c>
      <c r="AM35" s="275">
        <v>79</v>
      </c>
      <c r="AN35" s="273" t="s">
        <v>197</v>
      </c>
      <c r="AO35" s="274" t="s">
        <v>197</v>
      </c>
      <c r="AP35" s="275">
        <v>30</v>
      </c>
      <c r="AQ35" s="273">
        <v>10</v>
      </c>
      <c r="AR35" s="274">
        <v>13</v>
      </c>
      <c r="AS35" s="275">
        <v>23</v>
      </c>
      <c r="AT35" s="273">
        <v>60</v>
      </c>
      <c r="AU35" s="274">
        <v>23</v>
      </c>
      <c r="AV35" s="275">
        <v>39</v>
      </c>
      <c r="AW35" s="273">
        <v>10</v>
      </c>
      <c r="AX35" s="274">
        <v>13</v>
      </c>
      <c r="AY35" s="275">
        <v>23</v>
      </c>
      <c r="AZ35" s="273">
        <v>31.6</v>
      </c>
      <c r="BA35" s="274">
        <v>27.9</v>
      </c>
      <c r="BB35" s="275">
        <v>29.5</v>
      </c>
      <c r="BC35" s="273">
        <v>10</v>
      </c>
      <c r="BD35" s="274">
        <v>13</v>
      </c>
      <c r="BE35" s="275">
        <v>23</v>
      </c>
      <c r="BF35" s="273">
        <v>72</v>
      </c>
      <c r="BG35" s="274">
        <v>36</v>
      </c>
      <c r="BH35" s="275">
        <v>59</v>
      </c>
      <c r="BI35" s="273">
        <v>18</v>
      </c>
      <c r="BJ35" s="274">
        <v>11</v>
      </c>
      <c r="BK35" s="275">
        <v>29</v>
      </c>
      <c r="BL35" s="273">
        <v>72</v>
      </c>
      <c r="BM35" s="274">
        <v>36</v>
      </c>
      <c r="BN35" s="275">
        <v>59</v>
      </c>
      <c r="BO35" s="273">
        <v>18</v>
      </c>
      <c r="BP35" s="274">
        <v>11</v>
      </c>
      <c r="BQ35" s="275">
        <v>29</v>
      </c>
      <c r="BR35" s="273">
        <v>33.799999999999997</v>
      </c>
      <c r="BS35" s="274">
        <v>28.3</v>
      </c>
      <c r="BT35" s="275">
        <v>31.7</v>
      </c>
      <c r="BU35" s="273">
        <v>18</v>
      </c>
      <c r="BV35" s="274">
        <v>11</v>
      </c>
      <c r="BW35" s="275">
        <v>29</v>
      </c>
      <c r="BX35" s="273" t="s">
        <v>197</v>
      </c>
      <c r="BY35" s="274" t="s">
        <v>197</v>
      </c>
      <c r="BZ35" s="275">
        <v>46</v>
      </c>
      <c r="CA35" s="273">
        <v>8</v>
      </c>
      <c r="CB35" s="274">
        <v>5</v>
      </c>
      <c r="CC35" s="275">
        <v>13</v>
      </c>
      <c r="CD35" s="273" t="s">
        <v>197</v>
      </c>
      <c r="CE35" s="274" t="s">
        <v>197</v>
      </c>
      <c r="CF35" s="275">
        <v>46</v>
      </c>
      <c r="CG35" s="273">
        <v>8</v>
      </c>
      <c r="CH35" s="274">
        <v>5</v>
      </c>
      <c r="CI35" s="275">
        <v>13</v>
      </c>
      <c r="CJ35" s="273">
        <v>33.799999999999997</v>
      </c>
      <c r="CK35" s="274">
        <v>28.6</v>
      </c>
      <c r="CL35" s="275">
        <v>31.8</v>
      </c>
      <c r="CM35" s="273">
        <v>8</v>
      </c>
      <c r="CN35" s="274">
        <v>5</v>
      </c>
      <c r="CO35" s="275">
        <v>13</v>
      </c>
      <c r="CP35" s="273">
        <v>65</v>
      </c>
      <c r="CQ35" s="274">
        <v>46</v>
      </c>
      <c r="CR35" s="275">
        <v>56</v>
      </c>
      <c r="CS35" s="273">
        <v>1468</v>
      </c>
      <c r="CT35" s="274">
        <v>1524</v>
      </c>
      <c r="CU35" s="275">
        <v>2992</v>
      </c>
      <c r="CV35" s="273">
        <v>67</v>
      </c>
      <c r="CW35" s="274">
        <v>48</v>
      </c>
      <c r="CX35" s="275">
        <v>57</v>
      </c>
      <c r="CY35" s="273">
        <v>1468</v>
      </c>
      <c r="CZ35" s="274">
        <v>1524</v>
      </c>
      <c r="DA35" s="275">
        <v>2992</v>
      </c>
      <c r="DB35" s="273">
        <v>33.9</v>
      </c>
      <c r="DC35" s="274">
        <v>31.7</v>
      </c>
      <c r="DD35" s="275">
        <v>32.700000000000003</v>
      </c>
      <c r="DE35" s="273">
        <v>1468</v>
      </c>
      <c r="DF35" s="274">
        <v>1524</v>
      </c>
      <c r="DG35" s="275">
        <v>2992</v>
      </c>
    </row>
    <row r="36" spans="1:111" x14ac:dyDescent="0.35">
      <c r="A36" t="s">
        <v>162</v>
      </c>
      <c r="B36" t="s">
        <v>406</v>
      </c>
      <c r="C36" t="s">
        <v>392</v>
      </c>
      <c r="D36" s="273" t="s">
        <v>197</v>
      </c>
      <c r="E36" s="274" t="s">
        <v>197</v>
      </c>
      <c r="F36" s="275" t="s">
        <v>197</v>
      </c>
      <c r="G36" s="273" t="s">
        <v>197</v>
      </c>
      <c r="H36" s="274" t="s">
        <v>197</v>
      </c>
      <c r="I36" s="275" t="s">
        <v>197</v>
      </c>
      <c r="J36" s="273" t="s">
        <v>197</v>
      </c>
      <c r="K36" s="274" t="s">
        <v>197</v>
      </c>
      <c r="L36" s="275" t="s">
        <v>197</v>
      </c>
      <c r="M36" s="273" t="s">
        <v>197</v>
      </c>
      <c r="N36" s="274" t="s">
        <v>197</v>
      </c>
      <c r="O36" s="275" t="s">
        <v>197</v>
      </c>
      <c r="P36" s="273">
        <v>33</v>
      </c>
      <c r="Q36" s="274">
        <v>31.1</v>
      </c>
      <c r="R36" s="275">
        <v>32</v>
      </c>
      <c r="S36" s="273" t="s">
        <v>197</v>
      </c>
      <c r="T36" s="274" t="s">
        <v>197</v>
      </c>
      <c r="U36" s="275" t="s">
        <v>197</v>
      </c>
      <c r="V36" s="273" t="s">
        <v>197</v>
      </c>
      <c r="W36" s="274" t="s">
        <v>197</v>
      </c>
      <c r="X36" s="275" t="s">
        <v>197</v>
      </c>
      <c r="Y36" s="273" t="s">
        <v>197</v>
      </c>
      <c r="Z36" s="274" t="s">
        <v>197</v>
      </c>
      <c r="AA36" s="275" t="s">
        <v>197</v>
      </c>
      <c r="AB36" s="273" t="s">
        <v>197</v>
      </c>
      <c r="AC36" s="274" t="s">
        <v>197</v>
      </c>
      <c r="AD36" s="275" t="s">
        <v>197</v>
      </c>
      <c r="AE36" s="273" t="s">
        <v>197</v>
      </c>
      <c r="AF36" s="274" t="s">
        <v>197</v>
      </c>
      <c r="AG36" s="275" t="s">
        <v>197</v>
      </c>
      <c r="AH36" s="273">
        <v>32.4</v>
      </c>
      <c r="AI36" s="274">
        <v>28.4</v>
      </c>
      <c r="AJ36" s="275">
        <v>30.1</v>
      </c>
      <c r="AK36" s="273" t="s">
        <v>197</v>
      </c>
      <c r="AL36" s="274" t="s">
        <v>197</v>
      </c>
      <c r="AM36" s="275" t="s">
        <v>197</v>
      </c>
      <c r="AN36" s="273" t="s">
        <v>197</v>
      </c>
      <c r="AO36" s="274" t="s">
        <v>197</v>
      </c>
      <c r="AP36" s="275">
        <v>23</v>
      </c>
      <c r="AQ36" s="273">
        <v>9</v>
      </c>
      <c r="AR36" s="274">
        <v>17</v>
      </c>
      <c r="AS36" s="275">
        <v>26</v>
      </c>
      <c r="AT36" s="273" t="s">
        <v>197</v>
      </c>
      <c r="AU36" s="274" t="s">
        <v>197</v>
      </c>
      <c r="AV36" s="275">
        <v>35</v>
      </c>
      <c r="AW36" s="273">
        <v>9</v>
      </c>
      <c r="AX36" s="274">
        <v>17</v>
      </c>
      <c r="AY36" s="275">
        <v>26</v>
      </c>
      <c r="AZ36" s="273">
        <v>29.3</v>
      </c>
      <c r="BA36" s="274">
        <v>29.6</v>
      </c>
      <c r="BB36" s="275">
        <v>29.5</v>
      </c>
      <c r="BC36" s="273">
        <v>9</v>
      </c>
      <c r="BD36" s="274">
        <v>17</v>
      </c>
      <c r="BE36" s="275">
        <v>26</v>
      </c>
      <c r="BF36" s="273" t="s">
        <v>197</v>
      </c>
      <c r="BG36" s="274" t="s">
        <v>191</v>
      </c>
      <c r="BH36" s="275" t="s">
        <v>197</v>
      </c>
      <c r="BI36" s="273" t="s">
        <v>197</v>
      </c>
      <c r="BJ36" s="274">
        <v>0</v>
      </c>
      <c r="BK36" s="275" t="s">
        <v>197</v>
      </c>
      <c r="BL36" s="273" t="s">
        <v>197</v>
      </c>
      <c r="BM36" s="274" t="s">
        <v>191</v>
      </c>
      <c r="BN36" s="275" t="s">
        <v>197</v>
      </c>
      <c r="BO36" s="273" t="s">
        <v>197</v>
      </c>
      <c r="BP36" s="274">
        <v>0</v>
      </c>
      <c r="BQ36" s="275" t="s">
        <v>197</v>
      </c>
      <c r="BR36" s="273">
        <v>34</v>
      </c>
      <c r="BS36" s="274" t="s">
        <v>191</v>
      </c>
      <c r="BT36" s="275">
        <v>34</v>
      </c>
      <c r="BU36" s="273" t="s">
        <v>197</v>
      </c>
      <c r="BV36" s="274">
        <v>0</v>
      </c>
      <c r="BW36" s="275" t="s">
        <v>197</v>
      </c>
      <c r="BX36" s="273" t="s">
        <v>191</v>
      </c>
      <c r="BY36" s="274" t="s">
        <v>197</v>
      </c>
      <c r="BZ36" s="275" t="s">
        <v>197</v>
      </c>
      <c r="CA36" s="273">
        <v>0</v>
      </c>
      <c r="CB36" s="274" t="s">
        <v>197</v>
      </c>
      <c r="CC36" s="275" t="s">
        <v>197</v>
      </c>
      <c r="CD36" s="273" t="s">
        <v>191</v>
      </c>
      <c r="CE36" s="274" t="s">
        <v>197</v>
      </c>
      <c r="CF36" s="275" t="s">
        <v>197</v>
      </c>
      <c r="CG36" s="273">
        <v>0</v>
      </c>
      <c r="CH36" s="274" t="s">
        <v>197</v>
      </c>
      <c r="CI36" s="275" t="s">
        <v>197</v>
      </c>
      <c r="CJ36" s="273" t="s">
        <v>191</v>
      </c>
      <c r="CK36" s="274">
        <v>31</v>
      </c>
      <c r="CL36" s="275">
        <v>31</v>
      </c>
      <c r="CM36" s="273">
        <v>0</v>
      </c>
      <c r="CN36" s="274" t="s">
        <v>197</v>
      </c>
      <c r="CO36" s="275" t="s">
        <v>197</v>
      </c>
      <c r="CP36" s="273" t="s">
        <v>197</v>
      </c>
      <c r="CQ36" s="274" t="s">
        <v>197</v>
      </c>
      <c r="CR36" s="275" t="s">
        <v>197</v>
      </c>
      <c r="CS36" s="273" t="s">
        <v>197</v>
      </c>
      <c r="CT36" s="274" t="s">
        <v>197</v>
      </c>
      <c r="CU36" s="275" t="s">
        <v>197</v>
      </c>
      <c r="CV36" s="273" t="s">
        <v>197</v>
      </c>
      <c r="CW36" s="274" t="s">
        <v>197</v>
      </c>
      <c r="CX36" s="275" t="s">
        <v>197</v>
      </c>
      <c r="CY36" s="273" t="s">
        <v>197</v>
      </c>
      <c r="CZ36" s="274" t="s">
        <v>197</v>
      </c>
      <c r="DA36" s="275" t="s">
        <v>197</v>
      </c>
      <c r="DB36" s="273">
        <v>33</v>
      </c>
      <c r="DC36" s="274">
        <v>30.8</v>
      </c>
      <c r="DD36" s="275">
        <v>31.9</v>
      </c>
      <c r="DE36" s="273" t="s">
        <v>197</v>
      </c>
      <c r="DF36" s="274" t="s">
        <v>197</v>
      </c>
      <c r="DG36" s="275" t="s">
        <v>197</v>
      </c>
    </row>
    <row r="37" spans="1:111" x14ac:dyDescent="0.35">
      <c r="A37" t="s">
        <v>149</v>
      </c>
      <c r="B37" t="s">
        <v>394</v>
      </c>
      <c r="C37" t="s">
        <v>392</v>
      </c>
      <c r="D37" s="273">
        <v>69</v>
      </c>
      <c r="E37" s="274">
        <v>48</v>
      </c>
      <c r="F37" s="275">
        <v>58</v>
      </c>
      <c r="G37" s="273">
        <v>670</v>
      </c>
      <c r="H37" s="274">
        <v>690</v>
      </c>
      <c r="I37" s="275">
        <v>1360</v>
      </c>
      <c r="J37" s="273">
        <v>69</v>
      </c>
      <c r="K37" s="274">
        <v>48</v>
      </c>
      <c r="L37" s="275">
        <v>58</v>
      </c>
      <c r="M37" s="273">
        <v>670</v>
      </c>
      <c r="N37" s="274">
        <v>690</v>
      </c>
      <c r="O37" s="275">
        <v>1360</v>
      </c>
      <c r="P37" s="273">
        <v>37.9</v>
      </c>
      <c r="Q37" s="274">
        <v>34.700000000000003</v>
      </c>
      <c r="R37" s="275">
        <v>36.299999999999997</v>
      </c>
      <c r="S37" s="273">
        <v>670</v>
      </c>
      <c r="T37" s="274">
        <v>690</v>
      </c>
      <c r="U37" s="275">
        <v>1360</v>
      </c>
      <c r="V37" s="273">
        <v>65</v>
      </c>
      <c r="W37" s="274">
        <v>47</v>
      </c>
      <c r="X37" s="275">
        <v>55</v>
      </c>
      <c r="Y37" s="273">
        <v>54</v>
      </c>
      <c r="Z37" s="274">
        <v>60</v>
      </c>
      <c r="AA37" s="275">
        <v>114</v>
      </c>
      <c r="AB37" s="273">
        <v>65</v>
      </c>
      <c r="AC37" s="274">
        <v>48</v>
      </c>
      <c r="AD37" s="275">
        <v>56</v>
      </c>
      <c r="AE37" s="273">
        <v>54</v>
      </c>
      <c r="AF37" s="274">
        <v>60</v>
      </c>
      <c r="AG37" s="275">
        <v>114</v>
      </c>
      <c r="AH37" s="273">
        <v>35.9</v>
      </c>
      <c r="AI37" s="274">
        <v>35.4</v>
      </c>
      <c r="AJ37" s="275">
        <v>35.6</v>
      </c>
      <c r="AK37" s="273">
        <v>54</v>
      </c>
      <c r="AL37" s="274">
        <v>60</v>
      </c>
      <c r="AM37" s="275">
        <v>114</v>
      </c>
      <c r="AN37" s="273">
        <v>61</v>
      </c>
      <c r="AO37" s="274">
        <v>58</v>
      </c>
      <c r="AP37" s="275">
        <v>59</v>
      </c>
      <c r="AQ37" s="273">
        <v>23</v>
      </c>
      <c r="AR37" s="274">
        <v>31</v>
      </c>
      <c r="AS37" s="275">
        <v>54</v>
      </c>
      <c r="AT37" s="273">
        <v>61</v>
      </c>
      <c r="AU37" s="274">
        <v>58</v>
      </c>
      <c r="AV37" s="275">
        <v>59</v>
      </c>
      <c r="AW37" s="273">
        <v>23</v>
      </c>
      <c r="AX37" s="274">
        <v>31</v>
      </c>
      <c r="AY37" s="275">
        <v>54</v>
      </c>
      <c r="AZ37" s="273">
        <v>35.6</v>
      </c>
      <c r="BA37" s="274">
        <v>36.5</v>
      </c>
      <c r="BB37" s="275">
        <v>36.1</v>
      </c>
      <c r="BC37" s="273">
        <v>23</v>
      </c>
      <c r="BD37" s="274">
        <v>31</v>
      </c>
      <c r="BE37" s="275">
        <v>54</v>
      </c>
      <c r="BF37" s="273" t="s">
        <v>197</v>
      </c>
      <c r="BG37" s="274" t="s">
        <v>197</v>
      </c>
      <c r="BH37" s="275">
        <v>50</v>
      </c>
      <c r="BI37" s="273" t="s">
        <v>197</v>
      </c>
      <c r="BJ37" s="274" t="s">
        <v>197</v>
      </c>
      <c r="BK37" s="275">
        <v>6</v>
      </c>
      <c r="BL37" s="273" t="s">
        <v>197</v>
      </c>
      <c r="BM37" s="274" t="s">
        <v>197</v>
      </c>
      <c r="BN37" s="275">
        <v>50</v>
      </c>
      <c r="BO37" s="273" t="s">
        <v>197</v>
      </c>
      <c r="BP37" s="274" t="s">
        <v>197</v>
      </c>
      <c r="BQ37" s="275">
        <v>6</v>
      </c>
      <c r="BR37" s="273">
        <v>37</v>
      </c>
      <c r="BS37" s="274">
        <v>33</v>
      </c>
      <c r="BT37" s="275">
        <v>35.700000000000003</v>
      </c>
      <c r="BU37" s="273" t="s">
        <v>197</v>
      </c>
      <c r="BV37" s="274" t="s">
        <v>197</v>
      </c>
      <c r="BW37" s="275">
        <v>6</v>
      </c>
      <c r="BX37" s="273" t="s">
        <v>197</v>
      </c>
      <c r="BY37" s="274" t="s">
        <v>197</v>
      </c>
      <c r="BZ37" s="275">
        <v>73</v>
      </c>
      <c r="CA37" s="273">
        <v>6</v>
      </c>
      <c r="CB37" s="274">
        <v>5</v>
      </c>
      <c r="CC37" s="275">
        <v>11</v>
      </c>
      <c r="CD37" s="273" t="s">
        <v>197</v>
      </c>
      <c r="CE37" s="274" t="s">
        <v>197</v>
      </c>
      <c r="CF37" s="275">
        <v>73</v>
      </c>
      <c r="CG37" s="273">
        <v>6</v>
      </c>
      <c r="CH37" s="274">
        <v>5</v>
      </c>
      <c r="CI37" s="275">
        <v>11</v>
      </c>
      <c r="CJ37" s="273">
        <v>36.200000000000003</v>
      </c>
      <c r="CK37" s="274">
        <v>38</v>
      </c>
      <c r="CL37" s="275">
        <v>37</v>
      </c>
      <c r="CM37" s="273">
        <v>6</v>
      </c>
      <c r="CN37" s="274">
        <v>5</v>
      </c>
      <c r="CO37" s="275">
        <v>11</v>
      </c>
      <c r="CP37" s="273">
        <v>67</v>
      </c>
      <c r="CQ37" s="274">
        <v>47</v>
      </c>
      <c r="CR37" s="275">
        <v>57</v>
      </c>
      <c r="CS37" s="273">
        <v>928</v>
      </c>
      <c r="CT37" s="274">
        <v>973</v>
      </c>
      <c r="CU37" s="275">
        <v>1901</v>
      </c>
      <c r="CV37" s="273">
        <v>68</v>
      </c>
      <c r="CW37" s="274">
        <v>47</v>
      </c>
      <c r="CX37" s="275">
        <v>57</v>
      </c>
      <c r="CY37" s="273">
        <v>928</v>
      </c>
      <c r="CZ37" s="274">
        <v>973</v>
      </c>
      <c r="DA37" s="275">
        <v>1901</v>
      </c>
      <c r="DB37" s="273">
        <v>37.1</v>
      </c>
      <c r="DC37" s="274">
        <v>34.200000000000003</v>
      </c>
      <c r="DD37" s="275">
        <v>35.6</v>
      </c>
      <c r="DE37" s="273">
        <v>928</v>
      </c>
      <c r="DF37" s="274">
        <v>973</v>
      </c>
      <c r="DG37" s="275">
        <v>1901</v>
      </c>
    </row>
    <row r="38" spans="1:111" x14ac:dyDescent="0.35">
      <c r="A38" t="s">
        <v>158</v>
      </c>
      <c r="B38" t="s">
        <v>402</v>
      </c>
      <c r="C38" t="s">
        <v>392</v>
      </c>
      <c r="D38" s="273">
        <v>55</v>
      </c>
      <c r="E38" s="274">
        <v>37</v>
      </c>
      <c r="F38" s="275">
        <v>46</v>
      </c>
      <c r="G38" s="273">
        <v>708</v>
      </c>
      <c r="H38" s="274">
        <v>744</v>
      </c>
      <c r="I38" s="275">
        <v>1452</v>
      </c>
      <c r="J38" s="273">
        <v>57</v>
      </c>
      <c r="K38" s="274">
        <v>39</v>
      </c>
      <c r="L38" s="275">
        <v>48</v>
      </c>
      <c r="M38" s="273">
        <v>708</v>
      </c>
      <c r="N38" s="274">
        <v>744</v>
      </c>
      <c r="O38" s="275">
        <v>1452</v>
      </c>
      <c r="P38" s="273">
        <v>35.700000000000003</v>
      </c>
      <c r="Q38" s="274">
        <v>32.9</v>
      </c>
      <c r="R38" s="275">
        <v>34.299999999999997</v>
      </c>
      <c r="S38" s="273">
        <v>708</v>
      </c>
      <c r="T38" s="274">
        <v>744</v>
      </c>
      <c r="U38" s="275">
        <v>1452</v>
      </c>
      <c r="V38" s="273">
        <v>70</v>
      </c>
      <c r="W38" s="274">
        <v>57</v>
      </c>
      <c r="X38" s="275">
        <v>62</v>
      </c>
      <c r="Y38" s="273">
        <v>23</v>
      </c>
      <c r="Z38" s="274">
        <v>30</v>
      </c>
      <c r="AA38" s="275">
        <v>53</v>
      </c>
      <c r="AB38" s="273">
        <v>70</v>
      </c>
      <c r="AC38" s="274">
        <v>57</v>
      </c>
      <c r="AD38" s="275">
        <v>62</v>
      </c>
      <c r="AE38" s="273">
        <v>23</v>
      </c>
      <c r="AF38" s="274">
        <v>30</v>
      </c>
      <c r="AG38" s="275">
        <v>53</v>
      </c>
      <c r="AH38" s="273">
        <v>36.799999999999997</v>
      </c>
      <c r="AI38" s="274">
        <v>34.5</v>
      </c>
      <c r="AJ38" s="275">
        <v>35.5</v>
      </c>
      <c r="AK38" s="273">
        <v>23</v>
      </c>
      <c r="AL38" s="274">
        <v>30</v>
      </c>
      <c r="AM38" s="275">
        <v>53</v>
      </c>
      <c r="AN38" s="273">
        <v>59</v>
      </c>
      <c r="AO38" s="274">
        <v>35</v>
      </c>
      <c r="AP38" s="275">
        <v>50</v>
      </c>
      <c r="AQ38" s="273">
        <v>29</v>
      </c>
      <c r="AR38" s="274">
        <v>17</v>
      </c>
      <c r="AS38" s="275">
        <v>46</v>
      </c>
      <c r="AT38" s="273">
        <v>62</v>
      </c>
      <c r="AU38" s="274">
        <v>35</v>
      </c>
      <c r="AV38" s="275">
        <v>52</v>
      </c>
      <c r="AW38" s="273">
        <v>29</v>
      </c>
      <c r="AX38" s="274">
        <v>17</v>
      </c>
      <c r="AY38" s="275">
        <v>46</v>
      </c>
      <c r="AZ38" s="273">
        <v>35.299999999999997</v>
      </c>
      <c r="BA38" s="274">
        <v>30.1</v>
      </c>
      <c r="BB38" s="275">
        <v>33.4</v>
      </c>
      <c r="BC38" s="273">
        <v>29</v>
      </c>
      <c r="BD38" s="274">
        <v>17</v>
      </c>
      <c r="BE38" s="275">
        <v>46</v>
      </c>
      <c r="BF38" s="273" t="s">
        <v>197</v>
      </c>
      <c r="BG38" s="274" t="s">
        <v>197</v>
      </c>
      <c r="BH38" s="275">
        <v>67</v>
      </c>
      <c r="BI38" s="273" t="s">
        <v>197</v>
      </c>
      <c r="BJ38" s="274" t="s">
        <v>197</v>
      </c>
      <c r="BK38" s="275">
        <v>9</v>
      </c>
      <c r="BL38" s="273" t="s">
        <v>197</v>
      </c>
      <c r="BM38" s="274" t="s">
        <v>197</v>
      </c>
      <c r="BN38" s="275" t="s">
        <v>197</v>
      </c>
      <c r="BO38" s="273" t="s">
        <v>197</v>
      </c>
      <c r="BP38" s="274" t="s">
        <v>197</v>
      </c>
      <c r="BQ38" s="275">
        <v>9</v>
      </c>
      <c r="BR38" s="273">
        <v>34</v>
      </c>
      <c r="BS38" s="274">
        <v>33.4</v>
      </c>
      <c r="BT38" s="275">
        <v>33.6</v>
      </c>
      <c r="BU38" s="273" t="s">
        <v>197</v>
      </c>
      <c r="BV38" s="274" t="s">
        <v>197</v>
      </c>
      <c r="BW38" s="275">
        <v>9</v>
      </c>
      <c r="BX38" s="273" t="s">
        <v>197</v>
      </c>
      <c r="BY38" s="274" t="s">
        <v>197</v>
      </c>
      <c r="BZ38" s="275" t="s">
        <v>197</v>
      </c>
      <c r="CA38" s="273" t="s">
        <v>197</v>
      </c>
      <c r="CB38" s="274" t="s">
        <v>197</v>
      </c>
      <c r="CC38" s="275" t="s">
        <v>197</v>
      </c>
      <c r="CD38" s="273" t="s">
        <v>197</v>
      </c>
      <c r="CE38" s="274" t="s">
        <v>197</v>
      </c>
      <c r="CF38" s="275" t="s">
        <v>197</v>
      </c>
      <c r="CG38" s="273" t="s">
        <v>197</v>
      </c>
      <c r="CH38" s="274" t="s">
        <v>197</v>
      </c>
      <c r="CI38" s="275" t="s">
        <v>197</v>
      </c>
      <c r="CJ38" s="273">
        <v>30</v>
      </c>
      <c r="CK38" s="274">
        <v>27</v>
      </c>
      <c r="CL38" s="275">
        <v>28.5</v>
      </c>
      <c r="CM38" s="273" t="s">
        <v>197</v>
      </c>
      <c r="CN38" s="274" t="s">
        <v>197</v>
      </c>
      <c r="CO38" s="275" t="s">
        <v>197</v>
      </c>
      <c r="CP38" s="273">
        <v>55</v>
      </c>
      <c r="CQ38" s="274">
        <v>38</v>
      </c>
      <c r="CR38" s="275">
        <v>46</v>
      </c>
      <c r="CS38" s="273">
        <v>793</v>
      </c>
      <c r="CT38" s="274">
        <v>824</v>
      </c>
      <c r="CU38" s="275">
        <v>1617</v>
      </c>
      <c r="CV38" s="273">
        <v>56</v>
      </c>
      <c r="CW38" s="274">
        <v>40</v>
      </c>
      <c r="CX38" s="275">
        <v>48</v>
      </c>
      <c r="CY38" s="273">
        <v>793</v>
      </c>
      <c r="CZ38" s="274">
        <v>824</v>
      </c>
      <c r="DA38" s="275">
        <v>1617</v>
      </c>
      <c r="DB38" s="273">
        <v>35.6</v>
      </c>
      <c r="DC38" s="274">
        <v>32.799999999999997</v>
      </c>
      <c r="DD38" s="275">
        <v>34.1</v>
      </c>
      <c r="DE38" s="273">
        <v>793</v>
      </c>
      <c r="DF38" s="274">
        <v>824</v>
      </c>
      <c r="DG38" s="275">
        <v>1617</v>
      </c>
    </row>
    <row r="39" spans="1:111" x14ac:dyDescent="0.35">
      <c r="A39" t="s">
        <v>161</v>
      </c>
      <c r="B39" t="s">
        <v>405</v>
      </c>
      <c r="C39" t="s">
        <v>392</v>
      </c>
      <c r="D39" s="273">
        <v>64</v>
      </c>
      <c r="E39" s="274">
        <v>45</v>
      </c>
      <c r="F39" s="275">
        <v>54</v>
      </c>
      <c r="G39" s="273">
        <v>1118</v>
      </c>
      <c r="H39" s="274">
        <v>1145</v>
      </c>
      <c r="I39" s="275">
        <v>2263</v>
      </c>
      <c r="J39" s="273">
        <v>64</v>
      </c>
      <c r="K39" s="274">
        <v>48</v>
      </c>
      <c r="L39" s="275">
        <v>56</v>
      </c>
      <c r="M39" s="273">
        <v>1118</v>
      </c>
      <c r="N39" s="274">
        <v>1145</v>
      </c>
      <c r="O39" s="275">
        <v>2263</v>
      </c>
      <c r="P39" s="273">
        <v>35.9</v>
      </c>
      <c r="Q39" s="274">
        <v>33.200000000000003</v>
      </c>
      <c r="R39" s="275">
        <v>34.5</v>
      </c>
      <c r="S39" s="273">
        <v>1118</v>
      </c>
      <c r="T39" s="274">
        <v>1145</v>
      </c>
      <c r="U39" s="275">
        <v>2263</v>
      </c>
      <c r="V39" s="273">
        <v>58</v>
      </c>
      <c r="W39" s="274">
        <v>45</v>
      </c>
      <c r="X39" s="275">
        <v>52</v>
      </c>
      <c r="Y39" s="273">
        <v>92</v>
      </c>
      <c r="Z39" s="274">
        <v>67</v>
      </c>
      <c r="AA39" s="275">
        <v>159</v>
      </c>
      <c r="AB39" s="273">
        <v>58</v>
      </c>
      <c r="AC39" s="274">
        <v>52</v>
      </c>
      <c r="AD39" s="275">
        <v>55</v>
      </c>
      <c r="AE39" s="273">
        <v>92</v>
      </c>
      <c r="AF39" s="274">
        <v>67</v>
      </c>
      <c r="AG39" s="275">
        <v>159</v>
      </c>
      <c r="AH39" s="273">
        <v>35.1</v>
      </c>
      <c r="AI39" s="274">
        <v>33.799999999999997</v>
      </c>
      <c r="AJ39" s="275">
        <v>34.6</v>
      </c>
      <c r="AK39" s="273">
        <v>92</v>
      </c>
      <c r="AL39" s="274">
        <v>67</v>
      </c>
      <c r="AM39" s="275">
        <v>159</v>
      </c>
      <c r="AN39" s="273">
        <v>57</v>
      </c>
      <c r="AO39" s="274">
        <v>43</v>
      </c>
      <c r="AP39" s="275">
        <v>49</v>
      </c>
      <c r="AQ39" s="273">
        <v>117</v>
      </c>
      <c r="AR39" s="274">
        <v>136</v>
      </c>
      <c r="AS39" s="275">
        <v>253</v>
      </c>
      <c r="AT39" s="273">
        <v>60</v>
      </c>
      <c r="AU39" s="274">
        <v>46</v>
      </c>
      <c r="AV39" s="275">
        <v>52</v>
      </c>
      <c r="AW39" s="273">
        <v>117</v>
      </c>
      <c r="AX39" s="274">
        <v>136</v>
      </c>
      <c r="AY39" s="275">
        <v>253</v>
      </c>
      <c r="AZ39" s="273">
        <v>34.6</v>
      </c>
      <c r="BA39" s="274">
        <v>31.7</v>
      </c>
      <c r="BB39" s="275">
        <v>33</v>
      </c>
      <c r="BC39" s="273">
        <v>117</v>
      </c>
      <c r="BD39" s="274">
        <v>136</v>
      </c>
      <c r="BE39" s="275">
        <v>253</v>
      </c>
      <c r="BF39" s="273">
        <v>69</v>
      </c>
      <c r="BG39" s="274">
        <v>53</v>
      </c>
      <c r="BH39" s="275">
        <v>62</v>
      </c>
      <c r="BI39" s="273">
        <v>35</v>
      </c>
      <c r="BJ39" s="274">
        <v>30</v>
      </c>
      <c r="BK39" s="275">
        <v>65</v>
      </c>
      <c r="BL39" s="273">
        <v>71</v>
      </c>
      <c r="BM39" s="274">
        <v>53</v>
      </c>
      <c r="BN39" s="275">
        <v>63</v>
      </c>
      <c r="BO39" s="273">
        <v>35</v>
      </c>
      <c r="BP39" s="274">
        <v>30</v>
      </c>
      <c r="BQ39" s="275">
        <v>65</v>
      </c>
      <c r="BR39" s="273">
        <v>35.4</v>
      </c>
      <c r="BS39" s="274">
        <v>32.799999999999997</v>
      </c>
      <c r="BT39" s="275">
        <v>34.200000000000003</v>
      </c>
      <c r="BU39" s="273">
        <v>35</v>
      </c>
      <c r="BV39" s="274">
        <v>30</v>
      </c>
      <c r="BW39" s="275">
        <v>65</v>
      </c>
      <c r="BX39" s="273" t="s">
        <v>197</v>
      </c>
      <c r="BY39" s="274" t="s">
        <v>197</v>
      </c>
      <c r="BZ39" s="275">
        <v>44</v>
      </c>
      <c r="CA39" s="273">
        <v>10</v>
      </c>
      <c r="CB39" s="274">
        <v>6</v>
      </c>
      <c r="CC39" s="275">
        <v>16</v>
      </c>
      <c r="CD39" s="273" t="s">
        <v>197</v>
      </c>
      <c r="CE39" s="274" t="s">
        <v>197</v>
      </c>
      <c r="CF39" s="275">
        <v>44</v>
      </c>
      <c r="CG39" s="273">
        <v>10</v>
      </c>
      <c r="CH39" s="274">
        <v>6</v>
      </c>
      <c r="CI39" s="275">
        <v>16</v>
      </c>
      <c r="CJ39" s="273">
        <v>31</v>
      </c>
      <c r="CK39" s="274">
        <v>37</v>
      </c>
      <c r="CL39" s="275">
        <v>33.299999999999997</v>
      </c>
      <c r="CM39" s="273">
        <v>10</v>
      </c>
      <c r="CN39" s="274">
        <v>6</v>
      </c>
      <c r="CO39" s="275">
        <v>16</v>
      </c>
      <c r="CP39" s="273">
        <v>62</v>
      </c>
      <c r="CQ39" s="274">
        <v>45</v>
      </c>
      <c r="CR39" s="275">
        <v>53</v>
      </c>
      <c r="CS39" s="273">
        <v>1438</v>
      </c>
      <c r="CT39" s="274">
        <v>1441</v>
      </c>
      <c r="CU39" s="275">
        <v>2879</v>
      </c>
      <c r="CV39" s="273">
        <v>63</v>
      </c>
      <c r="CW39" s="274">
        <v>47</v>
      </c>
      <c r="CX39" s="275">
        <v>55</v>
      </c>
      <c r="CY39" s="273">
        <v>1438</v>
      </c>
      <c r="CZ39" s="274">
        <v>1441</v>
      </c>
      <c r="DA39" s="275">
        <v>2879</v>
      </c>
      <c r="DB39" s="273">
        <v>35.6</v>
      </c>
      <c r="DC39" s="274">
        <v>33</v>
      </c>
      <c r="DD39" s="275">
        <v>34.299999999999997</v>
      </c>
      <c r="DE39" s="273">
        <v>1438</v>
      </c>
      <c r="DF39" s="274">
        <v>1441</v>
      </c>
      <c r="DG39" s="275">
        <v>2879</v>
      </c>
    </row>
    <row r="40" spans="1:111" x14ac:dyDescent="0.35">
      <c r="A40" t="s">
        <v>87</v>
      </c>
      <c r="B40" t="s">
        <v>332</v>
      </c>
      <c r="C40" t="s">
        <v>324</v>
      </c>
      <c r="D40" s="273">
        <v>56</v>
      </c>
      <c r="E40" s="274">
        <v>39</v>
      </c>
      <c r="F40" s="275">
        <v>47</v>
      </c>
      <c r="G40" s="273">
        <v>962</v>
      </c>
      <c r="H40" s="274">
        <v>1003</v>
      </c>
      <c r="I40" s="275">
        <v>1965</v>
      </c>
      <c r="J40" s="273">
        <v>58</v>
      </c>
      <c r="K40" s="274">
        <v>41</v>
      </c>
      <c r="L40" s="275">
        <v>50</v>
      </c>
      <c r="M40" s="273">
        <v>962</v>
      </c>
      <c r="N40" s="274">
        <v>1003</v>
      </c>
      <c r="O40" s="275">
        <v>1965</v>
      </c>
      <c r="P40" s="273">
        <v>33.6</v>
      </c>
      <c r="Q40" s="274">
        <v>30.7</v>
      </c>
      <c r="R40" s="275">
        <v>32.1</v>
      </c>
      <c r="S40" s="273">
        <v>962</v>
      </c>
      <c r="T40" s="274">
        <v>1003</v>
      </c>
      <c r="U40" s="275">
        <v>1965</v>
      </c>
      <c r="V40" s="273">
        <v>53</v>
      </c>
      <c r="W40" s="274">
        <v>38</v>
      </c>
      <c r="X40" s="275">
        <v>45</v>
      </c>
      <c r="Y40" s="273">
        <v>73</v>
      </c>
      <c r="Z40" s="274">
        <v>87</v>
      </c>
      <c r="AA40" s="275">
        <v>160</v>
      </c>
      <c r="AB40" s="273">
        <v>58</v>
      </c>
      <c r="AC40" s="274">
        <v>41</v>
      </c>
      <c r="AD40" s="275">
        <v>49</v>
      </c>
      <c r="AE40" s="273">
        <v>73</v>
      </c>
      <c r="AF40" s="274">
        <v>87</v>
      </c>
      <c r="AG40" s="275">
        <v>160</v>
      </c>
      <c r="AH40" s="273">
        <v>33.4</v>
      </c>
      <c r="AI40" s="274">
        <v>31.7</v>
      </c>
      <c r="AJ40" s="275">
        <v>32.5</v>
      </c>
      <c r="AK40" s="273">
        <v>73</v>
      </c>
      <c r="AL40" s="274">
        <v>87</v>
      </c>
      <c r="AM40" s="275">
        <v>160</v>
      </c>
      <c r="AN40" s="273">
        <v>37</v>
      </c>
      <c r="AO40" s="274">
        <v>23</v>
      </c>
      <c r="AP40" s="275">
        <v>30</v>
      </c>
      <c r="AQ40" s="273">
        <v>245</v>
      </c>
      <c r="AR40" s="274">
        <v>277</v>
      </c>
      <c r="AS40" s="275">
        <v>522</v>
      </c>
      <c r="AT40" s="273">
        <v>45</v>
      </c>
      <c r="AU40" s="274">
        <v>31</v>
      </c>
      <c r="AV40" s="275">
        <v>38</v>
      </c>
      <c r="AW40" s="273">
        <v>245</v>
      </c>
      <c r="AX40" s="274">
        <v>277</v>
      </c>
      <c r="AY40" s="275">
        <v>522</v>
      </c>
      <c r="AZ40" s="273">
        <v>30.7</v>
      </c>
      <c r="BA40" s="274">
        <v>27.5</v>
      </c>
      <c r="BB40" s="275">
        <v>29</v>
      </c>
      <c r="BC40" s="273">
        <v>245</v>
      </c>
      <c r="BD40" s="274">
        <v>277</v>
      </c>
      <c r="BE40" s="275">
        <v>522</v>
      </c>
      <c r="BF40" s="273">
        <v>57</v>
      </c>
      <c r="BG40" s="274">
        <v>49</v>
      </c>
      <c r="BH40" s="275">
        <v>53</v>
      </c>
      <c r="BI40" s="273">
        <v>46</v>
      </c>
      <c r="BJ40" s="274">
        <v>41</v>
      </c>
      <c r="BK40" s="275">
        <v>87</v>
      </c>
      <c r="BL40" s="273">
        <v>65</v>
      </c>
      <c r="BM40" s="274">
        <v>54</v>
      </c>
      <c r="BN40" s="275">
        <v>60</v>
      </c>
      <c r="BO40" s="273">
        <v>46</v>
      </c>
      <c r="BP40" s="274">
        <v>41</v>
      </c>
      <c r="BQ40" s="275">
        <v>87</v>
      </c>
      <c r="BR40" s="273">
        <v>35</v>
      </c>
      <c r="BS40" s="274">
        <v>33.1</v>
      </c>
      <c r="BT40" s="275">
        <v>34.1</v>
      </c>
      <c r="BU40" s="273">
        <v>46</v>
      </c>
      <c r="BV40" s="274">
        <v>41</v>
      </c>
      <c r="BW40" s="275">
        <v>87</v>
      </c>
      <c r="BX40" s="273" t="s">
        <v>197</v>
      </c>
      <c r="BY40" s="274" t="s">
        <v>197</v>
      </c>
      <c r="BZ40" s="275">
        <v>43</v>
      </c>
      <c r="CA40" s="273">
        <v>3</v>
      </c>
      <c r="CB40" s="274">
        <v>4</v>
      </c>
      <c r="CC40" s="275">
        <v>7</v>
      </c>
      <c r="CD40" s="273" t="s">
        <v>197</v>
      </c>
      <c r="CE40" s="274" t="s">
        <v>197</v>
      </c>
      <c r="CF40" s="275">
        <v>43</v>
      </c>
      <c r="CG40" s="273">
        <v>3</v>
      </c>
      <c r="CH40" s="274">
        <v>4</v>
      </c>
      <c r="CI40" s="275">
        <v>7</v>
      </c>
      <c r="CJ40" s="273">
        <v>32</v>
      </c>
      <c r="CK40" s="274">
        <v>28.5</v>
      </c>
      <c r="CL40" s="275">
        <v>30</v>
      </c>
      <c r="CM40" s="273">
        <v>3</v>
      </c>
      <c r="CN40" s="274">
        <v>4</v>
      </c>
      <c r="CO40" s="275">
        <v>7</v>
      </c>
      <c r="CP40" s="273">
        <v>52</v>
      </c>
      <c r="CQ40" s="274">
        <v>35</v>
      </c>
      <c r="CR40" s="275">
        <v>43</v>
      </c>
      <c r="CS40" s="273">
        <v>1389</v>
      </c>
      <c r="CT40" s="274">
        <v>1495</v>
      </c>
      <c r="CU40" s="275">
        <v>2884</v>
      </c>
      <c r="CV40" s="273">
        <v>55</v>
      </c>
      <c r="CW40" s="274">
        <v>39</v>
      </c>
      <c r="CX40" s="275">
        <v>47</v>
      </c>
      <c r="CY40" s="273">
        <v>1389</v>
      </c>
      <c r="CZ40" s="274">
        <v>1495</v>
      </c>
      <c r="DA40" s="275">
        <v>2884</v>
      </c>
      <c r="DB40" s="273">
        <v>33.1</v>
      </c>
      <c r="DC40" s="274">
        <v>30.1</v>
      </c>
      <c r="DD40" s="275">
        <v>31.5</v>
      </c>
      <c r="DE40" s="273">
        <v>1389</v>
      </c>
      <c r="DF40" s="274">
        <v>1495</v>
      </c>
      <c r="DG40" s="275">
        <v>2884</v>
      </c>
    </row>
    <row r="41" spans="1:111" x14ac:dyDescent="0.35">
      <c r="A41" t="s">
        <v>85</v>
      </c>
      <c r="B41" t="s">
        <v>330</v>
      </c>
      <c r="C41" t="s">
        <v>324</v>
      </c>
      <c r="D41" s="273">
        <v>55</v>
      </c>
      <c r="E41" s="274">
        <v>38</v>
      </c>
      <c r="F41" s="275">
        <v>46</v>
      </c>
      <c r="G41" s="273">
        <v>488</v>
      </c>
      <c r="H41" s="274">
        <v>540</v>
      </c>
      <c r="I41" s="275">
        <v>1028</v>
      </c>
      <c r="J41" s="273">
        <v>57</v>
      </c>
      <c r="K41" s="274">
        <v>41</v>
      </c>
      <c r="L41" s="275">
        <v>49</v>
      </c>
      <c r="M41" s="273">
        <v>488</v>
      </c>
      <c r="N41" s="274">
        <v>540</v>
      </c>
      <c r="O41" s="275">
        <v>1028</v>
      </c>
      <c r="P41" s="273">
        <v>33.6</v>
      </c>
      <c r="Q41" s="274">
        <v>31.5</v>
      </c>
      <c r="R41" s="275">
        <v>32.5</v>
      </c>
      <c r="S41" s="273">
        <v>488</v>
      </c>
      <c r="T41" s="274">
        <v>540</v>
      </c>
      <c r="U41" s="275">
        <v>1028</v>
      </c>
      <c r="V41" s="273">
        <v>55</v>
      </c>
      <c r="W41" s="274">
        <v>42</v>
      </c>
      <c r="X41" s="275">
        <v>48</v>
      </c>
      <c r="Y41" s="273">
        <v>149</v>
      </c>
      <c r="Z41" s="274">
        <v>165</v>
      </c>
      <c r="AA41" s="275">
        <v>314</v>
      </c>
      <c r="AB41" s="273">
        <v>56</v>
      </c>
      <c r="AC41" s="274">
        <v>45</v>
      </c>
      <c r="AD41" s="275">
        <v>50</v>
      </c>
      <c r="AE41" s="273">
        <v>149</v>
      </c>
      <c r="AF41" s="274">
        <v>165</v>
      </c>
      <c r="AG41" s="275">
        <v>314</v>
      </c>
      <c r="AH41" s="273">
        <v>34.200000000000003</v>
      </c>
      <c r="AI41" s="274">
        <v>32.799999999999997</v>
      </c>
      <c r="AJ41" s="275">
        <v>33.4</v>
      </c>
      <c r="AK41" s="273">
        <v>149</v>
      </c>
      <c r="AL41" s="274">
        <v>165</v>
      </c>
      <c r="AM41" s="275">
        <v>314</v>
      </c>
      <c r="AN41" s="273">
        <v>51</v>
      </c>
      <c r="AO41" s="274">
        <v>36</v>
      </c>
      <c r="AP41" s="275">
        <v>44</v>
      </c>
      <c r="AQ41" s="273">
        <v>702</v>
      </c>
      <c r="AR41" s="274">
        <v>735</v>
      </c>
      <c r="AS41" s="275">
        <v>1437</v>
      </c>
      <c r="AT41" s="273">
        <v>55</v>
      </c>
      <c r="AU41" s="274">
        <v>41</v>
      </c>
      <c r="AV41" s="275">
        <v>48</v>
      </c>
      <c r="AW41" s="273">
        <v>702</v>
      </c>
      <c r="AX41" s="274">
        <v>735</v>
      </c>
      <c r="AY41" s="275">
        <v>1437</v>
      </c>
      <c r="AZ41" s="273">
        <v>32.4</v>
      </c>
      <c r="BA41" s="274">
        <v>30</v>
      </c>
      <c r="BB41" s="275">
        <v>31.2</v>
      </c>
      <c r="BC41" s="273">
        <v>702</v>
      </c>
      <c r="BD41" s="274">
        <v>735</v>
      </c>
      <c r="BE41" s="275">
        <v>1437</v>
      </c>
      <c r="BF41" s="273">
        <v>52</v>
      </c>
      <c r="BG41" s="274">
        <v>37</v>
      </c>
      <c r="BH41" s="275">
        <v>44</v>
      </c>
      <c r="BI41" s="273">
        <v>163</v>
      </c>
      <c r="BJ41" s="274">
        <v>166</v>
      </c>
      <c r="BK41" s="275">
        <v>329</v>
      </c>
      <c r="BL41" s="273">
        <v>56</v>
      </c>
      <c r="BM41" s="274">
        <v>41</v>
      </c>
      <c r="BN41" s="275">
        <v>48</v>
      </c>
      <c r="BO41" s="273">
        <v>163</v>
      </c>
      <c r="BP41" s="274">
        <v>166</v>
      </c>
      <c r="BQ41" s="275">
        <v>329</v>
      </c>
      <c r="BR41" s="273">
        <v>33.299999999999997</v>
      </c>
      <c r="BS41" s="274">
        <v>30.5</v>
      </c>
      <c r="BT41" s="275">
        <v>31.9</v>
      </c>
      <c r="BU41" s="273">
        <v>163</v>
      </c>
      <c r="BV41" s="274">
        <v>166</v>
      </c>
      <c r="BW41" s="275">
        <v>329</v>
      </c>
      <c r="BX41" s="273" t="s">
        <v>197</v>
      </c>
      <c r="BY41" s="274" t="s">
        <v>197</v>
      </c>
      <c r="BZ41" s="275">
        <v>67</v>
      </c>
      <c r="CA41" s="273">
        <v>4</v>
      </c>
      <c r="CB41" s="274">
        <v>5</v>
      </c>
      <c r="CC41" s="275">
        <v>9</v>
      </c>
      <c r="CD41" s="273" t="s">
        <v>197</v>
      </c>
      <c r="CE41" s="274" t="s">
        <v>197</v>
      </c>
      <c r="CF41" s="275">
        <v>67</v>
      </c>
      <c r="CG41" s="273">
        <v>4</v>
      </c>
      <c r="CH41" s="274">
        <v>5</v>
      </c>
      <c r="CI41" s="275">
        <v>9</v>
      </c>
      <c r="CJ41" s="273">
        <v>35</v>
      </c>
      <c r="CK41" s="274">
        <v>35.799999999999997</v>
      </c>
      <c r="CL41" s="275">
        <v>35.4</v>
      </c>
      <c r="CM41" s="273">
        <v>4</v>
      </c>
      <c r="CN41" s="274">
        <v>5</v>
      </c>
      <c r="CO41" s="275">
        <v>9</v>
      </c>
      <c r="CP41" s="273">
        <v>51</v>
      </c>
      <c r="CQ41" s="274">
        <v>37</v>
      </c>
      <c r="CR41" s="275">
        <v>44</v>
      </c>
      <c r="CS41" s="273">
        <v>1598</v>
      </c>
      <c r="CT41" s="274">
        <v>1704</v>
      </c>
      <c r="CU41" s="275">
        <v>3302</v>
      </c>
      <c r="CV41" s="273">
        <v>54</v>
      </c>
      <c r="CW41" s="274">
        <v>40</v>
      </c>
      <c r="CX41" s="275">
        <v>47</v>
      </c>
      <c r="CY41" s="273">
        <v>1598</v>
      </c>
      <c r="CZ41" s="274">
        <v>1704</v>
      </c>
      <c r="DA41" s="275">
        <v>3302</v>
      </c>
      <c r="DB41" s="273">
        <v>32.799999999999997</v>
      </c>
      <c r="DC41" s="274">
        <v>30.6</v>
      </c>
      <c r="DD41" s="275">
        <v>31.7</v>
      </c>
      <c r="DE41" s="273">
        <v>1598</v>
      </c>
      <c r="DF41" s="274">
        <v>1704</v>
      </c>
      <c r="DG41" s="275">
        <v>3302</v>
      </c>
    </row>
    <row r="42" spans="1:111" x14ac:dyDescent="0.35">
      <c r="A42" t="s">
        <v>88</v>
      </c>
      <c r="B42" t="s">
        <v>333</v>
      </c>
      <c r="C42" t="s">
        <v>324</v>
      </c>
      <c r="D42" s="273">
        <v>54</v>
      </c>
      <c r="E42" s="274">
        <v>38</v>
      </c>
      <c r="F42" s="275">
        <v>46</v>
      </c>
      <c r="G42" s="273">
        <v>828</v>
      </c>
      <c r="H42" s="274">
        <v>907</v>
      </c>
      <c r="I42" s="275">
        <v>1735</v>
      </c>
      <c r="J42" s="273">
        <v>54</v>
      </c>
      <c r="K42" s="274">
        <v>40</v>
      </c>
      <c r="L42" s="275">
        <v>47</v>
      </c>
      <c r="M42" s="273">
        <v>828</v>
      </c>
      <c r="N42" s="274">
        <v>907</v>
      </c>
      <c r="O42" s="275">
        <v>1735</v>
      </c>
      <c r="P42" s="273">
        <v>34.799999999999997</v>
      </c>
      <c r="Q42" s="274">
        <v>32.200000000000003</v>
      </c>
      <c r="R42" s="275">
        <v>33.5</v>
      </c>
      <c r="S42" s="273">
        <v>828</v>
      </c>
      <c r="T42" s="274">
        <v>907</v>
      </c>
      <c r="U42" s="275">
        <v>1735</v>
      </c>
      <c r="V42" s="273">
        <v>51</v>
      </c>
      <c r="W42" s="274">
        <v>26</v>
      </c>
      <c r="X42" s="275">
        <v>39</v>
      </c>
      <c r="Y42" s="273">
        <v>67</v>
      </c>
      <c r="Z42" s="274">
        <v>61</v>
      </c>
      <c r="AA42" s="275">
        <v>128</v>
      </c>
      <c r="AB42" s="273">
        <v>51</v>
      </c>
      <c r="AC42" s="274">
        <v>26</v>
      </c>
      <c r="AD42" s="275">
        <v>39</v>
      </c>
      <c r="AE42" s="273">
        <v>67</v>
      </c>
      <c r="AF42" s="274">
        <v>61</v>
      </c>
      <c r="AG42" s="275">
        <v>128</v>
      </c>
      <c r="AH42" s="273">
        <v>34.6</v>
      </c>
      <c r="AI42" s="274">
        <v>29.8</v>
      </c>
      <c r="AJ42" s="275">
        <v>32.299999999999997</v>
      </c>
      <c r="AK42" s="273">
        <v>67</v>
      </c>
      <c r="AL42" s="274">
        <v>61</v>
      </c>
      <c r="AM42" s="275">
        <v>128</v>
      </c>
      <c r="AN42" s="273">
        <v>35</v>
      </c>
      <c r="AO42" s="274">
        <v>26</v>
      </c>
      <c r="AP42" s="275">
        <v>30</v>
      </c>
      <c r="AQ42" s="273">
        <v>48</v>
      </c>
      <c r="AR42" s="274">
        <v>58</v>
      </c>
      <c r="AS42" s="275">
        <v>106</v>
      </c>
      <c r="AT42" s="273">
        <v>40</v>
      </c>
      <c r="AU42" s="274">
        <v>26</v>
      </c>
      <c r="AV42" s="275">
        <v>32</v>
      </c>
      <c r="AW42" s="273">
        <v>48</v>
      </c>
      <c r="AX42" s="274">
        <v>58</v>
      </c>
      <c r="AY42" s="275">
        <v>106</v>
      </c>
      <c r="AZ42" s="273">
        <v>32.5</v>
      </c>
      <c r="BA42" s="274">
        <v>30.2</v>
      </c>
      <c r="BB42" s="275">
        <v>31.2</v>
      </c>
      <c r="BC42" s="273">
        <v>48</v>
      </c>
      <c r="BD42" s="274">
        <v>58</v>
      </c>
      <c r="BE42" s="275">
        <v>106</v>
      </c>
      <c r="BF42" s="273">
        <v>48</v>
      </c>
      <c r="BG42" s="274">
        <v>26</v>
      </c>
      <c r="BH42" s="275">
        <v>37</v>
      </c>
      <c r="BI42" s="273">
        <v>23</v>
      </c>
      <c r="BJ42" s="274">
        <v>23</v>
      </c>
      <c r="BK42" s="275">
        <v>46</v>
      </c>
      <c r="BL42" s="273">
        <v>48</v>
      </c>
      <c r="BM42" s="274">
        <v>26</v>
      </c>
      <c r="BN42" s="275">
        <v>37</v>
      </c>
      <c r="BO42" s="273">
        <v>23</v>
      </c>
      <c r="BP42" s="274">
        <v>23</v>
      </c>
      <c r="BQ42" s="275">
        <v>46</v>
      </c>
      <c r="BR42" s="273">
        <v>32.5</v>
      </c>
      <c r="BS42" s="274">
        <v>28.8</v>
      </c>
      <c r="BT42" s="275">
        <v>30.6</v>
      </c>
      <c r="BU42" s="273">
        <v>23</v>
      </c>
      <c r="BV42" s="274">
        <v>23</v>
      </c>
      <c r="BW42" s="275">
        <v>46</v>
      </c>
      <c r="BX42" s="273">
        <v>44</v>
      </c>
      <c r="BY42" s="274">
        <v>38</v>
      </c>
      <c r="BZ42" s="275">
        <v>41</v>
      </c>
      <c r="CA42" s="273">
        <v>9</v>
      </c>
      <c r="CB42" s="274">
        <v>8</v>
      </c>
      <c r="CC42" s="275">
        <v>17</v>
      </c>
      <c r="CD42" s="273">
        <v>44</v>
      </c>
      <c r="CE42" s="274">
        <v>38</v>
      </c>
      <c r="CF42" s="275">
        <v>41</v>
      </c>
      <c r="CG42" s="273">
        <v>9</v>
      </c>
      <c r="CH42" s="274">
        <v>8</v>
      </c>
      <c r="CI42" s="275">
        <v>17</v>
      </c>
      <c r="CJ42" s="273">
        <v>34.200000000000003</v>
      </c>
      <c r="CK42" s="274">
        <v>31</v>
      </c>
      <c r="CL42" s="275">
        <v>32.700000000000003</v>
      </c>
      <c r="CM42" s="273">
        <v>9</v>
      </c>
      <c r="CN42" s="274">
        <v>8</v>
      </c>
      <c r="CO42" s="275">
        <v>17</v>
      </c>
      <c r="CP42" s="273">
        <v>52</v>
      </c>
      <c r="CQ42" s="274">
        <v>36</v>
      </c>
      <c r="CR42" s="275">
        <v>44</v>
      </c>
      <c r="CS42" s="273">
        <v>1044</v>
      </c>
      <c r="CT42" s="274">
        <v>1109</v>
      </c>
      <c r="CU42" s="275">
        <v>2153</v>
      </c>
      <c r="CV42" s="273">
        <v>52</v>
      </c>
      <c r="CW42" s="274">
        <v>38</v>
      </c>
      <c r="CX42" s="275">
        <v>45</v>
      </c>
      <c r="CY42" s="273">
        <v>1044</v>
      </c>
      <c r="CZ42" s="274">
        <v>1109</v>
      </c>
      <c r="DA42" s="275">
        <v>2153</v>
      </c>
      <c r="DB42" s="273">
        <v>34.5</v>
      </c>
      <c r="DC42" s="274">
        <v>31.8</v>
      </c>
      <c r="DD42" s="275">
        <v>33.1</v>
      </c>
      <c r="DE42" s="273">
        <v>1044</v>
      </c>
      <c r="DF42" s="274">
        <v>1109</v>
      </c>
      <c r="DG42" s="275">
        <v>2153</v>
      </c>
    </row>
    <row r="43" spans="1:111" x14ac:dyDescent="0.35">
      <c r="A43" t="s">
        <v>90</v>
      </c>
      <c r="B43" t="s">
        <v>335</v>
      </c>
      <c r="C43" t="s">
        <v>324</v>
      </c>
      <c r="D43" s="273">
        <v>60</v>
      </c>
      <c r="E43" s="274">
        <v>37</v>
      </c>
      <c r="F43" s="275">
        <v>48</v>
      </c>
      <c r="G43" s="273">
        <v>775</v>
      </c>
      <c r="H43" s="274">
        <v>847</v>
      </c>
      <c r="I43" s="275">
        <v>1622</v>
      </c>
      <c r="J43" s="273">
        <v>62</v>
      </c>
      <c r="K43" s="274">
        <v>39</v>
      </c>
      <c r="L43" s="275">
        <v>50</v>
      </c>
      <c r="M43" s="273">
        <v>775</v>
      </c>
      <c r="N43" s="274">
        <v>847</v>
      </c>
      <c r="O43" s="275">
        <v>1622</v>
      </c>
      <c r="P43" s="273">
        <v>33.5</v>
      </c>
      <c r="Q43" s="274">
        <v>31</v>
      </c>
      <c r="R43" s="275">
        <v>32.200000000000003</v>
      </c>
      <c r="S43" s="273">
        <v>775</v>
      </c>
      <c r="T43" s="274">
        <v>847</v>
      </c>
      <c r="U43" s="275">
        <v>1622</v>
      </c>
      <c r="V43" s="273">
        <v>70</v>
      </c>
      <c r="W43" s="274">
        <v>58</v>
      </c>
      <c r="X43" s="275">
        <v>64</v>
      </c>
      <c r="Y43" s="273">
        <v>67</v>
      </c>
      <c r="Z43" s="274">
        <v>62</v>
      </c>
      <c r="AA43" s="275">
        <v>129</v>
      </c>
      <c r="AB43" s="273">
        <v>73</v>
      </c>
      <c r="AC43" s="274">
        <v>60</v>
      </c>
      <c r="AD43" s="275">
        <v>67</v>
      </c>
      <c r="AE43" s="273">
        <v>67</v>
      </c>
      <c r="AF43" s="274">
        <v>62</v>
      </c>
      <c r="AG43" s="275">
        <v>129</v>
      </c>
      <c r="AH43" s="273">
        <v>35.200000000000003</v>
      </c>
      <c r="AI43" s="274">
        <v>32.9</v>
      </c>
      <c r="AJ43" s="275">
        <v>34.1</v>
      </c>
      <c r="AK43" s="273">
        <v>67</v>
      </c>
      <c r="AL43" s="274">
        <v>62</v>
      </c>
      <c r="AM43" s="275">
        <v>129</v>
      </c>
      <c r="AN43" s="273">
        <v>74</v>
      </c>
      <c r="AO43" s="274">
        <v>48</v>
      </c>
      <c r="AP43" s="275">
        <v>60</v>
      </c>
      <c r="AQ43" s="273">
        <v>42</v>
      </c>
      <c r="AR43" s="274">
        <v>44</v>
      </c>
      <c r="AS43" s="275">
        <v>86</v>
      </c>
      <c r="AT43" s="273">
        <v>74</v>
      </c>
      <c r="AU43" s="274">
        <v>48</v>
      </c>
      <c r="AV43" s="275">
        <v>60</v>
      </c>
      <c r="AW43" s="273">
        <v>42</v>
      </c>
      <c r="AX43" s="274">
        <v>44</v>
      </c>
      <c r="AY43" s="275">
        <v>86</v>
      </c>
      <c r="AZ43" s="273">
        <v>33.700000000000003</v>
      </c>
      <c r="BA43" s="274">
        <v>31.7</v>
      </c>
      <c r="BB43" s="275">
        <v>32.700000000000003</v>
      </c>
      <c r="BC43" s="273">
        <v>42</v>
      </c>
      <c r="BD43" s="274">
        <v>44</v>
      </c>
      <c r="BE43" s="275">
        <v>86</v>
      </c>
      <c r="BF43" s="273">
        <v>67</v>
      </c>
      <c r="BG43" s="274">
        <v>48</v>
      </c>
      <c r="BH43" s="275">
        <v>57</v>
      </c>
      <c r="BI43" s="273">
        <v>170</v>
      </c>
      <c r="BJ43" s="274">
        <v>178</v>
      </c>
      <c r="BK43" s="275">
        <v>348</v>
      </c>
      <c r="BL43" s="273">
        <v>69</v>
      </c>
      <c r="BM43" s="274">
        <v>52</v>
      </c>
      <c r="BN43" s="275">
        <v>60</v>
      </c>
      <c r="BO43" s="273">
        <v>170</v>
      </c>
      <c r="BP43" s="274">
        <v>178</v>
      </c>
      <c r="BQ43" s="275">
        <v>348</v>
      </c>
      <c r="BR43" s="273">
        <v>35.1</v>
      </c>
      <c r="BS43" s="274">
        <v>31.9</v>
      </c>
      <c r="BT43" s="275">
        <v>33.5</v>
      </c>
      <c r="BU43" s="273">
        <v>170</v>
      </c>
      <c r="BV43" s="274">
        <v>178</v>
      </c>
      <c r="BW43" s="275">
        <v>348</v>
      </c>
      <c r="BX43" s="273" t="s">
        <v>197</v>
      </c>
      <c r="BY43" s="274" t="s">
        <v>197</v>
      </c>
      <c r="BZ43" s="275">
        <v>65</v>
      </c>
      <c r="CA43" s="273">
        <v>11</v>
      </c>
      <c r="CB43" s="274">
        <v>6</v>
      </c>
      <c r="CC43" s="275">
        <v>17</v>
      </c>
      <c r="CD43" s="273" t="s">
        <v>197</v>
      </c>
      <c r="CE43" s="274" t="s">
        <v>197</v>
      </c>
      <c r="CF43" s="275">
        <v>76</v>
      </c>
      <c r="CG43" s="273">
        <v>11</v>
      </c>
      <c r="CH43" s="274">
        <v>6</v>
      </c>
      <c r="CI43" s="275">
        <v>17</v>
      </c>
      <c r="CJ43" s="273">
        <v>38.700000000000003</v>
      </c>
      <c r="CK43" s="274">
        <v>34.200000000000003</v>
      </c>
      <c r="CL43" s="275">
        <v>37.1</v>
      </c>
      <c r="CM43" s="273">
        <v>11</v>
      </c>
      <c r="CN43" s="274">
        <v>6</v>
      </c>
      <c r="CO43" s="275">
        <v>17</v>
      </c>
      <c r="CP43" s="273">
        <v>62</v>
      </c>
      <c r="CQ43" s="274">
        <v>40</v>
      </c>
      <c r="CR43" s="275">
        <v>51</v>
      </c>
      <c r="CS43" s="273">
        <v>1098</v>
      </c>
      <c r="CT43" s="274">
        <v>1186</v>
      </c>
      <c r="CU43" s="275">
        <v>2284</v>
      </c>
      <c r="CV43" s="273">
        <v>64</v>
      </c>
      <c r="CW43" s="274">
        <v>43</v>
      </c>
      <c r="CX43" s="275">
        <v>53</v>
      </c>
      <c r="CY43" s="273">
        <v>1098</v>
      </c>
      <c r="CZ43" s="274">
        <v>1186</v>
      </c>
      <c r="DA43" s="275">
        <v>2284</v>
      </c>
      <c r="DB43" s="273">
        <v>33.9</v>
      </c>
      <c r="DC43" s="274">
        <v>31.3</v>
      </c>
      <c r="DD43" s="275">
        <v>32.5</v>
      </c>
      <c r="DE43" s="273">
        <v>1098</v>
      </c>
      <c r="DF43" s="274">
        <v>1186</v>
      </c>
      <c r="DG43" s="275">
        <v>2284</v>
      </c>
    </row>
    <row r="44" spans="1:111" x14ac:dyDescent="0.35">
      <c r="A44" t="s">
        <v>135</v>
      </c>
      <c r="B44" t="s">
        <v>380</v>
      </c>
      <c r="C44" t="s">
        <v>372</v>
      </c>
      <c r="D44" s="273">
        <v>64</v>
      </c>
      <c r="E44" s="274">
        <v>44</v>
      </c>
      <c r="F44" s="275">
        <v>53</v>
      </c>
      <c r="G44" s="273">
        <v>1355</v>
      </c>
      <c r="H44" s="274">
        <v>1399</v>
      </c>
      <c r="I44" s="275">
        <v>2754</v>
      </c>
      <c r="J44" s="273">
        <v>66</v>
      </c>
      <c r="K44" s="274">
        <v>49</v>
      </c>
      <c r="L44" s="275">
        <v>57</v>
      </c>
      <c r="M44" s="273">
        <v>1355</v>
      </c>
      <c r="N44" s="274">
        <v>1399</v>
      </c>
      <c r="O44" s="275">
        <v>2754</v>
      </c>
      <c r="P44" s="273">
        <v>35</v>
      </c>
      <c r="Q44" s="274">
        <v>32.200000000000003</v>
      </c>
      <c r="R44" s="275">
        <v>33.6</v>
      </c>
      <c r="S44" s="273">
        <v>1355</v>
      </c>
      <c r="T44" s="274">
        <v>1399</v>
      </c>
      <c r="U44" s="275">
        <v>2754</v>
      </c>
      <c r="V44" s="273">
        <v>69</v>
      </c>
      <c r="W44" s="274">
        <v>41</v>
      </c>
      <c r="X44" s="275">
        <v>54</v>
      </c>
      <c r="Y44" s="273">
        <v>81</v>
      </c>
      <c r="Z44" s="274">
        <v>104</v>
      </c>
      <c r="AA44" s="275">
        <v>185</v>
      </c>
      <c r="AB44" s="273">
        <v>69</v>
      </c>
      <c r="AC44" s="274">
        <v>50</v>
      </c>
      <c r="AD44" s="275">
        <v>58</v>
      </c>
      <c r="AE44" s="273">
        <v>81</v>
      </c>
      <c r="AF44" s="274">
        <v>104</v>
      </c>
      <c r="AG44" s="275">
        <v>185</v>
      </c>
      <c r="AH44" s="273">
        <v>35.299999999999997</v>
      </c>
      <c r="AI44" s="274">
        <v>32.299999999999997</v>
      </c>
      <c r="AJ44" s="275">
        <v>33.6</v>
      </c>
      <c r="AK44" s="273">
        <v>81</v>
      </c>
      <c r="AL44" s="274">
        <v>104</v>
      </c>
      <c r="AM44" s="275">
        <v>185</v>
      </c>
      <c r="AN44" s="273">
        <v>55</v>
      </c>
      <c r="AO44" s="274">
        <v>33</v>
      </c>
      <c r="AP44" s="275">
        <v>44</v>
      </c>
      <c r="AQ44" s="273">
        <v>77</v>
      </c>
      <c r="AR44" s="274">
        <v>72</v>
      </c>
      <c r="AS44" s="275">
        <v>149</v>
      </c>
      <c r="AT44" s="273">
        <v>58</v>
      </c>
      <c r="AU44" s="274">
        <v>36</v>
      </c>
      <c r="AV44" s="275">
        <v>48</v>
      </c>
      <c r="AW44" s="273">
        <v>77</v>
      </c>
      <c r="AX44" s="274">
        <v>72</v>
      </c>
      <c r="AY44" s="275">
        <v>149</v>
      </c>
      <c r="AZ44" s="273">
        <v>33.799999999999997</v>
      </c>
      <c r="BA44" s="274">
        <v>30.5</v>
      </c>
      <c r="BB44" s="275">
        <v>32.200000000000003</v>
      </c>
      <c r="BC44" s="273">
        <v>77</v>
      </c>
      <c r="BD44" s="274">
        <v>72</v>
      </c>
      <c r="BE44" s="275">
        <v>149</v>
      </c>
      <c r="BF44" s="273">
        <v>64</v>
      </c>
      <c r="BG44" s="274">
        <v>49</v>
      </c>
      <c r="BH44" s="275">
        <v>57</v>
      </c>
      <c r="BI44" s="273">
        <v>76</v>
      </c>
      <c r="BJ44" s="274">
        <v>75</v>
      </c>
      <c r="BK44" s="275">
        <v>151</v>
      </c>
      <c r="BL44" s="273">
        <v>71</v>
      </c>
      <c r="BM44" s="274">
        <v>61</v>
      </c>
      <c r="BN44" s="275">
        <v>66</v>
      </c>
      <c r="BO44" s="273">
        <v>76</v>
      </c>
      <c r="BP44" s="274">
        <v>75</v>
      </c>
      <c r="BQ44" s="275">
        <v>151</v>
      </c>
      <c r="BR44" s="273">
        <v>35.4</v>
      </c>
      <c r="BS44" s="274">
        <v>33.799999999999997</v>
      </c>
      <c r="BT44" s="275">
        <v>34.6</v>
      </c>
      <c r="BU44" s="273">
        <v>76</v>
      </c>
      <c r="BV44" s="274">
        <v>75</v>
      </c>
      <c r="BW44" s="275">
        <v>151</v>
      </c>
      <c r="BX44" s="273" t="s">
        <v>197</v>
      </c>
      <c r="BY44" s="274" t="s">
        <v>197</v>
      </c>
      <c r="BZ44" s="275">
        <v>57</v>
      </c>
      <c r="CA44" s="273">
        <v>4</v>
      </c>
      <c r="CB44" s="274">
        <v>3</v>
      </c>
      <c r="CC44" s="275">
        <v>7</v>
      </c>
      <c r="CD44" s="273">
        <v>100</v>
      </c>
      <c r="CE44" s="274" t="s">
        <v>197</v>
      </c>
      <c r="CF44" s="275" t="s">
        <v>197</v>
      </c>
      <c r="CG44" s="273">
        <v>4</v>
      </c>
      <c r="CH44" s="274">
        <v>3</v>
      </c>
      <c r="CI44" s="275">
        <v>7</v>
      </c>
      <c r="CJ44" s="273">
        <v>37.799999999999997</v>
      </c>
      <c r="CK44" s="274">
        <v>33.299999999999997</v>
      </c>
      <c r="CL44" s="275">
        <v>35.9</v>
      </c>
      <c r="CM44" s="273">
        <v>4</v>
      </c>
      <c r="CN44" s="274">
        <v>3</v>
      </c>
      <c r="CO44" s="275">
        <v>7</v>
      </c>
      <c r="CP44" s="273">
        <v>63</v>
      </c>
      <c r="CQ44" s="274">
        <v>43</v>
      </c>
      <c r="CR44" s="275">
        <v>53</v>
      </c>
      <c r="CS44" s="273">
        <v>1657</v>
      </c>
      <c r="CT44" s="274">
        <v>1715</v>
      </c>
      <c r="CU44" s="275">
        <v>3372</v>
      </c>
      <c r="CV44" s="273">
        <v>66</v>
      </c>
      <c r="CW44" s="274">
        <v>49</v>
      </c>
      <c r="CX44" s="275">
        <v>57</v>
      </c>
      <c r="CY44" s="273">
        <v>1657</v>
      </c>
      <c r="CZ44" s="274">
        <v>1715</v>
      </c>
      <c r="DA44" s="275">
        <v>3372</v>
      </c>
      <c r="DB44" s="273">
        <v>35</v>
      </c>
      <c r="DC44" s="274">
        <v>32.200000000000003</v>
      </c>
      <c r="DD44" s="275">
        <v>33.6</v>
      </c>
      <c r="DE44" s="273">
        <v>1657</v>
      </c>
      <c r="DF44" s="274">
        <v>1715</v>
      </c>
      <c r="DG44" s="275">
        <v>3372</v>
      </c>
    </row>
    <row r="45" spans="1:111" x14ac:dyDescent="0.35">
      <c r="A45" t="s">
        <v>128</v>
      </c>
      <c r="B45" t="s">
        <v>373</v>
      </c>
      <c r="C45" t="s">
        <v>372</v>
      </c>
      <c r="D45" s="273">
        <v>69</v>
      </c>
      <c r="E45" s="274">
        <v>46</v>
      </c>
      <c r="F45" s="275">
        <v>57</v>
      </c>
      <c r="G45" s="273">
        <v>604</v>
      </c>
      <c r="H45" s="274">
        <v>615</v>
      </c>
      <c r="I45" s="275">
        <v>1219</v>
      </c>
      <c r="J45" s="273">
        <v>70</v>
      </c>
      <c r="K45" s="274">
        <v>47</v>
      </c>
      <c r="L45" s="275">
        <v>58</v>
      </c>
      <c r="M45" s="273">
        <v>604</v>
      </c>
      <c r="N45" s="274">
        <v>615</v>
      </c>
      <c r="O45" s="275">
        <v>1219</v>
      </c>
      <c r="P45" s="273">
        <v>35.9</v>
      </c>
      <c r="Q45" s="274">
        <v>33.1</v>
      </c>
      <c r="R45" s="275">
        <v>34.5</v>
      </c>
      <c r="S45" s="273">
        <v>604</v>
      </c>
      <c r="T45" s="274">
        <v>615</v>
      </c>
      <c r="U45" s="275">
        <v>1219</v>
      </c>
      <c r="V45" s="273">
        <v>72</v>
      </c>
      <c r="W45" s="274">
        <v>30</v>
      </c>
      <c r="X45" s="275">
        <v>51</v>
      </c>
      <c r="Y45" s="273">
        <v>46</v>
      </c>
      <c r="Z45" s="274">
        <v>46</v>
      </c>
      <c r="AA45" s="275">
        <v>92</v>
      </c>
      <c r="AB45" s="273">
        <v>72</v>
      </c>
      <c r="AC45" s="274">
        <v>37</v>
      </c>
      <c r="AD45" s="275">
        <v>54</v>
      </c>
      <c r="AE45" s="273">
        <v>46</v>
      </c>
      <c r="AF45" s="274">
        <v>46</v>
      </c>
      <c r="AG45" s="275">
        <v>92</v>
      </c>
      <c r="AH45" s="273">
        <v>35.299999999999997</v>
      </c>
      <c r="AI45" s="274">
        <v>32.200000000000003</v>
      </c>
      <c r="AJ45" s="275">
        <v>33.799999999999997</v>
      </c>
      <c r="AK45" s="273">
        <v>46</v>
      </c>
      <c r="AL45" s="274">
        <v>46</v>
      </c>
      <c r="AM45" s="275">
        <v>92</v>
      </c>
      <c r="AN45" s="273">
        <v>60</v>
      </c>
      <c r="AO45" s="274">
        <v>62</v>
      </c>
      <c r="AP45" s="275">
        <v>60</v>
      </c>
      <c r="AQ45" s="273">
        <v>47</v>
      </c>
      <c r="AR45" s="274">
        <v>39</v>
      </c>
      <c r="AS45" s="275">
        <v>86</v>
      </c>
      <c r="AT45" s="273">
        <v>60</v>
      </c>
      <c r="AU45" s="274">
        <v>67</v>
      </c>
      <c r="AV45" s="275">
        <v>63</v>
      </c>
      <c r="AW45" s="273">
        <v>47</v>
      </c>
      <c r="AX45" s="274">
        <v>39</v>
      </c>
      <c r="AY45" s="275">
        <v>86</v>
      </c>
      <c r="AZ45" s="273">
        <v>35</v>
      </c>
      <c r="BA45" s="274">
        <v>36.200000000000003</v>
      </c>
      <c r="BB45" s="275">
        <v>35.5</v>
      </c>
      <c r="BC45" s="273">
        <v>47</v>
      </c>
      <c r="BD45" s="274">
        <v>39</v>
      </c>
      <c r="BE45" s="275">
        <v>86</v>
      </c>
      <c r="BF45" s="273">
        <v>46</v>
      </c>
      <c r="BG45" s="274">
        <v>32</v>
      </c>
      <c r="BH45" s="275">
        <v>39</v>
      </c>
      <c r="BI45" s="273">
        <v>24</v>
      </c>
      <c r="BJ45" s="274">
        <v>22</v>
      </c>
      <c r="BK45" s="275">
        <v>46</v>
      </c>
      <c r="BL45" s="273">
        <v>46</v>
      </c>
      <c r="BM45" s="274">
        <v>32</v>
      </c>
      <c r="BN45" s="275">
        <v>39</v>
      </c>
      <c r="BO45" s="273">
        <v>24</v>
      </c>
      <c r="BP45" s="274">
        <v>22</v>
      </c>
      <c r="BQ45" s="275">
        <v>46</v>
      </c>
      <c r="BR45" s="273">
        <v>32.299999999999997</v>
      </c>
      <c r="BS45" s="274">
        <v>32</v>
      </c>
      <c r="BT45" s="275">
        <v>32.1</v>
      </c>
      <c r="BU45" s="273">
        <v>24</v>
      </c>
      <c r="BV45" s="274">
        <v>22</v>
      </c>
      <c r="BW45" s="275">
        <v>46</v>
      </c>
      <c r="BX45" s="273" t="s">
        <v>197</v>
      </c>
      <c r="BY45" s="274">
        <v>100</v>
      </c>
      <c r="BZ45" s="275" t="s">
        <v>197</v>
      </c>
      <c r="CA45" s="273">
        <v>4</v>
      </c>
      <c r="CB45" s="274">
        <v>4</v>
      </c>
      <c r="CC45" s="275">
        <v>8</v>
      </c>
      <c r="CD45" s="273" t="s">
        <v>197</v>
      </c>
      <c r="CE45" s="274">
        <v>100</v>
      </c>
      <c r="CF45" s="275" t="s">
        <v>197</v>
      </c>
      <c r="CG45" s="273">
        <v>4</v>
      </c>
      <c r="CH45" s="274">
        <v>4</v>
      </c>
      <c r="CI45" s="275">
        <v>8</v>
      </c>
      <c r="CJ45" s="273">
        <v>31.8</v>
      </c>
      <c r="CK45" s="274">
        <v>39.299999999999997</v>
      </c>
      <c r="CL45" s="275">
        <v>35.5</v>
      </c>
      <c r="CM45" s="273">
        <v>4</v>
      </c>
      <c r="CN45" s="274">
        <v>4</v>
      </c>
      <c r="CO45" s="275">
        <v>8</v>
      </c>
      <c r="CP45" s="273">
        <v>67</v>
      </c>
      <c r="CQ45" s="274">
        <v>45</v>
      </c>
      <c r="CR45" s="275">
        <v>56</v>
      </c>
      <c r="CS45" s="273">
        <v>755</v>
      </c>
      <c r="CT45" s="274">
        <v>754</v>
      </c>
      <c r="CU45" s="275">
        <v>1509</v>
      </c>
      <c r="CV45" s="273">
        <v>68</v>
      </c>
      <c r="CW45" s="274">
        <v>47</v>
      </c>
      <c r="CX45" s="275">
        <v>58</v>
      </c>
      <c r="CY45" s="273">
        <v>755</v>
      </c>
      <c r="CZ45" s="274">
        <v>754</v>
      </c>
      <c r="DA45" s="275">
        <v>1509</v>
      </c>
      <c r="DB45" s="273">
        <v>35.700000000000003</v>
      </c>
      <c r="DC45" s="274">
        <v>33.200000000000003</v>
      </c>
      <c r="DD45" s="275">
        <v>34.5</v>
      </c>
      <c r="DE45" s="273">
        <v>755</v>
      </c>
      <c r="DF45" s="274">
        <v>754</v>
      </c>
      <c r="DG45" s="275">
        <v>1509</v>
      </c>
    </row>
    <row r="46" spans="1:111" x14ac:dyDescent="0.35">
      <c r="A46" t="s">
        <v>143</v>
      </c>
      <c r="B46" t="s">
        <v>388</v>
      </c>
      <c r="C46" t="s">
        <v>372</v>
      </c>
      <c r="D46" s="273">
        <v>70</v>
      </c>
      <c r="E46" s="274">
        <v>51</v>
      </c>
      <c r="F46" s="275">
        <v>60</v>
      </c>
      <c r="G46" s="273">
        <v>843</v>
      </c>
      <c r="H46" s="274">
        <v>935</v>
      </c>
      <c r="I46" s="275">
        <v>1778</v>
      </c>
      <c r="J46" s="273">
        <v>72</v>
      </c>
      <c r="K46" s="274">
        <v>54</v>
      </c>
      <c r="L46" s="275">
        <v>62</v>
      </c>
      <c r="M46" s="273">
        <v>843</v>
      </c>
      <c r="N46" s="274">
        <v>935</v>
      </c>
      <c r="O46" s="275">
        <v>1778</v>
      </c>
      <c r="P46" s="273">
        <v>35.799999999999997</v>
      </c>
      <c r="Q46" s="274">
        <v>33.6</v>
      </c>
      <c r="R46" s="275">
        <v>34.6</v>
      </c>
      <c r="S46" s="273">
        <v>843</v>
      </c>
      <c r="T46" s="274">
        <v>935</v>
      </c>
      <c r="U46" s="275">
        <v>1778</v>
      </c>
      <c r="V46" s="273">
        <v>61</v>
      </c>
      <c r="W46" s="274">
        <v>43</v>
      </c>
      <c r="X46" s="275">
        <v>51</v>
      </c>
      <c r="Y46" s="273">
        <v>44</v>
      </c>
      <c r="Z46" s="274">
        <v>56</v>
      </c>
      <c r="AA46" s="275">
        <v>100</v>
      </c>
      <c r="AB46" s="273">
        <v>61</v>
      </c>
      <c r="AC46" s="274">
        <v>52</v>
      </c>
      <c r="AD46" s="275">
        <v>56</v>
      </c>
      <c r="AE46" s="273">
        <v>44</v>
      </c>
      <c r="AF46" s="274">
        <v>56</v>
      </c>
      <c r="AG46" s="275">
        <v>100</v>
      </c>
      <c r="AH46" s="273">
        <v>34.5</v>
      </c>
      <c r="AI46" s="274">
        <v>31.8</v>
      </c>
      <c r="AJ46" s="275">
        <v>33</v>
      </c>
      <c r="AK46" s="273">
        <v>44</v>
      </c>
      <c r="AL46" s="274">
        <v>56</v>
      </c>
      <c r="AM46" s="275">
        <v>100</v>
      </c>
      <c r="AN46" s="273" t="s">
        <v>197</v>
      </c>
      <c r="AO46" s="274" t="s">
        <v>197</v>
      </c>
      <c r="AP46" s="275">
        <v>52</v>
      </c>
      <c r="AQ46" s="273">
        <v>22</v>
      </c>
      <c r="AR46" s="274">
        <v>30</v>
      </c>
      <c r="AS46" s="275">
        <v>52</v>
      </c>
      <c r="AT46" s="273" t="s">
        <v>197</v>
      </c>
      <c r="AU46" s="274" t="s">
        <v>197</v>
      </c>
      <c r="AV46" s="275">
        <v>56</v>
      </c>
      <c r="AW46" s="273">
        <v>22</v>
      </c>
      <c r="AX46" s="274">
        <v>30</v>
      </c>
      <c r="AY46" s="275">
        <v>52</v>
      </c>
      <c r="AZ46" s="273">
        <v>33</v>
      </c>
      <c r="BA46" s="274">
        <v>31.5</v>
      </c>
      <c r="BB46" s="275">
        <v>32.200000000000003</v>
      </c>
      <c r="BC46" s="273">
        <v>22</v>
      </c>
      <c r="BD46" s="274">
        <v>30</v>
      </c>
      <c r="BE46" s="275">
        <v>52</v>
      </c>
      <c r="BF46" s="273" t="s">
        <v>197</v>
      </c>
      <c r="BG46" s="274" t="s">
        <v>197</v>
      </c>
      <c r="BH46" s="275">
        <v>32</v>
      </c>
      <c r="BI46" s="273">
        <v>10</v>
      </c>
      <c r="BJ46" s="274">
        <v>12</v>
      </c>
      <c r="BK46" s="275">
        <v>22</v>
      </c>
      <c r="BL46" s="273" t="s">
        <v>197</v>
      </c>
      <c r="BM46" s="274" t="s">
        <v>197</v>
      </c>
      <c r="BN46" s="275">
        <v>36</v>
      </c>
      <c r="BO46" s="273">
        <v>10</v>
      </c>
      <c r="BP46" s="274">
        <v>12</v>
      </c>
      <c r="BQ46" s="275">
        <v>22</v>
      </c>
      <c r="BR46" s="273">
        <v>32.6</v>
      </c>
      <c r="BS46" s="274">
        <v>29.4</v>
      </c>
      <c r="BT46" s="275">
        <v>30.9</v>
      </c>
      <c r="BU46" s="273">
        <v>10</v>
      </c>
      <c r="BV46" s="274">
        <v>12</v>
      </c>
      <c r="BW46" s="275">
        <v>22</v>
      </c>
      <c r="BX46" s="273" t="s">
        <v>197</v>
      </c>
      <c r="BY46" s="274" t="s">
        <v>197</v>
      </c>
      <c r="BZ46" s="275" t="s">
        <v>197</v>
      </c>
      <c r="CA46" s="273" t="s">
        <v>197</v>
      </c>
      <c r="CB46" s="274" t="s">
        <v>197</v>
      </c>
      <c r="CC46" s="275">
        <v>7</v>
      </c>
      <c r="CD46" s="273" t="s">
        <v>197</v>
      </c>
      <c r="CE46" s="274" t="s">
        <v>197</v>
      </c>
      <c r="CF46" s="275" t="s">
        <v>197</v>
      </c>
      <c r="CG46" s="273" t="s">
        <v>197</v>
      </c>
      <c r="CH46" s="274" t="s">
        <v>197</v>
      </c>
      <c r="CI46" s="275">
        <v>7</v>
      </c>
      <c r="CJ46" s="273">
        <v>42</v>
      </c>
      <c r="CK46" s="274">
        <v>36.6</v>
      </c>
      <c r="CL46" s="275">
        <v>38.1</v>
      </c>
      <c r="CM46" s="273" t="s">
        <v>197</v>
      </c>
      <c r="CN46" s="274" t="s">
        <v>197</v>
      </c>
      <c r="CO46" s="275">
        <v>7</v>
      </c>
      <c r="CP46" s="273">
        <v>69</v>
      </c>
      <c r="CQ46" s="274">
        <v>49</v>
      </c>
      <c r="CR46" s="275">
        <v>59</v>
      </c>
      <c r="CS46" s="273">
        <v>964</v>
      </c>
      <c r="CT46" s="274">
        <v>1087</v>
      </c>
      <c r="CU46" s="275">
        <v>2051</v>
      </c>
      <c r="CV46" s="273">
        <v>70</v>
      </c>
      <c r="CW46" s="274">
        <v>52</v>
      </c>
      <c r="CX46" s="275">
        <v>61</v>
      </c>
      <c r="CY46" s="273">
        <v>964</v>
      </c>
      <c r="CZ46" s="274">
        <v>1087</v>
      </c>
      <c r="DA46" s="275">
        <v>2051</v>
      </c>
      <c r="DB46" s="273">
        <v>35.5</v>
      </c>
      <c r="DC46" s="274">
        <v>33.299999999999997</v>
      </c>
      <c r="DD46" s="275">
        <v>34.4</v>
      </c>
      <c r="DE46" s="273">
        <v>964</v>
      </c>
      <c r="DF46" s="274">
        <v>1087</v>
      </c>
      <c r="DG46" s="275">
        <v>2051</v>
      </c>
    </row>
    <row r="47" spans="1:111" x14ac:dyDescent="0.35">
      <c r="A47" t="s">
        <v>139</v>
      </c>
      <c r="B47" t="s">
        <v>384</v>
      </c>
      <c r="C47" t="s">
        <v>372</v>
      </c>
      <c r="D47" s="273">
        <v>56</v>
      </c>
      <c r="E47" s="274">
        <v>38</v>
      </c>
      <c r="F47" s="275">
        <v>47</v>
      </c>
      <c r="G47" s="273">
        <v>536</v>
      </c>
      <c r="H47" s="274">
        <v>544</v>
      </c>
      <c r="I47" s="275">
        <v>1080</v>
      </c>
      <c r="J47" s="273">
        <v>60</v>
      </c>
      <c r="K47" s="274">
        <v>43</v>
      </c>
      <c r="L47" s="275">
        <v>51</v>
      </c>
      <c r="M47" s="273">
        <v>536</v>
      </c>
      <c r="N47" s="274">
        <v>544</v>
      </c>
      <c r="O47" s="275">
        <v>1080</v>
      </c>
      <c r="P47" s="273">
        <v>35.200000000000003</v>
      </c>
      <c r="Q47" s="274">
        <v>33</v>
      </c>
      <c r="R47" s="275">
        <v>34.1</v>
      </c>
      <c r="S47" s="273">
        <v>536</v>
      </c>
      <c r="T47" s="274">
        <v>544</v>
      </c>
      <c r="U47" s="275">
        <v>1080</v>
      </c>
      <c r="V47" s="273">
        <v>56</v>
      </c>
      <c r="W47" s="274">
        <v>33</v>
      </c>
      <c r="X47" s="275">
        <v>44</v>
      </c>
      <c r="Y47" s="273">
        <v>100</v>
      </c>
      <c r="Z47" s="274">
        <v>110</v>
      </c>
      <c r="AA47" s="275">
        <v>210</v>
      </c>
      <c r="AB47" s="273">
        <v>59</v>
      </c>
      <c r="AC47" s="274">
        <v>38</v>
      </c>
      <c r="AD47" s="275">
        <v>48</v>
      </c>
      <c r="AE47" s="273">
        <v>100</v>
      </c>
      <c r="AF47" s="274">
        <v>110</v>
      </c>
      <c r="AG47" s="275">
        <v>210</v>
      </c>
      <c r="AH47" s="273">
        <v>35.299999999999997</v>
      </c>
      <c r="AI47" s="274">
        <v>31.2</v>
      </c>
      <c r="AJ47" s="275">
        <v>33.200000000000003</v>
      </c>
      <c r="AK47" s="273">
        <v>100</v>
      </c>
      <c r="AL47" s="274">
        <v>110</v>
      </c>
      <c r="AM47" s="275">
        <v>210</v>
      </c>
      <c r="AN47" s="273">
        <v>54</v>
      </c>
      <c r="AO47" s="274">
        <v>38</v>
      </c>
      <c r="AP47" s="275">
        <v>45</v>
      </c>
      <c r="AQ47" s="273">
        <v>176</v>
      </c>
      <c r="AR47" s="274">
        <v>200</v>
      </c>
      <c r="AS47" s="275">
        <v>376</v>
      </c>
      <c r="AT47" s="273">
        <v>58</v>
      </c>
      <c r="AU47" s="274">
        <v>47</v>
      </c>
      <c r="AV47" s="275">
        <v>52</v>
      </c>
      <c r="AW47" s="273">
        <v>176</v>
      </c>
      <c r="AX47" s="274">
        <v>200</v>
      </c>
      <c r="AY47" s="275">
        <v>376</v>
      </c>
      <c r="AZ47" s="273">
        <v>34</v>
      </c>
      <c r="BA47" s="274">
        <v>31.4</v>
      </c>
      <c r="BB47" s="275">
        <v>32.6</v>
      </c>
      <c r="BC47" s="273">
        <v>176</v>
      </c>
      <c r="BD47" s="274">
        <v>200</v>
      </c>
      <c r="BE47" s="275">
        <v>376</v>
      </c>
      <c r="BF47" s="273">
        <v>60</v>
      </c>
      <c r="BG47" s="274">
        <v>39</v>
      </c>
      <c r="BH47" s="275">
        <v>50</v>
      </c>
      <c r="BI47" s="273">
        <v>102</v>
      </c>
      <c r="BJ47" s="274">
        <v>98</v>
      </c>
      <c r="BK47" s="275">
        <v>200</v>
      </c>
      <c r="BL47" s="273">
        <v>65</v>
      </c>
      <c r="BM47" s="274">
        <v>47</v>
      </c>
      <c r="BN47" s="275">
        <v>56</v>
      </c>
      <c r="BO47" s="273">
        <v>102</v>
      </c>
      <c r="BP47" s="274">
        <v>98</v>
      </c>
      <c r="BQ47" s="275">
        <v>200</v>
      </c>
      <c r="BR47" s="273">
        <v>34.700000000000003</v>
      </c>
      <c r="BS47" s="274">
        <v>31.3</v>
      </c>
      <c r="BT47" s="275">
        <v>33.1</v>
      </c>
      <c r="BU47" s="273">
        <v>102</v>
      </c>
      <c r="BV47" s="274">
        <v>98</v>
      </c>
      <c r="BW47" s="275">
        <v>200</v>
      </c>
      <c r="BX47" s="273" t="s">
        <v>197</v>
      </c>
      <c r="BY47" s="274" t="s">
        <v>197</v>
      </c>
      <c r="BZ47" s="275">
        <v>50</v>
      </c>
      <c r="CA47" s="273" t="s">
        <v>197</v>
      </c>
      <c r="CB47" s="274" t="s">
        <v>197</v>
      </c>
      <c r="CC47" s="275">
        <v>8</v>
      </c>
      <c r="CD47" s="273" t="s">
        <v>197</v>
      </c>
      <c r="CE47" s="274" t="s">
        <v>197</v>
      </c>
      <c r="CF47" s="275">
        <v>63</v>
      </c>
      <c r="CG47" s="273" t="s">
        <v>197</v>
      </c>
      <c r="CH47" s="274" t="s">
        <v>197</v>
      </c>
      <c r="CI47" s="275">
        <v>8</v>
      </c>
      <c r="CJ47" s="273">
        <v>34</v>
      </c>
      <c r="CK47" s="274">
        <v>36</v>
      </c>
      <c r="CL47" s="275">
        <v>35.5</v>
      </c>
      <c r="CM47" s="273" t="s">
        <v>197</v>
      </c>
      <c r="CN47" s="274" t="s">
        <v>197</v>
      </c>
      <c r="CO47" s="275">
        <v>8</v>
      </c>
      <c r="CP47" s="273">
        <v>55</v>
      </c>
      <c r="CQ47" s="274">
        <v>38</v>
      </c>
      <c r="CR47" s="275">
        <v>46</v>
      </c>
      <c r="CS47" s="273">
        <v>985</v>
      </c>
      <c r="CT47" s="274">
        <v>1015</v>
      </c>
      <c r="CU47" s="275">
        <v>2000</v>
      </c>
      <c r="CV47" s="273">
        <v>59</v>
      </c>
      <c r="CW47" s="274">
        <v>44</v>
      </c>
      <c r="CX47" s="275">
        <v>51</v>
      </c>
      <c r="CY47" s="273">
        <v>985</v>
      </c>
      <c r="CZ47" s="274">
        <v>1015</v>
      </c>
      <c r="DA47" s="275">
        <v>2000</v>
      </c>
      <c r="DB47" s="273">
        <v>34.799999999999997</v>
      </c>
      <c r="DC47" s="274">
        <v>32.299999999999997</v>
      </c>
      <c r="DD47" s="275">
        <v>33.5</v>
      </c>
      <c r="DE47" s="273">
        <v>985</v>
      </c>
      <c r="DF47" s="274">
        <v>1015</v>
      </c>
      <c r="DG47" s="275">
        <v>2000</v>
      </c>
    </row>
    <row r="48" spans="1:111" x14ac:dyDescent="0.35">
      <c r="A48" t="s">
        <v>140</v>
      </c>
      <c r="B48" t="s">
        <v>385</v>
      </c>
      <c r="C48" t="s">
        <v>372</v>
      </c>
      <c r="D48" s="273">
        <v>44</v>
      </c>
      <c r="E48" s="274">
        <v>33</v>
      </c>
      <c r="F48" s="275">
        <v>39</v>
      </c>
      <c r="G48" s="273">
        <v>363</v>
      </c>
      <c r="H48" s="274">
        <v>357</v>
      </c>
      <c r="I48" s="275">
        <v>720</v>
      </c>
      <c r="J48" s="273">
        <v>45</v>
      </c>
      <c r="K48" s="274">
        <v>34</v>
      </c>
      <c r="L48" s="275">
        <v>39</v>
      </c>
      <c r="M48" s="273">
        <v>363</v>
      </c>
      <c r="N48" s="274">
        <v>357</v>
      </c>
      <c r="O48" s="275">
        <v>720</v>
      </c>
      <c r="P48" s="273">
        <v>32</v>
      </c>
      <c r="Q48" s="274">
        <v>29.8</v>
      </c>
      <c r="R48" s="275">
        <v>30.9</v>
      </c>
      <c r="S48" s="273">
        <v>363</v>
      </c>
      <c r="T48" s="274">
        <v>357</v>
      </c>
      <c r="U48" s="275">
        <v>720</v>
      </c>
      <c r="V48" s="273">
        <v>58</v>
      </c>
      <c r="W48" s="274">
        <v>32</v>
      </c>
      <c r="X48" s="275">
        <v>46</v>
      </c>
      <c r="Y48" s="273">
        <v>108</v>
      </c>
      <c r="Z48" s="274">
        <v>97</v>
      </c>
      <c r="AA48" s="275">
        <v>205</v>
      </c>
      <c r="AB48" s="273">
        <v>62</v>
      </c>
      <c r="AC48" s="274">
        <v>35</v>
      </c>
      <c r="AD48" s="275">
        <v>49</v>
      </c>
      <c r="AE48" s="273">
        <v>108</v>
      </c>
      <c r="AF48" s="274">
        <v>97</v>
      </c>
      <c r="AG48" s="275">
        <v>205</v>
      </c>
      <c r="AH48" s="273">
        <v>33.299999999999997</v>
      </c>
      <c r="AI48" s="274">
        <v>30.8</v>
      </c>
      <c r="AJ48" s="275">
        <v>32.1</v>
      </c>
      <c r="AK48" s="273">
        <v>108</v>
      </c>
      <c r="AL48" s="274">
        <v>97</v>
      </c>
      <c r="AM48" s="275">
        <v>205</v>
      </c>
      <c r="AN48" s="273">
        <v>65</v>
      </c>
      <c r="AO48" s="274">
        <v>52</v>
      </c>
      <c r="AP48" s="275">
        <v>58</v>
      </c>
      <c r="AQ48" s="273">
        <v>476</v>
      </c>
      <c r="AR48" s="274">
        <v>518</v>
      </c>
      <c r="AS48" s="275">
        <v>994</v>
      </c>
      <c r="AT48" s="273">
        <v>67</v>
      </c>
      <c r="AU48" s="274">
        <v>55</v>
      </c>
      <c r="AV48" s="275">
        <v>61</v>
      </c>
      <c r="AW48" s="273">
        <v>476</v>
      </c>
      <c r="AX48" s="274">
        <v>518</v>
      </c>
      <c r="AY48" s="275">
        <v>994</v>
      </c>
      <c r="AZ48" s="273">
        <v>33.5</v>
      </c>
      <c r="BA48" s="274">
        <v>31.9</v>
      </c>
      <c r="BB48" s="275">
        <v>32.700000000000003</v>
      </c>
      <c r="BC48" s="273">
        <v>476</v>
      </c>
      <c r="BD48" s="274">
        <v>518</v>
      </c>
      <c r="BE48" s="275">
        <v>994</v>
      </c>
      <c r="BF48" s="273">
        <v>48</v>
      </c>
      <c r="BG48" s="274">
        <v>36</v>
      </c>
      <c r="BH48" s="275">
        <v>42</v>
      </c>
      <c r="BI48" s="273">
        <v>102</v>
      </c>
      <c r="BJ48" s="274">
        <v>94</v>
      </c>
      <c r="BK48" s="275">
        <v>196</v>
      </c>
      <c r="BL48" s="273">
        <v>50</v>
      </c>
      <c r="BM48" s="274">
        <v>38</v>
      </c>
      <c r="BN48" s="275">
        <v>44</v>
      </c>
      <c r="BO48" s="273">
        <v>102</v>
      </c>
      <c r="BP48" s="274">
        <v>94</v>
      </c>
      <c r="BQ48" s="275">
        <v>196</v>
      </c>
      <c r="BR48" s="273">
        <v>32.6</v>
      </c>
      <c r="BS48" s="274">
        <v>30.4</v>
      </c>
      <c r="BT48" s="275">
        <v>31.5</v>
      </c>
      <c r="BU48" s="273">
        <v>102</v>
      </c>
      <c r="BV48" s="274">
        <v>94</v>
      </c>
      <c r="BW48" s="275">
        <v>196</v>
      </c>
      <c r="BX48" s="273" t="s">
        <v>197</v>
      </c>
      <c r="BY48" s="274" t="s">
        <v>197</v>
      </c>
      <c r="BZ48" s="275" t="s">
        <v>197</v>
      </c>
      <c r="CA48" s="273" t="s">
        <v>197</v>
      </c>
      <c r="CB48" s="274" t="s">
        <v>197</v>
      </c>
      <c r="CC48" s="275">
        <v>3</v>
      </c>
      <c r="CD48" s="273" t="s">
        <v>197</v>
      </c>
      <c r="CE48" s="274" t="s">
        <v>197</v>
      </c>
      <c r="CF48" s="275" t="s">
        <v>197</v>
      </c>
      <c r="CG48" s="273" t="s">
        <v>197</v>
      </c>
      <c r="CH48" s="274" t="s">
        <v>197</v>
      </c>
      <c r="CI48" s="275">
        <v>3</v>
      </c>
      <c r="CJ48" s="273">
        <v>42</v>
      </c>
      <c r="CK48" s="274">
        <v>26.5</v>
      </c>
      <c r="CL48" s="275">
        <v>31.7</v>
      </c>
      <c r="CM48" s="273" t="s">
        <v>197</v>
      </c>
      <c r="CN48" s="274" t="s">
        <v>197</v>
      </c>
      <c r="CO48" s="275">
        <v>3</v>
      </c>
      <c r="CP48" s="273">
        <v>55</v>
      </c>
      <c r="CQ48" s="274">
        <v>41</v>
      </c>
      <c r="CR48" s="275">
        <v>48</v>
      </c>
      <c r="CS48" s="273">
        <v>1166</v>
      </c>
      <c r="CT48" s="274">
        <v>1160</v>
      </c>
      <c r="CU48" s="275">
        <v>2326</v>
      </c>
      <c r="CV48" s="273">
        <v>56</v>
      </c>
      <c r="CW48" s="274">
        <v>43</v>
      </c>
      <c r="CX48" s="275">
        <v>50</v>
      </c>
      <c r="CY48" s="273">
        <v>1166</v>
      </c>
      <c r="CZ48" s="274">
        <v>1160</v>
      </c>
      <c r="DA48" s="275">
        <v>2326</v>
      </c>
      <c r="DB48" s="273">
        <v>32.799999999999997</v>
      </c>
      <c r="DC48" s="274">
        <v>30.8</v>
      </c>
      <c r="DD48" s="275">
        <v>31.8</v>
      </c>
      <c r="DE48" s="273">
        <v>1166</v>
      </c>
      <c r="DF48" s="274">
        <v>1160</v>
      </c>
      <c r="DG48" s="275">
        <v>2326</v>
      </c>
    </row>
    <row r="49" spans="1:111" x14ac:dyDescent="0.35">
      <c r="A49" t="s">
        <v>145</v>
      </c>
      <c r="B49" t="s">
        <v>390</v>
      </c>
      <c r="C49" t="s">
        <v>372</v>
      </c>
      <c r="D49" s="273">
        <v>68</v>
      </c>
      <c r="E49" s="274">
        <v>48</v>
      </c>
      <c r="F49" s="275">
        <v>58</v>
      </c>
      <c r="G49" s="273">
        <v>590</v>
      </c>
      <c r="H49" s="274">
        <v>627</v>
      </c>
      <c r="I49" s="275">
        <v>1217</v>
      </c>
      <c r="J49" s="273">
        <v>69</v>
      </c>
      <c r="K49" s="274">
        <v>50</v>
      </c>
      <c r="L49" s="275">
        <v>59</v>
      </c>
      <c r="M49" s="273">
        <v>590</v>
      </c>
      <c r="N49" s="274">
        <v>627</v>
      </c>
      <c r="O49" s="275">
        <v>1217</v>
      </c>
      <c r="P49" s="273">
        <v>37.200000000000003</v>
      </c>
      <c r="Q49" s="274">
        <v>34</v>
      </c>
      <c r="R49" s="275">
        <v>35.6</v>
      </c>
      <c r="S49" s="273">
        <v>590</v>
      </c>
      <c r="T49" s="274">
        <v>627</v>
      </c>
      <c r="U49" s="275">
        <v>1217</v>
      </c>
      <c r="V49" s="273">
        <v>62</v>
      </c>
      <c r="W49" s="274">
        <v>43</v>
      </c>
      <c r="X49" s="275">
        <v>53</v>
      </c>
      <c r="Y49" s="273">
        <v>69</v>
      </c>
      <c r="Z49" s="274">
        <v>70</v>
      </c>
      <c r="AA49" s="275">
        <v>139</v>
      </c>
      <c r="AB49" s="273">
        <v>62</v>
      </c>
      <c r="AC49" s="274">
        <v>44</v>
      </c>
      <c r="AD49" s="275">
        <v>53</v>
      </c>
      <c r="AE49" s="273">
        <v>69</v>
      </c>
      <c r="AF49" s="274">
        <v>70</v>
      </c>
      <c r="AG49" s="275">
        <v>139</v>
      </c>
      <c r="AH49" s="273">
        <v>36.1</v>
      </c>
      <c r="AI49" s="274">
        <v>33.4</v>
      </c>
      <c r="AJ49" s="275">
        <v>34.700000000000003</v>
      </c>
      <c r="AK49" s="273">
        <v>69</v>
      </c>
      <c r="AL49" s="274">
        <v>70</v>
      </c>
      <c r="AM49" s="275">
        <v>139</v>
      </c>
      <c r="AN49" s="273">
        <v>54</v>
      </c>
      <c r="AO49" s="274">
        <v>37</v>
      </c>
      <c r="AP49" s="275">
        <v>44</v>
      </c>
      <c r="AQ49" s="273">
        <v>99</v>
      </c>
      <c r="AR49" s="274">
        <v>124</v>
      </c>
      <c r="AS49" s="275">
        <v>223</v>
      </c>
      <c r="AT49" s="273">
        <v>54</v>
      </c>
      <c r="AU49" s="274">
        <v>37</v>
      </c>
      <c r="AV49" s="275">
        <v>44</v>
      </c>
      <c r="AW49" s="273">
        <v>99</v>
      </c>
      <c r="AX49" s="274">
        <v>124</v>
      </c>
      <c r="AY49" s="275">
        <v>223</v>
      </c>
      <c r="AZ49" s="273">
        <v>34.799999999999997</v>
      </c>
      <c r="BA49" s="274">
        <v>31.7</v>
      </c>
      <c r="BB49" s="275">
        <v>33.1</v>
      </c>
      <c r="BC49" s="273">
        <v>99</v>
      </c>
      <c r="BD49" s="274">
        <v>124</v>
      </c>
      <c r="BE49" s="275">
        <v>223</v>
      </c>
      <c r="BF49" s="273" t="s">
        <v>197</v>
      </c>
      <c r="BG49" s="274" t="s">
        <v>197</v>
      </c>
      <c r="BH49" s="275">
        <v>44</v>
      </c>
      <c r="BI49" s="273">
        <v>7</v>
      </c>
      <c r="BJ49" s="274">
        <v>9</v>
      </c>
      <c r="BK49" s="275">
        <v>16</v>
      </c>
      <c r="BL49" s="273" t="s">
        <v>197</v>
      </c>
      <c r="BM49" s="274" t="s">
        <v>197</v>
      </c>
      <c r="BN49" s="275">
        <v>50</v>
      </c>
      <c r="BO49" s="273">
        <v>7</v>
      </c>
      <c r="BP49" s="274">
        <v>9</v>
      </c>
      <c r="BQ49" s="275">
        <v>16</v>
      </c>
      <c r="BR49" s="273">
        <v>40.700000000000003</v>
      </c>
      <c r="BS49" s="274">
        <v>28.6</v>
      </c>
      <c r="BT49" s="275">
        <v>33.9</v>
      </c>
      <c r="BU49" s="273">
        <v>7</v>
      </c>
      <c r="BV49" s="274">
        <v>9</v>
      </c>
      <c r="BW49" s="275">
        <v>16</v>
      </c>
      <c r="BX49" s="273" t="s">
        <v>197</v>
      </c>
      <c r="BY49" s="274" t="s">
        <v>197</v>
      </c>
      <c r="BZ49" s="275" t="s">
        <v>197</v>
      </c>
      <c r="CA49" s="273" t="s">
        <v>197</v>
      </c>
      <c r="CB49" s="274" t="s">
        <v>197</v>
      </c>
      <c r="CC49" s="275">
        <v>6</v>
      </c>
      <c r="CD49" s="273" t="s">
        <v>197</v>
      </c>
      <c r="CE49" s="274" t="s">
        <v>197</v>
      </c>
      <c r="CF49" s="275" t="s">
        <v>197</v>
      </c>
      <c r="CG49" s="273" t="s">
        <v>197</v>
      </c>
      <c r="CH49" s="274" t="s">
        <v>197</v>
      </c>
      <c r="CI49" s="275">
        <v>6</v>
      </c>
      <c r="CJ49" s="273">
        <v>28</v>
      </c>
      <c r="CK49" s="274">
        <v>34.5</v>
      </c>
      <c r="CL49" s="275">
        <v>32.299999999999997</v>
      </c>
      <c r="CM49" s="273" t="s">
        <v>197</v>
      </c>
      <c r="CN49" s="274" t="s">
        <v>197</v>
      </c>
      <c r="CO49" s="275">
        <v>6</v>
      </c>
      <c r="CP49" s="273">
        <v>65</v>
      </c>
      <c r="CQ49" s="274">
        <v>44</v>
      </c>
      <c r="CR49" s="275">
        <v>54</v>
      </c>
      <c r="CS49" s="273">
        <v>829</v>
      </c>
      <c r="CT49" s="274">
        <v>903</v>
      </c>
      <c r="CU49" s="275">
        <v>1732</v>
      </c>
      <c r="CV49" s="273">
        <v>66</v>
      </c>
      <c r="CW49" s="274">
        <v>46</v>
      </c>
      <c r="CX49" s="275">
        <v>55</v>
      </c>
      <c r="CY49" s="273">
        <v>829</v>
      </c>
      <c r="CZ49" s="274">
        <v>903</v>
      </c>
      <c r="DA49" s="275">
        <v>1732</v>
      </c>
      <c r="DB49" s="273">
        <v>36.799999999999997</v>
      </c>
      <c r="DC49" s="274">
        <v>33.299999999999997</v>
      </c>
      <c r="DD49" s="275">
        <v>35</v>
      </c>
      <c r="DE49" s="273">
        <v>829</v>
      </c>
      <c r="DF49" s="274">
        <v>903</v>
      </c>
      <c r="DG49" s="275">
        <v>1732</v>
      </c>
    </row>
    <row r="50" spans="1:111" x14ac:dyDescent="0.35">
      <c r="A50" t="s">
        <v>146</v>
      </c>
      <c r="B50" t="s">
        <v>391</v>
      </c>
      <c r="C50" t="s">
        <v>372</v>
      </c>
      <c r="D50" s="273">
        <v>54</v>
      </c>
      <c r="E50" s="274">
        <v>36</v>
      </c>
      <c r="F50" s="275">
        <v>45</v>
      </c>
      <c r="G50" s="273">
        <v>761</v>
      </c>
      <c r="H50" s="274">
        <v>821</v>
      </c>
      <c r="I50" s="275">
        <v>1582</v>
      </c>
      <c r="J50" s="273">
        <v>56</v>
      </c>
      <c r="K50" s="274">
        <v>38</v>
      </c>
      <c r="L50" s="275">
        <v>47</v>
      </c>
      <c r="M50" s="273">
        <v>761</v>
      </c>
      <c r="N50" s="274">
        <v>821</v>
      </c>
      <c r="O50" s="275">
        <v>1582</v>
      </c>
      <c r="P50" s="273">
        <v>34.4</v>
      </c>
      <c r="Q50" s="274">
        <v>32.299999999999997</v>
      </c>
      <c r="R50" s="275">
        <v>33.299999999999997</v>
      </c>
      <c r="S50" s="273">
        <v>761</v>
      </c>
      <c r="T50" s="274">
        <v>821</v>
      </c>
      <c r="U50" s="275">
        <v>1582</v>
      </c>
      <c r="V50" s="273">
        <v>62</v>
      </c>
      <c r="W50" s="274">
        <v>28</v>
      </c>
      <c r="X50" s="275">
        <v>45</v>
      </c>
      <c r="Y50" s="273">
        <v>74</v>
      </c>
      <c r="Z50" s="274">
        <v>75</v>
      </c>
      <c r="AA50" s="275">
        <v>149</v>
      </c>
      <c r="AB50" s="273">
        <v>64</v>
      </c>
      <c r="AC50" s="274">
        <v>33</v>
      </c>
      <c r="AD50" s="275">
        <v>48</v>
      </c>
      <c r="AE50" s="273">
        <v>74</v>
      </c>
      <c r="AF50" s="274">
        <v>75</v>
      </c>
      <c r="AG50" s="275">
        <v>149</v>
      </c>
      <c r="AH50" s="273">
        <v>36</v>
      </c>
      <c r="AI50" s="274">
        <v>31.3</v>
      </c>
      <c r="AJ50" s="275">
        <v>33.6</v>
      </c>
      <c r="AK50" s="273">
        <v>74</v>
      </c>
      <c r="AL50" s="274">
        <v>75</v>
      </c>
      <c r="AM50" s="275">
        <v>149</v>
      </c>
      <c r="AN50" s="273">
        <v>56</v>
      </c>
      <c r="AO50" s="274">
        <v>43</v>
      </c>
      <c r="AP50" s="275">
        <v>50</v>
      </c>
      <c r="AQ50" s="273">
        <v>98</v>
      </c>
      <c r="AR50" s="274">
        <v>106</v>
      </c>
      <c r="AS50" s="275">
        <v>204</v>
      </c>
      <c r="AT50" s="273">
        <v>56</v>
      </c>
      <c r="AU50" s="274">
        <v>44</v>
      </c>
      <c r="AV50" s="275">
        <v>50</v>
      </c>
      <c r="AW50" s="273">
        <v>98</v>
      </c>
      <c r="AX50" s="274">
        <v>106</v>
      </c>
      <c r="AY50" s="275">
        <v>204</v>
      </c>
      <c r="AZ50" s="273">
        <v>34.799999999999997</v>
      </c>
      <c r="BA50" s="274">
        <v>32.5</v>
      </c>
      <c r="BB50" s="275">
        <v>33.6</v>
      </c>
      <c r="BC50" s="273">
        <v>98</v>
      </c>
      <c r="BD50" s="274">
        <v>106</v>
      </c>
      <c r="BE50" s="275">
        <v>204</v>
      </c>
      <c r="BF50" s="273">
        <v>54</v>
      </c>
      <c r="BG50" s="274">
        <v>43</v>
      </c>
      <c r="BH50" s="275">
        <v>48</v>
      </c>
      <c r="BI50" s="273">
        <v>24</v>
      </c>
      <c r="BJ50" s="274">
        <v>28</v>
      </c>
      <c r="BK50" s="275">
        <v>52</v>
      </c>
      <c r="BL50" s="273">
        <v>54</v>
      </c>
      <c r="BM50" s="274">
        <v>43</v>
      </c>
      <c r="BN50" s="275">
        <v>48</v>
      </c>
      <c r="BO50" s="273">
        <v>24</v>
      </c>
      <c r="BP50" s="274">
        <v>28</v>
      </c>
      <c r="BQ50" s="275">
        <v>52</v>
      </c>
      <c r="BR50" s="273">
        <v>34</v>
      </c>
      <c r="BS50" s="274">
        <v>32.299999999999997</v>
      </c>
      <c r="BT50" s="275">
        <v>33.1</v>
      </c>
      <c r="BU50" s="273">
        <v>24</v>
      </c>
      <c r="BV50" s="274">
        <v>28</v>
      </c>
      <c r="BW50" s="275">
        <v>52</v>
      </c>
      <c r="BX50" s="273">
        <v>100</v>
      </c>
      <c r="BY50" s="274">
        <v>67</v>
      </c>
      <c r="BZ50" s="275">
        <v>77</v>
      </c>
      <c r="CA50" s="273">
        <v>4</v>
      </c>
      <c r="CB50" s="274">
        <v>9</v>
      </c>
      <c r="CC50" s="275">
        <v>13</v>
      </c>
      <c r="CD50" s="273">
        <v>100</v>
      </c>
      <c r="CE50" s="274">
        <v>67</v>
      </c>
      <c r="CF50" s="275">
        <v>77</v>
      </c>
      <c r="CG50" s="273">
        <v>4</v>
      </c>
      <c r="CH50" s="274">
        <v>9</v>
      </c>
      <c r="CI50" s="275">
        <v>13</v>
      </c>
      <c r="CJ50" s="273">
        <v>40.799999999999997</v>
      </c>
      <c r="CK50" s="274">
        <v>35.799999999999997</v>
      </c>
      <c r="CL50" s="275">
        <v>37.299999999999997</v>
      </c>
      <c r="CM50" s="273">
        <v>4</v>
      </c>
      <c r="CN50" s="274">
        <v>9</v>
      </c>
      <c r="CO50" s="275">
        <v>13</v>
      </c>
      <c r="CP50" s="273">
        <v>55</v>
      </c>
      <c r="CQ50" s="274">
        <v>36</v>
      </c>
      <c r="CR50" s="275">
        <v>45</v>
      </c>
      <c r="CS50" s="273">
        <v>1017</v>
      </c>
      <c r="CT50" s="274">
        <v>1098</v>
      </c>
      <c r="CU50" s="275">
        <v>2115</v>
      </c>
      <c r="CV50" s="273">
        <v>56</v>
      </c>
      <c r="CW50" s="274">
        <v>39</v>
      </c>
      <c r="CX50" s="275">
        <v>47</v>
      </c>
      <c r="CY50" s="273">
        <v>1017</v>
      </c>
      <c r="CZ50" s="274">
        <v>1098</v>
      </c>
      <c r="DA50" s="275">
        <v>2115</v>
      </c>
      <c r="DB50" s="273">
        <v>34.5</v>
      </c>
      <c r="DC50" s="274">
        <v>32.299999999999997</v>
      </c>
      <c r="DD50" s="275">
        <v>33.299999999999997</v>
      </c>
      <c r="DE50" s="273">
        <v>1017</v>
      </c>
      <c r="DF50" s="274">
        <v>1098</v>
      </c>
      <c r="DG50" s="275">
        <v>2115</v>
      </c>
    </row>
    <row r="51" spans="1:111" x14ac:dyDescent="0.35">
      <c r="A51" t="s">
        <v>136</v>
      </c>
      <c r="B51" t="s">
        <v>381</v>
      </c>
      <c r="C51" t="s">
        <v>372</v>
      </c>
      <c r="D51" s="273">
        <v>57</v>
      </c>
      <c r="E51" s="274">
        <v>36</v>
      </c>
      <c r="F51" s="275">
        <v>46</v>
      </c>
      <c r="G51" s="273">
        <v>1049</v>
      </c>
      <c r="H51" s="274">
        <v>1103</v>
      </c>
      <c r="I51" s="275">
        <v>2152</v>
      </c>
      <c r="J51" s="273">
        <v>58</v>
      </c>
      <c r="K51" s="274">
        <v>40</v>
      </c>
      <c r="L51" s="275">
        <v>49</v>
      </c>
      <c r="M51" s="273">
        <v>1049</v>
      </c>
      <c r="N51" s="274">
        <v>1103</v>
      </c>
      <c r="O51" s="275">
        <v>2152</v>
      </c>
      <c r="P51" s="273">
        <v>34.1</v>
      </c>
      <c r="Q51" s="274">
        <v>31.3</v>
      </c>
      <c r="R51" s="275">
        <v>32.700000000000003</v>
      </c>
      <c r="S51" s="273">
        <v>1049</v>
      </c>
      <c r="T51" s="274">
        <v>1103</v>
      </c>
      <c r="U51" s="275">
        <v>2152</v>
      </c>
      <c r="V51" s="273">
        <v>58</v>
      </c>
      <c r="W51" s="274">
        <v>40</v>
      </c>
      <c r="X51" s="275">
        <v>48</v>
      </c>
      <c r="Y51" s="273">
        <v>132</v>
      </c>
      <c r="Z51" s="274">
        <v>151</v>
      </c>
      <c r="AA51" s="275">
        <v>283</v>
      </c>
      <c r="AB51" s="273">
        <v>60</v>
      </c>
      <c r="AC51" s="274">
        <v>44</v>
      </c>
      <c r="AD51" s="275">
        <v>52</v>
      </c>
      <c r="AE51" s="273">
        <v>132</v>
      </c>
      <c r="AF51" s="274">
        <v>151</v>
      </c>
      <c r="AG51" s="275">
        <v>283</v>
      </c>
      <c r="AH51" s="273">
        <v>34</v>
      </c>
      <c r="AI51" s="274">
        <v>31.6</v>
      </c>
      <c r="AJ51" s="275">
        <v>32.700000000000003</v>
      </c>
      <c r="AK51" s="273">
        <v>132</v>
      </c>
      <c r="AL51" s="274">
        <v>151</v>
      </c>
      <c r="AM51" s="275">
        <v>283</v>
      </c>
      <c r="AN51" s="273">
        <v>48</v>
      </c>
      <c r="AO51" s="274">
        <v>35</v>
      </c>
      <c r="AP51" s="275">
        <v>41</v>
      </c>
      <c r="AQ51" s="273">
        <v>175</v>
      </c>
      <c r="AR51" s="274">
        <v>217</v>
      </c>
      <c r="AS51" s="275">
        <v>392</v>
      </c>
      <c r="AT51" s="273">
        <v>54</v>
      </c>
      <c r="AU51" s="274">
        <v>42</v>
      </c>
      <c r="AV51" s="275">
        <v>48</v>
      </c>
      <c r="AW51" s="273">
        <v>175</v>
      </c>
      <c r="AX51" s="274">
        <v>217</v>
      </c>
      <c r="AY51" s="275">
        <v>392</v>
      </c>
      <c r="AZ51" s="273">
        <v>32.799999999999997</v>
      </c>
      <c r="BA51" s="274">
        <v>29.4</v>
      </c>
      <c r="BB51" s="275">
        <v>30.9</v>
      </c>
      <c r="BC51" s="273">
        <v>175</v>
      </c>
      <c r="BD51" s="274">
        <v>217</v>
      </c>
      <c r="BE51" s="275">
        <v>392</v>
      </c>
      <c r="BF51" s="273">
        <v>50</v>
      </c>
      <c r="BG51" s="274">
        <v>34</v>
      </c>
      <c r="BH51" s="275">
        <v>41</v>
      </c>
      <c r="BI51" s="273">
        <v>201</v>
      </c>
      <c r="BJ51" s="274">
        <v>238</v>
      </c>
      <c r="BK51" s="275">
        <v>439</v>
      </c>
      <c r="BL51" s="273">
        <v>53</v>
      </c>
      <c r="BM51" s="274">
        <v>37</v>
      </c>
      <c r="BN51" s="275">
        <v>44</v>
      </c>
      <c r="BO51" s="273">
        <v>201</v>
      </c>
      <c r="BP51" s="274">
        <v>238</v>
      </c>
      <c r="BQ51" s="275">
        <v>439</v>
      </c>
      <c r="BR51" s="273">
        <v>32.9</v>
      </c>
      <c r="BS51" s="274">
        <v>29.8</v>
      </c>
      <c r="BT51" s="275">
        <v>31.2</v>
      </c>
      <c r="BU51" s="273">
        <v>201</v>
      </c>
      <c r="BV51" s="274">
        <v>238</v>
      </c>
      <c r="BW51" s="275">
        <v>439</v>
      </c>
      <c r="BX51" s="273">
        <v>67</v>
      </c>
      <c r="BY51" s="274">
        <v>64</v>
      </c>
      <c r="BZ51" s="275">
        <v>65</v>
      </c>
      <c r="CA51" s="273">
        <v>9</v>
      </c>
      <c r="CB51" s="274">
        <v>11</v>
      </c>
      <c r="CC51" s="275">
        <v>20</v>
      </c>
      <c r="CD51" s="273">
        <v>67</v>
      </c>
      <c r="CE51" s="274">
        <v>73</v>
      </c>
      <c r="CF51" s="275">
        <v>70</v>
      </c>
      <c r="CG51" s="273">
        <v>9</v>
      </c>
      <c r="CH51" s="274">
        <v>11</v>
      </c>
      <c r="CI51" s="275">
        <v>20</v>
      </c>
      <c r="CJ51" s="273">
        <v>31.9</v>
      </c>
      <c r="CK51" s="274">
        <v>36.799999999999997</v>
      </c>
      <c r="CL51" s="275">
        <v>34.6</v>
      </c>
      <c r="CM51" s="273">
        <v>9</v>
      </c>
      <c r="CN51" s="274">
        <v>11</v>
      </c>
      <c r="CO51" s="275">
        <v>20</v>
      </c>
      <c r="CP51" s="273">
        <v>56</v>
      </c>
      <c r="CQ51" s="274">
        <v>37</v>
      </c>
      <c r="CR51" s="275">
        <v>46</v>
      </c>
      <c r="CS51" s="273">
        <v>1728</v>
      </c>
      <c r="CT51" s="274">
        <v>1897</v>
      </c>
      <c r="CU51" s="275">
        <v>3625</v>
      </c>
      <c r="CV51" s="273">
        <v>58</v>
      </c>
      <c r="CW51" s="274">
        <v>41</v>
      </c>
      <c r="CX51" s="275">
        <v>49</v>
      </c>
      <c r="CY51" s="273">
        <v>1728</v>
      </c>
      <c r="CZ51" s="274">
        <v>1897</v>
      </c>
      <c r="DA51" s="275">
        <v>3625</v>
      </c>
      <c r="DB51" s="273">
        <v>33.9</v>
      </c>
      <c r="DC51" s="274">
        <v>31.1</v>
      </c>
      <c r="DD51" s="275">
        <v>32.5</v>
      </c>
      <c r="DE51" s="273">
        <v>1728</v>
      </c>
      <c r="DF51" s="274">
        <v>1897</v>
      </c>
      <c r="DG51" s="275">
        <v>3625</v>
      </c>
    </row>
    <row r="52" spans="1:111" x14ac:dyDescent="0.35">
      <c r="A52" t="s">
        <v>129</v>
      </c>
      <c r="B52" t="s">
        <v>374</v>
      </c>
      <c r="C52" t="s">
        <v>372</v>
      </c>
      <c r="D52" s="273">
        <v>51</v>
      </c>
      <c r="E52" s="274">
        <v>36</v>
      </c>
      <c r="F52" s="275">
        <v>43</v>
      </c>
      <c r="G52" s="273">
        <v>1086</v>
      </c>
      <c r="H52" s="274">
        <v>1204</v>
      </c>
      <c r="I52" s="275">
        <v>2290</v>
      </c>
      <c r="J52" s="273">
        <v>52</v>
      </c>
      <c r="K52" s="274">
        <v>38</v>
      </c>
      <c r="L52" s="275">
        <v>45</v>
      </c>
      <c r="M52" s="273">
        <v>1086</v>
      </c>
      <c r="N52" s="274">
        <v>1204</v>
      </c>
      <c r="O52" s="275">
        <v>2290</v>
      </c>
      <c r="P52" s="273">
        <v>33.9</v>
      </c>
      <c r="Q52" s="274">
        <v>32</v>
      </c>
      <c r="R52" s="275">
        <v>32.9</v>
      </c>
      <c r="S52" s="273">
        <v>1086</v>
      </c>
      <c r="T52" s="274">
        <v>1204</v>
      </c>
      <c r="U52" s="275">
        <v>2290</v>
      </c>
      <c r="V52" s="273">
        <v>54</v>
      </c>
      <c r="W52" s="274">
        <v>41</v>
      </c>
      <c r="X52" s="275">
        <v>47</v>
      </c>
      <c r="Y52" s="273">
        <v>133</v>
      </c>
      <c r="Z52" s="274">
        <v>143</v>
      </c>
      <c r="AA52" s="275">
        <v>276</v>
      </c>
      <c r="AB52" s="273">
        <v>55</v>
      </c>
      <c r="AC52" s="274">
        <v>43</v>
      </c>
      <c r="AD52" s="275">
        <v>49</v>
      </c>
      <c r="AE52" s="273">
        <v>133</v>
      </c>
      <c r="AF52" s="274">
        <v>143</v>
      </c>
      <c r="AG52" s="275">
        <v>276</v>
      </c>
      <c r="AH52" s="273">
        <v>34.6</v>
      </c>
      <c r="AI52" s="274">
        <v>32.799999999999997</v>
      </c>
      <c r="AJ52" s="275">
        <v>33.6</v>
      </c>
      <c r="AK52" s="273">
        <v>133</v>
      </c>
      <c r="AL52" s="274">
        <v>143</v>
      </c>
      <c r="AM52" s="275">
        <v>276</v>
      </c>
      <c r="AN52" s="273">
        <v>48</v>
      </c>
      <c r="AO52" s="274">
        <v>31</v>
      </c>
      <c r="AP52" s="275">
        <v>39</v>
      </c>
      <c r="AQ52" s="273">
        <v>44</v>
      </c>
      <c r="AR52" s="274">
        <v>52</v>
      </c>
      <c r="AS52" s="275">
        <v>96</v>
      </c>
      <c r="AT52" s="273">
        <v>50</v>
      </c>
      <c r="AU52" s="274">
        <v>35</v>
      </c>
      <c r="AV52" s="275">
        <v>42</v>
      </c>
      <c r="AW52" s="273">
        <v>44</v>
      </c>
      <c r="AX52" s="274">
        <v>52</v>
      </c>
      <c r="AY52" s="275">
        <v>96</v>
      </c>
      <c r="AZ52" s="273">
        <v>32.200000000000003</v>
      </c>
      <c r="BA52" s="274">
        <v>30.9</v>
      </c>
      <c r="BB52" s="275">
        <v>31.5</v>
      </c>
      <c r="BC52" s="273">
        <v>44</v>
      </c>
      <c r="BD52" s="274">
        <v>52</v>
      </c>
      <c r="BE52" s="275">
        <v>96</v>
      </c>
      <c r="BF52" s="273">
        <v>38</v>
      </c>
      <c r="BG52" s="274">
        <v>18</v>
      </c>
      <c r="BH52" s="275">
        <v>28</v>
      </c>
      <c r="BI52" s="273">
        <v>34</v>
      </c>
      <c r="BJ52" s="274">
        <v>33</v>
      </c>
      <c r="BK52" s="275">
        <v>67</v>
      </c>
      <c r="BL52" s="273">
        <v>44</v>
      </c>
      <c r="BM52" s="274">
        <v>18</v>
      </c>
      <c r="BN52" s="275">
        <v>31</v>
      </c>
      <c r="BO52" s="273">
        <v>34</v>
      </c>
      <c r="BP52" s="274">
        <v>33</v>
      </c>
      <c r="BQ52" s="275">
        <v>67</v>
      </c>
      <c r="BR52" s="273">
        <v>31.8</v>
      </c>
      <c r="BS52" s="274">
        <v>27.7</v>
      </c>
      <c r="BT52" s="275">
        <v>29.8</v>
      </c>
      <c r="BU52" s="273">
        <v>34</v>
      </c>
      <c r="BV52" s="274">
        <v>33</v>
      </c>
      <c r="BW52" s="275">
        <v>67</v>
      </c>
      <c r="BX52" s="273">
        <v>38</v>
      </c>
      <c r="BY52" s="274">
        <v>25</v>
      </c>
      <c r="BZ52" s="275">
        <v>30</v>
      </c>
      <c r="CA52" s="273">
        <v>8</v>
      </c>
      <c r="CB52" s="274">
        <v>12</v>
      </c>
      <c r="CC52" s="275">
        <v>20</v>
      </c>
      <c r="CD52" s="273">
        <v>38</v>
      </c>
      <c r="CE52" s="274">
        <v>25</v>
      </c>
      <c r="CF52" s="275">
        <v>30</v>
      </c>
      <c r="CG52" s="273">
        <v>8</v>
      </c>
      <c r="CH52" s="274">
        <v>12</v>
      </c>
      <c r="CI52" s="275">
        <v>20</v>
      </c>
      <c r="CJ52" s="273">
        <v>30.4</v>
      </c>
      <c r="CK52" s="274">
        <v>30.8</v>
      </c>
      <c r="CL52" s="275">
        <v>30.6</v>
      </c>
      <c r="CM52" s="273">
        <v>8</v>
      </c>
      <c r="CN52" s="274">
        <v>12</v>
      </c>
      <c r="CO52" s="275">
        <v>20</v>
      </c>
      <c r="CP52" s="273">
        <v>50</v>
      </c>
      <c r="CQ52" s="274">
        <v>36</v>
      </c>
      <c r="CR52" s="275">
        <v>43</v>
      </c>
      <c r="CS52" s="273">
        <v>1368</v>
      </c>
      <c r="CT52" s="274">
        <v>1525</v>
      </c>
      <c r="CU52" s="275">
        <v>2893</v>
      </c>
      <c r="CV52" s="273">
        <v>52</v>
      </c>
      <c r="CW52" s="274">
        <v>38</v>
      </c>
      <c r="CX52" s="275">
        <v>45</v>
      </c>
      <c r="CY52" s="273">
        <v>1368</v>
      </c>
      <c r="CZ52" s="274">
        <v>1525</v>
      </c>
      <c r="DA52" s="275">
        <v>2893</v>
      </c>
      <c r="DB52" s="273">
        <v>33.799999999999997</v>
      </c>
      <c r="DC52" s="274">
        <v>31.9</v>
      </c>
      <c r="DD52" s="275">
        <v>32.799999999999997</v>
      </c>
      <c r="DE52" s="273">
        <v>1368</v>
      </c>
      <c r="DF52" s="274">
        <v>1525</v>
      </c>
      <c r="DG52" s="275">
        <v>2893</v>
      </c>
    </row>
    <row r="53" spans="1:111" x14ac:dyDescent="0.35">
      <c r="A53" t="s">
        <v>138</v>
      </c>
      <c r="B53" t="s">
        <v>383</v>
      </c>
      <c r="C53" t="s">
        <v>372</v>
      </c>
      <c r="D53" s="273">
        <v>64</v>
      </c>
      <c r="E53" s="274">
        <v>41</v>
      </c>
      <c r="F53" s="275">
        <v>52</v>
      </c>
      <c r="G53" s="273">
        <v>935</v>
      </c>
      <c r="H53" s="274">
        <v>969</v>
      </c>
      <c r="I53" s="275">
        <v>1904</v>
      </c>
      <c r="J53" s="273">
        <v>65</v>
      </c>
      <c r="K53" s="274">
        <v>44</v>
      </c>
      <c r="L53" s="275">
        <v>54</v>
      </c>
      <c r="M53" s="273">
        <v>935</v>
      </c>
      <c r="N53" s="274">
        <v>969</v>
      </c>
      <c r="O53" s="275">
        <v>1904</v>
      </c>
      <c r="P53" s="273">
        <v>35.6</v>
      </c>
      <c r="Q53" s="274">
        <v>32.6</v>
      </c>
      <c r="R53" s="275">
        <v>34.1</v>
      </c>
      <c r="S53" s="273">
        <v>935</v>
      </c>
      <c r="T53" s="274">
        <v>969</v>
      </c>
      <c r="U53" s="275">
        <v>1904</v>
      </c>
      <c r="V53" s="273">
        <v>68</v>
      </c>
      <c r="W53" s="274">
        <v>48</v>
      </c>
      <c r="X53" s="275">
        <v>59</v>
      </c>
      <c r="Y53" s="273">
        <v>65</v>
      </c>
      <c r="Z53" s="274">
        <v>52</v>
      </c>
      <c r="AA53" s="275">
        <v>117</v>
      </c>
      <c r="AB53" s="273">
        <v>71</v>
      </c>
      <c r="AC53" s="274">
        <v>52</v>
      </c>
      <c r="AD53" s="275">
        <v>62</v>
      </c>
      <c r="AE53" s="273">
        <v>65</v>
      </c>
      <c r="AF53" s="274">
        <v>52</v>
      </c>
      <c r="AG53" s="275">
        <v>117</v>
      </c>
      <c r="AH53" s="273">
        <v>37.299999999999997</v>
      </c>
      <c r="AI53" s="274">
        <v>32.4</v>
      </c>
      <c r="AJ53" s="275">
        <v>35.1</v>
      </c>
      <c r="AK53" s="273">
        <v>65</v>
      </c>
      <c r="AL53" s="274">
        <v>52</v>
      </c>
      <c r="AM53" s="275">
        <v>117</v>
      </c>
      <c r="AN53" s="273">
        <v>54</v>
      </c>
      <c r="AO53" s="274">
        <v>37</v>
      </c>
      <c r="AP53" s="275">
        <v>45</v>
      </c>
      <c r="AQ53" s="273">
        <v>71</v>
      </c>
      <c r="AR53" s="274">
        <v>68</v>
      </c>
      <c r="AS53" s="275">
        <v>139</v>
      </c>
      <c r="AT53" s="273">
        <v>56</v>
      </c>
      <c r="AU53" s="274">
        <v>40</v>
      </c>
      <c r="AV53" s="275">
        <v>48</v>
      </c>
      <c r="AW53" s="273">
        <v>71</v>
      </c>
      <c r="AX53" s="274">
        <v>68</v>
      </c>
      <c r="AY53" s="275">
        <v>139</v>
      </c>
      <c r="AZ53" s="273">
        <v>33.9</v>
      </c>
      <c r="BA53" s="274">
        <v>32.1</v>
      </c>
      <c r="BB53" s="275">
        <v>33</v>
      </c>
      <c r="BC53" s="273">
        <v>71</v>
      </c>
      <c r="BD53" s="274">
        <v>68</v>
      </c>
      <c r="BE53" s="275">
        <v>139</v>
      </c>
      <c r="BF53" s="273">
        <v>73</v>
      </c>
      <c r="BG53" s="274">
        <v>43</v>
      </c>
      <c r="BH53" s="275">
        <v>58</v>
      </c>
      <c r="BI53" s="273">
        <v>40</v>
      </c>
      <c r="BJ53" s="274">
        <v>37</v>
      </c>
      <c r="BK53" s="275">
        <v>77</v>
      </c>
      <c r="BL53" s="273">
        <v>73</v>
      </c>
      <c r="BM53" s="274">
        <v>46</v>
      </c>
      <c r="BN53" s="275">
        <v>60</v>
      </c>
      <c r="BO53" s="273">
        <v>40</v>
      </c>
      <c r="BP53" s="274">
        <v>37</v>
      </c>
      <c r="BQ53" s="275">
        <v>77</v>
      </c>
      <c r="BR53" s="273">
        <v>34.700000000000003</v>
      </c>
      <c r="BS53" s="274">
        <v>30.9</v>
      </c>
      <c r="BT53" s="275">
        <v>32.9</v>
      </c>
      <c r="BU53" s="273">
        <v>40</v>
      </c>
      <c r="BV53" s="274">
        <v>37</v>
      </c>
      <c r="BW53" s="275">
        <v>77</v>
      </c>
      <c r="BX53" s="273" t="s">
        <v>197</v>
      </c>
      <c r="BY53" s="274" t="s">
        <v>197</v>
      </c>
      <c r="BZ53" s="275">
        <v>67</v>
      </c>
      <c r="CA53" s="273">
        <v>4</v>
      </c>
      <c r="CB53" s="274">
        <v>5</v>
      </c>
      <c r="CC53" s="275">
        <v>9</v>
      </c>
      <c r="CD53" s="273" t="s">
        <v>197</v>
      </c>
      <c r="CE53" s="274" t="s">
        <v>197</v>
      </c>
      <c r="CF53" s="275">
        <v>67</v>
      </c>
      <c r="CG53" s="273">
        <v>4</v>
      </c>
      <c r="CH53" s="274">
        <v>5</v>
      </c>
      <c r="CI53" s="275">
        <v>9</v>
      </c>
      <c r="CJ53" s="273">
        <v>35</v>
      </c>
      <c r="CK53" s="274">
        <v>30.2</v>
      </c>
      <c r="CL53" s="275">
        <v>32.299999999999997</v>
      </c>
      <c r="CM53" s="273">
        <v>4</v>
      </c>
      <c r="CN53" s="274">
        <v>5</v>
      </c>
      <c r="CO53" s="275">
        <v>9</v>
      </c>
      <c r="CP53" s="273">
        <v>64</v>
      </c>
      <c r="CQ53" s="274">
        <v>41</v>
      </c>
      <c r="CR53" s="275">
        <v>52</v>
      </c>
      <c r="CS53" s="273">
        <v>1164</v>
      </c>
      <c r="CT53" s="274">
        <v>1178</v>
      </c>
      <c r="CU53" s="275">
        <v>2342</v>
      </c>
      <c r="CV53" s="273">
        <v>65</v>
      </c>
      <c r="CW53" s="274">
        <v>44</v>
      </c>
      <c r="CX53" s="275">
        <v>55</v>
      </c>
      <c r="CY53" s="273">
        <v>1164</v>
      </c>
      <c r="CZ53" s="274">
        <v>1178</v>
      </c>
      <c r="DA53" s="275">
        <v>2342</v>
      </c>
      <c r="DB53" s="273">
        <v>35.5</v>
      </c>
      <c r="DC53" s="274">
        <v>32.5</v>
      </c>
      <c r="DD53" s="275">
        <v>34</v>
      </c>
      <c r="DE53" s="273">
        <v>1164</v>
      </c>
      <c r="DF53" s="274">
        <v>1178</v>
      </c>
      <c r="DG53" s="275">
        <v>2342</v>
      </c>
    </row>
    <row r="54" spans="1:111" x14ac:dyDescent="0.35">
      <c r="A54" t="s">
        <v>141</v>
      </c>
      <c r="B54" t="s">
        <v>386</v>
      </c>
      <c r="C54" t="s">
        <v>372</v>
      </c>
      <c r="D54" s="273">
        <v>59</v>
      </c>
      <c r="E54" s="274">
        <v>39</v>
      </c>
      <c r="F54" s="275">
        <v>48</v>
      </c>
      <c r="G54" s="273">
        <v>1059</v>
      </c>
      <c r="H54" s="274">
        <v>1164</v>
      </c>
      <c r="I54" s="275">
        <v>2223</v>
      </c>
      <c r="J54" s="273">
        <v>61</v>
      </c>
      <c r="K54" s="274">
        <v>41</v>
      </c>
      <c r="L54" s="275">
        <v>51</v>
      </c>
      <c r="M54" s="273">
        <v>1059</v>
      </c>
      <c r="N54" s="274">
        <v>1164</v>
      </c>
      <c r="O54" s="275">
        <v>2223</v>
      </c>
      <c r="P54" s="273">
        <v>35</v>
      </c>
      <c r="Q54" s="274">
        <v>32.1</v>
      </c>
      <c r="R54" s="275">
        <v>33.5</v>
      </c>
      <c r="S54" s="273">
        <v>1059</v>
      </c>
      <c r="T54" s="274">
        <v>1164</v>
      </c>
      <c r="U54" s="275">
        <v>2223</v>
      </c>
      <c r="V54" s="273">
        <v>65</v>
      </c>
      <c r="W54" s="274">
        <v>38</v>
      </c>
      <c r="X54" s="275">
        <v>51</v>
      </c>
      <c r="Y54" s="273">
        <v>91</v>
      </c>
      <c r="Z54" s="274">
        <v>90</v>
      </c>
      <c r="AA54" s="275">
        <v>181</v>
      </c>
      <c r="AB54" s="273">
        <v>65</v>
      </c>
      <c r="AC54" s="274">
        <v>43</v>
      </c>
      <c r="AD54" s="275">
        <v>54</v>
      </c>
      <c r="AE54" s="273">
        <v>91</v>
      </c>
      <c r="AF54" s="274">
        <v>90</v>
      </c>
      <c r="AG54" s="275">
        <v>181</v>
      </c>
      <c r="AH54" s="273">
        <v>36.1</v>
      </c>
      <c r="AI54" s="274">
        <v>32.200000000000003</v>
      </c>
      <c r="AJ54" s="275">
        <v>34.1</v>
      </c>
      <c r="AK54" s="273">
        <v>91</v>
      </c>
      <c r="AL54" s="274">
        <v>90</v>
      </c>
      <c r="AM54" s="275">
        <v>181</v>
      </c>
      <c r="AN54" s="273">
        <v>54</v>
      </c>
      <c r="AO54" s="274">
        <v>46</v>
      </c>
      <c r="AP54" s="275">
        <v>50</v>
      </c>
      <c r="AQ54" s="273">
        <v>178</v>
      </c>
      <c r="AR54" s="274">
        <v>194</v>
      </c>
      <c r="AS54" s="275">
        <v>372</v>
      </c>
      <c r="AT54" s="273">
        <v>55</v>
      </c>
      <c r="AU54" s="274">
        <v>48</v>
      </c>
      <c r="AV54" s="275">
        <v>51</v>
      </c>
      <c r="AW54" s="273">
        <v>178</v>
      </c>
      <c r="AX54" s="274">
        <v>194</v>
      </c>
      <c r="AY54" s="275">
        <v>372</v>
      </c>
      <c r="AZ54" s="273">
        <v>33.9</v>
      </c>
      <c r="BA54" s="274">
        <v>31.6</v>
      </c>
      <c r="BB54" s="275">
        <v>32.700000000000003</v>
      </c>
      <c r="BC54" s="273">
        <v>178</v>
      </c>
      <c r="BD54" s="274">
        <v>194</v>
      </c>
      <c r="BE54" s="275">
        <v>372</v>
      </c>
      <c r="BF54" s="273">
        <v>55</v>
      </c>
      <c r="BG54" s="274">
        <v>62</v>
      </c>
      <c r="BH54" s="275">
        <v>58</v>
      </c>
      <c r="BI54" s="273">
        <v>47</v>
      </c>
      <c r="BJ54" s="274">
        <v>42</v>
      </c>
      <c r="BK54" s="275">
        <v>89</v>
      </c>
      <c r="BL54" s="273">
        <v>60</v>
      </c>
      <c r="BM54" s="274">
        <v>64</v>
      </c>
      <c r="BN54" s="275">
        <v>62</v>
      </c>
      <c r="BO54" s="273">
        <v>47</v>
      </c>
      <c r="BP54" s="274">
        <v>42</v>
      </c>
      <c r="BQ54" s="275">
        <v>89</v>
      </c>
      <c r="BR54" s="273">
        <v>34.1</v>
      </c>
      <c r="BS54" s="274">
        <v>34.1</v>
      </c>
      <c r="BT54" s="275">
        <v>34.1</v>
      </c>
      <c r="BU54" s="273">
        <v>47</v>
      </c>
      <c r="BV54" s="274">
        <v>42</v>
      </c>
      <c r="BW54" s="275">
        <v>89</v>
      </c>
      <c r="BX54" s="273" t="s">
        <v>197</v>
      </c>
      <c r="BY54" s="274" t="s">
        <v>197</v>
      </c>
      <c r="BZ54" s="275">
        <v>47</v>
      </c>
      <c r="CA54" s="273">
        <v>3</v>
      </c>
      <c r="CB54" s="274">
        <v>14</v>
      </c>
      <c r="CC54" s="275">
        <v>17</v>
      </c>
      <c r="CD54" s="273" t="s">
        <v>197</v>
      </c>
      <c r="CE54" s="274" t="s">
        <v>197</v>
      </c>
      <c r="CF54" s="275">
        <v>47</v>
      </c>
      <c r="CG54" s="273">
        <v>3</v>
      </c>
      <c r="CH54" s="274">
        <v>14</v>
      </c>
      <c r="CI54" s="275">
        <v>17</v>
      </c>
      <c r="CJ54" s="273">
        <v>32.700000000000003</v>
      </c>
      <c r="CK54" s="274">
        <v>30.6</v>
      </c>
      <c r="CL54" s="275">
        <v>31</v>
      </c>
      <c r="CM54" s="273">
        <v>3</v>
      </c>
      <c r="CN54" s="274">
        <v>14</v>
      </c>
      <c r="CO54" s="275">
        <v>17</v>
      </c>
      <c r="CP54" s="273">
        <v>58</v>
      </c>
      <c r="CQ54" s="274">
        <v>40</v>
      </c>
      <c r="CR54" s="275">
        <v>49</v>
      </c>
      <c r="CS54" s="273">
        <v>1418</v>
      </c>
      <c r="CT54" s="274">
        <v>1560</v>
      </c>
      <c r="CU54" s="275">
        <v>2978</v>
      </c>
      <c r="CV54" s="273">
        <v>60</v>
      </c>
      <c r="CW54" s="274">
        <v>43</v>
      </c>
      <c r="CX54" s="275">
        <v>51</v>
      </c>
      <c r="CY54" s="273">
        <v>1418</v>
      </c>
      <c r="CZ54" s="274">
        <v>1560</v>
      </c>
      <c r="DA54" s="275">
        <v>2978</v>
      </c>
      <c r="DB54" s="273">
        <v>34.799999999999997</v>
      </c>
      <c r="DC54" s="274">
        <v>31.9</v>
      </c>
      <c r="DD54" s="275">
        <v>33.299999999999997</v>
      </c>
      <c r="DE54" s="273">
        <v>1418</v>
      </c>
      <c r="DF54" s="274">
        <v>1560</v>
      </c>
      <c r="DG54" s="275">
        <v>2978</v>
      </c>
    </row>
    <row r="55" spans="1:111" x14ac:dyDescent="0.35">
      <c r="A55" t="s">
        <v>133</v>
      </c>
      <c r="B55" t="s">
        <v>378</v>
      </c>
      <c r="C55" t="s">
        <v>372</v>
      </c>
      <c r="D55" s="273">
        <v>53</v>
      </c>
      <c r="E55" s="274">
        <v>32</v>
      </c>
      <c r="F55" s="275">
        <v>42</v>
      </c>
      <c r="G55" s="273">
        <v>495</v>
      </c>
      <c r="H55" s="274">
        <v>589</v>
      </c>
      <c r="I55" s="275">
        <v>1084</v>
      </c>
      <c r="J55" s="273">
        <v>58</v>
      </c>
      <c r="K55" s="274">
        <v>37</v>
      </c>
      <c r="L55" s="275">
        <v>46</v>
      </c>
      <c r="M55" s="273">
        <v>495</v>
      </c>
      <c r="N55" s="274">
        <v>589</v>
      </c>
      <c r="O55" s="275">
        <v>1084</v>
      </c>
      <c r="P55" s="273">
        <v>32.700000000000003</v>
      </c>
      <c r="Q55" s="274">
        <v>29.9</v>
      </c>
      <c r="R55" s="275">
        <v>31.2</v>
      </c>
      <c r="S55" s="273">
        <v>495</v>
      </c>
      <c r="T55" s="274">
        <v>589</v>
      </c>
      <c r="U55" s="275">
        <v>1084</v>
      </c>
      <c r="V55" s="273">
        <v>47</v>
      </c>
      <c r="W55" s="274">
        <v>40</v>
      </c>
      <c r="X55" s="275">
        <v>44</v>
      </c>
      <c r="Y55" s="273">
        <v>19</v>
      </c>
      <c r="Z55" s="274">
        <v>20</v>
      </c>
      <c r="AA55" s="275">
        <v>39</v>
      </c>
      <c r="AB55" s="273">
        <v>47</v>
      </c>
      <c r="AC55" s="274">
        <v>50</v>
      </c>
      <c r="AD55" s="275">
        <v>49</v>
      </c>
      <c r="AE55" s="273">
        <v>19</v>
      </c>
      <c r="AF55" s="274">
        <v>20</v>
      </c>
      <c r="AG55" s="275">
        <v>39</v>
      </c>
      <c r="AH55" s="273">
        <v>31.7</v>
      </c>
      <c r="AI55" s="274">
        <v>31.4</v>
      </c>
      <c r="AJ55" s="275">
        <v>31.5</v>
      </c>
      <c r="AK55" s="273">
        <v>19</v>
      </c>
      <c r="AL55" s="274">
        <v>20</v>
      </c>
      <c r="AM55" s="275">
        <v>39</v>
      </c>
      <c r="AN55" s="273" t="s">
        <v>197</v>
      </c>
      <c r="AO55" s="274" t="s">
        <v>197</v>
      </c>
      <c r="AP55" s="275">
        <v>50</v>
      </c>
      <c r="AQ55" s="273">
        <v>5</v>
      </c>
      <c r="AR55" s="274">
        <v>3</v>
      </c>
      <c r="AS55" s="275">
        <v>8</v>
      </c>
      <c r="AT55" s="273" t="s">
        <v>197</v>
      </c>
      <c r="AU55" s="274" t="s">
        <v>197</v>
      </c>
      <c r="AV55" s="275">
        <v>50</v>
      </c>
      <c r="AW55" s="273">
        <v>5</v>
      </c>
      <c r="AX55" s="274">
        <v>3</v>
      </c>
      <c r="AY55" s="275">
        <v>8</v>
      </c>
      <c r="AZ55" s="273">
        <v>33.4</v>
      </c>
      <c r="BA55" s="274">
        <v>19</v>
      </c>
      <c r="BB55" s="275">
        <v>28</v>
      </c>
      <c r="BC55" s="273">
        <v>5</v>
      </c>
      <c r="BD55" s="274">
        <v>3</v>
      </c>
      <c r="BE55" s="275">
        <v>8</v>
      </c>
      <c r="BF55" s="273" t="s">
        <v>191</v>
      </c>
      <c r="BG55" s="274" t="s">
        <v>191</v>
      </c>
      <c r="BH55" s="275" t="s">
        <v>191</v>
      </c>
      <c r="BI55" s="273">
        <v>0</v>
      </c>
      <c r="BJ55" s="274">
        <v>0</v>
      </c>
      <c r="BK55" s="275">
        <v>0</v>
      </c>
      <c r="BL55" s="273" t="s">
        <v>191</v>
      </c>
      <c r="BM55" s="274" t="s">
        <v>191</v>
      </c>
      <c r="BN55" s="275" t="s">
        <v>191</v>
      </c>
      <c r="BO55" s="273">
        <v>0</v>
      </c>
      <c r="BP55" s="274">
        <v>0</v>
      </c>
      <c r="BQ55" s="275">
        <v>0</v>
      </c>
      <c r="BR55" s="273" t="s">
        <v>191</v>
      </c>
      <c r="BS55" s="274" t="s">
        <v>191</v>
      </c>
      <c r="BT55" s="275" t="s">
        <v>191</v>
      </c>
      <c r="BU55" s="273">
        <v>0</v>
      </c>
      <c r="BV55" s="274">
        <v>0</v>
      </c>
      <c r="BW55" s="275">
        <v>0</v>
      </c>
      <c r="BX55" s="273" t="s">
        <v>197</v>
      </c>
      <c r="BY55" s="274" t="s">
        <v>197</v>
      </c>
      <c r="BZ55" s="275" t="s">
        <v>197</v>
      </c>
      <c r="CA55" s="273" t="s">
        <v>197</v>
      </c>
      <c r="CB55" s="274" t="s">
        <v>197</v>
      </c>
      <c r="CC55" s="275">
        <v>4</v>
      </c>
      <c r="CD55" s="273" t="s">
        <v>197</v>
      </c>
      <c r="CE55" s="274" t="s">
        <v>197</v>
      </c>
      <c r="CF55" s="275" t="s">
        <v>197</v>
      </c>
      <c r="CG55" s="273" t="s">
        <v>197</v>
      </c>
      <c r="CH55" s="274" t="s">
        <v>197</v>
      </c>
      <c r="CI55" s="275">
        <v>4</v>
      </c>
      <c r="CJ55" s="273">
        <v>38</v>
      </c>
      <c r="CK55" s="274">
        <v>33.299999999999997</v>
      </c>
      <c r="CL55" s="275">
        <v>34.5</v>
      </c>
      <c r="CM55" s="273" t="s">
        <v>197</v>
      </c>
      <c r="CN55" s="274" t="s">
        <v>197</v>
      </c>
      <c r="CO55" s="275">
        <v>4</v>
      </c>
      <c r="CP55" s="273">
        <v>52</v>
      </c>
      <c r="CQ55" s="274">
        <v>31</v>
      </c>
      <c r="CR55" s="275">
        <v>41</v>
      </c>
      <c r="CS55" s="273">
        <v>583</v>
      </c>
      <c r="CT55" s="274">
        <v>695</v>
      </c>
      <c r="CU55" s="275">
        <v>1278</v>
      </c>
      <c r="CV55" s="273">
        <v>56</v>
      </c>
      <c r="CW55" s="274">
        <v>36</v>
      </c>
      <c r="CX55" s="275">
        <v>45</v>
      </c>
      <c r="CY55" s="273">
        <v>583</v>
      </c>
      <c r="CZ55" s="274">
        <v>695</v>
      </c>
      <c r="DA55" s="275">
        <v>1278</v>
      </c>
      <c r="DB55" s="273">
        <v>32.5</v>
      </c>
      <c r="DC55" s="274">
        <v>29.8</v>
      </c>
      <c r="DD55" s="275">
        <v>31</v>
      </c>
      <c r="DE55" s="273">
        <v>583</v>
      </c>
      <c r="DF55" s="274">
        <v>695</v>
      </c>
      <c r="DG55" s="275">
        <v>1278</v>
      </c>
    </row>
    <row r="56" spans="1:111" x14ac:dyDescent="0.35">
      <c r="A56" t="s">
        <v>5</v>
      </c>
      <c r="B56" t="s">
        <v>249</v>
      </c>
      <c r="C56" t="s">
        <v>247</v>
      </c>
      <c r="D56" s="273">
        <v>48</v>
      </c>
      <c r="E56" s="274">
        <v>28</v>
      </c>
      <c r="F56" s="275">
        <v>38</v>
      </c>
      <c r="G56" s="273">
        <v>2638</v>
      </c>
      <c r="H56" s="274">
        <v>2691</v>
      </c>
      <c r="I56" s="275">
        <v>5329</v>
      </c>
      <c r="J56" s="273">
        <v>51</v>
      </c>
      <c r="K56" s="274">
        <v>33</v>
      </c>
      <c r="L56" s="275">
        <v>42</v>
      </c>
      <c r="M56" s="273">
        <v>2638</v>
      </c>
      <c r="N56" s="274">
        <v>2691</v>
      </c>
      <c r="O56" s="275">
        <v>5329</v>
      </c>
      <c r="P56" s="273">
        <v>32.1</v>
      </c>
      <c r="Q56" s="274">
        <v>28.7</v>
      </c>
      <c r="R56" s="275">
        <v>30.4</v>
      </c>
      <c r="S56" s="273">
        <v>2638</v>
      </c>
      <c r="T56" s="274">
        <v>2691</v>
      </c>
      <c r="U56" s="275">
        <v>5329</v>
      </c>
      <c r="V56" s="273">
        <v>66</v>
      </c>
      <c r="W56" s="274">
        <v>34</v>
      </c>
      <c r="X56" s="275">
        <v>49</v>
      </c>
      <c r="Y56" s="273">
        <v>35</v>
      </c>
      <c r="Z56" s="274">
        <v>38</v>
      </c>
      <c r="AA56" s="275">
        <v>73</v>
      </c>
      <c r="AB56" s="273">
        <v>69</v>
      </c>
      <c r="AC56" s="274">
        <v>39</v>
      </c>
      <c r="AD56" s="275">
        <v>53</v>
      </c>
      <c r="AE56" s="273">
        <v>35</v>
      </c>
      <c r="AF56" s="274">
        <v>38</v>
      </c>
      <c r="AG56" s="275">
        <v>73</v>
      </c>
      <c r="AH56" s="273">
        <v>34.200000000000003</v>
      </c>
      <c r="AI56" s="274">
        <v>30.4</v>
      </c>
      <c r="AJ56" s="275">
        <v>32.200000000000003</v>
      </c>
      <c r="AK56" s="273">
        <v>35</v>
      </c>
      <c r="AL56" s="274">
        <v>38</v>
      </c>
      <c r="AM56" s="275">
        <v>73</v>
      </c>
      <c r="AN56" s="273">
        <v>32</v>
      </c>
      <c r="AO56" s="274">
        <v>18</v>
      </c>
      <c r="AP56" s="275">
        <v>24</v>
      </c>
      <c r="AQ56" s="273">
        <v>19</v>
      </c>
      <c r="AR56" s="274">
        <v>22</v>
      </c>
      <c r="AS56" s="275">
        <v>41</v>
      </c>
      <c r="AT56" s="273">
        <v>37</v>
      </c>
      <c r="AU56" s="274">
        <v>32</v>
      </c>
      <c r="AV56" s="275">
        <v>34</v>
      </c>
      <c r="AW56" s="273">
        <v>19</v>
      </c>
      <c r="AX56" s="274">
        <v>22</v>
      </c>
      <c r="AY56" s="275">
        <v>41</v>
      </c>
      <c r="AZ56" s="273">
        <v>29.7</v>
      </c>
      <c r="BA56" s="274">
        <v>29.2</v>
      </c>
      <c r="BB56" s="275">
        <v>29.5</v>
      </c>
      <c r="BC56" s="273">
        <v>19</v>
      </c>
      <c r="BD56" s="274">
        <v>22</v>
      </c>
      <c r="BE56" s="275">
        <v>41</v>
      </c>
      <c r="BF56" s="273" t="s">
        <v>197</v>
      </c>
      <c r="BG56" s="274" t="s">
        <v>197</v>
      </c>
      <c r="BH56" s="275">
        <v>30</v>
      </c>
      <c r="BI56" s="273">
        <v>5</v>
      </c>
      <c r="BJ56" s="274">
        <v>5</v>
      </c>
      <c r="BK56" s="275">
        <v>10</v>
      </c>
      <c r="BL56" s="273" t="s">
        <v>197</v>
      </c>
      <c r="BM56" s="274" t="s">
        <v>197</v>
      </c>
      <c r="BN56" s="275">
        <v>30</v>
      </c>
      <c r="BO56" s="273">
        <v>5</v>
      </c>
      <c r="BP56" s="274">
        <v>5</v>
      </c>
      <c r="BQ56" s="275">
        <v>10</v>
      </c>
      <c r="BR56" s="273">
        <v>30.8</v>
      </c>
      <c r="BS56" s="274">
        <v>21.6</v>
      </c>
      <c r="BT56" s="275">
        <v>26.2</v>
      </c>
      <c r="BU56" s="273">
        <v>5</v>
      </c>
      <c r="BV56" s="274">
        <v>5</v>
      </c>
      <c r="BW56" s="275">
        <v>10</v>
      </c>
      <c r="BX56" s="273" t="s">
        <v>197</v>
      </c>
      <c r="BY56" s="274" t="s">
        <v>197</v>
      </c>
      <c r="BZ56" s="275" t="s">
        <v>197</v>
      </c>
      <c r="CA56" s="273">
        <v>5</v>
      </c>
      <c r="CB56" s="274">
        <v>11</v>
      </c>
      <c r="CC56" s="275">
        <v>16</v>
      </c>
      <c r="CD56" s="273" t="s">
        <v>197</v>
      </c>
      <c r="CE56" s="274" t="s">
        <v>197</v>
      </c>
      <c r="CF56" s="275">
        <v>25</v>
      </c>
      <c r="CG56" s="273">
        <v>5</v>
      </c>
      <c r="CH56" s="274">
        <v>11</v>
      </c>
      <c r="CI56" s="275">
        <v>16</v>
      </c>
      <c r="CJ56" s="273">
        <v>32.200000000000003</v>
      </c>
      <c r="CK56" s="274">
        <v>26</v>
      </c>
      <c r="CL56" s="275">
        <v>27.9</v>
      </c>
      <c r="CM56" s="273">
        <v>5</v>
      </c>
      <c r="CN56" s="274">
        <v>11</v>
      </c>
      <c r="CO56" s="275">
        <v>16</v>
      </c>
      <c r="CP56" s="273">
        <v>47</v>
      </c>
      <c r="CQ56" s="274">
        <v>28</v>
      </c>
      <c r="CR56" s="275">
        <v>37</v>
      </c>
      <c r="CS56" s="273">
        <v>2808</v>
      </c>
      <c r="CT56" s="274">
        <v>2874</v>
      </c>
      <c r="CU56" s="275">
        <v>5682</v>
      </c>
      <c r="CV56" s="273">
        <v>51</v>
      </c>
      <c r="CW56" s="274">
        <v>33</v>
      </c>
      <c r="CX56" s="275">
        <v>42</v>
      </c>
      <c r="CY56" s="273">
        <v>2808</v>
      </c>
      <c r="CZ56" s="274">
        <v>2874</v>
      </c>
      <c r="DA56" s="275">
        <v>5682</v>
      </c>
      <c r="DB56" s="273">
        <v>32</v>
      </c>
      <c r="DC56" s="274">
        <v>28.7</v>
      </c>
      <c r="DD56" s="275">
        <v>30.3</v>
      </c>
      <c r="DE56" s="273">
        <v>2808</v>
      </c>
      <c r="DF56" s="274">
        <v>2874</v>
      </c>
      <c r="DG56" s="275">
        <v>5682</v>
      </c>
    </row>
    <row r="57" spans="1:111" x14ac:dyDescent="0.35">
      <c r="A57" t="s">
        <v>1086</v>
      </c>
      <c r="B57" t="s">
        <v>255</v>
      </c>
      <c r="C57" t="s">
        <v>247</v>
      </c>
      <c r="D57" s="273">
        <v>55</v>
      </c>
      <c r="E57" s="274">
        <v>41</v>
      </c>
      <c r="F57" s="275">
        <v>48</v>
      </c>
      <c r="G57" s="273">
        <v>1550</v>
      </c>
      <c r="H57" s="274">
        <v>1590</v>
      </c>
      <c r="I57" s="275">
        <v>3140</v>
      </c>
      <c r="J57" s="273">
        <v>57</v>
      </c>
      <c r="K57" s="274">
        <v>44</v>
      </c>
      <c r="L57" s="275">
        <v>50</v>
      </c>
      <c r="M57" s="273">
        <v>1550</v>
      </c>
      <c r="N57" s="274">
        <v>1590</v>
      </c>
      <c r="O57" s="275">
        <v>3140</v>
      </c>
      <c r="P57" s="273">
        <v>33.9</v>
      </c>
      <c r="Q57" s="274">
        <v>32</v>
      </c>
      <c r="R57" s="275">
        <v>33</v>
      </c>
      <c r="S57" s="273">
        <v>1550</v>
      </c>
      <c r="T57" s="274">
        <v>1590</v>
      </c>
      <c r="U57" s="275">
        <v>3140</v>
      </c>
      <c r="V57" s="273">
        <v>65</v>
      </c>
      <c r="W57" s="274">
        <v>32</v>
      </c>
      <c r="X57" s="275">
        <v>47</v>
      </c>
      <c r="Y57" s="273">
        <v>23</v>
      </c>
      <c r="Z57" s="274">
        <v>28</v>
      </c>
      <c r="AA57" s="275">
        <v>51</v>
      </c>
      <c r="AB57" s="273">
        <v>65</v>
      </c>
      <c r="AC57" s="274">
        <v>36</v>
      </c>
      <c r="AD57" s="275">
        <v>49</v>
      </c>
      <c r="AE57" s="273">
        <v>23</v>
      </c>
      <c r="AF57" s="274">
        <v>28</v>
      </c>
      <c r="AG57" s="275">
        <v>51</v>
      </c>
      <c r="AH57" s="273">
        <v>35.700000000000003</v>
      </c>
      <c r="AI57" s="274">
        <v>29.7</v>
      </c>
      <c r="AJ57" s="275">
        <v>32.4</v>
      </c>
      <c r="AK57" s="273">
        <v>23</v>
      </c>
      <c r="AL57" s="274">
        <v>28</v>
      </c>
      <c r="AM57" s="275">
        <v>51</v>
      </c>
      <c r="AN57" s="273">
        <v>44</v>
      </c>
      <c r="AO57" s="274">
        <v>22</v>
      </c>
      <c r="AP57" s="275">
        <v>33</v>
      </c>
      <c r="AQ57" s="273">
        <v>48</v>
      </c>
      <c r="AR57" s="274">
        <v>49</v>
      </c>
      <c r="AS57" s="275">
        <v>97</v>
      </c>
      <c r="AT57" s="273">
        <v>46</v>
      </c>
      <c r="AU57" s="274">
        <v>24</v>
      </c>
      <c r="AV57" s="275">
        <v>35</v>
      </c>
      <c r="AW57" s="273">
        <v>48</v>
      </c>
      <c r="AX57" s="274">
        <v>49</v>
      </c>
      <c r="AY57" s="275">
        <v>97</v>
      </c>
      <c r="AZ57" s="273">
        <v>32.9</v>
      </c>
      <c r="BA57" s="274">
        <v>29.1</v>
      </c>
      <c r="BB57" s="275">
        <v>31</v>
      </c>
      <c r="BC57" s="273">
        <v>48</v>
      </c>
      <c r="BD57" s="274">
        <v>49</v>
      </c>
      <c r="BE57" s="275">
        <v>97</v>
      </c>
      <c r="BF57" s="273" t="s">
        <v>197</v>
      </c>
      <c r="BG57" s="274" t="s">
        <v>197</v>
      </c>
      <c r="BH57" s="275" t="s">
        <v>197</v>
      </c>
      <c r="BI57" s="273" t="s">
        <v>197</v>
      </c>
      <c r="BJ57" s="274" t="s">
        <v>197</v>
      </c>
      <c r="BK57" s="275">
        <v>6</v>
      </c>
      <c r="BL57" s="273" t="s">
        <v>197</v>
      </c>
      <c r="BM57" s="274" t="s">
        <v>197</v>
      </c>
      <c r="BN57" s="275" t="s">
        <v>197</v>
      </c>
      <c r="BO57" s="273" t="s">
        <v>197</v>
      </c>
      <c r="BP57" s="274" t="s">
        <v>197</v>
      </c>
      <c r="BQ57" s="275">
        <v>6</v>
      </c>
      <c r="BR57" s="273">
        <v>39</v>
      </c>
      <c r="BS57" s="274">
        <v>29</v>
      </c>
      <c r="BT57" s="275">
        <v>34</v>
      </c>
      <c r="BU57" s="273" t="s">
        <v>197</v>
      </c>
      <c r="BV57" s="274" t="s">
        <v>197</v>
      </c>
      <c r="BW57" s="275">
        <v>6</v>
      </c>
      <c r="BX57" s="273" t="s">
        <v>197</v>
      </c>
      <c r="BY57" s="274" t="s">
        <v>197</v>
      </c>
      <c r="BZ57" s="275">
        <v>50</v>
      </c>
      <c r="CA57" s="273">
        <v>4</v>
      </c>
      <c r="CB57" s="274">
        <v>4</v>
      </c>
      <c r="CC57" s="275">
        <v>8</v>
      </c>
      <c r="CD57" s="273" t="s">
        <v>197</v>
      </c>
      <c r="CE57" s="274" t="s">
        <v>197</v>
      </c>
      <c r="CF57" s="275">
        <v>63</v>
      </c>
      <c r="CG57" s="273">
        <v>4</v>
      </c>
      <c r="CH57" s="274">
        <v>4</v>
      </c>
      <c r="CI57" s="275">
        <v>8</v>
      </c>
      <c r="CJ57" s="273">
        <v>36.799999999999997</v>
      </c>
      <c r="CK57" s="274">
        <v>30.5</v>
      </c>
      <c r="CL57" s="275">
        <v>33.6</v>
      </c>
      <c r="CM57" s="273">
        <v>4</v>
      </c>
      <c r="CN57" s="274">
        <v>4</v>
      </c>
      <c r="CO57" s="275">
        <v>8</v>
      </c>
      <c r="CP57" s="273">
        <v>55</v>
      </c>
      <c r="CQ57" s="274">
        <v>40</v>
      </c>
      <c r="CR57" s="275">
        <v>47</v>
      </c>
      <c r="CS57" s="273">
        <v>1690</v>
      </c>
      <c r="CT57" s="274">
        <v>1743</v>
      </c>
      <c r="CU57" s="275">
        <v>3433</v>
      </c>
      <c r="CV57" s="273">
        <v>56</v>
      </c>
      <c r="CW57" s="274">
        <v>43</v>
      </c>
      <c r="CX57" s="275">
        <v>49</v>
      </c>
      <c r="CY57" s="273">
        <v>1690</v>
      </c>
      <c r="CZ57" s="274">
        <v>1743</v>
      </c>
      <c r="DA57" s="275">
        <v>3433</v>
      </c>
      <c r="DB57" s="273">
        <v>33.9</v>
      </c>
      <c r="DC57" s="274">
        <v>31.8</v>
      </c>
      <c r="DD57" s="275">
        <v>32.9</v>
      </c>
      <c r="DE57" s="273">
        <v>1690</v>
      </c>
      <c r="DF57" s="274">
        <v>1743</v>
      </c>
      <c r="DG57" s="275">
        <v>3433</v>
      </c>
    </row>
    <row r="58" spans="1:111" x14ac:dyDescent="0.35">
      <c r="A58" t="s">
        <v>19</v>
      </c>
      <c r="B58" t="s">
        <v>265</v>
      </c>
      <c r="C58" t="s">
        <v>260</v>
      </c>
      <c r="D58" s="273">
        <v>63</v>
      </c>
      <c r="E58" s="274">
        <v>46</v>
      </c>
      <c r="F58" s="275">
        <v>54</v>
      </c>
      <c r="G58" s="273">
        <v>1723</v>
      </c>
      <c r="H58" s="274">
        <v>1943</v>
      </c>
      <c r="I58" s="275">
        <v>3666</v>
      </c>
      <c r="J58" s="273">
        <v>65</v>
      </c>
      <c r="K58" s="274">
        <v>49</v>
      </c>
      <c r="L58" s="275">
        <v>57</v>
      </c>
      <c r="M58" s="273">
        <v>1723</v>
      </c>
      <c r="N58" s="274">
        <v>1943</v>
      </c>
      <c r="O58" s="275">
        <v>3666</v>
      </c>
      <c r="P58" s="273">
        <v>35.5</v>
      </c>
      <c r="Q58" s="274">
        <v>32.5</v>
      </c>
      <c r="R58" s="275">
        <v>33.9</v>
      </c>
      <c r="S58" s="273">
        <v>1723</v>
      </c>
      <c r="T58" s="274">
        <v>1943</v>
      </c>
      <c r="U58" s="275">
        <v>3666</v>
      </c>
      <c r="V58" s="273">
        <v>67</v>
      </c>
      <c r="W58" s="274">
        <v>50</v>
      </c>
      <c r="X58" s="275">
        <v>58</v>
      </c>
      <c r="Y58" s="273">
        <v>69</v>
      </c>
      <c r="Z58" s="274">
        <v>72</v>
      </c>
      <c r="AA58" s="275">
        <v>141</v>
      </c>
      <c r="AB58" s="273">
        <v>70</v>
      </c>
      <c r="AC58" s="274">
        <v>54</v>
      </c>
      <c r="AD58" s="275">
        <v>62</v>
      </c>
      <c r="AE58" s="273">
        <v>69</v>
      </c>
      <c r="AF58" s="274">
        <v>72</v>
      </c>
      <c r="AG58" s="275">
        <v>141</v>
      </c>
      <c r="AH58" s="273">
        <v>35.5</v>
      </c>
      <c r="AI58" s="274">
        <v>33.799999999999997</v>
      </c>
      <c r="AJ58" s="275">
        <v>34.6</v>
      </c>
      <c r="AK58" s="273">
        <v>69</v>
      </c>
      <c r="AL58" s="274">
        <v>72</v>
      </c>
      <c r="AM58" s="275">
        <v>141</v>
      </c>
      <c r="AN58" s="273">
        <v>51</v>
      </c>
      <c r="AO58" s="274">
        <v>36</v>
      </c>
      <c r="AP58" s="275">
        <v>41</v>
      </c>
      <c r="AQ58" s="273">
        <v>35</v>
      </c>
      <c r="AR58" s="274">
        <v>59</v>
      </c>
      <c r="AS58" s="275">
        <v>94</v>
      </c>
      <c r="AT58" s="273">
        <v>60</v>
      </c>
      <c r="AU58" s="274">
        <v>44</v>
      </c>
      <c r="AV58" s="275">
        <v>50</v>
      </c>
      <c r="AW58" s="273">
        <v>35</v>
      </c>
      <c r="AX58" s="274">
        <v>59</v>
      </c>
      <c r="AY58" s="275">
        <v>94</v>
      </c>
      <c r="AZ58" s="273">
        <v>34.1</v>
      </c>
      <c r="BA58" s="274">
        <v>30.1</v>
      </c>
      <c r="BB58" s="275">
        <v>31.6</v>
      </c>
      <c r="BC58" s="273">
        <v>35</v>
      </c>
      <c r="BD58" s="274">
        <v>59</v>
      </c>
      <c r="BE58" s="275">
        <v>94</v>
      </c>
      <c r="BF58" s="273" t="s">
        <v>197</v>
      </c>
      <c r="BG58" s="274" t="s">
        <v>197</v>
      </c>
      <c r="BH58" s="275">
        <v>38</v>
      </c>
      <c r="BI58" s="273">
        <v>7</v>
      </c>
      <c r="BJ58" s="274">
        <v>6</v>
      </c>
      <c r="BK58" s="275">
        <v>13</v>
      </c>
      <c r="BL58" s="273" t="s">
        <v>197</v>
      </c>
      <c r="BM58" s="274" t="s">
        <v>197</v>
      </c>
      <c r="BN58" s="275">
        <v>46</v>
      </c>
      <c r="BO58" s="273">
        <v>7</v>
      </c>
      <c r="BP58" s="274">
        <v>6</v>
      </c>
      <c r="BQ58" s="275">
        <v>13</v>
      </c>
      <c r="BR58" s="273">
        <v>37.1</v>
      </c>
      <c r="BS58" s="274">
        <v>24.3</v>
      </c>
      <c r="BT58" s="275">
        <v>31.2</v>
      </c>
      <c r="BU58" s="273">
        <v>7</v>
      </c>
      <c r="BV58" s="274">
        <v>6</v>
      </c>
      <c r="BW58" s="275">
        <v>13</v>
      </c>
      <c r="BX58" s="273" t="s">
        <v>197</v>
      </c>
      <c r="BY58" s="274" t="s">
        <v>197</v>
      </c>
      <c r="BZ58" s="275" t="s">
        <v>197</v>
      </c>
      <c r="CA58" s="273">
        <v>4</v>
      </c>
      <c r="CB58" s="274">
        <v>5</v>
      </c>
      <c r="CC58" s="275">
        <v>9</v>
      </c>
      <c r="CD58" s="273" t="s">
        <v>197</v>
      </c>
      <c r="CE58" s="274" t="s">
        <v>197</v>
      </c>
      <c r="CF58" s="275" t="s">
        <v>197</v>
      </c>
      <c r="CG58" s="273">
        <v>4</v>
      </c>
      <c r="CH58" s="274">
        <v>5</v>
      </c>
      <c r="CI58" s="275">
        <v>9</v>
      </c>
      <c r="CJ58" s="273">
        <v>34.299999999999997</v>
      </c>
      <c r="CK58" s="274">
        <v>30</v>
      </c>
      <c r="CL58" s="275">
        <v>31.9</v>
      </c>
      <c r="CM58" s="273">
        <v>4</v>
      </c>
      <c r="CN58" s="274">
        <v>5</v>
      </c>
      <c r="CO58" s="275">
        <v>9</v>
      </c>
      <c r="CP58" s="273">
        <v>63</v>
      </c>
      <c r="CQ58" s="274">
        <v>45</v>
      </c>
      <c r="CR58" s="275">
        <v>53</v>
      </c>
      <c r="CS58" s="273">
        <v>1994</v>
      </c>
      <c r="CT58" s="274">
        <v>2224</v>
      </c>
      <c r="CU58" s="275">
        <v>4218</v>
      </c>
      <c r="CV58" s="273">
        <v>65</v>
      </c>
      <c r="CW58" s="274">
        <v>48</v>
      </c>
      <c r="CX58" s="275">
        <v>56</v>
      </c>
      <c r="CY58" s="273">
        <v>1994</v>
      </c>
      <c r="CZ58" s="274">
        <v>2224</v>
      </c>
      <c r="DA58" s="275">
        <v>4218</v>
      </c>
      <c r="DB58" s="273">
        <v>35.5</v>
      </c>
      <c r="DC58" s="274">
        <v>32.299999999999997</v>
      </c>
      <c r="DD58" s="275">
        <v>33.799999999999997</v>
      </c>
      <c r="DE58" s="273">
        <v>1994</v>
      </c>
      <c r="DF58" s="274">
        <v>2224</v>
      </c>
      <c r="DG58" s="275">
        <v>4218</v>
      </c>
    </row>
    <row r="59" spans="1:111" x14ac:dyDescent="0.35">
      <c r="A59" t="s">
        <v>20</v>
      </c>
      <c r="B59" t="s">
        <v>266</v>
      </c>
      <c r="C59" t="s">
        <v>260</v>
      </c>
      <c r="D59" s="273">
        <v>60</v>
      </c>
      <c r="E59" s="274">
        <v>41</v>
      </c>
      <c r="F59" s="275">
        <v>50</v>
      </c>
      <c r="G59" s="273">
        <v>1730</v>
      </c>
      <c r="H59" s="274">
        <v>1827</v>
      </c>
      <c r="I59" s="275">
        <v>3557</v>
      </c>
      <c r="J59" s="273">
        <v>61</v>
      </c>
      <c r="K59" s="274">
        <v>45</v>
      </c>
      <c r="L59" s="275">
        <v>53</v>
      </c>
      <c r="M59" s="273">
        <v>1730</v>
      </c>
      <c r="N59" s="274">
        <v>1827</v>
      </c>
      <c r="O59" s="275">
        <v>3557</v>
      </c>
      <c r="P59" s="273">
        <v>35.4</v>
      </c>
      <c r="Q59" s="274">
        <v>33</v>
      </c>
      <c r="R59" s="275">
        <v>34.200000000000003</v>
      </c>
      <c r="S59" s="273">
        <v>1730</v>
      </c>
      <c r="T59" s="274">
        <v>1827</v>
      </c>
      <c r="U59" s="275">
        <v>3557</v>
      </c>
      <c r="V59" s="273">
        <v>56</v>
      </c>
      <c r="W59" s="274">
        <v>57</v>
      </c>
      <c r="X59" s="275">
        <v>57</v>
      </c>
      <c r="Y59" s="273">
        <v>34</v>
      </c>
      <c r="Z59" s="274">
        <v>35</v>
      </c>
      <c r="AA59" s="275">
        <v>69</v>
      </c>
      <c r="AB59" s="273">
        <v>56</v>
      </c>
      <c r="AC59" s="274">
        <v>57</v>
      </c>
      <c r="AD59" s="275">
        <v>57</v>
      </c>
      <c r="AE59" s="273">
        <v>34</v>
      </c>
      <c r="AF59" s="274">
        <v>35</v>
      </c>
      <c r="AG59" s="275">
        <v>69</v>
      </c>
      <c r="AH59" s="273">
        <v>36.1</v>
      </c>
      <c r="AI59" s="274">
        <v>33.799999999999997</v>
      </c>
      <c r="AJ59" s="275">
        <v>34.9</v>
      </c>
      <c r="AK59" s="273">
        <v>34</v>
      </c>
      <c r="AL59" s="274">
        <v>35</v>
      </c>
      <c r="AM59" s="275">
        <v>69</v>
      </c>
      <c r="AN59" s="273">
        <v>52</v>
      </c>
      <c r="AO59" s="274">
        <v>52</v>
      </c>
      <c r="AP59" s="275">
        <v>52</v>
      </c>
      <c r="AQ59" s="273">
        <v>29</v>
      </c>
      <c r="AR59" s="274">
        <v>27</v>
      </c>
      <c r="AS59" s="275">
        <v>56</v>
      </c>
      <c r="AT59" s="273">
        <v>55</v>
      </c>
      <c r="AU59" s="274">
        <v>59</v>
      </c>
      <c r="AV59" s="275">
        <v>57</v>
      </c>
      <c r="AW59" s="273">
        <v>29</v>
      </c>
      <c r="AX59" s="274">
        <v>27</v>
      </c>
      <c r="AY59" s="275">
        <v>56</v>
      </c>
      <c r="AZ59" s="273">
        <v>33.200000000000003</v>
      </c>
      <c r="BA59" s="274">
        <v>33.799999999999997</v>
      </c>
      <c r="BB59" s="275">
        <v>33.5</v>
      </c>
      <c r="BC59" s="273">
        <v>29</v>
      </c>
      <c r="BD59" s="274">
        <v>27</v>
      </c>
      <c r="BE59" s="275">
        <v>56</v>
      </c>
      <c r="BF59" s="273" t="s">
        <v>197</v>
      </c>
      <c r="BG59" s="274" t="s">
        <v>197</v>
      </c>
      <c r="BH59" s="275">
        <v>38</v>
      </c>
      <c r="BI59" s="273">
        <v>7</v>
      </c>
      <c r="BJ59" s="274">
        <v>6</v>
      </c>
      <c r="BK59" s="275">
        <v>13</v>
      </c>
      <c r="BL59" s="273" t="s">
        <v>197</v>
      </c>
      <c r="BM59" s="274" t="s">
        <v>197</v>
      </c>
      <c r="BN59" s="275">
        <v>38</v>
      </c>
      <c r="BO59" s="273">
        <v>7</v>
      </c>
      <c r="BP59" s="274">
        <v>6</v>
      </c>
      <c r="BQ59" s="275">
        <v>13</v>
      </c>
      <c r="BR59" s="273">
        <v>33.6</v>
      </c>
      <c r="BS59" s="274">
        <v>34</v>
      </c>
      <c r="BT59" s="275">
        <v>33.799999999999997</v>
      </c>
      <c r="BU59" s="273">
        <v>7</v>
      </c>
      <c r="BV59" s="274">
        <v>6</v>
      </c>
      <c r="BW59" s="275">
        <v>13</v>
      </c>
      <c r="BX59" s="273" t="s">
        <v>197</v>
      </c>
      <c r="BY59" s="274" t="s">
        <v>197</v>
      </c>
      <c r="BZ59" s="275">
        <v>43</v>
      </c>
      <c r="CA59" s="273">
        <v>9</v>
      </c>
      <c r="CB59" s="274">
        <v>5</v>
      </c>
      <c r="CC59" s="275">
        <v>14</v>
      </c>
      <c r="CD59" s="273" t="s">
        <v>197</v>
      </c>
      <c r="CE59" s="274" t="s">
        <v>197</v>
      </c>
      <c r="CF59" s="275">
        <v>43</v>
      </c>
      <c r="CG59" s="273">
        <v>9</v>
      </c>
      <c r="CH59" s="274">
        <v>5</v>
      </c>
      <c r="CI59" s="275">
        <v>14</v>
      </c>
      <c r="CJ59" s="273">
        <v>33.9</v>
      </c>
      <c r="CK59" s="274">
        <v>28.6</v>
      </c>
      <c r="CL59" s="275">
        <v>32</v>
      </c>
      <c r="CM59" s="273">
        <v>9</v>
      </c>
      <c r="CN59" s="274">
        <v>5</v>
      </c>
      <c r="CO59" s="275">
        <v>14</v>
      </c>
      <c r="CP59" s="273">
        <v>59</v>
      </c>
      <c r="CQ59" s="274">
        <v>42</v>
      </c>
      <c r="CR59" s="275">
        <v>50</v>
      </c>
      <c r="CS59" s="273">
        <v>1897</v>
      </c>
      <c r="CT59" s="274">
        <v>1990</v>
      </c>
      <c r="CU59" s="275">
        <v>3887</v>
      </c>
      <c r="CV59" s="273">
        <v>60</v>
      </c>
      <c r="CW59" s="274">
        <v>45</v>
      </c>
      <c r="CX59" s="275">
        <v>52</v>
      </c>
      <c r="CY59" s="273">
        <v>1897</v>
      </c>
      <c r="CZ59" s="274">
        <v>1990</v>
      </c>
      <c r="DA59" s="275">
        <v>3887</v>
      </c>
      <c r="DB59" s="273">
        <v>35.299999999999997</v>
      </c>
      <c r="DC59" s="274">
        <v>33</v>
      </c>
      <c r="DD59" s="275">
        <v>34.1</v>
      </c>
      <c r="DE59" s="273">
        <v>1897</v>
      </c>
      <c r="DF59" s="274">
        <v>1990</v>
      </c>
      <c r="DG59" s="275">
        <v>3887</v>
      </c>
    </row>
    <row r="60" spans="1:111" x14ac:dyDescent="0.35">
      <c r="A60" t="s">
        <v>70</v>
      </c>
      <c r="B60" t="s">
        <v>315</v>
      </c>
      <c r="C60" t="s">
        <v>309</v>
      </c>
      <c r="D60" s="273">
        <v>59</v>
      </c>
      <c r="E60" s="274">
        <v>41</v>
      </c>
      <c r="F60" s="275">
        <v>50</v>
      </c>
      <c r="G60" s="273">
        <v>1418</v>
      </c>
      <c r="H60" s="274">
        <v>1363</v>
      </c>
      <c r="I60" s="275">
        <v>2781</v>
      </c>
      <c r="J60" s="273">
        <v>61</v>
      </c>
      <c r="K60" s="274">
        <v>43</v>
      </c>
      <c r="L60" s="275">
        <v>52</v>
      </c>
      <c r="M60" s="273">
        <v>1418</v>
      </c>
      <c r="N60" s="274">
        <v>1363</v>
      </c>
      <c r="O60" s="275">
        <v>2781</v>
      </c>
      <c r="P60" s="273">
        <v>35.299999999999997</v>
      </c>
      <c r="Q60" s="274">
        <v>32.6</v>
      </c>
      <c r="R60" s="275">
        <v>33.9</v>
      </c>
      <c r="S60" s="273">
        <v>1418</v>
      </c>
      <c r="T60" s="274">
        <v>1363</v>
      </c>
      <c r="U60" s="275">
        <v>2781</v>
      </c>
      <c r="V60" s="273">
        <v>54</v>
      </c>
      <c r="W60" s="274">
        <v>50</v>
      </c>
      <c r="X60" s="275">
        <v>52</v>
      </c>
      <c r="Y60" s="273">
        <v>26</v>
      </c>
      <c r="Z60" s="274">
        <v>36</v>
      </c>
      <c r="AA60" s="275">
        <v>62</v>
      </c>
      <c r="AB60" s="273">
        <v>54</v>
      </c>
      <c r="AC60" s="274">
        <v>50</v>
      </c>
      <c r="AD60" s="275">
        <v>52</v>
      </c>
      <c r="AE60" s="273">
        <v>26</v>
      </c>
      <c r="AF60" s="274">
        <v>36</v>
      </c>
      <c r="AG60" s="275">
        <v>62</v>
      </c>
      <c r="AH60" s="273">
        <v>34.6</v>
      </c>
      <c r="AI60" s="274">
        <v>32.299999999999997</v>
      </c>
      <c r="AJ60" s="275">
        <v>33.299999999999997</v>
      </c>
      <c r="AK60" s="273">
        <v>26</v>
      </c>
      <c r="AL60" s="274">
        <v>36</v>
      </c>
      <c r="AM60" s="275">
        <v>62</v>
      </c>
      <c r="AN60" s="273" t="s">
        <v>197</v>
      </c>
      <c r="AO60" s="274" t="s">
        <v>197</v>
      </c>
      <c r="AP60" s="275">
        <v>50</v>
      </c>
      <c r="AQ60" s="273">
        <v>13</v>
      </c>
      <c r="AR60" s="274">
        <v>17</v>
      </c>
      <c r="AS60" s="275">
        <v>30</v>
      </c>
      <c r="AT60" s="273" t="s">
        <v>197</v>
      </c>
      <c r="AU60" s="274" t="s">
        <v>197</v>
      </c>
      <c r="AV60" s="275">
        <v>50</v>
      </c>
      <c r="AW60" s="273">
        <v>13</v>
      </c>
      <c r="AX60" s="274">
        <v>17</v>
      </c>
      <c r="AY60" s="275">
        <v>30</v>
      </c>
      <c r="AZ60" s="273">
        <v>33.200000000000003</v>
      </c>
      <c r="BA60" s="274">
        <v>32.5</v>
      </c>
      <c r="BB60" s="275">
        <v>32.799999999999997</v>
      </c>
      <c r="BC60" s="273">
        <v>13</v>
      </c>
      <c r="BD60" s="274">
        <v>17</v>
      </c>
      <c r="BE60" s="275">
        <v>30</v>
      </c>
      <c r="BF60" s="273" t="s">
        <v>197</v>
      </c>
      <c r="BG60" s="274" t="s">
        <v>197</v>
      </c>
      <c r="BH60" s="275" t="s">
        <v>197</v>
      </c>
      <c r="BI60" s="273" t="s">
        <v>197</v>
      </c>
      <c r="BJ60" s="274" t="s">
        <v>197</v>
      </c>
      <c r="BK60" s="275">
        <v>7</v>
      </c>
      <c r="BL60" s="273" t="s">
        <v>197</v>
      </c>
      <c r="BM60" s="274" t="s">
        <v>197</v>
      </c>
      <c r="BN60" s="275" t="s">
        <v>197</v>
      </c>
      <c r="BO60" s="273" t="s">
        <v>197</v>
      </c>
      <c r="BP60" s="274" t="s">
        <v>197</v>
      </c>
      <c r="BQ60" s="275">
        <v>7</v>
      </c>
      <c r="BR60" s="273">
        <v>34</v>
      </c>
      <c r="BS60" s="274">
        <v>34.799999999999997</v>
      </c>
      <c r="BT60" s="275">
        <v>34.6</v>
      </c>
      <c r="BU60" s="273" t="s">
        <v>197</v>
      </c>
      <c r="BV60" s="274" t="s">
        <v>197</v>
      </c>
      <c r="BW60" s="275">
        <v>7</v>
      </c>
      <c r="BX60" s="273" t="s">
        <v>197</v>
      </c>
      <c r="BY60" s="274" t="s">
        <v>197</v>
      </c>
      <c r="BZ60" s="275" t="s">
        <v>197</v>
      </c>
      <c r="CA60" s="273" t="s">
        <v>197</v>
      </c>
      <c r="CB60" s="274" t="s">
        <v>197</v>
      </c>
      <c r="CC60" s="275" t="s">
        <v>197</v>
      </c>
      <c r="CD60" s="273" t="s">
        <v>197</v>
      </c>
      <c r="CE60" s="274" t="s">
        <v>197</v>
      </c>
      <c r="CF60" s="275" t="s">
        <v>197</v>
      </c>
      <c r="CG60" s="273" t="s">
        <v>197</v>
      </c>
      <c r="CH60" s="274" t="s">
        <v>197</v>
      </c>
      <c r="CI60" s="275" t="s">
        <v>197</v>
      </c>
      <c r="CJ60" s="273">
        <v>31.7</v>
      </c>
      <c r="CK60" s="274">
        <v>29</v>
      </c>
      <c r="CL60" s="275">
        <v>30.6</v>
      </c>
      <c r="CM60" s="273" t="s">
        <v>197</v>
      </c>
      <c r="CN60" s="274" t="s">
        <v>197</v>
      </c>
      <c r="CO60" s="275" t="s">
        <v>197</v>
      </c>
      <c r="CP60" s="273">
        <v>59</v>
      </c>
      <c r="CQ60" s="274">
        <v>41</v>
      </c>
      <c r="CR60" s="275">
        <v>50</v>
      </c>
      <c r="CS60" s="273">
        <v>1540</v>
      </c>
      <c r="CT60" s="274">
        <v>1489</v>
      </c>
      <c r="CU60" s="275">
        <v>3029</v>
      </c>
      <c r="CV60" s="273">
        <v>61</v>
      </c>
      <c r="CW60" s="274">
        <v>44</v>
      </c>
      <c r="CX60" s="275">
        <v>52</v>
      </c>
      <c r="CY60" s="273">
        <v>1540</v>
      </c>
      <c r="CZ60" s="274">
        <v>1489</v>
      </c>
      <c r="DA60" s="275">
        <v>3029</v>
      </c>
      <c r="DB60" s="273">
        <v>35.200000000000003</v>
      </c>
      <c r="DC60" s="274">
        <v>32.6</v>
      </c>
      <c r="DD60" s="275">
        <v>33.9</v>
      </c>
      <c r="DE60" s="273">
        <v>1540</v>
      </c>
      <c r="DF60" s="274">
        <v>1489</v>
      </c>
      <c r="DG60" s="275">
        <v>3029</v>
      </c>
    </row>
    <row r="61" spans="1:111" x14ac:dyDescent="0.35">
      <c r="A61" t="s">
        <v>151</v>
      </c>
      <c r="B61" t="s">
        <v>395</v>
      </c>
      <c r="C61" t="s">
        <v>392</v>
      </c>
      <c r="D61" s="273">
        <v>58</v>
      </c>
      <c r="E61" s="274">
        <v>38</v>
      </c>
      <c r="F61" s="275">
        <v>47</v>
      </c>
      <c r="G61" s="273">
        <v>2482</v>
      </c>
      <c r="H61" s="274">
        <v>2621</v>
      </c>
      <c r="I61" s="275">
        <v>5103</v>
      </c>
      <c r="J61" s="273">
        <v>60</v>
      </c>
      <c r="K61" s="274">
        <v>41</v>
      </c>
      <c r="L61" s="275">
        <v>50</v>
      </c>
      <c r="M61" s="273">
        <v>2482</v>
      </c>
      <c r="N61" s="274">
        <v>2621</v>
      </c>
      <c r="O61" s="275">
        <v>5103</v>
      </c>
      <c r="P61" s="273">
        <v>34.799999999999997</v>
      </c>
      <c r="Q61" s="274">
        <v>31.9</v>
      </c>
      <c r="R61" s="275">
        <v>33.299999999999997</v>
      </c>
      <c r="S61" s="273">
        <v>2482</v>
      </c>
      <c r="T61" s="274">
        <v>2621</v>
      </c>
      <c r="U61" s="275">
        <v>5103</v>
      </c>
      <c r="V61" s="273">
        <v>52</v>
      </c>
      <c r="W61" s="274">
        <v>36</v>
      </c>
      <c r="X61" s="275">
        <v>45</v>
      </c>
      <c r="Y61" s="273">
        <v>64</v>
      </c>
      <c r="Z61" s="274">
        <v>50</v>
      </c>
      <c r="AA61" s="275">
        <v>114</v>
      </c>
      <c r="AB61" s="273">
        <v>53</v>
      </c>
      <c r="AC61" s="274">
        <v>38</v>
      </c>
      <c r="AD61" s="275">
        <v>46</v>
      </c>
      <c r="AE61" s="273">
        <v>64</v>
      </c>
      <c r="AF61" s="274">
        <v>50</v>
      </c>
      <c r="AG61" s="275">
        <v>114</v>
      </c>
      <c r="AH61" s="273">
        <v>33.4</v>
      </c>
      <c r="AI61" s="274">
        <v>31.2</v>
      </c>
      <c r="AJ61" s="275">
        <v>32.4</v>
      </c>
      <c r="AK61" s="273">
        <v>64</v>
      </c>
      <c r="AL61" s="274">
        <v>50</v>
      </c>
      <c r="AM61" s="275">
        <v>114</v>
      </c>
      <c r="AN61" s="273">
        <v>64</v>
      </c>
      <c r="AO61" s="274">
        <v>42</v>
      </c>
      <c r="AP61" s="275">
        <v>54</v>
      </c>
      <c r="AQ61" s="273">
        <v>14</v>
      </c>
      <c r="AR61" s="274">
        <v>12</v>
      </c>
      <c r="AS61" s="275">
        <v>26</v>
      </c>
      <c r="AT61" s="273">
        <v>64</v>
      </c>
      <c r="AU61" s="274">
        <v>42</v>
      </c>
      <c r="AV61" s="275">
        <v>54</v>
      </c>
      <c r="AW61" s="273">
        <v>14</v>
      </c>
      <c r="AX61" s="274">
        <v>12</v>
      </c>
      <c r="AY61" s="275">
        <v>26</v>
      </c>
      <c r="AZ61" s="273">
        <v>36.6</v>
      </c>
      <c r="BA61" s="274">
        <v>31</v>
      </c>
      <c r="BB61" s="275">
        <v>34</v>
      </c>
      <c r="BC61" s="273">
        <v>14</v>
      </c>
      <c r="BD61" s="274">
        <v>12</v>
      </c>
      <c r="BE61" s="275">
        <v>26</v>
      </c>
      <c r="BF61" s="273" t="s">
        <v>197</v>
      </c>
      <c r="BG61" s="274" t="s">
        <v>197</v>
      </c>
      <c r="BH61" s="275">
        <v>43</v>
      </c>
      <c r="BI61" s="273" t="s">
        <v>197</v>
      </c>
      <c r="BJ61" s="274" t="s">
        <v>197</v>
      </c>
      <c r="BK61" s="275">
        <v>7</v>
      </c>
      <c r="BL61" s="273" t="s">
        <v>197</v>
      </c>
      <c r="BM61" s="274" t="s">
        <v>197</v>
      </c>
      <c r="BN61" s="275">
        <v>43</v>
      </c>
      <c r="BO61" s="273" t="s">
        <v>197</v>
      </c>
      <c r="BP61" s="274" t="s">
        <v>197</v>
      </c>
      <c r="BQ61" s="275">
        <v>7</v>
      </c>
      <c r="BR61" s="273">
        <v>32.200000000000003</v>
      </c>
      <c r="BS61" s="274">
        <v>31</v>
      </c>
      <c r="BT61" s="275">
        <v>32</v>
      </c>
      <c r="BU61" s="273" t="s">
        <v>197</v>
      </c>
      <c r="BV61" s="274" t="s">
        <v>197</v>
      </c>
      <c r="BW61" s="275">
        <v>7</v>
      </c>
      <c r="BX61" s="273" t="s">
        <v>197</v>
      </c>
      <c r="BY61" s="274" t="s">
        <v>197</v>
      </c>
      <c r="BZ61" s="275" t="s">
        <v>197</v>
      </c>
      <c r="CA61" s="273">
        <v>5</v>
      </c>
      <c r="CB61" s="274">
        <v>5</v>
      </c>
      <c r="CC61" s="275">
        <v>10</v>
      </c>
      <c r="CD61" s="273" t="s">
        <v>197</v>
      </c>
      <c r="CE61" s="274" t="s">
        <v>197</v>
      </c>
      <c r="CF61" s="275" t="s">
        <v>197</v>
      </c>
      <c r="CG61" s="273">
        <v>5</v>
      </c>
      <c r="CH61" s="274">
        <v>5</v>
      </c>
      <c r="CI61" s="275">
        <v>10</v>
      </c>
      <c r="CJ61" s="273">
        <v>31.2</v>
      </c>
      <c r="CK61" s="274">
        <v>28.6</v>
      </c>
      <c r="CL61" s="275">
        <v>29.9</v>
      </c>
      <c r="CM61" s="273">
        <v>5</v>
      </c>
      <c r="CN61" s="274">
        <v>5</v>
      </c>
      <c r="CO61" s="275">
        <v>10</v>
      </c>
      <c r="CP61" s="273">
        <v>57</v>
      </c>
      <c r="CQ61" s="274">
        <v>37</v>
      </c>
      <c r="CR61" s="275">
        <v>47</v>
      </c>
      <c r="CS61" s="273">
        <v>2685</v>
      </c>
      <c r="CT61" s="274">
        <v>2826</v>
      </c>
      <c r="CU61" s="275">
        <v>5511</v>
      </c>
      <c r="CV61" s="273">
        <v>59</v>
      </c>
      <c r="CW61" s="274">
        <v>40</v>
      </c>
      <c r="CX61" s="275">
        <v>49</v>
      </c>
      <c r="CY61" s="273">
        <v>2685</v>
      </c>
      <c r="CZ61" s="274">
        <v>2826</v>
      </c>
      <c r="DA61" s="275">
        <v>5511</v>
      </c>
      <c r="DB61" s="273">
        <v>34.799999999999997</v>
      </c>
      <c r="DC61" s="274">
        <v>31.8</v>
      </c>
      <c r="DD61" s="275">
        <v>33.200000000000003</v>
      </c>
      <c r="DE61" s="273">
        <v>2685</v>
      </c>
      <c r="DF61" s="274">
        <v>2826</v>
      </c>
      <c r="DG61" s="275">
        <v>5511</v>
      </c>
    </row>
    <row r="62" spans="1:111" x14ac:dyDescent="0.35">
      <c r="A62" t="s">
        <v>155</v>
      </c>
      <c r="B62" t="s">
        <v>399</v>
      </c>
      <c r="C62" t="s">
        <v>392</v>
      </c>
      <c r="D62" s="320" t="s">
        <v>417</v>
      </c>
      <c r="E62" s="321" t="s">
        <v>417</v>
      </c>
      <c r="F62" s="322" t="s">
        <v>417</v>
      </c>
      <c r="G62" s="320" t="s">
        <v>417</v>
      </c>
      <c r="H62" s="321" t="s">
        <v>417</v>
      </c>
      <c r="I62" s="322" t="s">
        <v>417</v>
      </c>
      <c r="J62" s="320" t="s">
        <v>417</v>
      </c>
      <c r="K62" s="321" t="s">
        <v>417</v>
      </c>
      <c r="L62" s="322" t="s">
        <v>417</v>
      </c>
      <c r="M62" s="320" t="s">
        <v>417</v>
      </c>
      <c r="N62" s="321" t="s">
        <v>417</v>
      </c>
      <c r="O62" s="322" t="s">
        <v>417</v>
      </c>
      <c r="P62" s="320" t="s">
        <v>417</v>
      </c>
      <c r="Q62" s="321" t="s">
        <v>417</v>
      </c>
      <c r="R62" s="322" t="s">
        <v>417</v>
      </c>
      <c r="S62" s="320" t="s">
        <v>417</v>
      </c>
      <c r="T62" s="321" t="s">
        <v>417</v>
      </c>
      <c r="U62" s="322" t="s">
        <v>417</v>
      </c>
      <c r="V62" s="320" t="s">
        <v>417</v>
      </c>
      <c r="W62" s="321" t="s">
        <v>417</v>
      </c>
      <c r="X62" s="322" t="s">
        <v>417</v>
      </c>
      <c r="Y62" s="320" t="s">
        <v>417</v>
      </c>
      <c r="Z62" s="321" t="s">
        <v>417</v>
      </c>
      <c r="AA62" s="322" t="s">
        <v>417</v>
      </c>
      <c r="AB62" s="320" t="s">
        <v>417</v>
      </c>
      <c r="AC62" s="321" t="s">
        <v>417</v>
      </c>
      <c r="AD62" s="322" t="s">
        <v>417</v>
      </c>
      <c r="AE62" s="320" t="s">
        <v>417</v>
      </c>
      <c r="AF62" s="321" t="s">
        <v>417</v>
      </c>
      <c r="AG62" s="322" t="s">
        <v>417</v>
      </c>
      <c r="AH62" s="320" t="s">
        <v>417</v>
      </c>
      <c r="AI62" s="321" t="s">
        <v>417</v>
      </c>
      <c r="AJ62" s="322" t="s">
        <v>417</v>
      </c>
      <c r="AK62" s="320" t="s">
        <v>417</v>
      </c>
      <c r="AL62" s="321" t="s">
        <v>417</v>
      </c>
      <c r="AM62" s="322" t="s">
        <v>417</v>
      </c>
      <c r="AN62" s="320" t="s">
        <v>417</v>
      </c>
      <c r="AO62" s="321" t="s">
        <v>417</v>
      </c>
      <c r="AP62" s="322" t="s">
        <v>417</v>
      </c>
      <c r="AQ62" s="320" t="s">
        <v>417</v>
      </c>
      <c r="AR62" s="321" t="s">
        <v>417</v>
      </c>
      <c r="AS62" s="322" t="s">
        <v>417</v>
      </c>
      <c r="AT62" s="320" t="s">
        <v>417</v>
      </c>
      <c r="AU62" s="321" t="s">
        <v>417</v>
      </c>
      <c r="AV62" s="322" t="s">
        <v>417</v>
      </c>
      <c r="AW62" s="320" t="s">
        <v>417</v>
      </c>
      <c r="AX62" s="321" t="s">
        <v>417</v>
      </c>
      <c r="AY62" s="322" t="s">
        <v>417</v>
      </c>
      <c r="AZ62" s="320" t="s">
        <v>417</v>
      </c>
      <c r="BA62" s="321" t="s">
        <v>417</v>
      </c>
      <c r="BB62" s="322" t="s">
        <v>417</v>
      </c>
      <c r="BC62" s="320" t="s">
        <v>417</v>
      </c>
      <c r="BD62" s="321" t="s">
        <v>417</v>
      </c>
      <c r="BE62" s="322" t="s">
        <v>417</v>
      </c>
      <c r="BF62" s="320" t="s">
        <v>417</v>
      </c>
      <c r="BG62" s="321" t="s">
        <v>417</v>
      </c>
      <c r="BH62" s="322" t="s">
        <v>417</v>
      </c>
      <c r="BI62" s="320" t="s">
        <v>417</v>
      </c>
      <c r="BJ62" s="321" t="s">
        <v>417</v>
      </c>
      <c r="BK62" s="322" t="s">
        <v>417</v>
      </c>
      <c r="BL62" s="320" t="s">
        <v>417</v>
      </c>
      <c r="BM62" s="321" t="s">
        <v>417</v>
      </c>
      <c r="BN62" s="322" t="s">
        <v>417</v>
      </c>
      <c r="BO62" s="320" t="s">
        <v>417</v>
      </c>
      <c r="BP62" s="321" t="s">
        <v>417</v>
      </c>
      <c r="BQ62" s="322" t="s">
        <v>417</v>
      </c>
      <c r="BR62" s="320" t="s">
        <v>417</v>
      </c>
      <c r="BS62" s="321" t="s">
        <v>417</v>
      </c>
      <c r="BT62" s="322" t="s">
        <v>417</v>
      </c>
      <c r="BU62" s="320" t="s">
        <v>417</v>
      </c>
      <c r="BV62" s="321" t="s">
        <v>417</v>
      </c>
      <c r="BW62" s="322" t="s">
        <v>417</v>
      </c>
      <c r="BX62" s="320" t="s">
        <v>417</v>
      </c>
      <c r="BY62" s="321" t="s">
        <v>417</v>
      </c>
      <c r="BZ62" s="322" t="s">
        <v>417</v>
      </c>
      <c r="CA62" s="320" t="s">
        <v>417</v>
      </c>
      <c r="CB62" s="321" t="s">
        <v>417</v>
      </c>
      <c r="CC62" s="322" t="s">
        <v>417</v>
      </c>
      <c r="CD62" s="320" t="s">
        <v>417</v>
      </c>
      <c r="CE62" s="321" t="s">
        <v>417</v>
      </c>
      <c r="CF62" s="322" t="s">
        <v>417</v>
      </c>
      <c r="CG62" s="320" t="s">
        <v>417</v>
      </c>
      <c r="CH62" s="321" t="s">
        <v>417</v>
      </c>
      <c r="CI62" s="322" t="s">
        <v>417</v>
      </c>
      <c r="CJ62" s="320" t="s">
        <v>417</v>
      </c>
      <c r="CK62" s="321" t="s">
        <v>417</v>
      </c>
      <c r="CL62" s="322" t="s">
        <v>417</v>
      </c>
      <c r="CM62" s="320" t="s">
        <v>417</v>
      </c>
      <c r="CN62" s="321" t="s">
        <v>417</v>
      </c>
      <c r="CO62" s="322" t="s">
        <v>417</v>
      </c>
      <c r="CP62" s="320" t="s">
        <v>417</v>
      </c>
      <c r="CQ62" s="321" t="s">
        <v>417</v>
      </c>
      <c r="CR62" s="322" t="s">
        <v>417</v>
      </c>
      <c r="CS62" s="320" t="s">
        <v>417</v>
      </c>
      <c r="CT62" s="321" t="s">
        <v>417</v>
      </c>
      <c r="CU62" s="322" t="s">
        <v>417</v>
      </c>
      <c r="CV62" s="320" t="s">
        <v>417</v>
      </c>
      <c r="CW62" s="321" t="s">
        <v>417</v>
      </c>
      <c r="CX62" s="322" t="s">
        <v>417</v>
      </c>
      <c r="CY62" s="320" t="s">
        <v>417</v>
      </c>
      <c r="CZ62" s="321" t="s">
        <v>417</v>
      </c>
      <c r="DA62" s="322" t="s">
        <v>417</v>
      </c>
      <c r="DB62" s="320" t="s">
        <v>417</v>
      </c>
      <c r="DC62" s="321" t="s">
        <v>417</v>
      </c>
      <c r="DD62" s="322" t="s">
        <v>417</v>
      </c>
      <c r="DE62" s="320" t="s">
        <v>417</v>
      </c>
      <c r="DF62" s="321" t="s">
        <v>417</v>
      </c>
      <c r="DG62" s="322" t="s">
        <v>417</v>
      </c>
    </row>
    <row r="63" spans="1:111" x14ac:dyDescent="0.35">
      <c r="A63" t="s">
        <v>163</v>
      </c>
      <c r="B63" t="s">
        <v>407</v>
      </c>
      <c r="C63" t="s">
        <v>392</v>
      </c>
      <c r="D63" s="273">
        <v>61</v>
      </c>
      <c r="E63" s="274">
        <v>42</v>
      </c>
      <c r="F63" s="275">
        <v>51</v>
      </c>
      <c r="G63" s="273">
        <v>2329</v>
      </c>
      <c r="H63" s="274">
        <v>2440</v>
      </c>
      <c r="I63" s="275">
        <v>4769</v>
      </c>
      <c r="J63" s="273">
        <v>61</v>
      </c>
      <c r="K63" s="274">
        <v>44</v>
      </c>
      <c r="L63" s="275">
        <v>52</v>
      </c>
      <c r="M63" s="273">
        <v>2329</v>
      </c>
      <c r="N63" s="274">
        <v>2440</v>
      </c>
      <c r="O63" s="275">
        <v>4769</v>
      </c>
      <c r="P63" s="273">
        <v>34.6</v>
      </c>
      <c r="Q63" s="274">
        <v>32.200000000000003</v>
      </c>
      <c r="R63" s="275">
        <v>33.4</v>
      </c>
      <c r="S63" s="273">
        <v>2329</v>
      </c>
      <c r="T63" s="274">
        <v>2440</v>
      </c>
      <c r="U63" s="275">
        <v>4769</v>
      </c>
      <c r="V63" s="273">
        <v>66</v>
      </c>
      <c r="W63" s="274">
        <v>49</v>
      </c>
      <c r="X63" s="275">
        <v>57</v>
      </c>
      <c r="Y63" s="273">
        <v>65</v>
      </c>
      <c r="Z63" s="274">
        <v>80</v>
      </c>
      <c r="AA63" s="275">
        <v>145</v>
      </c>
      <c r="AB63" s="273">
        <v>66</v>
      </c>
      <c r="AC63" s="274">
        <v>51</v>
      </c>
      <c r="AD63" s="275">
        <v>58</v>
      </c>
      <c r="AE63" s="273">
        <v>65</v>
      </c>
      <c r="AF63" s="274">
        <v>80</v>
      </c>
      <c r="AG63" s="275">
        <v>145</v>
      </c>
      <c r="AH63" s="273">
        <v>35.1</v>
      </c>
      <c r="AI63" s="274">
        <v>33.299999999999997</v>
      </c>
      <c r="AJ63" s="275">
        <v>34.1</v>
      </c>
      <c r="AK63" s="273">
        <v>65</v>
      </c>
      <c r="AL63" s="274">
        <v>80</v>
      </c>
      <c r="AM63" s="275">
        <v>145</v>
      </c>
      <c r="AN63" s="273">
        <v>64</v>
      </c>
      <c r="AO63" s="274">
        <v>46</v>
      </c>
      <c r="AP63" s="275">
        <v>54</v>
      </c>
      <c r="AQ63" s="273">
        <v>22</v>
      </c>
      <c r="AR63" s="274">
        <v>28</v>
      </c>
      <c r="AS63" s="275">
        <v>50</v>
      </c>
      <c r="AT63" s="273">
        <v>64</v>
      </c>
      <c r="AU63" s="274">
        <v>50</v>
      </c>
      <c r="AV63" s="275">
        <v>56</v>
      </c>
      <c r="AW63" s="273">
        <v>22</v>
      </c>
      <c r="AX63" s="274">
        <v>28</v>
      </c>
      <c r="AY63" s="275">
        <v>50</v>
      </c>
      <c r="AZ63" s="273">
        <v>35.700000000000003</v>
      </c>
      <c r="BA63" s="274">
        <v>31.2</v>
      </c>
      <c r="BB63" s="275">
        <v>33.200000000000003</v>
      </c>
      <c r="BC63" s="273">
        <v>22</v>
      </c>
      <c r="BD63" s="274">
        <v>28</v>
      </c>
      <c r="BE63" s="275">
        <v>50</v>
      </c>
      <c r="BF63" s="273">
        <v>60</v>
      </c>
      <c r="BG63" s="274">
        <v>34</v>
      </c>
      <c r="BH63" s="275">
        <v>47</v>
      </c>
      <c r="BI63" s="273">
        <v>35</v>
      </c>
      <c r="BJ63" s="274">
        <v>35</v>
      </c>
      <c r="BK63" s="275">
        <v>70</v>
      </c>
      <c r="BL63" s="273">
        <v>60</v>
      </c>
      <c r="BM63" s="274">
        <v>34</v>
      </c>
      <c r="BN63" s="275">
        <v>47</v>
      </c>
      <c r="BO63" s="273">
        <v>35</v>
      </c>
      <c r="BP63" s="274">
        <v>35</v>
      </c>
      <c r="BQ63" s="275">
        <v>70</v>
      </c>
      <c r="BR63" s="273">
        <v>34.1</v>
      </c>
      <c r="BS63" s="274">
        <v>28.5</v>
      </c>
      <c r="BT63" s="275">
        <v>31.3</v>
      </c>
      <c r="BU63" s="273">
        <v>35</v>
      </c>
      <c r="BV63" s="274">
        <v>35</v>
      </c>
      <c r="BW63" s="275">
        <v>70</v>
      </c>
      <c r="BX63" s="273" t="s">
        <v>197</v>
      </c>
      <c r="BY63" s="274" t="s">
        <v>197</v>
      </c>
      <c r="BZ63" s="275">
        <v>71</v>
      </c>
      <c r="CA63" s="273">
        <v>9</v>
      </c>
      <c r="CB63" s="274">
        <v>5</v>
      </c>
      <c r="CC63" s="275">
        <v>14</v>
      </c>
      <c r="CD63" s="273" t="s">
        <v>197</v>
      </c>
      <c r="CE63" s="274" t="s">
        <v>197</v>
      </c>
      <c r="CF63" s="275">
        <v>71</v>
      </c>
      <c r="CG63" s="273">
        <v>9</v>
      </c>
      <c r="CH63" s="274">
        <v>5</v>
      </c>
      <c r="CI63" s="275">
        <v>14</v>
      </c>
      <c r="CJ63" s="273">
        <v>35.799999999999997</v>
      </c>
      <c r="CK63" s="274">
        <v>34</v>
      </c>
      <c r="CL63" s="275">
        <v>35.1</v>
      </c>
      <c r="CM63" s="273">
        <v>9</v>
      </c>
      <c r="CN63" s="274">
        <v>5</v>
      </c>
      <c r="CO63" s="275">
        <v>14</v>
      </c>
      <c r="CP63" s="273">
        <v>60</v>
      </c>
      <c r="CQ63" s="274">
        <v>42</v>
      </c>
      <c r="CR63" s="275">
        <v>51</v>
      </c>
      <c r="CS63" s="273">
        <v>2611</v>
      </c>
      <c r="CT63" s="274">
        <v>2760</v>
      </c>
      <c r="CU63" s="275">
        <v>5371</v>
      </c>
      <c r="CV63" s="273">
        <v>61</v>
      </c>
      <c r="CW63" s="274">
        <v>44</v>
      </c>
      <c r="CX63" s="275">
        <v>52</v>
      </c>
      <c r="CY63" s="273">
        <v>2611</v>
      </c>
      <c r="CZ63" s="274">
        <v>2760</v>
      </c>
      <c r="DA63" s="275">
        <v>5371</v>
      </c>
      <c r="DB63" s="273">
        <v>34.5</v>
      </c>
      <c r="DC63" s="274">
        <v>32.1</v>
      </c>
      <c r="DD63" s="275">
        <v>33.299999999999997</v>
      </c>
      <c r="DE63" s="273">
        <v>2611</v>
      </c>
      <c r="DF63" s="274">
        <v>2760</v>
      </c>
      <c r="DG63" s="275">
        <v>5371</v>
      </c>
    </row>
    <row r="64" spans="1:111" x14ac:dyDescent="0.35">
      <c r="A64" t="s">
        <v>80</v>
      </c>
      <c r="B64" t="s">
        <v>325</v>
      </c>
      <c r="C64" t="s">
        <v>324</v>
      </c>
      <c r="D64" s="273">
        <v>56</v>
      </c>
      <c r="E64" s="274">
        <v>42</v>
      </c>
      <c r="F64" s="275">
        <v>49</v>
      </c>
      <c r="G64" s="273">
        <v>675</v>
      </c>
      <c r="H64" s="274">
        <v>675</v>
      </c>
      <c r="I64" s="275">
        <v>1350</v>
      </c>
      <c r="J64" s="273">
        <v>58</v>
      </c>
      <c r="K64" s="274">
        <v>45</v>
      </c>
      <c r="L64" s="275">
        <v>52</v>
      </c>
      <c r="M64" s="273">
        <v>675</v>
      </c>
      <c r="N64" s="274">
        <v>675</v>
      </c>
      <c r="O64" s="275">
        <v>1350</v>
      </c>
      <c r="P64" s="273">
        <v>34.200000000000003</v>
      </c>
      <c r="Q64" s="274">
        <v>32.1</v>
      </c>
      <c r="R64" s="275">
        <v>33.1</v>
      </c>
      <c r="S64" s="273">
        <v>675</v>
      </c>
      <c r="T64" s="274">
        <v>675</v>
      </c>
      <c r="U64" s="275">
        <v>1350</v>
      </c>
      <c r="V64" s="273">
        <v>52</v>
      </c>
      <c r="W64" s="274">
        <v>39</v>
      </c>
      <c r="X64" s="275">
        <v>45</v>
      </c>
      <c r="Y64" s="273">
        <v>106</v>
      </c>
      <c r="Z64" s="274">
        <v>116</v>
      </c>
      <c r="AA64" s="275">
        <v>222</v>
      </c>
      <c r="AB64" s="273">
        <v>53</v>
      </c>
      <c r="AC64" s="274">
        <v>44</v>
      </c>
      <c r="AD64" s="275">
        <v>48</v>
      </c>
      <c r="AE64" s="273">
        <v>106</v>
      </c>
      <c r="AF64" s="274">
        <v>116</v>
      </c>
      <c r="AG64" s="275">
        <v>222</v>
      </c>
      <c r="AH64" s="273">
        <v>33.299999999999997</v>
      </c>
      <c r="AI64" s="274">
        <v>30.9</v>
      </c>
      <c r="AJ64" s="275">
        <v>32</v>
      </c>
      <c r="AK64" s="273">
        <v>106</v>
      </c>
      <c r="AL64" s="274">
        <v>116</v>
      </c>
      <c r="AM64" s="275">
        <v>222</v>
      </c>
      <c r="AN64" s="273">
        <v>35</v>
      </c>
      <c r="AO64" s="274">
        <v>26</v>
      </c>
      <c r="AP64" s="275">
        <v>31</v>
      </c>
      <c r="AQ64" s="273">
        <v>161</v>
      </c>
      <c r="AR64" s="274">
        <v>157</v>
      </c>
      <c r="AS64" s="275">
        <v>318</v>
      </c>
      <c r="AT64" s="273">
        <v>37</v>
      </c>
      <c r="AU64" s="274">
        <v>31</v>
      </c>
      <c r="AV64" s="275">
        <v>34</v>
      </c>
      <c r="AW64" s="273">
        <v>161</v>
      </c>
      <c r="AX64" s="274">
        <v>157</v>
      </c>
      <c r="AY64" s="275">
        <v>318</v>
      </c>
      <c r="AZ64" s="273">
        <v>30.3</v>
      </c>
      <c r="BA64" s="274">
        <v>28.9</v>
      </c>
      <c r="BB64" s="275">
        <v>29.6</v>
      </c>
      <c r="BC64" s="273">
        <v>161</v>
      </c>
      <c r="BD64" s="274">
        <v>157</v>
      </c>
      <c r="BE64" s="275">
        <v>318</v>
      </c>
      <c r="BF64" s="273">
        <v>59</v>
      </c>
      <c r="BG64" s="274">
        <v>43</v>
      </c>
      <c r="BH64" s="275">
        <v>50</v>
      </c>
      <c r="BI64" s="273">
        <v>39</v>
      </c>
      <c r="BJ64" s="274">
        <v>49</v>
      </c>
      <c r="BK64" s="275">
        <v>88</v>
      </c>
      <c r="BL64" s="273">
        <v>62</v>
      </c>
      <c r="BM64" s="274">
        <v>43</v>
      </c>
      <c r="BN64" s="275">
        <v>51</v>
      </c>
      <c r="BO64" s="273">
        <v>39</v>
      </c>
      <c r="BP64" s="274">
        <v>49</v>
      </c>
      <c r="BQ64" s="275">
        <v>88</v>
      </c>
      <c r="BR64" s="273">
        <v>35.1</v>
      </c>
      <c r="BS64" s="274">
        <v>30.7</v>
      </c>
      <c r="BT64" s="275">
        <v>32.6</v>
      </c>
      <c r="BU64" s="273">
        <v>39</v>
      </c>
      <c r="BV64" s="274">
        <v>49</v>
      </c>
      <c r="BW64" s="275">
        <v>88</v>
      </c>
      <c r="BX64" s="273" t="s">
        <v>197</v>
      </c>
      <c r="BY64" s="274" t="s">
        <v>197</v>
      </c>
      <c r="BZ64" s="275" t="s">
        <v>197</v>
      </c>
      <c r="CA64" s="273" t="s">
        <v>197</v>
      </c>
      <c r="CB64" s="274" t="s">
        <v>197</v>
      </c>
      <c r="CC64" s="275">
        <v>4</v>
      </c>
      <c r="CD64" s="273" t="s">
        <v>197</v>
      </c>
      <c r="CE64" s="274" t="s">
        <v>197</v>
      </c>
      <c r="CF64" s="275" t="s">
        <v>197</v>
      </c>
      <c r="CG64" s="273" t="s">
        <v>197</v>
      </c>
      <c r="CH64" s="274" t="s">
        <v>197</v>
      </c>
      <c r="CI64" s="275">
        <v>4</v>
      </c>
      <c r="CJ64" s="273">
        <v>38</v>
      </c>
      <c r="CK64" s="274">
        <v>22</v>
      </c>
      <c r="CL64" s="275">
        <v>30</v>
      </c>
      <c r="CM64" s="273" t="s">
        <v>197</v>
      </c>
      <c r="CN64" s="274" t="s">
        <v>197</v>
      </c>
      <c r="CO64" s="275">
        <v>4</v>
      </c>
      <c r="CP64" s="273">
        <v>52</v>
      </c>
      <c r="CQ64" s="274">
        <v>39</v>
      </c>
      <c r="CR64" s="275">
        <v>45</v>
      </c>
      <c r="CS64" s="273">
        <v>1065</v>
      </c>
      <c r="CT64" s="274">
        <v>1071</v>
      </c>
      <c r="CU64" s="275">
        <v>2136</v>
      </c>
      <c r="CV64" s="273">
        <v>54</v>
      </c>
      <c r="CW64" s="274">
        <v>42</v>
      </c>
      <c r="CX64" s="275">
        <v>48</v>
      </c>
      <c r="CY64" s="273">
        <v>1065</v>
      </c>
      <c r="CZ64" s="274">
        <v>1071</v>
      </c>
      <c r="DA64" s="275">
        <v>2136</v>
      </c>
      <c r="DB64" s="273">
        <v>33.4</v>
      </c>
      <c r="DC64" s="274">
        <v>31.3</v>
      </c>
      <c r="DD64" s="275">
        <v>32.299999999999997</v>
      </c>
      <c r="DE64" s="273">
        <v>1065</v>
      </c>
      <c r="DF64" s="274">
        <v>1071</v>
      </c>
      <c r="DG64" s="275">
        <v>2136</v>
      </c>
    </row>
    <row r="65" spans="1:111" x14ac:dyDescent="0.35">
      <c r="A65" t="s">
        <v>81</v>
      </c>
      <c r="B65" t="s">
        <v>326</v>
      </c>
      <c r="C65" t="s">
        <v>324</v>
      </c>
      <c r="D65" s="273">
        <v>55</v>
      </c>
      <c r="E65" s="274">
        <v>40</v>
      </c>
      <c r="F65" s="275">
        <v>47</v>
      </c>
      <c r="G65" s="273">
        <v>1459</v>
      </c>
      <c r="H65" s="274">
        <v>1556</v>
      </c>
      <c r="I65" s="275">
        <v>3015</v>
      </c>
      <c r="J65" s="273">
        <v>56</v>
      </c>
      <c r="K65" s="274">
        <v>42</v>
      </c>
      <c r="L65" s="275">
        <v>49</v>
      </c>
      <c r="M65" s="273">
        <v>1459</v>
      </c>
      <c r="N65" s="274">
        <v>1556</v>
      </c>
      <c r="O65" s="275">
        <v>3015</v>
      </c>
      <c r="P65" s="273">
        <v>34.4</v>
      </c>
      <c r="Q65" s="274">
        <v>32.5</v>
      </c>
      <c r="R65" s="275">
        <v>33.4</v>
      </c>
      <c r="S65" s="273">
        <v>1459</v>
      </c>
      <c r="T65" s="274">
        <v>1556</v>
      </c>
      <c r="U65" s="275">
        <v>3015</v>
      </c>
      <c r="V65" s="273">
        <v>47</v>
      </c>
      <c r="W65" s="274">
        <v>40</v>
      </c>
      <c r="X65" s="275">
        <v>43</v>
      </c>
      <c r="Y65" s="273">
        <v>100</v>
      </c>
      <c r="Z65" s="274">
        <v>91</v>
      </c>
      <c r="AA65" s="275">
        <v>191</v>
      </c>
      <c r="AB65" s="273">
        <v>47</v>
      </c>
      <c r="AC65" s="274">
        <v>45</v>
      </c>
      <c r="AD65" s="275">
        <v>46</v>
      </c>
      <c r="AE65" s="273">
        <v>100</v>
      </c>
      <c r="AF65" s="274">
        <v>91</v>
      </c>
      <c r="AG65" s="275">
        <v>191</v>
      </c>
      <c r="AH65" s="273">
        <v>33.700000000000003</v>
      </c>
      <c r="AI65" s="274">
        <v>31.6</v>
      </c>
      <c r="AJ65" s="275">
        <v>32.700000000000003</v>
      </c>
      <c r="AK65" s="273">
        <v>100</v>
      </c>
      <c r="AL65" s="274">
        <v>91</v>
      </c>
      <c r="AM65" s="275">
        <v>191</v>
      </c>
      <c r="AN65" s="273">
        <v>63</v>
      </c>
      <c r="AO65" s="274">
        <v>68</v>
      </c>
      <c r="AP65" s="275">
        <v>65</v>
      </c>
      <c r="AQ65" s="273">
        <v>32</v>
      </c>
      <c r="AR65" s="274">
        <v>22</v>
      </c>
      <c r="AS65" s="275">
        <v>54</v>
      </c>
      <c r="AT65" s="273">
        <v>66</v>
      </c>
      <c r="AU65" s="274">
        <v>68</v>
      </c>
      <c r="AV65" s="275">
        <v>67</v>
      </c>
      <c r="AW65" s="273">
        <v>32</v>
      </c>
      <c r="AX65" s="274">
        <v>22</v>
      </c>
      <c r="AY65" s="275">
        <v>54</v>
      </c>
      <c r="AZ65" s="273">
        <v>34.1</v>
      </c>
      <c r="BA65" s="274">
        <v>33.799999999999997</v>
      </c>
      <c r="BB65" s="275">
        <v>34</v>
      </c>
      <c r="BC65" s="273">
        <v>32</v>
      </c>
      <c r="BD65" s="274">
        <v>22</v>
      </c>
      <c r="BE65" s="275">
        <v>54</v>
      </c>
      <c r="BF65" s="273">
        <v>42</v>
      </c>
      <c r="BG65" s="274">
        <v>46</v>
      </c>
      <c r="BH65" s="275">
        <v>44</v>
      </c>
      <c r="BI65" s="273">
        <v>33</v>
      </c>
      <c r="BJ65" s="274">
        <v>28</v>
      </c>
      <c r="BK65" s="275">
        <v>61</v>
      </c>
      <c r="BL65" s="273">
        <v>45</v>
      </c>
      <c r="BM65" s="274">
        <v>46</v>
      </c>
      <c r="BN65" s="275">
        <v>46</v>
      </c>
      <c r="BO65" s="273">
        <v>33</v>
      </c>
      <c r="BP65" s="274">
        <v>28</v>
      </c>
      <c r="BQ65" s="275">
        <v>61</v>
      </c>
      <c r="BR65" s="273">
        <v>33</v>
      </c>
      <c r="BS65" s="274">
        <v>31.5</v>
      </c>
      <c r="BT65" s="275">
        <v>32.299999999999997</v>
      </c>
      <c r="BU65" s="273">
        <v>33</v>
      </c>
      <c r="BV65" s="274">
        <v>28</v>
      </c>
      <c r="BW65" s="275">
        <v>61</v>
      </c>
      <c r="BX65" s="273" t="s">
        <v>197</v>
      </c>
      <c r="BY65" s="274" t="s">
        <v>197</v>
      </c>
      <c r="BZ65" s="275">
        <v>50</v>
      </c>
      <c r="CA65" s="273">
        <v>3</v>
      </c>
      <c r="CB65" s="274">
        <v>5</v>
      </c>
      <c r="CC65" s="275">
        <v>8</v>
      </c>
      <c r="CD65" s="273" t="s">
        <v>197</v>
      </c>
      <c r="CE65" s="274" t="s">
        <v>197</v>
      </c>
      <c r="CF65" s="275">
        <v>50</v>
      </c>
      <c r="CG65" s="273">
        <v>3</v>
      </c>
      <c r="CH65" s="274">
        <v>5</v>
      </c>
      <c r="CI65" s="275">
        <v>8</v>
      </c>
      <c r="CJ65" s="273">
        <v>37.700000000000003</v>
      </c>
      <c r="CK65" s="274">
        <v>33.200000000000003</v>
      </c>
      <c r="CL65" s="275">
        <v>34.9</v>
      </c>
      <c r="CM65" s="273">
        <v>3</v>
      </c>
      <c r="CN65" s="274">
        <v>5</v>
      </c>
      <c r="CO65" s="275">
        <v>8</v>
      </c>
      <c r="CP65" s="273">
        <v>55</v>
      </c>
      <c r="CQ65" s="274">
        <v>40</v>
      </c>
      <c r="CR65" s="275">
        <v>47</v>
      </c>
      <c r="CS65" s="273">
        <v>1706</v>
      </c>
      <c r="CT65" s="274">
        <v>1775</v>
      </c>
      <c r="CU65" s="275">
        <v>3481</v>
      </c>
      <c r="CV65" s="273">
        <v>56</v>
      </c>
      <c r="CW65" s="274">
        <v>43</v>
      </c>
      <c r="CX65" s="275">
        <v>49</v>
      </c>
      <c r="CY65" s="273">
        <v>1706</v>
      </c>
      <c r="CZ65" s="274">
        <v>1775</v>
      </c>
      <c r="DA65" s="275">
        <v>3481</v>
      </c>
      <c r="DB65" s="273">
        <v>34.299999999999997</v>
      </c>
      <c r="DC65" s="274">
        <v>32.4</v>
      </c>
      <c r="DD65" s="275">
        <v>33.299999999999997</v>
      </c>
      <c r="DE65" s="273">
        <v>1706</v>
      </c>
      <c r="DF65" s="274">
        <v>1775</v>
      </c>
      <c r="DG65" s="275">
        <v>3481</v>
      </c>
    </row>
    <row r="66" spans="1:111" x14ac:dyDescent="0.35">
      <c r="A66" t="s">
        <v>17</v>
      </c>
      <c r="B66" t="s">
        <v>263</v>
      </c>
      <c r="C66" t="s">
        <v>260</v>
      </c>
      <c r="D66" s="273">
        <v>56</v>
      </c>
      <c r="E66" s="274">
        <v>42</v>
      </c>
      <c r="F66" s="275">
        <v>48</v>
      </c>
      <c r="G66" s="273">
        <v>1157</v>
      </c>
      <c r="H66" s="274">
        <v>1291</v>
      </c>
      <c r="I66" s="275">
        <v>2448</v>
      </c>
      <c r="J66" s="273">
        <v>58</v>
      </c>
      <c r="K66" s="274">
        <v>46</v>
      </c>
      <c r="L66" s="275">
        <v>52</v>
      </c>
      <c r="M66" s="273">
        <v>1157</v>
      </c>
      <c r="N66" s="274">
        <v>1291</v>
      </c>
      <c r="O66" s="275">
        <v>2448</v>
      </c>
      <c r="P66" s="273">
        <v>33.4</v>
      </c>
      <c r="Q66" s="274">
        <v>31.3</v>
      </c>
      <c r="R66" s="275">
        <v>32.299999999999997</v>
      </c>
      <c r="S66" s="273">
        <v>1157</v>
      </c>
      <c r="T66" s="274">
        <v>1291</v>
      </c>
      <c r="U66" s="275">
        <v>2448</v>
      </c>
      <c r="V66" s="273">
        <v>53</v>
      </c>
      <c r="W66" s="274">
        <v>41</v>
      </c>
      <c r="X66" s="275">
        <v>48</v>
      </c>
      <c r="Y66" s="273">
        <v>79</v>
      </c>
      <c r="Z66" s="274">
        <v>58</v>
      </c>
      <c r="AA66" s="275">
        <v>137</v>
      </c>
      <c r="AB66" s="273">
        <v>56</v>
      </c>
      <c r="AC66" s="274">
        <v>47</v>
      </c>
      <c r="AD66" s="275">
        <v>52</v>
      </c>
      <c r="AE66" s="273">
        <v>79</v>
      </c>
      <c r="AF66" s="274">
        <v>58</v>
      </c>
      <c r="AG66" s="275">
        <v>137</v>
      </c>
      <c r="AH66" s="273">
        <v>32.299999999999997</v>
      </c>
      <c r="AI66" s="274">
        <v>30.8</v>
      </c>
      <c r="AJ66" s="275">
        <v>31.7</v>
      </c>
      <c r="AK66" s="273">
        <v>79</v>
      </c>
      <c r="AL66" s="274">
        <v>58</v>
      </c>
      <c r="AM66" s="275">
        <v>137</v>
      </c>
      <c r="AN66" s="273">
        <v>40</v>
      </c>
      <c r="AO66" s="274">
        <v>28</v>
      </c>
      <c r="AP66" s="275">
        <v>34</v>
      </c>
      <c r="AQ66" s="273">
        <v>390</v>
      </c>
      <c r="AR66" s="274">
        <v>412</v>
      </c>
      <c r="AS66" s="275">
        <v>802</v>
      </c>
      <c r="AT66" s="273">
        <v>46</v>
      </c>
      <c r="AU66" s="274">
        <v>32</v>
      </c>
      <c r="AV66" s="275">
        <v>39</v>
      </c>
      <c r="AW66" s="273">
        <v>390</v>
      </c>
      <c r="AX66" s="274">
        <v>412</v>
      </c>
      <c r="AY66" s="275">
        <v>802</v>
      </c>
      <c r="AZ66" s="273">
        <v>31.2</v>
      </c>
      <c r="BA66" s="274">
        <v>28.6</v>
      </c>
      <c r="BB66" s="275">
        <v>29.9</v>
      </c>
      <c r="BC66" s="273">
        <v>390</v>
      </c>
      <c r="BD66" s="274">
        <v>412</v>
      </c>
      <c r="BE66" s="275">
        <v>802</v>
      </c>
      <c r="BF66" s="273">
        <v>45</v>
      </c>
      <c r="BG66" s="274">
        <v>18</v>
      </c>
      <c r="BH66" s="275">
        <v>31</v>
      </c>
      <c r="BI66" s="273">
        <v>80</v>
      </c>
      <c r="BJ66" s="274">
        <v>79</v>
      </c>
      <c r="BK66" s="275">
        <v>159</v>
      </c>
      <c r="BL66" s="273">
        <v>45</v>
      </c>
      <c r="BM66" s="274">
        <v>23</v>
      </c>
      <c r="BN66" s="275">
        <v>34</v>
      </c>
      <c r="BO66" s="273">
        <v>80</v>
      </c>
      <c r="BP66" s="274">
        <v>79</v>
      </c>
      <c r="BQ66" s="275">
        <v>159</v>
      </c>
      <c r="BR66" s="273">
        <v>31.5</v>
      </c>
      <c r="BS66" s="274">
        <v>25.9</v>
      </c>
      <c r="BT66" s="275">
        <v>28.7</v>
      </c>
      <c r="BU66" s="273">
        <v>80</v>
      </c>
      <c r="BV66" s="274">
        <v>79</v>
      </c>
      <c r="BW66" s="275">
        <v>159</v>
      </c>
      <c r="BX66" s="273" t="s">
        <v>197</v>
      </c>
      <c r="BY66" s="274" t="s">
        <v>197</v>
      </c>
      <c r="BZ66" s="275" t="s">
        <v>197</v>
      </c>
      <c r="CA66" s="273" t="s">
        <v>197</v>
      </c>
      <c r="CB66" s="274" t="s">
        <v>197</v>
      </c>
      <c r="CC66" s="275">
        <v>7</v>
      </c>
      <c r="CD66" s="273" t="s">
        <v>197</v>
      </c>
      <c r="CE66" s="274" t="s">
        <v>197</v>
      </c>
      <c r="CF66" s="275" t="s">
        <v>197</v>
      </c>
      <c r="CG66" s="273" t="s">
        <v>197</v>
      </c>
      <c r="CH66" s="274" t="s">
        <v>197</v>
      </c>
      <c r="CI66" s="275">
        <v>7</v>
      </c>
      <c r="CJ66" s="273">
        <v>21.5</v>
      </c>
      <c r="CK66" s="274">
        <v>28</v>
      </c>
      <c r="CL66" s="275">
        <v>26.1</v>
      </c>
      <c r="CM66" s="273" t="s">
        <v>197</v>
      </c>
      <c r="CN66" s="274" t="s">
        <v>197</v>
      </c>
      <c r="CO66" s="275">
        <v>7</v>
      </c>
      <c r="CP66" s="273">
        <v>52</v>
      </c>
      <c r="CQ66" s="274">
        <v>37</v>
      </c>
      <c r="CR66" s="275">
        <v>44</v>
      </c>
      <c r="CS66" s="273">
        <v>1818</v>
      </c>
      <c r="CT66" s="274">
        <v>1964</v>
      </c>
      <c r="CU66" s="275">
        <v>3782</v>
      </c>
      <c r="CV66" s="273">
        <v>54</v>
      </c>
      <c r="CW66" s="274">
        <v>41</v>
      </c>
      <c r="CX66" s="275">
        <v>48</v>
      </c>
      <c r="CY66" s="273">
        <v>1818</v>
      </c>
      <c r="CZ66" s="274">
        <v>1964</v>
      </c>
      <c r="DA66" s="275">
        <v>3782</v>
      </c>
      <c r="DB66" s="273">
        <v>32.700000000000003</v>
      </c>
      <c r="DC66" s="274">
        <v>30.4</v>
      </c>
      <c r="DD66" s="275">
        <v>31.5</v>
      </c>
      <c r="DE66" s="273">
        <v>1818</v>
      </c>
      <c r="DF66" s="274">
        <v>1964</v>
      </c>
      <c r="DG66" s="275">
        <v>3782</v>
      </c>
    </row>
    <row r="67" spans="1:111" x14ac:dyDescent="0.35">
      <c r="A67" t="s">
        <v>18</v>
      </c>
      <c r="B67" t="s">
        <v>264</v>
      </c>
      <c r="C67" t="s">
        <v>260</v>
      </c>
      <c r="D67" s="273">
        <v>59</v>
      </c>
      <c r="E67" s="274">
        <v>43</v>
      </c>
      <c r="F67" s="275">
        <v>51</v>
      </c>
      <c r="G67" s="273">
        <v>895</v>
      </c>
      <c r="H67" s="274">
        <v>914</v>
      </c>
      <c r="I67" s="275">
        <v>1809</v>
      </c>
      <c r="J67" s="273">
        <v>63</v>
      </c>
      <c r="K67" s="274">
        <v>46</v>
      </c>
      <c r="L67" s="275">
        <v>55</v>
      </c>
      <c r="M67" s="273">
        <v>895</v>
      </c>
      <c r="N67" s="274">
        <v>914</v>
      </c>
      <c r="O67" s="275">
        <v>1809</v>
      </c>
      <c r="P67" s="273">
        <v>32.799999999999997</v>
      </c>
      <c r="Q67" s="274">
        <v>30.7</v>
      </c>
      <c r="R67" s="275">
        <v>31.7</v>
      </c>
      <c r="S67" s="273">
        <v>895</v>
      </c>
      <c r="T67" s="274">
        <v>914</v>
      </c>
      <c r="U67" s="275">
        <v>1809</v>
      </c>
      <c r="V67" s="273">
        <v>57</v>
      </c>
      <c r="W67" s="274">
        <v>27</v>
      </c>
      <c r="X67" s="275">
        <v>41</v>
      </c>
      <c r="Y67" s="273">
        <v>46</v>
      </c>
      <c r="Z67" s="274">
        <v>48</v>
      </c>
      <c r="AA67" s="275">
        <v>94</v>
      </c>
      <c r="AB67" s="273">
        <v>59</v>
      </c>
      <c r="AC67" s="274">
        <v>31</v>
      </c>
      <c r="AD67" s="275">
        <v>45</v>
      </c>
      <c r="AE67" s="273">
        <v>46</v>
      </c>
      <c r="AF67" s="274">
        <v>48</v>
      </c>
      <c r="AG67" s="275">
        <v>94</v>
      </c>
      <c r="AH67" s="273">
        <v>32.6</v>
      </c>
      <c r="AI67" s="274">
        <v>28.6</v>
      </c>
      <c r="AJ67" s="275">
        <v>30.6</v>
      </c>
      <c r="AK67" s="273">
        <v>46</v>
      </c>
      <c r="AL67" s="274">
        <v>48</v>
      </c>
      <c r="AM67" s="275">
        <v>94</v>
      </c>
      <c r="AN67" s="273">
        <v>37</v>
      </c>
      <c r="AO67" s="274">
        <v>26</v>
      </c>
      <c r="AP67" s="275">
        <v>31</v>
      </c>
      <c r="AQ67" s="273">
        <v>148</v>
      </c>
      <c r="AR67" s="274">
        <v>171</v>
      </c>
      <c r="AS67" s="275">
        <v>319</v>
      </c>
      <c r="AT67" s="273">
        <v>40</v>
      </c>
      <c r="AU67" s="274">
        <v>29</v>
      </c>
      <c r="AV67" s="275">
        <v>34</v>
      </c>
      <c r="AW67" s="273">
        <v>148</v>
      </c>
      <c r="AX67" s="274">
        <v>171</v>
      </c>
      <c r="AY67" s="275">
        <v>319</v>
      </c>
      <c r="AZ67" s="273">
        <v>29</v>
      </c>
      <c r="BA67" s="274">
        <v>27.3</v>
      </c>
      <c r="BB67" s="275">
        <v>28.1</v>
      </c>
      <c r="BC67" s="273">
        <v>148</v>
      </c>
      <c r="BD67" s="274">
        <v>171</v>
      </c>
      <c r="BE67" s="275">
        <v>319</v>
      </c>
      <c r="BF67" s="273">
        <v>44</v>
      </c>
      <c r="BG67" s="274">
        <v>33</v>
      </c>
      <c r="BH67" s="275">
        <v>39</v>
      </c>
      <c r="BI67" s="273">
        <v>18</v>
      </c>
      <c r="BJ67" s="274">
        <v>18</v>
      </c>
      <c r="BK67" s="275">
        <v>36</v>
      </c>
      <c r="BL67" s="273">
        <v>44</v>
      </c>
      <c r="BM67" s="274">
        <v>44</v>
      </c>
      <c r="BN67" s="275">
        <v>44</v>
      </c>
      <c r="BO67" s="273">
        <v>18</v>
      </c>
      <c r="BP67" s="274">
        <v>18</v>
      </c>
      <c r="BQ67" s="275">
        <v>36</v>
      </c>
      <c r="BR67" s="273">
        <v>29.3</v>
      </c>
      <c r="BS67" s="274">
        <v>28.9</v>
      </c>
      <c r="BT67" s="275">
        <v>29.1</v>
      </c>
      <c r="BU67" s="273">
        <v>18</v>
      </c>
      <c r="BV67" s="274">
        <v>18</v>
      </c>
      <c r="BW67" s="275">
        <v>36</v>
      </c>
      <c r="BX67" s="273" t="s">
        <v>197</v>
      </c>
      <c r="BY67" s="274" t="s">
        <v>197</v>
      </c>
      <c r="BZ67" s="275" t="s">
        <v>197</v>
      </c>
      <c r="CA67" s="273">
        <v>3</v>
      </c>
      <c r="CB67" s="274">
        <v>5</v>
      </c>
      <c r="CC67" s="275">
        <v>8</v>
      </c>
      <c r="CD67" s="273" t="s">
        <v>197</v>
      </c>
      <c r="CE67" s="274" t="s">
        <v>197</v>
      </c>
      <c r="CF67" s="275" t="s">
        <v>197</v>
      </c>
      <c r="CG67" s="273">
        <v>3</v>
      </c>
      <c r="CH67" s="274">
        <v>5</v>
      </c>
      <c r="CI67" s="275">
        <v>8</v>
      </c>
      <c r="CJ67" s="273">
        <v>26.7</v>
      </c>
      <c r="CK67" s="274">
        <v>27.2</v>
      </c>
      <c r="CL67" s="275">
        <v>27</v>
      </c>
      <c r="CM67" s="273">
        <v>3</v>
      </c>
      <c r="CN67" s="274">
        <v>5</v>
      </c>
      <c r="CO67" s="275">
        <v>8</v>
      </c>
      <c r="CP67" s="273">
        <v>56</v>
      </c>
      <c r="CQ67" s="274">
        <v>40</v>
      </c>
      <c r="CR67" s="275">
        <v>48</v>
      </c>
      <c r="CS67" s="273">
        <v>1153</v>
      </c>
      <c r="CT67" s="274">
        <v>1199</v>
      </c>
      <c r="CU67" s="275">
        <v>2352</v>
      </c>
      <c r="CV67" s="273">
        <v>59</v>
      </c>
      <c r="CW67" s="274">
        <v>44</v>
      </c>
      <c r="CX67" s="275">
        <v>51</v>
      </c>
      <c r="CY67" s="273">
        <v>1153</v>
      </c>
      <c r="CZ67" s="274">
        <v>1199</v>
      </c>
      <c r="DA67" s="275">
        <v>2352</v>
      </c>
      <c r="DB67" s="273">
        <v>32.299999999999997</v>
      </c>
      <c r="DC67" s="274">
        <v>30.1</v>
      </c>
      <c r="DD67" s="275">
        <v>31.2</v>
      </c>
      <c r="DE67" s="273">
        <v>1153</v>
      </c>
      <c r="DF67" s="274">
        <v>1199</v>
      </c>
      <c r="DG67" s="275">
        <v>2352</v>
      </c>
    </row>
    <row r="68" spans="1:111" x14ac:dyDescent="0.35">
      <c r="A68" t="s">
        <v>26</v>
      </c>
      <c r="B68" t="s">
        <v>272</v>
      </c>
      <c r="C68" t="s">
        <v>260</v>
      </c>
      <c r="D68" s="273">
        <v>58</v>
      </c>
      <c r="E68" s="274">
        <v>38</v>
      </c>
      <c r="F68" s="275">
        <v>48</v>
      </c>
      <c r="G68" s="273">
        <v>1384</v>
      </c>
      <c r="H68" s="274">
        <v>1460</v>
      </c>
      <c r="I68" s="275">
        <v>2844</v>
      </c>
      <c r="J68" s="273">
        <v>60</v>
      </c>
      <c r="K68" s="274">
        <v>42</v>
      </c>
      <c r="L68" s="275">
        <v>51</v>
      </c>
      <c r="M68" s="273">
        <v>1384</v>
      </c>
      <c r="N68" s="274">
        <v>1460</v>
      </c>
      <c r="O68" s="275">
        <v>2844</v>
      </c>
      <c r="P68" s="273">
        <v>33.4</v>
      </c>
      <c r="Q68" s="274">
        <v>30.6</v>
      </c>
      <c r="R68" s="275">
        <v>32</v>
      </c>
      <c r="S68" s="273">
        <v>1384</v>
      </c>
      <c r="T68" s="274">
        <v>1460</v>
      </c>
      <c r="U68" s="275">
        <v>2844</v>
      </c>
      <c r="V68" s="273">
        <v>59</v>
      </c>
      <c r="W68" s="274">
        <v>33</v>
      </c>
      <c r="X68" s="275">
        <v>46</v>
      </c>
      <c r="Y68" s="273">
        <v>276</v>
      </c>
      <c r="Z68" s="274">
        <v>254</v>
      </c>
      <c r="AA68" s="275">
        <v>530</v>
      </c>
      <c r="AB68" s="273">
        <v>61</v>
      </c>
      <c r="AC68" s="274">
        <v>36</v>
      </c>
      <c r="AD68" s="275">
        <v>49</v>
      </c>
      <c r="AE68" s="273">
        <v>276</v>
      </c>
      <c r="AF68" s="274">
        <v>254</v>
      </c>
      <c r="AG68" s="275">
        <v>530</v>
      </c>
      <c r="AH68" s="273">
        <v>34</v>
      </c>
      <c r="AI68" s="274">
        <v>30.7</v>
      </c>
      <c r="AJ68" s="275">
        <v>32.4</v>
      </c>
      <c r="AK68" s="273">
        <v>276</v>
      </c>
      <c r="AL68" s="274">
        <v>254</v>
      </c>
      <c r="AM68" s="275">
        <v>530</v>
      </c>
      <c r="AN68" s="273">
        <v>43</v>
      </c>
      <c r="AO68" s="274">
        <v>33</v>
      </c>
      <c r="AP68" s="275">
        <v>38</v>
      </c>
      <c r="AQ68" s="273">
        <v>617</v>
      </c>
      <c r="AR68" s="274">
        <v>693</v>
      </c>
      <c r="AS68" s="275">
        <v>1310</v>
      </c>
      <c r="AT68" s="273">
        <v>46</v>
      </c>
      <c r="AU68" s="274">
        <v>37</v>
      </c>
      <c r="AV68" s="275">
        <v>41</v>
      </c>
      <c r="AW68" s="273">
        <v>617</v>
      </c>
      <c r="AX68" s="274">
        <v>693</v>
      </c>
      <c r="AY68" s="275">
        <v>1310</v>
      </c>
      <c r="AZ68" s="273">
        <v>31.4</v>
      </c>
      <c r="BA68" s="274">
        <v>28.9</v>
      </c>
      <c r="BB68" s="275">
        <v>30.1</v>
      </c>
      <c r="BC68" s="273">
        <v>617</v>
      </c>
      <c r="BD68" s="274">
        <v>693</v>
      </c>
      <c r="BE68" s="275">
        <v>1310</v>
      </c>
      <c r="BF68" s="273">
        <v>56</v>
      </c>
      <c r="BG68" s="274">
        <v>34</v>
      </c>
      <c r="BH68" s="275">
        <v>45</v>
      </c>
      <c r="BI68" s="273">
        <v>487</v>
      </c>
      <c r="BJ68" s="274">
        <v>488</v>
      </c>
      <c r="BK68" s="275">
        <v>975</v>
      </c>
      <c r="BL68" s="273">
        <v>59</v>
      </c>
      <c r="BM68" s="274">
        <v>38</v>
      </c>
      <c r="BN68" s="275">
        <v>48</v>
      </c>
      <c r="BO68" s="273">
        <v>487</v>
      </c>
      <c r="BP68" s="274">
        <v>488</v>
      </c>
      <c r="BQ68" s="275">
        <v>975</v>
      </c>
      <c r="BR68" s="273">
        <v>32.6</v>
      </c>
      <c r="BS68" s="274">
        <v>29.6</v>
      </c>
      <c r="BT68" s="275">
        <v>31.1</v>
      </c>
      <c r="BU68" s="273">
        <v>487</v>
      </c>
      <c r="BV68" s="274">
        <v>488</v>
      </c>
      <c r="BW68" s="275">
        <v>975</v>
      </c>
      <c r="BX68" s="273">
        <v>36</v>
      </c>
      <c r="BY68" s="274">
        <v>38</v>
      </c>
      <c r="BZ68" s="275">
        <v>38</v>
      </c>
      <c r="CA68" s="273">
        <v>33</v>
      </c>
      <c r="CB68" s="274">
        <v>39</v>
      </c>
      <c r="CC68" s="275">
        <v>72</v>
      </c>
      <c r="CD68" s="273">
        <v>48</v>
      </c>
      <c r="CE68" s="274">
        <v>41</v>
      </c>
      <c r="CF68" s="275">
        <v>44</v>
      </c>
      <c r="CG68" s="273">
        <v>33</v>
      </c>
      <c r="CH68" s="274">
        <v>39</v>
      </c>
      <c r="CI68" s="275">
        <v>72</v>
      </c>
      <c r="CJ68" s="273">
        <v>32.299999999999997</v>
      </c>
      <c r="CK68" s="274">
        <v>31.7</v>
      </c>
      <c r="CL68" s="275">
        <v>32</v>
      </c>
      <c r="CM68" s="273">
        <v>33</v>
      </c>
      <c r="CN68" s="274">
        <v>39</v>
      </c>
      <c r="CO68" s="275">
        <v>72</v>
      </c>
      <c r="CP68" s="273">
        <v>53</v>
      </c>
      <c r="CQ68" s="274">
        <v>35</v>
      </c>
      <c r="CR68" s="275">
        <v>44</v>
      </c>
      <c r="CS68" s="273">
        <v>3188</v>
      </c>
      <c r="CT68" s="274">
        <v>3357</v>
      </c>
      <c r="CU68" s="275">
        <v>6545</v>
      </c>
      <c r="CV68" s="273">
        <v>55</v>
      </c>
      <c r="CW68" s="274">
        <v>38</v>
      </c>
      <c r="CX68" s="275">
        <v>47</v>
      </c>
      <c r="CY68" s="273">
        <v>3188</v>
      </c>
      <c r="CZ68" s="274">
        <v>3357</v>
      </c>
      <c r="DA68" s="275">
        <v>6545</v>
      </c>
      <c r="DB68" s="273">
        <v>32.700000000000003</v>
      </c>
      <c r="DC68" s="274">
        <v>29.7</v>
      </c>
      <c r="DD68" s="275">
        <v>31.1</v>
      </c>
      <c r="DE68" s="273">
        <v>3188</v>
      </c>
      <c r="DF68" s="274">
        <v>3357</v>
      </c>
      <c r="DG68" s="275">
        <v>6545</v>
      </c>
    </row>
    <row r="69" spans="1:111" x14ac:dyDescent="0.35">
      <c r="A69" t="s">
        <v>27</v>
      </c>
      <c r="B69" t="s">
        <v>273</v>
      </c>
      <c r="C69" t="s">
        <v>260</v>
      </c>
      <c r="D69" s="273">
        <v>53</v>
      </c>
      <c r="E69" s="274">
        <v>40</v>
      </c>
      <c r="F69" s="275">
        <v>46</v>
      </c>
      <c r="G69" s="273">
        <v>916</v>
      </c>
      <c r="H69" s="274">
        <v>965</v>
      </c>
      <c r="I69" s="275">
        <v>1881</v>
      </c>
      <c r="J69" s="273">
        <v>56</v>
      </c>
      <c r="K69" s="274">
        <v>45</v>
      </c>
      <c r="L69" s="275">
        <v>50</v>
      </c>
      <c r="M69" s="273">
        <v>916</v>
      </c>
      <c r="N69" s="274">
        <v>965</v>
      </c>
      <c r="O69" s="275">
        <v>1881</v>
      </c>
      <c r="P69" s="273">
        <v>33.799999999999997</v>
      </c>
      <c r="Q69" s="274">
        <v>31.4</v>
      </c>
      <c r="R69" s="275">
        <v>32.6</v>
      </c>
      <c r="S69" s="273">
        <v>916</v>
      </c>
      <c r="T69" s="274">
        <v>965</v>
      </c>
      <c r="U69" s="275">
        <v>1881</v>
      </c>
      <c r="V69" s="273">
        <v>48</v>
      </c>
      <c r="W69" s="274">
        <v>28</v>
      </c>
      <c r="X69" s="275">
        <v>37</v>
      </c>
      <c r="Y69" s="273">
        <v>69</v>
      </c>
      <c r="Z69" s="274">
        <v>87</v>
      </c>
      <c r="AA69" s="275">
        <v>156</v>
      </c>
      <c r="AB69" s="273">
        <v>49</v>
      </c>
      <c r="AC69" s="274">
        <v>31</v>
      </c>
      <c r="AD69" s="275">
        <v>39</v>
      </c>
      <c r="AE69" s="273">
        <v>69</v>
      </c>
      <c r="AF69" s="274">
        <v>87</v>
      </c>
      <c r="AG69" s="275">
        <v>156</v>
      </c>
      <c r="AH69" s="273">
        <v>32.700000000000003</v>
      </c>
      <c r="AI69" s="274">
        <v>28.3</v>
      </c>
      <c r="AJ69" s="275">
        <v>30.2</v>
      </c>
      <c r="AK69" s="273">
        <v>69</v>
      </c>
      <c r="AL69" s="274">
        <v>87</v>
      </c>
      <c r="AM69" s="275">
        <v>156</v>
      </c>
      <c r="AN69" s="273">
        <v>30</v>
      </c>
      <c r="AO69" s="274">
        <v>17</v>
      </c>
      <c r="AP69" s="275">
        <v>23</v>
      </c>
      <c r="AQ69" s="273">
        <v>539</v>
      </c>
      <c r="AR69" s="274">
        <v>557</v>
      </c>
      <c r="AS69" s="275">
        <v>1096</v>
      </c>
      <c r="AT69" s="273">
        <v>33</v>
      </c>
      <c r="AU69" s="274">
        <v>20</v>
      </c>
      <c r="AV69" s="275">
        <v>26</v>
      </c>
      <c r="AW69" s="273">
        <v>539</v>
      </c>
      <c r="AX69" s="274">
        <v>557</v>
      </c>
      <c r="AY69" s="275">
        <v>1096</v>
      </c>
      <c r="AZ69" s="273">
        <v>28.1</v>
      </c>
      <c r="BA69" s="274">
        <v>25.3</v>
      </c>
      <c r="BB69" s="275">
        <v>26.7</v>
      </c>
      <c r="BC69" s="273">
        <v>539</v>
      </c>
      <c r="BD69" s="274">
        <v>557</v>
      </c>
      <c r="BE69" s="275">
        <v>1096</v>
      </c>
      <c r="BF69" s="273">
        <v>29</v>
      </c>
      <c r="BG69" s="274">
        <v>22</v>
      </c>
      <c r="BH69" s="275">
        <v>25</v>
      </c>
      <c r="BI69" s="273">
        <v>24</v>
      </c>
      <c r="BJ69" s="274">
        <v>45</v>
      </c>
      <c r="BK69" s="275">
        <v>69</v>
      </c>
      <c r="BL69" s="273">
        <v>38</v>
      </c>
      <c r="BM69" s="274">
        <v>31</v>
      </c>
      <c r="BN69" s="275">
        <v>33</v>
      </c>
      <c r="BO69" s="273">
        <v>24</v>
      </c>
      <c r="BP69" s="274">
        <v>45</v>
      </c>
      <c r="BQ69" s="275">
        <v>69</v>
      </c>
      <c r="BR69" s="273">
        <v>30.4</v>
      </c>
      <c r="BS69" s="274">
        <v>28.8</v>
      </c>
      <c r="BT69" s="275">
        <v>29.3</v>
      </c>
      <c r="BU69" s="273">
        <v>24</v>
      </c>
      <c r="BV69" s="274">
        <v>45</v>
      </c>
      <c r="BW69" s="275">
        <v>69</v>
      </c>
      <c r="BX69" s="273" t="s">
        <v>197</v>
      </c>
      <c r="BY69" s="274" t="s">
        <v>197</v>
      </c>
      <c r="BZ69" s="275">
        <v>44</v>
      </c>
      <c r="CA69" s="273">
        <v>4</v>
      </c>
      <c r="CB69" s="274">
        <v>5</v>
      </c>
      <c r="CC69" s="275">
        <v>9</v>
      </c>
      <c r="CD69" s="273" t="s">
        <v>197</v>
      </c>
      <c r="CE69" s="274" t="s">
        <v>197</v>
      </c>
      <c r="CF69" s="275">
        <v>56</v>
      </c>
      <c r="CG69" s="273">
        <v>4</v>
      </c>
      <c r="CH69" s="274">
        <v>5</v>
      </c>
      <c r="CI69" s="275">
        <v>9</v>
      </c>
      <c r="CJ69" s="273">
        <v>32.5</v>
      </c>
      <c r="CK69" s="274">
        <v>28.2</v>
      </c>
      <c r="CL69" s="275">
        <v>30.1</v>
      </c>
      <c r="CM69" s="273">
        <v>4</v>
      </c>
      <c r="CN69" s="274">
        <v>5</v>
      </c>
      <c r="CO69" s="275">
        <v>9</v>
      </c>
      <c r="CP69" s="273">
        <v>45</v>
      </c>
      <c r="CQ69" s="274">
        <v>31</v>
      </c>
      <c r="CR69" s="275">
        <v>37</v>
      </c>
      <c r="CS69" s="273">
        <v>1616</v>
      </c>
      <c r="CT69" s="274">
        <v>1717</v>
      </c>
      <c r="CU69" s="275">
        <v>3333</v>
      </c>
      <c r="CV69" s="273">
        <v>48</v>
      </c>
      <c r="CW69" s="274">
        <v>35</v>
      </c>
      <c r="CX69" s="275">
        <v>41</v>
      </c>
      <c r="CY69" s="273">
        <v>1616</v>
      </c>
      <c r="CZ69" s="274">
        <v>1717</v>
      </c>
      <c r="DA69" s="275">
        <v>3333</v>
      </c>
      <c r="DB69" s="273">
        <v>31.8</v>
      </c>
      <c r="DC69" s="274">
        <v>29</v>
      </c>
      <c r="DD69" s="275">
        <v>30.4</v>
      </c>
      <c r="DE69" s="273">
        <v>1616</v>
      </c>
      <c r="DF69" s="274">
        <v>1717</v>
      </c>
      <c r="DG69" s="275">
        <v>3333</v>
      </c>
    </row>
    <row r="70" spans="1:111" x14ac:dyDescent="0.35">
      <c r="A70" t="s">
        <v>28</v>
      </c>
      <c r="B70" t="s">
        <v>274</v>
      </c>
      <c r="C70" t="s">
        <v>260</v>
      </c>
      <c r="D70" s="273">
        <v>55</v>
      </c>
      <c r="E70" s="274">
        <v>34</v>
      </c>
      <c r="F70" s="275">
        <v>44</v>
      </c>
      <c r="G70" s="273">
        <v>876</v>
      </c>
      <c r="H70" s="274">
        <v>951</v>
      </c>
      <c r="I70" s="275">
        <v>1827</v>
      </c>
      <c r="J70" s="273">
        <v>58</v>
      </c>
      <c r="K70" s="274">
        <v>38</v>
      </c>
      <c r="L70" s="275">
        <v>48</v>
      </c>
      <c r="M70" s="273">
        <v>876</v>
      </c>
      <c r="N70" s="274">
        <v>951</v>
      </c>
      <c r="O70" s="275">
        <v>1827</v>
      </c>
      <c r="P70" s="273">
        <v>32.799999999999997</v>
      </c>
      <c r="Q70" s="274">
        <v>30.3</v>
      </c>
      <c r="R70" s="275">
        <v>31.5</v>
      </c>
      <c r="S70" s="273">
        <v>876</v>
      </c>
      <c r="T70" s="274">
        <v>951</v>
      </c>
      <c r="U70" s="275">
        <v>1827</v>
      </c>
      <c r="V70" s="273">
        <v>30</v>
      </c>
      <c r="W70" s="274">
        <v>34</v>
      </c>
      <c r="X70" s="275">
        <v>32</v>
      </c>
      <c r="Y70" s="273">
        <v>47</v>
      </c>
      <c r="Z70" s="274">
        <v>59</v>
      </c>
      <c r="AA70" s="275">
        <v>106</v>
      </c>
      <c r="AB70" s="273">
        <v>36</v>
      </c>
      <c r="AC70" s="274">
        <v>39</v>
      </c>
      <c r="AD70" s="275">
        <v>38</v>
      </c>
      <c r="AE70" s="273">
        <v>47</v>
      </c>
      <c r="AF70" s="274">
        <v>59</v>
      </c>
      <c r="AG70" s="275">
        <v>106</v>
      </c>
      <c r="AH70" s="273">
        <v>31.4</v>
      </c>
      <c r="AI70" s="274">
        <v>30.3</v>
      </c>
      <c r="AJ70" s="275">
        <v>30.8</v>
      </c>
      <c r="AK70" s="273">
        <v>47</v>
      </c>
      <c r="AL70" s="274">
        <v>59</v>
      </c>
      <c r="AM70" s="275">
        <v>106</v>
      </c>
      <c r="AN70" s="273">
        <v>37</v>
      </c>
      <c r="AO70" s="274">
        <v>20</v>
      </c>
      <c r="AP70" s="275">
        <v>28</v>
      </c>
      <c r="AQ70" s="273">
        <v>358</v>
      </c>
      <c r="AR70" s="274">
        <v>378</v>
      </c>
      <c r="AS70" s="275">
        <v>736</v>
      </c>
      <c r="AT70" s="273">
        <v>39</v>
      </c>
      <c r="AU70" s="274">
        <v>24</v>
      </c>
      <c r="AV70" s="275">
        <v>31</v>
      </c>
      <c r="AW70" s="273">
        <v>358</v>
      </c>
      <c r="AX70" s="274">
        <v>378</v>
      </c>
      <c r="AY70" s="275">
        <v>736</v>
      </c>
      <c r="AZ70" s="273">
        <v>28.9</v>
      </c>
      <c r="BA70" s="274">
        <v>26.3</v>
      </c>
      <c r="BB70" s="275">
        <v>27.6</v>
      </c>
      <c r="BC70" s="273">
        <v>358</v>
      </c>
      <c r="BD70" s="274">
        <v>378</v>
      </c>
      <c r="BE70" s="275">
        <v>736</v>
      </c>
      <c r="BF70" s="273">
        <v>29</v>
      </c>
      <c r="BG70" s="274">
        <v>33</v>
      </c>
      <c r="BH70" s="275">
        <v>31</v>
      </c>
      <c r="BI70" s="273">
        <v>42</v>
      </c>
      <c r="BJ70" s="274">
        <v>30</v>
      </c>
      <c r="BK70" s="275">
        <v>72</v>
      </c>
      <c r="BL70" s="273">
        <v>33</v>
      </c>
      <c r="BM70" s="274">
        <v>33</v>
      </c>
      <c r="BN70" s="275">
        <v>33</v>
      </c>
      <c r="BO70" s="273">
        <v>42</v>
      </c>
      <c r="BP70" s="274">
        <v>30</v>
      </c>
      <c r="BQ70" s="275">
        <v>72</v>
      </c>
      <c r="BR70" s="273">
        <v>29.3</v>
      </c>
      <c r="BS70" s="274">
        <v>27.3</v>
      </c>
      <c r="BT70" s="275">
        <v>28.4</v>
      </c>
      <c r="BU70" s="273">
        <v>42</v>
      </c>
      <c r="BV70" s="274">
        <v>30</v>
      </c>
      <c r="BW70" s="275">
        <v>72</v>
      </c>
      <c r="BX70" s="273" t="s">
        <v>197</v>
      </c>
      <c r="BY70" s="274" t="s">
        <v>197</v>
      </c>
      <c r="BZ70" s="275" t="s">
        <v>197</v>
      </c>
      <c r="CA70" s="273" t="s">
        <v>197</v>
      </c>
      <c r="CB70" s="274" t="s">
        <v>197</v>
      </c>
      <c r="CC70" s="275">
        <v>6</v>
      </c>
      <c r="CD70" s="273" t="s">
        <v>197</v>
      </c>
      <c r="CE70" s="274" t="s">
        <v>197</v>
      </c>
      <c r="CF70" s="275" t="s">
        <v>197</v>
      </c>
      <c r="CG70" s="273" t="s">
        <v>197</v>
      </c>
      <c r="CH70" s="274" t="s">
        <v>197</v>
      </c>
      <c r="CI70" s="275">
        <v>6</v>
      </c>
      <c r="CJ70" s="273">
        <v>26.8</v>
      </c>
      <c r="CK70" s="274">
        <v>27</v>
      </c>
      <c r="CL70" s="275">
        <v>26.8</v>
      </c>
      <c r="CM70" s="273" t="s">
        <v>197</v>
      </c>
      <c r="CN70" s="274" t="s">
        <v>197</v>
      </c>
      <c r="CO70" s="275">
        <v>6</v>
      </c>
      <c r="CP70" s="273">
        <v>47</v>
      </c>
      <c r="CQ70" s="274">
        <v>30</v>
      </c>
      <c r="CR70" s="275">
        <v>38</v>
      </c>
      <c r="CS70" s="273">
        <v>1400</v>
      </c>
      <c r="CT70" s="274">
        <v>1524</v>
      </c>
      <c r="CU70" s="275">
        <v>2924</v>
      </c>
      <c r="CV70" s="273">
        <v>51</v>
      </c>
      <c r="CW70" s="274">
        <v>34</v>
      </c>
      <c r="CX70" s="275">
        <v>42</v>
      </c>
      <c r="CY70" s="273">
        <v>1400</v>
      </c>
      <c r="CZ70" s="274">
        <v>1524</v>
      </c>
      <c r="DA70" s="275">
        <v>2924</v>
      </c>
      <c r="DB70" s="273">
        <v>31.5</v>
      </c>
      <c r="DC70" s="274">
        <v>29.1</v>
      </c>
      <c r="DD70" s="275">
        <v>30.2</v>
      </c>
      <c r="DE70" s="273">
        <v>1400</v>
      </c>
      <c r="DF70" s="274">
        <v>1524</v>
      </c>
      <c r="DG70" s="275">
        <v>2924</v>
      </c>
    </row>
    <row r="71" spans="1:111" x14ac:dyDescent="0.35">
      <c r="A71" t="s">
        <v>29</v>
      </c>
      <c r="B71" t="s">
        <v>275</v>
      </c>
      <c r="C71" t="s">
        <v>260</v>
      </c>
      <c r="D71" s="273">
        <v>61</v>
      </c>
      <c r="E71" s="274">
        <v>42</v>
      </c>
      <c r="F71" s="275">
        <v>51</v>
      </c>
      <c r="G71" s="273">
        <v>1128</v>
      </c>
      <c r="H71" s="274">
        <v>1271</v>
      </c>
      <c r="I71" s="275">
        <v>2399</v>
      </c>
      <c r="J71" s="273">
        <v>64</v>
      </c>
      <c r="K71" s="274">
        <v>46</v>
      </c>
      <c r="L71" s="275">
        <v>55</v>
      </c>
      <c r="M71" s="273">
        <v>1128</v>
      </c>
      <c r="N71" s="274">
        <v>1271</v>
      </c>
      <c r="O71" s="275">
        <v>2399</v>
      </c>
      <c r="P71" s="273">
        <v>32.9</v>
      </c>
      <c r="Q71" s="274">
        <v>30.9</v>
      </c>
      <c r="R71" s="275">
        <v>31.8</v>
      </c>
      <c r="S71" s="273">
        <v>1128</v>
      </c>
      <c r="T71" s="274">
        <v>1271</v>
      </c>
      <c r="U71" s="275">
        <v>2399</v>
      </c>
      <c r="V71" s="273">
        <v>55</v>
      </c>
      <c r="W71" s="274">
        <v>47</v>
      </c>
      <c r="X71" s="275">
        <v>51</v>
      </c>
      <c r="Y71" s="273">
        <v>112</v>
      </c>
      <c r="Z71" s="274">
        <v>106</v>
      </c>
      <c r="AA71" s="275">
        <v>218</v>
      </c>
      <c r="AB71" s="273">
        <v>57</v>
      </c>
      <c r="AC71" s="274">
        <v>52</v>
      </c>
      <c r="AD71" s="275">
        <v>55</v>
      </c>
      <c r="AE71" s="273">
        <v>112</v>
      </c>
      <c r="AF71" s="274">
        <v>106</v>
      </c>
      <c r="AG71" s="275">
        <v>218</v>
      </c>
      <c r="AH71" s="273">
        <v>32.6</v>
      </c>
      <c r="AI71" s="274">
        <v>30.5</v>
      </c>
      <c r="AJ71" s="275">
        <v>31.6</v>
      </c>
      <c r="AK71" s="273">
        <v>112</v>
      </c>
      <c r="AL71" s="274">
        <v>106</v>
      </c>
      <c r="AM71" s="275">
        <v>218</v>
      </c>
      <c r="AN71" s="273">
        <v>67</v>
      </c>
      <c r="AO71" s="274">
        <v>42</v>
      </c>
      <c r="AP71" s="275">
        <v>54</v>
      </c>
      <c r="AQ71" s="273">
        <v>54</v>
      </c>
      <c r="AR71" s="274">
        <v>53</v>
      </c>
      <c r="AS71" s="275">
        <v>107</v>
      </c>
      <c r="AT71" s="273">
        <v>70</v>
      </c>
      <c r="AU71" s="274">
        <v>47</v>
      </c>
      <c r="AV71" s="275">
        <v>59</v>
      </c>
      <c r="AW71" s="273">
        <v>54</v>
      </c>
      <c r="AX71" s="274">
        <v>53</v>
      </c>
      <c r="AY71" s="275">
        <v>107</v>
      </c>
      <c r="AZ71" s="273">
        <v>33.799999999999997</v>
      </c>
      <c r="BA71" s="274">
        <v>31.3</v>
      </c>
      <c r="BB71" s="275">
        <v>32.5</v>
      </c>
      <c r="BC71" s="273">
        <v>54</v>
      </c>
      <c r="BD71" s="274">
        <v>53</v>
      </c>
      <c r="BE71" s="275">
        <v>107</v>
      </c>
      <c r="BF71" s="273">
        <v>63</v>
      </c>
      <c r="BG71" s="274">
        <v>29</v>
      </c>
      <c r="BH71" s="275">
        <v>45</v>
      </c>
      <c r="BI71" s="273">
        <v>59</v>
      </c>
      <c r="BJ71" s="274">
        <v>62</v>
      </c>
      <c r="BK71" s="275">
        <v>121</v>
      </c>
      <c r="BL71" s="273">
        <v>63</v>
      </c>
      <c r="BM71" s="274">
        <v>32</v>
      </c>
      <c r="BN71" s="275">
        <v>47</v>
      </c>
      <c r="BO71" s="273">
        <v>59</v>
      </c>
      <c r="BP71" s="274">
        <v>62</v>
      </c>
      <c r="BQ71" s="275">
        <v>121</v>
      </c>
      <c r="BR71" s="273">
        <v>32.200000000000003</v>
      </c>
      <c r="BS71" s="274">
        <v>29.4</v>
      </c>
      <c r="BT71" s="275">
        <v>30.7</v>
      </c>
      <c r="BU71" s="273">
        <v>59</v>
      </c>
      <c r="BV71" s="274">
        <v>62</v>
      </c>
      <c r="BW71" s="275">
        <v>121</v>
      </c>
      <c r="BX71" s="273" t="s">
        <v>197</v>
      </c>
      <c r="BY71" s="274" t="s">
        <v>197</v>
      </c>
      <c r="BZ71" s="275" t="s">
        <v>197</v>
      </c>
      <c r="CA71" s="273" t="s">
        <v>197</v>
      </c>
      <c r="CB71" s="274" t="s">
        <v>197</v>
      </c>
      <c r="CC71" s="275">
        <v>5</v>
      </c>
      <c r="CD71" s="273" t="s">
        <v>197</v>
      </c>
      <c r="CE71" s="274" t="s">
        <v>197</v>
      </c>
      <c r="CF71" s="275" t="s">
        <v>197</v>
      </c>
      <c r="CG71" s="273" t="s">
        <v>197</v>
      </c>
      <c r="CH71" s="274" t="s">
        <v>197</v>
      </c>
      <c r="CI71" s="275">
        <v>5</v>
      </c>
      <c r="CJ71" s="273">
        <v>29.3</v>
      </c>
      <c r="CK71" s="274">
        <v>34</v>
      </c>
      <c r="CL71" s="275">
        <v>31.2</v>
      </c>
      <c r="CM71" s="273" t="s">
        <v>197</v>
      </c>
      <c r="CN71" s="274" t="s">
        <v>197</v>
      </c>
      <c r="CO71" s="275">
        <v>5</v>
      </c>
      <c r="CP71" s="273">
        <v>58</v>
      </c>
      <c r="CQ71" s="274">
        <v>41</v>
      </c>
      <c r="CR71" s="275">
        <v>49</v>
      </c>
      <c r="CS71" s="273">
        <v>1508</v>
      </c>
      <c r="CT71" s="274">
        <v>1620</v>
      </c>
      <c r="CU71" s="275">
        <v>3128</v>
      </c>
      <c r="CV71" s="273">
        <v>61</v>
      </c>
      <c r="CW71" s="274">
        <v>45</v>
      </c>
      <c r="CX71" s="275">
        <v>53</v>
      </c>
      <c r="CY71" s="273">
        <v>1508</v>
      </c>
      <c r="CZ71" s="274">
        <v>1620</v>
      </c>
      <c r="DA71" s="275">
        <v>3128</v>
      </c>
      <c r="DB71" s="273">
        <v>32.5</v>
      </c>
      <c r="DC71" s="274">
        <v>30.6</v>
      </c>
      <c r="DD71" s="275">
        <v>31.5</v>
      </c>
      <c r="DE71" s="273">
        <v>1508</v>
      </c>
      <c r="DF71" s="274">
        <v>1620</v>
      </c>
      <c r="DG71" s="275">
        <v>3128</v>
      </c>
    </row>
    <row r="72" spans="1:111" x14ac:dyDescent="0.35">
      <c r="A72" t="s">
        <v>32</v>
      </c>
      <c r="B72" t="s">
        <v>278</v>
      </c>
      <c r="C72" t="s">
        <v>260</v>
      </c>
      <c r="D72" s="273">
        <v>63</v>
      </c>
      <c r="E72" s="274">
        <v>44</v>
      </c>
      <c r="F72" s="275">
        <v>53</v>
      </c>
      <c r="G72" s="273">
        <v>1450</v>
      </c>
      <c r="H72" s="274">
        <v>1479</v>
      </c>
      <c r="I72" s="275">
        <v>2929</v>
      </c>
      <c r="J72" s="273">
        <v>65</v>
      </c>
      <c r="K72" s="274">
        <v>46</v>
      </c>
      <c r="L72" s="275">
        <v>56</v>
      </c>
      <c r="M72" s="273">
        <v>1450</v>
      </c>
      <c r="N72" s="274">
        <v>1479</v>
      </c>
      <c r="O72" s="275">
        <v>2929</v>
      </c>
      <c r="P72" s="273">
        <v>34.9</v>
      </c>
      <c r="Q72" s="274">
        <v>32.299999999999997</v>
      </c>
      <c r="R72" s="275">
        <v>33.6</v>
      </c>
      <c r="S72" s="273">
        <v>1450</v>
      </c>
      <c r="T72" s="274">
        <v>1479</v>
      </c>
      <c r="U72" s="275">
        <v>2929</v>
      </c>
      <c r="V72" s="273">
        <v>58</v>
      </c>
      <c r="W72" s="274">
        <v>38</v>
      </c>
      <c r="X72" s="275">
        <v>49</v>
      </c>
      <c r="Y72" s="273">
        <v>88</v>
      </c>
      <c r="Z72" s="274">
        <v>74</v>
      </c>
      <c r="AA72" s="275">
        <v>162</v>
      </c>
      <c r="AB72" s="273">
        <v>59</v>
      </c>
      <c r="AC72" s="274">
        <v>42</v>
      </c>
      <c r="AD72" s="275">
        <v>51</v>
      </c>
      <c r="AE72" s="273">
        <v>88</v>
      </c>
      <c r="AF72" s="274">
        <v>74</v>
      </c>
      <c r="AG72" s="275">
        <v>162</v>
      </c>
      <c r="AH72" s="273">
        <v>33.700000000000003</v>
      </c>
      <c r="AI72" s="274">
        <v>31.2</v>
      </c>
      <c r="AJ72" s="275">
        <v>32.6</v>
      </c>
      <c r="AK72" s="273">
        <v>88</v>
      </c>
      <c r="AL72" s="274">
        <v>74</v>
      </c>
      <c r="AM72" s="275">
        <v>162</v>
      </c>
      <c r="AN72" s="273">
        <v>54</v>
      </c>
      <c r="AO72" s="274">
        <v>32</v>
      </c>
      <c r="AP72" s="275">
        <v>42</v>
      </c>
      <c r="AQ72" s="273">
        <v>127</v>
      </c>
      <c r="AR72" s="274">
        <v>130</v>
      </c>
      <c r="AS72" s="275">
        <v>257</v>
      </c>
      <c r="AT72" s="273">
        <v>55</v>
      </c>
      <c r="AU72" s="274">
        <v>36</v>
      </c>
      <c r="AV72" s="275">
        <v>46</v>
      </c>
      <c r="AW72" s="273">
        <v>127</v>
      </c>
      <c r="AX72" s="274">
        <v>130</v>
      </c>
      <c r="AY72" s="275">
        <v>257</v>
      </c>
      <c r="AZ72" s="273">
        <v>32.9</v>
      </c>
      <c r="BA72" s="274">
        <v>29.2</v>
      </c>
      <c r="BB72" s="275">
        <v>31.1</v>
      </c>
      <c r="BC72" s="273">
        <v>127</v>
      </c>
      <c r="BD72" s="274">
        <v>130</v>
      </c>
      <c r="BE72" s="275">
        <v>257</v>
      </c>
      <c r="BF72" s="273">
        <v>50</v>
      </c>
      <c r="BG72" s="274">
        <v>40</v>
      </c>
      <c r="BH72" s="275">
        <v>45</v>
      </c>
      <c r="BI72" s="273">
        <v>14</v>
      </c>
      <c r="BJ72" s="274">
        <v>15</v>
      </c>
      <c r="BK72" s="275">
        <v>29</v>
      </c>
      <c r="BL72" s="273">
        <v>57</v>
      </c>
      <c r="BM72" s="274">
        <v>53</v>
      </c>
      <c r="BN72" s="275">
        <v>55</v>
      </c>
      <c r="BO72" s="273">
        <v>14</v>
      </c>
      <c r="BP72" s="274">
        <v>15</v>
      </c>
      <c r="BQ72" s="275">
        <v>29</v>
      </c>
      <c r="BR72" s="273">
        <v>32.1</v>
      </c>
      <c r="BS72" s="274">
        <v>34.5</v>
      </c>
      <c r="BT72" s="275">
        <v>33.299999999999997</v>
      </c>
      <c r="BU72" s="273">
        <v>14</v>
      </c>
      <c r="BV72" s="274">
        <v>15</v>
      </c>
      <c r="BW72" s="275">
        <v>29</v>
      </c>
      <c r="BX72" s="273">
        <v>69</v>
      </c>
      <c r="BY72" s="274">
        <v>50</v>
      </c>
      <c r="BZ72" s="275">
        <v>63</v>
      </c>
      <c r="CA72" s="273">
        <v>16</v>
      </c>
      <c r="CB72" s="274">
        <v>8</v>
      </c>
      <c r="CC72" s="275">
        <v>24</v>
      </c>
      <c r="CD72" s="273">
        <v>75</v>
      </c>
      <c r="CE72" s="274">
        <v>50</v>
      </c>
      <c r="CF72" s="275">
        <v>67</v>
      </c>
      <c r="CG72" s="273">
        <v>16</v>
      </c>
      <c r="CH72" s="274">
        <v>8</v>
      </c>
      <c r="CI72" s="275">
        <v>24</v>
      </c>
      <c r="CJ72" s="273">
        <v>35.1</v>
      </c>
      <c r="CK72" s="274">
        <v>27.6</v>
      </c>
      <c r="CL72" s="275">
        <v>32.6</v>
      </c>
      <c r="CM72" s="273">
        <v>16</v>
      </c>
      <c r="CN72" s="274">
        <v>8</v>
      </c>
      <c r="CO72" s="275">
        <v>24</v>
      </c>
      <c r="CP72" s="273">
        <v>61</v>
      </c>
      <c r="CQ72" s="274">
        <v>43</v>
      </c>
      <c r="CR72" s="275">
        <v>52</v>
      </c>
      <c r="CS72" s="273">
        <v>1769</v>
      </c>
      <c r="CT72" s="274">
        <v>1796</v>
      </c>
      <c r="CU72" s="275">
        <v>3565</v>
      </c>
      <c r="CV72" s="273">
        <v>63</v>
      </c>
      <c r="CW72" s="274">
        <v>45</v>
      </c>
      <c r="CX72" s="275">
        <v>54</v>
      </c>
      <c r="CY72" s="273">
        <v>1769</v>
      </c>
      <c r="CZ72" s="274">
        <v>1796</v>
      </c>
      <c r="DA72" s="275">
        <v>3565</v>
      </c>
      <c r="DB72" s="273">
        <v>34.6</v>
      </c>
      <c r="DC72" s="274">
        <v>32</v>
      </c>
      <c r="DD72" s="275">
        <v>33.299999999999997</v>
      </c>
      <c r="DE72" s="273">
        <v>1769</v>
      </c>
      <c r="DF72" s="274">
        <v>1796</v>
      </c>
      <c r="DG72" s="275">
        <v>3565</v>
      </c>
    </row>
    <row r="73" spans="1:111" x14ac:dyDescent="0.35">
      <c r="A73" t="s">
        <v>33</v>
      </c>
      <c r="B73" t="s">
        <v>279</v>
      </c>
      <c r="C73" t="s">
        <v>260</v>
      </c>
      <c r="D73" s="273">
        <v>50</v>
      </c>
      <c r="E73" s="274">
        <v>32</v>
      </c>
      <c r="F73" s="275">
        <v>40</v>
      </c>
      <c r="G73" s="273">
        <v>1107</v>
      </c>
      <c r="H73" s="274">
        <v>1192</v>
      </c>
      <c r="I73" s="275">
        <v>2299</v>
      </c>
      <c r="J73" s="273">
        <v>52</v>
      </c>
      <c r="K73" s="274">
        <v>35</v>
      </c>
      <c r="L73" s="275">
        <v>43</v>
      </c>
      <c r="M73" s="273">
        <v>1107</v>
      </c>
      <c r="N73" s="274">
        <v>1192</v>
      </c>
      <c r="O73" s="275">
        <v>2299</v>
      </c>
      <c r="P73" s="273">
        <v>32.200000000000003</v>
      </c>
      <c r="Q73" s="274">
        <v>30.1</v>
      </c>
      <c r="R73" s="275">
        <v>31.1</v>
      </c>
      <c r="S73" s="273">
        <v>1107</v>
      </c>
      <c r="T73" s="274">
        <v>1192</v>
      </c>
      <c r="U73" s="275">
        <v>2299</v>
      </c>
      <c r="V73" s="273">
        <v>47</v>
      </c>
      <c r="W73" s="274">
        <v>23</v>
      </c>
      <c r="X73" s="275">
        <v>34</v>
      </c>
      <c r="Y73" s="273">
        <v>62</v>
      </c>
      <c r="Z73" s="274">
        <v>66</v>
      </c>
      <c r="AA73" s="275">
        <v>128</v>
      </c>
      <c r="AB73" s="273">
        <v>47</v>
      </c>
      <c r="AC73" s="274">
        <v>24</v>
      </c>
      <c r="AD73" s="275">
        <v>35</v>
      </c>
      <c r="AE73" s="273">
        <v>62</v>
      </c>
      <c r="AF73" s="274">
        <v>66</v>
      </c>
      <c r="AG73" s="275">
        <v>128</v>
      </c>
      <c r="AH73" s="273">
        <v>31.5</v>
      </c>
      <c r="AI73" s="274">
        <v>28.7</v>
      </c>
      <c r="AJ73" s="275">
        <v>30</v>
      </c>
      <c r="AK73" s="273">
        <v>62</v>
      </c>
      <c r="AL73" s="274">
        <v>66</v>
      </c>
      <c r="AM73" s="275">
        <v>128</v>
      </c>
      <c r="AN73" s="273">
        <v>33</v>
      </c>
      <c r="AO73" s="274">
        <v>28</v>
      </c>
      <c r="AP73" s="275">
        <v>31</v>
      </c>
      <c r="AQ73" s="273">
        <v>156</v>
      </c>
      <c r="AR73" s="274">
        <v>137</v>
      </c>
      <c r="AS73" s="275">
        <v>293</v>
      </c>
      <c r="AT73" s="273">
        <v>39</v>
      </c>
      <c r="AU73" s="274">
        <v>36</v>
      </c>
      <c r="AV73" s="275">
        <v>38</v>
      </c>
      <c r="AW73" s="273">
        <v>156</v>
      </c>
      <c r="AX73" s="274">
        <v>137</v>
      </c>
      <c r="AY73" s="275">
        <v>293</v>
      </c>
      <c r="AZ73" s="273">
        <v>29.4</v>
      </c>
      <c r="BA73" s="274">
        <v>28.4</v>
      </c>
      <c r="BB73" s="275">
        <v>28.9</v>
      </c>
      <c r="BC73" s="273">
        <v>156</v>
      </c>
      <c r="BD73" s="274">
        <v>137</v>
      </c>
      <c r="BE73" s="275">
        <v>293</v>
      </c>
      <c r="BF73" s="273">
        <v>54</v>
      </c>
      <c r="BG73" s="274">
        <v>31</v>
      </c>
      <c r="BH73" s="275">
        <v>41</v>
      </c>
      <c r="BI73" s="273">
        <v>24</v>
      </c>
      <c r="BJ73" s="274">
        <v>32</v>
      </c>
      <c r="BK73" s="275">
        <v>56</v>
      </c>
      <c r="BL73" s="273">
        <v>58</v>
      </c>
      <c r="BM73" s="274">
        <v>31</v>
      </c>
      <c r="BN73" s="275">
        <v>43</v>
      </c>
      <c r="BO73" s="273">
        <v>24</v>
      </c>
      <c r="BP73" s="274">
        <v>32</v>
      </c>
      <c r="BQ73" s="275">
        <v>56</v>
      </c>
      <c r="BR73" s="273">
        <v>32.5</v>
      </c>
      <c r="BS73" s="274">
        <v>28.5</v>
      </c>
      <c r="BT73" s="275">
        <v>30.2</v>
      </c>
      <c r="BU73" s="273">
        <v>24</v>
      </c>
      <c r="BV73" s="274">
        <v>32</v>
      </c>
      <c r="BW73" s="275">
        <v>56</v>
      </c>
      <c r="BX73" s="273" t="s">
        <v>197</v>
      </c>
      <c r="BY73" s="274" t="s">
        <v>197</v>
      </c>
      <c r="BZ73" s="275">
        <v>21</v>
      </c>
      <c r="CA73" s="273">
        <v>9</v>
      </c>
      <c r="CB73" s="274">
        <v>5</v>
      </c>
      <c r="CC73" s="275">
        <v>14</v>
      </c>
      <c r="CD73" s="273" t="s">
        <v>197</v>
      </c>
      <c r="CE73" s="274" t="s">
        <v>197</v>
      </c>
      <c r="CF73" s="275">
        <v>21</v>
      </c>
      <c r="CG73" s="273">
        <v>9</v>
      </c>
      <c r="CH73" s="274">
        <v>5</v>
      </c>
      <c r="CI73" s="275">
        <v>14</v>
      </c>
      <c r="CJ73" s="273">
        <v>26.4</v>
      </c>
      <c r="CK73" s="274">
        <v>23.8</v>
      </c>
      <c r="CL73" s="275">
        <v>25.5</v>
      </c>
      <c r="CM73" s="273">
        <v>9</v>
      </c>
      <c r="CN73" s="274">
        <v>5</v>
      </c>
      <c r="CO73" s="275">
        <v>14</v>
      </c>
      <c r="CP73" s="273">
        <v>48</v>
      </c>
      <c r="CQ73" s="274">
        <v>30</v>
      </c>
      <c r="CR73" s="275">
        <v>39</v>
      </c>
      <c r="CS73" s="273">
        <v>1423</v>
      </c>
      <c r="CT73" s="274">
        <v>1505</v>
      </c>
      <c r="CU73" s="275">
        <v>2928</v>
      </c>
      <c r="CV73" s="273">
        <v>50</v>
      </c>
      <c r="CW73" s="274">
        <v>34</v>
      </c>
      <c r="CX73" s="275">
        <v>42</v>
      </c>
      <c r="CY73" s="273">
        <v>1423</v>
      </c>
      <c r="CZ73" s="274">
        <v>1505</v>
      </c>
      <c r="DA73" s="275">
        <v>2928</v>
      </c>
      <c r="DB73" s="273">
        <v>31.8</v>
      </c>
      <c r="DC73" s="274">
        <v>29.8</v>
      </c>
      <c r="DD73" s="275">
        <v>30.8</v>
      </c>
      <c r="DE73" s="273">
        <v>1423</v>
      </c>
      <c r="DF73" s="274">
        <v>1505</v>
      </c>
      <c r="DG73" s="275">
        <v>2928</v>
      </c>
    </row>
    <row r="74" spans="1:111" x14ac:dyDescent="0.35">
      <c r="A74" t="s">
        <v>34</v>
      </c>
      <c r="B74" t="s">
        <v>280</v>
      </c>
      <c r="C74" t="s">
        <v>260</v>
      </c>
      <c r="D74" s="273">
        <v>70</v>
      </c>
      <c r="E74" s="274">
        <v>52</v>
      </c>
      <c r="F74" s="275">
        <v>61</v>
      </c>
      <c r="G74" s="273">
        <v>988</v>
      </c>
      <c r="H74" s="274">
        <v>993</v>
      </c>
      <c r="I74" s="275">
        <v>1981</v>
      </c>
      <c r="J74" s="273">
        <v>72</v>
      </c>
      <c r="K74" s="274">
        <v>56</v>
      </c>
      <c r="L74" s="275">
        <v>64</v>
      </c>
      <c r="M74" s="273">
        <v>988</v>
      </c>
      <c r="N74" s="274">
        <v>993</v>
      </c>
      <c r="O74" s="275">
        <v>1981</v>
      </c>
      <c r="P74" s="273">
        <v>37.700000000000003</v>
      </c>
      <c r="Q74" s="274">
        <v>34.9</v>
      </c>
      <c r="R74" s="275">
        <v>36.299999999999997</v>
      </c>
      <c r="S74" s="273">
        <v>988</v>
      </c>
      <c r="T74" s="274">
        <v>993</v>
      </c>
      <c r="U74" s="275">
        <v>1981</v>
      </c>
      <c r="V74" s="273">
        <v>72</v>
      </c>
      <c r="W74" s="274">
        <v>57</v>
      </c>
      <c r="X74" s="275">
        <v>65</v>
      </c>
      <c r="Y74" s="273">
        <v>97</v>
      </c>
      <c r="Z74" s="274">
        <v>92</v>
      </c>
      <c r="AA74" s="275">
        <v>189</v>
      </c>
      <c r="AB74" s="273">
        <v>72</v>
      </c>
      <c r="AC74" s="274">
        <v>61</v>
      </c>
      <c r="AD74" s="275">
        <v>67</v>
      </c>
      <c r="AE74" s="273">
        <v>97</v>
      </c>
      <c r="AF74" s="274">
        <v>92</v>
      </c>
      <c r="AG74" s="275">
        <v>189</v>
      </c>
      <c r="AH74" s="273">
        <v>37.700000000000003</v>
      </c>
      <c r="AI74" s="274">
        <v>34.799999999999997</v>
      </c>
      <c r="AJ74" s="275">
        <v>36.299999999999997</v>
      </c>
      <c r="AK74" s="273">
        <v>97</v>
      </c>
      <c r="AL74" s="274">
        <v>92</v>
      </c>
      <c r="AM74" s="275">
        <v>189</v>
      </c>
      <c r="AN74" s="273">
        <v>59</v>
      </c>
      <c r="AO74" s="274">
        <v>39</v>
      </c>
      <c r="AP74" s="275">
        <v>49</v>
      </c>
      <c r="AQ74" s="273">
        <v>171</v>
      </c>
      <c r="AR74" s="274">
        <v>168</v>
      </c>
      <c r="AS74" s="275">
        <v>339</v>
      </c>
      <c r="AT74" s="273">
        <v>63</v>
      </c>
      <c r="AU74" s="274">
        <v>42</v>
      </c>
      <c r="AV74" s="275">
        <v>53</v>
      </c>
      <c r="AW74" s="273">
        <v>171</v>
      </c>
      <c r="AX74" s="274">
        <v>168</v>
      </c>
      <c r="AY74" s="275">
        <v>339</v>
      </c>
      <c r="AZ74" s="273">
        <v>33.700000000000003</v>
      </c>
      <c r="BA74" s="274">
        <v>31.2</v>
      </c>
      <c r="BB74" s="275">
        <v>32.5</v>
      </c>
      <c r="BC74" s="273">
        <v>171</v>
      </c>
      <c r="BD74" s="274">
        <v>168</v>
      </c>
      <c r="BE74" s="275">
        <v>339</v>
      </c>
      <c r="BF74" s="273">
        <v>62</v>
      </c>
      <c r="BG74" s="274">
        <v>32</v>
      </c>
      <c r="BH74" s="275">
        <v>47</v>
      </c>
      <c r="BI74" s="273">
        <v>47</v>
      </c>
      <c r="BJ74" s="274">
        <v>47</v>
      </c>
      <c r="BK74" s="275">
        <v>94</v>
      </c>
      <c r="BL74" s="273">
        <v>64</v>
      </c>
      <c r="BM74" s="274">
        <v>32</v>
      </c>
      <c r="BN74" s="275">
        <v>48</v>
      </c>
      <c r="BO74" s="273">
        <v>47</v>
      </c>
      <c r="BP74" s="274">
        <v>47</v>
      </c>
      <c r="BQ74" s="275">
        <v>94</v>
      </c>
      <c r="BR74" s="273">
        <v>34.700000000000003</v>
      </c>
      <c r="BS74" s="274">
        <v>29.3</v>
      </c>
      <c r="BT74" s="275">
        <v>32</v>
      </c>
      <c r="BU74" s="273">
        <v>47</v>
      </c>
      <c r="BV74" s="274">
        <v>47</v>
      </c>
      <c r="BW74" s="275">
        <v>94</v>
      </c>
      <c r="BX74" s="273">
        <v>50</v>
      </c>
      <c r="BY74" s="274">
        <v>56</v>
      </c>
      <c r="BZ74" s="275">
        <v>54</v>
      </c>
      <c r="CA74" s="273">
        <v>8</v>
      </c>
      <c r="CB74" s="274">
        <v>27</v>
      </c>
      <c r="CC74" s="275">
        <v>35</v>
      </c>
      <c r="CD74" s="273">
        <v>50</v>
      </c>
      <c r="CE74" s="274">
        <v>63</v>
      </c>
      <c r="CF74" s="275">
        <v>60</v>
      </c>
      <c r="CG74" s="273">
        <v>8</v>
      </c>
      <c r="CH74" s="274">
        <v>27</v>
      </c>
      <c r="CI74" s="275">
        <v>35</v>
      </c>
      <c r="CJ74" s="273">
        <v>33.9</v>
      </c>
      <c r="CK74" s="274">
        <v>35.4</v>
      </c>
      <c r="CL74" s="275">
        <v>35.1</v>
      </c>
      <c r="CM74" s="273">
        <v>8</v>
      </c>
      <c r="CN74" s="274">
        <v>27</v>
      </c>
      <c r="CO74" s="275">
        <v>35</v>
      </c>
      <c r="CP74" s="273">
        <v>68</v>
      </c>
      <c r="CQ74" s="274">
        <v>50</v>
      </c>
      <c r="CR74" s="275">
        <v>59</v>
      </c>
      <c r="CS74" s="273">
        <v>1426</v>
      </c>
      <c r="CT74" s="274">
        <v>1474</v>
      </c>
      <c r="CU74" s="275">
        <v>2900</v>
      </c>
      <c r="CV74" s="273">
        <v>69</v>
      </c>
      <c r="CW74" s="274">
        <v>53</v>
      </c>
      <c r="CX74" s="275">
        <v>61</v>
      </c>
      <c r="CY74" s="273">
        <v>1426</v>
      </c>
      <c r="CZ74" s="274">
        <v>1474</v>
      </c>
      <c r="DA74" s="275">
        <v>2900</v>
      </c>
      <c r="DB74" s="273">
        <v>36.799999999999997</v>
      </c>
      <c r="DC74" s="274">
        <v>34.299999999999997</v>
      </c>
      <c r="DD74" s="275">
        <v>35.5</v>
      </c>
      <c r="DE74" s="273">
        <v>1426</v>
      </c>
      <c r="DF74" s="274">
        <v>1474</v>
      </c>
      <c r="DG74" s="275">
        <v>2900</v>
      </c>
    </row>
    <row r="75" spans="1:111" x14ac:dyDescent="0.35">
      <c r="A75" t="s">
        <v>36</v>
      </c>
      <c r="B75" t="s">
        <v>282</v>
      </c>
      <c r="C75" t="s">
        <v>260</v>
      </c>
      <c r="D75" s="273">
        <v>44</v>
      </c>
      <c r="E75" s="274">
        <v>28</v>
      </c>
      <c r="F75" s="275">
        <v>36</v>
      </c>
      <c r="G75" s="273">
        <v>1587</v>
      </c>
      <c r="H75" s="274">
        <v>1701</v>
      </c>
      <c r="I75" s="275">
        <v>3288</v>
      </c>
      <c r="J75" s="273">
        <v>47</v>
      </c>
      <c r="K75" s="274">
        <v>31</v>
      </c>
      <c r="L75" s="275">
        <v>39</v>
      </c>
      <c r="M75" s="273">
        <v>1587</v>
      </c>
      <c r="N75" s="274">
        <v>1701</v>
      </c>
      <c r="O75" s="275">
        <v>3288</v>
      </c>
      <c r="P75" s="273">
        <v>31.6</v>
      </c>
      <c r="Q75" s="274">
        <v>28.5</v>
      </c>
      <c r="R75" s="275">
        <v>30</v>
      </c>
      <c r="S75" s="273">
        <v>1587</v>
      </c>
      <c r="T75" s="274">
        <v>1701</v>
      </c>
      <c r="U75" s="275">
        <v>3288</v>
      </c>
      <c r="V75" s="273">
        <v>42</v>
      </c>
      <c r="W75" s="274">
        <v>13</v>
      </c>
      <c r="X75" s="275">
        <v>26</v>
      </c>
      <c r="Y75" s="273">
        <v>31</v>
      </c>
      <c r="Z75" s="274">
        <v>38</v>
      </c>
      <c r="AA75" s="275">
        <v>69</v>
      </c>
      <c r="AB75" s="273">
        <v>42</v>
      </c>
      <c r="AC75" s="274">
        <v>16</v>
      </c>
      <c r="AD75" s="275">
        <v>28</v>
      </c>
      <c r="AE75" s="273">
        <v>31</v>
      </c>
      <c r="AF75" s="274">
        <v>38</v>
      </c>
      <c r="AG75" s="275">
        <v>69</v>
      </c>
      <c r="AH75" s="273">
        <v>32.1</v>
      </c>
      <c r="AI75" s="274">
        <v>25.4</v>
      </c>
      <c r="AJ75" s="275">
        <v>28.4</v>
      </c>
      <c r="AK75" s="273">
        <v>31</v>
      </c>
      <c r="AL75" s="274">
        <v>38</v>
      </c>
      <c r="AM75" s="275">
        <v>69</v>
      </c>
      <c r="AN75" s="273" t="s">
        <v>197</v>
      </c>
      <c r="AO75" s="274" t="s">
        <v>197</v>
      </c>
      <c r="AP75" s="275">
        <v>18</v>
      </c>
      <c r="AQ75" s="273">
        <v>18</v>
      </c>
      <c r="AR75" s="274">
        <v>22</v>
      </c>
      <c r="AS75" s="275">
        <v>40</v>
      </c>
      <c r="AT75" s="273">
        <v>28</v>
      </c>
      <c r="AU75" s="274">
        <v>23</v>
      </c>
      <c r="AV75" s="275">
        <v>25</v>
      </c>
      <c r="AW75" s="273">
        <v>18</v>
      </c>
      <c r="AX75" s="274">
        <v>22</v>
      </c>
      <c r="AY75" s="275">
        <v>40</v>
      </c>
      <c r="AZ75" s="273">
        <v>30.4</v>
      </c>
      <c r="BA75" s="274">
        <v>26.8</v>
      </c>
      <c r="BB75" s="275">
        <v>28.5</v>
      </c>
      <c r="BC75" s="273">
        <v>18</v>
      </c>
      <c r="BD75" s="274">
        <v>22</v>
      </c>
      <c r="BE75" s="275">
        <v>40</v>
      </c>
      <c r="BF75" s="273" t="s">
        <v>197</v>
      </c>
      <c r="BG75" s="274" t="s">
        <v>197</v>
      </c>
      <c r="BH75" s="275" t="s">
        <v>197</v>
      </c>
      <c r="BI75" s="273">
        <v>13</v>
      </c>
      <c r="BJ75" s="274">
        <v>23</v>
      </c>
      <c r="BK75" s="275">
        <v>36</v>
      </c>
      <c r="BL75" s="273" t="s">
        <v>197</v>
      </c>
      <c r="BM75" s="274" t="s">
        <v>197</v>
      </c>
      <c r="BN75" s="275">
        <v>11</v>
      </c>
      <c r="BO75" s="273">
        <v>13</v>
      </c>
      <c r="BP75" s="274">
        <v>23</v>
      </c>
      <c r="BQ75" s="275">
        <v>36</v>
      </c>
      <c r="BR75" s="273">
        <v>24.2</v>
      </c>
      <c r="BS75" s="274">
        <v>26.5</v>
      </c>
      <c r="BT75" s="275">
        <v>25.7</v>
      </c>
      <c r="BU75" s="273">
        <v>13</v>
      </c>
      <c r="BV75" s="274">
        <v>23</v>
      </c>
      <c r="BW75" s="275">
        <v>36</v>
      </c>
      <c r="BX75" s="273" t="s">
        <v>197</v>
      </c>
      <c r="BY75" s="274" t="s">
        <v>197</v>
      </c>
      <c r="BZ75" s="275" t="s">
        <v>197</v>
      </c>
      <c r="CA75" s="273">
        <v>3</v>
      </c>
      <c r="CB75" s="274">
        <v>6</v>
      </c>
      <c r="CC75" s="275">
        <v>9</v>
      </c>
      <c r="CD75" s="273" t="s">
        <v>197</v>
      </c>
      <c r="CE75" s="274" t="s">
        <v>197</v>
      </c>
      <c r="CF75" s="275" t="s">
        <v>197</v>
      </c>
      <c r="CG75" s="273">
        <v>3</v>
      </c>
      <c r="CH75" s="274">
        <v>6</v>
      </c>
      <c r="CI75" s="275">
        <v>9</v>
      </c>
      <c r="CJ75" s="273">
        <v>31</v>
      </c>
      <c r="CK75" s="274">
        <v>24.2</v>
      </c>
      <c r="CL75" s="275">
        <v>26.4</v>
      </c>
      <c r="CM75" s="273">
        <v>3</v>
      </c>
      <c r="CN75" s="274">
        <v>6</v>
      </c>
      <c r="CO75" s="275">
        <v>9</v>
      </c>
      <c r="CP75" s="273">
        <v>43</v>
      </c>
      <c r="CQ75" s="274">
        <v>27</v>
      </c>
      <c r="CR75" s="275">
        <v>35</v>
      </c>
      <c r="CS75" s="273">
        <v>1821</v>
      </c>
      <c r="CT75" s="274">
        <v>1977</v>
      </c>
      <c r="CU75" s="275">
        <v>3798</v>
      </c>
      <c r="CV75" s="273">
        <v>46</v>
      </c>
      <c r="CW75" s="274">
        <v>30</v>
      </c>
      <c r="CX75" s="275">
        <v>38</v>
      </c>
      <c r="CY75" s="273">
        <v>1821</v>
      </c>
      <c r="CZ75" s="274">
        <v>1977</v>
      </c>
      <c r="DA75" s="275">
        <v>3798</v>
      </c>
      <c r="DB75" s="273">
        <v>31.5</v>
      </c>
      <c r="DC75" s="274">
        <v>28.3</v>
      </c>
      <c r="DD75" s="275">
        <v>29.9</v>
      </c>
      <c r="DE75" s="273">
        <v>1821</v>
      </c>
      <c r="DF75" s="274">
        <v>1977</v>
      </c>
      <c r="DG75" s="275">
        <v>3798</v>
      </c>
    </row>
    <row r="76" spans="1:111" x14ac:dyDescent="0.35">
      <c r="A76" t="s">
        <v>23</v>
      </c>
      <c r="B76" t="s">
        <v>269</v>
      </c>
      <c r="C76" t="s">
        <v>260</v>
      </c>
      <c r="D76" s="273">
        <v>63</v>
      </c>
      <c r="E76" s="274">
        <v>42</v>
      </c>
      <c r="F76" s="275">
        <v>52</v>
      </c>
      <c r="G76" s="273">
        <v>827</v>
      </c>
      <c r="H76" s="274">
        <v>886</v>
      </c>
      <c r="I76" s="275">
        <v>1713</v>
      </c>
      <c r="J76" s="273">
        <v>65</v>
      </c>
      <c r="K76" s="274">
        <v>47</v>
      </c>
      <c r="L76" s="275">
        <v>56</v>
      </c>
      <c r="M76" s="273">
        <v>827</v>
      </c>
      <c r="N76" s="274">
        <v>886</v>
      </c>
      <c r="O76" s="275">
        <v>1713</v>
      </c>
      <c r="P76" s="273">
        <v>33.200000000000003</v>
      </c>
      <c r="Q76" s="274">
        <v>31.4</v>
      </c>
      <c r="R76" s="275">
        <v>32.200000000000003</v>
      </c>
      <c r="S76" s="273">
        <v>827</v>
      </c>
      <c r="T76" s="274">
        <v>886</v>
      </c>
      <c r="U76" s="275">
        <v>1713</v>
      </c>
      <c r="V76" s="273">
        <v>67</v>
      </c>
      <c r="W76" s="274">
        <v>40</v>
      </c>
      <c r="X76" s="275">
        <v>55</v>
      </c>
      <c r="Y76" s="273">
        <v>18</v>
      </c>
      <c r="Z76" s="274">
        <v>15</v>
      </c>
      <c r="AA76" s="275">
        <v>33</v>
      </c>
      <c r="AB76" s="273">
        <v>67</v>
      </c>
      <c r="AC76" s="274">
        <v>53</v>
      </c>
      <c r="AD76" s="275">
        <v>61</v>
      </c>
      <c r="AE76" s="273">
        <v>18</v>
      </c>
      <c r="AF76" s="274">
        <v>15</v>
      </c>
      <c r="AG76" s="275">
        <v>33</v>
      </c>
      <c r="AH76" s="273">
        <v>33.700000000000003</v>
      </c>
      <c r="AI76" s="274">
        <v>31</v>
      </c>
      <c r="AJ76" s="275">
        <v>32.5</v>
      </c>
      <c r="AK76" s="273">
        <v>18</v>
      </c>
      <c r="AL76" s="274">
        <v>15</v>
      </c>
      <c r="AM76" s="275">
        <v>33</v>
      </c>
      <c r="AN76" s="273">
        <v>50</v>
      </c>
      <c r="AO76" s="274">
        <v>43</v>
      </c>
      <c r="AP76" s="275">
        <v>47</v>
      </c>
      <c r="AQ76" s="273">
        <v>30</v>
      </c>
      <c r="AR76" s="274">
        <v>23</v>
      </c>
      <c r="AS76" s="275">
        <v>53</v>
      </c>
      <c r="AT76" s="273">
        <v>50</v>
      </c>
      <c r="AU76" s="274">
        <v>61</v>
      </c>
      <c r="AV76" s="275">
        <v>55</v>
      </c>
      <c r="AW76" s="273">
        <v>30</v>
      </c>
      <c r="AX76" s="274">
        <v>23</v>
      </c>
      <c r="AY76" s="275">
        <v>53</v>
      </c>
      <c r="AZ76" s="273">
        <v>32.5</v>
      </c>
      <c r="BA76" s="274">
        <v>31</v>
      </c>
      <c r="BB76" s="275">
        <v>31.8</v>
      </c>
      <c r="BC76" s="273">
        <v>30</v>
      </c>
      <c r="BD76" s="274">
        <v>23</v>
      </c>
      <c r="BE76" s="275">
        <v>53</v>
      </c>
      <c r="BF76" s="273" t="s">
        <v>197</v>
      </c>
      <c r="BG76" s="274" t="s">
        <v>197</v>
      </c>
      <c r="BH76" s="275" t="s">
        <v>197</v>
      </c>
      <c r="BI76" s="273" t="s">
        <v>197</v>
      </c>
      <c r="BJ76" s="274" t="s">
        <v>197</v>
      </c>
      <c r="BK76" s="275" t="s">
        <v>197</v>
      </c>
      <c r="BL76" s="273" t="s">
        <v>197</v>
      </c>
      <c r="BM76" s="274" t="s">
        <v>197</v>
      </c>
      <c r="BN76" s="275" t="s">
        <v>197</v>
      </c>
      <c r="BO76" s="273" t="s">
        <v>197</v>
      </c>
      <c r="BP76" s="274" t="s">
        <v>197</v>
      </c>
      <c r="BQ76" s="275" t="s">
        <v>197</v>
      </c>
      <c r="BR76" s="273">
        <v>30</v>
      </c>
      <c r="BS76" s="274">
        <v>38</v>
      </c>
      <c r="BT76" s="275">
        <v>34</v>
      </c>
      <c r="BU76" s="273" t="s">
        <v>197</v>
      </c>
      <c r="BV76" s="274" t="s">
        <v>197</v>
      </c>
      <c r="BW76" s="275" t="s">
        <v>197</v>
      </c>
      <c r="BX76" s="273" t="s">
        <v>191</v>
      </c>
      <c r="BY76" s="274" t="s">
        <v>191</v>
      </c>
      <c r="BZ76" s="275" t="s">
        <v>191</v>
      </c>
      <c r="CA76" s="273">
        <v>0</v>
      </c>
      <c r="CB76" s="274">
        <v>0</v>
      </c>
      <c r="CC76" s="275">
        <v>0</v>
      </c>
      <c r="CD76" s="273" t="s">
        <v>191</v>
      </c>
      <c r="CE76" s="274" t="s">
        <v>191</v>
      </c>
      <c r="CF76" s="275" t="s">
        <v>191</v>
      </c>
      <c r="CG76" s="273">
        <v>0</v>
      </c>
      <c r="CH76" s="274">
        <v>0</v>
      </c>
      <c r="CI76" s="275">
        <v>0</v>
      </c>
      <c r="CJ76" s="273" t="s">
        <v>191</v>
      </c>
      <c r="CK76" s="274" t="s">
        <v>191</v>
      </c>
      <c r="CL76" s="275" t="s">
        <v>191</v>
      </c>
      <c r="CM76" s="273">
        <v>0</v>
      </c>
      <c r="CN76" s="274">
        <v>0</v>
      </c>
      <c r="CO76" s="275">
        <v>0</v>
      </c>
      <c r="CP76" s="273">
        <v>62</v>
      </c>
      <c r="CQ76" s="274">
        <v>42</v>
      </c>
      <c r="CR76" s="275">
        <v>52</v>
      </c>
      <c r="CS76" s="273">
        <v>906</v>
      </c>
      <c r="CT76" s="274">
        <v>956</v>
      </c>
      <c r="CU76" s="275">
        <v>1862</v>
      </c>
      <c r="CV76" s="273">
        <v>64</v>
      </c>
      <c r="CW76" s="274">
        <v>47</v>
      </c>
      <c r="CX76" s="275">
        <v>55</v>
      </c>
      <c r="CY76" s="273">
        <v>906</v>
      </c>
      <c r="CZ76" s="274">
        <v>956</v>
      </c>
      <c r="DA76" s="275">
        <v>1862</v>
      </c>
      <c r="DB76" s="273">
        <v>33.1</v>
      </c>
      <c r="DC76" s="274">
        <v>31.2</v>
      </c>
      <c r="DD76" s="275">
        <v>32.200000000000003</v>
      </c>
      <c r="DE76" s="273">
        <v>906</v>
      </c>
      <c r="DF76" s="274">
        <v>956</v>
      </c>
      <c r="DG76" s="275">
        <v>1862</v>
      </c>
    </row>
    <row r="77" spans="1:111" x14ac:dyDescent="0.35">
      <c r="A77" t="s">
        <v>25</v>
      </c>
      <c r="B77" t="s">
        <v>271</v>
      </c>
      <c r="C77" t="s">
        <v>260</v>
      </c>
      <c r="D77" s="273">
        <v>59</v>
      </c>
      <c r="E77" s="274">
        <v>43</v>
      </c>
      <c r="F77" s="275">
        <v>51</v>
      </c>
      <c r="G77" s="273">
        <v>1945</v>
      </c>
      <c r="H77" s="274">
        <v>1982</v>
      </c>
      <c r="I77" s="275">
        <v>3927</v>
      </c>
      <c r="J77" s="273">
        <v>60</v>
      </c>
      <c r="K77" s="274">
        <v>45</v>
      </c>
      <c r="L77" s="275">
        <v>52</v>
      </c>
      <c r="M77" s="273">
        <v>1945</v>
      </c>
      <c r="N77" s="274">
        <v>1982</v>
      </c>
      <c r="O77" s="275">
        <v>3927</v>
      </c>
      <c r="P77" s="273">
        <v>33.799999999999997</v>
      </c>
      <c r="Q77" s="274">
        <v>31.7</v>
      </c>
      <c r="R77" s="275">
        <v>32.700000000000003</v>
      </c>
      <c r="S77" s="273">
        <v>1945</v>
      </c>
      <c r="T77" s="274">
        <v>1982</v>
      </c>
      <c r="U77" s="275">
        <v>3927</v>
      </c>
      <c r="V77" s="273">
        <v>60</v>
      </c>
      <c r="W77" s="274">
        <v>37</v>
      </c>
      <c r="X77" s="275">
        <v>49</v>
      </c>
      <c r="Y77" s="273">
        <v>145</v>
      </c>
      <c r="Z77" s="274">
        <v>145</v>
      </c>
      <c r="AA77" s="275">
        <v>290</v>
      </c>
      <c r="AB77" s="273">
        <v>60</v>
      </c>
      <c r="AC77" s="274">
        <v>40</v>
      </c>
      <c r="AD77" s="275">
        <v>50</v>
      </c>
      <c r="AE77" s="273">
        <v>145</v>
      </c>
      <c r="AF77" s="274">
        <v>145</v>
      </c>
      <c r="AG77" s="275">
        <v>290</v>
      </c>
      <c r="AH77" s="273">
        <v>33.700000000000003</v>
      </c>
      <c r="AI77" s="274">
        <v>31.7</v>
      </c>
      <c r="AJ77" s="275">
        <v>32.700000000000003</v>
      </c>
      <c r="AK77" s="273">
        <v>145</v>
      </c>
      <c r="AL77" s="274">
        <v>145</v>
      </c>
      <c r="AM77" s="275">
        <v>290</v>
      </c>
      <c r="AN77" s="273">
        <v>57</v>
      </c>
      <c r="AO77" s="274">
        <v>37</v>
      </c>
      <c r="AP77" s="275">
        <v>48</v>
      </c>
      <c r="AQ77" s="273">
        <v>131</v>
      </c>
      <c r="AR77" s="274">
        <v>101</v>
      </c>
      <c r="AS77" s="275">
        <v>232</v>
      </c>
      <c r="AT77" s="273">
        <v>59</v>
      </c>
      <c r="AU77" s="274">
        <v>43</v>
      </c>
      <c r="AV77" s="275">
        <v>52</v>
      </c>
      <c r="AW77" s="273">
        <v>131</v>
      </c>
      <c r="AX77" s="274">
        <v>101</v>
      </c>
      <c r="AY77" s="275">
        <v>232</v>
      </c>
      <c r="AZ77" s="273">
        <v>33.6</v>
      </c>
      <c r="BA77" s="274">
        <v>30.4</v>
      </c>
      <c r="BB77" s="275">
        <v>32.200000000000003</v>
      </c>
      <c r="BC77" s="273">
        <v>131</v>
      </c>
      <c r="BD77" s="274">
        <v>101</v>
      </c>
      <c r="BE77" s="275">
        <v>232</v>
      </c>
      <c r="BF77" s="273">
        <v>53</v>
      </c>
      <c r="BG77" s="274">
        <v>31</v>
      </c>
      <c r="BH77" s="275">
        <v>43</v>
      </c>
      <c r="BI77" s="273">
        <v>113</v>
      </c>
      <c r="BJ77" s="274">
        <v>103</v>
      </c>
      <c r="BK77" s="275">
        <v>216</v>
      </c>
      <c r="BL77" s="273">
        <v>54</v>
      </c>
      <c r="BM77" s="274">
        <v>32</v>
      </c>
      <c r="BN77" s="275">
        <v>44</v>
      </c>
      <c r="BO77" s="273">
        <v>113</v>
      </c>
      <c r="BP77" s="274">
        <v>103</v>
      </c>
      <c r="BQ77" s="275">
        <v>216</v>
      </c>
      <c r="BR77" s="273">
        <v>32.200000000000003</v>
      </c>
      <c r="BS77" s="274">
        <v>29.3</v>
      </c>
      <c r="BT77" s="275">
        <v>30.8</v>
      </c>
      <c r="BU77" s="273">
        <v>113</v>
      </c>
      <c r="BV77" s="274">
        <v>103</v>
      </c>
      <c r="BW77" s="275">
        <v>216</v>
      </c>
      <c r="BX77" s="273">
        <v>39</v>
      </c>
      <c r="BY77" s="274">
        <v>33</v>
      </c>
      <c r="BZ77" s="275">
        <v>36</v>
      </c>
      <c r="CA77" s="273">
        <v>33</v>
      </c>
      <c r="CB77" s="274">
        <v>40</v>
      </c>
      <c r="CC77" s="275">
        <v>73</v>
      </c>
      <c r="CD77" s="273">
        <v>39</v>
      </c>
      <c r="CE77" s="274">
        <v>33</v>
      </c>
      <c r="CF77" s="275">
        <v>36</v>
      </c>
      <c r="CG77" s="273">
        <v>33</v>
      </c>
      <c r="CH77" s="274">
        <v>40</v>
      </c>
      <c r="CI77" s="275">
        <v>73</v>
      </c>
      <c r="CJ77" s="273">
        <v>32.700000000000003</v>
      </c>
      <c r="CK77" s="274">
        <v>29.1</v>
      </c>
      <c r="CL77" s="275">
        <v>30.7</v>
      </c>
      <c r="CM77" s="273">
        <v>33</v>
      </c>
      <c r="CN77" s="274">
        <v>40</v>
      </c>
      <c r="CO77" s="275">
        <v>73</v>
      </c>
      <c r="CP77" s="273">
        <v>57</v>
      </c>
      <c r="CQ77" s="274">
        <v>41</v>
      </c>
      <c r="CR77" s="275">
        <v>49</v>
      </c>
      <c r="CS77" s="273">
        <v>2538</v>
      </c>
      <c r="CT77" s="274">
        <v>2534</v>
      </c>
      <c r="CU77" s="275">
        <v>5072</v>
      </c>
      <c r="CV77" s="273">
        <v>58</v>
      </c>
      <c r="CW77" s="274">
        <v>43</v>
      </c>
      <c r="CX77" s="275">
        <v>51</v>
      </c>
      <c r="CY77" s="273">
        <v>2538</v>
      </c>
      <c r="CZ77" s="274">
        <v>2534</v>
      </c>
      <c r="DA77" s="275">
        <v>5072</v>
      </c>
      <c r="DB77" s="273">
        <v>33.5</v>
      </c>
      <c r="DC77" s="274">
        <v>31.3</v>
      </c>
      <c r="DD77" s="275">
        <v>32.4</v>
      </c>
      <c r="DE77" s="273">
        <v>2538</v>
      </c>
      <c r="DF77" s="274">
        <v>2534</v>
      </c>
      <c r="DG77" s="275">
        <v>5072</v>
      </c>
    </row>
    <row r="78" spans="1:111" x14ac:dyDescent="0.35">
      <c r="A78" t="s">
        <v>31</v>
      </c>
      <c r="B78" t="s">
        <v>277</v>
      </c>
      <c r="C78" t="s">
        <v>260</v>
      </c>
      <c r="D78" s="273">
        <v>62</v>
      </c>
      <c r="E78" s="274">
        <v>46</v>
      </c>
      <c r="F78" s="275">
        <v>54</v>
      </c>
      <c r="G78" s="273">
        <v>936</v>
      </c>
      <c r="H78" s="274">
        <v>1017</v>
      </c>
      <c r="I78" s="275">
        <v>1953</v>
      </c>
      <c r="J78" s="273">
        <v>65</v>
      </c>
      <c r="K78" s="274">
        <v>51</v>
      </c>
      <c r="L78" s="275">
        <v>57</v>
      </c>
      <c r="M78" s="273">
        <v>936</v>
      </c>
      <c r="N78" s="274">
        <v>1017</v>
      </c>
      <c r="O78" s="275">
        <v>1953</v>
      </c>
      <c r="P78" s="273">
        <v>33.5</v>
      </c>
      <c r="Q78" s="274">
        <v>30.9</v>
      </c>
      <c r="R78" s="275">
        <v>32.200000000000003</v>
      </c>
      <c r="S78" s="273">
        <v>936</v>
      </c>
      <c r="T78" s="274">
        <v>1017</v>
      </c>
      <c r="U78" s="275">
        <v>1953</v>
      </c>
      <c r="V78" s="273">
        <v>64</v>
      </c>
      <c r="W78" s="274">
        <v>36</v>
      </c>
      <c r="X78" s="275">
        <v>50</v>
      </c>
      <c r="Y78" s="273">
        <v>14</v>
      </c>
      <c r="Z78" s="274">
        <v>14</v>
      </c>
      <c r="AA78" s="275">
        <v>28</v>
      </c>
      <c r="AB78" s="273">
        <v>64</v>
      </c>
      <c r="AC78" s="274">
        <v>36</v>
      </c>
      <c r="AD78" s="275">
        <v>50</v>
      </c>
      <c r="AE78" s="273">
        <v>14</v>
      </c>
      <c r="AF78" s="274">
        <v>14</v>
      </c>
      <c r="AG78" s="275">
        <v>28</v>
      </c>
      <c r="AH78" s="273">
        <v>34</v>
      </c>
      <c r="AI78" s="274">
        <v>30.2</v>
      </c>
      <c r="AJ78" s="275">
        <v>32.1</v>
      </c>
      <c r="AK78" s="273">
        <v>14</v>
      </c>
      <c r="AL78" s="274">
        <v>14</v>
      </c>
      <c r="AM78" s="275">
        <v>28</v>
      </c>
      <c r="AN78" s="273">
        <v>63</v>
      </c>
      <c r="AO78" s="274">
        <v>33</v>
      </c>
      <c r="AP78" s="275">
        <v>45</v>
      </c>
      <c r="AQ78" s="273">
        <v>8</v>
      </c>
      <c r="AR78" s="274">
        <v>12</v>
      </c>
      <c r="AS78" s="275">
        <v>20</v>
      </c>
      <c r="AT78" s="273" t="s">
        <v>197</v>
      </c>
      <c r="AU78" s="274" t="s">
        <v>197</v>
      </c>
      <c r="AV78" s="275">
        <v>55</v>
      </c>
      <c r="AW78" s="273">
        <v>8</v>
      </c>
      <c r="AX78" s="274">
        <v>12</v>
      </c>
      <c r="AY78" s="275">
        <v>20</v>
      </c>
      <c r="AZ78" s="273">
        <v>34.5</v>
      </c>
      <c r="BA78" s="274">
        <v>29.4</v>
      </c>
      <c r="BB78" s="275">
        <v>31.5</v>
      </c>
      <c r="BC78" s="273">
        <v>8</v>
      </c>
      <c r="BD78" s="274">
        <v>12</v>
      </c>
      <c r="BE78" s="275">
        <v>20</v>
      </c>
      <c r="BF78" s="273" t="s">
        <v>191</v>
      </c>
      <c r="BG78" s="274" t="s">
        <v>197</v>
      </c>
      <c r="BH78" s="275" t="s">
        <v>197</v>
      </c>
      <c r="BI78" s="273">
        <v>0</v>
      </c>
      <c r="BJ78" s="274" t="s">
        <v>197</v>
      </c>
      <c r="BK78" s="275" t="s">
        <v>197</v>
      </c>
      <c r="BL78" s="273" t="s">
        <v>191</v>
      </c>
      <c r="BM78" s="274" t="s">
        <v>197</v>
      </c>
      <c r="BN78" s="275" t="s">
        <v>197</v>
      </c>
      <c r="BO78" s="273">
        <v>0</v>
      </c>
      <c r="BP78" s="274" t="s">
        <v>197</v>
      </c>
      <c r="BQ78" s="275" t="s">
        <v>197</v>
      </c>
      <c r="BR78" s="273" t="s">
        <v>191</v>
      </c>
      <c r="BS78" s="274">
        <v>24</v>
      </c>
      <c r="BT78" s="275">
        <v>24</v>
      </c>
      <c r="BU78" s="273">
        <v>0</v>
      </c>
      <c r="BV78" s="274" t="s">
        <v>197</v>
      </c>
      <c r="BW78" s="275" t="s">
        <v>197</v>
      </c>
      <c r="BX78" s="273" t="s">
        <v>197</v>
      </c>
      <c r="BY78" s="274" t="s">
        <v>197</v>
      </c>
      <c r="BZ78" s="275">
        <v>45</v>
      </c>
      <c r="CA78" s="273">
        <v>6</v>
      </c>
      <c r="CB78" s="274">
        <v>5</v>
      </c>
      <c r="CC78" s="275">
        <v>11</v>
      </c>
      <c r="CD78" s="273" t="s">
        <v>197</v>
      </c>
      <c r="CE78" s="274" t="s">
        <v>197</v>
      </c>
      <c r="CF78" s="275">
        <v>55</v>
      </c>
      <c r="CG78" s="273">
        <v>6</v>
      </c>
      <c r="CH78" s="274">
        <v>5</v>
      </c>
      <c r="CI78" s="275">
        <v>11</v>
      </c>
      <c r="CJ78" s="273">
        <v>33.700000000000003</v>
      </c>
      <c r="CK78" s="274">
        <v>26.8</v>
      </c>
      <c r="CL78" s="275">
        <v>30.5</v>
      </c>
      <c r="CM78" s="273">
        <v>6</v>
      </c>
      <c r="CN78" s="274">
        <v>5</v>
      </c>
      <c r="CO78" s="275">
        <v>11</v>
      </c>
      <c r="CP78" s="273">
        <v>62</v>
      </c>
      <c r="CQ78" s="274">
        <v>45</v>
      </c>
      <c r="CR78" s="275">
        <v>53</v>
      </c>
      <c r="CS78" s="273">
        <v>1044</v>
      </c>
      <c r="CT78" s="274">
        <v>1125</v>
      </c>
      <c r="CU78" s="275">
        <v>2169</v>
      </c>
      <c r="CV78" s="273">
        <v>65</v>
      </c>
      <c r="CW78" s="274">
        <v>50</v>
      </c>
      <c r="CX78" s="275">
        <v>57</v>
      </c>
      <c r="CY78" s="273">
        <v>1044</v>
      </c>
      <c r="CZ78" s="274">
        <v>1125</v>
      </c>
      <c r="DA78" s="275">
        <v>2169</v>
      </c>
      <c r="DB78" s="273">
        <v>33.6</v>
      </c>
      <c r="DC78" s="274">
        <v>31</v>
      </c>
      <c r="DD78" s="275">
        <v>32.200000000000003</v>
      </c>
      <c r="DE78" s="273">
        <v>1044</v>
      </c>
      <c r="DF78" s="274">
        <v>1125</v>
      </c>
      <c r="DG78" s="275">
        <v>2169</v>
      </c>
    </row>
    <row r="79" spans="1:111" x14ac:dyDescent="0.35">
      <c r="A79" t="s">
        <v>30</v>
      </c>
      <c r="B79" t="s">
        <v>276</v>
      </c>
      <c r="C79" t="s">
        <v>260</v>
      </c>
      <c r="D79" s="273">
        <v>58</v>
      </c>
      <c r="E79" s="274">
        <v>41</v>
      </c>
      <c r="F79" s="275">
        <v>49</v>
      </c>
      <c r="G79" s="273">
        <v>1306</v>
      </c>
      <c r="H79" s="274">
        <v>1372</v>
      </c>
      <c r="I79" s="275">
        <v>2678</v>
      </c>
      <c r="J79" s="273">
        <v>59</v>
      </c>
      <c r="K79" s="274">
        <v>44</v>
      </c>
      <c r="L79" s="275">
        <v>51</v>
      </c>
      <c r="M79" s="273">
        <v>1306</v>
      </c>
      <c r="N79" s="274">
        <v>1372</v>
      </c>
      <c r="O79" s="275">
        <v>2678</v>
      </c>
      <c r="P79" s="273">
        <v>34.4</v>
      </c>
      <c r="Q79" s="274">
        <v>31.9</v>
      </c>
      <c r="R79" s="275">
        <v>33.200000000000003</v>
      </c>
      <c r="S79" s="273">
        <v>1306</v>
      </c>
      <c r="T79" s="274">
        <v>1372</v>
      </c>
      <c r="U79" s="275">
        <v>2678</v>
      </c>
      <c r="V79" s="273">
        <v>47</v>
      </c>
      <c r="W79" s="274">
        <v>52</v>
      </c>
      <c r="X79" s="275">
        <v>49</v>
      </c>
      <c r="Y79" s="273">
        <v>32</v>
      </c>
      <c r="Z79" s="274">
        <v>29</v>
      </c>
      <c r="AA79" s="275">
        <v>61</v>
      </c>
      <c r="AB79" s="273">
        <v>50</v>
      </c>
      <c r="AC79" s="274">
        <v>59</v>
      </c>
      <c r="AD79" s="275">
        <v>54</v>
      </c>
      <c r="AE79" s="273">
        <v>32</v>
      </c>
      <c r="AF79" s="274">
        <v>29</v>
      </c>
      <c r="AG79" s="275">
        <v>61</v>
      </c>
      <c r="AH79" s="273">
        <v>34.700000000000003</v>
      </c>
      <c r="AI79" s="274">
        <v>34</v>
      </c>
      <c r="AJ79" s="275">
        <v>34.4</v>
      </c>
      <c r="AK79" s="273">
        <v>32</v>
      </c>
      <c r="AL79" s="274">
        <v>29</v>
      </c>
      <c r="AM79" s="275">
        <v>61</v>
      </c>
      <c r="AN79" s="273">
        <v>59</v>
      </c>
      <c r="AO79" s="274">
        <v>47</v>
      </c>
      <c r="AP79" s="275">
        <v>53</v>
      </c>
      <c r="AQ79" s="273">
        <v>17</v>
      </c>
      <c r="AR79" s="274">
        <v>15</v>
      </c>
      <c r="AS79" s="275">
        <v>32</v>
      </c>
      <c r="AT79" s="273">
        <v>65</v>
      </c>
      <c r="AU79" s="274">
        <v>47</v>
      </c>
      <c r="AV79" s="275">
        <v>56</v>
      </c>
      <c r="AW79" s="273">
        <v>17</v>
      </c>
      <c r="AX79" s="274">
        <v>15</v>
      </c>
      <c r="AY79" s="275">
        <v>32</v>
      </c>
      <c r="AZ79" s="273">
        <v>34.6</v>
      </c>
      <c r="BA79" s="274">
        <v>33.1</v>
      </c>
      <c r="BB79" s="275">
        <v>33.9</v>
      </c>
      <c r="BC79" s="273">
        <v>17</v>
      </c>
      <c r="BD79" s="274">
        <v>15</v>
      </c>
      <c r="BE79" s="275">
        <v>32</v>
      </c>
      <c r="BF79" s="273" t="s">
        <v>197</v>
      </c>
      <c r="BG79" s="274" t="s">
        <v>197</v>
      </c>
      <c r="BH79" s="275">
        <v>56</v>
      </c>
      <c r="BI79" s="273">
        <v>4</v>
      </c>
      <c r="BJ79" s="274">
        <v>5</v>
      </c>
      <c r="BK79" s="275">
        <v>9</v>
      </c>
      <c r="BL79" s="273" t="s">
        <v>197</v>
      </c>
      <c r="BM79" s="274" t="s">
        <v>197</v>
      </c>
      <c r="BN79" s="275">
        <v>56</v>
      </c>
      <c r="BO79" s="273">
        <v>4</v>
      </c>
      <c r="BP79" s="274">
        <v>5</v>
      </c>
      <c r="BQ79" s="275">
        <v>9</v>
      </c>
      <c r="BR79" s="273">
        <v>38</v>
      </c>
      <c r="BS79" s="274">
        <v>31.2</v>
      </c>
      <c r="BT79" s="275">
        <v>34.200000000000003</v>
      </c>
      <c r="BU79" s="273">
        <v>4</v>
      </c>
      <c r="BV79" s="274">
        <v>5</v>
      </c>
      <c r="BW79" s="275">
        <v>9</v>
      </c>
      <c r="BX79" s="273" t="s">
        <v>197</v>
      </c>
      <c r="BY79" s="274" t="s">
        <v>197</v>
      </c>
      <c r="BZ79" s="275" t="s">
        <v>197</v>
      </c>
      <c r="CA79" s="273">
        <v>4</v>
      </c>
      <c r="CB79" s="274">
        <v>3</v>
      </c>
      <c r="CC79" s="275">
        <v>7</v>
      </c>
      <c r="CD79" s="273" t="s">
        <v>197</v>
      </c>
      <c r="CE79" s="274" t="s">
        <v>197</v>
      </c>
      <c r="CF79" s="275" t="s">
        <v>197</v>
      </c>
      <c r="CG79" s="273">
        <v>4</v>
      </c>
      <c r="CH79" s="274">
        <v>3</v>
      </c>
      <c r="CI79" s="275">
        <v>7</v>
      </c>
      <c r="CJ79" s="273">
        <v>33</v>
      </c>
      <c r="CK79" s="274">
        <v>24</v>
      </c>
      <c r="CL79" s="275">
        <v>29.1</v>
      </c>
      <c r="CM79" s="273">
        <v>4</v>
      </c>
      <c r="CN79" s="274">
        <v>3</v>
      </c>
      <c r="CO79" s="275">
        <v>7</v>
      </c>
      <c r="CP79" s="273">
        <v>58</v>
      </c>
      <c r="CQ79" s="274">
        <v>41</v>
      </c>
      <c r="CR79" s="275">
        <v>49</v>
      </c>
      <c r="CS79" s="273">
        <v>1418</v>
      </c>
      <c r="CT79" s="274">
        <v>1492</v>
      </c>
      <c r="CU79" s="275">
        <v>2910</v>
      </c>
      <c r="CV79" s="273">
        <v>59</v>
      </c>
      <c r="CW79" s="274">
        <v>43</v>
      </c>
      <c r="CX79" s="275">
        <v>51</v>
      </c>
      <c r="CY79" s="273">
        <v>1418</v>
      </c>
      <c r="CZ79" s="274">
        <v>1492</v>
      </c>
      <c r="DA79" s="275">
        <v>2910</v>
      </c>
      <c r="DB79" s="273">
        <v>34.5</v>
      </c>
      <c r="DC79" s="274">
        <v>31.9</v>
      </c>
      <c r="DD79" s="275">
        <v>33.1</v>
      </c>
      <c r="DE79" s="273">
        <v>1418</v>
      </c>
      <c r="DF79" s="274">
        <v>1492</v>
      </c>
      <c r="DG79" s="275">
        <v>2910</v>
      </c>
    </row>
    <row r="80" spans="1:111" x14ac:dyDescent="0.35">
      <c r="A80" t="s">
        <v>37</v>
      </c>
      <c r="B80" t="s">
        <v>283</v>
      </c>
      <c r="C80" t="s">
        <v>260</v>
      </c>
      <c r="D80" s="273">
        <v>53</v>
      </c>
      <c r="E80" s="274">
        <v>35</v>
      </c>
      <c r="F80" s="275">
        <v>44</v>
      </c>
      <c r="G80" s="273">
        <v>1724</v>
      </c>
      <c r="H80" s="274">
        <v>1720</v>
      </c>
      <c r="I80" s="275">
        <v>3444</v>
      </c>
      <c r="J80" s="273">
        <v>57</v>
      </c>
      <c r="K80" s="274">
        <v>38</v>
      </c>
      <c r="L80" s="275">
        <v>48</v>
      </c>
      <c r="M80" s="273">
        <v>1724</v>
      </c>
      <c r="N80" s="274">
        <v>1720</v>
      </c>
      <c r="O80" s="275">
        <v>3444</v>
      </c>
      <c r="P80" s="273">
        <v>33.5</v>
      </c>
      <c r="Q80" s="274">
        <v>30.5</v>
      </c>
      <c r="R80" s="275">
        <v>32</v>
      </c>
      <c r="S80" s="273">
        <v>1724</v>
      </c>
      <c r="T80" s="274">
        <v>1720</v>
      </c>
      <c r="U80" s="275">
        <v>3444</v>
      </c>
      <c r="V80" s="273">
        <v>56</v>
      </c>
      <c r="W80" s="274">
        <v>27</v>
      </c>
      <c r="X80" s="275">
        <v>41</v>
      </c>
      <c r="Y80" s="273">
        <v>39</v>
      </c>
      <c r="Z80" s="274">
        <v>41</v>
      </c>
      <c r="AA80" s="275">
        <v>80</v>
      </c>
      <c r="AB80" s="273">
        <v>64</v>
      </c>
      <c r="AC80" s="274">
        <v>32</v>
      </c>
      <c r="AD80" s="275">
        <v>48</v>
      </c>
      <c r="AE80" s="273">
        <v>39</v>
      </c>
      <c r="AF80" s="274">
        <v>41</v>
      </c>
      <c r="AG80" s="275">
        <v>80</v>
      </c>
      <c r="AH80" s="273">
        <v>34.299999999999997</v>
      </c>
      <c r="AI80" s="274">
        <v>30.3</v>
      </c>
      <c r="AJ80" s="275">
        <v>32.299999999999997</v>
      </c>
      <c r="AK80" s="273">
        <v>39</v>
      </c>
      <c r="AL80" s="274">
        <v>41</v>
      </c>
      <c r="AM80" s="275">
        <v>80</v>
      </c>
      <c r="AN80" s="273">
        <v>57</v>
      </c>
      <c r="AO80" s="274">
        <v>24</v>
      </c>
      <c r="AP80" s="275">
        <v>38</v>
      </c>
      <c r="AQ80" s="273">
        <v>28</v>
      </c>
      <c r="AR80" s="274">
        <v>41</v>
      </c>
      <c r="AS80" s="275">
        <v>69</v>
      </c>
      <c r="AT80" s="273">
        <v>64</v>
      </c>
      <c r="AU80" s="274">
        <v>34</v>
      </c>
      <c r="AV80" s="275">
        <v>46</v>
      </c>
      <c r="AW80" s="273">
        <v>28</v>
      </c>
      <c r="AX80" s="274">
        <v>41</v>
      </c>
      <c r="AY80" s="275">
        <v>69</v>
      </c>
      <c r="AZ80" s="273">
        <v>32</v>
      </c>
      <c r="BA80" s="274">
        <v>28.8</v>
      </c>
      <c r="BB80" s="275">
        <v>30.1</v>
      </c>
      <c r="BC80" s="273">
        <v>28</v>
      </c>
      <c r="BD80" s="274">
        <v>41</v>
      </c>
      <c r="BE80" s="275">
        <v>69</v>
      </c>
      <c r="BF80" s="273" t="s">
        <v>197</v>
      </c>
      <c r="BG80" s="274" t="s">
        <v>197</v>
      </c>
      <c r="BH80" s="275">
        <v>47</v>
      </c>
      <c r="BI80" s="273">
        <v>11</v>
      </c>
      <c r="BJ80" s="274">
        <v>6</v>
      </c>
      <c r="BK80" s="275">
        <v>17</v>
      </c>
      <c r="BL80" s="273" t="s">
        <v>197</v>
      </c>
      <c r="BM80" s="274" t="s">
        <v>197</v>
      </c>
      <c r="BN80" s="275">
        <v>47</v>
      </c>
      <c r="BO80" s="273">
        <v>11</v>
      </c>
      <c r="BP80" s="274">
        <v>6</v>
      </c>
      <c r="BQ80" s="275">
        <v>17</v>
      </c>
      <c r="BR80" s="273">
        <v>30.3</v>
      </c>
      <c r="BS80" s="274">
        <v>32.200000000000003</v>
      </c>
      <c r="BT80" s="275">
        <v>30.9</v>
      </c>
      <c r="BU80" s="273">
        <v>11</v>
      </c>
      <c r="BV80" s="274">
        <v>6</v>
      </c>
      <c r="BW80" s="275">
        <v>17</v>
      </c>
      <c r="BX80" s="273" t="s">
        <v>197</v>
      </c>
      <c r="BY80" s="274" t="s">
        <v>197</v>
      </c>
      <c r="BZ80" s="275">
        <v>32</v>
      </c>
      <c r="CA80" s="273">
        <v>12</v>
      </c>
      <c r="CB80" s="274">
        <v>7</v>
      </c>
      <c r="CC80" s="275">
        <v>19</v>
      </c>
      <c r="CD80" s="273" t="s">
        <v>197</v>
      </c>
      <c r="CE80" s="274" t="s">
        <v>197</v>
      </c>
      <c r="CF80" s="275">
        <v>37</v>
      </c>
      <c r="CG80" s="273">
        <v>12</v>
      </c>
      <c r="CH80" s="274">
        <v>7</v>
      </c>
      <c r="CI80" s="275">
        <v>19</v>
      </c>
      <c r="CJ80" s="273">
        <v>31.3</v>
      </c>
      <c r="CK80" s="274">
        <v>30.3</v>
      </c>
      <c r="CL80" s="275">
        <v>30.9</v>
      </c>
      <c r="CM80" s="273">
        <v>12</v>
      </c>
      <c r="CN80" s="274">
        <v>7</v>
      </c>
      <c r="CO80" s="275">
        <v>19</v>
      </c>
      <c r="CP80" s="273">
        <v>53</v>
      </c>
      <c r="CQ80" s="274">
        <v>34</v>
      </c>
      <c r="CR80" s="275">
        <v>43</v>
      </c>
      <c r="CS80" s="273">
        <v>1874</v>
      </c>
      <c r="CT80" s="274">
        <v>1871</v>
      </c>
      <c r="CU80" s="275">
        <v>3745</v>
      </c>
      <c r="CV80" s="273">
        <v>57</v>
      </c>
      <c r="CW80" s="274">
        <v>38</v>
      </c>
      <c r="CX80" s="275">
        <v>47</v>
      </c>
      <c r="CY80" s="273">
        <v>1874</v>
      </c>
      <c r="CZ80" s="274">
        <v>1871</v>
      </c>
      <c r="DA80" s="275">
        <v>3745</v>
      </c>
      <c r="DB80" s="273">
        <v>33.4</v>
      </c>
      <c r="DC80" s="274">
        <v>30.4</v>
      </c>
      <c r="DD80" s="275">
        <v>31.9</v>
      </c>
      <c r="DE80" s="273">
        <v>1874</v>
      </c>
      <c r="DF80" s="274">
        <v>1871</v>
      </c>
      <c r="DG80" s="275">
        <v>3745</v>
      </c>
    </row>
    <row r="81" spans="1:111" x14ac:dyDescent="0.35">
      <c r="A81" t="s">
        <v>39</v>
      </c>
      <c r="B81" t="s">
        <v>284</v>
      </c>
      <c r="C81" t="s">
        <v>408</v>
      </c>
      <c r="D81" s="273">
        <v>56</v>
      </c>
      <c r="E81" s="274">
        <v>39</v>
      </c>
      <c r="F81" s="275">
        <v>47</v>
      </c>
      <c r="G81" s="273">
        <v>1248</v>
      </c>
      <c r="H81" s="274">
        <v>1338</v>
      </c>
      <c r="I81" s="275">
        <v>2586</v>
      </c>
      <c r="J81" s="273">
        <v>59</v>
      </c>
      <c r="K81" s="274">
        <v>42</v>
      </c>
      <c r="L81" s="275">
        <v>50</v>
      </c>
      <c r="M81" s="273">
        <v>1248</v>
      </c>
      <c r="N81" s="274">
        <v>1338</v>
      </c>
      <c r="O81" s="275">
        <v>2586</v>
      </c>
      <c r="P81" s="273">
        <v>32.799999999999997</v>
      </c>
      <c r="Q81" s="274">
        <v>30.5</v>
      </c>
      <c r="R81" s="275">
        <v>31.6</v>
      </c>
      <c r="S81" s="273">
        <v>1248</v>
      </c>
      <c r="T81" s="274">
        <v>1338</v>
      </c>
      <c r="U81" s="275">
        <v>2586</v>
      </c>
      <c r="V81" s="273">
        <v>40</v>
      </c>
      <c r="W81" s="274">
        <v>34</v>
      </c>
      <c r="X81" s="275">
        <v>37</v>
      </c>
      <c r="Y81" s="273">
        <v>35</v>
      </c>
      <c r="Z81" s="274">
        <v>32</v>
      </c>
      <c r="AA81" s="275">
        <v>67</v>
      </c>
      <c r="AB81" s="273">
        <v>43</v>
      </c>
      <c r="AC81" s="274">
        <v>41</v>
      </c>
      <c r="AD81" s="275">
        <v>42</v>
      </c>
      <c r="AE81" s="273">
        <v>35</v>
      </c>
      <c r="AF81" s="274">
        <v>32</v>
      </c>
      <c r="AG81" s="275">
        <v>67</v>
      </c>
      <c r="AH81" s="273">
        <v>29.8</v>
      </c>
      <c r="AI81" s="274">
        <v>29.4</v>
      </c>
      <c r="AJ81" s="275">
        <v>29.6</v>
      </c>
      <c r="AK81" s="273">
        <v>35</v>
      </c>
      <c r="AL81" s="274">
        <v>32</v>
      </c>
      <c r="AM81" s="275">
        <v>67</v>
      </c>
      <c r="AN81" s="273" t="s">
        <v>197</v>
      </c>
      <c r="AO81" s="274" t="s">
        <v>197</v>
      </c>
      <c r="AP81" s="275">
        <v>40</v>
      </c>
      <c r="AQ81" s="273">
        <v>8</v>
      </c>
      <c r="AR81" s="274">
        <v>7</v>
      </c>
      <c r="AS81" s="275">
        <v>15</v>
      </c>
      <c r="AT81" s="273" t="s">
        <v>197</v>
      </c>
      <c r="AU81" s="274" t="s">
        <v>197</v>
      </c>
      <c r="AV81" s="275">
        <v>60</v>
      </c>
      <c r="AW81" s="273">
        <v>8</v>
      </c>
      <c r="AX81" s="274">
        <v>7</v>
      </c>
      <c r="AY81" s="275">
        <v>15</v>
      </c>
      <c r="AZ81" s="273">
        <v>33.299999999999997</v>
      </c>
      <c r="BA81" s="274">
        <v>28.6</v>
      </c>
      <c r="BB81" s="275">
        <v>31.1</v>
      </c>
      <c r="BC81" s="273">
        <v>8</v>
      </c>
      <c r="BD81" s="274">
        <v>7</v>
      </c>
      <c r="BE81" s="275">
        <v>15</v>
      </c>
      <c r="BF81" s="273" t="s">
        <v>197</v>
      </c>
      <c r="BG81" s="274" t="s">
        <v>197</v>
      </c>
      <c r="BH81" s="275">
        <v>24</v>
      </c>
      <c r="BI81" s="273">
        <v>7</v>
      </c>
      <c r="BJ81" s="274">
        <v>10</v>
      </c>
      <c r="BK81" s="275">
        <v>17</v>
      </c>
      <c r="BL81" s="273" t="s">
        <v>197</v>
      </c>
      <c r="BM81" s="274" t="s">
        <v>197</v>
      </c>
      <c r="BN81" s="275">
        <v>29</v>
      </c>
      <c r="BO81" s="273">
        <v>7</v>
      </c>
      <c r="BP81" s="274">
        <v>10</v>
      </c>
      <c r="BQ81" s="275">
        <v>17</v>
      </c>
      <c r="BR81" s="273">
        <v>29.3</v>
      </c>
      <c r="BS81" s="274">
        <v>29</v>
      </c>
      <c r="BT81" s="275">
        <v>29.1</v>
      </c>
      <c r="BU81" s="273">
        <v>7</v>
      </c>
      <c r="BV81" s="274">
        <v>10</v>
      </c>
      <c r="BW81" s="275">
        <v>17</v>
      </c>
      <c r="BX81" s="273" t="s">
        <v>197</v>
      </c>
      <c r="BY81" s="274" t="s">
        <v>191</v>
      </c>
      <c r="BZ81" s="275" t="s">
        <v>197</v>
      </c>
      <c r="CA81" s="273" t="s">
        <v>197</v>
      </c>
      <c r="CB81" s="274">
        <v>0</v>
      </c>
      <c r="CC81" s="275" t="s">
        <v>197</v>
      </c>
      <c r="CD81" s="273" t="s">
        <v>197</v>
      </c>
      <c r="CE81" s="274" t="s">
        <v>191</v>
      </c>
      <c r="CF81" s="275" t="s">
        <v>197</v>
      </c>
      <c r="CG81" s="273" t="s">
        <v>197</v>
      </c>
      <c r="CH81" s="274">
        <v>0</v>
      </c>
      <c r="CI81" s="275" t="s">
        <v>197</v>
      </c>
      <c r="CJ81" s="273">
        <v>20</v>
      </c>
      <c r="CK81" s="274" t="s">
        <v>191</v>
      </c>
      <c r="CL81" s="275">
        <v>20</v>
      </c>
      <c r="CM81" s="273" t="s">
        <v>197</v>
      </c>
      <c r="CN81" s="274">
        <v>0</v>
      </c>
      <c r="CO81" s="275" t="s">
        <v>197</v>
      </c>
      <c r="CP81" s="273">
        <v>56</v>
      </c>
      <c r="CQ81" s="274">
        <v>38</v>
      </c>
      <c r="CR81" s="275">
        <v>47</v>
      </c>
      <c r="CS81" s="273">
        <v>1329</v>
      </c>
      <c r="CT81" s="274">
        <v>1422</v>
      </c>
      <c r="CU81" s="275">
        <v>2751</v>
      </c>
      <c r="CV81" s="273">
        <v>59</v>
      </c>
      <c r="CW81" s="274">
        <v>42</v>
      </c>
      <c r="CX81" s="275">
        <v>50</v>
      </c>
      <c r="CY81" s="273">
        <v>1329</v>
      </c>
      <c r="CZ81" s="274">
        <v>1422</v>
      </c>
      <c r="DA81" s="275">
        <v>2751</v>
      </c>
      <c r="DB81" s="273">
        <v>32.700000000000003</v>
      </c>
      <c r="DC81" s="274">
        <v>30.4</v>
      </c>
      <c r="DD81" s="275">
        <v>31.5</v>
      </c>
      <c r="DE81" s="273">
        <v>1329</v>
      </c>
      <c r="DF81" s="274">
        <v>1422</v>
      </c>
      <c r="DG81" s="275">
        <v>2751</v>
      </c>
    </row>
    <row r="82" spans="1:111" x14ac:dyDescent="0.35">
      <c r="A82" t="s">
        <v>42</v>
      </c>
      <c r="B82" t="s">
        <v>287</v>
      </c>
      <c r="C82" t="s">
        <v>408</v>
      </c>
      <c r="D82" s="273">
        <v>50</v>
      </c>
      <c r="E82" s="274">
        <v>32</v>
      </c>
      <c r="F82" s="275">
        <v>41</v>
      </c>
      <c r="G82" s="273">
        <v>1666</v>
      </c>
      <c r="H82" s="274">
        <v>1736</v>
      </c>
      <c r="I82" s="275">
        <v>3402</v>
      </c>
      <c r="J82" s="273">
        <v>53</v>
      </c>
      <c r="K82" s="274">
        <v>36</v>
      </c>
      <c r="L82" s="275">
        <v>44</v>
      </c>
      <c r="M82" s="273">
        <v>1666</v>
      </c>
      <c r="N82" s="274">
        <v>1736</v>
      </c>
      <c r="O82" s="275">
        <v>3402</v>
      </c>
      <c r="P82" s="273">
        <v>32.5</v>
      </c>
      <c r="Q82" s="274">
        <v>29.8</v>
      </c>
      <c r="R82" s="275">
        <v>31.1</v>
      </c>
      <c r="S82" s="273">
        <v>1666</v>
      </c>
      <c r="T82" s="274">
        <v>1736</v>
      </c>
      <c r="U82" s="275">
        <v>3402</v>
      </c>
      <c r="V82" s="273">
        <v>55</v>
      </c>
      <c r="W82" s="274">
        <v>19</v>
      </c>
      <c r="X82" s="275">
        <v>38</v>
      </c>
      <c r="Y82" s="273">
        <v>47</v>
      </c>
      <c r="Z82" s="274">
        <v>43</v>
      </c>
      <c r="AA82" s="275">
        <v>90</v>
      </c>
      <c r="AB82" s="273">
        <v>60</v>
      </c>
      <c r="AC82" s="274">
        <v>19</v>
      </c>
      <c r="AD82" s="275">
        <v>40</v>
      </c>
      <c r="AE82" s="273">
        <v>47</v>
      </c>
      <c r="AF82" s="274">
        <v>43</v>
      </c>
      <c r="AG82" s="275">
        <v>90</v>
      </c>
      <c r="AH82" s="273">
        <v>33.799999999999997</v>
      </c>
      <c r="AI82" s="274">
        <v>27.2</v>
      </c>
      <c r="AJ82" s="275">
        <v>30.6</v>
      </c>
      <c r="AK82" s="273">
        <v>47</v>
      </c>
      <c r="AL82" s="274">
        <v>43</v>
      </c>
      <c r="AM82" s="275">
        <v>90</v>
      </c>
      <c r="AN82" s="273">
        <v>35</v>
      </c>
      <c r="AO82" s="274">
        <v>38</v>
      </c>
      <c r="AP82" s="275">
        <v>37</v>
      </c>
      <c r="AQ82" s="273">
        <v>51</v>
      </c>
      <c r="AR82" s="274">
        <v>53</v>
      </c>
      <c r="AS82" s="275">
        <v>104</v>
      </c>
      <c r="AT82" s="273">
        <v>37</v>
      </c>
      <c r="AU82" s="274">
        <v>38</v>
      </c>
      <c r="AV82" s="275">
        <v>38</v>
      </c>
      <c r="AW82" s="273">
        <v>51</v>
      </c>
      <c r="AX82" s="274">
        <v>53</v>
      </c>
      <c r="AY82" s="275">
        <v>104</v>
      </c>
      <c r="AZ82" s="273">
        <v>30.4</v>
      </c>
      <c r="BA82" s="274">
        <v>29.8</v>
      </c>
      <c r="BB82" s="275">
        <v>30.1</v>
      </c>
      <c r="BC82" s="273">
        <v>51</v>
      </c>
      <c r="BD82" s="274">
        <v>53</v>
      </c>
      <c r="BE82" s="275">
        <v>104</v>
      </c>
      <c r="BF82" s="273">
        <v>50</v>
      </c>
      <c r="BG82" s="274">
        <v>33</v>
      </c>
      <c r="BH82" s="275">
        <v>42</v>
      </c>
      <c r="BI82" s="273">
        <v>24</v>
      </c>
      <c r="BJ82" s="274">
        <v>21</v>
      </c>
      <c r="BK82" s="275">
        <v>45</v>
      </c>
      <c r="BL82" s="273">
        <v>54</v>
      </c>
      <c r="BM82" s="274">
        <v>38</v>
      </c>
      <c r="BN82" s="275">
        <v>47</v>
      </c>
      <c r="BO82" s="273">
        <v>24</v>
      </c>
      <c r="BP82" s="274">
        <v>21</v>
      </c>
      <c r="BQ82" s="275">
        <v>45</v>
      </c>
      <c r="BR82" s="273">
        <v>34.5</v>
      </c>
      <c r="BS82" s="274">
        <v>30</v>
      </c>
      <c r="BT82" s="275">
        <v>32.4</v>
      </c>
      <c r="BU82" s="273">
        <v>24</v>
      </c>
      <c r="BV82" s="274">
        <v>21</v>
      </c>
      <c r="BW82" s="275">
        <v>45</v>
      </c>
      <c r="BX82" s="273" t="s">
        <v>197</v>
      </c>
      <c r="BY82" s="274" t="s">
        <v>197</v>
      </c>
      <c r="BZ82" s="275">
        <v>28</v>
      </c>
      <c r="CA82" s="273">
        <v>9</v>
      </c>
      <c r="CB82" s="274">
        <v>9</v>
      </c>
      <c r="CC82" s="275">
        <v>18</v>
      </c>
      <c r="CD82" s="273" t="s">
        <v>197</v>
      </c>
      <c r="CE82" s="274" t="s">
        <v>197</v>
      </c>
      <c r="CF82" s="275">
        <v>28</v>
      </c>
      <c r="CG82" s="273">
        <v>9</v>
      </c>
      <c r="CH82" s="274">
        <v>9</v>
      </c>
      <c r="CI82" s="275">
        <v>18</v>
      </c>
      <c r="CJ82" s="273">
        <v>35</v>
      </c>
      <c r="CK82" s="274">
        <v>24.4</v>
      </c>
      <c r="CL82" s="275">
        <v>29.7</v>
      </c>
      <c r="CM82" s="273">
        <v>9</v>
      </c>
      <c r="CN82" s="274">
        <v>9</v>
      </c>
      <c r="CO82" s="275">
        <v>18</v>
      </c>
      <c r="CP82" s="273">
        <v>49</v>
      </c>
      <c r="CQ82" s="274">
        <v>32</v>
      </c>
      <c r="CR82" s="275">
        <v>40</v>
      </c>
      <c r="CS82" s="273">
        <v>1842</v>
      </c>
      <c r="CT82" s="274">
        <v>1908</v>
      </c>
      <c r="CU82" s="275">
        <v>3750</v>
      </c>
      <c r="CV82" s="273">
        <v>52</v>
      </c>
      <c r="CW82" s="274">
        <v>35</v>
      </c>
      <c r="CX82" s="275">
        <v>43</v>
      </c>
      <c r="CY82" s="273">
        <v>1842</v>
      </c>
      <c r="CZ82" s="274">
        <v>1908</v>
      </c>
      <c r="DA82" s="275">
        <v>3750</v>
      </c>
      <c r="DB82" s="273">
        <v>32.4</v>
      </c>
      <c r="DC82" s="274">
        <v>29.6</v>
      </c>
      <c r="DD82" s="275">
        <v>30.9</v>
      </c>
      <c r="DE82" s="273">
        <v>1842</v>
      </c>
      <c r="DF82" s="274">
        <v>1908</v>
      </c>
      <c r="DG82" s="275">
        <v>3750</v>
      </c>
    </row>
    <row r="83" spans="1:111" x14ac:dyDescent="0.35">
      <c r="A83" t="s">
        <v>50</v>
      </c>
      <c r="B83" t="s">
        <v>295</v>
      </c>
      <c r="C83" t="s">
        <v>408</v>
      </c>
      <c r="D83" s="273">
        <v>65</v>
      </c>
      <c r="E83" s="274">
        <v>46</v>
      </c>
      <c r="F83" s="275">
        <v>55</v>
      </c>
      <c r="G83" s="273">
        <v>1369</v>
      </c>
      <c r="H83" s="274">
        <v>1442</v>
      </c>
      <c r="I83" s="275">
        <v>2811</v>
      </c>
      <c r="J83" s="273">
        <v>67</v>
      </c>
      <c r="K83" s="274">
        <v>48</v>
      </c>
      <c r="L83" s="275">
        <v>57</v>
      </c>
      <c r="M83" s="273">
        <v>1369</v>
      </c>
      <c r="N83" s="274">
        <v>1442</v>
      </c>
      <c r="O83" s="275">
        <v>2811</v>
      </c>
      <c r="P83" s="273">
        <v>34.799999999999997</v>
      </c>
      <c r="Q83" s="274">
        <v>32.200000000000003</v>
      </c>
      <c r="R83" s="275">
        <v>33.5</v>
      </c>
      <c r="S83" s="273">
        <v>1369</v>
      </c>
      <c r="T83" s="274">
        <v>1442</v>
      </c>
      <c r="U83" s="275">
        <v>2811</v>
      </c>
      <c r="V83" s="273">
        <v>61</v>
      </c>
      <c r="W83" s="274">
        <v>32</v>
      </c>
      <c r="X83" s="275">
        <v>47</v>
      </c>
      <c r="Y83" s="273">
        <v>46</v>
      </c>
      <c r="Z83" s="274">
        <v>44</v>
      </c>
      <c r="AA83" s="275">
        <v>90</v>
      </c>
      <c r="AB83" s="273">
        <v>61</v>
      </c>
      <c r="AC83" s="274">
        <v>34</v>
      </c>
      <c r="AD83" s="275">
        <v>48</v>
      </c>
      <c r="AE83" s="273">
        <v>46</v>
      </c>
      <c r="AF83" s="274">
        <v>44</v>
      </c>
      <c r="AG83" s="275">
        <v>90</v>
      </c>
      <c r="AH83" s="273">
        <v>33.6</v>
      </c>
      <c r="AI83" s="274">
        <v>30.4</v>
      </c>
      <c r="AJ83" s="275">
        <v>32.1</v>
      </c>
      <c r="AK83" s="273">
        <v>46</v>
      </c>
      <c r="AL83" s="274">
        <v>44</v>
      </c>
      <c r="AM83" s="275">
        <v>90</v>
      </c>
      <c r="AN83" s="273">
        <v>46</v>
      </c>
      <c r="AO83" s="274">
        <v>33</v>
      </c>
      <c r="AP83" s="275">
        <v>39</v>
      </c>
      <c r="AQ83" s="273">
        <v>117</v>
      </c>
      <c r="AR83" s="274">
        <v>142</v>
      </c>
      <c r="AS83" s="275">
        <v>259</v>
      </c>
      <c r="AT83" s="273">
        <v>50</v>
      </c>
      <c r="AU83" s="274">
        <v>41</v>
      </c>
      <c r="AV83" s="275">
        <v>45</v>
      </c>
      <c r="AW83" s="273">
        <v>117</v>
      </c>
      <c r="AX83" s="274">
        <v>142</v>
      </c>
      <c r="AY83" s="275">
        <v>259</v>
      </c>
      <c r="AZ83" s="273">
        <v>31.1</v>
      </c>
      <c r="BA83" s="274">
        <v>29.2</v>
      </c>
      <c r="BB83" s="275">
        <v>30.1</v>
      </c>
      <c r="BC83" s="273">
        <v>117</v>
      </c>
      <c r="BD83" s="274">
        <v>142</v>
      </c>
      <c r="BE83" s="275">
        <v>259</v>
      </c>
      <c r="BF83" s="273">
        <v>52</v>
      </c>
      <c r="BG83" s="274">
        <v>38</v>
      </c>
      <c r="BH83" s="275">
        <v>44</v>
      </c>
      <c r="BI83" s="273">
        <v>21</v>
      </c>
      <c r="BJ83" s="274">
        <v>24</v>
      </c>
      <c r="BK83" s="275">
        <v>45</v>
      </c>
      <c r="BL83" s="273">
        <v>52</v>
      </c>
      <c r="BM83" s="274">
        <v>38</v>
      </c>
      <c r="BN83" s="275">
        <v>44</v>
      </c>
      <c r="BO83" s="273">
        <v>21</v>
      </c>
      <c r="BP83" s="274">
        <v>24</v>
      </c>
      <c r="BQ83" s="275">
        <v>45</v>
      </c>
      <c r="BR83" s="273">
        <v>32</v>
      </c>
      <c r="BS83" s="274">
        <v>29.7</v>
      </c>
      <c r="BT83" s="275">
        <v>30.8</v>
      </c>
      <c r="BU83" s="273">
        <v>21</v>
      </c>
      <c r="BV83" s="274">
        <v>24</v>
      </c>
      <c r="BW83" s="275">
        <v>45</v>
      </c>
      <c r="BX83" s="273" t="s">
        <v>197</v>
      </c>
      <c r="BY83" s="274" t="s">
        <v>197</v>
      </c>
      <c r="BZ83" s="275">
        <v>36</v>
      </c>
      <c r="CA83" s="273">
        <v>5</v>
      </c>
      <c r="CB83" s="274">
        <v>9</v>
      </c>
      <c r="CC83" s="275">
        <v>14</v>
      </c>
      <c r="CD83" s="273" t="s">
        <v>197</v>
      </c>
      <c r="CE83" s="274" t="s">
        <v>197</v>
      </c>
      <c r="CF83" s="275">
        <v>36</v>
      </c>
      <c r="CG83" s="273">
        <v>5</v>
      </c>
      <c r="CH83" s="274">
        <v>9</v>
      </c>
      <c r="CI83" s="275">
        <v>14</v>
      </c>
      <c r="CJ83" s="273">
        <v>36.799999999999997</v>
      </c>
      <c r="CK83" s="274">
        <v>27.6</v>
      </c>
      <c r="CL83" s="275">
        <v>30.9</v>
      </c>
      <c r="CM83" s="273">
        <v>5</v>
      </c>
      <c r="CN83" s="274">
        <v>9</v>
      </c>
      <c r="CO83" s="275">
        <v>14</v>
      </c>
      <c r="CP83" s="273">
        <v>63</v>
      </c>
      <c r="CQ83" s="274">
        <v>44</v>
      </c>
      <c r="CR83" s="275">
        <v>53</v>
      </c>
      <c r="CS83" s="273">
        <v>1599</v>
      </c>
      <c r="CT83" s="274">
        <v>1709</v>
      </c>
      <c r="CU83" s="275">
        <v>3308</v>
      </c>
      <c r="CV83" s="273">
        <v>65</v>
      </c>
      <c r="CW83" s="274">
        <v>47</v>
      </c>
      <c r="CX83" s="275">
        <v>56</v>
      </c>
      <c r="CY83" s="273">
        <v>1599</v>
      </c>
      <c r="CZ83" s="274">
        <v>1709</v>
      </c>
      <c r="DA83" s="275">
        <v>3308</v>
      </c>
      <c r="DB83" s="273">
        <v>34.4</v>
      </c>
      <c r="DC83" s="274">
        <v>31.8</v>
      </c>
      <c r="DD83" s="275">
        <v>33</v>
      </c>
      <c r="DE83" s="273">
        <v>1599</v>
      </c>
      <c r="DF83" s="274">
        <v>1709</v>
      </c>
      <c r="DG83" s="275">
        <v>3308</v>
      </c>
    </row>
    <row r="84" spans="1:111" x14ac:dyDescent="0.35">
      <c r="A84" t="s">
        <v>51</v>
      </c>
      <c r="B84" t="s">
        <v>296</v>
      </c>
      <c r="C84" t="s">
        <v>408</v>
      </c>
      <c r="D84" s="273">
        <v>59</v>
      </c>
      <c r="E84" s="274">
        <v>42</v>
      </c>
      <c r="F84" s="275">
        <v>51</v>
      </c>
      <c r="G84" s="273">
        <v>2026</v>
      </c>
      <c r="H84" s="274">
        <v>2198</v>
      </c>
      <c r="I84" s="275">
        <v>4224</v>
      </c>
      <c r="J84" s="273">
        <v>62</v>
      </c>
      <c r="K84" s="274">
        <v>46</v>
      </c>
      <c r="L84" s="275">
        <v>54</v>
      </c>
      <c r="M84" s="273">
        <v>2026</v>
      </c>
      <c r="N84" s="274">
        <v>2198</v>
      </c>
      <c r="O84" s="275">
        <v>4224</v>
      </c>
      <c r="P84" s="273">
        <v>34.1</v>
      </c>
      <c r="Q84" s="274">
        <v>31.3</v>
      </c>
      <c r="R84" s="275">
        <v>32.700000000000003</v>
      </c>
      <c r="S84" s="273">
        <v>2026</v>
      </c>
      <c r="T84" s="274">
        <v>2198</v>
      </c>
      <c r="U84" s="275">
        <v>4224</v>
      </c>
      <c r="V84" s="273">
        <v>58</v>
      </c>
      <c r="W84" s="274">
        <v>36</v>
      </c>
      <c r="X84" s="275">
        <v>48</v>
      </c>
      <c r="Y84" s="273">
        <v>234</v>
      </c>
      <c r="Z84" s="274">
        <v>218</v>
      </c>
      <c r="AA84" s="275">
        <v>452</v>
      </c>
      <c r="AB84" s="273">
        <v>62</v>
      </c>
      <c r="AC84" s="274">
        <v>39</v>
      </c>
      <c r="AD84" s="275">
        <v>51</v>
      </c>
      <c r="AE84" s="273">
        <v>234</v>
      </c>
      <c r="AF84" s="274">
        <v>218</v>
      </c>
      <c r="AG84" s="275">
        <v>452</v>
      </c>
      <c r="AH84" s="273">
        <v>33.799999999999997</v>
      </c>
      <c r="AI84" s="274">
        <v>30.2</v>
      </c>
      <c r="AJ84" s="275">
        <v>32.1</v>
      </c>
      <c r="AK84" s="273">
        <v>234</v>
      </c>
      <c r="AL84" s="274">
        <v>218</v>
      </c>
      <c r="AM84" s="275">
        <v>452</v>
      </c>
      <c r="AN84" s="273">
        <v>46</v>
      </c>
      <c r="AO84" s="274">
        <v>35</v>
      </c>
      <c r="AP84" s="275">
        <v>40</v>
      </c>
      <c r="AQ84" s="273">
        <v>364</v>
      </c>
      <c r="AR84" s="274">
        <v>396</v>
      </c>
      <c r="AS84" s="275">
        <v>760</v>
      </c>
      <c r="AT84" s="273">
        <v>51</v>
      </c>
      <c r="AU84" s="274">
        <v>40</v>
      </c>
      <c r="AV84" s="275">
        <v>45</v>
      </c>
      <c r="AW84" s="273">
        <v>364</v>
      </c>
      <c r="AX84" s="274">
        <v>396</v>
      </c>
      <c r="AY84" s="275">
        <v>760</v>
      </c>
      <c r="AZ84" s="273">
        <v>32</v>
      </c>
      <c r="BA84" s="274">
        <v>29.7</v>
      </c>
      <c r="BB84" s="275">
        <v>30.8</v>
      </c>
      <c r="BC84" s="273">
        <v>364</v>
      </c>
      <c r="BD84" s="274">
        <v>396</v>
      </c>
      <c r="BE84" s="275">
        <v>760</v>
      </c>
      <c r="BF84" s="273">
        <v>48</v>
      </c>
      <c r="BG84" s="274">
        <v>38</v>
      </c>
      <c r="BH84" s="275">
        <v>42</v>
      </c>
      <c r="BI84" s="273">
        <v>143</v>
      </c>
      <c r="BJ84" s="274">
        <v>154</v>
      </c>
      <c r="BK84" s="275">
        <v>297</v>
      </c>
      <c r="BL84" s="273">
        <v>51</v>
      </c>
      <c r="BM84" s="274">
        <v>44</v>
      </c>
      <c r="BN84" s="275">
        <v>47</v>
      </c>
      <c r="BO84" s="273">
        <v>143</v>
      </c>
      <c r="BP84" s="274">
        <v>154</v>
      </c>
      <c r="BQ84" s="275">
        <v>297</v>
      </c>
      <c r="BR84" s="273">
        <v>31.2</v>
      </c>
      <c r="BS84" s="274">
        <v>30.2</v>
      </c>
      <c r="BT84" s="275">
        <v>30.7</v>
      </c>
      <c r="BU84" s="273">
        <v>143</v>
      </c>
      <c r="BV84" s="274">
        <v>154</v>
      </c>
      <c r="BW84" s="275">
        <v>297</v>
      </c>
      <c r="BX84" s="273">
        <v>53</v>
      </c>
      <c r="BY84" s="274">
        <v>44</v>
      </c>
      <c r="BZ84" s="275">
        <v>49</v>
      </c>
      <c r="CA84" s="273">
        <v>19</v>
      </c>
      <c r="CB84" s="274">
        <v>18</v>
      </c>
      <c r="CC84" s="275">
        <v>37</v>
      </c>
      <c r="CD84" s="273">
        <v>58</v>
      </c>
      <c r="CE84" s="274">
        <v>56</v>
      </c>
      <c r="CF84" s="275">
        <v>57</v>
      </c>
      <c r="CG84" s="273">
        <v>19</v>
      </c>
      <c r="CH84" s="274">
        <v>18</v>
      </c>
      <c r="CI84" s="275">
        <v>37</v>
      </c>
      <c r="CJ84" s="273">
        <v>32</v>
      </c>
      <c r="CK84" s="274">
        <v>33.1</v>
      </c>
      <c r="CL84" s="275">
        <v>32.5</v>
      </c>
      <c r="CM84" s="273">
        <v>19</v>
      </c>
      <c r="CN84" s="274">
        <v>18</v>
      </c>
      <c r="CO84" s="275">
        <v>37</v>
      </c>
      <c r="CP84" s="273">
        <v>56</v>
      </c>
      <c r="CQ84" s="274">
        <v>40</v>
      </c>
      <c r="CR84" s="275">
        <v>48</v>
      </c>
      <c r="CS84" s="273">
        <v>3026</v>
      </c>
      <c r="CT84" s="274">
        <v>3239</v>
      </c>
      <c r="CU84" s="275">
        <v>6265</v>
      </c>
      <c r="CV84" s="273">
        <v>59</v>
      </c>
      <c r="CW84" s="274">
        <v>44</v>
      </c>
      <c r="CX84" s="275">
        <v>51</v>
      </c>
      <c r="CY84" s="273">
        <v>3026</v>
      </c>
      <c r="CZ84" s="274">
        <v>3239</v>
      </c>
      <c r="DA84" s="275">
        <v>6265</v>
      </c>
      <c r="DB84" s="273">
        <v>33.5</v>
      </c>
      <c r="DC84" s="274">
        <v>30.8</v>
      </c>
      <c r="DD84" s="275">
        <v>32.1</v>
      </c>
      <c r="DE84" s="273">
        <v>3026</v>
      </c>
      <c r="DF84" s="274">
        <v>3239</v>
      </c>
      <c r="DG84" s="275">
        <v>6265</v>
      </c>
    </row>
    <row r="85" spans="1:111" x14ac:dyDescent="0.35">
      <c r="A85" t="s">
        <v>1087</v>
      </c>
      <c r="B85" t="s">
        <v>250</v>
      </c>
      <c r="C85" t="s">
        <v>247</v>
      </c>
      <c r="D85" s="273">
        <v>41</v>
      </c>
      <c r="E85" s="274">
        <v>25</v>
      </c>
      <c r="F85" s="275">
        <v>33</v>
      </c>
      <c r="G85" s="273">
        <v>927</v>
      </c>
      <c r="H85" s="274">
        <v>971</v>
      </c>
      <c r="I85" s="275">
        <v>1898</v>
      </c>
      <c r="J85" s="273">
        <v>43</v>
      </c>
      <c r="K85" s="274">
        <v>28</v>
      </c>
      <c r="L85" s="275">
        <v>36</v>
      </c>
      <c r="M85" s="273">
        <v>927</v>
      </c>
      <c r="N85" s="274">
        <v>971</v>
      </c>
      <c r="O85" s="275">
        <v>1898</v>
      </c>
      <c r="P85" s="273">
        <v>32.799999999999997</v>
      </c>
      <c r="Q85" s="274">
        <v>29.6</v>
      </c>
      <c r="R85" s="275">
        <v>31.2</v>
      </c>
      <c r="S85" s="273">
        <v>927</v>
      </c>
      <c r="T85" s="274">
        <v>971</v>
      </c>
      <c r="U85" s="275">
        <v>1898</v>
      </c>
      <c r="V85" s="273">
        <v>23</v>
      </c>
      <c r="W85" s="274">
        <v>17</v>
      </c>
      <c r="X85" s="275">
        <v>19</v>
      </c>
      <c r="Y85" s="273">
        <v>13</v>
      </c>
      <c r="Z85" s="274">
        <v>24</v>
      </c>
      <c r="AA85" s="275">
        <v>37</v>
      </c>
      <c r="AB85" s="273">
        <v>23</v>
      </c>
      <c r="AC85" s="274">
        <v>17</v>
      </c>
      <c r="AD85" s="275">
        <v>19</v>
      </c>
      <c r="AE85" s="273">
        <v>13</v>
      </c>
      <c r="AF85" s="274">
        <v>24</v>
      </c>
      <c r="AG85" s="275">
        <v>37</v>
      </c>
      <c r="AH85" s="273">
        <v>30.9</v>
      </c>
      <c r="AI85" s="274">
        <v>29.8</v>
      </c>
      <c r="AJ85" s="275">
        <v>30.2</v>
      </c>
      <c r="AK85" s="273">
        <v>13</v>
      </c>
      <c r="AL85" s="274">
        <v>24</v>
      </c>
      <c r="AM85" s="275">
        <v>37</v>
      </c>
      <c r="AN85" s="273" t="s">
        <v>197</v>
      </c>
      <c r="AO85" s="274" t="s">
        <v>197</v>
      </c>
      <c r="AP85" s="275">
        <v>20</v>
      </c>
      <c r="AQ85" s="273">
        <v>19</v>
      </c>
      <c r="AR85" s="274">
        <v>16</v>
      </c>
      <c r="AS85" s="275">
        <v>35</v>
      </c>
      <c r="AT85" s="273" t="s">
        <v>197</v>
      </c>
      <c r="AU85" s="274" t="s">
        <v>197</v>
      </c>
      <c r="AV85" s="275">
        <v>23</v>
      </c>
      <c r="AW85" s="273">
        <v>19</v>
      </c>
      <c r="AX85" s="274">
        <v>16</v>
      </c>
      <c r="AY85" s="275">
        <v>35</v>
      </c>
      <c r="AZ85" s="273">
        <v>30.9</v>
      </c>
      <c r="BA85" s="274">
        <v>25.3</v>
      </c>
      <c r="BB85" s="275">
        <v>28.3</v>
      </c>
      <c r="BC85" s="273">
        <v>19</v>
      </c>
      <c r="BD85" s="274">
        <v>16</v>
      </c>
      <c r="BE85" s="275">
        <v>35</v>
      </c>
      <c r="BF85" s="273">
        <v>33</v>
      </c>
      <c r="BG85" s="274">
        <v>38</v>
      </c>
      <c r="BH85" s="275">
        <v>36</v>
      </c>
      <c r="BI85" s="273">
        <v>9</v>
      </c>
      <c r="BJ85" s="274">
        <v>13</v>
      </c>
      <c r="BK85" s="275">
        <v>22</v>
      </c>
      <c r="BL85" s="273">
        <v>33</v>
      </c>
      <c r="BM85" s="274">
        <v>38</v>
      </c>
      <c r="BN85" s="275">
        <v>36</v>
      </c>
      <c r="BO85" s="273">
        <v>9</v>
      </c>
      <c r="BP85" s="274">
        <v>13</v>
      </c>
      <c r="BQ85" s="275">
        <v>22</v>
      </c>
      <c r="BR85" s="273">
        <v>30.3</v>
      </c>
      <c r="BS85" s="274">
        <v>29.5</v>
      </c>
      <c r="BT85" s="275">
        <v>29.9</v>
      </c>
      <c r="BU85" s="273">
        <v>9</v>
      </c>
      <c r="BV85" s="274">
        <v>13</v>
      </c>
      <c r="BW85" s="275">
        <v>22</v>
      </c>
      <c r="BX85" s="273" t="s">
        <v>197</v>
      </c>
      <c r="BY85" s="274" t="s">
        <v>197</v>
      </c>
      <c r="BZ85" s="275" t="s">
        <v>197</v>
      </c>
      <c r="CA85" s="273">
        <v>4</v>
      </c>
      <c r="CB85" s="274">
        <v>6</v>
      </c>
      <c r="CC85" s="275">
        <v>10</v>
      </c>
      <c r="CD85" s="273" t="s">
        <v>197</v>
      </c>
      <c r="CE85" s="274" t="s">
        <v>197</v>
      </c>
      <c r="CF85" s="275" t="s">
        <v>197</v>
      </c>
      <c r="CG85" s="273">
        <v>4</v>
      </c>
      <c r="CH85" s="274">
        <v>6</v>
      </c>
      <c r="CI85" s="275">
        <v>10</v>
      </c>
      <c r="CJ85" s="273">
        <v>33.799999999999997</v>
      </c>
      <c r="CK85" s="274">
        <v>24.2</v>
      </c>
      <c r="CL85" s="275">
        <v>28</v>
      </c>
      <c r="CM85" s="273">
        <v>4</v>
      </c>
      <c r="CN85" s="274">
        <v>6</v>
      </c>
      <c r="CO85" s="275">
        <v>10</v>
      </c>
      <c r="CP85" s="273">
        <v>39</v>
      </c>
      <c r="CQ85" s="274">
        <v>24</v>
      </c>
      <c r="CR85" s="275">
        <v>31</v>
      </c>
      <c r="CS85" s="273">
        <v>1032</v>
      </c>
      <c r="CT85" s="274">
        <v>1094</v>
      </c>
      <c r="CU85" s="275">
        <v>2126</v>
      </c>
      <c r="CV85" s="273">
        <v>41</v>
      </c>
      <c r="CW85" s="274">
        <v>28</v>
      </c>
      <c r="CX85" s="275">
        <v>34</v>
      </c>
      <c r="CY85" s="273">
        <v>1032</v>
      </c>
      <c r="CZ85" s="274">
        <v>1094</v>
      </c>
      <c r="DA85" s="275">
        <v>2126</v>
      </c>
      <c r="DB85" s="273">
        <v>32.6</v>
      </c>
      <c r="DC85" s="274">
        <v>29.4</v>
      </c>
      <c r="DD85" s="275">
        <v>31</v>
      </c>
      <c r="DE85" s="273">
        <v>1032</v>
      </c>
      <c r="DF85" s="274">
        <v>1094</v>
      </c>
      <c r="DG85" s="275">
        <v>2126</v>
      </c>
    </row>
    <row r="86" spans="1:111" x14ac:dyDescent="0.35">
      <c r="A86" t="s">
        <v>8</v>
      </c>
      <c r="B86" t="s">
        <v>253</v>
      </c>
      <c r="C86" t="s">
        <v>247</v>
      </c>
      <c r="D86" s="273">
        <v>53</v>
      </c>
      <c r="E86" s="274">
        <v>34</v>
      </c>
      <c r="F86" s="275">
        <v>44</v>
      </c>
      <c r="G86" s="273">
        <v>1003</v>
      </c>
      <c r="H86" s="274">
        <v>1064</v>
      </c>
      <c r="I86" s="275">
        <v>2067</v>
      </c>
      <c r="J86" s="273">
        <v>56</v>
      </c>
      <c r="K86" s="274">
        <v>37</v>
      </c>
      <c r="L86" s="275">
        <v>46</v>
      </c>
      <c r="M86" s="273">
        <v>1003</v>
      </c>
      <c r="N86" s="274">
        <v>1064</v>
      </c>
      <c r="O86" s="275">
        <v>2067</v>
      </c>
      <c r="P86" s="273">
        <v>34.200000000000003</v>
      </c>
      <c r="Q86" s="274">
        <v>31.4</v>
      </c>
      <c r="R86" s="275">
        <v>32.799999999999997</v>
      </c>
      <c r="S86" s="273">
        <v>1003</v>
      </c>
      <c r="T86" s="274">
        <v>1064</v>
      </c>
      <c r="U86" s="275">
        <v>2067</v>
      </c>
      <c r="V86" s="273">
        <v>67</v>
      </c>
      <c r="W86" s="274">
        <v>37</v>
      </c>
      <c r="X86" s="275">
        <v>49</v>
      </c>
      <c r="Y86" s="273">
        <v>46</v>
      </c>
      <c r="Z86" s="274">
        <v>68</v>
      </c>
      <c r="AA86" s="275">
        <v>114</v>
      </c>
      <c r="AB86" s="273">
        <v>70</v>
      </c>
      <c r="AC86" s="274">
        <v>41</v>
      </c>
      <c r="AD86" s="275">
        <v>53</v>
      </c>
      <c r="AE86" s="273">
        <v>46</v>
      </c>
      <c r="AF86" s="274">
        <v>68</v>
      </c>
      <c r="AG86" s="275">
        <v>114</v>
      </c>
      <c r="AH86" s="273">
        <v>36.9</v>
      </c>
      <c r="AI86" s="274">
        <v>32</v>
      </c>
      <c r="AJ86" s="275">
        <v>33.9</v>
      </c>
      <c r="AK86" s="273">
        <v>46</v>
      </c>
      <c r="AL86" s="274">
        <v>68</v>
      </c>
      <c r="AM86" s="275">
        <v>114</v>
      </c>
      <c r="AN86" s="273">
        <v>41</v>
      </c>
      <c r="AO86" s="274">
        <v>23</v>
      </c>
      <c r="AP86" s="275">
        <v>31</v>
      </c>
      <c r="AQ86" s="273">
        <v>187</v>
      </c>
      <c r="AR86" s="274">
        <v>220</v>
      </c>
      <c r="AS86" s="275">
        <v>407</v>
      </c>
      <c r="AT86" s="273">
        <v>44</v>
      </c>
      <c r="AU86" s="274">
        <v>28</v>
      </c>
      <c r="AV86" s="275">
        <v>35</v>
      </c>
      <c r="AW86" s="273">
        <v>187</v>
      </c>
      <c r="AX86" s="274">
        <v>220</v>
      </c>
      <c r="AY86" s="275">
        <v>407</v>
      </c>
      <c r="AZ86" s="273">
        <v>32.4</v>
      </c>
      <c r="BA86" s="274">
        <v>29</v>
      </c>
      <c r="BB86" s="275">
        <v>30.5</v>
      </c>
      <c r="BC86" s="273">
        <v>187</v>
      </c>
      <c r="BD86" s="274">
        <v>220</v>
      </c>
      <c r="BE86" s="275">
        <v>407</v>
      </c>
      <c r="BF86" s="273">
        <v>34</v>
      </c>
      <c r="BG86" s="274">
        <v>23</v>
      </c>
      <c r="BH86" s="275">
        <v>29</v>
      </c>
      <c r="BI86" s="273">
        <v>76</v>
      </c>
      <c r="BJ86" s="274">
        <v>69</v>
      </c>
      <c r="BK86" s="275">
        <v>145</v>
      </c>
      <c r="BL86" s="273">
        <v>38</v>
      </c>
      <c r="BM86" s="274">
        <v>28</v>
      </c>
      <c r="BN86" s="275">
        <v>33</v>
      </c>
      <c r="BO86" s="273">
        <v>76</v>
      </c>
      <c r="BP86" s="274">
        <v>69</v>
      </c>
      <c r="BQ86" s="275">
        <v>145</v>
      </c>
      <c r="BR86" s="273">
        <v>31.5</v>
      </c>
      <c r="BS86" s="274">
        <v>29.3</v>
      </c>
      <c r="BT86" s="275">
        <v>30.5</v>
      </c>
      <c r="BU86" s="273">
        <v>76</v>
      </c>
      <c r="BV86" s="274">
        <v>69</v>
      </c>
      <c r="BW86" s="275">
        <v>145</v>
      </c>
      <c r="BX86" s="273">
        <v>63</v>
      </c>
      <c r="BY86" s="274">
        <v>27</v>
      </c>
      <c r="BZ86" s="275">
        <v>47</v>
      </c>
      <c r="CA86" s="273">
        <v>19</v>
      </c>
      <c r="CB86" s="274">
        <v>15</v>
      </c>
      <c r="CC86" s="275">
        <v>34</v>
      </c>
      <c r="CD86" s="273">
        <v>63</v>
      </c>
      <c r="CE86" s="274">
        <v>27</v>
      </c>
      <c r="CF86" s="275">
        <v>47</v>
      </c>
      <c r="CG86" s="273">
        <v>19</v>
      </c>
      <c r="CH86" s="274">
        <v>15</v>
      </c>
      <c r="CI86" s="275">
        <v>34</v>
      </c>
      <c r="CJ86" s="273">
        <v>33.700000000000003</v>
      </c>
      <c r="CK86" s="274">
        <v>29.4</v>
      </c>
      <c r="CL86" s="275">
        <v>31.8</v>
      </c>
      <c r="CM86" s="273">
        <v>19</v>
      </c>
      <c r="CN86" s="274">
        <v>15</v>
      </c>
      <c r="CO86" s="275">
        <v>34</v>
      </c>
      <c r="CP86" s="273">
        <v>50</v>
      </c>
      <c r="CQ86" s="274">
        <v>32</v>
      </c>
      <c r="CR86" s="275">
        <v>41</v>
      </c>
      <c r="CS86" s="273">
        <v>1417</v>
      </c>
      <c r="CT86" s="274">
        <v>1517</v>
      </c>
      <c r="CU86" s="275">
        <v>2934</v>
      </c>
      <c r="CV86" s="273">
        <v>53</v>
      </c>
      <c r="CW86" s="274">
        <v>35</v>
      </c>
      <c r="CX86" s="275">
        <v>44</v>
      </c>
      <c r="CY86" s="273">
        <v>1417</v>
      </c>
      <c r="CZ86" s="274">
        <v>1517</v>
      </c>
      <c r="DA86" s="275">
        <v>2934</v>
      </c>
      <c r="DB86" s="273">
        <v>33.799999999999997</v>
      </c>
      <c r="DC86" s="274">
        <v>30.8</v>
      </c>
      <c r="DD86" s="275">
        <v>32.299999999999997</v>
      </c>
      <c r="DE86" s="273">
        <v>1417</v>
      </c>
      <c r="DF86" s="274">
        <v>1517</v>
      </c>
      <c r="DG86" s="275">
        <v>2934</v>
      </c>
    </row>
    <row r="87" spans="1:111" x14ac:dyDescent="0.35">
      <c r="A87" t="s">
        <v>9</v>
      </c>
      <c r="B87" t="s">
        <v>254</v>
      </c>
      <c r="C87" t="s">
        <v>247</v>
      </c>
      <c r="D87" s="273">
        <v>56</v>
      </c>
      <c r="E87" s="274">
        <v>37</v>
      </c>
      <c r="F87" s="275">
        <v>47</v>
      </c>
      <c r="G87" s="273">
        <v>1066</v>
      </c>
      <c r="H87" s="274">
        <v>1118</v>
      </c>
      <c r="I87" s="275">
        <v>2184</v>
      </c>
      <c r="J87" s="273">
        <v>58</v>
      </c>
      <c r="K87" s="274">
        <v>41</v>
      </c>
      <c r="L87" s="275">
        <v>49</v>
      </c>
      <c r="M87" s="273">
        <v>1066</v>
      </c>
      <c r="N87" s="274">
        <v>1118</v>
      </c>
      <c r="O87" s="275">
        <v>2184</v>
      </c>
      <c r="P87" s="273">
        <v>34.4</v>
      </c>
      <c r="Q87" s="274">
        <v>31.7</v>
      </c>
      <c r="R87" s="275">
        <v>33</v>
      </c>
      <c r="S87" s="273">
        <v>1066</v>
      </c>
      <c r="T87" s="274">
        <v>1118</v>
      </c>
      <c r="U87" s="275">
        <v>2184</v>
      </c>
      <c r="V87" s="273">
        <v>59</v>
      </c>
      <c r="W87" s="274">
        <v>28</v>
      </c>
      <c r="X87" s="275">
        <v>44</v>
      </c>
      <c r="Y87" s="273">
        <v>32</v>
      </c>
      <c r="Z87" s="274">
        <v>29</v>
      </c>
      <c r="AA87" s="275">
        <v>61</v>
      </c>
      <c r="AB87" s="273">
        <v>59</v>
      </c>
      <c r="AC87" s="274">
        <v>31</v>
      </c>
      <c r="AD87" s="275">
        <v>46</v>
      </c>
      <c r="AE87" s="273">
        <v>32</v>
      </c>
      <c r="AF87" s="274">
        <v>29</v>
      </c>
      <c r="AG87" s="275">
        <v>61</v>
      </c>
      <c r="AH87" s="273">
        <v>34</v>
      </c>
      <c r="AI87" s="274">
        <v>31</v>
      </c>
      <c r="AJ87" s="275">
        <v>32.6</v>
      </c>
      <c r="AK87" s="273">
        <v>32</v>
      </c>
      <c r="AL87" s="274">
        <v>29</v>
      </c>
      <c r="AM87" s="275">
        <v>61</v>
      </c>
      <c r="AN87" s="273">
        <v>54</v>
      </c>
      <c r="AO87" s="274">
        <v>36</v>
      </c>
      <c r="AP87" s="275">
        <v>46</v>
      </c>
      <c r="AQ87" s="273">
        <v>39</v>
      </c>
      <c r="AR87" s="274">
        <v>28</v>
      </c>
      <c r="AS87" s="275">
        <v>67</v>
      </c>
      <c r="AT87" s="273">
        <v>54</v>
      </c>
      <c r="AU87" s="274">
        <v>39</v>
      </c>
      <c r="AV87" s="275">
        <v>48</v>
      </c>
      <c r="AW87" s="273">
        <v>39</v>
      </c>
      <c r="AX87" s="274">
        <v>28</v>
      </c>
      <c r="AY87" s="275">
        <v>67</v>
      </c>
      <c r="AZ87" s="273">
        <v>33</v>
      </c>
      <c r="BA87" s="274">
        <v>29.4</v>
      </c>
      <c r="BB87" s="275">
        <v>31.5</v>
      </c>
      <c r="BC87" s="273">
        <v>39</v>
      </c>
      <c r="BD87" s="274">
        <v>28</v>
      </c>
      <c r="BE87" s="275">
        <v>67</v>
      </c>
      <c r="BF87" s="273" t="s">
        <v>197</v>
      </c>
      <c r="BG87" s="274" t="s">
        <v>197</v>
      </c>
      <c r="BH87" s="275">
        <v>26</v>
      </c>
      <c r="BI87" s="273">
        <v>14</v>
      </c>
      <c r="BJ87" s="274">
        <v>9</v>
      </c>
      <c r="BK87" s="275">
        <v>23</v>
      </c>
      <c r="BL87" s="273" t="s">
        <v>197</v>
      </c>
      <c r="BM87" s="274" t="s">
        <v>197</v>
      </c>
      <c r="BN87" s="275">
        <v>35</v>
      </c>
      <c r="BO87" s="273">
        <v>14</v>
      </c>
      <c r="BP87" s="274">
        <v>9</v>
      </c>
      <c r="BQ87" s="275">
        <v>23</v>
      </c>
      <c r="BR87" s="273">
        <v>29.7</v>
      </c>
      <c r="BS87" s="274">
        <v>29.4</v>
      </c>
      <c r="BT87" s="275">
        <v>29.6</v>
      </c>
      <c r="BU87" s="273">
        <v>14</v>
      </c>
      <c r="BV87" s="274">
        <v>9</v>
      </c>
      <c r="BW87" s="275">
        <v>23</v>
      </c>
      <c r="BX87" s="273" t="s">
        <v>197</v>
      </c>
      <c r="BY87" s="274" t="s">
        <v>197</v>
      </c>
      <c r="BZ87" s="275">
        <v>55</v>
      </c>
      <c r="CA87" s="273">
        <v>8</v>
      </c>
      <c r="CB87" s="274">
        <v>3</v>
      </c>
      <c r="CC87" s="275">
        <v>11</v>
      </c>
      <c r="CD87" s="273" t="s">
        <v>197</v>
      </c>
      <c r="CE87" s="274" t="s">
        <v>197</v>
      </c>
      <c r="CF87" s="275">
        <v>55</v>
      </c>
      <c r="CG87" s="273">
        <v>8</v>
      </c>
      <c r="CH87" s="274">
        <v>3</v>
      </c>
      <c r="CI87" s="275">
        <v>11</v>
      </c>
      <c r="CJ87" s="273">
        <v>35.5</v>
      </c>
      <c r="CK87" s="274">
        <v>32</v>
      </c>
      <c r="CL87" s="275">
        <v>34.5</v>
      </c>
      <c r="CM87" s="273">
        <v>8</v>
      </c>
      <c r="CN87" s="274">
        <v>3</v>
      </c>
      <c r="CO87" s="275">
        <v>11</v>
      </c>
      <c r="CP87" s="273">
        <v>55</v>
      </c>
      <c r="CQ87" s="274">
        <v>37</v>
      </c>
      <c r="CR87" s="275">
        <v>46</v>
      </c>
      <c r="CS87" s="273">
        <v>1202</v>
      </c>
      <c r="CT87" s="274">
        <v>1215</v>
      </c>
      <c r="CU87" s="275">
        <v>2417</v>
      </c>
      <c r="CV87" s="273">
        <v>57</v>
      </c>
      <c r="CW87" s="274">
        <v>40</v>
      </c>
      <c r="CX87" s="275">
        <v>48</v>
      </c>
      <c r="CY87" s="273">
        <v>1202</v>
      </c>
      <c r="CZ87" s="274">
        <v>1215</v>
      </c>
      <c r="DA87" s="275">
        <v>2417</v>
      </c>
      <c r="DB87" s="273">
        <v>34.200000000000003</v>
      </c>
      <c r="DC87" s="274">
        <v>31.6</v>
      </c>
      <c r="DD87" s="275">
        <v>32.9</v>
      </c>
      <c r="DE87" s="273">
        <v>1202</v>
      </c>
      <c r="DF87" s="274">
        <v>1215</v>
      </c>
      <c r="DG87" s="275">
        <v>2417</v>
      </c>
    </row>
    <row r="88" spans="1:111" x14ac:dyDescent="0.35">
      <c r="A88" t="s">
        <v>11</v>
      </c>
      <c r="B88" t="s">
        <v>257</v>
      </c>
      <c r="C88" t="s">
        <v>247</v>
      </c>
      <c r="D88" s="273">
        <v>57</v>
      </c>
      <c r="E88" s="274">
        <v>41</v>
      </c>
      <c r="F88" s="275">
        <v>49</v>
      </c>
      <c r="G88" s="273">
        <v>704</v>
      </c>
      <c r="H88" s="274">
        <v>703</v>
      </c>
      <c r="I88" s="275">
        <v>1407</v>
      </c>
      <c r="J88" s="273">
        <v>60</v>
      </c>
      <c r="K88" s="274">
        <v>45</v>
      </c>
      <c r="L88" s="275">
        <v>53</v>
      </c>
      <c r="M88" s="273">
        <v>704</v>
      </c>
      <c r="N88" s="274">
        <v>703</v>
      </c>
      <c r="O88" s="275">
        <v>1407</v>
      </c>
      <c r="P88" s="273">
        <v>33</v>
      </c>
      <c r="Q88" s="274">
        <v>30.6</v>
      </c>
      <c r="R88" s="275">
        <v>31.8</v>
      </c>
      <c r="S88" s="273">
        <v>704</v>
      </c>
      <c r="T88" s="274">
        <v>703</v>
      </c>
      <c r="U88" s="275">
        <v>1407</v>
      </c>
      <c r="V88" s="273" t="s">
        <v>197</v>
      </c>
      <c r="W88" s="274" t="s">
        <v>197</v>
      </c>
      <c r="X88" s="275">
        <v>25</v>
      </c>
      <c r="Y88" s="273">
        <v>11</v>
      </c>
      <c r="Z88" s="274">
        <v>13</v>
      </c>
      <c r="AA88" s="275">
        <v>24</v>
      </c>
      <c r="AB88" s="273" t="s">
        <v>197</v>
      </c>
      <c r="AC88" s="274" t="s">
        <v>197</v>
      </c>
      <c r="AD88" s="275">
        <v>29</v>
      </c>
      <c r="AE88" s="273">
        <v>11</v>
      </c>
      <c r="AF88" s="274">
        <v>13</v>
      </c>
      <c r="AG88" s="275">
        <v>24</v>
      </c>
      <c r="AH88" s="273">
        <v>31.7</v>
      </c>
      <c r="AI88" s="274">
        <v>25.8</v>
      </c>
      <c r="AJ88" s="275">
        <v>28.5</v>
      </c>
      <c r="AK88" s="273">
        <v>11</v>
      </c>
      <c r="AL88" s="274">
        <v>13</v>
      </c>
      <c r="AM88" s="275">
        <v>24</v>
      </c>
      <c r="AN88" s="273">
        <v>19</v>
      </c>
      <c r="AO88" s="274">
        <v>25</v>
      </c>
      <c r="AP88" s="275">
        <v>22</v>
      </c>
      <c r="AQ88" s="273">
        <v>31</v>
      </c>
      <c r="AR88" s="274">
        <v>24</v>
      </c>
      <c r="AS88" s="275">
        <v>55</v>
      </c>
      <c r="AT88" s="273">
        <v>23</v>
      </c>
      <c r="AU88" s="274">
        <v>25</v>
      </c>
      <c r="AV88" s="275">
        <v>24</v>
      </c>
      <c r="AW88" s="273">
        <v>31</v>
      </c>
      <c r="AX88" s="274">
        <v>24</v>
      </c>
      <c r="AY88" s="275">
        <v>55</v>
      </c>
      <c r="AZ88" s="273">
        <v>28.3</v>
      </c>
      <c r="BA88" s="274">
        <v>27.8</v>
      </c>
      <c r="BB88" s="275">
        <v>28</v>
      </c>
      <c r="BC88" s="273">
        <v>31</v>
      </c>
      <c r="BD88" s="274">
        <v>24</v>
      </c>
      <c r="BE88" s="275">
        <v>55</v>
      </c>
      <c r="BF88" s="273" t="s">
        <v>197</v>
      </c>
      <c r="BG88" s="274" t="s">
        <v>197</v>
      </c>
      <c r="BH88" s="275">
        <v>57</v>
      </c>
      <c r="BI88" s="273">
        <v>3</v>
      </c>
      <c r="BJ88" s="274">
        <v>4</v>
      </c>
      <c r="BK88" s="275">
        <v>7</v>
      </c>
      <c r="BL88" s="273" t="s">
        <v>197</v>
      </c>
      <c r="BM88" s="274" t="s">
        <v>197</v>
      </c>
      <c r="BN88" s="275">
        <v>57</v>
      </c>
      <c r="BO88" s="273">
        <v>3</v>
      </c>
      <c r="BP88" s="274">
        <v>4</v>
      </c>
      <c r="BQ88" s="275">
        <v>7</v>
      </c>
      <c r="BR88" s="273">
        <v>34</v>
      </c>
      <c r="BS88" s="274">
        <v>28.3</v>
      </c>
      <c r="BT88" s="275">
        <v>30.7</v>
      </c>
      <c r="BU88" s="273">
        <v>3</v>
      </c>
      <c r="BV88" s="274">
        <v>4</v>
      </c>
      <c r="BW88" s="275">
        <v>7</v>
      </c>
      <c r="BX88" s="273" t="s">
        <v>197</v>
      </c>
      <c r="BY88" s="274" t="s">
        <v>197</v>
      </c>
      <c r="BZ88" s="275" t="s">
        <v>197</v>
      </c>
      <c r="CA88" s="273" t="s">
        <v>197</v>
      </c>
      <c r="CB88" s="274" t="s">
        <v>197</v>
      </c>
      <c r="CC88" s="275" t="s">
        <v>197</v>
      </c>
      <c r="CD88" s="273" t="s">
        <v>197</v>
      </c>
      <c r="CE88" s="274" t="s">
        <v>197</v>
      </c>
      <c r="CF88" s="275" t="s">
        <v>197</v>
      </c>
      <c r="CG88" s="273" t="s">
        <v>197</v>
      </c>
      <c r="CH88" s="274" t="s">
        <v>197</v>
      </c>
      <c r="CI88" s="275" t="s">
        <v>197</v>
      </c>
      <c r="CJ88" s="273">
        <v>28.5</v>
      </c>
      <c r="CK88" s="274">
        <v>17</v>
      </c>
      <c r="CL88" s="275">
        <v>24.7</v>
      </c>
      <c r="CM88" s="273" t="s">
        <v>197</v>
      </c>
      <c r="CN88" s="274" t="s">
        <v>197</v>
      </c>
      <c r="CO88" s="275" t="s">
        <v>197</v>
      </c>
      <c r="CP88" s="273">
        <v>53</v>
      </c>
      <c r="CQ88" s="274">
        <v>38</v>
      </c>
      <c r="CR88" s="275">
        <v>46</v>
      </c>
      <c r="CS88" s="273">
        <v>802</v>
      </c>
      <c r="CT88" s="274">
        <v>803</v>
      </c>
      <c r="CU88" s="275">
        <v>1605</v>
      </c>
      <c r="CV88" s="273">
        <v>57</v>
      </c>
      <c r="CW88" s="274">
        <v>42</v>
      </c>
      <c r="CX88" s="275">
        <v>50</v>
      </c>
      <c r="CY88" s="273">
        <v>802</v>
      </c>
      <c r="CZ88" s="274">
        <v>803</v>
      </c>
      <c r="DA88" s="275">
        <v>1605</v>
      </c>
      <c r="DB88" s="273">
        <v>32.6</v>
      </c>
      <c r="DC88" s="274">
        <v>30.3</v>
      </c>
      <c r="DD88" s="275">
        <v>31.4</v>
      </c>
      <c r="DE88" s="273">
        <v>802</v>
      </c>
      <c r="DF88" s="274">
        <v>803</v>
      </c>
      <c r="DG88" s="275">
        <v>1605</v>
      </c>
    </row>
    <row r="89" spans="1:111" x14ac:dyDescent="0.35">
      <c r="A89" t="s">
        <v>13</v>
      </c>
      <c r="B89" t="s">
        <v>259</v>
      </c>
      <c r="C89" t="s">
        <v>247</v>
      </c>
      <c r="D89" s="273">
        <v>58</v>
      </c>
      <c r="E89" s="274">
        <v>43</v>
      </c>
      <c r="F89" s="275">
        <v>51</v>
      </c>
      <c r="G89" s="273">
        <v>1465</v>
      </c>
      <c r="H89" s="274">
        <v>1539</v>
      </c>
      <c r="I89" s="275">
        <v>3004</v>
      </c>
      <c r="J89" s="273">
        <v>61</v>
      </c>
      <c r="K89" s="274">
        <v>46</v>
      </c>
      <c r="L89" s="275">
        <v>53</v>
      </c>
      <c r="M89" s="273">
        <v>1465</v>
      </c>
      <c r="N89" s="274">
        <v>1539</v>
      </c>
      <c r="O89" s="275">
        <v>3004</v>
      </c>
      <c r="P89" s="273">
        <v>34.1</v>
      </c>
      <c r="Q89" s="274">
        <v>31.4</v>
      </c>
      <c r="R89" s="275">
        <v>32.700000000000003</v>
      </c>
      <c r="S89" s="273">
        <v>1465</v>
      </c>
      <c r="T89" s="274">
        <v>1539</v>
      </c>
      <c r="U89" s="275">
        <v>3004</v>
      </c>
      <c r="V89" s="273">
        <v>66</v>
      </c>
      <c r="W89" s="274">
        <v>43</v>
      </c>
      <c r="X89" s="275">
        <v>56</v>
      </c>
      <c r="Y89" s="273">
        <v>29</v>
      </c>
      <c r="Z89" s="274">
        <v>21</v>
      </c>
      <c r="AA89" s="275">
        <v>50</v>
      </c>
      <c r="AB89" s="273">
        <v>66</v>
      </c>
      <c r="AC89" s="274">
        <v>43</v>
      </c>
      <c r="AD89" s="275">
        <v>56</v>
      </c>
      <c r="AE89" s="273">
        <v>29</v>
      </c>
      <c r="AF89" s="274">
        <v>21</v>
      </c>
      <c r="AG89" s="275">
        <v>50</v>
      </c>
      <c r="AH89" s="273">
        <v>34.799999999999997</v>
      </c>
      <c r="AI89" s="274">
        <v>32.6</v>
      </c>
      <c r="AJ89" s="275">
        <v>33.9</v>
      </c>
      <c r="AK89" s="273">
        <v>29</v>
      </c>
      <c r="AL89" s="274">
        <v>21</v>
      </c>
      <c r="AM89" s="275">
        <v>50</v>
      </c>
      <c r="AN89" s="273">
        <v>55</v>
      </c>
      <c r="AO89" s="274">
        <v>22</v>
      </c>
      <c r="AP89" s="275">
        <v>39</v>
      </c>
      <c r="AQ89" s="273">
        <v>73</v>
      </c>
      <c r="AR89" s="274">
        <v>68</v>
      </c>
      <c r="AS89" s="275">
        <v>141</v>
      </c>
      <c r="AT89" s="273">
        <v>59</v>
      </c>
      <c r="AU89" s="274">
        <v>25</v>
      </c>
      <c r="AV89" s="275">
        <v>43</v>
      </c>
      <c r="AW89" s="273">
        <v>73</v>
      </c>
      <c r="AX89" s="274">
        <v>68</v>
      </c>
      <c r="AY89" s="275">
        <v>141</v>
      </c>
      <c r="AZ89" s="273">
        <v>31.5</v>
      </c>
      <c r="BA89" s="274">
        <v>29</v>
      </c>
      <c r="BB89" s="275">
        <v>30.3</v>
      </c>
      <c r="BC89" s="273">
        <v>73</v>
      </c>
      <c r="BD89" s="274">
        <v>68</v>
      </c>
      <c r="BE89" s="275">
        <v>141</v>
      </c>
      <c r="BF89" s="273">
        <v>58</v>
      </c>
      <c r="BG89" s="274">
        <v>45</v>
      </c>
      <c r="BH89" s="275">
        <v>52</v>
      </c>
      <c r="BI89" s="273">
        <v>12</v>
      </c>
      <c r="BJ89" s="274">
        <v>11</v>
      </c>
      <c r="BK89" s="275">
        <v>23</v>
      </c>
      <c r="BL89" s="273">
        <v>58</v>
      </c>
      <c r="BM89" s="274">
        <v>45</v>
      </c>
      <c r="BN89" s="275">
        <v>52</v>
      </c>
      <c r="BO89" s="273">
        <v>12</v>
      </c>
      <c r="BP89" s="274">
        <v>11</v>
      </c>
      <c r="BQ89" s="275">
        <v>23</v>
      </c>
      <c r="BR89" s="273">
        <v>31.3</v>
      </c>
      <c r="BS89" s="274">
        <v>32.799999999999997</v>
      </c>
      <c r="BT89" s="275">
        <v>32</v>
      </c>
      <c r="BU89" s="273">
        <v>12</v>
      </c>
      <c r="BV89" s="274">
        <v>11</v>
      </c>
      <c r="BW89" s="275">
        <v>23</v>
      </c>
      <c r="BX89" s="273" t="s">
        <v>197</v>
      </c>
      <c r="BY89" s="274" t="s">
        <v>197</v>
      </c>
      <c r="BZ89" s="275">
        <v>58</v>
      </c>
      <c r="CA89" s="273">
        <v>8</v>
      </c>
      <c r="CB89" s="274">
        <v>4</v>
      </c>
      <c r="CC89" s="275">
        <v>12</v>
      </c>
      <c r="CD89" s="273" t="s">
        <v>197</v>
      </c>
      <c r="CE89" s="274" t="s">
        <v>197</v>
      </c>
      <c r="CF89" s="275">
        <v>67</v>
      </c>
      <c r="CG89" s="273">
        <v>8</v>
      </c>
      <c r="CH89" s="274">
        <v>4</v>
      </c>
      <c r="CI89" s="275">
        <v>12</v>
      </c>
      <c r="CJ89" s="273">
        <v>33.6</v>
      </c>
      <c r="CK89" s="274">
        <v>28.8</v>
      </c>
      <c r="CL89" s="275">
        <v>32</v>
      </c>
      <c r="CM89" s="273">
        <v>8</v>
      </c>
      <c r="CN89" s="274">
        <v>4</v>
      </c>
      <c r="CO89" s="275">
        <v>12</v>
      </c>
      <c r="CP89" s="273">
        <v>58</v>
      </c>
      <c r="CQ89" s="274">
        <v>43</v>
      </c>
      <c r="CR89" s="275">
        <v>50</v>
      </c>
      <c r="CS89" s="273">
        <v>1595</v>
      </c>
      <c r="CT89" s="274">
        <v>1658</v>
      </c>
      <c r="CU89" s="275">
        <v>3253</v>
      </c>
      <c r="CV89" s="273">
        <v>61</v>
      </c>
      <c r="CW89" s="274">
        <v>46</v>
      </c>
      <c r="CX89" s="275">
        <v>53</v>
      </c>
      <c r="CY89" s="273">
        <v>1595</v>
      </c>
      <c r="CZ89" s="274">
        <v>1658</v>
      </c>
      <c r="DA89" s="275">
        <v>3253</v>
      </c>
      <c r="DB89" s="273">
        <v>33.9</v>
      </c>
      <c r="DC89" s="274">
        <v>31.4</v>
      </c>
      <c r="DD89" s="275">
        <v>32.6</v>
      </c>
      <c r="DE89" s="273">
        <v>1595</v>
      </c>
      <c r="DF89" s="274">
        <v>1658</v>
      </c>
      <c r="DG89" s="275">
        <v>3253</v>
      </c>
    </row>
    <row r="90" spans="1:111" x14ac:dyDescent="0.35">
      <c r="A90" t="s">
        <v>65</v>
      </c>
      <c r="B90" t="s">
        <v>310</v>
      </c>
      <c r="C90" t="s">
        <v>309</v>
      </c>
      <c r="D90" s="320" t="s">
        <v>416</v>
      </c>
      <c r="E90" s="321" t="s">
        <v>416</v>
      </c>
      <c r="F90" s="322" t="s">
        <v>416</v>
      </c>
      <c r="G90" s="320" t="s">
        <v>416</v>
      </c>
      <c r="H90" s="321" t="s">
        <v>416</v>
      </c>
      <c r="I90" s="322" t="s">
        <v>416</v>
      </c>
      <c r="J90" s="320" t="s">
        <v>416</v>
      </c>
      <c r="K90" s="321" t="s">
        <v>416</v>
      </c>
      <c r="L90" s="322" t="s">
        <v>416</v>
      </c>
      <c r="M90" s="320" t="s">
        <v>416</v>
      </c>
      <c r="N90" s="321" t="s">
        <v>416</v>
      </c>
      <c r="O90" s="322" t="s">
        <v>416</v>
      </c>
      <c r="P90" s="320" t="s">
        <v>416</v>
      </c>
      <c r="Q90" s="321" t="s">
        <v>416</v>
      </c>
      <c r="R90" s="322" t="s">
        <v>416</v>
      </c>
      <c r="S90" s="320" t="s">
        <v>416</v>
      </c>
      <c r="T90" s="321" t="s">
        <v>416</v>
      </c>
      <c r="U90" s="322" t="s">
        <v>416</v>
      </c>
      <c r="V90" s="320" t="s">
        <v>416</v>
      </c>
      <c r="W90" s="321" t="s">
        <v>416</v>
      </c>
      <c r="X90" s="322" t="s">
        <v>416</v>
      </c>
      <c r="Y90" s="320" t="s">
        <v>416</v>
      </c>
      <c r="Z90" s="321" t="s">
        <v>416</v>
      </c>
      <c r="AA90" s="322" t="s">
        <v>416</v>
      </c>
      <c r="AB90" s="320" t="s">
        <v>416</v>
      </c>
      <c r="AC90" s="321" t="s">
        <v>416</v>
      </c>
      <c r="AD90" s="322" t="s">
        <v>416</v>
      </c>
      <c r="AE90" s="320" t="s">
        <v>416</v>
      </c>
      <c r="AF90" s="321" t="s">
        <v>416</v>
      </c>
      <c r="AG90" s="322" t="s">
        <v>416</v>
      </c>
      <c r="AH90" s="320" t="s">
        <v>416</v>
      </c>
      <c r="AI90" s="321" t="s">
        <v>416</v>
      </c>
      <c r="AJ90" s="322" t="s">
        <v>416</v>
      </c>
      <c r="AK90" s="320" t="s">
        <v>416</v>
      </c>
      <c r="AL90" s="321" t="s">
        <v>416</v>
      </c>
      <c r="AM90" s="322" t="s">
        <v>416</v>
      </c>
      <c r="AN90" s="320" t="s">
        <v>416</v>
      </c>
      <c r="AO90" s="321" t="s">
        <v>416</v>
      </c>
      <c r="AP90" s="322" t="s">
        <v>416</v>
      </c>
      <c r="AQ90" s="320" t="s">
        <v>416</v>
      </c>
      <c r="AR90" s="321" t="s">
        <v>416</v>
      </c>
      <c r="AS90" s="322" t="s">
        <v>416</v>
      </c>
      <c r="AT90" s="320" t="s">
        <v>416</v>
      </c>
      <c r="AU90" s="321" t="s">
        <v>416</v>
      </c>
      <c r="AV90" s="322" t="s">
        <v>416</v>
      </c>
      <c r="AW90" s="320" t="s">
        <v>416</v>
      </c>
      <c r="AX90" s="321" t="s">
        <v>416</v>
      </c>
      <c r="AY90" s="322" t="s">
        <v>416</v>
      </c>
      <c r="AZ90" s="320" t="s">
        <v>416</v>
      </c>
      <c r="BA90" s="321" t="s">
        <v>416</v>
      </c>
      <c r="BB90" s="322" t="s">
        <v>416</v>
      </c>
      <c r="BC90" s="320" t="s">
        <v>416</v>
      </c>
      <c r="BD90" s="321" t="s">
        <v>416</v>
      </c>
      <c r="BE90" s="322" t="s">
        <v>416</v>
      </c>
      <c r="BF90" s="320" t="s">
        <v>416</v>
      </c>
      <c r="BG90" s="321" t="s">
        <v>416</v>
      </c>
      <c r="BH90" s="322" t="s">
        <v>416</v>
      </c>
      <c r="BI90" s="320" t="s">
        <v>416</v>
      </c>
      <c r="BJ90" s="321" t="s">
        <v>416</v>
      </c>
      <c r="BK90" s="322" t="s">
        <v>416</v>
      </c>
      <c r="BL90" s="320" t="s">
        <v>416</v>
      </c>
      <c r="BM90" s="321" t="s">
        <v>416</v>
      </c>
      <c r="BN90" s="322" t="s">
        <v>416</v>
      </c>
      <c r="BO90" s="320" t="s">
        <v>416</v>
      </c>
      <c r="BP90" s="321" t="s">
        <v>416</v>
      </c>
      <c r="BQ90" s="322" t="s">
        <v>416</v>
      </c>
      <c r="BR90" s="320" t="s">
        <v>416</v>
      </c>
      <c r="BS90" s="321" t="s">
        <v>416</v>
      </c>
      <c r="BT90" s="322" t="s">
        <v>416</v>
      </c>
      <c r="BU90" s="320" t="s">
        <v>416</v>
      </c>
      <c r="BV90" s="321" t="s">
        <v>416</v>
      </c>
      <c r="BW90" s="322" t="s">
        <v>416</v>
      </c>
      <c r="BX90" s="320" t="s">
        <v>416</v>
      </c>
      <c r="BY90" s="321" t="s">
        <v>416</v>
      </c>
      <c r="BZ90" s="322" t="s">
        <v>416</v>
      </c>
      <c r="CA90" s="320" t="s">
        <v>416</v>
      </c>
      <c r="CB90" s="321" t="s">
        <v>416</v>
      </c>
      <c r="CC90" s="322" t="s">
        <v>416</v>
      </c>
      <c r="CD90" s="320" t="s">
        <v>416</v>
      </c>
      <c r="CE90" s="321" t="s">
        <v>416</v>
      </c>
      <c r="CF90" s="322" t="s">
        <v>416</v>
      </c>
      <c r="CG90" s="320" t="s">
        <v>416</v>
      </c>
      <c r="CH90" s="321" t="s">
        <v>416</v>
      </c>
      <c r="CI90" s="322" t="s">
        <v>416</v>
      </c>
      <c r="CJ90" s="320" t="s">
        <v>416</v>
      </c>
      <c r="CK90" s="321" t="s">
        <v>416</v>
      </c>
      <c r="CL90" s="322" t="s">
        <v>416</v>
      </c>
      <c r="CM90" s="320" t="s">
        <v>416</v>
      </c>
      <c r="CN90" s="321" t="s">
        <v>416</v>
      </c>
      <c r="CO90" s="322" t="s">
        <v>416</v>
      </c>
      <c r="CP90" s="273">
        <v>55</v>
      </c>
      <c r="CQ90" s="274">
        <v>39</v>
      </c>
      <c r="CR90" s="275">
        <v>47</v>
      </c>
      <c r="CS90" s="273">
        <v>7575</v>
      </c>
      <c r="CT90" s="274">
        <v>8088</v>
      </c>
      <c r="CU90" s="275">
        <v>15663</v>
      </c>
      <c r="CV90" s="273">
        <v>57</v>
      </c>
      <c r="CW90" s="274">
        <v>42</v>
      </c>
      <c r="CX90" s="275">
        <v>50</v>
      </c>
      <c r="CY90" s="273">
        <v>7575</v>
      </c>
      <c r="CZ90" s="274">
        <v>8088</v>
      </c>
      <c r="DA90" s="275">
        <v>15663</v>
      </c>
      <c r="DB90" s="273">
        <v>34.200000000000003</v>
      </c>
      <c r="DC90" s="274">
        <v>31.4</v>
      </c>
      <c r="DD90" s="275">
        <v>32.799999999999997</v>
      </c>
      <c r="DE90" s="273">
        <v>7575</v>
      </c>
      <c r="DF90" s="274">
        <v>8088</v>
      </c>
      <c r="DG90" s="275">
        <v>15663</v>
      </c>
    </row>
    <row r="91" spans="1:111" x14ac:dyDescent="0.35">
      <c r="A91" t="s">
        <v>66</v>
      </c>
      <c r="B91" t="s">
        <v>311</v>
      </c>
      <c r="C91" t="s">
        <v>309</v>
      </c>
      <c r="D91" s="273">
        <v>61</v>
      </c>
      <c r="E91" s="274">
        <v>47</v>
      </c>
      <c r="F91" s="275">
        <v>54</v>
      </c>
      <c r="G91" s="273">
        <v>1256</v>
      </c>
      <c r="H91" s="274">
        <v>1291</v>
      </c>
      <c r="I91" s="275">
        <v>2547</v>
      </c>
      <c r="J91" s="273">
        <v>63</v>
      </c>
      <c r="K91" s="274">
        <v>50</v>
      </c>
      <c r="L91" s="275">
        <v>56</v>
      </c>
      <c r="M91" s="273">
        <v>1256</v>
      </c>
      <c r="N91" s="274">
        <v>1291</v>
      </c>
      <c r="O91" s="275">
        <v>2547</v>
      </c>
      <c r="P91" s="273">
        <v>34.1</v>
      </c>
      <c r="Q91" s="274">
        <v>32.200000000000003</v>
      </c>
      <c r="R91" s="275">
        <v>33.200000000000003</v>
      </c>
      <c r="S91" s="273">
        <v>1256</v>
      </c>
      <c r="T91" s="274">
        <v>1291</v>
      </c>
      <c r="U91" s="275">
        <v>2547</v>
      </c>
      <c r="V91" s="273">
        <v>65</v>
      </c>
      <c r="W91" s="274">
        <v>50</v>
      </c>
      <c r="X91" s="275">
        <v>58</v>
      </c>
      <c r="Y91" s="273">
        <v>156</v>
      </c>
      <c r="Z91" s="274">
        <v>149</v>
      </c>
      <c r="AA91" s="275">
        <v>305</v>
      </c>
      <c r="AB91" s="273">
        <v>66</v>
      </c>
      <c r="AC91" s="274">
        <v>56</v>
      </c>
      <c r="AD91" s="275">
        <v>61</v>
      </c>
      <c r="AE91" s="273">
        <v>156</v>
      </c>
      <c r="AF91" s="274">
        <v>149</v>
      </c>
      <c r="AG91" s="275">
        <v>305</v>
      </c>
      <c r="AH91" s="273">
        <v>34.4</v>
      </c>
      <c r="AI91" s="274">
        <v>32.9</v>
      </c>
      <c r="AJ91" s="275">
        <v>33.6</v>
      </c>
      <c r="AK91" s="273">
        <v>156</v>
      </c>
      <c r="AL91" s="274">
        <v>149</v>
      </c>
      <c r="AM91" s="275">
        <v>305</v>
      </c>
      <c r="AN91" s="273">
        <v>56</v>
      </c>
      <c r="AO91" s="274">
        <v>42</v>
      </c>
      <c r="AP91" s="275">
        <v>49</v>
      </c>
      <c r="AQ91" s="273">
        <v>429</v>
      </c>
      <c r="AR91" s="274">
        <v>429</v>
      </c>
      <c r="AS91" s="275">
        <v>858</v>
      </c>
      <c r="AT91" s="273">
        <v>62</v>
      </c>
      <c r="AU91" s="274">
        <v>47</v>
      </c>
      <c r="AV91" s="275">
        <v>54</v>
      </c>
      <c r="AW91" s="273">
        <v>429</v>
      </c>
      <c r="AX91" s="274">
        <v>429</v>
      </c>
      <c r="AY91" s="275">
        <v>858</v>
      </c>
      <c r="AZ91" s="273">
        <v>33.5</v>
      </c>
      <c r="BA91" s="274">
        <v>31.4</v>
      </c>
      <c r="BB91" s="275">
        <v>32.5</v>
      </c>
      <c r="BC91" s="273">
        <v>429</v>
      </c>
      <c r="BD91" s="274">
        <v>429</v>
      </c>
      <c r="BE91" s="275">
        <v>858</v>
      </c>
      <c r="BF91" s="273">
        <v>62</v>
      </c>
      <c r="BG91" s="274">
        <v>42</v>
      </c>
      <c r="BH91" s="275">
        <v>51</v>
      </c>
      <c r="BI91" s="273">
        <v>217</v>
      </c>
      <c r="BJ91" s="274">
        <v>231</v>
      </c>
      <c r="BK91" s="275">
        <v>448</v>
      </c>
      <c r="BL91" s="273">
        <v>65</v>
      </c>
      <c r="BM91" s="274">
        <v>46</v>
      </c>
      <c r="BN91" s="275">
        <v>55</v>
      </c>
      <c r="BO91" s="273">
        <v>217</v>
      </c>
      <c r="BP91" s="274">
        <v>231</v>
      </c>
      <c r="BQ91" s="275">
        <v>448</v>
      </c>
      <c r="BR91" s="273">
        <v>34.4</v>
      </c>
      <c r="BS91" s="274">
        <v>31.4</v>
      </c>
      <c r="BT91" s="275">
        <v>32.9</v>
      </c>
      <c r="BU91" s="273">
        <v>217</v>
      </c>
      <c r="BV91" s="274">
        <v>231</v>
      </c>
      <c r="BW91" s="275">
        <v>448</v>
      </c>
      <c r="BX91" s="273">
        <v>67</v>
      </c>
      <c r="BY91" s="274">
        <v>38</v>
      </c>
      <c r="BZ91" s="275">
        <v>50</v>
      </c>
      <c r="CA91" s="273">
        <v>9</v>
      </c>
      <c r="CB91" s="274">
        <v>13</v>
      </c>
      <c r="CC91" s="275">
        <v>22</v>
      </c>
      <c r="CD91" s="273">
        <v>67</v>
      </c>
      <c r="CE91" s="274">
        <v>38</v>
      </c>
      <c r="CF91" s="275">
        <v>50</v>
      </c>
      <c r="CG91" s="273">
        <v>9</v>
      </c>
      <c r="CH91" s="274">
        <v>13</v>
      </c>
      <c r="CI91" s="275">
        <v>22</v>
      </c>
      <c r="CJ91" s="273">
        <v>34.700000000000003</v>
      </c>
      <c r="CK91" s="274">
        <v>29.4</v>
      </c>
      <c r="CL91" s="275">
        <v>31.5</v>
      </c>
      <c r="CM91" s="273">
        <v>9</v>
      </c>
      <c r="CN91" s="274">
        <v>13</v>
      </c>
      <c r="CO91" s="275">
        <v>22</v>
      </c>
      <c r="CP91" s="273">
        <v>60</v>
      </c>
      <c r="CQ91" s="274">
        <v>45</v>
      </c>
      <c r="CR91" s="275">
        <v>52</v>
      </c>
      <c r="CS91" s="273">
        <v>2161</v>
      </c>
      <c r="CT91" s="274">
        <v>2213</v>
      </c>
      <c r="CU91" s="275">
        <v>4374</v>
      </c>
      <c r="CV91" s="273">
        <v>63</v>
      </c>
      <c r="CW91" s="274">
        <v>48</v>
      </c>
      <c r="CX91" s="275">
        <v>55</v>
      </c>
      <c r="CY91" s="273">
        <v>2161</v>
      </c>
      <c r="CZ91" s="274">
        <v>2213</v>
      </c>
      <c r="DA91" s="275">
        <v>4374</v>
      </c>
      <c r="DB91" s="273">
        <v>33.9</v>
      </c>
      <c r="DC91" s="274">
        <v>31.8</v>
      </c>
      <c r="DD91" s="275">
        <v>32.9</v>
      </c>
      <c r="DE91" s="273">
        <v>2161</v>
      </c>
      <c r="DF91" s="274">
        <v>2213</v>
      </c>
      <c r="DG91" s="275">
        <v>4374</v>
      </c>
    </row>
    <row r="92" spans="1:111" x14ac:dyDescent="0.35">
      <c r="A92" t="s">
        <v>67</v>
      </c>
      <c r="B92" t="s">
        <v>312</v>
      </c>
      <c r="C92" t="s">
        <v>309</v>
      </c>
      <c r="D92" s="273">
        <v>63</v>
      </c>
      <c r="E92" s="274">
        <v>41</v>
      </c>
      <c r="F92" s="275">
        <v>51</v>
      </c>
      <c r="G92" s="273">
        <v>1371</v>
      </c>
      <c r="H92" s="274">
        <v>1569</v>
      </c>
      <c r="I92" s="275">
        <v>2940</v>
      </c>
      <c r="J92" s="273">
        <v>65</v>
      </c>
      <c r="K92" s="274">
        <v>44</v>
      </c>
      <c r="L92" s="275">
        <v>54</v>
      </c>
      <c r="M92" s="273">
        <v>1371</v>
      </c>
      <c r="N92" s="274">
        <v>1569</v>
      </c>
      <c r="O92" s="275">
        <v>2940</v>
      </c>
      <c r="P92" s="273">
        <v>34.799999999999997</v>
      </c>
      <c r="Q92" s="274">
        <v>31.9</v>
      </c>
      <c r="R92" s="275">
        <v>33.200000000000003</v>
      </c>
      <c r="S92" s="273">
        <v>1371</v>
      </c>
      <c r="T92" s="274">
        <v>1569</v>
      </c>
      <c r="U92" s="275">
        <v>2940</v>
      </c>
      <c r="V92" s="273">
        <v>38</v>
      </c>
      <c r="W92" s="274">
        <v>35</v>
      </c>
      <c r="X92" s="275">
        <v>36</v>
      </c>
      <c r="Y92" s="273">
        <v>107</v>
      </c>
      <c r="Z92" s="274">
        <v>107</v>
      </c>
      <c r="AA92" s="275">
        <v>214</v>
      </c>
      <c r="AB92" s="273">
        <v>40</v>
      </c>
      <c r="AC92" s="274">
        <v>39</v>
      </c>
      <c r="AD92" s="275">
        <v>40</v>
      </c>
      <c r="AE92" s="273">
        <v>107</v>
      </c>
      <c r="AF92" s="274">
        <v>107</v>
      </c>
      <c r="AG92" s="275">
        <v>214</v>
      </c>
      <c r="AH92" s="273">
        <v>32</v>
      </c>
      <c r="AI92" s="274">
        <v>30.6</v>
      </c>
      <c r="AJ92" s="275">
        <v>31.3</v>
      </c>
      <c r="AK92" s="273">
        <v>107</v>
      </c>
      <c r="AL92" s="274">
        <v>107</v>
      </c>
      <c r="AM92" s="275">
        <v>214</v>
      </c>
      <c r="AN92" s="273">
        <v>41</v>
      </c>
      <c r="AO92" s="274">
        <v>29</v>
      </c>
      <c r="AP92" s="275">
        <v>35</v>
      </c>
      <c r="AQ92" s="273">
        <v>164</v>
      </c>
      <c r="AR92" s="274">
        <v>187</v>
      </c>
      <c r="AS92" s="275">
        <v>351</v>
      </c>
      <c r="AT92" s="273">
        <v>46</v>
      </c>
      <c r="AU92" s="274">
        <v>33</v>
      </c>
      <c r="AV92" s="275">
        <v>39</v>
      </c>
      <c r="AW92" s="273">
        <v>164</v>
      </c>
      <c r="AX92" s="274">
        <v>187</v>
      </c>
      <c r="AY92" s="275">
        <v>351</v>
      </c>
      <c r="AZ92" s="273">
        <v>30.6</v>
      </c>
      <c r="BA92" s="274">
        <v>28.4</v>
      </c>
      <c r="BB92" s="275">
        <v>29.4</v>
      </c>
      <c r="BC92" s="273">
        <v>164</v>
      </c>
      <c r="BD92" s="274">
        <v>187</v>
      </c>
      <c r="BE92" s="275">
        <v>351</v>
      </c>
      <c r="BF92" s="273">
        <v>50</v>
      </c>
      <c r="BG92" s="274">
        <v>30</v>
      </c>
      <c r="BH92" s="275">
        <v>40</v>
      </c>
      <c r="BI92" s="273">
        <v>30</v>
      </c>
      <c r="BJ92" s="274">
        <v>27</v>
      </c>
      <c r="BK92" s="275">
        <v>57</v>
      </c>
      <c r="BL92" s="273">
        <v>53</v>
      </c>
      <c r="BM92" s="274">
        <v>33</v>
      </c>
      <c r="BN92" s="275">
        <v>44</v>
      </c>
      <c r="BO92" s="273">
        <v>30</v>
      </c>
      <c r="BP92" s="274">
        <v>27</v>
      </c>
      <c r="BQ92" s="275">
        <v>57</v>
      </c>
      <c r="BR92" s="273">
        <v>32.700000000000003</v>
      </c>
      <c r="BS92" s="274">
        <v>30.3</v>
      </c>
      <c r="BT92" s="275">
        <v>31.6</v>
      </c>
      <c r="BU92" s="273">
        <v>30</v>
      </c>
      <c r="BV92" s="274">
        <v>27</v>
      </c>
      <c r="BW92" s="275">
        <v>57</v>
      </c>
      <c r="BX92" s="273" t="s">
        <v>197</v>
      </c>
      <c r="BY92" s="274" t="s">
        <v>197</v>
      </c>
      <c r="BZ92" s="275" t="s">
        <v>197</v>
      </c>
      <c r="CA92" s="273">
        <v>3</v>
      </c>
      <c r="CB92" s="274">
        <v>6</v>
      </c>
      <c r="CC92" s="275">
        <v>9</v>
      </c>
      <c r="CD92" s="273" t="s">
        <v>197</v>
      </c>
      <c r="CE92" s="274" t="s">
        <v>197</v>
      </c>
      <c r="CF92" s="275">
        <v>33</v>
      </c>
      <c r="CG92" s="273">
        <v>3</v>
      </c>
      <c r="CH92" s="274">
        <v>6</v>
      </c>
      <c r="CI92" s="275">
        <v>9</v>
      </c>
      <c r="CJ92" s="273">
        <v>30</v>
      </c>
      <c r="CK92" s="274">
        <v>22.7</v>
      </c>
      <c r="CL92" s="275">
        <v>25.1</v>
      </c>
      <c r="CM92" s="273">
        <v>3</v>
      </c>
      <c r="CN92" s="274">
        <v>6</v>
      </c>
      <c r="CO92" s="275">
        <v>9</v>
      </c>
      <c r="CP92" s="273">
        <v>59</v>
      </c>
      <c r="CQ92" s="274">
        <v>39</v>
      </c>
      <c r="CR92" s="275">
        <v>48</v>
      </c>
      <c r="CS92" s="273">
        <v>1778</v>
      </c>
      <c r="CT92" s="274">
        <v>1993</v>
      </c>
      <c r="CU92" s="275">
        <v>3771</v>
      </c>
      <c r="CV92" s="273">
        <v>61</v>
      </c>
      <c r="CW92" s="274">
        <v>42</v>
      </c>
      <c r="CX92" s="275">
        <v>51</v>
      </c>
      <c r="CY92" s="273">
        <v>1778</v>
      </c>
      <c r="CZ92" s="274">
        <v>1993</v>
      </c>
      <c r="DA92" s="275">
        <v>3771</v>
      </c>
      <c r="DB92" s="273">
        <v>34.1</v>
      </c>
      <c r="DC92" s="274">
        <v>31.3</v>
      </c>
      <c r="DD92" s="275">
        <v>32.6</v>
      </c>
      <c r="DE92" s="273">
        <v>1778</v>
      </c>
      <c r="DF92" s="274">
        <v>1993</v>
      </c>
      <c r="DG92" s="275">
        <v>3771</v>
      </c>
    </row>
    <row r="93" spans="1:111" x14ac:dyDescent="0.35">
      <c r="A93" t="s">
        <v>69</v>
      </c>
      <c r="B93" t="s">
        <v>314</v>
      </c>
      <c r="C93" t="s">
        <v>309</v>
      </c>
      <c r="D93" s="273">
        <v>54</v>
      </c>
      <c r="E93" s="274">
        <v>34</v>
      </c>
      <c r="F93" s="275">
        <v>44</v>
      </c>
      <c r="G93" s="273">
        <v>1101</v>
      </c>
      <c r="H93" s="274">
        <v>1122</v>
      </c>
      <c r="I93" s="275">
        <v>2223</v>
      </c>
      <c r="J93" s="273">
        <v>57</v>
      </c>
      <c r="K93" s="274">
        <v>38</v>
      </c>
      <c r="L93" s="275">
        <v>47</v>
      </c>
      <c r="M93" s="273">
        <v>1101</v>
      </c>
      <c r="N93" s="274">
        <v>1122</v>
      </c>
      <c r="O93" s="275">
        <v>2223</v>
      </c>
      <c r="P93" s="273">
        <v>33.4</v>
      </c>
      <c r="Q93" s="274">
        <v>30.5</v>
      </c>
      <c r="R93" s="275">
        <v>32</v>
      </c>
      <c r="S93" s="273">
        <v>1101</v>
      </c>
      <c r="T93" s="274">
        <v>1122</v>
      </c>
      <c r="U93" s="275">
        <v>2223</v>
      </c>
      <c r="V93" s="273">
        <v>57</v>
      </c>
      <c r="W93" s="274">
        <v>38</v>
      </c>
      <c r="X93" s="275">
        <v>47</v>
      </c>
      <c r="Y93" s="273">
        <v>191</v>
      </c>
      <c r="Z93" s="274">
        <v>180</v>
      </c>
      <c r="AA93" s="275">
        <v>371</v>
      </c>
      <c r="AB93" s="273">
        <v>59</v>
      </c>
      <c r="AC93" s="274">
        <v>40</v>
      </c>
      <c r="AD93" s="275">
        <v>50</v>
      </c>
      <c r="AE93" s="273">
        <v>191</v>
      </c>
      <c r="AF93" s="274">
        <v>180</v>
      </c>
      <c r="AG93" s="275">
        <v>371</v>
      </c>
      <c r="AH93" s="273">
        <v>33.6</v>
      </c>
      <c r="AI93" s="274">
        <v>29.9</v>
      </c>
      <c r="AJ93" s="275">
        <v>31.8</v>
      </c>
      <c r="AK93" s="273">
        <v>191</v>
      </c>
      <c r="AL93" s="274">
        <v>180</v>
      </c>
      <c r="AM93" s="275">
        <v>371</v>
      </c>
      <c r="AN93" s="273">
        <v>48</v>
      </c>
      <c r="AO93" s="274">
        <v>32</v>
      </c>
      <c r="AP93" s="275">
        <v>40</v>
      </c>
      <c r="AQ93" s="273">
        <v>541</v>
      </c>
      <c r="AR93" s="274">
        <v>563</v>
      </c>
      <c r="AS93" s="275">
        <v>1104</v>
      </c>
      <c r="AT93" s="273">
        <v>53</v>
      </c>
      <c r="AU93" s="274">
        <v>37</v>
      </c>
      <c r="AV93" s="275">
        <v>45</v>
      </c>
      <c r="AW93" s="273">
        <v>541</v>
      </c>
      <c r="AX93" s="274">
        <v>563</v>
      </c>
      <c r="AY93" s="275">
        <v>1104</v>
      </c>
      <c r="AZ93" s="273">
        <v>32</v>
      </c>
      <c r="BA93" s="274">
        <v>29</v>
      </c>
      <c r="BB93" s="275">
        <v>30.4</v>
      </c>
      <c r="BC93" s="273">
        <v>541</v>
      </c>
      <c r="BD93" s="274">
        <v>563</v>
      </c>
      <c r="BE93" s="275">
        <v>1104</v>
      </c>
      <c r="BF93" s="273">
        <v>55</v>
      </c>
      <c r="BG93" s="274">
        <v>36</v>
      </c>
      <c r="BH93" s="275">
        <v>45</v>
      </c>
      <c r="BI93" s="273">
        <v>156</v>
      </c>
      <c r="BJ93" s="274">
        <v>160</v>
      </c>
      <c r="BK93" s="275">
        <v>316</v>
      </c>
      <c r="BL93" s="273">
        <v>57</v>
      </c>
      <c r="BM93" s="274">
        <v>39</v>
      </c>
      <c r="BN93" s="275">
        <v>48</v>
      </c>
      <c r="BO93" s="273">
        <v>156</v>
      </c>
      <c r="BP93" s="274">
        <v>160</v>
      </c>
      <c r="BQ93" s="275">
        <v>316</v>
      </c>
      <c r="BR93" s="273">
        <v>33.799999999999997</v>
      </c>
      <c r="BS93" s="274">
        <v>31</v>
      </c>
      <c r="BT93" s="275">
        <v>32.4</v>
      </c>
      <c r="BU93" s="273">
        <v>156</v>
      </c>
      <c r="BV93" s="274">
        <v>160</v>
      </c>
      <c r="BW93" s="275">
        <v>316</v>
      </c>
      <c r="BX93" s="273" t="s">
        <v>197</v>
      </c>
      <c r="BY93" s="274" t="s">
        <v>197</v>
      </c>
      <c r="BZ93" s="275">
        <v>17</v>
      </c>
      <c r="CA93" s="273">
        <v>12</v>
      </c>
      <c r="CB93" s="274">
        <v>6</v>
      </c>
      <c r="CC93" s="275">
        <v>18</v>
      </c>
      <c r="CD93" s="273" t="s">
        <v>197</v>
      </c>
      <c r="CE93" s="274" t="s">
        <v>197</v>
      </c>
      <c r="CF93" s="275">
        <v>22</v>
      </c>
      <c r="CG93" s="273">
        <v>12</v>
      </c>
      <c r="CH93" s="274">
        <v>6</v>
      </c>
      <c r="CI93" s="275">
        <v>18</v>
      </c>
      <c r="CJ93" s="273">
        <v>30.7</v>
      </c>
      <c r="CK93" s="274">
        <v>26.5</v>
      </c>
      <c r="CL93" s="275">
        <v>29.3</v>
      </c>
      <c r="CM93" s="273">
        <v>12</v>
      </c>
      <c r="CN93" s="274">
        <v>6</v>
      </c>
      <c r="CO93" s="275">
        <v>18</v>
      </c>
      <c r="CP93" s="273">
        <v>51</v>
      </c>
      <c r="CQ93" s="274">
        <v>34</v>
      </c>
      <c r="CR93" s="275">
        <v>42</v>
      </c>
      <c r="CS93" s="273">
        <v>2279</v>
      </c>
      <c r="CT93" s="274">
        <v>2302</v>
      </c>
      <c r="CU93" s="275">
        <v>4581</v>
      </c>
      <c r="CV93" s="273">
        <v>54</v>
      </c>
      <c r="CW93" s="274">
        <v>37</v>
      </c>
      <c r="CX93" s="275">
        <v>46</v>
      </c>
      <c r="CY93" s="273">
        <v>2279</v>
      </c>
      <c r="CZ93" s="274">
        <v>2302</v>
      </c>
      <c r="DA93" s="275">
        <v>4581</v>
      </c>
      <c r="DB93" s="273">
        <v>32.700000000000003</v>
      </c>
      <c r="DC93" s="274">
        <v>29.9</v>
      </c>
      <c r="DD93" s="275">
        <v>31.3</v>
      </c>
      <c r="DE93" s="273">
        <v>2279</v>
      </c>
      <c r="DF93" s="274">
        <v>2302</v>
      </c>
      <c r="DG93" s="275">
        <v>4581</v>
      </c>
    </row>
    <row r="94" spans="1:111" x14ac:dyDescent="0.35">
      <c r="A94" t="s">
        <v>71</v>
      </c>
      <c r="B94" t="s">
        <v>316</v>
      </c>
      <c r="C94" t="s">
        <v>309</v>
      </c>
      <c r="D94" s="273">
        <v>63</v>
      </c>
      <c r="E94" s="274">
        <v>45</v>
      </c>
      <c r="F94" s="275">
        <v>54</v>
      </c>
      <c r="G94" s="273">
        <v>972</v>
      </c>
      <c r="H94" s="274">
        <v>1007</v>
      </c>
      <c r="I94" s="275">
        <v>1979</v>
      </c>
      <c r="J94" s="273">
        <v>66</v>
      </c>
      <c r="K94" s="274">
        <v>48</v>
      </c>
      <c r="L94" s="275">
        <v>57</v>
      </c>
      <c r="M94" s="273">
        <v>972</v>
      </c>
      <c r="N94" s="274">
        <v>1007</v>
      </c>
      <c r="O94" s="275">
        <v>1979</v>
      </c>
      <c r="P94" s="273">
        <v>35.9</v>
      </c>
      <c r="Q94" s="274">
        <v>32.200000000000003</v>
      </c>
      <c r="R94" s="275">
        <v>34</v>
      </c>
      <c r="S94" s="273">
        <v>972</v>
      </c>
      <c r="T94" s="274">
        <v>1007</v>
      </c>
      <c r="U94" s="275">
        <v>1979</v>
      </c>
      <c r="V94" s="273">
        <v>58</v>
      </c>
      <c r="W94" s="274">
        <v>40</v>
      </c>
      <c r="X94" s="275">
        <v>49</v>
      </c>
      <c r="Y94" s="273">
        <v>103</v>
      </c>
      <c r="Z94" s="274">
        <v>104</v>
      </c>
      <c r="AA94" s="275">
        <v>207</v>
      </c>
      <c r="AB94" s="273">
        <v>60</v>
      </c>
      <c r="AC94" s="274">
        <v>43</v>
      </c>
      <c r="AD94" s="275">
        <v>52</v>
      </c>
      <c r="AE94" s="273">
        <v>103</v>
      </c>
      <c r="AF94" s="274">
        <v>104</v>
      </c>
      <c r="AG94" s="275">
        <v>207</v>
      </c>
      <c r="AH94" s="273">
        <v>33.6</v>
      </c>
      <c r="AI94" s="274">
        <v>31.4</v>
      </c>
      <c r="AJ94" s="275">
        <v>32.5</v>
      </c>
      <c r="AK94" s="273">
        <v>103</v>
      </c>
      <c r="AL94" s="274">
        <v>104</v>
      </c>
      <c r="AM94" s="275">
        <v>207</v>
      </c>
      <c r="AN94" s="273">
        <v>61</v>
      </c>
      <c r="AO94" s="274">
        <v>41</v>
      </c>
      <c r="AP94" s="275">
        <v>50</v>
      </c>
      <c r="AQ94" s="273">
        <v>124</v>
      </c>
      <c r="AR94" s="274">
        <v>161</v>
      </c>
      <c r="AS94" s="275">
        <v>285</v>
      </c>
      <c r="AT94" s="273">
        <v>65</v>
      </c>
      <c r="AU94" s="274">
        <v>47</v>
      </c>
      <c r="AV94" s="275">
        <v>55</v>
      </c>
      <c r="AW94" s="273">
        <v>124</v>
      </c>
      <c r="AX94" s="274">
        <v>161</v>
      </c>
      <c r="AY94" s="275">
        <v>285</v>
      </c>
      <c r="AZ94" s="273">
        <v>33.700000000000003</v>
      </c>
      <c r="BA94" s="274">
        <v>31.5</v>
      </c>
      <c r="BB94" s="275">
        <v>32.5</v>
      </c>
      <c r="BC94" s="273">
        <v>124</v>
      </c>
      <c r="BD94" s="274">
        <v>161</v>
      </c>
      <c r="BE94" s="275">
        <v>285</v>
      </c>
      <c r="BF94" s="273">
        <v>58</v>
      </c>
      <c r="BG94" s="274">
        <v>36</v>
      </c>
      <c r="BH94" s="275">
        <v>45</v>
      </c>
      <c r="BI94" s="273">
        <v>19</v>
      </c>
      <c r="BJ94" s="274">
        <v>25</v>
      </c>
      <c r="BK94" s="275">
        <v>44</v>
      </c>
      <c r="BL94" s="273">
        <v>58</v>
      </c>
      <c r="BM94" s="274">
        <v>44</v>
      </c>
      <c r="BN94" s="275">
        <v>50</v>
      </c>
      <c r="BO94" s="273">
        <v>19</v>
      </c>
      <c r="BP94" s="274">
        <v>25</v>
      </c>
      <c r="BQ94" s="275">
        <v>44</v>
      </c>
      <c r="BR94" s="273">
        <v>34.5</v>
      </c>
      <c r="BS94" s="274">
        <v>32</v>
      </c>
      <c r="BT94" s="275">
        <v>33.1</v>
      </c>
      <c r="BU94" s="273">
        <v>19</v>
      </c>
      <c r="BV94" s="274">
        <v>25</v>
      </c>
      <c r="BW94" s="275">
        <v>44</v>
      </c>
      <c r="BX94" s="273" t="s">
        <v>197</v>
      </c>
      <c r="BY94" s="274" t="s">
        <v>197</v>
      </c>
      <c r="BZ94" s="275">
        <v>60</v>
      </c>
      <c r="CA94" s="273">
        <v>7</v>
      </c>
      <c r="CB94" s="274">
        <v>13</v>
      </c>
      <c r="CC94" s="275">
        <v>20</v>
      </c>
      <c r="CD94" s="273" t="s">
        <v>197</v>
      </c>
      <c r="CE94" s="274" t="s">
        <v>197</v>
      </c>
      <c r="CF94" s="275">
        <v>65</v>
      </c>
      <c r="CG94" s="273">
        <v>7</v>
      </c>
      <c r="CH94" s="274">
        <v>13</v>
      </c>
      <c r="CI94" s="275">
        <v>20</v>
      </c>
      <c r="CJ94" s="273">
        <v>40.9</v>
      </c>
      <c r="CK94" s="274">
        <v>31.7</v>
      </c>
      <c r="CL94" s="275">
        <v>34.9</v>
      </c>
      <c r="CM94" s="273">
        <v>7</v>
      </c>
      <c r="CN94" s="274">
        <v>13</v>
      </c>
      <c r="CO94" s="275">
        <v>20</v>
      </c>
      <c r="CP94" s="273">
        <v>62</v>
      </c>
      <c r="CQ94" s="274">
        <v>43</v>
      </c>
      <c r="CR94" s="275">
        <v>53</v>
      </c>
      <c r="CS94" s="273">
        <v>1297</v>
      </c>
      <c r="CT94" s="274">
        <v>1373</v>
      </c>
      <c r="CU94" s="275">
        <v>2670</v>
      </c>
      <c r="CV94" s="273">
        <v>65</v>
      </c>
      <c r="CW94" s="274">
        <v>48</v>
      </c>
      <c r="CX94" s="275">
        <v>56</v>
      </c>
      <c r="CY94" s="273">
        <v>1297</v>
      </c>
      <c r="CZ94" s="274">
        <v>1373</v>
      </c>
      <c r="DA94" s="275">
        <v>2670</v>
      </c>
      <c r="DB94" s="273">
        <v>35.4</v>
      </c>
      <c r="DC94" s="274">
        <v>32</v>
      </c>
      <c r="DD94" s="275">
        <v>33.700000000000003</v>
      </c>
      <c r="DE94" s="273">
        <v>1297</v>
      </c>
      <c r="DF94" s="274">
        <v>1373</v>
      </c>
      <c r="DG94" s="275">
        <v>2670</v>
      </c>
    </row>
    <row r="95" spans="1:111" x14ac:dyDescent="0.35">
      <c r="A95" t="s">
        <v>75</v>
      </c>
      <c r="B95" t="s">
        <v>320</v>
      </c>
      <c r="C95" t="s">
        <v>309</v>
      </c>
      <c r="D95" s="273">
        <v>56</v>
      </c>
      <c r="E95" s="274">
        <v>38</v>
      </c>
      <c r="F95" s="275">
        <v>47</v>
      </c>
      <c r="G95" s="273">
        <v>936</v>
      </c>
      <c r="H95" s="274">
        <v>1011</v>
      </c>
      <c r="I95" s="275">
        <v>1947</v>
      </c>
      <c r="J95" s="273">
        <v>59</v>
      </c>
      <c r="K95" s="274">
        <v>41</v>
      </c>
      <c r="L95" s="275">
        <v>50</v>
      </c>
      <c r="M95" s="273">
        <v>936</v>
      </c>
      <c r="N95" s="274">
        <v>1011</v>
      </c>
      <c r="O95" s="275">
        <v>1947</v>
      </c>
      <c r="P95" s="273">
        <v>33.700000000000003</v>
      </c>
      <c r="Q95" s="274">
        <v>30.4</v>
      </c>
      <c r="R95" s="275">
        <v>32</v>
      </c>
      <c r="S95" s="273">
        <v>936</v>
      </c>
      <c r="T95" s="274">
        <v>1011</v>
      </c>
      <c r="U95" s="275">
        <v>1947</v>
      </c>
      <c r="V95" s="273">
        <v>59</v>
      </c>
      <c r="W95" s="274">
        <v>33</v>
      </c>
      <c r="X95" s="275">
        <v>46</v>
      </c>
      <c r="Y95" s="273">
        <v>93</v>
      </c>
      <c r="Z95" s="274">
        <v>94</v>
      </c>
      <c r="AA95" s="275">
        <v>187</v>
      </c>
      <c r="AB95" s="273">
        <v>59</v>
      </c>
      <c r="AC95" s="274">
        <v>38</v>
      </c>
      <c r="AD95" s="275">
        <v>49</v>
      </c>
      <c r="AE95" s="273">
        <v>93</v>
      </c>
      <c r="AF95" s="274">
        <v>94</v>
      </c>
      <c r="AG95" s="275">
        <v>187</v>
      </c>
      <c r="AH95" s="273">
        <v>32.9</v>
      </c>
      <c r="AI95" s="274">
        <v>29.5</v>
      </c>
      <c r="AJ95" s="275">
        <v>31.2</v>
      </c>
      <c r="AK95" s="273">
        <v>93</v>
      </c>
      <c r="AL95" s="274">
        <v>94</v>
      </c>
      <c r="AM95" s="275">
        <v>187</v>
      </c>
      <c r="AN95" s="273">
        <v>46</v>
      </c>
      <c r="AO95" s="274">
        <v>36</v>
      </c>
      <c r="AP95" s="275">
        <v>41</v>
      </c>
      <c r="AQ95" s="273">
        <v>373</v>
      </c>
      <c r="AR95" s="274">
        <v>405</v>
      </c>
      <c r="AS95" s="275">
        <v>778</v>
      </c>
      <c r="AT95" s="273">
        <v>50</v>
      </c>
      <c r="AU95" s="274">
        <v>40</v>
      </c>
      <c r="AV95" s="275">
        <v>45</v>
      </c>
      <c r="AW95" s="273">
        <v>373</v>
      </c>
      <c r="AX95" s="274">
        <v>405</v>
      </c>
      <c r="AY95" s="275">
        <v>778</v>
      </c>
      <c r="AZ95" s="273">
        <v>31.6</v>
      </c>
      <c r="BA95" s="274">
        <v>29.5</v>
      </c>
      <c r="BB95" s="275">
        <v>30.5</v>
      </c>
      <c r="BC95" s="273">
        <v>373</v>
      </c>
      <c r="BD95" s="274">
        <v>405</v>
      </c>
      <c r="BE95" s="275">
        <v>778</v>
      </c>
      <c r="BF95" s="273">
        <v>60</v>
      </c>
      <c r="BG95" s="274">
        <v>24</v>
      </c>
      <c r="BH95" s="275">
        <v>40</v>
      </c>
      <c r="BI95" s="273">
        <v>48</v>
      </c>
      <c r="BJ95" s="274">
        <v>59</v>
      </c>
      <c r="BK95" s="275">
        <v>107</v>
      </c>
      <c r="BL95" s="273">
        <v>63</v>
      </c>
      <c r="BM95" s="274">
        <v>25</v>
      </c>
      <c r="BN95" s="275">
        <v>42</v>
      </c>
      <c r="BO95" s="273">
        <v>48</v>
      </c>
      <c r="BP95" s="274">
        <v>59</v>
      </c>
      <c r="BQ95" s="275">
        <v>107</v>
      </c>
      <c r="BR95" s="273">
        <v>34.4</v>
      </c>
      <c r="BS95" s="274">
        <v>29.8</v>
      </c>
      <c r="BT95" s="275">
        <v>31.9</v>
      </c>
      <c r="BU95" s="273">
        <v>48</v>
      </c>
      <c r="BV95" s="274">
        <v>59</v>
      </c>
      <c r="BW95" s="275">
        <v>107</v>
      </c>
      <c r="BX95" s="273" t="s">
        <v>197</v>
      </c>
      <c r="BY95" s="274" t="s">
        <v>197</v>
      </c>
      <c r="BZ95" s="275" t="s">
        <v>197</v>
      </c>
      <c r="CA95" s="273">
        <v>4</v>
      </c>
      <c r="CB95" s="274">
        <v>5</v>
      </c>
      <c r="CC95" s="275">
        <v>9</v>
      </c>
      <c r="CD95" s="273" t="s">
        <v>197</v>
      </c>
      <c r="CE95" s="274" t="s">
        <v>197</v>
      </c>
      <c r="CF95" s="275" t="s">
        <v>197</v>
      </c>
      <c r="CG95" s="273">
        <v>4</v>
      </c>
      <c r="CH95" s="274">
        <v>5</v>
      </c>
      <c r="CI95" s="275">
        <v>9</v>
      </c>
      <c r="CJ95" s="273">
        <v>27.8</v>
      </c>
      <c r="CK95" s="274">
        <v>22.8</v>
      </c>
      <c r="CL95" s="275">
        <v>25</v>
      </c>
      <c r="CM95" s="273">
        <v>4</v>
      </c>
      <c r="CN95" s="274">
        <v>5</v>
      </c>
      <c r="CO95" s="275">
        <v>9</v>
      </c>
      <c r="CP95" s="273">
        <v>52</v>
      </c>
      <c r="CQ95" s="274">
        <v>35</v>
      </c>
      <c r="CR95" s="275">
        <v>43</v>
      </c>
      <c r="CS95" s="273">
        <v>1735</v>
      </c>
      <c r="CT95" s="274">
        <v>1890</v>
      </c>
      <c r="CU95" s="275">
        <v>3625</v>
      </c>
      <c r="CV95" s="273">
        <v>55</v>
      </c>
      <c r="CW95" s="274">
        <v>39</v>
      </c>
      <c r="CX95" s="275">
        <v>46</v>
      </c>
      <c r="CY95" s="273">
        <v>1735</v>
      </c>
      <c r="CZ95" s="274">
        <v>1890</v>
      </c>
      <c r="DA95" s="275">
        <v>3625</v>
      </c>
      <c r="DB95" s="273">
        <v>32.9</v>
      </c>
      <c r="DC95" s="274">
        <v>30</v>
      </c>
      <c r="DD95" s="275">
        <v>31.4</v>
      </c>
      <c r="DE95" s="273">
        <v>1735</v>
      </c>
      <c r="DF95" s="274">
        <v>1890</v>
      </c>
      <c r="DG95" s="275">
        <v>3625</v>
      </c>
    </row>
    <row r="96" spans="1:111" x14ac:dyDescent="0.35">
      <c r="A96" t="s">
        <v>77</v>
      </c>
      <c r="B96" t="s">
        <v>322</v>
      </c>
      <c r="C96" t="s">
        <v>309</v>
      </c>
      <c r="D96" s="273">
        <v>51</v>
      </c>
      <c r="E96" s="274">
        <v>34</v>
      </c>
      <c r="F96" s="275">
        <v>42</v>
      </c>
      <c r="G96" s="273">
        <v>808</v>
      </c>
      <c r="H96" s="274">
        <v>867</v>
      </c>
      <c r="I96" s="275">
        <v>1675</v>
      </c>
      <c r="J96" s="273">
        <v>54</v>
      </c>
      <c r="K96" s="274">
        <v>37</v>
      </c>
      <c r="L96" s="275">
        <v>45</v>
      </c>
      <c r="M96" s="273">
        <v>808</v>
      </c>
      <c r="N96" s="274">
        <v>867</v>
      </c>
      <c r="O96" s="275">
        <v>1675</v>
      </c>
      <c r="P96" s="273">
        <v>32.6</v>
      </c>
      <c r="Q96" s="274">
        <v>30</v>
      </c>
      <c r="R96" s="275">
        <v>31.2</v>
      </c>
      <c r="S96" s="273">
        <v>808</v>
      </c>
      <c r="T96" s="274">
        <v>867</v>
      </c>
      <c r="U96" s="275">
        <v>1675</v>
      </c>
      <c r="V96" s="273">
        <v>56</v>
      </c>
      <c r="W96" s="274">
        <v>36</v>
      </c>
      <c r="X96" s="275">
        <v>46</v>
      </c>
      <c r="Y96" s="273">
        <v>188</v>
      </c>
      <c r="Z96" s="274">
        <v>185</v>
      </c>
      <c r="AA96" s="275">
        <v>373</v>
      </c>
      <c r="AB96" s="273">
        <v>56</v>
      </c>
      <c r="AC96" s="274">
        <v>38</v>
      </c>
      <c r="AD96" s="275">
        <v>47</v>
      </c>
      <c r="AE96" s="273">
        <v>188</v>
      </c>
      <c r="AF96" s="274">
        <v>185</v>
      </c>
      <c r="AG96" s="275">
        <v>373</v>
      </c>
      <c r="AH96" s="273">
        <v>32.700000000000003</v>
      </c>
      <c r="AI96" s="274">
        <v>30</v>
      </c>
      <c r="AJ96" s="275">
        <v>31.3</v>
      </c>
      <c r="AK96" s="273">
        <v>188</v>
      </c>
      <c r="AL96" s="274">
        <v>185</v>
      </c>
      <c r="AM96" s="275">
        <v>373</v>
      </c>
      <c r="AN96" s="273">
        <v>52</v>
      </c>
      <c r="AO96" s="274">
        <v>34</v>
      </c>
      <c r="AP96" s="275">
        <v>42</v>
      </c>
      <c r="AQ96" s="273">
        <v>277</v>
      </c>
      <c r="AR96" s="274">
        <v>358</v>
      </c>
      <c r="AS96" s="275">
        <v>635</v>
      </c>
      <c r="AT96" s="273">
        <v>55</v>
      </c>
      <c r="AU96" s="274">
        <v>37</v>
      </c>
      <c r="AV96" s="275">
        <v>45</v>
      </c>
      <c r="AW96" s="273">
        <v>277</v>
      </c>
      <c r="AX96" s="274">
        <v>358</v>
      </c>
      <c r="AY96" s="275">
        <v>635</v>
      </c>
      <c r="AZ96" s="273">
        <v>32.299999999999997</v>
      </c>
      <c r="BA96" s="274">
        <v>30.3</v>
      </c>
      <c r="BB96" s="275">
        <v>31.2</v>
      </c>
      <c r="BC96" s="273">
        <v>277</v>
      </c>
      <c r="BD96" s="274">
        <v>358</v>
      </c>
      <c r="BE96" s="275">
        <v>635</v>
      </c>
      <c r="BF96" s="273">
        <v>48</v>
      </c>
      <c r="BG96" s="274">
        <v>33</v>
      </c>
      <c r="BH96" s="275">
        <v>42</v>
      </c>
      <c r="BI96" s="273">
        <v>157</v>
      </c>
      <c r="BJ96" s="274">
        <v>132</v>
      </c>
      <c r="BK96" s="275">
        <v>289</v>
      </c>
      <c r="BL96" s="273">
        <v>52</v>
      </c>
      <c r="BM96" s="274">
        <v>35</v>
      </c>
      <c r="BN96" s="275">
        <v>44</v>
      </c>
      <c r="BO96" s="273">
        <v>157</v>
      </c>
      <c r="BP96" s="274">
        <v>132</v>
      </c>
      <c r="BQ96" s="275">
        <v>289</v>
      </c>
      <c r="BR96" s="273">
        <v>32.799999999999997</v>
      </c>
      <c r="BS96" s="274">
        <v>29.5</v>
      </c>
      <c r="BT96" s="275">
        <v>31.3</v>
      </c>
      <c r="BU96" s="273">
        <v>157</v>
      </c>
      <c r="BV96" s="274">
        <v>132</v>
      </c>
      <c r="BW96" s="275">
        <v>289</v>
      </c>
      <c r="BX96" s="273" t="s">
        <v>197</v>
      </c>
      <c r="BY96" s="274" t="s">
        <v>197</v>
      </c>
      <c r="BZ96" s="275">
        <v>30</v>
      </c>
      <c r="CA96" s="273">
        <v>4</v>
      </c>
      <c r="CB96" s="274">
        <v>6</v>
      </c>
      <c r="CC96" s="275">
        <v>10</v>
      </c>
      <c r="CD96" s="273" t="s">
        <v>197</v>
      </c>
      <c r="CE96" s="274" t="s">
        <v>197</v>
      </c>
      <c r="CF96" s="275">
        <v>30</v>
      </c>
      <c r="CG96" s="273">
        <v>4</v>
      </c>
      <c r="CH96" s="274">
        <v>6</v>
      </c>
      <c r="CI96" s="275">
        <v>10</v>
      </c>
      <c r="CJ96" s="273">
        <v>30</v>
      </c>
      <c r="CK96" s="274">
        <v>29.8</v>
      </c>
      <c r="CL96" s="275">
        <v>29.9</v>
      </c>
      <c r="CM96" s="273">
        <v>4</v>
      </c>
      <c r="CN96" s="274">
        <v>6</v>
      </c>
      <c r="CO96" s="275">
        <v>10</v>
      </c>
      <c r="CP96" s="273">
        <v>51</v>
      </c>
      <c r="CQ96" s="274">
        <v>33</v>
      </c>
      <c r="CR96" s="275">
        <v>42</v>
      </c>
      <c r="CS96" s="273">
        <v>1524</v>
      </c>
      <c r="CT96" s="274">
        <v>1638</v>
      </c>
      <c r="CU96" s="275">
        <v>3162</v>
      </c>
      <c r="CV96" s="273">
        <v>53</v>
      </c>
      <c r="CW96" s="274">
        <v>36</v>
      </c>
      <c r="CX96" s="275">
        <v>44</v>
      </c>
      <c r="CY96" s="273">
        <v>1524</v>
      </c>
      <c r="CZ96" s="274">
        <v>1638</v>
      </c>
      <c r="DA96" s="275">
        <v>3162</v>
      </c>
      <c r="DB96" s="273">
        <v>32.5</v>
      </c>
      <c r="DC96" s="274">
        <v>29.8</v>
      </c>
      <c r="DD96" s="275">
        <v>31.1</v>
      </c>
      <c r="DE96" s="273">
        <v>1524</v>
      </c>
      <c r="DF96" s="274">
        <v>1638</v>
      </c>
      <c r="DG96" s="275">
        <v>3162</v>
      </c>
    </row>
    <row r="97" spans="1:111" x14ac:dyDescent="0.35">
      <c r="A97" t="s">
        <v>40</v>
      </c>
      <c r="B97" t="s">
        <v>285</v>
      </c>
      <c r="C97" t="s">
        <v>408</v>
      </c>
      <c r="D97" s="273">
        <v>59</v>
      </c>
      <c r="E97" s="274">
        <v>41</v>
      </c>
      <c r="F97" s="275">
        <v>50</v>
      </c>
      <c r="G97" s="273">
        <v>1801</v>
      </c>
      <c r="H97" s="274">
        <v>1937</v>
      </c>
      <c r="I97" s="275">
        <v>3738</v>
      </c>
      <c r="J97" s="273">
        <v>63</v>
      </c>
      <c r="K97" s="274">
        <v>45</v>
      </c>
      <c r="L97" s="275">
        <v>53</v>
      </c>
      <c r="M97" s="273">
        <v>1801</v>
      </c>
      <c r="N97" s="274">
        <v>1937</v>
      </c>
      <c r="O97" s="275">
        <v>3738</v>
      </c>
      <c r="P97" s="273">
        <v>33.700000000000003</v>
      </c>
      <c r="Q97" s="274">
        <v>31</v>
      </c>
      <c r="R97" s="275">
        <v>32.299999999999997</v>
      </c>
      <c r="S97" s="273">
        <v>1801</v>
      </c>
      <c r="T97" s="274">
        <v>1937</v>
      </c>
      <c r="U97" s="275">
        <v>3738</v>
      </c>
      <c r="V97" s="273">
        <v>49</v>
      </c>
      <c r="W97" s="274">
        <v>35</v>
      </c>
      <c r="X97" s="275">
        <v>42</v>
      </c>
      <c r="Y97" s="273">
        <v>182</v>
      </c>
      <c r="Z97" s="274">
        <v>165</v>
      </c>
      <c r="AA97" s="275">
        <v>347</v>
      </c>
      <c r="AB97" s="273">
        <v>55</v>
      </c>
      <c r="AC97" s="274">
        <v>42</v>
      </c>
      <c r="AD97" s="275">
        <v>49</v>
      </c>
      <c r="AE97" s="273">
        <v>182</v>
      </c>
      <c r="AF97" s="274">
        <v>165</v>
      </c>
      <c r="AG97" s="275">
        <v>347</v>
      </c>
      <c r="AH97" s="273">
        <v>32.299999999999997</v>
      </c>
      <c r="AI97" s="274">
        <v>30.7</v>
      </c>
      <c r="AJ97" s="275">
        <v>31.5</v>
      </c>
      <c r="AK97" s="273">
        <v>182</v>
      </c>
      <c r="AL97" s="274">
        <v>165</v>
      </c>
      <c r="AM97" s="275">
        <v>347</v>
      </c>
      <c r="AN97" s="273">
        <v>44</v>
      </c>
      <c r="AO97" s="274">
        <v>32</v>
      </c>
      <c r="AP97" s="275">
        <v>38</v>
      </c>
      <c r="AQ97" s="273">
        <v>1571</v>
      </c>
      <c r="AR97" s="274">
        <v>1681</v>
      </c>
      <c r="AS97" s="275">
        <v>3252</v>
      </c>
      <c r="AT97" s="273">
        <v>50</v>
      </c>
      <c r="AU97" s="274">
        <v>38</v>
      </c>
      <c r="AV97" s="275">
        <v>44</v>
      </c>
      <c r="AW97" s="273">
        <v>1571</v>
      </c>
      <c r="AX97" s="274">
        <v>1681</v>
      </c>
      <c r="AY97" s="275">
        <v>3252</v>
      </c>
      <c r="AZ97" s="273">
        <v>30.8</v>
      </c>
      <c r="BA97" s="274">
        <v>28.5</v>
      </c>
      <c r="BB97" s="275">
        <v>29.6</v>
      </c>
      <c r="BC97" s="273">
        <v>1571</v>
      </c>
      <c r="BD97" s="274">
        <v>1681</v>
      </c>
      <c r="BE97" s="275">
        <v>3252</v>
      </c>
      <c r="BF97" s="273">
        <v>51</v>
      </c>
      <c r="BG97" s="274">
        <v>46</v>
      </c>
      <c r="BH97" s="275">
        <v>48</v>
      </c>
      <c r="BI97" s="273">
        <v>55</v>
      </c>
      <c r="BJ97" s="274">
        <v>61</v>
      </c>
      <c r="BK97" s="275">
        <v>116</v>
      </c>
      <c r="BL97" s="273">
        <v>64</v>
      </c>
      <c r="BM97" s="274">
        <v>49</v>
      </c>
      <c r="BN97" s="275">
        <v>56</v>
      </c>
      <c r="BO97" s="273">
        <v>55</v>
      </c>
      <c r="BP97" s="274">
        <v>61</v>
      </c>
      <c r="BQ97" s="275">
        <v>116</v>
      </c>
      <c r="BR97" s="273">
        <v>32.299999999999997</v>
      </c>
      <c r="BS97" s="274">
        <v>30.9</v>
      </c>
      <c r="BT97" s="275">
        <v>31.6</v>
      </c>
      <c r="BU97" s="273">
        <v>55</v>
      </c>
      <c r="BV97" s="274">
        <v>61</v>
      </c>
      <c r="BW97" s="275">
        <v>116</v>
      </c>
      <c r="BX97" s="273">
        <v>50</v>
      </c>
      <c r="BY97" s="274">
        <v>50</v>
      </c>
      <c r="BZ97" s="275">
        <v>50</v>
      </c>
      <c r="CA97" s="273">
        <v>8</v>
      </c>
      <c r="CB97" s="274">
        <v>8</v>
      </c>
      <c r="CC97" s="275">
        <v>16</v>
      </c>
      <c r="CD97" s="273">
        <v>50</v>
      </c>
      <c r="CE97" s="274">
        <v>50</v>
      </c>
      <c r="CF97" s="275">
        <v>50</v>
      </c>
      <c r="CG97" s="273">
        <v>8</v>
      </c>
      <c r="CH97" s="274">
        <v>8</v>
      </c>
      <c r="CI97" s="275">
        <v>16</v>
      </c>
      <c r="CJ97" s="273">
        <v>32.799999999999997</v>
      </c>
      <c r="CK97" s="274">
        <v>31.3</v>
      </c>
      <c r="CL97" s="275">
        <v>32</v>
      </c>
      <c r="CM97" s="273">
        <v>8</v>
      </c>
      <c r="CN97" s="274">
        <v>8</v>
      </c>
      <c r="CO97" s="275">
        <v>16</v>
      </c>
      <c r="CP97" s="273">
        <v>51</v>
      </c>
      <c r="CQ97" s="274">
        <v>36</v>
      </c>
      <c r="CR97" s="275">
        <v>44</v>
      </c>
      <c r="CS97" s="273">
        <v>3824</v>
      </c>
      <c r="CT97" s="274">
        <v>4053</v>
      </c>
      <c r="CU97" s="275">
        <v>7877</v>
      </c>
      <c r="CV97" s="273">
        <v>56</v>
      </c>
      <c r="CW97" s="274">
        <v>42</v>
      </c>
      <c r="CX97" s="275">
        <v>49</v>
      </c>
      <c r="CY97" s="273">
        <v>3824</v>
      </c>
      <c r="CZ97" s="274">
        <v>4053</v>
      </c>
      <c r="DA97" s="275">
        <v>7877</v>
      </c>
      <c r="DB97" s="273">
        <v>32.200000000000003</v>
      </c>
      <c r="DC97" s="274">
        <v>29.8</v>
      </c>
      <c r="DD97" s="275">
        <v>31</v>
      </c>
      <c r="DE97" s="273">
        <v>3824</v>
      </c>
      <c r="DF97" s="274">
        <v>4053</v>
      </c>
      <c r="DG97" s="275">
        <v>7877</v>
      </c>
    </row>
    <row r="98" spans="1:111" x14ac:dyDescent="0.35">
      <c r="A98" t="s">
        <v>41</v>
      </c>
      <c r="B98" t="s">
        <v>286</v>
      </c>
      <c r="C98" t="s">
        <v>408</v>
      </c>
      <c r="D98" s="273">
        <v>56</v>
      </c>
      <c r="E98" s="274">
        <v>35</v>
      </c>
      <c r="F98" s="275">
        <v>45</v>
      </c>
      <c r="G98" s="273">
        <v>1016</v>
      </c>
      <c r="H98" s="274">
        <v>1058</v>
      </c>
      <c r="I98" s="275">
        <v>2074</v>
      </c>
      <c r="J98" s="273">
        <v>58</v>
      </c>
      <c r="K98" s="274">
        <v>38</v>
      </c>
      <c r="L98" s="275">
        <v>48</v>
      </c>
      <c r="M98" s="273">
        <v>1016</v>
      </c>
      <c r="N98" s="274">
        <v>1058</v>
      </c>
      <c r="O98" s="275">
        <v>2074</v>
      </c>
      <c r="P98" s="273">
        <v>33.4</v>
      </c>
      <c r="Q98" s="274">
        <v>30.9</v>
      </c>
      <c r="R98" s="275">
        <v>32.200000000000003</v>
      </c>
      <c r="S98" s="273">
        <v>1016</v>
      </c>
      <c r="T98" s="274">
        <v>1058</v>
      </c>
      <c r="U98" s="275">
        <v>2074</v>
      </c>
      <c r="V98" s="273">
        <v>47</v>
      </c>
      <c r="W98" s="274">
        <v>33</v>
      </c>
      <c r="X98" s="275">
        <v>40</v>
      </c>
      <c r="Y98" s="273">
        <v>43</v>
      </c>
      <c r="Z98" s="274">
        <v>40</v>
      </c>
      <c r="AA98" s="275">
        <v>83</v>
      </c>
      <c r="AB98" s="273">
        <v>56</v>
      </c>
      <c r="AC98" s="274">
        <v>38</v>
      </c>
      <c r="AD98" s="275">
        <v>47</v>
      </c>
      <c r="AE98" s="273">
        <v>43</v>
      </c>
      <c r="AF98" s="274">
        <v>40</v>
      </c>
      <c r="AG98" s="275">
        <v>83</v>
      </c>
      <c r="AH98" s="273">
        <v>34.6</v>
      </c>
      <c r="AI98" s="274">
        <v>30.7</v>
      </c>
      <c r="AJ98" s="275">
        <v>32.700000000000003</v>
      </c>
      <c r="AK98" s="273">
        <v>43</v>
      </c>
      <c r="AL98" s="274">
        <v>40</v>
      </c>
      <c r="AM98" s="275">
        <v>83</v>
      </c>
      <c r="AN98" s="273">
        <v>38</v>
      </c>
      <c r="AO98" s="274">
        <v>24</v>
      </c>
      <c r="AP98" s="275">
        <v>31</v>
      </c>
      <c r="AQ98" s="273">
        <v>231</v>
      </c>
      <c r="AR98" s="274">
        <v>247</v>
      </c>
      <c r="AS98" s="275">
        <v>478</v>
      </c>
      <c r="AT98" s="273">
        <v>41</v>
      </c>
      <c r="AU98" s="274">
        <v>29</v>
      </c>
      <c r="AV98" s="275">
        <v>35</v>
      </c>
      <c r="AW98" s="273">
        <v>231</v>
      </c>
      <c r="AX98" s="274">
        <v>247</v>
      </c>
      <c r="AY98" s="275">
        <v>478</v>
      </c>
      <c r="AZ98" s="273">
        <v>30.8</v>
      </c>
      <c r="BA98" s="274">
        <v>29.5</v>
      </c>
      <c r="BB98" s="275">
        <v>30.1</v>
      </c>
      <c r="BC98" s="273">
        <v>231</v>
      </c>
      <c r="BD98" s="274">
        <v>247</v>
      </c>
      <c r="BE98" s="275">
        <v>478</v>
      </c>
      <c r="BF98" s="273" t="s">
        <v>197</v>
      </c>
      <c r="BG98" s="274" t="s">
        <v>197</v>
      </c>
      <c r="BH98" s="275">
        <v>21</v>
      </c>
      <c r="BI98" s="273">
        <v>4</v>
      </c>
      <c r="BJ98" s="274">
        <v>15</v>
      </c>
      <c r="BK98" s="275">
        <v>19</v>
      </c>
      <c r="BL98" s="273" t="s">
        <v>197</v>
      </c>
      <c r="BM98" s="274" t="s">
        <v>197</v>
      </c>
      <c r="BN98" s="275">
        <v>21</v>
      </c>
      <c r="BO98" s="273">
        <v>4</v>
      </c>
      <c r="BP98" s="274">
        <v>15</v>
      </c>
      <c r="BQ98" s="275">
        <v>19</v>
      </c>
      <c r="BR98" s="273">
        <v>32.799999999999997</v>
      </c>
      <c r="BS98" s="274">
        <v>23.8</v>
      </c>
      <c r="BT98" s="275">
        <v>25.7</v>
      </c>
      <c r="BU98" s="273">
        <v>4</v>
      </c>
      <c r="BV98" s="274">
        <v>15</v>
      </c>
      <c r="BW98" s="275">
        <v>19</v>
      </c>
      <c r="BX98" s="273" t="s">
        <v>197</v>
      </c>
      <c r="BY98" s="274" t="s">
        <v>197</v>
      </c>
      <c r="BZ98" s="275">
        <v>30</v>
      </c>
      <c r="CA98" s="273">
        <v>5</v>
      </c>
      <c r="CB98" s="274">
        <v>5</v>
      </c>
      <c r="CC98" s="275">
        <v>10</v>
      </c>
      <c r="CD98" s="273" t="s">
        <v>197</v>
      </c>
      <c r="CE98" s="274" t="s">
        <v>197</v>
      </c>
      <c r="CF98" s="275">
        <v>30</v>
      </c>
      <c r="CG98" s="273">
        <v>5</v>
      </c>
      <c r="CH98" s="274">
        <v>5</v>
      </c>
      <c r="CI98" s="275">
        <v>10</v>
      </c>
      <c r="CJ98" s="273">
        <v>31.6</v>
      </c>
      <c r="CK98" s="274">
        <v>30.2</v>
      </c>
      <c r="CL98" s="275">
        <v>30.9</v>
      </c>
      <c r="CM98" s="273">
        <v>5</v>
      </c>
      <c r="CN98" s="274">
        <v>5</v>
      </c>
      <c r="CO98" s="275">
        <v>10</v>
      </c>
      <c r="CP98" s="273">
        <v>52</v>
      </c>
      <c r="CQ98" s="274">
        <v>33</v>
      </c>
      <c r="CR98" s="275">
        <v>42</v>
      </c>
      <c r="CS98" s="273">
        <v>1334</v>
      </c>
      <c r="CT98" s="274">
        <v>1407</v>
      </c>
      <c r="CU98" s="275">
        <v>2741</v>
      </c>
      <c r="CV98" s="273">
        <v>54</v>
      </c>
      <c r="CW98" s="274">
        <v>36</v>
      </c>
      <c r="CX98" s="275">
        <v>45</v>
      </c>
      <c r="CY98" s="273">
        <v>1334</v>
      </c>
      <c r="CZ98" s="274">
        <v>1407</v>
      </c>
      <c r="DA98" s="275">
        <v>2741</v>
      </c>
      <c r="DB98" s="273">
        <v>33</v>
      </c>
      <c r="DC98" s="274">
        <v>30.5</v>
      </c>
      <c r="DD98" s="275">
        <v>31.7</v>
      </c>
      <c r="DE98" s="273">
        <v>1334</v>
      </c>
      <c r="DF98" s="274">
        <v>1407</v>
      </c>
      <c r="DG98" s="275">
        <v>2741</v>
      </c>
    </row>
    <row r="99" spans="1:111" x14ac:dyDescent="0.35">
      <c r="A99" t="s">
        <v>45</v>
      </c>
      <c r="B99" t="s">
        <v>290</v>
      </c>
      <c r="C99" t="s">
        <v>408</v>
      </c>
      <c r="D99" s="273">
        <v>65</v>
      </c>
      <c r="E99" s="274">
        <v>46</v>
      </c>
      <c r="F99" s="275">
        <v>55</v>
      </c>
      <c r="G99" s="273">
        <v>1744</v>
      </c>
      <c r="H99" s="274">
        <v>1796</v>
      </c>
      <c r="I99" s="275">
        <v>3540</v>
      </c>
      <c r="J99" s="273">
        <v>65</v>
      </c>
      <c r="K99" s="274">
        <v>48</v>
      </c>
      <c r="L99" s="275">
        <v>57</v>
      </c>
      <c r="M99" s="273">
        <v>1744</v>
      </c>
      <c r="N99" s="274">
        <v>1796</v>
      </c>
      <c r="O99" s="275">
        <v>3540</v>
      </c>
      <c r="P99" s="273">
        <v>35</v>
      </c>
      <c r="Q99" s="274">
        <v>32.5</v>
      </c>
      <c r="R99" s="275">
        <v>33.700000000000003</v>
      </c>
      <c r="S99" s="273">
        <v>1744</v>
      </c>
      <c r="T99" s="274">
        <v>1796</v>
      </c>
      <c r="U99" s="275">
        <v>3540</v>
      </c>
      <c r="V99" s="273">
        <v>66</v>
      </c>
      <c r="W99" s="274">
        <v>49</v>
      </c>
      <c r="X99" s="275">
        <v>58</v>
      </c>
      <c r="Y99" s="273">
        <v>170</v>
      </c>
      <c r="Z99" s="274">
        <v>184</v>
      </c>
      <c r="AA99" s="275">
        <v>354</v>
      </c>
      <c r="AB99" s="273">
        <v>66</v>
      </c>
      <c r="AC99" s="274">
        <v>51</v>
      </c>
      <c r="AD99" s="275">
        <v>58</v>
      </c>
      <c r="AE99" s="273">
        <v>170</v>
      </c>
      <c r="AF99" s="274">
        <v>184</v>
      </c>
      <c r="AG99" s="275">
        <v>354</v>
      </c>
      <c r="AH99" s="273">
        <v>34.799999999999997</v>
      </c>
      <c r="AI99" s="274">
        <v>32</v>
      </c>
      <c r="AJ99" s="275">
        <v>33.299999999999997</v>
      </c>
      <c r="AK99" s="273">
        <v>170</v>
      </c>
      <c r="AL99" s="274">
        <v>184</v>
      </c>
      <c r="AM99" s="275">
        <v>354</v>
      </c>
      <c r="AN99" s="273">
        <v>46</v>
      </c>
      <c r="AO99" s="274">
        <v>34</v>
      </c>
      <c r="AP99" s="275">
        <v>40</v>
      </c>
      <c r="AQ99" s="273">
        <v>696</v>
      </c>
      <c r="AR99" s="274">
        <v>721</v>
      </c>
      <c r="AS99" s="275">
        <v>1417</v>
      </c>
      <c r="AT99" s="273">
        <v>50</v>
      </c>
      <c r="AU99" s="274">
        <v>40</v>
      </c>
      <c r="AV99" s="275">
        <v>45</v>
      </c>
      <c r="AW99" s="273">
        <v>696</v>
      </c>
      <c r="AX99" s="274">
        <v>721</v>
      </c>
      <c r="AY99" s="275">
        <v>1417</v>
      </c>
      <c r="AZ99" s="273">
        <v>32.200000000000003</v>
      </c>
      <c r="BA99" s="274">
        <v>30.2</v>
      </c>
      <c r="BB99" s="275">
        <v>31.2</v>
      </c>
      <c r="BC99" s="273">
        <v>696</v>
      </c>
      <c r="BD99" s="274">
        <v>721</v>
      </c>
      <c r="BE99" s="275">
        <v>1417</v>
      </c>
      <c r="BF99" s="273">
        <v>56</v>
      </c>
      <c r="BG99" s="274">
        <v>29</v>
      </c>
      <c r="BH99" s="275">
        <v>42</v>
      </c>
      <c r="BI99" s="273">
        <v>45</v>
      </c>
      <c r="BJ99" s="274">
        <v>48</v>
      </c>
      <c r="BK99" s="275">
        <v>93</v>
      </c>
      <c r="BL99" s="273">
        <v>58</v>
      </c>
      <c r="BM99" s="274">
        <v>40</v>
      </c>
      <c r="BN99" s="275">
        <v>48</v>
      </c>
      <c r="BO99" s="273">
        <v>45</v>
      </c>
      <c r="BP99" s="274">
        <v>48</v>
      </c>
      <c r="BQ99" s="275">
        <v>93</v>
      </c>
      <c r="BR99" s="273">
        <v>32.799999999999997</v>
      </c>
      <c r="BS99" s="274">
        <v>29.8</v>
      </c>
      <c r="BT99" s="275">
        <v>31.2</v>
      </c>
      <c r="BU99" s="273">
        <v>45</v>
      </c>
      <c r="BV99" s="274">
        <v>48</v>
      </c>
      <c r="BW99" s="275">
        <v>93</v>
      </c>
      <c r="BX99" s="273" t="s">
        <v>197</v>
      </c>
      <c r="BY99" s="274" t="s">
        <v>197</v>
      </c>
      <c r="BZ99" s="275">
        <v>53</v>
      </c>
      <c r="CA99" s="273">
        <v>12</v>
      </c>
      <c r="CB99" s="274">
        <v>5</v>
      </c>
      <c r="CC99" s="275">
        <v>17</v>
      </c>
      <c r="CD99" s="273" t="s">
        <v>197</v>
      </c>
      <c r="CE99" s="274" t="s">
        <v>197</v>
      </c>
      <c r="CF99" s="275">
        <v>59</v>
      </c>
      <c r="CG99" s="273">
        <v>12</v>
      </c>
      <c r="CH99" s="274">
        <v>5</v>
      </c>
      <c r="CI99" s="275">
        <v>17</v>
      </c>
      <c r="CJ99" s="273">
        <v>33.4</v>
      </c>
      <c r="CK99" s="274">
        <v>29.6</v>
      </c>
      <c r="CL99" s="275">
        <v>32.299999999999997</v>
      </c>
      <c r="CM99" s="273">
        <v>12</v>
      </c>
      <c r="CN99" s="274">
        <v>5</v>
      </c>
      <c r="CO99" s="275">
        <v>17</v>
      </c>
      <c r="CP99" s="273">
        <v>59</v>
      </c>
      <c r="CQ99" s="274">
        <v>43</v>
      </c>
      <c r="CR99" s="275">
        <v>51</v>
      </c>
      <c r="CS99" s="273">
        <v>2759</v>
      </c>
      <c r="CT99" s="274">
        <v>2827</v>
      </c>
      <c r="CU99" s="275">
        <v>5586</v>
      </c>
      <c r="CV99" s="273">
        <v>61</v>
      </c>
      <c r="CW99" s="274">
        <v>46</v>
      </c>
      <c r="CX99" s="275">
        <v>53</v>
      </c>
      <c r="CY99" s="273">
        <v>2759</v>
      </c>
      <c r="CZ99" s="274">
        <v>2827</v>
      </c>
      <c r="DA99" s="275">
        <v>5586</v>
      </c>
      <c r="DB99" s="273">
        <v>34.1</v>
      </c>
      <c r="DC99" s="274">
        <v>31.7</v>
      </c>
      <c r="DD99" s="275">
        <v>32.9</v>
      </c>
      <c r="DE99" s="273">
        <v>2759</v>
      </c>
      <c r="DF99" s="274">
        <v>2827</v>
      </c>
      <c r="DG99" s="275">
        <v>5586</v>
      </c>
    </row>
    <row r="100" spans="1:111" x14ac:dyDescent="0.35">
      <c r="A100" t="s">
        <v>46</v>
      </c>
      <c r="B100" t="s">
        <v>291</v>
      </c>
      <c r="C100" t="s">
        <v>408</v>
      </c>
      <c r="D100" s="273">
        <v>58</v>
      </c>
      <c r="E100" s="274">
        <v>41</v>
      </c>
      <c r="F100" s="275">
        <v>49</v>
      </c>
      <c r="G100" s="273">
        <v>3111</v>
      </c>
      <c r="H100" s="274">
        <v>3266</v>
      </c>
      <c r="I100" s="275">
        <v>6377</v>
      </c>
      <c r="J100" s="273">
        <v>62</v>
      </c>
      <c r="K100" s="274">
        <v>45</v>
      </c>
      <c r="L100" s="275">
        <v>53</v>
      </c>
      <c r="M100" s="273">
        <v>3111</v>
      </c>
      <c r="N100" s="274">
        <v>3266</v>
      </c>
      <c r="O100" s="275">
        <v>6377</v>
      </c>
      <c r="P100" s="273">
        <v>33.6</v>
      </c>
      <c r="Q100" s="274">
        <v>30.7</v>
      </c>
      <c r="R100" s="275">
        <v>32.1</v>
      </c>
      <c r="S100" s="273">
        <v>3111</v>
      </c>
      <c r="T100" s="274">
        <v>3266</v>
      </c>
      <c r="U100" s="275">
        <v>6377</v>
      </c>
      <c r="V100" s="273">
        <v>57</v>
      </c>
      <c r="W100" s="274">
        <v>32</v>
      </c>
      <c r="X100" s="275">
        <v>44</v>
      </c>
      <c r="Y100" s="273">
        <v>260</v>
      </c>
      <c r="Z100" s="274">
        <v>294</v>
      </c>
      <c r="AA100" s="275">
        <v>554</v>
      </c>
      <c r="AB100" s="273">
        <v>61</v>
      </c>
      <c r="AC100" s="274">
        <v>39</v>
      </c>
      <c r="AD100" s="275">
        <v>49</v>
      </c>
      <c r="AE100" s="273">
        <v>260</v>
      </c>
      <c r="AF100" s="274">
        <v>294</v>
      </c>
      <c r="AG100" s="275">
        <v>554</v>
      </c>
      <c r="AH100" s="273">
        <v>33.5</v>
      </c>
      <c r="AI100" s="274">
        <v>29.6</v>
      </c>
      <c r="AJ100" s="275">
        <v>31.4</v>
      </c>
      <c r="AK100" s="273">
        <v>260</v>
      </c>
      <c r="AL100" s="274">
        <v>294</v>
      </c>
      <c r="AM100" s="275">
        <v>554</v>
      </c>
      <c r="AN100" s="273">
        <v>48</v>
      </c>
      <c r="AO100" s="274">
        <v>32</v>
      </c>
      <c r="AP100" s="275">
        <v>40</v>
      </c>
      <c r="AQ100" s="273">
        <v>537</v>
      </c>
      <c r="AR100" s="274">
        <v>523</v>
      </c>
      <c r="AS100" s="275">
        <v>1060</v>
      </c>
      <c r="AT100" s="273">
        <v>54</v>
      </c>
      <c r="AU100" s="274">
        <v>37</v>
      </c>
      <c r="AV100" s="275">
        <v>45</v>
      </c>
      <c r="AW100" s="273">
        <v>537</v>
      </c>
      <c r="AX100" s="274">
        <v>523</v>
      </c>
      <c r="AY100" s="275">
        <v>1060</v>
      </c>
      <c r="AZ100" s="273">
        <v>30.6</v>
      </c>
      <c r="BA100" s="274">
        <v>27.5</v>
      </c>
      <c r="BB100" s="275">
        <v>29.1</v>
      </c>
      <c r="BC100" s="273">
        <v>537</v>
      </c>
      <c r="BD100" s="274">
        <v>523</v>
      </c>
      <c r="BE100" s="275">
        <v>1060</v>
      </c>
      <c r="BF100" s="273">
        <v>47</v>
      </c>
      <c r="BG100" s="274">
        <v>31</v>
      </c>
      <c r="BH100" s="275">
        <v>39</v>
      </c>
      <c r="BI100" s="273">
        <v>278</v>
      </c>
      <c r="BJ100" s="274">
        <v>316</v>
      </c>
      <c r="BK100" s="275">
        <v>594</v>
      </c>
      <c r="BL100" s="273">
        <v>52</v>
      </c>
      <c r="BM100" s="274">
        <v>40</v>
      </c>
      <c r="BN100" s="275">
        <v>45</v>
      </c>
      <c r="BO100" s="273">
        <v>278</v>
      </c>
      <c r="BP100" s="274">
        <v>316</v>
      </c>
      <c r="BQ100" s="275">
        <v>594</v>
      </c>
      <c r="BR100" s="273">
        <v>31.5</v>
      </c>
      <c r="BS100" s="274">
        <v>28.7</v>
      </c>
      <c r="BT100" s="275">
        <v>30</v>
      </c>
      <c r="BU100" s="273">
        <v>278</v>
      </c>
      <c r="BV100" s="274">
        <v>316</v>
      </c>
      <c r="BW100" s="275">
        <v>594</v>
      </c>
      <c r="BX100" s="273">
        <v>40</v>
      </c>
      <c r="BY100" s="274">
        <v>53</v>
      </c>
      <c r="BZ100" s="275">
        <v>44</v>
      </c>
      <c r="CA100" s="273">
        <v>35</v>
      </c>
      <c r="CB100" s="274">
        <v>17</v>
      </c>
      <c r="CC100" s="275">
        <v>52</v>
      </c>
      <c r="CD100" s="273">
        <v>46</v>
      </c>
      <c r="CE100" s="274">
        <v>59</v>
      </c>
      <c r="CF100" s="275">
        <v>50</v>
      </c>
      <c r="CG100" s="273">
        <v>35</v>
      </c>
      <c r="CH100" s="274">
        <v>17</v>
      </c>
      <c r="CI100" s="275">
        <v>52</v>
      </c>
      <c r="CJ100" s="273">
        <v>30.6</v>
      </c>
      <c r="CK100" s="274">
        <v>32</v>
      </c>
      <c r="CL100" s="275">
        <v>31.1</v>
      </c>
      <c r="CM100" s="273">
        <v>35</v>
      </c>
      <c r="CN100" s="274">
        <v>17</v>
      </c>
      <c r="CO100" s="275">
        <v>52</v>
      </c>
      <c r="CP100" s="273">
        <v>55</v>
      </c>
      <c r="CQ100" s="274">
        <v>38</v>
      </c>
      <c r="CR100" s="275">
        <v>47</v>
      </c>
      <c r="CS100" s="273">
        <v>4539</v>
      </c>
      <c r="CT100" s="274">
        <v>4760</v>
      </c>
      <c r="CU100" s="275">
        <v>9299</v>
      </c>
      <c r="CV100" s="273">
        <v>59</v>
      </c>
      <c r="CW100" s="274">
        <v>44</v>
      </c>
      <c r="CX100" s="275">
        <v>51</v>
      </c>
      <c r="CY100" s="273">
        <v>4539</v>
      </c>
      <c r="CZ100" s="274">
        <v>4760</v>
      </c>
      <c r="DA100" s="275">
        <v>9299</v>
      </c>
      <c r="DB100" s="273">
        <v>32.9</v>
      </c>
      <c r="DC100" s="274">
        <v>30.2</v>
      </c>
      <c r="DD100" s="275">
        <v>31.5</v>
      </c>
      <c r="DE100" s="273">
        <v>4539</v>
      </c>
      <c r="DF100" s="274">
        <v>4760</v>
      </c>
      <c r="DG100" s="275">
        <v>9299</v>
      </c>
    </row>
    <row r="101" spans="1:111" x14ac:dyDescent="0.35">
      <c r="A101" t="s">
        <v>52</v>
      </c>
      <c r="B101" t="s">
        <v>297</v>
      </c>
      <c r="C101" t="s">
        <v>408</v>
      </c>
      <c r="D101" s="273">
        <v>66</v>
      </c>
      <c r="E101" s="274">
        <v>45</v>
      </c>
      <c r="F101" s="275">
        <v>56</v>
      </c>
      <c r="G101" s="273">
        <v>1744</v>
      </c>
      <c r="H101" s="274">
        <v>1814</v>
      </c>
      <c r="I101" s="275">
        <v>3558</v>
      </c>
      <c r="J101" s="273">
        <v>69</v>
      </c>
      <c r="K101" s="274">
        <v>49</v>
      </c>
      <c r="L101" s="275">
        <v>58</v>
      </c>
      <c r="M101" s="273">
        <v>1744</v>
      </c>
      <c r="N101" s="274">
        <v>1814</v>
      </c>
      <c r="O101" s="275">
        <v>3558</v>
      </c>
      <c r="P101" s="273">
        <v>34.299999999999997</v>
      </c>
      <c r="Q101" s="274">
        <v>31.5</v>
      </c>
      <c r="R101" s="275">
        <v>32.9</v>
      </c>
      <c r="S101" s="273">
        <v>1744</v>
      </c>
      <c r="T101" s="274">
        <v>1814</v>
      </c>
      <c r="U101" s="275">
        <v>3558</v>
      </c>
      <c r="V101" s="273">
        <v>64</v>
      </c>
      <c r="W101" s="274">
        <v>36</v>
      </c>
      <c r="X101" s="275">
        <v>50</v>
      </c>
      <c r="Y101" s="273">
        <v>58</v>
      </c>
      <c r="Z101" s="274">
        <v>61</v>
      </c>
      <c r="AA101" s="275">
        <v>119</v>
      </c>
      <c r="AB101" s="273">
        <v>64</v>
      </c>
      <c r="AC101" s="274">
        <v>39</v>
      </c>
      <c r="AD101" s="275">
        <v>51</v>
      </c>
      <c r="AE101" s="273">
        <v>58</v>
      </c>
      <c r="AF101" s="274">
        <v>61</v>
      </c>
      <c r="AG101" s="275">
        <v>119</v>
      </c>
      <c r="AH101" s="273">
        <v>33.9</v>
      </c>
      <c r="AI101" s="274">
        <v>30.3</v>
      </c>
      <c r="AJ101" s="275">
        <v>32</v>
      </c>
      <c r="AK101" s="273">
        <v>58</v>
      </c>
      <c r="AL101" s="274">
        <v>61</v>
      </c>
      <c r="AM101" s="275">
        <v>119</v>
      </c>
      <c r="AN101" s="273">
        <v>47</v>
      </c>
      <c r="AO101" s="274">
        <v>28</v>
      </c>
      <c r="AP101" s="275">
        <v>38</v>
      </c>
      <c r="AQ101" s="273">
        <v>78</v>
      </c>
      <c r="AR101" s="274">
        <v>78</v>
      </c>
      <c r="AS101" s="275">
        <v>156</v>
      </c>
      <c r="AT101" s="273">
        <v>50</v>
      </c>
      <c r="AU101" s="274">
        <v>29</v>
      </c>
      <c r="AV101" s="275">
        <v>40</v>
      </c>
      <c r="AW101" s="273">
        <v>78</v>
      </c>
      <c r="AX101" s="274">
        <v>78</v>
      </c>
      <c r="AY101" s="275">
        <v>156</v>
      </c>
      <c r="AZ101" s="273">
        <v>32</v>
      </c>
      <c r="BA101" s="274">
        <v>27.9</v>
      </c>
      <c r="BB101" s="275">
        <v>29.9</v>
      </c>
      <c r="BC101" s="273">
        <v>78</v>
      </c>
      <c r="BD101" s="274">
        <v>78</v>
      </c>
      <c r="BE101" s="275">
        <v>156</v>
      </c>
      <c r="BF101" s="273">
        <v>60</v>
      </c>
      <c r="BG101" s="274">
        <v>52</v>
      </c>
      <c r="BH101" s="275">
        <v>56</v>
      </c>
      <c r="BI101" s="273">
        <v>20</v>
      </c>
      <c r="BJ101" s="274">
        <v>23</v>
      </c>
      <c r="BK101" s="275">
        <v>43</v>
      </c>
      <c r="BL101" s="273">
        <v>65</v>
      </c>
      <c r="BM101" s="274">
        <v>57</v>
      </c>
      <c r="BN101" s="275">
        <v>60</v>
      </c>
      <c r="BO101" s="273">
        <v>20</v>
      </c>
      <c r="BP101" s="274">
        <v>23</v>
      </c>
      <c r="BQ101" s="275">
        <v>43</v>
      </c>
      <c r="BR101" s="273">
        <v>34.4</v>
      </c>
      <c r="BS101" s="274">
        <v>31.2</v>
      </c>
      <c r="BT101" s="275">
        <v>32.700000000000003</v>
      </c>
      <c r="BU101" s="273">
        <v>20</v>
      </c>
      <c r="BV101" s="274">
        <v>23</v>
      </c>
      <c r="BW101" s="275">
        <v>43</v>
      </c>
      <c r="BX101" s="273" t="s">
        <v>197</v>
      </c>
      <c r="BY101" s="274" t="s">
        <v>197</v>
      </c>
      <c r="BZ101" s="275">
        <v>47</v>
      </c>
      <c r="CA101" s="273">
        <v>7</v>
      </c>
      <c r="CB101" s="274">
        <v>10</v>
      </c>
      <c r="CC101" s="275">
        <v>17</v>
      </c>
      <c r="CD101" s="273" t="s">
        <v>197</v>
      </c>
      <c r="CE101" s="274" t="s">
        <v>197</v>
      </c>
      <c r="CF101" s="275">
        <v>47</v>
      </c>
      <c r="CG101" s="273">
        <v>7</v>
      </c>
      <c r="CH101" s="274">
        <v>10</v>
      </c>
      <c r="CI101" s="275">
        <v>17</v>
      </c>
      <c r="CJ101" s="273">
        <v>33.4</v>
      </c>
      <c r="CK101" s="274">
        <v>26.1</v>
      </c>
      <c r="CL101" s="275">
        <v>29.1</v>
      </c>
      <c r="CM101" s="273">
        <v>7</v>
      </c>
      <c r="CN101" s="274">
        <v>10</v>
      </c>
      <c r="CO101" s="275">
        <v>17</v>
      </c>
      <c r="CP101" s="273">
        <v>65</v>
      </c>
      <c r="CQ101" s="274">
        <v>44</v>
      </c>
      <c r="CR101" s="275">
        <v>54</v>
      </c>
      <c r="CS101" s="273">
        <v>1949</v>
      </c>
      <c r="CT101" s="274">
        <v>2023</v>
      </c>
      <c r="CU101" s="275">
        <v>3972</v>
      </c>
      <c r="CV101" s="273">
        <v>67</v>
      </c>
      <c r="CW101" s="274">
        <v>47</v>
      </c>
      <c r="CX101" s="275">
        <v>57</v>
      </c>
      <c r="CY101" s="273">
        <v>1949</v>
      </c>
      <c r="CZ101" s="274">
        <v>2023</v>
      </c>
      <c r="DA101" s="275">
        <v>3972</v>
      </c>
      <c r="DB101" s="273">
        <v>34.1</v>
      </c>
      <c r="DC101" s="274">
        <v>31.3</v>
      </c>
      <c r="DD101" s="275">
        <v>32.700000000000003</v>
      </c>
      <c r="DE101" s="273">
        <v>1949</v>
      </c>
      <c r="DF101" s="274">
        <v>2023</v>
      </c>
      <c r="DG101" s="275">
        <v>3972</v>
      </c>
    </row>
    <row r="102" spans="1:111" x14ac:dyDescent="0.35">
      <c r="A102" t="s">
        <v>94</v>
      </c>
      <c r="B102" t="s">
        <v>337</v>
      </c>
      <c r="C102" t="s">
        <v>338</v>
      </c>
      <c r="D102" s="273">
        <v>100</v>
      </c>
      <c r="E102" s="274" t="s">
        <v>197</v>
      </c>
      <c r="F102" s="275" t="s">
        <v>197</v>
      </c>
      <c r="G102" s="273">
        <v>3</v>
      </c>
      <c r="H102" s="274">
        <v>3</v>
      </c>
      <c r="I102" s="275">
        <v>6</v>
      </c>
      <c r="J102" s="273">
        <v>100</v>
      </c>
      <c r="K102" s="274">
        <v>100</v>
      </c>
      <c r="L102" s="275">
        <v>100</v>
      </c>
      <c r="M102" s="273">
        <v>3</v>
      </c>
      <c r="N102" s="274">
        <v>3</v>
      </c>
      <c r="O102" s="275">
        <v>6</v>
      </c>
      <c r="P102" s="273">
        <v>39</v>
      </c>
      <c r="Q102" s="274">
        <v>36.700000000000003</v>
      </c>
      <c r="R102" s="275">
        <v>37.799999999999997</v>
      </c>
      <c r="S102" s="273">
        <v>3</v>
      </c>
      <c r="T102" s="274">
        <v>3</v>
      </c>
      <c r="U102" s="275">
        <v>6</v>
      </c>
      <c r="V102" s="273" t="s">
        <v>191</v>
      </c>
      <c r="W102" s="274" t="s">
        <v>197</v>
      </c>
      <c r="X102" s="275" t="s">
        <v>197</v>
      </c>
      <c r="Y102" s="273">
        <v>0</v>
      </c>
      <c r="Z102" s="274">
        <v>4</v>
      </c>
      <c r="AA102" s="275">
        <v>4</v>
      </c>
      <c r="AB102" s="273" t="s">
        <v>191</v>
      </c>
      <c r="AC102" s="274" t="s">
        <v>197</v>
      </c>
      <c r="AD102" s="275" t="s">
        <v>197</v>
      </c>
      <c r="AE102" s="273">
        <v>0</v>
      </c>
      <c r="AF102" s="274">
        <v>4</v>
      </c>
      <c r="AG102" s="275">
        <v>4</v>
      </c>
      <c r="AH102" s="273" t="s">
        <v>191</v>
      </c>
      <c r="AI102" s="274">
        <v>31.3</v>
      </c>
      <c r="AJ102" s="275">
        <v>31.3</v>
      </c>
      <c r="AK102" s="273">
        <v>0</v>
      </c>
      <c r="AL102" s="274">
        <v>4</v>
      </c>
      <c r="AM102" s="275">
        <v>4</v>
      </c>
      <c r="AN102" s="273" t="s">
        <v>197</v>
      </c>
      <c r="AO102" s="274" t="s">
        <v>197</v>
      </c>
      <c r="AP102" s="275">
        <v>44</v>
      </c>
      <c r="AQ102" s="273" t="s">
        <v>197</v>
      </c>
      <c r="AR102" s="274" t="s">
        <v>197</v>
      </c>
      <c r="AS102" s="275">
        <v>9</v>
      </c>
      <c r="AT102" s="273" t="s">
        <v>197</v>
      </c>
      <c r="AU102" s="274" t="s">
        <v>197</v>
      </c>
      <c r="AV102" s="275">
        <v>44</v>
      </c>
      <c r="AW102" s="273" t="s">
        <v>197</v>
      </c>
      <c r="AX102" s="274" t="s">
        <v>197</v>
      </c>
      <c r="AY102" s="275">
        <v>9</v>
      </c>
      <c r="AZ102" s="273">
        <v>42</v>
      </c>
      <c r="BA102" s="274">
        <v>28</v>
      </c>
      <c r="BB102" s="275">
        <v>31.1</v>
      </c>
      <c r="BC102" s="273" t="s">
        <v>197</v>
      </c>
      <c r="BD102" s="274" t="s">
        <v>197</v>
      </c>
      <c r="BE102" s="275">
        <v>9</v>
      </c>
      <c r="BF102" s="273" t="s">
        <v>197</v>
      </c>
      <c r="BG102" s="274" t="s">
        <v>197</v>
      </c>
      <c r="BH102" s="275" t="s">
        <v>197</v>
      </c>
      <c r="BI102" s="273" t="s">
        <v>197</v>
      </c>
      <c r="BJ102" s="274" t="s">
        <v>197</v>
      </c>
      <c r="BK102" s="275">
        <v>3</v>
      </c>
      <c r="BL102" s="273" t="s">
        <v>197</v>
      </c>
      <c r="BM102" s="274" t="s">
        <v>197</v>
      </c>
      <c r="BN102" s="275" t="s">
        <v>197</v>
      </c>
      <c r="BO102" s="273" t="s">
        <v>197</v>
      </c>
      <c r="BP102" s="274" t="s">
        <v>197</v>
      </c>
      <c r="BQ102" s="275">
        <v>3</v>
      </c>
      <c r="BR102" s="273">
        <v>34</v>
      </c>
      <c r="BS102" s="274">
        <v>33</v>
      </c>
      <c r="BT102" s="275">
        <v>33.299999999999997</v>
      </c>
      <c r="BU102" s="273" t="s">
        <v>197</v>
      </c>
      <c r="BV102" s="274" t="s">
        <v>197</v>
      </c>
      <c r="BW102" s="275">
        <v>3</v>
      </c>
      <c r="BX102" s="273" t="s">
        <v>191</v>
      </c>
      <c r="BY102" s="274" t="s">
        <v>191</v>
      </c>
      <c r="BZ102" s="275" t="s">
        <v>191</v>
      </c>
      <c r="CA102" s="273">
        <v>0</v>
      </c>
      <c r="CB102" s="274">
        <v>0</v>
      </c>
      <c r="CC102" s="275">
        <v>0</v>
      </c>
      <c r="CD102" s="273" t="s">
        <v>191</v>
      </c>
      <c r="CE102" s="274" t="s">
        <v>191</v>
      </c>
      <c r="CF102" s="275" t="s">
        <v>191</v>
      </c>
      <c r="CG102" s="273">
        <v>0</v>
      </c>
      <c r="CH102" s="274">
        <v>0</v>
      </c>
      <c r="CI102" s="275">
        <v>0</v>
      </c>
      <c r="CJ102" s="273" t="s">
        <v>191</v>
      </c>
      <c r="CK102" s="274" t="s">
        <v>191</v>
      </c>
      <c r="CL102" s="275" t="s">
        <v>191</v>
      </c>
      <c r="CM102" s="273">
        <v>0</v>
      </c>
      <c r="CN102" s="274">
        <v>0</v>
      </c>
      <c r="CO102" s="275">
        <v>0</v>
      </c>
      <c r="CP102" s="273">
        <v>81</v>
      </c>
      <c r="CQ102" s="274">
        <v>50</v>
      </c>
      <c r="CR102" s="275">
        <v>61</v>
      </c>
      <c r="CS102" s="273">
        <v>16</v>
      </c>
      <c r="CT102" s="274">
        <v>28</v>
      </c>
      <c r="CU102" s="275">
        <v>44</v>
      </c>
      <c r="CV102" s="273">
        <v>81</v>
      </c>
      <c r="CW102" s="274">
        <v>54</v>
      </c>
      <c r="CX102" s="275">
        <v>64</v>
      </c>
      <c r="CY102" s="273">
        <v>16</v>
      </c>
      <c r="CZ102" s="274">
        <v>28</v>
      </c>
      <c r="DA102" s="275">
        <v>44</v>
      </c>
      <c r="DB102" s="273">
        <v>39.799999999999997</v>
      </c>
      <c r="DC102" s="274">
        <v>34.799999999999997</v>
      </c>
      <c r="DD102" s="275">
        <v>36.6</v>
      </c>
      <c r="DE102" s="273">
        <v>16</v>
      </c>
      <c r="DF102" s="274">
        <v>28</v>
      </c>
      <c r="DG102" s="275">
        <v>44</v>
      </c>
    </row>
    <row r="103" spans="1:111" x14ac:dyDescent="0.35">
      <c r="A103" t="s">
        <v>108</v>
      </c>
      <c r="B103" t="s">
        <v>353</v>
      </c>
      <c r="C103" t="s">
        <v>352</v>
      </c>
      <c r="D103" s="273">
        <v>46</v>
      </c>
      <c r="E103" s="274">
        <v>29</v>
      </c>
      <c r="F103" s="275">
        <v>37</v>
      </c>
      <c r="G103" s="273">
        <v>669</v>
      </c>
      <c r="H103" s="274">
        <v>688</v>
      </c>
      <c r="I103" s="275">
        <v>1357</v>
      </c>
      <c r="J103" s="273">
        <v>49</v>
      </c>
      <c r="K103" s="274">
        <v>34</v>
      </c>
      <c r="L103" s="275">
        <v>41</v>
      </c>
      <c r="M103" s="273">
        <v>669</v>
      </c>
      <c r="N103" s="274">
        <v>688</v>
      </c>
      <c r="O103" s="275">
        <v>1357</v>
      </c>
      <c r="P103" s="273">
        <v>31.2</v>
      </c>
      <c r="Q103" s="274">
        <v>28.9</v>
      </c>
      <c r="R103" s="275">
        <v>30</v>
      </c>
      <c r="S103" s="273">
        <v>669</v>
      </c>
      <c r="T103" s="274">
        <v>688</v>
      </c>
      <c r="U103" s="275">
        <v>1357</v>
      </c>
      <c r="V103" s="273">
        <v>49</v>
      </c>
      <c r="W103" s="274">
        <v>32</v>
      </c>
      <c r="X103" s="275">
        <v>41</v>
      </c>
      <c r="Y103" s="273">
        <v>148</v>
      </c>
      <c r="Z103" s="274">
        <v>158</v>
      </c>
      <c r="AA103" s="275">
        <v>306</v>
      </c>
      <c r="AB103" s="273">
        <v>56</v>
      </c>
      <c r="AC103" s="274">
        <v>37</v>
      </c>
      <c r="AD103" s="275">
        <v>46</v>
      </c>
      <c r="AE103" s="273">
        <v>148</v>
      </c>
      <c r="AF103" s="274">
        <v>158</v>
      </c>
      <c r="AG103" s="275">
        <v>306</v>
      </c>
      <c r="AH103" s="273">
        <v>31.5</v>
      </c>
      <c r="AI103" s="274">
        <v>29.5</v>
      </c>
      <c r="AJ103" s="275">
        <v>30.4</v>
      </c>
      <c r="AK103" s="273">
        <v>148</v>
      </c>
      <c r="AL103" s="274">
        <v>158</v>
      </c>
      <c r="AM103" s="275">
        <v>306</v>
      </c>
      <c r="AN103" s="273">
        <v>54</v>
      </c>
      <c r="AO103" s="274">
        <v>40</v>
      </c>
      <c r="AP103" s="275">
        <v>47</v>
      </c>
      <c r="AQ103" s="273">
        <v>312</v>
      </c>
      <c r="AR103" s="274">
        <v>319</v>
      </c>
      <c r="AS103" s="275">
        <v>631</v>
      </c>
      <c r="AT103" s="273">
        <v>60</v>
      </c>
      <c r="AU103" s="274">
        <v>45</v>
      </c>
      <c r="AV103" s="275">
        <v>53</v>
      </c>
      <c r="AW103" s="273">
        <v>312</v>
      </c>
      <c r="AX103" s="274">
        <v>319</v>
      </c>
      <c r="AY103" s="275">
        <v>631</v>
      </c>
      <c r="AZ103" s="273">
        <v>31.6</v>
      </c>
      <c r="BA103" s="274">
        <v>29.4</v>
      </c>
      <c r="BB103" s="275">
        <v>30.5</v>
      </c>
      <c r="BC103" s="273">
        <v>312</v>
      </c>
      <c r="BD103" s="274">
        <v>319</v>
      </c>
      <c r="BE103" s="275">
        <v>631</v>
      </c>
      <c r="BF103" s="273">
        <v>53</v>
      </c>
      <c r="BG103" s="274">
        <v>35</v>
      </c>
      <c r="BH103" s="275">
        <v>44</v>
      </c>
      <c r="BI103" s="273">
        <v>521</v>
      </c>
      <c r="BJ103" s="274">
        <v>548</v>
      </c>
      <c r="BK103" s="275">
        <v>1069</v>
      </c>
      <c r="BL103" s="273">
        <v>57</v>
      </c>
      <c r="BM103" s="274">
        <v>41</v>
      </c>
      <c r="BN103" s="275">
        <v>49</v>
      </c>
      <c r="BO103" s="273">
        <v>521</v>
      </c>
      <c r="BP103" s="274">
        <v>548</v>
      </c>
      <c r="BQ103" s="275">
        <v>1069</v>
      </c>
      <c r="BR103" s="273">
        <v>32.299999999999997</v>
      </c>
      <c r="BS103" s="274">
        <v>29.5</v>
      </c>
      <c r="BT103" s="275">
        <v>30.9</v>
      </c>
      <c r="BU103" s="273">
        <v>521</v>
      </c>
      <c r="BV103" s="274">
        <v>548</v>
      </c>
      <c r="BW103" s="275">
        <v>1069</v>
      </c>
      <c r="BX103" s="273" t="s">
        <v>197</v>
      </c>
      <c r="BY103" s="274" t="s">
        <v>197</v>
      </c>
      <c r="BZ103" s="275">
        <v>30</v>
      </c>
      <c r="CA103" s="273">
        <v>6</v>
      </c>
      <c r="CB103" s="274">
        <v>4</v>
      </c>
      <c r="CC103" s="275">
        <v>10</v>
      </c>
      <c r="CD103" s="273" t="s">
        <v>197</v>
      </c>
      <c r="CE103" s="274" t="s">
        <v>197</v>
      </c>
      <c r="CF103" s="275">
        <v>40</v>
      </c>
      <c r="CG103" s="273">
        <v>6</v>
      </c>
      <c r="CH103" s="274">
        <v>4</v>
      </c>
      <c r="CI103" s="275">
        <v>10</v>
      </c>
      <c r="CJ103" s="273">
        <v>27.2</v>
      </c>
      <c r="CK103" s="274">
        <v>29.3</v>
      </c>
      <c r="CL103" s="275">
        <v>28</v>
      </c>
      <c r="CM103" s="273">
        <v>6</v>
      </c>
      <c r="CN103" s="274">
        <v>4</v>
      </c>
      <c r="CO103" s="275">
        <v>10</v>
      </c>
      <c r="CP103" s="273">
        <v>49</v>
      </c>
      <c r="CQ103" s="274">
        <v>32</v>
      </c>
      <c r="CR103" s="275">
        <v>40</v>
      </c>
      <c r="CS103" s="273">
        <v>1756</v>
      </c>
      <c r="CT103" s="274">
        <v>1814</v>
      </c>
      <c r="CU103" s="275">
        <v>3570</v>
      </c>
      <c r="CV103" s="273">
        <v>54</v>
      </c>
      <c r="CW103" s="274">
        <v>38</v>
      </c>
      <c r="CX103" s="275">
        <v>46</v>
      </c>
      <c r="CY103" s="273">
        <v>1756</v>
      </c>
      <c r="CZ103" s="274">
        <v>1814</v>
      </c>
      <c r="DA103" s="275">
        <v>3570</v>
      </c>
      <c r="DB103" s="273">
        <v>31.5</v>
      </c>
      <c r="DC103" s="274">
        <v>29</v>
      </c>
      <c r="DD103" s="275">
        <v>30.2</v>
      </c>
      <c r="DE103" s="273">
        <v>1756</v>
      </c>
      <c r="DF103" s="274">
        <v>1814</v>
      </c>
      <c r="DG103" s="275">
        <v>3570</v>
      </c>
    </row>
    <row r="104" spans="1:111" x14ac:dyDescent="0.35">
      <c r="A104" t="s">
        <v>109</v>
      </c>
      <c r="B104" t="s">
        <v>354</v>
      </c>
      <c r="C104" t="s">
        <v>352</v>
      </c>
      <c r="D104" s="273">
        <v>67</v>
      </c>
      <c r="E104" s="274">
        <v>54</v>
      </c>
      <c r="F104" s="275">
        <v>60</v>
      </c>
      <c r="G104" s="273">
        <v>1154</v>
      </c>
      <c r="H104" s="274">
        <v>1141</v>
      </c>
      <c r="I104" s="275">
        <v>2295</v>
      </c>
      <c r="J104" s="273">
        <v>68</v>
      </c>
      <c r="K104" s="274">
        <v>55</v>
      </c>
      <c r="L104" s="275">
        <v>62</v>
      </c>
      <c r="M104" s="273">
        <v>1154</v>
      </c>
      <c r="N104" s="274">
        <v>1141</v>
      </c>
      <c r="O104" s="275">
        <v>2295</v>
      </c>
      <c r="P104" s="273">
        <v>35.9</v>
      </c>
      <c r="Q104" s="274">
        <v>34</v>
      </c>
      <c r="R104" s="275">
        <v>34.9</v>
      </c>
      <c r="S104" s="273">
        <v>1154</v>
      </c>
      <c r="T104" s="274">
        <v>1141</v>
      </c>
      <c r="U104" s="275">
        <v>2295</v>
      </c>
      <c r="V104" s="273">
        <v>75</v>
      </c>
      <c r="W104" s="274">
        <v>60</v>
      </c>
      <c r="X104" s="275">
        <v>67</v>
      </c>
      <c r="Y104" s="273">
        <v>220</v>
      </c>
      <c r="Z104" s="274">
        <v>233</v>
      </c>
      <c r="AA104" s="275">
        <v>453</v>
      </c>
      <c r="AB104" s="273">
        <v>77</v>
      </c>
      <c r="AC104" s="274">
        <v>62</v>
      </c>
      <c r="AD104" s="275">
        <v>69</v>
      </c>
      <c r="AE104" s="273">
        <v>220</v>
      </c>
      <c r="AF104" s="274">
        <v>233</v>
      </c>
      <c r="AG104" s="275">
        <v>453</v>
      </c>
      <c r="AH104" s="273">
        <v>35.799999999999997</v>
      </c>
      <c r="AI104" s="274">
        <v>34.9</v>
      </c>
      <c r="AJ104" s="275">
        <v>35.299999999999997</v>
      </c>
      <c r="AK104" s="273">
        <v>220</v>
      </c>
      <c r="AL104" s="274">
        <v>233</v>
      </c>
      <c r="AM104" s="275">
        <v>453</v>
      </c>
      <c r="AN104" s="273">
        <v>69</v>
      </c>
      <c r="AO104" s="274">
        <v>60</v>
      </c>
      <c r="AP104" s="275">
        <v>65</v>
      </c>
      <c r="AQ104" s="273">
        <v>230</v>
      </c>
      <c r="AR104" s="274">
        <v>213</v>
      </c>
      <c r="AS104" s="275">
        <v>443</v>
      </c>
      <c r="AT104" s="273">
        <v>70</v>
      </c>
      <c r="AU104" s="274">
        <v>62</v>
      </c>
      <c r="AV104" s="275">
        <v>66</v>
      </c>
      <c r="AW104" s="273">
        <v>230</v>
      </c>
      <c r="AX104" s="274">
        <v>213</v>
      </c>
      <c r="AY104" s="275">
        <v>443</v>
      </c>
      <c r="AZ104" s="273">
        <v>35.4</v>
      </c>
      <c r="BA104" s="274">
        <v>33.6</v>
      </c>
      <c r="BB104" s="275">
        <v>34.5</v>
      </c>
      <c r="BC104" s="273">
        <v>230</v>
      </c>
      <c r="BD104" s="274">
        <v>213</v>
      </c>
      <c r="BE104" s="275">
        <v>443</v>
      </c>
      <c r="BF104" s="273">
        <v>63</v>
      </c>
      <c r="BG104" s="274">
        <v>35</v>
      </c>
      <c r="BH104" s="275">
        <v>48</v>
      </c>
      <c r="BI104" s="273">
        <v>228</v>
      </c>
      <c r="BJ104" s="274">
        <v>251</v>
      </c>
      <c r="BK104" s="275">
        <v>479</v>
      </c>
      <c r="BL104" s="273">
        <v>64</v>
      </c>
      <c r="BM104" s="274">
        <v>37</v>
      </c>
      <c r="BN104" s="275">
        <v>50</v>
      </c>
      <c r="BO104" s="273">
        <v>228</v>
      </c>
      <c r="BP104" s="274">
        <v>251</v>
      </c>
      <c r="BQ104" s="275">
        <v>479</v>
      </c>
      <c r="BR104" s="273">
        <v>34.6</v>
      </c>
      <c r="BS104" s="274">
        <v>30.3</v>
      </c>
      <c r="BT104" s="275">
        <v>32.299999999999997</v>
      </c>
      <c r="BU104" s="273">
        <v>228</v>
      </c>
      <c r="BV104" s="274">
        <v>251</v>
      </c>
      <c r="BW104" s="275">
        <v>479</v>
      </c>
      <c r="BX104" s="273">
        <v>78</v>
      </c>
      <c r="BY104" s="274">
        <v>70</v>
      </c>
      <c r="BZ104" s="275">
        <v>74</v>
      </c>
      <c r="CA104" s="273">
        <v>23</v>
      </c>
      <c r="CB104" s="274">
        <v>30</v>
      </c>
      <c r="CC104" s="275">
        <v>53</v>
      </c>
      <c r="CD104" s="273">
        <v>78</v>
      </c>
      <c r="CE104" s="274">
        <v>73</v>
      </c>
      <c r="CF104" s="275">
        <v>75</v>
      </c>
      <c r="CG104" s="273">
        <v>23</v>
      </c>
      <c r="CH104" s="274">
        <v>30</v>
      </c>
      <c r="CI104" s="275">
        <v>53</v>
      </c>
      <c r="CJ104" s="273">
        <v>36.299999999999997</v>
      </c>
      <c r="CK104" s="274">
        <v>34.6</v>
      </c>
      <c r="CL104" s="275">
        <v>35.4</v>
      </c>
      <c r="CM104" s="273">
        <v>23</v>
      </c>
      <c r="CN104" s="274">
        <v>30</v>
      </c>
      <c r="CO104" s="275">
        <v>53</v>
      </c>
      <c r="CP104" s="273">
        <v>65</v>
      </c>
      <c r="CQ104" s="274">
        <v>51</v>
      </c>
      <c r="CR104" s="275">
        <v>58</v>
      </c>
      <c r="CS104" s="273">
        <v>2164</v>
      </c>
      <c r="CT104" s="274">
        <v>2250</v>
      </c>
      <c r="CU104" s="275">
        <v>4414</v>
      </c>
      <c r="CV104" s="273">
        <v>67</v>
      </c>
      <c r="CW104" s="274">
        <v>53</v>
      </c>
      <c r="CX104" s="275">
        <v>60</v>
      </c>
      <c r="CY104" s="273">
        <v>2164</v>
      </c>
      <c r="CZ104" s="274">
        <v>2250</v>
      </c>
      <c r="DA104" s="275">
        <v>4414</v>
      </c>
      <c r="DB104" s="273">
        <v>35.200000000000003</v>
      </c>
      <c r="DC104" s="274">
        <v>33</v>
      </c>
      <c r="DD104" s="275">
        <v>34.1</v>
      </c>
      <c r="DE104" s="273">
        <v>2164</v>
      </c>
      <c r="DF104" s="274">
        <v>2250</v>
      </c>
      <c r="DG104" s="275">
        <v>4414</v>
      </c>
    </row>
    <row r="105" spans="1:111" x14ac:dyDescent="0.35">
      <c r="A105" t="s">
        <v>110</v>
      </c>
      <c r="B105" t="s">
        <v>355</v>
      </c>
      <c r="C105" t="s">
        <v>352</v>
      </c>
      <c r="D105" s="273">
        <v>73</v>
      </c>
      <c r="E105" s="274">
        <v>54</v>
      </c>
      <c r="F105" s="275">
        <v>63</v>
      </c>
      <c r="G105" s="273">
        <v>1074</v>
      </c>
      <c r="H105" s="274">
        <v>1076</v>
      </c>
      <c r="I105" s="275">
        <v>2150</v>
      </c>
      <c r="J105" s="273">
        <v>74</v>
      </c>
      <c r="K105" s="274">
        <v>55</v>
      </c>
      <c r="L105" s="275">
        <v>64</v>
      </c>
      <c r="M105" s="273">
        <v>1074</v>
      </c>
      <c r="N105" s="274">
        <v>1076</v>
      </c>
      <c r="O105" s="275">
        <v>2150</v>
      </c>
      <c r="P105" s="273">
        <v>35.700000000000003</v>
      </c>
      <c r="Q105" s="274">
        <v>33.5</v>
      </c>
      <c r="R105" s="275">
        <v>34.6</v>
      </c>
      <c r="S105" s="273">
        <v>1074</v>
      </c>
      <c r="T105" s="274">
        <v>1076</v>
      </c>
      <c r="U105" s="275">
        <v>2150</v>
      </c>
      <c r="V105" s="273">
        <v>83</v>
      </c>
      <c r="W105" s="274">
        <v>55</v>
      </c>
      <c r="X105" s="275">
        <v>70</v>
      </c>
      <c r="Y105" s="273">
        <v>106</v>
      </c>
      <c r="Z105" s="274">
        <v>93</v>
      </c>
      <c r="AA105" s="275">
        <v>199</v>
      </c>
      <c r="AB105" s="273">
        <v>83</v>
      </c>
      <c r="AC105" s="274">
        <v>56</v>
      </c>
      <c r="AD105" s="275">
        <v>70</v>
      </c>
      <c r="AE105" s="273">
        <v>106</v>
      </c>
      <c r="AF105" s="274">
        <v>93</v>
      </c>
      <c r="AG105" s="275">
        <v>199</v>
      </c>
      <c r="AH105" s="273">
        <v>36.9</v>
      </c>
      <c r="AI105" s="274">
        <v>33</v>
      </c>
      <c r="AJ105" s="275">
        <v>35</v>
      </c>
      <c r="AK105" s="273">
        <v>106</v>
      </c>
      <c r="AL105" s="274">
        <v>93</v>
      </c>
      <c r="AM105" s="275">
        <v>199</v>
      </c>
      <c r="AN105" s="273">
        <v>74</v>
      </c>
      <c r="AO105" s="274">
        <v>49</v>
      </c>
      <c r="AP105" s="275">
        <v>63</v>
      </c>
      <c r="AQ105" s="273">
        <v>102</v>
      </c>
      <c r="AR105" s="274">
        <v>85</v>
      </c>
      <c r="AS105" s="275">
        <v>187</v>
      </c>
      <c r="AT105" s="273">
        <v>75</v>
      </c>
      <c r="AU105" s="274">
        <v>52</v>
      </c>
      <c r="AV105" s="275">
        <v>65</v>
      </c>
      <c r="AW105" s="273">
        <v>102</v>
      </c>
      <c r="AX105" s="274">
        <v>85</v>
      </c>
      <c r="AY105" s="275">
        <v>187</v>
      </c>
      <c r="AZ105" s="273">
        <v>36.4</v>
      </c>
      <c r="BA105" s="274">
        <v>31.5</v>
      </c>
      <c r="BB105" s="275">
        <v>34.200000000000003</v>
      </c>
      <c r="BC105" s="273">
        <v>102</v>
      </c>
      <c r="BD105" s="274">
        <v>85</v>
      </c>
      <c r="BE105" s="275">
        <v>187</v>
      </c>
      <c r="BF105" s="273">
        <v>73</v>
      </c>
      <c r="BG105" s="274">
        <v>55</v>
      </c>
      <c r="BH105" s="275">
        <v>64</v>
      </c>
      <c r="BI105" s="273">
        <v>293</v>
      </c>
      <c r="BJ105" s="274">
        <v>272</v>
      </c>
      <c r="BK105" s="275">
        <v>565</v>
      </c>
      <c r="BL105" s="273">
        <v>74</v>
      </c>
      <c r="BM105" s="274">
        <v>56</v>
      </c>
      <c r="BN105" s="275">
        <v>65</v>
      </c>
      <c r="BO105" s="273">
        <v>293</v>
      </c>
      <c r="BP105" s="274">
        <v>272</v>
      </c>
      <c r="BQ105" s="275">
        <v>565</v>
      </c>
      <c r="BR105" s="273">
        <v>35.9</v>
      </c>
      <c r="BS105" s="274">
        <v>33.5</v>
      </c>
      <c r="BT105" s="275">
        <v>34.700000000000003</v>
      </c>
      <c r="BU105" s="273">
        <v>293</v>
      </c>
      <c r="BV105" s="274">
        <v>272</v>
      </c>
      <c r="BW105" s="275">
        <v>565</v>
      </c>
      <c r="BX105" s="273" t="s">
        <v>197</v>
      </c>
      <c r="BY105" s="274" t="s">
        <v>197</v>
      </c>
      <c r="BZ105" s="275">
        <v>73</v>
      </c>
      <c r="CA105" s="273">
        <v>17</v>
      </c>
      <c r="CB105" s="274">
        <v>20</v>
      </c>
      <c r="CC105" s="275">
        <v>37</v>
      </c>
      <c r="CD105" s="273" t="s">
        <v>197</v>
      </c>
      <c r="CE105" s="274" t="s">
        <v>197</v>
      </c>
      <c r="CF105" s="275">
        <v>76</v>
      </c>
      <c r="CG105" s="273">
        <v>17</v>
      </c>
      <c r="CH105" s="274">
        <v>20</v>
      </c>
      <c r="CI105" s="275">
        <v>37</v>
      </c>
      <c r="CJ105" s="273">
        <v>37.5</v>
      </c>
      <c r="CK105" s="274">
        <v>33.799999999999997</v>
      </c>
      <c r="CL105" s="275">
        <v>35.5</v>
      </c>
      <c r="CM105" s="273">
        <v>17</v>
      </c>
      <c r="CN105" s="274">
        <v>20</v>
      </c>
      <c r="CO105" s="275">
        <v>37</v>
      </c>
      <c r="CP105" s="273">
        <v>73</v>
      </c>
      <c r="CQ105" s="274">
        <v>53</v>
      </c>
      <c r="CR105" s="275">
        <v>63</v>
      </c>
      <c r="CS105" s="273">
        <v>1692</v>
      </c>
      <c r="CT105" s="274">
        <v>1642</v>
      </c>
      <c r="CU105" s="275">
        <v>3334</v>
      </c>
      <c r="CV105" s="273">
        <v>74</v>
      </c>
      <c r="CW105" s="274">
        <v>54</v>
      </c>
      <c r="CX105" s="275">
        <v>64</v>
      </c>
      <c r="CY105" s="273">
        <v>1692</v>
      </c>
      <c r="CZ105" s="274">
        <v>1642</v>
      </c>
      <c r="DA105" s="275">
        <v>3334</v>
      </c>
      <c r="DB105" s="273">
        <v>35.799999999999997</v>
      </c>
      <c r="DC105" s="274">
        <v>33.200000000000003</v>
      </c>
      <c r="DD105" s="275">
        <v>34.5</v>
      </c>
      <c r="DE105" s="273">
        <v>1692</v>
      </c>
      <c r="DF105" s="274">
        <v>1642</v>
      </c>
      <c r="DG105" s="275">
        <v>3334</v>
      </c>
    </row>
    <row r="106" spans="1:111" x14ac:dyDescent="0.35">
      <c r="A106" t="s">
        <v>111</v>
      </c>
      <c r="B106" t="s">
        <v>356</v>
      </c>
      <c r="C106" t="s">
        <v>352</v>
      </c>
      <c r="D106" s="273">
        <v>60</v>
      </c>
      <c r="E106" s="274">
        <v>42</v>
      </c>
      <c r="F106" s="275">
        <v>50</v>
      </c>
      <c r="G106" s="273">
        <v>428</v>
      </c>
      <c r="H106" s="274">
        <v>499</v>
      </c>
      <c r="I106" s="275">
        <v>927</v>
      </c>
      <c r="J106" s="273">
        <v>61</v>
      </c>
      <c r="K106" s="274">
        <v>45</v>
      </c>
      <c r="L106" s="275">
        <v>52</v>
      </c>
      <c r="M106" s="273">
        <v>428</v>
      </c>
      <c r="N106" s="274">
        <v>499</v>
      </c>
      <c r="O106" s="275">
        <v>927</v>
      </c>
      <c r="P106" s="273">
        <v>34.799999999999997</v>
      </c>
      <c r="Q106" s="274">
        <v>33</v>
      </c>
      <c r="R106" s="275">
        <v>33.799999999999997</v>
      </c>
      <c r="S106" s="273">
        <v>428</v>
      </c>
      <c r="T106" s="274">
        <v>499</v>
      </c>
      <c r="U106" s="275">
        <v>927</v>
      </c>
      <c r="V106" s="273">
        <v>67</v>
      </c>
      <c r="W106" s="274">
        <v>56</v>
      </c>
      <c r="X106" s="275">
        <v>61</v>
      </c>
      <c r="Y106" s="273">
        <v>119</v>
      </c>
      <c r="Z106" s="274">
        <v>153</v>
      </c>
      <c r="AA106" s="275">
        <v>272</v>
      </c>
      <c r="AB106" s="273">
        <v>67</v>
      </c>
      <c r="AC106" s="274">
        <v>58</v>
      </c>
      <c r="AD106" s="275">
        <v>62</v>
      </c>
      <c r="AE106" s="273">
        <v>119</v>
      </c>
      <c r="AF106" s="274">
        <v>153</v>
      </c>
      <c r="AG106" s="275">
        <v>272</v>
      </c>
      <c r="AH106" s="273">
        <v>36.200000000000003</v>
      </c>
      <c r="AI106" s="274">
        <v>34.6</v>
      </c>
      <c r="AJ106" s="275">
        <v>35.299999999999997</v>
      </c>
      <c r="AK106" s="273">
        <v>119</v>
      </c>
      <c r="AL106" s="274">
        <v>153</v>
      </c>
      <c r="AM106" s="275">
        <v>272</v>
      </c>
      <c r="AN106" s="273">
        <v>64</v>
      </c>
      <c r="AO106" s="274">
        <v>52</v>
      </c>
      <c r="AP106" s="275">
        <v>57</v>
      </c>
      <c r="AQ106" s="273">
        <v>492</v>
      </c>
      <c r="AR106" s="274">
        <v>529</v>
      </c>
      <c r="AS106" s="275">
        <v>1021</v>
      </c>
      <c r="AT106" s="273">
        <v>66</v>
      </c>
      <c r="AU106" s="274">
        <v>55</v>
      </c>
      <c r="AV106" s="275">
        <v>60</v>
      </c>
      <c r="AW106" s="273">
        <v>492</v>
      </c>
      <c r="AX106" s="274">
        <v>529</v>
      </c>
      <c r="AY106" s="275">
        <v>1021</v>
      </c>
      <c r="AZ106" s="273">
        <v>35.5</v>
      </c>
      <c r="BA106" s="274">
        <v>33.6</v>
      </c>
      <c r="BB106" s="275">
        <v>34.5</v>
      </c>
      <c r="BC106" s="273">
        <v>492</v>
      </c>
      <c r="BD106" s="274">
        <v>529</v>
      </c>
      <c r="BE106" s="275">
        <v>1021</v>
      </c>
      <c r="BF106" s="273">
        <v>65</v>
      </c>
      <c r="BG106" s="274">
        <v>49</v>
      </c>
      <c r="BH106" s="275">
        <v>57</v>
      </c>
      <c r="BI106" s="273">
        <v>460</v>
      </c>
      <c r="BJ106" s="274">
        <v>423</v>
      </c>
      <c r="BK106" s="275">
        <v>883</v>
      </c>
      <c r="BL106" s="273">
        <v>66</v>
      </c>
      <c r="BM106" s="274">
        <v>51</v>
      </c>
      <c r="BN106" s="275">
        <v>58</v>
      </c>
      <c r="BO106" s="273">
        <v>460</v>
      </c>
      <c r="BP106" s="274">
        <v>423</v>
      </c>
      <c r="BQ106" s="275">
        <v>883</v>
      </c>
      <c r="BR106" s="273">
        <v>35.5</v>
      </c>
      <c r="BS106" s="274">
        <v>32.799999999999997</v>
      </c>
      <c r="BT106" s="275">
        <v>34.200000000000003</v>
      </c>
      <c r="BU106" s="273">
        <v>460</v>
      </c>
      <c r="BV106" s="274">
        <v>423</v>
      </c>
      <c r="BW106" s="275">
        <v>883</v>
      </c>
      <c r="BX106" s="273" t="s">
        <v>197</v>
      </c>
      <c r="BY106" s="274" t="s">
        <v>197</v>
      </c>
      <c r="BZ106" s="275">
        <v>55</v>
      </c>
      <c r="CA106" s="273">
        <v>5</v>
      </c>
      <c r="CB106" s="274">
        <v>6</v>
      </c>
      <c r="CC106" s="275">
        <v>11</v>
      </c>
      <c r="CD106" s="273" t="s">
        <v>197</v>
      </c>
      <c r="CE106" s="274" t="s">
        <v>197</v>
      </c>
      <c r="CF106" s="275">
        <v>55</v>
      </c>
      <c r="CG106" s="273">
        <v>5</v>
      </c>
      <c r="CH106" s="274">
        <v>6</v>
      </c>
      <c r="CI106" s="275">
        <v>11</v>
      </c>
      <c r="CJ106" s="273">
        <v>35.4</v>
      </c>
      <c r="CK106" s="274">
        <v>32.700000000000003</v>
      </c>
      <c r="CL106" s="275">
        <v>33.9</v>
      </c>
      <c r="CM106" s="273">
        <v>5</v>
      </c>
      <c r="CN106" s="274">
        <v>6</v>
      </c>
      <c r="CO106" s="275">
        <v>11</v>
      </c>
      <c r="CP106" s="273">
        <v>61</v>
      </c>
      <c r="CQ106" s="274">
        <v>47</v>
      </c>
      <c r="CR106" s="275">
        <v>54</v>
      </c>
      <c r="CS106" s="273">
        <v>1874</v>
      </c>
      <c r="CT106" s="274">
        <v>1973</v>
      </c>
      <c r="CU106" s="275">
        <v>3847</v>
      </c>
      <c r="CV106" s="273">
        <v>62</v>
      </c>
      <c r="CW106" s="274">
        <v>50</v>
      </c>
      <c r="CX106" s="275">
        <v>56</v>
      </c>
      <c r="CY106" s="273">
        <v>1874</v>
      </c>
      <c r="CZ106" s="274">
        <v>1973</v>
      </c>
      <c r="DA106" s="275">
        <v>3847</v>
      </c>
      <c r="DB106" s="273">
        <v>34.799999999999997</v>
      </c>
      <c r="DC106" s="274">
        <v>33.1</v>
      </c>
      <c r="DD106" s="275">
        <v>33.9</v>
      </c>
      <c r="DE106" s="273">
        <v>1874</v>
      </c>
      <c r="DF106" s="274">
        <v>1973</v>
      </c>
      <c r="DG106" s="275">
        <v>3847</v>
      </c>
    </row>
    <row r="107" spans="1:111" x14ac:dyDescent="0.35">
      <c r="A107" t="s">
        <v>112</v>
      </c>
      <c r="B107" t="s">
        <v>357</v>
      </c>
      <c r="C107" t="s">
        <v>352</v>
      </c>
      <c r="D107" s="273">
        <v>71</v>
      </c>
      <c r="E107" s="274">
        <v>53</v>
      </c>
      <c r="F107" s="275">
        <v>62</v>
      </c>
      <c r="G107" s="273">
        <v>1326</v>
      </c>
      <c r="H107" s="274">
        <v>1371</v>
      </c>
      <c r="I107" s="275">
        <v>2697</v>
      </c>
      <c r="J107" s="273">
        <v>72</v>
      </c>
      <c r="K107" s="274">
        <v>54</v>
      </c>
      <c r="L107" s="275">
        <v>63</v>
      </c>
      <c r="M107" s="273">
        <v>1326</v>
      </c>
      <c r="N107" s="274">
        <v>1371</v>
      </c>
      <c r="O107" s="275">
        <v>2697</v>
      </c>
      <c r="P107" s="273">
        <v>34.700000000000003</v>
      </c>
      <c r="Q107" s="274">
        <v>32.700000000000003</v>
      </c>
      <c r="R107" s="275">
        <v>33.700000000000003</v>
      </c>
      <c r="S107" s="273">
        <v>1326</v>
      </c>
      <c r="T107" s="274">
        <v>1371</v>
      </c>
      <c r="U107" s="275">
        <v>2697</v>
      </c>
      <c r="V107" s="273">
        <v>73</v>
      </c>
      <c r="W107" s="274">
        <v>49</v>
      </c>
      <c r="X107" s="275">
        <v>61</v>
      </c>
      <c r="Y107" s="273">
        <v>187</v>
      </c>
      <c r="Z107" s="274">
        <v>175</v>
      </c>
      <c r="AA107" s="275">
        <v>362</v>
      </c>
      <c r="AB107" s="273">
        <v>74</v>
      </c>
      <c r="AC107" s="274">
        <v>52</v>
      </c>
      <c r="AD107" s="275">
        <v>64</v>
      </c>
      <c r="AE107" s="273">
        <v>187</v>
      </c>
      <c r="AF107" s="274">
        <v>175</v>
      </c>
      <c r="AG107" s="275">
        <v>362</v>
      </c>
      <c r="AH107" s="273">
        <v>35.5</v>
      </c>
      <c r="AI107" s="274">
        <v>31.9</v>
      </c>
      <c r="AJ107" s="275">
        <v>33.799999999999997</v>
      </c>
      <c r="AK107" s="273">
        <v>187</v>
      </c>
      <c r="AL107" s="274">
        <v>175</v>
      </c>
      <c r="AM107" s="275">
        <v>362</v>
      </c>
      <c r="AN107" s="273">
        <v>75</v>
      </c>
      <c r="AO107" s="274">
        <v>52</v>
      </c>
      <c r="AP107" s="275">
        <v>64</v>
      </c>
      <c r="AQ107" s="273">
        <v>106</v>
      </c>
      <c r="AR107" s="274">
        <v>98</v>
      </c>
      <c r="AS107" s="275">
        <v>204</v>
      </c>
      <c r="AT107" s="273">
        <v>76</v>
      </c>
      <c r="AU107" s="274">
        <v>54</v>
      </c>
      <c r="AV107" s="275">
        <v>66</v>
      </c>
      <c r="AW107" s="273">
        <v>106</v>
      </c>
      <c r="AX107" s="274">
        <v>98</v>
      </c>
      <c r="AY107" s="275">
        <v>204</v>
      </c>
      <c r="AZ107" s="273">
        <v>35.200000000000003</v>
      </c>
      <c r="BA107" s="274">
        <v>31.5</v>
      </c>
      <c r="BB107" s="275">
        <v>33.5</v>
      </c>
      <c r="BC107" s="273">
        <v>106</v>
      </c>
      <c r="BD107" s="274">
        <v>98</v>
      </c>
      <c r="BE107" s="275">
        <v>204</v>
      </c>
      <c r="BF107" s="273">
        <v>64</v>
      </c>
      <c r="BG107" s="274">
        <v>34</v>
      </c>
      <c r="BH107" s="275">
        <v>48</v>
      </c>
      <c r="BI107" s="273">
        <v>146</v>
      </c>
      <c r="BJ107" s="274">
        <v>158</v>
      </c>
      <c r="BK107" s="275">
        <v>304</v>
      </c>
      <c r="BL107" s="273">
        <v>64</v>
      </c>
      <c r="BM107" s="274">
        <v>35</v>
      </c>
      <c r="BN107" s="275">
        <v>49</v>
      </c>
      <c r="BO107" s="273">
        <v>146</v>
      </c>
      <c r="BP107" s="274">
        <v>158</v>
      </c>
      <c r="BQ107" s="275">
        <v>304</v>
      </c>
      <c r="BR107" s="273">
        <v>34.200000000000003</v>
      </c>
      <c r="BS107" s="274">
        <v>30</v>
      </c>
      <c r="BT107" s="275">
        <v>32</v>
      </c>
      <c r="BU107" s="273">
        <v>146</v>
      </c>
      <c r="BV107" s="274">
        <v>158</v>
      </c>
      <c r="BW107" s="275">
        <v>304</v>
      </c>
      <c r="BX107" s="273">
        <v>71</v>
      </c>
      <c r="BY107" s="274">
        <v>69</v>
      </c>
      <c r="BZ107" s="275">
        <v>70</v>
      </c>
      <c r="CA107" s="273">
        <v>17</v>
      </c>
      <c r="CB107" s="274">
        <v>13</v>
      </c>
      <c r="CC107" s="275">
        <v>30</v>
      </c>
      <c r="CD107" s="273">
        <v>71</v>
      </c>
      <c r="CE107" s="274">
        <v>77</v>
      </c>
      <c r="CF107" s="275">
        <v>73</v>
      </c>
      <c r="CG107" s="273">
        <v>17</v>
      </c>
      <c r="CH107" s="274">
        <v>13</v>
      </c>
      <c r="CI107" s="275">
        <v>30</v>
      </c>
      <c r="CJ107" s="273">
        <v>35.4</v>
      </c>
      <c r="CK107" s="274">
        <v>35.200000000000003</v>
      </c>
      <c r="CL107" s="275">
        <v>35.299999999999997</v>
      </c>
      <c r="CM107" s="273">
        <v>17</v>
      </c>
      <c r="CN107" s="274">
        <v>13</v>
      </c>
      <c r="CO107" s="275">
        <v>30</v>
      </c>
      <c r="CP107" s="273">
        <v>69</v>
      </c>
      <c r="CQ107" s="274">
        <v>50</v>
      </c>
      <c r="CR107" s="275">
        <v>60</v>
      </c>
      <c r="CS107" s="273">
        <v>1979</v>
      </c>
      <c r="CT107" s="274">
        <v>2033</v>
      </c>
      <c r="CU107" s="275">
        <v>4012</v>
      </c>
      <c r="CV107" s="273">
        <v>70</v>
      </c>
      <c r="CW107" s="274">
        <v>52</v>
      </c>
      <c r="CX107" s="275">
        <v>61</v>
      </c>
      <c r="CY107" s="273">
        <v>1979</v>
      </c>
      <c r="CZ107" s="274">
        <v>2033</v>
      </c>
      <c r="DA107" s="275">
        <v>4012</v>
      </c>
      <c r="DB107" s="273">
        <v>34.700000000000003</v>
      </c>
      <c r="DC107" s="274">
        <v>32.299999999999997</v>
      </c>
      <c r="DD107" s="275">
        <v>33.5</v>
      </c>
      <c r="DE107" s="273">
        <v>1979</v>
      </c>
      <c r="DF107" s="274">
        <v>2033</v>
      </c>
      <c r="DG107" s="275">
        <v>4012</v>
      </c>
    </row>
    <row r="108" spans="1:111" x14ac:dyDescent="0.35">
      <c r="A108" t="s">
        <v>93</v>
      </c>
      <c r="B108" t="s">
        <v>339</v>
      </c>
      <c r="C108" t="s">
        <v>338</v>
      </c>
      <c r="D108" s="273">
        <v>60</v>
      </c>
      <c r="E108" s="274">
        <v>39</v>
      </c>
      <c r="F108" s="275">
        <v>49</v>
      </c>
      <c r="G108" s="273">
        <v>324</v>
      </c>
      <c r="H108" s="274">
        <v>355</v>
      </c>
      <c r="I108" s="275">
        <v>679</v>
      </c>
      <c r="J108" s="273">
        <v>63</v>
      </c>
      <c r="K108" s="274">
        <v>44</v>
      </c>
      <c r="L108" s="275">
        <v>53</v>
      </c>
      <c r="M108" s="273">
        <v>324</v>
      </c>
      <c r="N108" s="274">
        <v>355</v>
      </c>
      <c r="O108" s="275">
        <v>679</v>
      </c>
      <c r="P108" s="273">
        <v>34.299999999999997</v>
      </c>
      <c r="Q108" s="274">
        <v>31.8</v>
      </c>
      <c r="R108" s="275">
        <v>33</v>
      </c>
      <c r="S108" s="273">
        <v>324</v>
      </c>
      <c r="T108" s="274">
        <v>355</v>
      </c>
      <c r="U108" s="275">
        <v>679</v>
      </c>
      <c r="V108" s="273">
        <v>52</v>
      </c>
      <c r="W108" s="274">
        <v>36</v>
      </c>
      <c r="X108" s="275">
        <v>43</v>
      </c>
      <c r="Y108" s="273">
        <v>89</v>
      </c>
      <c r="Z108" s="274">
        <v>117</v>
      </c>
      <c r="AA108" s="275">
        <v>206</v>
      </c>
      <c r="AB108" s="273">
        <v>56</v>
      </c>
      <c r="AC108" s="274">
        <v>42</v>
      </c>
      <c r="AD108" s="275">
        <v>48</v>
      </c>
      <c r="AE108" s="273">
        <v>89</v>
      </c>
      <c r="AF108" s="274">
        <v>117</v>
      </c>
      <c r="AG108" s="275">
        <v>206</v>
      </c>
      <c r="AH108" s="273">
        <v>32.700000000000003</v>
      </c>
      <c r="AI108" s="274">
        <v>31.4</v>
      </c>
      <c r="AJ108" s="275">
        <v>32</v>
      </c>
      <c r="AK108" s="273">
        <v>89</v>
      </c>
      <c r="AL108" s="274">
        <v>117</v>
      </c>
      <c r="AM108" s="275">
        <v>206</v>
      </c>
      <c r="AN108" s="273">
        <v>48</v>
      </c>
      <c r="AO108" s="274">
        <v>22</v>
      </c>
      <c r="AP108" s="275">
        <v>34</v>
      </c>
      <c r="AQ108" s="273">
        <v>161</v>
      </c>
      <c r="AR108" s="274">
        <v>171</v>
      </c>
      <c r="AS108" s="275">
        <v>332</v>
      </c>
      <c r="AT108" s="273">
        <v>53</v>
      </c>
      <c r="AU108" s="274">
        <v>27</v>
      </c>
      <c r="AV108" s="275">
        <v>40</v>
      </c>
      <c r="AW108" s="273">
        <v>161</v>
      </c>
      <c r="AX108" s="274">
        <v>171</v>
      </c>
      <c r="AY108" s="275">
        <v>332</v>
      </c>
      <c r="AZ108" s="273">
        <v>32</v>
      </c>
      <c r="BA108" s="274">
        <v>28.4</v>
      </c>
      <c r="BB108" s="275">
        <v>30.2</v>
      </c>
      <c r="BC108" s="273">
        <v>161</v>
      </c>
      <c r="BD108" s="274">
        <v>171</v>
      </c>
      <c r="BE108" s="275">
        <v>332</v>
      </c>
      <c r="BF108" s="273">
        <v>37</v>
      </c>
      <c r="BG108" s="274">
        <v>29</v>
      </c>
      <c r="BH108" s="275">
        <v>32</v>
      </c>
      <c r="BI108" s="273">
        <v>115</v>
      </c>
      <c r="BJ108" s="274">
        <v>159</v>
      </c>
      <c r="BK108" s="275">
        <v>274</v>
      </c>
      <c r="BL108" s="273">
        <v>44</v>
      </c>
      <c r="BM108" s="274">
        <v>37</v>
      </c>
      <c r="BN108" s="275">
        <v>40</v>
      </c>
      <c r="BO108" s="273">
        <v>115</v>
      </c>
      <c r="BP108" s="274">
        <v>159</v>
      </c>
      <c r="BQ108" s="275">
        <v>274</v>
      </c>
      <c r="BR108" s="273">
        <v>30.7</v>
      </c>
      <c r="BS108" s="274">
        <v>29</v>
      </c>
      <c r="BT108" s="275">
        <v>29.7</v>
      </c>
      <c r="BU108" s="273">
        <v>115</v>
      </c>
      <c r="BV108" s="274">
        <v>159</v>
      </c>
      <c r="BW108" s="275">
        <v>274</v>
      </c>
      <c r="BX108" s="273">
        <v>45</v>
      </c>
      <c r="BY108" s="274">
        <v>30</v>
      </c>
      <c r="BZ108" s="275">
        <v>38</v>
      </c>
      <c r="CA108" s="273">
        <v>11</v>
      </c>
      <c r="CB108" s="274">
        <v>10</v>
      </c>
      <c r="CC108" s="275">
        <v>21</v>
      </c>
      <c r="CD108" s="273">
        <v>55</v>
      </c>
      <c r="CE108" s="274">
        <v>30</v>
      </c>
      <c r="CF108" s="275">
        <v>43</v>
      </c>
      <c r="CG108" s="273">
        <v>11</v>
      </c>
      <c r="CH108" s="274">
        <v>10</v>
      </c>
      <c r="CI108" s="275">
        <v>21</v>
      </c>
      <c r="CJ108" s="273">
        <v>33</v>
      </c>
      <c r="CK108" s="274">
        <v>26.4</v>
      </c>
      <c r="CL108" s="275">
        <v>29.9</v>
      </c>
      <c r="CM108" s="273">
        <v>11</v>
      </c>
      <c r="CN108" s="274">
        <v>10</v>
      </c>
      <c r="CO108" s="275">
        <v>21</v>
      </c>
      <c r="CP108" s="273">
        <v>52</v>
      </c>
      <c r="CQ108" s="274">
        <v>33</v>
      </c>
      <c r="CR108" s="275">
        <v>42</v>
      </c>
      <c r="CS108" s="273">
        <v>830</v>
      </c>
      <c r="CT108" s="274">
        <v>923</v>
      </c>
      <c r="CU108" s="275">
        <v>1753</v>
      </c>
      <c r="CV108" s="273">
        <v>57</v>
      </c>
      <c r="CW108" s="274">
        <v>38</v>
      </c>
      <c r="CX108" s="275">
        <v>47</v>
      </c>
      <c r="CY108" s="273">
        <v>830</v>
      </c>
      <c r="CZ108" s="274">
        <v>923</v>
      </c>
      <c r="DA108" s="275">
        <v>1753</v>
      </c>
      <c r="DB108" s="273">
        <v>32.9</v>
      </c>
      <c r="DC108" s="274">
        <v>30.4</v>
      </c>
      <c r="DD108" s="275">
        <v>31.6</v>
      </c>
      <c r="DE108" s="273">
        <v>830</v>
      </c>
      <c r="DF108" s="274">
        <v>923</v>
      </c>
      <c r="DG108" s="275">
        <v>1753</v>
      </c>
    </row>
    <row r="109" spans="1:111" x14ac:dyDescent="0.35">
      <c r="A109" t="s">
        <v>113</v>
      </c>
      <c r="B109" t="s">
        <v>358</v>
      </c>
      <c r="C109" t="s">
        <v>352</v>
      </c>
      <c r="D109" s="273">
        <v>51</v>
      </c>
      <c r="E109" s="274">
        <v>32</v>
      </c>
      <c r="F109" s="275">
        <v>41</v>
      </c>
      <c r="G109" s="273">
        <v>885</v>
      </c>
      <c r="H109" s="274">
        <v>966</v>
      </c>
      <c r="I109" s="275">
        <v>1851</v>
      </c>
      <c r="J109" s="273">
        <v>54</v>
      </c>
      <c r="K109" s="274">
        <v>35</v>
      </c>
      <c r="L109" s="275">
        <v>44</v>
      </c>
      <c r="M109" s="273">
        <v>885</v>
      </c>
      <c r="N109" s="274">
        <v>966</v>
      </c>
      <c r="O109" s="275">
        <v>1851</v>
      </c>
      <c r="P109" s="273">
        <v>32.700000000000003</v>
      </c>
      <c r="Q109" s="274">
        <v>29.7</v>
      </c>
      <c r="R109" s="275">
        <v>31.1</v>
      </c>
      <c r="S109" s="273">
        <v>885</v>
      </c>
      <c r="T109" s="274">
        <v>966</v>
      </c>
      <c r="U109" s="275">
        <v>1851</v>
      </c>
      <c r="V109" s="273">
        <v>57</v>
      </c>
      <c r="W109" s="274">
        <v>33</v>
      </c>
      <c r="X109" s="275">
        <v>45</v>
      </c>
      <c r="Y109" s="273">
        <v>367</v>
      </c>
      <c r="Z109" s="274">
        <v>381</v>
      </c>
      <c r="AA109" s="275">
        <v>748</v>
      </c>
      <c r="AB109" s="273">
        <v>60</v>
      </c>
      <c r="AC109" s="274">
        <v>36</v>
      </c>
      <c r="AD109" s="275">
        <v>48</v>
      </c>
      <c r="AE109" s="273">
        <v>367</v>
      </c>
      <c r="AF109" s="274">
        <v>381</v>
      </c>
      <c r="AG109" s="275">
        <v>748</v>
      </c>
      <c r="AH109" s="273">
        <v>33.299999999999997</v>
      </c>
      <c r="AI109" s="274">
        <v>30.1</v>
      </c>
      <c r="AJ109" s="275">
        <v>31.6</v>
      </c>
      <c r="AK109" s="273">
        <v>367</v>
      </c>
      <c r="AL109" s="274">
        <v>381</v>
      </c>
      <c r="AM109" s="275">
        <v>748</v>
      </c>
      <c r="AN109" s="273">
        <v>55</v>
      </c>
      <c r="AO109" s="274">
        <v>33</v>
      </c>
      <c r="AP109" s="275">
        <v>44</v>
      </c>
      <c r="AQ109" s="273">
        <v>369</v>
      </c>
      <c r="AR109" s="274">
        <v>347</v>
      </c>
      <c r="AS109" s="275">
        <v>716</v>
      </c>
      <c r="AT109" s="273">
        <v>58</v>
      </c>
      <c r="AU109" s="274">
        <v>39</v>
      </c>
      <c r="AV109" s="275">
        <v>49</v>
      </c>
      <c r="AW109" s="273">
        <v>369</v>
      </c>
      <c r="AX109" s="274">
        <v>347</v>
      </c>
      <c r="AY109" s="275">
        <v>716</v>
      </c>
      <c r="AZ109" s="273">
        <v>32.799999999999997</v>
      </c>
      <c r="BA109" s="274">
        <v>29.9</v>
      </c>
      <c r="BB109" s="275">
        <v>31.4</v>
      </c>
      <c r="BC109" s="273">
        <v>369</v>
      </c>
      <c r="BD109" s="274">
        <v>347</v>
      </c>
      <c r="BE109" s="275">
        <v>716</v>
      </c>
      <c r="BF109" s="273">
        <v>50</v>
      </c>
      <c r="BG109" s="274">
        <v>37</v>
      </c>
      <c r="BH109" s="275">
        <v>43</v>
      </c>
      <c r="BI109" s="273">
        <v>631</v>
      </c>
      <c r="BJ109" s="274">
        <v>616</v>
      </c>
      <c r="BK109" s="275">
        <v>1247</v>
      </c>
      <c r="BL109" s="273">
        <v>54</v>
      </c>
      <c r="BM109" s="274">
        <v>41</v>
      </c>
      <c r="BN109" s="275">
        <v>47</v>
      </c>
      <c r="BO109" s="273">
        <v>631</v>
      </c>
      <c r="BP109" s="274">
        <v>616</v>
      </c>
      <c r="BQ109" s="275">
        <v>1247</v>
      </c>
      <c r="BR109" s="273">
        <v>32.799999999999997</v>
      </c>
      <c r="BS109" s="274">
        <v>30.4</v>
      </c>
      <c r="BT109" s="275">
        <v>31.6</v>
      </c>
      <c r="BU109" s="273">
        <v>631</v>
      </c>
      <c r="BV109" s="274">
        <v>616</v>
      </c>
      <c r="BW109" s="275">
        <v>1247</v>
      </c>
      <c r="BX109" s="273">
        <v>50</v>
      </c>
      <c r="BY109" s="274">
        <v>39</v>
      </c>
      <c r="BZ109" s="275">
        <v>44</v>
      </c>
      <c r="CA109" s="273">
        <v>14</v>
      </c>
      <c r="CB109" s="274">
        <v>18</v>
      </c>
      <c r="CC109" s="275">
        <v>32</v>
      </c>
      <c r="CD109" s="273">
        <v>50</v>
      </c>
      <c r="CE109" s="274">
        <v>44</v>
      </c>
      <c r="CF109" s="275">
        <v>47</v>
      </c>
      <c r="CG109" s="273">
        <v>14</v>
      </c>
      <c r="CH109" s="274">
        <v>18</v>
      </c>
      <c r="CI109" s="275">
        <v>32</v>
      </c>
      <c r="CJ109" s="273">
        <v>30.7</v>
      </c>
      <c r="CK109" s="274">
        <v>28.4</v>
      </c>
      <c r="CL109" s="275">
        <v>29.4</v>
      </c>
      <c r="CM109" s="273">
        <v>14</v>
      </c>
      <c r="CN109" s="274">
        <v>18</v>
      </c>
      <c r="CO109" s="275">
        <v>32</v>
      </c>
      <c r="CP109" s="273">
        <v>52</v>
      </c>
      <c r="CQ109" s="274">
        <v>33</v>
      </c>
      <c r="CR109" s="275">
        <v>42</v>
      </c>
      <c r="CS109" s="273">
        <v>2407</v>
      </c>
      <c r="CT109" s="274">
        <v>2476</v>
      </c>
      <c r="CU109" s="275">
        <v>4883</v>
      </c>
      <c r="CV109" s="273">
        <v>55</v>
      </c>
      <c r="CW109" s="274">
        <v>37</v>
      </c>
      <c r="CX109" s="275">
        <v>46</v>
      </c>
      <c r="CY109" s="273">
        <v>2407</v>
      </c>
      <c r="CZ109" s="274">
        <v>2476</v>
      </c>
      <c r="DA109" s="275">
        <v>4883</v>
      </c>
      <c r="DB109" s="273">
        <v>32.799999999999997</v>
      </c>
      <c r="DC109" s="274">
        <v>29.9</v>
      </c>
      <c r="DD109" s="275">
        <v>31.3</v>
      </c>
      <c r="DE109" s="273">
        <v>2407</v>
      </c>
      <c r="DF109" s="274">
        <v>2476</v>
      </c>
      <c r="DG109" s="275">
        <v>4883</v>
      </c>
    </row>
    <row r="110" spans="1:111" x14ac:dyDescent="0.35">
      <c r="A110" t="s">
        <v>114</v>
      </c>
      <c r="B110" t="s">
        <v>359</v>
      </c>
      <c r="C110" t="s">
        <v>352</v>
      </c>
      <c r="D110" s="273">
        <v>64</v>
      </c>
      <c r="E110" s="274">
        <v>48</v>
      </c>
      <c r="F110" s="275">
        <v>56</v>
      </c>
      <c r="G110" s="273">
        <v>724</v>
      </c>
      <c r="H110" s="274">
        <v>796</v>
      </c>
      <c r="I110" s="275">
        <v>1520</v>
      </c>
      <c r="J110" s="273">
        <v>66</v>
      </c>
      <c r="K110" s="274">
        <v>51</v>
      </c>
      <c r="L110" s="275">
        <v>58</v>
      </c>
      <c r="M110" s="273">
        <v>724</v>
      </c>
      <c r="N110" s="274">
        <v>796</v>
      </c>
      <c r="O110" s="275">
        <v>1520</v>
      </c>
      <c r="P110" s="273">
        <v>36</v>
      </c>
      <c r="Q110" s="274">
        <v>33.6</v>
      </c>
      <c r="R110" s="275">
        <v>34.700000000000003</v>
      </c>
      <c r="S110" s="273">
        <v>724</v>
      </c>
      <c r="T110" s="274">
        <v>796</v>
      </c>
      <c r="U110" s="275">
        <v>1520</v>
      </c>
      <c r="V110" s="273">
        <v>63</v>
      </c>
      <c r="W110" s="274">
        <v>54</v>
      </c>
      <c r="X110" s="275">
        <v>59</v>
      </c>
      <c r="Y110" s="273">
        <v>194</v>
      </c>
      <c r="Z110" s="274">
        <v>202</v>
      </c>
      <c r="AA110" s="275">
        <v>396</v>
      </c>
      <c r="AB110" s="273">
        <v>65</v>
      </c>
      <c r="AC110" s="274">
        <v>58</v>
      </c>
      <c r="AD110" s="275">
        <v>62</v>
      </c>
      <c r="AE110" s="273">
        <v>194</v>
      </c>
      <c r="AF110" s="274">
        <v>202</v>
      </c>
      <c r="AG110" s="275">
        <v>396</v>
      </c>
      <c r="AH110" s="273">
        <v>36.200000000000003</v>
      </c>
      <c r="AI110" s="274">
        <v>34.5</v>
      </c>
      <c r="AJ110" s="275">
        <v>35.4</v>
      </c>
      <c r="AK110" s="273">
        <v>194</v>
      </c>
      <c r="AL110" s="274">
        <v>202</v>
      </c>
      <c r="AM110" s="275">
        <v>396</v>
      </c>
      <c r="AN110" s="273">
        <v>64</v>
      </c>
      <c r="AO110" s="274">
        <v>50</v>
      </c>
      <c r="AP110" s="275">
        <v>57</v>
      </c>
      <c r="AQ110" s="273">
        <v>615</v>
      </c>
      <c r="AR110" s="274">
        <v>612</v>
      </c>
      <c r="AS110" s="275">
        <v>1227</v>
      </c>
      <c r="AT110" s="273">
        <v>66</v>
      </c>
      <c r="AU110" s="274">
        <v>52</v>
      </c>
      <c r="AV110" s="275">
        <v>59</v>
      </c>
      <c r="AW110" s="273">
        <v>615</v>
      </c>
      <c r="AX110" s="274">
        <v>612</v>
      </c>
      <c r="AY110" s="275">
        <v>1227</v>
      </c>
      <c r="AZ110" s="273">
        <v>34.799999999999997</v>
      </c>
      <c r="BA110" s="274">
        <v>32.4</v>
      </c>
      <c r="BB110" s="275">
        <v>33.6</v>
      </c>
      <c r="BC110" s="273">
        <v>615</v>
      </c>
      <c r="BD110" s="274">
        <v>612</v>
      </c>
      <c r="BE110" s="275">
        <v>1227</v>
      </c>
      <c r="BF110" s="273">
        <v>57</v>
      </c>
      <c r="BG110" s="274">
        <v>42</v>
      </c>
      <c r="BH110" s="275">
        <v>50</v>
      </c>
      <c r="BI110" s="273">
        <v>368</v>
      </c>
      <c r="BJ110" s="274">
        <v>368</v>
      </c>
      <c r="BK110" s="275">
        <v>736</v>
      </c>
      <c r="BL110" s="273">
        <v>59</v>
      </c>
      <c r="BM110" s="274">
        <v>46</v>
      </c>
      <c r="BN110" s="275">
        <v>53</v>
      </c>
      <c r="BO110" s="273">
        <v>368</v>
      </c>
      <c r="BP110" s="274">
        <v>368</v>
      </c>
      <c r="BQ110" s="275">
        <v>736</v>
      </c>
      <c r="BR110" s="273">
        <v>33.799999999999997</v>
      </c>
      <c r="BS110" s="274">
        <v>32.299999999999997</v>
      </c>
      <c r="BT110" s="275">
        <v>33.1</v>
      </c>
      <c r="BU110" s="273">
        <v>368</v>
      </c>
      <c r="BV110" s="274">
        <v>368</v>
      </c>
      <c r="BW110" s="275">
        <v>736</v>
      </c>
      <c r="BX110" s="273">
        <v>60</v>
      </c>
      <c r="BY110" s="274">
        <v>53</v>
      </c>
      <c r="BZ110" s="275">
        <v>56</v>
      </c>
      <c r="CA110" s="273">
        <v>10</v>
      </c>
      <c r="CB110" s="274">
        <v>15</v>
      </c>
      <c r="CC110" s="275">
        <v>25</v>
      </c>
      <c r="CD110" s="273">
        <v>60</v>
      </c>
      <c r="CE110" s="274">
        <v>60</v>
      </c>
      <c r="CF110" s="275">
        <v>60</v>
      </c>
      <c r="CG110" s="273">
        <v>10</v>
      </c>
      <c r="CH110" s="274">
        <v>15</v>
      </c>
      <c r="CI110" s="275">
        <v>25</v>
      </c>
      <c r="CJ110" s="273">
        <v>35.799999999999997</v>
      </c>
      <c r="CK110" s="274">
        <v>34.799999999999997</v>
      </c>
      <c r="CL110" s="275">
        <v>35.200000000000003</v>
      </c>
      <c r="CM110" s="273">
        <v>10</v>
      </c>
      <c r="CN110" s="274">
        <v>15</v>
      </c>
      <c r="CO110" s="275">
        <v>25</v>
      </c>
      <c r="CP110" s="273">
        <v>61</v>
      </c>
      <c r="CQ110" s="274">
        <v>47</v>
      </c>
      <c r="CR110" s="275">
        <v>54</v>
      </c>
      <c r="CS110" s="273">
        <v>2298</v>
      </c>
      <c r="CT110" s="274">
        <v>2413</v>
      </c>
      <c r="CU110" s="275">
        <v>4711</v>
      </c>
      <c r="CV110" s="273">
        <v>63</v>
      </c>
      <c r="CW110" s="274">
        <v>50</v>
      </c>
      <c r="CX110" s="275">
        <v>56</v>
      </c>
      <c r="CY110" s="273">
        <v>2298</v>
      </c>
      <c r="CZ110" s="274">
        <v>2413</v>
      </c>
      <c r="DA110" s="275">
        <v>4711</v>
      </c>
      <c r="DB110" s="273">
        <v>34.9</v>
      </c>
      <c r="DC110" s="274">
        <v>32.9</v>
      </c>
      <c r="DD110" s="275">
        <v>33.9</v>
      </c>
      <c r="DE110" s="273">
        <v>2298</v>
      </c>
      <c r="DF110" s="274">
        <v>2413</v>
      </c>
      <c r="DG110" s="275">
        <v>4711</v>
      </c>
    </row>
    <row r="111" spans="1:111" x14ac:dyDescent="0.35">
      <c r="A111" t="s">
        <v>115</v>
      </c>
      <c r="B111" t="s">
        <v>360</v>
      </c>
      <c r="C111" t="s">
        <v>352</v>
      </c>
      <c r="D111" s="273">
        <v>53</v>
      </c>
      <c r="E111" s="274">
        <v>36</v>
      </c>
      <c r="F111" s="275">
        <v>44</v>
      </c>
      <c r="G111" s="273">
        <v>1035</v>
      </c>
      <c r="H111" s="274">
        <v>1154</v>
      </c>
      <c r="I111" s="275">
        <v>2189</v>
      </c>
      <c r="J111" s="273">
        <v>55</v>
      </c>
      <c r="K111" s="274">
        <v>39</v>
      </c>
      <c r="L111" s="275">
        <v>47</v>
      </c>
      <c r="M111" s="273">
        <v>1035</v>
      </c>
      <c r="N111" s="274">
        <v>1154</v>
      </c>
      <c r="O111" s="275">
        <v>2189</v>
      </c>
      <c r="P111" s="273">
        <v>34.200000000000003</v>
      </c>
      <c r="Q111" s="274">
        <v>31.3</v>
      </c>
      <c r="R111" s="275">
        <v>32.700000000000003</v>
      </c>
      <c r="S111" s="273">
        <v>1035</v>
      </c>
      <c r="T111" s="274">
        <v>1154</v>
      </c>
      <c r="U111" s="275">
        <v>2189</v>
      </c>
      <c r="V111" s="273">
        <v>64</v>
      </c>
      <c r="W111" s="274">
        <v>44</v>
      </c>
      <c r="X111" s="275">
        <v>54</v>
      </c>
      <c r="Y111" s="273">
        <v>252</v>
      </c>
      <c r="Z111" s="274">
        <v>250</v>
      </c>
      <c r="AA111" s="275">
        <v>502</v>
      </c>
      <c r="AB111" s="273">
        <v>67</v>
      </c>
      <c r="AC111" s="274">
        <v>46</v>
      </c>
      <c r="AD111" s="275">
        <v>57</v>
      </c>
      <c r="AE111" s="273">
        <v>252</v>
      </c>
      <c r="AF111" s="274">
        <v>250</v>
      </c>
      <c r="AG111" s="275">
        <v>502</v>
      </c>
      <c r="AH111" s="273">
        <v>36.5</v>
      </c>
      <c r="AI111" s="274">
        <v>34</v>
      </c>
      <c r="AJ111" s="275">
        <v>35.200000000000003</v>
      </c>
      <c r="AK111" s="273">
        <v>252</v>
      </c>
      <c r="AL111" s="274">
        <v>250</v>
      </c>
      <c r="AM111" s="275">
        <v>502</v>
      </c>
      <c r="AN111" s="273">
        <v>60</v>
      </c>
      <c r="AO111" s="274">
        <v>44</v>
      </c>
      <c r="AP111" s="275">
        <v>51</v>
      </c>
      <c r="AQ111" s="273">
        <v>175</v>
      </c>
      <c r="AR111" s="274">
        <v>200</v>
      </c>
      <c r="AS111" s="275">
        <v>375</v>
      </c>
      <c r="AT111" s="273">
        <v>65</v>
      </c>
      <c r="AU111" s="274">
        <v>49</v>
      </c>
      <c r="AV111" s="275">
        <v>56</v>
      </c>
      <c r="AW111" s="273">
        <v>175</v>
      </c>
      <c r="AX111" s="274">
        <v>200</v>
      </c>
      <c r="AY111" s="275">
        <v>375</v>
      </c>
      <c r="AZ111" s="273">
        <v>35.200000000000003</v>
      </c>
      <c r="BA111" s="274">
        <v>32.700000000000003</v>
      </c>
      <c r="BB111" s="275">
        <v>33.9</v>
      </c>
      <c r="BC111" s="273">
        <v>175</v>
      </c>
      <c r="BD111" s="274">
        <v>200</v>
      </c>
      <c r="BE111" s="275">
        <v>375</v>
      </c>
      <c r="BF111" s="273">
        <v>55</v>
      </c>
      <c r="BG111" s="274">
        <v>36</v>
      </c>
      <c r="BH111" s="275">
        <v>46</v>
      </c>
      <c r="BI111" s="273">
        <v>562</v>
      </c>
      <c r="BJ111" s="274">
        <v>557</v>
      </c>
      <c r="BK111" s="275">
        <v>1119</v>
      </c>
      <c r="BL111" s="273">
        <v>58</v>
      </c>
      <c r="BM111" s="274">
        <v>42</v>
      </c>
      <c r="BN111" s="275">
        <v>50</v>
      </c>
      <c r="BO111" s="273">
        <v>562</v>
      </c>
      <c r="BP111" s="274">
        <v>557</v>
      </c>
      <c r="BQ111" s="275">
        <v>1119</v>
      </c>
      <c r="BR111" s="273">
        <v>34.299999999999997</v>
      </c>
      <c r="BS111" s="274">
        <v>31.4</v>
      </c>
      <c r="BT111" s="275">
        <v>32.799999999999997</v>
      </c>
      <c r="BU111" s="273">
        <v>562</v>
      </c>
      <c r="BV111" s="274">
        <v>557</v>
      </c>
      <c r="BW111" s="275">
        <v>1119</v>
      </c>
      <c r="BX111" s="273">
        <v>50</v>
      </c>
      <c r="BY111" s="274">
        <v>20</v>
      </c>
      <c r="BZ111" s="275">
        <v>34</v>
      </c>
      <c r="CA111" s="273">
        <v>14</v>
      </c>
      <c r="CB111" s="274">
        <v>15</v>
      </c>
      <c r="CC111" s="275">
        <v>29</v>
      </c>
      <c r="CD111" s="273">
        <v>50</v>
      </c>
      <c r="CE111" s="274">
        <v>27</v>
      </c>
      <c r="CF111" s="275">
        <v>38</v>
      </c>
      <c r="CG111" s="273">
        <v>14</v>
      </c>
      <c r="CH111" s="274">
        <v>15</v>
      </c>
      <c r="CI111" s="275">
        <v>29</v>
      </c>
      <c r="CJ111" s="273">
        <v>32.5</v>
      </c>
      <c r="CK111" s="274">
        <v>32.200000000000003</v>
      </c>
      <c r="CL111" s="275">
        <v>32.299999999999997</v>
      </c>
      <c r="CM111" s="273">
        <v>14</v>
      </c>
      <c r="CN111" s="274">
        <v>15</v>
      </c>
      <c r="CO111" s="275">
        <v>29</v>
      </c>
      <c r="CP111" s="273">
        <v>55</v>
      </c>
      <c r="CQ111" s="274">
        <v>37</v>
      </c>
      <c r="CR111" s="275">
        <v>46</v>
      </c>
      <c r="CS111" s="273">
        <v>2282</v>
      </c>
      <c r="CT111" s="274">
        <v>2457</v>
      </c>
      <c r="CU111" s="275">
        <v>4739</v>
      </c>
      <c r="CV111" s="273">
        <v>58</v>
      </c>
      <c r="CW111" s="274">
        <v>41</v>
      </c>
      <c r="CX111" s="275">
        <v>49</v>
      </c>
      <c r="CY111" s="273">
        <v>2282</v>
      </c>
      <c r="CZ111" s="274">
        <v>2457</v>
      </c>
      <c r="DA111" s="275">
        <v>4739</v>
      </c>
      <c r="DB111" s="273">
        <v>34.5</v>
      </c>
      <c r="DC111" s="274">
        <v>31.7</v>
      </c>
      <c r="DD111" s="275">
        <v>33</v>
      </c>
      <c r="DE111" s="273">
        <v>2282</v>
      </c>
      <c r="DF111" s="274">
        <v>2457</v>
      </c>
      <c r="DG111" s="275">
        <v>4739</v>
      </c>
    </row>
    <row r="112" spans="1:111" x14ac:dyDescent="0.35">
      <c r="A112" t="s">
        <v>116</v>
      </c>
      <c r="B112" t="s">
        <v>361</v>
      </c>
      <c r="C112" t="s">
        <v>352</v>
      </c>
      <c r="D112" s="273">
        <v>72</v>
      </c>
      <c r="E112" s="274">
        <v>58</v>
      </c>
      <c r="F112" s="275">
        <v>65</v>
      </c>
      <c r="G112" s="273">
        <v>701</v>
      </c>
      <c r="H112" s="274">
        <v>782</v>
      </c>
      <c r="I112" s="275">
        <v>1483</v>
      </c>
      <c r="J112" s="273">
        <v>74</v>
      </c>
      <c r="K112" s="274">
        <v>61</v>
      </c>
      <c r="L112" s="275">
        <v>67</v>
      </c>
      <c r="M112" s="273">
        <v>701</v>
      </c>
      <c r="N112" s="274">
        <v>782</v>
      </c>
      <c r="O112" s="275">
        <v>1483</v>
      </c>
      <c r="P112" s="273">
        <v>36</v>
      </c>
      <c r="Q112" s="274">
        <v>33.799999999999997</v>
      </c>
      <c r="R112" s="275">
        <v>34.9</v>
      </c>
      <c r="S112" s="273">
        <v>701</v>
      </c>
      <c r="T112" s="274">
        <v>782</v>
      </c>
      <c r="U112" s="275">
        <v>1483</v>
      </c>
      <c r="V112" s="273">
        <v>84</v>
      </c>
      <c r="W112" s="274">
        <v>69</v>
      </c>
      <c r="X112" s="275">
        <v>76</v>
      </c>
      <c r="Y112" s="273">
        <v>181</v>
      </c>
      <c r="Z112" s="274">
        <v>186</v>
      </c>
      <c r="AA112" s="275">
        <v>367</v>
      </c>
      <c r="AB112" s="273">
        <v>86</v>
      </c>
      <c r="AC112" s="274">
        <v>70</v>
      </c>
      <c r="AD112" s="275">
        <v>78</v>
      </c>
      <c r="AE112" s="273">
        <v>181</v>
      </c>
      <c r="AF112" s="274">
        <v>186</v>
      </c>
      <c r="AG112" s="275">
        <v>367</v>
      </c>
      <c r="AH112" s="273">
        <v>37.700000000000003</v>
      </c>
      <c r="AI112" s="274">
        <v>34.5</v>
      </c>
      <c r="AJ112" s="275">
        <v>36.1</v>
      </c>
      <c r="AK112" s="273">
        <v>181</v>
      </c>
      <c r="AL112" s="274">
        <v>186</v>
      </c>
      <c r="AM112" s="275">
        <v>367</v>
      </c>
      <c r="AN112" s="273">
        <v>71</v>
      </c>
      <c r="AO112" s="274">
        <v>54</v>
      </c>
      <c r="AP112" s="275">
        <v>62</v>
      </c>
      <c r="AQ112" s="273">
        <v>141</v>
      </c>
      <c r="AR112" s="274">
        <v>154</v>
      </c>
      <c r="AS112" s="275">
        <v>295</v>
      </c>
      <c r="AT112" s="273">
        <v>77</v>
      </c>
      <c r="AU112" s="274">
        <v>60</v>
      </c>
      <c r="AV112" s="275">
        <v>68</v>
      </c>
      <c r="AW112" s="273">
        <v>141</v>
      </c>
      <c r="AX112" s="274">
        <v>154</v>
      </c>
      <c r="AY112" s="275">
        <v>295</v>
      </c>
      <c r="AZ112" s="273">
        <v>34.799999999999997</v>
      </c>
      <c r="BA112" s="274">
        <v>33</v>
      </c>
      <c r="BB112" s="275">
        <v>33.799999999999997</v>
      </c>
      <c r="BC112" s="273">
        <v>141</v>
      </c>
      <c r="BD112" s="274">
        <v>154</v>
      </c>
      <c r="BE112" s="275">
        <v>295</v>
      </c>
      <c r="BF112" s="273">
        <v>75</v>
      </c>
      <c r="BG112" s="274">
        <v>59</v>
      </c>
      <c r="BH112" s="275">
        <v>66</v>
      </c>
      <c r="BI112" s="273">
        <v>543</v>
      </c>
      <c r="BJ112" s="274">
        <v>608</v>
      </c>
      <c r="BK112" s="275">
        <v>1151</v>
      </c>
      <c r="BL112" s="273">
        <v>78</v>
      </c>
      <c r="BM112" s="274">
        <v>64</v>
      </c>
      <c r="BN112" s="275">
        <v>70</v>
      </c>
      <c r="BO112" s="273">
        <v>543</v>
      </c>
      <c r="BP112" s="274">
        <v>608</v>
      </c>
      <c r="BQ112" s="275">
        <v>1151</v>
      </c>
      <c r="BR112" s="273">
        <v>37</v>
      </c>
      <c r="BS112" s="274">
        <v>33.6</v>
      </c>
      <c r="BT112" s="275">
        <v>35.200000000000003</v>
      </c>
      <c r="BU112" s="273">
        <v>543</v>
      </c>
      <c r="BV112" s="274">
        <v>608</v>
      </c>
      <c r="BW112" s="275">
        <v>1151</v>
      </c>
      <c r="BX112" s="273">
        <v>65</v>
      </c>
      <c r="BY112" s="274">
        <v>68</v>
      </c>
      <c r="BZ112" s="275">
        <v>67</v>
      </c>
      <c r="CA112" s="273">
        <v>20</v>
      </c>
      <c r="CB112" s="274">
        <v>22</v>
      </c>
      <c r="CC112" s="275">
        <v>42</v>
      </c>
      <c r="CD112" s="273">
        <v>70</v>
      </c>
      <c r="CE112" s="274">
        <v>73</v>
      </c>
      <c r="CF112" s="275">
        <v>71</v>
      </c>
      <c r="CG112" s="273">
        <v>20</v>
      </c>
      <c r="CH112" s="274">
        <v>22</v>
      </c>
      <c r="CI112" s="275">
        <v>42</v>
      </c>
      <c r="CJ112" s="273">
        <v>35.299999999999997</v>
      </c>
      <c r="CK112" s="274">
        <v>33.4</v>
      </c>
      <c r="CL112" s="275">
        <v>34.299999999999997</v>
      </c>
      <c r="CM112" s="273">
        <v>20</v>
      </c>
      <c r="CN112" s="274">
        <v>22</v>
      </c>
      <c r="CO112" s="275">
        <v>42</v>
      </c>
      <c r="CP112" s="273">
        <v>74</v>
      </c>
      <c r="CQ112" s="274">
        <v>59</v>
      </c>
      <c r="CR112" s="275">
        <v>66</v>
      </c>
      <c r="CS112" s="273">
        <v>1704</v>
      </c>
      <c r="CT112" s="274">
        <v>1853</v>
      </c>
      <c r="CU112" s="275">
        <v>3557</v>
      </c>
      <c r="CV112" s="273">
        <v>76</v>
      </c>
      <c r="CW112" s="274">
        <v>62</v>
      </c>
      <c r="CX112" s="275">
        <v>69</v>
      </c>
      <c r="CY112" s="273">
        <v>1704</v>
      </c>
      <c r="CZ112" s="274">
        <v>1853</v>
      </c>
      <c r="DA112" s="275">
        <v>3557</v>
      </c>
      <c r="DB112" s="273">
        <v>36.5</v>
      </c>
      <c r="DC112" s="274">
        <v>33.700000000000003</v>
      </c>
      <c r="DD112" s="275">
        <v>35.1</v>
      </c>
      <c r="DE112" s="273">
        <v>1704</v>
      </c>
      <c r="DF112" s="274">
        <v>1853</v>
      </c>
      <c r="DG112" s="275">
        <v>3557</v>
      </c>
    </row>
    <row r="113" spans="1:111" x14ac:dyDescent="0.35">
      <c r="A113" t="s">
        <v>95</v>
      </c>
      <c r="B113" t="s">
        <v>340</v>
      </c>
      <c r="C113" t="s">
        <v>338</v>
      </c>
      <c r="D113" s="273">
        <v>68</v>
      </c>
      <c r="E113" s="274">
        <v>52</v>
      </c>
      <c r="F113" s="275">
        <v>60</v>
      </c>
      <c r="G113" s="273">
        <v>476</v>
      </c>
      <c r="H113" s="274">
        <v>485</v>
      </c>
      <c r="I113" s="275">
        <v>961</v>
      </c>
      <c r="J113" s="273">
        <v>70</v>
      </c>
      <c r="K113" s="274">
        <v>53</v>
      </c>
      <c r="L113" s="275">
        <v>62</v>
      </c>
      <c r="M113" s="273">
        <v>476</v>
      </c>
      <c r="N113" s="274">
        <v>485</v>
      </c>
      <c r="O113" s="275">
        <v>961</v>
      </c>
      <c r="P113" s="273">
        <v>35.299999999999997</v>
      </c>
      <c r="Q113" s="274">
        <v>33.200000000000003</v>
      </c>
      <c r="R113" s="275">
        <v>34.200000000000003</v>
      </c>
      <c r="S113" s="273">
        <v>476</v>
      </c>
      <c r="T113" s="274">
        <v>485</v>
      </c>
      <c r="U113" s="275">
        <v>961</v>
      </c>
      <c r="V113" s="273">
        <v>76</v>
      </c>
      <c r="W113" s="274">
        <v>60</v>
      </c>
      <c r="X113" s="275">
        <v>69</v>
      </c>
      <c r="Y113" s="273">
        <v>142</v>
      </c>
      <c r="Z113" s="274">
        <v>121</v>
      </c>
      <c r="AA113" s="275">
        <v>263</v>
      </c>
      <c r="AB113" s="273">
        <v>77</v>
      </c>
      <c r="AC113" s="274">
        <v>63</v>
      </c>
      <c r="AD113" s="275">
        <v>70</v>
      </c>
      <c r="AE113" s="273">
        <v>142</v>
      </c>
      <c r="AF113" s="274">
        <v>121</v>
      </c>
      <c r="AG113" s="275">
        <v>263</v>
      </c>
      <c r="AH113" s="273">
        <v>36.200000000000003</v>
      </c>
      <c r="AI113" s="274">
        <v>34.4</v>
      </c>
      <c r="AJ113" s="275">
        <v>35.4</v>
      </c>
      <c r="AK113" s="273">
        <v>142</v>
      </c>
      <c r="AL113" s="274">
        <v>121</v>
      </c>
      <c r="AM113" s="275">
        <v>263</v>
      </c>
      <c r="AN113" s="273">
        <v>59</v>
      </c>
      <c r="AO113" s="274">
        <v>54</v>
      </c>
      <c r="AP113" s="275">
        <v>56</v>
      </c>
      <c r="AQ113" s="273">
        <v>155</v>
      </c>
      <c r="AR113" s="274">
        <v>169</v>
      </c>
      <c r="AS113" s="275">
        <v>324</v>
      </c>
      <c r="AT113" s="273">
        <v>61</v>
      </c>
      <c r="AU113" s="274">
        <v>58</v>
      </c>
      <c r="AV113" s="275">
        <v>59</v>
      </c>
      <c r="AW113" s="273">
        <v>155</v>
      </c>
      <c r="AX113" s="274">
        <v>169</v>
      </c>
      <c r="AY113" s="275">
        <v>324</v>
      </c>
      <c r="AZ113" s="273">
        <v>33.6</v>
      </c>
      <c r="BA113" s="274">
        <v>32.799999999999997</v>
      </c>
      <c r="BB113" s="275">
        <v>33.200000000000003</v>
      </c>
      <c r="BC113" s="273">
        <v>155</v>
      </c>
      <c r="BD113" s="274">
        <v>169</v>
      </c>
      <c r="BE113" s="275">
        <v>324</v>
      </c>
      <c r="BF113" s="273">
        <v>68</v>
      </c>
      <c r="BG113" s="274">
        <v>46</v>
      </c>
      <c r="BH113" s="275">
        <v>57</v>
      </c>
      <c r="BI113" s="273">
        <v>446</v>
      </c>
      <c r="BJ113" s="274">
        <v>455</v>
      </c>
      <c r="BK113" s="275">
        <v>901</v>
      </c>
      <c r="BL113" s="273">
        <v>70</v>
      </c>
      <c r="BM113" s="274">
        <v>48</v>
      </c>
      <c r="BN113" s="275">
        <v>59</v>
      </c>
      <c r="BO113" s="273">
        <v>446</v>
      </c>
      <c r="BP113" s="274">
        <v>455</v>
      </c>
      <c r="BQ113" s="275">
        <v>901</v>
      </c>
      <c r="BR113" s="273">
        <v>34.200000000000003</v>
      </c>
      <c r="BS113" s="274">
        <v>31.5</v>
      </c>
      <c r="BT113" s="275">
        <v>32.799999999999997</v>
      </c>
      <c r="BU113" s="273">
        <v>446</v>
      </c>
      <c r="BV113" s="274">
        <v>455</v>
      </c>
      <c r="BW113" s="275">
        <v>901</v>
      </c>
      <c r="BX113" s="273" t="s">
        <v>197</v>
      </c>
      <c r="BY113" s="274" t="s">
        <v>197</v>
      </c>
      <c r="BZ113" s="275">
        <v>27</v>
      </c>
      <c r="CA113" s="273">
        <v>5</v>
      </c>
      <c r="CB113" s="274">
        <v>10</v>
      </c>
      <c r="CC113" s="275">
        <v>15</v>
      </c>
      <c r="CD113" s="273" t="s">
        <v>197</v>
      </c>
      <c r="CE113" s="274" t="s">
        <v>197</v>
      </c>
      <c r="CF113" s="275">
        <v>40</v>
      </c>
      <c r="CG113" s="273">
        <v>5</v>
      </c>
      <c r="CH113" s="274">
        <v>10</v>
      </c>
      <c r="CI113" s="275">
        <v>15</v>
      </c>
      <c r="CJ113" s="273">
        <v>33.799999999999997</v>
      </c>
      <c r="CK113" s="274">
        <v>30.8</v>
      </c>
      <c r="CL113" s="275">
        <v>31.8</v>
      </c>
      <c r="CM113" s="273">
        <v>5</v>
      </c>
      <c r="CN113" s="274">
        <v>10</v>
      </c>
      <c r="CO113" s="275">
        <v>15</v>
      </c>
      <c r="CP113" s="273">
        <v>63</v>
      </c>
      <c r="CQ113" s="274">
        <v>47</v>
      </c>
      <c r="CR113" s="275">
        <v>55</v>
      </c>
      <c r="CS113" s="273">
        <v>1515</v>
      </c>
      <c r="CT113" s="274">
        <v>1534</v>
      </c>
      <c r="CU113" s="275">
        <v>3049</v>
      </c>
      <c r="CV113" s="273">
        <v>65</v>
      </c>
      <c r="CW113" s="274">
        <v>49</v>
      </c>
      <c r="CX113" s="275">
        <v>57</v>
      </c>
      <c r="CY113" s="273">
        <v>1515</v>
      </c>
      <c r="CZ113" s="274">
        <v>1534</v>
      </c>
      <c r="DA113" s="275">
        <v>3049</v>
      </c>
      <c r="DB113" s="273">
        <v>34.4</v>
      </c>
      <c r="DC113" s="274">
        <v>32.1</v>
      </c>
      <c r="DD113" s="275">
        <v>33.299999999999997</v>
      </c>
      <c r="DE113" s="273">
        <v>1515</v>
      </c>
      <c r="DF113" s="274">
        <v>1534</v>
      </c>
      <c r="DG113" s="275">
        <v>3049</v>
      </c>
    </row>
    <row r="114" spans="1:111" x14ac:dyDescent="0.35">
      <c r="A114" t="s">
        <v>96</v>
      </c>
      <c r="B114" t="s">
        <v>341</v>
      </c>
      <c r="C114" t="s">
        <v>338</v>
      </c>
      <c r="D114" s="273">
        <v>64</v>
      </c>
      <c r="E114" s="274">
        <v>48</v>
      </c>
      <c r="F114" s="275">
        <v>56</v>
      </c>
      <c r="G114" s="273">
        <v>273</v>
      </c>
      <c r="H114" s="274">
        <v>298</v>
      </c>
      <c r="I114" s="275">
        <v>571</v>
      </c>
      <c r="J114" s="273">
        <v>67</v>
      </c>
      <c r="K114" s="274">
        <v>52</v>
      </c>
      <c r="L114" s="275">
        <v>59</v>
      </c>
      <c r="M114" s="273">
        <v>273</v>
      </c>
      <c r="N114" s="274">
        <v>298</v>
      </c>
      <c r="O114" s="275">
        <v>571</v>
      </c>
      <c r="P114" s="273">
        <v>34.700000000000003</v>
      </c>
      <c r="Q114" s="274">
        <v>32.9</v>
      </c>
      <c r="R114" s="275">
        <v>33.700000000000003</v>
      </c>
      <c r="S114" s="273">
        <v>273</v>
      </c>
      <c r="T114" s="274">
        <v>298</v>
      </c>
      <c r="U114" s="275">
        <v>571</v>
      </c>
      <c r="V114" s="273">
        <v>60</v>
      </c>
      <c r="W114" s="274">
        <v>33</v>
      </c>
      <c r="X114" s="275">
        <v>46</v>
      </c>
      <c r="Y114" s="273">
        <v>93</v>
      </c>
      <c r="Z114" s="274">
        <v>107</v>
      </c>
      <c r="AA114" s="275">
        <v>200</v>
      </c>
      <c r="AB114" s="273">
        <v>60</v>
      </c>
      <c r="AC114" s="274">
        <v>35</v>
      </c>
      <c r="AD114" s="275">
        <v>47</v>
      </c>
      <c r="AE114" s="273">
        <v>93</v>
      </c>
      <c r="AF114" s="274">
        <v>107</v>
      </c>
      <c r="AG114" s="275">
        <v>200</v>
      </c>
      <c r="AH114" s="273">
        <v>33.700000000000003</v>
      </c>
      <c r="AI114" s="274">
        <v>31.1</v>
      </c>
      <c r="AJ114" s="275">
        <v>32.299999999999997</v>
      </c>
      <c r="AK114" s="273">
        <v>93</v>
      </c>
      <c r="AL114" s="274">
        <v>107</v>
      </c>
      <c r="AM114" s="275">
        <v>200</v>
      </c>
      <c r="AN114" s="273">
        <v>66</v>
      </c>
      <c r="AO114" s="274">
        <v>51</v>
      </c>
      <c r="AP114" s="275">
        <v>57</v>
      </c>
      <c r="AQ114" s="273">
        <v>38</v>
      </c>
      <c r="AR114" s="274">
        <v>49</v>
      </c>
      <c r="AS114" s="275">
        <v>87</v>
      </c>
      <c r="AT114" s="273">
        <v>66</v>
      </c>
      <c r="AU114" s="274">
        <v>55</v>
      </c>
      <c r="AV114" s="275">
        <v>60</v>
      </c>
      <c r="AW114" s="273">
        <v>38</v>
      </c>
      <c r="AX114" s="274">
        <v>49</v>
      </c>
      <c r="AY114" s="275">
        <v>87</v>
      </c>
      <c r="AZ114" s="273">
        <v>33.299999999999997</v>
      </c>
      <c r="BA114" s="274">
        <v>31.6</v>
      </c>
      <c r="BB114" s="275">
        <v>32.4</v>
      </c>
      <c r="BC114" s="273">
        <v>38</v>
      </c>
      <c r="BD114" s="274">
        <v>49</v>
      </c>
      <c r="BE114" s="275">
        <v>87</v>
      </c>
      <c r="BF114" s="273">
        <v>51</v>
      </c>
      <c r="BG114" s="274">
        <v>31</v>
      </c>
      <c r="BH114" s="275">
        <v>41</v>
      </c>
      <c r="BI114" s="273">
        <v>194</v>
      </c>
      <c r="BJ114" s="274">
        <v>166</v>
      </c>
      <c r="BK114" s="275">
        <v>360</v>
      </c>
      <c r="BL114" s="273">
        <v>54</v>
      </c>
      <c r="BM114" s="274">
        <v>36</v>
      </c>
      <c r="BN114" s="275">
        <v>46</v>
      </c>
      <c r="BO114" s="273">
        <v>194</v>
      </c>
      <c r="BP114" s="274">
        <v>166</v>
      </c>
      <c r="BQ114" s="275">
        <v>360</v>
      </c>
      <c r="BR114" s="273">
        <v>33.299999999999997</v>
      </c>
      <c r="BS114" s="274">
        <v>29.5</v>
      </c>
      <c r="BT114" s="275">
        <v>31.5</v>
      </c>
      <c r="BU114" s="273">
        <v>194</v>
      </c>
      <c r="BV114" s="274">
        <v>166</v>
      </c>
      <c r="BW114" s="275">
        <v>360</v>
      </c>
      <c r="BX114" s="273" t="s">
        <v>197</v>
      </c>
      <c r="BY114" s="274" t="s">
        <v>197</v>
      </c>
      <c r="BZ114" s="275" t="s">
        <v>197</v>
      </c>
      <c r="CA114" s="273" t="s">
        <v>197</v>
      </c>
      <c r="CB114" s="274" t="s">
        <v>197</v>
      </c>
      <c r="CC114" s="275">
        <v>3</v>
      </c>
      <c r="CD114" s="273" t="s">
        <v>197</v>
      </c>
      <c r="CE114" s="274" t="s">
        <v>197</v>
      </c>
      <c r="CF114" s="275" t="s">
        <v>197</v>
      </c>
      <c r="CG114" s="273" t="s">
        <v>197</v>
      </c>
      <c r="CH114" s="274" t="s">
        <v>197</v>
      </c>
      <c r="CI114" s="275">
        <v>3</v>
      </c>
      <c r="CJ114" s="273">
        <v>33.5</v>
      </c>
      <c r="CK114" s="274">
        <v>36</v>
      </c>
      <c r="CL114" s="275">
        <v>34.299999999999997</v>
      </c>
      <c r="CM114" s="273" t="s">
        <v>197</v>
      </c>
      <c r="CN114" s="274" t="s">
        <v>197</v>
      </c>
      <c r="CO114" s="275">
        <v>3</v>
      </c>
      <c r="CP114" s="273">
        <v>59</v>
      </c>
      <c r="CQ114" s="274">
        <v>40</v>
      </c>
      <c r="CR114" s="275">
        <v>49</v>
      </c>
      <c r="CS114" s="273">
        <v>795</v>
      </c>
      <c r="CT114" s="274">
        <v>778</v>
      </c>
      <c r="CU114" s="275">
        <v>1573</v>
      </c>
      <c r="CV114" s="273">
        <v>61</v>
      </c>
      <c r="CW114" s="274">
        <v>44</v>
      </c>
      <c r="CX114" s="275">
        <v>53</v>
      </c>
      <c r="CY114" s="273">
        <v>795</v>
      </c>
      <c r="CZ114" s="274">
        <v>778</v>
      </c>
      <c r="DA114" s="275">
        <v>1573</v>
      </c>
      <c r="DB114" s="273">
        <v>33.799999999999997</v>
      </c>
      <c r="DC114" s="274">
        <v>31.4</v>
      </c>
      <c r="DD114" s="275">
        <v>32.6</v>
      </c>
      <c r="DE114" s="273">
        <v>795</v>
      </c>
      <c r="DF114" s="274">
        <v>778</v>
      </c>
      <c r="DG114" s="275">
        <v>1573</v>
      </c>
    </row>
    <row r="115" spans="1:111" x14ac:dyDescent="0.35">
      <c r="A115" t="s">
        <v>97</v>
      </c>
      <c r="B115" t="s">
        <v>342</v>
      </c>
      <c r="C115" t="s">
        <v>338</v>
      </c>
      <c r="D115" s="273">
        <v>56</v>
      </c>
      <c r="E115" s="274">
        <v>40</v>
      </c>
      <c r="F115" s="275">
        <v>48</v>
      </c>
      <c r="G115" s="273">
        <v>765</v>
      </c>
      <c r="H115" s="274">
        <v>761</v>
      </c>
      <c r="I115" s="275">
        <v>1526</v>
      </c>
      <c r="J115" s="273">
        <v>58</v>
      </c>
      <c r="K115" s="274">
        <v>44</v>
      </c>
      <c r="L115" s="275">
        <v>51</v>
      </c>
      <c r="M115" s="273">
        <v>765</v>
      </c>
      <c r="N115" s="274">
        <v>761</v>
      </c>
      <c r="O115" s="275">
        <v>1526</v>
      </c>
      <c r="P115" s="273">
        <v>33.5</v>
      </c>
      <c r="Q115" s="274">
        <v>31.5</v>
      </c>
      <c r="R115" s="275">
        <v>32.5</v>
      </c>
      <c r="S115" s="273">
        <v>765</v>
      </c>
      <c r="T115" s="274">
        <v>761</v>
      </c>
      <c r="U115" s="275">
        <v>1526</v>
      </c>
      <c r="V115" s="273">
        <v>63</v>
      </c>
      <c r="W115" s="274">
        <v>43</v>
      </c>
      <c r="X115" s="275">
        <v>53</v>
      </c>
      <c r="Y115" s="273">
        <v>158</v>
      </c>
      <c r="Z115" s="274">
        <v>154</v>
      </c>
      <c r="AA115" s="275">
        <v>312</v>
      </c>
      <c r="AB115" s="273">
        <v>66</v>
      </c>
      <c r="AC115" s="274">
        <v>48</v>
      </c>
      <c r="AD115" s="275">
        <v>57</v>
      </c>
      <c r="AE115" s="273">
        <v>158</v>
      </c>
      <c r="AF115" s="274">
        <v>154</v>
      </c>
      <c r="AG115" s="275">
        <v>312</v>
      </c>
      <c r="AH115" s="273">
        <v>34.700000000000003</v>
      </c>
      <c r="AI115" s="274">
        <v>32.200000000000003</v>
      </c>
      <c r="AJ115" s="275">
        <v>33.5</v>
      </c>
      <c r="AK115" s="273">
        <v>158</v>
      </c>
      <c r="AL115" s="274">
        <v>154</v>
      </c>
      <c r="AM115" s="275">
        <v>312</v>
      </c>
      <c r="AN115" s="273">
        <v>49</v>
      </c>
      <c r="AO115" s="274">
        <v>48</v>
      </c>
      <c r="AP115" s="275">
        <v>49</v>
      </c>
      <c r="AQ115" s="273">
        <v>97</v>
      </c>
      <c r="AR115" s="274">
        <v>99</v>
      </c>
      <c r="AS115" s="275">
        <v>196</v>
      </c>
      <c r="AT115" s="273">
        <v>56</v>
      </c>
      <c r="AU115" s="274">
        <v>61</v>
      </c>
      <c r="AV115" s="275">
        <v>58</v>
      </c>
      <c r="AW115" s="273">
        <v>97</v>
      </c>
      <c r="AX115" s="274">
        <v>99</v>
      </c>
      <c r="AY115" s="275">
        <v>196</v>
      </c>
      <c r="AZ115" s="273">
        <v>32.5</v>
      </c>
      <c r="BA115" s="274">
        <v>31.7</v>
      </c>
      <c r="BB115" s="275">
        <v>32.1</v>
      </c>
      <c r="BC115" s="273">
        <v>97</v>
      </c>
      <c r="BD115" s="274">
        <v>99</v>
      </c>
      <c r="BE115" s="275">
        <v>196</v>
      </c>
      <c r="BF115" s="273">
        <v>51</v>
      </c>
      <c r="BG115" s="274">
        <v>34</v>
      </c>
      <c r="BH115" s="275">
        <v>42</v>
      </c>
      <c r="BI115" s="273">
        <v>382</v>
      </c>
      <c r="BJ115" s="274">
        <v>445</v>
      </c>
      <c r="BK115" s="275">
        <v>827</v>
      </c>
      <c r="BL115" s="273">
        <v>56</v>
      </c>
      <c r="BM115" s="274">
        <v>42</v>
      </c>
      <c r="BN115" s="275">
        <v>49</v>
      </c>
      <c r="BO115" s="273">
        <v>382</v>
      </c>
      <c r="BP115" s="274">
        <v>445</v>
      </c>
      <c r="BQ115" s="275">
        <v>827</v>
      </c>
      <c r="BR115" s="273">
        <v>32.4</v>
      </c>
      <c r="BS115" s="274">
        <v>29.9</v>
      </c>
      <c r="BT115" s="275">
        <v>31.1</v>
      </c>
      <c r="BU115" s="273">
        <v>382</v>
      </c>
      <c r="BV115" s="274">
        <v>445</v>
      </c>
      <c r="BW115" s="275">
        <v>827</v>
      </c>
      <c r="BX115" s="273">
        <v>40</v>
      </c>
      <c r="BY115" s="274">
        <v>33</v>
      </c>
      <c r="BZ115" s="275">
        <v>38</v>
      </c>
      <c r="CA115" s="273">
        <v>25</v>
      </c>
      <c r="CB115" s="274">
        <v>15</v>
      </c>
      <c r="CC115" s="275">
        <v>40</v>
      </c>
      <c r="CD115" s="273">
        <v>48</v>
      </c>
      <c r="CE115" s="274">
        <v>33</v>
      </c>
      <c r="CF115" s="275">
        <v>43</v>
      </c>
      <c r="CG115" s="273">
        <v>25</v>
      </c>
      <c r="CH115" s="274">
        <v>15</v>
      </c>
      <c r="CI115" s="275">
        <v>40</v>
      </c>
      <c r="CJ115" s="273">
        <v>31.4</v>
      </c>
      <c r="CK115" s="274">
        <v>29.5</v>
      </c>
      <c r="CL115" s="275">
        <v>30.7</v>
      </c>
      <c r="CM115" s="273">
        <v>25</v>
      </c>
      <c r="CN115" s="274">
        <v>15</v>
      </c>
      <c r="CO115" s="275">
        <v>40</v>
      </c>
      <c r="CP115" s="273">
        <v>53</v>
      </c>
      <c r="CQ115" s="274">
        <v>38</v>
      </c>
      <c r="CR115" s="275">
        <v>46</v>
      </c>
      <c r="CS115" s="273">
        <v>1616</v>
      </c>
      <c r="CT115" s="274">
        <v>1650</v>
      </c>
      <c r="CU115" s="275">
        <v>3266</v>
      </c>
      <c r="CV115" s="273">
        <v>57</v>
      </c>
      <c r="CW115" s="274">
        <v>44</v>
      </c>
      <c r="CX115" s="275">
        <v>50</v>
      </c>
      <c r="CY115" s="273">
        <v>1616</v>
      </c>
      <c r="CZ115" s="274">
        <v>1650</v>
      </c>
      <c r="DA115" s="275">
        <v>3266</v>
      </c>
      <c r="DB115" s="273">
        <v>33.1</v>
      </c>
      <c r="DC115" s="274">
        <v>31</v>
      </c>
      <c r="DD115" s="275">
        <v>32.1</v>
      </c>
      <c r="DE115" s="273">
        <v>1616</v>
      </c>
      <c r="DF115" s="274">
        <v>1650</v>
      </c>
      <c r="DG115" s="275">
        <v>3266</v>
      </c>
    </row>
    <row r="116" spans="1:111" x14ac:dyDescent="0.35">
      <c r="A116" t="s">
        <v>117</v>
      </c>
      <c r="B116" t="s">
        <v>362</v>
      </c>
      <c r="C116" t="s">
        <v>352</v>
      </c>
      <c r="D116" s="273">
        <v>44</v>
      </c>
      <c r="E116" s="274">
        <v>25</v>
      </c>
      <c r="F116" s="275">
        <v>34</v>
      </c>
      <c r="G116" s="273">
        <v>387</v>
      </c>
      <c r="H116" s="274">
        <v>432</v>
      </c>
      <c r="I116" s="275">
        <v>819</v>
      </c>
      <c r="J116" s="273">
        <v>47</v>
      </c>
      <c r="K116" s="274">
        <v>29</v>
      </c>
      <c r="L116" s="275">
        <v>37</v>
      </c>
      <c r="M116" s="273">
        <v>387</v>
      </c>
      <c r="N116" s="274">
        <v>432</v>
      </c>
      <c r="O116" s="275">
        <v>819</v>
      </c>
      <c r="P116" s="273">
        <v>33.5</v>
      </c>
      <c r="Q116" s="274">
        <v>30</v>
      </c>
      <c r="R116" s="275">
        <v>31.7</v>
      </c>
      <c r="S116" s="273">
        <v>387</v>
      </c>
      <c r="T116" s="274">
        <v>432</v>
      </c>
      <c r="U116" s="275">
        <v>819</v>
      </c>
      <c r="V116" s="273">
        <v>57</v>
      </c>
      <c r="W116" s="274">
        <v>34</v>
      </c>
      <c r="X116" s="275">
        <v>45</v>
      </c>
      <c r="Y116" s="273">
        <v>124</v>
      </c>
      <c r="Z116" s="274">
        <v>129</v>
      </c>
      <c r="AA116" s="275">
        <v>253</v>
      </c>
      <c r="AB116" s="273">
        <v>57</v>
      </c>
      <c r="AC116" s="274">
        <v>40</v>
      </c>
      <c r="AD116" s="275">
        <v>48</v>
      </c>
      <c r="AE116" s="273">
        <v>124</v>
      </c>
      <c r="AF116" s="274">
        <v>129</v>
      </c>
      <c r="AG116" s="275">
        <v>253</v>
      </c>
      <c r="AH116" s="273">
        <v>34.700000000000003</v>
      </c>
      <c r="AI116" s="274">
        <v>31.5</v>
      </c>
      <c r="AJ116" s="275">
        <v>33.1</v>
      </c>
      <c r="AK116" s="273">
        <v>124</v>
      </c>
      <c r="AL116" s="274">
        <v>129</v>
      </c>
      <c r="AM116" s="275">
        <v>253</v>
      </c>
      <c r="AN116" s="273">
        <v>54</v>
      </c>
      <c r="AO116" s="274">
        <v>39</v>
      </c>
      <c r="AP116" s="275">
        <v>47</v>
      </c>
      <c r="AQ116" s="273">
        <v>688</v>
      </c>
      <c r="AR116" s="274">
        <v>699</v>
      </c>
      <c r="AS116" s="275">
        <v>1387</v>
      </c>
      <c r="AT116" s="273">
        <v>56</v>
      </c>
      <c r="AU116" s="274">
        <v>46</v>
      </c>
      <c r="AV116" s="275">
        <v>51</v>
      </c>
      <c r="AW116" s="273">
        <v>688</v>
      </c>
      <c r="AX116" s="274">
        <v>699</v>
      </c>
      <c r="AY116" s="275">
        <v>1387</v>
      </c>
      <c r="AZ116" s="273">
        <v>33.9</v>
      </c>
      <c r="BA116" s="274">
        <v>31.8</v>
      </c>
      <c r="BB116" s="275">
        <v>32.799999999999997</v>
      </c>
      <c r="BC116" s="273">
        <v>688</v>
      </c>
      <c r="BD116" s="274">
        <v>699</v>
      </c>
      <c r="BE116" s="275">
        <v>1387</v>
      </c>
      <c r="BF116" s="273">
        <v>38</v>
      </c>
      <c r="BG116" s="274">
        <v>28</v>
      </c>
      <c r="BH116" s="275">
        <v>33</v>
      </c>
      <c r="BI116" s="273">
        <v>141</v>
      </c>
      <c r="BJ116" s="274">
        <v>135</v>
      </c>
      <c r="BK116" s="275">
        <v>276</v>
      </c>
      <c r="BL116" s="273">
        <v>41</v>
      </c>
      <c r="BM116" s="274">
        <v>35</v>
      </c>
      <c r="BN116" s="275">
        <v>38</v>
      </c>
      <c r="BO116" s="273">
        <v>141</v>
      </c>
      <c r="BP116" s="274">
        <v>135</v>
      </c>
      <c r="BQ116" s="275">
        <v>276</v>
      </c>
      <c r="BR116" s="273">
        <v>31.9</v>
      </c>
      <c r="BS116" s="274">
        <v>30.3</v>
      </c>
      <c r="BT116" s="275">
        <v>31.1</v>
      </c>
      <c r="BU116" s="273">
        <v>141</v>
      </c>
      <c r="BV116" s="274">
        <v>135</v>
      </c>
      <c r="BW116" s="275">
        <v>276</v>
      </c>
      <c r="BX116" s="273" t="s">
        <v>197</v>
      </c>
      <c r="BY116" s="274" t="s">
        <v>197</v>
      </c>
      <c r="BZ116" s="275" t="s">
        <v>197</v>
      </c>
      <c r="CA116" s="273">
        <v>3</v>
      </c>
      <c r="CB116" s="274">
        <v>7</v>
      </c>
      <c r="CC116" s="275">
        <v>10</v>
      </c>
      <c r="CD116" s="273" t="s">
        <v>197</v>
      </c>
      <c r="CE116" s="274" t="s">
        <v>197</v>
      </c>
      <c r="CF116" s="275">
        <v>40</v>
      </c>
      <c r="CG116" s="273">
        <v>3</v>
      </c>
      <c r="CH116" s="274">
        <v>7</v>
      </c>
      <c r="CI116" s="275">
        <v>10</v>
      </c>
      <c r="CJ116" s="273">
        <v>37.299999999999997</v>
      </c>
      <c r="CK116" s="274">
        <v>33.6</v>
      </c>
      <c r="CL116" s="275">
        <v>34.700000000000003</v>
      </c>
      <c r="CM116" s="273">
        <v>3</v>
      </c>
      <c r="CN116" s="274">
        <v>7</v>
      </c>
      <c r="CO116" s="275">
        <v>10</v>
      </c>
      <c r="CP116" s="273">
        <v>49</v>
      </c>
      <c r="CQ116" s="274">
        <v>33</v>
      </c>
      <c r="CR116" s="275">
        <v>41</v>
      </c>
      <c r="CS116" s="273">
        <v>1474</v>
      </c>
      <c r="CT116" s="274">
        <v>1513</v>
      </c>
      <c r="CU116" s="275">
        <v>2987</v>
      </c>
      <c r="CV116" s="273">
        <v>51</v>
      </c>
      <c r="CW116" s="274">
        <v>38</v>
      </c>
      <c r="CX116" s="275">
        <v>45</v>
      </c>
      <c r="CY116" s="273">
        <v>1474</v>
      </c>
      <c r="CZ116" s="274">
        <v>1513</v>
      </c>
      <c r="DA116" s="275">
        <v>2987</v>
      </c>
      <c r="DB116" s="273">
        <v>33.5</v>
      </c>
      <c r="DC116" s="274">
        <v>30.9</v>
      </c>
      <c r="DD116" s="275">
        <v>32.200000000000003</v>
      </c>
      <c r="DE116" s="273">
        <v>1474</v>
      </c>
      <c r="DF116" s="274">
        <v>1513</v>
      </c>
      <c r="DG116" s="275">
        <v>2987</v>
      </c>
    </row>
    <row r="117" spans="1:111" x14ac:dyDescent="0.35">
      <c r="A117" t="s">
        <v>118</v>
      </c>
      <c r="B117" t="s">
        <v>363</v>
      </c>
      <c r="C117" t="s">
        <v>352</v>
      </c>
      <c r="D117" s="273">
        <v>64</v>
      </c>
      <c r="E117" s="274">
        <v>50</v>
      </c>
      <c r="F117" s="275">
        <v>57</v>
      </c>
      <c r="G117" s="273">
        <v>1092</v>
      </c>
      <c r="H117" s="274">
        <v>1119</v>
      </c>
      <c r="I117" s="275">
        <v>2211</v>
      </c>
      <c r="J117" s="273">
        <v>66</v>
      </c>
      <c r="K117" s="274">
        <v>52</v>
      </c>
      <c r="L117" s="275">
        <v>59</v>
      </c>
      <c r="M117" s="273">
        <v>1092</v>
      </c>
      <c r="N117" s="274">
        <v>1119</v>
      </c>
      <c r="O117" s="275">
        <v>2211</v>
      </c>
      <c r="P117" s="273">
        <v>33</v>
      </c>
      <c r="Q117" s="274">
        <v>31.5</v>
      </c>
      <c r="R117" s="275">
        <v>32.299999999999997</v>
      </c>
      <c r="S117" s="273">
        <v>1092</v>
      </c>
      <c r="T117" s="274">
        <v>1119</v>
      </c>
      <c r="U117" s="275">
        <v>2211</v>
      </c>
      <c r="V117" s="273">
        <v>70</v>
      </c>
      <c r="W117" s="274">
        <v>46</v>
      </c>
      <c r="X117" s="275">
        <v>56</v>
      </c>
      <c r="Y117" s="273">
        <v>82</v>
      </c>
      <c r="Z117" s="274">
        <v>103</v>
      </c>
      <c r="AA117" s="275">
        <v>185</v>
      </c>
      <c r="AB117" s="273">
        <v>70</v>
      </c>
      <c r="AC117" s="274">
        <v>52</v>
      </c>
      <c r="AD117" s="275">
        <v>60</v>
      </c>
      <c r="AE117" s="273">
        <v>82</v>
      </c>
      <c r="AF117" s="274">
        <v>103</v>
      </c>
      <c r="AG117" s="275">
        <v>185</v>
      </c>
      <c r="AH117" s="273">
        <v>34</v>
      </c>
      <c r="AI117" s="274">
        <v>31.6</v>
      </c>
      <c r="AJ117" s="275">
        <v>32.700000000000003</v>
      </c>
      <c r="AK117" s="273">
        <v>82</v>
      </c>
      <c r="AL117" s="274">
        <v>103</v>
      </c>
      <c r="AM117" s="275">
        <v>185</v>
      </c>
      <c r="AN117" s="273">
        <v>58</v>
      </c>
      <c r="AO117" s="274">
        <v>63</v>
      </c>
      <c r="AP117" s="275">
        <v>60</v>
      </c>
      <c r="AQ117" s="273">
        <v>109</v>
      </c>
      <c r="AR117" s="274">
        <v>76</v>
      </c>
      <c r="AS117" s="275">
        <v>185</v>
      </c>
      <c r="AT117" s="273">
        <v>61</v>
      </c>
      <c r="AU117" s="274">
        <v>64</v>
      </c>
      <c r="AV117" s="275">
        <v>62</v>
      </c>
      <c r="AW117" s="273">
        <v>109</v>
      </c>
      <c r="AX117" s="274">
        <v>76</v>
      </c>
      <c r="AY117" s="275">
        <v>185</v>
      </c>
      <c r="AZ117" s="273">
        <v>32.5</v>
      </c>
      <c r="BA117" s="274">
        <v>32.200000000000003</v>
      </c>
      <c r="BB117" s="275">
        <v>32.4</v>
      </c>
      <c r="BC117" s="273">
        <v>109</v>
      </c>
      <c r="BD117" s="274">
        <v>76</v>
      </c>
      <c r="BE117" s="275">
        <v>185</v>
      </c>
      <c r="BF117" s="273">
        <v>63</v>
      </c>
      <c r="BG117" s="274">
        <v>51</v>
      </c>
      <c r="BH117" s="275">
        <v>57</v>
      </c>
      <c r="BI117" s="273">
        <v>137</v>
      </c>
      <c r="BJ117" s="274">
        <v>125</v>
      </c>
      <c r="BK117" s="275">
        <v>262</v>
      </c>
      <c r="BL117" s="273">
        <v>64</v>
      </c>
      <c r="BM117" s="274">
        <v>52</v>
      </c>
      <c r="BN117" s="275">
        <v>58</v>
      </c>
      <c r="BO117" s="273">
        <v>137</v>
      </c>
      <c r="BP117" s="274">
        <v>125</v>
      </c>
      <c r="BQ117" s="275">
        <v>262</v>
      </c>
      <c r="BR117" s="273">
        <v>33.200000000000003</v>
      </c>
      <c r="BS117" s="274">
        <v>31.1</v>
      </c>
      <c r="BT117" s="275">
        <v>32.200000000000003</v>
      </c>
      <c r="BU117" s="273">
        <v>137</v>
      </c>
      <c r="BV117" s="274">
        <v>125</v>
      </c>
      <c r="BW117" s="275">
        <v>262</v>
      </c>
      <c r="BX117" s="273" t="s">
        <v>197</v>
      </c>
      <c r="BY117" s="274" t="s">
        <v>197</v>
      </c>
      <c r="BZ117" s="275">
        <v>50</v>
      </c>
      <c r="CA117" s="273">
        <v>8</v>
      </c>
      <c r="CB117" s="274">
        <v>6</v>
      </c>
      <c r="CC117" s="275">
        <v>14</v>
      </c>
      <c r="CD117" s="273" t="s">
        <v>197</v>
      </c>
      <c r="CE117" s="274" t="s">
        <v>197</v>
      </c>
      <c r="CF117" s="275">
        <v>50</v>
      </c>
      <c r="CG117" s="273">
        <v>8</v>
      </c>
      <c r="CH117" s="274">
        <v>6</v>
      </c>
      <c r="CI117" s="275">
        <v>14</v>
      </c>
      <c r="CJ117" s="273">
        <v>31.1</v>
      </c>
      <c r="CK117" s="274">
        <v>27.5</v>
      </c>
      <c r="CL117" s="275">
        <v>29.6</v>
      </c>
      <c r="CM117" s="273">
        <v>8</v>
      </c>
      <c r="CN117" s="274">
        <v>6</v>
      </c>
      <c r="CO117" s="275">
        <v>14</v>
      </c>
      <c r="CP117" s="273">
        <v>63</v>
      </c>
      <c r="CQ117" s="274">
        <v>50</v>
      </c>
      <c r="CR117" s="275">
        <v>57</v>
      </c>
      <c r="CS117" s="273">
        <v>1489</v>
      </c>
      <c r="CT117" s="274">
        <v>1480</v>
      </c>
      <c r="CU117" s="275">
        <v>2969</v>
      </c>
      <c r="CV117" s="273">
        <v>65</v>
      </c>
      <c r="CW117" s="274">
        <v>52</v>
      </c>
      <c r="CX117" s="275">
        <v>59</v>
      </c>
      <c r="CY117" s="273">
        <v>1489</v>
      </c>
      <c r="CZ117" s="274">
        <v>1480</v>
      </c>
      <c r="DA117" s="275">
        <v>2969</v>
      </c>
      <c r="DB117" s="273">
        <v>33</v>
      </c>
      <c r="DC117" s="274">
        <v>31.5</v>
      </c>
      <c r="DD117" s="275">
        <v>32.299999999999997</v>
      </c>
      <c r="DE117" s="273">
        <v>1489</v>
      </c>
      <c r="DF117" s="274">
        <v>1480</v>
      </c>
      <c r="DG117" s="275">
        <v>2969</v>
      </c>
    </row>
    <row r="118" spans="1:111" x14ac:dyDescent="0.35">
      <c r="A118" t="s">
        <v>119</v>
      </c>
      <c r="B118" t="s">
        <v>364</v>
      </c>
      <c r="C118" t="s">
        <v>352</v>
      </c>
      <c r="D118" s="273">
        <v>49</v>
      </c>
      <c r="E118" s="274">
        <v>32</v>
      </c>
      <c r="F118" s="275">
        <v>40</v>
      </c>
      <c r="G118" s="273">
        <v>835</v>
      </c>
      <c r="H118" s="274">
        <v>858</v>
      </c>
      <c r="I118" s="275">
        <v>1693</v>
      </c>
      <c r="J118" s="273">
        <v>51</v>
      </c>
      <c r="K118" s="274">
        <v>37</v>
      </c>
      <c r="L118" s="275">
        <v>44</v>
      </c>
      <c r="M118" s="273">
        <v>835</v>
      </c>
      <c r="N118" s="274">
        <v>858</v>
      </c>
      <c r="O118" s="275">
        <v>1693</v>
      </c>
      <c r="P118" s="273">
        <v>32.4</v>
      </c>
      <c r="Q118" s="274">
        <v>30.2</v>
      </c>
      <c r="R118" s="275">
        <v>31.3</v>
      </c>
      <c r="S118" s="273">
        <v>835</v>
      </c>
      <c r="T118" s="274">
        <v>858</v>
      </c>
      <c r="U118" s="275">
        <v>1693</v>
      </c>
      <c r="V118" s="273">
        <v>47</v>
      </c>
      <c r="W118" s="274">
        <v>34</v>
      </c>
      <c r="X118" s="275">
        <v>41</v>
      </c>
      <c r="Y118" s="273">
        <v>260</v>
      </c>
      <c r="Z118" s="274">
        <v>236</v>
      </c>
      <c r="AA118" s="275">
        <v>496</v>
      </c>
      <c r="AB118" s="273">
        <v>52</v>
      </c>
      <c r="AC118" s="274">
        <v>36</v>
      </c>
      <c r="AD118" s="275">
        <v>44</v>
      </c>
      <c r="AE118" s="273">
        <v>260</v>
      </c>
      <c r="AF118" s="274">
        <v>236</v>
      </c>
      <c r="AG118" s="275">
        <v>496</v>
      </c>
      <c r="AH118" s="273">
        <v>33</v>
      </c>
      <c r="AI118" s="274">
        <v>31.2</v>
      </c>
      <c r="AJ118" s="275">
        <v>32.1</v>
      </c>
      <c r="AK118" s="273">
        <v>260</v>
      </c>
      <c r="AL118" s="274">
        <v>236</v>
      </c>
      <c r="AM118" s="275">
        <v>496</v>
      </c>
      <c r="AN118" s="273">
        <v>46</v>
      </c>
      <c r="AO118" s="274">
        <v>31</v>
      </c>
      <c r="AP118" s="275">
        <v>39</v>
      </c>
      <c r="AQ118" s="273">
        <v>520</v>
      </c>
      <c r="AR118" s="274">
        <v>464</v>
      </c>
      <c r="AS118" s="275">
        <v>984</v>
      </c>
      <c r="AT118" s="273">
        <v>50</v>
      </c>
      <c r="AU118" s="274">
        <v>36</v>
      </c>
      <c r="AV118" s="275">
        <v>43</v>
      </c>
      <c r="AW118" s="273">
        <v>520</v>
      </c>
      <c r="AX118" s="274">
        <v>464</v>
      </c>
      <c r="AY118" s="275">
        <v>984</v>
      </c>
      <c r="AZ118" s="273">
        <v>32</v>
      </c>
      <c r="BA118" s="274">
        <v>29.3</v>
      </c>
      <c r="BB118" s="275">
        <v>30.7</v>
      </c>
      <c r="BC118" s="273">
        <v>520</v>
      </c>
      <c r="BD118" s="274">
        <v>464</v>
      </c>
      <c r="BE118" s="275">
        <v>984</v>
      </c>
      <c r="BF118" s="273">
        <v>34</v>
      </c>
      <c r="BG118" s="274">
        <v>20</v>
      </c>
      <c r="BH118" s="275">
        <v>26</v>
      </c>
      <c r="BI118" s="273">
        <v>185</v>
      </c>
      <c r="BJ118" s="274">
        <v>226</v>
      </c>
      <c r="BK118" s="275">
        <v>411</v>
      </c>
      <c r="BL118" s="273">
        <v>36</v>
      </c>
      <c r="BM118" s="274">
        <v>24</v>
      </c>
      <c r="BN118" s="275">
        <v>29</v>
      </c>
      <c r="BO118" s="273">
        <v>185</v>
      </c>
      <c r="BP118" s="274">
        <v>226</v>
      </c>
      <c r="BQ118" s="275">
        <v>411</v>
      </c>
      <c r="BR118" s="273">
        <v>30.6</v>
      </c>
      <c r="BS118" s="274">
        <v>27.9</v>
      </c>
      <c r="BT118" s="275">
        <v>29.1</v>
      </c>
      <c r="BU118" s="273">
        <v>185</v>
      </c>
      <c r="BV118" s="274">
        <v>226</v>
      </c>
      <c r="BW118" s="275">
        <v>411</v>
      </c>
      <c r="BX118" s="273" t="s">
        <v>191</v>
      </c>
      <c r="BY118" s="274" t="s">
        <v>197</v>
      </c>
      <c r="BZ118" s="275" t="s">
        <v>197</v>
      </c>
      <c r="CA118" s="273">
        <v>0</v>
      </c>
      <c r="CB118" s="274">
        <v>4</v>
      </c>
      <c r="CC118" s="275">
        <v>4</v>
      </c>
      <c r="CD118" s="273" t="s">
        <v>191</v>
      </c>
      <c r="CE118" s="274" t="s">
        <v>197</v>
      </c>
      <c r="CF118" s="275" t="s">
        <v>197</v>
      </c>
      <c r="CG118" s="273">
        <v>0</v>
      </c>
      <c r="CH118" s="274">
        <v>4</v>
      </c>
      <c r="CI118" s="275">
        <v>4</v>
      </c>
      <c r="CJ118" s="273" t="s">
        <v>191</v>
      </c>
      <c r="CK118" s="274">
        <v>28.3</v>
      </c>
      <c r="CL118" s="275">
        <v>28.3</v>
      </c>
      <c r="CM118" s="273">
        <v>0</v>
      </c>
      <c r="CN118" s="274">
        <v>4</v>
      </c>
      <c r="CO118" s="275">
        <v>4</v>
      </c>
      <c r="CP118" s="273">
        <v>46</v>
      </c>
      <c r="CQ118" s="274">
        <v>30</v>
      </c>
      <c r="CR118" s="275">
        <v>38</v>
      </c>
      <c r="CS118" s="273">
        <v>2028</v>
      </c>
      <c r="CT118" s="274">
        <v>2052</v>
      </c>
      <c r="CU118" s="275">
        <v>4080</v>
      </c>
      <c r="CV118" s="273">
        <v>49</v>
      </c>
      <c r="CW118" s="274">
        <v>34</v>
      </c>
      <c r="CX118" s="275">
        <v>41</v>
      </c>
      <c r="CY118" s="273">
        <v>2028</v>
      </c>
      <c r="CZ118" s="274">
        <v>2052</v>
      </c>
      <c r="DA118" s="275">
        <v>4080</v>
      </c>
      <c r="DB118" s="273">
        <v>32</v>
      </c>
      <c r="DC118" s="274">
        <v>29.7</v>
      </c>
      <c r="DD118" s="275">
        <v>30.9</v>
      </c>
      <c r="DE118" s="273">
        <v>2028</v>
      </c>
      <c r="DF118" s="274">
        <v>2052</v>
      </c>
      <c r="DG118" s="275">
        <v>4080</v>
      </c>
    </row>
    <row r="119" spans="1:111" x14ac:dyDescent="0.35">
      <c r="A119" t="s">
        <v>120</v>
      </c>
      <c r="B119" t="s">
        <v>365</v>
      </c>
      <c r="C119" t="s">
        <v>352</v>
      </c>
      <c r="D119" s="273">
        <v>46</v>
      </c>
      <c r="E119" s="274">
        <v>27</v>
      </c>
      <c r="F119" s="275">
        <v>37</v>
      </c>
      <c r="G119" s="273">
        <v>600</v>
      </c>
      <c r="H119" s="274">
        <v>608</v>
      </c>
      <c r="I119" s="275">
        <v>1208</v>
      </c>
      <c r="J119" s="273">
        <v>48</v>
      </c>
      <c r="K119" s="274">
        <v>31</v>
      </c>
      <c r="L119" s="275">
        <v>39</v>
      </c>
      <c r="M119" s="273">
        <v>600</v>
      </c>
      <c r="N119" s="274">
        <v>608</v>
      </c>
      <c r="O119" s="275">
        <v>1208</v>
      </c>
      <c r="P119" s="273">
        <v>31.3</v>
      </c>
      <c r="Q119" s="274">
        <v>29.3</v>
      </c>
      <c r="R119" s="275">
        <v>30.3</v>
      </c>
      <c r="S119" s="273">
        <v>600</v>
      </c>
      <c r="T119" s="274">
        <v>608</v>
      </c>
      <c r="U119" s="275">
        <v>1208</v>
      </c>
      <c r="V119" s="273">
        <v>46</v>
      </c>
      <c r="W119" s="274">
        <v>29</v>
      </c>
      <c r="X119" s="275">
        <v>37</v>
      </c>
      <c r="Y119" s="273">
        <v>145</v>
      </c>
      <c r="Z119" s="274">
        <v>159</v>
      </c>
      <c r="AA119" s="275">
        <v>304</v>
      </c>
      <c r="AB119" s="273">
        <v>51</v>
      </c>
      <c r="AC119" s="274">
        <v>35</v>
      </c>
      <c r="AD119" s="275">
        <v>43</v>
      </c>
      <c r="AE119" s="273">
        <v>145</v>
      </c>
      <c r="AF119" s="274">
        <v>159</v>
      </c>
      <c r="AG119" s="275">
        <v>304</v>
      </c>
      <c r="AH119" s="273">
        <v>31.4</v>
      </c>
      <c r="AI119" s="274">
        <v>30.3</v>
      </c>
      <c r="AJ119" s="275">
        <v>30.8</v>
      </c>
      <c r="AK119" s="273">
        <v>145</v>
      </c>
      <c r="AL119" s="274">
        <v>159</v>
      </c>
      <c r="AM119" s="275">
        <v>304</v>
      </c>
      <c r="AN119" s="273">
        <v>46</v>
      </c>
      <c r="AO119" s="274">
        <v>31</v>
      </c>
      <c r="AP119" s="275">
        <v>39</v>
      </c>
      <c r="AQ119" s="273">
        <v>571</v>
      </c>
      <c r="AR119" s="274">
        <v>539</v>
      </c>
      <c r="AS119" s="275">
        <v>1110</v>
      </c>
      <c r="AT119" s="273">
        <v>51</v>
      </c>
      <c r="AU119" s="274">
        <v>40</v>
      </c>
      <c r="AV119" s="275">
        <v>46</v>
      </c>
      <c r="AW119" s="273">
        <v>571</v>
      </c>
      <c r="AX119" s="274">
        <v>539</v>
      </c>
      <c r="AY119" s="275">
        <v>1110</v>
      </c>
      <c r="AZ119" s="273">
        <v>31.2</v>
      </c>
      <c r="BA119" s="274">
        <v>29.6</v>
      </c>
      <c r="BB119" s="275">
        <v>30.4</v>
      </c>
      <c r="BC119" s="273">
        <v>571</v>
      </c>
      <c r="BD119" s="274">
        <v>539</v>
      </c>
      <c r="BE119" s="275">
        <v>1110</v>
      </c>
      <c r="BF119" s="273">
        <v>38</v>
      </c>
      <c r="BG119" s="274">
        <v>22</v>
      </c>
      <c r="BH119" s="275">
        <v>30</v>
      </c>
      <c r="BI119" s="273">
        <v>197</v>
      </c>
      <c r="BJ119" s="274">
        <v>189</v>
      </c>
      <c r="BK119" s="275">
        <v>386</v>
      </c>
      <c r="BL119" s="273">
        <v>43</v>
      </c>
      <c r="BM119" s="274">
        <v>29</v>
      </c>
      <c r="BN119" s="275">
        <v>36</v>
      </c>
      <c r="BO119" s="273">
        <v>197</v>
      </c>
      <c r="BP119" s="274">
        <v>189</v>
      </c>
      <c r="BQ119" s="275">
        <v>386</v>
      </c>
      <c r="BR119" s="273">
        <v>30.5</v>
      </c>
      <c r="BS119" s="274">
        <v>27.5</v>
      </c>
      <c r="BT119" s="275">
        <v>29</v>
      </c>
      <c r="BU119" s="273">
        <v>197</v>
      </c>
      <c r="BV119" s="274">
        <v>189</v>
      </c>
      <c r="BW119" s="275">
        <v>386</v>
      </c>
      <c r="BX119" s="273">
        <v>44</v>
      </c>
      <c r="BY119" s="274">
        <v>36</v>
      </c>
      <c r="BZ119" s="275">
        <v>40</v>
      </c>
      <c r="CA119" s="273">
        <v>9</v>
      </c>
      <c r="CB119" s="274">
        <v>11</v>
      </c>
      <c r="CC119" s="275">
        <v>20</v>
      </c>
      <c r="CD119" s="273">
        <v>44</v>
      </c>
      <c r="CE119" s="274">
        <v>36</v>
      </c>
      <c r="CF119" s="275">
        <v>40</v>
      </c>
      <c r="CG119" s="273">
        <v>9</v>
      </c>
      <c r="CH119" s="274">
        <v>11</v>
      </c>
      <c r="CI119" s="275">
        <v>20</v>
      </c>
      <c r="CJ119" s="273">
        <v>32.1</v>
      </c>
      <c r="CK119" s="274">
        <v>29.7</v>
      </c>
      <c r="CL119" s="275">
        <v>30.8</v>
      </c>
      <c r="CM119" s="273">
        <v>9</v>
      </c>
      <c r="CN119" s="274">
        <v>11</v>
      </c>
      <c r="CO119" s="275">
        <v>20</v>
      </c>
      <c r="CP119" s="273">
        <v>44</v>
      </c>
      <c r="CQ119" s="274">
        <v>27</v>
      </c>
      <c r="CR119" s="275">
        <v>35</v>
      </c>
      <c r="CS119" s="273">
        <v>1785</v>
      </c>
      <c r="CT119" s="274">
        <v>1801</v>
      </c>
      <c r="CU119" s="275">
        <v>3586</v>
      </c>
      <c r="CV119" s="273">
        <v>48</v>
      </c>
      <c r="CW119" s="274">
        <v>33</v>
      </c>
      <c r="CX119" s="275">
        <v>40</v>
      </c>
      <c r="CY119" s="273">
        <v>1785</v>
      </c>
      <c r="CZ119" s="274">
        <v>1801</v>
      </c>
      <c r="DA119" s="275">
        <v>3586</v>
      </c>
      <c r="DB119" s="273">
        <v>31</v>
      </c>
      <c r="DC119" s="274">
        <v>29</v>
      </c>
      <c r="DD119" s="275">
        <v>30</v>
      </c>
      <c r="DE119" s="273">
        <v>1785</v>
      </c>
      <c r="DF119" s="274">
        <v>1801</v>
      </c>
      <c r="DG119" s="275">
        <v>3586</v>
      </c>
    </row>
    <row r="120" spans="1:111" x14ac:dyDescent="0.35">
      <c r="A120" t="s">
        <v>98</v>
      </c>
      <c r="B120" t="s">
        <v>343</v>
      </c>
      <c r="C120" t="s">
        <v>338</v>
      </c>
      <c r="D120" s="273">
        <v>53</v>
      </c>
      <c r="E120" s="274">
        <v>37</v>
      </c>
      <c r="F120" s="275">
        <v>45</v>
      </c>
      <c r="G120" s="273">
        <v>455</v>
      </c>
      <c r="H120" s="274">
        <v>469</v>
      </c>
      <c r="I120" s="275">
        <v>924</v>
      </c>
      <c r="J120" s="273">
        <v>55</v>
      </c>
      <c r="K120" s="274">
        <v>41</v>
      </c>
      <c r="L120" s="275">
        <v>48</v>
      </c>
      <c r="M120" s="273">
        <v>455</v>
      </c>
      <c r="N120" s="274">
        <v>469</v>
      </c>
      <c r="O120" s="275">
        <v>924</v>
      </c>
      <c r="P120" s="273">
        <v>33.799999999999997</v>
      </c>
      <c r="Q120" s="274">
        <v>31.6</v>
      </c>
      <c r="R120" s="275">
        <v>32.700000000000003</v>
      </c>
      <c r="S120" s="273">
        <v>455</v>
      </c>
      <c r="T120" s="274">
        <v>469</v>
      </c>
      <c r="U120" s="275">
        <v>924</v>
      </c>
      <c r="V120" s="273">
        <v>48</v>
      </c>
      <c r="W120" s="274">
        <v>30</v>
      </c>
      <c r="X120" s="275">
        <v>40</v>
      </c>
      <c r="Y120" s="273">
        <v>166</v>
      </c>
      <c r="Z120" s="274">
        <v>137</v>
      </c>
      <c r="AA120" s="275">
        <v>303</v>
      </c>
      <c r="AB120" s="273">
        <v>54</v>
      </c>
      <c r="AC120" s="274">
        <v>37</v>
      </c>
      <c r="AD120" s="275">
        <v>46</v>
      </c>
      <c r="AE120" s="273">
        <v>166</v>
      </c>
      <c r="AF120" s="274">
        <v>137</v>
      </c>
      <c r="AG120" s="275">
        <v>303</v>
      </c>
      <c r="AH120" s="273">
        <v>33</v>
      </c>
      <c r="AI120" s="274">
        <v>30.1</v>
      </c>
      <c r="AJ120" s="275">
        <v>31.7</v>
      </c>
      <c r="AK120" s="273">
        <v>166</v>
      </c>
      <c r="AL120" s="274">
        <v>137</v>
      </c>
      <c r="AM120" s="275">
        <v>303</v>
      </c>
      <c r="AN120" s="273">
        <v>41</v>
      </c>
      <c r="AO120" s="274">
        <v>21</v>
      </c>
      <c r="AP120" s="275">
        <v>30</v>
      </c>
      <c r="AQ120" s="273">
        <v>68</v>
      </c>
      <c r="AR120" s="274">
        <v>78</v>
      </c>
      <c r="AS120" s="275">
        <v>146</v>
      </c>
      <c r="AT120" s="273">
        <v>44</v>
      </c>
      <c r="AU120" s="274">
        <v>42</v>
      </c>
      <c r="AV120" s="275">
        <v>43</v>
      </c>
      <c r="AW120" s="273">
        <v>68</v>
      </c>
      <c r="AX120" s="274">
        <v>78</v>
      </c>
      <c r="AY120" s="275">
        <v>146</v>
      </c>
      <c r="AZ120" s="273">
        <v>30.8</v>
      </c>
      <c r="BA120" s="274">
        <v>30.3</v>
      </c>
      <c r="BB120" s="275">
        <v>30.5</v>
      </c>
      <c r="BC120" s="273">
        <v>68</v>
      </c>
      <c r="BD120" s="274">
        <v>78</v>
      </c>
      <c r="BE120" s="275">
        <v>146</v>
      </c>
      <c r="BF120" s="273">
        <v>40</v>
      </c>
      <c r="BG120" s="274">
        <v>20</v>
      </c>
      <c r="BH120" s="275">
        <v>29</v>
      </c>
      <c r="BI120" s="273">
        <v>201</v>
      </c>
      <c r="BJ120" s="274">
        <v>249</v>
      </c>
      <c r="BK120" s="275">
        <v>450</v>
      </c>
      <c r="BL120" s="273">
        <v>46</v>
      </c>
      <c r="BM120" s="274">
        <v>27</v>
      </c>
      <c r="BN120" s="275">
        <v>36</v>
      </c>
      <c r="BO120" s="273">
        <v>201</v>
      </c>
      <c r="BP120" s="274">
        <v>249</v>
      </c>
      <c r="BQ120" s="275">
        <v>450</v>
      </c>
      <c r="BR120" s="273">
        <v>32.200000000000003</v>
      </c>
      <c r="BS120" s="274">
        <v>29</v>
      </c>
      <c r="BT120" s="275">
        <v>30.4</v>
      </c>
      <c r="BU120" s="273">
        <v>201</v>
      </c>
      <c r="BV120" s="274">
        <v>249</v>
      </c>
      <c r="BW120" s="275">
        <v>450</v>
      </c>
      <c r="BX120" s="273" t="s">
        <v>197</v>
      </c>
      <c r="BY120" s="274" t="s">
        <v>197</v>
      </c>
      <c r="BZ120" s="275">
        <v>50</v>
      </c>
      <c r="CA120" s="273">
        <v>3</v>
      </c>
      <c r="CB120" s="274">
        <v>7</v>
      </c>
      <c r="CC120" s="275">
        <v>10</v>
      </c>
      <c r="CD120" s="273" t="s">
        <v>197</v>
      </c>
      <c r="CE120" s="274" t="s">
        <v>197</v>
      </c>
      <c r="CF120" s="275">
        <v>60</v>
      </c>
      <c r="CG120" s="273">
        <v>3</v>
      </c>
      <c r="CH120" s="274">
        <v>7</v>
      </c>
      <c r="CI120" s="275">
        <v>10</v>
      </c>
      <c r="CJ120" s="273">
        <v>36.299999999999997</v>
      </c>
      <c r="CK120" s="274">
        <v>34.1</v>
      </c>
      <c r="CL120" s="275">
        <v>34.799999999999997</v>
      </c>
      <c r="CM120" s="273">
        <v>3</v>
      </c>
      <c r="CN120" s="274">
        <v>7</v>
      </c>
      <c r="CO120" s="275">
        <v>10</v>
      </c>
      <c r="CP120" s="273">
        <v>47</v>
      </c>
      <c r="CQ120" s="274">
        <v>29</v>
      </c>
      <c r="CR120" s="275">
        <v>38</v>
      </c>
      <c r="CS120" s="273">
        <v>1005</v>
      </c>
      <c r="CT120" s="274">
        <v>1055</v>
      </c>
      <c r="CU120" s="275">
        <v>2060</v>
      </c>
      <c r="CV120" s="273">
        <v>51</v>
      </c>
      <c r="CW120" s="274">
        <v>37</v>
      </c>
      <c r="CX120" s="275">
        <v>44</v>
      </c>
      <c r="CY120" s="273">
        <v>1005</v>
      </c>
      <c r="CZ120" s="274">
        <v>1055</v>
      </c>
      <c r="DA120" s="275">
        <v>2060</v>
      </c>
      <c r="DB120" s="273">
        <v>33</v>
      </c>
      <c r="DC120" s="274">
        <v>30.6</v>
      </c>
      <c r="DD120" s="275">
        <v>31.7</v>
      </c>
      <c r="DE120" s="273">
        <v>1005</v>
      </c>
      <c r="DF120" s="274">
        <v>1055</v>
      </c>
      <c r="DG120" s="275">
        <v>2060</v>
      </c>
    </row>
    <row r="121" spans="1:111" x14ac:dyDescent="0.35">
      <c r="A121" t="s">
        <v>99</v>
      </c>
      <c r="B121" t="s">
        <v>344</v>
      </c>
      <c r="C121" t="s">
        <v>338</v>
      </c>
      <c r="D121" s="273">
        <v>57</v>
      </c>
      <c r="E121" s="274" t="s">
        <v>197</v>
      </c>
      <c r="F121" s="275" t="s">
        <v>197</v>
      </c>
      <c r="G121" s="273">
        <v>212</v>
      </c>
      <c r="H121" s="274">
        <v>209</v>
      </c>
      <c r="I121" s="275">
        <v>421</v>
      </c>
      <c r="J121" s="273">
        <v>58</v>
      </c>
      <c r="K121" s="274">
        <v>44</v>
      </c>
      <c r="L121" s="275">
        <v>51</v>
      </c>
      <c r="M121" s="273">
        <v>212</v>
      </c>
      <c r="N121" s="274">
        <v>209</v>
      </c>
      <c r="O121" s="275">
        <v>421</v>
      </c>
      <c r="P121" s="273">
        <v>35.1</v>
      </c>
      <c r="Q121" s="274">
        <v>32.1</v>
      </c>
      <c r="R121" s="275">
        <v>33.6</v>
      </c>
      <c r="S121" s="273">
        <v>212</v>
      </c>
      <c r="T121" s="274">
        <v>209</v>
      </c>
      <c r="U121" s="275">
        <v>421</v>
      </c>
      <c r="V121" s="273">
        <v>58</v>
      </c>
      <c r="W121" s="274">
        <v>33</v>
      </c>
      <c r="X121" s="275">
        <v>46</v>
      </c>
      <c r="Y121" s="273">
        <v>89</v>
      </c>
      <c r="Z121" s="274">
        <v>83</v>
      </c>
      <c r="AA121" s="275">
        <v>172</v>
      </c>
      <c r="AB121" s="273">
        <v>65</v>
      </c>
      <c r="AC121" s="274">
        <v>37</v>
      </c>
      <c r="AD121" s="275">
        <v>52</v>
      </c>
      <c r="AE121" s="273">
        <v>89</v>
      </c>
      <c r="AF121" s="274">
        <v>83</v>
      </c>
      <c r="AG121" s="275">
        <v>172</v>
      </c>
      <c r="AH121" s="273">
        <v>35</v>
      </c>
      <c r="AI121" s="274">
        <v>31.7</v>
      </c>
      <c r="AJ121" s="275">
        <v>33.4</v>
      </c>
      <c r="AK121" s="273">
        <v>89</v>
      </c>
      <c r="AL121" s="274">
        <v>83</v>
      </c>
      <c r="AM121" s="275">
        <v>172</v>
      </c>
      <c r="AN121" s="273" t="s">
        <v>197</v>
      </c>
      <c r="AO121" s="274" t="s">
        <v>197</v>
      </c>
      <c r="AP121" s="275">
        <v>32</v>
      </c>
      <c r="AQ121" s="273" t="s">
        <v>197</v>
      </c>
      <c r="AR121" s="274" t="s">
        <v>197</v>
      </c>
      <c r="AS121" s="275">
        <v>28</v>
      </c>
      <c r="AT121" s="273" t="s">
        <v>197</v>
      </c>
      <c r="AU121" s="274" t="s">
        <v>197</v>
      </c>
      <c r="AV121" s="275">
        <v>36</v>
      </c>
      <c r="AW121" s="273" t="s">
        <v>197</v>
      </c>
      <c r="AX121" s="274" t="s">
        <v>197</v>
      </c>
      <c r="AY121" s="275">
        <v>28</v>
      </c>
      <c r="AZ121" s="273">
        <v>33.9</v>
      </c>
      <c r="BA121" s="274">
        <v>30.6</v>
      </c>
      <c r="BB121" s="275">
        <v>32.6</v>
      </c>
      <c r="BC121" s="273" t="s">
        <v>197</v>
      </c>
      <c r="BD121" s="274" t="s">
        <v>197</v>
      </c>
      <c r="BE121" s="275">
        <v>28</v>
      </c>
      <c r="BF121" s="273" t="s">
        <v>197</v>
      </c>
      <c r="BG121" s="274" t="s">
        <v>197</v>
      </c>
      <c r="BH121" s="275" t="s">
        <v>197</v>
      </c>
      <c r="BI121" s="273" t="s">
        <v>197</v>
      </c>
      <c r="BJ121" s="274" t="s">
        <v>197</v>
      </c>
      <c r="BK121" s="275">
        <v>175</v>
      </c>
      <c r="BL121" s="273" t="s">
        <v>197</v>
      </c>
      <c r="BM121" s="274" t="s">
        <v>197</v>
      </c>
      <c r="BN121" s="275" t="s">
        <v>197</v>
      </c>
      <c r="BO121" s="273" t="s">
        <v>197</v>
      </c>
      <c r="BP121" s="274" t="s">
        <v>197</v>
      </c>
      <c r="BQ121" s="275">
        <v>175</v>
      </c>
      <c r="BR121" s="273">
        <v>34</v>
      </c>
      <c r="BS121" s="274">
        <v>30.8</v>
      </c>
      <c r="BT121" s="275">
        <v>32.6</v>
      </c>
      <c r="BU121" s="273" t="s">
        <v>197</v>
      </c>
      <c r="BV121" s="274" t="s">
        <v>197</v>
      </c>
      <c r="BW121" s="275">
        <v>175</v>
      </c>
      <c r="BX121" s="273" t="s">
        <v>197</v>
      </c>
      <c r="BY121" s="274" t="s">
        <v>197</v>
      </c>
      <c r="BZ121" s="275" t="s">
        <v>197</v>
      </c>
      <c r="CA121" s="273" t="s">
        <v>197</v>
      </c>
      <c r="CB121" s="274" t="s">
        <v>197</v>
      </c>
      <c r="CC121" s="275">
        <v>3</v>
      </c>
      <c r="CD121" s="273" t="s">
        <v>197</v>
      </c>
      <c r="CE121" s="274" t="s">
        <v>197</v>
      </c>
      <c r="CF121" s="275" t="s">
        <v>197</v>
      </c>
      <c r="CG121" s="273" t="s">
        <v>197</v>
      </c>
      <c r="CH121" s="274" t="s">
        <v>197</v>
      </c>
      <c r="CI121" s="275">
        <v>3</v>
      </c>
      <c r="CJ121" s="273">
        <v>34.5</v>
      </c>
      <c r="CK121" s="274">
        <v>17</v>
      </c>
      <c r="CL121" s="275">
        <v>28.7</v>
      </c>
      <c r="CM121" s="273" t="s">
        <v>197</v>
      </c>
      <c r="CN121" s="274" t="s">
        <v>197</v>
      </c>
      <c r="CO121" s="275">
        <v>3</v>
      </c>
      <c r="CP121" s="273">
        <v>53</v>
      </c>
      <c r="CQ121" s="274">
        <v>36</v>
      </c>
      <c r="CR121" s="275">
        <v>45</v>
      </c>
      <c r="CS121" s="273">
        <v>565</v>
      </c>
      <c r="CT121" s="274">
        <v>555</v>
      </c>
      <c r="CU121" s="275">
        <v>1120</v>
      </c>
      <c r="CV121" s="273">
        <v>56</v>
      </c>
      <c r="CW121" s="274">
        <v>40</v>
      </c>
      <c r="CX121" s="275">
        <v>48</v>
      </c>
      <c r="CY121" s="273">
        <v>565</v>
      </c>
      <c r="CZ121" s="274">
        <v>555</v>
      </c>
      <c r="DA121" s="275">
        <v>1120</v>
      </c>
      <c r="DB121" s="273">
        <v>34.700000000000003</v>
      </c>
      <c r="DC121" s="274">
        <v>31.5</v>
      </c>
      <c r="DD121" s="275">
        <v>33.1</v>
      </c>
      <c r="DE121" s="273">
        <v>565</v>
      </c>
      <c r="DF121" s="274">
        <v>555</v>
      </c>
      <c r="DG121" s="275">
        <v>1120</v>
      </c>
    </row>
    <row r="122" spans="1:111" x14ac:dyDescent="0.35">
      <c r="A122" t="s">
        <v>121</v>
      </c>
      <c r="B122" t="s">
        <v>366</v>
      </c>
      <c r="C122" t="s">
        <v>352</v>
      </c>
      <c r="D122" s="273">
        <v>68</v>
      </c>
      <c r="E122" s="274">
        <v>50</v>
      </c>
      <c r="F122" s="275">
        <v>59</v>
      </c>
      <c r="G122" s="273">
        <v>605</v>
      </c>
      <c r="H122" s="274">
        <v>642</v>
      </c>
      <c r="I122" s="275">
        <v>1247</v>
      </c>
      <c r="J122" s="273">
        <v>68</v>
      </c>
      <c r="K122" s="274">
        <v>50</v>
      </c>
      <c r="L122" s="275">
        <v>59</v>
      </c>
      <c r="M122" s="273">
        <v>605</v>
      </c>
      <c r="N122" s="274">
        <v>642</v>
      </c>
      <c r="O122" s="275">
        <v>1247</v>
      </c>
      <c r="P122" s="273">
        <v>36</v>
      </c>
      <c r="Q122" s="274">
        <v>33.799999999999997</v>
      </c>
      <c r="R122" s="275">
        <v>34.9</v>
      </c>
      <c r="S122" s="273">
        <v>605</v>
      </c>
      <c r="T122" s="274">
        <v>642</v>
      </c>
      <c r="U122" s="275">
        <v>1247</v>
      </c>
      <c r="V122" s="273">
        <v>66</v>
      </c>
      <c r="W122" s="274">
        <v>51</v>
      </c>
      <c r="X122" s="275">
        <v>59</v>
      </c>
      <c r="Y122" s="273">
        <v>111</v>
      </c>
      <c r="Z122" s="274">
        <v>106</v>
      </c>
      <c r="AA122" s="275">
        <v>217</v>
      </c>
      <c r="AB122" s="273">
        <v>66</v>
      </c>
      <c r="AC122" s="274">
        <v>51</v>
      </c>
      <c r="AD122" s="275">
        <v>59</v>
      </c>
      <c r="AE122" s="273">
        <v>111</v>
      </c>
      <c r="AF122" s="274">
        <v>106</v>
      </c>
      <c r="AG122" s="275">
        <v>217</v>
      </c>
      <c r="AH122" s="273">
        <v>36.200000000000003</v>
      </c>
      <c r="AI122" s="274">
        <v>33.299999999999997</v>
      </c>
      <c r="AJ122" s="275">
        <v>34.799999999999997</v>
      </c>
      <c r="AK122" s="273">
        <v>111</v>
      </c>
      <c r="AL122" s="274">
        <v>106</v>
      </c>
      <c r="AM122" s="275">
        <v>217</v>
      </c>
      <c r="AN122" s="273">
        <v>63</v>
      </c>
      <c r="AO122" s="274">
        <v>41</v>
      </c>
      <c r="AP122" s="275">
        <v>52</v>
      </c>
      <c r="AQ122" s="273">
        <v>153</v>
      </c>
      <c r="AR122" s="274">
        <v>155</v>
      </c>
      <c r="AS122" s="275">
        <v>308</v>
      </c>
      <c r="AT122" s="273">
        <v>64</v>
      </c>
      <c r="AU122" s="274">
        <v>43</v>
      </c>
      <c r="AV122" s="275">
        <v>54</v>
      </c>
      <c r="AW122" s="273">
        <v>153</v>
      </c>
      <c r="AX122" s="274">
        <v>155</v>
      </c>
      <c r="AY122" s="275">
        <v>308</v>
      </c>
      <c r="AZ122" s="273">
        <v>34.200000000000003</v>
      </c>
      <c r="BA122" s="274">
        <v>31.5</v>
      </c>
      <c r="BB122" s="275">
        <v>32.799999999999997</v>
      </c>
      <c r="BC122" s="273">
        <v>153</v>
      </c>
      <c r="BD122" s="274">
        <v>155</v>
      </c>
      <c r="BE122" s="275">
        <v>308</v>
      </c>
      <c r="BF122" s="273">
        <v>32</v>
      </c>
      <c r="BG122" s="274">
        <v>38</v>
      </c>
      <c r="BH122" s="275">
        <v>35</v>
      </c>
      <c r="BI122" s="273">
        <v>19</v>
      </c>
      <c r="BJ122" s="274">
        <v>21</v>
      </c>
      <c r="BK122" s="275">
        <v>40</v>
      </c>
      <c r="BL122" s="273">
        <v>32</v>
      </c>
      <c r="BM122" s="274">
        <v>43</v>
      </c>
      <c r="BN122" s="275">
        <v>38</v>
      </c>
      <c r="BO122" s="273">
        <v>19</v>
      </c>
      <c r="BP122" s="274">
        <v>21</v>
      </c>
      <c r="BQ122" s="275">
        <v>40</v>
      </c>
      <c r="BR122" s="273">
        <v>31.1</v>
      </c>
      <c r="BS122" s="274">
        <v>30.1</v>
      </c>
      <c r="BT122" s="275">
        <v>30.6</v>
      </c>
      <c r="BU122" s="273">
        <v>19</v>
      </c>
      <c r="BV122" s="274">
        <v>21</v>
      </c>
      <c r="BW122" s="275">
        <v>40</v>
      </c>
      <c r="BX122" s="273">
        <v>50</v>
      </c>
      <c r="BY122" s="274">
        <v>67</v>
      </c>
      <c r="BZ122" s="275">
        <v>57</v>
      </c>
      <c r="CA122" s="273">
        <v>14</v>
      </c>
      <c r="CB122" s="274">
        <v>9</v>
      </c>
      <c r="CC122" s="275">
        <v>23</v>
      </c>
      <c r="CD122" s="273">
        <v>50</v>
      </c>
      <c r="CE122" s="274">
        <v>67</v>
      </c>
      <c r="CF122" s="275">
        <v>57</v>
      </c>
      <c r="CG122" s="273">
        <v>14</v>
      </c>
      <c r="CH122" s="274">
        <v>9</v>
      </c>
      <c r="CI122" s="275">
        <v>23</v>
      </c>
      <c r="CJ122" s="273">
        <v>34.9</v>
      </c>
      <c r="CK122" s="274">
        <v>35.9</v>
      </c>
      <c r="CL122" s="275">
        <v>35.299999999999997</v>
      </c>
      <c r="CM122" s="273">
        <v>14</v>
      </c>
      <c r="CN122" s="274">
        <v>9</v>
      </c>
      <c r="CO122" s="275">
        <v>23</v>
      </c>
      <c r="CP122" s="273">
        <v>64</v>
      </c>
      <c r="CQ122" s="274">
        <v>48</v>
      </c>
      <c r="CR122" s="275">
        <v>56</v>
      </c>
      <c r="CS122" s="273">
        <v>1019</v>
      </c>
      <c r="CT122" s="274">
        <v>1038</v>
      </c>
      <c r="CU122" s="275">
        <v>2057</v>
      </c>
      <c r="CV122" s="273">
        <v>65</v>
      </c>
      <c r="CW122" s="274">
        <v>49</v>
      </c>
      <c r="CX122" s="275">
        <v>57</v>
      </c>
      <c r="CY122" s="273">
        <v>1019</v>
      </c>
      <c r="CZ122" s="274">
        <v>1038</v>
      </c>
      <c r="DA122" s="275">
        <v>2057</v>
      </c>
      <c r="DB122" s="273">
        <v>35.5</v>
      </c>
      <c r="DC122" s="274">
        <v>33.299999999999997</v>
      </c>
      <c r="DD122" s="275">
        <v>34.4</v>
      </c>
      <c r="DE122" s="273">
        <v>1019</v>
      </c>
      <c r="DF122" s="274">
        <v>1038</v>
      </c>
      <c r="DG122" s="275">
        <v>2057</v>
      </c>
    </row>
    <row r="123" spans="1:111" x14ac:dyDescent="0.35">
      <c r="A123" t="s">
        <v>100</v>
      </c>
      <c r="B123" t="s">
        <v>345</v>
      </c>
      <c r="C123" t="s">
        <v>338</v>
      </c>
      <c r="D123" s="273">
        <v>53</v>
      </c>
      <c r="E123" s="274">
        <v>41</v>
      </c>
      <c r="F123" s="275">
        <v>47</v>
      </c>
      <c r="G123" s="273">
        <v>494</v>
      </c>
      <c r="H123" s="274">
        <v>552</v>
      </c>
      <c r="I123" s="275">
        <v>1046</v>
      </c>
      <c r="J123" s="273">
        <v>56</v>
      </c>
      <c r="K123" s="274">
        <v>44</v>
      </c>
      <c r="L123" s="275">
        <v>50</v>
      </c>
      <c r="M123" s="273">
        <v>494</v>
      </c>
      <c r="N123" s="274">
        <v>552</v>
      </c>
      <c r="O123" s="275">
        <v>1046</v>
      </c>
      <c r="P123" s="273">
        <v>32.700000000000003</v>
      </c>
      <c r="Q123" s="274">
        <v>31.2</v>
      </c>
      <c r="R123" s="275">
        <v>31.9</v>
      </c>
      <c r="S123" s="273">
        <v>494</v>
      </c>
      <c r="T123" s="274">
        <v>552</v>
      </c>
      <c r="U123" s="275">
        <v>1046</v>
      </c>
      <c r="V123" s="273">
        <v>52</v>
      </c>
      <c r="W123" s="274">
        <v>37</v>
      </c>
      <c r="X123" s="275">
        <v>44</v>
      </c>
      <c r="Y123" s="273">
        <v>210</v>
      </c>
      <c r="Z123" s="274">
        <v>215</v>
      </c>
      <c r="AA123" s="275">
        <v>425</v>
      </c>
      <c r="AB123" s="273">
        <v>55</v>
      </c>
      <c r="AC123" s="274">
        <v>40</v>
      </c>
      <c r="AD123" s="275">
        <v>47</v>
      </c>
      <c r="AE123" s="273">
        <v>210</v>
      </c>
      <c r="AF123" s="274">
        <v>215</v>
      </c>
      <c r="AG123" s="275">
        <v>425</v>
      </c>
      <c r="AH123" s="273">
        <v>33.1</v>
      </c>
      <c r="AI123" s="274">
        <v>30.4</v>
      </c>
      <c r="AJ123" s="275">
        <v>31.8</v>
      </c>
      <c r="AK123" s="273">
        <v>210</v>
      </c>
      <c r="AL123" s="274">
        <v>215</v>
      </c>
      <c r="AM123" s="275">
        <v>425</v>
      </c>
      <c r="AN123" s="273">
        <v>52</v>
      </c>
      <c r="AO123" s="274">
        <v>40</v>
      </c>
      <c r="AP123" s="275">
        <v>46</v>
      </c>
      <c r="AQ123" s="273">
        <v>91</v>
      </c>
      <c r="AR123" s="274">
        <v>81</v>
      </c>
      <c r="AS123" s="275">
        <v>172</v>
      </c>
      <c r="AT123" s="273">
        <v>58</v>
      </c>
      <c r="AU123" s="274">
        <v>41</v>
      </c>
      <c r="AV123" s="275">
        <v>50</v>
      </c>
      <c r="AW123" s="273">
        <v>91</v>
      </c>
      <c r="AX123" s="274">
        <v>81</v>
      </c>
      <c r="AY123" s="275">
        <v>172</v>
      </c>
      <c r="AZ123" s="273">
        <v>33</v>
      </c>
      <c r="BA123" s="274">
        <v>30.1</v>
      </c>
      <c r="BB123" s="275">
        <v>31.6</v>
      </c>
      <c r="BC123" s="273">
        <v>91</v>
      </c>
      <c r="BD123" s="274">
        <v>81</v>
      </c>
      <c r="BE123" s="275">
        <v>172</v>
      </c>
      <c r="BF123" s="273">
        <v>46</v>
      </c>
      <c r="BG123" s="274">
        <v>33</v>
      </c>
      <c r="BH123" s="275">
        <v>40</v>
      </c>
      <c r="BI123" s="273">
        <v>678</v>
      </c>
      <c r="BJ123" s="274">
        <v>664</v>
      </c>
      <c r="BK123" s="275">
        <v>1342</v>
      </c>
      <c r="BL123" s="273">
        <v>50</v>
      </c>
      <c r="BM123" s="274">
        <v>37</v>
      </c>
      <c r="BN123" s="275">
        <v>44</v>
      </c>
      <c r="BO123" s="273">
        <v>678</v>
      </c>
      <c r="BP123" s="274">
        <v>664</v>
      </c>
      <c r="BQ123" s="275">
        <v>1342</v>
      </c>
      <c r="BR123" s="273">
        <v>31.6</v>
      </c>
      <c r="BS123" s="274">
        <v>29.1</v>
      </c>
      <c r="BT123" s="275">
        <v>30.4</v>
      </c>
      <c r="BU123" s="273">
        <v>678</v>
      </c>
      <c r="BV123" s="274">
        <v>664</v>
      </c>
      <c r="BW123" s="275">
        <v>1342</v>
      </c>
      <c r="BX123" s="273" t="s">
        <v>197</v>
      </c>
      <c r="BY123" s="274" t="s">
        <v>197</v>
      </c>
      <c r="BZ123" s="275">
        <v>47</v>
      </c>
      <c r="CA123" s="273">
        <v>10</v>
      </c>
      <c r="CB123" s="274">
        <v>7</v>
      </c>
      <c r="CC123" s="275">
        <v>17</v>
      </c>
      <c r="CD123" s="273" t="s">
        <v>197</v>
      </c>
      <c r="CE123" s="274" t="s">
        <v>197</v>
      </c>
      <c r="CF123" s="275">
        <v>47</v>
      </c>
      <c r="CG123" s="273">
        <v>10</v>
      </c>
      <c r="CH123" s="274">
        <v>7</v>
      </c>
      <c r="CI123" s="275">
        <v>17</v>
      </c>
      <c r="CJ123" s="273">
        <v>32.4</v>
      </c>
      <c r="CK123" s="274">
        <v>26.9</v>
      </c>
      <c r="CL123" s="275">
        <v>30.1</v>
      </c>
      <c r="CM123" s="273">
        <v>10</v>
      </c>
      <c r="CN123" s="274">
        <v>7</v>
      </c>
      <c r="CO123" s="275">
        <v>17</v>
      </c>
      <c r="CP123" s="273">
        <v>50</v>
      </c>
      <c r="CQ123" s="274">
        <v>36</v>
      </c>
      <c r="CR123" s="275">
        <v>43</v>
      </c>
      <c r="CS123" s="273">
        <v>1632</v>
      </c>
      <c r="CT123" s="274">
        <v>1687</v>
      </c>
      <c r="CU123" s="275">
        <v>3319</v>
      </c>
      <c r="CV123" s="273">
        <v>53</v>
      </c>
      <c r="CW123" s="274">
        <v>39</v>
      </c>
      <c r="CX123" s="275">
        <v>46</v>
      </c>
      <c r="CY123" s="273">
        <v>1632</v>
      </c>
      <c r="CZ123" s="274">
        <v>1687</v>
      </c>
      <c r="DA123" s="275">
        <v>3319</v>
      </c>
      <c r="DB123" s="273">
        <v>32.1</v>
      </c>
      <c r="DC123" s="274">
        <v>30</v>
      </c>
      <c r="DD123" s="275">
        <v>31</v>
      </c>
      <c r="DE123" s="273">
        <v>1632</v>
      </c>
      <c r="DF123" s="274">
        <v>1687</v>
      </c>
      <c r="DG123" s="275">
        <v>3319</v>
      </c>
    </row>
    <row r="124" spans="1:111" x14ac:dyDescent="0.35">
      <c r="A124" t="s">
        <v>101</v>
      </c>
      <c r="B124" t="s">
        <v>346</v>
      </c>
      <c r="C124" t="s">
        <v>338</v>
      </c>
      <c r="D124" s="273">
        <v>77</v>
      </c>
      <c r="E124" s="274">
        <v>66</v>
      </c>
      <c r="F124" s="275">
        <v>71</v>
      </c>
      <c r="G124" s="273">
        <v>649</v>
      </c>
      <c r="H124" s="274">
        <v>654</v>
      </c>
      <c r="I124" s="275">
        <v>1303</v>
      </c>
      <c r="J124" s="273">
        <v>77</v>
      </c>
      <c r="K124" s="274">
        <v>67</v>
      </c>
      <c r="L124" s="275">
        <v>72</v>
      </c>
      <c r="M124" s="273">
        <v>649</v>
      </c>
      <c r="N124" s="274">
        <v>654</v>
      </c>
      <c r="O124" s="275">
        <v>1303</v>
      </c>
      <c r="P124" s="273">
        <v>34</v>
      </c>
      <c r="Q124" s="274">
        <v>32.9</v>
      </c>
      <c r="R124" s="275">
        <v>33.5</v>
      </c>
      <c r="S124" s="273">
        <v>649</v>
      </c>
      <c r="T124" s="274">
        <v>654</v>
      </c>
      <c r="U124" s="275">
        <v>1303</v>
      </c>
      <c r="V124" s="273">
        <v>78</v>
      </c>
      <c r="W124" s="274">
        <v>58</v>
      </c>
      <c r="X124" s="275">
        <v>68</v>
      </c>
      <c r="Y124" s="273">
        <v>284</v>
      </c>
      <c r="Z124" s="274">
        <v>280</v>
      </c>
      <c r="AA124" s="275">
        <v>564</v>
      </c>
      <c r="AB124" s="273">
        <v>79</v>
      </c>
      <c r="AC124" s="274">
        <v>61</v>
      </c>
      <c r="AD124" s="275">
        <v>70</v>
      </c>
      <c r="AE124" s="273">
        <v>284</v>
      </c>
      <c r="AF124" s="274">
        <v>280</v>
      </c>
      <c r="AG124" s="275">
        <v>564</v>
      </c>
      <c r="AH124" s="273">
        <v>34.299999999999997</v>
      </c>
      <c r="AI124" s="274">
        <v>32.299999999999997</v>
      </c>
      <c r="AJ124" s="275">
        <v>33.299999999999997</v>
      </c>
      <c r="AK124" s="273">
        <v>284</v>
      </c>
      <c r="AL124" s="274">
        <v>280</v>
      </c>
      <c r="AM124" s="275">
        <v>564</v>
      </c>
      <c r="AN124" s="273">
        <v>75</v>
      </c>
      <c r="AO124" s="274">
        <v>64</v>
      </c>
      <c r="AP124" s="275">
        <v>70</v>
      </c>
      <c r="AQ124" s="273">
        <v>128</v>
      </c>
      <c r="AR124" s="274">
        <v>100</v>
      </c>
      <c r="AS124" s="275">
        <v>228</v>
      </c>
      <c r="AT124" s="273">
        <v>78</v>
      </c>
      <c r="AU124" s="274">
        <v>68</v>
      </c>
      <c r="AV124" s="275">
        <v>74</v>
      </c>
      <c r="AW124" s="273">
        <v>128</v>
      </c>
      <c r="AX124" s="274">
        <v>100</v>
      </c>
      <c r="AY124" s="275">
        <v>228</v>
      </c>
      <c r="AZ124" s="273">
        <v>34</v>
      </c>
      <c r="BA124" s="274">
        <v>32.799999999999997</v>
      </c>
      <c r="BB124" s="275">
        <v>33.5</v>
      </c>
      <c r="BC124" s="273">
        <v>128</v>
      </c>
      <c r="BD124" s="274">
        <v>100</v>
      </c>
      <c r="BE124" s="275">
        <v>228</v>
      </c>
      <c r="BF124" s="273">
        <v>73</v>
      </c>
      <c r="BG124" s="274">
        <v>54</v>
      </c>
      <c r="BH124" s="275">
        <v>63</v>
      </c>
      <c r="BI124" s="273">
        <v>670</v>
      </c>
      <c r="BJ124" s="274">
        <v>679</v>
      </c>
      <c r="BK124" s="275">
        <v>1349</v>
      </c>
      <c r="BL124" s="273">
        <v>74</v>
      </c>
      <c r="BM124" s="274">
        <v>57</v>
      </c>
      <c r="BN124" s="275">
        <v>65</v>
      </c>
      <c r="BO124" s="273">
        <v>670</v>
      </c>
      <c r="BP124" s="274">
        <v>679</v>
      </c>
      <c r="BQ124" s="275">
        <v>1349</v>
      </c>
      <c r="BR124" s="273">
        <v>33.6</v>
      </c>
      <c r="BS124" s="274">
        <v>31.8</v>
      </c>
      <c r="BT124" s="275">
        <v>32.700000000000003</v>
      </c>
      <c r="BU124" s="273">
        <v>670</v>
      </c>
      <c r="BV124" s="274">
        <v>679</v>
      </c>
      <c r="BW124" s="275">
        <v>1349</v>
      </c>
      <c r="BX124" s="273">
        <v>50</v>
      </c>
      <c r="BY124" s="274">
        <v>53</v>
      </c>
      <c r="BZ124" s="275">
        <v>52</v>
      </c>
      <c r="CA124" s="273">
        <v>22</v>
      </c>
      <c r="CB124" s="274">
        <v>36</v>
      </c>
      <c r="CC124" s="275">
        <v>58</v>
      </c>
      <c r="CD124" s="273">
        <v>55</v>
      </c>
      <c r="CE124" s="274">
        <v>56</v>
      </c>
      <c r="CF124" s="275">
        <v>55</v>
      </c>
      <c r="CG124" s="273">
        <v>22</v>
      </c>
      <c r="CH124" s="274">
        <v>36</v>
      </c>
      <c r="CI124" s="275">
        <v>58</v>
      </c>
      <c r="CJ124" s="273">
        <v>31.8</v>
      </c>
      <c r="CK124" s="274">
        <v>31.7</v>
      </c>
      <c r="CL124" s="275">
        <v>31.7</v>
      </c>
      <c r="CM124" s="273">
        <v>22</v>
      </c>
      <c r="CN124" s="274">
        <v>36</v>
      </c>
      <c r="CO124" s="275">
        <v>58</v>
      </c>
      <c r="CP124" s="273">
        <v>74</v>
      </c>
      <c r="CQ124" s="274">
        <v>58</v>
      </c>
      <c r="CR124" s="275">
        <v>66</v>
      </c>
      <c r="CS124" s="273">
        <v>1912</v>
      </c>
      <c r="CT124" s="274">
        <v>1912</v>
      </c>
      <c r="CU124" s="275">
        <v>3824</v>
      </c>
      <c r="CV124" s="273">
        <v>75</v>
      </c>
      <c r="CW124" s="274">
        <v>61</v>
      </c>
      <c r="CX124" s="275">
        <v>68</v>
      </c>
      <c r="CY124" s="273">
        <v>1912</v>
      </c>
      <c r="CZ124" s="274">
        <v>1912</v>
      </c>
      <c r="DA124" s="275">
        <v>3824</v>
      </c>
      <c r="DB124" s="273">
        <v>33.799999999999997</v>
      </c>
      <c r="DC124" s="274">
        <v>32.200000000000003</v>
      </c>
      <c r="DD124" s="275">
        <v>33</v>
      </c>
      <c r="DE124" s="273">
        <v>1912</v>
      </c>
      <c r="DF124" s="274">
        <v>1912</v>
      </c>
      <c r="DG124" s="275">
        <v>3824</v>
      </c>
    </row>
    <row r="125" spans="1:111" x14ac:dyDescent="0.35">
      <c r="A125" t="s">
        <v>122</v>
      </c>
      <c r="B125" t="s">
        <v>367</v>
      </c>
      <c r="C125" t="s">
        <v>352</v>
      </c>
      <c r="D125" s="273">
        <v>53</v>
      </c>
      <c r="E125" s="274">
        <v>33</v>
      </c>
      <c r="F125" s="275">
        <v>43</v>
      </c>
      <c r="G125" s="273">
        <v>647</v>
      </c>
      <c r="H125" s="274">
        <v>675</v>
      </c>
      <c r="I125" s="275">
        <v>1322</v>
      </c>
      <c r="J125" s="273">
        <v>55</v>
      </c>
      <c r="K125" s="274">
        <v>36</v>
      </c>
      <c r="L125" s="275">
        <v>45</v>
      </c>
      <c r="M125" s="273">
        <v>647</v>
      </c>
      <c r="N125" s="274">
        <v>675</v>
      </c>
      <c r="O125" s="275">
        <v>1322</v>
      </c>
      <c r="P125" s="273">
        <v>33.700000000000003</v>
      </c>
      <c r="Q125" s="274">
        <v>31.2</v>
      </c>
      <c r="R125" s="275">
        <v>32.4</v>
      </c>
      <c r="S125" s="273">
        <v>647</v>
      </c>
      <c r="T125" s="274">
        <v>675</v>
      </c>
      <c r="U125" s="275">
        <v>1322</v>
      </c>
      <c r="V125" s="273">
        <v>49</v>
      </c>
      <c r="W125" s="274">
        <v>33</v>
      </c>
      <c r="X125" s="275">
        <v>42</v>
      </c>
      <c r="Y125" s="273">
        <v>120</v>
      </c>
      <c r="Z125" s="274">
        <v>111</v>
      </c>
      <c r="AA125" s="275">
        <v>231</v>
      </c>
      <c r="AB125" s="273">
        <v>53</v>
      </c>
      <c r="AC125" s="274">
        <v>40</v>
      </c>
      <c r="AD125" s="275">
        <v>46</v>
      </c>
      <c r="AE125" s="273">
        <v>120</v>
      </c>
      <c r="AF125" s="274">
        <v>111</v>
      </c>
      <c r="AG125" s="275">
        <v>231</v>
      </c>
      <c r="AH125" s="273">
        <v>33.299999999999997</v>
      </c>
      <c r="AI125" s="274">
        <v>31.3</v>
      </c>
      <c r="AJ125" s="275">
        <v>32.299999999999997</v>
      </c>
      <c r="AK125" s="273">
        <v>120</v>
      </c>
      <c r="AL125" s="274">
        <v>111</v>
      </c>
      <c r="AM125" s="275">
        <v>231</v>
      </c>
      <c r="AN125" s="273">
        <v>50</v>
      </c>
      <c r="AO125" s="274">
        <v>35</v>
      </c>
      <c r="AP125" s="275">
        <v>43</v>
      </c>
      <c r="AQ125" s="273">
        <v>272</v>
      </c>
      <c r="AR125" s="274">
        <v>264</v>
      </c>
      <c r="AS125" s="275">
        <v>536</v>
      </c>
      <c r="AT125" s="273">
        <v>54</v>
      </c>
      <c r="AU125" s="274">
        <v>41</v>
      </c>
      <c r="AV125" s="275">
        <v>48</v>
      </c>
      <c r="AW125" s="273">
        <v>272</v>
      </c>
      <c r="AX125" s="274">
        <v>264</v>
      </c>
      <c r="AY125" s="275">
        <v>536</v>
      </c>
      <c r="AZ125" s="273">
        <v>32.200000000000003</v>
      </c>
      <c r="BA125" s="274">
        <v>29.6</v>
      </c>
      <c r="BB125" s="275">
        <v>30.9</v>
      </c>
      <c r="BC125" s="273">
        <v>272</v>
      </c>
      <c r="BD125" s="274">
        <v>264</v>
      </c>
      <c r="BE125" s="275">
        <v>536</v>
      </c>
      <c r="BF125" s="273">
        <v>53</v>
      </c>
      <c r="BG125" s="274">
        <v>34</v>
      </c>
      <c r="BH125" s="275">
        <v>43</v>
      </c>
      <c r="BI125" s="273">
        <v>186</v>
      </c>
      <c r="BJ125" s="274">
        <v>195</v>
      </c>
      <c r="BK125" s="275">
        <v>381</v>
      </c>
      <c r="BL125" s="273">
        <v>59</v>
      </c>
      <c r="BM125" s="274">
        <v>37</v>
      </c>
      <c r="BN125" s="275">
        <v>48</v>
      </c>
      <c r="BO125" s="273">
        <v>186</v>
      </c>
      <c r="BP125" s="274">
        <v>195</v>
      </c>
      <c r="BQ125" s="275">
        <v>381</v>
      </c>
      <c r="BR125" s="273">
        <v>32.200000000000003</v>
      </c>
      <c r="BS125" s="274">
        <v>29.4</v>
      </c>
      <c r="BT125" s="275">
        <v>30.8</v>
      </c>
      <c r="BU125" s="273">
        <v>186</v>
      </c>
      <c r="BV125" s="274">
        <v>195</v>
      </c>
      <c r="BW125" s="275">
        <v>381</v>
      </c>
      <c r="BX125" s="273">
        <v>50</v>
      </c>
      <c r="BY125" s="274">
        <v>67</v>
      </c>
      <c r="BZ125" s="275">
        <v>60</v>
      </c>
      <c r="CA125" s="273">
        <v>6</v>
      </c>
      <c r="CB125" s="274">
        <v>9</v>
      </c>
      <c r="CC125" s="275">
        <v>15</v>
      </c>
      <c r="CD125" s="273">
        <v>50</v>
      </c>
      <c r="CE125" s="274">
        <v>67</v>
      </c>
      <c r="CF125" s="275">
        <v>60</v>
      </c>
      <c r="CG125" s="273">
        <v>6</v>
      </c>
      <c r="CH125" s="274">
        <v>9</v>
      </c>
      <c r="CI125" s="275">
        <v>15</v>
      </c>
      <c r="CJ125" s="273">
        <v>33.200000000000003</v>
      </c>
      <c r="CK125" s="274">
        <v>32.6</v>
      </c>
      <c r="CL125" s="275">
        <v>32.799999999999997</v>
      </c>
      <c r="CM125" s="273">
        <v>6</v>
      </c>
      <c r="CN125" s="274">
        <v>9</v>
      </c>
      <c r="CO125" s="275">
        <v>15</v>
      </c>
      <c r="CP125" s="273">
        <v>51</v>
      </c>
      <c r="CQ125" s="274">
        <v>34</v>
      </c>
      <c r="CR125" s="275">
        <v>42</v>
      </c>
      <c r="CS125" s="273">
        <v>1344</v>
      </c>
      <c r="CT125" s="274">
        <v>1369</v>
      </c>
      <c r="CU125" s="275">
        <v>2713</v>
      </c>
      <c r="CV125" s="273">
        <v>54</v>
      </c>
      <c r="CW125" s="274">
        <v>38</v>
      </c>
      <c r="CX125" s="275">
        <v>46</v>
      </c>
      <c r="CY125" s="273">
        <v>1344</v>
      </c>
      <c r="CZ125" s="274">
        <v>1369</v>
      </c>
      <c r="DA125" s="275">
        <v>2713</v>
      </c>
      <c r="DB125" s="273">
        <v>32.9</v>
      </c>
      <c r="DC125" s="274">
        <v>30.4</v>
      </c>
      <c r="DD125" s="275">
        <v>31.7</v>
      </c>
      <c r="DE125" s="273">
        <v>1344</v>
      </c>
      <c r="DF125" s="274">
        <v>1369</v>
      </c>
      <c r="DG125" s="275">
        <v>2713</v>
      </c>
    </row>
    <row r="126" spans="1:111" x14ac:dyDescent="0.35">
      <c r="A126" t="s">
        <v>102</v>
      </c>
      <c r="B126" t="s">
        <v>347</v>
      </c>
      <c r="C126" t="s">
        <v>338</v>
      </c>
      <c r="D126" s="273">
        <v>52</v>
      </c>
      <c r="E126" s="274">
        <v>37</v>
      </c>
      <c r="F126" s="275">
        <v>44</v>
      </c>
      <c r="G126" s="273">
        <v>415</v>
      </c>
      <c r="H126" s="274">
        <v>430</v>
      </c>
      <c r="I126" s="275">
        <v>845</v>
      </c>
      <c r="J126" s="273">
        <v>54</v>
      </c>
      <c r="K126" s="274">
        <v>42</v>
      </c>
      <c r="L126" s="275">
        <v>48</v>
      </c>
      <c r="M126" s="273">
        <v>415</v>
      </c>
      <c r="N126" s="274">
        <v>430</v>
      </c>
      <c r="O126" s="275">
        <v>845</v>
      </c>
      <c r="P126" s="273">
        <v>33.799999999999997</v>
      </c>
      <c r="Q126" s="274">
        <v>31.2</v>
      </c>
      <c r="R126" s="275">
        <v>32.5</v>
      </c>
      <c r="S126" s="273">
        <v>415</v>
      </c>
      <c r="T126" s="274">
        <v>430</v>
      </c>
      <c r="U126" s="275">
        <v>845</v>
      </c>
      <c r="V126" s="273">
        <v>60</v>
      </c>
      <c r="W126" s="274">
        <v>46</v>
      </c>
      <c r="X126" s="275">
        <v>53</v>
      </c>
      <c r="Y126" s="273">
        <v>154</v>
      </c>
      <c r="Z126" s="274">
        <v>183</v>
      </c>
      <c r="AA126" s="275">
        <v>337</v>
      </c>
      <c r="AB126" s="273">
        <v>62</v>
      </c>
      <c r="AC126" s="274">
        <v>50</v>
      </c>
      <c r="AD126" s="275">
        <v>55</v>
      </c>
      <c r="AE126" s="273">
        <v>154</v>
      </c>
      <c r="AF126" s="274">
        <v>183</v>
      </c>
      <c r="AG126" s="275">
        <v>337</v>
      </c>
      <c r="AH126" s="273">
        <v>35.299999999999997</v>
      </c>
      <c r="AI126" s="274">
        <v>33.200000000000003</v>
      </c>
      <c r="AJ126" s="275">
        <v>34.1</v>
      </c>
      <c r="AK126" s="273">
        <v>154</v>
      </c>
      <c r="AL126" s="274">
        <v>183</v>
      </c>
      <c r="AM126" s="275">
        <v>337</v>
      </c>
      <c r="AN126" s="273">
        <v>62</v>
      </c>
      <c r="AO126" s="274">
        <v>47</v>
      </c>
      <c r="AP126" s="275">
        <v>55</v>
      </c>
      <c r="AQ126" s="273">
        <v>1089</v>
      </c>
      <c r="AR126" s="274">
        <v>1061</v>
      </c>
      <c r="AS126" s="275">
        <v>2150</v>
      </c>
      <c r="AT126" s="273">
        <v>65</v>
      </c>
      <c r="AU126" s="274">
        <v>53</v>
      </c>
      <c r="AV126" s="275">
        <v>59</v>
      </c>
      <c r="AW126" s="273">
        <v>1089</v>
      </c>
      <c r="AX126" s="274">
        <v>1061</v>
      </c>
      <c r="AY126" s="275">
        <v>2150</v>
      </c>
      <c r="AZ126" s="273">
        <v>35</v>
      </c>
      <c r="BA126" s="274">
        <v>32.799999999999997</v>
      </c>
      <c r="BB126" s="275">
        <v>33.9</v>
      </c>
      <c r="BC126" s="273">
        <v>1089</v>
      </c>
      <c r="BD126" s="274">
        <v>1061</v>
      </c>
      <c r="BE126" s="275">
        <v>2150</v>
      </c>
      <c r="BF126" s="273">
        <v>59</v>
      </c>
      <c r="BG126" s="274">
        <v>48</v>
      </c>
      <c r="BH126" s="275">
        <v>53</v>
      </c>
      <c r="BI126" s="273">
        <v>550</v>
      </c>
      <c r="BJ126" s="274">
        <v>583</v>
      </c>
      <c r="BK126" s="275">
        <v>1133</v>
      </c>
      <c r="BL126" s="273">
        <v>63</v>
      </c>
      <c r="BM126" s="274">
        <v>52</v>
      </c>
      <c r="BN126" s="275">
        <v>58</v>
      </c>
      <c r="BO126" s="273">
        <v>550</v>
      </c>
      <c r="BP126" s="274">
        <v>583</v>
      </c>
      <c r="BQ126" s="275">
        <v>1133</v>
      </c>
      <c r="BR126" s="273">
        <v>34.799999999999997</v>
      </c>
      <c r="BS126" s="274">
        <v>32.9</v>
      </c>
      <c r="BT126" s="275">
        <v>33.799999999999997</v>
      </c>
      <c r="BU126" s="273">
        <v>550</v>
      </c>
      <c r="BV126" s="274">
        <v>583</v>
      </c>
      <c r="BW126" s="275">
        <v>1133</v>
      </c>
      <c r="BX126" s="273" t="s">
        <v>197</v>
      </c>
      <c r="BY126" s="274" t="s">
        <v>197</v>
      </c>
      <c r="BZ126" s="275">
        <v>79</v>
      </c>
      <c r="CA126" s="273">
        <v>12</v>
      </c>
      <c r="CB126" s="274">
        <v>12</v>
      </c>
      <c r="CC126" s="275">
        <v>24</v>
      </c>
      <c r="CD126" s="273" t="s">
        <v>197</v>
      </c>
      <c r="CE126" s="274" t="s">
        <v>197</v>
      </c>
      <c r="CF126" s="275">
        <v>83</v>
      </c>
      <c r="CG126" s="273">
        <v>12</v>
      </c>
      <c r="CH126" s="274">
        <v>12</v>
      </c>
      <c r="CI126" s="275">
        <v>24</v>
      </c>
      <c r="CJ126" s="273">
        <v>36.9</v>
      </c>
      <c r="CK126" s="274">
        <v>36.200000000000003</v>
      </c>
      <c r="CL126" s="275">
        <v>36.5</v>
      </c>
      <c r="CM126" s="273">
        <v>12</v>
      </c>
      <c r="CN126" s="274">
        <v>12</v>
      </c>
      <c r="CO126" s="275">
        <v>24</v>
      </c>
      <c r="CP126" s="273">
        <v>58</v>
      </c>
      <c r="CQ126" s="274">
        <v>45</v>
      </c>
      <c r="CR126" s="275">
        <v>51</v>
      </c>
      <c r="CS126" s="273">
        <v>2446</v>
      </c>
      <c r="CT126" s="274">
        <v>2518</v>
      </c>
      <c r="CU126" s="275">
        <v>4964</v>
      </c>
      <c r="CV126" s="273">
        <v>61</v>
      </c>
      <c r="CW126" s="274">
        <v>50</v>
      </c>
      <c r="CX126" s="275">
        <v>55</v>
      </c>
      <c r="CY126" s="273">
        <v>2446</v>
      </c>
      <c r="CZ126" s="274">
        <v>2518</v>
      </c>
      <c r="DA126" s="275">
        <v>4964</v>
      </c>
      <c r="DB126" s="273">
        <v>34.6</v>
      </c>
      <c r="DC126" s="274">
        <v>32.4</v>
      </c>
      <c r="DD126" s="275">
        <v>33.4</v>
      </c>
      <c r="DE126" s="273">
        <v>2446</v>
      </c>
      <c r="DF126" s="274">
        <v>2518</v>
      </c>
      <c r="DG126" s="275">
        <v>4964</v>
      </c>
    </row>
    <row r="127" spans="1:111" x14ac:dyDescent="0.35">
      <c r="A127" t="s">
        <v>123</v>
      </c>
      <c r="B127" t="s">
        <v>368</v>
      </c>
      <c r="C127" t="s">
        <v>352</v>
      </c>
      <c r="D127" s="273">
        <v>66</v>
      </c>
      <c r="E127" s="274">
        <v>49</v>
      </c>
      <c r="F127" s="275">
        <v>57</v>
      </c>
      <c r="G127" s="273">
        <v>481</v>
      </c>
      <c r="H127" s="274">
        <v>523</v>
      </c>
      <c r="I127" s="275">
        <v>1004</v>
      </c>
      <c r="J127" s="273">
        <v>67</v>
      </c>
      <c r="K127" s="274">
        <v>50</v>
      </c>
      <c r="L127" s="275">
        <v>58</v>
      </c>
      <c r="M127" s="273">
        <v>481</v>
      </c>
      <c r="N127" s="274">
        <v>523</v>
      </c>
      <c r="O127" s="275">
        <v>1004</v>
      </c>
      <c r="P127" s="273">
        <v>36.200000000000003</v>
      </c>
      <c r="Q127" s="274">
        <v>33.4</v>
      </c>
      <c r="R127" s="275">
        <v>34.799999999999997</v>
      </c>
      <c r="S127" s="273">
        <v>481</v>
      </c>
      <c r="T127" s="274">
        <v>523</v>
      </c>
      <c r="U127" s="275">
        <v>1004</v>
      </c>
      <c r="V127" s="273">
        <v>68</v>
      </c>
      <c r="W127" s="274">
        <v>48</v>
      </c>
      <c r="X127" s="275">
        <v>58</v>
      </c>
      <c r="Y127" s="273">
        <v>170</v>
      </c>
      <c r="Z127" s="274">
        <v>162</v>
      </c>
      <c r="AA127" s="275">
        <v>332</v>
      </c>
      <c r="AB127" s="273">
        <v>69</v>
      </c>
      <c r="AC127" s="274">
        <v>54</v>
      </c>
      <c r="AD127" s="275">
        <v>61</v>
      </c>
      <c r="AE127" s="273">
        <v>170</v>
      </c>
      <c r="AF127" s="274">
        <v>162</v>
      </c>
      <c r="AG127" s="275">
        <v>332</v>
      </c>
      <c r="AH127" s="273">
        <v>37.700000000000003</v>
      </c>
      <c r="AI127" s="274">
        <v>34.700000000000003</v>
      </c>
      <c r="AJ127" s="275">
        <v>36.200000000000003</v>
      </c>
      <c r="AK127" s="273">
        <v>170</v>
      </c>
      <c r="AL127" s="274">
        <v>162</v>
      </c>
      <c r="AM127" s="275">
        <v>332</v>
      </c>
      <c r="AN127" s="273">
        <v>67</v>
      </c>
      <c r="AO127" s="274">
        <v>52</v>
      </c>
      <c r="AP127" s="275">
        <v>59</v>
      </c>
      <c r="AQ127" s="273">
        <v>947</v>
      </c>
      <c r="AR127" s="274">
        <v>1013</v>
      </c>
      <c r="AS127" s="275">
        <v>1960</v>
      </c>
      <c r="AT127" s="273">
        <v>71</v>
      </c>
      <c r="AU127" s="274">
        <v>56</v>
      </c>
      <c r="AV127" s="275">
        <v>63</v>
      </c>
      <c r="AW127" s="273">
        <v>947</v>
      </c>
      <c r="AX127" s="274">
        <v>1013</v>
      </c>
      <c r="AY127" s="275">
        <v>1960</v>
      </c>
      <c r="AZ127" s="273">
        <v>36.700000000000003</v>
      </c>
      <c r="BA127" s="274">
        <v>34.1</v>
      </c>
      <c r="BB127" s="275">
        <v>35.299999999999997</v>
      </c>
      <c r="BC127" s="273">
        <v>947</v>
      </c>
      <c r="BD127" s="274">
        <v>1013</v>
      </c>
      <c r="BE127" s="275">
        <v>1960</v>
      </c>
      <c r="BF127" s="273">
        <v>61</v>
      </c>
      <c r="BG127" s="274">
        <v>42</v>
      </c>
      <c r="BH127" s="275">
        <v>51</v>
      </c>
      <c r="BI127" s="273">
        <v>236</v>
      </c>
      <c r="BJ127" s="274">
        <v>236</v>
      </c>
      <c r="BK127" s="275">
        <v>472</v>
      </c>
      <c r="BL127" s="273">
        <v>63</v>
      </c>
      <c r="BM127" s="274">
        <v>48</v>
      </c>
      <c r="BN127" s="275">
        <v>56</v>
      </c>
      <c r="BO127" s="273">
        <v>236</v>
      </c>
      <c r="BP127" s="274">
        <v>236</v>
      </c>
      <c r="BQ127" s="275">
        <v>472</v>
      </c>
      <c r="BR127" s="273">
        <v>36.6</v>
      </c>
      <c r="BS127" s="274">
        <v>33.6</v>
      </c>
      <c r="BT127" s="275">
        <v>35.1</v>
      </c>
      <c r="BU127" s="273">
        <v>236</v>
      </c>
      <c r="BV127" s="274">
        <v>236</v>
      </c>
      <c r="BW127" s="275">
        <v>472</v>
      </c>
      <c r="BX127" s="273">
        <v>100</v>
      </c>
      <c r="BY127" s="274">
        <v>57</v>
      </c>
      <c r="BZ127" s="275">
        <v>81</v>
      </c>
      <c r="CA127" s="273">
        <v>9</v>
      </c>
      <c r="CB127" s="274">
        <v>7</v>
      </c>
      <c r="CC127" s="275">
        <v>16</v>
      </c>
      <c r="CD127" s="273">
        <v>100</v>
      </c>
      <c r="CE127" s="274" t="s">
        <v>197</v>
      </c>
      <c r="CF127" s="275" t="s">
        <v>197</v>
      </c>
      <c r="CG127" s="273">
        <v>9</v>
      </c>
      <c r="CH127" s="274">
        <v>7</v>
      </c>
      <c r="CI127" s="275">
        <v>16</v>
      </c>
      <c r="CJ127" s="273">
        <v>44.2</v>
      </c>
      <c r="CK127" s="274">
        <v>35.9</v>
      </c>
      <c r="CL127" s="275">
        <v>40.6</v>
      </c>
      <c r="CM127" s="273">
        <v>9</v>
      </c>
      <c r="CN127" s="274">
        <v>7</v>
      </c>
      <c r="CO127" s="275">
        <v>16</v>
      </c>
      <c r="CP127" s="273">
        <v>65</v>
      </c>
      <c r="CQ127" s="274">
        <v>49</v>
      </c>
      <c r="CR127" s="275">
        <v>57</v>
      </c>
      <c r="CS127" s="273">
        <v>2016</v>
      </c>
      <c r="CT127" s="274">
        <v>2120</v>
      </c>
      <c r="CU127" s="275">
        <v>4136</v>
      </c>
      <c r="CV127" s="273">
        <v>68</v>
      </c>
      <c r="CW127" s="274">
        <v>52</v>
      </c>
      <c r="CX127" s="275">
        <v>60</v>
      </c>
      <c r="CY127" s="273">
        <v>2016</v>
      </c>
      <c r="CZ127" s="274">
        <v>2120</v>
      </c>
      <c r="DA127" s="275">
        <v>4136</v>
      </c>
      <c r="DB127" s="273">
        <v>36.5</v>
      </c>
      <c r="DC127" s="274">
        <v>33.700000000000003</v>
      </c>
      <c r="DD127" s="275">
        <v>35.1</v>
      </c>
      <c r="DE127" s="273">
        <v>2016</v>
      </c>
      <c r="DF127" s="274">
        <v>2120</v>
      </c>
      <c r="DG127" s="275">
        <v>4136</v>
      </c>
    </row>
    <row r="128" spans="1:111" x14ac:dyDescent="0.35">
      <c r="A128" t="s">
        <v>124</v>
      </c>
      <c r="B128" t="s">
        <v>369</v>
      </c>
      <c r="C128" t="s">
        <v>352</v>
      </c>
      <c r="D128" s="273">
        <v>50</v>
      </c>
      <c r="E128" s="274">
        <v>34</v>
      </c>
      <c r="F128" s="275">
        <v>42</v>
      </c>
      <c r="G128" s="273">
        <v>913</v>
      </c>
      <c r="H128" s="274">
        <v>936</v>
      </c>
      <c r="I128" s="275">
        <v>1849</v>
      </c>
      <c r="J128" s="273">
        <v>51</v>
      </c>
      <c r="K128" s="274">
        <v>37</v>
      </c>
      <c r="L128" s="275">
        <v>43</v>
      </c>
      <c r="M128" s="273">
        <v>913</v>
      </c>
      <c r="N128" s="274">
        <v>936</v>
      </c>
      <c r="O128" s="275">
        <v>1849</v>
      </c>
      <c r="P128" s="273">
        <v>33</v>
      </c>
      <c r="Q128" s="274">
        <v>31.1</v>
      </c>
      <c r="R128" s="275">
        <v>32</v>
      </c>
      <c r="S128" s="273">
        <v>913</v>
      </c>
      <c r="T128" s="274">
        <v>936</v>
      </c>
      <c r="U128" s="275">
        <v>1849</v>
      </c>
      <c r="V128" s="273">
        <v>45</v>
      </c>
      <c r="W128" s="274">
        <v>39</v>
      </c>
      <c r="X128" s="275">
        <v>42</v>
      </c>
      <c r="Y128" s="273">
        <v>104</v>
      </c>
      <c r="Z128" s="274">
        <v>120</v>
      </c>
      <c r="AA128" s="275">
        <v>224</v>
      </c>
      <c r="AB128" s="273">
        <v>45</v>
      </c>
      <c r="AC128" s="274">
        <v>44</v>
      </c>
      <c r="AD128" s="275">
        <v>45</v>
      </c>
      <c r="AE128" s="273">
        <v>104</v>
      </c>
      <c r="AF128" s="274">
        <v>120</v>
      </c>
      <c r="AG128" s="275">
        <v>224</v>
      </c>
      <c r="AH128" s="273">
        <v>32.299999999999997</v>
      </c>
      <c r="AI128" s="274">
        <v>31.5</v>
      </c>
      <c r="AJ128" s="275">
        <v>31.9</v>
      </c>
      <c r="AK128" s="273">
        <v>104</v>
      </c>
      <c r="AL128" s="274">
        <v>120</v>
      </c>
      <c r="AM128" s="275">
        <v>224</v>
      </c>
      <c r="AN128" s="273">
        <v>28</v>
      </c>
      <c r="AO128" s="274">
        <v>29</v>
      </c>
      <c r="AP128" s="275">
        <v>29</v>
      </c>
      <c r="AQ128" s="273">
        <v>67</v>
      </c>
      <c r="AR128" s="274">
        <v>101</v>
      </c>
      <c r="AS128" s="275">
        <v>168</v>
      </c>
      <c r="AT128" s="273">
        <v>31</v>
      </c>
      <c r="AU128" s="274">
        <v>31</v>
      </c>
      <c r="AV128" s="275">
        <v>31</v>
      </c>
      <c r="AW128" s="273">
        <v>67</v>
      </c>
      <c r="AX128" s="274">
        <v>101</v>
      </c>
      <c r="AY128" s="275">
        <v>168</v>
      </c>
      <c r="AZ128" s="273">
        <v>30.4</v>
      </c>
      <c r="BA128" s="274">
        <v>28.6</v>
      </c>
      <c r="BB128" s="275">
        <v>29.3</v>
      </c>
      <c r="BC128" s="273">
        <v>67</v>
      </c>
      <c r="BD128" s="274">
        <v>101</v>
      </c>
      <c r="BE128" s="275">
        <v>168</v>
      </c>
      <c r="BF128" s="273">
        <v>29</v>
      </c>
      <c r="BG128" s="274">
        <v>31</v>
      </c>
      <c r="BH128" s="275">
        <v>30</v>
      </c>
      <c r="BI128" s="273">
        <v>21</v>
      </c>
      <c r="BJ128" s="274">
        <v>26</v>
      </c>
      <c r="BK128" s="275">
        <v>47</v>
      </c>
      <c r="BL128" s="273">
        <v>29</v>
      </c>
      <c r="BM128" s="274">
        <v>35</v>
      </c>
      <c r="BN128" s="275">
        <v>32</v>
      </c>
      <c r="BO128" s="273">
        <v>21</v>
      </c>
      <c r="BP128" s="274">
        <v>26</v>
      </c>
      <c r="BQ128" s="275">
        <v>47</v>
      </c>
      <c r="BR128" s="273">
        <v>29.9</v>
      </c>
      <c r="BS128" s="274">
        <v>28.9</v>
      </c>
      <c r="BT128" s="275">
        <v>29.3</v>
      </c>
      <c r="BU128" s="273">
        <v>21</v>
      </c>
      <c r="BV128" s="274">
        <v>26</v>
      </c>
      <c r="BW128" s="275">
        <v>47</v>
      </c>
      <c r="BX128" s="273" t="s">
        <v>197</v>
      </c>
      <c r="BY128" s="274" t="s">
        <v>197</v>
      </c>
      <c r="BZ128" s="275">
        <v>14</v>
      </c>
      <c r="CA128" s="273">
        <v>12</v>
      </c>
      <c r="CB128" s="274">
        <v>9</v>
      </c>
      <c r="CC128" s="275">
        <v>21</v>
      </c>
      <c r="CD128" s="273" t="s">
        <v>197</v>
      </c>
      <c r="CE128" s="274" t="s">
        <v>197</v>
      </c>
      <c r="CF128" s="275">
        <v>14</v>
      </c>
      <c r="CG128" s="273">
        <v>12</v>
      </c>
      <c r="CH128" s="274">
        <v>9</v>
      </c>
      <c r="CI128" s="275">
        <v>21</v>
      </c>
      <c r="CJ128" s="273">
        <v>28.2</v>
      </c>
      <c r="CK128" s="274">
        <v>25.2</v>
      </c>
      <c r="CL128" s="275">
        <v>26.9</v>
      </c>
      <c r="CM128" s="273">
        <v>12</v>
      </c>
      <c r="CN128" s="274">
        <v>9</v>
      </c>
      <c r="CO128" s="275">
        <v>21</v>
      </c>
      <c r="CP128" s="273">
        <v>48</v>
      </c>
      <c r="CQ128" s="274">
        <v>34</v>
      </c>
      <c r="CR128" s="275">
        <v>41</v>
      </c>
      <c r="CS128" s="273">
        <v>1260</v>
      </c>
      <c r="CT128" s="274">
        <v>1317</v>
      </c>
      <c r="CU128" s="275">
        <v>2577</v>
      </c>
      <c r="CV128" s="273">
        <v>49</v>
      </c>
      <c r="CW128" s="274">
        <v>37</v>
      </c>
      <c r="CX128" s="275">
        <v>43</v>
      </c>
      <c r="CY128" s="273">
        <v>1260</v>
      </c>
      <c r="CZ128" s="274">
        <v>1317</v>
      </c>
      <c r="DA128" s="275">
        <v>2577</v>
      </c>
      <c r="DB128" s="273">
        <v>32.700000000000003</v>
      </c>
      <c r="DC128" s="274">
        <v>30.9</v>
      </c>
      <c r="DD128" s="275">
        <v>31.8</v>
      </c>
      <c r="DE128" s="273">
        <v>1260</v>
      </c>
      <c r="DF128" s="274">
        <v>1317</v>
      </c>
      <c r="DG128" s="275">
        <v>2577</v>
      </c>
    </row>
    <row r="129" spans="1:111" x14ac:dyDescent="0.35">
      <c r="A129" t="s">
        <v>103</v>
      </c>
      <c r="B129" t="s">
        <v>348</v>
      </c>
      <c r="C129" t="s">
        <v>338</v>
      </c>
      <c r="D129" s="273">
        <v>69</v>
      </c>
      <c r="E129" s="274">
        <v>54</v>
      </c>
      <c r="F129" s="275">
        <v>62</v>
      </c>
      <c r="G129" s="273">
        <v>519</v>
      </c>
      <c r="H129" s="274">
        <v>497</v>
      </c>
      <c r="I129" s="275">
        <v>1016</v>
      </c>
      <c r="J129" s="273">
        <v>72</v>
      </c>
      <c r="K129" s="274">
        <v>58</v>
      </c>
      <c r="L129" s="275">
        <v>65</v>
      </c>
      <c r="M129" s="273">
        <v>519</v>
      </c>
      <c r="N129" s="274">
        <v>497</v>
      </c>
      <c r="O129" s="275">
        <v>1016</v>
      </c>
      <c r="P129" s="273">
        <v>36.1</v>
      </c>
      <c r="Q129" s="274">
        <v>34</v>
      </c>
      <c r="R129" s="275">
        <v>35.1</v>
      </c>
      <c r="S129" s="273">
        <v>519</v>
      </c>
      <c r="T129" s="274">
        <v>497</v>
      </c>
      <c r="U129" s="275">
        <v>1016</v>
      </c>
      <c r="V129" s="273">
        <v>66</v>
      </c>
      <c r="W129" s="274">
        <v>51</v>
      </c>
      <c r="X129" s="275">
        <v>58</v>
      </c>
      <c r="Y129" s="273">
        <v>178</v>
      </c>
      <c r="Z129" s="274">
        <v>164</v>
      </c>
      <c r="AA129" s="275">
        <v>342</v>
      </c>
      <c r="AB129" s="273">
        <v>68</v>
      </c>
      <c r="AC129" s="274">
        <v>54</v>
      </c>
      <c r="AD129" s="275">
        <v>61</v>
      </c>
      <c r="AE129" s="273">
        <v>178</v>
      </c>
      <c r="AF129" s="274">
        <v>164</v>
      </c>
      <c r="AG129" s="275">
        <v>342</v>
      </c>
      <c r="AH129" s="273">
        <v>36.299999999999997</v>
      </c>
      <c r="AI129" s="274">
        <v>33.5</v>
      </c>
      <c r="AJ129" s="275">
        <v>35</v>
      </c>
      <c r="AK129" s="273">
        <v>178</v>
      </c>
      <c r="AL129" s="274">
        <v>164</v>
      </c>
      <c r="AM129" s="275">
        <v>342</v>
      </c>
      <c r="AN129" s="273">
        <v>57</v>
      </c>
      <c r="AO129" s="274">
        <v>52</v>
      </c>
      <c r="AP129" s="275">
        <v>54</v>
      </c>
      <c r="AQ129" s="273">
        <v>89</v>
      </c>
      <c r="AR129" s="274">
        <v>106</v>
      </c>
      <c r="AS129" s="275">
        <v>195</v>
      </c>
      <c r="AT129" s="273">
        <v>66</v>
      </c>
      <c r="AU129" s="274">
        <v>58</v>
      </c>
      <c r="AV129" s="275">
        <v>62</v>
      </c>
      <c r="AW129" s="273">
        <v>89</v>
      </c>
      <c r="AX129" s="274">
        <v>106</v>
      </c>
      <c r="AY129" s="275">
        <v>195</v>
      </c>
      <c r="AZ129" s="273">
        <v>33.9</v>
      </c>
      <c r="BA129" s="274">
        <v>33</v>
      </c>
      <c r="BB129" s="275">
        <v>33.4</v>
      </c>
      <c r="BC129" s="273">
        <v>89</v>
      </c>
      <c r="BD129" s="274">
        <v>106</v>
      </c>
      <c r="BE129" s="275">
        <v>195</v>
      </c>
      <c r="BF129" s="273">
        <v>65</v>
      </c>
      <c r="BG129" s="274">
        <v>45</v>
      </c>
      <c r="BH129" s="275">
        <v>55</v>
      </c>
      <c r="BI129" s="273">
        <v>756</v>
      </c>
      <c r="BJ129" s="274">
        <v>750</v>
      </c>
      <c r="BK129" s="275">
        <v>1506</v>
      </c>
      <c r="BL129" s="273">
        <v>69</v>
      </c>
      <c r="BM129" s="274">
        <v>49</v>
      </c>
      <c r="BN129" s="275">
        <v>59</v>
      </c>
      <c r="BO129" s="273">
        <v>756</v>
      </c>
      <c r="BP129" s="274">
        <v>750</v>
      </c>
      <c r="BQ129" s="275">
        <v>1506</v>
      </c>
      <c r="BR129" s="273">
        <v>34.9</v>
      </c>
      <c r="BS129" s="274">
        <v>32.299999999999997</v>
      </c>
      <c r="BT129" s="275">
        <v>33.6</v>
      </c>
      <c r="BU129" s="273">
        <v>756</v>
      </c>
      <c r="BV129" s="274">
        <v>750</v>
      </c>
      <c r="BW129" s="275">
        <v>1506</v>
      </c>
      <c r="BX129" s="273">
        <v>35</v>
      </c>
      <c r="BY129" s="274">
        <v>48</v>
      </c>
      <c r="BZ129" s="275">
        <v>43</v>
      </c>
      <c r="CA129" s="273">
        <v>17</v>
      </c>
      <c r="CB129" s="274">
        <v>25</v>
      </c>
      <c r="CC129" s="275">
        <v>42</v>
      </c>
      <c r="CD129" s="273">
        <v>47</v>
      </c>
      <c r="CE129" s="274">
        <v>52</v>
      </c>
      <c r="CF129" s="275">
        <v>50</v>
      </c>
      <c r="CG129" s="273">
        <v>17</v>
      </c>
      <c r="CH129" s="274">
        <v>25</v>
      </c>
      <c r="CI129" s="275">
        <v>42</v>
      </c>
      <c r="CJ129" s="273">
        <v>35.200000000000003</v>
      </c>
      <c r="CK129" s="274">
        <v>30.8</v>
      </c>
      <c r="CL129" s="275">
        <v>32.6</v>
      </c>
      <c r="CM129" s="273">
        <v>17</v>
      </c>
      <c r="CN129" s="274">
        <v>25</v>
      </c>
      <c r="CO129" s="275">
        <v>42</v>
      </c>
      <c r="CP129" s="273">
        <v>64</v>
      </c>
      <c r="CQ129" s="274">
        <v>48</v>
      </c>
      <c r="CR129" s="275">
        <v>56</v>
      </c>
      <c r="CS129" s="273">
        <v>1813</v>
      </c>
      <c r="CT129" s="274">
        <v>1824</v>
      </c>
      <c r="CU129" s="275">
        <v>3637</v>
      </c>
      <c r="CV129" s="273">
        <v>68</v>
      </c>
      <c r="CW129" s="274">
        <v>52</v>
      </c>
      <c r="CX129" s="275">
        <v>60</v>
      </c>
      <c r="CY129" s="273">
        <v>1813</v>
      </c>
      <c r="CZ129" s="274">
        <v>1824</v>
      </c>
      <c r="DA129" s="275">
        <v>3637</v>
      </c>
      <c r="DB129" s="273">
        <v>35.1</v>
      </c>
      <c r="DC129" s="274">
        <v>32.700000000000003</v>
      </c>
      <c r="DD129" s="275">
        <v>33.9</v>
      </c>
      <c r="DE129" s="273">
        <v>1813</v>
      </c>
      <c r="DF129" s="274">
        <v>1824</v>
      </c>
      <c r="DG129" s="275">
        <v>3637</v>
      </c>
    </row>
    <row r="130" spans="1:111" x14ac:dyDescent="0.35">
      <c r="A130" t="s">
        <v>125</v>
      </c>
      <c r="B130" t="s">
        <v>370</v>
      </c>
      <c r="C130" t="s">
        <v>352</v>
      </c>
      <c r="D130" s="273">
        <v>49</v>
      </c>
      <c r="E130" s="274">
        <v>31</v>
      </c>
      <c r="F130" s="275">
        <v>40</v>
      </c>
      <c r="G130" s="273">
        <v>738</v>
      </c>
      <c r="H130" s="274">
        <v>805</v>
      </c>
      <c r="I130" s="275">
        <v>1543</v>
      </c>
      <c r="J130" s="273">
        <v>51</v>
      </c>
      <c r="K130" s="274">
        <v>34</v>
      </c>
      <c r="L130" s="275">
        <v>42</v>
      </c>
      <c r="M130" s="273">
        <v>738</v>
      </c>
      <c r="N130" s="274">
        <v>805</v>
      </c>
      <c r="O130" s="275">
        <v>1543</v>
      </c>
      <c r="P130" s="273">
        <v>34.4</v>
      </c>
      <c r="Q130" s="274">
        <v>31.9</v>
      </c>
      <c r="R130" s="275">
        <v>33.1</v>
      </c>
      <c r="S130" s="273">
        <v>738</v>
      </c>
      <c r="T130" s="274">
        <v>805</v>
      </c>
      <c r="U130" s="275">
        <v>1543</v>
      </c>
      <c r="V130" s="273">
        <v>43</v>
      </c>
      <c r="W130" s="274">
        <v>32</v>
      </c>
      <c r="X130" s="275">
        <v>37</v>
      </c>
      <c r="Y130" s="273">
        <v>109</v>
      </c>
      <c r="Z130" s="274">
        <v>128</v>
      </c>
      <c r="AA130" s="275">
        <v>237</v>
      </c>
      <c r="AB130" s="273">
        <v>44</v>
      </c>
      <c r="AC130" s="274">
        <v>34</v>
      </c>
      <c r="AD130" s="275">
        <v>39</v>
      </c>
      <c r="AE130" s="273">
        <v>109</v>
      </c>
      <c r="AF130" s="274">
        <v>128</v>
      </c>
      <c r="AG130" s="275">
        <v>237</v>
      </c>
      <c r="AH130" s="273">
        <v>34</v>
      </c>
      <c r="AI130" s="274">
        <v>31.9</v>
      </c>
      <c r="AJ130" s="275">
        <v>32.9</v>
      </c>
      <c r="AK130" s="273">
        <v>109</v>
      </c>
      <c r="AL130" s="274">
        <v>128</v>
      </c>
      <c r="AM130" s="275">
        <v>237</v>
      </c>
      <c r="AN130" s="273">
        <v>45</v>
      </c>
      <c r="AO130" s="274">
        <v>26</v>
      </c>
      <c r="AP130" s="275">
        <v>35</v>
      </c>
      <c r="AQ130" s="273">
        <v>159</v>
      </c>
      <c r="AR130" s="274">
        <v>181</v>
      </c>
      <c r="AS130" s="275">
        <v>340</v>
      </c>
      <c r="AT130" s="273">
        <v>48</v>
      </c>
      <c r="AU130" s="274">
        <v>28</v>
      </c>
      <c r="AV130" s="275">
        <v>37</v>
      </c>
      <c r="AW130" s="273">
        <v>159</v>
      </c>
      <c r="AX130" s="274">
        <v>181</v>
      </c>
      <c r="AY130" s="275">
        <v>340</v>
      </c>
      <c r="AZ130" s="273">
        <v>32.9</v>
      </c>
      <c r="BA130" s="274">
        <v>29.5</v>
      </c>
      <c r="BB130" s="275">
        <v>31.1</v>
      </c>
      <c r="BC130" s="273">
        <v>159</v>
      </c>
      <c r="BD130" s="274">
        <v>181</v>
      </c>
      <c r="BE130" s="275">
        <v>340</v>
      </c>
      <c r="BF130" s="273">
        <v>51</v>
      </c>
      <c r="BG130" s="274">
        <v>34</v>
      </c>
      <c r="BH130" s="275">
        <v>42</v>
      </c>
      <c r="BI130" s="273">
        <v>70</v>
      </c>
      <c r="BJ130" s="274">
        <v>76</v>
      </c>
      <c r="BK130" s="275">
        <v>146</v>
      </c>
      <c r="BL130" s="273">
        <v>54</v>
      </c>
      <c r="BM130" s="274">
        <v>36</v>
      </c>
      <c r="BN130" s="275">
        <v>45</v>
      </c>
      <c r="BO130" s="273">
        <v>70</v>
      </c>
      <c r="BP130" s="274">
        <v>76</v>
      </c>
      <c r="BQ130" s="275">
        <v>146</v>
      </c>
      <c r="BR130" s="273">
        <v>32.299999999999997</v>
      </c>
      <c r="BS130" s="274">
        <v>31</v>
      </c>
      <c r="BT130" s="275">
        <v>31.6</v>
      </c>
      <c r="BU130" s="273">
        <v>70</v>
      </c>
      <c r="BV130" s="274">
        <v>76</v>
      </c>
      <c r="BW130" s="275">
        <v>146</v>
      </c>
      <c r="BX130" s="273">
        <v>36</v>
      </c>
      <c r="BY130" s="274">
        <v>23</v>
      </c>
      <c r="BZ130" s="275">
        <v>30</v>
      </c>
      <c r="CA130" s="273">
        <v>14</v>
      </c>
      <c r="CB130" s="274">
        <v>13</v>
      </c>
      <c r="CC130" s="275">
        <v>27</v>
      </c>
      <c r="CD130" s="273">
        <v>36</v>
      </c>
      <c r="CE130" s="274">
        <v>23</v>
      </c>
      <c r="CF130" s="275">
        <v>30</v>
      </c>
      <c r="CG130" s="273">
        <v>14</v>
      </c>
      <c r="CH130" s="274">
        <v>13</v>
      </c>
      <c r="CI130" s="275">
        <v>27</v>
      </c>
      <c r="CJ130" s="273">
        <v>32.4</v>
      </c>
      <c r="CK130" s="274">
        <v>32.200000000000003</v>
      </c>
      <c r="CL130" s="275">
        <v>32.299999999999997</v>
      </c>
      <c r="CM130" s="273">
        <v>14</v>
      </c>
      <c r="CN130" s="274">
        <v>13</v>
      </c>
      <c r="CO130" s="275">
        <v>27</v>
      </c>
      <c r="CP130" s="273">
        <v>48</v>
      </c>
      <c r="CQ130" s="274">
        <v>31</v>
      </c>
      <c r="CR130" s="275">
        <v>39</v>
      </c>
      <c r="CS130" s="273">
        <v>1137</v>
      </c>
      <c r="CT130" s="274">
        <v>1250</v>
      </c>
      <c r="CU130" s="275">
        <v>2387</v>
      </c>
      <c r="CV130" s="273">
        <v>50</v>
      </c>
      <c r="CW130" s="274">
        <v>33</v>
      </c>
      <c r="CX130" s="275">
        <v>41</v>
      </c>
      <c r="CY130" s="273">
        <v>1137</v>
      </c>
      <c r="CZ130" s="274">
        <v>1250</v>
      </c>
      <c r="DA130" s="275">
        <v>2387</v>
      </c>
      <c r="DB130" s="273">
        <v>34.1</v>
      </c>
      <c r="DC130" s="274">
        <v>31.5</v>
      </c>
      <c r="DD130" s="275">
        <v>32.700000000000003</v>
      </c>
      <c r="DE130" s="273">
        <v>1137</v>
      </c>
      <c r="DF130" s="274">
        <v>1250</v>
      </c>
      <c r="DG130" s="275">
        <v>2387</v>
      </c>
    </row>
    <row r="131" spans="1:111" x14ac:dyDescent="0.35">
      <c r="A131" t="s">
        <v>104</v>
      </c>
      <c r="B131" t="s">
        <v>349</v>
      </c>
      <c r="C131" t="s">
        <v>338</v>
      </c>
      <c r="D131" s="273">
        <v>51</v>
      </c>
      <c r="E131" s="274">
        <v>37</v>
      </c>
      <c r="F131" s="275">
        <v>44</v>
      </c>
      <c r="G131" s="273">
        <v>289</v>
      </c>
      <c r="H131" s="274">
        <v>272</v>
      </c>
      <c r="I131" s="275">
        <v>561</v>
      </c>
      <c r="J131" s="273">
        <v>53</v>
      </c>
      <c r="K131" s="274">
        <v>41</v>
      </c>
      <c r="L131" s="275">
        <v>47</v>
      </c>
      <c r="M131" s="273">
        <v>289</v>
      </c>
      <c r="N131" s="274">
        <v>272</v>
      </c>
      <c r="O131" s="275">
        <v>561</v>
      </c>
      <c r="P131" s="273">
        <v>34.200000000000003</v>
      </c>
      <c r="Q131" s="274">
        <v>31.6</v>
      </c>
      <c r="R131" s="275">
        <v>32.9</v>
      </c>
      <c r="S131" s="273">
        <v>289</v>
      </c>
      <c r="T131" s="274">
        <v>272</v>
      </c>
      <c r="U131" s="275">
        <v>561</v>
      </c>
      <c r="V131" s="273">
        <v>50</v>
      </c>
      <c r="W131" s="274">
        <v>38</v>
      </c>
      <c r="X131" s="275">
        <v>44</v>
      </c>
      <c r="Y131" s="273">
        <v>106</v>
      </c>
      <c r="Z131" s="274">
        <v>99</v>
      </c>
      <c r="AA131" s="275">
        <v>205</v>
      </c>
      <c r="AB131" s="273">
        <v>54</v>
      </c>
      <c r="AC131" s="274">
        <v>40</v>
      </c>
      <c r="AD131" s="275">
        <v>47</v>
      </c>
      <c r="AE131" s="273">
        <v>106</v>
      </c>
      <c r="AF131" s="274">
        <v>99</v>
      </c>
      <c r="AG131" s="275">
        <v>205</v>
      </c>
      <c r="AH131" s="273">
        <v>34.299999999999997</v>
      </c>
      <c r="AI131" s="274">
        <v>30.6</v>
      </c>
      <c r="AJ131" s="275">
        <v>32.5</v>
      </c>
      <c r="AK131" s="273">
        <v>106</v>
      </c>
      <c r="AL131" s="274">
        <v>99</v>
      </c>
      <c r="AM131" s="275">
        <v>205</v>
      </c>
      <c r="AN131" s="273">
        <v>52</v>
      </c>
      <c r="AO131" s="274">
        <v>32</v>
      </c>
      <c r="AP131" s="275">
        <v>42</v>
      </c>
      <c r="AQ131" s="273">
        <v>1040</v>
      </c>
      <c r="AR131" s="274">
        <v>1071</v>
      </c>
      <c r="AS131" s="275">
        <v>2111</v>
      </c>
      <c r="AT131" s="273">
        <v>56</v>
      </c>
      <c r="AU131" s="274">
        <v>38</v>
      </c>
      <c r="AV131" s="275">
        <v>47</v>
      </c>
      <c r="AW131" s="273">
        <v>1040</v>
      </c>
      <c r="AX131" s="274">
        <v>1071</v>
      </c>
      <c r="AY131" s="275">
        <v>2111</v>
      </c>
      <c r="AZ131" s="273">
        <v>33.4</v>
      </c>
      <c r="BA131" s="274">
        <v>30.1</v>
      </c>
      <c r="BB131" s="275">
        <v>31.7</v>
      </c>
      <c r="BC131" s="273">
        <v>1040</v>
      </c>
      <c r="BD131" s="274">
        <v>1071</v>
      </c>
      <c r="BE131" s="275">
        <v>2111</v>
      </c>
      <c r="BF131" s="273">
        <v>42</v>
      </c>
      <c r="BG131" s="274">
        <v>38</v>
      </c>
      <c r="BH131" s="275">
        <v>40</v>
      </c>
      <c r="BI131" s="273">
        <v>154</v>
      </c>
      <c r="BJ131" s="274">
        <v>172</v>
      </c>
      <c r="BK131" s="275">
        <v>326</v>
      </c>
      <c r="BL131" s="273">
        <v>45</v>
      </c>
      <c r="BM131" s="274">
        <v>42</v>
      </c>
      <c r="BN131" s="275">
        <v>44</v>
      </c>
      <c r="BO131" s="273">
        <v>154</v>
      </c>
      <c r="BP131" s="274">
        <v>172</v>
      </c>
      <c r="BQ131" s="275">
        <v>326</v>
      </c>
      <c r="BR131" s="273">
        <v>32.5</v>
      </c>
      <c r="BS131" s="274">
        <v>30.9</v>
      </c>
      <c r="BT131" s="275">
        <v>31.7</v>
      </c>
      <c r="BU131" s="273">
        <v>154</v>
      </c>
      <c r="BV131" s="274">
        <v>172</v>
      </c>
      <c r="BW131" s="275">
        <v>326</v>
      </c>
      <c r="BX131" s="273">
        <v>43</v>
      </c>
      <c r="BY131" s="274">
        <v>36</v>
      </c>
      <c r="BZ131" s="275">
        <v>39</v>
      </c>
      <c r="CA131" s="273">
        <v>7</v>
      </c>
      <c r="CB131" s="274">
        <v>11</v>
      </c>
      <c r="CC131" s="275">
        <v>18</v>
      </c>
      <c r="CD131" s="273">
        <v>57</v>
      </c>
      <c r="CE131" s="274">
        <v>36</v>
      </c>
      <c r="CF131" s="275">
        <v>44</v>
      </c>
      <c r="CG131" s="273">
        <v>7</v>
      </c>
      <c r="CH131" s="274">
        <v>11</v>
      </c>
      <c r="CI131" s="275">
        <v>18</v>
      </c>
      <c r="CJ131" s="273">
        <v>34.6</v>
      </c>
      <c r="CK131" s="274">
        <v>34.700000000000003</v>
      </c>
      <c r="CL131" s="275">
        <v>34.700000000000003</v>
      </c>
      <c r="CM131" s="273">
        <v>7</v>
      </c>
      <c r="CN131" s="274">
        <v>11</v>
      </c>
      <c r="CO131" s="275">
        <v>18</v>
      </c>
      <c r="CP131" s="273">
        <v>50</v>
      </c>
      <c r="CQ131" s="274">
        <v>33</v>
      </c>
      <c r="CR131" s="275">
        <v>42</v>
      </c>
      <c r="CS131" s="273">
        <v>1733</v>
      </c>
      <c r="CT131" s="274">
        <v>1740</v>
      </c>
      <c r="CU131" s="275">
        <v>3473</v>
      </c>
      <c r="CV131" s="273">
        <v>53</v>
      </c>
      <c r="CW131" s="274">
        <v>38</v>
      </c>
      <c r="CX131" s="275">
        <v>46</v>
      </c>
      <c r="CY131" s="273">
        <v>1733</v>
      </c>
      <c r="CZ131" s="274">
        <v>1740</v>
      </c>
      <c r="DA131" s="275">
        <v>3473</v>
      </c>
      <c r="DB131" s="273">
        <v>33.4</v>
      </c>
      <c r="DC131" s="274">
        <v>30.4</v>
      </c>
      <c r="DD131" s="275">
        <v>31.9</v>
      </c>
      <c r="DE131" s="273">
        <v>1733</v>
      </c>
      <c r="DF131" s="274">
        <v>1740</v>
      </c>
      <c r="DG131" s="275">
        <v>3473</v>
      </c>
    </row>
    <row r="132" spans="1:111" x14ac:dyDescent="0.35">
      <c r="A132" t="s">
        <v>126</v>
      </c>
      <c r="B132" t="s">
        <v>371</v>
      </c>
      <c r="C132" t="s">
        <v>352</v>
      </c>
      <c r="D132" s="273">
        <v>59</v>
      </c>
      <c r="E132" s="274">
        <v>46</v>
      </c>
      <c r="F132" s="275">
        <v>52</v>
      </c>
      <c r="G132" s="273">
        <v>637</v>
      </c>
      <c r="H132" s="274">
        <v>695</v>
      </c>
      <c r="I132" s="275">
        <v>1332</v>
      </c>
      <c r="J132" s="273">
        <v>62</v>
      </c>
      <c r="K132" s="274">
        <v>50</v>
      </c>
      <c r="L132" s="275">
        <v>56</v>
      </c>
      <c r="M132" s="273">
        <v>637</v>
      </c>
      <c r="N132" s="274">
        <v>695</v>
      </c>
      <c r="O132" s="275">
        <v>1332</v>
      </c>
      <c r="P132" s="273">
        <v>35.1</v>
      </c>
      <c r="Q132" s="274">
        <v>32.9</v>
      </c>
      <c r="R132" s="275">
        <v>34</v>
      </c>
      <c r="S132" s="273">
        <v>637</v>
      </c>
      <c r="T132" s="274">
        <v>695</v>
      </c>
      <c r="U132" s="275">
        <v>1332</v>
      </c>
      <c r="V132" s="273">
        <v>64</v>
      </c>
      <c r="W132" s="274">
        <v>55</v>
      </c>
      <c r="X132" s="275">
        <v>59</v>
      </c>
      <c r="Y132" s="273">
        <v>216</v>
      </c>
      <c r="Z132" s="274">
        <v>213</v>
      </c>
      <c r="AA132" s="275">
        <v>429</v>
      </c>
      <c r="AB132" s="273">
        <v>67</v>
      </c>
      <c r="AC132" s="274">
        <v>58</v>
      </c>
      <c r="AD132" s="275">
        <v>62</v>
      </c>
      <c r="AE132" s="273">
        <v>216</v>
      </c>
      <c r="AF132" s="274">
        <v>213</v>
      </c>
      <c r="AG132" s="275">
        <v>429</v>
      </c>
      <c r="AH132" s="273">
        <v>36.1</v>
      </c>
      <c r="AI132" s="274">
        <v>34.4</v>
      </c>
      <c r="AJ132" s="275">
        <v>35.200000000000003</v>
      </c>
      <c r="AK132" s="273">
        <v>216</v>
      </c>
      <c r="AL132" s="274">
        <v>213</v>
      </c>
      <c r="AM132" s="275">
        <v>429</v>
      </c>
      <c r="AN132" s="273">
        <v>63</v>
      </c>
      <c r="AO132" s="274">
        <v>44</v>
      </c>
      <c r="AP132" s="275">
        <v>53</v>
      </c>
      <c r="AQ132" s="273">
        <v>452</v>
      </c>
      <c r="AR132" s="274">
        <v>470</v>
      </c>
      <c r="AS132" s="275">
        <v>922</v>
      </c>
      <c r="AT132" s="273">
        <v>69</v>
      </c>
      <c r="AU132" s="274">
        <v>48</v>
      </c>
      <c r="AV132" s="275">
        <v>58</v>
      </c>
      <c r="AW132" s="273">
        <v>452</v>
      </c>
      <c r="AX132" s="274">
        <v>470</v>
      </c>
      <c r="AY132" s="275">
        <v>922</v>
      </c>
      <c r="AZ132" s="273">
        <v>34.299999999999997</v>
      </c>
      <c r="BA132" s="274">
        <v>31.2</v>
      </c>
      <c r="BB132" s="275">
        <v>32.700000000000003</v>
      </c>
      <c r="BC132" s="273">
        <v>452</v>
      </c>
      <c r="BD132" s="274">
        <v>470</v>
      </c>
      <c r="BE132" s="275">
        <v>922</v>
      </c>
      <c r="BF132" s="273">
        <v>58</v>
      </c>
      <c r="BG132" s="274">
        <v>48</v>
      </c>
      <c r="BH132" s="275">
        <v>53</v>
      </c>
      <c r="BI132" s="273">
        <v>349</v>
      </c>
      <c r="BJ132" s="274">
        <v>337</v>
      </c>
      <c r="BK132" s="275">
        <v>686</v>
      </c>
      <c r="BL132" s="273">
        <v>61</v>
      </c>
      <c r="BM132" s="274">
        <v>51</v>
      </c>
      <c r="BN132" s="275">
        <v>56</v>
      </c>
      <c r="BO132" s="273">
        <v>349</v>
      </c>
      <c r="BP132" s="274">
        <v>337</v>
      </c>
      <c r="BQ132" s="275">
        <v>686</v>
      </c>
      <c r="BR132" s="273">
        <v>34.6</v>
      </c>
      <c r="BS132" s="274">
        <v>32.299999999999997</v>
      </c>
      <c r="BT132" s="275">
        <v>33.5</v>
      </c>
      <c r="BU132" s="273">
        <v>349</v>
      </c>
      <c r="BV132" s="274">
        <v>337</v>
      </c>
      <c r="BW132" s="275">
        <v>686</v>
      </c>
      <c r="BX132" s="273">
        <v>47</v>
      </c>
      <c r="BY132" s="274">
        <v>27</v>
      </c>
      <c r="BZ132" s="275">
        <v>40</v>
      </c>
      <c r="CA132" s="273">
        <v>19</v>
      </c>
      <c r="CB132" s="274">
        <v>11</v>
      </c>
      <c r="CC132" s="275">
        <v>30</v>
      </c>
      <c r="CD132" s="273">
        <v>47</v>
      </c>
      <c r="CE132" s="274">
        <v>36</v>
      </c>
      <c r="CF132" s="275">
        <v>43</v>
      </c>
      <c r="CG132" s="273">
        <v>19</v>
      </c>
      <c r="CH132" s="274">
        <v>11</v>
      </c>
      <c r="CI132" s="275">
        <v>30</v>
      </c>
      <c r="CJ132" s="273">
        <v>30.3</v>
      </c>
      <c r="CK132" s="274">
        <v>29.8</v>
      </c>
      <c r="CL132" s="275">
        <v>30.1</v>
      </c>
      <c r="CM132" s="273">
        <v>19</v>
      </c>
      <c r="CN132" s="274">
        <v>11</v>
      </c>
      <c r="CO132" s="275">
        <v>30</v>
      </c>
      <c r="CP132" s="273">
        <v>59</v>
      </c>
      <c r="CQ132" s="274">
        <v>45</v>
      </c>
      <c r="CR132" s="275">
        <v>52</v>
      </c>
      <c r="CS132" s="273">
        <v>1849</v>
      </c>
      <c r="CT132" s="274">
        <v>1898</v>
      </c>
      <c r="CU132" s="275">
        <v>3747</v>
      </c>
      <c r="CV132" s="273">
        <v>62</v>
      </c>
      <c r="CW132" s="274">
        <v>49</v>
      </c>
      <c r="CX132" s="275">
        <v>56</v>
      </c>
      <c r="CY132" s="273">
        <v>1849</v>
      </c>
      <c r="CZ132" s="274">
        <v>1898</v>
      </c>
      <c r="DA132" s="275">
        <v>3747</v>
      </c>
      <c r="DB132" s="273">
        <v>34.700000000000003</v>
      </c>
      <c r="DC132" s="274">
        <v>32.200000000000003</v>
      </c>
      <c r="DD132" s="275">
        <v>33.4</v>
      </c>
      <c r="DE132" s="273">
        <v>1849</v>
      </c>
      <c r="DF132" s="274">
        <v>1898</v>
      </c>
      <c r="DG132" s="275">
        <v>3747</v>
      </c>
    </row>
    <row r="133" spans="1:111" x14ac:dyDescent="0.35">
      <c r="A133" t="s">
        <v>105</v>
      </c>
      <c r="B133" t="s">
        <v>350</v>
      </c>
      <c r="C133" t="s">
        <v>338</v>
      </c>
      <c r="D133" s="273">
        <v>68</v>
      </c>
      <c r="E133" s="274">
        <v>51</v>
      </c>
      <c r="F133" s="275">
        <v>59</v>
      </c>
      <c r="G133" s="273">
        <v>643</v>
      </c>
      <c r="H133" s="274">
        <v>666</v>
      </c>
      <c r="I133" s="275">
        <v>1309</v>
      </c>
      <c r="J133" s="273">
        <v>68</v>
      </c>
      <c r="K133" s="274">
        <v>52</v>
      </c>
      <c r="L133" s="275">
        <v>60</v>
      </c>
      <c r="M133" s="273">
        <v>643</v>
      </c>
      <c r="N133" s="274">
        <v>666</v>
      </c>
      <c r="O133" s="275">
        <v>1309</v>
      </c>
      <c r="P133" s="273">
        <v>35.9</v>
      </c>
      <c r="Q133" s="274">
        <v>33.5</v>
      </c>
      <c r="R133" s="275">
        <v>34.700000000000003</v>
      </c>
      <c r="S133" s="273">
        <v>643</v>
      </c>
      <c r="T133" s="274">
        <v>666</v>
      </c>
      <c r="U133" s="275">
        <v>1309</v>
      </c>
      <c r="V133" s="273">
        <v>62</v>
      </c>
      <c r="W133" s="274">
        <v>40</v>
      </c>
      <c r="X133" s="275">
        <v>51</v>
      </c>
      <c r="Y133" s="273">
        <v>169</v>
      </c>
      <c r="Z133" s="274">
        <v>161</v>
      </c>
      <c r="AA133" s="275">
        <v>330</v>
      </c>
      <c r="AB133" s="273">
        <v>63</v>
      </c>
      <c r="AC133" s="274">
        <v>42</v>
      </c>
      <c r="AD133" s="275">
        <v>52</v>
      </c>
      <c r="AE133" s="273">
        <v>169</v>
      </c>
      <c r="AF133" s="274">
        <v>161</v>
      </c>
      <c r="AG133" s="275">
        <v>330</v>
      </c>
      <c r="AH133" s="273">
        <v>34.4</v>
      </c>
      <c r="AI133" s="274">
        <v>32.200000000000003</v>
      </c>
      <c r="AJ133" s="275">
        <v>33.299999999999997</v>
      </c>
      <c r="AK133" s="273">
        <v>169</v>
      </c>
      <c r="AL133" s="274">
        <v>161</v>
      </c>
      <c r="AM133" s="275">
        <v>330</v>
      </c>
      <c r="AN133" s="273">
        <v>48</v>
      </c>
      <c r="AO133" s="274">
        <v>34</v>
      </c>
      <c r="AP133" s="275">
        <v>42</v>
      </c>
      <c r="AQ133" s="273">
        <v>218</v>
      </c>
      <c r="AR133" s="274">
        <v>206</v>
      </c>
      <c r="AS133" s="275">
        <v>424</v>
      </c>
      <c r="AT133" s="273">
        <v>50</v>
      </c>
      <c r="AU133" s="274">
        <v>39</v>
      </c>
      <c r="AV133" s="275">
        <v>45</v>
      </c>
      <c r="AW133" s="273">
        <v>218</v>
      </c>
      <c r="AX133" s="274">
        <v>206</v>
      </c>
      <c r="AY133" s="275">
        <v>424</v>
      </c>
      <c r="AZ133" s="273">
        <v>32.1</v>
      </c>
      <c r="BA133" s="274">
        <v>30.6</v>
      </c>
      <c r="BB133" s="275">
        <v>31.4</v>
      </c>
      <c r="BC133" s="273">
        <v>218</v>
      </c>
      <c r="BD133" s="274">
        <v>206</v>
      </c>
      <c r="BE133" s="275">
        <v>424</v>
      </c>
      <c r="BF133" s="273">
        <v>51</v>
      </c>
      <c r="BG133" s="274">
        <v>33</v>
      </c>
      <c r="BH133" s="275">
        <v>42</v>
      </c>
      <c r="BI133" s="273">
        <v>276</v>
      </c>
      <c r="BJ133" s="274">
        <v>263</v>
      </c>
      <c r="BK133" s="275">
        <v>539</v>
      </c>
      <c r="BL133" s="273">
        <v>51</v>
      </c>
      <c r="BM133" s="274">
        <v>37</v>
      </c>
      <c r="BN133" s="275">
        <v>44</v>
      </c>
      <c r="BO133" s="273">
        <v>276</v>
      </c>
      <c r="BP133" s="274">
        <v>263</v>
      </c>
      <c r="BQ133" s="275">
        <v>539</v>
      </c>
      <c r="BR133" s="273">
        <v>33.200000000000003</v>
      </c>
      <c r="BS133" s="274">
        <v>29.7</v>
      </c>
      <c r="BT133" s="275">
        <v>31.5</v>
      </c>
      <c r="BU133" s="273">
        <v>276</v>
      </c>
      <c r="BV133" s="274">
        <v>263</v>
      </c>
      <c r="BW133" s="275">
        <v>539</v>
      </c>
      <c r="BX133" s="273" t="s">
        <v>197</v>
      </c>
      <c r="BY133" s="274" t="s">
        <v>197</v>
      </c>
      <c r="BZ133" s="275">
        <v>42</v>
      </c>
      <c r="CA133" s="273">
        <v>4</v>
      </c>
      <c r="CB133" s="274">
        <v>8</v>
      </c>
      <c r="CC133" s="275">
        <v>12</v>
      </c>
      <c r="CD133" s="273" t="s">
        <v>197</v>
      </c>
      <c r="CE133" s="274" t="s">
        <v>197</v>
      </c>
      <c r="CF133" s="275">
        <v>50</v>
      </c>
      <c r="CG133" s="273">
        <v>4</v>
      </c>
      <c r="CH133" s="274">
        <v>8</v>
      </c>
      <c r="CI133" s="275">
        <v>12</v>
      </c>
      <c r="CJ133" s="273">
        <v>38.5</v>
      </c>
      <c r="CK133" s="274">
        <v>29.4</v>
      </c>
      <c r="CL133" s="275">
        <v>32.4</v>
      </c>
      <c r="CM133" s="273">
        <v>4</v>
      </c>
      <c r="CN133" s="274">
        <v>8</v>
      </c>
      <c r="CO133" s="275">
        <v>12</v>
      </c>
      <c r="CP133" s="273">
        <v>62</v>
      </c>
      <c r="CQ133" s="274">
        <v>43</v>
      </c>
      <c r="CR133" s="275">
        <v>52</v>
      </c>
      <c r="CS133" s="273">
        <v>1536</v>
      </c>
      <c r="CT133" s="274">
        <v>1562</v>
      </c>
      <c r="CU133" s="275">
        <v>3098</v>
      </c>
      <c r="CV133" s="273">
        <v>62</v>
      </c>
      <c r="CW133" s="274">
        <v>46</v>
      </c>
      <c r="CX133" s="275">
        <v>54</v>
      </c>
      <c r="CY133" s="273">
        <v>1536</v>
      </c>
      <c r="CZ133" s="274">
        <v>1562</v>
      </c>
      <c r="DA133" s="275">
        <v>3098</v>
      </c>
      <c r="DB133" s="273">
        <v>34.9</v>
      </c>
      <c r="DC133" s="274">
        <v>32.4</v>
      </c>
      <c r="DD133" s="275">
        <v>33.6</v>
      </c>
      <c r="DE133" s="273">
        <v>1536</v>
      </c>
      <c r="DF133" s="274">
        <v>1562</v>
      </c>
      <c r="DG133" s="275">
        <v>3098</v>
      </c>
    </row>
    <row r="134" spans="1:111" x14ac:dyDescent="0.35">
      <c r="A134" t="s">
        <v>106</v>
      </c>
      <c r="B134" t="s">
        <v>351</v>
      </c>
      <c r="C134" t="s">
        <v>338</v>
      </c>
      <c r="D134" s="273">
        <v>62</v>
      </c>
      <c r="E134" s="274">
        <v>50</v>
      </c>
      <c r="F134" s="275">
        <v>55</v>
      </c>
      <c r="G134" s="273">
        <v>199</v>
      </c>
      <c r="H134" s="274">
        <v>282</v>
      </c>
      <c r="I134" s="275">
        <v>481</v>
      </c>
      <c r="J134" s="273">
        <v>65</v>
      </c>
      <c r="K134" s="274">
        <v>51</v>
      </c>
      <c r="L134" s="275">
        <v>57</v>
      </c>
      <c r="M134" s="273">
        <v>199</v>
      </c>
      <c r="N134" s="274">
        <v>282</v>
      </c>
      <c r="O134" s="275">
        <v>481</v>
      </c>
      <c r="P134" s="273">
        <v>35.5</v>
      </c>
      <c r="Q134" s="274">
        <v>33.799999999999997</v>
      </c>
      <c r="R134" s="275">
        <v>34.5</v>
      </c>
      <c r="S134" s="273">
        <v>199</v>
      </c>
      <c r="T134" s="274">
        <v>282</v>
      </c>
      <c r="U134" s="275">
        <v>481</v>
      </c>
      <c r="V134" s="273">
        <v>70</v>
      </c>
      <c r="W134" s="274" t="s">
        <v>197</v>
      </c>
      <c r="X134" s="275" t="s">
        <v>197</v>
      </c>
      <c r="Y134" s="273">
        <v>76</v>
      </c>
      <c r="Z134" s="274">
        <v>67</v>
      </c>
      <c r="AA134" s="275">
        <v>143</v>
      </c>
      <c r="AB134" s="273">
        <v>71</v>
      </c>
      <c r="AC134" s="274" t="s">
        <v>197</v>
      </c>
      <c r="AD134" s="275" t="s">
        <v>197</v>
      </c>
      <c r="AE134" s="273">
        <v>76</v>
      </c>
      <c r="AF134" s="274">
        <v>67</v>
      </c>
      <c r="AG134" s="275">
        <v>143</v>
      </c>
      <c r="AH134" s="273">
        <v>36.200000000000003</v>
      </c>
      <c r="AI134" s="274">
        <v>33.700000000000003</v>
      </c>
      <c r="AJ134" s="275">
        <v>35</v>
      </c>
      <c r="AK134" s="273">
        <v>76</v>
      </c>
      <c r="AL134" s="274">
        <v>67</v>
      </c>
      <c r="AM134" s="275">
        <v>143</v>
      </c>
      <c r="AN134" s="273">
        <v>37</v>
      </c>
      <c r="AO134" s="274">
        <v>28</v>
      </c>
      <c r="AP134" s="275">
        <v>33</v>
      </c>
      <c r="AQ134" s="273">
        <v>102</v>
      </c>
      <c r="AR134" s="274">
        <v>99</v>
      </c>
      <c r="AS134" s="275">
        <v>201</v>
      </c>
      <c r="AT134" s="273">
        <v>40</v>
      </c>
      <c r="AU134" s="274">
        <v>31</v>
      </c>
      <c r="AV134" s="275">
        <v>36</v>
      </c>
      <c r="AW134" s="273">
        <v>102</v>
      </c>
      <c r="AX134" s="274">
        <v>99</v>
      </c>
      <c r="AY134" s="275">
        <v>201</v>
      </c>
      <c r="AZ134" s="273">
        <v>31.5</v>
      </c>
      <c r="BA134" s="274">
        <v>29.1</v>
      </c>
      <c r="BB134" s="275">
        <v>30.3</v>
      </c>
      <c r="BC134" s="273">
        <v>102</v>
      </c>
      <c r="BD134" s="274">
        <v>99</v>
      </c>
      <c r="BE134" s="275">
        <v>201</v>
      </c>
      <c r="BF134" s="273">
        <v>55</v>
      </c>
      <c r="BG134" s="274">
        <v>35</v>
      </c>
      <c r="BH134" s="275">
        <v>46</v>
      </c>
      <c r="BI134" s="273">
        <v>130</v>
      </c>
      <c r="BJ134" s="274">
        <v>118</v>
      </c>
      <c r="BK134" s="275">
        <v>248</v>
      </c>
      <c r="BL134" s="273">
        <v>56</v>
      </c>
      <c r="BM134" s="274">
        <v>36</v>
      </c>
      <c r="BN134" s="275">
        <v>47</v>
      </c>
      <c r="BO134" s="273">
        <v>130</v>
      </c>
      <c r="BP134" s="274">
        <v>118</v>
      </c>
      <c r="BQ134" s="275">
        <v>248</v>
      </c>
      <c r="BR134" s="273">
        <v>33.299999999999997</v>
      </c>
      <c r="BS134" s="274">
        <v>30</v>
      </c>
      <c r="BT134" s="275">
        <v>31.7</v>
      </c>
      <c r="BU134" s="273">
        <v>130</v>
      </c>
      <c r="BV134" s="274">
        <v>118</v>
      </c>
      <c r="BW134" s="275">
        <v>248</v>
      </c>
      <c r="BX134" s="273">
        <v>70</v>
      </c>
      <c r="BY134" s="274">
        <v>25</v>
      </c>
      <c r="BZ134" s="275">
        <v>45</v>
      </c>
      <c r="CA134" s="273">
        <v>10</v>
      </c>
      <c r="CB134" s="274">
        <v>12</v>
      </c>
      <c r="CC134" s="275">
        <v>22</v>
      </c>
      <c r="CD134" s="273">
        <v>70</v>
      </c>
      <c r="CE134" s="274">
        <v>25</v>
      </c>
      <c r="CF134" s="275">
        <v>45</v>
      </c>
      <c r="CG134" s="273">
        <v>10</v>
      </c>
      <c r="CH134" s="274">
        <v>12</v>
      </c>
      <c r="CI134" s="275">
        <v>22</v>
      </c>
      <c r="CJ134" s="273">
        <v>34.200000000000003</v>
      </c>
      <c r="CK134" s="274">
        <v>31.3</v>
      </c>
      <c r="CL134" s="275">
        <v>32.6</v>
      </c>
      <c r="CM134" s="273">
        <v>10</v>
      </c>
      <c r="CN134" s="274">
        <v>12</v>
      </c>
      <c r="CO134" s="275">
        <v>22</v>
      </c>
      <c r="CP134" s="273">
        <v>54</v>
      </c>
      <c r="CQ134" s="274">
        <v>40</v>
      </c>
      <c r="CR134" s="275">
        <v>46</v>
      </c>
      <c r="CS134" s="273">
        <v>799</v>
      </c>
      <c r="CT134" s="274">
        <v>950</v>
      </c>
      <c r="CU134" s="275">
        <v>1749</v>
      </c>
      <c r="CV134" s="273">
        <v>57</v>
      </c>
      <c r="CW134" s="274">
        <v>44</v>
      </c>
      <c r="CX134" s="275">
        <v>50</v>
      </c>
      <c r="CY134" s="273">
        <v>799</v>
      </c>
      <c r="CZ134" s="274">
        <v>950</v>
      </c>
      <c r="DA134" s="275">
        <v>1749</v>
      </c>
      <c r="DB134" s="273">
        <v>33.6</v>
      </c>
      <c r="DC134" s="274">
        <v>31.6</v>
      </c>
      <c r="DD134" s="275">
        <v>32.5</v>
      </c>
      <c r="DE134" s="273">
        <v>799</v>
      </c>
      <c r="DF134" s="274">
        <v>950</v>
      </c>
      <c r="DG134" s="275">
        <v>1749</v>
      </c>
    </row>
    <row r="135" spans="1:111" x14ac:dyDescent="0.35">
      <c r="A135" t="s">
        <v>130</v>
      </c>
      <c r="B135" t="s">
        <v>375</v>
      </c>
      <c r="C135" t="s">
        <v>372</v>
      </c>
      <c r="D135" s="273">
        <v>64</v>
      </c>
      <c r="E135" s="274">
        <v>49</v>
      </c>
      <c r="F135" s="275">
        <v>57</v>
      </c>
      <c r="G135" s="273">
        <v>2233</v>
      </c>
      <c r="H135" s="274">
        <v>2370</v>
      </c>
      <c r="I135" s="275">
        <v>4603</v>
      </c>
      <c r="J135" s="273">
        <v>66</v>
      </c>
      <c r="K135" s="274">
        <v>52</v>
      </c>
      <c r="L135" s="275">
        <v>59</v>
      </c>
      <c r="M135" s="273">
        <v>2233</v>
      </c>
      <c r="N135" s="274">
        <v>2370</v>
      </c>
      <c r="O135" s="275">
        <v>4603</v>
      </c>
      <c r="P135" s="273">
        <v>34.9</v>
      </c>
      <c r="Q135" s="274">
        <v>33</v>
      </c>
      <c r="R135" s="275">
        <v>34</v>
      </c>
      <c r="S135" s="273">
        <v>2233</v>
      </c>
      <c r="T135" s="274">
        <v>2370</v>
      </c>
      <c r="U135" s="275">
        <v>4603</v>
      </c>
      <c r="V135" s="273">
        <v>64</v>
      </c>
      <c r="W135" s="274">
        <v>46</v>
      </c>
      <c r="X135" s="275">
        <v>54</v>
      </c>
      <c r="Y135" s="273">
        <v>211</v>
      </c>
      <c r="Z135" s="274">
        <v>252</v>
      </c>
      <c r="AA135" s="275">
        <v>463</v>
      </c>
      <c r="AB135" s="273">
        <v>66</v>
      </c>
      <c r="AC135" s="274">
        <v>50</v>
      </c>
      <c r="AD135" s="275">
        <v>57</v>
      </c>
      <c r="AE135" s="273">
        <v>211</v>
      </c>
      <c r="AF135" s="274">
        <v>252</v>
      </c>
      <c r="AG135" s="275">
        <v>463</v>
      </c>
      <c r="AH135" s="273">
        <v>35.299999999999997</v>
      </c>
      <c r="AI135" s="274">
        <v>32.700000000000003</v>
      </c>
      <c r="AJ135" s="275">
        <v>33.9</v>
      </c>
      <c r="AK135" s="273">
        <v>211</v>
      </c>
      <c r="AL135" s="274">
        <v>252</v>
      </c>
      <c r="AM135" s="275">
        <v>463</v>
      </c>
      <c r="AN135" s="273">
        <v>43</v>
      </c>
      <c r="AO135" s="274">
        <v>27</v>
      </c>
      <c r="AP135" s="275">
        <v>35</v>
      </c>
      <c r="AQ135" s="273">
        <v>414</v>
      </c>
      <c r="AR135" s="274">
        <v>407</v>
      </c>
      <c r="AS135" s="275">
        <v>821</v>
      </c>
      <c r="AT135" s="273">
        <v>45</v>
      </c>
      <c r="AU135" s="274">
        <v>30</v>
      </c>
      <c r="AV135" s="275">
        <v>37</v>
      </c>
      <c r="AW135" s="273">
        <v>414</v>
      </c>
      <c r="AX135" s="274">
        <v>407</v>
      </c>
      <c r="AY135" s="275">
        <v>821</v>
      </c>
      <c r="AZ135" s="273">
        <v>30.9</v>
      </c>
      <c r="BA135" s="274">
        <v>28.3</v>
      </c>
      <c r="BB135" s="275">
        <v>29.7</v>
      </c>
      <c r="BC135" s="273">
        <v>414</v>
      </c>
      <c r="BD135" s="274">
        <v>407</v>
      </c>
      <c r="BE135" s="275">
        <v>821</v>
      </c>
      <c r="BF135" s="273">
        <v>50</v>
      </c>
      <c r="BG135" s="274">
        <v>35</v>
      </c>
      <c r="BH135" s="275">
        <v>42</v>
      </c>
      <c r="BI135" s="273">
        <v>54</v>
      </c>
      <c r="BJ135" s="274">
        <v>66</v>
      </c>
      <c r="BK135" s="275">
        <v>120</v>
      </c>
      <c r="BL135" s="273">
        <v>52</v>
      </c>
      <c r="BM135" s="274">
        <v>39</v>
      </c>
      <c r="BN135" s="275">
        <v>45</v>
      </c>
      <c r="BO135" s="273">
        <v>54</v>
      </c>
      <c r="BP135" s="274">
        <v>66</v>
      </c>
      <c r="BQ135" s="275">
        <v>120</v>
      </c>
      <c r="BR135" s="273">
        <v>33</v>
      </c>
      <c r="BS135" s="274">
        <v>31.1</v>
      </c>
      <c r="BT135" s="275">
        <v>31.9</v>
      </c>
      <c r="BU135" s="273">
        <v>54</v>
      </c>
      <c r="BV135" s="274">
        <v>66</v>
      </c>
      <c r="BW135" s="275">
        <v>120</v>
      </c>
      <c r="BX135" s="273" t="s">
        <v>197</v>
      </c>
      <c r="BY135" s="274" t="s">
        <v>197</v>
      </c>
      <c r="BZ135" s="275">
        <v>76</v>
      </c>
      <c r="CA135" s="273">
        <v>9</v>
      </c>
      <c r="CB135" s="274">
        <v>8</v>
      </c>
      <c r="CC135" s="275">
        <v>17</v>
      </c>
      <c r="CD135" s="273" t="s">
        <v>197</v>
      </c>
      <c r="CE135" s="274" t="s">
        <v>197</v>
      </c>
      <c r="CF135" s="275">
        <v>76</v>
      </c>
      <c r="CG135" s="273">
        <v>9</v>
      </c>
      <c r="CH135" s="274">
        <v>8</v>
      </c>
      <c r="CI135" s="275">
        <v>17</v>
      </c>
      <c r="CJ135" s="273">
        <v>36.9</v>
      </c>
      <c r="CK135" s="274">
        <v>36</v>
      </c>
      <c r="CL135" s="275">
        <v>36.5</v>
      </c>
      <c r="CM135" s="273">
        <v>9</v>
      </c>
      <c r="CN135" s="274">
        <v>8</v>
      </c>
      <c r="CO135" s="275">
        <v>17</v>
      </c>
      <c r="CP135" s="273">
        <v>60</v>
      </c>
      <c r="CQ135" s="274">
        <v>45</v>
      </c>
      <c r="CR135" s="275">
        <v>53</v>
      </c>
      <c r="CS135" s="273">
        <v>3038</v>
      </c>
      <c r="CT135" s="274">
        <v>3212</v>
      </c>
      <c r="CU135" s="275">
        <v>6250</v>
      </c>
      <c r="CV135" s="273">
        <v>62</v>
      </c>
      <c r="CW135" s="274">
        <v>48</v>
      </c>
      <c r="CX135" s="275">
        <v>55</v>
      </c>
      <c r="CY135" s="273">
        <v>3038</v>
      </c>
      <c r="CZ135" s="274">
        <v>3212</v>
      </c>
      <c r="DA135" s="275">
        <v>6250</v>
      </c>
      <c r="DB135" s="273">
        <v>34.299999999999997</v>
      </c>
      <c r="DC135" s="274">
        <v>32.299999999999997</v>
      </c>
      <c r="DD135" s="275">
        <v>33.299999999999997</v>
      </c>
      <c r="DE135" s="273">
        <v>3038</v>
      </c>
      <c r="DF135" s="274">
        <v>3212</v>
      </c>
      <c r="DG135" s="275">
        <v>6250</v>
      </c>
    </row>
    <row r="136" spans="1:111" x14ac:dyDescent="0.35">
      <c r="A136" t="s">
        <v>82</v>
      </c>
      <c r="B136" t="s">
        <v>327</v>
      </c>
      <c r="C136" t="s">
        <v>324</v>
      </c>
      <c r="D136" s="273">
        <v>59</v>
      </c>
      <c r="E136" s="274">
        <v>41</v>
      </c>
      <c r="F136" s="275">
        <v>50</v>
      </c>
      <c r="G136" s="273">
        <v>2902</v>
      </c>
      <c r="H136" s="274">
        <v>3154</v>
      </c>
      <c r="I136" s="275">
        <v>6056</v>
      </c>
      <c r="J136" s="273">
        <v>60</v>
      </c>
      <c r="K136" s="274">
        <v>44</v>
      </c>
      <c r="L136" s="275">
        <v>52</v>
      </c>
      <c r="M136" s="273">
        <v>2902</v>
      </c>
      <c r="N136" s="274">
        <v>3154</v>
      </c>
      <c r="O136" s="275">
        <v>6056</v>
      </c>
      <c r="P136" s="273">
        <v>34.5</v>
      </c>
      <c r="Q136" s="274">
        <v>32.4</v>
      </c>
      <c r="R136" s="275">
        <v>33.4</v>
      </c>
      <c r="S136" s="273">
        <v>2902</v>
      </c>
      <c r="T136" s="274">
        <v>3154</v>
      </c>
      <c r="U136" s="275">
        <v>6056</v>
      </c>
      <c r="V136" s="273">
        <v>56</v>
      </c>
      <c r="W136" s="274">
        <v>39</v>
      </c>
      <c r="X136" s="275">
        <v>47</v>
      </c>
      <c r="Y136" s="273">
        <v>160</v>
      </c>
      <c r="Z136" s="274">
        <v>183</v>
      </c>
      <c r="AA136" s="275">
        <v>343</v>
      </c>
      <c r="AB136" s="273">
        <v>58</v>
      </c>
      <c r="AC136" s="274">
        <v>40</v>
      </c>
      <c r="AD136" s="275">
        <v>48</v>
      </c>
      <c r="AE136" s="273">
        <v>160</v>
      </c>
      <c r="AF136" s="274">
        <v>183</v>
      </c>
      <c r="AG136" s="275">
        <v>343</v>
      </c>
      <c r="AH136" s="273">
        <v>34.5</v>
      </c>
      <c r="AI136" s="274">
        <v>31.7</v>
      </c>
      <c r="AJ136" s="275">
        <v>33</v>
      </c>
      <c r="AK136" s="273">
        <v>160</v>
      </c>
      <c r="AL136" s="274">
        <v>183</v>
      </c>
      <c r="AM136" s="275">
        <v>343</v>
      </c>
      <c r="AN136" s="273">
        <v>52</v>
      </c>
      <c r="AO136" s="274">
        <v>29</v>
      </c>
      <c r="AP136" s="275">
        <v>41</v>
      </c>
      <c r="AQ136" s="273">
        <v>145</v>
      </c>
      <c r="AR136" s="274">
        <v>134</v>
      </c>
      <c r="AS136" s="275">
        <v>279</v>
      </c>
      <c r="AT136" s="273">
        <v>54</v>
      </c>
      <c r="AU136" s="274">
        <v>33</v>
      </c>
      <c r="AV136" s="275">
        <v>44</v>
      </c>
      <c r="AW136" s="273">
        <v>145</v>
      </c>
      <c r="AX136" s="274">
        <v>134</v>
      </c>
      <c r="AY136" s="275">
        <v>279</v>
      </c>
      <c r="AZ136" s="273">
        <v>32.799999999999997</v>
      </c>
      <c r="BA136" s="274">
        <v>29.6</v>
      </c>
      <c r="BB136" s="275">
        <v>31.3</v>
      </c>
      <c r="BC136" s="273">
        <v>145</v>
      </c>
      <c r="BD136" s="274">
        <v>134</v>
      </c>
      <c r="BE136" s="275">
        <v>279</v>
      </c>
      <c r="BF136" s="273">
        <v>42</v>
      </c>
      <c r="BG136" s="274">
        <v>27</v>
      </c>
      <c r="BH136" s="275">
        <v>36</v>
      </c>
      <c r="BI136" s="273">
        <v>36</v>
      </c>
      <c r="BJ136" s="274">
        <v>22</v>
      </c>
      <c r="BK136" s="275">
        <v>58</v>
      </c>
      <c r="BL136" s="273">
        <v>44</v>
      </c>
      <c r="BM136" s="274">
        <v>27</v>
      </c>
      <c r="BN136" s="275">
        <v>38</v>
      </c>
      <c r="BO136" s="273">
        <v>36</v>
      </c>
      <c r="BP136" s="274">
        <v>22</v>
      </c>
      <c r="BQ136" s="275">
        <v>58</v>
      </c>
      <c r="BR136" s="273">
        <v>33.4</v>
      </c>
      <c r="BS136" s="274">
        <v>29.1</v>
      </c>
      <c r="BT136" s="275">
        <v>31.8</v>
      </c>
      <c r="BU136" s="273">
        <v>36</v>
      </c>
      <c r="BV136" s="274">
        <v>22</v>
      </c>
      <c r="BW136" s="275">
        <v>58</v>
      </c>
      <c r="BX136" s="273">
        <v>50</v>
      </c>
      <c r="BY136" s="274">
        <v>15</v>
      </c>
      <c r="BZ136" s="275">
        <v>34</v>
      </c>
      <c r="CA136" s="273">
        <v>30</v>
      </c>
      <c r="CB136" s="274">
        <v>26</v>
      </c>
      <c r="CC136" s="275">
        <v>56</v>
      </c>
      <c r="CD136" s="273">
        <v>57</v>
      </c>
      <c r="CE136" s="274">
        <v>19</v>
      </c>
      <c r="CF136" s="275">
        <v>39</v>
      </c>
      <c r="CG136" s="273">
        <v>30</v>
      </c>
      <c r="CH136" s="274">
        <v>26</v>
      </c>
      <c r="CI136" s="275">
        <v>56</v>
      </c>
      <c r="CJ136" s="273">
        <v>34.9</v>
      </c>
      <c r="CK136" s="274">
        <v>31.6</v>
      </c>
      <c r="CL136" s="275">
        <v>33.299999999999997</v>
      </c>
      <c r="CM136" s="273">
        <v>30</v>
      </c>
      <c r="CN136" s="274">
        <v>26</v>
      </c>
      <c r="CO136" s="275">
        <v>56</v>
      </c>
      <c r="CP136" s="273">
        <v>58</v>
      </c>
      <c r="CQ136" s="274">
        <v>40</v>
      </c>
      <c r="CR136" s="275">
        <v>49</v>
      </c>
      <c r="CS136" s="273">
        <v>3415</v>
      </c>
      <c r="CT136" s="274">
        <v>3708</v>
      </c>
      <c r="CU136" s="275">
        <v>7123</v>
      </c>
      <c r="CV136" s="273">
        <v>59</v>
      </c>
      <c r="CW136" s="274">
        <v>43</v>
      </c>
      <c r="CX136" s="275">
        <v>51</v>
      </c>
      <c r="CY136" s="273">
        <v>3415</v>
      </c>
      <c r="CZ136" s="274">
        <v>3708</v>
      </c>
      <c r="DA136" s="275">
        <v>7123</v>
      </c>
      <c r="DB136" s="273">
        <v>34.4</v>
      </c>
      <c r="DC136" s="274">
        <v>32.200000000000003</v>
      </c>
      <c r="DD136" s="275">
        <v>33.200000000000003</v>
      </c>
      <c r="DE136" s="273">
        <v>3415</v>
      </c>
      <c r="DF136" s="274">
        <v>3708</v>
      </c>
      <c r="DG136" s="275">
        <v>7123</v>
      </c>
    </row>
    <row r="137" spans="1:111" x14ac:dyDescent="0.35">
      <c r="A137" t="s">
        <v>21</v>
      </c>
      <c r="B137" t="s">
        <v>267</v>
      </c>
      <c r="C137" t="s">
        <v>260</v>
      </c>
      <c r="D137" s="273">
        <v>57</v>
      </c>
      <c r="E137" s="274">
        <v>39</v>
      </c>
      <c r="F137" s="275">
        <v>47</v>
      </c>
      <c r="G137" s="273">
        <v>2198</v>
      </c>
      <c r="H137" s="274">
        <v>2338</v>
      </c>
      <c r="I137" s="275">
        <v>4536</v>
      </c>
      <c r="J137" s="273">
        <v>59</v>
      </c>
      <c r="K137" s="274">
        <v>42</v>
      </c>
      <c r="L137" s="275">
        <v>50</v>
      </c>
      <c r="M137" s="273">
        <v>2198</v>
      </c>
      <c r="N137" s="274">
        <v>2338</v>
      </c>
      <c r="O137" s="275">
        <v>4536</v>
      </c>
      <c r="P137" s="273">
        <v>33.700000000000003</v>
      </c>
      <c r="Q137" s="274">
        <v>31.3</v>
      </c>
      <c r="R137" s="275">
        <v>32.4</v>
      </c>
      <c r="S137" s="273">
        <v>2198</v>
      </c>
      <c r="T137" s="274">
        <v>2338</v>
      </c>
      <c r="U137" s="275">
        <v>4536</v>
      </c>
      <c r="V137" s="273">
        <v>74</v>
      </c>
      <c r="W137" s="274">
        <v>37</v>
      </c>
      <c r="X137" s="275">
        <v>50</v>
      </c>
      <c r="Y137" s="273">
        <v>23</v>
      </c>
      <c r="Z137" s="274">
        <v>41</v>
      </c>
      <c r="AA137" s="275">
        <v>64</v>
      </c>
      <c r="AB137" s="273">
        <v>74</v>
      </c>
      <c r="AC137" s="274">
        <v>39</v>
      </c>
      <c r="AD137" s="275">
        <v>52</v>
      </c>
      <c r="AE137" s="273">
        <v>23</v>
      </c>
      <c r="AF137" s="274">
        <v>41</v>
      </c>
      <c r="AG137" s="275">
        <v>64</v>
      </c>
      <c r="AH137" s="273">
        <v>35.4</v>
      </c>
      <c r="AI137" s="274">
        <v>30.7</v>
      </c>
      <c r="AJ137" s="275">
        <v>32.4</v>
      </c>
      <c r="AK137" s="273">
        <v>23</v>
      </c>
      <c r="AL137" s="274">
        <v>41</v>
      </c>
      <c r="AM137" s="275">
        <v>64</v>
      </c>
      <c r="AN137" s="273">
        <v>55</v>
      </c>
      <c r="AO137" s="274">
        <v>33</v>
      </c>
      <c r="AP137" s="275">
        <v>46</v>
      </c>
      <c r="AQ137" s="273">
        <v>31</v>
      </c>
      <c r="AR137" s="274">
        <v>21</v>
      </c>
      <c r="AS137" s="275">
        <v>52</v>
      </c>
      <c r="AT137" s="273">
        <v>55</v>
      </c>
      <c r="AU137" s="274">
        <v>33</v>
      </c>
      <c r="AV137" s="275">
        <v>46</v>
      </c>
      <c r="AW137" s="273">
        <v>31</v>
      </c>
      <c r="AX137" s="274">
        <v>21</v>
      </c>
      <c r="AY137" s="275">
        <v>52</v>
      </c>
      <c r="AZ137" s="273">
        <v>32.799999999999997</v>
      </c>
      <c r="BA137" s="274">
        <v>31.1</v>
      </c>
      <c r="BB137" s="275">
        <v>32.1</v>
      </c>
      <c r="BC137" s="273">
        <v>31</v>
      </c>
      <c r="BD137" s="274">
        <v>21</v>
      </c>
      <c r="BE137" s="275">
        <v>52</v>
      </c>
      <c r="BF137" s="273" t="s">
        <v>197</v>
      </c>
      <c r="BG137" s="274" t="s">
        <v>197</v>
      </c>
      <c r="BH137" s="275">
        <v>38</v>
      </c>
      <c r="BI137" s="273">
        <v>3</v>
      </c>
      <c r="BJ137" s="274">
        <v>5</v>
      </c>
      <c r="BK137" s="275">
        <v>8</v>
      </c>
      <c r="BL137" s="273" t="s">
        <v>197</v>
      </c>
      <c r="BM137" s="274" t="s">
        <v>197</v>
      </c>
      <c r="BN137" s="275">
        <v>50</v>
      </c>
      <c r="BO137" s="273">
        <v>3</v>
      </c>
      <c r="BP137" s="274">
        <v>5</v>
      </c>
      <c r="BQ137" s="275">
        <v>8</v>
      </c>
      <c r="BR137" s="273">
        <v>32</v>
      </c>
      <c r="BS137" s="274">
        <v>27.6</v>
      </c>
      <c r="BT137" s="275">
        <v>29.3</v>
      </c>
      <c r="BU137" s="273">
        <v>3</v>
      </c>
      <c r="BV137" s="274">
        <v>5</v>
      </c>
      <c r="BW137" s="275">
        <v>8</v>
      </c>
      <c r="BX137" s="273" t="s">
        <v>197</v>
      </c>
      <c r="BY137" s="274" t="s">
        <v>197</v>
      </c>
      <c r="BZ137" s="275" t="s">
        <v>197</v>
      </c>
      <c r="CA137" s="273" t="s">
        <v>197</v>
      </c>
      <c r="CB137" s="274" t="s">
        <v>197</v>
      </c>
      <c r="CC137" s="275">
        <v>3</v>
      </c>
      <c r="CD137" s="273" t="s">
        <v>197</v>
      </c>
      <c r="CE137" s="274" t="s">
        <v>197</v>
      </c>
      <c r="CF137" s="275" t="s">
        <v>197</v>
      </c>
      <c r="CG137" s="273" t="s">
        <v>197</v>
      </c>
      <c r="CH137" s="274" t="s">
        <v>197</v>
      </c>
      <c r="CI137" s="275">
        <v>3</v>
      </c>
      <c r="CJ137" s="273">
        <v>35</v>
      </c>
      <c r="CK137" s="274">
        <v>33</v>
      </c>
      <c r="CL137" s="275">
        <v>34.299999999999997</v>
      </c>
      <c r="CM137" s="273" t="s">
        <v>197</v>
      </c>
      <c r="CN137" s="274" t="s">
        <v>197</v>
      </c>
      <c r="CO137" s="275">
        <v>3</v>
      </c>
      <c r="CP137" s="273">
        <v>57</v>
      </c>
      <c r="CQ137" s="274">
        <v>39</v>
      </c>
      <c r="CR137" s="275">
        <v>47</v>
      </c>
      <c r="CS137" s="273">
        <v>2462</v>
      </c>
      <c r="CT137" s="274">
        <v>2645</v>
      </c>
      <c r="CU137" s="275">
        <v>5107</v>
      </c>
      <c r="CV137" s="273">
        <v>58</v>
      </c>
      <c r="CW137" s="274">
        <v>42</v>
      </c>
      <c r="CX137" s="275">
        <v>50</v>
      </c>
      <c r="CY137" s="273">
        <v>2462</v>
      </c>
      <c r="CZ137" s="274">
        <v>2645</v>
      </c>
      <c r="DA137" s="275">
        <v>5107</v>
      </c>
      <c r="DB137" s="273">
        <v>33.6</v>
      </c>
      <c r="DC137" s="274">
        <v>31.2</v>
      </c>
      <c r="DD137" s="275">
        <v>32.4</v>
      </c>
      <c r="DE137" s="273">
        <v>2462</v>
      </c>
      <c r="DF137" s="274">
        <v>2645</v>
      </c>
      <c r="DG137" s="275">
        <v>5107</v>
      </c>
    </row>
    <row r="138" spans="1:111" x14ac:dyDescent="0.35">
      <c r="A138" t="s">
        <v>56</v>
      </c>
      <c r="B138" t="s">
        <v>301</v>
      </c>
      <c r="C138" t="s">
        <v>299</v>
      </c>
      <c r="D138" s="320" t="s">
        <v>416</v>
      </c>
      <c r="E138" s="321" t="s">
        <v>416</v>
      </c>
      <c r="F138" s="322" t="s">
        <v>416</v>
      </c>
      <c r="G138" s="320" t="s">
        <v>416</v>
      </c>
      <c r="H138" s="321" t="s">
        <v>416</v>
      </c>
      <c r="I138" s="322" t="s">
        <v>416</v>
      </c>
      <c r="J138" s="320" t="s">
        <v>416</v>
      </c>
      <c r="K138" s="321" t="s">
        <v>416</v>
      </c>
      <c r="L138" s="322" t="s">
        <v>416</v>
      </c>
      <c r="M138" s="320" t="s">
        <v>416</v>
      </c>
      <c r="N138" s="321" t="s">
        <v>416</v>
      </c>
      <c r="O138" s="322" t="s">
        <v>416</v>
      </c>
      <c r="P138" s="320" t="s">
        <v>416</v>
      </c>
      <c r="Q138" s="321" t="s">
        <v>416</v>
      </c>
      <c r="R138" s="322" t="s">
        <v>416</v>
      </c>
      <c r="S138" s="320" t="s">
        <v>416</v>
      </c>
      <c r="T138" s="321" t="s">
        <v>416</v>
      </c>
      <c r="U138" s="322" t="s">
        <v>416</v>
      </c>
      <c r="V138" s="320" t="s">
        <v>416</v>
      </c>
      <c r="W138" s="321" t="s">
        <v>416</v>
      </c>
      <c r="X138" s="322" t="s">
        <v>416</v>
      </c>
      <c r="Y138" s="320" t="s">
        <v>416</v>
      </c>
      <c r="Z138" s="321" t="s">
        <v>416</v>
      </c>
      <c r="AA138" s="322" t="s">
        <v>416</v>
      </c>
      <c r="AB138" s="320" t="s">
        <v>416</v>
      </c>
      <c r="AC138" s="321" t="s">
        <v>416</v>
      </c>
      <c r="AD138" s="322" t="s">
        <v>416</v>
      </c>
      <c r="AE138" s="320" t="s">
        <v>416</v>
      </c>
      <c r="AF138" s="321" t="s">
        <v>416</v>
      </c>
      <c r="AG138" s="322" t="s">
        <v>416</v>
      </c>
      <c r="AH138" s="320" t="s">
        <v>416</v>
      </c>
      <c r="AI138" s="321" t="s">
        <v>416</v>
      </c>
      <c r="AJ138" s="322" t="s">
        <v>416</v>
      </c>
      <c r="AK138" s="320" t="s">
        <v>416</v>
      </c>
      <c r="AL138" s="321" t="s">
        <v>416</v>
      </c>
      <c r="AM138" s="322" t="s">
        <v>416</v>
      </c>
      <c r="AN138" s="320" t="s">
        <v>416</v>
      </c>
      <c r="AO138" s="321" t="s">
        <v>416</v>
      </c>
      <c r="AP138" s="322" t="s">
        <v>416</v>
      </c>
      <c r="AQ138" s="320" t="s">
        <v>416</v>
      </c>
      <c r="AR138" s="321" t="s">
        <v>416</v>
      </c>
      <c r="AS138" s="322" t="s">
        <v>416</v>
      </c>
      <c r="AT138" s="320" t="s">
        <v>416</v>
      </c>
      <c r="AU138" s="321" t="s">
        <v>416</v>
      </c>
      <c r="AV138" s="322" t="s">
        <v>416</v>
      </c>
      <c r="AW138" s="320" t="s">
        <v>416</v>
      </c>
      <c r="AX138" s="321" t="s">
        <v>416</v>
      </c>
      <c r="AY138" s="322" t="s">
        <v>416</v>
      </c>
      <c r="AZ138" s="320" t="s">
        <v>416</v>
      </c>
      <c r="BA138" s="321" t="s">
        <v>416</v>
      </c>
      <c r="BB138" s="322" t="s">
        <v>416</v>
      </c>
      <c r="BC138" s="320" t="s">
        <v>416</v>
      </c>
      <c r="BD138" s="321" t="s">
        <v>416</v>
      </c>
      <c r="BE138" s="322" t="s">
        <v>416</v>
      </c>
      <c r="BF138" s="320" t="s">
        <v>416</v>
      </c>
      <c r="BG138" s="321" t="s">
        <v>416</v>
      </c>
      <c r="BH138" s="322" t="s">
        <v>416</v>
      </c>
      <c r="BI138" s="320" t="s">
        <v>416</v>
      </c>
      <c r="BJ138" s="321" t="s">
        <v>416</v>
      </c>
      <c r="BK138" s="322" t="s">
        <v>416</v>
      </c>
      <c r="BL138" s="320" t="s">
        <v>416</v>
      </c>
      <c r="BM138" s="321" t="s">
        <v>416</v>
      </c>
      <c r="BN138" s="322" t="s">
        <v>416</v>
      </c>
      <c r="BO138" s="320" t="s">
        <v>416</v>
      </c>
      <c r="BP138" s="321" t="s">
        <v>416</v>
      </c>
      <c r="BQ138" s="322" t="s">
        <v>416</v>
      </c>
      <c r="BR138" s="320" t="s">
        <v>416</v>
      </c>
      <c r="BS138" s="321" t="s">
        <v>416</v>
      </c>
      <c r="BT138" s="322" t="s">
        <v>416</v>
      </c>
      <c r="BU138" s="320" t="s">
        <v>416</v>
      </c>
      <c r="BV138" s="321" t="s">
        <v>416</v>
      </c>
      <c r="BW138" s="322" t="s">
        <v>416</v>
      </c>
      <c r="BX138" s="320" t="s">
        <v>416</v>
      </c>
      <c r="BY138" s="321" t="s">
        <v>416</v>
      </c>
      <c r="BZ138" s="322" t="s">
        <v>416</v>
      </c>
      <c r="CA138" s="320" t="s">
        <v>416</v>
      </c>
      <c r="CB138" s="321" t="s">
        <v>416</v>
      </c>
      <c r="CC138" s="322" t="s">
        <v>416</v>
      </c>
      <c r="CD138" s="320" t="s">
        <v>416</v>
      </c>
      <c r="CE138" s="321" t="s">
        <v>416</v>
      </c>
      <c r="CF138" s="322" t="s">
        <v>416</v>
      </c>
      <c r="CG138" s="320" t="s">
        <v>416</v>
      </c>
      <c r="CH138" s="321" t="s">
        <v>416</v>
      </c>
      <c r="CI138" s="322" t="s">
        <v>416</v>
      </c>
      <c r="CJ138" s="320" t="s">
        <v>416</v>
      </c>
      <c r="CK138" s="321" t="s">
        <v>416</v>
      </c>
      <c r="CL138" s="322" t="s">
        <v>416</v>
      </c>
      <c r="CM138" s="320" t="s">
        <v>416</v>
      </c>
      <c r="CN138" s="321" t="s">
        <v>416</v>
      </c>
      <c r="CO138" s="322" t="s">
        <v>416</v>
      </c>
      <c r="CP138" s="273">
        <v>56</v>
      </c>
      <c r="CQ138" s="274">
        <v>39</v>
      </c>
      <c r="CR138" s="275">
        <v>47</v>
      </c>
      <c r="CS138" s="273">
        <v>4243</v>
      </c>
      <c r="CT138" s="274">
        <v>4435</v>
      </c>
      <c r="CU138" s="275">
        <v>8678</v>
      </c>
      <c r="CV138" s="273">
        <v>58</v>
      </c>
      <c r="CW138" s="274">
        <v>42</v>
      </c>
      <c r="CX138" s="275">
        <v>50</v>
      </c>
      <c r="CY138" s="273">
        <v>4243</v>
      </c>
      <c r="CZ138" s="274">
        <v>4435</v>
      </c>
      <c r="DA138" s="275">
        <v>8678</v>
      </c>
      <c r="DB138" s="273">
        <v>35.1</v>
      </c>
      <c r="DC138" s="274">
        <v>32.1</v>
      </c>
      <c r="DD138" s="275">
        <v>33.6</v>
      </c>
      <c r="DE138" s="273">
        <v>4243</v>
      </c>
      <c r="DF138" s="274">
        <v>4435</v>
      </c>
      <c r="DG138" s="275">
        <v>8678</v>
      </c>
    </row>
    <row r="139" spans="1:111" x14ac:dyDescent="0.35">
      <c r="A139" t="s">
        <v>152</v>
      </c>
      <c r="B139" t="s">
        <v>396</v>
      </c>
      <c r="C139" t="s">
        <v>392</v>
      </c>
      <c r="D139" s="273">
        <v>71</v>
      </c>
      <c r="E139" s="274">
        <v>55</v>
      </c>
      <c r="F139" s="275">
        <v>63</v>
      </c>
      <c r="G139" s="273">
        <v>3322</v>
      </c>
      <c r="H139" s="274">
        <v>3536</v>
      </c>
      <c r="I139" s="275">
        <v>6858</v>
      </c>
      <c r="J139" s="273">
        <v>72</v>
      </c>
      <c r="K139" s="274">
        <v>58</v>
      </c>
      <c r="L139" s="275">
        <v>65</v>
      </c>
      <c r="M139" s="273">
        <v>3322</v>
      </c>
      <c r="N139" s="274">
        <v>3536</v>
      </c>
      <c r="O139" s="275">
        <v>6858</v>
      </c>
      <c r="P139" s="273">
        <v>35.5</v>
      </c>
      <c r="Q139" s="274">
        <v>33.5</v>
      </c>
      <c r="R139" s="275">
        <v>34.5</v>
      </c>
      <c r="S139" s="273">
        <v>3322</v>
      </c>
      <c r="T139" s="274">
        <v>3536</v>
      </c>
      <c r="U139" s="275">
        <v>6858</v>
      </c>
      <c r="V139" s="273">
        <v>58</v>
      </c>
      <c r="W139" s="274">
        <v>58</v>
      </c>
      <c r="X139" s="275">
        <v>58</v>
      </c>
      <c r="Y139" s="273">
        <v>74</v>
      </c>
      <c r="Z139" s="274">
        <v>92</v>
      </c>
      <c r="AA139" s="275">
        <v>166</v>
      </c>
      <c r="AB139" s="273">
        <v>58</v>
      </c>
      <c r="AC139" s="274">
        <v>61</v>
      </c>
      <c r="AD139" s="275">
        <v>60</v>
      </c>
      <c r="AE139" s="273">
        <v>74</v>
      </c>
      <c r="AF139" s="274">
        <v>92</v>
      </c>
      <c r="AG139" s="275">
        <v>166</v>
      </c>
      <c r="AH139" s="273">
        <v>34.1</v>
      </c>
      <c r="AI139" s="274">
        <v>34.1</v>
      </c>
      <c r="AJ139" s="275">
        <v>34.1</v>
      </c>
      <c r="AK139" s="273">
        <v>74</v>
      </c>
      <c r="AL139" s="274">
        <v>92</v>
      </c>
      <c r="AM139" s="275">
        <v>166</v>
      </c>
      <c r="AN139" s="273">
        <v>55</v>
      </c>
      <c r="AO139" s="274">
        <v>55</v>
      </c>
      <c r="AP139" s="275">
        <v>55</v>
      </c>
      <c r="AQ139" s="273">
        <v>29</v>
      </c>
      <c r="AR139" s="274">
        <v>31</v>
      </c>
      <c r="AS139" s="275">
        <v>60</v>
      </c>
      <c r="AT139" s="273">
        <v>59</v>
      </c>
      <c r="AU139" s="274">
        <v>61</v>
      </c>
      <c r="AV139" s="275">
        <v>60</v>
      </c>
      <c r="AW139" s="273">
        <v>29</v>
      </c>
      <c r="AX139" s="274">
        <v>31</v>
      </c>
      <c r="AY139" s="275">
        <v>60</v>
      </c>
      <c r="AZ139" s="273">
        <v>33.6</v>
      </c>
      <c r="BA139" s="274">
        <v>33.6</v>
      </c>
      <c r="BB139" s="275">
        <v>33.6</v>
      </c>
      <c r="BC139" s="273">
        <v>29</v>
      </c>
      <c r="BD139" s="274">
        <v>31</v>
      </c>
      <c r="BE139" s="275">
        <v>60</v>
      </c>
      <c r="BF139" s="273" t="s">
        <v>197</v>
      </c>
      <c r="BG139" s="274" t="s">
        <v>197</v>
      </c>
      <c r="BH139" s="275">
        <v>44</v>
      </c>
      <c r="BI139" s="273">
        <v>3</v>
      </c>
      <c r="BJ139" s="274">
        <v>6</v>
      </c>
      <c r="BK139" s="275">
        <v>9</v>
      </c>
      <c r="BL139" s="273" t="s">
        <v>197</v>
      </c>
      <c r="BM139" s="274" t="s">
        <v>197</v>
      </c>
      <c r="BN139" s="275">
        <v>44</v>
      </c>
      <c r="BO139" s="273">
        <v>3</v>
      </c>
      <c r="BP139" s="274">
        <v>6</v>
      </c>
      <c r="BQ139" s="275">
        <v>9</v>
      </c>
      <c r="BR139" s="273">
        <v>33.700000000000003</v>
      </c>
      <c r="BS139" s="274">
        <v>29.5</v>
      </c>
      <c r="BT139" s="275">
        <v>30.9</v>
      </c>
      <c r="BU139" s="273">
        <v>3</v>
      </c>
      <c r="BV139" s="274">
        <v>6</v>
      </c>
      <c r="BW139" s="275">
        <v>9</v>
      </c>
      <c r="BX139" s="273" t="s">
        <v>197</v>
      </c>
      <c r="BY139" s="274" t="s">
        <v>197</v>
      </c>
      <c r="BZ139" s="275">
        <v>71</v>
      </c>
      <c r="CA139" s="273">
        <v>8</v>
      </c>
      <c r="CB139" s="274">
        <v>6</v>
      </c>
      <c r="CC139" s="275">
        <v>14</v>
      </c>
      <c r="CD139" s="273" t="s">
        <v>197</v>
      </c>
      <c r="CE139" s="274" t="s">
        <v>197</v>
      </c>
      <c r="CF139" s="275">
        <v>71</v>
      </c>
      <c r="CG139" s="273">
        <v>8</v>
      </c>
      <c r="CH139" s="274">
        <v>6</v>
      </c>
      <c r="CI139" s="275">
        <v>14</v>
      </c>
      <c r="CJ139" s="273">
        <v>37.9</v>
      </c>
      <c r="CK139" s="274">
        <v>33</v>
      </c>
      <c r="CL139" s="275">
        <v>35.799999999999997</v>
      </c>
      <c r="CM139" s="273">
        <v>8</v>
      </c>
      <c r="CN139" s="274">
        <v>6</v>
      </c>
      <c r="CO139" s="275">
        <v>14</v>
      </c>
      <c r="CP139" s="273">
        <v>70</v>
      </c>
      <c r="CQ139" s="274">
        <v>54</v>
      </c>
      <c r="CR139" s="275">
        <v>62</v>
      </c>
      <c r="CS139" s="273">
        <v>3623</v>
      </c>
      <c r="CT139" s="274">
        <v>3866</v>
      </c>
      <c r="CU139" s="275">
        <v>7489</v>
      </c>
      <c r="CV139" s="273">
        <v>71</v>
      </c>
      <c r="CW139" s="274">
        <v>57</v>
      </c>
      <c r="CX139" s="275">
        <v>64</v>
      </c>
      <c r="CY139" s="273">
        <v>3623</v>
      </c>
      <c r="CZ139" s="274">
        <v>3866</v>
      </c>
      <c r="DA139" s="275">
        <v>7489</v>
      </c>
      <c r="DB139" s="273">
        <v>35.4</v>
      </c>
      <c r="DC139" s="274">
        <v>33.5</v>
      </c>
      <c r="DD139" s="275">
        <v>34.4</v>
      </c>
      <c r="DE139" s="273">
        <v>3623</v>
      </c>
      <c r="DF139" s="274">
        <v>3866</v>
      </c>
      <c r="DG139" s="275">
        <v>7489</v>
      </c>
    </row>
    <row r="140" spans="1:111" x14ac:dyDescent="0.35">
      <c r="A140" t="s">
        <v>153</v>
      </c>
      <c r="B140" t="s">
        <v>397</v>
      </c>
      <c r="C140" t="s">
        <v>392</v>
      </c>
      <c r="D140" s="273">
        <v>69</v>
      </c>
      <c r="E140" s="274">
        <v>51</v>
      </c>
      <c r="F140" s="275">
        <v>60</v>
      </c>
      <c r="G140" s="273">
        <v>1855</v>
      </c>
      <c r="H140" s="274">
        <v>1885</v>
      </c>
      <c r="I140" s="275">
        <v>3740</v>
      </c>
      <c r="J140" s="273">
        <v>70</v>
      </c>
      <c r="K140" s="274">
        <v>53</v>
      </c>
      <c r="L140" s="275">
        <v>61</v>
      </c>
      <c r="M140" s="273">
        <v>1855</v>
      </c>
      <c r="N140" s="274">
        <v>1885</v>
      </c>
      <c r="O140" s="275">
        <v>3740</v>
      </c>
      <c r="P140" s="273">
        <v>35.4</v>
      </c>
      <c r="Q140" s="274">
        <v>33.299999999999997</v>
      </c>
      <c r="R140" s="275">
        <v>34.299999999999997</v>
      </c>
      <c r="S140" s="273">
        <v>1855</v>
      </c>
      <c r="T140" s="274">
        <v>1885</v>
      </c>
      <c r="U140" s="275">
        <v>3740</v>
      </c>
      <c r="V140" s="273">
        <v>68</v>
      </c>
      <c r="W140" s="274">
        <v>54</v>
      </c>
      <c r="X140" s="275">
        <v>61</v>
      </c>
      <c r="Y140" s="273">
        <v>57</v>
      </c>
      <c r="Z140" s="274">
        <v>59</v>
      </c>
      <c r="AA140" s="275">
        <v>116</v>
      </c>
      <c r="AB140" s="273">
        <v>68</v>
      </c>
      <c r="AC140" s="274">
        <v>54</v>
      </c>
      <c r="AD140" s="275">
        <v>61</v>
      </c>
      <c r="AE140" s="273">
        <v>57</v>
      </c>
      <c r="AF140" s="274">
        <v>59</v>
      </c>
      <c r="AG140" s="275">
        <v>116</v>
      </c>
      <c r="AH140" s="273">
        <v>36</v>
      </c>
      <c r="AI140" s="274">
        <v>34.1</v>
      </c>
      <c r="AJ140" s="275">
        <v>35</v>
      </c>
      <c r="AK140" s="273">
        <v>57</v>
      </c>
      <c r="AL140" s="274">
        <v>59</v>
      </c>
      <c r="AM140" s="275">
        <v>116</v>
      </c>
      <c r="AN140" s="273">
        <v>79</v>
      </c>
      <c r="AO140" s="274">
        <v>53</v>
      </c>
      <c r="AP140" s="275">
        <v>64</v>
      </c>
      <c r="AQ140" s="273">
        <v>14</v>
      </c>
      <c r="AR140" s="274">
        <v>19</v>
      </c>
      <c r="AS140" s="275">
        <v>33</v>
      </c>
      <c r="AT140" s="273">
        <v>79</v>
      </c>
      <c r="AU140" s="274">
        <v>53</v>
      </c>
      <c r="AV140" s="275">
        <v>64</v>
      </c>
      <c r="AW140" s="273">
        <v>14</v>
      </c>
      <c r="AX140" s="274">
        <v>19</v>
      </c>
      <c r="AY140" s="275">
        <v>33</v>
      </c>
      <c r="AZ140" s="273">
        <v>36.5</v>
      </c>
      <c r="BA140" s="274">
        <v>32</v>
      </c>
      <c r="BB140" s="275">
        <v>33.9</v>
      </c>
      <c r="BC140" s="273">
        <v>14</v>
      </c>
      <c r="BD140" s="274">
        <v>19</v>
      </c>
      <c r="BE140" s="275">
        <v>33</v>
      </c>
      <c r="BF140" s="273">
        <v>60</v>
      </c>
      <c r="BG140" s="274">
        <v>33</v>
      </c>
      <c r="BH140" s="275">
        <v>47</v>
      </c>
      <c r="BI140" s="273">
        <v>10</v>
      </c>
      <c r="BJ140" s="274">
        <v>9</v>
      </c>
      <c r="BK140" s="275">
        <v>19</v>
      </c>
      <c r="BL140" s="273">
        <v>60</v>
      </c>
      <c r="BM140" s="274">
        <v>33</v>
      </c>
      <c r="BN140" s="275">
        <v>47</v>
      </c>
      <c r="BO140" s="273">
        <v>10</v>
      </c>
      <c r="BP140" s="274">
        <v>9</v>
      </c>
      <c r="BQ140" s="275">
        <v>19</v>
      </c>
      <c r="BR140" s="273">
        <v>29.9</v>
      </c>
      <c r="BS140" s="274">
        <v>29.1</v>
      </c>
      <c r="BT140" s="275">
        <v>29.5</v>
      </c>
      <c r="BU140" s="273">
        <v>10</v>
      </c>
      <c r="BV140" s="274">
        <v>9</v>
      </c>
      <c r="BW140" s="275">
        <v>19</v>
      </c>
      <c r="BX140" s="273" t="s">
        <v>197</v>
      </c>
      <c r="BY140" s="274" t="s">
        <v>197</v>
      </c>
      <c r="BZ140" s="275">
        <v>58</v>
      </c>
      <c r="CA140" s="273">
        <v>6</v>
      </c>
      <c r="CB140" s="274">
        <v>6</v>
      </c>
      <c r="CC140" s="275">
        <v>12</v>
      </c>
      <c r="CD140" s="273" t="s">
        <v>197</v>
      </c>
      <c r="CE140" s="274" t="s">
        <v>197</v>
      </c>
      <c r="CF140" s="275">
        <v>58</v>
      </c>
      <c r="CG140" s="273">
        <v>6</v>
      </c>
      <c r="CH140" s="274">
        <v>6</v>
      </c>
      <c r="CI140" s="275">
        <v>12</v>
      </c>
      <c r="CJ140" s="273">
        <v>35.200000000000003</v>
      </c>
      <c r="CK140" s="274">
        <v>32.5</v>
      </c>
      <c r="CL140" s="275">
        <v>33.799999999999997</v>
      </c>
      <c r="CM140" s="273">
        <v>6</v>
      </c>
      <c r="CN140" s="274">
        <v>6</v>
      </c>
      <c r="CO140" s="275">
        <v>12</v>
      </c>
      <c r="CP140" s="273">
        <v>69</v>
      </c>
      <c r="CQ140" s="274">
        <v>51</v>
      </c>
      <c r="CR140" s="275">
        <v>60</v>
      </c>
      <c r="CS140" s="273">
        <v>2003</v>
      </c>
      <c r="CT140" s="274">
        <v>2063</v>
      </c>
      <c r="CU140" s="275">
        <v>4066</v>
      </c>
      <c r="CV140" s="273">
        <v>70</v>
      </c>
      <c r="CW140" s="274">
        <v>52</v>
      </c>
      <c r="CX140" s="275">
        <v>61</v>
      </c>
      <c r="CY140" s="273">
        <v>2003</v>
      </c>
      <c r="CZ140" s="274">
        <v>2063</v>
      </c>
      <c r="DA140" s="275">
        <v>4066</v>
      </c>
      <c r="DB140" s="273">
        <v>35.4</v>
      </c>
      <c r="DC140" s="274">
        <v>33.299999999999997</v>
      </c>
      <c r="DD140" s="275">
        <v>34.299999999999997</v>
      </c>
      <c r="DE140" s="273">
        <v>2003</v>
      </c>
      <c r="DF140" s="274">
        <v>2063</v>
      </c>
      <c r="DG140" s="275">
        <v>4066</v>
      </c>
    </row>
    <row r="141" spans="1:111" x14ac:dyDescent="0.35">
      <c r="A141" t="s">
        <v>131</v>
      </c>
      <c r="B141" t="s">
        <v>376</v>
      </c>
      <c r="C141" t="s">
        <v>372</v>
      </c>
      <c r="D141" s="273">
        <v>50</v>
      </c>
      <c r="E141" s="274">
        <v>34</v>
      </c>
      <c r="F141" s="275">
        <v>42</v>
      </c>
      <c r="G141" s="273">
        <v>2294</v>
      </c>
      <c r="H141" s="274">
        <v>2430</v>
      </c>
      <c r="I141" s="275">
        <v>4724</v>
      </c>
      <c r="J141" s="273">
        <v>52</v>
      </c>
      <c r="K141" s="274">
        <v>37</v>
      </c>
      <c r="L141" s="275">
        <v>44</v>
      </c>
      <c r="M141" s="273">
        <v>2294</v>
      </c>
      <c r="N141" s="274">
        <v>2430</v>
      </c>
      <c r="O141" s="275">
        <v>4724</v>
      </c>
      <c r="P141" s="273">
        <v>34.1</v>
      </c>
      <c r="Q141" s="274">
        <v>31.6</v>
      </c>
      <c r="R141" s="275">
        <v>32.799999999999997</v>
      </c>
      <c r="S141" s="273">
        <v>2294</v>
      </c>
      <c r="T141" s="274">
        <v>2430</v>
      </c>
      <c r="U141" s="275">
        <v>4724</v>
      </c>
      <c r="V141" s="273">
        <v>54</v>
      </c>
      <c r="W141" s="274">
        <v>37</v>
      </c>
      <c r="X141" s="275">
        <v>44</v>
      </c>
      <c r="Y141" s="273">
        <v>119</v>
      </c>
      <c r="Z141" s="274">
        <v>158</v>
      </c>
      <c r="AA141" s="275">
        <v>277</v>
      </c>
      <c r="AB141" s="273">
        <v>55</v>
      </c>
      <c r="AC141" s="274">
        <v>39</v>
      </c>
      <c r="AD141" s="275">
        <v>46</v>
      </c>
      <c r="AE141" s="273">
        <v>119</v>
      </c>
      <c r="AF141" s="274">
        <v>158</v>
      </c>
      <c r="AG141" s="275">
        <v>277</v>
      </c>
      <c r="AH141" s="273">
        <v>34.5</v>
      </c>
      <c r="AI141" s="274">
        <v>31.9</v>
      </c>
      <c r="AJ141" s="275">
        <v>33.1</v>
      </c>
      <c r="AK141" s="273">
        <v>119</v>
      </c>
      <c r="AL141" s="274">
        <v>158</v>
      </c>
      <c r="AM141" s="275">
        <v>277</v>
      </c>
      <c r="AN141" s="273">
        <v>37</v>
      </c>
      <c r="AO141" s="274">
        <v>35</v>
      </c>
      <c r="AP141" s="275">
        <v>36</v>
      </c>
      <c r="AQ141" s="273">
        <v>63</v>
      </c>
      <c r="AR141" s="274">
        <v>51</v>
      </c>
      <c r="AS141" s="275">
        <v>114</v>
      </c>
      <c r="AT141" s="273">
        <v>40</v>
      </c>
      <c r="AU141" s="274">
        <v>43</v>
      </c>
      <c r="AV141" s="275">
        <v>41</v>
      </c>
      <c r="AW141" s="273">
        <v>63</v>
      </c>
      <c r="AX141" s="274">
        <v>51</v>
      </c>
      <c r="AY141" s="275">
        <v>114</v>
      </c>
      <c r="AZ141" s="273">
        <v>31</v>
      </c>
      <c r="BA141" s="274">
        <v>28.4</v>
      </c>
      <c r="BB141" s="275">
        <v>29.8</v>
      </c>
      <c r="BC141" s="273">
        <v>63</v>
      </c>
      <c r="BD141" s="274">
        <v>51</v>
      </c>
      <c r="BE141" s="275">
        <v>114</v>
      </c>
      <c r="BF141" s="273">
        <v>33</v>
      </c>
      <c r="BG141" s="274">
        <v>38</v>
      </c>
      <c r="BH141" s="275">
        <v>36</v>
      </c>
      <c r="BI141" s="273">
        <v>18</v>
      </c>
      <c r="BJ141" s="274">
        <v>24</v>
      </c>
      <c r="BK141" s="275">
        <v>42</v>
      </c>
      <c r="BL141" s="273">
        <v>39</v>
      </c>
      <c r="BM141" s="274">
        <v>42</v>
      </c>
      <c r="BN141" s="275">
        <v>40</v>
      </c>
      <c r="BO141" s="273">
        <v>18</v>
      </c>
      <c r="BP141" s="274">
        <v>24</v>
      </c>
      <c r="BQ141" s="275">
        <v>42</v>
      </c>
      <c r="BR141" s="273">
        <v>32.799999999999997</v>
      </c>
      <c r="BS141" s="274">
        <v>29.8</v>
      </c>
      <c r="BT141" s="275">
        <v>31.1</v>
      </c>
      <c r="BU141" s="273">
        <v>18</v>
      </c>
      <c r="BV141" s="274">
        <v>24</v>
      </c>
      <c r="BW141" s="275">
        <v>42</v>
      </c>
      <c r="BX141" s="273" t="s">
        <v>197</v>
      </c>
      <c r="BY141" s="274" t="s">
        <v>197</v>
      </c>
      <c r="BZ141" s="275">
        <v>33</v>
      </c>
      <c r="CA141" s="273">
        <v>4</v>
      </c>
      <c r="CB141" s="274">
        <v>8</v>
      </c>
      <c r="CC141" s="275">
        <v>12</v>
      </c>
      <c r="CD141" s="273" t="s">
        <v>197</v>
      </c>
      <c r="CE141" s="274" t="s">
        <v>197</v>
      </c>
      <c r="CF141" s="275">
        <v>42</v>
      </c>
      <c r="CG141" s="273">
        <v>4</v>
      </c>
      <c r="CH141" s="274">
        <v>8</v>
      </c>
      <c r="CI141" s="275">
        <v>12</v>
      </c>
      <c r="CJ141" s="273">
        <v>29</v>
      </c>
      <c r="CK141" s="274">
        <v>33.299999999999997</v>
      </c>
      <c r="CL141" s="275">
        <v>31.8</v>
      </c>
      <c r="CM141" s="273">
        <v>4</v>
      </c>
      <c r="CN141" s="274">
        <v>8</v>
      </c>
      <c r="CO141" s="275">
        <v>12</v>
      </c>
      <c r="CP141" s="273">
        <v>49</v>
      </c>
      <c r="CQ141" s="274">
        <v>34</v>
      </c>
      <c r="CR141" s="275">
        <v>41</v>
      </c>
      <c r="CS141" s="273">
        <v>2614</v>
      </c>
      <c r="CT141" s="274">
        <v>2821</v>
      </c>
      <c r="CU141" s="275">
        <v>5435</v>
      </c>
      <c r="CV141" s="273">
        <v>51</v>
      </c>
      <c r="CW141" s="274">
        <v>37</v>
      </c>
      <c r="CX141" s="275">
        <v>44</v>
      </c>
      <c r="CY141" s="273">
        <v>2614</v>
      </c>
      <c r="CZ141" s="274">
        <v>2821</v>
      </c>
      <c r="DA141" s="275">
        <v>5435</v>
      </c>
      <c r="DB141" s="273">
        <v>33.9</v>
      </c>
      <c r="DC141" s="274">
        <v>31.4</v>
      </c>
      <c r="DD141" s="275">
        <v>32.6</v>
      </c>
      <c r="DE141" s="273">
        <v>2614</v>
      </c>
      <c r="DF141" s="274">
        <v>2821</v>
      </c>
      <c r="DG141" s="275">
        <v>5435</v>
      </c>
    </row>
    <row r="142" spans="1:111" x14ac:dyDescent="0.35">
      <c r="A142" t="s">
        <v>83</v>
      </c>
      <c r="B142" t="s">
        <v>328</v>
      </c>
      <c r="C142" t="s">
        <v>324</v>
      </c>
      <c r="D142" s="273">
        <v>60</v>
      </c>
      <c r="E142" s="274">
        <v>41</v>
      </c>
      <c r="F142" s="275">
        <v>50</v>
      </c>
      <c r="G142" s="273">
        <v>6789</v>
      </c>
      <c r="H142" s="274">
        <v>7124</v>
      </c>
      <c r="I142" s="275">
        <v>13913</v>
      </c>
      <c r="J142" s="273">
        <v>62</v>
      </c>
      <c r="K142" s="274">
        <v>44</v>
      </c>
      <c r="L142" s="275">
        <v>53</v>
      </c>
      <c r="M142" s="273">
        <v>6789</v>
      </c>
      <c r="N142" s="274">
        <v>7124</v>
      </c>
      <c r="O142" s="275">
        <v>13913</v>
      </c>
      <c r="P142" s="273">
        <v>35</v>
      </c>
      <c r="Q142" s="274">
        <v>32.299999999999997</v>
      </c>
      <c r="R142" s="275">
        <v>33.6</v>
      </c>
      <c r="S142" s="273">
        <v>6789</v>
      </c>
      <c r="T142" s="274">
        <v>7124</v>
      </c>
      <c r="U142" s="275">
        <v>13913</v>
      </c>
      <c r="V142" s="273">
        <v>62</v>
      </c>
      <c r="W142" s="274">
        <v>40</v>
      </c>
      <c r="X142" s="275">
        <v>50</v>
      </c>
      <c r="Y142" s="273">
        <v>357</v>
      </c>
      <c r="Z142" s="274">
        <v>425</v>
      </c>
      <c r="AA142" s="275">
        <v>782</v>
      </c>
      <c r="AB142" s="273">
        <v>64</v>
      </c>
      <c r="AC142" s="274">
        <v>43</v>
      </c>
      <c r="AD142" s="275">
        <v>53</v>
      </c>
      <c r="AE142" s="273">
        <v>357</v>
      </c>
      <c r="AF142" s="274">
        <v>425</v>
      </c>
      <c r="AG142" s="275">
        <v>782</v>
      </c>
      <c r="AH142" s="273">
        <v>35.799999999999997</v>
      </c>
      <c r="AI142" s="274">
        <v>32.299999999999997</v>
      </c>
      <c r="AJ142" s="275">
        <v>33.9</v>
      </c>
      <c r="AK142" s="273">
        <v>357</v>
      </c>
      <c r="AL142" s="274">
        <v>425</v>
      </c>
      <c r="AM142" s="275">
        <v>782</v>
      </c>
      <c r="AN142" s="273">
        <v>50</v>
      </c>
      <c r="AO142" s="274">
        <v>41</v>
      </c>
      <c r="AP142" s="275">
        <v>46</v>
      </c>
      <c r="AQ142" s="273">
        <v>163</v>
      </c>
      <c r="AR142" s="274">
        <v>164</v>
      </c>
      <c r="AS142" s="275">
        <v>327</v>
      </c>
      <c r="AT142" s="273">
        <v>53</v>
      </c>
      <c r="AU142" s="274">
        <v>42</v>
      </c>
      <c r="AV142" s="275">
        <v>48</v>
      </c>
      <c r="AW142" s="273">
        <v>163</v>
      </c>
      <c r="AX142" s="274">
        <v>164</v>
      </c>
      <c r="AY142" s="275">
        <v>327</v>
      </c>
      <c r="AZ142" s="273">
        <v>33.6</v>
      </c>
      <c r="BA142" s="274">
        <v>30.6</v>
      </c>
      <c r="BB142" s="275">
        <v>32.1</v>
      </c>
      <c r="BC142" s="273">
        <v>163</v>
      </c>
      <c r="BD142" s="274">
        <v>164</v>
      </c>
      <c r="BE142" s="275">
        <v>327</v>
      </c>
      <c r="BF142" s="273">
        <v>61</v>
      </c>
      <c r="BG142" s="274">
        <v>37</v>
      </c>
      <c r="BH142" s="275">
        <v>49</v>
      </c>
      <c r="BI142" s="273">
        <v>167</v>
      </c>
      <c r="BJ142" s="274">
        <v>167</v>
      </c>
      <c r="BK142" s="275">
        <v>334</v>
      </c>
      <c r="BL142" s="273">
        <v>64</v>
      </c>
      <c r="BM142" s="274">
        <v>41</v>
      </c>
      <c r="BN142" s="275">
        <v>52</v>
      </c>
      <c r="BO142" s="273">
        <v>167</v>
      </c>
      <c r="BP142" s="274">
        <v>167</v>
      </c>
      <c r="BQ142" s="275">
        <v>334</v>
      </c>
      <c r="BR142" s="273">
        <v>34.5</v>
      </c>
      <c r="BS142" s="274">
        <v>30.6</v>
      </c>
      <c r="BT142" s="275">
        <v>32.5</v>
      </c>
      <c r="BU142" s="273">
        <v>167</v>
      </c>
      <c r="BV142" s="274">
        <v>167</v>
      </c>
      <c r="BW142" s="275">
        <v>334</v>
      </c>
      <c r="BX142" s="273">
        <v>59</v>
      </c>
      <c r="BY142" s="274">
        <v>22</v>
      </c>
      <c r="BZ142" s="275">
        <v>43</v>
      </c>
      <c r="CA142" s="273">
        <v>22</v>
      </c>
      <c r="CB142" s="274">
        <v>18</v>
      </c>
      <c r="CC142" s="275">
        <v>40</v>
      </c>
      <c r="CD142" s="273">
        <v>64</v>
      </c>
      <c r="CE142" s="274">
        <v>33</v>
      </c>
      <c r="CF142" s="275">
        <v>50</v>
      </c>
      <c r="CG142" s="273">
        <v>22</v>
      </c>
      <c r="CH142" s="274">
        <v>18</v>
      </c>
      <c r="CI142" s="275">
        <v>40</v>
      </c>
      <c r="CJ142" s="273">
        <v>37.6</v>
      </c>
      <c r="CK142" s="274">
        <v>31.5</v>
      </c>
      <c r="CL142" s="275">
        <v>34.9</v>
      </c>
      <c r="CM142" s="273">
        <v>22</v>
      </c>
      <c r="CN142" s="274">
        <v>18</v>
      </c>
      <c r="CO142" s="275">
        <v>40</v>
      </c>
      <c r="CP142" s="273">
        <v>60</v>
      </c>
      <c r="CQ142" s="274">
        <v>41</v>
      </c>
      <c r="CR142" s="275">
        <v>50</v>
      </c>
      <c r="CS142" s="273">
        <v>8053</v>
      </c>
      <c r="CT142" s="274">
        <v>8417</v>
      </c>
      <c r="CU142" s="275">
        <v>16470</v>
      </c>
      <c r="CV142" s="273">
        <v>62</v>
      </c>
      <c r="CW142" s="274">
        <v>44</v>
      </c>
      <c r="CX142" s="275">
        <v>53</v>
      </c>
      <c r="CY142" s="273">
        <v>8053</v>
      </c>
      <c r="CZ142" s="274">
        <v>8417</v>
      </c>
      <c r="DA142" s="275">
        <v>16470</v>
      </c>
      <c r="DB142" s="273">
        <v>35</v>
      </c>
      <c r="DC142" s="274">
        <v>32.200000000000003</v>
      </c>
      <c r="DD142" s="275">
        <v>33.6</v>
      </c>
      <c r="DE142" s="273">
        <v>8053</v>
      </c>
      <c r="DF142" s="274">
        <v>8417</v>
      </c>
      <c r="DG142" s="275">
        <v>16470</v>
      </c>
    </row>
    <row r="143" spans="1:111" x14ac:dyDescent="0.35">
      <c r="A143" t="s">
        <v>154</v>
      </c>
      <c r="B143" t="s">
        <v>398</v>
      </c>
      <c r="C143" t="s">
        <v>392</v>
      </c>
      <c r="D143" s="273">
        <v>60</v>
      </c>
      <c r="E143" s="274">
        <v>43</v>
      </c>
      <c r="F143" s="275">
        <v>51</v>
      </c>
      <c r="G143" s="273">
        <v>2839</v>
      </c>
      <c r="H143" s="274">
        <v>2900</v>
      </c>
      <c r="I143" s="275">
        <v>5739</v>
      </c>
      <c r="J143" s="273">
        <v>61</v>
      </c>
      <c r="K143" s="274">
        <v>45</v>
      </c>
      <c r="L143" s="275">
        <v>53</v>
      </c>
      <c r="M143" s="273">
        <v>2839</v>
      </c>
      <c r="N143" s="274">
        <v>2900</v>
      </c>
      <c r="O143" s="275">
        <v>5739</v>
      </c>
      <c r="P143" s="273">
        <v>35.299999999999997</v>
      </c>
      <c r="Q143" s="274">
        <v>32.9</v>
      </c>
      <c r="R143" s="275">
        <v>34.1</v>
      </c>
      <c r="S143" s="273">
        <v>2839</v>
      </c>
      <c r="T143" s="274">
        <v>2900</v>
      </c>
      <c r="U143" s="275">
        <v>5739</v>
      </c>
      <c r="V143" s="273">
        <v>62</v>
      </c>
      <c r="W143" s="274">
        <v>37</v>
      </c>
      <c r="X143" s="275">
        <v>49</v>
      </c>
      <c r="Y143" s="273">
        <v>142</v>
      </c>
      <c r="Z143" s="274">
        <v>142</v>
      </c>
      <c r="AA143" s="275">
        <v>284</v>
      </c>
      <c r="AB143" s="273">
        <v>64</v>
      </c>
      <c r="AC143" s="274">
        <v>37</v>
      </c>
      <c r="AD143" s="275">
        <v>51</v>
      </c>
      <c r="AE143" s="273">
        <v>142</v>
      </c>
      <c r="AF143" s="274">
        <v>142</v>
      </c>
      <c r="AG143" s="275">
        <v>284</v>
      </c>
      <c r="AH143" s="273">
        <v>34.9</v>
      </c>
      <c r="AI143" s="274">
        <v>31.7</v>
      </c>
      <c r="AJ143" s="275">
        <v>33.299999999999997</v>
      </c>
      <c r="AK143" s="273">
        <v>142</v>
      </c>
      <c r="AL143" s="274">
        <v>142</v>
      </c>
      <c r="AM143" s="275">
        <v>284</v>
      </c>
      <c r="AN143" s="273">
        <v>55</v>
      </c>
      <c r="AO143" s="274">
        <v>30</v>
      </c>
      <c r="AP143" s="275">
        <v>42</v>
      </c>
      <c r="AQ143" s="273">
        <v>75</v>
      </c>
      <c r="AR143" s="274">
        <v>82</v>
      </c>
      <c r="AS143" s="275">
        <v>157</v>
      </c>
      <c r="AT143" s="273">
        <v>57</v>
      </c>
      <c r="AU143" s="274">
        <v>34</v>
      </c>
      <c r="AV143" s="275">
        <v>45</v>
      </c>
      <c r="AW143" s="273">
        <v>75</v>
      </c>
      <c r="AX143" s="274">
        <v>82</v>
      </c>
      <c r="AY143" s="275">
        <v>157</v>
      </c>
      <c r="AZ143" s="273">
        <v>33.799999999999997</v>
      </c>
      <c r="BA143" s="274">
        <v>29.7</v>
      </c>
      <c r="BB143" s="275">
        <v>31.6</v>
      </c>
      <c r="BC143" s="273">
        <v>75</v>
      </c>
      <c r="BD143" s="274">
        <v>82</v>
      </c>
      <c r="BE143" s="275">
        <v>157</v>
      </c>
      <c r="BF143" s="273">
        <v>57</v>
      </c>
      <c r="BG143" s="274">
        <v>30</v>
      </c>
      <c r="BH143" s="275">
        <v>46</v>
      </c>
      <c r="BI143" s="273">
        <v>46</v>
      </c>
      <c r="BJ143" s="274">
        <v>33</v>
      </c>
      <c r="BK143" s="275">
        <v>79</v>
      </c>
      <c r="BL143" s="273">
        <v>61</v>
      </c>
      <c r="BM143" s="274">
        <v>30</v>
      </c>
      <c r="BN143" s="275">
        <v>48</v>
      </c>
      <c r="BO143" s="273">
        <v>46</v>
      </c>
      <c r="BP143" s="274">
        <v>33</v>
      </c>
      <c r="BQ143" s="275">
        <v>79</v>
      </c>
      <c r="BR143" s="273">
        <v>35.1</v>
      </c>
      <c r="BS143" s="274">
        <v>30.9</v>
      </c>
      <c r="BT143" s="275">
        <v>33.299999999999997</v>
      </c>
      <c r="BU143" s="273">
        <v>46</v>
      </c>
      <c r="BV143" s="274">
        <v>33</v>
      </c>
      <c r="BW143" s="275">
        <v>79</v>
      </c>
      <c r="BX143" s="273" t="s">
        <v>197</v>
      </c>
      <c r="BY143" s="274" t="s">
        <v>197</v>
      </c>
      <c r="BZ143" s="275" t="s">
        <v>197</v>
      </c>
      <c r="CA143" s="273">
        <v>6</v>
      </c>
      <c r="CB143" s="274">
        <v>10</v>
      </c>
      <c r="CC143" s="275">
        <v>16</v>
      </c>
      <c r="CD143" s="273" t="s">
        <v>197</v>
      </c>
      <c r="CE143" s="274" t="s">
        <v>197</v>
      </c>
      <c r="CF143" s="275" t="s">
        <v>197</v>
      </c>
      <c r="CG143" s="273">
        <v>6</v>
      </c>
      <c r="CH143" s="274">
        <v>10</v>
      </c>
      <c r="CI143" s="275">
        <v>16</v>
      </c>
      <c r="CJ143" s="273">
        <v>30.2</v>
      </c>
      <c r="CK143" s="274">
        <v>26.6</v>
      </c>
      <c r="CL143" s="275">
        <v>27.9</v>
      </c>
      <c r="CM143" s="273">
        <v>6</v>
      </c>
      <c r="CN143" s="274">
        <v>10</v>
      </c>
      <c r="CO143" s="275">
        <v>16</v>
      </c>
      <c r="CP143" s="273">
        <v>58</v>
      </c>
      <c r="CQ143" s="274">
        <v>41</v>
      </c>
      <c r="CR143" s="275">
        <v>50</v>
      </c>
      <c r="CS143" s="273">
        <v>3386</v>
      </c>
      <c r="CT143" s="274">
        <v>3404</v>
      </c>
      <c r="CU143" s="275">
        <v>6790</v>
      </c>
      <c r="CV143" s="273">
        <v>60</v>
      </c>
      <c r="CW143" s="274">
        <v>44</v>
      </c>
      <c r="CX143" s="275">
        <v>52</v>
      </c>
      <c r="CY143" s="273">
        <v>3386</v>
      </c>
      <c r="CZ143" s="274">
        <v>3404</v>
      </c>
      <c r="DA143" s="275">
        <v>6790</v>
      </c>
      <c r="DB143" s="273">
        <v>35.200000000000003</v>
      </c>
      <c r="DC143" s="274">
        <v>32.6</v>
      </c>
      <c r="DD143" s="275">
        <v>33.9</v>
      </c>
      <c r="DE143" s="273">
        <v>3386</v>
      </c>
      <c r="DF143" s="274">
        <v>3404</v>
      </c>
      <c r="DG143" s="275">
        <v>6790</v>
      </c>
    </row>
    <row r="144" spans="1:111" x14ac:dyDescent="0.35">
      <c r="A144" t="s">
        <v>132</v>
      </c>
      <c r="B144" t="s">
        <v>377</v>
      </c>
      <c r="C144" t="s">
        <v>372</v>
      </c>
      <c r="D144" s="273">
        <v>66</v>
      </c>
      <c r="E144" s="274">
        <v>48</v>
      </c>
      <c r="F144" s="275">
        <v>57</v>
      </c>
      <c r="G144" s="273">
        <v>6473</v>
      </c>
      <c r="H144" s="274">
        <v>6737</v>
      </c>
      <c r="I144" s="275">
        <v>13210</v>
      </c>
      <c r="J144" s="273">
        <v>68</v>
      </c>
      <c r="K144" s="274">
        <v>51</v>
      </c>
      <c r="L144" s="275">
        <v>59</v>
      </c>
      <c r="M144" s="273">
        <v>6473</v>
      </c>
      <c r="N144" s="274">
        <v>6737</v>
      </c>
      <c r="O144" s="275">
        <v>13210</v>
      </c>
      <c r="P144" s="273">
        <v>35.700000000000003</v>
      </c>
      <c r="Q144" s="274">
        <v>33.200000000000003</v>
      </c>
      <c r="R144" s="275">
        <v>34.4</v>
      </c>
      <c r="S144" s="273">
        <v>6473</v>
      </c>
      <c r="T144" s="274">
        <v>6737</v>
      </c>
      <c r="U144" s="275">
        <v>13210</v>
      </c>
      <c r="V144" s="273">
        <v>72</v>
      </c>
      <c r="W144" s="274">
        <v>51</v>
      </c>
      <c r="X144" s="275">
        <v>62</v>
      </c>
      <c r="Y144" s="273">
        <v>239</v>
      </c>
      <c r="Z144" s="274">
        <v>237</v>
      </c>
      <c r="AA144" s="275">
        <v>476</v>
      </c>
      <c r="AB144" s="273">
        <v>73</v>
      </c>
      <c r="AC144" s="274">
        <v>54</v>
      </c>
      <c r="AD144" s="275">
        <v>63</v>
      </c>
      <c r="AE144" s="273">
        <v>239</v>
      </c>
      <c r="AF144" s="274">
        <v>237</v>
      </c>
      <c r="AG144" s="275">
        <v>476</v>
      </c>
      <c r="AH144" s="273">
        <v>36.1</v>
      </c>
      <c r="AI144" s="274">
        <v>33.4</v>
      </c>
      <c r="AJ144" s="275">
        <v>34.799999999999997</v>
      </c>
      <c r="AK144" s="273">
        <v>239</v>
      </c>
      <c r="AL144" s="274">
        <v>237</v>
      </c>
      <c r="AM144" s="275">
        <v>476</v>
      </c>
      <c r="AN144" s="273">
        <v>58</v>
      </c>
      <c r="AO144" s="274">
        <v>51</v>
      </c>
      <c r="AP144" s="275">
        <v>54</v>
      </c>
      <c r="AQ144" s="273">
        <v>217</v>
      </c>
      <c r="AR144" s="274">
        <v>238</v>
      </c>
      <c r="AS144" s="275">
        <v>455</v>
      </c>
      <c r="AT144" s="273">
        <v>60</v>
      </c>
      <c r="AU144" s="274">
        <v>53</v>
      </c>
      <c r="AV144" s="275">
        <v>56</v>
      </c>
      <c r="AW144" s="273">
        <v>217</v>
      </c>
      <c r="AX144" s="274">
        <v>238</v>
      </c>
      <c r="AY144" s="275">
        <v>455</v>
      </c>
      <c r="AZ144" s="273">
        <v>34</v>
      </c>
      <c r="BA144" s="274">
        <v>32.299999999999997</v>
      </c>
      <c r="BB144" s="275">
        <v>33.1</v>
      </c>
      <c r="BC144" s="273">
        <v>217</v>
      </c>
      <c r="BD144" s="274">
        <v>238</v>
      </c>
      <c r="BE144" s="275">
        <v>455</v>
      </c>
      <c r="BF144" s="273">
        <v>66</v>
      </c>
      <c r="BG144" s="274">
        <v>45</v>
      </c>
      <c r="BH144" s="275">
        <v>55</v>
      </c>
      <c r="BI144" s="273">
        <v>76</v>
      </c>
      <c r="BJ144" s="274">
        <v>80</v>
      </c>
      <c r="BK144" s="275">
        <v>156</v>
      </c>
      <c r="BL144" s="273">
        <v>67</v>
      </c>
      <c r="BM144" s="274">
        <v>49</v>
      </c>
      <c r="BN144" s="275">
        <v>58</v>
      </c>
      <c r="BO144" s="273">
        <v>76</v>
      </c>
      <c r="BP144" s="274">
        <v>80</v>
      </c>
      <c r="BQ144" s="275">
        <v>156</v>
      </c>
      <c r="BR144" s="273">
        <v>35</v>
      </c>
      <c r="BS144" s="274">
        <v>31.7</v>
      </c>
      <c r="BT144" s="275">
        <v>33.299999999999997</v>
      </c>
      <c r="BU144" s="273">
        <v>76</v>
      </c>
      <c r="BV144" s="274">
        <v>80</v>
      </c>
      <c r="BW144" s="275">
        <v>156</v>
      </c>
      <c r="BX144" s="273">
        <v>50</v>
      </c>
      <c r="BY144" s="274">
        <v>58</v>
      </c>
      <c r="BZ144" s="275">
        <v>54</v>
      </c>
      <c r="CA144" s="273">
        <v>26</v>
      </c>
      <c r="CB144" s="274">
        <v>26</v>
      </c>
      <c r="CC144" s="275">
        <v>52</v>
      </c>
      <c r="CD144" s="273">
        <v>50</v>
      </c>
      <c r="CE144" s="274">
        <v>58</v>
      </c>
      <c r="CF144" s="275">
        <v>54</v>
      </c>
      <c r="CG144" s="273">
        <v>26</v>
      </c>
      <c r="CH144" s="274">
        <v>26</v>
      </c>
      <c r="CI144" s="275">
        <v>52</v>
      </c>
      <c r="CJ144" s="273">
        <v>34</v>
      </c>
      <c r="CK144" s="274">
        <v>33.799999999999997</v>
      </c>
      <c r="CL144" s="275">
        <v>33.9</v>
      </c>
      <c r="CM144" s="273">
        <v>26</v>
      </c>
      <c r="CN144" s="274">
        <v>26</v>
      </c>
      <c r="CO144" s="275">
        <v>52</v>
      </c>
      <c r="CP144" s="273">
        <v>66</v>
      </c>
      <c r="CQ144" s="274">
        <v>48</v>
      </c>
      <c r="CR144" s="275">
        <v>57</v>
      </c>
      <c r="CS144" s="273">
        <v>7358</v>
      </c>
      <c r="CT144" s="274">
        <v>7710</v>
      </c>
      <c r="CU144" s="275">
        <v>15068</v>
      </c>
      <c r="CV144" s="273">
        <v>67</v>
      </c>
      <c r="CW144" s="274">
        <v>51</v>
      </c>
      <c r="CX144" s="275">
        <v>59</v>
      </c>
      <c r="CY144" s="273">
        <v>7358</v>
      </c>
      <c r="CZ144" s="274">
        <v>7710</v>
      </c>
      <c r="DA144" s="275">
        <v>15068</v>
      </c>
      <c r="DB144" s="273">
        <v>35.6</v>
      </c>
      <c r="DC144" s="274">
        <v>33.1</v>
      </c>
      <c r="DD144" s="275">
        <v>34.299999999999997</v>
      </c>
      <c r="DE144" s="273">
        <v>7358</v>
      </c>
      <c r="DF144" s="274">
        <v>7710</v>
      </c>
      <c r="DG144" s="275">
        <v>15068</v>
      </c>
    </row>
    <row r="145" spans="1:111" x14ac:dyDescent="0.35">
      <c r="A145" t="s">
        <v>84</v>
      </c>
      <c r="B145" t="s">
        <v>329</v>
      </c>
      <c r="C145" t="s">
        <v>324</v>
      </c>
      <c r="D145" s="273">
        <v>70</v>
      </c>
      <c r="E145" s="274">
        <v>52</v>
      </c>
      <c r="F145" s="275">
        <v>61</v>
      </c>
      <c r="G145" s="273">
        <v>5501</v>
      </c>
      <c r="H145" s="274">
        <v>5790</v>
      </c>
      <c r="I145" s="275">
        <v>11291</v>
      </c>
      <c r="J145" s="273">
        <v>71</v>
      </c>
      <c r="K145" s="274">
        <v>54</v>
      </c>
      <c r="L145" s="275">
        <v>63</v>
      </c>
      <c r="M145" s="273">
        <v>5501</v>
      </c>
      <c r="N145" s="274">
        <v>5790</v>
      </c>
      <c r="O145" s="275">
        <v>11291</v>
      </c>
      <c r="P145" s="273">
        <v>35.9</v>
      </c>
      <c r="Q145" s="274">
        <v>33.4</v>
      </c>
      <c r="R145" s="275">
        <v>34.6</v>
      </c>
      <c r="S145" s="273">
        <v>5501</v>
      </c>
      <c r="T145" s="274">
        <v>5790</v>
      </c>
      <c r="U145" s="275">
        <v>11291</v>
      </c>
      <c r="V145" s="273">
        <v>64</v>
      </c>
      <c r="W145" s="274">
        <v>52</v>
      </c>
      <c r="X145" s="275">
        <v>58</v>
      </c>
      <c r="Y145" s="273">
        <v>480</v>
      </c>
      <c r="Z145" s="274">
        <v>462</v>
      </c>
      <c r="AA145" s="275">
        <v>942</v>
      </c>
      <c r="AB145" s="273">
        <v>66</v>
      </c>
      <c r="AC145" s="274">
        <v>55</v>
      </c>
      <c r="AD145" s="275">
        <v>60</v>
      </c>
      <c r="AE145" s="273">
        <v>480</v>
      </c>
      <c r="AF145" s="274">
        <v>462</v>
      </c>
      <c r="AG145" s="275">
        <v>942</v>
      </c>
      <c r="AH145" s="273">
        <v>35.4</v>
      </c>
      <c r="AI145" s="274">
        <v>33.4</v>
      </c>
      <c r="AJ145" s="275">
        <v>34.4</v>
      </c>
      <c r="AK145" s="273">
        <v>480</v>
      </c>
      <c r="AL145" s="274">
        <v>462</v>
      </c>
      <c r="AM145" s="275">
        <v>942</v>
      </c>
      <c r="AN145" s="273">
        <v>59</v>
      </c>
      <c r="AO145" s="274">
        <v>43</v>
      </c>
      <c r="AP145" s="275">
        <v>50</v>
      </c>
      <c r="AQ145" s="273">
        <v>539</v>
      </c>
      <c r="AR145" s="274">
        <v>628</v>
      </c>
      <c r="AS145" s="275">
        <v>1167</v>
      </c>
      <c r="AT145" s="273">
        <v>62</v>
      </c>
      <c r="AU145" s="274">
        <v>48</v>
      </c>
      <c r="AV145" s="275">
        <v>54</v>
      </c>
      <c r="AW145" s="273">
        <v>539</v>
      </c>
      <c r="AX145" s="274">
        <v>628</v>
      </c>
      <c r="AY145" s="275">
        <v>1167</v>
      </c>
      <c r="AZ145" s="273">
        <v>34.299999999999997</v>
      </c>
      <c r="BA145" s="274">
        <v>32.200000000000003</v>
      </c>
      <c r="BB145" s="275">
        <v>33.200000000000003</v>
      </c>
      <c r="BC145" s="273">
        <v>539</v>
      </c>
      <c r="BD145" s="274">
        <v>628</v>
      </c>
      <c r="BE145" s="275">
        <v>1167</v>
      </c>
      <c r="BF145" s="273">
        <v>60</v>
      </c>
      <c r="BG145" s="274">
        <v>44</v>
      </c>
      <c r="BH145" s="275">
        <v>53</v>
      </c>
      <c r="BI145" s="273">
        <v>273</v>
      </c>
      <c r="BJ145" s="274">
        <v>263</v>
      </c>
      <c r="BK145" s="275">
        <v>536</v>
      </c>
      <c r="BL145" s="273">
        <v>62</v>
      </c>
      <c r="BM145" s="274">
        <v>47</v>
      </c>
      <c r="BN145" s="275">
        <v>55</v>
      </c>
      <c r="BO145" s="273">
        <v>273</v>
      </c>
      <c r="BP145" s="274">
        <v>263</v>
      </c>
      <c r="BQ145" s="275">
        <v>536</v>
      </c>
      <c r="BR145" s="273">
        <v>34.1</v>
      </c>
      <c r="BS145" s="274">
        <v>32.1</v>
      </c>
      <c r="BT145" s="275">
        <v>33.1</v>
      </c>
      <c r="BU145" s="273">
        <v>273</v>
      </c>
      <c r="BV145" s="274">
        <v>263</v>
      </c>
      <c r="BW145" s="275">
        <v>536</v>
      </c>
      <c r="BX145" s="273">
        <v>75</v>
      </c>
      <c r="BY145" s="274">
        <v>48</v>
      </c>
      <c r="BZ145" s="275">
        <v>61</v>
      </c>
      <c r="CA145" s="273">
        <v>28</v>
      </c>
      <c r="CB145" s="274">
        <v>29</v>
      </c>
      <c r="CC145" s="275">
        <v>57</v>
      </c>
      <c r="CD145" s="273">
        <v>75</v>
      </c>
      <c r="CE145" s="274">
        <v>52</v>
      </c>
      <c r="CF145" s="275">
        <v>63</v>
      </c>
      <c r="CG145" s="273">
        <v>28</v>
      </c>
      <c r="CH145" s="274">
        <v>29</v>
      </c>
      <c r="CI145" s="275">
        <v>57</v>
      </c>
      <c r="CJ145" s="273">
        <v>37.700000000000003</v>
      </c>
      <c r="CK145" s="274">
        <v>32.1</v>
      </c>
      <c r="CL145" s="275">
        <v>34.799999999999997</v>
      </c>
      <c r="CM145" s="273">
        <v>28</v>
      </c>
      <c r="CN145" s="274">
        <v>29</v>
      </c>
      <c r="CO145" s="275">
        <v>57</v>
      </c>
      <c r="CP145" s="273">
        <v>68</v>
      </c>
      <c r="CQ145" s="274">
        <v>51</v>
      </c>
      <c r="CR145" s="275">
        <v>59</v>
      </c>
      <c r="CS145" s="273">
        <v>7004</v>
      </c>
      <c r="CT145" s="274">
        <v>7363</v>
      </c>
      <c r="CU145" s="275">
        <v>14367</v>
      </c>
      <c r="CV145" s="273">
        <v>70</v>
      </c>
      <c r="CW145" s="274">
        <v>53</v>
      </c>
      <c r="CX145" s="275">
        <v>61</v>
      </c>
      <c r="CY145" s="273">
        <v>7004</v>
      </c>
      <c r="CZ145" s="274">
        <v>7363</v>
      </c>
      <c r="DA145" s="275">
        <v>14367</v>
      </c>
      <c r="DB145" s="273">
        <v>35.6</v>
      </c>
      <c r="DC145" s="274">
        <v>33.200000000000003</v>
      </c>
      <c r="DD145" s="275">
        <v>34.4</v>
      </c>
      <c r="DE145" s="273">
        <v>7004</v>
      </c>
      <c r="DF145" s="274">
        <v>7363</v>
      </c>
      <c r="DG145" s="275">
        <v>14367</v>
      </c>
    </row>
    <row r="146" spans="1:111" x14ac:dyDescent="0.35">
      <c r="A146" t="s">
        <v>134</v>
      </c>
      <c r="B146" t="s">
        <v>379</v>
      </c>
      <c r="C146" t="s">
        <v>372</v>
      </c>
      <c r="D146" s="273">
        <v>71</v>
      </c>
      <c r="E146" s="274">
        <v>54</v>
      </c>
      <c r="F146" s="275">
        <v>63</v>
      </c>
      <c r="G146" s="273">
        <v>7318</v>
      </c>
      <c r="H146" s="274">
        <v>7568</v>
      </c>
      <c r="I146" s="275">
        <v>14886</v>
      </c>
      <c r="J146" s="273">
        <v>72</v>
      </c>
      <c r="K146" s="274">
        <v>56</v>
      </c>
      <c r="L146" s="275">
        <v>64</v>
      </c>
      <c r="M146" s="273">
        <v>7318</v>
      </c>
      <c r="N146" s="274">
        <v>7568</v>
      </c>
      <c r="O146" s="275">
        <v>14886</v>
      </c>
      <c r="P146" s="273">
        <v>36.700000000000003</v>
      </c>
      <c r="Q146" s="274">
        <v>34.299999999999997</v>
      </c>
      <c r="R146" s="275">
        <v>35.5</v>
      </c>
      <c r="S146" s="273">
        <v>7318</v>
      </c>
      <c r="T146" s="274">
        <v>7568</v>
      </c>
      <c r="U146" s="275">
        <v>14886</v>
      </c>
      <c r="V146" s="273">
        <v>76</v>
      </c>
      <c r="W146" s="274">
        <v>53</v>
      </c>
      <c r="X146" s="275">
        <v>64</v>
      </c>
      <c r="Y146" s="273">
        <v>384</v>
      </c>
      <c r="Z146" s="274">
        <v>382</v>
      </c>
      <c r="AA146" s="275">
        <v>766</v>
      </c>
      <c r="AB146" s="273">
        <v>78</v>
      </c>
      <c r="AC146" s="274">
        <v>54</v>
      </c>
      <c r="AD146" s="275">
        <v>66</v>
      </c>
      <c r="AE146" s="273">
        <v>384</v>
      </c>
      <c r="AF146" s="274">
        <v>382</v>
      </c>
      <c r="AG146" s="275">
        <v>766</v>
      </c>
      <c r="AH146" s="273">
        <v>37.299999999999997</v>
      </c>
      <c r="AI146" s="274">
        <v>33.799999999999997</v>
      </c>
      <c r="AJ146" s="275">
        <v>35.6</v>
      </c>
      <c r="AK146" s="273">
        <v>384</v>
      </c>
      <c r="AL146" s="274">
        <v>382</v>
      </c>
      <c r="AM146" s="275">
        <v>766</v>
      </c>
      <c r="AN146" s="273">
        <v>61</v>
      </c>
      <c r="AO146" s="274">
        <v>52</v>
      </c>
      <c r="AP146" s="275">
        <v>57</v>
      </c>
      <c r="AQ146" s="273">
        <v>288</v>
      </c>
      <c r="AR146" s="274">
        <v>268</v>
      </c>
      <c r="AS146" s="275">
        <v>556</v>
      </c>
      <c r="AT146" s="273">
        <v>65</v>
      </c>
      <c r="AU146" s="274">
        <v>54</v>
      </c>
      <c r="AV146" s="275">
        <v>60</v>
      </c>
      <c r="AW146" s="273">
        <v>288</v>
      </c>
      <c r="AX146" s="274">
        <v>268</v>
      </c>
      <c r="AY146" s="275">
        <v>556</v>
      </c>
      <c r="AZ146" s="273">
        <v>35.799999999999997</v>
      </c>
      <c r="BA146" s="274">
        <v>33.9</v>
      </c>
      <c r="BB146" s="275">
        <v>34.9</v>
      </c>
      <c r="BC146" s="273">
        <v>288</v>
      </c>
      <c r="BD146" s="274">
        <v>268</v>
      </c>
      <c r="BE146" s="275">
        <v>556</v>
      </c>
      <c r="BF146" s="273">
        <v>71</v>
      </c>
      <c r="BG146" s="274">
        <v>46</v>
      </c>
      <c r="BH146" s="275">
        <v>60</v>
      </c>
      <c r="BI146" s="273">
        <v>168</v>
      </c>
      <c r="BJ146" s="274">
        <v>142</v>
      </c>
      <c r="BK146" s="275">
        <v>310</v>
      </c>
      <c r="BL146" s="273">
        <v>74</v>
      </c>
      <c r="BM146" s="274">
        <v>48</v>
      </c>
      <c r="BN146" s="275">
        <v>62</v>
      </c>
      <c r="BO146" s="273">
        <v>168</v>
      </c>
      <c r="BP146" s="274">
        <v>142</v>
      </c>
      <c r="BQ146" s="275">
        <v>310</v>
      </c>
      <c r="BR146" s="273">
        <v>35.9</v>
      </c>
      <c r="BS146" s="274">
        <v>32.700000000000003</v>
      </c>
      <c r="BT146" s="275">
        <v>34.5</v>
      </c>
      <c r="BU146" s="273">
        <v>168</v>
      </c>
      <c r="BV146" s="274">
        <v>142</v>
      </c>
      <c r="BW146" s="275">
        <v>310</v>
      </c>
      <c r="BX146" s="273">
        <v>62</v>
      </c>
      <c r="BY146" s="274">
        <v>54</v>
      </c>
      <c r="BZ146" s="275">
        <v>58</v>
      </c>
      <c r="CA146" s="273">
        <v>21</v>
      </c>
      <c r="CB146" s="274">
        <v>24</v>
      </c>
      <c r="CC146" s="275">
        <v>45</v>
      </c>
      <c r="CD146" s="273">
        <v>67</v>
      </c>
      <c r="CE146" s="274">
        <v>58</v>
      </c>
      <c r="CF146" s="275">
        <v>62</v>
      </c>
      <c r="CG146" s="273">
        <v>21</v>
      </c>
      <c r="CH146" s="274">
        <v>24</v>
      </c>
      <c r="CI146" s="275">
        <v>45</v>
      </c>
      <c r="CJ146" s="273">
        <v>37.6</v>
      </c>
      <c r="CK146" s="274">
        <v>33.799999999999997</v>
      </c>
      <c r="CL146" s="275">
        <v>35.6</v>
      </c>
      <c r="CM146" s="273">
        <v>21</v>
      </c>
      <c r="CN146" s="274">
        <v>24</v>
      </c>
      <c r="CO146" s="275">
        <v>45</v>
      </c>
      <c r="CP146" s="273">
        <v>71</v>
      </c>
      <c r="CQ146" s="274">
        <v>53</v>
      </c>
      <c r="CR146" s="275">
        <v>62</v>
      </c>
      <c r="CS146" s="273">
        <v>8540</v>
      </c>
      <c r="CT146" s="274">
        <v>8778</v>
      </c>
      <c r="CU146" s="275">
        <v>17318</v>
      </c>
      <c r="CV146" s="273">
        <v>72</v>
      </c>
      <c r="CW146" s="274">
        <v>55</v>
      </c>
      <c r="CX146" s="275">
        <v>63</v>
      </c>
      <c r="CY146" s="273">
        <v>8540</v>
      </c>
      <c r="CZ146" s="274">
        <v>8778</v>
      </c>
      <c r="DA146" s="275">
        <v>17318</v>
      </c>
      <c r="DB146" s="273">
        <v>36.6</v>
      </c>
      <c r="DC146" s="274">
        <v>34.200000000000003</v>
      </c>
      <c r="DD146" s="275">
        <v>35.4</v>
      </c>
      <c r="DE146" s="273">
        <v>8540</v>
      </c>
      <c r="DF146" s="274">
        <v>8778</v>
      </c>
      <c r="DG146" s="275">
        <v>17318</v>
      </c>
    </row>
    <row r="147" spans="1:111" x14ac:dyDescent="0.35">
      <c r="A147" t="s">
        <v>24</v>
      </c>
      <c r="B147" t="s">
        <v>270</v>
      </c>
      <c r="C147" t="s">
        <v>260</v>
      </c>
      <c r="D147" s="273">
        <v>68</v>
      </c>
      <c r="E147" s="274">
        <v>50</v>
      </c>
      <c r="F147" s="275">
        <v>59</v>
      </c>
      <c r="G147" s="273">
        <v>5562</v>
      </c>
      <c r="H147" s="274">
        <v>5988</v>
      </c>
      <c r="I147" s="275">
        <v>11550</v>
      </c>
      <c r="J147" s="273">
        <v>70</v>
      </c>
      <c r="K147" s="274">
        <v>53</v>
      </c>
      <c r="L147" s="275">
        <v>61</v>
      </c>
      <c r="M147" s="273">
        <v>5562</v>
      </c>
      <c r="N147" s="274">
        <v>5988</v>
      </c>
      <c r="O147" s="275">
        <v>11550</v>
      </c>
      <c r="P147" s="273">
        <v>35.799999999999997</v>
      </c>
      <c r="Q147" s="274">
        <v>33.200000000000003</v>
      </c>
      <c r="R147" s="275">
        <v>34.5</v>
      </c>
      <c r="S147" s="273">
        <v>5562</v>
      </c>
      <c r="T147" s="274">
        <v>5988</v>
      </c>
      <c r="U147" s="275">
        <v>11550</v>
      </c>
      <c r="V147" s="273">
        <v>68</v>
      </c>
      <c r="W147" s="274">
        <v>51</v>
      </c>
      <c r="X147" s="275">
        <v>59</v>
      </c>
      <c r="Y147" s="273">
        <v>212</v>
      </c>
      <c r="Z147" s="274">
        <v>228</v>
      </c>
      <c r="AA147" s="275">
        <v>440</v>
      </c>
      <c r="AB147" s="273">
        <v>71</v>
      </c>
      <c r="AC147" s="274">
        <v>54</v>
      </c>
      <c r="AD147" s="275">
        <v>62</v>
      </c>
      <c r="AE147" s="273">
        <v>212</v>
      </c>
      <c r="AF147" s="274">
        <v>228</v>
      </c>
      <c r="AG147" s="275">
        <v>440</v>
      </c>
      <c r="AH147" s="273">
        <v>36.299999999999997</v>
      </c>
      <c r="AI147" s="274">
        <v>33.299999999999997</v>
      </c>
      <c r="AJ147" s="275">
        <v>34.799999999999997</v>
      </c>
      <c r="AK147" s="273">
        <v>212</v>
      </c>
      <c r="AL147" s="274">
        <v>228</v>
      </c>
      <c r="AM147" s="275">
        <v>440</v>
      </c>
      <c r="AN147" s="273">
        <v>45</v>
      </c>
      <c r="AO147" s="274">
        <v>33</v>
      </c>
      <c r="AP147" s="275">
        <v>39</v>
      </c>
      <c r="AQ147" s="273">
        <v>752</v>
      </c>
      <c r="AR147" s="274">
        <v>777</v>
      </c>
      <c r="AS147" s="275">
        <v>1529</v>
      </c>
      <c r="AT147" s="273">
        <v>49</v>
      </c>
      <c r="AU147" s="274">
        <v>38</v>
      </c>
      <c r="AV147" s="275">
        <v>44</v>
      </c>
      <c r="AW147" s="273">
        <v>752</v>
      </c>
      <c r="AX147" s="274">
        <v>777</v>
      </c>
      <c r="AY147" s="275">
        <v>1529</v>
      </c>
      <c r="AZ147" s="273">
        <v>31.2</v>
      </c>
      <c r="BA147" s="274">
        <v>29.7</v>
      </c>
      <c r="BB147" s="275">
        <v>30.4</v>
      </c>
      <c r="BC147" s="273">
        <v>752</v>
      </c>
      <c r="BD147" s="274">
        <v>777</v>
      </c>
      <c r="BE147" s="275">
        <v>1529</v>
      </c>
      <c r="BF147" s="273" t="s">
        <v>197</v>
      </c>
      <c r="BG147" s="274" t="s">
        <v>197</v>
      </c>
      <c r="BH147" s="275">
        <v>56</v>
      </c>
      <c r="BI147" s="273">
        <v>17</v>
      </c>
      <c r="BJ147" s="274">
        <v>26</v>
      </c>
      <c r="BK147" s="275">
        <v>43</v>
      </c>
      <c r="BL147" s="273" t="s">
        <v>197</v>
      </c>
      <c r="BM147" s="274" t="s">
        <v>197</v>
      </c>
      <c r="BN147" s="275">
        <v>58</v>
      </c>
      <c r="BO147" s="273">
        <v>17</v>
      </c>
      <c r="BP147" s="274">
        <v>26</v>
      </c>
      <c r="BQ147" s="275">
        <v>43</v>
      </c>
      <c r="BR147" s="273">
        <v>35.9</v>
      </c>
      <c r="BS147" s="274">
        <v>31.7</v>
      </c>
      <c r="BT147" s="275">
        <v>33.4</v>
      </c>
      <c r="BU147" s="273">
        <v>17</v>
      </c>
      <c r="BV147" s="274">
        <v>26</v>
      </c>
      <c r="BW147" s="275">
        <v>43</v>
      </c>
      <c r="BX147" s="273">
        <v>38</v>
      </c>
      <c r="BY147" s="274">
        <v>42</v>
      </c>
      <c r="BZ147" s="275">
        <v>39</v>
      </c>
      <c r="CA147" s="273">
        <v>21</v>
      </c>
      <c r="CB147" s="274">
        <v>12</v>
      </c>
      <c r="CC147" s="275">
        <v>33</v>
      </c>
      <c r="CD147" s="273">
        <v>38</v>
      </c>
      <c r="CE147" s="274">
        <v>42</v>
      </c>
      <c r="CF147" s="275">
        <v>39</v>
      </c>
      <c r="CG147" s="273">
        <v>21</v>
      </c>
      <c r="CH147" s="274">
        <v>12</v>
      </c>
      <c r="CI147" s="275">
        <v>33</v>
      </c>
      <c r="CJ147" s="273">
        <v>31.9</v>
      </c>
      <c r="CK147" s="274">
        <v>31.5</v>
      </c>
      <c r="CL147" s="275">
        <v>31.7</v>
      </c>
      <c r="CM147" s="273">
        <v>21</v>
      </c>
      <c r="CN147" s="274">
        <v>12</v>
      </c>
      <c r="CO147" s="275">
        <v>33</v>
      </c>
      <c r="CP147" s="273">
        <v>65</v>
      </c>
      <c r="CQ147" s="274">
        <v>48</v>
      </c>
      <c r="CR147" s="275">
        <v>56</v>
      </c>
      <c r="CS147" s="273">
        <v>6711</v>
      </c>
      <c r="CT147" s="274">
        <v>7193</v>
      </c>
      <c r="CU147" s="275">
        <v>13904</v>
      </c>
      <c r="CV147" s="273">
        <v>67</v>
      </c>
      <c r="CW147" s="274">
        <v>51</v>
      </c>
      <c r="CX147" s="275">
        <v>59</v>
      </c>
      <c r="CY147" s="273">
        <v>6711</v>
      </c>
      <c r="CZ147" s="274">
        <v>7193</v>
      </c>
      <c r="DA147" s="275">
        <v>13904</v>
      </c>
      <c r="DB147" s="273">
        <v>35.200000000000003</v>
      </c>
      <c r="DC147" s="274">
        <v>32.9</v>
      </c>
      <c r="DD147" s="275">
        <v>34</v>
      </c>
      <c r="DE147" s="273">
        <v>6711</v>
      </c>
      <c r="DF147" s="274">
        <v>7193</v>
      </c>
      <c r="DG147" s="275">
        <v>13904</v>
      </c>
    </row>
    <row r="148" spans="1:111" x14ac:dyDescent="0.35">
      <c r="A148" t="s">
        <v>58</v>
      </c>
      <c r="B148" t="s">
        <v>303</v>
      </c>
      <c r="C148" t="s">
        <v>299</v>
      </c>
      <c r="D148" s="273">
        <v>52</v>
      </c>
      <c r="E148" s="274">
        <v>36</v>
      </c>
      <c r="F148" s="275">
        <v>44</v>
      </c>
      <c r="G148" s="273">
        <v>2999</v>
      </c>
      <c r="H148" s="274">
        <v>3235</v>
      </c>
      <c r="I148" s="275">
        <v>6234</v>
      </c>
      <c r="J148" s="273">
        <v>54</v>
      </c>
      <c r="K148" s="274">
        <v>39</v>
      </c>
      <c r="L148" s="275">
        <v>46</v>
      </c>
      <c r="M148" s="273">
        <v>2999</v>
      </c>
      <c r="N148" s="274">
        <v>3235</v>
      </c>
      <c r="O148" s="275">
        <v>6234</v>
      </c>
      <c r="P148" s="273">
        <v>33.5</v>
      </c>
      <c r="Q148" s="274">
        <v>31.4</v>
      </c>
      <c r="R148" s="275">
        <v>32.4</v>
      </c>
      <c r="S148" s="273">
        <v>2999</v>
      </c>
      <c r="T148" s="274">
        <v>3235</v>
      </c>
      <c r="U148" s="275">
        <v>6234</v>
      </c>
      <c r="V148" s="273">
        <v>54</v>
      </c>
      <c r="W148" s="274">
        <v>40</v>
      </c>
      <c r="X148" s="275">
        <v>47</v>
      </c>
      <c r="Y148" s="273">
        <v>155</v>
      </c>
      <c r="Z148" s="274">
        <v>173</v>
      </c>
      <c r="AA148" s="275">
        <v>328</v>
      </c>
      <c r="AB148" s="273">
        <v>55</v>
      </c>
      <c r="AC148" s="274">
        <v>43</v>
      </c>
      <c r="AD148" s="275">
        <v>49</v>
      </c>
      <c r="AE148" s="273">
        <v>155</v>
      </c>
      <c r="AF148" s="274">
        <v>173</v>
      </c>
      <c r="AG148" s="275">
        <v>328</v>
      </c>
      <c r="AH148" s="273">
        <v>34.4</v>
      </c>
      <c r="AI148" s="274">
        <v>31.9</v>
      </c>
      <c r="AJ148" s="275">
        <v>33.1</v>
      </c>
      <c r="AK148" s="273">
        <v>155</v>
      </c>
      <c r="AL148" s="274">
        <v>173</v>
      </c>
      <c r="AM148" s="275">
        <v>328</v>
      </c>
      <c r="AN148" s="273">
        <v>54</v>
      </c>
      <c r="AO148" s="274">
        <v>45</v>
      </c>
      <c r="AP148" s="275">
        <v>49</v>
      </c>
      <c r="AQ148" s="273">
        <v>261</v>
      </c>
      <c r="AR148" s="274">
        <v>261</v>
      </c>
      <c r="AS148" s="275">
        <v>522</v>
      </c>
      <c r="AT148" s="273">
        <v>59</v>
      </c>
      <c r="AU148" s="274">
        <v>48</v>
      </c>
      <c r="AV148" s="275">
        <v>53</v>
      </c>
      <c r="AW148" s="273">
        <v>261</v>
      </c>
      <c r="AX148" s="274">
        <v>261</v>
      </c>
      <c r="AY148" s="275">
        <v>522</v>
      </c>
      <c r="AZ148" s="273">
        <v>32.9</v>
      </c>
      <c r="BA148" s="274">
        <v>31.6</v>
      </c>
      <c r="BB148" s="275">
        <v>32.299999999999997</v>
      </c>
      <c r="BC148" s="273">
        <v>261</v>
      </c>
      <c r="BD148" s="274">
        <v>261</v>
      </c>
      <c r="BE148" s="275">
        <v>522</v>
      </c>
      <c r="BF148" s="273">
        <v>50</v>
      </c>
      <c r="BG148" s="274">
        <v>30</v>
      </c>
      <c r="BH148" s="275">
        <v>42</v>
      </c>
      <c r="BI148" s="273">
        <v>40</v>
      </c>
      <c r="BJ148" s="274">
        <v>27</v>
      </c>
      <c r="BK148" s="275">
        <v>67</v>
      </c>
      <c r="BL148" s="273">
        <v>50</v>
      </c>
      <c r="BM148" s="274">
        <v>33</v>
      </c>
      <c r="BN148" s="275">
        <v>43</v>
      </c>
      <c r="BO148" s="273">
        <v>40</v>
      </c>
      <c r="BP148" s="274">
        <v>27</v>
      </c>
      <c r="BQ148" s="275">
        <v>67</v>
      </c>
      <c r="BR148" s="273">
        <v>33.4</v>
      </c>
      <c r="BS148" s="274">
        <v>29.5</v>
      </c>
      <c r="BT148" s="275">
        <v>31.8</v>
      </c>
      <c r="BU148" s="273">
        <v>40</v>
      </c>
      <c r="BV148" s="274">
        <v>27</v>
      </c>
      <c r="BW148" s="275">
        <v>67</v>
      </c>
      <c r="BX148" s="273" t="s">
        <v>197</v>
      </c>
      <c r="BY148" s="274" t="s">
        <v>197</v>
      </c>
      <c r="BZ148" s="275">
        <v>33</v>
      </c>
      <c r="CA148" s="273">
        <v>9</v>
      </c>
      <c r="CB148" s="274">
        <v>15</v>
      </c>
      <c r="CC148" s="275">
        <v>24</v>
      </c>
      <c r="CD148" s="273" t="s">
        <v>197</v>
      </c>
      <c r="CE148" s="274" t="s">
        <v>197</v>
      </c>
      <c r="CF148" s="275">
        <v>33</v>
      </c>
      <c r="CG148" s="273">
        <v>9</v>
      </c>
      <c r="CH148" s="274">
        <v>15</v>
      </c>
      <c r="CI148" s="275">
        <v>24</v>
      </c>
      <c r="CJ148" s="273">
        <v>30.7</v>
      </c>
      <c r="CK148" s="274">
        <v>31.1</v>
      </c>
      <c r="CL148" s="275">
        <v>30.9</v>
      </c>
      <c r="CM148" s="273">
        <v>9</v>
      </c>
      <c r="CN148" s="274">
        <v>15</v>
      </c>
      <c r="CO148" s="275">
        <v>24</v>
      </c>
      <c r="CP148" s="273">
        <v>52</v>
      </c>
      <c r="CQ148" s="274">
        <v>36</v>
      </c>
      <c r="CR148" s="275">
        <v>44</v>
      </c>
      <c r="CS148" s="273">
        <v>3598</v>
      </c>
      <c r="CT148" s="274">
        <v>3874</v>
      </c>
      <c r="CU148" s="275">
        <v>7472</v>
      </c>
      <c r="CV148" s="273">
        <v>54</v>
      </c>
      <c r="CW148" s="274">
        <v>39</v>
      </c>
      <c r="CX148" s="275">
        <v>46</v>
      </c>
      <c r="CY148" s="273">
        <v>3598</v>
      </c>
      <c r="CZ148" s="274">
        <v>3874</v>
      </c>
      <c r="DA148" s="275">
        <v>7472</v>
      </c>
      <c r="DB148" s="273">
        <v>33.4</v>
      </c>
      <c r="DC148" s="274">
        <v>31.4</v>
      </c>
      <c r="DD148" s="275">
        <v>32.4</v>
      </c>
      <c r="DE148" s="273">
        <v>3598</v>
      </c>
      <c r="DF148" s="274">
        <v>3874</v>
      </c>
      <c r="DG148" s="275">
        <v>7472</v>
      </c>
    </row>
    <row r="149" spans="1:111" x14ac:dyDescent="0.35">
      <c r="A149" t="s">
        <v>59</v>
      </c>
      <c r="B149" t="s">
        <v>304</v>
      </c>
      <c r="C149" t="s">
        <v>299</v>
      </c>
      <c r="D149" s="273">
        <v>72</v>
      </c>
      <c r="E149" s="274">
        <v>54</v>
      </c>
      <c r="F149" s="275">
        <v>63</v>
      </c>
      <c r="G149" s="273">
        <v>3393</v>
      </c>
      <c r="H149" s="274">
        <v>3626</v>
      </c>
      <c r="I149" s="275">
        <v>7019</v>
      </c>
      <c r="J149" s="273">
        <v>75</v>
      </c>
      <c r="K149" s="274">
        <v>58</v>
      </c>
      <c r="L149" s="275">
        <v>66</v>
      </c>
      <c r="M149" s="273">
        <v>3393</v>
      </c>
      <c r="N149" s="274">
        <v>3626</v>
      </c>
      <c r="O149" s="275">
        <v>7019</v>
      </c>
      <c r="P149" s="273">
        <v>36.200000000000003</v>
      </c>
      <c r="Q149" s="274">
        <v>33.4</v>
      </c>
      <c r="R149" s="275">
        <v>34.799999999999997</v>
      </c>
      <c r="S149" s="273">
        <v>3393</v>
      </c>
      <c r="T149" s="274">
        <v>3626</v>
      </c>
      <c r="U149" s="275">
        <v>7019</v>
      </c>
      <c r="V149" s="273">
        <v>80</v>
      </c>
      <c r="W149" s="274">
        <v>54</v>
      </c>
      <c r="X149" s="275">
        <v>67</v>
      </c>
      <c r="Y149" s="273">
        <v>101</v>
      </c>
      <c r="Z149" s="274">
        <v>109</v>
      </c>
      <c r="AA149" s="275">
        <v>210</v>
      </c>
      <c r="AB149" s="273">
        <v>81</v>
      </c>
      <c r="AC149" s="274">
        <v>61</v>
      </c>
      <c r="AD149" s="275">
        <v>70</v>
      </c>
      <c r="AE149" s="273">
        <v>101</v>
      </c>
      <c r="AF149" s="274">
        <v>109</v>
      </c>
      <c r="AG149" s="275">
        <v>210</v>
      </c>
      <c r="AH149" s="273">
        <v>37</v>
      </c>
      <c r="AI149" s="274">
        <v>33.299999999999997</v>
      </c>
      <c r="AJ149" s="275">
        <v>35.1</v>
      </c>
      <c r="AK149" s="273">
        <v>101</v>
      </c>
      <c r="AL149" s="274">
        <v>109</v>
      </c>
      <c r="AM149" s="275">
        <v>210</v>
      </c>
      <c r="AN149" s="273" t="s">
        <v>197</v>
      </c>
      <c r="AO149" s="274" t="s">
        <v>197</v>
      </c>
      <c r="AP149" s="275">
        <v>75</v>
      </c>
      <c r="AQ149" s="273" t="s">
        <v>197</v>
      </c>
      <c r="AR149" s="274" t="s">
        <v>197</v>
      </c>
      <c r="AS149" s="275">
        <v>51</v>
      </c>
      <c r="AT149" s="273" t="s">
        <v>197</v>
      </c>
      <c r="AU149" s="274" t="s">
        <v>197</v>
      </c>
      <c r="AV149" s="275">
        <v>76</v>
      </c>
      <c r="AW149" s="273" t="s">
        <v>197</v>
      </c>
      <c r="AX149" s="274" t="s">
        <v>197</v>
      </c>
      <c r="AY149" s="275">
        <v>51</v>
      </c>
      <c r="AZ149" s="273">
        <v>38.4</v>
      </c>
      <c r="BA149" s="274">
        <v>35.200000000000003</v>
      </c>
      <c r="BB149" s="275">
        <v>36.4</v>
      </c>
      <c r="BC149" s="273" t="s">
        <v>197</v>
      </c>
      <c r="BD149" s="274" t="s">
        <v>197</v>
      </c>
      <c r="BE149" s="275">
        <v>51</v>
      </c>
      <c r="BF149" s="273" t="s">
        <v>197</v>
      </c>
      <c r="BG149" s="274" t="s">
        <v>197</v>
      </c>
      <c r="BH149" s="275" t="s">
        <v>197</v>
      </c>
      <c r="BI149" s="273" t="s">
        <v>197</v>
      </c>
      <c r="BJ149" s="274" t="s">
        <v>197</v>
      </c>
      <c r="BK149" s="275">
        <v>17</v>
      </c>
      <c r="BL149" s="273" t="s">
        <v>197</v>
      </c>
      <c r="BM149" s="274" t="s">
        <v>197</v>
      </c>
      <c r="BN149" s="275" t="s">
        <v>197</v>
      </c>
      <c r="BO149" s="273" t="s">
        <v>197</v>
      </c>
      <c r="BP149" s="274" t="s">
        <v>197</v>
      </c>
      <c r="BQ149" s="275">
        <v>17</v>
      </c>
      <c r="BR149" s="273">
        <v>34.299999999999997</v>
      </c>
      <c r="BS149" s="274">
        <v>33</v>
      </c>
      <c r="BT149" s="275">
        <v>33.6</v>
      </c>
      <c r="BU149" s="273" t="s">
        <v>197</v>
      </c>
      <c r="BV149" s="274" t="s">
        <v>197</v>
      </c>
      <c r="BW149" s="275">
        <v>17</v>
      </c>
      <c r="BX149" s="273">
        <v>50</v>
      </c>
      <c r="BY149" s="274">
        <v>33</v>
      </c>
      <c r="BZ149" s="275">
        <v>40</v>
      </c>
      <c r="CA149" s="273">
        <v>8</v>
      </c>
      <c r="CB149" s="274">
        <v>12</v>
      </c>
      <c r="CC149" s="275">
        <v>20</v>
      </c>
      <c r="CD149" s="273">
        <v>50</v>
      </c>
      <c r="CE149" s="274">
        <v>33</v>
      </c>
      <c r="CF149" s="275">
        <v>40</v>
      </c>
      <c r="CG149" s="273">
        <v>8</v>
      </c>
      <c r="CH149" s="274">
        <v>12</v>
      </c>
      <c r="CI149" s="275">
        <v>20</v>
      </c>
      <c r="CJ149" s="273">
        <v>34.4</v>
      </c>
      <c r="CK149" s="274">
        <v>32.799999999999997</v>
      </c>
      <c r="CL149" s="275">
        <v>33.4</v>
      </c>
      <c r="CM149" s="273">
        <v>8</v>
      </c>
      <c r="CN149" s="274">
        <v>12</v>
      </c>
      <c r="CO149" s="275">
        <v>20</v>
      </c>
      <c r="CP149" s="273">
        <v>72</v>
      </c>
      <c r="CQ149" s="274">
        <v>54</v>
      </c>
      <c r="CR149" s="275">
        <v>62</v>
      </c>
      <c r="CS149" s="273">
        <v>3834</v>
      </c>
      <c r="CT149" s="274">
        <v>4153</v>
      </c>
      <c r="CU149" s="275">
        <v>7987</v>
      </c>
      <c r="CV149" s="273">
        <v>74</v>
      </c>
      <c r="CW149" s="274">
        <v>57</v>
      </c>
      <c r="CX149" s="275">
        <v>65</v>
      </c>
      <c r="CY149" s="273">
        <v>3834</v>
      </c>
      <c r="CZ149" s="274">
        <v>4153</v>
      </c>
      <c r="DA149" s="275">
        <v>7987</v>
      </c>
      <c r="DB149" s="273">
        <v>36.200000000000003</v>
      </c>
      <c r="DC149" s="274">
        <v>33.4</v>
      </c>
      <c r="DD149" s="275">
        <v>34.700000000000003</v>
      </c>
      <c r="DE149" s="273">
        <v>3834</v>
      </c>
      <c r="DF149" s="274">
        <v>4153</v>
      </c>
      <c r="DG149" s="275">
        <v>7987</v>
      </c>
    </row>
    <row r="150" spans="1:111" x14ac:dyDescent="0.35">
      <c r="A150" t="s">
        <v>86</v>
      </c>
      <c r="B150" t="s">
        <v>331</v>
      </c>
      <c r="C150" t="s">
        <v>324</v>
      </c>
      <c r="D150" s="273">
        <v>52</v>
      </c>
      <c r="E150" s="274">
        <v>36</v>
      </c>
      <c r="F150" s="275">
        <v>44</v>
      </c>
      <c r="G150" s="273">
        <v>3924</v>
      </c>
      <c r="H150" s="274">
        <v>4082</v>
      </c>
      <c r="I150" s="275">
        <v>8006</v>
      </c>
      <c r="J150" s="273">
        <v>54</v>
      </c>
      <c r="K150" s="274">
        <v>39</v>
      </c>
      <c r="L150" s="275">
        <v>46</v>
      </c>
      <c r="M150" s="273">
        <v>3924</v>
      </c>
      <c r="N150" s="274">
        <v>4082</v>
      </c>
      <c r="O150" s="275">
        <v>8006</v>
      </c>
      <c r="P150" s="273">
        <v>33.1</v>
      </c>
      <c r="Q150" s="274">
        <v>30.8</v>
      </c>
      <c r="R150" s="275">
        <v>32</v>
      </c>
      <c r="S150" s="273">
        <v>3924</v>
      </c>
      <c r="T150" s="274">
        <v>4082</v>
      </c>
      <c r="U150" s="275">
        <v>8006</v>
      </c>
      <c r="V150" s="273">
        <v>46</v>
      </c>
      <c r="W150" s="274">
        <v>36</v>
      </c>
      <c r="X150" s="275">
        <v>40</v>
      </c>
      <c r="Y150" s="273">
        <v>129</v>
      </c>
      <c r="Z150" s="274">
        <v>151</v>
      </c>
      <c r="AA150" s="275">
        <v>280</v>
      </c>
      <c r="AB150" s="273">
        <v>47</v>
      </c>
      <c r="AC150" s="274">
        <v>38</v>
      </c>
      <c r="AD150" s="275">
        <v>43</v>
      </c>
      <c r="AE150" s="273">
        <v>129</v>
      </c>
      <c r="AF150" s="274">
        <v>151</v>
      </c>
      <c r="AG150" s="275">
        <v>280</v>
      </c>
      <c r="AH150" s="273">
        <v>33.5</v>
      </c>
      <c r="AI150" s="274">
        <v>31.2</v>
      </c>
      <c r="AJ150" s="275">
        <v>32.200000000000003</v>
      </c>
      <c r="AK150" s="273">
        <v>129</v>
      </c>
      <c r="AL150" s="274">
        <v>151</v>
      </c>
      <c r="AM150" s="275">
        <v>280</v>
      </c>
      <c r="AN150" s="273">
        <v>47</v>
      </c>
      <c r="AO150" s="274">
        <v>35</v>
      </c>
      <c r="AP150" s="275">
        <v>40</v>
      </c>
      <c r="AQ150" s="273">
        <v>55</v>
      </c>
      <c r="AR150" s="274">
        <v>72</v>
      </c>
      <c r="AS150" s="275">
        <v>127</v>
      </c>
      <c r="AT150" s="273">
        <v>49</v>
      </c>
      <c r="AU150" s="274">
        <v>39</v>
      </c>
      <c r="AV150" s="275">
        <v>43</v>
      </c>
      <c r="AW150" s="273">
        <v>55</v>
      </c>
      <c r="AX150" s="274">
        <v>72</v>
      </c>
      <c r="AY150" s="275">
        <v>127</v>
      </c>
      <c r="AZ150" s="273">
        <v>33.1</v>
      </c>
      <c r="BA150" s="274">
        <v>29.7</v>
      </c>
      <c r="BB150" s="275">
        <v>31.1</v>
      </c>
      <c r="BC150" s="273">
        <v>55</v>
      </c>
      <c r="BD150" s="274">
        <v>72</v>
      </c>
      <c r="BE150" s="275">
        <v>127</v>
      </c>
      <c r="BF150" s="273">
        <v>32</v>
      </c>
      <c r="BG150" s="274">
        <v>38</v>
      </c>
      <c r="BH150" s="275">
        <v>36</v>
      </c>
      <c r="BI150" s="273">
        <v>25</v>
      </c>
      <c r="BJ150" s="274">
        <v>48</v>
      </c>
      <c r="BK150" s="275">
        <v>73</v>
      </c>
      <c r="BL150" s="273">
        <v>40</v>
      </c>
      <c r="BM150" s="274">
        <v>42</v>
      </c>
      <c r="BN150" s="275">
        <v>41</v>
      </c>
      <c r="BO150" s="273">
        <v>25</v>
      </c>
      <c r="BP150" s="274">
        <v>48</v>
      </c>
      <c r="BQ150" s="275">
        <v>73</v>
      </c>
      <c r="BR150" s="273">
        <v>30.8</v>
      </c>
      <c r="BS150" s="274">
        <v>29.4</v>
      </c>
      <c r="BT150" s="275">
        <v>29.8</v>
      </c>
      <c r="BU150" s="273">
        <v>25</v>
      </c>
      <c r="BV150" s="274">
        <v>48</v>
      </c>
      <c r="BW150" s="275">
        <v>73</v>
      </c>
      <c r="BX150" s="273">
        <v>27</v>
      </c>
      <c r="BY150" s="274">
        <v>29</v>
      </c>
      <c r="BZ150" s="275">
        <v>28</v>
      </c>
      <c r="CA150" s="273">
        <v>15</v>
      </c>
      <c r="CB150" s="274">
        <v>17</v>
      </c>
      <c r="CC150" s="275">
        <v>32</v>
      </c>
      <c r="CD150" s="273">
        <v>33</v>
      </c>
      <c r="CE150" s="274">
        <v>29</v>
      </c>
      <c r="CF150" s="275">
        <v>31</v>
      </c>
      <c r="CG150" s="273">
        <v>15</v>
      </c>
      <c r="CH150" s="274">
        <v>17</v>
      </c>
      <c r="CI150" s="275">
        <v>32</v>
      </c>
      <c r="CJ150" s="273">
        <v>29.8</v>
      </c>
      <c r="CK150" s="274">
        <v>29.2</v>
      </c>
      <c r="CL150" s="275">
        <v>29.5</v>
      </c>
      <c r="CM150" s="273">
        <v>15</v>
      </c>
      <c r="CN150" s="274">
        <v>17</v>
      </c>
      <c r="CO150" s="275">
        <v>32</v>
      </c>
      <c r="CP150" s="273">
        <v>51</v>
      </c>
      <c r="CQ150" s="274">
        <v>36</v>
      </c>
      <c r="CR150" s="275">
        <v>43</v>
      </c>
      <c r="CS150" s="273">
        <v>4471</v>
      </c>
      <c r="CT150" s="274">
        <v>4715</v>
      </c>
      <c r="CU150" s="275">
        <v>9186</v>
      </c>
      <c r="CV150" s="273">
        <v>53</v>
      </c>
      <c r="CW150" s="274">
        <v>38</v>
      </c>
      <c r="CX150" s="275">
        <v>46</v>
      </c>
      <c r="CY150" s="273">
        <v>4471</v>
      </c>
      <c r="CZ150" s="274">
        <v>4715</v>
      </c>
      <c r="DA150" s="275">
        <v>9186</v>
      </c>
      <c r="DB150" s="273">
        <v>33.1</v>
      </c>
      <c r="DC150" s="274">
        <v>30.8</v>
      </c>
      <c r="DD150" s="275">
        <v>31.9</v>
      </c>
      <c r="DE150" s="273">
        <v>4471</v>
      </c>
      <c r="DF150" s="274">
        <v>4715</v>
      </c>
      <c r="DG150" s="275">
        <v>9186</v>
      </c>
    </row>
    <row r="151" spans="1:111" x14ac:dyDescent="0.35">
      <c r="A151" t="s">
        <v>60</v>
      </c>
      <c r="B151" t="s">
        <v>305</v>
      </c>
      <c r="C151" t="s">
        <v>299</v>
      </c>
      <c r="D151" s="273">
        <v>57</v>
      </c>
      <c r="E151" s="274">
        <v>39</v>
      </c>
      <c r="F151" s="275">
        <v>48</v>
      </c>
      <c r="G151" s="273">
        <v>3617</v>
      </c>
      <c r="H151" s="274">
        <v>3829</v>
      </c>
      <c r="I151" s="275">
        <v>7446</v>
      </c>
      <c r="J151" s="273">
        <v>58</v>
      </c>
      <c r="K151" s="274">
        <v>42</v>
      </c>
      <c r="L151" s="275">
        <v>50</v>
      </c>
      <c r="M151" s="273">
        <v>3617</v>
      </c>
      <c r="N151" s="274">
        <v>3829</v>
      </c>
      <c r="O151" s="275">
        <v>7446</v>
      </c>
      <c r="P151" s="273">
        <v>34.799999999999997</v>
      </c>
      <c r="Q151" s="274">
        <v>32.1</v>
      </c>
      <c r="R151" s="275">
        <v>33.4</v>
      </c>
      <c r="S151" s="273">
        <v>3617</v>
      </c>
      <c r="T151" s="274">
        <v>3829</v>
      </c>
      <c r="U151" s="275">
        <v>7446</v>
      </c>
      <c r="V151" s="273">
        <v>54</v>
      </c>
      <c r="W151" s="274">
        <v>37</v>
      </c>
      <c r="X151" s="275">
        <v>46</v>
      </c>
      <c r="Y151" s="273">
        <v>257</v>
      </c>
      <c r="Z151" s="274">
        <v>249</v>
      </c>
      <c r="AA151" s="275">
        <v>506</v>
      </c>
      <c r="AB151" s="273">
        <v>58</v>
      </c>
      <c r="AC151" s="274">
        <v>41</v>
      </c>
      <c r="AD151" s="275">
        <v>49</v>
      </c>
      <c r="AE151" s="273">
        <v>257</v>
      </c>
      <c r="AF151" s="274">
        <v>249</v>
      </c>
      <c r="AG151" s="275">
        <v>506</v>
      </c>
      <c r="AH151" s="273">
        <v>34.4</v>
      </c>
      <c r="AI151" s="274">
        <v>31.4</v>
      </c>
      <c r="AJ151" s="275">
        <v>32.9</v>
      </c>
      <c r="AK151" s="273">
        <v>257</v>
      </c>
      <c r="AL151" s="274">
        <v>249</v>
      </c>
      <c r="AM151" s="275">
        <v>506</v>
      </c>
      <c r="AN151" s="273">
        <v>55</v>
      </c>
      <c r="AO151" s="274">
        <v>42</v>
      </c>
      <c r="AP151" s="275">
        <v>48</v>
      </c>
      <c r="AQ151" s="273">
        <v>177</v>
      </c>
      <c r="AR151" s="274">
        <v>219</v>
      </c>
      <c r="AS151" s="275">
        <v>396</v>
      </c>
      <c r="AT151" s="273">
        <v>56</v>
      </c>
      <c r="AU151" s="274">
        <v>48</v>
      </c>
      <c r="AV151" s="275">
        <v>52</v>
      </c>
      <c r="AW151" s="273">
        <v>177</v>
      </c>
      <c r="AX151" s="274">
        <v>219</v>
      </c>
      <c r="AY151" s="275">
        <v>396</v>
      </c>
      <c r="AZ151" s="273">
        <v>33.4</v>
      </c>
      <c r="BA151" s="274">
        <v>31.2</v>
      </c>
      <c r="BB151" s="275">
        <v>32.200000000000003</v>
      </c>
      <c r="BC151" s="273">
        <v>177</v>
      </c>
      <c r="BD151" s="274">
        <v>219</v>
      </c>
      <c r="BE151" s="275">
        <v>396</v>
      </c>
      <c r="BF151" s="273">
        <v>57</v>
      </c>
      <c r="BG151" s="274">
        <v>37</v>
      </c>
      <c r="BH151" s="275">
        <v>48</v>
      </c>
      <c r="BI151" s="273">
        <v>208</v>
      </c>
      <c r="BJ151" s="274">
        <v>195</v>
      </c>
      <c r="BK151" s="275">
        <v>403</v>
      </c>
      <c r="BL151" s="273">
        <v>59</v>
      </c>
      <c r="BM151" s="274">
        <v>41</v>
      </c>
      <c r="BN151" s="275">
        <v>50</v>
      </c>
      <c r="BO151" s="273">
        <v>208</v>
      </c>
      <c r="BP151" s="274">
        <v>195</v>
      </c>
      <c r="BQ151" s="275">
        <v>403</v>
      </c>
      <c r="BR151" s="273">
        <v>34.700000000000003</v>
      </c>
      <c r="BS151" s="274">
        <v>31.1</v>
      </c>
      <c r="BT151" s="275">
        <v>32.9</v>
      </c>
      <c r="BU151" s="273">
        <v>208</v>
      </c>
      <c r="BV151" s="274">
        <v>195</v>
      </c>
      <c r="BW151" s="275">
        <v>403</v>
      </c>
      <c r="BX151" s="273">
        <v>64</v>
      </c>
      <c r="BY151" s="274">
        <v>37</v>
      </c>
      <c r="BZ151" s="275">
        <v>47</v>
      </c>
      <c r="CA151" s="273">
        <v>11</v>
      </c>
      <c r="CB151" s="274">
        <v>19</v>
      </c>
      <c r="CC151" s="275">
        <v>30</v>
      </c>
      <c r="CD151" s="273">
        <v>64</v>
      </c>
      <c r="CE151" s="274">
        <v>42</v>
      </c>
      <c r="CF151" s="275">
        <v>50</v>
      </c>
      <c r="CG151" s="273">
        <v>11</v>
      </c>
      <c r="CH151" s="274">
        <v>19</v>
      </c>
      <c r="CI151" s="275">
        <v>30</v>
      </c>
      <c r="CJ151" s="273">
        <v>35.9</v>
      </c>
      <c r="CK151" s="274">
        <v>34.700000000000003</v>
      </c>
      <c r="CL151" s="275">
        <v>35.1</v>
      </c>
      <c r="CM151" s="273">
        <v>11</v>
      </c>
      <c r="CN151" s="274">
        <v>19</v>
      </c>
      <c r="CO151" s="275">
        <v>30</v>
      </c>
      <c r="CP151" s="273">
        <v>56</v>
      </c>
      <c r="CQ151" s="274">
        <v>39</v>
      </c>
      <c r="CR151" s="275">
        <v>47</v>
      </c>
      <c r="CS151" s="273">
        <v>4509</v>
      </c>
      <c r="CT151" s="274">
        <v>4777</v>
      </c>
      <c r="CU151" s="275">
        <v>9286</v>
      </c>
      <c r="CV151" s="273">
        <v>57</v>
      </c>
      <c r="CW151" s="274">
        <v>42</v>
      </c>
      <c r="CX151" s="275">
        <v>50</v>
      </c>
      <c r="CY151" s="273">
        <v>4509</v>
      </c>
      <c r="CZ151" s="274">
        <v>4777</v>
      </c>
      <c r="DA151" s="275">
        <v>9286</v>
      </c>
      <c r="DB151" s="273">
        <v>34.6</v>
      </c>
      <c r="DC151" s="274">
        <v>31.9</v>
      </c>
      <c r="DD151" s="275">
        <v>33.200000000000003</v>
      </c>
      <c r="DE151" s="273">
        <v>4509</v>
      </c>
      <c r="DF151" s="274">
        <v>4777</v>
      </c>
      <c r="DG151" s="275">
        <v>9286</v>
      </c>
    </row>
    <row r="152" spans="1:111" x14ac:dyDescent="0.35">
      <c r="A152" t="s">
        <v>49</v>
      </c>
      <c r="B152" t="s">
        <v>294</v>
      </c>
      <c r="C152" t="s">
        <v>408</v>
      </c>
      <c r="D152" s="273">
        <v>52</v>
      </c>
      <c r="E152" s="274">
        <v>31</v>
      </c>
      <c r="F152" s="275">
        <v>41</v>
      </c>
      <c r="G152" s="273">
        <v>2803</v>
      </c>
      <c r="H152" s="274">
        <v>2945</v>
      </c>
      <c r="I152" s="275">
        <v>5748</v>
      </c>
      <c r="J152" s="273">
        <v>54</v>
      </c>
      <c r="K152" s="274">
        <v>34</v>
      </c>
      <c r="L152" s="275">
        <v>44</v>
      </c>
      <c r="M152" s="273">
        <v>2803</v>
      </c>
      <c r="N152" s="274">
        <v>2945</v>
      </c>
      <c r="O152" s="275">
        <v>5748</v>
      </c>
      <c r="P152" s="273">
        <v>33.799999999999997</v>
      </c>
      <c r="Q152" s="274">
        <v>31.1</v>
      </c>
      <c r="R152" s="275">
        <v>32.4</v>
      </c>
      <c r="S152" s="273">
        <v>2803</v>
      </c>
      <c r="T152" s="274">
        <v>2945</v>
      </c>
      <c r="U152" s="275">
        <v>5748</v>
      </c>
      <c r="V152" s="273">
        <v>58</v>
      </c>
      <c r="W152" s="274">
        <v>31</v>
      </c>
      <c r="X152" s="275">
        <v>46</v>
      </c>
      <c r="Y152" s="273">
        <v>74</v>
      </c>
      <c r="Z152" s="274">
        <v>59</v>
      </c>
      <c r="AA152" s="275">
        <v>133</v>
      </c>
      <c r="AB152" s="273">
        <v>59</v>
      </c>
      <c r="AC152" s="274">
        <v>37</v>
      </c>
      <c r="AD152" s="275">
        <v>50</v>
      </c>
      <c r="AE152" s="273">
        <v>74</v>
      </c>
      <c r="AF152" s="274">
        <v>59</v>
      </c>
      <c r="AG152" s="275">
        <v>133</v>
      </c>
      <c r="AH152" s="273">
        <v>33.200000000000003</v>
      </c>
      <c r="AI152" s="274">
        <v>31.2</v>
      </c>
      <c r="AJ152" s="275">
        <v>32.299999999999997</v>
      </c>
      <c r="AK152" s="273">
        <v>74</v>
      </c>
      <c r="AL152" s="274">
        <v>59</v>
      </c>
      <c r="AM152" s="275">
        <v>133</v>
      </c>
      <c r="AN152" s="273">
        <v>40</v>
      </c>
      <c r="AO152" s="274">
        <v>20</v>
      </c>
      <c r="AP152" s="275">
        <v>29</v>
      </c>
      <c r="AQ152" s="273">
        <v>35</v>
      </c>
      <c r="AR152" s="274">
        <v>41</v>
      </c>
      <c r="AS152" s="275">
        <v>76</v>
      </c>
      <c r="AT152" s="273">
        <v>49</v>
      </c>
      <c r="AU152" s="274">
        <v>27</v>
      </c>
      <c r="AV152" s="275">
        <v>37</v>
      </c>
      <c r="AW152" s="273">
        <v>35</v>
      </c>
      <c r="AX152" s="274">
        <v>41</v>
      </c>
      <c r="AY152" s="275">
        <v>76</v>
      </c>
      <c r="AZ152" s="273">
        <v>32.700000000000003</v>
      </c>
      <c r="BA152" s="274">
        <v>29.1</v>
      </c>
      <c r="BB152" s="275">
        <v>30.8</v>
      </c>
      <c r="BC152" s="273">
        <v>35</v>
      </c>
      <c r="BD152" s="274">
        <v>41</v>
      </c>
      <c r="BE152" s="275">
        <v>76</v>
      </c>
      <c r="BF152" s="273" t="s">
        <v>197</v>
      </c>
      <c r="BG152" s="274" t="s">
        <v>197</v>
      </c>
      <c r="BH152" s="275">
        <v>35</v>
      </c>
      <c r="BI152" s="273">
        <v>9</v>
      </c>
      <c r="BJ152" s="274">
        <v>11</v>
      </c>
      <c r="BK152" s="275">
        <v>20</v>
      </c>
      <c r="BL152" s="273" t="s">
        <v>197</v>
      </c>
      <c r="BM152" s="274" t="s">
        <v>197</v>
      </c>
      <c r="BN152" s="275">
        <v>35</v>
      </c>
      <c r="BO152" s="273">
        <v>9</v>
      </c>
      <c r="BP152" s="274">
        <v>11</v>
      </c>
      <c r="BQ152" s="275">
        <v>20</v>
      </c>
      <c r="BR152" s="273">
        <v>33.799999999999997</v>
      </c>
      <c r="BS152" s="274">
        <v>28.7</v>
      </c>
      <c r="BT152" s="275">
        <v>31</v>
      </c>
      <c r="BU152" s="273">
        <v>9</v>
      </c>
      <c r="BV152" s="274">
        <v>11</v>
      </c>
      <c r="BW152" s="275">
        <v>20</v>
      </c>
      <c r="BX152" s="273" t="s">
        <v>197</v>
      </c>
      <c r="BY152" s="274" t="s">
        <v>197</v>
      </c>
      <c r="BZ152" s="275" t="s">
        <v>197</v>
      </c>
      <c r="CA152" s="273">
        <v>6</v>
      </c>
      <c r="CB152" s="274">
        <v>3</v>
      </c>
      <c r="CC152" s="275">
        <v>9</v>
      </c>
      <c r="CD152" s="273" t="s">
        <v>197</v>
      </c>
      <c r="CE152" s="274" t="s">
        <v>197</v>
      </c>
      <c r="CF152" s="275" t="s">
        <v>197</v>
      </c>
      <c r="CG152" s="273">
        <v>6</v>
      </c>
      <c r="CH152" s="274">
        <v>3</v>
      </c>
      <c r="CI152" s="275">
        <v>9</v>
      </c>
      <c r="CJ152" s="273">
        <v>31</v>
      </c>
      <c r="CK152" s="274">
        <v>26.7</v>
      </c>
      <c r="CL152" s="275">
        <v>29.6</v>
      </c>
      <c r="CM152" s="273">
        <v>6</v>
      </c>
      <c r="CN152" s="274">
        <v>3</v>
      </c>
      <c r="CO152" s="275">
        <v>9</v>
      </c>
      <c r="CP152" s="273">
        <v>52</v>
      </c>
      <c r="CQ152" s="274">
        <v>31</v>
      </c>
      <c r="CR152" s="275">
        <v>41</v>
      </c>
      <c r="CS152" s="273">
        <v>3088</v>
      </c>
      <c r="CT152" s="274">
        <v>3238</v>
      </c>
      <c r="CU152" s="275">
        <v>6326</v>
      </c>
      <c r="CV152" s="273">
        <v>54</v>
      </c>
      <c r="CW152" s="274">
        <v>34</v>
      </c>
      <c r="CX152" s="275">
        <v>44</v>
      </c>
      <c r="CY152" s="273">
        <v>3088</v>
      </c>
      <c r="CZ152" s="274">
        <v>3238</v>
      </c>
      <c r="DA152" s="275">
        <v>6326</v>
      </c>
      <c r="DB152" s="273">
        <v>33.700000000000003</v>
      </c>
      <c r="DC152" s="274">
        <v>31</v>
      </c>
      <c r="DD152" s="275">
        <v>32.299999999999997</v>
      </c>
      <c r="DE152" s="273">
        <v>3088</v>
      </c>
      <c r="DF152" s="274">
        <v>3238</v>
      </c>
      <c r="DG152" s="275">
        <v>6326</v>
      </c>
    </row>
    <row r="153" spans="1:111" x14ac:dyDescent="0.35">
      <c r="A153" t="s">
        <v>62</v>
      </c>
      <c r="B153" t="s">
        <v>307</v>
      </c>
      <c r="C153" t="s">
        <v>299</v>
      </c>
      <c r="D153" s="273">
        <v>63</v>
      </c>
      <c r="E153" s="274">
        <v>46</v>
      </c>
      <c r="F153" s="275">
        <v>54</v>
      </c>
      <c r="G153" s="273">
        <v>3984</v>
      </c>
      <c r="H153" s="274">
        <v>4163</v>
      </c>
      <c r="I153" s="275">
        <v>8147</v>
      </c>
      <c r="J153" s="273">
        <v>66</v>
      </c>
      <c r="K153" s="274">
        <v>49</v>
      </c>
      <c r="L153" s="275">
        <v>57</v>
      </c>
      <c r="M153" s="273">
        <v>3984</v>
      </c>
      <c r="N153" s="274">
        <v>4163</v>
      </c>
      <c r="O153" s="275">
        <v>8147</v>
      </c>
      <c r="P153" s="273">
        <v>34.9</v>
      </c>
      <c r="Q153" s="274">
        <v>32.4</v>
      </c>
      <c r="R153" s="275">
        <v>33.700000000000003</v>
      </c>
      <c r="S153" s="273">
        <v>3984</v>
      </c>
      <c r="T153" s="274">
        <v>4163</v>
      </c>
      <c r="U153" s="275">
        <v>8147</v>
      </c>
      <c r="V153" s="273">
        <v>64</v>
      </c>
      <c r="W153" s="274">
        <v>54</v>
      </c>
      <c r="X153" s="275">
        <v>59</v>
      </c>
      <c r="Y153" s="273">
        <v>178</v>
      </c>
      <c r="Z153" s="274">
        <v>172</v>
      </c>
      <c r="AA153" s="275">
        <v>350</v>
      </c>
      <c r="AB153" s="273">
        <v>66</v>
      </c>
      <c r="AC153" s="274">
        <v>56</v>
      </c>
      <c r="AD153" s="275">
        <v>61</v>
      </c>
      <c r="AE153" s="273">
        <v>178</v>
      </c>
      <c r="AF153" s="274">
        <v>172</v>
      </c>
      <c r="AG153" s="275">
        <v>350</v>
      </c>
      <c r="AH153" s="273">
        <v>35.1</v>
      </c>
      <c r="AI153" s="274">
        <v>32.799999999999997</v>
      </c>
      <c r="AJ153" s="275">
        <v>34</v>
      </c>
      <c r="AK153" s="273">
        <v>178</v>
      </c>
      <c r="AL153" s="274">
        <v>172</v>
      </c>
      <c r="AM153" s="275">
        <v>350</v>
      </c>
      <c r="AN153" s="273">
        <v>65</v>
      </c>
      <c r="AO153" s="274">
        <v>36</v>
      </c>
      <c r="AP153" s="275">
        <v>51</v>
      </c>
      <c r="AQ153" s="273">
        <v>148</v>
      </c>
      <c r="AR153" s="274">
        <v>146</v>
      </c>
      <c r="AS153" s="275">
        <v>294</v>
      </c>
      <c r="AT153" s="273">
        <v>68</v>
      </c>
      <c r="AU153" s="274">
        <v>40</v>
      </c>
      <c r="AV153" s="275">
        <v>54</v>
      </c>
      <c r="AW153" s="273">
        <v>148</v>
      </c>
      <c r="AX153" s="274">
        <v>146</v>
      </c>
      <c r="AY153" s="275">
        <v>294</v>
      </c>
      <c r="AZ153" s="273">
        <v>34.4</v>
      </c>
      <c r="BA153" s="274">
        <v>30.7</v>
      </c>
      <c r="BB153" s="275">
        <v>32.6</v>
      </c>
      <c r="BC153" s="273">
        <v>148</v>
      </c>
      <c r="BD153" s="274">
        <v>146</v>
      </c>
      <c r="BE153" s="275">
        <v>294</v>
      </c>
      <c r="BF153" s="273">
        <v>63</v>
      </c>
      <c r="BG153" s="274">
        <v>22</v>
      </c>
      <c r="BH153" s="275">
        <v>43</v>
      </c>
      <c r="BI153" s="273">
        <v>24</v>
      </c>
      <c r="BJ153" s="274">
        <v>23</v>
      </c>
      <c r="BK153" s="275">
        <v>47</v>
      </c>
      <c r="BL153" s="273">
        <v>67</v>
      </c>
      <c r="BM153" s="274">
        <v>22</v>
      </c>
      <c r="BN153" s="275">
        <v>45</v>
      </c>
      <c r="BO153" s="273">
        <v>24</v>
      </c>
      <c r="BP153" s="274">
        <v>23</v>
      </c>
      <c r="BQ153" s="275">
        <v>47</v>
      </c>
      <c r="BR153" s="273">
        <v>34.6</v>
      </c>
      <c r="BS153" s="274">
        <v>26.9</v>
      </c>
      <c r="BT153" s="275">
        <v>30.8</v>
      </c>
      <c r="BU153" s="273">
        <v>24</v>
      </c>
      <c r="BV153" s="274">
        <v>23</v>
      </c>
      <c r="BW153" s="275">
        <v>47</v>
      </c>
      <c r="BX153" s="273">
        <v>50</v>
      </c>
      <c r="BY153" s="274">
        <v>25</v>
      </c>
      <c r="BZ153" s="275">
        <v>38</v>
      </c>
      <c r="CA153" s="273">
        <v>12</v>
      </c>
      <c r="CB153" s="274">
        <v>12</v>
      </c>
      <c r="CC153" s="275">
        <v>24</v>
      </c>
      <c r="CD153" s="273">
        <v>50</v>
      </c>
      <c r="CE153" s="274">
        <v>42</v>
      </c>
      <c r="CF153" s="275">
        <v>46</v>
      </c>
      <c r="CG153" s="273">
        <v>12</v>
      </c>
      <c r="CH153" s="274">
        <v>12</v>
      </c>
      <c r="CI153" s="275">
        <v>24</v>
      </c>
      <c r="CJ153" s="273">
        <v>30.4</v>
      </c>
      <c r="CK153" s="274">
        <v>32.299999999999997</v>
      </c>
      <c r="CL153" s="275">
        <v>31.3</v>
      </c>
      <c r="CM153" s="273">
        <v>12</v>
      </c>
      <c r="CN153" s="274">
        <v>12</v>
      </c>
      <c r="CO153" s="275">
        <v>24</v>
      </c>
      <c r="CP153" s="273">
        <v>63</v>
      </c>
      <c r="CQ153" s="274">
        <v>45</v>
      </c>
      <c r="CR153" s="275">
        <v>54</v>
      </c>
      <c r="CS153" s="273">
        <v>4467</v>
      </c>
      <c r="CT153" s="274">
        <v>4660</v>
      </c>
      <c r="CU153" s="275">
        <v>9127</v>
      </c>
      <c r="CV153" s="273">
        <v>65</v>
      </c>
      <c r="CW153" s="274">
        <v>48</v>
      </c>
      <c r="CX153" s="275">
        <v>57</v>
      </c>
      <c r="CY153" s="273">
        <v>4467</v>
      </c>
      <c r="CZ153" s="274">
        <v>4660</v>
      </c>
      <c r="DA153" s="275">
        <v>9127</v>
      </c>
      <c r="DB153" s="273">
        <v>34.9</v>
      </c>
      <c r="DC153" s="274">
        <v>32.299999999999997</v>
      </c>
      <c r="DD153" s="275">
        <v>33.5</v>
      </c>
      <c r="DE153" s="273">
        <v>4467</v>
      </c>
      <c r="DF153" s="274">
        <v>4660</v>
      </c>
      <c r="DG153" s="275">
        <v>9127</v>
      </c>
    </row>
    <row r="154" spans="1:111" x14ac:dyDescent="0.35">
      <c r="A154" t="s">
        <v>137</v>
      </c>
      <c r="B154" t="s">
        <v>382</v>
      </c>
      <c r="C154" t="s">
        <v>372</v>
      </c>
      <c r="D154" s="273">
        <v>56</v>
      </c>
      <c r="E154" s="274">
        <v>39</v>
      </c>
      <c r="F154" s="275">
        <v>47</v>
      </c>
      <c r="G154" s="273">
        <v>3065</v>
      </c>
      <c r="H154" s="274">
        <v>3184</v>
      </c>
      <c r="I154" s="275">
        <v>6249</v>
      </c>
      <c r="J154" s="273">
        <v>58</v>
      </c>
      <c r="K154" s="274">
        <v>42</v>
      </c>
      <c r="L154" s="275">
        <v>50</v>
      </c>
      <c r="M154" s="273">
        <v>3065</v>
      </c>
      <c r="N154" s="274">
        <v>3184</v>
      </c>
      <c r="O154" s="275">
        <v>6249</v>
      </c>
      <c r="P154" s="273">
        <v>33.9</v>
      </c>
      <c r="Q154" s="274">
        <v>31.9</v>
      </c>
      <c r="R154" s="275">
        <v>32.9</v>
      </c>
      <c r="S154" s="273">
        <v>3065</v>
      </c>
      <c r="T154" s="274">
        <v>3184</v>
      </c>
      <c r="U154" s="275">
        <v>6249</v>
      </c>
      <c r="V154" s="273">
        <v>49</v>
      </c>
      <c r="W154" s="274">
        <v>36</v>
      </c>
      <c r="X154" s="275">
        <v>43</v>
      </c>
      <c r="Y154" s="273">
        <v>233</v>
      </c>
      <c r="Z154" s="274">
        <v>232</v>
      </c>
      <c r="AA154" s="275">
        <v>465</v>
      </c>
      <c r="AB154" s="273">
        <v>51</v>
      </c>
      <c r="AC154" s="274">
        <v>42</v>
      </c>
      <c r="AD154" s="275">
        <v>46</v>
      </c>
      <c r="AE154" s="273">
        <v>233</v>
      </c>
      <c r="AF154" s="274">
        <v>232</v>
      </c>
      <c r="AG154" s="275">
        <v>465</v>
      </c>
      <c r="AH154" s="273">
        <v>33.299999999999997</v>
      </c>
      <c r="AI154" s="274">
        <v>31.3</v>
      </c>
      <c r="AJ154" s="275">
        <v>32.299999999999997</v>
      </c>
      <c r="AK154" s="273">
        <v>233</v>
      </c>
      <c r="AL154" s="274">
        <v>232</v>
      </c>
      <c r="AM154" s="275">
        <v>465</v>
      </c>
      <c r="AN154" s="273">
        <v>44</v>
      </c>
      <c r="AO154" s="274">
        <v>26</v>
      </c>
      <c r="AP154" s="275">
        <v>35</v>
      </c>
      <c r="AQ154" s="273">
        <v>259</v>
      </c>
      <c r="AR154" s="274">
        <v>235</v>
      </c>
      <c r="AS154" s="275">
        <v>494</v>
      </c>
      <c r="AT154" s="273">
        <v>46</v>
      </c>
      <c r="AU154" s="274">
        <v>29</v>
      </c>
      <c r="AV154" s="275">
        <v>38</v>
      </c>
      <c r="AW154" s="273">
        <v>259</v>
      </c>
      <c r="AX154" s="274">
        <v>235</v>
      </c>
      <c r="AY154" s="275">
        <v>494</v>
      </c>
      <c r="AZ154" s="273">
        <v>31.9</v>
      </c>
      <c r="BA154" s="274">
        <v>28</v>
      </c>
      <c r="BB154" s="275">
        <v>30</v>
      </c>
      <c r="BC154" s="273">
        <v>259</v>
      </c>
      <c r="BD154" s="274">
        <v>235</v>
      </c>
      <c r="BE154" s="275">
        <v>494</v>
      </c>
      <c r="BF154" s="273">
        <v>43</v>
      </c>
      <c r="BG154" s="274">
        <v>31</v>
      </c>
      <c r="BH154" s="275">
        <v>37</v>
      </c>
      <c r="BI154" s="273">
        <v>94</v>
      </c>
      <c r="BJ154" s="274">
        <v>80</v>
      </c>
      <c r="BK154" s="275">
        <v>174</v>
      </c>
      <c r="BL154" s="273">
        <v>44</v>
      </c>
      <c r="BM154" s="274">
        <v>35</v>
      </c>
      <c r="BN154" s="275">
        <v>40</v>
      </c>
      <c r="BO154" s="273">
        <v>94</v>
      </c>
      <c r="BP154" s="274">
        <v>80</v>
      </c>
      <c r="BQ154" s="275">
        <v>174</v>
      </c>
      <c r="BR154" s="273">
        <v>31.9</v>
      </c>
      <c r="BS154" s="274">
        <v>30.6</v>
      </c>
      <c r="BT154" s="275">
        <v>31.3</v>
      </c>
      <c r="BU154" s="273">
        <v>94</v>
      </c>
      <c r="BV154" s="274">
        <v>80</v>
      </c>
      <c r="BW154" s="275">
        <v>174</v>
      </c>
      <c r="BX154" s="273" t="s">
        <v>197</v>
      </c>
      <c r="BY154" s="274" t="s">
        <v>197</v>
      </c>
      <c r="BZ154" s="275">
        <v>43</v>
      </c>
      <c r="CA154" s="273">
        <v>11</v>
      </c>
      <c r="CB154" s="274">
        <v>10</v>
      </c>
      <c r="CC154" s="275">
        <v>21</v>
      </c>
      <c r="CD154" s="273" t="s">
        <v>197</v>
      </c>
      <c r="CE154" s="274" t="s">
        <v>197</v>
      </c>
      <c r="CF154" s="275">
        <v>48</v>
      </c>
      <c r="CG154" s="273">
        <v>11</v>
      </c>
      <c r="CH154" s="274">
        <v>10</v>
      </c>
      <c r="CI154" s="275">
        <v>21</v>
      </c>
      <c r="CJ154" s="273">
        <v>35.799999999999997</v>
      </c>
      <c r="CK154" s="274">
        <v>24.6</v>
      </c>
      <c r="CL154" s="275">
        <v>30.5</v>
      </c>
      <c r="CM154" s="273">
        <v>11</v>
      </c>
      <c r="CN154" s="274">
        <v>10</v>
      </c>
      <c r="CO154" s="275">
        <v>21</v>
      </c>
      <c r="CP154" s="273">
        <v>54</v>
      </c>
      <c r="CQ154" s="274">
        <v>37</v>
      </c>
      <c r="CR154" s="275">
        <v>45</v>
      </c>
      <c r="CS154" s="273">
        <v>3925</v>
      </c>
      <c r="CT154" s="274">
        <v>3985</v>
      </c>
      <c r="CU154" s="275">
        <v>7910</v>
      </c>
      <c r="CV154" s="273">
        <v>55</v>
      </c>
      <c r="CW154" s="274">
        <v>41</v>
      </c>
      <c r="CX154" s="275">
        <v>48</v>
      </c>
      <c r="CY154" s="273">
        <v>3925</v>
      </c>
      <c r="CZ154" s="274">
        <v>3985</v>
      </c>
      <c r="DA154" s="275">
        <v>7910</v>
      </c>
      <c r="DB154" s="273">
        <v>33.6</v>
      </c>
      <c r="DC154" s="274">
        <v>31.6</v>
      </c>
      <c r="DD154" s="275">
        <v>32.6</v>
      </c>
      <c r="DE154" s="273">
        <v>3925</v>
      </c>
      <c r="DF154" s="274">
        <v>3985</v>
      </c>
      <c r="DG154" s="275">
        <v>7910</v>
      </c>
    </row>
    <row r="155" spans="1:111" x14ac:dyDescent="0.35">
      <c r="A155" t="s">
        <v>159</v>
      </c>
      <c r="B155" t="s">
        <v>403</v>
      </c>
      <c r="C155" t="s">
        <v>392</v>
      </c>
      <c r="D155" s="273">
        <v>61</v>
      </c>
      <c r="E155" s="274">
        <v>42</v>
      </c>
      <c r="F155" s="275">
        <v>51</v>
      </c>
      <c r="G155" s="273">
        <v>2584</v>
      </c>
      <c r="H155" s="274">
        <v>2746</v>
      </c>
      <c r="I155" s="275">
        <v>5330</v>
      </c>
      <c r="J155" s="273">
        <v>62</v>
      </c>
      <c r="K155" s="274">
        <v>45</v>
      </c>
      <c r="L155" s="275">
        <v>53</v>
      </c>
      <c r="M155" s="273">
        <v>2584</v>
      </c>
      <c r="N155" s="274">
        <v>2746</v>
      </c>
      <c r="O155" s="275">
        <v>5330</v>
      </c>
      <c r="P155" s="273">
        <v>35.299999999999997</v>
      </c>
      <c r="Q155" s="274">
        <v>32.6</v>
      </c>
      <c r="R155" s="275">
        <v>33.9</v>
      </c>
      <c r="S155" s="273">
        <v>2584</v>
      </c>
      <c r="T155" s="274">
        <v>2746</v>
      </c>
      <c r="U155" s="275">
        <v>5330</v>
      </c>
      <c r="V155" s="273">
        <v>59</v>
      </c>
      <c r="W155" s="274">
        <v>49</v>
      </c>
      <c r="X155" s="275">
        <v>54</v>
      </c>
      <c r="Y155" s="273">
        <v>64</v>
      </c>
      <c r="Z155" s="274">
        <v>76</v>
      </c>
      <c r="AA155" s="275">
        <v>140</v>
      </c>
      <c r="AB155" s="273">
        <v>59</v>
      </c>
      <c r="AC155" s="274">
        <v>55</v>
      </c>
      <c r="AD155" s="275">
        <v>57</v>
      </c>
      <c r="AE155" s="273">
        <v>64</v>
      </c>
      <c r="AF155" s="274">
        <v>76</v>
      </c>
      <c r="AG155" s="275">
        <v>140</v>
      </c>
      <c r="AH155" s="273">
        <v>34.799999999999997</v>
      </c>
      <c r="AI155" s="274">
        <v>33.799999999999997</v>
      </c>
      <c r="AJ155" s="275">
        <v>34.299999999999997</v>
      </c>
      <c r="AK155" s="273">
        <v>64</v>
      </c>
      <c r="AL155" s="274">
        <v>76</v>
      </c>
      <c r="AM155" s="275">
        <v>140</v>
      </c>
      <c r="AN155" s="273">
        <v>51</v>
      </c>
      <c r="AO155" s="274">
        <v>30</v>
      </c>
      <c r="AP155" s="275">
        <v>40</v>
      </c>
      <c r="AQ155" s="273">
        <v>35</v>
      </c>
      <c r="AR155" s="274">
        <v>37</v>
      </c>
      <c r="AS155" s="275">
        <v>72</v>
      </c>
      <c r="AT155" s="273">
        <v>54</v>
      </c>
      <c r="AU155" s="274">
        <v>35</v>
      </c>
      <c r="AV155" s="275">
        <v>44</v>
      </c>
      <c r="AW155" s="273">
        <v>35</v>
      </c>
      <c r="AX155" s="274">
        <v>37</v>
      </c>
      <c r="AY155" s="275">
        <v>72</v>
      </c>
      <c r="AZ155" s="273">
        <v>33.200000000000003</v>
      </c>
      <c r="BA155" s="274">
        <v>30.1</v>
      </c>
      <c r="BB155" s="275">
        <v>31.6</v>
      </c>
      <c r="BC155" s="273">
        <v>35</v>
      </c>
      <c r="BD155" s="274">
        <v>37</v>
      </c>
      <c r="BE155" s="275">
        <v>72</v>
      </c>
      <c r="BF155" s="273" t="s">
        <v>197</v>
      </c>
      <c r="BG155" s="274" t="s">
        <v>197</v>
      </c>
      <c r="BH155" s="275">
        <v>50</v>
      </c>
      <c r="BI155" s="273">
        <v>3</v>
      </c>
      <c r="BJ155" s="274">
        <v>5</v>
      </c>
      <c r="BK155" s="275">
        <v>8</v>
      </c>
      <c r="BL155" s="273" t="s">
        <v>197</v>
      </c>
      <c r="BM155" s="274" t="s">
        <v>197</v>
      </c>
      <c r="BN155" s="275">
        <v>50</v>
      </c>
      <c r="BO155" s="273">
        <v>3</v>
      </c>
      <c r="BP155" s="274">
        <v>5</v>
      </c>
      <c r="BQ155" s="275">
        <v>8</v>
      </c>
      <c r="BR155" s="273">
        <v>33.299999999999997</v>
      </c>
      <c r="BS155" s="274">
        <v>35.6</v>
      </c>
      <c r="BT155" s="275">
        <v>34.799999999999997</v>
      </c>
      <c r="BU155" s="273">
        <v>3</v>
      </c>
      <c r="BV155" s="274">
        <v>5</v>
      </c>
      <c r="BW155" s="275">
        <v>8</v>
      </c>
      <c r="BX155" s="273" t="s">
        <v>197</v>
      </c>
      <c r="BY155" s="274" t="s">
        <v>197</v>
      </c>
      <c r="BZ155" s="275">
        <v>50</v>
      </c>
      <c r="CA155" s="273">
        <v>7</v>
      </c>
      <c r="CB155" s="274">
        <v>7</v>
      </c>
      <c r="CC155" s="275">
        <v>14</v>
      </c>
      <c r="CD155" s="273" t="s">
        <v>197</v>
      </c>
      <c r="CE155" s="274" t="s">
        <v>197</v>
      </c>
      <c r="CF155" s="275">
        <v>50</v>
      </c>
      <c r="CG155" s="273">
        <v>7</v>
      </c>
      <c r="CH155" s="274">
        <v>7</v>
      </c>
      <c r="CI155" s="275">
        <v>14</v>
      </c>
      <c r="CJ155" s="273">
        <v>34.6</v>
      </c>
      <c r="CK155" s="274">
        <v>33.9</v>
      </c>
      <c r="CL155" s="275">
        <v>34.200000000000003</v>
      </c>
      <c r="CM155" s="273">
        <v>7</v>
      </c>
      <c r="CN155" s="274">
        <v>7</v>
      </c>
      <c r="CO155" s="275">
        <v>14</v>
      </c>
      <c r="CP155" s="273">
        <v>60</v>
      </c>
      <c r="CQ155" s="274">
        <v>42</v>
      </c>
      <c r="CR155" s="275">
        <v>51</v>
      </c>
      <c r="CS155" s="273">
        <v>2815</v>
      </c>
      <c r="CT155" s="274">
        <v>2986</v>
      </c>
      <c r="CU155" s="275">
        <v>5801</v>
      </c>
      <c r="CV155" s="273">
        <v>61</v>
      </c>
      <c r="CW155" s="274">
        <v>46</v>
      </c>
      <c r="CX155" s="275">
        <v>53</v>
      </c>
      <c r="CY155" s="273">
        <v>2815</v>
      </c>
      <c r="CZ155" s="274">
        <v>2986</v>
      </c>
      <c r="DA155" s="275">
        <v>5801</v>
      </c>
      <c r="DB155" s="273">
        <v>35.200000000000003</v>
      </c>
      <c r="DC155" s="274">
        <v>32.6</v>
      </c>
      <c r="DD155" s="275">
        <v>33.799999999999997</v>
      </c>
      <c r="DE155" s="273">
        <v>2815</v>
      </c>
      <c r="DF155" s="274">
        <v>2986</v>
      </c>
      <c r="DG155" s="275">
        <v>5801</v>
      </c>
    </row>
    <row r="156" spans="1:111" x14ac:dyDescent="0.35">
      <c r="A156" t="s">
        <v>72</v>
      </c>
      <c r="B156" t="s">
        <v>317</v>
      </c>
      <c r="C156" t="s">
        <v>309</v>
      </c>
      <c r="D156" s="273">
        <v>62</v>
      </c>
      <c r="E156" s="274">
        <v>43</v>
      </c>
      <c r="F156" s="275">
        <v>53</v>
      </c>
      <c r="G156" s="273">
        <v>4090</v>
      </c>
      <c r="H156" s="274">
        <v>4210</v>
      </c>
      <c r="I156" s="275">
        <v>8300</v>
      </c>
      <c r="J156" s="273">
        <v>64</v>
      </c>
      <c r="K156" s="274">
        <v>46</v>
      </c>
      <c r="L156" s="275">
        <v>55</v>
      </c>
      <c r="M156" s="273">
        <v>4090</v>
      </c>
      <c r="N156" s="274">
        <v>4210</v>
      </c>
      <c r="O156" s="275">
        <v>8300</v>
      </c>
      <c r="P156" s="273">
        <v>35.799999999999997</v>
      </c>
      <c r="Q156" s="274">
        <v>32.700000000000003</v>
      </c>
      <c r="R156" s="275">
        <v>34.200000000000003</v>
      </c>
      <c r="S156" s="273">
        <v>4090</v>
      </c>
      <c r="T156" s="274">
        <v>4210</v>
      </c>
      <c r="U156" s="275">
        <v>8300</v>
      </c>
      <c r="V156" s="273">
        <v>64</v>
      </c>
      <c r="W156" s="274">
        <v>36</v>
      </c>
      <c r="X156" s="275">
        <v>48</v>
      </c>
      <c r="Y156" s="273">
        <v>135</v>
      </c>
      <c r="Z156" s="274">
        <v>165</v>
      </c>
      <c r="AA156" s="275">
        <v>300</v>
      </c>
      <c r="AB156" s="273">
        <v>65</v>
      </c>
      <c r="AC156" s="274">
        <v>39</v>
      </c>
      <c r="AD156" s="275">
        <v>51</v>
      </c>
      <c r="AE156" s="273">
        <v>135</v>
      </c>
      <c r="AF156" s="274">
        <v>165</v>
      </c>
      <c r="AG156" s="275">
        <v>300</v>
      </c>
      <c r="AH156" s="273">
        <v>36.200000000000003</v>
      </c>
      <c r="AI156" s="274">
        <v>31.7</v>
      </c>
      <c r="AJ156" s="275">
        <v>33.799999999999997</v>
      </c>
      <c r="AK156" s="273">
        <v>135</v>
      </c>
      <c r="AL156" s="274">
        <v>165</v>
      </c>
      <c r="AM156" s="275">
        <v>300</v>
      </c>
      <c r="AN156" s="273">
        <v>50</v>
      </c>
      <c r="AO156" s="274">
        <v>25</v>
      </c>
      <c r="AP156" s="275">
        <v>36</v>
      </c>
      <c r="AQ156" s="273">
        <v>201</v>
      </c>
      <c r="AR156" s="274">
        <v>233</v>
      </c>
      <c r="AS156" s="275">
        <v>434</v>
      </c>
      <c r="AT156" s="273">
        <v>51</v>
      </c>
      <c r="AU156" s="274">
        <v>29</v>
      </c>
      <c r="AV156" s="275">
        <v>39</v>
      </c>
      <c r="AW156" s="273">
        <v>201</v>
      </c>
      <c r="AX156" s="274">
        <v>233</v>
      </c>
      <c r="AY156" s="275">
        <v>434</v>
      </c>
      <c r="AZ156" s="273">
        <v>32.9</v>
      </c>
      <c r="BA156" s="274">
        <v>29.5</v>
      </c>
      <c r="BB156" s="275">
        <v>31.1</v>
      </c>
      <c r="BC156" s="273">
        <v>201</v>
      </c>
      <c r="BD156" s="274">
        <v>233</v>
      </c>
      <c r="BE156" s="275">
        <v>434</v>
      </c>
      <c r="BF156" s="273">
        <v>43</v>
      </c>
      <c r="BG156" s="274">
        <v>36</v>
      </c>
      <c r="BH156" s="275">
        <v>40</v>
      </c>
      <c r="BI156" s="273">
        <v>30</v>
      </c>
      <c r="BJ156" s="274">
        <v>22</v>
      </c>
      <c r="BK156" s="275">
        <v>52</v>
      </c>
      <c r="BL156" s="273">
        <v>43</v>
      </c>
      <c r="BM156" s="274">
        <v>41</v>
      </c>
      <c r="BN156" s="275">
        <v>42</v>
      </c>
      <c r="BO156" s="273">
        <v>30</v>
      </c>
      <c r="BP156" s="274">
        <v>22</v>
      </c>
      <c r="BQ156" s="275">
        <v>52</v>
      </c>
      <c r="BR156" s="273">
        <v>33.4</v>
      </c>
      <c r="BS156" s="274">
        <v>30.5</v>
      </c>
      <c r="BT156" s="275">
        <v>32.200000000000003</v>
      </c>
      <c r="BU156" s="273">
        <v>30</v>
      </c>
      <c r="BV156" s="274">
        <v>22</v>
      </c>
      <c r="BW156" s="275">
        <v>52</v>
      </c>
      <c r="BX156" s="273">
        <v>38</v>
      </c>
      <c r="BY156" s="274">
        <v>38</v>
      </c>
      <c r="BZ156" s="275">
        <v>38</v>
      </c>
      <c r="CA156" s="273">
        <v>16</v>
      </c>
      <c r="CB156" s="274">
        <v>13</v>
      </c>
      <c r="CC156" s="275">
        <v>29</v>
      </c>
      <c r="CD156" s="273">
        <v>38</v>
      </c>
      <c r="CE156" s="274">
        <v>46</v>
      </c>
      <c r="CF156" s="275">
        <v>41</v>
      </c>
      <c r="CG156" s="273">
        <v>16</v>
      </c>
      <c r="CH156" s="274">
        <v>13</v>
      </c>
      <c r="CI156" s="275">
        <v>29</v>
      </c>
      <c r="CJ156" s="273">
        <v>31.7</v>
      </c>
      <c r="CK156" s="274">
        <v>32.799999999999997</v>
      </c>
      <c r="CL156" s="275">
        <v>32.200000000000003</v>
      </c>
      <c r="CM156" s="273">
        <v>16</v>
      </c>
      <c r="CN156" s="274">
        <v>13</v>
      </c>
      <c r="CO156" s="275">
        <v>29</v>
      </c>
      <c r="CP156" s="273">
        <v>61</v>
      </c>
      <c r="CQ156" s="274">
        <v>42</v>
      </c>
      <c r="CR156" s="275">
        <v>52</v>
      </c>
      <c r="CS156" s="273">
        <v>4683</v>
      </c>
      <c r="CT156" s="274">
        <v>4850</v>
      </c>
      <c r="CU156" s="275">
        <v>9533</v>
      </c>
      <c r="CV156" s="273">
        <v>63</v>
      </c>
      <c r="CW156" s="274">
        <v>45</v>
      </c>
      <c r="CX156" s="275">
        <v>54</v>
      </c>
      <c r="CY156" s="273">
        <v>4683</v>
      </c>
      <c r="CZ156" s="274">
        <v>4850</v>
      </c>
      <c r="DA156" s="275">
        <v>9533</v>
      </c>
      <c r="DB156" s="273">
        <v>35.700000000000003</v>
      </c>
      <c r="DC156" s="274">
        <v>32.5</v>
      </c>
      <c r="DD156" s="275">
        <v>34</v>
      </c>
      <c r="DE156" s="273">
        <v>4683</v>
      </c>
      <c r="DF156" s="274">
        <v>4850</v>
      </c>
      <c r="DG156" s="275">
        <v>9533</v>
      </c>
    </row>
    <row r="157" spans="1:111" x14ac:dyDescent="0.35">
      <c r="A157" t="s">
        <v>89</v>
      </c>
      <c r="B157" t="s">
        <v>334</v>
      </c>
      <c r="C157" t="s">
        <v>324</v>
      </c>
      <c r="D157" s="273">
        <v>55</v>
      </c>
      <c r="E157" s="274">
        <v>39</v>
      </c>
      <c r="F157" s="275">
        <v>47</v>
      </c>
      <c r="G157" s="273">
        <v>3338</v>
      </c>
      <c r="H157" s="274">
        <v>3479</v>
      </c>
      <c r="I157" s="275">
        <v>6817</v>
      </c>
      <c r="J157" s="273">
        <v>57</v>
      </c>
      <c r="K157" s="274">
        <v>42</v>
      </c>
      <c r="L157" s="275">
        <v>50</v>
      </c>
      <c r="M157" s="273">
        <v>3338</v>
      </c>
      <c r="N157" s="274">
        <v>3479</v>
      </c>
      <c r="O157" s="275">
        <v>6817</v>
      </c>
      <c r="P157" s="273">
        <v>33.6</v>
      </c>
      <c r="Q157" s="274">
        <v>31.6</v>
      </c>
      <c r="R157" s="275">
        <v>32.6</v>
      </c>
      <c r="S157" s="273">
        <v>3338</v>
      </c>
      <c r="T157" s="274">
        <v>3479</v>
      </c>
      <c r="U157" s="275">
        <v>6817</v>
      </c>
      <c r="V157" s="273">
        <v>57</v>
      </c>
      <c r="W157" s="274">
        <v>37</v>
      </c>
      <c r="X157" s="275">
        <v>47</v>
      </c>
      <c r="Y157" s="273">
        <v>233</v>
      </c>
      <c r="Z157" s="274">
        <v>221</v>
      </c>
      <c r="AA157" s="275">
        <v>454</v>
      </c>
      <c r="AB157" s="273">
        <v>60</v>
      </c>
      <c r="AC157" s="274">
        <v>39</v>
      </c>
      <c r="AD157" s="275">
        <v>50</v>
      </c>
      <c r="AE157" s="273">
        <v>233</v>
      </c>
      <c r="AF157" s="274">
        <v>221</v>
      </c>
      <c r="AG157" s="275">
        <v>454</v>
      </c>
      <c r="AH157" s="273">
        <v>33.5</v>
      </c>
      <c r="AI157" s="274">
        <v>30.5</v>
      </c>
      <c r="AJ157" s="275">
        <v>32</v>
      </c>
      <c r="AK157" s="273">
        <v>233</v>
      </c>
      <c r="AL157" s="274">
        <v>221</v>
      </c>
      <c r="AM157" s="275">
        <v>454</v>
      </c>
      <c r="AN157" s="273">
        <v>52</v>
      </c>
      <c r="AO157" s="274">
        <v>34</v>
      </c>
      <c r="AP157" s="275">
        <v>43</v>
      </c>
      <c r="AQ157" s="273">
        <v>85</v>
      </c>
      <c r="AR157" s="274">
        <v>87</v>
      </c>
      <c r="AS157" s="275">
        <v>172</v>
      </c>
      <c r="AT157" s="273">
        <v>53</v>
      </c>
      <c r="AU157" s="274">
        <v>36</v>
      </c>
      <c r="AV157" s="275">
        <v>44</v>
      </c>
      <c r="AW157" s="273">
        <v>85</v>
      </c>
      <c r="AX157" s="274">
        <v>87</v>
      </c>
      <c r="AY157" s="275">
        <v>172</v>
      </c>
      <c r="AZ157" s="273">
        <v>31.3</v>
      </c>
      <c r="BA157" s="274">
        <v>29.9</v>
      </c>
      <c r="BB157" s="275">
        <v>30.6</v>
      </c>
      <c r="BC157" s="273">
        <v>85</v>
      </c>
      <c r="BD157" s="274">
        <v>87</v>
      </c>
      <c r="BE157" s="275">
        <v>172</v>
      </c>
      <c r="BF157" s="273">
        <v>54</v>
      </c>
      <c r="BG157" s="274">
        <v>38</v>
      </c>
      <c r="BH157" s="275">
        <v>46</v>
      </c>
      <c r="BI157" s="273">
        <v>39</v>
      </c>
      <c r="BJ157" s="274">
        <v>39</v>
      </c>
      <c r="BK157" s="275">
        <v>78</v>
      </c>
      <c r="BL157" s="273">
        <v>54</v>
      </c>
      <c r="BM157" s="274">
        <v>38</v>
      </c>
      <c r="BN157" s="275">
        <v>46</v>
      </c>
      <c r="BO157" s="273">
        <v>39</v>
      </c>
      <c r="BP157" s="274">
        <v>39</v>
      </c>
      <c r="BQ157" s="275">
        <v>78</v>
      </c>
      <c r="BR157" s="273">
        <v>32.6</v>
      </c>
      <c r="BS157" s="274">
        <v>29.3</v>
      </c>
      <c r="BT157" s="275">
        <v>30.9</v>
      </c>
      <c r="BU157" s="273">
        <v>39</v>
      </c>
      <c r="BV157" s="274">
        <v>39</v>
      </c>
      <c r="BW157" s="275">
        <v>78</v>
      </c>
      <c r="BX157" s="273" t="s">
        <v>197</v>
      </c>
      <c r="BY157" s="274" t="s">
        <v>197</v>
      </c>
      <c r="BZ157" s="275" t="s">
        <v>197</v>
      </c>
      <c r="CA157" s="273" t="s">
        <v>197</v>
      </c>
      <c r="CB157" s="274" t="s">
        <v>197</v>
      </c>
      <c r="CC157" s="275">
        <v>4</v>
      </c>
      <c r="CD157" s="273" t="s">
        <v>197</v>
      </c>
      <c r="CE157" s="274" t="s">
        <v>197</v>
      </c>
      <c r="CF157" s="275" t="s">
        <v>197</v>
      </c>
      <c r="CG157" s="273" t="s">
        <v>197</v>
      </c>
      <c r="CH157" s="274" t="s">
        <v>197</v>
      </c>
      <c r="CI157" s="275">
        <v>4</v>
      </c>
      <c r="CJ157" s="273">
        <v>24</v>
      </c>
      <c r="CK157" s="274">
        <v>32</v>
      </c>
      <c r="CL157" s="275">
        <v>28</v>
      </c>
      <c r="CM157" s="273" t="s">
        <v>197</v>
      </c>
      <c r="CN157" s="274" t="s">
        <v>197</v>
      </c>
      <c r="CO157" s="275">
        <v>4</v>
      </c>
      <c r="CP157" s="273">
        <v>54</v>
      </c>
      <c r="CQ157" s="274">
        <v>39</v>
      </c>
      <c r="CR157" s="275">
        <v>46</v>
      </c>
      <c r="CS157" s="273">
        <v>3955</v>
      </c>
      <c r="CT157" s="274">
        <v>4076</v>
      </c>
      <c r="CU157" s="275">
        <v>8031</v>
      </c>
      <c r="CV157" s="273">
        <v>57</v>
      </c>
      <c r="CW157" s="274">
        <v>41</v>
      </c>
      <c r="CX157" s="275">
        <v>49</v>
      </c>
      <c r="CY157" s="273">
        <v>3955</v>
      </c>
      <c r="CZ157" s="274">
        <v>4076</v>
      </c>
      <c r="DA157" s="275">
        <v>8031</v>
      </c>
      <c r="DB157" s="273">
        <v>33.5</v>
      </c>
      <c r="DC157" s="274">
        <v>31.3</v>
      </c>
      <c r="DD157" s="275">
        <v>32.4</v>
      </c>
      <c r="DE157" s="273">
        <v>3955</v>
      </c>
      <c r="DF157" s="274">
        <v>4076</v>
      </c>
      <c r="DG157" s="275">
        <v>8031</v>
      </c>
    </row>
    <row r="158" spans="1:111" x14ac:dyDescent="0.35">
      <c r="A158" t="s">
        <v>142</v>
      </c>
      <c r="B158" t="s">
        <v>387</v>
      </c>
      <c r="C158" t="s">
        <v>372</v>
      </c>
      <c r="D158" s="273">
        <v>59</v>
      </c>
      <c r="E158" s="274">
        <v>44</v>
      </c>
      <c r="F158" s="275">
        <v>51</v>
      </c>
      <c r="G158" s="273">
        <v>5096</v>
      </c>
      <c r="H158" s="274">
        <v>5499</v>
      </c>
      <c r="I158" s="275">
        <v>10595</v>
      </c>
      <c r="J158" s="273">
        <v>61</v>
      </c>
      <c r="K158" s="274">
        <v>46</v>
      </c>
      <c r="L158" s="275">
        <v>53</v>
      </c>
      <c r="M158" s="273">
        <v>5096</v>
      </c>
      <c r="N158" s="274">
        <v>5499</v>
      </c>
      <c r="O158" s="275">
        <v>10595</v>
      </c>
      <c r="P158" s="273">
        <v>34</v>
      </c>
      <c r="Q158" s="274">
        <v>32.1</v>
      </c>
      <c r="R158" s="275">
        <v>33</v>
      </c>
      <c r="S158" s="273">
        <v>5096</v>
      </c>
      <c r="T158" s="274">
        <v>5499</v>
      </c>
      <c r="U158" s="275">
        <v>10595</v>
      </c>
      <c r="V158" s="273">
        <v>58</v>
      </c>
      <c r="W158" s="274">
        <v>41</v>
      </c>
      <c r="X158" s="275">
        <v>49</v>
      </c>
      <c r="Y158" s="273">
        <v>382</v>
      </c>
      <c r="Z158" s="274">
        <v>378</v>
      </c>
      <c r="AA158" s="275">
        <v>760</v>
      </c>
      <c r="AB158" s="273">
        <v>60</v>
      </c>
      <c r="AC158" s="274">
        <v>44</v>
      </c>
      <c r="AD158" s="275">
        <v>52</v>
      </c>
      <c r="AE158" s="273">
        <v>382</v>
      </c>
      <c r="AF158" s="274">
        <v>378</v>
      </c>
      <c r="AG158" s="275">
        <v>760</v>
      </c>
      <c r="AH158" s="273">
        <v>33.799999999999997</v>
      </c>
      <c r="AI158" s="274">
        <v>31.8</v>
      </c>
      <c r="AJ158" s="275">
        <v>32.799999999999997</v>
      </c>
      <c r="AK158" s="273">
        <v>382</v>
      </c>
      <c r="AL158" s="274">
        <v>378</v>
      </c>
      <c r="AM158" s="275">
        <v>760</v>
      </c>
      <c r="AN158" s="273">
        <v>47</v>
      </c>
      <c r="AO158" s="274">
        <v>33</v>
      </c>
      <c r="AP158" s="275">
        <v>40</v>
      </c>
      <c r="AQ158" s="273">
        <v>394</v>
      </c>
      <c r="AR158" s="274">
        <v>392</v>
      </c>
      <c r="AS158" s="275">
        <v>786</v>
      </c>
      <c r="AT158" s="273">
        <v>51</v>
      </c>
      <c r="AU158" s="274">
        <v>39</v>
      </c>
      <c r="AV158" s="275">
        <v>45</v>
      </c>
      <c r="AW158" s="273">
        <v>394</v>
      </c>
      <c r="AX158" s="274">
        <v>392</v>
      </c>
      <c r="AY158" s="275">
        <v>786</v>
      </c>
      <c r="AZ158" s="273">
        <v>32.200000000000003</v>
      </c>
      <c r="BA158" s="274">
        <v>30.3</v>
      </c>
      <c r="BB158" s="275">
        <v>31.3</v>
      </c>
      <c r="BC158" s="273">
        <v>394</v>
      </c>
      <c r="BD158" s="274">
        <v>392</v>
      </c>
      <c r="BE158" s="275">
        <v>786</v>
      </c>
      <c r="BF158" s="273">
        <v>51</v>
      </c>
      <c r="BG158" s="274">
        <v>42</v>
      </c>
      <c r="BH158" s="275">
        <v>46</v>
      </c>
      <c r="BI158" s="273">
        <v>71</v>
      </c>
      <c r="BJ158" s="274">
        <v>84</v>
      </c>
      <c r="BK158" s="275">
        <v>155</v>
      </c>
      <c r="BL158" s="273">
        <v>54</v>
      </c>
      <c r="BM158" s="274">
        <v>44</v>
      </c>
      <c r="BN158" s="275">
        <v>48</v>
      </c>
      <c r="BO158" s="273">
        <v>71</v>
      </c>
      <c r="BP158" s="274">
        <v>84</v>
      </c>
      <c r="BQ158" s="275">
        <v>155</v>
      </c>
      <c r="BR158" s="273">
        <v>33.200000000000003</v>
      </c>
      <c r="BS158" s="274">
        <v>31</v>
      </c>
      <c r="BT158" s="275">
        <v>32</v>
      </c>
      <c r="BU158" s="273">
        <v>71</v>
      </c>
      <c r="BV158" s="274">
        <v>84</v>
      </c>
      <c r="BW158" s="275">
        <v>155</v>
      </c>
      <c r="BX158" s="273">
        <v>52</v>
      </c>
      <c r="BY158" s="274">
        <v>53</v>
      </c>
      <c r="BZ158" s="275">
        <v>52</v>
      </c>
      <c r="CA158" s="273">
        <v>33</v>
      </c>
      <c r="CB158" s="274">
        <v>30</v>
      </c>
      <c r="CC158" s="275">
        <v>63</v>
      </c>
      <c r="CD158" s="273">
        <v>55</v>
      </c>
      <c r="CE158" s="274">
        <v>53</v>
      </c>
      <c r="CF158" s="275">
        <v>54</v>
      </c>
      <c r="CG158" s="273">
        <v>33</v>
      </c>
      <c r="CH158" s="274">
        <v>30</v>
      </c>
      <c r="CI158" s="275">
        <v>63</v>
      </c>
      <c r="CJ158" s="273">
        <v>33.200000000000003</v>
      </c>
      <c r="CK158" s="274">
        <v>33.6</v>
      </c>
      <c r="CL158" s="275">
        <v>33.4</v>
      </c>
      <c r="CM158" s="273">
        <v>33</v>
      </c>
      <c r="CN158" s="274">
        <v>30</v>
      </c>
      <c r="CO158" s="275">
        <v>63</v>
      </c>
      <c r="CP158" s="273">
        <v>58</v>
      </c>
      <c r="CQ158" s="274">
        <v>42</v>
      </c>
      <c r="CR158" s="275">
        <v>50</v>
      </c>
      <c r="CS158" s="273">
        <v>6651</v>
      </c>
      <c r="CT158" s="274">
        <v>7053</v>
      </c>
      <c r="CU158" s="275">
        <v>13704</v>
      </c>
      <c r="CV158" s="273">
        <v>59</v>
      </c>
      <c r="CW158" s="274">
        <v>45</v>
      </c>
      <c r="CX158" s="275">
        <v>52</v>
      </c>
      <c r="CY158" s="273">
        <v>6651</v>
      </c>
      <c r="CZ158" s="274">
        <v>7053</v>
      </c>
      <c r="DA158" s="275">
        <v>13704</v>
      </c>
      <c r="DB158" s="273">
        <v>33.9</v>
      </c>
      <c r="DC158" s="274">
        <v>32</v>
      </c>
      <c r="DD158" s="275">
        <v>32.9</v>
      </c>
      <c r="DE158" s="273">
        <v>6651</v>
      </c>
      <c r="DF158" s="274">
        <v>7053</v>
      </c>
      <c r="DG158" s="275">
        <v>13704</v>
      </c>
    </row>
    <row r="159" spans="1:111" x14ac:dyDescent="0.35">
      <c r="A159" t="s">
        <v>76</v>
      </c>
      <c r="B159" t="s">
        <v>321</v>
      </c>
      <c r="C159" t="s">
        <v>309</v>
      </c>
      <c r="D159" s="273">
        <v>52</v>
      </c>
      <c r="E159" s="274">
        <v>32</v>
      </c>
      <c r="F159" s="275">
        <v>42</v>
      </c>
      <c r="G159" s="273">
        <v>2615</v>
      </c>
      <c r="H159" s="274">
        <v>2744</v>
      </c>
      <c r="I159" s="275">
        <v>5359</v>
      </c>
      <c r="J159" s="273">
        <v>54</v>
      </c>
      <c r="K159" s="274">
        <v>37</v>
      </c>
      <c r="L159" s="275">
        <v>45</v>
      </c>
      <c r="M159" s="273">
        <v>2615</v>
      </c>
      <c r="N159" s="274">
        <v>2744</v>
      </c>
      <c r="O159" s="275">
        <v>5359</v>
      </c>
      <c r="P159" s="273">
        <v>33.6</v>
      </c>
      <c r="Q159" s="274">
        <v>30.6</v>
      </c>
      <c r="R159" s="275">
        <v>32.1</v>
      </c>
      <c r="S159" s="273">
        <v>2615</v>
      </c>
      <c r="T159" s="274">
        <v>2744</v>
      </c>
      <c r="U159" s="275">
        <v>5359</v>
      </c>
      <c r="V159" s="273">
        <v>50</v>
      </c>
      <c r="W159" s="274">
        <v>34</v>
      </c>
      <c r="X159" s="275">
        <v>42</v>
      </c>
      <c r="Y159" s="273">
        <v>126</v>
      </c>
      <c r="Z159" s="274">
        <v>146</v>
      </c>
      <c r="AA159" s="275">
        <v>272</v>
      </c>
      <c r="AB159" s="273">
        <v>53</v>
      </c>
      <c r="AC159" s="274">
        <v>40</v>
      </c>
      <c r="AD159" s="275">
        <v>46</v>
      </c>
      <c r="AE159" s="273">
        <v>126</v>
      </c>
      <c r="AF159" s="274">
        <v>146</v>
      </c>
      <c r="AG159" s="275">
        <v>272</v>
      </c>
      <c r="AH159" s="273">
        <v>34.200000000000003</v>
      </c>
      <c r="AI159" s="274">
        <v>30.8</v>
      </c>
      <c r="AJ159" s="275">
        <v>32.4</v>
      </c>
      <c r="AK159" s="273">
        <v>126</v>
      </c>
      <c r="AL159" s="274">
        <v>146</v>
      </c>
      <c r="AM159" s="275">
        <v>272</v>
      </c>
      <c r="AN159" s="273">
        <v>52</v>
      </c>
      <c r="AO159" s="274">
        <v>31</v>
      </c>
      <c r="AP159" s="275">
        <v>41</v>
      </c>
      <c r="AQ159" s="273">
        <v>146</v>
      </c>
      <c r="AR159" s="274">
        <v>166</v>
      </c>
      <c r="AS159" s="275">
        <v>312</v>
      </c>
      <c r="AT159" s="273">
        <v>56</v>
      </c>
      <c r="AU159" s="274">
        <v>34</v>
      </c>
      <c r="AV159" s="275">
        <v>45</v>
      </c>
      <c r="AW159" s="273">
        <v>146</v>
      </c>
      <c r="AX159" s="274">
        <v>166</v>
      </c>
      <c r="AY159" s="275">
        <v>312</v>
      </c>
      <c r="AZ159" s="273">
        <v>33.200000000000003</v>
      </c>
      <c r="BA159" s="274">
        <v>28.9</v>
      </c>
      <c r="BB159" s="275">
        <v>30.9</v>
      </c>
      <c r="BC159" s="273">
        <v>146</v>
      </c>
      <c r="BD159" s="274">
        <v>166</v>
      </c>
      <c r="BE159" s="275">
        <v>312</v>
      </c>
      <c r="BF159" s="273">
        <v>59</v>
      </c>
      <c r="BG159" s="274">
        <v>32</v>
      </c>
      <c r="BH159" s="275">
        <v>45</v>
      </c>
      <c r="BI159" s="273">
        <v>29</v>
      </c>
      <c r="BJ159" s="274">
        <v>31</v>
      </c>
      <c r="BK159" s="275">
        <v>60</v>
      </c>
      <c r="BL159" s="273">
        <v>62</v>
      </c>
      <c r="BM159" s="274">
        <v>39</v>
      </c>
      <c r="BN159" s="275">
        <v>50</v>
      </c>
      <c r="BO159" s="273">
        <v>29</v>
      </c>
      <c r="BP159" s="274">
        <v>31</v>
      </c>
      <c r="BQ159" s="275">
        <v>60</v>
      </c>
      <c r="BR159" s="273">
        <v>34.700000000000003</v>
      </c>
      <c r="BS159" s="274">
        <v>28.7</v>
      </c>
      <c r="BT159" s="275">
        <v>31.6</v>
      </c>
      <c r="BU159" s="273">
        <v>29</v>
      </c>
      <c r="BV159" s="274">
        <v>31</v>
      </c>
      <c r="BW159" s="275">
        <v>60</v>
      </c>
      <c r="BX159" s="273" t="s">
        <v>197</v>
      </c>
      <c r="BY159" s="274" t="s">
        <v>197</v>
      </c>
      <c r="BZ159" s="275">
        <v>28</v>
      </c>
      <c r="CA159" s="273">
        <v>7</v>
      </c>
      <c r="CB159" s="274">
        <v>11</v>
      </c>
      <c r="CC159" s="275">
        <v>18</v>
      </c>
      <c r="CD159" s="273" t="s">
        <v>197</v>
      </c>
      <c r="CE159" s="274" t="s">
        <v>197</v>
      </c>
      <c r="CF159" s="275">
        <v>28</v>
      </c>
      <c r="CG159" s="273">
        <v>7</v>
      </c>
      <c r="CH159" s="274">
        <v>11</v>
      </c>
      <c r="CI159" s="275">
        <v>18</v>
      </c>
      <c r="CJ159" s="273">
        <v>32.700000000000003</v>
      </c>
      <c r="CK159" s="274">
        <v>31.3</v>
      </c>
      <c r="CL159" s="275">
        <v>31.8</v>
      </c>
      <c r="CM159" s="273">
        <v>7</v>
      </c>
      <c r="CN159" s="274">
        <v>11</v>
      </c>
      <c r="CO159" s="275">
        <v>18</v>
      </c>
      <c r="CP159" s="273">
        <v>51</v>
      </c>
      <c r="CQ159" s="274">
        <v>32</v>
      </c>
      <c r="CR159" s="275">
        <v>41</v>
      </c>
      <c r="CS159" s="273">
        <v>3059</v>
      </c>
      <c r="CT159" s="274">
        <v>3255</v>
      </c>
      <c r="CU159" s="275">
        <v>6314</v>
      </c>
      <c r="CV159" s="273">
        <v>54</v>
      </c>
      <c r="CW159" s="274">
        <v>37</v>
      </c>
      <c r="CX159" s="275">
        <v>45</v>
      </c>
      <c r="CY159" s="273">
        <v>3059</v>
      </c>
      <c r="CZ159" s="274">
        <v>3255</v>
      </c>
      <c r="DA159" s="275">
        <v>6314</v>
      </c>
      <c r="DB159" s="273">
        <v>33.5</v>
      </c>
      <c r="DC159" s="274">
        <v>30.5</v>
      </c>
      <c r="DD159" s="275">
        <v>31.9</v>
      </c>
      <c r="DE159" s="273">
        <v>3059</v>
      </c>
      <c r="DF159" s="274">
        <v>3255</v>
      </c>
      <c r="DG159" s="275">
        <v>6314</v>
      </c>
    </row>
    <row r="160" spans="1:111" x14ac:dyDescent="0.35">
      <c r="A160" t="s">
        <v>144</v>
      </c>
      <c r="B160" t="s">
        <v>389</v>
      </c>
      <c r="C160" t="s">
        <v>372</v>
      </c>
      <c r="D160" s="273">
        <v>61</v>
      </c>
      <c r="E160" s="274">
        <v>41</v>
      </c>
      <c r="F160" s="275">
        <v>51</v>
      </c>
      <c r="G160" s="273">
        <v>3748</v>
      </c>
      <c r="H160" s="274">
        <v>4004</v>
      </c>
      <c r="I160" s="275">
        <v>7752</v>
      </c>
      <c r="J160" s="273">
        <v>63</v>
      </c>
      <c r="K160" s="274">
        <v>44</v>
      </c>
      <c r="L160" s="275">
        <v>53</v>
      </c>
      <c r="M160" s="273">
        <v>3748</v>
      </c>
      <c r="N160" s="274">
        <v>4004</v>
      </c>
      <c r="O160" s="275">
        <v>7752</v>
      </c>
      <c r="P160" s="273">
        <v>34</v>
      </c>
      <c r="Q160" s="274">
        <v>32.1</v>
      </c>
      <c r="R160" s="275">
        <v>33</v>
      </c>
      <c r="S160" s="273">
        <v>3748</v>
      </c>
      <c r="T160" s="274">
        <v>4004</v>
      </c>
      <c r="U160" s="275">
        <v>7752</v>
      </c>
      <c r="V160" s="273">
        <v>59</v>
      </c>
      <c r="W160" s="274">
        <v>40</v>
      </c>
      <c r="X160" s="275">
        <v>49</v>
      </c>
      <c r="Y160" s="273">
        <v>199</v>
      </c>
      <c r="Z160" s="274">
        <v>211</v>
      </c>
      <c r="AA160" s="275">
        <v>410</v>
      </c>
      <c r="AB160" s="273">
        <v>60</v>
      </c>
      <c r="AC160" s="274">
        <v>43</v>
      </c>
      <c r="AD160" s="275">
        <v>51</v>
      </c>
      <c r="AE160" s="273">
        <v>199</v>
      </c>
      <c r="AF160" s="274">
        <v>211</v>
      </c>
      <c r="AG160" s="275">
        <v>410</v>
      </c>
      <c r="AH160" s="273">
        <v>33.9</v>
      </c>
      <c r="AI160" s="274">
        <v>31.3</v>
      </c>
      <c r="AJ160" s="275">
        <v>32.6</v>
      </c>
      <c r="AK160" s="273">
        <v>199</v>
      </c>
      <c r="AL160" s="274">
        <v>211</v>
      </c>
      <c r="AM160" s="275">
        <v>410</v>
      </c>
      <c r="AN160" s="273">
        <v>53</v>
      </c>
      <c r="AO160" s="274">
        <v>34</v>
      </c>
      <c r="AP160" s="275">
        <v>44</v>
      </c>
      <c r="AQ160" s="273">
        <v>212</v>
      </c>
      <c r="AR160" s="274">
        <v>205</v>
      </c>
      <c r="AS160" s="275">
        <v>417</v>
      </c>
      <c r="AT160" s="273">
        <v>56</v>
      </c>
      <c r="AU160" s="274">
        <v>38</v>
      </c>
      <c r="AV160" s="275">
        <v>47</v>
      </c>
      <c r="AW160" s="273">
        <v>212</v>
      </c>
      <c r="AX160" s="274">
        <v>205</v>
      </c>
      <c r="AY160" s="275">
        <v>417</v>
      </c>
      <c r="AZ160" s="273">
        <v>32.4</v>
      </c>
      <c r="BA160" s="274">
        <v>30.2</v>
      </c>
      <c r="BB160" s="275">
        <v>31.3</v>
      </c>
      <c r="BC160" s="273">
        <v>212</v>
      </c>
      <c r="BD160" s="274">
        <v>205</v>
      </c>
      <c r="BE160" s="275">
        <v>417</v>
      </c>
      <c r="BF160" s="273">
        <v>45</v>
      </c>
      <c r="BG160" s="274">
        <v>30</v>
      </c>
      <c r="BH160" s="275">
        <v>36</v>
      </c>
      <c r="BI160" s="273">
        <v>42</v>
      </c>
      <c r="BJ160" s="274">
        <v>69</v>
      </c>
      <c r="BK160" s="275">
        <v>111</v>
      </c>
      <c r="BL160" s="273">
        <v>45</v>
      </c>
      <c r="BM160" s="274">
        <v>36</v>
      </c>
      <c r="BN160" s="275">
        <v>40</v>
      </c>
      <c r="BO160" s="273">
        <v>42</v>
      </c>
      <c r="BP160" s="274">
        <v>69</v>
      </c>
      <c r="BQ160" s="275">
        <v>111</v>
      </c>
      <c r="BR160" s="273">
        <v>32.5</v>
      </c>
      <c r="BS160" s="274">
        <v>30.2</v>
      </c>
      <c r="BT160" s="275">
        <v>31.1</v>
      </c>
      <c r="BU160" s="273">
        <v>42</v>
      </c>
      <c r="BV160" s="274">
        <v>69</v>
      </c>
      <c r="BW160" s="275">
        <v>111</v>
      </c>
      <c r="BX160" s="273">
        <v>55</v>
      </c>
      <c r="BY160" s="274">
        <v>56</v>
      </c>
      <c r="BZ160" s="275">
        <v>55</v>
      </c>
      <c r="CA160" s="273">
        <v>11</v>
      </c>
      <c r="CB160" s="274">
        <v>9</v>
      </c>
      <c r="CC160" s="275">
        <v>20</v>
      </c>
      <c r="CD160" s="273">
        <v>55</v>
      </c>
      <c r="CE160" s="274">
        <v>56</v>
      </c>
      <c r="CF160" s="275">
        <v>55</v>
      </c>
      <c r="CG160" s="273">
        <v>11</v>
      </c>
      <c r="CH160" s="274">
        <v>9</v>
      </c>
      <c r="CI160" s="275">
        <v>20</v>
      </c>
      <c r="CJ160" s="273">
        <v>32.4</v>
      </c>
      <c r="CK160" s="274">
        <v>30.8</v>
      </c>
      <c r="CL160" s="275">
        <v>31.7</v>
      </c>
      <c r="CM160" s="273">
        <v>11</v>
      </c>
      <c r="CN160" s="274">
        <v>9</v>
      </c>
      <c r="CO160" s="275">
        <v>20</v>
      </c>
      <c r="CP160" s="273">
        <v>60</v>
      </c>
      <c r="CQ160" s="274">
        <v>41</v>
      </c>
      <c r="CR160" s="275">
        <v>50</v>
      </c>
      <c r="CS160" s="273">
        <v>4470</v>
      </c>
      <c r="CT160" s="274">
        <v>4773</v>
      </c>
      <c r="CU160" s="275">
        <v>9243</v>
      </c>
      <c r="CV160" s="273">
        <v>62</v>
      </c>
      <c r="CW160" s="274">
        <v>44</v>
      </c>
      <c r="CX160" s="275">
        <v>52</v>
      </c>
      <c r="CY160" s="273">
        <v>4470</v>
      </c>
      <c r="CZ160" s="274">
        <v>4773</v>
      </c>
      <c r="DA160" s="275">
        <v>9243</v>
      </c>
      <c r="DB160" s="273">
        <v>33.9</v>
      </c>
      <c r="DC160" s="274">
        <v>31.9</v>
      </c>
      <c r="DD160" s="275">
        <v>32.9</v>
      </c>
      <c r="DE160" s="273">
        <v>4470</v>
      </c>
      <c r="DF160" s="274">
        <v>4773</v>
      </c>
      <c r="DG160" s="275">
        <v>9243</v>
      </c>
    </row>
    <row r="161" spans="1:111" x14ac:dyDescent="0.35">
      <c r="A161" t="s">
        <v>78</v>
      </c>
      <c r="B161" t="s">
        <v>323</v>
      </c>
      <c r="C161" t="s">
        <v>309</v>
      </c>
      <c r="D161" s="273">
        <v>58</v>
      </c>
      <c r="E161" s="274">
        <v>40</v>
      </c>
      <c r="F161" s="275">
        <v>49</v>
      </c>
      <c r="G161" s="273">
        <v>2581</v>
      </c>
      <c r="H161" s="274">
        <v>2789</v>
      </c>
      <c r="I161" s="275">
        <v>5370</v>
      </c>
      <c r="J161" s="273">
        <v>60</v>
      </c>
      <c r="K161" s="274">
        <v>43</v>
      </c>
      <c r="L161" s="275">
        <v>51</v>
      </c>
      <c r="M161" s="273">
        <v>2581</v>
      </c>
      <c r="N161" s="274">
        <v>2789</v>
      </c>
      <c r="O161" s="275">
        <v>5370</v>
      </c>
      <c r="P161" s="273">
        <v>35.1</v>
      </c>
      <c r="Q161" s="274">
        <v>32.5</v>
      </c>
      <c r="R161" s="275">
        <v>33.700000000000003</v>
      </c>
      <c r="S161" s="273">
        <v>2581</v>
      </c>
      <c r="T161" s="274">
        <v>2789</v>
      </c>
      <c r="U161" s="275">
        <v>5370</v>
      </c>
      <c r="V161" s="273">
        <v>48</v>
      </c>
      <c r="W161" s="274">
        <v>29</v>
      </c>
      <c r="X161" s="275">
        <v>38</v>
      </c>
      <c r="Y161" s="273">
        <v>93</v>
      </c>
      <c r="Z161" s="274">
        <v>107</v>
      </c>
      <c r="AA161" s="275">
        <v>200</v>
      </c>
      <c r="AB161" s="273">
        <v>49</v>
      </c>
      <c r="AC161" s="274">
        <v>31</v>
      </c>
      <c r="AD161" s="275">
        <v>40</v>
      </c>
      <c r="AE161" s="273">
        <v>93</v>
      </c>
      <c r="AF161" s="274">
        <v>107</v>
      </c>
      <c r="AG161" s="275">
        <v>200</v>
      </c>
      <c r="AH161" s="273">
        <v>34.200000000000003</v>
      </c>
      <c r="AI161" s="274">
        <v>32.4</v>
      </c>
      <c r="AJ161" s="275">
        <v>33.200000000000003</v>
      </c>
      <c r="AK161" s="273">
        <v>93</v>
      </c>
      <c r="AL161" s="274">
        <v>107</v>
      </c>
      <c r="AM161" s="275">
        <v>200</v>
      </c>
      <c r="AN161" s="273">
        <v>40</v>
      </c>
      <c r="AO161" s="274">
        <v>23</v>
      </c>
      <c r="AP161" s="275">
        <v>31</v>
      </c>
      <c r="AQ161" s="273">
        <v>118</v>
      </c>
      <c r="AR161" s="274">
        <v>141</v>
      </c>
      <c r="AS161" s="275">
        <v>259</v>
      </c>
      <c r="AT161" s="273">
        <v>43</v>
      </c>
      <c r="AU161" s="274">
        <v>28</v>
      </c>
      <c r="AV161" s="275">
        <v>35</v>
      </c>
      <c r="AW161" s="273">
        <v>118</v>
      </c>
      <c r="AX161" s="274">
        <v>141</v>
      </c>
      <c r="AY161" s="275">
        <v>259</v>
      </c>
      <c r="AZ161" s="273">
        <v>31</v>
      </c>
      <c r="BA161" s="274">
        <v>29.4</v>
      </c>
      <c r="BB161" s="275">
        <v>30.1</v>
      </c>
      <c r="BC161" s="273">
        <v>118</v>
      </c>
      <c r="BD161" s="274">
        <v>141</v>
      </c>
      <c r="BE161" s="275">
        <v>259</v>
      </c>
      <c r="BF161" s="273" t="s">
        <v>197</v>
      </c>
      <c r="BG161" s="274" t="s">
        <v>197</v>
      </c>
      <c r="BH161" s="275">
        <v>50</v>
      </c>
      <c r="BI161" s="273">
        <v>6</v>
      </c>
      <c r="BJ161" s="274">
        <v>8</v>
      </c>
      <c r="BK161" s="275">
        <v>14</v>
      </c>
      <c r="BL161" s="273" t="s">
        <v>197</v>
      </c>
      <c r="BM161" s="274" t="s">
        <v>197</v>
      </c>
      <c r="BN161" s="275">
        <v>50</v>
      </c>
      <c r="BO161" s="273">
        <v>6</v>
      </c>
      <c r="BP161" s="274">
        <v>8</v>
      </c>
      <c r="BQ161" s="275">
        <v>14</v>
      </c>
      <c r="BR161" s="273">
        <v>36.5</v>
      </c>
      <c r="BS161" s="274">
        <v>33</v>
      </c>
      <c r="BT161" s="275">
        <v>34.5</v>
      </c>
      <c r="BU161" s="273">
        <v>6</v>
      </c>
      <c r="BV161" s="274">
        <v>8</v>
      </c>
      <c r="BW161" s="275">
        <v>14</v>
      </c>
      <c r="BX161" s="273" t="s">
        <v>197</v>
      </c>
      <c r="BY161" s="274" t="s">
        <v>197</v>
      </c>
      <c r="BZ161" s="275" t="s">
        <v>197</v>
      </c>
      <c r="CA161" s="273" t="s">
        <v>197</v>
      </c>
      <c r="CB161" s="274" t="s">
        <v>197</v>
      </c>
      <c r="CC161" s="275">
        <v>6</v>
      </c>
      <c r="CD161" s="273" t="s">
        <v>197</v>
      </c>
      <c r="CE161" s="274" t="s">
        <v>197</v>
      </c>
      <c r="CF161" s="275" t="s">
        <v>197</v>
      </c>
      <c r="CG161" s="273" t="s">
        <v>197</v>
      </c>
      <c r="CH161" s="274" t="s">
        <v>197</v>
      </c>
      <c r="CI161" s="275">
        <v>6</v>
      </c>
      <c r="CJ161" s="273">
        <v>34.299999999999997</v>
      </c>
      <c r="CK161" s="274">
        <v>30.5</v>
      </c>
      <c r="CL161" s="275">
        <v>33</v>
      </c>
      <c r="CM161" s="273" t="s">
        <v>197</v>
      </c>
      <c r="CN161" s="274" t="s">
        <v>197</v>
      </c>
      <c r="CO161" s="275">
        <v>6</v>
      </c>
      <c r="CP161" s="273">
        <v>57</v>
      </c>
      <c r="CQ161" s="274">
        <v>38</v>
      </c>
      <c r="CR161" s="275">
        <v>47</v>
      </c>
      <c r="CS161" s="273">
        <v>2947</v>
      </c>
      <c r="CT161" s="274">
        <v>3187</v>
      </c>
      <c r="CU161" s="275">
        <v>6134</v>
      </c>
      <c r="CV161" s="273">
        <v>59</v>
      </c>
      <c r="CW161" s="274">
        <v>41</v>
      </c>
      <c r="CX161" s="275">
        <v>49</v>
      </c>
      <c r="CY161" s="273">
        <v>2947</v>
      </c>
      <c r="CZ161" s="274">
        <v>3187</v>
      </c>
      <c r="DA161" s="275">
        <v>6134</v>
      </c>
      <c r="DB161" s="273">
        <v>34.9</v>
      </c>
      <c r="DC161" s="274">
        <v>32.200000000000003</v>
      </c>
      <c r="DD161" s="275">
        <v>33.5</v>
      </c>
      <c r="DE161" s="273">
        <v>2947</v>
      </c>
      <c r="DF161" s="274">
        <v>3187</v>
      </c>
      <c r="DG161" s="275">
        <v>6134</v>
      </c>
    </row>
    <row r="162" spans="1:111" x14ac:dyDescent="0.35">
      <c r="S162" s="157"/>
      <c r="T162" s="157"/>
      <c r="U162" s="157"/>
      <c r="AK162" s="157"/>
      <c r="AL162" s="157"/>
      <c r="AM162" s="157"/>
      <c r="BC162" s="157"/>
      <c r="BD162" s="157"/>
      <c r="BE162" s="157"/>
      <c r="BU162" s="157"/>
      <c r="BV162" s="157"/>
      <c r="BW162" s="157"/>
      <c r="CM162" s="157"/>
      <c r="CN162" s="157"/>
      <c r="CO162" s="157"/>
      <c r="DE162" s="157"/>
      <c r="DF162" s="157"/>
      <c r="DG162" s="157"/>
    </row>
    <row r="163" spans="1:111" x14ac:dyDescent="0.35">
      <c r="A163" t="s">
        <v>3</v>
      </c>
      <c r="B163" t="s">
        <v>247</v>
      </c>
      <c r="D163" s="273">
        <v>52</v>
      </c>
      <c r="E163" s="274">
        <v>34</v>
      </c>
      <c r="F163" s="275">
        <v>43</v>
      </c>
      <c r="G163" s="273">
        <v>13019</v>
      </c>
      <c r="H163" s="274">
        <v>13365</v>
      </c>
      <c r="I163" s="275">
        <v>26384</v>
      </c>
      <c r="J163" s="273">
        <v>54</v>
      </c>
      <c r="K163" s="274">
        <v>38</v>
      </c>
      <c r="L163" s="275">
        <v>46</v>
      </c>
      <c r="M163" s="273">
        <v>13019</v>
      </c>
      <c r="N163" s="274">
        <v>13365</v>
      </c>
      <c r="O163" s="275">
        <v>26384</v>
      </c>
      <c r="P163" s="273">
        <v>33.1</v>
      </c>
      <c r="Q163" s="274">
        <v>30.3</v>
      </c>
      <c r="R163" s="275">
        <v>31.7</v>
      </c>
      <c r="S163" s="273">
        <v>13019</v>
      </c>
      <c r="T163" s="274">
        <v>13365</v>
      </c>
      <c r="U163" s="275">
        <v>26384</v>
      </c>
      <c r="V163" s="273">
        <v>55</v>
      </c>
      <c r="W163" s="274">
        <v>33</v>
      </c>
      <c r="X163" s="275">
        <v>43</v>
      </c>
      <c r="Y163" s="273">
        <v>311</v>
      </c>
      <c r="Z163" s="274">
        <v>346</v>
      </c>
      <c r="AA163" s="275">
        <v>657</v>
      </c>
      <c r="AB163" s="273">
        <v>56</v>
      </c>
      <c r="AC163" s="274">
        <v>37</v>
      </c>
      <c r="AD163" s="275">
        <v>46</v>
      </c>
      <c r="AE163" s="273">
        <v>311</v>
      </c>
      <c r="AF163" s="274">
        <v>346</v>
      </c>
      <c r="AG163" s="275">
        <v>657</v>
      </c>
      <c r="AH163" s="273">
        <v>33.6</v>
      </c>
      <c r="AI163" s="274">
        <v>30.5</v>
      </c>
      <c r="AJ163" s="275">
        <v>32</v>
      </c>
      <c r="AK163" s="273">
        <v>311</v>
      </c>
      <c r="AL163" s="274">
        <v>346</v>
      </c>
      <c r="AM163" s="275">
        <v>657</v>
      </c>
      <c r="AN163" s="273">
        <v>42</v>
      </c>
      <c r="AO163" s="274">
        <v>24</v>
      </c>
      <c r="AP163" s="275">
        <v>33</v>
      </c>
      <c r="AQ163" s="273">
        <v>650</v>
      </c>
      <c r="AR163" s="274">
        <v>631</v>
      </c>
      <c r="AS163" s="275">
        <v>1281</v>
      </c>
      <c r="AT163" s="273">
        <v>45</v>
      </c>
      <c r="AU163" s="274">
        <v>27</v>
      </c>
      <c r="AV163" s="275">
        <v>36</v>
      </c>
      <c r="AW163" s="273">
        <v>650</v>
      </c>
      <c r="AX163" s="274">
        <v>631</v>
      </c>
      <c r="AY163" s="275">
        <v>1281</v>
      </c>
      <c r="AZ163" s="273">
        <v>31.4</v>
      </c>
      <c r="BA163" s="274">
        <v>28.3</v>
      </c>
      <c r="BB163" s="275">
        <v>29.9</v>
      </c>
      <c r="BC163" s="273">
        <v>650</v>
      </c>
      <c r="BD163" s="274">
        <v>631</v>
      </c>
      <c r="BE163" s="275">
        <v>1281</v>
      </c>
      <c r="BF163" s="273">
        <v>37</v>
      </c>
      <c r="BG163" s="274">
        <v>27</v>
      </c>
      <c r="BH163" s="275">
        <v>32</v>
      </c>
      <c r="BI163" s="273">
        <v>150</v>
      </c>
      <c r="BJ163" s="274">
        <v>139</v>
      </c>
      <c r="BK163" s="275">
        <v>289</v>
      </c>
      <c r="BL163" s="273">
        <v>43</v>
      </c>
      <c r="BM163" s="274">
        <v>29</v>
      </c>
      <c r="BN163" s="275">
        <v>36</v>
      </c>
      <c r="BO163" s="273">
        <v>150</v>
      </c>
      <c r="BP163" s="274">
        <v>139</v>
      </c>
      <c r="BQ163" s="275">
        <v>289</v>
      </c>
      <c r="BR163" s="273">
        <v>31.4</v>
      </c>
      <c r="BS163" s="274">
        <v>29.4</v>
      </c>
      <c r="BT163" s="275">
        <v>30.4</v>
      </c>
      <c r="BU163" s="273">
        <v>150</v>
      </c>
      <c r="BV163" s="274">
        <v>139</v>
      </c>
      <c r="BW163" s="275">
        <v>289</v>
      </c>
      <c r="BX163" s="273">
        <v>52</v>
      </c>
      <c r="BY163" s="274">
        <v>20</v>
      </c>
      <c r="BZ163" s="275">
        <v>37</v>
      </c>
      <c r="CA163" s="273">
        <v>62</v>
      </c>
      <c r="CB163" s="274">
        <v>54</v>
      </c>
      <c r="CC163" s="275">
        <v>116</v>
      </c>
      <c r="CD163" s="273">
        <v>53</v>
      </c>
      <c r="CE163" s="274">
        <v>26</v>
      </c>
      <c r="CF163" s="275">
        <v>41</v>
      </c>
      <c r="CG163" s="273">
        <v>62</v>
      </c>
      <c r="CH163" s="274">
        <v>54</v>
      </c>
      <c r="CI163" s="275">
        <v>116</v>
      </c>
      <c r="CJ163" s="273">
        <v>32.700000000000003</v>
      </c>
      <c r="CK163" s="274">
        <v>27.3</v>
      </c>
      <c r="CL163" s="275">
        <v>30.2</v>
      </c>
      <c r="CM163" s="273">
        <v>62</v>
      </c>
      <c r="CN163" s="274">
        <v>54</v>
      </c>
      <c r="CO163" s="275">
        <v>116</v>
      </c>
      <c r="CP163" s="273">
        <v>51</v>
      </c>
      <c r="CQ163" s="274">
        <v>33</v>
      </c>
      <c r="CR163" s="275">
        <v>42</v>
      </c>
      <c r="CS163" s="273">
        <v>14720</v>
      </c>
      <c r="CT163" s="274">
        <v>15084</v>
      </c>
      <c r="CU163" s="275">
        <v>29804</v>
      </c>
      <c r="CV163" s="273">
        <v>53</v>
      </c>
      <c r="CW163" s="274">
        <v>37</v>
      </c>
      <c r="CX163" s="275">
        <v>45</v>
      </c>
      <c r="CY163" s="273">
        <v>14720</v>
      </c>
      <c r="CZ163" s="274">
        <v>15084</v>
      </c>
      <c r="DA163" s="275">
        <v>29804</v>
      </c>
      <c r="DB163" s="273">
        <v>32.9</v>
      </c>
      <c r="DC163" s="274">
        <v>30.2</v>
      </c>
      <c r="DD163" s="275">
        <v>31.5</v>
      </c>
      <c r="DE163" s="273">
        <v>14720</v>
      </c>
      <c r="DF163" s="274">
        <v>15084</v>
      </c>
      <c r="DG163" s="275">
        <v>29804</v>
      </c>
    </row>
    <row r="164" spans="1:111" x14ac:dyDescent="0.35">
      <c r="A164" t="s">
        <v>14</v>
      </c>
      <c r="B164" t="s">
        <v>260</v>
      </c>
      <c r="D164" s="273">
        <v>59</v>
      </c>
      <c r="E164" s="274">
        <v>41</v>
      </c>
      <c r="F164" s="275">
        <v>50</v>
      </c>
      <c r="G164" s="273">
        <v>32611</v>
      </c>
      <c r="H164" s="274">
        <v>34584</v>
      </c>
      <c r="I164" s="275">
        <v>67195</v>
      </c>
      <c r="J164" s="273">
        <v>61</v>
      </c>
      <c r="K164" s="274">
        <v>45</v>
      </c>
      <c r="L164" s="275">
        <v>53</v>
      </c>
      <c r="M164" s="273">
        <v>32611</v>
      </c>
      <c r="N164" s="274">
        <v>34584</v>
      </c>
      <c r="O164" s="275">
        <v>67195</v>
      </c>
      <c r="P164" s="273">
        <v>34.1</v>
      </c>
      <c r="Q164" s="274">
        <v>31.6</v>
      </c>
      <c r="R164" s="275">
        <v>32.799999999999997</v>
      </c>
      <c r="S164" s="273">
        <v>32611</v>
      </c>
      <c r="T164" s="274">
        <v>34584</v>
      </c>
      <c r="U164" s="275">
        <v>67195</v>
      </c>
      <c r="V164" s="273">
        <v>58</v>
      </c>
      <c r="W164" s="274">
        <v>39</v>
      </c>
      <c r="X164" s="275">
        <v>49</v>
      </c>
      <c r="Y164" s="273">
        <v>1608</v>
      </c>
      <c r="Z164" s="274">
        <v>1597</v>
      </c>
      <c r="AA164" s="275">
        <v>3205</v>
      </c>
      <c r="AB164" s="273">
        <v>60</v>
      </c>
      <c r="AC164" s="274">
        <v>43</v>
      </c>
      <c r="AD164" s="275">
        <v>51</v>
      </c>
      <c r="AE164" s="273">
        <v>1608</v>
      </c>
      <c r="AF164" s="274">
        <v>1597</v>
      </c>
      <c r="AG164" s="275">
        <v>3205</v>
      </c>
      <c r="AH164" s="273">
        <v>34.200000000000003</v>
      </c>
      <c r="AI164" s="274">
        <v>31.2</v>
      </c>
      <c r="AJ164" s="275">
        <v>32.700000000000003</v>
      </c>
      <c r="AK164" s="273">
        <v>1608</v>
      </c>
      <c r="AL164" s="274">
        <v>1597</v>
      </c>
      <c r="AM164" s="275">
        <v>3205</v>
      </c>
      <c r="AN164" s="273">
        <v>42</v>
      </c>
      <c r="AO164" s="274">
        <v>28</v>
      </c>
      <c r="AP164" s="275">
        <v>35</v>
      </c>
      <c r="AQ164" s="273">
        <v>4154</v>
      </c>
      <c r="AR164" s="274">
        <v>4326</v>
      </c>
      <c r="AS164" s="275">
        <v>8480</v>
      </c>
      <c r="AT164" s="273">
        <v>45</v>
      </c>
      <c r="AU164" s="274">
        <v>32</v>
      </c>
      <c r="AV164" s="275">
        <v>39</v>
      </c>
      <c r="AW164" s="273">
        <v>4154</v>
      </c>
      <c r="AX164" s="274">
        <v>4326</v>
      </c>
      <c r="AY164" s="275">
        <v>8480</v>
      </c>
      <c r="AZ164" s="273">
        <v>30.7</v>
      </c>
      <c r="BA164" s="274">
        <v>28.3</v>
      </c>
      <c r="BB164" s="275">
        <v>29.5</v>
      </c>
      <c r="BC164" s="273">
        <v>4154</v>
      </c>
      <c r="BD164" s="274">
        <v>4326</v>
      </c>
      <c r="BE164" s="275">
        <v>8480</v>
      </c>
      <c r="BF164" s="273">
        <v>53</v>
      </c>
      <c r="BG164" s="274">
        <v>31</v>
      </c>
      <c r="BH164" s="275">
        <v>42</v>
      </c>
      <c r="BI164" s="273">
        <v>990</v>
      </c>
      <c r="BJ164" s="274">
        <v>1015</v>
      </c>
      <c r="BK164" s="275">
        <v>2005</v>
      </c>
      <c r="BL164" s="273">
        <v>55</v>
      </c>
      <c r="BM164" s="274">
        <v>35</v>
      </c>
      <c r="BN164" s="275">
        <v>45</v>
      </c>
      <c r="BO164" s="273">
        <v>990</v>
      </c>
      <c r="BP164" s="274">
        <v>1015</v>
      </c>
      <c r="BQ164" s="275">
        <v>2005</v>
      </c>
      <c r="BR164" s="273">
        <v>32.200000000000003</v>
      </c>
      <c r="BS164" s="274">
        <v>29.3</v>
      </c>
      <c r="BT164" s="275">
        <v>30.7</v>
      </c>
      <c r="BU164" s="273">
        <v>990</v>
      </c>
      <c r="BV164" s="274">
        <v>1015</v>
      </c>
      <c r="BW164" s="275">
        <v>2005</v>
      </c>
      <c r="BX164" s="273">
        <v>42</v>
      </c>
      <c r="BY164" s="274">
        <v>34</v>
      </c>
      <c r="BZ164" s="275">
        <v>38</v>
      </c>
      <c r="CA164" s="273">
        <v>191</v>
      </c>
      <c r="CB164" s="274">
        <v>190</v>
      </c>
      <c r="CC164" s="275">
        <v>381</v>
      </c>
      <c r="CD164" s="273">
        <v>46</v>
      </c>
      <c r="CE164" s="274">
        <v>37</v>
      </c>
      <c r="CF164" s="275">
        <v>41</v>
      </c>
      <c r="CG164" s="273">
        <v>191</v>
      </c>
      <c r="CH164" s="274">
        <v>190</v>
      </c>
      <c r="CI164" s="275">
        <v>381</v>
      </c>
      <c r="CJ164" s="273">
        <v>32</v>
      </c>
      <c r="CK164" s="274">
        <v>30.1</v>
      </c>
      <c r="CL164" s="275">
        <v>31</v>
      </c>
      <c r="CM164" s="273">
        <v>191</v>
      </c>
      <c r="CN164" s="274">
        <v>190</v>
      </c>
      <c r="CO164" s="275">
        <v>381</v>
      </c>
      <c r="CP164" s="273">
        <v>56</v>
      </c>
      <c r="CQ164" s="274">
        <v>39</v>
      </c>
      <c r="CR164" s="275">
        <v>48</v>
      </c>
      <c r="CS164" s="273">
        <v>41908</v>
      </c>
      <c r="CT164" s="274">
        <v>44190</v>
      </c>
      <c r="CU164" s="275">
        <v>86098</v>
      </c>
      <c r="CV164" s="273">
        <v>59</v>
      </c>
      <c r="CW164" s="274">
        <v>43</v>
      </c>
      <c r="CX164" s="275">
        <v>50</v>
      </c>
      <c r="CY164" s="273">
        <v>41908</v>
      </c>
      <c r="CZ164" s="274">
        <v>44190</v>
      </c>
      <c r="DA164" s="275">
        <v>86098</v>
      </c>
      <c r="DB164" s="273">
        <v>33.6</v>
      </c>
      <c r="DC164" s="274">
        <v>31.1</v>
      </c>
      <c r="DD164" s="275">
        <v>32.299999999999997</v>
      </c>
      <c r="DE164" s="273">
        <v>41908</v>
      </c>
      <c r="DF164" s="274">
        <v>44190</v>
      </c>
      <c r="DG164" s="275">
        <v>86098</v>
      </c>
    </row>
    <row r="165" spans="1:111" x14ac:dyDescent="0.35">
      <c r="A165" t="s">
        <v>38</v>
      </c>
      <c r="B165" t="s">
        <v>408</v>
      </c>
      <c r="D165" s="273">
        <v>58</v>
      </c>
      <c r="E165" s="274">
        <v>39</v>
      </c>
      <c r="F165" s="275">
        <v>48</v>
      </c>
      <c r="G165" s="273">
        <v>24156</v>
      </c>
      <c r="H165" s="274">
        <v>25431</v>
      </c>
      <c r="I165" s="275">
        <v>49587</v>
      </c>
      <c r="J165" s="273">
        <v>61</v>
      </c>
      <c r="K165" s="274">
        <v>43</v>
      </c>
      <c r="L165" s="275">
        <v>52</v>
      </c>
      <c r="M165" s="273">
        <v>24156</v>
      </c>
      <c r="N165" s="274">
        <v>25431</v>
      </c>
      <c r="O165" s="275">
        <v>49587</v>
      </c>
      <c r="P165" s="273">
        <v>33.799999999999997</v>
      </c>
      <c r="Q165" s="274">
        <v>31.2</v>
      </c>
      <c r="R165" s="275">
        <v>32.4</v>
      </c>
      <c r="S165" s="273">
        <v>24156</v>
      </c>
      <c r="T165" s="274">
        <v>25431</v>
      </c>
      <c r="U165" s="275">
        <v>49587</v>
      </c>
      <c r="V165" s="273">
        <v>57</v>
      </c>
      <c r="W165" s="274">
        <v>36</v>
      </c>
      <c r="X165" s="275">
        <v>47</v>
      </c>
      <c r="Y165" s="273">
        <v>1306</v>
      </c>
      <c r="Z165" s="274">
        <v>1280</v>
      </c>
      <c r="AA165" s="275">
        <v>2586</v>
      </c>
      <c r="AB165" s="273">
        <v>60</v>
      </c>
      <c r="AC165" s="274">
        <v>41</v>
      </c>
      <c r="AD165" s="275">
        <v>51</v>
      </c>
      <c r="AE165" s="273">
        <v>1306</v>
      </c>
      <c r="AF165" s="274">
        <v>1280</v>
      </c>
      <c r="AG165" s="275">
        <v>2586</v>
      </c>
      <c r="AH165" s="273">
        <v>33.5</v>
      </c>
      <c r="AI165" s="274">
        <v>30.4</v>
      </c>
      <c r="AJ165" s="275">
        <v>32</v>
      </c>
      <c r="AK165" s="273">
        <v>1306</v>
      </c>
      <c r="AL165" s="274">
        <v>1280</v>
      </c>
      <c r="AM165" s="275">
        <v>2586</v>
      </c>
      <c r="AN165" s="273">
        <v>45</v>
      </c>
      <c r="AO165" s="274">
        <v>32</v>
      </c>
      <c r="AP165" s="275">
        <v>39</v>
      </c>
      <c r="AQ165" s="273">
        <v>3807</v>
      </c>
      <c r="AR165" s="274">
        <v>4001</v>
      </c>
      <c r="AS165" s="275">
        <v>7808</v>
      </c>
      <c r="AT165" s="273">
        <v>51</v>
      </c>
      <c r="AU165" s="274">
        <v>38</v>
      </c>
      <c r="AV165" s="275">
        <v>44</v>
      </c>
      <c r="AW165" s="273">
        <v>3807</v>
      </c>
      <c r="AX165" s="274">
        <v>4001</v>
      </c>
      <c r="AY165" s="275">
        <v>7808</v>
      </c>
      <c r="AZ165" s="273">
        <v>31.2</v>
      </c>
      <c r="BA165" s="274">
        <v>28.9</v>
      </c>
      <c r="BB165" s="275">
        <v>30</v>
      </c>
      <c r="BC165" s="273">
        <v>3807</v>
      </c>
      <c r="BD165" s="274">
        <v>4001</v>
      </c>
      <c r="BE165" s="275">
        <v>7808</v>
      </c>
      <c r="BF165" s="273">
        <v>49</v>
      </c>
      <c r="BG165" s="274">
        <v>34</v>
      </c>
      <c r="BH165" s="275">
        <v>41</v>
      </c>
      <c r="BI165" s="273">
        <v>631</v>
      </c>
      <c r="BJ165" s="274">
        <v>709</v>
      </c>
      <c r="BK165" s="275">
        <v>1340</v>
      </c>
      <c r="BL165" s="273">
        <v>54</v>
      </c>
      <c r="BM165" s="274">
        <v>40</v>
      </c>
      <c r="BN165" s="275">
        <v>47</v>
      </c>
      <c r="BO165" s="273">
        <v>631</v>
      </c>
      <c r="BP165" s="274">
        <v>709</v>
      </c>
      <c r="BQ165" s="275">
        <v>1340</v>
      </c>
      <c r="BR165" s="273">
        <v>31.9</v>
      </c>
      <c r="BS165" s="274">
        <v>29.3</v>
      </c>
      <c r="BT165" s="275">
        <v>30.5</v>
      </c>
      <c r="BU165" s="273">
        <v>631</v>
      </c>
      <c r="BV165" s="274">
        <v>709</v>
      </c>
      <c r="BW165" s="275">
        <v>1340</v>
      </c>
      <c r="BX165" s="273">
        <v>52</v>
      </c>
      <c r="BY165" s="274">
        <v>33</v>
      </c>
      <c r="BZ165" s="275">
        <v>43</v>
      </c>
      <c r="CA165" s="273">
        <v>112</v>
      </c>
      <c r="CB165" s="274">
        <v>86</v>
      </c>
      <c r="CC165" s="275">
        <v>198</v>
      </c>
      <c r="CD165" s="273">
        <v>54</v>
      </c>
      <c r="CE165" s="274">
        <v>37</v>
      </c>
      <c r="CF165" s="275">
        <v>47</v>
      </c>
      <c r="CG165" s="273">
        <v>112</v>
      </c>
      <c r="CH165" s="274">
        <v>86</v>
      </c>
      <c r="CI165" s="275">
        <v>198</v>
      </c>
      <c r="CJ165" s="273">
        <v>32.5</v>
      </c>
      <c r="CK165" s="274">
        <v>29.7</v>
      </c>
      <c r="CL165" s="275">
        <v>31.2</v>
      </c>
      <c r="CM165" s="273">
        <v>112</v>
      </c>
      <c r="CN165" s="274">
        <v>86</v>
      </c>
      <c r="CO165" s="275">
        <v>198</v>
      </c>
      <c r="CP165" s="273">
        <v>56</v>
      </c>
      <c r="CQ165" s="274">
        <v>38</v>
      </c>
      <c r="CR165" s="275">
        <v>47</v>
      </c>
      <c r="CS165" s="273">
        <v>31514</v>
      </c>
      <c r="CT165" s="274">
        <v>33058</v>
      </c>
      <c r="CU165" s="275">
        <v>64572</v>
      </c>
      <c r="CV165" s="273">
        <v>59</v>
      </c>
      <c r="CW165" s="274">
        <v>42</v>
      </c>
      <c r="CX165" s="275">
        <v>50</v>
      </c>
      <c r="CY165" s="273">
        <v>31514</v>
      </c>
      <c r="CZ165" s="274">
        <v>33058</v>
      </c>
      <c r="DA165" s="275">
        <v>64572</v>
      </c>
      <c r="DB165" s="273">
        <v>33.299999999999997</v>
      </c>
      <c r="DC165" s="274">
        <v>30.7</v>
      </c>
      <c r="DD165" s="275">
        <v>32</v>
      </c>
      <c r="DE165" s="273">
        <v>31514</v>
      </c>
      <c r="DF165" s="274">
        <v>33058</v>
      </c>
      <c r="DG165" s="275">
        <v>64572</v>
      </c>
    </row>
    <row r="166" spans="1:111" x14ac:dyDescent="0.35">
      <c r="A166" t="s">
        <v>54</v>
      </c>
      <c r="B166" t="s">
        <v>299</v>
      </c>
      <c r="D166" s="273">
        <v>58</v>
      </c>
      <c r="E166" s="274">
        <v>41</v>
      </c>
      <c r="F166" s="275">
        <v>49</v>
      </c>
      <c r="G166" s="273">
        <v>16928</v>
      </c>
      <c r="H166" s="274">
        <v>17953</v>
      </c>
      <c r="I166" s="275">
        <v>34881</v>
      </c>
      <c r="J166" s="273">
        <v>60</v>
      </c>
      <c r="K166" s="274">
        <v>45</v>
      </c>
      <c r="L166" s="275">
        <v>52</v>
      </c>
      <c r="M166" s="273">
        <v>16928</v>
      </c>
      <c r="N166" s="274">
        <v>17953</v>
      </c>
      <c r="O166" s="275">
        <v>34881</v>
      </c>
      <c r="P166" s="273">
        <v>34.299999999999997</v>
      </c>
      <c r="Q166" s="274">
        <v>31.8</v>
      </c>
      <c r="R166" s="275">
        <v>33</v>
      </c>
      <c r="S166" s="273">
        <v>16928</v>
      </c>
      <c r="T166" s="274">
        <v>17953</v>
      </c>
      <c r="U166" s="275">
        <v>34881</v>
      </c>
      <c r="V166" s="273">
        <v>53</v>
      </c>
      <c r="W166" s="274">
        <v>37</v>
      </c>
      <c r="X166" s="275">
        <v>45</v>
      </c>
      <c r="Y166" s="273">
        <v>1171</v>
      </c>
      <c r="Z166" s="274">
        <v>1196</v>
      </c>
      <c r="AA166" s="275">
        <v>2367</v>
      </c>
      <c r="AB166" s="273">
        <v>56</v>
      </c>
      <c r="AC166" s="274">
        <v>40</v>
      </c>
      <c r="AD166" s="275">
        <v>48</v>
      </c>
      <c r="AE166" s="273">
        <v>1171</v>
      </c>
      <c r="AF166" s="274">
        <v>1196</v>
      </c>
      <c r="AG166" s="275">
        <v>2367</v>
      </c>
      <c r="AH166" s="273">
        <v>33.700000000000003</v>
      </c>
      <c r="AI166" s="274">
        <v>30.9</v>
      </c>
      <c r="AJ166" s="275">
        <v>32.299999999999997</v>
      </c>
      <c r="AK166" s="273">
        <v>1171</v>
      </c>
      <c r="AL166" s="274">
        <v>1196</v>
      </c>
      <c r="AM166" s="275">
        <v>2367</v>
      </c>
      <c r="AN166" s="273">
        <v>43</v>
      </c>
      <c r="AO166" s="274">
        <v>29</v>
      </c>
      <c r="AP166" s="275">
        <v>36</v>
      </c>
      <c r="AQ166" s="273">
        <v>1956</v>
      </c>
      <c r="AR166" s="274">
        <v>2115</v>
      </c>
      <c r="AS166" s="275">
        <v>4071</v>
      </c>
      <c r="AT166" s="273">
        <v>48</v>
      </c>
      <c r="AU166" s="274">
        <v>34</v>
      </c>
      <c r="AV166" s="275">
        <v>41</v>
      </c>
      <c r="AW166" s="273">
        <v>1956</v>
      </c>
      <c r="AX166" s="274">
        <v>2115</v>
      </c>
      <c r="AY166" s="275">
        <v>4071</v>
      </c>
      <c r="AZ166" s="273">
        <v>31.2</v>
      </c>
      <c r="BA166" s="274">
        <v>28.6</v>
      </c>
      <c r="BB166" s="275">
        <v>29.9</v>
      </c>
      <c r="BC166" s="273">
        <v>1956</v>
      </c>
      <c r="BD166" s="274">
        <v>2115</v>
      </c>
      <c r="BE166" s="275">
        <v>4071</v>
      </c>
      <c r="BF166" s="273">
        <v>44</v>
      </c>
      <c r="BG166" s="274">
        <v>30</v>
      </c>
      <c r="BH166" s="275">
        <v>37</v>
      </c>
      <c r="BI166" s="273">
        <v>677</v>
      </c>
      <c r="BJ166" s="274">
        <v>700</v>
      </c>
      <c r="BK166" s="275">
        <v>1377</v>
      </c>
      <c r="BL166" s="273">
        <v>48</v>
      </c>
      <c r="BM166" s="274">
        <v>34</v>
      </c>
      <c r="BN166" s="275">
        <v>41</v>
      </c>
      <c r="BO166" s="273">
        <v>677</v>
      </c>
      <c r="BP166" s="274">
        <v>700</v>
      </c>
      <c r="BQ166" s="275">
        <v>1377</v>
      </c>
      <c r="BR166" s="273">
        <v>31.8</v>
      </c>
      <c r="BS166" s="274">
        <v>28.8</v>
      </c>
      <c r="BT166" s="275">
        <v>30.3</v>
      </c>
      <c r="BU166" s="273">
        <v>677</v>
      </c>
      <c r="BV166" s="274">
        <v>700</v>
      </c>
      <c r="BW166" s="275">
        <v>1377</v>
      </c>
      <c r="BX166" s="273">
        <v>40</v>
      </c>
      <c r="BY166" s="274">
        <v>27</v>
      </c>
      <c r="BZ166" s="275">
        <v>33</v>
      </c>
      <c r="CA166" s="273">
        <v>63</v>
      </c>
      <c r="CB166" s="274">
        <v>77</v>
      </c>
      <c r="CC166" s="275">
        <v>140</v>
      </c>
      <c r="CD166" s="273">
        <v>40</v>
      </c>
      <c r="CE166" s="274">
        <v>32</v>
      </c>
      <c r="CF166" s="275">
        <v>36</v>
      </c>
      <c r="CG166" s="273">
        <v>63</v>
      </c>
      <c r="CH166" s="274">
        <v>77</v>
      </c>
      <c r="CI166" s="275">
        <v>140</v>
      </c>
      <c r="CJ166" s="273">
        <v>31.3</v>
      </c>
      <c r="CK166" s="274">
        <v>30.6</v>
      </c>
      <c r="CL166" s="275">
        <v>30.9</v>
      </c>
      <c r="CM166" s="273">
        <v>63</v>
      </c>
      <c r="CN166" s="274">
        <v>77</v>
      </c>
      <c r="CO166" s="275">
        <v>140</v>
      </c>
      <c r="CP166" s="273">
        <v>55</v>
      </c>
      <c r="CQ166" s="274">
        <v>39</v>
      </c>
      <c r="CR166" s="275">
        <v>47</v>
      </c>
      <c r="CS166" s="273">
        <v>26334</v>
      </c>
      <c r="CT166" s="274">
        <v>27888</v>
      </c>
      <c r="CU166" s="275">
        <v>54222</v>
      </c>
      <c r="CV166" s="273">
        <v>58</v>
      </c>
      <c r="CW166" s="274">
        <v>42</v>
      </c>
      <c r="CX166" s="275">
        <v>50</v>
      </c>
      <c r="CY166" s="273">
        <v>26334</v>
      </c>
      <c r="CZ166" s="274">
        <v>27888</v>
      </c>
      <c r="DA166" s="275">
        <v>54222</v>
      </c>
      <c r="DB166" s="273">
        <v>34</v>
      </c>
      <c r="DC166" s="274">
        <v>31.4</v>
      </c>
      <c r="DD166" s="275">
        <v>32.700000000000003</v>
      </c>
      <c r="DE166" s="273">
        <v>26334</v>
      </c>
      <c r="DF166" s="274">
        <v>27888</v>
      </c>
      <c r="DG166" s="275">
        <v>54222</v>
      </c>
    </row>
    <row r="167" spans="1:111" x14ac:dyDescent="0.35">
      <c r="A167" t="s">
        <v>64</v>
      </c>
      <c r="B167" t="s">
        <v>309</v>
      </c>
      <c r="D167" s="273">
        <v>59</v>
      </c>
      <c r="E167" s="274">
        <v>40</v>
      </c>
      <c r="F167" s="275">
        <v>49</v>
      </c>
      <c r="G167" s="273">
        <v>19815</v>
      </c>
      <c r="H167" s="274">
        <v>20789</v>
      </c>
      <c r="I167" s="275">
        <v>40604</v>
      </c>
      <c r="J167" s="273">
        <v>61</v>
      </c>
      <c r="K167" s="274">
        <v>43</v>
      </c>
      <c r="L167" s="275">
        <v>52</v>
      </c>
      <c r="M167" s="273">
        <v>19815</v>
      </c>
      <c r="N167" s="274">
        <v>20789</v>
      </c>
      <c r="O167" s="275">
        <v>40604</v>
      </c>
      <c r="P167" s="273">
        <v>34.700000000000003</v>
      </c>
      <c r="Q167" s="274">
        <v>31.8</v>
      </c>
      <c r="R167" s="275">
        <v>33.200000000000003</v>
      </c>
      <c r="S167" s="273">
        <v>19815</v>
      </c>
      <c r="T167" s="274">
        <v>20789</v>
      </c>
      <c r="U167" s="275">
        <v>40604</v>
      </c>
      <c r="V167" s="273">
        <v>57</v>
      </c>
      <c r="W167" s="274">
        <v>38</v>
      </c>
      <c r="X167" s="275">
        <v>47</v>
      </c>
      <c r="Y167" s="273">
        <v>1469</v>
      </c>
      <c r="Z167" s="274">
        <v>1518</v>
      </c>
      <c r="AA167" s="275">
        <v>2987</v>
      </c>
      <c r="AB167" s="273">
        <v>58</v>
      </c>
      <c r="AC167" s="274">
        <v>42</v>
      </c>
      <c r="AD167" s="275">
        <v>50</v>
      </c>
      <c r="AE167" s="273">
        <v>1469</v>
      </c>
      <c r="AF167" s="274">
        <v>1518</v>
      </c>
      <c r="AG167" s="275">
        <v>2987</v>
      </c>
      <c r="AH167" s="273">
        <v>34.1</v>
      </c>
      <c r="AI167" s="274">
        <v>31.3</v>
      </c>
      <c r="AJ167" s="275">
        <v>32.700000000000003</v>
      </c>
      <c r="AK167" s="273">
        <v>1469</v>
      </c>
      <c r="AL167" s="274">
        <v>1518</v>
      </c>
      <c r="AM167" s="275">
        <v>2987</v>
      </c>
      <c r="AN167" s="273">
        <v>51</v>
      </c>
      <c r="AO167" s="274">
        <v>35</v>
      </c>
      <c r="AP167" s="275">
        <v>43</v>
      </c>
      <c r="AQ167" s="273">
        <v>3168</v>
      </c>
      <c r="AR167" s="274">
        <v>3515</v>
      </c>
      <c r="AS167" s="275">
        <v>6683</v>
      </c>
      <c r="AT167" s="273">
        <v>55</v>
      </c>
      <c r="AU167" s="274">
        <v>39</v>
      </c>
      <c r="AV167" s="275">
        <v>47</v>
      </c>
      <c r="AW167" s="273">
        <v>3168</v>
      </c>
      <c r="AX167" s="274">
        <v>3515</v>
      </c>
      <c r="AY167" s="275">
        <v>6683</v>
      </c>
      <c r="AZ167" s="273">
        <v>32.700000000000003</v>
      </c>
      <c r="BA167" s="274">
        <v>30.2</v>
      </c>
      <c r="BB167" s="275">
        <v>31.4</v>
      </c>
      <c r="BC167" s="273">
        <v>3168</v>
      </c>
      <c r="BD167" s="274">
        <v>3515</v>
      </c>
      <c r="BE167" s="275">
        <v>6683</v>
      </c>
      <c r="BF167" s="273">
        <v>55</v>
      </c>
      <c r="BG167" s="274">
        <v>37</v>
      </c>
      <c r="BH167" s="275">
        <v>46</v>
      </c>
      <c r="BI167" s="273">
        <v>933</v>
      </c>
      <c r="BJ167" s="274">
        <v>961</v>
      </c>
      <c r="BK167" s="275">
        <v>1894</v>
      </c>
      <c r="BL167" s="273">
        <v>58</v>
      </c>
      <c r="BM167" s="274">
        <v>42</v>
      </c>
      <c r="BN167" s="275">
        <v>49</v>
      </c>
      <c r="BO167" s="273">
        <v>933</v>
      </c>
      <c r="BP167" s="274">
        <v>961</v>
      </c>
      <c r="BQ167" s="275">
        <v>1894</v>
      </c>
      <c r="BR167" s="273">
        <v>33.799999999999997</v>
      </c>
      <c r="BS167" s="274">
        <v>30.9</v>
      </c>
      <c r="BT167" s="275">
        <v>32.299999999999997</v>
      </c>
      <c r="BU167" s="273">
        <v>933</v>
      </c>
      <c r="BV167" s="274">
        <v>961</v>
      </c>
      <c r="BW167" s="275">
        <v>1894</v>
      </c>
      <c r="BX167" s="273">
        <v>43</v>
      </c>
      <c r="BY167" s="274">
        <v>36</v>
      </c>
      <c r="BZ167" s="275">
        <v>40</v>
      </c>
      <c r="CA167" s="273">
        <v>102</v>
      </c>
      <c r="CB167" s="274">
        <v>94</v>
      </c>
      <c r="CC167" s="275">
        <v>196</v>
      </c>
      <c r="CD167" s="273">
        <v>46</v>
      </c>
      <c r="CE167" s="274">
        <v>39</v>
      </c>
      <c r="CF167" s="275">
        <v>43</v>
      </c>
      <c r="CG167" s="273">
        <v>102</v>
      </c>
      <c r="CH167" s="274">
        <v>94</v>
      </c>
      <c r="CI167" s="275">
        <v>196</v>
      </c>
      <c r="CJ167" s="273">
        <v>32.700000000000003</v>
      </c>
      <c r="CK167" s="274">
        <v>30</v>
      </c>
      <c r="CL167" s="275">
        <v>31.4</v>
      </c>
      <c r="CM167" s="273">
        <v>102</v>
      </c>
      <c r="CN167" s="274">
        <v>94</v>
      </c>
      <c r="CO167" s="275">
        <v>196</v>
      </c>
      <c r="CP167" s="273">
        <v>56</v>
      </c>
      <c r="CQ167" s="274">
        <v>38</v>
      </c>
      <c r="CR167" s="275">
        <v>47</v>
      </c>
      <c r="CS167" s="273">
        <v>34171</v>
      </c>
      <c r="CT167" s="274">
        <v>36065</v>
      </c>
      <c r="CU167" s="275">
        <v>70236</v>
      </c>
      <c r="CV167" s="273">
        <v>59</v>
      </c>
      <c r="CW167" s="274">
        <v>42</v>
      </c>
      <c r="CX167" s="275">
        <v>50</v>
      </c>
      <c r="CY167" s="273">
        <v>34171</v>
      </c>
      <c r="CZ167" s="274">
        <v>36065</v>
      </c>
      <c r="DA167" s="275">
        <v>70236</v>
      </c>
      <c r="DB167" s="273">
        <v>34.200000000000003</v>
      </c>
      <c r="DC167" s="274">
        <v>31.4</v>
      </c>
      <c r="DD167" s="275">
        <v>32.799999999999997</v>
      </c>
      <c r="DE167" s="273">
        <v>34171</v>
      </c>
      <c r="DF167" s="274">
        <v>36065</v>
      </c>
      <c r="DG167" s="275">
        <v>70236</v>
      </c>
    </row>
    <row r="168" spans="1:111" x14ac:dyDescent="0.35">
      <c r="A168" t="s">
        <v>79</v>
      </c>
      <c r="B168" t="s">
        <v>324</v>
      </c>
      <c r="D168" s="273">
        <v>59</v>
      </c>
      <c r="E168" s="274">
        <v>42</v>
      </c>
      <c r="F168" s="275">
        <v>50</v>
      </c>
      <c r="G168" s="273">
        <v>27641</v>
      </c>
      <c r="H168" s="274">
        <v>29157</v>
      </c>
      <c r="I168" s="275">
        <v>56798</v>
      </c>
      <c r="J168" s="273">
        <v>61</v>
      </c>
      <c r="K168" s="274">
        <v>45</v>
      </c>
      <c r="L168" s="275">
        <v>53</v>
      </c>
      <c r="M168" s="273">
        <v>27641</v>
      </c>
      <c r="N168" s="274">
        <v>29157</v>
      </c>
      <c r="O168" s="275">
        <v>56798</v>
      </c>
      <c r="P168" s="273">
        <v>34.5</v>
      </c>
      <c r="Q168" s="274">
        <v>32.1</v>
      </c>
      <c r="R168" s="275">
        <v>33.299999999999997</v>
      </c>
      <c r="S168" s="273">
        <v>27641</v>
      </c>
      <c r="T168" s="274">
        <v>29157</v>
      </c>
      <c r="U168" s="275">
        <v>56798</v>
      </c>
      <c r="V168" s="273">
        <v>58</v>
      </c>
      <c r="W168" s="274">
        <v>42</v>
      </c>
      <c r="X168" s="275">
        <v>50</v>
      </c>
      <c r="Y168" s="273">
        <v>1921</v>
      </c>
      <c r="Z168" s="274">
        <v>2024</v>
      </c>
      <c r="AA168" s="275">
        <v>3945</v>
      </c>
      <c r="AB168" s="273">
        <v>60</v>
      </c>
      <c r="AC168" s="274">
        <v>45</v>
      </c>
      <c r="AD168" s="275">
        <v>52</v>
      </c>
      <c r="AE168" s="273">
        <v>1921</v>
      </c>
      <c r="AF168" s="274">
        <v>2024</v>
      </c>
      <c r="AG168" s="275">
        <v>3945</v>
      </c>
      <c r="AH168" s="273">
        <v>34.6</v>
      </c>
      <c r="AI168" s="274">
        <v>32</v>
      </c>
      <c r="AJ168" s="275">
        <v>33.299999999999997</v>
      </c>
      <c r="AK168" s="273">
        <v>1921</v>
      </c>
      <c r="AL168" s="274">
        <v>2024</v>
      </c>
      <c r="AM168" s="275">
        <v>3945</v>
      </c>
      <c r="AN168" s="273">
        <v>50</v>
      </c>
      <c r="AO168" s="274">
        <v>36</v>
      </c>
      <c r="AP168" s="275">
        <v>43</v>
      </c>
      <c r="AQ168" s="273">
        <v>2217</v>
      </c>
      <c r="AR168" s="274">
        <v>2378</v>
      </c>
      <c r="AS168" s="275">
        <v>4595</v>
      </c>
      <c r="AT168" s="273">
        <v>54</v>
      </c>
      <c r="AU168" s="274">
        <v>40</v>
      </c>
      <c r="AV168" s="275">
        <v>47</v>
      </c>
      <c r="AW168" s="273">
        <v>2217</v>
      </c>
      <c r="AX168" s="274">
        <v>2378</v>
      </c>
      <c r="AY168" s="275">
        <v>4595</v>
      </c>
      <c r="AZ168" s="273">
        <v>32.700000000000003</v>
      </c>
      <c r="BA168" s="274">
        <v>30.3</v>
      </c>
      <c r="BB168" s="275">
        <v>31.4</v>
      </c>
      <c r="BC168" s="273">
        <v>2217</v>
      </c>
      <c r="BD168" s="274">
        <v>2378</v>
      </c>
      <c r="BE168" s="275">
        <v>4595</v>
      </c>
      <c r="BF168" s="273">
        <v>57</v>
      </c>
      <c r="BG168" s="274">
        <v>41</v>
      </c>
      <c r="BH168" s="275">
        <v>49</v>
      </c>
      <c r="BI168" s="273">
        <v>1014</v>
      </c>
      <c r="BJ168" s="274">
        <v>1024</v>
      </c>
      <c r="BK168" s="275">
        <v>2038</v>
      </c>
      <c r="BL168" s="273">
        <v>60</v>
      </c>
      <c r="BM168" s="274">
        <v>44</v>
      </c>
      <c r="BN168" s="275">
        <v>52</v>
      </c>
      <c r="BO168" s="273">
        <v>1014</v>
      </c>
      <c r="BP168" s="274">
        <v>1024</v>
      </c>
      <c r="BQ168" s="275">
        <v>2038</v>
      </c>
      <c r="BR168" s="273">
        <v>34</v>
      </c>
      <c r="BS168" s="274">
        <v>31.1</v>
      </c>
      <c r="BT168" s="275">
        <v>32.6</v>
      </c>
      <c r="BU168" s="273">
        <v>1014</v>
      </c>
      <c r="BV168" s="274">
        <v>1024</v>
      </c>
      <c r="BW168" s="275">
        <v>2038</v>
      </c>
      <c r="BX168" s="273">
        <v>55</v>
      </c>
      <c r="BY168" s="274">
        <v>34</v>
      </c>
      <c r="BZ168" s="275">
        <v>45</v>
      </c>
      <c r="CA168" s="273">
        <v>129</v>
      </c>
      <c r="CB168" s="274">
        <v>122</v>
      </c>
      <c r="CC168" s="275">
        <v>251</v>
      </c>
      <c r="CD168" s="273">
        <v>58</v>
      </c>
      <c r="CE168" s="274">
        <v>39</v>
      </c>
      <c r="CF168" s="275">
        <v>49</v>
      </c>
      <c r="CG168" s="273">
        <v>129</v>
      </c>
      <c r="CH168" s="274">
        <v>122</v>
      </c>
      <c r="CI168" s="275">
        <v>251</v>
      </c>
      <c r="CJ168" s="273">
        <v>35.5</v>
      </c>
      <c r="CK168" s="274">
        <v>31.4</v>
      </c>
      <c r="CL168" s="275">
        <v>33.5</v>
      </c>
      <c r="CM168" s="273">
        <v>129</v>
      </c>
      <c r="CN168" s="274">
        <v>122</v>
      </c>
      <c r="CO168" s="275">
        <v>251</v>
      </c>
      <c r="CP168" s="273">
        <v>58</v>
      </c>
      <c r="CQ168" s="274">
        <v>41</v>
      </c>
      <c r="CR168" s="275">
        <v>49</v>
      </c>
      <c r="CS168" s="273">
        <v>34798</v>
      </c>
      <c r="CT168" s="274">
        <v>36619</v>
      </c>
      <c r="CU168" s="275">
        <v>71417</v>
      </c>
      <c r="CV168" s="273">
        <v>60</v>
      </c>
      <c r="CW168" s="274">
        <v>44</v>
      </c>
      <c r="CX168" s="275">
        <v>52</v>
      </c>
      <c r="CY168" s="273">
        <v>34798</v>
      </c>
      <c r="CZ168" s="274">
        <v>36619</v>
      </c>
      <c r="DA168" s="275">
        <v>71417</v>
      </c>
      <c r="DB168" s="273">
        <v>34.299999999999997</v>
      </c>
      <c r="DC168" s="274">
        <v>31.9</v>
      </c>
      <c r="DD168" s="275">
        <v>33.1</v>
      </c>
      <c r="DE168" s="273">
        <v>34798</v>
      </c>
      <c r="DF168" s="274">
        <v>36619</v>
      </c>
      <c r="DG168" s="275">
        <v>71417</v>
      </c>
    </row>
    <row r="169" spans="1:111" x14ac:dyDescent="0.35">
      <c r="A169" t="s">
        <v>91</v>
      </c>
      <c r="B169" t="s">
        <v>413</v>
      </c>
      <c r="D169" s="273">
        <v>60</v>
      </c>
      <c r="E169" s="274">
        <v>44</v>
      </c>
      <c r="F169" s="275">
        <v>52</v>
      </c>
      <c r="G169" s="273">
        <v>20647</v>
      </c>
      <c r="H169" s="274">
        <v>21699</v>
      </c>
      <c r="I169" s="275">
        <v>42346</v>
      </c>
      <c r="J169" s="273">
        <v>62</v>
      </c>
      <c r="K169" s="274">
        <v>46</v>
      </c>
      <c r="L169" s="275">
        <v>54</v>
      </c>
      <c r="M169" s="273">
        <v>20647</v>
      </c>
      <c r="N169" s="274">
        <v>21699</v>
      </c>
      <c r="O169" s="275">
        <v>42346</v>
      </c>
      <c r="P169" s="273">
        <v>34.299999999999997</v>
      </c>
      <c r="Q169" s="274">
        <v>32.1</v>
      </c>
      <c r="R169" s="275">
        <v>33.200000000000003</v>
      </c>
      <c r="S169" s="273">
        <v>20647</v>
      </c>
      <c r="T169" s="274">
        <v>21699</v>
      </c>
      <c r="U169" s="275">
        <v>42346</v>
      </c>
      <c r="V169" s="273">
        <v>62</v>
      </c>
      <c r="W169" s="274">
        <v>44</v>
      </c>
      <c r="X169" s="275">
        <v>53</v>
      </c>
      <c r="Y169" s="273">
        <v>5129</v>
      </c>
      <c r="Z169" s="274">
        <v>5190</v>
      </c>
      <c r="AA169" s="275">
        <v>10319</v>
      </c>
      <c r="AB169" s="273">
        <v>64</v>
      </c>
      <c r="AC169" s="274">
        <v>48</v>
      </c>
      <c r="AD169" s="275">
        <v>56</v>
      </c>
      <c r="AE169" s="273">
        <v>5129</v>
      </c>
      <c r="AF169" s="274">
        <v>5190</v>
      </c>
      <c r="AG169" s="275">
        <v>10319</v>
      </c>
      <c r="AH169" s="273">
        <v>34.700000000000003</v>
      </c>
      <c r="AI169" s="274">
        <v>32.4</v>
      </c>
      <c r="AJ169" s="275">
        <v>33.6</v>
      </c>
      <c r="AK169" s="273">
        <v>5129</v>
      </c>
      <c r="AL169" s="274">
        <v>5190</v>
      </c>
      <c r="AM169" s="275">
        <v>10319</v>
      </c>
      <c r="AN169" s="273">
        <v>57</v>
      </c>
      <c r="AO169" s="274">
        <v>42</v>
      </c>
      <c r="AP169" s="275">
        <v>50</v>
      </c>
      <c r="AQ169" s="273">
        <v>9775</v>
      </c>
      <c r="AR169" s="274">
        <v>9827</v>
      </c>
      <c r="AS169" s="275">
        <v>19602</v>
      </c>
      <c r="AT169" s="273">
        <v>61</v>
      </c>
      <c r="AU169" s="274">
        <v>47</v>
      </c>
      <c r="AV169" s="275">
        <v>54</v>
      </c>
      <c r="AW169" s="273">
        <v>9775</v>
      </c>
      <c r="AX169" s="274">
        <v>9827</v>
      </c>
      <c r="AY169" s="275">
        <v>19602</v>
      </c>
      <c r="AZ169" s="273">
        <v>33.9</v>
      </c>
      <c r="BA169" s="274">
        <v>31.5</v>
      </c>
      <c r="BB169" s="275">
        <v>32.700000000000003</v>
      </c>
      <c r="BC169" s="273">
        <v>9775</v>
      </c>
      <c r="BD169" s="274">
        <v>9827</v>
      </c>
      <c r="BE169" s="275">
        <v>19602</v>
      </c>
      <c r="BF169" s="273">
        <v>57</v>
      </c>
      <c r="BG169" s="274">
        <v>41</v>
      </c>
      <c r="BH169" s="275">
        <v>49</v>
      </c>
      <c r="BI169" s="273">
        <v>9944</v>
      </c>
      <c r="BJ169" s="274">
        <v>10149</v>
      </c>
      <c r="BK169" s="275">
        <v>20093</v>
      </c>
      <c r="BL169" s="273">
        <v>60</v>
      </c>
      <c r="BM169" s="274">
        <v>45</v>
      </c>
      <c r="BN169" s="275">
        <v>53</v>
      </c>
      <c r="BO169" s="273">
        <v>9944</v>
      </c>
      <c r="BP169" s="274">
        <v>10149</v>
      </c>
      <c r="BQ169" s="275">
        <v>20093</v>
      </c>
      <c r="BR169" s="273">
        <v>33.700000000000003</v>
      </c>
      <c r="BS169" s="274">
        <v>31.1</v>
      </c>
      <c r="BT169" s="275">
        <v>32.4</v>
      </c>
      <c r="BU169" s="273">
        <v>9944</v>
      </c>
      <c r="BV169" s="274">
        <v>10149</v>
      </c>
      <c r="BW169" s="275">
        <v>20093</v>
      </c>
      <c r="BX169" s="273">
        <v>56</v>
      </c>
      <c r="BY169" s="274">
        <v>46</v>
      </c>
      <c r="BZ169" s="275">
        <v>51</v>
      </c>
      <c r="CA169" s="273">
        <v>350</v>
      </c>
      <c r="CB169" s="274">
        <v>384</v>
      </c>
      <c r="CC169" s="275">
        <v>734</v>
      </c>
      <c r="CD169" s="273">
        <v>59</v>
      </c>
      <c r="CE169" s="274">
        <v>50</v>
      </c>
      <c r="CF169" s="275">
        <v>54</v>
      </c>
      <c r="CG169" s="273">
        <v>350</v>
      </c>
      <c r="CH169" s="274">
        <v>384</v>
      </c>
      <c r="CI169" s="275">
        <v>734</v>
      </c>
      <c r="CJ169" s="273">
        <v>33.799999999999997</v>
      </c>
      <c r="CK169" s="274">
        <v>31.9</v>
      </c>
      <c r="CL169" s="275">
        <v>32.799999999999997</v>
      </c>
      <c r="CM169" s="273">
        <v>350</v>
      </c>
      <c r="CN169" s="274">
        <v>384</v>
      </c>
      <c r="CO169" s="275">
        <v>734</v>
      </c>
      <c r="CP169" s="273">
        <v>58</v>
      </c>
      <c r="CQ169" s="274">
        <v>42</v>
      </c>
      <c r="CR169" s="275">
        <v>50</v>
      </c>
      <c r="CS169" s="273">
        <v>51770</v>
      </c>
      <c r="CT169" s="274">
        <v>53465</v>
      </c>
      <c r="CU169" s="275">
        <v>105235</v>
      </c>
      <c r="CV169" s="273">
        <v>60</v>
      </c>
      <c r="CW169" s="274">
        <v>45</v>
      </c>
      <c r="CX169" s="275">
        <v>53</v>
      </c>
      <c r="CY169" s="273">
        <v>51770</v>
      </c>
      <c r="CZ169" s="274">
        <v>53465</v>
      </c>
      <c r="DA169" s="275">
        <v>105235</v>
      </c>
      <c r="DB169" s="273">
        <v>34</v>
      </c>
      <c r="DC169" s="274">
        <v>31.6</v>
      </c>
      <c r="DD169" s="275">
        <v>32.799999999999997</v>
      </c>
      <c r="DE169" s="273">
        <v>51770</v>
      </c>
      <c r="DF169" s="274">
        <v>53465</v>
      </c>
      <c r="DG169" s="275">
        <v>105235</v>
      </c>
    </row>
    <row r="170" spans="1:111" x14ac:dyDescent="0.35">
      <c r="A170" t="s">
        <v>92</v>
      </c>
      <c r="B170" t="s">
        <v>338</v>
      </c>
      <c r="D170" s="273">
        <v>62</v>
      </c>
      <c r="E170" s="274">
        <v>47</v>
      </c>
      <c r="F170" s="275">
        <v>54</v>
      </c>
      <c r="G170" s="273">
        <v>5716</v>
      </c>
      <c r="H170" s="274">
        <v>5933</v>
      </c>
      <c r="I170" s="275">
        <v>11649</v>
      </c>
      <c r="J170" s="273">
        <v>64</v>
      </c>
      <c r="K170" s="274">
        <v>50</v>
      </c>
      <c r="L170" s="275">
        <v>57</v>
      </c>
      <c r="M170" s="273">
        <v>5716</v>
      </c>
      <c r="N170" s="274">
        <v>5933</v>
      </c>
      <c r="O170" s="275">
        <v>11649</v>
      </c>
      <c r="P170" s="273">
        <v>34.5</v>
      </c>
      <c r="Q170" s="274">
        <v>32.4</v>
      </c>
      <c r="R170" s="275">
        <v>33.4</v>
      </c>
      <c r="S170" s="273">
        <v>5716</v>
      </c>
      <c r="T170" s="274">
        <v>5933</v>
      </c>
      <c r="U170" s="275">
        <v>11649</v>
      </c>
      <c r="V170" s="273">
        <v>62</v>
      </c>
      <c r="W170" s="274">
        <v>44</v>
      </c>
      <c r="X170" s="275">
        <v>53</v>
      </c>
      <c r="Y170" s="273">
        <v>1914</v>
      </c>
      <c r="Z170" s="274">
        <v>1892</v>
      </c>
      <c r="AA170" s="275">
        <v>3806</v>
      </c>
      <c r="AB170" s="273">
        <v>65</v>
      </c>
      <c r="AC170" s="274">
        <v>47</v>
      </c>
      <c r="AD170" s="275">
        <v>56</v>
      </c>
      <c r="AE170" s="273">
        <v>1914</v>
      </c>
      <c r="AF170" s="274">
        <v>1892</v>
      </c>
      <c r="AG170" s="275">
        <v>3806</v>
      </c>
      <c r="AH170" s="273">
        <v>34.5</v>
      </c>
      <c r="AI170" s="274">
        <v>32</v>
      </c>
      <c r="AJ170" s="275">
        <v>33.299999999999997</v>
      </c>
      <c r="AK170" s="273">
        <v>1914</v>
      </c>
      <c r="AL170" s="274">
        <v>1892</v>
      </c>
      <c r="AM170" s="275">
        <v>3806</v>
      </c>
      <c r="AN170" s="273">
        <v>56</v>
      </c>
      <c r="AO170" s="274">
        <v>40</v>
      </c>
      <c r="AP170" s="275">
        <v>48</v>
      </c>
      <c r="AQ170" s="273">
        <v>3295</v>
      </c>
      <c r="AR170" s="274">
        <v>3308</v>
      </c>
      <c r="AS170" s="275">
        <v>6603</v>
      </c>
      <c r="AT170" s="273">
        <v>59</v>
      </c>
      <c r="AU170" s="274">
        <v>46</v>
      </c>
      <c r="AV170" s="275">
        <v>52</v>
      </c>
      <c r="AW170" s="273">
        <v>3295</v>
      </c>
      <c r="AX170" s="274">
        <v>3308</v>
      </c>
      <c r="AY170" s="275">
        <v>6603</v>
      </c>
      <c r="AZ170" s="273">
        <v>33.700000000000003</v>
      </c>
      <c r="BA170" s="274">
        <v>31.3</v>
      </c>
      <c r="BB170" s="275">
        <v>32.5</v>
      </c>
      <c r="BC170" s="273">
        <v>3295</v>
      </c>
      <c r="BD170" s="274">
        <v>3308</v>
      </c>
      <c r="BE170" s="275">
        <v>6603</v>
      </c>
      <c r="BF170" s="273">
        <v>57</v>
      </c>
      <c r="BG170" s="274">
        <v>40</v>
      </c>
      <c r="BH170" s="275">
        <v>49</v>
      </c>
      <c r="BI170" s="273">
        <v>4651</v>
      </c>
      <c r="BJ170" s="274">
        <v>4782</v>
      </c>
      <c r="BK170" s="275">
        <v>9433</v>
      </c>
      <c r="BL170" s="273">
        <v>61</v>
      </c>
      <c r="BM170" s="274">
        <v>45</v>
      </c>
      <c r="BN170" s="275">
        <v>53</v>
      </c>
      <c r="BO170" s="273">
        <v>4651</v>
      </c>
      <c r="BP170" s="274">
        <v>4782</v>
      </c>
      <c r="BQ170" s="275">
        <v>9433</v>
      </c>
      <c r="BR170" s="273">
        <v>33.4</v>
      </c>
      <c r="BS170" s="274">
        <v>30.9</v>
      </c>
      <c r="BT170" s="275">
        <v>32.1</v>
      </c>
      <c r="BU170" s="273">
        <v>4651</v>
      </c>
      <c r="BV170" s="274">
        <v>4782</v>
      </c>
      <c r="BW170" s="275">
        <v>9433</v>
      </c>
      <c r="BX170" s="273">
        <v>51</v>
      </c>
      <c r="BY170" s="274">
        <v>42</v>
      </c>
      <c r="BZ170" s="275">
        <v>46</v>
      </c>
      <c r="CA170" s="273">
        <v>130</v>
      </c>
      <c r="CB170" s="274">
        <v>155</v>
      </c>
      <c r="CC170" s="275">
        <v>285</v>
      </c>
      <c r="CD170" s="273">
        <v>58</v>
      </c>
      <c r="CE170" s="274">
        <v>46</v>
      </c>
      <c r="CF170" s="275">
        <v>51</v>
      </c>
      <c r="CG170" s="273">
        <v>130</v>
      </c>
      <c r="CH170" s="274">
        <v>155</v>
      </c>
      <c r="CI170" s="275">
        <v>285</v>
      </c>
      <c r="CJ170" s="273">
        <v>33.6</v>
      </c>
      <c r="CK170" s="274">
        <v>31.2</v>
      </c>
      <c r="CL170" s="275">
        <v>32.299999999999997</v>
      </c>
      <c r="CM170" s="273">
        <v>130</v>
      </c>
      <c r="CN170" s="274">
        <v>155</v>
      </c>
      <c r="CO170" s="275">
        <v>285</v>
      </c>
      <c r="CP170" s="273">
        <v>58</v>
      </c>
      <c r="CQ170" s="274">
        <v>42</v>
      </c>
      <c r="CR170" s="275">
        <v>50</v>
      </c>
      <c r="CS170" s="273">
        <v>18213</v>
      </c>
      <c r="CT170" s="274">
        <v>18716</v>
      </c>
      <c r="CU170" s="275">
        <v>36929</v>
      </c>
      <c r="CV170" s="273">
        <v>61</v>
      </c>
      <c r="CW170" s="274">
        <v>46</v>
      </c>
      <c r="CX170" s="275">
        <v>53</v>
      </c>
      <c r="CY170" s="273">
        <v>18213</v>
      </c>
      <c r="CZ170" s="274">
        <v>18716</v>
      </c>
      <c r="DA170" s="275">
        <v>36929</v>
      </c>
      <c r="DB170" s="273">
        <v>33.9</v>
      </c>
      <c r="DC170" s="274">
        <v>31.6</v>
      </c>
      <c r="DD170" s="275">
        <v>32.700000000000003</v>
      </c>
      <c r="DE170" s="273">
        <v>18213</v>
      </c>
      <c r="DF170" s="274">
        <v>18716</v>
      </c>
      <c r="DG170" s="275">
        <v>36929</v>
      </c>
    </row>
    <row r="171" spans="1:111" x14ac:dyDescent="0.35">
      <c r="A171" t="s">
        <v>107</v>
      </c>
      <c r="B171" t="s">
        <v>352</v>
      </c>
      <c r="D171" s="273">
        <v>59</v>
      </c>
      <c r="E171" s="274">
        <v>42</v>
      </c>
      <c r="F171" s="275">
        <v>51</v>
      </c>
      <c r="G171" s="273">
        <v>14931</v>
      </c>
      <c r="H171" s="274">
        <v>15766</v>
      </c>
      <c r="I171" s="275">
        <v>30697</v>
      </c>
      <c r="J171" s="273">
        <v>61</v>
      </c>
      <c r="K171" s="274">
        <v>45</v>
      </c>
      <c r="L171" s="275">
        <v>53</v>
      </c>
      <c r="M171" s="273">
        <v>14931</v>
      </c>
      <c r="N171" s="274">
        <v>15766</v>
      </c>
      <c r="O171" s="275">
        <v>30697</v>
      </c>
      <c r="P171" s="273">
        <v>34.200000000000003</v>
      </c>
      <c r="Q171" s="274">
        <v>32</v>
      </c>
      <c r="R171" s="275">
        <v>33.1</v>
      </c>
      <c r="S171" s="273">
        <v>14931</v>
      </c>
      <c r="T171" s="274">
        <v>15766</v>
      </c>
      <c r="U171" s="275">
        <v>30697</v>
      </c>
      <c r="V171" s="273">
        <v>62</v>
      </c>
      <c r="W171" s="274">
        <v>45</v>
      </c>
      <c r="X171" s="275">
        <v>53</v>
      </c>
      <c r="Y171" s="273">
        <v>3215</v>
      </c>
      <c r="Z171" s="274">
        <v>3298</v>
      </c>
      <c r="AA171" s="275">
        <v>6513</v>
      </c>
      <c r="AB171" s="273">
        <v>64</v>
      </c>
      <c r="AC171" s="274">
        <v>48</v>
      </c>
      <c r="AD171" s="275">
        <v>56</v>
      </c>
      <c r="AE171" s="273">
        <v>3215</v>
      </c>
      <c r="AF171" s="274">
        <v>3298</v>
      </c>
      <c r="AG171" s="275">
        <v>6513</v>
      </c>
      <c r="AH171" s="273">
        <v>34.9</v>
      </c>
      <c r="AI171" s="274">
        <v>32.6</v>
      </c>
      <c r="AJ171" s="275">
        <v>33.700000000000003</v>
      </c>
      <c r="AK171" s="273">
        <v>3215</v>
      </c>
      <c r="AL171" s="274">
        <v>3298</v>
      </c>
      <c r="AM171" s="275">
        <v>6513</v>
      </c>
      <c r="AN171" s="273">
        <v>58</v>
      </c>
      <c r="AO171" s="274">
        <v>43</v>
      </c>
      <c r="AP171" s="275">
        <v>51</v>
      </c>
      <c r="AQ171" s="273">
        <v>6480</v>
      </c>
      <c r="AR171" s="274">
        <v>6519</v>
      </c>
      <c r="AS171" s="275">
        <v>12999</v>
      </c>
      <c r="AT171" s="273">
        <v>62</v>
      </c>
      <c r="AU171" s="274">
        <v>48</v>
      </c>
      <c r="AV171" s="275">
        <v>55</v>
      </c>
      <c r="AW171" s="273">
        <v>6480</v>
      </c>
      <c r="AX171" s="274">
        <v>6519</v>
      </c>
      <c r="AY171" s="275">
        <v>12999</v>
      </c>
      <c r="AZ171" s="273">
        <v>34</v>
      </c>
      <c r="BA171" s="274">
        <v>31.6</v>
      </c>
      <c r="BB171" s="275">
        <v>32.799999999999997</v>
      </c>
      <c r="BC171" s="273">
        <v>6480</v>
      </c>
      <c r="BD171" s="274">
        <v>6519</v>
      </c>
      <c r="BE171" s="275">
        <v>12999</v>
      </c>
      <c r="BF171" s="273">
        <v>57</v>
      </c>
      <c r="BG171" s="274">
        <v>41</v>
      </c>
      <c r="BH171" s="275">
        <v>49</v>
      </c>
      <c r="BI171" s="273">
        <v>5293</v>
      </c>
      <c r="BJ171" s="274">
        <v>5367</v>
      </c>
      <c r="BK171" s="275">
        <v>10660</v>
      </c>
      <c r="BL171" s="273">
        <v>60</v>
      </c>
      <c r="BM171" s="274">
        <v>45</v>
      </c>
      <c r="BN171" s="275">
        <v>52</v>
      </c>
      <c r="BO171" s="273">
        <v>5293</v>
      </c>
      <c r="BP171" s="274">
        <v>5367</v>
      </c>
      <c r="BQ171" s="275">
        <v>10660</v>
      </c>
      <c r="BR171" s="273">
        <v>34</v>
      </c>
      <c r="BS171" s="274">
        <v>31.3</v>
      </c>
      <c r="BT171" s="275">
        <v>32.6</v>
      </c>
      <c r="BU171" s="273">
        <v>5293</v>
      </c>
      <c r="BV171" s="274">
        <v>5367</v>
      </c>
      <c r="BW171" s="275">
        <v>10660</v>
      </c>
      <c r="BX171" s="273">
        <v>59</v>
      </c>
      <c r="BY171" s="274">
        <v>48</v>
      </c>
      <c r="BZ171" s="275">
        <v>53</v>
      </c>
      <c r="CA171" s="273">
        <v>220</v>
      </c>
      <c r="CB171" s="274">
        <v>229</v>
      </c>
      <c r="CC171" s="275">
        <v>449</v>
      </c>
      <c r="CD171" s="273">
        <v>60</v>
      </c>
      <c r="CE171" s="274">
        <v>52</v>
      </c>
      <c r="CF171" s="275">
        <v>56</v>
      </c>
      <c r="CG171" s="273">
        <v>220</v>
      </c>
      <c r="CH171" s="274">
        <v>229</v>
      </c>
      <c r="CI171" s="275">
        <v>449</v>
      </c>
      <c r="CJ171" s="273">
        <v>33.9</v>
      </c>
      <c r="CK171" s="274">
        <v>32.4</v>
      </c>
      <c r="CL171" s="275">
        <v>33.1</v>
      </c>
      <c r="CM171" s="273">
        <v>220</v>
      </c>
      <c r="CN171" s="274">
        <v>229</v>
      </c>
      <c r="CO171" s="275">
        <v>449</v>
      </c>
      <c r="CP171" s="273">
        <v>58</v>
      </c>
      <c r="CQ171" s="274">
        <v>42</v>
      </c>
      <c r="CR171" s="275">
        <v>50</v>
      </c>
      <c r="CS171" s="273">
        <v>33557</v>
      </c>
      <c r="CT171" s="274">
        <v>34749</v>
      </c>
      <c r="CU171" s="275">
        <v>68306</v>
      </c>
      <c r="CV171" s="273">
        <v>60</v>
      </c>
      <c r="CW171" s="274">
        <v>45</v>
      </c>
      <c r="CX171" s="275">
        <v>53</v>
      </c>
      <c r="CY171" s="273">
        <v>33557</v>
      </c>
      <c r="CZ171" s="274">
        <v>34749</v>
      </c>
      <c r="DA171" s="275">
        <v>68306</v>
      </c>
      <c r="DB171" s="273">
        <v>34.1</v>
      </c>
      <c r="DC171" s="274">
        <v>31.7</v>
      </c>
      <c r="DD171" s="275">
        <v>32.9</v>
      </c>
      <c r="DE171" s="273">
        <v>33557</v>
      </c>
      <c r="DF171" s="274">
        <v>34749</v>
      </c>
      <c r="DG171" s="275">
        <v>68306</v>
      </c>
    </row>
    <row r="172" spans="1:111" x14ac:dyDescent="0.35">
      <c r="A172" t="s">
        <v>127</v>
      </c>
      <c r="B172" t="s">
        <v>372</v>
      </c>
      <c r="D172" s="273">
        <v>62</v>
      </c>
      <c r="E172" s="274">
        <v>45</v>
      </c>
      <c r="F172" s="275">
        <v>53</v>
      </c>
      <c r="G172" s="273">
        <v>39903</v>
      </c>
      <c r="H172" s="274">
        <v>42119</v>
      </c>
      <c r="I172" s="275">
        <v>82022</v>
      </c>
      <c r="J172" s="273">
        <v>64</v>
      </c>
      <c r="K172" s="274">
        <v>47</v>
      </c>
      <c r="L172" s="275">
        <v>55</v>
      </c>
      <c r="M172" s="273">
        <v>39903</v>
      </c>
      <c r="N172" s="274">
        <v>42119</v>
      </c>
      <c r="O172" s="275">
        <v>82022</v>
      </c>
      <c r="P172" s="273">
        <v>35</v>
      </c>
      <c r="Q172" s="274">
        <v>32.700000000000003</v>
      </c>
      <c r="R172" s="275">
        <v>33.799999999999997</v>
      </c>
      <c r="S172" s="273">
        <v>39903</v>
      </c>
      <c r="T172" s="274">
        <v>42119</v>
      </c>
      <c r="U172" s="275">
        <v>82022</v>
      </c>
      <c r="V172" s="273">
        <v>62</v>
      </c>
      <c r="W172" s="274">
        <v>42</v>
      </c>
      <c r="X172" s="275">
        <v>52</v>
      </c>
      <c r="Y172" s="273">
        <v>2729</v>
      </c>
      <c r="Z172" s="274">
        <v>2864</v>
      </c>
      <c r="AA172" s="275">
        <v>5593</v>
      </c>
      <c r="AB172" s="273">
        <v>64</v>
      </c>
      <c r="AC172" s="274">
        <v>46</v>
      </c>
      <c r="AD172" s="275">
        <v>55</v>
      </c>
      <c r="AE172" s="273">
        <v>2729</v>
      </c>
      <c r="AF172" s="274">
        <v>2864</v>
      </c>
      <c r="AG172" s="275">
        <v>5593</v>
      </c>
      <c r="AH172" s="273">
        <v>35</v>
      </c>
      <c r="AI172" s="274">
        <v>32.299999999999997</v>
      </c>
      <c r="AJ172" s="275">
        <v>33.6</v>
      </c>
      <c r="AK172" s="273">
        <v>2729</v>
      </c>
      <c r="AL172" s="274">
        <v>2864</v>
      </c>
      <c r="AM172" s="275">
        <v>5593</v>
      </c>
      <c r="AN172" s="273">
        <v>53</v>
      </c>
      <c r="AO172" s="274">
        <v>39</v>
      </c>
      <c r="AP172" s="275">
        <v>46</v>
      </c>
      <c r="AQ172" s="273">
        <v>3315</v>
      </c>
      <c r="AR172" s="274">
        <v>3419</v>
      </c>
      <c r="AS172" s="275">
        <v>6734</v>
      </c>
      <c r="AT172" s="273">
        <v>56</v>
      </c>
      <c r="AU172" s="274">
        <v>43</v>
      </c>
      <c r="AV172" s="275">
        <v>49</v>
      </c>
      <c r="AW172" s="273">
        <v>3315</v>
      </c>
      <c r="AX172" s="274">
        <v>3419</v>
      </c>
      <c r="AY172" s="275">
        <v>6734</v>
      </c>
      <c r="AZ172" s="273">
        <v>33.1</v>
      </c>
      <c r="BA172" s="274">
        <v>30.9</v>
      </c>
      <c r="BB172" s="275">
        <v>32</v>
      </c>
      <c r="BC172" s="273">
        <v>3315</v>
      </c>
      <c r="BD172" s="274">
        <v>3419</v>
      </c>
      <c r="BE172" s="275">
        <v>6734</v>
      </c>
      <c r="BF172" s="273">
        <v>56</v>
      </c>
      <c r="BG172" s="274">
        <v>38</v>
      </c>
      <c r="BH172" s="275">
        <v>47</v>
      </c>
      <c r="BI172" s="273">
        <v>1190</v>
      </c>
      <c r="BJ172" s="274">
        <v>1233</v>
      </c>
      <c r="BK172" s="275">
        <v>2423</v>
      </c>
      <c r="BL172" s="273">
        <v>58</v>
      </c>
      <c r="BM172" s="274">
        <v>42</v>
      </c>
      <c r="BN172" s="275">
        <v>50</v>
      </c>
      <c r="BO172" s="273">
        <v>1190</v>
      </c>
      <c r="BP172" s="274">
        <v>1233</v>
      </c>
      <c r="BQ172" s="275">
        <v>2423</v>
      </c>
      <c r="BR172" s="273">
        <v>33.799999999999997</v>
      </c>
      <c r="BS172" s="274">
        <v>31.1</v>
      </c>
      <c r="BT172" s="275">
        <v>32.4</v>
      </c>
      <c r="BU172" s="273">
        <v>1190</v>
      </c>
      <c r="BV172" s="274">
        <v>1233</v>
      </c>
      <c r="BW172" s="275">
        <v>2423</v>
      </c>
      <c r="BX172" s="273">
        <v>60</v>
      </c>
      <c r="BY172" s="274">
        <v>50</v>
      </c>
      <c r="BZ172" s="275">
        <v>55</v>
      </c>
      <c r="CA172" s="273">
        <v>159</v>
      </c>
      <c r="CB172" s="274">
        <v>193</v>
      </c>
      <c r="CC172" s="275">
        <v>352</v>
      </c>
      <c r="CD172" s="273">
        <v>63</v>
      </c>
      <c r="CE172" s="274">
        <v>52</v>
      </c>
      <c r="CF172" s="275">
        <v>57</v>
      </c>
      <c r="CG172" s="273">
        <v>159</v>
      </c>
      <c r="CH172" s="274">
        <v>193</v>
      </c>
      <c r="CI172" s="275">
        <v>352</v>
      </c>
      <c r="CJ172" s="273">
        <v>34.4</v>
      </c>
      <c r="CK172" s="274">
        <v>33.200000000000003</v>
      </c>
      <c r="CL172" s="275">
        <v>33.700000000000003</v>
      </c>
      <c r="CM172" s="273">
        <v>159</v>
      </c>
      <c r="CN172" s="274">
        <v>193</v>
      </c>
      <c r="CO172" s="275">
        <v>352</v>
      </c>
      <c r="CP172" s="273">
        <v>61</v>
      </c>
      <c r="CQ172" s="274">
        <v>44</v>
      </c>
      <c r="CR172" s="275">
        <v>52</v>
      </c>
      <c r="CS172" s="273">
        <v>50230</v>
      </c>
      <c r="CT172" s="274">
        <v>52919</v>
      </c>
      <c r="CU172" s="275">
        <v>103149</v>
      </c>
      <c r="CV172" s="273">
        <v>63</v>
      </c>
      <c r="CW172" s="274">
        <v>46</v>
      </c>
      <c r="CX172" s="275">
        <v>54</v>
      </c>
      <c r="CY172" s="273">
        <v>50230</v>
      </c>
      <c r="CZ172" s="274">
        <v>52919</v>
      </c>
      <c r="DA172" s="275">
        <v>103149</v>
      </c>
      <c r="DB172" s="273">
        <v>34.799999999999997</v>
      </c>
      <c r="DC172" s="274">
        <v>32.5</v>
      </c>
      <c r="DD172" s="275">
        <v>33.6</v>
      </c>
      <c r="DE172" s="273">
        <v>50230</v>
      </c>
      <c r="DF172" s="274">
        <v>52919</v>
      </c>
      <c r="DG172" s="275">
        <v>103149</v>
      </c>
    </row>
    <row r="173" spans="1:111" x14ac:dyDescent="0.35">
      <c r="A173" t="s">
        <v>147</v>
      </c>
      <c r="B173" t="s">
        <v>392</v>
      </c>
      <c r="D173" s="273">
        <v>63</v>
      </c>
      <c r="E173" s="274">
        <v>46</v>
      </c>
      <c r="F173" s="275">
        <v>54</v>
      </c>
      <c r="G173" s="273">
        <v>24771</v>
      </c>
      <c r="H173" s="274">
        <v>25843</v>
      </c>
      <c r="I173" s="275">
        <v>50614</v>
      </c>
      <c r="J173" s="273">
        <v>65</v>
      </c>
      <c r="K173" s="274">
        <v>48</v>
      </c>
      <c r="L173" s="275">
        <v>56</v>
      </c>
      <c r="M173" s="273">
        <v>24771</v>
      </c>
      <c r="N173" s="274">
        <v>25843</v>
      </c>
      <c r="O173" s="275">
        <v>50614</v>
      </c>
      <c r="P173" s="273">
        <v>35.1</v>
      </c>
      <c r="Q173" s="274">
        <v>32.799999999999997</v>
      </c>
      <c r="R173" s="275">
        <v>33.9</v>
      </c>
      <c r="S173" s="273">
        <v>24771</v>
      </c>
      <c r="T173" s="274">
        <v>25843</v>
      </c>
      <c r="U173" s="275">
        <v>50614</v>
      </c>
      <c r="V173" s="273">
        <v>61</v>
      </c>
      <c r="W173" s="274">
        <v>44</v>
      </c>
      <c r="X173" s="275">
        <v>52</v>
      </c>
      <c r="Y173" s="273">
        <v>1048</v>
      </c>
      <c r="Z173" s="274">
        <v>1101</v>
      </c>
      <c r="AA173" s="275">
        <v>2149</v>
      </c>
      <c r="AB173" s="273">
        <v>63</v>
      </c>
      <c r="AC173" s="274">
        <v>48</v>
      </c>
      <c r="AD173" s="275">
        <v>55</v>
      </c>
      <c r="AE173" s="273">
        <v>1048</v>
      </c>
      <c r="AF173" s="274">
        <v>1101</v>
      </c>
      <c r="AG173" s="275">
        <v>2149</v>
      </c>
      <c r="AH173" s="273">
        <v>34.9</v>
      </c>
      <c r="AI173" s="274">
        <v>32.700000000000003</v>
      </c>
      <c r="AJ173" s="275">
        <v>33.799999999999997</v>
      </c>
      <c r="AK173" s="273">
        <v>1048</v>
      </c>
      <c r="AL173" s="274">
        <v>1101</v>
      </c>
      <c r="AM173" s="275">
        <v>2149</v>
      </c>
      <c r="AN173" s="273">
        <v>53</v>
      </c>
      <c r="AO173" s="274">
        <v>37</v>
      </c>
      <c r="AP173" s="275">
        <v>45</v>
      </c>
      <c r="AQ173" s="273">
        <v>617</v>
      </c>
      <c r="AR173" s="274">
        <v>685</v>
      </c>
      <c r="AS173" s="275">
        <v>1302</v>
      </c>
      <c r="AT173" s="273">
        <v>56</v>
      </c>
      <c r="AU173" s="274">
        <v>41</v>
      </c>
      <c r="AV173" s="275">
        <v>48</v>
      </c>
      <c r="AW173" s="273">
        <v>617</v>
      </c>
      <c r="AX173" s="274">
        <v>685</v>
      </c>
      <c r="AY173" s="275">
        <v>1302</v>
      </c>
      <c r="AZ173" s="273">
        <v>33.4</v>
      </c>
      <c r="BA173" s="274">
        <v>30.7</v>
      </c>
      <c r="BB173" s="275">
        <v>32</v>
      </c>
      <c r="BC173" s="273">
        <v>617</v>
      </c>
      <c r="BD173" s="274">
        <v>685</v>
      </c>
      <c r="BE173" s="275">
        <v>1302</v>
      </c>
      <c r="BF173" s="273">
        <v>49</v>
      </c>
      <c r="BG173" s="274">
        <v>31</v>
      </c>
      <c r="BH173" s="275">
        <v>40</v>
      </c>
      <c r="BI173" s="273">
        <v>438</v>
      </c>
      <c r="BJ173" s="274">
        <v>408</v>
      </c>
      <c r="BK173" s="275">
        <v>846</v>
      </c>
      <c r="BL173" s="273">
        <v>54</v>
      </c>
      <c r="BM173" s="274">
        <v>39</v>
      </c>
      <c r="BN173" s="275">
        <v>47</v>
      </c>
      <c r="BO173" s="273">
        <v>438</v>
      </c>
      <c r="BP173" s="274">
        <v>408</v>
      </c>
      <c r="BQ173" s="275">
        <v>846</v>
      </c>
      <c r="BR173" s="273">
        <v>33</v>
      </c>
      <c r="BS173" s="274">
        <v>29.7</v>
      </c>
      <c r="BT173" s="275">
        <v>31.4</v>
      </c>
      <c r="BU173" s="273">
        <v>438</v>
      </c>
      <c r="BV173" s="274">
        <v>408</v>
      </c>
      <c r="BW173" s="275">
        <v>846</v>
      </c>
      <c r="BX173" s="273">
        <v>57</v>
      </c>
      <c r="BY173" s="274">
        <v>44</v>
      </c>
      <c r="BZ173" s="275">
        <v>51</v>
      </c>
      <c r="CA173" s="273">
        <v>81</v>
      </c>
      <c r="CB173" s="274">
        <v>81</v>
      </c>
      <c r="CC173" s="275">
        <v>162</v>
      </c>
      <c r="CD173" s="273">
        <v>57</v>
      </c>
      <c r="CE173" s="274">
        <v>48</v>
      </c>
      <c r="CF173" s="275">
        <v>52</v>
      </c>
      <c r="CG173" s="273">
        <v>81</v>
      </c>
      <c r="CH173" s="274">
        <v>81</v>
      </c>
      <c r="CI173" s="275">
        <v>162</v>
      </c>
      <c r="CJ173" s="273">
        <v>34.200000000000003</v>
      </c>
      <c r="CK173" s="274">
        <v>32.4</v>
      </c>
      <c r="CL173" s="275">
        <v>33.299999999999997</v>
      </c>
      <c r="CM173" s="273">
        <v>81</v>
      </c>
      <c r="CN173" s="274">
        <v>81</v>
      </c>
      <c r="CO173" s="275">
        <v>162</v>
      </c>
      <c r="CP173" s="273">
        <v>62</v>
      </c>
      <c r="CQ173" s="274">
        <v>45</v>
      </c>
      <c r="CR173" s="275">
        <v>53</v>
      </c>
      <c r="CS173" s="273">
        <v>28653</v>
      </c>
      <c r="CT173" s="274">
        <v>29916</v>
      </c>
      <c r="CU173" s="275">
        <v>58569</v>
      </c>
      <c r="CV173" s="273">
        <v>64</v>
      </c>
      <c r="CW173" s="274">
        <v>48</v>
      </c>
      <c r="CX173" s="275">
        <v>56</v>
      </c>
      <c r="CY173" s="273">
        <v>28653</v>
      </c>
      <c r="CZ173" s="274">
        <v>29916</v>
      </c>
      <c r="DA173" s="275">
        <v>58569</v>
      </c>
      <c r="DB173" s="273">
        <v>35</v>
      </c>
      <c r="DC173" s="274">
        <v>32.6</v>
      </c>
      <c r="DD173" s="275">
        <v>33.799999999999997</v>
      </c>
      <c r="DE173" s="273">
        <v>28653</v>
      </c>
      <c r="DF173" s="274">
        <v>29916</v>
      </c>
      <c r="DG173" s="275">
        <v>58569</v>
      </c>
    </row>
    <row r="174" spans="1:111" x14ac:dyDescent="0.35">
      <c r="A174" s="309" t="s">
        <v>2</v>
      </c>
      <c r="B174" t="s">
        <v>409</v>
      </c>
      <c r="D174" s="273">
        <v>60</v>
      </c>
      <c r="E174" s="274">
        <v>42</v>
      </c>
      <c r="F174" s="275">
        <v>51</v>
      </c>
      <c r="G174" s="273">
        <v>219491</v>
      </c>
      <c r="H174" s="274">
        <v>230940</v>
      </c>
      <c r="I174" s="275">
        <v>450431</v>
      </c>
      <c r="J174" s="273">
        <v>62</v>
      </c>
      <c r="K174" s="274">
        <v>45</v>
      </c>
      <c r="L174" s="275">
        <v>53</v>
      </c>
      <c r="M174" s="273">
        <v>219491</v>
      </c>
      <c r="N174" s="274">
        <v>230940</v>
      </c>
      <c r="O174" s="275">
        <v>450431</v>
      </c>
      <c r="P174" s="273">
        <v>34.4</v>
      </c>
      <c r="Q174" s="274">
        <v>32</v>
      </c>
      <c r="R174" s="275">
        <v>33.200000000000003</v>
      </c>
      <c r="S174" s="273">
        <v>219491</v>
      </c>
      <c r="T174" s="274">
        <v>230940</v>
      </c>
      <c r="U174" s="275">
        <v>450431</v>
      </c>
      <c r="V174" s="273">
        <v>60</v>
      </c>
      <c r="W174" s="274">
        <v>41</v>
      </c>
      <c r="X174" s="275">
        <v>50</v>
      </c>
      <c r="Y174" s="273">
        <v>16692</v>
      </c>
      <c r="Z174" s="274">
        <v>17116</v>
      </c>
      <c r="AA174" s="275">
        <v>33808</v>
      </c>
      <c r="AB174" s="273">
        <v>62</v>
      </c>
      <c r="AC174" s="274">
        <v>45</v>
      </c>
      <c r="AD174" s="275">
        <v>53</v>
      </c>
      <c r="AE174" s="273">
        <v>16692</v>
      </c>
      <c r="AF174" s="274">
        <v>17116</v>
      </c>
      <c r="AG174" s="275">
        <v>33808</v>
      </c>
      <c r="AH174" s="273">
        <v>34.5</v>
      </c>
      <c r="AI174" s="274">
        <v>31.8</v>
      </c>
      <c r="AJ174" s="275">
        <v>33.1</v>
      </c>
      <c r="AK174" s="273">
        <v>16692</v>
      </c>
      <c r="AL174" s="274">
        <v>17116</v>
      </c>
      <c r="AM174" s="275">
        <v>33808</v>
      </c>
      <c r="AN174" s="273">
        <v>51</v>
      </c>
      <c r="AO174" s="274">
        <v>36</v>
      </c>
      <c r="AP174" s="275">
        <v>43</v>
      </c>
      <c r="AQ174" s="273">
        <v>29659</v>
      </c>
      <c r="AR174" s="274">
        <v>30897</v>
      </c>
      <c r="AS174" s="275">
        <v>60556</v>
      </c>
      <c r="AT174" s="273">
        <v>54</v>
      </c>
      <c r="AU174" s="274">
        <v>41</v>
      </c>
      <c r="AV174" s="275">
        <v>47</v>
      </c>
      <c r="AW174" s="273">
        <v>29659</v>
      </c>
      <c r="AX174" s="274">
        <v>30897</v>
      </c>
      <c r="AY174" s="275">
        <v>60556</v>
      </c>
      <c r="AZ174" s="273">
        <v>32.6</v>
      </c>
      <c r="BA174" s="274">
        <v>30.1</v>
      </c>
      <c r="BB174" s="275">
        <v>31.3</v>
      </c>
      <c r="BC174" s="273">
        <v>29659</v>
      </c>
      <c r="BD174" s="274">
        <v>30897</v>
      </c>
      <c r="BE174" s="275">
        <v>60556</v>
      </c>
      <c r="BF174" s="273">
        <v>56</v>
      </c>
      <c r="BG174" s="274">
        <v>39</v>
      </c>
      <c r="BH174" s="275">
        <v>47</v>
      </c>
      <c r="BI174" s="273">
        <v>15967</v>
      </c>
      <c r="BJ174" s="274">
        <v>16338</v>
      </c>
      <c r="BK174" s="275">
        <v>32305</v>
      </c>
      <c r="BL174" s="273">
        <v>59</v>
      </c>
      <c r="BM174" s="274">
        <v>43</v>
      </c>
      <c r="BN174" s="275">
        <v>51</v>
      </c>
      <c r="BO174" s="273">
        <v>15967</v>
      </c>
      <c r="BP174" s="274">
        <v>16338</v>
      </c>
      <c r="BQ174" s="275">
        <v>32305</v>
      </c>
      <c r="BR174" s="273">
        <v>33.5</v>
      </c>
      <c r="BS174" s="274">
        <v>30.8</v>
      </c>
      <c r="BT174" s="275">
        <v>32.1</v>
      </c>
      <c r="BU174" s="273">
        <v>15967</v>
      </c>
      <c r="BV174" s="274">
        <v>16338</v>
      </c>
      <c r="BW174" s="275">
        <v>32305</v>
      </c>
      <c r="BX174" s="273">
        <v>52</v>
      </c>
      <c r="BY174" s="274">
        <v>40</v>
      </c>
      <c r="BZ174" s="275">
        <v>46</v>
      </c>
      <c r="CA174" s="273">
        <v>1249</v>
      </c>
      <c r="CB174" s="274">
        <v>1281</v>
      </c>
      <c r="CC174" s="275">
        <v>2530</v>
      </c>
      <c r="CD174" s="273">
        <v>55</v>
      </c>
      <c r="CE174" s="274">
        <v>43</v>
      </c>
      <c r="CF174" s="275">
        <v>49</v>
      </c>
      <c r="CG174" s="273">
        <v>1249</v>
      </c>
      <c r="CH174" s="274">
        <v>1281</v>
      </c>
      <c r="CI174" s="275">
        <v>2530</v>
      </c>
      <c r="CJ174" s="273">
        <v>33.4</v>
      </c>
      <c r="CK174" s="274">
        <v>31.2</v>
      </c>
      <c r="CL174" s="275">
        <v>32.299999999999997</v>
      </c>
      <c r="CM174" s="273">
        <v>1249</v>
      </c>
      <c r="CN174" s="274">
        <v>1281</v>
      </c>
      <c r="CO174" s="275">
        <v>2530</v>
      </c>
      <c r="CP174" s="273">
        <v>58</v>
      </c>
      <c r="CQ174" s="274">
        <v>41</v>
      </c>
      <c r="CR174" s="275">
        <v>49</v>
      </c>
      <c r="CS174" s="273">
        <v>314098</v>
      </c>
      <c r="CT174" s="274">
        <v>329204</v>
      </c>
      <c r="CU174" s="275">
        <v>643302</v>
      </c>
      <c r="CV174" s="273">
        <v>60</v>
      </c>
      <c r="CW174" s="274">
        <v>44</v>
      </c>
      <c r="CX174" s="275">
        <v>52</v>
      </c>
      <c r="CY174" s="273">
        <v>314098</v>
      </c>
      <c r="CZ174" s="274">
        <v>329204</v>
      </c>
      <c r="DA174" s="275">
        <v>643302</v>
      </c>
      <c r="DB174" s="273">
        <v>34.1</v>
      </c>
      <c r="DC174" s="274">
        <v>31.6</v>
      </c>
      <c r="DD174" s="275">
        <v>32.799999999999997</v>
      </c>
      <c r="DE174" s="273">
        <v>314098</v>
      </c>
      <c r="DF174" s="274">
        <v>329204</v>
      </c>
      <c r="DG174" s="275">
        <v>643302</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99"/>
  </sheetPr>
  <dimension ref="A1:DG174"/>
  <sheetViews>
    <sheetView workbookViewId="0">
      <pane ySplit="8" topLeftCell="A69" activePane="bottomLeft" state="frozen"/>
      <selection activeCell="A2" sqref="A2:D2"/>
      <selection pane="bottomLeft" activeCell="A5" sqref="A5"/>
    </sheetView>
  </sheetViews>
  <sheetFormatPr defaultRowHeight="12.75" x14ac:dyDescent="0.35"/>
  <cols>
    <col min="1" max="1" width="15.3984375" customWidth="1"/>
  </cols>
  <sheetData>
    <row r="1" spans="1:111" ht="15" x14ac:dyDescent="0.4">
      <c r="A1" s="159" t="s">
        <v>193</v>
      </c>
    </row>
    <row r="2" spans="1:111" x14ac:dyDescent="0.35">
      <c r="A2" s="303">
        <v>1</v>
      </c>
      <c r="B2" s="304">
        <v>2</v>
      </c>
      <c r="C2" s="304">
        <v>3</v>
      </c>
      <c r="D2" s="303">
        <v>4</v>
      </c>
      <c r="E2" s="304">
        <v>5</v>
      </c>
      <c r="F2" s="304">
        <v>6</v>
      </c>
      <c r="G2" s="303">
        <v>7</v>
      </c>
      <c r="H2" s="304">
        <v>8</v>
      </c>
      <c r="I2" s="304">
        <v>9</v>
      </c>
      <c r="J2" s="303">
        <v>10</v>
      </c>
      <c r="K2" s="304">
        <v>11</v>
      </c>
      <c r="L2" s="304">
        <v>12</v>
      </c>
      <c r="M2" s="303">
        <v>13</v>
      </c>
      <c r="N2" s="304">
        <v>14</v>
      </c>
      <c r="O2" s="304">
        <v>15</v>
      </c>
      <c r="P2" s="303">
        <v>16</v>
      </c>
      <c r="Q2" s="304">
        <v>17</v>
      </c>
      <c r="R2" s="304">
        <v>18</v>
      </c>
      <c r="S2" s="303">
        <v>19</v>
      </c>
      <c r="T2" s="304">
        <v>20</v>
      </c>
      <c r="U2" s="304">
        <v>21</v>
      </c>
      <c r="V2" s="303">
        <v>22</v>
      </c>
      <c r="W2" s="304">
        <v>23</v>
      </c>
      <c r="X2" s="304">
        <v>24</v>
      </c>
      <c r="Y2" s="303">
        <v>25</v>
      </c>
      <c r="Z2" s="304">
        <v>26</v>
      </c>
      <c r="AA2" s="304">
        <v>27</v>
      </c>
      <c r="AB2" s="303">
        <v>28</v>
      </c>
      <c r="AC2" s="304">
        <v>29</v>
      </c>
      <c r="AD2" s="304">
        <v>30</v>
      </c>
      <c r="AE2" s="303">
        <v>31</v>
      </c>
      <c r="AF2" s="304">
        <v>32</v>
      </c>
      <c r="AG2" s="304">
        <v>33</v>
      </c>
      <c r="AH2" s="303">
        <v>34</v>
      </c>
      <c r="AI2" s="304">
        <v>35</v>
      </c>
      <c r="AJ2" s="304">
        <v>36</v>
      </c>
      <c r="AK2" s="303">
        <v>37</v>
      </c>
      <c r="AL2" s="304">
        <v>38</v>
      </c>
      <c r="AM2" s="304">
        <v>39</v>
      </c>
      <c r="AN2" s="303">
        <v>40</v>
      </c>
      <c r="AO2" s="304">
        <v>41</v>
      </c>
      <c r="AP2" s="304">
        <v>42</v>
      </c>
      <c r="AQ2" s="303">
        <v>43</v>
      </c>
      <c r="AR2" s="304">
        <v>44</v>
      </c>
      <c r="AS2" s="304">
        <v>45</v>
      </c>
      <c r="AT2" s="303">
        <v>46</v>
      </c>
      <c r="AU2" s="304">
        <v>47</v>
      </c>
      <c r="AV2" s="304">
        <v>48</v>
      </c>
      <c r="AW2" s="303">
        <v>49</v>
      </c>
      <c r="AX2" s="304">
        <v>50</v>
      </c>
      <c r="AY2" s="304">
        <v>51</v>
      </c>
      <c r="AZ2" s="303">
        <v>52</v>
      </c>
      <c r="BA2" s="304">
        <v>53</v>
      </c>
      <c r="BB2" s="304">
        <v>54</v>
      </c>
      <c r="BC2" s="303">
        <v>55</v>
      </c>
      <c r="BD2" s="304">
        <v>56</v>
      </c>
      <c r="BE2" s="304">
        <v>57</v>
      </c>
      <c r="BF2" s="303">
        <v>58</v>
      </c>
      <c r="BG2" s="304">
        <v>59</v>
      </c>
      <c r="BH2" s="304">
        <v>60</v>
      </c>
      <c r="BI2" s="303">
        <v>61</v>
      </c>
      <c r="BJ2" s="304">
        <v>62</v>
      </c>
      <c r="BK2" s="304">
        <v>63</v>
      </c>
      <c r="BL2" s="303">
        <v>64</v>
      </c>
      <c r="BM2" s="304">
        <v>65</v>
      </c>
      <c r="BN2" s="304">
        <v>66</v>
      </c>
      <c r="BO2" s="303">
        <v>67</v>
      </c>
      <c r="BP2" s="304">
        <v>68</v>
      </c>
      <c r="BQ2" s="304">
        <v>69</v>
      </c>
      <c r="BR2" s="303">
        <v>70</v>
      </c>
      <c r="BS2" s="304">
        <v>71</v>
      </c>
      <c r="BT2" s="304">
        <v>72</v>
      </c>
      <c r="BU2" s="303">
        <v>73</v>
      </c>
      <c r="BV2" s="304">
        <v>74</v>
      </c>
      <c r="BW2" s="304">
        <v>75</v>
      </c>
      <c r="BX2" s="303">
        <v>76</v>
      </c>
      <c r="BY2" s="304">
        <v>77</v>
      </c>
      <c r="BZ2" s="304">
        <v>78</v>
      </c>
      <c r="CA2" s="303">
        <v>79</v>
      </c>
      <c r="CB2" s="304">
        <v>80</v>
      </c>
      <c r="CC2" s="304">
        <v>81</v>
      </c>
      <c r="CD2" s="303">
        <v>82</v>
      </c>
      <c r="CE2" s="304">
        <v>83</v>
      </c>
      <c r="CF2" s="304">
        <v>84</v>
      </c>
      <c r="CG2" s="303">
        <v>85</v>
      </c>
      <c r="CH2" s="304">
        <v>86</v>
      </c>
      <c r="CI2" s="304">
        <v>87</v>
      </c>
      <c r="CJ2" s="303">
        <v>88</v>
      </c>
      <c r="CK2" s="304">
        <v>89</v>
      </c>
      <c r="CL2" s="304">
        <v>90</v>
      </c>
      <c r="CM2" s="303">
        <v>91</v>
      </c>
      <c r="CN2" s="304">
        <v>92</v>
      </c>
      <c r="CO2" s="304">
        <v>93</v>
      </c>
      <c r="CP2" s="303">
        <v>94</v>
      </c>
      <c r="CQ2" s="304">
        <v>95</v>
      </c>
      <c r="CR2" s="304">
        <v>96</v>
      </c>
      <c r="CS2" s="303">
        <v>97</v>
      </c>
      <c r="CT2" s="304">
        <v>98</v>
      </c>
      <c r="CU2" s="304">
        <v>99</v>
      </c>
      <c r="CV2" s="303">
        <v>100</v>
      </c>
      <c r="CW2" s="304">
        <v>101</v>
      </c>
      <c r="CX2" s="304">
        <v>102</v>
      </c>
      <c r="CY2" s="303">
        <v>103</v>
      </c>
      <c r="CZ2" s="304">
        <v>104</v>
      </c>
      <c r="DA2" s="304">
        <v>105</v>
      </c>
      <c r="DB2" s="303">
        <v>106</v>
      </c>
      <c r="DC2" s="304">
        <v>107</v>
      </c>
      <c r="DD2" s="304">
        <v>108</v>
      </c>
      <c r="DE2" s="303">
        <v>109</v>
      </c>
      <c r="DF2" s="304">
        <v>110</v>
      </c>
      <c r="DG2" s="304">
        <v>111</v>
      </c>
    </row>
    <row r="3" spans="1:111" x14ac:dyDescent="0.35">
      <c r="D3" t="s">
        <v>186</v>
      </c>
    </row>
    <row r="4" spans="1:111" x14ac:dyDescent="0.35">
      <c r="D4" t="s">
        <v>213</v>
      </c>
      <c r="V4" t="s">
        <v>215</v>
      </c>
      <c r="AN4" t="s">
        <v>216</v>
      </c>
      <c r="AO4" s="157"/>
      <c r="AP4" s="157"/>
      <c r="AQ4" s="157"/>
      <c r="BF4" t="s">
        <v>220</v>
      </c>
      <c r="BX4" t="s">
        <v>221</v>
      </c>
      <c r="CP4" t="s">
        <v>236</v>
      </c>
    </row>
    <row r="5" spans="1:111" x14ac:dyDescent="0.35">
      <c r="D5" t="s">
        <v>524</v>
      </c>
      <c r="J5" t="s">
        <v>525</v>
      </c>
      <c r="P5" t="s">
        <v>526</v>
      </c>
      <c r="V5" t="s">
        <v>524</v>
      </c>
      <c r="AB5" t="s">
        <v>525</v>
      </c>
      <c r="AH5" t="s">
        <v>526</v>
      </c>
      <c r="AN5" t="s">
        <v>524</v>
      </c>
      <c r="AT5" t="s">
        <v>525</v>
      </c>
      <c r="AZ5" t="s">
        <v>526</v>
      </c>
      <c r="BF5" t="s">
        <v>524</v>
      </c>
      <c r="BL5" t="s">
        <v>525</v>
      </c>
      <c r="BR5" t="s">
        <v>526</v>
      </c>
      <c r="BX5" t="s">
        <v>524</v>
      </c>
      <c r="CD5" t="s">
        <v>525</v>
      </c>
      <c r="CJ5" t="s">
        <v>526</v>
      </c>
      <c r="CP5" t="s">
        <v>524</v>
      </c>
      <c r="CV5" t="s">
        <v>525</v>
      </c>
      <c r="DB5" t="s">
        <v>526</v>
      </c>
    </row>
    <row r="6" spans="1:111" x14ac:dyDescent="0.35">
      <c r="D6">
        <v>1</v>
      </c>
      <c r="G6" t="s">
        <v>236</v>
      </c>
      <c r="J6">
        <v>1</v>
      </c>
      <c r="M6" t="s">
        <v>236</v>
      </c>
      <c r="P6" t="s">
        <v>528</v>
      </c>
      <c r="S6" t="s">
        <v>236</v>
      </c>
      <c r="V6">
        <v>1</v>
      </c>
      <c r="Y6" t="s">
        <v>236</v>
      </c>
      <c r="AB6">
        <v>1</v>
      </c>
      <c r="AE6" t="s">
        <v>236</v>
      </c>
      <c r="AH6" t="s">
        <v>528</v>
      </c>
      <c r="AK6" t="s">
        <v>236</v>
      </c>
      <c r="AN6">
        <v>1</v>
      </c>
      <c r="AQ6" t="s">
        <v>236</v>
      </c>
      <c r="AT6">
        <v>1</v>
      </c>
      <c r="AW6" t="s">
        <v>236</v>
      </c>
      <c r="AZ6" t="s">
        <v>528</v>
      </c>
      <c r="BC6" t="s">
        <v>236</v>
      </c>
      <c r="BF6">
        <v>1</v>
      </c>
      <c r="BI6" t="s">
        <v>236</v>
      </c>
      <c r="BL6">
        <v>1</v>
      </c>
      <c r="BO6" t="s">
        <v>236</v>
      </c>
      <c r="BR6" t="s">
        <v>528</v>
      </c>
      <c r="BU6" t="s">
        <v>236</v>
      </c>
      <c r="BX6">
        <v>1</v>
      </c>
      <c r="CA6" t="s">
        <v>236</v>
      </c>
      <c r="CD6">
        <v>1</v>
      </c>
      <c r="CG6" t="s">
        <v>236</v>
      </c>
      <c r="CJ6" t="s">
        <v>528</v>
      </c>
      <c r="CM6" t="s">
        <v>236</v>
      </c>
      <c r="CP6">
        <v>1</v>
      </c>
      <c r="CS6" t="s">
        <v>236</v>
      </c>
      <c r="CV6">
        <v>1</v>
      </c>
      <c r="CY6" t="s">
        <v>236</v>
      </c>
      <c r="DB6" t="s">
        <v>528</v>
      </c>
      <c r="DE6" t="s">
        <v>236</v>
      </c>
    </row>
    <row r="7" spans="1:111" x14ac:dyDescent="0.35">
      <c r="D7" t="s">
        <v>528</v>
      </c>
      <c r="G7" t="s">
        <v>528</v>
      </c>
      <c r="J7" t="s">
        <v>528</v>
      </c>
      <c r="M7" t="s">
        <v>528</v>
      </c>
      <c r="P7" t="s">
        <v>412</v>
      </c>
      <c r="Q7" t="s">
        <v>184</v>
      </c>
      <c r="R7" t="s">
        <v>236</v>
      </c>
      <c r="S7" t="s">
        <v>528</v>
      </c>
      <c r="V7" t="s">
        <v>528</v>
      </c>
      <c r="Y7" t="s">
        <v>528</v>
      </c>
      <c r="AB7" t="s">
        <v>528</v>
      </c>
      <c r="AE7" t="s">
        <v>528</v>
      </c>
      <c r="AH7" t="s">
        <v>412</v>
      </c>
      <c r="AI7" t="s">
        <v>184</v>
      </c>
      <c r="AJ7" t="s">
        <v>236</v>
      </c>
      <c r="AK7" t="s">
        <v>528</v>
      </c>
      <c r="AN7" t="s">
        <v>528</v>
      </c>
      <c r="AQ7" t="s">
        <v>528</v>
      </c>
      <c r="AT7" t="s">
        <v>528</v>
      </c>
      <c r="AW7" t="s">
        <v>528</v>
      </c>
      <c r="AZ7" t="s">
        <v>412</v>
      </c>
      <c r="BA7" t="s">
        <v>184</v>
      </c>
      <c r="BB7" t="s">
        <v>236</v>
      </c>
      <c r="BC7" t="s">
        <v>528</v>
      </c>
      <c r="BF7" t="s">
        <v>528</v>
      </c>
      <c r="BI7" t="s">
        <v>528</v>
      </c>
      <c r="BL7" t="s">
        <v>528</v>
      </c>
      <c r="BO7" t="s">
        <v>528</v>
      </c>
      <c r="BR7" t="s">
        <v>412</v>
      </c>
      <c r="BS7" t="s">
        <v>184</v>
      </c>
      <c r="BT7" t="s">
        <v>236</v>
      </c>
      <c r="BU7" t="s">
        <v>528</v>
      </c>
      <c r="BX7" t="s">
        <v>528</v>
      </c>
      <c r="CA7" t="s">
        <v>528</v>
      </c>
      <c r="CD7" t="s">
        <v>528</v>
      </c>
      <c r="CG7" t="s">
        <v>528</v>
      </c>
      <c r="CJ7" t="s">
        <v>412</v>
      </c>
      <c r="CK7" t="s">
        <v>184</v>
      </c>
      <c r="CL7" t="s">
        <v>236</v>
      </c>
      <c r="CM7" t="s">
        <v>528</v>
      </c>
      <c r="CP7" t="s">
        <v>528</v>
      </c>
      <c r="CS7" t="s">
        <v>528</v>
      </c>
      <c r="CV7" t="s">
        <v>528</v>
      </c>
      <c r="CY7" t="s">
        <v>528</v>
      </c>
      <c r="DB7" t="s">
        <v>412</v>
      </c>
      <c r="DC7" t="s">
        <v>184</v>
      </c>
      <c r="DD7" t="s">
        <v>236</v>
      </c>
      <c r="DE7" t="s">
        <v>528</v>
      </c>
    </row>
    <row r="8" spans="1:111" x14ac:dyDescent="0.35">
      <c r="D8" t="s">
        <v>412</v>
      </c>
      <c r="E8" t="s">
        <v>184</v>
      </c>
      <c r="F8" t="s">
        <v>236</v>
      </c>
      <c r="G8" t="s">
        <v>412</v>
      </c>
      <c r="H8" t="s">
        <v>184</v>
      </c>
      <c r="I8" t="s">
        <v>236</v>
      </c>
      <c r="J8" t="s">
        <v>412</v>
      </c>
      <c r="K8" t="s">
        <v>184</v>
      </c>
      <c r="L8" t="s">
        <v>236</v>
      </c>
      <c r="M8" t="s">
        <v>412</v>
      </c>
      <c r="N8" t="s">
        <v>184</v>
      </c>
      <c r="O8" t="s">
        <v>236</v>
      </c>
      <c r="P8" t="s">
        <v>529</v>
      </c>
      <c r="Q8" t="s">
        <v>529</v>
      </c>
      <c r="R8" t="s">
        <v>529</v>
      </c>
      <c r="S8" t="s">
        <v>412</v>
      </c>
      <c r="T8" t="s">
        <v>184</v>
      </c>
      <c r="U8" t="s">
        <v>236</v>
      </c>
      <c r="V8" t="s">
        <v>412</v>
      </c>
      <c r="W8" t="s">
        <v>184</v>
      </c>
      <c r="X8" t="s">
        <v>236</v>
      </c>
      <c r="Y8" t="s">
        <v>412</v>
      </c>
      <c r="Z8" t="s">
        <v>184</v>
      </c>
      <c r="AA8" t="s">
        <v>236</v>
      </c>
      <c r="AB8" t="s">
        <v>412</v>
      </c>
      <c r="AC8" t="s">
        <v>184</v>
      </c>
      <c r="AD8" t="s">
        <v>236</v>
      </c>
      <c r="AE8" t="s">
        <v>412</v>
      </c>
      <c r="AF8" t="s">
        <v>184</v>
      </c>
      <c r="AG8" t="s">
        <v>236</v>
      </c>
      <c r="AH8" t="s">
        <v>529</v>
      </c>
      <c r="AI8" t="s">
        <v>529</v>
      </c>
      <c r="AJ8" t="s">
        <v>529</v>
      </c>
      <c r="AK8" t="s">
        <v>412</v>
      </c>
      <c r="AL8" t="s">
        <v>184</v>
      </c>
      <c r="AM8" t="s">
        <v>236</v>
      </c>
      <c r="AN8" t="s">
        <v>412</v>
      </c>
      <c r="AO8" t="s">
        <v>184</v>
      </c>
      <c r="AP8" t="s">
        <v>236</v>
      </c>
      <c r="AQ8" t="s">
        <v>412</v>
      </c>
      <c r="AR8" t="s">
        <v>184</v>
      </c>
      <c r="AS8" t="s">
        <v>236</v>
      </c>
      <c r="AT8" t="s">
        <v>412</v>
      </c>
      <c r="AU8" t="s">
        <v>184</v>
      </c>
      <c r="AV8" t="s">
        <v>236</v>
      </c>
      <c r="AW8" t="s">
        <v>412</v>
      </c>
      <c r="AX8" t="s">
        <v>184</v>
      </c>
      <c r="AY8" t="s">
        <v>236</v>
      </c>
      <c r="AZ8" t="s">
        <v>529</v>
      </c>
      <c r="BA8" t="s">
        <v>529</v>
      </c>
      <c r="BB8" t="s">
        <v>529</v>
      </c>
      <c r="BC8" t="s">
        <v>412</v>
      </c>
      <c r="BD8" t="s">
        <v>184</v>
      </c>
      <c r="BE8" t="s">
        <v>236</v>
      </c>
      <c r="BF8" t="s">
        <v>412</v>
      </c>
      <c r="BG8" t="s">
        <v>184</v>
      </c>
      <c r="BH8" t="s">
        <v>236</v>
      </c>
      <c r="BI8" t="s">
        <v>412</v>
      </c>
      <c r="BJ8" t="s">
        <v>184</v>
      </c>
      <c r="BK8" t="s">
        <v>236</v>
      </c>
      <c r="BL8" t="s">
        <v>412</v>
      </c>
      <c r="BM8" t="s">
        <v>184</v>
      </c>
      <c r="BN8" t="s">
        <v>236</v>
      </c>
      <c r="BO8" t="s">
        <v>412</v>
      </c>
      <c r="BP8" t="s">
        <v>184</v>
      </c>
      <c r="BQ8" t="s">
        <v>236</v>
      </c>
      <c r="BR8" t="s">
        <v>529</v>
      </c>
      <c r="BS8" t="s">
        <v>529</v>
      </c>
      <c r="BT8" t="s">
        <v>529</v>
      </c>
      <c r="BU8" t="s">
        <v>412</v>
      </c>
      <c r="BV8" t="s">
        <v>184</v>
      </c>
      <c r="BW8" t="s">
        <v>236</v>
      </c>
      <c r="BX8" t="s">
        <v>412</v>
      </c>
      <c r="BY8" t="s">
        <v>184</v>
      </c>
      <c r="BZ8" t="s">
        <v>236</v>
      </c>
      <c r="CA8" t="s">
        <v>412</v>
      </c>
      <c r="CB8" t="s">
        <v>184</v>
      </c>
      <c r="CC8" t="s">
        <v>236</v>
      </c>
      <c r="CD8" t="s">
        <v>412</v>
      </c>
      <c r="CE8" t="s">
        <v>184</v>
      </c>
      <c r="CF8" t="s">
        <v>236</v>
      </c>
      <c r="CG8" t="s">
        <v>412</v>
      </c>
      <c r="CH8" t="s">
        <v>184</v>
      </c>
      <c r="CI8" t="s">
        <v>236</v>
      </c>
      <c r="CJ8" t="s">
        <v>529</v>
      </c>
      <c r="CK8" t="s">
        <v>529</v>
      </c>
      <c r="CL8" t="s">
        <v>529</v>
      </c>
      <c r="CM8" t="s">
        <v>412</v>
      </c>
      <c r="CN8" t="s">
        <v>184</v>
      </c>
      <c r="CO8" t="s">
        <v>236</v>
      </c>
      <c r="CP8" t="s">
        <v>412</v>
      </c>
      <c r="CQ8" t="s">
        <v>184</v>
      </c>
      <c r="CR8" t="s">
        <v>236</v>
      </c>
      <c r="CS8" t="s">
        <v>412</v>
      </c>
      <c r="CT8" t="s">
        <v>184</v>
      </c>
      <c r="CU8" t="s">
        <v>236</v>
      </c>
      <c r="CV8" t="s">
        <v>412</v>
      </c>
      <c r="CW8" t="s">
        <v>184</v>
      </c>
      <c r="CX8" t="s">
        <v>236</v>
      </c>
      <c r="CY8" t="s">
        <v>412</v>
      </c>
      <c r="CZ8" t="s">
        <v>184</v>
      </c>
      <c r="DA8" t="s">
        <v>236</v>
      </c>
      <c r="DB8" t="s">
        <v>529</v>
      </c>
      <c r="DC8" t="s">
        <v>529</v>
      </c>
      <c r="DD8" t="s">
        <v>529</v>
      </c>
      <c r="DE8" t="s">
        <v>412</v>
      </c>
      <c r="DF8" t="s">
        <v>184</v>
      </c>
      <c r="DG8" t="s">
        <v>236</v>
      </c>
    </row>
    <row r="9" spans="1:111" x14ac:dyDescent="0.35">
      <c r="D9" t="s">
        <v>185</v>
      </c>
      <c r="E9" t="s">
        <v>185</v>
      </c>
      <c r="F9" t="s">
        <v>185</v>
      </c>
      <c r="G9" t="s">
        <v>185</v>
      </c>
      <c r="H9" t="s">
        <v>185</v>
      </c>
      <c r="I9" t="s">
        <v>185</v>
      </c>
      <c r="J9" t="s">
        <v>185</v>
      </c>
      <c r="K9" t="s">
        <v>185</v>
      </c>
      <c r="L9" t="s">
        <v>185</v>
      </c>
      <c r="M9" t="s">
        <v>185</v>
      </c>
      <c r="N9" t="s">
        <v>185</v>
      </c>
      <c r="O9" t="s">
        <v>185</v>
      </c>
      <c r="P9" t="s">
        <v>185</v>
      </c>
      <c r="Q9" t="s">
        <v>185</v>
      </c>
      <c r="R9" t="s">
        <v>185</v>
      </c>
      <c r="S9" t="s">
        <v>185</v>
      </c>
      <c r="T9" t="s">
        <v>185</v>
      </c>
      <c r="U9" t="s">
        <v>185</v>
      </c>
      <c r="V9" t="s">
        <v>185</v>
      </c>
      <c r="W9" t="s">
        <v>185</v>
      </c>
      <c r="X9" t="s">
        <v>185</v>
      </c>
      <c r="Y9" t="s">
        <v>185</v>
      </c>
      <c r="Z9" t="s">
        <v>185</v>
      </c>
      <c r="AA9" t="s">
        <v>185</v>
      </c>
      <c r="AB9" t="s">
        <v>185</v>
      </c>
      <c r="AC9" t="s">
        <v>185</v>
      </c>
      <c r="AD9" t="s">
        <v>185</v>
      </c>
      <c r="AE9" t="s">
        <v>185</v>
      </c>
      <c r="AF9" t="s">
        <v>185</v>
      </c>
      <c r="AG9" t="s">
        <v>185</v>
      </c>
      <c r="AH9" t="s">
        <v>185</v>
      </c>
      <c r="AI9" t="s">
        <v>185</v>
      </c>
      <c r="AJ9" t="s">
        <v>185</v>
      </c>
      <c r="AK9" t="s">
        <v>185</v>
      </c>
      <c r="AL9" t="s">
        <v>185</v>
      </c>
      <c r="AM9" t="s">
        <v>185</v>
      </c>
      <c r="AN9" t="s">
        <v>185</v>
      </c>
      <c r="AO9" t="s">
        <v>185</v>
      </c>
      <c r="AP9" t="s">
        <v>185</v>
      </c>
      <c r="AQ9" t="s">
        <v>185</v>
      </c>
      <c r="AR9" t="s">
        <v>185</v>
      </c>
      <c r="AS9" t="s">
        <v>185</v>
      </c>
      <c r="AT9" t="s">
        <v>185</v>
      </c>
      <c r="AU9" t="s">
        <v>185</v>
      </c>
      <c r="AV9" t="s">
        <v>185</v>
      </c>
      <c r="AW9" t="s">
        <v>185</v>
      </c>
      <c r="AX9" t="s">
        <v>185</v>
      </c>
      <c r="AY9" t="s">
        <v>185</v>
      </c>
      <c r="AZ9" t="s">
        <v>185</v>
      </c>
      <c r="BA9" t="s">
        <v>185</v>
      </c>
      <c r="BB9" t="s">
        <v>185</v>
      </c>
      <c r="BC9" t="s">
        <v>185</v>
      </c>
      <c r="BD9" t="s">
        <v>185</v>
      </c>
      <c r="BE9" t="s">
        <v>185</v>
      </c>
      <c r="BF9" t="s">
        <v>185</v>
      </c>
      <c r="BG9" t="s">
        <v>185</v>
      </c>
      <c r="BH9" t="s">
        <v>185</v>
      </c>
      <c r="BI9" t="s">
        <v>185</v>
      </c>
      <c r="BJ9" t="s">
        <v>185</v>
      </c>
      <c r="BK9" t="s">
        <v>185</v>
      </c>
      <c r="BL9" t="s">
        <v>185</v>
      </c>
      <c r="BM9" t="s">
        <v>185</v>
      </c>
      <c r="BN9" t="s">
        <v>185</v>
      </c>
      <c r="BO9" t="s">
        <v>185</v>
      </c>
      <c r="BP9" t="s">
        <v>185</v>
      </c>
      <c r="BQ9" t="s">
        <v>185</v>
      </c>
      <c r="BR9" t="s">
        <v>185</v>
      </c>
      <c r="BS9" t="s">
        <v>185</v>
      </c>
      <c r="BT9" t="s">
        <v>185</v>
      </c>
      <c r="BU9" t="s">
        <v>185</v>
      </c>
      <c r="BV9" t="s">
        <v>185</v>
      </c>
      <c r="BW9" t="s">
        <v>185</v>
      </c>
      <c r="BX9" t="s">
        <v>185</v>
      </c>
      <c r="BY9" t="s">
        <v>185</v>
      </c>
      <c r="BZ9" t="s">
        <v>185</v>
      </c>
      <c r="CA9" t="s">
        <v>185</v>
      </c>
      <c r="CB9" t="s">
        <v>185</v>
      </c>
      <c r="CC9" t="s">
        <v>185</v>
      </c>
      <c r="CD9" t="s">
        <v>185</v>
      </c>
      <c r="CE9" t="s">
        <v>185</v>
      </c>
      <c r="CF9" t="s">
        <v>185</v>
      </c>
      <c r="CG9" t="s">
        <v>185</v>
      </c>
      <c r="CH9" t="s">
        <v>185</v>
      </c>
      <c r="CI9" t="s">
        <v>185</v>
      </c>
      <c r="CJ9" t="s">
        <v>185</v>
      </c>
      <c r="CK9" t="s">
        <v>185</v>
      </c>
      <c r="CL9" t="s">
        <v>185</v>
      </c>
      <c r="CM9" t="s">
        <v>185</v>
      </c>
      <c r="CN9" t="s">
        <v>185</v>
      </c>
      <c r="CO9" t="s">
        <v>185</v>
      </c>
      <c r="CP9" t="s">
        <v>185</v>
      </c>
      <c r="CQ9" t="s">
        <v>185</v>
      </c>
      <c r="CR9" t="s">
        <v>185</v>
      </c>
      <c r="CS9" t="s">
        <v>185</v>
      </c>
      <c r="CT9" t="s">
        <v>185</v>
      </c>
      <c r="CU9" t="s">
        <v>185</v>
      </c>
      <c r="CV9" t="s">
        <v>185</v>
      </c>
      <c r="CW9" t="s">
        <v>185</v>
      </c>
      <c r="CX9" t="s">
        <v>185</v>
      </c>
      <c r="CY9" t="s">
        <v>185</v>
      </c>
      <c r="CZ9" t="s">
        <v>185</v>
      </c>
      <c r="DA9" t="s">
        <v>185</v>
      </c>
      <c r="DB9" t="s">
        <v>185</v>
      </c>
      <c r="DC9" t="s">
        <v>185</v>
      </c>
      <c r="DD9" t="s">
        <v>185</v>
      </c>
      <c r="DE9" t="s">
        <v>185</v>
      </c>
      <c r="DF9" t="s">
        <v>185</v>
      </c>
      <c r="DG9" t="s">
        <v>185</v>
      </c>
    </row>
    <row r="10" spans="1:111" x14ac:dyDescent="0.35">
      <c r="A10" t="s">
        <v>6</v>
      </c>
      <c r="B10" t="s">
        <v>251</v>
      </c>
      <c r="C10" t="s">
        <v>247</v>
      </c>
      <c r="D10" s="483">
        <v>70</v>
      </c>
      <c r="E10" s="484">
        <v>47</v>
      </c>
      <c r="F10" s="485">
        <v>58</v>
      </c>
      <c r="G10" s="486">
        <v>528</v>
      </c>
      <c r="H10" s="484">
        <v>559</v>
      </c>
      <c r="I10" s="485">
        <v>1087</v>
      </c>
      <c r="J10" s="486">
        <v>72</v>
      </c>
      <c r="K10" s="484">
        <v>50</v>
      </c>
      <c r="L10" s="485">
        <v>60</v>
      </c>
      <c r="M10" s="486">
        <v>528</v>
      </c>
      <c r="N10" s="484">
        <v>559</v>
      </c>
      <c r="O10" s="485">
        <v>1087</v>
      </c>
      <c r="P10" s="486">
        <v>35.200000000000003</v>
      </c>
      <c r="Q10" s="484">
        <v>31.3</v>
      </c>
      <c r="R10" s="485">
        <v>33.200000000000003</v>
      </c>
      <c r="S10" s="486">
        <v>528</v>
      </c>
      <c r="T10" s="484">
        <v>559</v>
      </c>
      <c r="U10" s="485">
        <v>1087</v>
      </c>
      <c r="V10" s="486" t="s">
        <v>197</v>
      </c>
      <c r="W10" s="484" t="s">
        <v>197</v>
      </c>
      <c r="X10" s="485">
        <v>83</v>
      </c>
      <c r="Y10" s="486">
        <v>10</v>
      </c>
      <c r="Z10" s="484">
        <v>8</v>
      </c>
      <c r="AA10" s="485">
        <v>18</v>
      </c>
      <c r="AB10" s="486" t="s">
        <v>197</v>
      </c>
      <c r="AC10" s="484" t="s">
        <v>197</v>
      </c>
      <c r="AD10" s="485">
        <v>83</v>
      </c>
      <c r="AE10" s="486">
        <v>10</v>
      </c>
      <c r="AF10" s="484">
        <v>8</v>
      </c>
      <c r="AG10" s="485">
        <v>18</v>
      </c>
      <c r="AH10" s="486">
        <v>35</v>
      </c>
      <c r="AI10" s="484">
        <v>36.1</v>
      </c>
      <c r="AJ10" s="485">
        <v>35.5</v>
      </c>
      <c r="AK10" s="486">
        <v>10</v>
      </c>
      <c r="AL10" s="484">
        <v>8</v>
      </c>
      <c r="AM10" s="485">
        <v>18</v>
      </c>
      <c r="AN10" s="486">
        <v>69</v>
      </c>
      <c r="AO10" s="484">
        <v>39</v>
      </c>
      <c r="AP10" s="485">
        <v>50</v>
      </c>
      <c r="AQ10" s="486">
        <v>13</v>
      </c>
      <c r="AR10" s="484">
        <v>23</v>
      </c>
      <c r="AS10" s="485">
        <v>36</v>
      </c>
      <c r="AT10" s="486">
        <v>69</v>
      </c>
      <c r="AU10" s="484">
        <v>48</v>
      </c>
      <c r="AV10" s="485">
        <v>56</v>
      </c>
      <c r="AW10" s="486">
        <v>13</v>
      </c>
      <c r="AX10" s="484">
        <v>23</v>
      </c>
      <c r="AY10" s="485">
        <v>36</v>
      </c>
      <c r="AZ10" s="486">
        <v>32.700000000000003</v>
      </c>
      <c r="BA10" s="484">
        <v>32.700000000000003</v>
      </c>
      <c r="BB10" s="485">
        <v>32.700000000000003</v>
      </c>
      <c r="BC10" s="486">
        <v>13</v>
      </c>
      <c r="BD10" s="484">
        <v>23</v>
      </c>
      <c r="BE10" s="485">
        <v>36</v>
      </c>
      <c r="BF10" s="486" t="s">
        <v>197</v>
      </c>
      <c r="BG10" s="484" t="s">
        <v>197</v>
      </c>
      <c r="BH10" s="485">
        <v>58</v>
      </c>
      <c r="BI10" s="486">
        <v>3</v>
      </c>
      <c r="BJ10" s="484">
        <v>9</v>
      </c>
      <c r="BK10" s="485">
        <v>12</v>
      </c>
      <c r="BL10" s="486" t="s">
        <v>197</v>
      </c>
      <c r="BM10" s="484" t="s">
        <v>197</v>
      </c>
      <c r="BN10" s="485">
        <v>58</v>
      </c>
      <c r="BO10" s="486">
        <v>3</v>
      </c>
      <c r="BP10" s="484">
        <v>9</v>
      </c>
      <c r="BQ10" s="485">
        <v>12</v>
      </c>
      <c r="BR10" s="486">
        <v>34.299999999999997</v>
      </c>
      <c r="BS10" s="484">
        <v>35.4</v>
      </c>
      <c r="BT10" s="485">
        <v>35.200000000000003</v>
      </c>
      <c r="BU10" s="486">
        <v>3</v>
      </c>
      <c r="BV10" s="484">
        <v>9</v>
      </c>
      <c r="BW10" s="485">
        <v>12</v>
      </c>
      <c r="BX10" s="486" t="s">
        <v>197</v>
      </c>
      <c r="BY10" s="484" t="s">
        <v>197</v>
      </c>
      <c r="BZ10" s="485" t="s">
        <v>197</v>
      </c>
      <c r="CA10" s="486" t="s">
        <v>197</v>
      </c>
      <c r="CB10" s="484" t="s">
        <v>197</v>
      </c>
      <c r="CC10" s="485">
        <v>5</v>
      </c>
      <c r="CD10" s="486" t="s">
        <v>197</v>
      </c>
      <c r="CE10" s="484" t="s">
        <v>197</v>
      </c>
      <c r="CF10" s="485" t="s">
        <v>197</v>
      </c>
      <c r="CG10" s="486" t="s">
        <v>197</v>
      </c>
      <c r="CH10" s="484" t="s">
        <v>197</v>
      </c>
      <c r="CI10" s="485">
        <v>5</v>
      </c>
      <c r="CJ10" s="486">
        <v>31.3</v>
      </c>
      <c r="CK10" s="484">
        <v>33.5</v>
      </c>
      <c r="CL10" s="485">
        <v>32.200000000000003</v>
      </c>
      <c r="CM10" s="486" t="s">
        <v>197</v>
      </c>
      <c r="CN10" s="484" t="s">
        <v>197</v>
      </c>
      <c r="CO10" s="485">
        <v>5</v>
      </c>
      <c r="CP10" s="486">
        <v>70</v>
      </c>
      <c r="CQ10" s="484">
        <v>47</v>
      </c>
      <c r="CR10" s="485">
        <v>58</v>
      </c>
      <c r="CS10" s="486">
        <v>574</v>
      </c>
      <c r="CT10" s="484">
        <v>609</v>
      </c>
      <c r="CU10" s="485">
        <v>1183</v>
      </c>
      <c r="CV10" s="486">
        <v>71</v>
      </c>
      <c r="CW10" s="484">
        <v>50</v>
      </c>
      <c r="CX10" s="485">
        <v>60</v>
      </c>
      <c r="CY10" s="486">
        <v>574</v>
      </c>
      <c r="CZ10" s="484">
        <v>609</v>
      </c>
      <c r="DA10" s="485">
        <v>1183</v>
      </c>
      <c r="DB10" s="486">
        <v>35</v>
      </c>
      <c r="DC10" s="484">
        <v>31.4</v>
      </c>
      <c r="DD10" s="485">
        <v>33.1</v>
      </c>
      <c r="DE10" s="486">
        <v>574</v>
      </c>
      <c r="DF10" s="484">
        <v>609</v>
      </c>
      <c r="DG10" s="485">
        <v>1183</v>
      </c>
    </row>
    <row r="11" spans="1:111" x14ac:dyDescent="0.35">
      <c r="A11" t="s">
        <v>7</v>
      </c>
      <c r="B11" t="s">
        <v>252</v>
      </c>
      <c r="C11" t="s">
        <v>247</v>
      </c>
      <c r="D11" s="486">
        <v>53</v>
      </c>
      <c r="E11" s="484">
        <v>39</v>
      </c>
      <c r="F11" s="485">
        <v>46</v>
      </c>
      <c r="G11" s="486">
        <v>702</v>
      </c>
      <c r="H11" s="484">
        <v>716</v>
      </c>
      <c r="I11" s="485">
        <v>1418</v>
      </c>
      <c r="J11" s="486">
        <v>57</v>
      </c>
      <c r="K11" s="484">
        <v>43</v>
      </c>
      <c r="L11" s="485">
        <v>50</v>
      </c>
      <c r="M11" s="486">
        <v>702</v>
      </c>
      <c r="N11" s="484">
        <v>716</v>
      </c>
      <c r="O11" s="485">
        <v>1418</v>
      </c>
      <c r="P11" s="486">
        <v>33.6</v>
      </c>
      <c r="Q11" s="484">
        <v>30.4</v>
      </c>
      <c r="R11" s="485">
        <v>32</v>
      </c>
      <c r="S11" s="486">
        <v>702</v>
      </c>
      <c r="T11" s="484">
        <v>716</v>
      </c>
      <c r="U11" s="485">
        <v>1418</v>
      </c>
      <c r="V11" s="486">
        <v>52</v>
      </c>
      <c r="W11" s="484">
        <v>24</v>
      </c>
      <c r="X11" s="485">
        <v>39</v>
      </c>
      <c r="Y11" s="486">
        <v>50</v>
      </c>
      <c r="Z11" s="484">
        <v>46</v>
      </c>
      <c r="AA11" s="485">
        <v>96</v>
      </c>
      <c r="AB11" s="486">
        <v>54</v>
      </c>
      <c r="AC11" s="484">
        <v>26</v>
      </c>
      <c r="AD11" s="485">
        <v>41</v>
      </c>
      <c r="AE11" s="486">
        <v>50</v>
      </c>
      <c r="AF11" s="484">
        <v>46</v>
      </c>
      <c r="AG11" s="485">
        <v>96</v>
      </c>
      <c r="AH11" s="486">
        <v>34.9</v>
      </c>
      <c r="AI11" s="484">
        <v>28.9</v>
      </c>
      <c r="AJ11" s="485">
        <v>32</v>
      </c>
      <c r="AK11" s="486">
        <v>50</v>
      </c>
      <c r="AL11" s="484">
        <v>46</v>
      </c>
      <c r="AM11" s="485">
        <v>96</v>
      </c>
      <c r="AN11" s="486">
        <v>58</v>
      </c>
      <c r="AO11" s="484">
        <v>39</v>
      </c>
      <c r="AP11" s="485">
        <v>48</v>
      </c>
      <c r="AQ11" s="486">
        <v>91</v>
      </c>
      <c r="AR11" s="484">
        <v>109</v>
      </c>
      <c r="AS11" s="485">
        <v>200</v>
      </c>
      <c r="AT11" s="486">
        <v>67</v>
      </c>
      <c r="AU11" s="484">
        <v>42</v>
      </c>
      <c r="AV11" s="485">
        <v>54</v>
      </c>
      <c r="AW11" s="486">
        <v>91</v>
      </c>
      <c r="AX11" s="484">
        <v>109</v>
      </c>
      <c r="AY11" s="485">
        <v>200</v>
      </c>
      <c r="AZ11" s="486">
        <v>34.200000000000003</v>
      </c>
      <c r="BA11" s="484">
        <v>30.3</v>
      </c>
      <c r="BB11" s="485">
        <v>32.1</v>
      </c>
      <c r="BC11" s="486">
        <v>91</v>
      </c>
      <c r="BD11" s="484">
        <v>109</v>
      </c>
      <c r="BE11" s="485">
        <v>200</v>
      </c>
      <c r="BF11" s="486">
        <v>60</v>
      </c>
      <c r="BG11" s="484">
        <v>57</v>
      </c>
      <c r="BH11" s="485">
        <v>59</v>
      </c>
      <c r="BI11" s="486">
        <v>20</v>
      </c>
      <c r="BJ11" s="484">
        <v>21</v>
      </c>
      <c r="BK11" s="485">
        <v>41</v>
      </c>
      <c r="BL11" s="486">
        <v>65</v>
      </c>
      <c r="BM11" s="484">
        <v>71</v>
      </c>
      <c r="BN11" s="485">
        <v>68</v>
      </c>
      <c r="BO11" s="486">
        <v>20</v>
      </c>
      <c r="BP11" s="484">
        <v>21</v>
      </c>
      <c r="BQ11" s="485">
        <v>41</v>
      </c>
      <c r="BR11" s="486">
        <v>34</v>
      </c>
      <c r="BS11" s="484">
        <v>35.9</v>
      </c>
      <c r="BT11" s="485">
        <v>35</v>
      </c>
      <c r="BU11" s="486">
        <v>20</v>
      </c>
      <c r="BV11" s="484">
        <v>21</v>
      </c>
      <c r="BW11" s="485">
        <v>41</v>
      </c>
      <c r="BX11" s="486" t="s">
        <v>197</v>
      </c>
      <c r="BY11" s="484" t="s">
        <v>191</v>
      </c>
      <c r="BZ11" s="485" t="s">
        <v>197</v>
      </c>
      <c r="CA11" s="486" t="s">
        <v>197</v>
      </c>
      <c r="CB11" s="484">
        <v>0</v>
      </c>
      <c r="CC11" s="485" t="s">
        <v>197</v>
      </c>
      <c r="CD11" s="486" t="s">
        <v>197</v>
      </c>
      <c r="CE11" s="484" t="s">
        <v>191</v>
      </c>
      <c r="CF11" s="485" t="s">
        <v>197</v>
      </c>
      <c r="CG11" s="486" t="s">
        <v>197</v>
      </c>
      <c r="CH11" s="484">
        <v>0</v>
      </c>
      <c r="CI11" s="485" t="s">
        <v>197</v>
      </c>
      <c r="CJ11" s="486">
        <v>26.5</v>
      </c>
      <c r="CK11" s="484" t="s">
        <v>191</v>
      </c>
      <c r="CL11" s="485">
        <v>26.5</v>
      </c>
      <c r="CM11" s="486" t="s">
        <v>197</v>
      </c>
      <c r="CN11" s="484">
        <v>0</v>
      </c>
      <c r="CO11" s="485" t="s">
        <v>197</v>
      </c>
      <c r="CP11" s="486">
        <v>54</v>
      </c>
      <c r="CQ11" s="484">
        <v>38</v>
      </c>
      <c r="CR11" s="485">
        <v>46</v>
      </c>
      <c r="CS11" s="486">
        <v>918</v>
      </c>
      <c r="CT11" s="484">
        <v>950</v>
      </c>
      <c r="CU11" s="485">
        <v>1868</v>
      </c>
      <c r="CV11" s="486">
        <v>58</v>
      </c>
      <c r="CW11" s="484">
        <v>43</v>
      </c>
      <c r="CX11" s="485">
        <v>50</v>
      </c>
      <c r="CY11" s="486">
        <v>918</v>
      </c>
      <c r="CZ11" s="484">
        <v>950</v>
      </c>
      <c r="DA11" s="485">
        <v>1868</v>
      </c>
      <c r="DB11" s="486">
        <v>33.700000000000003</v>
      </c>
      <c r="DC11" s="484">
        <v>30.2</v>
      </c>
      <c r="DD11" s="485">
        <v>31.9</v>
      </c>
      <c r="DE11" s="486">
        <v>918</v>
      </c>
      <c r="DF11" s="484">
        <v>950</v>
      </c>
      <c r="DG11" s="485">
        <v>1868</v>
      </c>
    </row>
    <row r="12" spans="1:111" x14ac:dyDescent="0.35">
      <c r="A12" t="s">
        <v>10</v>
      </c>
      <c r="B12" t="s">
        <v>256</v>
      </c>
      <c r="C12" t="s">
        <v>247</v>
      </c>
      <c r="D12" s="486">
        <v>63</v>
      </c>
      <c r="E12" s="484">
        <v>39</v>
      </c>
      <c r="F12" s="485">
        <v>50</v>
      </c>
      <c r="G12" s="486">
        <v>698</v>
      </c>
      <c r="H12" s="484">
        <v>746</v>
      </c>
      <c r="I12" s="485">
        <v>1444</v>
      </c>
      <c r="J12" s="486">
        <v>65</v>
      </c>
      <c r="K12" s="484">
        <v>43</v>
      </c>
      <c r="L12" s="485">
        <v>54</v>
      </c>
      <c r="M12" s="486">
        <v>698</v>
      </c>
      <c r="N12" s="484">
        <v>746</v>
      </c>
      <c r="O12" s="485">
        <v>1444</v>
      </c>
      <c r="P12" s="486">
        <v>32.6</v>
      </c>
      <c r="Q12" s="484">
        <v>29.8</v>
      </c>
      <c r="R12" s="485">
        <v>31.1</v>
      </c>
      <c r="S12" s="486">
        <v>698</v>
      </c>
      <c r="T12" s="484">
        <v>746</v>
      </c>
      <c r="U12" s="485">
        <v>1444</v>
      </c>
      <c r="V12" s="486" t="s">
        <v>197</v>
      </c>
      <c r="W12" s="484" t="s">
        <v>197</v>
      </c>
      <c r="X12" s="485">
        <v>46</v>
      </c>
      <c r="Y12" s="486">
        <v>7</v>
      </c>
      <c r="Z12" s="484">
        <v>19</v>
      </c>
      <c r="AA12" s="485">
        <v>26</v>
      </c>
      <c r="AB12" s="486" t="s">
        <v>197</v>
      </c>
      <c r="AC12" s="484" t="s">
        <v>197</v>
      </c>
      <c r="AD12" s="485">
        <v>50</v>
      </c>
      <c r="AE12" s="486">
        <v>7</v>
      </c>
      <c r="AF12" s="484">
        <v>19</v>
      </c>
      <c r="AG12" s="485">
        <v>26</v>
      </c>
      <c r="AH12" s="486">
        <v>34.700000000000003</v>
      </c>
      <c r="AI12" s="484">
        <v>28</v>
      </c>
      <c r="AJ12" s="485">
        <v>29.8</v>
      </c>
      <c r="AK12" s="486">
        <v>7</v>
      </c>
      <c r="AL12" s="484">
        <v>19</v>
      </c>
      <c r="AM12" s="485">
        <v>26</v>
      </c>
      <c r="AN12" s="486" t="s">
        <v>197</v>
      </c>
      <c r="AO12" s="484" t="s">
        <v>197</v>
      </c>
      <c r="AP12" s="485">
        <v>50</v>
      </c>
      <c r="AQ12" s="486">
        <v>10</v>
      </c>
      <c r="AR12" s="484">
        <v>4</v>
      </c>
      <c r="AS12" s="485">
        <v>14</v>
      </c>
      <c r="AT12" s="486" t="s">
        <v>197</v>
      </c>
      <c r="AU12" s="484" t="s">
        <v>197</v>
      </c>
      <c r="AV12" s="485">
        <v>50</v>
      </c>
      <c r="AW12" s="486">
        <v>10</v>
      </c>
      <c r="AX12" s="484">
        <v>4</v>
      </c>
      <c r="AY12" s="485">
        <v>14</v>
      </c>
      <c r="AZ12" s="486">
        <v>32.299999999999997</v>
      </c>
      <c r="BA12" s="484">
        <v>27.8</v>
      </c>
      <c r="BB12" s="485">
        <v>31</v>
      </c>
      <c r="BC12" s="486">
        <v>10</v>
      </c>
      <c r="BD12" s="484">
        <v>4</v>
      </c>
      <c r="BE12" s="485">
        <v>14</v>
      </c>
      <c r="BF12" s="486" t="s">
        <v>191</v>
      </c>
      <c r="BG12" s="484" t="s">
        <v>197</v>
      </c>
      <c r="BH12" s="485" t="s">
        <v>197</v>
      </c>
      <c r="BI12" s="486">
        <v>0</v>
      </c>
      <c r="BJ12" s="484" t="s">
        <v>197</v>
      </c>
      <c r="BK12" s="485" t="s">
        <v>197</v>
      </c>
      <c r="BL12" s="486" t="s">
        <v>191</v>
      </c>
      <c r="BM12" s="484" t="s">
        <v>197</v>
      </c>
      <c r="BN12" s="485" t="s">
        <v>197</v>
      </c>
      <c r="BO12" s="486">
        <v>0</v>
      </c>
      <c r="BP12" s="484" t="s">
        <v>197</v>
      </c>
      <c r="BQ12" s="485" t="s">
        <v>197</v>
      </c>
      <c r="BR12" s="486" t="s">
        <v>191</v>
      </c>
      <c r="BS12" s="484">
        <v>29.5</v>
      </c>
      <c r="BT12" s="485">
        <v>29.5</v>
      </c>
      <c r="BU12" s="486">
        <v>0</v>
      </c>
      <c r="BV12" s="484" t="s">
        <v>197</v>
      </c>
      <c r="BW12" s="485" t="s">
        <v>197</v>
      </c>
      <c r="BX12" s="486" t="s">
        <v>197</v>
      </c>
      <c r="BY12" s="484" t="s">
        <v>197</v>
      </c>
      <c r="BZ12" s="485" t="s">
        <v>197</v>
      </c>
      <c r="CA12" s="486" t="s">
        <v>197</v>
      </c>
      <c r="CB12" s="484" t="s">
        <v>197</v>
      </c>
      <c r="CC12" s="485">
        <v>3</v>
      </c>
      <c r="CD12" s="486" t="s">
        <v>197</v>
      </c>
      <c r="CE12" s="484" t="s">
        <v>197</v>
      </c>
      <c r="CF12" s="485" t="s">
        <v>197</v>
      </c>
      <c r="CG12" s="486" t="s">
        <v>197</v>
      </c>
      <c r="CH12" s="484" t="s">
        <v>197</v>
      </c>
      <c r="CI12" s="485">
        <v>3</v>
      </c>
      <c r="CJ12" s="486">
        <v>26</v>
      </c>
      <c r="CK12" s="484">
        <v>25.5</v>
      </c>
      <c r="CL12" s="485">
        <v>25.7</v>
      </c>
      <c r="CM12" s="486" t="s">
        <v>197</v>
      </c>
      <c r="CN12" s="484" t="s">
        <v>197</v>
      </c>
      <c r="CO12" s="485">
        <v>3</v>
      </c>
      <c r="CP12" s="486">
        <v>63</v>
      </c>
      <c r="CQ12" s="484">
        <v>39</v>
      </c>
      <c r="CR12" s="485">
        <v>50</v>
      </c>
      <c r="CS12" s="486">
        <v>721</v>
      </c>
      <c r="CT12" s="484">
        <v>777</v>
      </c>
      <c r="CU12" s="485">
        <v>1498</v>
      </c>
      <c r="CV12" s="486">
        <v>65</v>
      </c>
      <c r="CW12" s="484">
        <v>43</v>
      </c>
      <c r="CX12" s="485">
        <v>54</v>
      </c>
      <c r="CY12" s="486">
        <v>721</v>
      </c>
      <c r="CZ12" s="484">
        <v>777</v>
      </c>
      <c r="DA12" s="485">
        <v>1498</v>
      </c>
      <c r="DB12" s="486">
        <v>32.6</v>
      </c>
      <c r="DC12" s="484">
        <v>29.7</v>
      </c>
      <c r="DD12" s="485">
        <v>31.1</v>
      </c>
      <c r="DE12" s="486">
        <v>721</v>
      </c>
      <c r="DF12" s="484">
        <v>777</v>
      </c>
      <c r="DG12" s="485">
        <v>1498</v>
      </c>
    </row>
    <row r="13" spans="1:111" x14ac:dyDescent="0.35">
      <c r="A13" t="s">
        <v>12</v>
      </c>
      <c r="B13" t="s">
        <v>258</v>
      </c>
      <c r="C13" t="s">
        <v>247</v>
      </c>
      <c r="D13" s="486">
        <v>59</v>
      </c>
      <c r="E13" s="484">
        <v>38</v>
      </c>
      <c r="F13" s="485">
        <v>48</v>
      </c>
      <c r="G13" s="486">
        <v>991</v>
      </c>
      <c r="H13" s="484">
        <v>1057</v>
      </c>
      <c r="I13" s="485">
        <v>2048</v>
      </c>
      <c r="J13" s="486">
        <v>63</v>
      </c>
      <c r="K13" s="484">
        <v>41</v>
      </c>
      <c r="L13" s="485">
        <v>51</v>
      </c>
      <c r="M13" s="486">
        <v>991</v>
      </c>
      <c r="N13" s="484">
        <v>1057</v>
      </c>
      <c r="O13" s="485">
        <v>2048</v>
      </c>
      <c r="P13" s="486">
        <v>34.6</v>
      </c>
      <c r="Q13" s="484">
        <v>31.6</v>
      </c>
      <c r="R13" s="485">
        <v>33.1</v>
      </c>
      <c r="S13" s="486">
        <v>991</v>
      </c>
      <c r="T13" s="484">
        <v>1057</v>
      </c>
      <c r="U13" s="485">
        <v>2048</v>
      </c>
      <c r="V13" s="486">
        <v>52</v>
      </c>
      <c r="W13" s="484">
        <v>34</v>
      </c>
      <c r="X13" s="485">
        <v>42</v>
      </c>
      <c r="Y13" s="486">
        <v>27</v>
      </c>
      <c r="Z13" s="484">
        <v>32</v>
      </c>
      <c r="AA13" s="485">
        <v>59</v>
      </c>
      <c r="AB13" s="486">
        <v>52</v>
      </c>
      <c r="AC13" s="484">
        <v>38</v>
      </c>
      <c r="AD13" s="485">
        <v>44</v>
      </c>
      <c r="AE13" s="486">
        <v>27</v>
      </c>
      <c r="AF13" s="484">
        <v>32</v>
      </c>
      <c r="AG13" s="485">
        <v>59</v>
      </c>
      <c r="AH13" s="486">
        <v>31.2</v>
      </c>
      <c r="AI13" s="484">
        <v>31.3</v>
      </c>
      <c r="AJ13" s="485">
        <v>31.2</v>
      </c>
      <c r="AK13" s="486">
        <v>27</v>
      </c>
      <c r="AL13" s="484">
        <v>32</v>
      </c>
      <c r="AM13" s="485">
        <v>59</v>
      </c>
      <c r="AN13" s="486">
        <v>51</v>
      </c>
      <c r="AO13" s="484">
        <v>33</v>
      </c>
      <c r="AP13" s="485">
        <v>43</v>
      </c>
      <c r="AQ13" s="486">
        <v>77</v>
      </c>
      <c r="AR13" s="484">
        <v>60</v>
      </c>
      <c r="AS13" s="485">
        <v>137</v>
      </c>
      <c r="AT13" s="486">
        <v>56</v>
      </c>
      <c r="AU13" s="484">
        <v>40</v>
      </c>
      <c r="AV13" s="485">
        <v>49</v>
      </c>
      <c r="AW13" s="486">
        <v>77</v>
      </c>
      <c r="AX13" s="484">
        <v>60</v>
      </c>
      <c r="AY13" s="485">
        <v>137</v>
      </c>
      <c r="AZ13" s="486">
        <v>31.7</v>
      </c>
      <c r="BA13" s="484">
        <v>29.6</v>
      </c>
      <c r="BB13" s="485">
        <v>30.8</v>
      </c>
      <c r="BC13" s="486">
        <v>77</v>
      </c>
      <c r="BD13" s="484">
        <v>60</v>
      </c>
      <c r="BE13" s="485">
        <v>137</v>
      </c>
      <c r="BF13" s="486">
        <v>50</v>
      </c>
      <c r="BG13" s="484">
        <v>62</v>
      </c>
      <c r="BH13" s="485">
        <v>59</v>
      </c>
      <c r="BI13" s="486">
        <v>8</v>
      </c>
      <c r="BJ13" s="484">
        <v>21</v>
      </c>
      <c r="BK13" s="485">
        <v>29</v>
      </c>
      <c r="BL13" s="486">
        <v>50</v>
      </c>
      <c r="BM13" s="484">
        <v>76</v>
      </c>
      <c r="BN13" s="485">
        <v>69</v>
      </c>
      <c r="BO13" s="486">
        <v>8</v>
      </c>
      <c r="BP13" s="484">
        <v>21</v>
      </c>
      <c r="BQ13" s="485">
        <v>29</v>
      </c>
      <c r="BR13" s="486">
        <v>30.8</v>
      </c>
      <c r="BS13" s="484">
        <v>34.1</v>
      </c>
      <c r="BT13" s="485">
        <v>33.1</v>
      </c>
      <c r="BU13" s="486">
        <v>8</v>
      </c>
      <c r="BV13" s="484">
        <v>21</v>
      </c>
      <c r="BW13" s="485">
        <v>29</v>
      </c>
      <c r="BX13" s="486" t="s">
        <v>197</v>
      </c>
      <c r="BY13" s="484" t="s">
        <v>197</v>
      </c>
      <c r="BZ13" s="485">
        <v>25</v>
      </c>
      <c r="CA13" s="486">
        <v>7</v>
      </c>
      <c r="CB13" s="484">
        <v>5</v>
      </c>
      <c r="CC13" s="485">
        <v>12</v>
      </c>
      <c r="CD13" s="486" t="s">
        <v>197</v>
      </c>
      <c r="CE13" s="484" t="s">
        <v>197</v>
      </c>
      <c r="CF13" s="485">
        <v>25</v>
      </c>
      <c r="CG13" s="486">
        <v>7</v>
      </c>
      <c r="CH13" s="484">
        <v>5</v>
      </c>
      <c r="CI13" s="485">
        <v>12</v>
      </c>
      <c r="CJ13" s="486">
        <v>26.9</v>
      </c>
      <c r="CK13" s="484">
        <v>28.4</v>
      </c>
      <c r="CL13" s="485">
        <v>27.5</v>
      </c>
      <c r="CM13" s="486">
        <v>7</v>
      </c>
      <c r="CN13" s="484">
        <v>5</v>
      </c>
      <c r="CO13" s="485">
        <v>12</v>
      </c>
      <c r="CP13" s="486">
        <v>58</v>
      </c>
      <c r="CQ13" s="484">
        <v>37</v>
      </c>
      <c r="CR13" s="485">
        <v>47</v>
      </c>
      <c r="CS13" s="486">
        <v>1161</v>
      </c>
      <c r="CT13" s="484">
        <v>1241</v>
      </c>
      <c r="CU13" s="485">
        <v>2402</v>
      </c>
      <c r="CV13" s="486">
        <v>61</v>
      </c>
      <c r="CW13" s="484">
        <v>40</v>
      </c>
      <c r="CX13" s="485">
        <v>50</v>
      </c>
      <c r="CY13" s="486">
        <v>1161</v>
      </c>
      <c r="CZ13" s="484">
        <v>1241</v>
      </c>
      <c r="DA13" s="485">
        <v>2402</v>
      </c>
      <c r="DB13" s="486">
        <v>34.299999999999997</v>
      </c>
      <c r="DC13" s="484">
        <v>31.5</v>
      </c>
      <c r="DD13" s="485">
        <v>32.799999999999997</v>
      </c>
      <c r="DE13" s="486">
        <v>1161</v>
      </c>
      <c r="DF13" s="484">
        <v>1241</v>
      </c>
      <c r="DG13" s="485">
        <v>2402</v>
      </c>
    </row>
    <row r="14" spans="1:111" x14ac:dyDescent="0.35">
      <c r="A14" t="s">
        <v>4</v>
      </c>
      <c r="B14" t="s">
        <v>248</v>
      </c>
      <c r="C14" t="s">
        <v>247</v>
      </c>
      <c r="D14" s="486">
        <v>63</v>
      </c>
      <c r="E14" s="484">
        <v>46</v>
      </c>
      <c r="F14" s="485">
        <v>54</v>
      </c>
      <c r="G14" s="486">
        <v>582</v>
      </c>
      <c r="H14" s="484">
        <v>620</v>
      </c>
      <c r="I14" s="485">
        <v>1202</v>
      </c>
      <c r="J14" s="486">
        <v>63</v>
      </c>
      <c r="K14" s="484">
        <v>48</v>
      </c>
      <c r="L14" s="485">
        <v>56</v>
      </c>
      <c r="M14" s="486">
        <v>582</v>
      </c>
      <c r="N14" s="484">
        <v>620</v>
      </c>
      <c r="O14" s="485">
        <v>1202</v>
      </c>
      <c r="P14" s="486">
        <v>33.4</v>
      </c>
      <c r="Q14" s="484">
        <v>30.9</v>
      </c>
      <c r="R14" s="485">
        <v>32.1</v>
      </c>
      <c r="S14" s="486">
        <v>582</v>
      </c>
      <c r="T14" s="484">
        <v>620</v>
      </c>
      <c r="U14" s="485">
        <v>1202</v>
      </c>
      <c r="V14" s="486">
        <v>75</v>
      </c>
      <c r="W14" s="484">
        <v>47</v>
      </c>
      <c r="X14" s="485">
        <v>61</v>
      </c>
      <c r="Y14" s="486">
        <v>16</v>
      </c>
      <c r="Z14" s="484">
        <v>17</v>
      </c>
      <c r="AA14" s="485">
        <v>33</v>
      </c>
      <c r="AB14" s="486">
        <v>75</v>
      </c>
      <c r="AC14" s="484">
        <v>47</v>
      </c>
      <c r="AD14" s="485">
        <v>61</v>
      </c>
      <c r="AE14" s="486">
        <v>16</v>
      </c>
      <c r="AF14" s="484">
        <v>17</v>
      </c>
      <c r="AG14" s="485">
        <v>33</v>
      </c>
      <c r="AH14" s="486">
        <v>34.6</v>
      </c>
      <c r="AI14" s="484">
        <v>28.7</v>
      </c>
      <c r="AJ14" s="485">
        <v>31.6</v>
      </c>
      <c r="AK14" s="486">
        <v>16</v>
      </c>
      <c r="AL14" s="484">
        <v>17</v>
      </c>
      <c r="AM14" s="485">
        <v>33</v>
      </c>
      <c r="AN14" s="486">
        <v>76</v>
      </c>
      <c r="AO14" s="484">
        <v>23</v>
      </c>
      <c r="AP14" s="485">
        <v>56</v>
      </c>
      <c r="AQ14" s="486">
        <v>21</v>
      </c>
      <c r="AR14" s="484">
        <v>13</v>
      </c>
      <c r="AS14" s="485">
        <v>34</v>
      </c>
      <c r="AT14" s="486">
        <v>76</v>
      </c>
      <c r="AU14" s="484">
        <v>31</v>
      </c>
      <c r="AV14" s="485">
        <v>59</v>
      </c>
      <c r="AW14" s="486">
        <v>21</v>
      </c>
      <c r="AX14" s="484">
        <v>13</v>
      </c>
      <c r="AY14" s="485">
        <v>34</v>
      </c>
      <c r="AZ14" s="486">
        <v>32.6</v>
      </c>
      <c r="BA14" s="484">
        <v>28.2</v>
      </c>
      <c r="BB14" s="485">
        <v>30.9</v>
      </c>
      <c r="BC14" s="486">
        <v>21</v>
      </c>
      <c r="BD14" s="484">
        <v>13</v>
      </c>
      <c r="BE14" s="485">
        <v>34</v>
      </c>
      <c r="BF14" s="486" t="s">
        <v>197</v>
      </c>
      <c r="BG14" s="484" t="s">
        <v>197</v>
      </c>
      <c r="BH14" s="485" t="s">
        <v>197</v>
      </c>
      <c r="BI14" s="486" t="s">
        <v>197</v>
      </c>
      <c r="BJ14" s="484" t="s">
        <v>197</v>
      </c>
      <c r="BK14" s="485">
        <v>3</v>
      </c>
      <c r="BL14" s="486" t="s">
        <v>197</v>
      </c>
      <c r="BM14" s="484" t="s">
        <v>197</v>
      </c>
      <c r="BN14" s="485" t="s">
        <v>197</v>
      </c>
      <c r="BO14" s="486" t="s">
        <v>197</v>
      </c>
      <c r="BP14" s="484" t="s">
        <v>197</v>
      </c>
      <c r="BQ14" s="485">
        <v>3</v>
      </c>
      <c r="BR14" s="486">
        <v>41</v>
      </c>
      <c r="BS14" s="484">
        <v>18.5</v>
      </c>
      <c r="BT14" s="485">
        <v>26</v>
      </c>
      <c r="BU14" s="486" t="s">
        <v>197</v>
      </c>
      <c r="BV14" s="484" t="s">
        <v>197</v>
      </c>
      <c r="BW14" s="485">
        <v>3</v>
      </c>
      <c r="BX14" s="486" t="s">
        <v>197</v>
      </c>
      <c r="BY14" s="484" t="s">
        <v>197</v>
      </c>
      <c r="BZ14" s="485" t="s">
        <v>197</v>
      </c>
      <c r="CA14" s="486" t="s">
        <v>197</v>
      </c>
      <c r="CB14" s="484" t="s">
        <v>197</v>
      </c>
      <c r="CC14" s="485">
        <v>4</v>
      </c>
      <c r="CD14" s="486" t="s">
        <v>197</v>
      </c>
      <c r="CE14" s="484" t="s">
        <v>197</v>
      </c>
      <c r="CF14" s="485" t="s">
        <v>197</v>
      </c>
      <c r="CG14" s="486" t="s">
        <v>197</v>
      </c>
      <c r="CH14" s="484" t="s">
        <v>197</v>
      </c>
      <c r="CI14" s="485">
        <v>4</v>
      </c>
      <c r="CJ14" s="486">
        <v>37</v>
      </c>
      <c r="CK14" s="484">
        <v>31</v>
      </c>
      <c r="CL14" s="485">
        <v>32.5</v>
      </c>
      <c r="CM14" s="486" t="s">
        <v>197</v>
      </c>
      <c r="CN14" s="484" t="s">
        <v>197</v>
      </c>
      <c r="CO14" s="485">
        <v>4</v>
      </c>
      <c r="CP14" s="486">
        <v>63</v>
      </c>
      <c r="CQ14" s="484">
        <v>45</v>
      </c>
      <c r="CR14" s="485">
        <v>54</v>
      </c>
      <c r="CS14" s="486">
        <v>631</v>
      </c>
      <c r="CT14" s="484">
        <v>667</v>
      </c>
      <c r="CU14" s="485">
        <v>1298</v>
      </c>
      <c r="CV14" s="486">
        <v>64</v>
      </c>
      <c r="CW14" s="484">
        <v>48</v>
      </c>
      <c r="CX14" s="485">
        <v>55</v>
      </c>
      <c r="CY14" s="486">
        <v>631</v>
      </c>
      <c r="CZ14" s="484">
        <v>667</v>
      </c>
      <c r="DA14" s="485">
        <v>1298</v>
      </c>
      <c r="DB14" s="486">
        <v>33.4</v>
      </c>
      <c r="DC14" s="484">
        <v>30.8</v>
      </c>
      <c r="DD14" s="485">
        <v>32</v>
      </c>
      <c r="DE14" s="486">
        <v>631</v>
      </c>
      <c r="DF14" s="484">
        <v>667</v>
      </c>
      <c r="DG14" s="485">
        <v>1298</v>
      </c>
    </row>
    <row r="15" spans="1:111" x14ac:dyDescent="0.35">
      <c r="A15" t="s">
        <v>22</v>
      </c>
      <c r="B15" t="s">
        <v>268</v>
      </c>
      <c r="C15" t="s">
        <v>260</v>
      </c>
      <c r="D15" s="486">
        <v>47</v>
      </c>
      <c r="E15" s="484">
        <v>31</v>
      </c>
      <c r="F15" s="485">
        <v>39</v>
      </c>
      <c r="G15" s="486">
        <v>687</v>
      </c>
      <c r="H15" s="484">
        <v>662</v>
      </c>
      <c r="I15" s="485">
        <v>1349</v>
      </c>
      <c r="J15" s="486">
        <v>53</v>
      </c>
      <c r="K15" s="484">
        <v>39</v>
      </c>
      <c r="L15" s="485">
        <v>46</v>
      </c>
      <c r="M15" s="486">
        <v>687</v>
      </c>
      <c r="N15" s="484">
        <v>662</v>
      </c>
      <c r="O15" s="485">
        <v>1349</v>
      </c>
      <c r="P15" s="486">
        <v>32.299999999999997</v>
      </c>
      <c r="Q15" s="484">
        <v>29.5</v>
      </c>
      <c r="R15" s="485">
        <v>31</v>
      </c>
      <c r="S15" s="486">
        <v>687</v>
      </c>
      <c r="T15" s="484">
        <v>662</v>
      </c>
      <c r="U15" s="485">
        <v>1349</v>
      </c>
      <c r="V15" s="486">
        <v>39</v>
      </c>
      <c r="W15" s="484">
        <v>50</v>
      </c>
      <c r="X15" s="485">
        <v>44</v>
      </c>
      <c r="Y15" s="486">
        <v>18</v>
      </c>
      <c r="Z15" s="484">
        <v>18</v>
      </c>
      <c r="AA15" s="485">
        <v>36</v>
      </c>
      <c r="AB15" s="486">
        <v>39</v>
      </c>
      <c r="AC15" s="484">
        <v>61</v>
      </c>
      <c r="AD15" s="485">
        <v>50</v>
      </c>
      <c r="AE15" s="486">
        <v>18</v>
      </c>
      <c r="AF15" s="484">
        <v>18</v>
      </c>
      <c r="AG15" s="485">
        <v>36</v>
      </c>
      <c r="AH15" s="486">
        <v>29.5</v>
      </c>
      <c r="AI15" s="484">
        <v>32.799999999999997</v>
      </c>
      <c r="AJ15" s="485">
        <v>31.1</v>
      </c>
      <c r="AK15" s="486">
        <v>18</v>
      </c>
      <c r="AL15" s="484">
        <v>18</v>
      </c>
      <c r="AM15" s="485">
        <v>36</v>
      </c>
      <c r="AN15" s="486" t="s">
        <v>197</v>
      </c>
      <c r="AO15" s="484" t="s">
        <v>197</v>
      </c>
      <c r="AP15" s="485" t="s">
        <v>197</v>
      </c>
      <c r="AQ15" s="486" t="s">
        <v>197</v>
      </c>
      <c r="AR15" s="484" t="s">
        <v>197</v>
      </c>
      <c r="AS15" s="485">
        <v>5</v>
      </c>
      <c r="AT15" s="486" t="s">
        <v>197</v>
      </c>
      <c r="AU15" s="484" t="s">
        <v>197</v>
      </c>
      <c r="AV15" s="485" t="s">
        <v>197</v>
      </c>
      <c r="AW15" s="486" t="s">
        <v>197</v>
      </c>
      <c r="AX15" s="484" t="s">
        <v>197</v>
      </c>
      <c r="AY15" s="485">
        <v>5</v>
      </c>
      <c r="AZ15" s="486">
        <v>36.5</v>
      </c>
      <c r="BA15" s="484">
        <v>29.3</v>
      </c>
      <c r="BB15" s="485">
        <v>32.200000000000003</v>
      </c>
      <c r="BC15" s="486" t="s">
        <v>197</v>
      </c>
      <c r="BD15" s="484" t="s">
        <v>197</v>
      </c>
      <c r="BE15" s="485">
        <v>5</v>
      </c>
      <c r="BF15" s="486" t="s">
        <v>197</v>
      </c>
      <c r="BG15" s="484" t="s">
        <v>197</v>
      </c>
      <c r="BH15" s="485" t="s">
        <v>197</v>
      </c>
      <c r="BI15" s="486" t="s">
        <v>197</v>
      </c>
      <c r="BJ15" s="484" t="s">
        <v>197</v>
      </c>
      <c r="BK15" s="485" t="s">
        <v>197</v>
      </c>
      <c r="BL15" s="486" t="s">
        <v>197</v>
      </c>
      <c r="BM15" s="484" t="s">
        <v>197</v>
      </c>
      <c r="BN15" s="485" t="s">
        <v>197</v>
      </c>
      <c r="BO15" s="486" t="s">
        <v>197</v>
      </c>
      <c r="BP15" s="484" t="s">
        <v>197</v>
      </c>
      <c r="BQ15" s="485" t="s">
        <v>197</v>
      </c>
      <c r="BR15" s="486">
        <v>40</v>
      </c>
      <c r="BS15" s="484">
        <v>17</v>
      </c>
      <c r="BT15" s="485">
        <v>28.5</v>
      </c>
      <c r="BU15" s="486" t="s">
        <v>197</v>
      </c>
      <c r="BV15" s="484" t="s">
        <v>197</v>
      </c>
      <c r="BW15" s="485" t="s">
        <v>197</v>
      </c>
      <c r="BX15" s="486" t="s">
        <v>197</v>
      </c>
      <c r="BY15" s="484" t="s">
        <v>191</v>
      </c>
      <c r="BZ15" s="485" t="s">
        <v>197</v>
      </c>
      <c r="CA15" s="486" t="s">
        <v>197</v>
      </c>
      <c r="CB15" s="484">
        <v>0</v>
      </c>
      <c r="CC15" s="485" t="s">
        <v>197</v>
      </c>
      <c r="CD15" s="486" t="s">
        <v>197</v>
      </c>
      <c r="CE15" s="484" t="s">
        <v>191</v>
      </c>
      <c r="CF15" s="485" t="s">
        <v>197</v>
      </c>
      <c r="CG15" s="486" t="s">
        <v>197</v>
      </c>
      <c r="CH15" s="484">
        <v>0</v>
      </c>
      <c r="CI15" s="485" t="s">
        <v>197</v>
      </c>
      <c r="CJ15" s="486">
        <v>29</v>
      </c>
      <c r="CK15" s="484" t="s">
        <v>191</v>
      </c>
      <c r="CL15" s="485">
        <v>29</v>
      </c>
      <c r="CM15" s="486" t="s">
        <v>197</v>
      </c>
      <c r="CN15" s="484">
        <v>0</v>
      </c>
      <c r="CO15" s="485" t="s">
        <v>197</v>
      </c>
      <c r="CP15" s="486">
        <v>47</v>
      </c>
      <c r="CQ15" s="484">
        <v>31</v>
      </c>
      <c r="CR15" s="485">
        <v>39</v>
      </c>
      <c r="CS15" s="486">
        <v>733</v>
      </c>
      <c r="CT15" s="484">
        <v>713</v>
      </c>
      <c r="CU15" s="485">
        <v>1446</v>
      </c>
      <c r="CV15" s="486">
        <v>52</v>
      </c>
      <c r="CW15" s="484">
        <v>39</v>
      </c>
      <c r="CX15" s="485">
        <v>46</v>
      </c>
      <c r="CY15" s="486">
        <v>733</v>
      </c>
      <c r="CZ15" s="484">
        <v>713</v>
      </c>
      <c r="DA15" s="485">
        <v>1446</v>
      </c>
      <c r="DB15" s="486">
        <v>32.1</v>
      </c>
      <c r="DC15" s="484">
        <v>29.4</v>
      </c>
      <c r="DD15" s="485">
        <v>30.8</v>
      </c>
      <c r="DE15" s="486">
        <v>733</v>
      </c>
      <c r="DF15" s="484">
        <v>713</v>
      </c>
      <c r="DG15" s="485">
        <v>1446</v>
      </c>
    </row>
    <row r="16" spans="1:111" x14ac:dyDescent="0.35">
      <c r="A16" t="s">
        <v>35</v>
      </c>
      <c r="B16" t="s">
        <v>281</v>
      </c>
      <c r="C16" t="s">
        <v>260</v>
      </c>
      <c r="D16" s="486">
        <v>67</v>
      </c>
      <c r="E16" s="484">
        <v>50</v>
      </c>
      <c r="F16" s="485">
        <v>58</v>
      </c>
      <c r="G16" s="486">
        <v>1087</v>
      </c>
      <c r="H16" s="484">
        <v>1181</v>
      </c>
      <c r="I16" s="485">
        <v>2268</v>
      </c>
      <c r="J16" s="486">
        <v>68</v>
      </c>
      <c r="K16" s="484">
        <v>53</v>
      </c>
      <c r="L16" s="485">
        <v>60</v>
      </c>
      <c r="M16" s="486">
        <v>1087</v>
      </c>
      <c r="N16" s="484">
        <v>1181</v>
      </c>
      <c r="O16" s="485">
        <v>2268</v>
      </c>
      <c r="P16" s="486">
        <v>36</v>
      </c>
      <c r="Q16" s="484">
        <v>33.200000000000003</v>
      </c>
      <c r="R16" s="485">
        <v>34.5</v>
      </c>
      <c r="S16" s="486">
        <v>1087</v>
      </c>
      <c r="T16" s="484">
        <v>1181</v>
      </c>
      <c r="U16" s="485">
        <v>2268</v>
      </c>
      <c r="V16" s="486">
        <v>71</v>
      </c>
      <c r="W16" s="484">
        <v>63</v>
      </c>
      <c r="X16" s="485">
        <v>67</v>
      </c>
      <c r="Y16" s="486">
        <v>45</v>
      </c>
      <c r="Z16" s="484">
        <v>46</v>
      </c>
      <c r="AA16" s="485">
        <v>91</v>
      </c>
      <c r="AB16" s="486">
        <v>71</v>
      </c>
      <c r="AC16" s="484">
        <v>67</v>
      </c>
      <c r="AD16" s="485">
        <v>69</v>
      </c>
      <c r="AE16" s="486">
        <v>45</v>
      </c>
      <c r="AF16" s="484">
        <v>46</v>
      </c>
      <c r="AG16" s="485">
        <v>91</v>
      </c>
      <c r="AH16" s="486">
        <v>36.4</v>
      </c>
      <c r="AI16" s="484">
        <v>35.299999999999997</v>
      </c>
      <c r="AJ16" s="485">
        <v>35.9</v>
      </c>
      <c r="AK16" s="486">
        <v>45</v>
      </c>
      <c r="AL16" s="484">
        <v>46</v>
      </c>
      <c r="AM16" s="485">
        <v>91</v>
      </c>
      <c r="AN16" s="486">
        <v>70</v>
      </c>
      <c r="AO16" s="484">
        <v>51</v>
      </c>
      <c r="AP16" s="485">
        <v>61</v>
      </c>
      <c r="AQ16" s="486">
        <v>43</v>
      </c>
      <c r="AR16" s="484">
        <v>37</v>
      </c>
      <c r="AS16" s="485">
        <v>80</v>
      </c>
      <c r="AT16" s="486">
        <v>70</v>
      </c>
      <c r="AU16" s="484">
        <v>51</v>
      </c>
      <c r="AV16" s="485">
        <v>61</v>
      </c>
      <c r="AW16" s="486">
        <v>43</v>
      </c>
      <c r="AX16" s="484">
        <v>37</v>
      </c>
      <c r="AY16" s="485">
        <v>80</v>
      </c>
      <c r="AZ16" s="486">
        <v>35.5</v>
      </c>
      <c r="BA16" s="484">
        <v>32.5</v>
      </c>
      <c r="BB16" s="485">
        <v>34.200000000000003</v>
      </c>
      <c r="BC16" s="486">
        <v>43</v>
      </c>
      <c r="BD16" s="484">
        <v>37</v>
      </c>
      <c r="BE16" s="485">
        <v>80</v>
      </c>
      <c r="BF16" s="486" t="s">
        <v>197</v>
      </c>
      <c r="BG16" s="484" t="s">
        <v>197</v>
      </c>
      <c r="BH16" s="485">
        <v>31</v>
      </c>
      <c r="BI16" s="486">
        <v>5</v>
      </c>
      <c r="BJ16" s="484">
        <v>8</v>
      </c>
      <c r="BK16" s="485">
        <v>13</v>
      </c>
      <c r="BL16" s="486" t="s">
        <v>197</v>
      </c>
      <c r="BM16" s="484" t="s">
        <v>197</v>
      </c>
      <c r="BN16" s="485">
        <v>31</v>
      </c>
      <c r="BO16" s="486">
        <v>5</v>
      </c>
      <c r="BP16" s="484">
        <v>8</v>
      </c>
      <c r="BQ16" s="485">
        <v>13</v>
      </c>
      <c r="BR16" s="486">
        <v>34.4</v>
      </c>
      <c r="BS16" s="484">
        <v>24.6</v>
      </c>
      <c r="BT16" s="485">
        <v>28.4</v>
      </c>
      <c r="BU16" s="486">
        <v>5</v>
      </c>
      <c r="BV16" s="484">
        <v>8</v>
      </c>
      <c r="BW16" s="485">
        <v>13</v>
      </c>
      <c r="BX16" s="486" t="s">
        <v>197</v>
      </c>
      <c r="BY16" s="484" t="s">
        <v>197</v>
      </c>
      <c r="BZ16" s="485">
        <v>50</v>
      </c>
      <c r="CA16" s="486">
        <v>7</v>
      </c>
      <c r="CB16" s="484">
        <v>5</v>
      </c>
      <c r="CC16" s="485">
        <v>12</v>
      </c>
      <c r="CD16" s="486" t="s">
        <v>197</v>
      </c>
      <c r="CE16" s="484" t="s">
        <v>197</v>
      </c>
      <c r="CF16" s="485">
        <v>58</v>
      </c>
      <c r="CG16" s="486">
        <v>7</v>
      </c>
      <c r="CH16" s="484">
        <v>5</v>
      </c>
      <c r="CI16" s="485">
        <v>12</v>
      </c>
      <c r="CJ16" s="486">
        <v>34.1</v>
      </c>
      <c r="CK16" s="484">
        <v>31.4</v>
      </c>
      <c r="CL16" s="485">
        <v>33</v>
      </c>
      <c r="CM16" s="486">
        <v>7</v>
      </c>
      <c r="CN16" s="484">
        <v>5</v>
      </c>
      <c r="CO16" s="485">
        <v>12</v>
      </c>
      <c r="CP16" s="486">
        <v>67</v>
      </c>
      <c r="CQ16" s="484">
        <v>50</v>
      </c>
      <c r="CR16" s="485">
        <v>58</v>
      </c>
      <c r="CS16" s="486">
        <v>1210</v>
      </c>
      <c r="CT16" s="484">
        <v>1309</v>
      </c>
      <c r="CU16" s="485">
        <v>2519</v>
      </c>
      <c r="CV16" s="486">
        <v>68</v>
      </c>
      <c r="CW16" s="484">
        <v>52</v>
      </c>
      <c r="CX16" s="485">
        <v>60</v>
      </c>
      <c r="CY16" s="486">
        <v>1210</v>
      </c>
      <c r="CZ16" s="484">
        <v>1309</v>
      </c>
      <c r="DA16" s="485">
        <v>2519</v>
      </c>
      <c r="DB16" s="486">
        <v>36</v>
      </c>
      <c r="DC16" s="484">
        <v>33.1</v>
      </c>
      <c r="DD16" s="485">
        <v>34.5</v>
      </c>
      <c r="DE16" s="486">
        <v>1210</v>
      </c>
      <c r="DF16" s="484">
        <v>1309</v>
      </c>
      <c r="DG16" s="485">
        <v>2519</v>
      </c>
    </row>
    <row r="17" spans="1:111" x14ac:dyDescent="0.35">
      <c r="A17" t="s">
        <v>15</v>
      </c>
      <c r="B17" t="s">
        <v>261</v>
      </c>
      <c r="C17" t="s">
        <v>260</v>
      </c>
      <c r="D17" s="486">
        <v>55</v>
      </c>
      <c r="E17" s="484">
        <v>39</v>
      </c>
      <c r="F17" s="485">
        <v>47</v>
      </c>
      <c r="G17" s="486">
        <v>551</v>
      </c>
      <c r="H17" s="484">
        <v>559</v>
      </c>
      <c r="I17" s="485">
        <v>1110</v>
      </c>
      <c r="J17" s="486">
        <v>57</v>
      </c>
      <c r="K17" s="484">
        <v>41</v>
      </c>
      <c r="L17" s="485">
        <v>49</v>
      </c>
      <c r="M17" s="486">
        <v>551</v>
      </c>
      <c r="N17" s="484">
        <v>559</v>
      </c>
      <c r="O17" s="485">
        <v>1110</v>
      </c>
      <c r="P17" s="486">
        <v>33.700000000000003</v>
      </c>
      <c r="Q17" s="484">
        <v>31.2</v>
      </c>
      <c r="R17" s="485">
        <v>32.4</v>
      </c>
      <c r="S17" s="486">
        <v>551</v>
      </c>
      <c r="T17" s="484">
        <v>559</v>
      </c>
      <c r="U17" s="485">
        <v>1110</v>
      </c>
      <c r="V17" s="486">
        <v>48</v>
      </c>
      <c r="W17" s="484">
        <v>12</v>
      </c>
      <c r="X17" s="485">
        <v>32</v>
      </c>
      <c r="Y17" s="486">
        <v>33</v>
      </c>
      <c r="Z17" s="484">
        <v>26</v>
      </c>
      <c r="AA17" s="485">
        <v>59</v>
      </c>
      <c r="AB17" s="486">
        <v>52</v>
      </c>
      <c r="AC17" s="484">
        <v>15</v>
      </c>
      <c r="AD17" s="485">
        <v>36</v>
      </c>
      <c r="AE17" s="486">
        <v>33</v>
      </c>
      <c r="AF17" s="484">
        <v>26</v>
      </c>
      <c r="AG17" s="485">
        <v>59</v>
      </c>
      <c r="AH17" s="486">
        <v>32.6</v>
      </c>
      <c r="AI17" s="484">
        <v>28.2</v>
      </c>
      <c r="AJ17" s="485">
        <v>30.7</v>
      </c>
      <c r="AK17" s="486">
        <v>33</v>
      </c>
      <c r="AL17" s="484">
        <v>26</v>
      </c>
      <c r="AM17" s="485">
        <v>59</v>
      </c>
      <c r="AN17" s="486">
        <v>48</v>
      </c>
      <c r="AO17" s="484">
        <v>34</v>
      </c>
      <c r="AP17" s="485">
        <v>40</v>
      </c>
      <c r="AQ17" s="486">
        <v>453</v>
      </c>
      <c r="AR17" s="484">
        <v>483</v>
      </c>
      <c r="AS17" s="485">
        <v>936</v>
      </c>
      <c r="AT17" s="486">
        <v>51</v>
      </c>
      <c r="AU17" s="484">
        <v>37</v>
      </c>
      <c r="AV17" s="485">
        <v>44</v>
      </c>
      <c r="AW17" s="486">
        <v>453</v>
      </c>
      <c r="AX17" s="484">
        <v>483</v>
      </c>
      <c r="AY17" s="485">
        <v>936</v>
      </c>
      <c r="AZ17" s="486">
        <v>32.700000000000003</v>
      </c>
      <c r="BA17" s="484">
        <v>29.9</v>
      </c>
      <c r="BB17" s="485">
        <v>31.2</v>
      </c>
      <c r="BC17" s="486">
        <v>453</v>
      </c>
      <c r="BD17" s="484">
        <v>483</v>
      </c>
      <c r="BE17" s="485">
        <v>936</v>
      </c>
      <c r="BF17" s="486">
        <v>46</v>
      </c>
      <c r="BG17" s="484">
        <v>36</v>
      </c>
      <c r="BH17" s="485">
        <v>42</v>
      </c>
      <c r="BI17" s="486">
        <v>13</v>
      </c>
      <c r="BJ17" s="484">
        <v>11</v>
      </c>
      <c r="BK17" s="485">
        <v>24</v>
      </c>
      <c r="BL17" s="486">
        <v>54</v>
      </c>
      <c r="BM17" s="484">
        <v>45</v>
      </c>
      <c r="BN17" s="485">
        <v>50</v>
      </c>
      <c r="BO17" s="486">
        <v>13</v>
      </c>
      <c r="BP17" s="484">
        <v>11</v>
      </c>
      <c r="BQ17" s="485">
        <v>24</v>
      </c>
      <c r="BR17" s="486">
        <v>31.6</v>
      </c>
      <c r="BS17" s="484">
        <v>34.1</v>
      </c>
      <c r="BT17" s="485">
        <v>32.799999999999997</v>
      </c>
      <c r="BU17" s="486">
        <v>13</v>
      </c>
      <c r="BV17" s="484">
        <v>11</v>
      </c>
      <c r="BW17" s="485">
        <v>24</v>
      </c>
      <c r="BX17" s="486" t="s">
        <v>197</v>
      </c>
      <c r="BY17" s="484" t="s">
        <v>197</v>
      </c>
      <c r="BZ17" s="485" t="s">
        <v>197</v>
      </c>
      <c r="CA17" s="486" t="s">
        <v>197</v>
      </c>
      <c r="CB17" s="484" t="s">
        <v>197</v>
      </c>
      <c r="CC17" s="485">
        <v>5</v>
      </c>
      <c r="CD17" s="486" t="s">
        <v>197</v>
      </c>
      <c r="CE17" s="484" t="s">
        <v>197</v>
      </c>
      <c r="CF17" s="485" t="s">
        <v>197</v>
      </c>
      <c r="CG17" s="486" t="s">
        <v>197</v>
      </c>
      <c r="CH17" s="484" t="s">
        <v>197</v>
      </c>
      <c r="CI17" s="485">
        <v>5</v>
      </c>
      <c r="CJ17" s="486">
        <v>30.3</v>
      </c>
      <c r="CK17" s="484">
        <v>37.5</v>
      </c>
      <c r="CL17" s="485">
        <v>33.200000000000003</v>
      </c>
      <c r="CM17" s="486" t="s">
        <v>197</v>
      </c>
      <c r="CN17" s="484" t="s">
        <v>197</v>
      </c>
      <c r="CO17" s="485">
        <v>5</v>
      </c>
      <c r="CP17" s="486">
        <v>52</v>
      </c>
      <c r="CQ17" s="484">
        <v>37</v>
      </c>
      <c r="CR17" s="485">
        <v>44</v>
      </c>
      <c r="CS17" s="486">
        <v>1081</v>
      </c>
      <c r="CT17" s="484">
        <v>1116</v>
      </c>
      <c r="CU17" s="485">
        <v>2197</v>
      </c>
      <c r="CV17" s="486">
        <v>54</v>
      </c>
      <c r="CW17" s="484">
        <v>39</v>
      </c>
      <c r="CX17" s="485">
        <v>47</v>
      </c>
      <c r="CY17" s="486">
        <v>1081</v>
      </c>
      <c r="CZ17" s="484">
        <v>1116</v>
      </c>
      <c r="DA17" s="485">
        <v>2197</v>
      </c>
      <c r="DB17" s="486">
        <v>33.1</v>
      </c>
      <c r="DC17" s="484">
        <v>30.5</v>
      </c>
      <c r="DD17" s="485">
        <v>31.8</v>
      </c>
      <c r="DE17" s="486">
        <v>1081</v>
      </c>
      <c r="DF17" s="484">
        <v>1116</v>
      </c>
      <c r="DG17" s="485">
        <v>2197</v>
      </c>
    </row>
    <row r="18" spans="1:111" x14ac:dyDescent="0.35">
      <c r="A18" t="s">
        <v>16</v>
      </c>
      <c r="B18" t="s">
        <v>262</v>
      </c>
      <c r="C18" t="s">
        <v>260</v>
      </c>
      <c r="D18" s="486">
        <v>63</v>
      </c>
      <c r="E18" s="484">
        <v>42</v>
      </c>
      <c r="F18" s="485">
        <v>52</v>
      </c>
      <c r="G18" s="486">
        <v>717</v>
      </c>
      <c r="H18" s="484">
        <v>775</v>
      </c>
      <c r="I18" s="485">
        <v>1492</v>
      </c>
      <c r="J18" s="486">
        <v>66</v>
      </c>
      <c r="K18" s="484">
        <v>44</v>
      </c>
      <c r="L18" s="485">
        <v>55</v>
      </c>
      <c r="M18" s="486">
        <v>717</v>
      </c>
      <c r="N18" s="484">
        <v>775</v>
      </c>
      <c r="O18" s="485">
        <v>1492</v>
      </c>
      <c r="P18" s="486">
        <v>33.9</v>
      </c>
      <c r="Q18" s="484">
        <v>31.2</v>
      </c>
      <c r="R18" s="485">
        <v>32.5</v>
      </c>
      <c r="S18" s="486">
        <v>717</v>
      </c>
      <c r="T18" s="484">
        <v>775</v>
      </c>
      <c r="U18" s="485">
        <v>1492</v>
      </c>
      <c r="V18" s="486">
        <v>62</v>
      </c>
      <c r="W18" s="484">
        <v>43</v>
      </c>
      <c r="X18" s="485">
        <v>52</v>
      </c>
      <c r="Y18" s="486">
        <v>21</v>
      </c>
      <c r="Z18" s="484">
        <v>21</v>
      </c>
      <c r="AA18" s="485">
        <v>42</v>
      </c>
      <c r="AB18" s="486">
        <v>62</v>
      </c>
      <c r="AC18" s="484">
        <v>52</v>
      </c>
      <c r="AD18" s="485">
        <v>57</v>
      </c>
      <c r="AE18" s="486">
        <v>21</v>
      </c>
      <c r="AF18" s="484">
        <v>21</v>
      </c>
      <c r="AG18" s="485">
        <v>42</v>
      </c>
      <c r="AH18" s="486">
        <v>32.700000000000003</v>
      </c>
      <c r="AI18" s="484">
        <v>30.6</v>
      </c>
      <c r="AJ18" s="485">
        <v>31.6</v>
      </c>
      <c r="AK18" s="486">
        <v>21</v>
      </c>
      <c r="AL18" s="484">
        <v>21</v>
      </c>
      <c r="AM18" s="485">
        <v>42</v>
      </c>
      <c r="AN18" s="486">
        <v>47</v>
      </c>
      <c r="AO18" s="484">
        <v>38</v>
      </c>
      <c r="AP18" s="485">
        <v>43</v>
      </c>
      <c r="AQ18" s="486">
        <v>17</v>
      </c>
      <c r="AR18" s="484">
        <v>13</v>
      </c>
      <c r="AS18" s="485">
        <v>30</v>
      </c>
      <c r="AT18" s="486">
        <v>59</v>
      </c>
      <c r="AU18" s="484">
        <v>46</v>
      </c>
      <c r="AV18" s="485">
        <v>53</v>
      </c>
      <c r="AW18" s="486">
        <v>17</v>
      </c>
      <c r="AX18" s="484">
        <v>13</v>
      </c>
      <c r="AY18" s="485">
        <v>30</v>
      </c>
      <c r="AZ18" s="486">
        <v>30.5</v>
      </c>
      <c r="BA18" s="484">
        <v>28.8</v>
      </c>
      <c r="BB18" s="485">
        <v>29.8</v>
      </c>
      <c r="BC18" s="486">
        <v>17</v>
      </c>
      <c r="BD18" s="484">
        <v>13</v>
      </c>
      <c r="BE18" s="485">
        <v>30</v>
      </c>
      <c r="BF18" s="486" t="s">
        <v>197</v>
      </c>
      <c r="BG18" s="484" t="s">
        <v>197</v>
      </c>
      <c r="BH18" s="485" t="s">
        <v>197</v>
      </c>
      <c r="BI18" s="486" t="s">
        <v>197</v>
      </c>
      <c r="BJ18" s="484" t="s">
        <v>197</v>
      </c>
      <c r="BK18" s="485">
        <v>4</v>
      </c>
      <c r="BL18" s="486" t="s">
        <v>197</v>
      </c>
      <c r="BM18" s="484" t="s">
        <v>197</v>
      </c>
      <c r="BN18" s="485" t="s">
        <v>197</v>
      </c>
      <c r="BO18" s="486" t="s">
        <v>197</v>
      </c>
      <c r="BP18" s="484" t="s">
        <v>197</v>
      </c>
      <c r="BQ18" s="485">
        <v>4</v>
      </c>
      <c r="BR18" s="486">
        <v>32.5</v>
      </c>
      <c r="BS18" s="484">
        <v>23</v>
      </c>
      <c r="BT18" s="485">
        <v>27.8</v>
      </c>
      <c r="BU18" s="486" t="s">
        <v>197</v>
      </c>
      <c r="BV18" s="484" t="s">
        <v>197</v>
      </c>
      <c r="BW18" s="485">
        <v>4</v>
      </c>
      <c r="BX18" s="486" t="s">
        <v>197</v>
      </c>
      <c r="BY18" s="484" t="s">
        <v>197</v>
      </c>
      <c r="BZ18" s="485">
        <v>30</v>
      </c>
      <c r="CA18" s="486">
        <v>3</v>
      </c>
      <c r="CB18" s="484">
        <v>7</v>
      </c>
      <c r="CC18" s="485">
        <v>10</v>
      </c>
      <c r="CD18" s="486" t="s">
        <v>197</v>
      </c>
      <c r="CE18" s="484" t="s">
        <v>197</v>
      </c>
      <c r="CF18" s="485">
        <v>40</v>
      </c>
      <c r="CG18" s="486">
        <v>3</v>
      </c>
      <c r="CH18" s="484">
        <v>7</v>
      </c>
      <c r="CI18" s="485">
        <v>10</v>
      </c>
      <c r="CJ18" s="486">
        <v>28</v>
      </c>
      <c r="CK18" s="484">
        <v>28.3</v>
      </c>
      <c r="CL18" s="485">
        <v>28.2</v>
      </c>
      <c r="CM18" s="486">
        <v>3</v>
      </c>
      <c r="CN18" s="484">
        <v>7</v>
      </c>
      <c r="CO18" s="485">
        <v>10</v>
      </c>
      <c r="CP18" s="486">
        <v>62</v>
      </c>
      <c r="CQ18" s="484">
        <v>42</v>
      </c>
      <c r="CR18" s="485">
        <v>52</v>
      </c>
      <c r="CS18" s="486">
        <v>769</v>
      </c>
      <c r="CT18" s="484">
        <v>834</v>
      </c>
      <c r="CU18" s="485">
        <v>1603</v>
      </c>
      <c r="CV18" s="486">
        <v>65</v>
      </c>
      <c r="CW18" s="484">
        <v>44</v>
      </c>
      <c r="CX18" s="485">
        <v>54</v>
      </c>
      <c r="CY18" s="486">
        <v>769</v>
      </c>
      <c r="CZ18" s="484">
        <v>834</v>
      </c>
      <c r="DA18" s="485">
        <v>1603</v>
      </c>
      <c r="DB18" s="486">
        <v>33.799999999999997</v>
      </c>
      <c r="DC18" s="484">
        <v>31.1</v>
      </c>
      <c r="DD18" s="485">
        <v>32.4</v>
      </c>
      <c r="DE18" s="486">
        <v>769</v>
      </c>
      <c r="DF18" s="484">
        <v>834</v>
      </c>
      <c r="DG18" s="485">
        <v>1603</v>
      </c>
    </row>
    <row r="19" spans="1:111" x14ac:dyDescent="0.35">
      <c r="A19" t="s">
        <v>44</v>
      </c>
      <c r="B19" t="s">
        <v>563</v>
      </c>
      <c r="C19" t="s">
        <v>408</v>
      </c>
      <c r="D19" s="486">
        <v>54</v>
      </c>
      <c r="E19" s="484">
        <v>39</v>
      </c>
      <c r="F19" s="485">
        <v>46</v>
      </c>
      <c r="G19" s="486">
        <v>1389</v>
      </c>
      <c r="H19" s="484">
        <v>1447</v>
      </c>
      <c r="I19" s="485">
        <v>2836</v>
      </c>
      <c r="J19" s="486">
        <v>58</v>
      </c>
      <c r="K19" s="484">
        <v>44</v>
      </c>
      <c r="L19" s="485">
        <v>51</v>
      </c>
      <c r="M19" s="486">
        <v>1389</v>
      </c>
      <c r="N19" s="484">
        <v>1447</v>
      </c>
      <c r="O19" s="485">
        <v>2836</v>
      </c>
      <c r="P19" s="486">
        <v>31.7</v>
      </c>
      <c r="Q19" s="484">
        <v>29.6</v>
      </c>
      <c r="R19" s="485">
        <v>30.6</v>
      </c>
      <c r="S19" s="486">
        <v>1389</v>
      </c>
      <c r="T19" s="484">
        <v>1447</v>
      </c>
      <c r="U19" s="485">
        <v>2836</v>
      </c>
      <c r="V19" s="486">
        <v>67</v>
      </c>
      <c r="W19" s="484">
        <v>48</v>
      </c>
      <c r="X19" s="485">
        <v>57</v>
      </c>
      <c r="Y19" s="486">
        <v>51</v>
      </c>
      <c r="Z19" s="484">
        <v>64</v>
      </c>
      <c r="AA19" s="485">
        <v>115</v>
      </c>
      <c r="AB19" s="486">
        <v>67</v>
      </c>
      <c r="AC19" s="484">
        <v>56</v>
      </c>
      <c r="AD19" s="485">
        <v>61</v>
      </c>
      <c r="AE19" s="486">
        <v>51</v>
      </c>
      <c r="AF19" s="484">
        <v>64</v>
      </c>
      <c r="AG19" s="485">
        <v>115</v>
      </c>
      <c r="AH19" s="486">
        <v>32.9</v>
      </c>
      <c r="AI19" s="484">
        <v>31.9</v>
      </c>
      <c r="AJ19" s="485">
        <v>32.4</v>
      </c>
      <c r="AK19" s="486">
        <v>51</v>
      </c>
      <c r="AL19" s="484">
        <v>64</v>
      </c>
      <c r="AM19" s="485">
        <v>115</v>
      </c>
      <c r="AN19" s="486">
        <v>61</v>
      </c>
      <c r="AO19" s="484">
        <v>55</v>
      </c>
      <c r="AP19" s="485">
        <v>58</v>
      </c>
      <c r="AQ19" s="486">
        <v>33</v>
      </c>
      <c r="AR19" s="484">
        <v>33</v>
      </c>
      <c r="AS19" s="485">
        <v>66</v>
      </c>
      <c r="AT19" s="486">
        <v>61</v>
      </c>
      <c r="AU19" s="484">
        <v>64</v>
      </c>
      <c r="AV19" s="485">
        <v>62</v>
      </c>
      <c r="AW19" s="486">
        <v>33</v>
      </c>
      <c r="AX19" s="484">
        <v>33</v>
      </c>
      <c r="AY19" s="485">
        <v>66</v>
      </c>
      <c r="AZ19" s="486">
        <v>31.2</v>
      </c>
      <c r="BA19" s="484">
        <v>31.9</v>
      </c>
      <c r="BB19" s="485">
        <v>31.5</v>
      </c>
      <c r="BC19" s="486">
        <v>33</v>
      </c>
      <c r="BD19" s="484">
        <v>33</v>
      </c>
      <c r="BE19" s="485">
        <v>66</v>
      </c>
      <c r="BF19" s="486">
        <v>60</v>
      </c>
      <c r="BG19" s="484">
        <v>47</v>
      </c>
      <c r="BH19" s="485">
        <v>54</v>
      </c>
      <c r="BI19" s="486">
        <v>20</v>
      </c>
      <c r="BJ19" s="484">
        <v>17</v>
      </c>
      <c r="BK19" s="485">
        <v>37</v>
      </c>
      <c r="BL19" s="486">
        <v>60</v>
      </c>
      <c r="BM19" s="484">
        <v>59</v>
      </c>
      <c r="BN19" s="485">
        <v>59</v>
      </c>
      <c r="BO19" s="486">
        <v>20</v>
      </c>
      <c r="BP19" s="484">
        <v>17</v>
      </c>
      <c r="BQ19" s="485">
        <v>37</v>
      </c>
      <c r="BR19" s="486">
        <v>30.7</v>
      </c>
      <c r="BS19" s="484">
        <v>28.9</v>
      </c>
      <c r="BT19" s="485">
        <v>29.9</v>
      </c>
      <c r="BU19" s="486">
        <v>20</v>
      </c>
      <c r="BV19" s="484">
        <v>17</v>
      </c>
      <c r="BW19" s="485">
        <v>37</v>
      </c>
      <c r="BX19" s="486" t="s">
        <v>197</v>
      </c>
      <c r="BY19" s="484" t="s">
        <v>197</v>
      </c>
      <c r="BZ19" s="485" t="s">
        <v>197</v>
      </c>
      <c r="CA19" s="486" t="s">
        <v>197</v>
      </c>
      <c r="CB19" s="484" t="s">
        <v>197</v>
      </c>
      <c r="CC19" s="485">
        <v>4</v>
      </c>
      <c r="CD19" s="486" t="s">
        <v>197</v>
      </c>
      <c r="CE19" s="484" t="s">
        <v>197</v>
      </c>
      <c r="CF19" s="485" t="s">
        <v>197</v>
      </c>
      <c r="CG19" s="486" t="s">
        <v>197</v>
      </c>
      <c r="CH19" s="484" t="s">
        <v>197</v>
      </c>
      <c r="CI19" s="485">
        <v>4</v>
      </c>
      <c r="CJ19" s="486">
        <v>17.5</v>
      </c>
      <c r="CK19" s="484">
        <v>31.5</v>
      </c>
      <c r="CL19" s="485">
        <v>24.5</v>
      </c>
      <c r="CM19" s="486" t="s">
        <v>197</v>
      </c>
      <c r="CN19" s="484" t="s">
        <v>197</v>
      </c>
      <c r="CO19" s="485">
        <v>4</v>
      </c>
      <c r="CP19" s="486">
        <v>54</v>
      </c>
      <c r="CQ19" s="484">
        <v>39</v>
      </c>
      <c r="CR19" s="485">
        <v>46</v>
      </c>
      <c r="CS19" s="486">
        <v>1564</v>
      </c>
      <c r="CT19" s="484">
        <v>1674</v>
      </c>
      <c r="CU19" s="485">
        <v>3238</v>
      </c>
      <c r="CV19" s="486">
        <v>58</v>
      </c>
      <c r="CW19" s="484">
        <v>44</v>
      </c>
      <c r="CX19" s="485">
        <v>51</v>
      </c>
      <c r="CY19" s="486">
        <v>1564</v>
      </c>
      <c r="CZ19" s="484">
        <v>1674</v>
      </c>
      <c r="DA19" s="485">
        <v>3238</v>
      </c>
      <c r="DB19" s="486">
        <v>31.6</v>
      </c>
      <c r="DC19" s="484">
        <v>29.5</v>
      </c>
      <c r="DD19" s="485">
        <v>30.5</v>
      </c>
      <c r="DE19" s="486">
        <v>1564</v>
      </c>
      <c r="DF19" s="484">
        <v>1674</v>
      </c>
      <c r="DG19" s="485">
        <v>3238</v>
      </c>
    </row>
    <row r="20" spans="1:111" x14ac:dyDescent="0.35">
      <c r="A20" t="s">
        <v>43</v>
      </c>
      <c r="B20" t="s">
        <v>288</v>
      </c>
      <c r="C20" t="s">
        <v>408</v>
      </c>
      <c r="D20" s="486">
        <v>74</v>
      </c>
      <c r="E20" s="484">
        <v>53</v>
      </c>
      <c r="F20" s="485">
        <v>63</v>
      </c>
      <c r="G20" s="486">
        <v>1606</v>
      </c>
      <c r="H20" s="484">
        <v>1600</v>
      </c>
      <c r="I20" s="485">
        <v>3206</v>
      </c>
      <c r="J20" s="486">
        <v>75</v>
      </c>
      <c r="K20" s="484">
        <v>55</v>
      </c>
      <c r="L20" s="485">
        <v>65</v>
      </c>
      <c r="M20" s="486">
        <v>1606</v>
      </c>
      <c r="N20" s="484">
        <v>1600</v>
      </c>
      <c r="O20" s="485">
        <v>3206</v>
      </c>
      <c r="P20" s="486">
        <v>36.700000000000003</v>
      </c>
      <c r="Q20" s="484">
        <v>33.6</v>
      </c>
      <c r="R20" s="485">
        <v>35.1</v>
      </c>
      <c r="S20" s="486">
        <v>1606</v>
      </c>
      <c r="T20" s="484">
        <v>1600</v>
      </c>
      <c r="U20" s="485">
        <v>3206</v>
      </c>
      <c r="V20" s="486">
        <v>82</v>
      </c>
      <c r="W20" s="484">
        <v>45</v>
      </c>
      <c r="X20" s="485">
        <v>64</v>
      </c>
      <c r="Y20" s="486">
        <v>45</v>
      </c>
      <c r="Z20" s="484">
        <v>44</v>
      </c>
      <c r="AA20" s="485">
        <v>89</v>
      </c>
      <c r="AB20" s="486">
        <v>82</v>
      </c>
      <c r="AC20" s="484">
        <v>48</v>
      </c>
      <c r="AD20" s="485">
        <v>65</v>
      </c>
      <c r="AE20" s="486">
        <v>45</v>
      </c>
      <c r="AF20" s="484">
        <v>44</v>
      </c>
      <c r="AG20" s="485">
        <v>89</v>
      </c>
      <c r="AH20" s="486">
        <v>37.5</v>
      </c>
      <c r="AI20" s="484">
        <v>32.1</v>
      </c>
      <c r="AJ20" s="485">
        <v>34.799999999999997</v>
      </c>
      <c r="AK20" s="486">
        <v>45</v>
      </c>
      <c r="AL20" s="484">
        <v>44</v>
      </c>
      <c r="AM20" s="485">
        <v>89</v>
      </c>
      <c r="AN20" s="486">
        <v>82</v>
      </c>
      <c r="AO20" s="484">
        <v>75</v>
      </c>
      <c r="AP20" s="485">
        <v>79</v>
      </c>
      <c r="AQ20" s="486">
        <v>17</v>
      </c>
      <c r="AR20" s="484">
        <v>16</v>
      </c>
      <c r="AS20" s="485">
        <v>33</v>
      </c>
      <c r="AT20" s="486">
        <v>82</v>
      </c>
      <c r="AU20" s="484">
        <v>81</v>
      </c>
      <c r="AV20" s="485">
        <v>82</v>
      </c>
      <c r="AW20" s="486">
        <v>17</v>
      </c>
      <c r="AX20" s="484">
        <v>16</v>
      </c>
      <c r="AY20" s="485">
        <v>33</v>
      </c>
      <c r="AZ20" s="486">
        <v>40.4</v>
      </c>
      <c r="BA20" s="484">
        <v>37.799999999999997</v>
      </c>
      <c r="BB20" s="485">
        <v>39.200000000000003</v>
      </c>
      <c r="BC20" s="486">
        <v>17</v>
      </c>
      <c r="BD20" s="484">
        <v>16</v>
      </c>
      <c r="BE20" s="485">
        <v>33</v>
      </c>
      <c r="BF20" s="486" t="s">
        <v>197</v>
      </c>
      <c r="BG20" s="484" t="s">
        <v>197</v>
      </c>
      <c r="BH20" s="485" t="s">
        <v>197</v>
      </c>
      <c r="BI20" s="486" t="s">
        <v>197</v>
      </c>
      <c r="BJ20" s="484" t="s">
        <v>197</v>
      </c>
      <c r="BK20" s="485">
        <v>3</v>
      </c>
      <c r="BL20" s="486" t="s">
        <v>197</v>
      </c>
      <c r="BM20" s="484" t="s">
        <v>197</v>
      </c>
      <c r="BN20" s="485" t="s">
        <v>197</v>
      </c>
      <c r="BO20" s="486" t="s">
        <v>197</v>
      </c>
      <c r="BP20" s="484" t="s">
        <v>197</v>
      </c>
      <c r="BQ20" s="485">
        <v>3</v>
      </c>
      <c r="BR20" s="486">
        <v>40</v>
      </c>
      <c r="BS20" s="484">
        <v>23</v>
      </c>
      <c r="BT20" s="485">
        <v>28.7</v>
      </c>
      <c r="BU20" s="486" t="s">
        <v>197</v>
      </c>
      <c r="BV20" s="484" t="s">
        <v>197</v>
      </c>
      <c r="BW20" s="485">
        <v>3</v>
      </c>
      <c r="BX20" s="486" t="s">
        <v>197</v>
      </c>
      <c r="BY20" s="484" t="s">
        <v>197</v>
      </c>
      <c r="BZ20" s="485">
        <v>100</v>
      </c>
      <c r="CA20" s="486" t="s">
        <v>197</v>
      </c>
      <c r="CB20" s="484" t="s">
        <v>197</v>
      </c>
      <c r="CC20" s="485">
        <v>3</v>
      </c>
      <c r="CD20" s="486" t="s">
        <v>197</v>
      </c>
      <c r="CE20" s="484" t="s">
        <v>197</v>
      </c>
      <c r="CF20" s="485">
        <v>100</v>
      </c>
      <c r="CG20" s="486" t="s">
        <v>197</v>
      </c>
      <c r="CH20" s="484" t="s">
        <v>197</v>
      </c>
      <c r="CI20" s="485">
        <v>3</v>
      </c>
      <c r="CJ20" s="486">
        <v>37</v>
      </c>
      <c r="CK20" s="484">
        <v>41.5</v>
      </c>
      <c r="CL20" s="485">
        <v>40</v>
      </c>
      <c r="CM20" s="486" t="s">
        <v>197</v>
      </c>
      <c r="CN20" s="484" t="s">
        <v>197</v>
      </c>
      <c r="CO20" s="485">
        <v>3</v>
      </c>
      <c r="CP20" s="486">
        <v>74</v>
      </c>
      <c r="CQ20" s="484">
        <v>53</v>
      </c>
      <c r="CR20" s="485">
        <v>63</v>
      </c>
      <c r="CS20" s="486">
        <v>1729</v>
      </c>
      <c r="CT20" s="484">
        <v>1729</v>
      </c>
      <c r="CU20" s="485">
        <v>3458</v>
      </c>
      <c r="CV20" s="486">
        <v>75</v>
      </c>
      <c r="CW20" s="484">
        <v>55</v>
      </c>
      <c r="CX20" s="485">
        <v>65</v>
      </c>
      <c r="CY20" s="486">
        <v>1729</v>
      </c>
      <c r="CZ20" s="484">
        <v>1729</v>
      </c>
      <c r="DA20" s="485">
        <v>3458</v>
      </c>
      <c r="DB20" s="486">
        <v>36.700000000000003</v>
      </c>
      <c r="DC20" s="484">
        <v>33.6</v>
      </c>
      <c r="DD20" s="485">
        <v>35.1</v>
      </c>
      <c r="DE20" s="486">
        <v>1729</v>
      </c>
      <c r="DF20" s="484">
        <v>1729</v>
      </c>
      <c r="DG20" s="485">
        <v>3458</v>
      </c>
    </row>
    <row r="21" spans="1:111" x14ac:dyDescent="0.35">
      <c r="A21" t="s">
        <v>47</v>
      </c>
      <c r="B21" t="s">
        <v>292</v>
      </c>
      <c r="C21" t="s">
        <v>408</v>
      </c>
      <c r="D21" s="486">
        <v>66</v>
      </c>
      <c r="E21" s="484">
        <v>46</v>
      </c>
      <c r="F21" s="485">
        <v>56</v>
      </c>
      <c r="G21" s="486">
        <v>869</v>
      </c>
      <c r="H21" s="484">
        <v>917</v>
      </c>
      <c r="I21" s="485">
        <v>1786</v>
      </c>
      <c r="J21" s="486">
        <v>68</v>
      </c>
      <c r="K21" s="484">
        <v>48</v>
      </c>
      <c r="L21" s="485">
        <v>58</v>
      </c>
      <c r="M21" s="486">
        <v>869</v>
      </c>
      <c r="N21" s="484">
        <v>917</v>
      </c>
      <c r="O21" s="485">
        <v>1786</v>
      </c>
      <c r="P21" s="486">
        <v>33.9</v>
      </c>
      <c r="Q21" s="484">
        <v>31.2</v>
      </c>
      <c r="R21" s="485">
        <v>32.5</v>
      </c>
      <c r="S21" s="486">
        <v>869</v>
      </c>
      <c r="T21" s="484">
        <v>917</v>
      </c>
      <c r="U21" s="485">
        <v>1786</v>
      </c>
      <c r="V21" s="486">
        <v>60</v>
      </c>
      <c r="W21" s="484">
        <v>33</v>
      </c>
      <c r="X21" s="485">
        <v>45</v>
      </c>
      <c r="Y21" s="486">
        <v>20</v>
      </c>
      <c r="Z21" s="484">
        <v>24</v>
      </c>
      <c r="AA21" s="485">
        <v>44</v>
      </c>
      <c r="AB21" s="486">
        <v>60</v>
      </c>
      <c r="AC21" s="484">
        <v>33</v>
      </c>
      <c r="AD21" s="485">
        <v>45</v>
      </c>
      <c r="AE21" s="486">
        <v>20</v>
      </c>
      <c r="AF21" s="484">
        <v>24</v>
      </c>
      <c r="AG21" s="485">
        <v>44</v>
      </c>
      <c r="AH21" s="486">
        <v>32.4</v>
      </c>
      <c r="AI21" s="484">
        <v>31.9</v>
      </c>
      <c r="AJ21" s="485">
        <v>32.1</v>
      </c>
      <c r="AK21" s="486">
        <v>20</v>
      </c>
      <c r="AL21" s="484">
        <v>24</v>
      </c>
      <c r="AM21" s="485">
        <v>44</v>
      </c>
      <c r="AN21" s="486" t="s">
        <v>197</v>
      </c>
      <c r="AO21" s="484" t="s">
        <v>197</v>
      </c>
      <c r="AP21" s="485">
        <v>62</v>
      </c>
      <c r="AQ21" s="486">
        <v>6</v>
      </c>
      <c r="AR21" s="484">
        <v>7</v>
      </c>
      <c r="AS21" s="485">
        <v>13</v>
      </c>
      <c r="AT21" s="486" t="s">
        <v>197</v>
      </c>
      <c r="AU21" s="484" t="s">
        <v>197</v>
      </c>
      <c r="AV21" s="485">
        <v>62</v>
      </c>
      <c r="AW21" s="486">
        <v>6</v>
      </c>
      <c r="AX21" s="484">
        <v>7</v>
      </c>
      <c r="AY21" s="485">
        <v>13</v>
      </c>
      <c r="AZ21" s="486">
        <v>35</v>
      </c>
      <c r="BA21" s="484">
        <v>30.4</v>
      </c>
      <c r="BB21" s="485">
        <v>32.5</v>
      </c>
      <c r="BC21" s="486">
        <v>6</v>
      </c>
      <c r="BD21" s="484">
        <v>7</v>
      </c>
      <c r="BE21" s="485">
        <v>13</v>
      </c>
      <c r="BF21" s="486" t="s">
        <v>197</v>
      </c>
      <c r="BG21" s="484" t="s">
        <v>197</v>
      </c>
      <c r="BH21" s="485">
        <v>50</v>
      </c>
      <c r="BI21" s="486" t="s">
        <v>197</v>
      </c>
      <c r="BJ21" s="484" t="s">
        <v>197</v>
      </c>
      <c r="BK21" s="485">
        <v>6</v>
      </c>
      <c r="BL21" s="486" t="s">
        <v>197</v>
      </c>
      <c r="BM21" s="484" t="s">
        <v>197</v>
      </c>
      <c r="BN21" s="485">
        <v>50</v>
      </c>
      <c r="BO21" s="486" t="s">
        <v>197</v>
      </c>
      <c r="BP21" s="484" t="s">
        <v>197</v>
      </c>
      <c r="BQ21" s="485">
        <v>6</v>
      </c>
      <c r="BR21" s="486">
        <v>32</v>
      </c>
      <c r="BS21" s="484">
        <v>35.5</v>
      </c>
      <c r="BT21" s="485">
        <v>34.299999999999997</v>
      </c>
      <c r="BU21" s="486" t="s">
        <v>197</v>
      </c>
      <c r="BV21" s="484" t="s">
        <v>197</v>
      </c>
      <c r="BW21" s="485">
        <v>6</v>
      </c>
      <c r="BX21" s="486" t="s">
        <v>197</v>
      </c>
      <c r="BY21" s="484" t="s">
        <v>197</v>
      </c>
      <c r="BZ21" s="485" t="s">
        <v>197</v>
      </c>
      <c r="CA21" s="486" t="s">
        <v>197</v>
      </c>
      <c r="CB21" s="484" t="s">
        <v>197</v>
      </c>
      <c r="CC21" s="485">
        <v>5</v>
      </c>
      <c r="CD21" s="486" t="s">
        <v>197</v>
      </c>
      <c r="CE21" s="484" t="s">
        <v>197</v>
      </c>
      <c r="CF21" s="485" t="s">
        <v>197</v>
      </c>
      <c r="CG21" s="486" t="s">
        <v>197</v>
      </c>
      <c r="CH21" s="484" t="s">
        <v>197</v>
      </c>
      <c r="CI21" s="485">
        <v>5</v>
      </c>
      <c r="CJ21" s="486">
        <v>38</v>
      </c>
      <c r="CK21" s="484">
        <v>31.5</v>
      </c>
      <c r="CL21" s="485">
        <v>35.4</v>
      </c>
      <c r="CM21" s="486" t="s">
        <v>197</v>
      </c>
      <c r="CN21" s="484" t="s">
        <v>197</v>
      </c>
      <c r="CO21" s="485">
        <v>5</v>
      </c>
      <c r="CP21" s="486">
        <v>66</v>
      </c>
      <c r="CQ21" s="484">
        <v>46</v>
      </c>
      <c r="CR21" s="485">
        <v>56</v>
      </c>
      <c r="CS21" s="486">
        <v>931</v>
      </c>
      <c r="CT21" s="484">
        <v>993</v>
      </c>
      <c r="CU21" s="485">
        <v>1924</v>
      </c>
      <c r="CV21" s="486">
        <v>68</v>
      </c>
      <c r="CW21" s="484">
        <v>49</v>
      </c>
      <c r="CX21" s="485">
        <v>58</v>
      </c>
      <c r="CY21" s="486">
        <v>931</v>
      </c>
      <c r="CZ21" s="484">
        <v>993</v>
      </c>
      <c r="DA21" s="485">
        <v>1924</v>
      </c>
      <c r="DB21" s="486">
        <v>33.9</v>
      </c>
      <c r="DC21" s="484">
        <v>31.3</v>
      </c>
      <c r="DD21" s="485">
        <v>32.6</v>
      </c>
      <c r="DE21" s="486">
        <v>931</v>
      </c>
      <c r="DF21" s="484">
        <v>993</v>
      </c>
      <c r="DG21" s="485">
        <v>1924</v>
      </c>
    </row>
    <row r="22" spans="1:111" x14ac:dyDescent="0.35">
      <c r="A22" t="s">
        <v>48</v>
      </c>
      <c r="B22" t="s">
        <v>293</v>
      </c>
      <c r="C22" t="s">
        <v>408</v>
      </c>
      <c r="D22" s="486">
        <v>72</v>
      </c>
      <c r="E22" s="484">
        <v>56</v>
      </c>
      <c r="F22" s="485">
        <v>64</v>
      </c>
      <c r="G22" s="486">
        <v>875</v>
      </c>
      <c r="H22" s="484">
        <v>914</v>
      </c>
      <c r="I22" s="485">
        <v>1789</v>
      </c>
      <c r="J22" s="486">
        <v>73</v>
      </c>
      <c r="K22" s="484">
        <v>59</v>
      </c>
      <c r="L22" s="485">
        <v>65</v>
      </c>
      <c r="M22" s="486">
        <v>875</v>
      </c>
      <c r="N22" s="484">
        <v>914</v>
      </c>
      <c r="O22" s="485">
        <v>1789</v>
      </c>
      <c r="P22" s="486">
        <v>36</v>
      </c>
      <c r="Q22" s="484">
        <v>33.299999999999997</v>
      </c>
      <c r="R22" s="485">
        <v>34.6</v>
      </c>
      <c r="S22" s="486">
        <v>875</v>
      </c>
      <c r="T22" s="484">
        <v>914</v>
      </c>
      <c r="U22" s="485">
        <v>1789</v>
      </c>
      <c r="V22" s="486">
        <v>70</v>
      </c>
      <c r="W22" s="484">
        <v>52</v>
      </c>
      <c r="X22" s="485">
        <v>58</v>
      </c>
      <c r="Y22" s="486">
        <v>10</v>
      </c>
      <c r="Z22" s="484">
        <v>21</v>
      </c>
      <c r="AA22" s="485">
        <v>31</v>
      </c>
      <c r="AB22" s="486" t="s">
        <v>197</v>
      </c>
      <c r="AC22" s="484" t="s">
        <v>197</v>
      </c>
      <c r="AD22" s="485">
        <v>61</v>
      </c>
      <c r="AE22" s="486">
        <v>10</v>
      </c>
      <c r="AF22" s="484">
        <v>21</v>
      </c>
      <c r="AG22" s="485">
        <v>31</v>
      </c>
      <c r="AH22" s="486">
        <v>34.799999999999997</v>
      </c>
      <c r="AI22" s="484">
        <v>31.1</v>
      </c>
      <c r="AJ22" s="485">
        <v>32.299999999999997</v>
      </c>
      <c r="AK22" s="486">
        <v>10</v>
      </c>
      <c r="AL22" s="484">
        <v>21</v>
      </c>
      <c r="AM22" s="485">
        <v>31</v>
      </c>
      <c r="AN22" s="486">
        <v>78</v>
      </c>
      <c r="AO22" s="484">
        <v>68</v>
      </c>
      <c r="AP22" s="485">
        <v>73</v>
      </c>
      <c r="AQ22" s="486">
        <v>32</v>
      </c>
      <c r="AR22" s="484">
        <v>41</v>
      </c>
      <c r="AS22" s="485">
        <v>73</v>
      </c>
      <c r="AT22" s="486">
        <v>78</v>
      </c>
      <c r="AU22" s="484">
        <v>71</v>
      </c>
      <c r="AV22" s="485">
        <v>74</v>
      </c>
      <c r="AW22" s="486">
        <v>32</v>
      </c>
      <c r="AX22" s="484">
        <v>41</v>
      </c>
      <c r="AY22" s="485">
        <v>73</v>
      </c>
      <c r="AZ22" s="486">
        <v>32.9</v>
      </c>
      <c r="BA22" s="484">
        <v>32.9</v>
      </c>
      <c r="BB22" s="485">
        <v>32.9</v>
      </c>
      <c r="BC22" s="486">
        <v>32</v>
      </c>
      <c r="BD22" s="484">
        <v>41</v>
      </c>
      <c r="BE22" s="485">
        <v>73</v>
      </c>
      <c r="BF22" s="486" t="s">
        <v>197</v>
      </c>
      <c r="BG22" s="484" t="s">
        <v>197</v>
      </c>
      <c r="BH22" s="485" t="s">
        <v>197</v>
      </c>
      <c r="BI22" s="486">
        <v>4</v>
      </c>
      <c r="BJ22" s="484">
        <v>4</v>
      </c>
      <c r="BK22" s="485">
        <v>8</v>
      </c>
      <c r="BL22" s="486" t="s">
        <v>197</v>
      </c>
      <c r="BM22" s="484" t="s">
        <v>197</v>
      </c>
      <c r="BN22" s="485" t="s">
        <v>197</v>
      </c>
      <c r="BO22" s="486">
        <v>4</v>
      </c>
      <c r="BP22" s="484">
        <v>4</v>
      </c>
      <c r="BQ22" s="485">
        <v>8</v>
      </c>
      <c r="BR22" s="486">
        <v>32.799999999999997</v>
      </c>
      <c r="BS22" s="484">
        <v>28.5</v>
      </c>
      <c r="BT22" s="485">
        <v>30.6</v>
      </c>
      <c r="BU22" s="486">
        <v>4</v>
      </c>
      <c r="BV22" s="484">
        <v>4</v>
      </c>
      <c r="BW22" s="485">
        <v>8</v>
      </c>
      <c r="BX22" s="486" t="s">
        <v>197</v>
      </c>
      <c r="BY22" s="484" t="s">
        <v>197</v>
      </c>
      <c r="BZ22" s="485">
        <v>57</v>
      </c>
      <c r="CA22" s="486" t="s">
        <v>197</v>
      </c>
      <c r="CB22" s="484" t="s">
        <v>197</v>
      </c>
      <c r="CC22" s="485">
        <v>7</v>
      </c>
      <c r="CD22" s="486" t="s">
        <v>197</v>
      </c>
      <c r="CE22" s="484" t="s">
        <v>197</v>
      </c>
      <c r="CF22" s="485">
        <v>57</v>
      </c>
      <c r="CG22" s="486" t="s">
        <v>197</v>
      </c>
      <c r="CH22" s="484" t="s">
        <v>197</v>
      </c>
      <c r="CI22" s="485">
        <v>7</v>
      </c>
      <c r="CJ22" s="486">
        <v>25</v>
      </c>
      <c r="CK22" s="484">
        <v>33.200000000000003</v>
      </c>
      <c r="CL22" s="485">
        <v>32</v>
      </c>
      <c r="CM22" s="486" t="s">
        <v>197</v>
      </c>
      <c r="CN22" s="484" t="s">
        <v>197</v>
      </c>
      <c r="CO22" s="485">
        <v>7</v>
      </c>
      <c r="CP22" s="486">
        <v>71</v>
      </c>
      <c r="CQ22" s="484">
        <v>55</v>
      </c>
      <c r="CR22" s="485">
        <v>63</v>
      </c>
      <c r="CS22" s="486">
        <v>966</v>
      </c>
      <c r="CT22" s="484">
        <v>1026</v>
      </c>
      <c r="CU22" s="485">
        <v>1992</v>
      </c>
      <c r="CV22" s="486">
        <v>72</v>
      </c>
      <c r="CW22" s="484">
        <v>58</v>
      </c>
      <c r="CX22" s="485">
        <v>65</v>
      </c>
      <c r="CY22" s="486">
        <v>966</v>
      </c>
      <c r="CZ22" s="484">
        <v>1026</v>
      </c>
      <c r="DA22" s="485">
        <v>1992</v>
      </c>
      <c r="DB22" s="486">
        <v>35.700000000000003</v>
      </c>
      <c r="DC22" s="484">
        <v>33.1</v>
      </c>
      <c r="DD22" s="485">
        <v>34.4</v>
      </c>
      <c r="DE22" s="486">
        <v>966</v>
      </c>
      <c r="DF22" s="484">
        <v>1026</v>
      </c>
      <c r="DG22" s="485">
        <v>1992</v>
      </c>
    </row>
    <row r="23" spans="1:111" x14ac:dyDescent="0.35">
      <c r="A23" t="s">
        <v>53</v>
      </c>
      <c r="B23" t="s">
        <v>298</v>
      </c>
      <c r="C23" t="s">
        <v>408</v>
      </c>
      <c r="D23" s="486">
        <v>72</v>
      </c>
      <c r="E23" s="484">
        <v>58</v>
      </c>
      <c r="F23" s="485">
        <v>64</v>
      </c>
      <c r="G23" s="486">
        <v>855</v>
      </c>
      <c r="H23" s="484">
        <v>933</v>
      </c>
      <c r="I23" s="485">
        <v>1788</v>
      </c>
      <c r="J23" s="486">
        <v>73</v>
      </c>
      <c r="K23" s="484">
        <v>60</v>
      </c>
      <c r="L23" s="485">
        <v>66</v>
      </c>
      <c r="M23" s="486">
        <v>855</v>
      </c>
      <c r="N23" s="484">
        <v>933</v>
      </c>
      <c r="O23" s="485">
        <v>1788</v>
      </c>
      <c r="P23" s="486">
        <v>35.6</v>
      </c>
      <c r="Q23" s="484">
        <v>33.9</v>
      </c>
      <c r="R23" s="485">
        <v>34.700000000000003</v>
      </c>
      <c r="S23" s="486">
        <v>855</v>
      </c>
      <c r="T23" s="484">
        <v>933</v>
      </c>
      <c r="U23" s="485">
        <v>1788</v>
      </c>
      <c r="V23" s="486">
        <v>60</v>
      </c>
      <c r="W23" s="484">
        <v>60</v>
      </c>
      <c r="X23" s="485">
        <v>60</v>
      </c>
      <c r="Y23" s="486">
        <v>35</v>
      </c>
      <c r="Z23" s="484">
        <v>35</v>
      </c>
      <c r="AA23" s="485">
        <v>70</v>
      </c>
      <c r="AB23" s="486">
        <v>63</v>
      </c>
      <c r="AC23" s="484">
        <v>60</v>
      </c>
      <c r="AD23" s="485">
        <v>61</v>
      </c>
      <c r="AE23" s="486">
        <v>35</v>
      </c>
      <c r="AF23" s="484">
        <v>35</v>
      </c>
      <c r="AG23" s="485">
        <v>70</v>
      </c>
      <c r="AH23" s="486">
        <v>34.299999999999997</v>
      </c>
      <c r="AI23" s="484">
        <v>33</v>
      </c>
      <c r="AJ23" s="485">
        <v>33.6</v>
      </c>
      <c r="AK23" s="486">
        <v>35</v>
      </c>
      <c r="AL23" s="484">
        <v>35</v>
      </c>
      <c r="AM23" s="485">
        <v>70</v>
      </c>
      <c r="AN23" s="486">
        <v>38</v>
      </c>
      <c r="AO23" s="484">
        <v>43</v>
      </c>
      <c r="AP23" s="485">
        <v>40</v>
      </c>
      <c r="AQ23" s="486">
        <v>24</v>
      </c>
      <c r="AR23" s="484">
        <v>21</v>
      </c>
      <c r="AS23" s="485">
        <v>45</v>
      </c>
      <c r="AT23" s="486">
        <v>42</v>
      </c>
      <c r="AU23" s="484">
        <v>57</v>
      </c>
      <c r="AV23" s="485">
        <v>49</v>
      </c>
      <c r="AW23" s="486">
        <v>24</v>
      </c>
      <c r="AX23" s="484">
        <v>21</v>
      </c>
      <c r="AY23" s="485">
        <v>45</v>
      </c>
      <c r="AZ23" s="486">
        <v>33.5</v>
      </c>
      <c r="BA23" s="484">
        <v>29.2</v>
      </c>
      <c r="BB23" s="485">
        <v>31.5</v>
      </c>
      <c r="BC23" s="486">
        <v>24</v>
      </c>
      <c r="BD23" s="484">
        <v>21</v>
      </c>
      <c r="BE23" s="485">
        <v>45</v>
      </c>
      <c r="BF23" s="486" t="s">
        <v>197</v>
      </c>
      <c r="BG23" s="484" t="s">
        <v>197</v>
      </c>
      <c r="BH23" s="485">
        <v>50</v>
      </c>
      <c r="BI23" s="486">
        <v>6</v>
      </c>
      <c r="BJ23" s="484">
        <v>8</v>
      </c>
      <c r="BK23" s="485">
        <v>14</v>
      </c>
      <c r="BL23" s="486" t="s">
        <v>197</v>
      </c>
      <c r="BM23" s="484" t="s">
        <v>197</v>
      </c>
      <c r="BN23" s="485">
        <v>57</v>
      </c>
      <c r="BO23" s="486">
        <v>6</v>
      </c>
      <c r="BP23" s="484">
        <v>8</v>
      </c>
      <c r="BQ23" s="485">
        <v>14</v>
      </c>
      <c r="BR23" s="486">
        <v>36</v>
      </c>
      <c r="BS23" s="484">
        <v>31</v>
      </c>
      <c r="BT23" s="485">
        <v>33.1</v>
      </c>
      <c r="BU23" s="486">
        <v>6</v>
      </c>
      <c r="BV23" s="484">
        <v>8</v>
      </c>
      <c r="BW23" s="485">
        <v>14</v>
      </c>
      <c r="BX23" s="486" t="s">
        <v>197</v>
      </c>
      <c r="BY23" s="484" t="s">
        <v>197</v>
      </c>
      <c r="BZ23" s="485" t="s">
        <v>197</v>
      </c>
      <c r="CA23" s="486" t="s">
        <v>197</v>
      </c>
      <c r="CB23" s="484" t="s">
        <v>197</v>
      </c>
      <c r="CC23" s="485">
        <v>5</v>
      </c>
      <c r="CD23" s="486" t="s">
        <v>197</v>
      </c>
      <c r="CE23" s="484" t="s">
        <v>197</v>
      </c>
      <c r="CF23" s="485" t="s">
        <v>197</v>
      </c>
      <c r="CG23" s="486" t="s">
        <v>197</v>
      </c>
      <c r="CH23" s="484" t="s">
        <v>197</v>
      </c>
      <c r="CI23" s="485">
        <v>5</v>
      </c>
      <c r="CJ23" s="486">
        <v>39</v>
      </c>
      <c r="CK23" s="484">
        <v>26.8</v>
      </c>
      <c r="CL23" s="485">
        <v>29.2</v>
      </c>
      <c r="CM23" s="486" t="s">
        <v>197</v>
      </c>
      <c r="CN23" s="484" t="s">
        <v>197</v>
      </c>
      <c r="CO23" s="485">
        <v>5</v>
      </c>
      <c r="CP23" s="486">
        <v>69</v>
      </c>
      <c r="CQ23" s="484">
        <v>56</v>
      </c>
      <c r="CR23" s="485">
        <v>63</v>
      </c>
      <c r="CS23" s="486">
        <v>953</v>
      </c>
      <c r="CT23" s="484">
        <v>1030</v>
      </c>
      <c r="CU23" s="485">
        <v>1983</v>
      </c>
      <c r="CV23" s="486">
        <v>71</v>
      </c>
      <c r="CW23" s="484">
        <v>58</v>
      </c>
      <c r="CX23" s="485">
        <v>64</v>
      </c>
      <c r="CY23" s="486">
        <v>953</v>
      </c>
      <c r="CZ23" s="484">
        <v>1030</v>
      </c>
      <c r="DA23" s="485">
        <v>1983</v>
      </c>
      <c r="DB23" s="486">
        <v>35.5</v>
      </c>
      <c r="DC23" s="484">
        <v>33.6</v>
      </c>
      <c r="DD23" s="485">
        <v>34.5</v>
      </c>
      <c r="DE23" s="486">
        <v>953</v>
      </c>
      <c r="DF23" s="484">
        <v>1030</v>
      </c>
      <c r="DG23" s="485">
        <v>1983</v>
      </c>
    </row>
    <row r="24" spans="1:111" x14ac:dyDescent="0.35">
      <c r="A24" t="s">
        <v>55</v>
      </c>
      <c r="B24" t="s">
        <v>300</v>
      </c>
      <c r="C24" t="s">
        <v>299</v>
      </c>
      <c r="D24" s="486">
        <v>61</v>
      </c>
      <c r="E24" s="484">
        <v>42</v>
      </c>
      <c r="F24" s="485">
        <v>51</v>
      </c>
      <c r="G24" s="486">
        <v>1068</v>
      </c>
      <c r="H24" s="484">
        <v>1089</v>
      </c>
      <c r="I24" s="485">
        <v>2157</v>
      </c>
      <c r="J24" s="486">
        <v>62</v>
      </c>
      <c r="K24" s="484">
        <v>45</v>
      </c>
      <c r="L24" s="485">
        <v>53</v>
      </c>
      <c r="M24" s="486">
        <v>1068</v>
      </c>
      <c r="N24" s="484">
        <v>1089</v>
      </c>
      <c r="O24" s="485">
        <v>2157</v>
      </c>
      <c r="P24" s="486">
        <v>34.4</v>
      </c>
      <c r="Q24" s="484">
        <v>31.5</v>
      </c>
      <c r="R24" s="485">
        <v>32.9</v>
      </c>
      <c r="S24" s="486">
        <v>1068</v>
      </c>
      <c r="T24" s="484">
        <v>1089</v>
      </c>
      <c r="U24" s="485">
        <v>2157</v>
      </c>
      <c r="V24" s="486">
        <v>67</v>
      </c>
      <c r="W24" s="484">
        <v>37</v>
      </c>
      <c r="X24" s="485">
        <v>51</v>
      </c>
      <c r="Y24" s="486">
        <v>114</v>
      </c>
      <c r="Z24" s="484">
        <v>134</v>
      </c>
      <c r="AA24" s="485">
        <v>248</v>
      </c>
      <c r="AB24" s="486">
        <v>67</v>
      </c>
      <c r="AC24" s="484">
        <v>40</v>
      </c>
      <c r="AD24" s="485">
        <v>52</v>
      </c>
      <c r="AE24" s="486">
        <v>114</v>
      </c>
      <c r="AF24" s="484">
        <v>134</v>
      </c>
      <c r="AG24" s="485">
        <v>248</v>
      </c>
      <c r="AH24" s="486">
        <v>34.6</v>
      </c>
      <c r="AI24" s="484">
        <v>31.3</v>
      </c>
      <c r="AJ24" s="485">
        <v>32.799999999999997</v>
      </c>
      <c r="AK24" s="486">
        <v>114</v>
      </c>
      <c r="AL24" s="484">
        <v>134</v>
      </c>
      <c r="AM24" s="485">
        <v>248</v>
      </c>
      <c r="AN24" s="486">
        <v>51</v>
      </c>
      <c r="AO24" s="484">
        <v>39</v>
      </c>
      <c r="AP24" s="485">
        <v>45</v>
      </c>
      <c r="AQ24" s="486">
        <v>296</v>
      </c>
      <c r="AR24" s="484">
        <v>301</v>
      </c>
      <c r="AS24" s="485">
        <v>597</v>
      </c>
      <c r="AT24" s="486">
        <v>56</v>
      </c>
      <c r="AU24" s="484">
        <v>44</v>
      </c>
      <c r="AV24" s="485">
        <v>50</v>
      </c>
      <c r="AW24" s="486">
        <v>296</v>
      </c>
      <c r="AX24" s="484">
        <v>301</v>
      </c>
      <c r="AY24" s="485">
        <v>597</v>
      </c>
      <c r="AZ24" s="486">
        <v>32.6</v>
      </c>
      <c r="BA24" s="484">
        <v>30.5</v>
      </c>
      <c r="BB24" s="485">
        <v>31.5</v>
      </c>
      <c r="BC24" s="486">
        <v>296</v>
      </c>
      <c r="BD24" s="484">
        <v>301</v>
      </c>
      <c r="BE24" s="485">
        <v>597</v>
      </c>
      <c r="BF24" s="486">
        <v>67</v>
      </c>
      <c r="BG24" s="484">
        <v>31</v>
      </c>
      <c r="BH24" s="485">
        <v>48</v>
      </c>
      <c r="BI24" s="486">
        <v>48</v>
      </c>
      <c r="BJ24" s="484">
        <v>52</v>
      </c>
      <c r="BK24" s="485">
        <v>100</v>
      </c>
      <c r="BL24" s="486">
        <v>69</v>
      </c>
      <c r="BM24" s="484">
        <v>35</v>
      </c>
      <c r="BN24" s="485">
        <v>51</v>
      </c>
      <c r="BO24" s="486">
        <v>48</v>
      </c>
      <c r="BP24" s="484">
        <v>52</v>
      </c>
      <c r="BQ24" s="485">
        <v>100</v>
      </c>
      <c r="BR24" s="486">
        <v>33.9</v>
      </c>
      <c r="BS24" s="484">
        <v>30.2</v>
      </c>
      <c r="BT24" s="485">
        <v>32</v>
      </c>
      <c r="BU24" s="486">
        <v>48</v>
      </c>
      <c r="BV24" s="484">
        <v>52</v>
      </c>
      <c r="BW24" s="485">
        <v>100</v>
      </c>
      <c r="BX24" s="486">
        <v>50</v>
      </c>
      <c r="BY24" s="484">
        <v>31</v>
      </c>
      <c r="BZ24" s="485">
        <v>38</v>
      </c>
      <c r="CA24" s="486">
        <v>8</v>
      </c>
      <c r="CB24" s="484">
        <v>16</v>
      </c>
      <c r="CC24" s="485">
        <v>24</v>
      </c>
      <c r="CD24" s="486">
        <v>63</v>
      </c>
      <c r="CE24" s="484">
        <v>31</v>
      </c>
      <c r="CF24" s="485">
        <v>42</v>
      </c>
      <c r="CG24" s="486">
        <v>8</v>
      </c>
      <c r="CH24" s="484">
        <v>16</v>
      </c>
      <c r="CI24" s="485">
        <v>24</v>
      </c>
      <c r="CJ24" s="486">
        <v>30.3</v>
      </c>
      <c r="CK24" s="484">
        <v>31.1</v>
      </c>
      <c r="CL24" s="485">
        <v>30.8</v>
      </c>
      <c r="CM24" s="486">
        <v>8</v>
      </c>
      <c r="CN24" s="484">
        <v>16</v>
      </c>
      <c r="CO24" s="485">
        <v>24</v>
      </c>
      <c r="CP24" s="486">
        <v>59</v>
      </c>
      <c r="CQ24" s="484">
        <v>40</v>
      </c>
      <c r="CR24" s="485">
        <v>49</v>
      </c>
      <c r="CS24" s="486">
        <v>1624</v>
      </c>
      <c r="CT24" s="484">
        <v>1707</v>
      </c>
      <c r="CU24" s="485">
        <v>3331</v>
      </c>
      <c r="CV24" s="486">
        <v>61</v>
      </c>
      <c r="CW24" s="484">
        <v>43</v>
      </c>
      <c r="CX24" s="485">
        <v>51</v>
      </c>
      <c r="CY24" s="486">
        <v>1624</v>
      </c>
      <c r="CZ24" s="484">
        <v>1707</v>
      </c>
      <c r="DA24" s="485">
        <v>3331</v>
      </c>
      <c r="DB24" s="486">
        <v>33.9</v>
      </c>
      <c r="DC24" s="484">
        <v>31.1</v>
      </c>
      <c r="DD24" s="485">
        <v>32.5</v>
      </c>
      <c r="DE24" s="486">
        <v>1624</v>
      </c>
      <c r="DF24" s="484">
        <v>1707</v>
      </c>
      <c r="DG24" s="485">
        <v>3331</v>
      </c>
    </row>
    <row r="25" spans="1:111" x14ac:dyDescent="0.35">
      <c r="A25" t="s">
        <v>57</v>
      </c>
      <c r="B25" t="s">
        <v>302</v>
      </c>
      <c r="C25" t="s">
        <v>299</v>
      </c>
      <c r="D25" s="486">
        <v>43</v>
      </c>
      <c r="E25" s="484">
        <v>26</v>
      </c>
      <c r="F25" s="485">
        <v>34</v>
      </c>
      <c r="G25" s="486">
        <v>809</v>
      </c>
      <c r="H25" s="484">
        <v>877</v>
      </c>
      <c r="I25" s="485">
        <v>1686</v>
      </c>
      <c r="J25" s="486">
        <v>46</v>
      </c>
      <c r="K25" s="484">
        <v>29</v>
      </c>
      <c r="L25" s="485">
        <v>38</v>
      </c>
      <c r="M25" s="486">
        <v>809</v>
      </c>
      <c r="N25" s="484">
        <v>877</v>
      </c>
      <c r="O25" s="485">
        <v>1686</v>
      </c>
      <c r="P25" s="486">
        <v>31.1</v>
      </c>
      <c r="Q25" s="484">
        <v>28.4</v>
      </c>
      <c r="R25" s="485">
        <v>29.7</v>
      </c>
      <c r="S25" s="486">
        <v>809</v>
      </c>
      <c r="T25" s="484">
        <v>877</v>
      </c>
      <c r="U25" s="485">
        <v>1686</v>
      </c>
      <c r="V25" s="486">
        <v>52</v>
      </c>
      <c r="W25" s="484">
        <v>33</v>
      </c>
      <c r="X25" s="485">
        <v>43</v>
      </c>
      <c r="Y25" s="486">
        <v>164</v>
      </c>
      <c r="Z25" s="484">
        <v>157</v>
      </c>
      <c r="AA25" s="485">
        <v>321</v>
      </c>
      <c r="AB25" s="486">
        <v>57</v>
      </c>
      <c r="AC25" s="484">
        <v>38</v>
      </c>
      <c r="AD25" s="485">
        <v>48</v>
      </c>
      <c r="AE25" s="486">
        <v>164</v>
      </c>
      <c r="AF25" s="484">
        <v>157</v>
      </c>
      <c r="AG25" s="485">
        <v>321</v>
      </c>
      <c r="AH25" s="486">
        <v>32.700000000000003</v>
      </c>
      <c r="AI25" s="484">
        <v>29.6</v>
      </c>
      <c r="AJ25" s="485">
        <v>31.2</v>
      </c>
      <c r="AK25" s="486">
        <v>164</v>
      </c>
      <c r="AL25" s="484">
        <v>157</v>
      </c>
      <c r="AM25" s="485">
        <v>321</v>
      </c>
      <c r="AN25" s="486">
        <v>46</v>
      </c>
      <c r="AO25" s="484">
        <v>33</v>
      </c>
      <c r="AP25" s="485">
        <v>39</v>
      </c>
      <c r="AQ25" s="486">
        <v>853</v>
      </c>
      <c r="AR25" s="484">
        <v>882</v>
      </c>
      <c r="AS25" s="485">
        <v>1735</v>
      </c>
      <c r="AT25" s="486">
        <v>53</v>
      </c>
      <c r="AU25" s="484">
        <v>40</v>
      </c>
      <c r="AV25" s="485">
        <v>46</v>
      </c>
      <c r="AW25" s="486">
        <v>853</v>
      </c>
      <c r="AX25" s="484">
        <v>882</v>
      </c>
      <c r="AY25" s="485">
        <v>1735</v>
      </c>
      <c r="AZ25" s="486">
        <v>31.1</v>
      </c>
      <c r="BA25" s="484">
        <v>28.9</v>
      </c>
      <c r="BB25" s="485">
        <v>30</v>
      </c>
      <c r="BC25" s="486">
        <v>853</v>
      </c>
      <c r="BD25" s="484">
        <v>882</v>
      </c>
      <c r="BE25" s="485">
        <v>1735</v>
      </c>
      <c r="BF25" s="486">
        <v>48</v>
      </c>
      <c r="BG25" s="484">
        <v>24</v>
      </c>
      <c r="BH25" s="485">
        <v>35</v>
      </c>
      <c r="BI25" s="486">
        <v>195</v>
      </c>
      <c r="BJ25" s="484">
        <v>221</v>
      </c>
      <c r="BK25" s="485">
        <v>416</v>
      </c>
      <c r="BL25" s="486">
        <v>51</v>
      </c>
      <c r="BM25" s="484">
        <v>32</v>
      </c>
      <c r="BN25" s="485">
        <v>41</v>
      </c>
      <c r="BO25" s="486">
        <v>195</v>
      </c>
      <c r="BP25" s="484">
        <v>221</v>
      </c>
      <c r="BQ25" s="485">
        <v>416</v>
      </c>
      <c r="BR25" s="486">
        <v>31.4</v>
      </c>
      <c r="BS25" s="484">
        <v>28.1</v>
      </c>
      <c r="BT25" s="485">
        <v>29.6</v>
      </c>
      <c r="BU25" s="486">
        <v>195</v>
      </c>
      <c r="BV25" s="484">
        <v>221</v>
      </c>
      <c r="BW25" s="485">
        <v>416</v>
      </c>
      <c r="BX25" s="486" t="s">
        <v>197</v>
      </c>
      <c r="BY25" s="484" t="s">
        <v>197</v>
      </c>
      <c r="BZ25" s="485">
        <v>21</v>
      </c>
      <c r="CA25" s="486">
        <v>7</v>
      </c>
      <c r="CB25" s="484">
        <v>7</v>
      </c>
      <c r="CC25" s="485">
        <v>14</v>
      </c>
      <c r="CD25" s="486" t="s">
        <v>197</v>
      </c>
      <c r="CE25" s="484" t="s">
        <v>197</v>
      </c>
      <c r="CF25" s="485">
        <v>36</v>
      </c>
      <c r="CG25" s="486">
        <v>7</v>
      </c>
      <c r="CH25" s="484">
        <v>7</v>
      </c>
      <c r="CI25" s="485">
        <v>14</v>
      </c>
      <c r="CJ25" s="486">
        <v>25.9</v>
      </c>
      <c r="CK25" s="484">
        <v>30</v>
      </c>
      <c r="CL25" s="485">
        <v>27.9</v>
      </c>
      <c r="CM25" s="486">
        <v>7</v>
      </c>
      <c r="CN25" s="484">
        <v>7</v>
      </c>
      <c r="CO25" s="485">
        <v>14</v>
      </c>
      <c r="CP25" s="486">
        <v>44</v>
      </c>
      <c r="CQ25" s="484">
        <v>28</v>
      </c>
      <c r="CR25" s="485">
        <v>36</v>
      </c>
      <c r="CS25" s="486">
        <v>2204</v>
      </c>
      <c r="CT25" s="484">
        <v>2338</v>
      </c>
      <c r="CU25" s="485">
        <v>4542</v>
      </c>
      <c r="CV25" s="486">
        <v>49</v>
      </c>
      <c r="CW25" s="484">
        <v>34</v>
      </c>
      <c r="CX25" s="485">
        <v>41</v>
      </c>
      <c r="CY25" s="486">
        <v>2204</v>
      </c>
      <c r="CZ25" s="484">
        <v>2338</v>
      </c>
      <c r="DA25" s="485">
        <v>4542</v>
      </c>
      <c r="DB25" s="486">
        <v>31</v>
      </c>
      <c r="DC25" s="484">
        <v>28.5</v>
      </c>
      <c r="DD25" s="485">
        <v>29.7</v>
      </c>
      <c r="DE25" s="486">
        <v>2204</v>
      </c>
      <c r="DF25" s="484">
        <v>2338</v>
      </c>
      <c r="DG25" s="485">
        <v>4542</v>
      </c>
    </row>
    <row r="26" spans="1:111" x14ac:dyDescent="0.35">
      <c r="A26" t="s">
        <v>63</v>
      </c>
      <c r="B26" t="s">
        <v>308</v>
      </c>
      <c r="C26" t="s">
        <v>299</v>
      </c>
      <c r="D26" s="486">
        <v>69</v>
      </c>
      <c r="E26" s="484">
        <v>56</v>
      </c>
      <c r="F26" s="485">
        <v>63</v>
      </c>
      <c r="G26" s="486">
        <v>176</v>
      </c>
      <c r="H26" s="484">
        <v>150</v>
      </c>
      <c r="I26" s="485">
        <v>326</v>
      </c>
      <c r="J26" s="486">
        <v>70</v>
      </c>
      <c r="K26" s="484">
        <v>56</v>
      </c>
      <c r="L26" s="485">
        <v>64</v>
      </c>
      <c r="M26" s="486">
        <v>176</v>
      </c>
      <c r="N26" s="484">
        <v>150</v>
      </c>
      <c r="O26" s="485">
        <v>326</v>
      </c>
      <c r="P26" s="486">
        <v>38.4</v>
      </c>
      <c r="Q26" s="484">
        <v>36</v>
      </c>
      <c r="R26" s="485">
        <v>37.299999999999997</v>
      </c>
      <c r="S26" s="486">
        <v>176</v>
      </c>
      <c r="T26" s="484">
        <v>150</v>
      </c>
      <c r="U26" s="485">
        <v>326</v>
      </c>
      <c r="V26" s="486">
        <v>100</v>
      </c>
      <c r="W26" s="484">
        <v>63</v>
      </c>
      <c r="X26" s="485">
        <v>73</v>
      </c>
      <c r="Y26" s="486">
        <v>3</v>
      </c>
      <c r="Z26" s="484">
        <v>8</v>
      </c>
      <c r="AA26" s="485">
        <v>11</v>
      </c>
      <c r="AB26" s="486">
        <v>100</v>
      </c>
      <c r="AC26" s="484">
        <v>63</v>
      </c>
      <c r="AD26" s="485">
        <v>73</v>
      </c>
      <c r="AE26" s="486">
        <v>3</v>
      </c>
      <c r="AF26" s="484">
        <v>8</v>
      </c>
      <c r="AG26" s="485">
        <v>11</v>
      </c>
      <c r="AH26" s="486">
        <v>42</v>
      </c>
      <c r="AI26" s="484">
        <v>36.799999999999997</v>
      </c>
      <c r="AJ26" s="485">
        <v>38.200000000000003</v>
      </c>
      <c r="AK26" s="486">
        <v>3</v>
      </c>
      <c r="AL26" s="484">
        <v>8</v>
      </c>
      <c r="AM26" s="485">
        <v>11</v>
      </c>
      <c r="AN26" s="486" t="s">
        <v>197</v>
      </c>
      <c r="AO26" s="484" t="s">
        <v>197</v>
      </c>
      <c r="AP26" s="485" t="s">
        <v>197</v>
      </c>
      <c r="AQ26" s="486" t="s">
        <v>197</v>
      </c>
      <c r="AR26" s="484" t="s">
        <v>197</v>
      </c>
      <c r="AS26" s="485">
        <v>5</v>
      </c>
      <c r="AT26" s="486" t="s">
        <v>197</v>
      </c>
      <c r="AU26" s="484" t="s">
        <v>197</v>
      </c>
      <c r="AV26" s="485" t="s">
        <v>197</v>
      </c>
      <c r="AW26" s="486" t="s">
        <v>197</v>
      </c>
      <c r="AX26" s="484" t="s">
        <v>197</v>
      </c>
      <c r="AY26" s="485">
        <v>5</v>
      </c>
      <c r="AZ26" s="486">
        <v>39</v>
      </c>
      <c r="BA26" s="484">
        <v>33</v>
      </c>
      <c r="BB26" s="485">
        <v>34.200000000000003</v>
      </c>
      <c r="BC26" s="486" t="s">
        <v>197</v>
      </c>
      <c r="BD26" s="484" t="s">
        <v>197</v>
      </c>
      <c r="BE26" s="485">
        <v>5</v>
      </c>
      <c r="BF26" s="486" t="s">
        <v>197</v>
      </c>
      <c r="BG26" s="484" t="s">
        <v>197</v>
      </c>
      <c r="BH26" s="485">
        <v>43</v>
      </c>
      <c r="BI26" s="486">
        <v>3</v>
      </c>
      <c r="BJ26" s="484">
        <v>4</v>
      </c>
      <c r="BK26" s="485">
        <v>7</v>
      </c>
      <c r="BL26" s="486" t="s">
        <v>197</v>
      </c>
      <c r="BM26" s="484" t="s">
        <v>197</v>
      </c>
      <c r="BN26" s="485">
        <v>43</v>
      </c>
      <c r="BO26" s="486">
        <v>3</v>
      </c>
      <c r="BP26" s="484">
        <v>4</v>
      </c>
      <c r="BQ26" s="485">
        <v>7</v>
      </c>
      <c r="BR26" s="486">
        <v>33.700000000000003</v>
      </c>
      <c r="BS26" s="484">
        <v>40.299999999999997</v>
      </c>
      <c r="BT26" s="485">
        <v>37.4</v>
      </c>
      <c r="BU26" s="486">
        <v>3</v>
      </c>
      <c r="BV26" s="484">
        <v>4</v>
      </c>
      <c r="BW26" s="485">
        <v>7</v>
      </c>
      <c r="BX26" s="486" t="s">
        <v>197</v>
      </c>
      <c r="BY26" s="484" t="s">
        <v>191</v>
      </c>
      <c r="BZ26" s="485" t="s">
        <v>197</v>
      </c>
      <c r="CA26" s="486" t="s">
        <v>197</v>
      </c>
      <c r="CB26" s="484">
        <v>0</v>
      </c>
      <c r="CC26" s="485" t="s">
        <v>197</v>
      </c>
      <c r="CD26" s="486" t="s">
        <v>197</v>
      </c>
      <c r="CE26" s="484" t="s">
        <v>191</v>
      </c>
      <c r="CF26" s="485" t="s">
        <v>197</v>
      </c>
      <c r="CG26" s="486" t="s">
        <v>197</v>
      </c>
      <c r="CH26" s="484">
        <v>0</v>
      </c>
      <c r="CI26" s="485" t="s">
        <v>197</v>
      </c>
      <c r="CJ26" s="486">
        <v>30</v>
      </c>
      <c r="CK26" s="484" t="s">
        <v>191</v>
      </c>
      <c r="CL26" s="485">
        <v>30</v>
      </c>
      <c r="CM26" s="486" t="s">
        <v>197</v>
      </c>
      <c r="CN26" s="484">
        <v>0</v>
      </c>
      <c r="CO26" s="485" t="s">
        <v>197</v>
      </c>
      <c r="CP26" s="486">
        <v>67</v>
      </c>
      <c r="CQ26" s="484">
        <v>55</v>
      </c>
      <c r="CR26" s="485">
        <v>61</v>
      </c>
      <c r="CS26" s="486">
        <v>203</v>
      </c>
      <c r="CT26" s="484">
        <v>184</v>
      </c>
      <c r="CU26" s="485">
        <v>387</v>
      </c>
      <c r="CV26" s="486">
        <v>68</v>
      </c>
      <c r="CW26" s="484">
        <v>55</v>
      </c>
      <c r="CX26" s="485">
        <v>62</v>
      </c>
      <c r="CY26" s="486">
        <v>203</v>
      </c>
      <c r="CZ26" s="484">
        <v>184</v>
      </c>
      <c r="DA26" s="485">
        <v>387</v>
      </c>
      <c r="DB26" s="486">
        <v>38.200000000000003</v>
      </c>
      <c r="DC26" s="484">
        <v>35.9</v>
      </c>
      <c r="DD26" s="485">
        <v>37.1</v>
      </c>
      <c r="DE26" s="486">
        <v>203</v>
      </c>
      <c r="DF26" s="484">
        <v>184</v>
      </c>
      <c r="DG26" s="485">
        <v>387</v>
      </c>
    </row>
    <row r="27" spans="1:111" x14ac:dyDescent="0.35">
      <c r="A27" t="s">
        <v>61</v>
      </c>
      <c r="B27" t="s">
        <v>306</v>
      </c>
      <c r="C27" t="s">
        <v>299</v>
      </c>
      <c r="D27" s="486">
        <v>52</v>
      </c>
      <c r="E27" s="484">
        <v>35</v>
      </c>
      <c r="F27" s="485">
        <v>43</v>
      </c>
      <c r="G27" s="486">
        <v>911</v>
      </c>
      <c r="H27" s="484">
        <v>1004</v>
      </c>
      <c r="I27" s="485">
        <v>1915</v>
      </c>
      <c r="J27" s="486">
        <v>55</v>
      </c>
      <c r="K27" s="484">
        <v>38</v>
      </c>
      <c r="L27" s="485">
        <v>46</v>
      </c>
      <c r="M27" s="486">
        <v>911</v>
      </c>
      <c r="N27" s="484">
        <v>1004</v>
      </c>
      <c r="O27" s="485">
        <v>1915</v>
      </c>
      <c r="P27" s="486">
        <v>33</v>
      </c>
      <c r="Q27" s="484">
        <v>30</v>
      </c>
      <c r="R27" s="485">
        <v>31.4</v>
      </c>
      <c r="S27" s="486">
        <v>911</v>
      </c>
      <c r="T27" s="484">
        <v>1004</v>
      </c>
      <c r="U27" s="485">
        <v>1915</v>
      </c>
      <c r="V27" s="486">
        <v>55</v>
      </c>
      <c r="W27" s="484">
        <v>39</v>
      </c>
      <c r="X27" s="485">
        <v>47</v>
      </c>
      <c r="Y27" s="486">
        <v>244</v>
      </c>
      <c r="Z27" s="484">
        <v>241</v>
      </c>
      <c r="AA27" s="485">
        <v>485</v>
      </c>
      <c r="AB27" s="486">
        <v>57</v>
      </c>
      <c r="AC27" s="484">
        <v>42</v>
      </c>
      <c r="AD27" s="485">
        <v>50</v>
      </c>
      <c r="AE27" s="486">
        <v>244</v>
      </c>
      <c r="AF27" s="484">
        <v>241</v>
      </c>
      <c r="AG27" s="485">
        <v>485</v>
      </c>
      <c r="AH27" s="486">
        <v>33.200000000000003</v>
      </c>
      <c r="AI27" s="484">
        <v>30.5</v>
      </c>
      <c r="AJ27" s="485">
        <v>31.9</v>
      </c>
      <c r="AK27" s="486">
        <v>244</v>
      </c>
      <c r="AL27" s="484">
        <v>241</v>
      </c>
      <c r="AM27" s="485">
        <v>485</v>
      </c>
      <c r="AN27" s="486">
        <v>55</v>
      </c>
      <c r="AO27" s="484">
        <v>30</v>
      </c>
      <c r="AP27" s="485">
        <v>42</v>
      </c>
      <c r="AQ27" s="486">
        <v>278</v>
      </c>
      <c r="AR27" s="484">
        <v>302</v>
      </c>
      <c r="AS27" s="485">
        <v>580</v>
      </c>
      <c r="AT27" s="486">
        <v>56</v>
      </c>
      <c r="AU27" s="484">
        <v>36</v>
      </c>
      <c r="AV27" s="485">
        <v>46</v>
      </c>
      <c r="AW27" s="486">
        <v>278</v>
      </c>
      <c r="AX27" s="484">
        <v>302</v>
      </c>
      <c r="AY27" s="485">
        <v>580</v>
      </c>
      <c r="AZ27" s="486">
        <v>32.6</v>
      </c>
      <c r="BA27" s="484">
        <v>29</v>
      </c>
      <c r="BB27" s="485">
        <v>30.7</v>
      </c>
      <c r="BC27" s="486">
        <v>278</v>
      </c>
      <c r="BD27" s="484">
        <v>302</v>
      </c>
      <c r="BE27" s="485">
        <v>580</v>
      </c>
      <c r="BF27" s="486">
        <v>57</v>
      </c>
      <c r="BG27" s="484">
        <v>33</v>
      </c>
      <c r="BH27" s="485">
        <v>44</v>
      </c>
      <c r="BI27" s="486">
        <v>175</v>
      </c>
      <c r="BJ27" s="484">
        <v>178</v>
      </c>
      <c r="BK27" s="485">
        <v>353</v>
      </c>
      <c r="BL27" s="486">
        <v>61</v>
      </c>
      <c r="BM27" s="484">
        <v>39</v>
      </c>
      <c r="BN27" s="485">
        <v>50</v>
      </c>
      <c r="BO27" s="486">
        <v>175</v>
      </c>
      <c r="BP27" s="484">
        <v>178</v>
      </c>
      <c r="BQ27" s="485">
        <v>353</v>
      </c>
      <c r="BR27" s="486">
        <v>33.9</v>
      </c>
      <c r="BS27" s="484">
        <v>30.5</v>
      </c>
      <c r="BT27" s="485">
        <v>32.200000000000003</v>
      </c>
      <c r="BU27" s="486">
        <v>175</v>
      </c>
      <c r="BV27" s="484">
        <v>178</v>
      </c>
      <c r="BW27" s="485">
        <v>353</v>
      </c>
      <c r="BX27" s="486">
        <v>38</v>
      </c>
      <c r="BY27" s="484">
        <v>55</v>
      </c>
      <c r="BZ27" s="485">
        <v>47</v>
      </c>
      <c r="CA27" s="486">
        <v>8</v>
      </c>
      <c r="CB27" s="484">
        <v>11</v>
      </c>
      <c r="CC27" s="485">
        <v>19</v>
      </c>
      <c r="CD27" s="486">
        <v>38</v>
      </c>
      <c r="CE27" s="484">
        <v>73</v>
      </c>
      <c r="CF27" s="485">
        <v>58</v>
      </c>
      <c r="CG27" s="486">
        <v>8</v>
      </c>
      <c r="CH27" s="484">
        <v>11</v>
      </c>
      <c r="CI27" s="485">
        <v>19</v>
      </c>
      <c r="CJ27" s="486">
        <v>30.4</v>
      </c>
      <c r="CK27" s="484">
        <v>33.299999999999997</v>
      </c>
      <c r="CL27" s="485">
        <v>32.1</v>
      </c>
      <c r="CM27" s="486">
        <v>8</v>
      </c>
      <c r="CN27" s="484">
        <v>11</v>
      </c>
      <c r="CO27" s="485">
        <v>19</v>
      </c>
      <c r="CP27" s="486">
        <v>53</v>
      </c>
      <c r="CQ27" s="484">
        <v>34</v>
      </c>
      <c r="CR27" s="485">
        <v>43</v>
      </c>
      <c r="CS27" s="486">
        <v>1794</v>
      </c>
      <c r="CT27" s="484">
        <v>1942</v>
      </c>
      <c r="CU27" s="485">
        <v>3736</v>
      </c>
      <c r="CV27" s="486">
        <v>55</v>
      </c>
      <c r="CW27" s="484">
        <v>39</v>
      </c>
      <c r="CX27" s="485">
        <v>46</v>
      </c>
      <c r="CY27" s="486">
        <v>1794</v>
      </c>
      <c r="CZ27" s="484">
        <v>1942</v>
      </c>
      <c r="DA27" s="485">
        <v>3736</v>
      </c>
      <c r="DB27" s="486">
        <v>32.799999999999997</v>
      </c>
      <c r="DC27" s="484">
        <v>29.9</v>
      </c>
      <c r="DD27" s="485">
        <v>31.3</v>
      </c>
      <c r="DE27" s="486">
        <v>1794</v>
      </c>
      <c r="DF27" s="484">
        <v>1942</v>
      </c>
      <c r="DG27" s="485">
        <v>3736</v>
      </c>
    </row>
    <row r="28" spans="1:111" x14ac:dyDescent="0.35">
      <c r="A28" t="s">
        <v>68</v>
      </c>
      <c r="B28" t="s">
        <v>313</v>
      </c>
      <c r="C28" t="s">
        <v>309</v>
      </c>
      <c r="D28" s="486">
        <v>68</v>
      </c>
      <c r="E28" s="484">
        <v>50</v>
      </c>
      <c r="F28" s="485">
        <v>59</v>
      </c>
      <c r="G28" s="486">
        <v>817</v>
      </c>
      <c r="H28" s="484">
        <v>937</v>
      </c>
      <c r="I28" s="485">
        <v>1754</v>
      </c>
      <c r="J28" s="486">
        <v>69</v>
      </c>
      <c r="K28" s="484">
        <v>52</v>
      </c>
      <c r="L28" s="485">
        <v>60</v>
      </c>
      <c r="M28" s="486">
        <v>817</v>
      </c>
      <c r="N28" s="484">
        <v>937</v>
      </c>
      <c r="O28" s="485">
        <v>1754</v>
      </c>
      <c r="P28" s="486">
        <v>35.1</v>
      </c>
      <c r="Q28" s="484">
        <v>32.6</v>
      </c>
      <c r="R28" s="485">
        <v>33.799999999999997</v>
      </c>
      <c r="S28" s="486">
        <v>817</v>
      </c>
      <c r="T28" s="484">
        <v>937</v>
      </c>
      <c r="U28" s="485">
        <v>1754</v>
      </c>
      <c r="V28" s="486">
        <v>71</v>
      </c>
      <c r="W28" s="484">
        <v>44</v>
      </c>
      <c r="X28" s="485">
        <v>60</v>
      </c>
      <c r="Y28" s="486">
        <v>24</v>
      </c>
      <c r="Z28" s="484">
        <v>18</v>
      </c>
      <c r="AA28" s="485">
        <v>42</v>
      </c>
      <c r="AB28" s="486">
        <v>71</v>
      </c>
      <c r="AC28" s="484">
        <v>44</v>
      </c>
      <c r="AD28" s="485">
        <v>60</v>
      </c>
      <c r="AE28" s="486">
        <v>24</v>
      </c>
      <c r="AF28" s="484">
        <v>18</v>
      </c>
      <c r="AG28" s="485">
        <v>42</v>
      </c>
      <c r="AH28" s="486">
        <v>35.299999999999997</v>
      </c>
      <c r="AI28" s="484">
        <v>32.4</v>
      </c>
      <c r="AJ28" s="485">
        <v>34.1</v>
      </c>
      <c r="AK28" s="486">
        <v>24</v>
      </c>
      <c r="AL28" s="484">
        <v>18</v>
      </c>
      <c r="AM28" s="485">
        <v>42</v>
      </c>
      <c r="AN28" s="486" t="s">
        <v>197</v>
      </c>
      <c r="AO28" s="484" t="s">
        <v>197</v>
      </c>
      <c r="AP28" s="485">
        <v>67</v>
      </c>
      <c r="AQ28" s="486">
        <v>6</v>
      </c>
      <c r="AR28" s="484">
        <v>6</v>
      </c>
      <c r="AS28" s="485">
        <v>12</v>
      </c>
      <c r="AT28" s="486" t="s">
        <v>197</v>
      </c>
      <c r="AU28" s="484" t="s">
        <v>197</v>
      </c>
      <c r="AV28" s="485">
        <v>67</v>
      </c>
      <c r="AW28" s="486">
        <v>6</v>
      </c>
      <c r="AX28" s="484">
        <v>6</v>
      </c>
      <c r="AY28" s="485">
        <v>12</v>
      </c>
      <c r="AZ28" s="486">
        <v>34</v>
      </c>
      <c r="BA28" s="484">
        <v>29.5</v>
      </c>
      <c r="BB28" s="485">
        <v>31.8</v>
      </c>
      <c r="BC28" s="486">
        <v>6</v>
      </c>
      <c r="BD28" s="484">
        <v>6</v>
      </c>
      <c r="BE28" s="485">
        <v>12</v>
      </c>
      <c r="BF28" s="486" t="s">
        <v>191</v>
      </c>
      <c r="BG28" s="484" t="s">
        <v>197</v>
      </c>
      <c r="BH28" s="485" t="s">
        <v>197</v>
      </c>
      <c r="BI28" s="486">
        <v>0</v>
      </c>
      <c r="BJ28" s="484">
        <v>3</v>
      </c>
      <c r="BK28" s="485">
        <v>3</v>
      </c>
      <c r="BL28" s="486" t="s">
        <v>191</v>
      </c>
      <c r="BM28" s="484" t="s">
        <v>197</v>
      </c>
      <c r="BN28" s="485" t="s">
        <v>197</v>
      </c>
      <c r="BO28" s="486">
        <v>0</v>
      </c>
      <c r="BP28" s="484">
        <v>3</v>
      </c>
      <c r="BQ28" s="485">
        <v>3</v>
      </c>
      <c r="BR28" s="486" t="s">
        <v>191</v>
      </c>
      <c r="BS28" s="484">
        <v>36</v>
      </c>
      <c r="BT28" s="485">
        <v>36</v>
      </c>
      <c r="BU28" s="486">
        <v>0</v>
      </c>
      <c r="BV28" s="484">
        <v>3</v>
      </c>
      <c r="BW28" s="485">
        <v>3</v>
      </c>
      <c r="BX28" s="486" t="s">
        <v>191</v>
      </c>
      <c r="BY28" s="484" t="s">
        <v>191</v>
      </c>
      <c r="BZ28" s="485" t="s">
        <v>191</v>
      </c>
      <c r="CA28" s="486">
        <v>0</v>
      </c>
      <c r="CB28" s="484">
        <v>0</v>
      </c>
      <c r="CC28" s="485">
        <v>0</v>
      </c>
      <c r="CD28" s="486" t="s">
        <v>191</v>
      </c>
      <c r="CE28" s="484" t="s">
        <v>191</v>
      </c>
      <c r="CF28" s="485" t="s">
        <v>191</v>
      </c>
      <c r="CG28" s="486">
        <v>0</v>
      </c>
      <c r="CH28" s="484">
        <v>0</v>
      </c>
      <c r="CI28" s="485">
        <v>0</v>
      </c>
      <c r="CJ28" s="486" t="s">
        <v>191</v>
      </c>
      <c r="CK28" s="484" t="s">
        <v>191</v>
      </c>
      <c r="CL28" s="485" t="s">
        <v>191</v>
      </c>
      <c r="CM28" s="486">
        <v>0</v>
      </c>
      <c r="CN28" s="484">
        <v>0</v>
      </c>
      <c r="CO28" s="485">
        <v>0</v>
      </c>
      <c r="CP28" s="486">
        <v>68</v>
      </c>
      <c r="CQ28" s="484">
        <v>50</v>
      </c>
      <c r="CR28" s="485">
        <v>59</v>
      </c>
      <c r="CS28" s="486">
        <v>863</v>
      </c>
      <c r="CT28" s="484">
        <v>988</v>
      </c>
      <c r="CU28" s="485">
        <v>1851</v>
      </c>
      <c r="CV28" s="486">
        <v>69</v>
      </c>
      <c r="CW28" s="484">
        <v>52</v>
      </c>
      <c r="CX28" s="485">
        <v>60</v>
      </c>
      <c r="CY28" s="486">
        <v>863</v>
      </c>
      <c r="CZ28" s="484">
        <v>988</v>
      </c>
      <c r="DA28" s="485">
        <v>1851</v>
      </c>
      <c r="DB28" s="486">
        <v>35.200000000000003</v>
      </c>
      <c r="DC28" s="484">
        <v>32.700000000000003</v>
      </c>
      <c r="DD28" s="485">
        <v>33.799999999999997</v>
      </c>
      <c r="DE28" s="486">
        <v>863</v>
      </c>
      <c r="DF28" s="484">
        <v>988</v>
      </c>
      <c r="DG28" s="485">
        <v>1851</v>
      </c>
    </row>
    <row r="29" spans="1:111" x14ac:dyDescent="0.35">
      <c r="A29" t="s">
        <v>74</v>
      </c>
      <c r="B29" t="s">
        <v>319</v>
      </c>
      <c r="C29" t="s">
        <v>309</v>
      </c>
      <c r="D29" s="483" t="s">
        <v>416</v>
      </c>
      <c r="E29" s="487" t="s">
        <v>416</v>
      </c>
      <c r="F29" s="488" t="s">
        <v>416</v>
      </c>
      <c r="G29" s="483" t="s">
        <v>416</v>
      </c>
      <c r="H29" s="487" t="s">
        <v>416</v>
      </c>
      <c r="I29" s="488" t="s">
        <v>416</v>
      </c>
      <c r="J29" s="483" t="s">
        <v>416</v>
      </c>
      <c r="K29" s="487" t="s">
        <v>416</v>
      </c>
      <c r="L29" s="488" t="s">
        <v>416</v>
      </c>
      <c r="M29" s="483" t="s">
        <v>416</v>
      </c>
      <c r="N29" s="487" t="s">
        <v>416</v>
      </c>
      <c r="O29" s="488" t="s">
        <v>416</v>
      </c>
      <c r="P29" s="483" t="s">
        <v>416</v>
      </c>
      <c r="Q29" s="487" t="s">
        <v>416</v>
      </c>
      <c r="R29" s="488" t="s">
        <v>416</v>
      </c>
      <c r="S29" s="483" t="s">
        <v>416</v>
      </c>
      <c r="T29" s="487" t="s">
        <v>416</v>
      </c>
      <c r="U29" s="488" t="s">
        <v>416</v>
      </c>
      <c r="V29" s="483" t="s">
        <v>416</v>
      </c>
      <c r="W29" s="487" t="s">
        <v>416</v>
      </c>
      <c r="X29" s="488" t="s">
        <v>416</v>
      </c>
      <c r="Y29" s="483" t="s">
        <v>416</v>
      </c>
      <c r="Z29" s="487" t="s">
        <v>416</v>
      </c>
      <c r="AA29" s="488" t="s">
        <v>416</v>
      </c>
      <c r="AB29" s="483" t="s">
        <v>416</v>
      </c>
      <c r="AC29" s="487" t="s">
        <v>416</v>
      </c>
      <c r="AD29" s="488" t="s">
        <v>416</v>
      </c>
      <c r="AE29" s="483" t="s">
        <v>416</v>
      </c>
      <c r="AF29" s="487" t="s">
        <v>416</v>
      </c>
      <c r="AG29" s="488" t="s">
        <v>416</v>
      </c>
      <c r="AH29" s="483" t="s">
        <v>416</v>
      </c>
      <c r="AI29" s="487" t="s">
        <v>416</v>
      </c>
      <c r="AJ29" s="488" t="s">
        <v>416</v>
      </c>
      <c r="AK29" s="483" t="s">
        <v>416</v>
      </c>
      <c r="AL29" s="487" t="s">
        <v>416</v>
      </c>
      <c r="AM29" s="488" t="s">
        <v>416</v>
      </c>
      <c r="AN29" s="483" t="s">
        <v>416</v>
      </c>
      <c r="AO29" s="487" t="s">
        <v>416</v>
      </c>
      <c r="AP29" s="488" t="s">
        <v>416</v>
      </c>
      <c r="AQ29" s="483" t="s">
        <v>416</v>
      </c>
      <c r="AR29" s="487" t="s">
        <v>416</v>
      </c>
      <c r="AS29" s="488" t="s">
        <v>416</v>
      </c>
      <c r="AT29" s="483" t="s">
        <v>416</v>
      </c>
      <c r="AU29" s="487" t="s">
        <v>416</v>
      </c>
      <c r="AV29" s="488" t="s">
        <v>416</v>
      </c>
      <c r="AW29" s="483" t="s">
        <v>416</v>
      </c>
      <c r="AX29" s="487" t="s">
        <v>416</v>
      </c>
      <c r="AY29" s="488" t="s">
        <v>416</v>
      </c>
      <c r="AZ29" s="483" t="s">
        <v>416</v>
      </c>
      <c r="BA29" s="487" t="s">
        <v>416</v>
      </c>
      <c r="BB29" s="488" t="s">
        <v>416</v>
      </c>
      <c r="BC29" s="483" t="s">
        <v>416</v>
      </c>
      <c r="BD29" s="487" t="s">
        <v>416</v>
      </c>
      <c r="BE29" s="488" t="s">
        <v>416</v>
      </c>
      <c r="BF29" s="483" t="s">
        <v>416</v>
      </c>
      <c r="BG29" s="487" t="s">
        <v>416</v>
      </c>
      <c r="BH29" s="488" t="s">
        <v>416</v>
      </c>
      <c r="BI29" s="483" t="s">
        <v>416</v>
      </c>
      <c r="BJ29" s="487" t="s">
        <v>416</v>
      </c>
      <c r="BK29" s="488" t="s">
        <v>416</v>
      </c>
      <c r="BL29" s="483" t="s">
        <v>416</v>
      </c>
      <c r="BM29" s="487" t="s">
        <v>416</v>
      </c>
      <c r="BN29" s="488" t="s">
        <v>416</v>
      </c>
      <c r="BO29" s="483" t="s">
        <v>416</v>
      </c>
      <c r="BP29" s="487" t="s">
        <v>416</v>
      </c>
      <c r="BQ29" s="488" t="s">
        <v>416</v>
      </c>
      <c r="BR29" s="483" t="s">
        <v>416</v>
      </c>
      <c r="BS29" s="487" t="s">
        <v>416</v>
      </c>
      <c r="BT29" s="488" t="s">
        <v>416</v>
      </c>
      <c r="BU29" s="483" t="s">
        <v>416</v>
      </c>
      <c r="BV29" s="487" t="s">
        <v>416</v>
      </c>
      <c r="BW29" s="488" t="s">
        <v>416</v>
      </c>
      <c r="BX29" s="483" t="s">
        <v>416</v>
      </c>
      <c r="BY29" s="487" t="s">
        <v>416</v>
      </c>
      <c r="BZ29" s="488" t="s">
        <v>416</v>
      </c>
      <c r="CA29" s="483" t="s">
        <v>416</v>
      </c>
      <c r="CB29" s="487" t="s">
        <v>416</v>
      </c>
      <c r="CC29" s="488" t="s">
        <v>416</v>
      </c>
      <c r="CD29" s="483" t="s">
        <v>416</v>
      </c>
      <c r="CE29" s="487" t="s">
        <v>416</v>
      </c>
      <c r="CF29" s="488" t="s">
        <v>416</v>
      </c>
      <c r="CG29" s="483" t="s">
        <v>416</v>
      </c>
      <c r="CH29" s="487" t="s">
        <v>416</v>
      </c>
      <c r="CI29" s="488" t="s">
        <v>416</v>
      </c>
      <c r="CJ29" s="483" t="s">
        <v>416</v>
      </c>
      <c r="CK29" s="487" t="s">
        <v>416</v>
      </c>
      <c r="CL29" s="488" t="s">
        <v>416</v>
      </c>
      <c r="CM29" s="483" t="s">
        <v>416</v>
      </c>
      <c r="CN29" s="487" t="s">
        <v>416</v>
      </c>
      <c r="CO29" s="488" t="s">
        <v>416</v>
      </c>
      <c r="CP29" s="486">
        <v>65</v>
      </c>
      <c r="CQ29" s="484">
        <v>46</v>
      </c>
      <c r="CR29" s="485">
        <v>55</v>
      </c>
      <c r="CS29" s="486">
        <v>1030</v>
      </c>
      <c r="CT29" s="484">
        <v>1180</v>
      </c>
      <c r="CU29" s="485">
        <v>2210</v>
      </c>
      <c r="CV29" s="486">
        <v>68</v>
      </c>
      <c r="CW29" s="484">
        <v>50</v>
      </c>
      <c r="CX29" s="485">
        <v>58</v>
      </c>
      <c r="CY29" s="486">
        <v>1030</v>
      </c>
      <c r="CZ29" s="484">
        <v>1180</v>
      </c>
      <c r="DA29" s="485">
        <v>2210</v>
      </c>
      <c r="DB29" s="486">
        <v>34.4</v>
      </c>
      <c r="DC29" s="484">
        <v>31.5</v>
      </c>
      <c r="DD29" s="485">
        <v>32.9</v>
      </c>
      <c r="DE29" s="486">
        <v>1030</v>
      </c>
      <c r="DF29" s="484">
        <v>1180</v>
      </c>
      <c r="DG29" s="485">
        <v>2210</v>
      </c>
    </row>
    <row r="30" spans="1:111" x14ac:dyDescent="0.35">
      <c r="A30" t="s">
        <v>73</v>
      </c>
      <c r="B30" t="s">
        <v>318</v>
      </c>
      <c r="C30" t="s">
        <v>309</v>
      </c>
      <c r="D30" s="486">
        <v>63</v>
      </c>
      <c r="E30" s="484">
        <v>46</v>
      </c>
      <c r="F30" s="485">
        <v>54</v>
      </c>
      <c r="G30" s="486">
        <v>1175</v>
      </c>
      <c r="H30" s="484">
        <v>1209</v>
      </c>
      <c r="I30" s="485">
        <v>2384</v>
      </c>
      <c r="J30" s="486">
        <v>67</v>
      </c>
      <c r="K30" s="484">
        <v>49</v>
      </c>
      <c r="L30" s="485">
        <v>58</v>
      </c>
      <c r="M30" s="486">
        <v>1175</v>
      </c>
      <c r="N30" s="484">
        <v>1209</v>
      </c>
      <c r="O30" s="485">
        <v>2384</v>
      </c>
      <c r="P30" s="486">
        <v>35.4</v>
      </c>
      <c r="Q30" s="484">
        <v>31.9</v>
      </c>
      <c r="R30" s="485">
        <v>33.6</v>
      </c>
      <c r="S30" s="486">
        <v>1175</v>
      </c>
      <c r="T30" s="484">
        <v>1209</v>
      </c>
      <c r="U30" s="485">
        <v>2384</v>
      </c>
      <c r="V30" s="486">
        <v>64</v>
      </c>
      <c r="W30" s="484">
        <v>43</v>
      </c>
      <c r="X30" s="485">
        <v>54</v>
      </c>
      <c r="Y30" s="486">
        <v>76</v>
      </c>
      <c r="Z30" s="484">
        <v>76</v>
      </c>
      <c r="AA30" s="485">
        <v>152</v>
      </c>
      <c r="AB30" s="486">
        <v>64</v>
      </c>
      <c r="AC30" s="484">
        <v>49</v>
      </c>
      <c r="AD30" s="485">
        <v>57</v>
      </c>
      <c r="AE30" s="486">
        <v>76</v>
      </c>
      <c r="AF30" s="484">
        <v>76</v>
      </c>
      <c r="AG30" s="485">
        <v>152</v>
      </c>
      <c r="AH30" s="486">
        <v>36.799999999999997</v>
      </c>
      <c r="AI30" s="484">
        <v>32.299999999999997</v>
      </c>
      <c r="AJ30" s="485">
        <v>34.5</v>
      </c>
      <c r="AK30" s="486">
        <v>76</v>
      </c>
      <c r="AL30" s="484">
        <v>76</v>
      </c>
      <c r="AM30" s="485">
        <v>152</v>
      </c>
      <c r="AN30" s="486">
        <v>47</v>
      </c>
      <c r="AO30" s="484">
        <v>29</v>
      </c>
      <c r="AP30" s="485">
        <v>38</v>
      </c>
      <c r="AQ30" s="486">
        <v>237</v>
      </c>
      <c r="AR30" s="484">
        <v>227</v>
      </c>
      <c r="AS30" s="485">
        <v>464</v>
      </c>
      <c r="AT30" s="486">
        <v>52</v>
      </c>
      <c r="AU30" s="484">
        <v>34</v>
      </c>
      <c r="AV30" s="485">
        <v>44</v>
      </c>
      <c r="AW30" s="486">
        <v>237</v>
      </c>
      <c r="AX30" s="484">
        <v>227</v>
      </c>
      <c r="AY30" s="485">
        <v>464</v>
      </c>
      <c r="AZ30" s="486">
        <v>32.200000000000003</v>
      </c>
      <c r="BA30" s="484">
        <v>28.9</v>
      </c>
      <c r="BB30" s="485">
        <v>30.6</v>
      </c>
      <c r="BC30" s="486">
        <v>237</v>
      </c>
      <c r="BD30" s="484">
        <v>227</v>
      </c>
      <c r="BE30" s="485">
        <v>464</v>
      </c>
      <c r="BF30" s="486">
        <v>59</v>
      </c>
      <c r="BG30" s="484">
        <v>36</v>
      </c>
      <c r="BH30" s="485">
        <v>49</v>
      </c>
      <c r="BI30" s="486">
        <v>54</v>
      </c>
      <c r="BJ30" s="484">
        <v>42</v>
      </c>
      <c r="BK30" s="485">
        <v>96</v>
      </c>
      <c r="BL30" s="486">
        <v>65</v>
      </c>
      <c r="BM30" s="484">
        <v>40</v>
      </c>
      <c r="BN30" s="485">
        <v>54</v>
      </c>
      <c r="BO30" s="486">
        <v>54</v>
      </c>
      <c r="BP30" s="484">
        <v>42</v>
      </c>
      <c r="BQ30" s="485">
        <v>96</v>
      </c>
      <c r="BR30" s="486">
        <v>34.700000000000003</v>
      </c>
      <c r="BS30" s="484">
        <v>30.5</v>
      </c>
      <c r="BT30" s="485">
        <v>32.9</v>
      </c>
      <c r="BU30" s="486">
        <v>54</v>
      </c>
      <c r="BV30" s="484">
        <v>42</v>
      </c>
      <c r="BW30" s="485">
        <v>96</v>
      </c>
      <c r="BX30" s="486" t="s">
        <v>197</v>
      </c>
      <c r="BY30" s="484" t="s">
        <v>197</v>
      </c>
      <c r="BZ30" s="485">
        <v>33</v>
      </c>
      <c r="CA30" s="486">
        <v>3</v>
      </c>
      <c r="CB30" s="484">
        <v>9</v>
      </c>
      <c r="CC30" s="485">
        <v>12</v>
      </c>
      <c r="CD30" s="486" t="s">
        <v>197</v>
      </c>
      <c r="CE30" s="484" t="s">
        <v>197</v>
      </c>
      <c r="CF30" s="485">
        <v>33</v>
      </c>
      <c r="CG30" s="486">
        <v>3</v>
      </c>
      <c r="CH30" s="484">
        <v>9</v>
      </c>
      <c r="CI30" s="485">
        <v>12</v>
      </c>
      <c r="CJ30" s="486">
        <v>28.7</v>
      </c>
      <c r="CK30" s="484">
        <v>29.9</v>
      </c>
      <c r="CL30" s="485">
        <v>29.6</v>
      </c>
      <c r="CM30" s="486">
        <v>3</v>
      </c>
      <c r="CN30" s="484">
        <v>9</v>
      </c>
      <c r="CO30" s="485">
        <v>12</v>
      </c>
      <c r="CP30" s="486">
        <v>60</v>
      </c>
      <c r="CQ30" s="484">
        <v>42</v>
      </c>
      <c r="CR30" s="485">
        <v>51</v>
      </c>
      <c r="CS30" s="486">
        <v>1603</v>
      </c>
      <c r="CT30" s="484">
        <v>1635</v>
      </c>
      <c r="CU30" s="485">
        <v>3238</v>
      </c>
      <c r="CV30" s="486">
        <v>64</v>
      </c>
      <c r="CW30" s="484">
        <v>46</v>
      </c>
      <c r="CX30" s="485">
        <v>55</v>
      </c>
      <c r="CY30" s="486">
        <v>1603</v>
      </c>
      <c r="CZ30" s="484">
        <v>1635</v>
      </c>
      <c r="DA30" s="485">
        <v>3238</v>
      </c>
      <c r="DB30" s="486">
        <v>34.799999999999997</v>
      </c>
      <c r="DC30" s="484">
        <v>31.2</v>
      </c>
      <c r="DD30" s="485">
        <v>33</v>
      </c>
      <c r="DE30" s="486">
        <v>1603</v>
      </c>
      <c r="DF30" s="484">
        <v>1635</v>
      </c>
      <c r="DG30" s="485">
        <v>3238</v>
      </c>
    </row>
    <row r="31" spans="1:111" x14ac:dyDescent="0.35">
      <c r="A31" t="s">
        <v>148</v>
      </c>
      <c r="B31" t="s">
        <v>393</v>
      </c>
      <c r="C31" t="s">
        <v>392</v>
      </c>
      <c r="D31" s="486">
        <v>69</v>
      </c>
      <c r="E31" s="484">
        <v>55</v>
      </c>
      <c r="F31" s="485">
        <v>61</v>
      </c>
      <c r="G31" s="486">
        <v>778</v>
      </c>
      <c r="H31" s="484">
        <v>838</v>
      </c>
      <c r="I31" s="485">
        <v>1616</v>
      </c>
      <c r="J31" s="486">
        <v>70</v>
      </c>
      <c r="K31" s="484">
        <v>57</v>
      </c>
      <c r="L31" s="485">
        <v>64</v>
      </c>
      <c r="M31" s="486">
        <v>778</v>
      </c>
      <c r="N31" s="484">
        <v>838</v>
      </c>
      <c r="O31" s="485">
        <v>1616</v>
      </c>
      <c r="P31" s="486">
        <v>35.6</v>
      </c>
      <c r="Q31" s="484">
        <v>33.700000000000003</v>
      </c>
      <c r="R31" s="485">
        <v>34.6</v>
      </c>
      <c r="S31" s="486">
        <v>778</v>
      </c>
      <c r="T31" s="484">
        <v>838</v>
      </c>
      <c r="U31" s="485">
        <v>1616</v>
      </c>
      <c r="V31" s="486">
        <v>61</v>
      </c>
      <c r="W31" s="484">
        <v>52</v>
      </c>
      <c r="X31" s="485">
        <v>56</v>
      </c>
      <c r="Y31" s="486">
        <v>31</v>
      </c>
      <c r="Z31" s="484">
        <v>42</v>
      </c>
      <c r="AA31" s="485">
        <v>73</v>
      </c>
      <c r="AB31" s="486">
        <v>65</v>
      </c>
      <c r="AC31" s="484">
        <v>55</v>
      </c>
      <c r="AD31" s="485">
        <v>59</v>
      </c>
      <c r="AE31" s="486">
        <v>31</v>
      </c>
      <c r="AF31" s="484">
        <v>42</v>
      </c>
      <c r="AG31" s="485">
        <v>73</v>
      </c>
      <c r="AH31" s="486">
        <v>36.9</v>
      </c>
      <c r="AI31" s="484">
        <v>33.1</v>
      </c>
      <c r="AJ31" s="485">
        <v>34.700000000000003</v>
      </c>
      <c r="AK31" s="486">
        <v>31</v>
      </c>
      <c r="AL31" s="484">
        <v>42</v>
      </c>
      <c r="AM31" s="485">
        <v>73</v>
      </c>
      <c r="AN31" s="486">
        <v>75</v>
      </c>
      <c r="AO31" s="484">
        <v>50</v>
      </c>
      <c r="AP31" s="485">
        <v>63</v>
      </c>
      <c r="AQ31" s="486">
        <v>16</v>
      </c>
      <c r="AR31" s="484">
        <v>14</v>
      </c>
      <c r="AS31" s="485">
        <v>30</v>
      </c>
      <c r="AT31" s="486">
        <v>81</v>
      </c>
      <c r="AU31" s="484">
        <v>64</v>
      </c>
      <c r="AV31" s="485">
        <v>73</v>
      </c>
      <c r="AW31" s="486">
        <v>16</v>
      </c>
      <c r="AX31" s="484">
        <v>14</v>
      </c>
      <c r="AY31" s="485">
        <v>30</v>
      </c>
      <c r="AZ31" s="486">
        <v>34.4</v>
      </c>
      <c r="BA31" s="484">
        <v>32.1</v>
      </c>
      <c r="BB31" s="485">
        <v>33.299999999999997</v>
      </c>
      <c r="BC31" s="486">
        <v>16</v>
      </c>
      <c r="BD31" s="484">
        <v>14</v>
      </c>
      <c r="BE31" s="485">
        <v>30</v>
      </c>
      <c r="BF31" s="486" t="s">
        <v>197</v>
      </c>
      <c r="BG31" s="484" t="s">
        <v>197</v>
      </c>
      <c r="BH31" s="485">
        <v>43</v>
      </c>
      <c r="BI31" s="486" t="s">
        <v>197</v>
      </c>
      <c r="BJ31" s="484" t="s">
        <v>197</v>
      </c>
      <c r="BK31" s="485">
        <v>7</v>
      </c>
      <c r="BL31" s="486" t="s">
        <v>197</v>
      </c>
      <c r="BM31" s="484" t="s">
        <v>197</v>
      </c>
      <c r="BN31" s="485">
        <v>57</v>
      </c>
      <c r="BO31" s="486" t="s">
        <v>197</v>
      </c>
      <c r="BP31" s="484" t="s">
        <v>197</v>
      </c>
      <c r="BQ31" s="485">
        <v>7</v>
      </c>
      <c r="BR31" s="486">
        <v>38.4</v>
      </c>
      <c r="BS31" s="484">
        <v>28.5</v>
      </c>
      <c r="BT31" s="485">
        <v>35.6</v>
      </c>
      <c r="BU31" s="486" t="s">
        <v>197</v>
      </c>
      <c r="BV31" s="484" t="s">
        <v>197</v>
      </c>
      <c r="BW31" s="485">
        <v>7</v>
      </c>
      <c r="BX31" s="486" t="s">
        <v>197</v>
      </c>
      <c r="BY31" s="484" t="s">
        <v>197</v>
      </c>
      <c r="BZ31" s="485" t="s">
        <v>197</v>
      </c>
      <c r="CA31" s="486" t="s">
        <v>197</v>
      </c>
      <c r="CB31" s="484" t="s">
        <v>197</v>
      </c>
      <c r="CC31" s="485">
        <v>5</v>
      </c>
      <c r="CD31" s="486" t="s">
        <v>197</v>
      </c>
      <c r="CE31" s="484" t="s">
        <v>197</v>
      </c>
      <c r="CF31" s="485" t="s">
        <v>197</v>
      </c>
      <c r="CG31" s="486" t="s">
        <v>197</v>
      </c>
      <c r="CH31" s="484" t="s">
        <v>197</v>
      </c>
      <c r="CI31" s="485">
        <v>5</v>
      </c>
      <c r="CJ31" s="486">
        <v>32</v>
      </c>
      <c r="CK31" s="484">
        <v>29</v>
      </c>
      <c r="CL31" s="485">
        <v>30.2</v>
      </c>
      <c r="CM31" s="486" t="s">
        <v>197</v>
      </c>
      <c r="CN31" s="484" t="s">
        <v>197</v>
      </c>
      <c r="CO31" s="485">
        <v>5</v>
      </c>
      <c r="CP31" s="486">
        <v>68</v>
      </c>
      <c r="CQ31" s="484">
        <v>53</v>
      </c>
      <c r="CR31" s="485">
        <v>60</v>
      </c>
      <c r="CS31" s="486">
        <v>886</v>
      </c>
      <c r="CT31" s="484">
        <v>974</v>
      </c>
      <c r="CU31" s="485">
        <v>1860</v>
      </c>
      <c r="CV31" s="486">
        <v>70</v>
      </c>
      <c r="CW31" s="484">
        <v>56</v>
      </c>
      <c r="CX31" s="485">
        <v>63</v>
      </c>
      <c r="CY31" s="486">
        <v>886</v>
      </c>
      <c r="CZ31" s="484">
        <v>974</v>
      </c>
      <c r="DA31" s="485">
        <v>1860</v>
      </c>
      <c r="DB31" s="486">
        <v>35.5</v>
      </c>
      <c r="DC31" s="484">
        <v>33.5</v>
      </c>
      <c r="DD31" s="485">
        <v>34.5</v>
      </c>
      <c r="DE31" s="486">
        <v>886</v>
      </c>
      <c r="DF31" s="484">
        <v>974</v>
      </c>
      <c r="DG31" s="485">
        <v>1860</v>
      </c>
    </row>
    <row r="32" spans="1:111" x14ac:dyDescent="0.35">
      <c r="A32" t="s">
        <v>150</v>
      </c>
      <c r="B32" t="s">
        <v>182</v>
      </c>
      <c r="C32" t="s">
        <v>392</v>
      </c>
      <c r="D32" s="486">
        <v>67</v>
      </c>
      <c r="E32" s="484">
        <v>51</v>
      </c>
      <c r="F32" s="485">
        <v>59</v>
      </c>
      <c r="G32" s="486">
        <v>1800</v>
      </c>
      <c r="H32" s="484">
        <v>1808</v>
      </c>
      <c r="I32" s="485">
        <v>3608</v>
      </c>
      <c r="J32" s="486">
        <v>69</v>
      </c>
      <c r="K32" s="484">
        <v>55</v>
      </c>
      <c r="L32" s="485">
        <v>62</v>
      </c>
      <c r="M32" s="486">
        <v>1800</v>
      </c>
      <c r="N32" s="484">
        <v>1808</v>
      </c>
      <c r="O32" s="485">
        <v>3608</v>
      </c>
      <c r="P32" s="486">
        <v>35.700000000000003</v>
      </c>
      <c r="Q32" s="484">
        <v>33.4</v>
      </c>
      <c r="R32" s="485">
        <v>34.6</v>
      </c>
      <c r="S32" s="486">
        <v>1800</v>
      </c>
      <c r="T32" s="484">
        <v>1808</v>
      </c>
      <c r="U32" s="485">
        <v>3608</v>
      </c>
      <c r="V32" s="486">
        <v>62</v>
      </c>
      <c r="W32" s="484">
        <v>48</v>
      </c>
      <c r="X32" s="485">
        <v>55</v>
      </c>
      <c r="Y32" s="486">
        <v>201</v>
      </c>
      <c r="Z32" s="484">
        <v>199</v>
      </c>
      <c r="AA32" s="485">
        <v>400</v>
      </c>
      <c r="AB32" s="486">
        <v>67</v>
      </c>
      <c r="AC32" s="484">
        <v>52</v>
      </c>
      <c r="AD32" s="485">
        <v>60</v>
      </c>
      <c r="AE32" s="486">
        <v>201</v>
      </c>
      <c r="AF32" s="484">
        <v>199</v>
      </c>
      <c r="AG32" s="485">
        <v>400</v>
      </c>
      <c r="AH32" s="486">
        <v>35.700000000000003</v>
      </c>
      <c r="AI32" s="484">
        <v>33.4</v>
      </c>
      <c r="AJ32" s="485">
        <v>34.6</v>
      </c>
      <c r="AK32" s="486">
        <v>201</v>
      </c>
      <c r="AL32" s="484">
        <v>199</v>
      </c>
      <c r="AM32" s="485">
        <v>400</v>
      </c>
      <c r="AN32" s="486">
        <v>44</v>
      </c>
      <c r="AO32" s="484">
        <v>38</v>
      </c>
      <c r="AP32" s="485">
        <v>41</v>
      </c>
      <c r="AQ32" s="486">
        <v>172</v>
      </c>
      <c r="AR32" s="484">
        <v>189</v>
      </c>
      <c r="AS32" s="485">
        <v>361</v>
      </c>
      <c r="AT32" s="486">
        <v>49</v>
      </c>
      <c r="AU32" s="484">
        <v>43</v>
      </c>
      <c r="AV32" s="485">
        <v>46</v>
      </c>
      <c r="AW32" s="486">
        <v>172</v>
      </c>
      <c r="AX32" s="484">
        <v>189</v>
      </c>
      <c r="AY32" s="485">
        <v>361</v>
      </c>
      <c r="AZ32" s="486">
        <v>32</v>
      </c>
      <c r="BA32" s="484">
        <v>30</v>
      </c>
      <c r="BB32" s="485">
        <v>30.9</v>
      </c>
      <c r="BC32" s="486">
        <v>172</v>
      </c>
      <c r="BD32" s="484">
        <v>189</v>
      </c>
      <c r="BE32" s="485">
        <v>361</v>
      </c>
      <c r="BF32" s="486">
        <v>47</v>
      </c>
      <c r="BG32" s="484">
        <v>30</v>
      </c>
      <c r="BH32" s="485">
        <v>38</v>
      </c>
      <c r="BI32" s="486">
        <v>236</v>
      </c>
      <c r="BJ32" s="484">
        <v>266</v>
      </c>
      <c r="BK32" s="485">
        <v>502</v>
      </c>
      <c r="BL32" s="486">
        <v>58</v>
      </c>
      <c r="BM32" s="484">
        <v>38</v>
      </c>
      <c r="BN32" s="485">
        <v>47</v>
      </c>
      <c r="BO32" s="486">
        <v>236</v>
      </c>
      <c r="BP32" s="484">
        <v>266</v>
      </c>
      <c r="BQ32" s="485">
        <v>502</v>
      </c>
      <c r="BR32" s="486">
        <v>32.4</v>
      </c>
      <c r="BS32" s="484">
        <v>29.5</v>
      </c>
      <c r="BT32" s="485">
        <v>30.9</v>
      </c>
      <c r="BU32" s="486">
        <v>236</v>
      </c>
      <c r="BV32" s="484">
        <v>266</v>
      </c>
      <c r="BW32" s="485">
        <v>502</v>
      </c>
      <c r="BX32" s="486">
        <v>100</v>
      </c>
      <c r="BY32" s="484">
        <v>65</v>
      </c>
      <c r="BZ32" s="485">
        <v>71</v>
      </c>
      <c r="CA32" s="486">
        <v>4</v>
      </c>
      <c r="CB32" s="484">
        <v>17</v>
      </c>
      <c r="CC32" s="485">
        <v>21</v>
      </c>
      <c r="CD32" s="486">
        <v>100</v>
      </c>
      <c r="CE32" s="484">
        <v>65</v>
      </c>
      <c r="CF32" s="485">
        <v>71</v>
      </c>
      <c r="CG32" s="486">
        <v>4</v>
      </c>
      <c r="CH32" s="484">
        <v>17</v>
      </c>
      <c r="CI32" s="485">
        <v>21</v>
      </c>
      <c r="CJ32" s="486">
        <v>39.5</v>
      </c>
      <c r="CK32" s="484">
        <v>33.4</v>
      </c>
      <c r="CL32" s="485">
        <v>34.6</v>
      </c>
      <c r="CM32" s="486">
        <v>4</v>
      </c>
      <c r="CN32" s="484">
        <v>17</v>
      </c>
      <c r="CO32" s="485">
        <v>21</v>
      </c>
      <c r="CP32" s="486">
        <v>63</v>
      </c>
      <c r="CQ32" s="484">
        <v>47</v>
      </c>
      <c r="CR32" s="485">
        <v>55</v>
      </c>
      <c r="CS32" s="486">
        <v>2551</v>
      </c>
      <c r="CT32" s="484">
        <v>2651</v>
      </c>
      <c r="CU32" s="485">
        <v>5202</v>
      </c>
      <c r="CV32" s="486">
        <v>66</v>
      </c>
      <c r="CW32" s="484">
        <v>51</v>
      </c>
      <c r="CX32" s="485">
        <v>58</v>
      </c>
      <c r="CY32" s="486">
        <v>2551</v>
      </c>
      <c r="CZ32" s="484">
        <v>2651</v>
      </c>
      <c r="DA32" s="485">
        <v>5202</v>
      </c>
      <c r="DB32" s="486">
        <v>35</v>
      </c>
      <c r="DC32" s="484">
        <v>32.5</v>
      </c>
      <c r="DD32" s="485">
        <v>33.700000000000003</v>
      </c>
      <c r="DE32" s="486">
        <v>2551</v>
      </c>
      <c r="DF32" s="484">
        <v>2651</v>
      </c>
      <c r="DG32" s="485">
        <v>5202</v>
      </c>
    </row>
    <row r="33" spans="1:111" x14ac:dyDescent="0.35">
      <c r="A33" t="s">
        <v>156</v>
      </c>
      <c r="B33" t="s">
        <v>400</v>
      </c>
      <c r="C33" t="s">
        <v>392</v>
      </c>
      <c r="D33" s="486">
        <v>76</v>
      </c>
      <c r="E33" s="484">
        <v>61</v>
      </c>
      <c r="F33" s="485">
        <v>68</v>
      </c>
      <c r="G33" s="486">
        <v>1056</v>
      </c>
      <c r="H33" s="484">
        <v>1160</v>
      </c>
      <c r="I33" s="485">
        <v>2216</v>
      </c>
      <c r="J33" s="486">
        <v>78</v>
      </c>
      <c r="K33" s="484">
        <v>63</v>
      </c>
      <c r="L33" s="485">
        <v>70</v>
      </c>
      <c r="M33" s="486">
        <v>1056</v>
      </c>
      <c r="N33" s="484">
        <v>1160</v>
      </c>
      <c r="O33" s="485">
        <v>2216</v>
      </c>
      <c r="P33" s="486">
        <v>36.299999999999997</v>
      </c>
      <c r="Q33" s="484">
        <v>34.1</v>
      </c>
      <c r="R33" s="485">
        <v>35.1</v>
      </c>
      <c r="S33" s="486">
        <v>1056</v>
      </c>
      <c r="T33" s="484">
        <v>1160</v>
      </c>
      <c r="U33" s="485">
        <v>2216</v>
      </c>
      <c r="V33" s="486">
        <v>67</v>
      </c>
      <c r="W33" s="484">
        <v>67</v>
      </c>
      <c r="X33" s="485">
        <v>67</v>
      </c>
      <c r="Y33" s="486">
        <v>24</v>
      </c>
      <c r="Z33" s="484">
        <v>49</v>
      </c>
      <c r="AA33" s="485">
        <v>73</v>
      </c>
      <c r="AB33" s="486">
        <v>71</v>
      </c>
      <c r="AC33" s="484">
        <v>69</v>
      </c>
      <c r="AD33" s="485">
        <v>70</v>
      </c>
      <c r="AE33" s="486">
        <v>24</v>
      </c>
      <c r="AF33" s="484">
        <v>49</v>
      </c>
      <c r="AG33" s="485">
        <v>73</v>
      </c>
      <c r="AH33" s="486">
        <v>34.200000000000003</v>
      </c>
      <c r="AI33" s="484">
        <v>33.700000000000003</v>
      </c>
      <c r="AJ33" s="485">
        <v>33.9</v>
      </c>
      <c r="AK33" s="486">
        <v>24</v>
      </c>
      <c r="AL33" s="484">
        <v>49</v>
      </c>
      <c r="AM33" s="485">
        <v>73</v>
      </c>
      <c r="AN33" s="486">
        <v>85</v>
      </c>
      <c r="AO33" s="484">
        <v>75</v>
      </c>
      <c r="AP33" s="485">
        <v>81</v>
      </c>
      <c r="AQ33" s="486">
        <v>20</v>
      </c>
      <c r="AR33" s="484">
        <v>12</v>
      </c>
      <c r="AS33" s="485">
        <v>32</v>
      </c>
      <c r="AT33" s="486">
        <v>85</v>
      </c>
      <c r="AU33" s="484">
        <v>75</v>
      </c>
      <c r="AV33" s="485">
        <v>81</v>
      </c>
      <c r="AW33" s="486">
        <v>20</v>
      </c>
      <c r="AX33" s="484">
        <v>12</v>
      </c>
      <c r="AY33" s="485">
        <v>32</v>
      </c>
      <c r="AZ33" s="486">
        <v>34.6</v>
      </c>
      <c r="BA33" s="484">
        <v>34.5</v>
      </c>
      <c r="BB33" s="485">
        <v>34.5</v>
      </c>
      <c r="BC33" s="486">
        <v>20</v>
      </c>
      <c r="BD33" s="484">
        <v>12</v>
      </c>
      <c r="BE33" s="485">
        <v>32</v>
      </c>
      <c r="BF33" s="486" t="s">
        <v>197</v>
      </c>
      <c r="BG33" s="484" t="s">
        <v>197</v>
      </c>
      <c r="BH33" s="485" t="s">
        <v>197</v>
      </c>
      <c r="BI33" s="486">
        <v>7</v>
      </c>
      <c r="BJ33" s="484">
        <v>3</v>
      </c>
      <c r="BK33" s="485">
        <v>10</v>
      </c>
      <c r="BL33" s="486" t="s">
        <v>197</v>
      </c>
      <c r="BM33" s="484" t="s">
        <v>197</v>
      </c>
      <c r="BN33" s="485" t="s">
        <v>197</v>
      </c>
      <c r="BO33" s="486">
        <v>7</v>
      </c>
      <c r="BP33" s="484">
        <v>3</v>
      </c>
      <c r="BQ33" s="485">
        <v>10</v>
      </c>
      <c r="BR33" s="486">
        <v>36.1</v>
      </c>
      <c r="BS33" s="484">
        <v>29</v>
      </c>
      <c r="BT33" s="485">
        <v>34</v>
      </c>
      <c r="BU33" s="486">
        <v>7</v>
      </c>
      <c r="BV33" s="484">
        <v>3</v>
      </c>
      <c r="BW33" s="485">
        <v>10</v>
      </c>
      <c r="BX33" s="486" t="s">
        <v>197</v>
      </c>
      <c r="BY33" s="484" t="s">
        <v>197</v>
      </c>
      <c r="BZ33" s="485">
        <v>60</v>
      </c>
      <c r="CA33" s="486" t="s">
        <v>197</v>
      </c>
      <c r="CB33" s="484" t="s">
        <v>197</v>
      </c>
      <c r="CC33" s="485">
        <v>10</v>
      </c>
      <c r="CD33" s="486" t="s">
        <v>197</v>
      </c>
      <c r="CE33" s="484" t="s">
        <v>197</v>
      </c>
      <c r="CF33" s="485">
        <v>60</v>
      </c>
      <c r="CG33" s="486" t="s">
        <v>197</v>
      </c>
      <c r="CH33" s="484" t="s">
        <v>197</v>
      </c>
      <c r="CI33" s="485">
        <v>10</v>
      </c>
      <c r="CJ33" s="486">
        <v>36.4</v>
      </c>
      <c r="CK33" s="484">
        <v>38</v>
      </c>
      <c r="CL33" s="485">
        <v>36.700000000000003</v>
      </c>
      <c r="CM33" s="486" t="s">
        <v>197</v>
      </c>
      <c r="CN33" s="484" t="s">
        <v>197</v>
      </c>
      <c r="CO33" s="485">
        <v>10</v>
      </c>
      <c r="CP33" s="486">
        <v>76</v>
      </c>
      <c r="CQ33" s="484">
        <v>61</v>
      </c>
      <c r="CR33" s="485">
        <v>68</v>
      </c>
      <c r="CS33" s="486">
        <v>1134</v>
      </c>
      <c r="CT33" s="484">
        <v>1266</v>
      </c>
      <c r="CU33" s="485">
        <v>2400</v>
      </c>
      <c r="CV33" s="486">
        <v>78</v>
      </c>
      <c r="CW33" s="484">
        <v>63</v>
      </c>
      <c r="CX33" s="485">
        <v>70</v>
      </c>
      <c r="CY33" s="486">
        <v>1134</v>
      </c>
      <c r="CZ33" s="484">
        <v>1266</v>
      </c>
      <c r="DA33" s="485">
        <v>2400</v>
      </c>
      <c r="DB33" s="486">
        <v>36.200000000000003</v>
      </c>
      <c r="DC33" s="484">
        <v>34</v>
      </c>
      <c r="DD33" s="485">
        <v>35</v>
      </c>
      <c r="DE33" s="486">
        <v>1134</v>
      </c>
      <c r="DF33" s="484">
        <v>1266</v>
      </c>
      <c r="DG33" s="485">
        <v>2400</v>
      </c>
    </row>
    <row r="34" spans="1:111" x14ac:dyDescent="0.35">
      <c r="A34" t="s">
        <v>160</v>
      </c>
      <c r="B34" t="s">
        <v>404</v>
      </c>
      <c r="C34" t="s">
        <v>392</v>
      </c>
      <c r="D34" s="486">
        <v>77</v>
      </c>
      <c r="E34" s="484">
        <v>64</v>
      </c>
      <c r="F34" s="485">
        <v>70</v>
      </c>
      <c r="G34" s="486">
        <v>1405</v>
      </c>
      <c r="H34" s="484">
        <v>1493</v>
      </c>
      <c r="I34" s="485">
        <v>2898</v>
      </c>
      <c r="J34" s="486">
        <v>79</v>
      </c>
      <c r="K34" s="484">
        <v>67</v>
      </c>
      <c r="L34" s="485">
        <v>73</v>
      </c>
      <c r="M34" s="486">
        <v>1405</v>
      </c>
      <c r="N34" s="484">
        <v>1493</v>
      </c>
      <c r="O34" s="485">
        <v>2898</v>
      </c>
      <c r="P34" s="486">
        <v>36.4</v>
      </c>
      <c r="Q34" s="484">
        <v>34.1</v>
      </c>
      <c r="R34" s="485">
        <v>35.200000000000003</v>
      </c>
      <c r="S34" s="486">
        <v>1405</v>
      </c>
      <c r="T34" s="484">
        <v>1493</v>
      </c>
      <c r="U34" s="485">
        <v>2898</v>
      </c>
      <c r="V34" s="486">
        <v>81</v>
      </c>
      <c r="W34" s="484">
        <v>56</v>
      </c>
      <c r="X34" s="485">
        <v>71</v>
      </c>
      <c r="Y34" s="486">
        <v>94</v>
      </c>
      <c r="Z34" s="484">
        <v>66</v>
      </c>
      <c r="AA34" s="485">
        <v>160</v>
      </c>
      <c r="AB34" s="486">
        <v>82</v>
      </c>
      <c r="AC34" s="484">
        <v>62</v>
      </c>
      <c r="AD34" s="485">
        <v>74</v>
      </c>
      <c r="AE34" s="486">
        <v>94</v>
      </c>
      <c r="AF34" s="484">
        <v>66</v>
      </c>
      <c r="AG34" s="485">
        <v>160</v>
      </c>
      <c r="AH34" s="486">
        <v>36.9</v>
      </c>
      <c r="AI34" s="484">
        <v>33.4</v>
      </c>
      <c r="AJ34" s="485">
        <v>35.5</v>
      </c>
      <c r="AK34" s="486">
        <v>94</v>
      </c>
      <c r="AL34" s="484">
        <v>66</v>
      </c>
      <c r="AM34" s="485">
        <v>160</v>
      </c>
      <c r="AN34" s="486">
        <v>65</v>
      </c>
      <c r="AO34" s="484">
        <v>52</v>
      </c>
      <c r="AP34" s="485">
        <v>59</v>
      </c>
      <c r="AQ34" s="486">
        <v>49</v>
      </c>
      <c r="AR34" s="484">
        <v>44</v>
      </c>
      <c r="AS34" s="485">
        <v>93</v>
      </c>
      <c r="AT34" s="486">
        <v>69</v>
      </c>
      <c r="AU34" s="484">
        <v>59</v>
      </c>
      <c r="AV34" s="485">
        <v>65</v>
      </c>
      <c r="AW34" s="486">
        <v>49</v>
      </c>
      <c r="AX34" s="484">
        <v>44</v>
      </c>
      <c r="AY34" s="485">
        <v>93</v>
      </c>
      <c r="AZ34" s="486">
        <v>35.799999999999997</v>
      </c>
      <c r="BA34" s="484">
        <v>31.3</v>
      </c>
      <c r="BB34" s="485">
        <v>33.700000000000003</v>
      </c>
      <c r="BC34" s="486">
        <v>49</v>
      </c>
      <c r="BD34" s="484">
        <v>44</v>
      </c>
      <c r="BE34" s="485">
        <v>93</v>
      </c>
      <c r="BF34" s="486">
        <v>77</v>
      </c>
      <c r="BG34" s="484">
        <v>60</v>
      </c>
      <c r="BH34" s="485">
        <v>67</v>
      </c>
      <c r="BI34" s="486">
        <v>22</v>
      </c>
      <c r="BJ34" s="484">
        <v>30</v>
      </c>
      <c r="BK34" s="485">
        <v>52</v>
      </c>
      <c r="BL34" s="486">
        <v>86</v>
      </c>
      <c r="BM34" s="484">
        <v>63</v>
      </c>
      <c r="BN34" s="485">
        <v>73</v>
      </c>
      <c r="BO34" s="486">
        <v>22</v>
      </c>
      <c r="BP34" s="484">
        <v>30</v>
      </c>
      <c r="BQ34" s="485">
        <v>52</v>
      </c>
      <c r="BR34" s="486">
        <v>36.5</v>
      </c>
      <c r="BS34" s="484">
        <v>34.799999999999997</v>
      </c>
      <c r="BT34" s="485">
        <v>35.5</v>
      </c>
      <c r="BU34" s="486">
        <v>22</v>
      </c>
      <c r="BV34" s="484">
        <v>30</v>
      </c>
      <c r="BW34" s="485">
        <v>52</v>
      </c>
      <c r="BX34" s="486" t="s">
        <v>197</v>
      </c>
      <c r="BY34" s="484" t="s">
        <v>197</v>
      </c>
      <c r="BZ34" s="485">
        <v>71</v>
      </c>
      <c r="CA34" s="486">
        <v>9</v>
      </c>
      <c r="CB34" s="484">
        <v>8</v>
      </c>
      <c r="CC34" s="485">
        <v>17</v>
      </c>
      <c r="CD34" s="486" t="s">
        <v>197</v>
      </c>
      <c r="CE34" s="484" t="s">
        <v>197</v>
      </c>
      <c r="CF34" s="485">
        <v>76</v>
      </c>
      <c r="CG34" s="486">
        <v>9</v>
      </c>
      <c r="CH34" s="484">
        <v>8</v>
      </c>
      <c r="CI34" s="485">
        <v>17</v>
      </c>
      <c r="CJ34" s="486">
        <v>34.9</v>
      </c>
      <c r="CK34" s="484">
        <v>37.6</v>
      </c>
      <c r="CL34" s="485">
        <v>36.200000000000003</v>
      </c>
      <c r="CM34" s="486">
        <v>9</v>
      </c>
      <c r="CN34" s="484">
        <v>8</v>
      </c>
      <c r="CO34" s="485">
        <v>17</v>
      </c>
      <c r="CP34" s="486">
        <v>77</v>
      </c>
      <c r="CQ34" s="484">
        <v>63</v>
      </c>
      <c r="CR34" s="485">
        <v>70</v>
      </c>
      <c r="CS34" s="486">
        <v>1642</v>
      </c>
      <c r="CT34" s="484">
        <v>1703</v>
      </c>
      <c r="CU34" s="485">
        <v>3345</v>
      </c>
      <c r="CV34" s="486">
        <v>79</v>
      </c>
      <c r="CW34" s="484">
        <v>66</v>
      </c>
      <c r="CX34" s="485">
        <v>72</v>
      </c>
      <c r="CY34" s="486">
        <v>1642</v>
      </c>
      <c r="CZ34" s="484">
        <v>1703</v>
      </c>
      <c r="DA34" s="485">
        <v>3345</v>
      </c>
      <c r="DB34" s="486">
        <v>36.299999999999997</v>
      </c>
      <c r="DC34" s="484">
        <v>34</v>
      </c>
      <c r="DD34" s="485">
        <v>35.200000000000003</v>
      </c>
      <c r="DE34" s="486">
        <v>1642</v>
      </c>
      <c r="DF34" s="484">
        <v>1703</v>
      </c>
      <c r="DG34" s="485">
        <v>3345</v>
      </c>
    </row>
    <row r="35" spans="1:111" x14ac:dyDescent="0.35">
      <c r="A35" t="s">
        <v>157</v>
      </c>
      <c r="B35" t="s">
        <v>401</v>
      </c>
      <c r="C35" t="s">
        <v>392</v>
      </c>
      <c r="D35" s="486">
        <v>67</v>
      </c>
      <c r="E35" s="484">
        <v>48</v>
      </c>
      <c r="F35" s="485">
        <v>57</v>
      </c>
      <c r="G35" s="486">
        <v>1242</v>
      </c>
      <c r="H35" s="484">
        <v>1368</v>
      </c>
      <c r="I35" s="485">
        <v>2610</v>
      </c>
      <c r="J35" s="486">
        <v>67</v>
      </c>
      <c r="K35" s="484">
        <v>50</v>
      </c>
      <c r="L35" s="485">
        <v>58</v>
      </c>
      <c r="M35" s="486">
        <v>1242</v>
      </c>
      <c r="N35" s="484">
        <v>1368</v>
      </c>
      <c r="O35" s="485">
        <v>2610</v>
      </c>
      <c r="P35" s="486">
        <v>33.6</v>
      </c>
      <c r="Q35" s="484">
        <v>31.3</v>
      </c>
      <c r="R35" s="485">
        <v>32.4</v>
      </c>
      <c r="S35" s="486">
        <v>1242</v>
      </c>
      <c r="T35" s="484">
        <v>1368</v>
      </c>
      <c r="U35" s="485">
        <v>2610</v>
      </c>
      <c r="V35" s="486">
        <v>63</v>
      </c>
      <c r="W35" s="484">
        <v>71</v>
      </c>
      <c r="X35" s="485">
        <v>66</v>
      </c>
      <c r="Y35" s="486">
        <v>52</v>
      </c>
      <c r="Z35" s="484">
        <v>31</v>
      </c>
      <c r="AA35" s="485">
        <v>83</v>
      </c>
      <c r="AB35" s="486">
        <v>63</v>
      </c>
      <c r="AC35" s="484">
        <v>71</v>
      </c>
      <c r="AD35" s="485">
        <v>66</v>
      </c>
      <c r="AE35" s="486">
        <v>52</v>
      </c>
      <c r="AF35" s="484">
        <v>31</v>
      </c>
      <c r="AG35" s="485">
        <v>83</v>
      </c>
      <c r="AH35" s="486">
        <v>32.799999999999997</v>
      </c>
      <c r="AI35" s="484">
        <v>34.700000000000003</v>
      </c>
      <c r="AJ35" s="485">
        <v>33.5</v>
      </c>
      <c r="AK35" s="486">
        <v>52</v>
      </c>
      <c r="AL35" s="484">
        <v>31</v>
      </c>
      <c r="AM35" s="485">
        <v>83</v>
      </c>
      <c r="AN35" s="486">
        <v>58</v>
      </c>
      <c r="AO35" s="484">
        <v>57</v>
      </c>
      <c r="AP35" s="485">
        <v>58</v>
      </c>
      <c r="AQ35" s="486">
        <v>12</v>
      </c>
      <c r="AR35" s="484">
        <v>14</v>
      </c>
      <c r="AS35" s="485">
        <v>26</v>
      </c>
      <c r="AT35" s="486">
        <v>75</v>
      </c>
      <c r="AU35" s="484">
        <v>64</v>
      </c>
      <c r="AV35" s="485">
        <v>69</v>
      </c>
      <c r="AW35" s="486">
        <v>12</v>
      </c>
      <c r="AX35" s="484">
        <v>14</v>
      </c>
      <c r="AY35" s="485">
        <v>26</v>
      </c>
      <c r="AZ35" s="486">
        <v>33.9</v>
      </c>
      <c r="BA35" s="484">
        <v>33.1</v>
      </c>
      <c r="BB35" s="485">
        <v>33.5</v>
      </c>
      <c r="BC35" s="486">
        <v>12</v>
      </c>
      <c r="BD35" s="484">
        <v>14</v>
      </c>
      <c r="BE35" s="485">
        <v>26</v>
      </c>
      <c r="BF35" s="486" t="s">
        <v>197</v>
      </c>
      <c r="BG35" s="484" t="s">
        <v>197</v>
      </c>
      <c r="BH35" s="485">
        <v>56</v>
      </c>
      <c r="BI35" s="486">
        <v>13</v>
      </c>
      <c r="BJ35" s="484">
        <v>5</v>
      </c>
      <c r="BK35" s="485">
        <v>18</v>
      </c>
      <c r="BL35" s="486" t="s">
        <v>197</v>
      </c>
      <c r="BM35" s="484" t="s">
        <v>197</v>
      </c>
      <c r="BN35" s="485">
        <v>56</v>
      </c>
      <c r="BO35" s="486">
        <v>13</v>
      </c>
      <c r="BP35" s="484">
        <v>5</v>
      </c>
      <c r="BQ35" s="485">
        <v>18</v>
      </c>
      <c r="BR35" s="486">
        <v>33.6</v>
      </c>
      <c r="BS35" s="484">
        <v>30.8</v>
      </c>
      <c r="BT35" s="485">
        <v>32.799999999999997</v>
      </c>
      <c r="BU35" s="486">
        <v>13</v>
      </c>
      <c r="BV35" s="484">
        <v>5</v>
      </c>
      <c r="BW35" s="485">
        <v>18</v>
      </c>
      <c r="BX35" s="486" t="s">
        <v>197</v>
      </c>
      <c r="BY35" s="484" t="s">
        <v>197</v>
      </c>
      <c r="BZ35" s="485">
        <v>27</v>
      </c>
      <c r="CA35" s="486">
        <v>3</v>
      </c>
      <c r="CB35" s="484">
        <v>8</v>
      </c>
      <c r="CC35" s="485">
        <v>11</v>
      </c>
      <c r="CD35" s="486" t="s">
        <v>197</v>
      </c>
      <c r="CE35" s="484" t="s">
        <v>197</v>
      </c>
      <c r="CF35" s="485">
        <v>27</v>
      </c>
      <c r="CG35" s="486">
        <v>3</v>
      </c>
      <c r="CH35" s="484">
        <v>8</v>
      </c>
      <c r="CI35" s="485">
        <v>11</v>
      </c>
      <c r="CJ35" s="486">
        <v>24</v>
      </c>
      <c r="CK35" s="484">
        <v>28.5</v>
      </c>
      <c r="CL35" s="485">
        <v>27.3</v>
      </c>
      <c r="CM35" s="486">
        <v>3</v>
      </c>
      <c r="CN35" s="484">
        <v>8</v>
      </c>
      <c r="CO35" s="485">
        <v>11</v>
      </c>
      <c r="CP35" s="486">
        <v>66</v>
      </c>
      <c r="CQ35" s="484">
        <v>49</v>
      </c>
      <c r="CR35" s="485">
        <v>57</v>
      </c>
      <c r="CS35" s="486">
        <v>1443</v>
      </c>
      <c r="CT35" s="484">
        <v>1553</v>
      </c>
      <c r="CU35" s="485">
        <v>2996</v>
      </c>
      <c r="CV35" s="486">
        <v>67</v>
      </c>
      <c r="CW35" s="484">
        <v>51</v>
      </c>
      <c r="CX35" s="485">
        <v>58</v>
      </c>
      <c r="CY35" s="486">
        <v>1443</v>
      </c>
      <c r="CZ35" s="484">
        <v>1553</v>
      </c>
      <c r="DA35" s="485">
        <v>2996</v>
      </c>
      <c r="DB35" s="486">
        <v>33.6</v>
      </c>
      <c r="DC35" s="484">
        <v>31.4</v>
      </c>
      <c r="DD35" s="485">
        <v>32.4</v>
      </c>
      <c r="DE35" s="486">
        <v>1443</v>
      </c>
      <c r="DF35" s="484">
        <v>1553</v>
      </c>
      <c r="DG35" s="485">
        <v>2996</v>
      </c>
    </row>
    <row r="36" spans="1:111" x14ac:dyDescent="0.35">
      <c r="A36" t="s">
        <v>162</v>
      </c>
      <c r="B36" t="s">
        <v>406</v>
      </c>
      <c r="C36" t="s">
        <v>392</v>
      </c>
      <c r="D36" s="486">
        <v>67</v>
      </c>
      <c r="E36" s="484">
        <v>49</v>
      </c>
      <c r="F36" s="485">
        <v>58</v>
      </c>
      <c r="G36" s="486">
        <v>623</v>
      </c>
      <c r="H36" s="484">
        <v>661</v>
      </c>
      <c r="I36" s="485">
        <v>1284</v>
      </c>
      <c r="J36" s="486">
        <v>72</v>
      </c>
      <c r="K36" s="484">
        <v>53</v>
      </c>
      <c r="L36" s="485">
        <v>62</v>
      </c>
      <c r="M36" s="486">
        <v>623</v>
      </c>
      <c r="N36" s="484">
        <v>661</v>
      </c>
      <c r="O36" s="485">
        <v>1284</v>
      </c>
      <c r="P36" s="486">
        <v>34.6</v>
      </c>
      <c r="Q36" s="484">
        <v>32.1</v>
      </c>
      <c r="R36" s="485">
        <v>33.299999999999997</v>
      </c>
      <c r="S36" s="486">
        <v>623</v>
      </c>
      <c r="T36" s="484">
        <v>661</v>
      </c>
      <c r="U36" s="485">
        <v>1284</v>
      </c>
      <c r="V36" s="486">
        <v>76</v>
      </c>
      <c r="W36" s="484">
        <v>39</v>
      </c>
      <c r="X36" s="485">
        <v>55</v>
      </c>
      <c r="Y36" s="486">
        <v>21</v>
      </c>
      <c r="Z36" s="484">
        <v>28</v>
      </c>
      <c r="AA36" s="485">
        <v>49</v>
      </c>
      <c r="AB36" s="486">
        <v>81</v>
      </c>
      <c r="AC36" s="484">
        <v>39</v>
      </c>
      <c r="AD36" s="485">
        <v>57</v>
      </c>
      <c r="AE36" s="486">
        <v>21</v>
      </c>
      <c r="AF36" s="484">
        <v>28</v>
      </c>
      <c r="AG36" s="485">
        <v>49</v>
      </c>
      <c r="AH36" s="486">
        <v>35.9</v>
      </c>
      <c r="AI36" s="484">
        <v>28.8</v>
      </c>
      <c r="AJ36" s="485">
        <v>31.8</v>
      </c>
      <c r="AK36" s="486">
        <v>21</v>
      </c>
      <c r="AL36" s="484">
        <v>28</v>
      </c>
      <c r="AM36" s="485">
        <v>49</v>
      </c>
      <c r="AN36" s="486">
        <v>60</v>
      </c>
      <c r="AO36" s="484">
        <v>38</v>
      </c>
      <c r="AP36" s="485">
        <v>50</v>
      </c>
      <c r="AQ36" s="486">
        <v>10</v>
      </c>
      <c r="AR36" s="484">
        <v>8</v>
      </c>
      <c r="AS36" s="485">
        <v>18</v>
      </c>
      <c r="AT36" s="486">
        <v>60</v>
      </c>
      <c r="AU36" s="484">
        <v>38</v>
      </c>
      <c r="AV36" s="485">
        <v>50</v>
      </c>
      <c r="AW36" s="486">
        <v>10</v>
      </c>
      <c r="AX36" s="484">
        <v>8</v>
      </c>
      <c r="AY36" s="485">
        <v>18</v>
      </c>
      <c r="AZ36" s="486">
        <v>33.1</v>
      </c>
      <c r="BA36" s="484">
        <v>29.6</v>
      </c>
      <c r="BB36" s="485">
        <v>31.6</v>
      </c>
      <c r="BC36" s="486">
        <v>10</v>
      </c>
      <c r="BD36" s="484">
        <v>8</v>
      </c>
      <c r="BE36" s="485">
        <v>18</v>
      </c>
      <c r="BF36" s="486" t="s">
        <v>197</v>
      </c>
      <c r="BG36" s="484" t="s">
        <v>191</v>
      </c>
      <c r="BH36" s="485" t="s">
        <v>197</v>
      </c>
      <c r="BI36" s="486" t="s">
        <v>197</v>
      </c>
      <c r="BJ36" s="484">
        <v>0</v>
      </c>
      <c r="BK36" s="485" t="s">
        <v>197</v>
      </c>
      <c r="BL36" s="486" t="s">
        <v>197</v>
      </c>
      <c r="BM36" s="484" t="s">
        <v>191</v>
      </c>
      <c r="BN36" s="485" t="s">
        <v>197</v>
      </c>
      <c r="BO36" s="486" t="s">
        <v>197</v>
      </c>
      <c r="BP36" s="484">
        <v>0</v>
      </c>
      <c r="BQ36" s="485" t="s">
        <v>197</v>
      </c>
      <c r="BR36" s="486">
        <v>38</v>
      </c>
      <c r="BS36" s="484" t="s">
        <v>191</v>
      </c>
      <c r="BT36" s="485">
        <v>38</v>
      </c>
      <c r="BU36" s="486" t="s">
        <v>197</v>
      </c>
      <c r="BV36" s="484">
        <v>0</v>
      </c>
      <c r="BW36" s="485" t="s">
        <v>197</v>
      </c>
      <c r="BX36" s="486" t="s">
        <v>197</v>
      </c>
      <c r="BY36" s="484" t="s">
        <v>197</v>
      </c>
      <c r="BZ36" s="485" t="s">
        <v>197</v>
      </c>
      <c r="CA36" s="486" t="s">
        <v>197</v>
      </c>
      <c r="CB36" s="484" t="s">
        <v>197</v>
      </c>
      <c r="CC36" s="485">
        <v>4</v>
      </c>
      <c r="CD36" s="486" t="s">
        <v>197</v>
      </c>
      <c r="CE36" s="484" t="s">
        <v>197</v>
      </c>
      <c r="CF36" s="485" t="s">
        <v>197</v>
      </c>
      <c r="CG36" s="486" t="s">
        <v>197</v>
      </c>
      <c r="CH36" s="484" t="s">
        <v>197</v>
      </c>
      <c r="CI36" s="485">
        <v>4</v>
      </c>
      <c r="CJ36" s="486">
        <v>40</v>
      </c>
      <c r="CK36" s="484">
        <v>32</v>
      </c>
      <c r="CL36" s="485">
        <v>38</v>
      </c>
      <c r="CM36" s="486" t="s">
        <v>197</v>
      </c>
      <c r="CN36" s="484" t="s">
        <v>197</v>
      </c>
      <c r="CO36" s="485">
        <v>4</v>
      </c>
      <c r="CP36" s="486">
        <v>67</v>
      </c>
      <c r="CQ36" s="484">
        <v>48</v>
      </c>
      <c r="CR36" s="485">
        <v>57</v>
      </c>
      <c r="CS36" s="486">
        <v>689</v>
      </c>
      <c r="CT36" s="484">
        <v>718</v>
      </c>
      <c r="CU36" s="485">
        <v>1407</v>
      </c>
      <c r="CV36" s="486">
        <v>72</v>
      </c>
      <c r="CW36" s="484">
        <v>52</v>
      </c>
      <c r="CX36" s="485">
        <v>61</v>
      </c>
      <c r="CY36" s="486">
        <v>689</v>
      </c>
      <c r="CZ36" s="484">
        <v>718</v>
      </c>
      <c r="DA36" s="485">
        <v>1407</v>
      </c>
      <c r="DB36" s="486">
        <v>34.700000000000003</v>
      </c>
      <c r="DC36" s="484">
        <v>31.9</v>
      </c>
      <c r="DD36" s="485">
        <v>33.299999999999997</v>
      </c>
      <c r="DE36" s="486">
        <v>689</v>
      </c>
      <c r="DF36" s="484">
        <v>718</v>
      </c>
      <c r="DG36" s="485">
        <v>1407</v>
      </c>
    </row>
    <row r="37" spans="1:111" x14ac:dyDescent="0.35">
      <c r="A37" t="s">
        <v>149</v>
      </c>
      <c r="B37" t="s">
        <v>394</v>
      </c>
      <c r="C37" t="s">
        <v>392</v>
      </c>
      <c r="D37" s="486">
        <v>74</v>
      </c>
      <c r="E37" s="484">
        <v>62</v>
      </c>
      <c r="F37" s="485">
        <v>68</v>
      </c>
      <c r="G37" s="486">
        <v>747</v>
      </c>
      <c r="H37" s="484">
        <v>792</v>
      </c>
      <c r="I37" s="485">
        <v>1539</v>
      </c>
      <c r="J37" s="486">
        <v>75</v>
      </c>
      <c r="K37" s="484">
        <v>63</v>
      </c>
      <c r="L37" s="485">
        <v>68</v>
      </c>
      <c r="M37" s="486">
        <v>747</v>
      </c>
      <c r="N37" s="484">
        <v>792</v>
      </c>
      <c r="O37" s="485">
        <v>1539</v>
      </c>
      <c r="P37" s="486">
        <v>38.1</v>
      </c>
      <c r="Q37" s="484">
        <v>35.5</v>
      </c>
      <c r="R37" s="485">
        <v>36.700000000000003</v>
      </c>
      <c r="S37" s="486">
        <v>747</v>
      </c>
      <c r="T37" s="484">
        <v>792</v>
      </c>
      <c r="U37" s="485">
        <v>1539</v>
      </c>
      <c r="V37" s="486">
        <v>72</v>
      </c>
      <c r="W37" s="484">
        <v>46</v>
      </c>
      <c r="X37" s="485">
        <v>60</v>
      </c>
      <c r="Y37" s="486">
        <v>68</v>
      </c>
      <c r="Z37" s="484">
        <v>57</v>
      </c>
      <c r="AA37" s="485">
        <v>125</v>
      </c>
      <c r="AB37" s="486">
        <v>72</v>
      </c>
      <c r="AC37" s="484">
        <v>47</v>
      </c>
      <c r="AD37" s="485">
        <v>61</v>
      </c>
      <c r="AE37" s="486">
        <v>68</v>
      </c>
      <c r="AF37" s="484">
        <v>57</v>
      </c>
      <c r="AG37" s="485">
        <v>125</v>
      </c>
      <c r="AH37" s="486">
        <v>38.6</v>
      </c>
      <c r="AI37" s="484">
        <v>33.200000000000003</v>
      </c>
      <c r="AJ37" s="485">
        <v>36.1</v>
      </c>
      <c r="AK37" s="486">
        <v>68</v>
      </c>
      <c r="AL37" s="484">
        <v>57</v>
      </c>
      <c r="AM37" s="485">
        <v>125</v>
      </c>
      <c r="AN37" s="486">
        <v>67</v>
      </c>
      <c r="AO37" s="484">
        <v>55</v>
      </c>
      <c r="AP37" s="485">
        <v>60</v>
      </c>
      <c r="AQ37" s="486">
        <v>24</v>
      </c>
      <c r="AR37" s="484">
        <v>29</v>
      </c>
      <c r="AS37" s="485">
        <v>53</v>
      </c>
      <c r="AT37" s="486">
        <v>67</v>
      </c>
      <c r="AU37" s="484">
        <v>55</v>
      </c>
      <c r="AV37" s="485">
        <v>60</v>
      </c>
      <c r="AW37" s="486">
        <v>24</v>
      </c>
      <c r="AX37" s="484">
        <v>29</v>
      </c>
      <c r="AY37" s="485">
        <v>53</v>
      </c>
      <c r="AZ37" s="486">
        <v>35.299999999999997</v>
      </c>
      <c r="BA37" s="484">
        <v>31.8</v>
      </c>
      <c r="BB37" s="485">
        <v>33.4</v>
      </c>
      <c r="BC37" s="486">
        <v>24</v>
      </c>
      <c r="BD37" s="484">
        <v>29</v>
      </c>
      <c r="BE37" s="485">
        <v>53</v>
      </c>
      <c r="BF37" s="486">
        <v>50</v>
      </c>
      <c r="BG37" s="484">
        <v>50</v>
      </c>
      <c r="BH37" s="485">
        <v>50</v>
      </c>
      <c r="BI37" s="486">
        <v>10</v>
      </c>
      <c r="BJ37" s="484">
        <v>8</v>
      </c>
      <c r="BK37" s="485">
        <v>18</v>
      </c>
      <c r="BL37" s="486">
        <v>50</v>
      </c>
      <c r="BM37" s="484">
        <v>50</v>
      </c>
      <c r="BN37" s="485">
        <v>50</v>
      </c>
      <c r="BO37" s="486">
        <v>10</v>
      </c>
      <c r="BP37" s="484">
        <v>8</v>
      </c>
      <c r="BQ37" s="485">
        <v>18</v>
      </c>
      <c r="BR37" s="486">
        <v>37</v>
      </c>
      <c r="BS37" s="484">
        <v>37</v>
      </c>
      <c r="BT37" s="485">
        <v>37</v>
      </c>
      <c r="BU37" s="486">
        <v>10</v>
      </c>
      <c r="BV37" s="484">
        <v>8</v>
      </c>
      <c r="BW37" s="485">
        <v>18</v>
      </c>
      <c r="BX37" s="486" t="s">
        <v>197</v>
      </c>
      <c r="BY37" s="484" t="s">
        <v>197</v>
      </c>
      <c r="BZ37" s="485">
        <v>67</v>
      </c>
      <c r="CA37" s="486">
        <v>7</v>
      </c>
      <c r="CB37" s="484">
        <v>5</v>
      </c>
      <c r="CC37" s="485">
        <v>12</v>
      </c>
      <c r="CD37" s="486" t="s">
        <v>197</v>
      </c>
      <c r="CE37" s="484" t="s">
        <v>197</v>
      </c>
      <c r="CF37" s="485">
        <v>67</v>
      </c>
      <c r="CG37" s="486">
        <v>7</v>
      </c>
      <c r="CH37" s="484">
        <v>5</v>
      </c>
      <c r="CI37" s="485">
        <v>12</v>
      </c>
      <c r="CJ37" s="486">
        <v>39</v>
      </c>
      <c r="CK37" s="484">
        <v>37.4</v>
      </c>
      <c r="CL37" s="485">
        <v>38.299999999999997</v>
      </c>
      <c r="CM37" s="486">
        <v>7</v>
      </c>
      <c r="CN37" s="484">
        <v>5</v>
      </c>
      <c r="CO37" s="485">
        <v>12</v>
      </c>
      <c r="CP37" s="486">
        <v>73</v>
      </c>
      <c r="CQ37" s="484">
        <v>60</v>
      </c>
      <c r="CR37" s="485">
        <v>67</v>
      </c>
      <c r="CS37" s="486">
        <v>991</v>
      </c>
      <c r="CT37" s="484">
        <v>979</v>
      </c>
      <c r="CU37" s="485">
        <v>1970</v>
      </c>
      <c r="CV37" s="486">
        <v>73</v>
      </c>
      <c r="CW37" s="484">
        <v>61</v>
      </c>
      <c r="CX37" s="485">
        <v>67</v>
      </c>
      <c r="CY37" s="486">
        <v>991</v>
      </c>
      <c r="CZ37" s="484">
        <v>979</v>
      </c>
      <c r="DA37" s="485">
        <v>1970</v>
      </c>
      <c r="DB37" s="486">
        <v>37.799999999999997</v>
      </c>
      <c r="DC37" s="484">
        <v>35</v>
      </c>
      <c r="DD37" s="485">
        <v>36.4</v>
      </c>
      <c r="DE37" s="486">
        <v>991</v>
      </c>
      <c r="DF37" s="484">
        <v>979</v>
      </c>
      <c r="DG37" s="485">
        <v>1970</v>
      </c>
    </row>
    <row r="38" spans="1:111" x14ac:dyDescent="0.35">
      <c r="A38" t="s">
        <v>158</v>
      </c>
      <c r="B38" t="s">
        <v>402</v>
      </c>
      <c r="C38" t="s">
        <v>392</v>
      </c>
      <c r="D38" s="486">
        <v>71</v>
      </c>
      <c r="E38" s="484">
        <v>50</v>
      </c>
      <c r="F38" s="485">
        <v>60</v>
      </c>
      <c r="G38" s="486">
        <v>648</v>
      </c>
      <c r="H38" s="484">
        <v>723</v>
      </c>
      <c r="I38" s="485">
        <v>1371</v>
      </c>
      <c r="J38" s="486">
        <v>71</v>
      </c>
      <c r="K38" s="484">
        <v>52</v>
      </c>
      <c r="L38" s="485">
        <v>61</v>
      </c>
      <c r="M38" s="486">
        <v>648</v>
      </c>
      <c r="N38" s="484">
        <v>723</v>
      </c>
      <c r="O38" s="485">
        <v>1371</v>
      </c>
      <c r="P38" s="486">
        <v>36.200000000000003</v>
      </c>
      <c r="Q38" s="484">
        <v>33.4</v>
      </c>
      <c r="R38" s="485">
        <v>34.700000000000003</v>
      </c>
      <c r="S38" s="486">
        <v>648</v>
      </c>
      <c r="T38" s="484">
        <v>723</v>
      </c>
      <c r="U38" s="485">
        <v>1371</v>
      </c>
      <c r="V38" s="486">
        <v>75</v>
      </c>
      <c r="W38" s="484">
        <v>59</v>
      </c>
      <c r="X38" s="485">
        <v>68</v>
      </c>
      <c r="Y38" s="486">
        <v>32</v>
      </c>
      <c r="Z38" s="484">
        <v>27</v>
      </c>
      <c r="AA38" s="485">
        <v>59</v>
      </c>
      <c r="AB38" s="486">
        <v>78</v>
      </c>
      <c r="AC38" s="484">
        <v>63</v>
      </c>
      <c r="AD38" s="485">
        <v>71</v>
      </c>
      <c r="AE38" s="486">
        <v>32</v>
      </c>
      <c r="AF38" s="484">
        <v>27</v>
      </c>
      <c r="AG38" s="485">
        <v>59</v>
      </c>
      <c r="AH38" s="486">
        <v>36.6</v>
      </c>
      <c r="AI38" s="484">
        <v>34.700000000000003</v>
      </c>
      <c r="AJ38" s="485">
        <v>35.700000000000003</v>
      </c>
      <c r="AK38" s="486">
        <v>32</v>
      </c>
      <c r="AL38" s="484">
        <v>27</v>
      </c>
      <c r="AM38" s="485">
        <v>59</v>
      </c>
      <c r="AN38" s="486">
        <v>64</v>
      </c>
      <c r="AO38" s="484">
        <v>38</v>
      </c>
      <c r="AP38" s="485">
        <v>50</v>
      </c>
      <c r="AQ38" s="486">
        <v>22</v>
      </c>
      <c r="AR38" s="484">
        <v>24</v>
      </c>
      <c r="AS38" s="485">
        <v>46</v>
      </c>
      <c r="AT38" s="486">
        <v>64</v>
      </c>
      <c r="AU38" s="484">
        <v>38</v>
      </c>
      <c r="AV38" s="485">
        <v>50</v>
      </c>
      <c r="AW38" s="486">
        <v>22</v>
      </c>
      <c r="AX38" s="484">
        <v>24</v>
      </c>
      <c r="AY38" s="485">
        <v>46</v>
      </c>
      <c r="AZ38" s="486">
        <v>32.4</v>
      </c>
      <c r="BA38" s="484">
        <v>30.4</v>
      </c>
      <c r="BB38" s="485">
        <v>31.3</v>
      </c>
      <c r="BC38" s="486">
        <v>22</v>
      </c>
      <c r="BD38" s="484">
        <v>24</v>
      </c>
      <c r="BE38" s="485">
        <v>46</v>
      </c>
      <c r="BF38" s="486">
        <v>57</v>
      </c>
      <c r="BG38" s="484">
        <v>50</v>
      </c>
      <c r="BH38" s="485">
        <v>54</v>
      </c>
      <c r="BI38" s="486">
        <v>7</v>
      </c>
      <c r="BJ38" s="484">
        <v>6</v>
      </c>
      <c r="BK38" s="485">
        <v>13</v>
      </c>
      <c r="BL38" s="486">
        <v>57</v>
      </c>
      <c r="BM38" s="484">
        <v>50</v>
      </c>
      <c r="BN38" s="485">
        <v>54</v>
      </c>
      <c r="BO38" s="486">
        <v>7</v>
      </c>
      <c r="BP38" s="484">
        <v>6</v>
      </c>
      <c r="BQ38" s="485">
        <v>13</v>
      </c>
      <c r="BR38" s="486">
        <v>31.1</v>
      </c>
      <c r="BS38" s="484">
        <v>31.5</v>
      </c>
      <c r="BT38" s="485">
        <v>31.3</v>
      </c>
      <c r="BU38" s="486">
        <v>7</v>
      </c>
      <c r="BV38" s="484">
        <v>6</v>
      </c>
      <c r="BW38" s="485">
        <v>13</v>
      </c>
      <c r="BX38" s="486">
        <v>100</v>
      </c>
      <c r="BY38" s="484">
        <v>100</v>
      </c>
      <c r="BZ38" s="485">
        <v>100</v>
      </c>
      <c r="CA38" s="486">
        <v>3</v>
      </c>
      <c r="CB38" s="484">
        <v>3</v>
      </c>
      <c r="CC38" s="485">
        <v>6</v>
      </c>
      <c r="CD38" s="486">
        <v>100</v>
      </c>
      <c r="CE38" s="484">
        <v>100</v>
      </c>
      <c r="CF38" s="485">
        <v>100</v>
      </c>
      <c r="CG38" s="486">
        <v>3</v>
      </c>
      <c r="CH38" s="484">
        <v>3</v>
      </c>
      <c r="CI38" s="485">
        <v>6</v>
      </c>
      <c r="CJ38" s="486">
        <v>37</v>
      </c>
      <c r="CK38" s="484">
        <v>38.299999999999997</v>
      </c>
      <c r="CL38" s="485">
        <v>37.700000000000003</v>
      </c>
      <c r="CM38" s="486">
        <v>3</v>
      </c>
      <c r="CN38" s="484">
        <v>3</v>
      </c>
      <c r="CO38" s="485">
        <v>6</v>
      </c>
      <c r="CP38" s="486">
        <v>69</v>
      </c>
      <c r="CQ38" s="484">
        <v>50</v>
      </c>
      <c r="CR38" s="485">
        <v>59</v>
      </c>
      <c r="CS38" s="486">
        <v>737</v>
      </c>
      <c r="CT38" s="484">
        <v>817</v>
      </c>
      <c r="CU38" s="485">
        <v>1554</v>
      </c>
      <c r="CV38" s="486">
        <v>70</v>
      </c>
      <c r="CW38" s="484">
        <v>51</v>
      </c>
      <c r="CX38" s="485">
        <v>60</v>
      </c>
      <c r="CY38" s="486">
        <v>737</v>
      </c>
      <c r="CZ38" s="484">
        <v>817</v>
      </c>
      <c r="DA38" s="485">
        <v>1554</v>
      </c>
      <c r="DB38" s="486">
        <v>35.9</v>
      </c>
      <c r="DC38" s="484">
        <v>33.299999999999997</v>
      </c>
      <c r="DD38" s="485">
        <v>34.5</v>
      </c>
      <c r="DE38" s="486">
        <v>737</v>
      </c>
      <c r="DF38" s="484">
        <v>817</v>
      </c>
      <c r="DG38" s="485">
        <v>1554</v>
      </c>
    </row>
    <row r="39" spans="1:111" x14ac:dyDescent="0.35">
      <c r="A39" t="s">
        <v>161</v>
      </c>
      <c r="B39" t="s">
        <v>405</v>
      </c>
      <c r="C39" t="s">
        <v>392</v>
      </c>
      <c r="D39" s="486">
        <v>68</v>
      </c>
      <c r="E39" s="484">
        <v>50</v>
      </c>
      <c r="F39" s="485">
        <v>59</v>
      </c>
      <c r="G39" s="486">
        <v>1068</v>
      </c>
      <c r="H39" s="484">
        <v>1082</v>
      </c>
      <c r="I39" s="485">
        <v>2150</v>
      </c>
      <c r="J39" s="486">
        <v>68</v>
      </c>
      <c r="K39" s="484">
        <v>52</v>
      </c>
      <c r="L39" s="485">
        <v>60</v>
      </c>
      <c r="M39" s="486">
        <v>1068</v>
      </c>
      <c r="N39" s="484">
        <v>1082</v>
      </c>
      <c r="O39" s="485">
        <v>2150</v>
      </c>
      <c r="P39" s="486">
        <v>36.299999999999997</v>
      </c>
      <c r="Q39" s="484">
        <v>33.6</v>
      </c>
      <c r="R39" s="485">
        <v>34.9</v>
      </c>
      <c r="S39" s="486">
        <v>1068</v>
      </c>
      <c r="T39" s="484">
        <v>1082</v>
      </c>
      <c r="U39" s="485">
        <v>2150</v>
      </c>
      <c r="V39" s="486">
        <v>77</v>
      </c>
      <c r="W39" s="484">
        <v>46</v>
      </c>
      <c r="X39" s="485">
        <v>60</v>
      </c>
      <c r="Y39" s="486">
        <v>65</v>
      </c>
      <c r="Z39" s="484">
        <v>84</v>
      </c>
      <c r="AA39" s="485">
        <v>149</v>
      </c>
      <c r="AB39" s="486">
        <v>82</v>
      </c>
      <c r="AC39" s="484">
        <v>52</v>
      </c>
      <c r="AD39" s="485">
        <v>65</v>
      </c>
      <c r="AE39" s="486">
        <v>65</v>
      </c>
      <c r="AF39" s="484">
        <v>84</v>
      </c>
      <c r="AG39" s="485">
        <v>149</v>
      </c>
      <c r="AH39" s="486">
        <v>36</v>
      </c>
      <c r="AI39" s="484">
        <v>33.200000000000003</v>
      </c>
      <c r="AJ39" s="485">
        <v>34.4</v>
      </c>
      <c r="AK39" s="486">
        <v>65</v>
      </c>
      <c r="AL39" s="484">
        <v>84</v>
      </c>
      <c r="AM39" s="485">
        <v>149</v>
      </c>
      <c r="AN39" s="486">
        <v>65</v>
      </c>
      <c r="AO39" s="484">
        <v>48</v>
      </c>
      <c r="AP39" s="485">
        <v>56</v>
      </c>
      <c r="AQ39" s="486">
        <v>120</v>
      </c>
      <c r="AR39" s="484">
        <v>144</v>
      </c>
      <c r="AS39" s="485">
        <v>264</v>
      </c>
      <c r="AT39" s="486">
        <v>70</v>
      </c>
      <c r="AU39" s="484">
        <v>54</v>
      </c>
      <c r="AV39" s="485">
        <v>61</v>
      </c>
      <c r="AW39" s="486">
        <v>120</v>
      </c>
      <c r="AX39" s="484">
        <v>144</v>
      </c>
      <c r="AY39" s="485">
        <v>264</v>
      </c>
      <c r="AZ39" s="486">
        <v>35.1</v>
      </c>
      <c r="BA39" s="484">
        <v>32.700000000000003</v>
      </c>
      <c r="BB39" s="485">
        <v>33.799999999999997</v>
      </c>
      <c r="BC39" s="486">
        <v>120</v>
      </c>
      <c r="BD39" s="484">
        <v>144</v>
      </c>
      <c r="BE39" s="485">
        <v>264</v>
      </c>
      <c r="BF39" s="486">
        <v>72</v>
      </c>
      <c r="BG39" s="484">
        <v>48</v>
      </c>
      <c r="BH39" s="485">
        <v>59</v>
      </c>
      <c r="BI39" s="486">
        <v>39</v>
      </c>
      <c r="BJ39" s="484">
        <v>46</v>
      </c>
      <c r="BK39" s="485">
        <v>85</v>
      </c>
      <c r="BL39" s="486">
        <v>77</v>
      </c>
      <c r="BM39" s="484">
        <v>50</v>
      </c>
      <c r="BN39" s="485">
        <v>62</v>
      </c>
      <c r="BO39" s="486">
        <v>39</v>
      </c>
      <c r="BP39" s="484">
        <v>46</v>
      </c>
      <c r="BQ39" s="485">
        <v>85</v>
      </c>
      <c r="BR39" s="486">
        <v>36.299999999999997</v>
      </c>
      <c r="BS39" s="484">
        <v>32.4</v>
      </c>
      <c r="BT39" s="485">
        <v>34.200000000000003</v>
      </c>
      <c r="BU39" s="486">
        <v>39</v>
      </c>
      <c r="BV39" s="484">
        <v>46</v>
      </c>
      <c r="BW39" s="485">
        <v>85</v>
      </c>
      <c r="BX39" s="486" t="s">
        <v>197</v>
      </c>
      <c r="BY39" s="484" t="s">
        <v>197</v>
      </c>
      <c r="BZ39" s="485">
        <v>62</v>
      </c>
      <c r="CA39" s="486">
        <v>5</v>
      </c>
      <c r="CB39" s="484">
        <v>8</v>
      </c>
      <c r="CC39" s="485">
        <v>13</v>
      </c>
      <c r="CD39" s="486" t="s">
        <v>197</v>
      </c>
      <c r="CE39" s="484" t="s">
        <v>197</v>
      </c>
      <c r="CF39" s="485">
        <v>77</v>
      </c>
      <c r="CG39" s="486">
        <v>5</v>
      </c>
      <c r="CH39" s="484">
        <v>8</v>
      </c>
      <c r="CI39" s="485">
        <v>13</v>
      </c>
      <c r="CJ39" s="486">
        <v>34.6</v>
      </c>
      <c r="CK39" s="484">
        <v>35.9</v>
      </c>
      <c r="CL39" s="485">
        <v>35.4</v>
      </c>
      <c r="CM39" s="486">
        <v>5</v>
      </c>
      <c r="CN39" s="484">
        <v>8</v>
      </c>
      <c r="CO39" s="485">
        <v>13</v>
      </c>
      <c r="CP39" s="486">
        <v>68</v>
      </c>
      <c r="CQ39" s="484">
        <v>49</v>
      </c>
      <c r="CR39" s="485">
        <v>58</v>
      </c>
      <c r="CS39" s="486">
        <v>1364</v>
      </c>
      <c r="CT39" s="484">
        <v>1441</v>
      </c>
      <c r="CU39" s="485">
        <v>2805</v>
      </c>
      <c r="CV39" s="486">
        <v>69</v>
      </c>
      <c r="CW39" s="484">
        <v>52</v>
      </c>
      <c r="CX39" s="485">
        <v>61</v>
      </c>
      <c r="CY39" s="486">
        <v>1364</v>
      </c>
      <c r="CZ39" s="484">
        <v>1441</v>
      </c>
      <c r="DA39" s="485">
        <v>2805</v>
      </c>
      <c r="DB39" s="486">
        <v>36.200000000000003</v>
      </c>
      <c r="DC39" s="484">
        <v>33.4</v>
      </c>
      <c r="DD39" s="485">
        <v>34.700000000000003</v>
      </c>
      <c r="DE39" s="486">
        <v>1364</v>
      </c>
      <c r="DF39" s="484">
        <v>1441</v>
      </c>
      <c r="DG39" s="485">
        <v>2805</v>
      </c>
    </row>
    <row r="40" spans="1:111" x14ac:dyDescent="0.35">
      <c r="A40" t="s">
        <v>87</v>
      </c>
      <c r="B40" t="s">
        <v>332</v>
      </c>
      <c r="C40" t="s">
        <v>324</v>
      </c>
      <c r="D40" s="486">
        <v>65</v>
      </c>
      <c r="E40" s="484">
        <v>50</v>
      </c>
      <c r="F40" s="485">
        <v>57</v>
      </c>
      <c r="G40" s="486">
        <v>983</v>
      </c>
      <c r="H40" s="484">
        <v>1023</v>
      </c>
      <c r="I40" s="485">
        <v>2006</v>
      </c>
      <c r="J40" s="486">
        <v>68</v>
      </c>
      <c r="K40" s="484">
        <v>53</v>
      </c>
      <c r="L40" s="485">
        <v>60</v>
      </c>
      <c r="M40" s="486">
        <v>983</v>
      </c>
      <c r="N40" s="484">
        <v>1023</v>
      </c>
      <c r="O40" s="485">
        <v>2006</v>
      </c>
      <c r="P40" s="486">
        <v>36</v>
      </c>
      <c r="Q40" s="484">
        <v>33.200000000000003</v>
      </c>
      <c r="R40" s="485">
        <v>34.6</v>
      </c>
      <c r="S40" s="486">
        <v>983</v>
      </c>
      <c r="T40" s="484">
        <v>1023</v>
      </c>
      <c r="U40" s="485">
        <v>2006</v>
      </c>
      <c r="V40" s="486">
        <v>73</v>
      </c>
      <c r="W40" s="484">
        <v>55</v>
      </c>
      <c r="X40" s="485">
        <v>65</v>
      </c>
      <c r="Y40" s="486">
        <v>88</v>
      </c>
      <c r="Z40" s="484">
        <v>74</v>
      </c>
      <c r="AA40" s="485">
        <v>162</v>
      </c>
      <c r="AB40" s="486">
        <v>74</v>
      </c>
      <c r="AC40" s="484">
        <v>59</v>
      </c>
      <c r="AD40" s="485">
        <v>67</v>
      </c>
      <c r="AE40" s="486">
        <v>88</v>
      </c>
      <c r="AF40" s="484">
        <v>74</v>
      </c>
      <c r="AG40" s="485">
        <v>162</v>
      </c>
      <c r="AH40" s="486">
        <v>36.700000000000003</v>
      </c>
      <c r="AI40" s="484">
        <v>33.1</v>
      </c>
      <c r="AJ40" s="485">
        <v>35</v>
      </c>
      <c r="AK40" s="486">
        <v>88</v>
      </c>
      <c r="AL40" s="484">
        <v>74</v>
      </c>
      <c r="AM40" s="485">
        <v>162</v>
      </c>
      <c r="AN40" s="486">
        <v>63</v>
      </c>
      <c r="AO40" s="484">
        <v>37</v>
      </c>
      <c r="AP40" s="485">
        <v>50</v>
      </c>
      <c r="AQ40" s="486">
        <v>240</v>
      </c>
      <c r="AR40" s="484">
        <v>251</v>
      </c>
      <c r="AS40" s="485">
        <v>491</v>
      </c>
      <c r="AT40" s="486">
        <v>67</v>
      </c>
      <c r="AU40" s="484">
        <v>41</v>
      </c>
      <c r="AV40" s="485">
        <v>54</v>
      </c>
      <c r="AW40" s="486">
        <v>240</v>
      </c>
      <c r="AX40" s="484">
        <v>251</v>
      </c>
      <c r="AY40" s="485">
        <v>491</v>
      </c>
      <c r="AZ40" s="486">
        <v>34.200000000000003</v>
      </c>
      <c r="BA40" s="484">
        <v>30.7</v>
      </c>
      <c r="BB40" s="485">
        <v>32.4</v>
      </c>
      <c r="BC40" s="486">
        <v>240</v>
      </c>
      <c r="BD40" s="484">
        <v>251</v>
      </c>
      <c r="BE40" s="485">
        <v>491</v>
      </c>
      <c r="BF40" s="486">
        <v>68</v>
      </c>
      <c r="BG40" s="484">
        <v>50</v>
      </c>
      <c r="BH40" s="485">
        <v>59</v>
      </c>
      <c r="BI40" s="486">
        <v>40</v>
      </c>
      <c r="BJ40" s="484">
        <v>42</v>
      </c>
      <c r="BK40" s="485">
        <v>82</v>
      </c>
      <c r="BL40" s="486">
        <v>73</v>
      </c>
      <c r="BM40" s="484">
        <v>57</v>
      </c>
      <c r="BN40" s="485">
        <v>65</v>
      </c>
      <c r="BO40" s="486">
        <v>40</v>
      </c>
      <c r="BP40" s="484">
        <v>42</v>
      </c>
      <c r="BQ40" s="485">
        <v>82</v>
      </c>
      <c r="BR40" s="486">
        <v>37.4</v>
      </c>
      <c r="BS40" s="484">
        <v>33.1</v>
      </c>
      <c r="BT40" s="485">
        <v>35.200000000000003</v>
      </c>
      <c r="BU40" s="486">
        <v>40</v>
      </c>
      <c r="BV40" s="484">
        <v>42</v>
      </c>
      <c r="BW40" s="485">
        <v>82</v>
      </c>
      <c r="BX40" s="486" t="s">
        <v>197</v>
      </c>
      <c r="BY40" s="484" t="s">
        <v>197</v>
      </c>
      <c r="BZ40" s="485">
        <v>73</v>
      </c>
      <c r="CA40" s="486">
        <v>7</v>
      </c>
      <c r="CB40" s="484">
        <v>4</v>
      </c>
      <c r="CC40" s="485">
        <v>11</v>
      </c>
      <c r="CD40" s="486" t="s">
        <v>197</v>
      </c>
      <c r="CE40" s="484" t="s">
        <v>197</v>
      </c>
      <c r="CF40" s="485">
        <v>73</v>
      </c>
      <c r="CG40" s="486">
        <v>7</v>
      </c>
      <c r="CH40" s="484">
        <v>4</v>
      </c>
      <c r="CI40" s="485">
        <v>11</v>
      </c>
      <c r="CJ40" s="486">
        <v>38.6</v>
      </c>
      <c r="CK40" s="484">
        <v>30.3</v>
      </c>
      <c r="CL40" s="485">
        <v>35.6</v>
      </c>
      <c r="CM40" s="486">
        <v>7</v>
      </c>
      <c r="CN40" s="484">
        <v>4</v>
      </c>
      <c r="CO40" s="485">
        <v>11</v>
      </c>
      <c r="CP40" s="486">
        <v>65</v>
      </c>
      <c r="CQ40" s="484">
        <v>47</v>
      </c>
      <c r="CR40" s="485">
        <v>56</v>
      </c>
      <c r="CS40" s="486">
        <v>1448</v>
      </c>
      <c r="CT40" s="484">
        <v>1472</v>
      </c>
      <c r="CU40" s="485">
        <v>2920</v>
      </c>
      <c r="CV40" s="486">
        <v>68</v>
      </c>
      <c r="CW40" s="484">
        <v>51</v>
      </c>
      <c r="CX40" s="485">
        <v>59</v>
      </c>
      <c r="CY40" s="486">
        <v>1448</v>
      </c>
      <c r="CZ40" s="484">
        <v>1472</v>
      </c>
      <c r="DA40" s="485">
        <v>2920</v>
      </c>
      <c r="DB40" s="486">
        <v>35.799999999999997</v>
      </c>
      <c r="DC40" s="484">
        <v>32.700000000000003</v>
      </c>
      <c r="DD40" s="485">
        <v>34.200000000000003</v>
      </c>
      <c r="DE40" s="486">
        <v>1448</v>
      </c>
      <c r="DF40" s="484">
        <v>1472</v>
      </c>
      <c r="DG40" s="485">
        <v>2920</v>
      </c>
    </row>
    <row r="41" spans="1:111" x14ac:dyDescent="0.35">
      <c r="A41" t="s">
        <v>85</v>
      </c>
      <c r="B41" t="s">
        <v>330</v>
      </c>
      <c r="C41" t="s">
        <v>324</v>
      </c>
      <c r="D41" s="486">
        <v>53</v>
      </c>
      <c r="E41" s="484">
        <v>40</v>
      </c>
      <c r="F41" s="485">
        <v>47</v>
      </c>
      <c r="G41" s="486">
        <v>524</v>
      </c>
      <c r="H41" s="484">
        <v>532</v>
      </c>
      <c r="I41" s="485">
        <v>1056</v>
      </c>
      <c r="J41" s="486">
        <v>56</v>
      </c>
      <c r="K41" s="484">
        <v>42</v>
      </c>
      <c r="L41" s="485">
        <v>49</v>
      </c>
      <c r="M41" s="486">
        <v>524</v>
      </c>
      <c r="N41" s="484">
        <v>532</v>
      </c>
      <c r="O41" s="485">
        <v>1056</v>
      </c>
      <c r="P41" s="486">
        <v>33.5</v>
      </c>
      <c r="Q41" s="484">
        <v>31.5</v>
      </c>
      <c r="R41" s="485">
        <v>32.5</v>
      </c>
      <c r="S41" s="486">
        <v>524</v>
      </c>
      <c r="T41" s="484">
        <v>532</v>
      </c>
      <c r="U41" s="485">
        <v>1056</v>
      </c>
      <c r="V41" s="486">
        <v>64</v>
      </c>
      <c r="W41" s="484">
        <v>43</v>
      </c>
      <c r="X41" s="485">
        <v>53</v>
      </c>
      <c r="Y41" s="486">
        <v>143</v>
      </c>
      <c r="Z41" s="484">
        <v>153</v>
      </c>
      <c r="AA41" s="485">
        <v>296</v>
      </c>
      <c r="AB41" s="486">
        <v>66</v>
      </c>
      <c r="AC41" s="484">
        <v>45</v>
      </c>
      <c r="AD41" s="485">
        <v>55</v>
      </c>
      <c r="AE41" s="486">
        <v>143</v>
      </c>
      <c r="AF41" s="484">
        <v>153</v>
      </c>
      <c r="AG41" s="485">
        <v>296</v>
      </c>
      <c r="AH41" s="486">
        <v>35.6</v>
      </c>
      <c r="AI41" s="484">
        <v>32.1</v>
      </c>
      <c r="AJ41" s="485">
        <v>33.799999999999997</v>
      </c>
      <c r="AK41" s="486">
        <v>143</v>
      </c>
      <c r="AL41" s="484">
        <v>153</v>
      </c>
      <c r="AM41" s="485">
        <v>296</v>
      </c>
      <c r="AN41" s="486">
        <v>59</v>
      </c>
      <c r="AO41" s="484">
        <v>41</v>
      </c>
      <c r="AP41" s="485">
        <v>50</v>
      </c>
      <c r="AQ41" s="486">
        <v>642</v>
      </c>
      <c r="AR41" s="484">
        <v>663</v>
      </c>
      <c r="AS41" s="485">
        <v>1305</v>
      </c>
      <c r="AT41" s="486">
        <v>63</v>
      </c>
      <c r="AU41" s="484">
        <v>46</v>
      </c>
      <c r="AV41" s="485">
        <v>54</v>
      </c>
      <c r="AW41" s="486">
        <v>642</v>
      </c>
      <c r="AX41" s="484">
        <v>663</v>
      </c>
      <c r="AY41" s="485">
        <v>1305</v>
      </c>
      <c r="AZ41" s="486">
        <v>32.9</v>
      </c>
      <c r="BA41" s="484">
        <v>30.4</v>
      </c>
      <c r="BB41" s="485">
        <v>31.7</v>
      </c>
      <c r="BC41" s="486">
        <v>642</v>
      </c>
      <c r="BD41" s="484">
        <v>663</v>
      </c>
      <c r="BE41" s="485">
        <v>1305</v>
      </c>
      <c r="BF41" s="486">
        <v>61</v>
      </c>
      <c r="BG41" s="484">
        <v>43</v>
      </c>
      <c r="BH41" s="485">
        <v>51</v>
      </c>
      <c r="BI41" s="486">
        <v>126</v>
      </c>
      <c r="BJ41" s="484">
        <v>176</v>
      </c>
      <c r="BK41" s="485">
        <v>302</v>
      </c>
      <c r="BL41" s="486">
        <v>64</v>
      </c>
      <c r="BM41" s="484">
        <v>49</v>
      </c>
      <c r="BN41" s="485">
        <v>55</v>
      </c>
      <c r="BO41" s="486">
        <v>126</v>
      </c>
      <c r="BP41" s="484">
        <v>176</v>
      </c>
      <c r="BQ41" s="485">
        <v>302</v>
      </c>
      <c r="BR41" s="486">
        <v>34.1</v>
      </c>
      <c r="BS41" s="484">
        <v>32</v>
      </c>
      <c r="BT41" s="485">
        <v>32.799999999999997</v>
      </c>
      <c r="BU41" s="486">
        <v>126</v>
      </c>
      <c r="BV41" s="484">
        <v>176</v>
      </c>
      <c r="BW41" s="485">
        <v>302</v>
      </c>
      <c r="BX41" s="486" t="s">
        <v>197</v>
      </c>
      <c r="BY41" s="484" t="s">
        <v>197</v>
      </c>
      <c r="BZ41" s="485">
        <v>58</v>
      </c>
      <c r="CA41" s="486">
        <v>5</v>
      </c>
      <c r="CB41" s="484">
        <v>7</v>
      </c>
      <c r="CC41" s="485">
        <v>12</v>
      </c>
      <c r="CD41" s="486" t="s">
        <v>197</v>
      </c>
      <c r="CE41" s="484" t="s">
        <v>197</v>
      </c>
      <c r="CF41" s="485">
        <v>58</v>
      </c>
      <c r="CG41" s="486">
        <v>5</v>
      </c>
      <c r="CH41" s="484">
        <v>7</v>
      </c>
      <c r="CI41" s="485">
        <v>12</v>
      </c>
      <c r="CJ41" s="486">
        <v>33</v>
      </c>
      <c r="CK41" s="484">
        <v>29.6</v>
      </c>
      <c r="CL41" s="485">
        <v>31</v>
      </c>
      <c r="CM41" s="486">
        <v>5</v>
      </c>
      <c r="CN41" s="484">
        <v>7</v>
      </c>
      <c r="CO41" s="485">
        <v>12</v>
      </c>
      <c r="CP41" s="486">
        <v>57</v>
      </c>
      <c r="CQ41" s="484">
        <v>40</v>
      </c>
      <c r="CR41" s="485">
        <v>48</v>
      </c>
      <c r="CS41" s="486">
        <v>1561</v>
      </c>
      <c r="CT41" s="484">
        <v>1651</v>
      </c>
      <c r="CU41" s="485">
        <v>3212</v>
      </c>
      <c r="CV41" s="486">
        <v>60</v>
      </c>
      <c r="CW41" s="484">
        <v>44</v>
      </c>
      <c r="CX41" s="485">
        <v>52</v>
      </c>
      <c r="CY41" s="486">
        <v>1561</v>
      </c>
      <c r="CZ41" s="484">
        <v>1651</v>
      </c>
      <c r="DA41" s="485">
        <v>3212</v>
      </c>
      <c r="DB41" s="486">
        <v>33.4</v>
      </c>
      <c r="DC41" s="484">
        <v>31</v>
      </c>
      <c r="DD41" s="485">
        <v>32.1</v>
      </c>
      <c r="DE41" s="486">
        <v>1561</v>
      </c>
      <c r="DF41" s="484">
        <v>1651</v>
      </c>
      <c r="DG41" s="485">
        <v>3212</v>
      </c>
    </row>
    <row r="42" spans="1:111" x14ac:dyDescent="0.35">
      <c r="A42" t="s">
        <v>88</v>
      </c>
      <c r="B42" t="s">
        <v>333</v>
      </c>
      <c r="C42" t="s">
        <v>324</v>
      </c>
      <c r="D42" s="486">
        <v>71</v>
      </c>
      <c r="E42" s="484">
        <v>49</v>
      </c>
      <c r="F42" s="485">
        <v>60</v>
      </c>
      <c r="G42" s="486">
        <v>835</v>
      </c>
      <c r="H42" s="484">
        <v>893</v>
      </c>
      <c r="I42" s="485">
        <v>1728</v>
      </c>
      <c r="J42" s="486">
        <v>72</v>
      </c>
      <c r="K42" s="484">
        <v>53</v>
      </c>
      <c r="L42" s="485">
        <v>63</v>
      </c>
      <c r="M42" s="486">
        <v>835</v>
      </c>
      <c r="N42" s="484">
        <v>893</v>
      </c>
      <c r="O42" s="485">
        <v>1728</v>
      </c>
      <c r="P42" s="486">
        <v>36.6</v>
      </c>
      <c r="Q42" s="484">
        <v>33.700000000000003</v>
      </c>
      <c r="R42" s="485">
        <v>35.1</v>
      </c>
      <c r="S42" s="486">
        <v>835</v>
      </c>
      <c r="T42" s="484">
        <v>893</v>
      </c>
      <c r="U42" s="485">
        <v>1728</v>
      </c>
      <c r="V42" s="486">
        <v>74</v>
      </c>
      <c r="W42" s="484">
        <v>48</v>
      </c>
      <c r="X42" s="485">
        <v>62</v>
      </c>
      <c r="Y42" s="486">
        <v>66</v>
      </c>
      <c r="Z42" s="484">
        <v>58</v>
      </c>
      <c r="AA42" s="485">
        <v>124</v>
      </c>
      <c r="AB42" s="486">
        <v>77</v>
      </c>
      <c r="AC42" s="484">
        <v>48</v>
      </c>
      <c r="AD42" s="485">
        <v>64</v>
      </c>
      <c r="AE42" s="486">
        <v>66</v>
      </c>
      <c r="AF42" s="484">
        <v>58</v>
      </c>
      <c r="AG42" s="485">
        <v>124</v>
      </c>
      <c r="AH42" s="486">
        <v>37.4</v>
      </c>
      <c r="AI42" s="484">
        <v>32.200000000000003</v>
      </c>
      <c r="AJ42" s="485">
        <v>35</v>
      </c>
      <c r="AK42" s="486">
        <v>66</v>
      </c>
      <c r="AL42" s="484">
        <v>58</v>
      </c>
      <c r="AM42" s="485">
        <v>124</v>
      </c>
      <c r="AN42" s="486">
        <v>66</v>
      </c>
      <c r="AO42" s="484">
        <v>36</v>
      </c>
      <c r="AP42" s="485">
        <v>52</v>
      </c>
      <c r="AQ42" s="486">
        <v>50</v>
      </c>
      <c r="AR42" s="484">
        <v>47</v>
      </c>
      <c r="AS42" s="485">
        <v>97</v>
      </c>
      <c r="AT42" s="486">
        <v>70</v>
      </c>
      <c r="AU42" s="484">
        <v>38</v>
      </c>
      <c r="AV42" s="485">
        <v>55</v>
      </c>
      <c r="AW42" s="486">
        <v>50</v>
      </c>
      <c r="AX42" s="484">
        <v>47</v>
      </c>
      <c r="AY42" s="485">
        <v>97</v>
      </c>
      <c r="AZ42" s="486">
        <v>36.6</v>
      </c>
      <c r="BA42" s="484">
        <v>31.1</v>
      </c>
      <c r="BB42" s="485">
        <v>33.9</v>
      </c>
      <c r="BC42" s="486">
        <v>50</v>
      </c>
      <c r="BD42" s="484">
        <v>47</v>
      </c>
      <c r="BE42" s="485">
        <v>97</v>
      </c>
      <c r="BF42" s="486">
        <v>67</v>
      </c>
      <c r="BG42" s="484">
        <v>50</v>
      </c>
      <c r="BH42" s="485">
        <v>58</v>
      </c>
      <c r="BI42" s="486">
        <v>33</v>
      </c>
      <c r="BJ42" s="484">
        <v>36</v>
      </c>
      <c r="BK42" s="485">
        <v>69</v>
      </c>
      <c r="BL42" s="486">
        <v>70</v>
      </c>
      <c r="BM42" s="484">
        <v>50</v>
      </c>
      <c r="BN42" s="485">
        <v>59</v>
      </c>
      <c r="BO42" s="486">
        <v>33</v>
      </c>
      <c r="BP42" s="484">
        <v>36</v>
      </c>
      <c r="BQ42" s="485">
        <v>69</v>
      </c>
      <c r="BR42" s="486">
        <v>34.700000000000003</v>
      </c>
      <c r="BS42" s="484">
        <v>33.299999999999997</v>
      </c>
      <c r="BT42" s="485">
        <v>33.9</v>
      </c>
      <c r="BU42" s="486">
        <v>33</v>
      </c>
      <c r="BV42" s="484">
        <v>36</v>
      </c>
      <c r="BW42" s="485">
        <v>69</v>
      </c>
      <c r="BX42" s="486">
        <v>63</v>
      </c>
      <c r="BY42" s="484">
        <v>57</v>
      </c>
      <c r="BZ42" s="485">
        <v>60</v>
      </c>
      <c r="CA42" s="486">
        <v>8</v>
      </c>
      <c r="CB42" s="484">
        <v>7</v>
      </c>
      <c r="CC42" s="485">
        <v>15</v>
      </c>
      <c r="CD42" s="486">
        <v>63</v>
      </c>
      <c r="CE42" s="484">
        <v>57</v>
      </c>
      <c r="CF42" s="485">
        <v>60</v>
      </c>
      <c r="CG42" s="486">
        <v>8</v>
      </c>
      <c r="CH42" s="484">
        <v>7</v>
      </c>
      <c r="CI42" s="485">
        <v>15</v>
      </c>
      <c r="CJ42" s="486">
        <v>32.799999999999997</v>
      </c>
      <c r="CK42" s="484">
        <v>36.299999999999997</v>
      </c>
      <c r="CL42" s="485">
        <v>34.4</v>
      </c>
      <c r="CM42" s="486">
        <v>8</v>
      </c>
      <c r="CN42" s="484">
        <v>7</v>
      </c>
      <c r="CO42" s="485">
        <v>15</v>
      </c>
      <c r="CP42" s="486">
        <v>69</v>
      </c>
      <c r="CQ42" s="484">
        <v>49</v>
      </c>
      <c r="CR42" s="485">
        <v>59</v>
      </c>
      <c r="CS42" s="486">
        <v>1080</v>
      </c>
      <c r="CT42" s="484">
        <v>1109</v>
      </c>
      <c r="CU42" s="485">
        <v>2189</v>
      </c>
      <c r="CV42" s="486">
        <v>71</v>
      </c>
      <c r="CW42" s="484">
        <v>52</v>
      </c>
      <c r="CX42" s="485">
        <v>62</v>
      </c>
      <c r="CY42" s="486">
        <v>1080</v>
      </c>
      <c r="CZ42" s="484">
        <v>1109</v>
      </c>
      <c r="DA42" s="485">
        <v>2189</v>
      </c>
      <c r="DB42" s="486">
        <v>36.5</v>
      </c>
      <c r="DC42" s="484">
        <v>33.5</v>
      </c>
      <c r="DD42" s="485">
        <v>35</v>
      </c>
      <c r="DE42" s="486">
        <v>1080</v>
      </c>
      <c r="DF42" s="484">
        <v>1109</v>
      </c>
      <c r="DG42" s="485">
        <v>2189</v>
      </c>
    </row>
    <row r="43" spans="1:111" x14ac:dyDescent="0.35">
      <c r="A43" t="s">
        <v>90</v>
      </c>
      <c r="B43" t="s">
        <v>335</v>
      </c>
      <c r="C43" t="s">
        <v>324</v>
      </c>
      <c r="D43" s="486">
        <v>71</v>
      </c>
      <c r="E43" s="484">
        <v>58</v>
      </c>
      <c r="F43" s="485">
        <v>64</v>
      </c>
      <c r="G43" s="486">
        <v>802</v>
      </c>
      <c r="H43" s="484">
        <v>848</v>
      </c>
      <c r="I43" s="485">
        <v>1650</v>
      </c>
      <c r="J43" s="486">
        <v>71</v>
      </c>
      <c r="K43" s="484">
        <v>59</v>
      </c>
      <c r="L43" s="485">
        <v>65</v>
      </c>
      <c r="M43" s="486">
        <v>802</v>
      </c>
      <c r="N43" s="484">
        <v>848</v>
      </c>
      <c r="O43" s="485">
        <v>1650</v>
      </c>
      <c r="P43" s="486">
        <v>34.299999999999997</v>
      </c>
      <c r="Q43" s="484">
        <v>32.799999999999997</v>
      </c>
      <c r="R43" s="485">
        <v>33.5</v>
      </c>
      <c r="S43" s="486">
        <v>802</v>
      </c>
      <c r="T43" s="484">
        <v>848</v>
      </c>
      <c r="U43" s="485">
        <v>1650</v>
      </c>
      <c r="V43" s="486">
        <v>76</v>
      </c>
      <c r="W43" s="484">
        <v>70</v>
      </c>
      <c r="X43" s="485">
        <v>73</v>
      </c>
      <c r="Y43" s="486">
        <v>70</v>
      </c>
      <c r="Z43" s="484">
        <v>70</v>
      </c>
      <c r="AA43" s="485">
        <v>140</v>
      </c>
      <c r="AB43" s="486">
        <v>77</v>
      </c>
      <c r="AC43" s="484">
        <v>70</v>
      </c>
      <c r="AD43" s="485">
        <v>74</v>
      </c>
      <c r="AE43" s="486">
        <v>70</v>
      </c>
      <c r="AF43" s="484">
        <v>70</v>
      </c>
      <c r="AG43" s="485">
        <v>140</v>
      </c>
      <c r="AH43" s="486">
        <v>35</v>
      </c>
      <c r="AI43" s="484">
        <v>33.700000000000003</v>
      </c>
      <c r="AJ43" s="485">
        <v>34.4</v>
      </c>
      <c r="AK43" s="486">
        <v>70</v>
      </c>
      <c r="AL43" s="484">
        <v>70</v>
      </c>
      <c r="AM43" s="485">
        <v>140</v>
      </c>
      <c r="AN43" s="486">
        <v>86</v>
      </c>
      <c r="AO43" s="484">
        <v>54</v>
      </c>
      <c r="AP43" s="485">
        <v>69</v>
      </c>
      <c r="AQ43" s="486">
        <v>44</v>
      </c>
      <c r="AR43" s="484">
        <v>50</v>
      </c>
      <c r="AS43" s="485">
        <v>94</v>
      </c>
      <c r="AT43" s="486">
        <v>86</v>
      </c>
      <c r="AU43" s="484">
        <v>54</v>
      </c>
      <c r="AV43" s="485">
        <v>69</v>
      </c>
      <c r="AW43" s="486">
        <v>44</v>
      </c>
      <c r="AX43" s="484">
        <v>50</v>
      </c>
      <c r="AY43" s="485">
        <v>94</v>
      </c>
      <c r="AZ43" s="486">
        <v>36.1</v>
      </c>
      <c r="BA43" s="484">
        <v>31.5</v>
      </c>
      <c r="BB43" s="485">
        <v>33.700000000000003</v>
      </c>
      <c r="BC43" s="486">
        <v>44</v>
      </c>
      <c r="BD43" s="484">
        <v>50</v>
      </c>
      <c r="BE43" s="485">
        <v>94</v>
      </c>
      <c r="BF43" s="486">
        <v>81</v>
      </c>
      <c r="BG43" s="484">
        <v>59</v>
      </c>
      <c r="BH43" s="485">
        <v>70</v>
      </c>
      <c r="BI43" s="486">
        <v>183</v>
      </c>
      <c r="BJ43" s="484">
        <v>182</v>
      </c>
      <c r="BK43" s="485">
        <v>365</v>
      </c>
      <c r="BL43" s="486">
        <v>81</v>
      </c>
      <c r="BM43" s="484">
        <v>60</v>
      </c>
      <c r="BN43" s="485">
        <v>71</v>
      </c>
      <c r="BO43" s="486">
        <v>183</v>
      </c>
      <c r="BP43" s="484">
        <v>182</v>
      </c>
      <c r="BQ43" s="485">
        <v>365</v>
      </c>
      <c r="BR43" s="486">
        <v>36.1</v>
      </c>
      <c r="BS43" s="484">
        <v>33</v>
      </c>
      <c r="BT43" s="485">
        <v>34.6</v>
      </c>
      <c r="BU43" s="486">
        <v>183</v>
      </c>
      <c r="BV43" s="484">
        <v>182</v>
      </c>
      <c r="BW43" s="485">
        <v>365</v>
      </c>
      <c r="BX43" s="486" t="s">
        <v>197</v>
      </c>
      <c r="BY43" s="484" t="s">
        <v>197</v>
      </c>
      <c r="BZ43" s="485">
        <v>60</v>
      </c>
      <c r="CA43" s="486">
        <v>10</v>
      </c>
      <c r="CB43" s="484">
        <v>5</v>
      </c>
      <c r="CC43" s="485">
        <v>15</v>
      </c>
      <c r="CD43" s="486" t="s">
        <v>197</v>
      </c>
      <c r="CE43" s="484" t="s">
        <v>197</v>
      </c>
      <c r="CF43" s="485">
        <v>60</v>
      </c>
      <c r="CG43" s="486">
        <v>10</v>
      </c>
      <c r="CH43" s="484">
        <v>5</v>
      </c>
      <c r="CI43" s="485">
        <v>15</v>
      </c>
      <c r="CJ43" s="486">
        <v>35.5</v>
      </c>
      <c r="CK43" s="484">
        <v>33.799999999999997</v>
      </c>
      <c r="CL43" s="485">
        <v>34.9</v>
      </c>
      <c r="CM43" s="486">
        <v>10</v>
      </c>
      <c r="CN43" s="484">
        <v>5</v>
      </c>
      <c r="CO43" s="485">
        <v>15</v>
      </c>
      <c r="CP43" s="486">
        <v>73</v>
      </c>
      <c r="CQ43" s="484">
        <v>58</v>
      </c>
      <c r="CR43" s="485">
        <v>65</v>
      </c>
      <c r="CS43" s="486">
        <v>1152</v>
      </c>
      <c r="CT43" s="484">
        <v>1194</v>
      </c>
      <c r="CU43" s="485">
        <v>2346</v>
      </c>
      <c r="CV43" s="486">
        <v>73</v>
      </c>
      <c r="CW43" s="484">
        <v>59</v>
      </c>
      <c r="CX43" s="485">
        <v>66</v>
      </c>
      <c r="CY43" s="486">
        <v>1152</v>
      </c>
      <c r="CZ43" s="484">
        <v>1194</v>
      </c>
      <c r="DA43" s="485">
        <v>2346</v>
      </c>
      <c r="DB43" s="486">
        <v>34.6</v>
      </c>
      <c r="DC43" s="484">
        <v>32.700000000000003</v>
      </c>
      <c r="DD43" s="485">
        <v>33.700000000000003</v>
      </c>
      <c r="DE43" s="486">
        <v>1152</v>
      </c>
      <c r="DF43" s="484">
        <v>1194</v>
      </c>
      <c r="DG43" s="485">
        <v>2346</v>
      </c>
    </row>
    <row r="44" spans="1:111" x14ac:dyDescent="0.35">
      <c r="A44" t="s">
        <v>135</v>
      </c>
      <c r="B44" t="s">
        <v>380</v>
      </c>
      <c r="C44" t="s">
        <v>372</v>
      </c>
      <c r="D44" s="486">
        <v>70</v>
      </c>
      <c r="E44" s="484">
        <v>52</v>
      </c>
      <c r="F44" s="485">
        <v>61</v>
      </c>
      <c r="G44" s="486">
        <v>1400</v>
      </c>
      <c r="H44" s="484">
        <v>1430</v>
      </c>
      <c r="I44" s="485">
        <v>2830</v>
      </c>
      <c r="J44" s="486">
        <v>72</v>
      </c>
      <c r="K44" s="484">
        <v>57</v>
      </c>
      <c r="L44" s="485">
        <v>64</v>
      </c>
      <c r="M44" s="486">
        <v>1400</v>
      </c>
      <c r="N44" s="484">
        <v>1430</v>
      </c>
      <c r="O44" s="485">
        <v>2830</v>
      </c>
      <c r="P44" s="486">
        <v>35.299999999999997</v>
      </c>
      <c r="Q44" s="484">
        <v>32.799999999999997</v>
      </c>
      <c r="R44" s="485">
        <v>34</v>
      </c>
      <c r="S44" s="486">
        <v>1400</v>
      </c>
      <c r="T44" s="484">
        <v>1430</v>
      </c>
      <c r="U44" s="485">
        <v>2830</v>
      </c>
      <c r="V44" s="486">
        <v>70</v>
      </c>
      <c r="W44" s="484">
        <v>54</v>
      </c>
      <c r="X44" s="485">
        <v>62</v>
      </c>
      <c r="Y44" s="486">
        <v>110</v>
      </c>
      <c r="Z44" s="484">
        <v>97</v>
      </c>
      <c r="AA44" s="485">
        <v>207</v>
      </c>
      <c r="AB44" s="486">
        <v>75</v>
      </c>
      <c r="AC44" s="484">
        <v>59</v>
      </c>
      <c r="AD44" s="485">
        <v>68</v>
      </c>
      <c r="AE44" s="486">
        <v>110</v>
      </c>
      <c r="AF44" s="484">
        <v>97</v>
      </c>
      <c r="AG44" s="485">
        <v>207</v>
      </c>
      <c r="AH44" s="486">
        <v>35.1</v>
      </c>
      <c r="AI44" s="484">
        <v>33</v>
      </c>
      <c r="AJ44" s="485">
        <v>34.1</v>
      </c>
      <c r="AK44" s="486">
        <v>110</v>
      </c>
      <c r="AL44" s="484">
        <v>97</v>
      </c>
      <c r="AM44" s="485">
        <v>207</v>
      </c>
      <c r="AN44" s="486">
        <v>69</v>
      </c>
      <c r="AO44" s="484">
        <v>66</v>
      </c>
      <c r="AP44" s="485">
        <v>67</v>
      </c>
      <c r="AQ44" s="486">
        <v>61</v>
      </c>
      <c r="AR44" s="484">
        <v>74</v>
      </c>
      <c r="AS44" s="485">
        <v>135</v>
      </c>
      <c r="AT44" s="486">
        <v>70</v>
      </c>
      <c r="AU44" s="484">
        <v>72</v>
      </c>
      <c r="AV44" s="485">
        <v>71</v>
      </c>
      <c r="AW44" s="486">
        <v>61</v>
      </c>
      <c r="AX44" s="484">
        <v>74</v>
      </c>
      <c r="AY44" s="485">
        <v>135</v>
      </c>
      <c r="AZ44" s="486">
        <v>33.6</v>
      </c>
      <c r="BA44" s="484">
        <v>34.700000000000003</v>
      </c>
      <c r="BB44" s="485">
        <v>34.200000000000003</v>
      </c>
      <c r="BC44" s="486">
        <v>61</v>
      </c>
      <c r="BD44" s="484">
        <v>74</v>
      </c>
      <c r="BE44" s="485">
        <v>135</v>
      </c>
      <c r="BF44" s="486">
        <v>84</v>
      </c>
      <c r="BG44" s="484">
        <v>52</v>
      </c>
      <c r="BH44" s="485">
        <v>69</v>
      </c>
      <c r="BI44" s="486">
        <v>75</v>
      </c>
      <c r="BJ44" s="484">
        <v>65</v>
      </c>
      <c r="BK44" s="485">
        <v>140</v>
      </c>
      <c r="BL44" s="486">
        <v>87</v>
      </c>
      <c r="BM44" s="484">
        <v>55</v>
      </c>
      <c r="BN44" s="485">
        <v>72</v>
      </c>
      <c r="BO44" s="486">
        <v>75</v>
      </c>
      <c r="BP44" s="484">
        <v>65</v>
      </c>
      <c r="BQ44" s="485">
        <v>140</v>
      </c>
      <c r="BR44" s="486">
        <v>36.799999999999997</v>
      </c>
      <c r="BS44" s="484">
        <v>33.200000000000003</v>
      </c>
      <c r="BT44" s="485">
        <v>35.1</v>
      </c>
      <c r="BU44" s="486">
        <v>75</v>
      </c>
      <c r="BV44" s="484">
        <v>65</v>
      </c>
      <c r="BW44" s="485">
        <v>140</v>
      </c>
      <c r="BX44" s="486" t="s">
        <v>197</v>
      </c>
      <c r="BY44" s="484" t="s">
        <v>197</v>
      </c>
      <c r="BZ44" s="485" t="s">
        <v>197</v>
      </c>
      <c r="CA44" s="486" t="s">
        <v>197</v>
      </c>
      <c r="CB44" s="484" t="s">
        <v>197</v>
      </c>
      <c r="CC44" s="485">
        <v>5</v>
      </c>
      <c r="CD44" s="486" t="s">
        <v>197</v>
      </c>
      <c r="CE44" s="484" t="s">
        <v>197</v>
      </c>
      <c r="CF44" s="485" t="s">
        <v>197</v>
      </c>
      <c r="CG44" s="486" t="s">
        <v>197</v>
      </c>
      <c r="CH44" s="484" t="s">
        <v>197</v>
      </c>
      <c r="CI44" s="485">
        <v>5</v>
      </c>
      <c r="CJ44" s="486">
        <v>42</v>
      </c>
      <c r="CK44" s="484">
        <v>33.299999999999997</v>
      </c>
      <c r="CL44" s="485">
        <v>36.799999999999997</v>
      </c>
      <c r="CM44" s="486" t="s">
        <v>197</v>
      </c>
      <c r="CN44" s="484" t="s">
        <v>197</v>
      </c>
      <c r="CO44" s="485">
        <v>5</v>
      </c>
      <c r="CP44" s="486">
        <v>70</v>
      </c>
      <c r="CQ44" s="484">
        <v>53</v>
      </c>
      <c r="CR44" s="485">
        <v>61</v>
      </c>
      <c r="CS44" s="486">
        <v>1707</v>
      </c>
      <c r="CT44" s="484">
        <v>1756</v>
      </c>
      <c r="CU44" s="485">
        <v>3463</v>
      </c>
      <c r="CV44" s="486">
        <v>72</v>
      </c>
      <c r="CW44" s="484">
        <v>57</v>
      </c>
      <c r="CX44" s="485">
        <v>64</v>
      </c>
      <c r="CY44" s="486">
        <v>1707</v>
      </c>
      <c r="CZ44" s="484">
        <v>1756</v>
      </c>
      <c r="DA44" s="485">
        <v>3463</v>
      </c>
      <c r="DB44" s="486">
        <v>35.200000000000003</v>
      </c>
      <c r="DC44" s="484">
        <v>32.799999999999997</v>
      </c>
      <c r="DD44" s="485">
        <v>34</v>
      </c>
      <c r="DE44" s="486">
        <v>1707</v>
      </c>
      <c r="DF44" s="484">
        <v>1756</v>
      </c>
      <c r="DG44" s="485">
        <v>3463</v>
      </c>
    </row>
    <row r="45" spans="1:111" x14ac:dyDescent="0.35">
      <c r="A45" t="s">
        <v>128</v>
      </c>
      <c r="B45" t="s">
        <v>373</v>
      </c>
      <c r="C45" t="s">
        <v>372</v>
      </c>
      <c r="D45" s="486">
        <v>71</v>
      </c>
      <c r="E45" s="484">
        <v>55</v>
      </c>
      <c r="F45" s="485">
        <v>63</v>
      </c>
      <c r="G45" s="486">
        <v>624</v>
      </c>
      <c r="H45" s="484">
        <v>620</v>
      </c>
      <c r="I45" s="485">
        <v>1244</v>
      </c>
      <c r="J45" s="486">
        <v>71</v>
      </c>
      <c r="K45" s="484">
        <v>55</v>
      </c>
      <c r="L45" s="485">
        <v>63</v>
      </c>
      <c r="M45" s="486">
        <v>624</v>
      </c>
      <c r="N45" s="484">
        <v>620</v>
      </c>
      <c r="O45" s="485">
        <v>1244</v>
      </c>
      <c r="P45" s="486">
        <v>36.9</v>
      </c>
      <c r="Q45" s="484">
        <v>34</v>
      </c>
      <c r="R45" s="485">
        <v>35.5</v>
      </c>
      <c r="S45" s="486">
        <v>624</v>
      </c>
      <c r="T45" s="484">
        <v>620</v>
      </c>
      <c r="U45" s="485">
        <v>1244</v>
      </c>
      <c r="V45" s="486">
        <v>81</v>
      </c>
      <c r="W45" s="484">
        <v>57</v>
      </c>
      <c r="X45" s="485">
        <v>70</v>
      </c>
      <c r="Y45" s="486">
        <v>42</v>
      </c>
      <c r="Z45" s="484">
        <v>37</v>
      </c>
      <c r="AA45" s="485">
        <v>79</v>
      </c>
      <c r="AB45" s="486">
        <v>81</v>
      </c>
      <c r="AC45" s="484">
        <v>57</v>
      </c>
      <c r="AD45" s="485">
        <v>70</v>
      </c>
      <c r="AE45" s="486">
        <v>42</v>
      </c>
      <c r="AF45" s="484">
        <v>37</v>
      </c>
      <c r="AG45" s="485">
        <v>79</v>
      </c>
      <c r="AH45" s="486">
        <v>39.1</v>
      </c>
      <c r="AI45" s="484">
        <v>34.5</v>
      </c>
      <c r="AJ45" s="485">
        <v>37</v>
      </c>
      <c r="AK45" s="486">
        <v>42</v>
      </c>
      <c r="AL45" s="484">
        <v>37</v>
      </c>
      <c r="AM45" s="485">
        <v>79</v>
      </c>
      <c r="AN45" s="486">
        <v>65</v>
      </c>
      <c r="AO45" s="484">
        <v>57</v>
      </c>
      <c r="AP45" s="485">
        <v>60</v>
      </c>
      <c r="AQ45" s="486">
        <v>37</v>
      </c>
      <c r="AR45" s="484">
        <v>60</v>
      </c>
      <c r="AS45" s="485">
        <v>97</v>
      </c>
      <c r="AT45" s="486">
        <v>65</v>
      </c>
      <c r="AU45" s="484">
        <v>60</v>
      </c>
      <c r="AV45" s="485">
        <v>62</v>
      </c>
      <c r="AW45" s="486">
        <v>37</v>
      </c>
      <c r="AX45" s="484">
        <v>60</v>
      </c>
      <c r="AY45" s="485">
        <v>97</v>
      </c>
      <c r="AZ45" s="486">
        <v>35.200000000000003</v>
      </c>
      <c r="BA45" s="484">
        <v>33.9</v>
      </c>
      <c r="BB45" s="485">
        <v>34.4</v>
      </c>
      <c r="BC45" s="486">
        <v>37</v>
      </c>
      <c r="BD45" s="484">
        <v>60</v>
      </c>
      <c r="BE45" s="485">
        <v>97</v>
      </c>
      <c r="BF45" s="486">
        <v>71</v>
      </c>
      <c r="BG45" s="484">
        <v>50</v>
      </c>
      <c r="BH45" s="485">
        <v>63</v>
      </c>
      <c r="BI45" s="486">
        <v>21</v>
      </c>
      <c r="BJ45" s="484">
        <v>14</v>
      </c>
      <c r="BK45" s="485">
        <v>35</v>
      </c>
      <c r="BL45" s="486">
        <v>71</v>
      </c>
      <c r="BM45" s="484">
        <v>57</v>
      </c>
      <c r="BN45" s="485">
        <v>66</v>
      </c>
      <c r="BO45" s="486">
        <v>21</v>
      </c>
      <c r="BP45" s="484">
        <v>14</v>
      </c>
      <c r="BQ45" s="485">
        <v>35</v>
      </c>
      <c r="BR45" s="486">
        <v>36.1</v>
      </c>
      <c r="BS45" s="484">
        <v>32.6</v>
      </c>
      <c r="BT45" s="485">
        <v>34.700000000000003</v>
      </c>
      <c r="BU45" s="486">
        <v>21</v>
      </c>
      <c r="BV45" s="484">
        <v>14</v>
      </c>
      <c r="BW45" s="485">
        <v>35</v>
      </c>
      <c r="BX45" s="486">
        <v>100</v>
      </c>
      <c r="BY45" s="484" t="s">
        <v>197</v>
      </c>
      <c r="BZ45" s="485" t="s">
        <v>197</v>
      </c>
      <c r="CA45" s="486">
        <v>3</v>
      </c>
      <c r="CB45" s="484">
        <v>3</v>
      </c>
      <c r="CC45" s="485">
        <v>6</v>
      </c>
      <c r="CD45" s="486">
        <v>100</v>
      </c>
      <c r="CE45" s="484" t="s">
        <v>197</v>
      </c>
      <c r="CF45" s="485" t="s">
        <v>197</v>
      </c>
      <c r="CG45" s="486">
        <v>3</v>
      </c>
      <c r="CH45" s="484">
        <v>3</v>
      </c>
      <c r="CI45" s="485">
        <v>6</v>
      </c>
      <c r="CJ45" s="486">
        <v>43.3</v>
      </c>
      <c r="CK45" s="484">
        <v>30</v>
      </c>
      <c r="CL45" s="485">
        <v>36.700000000000003</v>
      </c>
      <c r="CM45" s="486">
        <v>3</v>
      </c>
      <c r="CN45" s="484">
        <v>3</v>
      </c>
      <c r="CO45" s="485">
        <v>6</v>
      </c>
      <c r="CP45" s="486">
        <v>71</v>
      </c>
      <c r="CQ45" s="484">
        <v>55</v>
      </c>
      <c r="CR45" s="485">
        <v>63</v>
      </c>
      <c r="CS45" s="486">
        <v>756</v>
      </c>
      <c r="CT45" s="484">
        <v>765</v>
      </c>
      <c r="CU45" s="485">
        <v>1521</v>
      </c>
      <c r="CV45" s="486">
        <v>71</v>
      </c>
      <c r="CW45" s="484">
        <v>55</v>
      </c>
      <c r="CX45" s="485">
        <v>63</v>
      </c>
      <c r="CY45" s="486">
        <v>756</v>
      </c>
      <c r="CZ45" s="484">
        <v>765</v>
      </c>
      <c r="DA45" s="485">
        <v>1521</v>
      </c>
      <c r="DB45" s="486">
        <v>37</v>
      </c>
      <c r="DC45" s="484">
        <v>34</v>
      </c>
      <c r="DD45" s="485">
        <v>35.5</v>
      </c>
      <c r="DE45" s="486">
        <v>756</v>
      </c>
      <c r="DF45" s="484">
        <v>765</v>
      </c>
      <c r="DG45" s="485">
        <v>1521</v>
      </c>
    </row>
    <row r="46" spans="1:111" x14ac:dyDescent="0.35">
      <c r="A46" t="s">
        <v>143</v>
      </c>
      <c r="B46" t="s">
        <v>388</v>
      </c>
      <c r="C46" t="s">
        <v>372</v>
      </c>
      <c r="D46" s="486">
        <v>72</v>
      </c>
      <c r="E46" s="484">
        <v>56</v>
      </c>
      <c r="F46" s="485">
        <v>64</v>
      </c>
      <c r="G46" s="486">
        <v>815</v>
      </c>
      <c r="H46" s="484">
        <v>885</v>
      </c>
      <c r="I46" s="485">
        <v>1700</v>
      </c>
      <c r="J46" s="486">
        <v>73</v>
      </c>
      <c r="K46" s="484">
        <v>58</v>
      </c>
      <c r="L46" s="485">
        <v>65</v>
      </c>
      <c r="M46" s="486">
        <v>815</v>
      </c>
      <c r="N46" s="484">
        <v>885</v>
      </c>
      <c r="O46" s="485">
        <v>1700</v>
      </c>
      <c r="P46" s="486">
        <v>36.5</v>
      </c>
      <c r="Q46" s="484">
        <v>33.9</v>
      </c>
      <c r="R46" s="485">
        <v>35.1</v>
      </c>
      <c r="S46" s="486">
        <v>815</v>
      </c>
      <c r="T46" s="484">
        <v>885</v>
      </c>
      <c r="U46" s="485">
        <v>1700</v>
      </c>
      <c r="V46" s="486">
        <v>83</v>
      </c>
      <c r="W46" s="484">
        <v>58</v>
      </c>
      <c r="X46" s="485">
        <v>70</v>
      </c>
      <c r="Y46" s="486">
        <v>41</v>
      </c>
      <c r="Z46" s="484">
        <v>45</v>
      </c>
      <c r="AA46" s="485">
        <v>86</v>
      </c>
      <c r="AB46" s="486">
        <v>83</v>
      </c>
      <c r="AC46" s="484">
        <v>60</v>
      </c>
      <c r="AD46" s="485">
        <v>71</v>
      </c>
      <c r="AE46" s="486">
        <v>41</v>
      </c>
      <c r="AF46" s="484">
        <v>45</v>
      </c>
      <c r="AG46" s="485">
        <v>86</v>
      </c>
      <c r="AH46" s="486">
        <v>38.6</v>
      </c>
      <c r="AI46" s="484">
        <v>34.700000000000003</v>
      </c>
      <c r="AJ46" s="485">
        <v>36.6</v>
      </c>
      <c r="AK46" s="486">
        <v>41</v>
      </c>
      <c r="AL46" s="484">
        <v>45</v>
      </c>
      <c r="AM46" s="485">
        <v>86</v>
      </c>
      <c r="AN46" s="486">
        <v>76</v>
      </c>
      <c r="AO46" s="484">
        <v>49</v>
      </c>
      <c r="AP46" s="485">
        <v>62</v>
      </c>
      <c r="AQ46" s="486">
        <v>33</v>
      </c>
      <c r="AR46" s="484">
        <v>35</v>
      </c>
      <c r="AS46" s="485">
        <v>68</v>
      </c>
      <c r="AT46" s="486">
        <v>79</v>
      </c>
      <c r="AU46" s="484">
        <v>49</v>
      </c>
      <c r="AV46" s="485">
        <v>63</v>
      </c>
      <c r="AW46" s="486">
        <v>33</v>
      </c>
      <c r="AX46" s="484">
        <v>35</v>
      </c>
      <c r="AY46" s="485">
        <v>68</v>
      </c>
      <c r="AZ46" s="486">
        <v>36.5</v>
      </c>
      <c r="BA46" s="484">
        <v>31.9</v>
      </c>
      <c r="BB46" s="485">
        <v>34.1</v>
      </c>
      <c r="BC46" s="486">
        <v>33</v>
      </c>
      <c r="BD46" s="484">
        <v>35</v>
      </c>
      <c r="BE46" s="485">
        <v>68</v>
      </c>
      <c r="BF46" s="486" t="s">
        <v>197</v>
      </c>
      <c r="BG46" s="484" t="s">
        <v>197</v>
      </c>
      <c r="BH46" s="485">
        <v>60</v>
      </c>
      <c r="BI46" s="486">
        <v>11</v>
      </c>
      <c r="BJ46" s="484">
        <v>9</v>
      </c>
      <c r="BK46" s="485">
        <v>20</v>
      </c>
      <c r="BL46" s="486" t="s">
        <v>197</v>
      </c>
      <c r="BM46" s="484" t="s">
        <v>197</v>
      </c>
      <c r="BN46" s="485">
        <v>60</v>
      </c>
      <c r="BO46" s="486">
        <v>11</v>
      </c>
      <c r="BP46" s="484">
        <v>9</v>
      </c>
      <c r="BQ46" s="485">
        <v>20</v>
      </c>
      <c r="BR46" s="486">
        <v>36.4</v>
      </c>
      <c r="BS46" s="484">
        <v>34.4</v>
      </c>
      <c r="BT46" s="485">
        <v>35.5</v>
      </c>
      <c r="BU46" s="486">
        <v>11</v>
      </c>
      <c r="BV46" s="484">
        <v>9</v>
      </c>
      <c r="BW46" s="485">
        <v>20</v>
      </c>
      <c r="BX46" s="486">
        <v>100</v>
      </c>
      <c r="BY46" s="484" t="s">
        <v>197</v>
      </c>
      <c r="BZ46" s="485" t="s">
        <v>197</v>
      </c>
      <c r="CA46" s="486">
        <v>3</v>
      </c>
      <c r="CB46" s="484">
        <v>3</v>
      </c>
      <c r="CC46" s="485">
        <v>6</v>
      </c>
      <c r="CD46" s="486">
        <v>100</v>
      </c>
      <c r="CE46" s="484" t="s">
        <v>197</v>
      </c>
      <c r="CF46" s="485" t="s">
        <v>197</v>
      </c>
      <c r="CG46" s="486">
        <v>3</v>
      </c>
      <c r="CH46" s="484">
        <v>3</v>
      </c>
      <c r="CI46" s="485">
        <v>6</v>
      </c>
      <c r="CJ46" s="486">
        <v>43</v>
      </c>
      <c r="CK46" s="484">
        <v>34.299999999999997</v>
      </c>
      <c r="CL46" s="485">
        <v>38.700000000000003</v>
      </c>
      <c r="CM46" s="486">
        <v>3</v>
      </c>
      <c r="CN46" s="484">
        <v>3</v>
      </c>
      <c r="CO46" s="485">
        <v>6</v>
      </c>
      <c r="CP46" s="486">
        <v>72</v>
      </c>
      <c r="CQ46" s="484">
        <v>56</v>
      </c>
      <c r="CR46" s="485">
        <v>64</v>
      </c>
      <c r="CS46" s="486">
        <v>953</v>
      </c>
      <c r="CT46" s="484">
        <v>1027</v>
      </c>
      <c r="CU46" s="485">
        <v>1980</v>
      </c>
      <c r="CV46" s="486">
        <v>73</v>
      </c>
      <c r="CW46" s="484">
        <v>57</v>
      </c>
      <c r="CX46" s="485">
        <v>65</v>
      </c>
      <c r="CY46" s="486">
        <v>953</v>
      </c>
      <c r="CZ46" s="484">
        <v>1027</v>
      </c>
      <c r="DA46" s="485">
        <v>1980</v>
      </c>
      <c r="DB46" s="486">
        <v>36.5</v>
      </c>
      <c r="DC46" s="484">
        <v>33.799999999999997</v>
      </c>
      <c r="DD46" s="485">
        <v>35.1</v>
      </c>
      <c r="DE46" s="486">
        <v>953</v>
      </c>
      <c r="DF46" s="484">
        <v>1027</v>
      </c>
      <c r="DG46" s="485">
        <v>1980</v>
      </c>
    </row>
    <row r="47" spans="1:111" x14ac:dyDescent="0.35">
      <c r="A47" t="s">
        <v>139</v>
      </c>
      <c r="B47" t="s">
        <v>384</v>
      </c>
      <c r="C47" t="s">
        <v>372</v>
      </c>
      <c r="D47" s="486">
        <v>70</v>
      </c>
      <c r="E47" s="484">
        <v>50</v>
      </c>
      <c r="F47" s="485">
        <v>59</v>
      </c>
      <c r="G47" s="486">
        <v>510</v>
      </c>
      <c r="H47" s="484">
        <v>557</v>
      </c>
      <c r="I47" s="485">
        <v>1067</v>
      </c>
      <c r="J47" s="486">
        <v>73</v>
      </c>
      <c r="K47" s="484">
        <v>56</v>
      </c>
      <c r="L47" s="485">
        <v>64</v>
      </c>
      <c r="M47" s="486">
        <v>510</v>
      </c>
      <c r="N47" s="484">
        <v>557</v>
      </c>
      <c r="O47" s="485">
        <v>1067</v>
      </c>
      <c r="P47" s="486">
        <v>35.200000000000003</v>
      </c>
      <c r="Q47" s="484">
        <v>33</v>
      </c>
      <c r="R47" s="485">
        <v>34.1</v>
      </c>
      <c r="S47" s="486">
        <v>510</v>
      </c>
      <c r="T47" s="484">
        <v>557</v>
      </c>
      <c r="U47" s="485">
        <v>1067</v>
      </c>
      <c r="V47" s="486">
        <v>69</v>
      </c>
      <c r="W47" s="484">
        <v>59</v>
      </c>
      <c r="X47" s="485">
        <v>64</v>
      </c>
      <c r="Y47" s="486">
        <v>100</v>
      </c>
      <c r="Z47" s="484">
        <v>118</v>
      </c>
      <c r="AA47" s="485">
        <v>218</v>
      </c>
      <c r="AB47" s="486">
        <v>72</v>
      </c>
      <c r="AC47" s="484">
        <v>59</v>
      </c>
      <c r="AD47" s="485">
        <v>65</v>
      </c>
      <c r="AE47" s="486">
        <v>100</v>
      </c>
      <c r="AF47" s="484">
        <v>118</v>
      </c>
      <c r="AG47" s="485">
        <v>218</v>
      </c>
      <c r="AH47" s="486">
        <v>35</v>
      </c>
      <c r="AI47" s="484">
        <v>34.299999999999997</v>
      </c>
      <c r="AJ47" s="485">
        <v>34.6</v>
      </c>
      <c r="AK47" s="486">
        <v>100</v>
      </c>
      <c r="AL47" s="484">
        <v>118</v>
      </c>
      <c r="AM47" s="485">
        <v>218</v>
      </c>
      <c r="AN47" s="486">
        <v>69</v>
      </c>
      <c r="AO47" s="484">
        <v>51</v>
      </c>
      <c r="AP47" s="485">
        <v>60</v>
      </c>
      <c r="AQ47" s="486">
        <v>173</v>
      </c>
      <c r="AR47" s="484">
        <v>174</v>
      </c>
      <c r="AS47" s="485">
        <v>347</v>
      </c>
      <c r="AT47" s="486">
        <v>73</v>
      </c>
      <c r="AU47" s="484">
        <v>57</v>
      </c>
      <c r="AV47" s="485">
        <v>65</v>
      </c>
      <c r="AW47" s="486">
        <v>173</v>
      </c>
      <c r="AX47" s="484">
        <v>174</v>
      </c>
      <c r="AY47" s="485">
        <v>347</v>
      </c>
      <c r="AZ47" s="486">
        <v>34.200000000000003</v>
      </c>
      <c r="BA47" s="484">
        <v>31.3</v>
      </c>
      <c r="BB47" s="485">
        <v>32.799999999999997</v>
      </c>
      <c r="BC47" s="486">
        <v>173</v>
      </c>
      <c r="BD47" s="484">
        <v>174</v>
      </c>
      <c r="BE47" s="485">
        <v>347</v>
      </c>
      <c r="BF47" s="486">
        <v>66</v>
      </c>
      <c r="BG47" s="484">
        <v>48</v>
      </c>
      <c r="BH47" s="485">
        <v>56</v>
      </c>
      <c r="BI47" s="486">
        <v>87</v>
      </c>
      <c r="BJ47" s="484">
        <v>96</v>
      </c>
      <c r="BK47" s="485">
        <v>183</v>
      </c>
      <c r="BL47" s="486">
        <v>69</v>
      </c>
      <c r="BM47" s="484">
        <v>50</v>
      </c>
      <c r="BN47" s="485">
        <v>59</v>
      </c>
      <c r="BO47" s="486">
        <v>87</v>
      </c>
      <c r="BP47" s="484">
        <v>96</v>
      </c>
      <c r="BQ47" s="485">
        <v>183</v>
      </c>
      <c r="BR47" s="486">
        <v>35.1</v>
      </c>
      <c r="BS47" s="484">
        <v>31.5</v>
      </c>
      <c r="BT47" s="485">
        <v>33.200000000000003</v>
      </c>
      <c r="BU47" s="486">
        <v>87</v>
      </c>
      <c r="BV47" s="484">
        <v>96</v>
      </c>
      <c r="BW47" s="485">
        <v>183</v>
      </c>
      <c r="BX47" s="486" t="s">
        <v>197</v>
      </c>
      <c r="BY47" s="484" t="s">
        <v>197</v>
      </c>
      <c r="BZ47" s="485">
        <v>44</v>
      </c>
      <c r="CA47" s="486">
        <v>5</v>
      </c>
      <c r="CB47" s="484">
        <v>4</v>
      </c>
      <c r="CC47" s="485">
        <v>9</v>
      </c>
      <c r="CD47" s="486" t="s">
        <v>197</v>
      </c>
      <c r="CE47" s="484">
        <v>100</v>
      </c>
      <c r="CF47" s="485" t="s">
        <v>197</v>
      </c>
      <c r="CG47" s="486">
        <v>5</v>
      </c>
      <c r="CH47" s="484">
        <v>4</v>
      </c>
      <c r="CI47" s="485">
        <v>9</v>
      </c>
      <c r="CJ47" s="486">
        <v>29.6</v>
      </c>
      <c r="CK47" s="484">
        <v>34</v>
      </c>
      <c r="CL47" s="485">
        <v>31.6</v>
      </c>
      <c r="CM47" s="486">
        <v>5</v>
      </c>
      <c r="CN47" s="484">
        <v>4</v>
      </c>
      <c r="CO47" s="485">
        <v>9</v>
      </c>
      <c r="CP47" s="486">
        <v>69</v>
      </c>
      <c r="CQ47" s="484">
        <v>50</v>
      </c>
      <c r="CR47" s="485">
        <v>59</v>
      </c>
      <c r="CS47" s="486">
        <v>950</v>
      </c>
      <c r="CT47" s="484">
        <v>1004</v>
      </c>
      <c r="CU47" s="485">
        <v>1954</v>
      </c>
      <c r="CV47" s="486">
        <v>72</v>
      </c>
      <c r="CW47" s="484">
        <v>56</v>
      </c>
      <c r="CX47" s="485">
        <v>64</v>
      </c>
      <c r="CY47" s="486">
        <v>950</v>
      </c>
      <c r="CZ47" s="484">
        <v>1004</v>
      </c>
      <c r="DA47" s="485">
        <v>1954</v>
      </c>
      <c r="DB47" s="486">
        <v>34.9</v>
      </c>
      <c r="DC47" s="484">
        <v>32.6</v>
      </c>
      <c r="DD47" s="485">
        <v>33.700000000000003</v>
      </c>
      <c r="DE47" s="486">
        <v>950</v>
      </c>
      <c r="DF47" s="484">
        <v>1004</v>
      </c>
      <c r="DG47" s="485">
        <v>1954</v>
      </c>
    </row>
    <row r="48" spans="1:111" x14ac:dyDescent="0.35">
      <c r="A48" t="s">
        <v>140</v>
      </c>
      <c r="B48" t="s">
        <v>385</v>
      </c>
      <c r="C48" t="s">
        <v>372</v>
      </c>
      <c r="D48" s="486">
        <v>57</v>
      </c>
      <c r="E48" s="484">
        <v>38</v>
      </c>
      <c r="F48" s="485">
        <v>47</v>
      </c>
      <c r="G48" s="486">
        <v>362</v>
      </c>
      <c r="H48" s="484">
        <v>401</v>
      </c>
      <c r="I48" s="485">
        <v>763</v>
      </c>
      <c r="J48" s="486">
        <v>59</v>
      </c>
      <c r="K48" s="484">
        <v>42</v>
      </c>
      <c r="L48" s="485">
        <v>50</v>
      </c>
      <c r="M48" s="486">
        <v>362</v>
      </c>
      <c r="N48" s="484">
        <v>401</v>
      </c>
      <c r="O48" s="485">
        <v>763</v>
      </c>
      <c r="P48" s="486">
        <v>33.200000000000003</v>
      </c>
      <c r="Q48" s="484">
        <v>31.2</v>
      </c>
      <c r="R48" s="485">
        <v>32.200000000000003</v>
      </c>
      <c r="S48" s="486">
        <v>362</v>
      </c>
      <c r="T48" s="484">
        <v>401</v>
      </c>
      <c r="U48" s="485">
        <v>763</v>
      </c>
      <c r="V48" s="486">
        <v>65</v>
      </c>
      <c r="W48" s="484">
        <v>53</v>
      </c>
      <c r="X48" s="485">
        <v>59</v>
      </c>
      <c r="Y48" s="486">
        <v>109</v>
      </c>
      <c r="Z48" s="484">
        <v>102</v>
      </c>
      <c r="AA48" s="485">
        <v>211</v>
      </c>
      <c r="AB48" s="486">
        <v>66</v>
      </c>
      <c r="AC48" s="484">
        <v>55</v>
      </c>
      <c r="AD48" s="485">
        <v>61</v>
      </c>
      <c r="AE48" s="486">
        <v>109</v>
      </c>
      <c r="AF48" s="484">
        <v>102</v>
      </c>
      <c r="AG48" s="485">
        <v>211</v>
      </c>
      <c r="AH48" s="486">
        <v>34.1</v>
      </c>
      <c r="AI48" s="484">
        <v>32.200000000000003</v>
      </c>
      <c r="AJ48" s="485">
        <v>33.200000000000003</v>
      </c>
      <c r="AK48" s="486">
        <v>109</v>
      </c>
      <c r="AL48" s="484">
        <v>102</v>
      </c>
      <c r="AM48" s="485">
        <v>211</v>
      </c>
      <c r="AN48" s="486">
        <v>72</v>
      </c>
      <c r="AO48" s="484">
        <v>53</v>
      </c>
      <c r="AP48" s="485">
        <v>62</v>
      </c>
      <c r="AQ48" s="486">
        <v>493</v>
      </c>
      <c r="AR48" s="484">
        <v>509</v>
      </c>
      <c r="AS48" s="485">
        <v>1002</v>
      </c>
      <c r="AT48" s="486">
        <v>72</v>
      </c>
      <c r="AU48" s="484">
        <v>57</v>
      </c>
      <c r="AV48" s="485">
        <v>64</v>
      </c>
      <c r="AW48" s="486">
        <v>493</v>
      </c>
      <c r="AX48" s="484">
        <v>509</v>
      </c>
      <c r="AY48" s="485">
        <v>1002</v>
      </c>
      <c r="AZ48" s="486">
        <v>33.9</v>
      </c>
      <c r="BA48" s="484">
        <v>31.9</v>
      </c>
      <c r="BB48" s="485">
        <v>32.9</v>
      </c>
      <c r="BC48" s="486">
        <v>493</v>
      </c>
      <c r="BD48" s="484">
        <v>509</v>
      </c>
      <c r="BE48" s="485">
        <v>1002</v>
      </c>
      <c r="BF48" s="486">
        <v>69</v>
      </c>
      <c r="BG48" s="484">
        <v>48</v>
      </c>
      <c r="BH48" s="485">
        <v>59</v>
      </c>
      <c r="BI48" s="486">
        <v>90</v>
      </c>
      <c r="BJ48" s="484">
        <v>91</v>
      </c>
      <c r="BK48" s="485">
        <v>181</v>
      </c>
      <c r="BL48" s="486">
        <v>70</v>
      </c>
      <c r="BM48" s="484">
        <v>49</v>
      </c>
      <c r="BN48" s="485">
        <v>60</v>
      </c>
      <c r="BO48" s="486">
        <v>90</v>
      </c>
      <c r="BP48" s="484">
        <v>91</v>
      </c>
      <c r="BQ48" s="485">
        <v>181</v>
      </c>
      <c r="BR48" s="486">
        <v>33.299999999999997</v>
      </c>
      <c r="BS48" s="484">
        <v>31.6</v>
      </c>
      <c r="BT48" s="485">
        <v>32.5</v>
      </c>
      <c r="BU48" s="486">
        <v>90</v>
      </c>
      <c r="BV48" s="484">
        <v>91</v>
      </c>
      <c r="BW48" s="485">
        <v>181</v>
      </c>
      <c r="BX48" s="486" t="s">
        <v>197</v>
      </c>
      <c r="BY48" s="484" t="s">
        <v>197</v>
      </c>
      <c r="BZ48" s="485" t="s">
        <v>197</v>
      </c>
      <c r="CA48" s="486" t="s">
        <v>197</v>
      </c>
      <c r="CB48" s="484" t="s">
        <v>197</v>
      </c>
      <c r="CC48" s="485">
        <v>4</v>
      </c>
      <c r="CD48" s="486" t="s">
        <v>197</v>
      </c>
      <c r="CE48" s="484" t="s">
        <v>197</v>
      </c>
      <c r="CF48" s="485" t="s">
        <v>197</v>
      </c>
      <c r="CG48" s="486" t="s">
        <v>197</v>
      </c>
      <c r="CH48" s="484" t="s">
        <v>197</v>
      </c>
      <c r="CI48" s="485">
        <v>4</v>
      </c>
      <c r="CJ48" s="486">
        <v>41</v>
      </c>
      <c r="CK48" s="484">
        <v>32.5</v>
      </c>
      <c r="CL48" s="485">
        <v>36.799999999999997</v>
      </c>
      <c r="CM48" s="486" t="s">
        <v>197</v>
      </c>
      <c r="CN48" s="484" t="s">
        <v>197</v>
      </c>
      <c r="CO48" s="485">
        <v>4</v>
      </c>
      <c r="CP48" s="486">
        <v>65</v>
      </c>
      <c r="CQ48" s="484">
        <v>47</v>
      </c>
      <c r="CR48" s="485">
        <v>56</v>
      </c>
      <c r="CS48" s="486">
        <v>1165</v>
      </c>
      <c r="CT48" s="484">
        <v>1217</v>
      </c>
      <c r="CU48" s="485">
        <v>2382</v>
      </c>
      <c r="CV48" s="486">
        <v>66</v>
      </c>
      <c r="CW48" s="484">
        <v>50</v>
      </c>
      <c r="CX48" s="485">
        <v>58</v>
      </c>
      <c r="CY48" s="486">
        <v>1165</v>
      </c>
      <c r="CZ48" s="484">
        <v>1217</v>
      </c>
      <c r="DA48" s="485">
        <v>2382</v>
      </c>
      <c r="DB48" s="486">
        <v>33.4</v>
      </c>
      <c r="DC48" s="484">
        <v>31.5</v>
      </c>
      <c r="DD48" s="485">
        <v>32.5</v>
      </c>
      <c r="DE48" s="486">
        <v>1165</v>
      </c>
      <c r="DF48" s="484">
        <v>1217</v>
      </c>
      <c r="DG48" s="485">
        <v>2382</v>
      </c>
    </row>
    <row r="49" spans="1:111" x14ac:dyDescent="0.35">
      <c r="A49" t="s">
        <v>145</v>
      </c>
      <c r="B49" t="s">
        <v>390</v>
      </c>
      <c r="C49" t="s">
        <v>372</v>
      </c>
      <c r="D49" s="486">
        <v>73</v>
      </c>
      <c r="E49" s="484">
        <v>60</v>
      </c>
      <c r="F49" s="485">
        <v>66</v>
      </c>
      <c r="G49" s="486">
        <v>576</v>
      </c>
      <c r="H49" s="484">
        <v>654</v>
      </c>
      <c r="I49" s="485">
        <v>1230</v>
      </c>
      <c r="J49" s="486">
        <v>75</v>
      </c>
      <c r="K49" s="484">
        <v>62</v>
      </c>
      <c r="L49" s="485">
        <v>68</v>
      </c>
      <c r="M49" s="486">
        <v>576</v>
      </c>
      <c r="N49" s="484">
        <v>654</v>
      </c>
      <c r="O49" s="485">
        <v>1230</v>
      </c>
      <c r="P49" s="486">
        <v>37.200000000000003</v>
      </c>
      <c r="Q49" s="484">
        <v>35.9</v>
      </c>
      <c r="R49" s="485">
        <v>36.5</v>
      </c>
      <c r="S49" s="486">
        <v>576</v>
      </c>
      <c r="T49" s="484">
        <v>654</v>
      </c>
      <c r="U49" s="485">
        <v>1230</v>
      </c>
      <c r="V49" s="486">
        <v>67</v>
      </c>
      <c r="W49" s="484">
        <v>49</v>
      </c>
      <c r="X49" s="485">
        <v>60</v>
      </c>
      <c r="Y49" s="486">
        <v>64</v>
      </c>
      <c r="Z49" s="484">
        <v>45</v>
      </c>
      <c r="AA49" s="485">
        <v>109</v>
      </c>
      <c r="AB49" s="486">
        <v>70</v>
      </c>
      <c r="AC49" s="484">
        <v>49</v>
      </c>
      <c r="AD49" s="485">
        <v>61</v>
      </c>
      <c r="AE49" s="486">
        <v>64</v>
      </c>
      <c r="AF49" s="484">
        <v>45</v>
      </c>
      <c r="AG49" s="485">
        <v>109</v>
      </c>
      <c r="AH49" s="486">
        <v>36.799999999999997</v>
      </c>
      <c r="AI49" s="484">
        <v>34.700000000000003</v>
      </c>
      <c r="AJ49" s="485">
        <v>35.9</v>
      </c>
      <c r="AK49" s="486">
        <v>64</v>
      </c>
      <c r="AL49" s="484">
        <v>45</v>
      </c>
      <c r="AM49" s="485">
        <v>109</v>
      </c>
      <c r="AN49" s="486">
        <v>69</v>
      </c>
      <c r="AO49" s="484">
        <v>55</v>
      </c>
      <c r="AP49" s="485">
        <v>62</v>
      </c>
      <c r="AQ49" s="486">
        <v>117</v>
      </c>
      <c r="AR49" s="484">
        <v>112</v>
      </c>
      <c r="AS49" s="485">
        <v>229</v>
      </c>
      <c r="AT49" s="486">
        <v>72</v>
      </c>
      <c r="AU49" s="484">
        <v>57</v>
      </c>
      <c r="AV49" s="485">
        <v>65</v>
      </c>
      <c r="AW49" s="486">
        <v>117</v>
      </c>
      <c r="AX49" s="484">
        <v>112</v>
      </c>
      <c r="AY49" s="485">
        <v>229</v>
      </c>
      <c r="AZ49" s="486">
        <v>35.799999999999997</v>
      </c>
      <c r="BA49" s="484">
        <v>32.9</v>
      </c>
      <c r="BB49" s="485">
        <v>34.4</v>
      </c>
      <c r="BC49" s="486">
        <v>117</v>
      </c>
      <c r="BD49" s="484">
        <v>112</v>
      </c>
      <c r="BE49" s="485">
        <v>229</v>
      </c>
      <c r="BF49" s="486" t="s">
        <v>197</v>
      </c>
      <c r="BG49" s="484" t="s">
        <v>197</v>
      </c>
      <c r="BH49" s="485" t="s">
        <v>197</v>
      </c>
      <c r="BI49" s="486">
        <v>6</v>
      </c>
      <c r="BJ49" s="484">
        <v>6</v>
      </c>
      <c r="BK49" s="485">
        <v>12</v>
      </c>
      <c r="BL49" s="486">
        <v>100</v>
      </c>
      <c r="BM49" s="484" t="s">
        <v>197</v>
      </c>
      <c r="BN49" s="485" t="s">
        <v>197</v>
      </c>
      <c r="BO49" s="486">
        <v>6</v>
      </c>
      <c r="BP49" s="484">
        <v>6</v>
      </c>
      <c r="BQ49" s="485">
        <v>12</v>
      </c>
      <c r="BR49" s="486">
        <v>40.799999999999997</v>
      </c>
      <c r="BS49" s="484">
        <v>34</v>
      </c>
      <c r="BT49" s="485">
        <v>37.4</v>
      </c>
      <c r="BU49" s="486">
        <v>6</v>
      </c>
      <c r="BV49" s="484">
        <v>6</v>
      </c>
      <c r="BW49" s="485">
        <v>12</v>
      </c>
      <c r="BX49" s="486" t="s">
        <v>197</v>
      </c>
      <c r="BY49" s="484" t="s">
        <v>197</v>
      </c>
      <c r="BZ49" s="485" t="s">
        <v>197</v>
      </c>
      <c r="CA49" s="486" t="s">
        <v>197</v>
      </c>
      <c r="CB49" s="484" t="s">
        <v>197</v>
      </c>
      <c r="CC49" s="485">
        <v>5</v>
      </c>
      <c r="CD49" s="486" t="s">
        <v>197</v>
      </c>
      <c r="CE49" s="484" t="s">
        <v>197</v>
      </c>
      <c r="CF49" s="485" t="s">
        <v>197</v>
      </c>
      <c r="CG49" s="486" t="s">
        <v>197</v>
      </c>
      <c r="CH49" s="484" t="s">
        <v>197</v>
      </c>
      <c r="CI49" s="485">
        <v>5</v>
      </c>
      <c r="CJ49" s="486">
        <v>31</v>
      </c>
      <c r="CK49" s="484">
        <v>39</v>
      </c>
      <c r="CL49" s="485">
        <v>34.200000000000003</v>
      </c>
      <c r="CM49" s="486" t="s">
        <v>197</v>
      </c>
      <c r="CN49" s="484" t="s">
        <v>197</v>
      </c>
      <c r="CO49" s="485">
        <v>5</v>
      </c>
      <c r="CP49" s="486">
        <v>72</v>
      </c>
      <c r="CQ49" s="484">
        <v>58</v>
      </c>
      <c r="CR49" s="485">
        <v>65</v>
      </c>
      <c r="CS49" s="486">
        <v>831</v>
      </c>
      <c r="CT49" s="484">
        <v>890</v>
      </c>
      <c r="CU49" s="485">
        <v>1721</v>
      </c>
      <c r="CV49" s="486">
        <v>74</v>
      </c>
      <c r="CW49" s="484">
        <v>59</v>
      </c>
      <c r="CX49" s="485">
        <v>66</v>
      </c>
      <c r="CY49" s="486">
        <v>831</v>
      </c>
      <c r="CZ49" s="484">
        <v>890</v>
      </c>
      <c r="DA49" s="485">
        <v>1721</v>
      </c>
      <c r="DB49" s="486">
        <v>36.9</v>
      </c>
      <c r="DC49" s="484">
        <v>35.1</v>
      </c>
      <c r="DD49" s="485">
        <v>36</v>
      </c>
      <c r="DE49" s="486">
        <v>831</v>
      </c>
      <c r="DF49" s="484">
        <v>890</v>
      </c>
      <c r="DG49" s="485">
        <v>1721</v>
      </c>
    </row>
    <row r="50" spans="1:111" x14ac:dyDescent="0.35">
      <c r="A50" t="s">
        <v>146</v>
      </c>
      <c r="B50" t="s">
        <v>391</v>
      </c>
      <c r="C50" t="s">
        <v>372</v>
      </c>
      <c r="D50" s="486">
        <v>73</v>
      </c>
      <c r="E50" s="484">
        <v>49</v>
      </c>
      <c r="F50" s="485">
        <v>61</v>
      </c>
      <c r="G50" s="486">
        <v>733</v>
      </c>
      <c r="H50" s="484">
        <v>785</v>
      </c>
      <c r="I50" s="485">
        <v>1518</v>
      </c>
      <c r="J50" s="486">
        <v>74</v>
      </c>
      <c r="K50" s="484">
        <v>50</v>
      </c>
      <c r="L50" s="485">
        <v>62</v>
      </c>
      <c r="M50" s="486">
        <v>733</v>
      </c>
      <c r="N50" s="484">
        <v>785</v>
      </c>
      <c r="O50" s="485">
        <v>1518</v>
      </c>
      <c r="P50" s="486">
        <v>37.299999999999997</v>
      </c>
      <c r="Q50" s="484">
        <v>34.4</v>
      </c>
      <c r="R50" s="485">
        <v>35.799999999999997</v>
      </c>
      <c r="S50" s="486">
        <v>733</v>
      </c>
      <c r="T50" s="484">
        <v>785</v>
      </c>
      <c r="U50" s="485">
        <v>1518</v>
      </c>
      <c r="V50" s="486">
        <v>63</v>
      </c>
      <c r="W50" s="484">
        <v>49</v>
      </c>
      <c r="X50" s="485">
        <v>56</v>
      </c>
      <c r="Y50" s="486">
        <v>60</v>
      </c>
      <c r="Z50" s="484">
        <v>63</v>
      </c>
      <c r="AA50" s="485">
        <v>123</v>
      </c>
      <c r="AB50" s="486">
        <v>65</v>
      </c>
      <c r="AC50" s="484">
        <v>51</v>
      </c>
      <c r="AD50" s="485">
        <v>58</v>
      </c>
      <c r="AE50" s="486">
        <v>60</v>
      </c>
      <c r="AF50" s="484">
        <v>63</v>
      </c>
      <c r="AG50" s="485">
        <v>123</v>
      </c>
      <c r="AH50" s="486">
        <v>35.6</v>
      </c>
      <c r="AI50" s="484">
        <v>34</v>
      </c>
      <c r="AJ50" s="485">
        <v>34.799999999999997</v>
      </c>
      <c r="AK50" s="486">
        <v>60</v>
      </c>
      <c r="AL50" s="484">
        <v>63</v>
      </c>
      <c r="AM50" s="485">
        <v>123</v>
      </c>
      <c r="AN50" s="486">
        <v>66</v>
      </c>
      <c r="AO50" s="484">
        <v>48</v>
      </c>
      <c r="AP50" s="485">
        <v>56</v>
      </c>
      <c r="AQ50" s="486">
        <v>103</v>
      </c>
      <c r="AR50" s="484">
        <v>130</v>
      </c>
      <c r="AS50" s="485">
        <v>233</v>
      </c>
      <c r="AT50" s="486">
        <v>68</v>
      </c>
      <c r="AU50" s="484">
        <v>53</v>
      </c>
      <c r="AV50" s="485">
        <v>60</v>
      </c>
      <c r="AW50" s="486">
        <v>103</v>
      </c>
      <c r="AX50" s="484">
        <v>130</v>
      </c>
      <c r="AY50" s="485">
        <v>233</v>
      </c>
      <c r="AZ50" s="486">
        <v>36.4</v>
      </c>
      <c r="BA50" s="484">
        <v>32.9</v>
      </c>
      <c r="BB50" s="485">
        <v>34.4</v>
      </c>
      <c r="BC50" s="486">
        <v>103</v>
      </c>
      <c r="BD50" s="484">
        <v>130</v>
      </c>
      <c r="BE50" s="485">
        <v>233</v>
      </c>
      <c r="BF50" s="486">
        <v>65</v>
      </c>
      <c r="BG50" s="484">
        <v>38</v>
      </c>
      <c r="BH50" s="485">
        <v>51</v>
      </c>
      <c r="BI50" s="486">
        <v>23</v>
      </c>
      <c r="BJ50" s="484">
        <v>26</v>
      </c>
      <c r="BK50" s="485">
        <v>49</v>
      </c>
      <c r="BL50" s="486">
        <v>70</v>
      </c>
      <c r="BM50" s="484">
        <v>42</v>
      </c>
      <c r="BN50" s="485">
        <v>55</v>
      </c>
      <c r="BO50" s="486">
        <v>23</v>
      </c>
      <c r="BP50" s="484">
        <v>26</v>
      </c>
      <c r="BQ50" s="485">
        <v>49</v>
      </c>
      <c r="BR50" s="486">
        <v>36.200000000000003</v>
      </c>
      <c r="BS50" s="484">
        <v>31.3</v>
      </c>
      <c r="BT50" s="485">
        <v>33.6</v>
      </c>
      <c r="BU50" s="486">
        <v>23</v>
      </c>
      <c r="BV50" s="484">
        <v>26</v>
      </c>
      <c r="BW50" s="485">
        <v>49</v>
      </c>
      <c r="BX50" s="486">
        <v>63</v>
      </c>
      <c r="BY50" s="484">
        <v>50</v>
      </c>
      <c r="BZ50" s="485">
        <v>56</v>
      </c>
      <c r="CA50" s="486">
        <v>8</v>
      </c>
      <c r="CB50" s="484">
        <v>10</v>
      </c>
      <c r="CC50" s="485">
        <v>18</v>
      </c>
      <c r="CD50" s="486" t="s">
        <v>197</v>
      </c>
      <c r="CE50" s="484" t="s">
        <v>197</v>
      </c>
      <c r="CF50" s="485">
        <v>61</v>
      </c>
      <c r="CG50" s="486">
        <v>8</v>
      </c>
      <c r="CH50" s="484">
        <v>10</v>
      </c>
      <c r="CI50" s="485">
        <v>18</v>
      </c>
      <c r="CJ50" s="486">
        <v>35</v>
      </c>
      <c r="CK50" s="484">
        <v>32.200000000000003</v>
      </c>
      <c r="CL50" s="485">
        <v>33.4</v>
      </c>
      <c r="CM50" s="486">
        <v>8</v>
      </c>
      <c r="CN50" s="484">
        <v>10</v>
      </c>
      <c r="CO50" s="485">
        <v>18</v>
      </c>
      <c r="CP50" s="486">
        <v>71</v>
      </c>
      <c r="CQ50" s="484">
        <v>48</v>
      </c>
      <c r="CR50" s="485">
        <v>59</v>
      </c>
      <c r="CS50" s="486">
        <v>994</v>
      </c>
      <c r="CT50" s="484">
        <v>1080</v>
      </c>
      <c r="CU50" s="485">
        <v>2074</v>
      </c>
      <c r="CV50" s="486">
        <v>72</v>
      </c>
      <c r="CW50" s="484">
        <v>50</v>
      </c>
      <c r="CX50" s="485">
        <v>61</v>
      </c>
      <c r="CY50" s="486">
        <v>994</v>
      </c>
      <c r="CZ50" s="484">
        <v>1080</v>
      </c>
      <c r="DA50" s="485">
        <v>2074</v>
      </c>
      <c r="DB50" s="486">
        <v>36.799999999999997</v>
      </c>
      <c r="DC50" s="484">
        <v>34</v>
      </c>
      <c r="DD50" s="485">
        <v>35.299999999999997</v>
      </c>
      <c r="DE50" s="486">
        <v>994</v>
      </c>
      <c r="DF50" s="484">
        <v>1080</v>
      </c>
      <c r="DG50" s="485">
        <v>2074</v>
      </c>
    </row>
    <row r="51" spans="1:111" x14ac:dyDescent="0.35">
      <c r="A51" t="s">
        <v>136</v>
      </c>
      <c r="B51" t="s">
        <v>381</v>
      </c>
      <c r="C51" t="s">
        <v>372</v>
      </c>
      <c r="D51" s="486">
        <v>67</v>
      </c>
      <c r="E51" s="484">
        <v>52</v>
      </c>
      <c r="F51" s="485">
        <v>59</v>
      </c>
      <c r="G51" s="486">
        <v>1170</v>
      </c>
      <c r="H51" s="484">
        <v>1229</v>
      </c>
      <c r="I51" s="485">
        <v>2399</v>
      </c>
      <c r="J51" s="486">
        <v>68</v>
      </c>
      <c r="K51" s="484">
        <v>54</v>
      </c>
      <c r="L51" s="485">
        <v>61</v>
      </c>
      <c r="M51" s="486">
        <v>1170</v>
      </c>
      <c r="N51" s="484">
        <v>1229</v>
      </c>
      <c r="O51" s="485">
        <v>2399</v>
      </c>
      <c r="P51" s="486">
        <v>35.5</v>
      </c>
      <c r="Q51" s="484">
        <v>33.5</v>
      </c>
      <c r="R51" s="485">
        <v>34.4</v>
      </c>
      <c r="S51" s="486">
        <v>1170</v>
      </c>
      <c r="T51" s="484">
        <v>1229</v>
      </c>
      <c r="U51" s="485">
        <v>2399</v>
      </c>
      <c r="V51" s="486">
        <v>75</v>
      </c>
      <c r="W51" s="484">
        <v>56</v>
      </c>
      <c r="X51" s="485">
        <v>66</v>
      </c>
      <c r="Y51" s="486">
        <v>142</v>
      </c>
      <c r="Z51" s="484">
        <v>131</v>
      </c>
      <c r="AA51" s="485">
        <v>273</v>
      </c>
      <c r="AB51" s="486">
        <v>75</v>
      </c>
      <c r="AC51" s="484">
        <v>62</v>
      </c>
      <c r="AD51" s="485">
        <v>69</v>
      </c>
      <c r="AE51" s="486">
        <v>142</v>
      </c>
      <c r="AF51" s="484">
        <v>131</v>
      </c>
      <c r="AG51" s="485">
        <v>273</v>
      </c>
      <c r="AH51" s="486">
        <v>36.5</v>
      </c>
      <c r="AI51" s="484">
        <v>33.6</v>
      </c>
      <c r="AJ51" s="485">
        <v>35.1</v>
      </c>
      <c r="AK51" s="486">
        <v>142</v>
      </c>
      <c r="AL51" s="484">
        <v>131</v>
      </c>
      <c r="AM51" s="485">
        <v>273</v>
      </c>
      <c r="AN51" s="486">
        <v>69</v>
      </c>
      <c r="AO51" s="484">
        <v>50</v>
      </c>
      <c r="AP51" s="485">
        <v>59</v>
      </c>
      <c r="AQ51" s="486">
        <v>227</v>
      </c>
      <c r="AR51" s="484">
        <v>230</v>
      </c>
      <c r="AS51" s="485">
        <v>457</v>
      </c>
      <c r="AT51" s="486">
        <v>71</v>
      </c>
      <c r="AU51" s="484">
        <v>55</v>
      </c>
      <c r="AV51" s="485">
        <v>63</v>
      </c>
      <c r="AW51" s="486">
        <v>227</v>
      </c>
      <c r="AX51" s="484">
        <v>230</v>
      </c>
      <c r="AY51" s="485">
        <v>457</v>
      </c>
      <c r="AZ51" s="486">
        <v>34.700000000000003</v>
      </c>
      <c r="BA51" s="484">
        <v>31.5</v>
      </c>
      <c r="BB51" s="485">
        <v>33.1</v>
      </c>
      <c r="BC51" s="486">
        <v>227</v>
      </c>
      <c r="BD51" s="484">
        <v>230</v>
      </c>
      <c r="BE51" s="485">
        <v>457</v>
      </c>
      <c r="BF51" s="486">
        <v>70</v>
      </c>
      <c r="BG51" s="484">
        <v>50</v>
      </c>
      <c r="BH51" s="485">
        <v>60</v>
      </c>
      <c r="BI51" s="486">
        <v>231</v>
      </c>
      <c r="BJ51" s="484">
        <v>233</v>
      </c>
      <c r="BK51" s="485">
        <v>464</v>
      </c>
      <c r="BL51" s="486">
        <v>71</v>
      </c>
      <c r="BM51" s="484">
        <v>52</v>
      </c>
      <c r="BN51" s="485">
        <v>62</v>
      </c>
      <c r="BO51" s="486">
        <v>231</v>
      </c>
      <c r="BP51" s="484">
        <v>233</v>
      </c>
      <c r="BQ51" s="485">
        <v>464</v>
      </c>
      <c r="BR51" s="486">
        <v>35.299999999999997</v>
      </c>
      <c r="BS51" s="484">
        <v>31.7</v>
      </c>
      <c r="BT51" s="485">
        <v>33.5</v>
      </c>
      <c r="BU51" s="486">
        <v>231</v>
      </c>
      <c r="BV51" s="484">
        <v>233</v>
      </c>
      <c r="BW51" s="485">
        <v>464</v>
      </c>
      <c r="BX51" s="486">
        <v>60</v>
      </c>
      <c r="BY51" s="484">
        <v>55</v>
      </c>
      <c r="BZ51" s="485">
        <v>58</v>
      </c>
      <c r="CA51" s="486">
        <v>15</v>
      </c>
      <c r="CB51" s="484">
        <v>11</v>
      </c>
      <c r="CC51" s="485">
        <v>26</v>
      </c>
      <c r="CD51" s="486">
        <v>67</v>
      </c>
      <c r="CE51" s="484">
        <v>55</v>
      </c>
      <c r="CF51" s="485">
        <v>62</v>
      </c>
      <c r="CG51" s="486">
        <v>15</v>
      </c>
      <c r="CH51" s="484">
        <v>11</v>
      </c>
      <c r="CI51" s="485">
        <v>26</v>
      </c>
      <c r="CJ51" s="486">
        <v>35.200000000000003</v>
      </c>
      <c r="CK51" s="484">
        <v>33.9</v>
      </c>
      <c r="CL51" s="485">
        <v>34.700000000000003</v>
      </c>
      <c r="CM51" s="486">
        <v>15</v>
      </c>
      <c r="CN51" s="484">
        <v>11</v>
      </c>
      <c r="CO51" s="485">
        <v>26</v>
      </c>
      <c r="CP51" s="486">
        <v>68</v>
      </c>
      <c r="CQ51" s="484">
        <v>51</v>
      </c>
      <c r="CR51" s="485">
        <v>60</v>
      </c>
      <c r="CS51" s="486">
        <v>1889</v>
      </c>
      <c r="CT51" s="484">
        <v>1938</v>
      </c>
      <c r="CU51" s="485">
        <v>3827</v>
      </c>
      <c r="CV51" s="486">
        <v>70</v>
      </c>
      <c r="CW51" s="484">
        <v>54</v>
      </c>
      <c r="CX51" s="485">
        <v>62</v>
      </c>
      <c r="CY51" s="486">
        <v>1889</v>
      </c>
      <c r="CZ51" s="484">
        <v>1938</v>
      </c>
      <c r="DA51" s="485">
        <v>3827</v>
      </c>
      <c r="DB51" s="486">
        <v>35.5</v>
      </c>
      <c r="DC51" s="484">
        <v>33</v>
      </c>
      <c r="DD51" s="485">
        <v>34.200000000000003</v>
      </c>
      <c r="DE51" s="486">
        <v>1889</v>
      </c>
      <c r="DF51" s="484">
        <v>1938</v>
      </c>
      <c r="DG51" s="485">
        <v>3827</v>
      </c>
    </row>
    <row r="52" spans="1:111" x14ac:dyDescent="0.35">
      <c r="A52" t="s">
        <v>129</v>
      </c>
      <c r="B52" t="s">
        <v>374</v>
      </c>
      <c r="C52" t="s">
        <v>372</v>
      </c>
      <c r="D52" s="486">
        <v>70</v>
      </c>
      <c r="E52" s="484">
        <v>50</v>
      </c>
      <c r="F52" s="485">
        <v>60</v>
      </c>
      <c r="G52" s="486">
        <v>1121</v>
      </c>
      <c r="H52" s="484">
        <v>1168</v>
      </c>
      <c r="I52" s="485">
        <v>2289</v>
      </c>
      <c r="J52" s="486">
        <v>70</v>
      </c>
      <c r="K52" s="484">
        <v>52</v>
      </c>
      <c r="L52" s="485">
        <v>61</v>
      </c>
      <c r="M52" s="486">
        <v>1121</v>
      </c>
      <c r="N52" s="484">
        <v>1168</v>
      </c>
      <c r="O52" s="485">
        <v>2289</v>
      </c>
      <c r="P52" s="486">
        <v>35.5</v>
      </c>
      <c r="Q52" s="484">
        <v>33.700000000000003</v>
      </c>
      <c r="R52" s="485">
        <v>34.6</v>
      </c>
      <c r="S52" s="486">
        <v>1121</v>
      </c>
      <c r="T52" s="484">
        <v>1168</v>
      </c>
      <c r="U52" s="485">
        <v>2289</v>
      </c>
      <c r="V52" s="486">
        <v>73</v>
      </c>
      <c r="W52" s="484">
        <v>54</v>
      </c>
      <c r="X52" s="485">
        <v>62</v>
      </c>
      <c r="Y52" s="486">
        <v>121</v>
      </c>
      <c r="Z52" s="484">
        <v>149</v>
      </c>
      <c r="AA52" s="485">
        <v>270</v>
      </c>
      <c r="AB52" s="486">
        <v>73</v>
      </c>
      <c r="AC52" s="484">
        <v>54</v>
      </c>
      <c r="AD52" s="485">
        <v>63</v>
      </c>
      <c r="AE52" s="486">
        <v>121</v>
      </c>
      <c r="AF52" s="484">
        <v>149</v>
      </c>
      <c r="AG52" s="485">
        <v>270</v>
      </c>
      <c r="AH52" s="486">
        <v>35.5</v>
      </c>
      <c r="AI52" s="484">
        <v>33.799999999999997</v>
      </c>
      <c r="AJ52" s="485">
        <v>34.6</v>
      </c>
      <c r="AK52" s="486">
        <v>121</v>
      </c>
      <c r="AL52" s="484">
        <v>149</v>
      </c>
      <c r="AM52" s="485">
        <v>270</v>
      </c>
      <c r="AN52" s="486">
        <v>53</v>
      </c>
      <c r="AO52" s="484">
        <v>34</v>
      </c>
      <c r="AP52" s="485">
        <v>45</v>
      </c>
      <c r="AQ52" s="486">
        <v>53</v>
      </c>
      <c r="AR52" s="484">
        <v>41</v>
      </c>
      <c r="AS52" s="485">
        <v>94</v>
      </c>
      <c r="AT52" s="486">
        <v>57</v>
      </c>
      <c r="AU52" s="484">
        <v>41</v>
      </c>
      <c r="AV52" s="485">
        <v>50</v>
      </c>
      <c r="AW52" s="486">
        <v>53</v>
      </c>
      <c r="AX52" s="484">
        <v>41</v>
      </c>
      <c r="AY52" s="485">
        <v>94</v>
      </c>
      <c r="AZ52" s="486">
        <v>33.1</v>
      </c>
      <c r="BA52" s="484">
        <v>32.4</v>
      </c>
      <c r="BB52" s="485">
        <v>32.799999999999997</v>
      </c>
      <c r="BC52" s="486">
        <v>53</v>
      </c>
      <c r="BD52" s="484">
        <v>41</v>
      </c>
      <c r="BE52" s="485">
        <v>94</v>
      </c>
      <c r="BF52" s="486">
        <v>54</v>
      </c>
      <c r="BG52" s="484">
        <v>36</v>
      </c>
      <c r="BH52" s="485">
        <v>44</v>
      </c>
      <c r="BI52" s="486">
        <v>24</v>
      </c>
      <c r="BJ52" s="484">
        <v>28</v>
      </c>
      <c r="BK52" s="485">
        <v>52</v>
      </c>
      <c r="BL52" s="486">
        <v>54</v>
      </c>
      <c r="BM52" s="484">
        <v>36</v>
      </c>
      <c r="BN52" s="485">
        <v>44</v>
      </c>
      <c r="BO52" s="486">
        <v>24</v>
      </c>
      <c r="BP52" s="484">
        <v>28</v>
      </c>
      <c r="BQ52" s="485">
        <v>52</v>
      </c>
      <c r="BR52" s="486">
        <v>33.700000000000003</v>
      </c>
      <c r="BS52" s="484">
        <v>30.5</v>
      </c>
      <c r="BT52" s="485">
        <v>31.9</v>
      </c>
      <c r="BU52" s="486">
        <v>24</v>
      </c>
      <c r="BV52" s="484">
        <v>28</v>
      </c>
      <c r="BW52" s="485">
        <v>52</v>
      </c>
      <c r="BX52" s="486">
        <v>67</v>
      </c>
      <c r="BY52" s="484">
        <v>50</v>
      </c>
      <c r="BZ52" s="485">
        <v>59</v>
      </c>
      <c r="CA52" s="486">
        <v>9</v>
      </c>
      <c r="CB52" s="484">
        <v>8</v>
      </c>
      <c r="CC52" s="485">
        <v>17</v>
      </c>
      <c r="CD52" s="486" t="s">
        <v>197</v>
      </c>
      <c r="CE52" s="484" t="s">
        <v>197</v>
      </c>
      <c r="CF52" s="485">
        <v>65</v>
      </c>
      <c r="CG52" s="486">
        <v>9</v>
      </c>
      <c r="CH52" s="484">
        <v>8</v>
      </c>
      <c r="CI52" s="485">
        <v>17</v>
      </c>
      <c r="CJ52" s="486">
        <v>32.299999999999997</v>
      </c>
      <c r="CK52" s="484">
        <v>33.6</v>
      </c>
      <c r="CL52" s="485">
        <v>32.9</v>
      </c>
      <c r="CM52" s="486">
        <v>9</v>
      </c>
      <c r="CN52" s="484">
        <v>8</v>
      </c>
      <c r="CO52" s="485">
        <v>17</v>
      </c>
      <c r="CP52" s="486">
        <v>69</v>
      </c>
      <c r="CQ52" s="484">
        <v>50</v>
      </c>
      <c r="CR52" s="485">
        <v>59</v>
      </c>
      <c r="CS52" s="486">
        <v>1410</v>
      </c>
      <c r="CT52" s="484">
        <v>1466</v>
      </c>
      <c r="CU52" s="485">
        <v>2876</v>
      </c>
      <c r="CV52" s="486">
        <v>70</v>
      </c>
      <c r="CW52" s="484">
        <v>51</v>
      </c>
      <c r="CX52" s="485">
        <v>60</v>
      </c>
      <c r="CY52" s="486">
        <v>1410</v>
      </c>
      <c r="CZ52" s="484">
        <v>1466</v>
      </c>
      <c r="DA52" s="485">
        <v>2876</v>
      </c>
      <c r="DB52" s="486">
        <v>35.299999999999997</v>
      </c>
      <c r="DC52" s="484">
        <v>33.6</v>
      </c>
      <c r="DD52" s="485">
        <v>34.4</v>
      </c>
      <c r="DE52" s="486">
        <v>1410</v>
      </c>
      <c r="DF52" s="484">
        <v>1466</v>
      </c>
      <c r="DG52" s="485">
        <v>2876</v>
      </c>
    </row>
    <row r="53" spans="1:111" x14ac:dyDescent="0.35">
      <c r="A53" t="s">
        <v>138</v>
      </c>
      <c r="B53" t="s">
        <v>383</v>
      </c>
      <c r="C53" t="s">
        <v>372</v>
      </c>
      <c r="D53" s="486">
        <v>73</v>
      </c>
      <c r="E53" s="484">
        <v>54</v>
      </c>
      <c r="F53" s="485">
        <v>63</v>
      </c>
      <c r="G53" s="486">
        <v>893</v>
      </c>
      <c r="H53" s="484">
        <v>968</v>
      </c>
      <c r="I53" s="485">
        <v>1861</v>
      </c>
      <c r="J53" s="486">
        <v>74</v>
      </c>
      <c r="K53" s="484">
        <v>57</v>
      </c>
      <c r="L53" s="485">
        <v>65</v>
      </c>
      <c r="M53" s="486">
        <v>893</v>
      </c>
      <c r="N53" s="484">
        <v>968</v>
      </c>
      <c r="O53" s="485">
        <v>1861</v>
      </c>
      <c r="P53" s="486">
        <v>36.4</v>
      </c>
      <c r="Q53" s="484">
        <v>33.700000000000003</v>
      </c>
      <c r="R53" s="485">
        <v>35</v>
      </c>
      <c r="S53" s="486">
        <v>893</v>
      </c>
      <c r="T53" s="484">
        <v>968</v>
      </c>
      <c r="U53" s="485">
        <v>1861</v>
      </c>
      <c r="V53" s="486">
        <v>74</v>
      </c>
      <c r="W53" s="484">
        <v>60</v>
      </c>
      <c r="X53" s="485">
        <v>67</v>
      </c>
      <c r="Y53" s="486">
        <v>58</v>
      </c>
      <c r="Z53" s="484">
        <v>63</v>
      </c>
      <c r="AA53" s="485">
        <v>121</v>
      </c>
      <c r="AB53" s="486">
        <v>76</v>
      </c>
      <c r="AC53" s="484">
        <v>62</v>
      </c>
      <c r="AD53" s="485">
        <v>69</v>
      </c>
      <c r="AE53" s="486">
        <v>58</v>
      </c>
      <c r="AF53" s="484">
        <v>63</v>
      </c>
      <c r="AG53" s="485">
        <v>121</v>
      </c>
      <c r="AH53" s="486">
        <v>36.200000000000003</v>
      </c>
      <c r="AI53" s="484">
        <v>33.200000000000003</v>
      </c>
      <c r="AJ53" s="485">
        <v>34.6</v>
      </c>
      <c r="AK53" s="486">
        <v>58</v>
      </c>
      <c r="AL53" s="484">
        <v>63</v>
      </c>
      <c r="AM53" s="485">
        <v>121</v>
      </c>
      <c r="AN53" s="486">
        <v>63</v>
      </c>
      <c r="AO53" s="484">
        <v>49</v>
      </c>
      <c r="AP53" s="485">
        <v>55</v>
      </c>
      <c r="AQ53" s="486">
        <v>70</v>
      </c>
      <c r="AR53" s="484">
        <v>80</v>
      </c>
      <c r="AS53" s="485">
        <v>150</v>
      </c>
      <c r="AT53" s="486">
        <v>64</v>
      </c>
      <c r="AU53" s="484">
        <v>53</v>
      </c>
      <c r="AV53" s="485">
        <v>58</v>
      </c>
      <c r="AW53" s="486">
        <v>70</v>
      </c>
      <c r="AX53" s="484">
        <v>80</v>
      </c>
      <c r="AY53" s="485">
        <v>150</v>
      </c>
      <c r="AZ53" s="486">
        <v>34.200000000000003</v>
      </c>
      <c r="BA53" s="484">
        <v>31.8</v>
      </c>
      <c r="BB53" s="485">
        <v>32.9</v>
      </c>
      <c r="BC53" s="486">
        <v>70</v>
      </c>
      <c r="BD53" s="484">
        <v>80</v>
      </c>
      <c r="BE53" s="485">
        <v>150</v>
      </c>
      <c r="BF53" s="486">
        <v>81</v>
      </c>
      <c r="BG53" s="484">
        <v>43</v>
      </c>
      <c r="BH53" s="485">
        <v>59</v>
      </c>
      <c r="BI53" s="486">
        <v>36</v>
      </c>
      <c r="BJ53" s="484">
        <v>51</v>
      </c>
      <c r="BK53" s="485">
        <v>87</v>
      </c>
      <c r="BL53" s="486">
        <v>83</v>
      </c>
      <c r="BM53" s="484">
        <v>49</v>
      </c>
      <c r="BN53" s="485">
        <v>63</v>
      </c>
      <c r="BO53" s="486">
        <v>36</v>
      </c>
      <c r="BP53" s="484">
        <v>51</v>
      </c>
      <c r="BQ53" s="485">
        <v>87</v>
      </c>
      <c r="BR53" s="486">
        <v>35.9</v>
      </c>
      <c r="BS53" s="484">
        <v>31.8</v>
      </c>
      <c r="BT53" s="485">
        <v>33.5</v>
      </c>
      <c r="BU53" s="486">
        <v>36</v>
      </c>
      <c r="BV53" s="484">
        <v>51</v>
      </c>
      <c r="BW53" s="485">
        <v>87</v>
      </c>
      <c r="BX53" s="486" t="s">
        <v>197</v>
      </c>
      <c r="BY53" s="484" t="s">
        <v>197</v>
      </c>
      <c r="BZ53" s="485" t="s">
        <v>197</v>
      </c>
      <c r="CA53" s="486">
        <v>5</v>
      </c>
      <c r="CB53" s="484">
        <v>3</v>
      </c>
      <c r="CC53" s="485">
        <v>8</v>
      </c>
      <c r="CD53" s="486" t="s">
        <v>197</v>
      </c>
      <c r="CE53" s="484" t="s">
        <v>197</v>
      </c>
      <c r="CF53" s="485" t="s">
        <v>197</v>
      </c>
      <c r="CG53" s="486">
        <v>5</v>
      </c>
      <c r="CH53" s="484">
        <v>3</v>
      </c>
      <c r="CI53" s="485">
        <v>8</v>
      </c>
      <c r="CJ53" s="486">
        <v>37.4</v>
      </c>
      <c r="CK53" s="484">
        <v>38</v>
      </c>
      <c r="CL53" s="485">
        <v>37.6</v>
      </c>
      <c r="CM53" s="486">
        <v>5</v>
      </c>
      <c r="CN53" s="484">
        <v>3</v>
      </c>
      <c r="CO53" s="485">
        <v>8</v>
      </c>
      <c r="CP53" s="486">
        <v>72</v>
      </c>
      <c r="CQ53" s="484">
        <v>54</v>
      </c>
      <c r="CR53" s="485">
        <v>63</v>
      </c>
      <c r="CS53" s="486">
        <v>1143</v>
      </c>
      <c r="CT53" s="484">
        <v>1239</v>
      </c>
      <c r="CU53" s="485">
        <v>2382</v>
      </c>
      <c r="CV53" s="486">
        <v>74</v>
      </c>
      <c r="CW53" s="484">
        <v>56</v>
      </c>
      <c r="CX53" s="485">
        <v>65</v>
      </c>
      <c r="CY53" s="486">
        <v>1143</v>
      </c>
      <c r="CZ53" s="484">
        <v>1239</v>
      </c>
      <c r="DA53" s="485">
        <v>2382</v>
      </c>
      <c r="DB53" s="486">
        <v>36.200000000000003</v>
      </c>
      <c r="DC53" s="484">
        <v>33.4</v>
      </c>
      <c r="DD53" s="485">
        <v>34.700000000000003</v>
      </c>
      <c r="DE53" s="486">
        <v>1143</v>
      </c>
      <c r="DF53" s="484">
        <v>1239</v>
      </c>
      <c r="DG53" s="485">
        <v>2382</v>
      </c>
    </row>
    <row r="54" spans="1:111" x14ac:dyDescent="0.35">
      <c r="A54" t="s">
        <v>141</v>
      </c>
      <c r="B54" t="s">
        <v>386</v>
      </c>
      <c r="C54" t="s">
        <v>372</v>
      </c>
      <c r="D54" s="486">
        <v>67</v>
      </c>
      <c r="E54" s="484">
        <v>53</v>
      </c>
      <c r="F54" s="485">
        <v>60</v>
      </c>
      <c r="G54" s="486">
        <v>1021</v>
      </c>
      <c r="H54" s="484">
        <v>1088</v>
      </c>
      <c r="I54" s="485">
        <v>2109</v>
      </c>
      <c r="J54" s="486">
        <v>69</v>
      </c>
      <c r="K54" s="484">
        <v>55</v>
      </c>
      <c r="L54" s="485">
        <v>61</v>
      </c>
      <c r="M54" s="486">
        <v>1021</v>
      </c>
      <c r="N54" s="484">
        <v>1088</v>
      </c>
      <c r="O54" s="485">
        <v>2109</v>
      </c>
      <c r="P54" s="486">
        <v>35.9</v>
      </c>
      <c r="Q54" s="484">
        <v>33.700000000000003</v>
      </c>
      <c r="R54" s="485">
        <v>34.799999999999997</v>
      </c>
      <c r="S54" s="486">
        <v>1021</v>
      </c>
      <c r="T54" s="484">
        <v>1088</v>
      </c>
      <c r="U54" s="485">
        <v>2109</v>
      </c>
      <c r="V54" s="486">
        <v>70</v>
      </c>
      <c r="W54" s="484">
        <v>58</v>
      </c>
      <c r="X54" s="485">
        <v>64</v>
      </c>
      <c r="Y54" s="486">
        <v>103</v>
      </c>
      <c r="Z54" s="484">
        <v>96</v>
      </c>
      <c r="AA54" s="485">
        <v>199</v>
      </c>
      <c r="AB54" s="486">
        <v>70</v>
      </c>
      <c r="AC54" s="484">
        <v>60</v>
      </c>
      <c r="AD54" s="485">
        <v>65</v>
      </c>
      <c r="AE54" s="486">
        <v>103</v>
      </c>
      <c r="AF54" s="484">
        <v>96</v>
      </c>
      <c r="AG54" s="485">
        <v>199</v>
      </c>
      <c r="AH54" s="486">
        <v>35.700000000000003</v>
      </c>
      <c r="AI54" s="484">
        <v>34.4</v>
      </c>
      <c r="AJ54" s="485">
        <v>35.1</v>
      </c>
      <c r="AK54" s="486">
        <v>103</v>
      </c>
      <c r="AL54" s="484">
        <v>96</v>
      </c>
      <c r="AM54" s="485">
        <v>199</v>
      </c>
      <c r="AN54" s="486">
        <v>67</v>
      </c>
      <c r="AO54" s="484">
        <v>52</v>
      </c>
      <c r="AP54" s="485">
        <v>60</v>
      </c>
      <c r="AQ54" s="486">
        <v>183</v>
      </c>
      <c r="AR54" s="484">
        <v>190</v>
      </c>
      <c r="AS54" s="485">
        <v>373</v>
      </c>
      <c r="AT54" s="486">
        <v>69</v>
      </c>
      <c r="AU54" s="484">
        <v>58</v>
      </c>
      <c r="AV54" s="485">
        <v>64</v>
      </c>
      <c r="AW54" s="486">
        <v>183</v>
      </c>
      <c r="AX54" s="484">
        <v>190</v>
      </c>
      <c r="AY54" s="485">
        <v>373</v>
      </c>
      <c r="AZ54" s="486">
        <v>35.299999999999997</v>
      </c>
      <c r="BA54" s="484">
        <v>33</v>
      </c>
      <c r="BB54" s="485">
        <v>34.1</v>
      </c>
      <c r="BC54" s="486">
        <v>183</v>
      </c>
      <c r="BD54" s="484">
        <v>190</v>
      </c>
      <c r="BE54" s="485">
        <v>373</v>
      </c>
      <c r="BF54" s="486">
        <v>70</v>
      </c>
      <c r="BG54" s="484">
        <v>67</v>
      </c>
      <c r="BH54" s="485">
        <v>69</v>
      </c>
      <c r="BI54" s="486">
        <v>44</v>
      </c>
      <c r="BJ54" s="484">
        <v>39</v>
      </c>
      <c r="BK54" s="485">
        <v>83</v>
      </c>
      <c r="BL54" s="486">
        <v>75</v>
      </c>
      <c r="BM54" s="484">
        <v>67</v>
      </c>
      <c r="BN54" s="485">
        <v>71</v>
      </c>
      <c r="BO54" s="486">
        <v>44</v>
      </c>
      <c r="BP54" s="484">
        <v>39</v>
      </c>
      <c r="BQ54" s="485">
        <v>83</v>
      </c>
      <c r="BR54" s="486">
        <v>36.700000000000003</v>
      </c>
      <c r="BS54" s="484">
        <v>34.4</v>
      </c>
      <c r="BT54" s="485">
        <v>35.6</v>
      </c>
      <c r="BU54" s="486">
        <v>44</v>
      </c>
      <c r="BV54" s="484">
        <v>39</v>
      </c>
      <c r="BW54" s="485">
        <v>83</v>
      </c>
      <c r="BX54" s="486">
        <v>64</v>
      </c>
      <c r="BY54" s="484">
        <v>60</v>
      </c>
      <c r="BZ54" s="485">
        <v>62</v>
      </c>
      <c r="CA54" s="486">
        <v>11</v>
      </c>
      <c r="CB54" s="484">
        <v>10</v>
      </c>
      <c r="CC54" s="485">
        <v>21</v>
      </c>
      <c r="CD54" s="486">
        <v>64</v>
      </c>
      <c r="CE54" s="484">
        <v>60</v>
      </c>
      <c r="CF54" s="485">
        <v>62</v>
      </c>
      <c r="CG54" s="486">
        <v>11</v>
      </c>
      <c r="CH54" s="484">
        <v>10</v>
      </c>
      <c r="CI54" s="485">
        <v>21</v>
      </c>
      <c r="CJ54" s="486">
        <v>34.4</v>
      </c>
      <c r="CK54" s="484">
        <v>35.5</v>
      </c>
      <c r="CL54" s="485">
        <v>34.9</v>
      </c>
      <c r="CM54" s="486">
        <v>11</v>
      </c>
      <c r="CN54" s="484">
        <v>10</v>
      </c>
      <c r="CO54" s="485">
        <v>21</v>
      </c>
      <c r="CP54" s="486">
        <v>67</v>
      </c>
      <c r="CQ54" s="484">
        <v>53</v>
      </c>
      <c r="CR54" s="485">
        <v>60</v>
      </c>
      <c r="CS54" s="486">
        <v>1411</v>
      </c>
      <c r="CT54" s="484">
        <v>1477</v>
      </c>
      <c r="CU54" s="485">
        <v>2888</v>
      </c>
      <c r="CV54" s="486">
        <v>68</v>
      </c>
      <c r="CW54" s="484">
        <v>56</v>
      </c>
      <c r="CX54" s="485">
        <v>62</v>
      </c>
      <c r="CY54" s="486">
        <v>1411</v>
      </c>
      <c r="CZ54" s="484">
        <v>1477</v>
      </c>
      <c r="DA54" s="485">
        <v>2888</v>
      </c>
      <c r="DB54" s="486">
        <v>35.700000000000003</v>
      </c>
      <c r="DC54" s="484">
        <v>33.6</v>
      </c>
      <c r="DD54" s="485">
        <v>34.6</v>
      </c>
      <c r="DE54" s="486">
        <v>1411</v>
      </c>
      <c r="DF54" s="484">
        <v>1477</v>
      </c>
      <c r="DG54" s="485">
        <v>2888</v>
      </c>
    </row>
    <row r="55" spans="1:111" x14ac:dyDescent="0.35">
      <c r="A55" t="s">
        <v>133</v>
      </c>
      <c r="B55" t="s">
        <v>378</v>
      </c>
      <c r="C55" t="s">
        <v>372</v>
      </c>
      <c r="D55" s="486">
        <v>71</v>
      </c>
      <c r="E55" s="484">
        <v>54</v>
      </c>
      <c r="F55" s="485">
        <v>63</v>
      </c>
      <c r="G55" s="486">
        <v>584</v>
      </c>
      <c r="H55" s="484">
        <v>593</v>
      </c>
      <c r="I55" s="485">
        <v>1177</v>
      </c>
      <c r="J55" s="486">
        <v>74</v>
      </c>
      <c r="K55" s="484">
        <v>57</v>
      </c>
      <c r="L55" s="485">
        <v>65</v>
      </c>
      <c r="M55" s="486">
        <v>584</v>
      </c>
      <c r="N55" s="484">
        <v>593</v>
      </c>
      <c r="O55" s="485">
        <v>1177</v>
      </c>
      <c r="P55" s="486">
        <v>33.5</v>
      </c>
      <c r="Q55" s="484">
        <v>31.7</v>
      </c>
      <c r="R55" s="485">
        <v>32.6</v>
      </c>
      <c r="S55" s="486">
        <v>584</v>
      </c>
      <c r="T55" s="484">
        <v>593</v>
      </c>
      <c r="U55" s="485">
        <v>1177</v>
      </c>
      <c r="V55" s="486">
        <v>67</v>
      </c>
      <c r="W55" s="484">
        <v>31</v>
      </c>
      <c r="X55" s="485">
        <v>50</v>
      </c>
      <c r="Y55" s="486">
        <v>15</v>
      </c>
      <c r="Z55" s="484">
        <v>13</v>
      </c>
      <c r="AA55" s="485">
        <v>28</v>
      </c>
      <c r="AB55" s="486">
        <v>67</v>
      </c>
      <c r="AC55" s="484">
        <v>31</v>
      </c>
      <c r="AD55" s="485">
        <v>50</v>
      </c>
      <c r="AE55" s="486">
        <v>15</v>
      </c>
      <c r="AF55" s="484">
        <v>13</v>
      </c>
      <c r="AG55" s="485">
        <v>28</v>
      </c>
      <c r="AH55" s="486">
        <v>31.9</v>
      </c>
      <c r="AI55" s="484">
        <v>27.2</v>
      </c>
      <c r="AJ55" s="485">
        <v>29.8</v>
      </c>
      <c r="AK55" s="486">
        <v>15</v>
      </c>
      <c r="AL55" s="484">
        <v>13</v>
      </c>
      <c r="AM55" s="485">
        <v>28</v>
      </c>
      <c r="AN55" s="486" t="s">
        <v>197</v>
      </c>
      <c r="AO55" s="484" t="s">
        <v>197</v>
      </c>
      <c r="AP55" s="485" t="s">
        <v>197</v>
      </c>
      <c r="AQ55" s="486">
        <v>5</v>
      </c>
      <c r="AR55" s="484">
        <v>5</v>
      </c>
      <c r="AS55" s="485">
        <v>10</v>
      </c>
      <c r="AT55" s="486">
        <v>100</v>
      </c>
      <c r="AU55" s="484" t="s">
        <v>197</v>
      </c>
      <c r="AV55" s="485" t="s">
        <v>197</v>
      </c>
      <c r="AW55" s="486">
        <v>5</v>
      </c>
      <c r="AX55" s="484">
        <v>5</v>
      </c>
      <c r="AY55" s="485">
        <v>10</v>
      </c>
      <c r="AZ55" s="486">
        <v>35.6</v>
      </c>
      <c r="BA55" s="484">
        <v>31.4</v>
      </c>
      <c r="BB55" s="485">
        <v>33.5</v>
      </c>
      <c r="BC55" s="486">
        <v>5</v>
      </c>
      <c r="BD55" s="484">
        <v>5</v>
      </c>
      <c r="BE55" s="485">
        <v>10</v>
      </c>
      <c r="BF55" s="486" t="s">
        <v>191</v>
      </c>
      <c r="BG55" s="484" t="s">
        <v>191</v>
      </c>
      <c r="BH55" s="485" t="s">
        <v>191</v>
      </c>
      <c r="BI55" s="486">
        <v>0</v>
      </c>
      <c r="BJ55" s="484">
        <v>0</v>
      </c>
      <c r="BK55" s="485">
        <v>0</v>
      </c>
      <c r="BL55" s="486" t="s">
        <v>191</v>
      </c>
      <c r="BM55" s="484" t="s">
        <v>191</v>
      </c>
      <c r="BN55" s="485" t="s">
        <v>191</v>
      </c>
      <c r="BO55" s="486">
        <v>0</v>
      </c>
      <c r="BP55" s="484">
        <v>0</v>
      </c>
      <c r="BQ55" s="485">
        <v>0</v>
      </c>
      <c r="BR55" s="486" t="s">
        <v>191</v>
      </c>
      <c r="BS55" s="484" t="s">
        <v>191</v>
      </c>
      <c r="BT55" s="485" t="s">
        <v>191</v>
      </c>
      <c r="BU55" s="486">
        <v>0</v>
      </c>
      <c r="BV55" s="484">
        <v>0</v>
      </c>
      <c r="BW55" s="485">
        <v>0</v>
      </c>
      <c r="BX55" s="486" t="s">
        <v>191</v>
      </c>
      <c r="BY55" s="484" t="s">
        <v>191</v>
      </c>
      <c r="BZ55" s="485" t="s">
        <v>191</v>
      </c>
      <c r="CA55" s="486">
        <v>0</v>
      </c>
      <c r="CB55" s="484">
        <v>0</v>
      </c>
      <c r="CC55" s="485">
        <v>0</v>
      </c>
      <c r="CD55" s="486" t="s">
        <v>191</v>
      </c>
      <c r="CE55" s="484" t="s">
        <v>191</v>
      </c>
      <c r="CF55" s="485" t="s">
        <v>191</v>
      </c>
      <c r="CG55" s="486">
        <v>0</v>
      </c>
      <c r="CH55" s="484">
        <v>0</v>
      </c>
      <c r="CI55" s="485">
        <v>0</v>
      </c>
      <c r="CJ55" s="486" t="s">
        <v>191</v>
      </c>
      <c r="CK55" s="484" t="s">
        <v>191</v>
      </c>
      <c r="CL55" s="485" t="s">
        <v>191</v>
      </c>
      <c r="CM55" s="486">
        <v>0</v>
      </c>
      <c r="CN55" s="484">
        <v>0</v>
      </c>
      <c r="CO55" s="485">
        <v>0</v>
      </c>
      <c r="CP55" s="486">
        <v>71</v>
      </c>
      <c r="CQ55" s="484">
        <v>53</v>
      </c>
      <c r="CR55" s="485">
        <v>62</v>
      </c>
      <c r="CS55" s="486">
        <v>635</v>
      </c>
      <c r="CT55" s="484">
        <v>644</v>
      </c>
      <c r="CU55" s="485">
        <v>1279</v>
      </c>
      <c r="CV55" s="486">
        <v>73</v>
      </c>
      <c r="CW55" s="484">
        <v>56</v>
      </c>
      <c r="CX55" s="485">
        <v>64</v>
      </c>
      <c r="CY55" s="486">
        <v>635</v>
      </c>
      <c r="CZ55" s="484">
        <v>644</v>
      </c>
      <c r="DA55" s="485">
        <v>1279</v>
      </c>
      <c r="DB55" s="486">
        <v>33.5</v>
      </c>
      <c r="DC55" s="484">
        <v>31.6</v>
      </c>
      <c r="DD55" s="485">
        <v>32.5</v>
      </c>
      <c r="DE55" s="486">
        <v>635</v>
      </c>
      <c r="DF55" s="484">
        <v>644</v>
      </c>
      <c r="DG55" s="485">
        <v>1279</v>
      </c>
    </row>
    <row r="56" spans="1:111" x14ac:dyDescent="0.35">
      <c r="A56" t="s">
        <v>5</v>
      </c>
      <c r="B56" t="s">
        <v>249</v>
      </c>
      <c r="C56" t="s">
        <v>247</v>
      </c>
      <c r="D56" s="486">
        <v>63</v>
      </c>
      <c r="E56" s="484">
        <v>44</v>
      </c>
      <c r="F56" s="485">
        <v>53</v>
      </c>
      <c r="G56" s="486">
        <v>2474</v>
      </c>
      <c r="H56" s="484">
        <v>2627</v>
      </c>
      <c r="I56" s="485">
        <v>5101</v>
      </c>
      <c r="J56" s="486">
        <v>66</v>
      </c>
      <c r="K56" s="484">
        <v>48</v>
      </c>
      <c r="L56" s="485">
        <v>57</v>
      </c>
      <c r="M56" s="486">
        <v>2474</v>
      </c>
      <c r="N56" s="484">
        <v>2627</v>
      </c>
      <c r="O56" s="485">
        <v>5101</v>
      </c>
      <c r="P56" s="486">
        <v>34</v>
      </c>
      <c r="Q56" s="484">
        <v>31.1</v>
      </c>
      <c r="R56" s="485">
        <v>32.5</v>
      </c>
      <c r="S56" s="486">
        <v>2474</v>
      </c>
      <c r="T56" s="484">
        <v>2627</v>
      </c>
      <c r="U56" s="485">
        <v>5101</v>
      </c>
      <c r="V56" s="486">
        <v>77</v>
      </c>
      <c r="W56" s="484">
        <v>55</v>
      </c>
      <c r="X56" s="485">
        <v>67</v>
      </c>
      <c r="Y56" s="486">
        <v>39</v>
      </c>
      <c r="Z56" s="484">
        <v>31</v>
      </c>
      <c r="AA56" s="485">
        <v>70</v>
      </c>
      <c r="AB56" s="486">
        <v>77</v>
      </c>
      <c r="AC56" s="484">
        <v>55</v>
      </c>
      <c r="AD56" s="485">
        <v>67</v>
      </c>
      <c r="AE56" s="486">
        <v>39</v>
      </c>
      <c r="AF56" s="484">
        <v>31</v>
      </c>
      <c r="AG56" s="485">
        <v>70</v>
      </c>
      <c r="AH56" s="486">
        <v>35.6</v>
      </c>
      <c r="AI56" s="484">
        <v>32.700000000000003</v>
      </c>
      <c r="AJ56" s="485">
        <v>34.299999999999997</v>
      </c>
      <c r="AK56" s="486">
        <v>39</v>
      </c>
      <c r="AL56" s="484">
        <v>31</v>
      </c>
      <c r="AM56" s="485">
        <v>70</v>
      </c>
      <c r="AN56" s="486">
        <v>71</v>
      </c>
      <c r="AO56" s="484">
        <v>56</v>
      </c>
      <c r="AP56" s="485">
        <v>64</v>
      </c>
      <c r="AQ56" s="486">
        <v>21</v>
      </c>
      <c r="AR56" s="484">
        <v>18</v>
      </c>
      <c r="AS56" s="485">
        <v>39</v>
      </c>
      <c r="AT56" s="486">
        <v>76</v>
      </c>
      <c r="AU56" s="484">
        <v>67</v>
      </c>
      <c r="AV56" s="485">
        <v>72</v>
      </c>
      <c r="AW56" s="486">
        <v>21</v>
      </c>
      <c r="AX56" s="484">
        <v>18</v>
      </c>
      <c r="AY56" s="485">
        <v>39</v>
      </c>
      <c r="AZ56" s="486">
        <v>36.6</v>
      </c>
      <c r="BA56" s="484">
        <v>35.6</v>
      </c>
      <c r="BB56" s="485">
        <v>36.1</v>
      </c>
      <c r="BC56" s="486">
        <v>21</v>
      </c>
      <c r="BD56" s="484">
        <v>18</v>
      </c>
      <c r="BE56" s="485">
        <v>39</v>
      </c>
      <c r="BF56" s="486" t="s">
        <v>197</v>
      </c>
      <c r="BG56" s="484" t="s">
        <v>197</v>
      </c>
      <c r="BH56" s="485">
        <v>50</v>
      </c>
      <c r="BI56" s="486">
        <v>5</v>
      </c>
      <c r="BJ56" s="484">
        <v>5</v>
      </c>
      <c r="BK56" s="485">
        <v>10</v>
      </c>
      <c r="BL56" s="486" t="s">
        <v>197</v>
      </c>
      <c r="BM56" s="484" t="s">
        <v>197</v>
      </c>
      <c r="BN56" s="485">
        <v>60</v>
      </c>
      <c r="BO56" s="486">
        <v>5</v>
      </c>
      <c r="BP56" s="484">
        <v>5</v>
      </c>
      <c r="BQ56" s="485">
        <v>10</v>
      </c>
      <c r="BR56" s="486">
        <v>36.4</v>
      </c>
      <c r="BS56" s="484">
        <v>29.4</v>
      </c>
      <c r="BT56" s="485">
        <v>32.9</v>
      </c>
      <c r="BU56" s="486">
        <v>5</v>
      </c>
      <c r="BV56" s="484">
        <v>5</v>
      </c>
      <c r="BW56" s="485">
        <v>10</v>
      </c>
      <c r="BX56" s="486" t="s">
        <v>197</v>
      </c>
      <c r="BY56" s="484" t="s">
        <v>197</v>
      </c>
      <c r="BZ56" s="485">
        <v>57</v>
      </c>
      <c r="CA56" s="486" t="s">
        <v>197</v>
      </c>
      <c r="CB56" s="484" t="s">
        <v>197</v>
      </c>
      <c r="CC56" s="485">
        <v>14</v>
      </c>
      <c r="CD56" s="486" t="s">
        <v>197</v>
      </c>
      <c r="CE56" s="484" t="s">
        <v>197</v>
      </c>
      <c r="CF56" s="485">
        <v>57</v>
      </c>
      <c r="CG56" s="486" t="s">
        <v>197</v>
      </c>
      <c r="CH56" s="484" t="s">
        <v>197</v>
      </c>
      <c r="CI56" s="485">
        <v>14</v>
      </c>
      <c r="CJ56" s="486">
        <v>36.5</v>
      </c>
      <c r="CK56" s="484">
        <v>30.3</v>
      </c>
      <c r="CL56" s="485">
        <v>31.1</v>
      </c>
      <c r="CM56" s="486" t="s">
        <v>197</v>
      </c>
      <c r="CN56" s="484" t="s">
        <v>197</v>
      </c>
      <c r="CO56" s="485">
        <v>14</v>
      </c>
      <c r="CP56" s="486">
        <v>62</v>
      </c>
      <c r="CQ56" s="484">
        <v>43</v>
      </c>
      <c r="CR56" s="485">
        <v>52</v>
      </c>
      <c r="CS56" s="486">
        <v>2656</v>
      </c>
      <c r="CT56" s="484">
        <v>2797</v>
      </c>
      <c r="CU56" s="485">
        <v>5453</v>
      </c>
      <c r="CV56" s="486">
        <v>66</v>
      </c>
      <c r="CW56" s="484">
        <v>48</v>
      </c>
      <c r="CX56" s="485">
        <v>57</v>
      </c>
      <c r="CY56" s="486">
        <v>2656</v>
      </c>
      <c r="CZ56" s="484">
        <v>2797</v>
      </c>
      <c r="DA56" s="485">
        <v>5453</v>
      </c>
      <c r="DB56" s="486">
        <v>34</v>
      </c>
      <c r="DC56" s="484">
        <v>31.1</v>
      </c>
      <c r="DD56" s="485">
        <v>32.5</v>
      </c>
      <c r="DE56" s="486">
        <v>2656</v>
      </c>
      <c r="DF56" s="484">
        <v>2797</v>
      </c>
      <c r="DG56" s="485">
        <v>5453</v>
      </c>
    </row>
    <row r="57" spans="1:111" x14ac:dyDescent="0.35">
      <c r="A57" t="s">
        <v>1086</v>
      </c>
      <c r="B57" t="s">
        <v>255</v>
      </c>
      <c r="C57" t="s">
        <v>247</v>
      </c>
      <c r="D57" s="486">
        <v>65</v>
      </c>
      <c r="E57" s="484">
        <v>45</v>
      </c>
      <c r="F57" s="485">
        <v>55</v>
      </c>
      <c r="G57" s="486">
        <v>1444</v>
      </c>
      <c r="H57" s="484">
        <v>1584</v>
      </c>
      <c r="I57" s="485">
        <v>3028</v>
      </c>
      <c r="J57" s="486">
        <v>66</v>
      </c>
      <c r="K57" s="484">
        <v>48</v>
      </c>
      <c r="L57" s="485">
        <v>57</v>
      </c>
      <c r="M57" s="486">
        <v>1444</v>
      </c>
      <c r="N57" s="484">
        <v>1584</v>
      </c>
      <c r="O57" s="485">
        <v>3028</v>
      </c>
      <c r="P57" s="486">
        <v>34.799999999999997</v>
      </c>
      <c r="Q57" s="484">
        <v>32.200000000000003</v>
      </c>
      <c r="R57" s="485">
        <v>33.5</v>
      </c>
      <c r="S57" s="486">
        <v>1444</v>
      </c>
      <c r="T57" s="484">
        <v>1584</v>
      </c>
      <c r="U57" s="485">
        <v>3028</v>
      </c>
      <c r="V57" s="486">
        <v>59</v>
      </c>
      <c r="W57" s="484">
        <v>42</v>
      </c>
      <c r="X57" s="485">
        <v>49</v>
      </c>
      <c r="Y57" s="486">
        <v>17</v>
      </c>
      <c r="Z57" s="484">
        <v>24</v>
      </c>
      <c r="AA57" s="485">
        <v>41</v>
      </c>
      <c r="AB57" s="486">
        <v>59</v>
      </c>
      <c r="AC57" s="484">
        <v>46</v>
      </c>
      <c r="AD57" s="485">
        <v>51</v>
      </c>
      <c r="AE57" s="486">
        <v>17</v>
      </c>
      <c r="AF57" s="484">
        <v>24</v>
      </c>
      <c r="AG57" s="485">
        <v>41</v>
      </c>
      <c r="AH57" s="486">
        <v>34.700000000000003</v>
      </c>
      <c r="AI57" s="484">
        <v>32.6</v>
      </c>
      <c r="AJ57" s="485">
        <v>33.4</v>
      </c>
      <c r="AK57" s="486">
        <v>17</v>
      </c>
      <c r="AL57" s="484">
        <v>24</v>
      </c>
      <c r="AM57" s="485">
        <v>41</v>
      </c>
      <c r="AN57" s="486">
        <v>53</v>
      </c>
      <c r="AO57" s="484">
        <v>52</v>
      </c>
      <c r="AP57" s="485">
        <v>53</v>
      </c>
      <c r="AQ57" s="486">
        <v>32</v>
      </c>
      <c r="AR57" s="484">
        <v>21</v>
      </c>
      <c r="AS57" s="485">
        <v>53</v>
      </c>
      <c r="AT57" s="486">
        <v>53</v>
      </c>
      <c r="AU57" s="484">
        <v>52</v>
      </c>
      <c r="AV57" s="485">
        <v>53</v>
      </c>
      <c r="AW57" s="486">
        <v>32</v>
      </c>
      <c r="AX57" s="484">
        <v>21</v>
      </c>
      <c r="AY57" s="485">
        <v>53</v>
      </c>
      <c r="AZ57" s="486">
        <v>31.9</v>
      </c>
      <c r="BA57" s="484">
        <v>33.200000000000003</v>
      </c>
      <c r="BB57" s="485">
        <v>32.4</v>
      </c>
      <c r="BC57" s="486">
        <v>32</v>
      </c>
      <c r="BD57" s="484">
        <v>21</v>
      </c>
      <c r="BE57" s="485">
        <v>53</v>
      </c>
      <c r="BF57" s="486" t="s">
        <v>191</v>
      </c>
      <c r="BG57" s="484" t="s">
        <v>191</v>
      </c>
      <c r="BH57" s="485" t="s">
        <v>191</v>
      </c>
      <c r="BI57" s="486">
        <v>0</v>
      </c>
      <c r="BJ57" s="484">
        <v>0</v>
      </c>
      <c r="BK57" s="485">
        <v>0</v>
      </c>
      <c r="BL57" s="486" t="s">
        <v>191</v>
      </c>
      <c r="BM57" s="484" t="s">
        <v>191</v>
      </c>
      <c r="BN57" s="485" t="s">
        <v>191</v>
      </c>
      <c r="BO57" s="486">
        <v>0</v>
      </c>
      <c r="BP57" s="484">
        <v>0</v>
      </c>
      <c r="BQ57" s="485">
        <v>0</v>
      </c>
      <c r="BR57" s="486" t="s">
        <v>191</v>
      </c>
      <c r="BS57" s="484" t="s">
        <v>191</v>
      </c>
      <c r="BT57" s="485" t="s">
        <v>191</v>
      </c>
      <c r="BU57" s="486">
        <v>0</v>
      </c>
      <c r="BV57" s="484">
        <v>0</v>
      </c>
      <c r="BW57" s="485">
        <v>0</v>
      </c>
      <c r="BX57" s="486" t="s">
        <v>197</v>
      </c>
      <c r="BY57" s="484" t="s">
        <v>197</v>
      </c>
      <c r="BZ57" s="485">
        <v>60</v>
      </c>
      <c r="CA57" s="486">
        <v>6</v>
      </c>
      <c r="CB57" s="484">
        <v>4</v>
      </c>
      <c r="CC57" s="485">
        <v>10</v>
      </c>
      <c r="CD57" s="486" t="s">
        <v>197</v>
      </c>
      <c r="CE57" s="484" t="s">
        <v>197</v>
      </c>
      <c r="CF57" s="485">
        <v>60</v>
      </c>
      <c r="CG57" s="486">
        <v>6</v>
      </c>
      <c r="CH57" s="484">
        <v>4</v>
      </c>
      <c r="CI57" s="485">
        <v>10</v>
      </c>
      <c r="CJ57" s="486">
        <v>33.799999999999997</v>
      </c>
      <c r="CK57" s="484">
        <v>34</v>
      </c>
      <c r="CL57" s="485">
        <v>33.9</v>
      </c>
      <c r="CM57" s="486">
        <v>6</v>
      </c>
      <c r="CN57" s="484">
        <v>4</v>
      </c>
      <c r="CO57" s="485">
        <v>10</v>
      </c>
      <c r="CP57" s="486">
        <v>65</v>
      </c>
      <c r="CQ57" s="484">
        <v>45</v>
      </c>
      <c r="CR57" s="485">
        <v>55</v>
      </c>
      <c r="CS57" s="486">
        <v>1590</v>
      </c>
      <c r="CT57" s="484">
        <v>1701</v>
      </c>
      <c r="CU57" s="485">
        <v>3291</v>
      </c>
      <c r="CV57" s="486">
        <v>66</v>
      </c>
      <c r="CW57" s="484">
        <v>48</v>
      </c>
      <c r="CX57" s="485">
        <v>57</v>
      </c>
      <c r="CY57" s="486">
        <v>1590</v>
      </c>
      <c r="CZ57" s="484">
        <v>1701</v>
      </c>
      <c r="DA57" s="485">
        <v>3291</v>
      </c>
      <c r="DB57" s="486">
        <v>34.799999999999997</v>
      </c>
      <c r="DC57" s="484">
        <v>32.200000000000003</v>
      </c>
      <c r="DD57" s="485">
        <v>33.4</v>
      </c>
      <c r="DE57" s="486">
        <v>1590</v>
      </c>
      <c r="DF57" s="484">
        <v>1701</v>
      </c>
      <c r="DG57" s="485">
        <v>3291</v>
      </c>
    </row>
    <row r="58" spans="1:111" x14ac:dyDescent="0.35">
      <c r="A58" t="s">
        <v>19</v>
      </c>
      <c r="B58" t="s">
        <v>265</v>
      </c>
      <c r="C58" t="s">
        <v>260</v>
      </c>
      <c r="D58" s="486">
        <v>69</v>
      </c>
      <c r="E58" s="484">
        <v>50</v>
      </c>
      <c r="F58" s="485">
        <v>59</v>
      </c>
      <c r="G58" s="486">
        <v>1744</v>
      </c>
      <c r="H58" s="484">
        <v>1899</v>
      </c>
      <c r="I58" s="485">
        <v>3643</v>
      </c>
      <c r="J58" s="486">
        <v>72</v>
      </c>
      <c r="K58" s="484">
        <v>54</v>
      </c>
      <c r="L58" s="485">
        <v>62</v>
      </c>
      <c r="M58" s="486">
        <v>1744</v>
      </c>
      <c r="N58" s="484">
        <v>1899</v>
      </c>
      <c r="O58" s="485">
        <v>3643</v>
      </c>
      <c r="P58" s="486">
        <v>36.4</v>
      </c>
      <c r="Q58" s="484">
        <v>33.4</v>
      </c>
      <c r="R58" s="485">
        <v>34.9</v>
      </c>
      <c r="S58" s="486">
        <v>1744</v>
      </c>
      <c r="T58" s="484">
        <v>1899</v>
      </c>
      <c r="U58" s="485">
        <v>3643</v>
      </c>
      <c r="V58" s="486">
        <v>68</v>
      </c>
      <c r="W58" s="484">
        <v>62</v>
      </c>
      <c r="X58" s="485">
        <v>65</v>
      </c>
      <c r="Y58" s="486">
        <v>62</v>
      </c>
      <c r="Z58" s="484">
        <v>68</v>
      </c>
      <c r="AA58" s="485">
        <v>130</v>
      </c>
      <c r="AB58" s="486">
        <v>71</v>
      </c>
      <c r="AC58" s="484">
        <v>63</v>
      </c>
      <c r="AD58" s="485">
        <v>67</v>
      </c>
      <c r="AE58" s="486">
        <v>62</v>
      </c>
      <c r="AF58" s="484">
        <v>68</v>
      </c>
      <c r="AG58" s="485">
        <v>130</v>
      </c>
      <c r="AH58" s="486">
        <v>34.6</v>
      </c>
      <c r="AI58" s="484">
        <v>35.200000000000003</v>
      </c>
      <c r="AJ58" s="485">
        <v>34.9</v>
      </c>
      <c r="AK58" s="486">
        <v>62</v>
      </c>
      <c r="AL58" s="484">
        <v>68</v>
      </c>
      <c r="AM58" s="485">
        <v>130</v>
      </c>
      <c r="AN58" s="486">
        <v>50</v>
      </c>
      <c r="AO58" s="484">
        <v>59</v>
      </c>
      <c r="AP58" s="485">
        <v>55</v>
      </c>
      <c r="AQ58" s="486">
        <v>28</v>
      </c>
      <c r="AR58" s="484">
        <v>37</v>
      </c>
      <c r="AS58" s="485">
        <v>65</v>
      </c>
      <c r="AT58" s="486">
        <v>54</v>
      </c>
      <c r="AU58" s="484">
        <v>62</v>
      </c>
      <c r="AV58" s="485">
        <v>58</v>
      </c>
      <c r="AW58" s="486">
        <v>28</v>
      </c>
      <c r="AX58" s="484">
        <v>37</v>
      </c>
      <c r="AY58" s="485">
        <v>65</v>
      </c>
      <c r="AZ58" s="486">
        <v>33.4</v>
      </c>
      <c r="BA58" s="484">
        <v>35.4</v>
      </c>
      <c r="BB58" s="485">
        <v>34.5</v>
      </c>
      <c r="BC58" s="486">
        <v>28</v>
      </c>
      <c r="BD58" s="484">
        <v>37</v>
      </c>
      <c r="BE58" s="485">
        <v>65</v>
      </c>
      <c r="BF58" s="486" t="s">
        <v>197</v>
      </c>
      <c r="BG58" s="484" t="s">
        <v>197</v>
      </c>
      <c r="BH58" s="485" t="s">
        <v>197</v>
      </c>
      <c r="BI58" s="486">
        <v>5</v>
      </c>
      <c r="BJ58" s="484">
        <v>4</v>
      </c>
      <c r="BK58" s="485">
        <v>9</v>
      </c>
      <c r="BL58" s="486" t="s">
        <v>197</v>
      </c>
      <c r="BM58" s="484" t="s">
        <v>197</v>
      </c>
      <c r="BN58" s="485">
        <v>33</v>
      </c>
      <c r="BO58" s="486">
        <v>5</v>
      </c>
      <c r="BP58" s="484">
        <v>4</v>
      </c>
      <c r="BQ58" s="485">
        <v>9</v>
      </c>
      <c r="BR58" s="486">
        <v>29.8</v>
      </c>
      <c r="BS58" s="484">
        <v>30.8</v>
      </c>
      <c r="BT58" s="485">
        <v>30.2</v>
      </c>
      <c r="BU58" s="486">
        <v>5</v>
      </c>
      <c r="BV58" s="484">
        <v>4</v>
      </c>
      <c r="BW58" s="485">
        <v>9</v>
      </c>
      <c r="BX58" s="486" t="s">
        <v>197</v>
      </c>
      <c r="BY58" s="484" t="s">
        <v>197</v>
      </c>
      <c r="BZ58" s="485">
        <v>30</v>
      </c>
      <c r="CA58" s="486">
        <v>6</v>
      </c>
      <c r="CB58" s="484">
        <v>4</v>
      </c>
      <c r="CC58" s="485">
        <v>10</v>
      </c>
      <c r="CD58" s="486" t="s">
        <v>197</v>
      </c>
      <c r="CE58" s="484" t="s">
        <v>197</v>
      </c>
      <c r="CF58" s="485">
        <v>30</v>
      </c>
      <c r="CG58" s="486">
        <v>6</v>
      </c>
      <c r="CH58" s="484">
        <v>4</v>
      </c>
      <c r="CI58" s="485">
        <v>10</v>
      </c>
      <c r="CJ58" s="486">
        <v>32</v>
      </c>
      <c r="CK58" s="484">
        <v>23.3</v>
      </c>
      <c r="CL58" s="485">
        <v>28.5</v>
      </c>
      <c r="CM58" s="486">
        <v>6</v>
      </c>
      <c r="CN58" s="484">
        <v>4</v>
      </c>
      <c r="CO58" s="485">
        <v>10</v>
      </c>
      <c r="CP58" s="486">
        <v>69</v>
      </c>
      <c r="CQ58" s="484">
        <v>50</v>
      </c>
      <c r="CR58" s="485">
        <v>59</v>
      </c>
      <c r="CS58" s="486">
        <v>1951</v>
      </c>
      <c r="CT58" s="484">
        <v>2122</v>
      </c>
      <c r="CU58" s="485">
        <v>4073</v>
      </c>
      <c r="CV58" s="486">
        <v>71</v>
      </c>
      <c r="CW58" s="484">
        <v>54</v>
      </c>
      <c r="CX58" s="485">
        <v>62</v>
      </c>
      <c r="CY58" s="486">
        <v>1951</v>
      </c>
      <c r="CZ58" s="484">
        <v>2122</v>
      </c>
      <c r="DA58" s="485">
        <v>4073</v>
      </c>
      <c r="DB58" s="486">
        <v>36.200000000000003</v>
      </c>
      <c r="DC58" s="484">
        <v>33.4</v>
      </c>
      <c r="DD58" s="485">
        <v>34.700000000000003</v>
      </c>
      <c r="DE58" s="486">
        <v>1951</v>
      </c>
      <c r="DF58" s="484">
        <v>2122</v>
      </c>
      <c r="DG58" s="485">
        <v>4073</v>
      </c>
    </row>
    <row r="59" spans="1:111" x14ac:dyDescent="0.35">
      <c r="A59" t="s">
        <v>20</v>
      </c>
      <c r="B59" t="s">
        <v>266</v>
      </c>
      <c r="C59" t="s">
        <v>260</v>
      </c>
      <c r="D59" s="486">
        <v>69</v>
      </c>
      <c r="E59" s="484">
        <v>51</v>
      </c>
      <c r="F59" s="485">
        <v>60</v>
      </c>
      <c r="G59" s="486">
        <v>1639</v>
      </c>
      <c r="H59" s="484">
        <v>1781</v>
      </c>
      <c r="I59" s="485">
        <v>3420</v>
      </c>
      <c r="J59" s="486">
        <v>70</v>
      </c>
      <c r="K59" s="484">
        <v>53</v>
      </c>
      <c r="L59" s="485">
        <v>61</v>
      </c>
      <c r="M59" s="486">
        <v>1639</v>
      </c>
      <c r="N59" s="484">
        <v>1781</v>
      </c>
      <c r="O59" s="485">
        <v>3420</v>
      </c>
      <c r="P59" s="486">
        <v>36.4</v>
      </c>
      <c r="Q59" s="484">
        <v>34</v>
      </c>
      <c r="R59" s="485">
        <v>35.200000000000003</v>
      </c>
      <c r="S59" s="486">
        <v>1639</v>
      </c>
      <c r="T59" s="484">
        <v>1781</v>
      </c>
      <c r="U59" s="485">
        <v>3420</v>
      </c>
      <c r="V59" s="486">
        <v>72</v>
      </c>
      <c r="W59" s="484">
        <v>64</v>
      </c>
      <c r="X59" s="485">
        <v>68</v>
      </c>
      <c r="Y59" s="486">
        <v>43</v>
      </c>
      <c r="Z59" s="484">
        <v>50</v>
      </c>
      <c r="AA59" s="485">
        <v>93</v>
      </c>
      <c r="AB59" s="486">
        <v>84</v>
      </c>
      <c r="AC59" s="484">
        <v>66</v>
      </c>
      <c r="AD59" s="485">
        <v>74</v>
      </c>
      <c r="AE59" s="486">
        <v>43</v>
      </c>
      <c r="AF59" s="484">
        <v>50</v>
      </c>
      <c r="AG59" s="485">
        <v>93</v>
      </c>
      <c r="AH59" s="486">
        <v>37.4</v>
      </c>
      <c r="AI59" s="484">
        <v>35.299999999999997</v>
      </c>
      <c r="AJ59" s="485">
        <v>36.299999999999997</v>
      </c>
      <c r="AK59" s="486">
        <v>43</v>
      </c>
      <c r="AL59" s="484">
        <v>50</v>
      </c>
      <c r="AM59" s="485">
        <v>93</v>
      </c>
      <c r="AN59" s="486">
        <v>79</v>
      </c>
      <c r="AO59" s="484">
        <v>39</v>
      </c>
      <c r="AP59" s="485">
        <v>57</v>
      </c>
      <c r="AQ59" s="486">
        <v>28</v>
      </c>
      <c r="AR59" s="484">
        <v>33</v>
      </c>
      <c r="AS59" s="485">
        <v>61</v>
      </c>
      <c r="AT59" s="486">
        <v>79</v>
      </c>
      <c r="AU59" s="484">
        <v>42</v>
      </c>
      <c r="AV59" s="485">
        <v>59</v>
      </c>
      <c r="AW59" s="486">
        <v>28</v>
      </c>
      <c r="AX59" s="484">
        <v>33</v>
      </c>
      <c r="AY59" s="485">
        <v>61</v>
      </c>
      <c r="AZ59" s="486">
        <v>36</v>
      </c>
      <c r="BA59" s="484">
        <v>31.4</v>
      </c>
      <c r="BB59" s="485">
        <v>33.5</v>
      </c>
      <c r="BC59" s="486">
        <v>28</v>
      </c>
      <c r="BD59" s="484">
        <v>33</v>
      </c>
      <c r="BE59" s="485">
        <v>61</v>
      </c>
      <c r="BF59" s="486" t="s">
        <v>197</v>
      </c>
      <c r="BG59" s="484" t="s">
        <v>197</v>
      </c>
      <c r="BH59" s="485">
        <v>40</v>
      </c>
      <c r="BI59" s="486">
        <v>4</v>
      </c>
      <c r="BJ59" s="484">
        <v>6</v>
      </c>
      <c r="BK59" s="485">
        <v>10</v>
      </c>
      <c r="BL59" s="486" t="s">
        <v>197</v>
      </c>
      <c r="BM59" s="484" t="s">
        <v>197</v>
      </c>
      <c r="BN59" s="485">
        <v>40</v>
      </c>
      <c r="BO59" s="486">
        <v>4</v>
      </c>
      <c r="BP59" s="484">
        <v>6</v>
      </c>
      <c r="BQ59" s="485">
        <v>10</v>
      </c>
      <c r="BR59" s="486">
        <v>33</v>
      </c>
      <c r="BS59" s="484">
        <v>27.3</v>
      </c>
      <c r="BT59" s="485">
        <v>29.6</v>
      </c>
      <c r="BU59" s="486">
        <v>4</v>
      </c>
      <c r="BV59" s="484">
        <v>6</v>
      </c>
      <c r="BW59" s="485">
        <v>10</v>
      </c>
      <c r="BX59" s="486" t="s">
        <v>197</v>
      </c>
      <c r="BY59" s="484" t="s">
        <v>197</v>
      </c>
      <c r="BZ59" s="485" t="s">
        <v>197</v>
      </c>
      <c r="CA59" s="486">
        <v>5</v>
      </c>
      <c r="CB59" s="484">
        <v>5</v>
      </c>
      <c r="CC59" s="485">
        <v>10</v>
      </c>
      <c r="CD59" s="486" t="s">
        <v>197</v>
      </c>
      <c r="CE59" s="484" t="s">
        <v>197</v>
      </c>
      <c r="CF59" s="485" t="s">
        <v>197</v>
      </c>
      <c r="CG59" s="486">
        <v>5</v>
      </c>
      <c r="CH59" s="484">
        <v>5</v>
      </c>
      <c r="CI59" s="485">
        <v>10</v>
      </c>
      <c r="CJ59" s="486">
        <v>41.2</v>
      </c>
      <c r="CK59" s="484">
        <v>34.4</v>
      </c>
      <c r="CL59" s="485">
        <v>37.799999999999997</v>
      </c>
      <c r="CM59" s="486">
        <v>5</v>
      </c>
      <c r="CN59" s="484">
        <v>5</v>
      </c>
      <c r="CO59" s="485">
        <v>10</v>
      </c>
      <c r="CP59" s="486">
        <v>69</v>
      </c>
      <c r="CQ59" s="484">
        <v>52</v>
      </c>
      <c r="CR59" s="485">
        <v>60</v>
      </c>
      <c r="CS59" s="486">
        <v>1797</v>
      </c>
      <c r="CT59" s="484">
        <v>1972</v>
      </c>
      <c r="CU59" s="485">
        <v>3769</v>
      </c>
      <c r="CV59" s="486">
        <v>70</v>
      </c>
      <c r="CW59" s="484">
        <v>53</v>
      </c>
      <c r="CX59" s="485">
        <v>61</v>
      </c>
      <c r="CY59" s="486">
        <v>1797</v>
      </c>
      <c r="CZ59" s="484">
        <v>1972</v>
      </c>
      <c r="DA59" s="485">
        <v>3769</v>
      </c>
      <c r="DB59" s="486">
        <v>36.5</v>
      </c>
      <c r="DC59" s="484">
        <v>34</v>
      </c>
      <c r="DD59" s="485">
        <v>35.200000000000003</v>
      </c>
      <c r="DE59" s="486">
        <v>1797</v>
      </c>
      <c r="DF59" s="484">
        <v>1972</v>
      </c>
      <c r="DG59" s="485">
        <v>3769</v>
      </c>
    </row>
    <row r="60" spans="1:111" x14ac:dyDescent="0.35">
      <c r="A60" t="s">
        <v>70</v>
      </c>
      <c r="B60" t="s">
        <v>315</v>
      </c>
      <c r="C60" t="s">
        <v>309</v>
      </c>
      <c r="D60" s="486">
        <v>72</v>
      </c>
      <c r="E60" s="484">
        <v>54</v>
      </c>
      <c r="F60" s="485">
        <v>63</v>
      </c>
      <c r="G60" s="486">
        <v>1307</v>
      </c>
      <c r="H60" s="484">
        <v>1419</v>
      </c>
      <c r="I60" s="485">
        <v>2726</v>
      </c>
      <c r="J60" s="486">
        <v>73</v>
      </c>
      <c r="K60" s="484">
        <v>56</v>
      </c>
      <c r="L60" s="485">
        <v>64</v>
      </c>
      <c r="M60" s="486">
        <v>1307</v>
      </c>
      <c r="N60" s="484">
        <v>1419</v>
      </c>
      <c r="O60" s="485">
        <v>2726</v>
      </c>
      <c r="P60" s="486">
        <v>37.200000000000003</v>
      </c>
      <c r="Q60" s="484">
        <v>34.6</v>
      </c>
      <c r="R60" s="485">
        <v>35.9</v>
      </c>
      <c r="S60" s="486">
        <v>1307</v>
      </c>
      <c r="T60" s="484">
        <v>1419</v>
      </c>
      <c r="U60" s="485">
        <v>2726</v>
      </c>
      <c r="V60" s="486">
        <v>77</v>
      </c>
      <c r="W60" s="484">
        <v>66</v>
      </c>
      <c r="X60" s="485">
        <v>71</v>
      </c>
      <c r="Y60" s="486">
        <v>31</v>
      </c>
      <c r="Z60" s="484">
        <v>32</v>
      </c>
      <c r="AA60" s="485">
        <v>63</v>
      </c>
      <c r="AB60" s="486">
        <v>81</v>
      </c>
      <c r="AC60" s="484">
        <v>66</v>
      </c>
      <c r="AD60" s="485">
        <v>73</v>
      </c>
      <c r="AE60" s="486">
        <v>31</v>
      </c>
      <c r="AF60" s="484">
        <v>32</v>
      </c>
      <c r="AG60" s="485">
        <v>63</v>
      </c>
      <c r="AH60" s="486">
        <v>36.799999999999997</v>
      </c>
      <c r="AI60" s="484">
        <v>37.799999999999997</v>
      </c>
      <c r="AJ60" s="485">
        <v>37.299999999999997</v>
      </c>
      <c r="AK60" s="486">
        <v>31</v>
      </c>
      <c r="AL60" s="484">
        <v>32</v>
      </c>
      <c r="AM60" s="485">
        <v>63</v>
      </c>
      <c r="AN60" s="486">
        <v>69</v>
      </c>
      <c r="AO60" s="484">
        <v>73</v>
      </c>
      <c r="AP60" s="485">
        <v>70</v>
      </c>
      <c r="AQ60" s="486">
        <v>16</v>
      </c>
      <c r="AR60" s="484">
        <v>11</v>
      </c>
      <c r="AS60" s="485">
        <v>27</v>
      </c>
      <c r="AT60" s="486">
        <v>69</v>
      </c>
      <c r="AU60" s="484">
        <v>73</v>
      </c>
      <c r="AV60" s="485">
        <v>70</v>
      </c>
      <c r="AW60" s="486">
        <v>16</v>
      </c>
      <c r="AX60" s="484">
        <v>11</v>
      </c>
      <c r="AY60" s="485">
        <v>27</v>
      </c>
      <c r="AZ60" s="486">
        <v>35.9</v>
      </c>
      <c r="BA60" s="484">
        <v>36.9</v>
      </c>
      <c r="BB60" s="485">
        <v>36.299999999999997</v>
      </c>
      <c r="BC60" s="486">
        <v>16</v>
      </c>
      <c r="BD60" s="484">
        <v>11</v>
      </c>
      <c r="BE60" s="485">
        <v>27</v>
      </c>
      <c r="BF60" s="486" t="s">
        <v>197</v>
      </c>
      <c r="BG60" s="484" t="s">
        <v>197</v>
      </c>
      <c r="BH60" s="485">
        <v>57</v>
      </c>
      <c r="BI60" s="486" t="s">
        <v>197</v>
      </c>
      <c r="BJ60" s="484" t="s">
        <v>197</v>
      </c>
      <c r="BK60" s="485">
        <v>7</v>
      </c>
      <c r="BL60" s="486" t="s">
        <v>197</v>
      </c>
      <c r="BM60" s="484" t="s">
        <v>197</v>
      </c>
      <c r="BN60" s="485">
        <v>57</v>
      </c>
      <c r="BO60" s="486" t="s">
        <v>197</v>
      </c>
      <c r="BP60" s="484" t="s">
        <v>197</v>
      </c>
      <c r="BQ60" s="485">
        <v>7</v>
      </c>
      <c r="BR60" s="486">
        <v>33.5</v>
      </c>
      <c r="BS60" s="484">
        <v>28.4</v>
      </c>
      <c r="BT60" s="485">
        <v>29.9</v>
      </c>
      <c r="BU60" s="486" t="s">
        <v>197</v>
      </c>
      <c r="BV60" s="484" t="s">
        <v>197</v>
      </c>
      <c r="BW60" s="485">
        <v>7</v>
      </c>
      <c r="BX60" s="486" t="s">
        <v>197</v>
      </c>
      <c r="BY60" s="484" t="s">
        <v>197</v>
      </c>
      <c r="BZ60" s="485">
        <v>50</v>
      </c>
      <c r="CA60" s="486">
        <v>3</v>
      </c>
      <c r="CB60" s="484">
        <v>3</v>
      </c>
      <c r="CC60" s="485">
        <v>6</v>
      </c>
      <c r="CD60" s="486" t="s">
        <v>197</v>
      </c>
      <c r="CE60" s="484" t="s">
        <v>197</v>
      </c>
      <c r="CF60" s="485">
        <v>50</v>
      </c>
      <c r="CG60" s="486">
        <v>3</v>
      </c>
      <c r="CH60" s="484">
        <v>3</v>
      </c>
      <c r="CI60" s="485">
        <v>6</v>
      </c>
      <c r="CJ60" s="486">
        <v>39.299999999999997</v>
      </c>
      <c r="CK60" s="484">
        <v>28.7</v>
      </c>
      <c r="CL60" s="485">
        <v>34</v>
      </c>
      <c r="CM60" s="486">
        <v>3</v>
      </c>
      <c r="CN60" s="484">
        <v>3</v>
      </c>
      <c r="CO60" s="485">
        <v>6</v>
      </c>
      <c r="CP60" s="486">
        <v>72</v>
      </c>
      <c r="CQ60" s="484">
        <v>54</v>
      </c>
      <c r="CR60" s="485">
        <v>63</v>
      </c>
      <c r="CS60" s="486">
        <v>1405</v>
      </c>
      <c r="CT60" s="484">
        <v>1527</v>
      </c>
      <c r="CU60" s="485">
        <v>2932</v>
      </c>
      <c r="CV60" s="486">
        <v>73</v>
      </c>
      <c r="CW60" s="484">
        <v>56</v>
      </c>
      <c r="CX60" s="485">
        <v>64</v>
      </c>
      <c r="CY60" s="486">
        <v>1405</v>
      </c>
      <c r="CZ60" s="484">
        <v>1527</v>
      </c>
      <c r="DA60" s="485">
        <v>2932</v>
      </c>
      <c r="DB60" s="486">
        <v>37.1</v>
      </c>
      <c r="DC60" s="484">
        <v>34.700000000000003</v>
      </c>
      <c r="DD60" s="485">
        <v>35.799999999999997</v>
      </c>
      <c r="DE60" s="486">
        <v>1405</v>
      </c>
      <c r="DF60" s="484">
        <v>1527</v>
      </c>
      <c r="DG60" s="485">
        <v>2932</v>
      </c>
    </row>
    <row r="61" spans="1:111" x14ac:dyDescent="0.35">
      <c r="A61" t="s">
        <v>151</v>
      </c>
      <c r="B61" t="s">
        <v>395</v>
      </c>
      <c r="C61" t="s">
        <v>392</v>
      </c>
      <c r="D61" s="486">
        <v>66</v>
      </c>
      <c r="E61" s="484">
        <v>48</v>
      </c>
      <c r="F61" s="485">
        <v>57</v>
      </c>
      <c r="G61" s="486">
        <v>2581</v>
      </c>
      <c r="H61" s="484">
        <v>2656</v>
      </c>
      <c r="I61" s="485">
        <v>5237</v>
      </c>
      <c r="J61" s="486">
        <v>68</v>
      </c>
      <c r="K61" s="484">
        <v>51</v>
      </c>
      <c r="L61" s="485">
        <v>59</v>
      </c>
      <c r="M61" s="486">
        <v>2581</v>
      </c>
      <c r="N61" s="484">
        <v>2656</v>
      </c>
      <c r="O61" s="485">
        <v>5237</v>
      </c>
      <c r="P61" s="486">
        <v>35.4</v>
      </c>
      <c r="Q61" s="484">
        <v>32.9</v>
      </c>
      <c r="R61" s="485">
        <v>34.1</v>
      </c>
      <c r="S61" s="486">
        <v>2581</v>
      </c>
      <c r="T61" s="484">
        <v>2656</v>
      </c>
      <c r="U61" s="485">
        <v>5237</v>
      </c>
      <c r="V61" s="486">
        <v>71</v>
      </c>
      <c r="W61" s="484">
        <v>56</v>
      </c>
      <c r="X61" s="485">
        <v>62</v>
      </c>
      <c r="Y61" s="486">
        <v>48</v>
      </c>
      <c r="Z61" s="484">
        <v>66</v>
      </c>
      <c r="AA61" s="485">
        <v>114</v>
      </c>
      <c r="AB61" s="486">
        <v>73</v>
      </c>
      <c r="AC61" s="484">
        <v>58</v>
      </c>
      <c r="AD61" s="485">
        <v>64</v>
      </c>
      <c r="AE61" s="486">
        <v>48</v>
      </c>
      <c r="AF61" s="484">
        <v>66</v>
      </c>
      <c r="AG61" s="485">
        <v>114</v>
      </c>
      <c r="AH61" s="486">
        <v>35.4</v>
      </c>
      <c r="AI61" s="484">
        <v>33</v>
      </c>
      <c r="AJ61" s="485">
        <v>34</v>
      </c>
      <c r="AK61" s="486">
        <v>48</v>
      </c>
      <c r="AL61" s="484">
        <v>66</v>
      </c>
      <c r="AM61" s="485">
        <v>114</v>
      </c>
      <c r="AN61" s="486">
        <v>77</v>
      </c>
      <c r="AO61" s="484">
        <v>44</v>
      </c>
      <c r="AP61" s="485">
        <v>59</v>
      </c>
      <c r="AQ61" s="486">
        <v>13</v>
      </c>
      <c r="AR61" s="484">
        <v>16</v>
      </c>
      <c r="AS61" s="485">
        <v>29</v>
      </c>
      <c r="AT61" s="486">
        <v>77</v>
      </c>
      <c r="AU61" s="484">
        <v>56</v>
      </c>
      <c r="AV61" s="485">
        <v>66</v>
      </c>
      <c r="AW61" s="486">
        <v>13</v>
      </c>
      <c r="AX61" s="484">
        <v>16</v>
      </c>
      <c r="AY61" s="485">
        <v>29</v>
      </c>
      <c r="AZ61" s="486">
        <v>35.1</v>
      </c>
      <c r="BA61" s="484">
        <v>30</v>
      </c>
      <c r="BB61" s="485">
        <v>32.299999999999997</v>
      </c>
      <c r="BC61" s="486">
        <v>13</v>
      </c>
      <c r="BD61" s="484">
        <v>16</v>
      </c>
      <c r="BE61" s="485">
        <v>29</v>
      </c>
      <c r="BF61" s="486" t="s">
        <v>197</v>
      </c>
      <c r="BG61" s="484" t="s">
        <v>197</v>
      </c>
      <c r="BH61" s="485" t="s">
        <v>197</v>
      </c>
      <c r="BI61" s="486" t="s">
        <v>197</v>
      </c>
      <c r="BJ61" s="484" t="s">
        <v>197</v>
      </c>
      <c r="BK61" s="485">
        <v>3</v>
      </c>
      <c r="BL61" s="486" t="s">
        <v>197</v>
      </c>
      <c r="BM61" s="484" t="s">
        <v>197</v>
      </c>
      <c r="BN61" s="485" t="s">
        <v>197</v>
      </c>
      <c r="BO61" s="486" t="s">
        <v>197</v>
      </c>
      <c r="BP61" s="484" t="s">
        <v>197</v>
      </c>
      <c r="BQ61" s="485">
        <v>3</v>
      </c>
      <c r="BR61" s="486">
        <v>43</v>
      </c>
      <c r="BS61" s="484">
        <v>32</v>
      </c>
      <c r="BT61" s="485">
        <v>35.700000000000003</v>
      </c>
      <c r="BU61" s="486" t="s">
        <v>197</v>
      </c>
      <c r="BV61" s="484" t="s">
        <v>197</v>
      </c>
      <c r="BW61" s="485">
        <v>3</v>
      </c>
      <c r="BX61" s="486" t="s">
        <v>197</v>
      </c>
      <c r="BY61" s="484" t="s">
        <v>197</v>
      </c>
      <c r="BZ61" s="485">
        <v>50</v>
      </c>
      <c r="CA61" s="486">
        <v>5</v>
      </c>
      <c r="CB61" s="484">
        <v>3</v>
      </c>
      <c r="CC61" s="485">
        <v>8</v>
      </c>
      <c r="CD61" s="486" t="s">
        <v>197</v>
      </c>
      <c r="CE61" s="484" t="s">
        <v>197</v>
      </c>
      <c r="CF61" s="485">
        <v>63</v>
      </c>
      <c r="CG61" s="486">
        <v>5</v>
      </c>
      <c r="CH61" s="484">
        <v>3</v>
      </c>
      <c r="CI61" s="485">
        <v>8</v>
      </c>
      <c r="CJ61" s="486">
        <v>38.4</v>
      </c>
      <c r="CK61" s="484">
        <v>28</v>
      </c>
      <c r="CL61" s="485">
        <v>34.5</v>
      </c>
      <c r="CM61" s="486">
        <v>5</v>
      </c>
      <c r="CN61" s="484">
        <v>3</v>
      </c>
      <c r="CO61" s="485">
        <v>8</v>
      </c>
      <c r="CP61" s="486">
        <v>66</v>
      </c>
      <c r="CQ61" s="484">
        <v>48</v>
      </c>
      <c r="CR61" s="485">
        <v>57</v>
      </c>
      <c r="CS61" s="486">
        <v>2783</v>
      </c>
      <c r="CT61" s="484">
        <v>2893</v>
      </c>
      <c r="CU61" s="485">
        <v>5676</v>
      </c>
      <c r="CV61" s="486">
        <v>68</v>
      </c>
      <c r="CW61" s="484">
        <v>51</v>
      </c>
      <c r="CX61" s="485">
        <v>59</v>
      </c>
      <c r="CY61" s="486">
        <v>2783</v>
      </c>
      <c r="CZ61" s="484">
        <v>2893</v>
      </c>
      <c r="DA61" s="485">
        <v>5676</v>
      </c>
      <c r="DB61" s="486">
        <v>35.299999999999997</v>
      </c>
      <c r="DC61" s="484">
        <v>32.799999999999997</v>
      </c>
      <c r="DD61" s="485">
        <v>34.1</v>
      </c>
      <c r="DE61" s="486">
        <v>2783</v>
      </c>
      <c r="DF61" s="484">
        <v>2893</v>
      </c>
      <c r="DG61" s="485">
        <v>5676</v>
      </c>
    </row>
    <row r="62" spans="1:111" x14ac:dyDescent="0.35">
      <c r="A62" t="s">
        <v>155</v>
      </c>
      <c r="B62" t="s">
        <v>399</v>
      </c>
      <c r="C62" t="s">
        <v>392</v>
      </c>
      <c r="D62" s="483" t="s">
        <v>417</v>
      </c>
      <c r="E62" s="487" t="s">
        <v>417</v>
      </c>
      <c r="F62" s="488" t="s">
        <v>417</v>
      </c>
      <c r="G62" s="483" t="s">
        <v>417</v>
      </c>
      <c r="H62" s="487" t="s">
        <v>417</v>
      </c>
      <c r="I62" s="488" t="s">
        <v>417</v>
      </c>
      <c r="J62" s="483" t="s">
        <v>417</v>
      </c>
      <c r="K62" s="487" t="s">
        <v>417</v>
      </c>
      <c r="L62" s="488" t="s">
        <v>417</v>
      </c>
      <c r="M62" s="483" t="s">
        <v>417</v>
      </c>
      <c r="N62" s="487" t="s">
        <v>417</v>
      </c>
      <c r="O62" s="488" t="s">
        <v>417</v>
      </c>
      <c r="P62" s="483" t="s">
        <v>417</v>
      </c>
      <c r="Q62" s="487" t="s">
        <v>417</v>
      </c>
      <c r="R62" s="488" t="s">
        <v>417</v>
      </c>
      <c r="S62" s="483" t="s">
        <v>417</v>
      </c>
      <c r="T62" s="487" t="s">
        <v>417</v>
      </c>
      <c r="U62" s="488" t="s">
        <v>417</v>
      </c>
      <c r="V62" s="483" t="s">
        <v>417</v>
      </c>
      <c r="W62" s="487" t="s">
        <v>417</v>
      </c>
      <c r="X62" s="488" t="s">
        <v>417</v>
      </c>
      <c r="Y62" s="483" t="s">
        <v>417</v>
      </c>
      <c r="Z62" s="487" t="s">
        <v>417</v>
      </c>
      <c r="AA62" s="488" t="s">
        <v>417</v>
      </c>
      <c r="AB62" s="483" t="s">
        <v>417</v>
      </c>
      <c r="AC62" s="487" t="s">
        <v>417</v>
      </c>
      <c r="AD62" s="488" t="s">
        <v>417</v>
      </c>
      <c r="AE62" s="483" t="s">
        <v>417</v>
      </c>
      <c r="AF62" s="487" t="s">
        <v>417</v>
      </c>
      <c r="AG62" s="488" t="s">
        <v>417</v>
      </c>
      <c r="AH62" s="483" t="s">
        <v>417</v>
      </c>
      <c r="AI62" s="487" t="s">
        <v>417</v>
      </c>
      <c r="AJ62" s="488" t="s">
        <v>417</v>
      </c>
      <c r="AK62" s="483" t="s">
        <v>417</v>
      </c>
      <c r="AL62" s="487" t="s">
        <v>417</v>
      </c>
      <c r="AM62" s="488" t="s">
        <v>417</v>
      </c>
      <c r="AN62" s="483" t="s">
        <v>417</v>
      </c>
      <c r="AO62" s="487" t="s">
        <v>417</v>
      </c>
      <c r="AP62" s="488" t="s">
        <v>417</v>
      </c>
      <c r="AQ62" s="483" t="s">
        <v>417</v>
      </c>
      <c r="AR62" s="487" t="s">
        <v>417</v>
      </c>
      <c r="AS62" s="488" t="s">
        <v>417</v>
      </c>
      <c r="AT62" s="483" t="s">
        <v>417</v>
      </c>
      <c r="AU62" s="487" t="s">
        <v>417</v>
      </c>
      <c r="AV62" s="488" t="s">
        <v>417</v>
      </c>
      <c r="AW62" s="483" t="s">
        <v>417</v>
      </c>
      <c r="AX62" s="487" t="s">
        <v>417</v>
      </c>
      <c r="AY62" s="488" t="s">
        <v>417</v>
      </c>
      <c r="AZ62" s="483" t="s">
        <v>417</v>
      </c>
      <c r="BA62" s="487" t="s">
        <v>417</v>
      </c>
      <c r="BB62" s="488" t="s">
        <v>417</v>
      </c>
      <c r="BC62" s="483" t="s">
        <v>417</v>
      </c>
      <c r="BD62" s="487" t="s">
        <v>417</v>
      </c>
      <c r="BE62" s="488" t="s">
        <v>417</v>
      </c>
      <c r="BF62" s="483" t="s">
        <v>417</v>
      </c>
      <c r="BG62" s="487" t="s">
        <v>417</v>
      </c>
      <c r="BH62" s="488" t="s">
        <v>417</v>
      </c>
      <c r="BI62" s="483" t="s">
        <v>417</v>
      </c>
      <c r="BJ62" s="487" t="s">
        <v>417</v>
      </c>
      <c r="BK62" s="488" t="s">
        <v>417</v>
      </c>
      <c r="BL62" s="483" t="s">
        <v>417</v>
      </c>
      <c r="BM62" s="487" t="s">
        <v>417</v>
      </c>
      <c r="BN62" s="488" t="s">
        <v>417</v>
      </c>
      <c r="BO62" s="483" t="s">
        <v>417</v>
      </c>
      <c r="BP62" s="487" t="s">
        <v>417</v>
      </c>
      <c r="BQ62" s="488" t="s">
        <v>417</v>
      </c>
      <c r="BR62" s="483" t="s">
        <v>417</v>
      </c>
      <c r="BS62" s="487" t="s">
        <v>417</v>
      </c>
      <c r="BT62" s="488" t="s">
        <v>417</v>
      </c>
      <c r="BU62" s="483" t="s">
        <v>417</v>
      </c>
      <c r="BV62" s="487" t="s">
        <v>417</v>
      </c>
      <c r="BW62" s="488" t="s">
        <v>417</v>
      </c>
      <c r="BX62" s="483" t="s">
        <v>417</v>
      </c>
      <c r="BY62" s="487" t="s">
        <v>417</v>
      </c>
      <c r="BZ62" s="488" t="s">
        <v>417</v>
      </c>
      <c r="CA62" s="483" t="s">
        <v>417</v>
      </c>
      <c r="CB62" s="487" t="s">
        <v>417</v>
      </c>
      <c r="CC62" s="488" t="s">
        <v>417</v>
      </c>
      <c r="CD62" s="483" t="s">
        <v>417</v>
      </c>
      <c r="CE62" s="487" t="s">
        <v>417</v>
      </c>
      <c r="CF62" s="488" t="s">
        <v>417</v>
      </c>
      <c r="CG62" s="483" t="s">
        <v>417</v>
      </c>
      <c r="CH62" s="487" t="s">
        <v>417</v>
      </c>
      <c r="CI62" s="488" t="s">
        <v>417</v>
      </c>
      <c r="CJ62" s="483" t="s">
        <v>417</v>
      </c>
      <c r="CK62" s="487" t="s">
        <v>417</v>
      </c>
      <c r="CL62" s="488" t="s">
        <v>417</v>
      </c>
      <c r="CM62" s="483" t="s">
        <v>417</v>
      </c>
      <c r="CN62" s="487" t="s">
        <v>417</v>
      </c>
      <c r="CO62" s="488" t="s">
        <v>417</v>
      </c>
      <c r="CP62" s="483" t="s">
        <v>417</v>
      </c>
      <c r="CQ62" s="487" t="s">
        <v>417</v>
      </c>
      <c r="CR62" s="488" t="s">
        <v>417</v>
      </c>
      <c r="CS62" s="483" t="s">
        <v>417</v>
      </c>
      <c r="CT62" s="487" t="s">
        <v>417</v>
      </c>
      <c r="CU62" s="488" t="s">
        <v>417</v>
      </c>
      <c r="CV62" s="483" t="s">
        <v>417</v>
      </c>
      <c r="CW62" s="487" t="s">
        <v>417</v>
      </c>
      <c r="CX62" s="488" t="s">
        <v>417</v>
      </c>
      <c r="CY62" s="483" t="s">
        <v>417</v>
      </c>
      <c r="CZ62" s="487" t="s">
        <v>417</v>
      </c>
      <c r="DA62" s="488" t="s">
        <v>417</v>
      </c>
      <c r="DB62" s="483" t="s">
        <v>417</v>
      </c>
      <c r="DC62" s="487" t="s">
        <v>417</v>
      </c>
      <c r="DD62" s="488" t="s">
        <v>417</v>
      </c>
      <c r="DE62" s="483" t="s">
        <v>417</v>
      </c>
      <c r="DF62" s="487" t="s">
        <v>417</v>
      </c>
      <c r="DG62" s="488" t="s">
        <v>417</v>
      </c>
    </row>
    <row r="63" spans="1:111" x14ac:dyDescent="0.35">
      <c r="A63" t="s">
        <v>163</v>
      </c>
      <c r="B63" t="s">
        <v>407</v>
      </c>
      <c r="C63" t="s">
        <v>392</v>
      </c>
      <c r="D63" s="486">
        <v>66</v>
      </c>
      <c r="E63" s="484">
        <v>50</v>
      </c>
      <c r="F63" s="485">
        <v>58</v>
      </c>
      <c r="G63" s="486">
        <v>2280</v>
      </c>
      <c r="H63" s="484">
        <v>2391</v>
      </c>
      <c r="I63" s="485">
        <v>4671</v>
      </c>
      <c r="J63" s="486">
        <v>67</v>
      </c>
      <c r="K63" s="484">
        <v>52</v>
      </c>
      <c r="L63" s="485">
        <v>59</v>
      </c>
      <c r="M63" s="486">
        <v>2280</v>
      </c>
      <c r="N63" s="484">
        <v>2391</v>
      </c>
      <c r="O63" s="485">
        <v>4671</v>
      </c>
      <c r="P63" s="486">
        <v>34.6</v>
      </c>
      <c r="Q63" s="484">
        <v>32.6</v>
      </c>
      <c r="R63" s="485">
        <v>33.6</v>
      </c>
      <c r="S63" s="486">
        <v>2280</v>
      </c>
      <c r="T63" s="484">
        <v>2391</v>
      </c>
      <c r="U63" s="485">
        <v>4671</v>
      </c>
      <c r="V63" s="486">
        <v>60</v>
      </c>
      <c r="W63" s="484">
        <v>55</v>
      </c>
      <c r="X63" s="485">
        <v>57</v>
      </c>
      <c r="Y63" s="486">
        <v>85</v>
      </c>
      <c r="Z63" s="484">
        <v>88</v>
      </c>
      <c r="AA63" s="485">
        <v>173</v>
      </c>
      <c r="AB63" s="486">
        <v>62</v>
      </c>
      <c r="AC63" s="484">
        <v>56</v>
      </c>
      <c r="AD63" s="485">
        <v>59</v>
      </c>
      <c r="AE63" s="486">
        <v>85</v>
      </c>
      <c r="AF63" s="484">
        <v>88</v>
      </c>
      <c r="AG63" s="485">
        <v>173</v>
      </c>
      <c r="AH63" s="486">
        <v>34.200000000000003</v>
      </c>
      <c r="AI63" s="484">
        <v>32.299999999999997</v>
      </c>
      <c r="AJ63" s="485">
        <v>33.200000000000003</v>
      </c>
      <c r="AK63" s="486">
        <v>85</v>
      </c>
      <c r="AL63" s="484">
        <v>88</v>
      </c>
      <c r="AM63" s="485">
        <v>173</v>
      </c>
      <c r="AN63" s="486">
        <v>57</v>
      </c>
      <c r="AO63" s="484">
        <v>44</v>
      </c>
      <c r="AP63" s="485">
        <v>50</v>
      </c>
      <c r="AQ63" s="486">
        <v>28</v>
      </c>
      <c r="AR63" s="484">
        <v>34</v>
      </c>
      <c r="AS63" s="485">
        <v>62</v>
      </c>
      <c r="AT63" s="486">
        <v>57</v>
      </c>
      <c r="AU63" s="484">
        <v>44</v>
      </c>
      <c r="AV63" s="485">
        <v>50</v>
      </c>
      <c r="AW63" s="486">
        <v>28</v>
      </c>
      <c r="AX63" s="484">
        <v>34</v>
      </c>
      <c r="AY63" s="485">
        <v>62</v>
      </c>
      <c r="AZ63" s="486">
        <v>33</v>
      </c>
      <c r="BA63" s="484">
        <v>30.9</v>
      </c>
      <c r="BB63" s="485">
        <v>31.8</v>
      </c>
      <c r="BC63" s="486">
        <v>28</v>
      </c>
      <c r="BD63" s="484">
        <v>34</v>
      </c>
      <c r="BE63" s="485">
        <v>62</v>
      </c>
      <c r="BF63" s="486">
        <v>59</v>
      </c>
      <c r="BG63" s="484">
        <v>47</v>
      </c>
      <c r="BH63" s="485">
        <v>52</v>
      </c>
      <c r="BI63" s="486">
        <v>34</v>
      </c>
      <c r="BJ63" s="484">
        <v>45</v>
      </c>
      <c r="BK63" s="485">
        <v>79</v>
      </c>
      <c r="BL63" s="486">
        <v>59</v>
      </c>
      <c r="BM63" s="484">
        <v>53</v>
      </c>
      <c r="BN63" s="485">
        <v>56</v>
      </c>
      <c r="BO63" s="486">
        <v>34</v>
      </c>
      <c r="BP63" s="484">
        <v>45</v>
      </c>
      <c r="BQ63" s="485">
        <v>79</v>
      </c>
      <c r="BR63" s="486">
        <v>32.9</v>
      </c>
      <c r="BS63" s="484">
        <v>30.3</v>
      </c>
      <c r="BT63" s="485">
        <v>31.4</v>
      </c>
      <c r="BU63" s="486">
        <v>34</v>
      </c>
      <c r="BV63" s="484">
        <v>45</v>
      </c>
      <c r="BW63" s="485">
        <v>79</v>
      </c>
      <c r="BX63" s="486">
        <v>100</v>
      </c>
      <c r="BY63" s="484">
        <v>58</v>
      </c>
      <c r="BZ63" s="485">
        <v>71</v>
      </c>
      <c r="CA63" s="486">
        <v>5</v>
      </c>
      <c r="CB63" s="484">
        <v>12</v>
      </c>
      <c r="CC63" s="485">
        <v>17</v>
      </c>
      <c r="CD63" s="486">
        <v>100</v>
      </c>
      <c r="CE63" s="484">
        <v>58</v>
      </c>
      <c r="CF63" s="485">
        <v>71</v>
      </c>
      <c r="CG63" s="486">
        <v>5</v>
      </c>
      <c r="CH63" s="484">
        <v>12</v>
      </c>
      <c r="CI63" s="485">
        <v>17</v>
      </c>
      <c r="CJ63" s="486">
        <v>37.6</v>
      </c>
      <c r="CK63" s="484">
        <v>31.8</v>
      </c>
      <c r="CL63" s="485">
        <v>33.5</v>
      </c>
      <c r="CM63" s="486">
        <v>5</v>
      </c>
      <c r="CN63" s="484">
        <v>12</v>
      </c>
      <c r="CO63" s="485">
        <v>17</v>
      </c>
      <c r="CP63" s="486">
        <v>66</v>
      </c>
      <c r="CQ63" s="484">
        <v>49</v>
      </c>
      <c r="CR63" s="485">
        <v>57</v>
      </c>
      <c r="CS63" s="486">
        <v>2559</v>
      </c>
      <c r="CT63" s="484">
        <v>2730</v>
      </c>
      <c r="CU63" s="485">
        <v>5289</v>
      </c>
      <c r="CV63" s="486">
        <v>67</v>
      </c>
      <c r="CW63" s="484">
        <v>51</v>
      </c>
      <c r="CX63" s="485">
        <v>59</v>
      </c>
      <c r="CY63" s="486">
        <v>2559</v>
      </c>
      <c r="CZ63" s="484">
        <v>2730</v>
      </c>
      <c r="DA63" s="485">
        <v>5289</v>
      </c>
      <c r="DB63" s="486">
        <v>34.6</v>
      </c>
      <c r="DC63" s="484">
        <v>32.4</v>
      </c>
      <c r="DD63" s="485">
        <v>33.4</v>
      </c>
      <c r="DE63" s="486">
        <v>2559</v>
      </c>
      <c r="DF63" s="484">
        <v>2730</v>
      </c>
      <c r="DG63" s="485">
        <v>5289</v>
      </c>
    </row>
    <row r="64" spans="1:111" x14ac:dyDescent="0.35">
      <c r="A64" t="s">
        <v>80</v>
      </c>
      <c r="B64" t="s">
        <v>325</v>
      </c>
      <c r="C64" t="s">
        <v>324</v>
      </c>
      <c r="D64" s="486">
        <v>67</v>
      </c>
      <c r="E64" s="484">
        <v>53</v>
      </c>
      <c r="F64" s="485">
        <v>60</v>
      </c>
      <c r="G64" s="486">
        <v>726</v>
      </c>
      <c r="H64" s="484">
        <v>698</v>
      </c>
      <c r="I64" s="485">
        <v>1424</v>
      </c>
      <c r="J64" s="486">
        <v>68</v>
      </c>
      <c r="K64" s="484">
        <v>56</v>
      </c>
      <c r="L64" s="485">
        <v>62</v>
      </c>
      <c r="M64" s="486">
        <v>726</v>
      </c>
      <c r="N64" s="484">
        <v>698</v>
      </c>
      <c r="O64" s="485">
        <v>1424</v>
      </c>
      <c r="P64" s="486">
        <v>35.1</v>
      </c>
      <c r="Q64" s="484">
        <v>33.200000000000003</v>
      </c>
      <c r="R64" s="485">
        <v>34.200000000000003</v>
      </c>
      <c r="S64" s="486">
        <v>726</v>
      </c>
      <c r="T64" s="484">
        <v>698</v>
      </c>
      <c r="U64" s="485">
        <v>1424</v>
      </c>
      <c r="V64" s="486">
        <v>61</v>
      </c>
      <c r="W64" s="484">
        <v>50</v>
      </c>
      <c r="X64" s="485">
        <v>56</v>
      </c>
      <c r="Y64" s="486">
        <v>106</v>
      </c>
      <c r="Z64" s="484">
        <v>113</v>
      </c>
      <c r="AA64" s="485">
        <v>219</v>
      </c>
      <c r="AB64" s="486">
        <v>62</v>
      </c>
      <c r="AC64" s="484">
        <v>55</v>
      </c>
      <c r="AD64" s="485">
        <v>58</v>
      </c>
      <c r="AE64" s="486">
        <v>106</v>
      </c>
      <c r="AF64" s="484">
        <v>113</v>
      </c>
      <c r="AG64" s="485">
        <v>219</v>
      </c>
      <c r="AH64" s="486">
        <v>35</v>
      </c>
      <c r="AI64" s="484">
        <v>32.700000000000003</v>
      </c>
      <c r="AJ64" s="485">
        <v>33.799999999999997</v>
      </c>
      <c r="AK64" s="486">
        <v>106</v>
      </c>
      <c r="AL64" s="484">
        <v>113</v>
      </c>
      <c r="AM64" s="485">
        <v>219</v>
      </c>
      <c r="AN64" s="486">
        <v>46</v>
      </c>
      <c r="AO64" s="484">
        <v>31</v>
      </c>
      <c r="AP64" s="485">
        <v>39</v>
      </c>
      <c r="AQ64" s="486">
        <v>179</v>
      </c>
      <c r="AR64" s="484">
        <v>179</v>
      </c>
      <c r="AS64" s="485">
        <v>358</v>
      </c>
      <c r="AT64" s="486">
        <v>48</v>
      </c>
      <c r="AU64" s="484">
        <v>33</v>
      </c>
      <c r="AV64" s="485">
        <v>41</v>
      </c>
      <c r="AW64" s="486">
        <v>179</v>
      </c>
      <c r="AX64" s="484">
        <v>179</v>
      </c>
      <c r="AY64" s="485">
        <v>358</v>
      </c>
      <c r="AZ64" s="486">
        <v>32.1</v>
      </c>
      <c r="BA64" s="484">
        <v>29.7</v>
      </c>
      <c r="BB64" s="485">
        <v>30.9</v>
      </c>
      <c r="BC64" s="486">
        <v>179</v>
      </c>
      <c r="BD64" s="484">
        <v>179</v>
      </c>
      <c r="BE64" s="485">
        <v>358</v>
      </c>
      <c r="BF64" s="486">
        <v>76</v>
      </c>
      <c r="BG64" s="484">
        <v>34</v>
      </c>
      <c r="BH64" s="485">
        <v>55</v>
      </c>
      <c r="BI64" s="486">
        <v>45</v>
      </c>
      <c r="BJ64" s="484">
        <v>44</v>
      </c>
      <c r="BK64" s="485">
        <v>89</v>
      </c>
      <c r="BL64" s="486">
        <v>76</v>
      </c>
      <c r="BM64" s="484">
        <v>39</v>
      </c>
      <c r="BN64" s="485">
        <v>57</v>
      </c>
      <c r="BO64" s="486">
        <v>45</v>
      </c>
      <c r="BP64" s="484">
        <v>44</v>
      </c>
      <c r="BQ64" s="485">
        <v>89</v>
      </c>
      <c r="BR64" s="486">
        <v>36.799999999999997</v>
      </c>
      <c r="BS64" s="484">
        <v>30.9</v>
      </c>
      <c r="BT64" s="485">
        <v>33.9</v>
      </c>
      <c r="BU64" s="486">
        <v>45</v>
      </c>
      <c r="BV64" s="484">
        <v>44</v>
      </c>
      <c r="BW64" s="485">
        <v>89</v>
      </c>
      <c r="BX64" s="486" t="s">
        <v>197</v>
      </c>
      <c r="BY64" s="484" t="s">
        <v>191</v>
      </c>
      <c r="BZ64" s="485" t="s">
        <v>197</v>
      </c>
      <c r="CA64" s="486">
        <v>3</v>
      </c>
      <c r="CB64" s="484">
        <v>0</v>
      </c>
      <c r="CC64" s="485">
        <v>3</v>
      </c>
      <c r="CD64" s="486" t="s">
        <v>197</v>
      </c>
      <c r="CE64" s="484" t="s">
        <v>191</v>
      </c>
      <c r="CF64" s="485" t="s">
        <v>197</v>
      </c>
      <c r="CG64" s="486">
        <v>3</v>
      </c>
      <c r="CH64" s="484">
        <v>0</v>
      </c>
      <c r="CI64" s="485">
        <v>3</v>
      </c>
      <c r="CJ64" s="486">
        <v>39</v>
      </c>
      <c r="CK64" s="484" t="s">
        <v>191</v>
      </c>
      <c r="CL64" s="485">
        <v>39</v>
      </c>
      <c r="CM64" s="486">
        <v>3</v>
      </c>
      <c r="CN64" s="484">
        <v>0</v>
      </c>
      <c r="CO64" s="485">
        <v>3</v>
      </c>
      <c r="CP64" s="486">
        <v>63</v>
      </c>
      <c r="CQ64" s="484">
        <v>48</v>
      </c>
      <c r="CR64" s="485">
        <v>55</v>
      </c>
      <c r="CS64" s="486">
        <v>1115</v>
      </c>
      <c r="CT64" s="484">
        <v>1101</v>
      </c>
      <c r="CU64" s="485">
        <v>2216</v>
      </c>
      <c r="CV64" s="486">
        <v>64</v>
      </c>
      <c r="CW64" s="484">
        <v>50</v>
      </c>
      <c r="CX64" s="485">
        <v>57</v>
      </c>
      <c r="CY64" s="486">
        <v>1115</v>
      </c>
      <c r="CZ64" s="484">
        <v>1101</v>
      </c>
      <c r="DA64" s="485">
        <v>2216</v>
      </c>
      <c r="DB64" s="486">
        <v>34.5</v>
      </c>
      <c r="DC64" s="484">
        <v>32.299999999999997</v>
      </c>
      <c r="DD64" s="485">
        <v>33.4</v>
      </c>
      <c r="DE64" s="486">
        <v>1115</v>
      </c>
      <c r="DF64" s="484">
        <v>1101</v>
      </c>
      <c r="DG64" s="485">
        <v>2216</v>
      </c>
    </row>
    <row r="65" spans="1:111" x14ac:dyDescent="0.35">
      <c r="A65" t="s">
        <v>81</v>
      </c>
      <c r="B65" t="s">
        <v>326</v>
      </c>
      <c r="C65" t="s">
        <v>324</v>
      </c>
      <c r="D65" s="486">
        <v>67</v>
      </c>
      <c r="E65" s="484">
        <v>46</v>
      </c>
      <c r="F65" s="485">
        <v>56</v>
      </c>
      <c r="G65" s="486">
        <v>1416</v>
      </c>
      <c r="H65" s="484">
        <v>1484</v>
      </c>
      <c r="I65" s="485">
        <v>2900</v>
      </c>
      <c r="J65" s="486">
        <v>68</v>
      </c>
      <c r="K65" s="484">
        <v>49</v>
      </c>
      <c r="L65" s="485">
        <v>58</v>
      </c>
      <c r="M65" s="486">
        <v>1416</v>
      </c>
      <c r="N65" s="484">
        <v>1484</v>
      </c>
      <c r="O65" s="485">
        <v>2900</v>
      </c>
      <c r="P65" s="486">
        <v>34.9</v>
      </c>
      <c r="Q65" s="484">
        <v>32.6</v>
      </c>
      <c r="R65" s="485">
        <v>33.700000000000003</v>
      </c>
      <c r="S65" s="486">
        <v>1416</v>
      </c>
      <c r="T65" s="484">
        <v>1484</v>
      </c>
      <c r="U65" s="485">
        <v>2900</v>
      </c>
      <c r="V65" s="486">
        <v>58</v>
      </c>
      <c r="W65" s="484">
        <v>40</v>
      </c>
      <c r="X65" s="485">
        <v>50</v>
      </c>
      <c r="Y65" s="486">
        <v>91</v>
      </c>
      <c r="Z65" s="484">
        <v>84</v>
      </c>
      <c r="AA65" s="485">
        <v>175</v>
      </c>
      <c r="AB65" s="486">
        <v>62</v>
      </c>
      <c r="AC65" s="484">
        <v>44</v>
      </c>
      <c r="AD65" s="485">
        <v>53</v>
      </c>
      <c r="AE65" s="486">
        <v>91</v>
      </c>
      <c r="AF65" s="484">
        <v>84</v>
      </c>
      <c r="AG65" s="485">
        <v>175</v>
      </c>
      <c r="AH65" s="486">
        <v>34.4</v>
      </c>
      <c r="AI65" s="484">
        <v>31.6</v>
      </c>
      <c r="AJ65" s="485">
        <v>33</v>
      </c>
      <c r="AK65" s="486">
        <v>91</v>
      </c>
      <c r="AL65" s="484">
        <v>84</v>
      </c>
      <c r="AM65" s="485">
        <v>175</v>
      </c>
      <c r="AN65" s="486">
        <v>68</v>
      </c>
      <c r="AO65" s="484">
        <v>47</v>
      </c>
      <c r="AP65" s="485">
        <v>58</v>
      </c>
      <c r="AQ65" s="486">
        <v>37</v>
      </c>
      <c r="AR65" s="484">
        <v>34</v>
      </c>
      <c r="AS65" s="485">
        <v>71</v>
      </c>
      <c r="AT65" s="486">
        <v>73</v>
      </c>
      <c r="AU65" s="484">
        <v>53</v>
      </c>
      <c r="AV65" s="485">
        <v>63</v>
      </c>
      <c r="AW65" s="486">
        <v>37</v>
      </c>
      <c r="AX65" s="484">
        <v>34</v>
      </c>
      <c r="AY65" s="485">
        <v>71</v>
      </c>
      <c r="AZ65" s="486">
        <v>34.799999999999997</v>
      </c>
      <c r="BA65" s="484">
        <v>31.7</v>
      </c>
      <c r="BB65" s="485">
        <v>33.299999999999997</v>
      </c>
      <c r="BC65" s="486">
        <v>37</v>
      </c>
      <c r="BD65" s="484">
        <v>34</v>
      </c>
      <c r="BE65" s="485">
        <v>71</v>
      </c>
      <c r="BF65" s="486">
        <v>57</v>
      </c>
      <c r="BG65" s="484">
        <v>42</v>
      </c>
      <c r="BH65" s="485">
        <v>49</v>
      </c>
      <c r="BI65" s="486">
        <v>46</v>
      </c>
      <c r="BJ65" s="484">
        <v>52</v>
      </c>
      <c r="BK65" s="485">
        <v>98</v>
      </c>
      <c r="BL65" s="486">
        <v>57</v>
      </c>
      <c r="BM65" s="484">
        <v>48</v>
      </c>
      <c r="BN65" s="485">
        <v>52</v>
      </c>
      <c r="BO65" s="486">
        <v>46</v>
      </c>
      <c r="BP65" s="484">
        <v>52</v>
      </c>
      <c r="BQ65" s="485">
        <v>98</v>
      </c>
      <c r="BR65" s="486">
        <v>35</v>
      </c>
      <c r="BS65" s="484">
        <v>31.6</v>
      </c>
      <c r="BT65" s="485">
        <v>33.200000000000003</v>
      </c>
      <c r="BU65" s="486">
        <v>46</v>
      </c>
      <c r="BV65" s="484">
        <v>52</v>
      </c>
      <c r="BW65" s="485">
        <v>98</v>
      </c>
      <c r="BX65" s="486" t="s">
        <v>197</v>
      </c>
      <c r="BY65" s="484" t="s">
        <v>197</v>
      </c>
      <c r="BZ65" s="485" t="s">
        <v>197</v>
      </c>
      <c r="CA65" s="486" t="s">
        <v>197</v>
      </c>
      <c r="CB65" s="484" t="s">
        <v>197</v>
      </c>
      <c r="CC65" s="485">
        <v>4</v>
      </c>
      <c r="CD65" s="486" t="s">
        <v>197</v>
      </c>
      <c r="CE65" s="484" t="s">
        <v>197</v>
      </c>
      <c r="CF65" s="485" t="s">
        <v>197</v>
      </c>
      <c r="CG65" s="486" t="s">
        <v>197</v>
      </c>
      <c r="CH65" s="484" t="s">
        <v>197</v>
      </c>
      <c r="CI65" s="485">
        <v>4</v>
      </c>
      <c r="CJ65" s="486">
        <v>37.700000000000003</v>
      </c>
      <c r="CK65" s="484">
        <v>36</v>
      </c>
      <c r="CL65" s="485">
        <v>37.299999999999997</v>
      </c>
      <c r="CM65" s="486" t="s">
        <v>197</v>
      </c>
      <c r="CN65" s="484" t="s">
        <v>197</v>
      </c>
      <c r="CO65" s="485">
        <v>4</v>
      </c>
      <c r="CP65" s="486">
        <v>65</v>
      </c>
      <c r="CQ65" s="484">
        <v>45</v>
      </c>
      <c r="CR65" s="485">
        <v>55</v>
      </c>
      <c r="CS65" s="486">
        <v>1631</v>
      </c>
      <c r="CT65" s="484">
        <v>1702</v>
      </c>
      <c r="CU65" s="485">
        <v>3333</v>
      </c>
      <c r="CV65" s="486">
        <v>67</v>
      </c>
      <c r="CW65" s="484">
        <v>48</v>
      </c>
      <c r="CX65" s="485">
        <v>57</v>
      </c>
      <c r="CY65" s="486">
        <v>1631</v>
      </c>
      <c r="CZ65" s="484">
        <v>1702</v>
      </c>
      <c r="DA65" s="485">
        <v>3333</v>
      </c>
      <c r="DB65" s="486">
        <v>34.799999999999997</v>
      </c>
      <c r="DC65" s="484">
        <v>32.299999999999997</v>
      </c>
      <c r="DD65" s="485">
        <v>33.5</v>
      </c>
      <c r="DE65" s="486">
        <v>1631</v>
      </c>
      <c r="DF65" s="484">
        <v>1702</v>
      </c>
      <c r="DG65" s="485">
        <v>3333</v>
      </c>
    </row>
    <row r="66" spans="1:111" x14ac:dyDescent="0.35">
      <c r="A66" t="s">
        <v>17</v>
      </c>
      <c r="B66" t="s">
        <v>263</v>
      </c>
      <c r="C66" t="s">
        <v>260</v>
      </c>
      <c r="D66" s="486">
        <v>65</v>
      </c>
      <c r="E66" s="484">
        <v>45</v>
      </c>
      <c r="F66" s="485">
        <v>54</v>
      </c>
      <c r="G66" s="486">
        <v>1231</v>
      </c>
      <c r="H66" s="484">
        <v>1322</v>
      </c>
      <c r="I66" s="485">
        <v>2553</v>
      </c>
      <c r="J66" s="486">
        <v>67</v>
      </c>
      <c r="K66" s="484">
        <v>48</v>
      </c>
      <c r="L66" s="485">
        <v>57</v>
      </c>
      <c r="M66" s="486">
        <v>1231</v>
      </c>
      <c r="N66" s="484">
        <v>1322</v>
      </c>
      <c r="O66" s="485">
        <v>2553</v>
      </c>
      <c r="P66" s="486">
        <v>34.200000000000003</v>
      </c>
      <c r="Q66" s="484">
        <v>31.4</v>
      </c>
      <c r="R66" s="485">
        <v>32.799999999999997</v>
      </c>
      <c r="S66" s="486">
        <v>1231</v>
      </c>
      <c r="T66" s="484">
        <v>1322</v>
      </c>
      <c r="U66" s="485">
        <v>2553</v>
      </c>
      <c r="V66" s="486">
        <v>57</v>
      </c>
      <c r="W66" s="484">
        <v>33</v>
      </c>
      <c r="X66" s="485">
        <v>43</v>
      </c>
      <c r="Y66" s="486">
        <v>67</v>
      </c>
      <c r="Z66" s="484">
        <v>94</v>
      </c>
      <c r="AA66" s="485">
        <v>161</v>
      </c>
      <c r="AB66" s="486">
        <v>58</v>
      </c>
      <c r="AC66" s="484">
        <v>37</v>
      </c>
      <c r="AD66" s="485">
        <v>46</v>
      </c>
      <c r="AE66" s="486">
        <v>67</v>
      </c>
      <c r="AF66" s="484">
        <v>94</v>
      </c>
      <c r="AG66" s="485">
        <v>161</v>
      </c>
      <c r="AH66" s="486">
        <v>33.1</v>
      </c>
      <c r="AI66" s="484">
        <v>30</v>
      </c>
      <c r="AJ66" s="485">
        <v>31.3</v>
      </c>
      <c r="AK66" s="486">
        <v>67</v>
      </c>
      <c r="AL66" s="484">
        <v>94</v>
      </c>
      <c r="AM66" s="485">
        <v>161</v>
      </c>
      <c r="AN66" s="486">
        <v>56</v>
      </c>
      <c r="AO66" s="484">
        <v>38</v>
      </c>
      <c r="AP66" s="485">
        <v>47</v>
      </c>
      <c r="AQ66" s="486">
        <v>399</v>
      </c>
      <c r="AR66" s="484">
        <v>414</v>
      </c>
      <c r="AS66" s="485">
        <v>813</v>
      </c>
      <c r="AT66" s="486">
        <v>60</v>
      </c>
      <c r="AU66" s="484">
        <v>45</v>
      </c>
      <c r="AV66" s="485">
        <v>52</v>
      </c>
      <c r="AW66" s="486">
        <v>399</v>
      </c>
      <c r="AX66" s="484">
        <v>414</v>
      </c>
      <c r="AY66" s="485">
        <v>813</v>
      </c>
      <c r="AZ66" s="486">
        <v>32</v>
      </c>
      <c r="BA66" s="484">
        <v>29.5</v>
      </c>
      <c r="BB66" s="485">
        <v>30.7</v>
      </c>
      <c r="BC66" s="486">
        <v>399</v>
      </c>
      <c r="BD66" s="484">
        <v>414</v>
      </c>
      <c r="BE66" s="485">
        <v>813</v>
      </c>
      <c r="BF66" s="486">
        <v>41</v>
      </c>
      <c r="BG66" s="484">
        <v>34</v>
      </c>
      <c r="BH66" s="485">
        <v>37</v>
      </c>
      <c r="BI66" s="486">
        <v>86</v>
      </c>
      <c r="BJ66" s="484">
        <v>80</v>
      </c>
      <c r="BK66" s="485">
        <v>166</v>
      </c>
      <c r="BL66" s="486">
        <v>43</v>
      </c>
      <c r="BM66" s="484">
        <v>38</v>
      </c>
      <c r="BN66" s="485">
        <v>40</v>
      </c>
      <c r="BO66" s="486">
        <v>86</v>
      </c>
      <c r="BP66" s="484">
        <v>80</v>
      </c>
      <c r="BQ66" s="485">
        <v>166</v>
      </c>
      <c r="BR66" s="486">
        <v>29.9</v>
      </c>
      <c r="BS66" s="484">
        <v>29.9</v>
      </c>
      <c r="BT66" s="485">
        <v>29.9</v>
      </c>
      <c r="BU66" s="486">
        <v>86</v>
      </c>
      <c r="BV66" s="484">
        <v>80</v>
      </c>
      <c r="BW66" s="485">
        <v>166</v>
      </c>
      <c r="BX66" s="486" t="s">
        <v>197</v>
      </c>
      <c r="BY66" s="484" t="s">
        <v>197</v>
      </c>
      <c r="BZ66" s="485">
        <v>58</v>
      </c>
      <c r="CA66" s="486">
        <v>7</v>
      </c>
      <c r="CB66" s="484">
        <v>5</v>
      </c>
      <c r="CC66" s="485">
        <v>12</v>
      </c>
      <c r="CD66" s="486" t="s">
        <v>197</v>
      </c>
      <c r="CE66" s="484" t="s">
        <v>197</v>
      </c>
      <c r="CF66" s="485">
        <v>58</v>
      </c>
      <c r="CG66" s="486">
        <v>7</v>
      </c>
      <c r="CH66" s="484">
        <v>5</v>
      </c>
      <c r="CI66" s="485">
        <v>12</v>
      </c>
      <c r="CJ66" s="486">
        <v>32</v>
      </c>
      <c r="CK66" s="484">
        <v>34.6</v>
      </c>
      <c r="CL66" s="485">
        <v>33.1</v>
      </c>
      <c r="CM66" s="486">
        <v>7</v>
      </c>
      <c r="CN66" s="484">
        <v>5</v>
      </c>
      <c r="CO66" s="485">
        <v>12</v>
      </c>
      <c r="CP66" s="486">
        <v>60</v>
      </c>
      <c r="CQ66" s="484">
        <v>42</v>
      </c>
      <c r="CR66" s="485">
        <v>51</v>
      </c>
      <c r="CS66" s="486">
        <v>1916</v>
      </c>
      <c r="CT66" s="484">
        <v>2033</v>
      </c>
      <c r="CU66" s="485">
        <v>3949</v>
      </c>
      <c r="CV66" s="486">
        <v>63</v>
      </c>
      <c r="CW66" s="484">
        <v>46</v>
      </c>
      <c r="CX66" s="485">
        <v>54</v>
      </c>
      <c r="CY66" s="486">
        <v>1916</v>
      </c>
      <c r="CZ66" s="484">
        <v>2033</v>
      </c>
      <c r="DA66" s="485">
        <v>3949</v>
      </c>
      <c r="DB66" s="486">
        <v>33.299999999999997</v>
      </c>
      <c r="DC66" s="484">
        <v>30.7</v>
      </c>
      <c r="DD66" s="485">
        <v>32</v>
      </c>
      <c r="DE66" s="486">
        <v>1916</v>
      </c>
      <c r="DF66" s="484">
        <v>2033</v>
      </c>
      <c r="DG66" s="485">
        <v>3949</v>
      </c>
    </row>
    <row r="67" spans="1:111" x14ac:dyDescent="0.35">
      <c r="A67" t="s">
        <v>18</v>
      </c>
      <c r="B67" t="s">
        <v>264</v>
      </c>
      <c r="C67" t="s">
        <v>260</v>
      </c>
      <c r="D67" s="486">
        <v>64</v>
      </c>
      <c r="E67" s="484">
        <v>48</v>
      </c>
      <c r="F67" s="485">
        <v>56</v>
      </c>
      <c r="G67" s="486">
        <v>880</v>
      </c>
      <c r="H67" s="484">
        <v>955</v>
      </c>
      <c r="I67" s="485">
        <v>1835</v>
      </c>
      <c r="J67" s="486">
        <v>65</v>
      </c>
      <c r="K67" s="484">
        <v>50</v>
      </c>
      <c r="L67" s="485">
        <v>58</v>
      </c>
      <c r="M67" s="486">
        <v>880</v>
      </c>
      <c r="N67" s="484">
        <v>955</v>
      </c>
      <c r="O67" s="485">
        <v>1835</v>
      </c>
      <c r="P67" s="486">
        <v>32.9</v>
      </c>
      <c r="Q67" s="484">
        <v>31</v>
      </c>
      <c r="R67" s="485">
        <v>31.9</v>
      </c>
      <c r="S67" s="486">
        <v>880</v>
      </c>
      <c r="T67" s="484">
        <v>955</v>
      </c>
      <c r="U67" s="485">
        <v>1835</v>
      </c>
      <c r="V67" s="486">
        <v>77</v>
      </c>
      <c r="W67" s="484">
        <v>39</v>
      </c>
      <c r="X67" s="485">
        <v>59</v>
      </c>
      <c r="Y67" s="486">
        <v>43</v>
      </c>
      <c r="Z67" s="484">
        <v>36</v>
      </c>
      <c r="AA67" s="485">
        <v>79</v>
      </c>
      <c r="AB67" s="486">
        <v>79</v>
      </c>
      <c r="AC67" s="484">
        <v>39</v>
      </c>
      <c r="AD67" s="485">
        <v>61</v>
      </c>
      <c r="AE67" s="486">
        <v>43</v>
      </c>
      <c r="AF67" s="484">
        <v>36</v>
      </c>
      <c r="AG67" s="485">
        <v>79</v>
      </c>
      <c r="AH67" s="486">
        <v>33.700000000000003</v>
      </c>
      <c r="AI67" s="484">
        <v>29.7</v>
      </c>
      <c r="AJ67" s="485">
        <v>31.9</v>
      </c>
      <c r="AK67" s="486">
        <v>43</v>
      </c>
      <c r="AL67" s="484">
        <v>36</v>
      </c>
      <c r="AM67" s="485">
        <v>79</v>
      </c>
      <c r="AN67" s="486">
        <v>47</v>
      </c>
      <c r="AO67" s="484">
        <v>35</v>
      </c>
      <c r="AP67" s="485">
        <v>40</v>
      </c>
      <c r="AQ67" s="486">
        <v>144</v>
      </c>
      <c r="AR67" s="484">
        <v>168</v>
      </c>
      <c r="AS67" s="485">
        <v>312</v>
      </c>
      <c r="AT67" s="486">
        <v>54</v>
      </c>
      <c r="AU67" s="484">
        <v>36</v>
      </c>
      <c r="AV67" s="485">
        <v>45</v>
      </c>
      <c r="AW67" s="486">
        <v>144</v>
      </c>
      <c r="AX67" s="484">
        <v>168</v>
      </c>
      <c r="AY67" s="485">
        <v>312</v>
      </c>
      <c r="AZ67" s="486">
        <v>29.8</v>
      </c>
      <c r="BA67" s="484">
        <v>27.1</v>
      </c>
      <c r="BB67" s="485">
        <v>28.3</v>
      </c>
      <c r="BC67" s="486">
        <v>144</v>
      </c>
      <c r="BD67" s="484">
        <v>168</v>
      </c>
      <c r="BE67" s="485">
        <v>312</v>
      </c>
      <c r="BF67" s="486">
        <v>40</v>
      </c>
      <c r="BG67" s="484">
        <v>38</v>
      </c>
      <c r="BH67" s="485">
        <v>39</v>
      </c>
      <c r="BI67" s="486">
        <v>20</v>
      </c>
      <c r="BJ67" s="484">
        <v>21</v>
      </c>
      <c r="BK67" s="485">
        <v>41</v>
      </c>
      <c r="BL67" s="486">
        <v>45</v>
      </c>
      <c r="BM67" s="484">
        <v>48</v>
      </c>
      <c r="BN67" s="485">
        <v>46</v>
      </c>
      <c r="BO67" s="486">
        <v>20</v>
      </c>
      <c r="BP67" s="484">
        <v>21</v>
      </c>
      <c r="BQ67" s="485">
        <v>41</v>
      </c>
      <c r="BR67" s="486">
        <v>29.7</v>
      </c>
      <c r="BS67" s="484">
        <v>28.6</v>
      </c>
      <c r="BT67" s="485">
        <v>29.2</v>
      </c>
      <c r="BU67" s="486">
        <v>20</v>
      </c>
      <c r="BV67" s="484">
        <v>21</v>
      </c>
      <c r="BW67" s="485">
        <v>41</v>
      </c>
      <c r="BX67" s="486" t="s">
        <v>197</v>
      </c>
      <c r="BY67" s="484" t="s">
        <v>197</v>
      </c>
      <c r="BZ67" s="485" t="s">
        <v>197</v>
      </c>
      <c r="CA67" s="486" t="s">
        <v>197</v>
      </c>
      <c r="CB67" s="484" t="s">
        <v>197</v>
      </c>
      <c r="CC67" s="485">
        <v>6</v>
      </c>
      <c r="CD67" s="486" t="s">
        <v>197</v>
      </c>
      <c r="CE67" s="484" t="s">
        <v>197</v>
      </c>
      <c r="CF67" s="485" t="s">
        <v>197</v>
      </c>
      <c r="CG67" s="486" t="s">
        <v>197</v>
      </c>
      <c r="CH67" s="484" t="s">
        <v>197</v>
      </c>
      <c r="CI67" s="485">
        <v>6</v>
      </c>
      <c r="CJ67" s="486">
        <v>34</v>
      </c>
      <c r="CK67" s="484">
        <v>32.799999999999997</v>
      </c>
      <c r="CL67" s="485">
        <v>33</v>
      </c>
      <c r="CM67" s="486" t="s">
        <v>197</v>
      </c>
      <c r="CN67" s="484" t="s">
        <v>197</v>
      </c>
      <c r="CO67" s="485">
        <v>6</v>
      </c>
      <c r="CP67" s="486">
        <v>62</v>
      </c>
      <c r="CQ67" s="484">
        <v>46</v>
      </c>
      <c r="CR67" s="485">
        <v>54</v>
      </c>
      <c r="CS67" s="486">
        <v>1146</v>
      </c>
      <c r="CT67" s="484">
        <v>1244</v>
      </c>
      <c r="CU67" s="485">
        <v>2390</v>
      </c>
      <c r="CV67" s="486">
        <v>64</v>
      </c>
      <c r="CW67" s="484">
        <v>48</v>
      </c>
      <c r="CX67" s="485">
        <v>56</v>
      </c>
      <c r="CY67" s="486">
        <v>1146</v>
      </c>
      <c r="CZ67" s="484">
        <v>1244</v>
      </c>
      <c r="DA67" s="485">
        <v>2390</v>
      </c>
      <c r="DB67" s="486">
        <v>32.5</v>
      </c>
      <c r="DC67" s="484">
        <v>30.5</v>
      </c>
      <c r="DD67" s="485">
        <v>31.4</v>
      </c>
      <c r="DE67" s="486">
        <v>1146</v>
      </c>
      <c r="DF67" s="484">
        <v>1244</v>
      </c>
      <c r="DG67" s="485">
        <v>2390</v>
      </c>
    </row>
    <row r="68" spans="1:111" x14ac:dyDescent="0.35">
      <c r="A68" t="s">
        <v>26</v>
      </c>
      <c r="B68" t="s">
        <v>272</v>
      </c>
      <c r="C68" t="s">
        <v>260</v>
      </c>
      <c r="D68" s="486">
        <v>61</v>
      </c>
      <c r="E68" s="484">
        <v>43</v>
      </c>
      <c r="F68" s="485">
        <v>52</v>
      </c>
      <c r="G68" s="486">
        <v>1378</v>
      </c>
      <c r="H68" s="484">
        <v>1457</v>
      </c>
      <c r="I68" s="485">
        <v>2835</v>
      </c>
      <c r="J68" s="486">
        <v>64</v>
      </c>
      <c r="K68" s="484">
        <v>47</v>
      </c>
      <c r="L68" s="485">
        <v>55</v>
      </c>
      <c r="M68" s="486">
        <v>1378</v>
      </c>
      <c r="N68" s="484">
        <v>1457</v>
      </c>
      <c r="O68" s="485">
        <v>2835</v>
      </c>
      <c r="P68" s="486">
        <v>33.700000000000003</v>
      </c>
      <c r="Q68" s="484">
        <v>31</v>
      </c>
      <c r="R68" s="485">
        <v>32.299999999999997</v>
      </c>
      <c r="S68" s="486">
        <v>1378</v>
      </c>
      <c r="T68" s="484">
        <v>1457</v>
      </c>
      <c r="U68" s="485">
        <v>2835</v>
      </c>
      <c r="V68" s="486">
        <v>64</v>
      </c>
      <c r="W68" s="484">
        <v>45</v>
      </c>
      <c r="X68" s="485">
        <v>55</v>
      </c>
      <c r="Y68" s="486">
        <v>287</v>
      </c>
      <c r="Z68" s="484">
        <v>282</v>
      </c>
      <c r="AA68" s="485">
        <v>569</v>
      </c>
      <c r="AB68" s="486">
        <v>67</v>
      </c>
      <c r="AC68" s="484">
        <v>51</v>
      </c>
      <c r="AD68" s="485">
        <v>59</v>
      </c>
      <c r="AE68" s="486">
        <v>287</v>
      </c>
      <c r="AF68" s="484">
        <v>282</v>
      </c>
      <c r="AG68" s="485">
        <v>569</v>
      </c>
      <c r="AH68" s="486">
        <v>33.6</v>
      </c>
      <c r="AI68" s="484">
        <v>31.1</v>
      </c>
      <c r="AJ68" s="485">
        <v>32.4</v>
      </c>
      <c r="AK68" s="486">
        <v>287</v>
      </c>
      <c r="AL68" s="484">
        <v>282</v>
      </c>
      <c r="AM68" s="485">
        <v>569</v>
      </c>
      <c r="AN68" s="486">
        <v>54</v>
      </c>
      <c r="AO68" s="484">
        <v>34</v>
      </c>
      <c r="AP68" s="485">
        <v>44</v>
      </c>
      <c r="AQ68" s="486">
        <v>697</v>
      </c>
      <c r="AR68" s="484">
        <v>713</v>
      </c>
      <c r="AS68" s="485">
        <v>1410</v>
      </c>
      <c r="AT68" s="486">
        <v>61</v>
      </c>
      <c r="AU68" s="484">
        <v>42</v>
      </c>
      <c r="AV68" s="485">
        <v>51</v>
      </c>
      <c r="AW68" s="486">
        <v>697</v>
      </c>
      <c r="AX68" s="484">
        <v>713</v>
      </c>
      <c r="AY68" s="485">
        <v>1410</v>
      </c>
      <c r="AZ68" s="486">
        <v>31.8</v>
      </c>
      <c r="BA68" s="484">
        <v>29</v>
      </c>
      <c r="BB68" s="485">
        <v>30.4</v>
      </c>
      <c r="BC68" s="486">
        <v>697</v>
      </c>
      <c r="BD68" s="484">
        <v>713</v>
      </c>
      <c r="BE68" s="485">
        <v>1410</v>
      </c>
      <c r="BF68" s="486">
        <v>61</v>
      </c>
      <c r="BG68" s="484">
        <v>43</v>
      </c>
      <c r="BH68" s="485">
        <v>51</v>
      </c>
      <c r="BI68" s="486">
        <v>463</v>
      </c>
      <c r="BJ68" s="484">
        <v>577</v>
      </c>
      <c r="BK68" s="485">
        <v>1040</v>
      </c>
      <c r="BL68" s="486">
        <v>64</v>
      </c>
      <c r="BM68" s="484">
        <v>48</v>
      </c>
      <c r="BN68" s="485">
        <v>55</v>
      </c>
      <c r="BO68" s="486">
        <v>463</v>
      </c>
      <c r="BP68" s="484">
        <v>577</v>
      </c>
      <c r="BQ68" s="485">
        <v>1040</v>
      </c>
      <c r="BR68" s="486">
        <v>33.6</v>
      </c>
      <c r="BS68" s="484">
        <v>30.6</v>
      </c>
      <c r="BT68" s="485">
        <v>32</v>
      </c>
      <c r="BU68" s="486">
        <v>463</v>
      </c>
      <c r="BV68" s="484">
        <v>577</v>
      </c>
      <c r="BW68" s="485">
        <v>1040</v>
      </c>
      <c r="BX68" s="486">
        <v>59</v>
      </c>
      <c r="BY68" s="484">
        <v>33</v>
      </c>
      <c r="BZ68" s="485">
        <v>46</v>
      </c>
      <c r="CA68" s="486">
        <v>56</v>
      </c>
      <c r="CB68" s="484">
        <v>60</v>
      </c>
      <c r="CC68" s="485">
        <v>116</v>
      </c>
      <c r="CD68" s="486">
        <v>63</v>
      </c>
      <c r="CE68" s="484">
        <v>40</v>
      </c>
      <c r="CF68" s="485">
        <v>51</v>
      </c>
      <c r="CG68" s="486">
        <v>56</v>
      </c>
      <c r="CH68" s="484">
        <v>60</v>
      </c>
      <c r="CI68" s="485">
        <v>116</v>
      </c>
      <c r="CJ68" s="486">
        <v>32</v>
      </c>
      <c r="CK68" s="484">
        <v>29</v>
      </c>
      <c r="CL68" s="485">
        <v>30.5</v>
      </c>
      <c r="CM68" s="486">
        <v>56</v>
      </c>
      <c r="CN68" s="484">
        <v>60</v>
      </c>
      <c r="CO68" s="485">
        <v>116</v>
      </c>
      <c r="CP68" s="486">
        <v>58</v>
      </c>
      <c r="CQ68" s="484">
        <v>40</v>
      </c>
      <c r="CR68" s="485">
        <v>48</v>
      </c>
      <c r="CS68" s="486">
        <v>3332</v>
      </c>
      <c r="CT68" s="484">
        <v>3529</v>
      </c>
      <c r="CU68" s="485">
        <v>6861</v>
      </c>
      <c r="CV68" s="486">
        <v>61</v>
      </c>
      <c r="CW68" s="484">
        <v>45</v>
      </c>
      <c r="CX68" s="485">
        <v>53</v>
      </c>
      <c r="CY68" s="486">
        <v>3332</v>
      </c>
      <c r="CZ68" s="484">
        <v>3529</v>
      </c>
      <c r="DA68" s="485">
        <v>6861</v>
      </c>
      <c r="DB68" s="486">
        <v>32.9</v>
      </c>
      <c r="DC68" s="484">
        <v>30.1</v>
      </c>
      <c r="DD68" s="485">
        <v>31.5</v>
      </c>
      <c r="DE68" s="486">
        <v>3332</v>
      </c>
      <c r="DF68" s="484">
        <v>3529</v>
      </c>
      <c r="DG68" s="485">
        <v>6861</v>
      </c>
    </row>
    <row r="69" spans="1:111" x14ac:dyDescent="0.35">
      <c r="A69" t="s">
        <v>27</v>
      </c>
      <c r="B69" t="s">
        <v>273</v>
      </c>
      <c r="C69" t="s">
        <v>260</v>
      </c>
      <c r="D69" s="486">
        <v>65</v>
      </c>
      <c r="E69" s="484">
        <v>48</v>
      </c>
      <c r="F69" s="485">
        <v>57</v>
      </c>
      <c r="G69" s="486">
        <v>953</v>
      </c>
      <c r="H69" s="484">
        <v>935</v>
      </c>
      <c r="I69" s="485">
        <v>1888</v>
      </c>
      <c r="J69" s="486">
        <v>69</v>
      </c>
      <c r="K69" s="484">
        <v>52</v>
      </c>
      <c r="L69" s="485">
        <v>60</v>
      </c>
      <c r="M69" s="486">
        <v>953</v>
      </c>
      <c r="N69" s="484">
        <v>935</v>
      </c>
      <c r="O69" s="485">
        <v>1888</v>
      </c>
      <c r="P69" s="486">
        <v>34.5</v>
      </c>
      <c r="Q69" s="484">
        <v>31.8</v>
      </c>
      <c r="R69" s="485">
        <v>33.200000000000003</v>
      </c>
      <c r="S69" s="486">
        <v>953</v>
      </c>
      <c r="T69" s="484">
        <v>935</v>
      </c>
      <c r="U69" s="485">
        <v>1888</v>
      </c>
      <c r="V69" s="486">
        <v>63</v>
      </c>
      <c r="W69" s="484">
        <v>35</v>
      </c>
      <c r="X69" s="485">
        <v>48</v>
      </c>
      <c r="Y69" s="486">
        <v>63</v>
      </c>
      <c r="Z69" s="484">
        <v>74</v>
      </c>
      <c r="AA69" s="485">
        <v>137</v>
      </c>
      <c r="AB69" s="486">
        <v>65</v>
      </c>
      <c r="AC69" s="484">
        <v>43</v>
      </c>
      <c r="AD69" s="485">
        <v>53</v>
      </c>
      <c r="AE69" s="486">
        <v>63</v>
      </c>
      <c r="AF69" s="484">
        <v>74</v>
      </c>
      <c r="AG69" s="485">
        <v>137</v>
      </c>
      <c r="AH69" s="486">
        <v>33.299999999999997</v>
      </c>
      <c r="AI69" s="484">
        <v>29.8</v>
      </c>
      <c r="AJ69" s="485">
        <v>31.4</v>
      </c>
      <c r="AK69" s="486">
        <v>63</v>
      </c>
      <c r="AL69" s="484">
        <v>74</v>
      </c>
      <c r="AM69" s="485">
        <v>137</v>
      </c>
      <c r="AN69" s="486">
        <v>41</v>
      </c>
      <c r="AO69" s="484">
        <v>28</v>
      </c>
      <c r="AP69" s="485">
        <v>34</v>
      </c>
      <c r="AQ69" s="486">
        <v>578</v>
      </c>
      <c r="AR69" s="484">
        <v>605</v>
      </c>
      <c r="AS69" s="485">
        <v>1183</v>
      </c>
      <c r="AT69" s="486">
        <v>47</v>
      </c>
      <c r="AU69" s="484">
        <v>36</v>
      </c>
      <c r="AV69" s="485">
        <v>42</v>
      </c>
      <c r="AW69" s="486">
        <v>578</v>
      </c>
      <c r="AX69" s="484">
        <v>605</v>
      </c>
      <c r="AY69" s="485">
        <v>1183</v>
      </c>
      <c r="AZ69" s="486">
        <v>29.1</v>
      </c>
      <c r="BA69" s="484">
        <v>26.7</v>
      </c>
      <c r="BB69" s="485">
        <v>27.8</v>
      </c>
      <c r="BC69" s="486">
        <v>578</v>
      </c>
      <c r="BD69" s="484">
        <v>605</v>
      </c>
      <c r="BE69" s="485">
        <v>1183</v>
      </c>
      <c r="BF69" s="486">
        <v>47</v>
      </c>
      <c r="BG69" s="484">
        <v>19</v>
      </c>
      <c r="BH69" s="485">
        <v>34</v>
      </c>
      <c r="BI69" s="486">
        <v>43</v>
      </c>
      <c r="BJ69" s="484">
        <v>36</v>
      </c>
      <c r="BK69" s="485">
        <v>79</v>
      </c>
      <c r="BL69" s="486">
        <v>47</v>
      </c>
      <c r="BM69" s="484">
        <v>25</v>
      </c>
      <c r="BN69" s="485">
        <v>37</v>
      </c>
      <c r="BO69" s="486">
        <v>43</v>
      </c>
      <c r="BP69" s="484">
        <v>36</v>
      </c>
      <c r="BQ69" s="485">
        <v>79</v>
      </c>
      <c r="BR69" s="486">
        <v>30.5</v>
      </c>
      <c r="BS69" s="484">
        <v>26.1</v>
      </c>
      <c r="BT69" s="485">
        <v>28.5</v>
      </c>
      <c r="BU69" s="486">
        <v>43</v>
      </c>
      <c r="BV69" s="484">
        <v>36</v>
      </c>
      <c r="BW69" s="485">
        <v>79</v>
      </c>
      <c r="BX69" s="486">
        <v>44</v>
      </c>
      <c r="BY69" s="484">
        <v>25</v>
      </c>
      <c r="BZ69" s="485">
        <v>33</v>
      </c>
      <c r="CA69" s="486">
        <v>9</v>
      </c>
      <c r="CB69" s="484">
        <v>12</v>
      </c>
      <c r="CC69" s="485">
        <v>21</v>
      </c>
      <c r="CD69" s="486">
        <v>44</v>
      </c>
      <c r="CE69" s="484">
        <v>25</v>
      </c>
      <c r="CF69" s="485">
        <v>33</v>
      </c>
      <c r="CG69" s="486">
        <v>9</v>
      </c>
      <c r="CH69" s="484">
        <v>12</v>
      </c>
      <c r="CI69" s="485">
        <v>21</v>
      </c>
      <c r="CJ69" s="486">
        <v>30.2</v>
      </c>
      <c r="CK69" s="484">
        <v>27.1</v>
      </c>
      <c r="CL69" s="485">
        <v>28.4</v>
      </c>
      <c r="CM69" s="486">
        <v>9</v>
      </c>
      <c r="CN69" s="484">
        <v>12</v>
      </c>
      <c r="CO69" s="485">
        <v>21</v>
      </c>
      <c r="CP69" s="486">
        <v>55</v>
      </c>
      <c r="CQ69" s="484">
        <v>39</v>
      </c>
      <c r="CR69" s="485">
        <v>47</v>
      </c>
      <c r="CS69" s="486">
        <v>1705</v>
      </c>
      <c r="CT69" s="484">
        <v>1726</v>
      </c>
      <c r="CU69" s="485">
        <v>3431</v>
      </c>
      <c r="CV69" s="486">
        <v>59</v>
      </c>
      <c r="CW69" s="484">
        <v>44</v>
      </c>
      <c r="CX69" s="485">
        <v>52</v>
      </c>
      <c r="CY69" s="486">
        <v>1705</v>
      </c>
      <c r="CZ69" s="484">
        <v>1726</v>
      </c>
      <c r="DA69" s="485">
        <v>3431</v>
      </c>
      <c r="DB69" s="486">
        <v>32.299999999999997</v>
      </c>
      <c r="DC69" s="484">
        <v>29.5</v>
      </c>
      <c r="DD69" s="485">
        <v>30.9</v>
      </c>
      <c r="DE69" s="486">
        <v>1705</v>
      </c>
      <c r="DF69" s="484">
        <v>1726</v>
      </c>
      <c r="DG69" s="485">
        <v>3431</v>
      </c>
    </row>
    <row r="70" spans="1:111" x14ac:dyDescent="0.35">
      <c r="A70" t="s">
        <v>28</v>
      </c>
      <c r="B70" t="s">
        <v>274</v>
      </c>
      <c r="C70" t="s">
        <v>260</v>
      </c>
      <c r="D70" s="486">
        <v>61</v>
      </c>
      <c r="E70" s="484">
        <v>39</v>
      </c>
      <c r="F70" s="485">
        <v>50</v>
      </c>
      <c r="G70" s="486">
        <v>885</v>
      </c>
      <c r="H70" s="484">
        <v>927</v>
      </c>
      <c r="I70" s="485">
        <v>1812</v>
      </c>
      <c r="J70" s="486">
        <v>64</v>
      </c>
      <c r="K70" s="484">
        <v>43</v>
      </c>
      <c r="L70" s="485">
        <v>53</v>
      </c>
      <c r="M70" s="486">
        <v>885</v>
      </c>
      <c r="N70" s="484">
        <v>927</v>
      </c>
      <c r="O70" s="485">
        <v>1812</v>
      </c>
      <c r="P70" s="486">
        <v>33.5</v>
      </c>
      <c r="Q70" s="484">
        <v>30.6</v>
      </c>
      <c r="R70" s="485">
        <v>32</v>
      </c>
      <c r="S70" s="486">
        <v>885</v>
      </c>
      <c r="T70" s="484">
        <v>927</v>
      </c>
      <c r="U70" s="485">
        <v>1812</v>
      </c>
      <c r="V70" s="486">
        <v>62</v>
      </c>
      <c r="W70" s="484">
        <v>42</v>
      </c>
      <c r="X70" s="485">
        <v>53</v>
      </c>
      <c r="Y70" s="486">
        <v>66</v>
      </c>
      <c r="Z70" s="484">
        <v>59</v>
      </c>
      <c r="AA70" s="485">
        <v>125</v>
      </c>
      <c r="AB70" s="486">
        <v>64</v>
      </c>
      <c r="AC70" s="484">
        <v>53</v>
      </c>
      <c r="AD70" s="485">
        <v>58</v>
      </c>
      <c r="AE70" s="486">
        <v>66</v>
      </c>
      <c r="AF70" s="484">
        <v>59</v>
      </c>
      <c r="AG70" s="485">
        <v>125</v>
      </c>
      <c r="AH70" s="486">
        <v>32.4</v>
      </c>
      <c r="AI70" s="484">
        <v>30.5</v>
      </c>
      <c r="AJ70" s="485">
        <v>31.5</v>
      </c>
      <c r="AK70" s="486">
        <v>66</v>
      </c>
      <c r="AL70" s="484">
        <v>59</v>
      </c>
      <c r="AM70" s="485">
        <v>125</v>
      </c>
      <c r="AN70" s="486">
        <v>47</v>
      </c>
      <c r="AO70" s="484">
        <v>29</v>
      </c>
      <c r="AP70" s="485">
        <v>38</v>
      </c>
      <c r="AQ70" s="486">
        <v>372</v>
      </c>
      <c r="AR70" s="484">
        <v>343</v>
      </c>
      <c r="AS70" s="485">
        <v>715</v>
      </c>
      <c r="AT70" s="486">
        <v>50</v>
      </c>
      <c r="AU70" s="484">
        <v>34</v>
      </c>
      <c r="AV70" s="485">
        <v>42</v>
      </c>
      <c r="AW70" s="486">
        <v>372</v>
      </c>
      <c r="AX70" s="484">
        <v>343</v>
      </c>
      <c r="AY70" s="485">
        <v>715</v>
      </c>
      <c r="AZ70" s="486">
        <v>30.6</v>
      </c>
      <c r="BA70" s="484">
        <v>27.4</v>
      </c>
      <c r="BB70" s="485">
        <v>29</v>
      </c>
      <c r="BC70" s="486">
        <v>372</v>
      </c>
      <c r="BD70" s="484">
        <v>343</v>
      </c>
      <c r="BE70" s="485">
        <v>715</v>
      </c>
      <c r="BF70" s="486">
        <v>50</v>
      </c>
      <c r="BG70" s="484">
        <v>51</v>
      </c>
      <c r="BH70" s="485">
        <v>51</v>
      </c>
      <c r="BI70" s="486">
        <v>46</v>
      </c>
      <c r="BJ70" s="484">
        <v>43</v>
      </c>
      <c r="BK70" s="485">
        <v>89</v>
      </c>
      <c r="BL70" s="486">
        <v>50</v>
      </c>
      <c r="BM70" s="484">
        <v>56</v>
      </c>
      <c r="BN70" s="485">
        <v>53</v>
      </c>
      <c r="BO70" s="486">
        <v>46</v>
      </c>
      <c r="BP70" s="484">
        <v>43</v>
      </c>
      <c r="BQ70" s="485">
        <v>89</v>
      </c>
      <c r="BR70" s="486">
        <v>31</v>
      </c>
      <c r="BS70" s="484">
        <v>31.2</v>
      </c>
      <c r="BT70" s="485">
        <v>31.1</v>
      </c>
      <c r="BU70" s="486">
        <v>46</v>
      </c>
      <c r="BV70" s="484">
        <v>43</v>
      </c>
      <c r="BW70" s="485">
        <v>89</v>
      </c>
      <c r="BX70" s="486" t="s">
        <v>197</v>
      </c>
      <c r="BY70" s="484" t="s">
        <v>197</v>
      </c>
      <c r="BZ70" s="485">
        <v>57</v>
      </c>
      <c r="CA70" s="486">
        <v>3</v>
      </c>
      <c r="CB70" s="484">
        <v>4</v>
      </c>
      <c r="CC70" s="485">
        <v>7</v>
      </c>
      <c r="CD70" s="486" t="s">
        <v>197</v>
      </c>
      <c r="CE70" s="484" t="s">
        <v>197</v>
      </c>
      <c r="CF70" s="485">
        <v>57</v>
      </c>
      <c r="CG70" s="486">
        <v>3</v>
      </c>
      <c r="CH70" s="484">
        <v>4</v>
      </c>
      <c r="CI70" s="485">
        <v>7</v>
      </c>
      <c r="CJ70" s="486">
        <v>30.3</v>
      </c>
      <c r="CK70" s="484">
        <v>29.3</v>
      </c>
      <c r="CL70" s="485">
        <v>29.7</v>
      </c>
      <c r="CM70" s="486">
        <v>3</v>
      </c>
      <c r="CN70" s="484">
        <v>4</v>
      </c>
      <c r="CO70" s="485">
        <v>7</v>
      </c>
      <c r="CP70" s="486">
        <v>56</v>
      </c>
      <c r="CQ70" s="484">
        <v>37</v>
      </c>
      <c r="CR70" s="485">
        <v>47</v>
      </c>
      <c r="CS70" s="486">
        <v>1464</v>
      </c>
      <c r="CT70" s="484">
        <v>1482</v>
      </c>
      <c r="CU70" s="485">
        <v>2946</v>
      </c>
      <c r="CV70" s="486">
        <v>59</v>
      </c>
      <c r="CW70" s="484">
        <v>41</v>
      </c>
      <c r="CX70" s="485">
        <v>50</v>
      </c>
      <c r="CY70" s="486">
        <v>1464</v>
      </c>
      <c r="CZ70" s="484">
        <v>1482</v>
      </c>
      <c r="DA70" s="485">
        <v>2946</v>
      </c>
      <c r="DB70" s="486">
        <v>32.5</v>
      </c>
      <c r="DC70" s="484">
        <v>29.7</v>
      </c>
      <c r="DD70" s="485">
        <v>31.1</v>
      </c>
      <c r="DE70" s="486">
        <v>1464</v>
      </c>
      <c r="DF70" s="484">
        <v>1482</v>
      </c>
      <c r="DG70" s="485">
        <v>2946</v>
      </c>
    </row>
    <row r="71" spans="1:111" x14ac:dyDescent="0.35">
      <c r="A71" t="s">
        <v>29</v>
      </c>
      <c r="B71" t="s">
        <v>275</v>
      </c>
      <c r="C71" t="s">
        <v>260</v>
      </c>
      <c r="D71" s="486">
        <v>68</v>
      </c>
      <c r="E71" s="484">
        <v>47</v>
      </c>
      <c r="F71" s="485">
        <v>57</v>
      </c>
      <c r="G71" s="486">
        <v>1103</v>
      </c>
      <c r="H71" s="484">
        <v>1216</v>
      </c>
      <c r="I71" s="485">
        <v>2319</v>
      </c>
      <c r="J71" s="486">
        <v>70</v>
      </c>
      <c r="K71" s="484">
        <v>49</v>
      </c>
      <c r="L71" s="485">
        <v>59</v>
      </c>
      <c r="M71" s="486">
        <v>1103</v>
      </c>
      <c r="N71" s="484">
        <v>1216</v>
      </c>
      <c r="O71" s="485">
        <v>2319</v>
      </c>
      <c r="P71" s="486">
        <v>33.299999999999997</v>
      </c>
      <c r="Q71" s="484">
        <v>30.9</v>
      </c>
      <c r="R71" s="485">
        <v>32.1</v>
      </c>
      <c r="S71" s="486">
        <v>1103</v>
      </c>
      <c r="T71" s="484">
        <v>1216</v>
      </c>
      <c r="U71" s="485">
        <v>2319</v>
      </c>
      <c r="V71" s="486">
        <v>66</v>
      </c>
      <c r="W71" s="484">
        <v>47</v>
      </c>
      <c r="X71" s="485">
        <v>55</v>
      </c>
      <c r="Y71" s="486">
        <v>98</v>
      </c>
      <c r="Z71" s="484">
        <v>130</v>
      </c>
      <c r="AA71" s="485">
        <v>228</v>
      </c>
      <c r="AB71" s="486">
        <v>68</v>
      </c>
      <c r="AC71" s="484">
        <v>49</v>
      </c>
      <c r="AD71" s="485">
        <v>57</v>
      </c>
      <c r="AE71" s="486">
        <v>98</v>
      </c>
      <c r="AF71" s="484">
        <v>130</v>
      </c>
      <c r="AG71" s="485">
        <v>228</v>
      </c>
      <c r="AH71" s="486">
        <v>33.299999999999997</v>
      </c>
      <c r="AI71" s="484">
        <v>30</v>
      </c>
      <c r="AJ71" s="485">
        <v>31.4</v>
      </c>
      <c r="AK71" s="486">
        <v>98</v>
      </c>
      <c r="AL71" s="484">
        <v>130</v>
      </c>
      <c r="AM71" s="485">
        <v>228</v>
      </c>
      <c r="AN71" s="486">
        <v>64</v>
      </c>
      <c r="AO71" s="484">
        <v>49</v>
      </c>
      <c r="AP71" s="485">
        <v>57</v>
      </c>
      <c r="AQ71" s="486">
        <v>50</v>
      </c>
      <c r="AR71" s="484">
        <v>45</v>
      </c>
      <c r="AS71" s="485">
        <v>95</v>
      </c>
      <c r="AT71" s="486">
        <v>64</v>
      </c>
      <c r="AU71" s="484">
        <v>49</v>
      </c>
      <c r="AV71" s="485">
        <v>57</v>
      </c>
      <c r="AW71" s="486">
        <v>50</v>
      </c>
      <c r="AX71" s="484">
        <v>45</v>
      </c>
      <c r="AY71" s="485">
        <v>95</v>
      </c>
      <c r="AZ71" s="486">
        <v>32.5</v>
      </c>
      <c r="BA71" s="484">
        <v>29.2</v>
      </c>
      <c r="BB71" s="485">
        <v>30.9</v>
      </c>
      <c r="BC71" s="486">
        <v>50</v>
      </c>
      <c r="BD71" s="484">
        <v>45</v>
      </c>
      <c r="BE71" s="485">
        <v>95</v>
      </c>
      <c r="BF71" s="486">
        <v>67</v>
      </c>
      <c r="BG71" s="484">
        <v>45</v>
      </c>
      <c r="BH71" s="485">
        <v>56</v>
      </c>
      <c r="BI71" s="486">
        <v>82</v>
      </c>
      <c r="BJ71" s="484">
        <v>78</v>
      </c>
      <c r="BK71" s="485">
        <v>160</v>
      </c>
      <c r="BL71" s="486">
        <v>70</v>
      </c>
      <c r="BM71" s="484">
        <v>51</v>
      </c>
      <c r="BN71" s="485">
        <v>61</v>
      </c>
      <c r="BO71" s="486">
        <v>82</v>
      </c>
      <c r="BP71" s="484">
        <v>78</v>
      </c>
      <c r="BQ71" s="485">
        <v>160</v>
      </c>
      <c r="BR71" s="486">
        <v>32.700000000000003</v>
      </c>
      <c r="BS71" s="484">
        <v>30.3</v>
      </c>
      <c r="BT71" s="485">
        <v>31.5</v>
      </c>
      <c r="BU71" s="486">
        <v>82</v>
      </c>
      <c r="BV71" s="484">
        <v>78</v>
      </c>
      <c r="BW71" s="485">
        <v>160</v>
      </c>
      <c r="BX71" s="486" t="s">
        <v>197</v>
      </c>
      <c r="BY71" s="484" t="s">
        <v>197</v>
      </c>
      <c r="BZ71" s="485">
        <v>63</v>
      </c>
      <c r="CA71" s="486">
        <v>4</v>
      </c>
      <c r="CB71" s="484">
        <v>4</v>
      </c>
      <c r="CC71" s="485">
        <v>8</v>
      </c>
      <c r="CD71" s="486" t="s">
        <v>197</v>
      </c>
      <c r="CE71" s="484" t="s">
        <v>197</v>
      </c>
      <c r="CF71" s="485">
        <v>63</v>
      </c>
      <c r="CG71" s="486">
        <v>4</v>
      </c>
      <c r="CH71" s="484">
        <v>4</v>
      </c>
      <c r="CI71" s="485">
        <v>8</v>
      </c>
      <c r="CJ71" s="486">
        <v>38.5</v>
      </c>
      <c r="CK71" s="484">
        <v>25.8</v>
      </c>
      <c r="CL71" s="485">
        <v>32.1</v>
      </c>
      <c r="CM71" s="486">
        <v>4</v>
      </c>
      <c r="CN71" s="484">
        <v>4</v>
      </c>
      <c r="CO71" s="485">
        <v>8</v>
      </c>
      <c r="CP71" s="486">
        <v>65</v>
      </c>
      <c r="CQ71" s="484">
        <v>45</v>
      </c>
      <c r="CR71" s="485">
        <v>55</v>
      </c>
      <c r="CS71" s="486">
        <v>1475</v>
      </c>
      <c r="CT71" s="484">
        <v>1631</v>
      </c>
      <c r="CU71" s="485">
        <v>3106</v>
      </c>
      <c r="CV71" s="486">
        <v>67</v>
      </c>
      <c r="CW71" s="484">
        <v>48</v>
      </c>
      <c r="CX71" s="485">
        <v>57</v>
      </c>
      <c r="CY71" s="486">
        <v>1475</v>
      </c>
      <c r="CZ71" s="484">
        <v>1631</v>
      </c>
      <c r="DA71" s="485">
        <v>3106</v>
      </c>
      <c r="DB71" s="486">
        <v>33</v>
      </c>
      <c r="DC71" s="484">
        <v>30.6</v>
      </c>
      <c r="DD71" s="485">
        <v>31.8</v>
      </c>
      <c r="DE71" s="486">
        <v>1475</v>
      </c>
      <c r="DF71" s="484">
        <v>1631</v>
      </c>
      <c r="DG71" s="485">
        <v>3106</v>
      </c>
    </row>
    <row r="72" spans="1:111" x14ac:dyDescent="0.35">
      <c r="A72" t="s">
        <v>32</v>
      </c>
      <c r="B72" t="s">
        <v>278</v>
      </c>
      <c r="C72" t="s">
        <v>260</v>
      </c>
      <c r="D72" s="486">
        <v>67</v>
      </c>
      <c r="E72" s="484">
        <v>55</v>
      </c>
      <c r="F72" s="485">
        <v>60</v>
      </c>
      <c r="G72" s="486">
        <v>1387</v>
      </c>
      <c r="H72" s="484">
        <v>1486</v>
      </c>
      <c r="I72" s="485">
        <v>2873</v>
      </c>
      <c r="J72" s="486">
        <v>69</v>
      </c>
      <c r="K72" s="484">
        <v>57</v>
      </c>
      <c r="L72" s="485">
        <v>63</v>
      </c>
      <c r="M72" s="486">
        <v>1387</v>
      </c>
      <c r="N72" s="484">
        <v>1486</v>
      </c>
      <c r="O72" s="485">
        <v>2873</v>
      </c>
      <c r="P72" s="486">
        <v>35.200000000000003</v>
      </c>
      <c r="Q72" s="484">
        <v>33.200000000000003</v>
      </c>
      <c r="R72" s="485">
        <v>34.200000000000003</v>
      </c>
      <c r="S72" s="486">
        <v>1387</v>
      </c>
      <c r="T72" s="484">
        <v>1486</v>
      </c>
      <c r="U72" s="485">
        <v>2873</v>
      </c>
      <c r="V72" s="486">
        <v>79</v>
      </c>
      <c r="W72" s="484">
        <v>46</v>
      </c>
      <c r="X72" s="485">
        <v>63</v>
      </c>
      <c r="Y72" s="486">
        <v>98</v>
      </c>
      <c r="Z72" s="484">
        <v>91</v>
      </c>
      <c r="AA72" s="485">
        <v>189</v>
      </c>
      <c r="AB72" s="486">
        <v>83</v>
      </c>
      <c r="AC72" s="484">
        <v>52</v>
      </c>
      <c r="AD72" s="485">
        <v>68</v>
      </c>
      <c r="AE72" s="486">
        <v>98</v>
      </c>
      <c r="AF72" s="484">
        <v>91</v>
      </c>
      <c r="AG72" s="485">
        <v>189</v>
      </c>
      <c r="AH72" s="486">
        <v>36.6</v>
      </c>
      <c r="AI72" s="484">
        <v>32.5</v>
      </c>
      <c r="AJ72" s="485">
        <v>34.6</v>
      </c>
      <c r="AK72" s="486">
        <v>98</v>
      </c>
      <c r="AL72" s="484">
        <v>91</v>
      </c>
      <c r="AM72" s="485">
        <v>189</v>
      </c>
      <c r="AN72" s="486">
        <v>56</v>
      </c>
      <c r="AO72" s="484">
        <v>43</v>
      </c>
      <c r="AP72" s="485">
        <v>49</v>
      </c>
      <c r="AQ72" s="486">
        <v>114</v>
      </c>
      <c r="AR72" s="484">
        <v>117</v>
      </c>
      <c r="AS72" s="485">
        <v>231</v>
      </c>
      <c r="AT72" s="486">
        <v>61</v>
      </c>
      <c r="AU72" s="484">
        <v>44</v>
      </c>
      <c r="AV72" s="485">
        <v>52</v>
      </c>
      <c r="AW72" s="486">
        <v>114</v>
      </c>
      <c r="AX72" s="484">
        <v>117</v>
      </c>
      <c r="AY72" s="485">
        <v>231</v>
      </c>
      <c r="AZ72" s="486">
        <v>33</v>
      </c>
      <c r="BA72" s="484">
        <v>31.1</v>
      </c>
      <c r="BB72" s="485">
        <v>32</v>
      </c>
      <c r="BC72" s="486">
        <v>114</v>
      </c>
      <c r="BD72" s="484">
        <v>117</v>
      </c>
      <c r="BE72" s="485">
        <v>231</v>
      </c>
      <c r="BF72" s="486">
        <v>71</v>
      </c>
      <c r="BG72" s="484">
        <v>53</v>
      </c>
      <c r="BH72" s="485">
        <v>63</v>
      </c>
      <c r="BI72" s="486">
        <v>24</v>
      </c>
      <c r="BJ72" s="484">
        <v>19</v>
      </c>
      <c r="BK72" s="485">
        <v>43</v>
      </c>
      <c r="BL72" s="486">
        <v>75</v>
      </c>
      <c r="BM72" s="484">
        <v>53</v>
      </c>
      <c r="BN72" s="485">
        <v>65</v>
      </c>
      <c r="BO72" s="486">
        <v>24</v>
      </c>
      <c r="BP72" s="484">
        <v>19</v>
      </c>
      <c r="BQ72" s="485">
        <v>43</v>
      </c>
      <c r="BR72" s="486">
        <v>35</v>
      </c>
      <c r="BS72" s="484">
        <v>30.7</v>
      </c>
      <c r="BT72" s="485">
        <v>33.1</v>
      </c>
      <c r="BU72" s="486">
        <v>24</v>
      </c>
      <c r="BV72" s="484">
        <v>19</v>
      </c>
      <c r="BW72" s="485">
        <v>43</v>
      </c>
      <c r="BX72" s="486">
        <v>67</v>
      </c>
      <c r="BY72" s="484">
        <v>40</v>
      </c>
      <c r="BZ72" s="485">
        <v>55</v>
      </c>
      <c r="CA72" s="486">
        <v>12</v>
      </c>
      <c r="CB72" s="484">
        <v>10</v>
      </c>
      <c r="CC72" s="485">
        <v>22</v>
      </c>
      <c r="CD72" s="486">
        <v>67</v>
      </c>
      <c r="CE72" s="484">
        <v>40</v>
      </c>
      <c r="CF72" s="485">
        <v>55</v>
      </c>
      <c r="CG72" s="486">
        <v>12</v>
      </c>
      <c r="CH72" s="484">
        <v>10</v>
      </c>
      <c r="CI72" s="485">
        <v>22</v>
      </c>
      <c r="CJ72" s="486">
        <v>34.799999999999997</v>
      </c>
      <c r="CK72" s="484">
        <v>32.5</v>
      </c>
      <c r="CL72" s="485">
        <v>33.799999999999997</v>
      </c>
      <c r="CM72" s="486">
        <v>12</v>
      </c>
      <c r="CN72" s="484">
        <v>10</v>
      </c>
      <c r="CO72" s="485">
        <v>22</v>
      </c>
      <c r="CP72" s="486">
        <v>66</v>
      </c>
      <c r="CQ72" s="484">
        <v>53</v>
      </c>
      <c r="CR72" s="485">
        <v>60</v>
      </c>
      <c r="CS72" s="486">
        <v>1723</v>
      </c>
      <c r="CT72" s="484">
        <v>1802</v>
      </c>
      <c r="CU72" s="485">
        <v>3525</v>
      </c>
      <c r="CV72" s="486">
        <v>69</v>
      </c>
      <c r="CW72" s="484">
        <v>56</v>
      </c>
      <c r="CX72" s="485">
        <v>62</v>
      </c>
      <c r="CY72" s="486">
        <v>1723</v>
      </c>
      <c r="CZ72" s="484">
        <v>1802</v>
      </c>
      <c r="DA72" s="485">
        <v>3525</v>
      </c>
      <c r="DB72" s="486">
        <v>35.200000000000003</v>
      </c>
      <c r="DC72" s="484">
        <v>33</v>
      </c>
      <c r="DD72" s="485">
        <v>34</v>
      </c>
      <c r="DE72" s="486">
        <v>1723</v>
      </c>
      <c r="DF72" s="484">
        <v>1802</v>
      </c>
      <c r="DG72" s="485">
        <v>3525</v>
      </c>
    </row>
    <row r="73" spans="1:111" x14ac:dyDescent="0.35">
      <c r="A73" t="s">
        <v>33</v>
      </c>
      <c r="B73" t="s">
        <v>279</v>
      </c>
      <c r="C73" t="s">
        <v>260</v>
      </c>
      <c r="D73" s="486">
        <v>63</v>
      </c>
      <c r="E73" s="484">
        <v>42</v>
      </c>
      <c r="F73" s="485">
        <v>52</v>
      </c>
      <c r="G73" s="486">
        <v>1149</v>
      </c>
      <c r="H73" s="484">
        <v>1165</v>
      </c>
      <c r="I73" s="485">
        <v>2314</v>
      </c>
      <c r="J73" s="486">
        <v>65</v>
      </c>
      <c r="K73" s="484">
        <v>44</v>
      </c>
      <c r="L73" s="485">
        <v>54</v>
      </c>
      <c r="M73" s="486">
        <v>1149</v>
      </c>
      <c r="N73" s="484">
        <v>1165</v>
      </c>
      <c r="O73" s="485">
        <v>2314</v>
      </c>
      <c r="P73" s="486">
        <v>33.799999999999997</v>
      </c>
      <c r="Q73" s="484">
        <v>31</v>
      </c>
      <c r="R73" s="485">
        <v>32.4</v>
      </c>
      <c r="S73" s="486">
        <v>1149</v>
      </c>
      <c r="T73" s="484">
        <v>1165</v>
      </c>
      <c r="U73" s="485">
        <v>2314</v>
      </c>
      <c r="V73" s="486">
        <v>56</v>
      </c>
      <c r="W73" s="484">
        <v>33</v>
      </c>
      <c r="X73" s="485">
        <v>45</v>
      </c>
      <c r="Y73" s="486">
        <v>64</v>
      </c>
      <c r="Z73" s="484">
        <v>61</v>
      </c>
      <c r="AA73" s="485">
        <v>125</v>
      </c>
      <c r="AB73" s="486">
        <v>56</v>
      </c>
      <c r="AC73" s="484">
        <v>38</v>
      </c>
      <c r="AD73" s="485">
        <v>47</v>
      </c>
      <c r="AE73" s="486">
        <v>64</v>
      </c>
      <c r="AF73" s="484">
        <v>61</v>
      </c>
      <c r="AG73" s="485">
        <v>125</v>
      </c>
      <c r="AH73" s="486">
        <v>32.799999999999997</v>
      </c>
      <c r="AI73" s="484">
        <v>29.8</v>
      </c>
      <c r="AJ73" s="485">
        <v>31.4</v>
      </c>
      <c r="AK73" s="486">
        <v>64</v>
      </c>
      <c r="AL73" s="484">
        <v>61</v>
      </c>
      <c r="AM73" s="485">
        <v>125</v>
      </c>
      <c r="AN73" s="486">
        <v>45</v>
      </c>
      <c r="AO73" s="484">
        <v>24</v>
      </c>
      <c r="AP73" s="485">
        <v>34</v>
      </c>
      <c r="AQ73" s="486">
        <v>137</v>
      </c>
      <c r="AR73" s="484">
        <v>145</v>
      </c>
      <c r="AS73" s="485">
        <v>282</v>
      </c>
      <c r="AT73" s="486">
        <v>46</v>
      </c>
      <c r="AU73" s="484">
        <v>26</v>
      </c>
      <c r="AV73" s="485">
        <v>36</v>
      </c>
      <c r="AW73" s="486">
        <v>137</v>
      </c>
      <c r="AX73" s="484">
        <v>145</v>
      </c>
      <c r="AY73" s="485">
        <v>282</v>
      </c>
      <c r="AZ73" s="486">
        <v>29.7</v>
      </c>
      <c r="BA73" s="484">
        <v>27.3</v>
      </c>
      <c r="BB73" s="485">
        <v>28.5</v>
      </c>
      <c r="BC73" s="486">
        <v>137</v>
      </c>
      <c r="BD73" s="484">
        <v>145</v>
      </c>
      <c r="BE73" s="485">
        <v>282</v>
      </c>
      <c r="BF73" s="486">
        <v>41</v>
      </c>
      <c r="BG73" s="484">
        <v>53</v>
      </c>
      <c r="BH73" s="485">
        <v>46</v>
      </c>
      <c r="BI73" s="486">
        <v>22</v>
      </c>
      <c r="BJ73" s="484">
        <v>19</v>
      </c>
      <c r="BK73" s="485">
        <v>41</v>
      </c>
      <c r="BL73" s="486">
        <v>45</v>
      </c>
      <c r="BM73" s="484">
        <v>58</v>
      </c>
      <c r="BN73" s="485">
        <v>51</v>
      </c>
      <c r="BO73" s="486">
        <v>22</v>
      </c>
      <c r="BP73" s="484">
        <v>19</v>
      </c>
      <c r="BQ73" s="485">
        <v>41</v>
      </c>
      <c r="BR73" s="486">
        <v>31.1</v>
      </c>
      <c r="BS73" s="484">
        <v>31.2</v>
      </c>
      <c r="BT73" s="485">
        <v>31.1</v>
      </c>
      <c r="BU73" s="486">
        <v>22</v>
      </c>
      <c r="BV73" s="484">
        <v>19</v>
      </c>
      <c r="BW73" s="485">
        <v>41</v>
      </c>
      <c r="BX73" s="486" t="s">
        <v>197</v>
      </c>
      <c r="BY73" s="484" t="s">
        <v>197</v>
      </c>
      <c r="BZ73" s="485">
        <v>27</v>
      </c>
      <c r="CA73" s="486">
        <v>7</v>
      </c>
      <c r="CB73" s="484">
        <v>4</v>
      </c>
      <c r="CC73" s="485">
        <v>11</v>
      </c>
      <c r="CD73" s="486" t="s">
        <v>197</v>
      </c>
      <c r="CE73" s="484" t="s">
        <v>197</v>
      </c>
      <c r="CF73" s="485">
        <v>27</v>
      </c>
      <c r="CG73" s="486">
        <v>7</v>
      </c>
      <c r="CH73" s="484">
        <v>4</v>
      </c>
      <c r="CI73" s="485">
        <v>11</v>
      </c>
      <c r="CJ73" s="486">
        <v>28.6</v>
      </c>
      <c r="CK73" s="484">
        <v>26.8</v>
      </c>
      <c r="CL73" s="485">
        <v>27.9</v>
      </c>
      <c r="CM73" s="486">
        <v>7</v>
      </c>
      <c r="CN73" s="484">
        <v>4</v>
      </c>
      <c r="CO73" s="485">
        <v>11</v>
      </c>
      <c r="CP73" s="486">
        <v>60</v>
      </c>
      <c r="CQ73" s="484">
        <v>40</v>
      </c>
      <c r="CR73" s="485">
        <v>50</v>
      </c>
      <c r="CS73" s="486">
        <v>1453</v>
      </c>
      <c r="CT73" s="484">
        <v>1476</v>
      </c>
      <c r="CU73" s="485">
        <v>2929</v>
      </c>
      <c r="CV73" s="486">
        <v>62</v>
      </c>
      <c r="CW73" s="484">
        <v>43</v>
      </c>
      <c r="CX73" s="485">
        <v>52</v>
      </c>
      <c r="CY73" s="486">
        <v>1453</v>
      </c>
      <c r="CZ73" s="484">
        <v>1476</v>
      </c>
      <c r="DA73" s="485">
        <v>2929</v>
      </c>
      <c r="DB73" s="486">
        <v>33.200000000000003</v>
      </c>
      <c r="DC73" s="484">
        <v>30.5</v>
      </c>
      <c r="DD73" s="485">
        <v>31.8</v>
      </c>
      <c r="DE73" s="486">
        <v>1453</v>
      </c>
      <c r="DF73" s="484">
        <v>1476</v>
      </c>
      <c r="DG73" s="485">
        <v>2929</v>
      </c>
    </row>
    <row r="74" spans="1:111" x14ac:dyDescent="0.35">
      <c r="A74" t="s">
        <v>34</v>
      </c>
      <c r="B74" t="s">
        <v>280</v>
      </c>
      <c r="C74" t="s">
        <v>260</v>
      </c>
      <c r="D74" s="486">
        <v>77</v>
      </c>
      <c r="E74" s="484">
        <v>63</v>
      </c>
      <c r="F74" s="485">
        <v>70</v>
      </c>
      <c r="G74" s="486">
        <v>1004</v>
      </c>
      <c r="H74" s="484">
        <v>1072</v>
      </c>
      <c r="I74" s="485">
        <v>2076</v>
      </c>
      <c r="J74" s="486">
        <v>78</v>
      </c>
      <c r="K74" s="484">
        <v>65</v>
      </c>
      <c r="L74" s="485">
        <v>71</v>
      </c>
      <c r="M74" s="486">
        <v>1004</v>
      </c>
      <c r="N74" s="484">
        <v>1072</v>
      </c>
      <c r="O74" s="485">
        <v>2076</v>
      </c>
      <c r="P74" s="486">
        <v>39</v>
      </c>
      <c r="Q74" s="484">
        <v>36.4</v>
      </c>
      <c r="R74" s="485">
        <v>37.700000000000003</v>
      </c>
      <c r="S74" s="486">
        <v>1004</v>
      </c>
      <c r="T74" s="484">
        <v>1072</v>
      </c>
      <c r="U74" s="485">
        <v>2076</v>
      </c>
      <c r="V74" s="486">
        <v>74</v>
      </c>
      <c r="W74" s="484">
        <v>55</v>
      </c>
      <c r="X74" s="485">
        <v>64</v>
      </c>
      <c r="Y74" s="486">
        <v>85</v>
      </c>
      <c r="Z74" s="484">
        <v>91</v>
      </c>
      <c r="AA74" s="485">
        <v>176</v>
      </c>
      <c r="AB74" s="486">
        <v>75</v>
      </c>
      <c r="AC74" s="484">
        <v>57</v>
      </c>
      <c r="AD74" s="485">
        <v>66</v>
      </c>
      <c r="AE74" s="486">
        <v>85</v>
      </c>
      <c r="AF74" s="484">
        <v>91</v>
      </c>
      <c r="AG74" s="485">
        <v>176</v>
      </c>
      <c r="AH74" s="486">
        <v>37.700000000000003</v>
      </c>
      <c r="AI74" s="484">
        <v>35.1</v>
      </c>
      <c r="AJ74" s="485">
        <v>36.4</v>
      </c>
      <c r="AK74" s="486">
        <v>85</v>
      </c>
      <c r="AL74" s="484">
        <v>91</v>
      </c>
      <c r="AM74" s="485">
        <v>176</v>
      </c>
      <c r="AN74" s="486">
        <v>66</v>
      </c>
      <c r="AO74" s="484">
        <v>49</v>
      </c>
      <c r="AP74" s="485">
        <v>58</v>
      </c>
      <c r="AQ74" s="486">
        <v>178</v>
      </c>
      <c r="AR74" s="484">
        <v>147</v>
      </c>
      <c r="AS74" s="485">
        <v>325</v>
      </c>
      <c r="AT74" s="486">
        <v>69</v>
      </c>
      <c r="AU74" s="484">
        <v>52</v>
      </c>
      <c r="AV74" s="485">
        <v>61</v>
      </c>
      <c r="AW74" s="486">
        <v>178</v>
      </c>
      <c r="AX74" s="484">
        <v>147</v>
      </c>
      <c r="AY74" s="485">
        <v>325</v>
      </c>
      <c r="AZ74" s="486">
        <v>35.9</v>
      </c>
      <c r="BA74" s="484">
        <v>31.7</v>
      </c>
      <c r="BB74" s="485">
        <v>34</v>
      </c>
      <c r="BC74" s="486">
        <v>178</v>
      </c>
      <c r="BD74" s="484">
        <v>147</v>
      </c>
      <c r="BE74" s="485">
        <v>325</v>
      </c>
      <c r="BF74" s="486">
        <v>60</v>
      </c>
      <c r="BG74" s="484">
        <v>43</v>
      </c>
      <c r="BH74" s="485">
        <v>51</v>
      </c>
      <c r="BI74" s="486">
        <v>43</v>
      </c>
      <c r="BJ74" s="484">
        <v>54</v>
      </c>
      <c r="BK74" s="485">
        <v>97</v>
      </c>
      <c r="BL74" s="486">
        <v>63</v>
      </c>
      <c r="BM74" s="484">
        <v>44</v>
      </c>
      <c r="BN74" s="485">
        <v>53</v>
      </c>
      <c r="BO74" s="486">
        <v>43</v>
      </c>
      <c r="BP74" s="484">
        <v>54</v>
      </c>
      <c r="BQ74" s="485">
        <v>97</v>
      </c>
      <c r="BR74" s="486">
        <v>35.200000000000003</v>
      </c>
      <c r="BS74" s="484">
        <v>31.9</v>
      </c>
      <c r="BT74" s="485">
        <v>33.4</v>
      </c>
      <c r="BU74" s="486">
        <v>43</v>
      </c>
      <c r="BV74" s="484">
        <v>54</v>
      </c>
      <c r="BW74" s="485">
        <v>97</v>
      </c>
      <c r="BX74" s="486" t="s">
        <v>197</v>
      </c>
      <c r="BY74" s="484" t="s">
        <v>197</v>
      </c>
      <c r="BZ74" s="485">
        <v>46</v>
      </c>
      <c r="CA74" s="486">
        <v>25</v>
      </c>
      <c r="CB74" s="484">
        <v>12</v>
      </c>
      <c r="CC74" s="485">
        <v>37</v>
      </c>
      <c r="CD74" s="486" t="s">
        <v>197</v>
      </c>
      <c r="CE74" s="484" t="s">
        <v>197</v>
      </c>
      <c r="CF74" s="485">
        <v>46</v>
      </c>
      <c r="CG74" s="486">
        <v>25</v>
      </c>
      <c r="CH74" s="484">
        <v>12</v>
      </c>
      <c r="CI74" s="485">
        <v>37</v>
      </c>
      <c r="CJ74" s="486">
        <v>36.200000000000003</v>
      </c>
      <c r="CK74" s="484">
        <v>26.7</v>
      </c>
      <c r="CL74" s="485">
        <v>33.1</v>
      </c>
      <c r="CM74" s="486">
        <v>25</v>
      </c>
      <c r="CN74" s="484">
        <v>12</v>
      </c>
      <c r="CO74" s="485">
        <v>37</v>
      </c>
      <c r="CP74" s="486">
        <v>74</v>
      </c>
      <c r="CQ74" s="484">
        <v>59</v>
      </c>
      <c r="CR74" s="485">
        <v>67</v>
      </c>
      <c r="CS74" s="486">
        <v>1439</v>
      </c>
      <c r="CT74" s="484">
        <v>1499</v>
      </c>
      <c r="CU74" s="485">
        <v>2938</v>
      </c>
      <c r="CV74" s="486">
        <v>76</v>
      </c>
      <c r="CW74" s="484">
        <v>62</v>
      </c>
      <c r="CX74" s="485">
        <v>69</v>
      </c>
      <c r="CY74" s="486">
        <v>1439</v>
      </c>
      <c r="CZ74" s="484">
        <v>1499</v>
      </c>
      <c r="DA74" s="485">
        <v>2938</v>
      </c>
      <c r="DB74" s="486">
        <v>38.299999999999997</v>
      </c>
      <c r="DC74" s="484">
        <v>35.5</v>
      </c>
      <c r="DD74" s="485">
        <v>36.9</v>
      </c>
      <c r="DE74" s="486">
        <v>1439</v>
      </c>
      <c r="DF74" s="484">
        <v>1499</v>
      </c>
      <c r="DG74" s="485">
        <v>2938</v>
      </c>
    </row>
    <row r="75" spans="1:111" x14ac:dyDescent="0.35">
      <c r="A75" t="s">
        <v>36</v>
      </c>
      <c r="B75" t="s">
        <v>282</v>
      </c>
      <c r="C75" t="s">
        <v>260</v>
      </c>
      <c r="D75" s="486">
        <v>62</v>
      </c>
      <c r="E75" s="484">
        <v>44</v>
      </c>
      <c r="F75" s="485">
        <v>53</v>
      </c>
      <c r="G75" s="486">
        <v>1647</v>
      </c>
      <c r="H75" s="484">
        <v>1737</v>
      </c>
      <c r="I75" s="485">
        <v>3384</v>
      </c>
      <c r="J75" s="486">
        <v>66</v>
      </c>
      <c r="K75" s="484">
        <v>48</v>
      </c>
      <c r="L75" s="485">
        <v>56</v>
      </c>
      <c r="M75" s="486">
        <v>1647</v>
      </c>
      <c r="N75" s="484">
        <v>1737</v>
      </c>
      <c r="O75" s="485">
        <v>3384</v>
      </c>
      <c r="P75" s="486">
        <v>33.9</v>
      </c>
      <c r="Q75" s="484">
        <v>30.8</v>
      </c>
      <c r="R75" s="485">
        <v>32.299999999999997</v>
      </c>
      <c r="S75" s="486">
        <v>1647</v>
      </c>
      <c r="T75" s="484">
        <v>1737</v>
      </c>
      <c r="U75" s="485">
        <v>3384</v>
      </c>
      <c r="V75" s="486">
        <v>63</v>
      </c>
      <c r="W75" s="484">
        <v>43</v>
      </c>
      <c r="X75" s="485">
        <v>51</v>
      </c>
      <c r="Y75" s="486">
        <v>32</v>
      </c>
      <c r="Z75" s="484">
        <v>44</v>
      </c>
      <c r="AA75" s="485">
        <v>76</v>
      </c>
      <c r="AB75" s="486">
        <v>69</v>
      </c>
      <c r="AC75" s="484">
        <v>50</v>
      </c>
      <c r="AD75" s="485">
        <v>58</v>
      </c>
      <c r="AE75" s="486">
        <v>32</v>
      </c>
      <c r="AF75" s="484">
        <v>44</v>
      </c>
      <c r="AG75" s="485">
        <v>76</v>
      </c>
      <c r="AH75" s="486">
        <v>34</v>
      </c>
      <c r="AI75" s="484">
        <v>32.4</v>
      </c>
      <c r="AJ75" s="485">
        <v>33.1</v>
      </c>
      <c r="AK75" s="486">
        <v>32</v>
      </c>
      <c r="AL75" s="484">
        <v>44</v>
      </c>
      <c r="AM75" s="485">
        <v>76</v>
      </c>
      <c r="AN75" s="486">
        <v>57</v>
      </c>
      <c r="AO75" s="484">
        <v>40</v>
      </c>
      <c r="AP75" s="485">
        <v>50</v>
      </c>
      <c r="AQ75" s="486">
        <v>23</v>
      </c>
      <c r="AR75" s="484">
        <v>15</v>
      </c>
      <c r="AS75" s="485">
        <v>38</v>
      </c>
      <c r="AT75" s="486">
        <v>61</v>
      </c>
      <c r="AU75" s="484">
        <v>67</v>
      </c>
      <c r="AV75" s="485">
        <v>63</v>
      </c>
      <c r="AW75" s="486">
        <v>23</v>
      </c>
      <c r="AX75" s="484">
        <v>15</v>
      </c>
      <c r="AY75" s="485">
        <v>38</v>
      </c>
      <c r="AZ75" s="486">
        <v>33</v>
      </c>
      <c r="BA75" s="484">
        <v>31.1</v>
      </c>
      <c r="BB75" s="485">
        <v>32.299999999999997</v>
      </c>
      <c r="BC75" s="486">
        <v>23</v>
      </c>
      <c r="BD75" s="484">
        <v>15</v>
      </c>
      <c r="BE75" s="485">
        <v>38</v>
      </c>
      <c r="BF75" s="486">
        <v>47</v>
      </c>
      <c r="BG75" s="484">
        <v>36</v>
      </c>
      <c r="BH75" s="485">
        <v>41</v>
      </c>
      <c r="BI75" s="486">
        <v>17</v>
      </c>
      <c r="BJ75" s="484">
        <v>22</v>
      </c>
      <c r="BK75" s="485">
        <v>39</v>
      </c>
      <c r="BL75" s="486">
        <v>59</v>
      </c>
      <c r="BM75" s="484">
        <v>41</v>
      </c>
      <c r="BN75" s="485">
        <v>49</v>
      </c>
      <c r="BO75" s="486">
        <v>17</v>
      </c>
      <c r="BP75" s="484">
        <v>22</v>
      </c>
      <c r="BQ75" s="485">
        <v>39</v>
      </c>
      <c r="BR75" s="486">
        <v>30.4</v>
      </c>
      <c r="BS75" s="484">
        <v>29</v>
      </c>
      <c r="BT75" s="485">
        <v>29.6</v>
      </c>
      <c r="BU75" s="486">
        <v>17</v>
      </c>
      <c r="BV75" s="484">
        <v>22</v>
      </c>
      <c r="BW75" s="485">
        <v>39</v>
      </c>
      <c r="BX75" s="486" t="s">
        <v>197</v>
      </c>
      <c r="BY75" s="484" t="s">
        <v>197</v>
      </c>
      <c r="BZ75" s="485" t="s">
        <v>197</v>
      </c>
      <c r="CA75" s="486">
        <v>3</v>
      </c>
      <c r="CB75" s="484">
        <v>5</v>
      </c>
      <c r="CC75" s="485">
        <v>8</v>
      </c>
      <c r="CD75" s="486" t="s">
        <v>197</v>
      </c>
      <c r="CE75" s="484" t="s">
        <v>197</v>
      </c>
      <c r="CF75" s="485" t="s">
        <v>197</v>
      </c>
      <c r="CG75" s="486">
        <v>3</v>
      </c>
      <c r="CH75" s="484">
        <v>5</v>
      </c>
      <c r="CI75" s="485">
        <v>8</v>
      </c>
      <c r="CJ75" s="486">
        <v>28.7</v>
      </c>
      <c r="CK75" s="484">
        <v>20.8</v>
      </c>
      <c r="CL75" s="485">
        <v>23.8</v>
      </c>
      <c r="CM75" s="486">
        <v>3</v>
      </c>
      <c r="CN75" s="484">
        <v>5</v>
      </c>
      <c r="CO75" s="485">
        <v>8</v>
      </c>
      <c r="CP75" s="486">
        <v>60</v>
      </c>
      <c r="CQ75" s="484">
        <v>43</v>
      </c>
      <c r="CR75" s="485">
        <v>51</v>
      </c>
      <c r="CS75" s="486">
        <v>1850</v>
      </c>
      <c r="CT75" s="484">
        <v>1940</v>
      </c>
      <c r="CU75" s="485">
        <v>3790</v>
      </c>
      <c r="CV75" s="486">
        <v>64</v>
      </c>
      <c r="CW75" s="484">
        <v>47</v>
      </c>
      <c r="CX75" s="485">
        <v>55</v>
      </c>
      <c r="CY75" s="486">
        <v>1850</v>
      </c>
      <c r="CZ75" s="484">
        <v>1940</v>
      </c>
      <c r="DA75" s="485">
        <v>3790</v>
      </c>
      <c r="DB75" s="486">
        <v>33.6</v>
      </c>
      <c r="DC75" s="484">
        <v>30.6</v>
      </c>
      <c r="DD75" s="485">
        <v>32</v>
      </c>
      <c r="DE75" s="486">
        <v>1850</v>
      </c>
      <c r="DF75" s="484">
        <v>1940</v>
      </c>
      <c r="DG75" s="485">
        <v>3790</v>
      </c>
    </row>
    <row r="76" spans="1:111" x14ac:dyDescent="0.35">
      <c r="A76" t="s">
        <v>23</v>
      </c>
      <c r="B76" t="s">
        <v>269</v>
      </c>
      <c r="C76" t="s">
        <v>260</v>
      </c>
      <c r="D76" s="486">
        <v>68</v>
      </c>
      <c r="E76" s="484">
        <v>47</v>
      </c>
      <c r="F76" s="485">
        <v>57</v>
      </c>
      <c r="G76" s="486">
        <v>819</v>
      </c>
      <c r="H76" s="484">
        <v>892</v>
      </c>
      <c r="I76" s="485">
        <v>1711</v>
      </c>
      <c r="J76" s="486">
        <v>69</v>
      </c>
      <c r="K76" s="484">
        <v>50</v>
      </c>
      <c r="L76" s="485">
        <v>59</v>
      </c>
      <c r="M76" s="486">
        <v>819</v>
      </c>
      <c r="N76" s="484">
        <v>892</v>
      </c>
      <c r="O76" s="485">
        <v>1711</v>
      </c>
      <c r="P76" s="486">
        <v>34.700000000000003</v>
      </c>
      <c r="Q76" s="484">
        <v>32.1</v>
      </c>
      <c r="R76" s="485">
        <v>33.4</v>
      </c>
      <c r="S76" s="486">
        <v>819</v>
      </c>
      <c r="T76" s="484">
        <v>892</v>
      </c>
      <c r="U76" s="485">
        <v>1711</v>
      </c>
      <c r="V76" s="486">
        <v>63</v>
      </c>
      <c r="W76" s="484">
        <v>67</v>
      </c>
      <c r="X76" s="485">
        <v>65</v>
      </c>
      <c r="Y76" s="486">
        <v>19</v>
      </c>
      <c r="Z76" s="484">
        <v>15</v>
      </c>
      <c r="AA76" s="485">
        <v>34</v>
      </c>
      <c r="AB76" s="486">
        <v>68</v>
      </c>
      <c r="AC76" s="484">
        <v>67</v>
      </c>
      <c r="AD76" s="485">
        <v>68</v>
      </c>
      <c r="AE76" s="486">
        <v>19</v>
      </c>
      <c r="AF76" s="484">
        <v>15</v>
      </c>
      <c r="AG76" s="485">
        <v>34</v>
      </c>
      <c r="AH76" s="486">
        <v>33.799999999999997</v>
      </c>
      <c r="AI76" s="484">
        <v>33.799999999999997</v>
      </c>
      <c r="AJ76" s="485">
        <v>33.799999999999997</v>
      </c>
      <c r="AK76" s="486">
        <v>19</v>
      </c>
      <c r="AL76" s="484">
        <v>15</v>
      </c>
      <c r="AM76" s="485">
        <v>34</v>
      </c>
      <c r="AN76" s="486" t="s">
        <v>197</v>
      </c>
      <c r="AO76" s="484" t="s">
        <v>197</v>
      </c>
      <c r="AP76" s="485">
        <v>76</v>
      </c>
      <c r="AQ76" s="486">
        <v>17</v>
      </c>
      <c r="AR76" s="484">
        <v>20</v>
      </c>
      <c r="AS76" s="485">
        <v>37</v>
      </c>
      <c r="AT76" s="486" t="s">
        <v>197</v>
      </c>
      <c r="AU76" s="484" t="s">
        <v>197</v>
      </c>
      <c r="AV76" s="485">
        <v>76</v>
      </c>
      <c r="AW76" s="486">
        <v>17</v>
      </c>
      <c r="AX76" s="484">
        <v>20</v>
      </c>
      <c r="AY76" s="485">
        <v>37</v>
      </c>
      <c r="AZ76" s="486">
        <v>37.799999999999997</v>
      </c>
      <c r="BA76" s="484">
        <v>33.700000000000003</v>
      </c>
      <c r="BB76" s="485">
        <v>35.6</v>
      </c>
      <c r="BC76" s="486">
        <v>17</v>
      </c>
      <c r="BD76" s="484">
        <v>20</v>
      </c>
      <c r="BE76" s="485">
        <v>37</v>
      </c>
      <c r="BF76" s="486" t="s">
        <v>197</v>
      </c>
      <c r="BG76" s="484" t="s">
        <v>197</v>
      </c>
      <c r="BH76" s="485">
        <v>67</v>
      </c>
      <c r="BI76" s="486">
        <v>8</v>
      </c>
      <c r="BJ76" s="484">
        <v>4</v>
      </c>
      <c r="BK76" s="485">
        <v>12</v>
      </c>
      <c r="BL76" s="486" t="s">
        <v>197</v>
      </c>
      <c r="BM76" s="484" t="s">
        <v>197</v>
      </c>
      <c r="BN76" s="485">
        <v>67</v>
      </c>
      <c r="BO76" s="486">
        <v>8</v>
      </c>
      <c r="BP76" s="484">
        <v>4</v>
      </c>
      <c r="BQ76" s="485">
        <v>12</v>
      </c>
      <c r="BR76" s="486">
        <v>34.4</v>
      </c>
      <c r="BS76" s="484">
        <v>30</v>
      </c>
      <c r="BT76" s="485">
        <v>32.9</v>
      </c>
      <c r="BU76" s="486">
        <v>8</v>
      </c>
      <c r="BV76" s="484">
        <v>4</v>
      </c>
      <c r="BW76" s="485">
        <v>12</v>
      </c>
      <c r="BX76" s="486">
        <v>100</v>
      </c>
      <c r="BY76" s="484" t="s">
        <v>191</v>
      </c>
      <c r="BZ76" s="485">
        <v>100</v>
      </c>
      <c r="CA76" s="486">
        <v>3</v>
      </c>
      <c r="CB76" s="484">
        <v>0</v>
      </c>
      <c r="CC76" s="485">
        <v>3</v>
      </c>
      <c r="CD76" s="486">
        <v>100</v>
      </c>
      <c r="CE76" s="484" t="s">
        <v>191</v>
      </c>
      <c r="CF76" s="485">
        <v>100</v>
      </c>
      <c r="CG76" s="486">
        <v>3</v>
      </c>
      <c r="CH76" s="484">
        <v>0</v>
      </c>
      <c r="CI76" s="485">
        <v>3</v>
      </c>
      <c r="CJ76" s="486">
        <v>40.299999999999997</v>
      </c>
      <c r="CK76" s="484" t="s">
        <v>191</v>
      </c>
      <c r="CL76" s="485">
        <v>40.299999999999997</v>
      </c>
      <c r="CM76" s="486">
        <v>3</v>
      </c>
      <c r="CN76" s="484">
        <v>0</v>
      </c>
      <c r="CO76" s="485">
        <v>3</v>
      </c>
      <c r="CP76" s="486">
        <v>69</v>
      </c>
      <c r="CQ76" s="484">
        <v>48</v>
      </c>
      <c r="CR76" s="485">
        <v>58</v>
      </c>
      <c r="CS76" s="486">
        <v>872</v>
      </c>
      <c r="CT76" s="484">
        <v>939</v>
      </c>
      <c r="CU76" s="485">
        <v>1811</v>
      </c>
      <c r="CV76" s="486">
        <v>70</v>
      </c>
      <c r="CW76" s="484">
        <v>51</v>
      </c>
      <c r="CX76" s="485">
        <v>60</v>
      </c>
      <c r="CY76" s="486">
        <v>872</v>
      </c>
      <c r="CZ76" s="484">
        <v>939</v>
      </c>
      <c r="DA76" s="485">
        <v>1811</v>
      </c>
      <c r="DB76" s="486">
        <v>34.799999999999997</v>
      </c>
      <c r="DC76" s="484">
        <v>32.1</v>
      </c>
      <c r="DD76" s="485">
        <v>33.4</v>
      </c>
      <c r="DE76" s="486">
        <v>872</v>
      </c>
      <c r="DF76" s="484">
        <v>939</v>
      </c>
      <c r="DG76" s="485">
        <v>1811</v>
      </c>
    </row>
    <row r="77" spans="1:111" x14ac:dyDescent="0.35">
      <c r="A77" t="s">
        <v>25</v>
      </c>
      <c r="B77" t="s">
        <v>271</v>
      </c>
      <c r="C77" t="s">
        <v>260</v>
      </c>
      <c r="D77" s="486">
        <v>64</v>
      </c>
      <c r="E77" s="484">
        <v>45</v>
      </c>
      <c r="F77" s="485">
        <v>54</v>
      </c>
      <c r="G77" s="486">
        <v>1873</v>
      </c>
      <c r="H77" s="484">
        <v>1987</v>
      </c>
      <c r="I77" s="485">
        <v>3860</v>
      </c>
      <c r="J77" s="486">
        <v>65</v>
      </c>
      <c r="K77" s="484">
        <v>46</v>
      </c>
      <c r="L77" s="485">
        <v>56</v>
      </c>
      <c r="M77" s="486">
        <v>1873</v>
      </c>
      <c r="N77" s="484">
        <v>1987</v>
      </c>
      <c r="O77" s="485">
        <v>3860</v>
      </c>
      <c r="P77" s="486">
        <v>34.700000000000003</v>
      </c>
      <c r="Q77" s="484">
        <v>32.1</v>
      </c>
      <c r="R77" s="485">
        <v>33.4</v>
      </c>
      <c r="S77" s="486">
        <v>1873</v>
      </c>
      <c r="T77" s="484">
        <v>1987</v>
      </c>
      <c r="U77" s="485">
        <v>3860</v>
      </c>
      <c r="V77" s="486">
        <v>64</v>
      </c>
      <c r="W77" s="484">
        <v>45</v>
      </c>
      <c r="X77" s="485">
        <v>55</v>
      </c>
      <c r="Y77" s="486">
        <v>132</v>
      </c>
      <c r="Z77" s="484">
        <v>127</v>
      </c>
      <c r="AA77" s="485">
        <v>259</v>
      </c>
      <c r="AB77" s="486">
        <v>67</v>
      </c>
      <c r="AC77" s="484">
        <v>47</v>
      </c>
      <c r="AD77" s="485">
        <v>57</v>
      </c>
      <c r="AE77" s="486">
        <v>132</v>
      </c>
      <c r="AF77" s="484">
        <v>127</v>
      </c>
      <c r="AG77" s="485">
        <v>259</v>
      </c>
      <c r="AH77" s="486">
        <v>34.9</v>
      </c>
      <c r="AI77" s="484">
        <v>31.7</v>
      </c>
      <c r="AJ77" s="485">
        <v>33.299999999999997</v>
      </c>
      <c r="AK77" s="486">
        <v>132</v>
      </c>
      <c r="AL77" s="484">
        <v>127</v>
      </c>
      <c r="AM77" s="485">
        <v>259</v>
      </c>
      <c r="AN77" s="486">
        <v>47</v>
      </c>
      <c r="AO77" s="484">
        <v>42</v>
      </c>
      <c r="AP77" s="485">
        <v>45</v>
      </c>
      <c r="AQ77" s="486">
        <v>135</v>
      </c>
      <c r="AR77" s="484">
        <v>113</v>
      </c>
      <c r="AS77" s="485">
        <v>248</v>
      </c>
      <c r="AT77" s="486">
        <v>47</v>
      </c>
      <c r="AU77" s="484">
        <v>43</v>
      </c>
      <c r="AV77" s="485">
        <v>46</v>
      </c>
      <c r="AW77" s="486">
        <v>135</v>
      </c>
      <c r="AX77" s="484">
        <v>113</v>
      </c>
      <c r="AY77" s="485">
        <v>248</v>
      </c>
      <c r="AZ77" s="486">
        <v>32.1</v>
      </c>
      <c r="BA77" s="484">
        <v>30.6</v>
      </c>
      <c r="BB77" s="485">
        <v>31.4</v>
      </c>
      <c r="BC77" s="486">
        <v>135</v>
      </c>
      <c r="BD77" s="484">
        <v>113</v>
      </c>
      <c r="BE77" s="485">
        <v>248</v>
      </c>
      <c r="BF77" s="486">
        <v>59</v>
      </c>
      <c r="BG77" s="484">
        <v>40</v>
      </c>
      <c r="BH77" s="485">
        <v>50</v>
      </c>
      <c r="BI77" s="486">
        <v>119</v>
      </c>
      <c r="BJ77" s="484">
        <v>105</v>
      </c>
      <c r="BK77" s="485">
        <v>224</v>
      </c>
      <c r="BL77" s="486">
        <v>59</v>
      </c>
      <c r="BM77" s="484">
        <v>43</v>
      </c>
      <c r="BN77" s="485">
        <v>51</v>
      </c>
      <c r="BO77" s="486">
        <v>119</v>
      </c>
      <c r="BP77" s="484">
        <v>105</v>
      </c>
      <c r="BQ77" s="485">
        <v>224</v>
      </c>
      <c r="BR77" s="486">
        <v>34.1</v>
      </c>
      <c r="BS77" s="484">
        <v>29.7</v>
      </c>
      <c r="BT77" s="485">
        <v>32</v>
      </c>
      <c r="BU77" s="486">
        <v>119</v>
      </c>
      <c r="BV77" s="484">
        <v>105</v>
      </c>
      <c r="BW77" s="485">
        <v>224</v>
      </c>
      <c r="BX77" s="486">
        <v>46</v>
      </c>
      <c r="BY77" s="484">
        <v>35</v>
      </c>
      <c r="BZ77" s="485">
        <v>39</v>
      </c>
      <c r="CA77" s="486">
        <v>35</v>
      </c>
      <c r="CB77" s="484">
        <v>52</v>
      </c>
      <c r="CC77" s="485">
        <v>87</v>
      </c>
      <c r="CD77" s="486">
        <v>49</v>
      </c>
      <c r="CE77" s="484">
        <v>38</v>
      </c>
      <c r="CF77" s="485">
        <v>43</v>
      </c>
      <c r="CG77" s="486">
        <v>35</v>
      </c>
      <c r="CH77" s="484">
        <v>52</v>
      </c>
      <c r="CI77" s="485">
        <v>87</v>
      </c>
      <c r="CJ77" s="486">
        <v>33.1</v>
      </c>
      <c r="CK77" s="484">
        <v>29.8</v>
      </c>
      <c r="CL77" s="485">
        <v>31.1</v>
      </c>
      <c r="CM77" s="486">
        <v>35</v>
      </c>
      <c r="CN77" s="484">
        <v>52</v>
      </c>
      <c r="CO77" s="485">
        <v>87</v>
      </c>
      <c r="CP77" s="486">
        <v>62</v>
      </c>
      <c r="CQ77" s="484">
        <v>43</v>
      </c>
      <c r="CR77" s="485">
        <v>53</v>
      </c>
      <c r="CS77" s="486">
        <v>2490</v>
      </c>
      <c r="CT77" s="484">
        <v>2612</v>
      </c>
      <c r="CU77" s="485">
        <v>5102</v>
      </c>
      <c r="CV77" s="486">
        <v>63</v>
      </c>
      <c r="CW77" s="484">
        <v>45</v>
      </c>
      <c r="CX77" s="485">
        <v>54</v>
      </c>
      <c r="CY77" s="486">
        <v>2490</v>
      </c>
      <c r="CZ77" s="484">
        <v>2612</v>
      </c>
      <c r="DA77" s="485">
        <v>5102</v>
      </c>
      <c r="DB77" s="486">
        <v>34.299999999999997</v>
      </c>
      <c r="DC77" s="484">
        <v>31.7</v>
      </c>
      <c r="DD77" s="485">
        <v>33</v>
      </c>
      <c r="DE77" s="486">
        <v>2490</v>
      </c>
      <c r="DF77" s="484">
        <v>2612</v>
      </c>
      <c r="DG77" s="485">
        <v>5102</v>
      </c>
    </row>
    <row r="78" spans="1:111" x14ac:dyDescent="0.35">
      <c r="A78" t="s">
        <v>31</v>
      </c>
      <c r="B78" t="s">
        <v>277</v>
      </c>
      <c r="C78" t="s">
        <v>260</v>
      </c>
      <c r="D78" s="486">
        <v>68</v>
      </c>
      <c r="E78" s="484">
        <v>48</v>
      </c>
      <c r="F78" s="485">
        <v>58</v>
      </c>
      <c r="G78" s="486">
        <v>959</v>
      </c>
      <c r="H78" s="484">
        <v>903</v>
      </c>
      <c r="I78" s="485">
        <v>1862</v>
      </c>
      <c r="J78" s="486">
        <v>70</v>
      </c>
      <c r="K78" s="484">
        <v>52</v>
      </c>
      <c r="L78" s="485">
        <v>61</v>
      </c>
      <c r="M78" s="486">
        <v>959</v>
      </c>
      <c r="N78" s="484">
        <v>903</v>
      </c>
      <c r="O78" s="485">
        <v>1862</v>
      </c>
      <c r="P78" s="486">
        <v>34.700000000000003</v>
      </c>
      <c r="Q78" s="484">
        <v>31.4</v>
      </c>
      <c r="R78" s="485">
        <v>33.1</v>
      </c>
      <c r="S78" s="486">
        <v>959</v>
      </c>
      <c r="T78" s="484">
        <v>903</v>
      </c>
      <c r="U78" s="485">
        <v>1862</v>
      </c>
      <c r="V78" s="486">
        <v>52</v>
      </c>
      <c r="W78" s="484">
        <v>57</v>
      </c>
      <c r="X78" s="485">
        <v>55</v>
      </c>
      <c r="Y78" s="486">
        <v>21</v>
      </c>
      <c r="Z78" s="484">
        <v>21</v>
      </c>
      <c r="AA78" s="485">
        <v>42</v>
      </c>
      <c r="AB78" s="486">
        <v>62</v>
      </c>
      <c r="AC78" s="484">
        <v>62</v>
      </c>
      <c r="AD78" s="485">
        <v>62</v>
      </c>
      <c r="AE78" s="486">
        <v>21</v>
      </c>
      <c r="AF78" s="484">
        <v>21</v>
      </c>
      <c r="AG78" s="485">
        <v>42</v>
      </c>
      <c r="AH78" s="486">
        <v>34.4</v>
      </c>
      <c r="AI78" s="484">
        <v>33.1</v>
      </c>
      <c r="AJ78" s="485">
        <v>33.799999999999997</v>
      </c>
      <c r="AK78" s="486">
        <v>21</v>
      </c>
      <c r="AL78" s="484">
        <v>21</v>
      </c>
      <c r="AM78" s="485">
        <v>42</v>
      </c>
      <c r="AN78" s="486" t="s">
        <v>197</v>
      </c>
      <c r="AO78" s="484" t="s">
        <v>197</v>
      </c>
      <c r="AP78" s="485">
        <v>36</v>
      </c>
      <c r="AQ78" s="486">
        <v>4</v>
      </c>
      <c r="AR78" s="484">
        <v>10</v>
      </c>
      <c r="AS78" s="485">
        <v>14</v>
      </c>
      <c r="AT78" s="486" t="s">
        <v>197</v>
      </c>
      <c r="AU78" s="484" t="s">
        <v>197</v>
      </c>
      <c r="AV78" s="485">
        <v>43</v>
      </c>
      <c r="AW78" s="486">
        <v>4</v>
      </c>
      <c r="AX78" s="484">
        <v>10</v>
      </c>
      <c r="AY78" s="485">
        <v>14</v>
      </c>
      <c r="AZ78" s="486">
        <v>30</v>
      </c>
      <c r="BA78" s="484">
        <v>29.3</v>
      </c>
      <c r="BB78" s="485">
        <v>29.5</v>
      </c>
      <c r="BC78" s="486">
        <v>4</v>
      </c>
      <c r="BD78" s="484">
        <v>10</v>
      </c>
      <c r="BE78" s="485">
        <v>14</v>
      </c>
      <c r="BF78" s="486" t="s">
        <v>197</v>
      </c>
      <c r="BG78" s="484" t="s">
        <v>197</v>
      </c>
      <c r="BH78" s="485" t="s">
        <v>197</v>
      </c>
      <c r="BI78" s="486" t="s">
        <v>197</v>
      </c>
      <c r="BJ78" s="484" t="s">
        <v>197</v>
      </c>
      <c r="BK78" s="485">
        <v>3</v>
      </c>
      <c r="BL78" s="486" t="s">
        <v>197</v>
      </c>
      <c r="BM78" s="484" t="s">
        <v>197</v>
      </c>
      <c r="BN78" s="485" t="s">
        <v>197</v>
      </c>
      <c r="BO78" s="486" t="s">
        <v>197</v>
      </c>
      <c r="BP78" s="484" t="s">
        <v>197</v>
      </c>
      <c r="BQ78" s="485">
        <v>3</v>
      </c>
      <c r="BR78" s="486">
        <v>28</v>
      </c>
      <c r="BS78" s="484">
        <v>31.5</v>
      </c>
      <c r="BT78" s="485">
        <v>30.3</v>
      </c>
      <c r="BU78" s="486" t="s">
        <v>197</v>
      </c>
      <c r="BV78" s="484" t="s">
        <v>197</v>
      </c>
      <c r="BW78" s="485">
        <v>3</v>
      </c>
      <c r="BX78" s="486" t="s">
        <v>197</v>
      </c>
      <c r="BY78" s="484" t="s">
        <v>197</v>
      </c>
      <c r="BZ78" s="485" t="s">
        <v>197</v>
      </c>
      <c r="CA78" s="486" t="s">
        <v>197</v>
      </c>
      <c r="CB78" s="484" t="s">
        <v>197</v>
      </c>
      <c r="CC78" s="485">
        <v>5</v>
      </c>
      <c r="CD78" s="486" t="s">
        <v>197</v>
      </c>
      <c r="CE78" s="484" t="s">
        <v>197</v>
      </c>
      <c r="CF78" s="485" t="s">
        <v>197</v>
      </c>
      <c r="CG78" s="486" t="s">
        <v>197</v>
      </c>
      <c r="CH78" s="484" t="s">
        <v>197</v>
      </c>
      <c r="CI78" s="485">
        <v>5</v>
      </c>
      <c r="CJ78" s="486">
        <v>31.5</v>
      </c>
      <c r="CK78" s="484">
        <v>34.700000000000003</v>
      </c>
      <c r="CL78" s="485">
        <v>33.4</v>
      </c>
      <c r="CM78" s="486" t="s">
        <v>197</v>
      </c>
      <c r="CN78" s="484" t="s">
        <v>197</v>
      </c>
      <c r="CO78" s="485">
        <v>5</v>
      </c>
      <c r="CP78" s="486">
        <v>68</v>
      </c>
      <c r="CQ78" s="484">
        <v>48</v>
      </c>
      <c r="CR78" s="485">
        <v>58</v>
      </c>
      <c r="CS78" s="486">
        <v>1079</v>
      </c>
      <c r="CT78" s="484">
        <v>1009</v>
      </c>
      <c r="CU78" s="485">
        <v>2088</v>
      </c>
      <c r="CV78" s="486">
        <v>70</v>
      </c>
      <c r="CW78" s="484">
        <v>53</v>
      </c>
      <c r="CX78" s="485">
        <v>62</v>
      </c>
      <c r="CY78" s="486">
        <v>1079</v>
      </c>
      <c r="CZ78" s="484">
        <v>1009</v>
      </c>
      <c r="DA78" s="485">
        <v>2088</v>
      </c>
      <c r="DB78" s="486">
        <v>34.799999999999997</v>
      </c>
      <c r="DC78" s="484">
        <v>31.6</v>
      </c>
      <c r="DD78" s="485">
        <v>33.200000000000003</v>
      </c>
      <c r="DE78" s="486">
        <v>1079</v>
      </c>
      <c r="DF78" s="484">
        <v>1009</v>
      </c>
      <c r="DG78" s="485">
        <v>2088</v>
      </c>
    </row>
    <row r="79" spans="1:111" x14ac:dyDescent="0.35">
      <c r="A79" t="s">
        <v>30</v>
      </c>
      <c r="B79" t="s">
        <v>276</v>
      </c>
      <c r="C79" t="s">
        <v>260</v>
      </c>
      <c r="D79" s="486">
        <v>67</v>
      </c>
      <c r="E79" s="484">
        <v>45</v>
      </c>
      <c r="F79" s="485">
        <v>56</v>
      </c>
      <c r="G79" s="486">
        <v>1302</v>
      </c>
      <c r="H79" s="484">
        <v>1396</v>
      </c>
      <c r="I79" s="485">
        <v>2698</v>
      </c>
      <c r="J79" s="486">
        <v>68</v>
      </c>
      <c r="K79" s="484">
        <v>48</v>
      </c>
      <c r="L79" s="485">
        <v>58</v>
      </c>
      <c r="M79" s="486">
        <v>1302</v>
      </c>
      <c r="N79" s="484">
        <v>1396</v>
      </c>
      <c r="O79" s="485">
        <v>2698</v>
      </c>
      <c r="P79" s="486">
        <v>35.200000000000003</v>
      </c>
      <c r="Q79" s="484">
        <v>32.6</v>
      </c>
      <c r="R79" s="485">
        <v>33.9</v>
      </c>
      <c r="S79" s="486">
        <v>1302</v>
      </c>
      <c r="T79" s="484">
        <v>1396</v>
      </c>
      <c r="U79" s="485">
        <v>2698</v>
      </c>
      <c r="V79" s="486">
        <v>60</v>
      </c>
      <c r="W79" s="484">
        <v>23</v>
      </c>
      <c r="X79" s="485">
        <v>43</v>
      </c>
      <c r="Y79" s="486">
        <v>35</v>
      </c>
      <c r="Z79" s="484">
        <v>30</v>
      </c>
      <c r="AA79" s="485">
        <v>65</v>
      </c>
      <c r="AB79" s="486">
        <v>60</v>
      </c>
      <c r="AC79" s="484">
        <v>27</v>
      </c>
      <c r="AD79" s="485">
        <v>45</v>
      </c>
      <c r="AE79" s="486">
        <v>35</v>
      </c>
      <c r="AF79" s="484">
        <v>30</v>
      </c>
      <c r="AG79" s="485">
        <v>65</v>
      </c>
      <c r="AH79" s="486">
        <v>34</v>
      </c>
      <c r="AI79" s="484">
        <v>30.6</v>
      </c>
      <c r="AJ79" s="485">
        <v>32.4</v>
      </c>
      <c r="AK79" s="486">
        <v>35</v>
      </c>
      <c r="AL79" s="484">
        <v>30</v>
      </c>
      <c r="AM79" s="485">
        <v>65</v>
      </c>
      <c r="AN79" s="486">
        <v>68</v>
      </c>
      <c r="AO79" s="484">
        <v>50</v>
      </c>
      <c r="AP79" s="485">
        <v>61</v>
      </c>
      <c r="AQ79" s="486">
        <v>19</v>
      </c>
      <c r="AR79" s="484">
        <v>12</v>
      </c>
      <c r="AS79" s="485">
        <v>31</v>
      </c>
      <c r="AT79" s="486">
        <v>68</v>
      </c>
      <c r="AU79" s="484">
        <v>58</v>
      </c>
      <c r="AV79" s="485">
        <v>65</v>
      </c>
      <c r="AW79" s="486">
        <v>19</v>
      </c>
      <c r="AX79" s="484">
        <v>12</v>
      </c>
      <c r="AY79" s="485">
        <v>31</v>
      </c>
      <c r="AZ79" s="486">
        <v>36.299999999999997</v>
      </c>
      <c r="BA79" s="484">
        <v>32</v>
      </c>
      <c r="BB79" s="485">
        <v>34.6</v>
      </c>
      <c r="BC79" s="486">
        <v>19</v>
      </c>
      <c r="BD79" s="484">
        <v>12</v>
      </c>
      <c r="BE79" s="485">
        <v>31</v>
      </c>
      <c r="BF79" s="486" t="s">
        <v>197</v>
      </c>
      <c r="BG79" s="484" t="s">
        <v>197</v>
      </c>
      <c r="BH79" s="485">
        <v>63</v>
      </c>
      <c r="BI79" s="486">
        <v>4</v>
      </c>
      <c r="BJ79" s="484">
        <v>4</v>
      </c>
      <c r="BK79" s="485">
        <v>8</v>
      </c>
      <c r="BL79" s="486" t="s">
        <v>197</v>
      </c>
      <c r="BM79" s="484" t="s">
        <v>197</v>
      </c>
      <c r="BN79" s="485">
        <v>63</v>
      </c>
      <c r="BO79" s="486">
        <v>4</v>
      </c>
      <c r="BP79" s="484">
        <v>4</v>
      </c>
      <c r="BQ79" s="485">
        <v>8</v>
      </c>
      <c r="BR79" s="486">
        <v>37.299999999999997</v>
      </c>
      <c r="BS79" s="484">
        <v>34.799999999999997</v>
      </c>
      <c r="BT79" s="485">
        <v>36</v>
      </c>
      <c r="BU79" s="486">
        <v>4</v>
      </c>
      <c r="BV79" s="484">
        <v>4</v>
      </c>
      <c r="BW79" s="485">
        <v>8</v>
      </c>
      <c r="BX79" s="486" t="s">
        <v>197</v>
      </c>
      <c r="BY79" s="484" t="s">
        <v>197</v>
      </c>
      <c r="BZ79" s="485">
        <v>44</v>
      </c>
      <c r="CA79" s="486">
        <v>4</v>
      </c>
      <c r="CB79" s="484">
        <v>5</v>
      </c>
      <c r="CC79" s="485">
        <v>9</v>
      </c>
      <c r="CD79" s="486" t="s">
        <v>197</v>
      </c>
      <c r="CE79" s="484" t="s">
        <v>197</v>
      </c>
      <c r="CF79" s="485">
        <v>44</v>
      </c>
      <c r="CG79" s="486">
        <v>4</v>
      </c>
      <c r="CH79" s="484">
        <v>5</v>
      </c>
      <c r="CI79" s="485">
        <v>9</v>
      </c>
      <c r="CJ79" s="486">
        <v>31.3</v>
      </c>
      <c r="CK79" s="484">
        <v>29</v>
      </c>
      <c r="CL79" s="485">
        <v>30</v>
      </c>
      <c r="CM79" s="486">
        <v>4</v>
      </c>
      <c r="CN79" s="484">
        <v>5</v>
      </c>
      <c r="CO79" s="485">
        <v>9</v>
      </c>
      <c r="CP79" s="486">
        <v>67</v>
      </c>
      <c r="CQ79" s="484">
        <v>45</v>
      </c>
      <c r="CR79" s="485">
        <v>56</v>
      </c>
      <c r="CS79" s="486">
        <v>1429</v>
      </c>
      <c r="CT79" s="484">
        <v>1516</v>
      </c>
      <c r="CU79" s="485">
        <v>2945</v>
      </c>
      <c r="CV79" s="486">
        <v>68</v>
      </c>
      <c r="CW79" s="484">
        <v>48</v>
      </c>
      <c r="CX79" s="485">
        <v>58</v>
      </c>
      <c r="CY79" s="486">
        <v>1429</v>
      </c>
      <c r="CZ79" s="484">
        <v>1516</v>
      </c>
      <c r="DA79" s="485">
        <v>2945</v>
      </c>
      <c r="DB79" s="486">
        <v>35.200000000000003</v>
      </c>
      <c r="DC79" s="484">
        <v>32.6</v>
      </c>
      <c r="DD79" s="485">
        <v>33.799999999999997</v>
      </c>
      <c r="DE79" s="486">
        <v>1429</v>
      </c>
      <c r="DF79" s="484">
        <v>1516</v>
      </c>
      <c r="DG79" s="485">
        <v>2945</v>
      </c>
    </row>
    <row r="80" spans="1:111" x14ac:dyDescent="0.35">
      <c r="A80" t="s">
        <v>37</v>
      </c>
      <c r="B80" t="s">
        <v>283</v>
      </c>
      <c r="C80" t="s">
        <v>260</v>
      </c>
      <c r="D80" s="486">
        <v>69</v>
      </c>
      <c r="E80" s="484">
        <v>50</v>
      </c>
      <c r="F80" s="485">
        <v>59</v>
      </c>
      <c r="G80" s="486">
        <v>1654</v>
      </c>
      <c r="H80" s="484">
        <v>1719</v>
      </c>
      <c r="I80" s="485">
        <v>3373</v>
      </c>
      <c r="J80" s="486">
        <v>72</v>
      </c>
      <c r="K80" s="484">
        <v>54</v>
      </c>
      <c r="L80" s="485">
        <v>63</v>
      </c>
      <c r="M80" s="486">
        <v>1654</v>
      </c>
      <c r="N80" s="484">
        <v>1719</v>
      </c>
      <c r="O80" s="485">
        <v>3373</v>
      </c>
      <c r="P80" s="486">
        <v>34.9</v>
      </c>
      <c r="Q80" s="484">
        <v>32</v>
      </c>
      <c r="R80" s="485">
        <v>33.4</v>
      </c>
      <c r="S80" s="486">
        <v>1654</v>
      </c>
      <c r="T80" s="484">
        <v>1719</v>
      </c>
      <c r="U80" s="485">
        <v>3373</v>
      </c>
      <c r="V80" s="486">
        <v>76</v>
      </c>
      <c r="W80" s="484">
        <v>71</v>
      </c>
      <c r="X80" s="485">
        <v>73</v>
      </c>
      <c r="Y80" s="486">
        <v>49</v>
      </c>
      <c r="Z80" s="484">
        <v>48</v>
      </c>
      <c r="AA80" s="485">
        <v>97</v>
      </c>
      <c r="AB80" s="486">
        <v>76</v>
      </c>
      <c r="AC80" s="484">
        <v>73</v>
      </c>
      <c r="AD80" s="485">
        <v>74</v>
      </c>
      <c r="AE80" s="486">
        <v>49</v>
      </c>
      <c r="AF80" s="484">
        <v>48</v>
      </c>
      <c r="AG80" s="485">
        <v>97</v>
      </c>
      <c r="AH80" s="486">
        <v>35.4</v>
      </c>
      <c r="AI80" s="484">
        <v>34</v>
      </c>
      <c r="AJ80" s="485">
        <v>34.700000000000003</v>
      </c>
      <c r="AK80" s="486">
        <v>49</v>
      </c>
      <c r="AL80" s="484">
        <v>48</v>
      </c>
      <c r="AM80" s="485">
        <v>97</v>
      </c>
      <c r="AN80" s="486">
        <v>58</v>
      </c>
      <c r="AO80" s="484">
        <v>62</v>
      </c>
      <c r="AP80" s="485">
        <v>60</v>
      </c>
      <c r="AQ80" s="486">
        <v>38</v>
      </c>
      <c r="AR80" s="484">
        <v>37</v>
      </c>
      <c r="AS80" s="485">
        <v>75</v>
      </c>
      <c r="AT80" s="486">
        <v>66</v>
      </c>
      <c r="AU80" s="484">
        <v>68</v>
      </c>
      <c r="AV80" s="485">
        <v>67</v>
      </c>
      <c r="AW80" s="486">
        <v>38</v>
      </c>
      <c r="AX80" s="484">
        <v>37</v>
      </c>
      <c r="AY80" s="485">
        <v>75</v>
      </c>
      <c r="AZ80" s="486">
        <v>33.200000000000003</v>
      </c>
      <c r="BA80" s="484">
        <v>32.4</v>
      </c>
      <c r="BB80" s="485">
        <v>32.799999999999997</v>
      </c>
      <c r="BC80" s="486">
        <v>38</v>
      </c>
      <c r="BD80" s="484">
        <v>37</v>
      </c>
      <c r="BE80" s="485">
        <v>75</v>
      </c>
      <c r="BF80" s="486" t="s">
        <v>197</v>
      </c>
      <c r="BG80" s="484" t="s">
        <v>197</v>
      </c>
      <c r="BH80" s="485">
        <v>67</v>
      </c>
      <c r="BI80" s="486">
        <v>6</v>
      </c>
      <c r="BJ80" s="484">
        <v>3</v>
      </c>
      <c r="BK80" s="485">
        <v>9</v>
      </c>
      <c r="BL80" s="486" t="s">
        <v>197</v>
      </c>
      <c r="BM80" s="484" t="s">
        <v>197</v>
      </c>
      <c r="BN80" s="485">
        <v>67</v>
      </c>
      <c r="BO80" s="486">
        <v>6</v>
      </c>
      <c r="BP80" s="484">
        <v>3</v>
      </c>
      <c r="BQ80" s="485">
        <v>9</v>
      </c>
      <c r="BR80" s="486">
        <v>32.299999999999997</v>
      </c>
      <c r="BS80" s="484">
        <v>32</v>
      </c>
      <c r="BT80" s="485">
        <v>32.200000000000003</v>
      </c>
      <c r="BU80" s="486">
        <v>6</v>
      </c>
      <c r="BV80" s="484">
        <v>3</v>
      </c>
      <c r="BW80" s="485">
        <v>9</v>
      </c>
      <c r="BX80" s="486">
        <v>29</v>
      </c>
      <c r="BY80" s="484">
        <v>50</v>
      </c>
      <c r="BZ80" s="485">
        <v>36</v>
      </c>
      <c r="CA80" s="486">
        <v>14</v>
      </c>
      <c r="CB80" s="484">
        <v>8</v>
      </c>
      <c r="CC80" s="485">
        <v>22</v>
      </c>
      <c r="CD80" s="486">
        <v>29</v>
      </c>
      <c r="CE80" s="484">
        <v>50</v>
      </c>
      <c r="CF80" s="485">
        <v>36</v>
      </c>
      <c r="CG80" s="486">
        <v>14</v>
      </c>
      <c r="CH80" s="484">
        <v>8</v>
      </c>
      <c r="CI80" s="485">
        <v>22</v>
      </c>
      <c r="CJ80" s="486">
        <v>26.9</v>
      </c>
      <c r="CK80" s="484">
        <v>29.3</v>
      </c>
      <c r="CL80" s="485">
        <v>27.8</v>
      </c>
      <c r="CM80" s="486">
        <v>14</v>
      </c>
      <c r="CN80" s="484">
        <v>8</v>
      </c>
      <c r="CO80" s="485">
        <v>22</v>
      </c>
      <c r="CP80" s="486">
        <v>69</v>
      </c>
      <c r="CQ80" s="484">
        <v>50</v>
      </c>
      <c r="CR80" s="485">
        <v>59</v>
      </c>
      <c r="CS80" s="486">
        <v>1867</v>
      </c>
      <c r="CT80" s="484">
        <v>1903</v>
      </c>
      <c r="CU80" s="485">
        <v>3770</v>
      </c>
      <c r="CV80" s="486">
        <v>71</v>
      </c>
      <c r="CW80" s="484">
        <v>55</v>
      </c>
      <c r="CX80" s="485">
        <v>63</v>
      </c>
      <c r="CY80" s="486">
        <v>1867</v>
      </c>
      <c r="CZ80" s="484">
        <v>1903</v>
      </c>
      <c r="DA80" s="485">
        <v>3770</v>
      </c>
      <c r="DB80" s="486">
        <v>34.700000000000003</v>
      </c>
      <c r="DC80" s="484">
        <v>32</v>
      </c>
      <c r="DD80" s="485">
        <v>33.299999999999997</v>
      </c>
      <c r="DE80" s="486">
        <v>1867</v>
      </c>
      <c r="DF80" s="484">
        <v>1903</v>
      </c>
      <c r="DG80" s="485">
        <v>3770</v>
      </c>
    </row>
    <row r="81" spans="1:111" x14ac:dyDescent="0.35">
      <c r="A81" t="s">
        <v>39</v>
      </c>
      <c r="B81" t="s">
        <v>284</v>
      </c>
      <c r="C81" t="s">
        <v>408</v>
      </c>
      <c r="D81" s="486">
        <v>64</v>
      </c>
      <c r="E81" s="484">
        <v>42</v>
      </c>
      <c r="F81" s="485">
        <v>53</v>
      </c>
      <c r="G81" s="486">
        <v>1255</v>
      </c>
      <c r="H81" s="484">
        <v>1283</v>
      </c>
      <c r="I81" s="485">
        <v>2538</v>
      </c>
      <c r="J81" s="486">
        <v>66</v>
      </c>
      <c r="K81" s="484">
        <v>47</v>
      </c>
      <c r="L81" s="485">
        <v>56</v>
      </c>
      <c r="M81" s="486">
        <v>1255</v>
      </c>
      <c r="N81" s="484">
        <v>1283</v>
      </c>
      <c r="O81" s="485">
        <v>2538</v>
      </c>
      <c r="P81" s="486">
        <v>33.700000000000003</v>
      </c>
      <c r="Q81" s="484">
        <v>30.9</v>
      </c>
      <c r="R81" s="485">
        <v>32.299999999999997</v>
      </c>
      <c r="S81" s="486">
        <v>1255</v>
      </c>
      <c r="T81" s="484">
        <v>1283</v>
      </c>
      <c r="U81" s="485">
        <v>2538</v>
      </c>
      <c r="V81" s="486">
        <v>53</v>
      </c>
      <c r="W81" s="484">
        <v>55</v>
      </c>
      <c r="X81" s="485">
        <v>54</v>
      </c>
      <c r="Y81" s="486">
        <v>32</v>
      </c>
      <c r="Z81" s="484">
        <v>38</v>
      </c>
      <c r="AA81" s="485">
        <v>70</v>
      </c>
      <c r="AB81" s="486">
        <v>53</v>
      </c>
      <c r="AC81" s="484">
        <v>61</v>
      </c>
      <c r="AD81" s="485">
        <v>57</v>
      </c>
      <c r="AE81" s="486">
        <v>32</v>
      </c>
      <c r="AF81" s="484">
        <v>38</v>
      </c>
      <c r="AG81" s="485">
        <v>70</v>
      </c>
      <c r="AH81" s="486">
        <v>32.700000000000003</v>
      </c>
      <c r="AI81" s="484">
        <v>32.799999999999997</v>
      </c>
      <c r="AJ81" s="485">
        <v>32.799999999999997</v>
      </c>
      <c r="AK81" s="486">
        <v>32</v>
      </c>
      <c r="AL81" s="484">
        <v>38</v>
      </c>
      <c r="AM81" s="485">
        <v>70</v>
      </c>
      <c r="AN81" s="486" t="s">
        <v>197</v>
      </c>
      <c r="AO81" s="484" t="s">
        <v>197</v>
      </c>
      <c r="AP81" s="485">
        <v>24</v>
      </c>
      <c r="AQ81" s="486">
        <v>8</v>
      </c>
      <c r="AR81" s="484">
        <v>13</v>
      </c>
      <c r="AS81" s="485">
        <v>21</v>
      </c>
      <c r="AT81" s="486">
        <v>38</v>
      </c>
      <c r="AU81" s="484">
        <v>23</v>
      </c>
      <c r="AV81" s="485">
        <v>29</v>
      </c>
      <c r="AW81" s="486">
        <v>8</v>
      </c>
      <c r="AX81" s="484">
        <v>13</v>
      </c>
      <c r="AY81" s="485">
        <v>21</v>
      </c>
      <c r="AZ81" s="486">
        <v>30</v>
      </c>
      <c r="BA81" s="484">
        <v>27</v>
      </c>
      <c r="BB81" s="485">
        <v>28.1</v>
      </c>
      <c r="BC81" s="486">
        <v>8</v>
      </c>
      <c r="BD81" s="484">
        <v>13</v>
      </c>
      <c r="BE81" s="485">
        <v>21</v>
      </c>
      <c r="BF81" s="486">
        <v>73</v>
      </c>
      <c r="BG81" s="484">
        <v>36</v>
      </c>
      <c r="BH81" s="485">
        <v>55</v>
      </c>
      <c r="BI81" s="486">
        <v>11</v>
      </c>
      <c r="BJ81" s="484">
        <v>11</v>
      </c>
      <c r="BK81" s="485">
        <v>22</v>
      </c>
      <c r="BL81" s="486">
        <v>73</v>
      </c>
      <c r="BM81" s="484">
        <v>45</v>
      </c>
      <c r="BN81" s="485">
        <v>59</v>
      </c>
      <c r="BO81" s="486">
        <v>11</v>
      </c>
      <c r="BP81" s="484">
        <v>11</v>
      </c>
      <c r="BQ81" s="485">
        <v>22</v>
      </c>
      <c r="BR81" s="486">
        <v>34.700000000000003</v>
      </c>
      <c r="BS81" s="484">
        <v>29.8</v>
      </c>
      <c r="BT81" s="485">
        <v>32.299999999999997</v>
      </c>
      <c r="BU81" s="486">
        <v>11</v>
      </c>
      <c r="BV81" s="484">
        <v>11</v>
      </c>
      <c r="BW81" s="485">
        <v>22</v>
      </c>
      <c r="BX81" s="486" t="s">
        <v>191</v>
      </c>
      <c r="BY81" s="484" t="s">
        <v>191</v>
      </c>
      <c r="BZ81" s="485" t="s">
        <v>191</v>
      </c>
      <c r="CA81" s="486">
        <v>0</v>
      </c>
      <c r="CB81" s="484">
        <v>0</v>
      </c>
      <c r="CC81" s="485">
        <v>0</v>
      </c>
      <c r="CD81" s="486" t="s">
        <v>191</v>
      </c>
      <c r="CE81" s="484" t="s">
        <v>191</v>
      </c>
      <c r="CF81" s="485" t="s">
        <v>191</v>
      </c>
      <c r="CG81" s="486">
        <v>0</v>
      </c>
      <c r="CH81" s="484">
        <v>0</v>
      </c>
      <c r="CI81" s="485">
        <v>0</v>
      </c>
      <c r="CJ81" s="486" t="s">
        <v>191</v>
      </c>
      <c r="CK81" s="484" t="s">
        <v>191</v>
      </c>
      <c r="CL81" s="485" t="s">
        <v>191</v>
      </c>
      <c r="CM81" s="486">
        <v>0</v>
      </c>
      <c r="CN81" s="484">
        <v>0</v>
      </c>
      <c r="CO81" s="485">
        <v>0</v>
      </c>
      <c r="CP81" s="486">
        <v>64</v>
      </c>
      <c r="CQ81" s="484">
        <v>42</v>
      </c>
      <c r="CR81" s="485">
        <v>53</v>
      </c>
      <c r="CS81" s="486">
        <v>1340</v>
      </c>
      <c r="CT81" s="484">
        <v>1387</v>
      </c>
      <c r="CU81" s="485">
        <v>2727</v>
      </c>
      <c r="CV81" s="486">
        <v>66</v>
      </c>
      <c r="CW81" s="484">
        <v>46</v>
      </c>
      <c r="CX81" s="485">
        <v>56</v>
      </c>
      <c r="CY81" s="486">
        <v>1340</v>
      </c>
      <c r="CZ81" s="484">
        <v>1387</v>
      </c>
      <c r="DA81" s="485">
        <v>2727</v>
      </c>
      <c r="DB81" s="486">
        <v>33.6</v>
      </c>
      <c r="DC81" s="484">
        <v>30.8</v>
      </c>
      <c r="DD81" s="485">
        <v>32.200000000000003</v>
      </c>
      <c r="DE81" s="486">
        <v>1340</v>
      </c>
      <c r="DF81" s="484">
        <v>1387</v>
      </c>
      <c r="DG81" s="485">
        <v>2727</v>
      </c>
    </row>
    <row r="82" spans="1:111" x14ac:dyDescent="0.35">
      <c r="A82" t="s">
        <v>42</v>
      </c>
      <c r="B82" t="s">
        <v>287</v>
      </c>
      <c r="C82" t="s">
        <v>408</v>
      </c>
      <c r="D82" s="486">
        <v>61</v>
      </c>
      <c r="E82" s="484">
        <v>43</v>
      </c>
      <c r="F82" s="485">
        <v>51</v>
      </c>
      <c r="G82" s="486">
        <v>1622</v>
      </c>
      <c r="H82" s="484">
        <v>1715</v>
      </c>
      <c r="I82" s="485">
        <v>3337</v>
      </c>
      <c r="J82" s="486">
        <v>63</v>
      </c>
      <c r="K82" s="484">
        <v>46</v>
      </c>
      <c r="L82" s="485">
        <v>54</v>
      </c>
      <c r="M82" s="486">
        <v>1622</v>
      </c>
      <c r="N82" s="484">
        <v>1715</v>
      </c>
      <c r="O82" s="485">
        <v>3337</v>
      </c>
      <c r="P82" s="486">
        <v>33.5</v>
      </c>
      <c r="Q82" s="484">
        <v>30.9</v>
      </c>
      <c r="R82" s="485">
        <v>32.200000000000003</v>
      </c>
      <c r="S82" s="486">
        <v>1622</v>
      </c>
      <c r="T82" s="484">
        <v>1715</v>
      </c>
      <c r="U82" s="485">
        <v>3337</v>
      </c>
      <c r="V82" s="486">
        <v>73</v>
      </c>
      <c r="W82" s="484">
        <v>48</v>
      </c>
      <c r="X82" s="485">
        <v>62</v>
      </c>
      <c r="Y82" s="486">
        <v>62</v>
      </c>
      <c r="Z82" s="484">
        <v>46</v>
      </c>
      <c r="AA82" s="485">
        <v>108</v>
      </c>
      <c r="AB82" s="486">
        <v>74</v>
      </c>
      <c r="AC82" s="484">
        <v>52</v>
      </c>
      <c r="AD82" s="485">
        <v>65</v>
      </c>
      <c r="AE82" s="486">
        <v>62</v>
      </c>
      <c r="AF82" s="484">
        <v>46</v>
      </c>
      <c r="AG82" s="485">
        <v>108</v>
      </c>
      <c r="AH82" s="486">
        <v>34.700000000000003</v>
      </c>
      <c r="AI82" s="484">
        <v>32.4</v>
      </c>
      <c r="AJ82" s="485">
        <v>33.700000000000003</v>
      </c>
      <c r="AK82" s="486">
        <v>62</v>
      </c>
      <c r="AL82" s="484">
        <v>46</v>
      </c>
      <c r="AM82" s="485">
        <v>108</v>
      </c>
      <c r="AN82" s="486">
        <v>54</v>
      </c>
      <c r="AO82" s="484">
        <v>32</v>
      </c>
      <c r="AP82" s="485">
        <v>44</v>
      </c>
      <c r="AQ82" s="486">
        <v>63</v>
      </c>
      <c r="AR82" s="484">
        <v>56</v>
      </c>
      <c r="AS82" s="485">
        <v>119</v>
      </c>
      <c r="AT82" s="486">
        <v>54</v>
      </c>
      <c r="AU82" s="484">
        <v>34</v>
      </c>
      <c r="AV82" s="485">
        <v>45</v>
      </c>
      <c r="AW82" s="486">
        <v>63</v>
      </c>
      <c r="AX82" s="484">
        <v>56</v>
      </c>
      <c r="AY82" s="485">
        <v>119</v>
      </c>
      <c r="AZ82" s="486">
        <v>31.8</v>
      </c>
      <c r="BA82" s="484">
        <v>29.4</v>
      </c>
      <c r="BB82" s="485">
        <v>30.6</v>
      </c>
      <c r="BC82" s="486">
        <v>63</v>
      </c>
      <c r="BD82" s="484">
        <v>56</v>
      </c>
      <c r="BE82" s="485">
        <v>119</v>
      </c>
      <c r="BF82" s="486">
        <v>46</v>
      </c>
      <c r="BG82" s="484">
        <v>40</v>
      </c>
      <c r="BH82" s="485">
        <v>43</v>
      </c>
      <c r="BI82" s="486">
        <v>13</v>
      </c>
      <c r="BJ82" s="484">
        <v>15</v>
      </c>
      <c r="BK82" s="485">
        <v>28</v>
      </c>
      <c r="BL82" s="486">
        <v>54</v>
      </c>
      <c r="BM82" s="484">
        <v>40</v>
      </c>
      <c r="BN82" s="485">
        <v>46</v>
      </c>
      <c r="BO82" s="486">
        <v>13</v>
      </c>
      <c r="BP82" s="484">
        <v>15</v>
      </c>
      <c r="BQ82" s="485">
        <v>28</v>
      </c>
      <c r="BR82" s="486">
        <v>29.8</v>
      </c>
      <c r="BS82" s="484">
        <v>31.5</v>
      </c>
      <c r="BT82" s="485">
        <v>30.7</v>
      </c>
      <c r="BU82" s="486">
        <v>13</v>
      </c>
      <c r="BV82" s="484">
        <v>15</v>
      </c>
      <c r="BW82" s="485">
        <v>28</v>
      </c>
      <c r="BX82" s="486">
        <v>56</v>
      </c>
      <c r="BY82" s="484">
        <v>38</v>
      </c>
      <c r="BZ82" s="485">
        <v>45</v>
      </c>
      <c r="CA82" s="486">
        <v>9</v>
      </c>
      <c r="CB82" s="484">
        <v>13</v>
      </c>
      <c r="CC82" s="485">
        <v>22</v>
      </c>
      <c r="CD82" s="486">
        <v>56</v>
      </c>
      <c r="CE82" s="484">
        <v>38</v>
      </c>
      <c r="CF82" s="485">
        <v>45</v>
      </c>
      <c r="CG82" s="486">
        <v>9</v>
      </c>
      <c r="CH82" s="484">
        <v>13</v>
      </c>
      <c r="CI82" s="485">
        <v>22</v>
      </c>
      <c r="CJ82" s="486">
        <v>32</v>
      </c>
      <c r="CK82" s="484">
        <v>29.9</v>
      </c>
      <c r="CL82" s="485">
        <v>30.8</v>
      </c>
      <c r="CM82" s="486">
        <v>9</v>
      </c>
      <c r="CN82" s="484">
        <v>13</v>
      </c>
      <c r="CO82" s="485">
        <v>22</v>
      </c>
      <c r="CP82" s="486">
        <v>60</v>
      </c>
      <c r="CQ82" s="484">
        <v>42</v>
      </c>
      <c r="CR82" s="485">
        <v>51</v>
      </c>
      <c r="CS82" s="486">
        <v>1825</v>
      </c>
      <c r="CT82" s="484">
        <v>1903</v>
      </c>
      <c r="CU82" s="485">
        <v>3728</v>
      </c>
      <c r="CV82" s="486">
        <v>62</v>
      </c>
      <c r="CW82" s="484">
        <v>45</v>
      </c>
      <c r="CX82" s="485">
        <v>53</v>
      </c>
      <c r="CY82" s="486">
        <v>1825</v>
      </c>
      <c r="CZ82" s="484">
        <v>1903</v>
      </c>
      <c r="DA82" s="485">
        <v>3728</v>
      </c>
      <c r="DB82" s="486">
        <v>33.299999999999997</v>
      </c>
      <c r="DC82" s="484">
        <v>30.8</v>
      </c>
      <c r="DD82" s="485">
        <v>32</v>
      </c>
      <c r="DE82" s="486">
        <v>1825</v>
      </c>
      <c r="DF82" s="484">
        <v>1903</v>
      </c>
      <c r="DG82" s="485">
        <v>3728</v>
      </c>
    </row>
    <row r="83" spans="1:111" x14ac:dyDescent="0.35">
      <c r="A83" t="s">
        <v>50</v>
      </c>
      <c r="B83" t="s">
        <v>295</v>
      </c>
      <c r="C83" t="s">
        <v>408</v>
      </c>
      <c r="D83" s="486">
        <v>70</v>
      </c>
      <c r="E83" s="484">
        <v>54</v>
      </c>
      <c r="F83" s="485">
        <v>62</v>
      </c>
      <c r="G83" s="486">
        <v>1342</v>
      </c>
      <c r="H83" s="484">
        <v>1428</v>
      </c>
      <c r="I83" s="485">
        <v>2770</v>
      </c>
      <c r="J83" s="486">
        <v>71</v>
      </c>
      <c r="K83" s="484">
        <v>57</v>
      </c>
      <c r="L83" s="485">
        <v>64</v>
      </c>
      <c r="M83" s="486">
        <v>1342</v>
      </c>
      <c r="N83" s="484">
        <v>1428</v>
      </c>
      <c r="O83" s="485">
        <v>2770</v>
      </c>
      <c r="P83" s="486">
        <v>36</v>
      </c>
      <c r="Q83" s="484">
        <v>33.299999999999997</v>
      </c>
      <c r="R83" s="485">
        <v>34.6</v>
      </c>
      <c r="S83" s="486">
        <v>1342</v>
      </c>
      <c r="T83" s="484">
        <v>1428</v>
      </c>
      <c r="U83" s="485">
        <v>2770</v>
      </c>
      <c r="V83" s="486">
        <v>66</v>
      </c>
      <c r="W83" s="484">
        <v>44</v>
      </c>
      <c r="X83" s="485">
        <v>55</v>
      </c>
      <c r="Y83" s="486">
        <v>59</v>
      </c>
      <c r="Z83" s="484">
        <v>57</v>
      </c>
      <c r="AA83" s="485">
        <v>116</v>
      </c>
      <c r="AB83" s="486">
        <v>66</v>
      </c>
      <c r="AC83" s="484">
        <v>49</v>
      </c>
      <c r="AD83" s="485">
        <v>58</v>
      </c>
      <c r="AE83" s="486">
        <v>59</v>
      </c>
      <c r="AF83" s="484">
        <v>57</v>
      </c>
      <c r="AG83" s="485">
        <v>116</v>
      </c>
      <c r="AH83" s="486">
        <v>34.9</v>
      </c>
      <c r="AI83" s="484">
        <v>32.700000000000003</v>
      </c>
      <c r="AJ83" s="485">
        <v>33.799999999999997</v>
      </c>
      <c r="AK83" s="486">
        <v>59</v>
      </c>
      <c r="AL83" s="484">
        <v>57</v>
      </c>
      <c r="AM83" s="485">
        <v>116</v>
      </c>
      <c r="AN83" s="486">
        <v>59</v>
      </c>
      <c r="AO83" s="484">
        <v>41</v>
      </c>
      <c r="AP83" s="485">
        <v>51</v>
      </c>
      <c r="AQ83" s="486">
        <v>133</v>
      </c>
      <c r="AR83" s="484">
        <v>104</v>
      </c>
      <c r="AS83" s="485">
        <v>237</v>
      </c>
      <c r="AT83" s="486">
        <v>62</v>
      </c>
      <c r="AU83" s="484">
        <v>46</v>
      </c>
      <c r="AV83" s="485">
        <v>55</v>
      </c>
      <c r="AW83" s="486">
        <v>133</v>
      </c>
      <c r="AX83" s="484">
        <v>104</v>
      </c>
      <c r="AY83" s="485">
        <v>237</v>
      </c>
      <c r="AZ83" s="486">
        <v>34.200000000000003</v>
      </c>
      <c r="BA83" s="484">
        <v>31.3</v>
      </c>
      <c r="BB83" s="485">
        <v>32.9</v>
      </c>
      <c r="BC83" s="486">
        <v>133</v>
      </c>
      <c r="BD83" s="484">
        <v>104</v>
      </c>
      <c r="BE83" s="485">
        <v>237</v>
      </c>
      <c r="BF83" s="486">
        <v>58</v>
      </c>
      <c r="BG83" s="484">
        <v>29</v>
      </c>
      <c r="BH83" s="485">
        <v>45</v>
      </c>
      <c r="BI83" s="486">
        <v>26</v>
      </c>
      <c r="BJ83" s="484">
        <v>21</v>
      </c>
      <c r="BK83" s="485">
        <v>47</v>
      </c>
      <c r="BL83" s="486">
        <v>58</v>
      </c>
      <c r="BM83" s="484">
        <v>29</v>
      </c>
      <c r="BN83" s="485">
        <v>45</v>
      </c>
      <c r="BO83" s="486">
        <v>26</v>
      </c>
      <c r="BP83" s="484">
        <v>21</v>
      </c>
      <c r="BQ83" s="485">
        <v>47</v>
      </c>
      <c r="BR83" s="486">
        <v>34.6</v>
      </c>
      <c r="BS83" s="484">
        <v>29.8</v>
      </c>
      <c r="BT83" s="485">
        <v>32.4</v>
      </c>
      <c r="BU83" s="486">
        <v>26</v>
      </c>
      <c r="BV83" s="484">
        <v>21</v>
      </c>
      <c r="BW83" s="485">
        <v>47</v>
      </c>
      <c r="BX83" s="486">
        <v>100</v>
      </c>
      <c r="BY83" s="484">
        <v>43</v>
      </c>
      <c r="BZ83" s="485">
        <v>69</v>
      </c>
      <c r="CA83" s="486">
        <v>6</v>
      </c>
      <c r="CB83" s="484">
        <v>7</v>
      </c>
      <c r="CC83" s="485">
        <v>13</v>
      </c>
      <c r="CD83" s="486">
        <v>100</v>
      </c>
      <c r="CE83" s="484">
        <v>57</v>
      </c>
      <c r="CF83" s="485">
        <v>77</v>
      </c>
      <c r="CG83" s="486">
        <v>6</v>
      </c>
      <c r="CH83" s="484">
        <v>7</v>
      </c>
      <c r="CI83" s="485">
        <v>13</v>
      </c>
      <c r="CJ83" s="486">
        <v>36.299999999999997</v>
      </c>
      <c r="CK83" s="484">
        <v>32.9</v>
      </c>
      <c r="CL83" s="485">
        <v>34.5</v>
      </c>
      <c r="CM83" s="486">
        <v>6</v>
      </c>
      <c r="CN83" s="484">
        <v>7</v>
      </c>
      <c r="CO83" s="485">
        <v>13</v>
      </c>
      <c r="CP83" s="486">
        <v>68</v>
      </c>
      <c r="CQ83" s="484">
        <v>52</v>
      </c>
      <c r="CR83" s="485">
        <v>60</v>
      </c>
      <c r="CS83" s="486">
        <v>1636</v>
      </c>
      <c r="CT83" s="484">
        <v>1685</v>
      </c>
      <c r="CU83" s="485">
        <v>3321</v>
      </c>
      <c r="CV83" s="486">
        <v>70</v>
      </c>
      <c r="CW83" s="484">
        <v>55</v>
      </c>
      <c r="CX83" s="485">
        <v>62</v>
      </c>
      <c r="CY83" s="486">
        <v>1636</v>
      </c>
      <c r="CZ83" s="484">
        <v>1685</v>
      </c>
      <c r="DA83" s="485">
        <v>3321</v>
      </c>
      <c r="DB83" s="486">
        <v>35.6</v>
      </c>
      <c r="DC83" s="484">
        <v>33</v>
      </c>
      <c r="DD83" s="485">
        <v>34.299999999999997</v>
      </c>
      <c r="DE83" s="486">
        <v>1636</v>
      </c>
      <c r="DF83" s="484">
        <v>1685</v>
      </c>
      <c r="DG83" s="485">
        <v>3321</v>
      </c>
    </row>
    <row r="84" spans="1:111" x14ac:dyDescent="0.35">
      <c r="A84" t="s">
        <v>51</v>
      </c>
      <c r="B84" t="s">
        <v>296</v>
      </c>
      <c r="C84" t="s">
        <v>408</v>
      </c>
      <c r="D84" s="486">
        <v>68</v>
      </c>
      <c r="E84" s="484">
        <v>52</v>
      </c>
      <c r="F84" s="485">
        <v>60</v>
      </c>
      <c r="G84" s="486">
        <v>2121</v>
      </c>
      <c r="H84" s="484">
        <v>2176</v>
      </c>
      <c r="I84" s="485">
        <v>4297</v>
      </c>
      <c r="J84" s="486">
        <v>69</v>
      </c>
      <c r="K84" s="484">
        <v>55</v>
      </c>
      <c r="L84" s="485">
        <v>62</v>
      </c>
      <c r="M84" s="486">
        <v>2121</v>
      </c>
      <c r="N84" s="484">
        <v>2176</v>
      </c>
      <c r="O84" s="485">
        <v>4297</v>
      </c>
      <c r="P84" s="486">
        <v>33.799999999999997</v>
      </c>
      <c r="Q84" s="484">
        <v>31.6</v>
      </c>
      <c r="R84" s="485">
        <v>32.700000000000003</v>
      </c>
      <c r="S84" s="486">
        <v>2121</v>
      </c>
      <c r="T84" s="484">
        <v>2176</v>
      </c>
      <c r="U84" s="485">
        <v>4297</v>
      </c>
      <c r="V84" s="486">
        <v>68</v>
      </c>
      <c r="W84" s="484">
        <v>48</v>
      </c>
      <c r="X84" s="485">
        <v>59</v>
      </c>
      <c r="Y84" s="486">
        <v>240</v>
      </c>
      <c r="Z84" s="484">
        <v>229</v>
      </c>
      <c r="AA84" s="485">
        <v>469</v>
      </c>
      <c r="AB84" s="486">
        <v>69</v>
      </c>
      <c r="AC84" s="484">
        <v>50</v>
      </c>
      <c r="AD84" s="485">
        <v>60</v>
      </c>
      <c r="AE84" s="486">
        <v>240</v>
      </c>
      <c r="AF84" s="484">
        <v>229</v>
      </c>
      <c r="AG84" s="485">
        <v>469</v>
      </c>
      <c r="AH84" s="486">
        <v>34</v>
      </c>
      <c r="AI84" s="484">
        <v>31.1</v>
      </c>
      <c r="AJ84" s="485">
        <v>32.6</v>
      </c>
      <c r="AK84" s="486">
        <v>240</v>
      </c>
      <c r="AL84" s="484">
        <v>229</v>
      </c>
      <c r="AM84" s="485">
        <v>469</v>
      </c>
      <c r="AN84" s="486">
        <v>64</v>
      </c>
      <c r="AO84" s="484">
        <v>44</v>
      </c>
      <c r="AP84" s="485">
        <v>54</v>
      </c>
      <c r="AQ84" s="486">
        <v>380</v>
      </c>
      <c r="AR84" s="484">
        <v>386</v>
      </c>
      <c r="AS84" s="485">
        <v>766</v>
      </c>
      <c r="AT84" s="486">
        <v>66</v>
      </c>
      <c r="AU84" s="484">
        <v>47</v>
      </c>
      <c r="AV84" s="485">
        <v>56</v>
      </c>
      <c r="AW84" s="486">
        <v>380</v>
      </c>
      <c r="AX84" s="484">
        <v>386</v>
      </c>
      <c r="AY84" s="485">
        <v>766</v>
      </c>
      <c r="AZ84" s="486">
        <v>32.6</v>
      </c>
      <c r="BA84" s="484">
        <v>30.2</v>
      </c>
      <c r="BB84" s="485">
        <v>31.4</v>
      </c>
      <c r="BC84" s="486">
        <v>380</v>
      </c>
      <c r="BD84" s="484">
        <v>386</v>
      </c>
      <c r="BE84" s="485">
        <v>766</v>
      </c>
      <c r="BF84" s="486">
        <v>63</v>
      </c>
      <c r="BG84" s="484">
        <v>47</v>
      </c>
      <c r="BH84" s="485">
        <v>55</v>
      </c>
      <c r="BI84" s="486">
        <v>159</v>
      </c>
      <c r="BJ84" s="484">
        <v>159</v>
      </c>
      <c r="BK84" s="485">
        <v>318</v>
      </c>
      <c r="BL84" s="486">
        <v>65</v>
      </c>
      <c r="BM84" s="484">
        <v>48</v>
      </c>
      <c r="BN84" s="485">
        <v>57</v>
      </c>
      <c r="BO84" s="486">
        <v>159</v>
      </c>
      <c r="BP84" s="484">
        <v>159</v>
      </c>
      <c r="BQ84" s="485">
        <v>318</v>
      </c>
      <c r="BR84" s="486">
        <v>32.200000000000003</v>
      </c>
      <c r="BS84" s="484">
        <v>29.9</v>
      </c>
      <c r="BT84" s="485">
        <v>31.1</v>
      </c>
      <c r="BU84" s="486">
        <v>159</v>
      </c>
      <c r="BV84" s="484">
        <v>159</v>
      </c>
      <c r="BW84" s="485">
        <v>318</v>
      </c>
      <c r="BX84" s="486">
        <v>72</v>
      </c>
      <c r="BY84" s="484">
        <v>54</v>
      </c>
      <c r="BZ84" s="485">
        <v>61</v>
      </c>
      <c r="CA84" s="486">
        <v>18</v>
      </c>
      <c r="CB84" s="484">
        <v>28</v>
      </c>
      <c r="CC84" s="485">
        <v>46</v>
      </c>
      <c r="CD84" s="486">
        <v>72</v>
      </c>
      <c r="CE84" s="484">
        <v>54</v>
      </c>
      <c r="CF84" s="485">
        <v>61</v>
      </c>
      <c r="CG84" s="486">
        <v>18</v>
      </c>
      <c r="CH84" s="484">
        <v>28</v>
      </c>
      <c r="CI84" s="485">
        <v>46</v>
      </c>
      <c r="CJ84" s="486">
        <v>34.200000000000003</v>
      </c>
      <c r="CK84" s="484">
        <v>32.1</v>
      </c>
      <c r="CL84" s="485">
        <v>32.9</v>
      </c>
      <c r="CM84" s="486">
        <v>18</v>
      </c>
      <c r="CN84" s="484">
        <v>28</v>
      </c>
      <c r="CO84" s="485">
        <v>46</v>
      </c>
      <c r="CP84" s="486">
        <v>66</v>
      </c>
      <c r="CQ84" s="484">
        <v>50</v>
      </c>
      <c r="CR84" s="485">
        <v>58</v>
      </c>
      <c r="CS84" s="486">
        <v>3141</v>
      </c>
      <c r="CT84" s="484">
        <v>3219</v>
      </c>
      <c r="CU84" s="485">
        <v>6360</v>
      </c>
      <c r="CV84" s="486">
        <v>67</v>
      </c>
      <c r="CW84" s="484">
        <v>52</v>
      </c>
      <c r="CX84" s="485">
        <v>60</v>
      </c>
      <c r="CY84" s="486">
        <v>3141</v>
      </c>
      <c r="CZ84" s="484">
        <v>3219</v>
      </c>
      <c r="DA84" s="485">
        <v>6360</v>
      </c>
      <c r="DB84" s="486">
        <v>33.4</v>
      </c>
      <c r="DC84" s="484">
        <v>31.1</v>
      </c>
      <c r="DD84" s="485">
        <v>32.200000000000003</v>
      </c>
      <c r="DE84" s="486">
        <v>3141</v>
      </c>
      <c r="DF84" s="484">
        <v>3219</v>
      </c>
      <c r="DG84" s="485">
        <v>6360</v>
      </c>
    </row>
    <row r="85" spans="1:111" x14ac:dyDescent="0.35">
      <c r="A85" t="s">
        <v>1087</v>
      </c>
      <c r="B85" t="s">
        <v>250</v>
      </c>
      <c r="C85" t="s">
        <v>247</v>
      </c>
      <c r="D85" s="486">
        <v>64</v>
      </c>
      <c r="E85" s="484">
        <v>47</v>
      </c>
      <c r="F85" s="485">
        <v>56</v>
      </c>
      <c r="G85" s="486">
        <v>974</v>
      </c>
      <c r="H85" s="484">
        <v>1003</v>
      </c>
      <c r="I85" s="485">
        <v>1977</v>
      </c>
      <c r="J85" s="486">
        <v>66</v>
      </c>
      <c r="K85" s="484">
        <v>50</v>
      </c>
      <c r="L85" s="485">
        <v>58</v>
      </c>
      <c r="M85" s="486">
        <v>974</v>
      </c>
      <c r="N85" s="484">
        <v>1003</v>
      </c>
      <c r="O85" s="485">
        <v>1977</v>
      </c>
      <c r="P85" s="486">
        <v>36</v>
      </c>
      <c r="Q85" s="484">
        <v>33.5</v>
      </c>
      <c r="R85" s="485">
        <v>34.700000000000003</v>
      </c>
      <c r="S85" s="486">
        <v>974</v>
      </c>
      <c r="T85" s="484">
        <v>1003</v>
      </c>
      <c r="U85" s="485">
        <v>1977</v>
      </c>
      <c r="V85" s="486">
        <v>50</v>
      </c>
      <c r="W85" s="484">
        <v>36</v>
      </c>
      <c r="X85" s="485">
        <v>43</v>
      </c>
      <c r="Y85" s="486">
        <v>22</v>
      </c>
      <c r="Z85" s="484">
        <v>25</v>
      </c>
      <c r="AA85" s="485">
        <v>47</v>
      </c>
      <c r="AB85" s="486">
        <v>55</v>
      </c>
      <c r="AC85" s="484">
        <v>36</v>
      </c>
      <c r="AD85" s="485">
        <v>45</v>
      </c>
      <c r="AE85" s="486">
        <v>22</v>
      </c>
      <c r="AF85" s="484">
        <v>25</v>
      </c>
      <c r="AG85" s="485">
        <v>47</v>
      </c>
      <c r="AH85" s="486">
        <v>33.799999999999997</v>
      </c>
      <c r="AI85" s="484">
        <v>31.6</v>
      </c>
      <c r="AJ85" s="485">
        <v>32.6</v>
      </c>
      <c r="AK85" s="486">
        <v>22</v>
      </c>
      <c r="AL85" s="484">
        <v>25</v>
      </c>
      <c r="AM85" s="485">
        <v>47</v>
      </c>
      <c r="AN85" s="486">
        <v>43</v>
      </c>
      <c r="AO85" s="484">
        <v>43</v>
      </c>
      <c r="AP85" s="485">
        <v>43</v>
      </c>
      <c r="AQ85" s="486">
        <v>21</v>
      </c>
      <c r="AR85" s="484">
        <v>14</v>
      </c>
      <c r="AS85" s="485">
        <v>35</v>
      </c>
      <c r="AT85" s="486">
        <v>48</v>
      </c>
      <c r="AU85" s="484">
        <v>43</v>
      </c>
      <c r="AV85" s="485">
        <v>46</v>
      </c>
      <c r="AW85" s="486">
        <v>21</v>
      </c>
      <c r="AX85" s="484">
        <v>14</v>
      </c>
      <c r="AY85" s="485">
        <v>35</v>
      </c>
      <c r="AZ85" s="486">
        <v>31.4</v>
      </c>
      <c r="BA85" s="484">
        <v>31.9</v>
      </c>
      <c r="BB85" s="485">
        <v>31.6</v>
      </c>
      <c r="BC85" s="486">
        <v>21</v>
      </c>
      <c r="BD85" s="484">
        <v>14</v>
      </c>
      <c r="BE85" s="485">
        <v>35</v>
      </c>
      <c r="BF85" s="486">
        <v>73</v>
      </c>
      <c r="BG85" s="484">
        <v>45</v>
      </c>
      <c r="BH85" s="485">
        <v>59</v>
      </c>
      <c r="BI85" s="486">
        <v>11</v>
      </c>
      <c r="BJ85" s="484">
        <v>11</v>
      </c>
      <c r="BK85" s="485">
        <v>22</v>
      </c>
      <c r="BL85" s="486">
        <v>73</v>
      </c>
      <c r="BM85" s="484">
        <v>45</v>
      </c>
      <c r="BN85" s="485">
        <v>59</v>
      </c>
      <c r="BO85" s="486">
        <v>11</v>
      </c>
      <c r="BP85" s="484">
        <v>11</v>
      </c>
      <c r="BQ85" s="485">
        <v>22</v>
      </c>
      <c r="BR85" s="486">
        <v>35.1</v>
      </c>
      <c r="BS85" s="484">
        <v>31.6</v>
      </c>
      <c r="BT85" s="485">
        <v>33.4</v>
      </c>
      <c r="BU85" s="486">
        <v>11</v>
      </c>
      <c r="BV85" s="484">
        <v>11</v>
      </c>
      <c r="BW85" s="485">
        <v>22</v>
      </c>
      <c r="BX85" s="486" t="s">
        <v>197</v>
      </c>
      <c r="BY85" s="484" t="s">
        <v>197</v>
      </c>
      <c r="BZ85" s="485">
        <v>50</v>
      </c>
      <c r="CA85" s="486">
        <v>6</v>
      </c>
      <c r="CB85" s="484">
        <v>8</v>
      </c>
      <c r="CC85" s="485">
        <v>14</v>
      </c>
      <c r="CD85" s="486" t="s">
        <v>197</v>
      </c>
      <c r="CE85" s="484" t="s">
        <v>197</v>
      </c>
      <c r="CF85" s="485">
        <v>57</v>
      </c>
      <c r="CG85" s="486">
        <v>6</v>
      </c>
      <c r="CH85" s="484">
        <v>8</v>
      </c>
      <c r="CI85" s="485">
        <v>14</v>
      </c>
      <c r="CJ85" s="486">
        <v>34</v>
      </c>
      <c r="CK85" s="484">
        <v>31.6</v>
      </c>
      <c r="CL85" s="485">
        <v>32.6</v>
      </c>
      <c r="CM85" s="486">
        <v>6</v>
      </c>
      <c r="CN85" s="484">
        <v>8</v>
      </c>
      <c r="CO85" s="485">
        <v>14</v>
      </c>
      <c r="CP85" s="486">
        <v>63</v>
      </c>
      <c r="CQ85" s="484">
        <v>46</v>
      </c>
      <c r="CR85" s="485">
        <v>54</v>
      </c>
      <c r="CS85" s="486">
        <v>1117</v>
      </c>
      <c r="CT85" s="484">
        <v>1150</v>
      </c>
      <c r="CU85" s="485">
        <v>2267</v>
      </c>
      <c r="CV85" s="486">
        <v>65</v>
      </c>
      <c r="CW85" s="484">
        <v>48</v>
      </c>
      <c r="CX85" s="485">
        <v>57</v>
      </c>
      <c r="CY85" s="486">
        <v>1117</v>
      </c>
      <c r="CZ85" s="484">
        <v>1150</v>
      </c>
      <c r="DA85" s="485">
        <v>2267</v>
      </c>
      <c r="DB85" s="486">
        <v>35.799999999999997</v>
      </c>
      <c r="DC85" s="484">
        <v>33.4</v>
      </c>
      <c r="DD85" s="485">
        <v>34.6</v>
      </c>
      <c r="DE85" s="486">
        <v>1117</v>
      </c>
      <c r="DF85" s="484">
        <v>1150</v>
      </c>
      <c r="DG85" s="485">
        <v>2267</v>
      </c>
    </row>
    <row r="86" spans="1:111" x14ac:dyDescent="0.35">
      <c r="A86" t="s">
        <v>8</v>
      </c>
      <c r="B86" t="s">
        <v>253</v>
      </c>
      <c r="C86" t="s">
        <v>247</v>
      </c>
      <c r="D86" s="486">
        <v>62</v>
      </c>
      <c r="E86" s="484">
        <v>44</v>
      </c>
      <c r="F86" s="485">
        <v>53</v>
      </c>
      <c r="G86" s="486">
        <v>1086</v>
      </c>
      <c r="H86" s="484">
        <v>1146</v>
      </c>
      <c r="I86" s="485">
        <v>2232</v>
      </c>
      <c r="J86" s="486">
        <v>63</v>
      </c>
      <c r="K86" s="484">
        <v>46</v>
      </c>
      <c r="L86" s="485">
        <v>54</v>
      </c>
      <c r="M86" s="486">
        <v>1086</v>
      </c>
      <c r="N86" s="484">
        <v>1146</v>
      </c>
      <c r="O86" s="485">
        <v>2232</v>
      </c>
      <c r="P86" s="486">
        <v>34.700000000000003</v>
      </c>
      <c r="Q86" s="484">
        <v>32</v>
      </c>
      <c r="R86" s="485">
        <v>33.299999999999997</v>
      </c>
      <c r="S86" s="486">
        <v>1086</v>
      </c>
      <c r="T86" s="484">
        <v>1146</v>
      </c>
      <c r="U86" s="485">
        <v>2232</v>
      </c>
      <c r="V86" s="486">
        <v>71</v>
      </c>
      <c r="W86" s="484">
        <v>42</v>
      </c>
      <c r="X86" s="485">
        <v>55</v>
      </c>
      <c r="Y86" s="486">
        <v>62</v>
      </c>
      <c r="Z86" s="484">
        <v>77</v>
      </c>
      <c r="AA86" s="485">
        <v>139</v>
      </c>
      <c r="AB86" s="486">
        <v>71</v>
      </c>
      <c r="AC86" s="484">
        <v>48</v>
      </c>
      <c r="AD86" s="485">
        <v>58</v>
      </c>
      <c r="AE86" s="486">
        <v>62</v>
      </c>
      <c r="AF86" s="484">
        <v>77</v>
      </c>
      <c r="AG86" s="485">
        <v>139</v>
      </c>
      <c r="AH86" s="486">
        <v>36</v>
      </c>
      <c r="AI86" s="484">
        <v>31.8</v>
      </c>
      <c r="AJ86" s="485">
        <v>33.700000000000003</v>
      </c>
      <c r="AK86" s="486">
        <v>62</v>
      </c>
      <c r="AL86" s="484">
        <v>77</v>
      </c>
      <c r="AM86" s="485">
        <v>139</v>
      </c>
      <c r="AN86" s="486">
        <v>52</v>
      </c>
      <c r="AO86" s="484">
        <v>34</v>
      </c>
      <c r="AP86" s="485">
        <v>43</v>
      </c>
      <c r="AQ86" s="486">
        <v>208</v>
      </c>
      <c r="AR86" s="484">
        <v>196</v>
      </c>
      <c r="AS86" s="485">
        <v>404</v>
      </c>
      <c r="AT86" s="486">
        <v>55</v>
      </c>
      <c r="AU86" s="484">
        <v>40</v>
      </c>
      <c r="AV86" s="485">
        <v>48</v>
      </c>
      <c r="AW86" s="486">
        <v>208</v>
      </c>
      <c r="AX86" s="484">
        <v>196</v>
      </c>
      <c r="AY86" s="485">
        <v>404</v>
      </c>
      <c r="AZ86" s="486">
        <v>32.799999999999997</v>
      </c>
      <c r="BA86" s="484">
        <v>30.2</v>
      </c>
      <c r="BB86" s="485">
        <v>31.5</v>
      </c>
      <c r="BC86" s="486">
        <v>208</v>
      </c>
      <c r="BD86" s="484">
        <v>196</v>
      </c>
      <c r="BE86" s="485">
        <v>404</v>
      </c>
      <c r="BF86" s="486">
        <v>62</v>
      </c>
      <c r="BG86" s="484">
        <v>41</v>
      </c>
      <c r="BH86" s="485">
        <v>52</v>
      </c>
      <c r="BI86" s="486">
        <v>68</v>
      </c>
      <c r="BJ86" s="484">
        <v>61</v>
      </c>
      <c r="BK86" s="485">
        <v>129</v>
      </c>
      <c r="BL86" s="486">
        <v>65</v>
      </c>
      <c r="BM86" s="484">
        <v>48</v>
      </c>
      <c r="BN86" s="485">
        <v>57</v>
      </c>
      <c r="BO86" s="486">
        <v>68</v>
      </c>
      <c r="BP86" s="484">
        <v>61</v>
      </c>
      <c r="BQ86" s="485">
        <v>129</v>
      </c>
      <c r="BR86" s="486">
        <v>33.1</v>
      </c>
      <c r="BS86" s="484">
        <v>31.7</v>
      </c>
      <c r="BT86" s="485">
        <v>32.4</v>
      </c>
      <c r="BU86" s="486">
        <v>68</v>
      </c>
      <c r="BV86" s="484">
        <v>61</v>
      </c>
      <c r="BW86" s="485">
        <v>129</v>
      </c>
      <c r="BX86" s="486">
        <v>67</v>
      </c>
      <c r="BY86" s="484">
        <v>50</v>
      </c>
      <c r="BZ86" s="485">
        <v>58</v>
      </c>
      <c r="CA86" s="486">
        <v>15</v>
      </c>
      <c r="CB86" s="484">
        <v>16</v>
      </c>
      <c r="CC86" s="485">
        <v>31</v>
      </c>
      <c r="CD86" s="486">
        <v>73</v>
      </c>
      <c r="CE86" s="484">
        <v>50</v>
      </c>
      <c r="CF86" s="485">
        <v>61</v>
      </c>
      <c r="CG86" s="486">
        <v>15</v>
      </c>
      <c r="CH86" s="484">
        <v>16</v>
      </c>
      <c r="CI86" s="485">
        <v>31</v>
      </c>
      <c r="CJ86" s="486">
        <v>35.5</v>
      </c>
      <c r="CK86" s="484">
        <v>33.799999999999997</v>
      </c>
      <c r="CL86" s="485">
        <v>34.6</v>
      </c>
      <c r="CM86" s="486">
        <v>15</v>
      </c>
      <c r="CN86" s="484">
        <v>16</v>
      </c>
      <c r="CO86" s="485">
        <v>31</v>
      </c>
      <c r="CP86" s="486">
        <v>61</v>
      </c>
      <c r="CQ86" s="484">
        <v>43</v>
      </c>
      <c r="CR86" s="485">
        <v>51</v>
      </c>
      <c r="CS86" s="486">
        <v>1561</v>
      </c>
      <c r="CT86" s="484">
        <v>1592</v>
      </c>
      <c r="CU86" s="485">
        <v>3153</v>
      </c>
      <c r="CV86" s="486">
        <v>62</v>
      </c>
      <c r="CW86" s="484">
        <v>46</v>
      </c>
      <c r="CX86" s="485">
        <v>54</v>
      </c>
      <c r="CY86" s="486">
        <v>1561</v>
      </c>
      <c r="CZ86" s="484">
        <v>1592</v>
      </c>
      <c r="DA86" s="485">
        <v>3153</v>
      </c>
      <c r="DB86" s="486">
        <v>34.4</v>
      </c>
      <c r="DC86" s="484">
        <v>31.7</v>
      </c>
      <c r="DD86" s="485">
        <v>33</v>
      </c>
      <c r="DE86" s="486">
        <v>1561</v>
      </c>
      <c r="DF86" s="484">
        <v>1592</v>
      </c>
      <c r="DG86" s="485">
        <v>3153</v>
      </c>
    </row>
    <row r="87" spans="1:111" x14ac:dyDescent="0.35">
      <c r="A87" t="s">
        <v>9</v>
      </c>
      <c r="B87" t="s">
        <v>254</v>
      </c>
      <c r="C87" t="s">
        <v>247</v>
      </c>
      <c r="D87" s="486">
        <v>67</v>
      </c>
      <c r="E87" s="484">
        <v>48</v>
      </c>
      <c r="F87" s="485">
        <v>56</v>
      </c>
      <c r="G87" s="486">
        <v>971</v>
      </c>
      <c r="H87" s="484">
        <v>1137</v>
      </c>
      <c r="I87" s="485">
        <v>2108</v>
      </c>
      <c r="J87" s="486">
        <v>70</v>
      </c>
      <c r="K87" s="484">
        <v>51</v>
      </c>
      <c r="L87" s="485">
        <v>59</v>
      </c>
      <c r="M87" s="486">
        <v>971</v>
      </c>
      <c r="N87" s="484">
        <v>1137</v>
      </c>
      <c r="O87" s="485">
        <v>2108</v>
      </c>
      <c r="P87" s="486">
        <v>36.700000000000003</v>
      </c>
      <c r="Q87" s="484">
        <v>33.299999999999997</v>
      </c>
      <c r="R87" s="485">
        <v>34.9</v>
      </c>
      <c r="S87" s="486">
        <v>971</v>
      </c>
      <c r="T87" s="484">
        <v>1137</v>
      </c>
      <c r="U87" s="485">
        <v>2108</v>
      </c>
      <c r="V87" s="486">
        <v>66</v>
      </c>
      <c r="W87" s="484">
        <v>41</v>
      </c>
      <c r="X87" s="485">
        <v>56</v>
      </c>
      <c r="Y87" s="486">
        <v>32</v>
      </c>
      <c r="Z87" s="484">
        <v>22</v>
      </c>
      <c r="AA87" s="485">
        <v>54</v>
      </c>
      <c r="AB87" s="486">
        <v>66</v>
      </c>
      <c r="AC87" s="484">
        <v>50</v>
      </c>
      <c r="AD87" s="485">
        <v>59</v>
      </c>
      <c r="AE87" s="486">
        <v>32</v>
      </c>
      <c r="AF87" s="484">
        <v>22</v>
      </c>
      <c r="AG87" s="485">
        <v>54</v>
      </c>
      <c r="AH87" s="486">
        <v>36.5</v>
      </c>
      <c r="AI87" s="484">
        <v>32.6</v>
      </c>
      <c r="AJ87" s="485">
        <v>34.9</v>
      </c>
      <c r="AK87" s="486">
        <v>32</v>
      </c>
      <c r="AL87" s="484">
        <v>22</v>
      </c>
      <c r="AM87" s="485">
        <v>54</v>
      </c>
      <c r="AN87" s="486">
        <v>62</v>
      </c>
      <c r="AO87" s="484">
        <v>40</v>
      </c>
      <c r="AP87" s="485">
        <v>51</v>
      </c>
      <c r="AQ87" s="486">
        <v>37</v>
      </c>
      <c r="AR87" s="484">
        <v>35</v>
      </c>
      <c r="AS87" s="485">
        <v>72</v>
      </c>
      <c r="AT87" s="486">
        <v>73</v>
      </c>
      <c r="AU87" s="484">
        <v>51</v>
      </c>
      <c r="AV87" s="485">
        <v>63</v>
      </c>
      <c r="AW87" s="486">
        <v>37</v>
      </c>
      <c r="AX87" s="484">
        <v>35</v>
      </c>
      <c r="AY87" s="485">
        <v>72</v>
      </c>
      <c r="AZ87" s="486">
        <v>36.5</v>
      </c>
      <c r="BA87" s="484">
        <v>32</v>
      </c>
      <c r="BB87" s="485">
        <v>34.299999999999997</v>
      </c>
      <c r="BC87" s="486">
        <v>37</v>
      </c>
      <c r="BD87" s="484">
        <v>35</v>
      </c>
      <c r="BE87" s="485">
        <v>72</v>
      </c>
      <c r="BF87" s="486" t="s">
        <v>197</v>
      </c>
      <c r="BG87" s="484" t="s">
        <v>197</v>
      </c>
      <c r="BH87" s="485">
        <v>33</v>
      </c>
      <c r="BI87" s="486">
        <v>5</v>
      </c>
      <c r="BJ87" s="484">
        <v>10</v>
      </c>
      <c r="BK87" s="485">
        <v>15</v>
      </c>
      <c r="BL87" s="486" t="s">
        <v>197</v>
      </c>
      <c r="BM87" s="484" t="s">
        <v>197</v>
      </c>
      <c r="BN87" s="485">
        <v>53</v>
      </c>
      <c r="BO87" s="486">
        <v>5</v>
      </c>
      <c r="BP87" s="484">
        <v>10</v>
      </c>
      <c r="BQ87" s="485">
        <v>15</v>
      </c>
      <c r="BR87" s="486">
        <v>37.6</v>
      </c>
      <c r="BS87" s="484">
        <v>30.1</v>
      </c>
      <c r="BT87" s="485">
        <v>32.6</v>
      </c>
      <c r="BU87" s="486">
        <v>5</v>
      </c>
      <c r="BV87" s="484">
        <v>10</v>
      </c>
      <c r="BW87" s="485">
        <v>15</v>
      </c>
      <c r="BX87" s="486" t="s">
        <v>197</v>
      </c>
      <c r="BY87" s="484" t="s">
        <v>197</v>
      </c>
      <c r="BZ87" s="485">
        <v>57</v>
      </c>
      <c r="CA87" s="486">
        <v>7</v>
      </c>
      <c r="CB87" s="484">
        <v>7</v>
      </c>
      <c r="CC87" s="485">
        <v>14</v>
      </c>
      <c r="CD87" s="486" t="s">
        <v>197</v>
      </c>
      <c r="CE87" s="484" t="s">
        <v>197</v>
      </c>
      <c r="CF87" s="485">
        <v>57</v>
      </c>
      <c r="CG87" s="486">
        <v>7</v>
      </c>
      <c r="CH87" s="484">
        <v>7</v>
      </c>
      <c r="CI87" s="485">
        <v>14</v>
      </c>
      <c r="CJ87" s="486">
        <v>35.1</v>
      </c>
      <c r="CK87" s="484">
        <v>33.299999999999997</v>
      </c>
      <c r="CL87" s="485">
        <v>34.200000000000003</v>
      </c>
      <c r="CM87" s="486">
        <v>7</v>
      </c>
      <c r="CN87" s="484">
        <v>7</v>
      </c>
      <c r="CO87" s="485">
        <v>14</v>
      </c>
      <c r="CP87" s="486">
        <v>66</v>
      </c>
      <c r="CQ87" s="484">
        <v>47</v>
      </c>
      <c r="CR87" s="485">
        <v>56</v>
      </c>
      <c r="CS87" s="486">
        <v>1086</v>
      </c>
      <c r="CT87" s="484">
        <v>1255</v>
      </c>
      <c r="CU87" s="485">
        <v>2341</v>
      </c>
      <c r="CV87" s="486">
        <v>69</v>
      </c>
      <c r="CW87" s="484">
        <v>50</v>
      </c>
      <c r="CX87" s="485">
        <v>59</v>
      </c>
      <c r="CY87" s="486">
        <v>1086</v>
      </c>
      <c r="CZ87" s="484">
        <v>1255</v>
      </c>
      <c r="DA87" s="485">
        <v>2341</v>
      </c>
      <c r="DB87" s="486">
        <v>36.6</v>
      </c>
      <c r="DC87" s="484">
        <v>33.200000000000003</v>
      </c>
      <c r="DD87" s="485">
        <v>34.799999999999997</v>
      </c>
      <c r="DE87" s="486">
        <v>1086</v>
      </c>
      <c r="DF87" s="484">
        <v>1255</v>
      </c>
      <c r="DG87" s="485">
        <v>2341</v>
      </c>
    </row>
    <row r="88" spans="1:111" x14ac:dyDescent="0.35">
      <c r="A88" t="s">
        <v>11</v>
      </c>
      <c r="B88" t="s">
        <v>257</v>
      </c>
      <c r="C88" t="s">
        <v>247</v>
      </c>
      <c r="D88" s="486">
        <v>64</v>
      </c>
      <c r="E88" s="484">
        <v>47</v>
      </c>
      <c r="F88" s="485">
        <v>55</v>
      </c>
      <c r="G88" s="486">
        <v>689</v>
      </c>
      <c r="H88" s="484">
        <v>761</v>
      </c>
      <c r="I88" s="485">
        <v>1450</v>
      </c>
      <c r="J88" s="486">
        <v>66</v>
      </c>
      <c r="K88" s="484">
        <v>51</v>
      </c>
      <c r="L88" s="485">
        <v>58</v>
      </c>
      <c r="M88" s="486">
        <v>689</v>
      </c>
      <c r="N88" s="484">
        <v>761</v>
      </c>
      <c r="O88" s="485">
        <v>1450</v>
      </c>
      <c r="P88" s="486">
        <v>33.200000000000003</v>
      </c>
      <c r="Q88" s="484">
        <v>31.1</v>
      </c>
      <c r="R88" s="485">
        <v>32.1</v>
      </c>
      <c r="S88" s="486">
        <v>689</v>
      </c>
      <c r="T88" s="484">
        <v>761</v>
      </c>
      <c r="U88" s="485">
        <v>1450</v>
      </c>
      <c r="V88" s="486">
        <v>36</v>
      </c>
      <c r="W88" s="484">
        <v>40</v>
      </c>
      <c r="X88" s="485">
        <v>38</v>
      </c>
      <c r="Y88" s="486">
        <v>14</v>
      </c>
      <c r="Z88" s="484">
        <v>25</v>
      </c>
      <c r="AA88" s="485">
        <v>39</v>
      </c>
      <c r="AB88" s="486">
        <v>36</v>
      </c>
      <c r="AC88" s="484">
        <v>40</v>
      </c>
      <c r="AD88" s="485">
        <v>38</v>
      </c>
      <c r="AE88" s="486">
        <v>14</v>
      </c>
      <c r="AF88" s="484">
        <v>25</v>
      </c>
      <c r="AG88" s="485">
        <v>39</v>
      </c>
      <c r="AH88" s="486">
        <v>30.4</v>
      </c>
      <c r="AI88" s="484">
        <v>30.6</v>
      </c>
      <c r="AJ88" s="485">
        <v>30.6</v>
      </c>
      <c r="AK88" s="486">
        <v>14</v>
      </c>
      <c r="AL88" s="484">
        <v>25</v>
      </c>
      <c r="AM88" s="485">
        <v>39</v>
      </c>
      <c r="AN88" s="486">
        <v>41</v>
      </c>
      <c r="AO88" s="484">
        <v>34</v>
      </c>
      <c r="AP88" s="485">
        <v>38</v>
      </c>
      <c r="AQ88" s="486">
        <v>39</v>
      </c>
      <c r="AR88" s="484">
        <v>29</v>
      </c>
      <c r="AS88" s="485">
        <v>68</v>
      </c>
      <c r="AT88" s="486">
        <v>41</v>
      </c>
      <c r="AU88" s="484">
        <v>34</v>
      </c>
      <c r="AV88" s="485">
        <v>38</v>
      </c>
      <c r="AW88" s="486">
        <v>39</v>
      </c>
      <c r="AX88" s="484">
        <v>29</v>
      </c>
      <c r="AY88" s="485">
        <v>68</v>
      </c>
      <c r="AZ88" s="486">
        <v>29.4</v>
      </c>
      <c r="BA88" s="484">
        <v>28.2</v>
      </c>
      <c r="BB88" s="485">
        <v>28.9</v>
      </c>
      <c r="BC88" s="486">
        <v>39</v>
      </c>
      <c r="BD88" s="484">
        <v>29</v>
      </c>
      <c r="BE88" s="485">
        <v>68</v>
      </c>
      <c r="BF88" s="486" t="s">
        <v>197</v>
      </c>
      <c r="BG88" s="484" t="s">
        <v>197</v>
      </c>
      <c r="BH88" s="485">
        <v>25</v>
      </c>
      <c r="BI88" s="486">
        <v>4</v>
      </c>
      <c r="BJ88" s="484">
        <v>8</v>
      </c>
      <c r="BK88" s="485">
        <v>12</v>
      </c>
      <c r="BL88" s="486" t="s">
        <v>197</v>
      </c>
      <c r="BM88" s="484" t="s">
        <v>197</v>
      </c>
      <c r="BN88" s="485">
        <v>33</v>
      </c>
      <c r="BO88" s="486">
        <v>4</v>
      </c>
      <c r="BP88" s="484">
        <v>8</v>
      </c>
      <c r="BQ88" s="485">
        <v>12</v>
      </c>
      <c r="BR88" s="486">
        <v>28.5</v>
      </c>
      <c r="BS88" s="484">
        <v>30.9</v>
      </c>
      <c r="BT88" s="485">
        <v>30.1</v>
      </c>
      <c r="BU88" s="486">
        <v>4</v>
      </c>
      <c r="BV88" s="484">
        <v>8</v>
      </c>
      <c r="BW88" s="485">
        <v>12</v>
      </c>
      <c r="BX88" s="486" t="s">
        <v>197</v>
      </c>
      <c r="BY88" s="484" t="s">
        <v>197</v>
      </c>
      <c r="BZ88" s="485" t="s">
        <v>197</v>
      </c>
      <c r="CA88" s="486" t="s">
        <v>197</v>
      </c>
      <c r="CB88" s="484" t="s">
        <v>197</v>
      </c>
      <c r="CC88" s="485" t="s">
        <v>197</v>
      </c>
      <c r="CD88" s="486" t="s">
        <v>197</v>
      </c>
      <c r="CE88" s="484" t="s">
        <v>197</v>
      </c>
      <c r="CF88" s="485" t="s">
        <v>197</v>
      </c>
      <c r="CG88" s="486" t="s">
        <v>197</v>
      </c>
      <c r="CH88" s="484" t="s">
        <v>197</v>
      </c>
      <c r="CI88" s="485" t="s">
        <v>197</v>
      </c>
      <c r="CJ88" s="486">
        <v>30</v>
      </c>
      <c r="CK88" s="484">
        <v>17</v>
      </c>
      <c r="CL88" s="485">
        <v>23.5</v>
      </c>
      <c r="CM88" s="486" t="s">
        <v>197</v>
      </c>
      <c r="CN88" s="484" t="s">
        <v>197</v>
      </c>
      <c r="CO88" s="485" t="s">
        <v>197</v>
      </c>
      <c r="CP88" s="486">
        <v>62</v>
      </c>
      <c r="CQ88" s="484">
        <v>46</v>
      </c>
      <c r="CR88" s="485">
        <v>53</v>
      </c>
      <c r="CS88" s="486">
        <v>787</v>
      </c>
      <c r="CT88" s="484">
        <v>871</v>
      </c>
      <c r="CU88" s="485">
        <v>1658</v>
      </c>
      <c r="CV88" s="486">
        <v>63</v>
      </c>
      <c r="CW88" s="484">
        <v>49</v>
      </c>
      <c r="CX88" s="485">
        <v>56</v>
      </c>
      <c r="CY88" s="486">
        <v>787</v>
      </c>
      <c r="CZ88" s="484">
        <v>871</v>
      </c>
      <c r="DA88" s="485">
        <v>1658</v>
      </c>
      <c r="DB88" s="486">
        <v>32.9</v>
      </c>
      <c r="DC88" s="484">
        <v>30.9</v>
      </c>
      <c r="DD88" s="485">
        <v>31.8</v>
      </c>
      <c r="DE88" s="486">
        <v>787</v>
      </c>
      <c r="DF88" s="484">
        <v>871</v>
      </c>
      <c r="DG88" s="485">
        <v>1658</v>
      </c>
    </row>
    <row r="89" spans="1:111" x14ac:dyDescent="0.35">
      <c r="A89" t="s">
        <v>13</v>
      </c>
      <c r="B89" t="s">
        <v>259</v>
      </c>
      <c r="C89" t="s">
        <v>247</v>
      </c>
      <c r="D89" s="486">
        <v>67</v>
      </c>
      <c r="E89" s="484">
        <v>49</v>
      </c>
      <c r="F89" s="485">
        <v>58</v>
      </c>
      <c r="G89" s="486">
        <v>1395</v>
      </c>
      <c r="H89" s="484">
        <v>1458</v>
      </c>
      <c r="I89" s="485">
        <v>2853</v>
      </c>
      <c r="J89" s="486">
        <v>69</v>
      </c>
      <c r="K89" s="484">
        <v>52</v>
      </c>
      <c r="L89" s="485">
        <v>60</v>
      </c>
      <c r="M89" s="486">
        <v>1395</v>
      </c>
      <c r="N89" s="484">
        <v>1458</v>
      </c>
      <c r="O89" s="485">
        <v>2853</v>
      </c>
      <c r="P89" s="486">
        <v>35.1</v>
      </c>
      <c r="Q89" s="484">
        <v>32.299999999999997</v>
      </c>
      <c r="R89" s="485">
        <v>33.6</v>
      </c>
      <c r="S89" s="486">
        <v>1395</v>
      </c>
      <c r="T89" s="484">
        <v>1458</v>
      </c>
      <c r="U89" s="485">
        <v>2853</v>
      </c>
      <c r="V89" s="486">
        <v>80</v>
      </c>
      <c r="W89" s="484">
        <v>32</v>
      </c>
      <c r="X89" s="485">
        <v>57</v>
      </c>
      <c r="Y89" s="486">
        <v>25</v>
      </c>
      <c r="Z89" s="484">
        <v>22</v>
      </c>
      <c r="AA89" s="485">
        <v>47</v>
      </c>
      <c r="AB89" s="486">
        <v>80</v>
      </c>
      <c r="AC89" s="484">
        <v>36</v>
      </c>
      <c r="AD89" s="485">
        <v>60</v>
      </c>
      <c r="AE89" s="486">
        <v>25</v>
      </c>
      <c r="AF89" s="484">
        <v>22</v>
      </c>
      <c r="AG89" s="485">
        <v>47</v>
      </c>
      <c r="AH89" s="486">
        <v>34.200000000000003</v>
      </c>
      <c r="AI89" s="484">
        <v>29.8</v>
      </c>
      <c r="AJ89" s="485">
        <v>32.200000000000003</v>
      </c>
      <c r="AK89" s="486">
        <v>25</v>
      </c>
      <c r="AL89" s="484">
        <v>22</v>
      </c>
      <c r="AM89" s="485">
        <v>47</v>
      </c>
      <c r="AN89" s="486">
        <v>61</v>
      </c>
      <c r="AO89" s="484">
        <v>39</v>
      </c>
      <c r="AP89" s="485">
        <v>51</v>
      </c>
      <c r="AQ89" s="486">
        <v>74</v>
      </c>
      <c r="AR89" s="484">
        <v>64</v>
      </c>
      <c r="AS89" s="485">
        <v>138</v>
      </c>
      <c r="AT89" s="486">
        <v>66</v>
      </c>
      <c r="AU89" s="484">
        <v>41</v>
      </c>
      <c r="AV89" s="485">
        <v>54</v>
      </c>
      <c r="AW89" s="486">
        <v>74</v>
      </c>
      <c r="AX89" s="484">
        <v>64</v>
      </c>
      <c r="AY89" s="485">
        <v>138</v>
      </c>
      <c r="AZ89" s="486">
        <v>33.5</v>
      </c>
      <c r="BA89" s="484">
        <v>29.6</v>
      </c>
      <c r="BB89" s="485">
        <v>31.7</v>
      </c>
      <c r="BC89" s="486">
        <v>74</v>
      </c>
      <c r="BD89" s="484">
        <v>64</v>
      </c>
      <c r="BE89" s="485">
        <v>138</v>
      </c>
      <c r="BF89" s="486" t="s">
        <v>197</v>
      </c>
      <c r="BG89" s="484" t="s">
        <v>197</v>
      </c>
      <c r="BH89" s="485">
        <v>55</v>
      </c>
      <c r="BI89" s="486">
        <v>12</v>
      </c>
      <c r="BJ89" s="484">
        <v>8</v>
      </c>
      <c r="BK89" s="485">
        <v>20</v>
      </c>
      <c r="BL89" s="486" t="s">
        <v>197</v>
      </c>
      <c r="BM89" s="484" t="s">
        <v>197</v>
      </c>
      <c r="BN89" s="485">
        <v>60</v>
      </c>
      <c r="BO89" s="486">
        <v>12</v>
      </c>
      <c r="BP89" s="484">
        <v>8</v>
      </c>
      <c r="BQ89" s="485">
        <v>20</v>
      </c>
      <c r="BR89" s="486">
        <v>36.299999999999997</v>
      </c>
      <c r="BS89" s="484">
        <v>28.9</v>
      </c>
      <c r="BT89" s="485">
        <v>33.4</v>
      </c>
      <c r="BU89" s="486">
        <v>12</v>
      </c>
      <c r="BV89" s="484">
        <v>8</v>
      </c>
      <c r="BW89" s="485">
        <v>20</v>
      </c>
      <c r="BX89" s="486" t="s">
        <v>197</v>
      </c>
      <c r="BY89" s="484" t="s">
        <v>197</v>
      </c>
      <c r="BZ89" s="485">
        <v>42</v>
      </c>
      <c r="CA89" s="486">
        <v>7</v>
      </c>
      <c r="CB89" s="484">
        <v>5</v>
      </c>
      <c r="CC89" s="485">
        <v>12</v>
      </c>
      <c r="CD89" s="486" t="s">
        <v>197</v>
      </c>
      <c r="CE89" s="484" t="s">
        <v>197</v>
      </c>
      <c r="CF89" s="485">
        <v>42</v>
      </c>
      <c r="CG89" s="486">
        <v>7</v>
      </c>
      <c r="CH89" s="484">
        <v>5</v>
      </c>
      <c r="CI89" s="485">
        <v>12</v>
      </c>
      <c r="CJ89" s="486">
        <v>31.4</v>
      </c>
      <c r="CK89" s="484">
        <v>32.4</v>
      </c>
      <c r="CL89" s="485">
        <v>31.8</v>
      </c>
      <c r="CM89" s="486">
        <v>7</v>
      </c>
      <c r="CN89" s="484">
        <v>5</v>
      </c>
      <c r="CO89" s="485">
        <v>12</v>
      </c>
      <c r="CP89" s="486">
        <v>67</v>
      </c>
      <c r="CQ89" s="484">
        <v>48</v>
      </c>
      <c r="CR89" s="485">
        <v>57</v>
      </c>
      <c r="CS89" s="486">
        <v>1530</v>
      </c>
      <c r="CT89" s="484">
        <v>1573</v>
      </c>
      <c r="CU89" s="485">
        <v>3103</v>
      </c>
      <c r="CV89" s="486">
        <v>69</v>
      </c>
      <c r="CW89" s="484">
        <v>51</v>
      </c>
      <c r="CX89" s="485">
        <v>60</v>
      </c>
      <c r="CY89" s="486">
        <v>1530</v>
      </c>
      <c r="CZ89" s="484">
        <v>1573</v>
      </c>
      <c r="DA89" s="485">
        <v>3103</v>
      </c>
      <c r="DB89" s="486">
        <v>35</v>
      </c>
      <c r="DC89" s="484">
        <v>32.1</v>
      </c>
      <c r="DD89" s="485">
        <v>33.6</v>
      </c>
      <c r="DE89" s="486">
        <v>1530</v>
      </c>
      <c r="DF89" s="484">
        <v>1573</v>
      </c>
      <c r="DG89" s="485">
        <v>3103</v>
      </c>
    </row>
    <row r="90" spans="1:111" x14ac:dyDescent="0.35">
      <c r="A90" t="s">
        <v>65</v>
      </c>
      <c r="B90" t="s">
        <v>310</v>
      </c>
      <c r="C90" t="s">
        <v>309</v>
      </c>
      <c r="D90" s="483" t="s">
        <v>416</v>
      </c>
      <c r="E90" s="487" t="s">
        <v>416</v>
      </c>
      <c r="F90" s="488" t="s">
        <v>416</v>
      </c>
      <c r="G90" s="483" t="s">
        <v>416</v>
      </c>
      <c r="H90" s="487" t="s">
        <v>416</v>
      </c>
      <c r="I90" s="488" t="s">
        <v>416</v>
      </c>
      <c r="J90" s="483" t="s">
        <v>416</v>
      </c>
      <c r="K90" s="487" t="s">
        <v>416</v>
      </c>
      <c r="L90" s="488" t="s">
        <v>416</v>
      </c>
      <c r="M90" s="483" t="s">
        <v>416</v>
      </c>
      <c r="N90" s="487" t="s">
        <v>416</v>
      </c>
      <c r="O90" s="488" t="s">
        <v>416</v>
      </c>
      <c r="P90" s="483" t="s">
        <v>416</v>
      </c>
      <c r="Q90" s="487" t="s">
        <v>416</v>
      </c>
      <c r="R90" s="488" t="s">
        <v>416</v>
      </c>
      <c r="S90" s="483" t="s">
        <v>416</v>
      </c>
      <c r="T90" s="487" t="s">
        <v>416</v>
      </c>
      <c r="U90" s="488" t="s">
        <v>416</v>
      </c>
      <c r="V90" s="483" t="s">
        <v>416</v>
      </c>
      <c r="W90" s="487" t="s">
        <v>416</v>
      </c>
      <c r="X90" s="488" t="s">
        <v>416</v>
      </c>
      <c r="Y90" s="483" t="s">
        <v>416</v>
      </c>
      <c r="Z90" s="487" t="s">
        <v>416</v>
      </c>
      <c r="AA90" s="488" t="s">
        <v>416</v>
      </c>
      <c r="AB90" s="483" t="s">
        <v>416</v>
      </c>
      <c r="AC90" s="487" t="s">
        <v>416</v>
      </c>
      <c r="AD90" s="488" t="s">
        <v>416</v>
      </c>
      <c r="AE90" s="483" t="s">
        <v>416</v>
      </c>
      <c r="AF90" s="487" t="s">
        <v>416</v>
      </c>
      <c r="AG90" s="488" t="s">
        <v>416</v>
      </c>
      <c r="AH90" s="483" t="s">
        <v>416</v>
      </c>
      <c r="AI90" s="487" t="s">
        <v>416</v>
      </c>
      <c r="AJ90" s="488" t="s">
        <v>416</v>
      </c>
      <c r="AK90" s="483" t="s">
        <v>416</v>
      </c>
      <c r="AL90" s="487" t="s">
        <v>416</v>
      </c>
      <c r="AM90" s="488" t="s">
        <v>416</v>
      </c>
      <c r="AN90" s="483" t="s">
        <v>416</v>
      </c>
      <c r="AO90" s="487" t="s">
        <v>416</v>
      </c>
      <c r="AP90" s="488" t="s">
        <v>416</v>
      </c>
      <c r="AQ90" s="483" t="s">
        <v>416</v>
      </c>
      <c r="AR90" s="487" t="s">
        <v>416</v>
      </c>
      <c r="AS90" s="488" t="s">
        <v>416</v>
      </c>
      <c r="AT90" s="483" t="s">
        <v>416</v>
      </c>
      <c r="AU90" s="487" t="s">
        <v>416</v>
      </c>
      <c r="AV90" s="488" t="s">
        <v>416</v>
      </c>
      <c r="AW90" s="483" t="s">
        <v>416</v>
      </c>
      <c r="AX90" s="487" t="s">
        <v>416</v>
      </c>
      <c r="AY90" s="488" t="s">
        <v>416</v>
      </c>
      <c r="AZ90" s="483" t="s">
        <v>416</v>
      </c>
      <c r="BA90" s="487" t="s">
        <v>416</v>
      </c>
      <c r="BB90" s="488" t="s">
        <v>416</v>
      </c>
      <c r="BC90" s="483" t="s">
        <v>416</v>
      </c>
      <c r="BD90" s="487" t="s">
        <v>416</v>
      </c>
      <c r="BE90" s="488" t="s">
        <v>416</v>
      </c>
      <c r="BF90" s="483" t="s">
        <v>416</v>
      </c>
      <c r="BG90" s="487" t="s">
        <v>416</v>
      </c>
      <c r="BH90" s="488" t="s">
        <v>416</v>
      </c>
      <c r="BI90" s="483" t="s">
        <v>416</v>
      </c>
      <c r="BJ90" s="487" t="s">
        <v>416</v>
      </c>
      <c r="BK90" s="488" t="s">
        <v>416</v>
      </c>
      <c r="BL90" s="483" t="s">
        <v>416</v>
      </c>
      <c r="BM90" s="487" t="s">
        <v>416</v>
      </c>
      <c r="BN90" s="488" t="s">
        <v>416</v>
      </c>
      <c r="BO90" s="483" t="s">
        <v>416</v>
      </c>
      <c r="BP90" s="487" t="s">
        <v>416</v>
      </c>
      <c r="BQ90" s="488" t="s">
        <v>416</v>
      </c>
      <c r="BR90" s="483" t="s">
        <v>416</v>
      </c>
      <c r="BS90" s="487" t="s">
        <v>416</v>
      </c>
      <c r="BT90" s="488" t="s">
        <v>416</v>
      </c>
      <c r="BU90" s="483" t="s">
        <v>416</v>
      </c>
      <c r="BV90" s="487" t="s">
        <v>416</v>
      </c>
      <c r="BW90" s="488" t="s">
        <v>416</v>
      </c>
      <c r="BX90" s="483" t="s">
        <v>416</v>
      </c>
      <c r="BY90" s="487" t="s">
        <v>416</v>
      </c>
      <c r="BZ90" s="488" t="s">
        <v>416</v>
      </c>
      <c r="CA90" s="483" t="s">
        <v>416</v>
      </c>
      <c r="CB90" s="487" t="s">
        <v>416</v>
      </c>
      <c r="CC90" s="488" t="s">
        <v>416</v>
      </c>
      <c r="CD90" s="483" t="s">
        <v>416</v>
      </c>
      <c r="CE90" s="487" t="s">
        <v>416</v>
      </c>
      <c r="CF90" s="488" t="s">
        <v>416</v>
      </c>
      <c r="CG90" s="483" t="s">
        <v>416</v>
      </c>
      <c r="CH90" s="487" t="s">
        <v>416</v>
      </c>
      <c r="CI90" s="488" t="s">
        <v>416</v>
      </c>
      <c r="CJ90" s="483" t="s">
        <v>416</v>
      </c>
      <c r="CK90" s="487" t="s">
        <v>416</v>
      </c>
      <c r="CL90" s="488" t="s">
        <v>416</v>
      </c>
      <c r="CM90" s="483" t="s">
        <v>416</v>
      </c>
      <c r="CN90" s="487" t="s">
        <v>416</v>
      </c>
      <c r="CO90" s="488" t="s">
        <v>416</v>
      </c>
      <c r="CP90" s="486">
        <v>62</v>
      </c>
      <c r="CQ90" s="484">
        <v>45</v>
      </c>
      <c r="CR90" s="485">
        <v>53</v>
      </c>
      <c r="CS90" s="486">
        <v>7840</v>
      </c>
      <c r="CT90" s="484">
        <v>8037</v>
      </c>
      <c r="CU90" s="485">
        <v>15877</v>
      </c>
      <c r="CV90" s="486">
        <v>65</v>
      </c>
      <c r="CW90" s="484">
        <v>48</v>
      </c>
      <c r="CX90" s="485">
        <v>56</v>
      </c>
      <c r="CY90" s="486">
        <v>7840</v>
      </c>
      <c r="CZ90" s="484">
        <v>8037</v>
      </c>
      <c r="DA90" s="485">
        <v>15877</v>
      </c>
      <c r="DB90" s="486">
        <v>34.700000000000003</v>
      </c>
      <c r="DC90" s="484">
        <v>32</v>
      </c>
      <c r="DD90" s="485">
        <v>33.299999999999997</v>
      </c>
      <c r="DE90" s="486">
        <v>7840</v>
      </c>
      <c r="DF90" s="484">
        <v>8037</v>
      </c>
      <c r="DG90" s="485">
        <v>15877</v>
      </c>
    </row>
    <row r="91" spans="1:111" x14ac:dyDescent="0.35">
      <c r="A91" t="s">
        <v>66</v>
      </c>
      <c r="B91" t="s">
        <v>311</v>
      </c>
      <c r="C91" t="s">
        <v>309</v>
      </c>
      <c r="D91" s="486">
        <v>66</v>
      </c>
      <c r="E91" s="484">
        <v>49</v>
      </c>
      <c r="F91" s="485">
        <v>57</v>
      </c>
      <c r="G91" s="486">
        <v>1199</v>
      </c>
      <c r="H91" s="484">
        <v>1359</v>
      </c>
      <c r="I91" s="485">
        <v>2558</v>
      </c>
      <c r="J91" s="486">
        <v>66</v>
      </c>
      <c r="K91" s="484">
        <v>52</v>
      </c>
      <c r="L91" s="485">
        <v>59</v>
      </c>
      <c r="M91" s="486">
        <v>1199</v>
      </c>
      <c r="N91" s="484">
        <v>1359</v>
      </c>
      <c r="O91" s="485">
        <v>2558</v>
      </c>
      <c r="P91" s="486">
        <v>34.4</v>
      </c>
      <c r="Q91" s="484">
        <v>32</v>
      </c>
      <c r="R91" s="485">
        <v>33.1</v>
      </c>
      <c r="S91" s="486">
        <v>1199</v>
      </c>
      <c r="T91" s="484">
        <v>1359</v>
      </c>
      <c r="U91" s="485">
        <v>2558</v>
      </c>
      <c r="V91" s="486">
        <v>68</v>
      </c>
      <c r="W91" s="484">
        <v>49</v>
      </c>
      <c r="X91" s="485">
        <v>59</v>
      </c>
      <c r="Y91" s="486">
        <v>164</v>
      </c>
      <c r="Z91" s="484">
        <v>138</v>
      </c>
      <c r="AA91" s="485">
        <v>302</v>
      </c>
      <c r="AB91" s="486">
        <v>69</v>
      </c>
      <c r="AC91" s="484">
        <v>51</v>
      </c>
      <c r="AD91" s="485">
        <v>61</v>
      </c>
      <c r="AE91" s="486">
        <v>164</v>
      </c>
      <c r="AF91" s="484">
        <v>138</v>
      </c>
      <c r="AG91" s="485">
        <v>302</v>
      </c>
      <c r="AH91" s="486">
        <v>35.6</v>
      </c>
      <c r="AI91" s="484">
        <v>32.5</v>
      </c>
      <c r="AJ91" s="485">
        <v>34.200000000000003</v>
      </c>
      <c r="AK91" s="486">
        <v>164</v>
      </c>
      <c r="AL91" s="484">
        <v>138</v>
      </c>
      <c r="AM91" s="485">
        <v>302</v>
      </c>
      <c r="AN91" s="486">
        <v>69</v>
      </c>
      <c r="AO91" s="484">
        <v>52</v>
      </c>
      <c r="AP91" s="485">
        <v>61</v>
      </c>
      <c r="AQ91" s="486">
        <v>394</v>
      </c>
      <c r="AR91" s="484">
        <v>379</v>
      </c>
      <c r="AS91" s="485">
        <v>773</v>
      </c>
      <c r="AT91" s="486">
        <v>72</v>
      </c>
      <c r="AU91" s="484">
        <v>57</v>
      </c>
      <c r="AV91" s="485">
        <v>65</v>
      </c>
      <c r="AW91" s="486">
        <v>394</v>
      </c>
      <c r="AX91" s="484">
        <v>379</v>
      </c>
      <c r="AY91" s="485">
        <v>773</v>
      </c>
      <c r="AZ91" s="486">
        <v>34.1</v>
      </c>
      <c r="BA91" s="484">
        <v>32.1</v>
      </c>
      <c r="BB91" s="485">
        <v>33.1</v>
      </c>
      <c r="BC91" s="486">
        <v>394</v>
      </c>
      <c r="BD91" s="484">
        <v>379</v>
      </c>
      <c r="BE91" s="485">
        <v>773</v>
      </c>
      <c r="BF91" s="486">
        <v>65</v>
      </c>
      <c r="BG91" s="484">
        <v>45</v>
      </c>
      <c r="BH91" s="485">
        <v>54</v>
      </c>
      <c r="BI91" s="486">
        <v>212</v>
      </c>
      <c r="BJ91" s="484">
        <v>247</v>
      </c>
      <c r="BK91" s="485">
        <v>459</v>
      </c>
      <c r="BL91" s="486">
        <v>68</v>
      </c>
      <c r="BM91" s="484">
        <v>49</v>
      </c>
      <c r="BN91" s="485">
        <v>58</v>
      </c>
      <c r="BO91" s="486">
        <v>212</v>
      </c>
      <c r="BP91" s="484">
        <v>247</v>
      </c>
      <c r="BQ91" s="485">
        <v>459</v>
      </c>
      <c r="BR91" s="486">
        <v>33.799999999999997</v>
      </c>
      <c r="BS91" s="484">
        <v>30.9</v>
      </c>
      <c r="BT91" s="485">
        <v>32.200000000000003</v>
      </c>
      <c r="BU91" s="486">
        <v>212</v>
      </c>
      <c r="BV91" s="484">
        <v>247</v>
      </c>
      <c r="BW91" s="485">
        <v>459</v>
      </c>
      <c r="BX91" s="486">
        <v>73</v>
      </c>
      <c r="BY91" s="484">
        <v>31</v>
      </c>
      <c r="BZ91" s="485">
        <v>54</v>
      </c>
      <c r="CA91" s="486">
        <v>15</v>
      </c>
      <c r="CB91" s="484">
        <v>13</v>
      </c>
      <c r="CC91" s="485">
        <v>28</v>
      </c>
      <c r="CD91" s="486">
        <v>73</v>
      </c>
      <c r="CE91" s="484">
        <v>46</v>
      </c>
      <c r="CF91" s="485">
        <v>61</v>
      </c>
      <c r="CG91" s="486">
        <v>15</v>
      </c>
      <c r="CH91" s="484">
        <v>13</v>
      </c>
      <c r="CI91" s="485">
        <v>28</v>
      </c>
      <c r="CJ91" s="486">
        <v>37.1</v>
      </c>
      <c r="CK91" s="484">
        <v>28.1</v>
      </c>
      <c r="CL91" s="485">
        <v>32.9</v>
      </c>
      <c r="CM91" s="486">
        <v>15</v>
      </c>
      <c r="CN91" s="484">
        <v>13</v>
      </c>
      <c r="CO91" s="485">
        <v>28</v>
      </c>
      <c r="CP91" s="486">
        <v>66</v>
      </c>
      <c r="CQ91" s="484">
        <v>49</v>
      </c>
      <c r="CR91" s="485">
        <v>57</v>
      </c>
      <c r="CS91" s="486">
        <v>2065</v>
      </c>
      <c r="CT91" s="484">
        <v>2228</v>
      </c>
      <c r="CU91" s="485">
        <v>4293</v>
      </c>
      <c r="CV91" s="486">
        <v>68</v>
      </c>
      <c r="CW91" s="484">
        <v>52</v>
      </c>
      <c r="CX91" s="485">
        <v>60</v>
      </c>
      <c r="CY91" s="486">
        <v>2065</v>
      </c>
      <c r="CZ91" s="484">
        <v>2228</v>
      </c>
      <c r="DA91" s="485">
        <v>4293</v>
      </c>
      <c r="DB91" s="486">
        <v>34.299999999999997</v>
      </c>
      <c r="DC91" s="484">
        <v>31.8</v>
      </c>
      <c r="DD91" s="485">
        <v>33</v>
      </c>
      <c r="DE91" s="486">
        <v>2065</v>
      </c>
      <c r="DF91" s="484">
        <v>2228</v>
      </c>
      <c r="DG91" s="485">
        <v>4293</v>
      </c>
    </row>
    <row r="92" spans="1:111" x14ac:dyDescent="0.35">
      <c r="A92" t="s">
        <v>67</v>
      </c>
      <c r="B92" t="s">
        <v>312</v>
      </c>
      <c r="C92" t="s">
        <v>309</v>
      </c>
      <c r="D92" s="486">
        <v>65</v>
      </c>
      <c r="E92" s="484">
        <v>49</v>
      </c>
      <c r="F92" s="485">
        <v>57</v>
      </c>
      <c r="G92" s="486">
        <v>1379</v>
      </c>
      <c r="H92" s="484">
        <v>1480</v>
      </c>
      <c r="I92" s="485">
        <v>2859</v>
      </c>
      <c r="J92" s="486">
        <v>67</v>
      </c>
      <c r="K92" s="484">
        <v>51</v>
      </c>
      <c r="L92" s="485">
        <v>59</v>
      </c>
      <c r="M92" s="486">
        <v>1379</v>
      </c>
      <c r="N92" s="484">
        <v>1480</v>
      </c>
      <c r="O92" s="485">
        <v>2859</v>
      </c>
      <c r="P92" s="486">
        <v>35.299999999999997</v>
      </c>
      <c r="Q92" s="484">
        <v>32.5</v>
      </c>
      <c r="R92" s="485">
        <v>33.799999999999997</v>
      </c>
      <c r="S92" s="486">
        <v>1379</v>
      </c>
      <c r="T92" s="484">
        <v>1480</v>
      </c>
      <c r="U92" s="485">
        <v>2859</v>
      </c>
      <c r="V92" s="486">
        <v>67</v>
      </c>
      <c r="W92" s="484">
        <v>41</v>
      </c>
      <c r="X92" s="485">
        <v>54</v>
      </c>
      <c r="Y92" s="486">
        <v>104</v>
      </c>
      <c r="Z92" s="484">
        <v>114</v>
      </c>
      <c r="AA92" s="485">
        <v>218</v>
      </c>
      <c r="AB92" s="486">
        <v>69</v>
      </c>
      <c r="AC92" s="484">
        <v>46</v>
      </c>
      <c r="AD92" s="485">
        <v>57</v>
      </c>
      <c r="AE92" s="486">
        <v>104</v>
      </c>
      <c r="AF92" s="484">
        <v>114</v>
      </c>
      <c r="AG92" s="485">
        <v>218</v>
      </c>
      <c r="AH92" s="486">
        <v>36.4</v>
      </c>
      <c r="AI92" s="484">
        <v>31.6</v>
      </c>
      <c r="AJ92" s="485">
        <v>33.9</v>
      </c>
      <c r="AK92" s="486">
        <v>104</v>
      </c>
      <c r="AL92" s="484">
        <v>114</v>
      </c>
      <c r="AM92" s="485">
        <v>218</v>
      </c>
      <c r="AN92" s="486">
        <v>57</v>
      </c>
      <c r="AO92" s="484">
        <v>40</v>
      </c>
      <c r="AP92" s="485">
        <v>48</v>
      </c>
      <c r="AQ92" s="486">
        <v>189</v>
      </c>
      <c r="AR92" s="484">
        <v>220</v>
      </c>
      <c r="AS92" s="485">
        <v>409</v>
      </c>
      <c r="AT92" s="486">
        <v>58</v>
      </c>
      <c r="AU92" s="484">
        <v>42</v>
      </c>
      <c r="AV92" s="485">
        <v>49</v>
      </c>
      <c r="AW92" s="486">
        <v>189</v>
      </c>
      <c r="AX92" s="484">
        <v>220</v>
      </c>
      <c r="AY92" s="485">
        <v>409</v>
      </c>
      <c r="AZ92" s="486">
        <v>32.6</v>
      </c>
      <c r="BA92" s="484">
        <v>30</v>
      </c>
      <c r="BB92" s="485">
        <v>31.2</v>
      </c>
      <c r="BC92" s="486">
        <v>189</v>
      </c>
      <c r="BD92" s="484">
        <v>220</v>
      </c>
      <c r="BE92" s="485">
        <v>409</v>
      </c>
      <c r="BF92" s="486">
        <v>63</v>
      </c>
      <c r="BG92" s="484">
        <v>47</v>
      </c>
      <c r="BH92" s="485">
        <v>56</v>
      </c>
      <c r="BI92" s="486">
        <v>38</v>
      </c>
      <c r="BJ92" s="484">
        <v>34</v>
      </c>
      <c r="BK92" s="485">
        <v>72</v>
      </c>
      <c r="BL92" s="486">
        <v>66</v>
      </c>
      <c r="BM92" s="484">
        <v>53</v>
      </c>
      <c r="BN92" s="485">
        <v>60</v>
      </c>
      <c r="BO92" s="486">
        <v>38</v>
      </c>
      <c r="BP92" s="484">
        <v>34</v>
      </c>
      <c r="BQ92" s="485">
        <v>72</v>
      </c>
      <c r="BR92" s="486">
        <v>35</v>
      </c>
      <c r="BS92" s="484">
        <v>32.1</v>
      </c>
      <c r="BT92" s="485">
        <v>33.6</v>
      </c>
      <c r="BU92" s="486">
        <v>38</v>
      </c>
      <c r="BV92" s="484">
        <v>34</v>
      </c>
      <c r="BW92" s="485">
        <v>72</v>
      </c>
      <c r="BX92" s="486" t="s">
        <v>197</v>
      </c>
      <c r="BY92" s="484" t="s">
        <v>197</v>
      </c>
      <c r="BZ92" s="485">
        <v>53</v>
      </c>
      <c r="CA92" s="486">
        <v>9</v>
      </c>
      <c r="CB92" s="484">
        <v>6</v>
      </c>
      <c r="CC92" s="485">
        <v>15</v>
      </c>
      <c r="CD92" s="486" t="s">
        <v>197</v>
      </c>
      <c r="CE92" s="484" t="s">
        <v>197</v>
      </c>
      <c r="CF92" s="485">
        <v>60</v>
      </c>
      <c r="CG92" s="486">
        <v>9</v>
      </c>
      <c r="CH92" s="484">
        <v>6</v>
      </c>
      <c r="CI92" s="485">
        <v>15</v>
      </c>
      <c r="CJ92" s="486">
        <v>37.700000000000003</v>
      </c>
      <c r="CK92" s="484">
        <v>25.7</v>
      </c>
      <c r="CL92" s="485">
        <v>32.9</v>
      </c>
      <c r="CM92" s="486">
        <v>9</v>
      </c>
      <c r="CN92" s="484">
        <v>6</v>
      </c>
      <c r="CO92" s="485">
        <v>15</v>
      </c>
      <c r="CP92" s="486">
        <v>64</v>
      </c>
      <c r="CQ92" s="484">
        <v>47</v>
      </c>
      <c r="CR92" s="485">
        <v>55</v>
      </c>
      <c r="CS92" s="486">
        <v>1777</v>
      </c>
      <c r="CT92" s="484">
        <v>1901</v>
      </c>
      <c r="CU92" s="485">
        <v>3678</v>
      </c>
      <c r="CV92" s="486">
        <v>65</v>
      </c>
      <c r="CW92" s="484">
        <v>50</v>
      </c>
      <c r="CX92" s="485">
        <v>57</v>
      </c>
      <c r="CY92" s="486">
        <v>1777</v>
      </c>
      <c r="CZ92" s="484">
        <v>1901</v>
      </c>
      <c r="DA92" s="485">
        <v>3678</v>
      </c>
      <c r="DB92" s="486">
        <v>34.9</v>
      </c>
      <c r="DC92" s="484">
        <v>32</v>
      </c>
      <c r="DD92" s="485">
        <v>33.4</v>
      </c>
      <c r="DE92" s="486">
        <v>1777</v>
      </c>
      <c r="DF92" s="484">
        <v>1901</v>
      </c>
      <c r="DG92" s="485">
        <v>3678</v>
      </c>
    </row>
    <row r="93" spans="1:111" x14ac:dyDescent="0.35">
      <c r="A93" t="s">
        <v>69</v>
      </c>
      <c r="B93" t="s">
        <v>314</v>
      </c>
      <c r="C93" t="s">
        <v>309</v>
      </c>
      <c r="D93" s="486">
        <v>61</v>
      </c>
      <c r="E93" s="484">
        <v>40</v>
      </c>
      <c r="F93" s="485">
        <v>50</v>
      </c>
      <c r="G93" s="486">
        <v>1118</v>
      </c>
      <c r="H93" s="484">
        <v>1142</v>
      </c>
      <c r="I93" s="485">
        <v>2260</v>
      </c>
      <c r="J93" s="486">
        <v>64</v>
      </c>
      <c r="K93" s="484">
        <v>45</v>
      </c>
      <c r="L93" s="485">
        <v>54</v>
      </c>
      <c r="M93" s="486">
        <v>1118</v>
      </c>
      <c r="N93" s="484">
        <v>1142</v>
      </c>
      <c r="O93" s="485">
        <v>2260</v>
      </c>
      <c r="P93" s="486">
        <v>33.799999999999997</v>
      </c>
      <c r="Q93" s="484">
        <v>30.4</v>
      </c>
      <c r="R93" s="485">
        <v>32.1</v>
      </c>
      <c r="S93" s="486">
        <v>1118</v>
      </c>
      <c r="T93" s="484">
        <v>1142</v>
      </c>
      <c r="U93" s="485">
        <v>2260</v>
      </c>
      <c r="V93" s="486">
        <v>64</v>
      </c>
      <c r="W93" s="484">
        <v>49</v>
      </c>
      <c r="X93" s="485">
        <v>56</v>
      </c>
      <c r="Y93" s="486">
        <v>166</v>
      </c>
      <c r="Z93" s="484">
        <v>180</v>
      </c>
      <c r="AA93" s="485">
        <v>346</v>
      </c>
      <c r="AB93" s="486">
        <v>67</v>
      </c>
      <c r="AC93" s="484">
        <v>53</v>
      </c>
      <c r="AD93" s="485">
        <v>60</v>
      </c>
      <c r="AE93" s="486">
        <v>166</v>
      </c>
      <c r="AF93" s="484">
        <v>180</v>
      </c>
      <c r="AG93" s="485">
        <v>346</v>
      </c>
      <c r="AH93" s="486">
        <v>34</v>
      </c>
      <c r="AI93" s="484">
        <v>31</v>
      </c>
      <c r="AJ93" s="485">
        <v>32.4</v>
      </c>
      <c r="AK93" s="486">
        <v>166</v>
      </c>
      <c r="AL93" s="484">
        <v>180</v>
      </c>
      <c r="AM93" s="485">
        <v>346</v>
      </c>
      <c r="AN93" s="486">
        <v>58</v>
      </c>
      <c r="AO93" s="484">
        <v>42</v>
      </c>
      <c r="AP93" s="485">
        <v>50</v>
      </c>
      <c r="AQ93" s="486">
        <v>547</v>
      </c>
      <c r="AR93" s="484">
        <v>551</v>
      </c>
      <c r="AS93" s="485">
        <v>1098</v>
      </c>
      <c r="AT93" s="486">
        <v>62</v>
      </c>
      <c r="AU93" s="484">
        <v>47</v>
      </c>
      <c r="AV93" s="485">
        <v>55</v>
      </c>
      <c r="AW93" s="486">
        <v>547</v>
      </c>
      <c r="AX93" s="484">
        <v>551</v>
      </c>
      <c r="AY93" s="485">
        <v>1098</v>
      </c>
      <c r="AZ93" s="486">
        <v>32.6</v>
      </c>
      <c r="BA93" s="484">
        <v>30.1</v>
      </c>
      <c r="BB93" s="485">
        <v>31.4</v>
      </c>
      <c r="BC93" s="486">
        <v>547</v>
      </c>
      <c r="BD93" s="484">
        <v>551</v>
      </c>
      <c r="BE93" s="485">
        <v>1098</v>
      </c>
      <c r="BF93" s="486">
        <v>61</v>
      </c>
      <c r="BG93" s="484">
        <v>48</v>
      </c>
      <c r="BH93" s="485">
        <v>55</v>
      </c>
      <c r="BI93" s="486">
        <v>161</v>
      </c>
      <c r="BJ93" s="484">
        <v>176</v>
      </c>
      <c r="BK93" s="485">
        <v>337</v>
      </c>
      <c r="BL93" s="486">
        <v>65</v>
      </c>
      <c r="BM93" s="484">
        <v>52</v>
      </c>
      <c r="BN93" s="485">
        <v>58</v>
      </c>
      <c r="BO93" s="486">
        <v>161</v>
      </c>
      <c r="BP93" s="484">
        <v>176</v>
      </c>
      <c r="BQ93" s="485">
        <v>337</v>
      </c>
      <c r="BR93" s="486">
        <v>33.6</v>
      </c>
      <c r="BS93" s="484">
        <v>31.4</v>
      </c>
      <c r="BT93" s="485">
        <v>32.5</v>
      </c>
      <c r="BU93" s="486">
        <v>161</v>
      </c>
      <c r="BV93" s="484">
        <v>176</v>
      </c>
      <c r="BW93" s="485">
        <v>337</v>
      </c>
      <c r="BX93" s="486" t="s">
        <v>197</v>
      </c>
      <c r="BY93" s="484" t="s">
        <v>197</v>
      </c>
      <c r="BZ93" s="485">
        <v>17</v>
      </c>
      <c r="CA93" s="486">
        <v>8</v>
      </c>
      <c r="CB93" s="484">
        <v>10</v>
      </c>
      <c r="CC93" s="485">
        <v>18</v>
      </c>
      <c r="CD93" s="486" t="s">
        <v>197</v>
      </c>
      <c r="CE93" s="484" t="s">
        <v>197</v>
      </c>
      <c r="CF93" s="485">
        <v>17</v>
      </c>
      <c r="CG93" s="486">
        <v>8</v>
      </c>
      <c r="CH93" s="484">
        <v>10</v>
      </c>
      <c r="CI93" s="485">
        <v>18</v>
      </c>
      <c r="CJ93" s="486">
        <v>30.5</v>
      </c>
      <c r="CK93" s="484">
        <v>24.9</v>
      </c>
      <c r="CL93" s="485">
        <v>27.4</v>
      </c>
      <c r="CM93" s="486">
        <v>8</v>
      </c>
      <c r="CN93" s="484">
        <v>10</v>
      </c>
      <c r="CO93" s="485">
        <v>18</v>
      </c>
      <c r="CP93" s="486">
        <v>59</v>
      </c>
      <c r="CQ93" s="484">
        <v>41</v>
      </c>
      <c r="CR93" s="485">
        <v>50</v>
      </c>
      <c r="CS93" s="486">
        <v>2244</v>
      </c>
      <c r="CT93" s="484">
        <v>2326</v>
      </c>
      <c r="CU93" s="485">
        <v>4570</v>
      </c>
      <c r="CV93" s="486">
        <v>63</v>
      </c>
      <c r="CW93" s="484">
        <v>45</v>
      </c>
      <c r="CX93" s="485">
        <v>54</v>
      </c>
      <c r="CY93" s="486">
        <v>2244</v>
      </c>
      <c r="CZ93" s="484">
        <v>2326</v>
      </c>
      <c r="DA93" s="485">
        <v>4570</v>
      </c>
      <c r="DB93" s="486">
        <v>33.200000000000003</v>
      </c>
      <c r="DC93" s="484">
        <v>30.2</v>
      </c>
      <c r="DD93" s="485">
        <v>31.7</v>
      </c>
      <c r="DE93" s="486">
        <v>2244</v>
      </c>
      <c r="DF93" s="484">
        <v>2326</v>
      </c>
      <c r="DG93" s="485">
        <v>4570</v>
      </c>
    </row>
    <row r="94" spans="1:111" x14ac:dyDescent="0.35">
      <c r="A94" t="s">
        <v>71</v>
      </c>
      <c r="B94" t="s">
        <v>316</v>
      </c>
      <c r="C94" t="s">
        <v>309</v>
      </c>
      <c r="D94" s="486">
        <v>67</v>
      </c>
      <c r="E94" s="484">
        <v>51</v>
      </c>
      <c r="F94" s="485">
        <v>58</v>
      </c>
      <c r="G94" s="486">
        <v>994</v>
      </c>
      <c r="H94" s="484">
        <v>1067</v>
      </c>
      <c r="I94" s="485">
        <v>2061</v>
      </c>
      <c r="J94" s="486">
        <v>70</v>
      </c>
      <c r="K94" s="484">
        <v>54</v>
      </c>
      <c r="L94" s="485">
        <v>62</v>
      </c>
      <c r="M94" s="486">
        <v>994</v>
      </c>
      <c r="N94" s="484">
        <v>1067</v>
      </c>
      <c r="O94" s="485">
        <v>2061</v>
      </c>
      <c r="P94" s="486">
        <v>36.4</v>
      </c>
      <c r="Q94" s="484">
        <v>33.200000000000003</v>
      </c>
      <c r="R94" s="485">
        <v>34.700000000000003</v>
      </c>
      <c r="S94" s="486">
        <v>994</v>
      </c>
      <c r="T94" s="484">
        <v>1067</v>
      </c>
      <c r="U94" s="485">
        <v>2061</v>
      </c>
      <c r="V94" s="486">
        <v>70</v>
      </c>
      <c r="W94" s="484">
        <v>53</v>
      </c>
      <c r="X94" s="485">
        <v>61</v>
      </c>
      <c r="Y94" s="486">
        <v>93</v>
      </c>
      <c r="Z94" s="484">
        <v>106</v>
      </c>
      <c r="AA94" s="485">
        <v>199</v>
      </c>
      <c r="AB94" s="486">
        <v>70</v>
      </c>
      <c r="AC94" s="484">
        <v>59</v>
      </c>
      <c r="AD94" s="485">
        <v>64</v>
      </c>
      <c r="AE94" s="486">
        <v>93</v>
      </c>
      <c r="AF94" s="484">
        <v>106</v>
      </c>
      <c r="AG94" s="485">
        <v>199</v>
      </c>
      <c r="AH94" s="486">
        <v>35.299999999999997</v>
      </c>
      <c r="AI94" s="484">
        <v>32.6</v>
      </c>
      <c r="AJ94" s="485">
        <v>33.9</v>
      </c>
      <c r="AK94" s="486">
        <v>93</v>
      </c>
      <c r="AL94" s="484">
        <v>106</v>
      </c>
      <c r="AM94" s="485">
        <v>199</v>
      </c>
      <c r="AN94" s="486">
        <v>62</v>
      </c>
      <c r="AO94" s="484">
        <v>52</v>
      </c>
      <c r="AP94" s="485">
        <v>57</v>
      </c>
      <c r="AQ94" s="486">
        <v>141</v>
      </c>
      <c r="AR94" s="484">
        <v>136</v>
      </c>
      <c r="AS94" s="485">
        <v>277</v>
      </c>
      <c r="AT94" s="486">
        <v>68</v>
      </c>
      <c r="AU94" s="484">
        <v>57</v>
      </c>
      <c r="AV94" s="485">
        <v>63</v>
      </c>
      <c r="AW94" s="486">
        <v>141</v>
      </c>
      <c r="AX94" s="484">
        <v>136</v>
      </c>
      <c r="AY94" s="485">
        <v>277</v>
      </c>
      <c r="AZ94" s="486">
        <v>35.700000000000003</v>
      </c>
      <c r="BA94" s="484">
        <v>33.200000000000003</v>
      </c>
      <c r="BB94" s="485">
        <v>34.5</v>
      </c>
      <c r="BC94" s="486">
        <v>141</v>
      </c>
      <c r="BD94" s="484">
        <v>136</v>
      </c>
      <c r="BE94" s="485">
        <v>277</v>
      </c>
      <c r="BF94" s="486">
        <v>74</v>
      </c>
      <c r="BG94" s="484">
        <v>38</v>
      </c>
      <c r="BH94" s="485">
        <v>55</v>
      </c>
      <c r="BI94" s="486">
        <v>19</v>
      </c>
      <c r="BJ94" s="484">
        <v>21</v>
      </c>
      <c r="BK94" s="485">
        <v>40</v>
      </c>
      <c r="BL94" s="486">
        <v>79</v>
      </c>
      <c r="BM94" s="484">
        <v>43</v>
      </c>
      <c r="BN94" s="485">
        <v>60</v>
      </c>
      <c r="BO94" s="486">
        <v>19</v>
      </c>
      <c r="BP94" s="484">
        <v>21</v>
      </c>
      <c r="BQ94" s="485">
        <v>40</v>
      </c>
      <c r="BR94" s="486">
        <v>32.700000000000003</v>
      </c>
      <c r="BS94" s="484">
        <v>30.6</v>
      </c>
      <c r="BT94" s="485">
        <v>31.6</v>
      </c>
      <c r="BU94" s="486">
        <v>19</v>
      </c>
      <c r="BV94" s="484">
        <v>21</v>
      </c>
      <c r="BW94" s="485">
        <v>40</v>
      </c>
      <c r="BX94" s="486" t="s">
        <v>197</v>
      </c>
      <c r="BY94" s="484" t="s">
        <v>197</v>
      </c>
      <c r="BZ94" s="485">
        <v>40</v>
      </c>
      <c r="CA94" s="486">
        <v>4</v>
      </c>
      <c r="CB94" s="484">
        <v>6</v>
      </c>
      <c r="CC94" s="485">
        <v>10</v>
      </c>
      <c r="CD94" s="486" t="s">
        <v>197</v>
      </c>
      <c r="CE94" s="484" t="s">
        <v>197</v>
      </c>
      <c r="CF94" s="485">
        <v>40</v>
      </c>
      <c r="CG94" s="486">
        <v>4</v>
      </c>
      <c r="CH94" s="484">
        <v>6</v>
      </c>
      <c r="CI94" s="485">
        <v>10</v>
      </c>
      <c r="CJ94" s="486">
        <v>34.299999999999997</v>
      </c>
      <c r="CK94" s="484">
        <v>29.3</v>
      </c>
      <c r="CL94" s="485">
        <v>31.3</v>
      </c>
      <c r="CM94" s="486">
        <v>4</v>
      </c>
      <c r="CN94" s="484">
        <v>6</v>
      </c>
      <c r="CO94" s="485">
        <v>10</v>
      </c>
      <c r="CP94" s="486">
        <v>66</v>
      </c>
      <c r="CQ94" s="484">
        <v>50</v>
      </c>
      <c r="CR94" s="485">
        <v>58</v>
      </c>
      <c r="CS94" s="486">
        <v>1302</v>
      </c>
      <c r="CT94" s="484">
        <v>1376</v>
      </c>
      <c r="CU94" s="485">
        <v>2678</v>
      </c>
      <c r="CV94" s="486">
        <v>69</v>
      </c>
      <c r="CW94" s="484">
        <v>54</v>
      </c>
      <c r="CX94" s="485">
        <v>61</v>
      </c>
      <c r="CY94" s="486">
        <v>1302</v>
      </c>
      <c r="CZ94" s="484">
        <v>1376</v>
      </c>
      <c r="DA94" s="485">
        <v>2678</v>
      </c>
      <c r="DB94" s="486">
        <v>36.1</v>
      </c>
      <c r="DC94" s="484">
        <v>33</v>
      </c>
      <c r="DD94" s="485">
        <v>34.5</v>
      </c>
      <c r="DE94" s="486">
        <v>1302</v>
      </c>
      <c r="DF94" s="484">
        <v>1376</v>
      </c>
      <c r="DG94" s="485">
        <v>2678</v>
      </c>
    </row>
    <row r="95" spans="1:111" x14ac:dyDescent="0.35">
      <c r="A95" t="s">
        <v>75</v>
      </c>
      <c r="B95" t="s">
        <v>320</v>
      </c>
      <c r="C95" t="s">
        <v>309</v>
      </c>
      <c r="D95" s="486">
        <v>58</v>
      </c>
      <c r="E95" s="484">
        <v>40</v>
      </c>
      <c r="F95" s="485">
        <v>49</v>
      </c>
      <c r="G95" s="486">
        <v>1108</v>
      </c>
      <c r="H95" s="484">
        <v>1184</v>
      </c>
      <c r="I95" s="485">
        <v>2292</v>
      </c>
      <c r="J95" s="486">
        <v>62</v>
      </c>
      <c r="K95" s="484">
        <v>45</v>
      </c>
      <c r="L95" s="485">
        <v>53</v>
      </c>
      <c r="M95" s="486">
        <v>1108</v>
      </c>
      <c r="N95" s="484">
        <v>1184</v>
      </c>
      <c r="O95" s="485">
        <v>2292</v>
      </c>
      <c r="P95" s="486">
        <v>33.299999999999997</v>
      </c>
      <c r="Q95" s="484">
        <v>30.7</v>
      </c>
      <c r="R95" s="485">
        <v>32</v>
      </c>
      <c r="S95" s="486">
        <v>1108</v>
      </c>
      <c r="T95" s="484">
        <v>1184</v>
      </c>
      <c r="U95" s="485">
        <v>2292</v>
      </c>
      <c r="V95" s="486">
        <v>55</v>
      </c>
      <c r="W95" s="484">
        <v>40</v>
      </c>
      <c r="X95" s="485">
        <v>48</v>
      </c>
      <c r="Y95" s="486">
        <v>116</v>
      </c>
      <c r="Z95" s="484">
        <v>108</v>
      </c>
      <c r="AA95" s="485">
        <v>224</v>
      </c>
      <c r="AB95" s="486">
        <v>59</v>
      </c>
      <c r="AC95" s="484">
        <v>45</v>
      </c>
      <c r="AD95" s="485">
        <v>53</v>
      </c>
      <c r="AE95" s="486">
        <v>116</v>
      </c>
      <c r="AF95" s="484">
        <v>108</v>
      </c>
      <c r="AG95" s="485">
        <v>224</v>
      </c>
      <c r="AH95" s="486">
        <v>34</v>
      </c>
      <c r="AI95" s="484">
        <v>30.9</v>
      </c>
      <c r="AJ95" s="485">
        <v>32.5</v>
      </c>
      <c r="AK95" s="486">
        <v>116</v>
      </c>
      <c r="AL95" s="484">
        <v>108</v>
      </c>
      <c r="AM95" s="485">
        <v>224</v>
      </c>
      <c r="AN95" s="486">
        <v>62</v>
      </c>
      <c r="AO95" s="484">
        <v>44</v>
      </c>
      <c r="AP95" s="485">
        <v>53</v>
      </c>
      <c r="AQ95" s="486">
        <v>358</v>
      </c>
      <c r="AR95" s="484">
        <v>371</v>
      </c>
      <c r="AS95" s="485">
        <v>729</v>
      </c>
      <c r="AT95" s="486">
        <v>66</v>
      </c>
      <c r="AU95" s="484">
        <v>50</v>
      </c>
      <c r="AV95" s="485">
        <v>58</v>
      </c>
      <c r="AW95" s="486">
        <v>358</v>
      </c>
      <c r="AX95" s="484">
        <v>371</v>
      </c>
      <c r="AY95" s="485">
        <v>729</v>
      </c>
      <c r="AZ95" s="486">
        <v>32.9</v>
      </c>
      <c r="BA95" s="484">
        <v>30.5</v>
      </c>
      <c r="BB95" s="485">
        <v>31.7</v>
      </c>
      <c r="BC95" s="486">
        <v>358</v>
      </c>
      <c r="BD95" s="484">
        <v>371</v>
      </c>
      <c r="BE95" s="485">
        <v>729</v>
      </c>
      <c r="BF95" s="486">
        <v>59</v>
      </c>
      <c r="BG95" s="484">
        <v>38</v>
      </c>
      <c r="BH95" s="485">
        <v>48</v>
      </c>
      <c r="BI95" s="486">
        <v>66</v>
      </c>
      <c r="BJ95" s="484">
        <v>71</v>
      </c>
      <c r="BK95" s="485">
        <v>137</v>
      </c>
      <c r="BL95" s="486">
        <v>61</v>
      </c>
      <c r="BM95" s="484">
        <v>42</v>
      </c>
      <c r="BN95" s="485">
        <v>51</v>
      </c>
      <c r="BO95" s="486">
        <v>66</v>
      </c>
      <c r="BP95" s="484">
        <v>71</v>
      </c>
      <c r="BQ95" s="485">
        <v>137</v>
      </c>
      <c r="BR95" s="486">
        <v>32.9</v>
      </c>
      <c r="BS95" s="484">
        <v>30.3</v>
      </c>
      <c r="BT95" s="485">
        <v>31.6</v>
      </c>
      <c r="BU95" s="486">
        <v>66</v>
      </c>
      <c r="BV95" s="484">
        <v>71</v>
      </c>
      <c r="BW95" s="485">
        <v>137</v>
      </c>
      <c r="BX95" s="486" t="s">
        <v>197</v>
      </c>
      <c r="BY95" s="484" t="s">
        <v>197</v>
      </c>
      <c r="BZ95" s="485">
        <v>50</v>
      </c>
      <c r="CA95" s="486" t="s">
        <v>197</v>
      </c>
      <c r="CB95" s="484" t="s">
        <v>197</v>
      </c>
      <c r="CC95" s="485">
        <v>8</v>
      </c>
      <c r="CD95" s="486" t="s">
        <v>197</v>
      </c>
      <c r="CE95" s="484" t="s">
        <v>197</v>
      </c>
      <c r="CF95" s="485">
        <v>50</v>
      </c>
      <c r="CG95" s="486" t="s">
        <v>197</v>
      </c>
      <c r="CH95" s="484" t="s">
        <v>197</v>
      </c>
      <c r="CI95" s="485">
        <v>8</v>
      </c>
      <c r="CJ95" s="486">
        <v>31</v>
      </c>
      <c r="CK95" s="484">
        <v>26.8</v>
      </c>
      <c r="CL95" s="485">
        <v>27.9</v>
      </c>
      <c r="CM95" s="486" t="s">
        <v>197</v>
      </c>
      <c r="CN95" s="484" t="s">
        <v>197</v>
      </c>
      <c r="CO95" s="485">
        <v>8</v>
      </c>
      <c r="CP95" s="486">
        <v>58</v>
      </c>
      <c r="CQ95" s="484">
        <v>41</v>
      </c>
      <c r="CR95" s="485">
        <v>49</v>
      </c>
      <c r="CS95" s="486">
        <v>1777</v>
      </c>
      <c r="CT95" s="484">
        <v>1872</v>
      </c>
      <c r="CU95" s="485">
        <v>3649</v>
      </c>
      <c r="CV95" s="486">
        <v>61</v>
      </c>
      <c r="CW95" s="484">
        <v>46</v>
      </c>
      <c r="CX95" s="485">
        <v>53</v>
      </c>
      <c r="CY95" s="486">
        <v>1777</v>
      </c>
      <c r="CZ95" s="484">
        <v>1872</v>
      </c>
      <c r="DA95" s="485">
        <v>3649</v>
      </c>
      <c r="DB95" s="486">
        <v>33.1</v>
      </c>
      <c r="DC95" s="484">
        <v>30.6</v>
      </c>
      <c r="DD95" s="485">
        <v>31.8</v>
      </c>
      <c r="DE95" s="486">
        <v>1777</v>
      </c>
      <c r="DF95" s="484">
        <v>1872</v>
      </c>
      <c r="DG95" s="485">
        <v>3649</v>
      </c>
    </row>
    <row r="96" spans="1:111" x14ac:dyDescent="0.35">
      <c r="A96" t="s">
        <v>77</v>
      </c>
      <c r="B96" t="s">
        <v>322</v>
      </c>
      <c r="C96" t="s">
        <v>309</v>
      </c>
      <c r="D96" s="486">
        <v>59</v>
      </c>
      <c r="E96" s="484">
        <v>46</v>
      </c>
      <c r="F96" s="485">
        <v>53</v>
      </c>
      <c r="G96" s="486">
        <v>857</v>
      </c>
      <c r="H96" s="484">
        <v>793</v>
      </c>
      <c r="I96" s="485">
        <v>1650</v>
      </c>
      <c r="J96" s="486">
        <v>61</v>
      </c>
      <c r="K96" s="484">
        <v>49</v>
      </c>
      <c r="L96" s="485">
        <v>55</v>
      </c>
      <c r="M96" s="486">
        <v>857</v>
      </c>
      <c r="N96" s="484">
        <v>793</v>
      </c>
      <c r="O96" s="485">
        <v>1650</v>
      </c>
      <c r="P96" s="486">
        <v>33.799999999999997</v>
      </c>
      <c r="Q96" s="484">
        <v>31.5</v>
      </c>
      <c r="R96" s="485">
        <v>32.700000000000003</v>
      </c>
      <c r="S96" s="486">
        <v>857</v>
      </c>
      <c r="T96" s="484">
        <v>793</v>
      </c>
      <c r="U96" s="485">
        <v>1650</v>
      </c>
      <c r="V96" s="486">
        <v>68</v>
      </c>
      <c r="W96" s="484">
        <v>51</v>
      </c>
      <c r="X96" s="485">
        <v>59</v>
      </c>
      <c r="Y96" s="486">
        <v>173</v>
      </c>
      <c r="Z96" s="484">
        <v>205</v>
      </c>
      <c r="AA96" s="485">
        <v>378</v>
      </c>
      <c r="AB96" s="486">
        <v>71</v>
      </c>
      <c r="AC96" s="484">
        <v>53</v>
      </c>
      <c r="AD96" s="485">
        <v>61</v>
      </c>
      <c r="AE96" s="486">
        <v>173</v>
      </c>
      <c r="AF96" s="484">
        <v>205</v>
      </c>
      <c r="AG96" s="485">
        <v>378</v>
      </c>
      <c r="AH96" s="486">
        <v>35</v>
      </c>
      <c r="AI96" s="484">
        <v>32.4</v>
      </c>
      <c r="AJ96" s="485">
        <v>33.6</v>
      </c>
      <c r="AK96" s="486">
        <v>173</v>
      </c>
      <c r="AL96" s="484">
        <v>205</v>
      </c>
      <c r="AM96" s="485">
        <v>378</v>
      </c>
      <c r="AN96" s="486">
        <v>64</v>
      </c>
      <c r="AO96" s="484">
        <v>45</v>
      </c>
      <c r="AP96" s="485">
        <v>54</v>
      </c>
      <c r="AQ96" s="486">
        <v>308</v>
      </c>
      <c r="AR96" s="484">
        <v>342</v>
      </c>
      <c r="AS96" s="485">
        <v>650</v>
      </c>
      <c r="AT96" s="486">
        <v>70</v>
      </c>
      <c r="AU96" s="484">
        <v>50</v>
      </c>
      <c r="AV96" s="485">
        <v>60</v>
      </c>
      <c r="AW96" s="486">
        <v>308</v>
      </c>
      <c r="AX96" s="484">
        <v>342</v>
      </c>
      <c r="AY96" s="485">
        <v>650</v>
      </c>
      <c r="AZ96" s="486">
        <v>34.9</v>
      </c>
      <c r="BA96" s="484">
        <v>30.8</v>
      </c>
      <c r="BB96" s="485">
        <v>32.700000000000003</v>
      </c>
      <c r="BC96" s="486">
        <v>308</v>
      </c>
      <c r="BD96" s="484">
        <v>342</v>
      </c>
      <c r="BE96" s="485">
        <v>650</v>
      </c>
      <c r="BF96" s="486">
        <v>66</v>
      </c>
      <c r="BG96" s="484">
        <v>48</v>
      </c>
      <c r="BH96" s="485">
        <v>56</v>
      </c>
      <c r="BI96" s="486">
        <v>148</v>
      </c>
      <c r="BJ96" s="484">
        <v>164</v>
      </c>
      <c r="BK96" s="485">
        <v>312</v>
      </c>
      <c r="BL96" s="486">
        <v>66</v>
      </c>
      <c r="BM96" s="484">
        <v>53</v>
      </c>
      <c r="BN96" s="485">
        <v>59</v>
      </c>
      <c r="BO96" s="486">
        <v>148</v>
      </c>
      <c r="BP96" s="484">
        <v>164</v>
      </c>
      <c r="BQ96" s="485">
        <v>312</v>
      </c>
      <c r="BR96" s="486">
        <v>34.5</v>
      </c>
      <c r="BS96" s="484">
        <v>31.6</v>
      </c>
      <c r="BT96" s="485">
        <v>32.9</v>
      </c>
      <c r="BU96" s="486">
        <v>148</v>
      </c>
      <c r="BV96" s="484">
        <v>164</v>
      </c>
      <c r="BW96" s="485">
        <v>312</v>
      </c>
      <c r="BX96" s="486">
        <v>56</v>
      </c>
      <c r="BY96" s="484">
        <v>20</v>
      </c>
      <c r="BZ96" s="485">
        <v>33</v>
      </c>
      <c r="CA96" s="486">
        <v>9</v>
      </c>
      <c r="CB96" s="484">
        <v>15</v>
      </c>
      <c r="CC96" s="485">
        <v>24</v>
      </c>
      <c r="CD96" s="486">
        <v>56</v>
      </c>
      <c r="CE96" s="484">
        <v>20</v>
      </c>
      <c r="CF96" s="485">
        <v>33</v>
      </c>
      <c r="CG96" s="486">
        <v>9</v>
      </c>
      <c r="CH96" s="484">
        <v>15</v>
      </c>
      <c r="CI96" s="485">
        <v>24</v>
      </c>
      <c r="CJ96" s="486">
        <v>33.700000000000003</v>
      </c>
      <c r="CK96" s="484">
        <v>26.7</v>
      </c>
      <c r="CL96" s="485">
        <v>29.3</v>
      </c>
      <c r="CM96" s="486">
        <v>9</v>
      </c>
      <c r="CN96" s="484">
        <v>15</v>
      </c>
      <c r="CO96" s="485">
        <v>24</v>
      </c>
      <c r="CP96" s="486">
        <v>61</v>
      </c>
      <c r="CQ96" s="484">
        <v>46</v>
      </c>
      <c r="CR96" s="485">
        <v>53</v>
      </c>
      <c r="CS96" s="486">
        <v>1561</v>
      </c>
      <c r="CT96" s="484">
        <v>1598</v>
      </c>
      <c r="CU96" s="485">
        <v>3159</v>
      </c>
      <c r="CV96" s="486">
        <v>64</v>
      </c>
      <c r="CW96" s="484">
        <v>49</v>
      </c>
      <c r="CX96" s="485">
        <v>56</v>
      </c>
      <c r="CY96" s="486">
        <v>1561</v>
      </c>
      <c r="CZ96" s="484">
        <v>1598</v>
      </c>
      <c r="DA96" s="485">
        <v>3159</v>
      </c>
      <c r="DB96" s="486">
        <v>34.1</v>
      </c>
      <c r="DC96" s="484">
        <v>31.3</v>
      </c>
      <c r="DD96" s="485">
        <v>32.700000000000003</v>
      </c>
      <c r="DE96" s="486">
        <v>1561</v>
      </c>
      <c r="DF96" s="484">
        <v>1598</v>
      </c>
      <c r="DG96" s="485">
        <v>3159</v>
      </c>
    </row>
    <row r="97" spans="1:111" x14ac:dyDescent="0.35">
      <c r="A97" t="s">
        <v>40</v>
      </c>
      <c r="B97" t="s">
        <v>285</v>
      </c>
      <c r="C97" t="s">
        <v>408</v>
      </c>
      <c r="D97" s="486">
        <v>67</v>
      </c>
      <c r="E97" s="484">
        <v>47</v>
      </c>
      <c r="F97" s="485">
        <v>57</v>
      </c>
      <c r="G97" s="486">
        <v>1794</v>
      </c>
      <c r="H97" s="484">
        <v>1926</v>
      </c>
      <c r="I97" s="485">
        <v>3720</v>
      </c>
      <c r="J97" s="486">
        <v>69</v>
      </c>
      <c r="K97" s="484">
        <v>50</v>
      </c>
      <c r="L97" s="485">
        <v>59</v>
      </c>
      <c r="M97" s="486">
        <v>1794</v>
      </c>
      <c r="N97" s="484">
        <v>1926</v>
      </c>
      <c r="O97" s="485">
        <v>3720</v>
      </c>
      <c r="P97" s="486">
        <v>34.6</v>
      </c>
      <c r="Q97" s="484">
        <v>31.6</v>
      </c>
      <c r="R97" s="485">
        <v>33.1</v>
      </c>
      <c r="S97" s="486">
        <v>1794</v>
      </c>
      <c r="T97" s="484">
        <v>1926</v>
      </c>
      <c r="U97" s="485">
        <v>3720</v>
      </c>
      <c r="V97" s="486">
        <v>56</v>
      </c>
      <c r="W97" s="484">
        <v>42</v>
      </c>
      <c r="X97" s="485">
        <v>49</v>
      </c>
      <c r="Y97" s="486">
        <v>201</v>
      </c>
      <c r="Z97" s="484">
        <v>215</v>
      </c>
      <c r="AA97" s="485">
        <v>416</v>
      </c>
      <c r="AB97" s="486">
        <v>59</v>
      </c>
      <c r="AC97" s="484">
        <v>49</v>
      </c>
      <c r="AD97" s="485">
        <v>54</v>
      </c>
      <c r="AE97" s="486">
        <v>201</v>
      </c>
      <c r="AF97" s="484">
        <v>215</v>
      </c>
      <c r="AG97" s="485">
        <v>416</v>
      </c>
      <c r="AH97" s="486">
        <v>33.4</v>
      </c>
      <c r="AI97" s="484">
        <v>30.5</v>
      </c>
      <c r="AJ97" s="485">
        <v>31.9</v>
      </c>
      <c r="AK97" s="486">
        <v>201</v>
      </c>
      <c r="AL97" s="484">
        <v>215</v>
      </c>
      <c r="AM97" s="485">
        <v>416</v>
      </c>
      <c r="AN97" s="486">
        <v>54</v>
      </c>
      <c r="AO97" s="484">
        <v>39</v>
      </c>
      <c r="AP97" s="485">
        <v>46</v>
      </c>
      <c r="AQ97" s="486">
        <v>1609</v>
      </c>
      <c r="AR97" s="484">
        <v>1722</v>
      </c>
      <c r="AS97" s="485">
        <v>3331</v>
      </c>
      <c r="AT97" s="486">
        <v>60</v>
      </c>
      <c r="AU97" s="484">
        <v>46</v>
      </c>
      <c r="AV97" s="485">
        <v>53</v>
      </c>
      <c r="AW97" s="486">
        <v>1609</v>
      </c>
      <c r="AX97" s="484">
        <v>1722</v>
      </c>
      <c r="AY97" s="485">
        <v>3331</v>
      </c>
      <c r="AZ97" s="486">
        <v>31.5</v>
      </c>
      <c r="BA97" s="484">
        <v>28.9</v>
      </c>
      <c r="BB97" s="485">
        <v>30.2</v>
      </c>
      <c r="BC97" s="486">
        <v>1609</v>
      </c>
      <c r="BD97" s="484">
        <v>1722</v>
      </c>
      <c r="BE97" s="485">
        <v>3331</v>
      </c>
      <c r="BF97" s="486">
        <v>65</v>
      </c>
      <c r="BG97" s="484">
        <v>24</v>
      </c>
      <c r="BH97" s="485">
        <v>44</v>
      </c>
      <c r="BI97" s="486">
        <v>40</v>
      </c>
      <c r="BJ97" s="484">
        <v>41</v>
      </c>
      <c r="BK97" s="485">
        <v>81</v>
      </c>
      <c r="BL97" s="486">
        <v>65</v>
      </c>
      <c r="BM97" s="484">
        <v>37</v>
      </c>
      <c r="BN97" s="485">
        <v>51</v>
      </c>
      <c r="BO97" s="486">
        <v>40</v>
      </c>
      <c r="BP97" s="484">
        <v>41</v>
      </c>
      <c r="BQ97" s="485">
        <v>81</v>
      </c>
      <c r="BR97" s="486">
        <v>35.299999999999997</v>
      </c>
      <c r="BS97" s="484">
        <v>27.2</v>
      </c>
      <c r="BT97" s="485">
        <v>31.2</v>
      </c>
      <c r="BU97" s="486">
        <v>40</v>
      </c>
      <c r="BV97" s="484">
        <v>41</v>
      </c>
      <c r="BW97" s="485">
        <v>81</v>
      </c>
      <c r="BX97" s="486" t="s">
        <v>197</v>
      </c>
      <c r="BY97" s="484" t="s">
        <v>197</v>
      </c>
      <c r="BZ97" s="485">
        <v>47</v>
      </c>
      <c r="CA97" s="486">
        <v>8</v>
      </c>
      <c r="CB97" s="484">
        <v>7</v>
      </c>
      <c r="CC97" s="485">
        <v>15</v>
      </c>
      <c r="CD97" s="486" t="s">
        <v>197</v>
      </c>
      <c r="CE97" s="484" t="s">
        <v>197</v>
      </c>
      <c r="CF97" s="485">
        <v>67</v>
      </c>
      <c r="CG97" s="486">
        <v>8</v>
      </c>
      <c r="CH97" s="484">
        <v>7</v>
      </c>
      <c r="CI97" s="485">
        <v>15</v>
      </c>
      <c r="CJ97" s="486">
        <v>33.4</v>
      </c>
      <c r="CK97" s="484">
        <v>28.9</v>
      </c>
      <c r="CL97" s="485">
        <v>31.3</v>
      </c>
      <c r="CM97" s="486">
        <v>8</v>
      </c>
      <c r="CN97" s="484">
        <v>7</v>
      </c>
      <c r="CO97" s="485">
        <v>15</v>
      </c>
      <c r="CP97" s="486">
        <v>60</v>
      </c>
      <c r="CQ97" s="484">
        <v>42</v>
      </c>
      <c r="CR97" s="485">
        <v>51</v>
      </c>
      <c r="CS97" s="486">
        <v>3838</v>
      </c>
      <c r="CT97" s="484">
        <v>4116</v>
      </c>
      <c r="CU97" s="485">
        <v>7954</v>
      </c>
      <c r="CV97" s="486">
        <v>64</v>
      </c>
      <c r="CW97" s="484">
        <v>47</v>
      </c>
      <c r="CX97" s="485">
        <v>56</v>
      </c>
      <c r="CY97" s="486">
        <v>3838</v>
      </c>
      <c r="CZ97" s="484">
        <v>4116</v>
      </c>
      <c r="DA97" s="485">
        <v>7954</v>
      </c>
      <c r="DB97" s="486">
        <v>33.1</v>
      </c>
      <c r="DC97" s="484">
        <v>30.2</v>
      </c>
      <c r="DD97" s="485">
        <v>31.6</v>
      </c>
      <c r="DE97" s="486">
        <v>3838</v>
      </c>
      <c r="DF97" s="484">
        <v>4116</v>
      </c>
      <c r="DG97" s="485">
        <v>7954</v>
      </c>
    </row>
    <row r="98" spans="1:111" x14ac:dyDescent="0.35">
      <c r="A98" t="s">
        <v>41</v>
      </c>
      <c r="B98" t="s">
        <v>286</v>
      </c>
      <c r="C98" t="s">
        <v>408</v>
      </c>
      <c r="D98" s="486">
        <v>65</v>
      </c>
      <c r="E98" s="484">
        <v>46</v>
      </c>
      <c r="F98" s="485">
        <v>55</v>
      </c>
      <c r="G98" s="486">
        <v>1043</v>
      </c>
      <c r="H98" s="484">
        <v>1054</v>
      </c>
      <c r="I98" s="485">
        <v>2097</v>
      </c>
      <c r="J98" s="486">
        <v>66</v>
      </c>
      <c r="K98" s="484">
        <v>49</v>
      </c>
      <c r="L98" s="485">
        <v>57</v>
      </c>
      <c r="M98" s="486">
        <v>1043</v>
      </c>
      <c r="N98" s="484">
        <v>1054</v>
      </c>
      <c r="O98" s="485">
        <v>2097</v>
      </c>
      <c r="P98" s="486">
        <v>34.299999999999997</v>
      </c>
      <c r="Q98" s="484">
        <v>31.7</v>
      </c>
      <c r="R98" s="485">
        <v>33</v>
      </c>
      <c r="S98" s="486">
        <v>1043</v>
      </c>
      <c r="T98" s="484">
        <v>1054</v>
      </c>
      <c r="U98" s="485">
        <v>2097</v>
      </c>
      <c r="V98" s="486">
        <v>64</v>
      </c>
      <c r="W98" s="484">
        <v>44</v>
      </c>
      <c r="X98" s="485">
        <v>54</v>
      </c>
      <c r="Y98" s="486">
        <v>45</v>
      </c>
      <c r="Z98" s="484">
        <v>54</v>
      </c>
      <c r="AA98" s="485">
        <v>99</v>
      </c>
      <c r="AB98" s="486">
        <v>69</v>
      </c>
      <c r="AC98" s="484">
        <v>46</v>
      </c>
      <c r="AD98" s="485">
        <v>57</v>
      </c>
      <c r="AE98" s="486">
        <v>45</v>
      </c>
      <c r="AF98" s="484">
        <v>54</v>
      </c>
      <c r="AG98" s="485">
        <v>99</v>
      </c>
      <c r="AH98" s="486">
        <v>35.299999999999997</v>
      </c>
      <c r="AI98" s="484">
        <v>30.5</v>
      </c>
      <c r="AJ98" s="485">
        <v>32.700000000000003</v>
      </c>
      <c r="AK98" s="486">
        <v>45</v>
      </c>
      <c r="AL98" s="484">
        <v>54</v>
      </c>
      <c r="AM98" s="485">
        <v>99</v>
      </c>
      <c r="AN98" s="486">
        <v>43</v>
      </c>
      <c r="AO98" s="484">
        <v>28</v>
      </c>
      <c r="AP98" s="485">
        <v>35</v>
      </c>
      <c r="AQ98" s="486">
        <v>212</v>
      </c>
      <c r="AR98" s="484">
        <v>217</v>
      </c>
      <c r="AS98" s="485">
        <v>429</v>
      </c>
      <c r="AT98" s="486">
        <v>50</v>
      </c>
      <c r="AU98" s="484">
        <v>38</v>
      </c>
      <c r="AV98" s="485">
        <v>44</v>
      </c>
      <c r="AW98" s="486">
        <v>212</v>
      </c>
      <c r="AX98" s="484">
        <v>217</v>
      </c>
      <c r="AY98" s="485">
        <v>429</v>
      </c>
      <c r="AZ98" s="486">
        <v>30.7</v>
      </c>
      <c r="BA98" s="484">
        <v>28.4</v>
      </c>
      <c r="BB98" s="485">
        <v>29.5</v>
      </c>
      <c r="BC98" s="486">
        <v>212</v>
      </c>
      <c r="BD98" s="484">
        <v>217</v>
      </c>
      <c r="BE98" s="485">
        <v>429</v>
      </c>
      <c r="BF98" s="486">
        <v>50</v>
      </c>
      <c r="BG98" s="484">
        <v>50</v>
      </c>
      <c r="BH98" s="485">
        <v>50</v>
      </c>
      <c r="BI98" s="486">
        <v>8</v>
      </c>
      <c r="BJ98" s="484">
        <v>8</v>
      </c>
      <c r="BK98" s="485">
        <v>16</v>
      </c>
      <c r="BL98" s="486">
        <v>50</v>
      </c>
      <c r="BM98" s="484">
        <v>63</v>
      </c>
      <c r="BN98" s="485">
        <v>56</v>
      </c>
      <c r="BO98" s="486">
        <v>8</v>
      </c>
      <c r="BP98" s="484">
        <v>8</v>
      </c>
      <c r="BQ98" s="485">
        <v>16</v>
      </c>
      <c r="BR98" s="486">
        <v>31</v>
      </c>
      <c r="BS98" s="484">
        <v>34.1</v>
      </c>
      <c r="BT98" s="485">
        <v>32.6</v>
      </c>
      <c r="BU98" s="486">
        <v>8</v>
      </c>
      <c r="BV98" s="484">
        <v>8</v>
      </c>
      <c r="BW98" s="485">
        <v>16</v>
      </c>
      <c r="BX98" s="486" t="s">
        <v>197</v>
      </c>
      <c r="BY98" s="484" t="s">
        <v>197</v>
      </c>
      <c r="BZ98" s="485" t="s">
        <v>197</v>
      </c>
      <c r="CA98" s="486" t="s">
        <v>197</v>
      </c>
      <c r="CB98" s="484" t="s">
        <v>197</v>
      </c>
      <c r="CC98" s="485">
        <v>6</v>
      </c>
      <c r="CD98" s="486" t="s">
        <v>197</v>
      </c>
      <c r="CE98" s="484" t="s">
        <v>197</v>
      </c>
      <c r="CF98" s="485">
        <v>50</v>
      </c>
      <c r="CG98" s="486" t="s">
        <v>197</v>
      </c>
      <c r="CH98" s="484" t="s">
        <v>197</v>
      </c>
      <c r="CI98" s="485">
        <v>6</v>
      </c>
      <c r="CJ98" s="486">
        <v>30</v>
      </c>
      <c r="CK98" s="484">
        <v>20</v>
      </c>
      <c r="CL98" s="485">
        <v>28.3</v>
      </c>
      <c r="CM98" s="486" t="s">
        <v>197</v>
      </c>
      <c r="CN98" s="484" t="s">
        <v>197</v>
      </c>
      <c r="CO98" s="485">
        <v>6</v>
      </c>
      <c r="CP98" s="486">
        <v>61</v>
      </c>
      <c r="CQ98" s="484">
        <v>43</v>
      </c>
      <c r="CR98" s="485">
        <v>52</v>
      </c>
      <c r="CS98" s="486">
        <v>1371</v>
      </c>
      <c r="CT98" s="484">
        <v>1376</v>
      </c>
      <c r="CU98" s="485">
        <v>2747</v>
      </c>
      <c r="CV98" s="486">
        <v>64</v>
      </c>
      <c r="CW98" s="484">
        <v>47</v>
      </c>
      <c r="CX98" s="485">
        <v>55</v>
      </c>
      <c r="CY98" s="486">
        <v>1371</v>
      </c>
      <c r="CZ98" s="484">
        <v>1376</v>
      </c>
      <c r="DA98" s="485">
        <v>2747</v>
      </c>
      <c r="DB98" s="486">
        <v>33.700000000000003</v>
      </c>
      <c r="DC98" s="484">
        <v>31.1</v>
      </c>
      <c r="DD98" s="485">
        <v>32.4</v>
      </c>
      <c r="DE98" s="486">
        <v>1371</v>
      </c>
      <c r="DF98" s="484">
        <v>1376</v>
      </c>
      <c r="DG98" s="485">
        <v>2747</v>
      </c>
    </row>
    <row r="99" spans="1:111" x14ac:dyDescent="0.35">
      <c r="A99" t="s">
        <v>45</v>
      </c>
      <c r="B99" t="s">
        <v>290</v>
      </c>
      <c r="C99" t="s">
        <v>408</v>
      </c>
      <c r="D99" s="486">
        <v>72</v>
      </c>
      <c r="E99" s="484">
        <v>57</v>
      </c>
      <c r="F99" s="485">
        <v>64</v>
      </c>
      <c r="G99" s="486">
        <v>1588</v>
      </c>
      <c r="H99" s="484">
        <v>1725</v>
      </c>
      <c r="I99" s="485">
        <v>3313</v>
      </c>
      <c r="J99" s="486">
        <v>73</v>
      </c>
      <c r="K99" s="484">
        <v>58</v>
      </c>
      <c r="L99" s="485">
        <v>65</v>
      </c>
      <c r="M99" s="486">
        <v>1588</v>
      </c>
      <c r="N99" s="484">
        <v>1725</v>
      </c>
      <c r="O99" s="485">
        <v>3313</v>
      </c>
      <c r="P99" s="486">
        <v>35.5</v>
      </c>
      <c r="Q99" s="484">
        <v>33.700000000000003</v>
      </c>
      <c r="R99" s="485">
        <v>34.6</v>
      </c>
      <c r="S99" s="486">
        <v>1588</v>
      </c>
      <c r="T99" s="484">
        <v>1725</v>
      </c>
      <c r="U99" s="485">
        <v>3313</v>
      </c>
      <c r="V99" s="486">
        <v>70</v>
      </c>
      <c r="W99" s="484">
        <v>49</v>
      </c>
      <c r="X99" s="485">
        <v>59</v>
      </c>
      <c r="Y99" s="486">
        <v>176</v>
      </c>
      <c r="Z99" s="484">
        <v>189</v>
      </c>
      <c r="AA99" s="485">
        <v>365</v>
      </c>
      <c r="AB99" s="486">
        <v>70</v>
      </c>
      <c r="AC99" s="484">
        <v>53</v>
      </c>
      <c r="AD99" s="485">
        <v>61</v>
      </c>
      <c r="AE99" s="486">
        <v>176</v>
      </c>
      <c r="AF99" s="484">
        <v>189</v>
      </c>
      <c r="AG99" s="485">
        <v>365</v>
      </c>
      <c r="AH99" s="486">
        <v>35.700000000000003</v>
      </c>
      <c r="AI99" s="484">
        <v>32.799999999999997</v>
      </c>
      <c r="AJ99" s="485">
        <v>34.200000000000003</v>
      </c>
      <c r="AK99" s="486">
        <v>176</v>
      </c>
      <c r="AL99" s="484">
        <v>189</v>
      </c>
      <c r="AM99" s="485">
        <v>365</v>
      </c>
      <c r="AN99" s="486">
        <v>58</v>
      </c>
      <c r="AO99" s="484">
        <v>40</v>
      </c>
      <c r="AP99" s="485">
        <v>48</v>
      </c>
      <c r="AQ99" s="486">
        <v>663</v>
      </c>
      <c r="AR99" s="484">
        <v>771</v>
      </c>
      <c r="AS99" s="485">
        <v>1434</v>
      </c>
      <c r="AT99" s="486">
        <v>65</v>
      </c>
      <c r="AU99" s="484">
        <v>45</v>
      </c>
      <c r="AV99" s="485">
        <v>54</v>
      </c>
      <c r="AW99" s="486">
        <v>663</v>
      </c>
      <c r="AX99" s="484">
        <v>771</v>
      </c>
      <c r="AY99" s="485">
        <v>1434</v>
      </c>
      <c r="AZ99" s="486">
        <v>33.299999999999997</v>
      </c>
      <c r="BA99" s="484">
        <v>30.8</v>
      </c>
      <c r="BB99" s="485">
        <v>31.9</v>
      </c>
      <c r="BC99" s="486">
        <v>663</v>
      </c>
      <c r="BD99" s="484">
        <v>771</v>
      </c>
      <c r="BE99" s="485">
        <v>1434</v>
      </c>
      <c r="BF99" s="486">
        <v>71</v>
      </c>
      <c r="BG99" s="484">
        <v>38</v>
      </c>
      <c r="BH99" s="485">
        <v>54</v>
      </c>
      <c r="BI99" s="486">
        <v>58</v>
      </c>
      <c r="BJ99" s="484">
        <v>56</v>
      </c>
      <c r="BK99" s="485">
        <v>114</v>
      </c>
      <c r="BL99" s="486">
        <v>71</v>
      </c>
      <c r="BM99" s="484">
        <v>43</v>
      </c>
      <c r="BN99" s="485">
        <v>57</v>
      </c>
      <c r="BO99" s="486">
        <v>58</v>
      </c>
      <c r="BP99" s="484">
        <v>56</v>
      </c>
      <c r="BQ99" s="485">
        <v>114</v>
      </c>
      <c r="BR99" s="486">
        <v>34</v>
      </c>
      <c r="BS99" s="484">
        <v>30.7</v>
      </c>
      <c r="BT99" s="485">
        <v>32.4</v>
      </c>
      <c r="BU99" s="486">
        <v>58</v>
      </c>
      <c r="BV99" s="484">
        <v>56</v>
      </c>
      <c r="BW99" s="485">
        <v>114</v>
      </c>
      <c r="BX99" s="486" t="s">
        <v>197</v>
      </c>
      <c r="BY99" s="484" t="s">
        <v>197</v>
      </c>
      <c r="BZ99" s="485">
        <v>31</v>
      </c>
      <c r="CA99" s="486">
        <v>9</v>
      </c>
      <c r="CB99" s="484">
        <v>4</v>
      </c>
      <c r="CC99" s="485">
        <v>13</v>
      </c>
      <c r="CD99" s="486" t="s">
        <v>197</v>
      </c>
      <c r="CE99" s="484" t="s">
        <v>197</v>
      </c>
      <c r="CF99" s="485">
        <v>54</v>
      </c>
      <c r="CG99" s="486">
        <v>9</v>
      </c>
      <c r="CH99" s="484">
        <v>4</v>
      </c>
      <c r="CI99" s="485">
        <v>13</v>
      </c>
      <c r="CJ99" s="486">
        <v>31.1</v>
      </c>
      <c r="CK99" s="484">
        <v>32</v>
      </c>
      <c r="CL99" s="485">
        <v>31.4</v>
      </c>
      <c r="CM99" s="486">
        <v>9</v>
      </c>
      <c r="CN99" s="484">
        <v>4</v>
      </c>
      <c r="CO99" s="485">
        <v>13</v>
      </c>
      <c r="CP99" s="486">
        <v>68</v>
      </c>
      <c r="CQ99" s="484">
        <v>50</v>
      </c>
      <c r="CR99" s="485">
        <v>59</v>
      </c>
      <c r="CS99" s="486">
        <v>2587</v>
      </c>
      <c r="CT99" s="484">
        <v>2854</v>
      </c>
      <c r="CU99" s="485">
        <v>5441</v>
      </c>
      <c r="CV99" s="486">
        <v>70</v>
      </c>
      <c r="CW99" s="484">
        <v>53</v>
      </c>
      <c r="CX99" s="485">
        <v>61</v>
      </c>
      <c r="CY99" s="486">
        <v>2587</v>
      </c>
      <c r="CZ99" s="484">
        <v>2854</v>
      </c>
      <c r="DA99" s="485">
        <v>5441</v>
      </c>
      <c r="DB99" s="486">
        <v>34.799999999999997</v>
      </c>
      <c r="DC99" s="484">
        <v>32.6</v>
      </c>
      <c r="DD99" s="485">
        <v>33.700000000000003</v>
      </c>
      <c r="DE99" s="486">
        <v>2587</v>
      </c>
      <c r="DF99" s="484">
        <v>2854</v>
      </c>
      <c r="DG99" s="485">
        <v>5441</v>
      </c>
    </row>
    <row r="100" spans="1:111" x14ac:dyDescent="0.35">
      <c r="A100" t="s">
        <v>46</v>
      </c>
      <c r="B100" t="s">
        <v>291</v>
      </c>
      <c r="C100" t="s">
        <v>408</v>
      </c>
      <c r="D100" s="486">
        <v>66</v>
      </c>
      <c r="E100" s="484">
        <v>50</v>
      </c>
      <c r="F100" s="485">
        <v>58</v>
      </c>
      <c r="G100" s="486">
        <v>3343</v>
      </c>
      <c r="H100" s="484">
        <v>3428</v>
      </c>
      <c r="I100" s="485">
        <v>6771</v>
      </c>
      <c r="J100" s="486">
        <v>68</v>
      </c>
      <c r="K100" s="484">
        <v>53</v>
      </c>
      <c r="L100" s="485">
        <v>60</v>
      </c>
      <c r="M100" s="486">
        <v>3343</v>
      </c>
      <c r="N100" s="484">
        <v>3428</v>
      </c>
      <c r="O100" s="485">
        <v>6771</v>
      </c>
      <c r="P100" s="486">
        <v>34.700000000000003</v>
      </c>
      <c r="Q100" s="484">
        <v>32.5</v>
      </c>
      <c r="R100" s="485">
        <v>33.6</v>
      </c>
      <c r="S100" s="486">
        <v>3343</v>
      </c>
      <c r="T100" s="484">
        <v>3428</v>
      </c>
      <c r="U100" s="485">
        <v>6771</v>
      </c>
      <c r="V100" s="486">
        <v>57</v>
      </c>
      <c r="W100" s="484">
        <v>41</v>
      </c>
      <c r="X100" s="485">
        <v>49</v>
      </c>
      <c r="Y100" s="486">
        <v>265</v>
      </c>
      <c r="Z100" s="484">
        <v>287</v>
      </c>
      <c r="AA100" s="485">
        <v>552</v>
      </c>
      <c r="AB100" s="486">
        <v>60</v>
      </c>
      <c r="AC100" s="484">
        <v>45</v>
      </c>
      <c r="AD100" s="485">
        <v>52</v>
      </c>
      <c r="AE100" s="486">
        <v>265</v>
      </c>
      <c r="AF100" s="484">
        <v>287</v>
      </c>
      <c r="AG100" s="485">
        <v>552</v>
      </c>
      <c r="AH100" s="486">
        <v>33.700000000000003</v>
      </c>
      <c r="AI100" s="484">
        <v>31</v>
      </c>
      <c r="AJ100" s="485">
        <v>32.299999999999997</v>
      </c>
      <c r="AK100" s="486">
        <v>265</v>
      </c>
      <c r="AL100" s="484">
        <v>287</v>
      </c>
      <c r="AM100" s="485">
        <v>552</v>
      </c>
      <c r="AN100" s="486">
        <v>55</v>
      </c>
      <c r="AO100" s="484">
        <v>40</v>
      </c>
      <c r="AP100" s="485">
        <v>47</v>
      </c>
      <c r="AQ100" s="486">
        <v>503</v>
      </c>
      <c r="AR100" s="484">
        <v>537</v>
      </c>
      <c r="AS100" s="485">
        <v>1040</v>
      </c>
      <c r="AT100" s="486">
        <v>58</v>
      </c>
      <c r="AU100" s="484">
        <v>44</v>
      </c>
      <c r="AV100" s="485">
        <v>51</v>
      </c>
      <c r="AW100" s="486">
        <v>503</v>
      </c>
      <c r="AX100" s="484">
        <v>537</v>
      </c>
      <c r="AY100" s="485">
        <v>1040</v>
      </c>
      <c r="AZ100" s="486">
        <v>32.200000000000003</v>
      </c>
      <c r="BA100" s="484">
        <v>29.9</v>
      </c>
      <c r="BB100" s="485">
        <v>31</v>
      </c>
      <c r="BC100" s="486">
        <v>503</v>
      </c>
      <c r="BD100" s="484">
        <v>537</v>
      </c>
      <c r="BE100" s="485">
        <v>1040</v>
      </c>
      <c r="BF100" s="486">
        <v>61</v>
      </c>
      <c r="BG100" s="484">
        <v>37</v>
      </c>
      <c r="BH100" s="485">
        <v>49</v>
      </c>
      <c r="BI100" s="486">
        <v>314</v>
      </c>
      <c r="BJ100" s="484">
        <v>305</v>
      </c>
      <c r="BK100" s="485">
        <v>619</v>
      </c>
      <c r="BL100" s="486">
        <v>65</v>
      </c>
      <c r="BM100" s="484">
        <v>43</v>
      </c>
      <c r="BN100" s="485">
        <v>54</v>
      </c>
      <c r="BO100" s="486">
        <v>314</v>
      </c>
      <c r="BP100" s="484">
        <v>305</v>
      </c>
      <c r="BQ100" s="485">
        <v>619</v>
      </c>
      <c r="BR100" s="486">
        <v>33.4</v>
      </c>
      <c r="BS100" s="484">
        <v>29.3</v>
      </c>
      <c r="BT100" s="485">
        <v>31.4</v>
      </c>
      <c r="BU100" s="486">
        <v>314</v>
      </c>
      <c r="BV100" s="484">
        <v>305</v>
      </c>
      <c r="BW100" s="485">
        <v>619</v>
      </c>
      <c r="BX100" s="486">
        <v>30</v>
      </c>
      <c r="BY100" s="484">
        <v>33</v>
      </c>
      <c r="BZ100" s="485">
        <v>32</v>
      </c>
      <c r="CA100" s="486">
        <v>23</v>
      </c>
      <c r="CB100" s="484">
        <v>33</v>
      </c>
      <c r="CC100" s="485">
        <v>56</v>
      </c>
      <c r="CD100" s="486">
        <v>48</v>
      </c>
      <c r="CE100" s="484">
        <v>52</v>
      </c>
      <c r="CF100" s="485">
        <v>50</v>
      </c>
      <c r="CG100" s="486">
        <v>23</v>
      </c>
      <c r="CH100" s="484">
        <v>33</v>
      </c>
      <c r="CI100" s="485">
        <v>56</v>
      </c>
      <c r="CJ100" s="486">
        <v>30.8</v>
      </c>
      <c r="CK100" s="484">
        <v>31.2</v>
      </c>
      <c r="CL100" s="485">
        <v>31</v>
      </c>
      <c r="CM100" s="486">
        <v>23</v>
      </c>
      <c r="CN100" s="484">
        <v>33</v>
      </c>
      <c r="CO100" s="485">
        <v>56</v>
      </c>
      <c r="CP100" s="486">
        <v>63</v>
      </c>
      <c r="CQ100" s="484">
        <v>47</v>
      </c>
      <c r="CR100" s="485">
        <v>55</v>
      </c>
      <c r="CS100" s="486">
        <v>4747</v>
      </c>
      <c r="CT100" s="484">
        <v>4915</v>
      </c>
      <c r="CU100" s="485">
        <v>9662</v>
      </c>
      <c r="CV100" s="486">
        <v>66</v>
      </c>
      <c r="CW100" s="484">
        <v>51</v>
      </c>
      <c r="CX100" s="485">
        <v>58</v>
      </c>
      <c r="CY100" s="486">
        <v>4747</v>
      </c>
      <c r="CZ100" s="484">
        <v>4915</v>
      </c>
      <c r="DA100" s="485">
        <v>9662</v>
      </c>
      <c r="DB100" s="486">
        <v>34.200000000000003</v>
      </c>
      <c r="DC100" s="484">
        <v>31.8</v>
      </c>
      <c r="DD100" s="485">
        <v>33</v>
      </c>
      <c r="DE100" s="486">
        <v>4747</v>
      </c>
      <c r="DF100" s="484">
        <v>4915</v>
      </c>
      <c r="DG100" s="485">
        <v>9662</v>
      </c>
    </row>
    <row r="101" spans="1:111" x14ac:dyDescent="0.35">
      <c r="A101" t="s">
        <v>52</v>
      </c>
      <c r="B101" t="s">
        <v>297</v>
      </c>
      <c r="C101" t="s">
        <v>408</v>
      </c>
      <c r="D101" s="486">
        <v>69</v>
      </c>
      <c r="E101" s="484">
        <v>49</v>
      </c>
      <c r="F101" s="485">
        <v>58</v>
      </c>
      <c r="G101" s="486">
        <v>1675</v>
      </c>
      <c r="H101" s="484">
        <v>1855</v>
      </c>
      <c r="I101" s="485">
        <v>3530</v>
      </c>
      <c r="J101" s="486">
        <v>70</v>
      </c>
      <c r="K101" s="484">
        <v>52</v>
      </c>
      <c r="L101" s="485">
        <v>61</v>
      </c>
      <c r="M101" s="486">
        <v>1675</v>
      </c>
      <c r="N101" s="484">
        <v>1855</v>
      </c>
      <c r="O101" s="485">
        <v>3530</v>
      </c>
      <c r="P101" s="486">
        <v>34.6</v>
      </c>
      <c r="Q101" s="484">
        <v>31.7</v>
      </c>
      <c r="R101" s="485">
        <v>33.1</v>
      </c>
      <c r="S101" s="486">
        <v>1675</v>
      </c>
      <c r="T101" s="484">
        <v>1855</v>
      </c>
      <c r="U101" s="485">
        <v>3530</v>
      </c>
      <c r="V101" s="486">
        <v>75</v>
      </c>
      <c r="W101" s="484">
        <v>58</v>
      </c>
      <c r="X101" s="485">
        <v>65</v>
      </c>
      <c r="Y101" s="486">
        <v>63</v>
      </c>
      <c r="Z101" s="484">
        <v>73</v>
      </c>
      <c r="AA101" s="485">
        <v>136</v>
      </c>
      <c r="AB101" s="486">
        <v>75</v>
      </c>
      <c r="AC101" s="484">
        <v>62</v>
      </c>
      <c r="AD101" s="485">
        <v>68</v>
      </c>
      <c r="AE101" s="486">
        <v>63</v>
      </c>
      <c r="AF101" s="484">
        <v>73</v>
      </c>
      <c r="AG101" s="485">
        <v>136</v>
      </c>
      <c r="AH101" s="486">
        <v>35.700000000000003</v>
      </c>
      <c r="AI101" s="484">
        <v>32.299999999999997</v>
      </c>
      <c r="AJ101" s="485">
        <v>33.9</v>
      </c>
      <c r="AK101" s="486">
        <v>63</v>
      </c>
      <c r="AL101" s="484">
        <v>73</v>
      </c>
      <c r="AM101" s="485">
        <v>136</v>
      </c>
      <c r="AN101" s="486">
        <v>63</v>
      </c>
      <c r="AO101" s="484">
        <v>36</v>
      </c>
      <c r="AP101" s="485">
        <v>49</v>
      </c>
      <c r="AQ101" s="486">
        <v>80</v>
      </c>
      <c r="AR101" s="484">
        <v>80</v>
      </c>
      <c r="AS101" s="485">
        <v>160</v>
      </c>
      <c r="AT101" s="486">
        <v>68</v>
      </c>
      <c r="AU101" s="484">
        <v>43</v>
      </c>
      <c r="AV101" s="485">
        <v>55</v>
      </c>
      <c r="AW101" s="486">
        <v>80</v>
      </c>
      <c r="AX101" s="484">
        <v>80</v>
      </c>
      <c r="AY101" s="485">
        <v>160</v>
      </c>
      <c r="AZ101" s="486">
        <v>32.700000000000003</v>
      </c>
      <c r="BA101" s="484">
        <v>28.8</v>
      </c>
      <c r="BB101" s="485">
        <v>30.7</v>
      </c>
      <c r="BC101" s="486">
        <v>80</v>
      </c>
      <c r="BD101" s="484">
        <v>80</v>
      </c>
      <c r="BE101" s="485">
        <v>160</v>
      </c>
      <c r="BF101" s="486">
        <v>58</v>
      </c>
      <c r="BG101" s="484">
        <v>50</v>
      </c>
      <c r="BH101" s="485">
        <v>54</v>
      </c>
      <c r="BI101" s="486">
        <v>24</v>
      </c>
      <c r="BJ101" s="484">
        <v>24</v>
      </c>
      <c r="BK101" s="485">
        <v>48</v>
      </c>
      <c r="BL101" s="486">
        <v>63</v>
      </c>
      <c r="BM101" s="484">
        <v>54</v>
      </c>
      <c r="BN101" s="485">
        <v>58</v>
      </c>
      <c r="BO101" s="486">
        <v>24</v>
      </c>
      <c r="BP101" s="484">
        <v>24</v>
      </c>
      <c r="BQ101" s="485">
        <v>48</v>
      </c>
      <c r="BR101" s="486">
        <v>32.700000000000003</v>
      </c>
      <c r="BS101" s="484">
        <v>31.5</v>
      </c>
      <c r="BT101" s="485">
        <v>32.1</v>
      </c>
      <c r="BU101" s="486">
        <v>24</v>
      </c>
      <c r="BV101" s="484">
        <v>24</v>
      </c>
      <c r="BW101" s="485">
        <v>48</v>
      </c>
      <c r="BX101" s="486" t="s">
        <v>197</v>
      </c>
      <c r="BY101" s="484" t="s">
        <v>197</v>
      </c>
      <c r="BZ101" s="485" t="s">
        <v>197</v>
      </c>
      <c r="CA101" s="486">
        <v>6</v>
      </c>
      <c r="CB101" s="484">
        <v>6</v>
      </c>
      <c r="CC101" s="485">
        <v>12</v>
      </c>
      <c r="CD101" s="486" t="s">
        <v>197</v>
      </c>
      <c r="CE101" s="484" t="s">
        <v>197</v>
      </c>
      <c r="CF101" s="485" t="s">
        <v>197</v>
      </c>
      <c r="CG101" s="486">
        <v>6</v>
      </c>
      <c r="CH101" s="484">
        <v>6</v>
      </c>
      <c r="CI101" s="485">
        <v>12</v>
      </c>
      <c r="CJ101" s="486">
        <v>34.5</v>
      </c>
      <c r="CK101" s="484">
        <v>33.799999999999997</v>
      </c>
      <c r="CL101" s="485">
        <v>34.200000000000003</v>
      </c>
      <c r="CM101" s="486">
        <v>6</v>
      </c>
      <c r="CN101" s="484">
        <v>6</v>
      </c>
      <c r="CO101" s="485">
        <v>12</v>
      </c>
      <c r="CP101" s="486">
        <v>69</v>
      </c>
      <c r="CQ101" s="484">
        <v>48</v>
      </c>
      <c r="CR101" s="485">
        <v>58</v>
      </c>
      <c r="CS101" s="486">
        <v>1880</v>
      </c>
      <c r="CT101" s="484">
        <v>2099</v>
      </c>
      <c r="CU101" s="485">
        <v>3979</v>
      </c>
      <c r="CV101" s="486">
        <v>70</v>
      </c>
      <c r="CW101" s="484">
        <v>52</v>
      </c>
      <c r="CX101" s="485">
        <v>60</v>
      </c>
      <c r="CY101" s="486">
        <v>1880</v>
      </c>
      <c r="CZ101" s="484">
        <v>2099</v>
      </c>
      <c r="DA101" s="485">
        <v>3979</v>
      </c>
      <c r="DB101" s="486">
        <v>34.5</v>
      </c>
      <c r="DC101" s="484">
        <v>31.5</v>
      </c>
      <c r="DD101" s="485">
        <v>32.9</v>
      </c>
      <c r="DE101" s="486">
        <v>1880</v>
      </c>
      <c r="DF101" s="484">
        <v>2099</v>
      </c>
      <c r="DG101" s="485">
        <v>3979</v>
      </c>
    </row>
    <row r="102" spans="1:111" x14ac:dyDescent="0.35">
      <c r="A102" t="s">
        <v>94</v>
      </c>
      <c r="B102" t="s">
        <v>337</v>
      </c>
      <c r="C102" t="s">
        <v>338</v>
      </c>
      <c r="D102" s="486" t="s">
        <v>197</v>
      </c>
      <c r="E102" s="484" t="s">
        <v>197</v>
      </c>
      <c r="F102" s="485">
        <v>67</v>
      </c>
      <c r="G102" s="486">
        <v>5</v>
      </c>
      <c r="H102" s="484">
        <v>4</v>
      </c>
      <c r="I102" s="485">
        <v>9</v>
      </c>
      <c r="J102" s="486" t="s">
        <v>197</v>
      </c>
      <c r="K102" s="484" t="s">
        <v>197</v>
      </c>
      <c r="L102" s="485">
        <v>67</v>
      </c>
      <c r="M102" s="486">
        <v>5</v>
      </c>
      <c r="N102" s="484">
        <v>4</v>
      </c>
      <c r="O102" s="485">
        <v>9</v>
      </c>
      <c r="P102" s="486">
        <v>38.6</v>
      </c>
      <c r="Q102" s="484">
        <v>33.5</v>
      </c>
      <c r="R102" s="485">
        <v>36.299999999999997</v>
      </c>
      <c r="S102" s="486">
        <v>5</v>
      </c>
      <c r="T102" s="484">
        <v>4</v>
      </c>
      <c r="U102" s="485">
        <v>9</v>
      </c>
      <c r="V102" s="486" t="s">
        <v>197</v>
      </c>
      <c r="W102" s="484" t="s">
        <v>197</v>
      </c>
      <c r="X102" s="485" t="s">
        <v>197</v>
      </c>
      <c r="Y102" s="486" t="s">
        <v>197</v>
      </c>
      <c r="Z102" s="484" t="s">
        <v>197</v>
      </c>
      <c r="AA102" s="485">
        <v>4</v>
      </c>
      <c r="AB102" s="486" t="s">
        <v>197</v>
      </c>
      <c r="AC102" s="484" t="s">
        <v>197</v>
      </c>
      <c r="AD102" s="485" t="s">
        <v>197</v>
      </c>
      <c r="AE102" s="486" t="s">
        <v>197</v>
      </c>
      <c r="AF102" s="484" t="s">
        <v>197</v>
      </c>
      <c r="AG102" s="485">
        <v>4</v>
      </c>
      <c r="AH102" s="486">
        <v>44</v>
      </c>
      <c r="AI102" s="484">
        <v>33.700000000000003</v>
      </c>
      <c r="AJ102" s="485">
        <v>36.299999999999997</v>
      </c>
      <c r="AK102" s="486" t="s">
        <v>197</v>
      </c>
      <c r="AL102" s="484" t="s">
        <v>197</v>
      </c>
      <c r="AM102" s="485">
        <v>4</v>
      </c>
      <c r="AN102" s="486" t="s">
        <v>197</v>
      </c>
      <c r="AO102" s="484" t="s">
        <v>197</v>
      </c>
      <c r="AP102" s="485">
        <v>70</v>
      </c>
      <c r="AQ102" s="486">
        <v>7</v>
      </c>
      <c r="AR102" s="484">
        <v>3</v>
      </c>
      <c r="AS102" s="485">
        <v>10</v>
      </c>
      <c r="AT102" s="486" t="s">
        <v>197</v>
      </c>
      <c r="AU102" s="484" t="s">
        <v>197</v>
      </c>
      <c r="AV102" s="485">
        <v>70</v>
      </c>
      <c r="AW102" s="486">
        <v>7</v>
      </c>
      <c r="AX102" s="484">
        <v>3</v>
      </c>
      <c r="AY102" s="485">
        <v>10</v>
      </c>
      <c r="AZ102" s="486">
        <v>32.4</v>
      </c>
      <c r="BA102" s="484">
        <v>35</v>
      </c>
      <c r="BB102" s="485">
        <v>33.200000000000003</v>
      </c>
      <c r="BC102" s="486">
        <v>7</v>
      </c>
      <c r="BD102" s="484">
        <v>3</v>
      </c>
      <c r="BE102" s="485">
        <v>10</v>
      </c>
      <c r="BF102" s="486" t="s">
        <v>191</v>
      </c>
      <c r="BG102" s="484" t="s">
        <v>191</v>
      </c>
      <c r="BH102" s="485" t="s">
        <v>191</v>
      </c>
      <c r="BI102" s="486">
        <v>0</v>
      </c>
      <c r="BJ102" s="484">
        <v>0</v>
      </c>
      <c r="BK102" s="485">
        <v>0</v>
      </c>
      <c r="BL102" s="486" t="s">
        <v>191</v>
      </c>
      <c r="BM102" s="484" t="s">
        <v>191</v>
      </c>
      <c r="BN102" s="485" t="s">
        <v>191</v>
      </c>
      <c r="BO102" s="486">
        <v>0</v>
      </c>
      <c r="BP102" s="484">
        <v>0</v>
      </c>
      <c r="BQ102" s="485">
        <v>0</v>
      </c>
      <c r="BR102" s="486" t="s">
        <v>191</v>
      </c>
      <c r="BS102" s="484" t="s">
        <v>191</v>
      </c>
      <c r="BT102" s="485" t="s">
        <v>191</v>
      </c>
      <c r="BU102" s="486">
        <v>0</v>
      </c>
      <c r="BV102" s="484">
        <v>0</v>
      </c>
      <c r="BW102" s="485">
        <v>0</v>
      </c>
      <c r="BX102" s="486" t="s">
        <v>191</v>
      </c>
      <c r="BY102" s="484" t="s">
        <v>197</v>
      </c>
      <c r="BZ102" s="485" t="s">
        <v>197</v>
      </c>
      <c r="CA102" s="486">
        <v>0</v>
      </c>
      <c r="CB102" s="484" t="s">
        <v>197</v>
      </c>
      <c r="CC102" s="485" t="s">
        <v>197</v>
      </c>
      <c r="CD102" s="486" t="s">
        <v>191</v>
      </c>
      <c r="CE102" s="484" t="s">
        <v>197</v>
      </c>
      <c r="CF102" s="485" t="s">
        <v>197</v>
      </c>
      <c r="CG102" s="486">
        <v>0</v>
      </c>
      <c r="CH102" s="484" t="s">
        <v>197</v>
      </c>
      <c r="CI102" s="485" t="s">
        <v>197</v>
      </c>
      <c r="CJ102" s="486" t="s">
        <v>191</v>
      </c>
      <c r="CK102" s="484">
        <v>34</v>
      </c>
      <c r="CL102" s="485">
        <v>34</v>
      </c>
      <c r="CM102" s="486">
        <v>0</v>
      </c>
      <c r="CN102" s="484" t="s">
        <v>197</v>
      </c>
      <c r="CO102" s="485" t="s">
        <v>197</v>
      </c>
      <c r="CP102" s="486">
        <v>59</v>
      </c>
      <c r="CQ102" s="484">
        <v>73</v>
      </c>
      <c r="CR102" s="485">
        <v>65</v>
      </c>
      <c r="CS102" s="486">
        <v>27</v>
      </c>
      <c r="CT102" s="484">
        <v>22</v>
      </c>
      <c r="CU102" s="485">
        <v>49</v>
      </c>
      <c r="CV102" s="486">
        <v>59</v>
      </c>
      <c r="CW102" s="484">
        <v>77</v>
      </c>
      <c r="CX102" s="485">
        <v>67</v>
      </c>
      <c r="CY102" s="486">
        <v>27</v>
      </c>
      <c r="CZ102" s="484">
        <v>22</v>
      </c>
      <c r="DA102" s="485">
        <v>49</v>
      </c>
      <c r="DB102" s="486">
        <v>35.9</v>
      </c>
      <c r="DC102" s="484">
        <v>36.4</v>
      </c>
      <c r="DD102" s="485">
        <v>36.1</v>
      </c>
      <c r="DE102" s="486">
        <v>27</v>
      </c>
      <c r="DF102" s="484">
        <v>22</v>
      </c>
      <c r="DG102" s="485">
        <v>49</v>
      </c>
    </row>
    <row r="103" spans="1:111" x14ac:dyDescent="0.35">
      <c r="A103" t="s">
        <v>108</v>
      </c>
      <c r="B103" t="s">
        <v>353</v>
      </c>
      <c r="C103" t="s">
        <v>352</v>
      </c>
      <c r="D103" s="486">
        <v>60</v>
      </c>
      <c r="E103" s="484">
        <v>43</v>
      </c>
      <c r="F103" s="485">
        <v>51</v>
      </c>
      <c r="G103" s="486">
        <v>640</v>
      </c>
      <c r="H103" s="484">
        <v>687</v>
      </c>
      <c r="I103" s="485">
        <v>1327</v>
      </c>
      <c r="J103" s="486">
        <v>63</v>
      </c>
      <c r="K103" s="484">
        <v>47</v>
      </c>
      <c r="L103" s="485">
        <v>55</v>
      </c>
      <c r="M103" s="486">
        <v>640</v>
      </c>
      <c r="N103" s="484">
        <v>687</v>
      </c>
      <c r="O103" s="485">
        <v>1327</v>
      </c>
      <c r="P103" s="486">
        <v>32.5</v>
      </c>
      <c r="Q103" s="484">
        <v>30.5</v>
      </c>
      <c r="R103" s="485">
        <v>31.5</v>
      </c>
      <c r="S103" s="486">
        <v>640</v>
      </c>
      <c r="T103" s="484">
        <v>687</v>
      </c>
      <c r="U103" s="485">
        <v>1327</v>
      </c>
      <c r="V103" s="486">
        <v>73</v>
      </c>
      <c r="W103" s="484">
        <v>44</v>
      </c>
      <c r="X103" s="485">
        <v>58</v>
      </c>
      <c r="Y103" s="486">
        <v>154</v>
      </c>
      <c r="Z103" s="484">
        <v>161</v>
      </c>
      <c r="AA103" s="485">
        <v>315</v>
      </c>
      <c r="AB103" s="486">
        <v>76</v>
      </c>
      <c r="AC103" s="484">
        <v>49</v>
      </c>
      <c r="AD103" s="485">
        <v>62</v>
      </c>
      <c r="AE103" s="486">
        <v>154</v>
      </c>
      <c r="AF103" s="484">
        <v>161</v>
      </c>
      <c r="AG103" s="485">
        <v>315</v>
      </c>
      <c r="AH103" s="486">
        <v>34.799999999999997</v>
      </c>
      <c r="AI103" s="484">
        <v>30.8</v>
      </c>
      <c r="AJ103" s="485">
        <v>32.799999999999997</v>
      </c>
      <c r="AK103" s="486">
        <v>154</v>
      </c>
      <c r="AL103" s="484">
        <v>161</v>
      </c>
      <c r="AM103" s="485">
        <v>315</v>
      </c>
      <c r="AN103" s="486">
        <v>69</v>
      </c>
      <c r="AO103" s="484">
        <v>50</v>
      </c>
      <c r="AP103" s="485">
        <v>59</v>
      </c>
      <c r="AQ103" s="486">
        <v>335</v>
      </c>
      <c r="AR103" s="484">
        <v>333</v>
      </c>
      <c r="AS103" s="485">
        <v>668</v>
      </c>
      <c r="AT103" s="486">
        <v>73</v>
      </c>
      <c r="AU103" s="484">
        <v>55</v>
      </c>
      <c r="AV103" s="485">
        <v>64</v>
      </c>
      <c r="AW103" s="486">
        <v>335</v>
      </c>
      <c r="AX103" s="484">
        <v>333</v>
      </c>
      <c r="AY103" s="485">
        <v>668</v>
      </c>
      <c r="AZ103" s="486">
        <v>33.4</v>
      </c>
      <c r="BA103" s="484">
        <v>30.6</v>
      </c>
      <c r="BB103" s="485">
        <v>32</v>
      </c>
      <c r="BC103" s="486">
        <v>335</v>
      </c>
      <c r="BD103" s="484">
        <v>333</v>
      </c>
      <c r="BE103" s="485">
        <v>668</v>
      </c>
      <c r="BF103" s="486">
        <v>67</v>
      </c>
      <c r="BG103" s="484">
        <v>54</v>
      </c>
      <c r="BH103" s="485">
        <v>61</v>
      </c>
      <c r="BI103" s="486">
        <v>515</v>
      </c>
      <c r="BJ103" s="484">
        <v>544</v>
      </c>
      <c r="BK103" s="485">
        <v>1059</v>
      </c>
      <c r="BL103" s="486">
        <v>71</v>
      </c>
      <c r="BM103" s="484">
        <v>58</v>
      </c>
      <c r="BN103" s="485">
        <v>64</v>
      </c>
      <c r="BO103" s="486">
        <v>515</v>
      </c>
      <c r="BP103" s="484">
        <v>544</v>
      </c>
      <c r="BQ103" s="485">
        <v>1059</v>
      </c>
      <c r="BR103" s="486">
        <v>33.700000000000003</v>
      </c>
      <c r="BS103" s="484">
        <v>31.5</v>
      </c>
      <c r="BT103" s="485">
        <v>32.6</v>
      </c>
      <c r="BU103" s="486">
        <v>515</v>
      </c>
      <c r="BV103" s="484">
        <v>544</v>
      </c>
      <c r="BW103" s="485">
        <v>1059</v>
      </c>
      <c r="BX103" s="486" t="s">
        <v>197</v>
      </c>
      <c r="BY103" s="484" t="s">
        <v>197</v>
      </c>
      <c r="BZ103" s="485">
        <v>75</v>
      </c>
      <c r="CA103" s="486">
        <v>6</v>
      </c>
      <c r="CB103" s="484">
        <v>10</v>
      </c>
      <c r="CC103" s="485">
        <v>16</v>
      </c>
      <c r="CD103" s="486" t="s">
        <v>197</v>
      </c>
      <c r="CE103" s="484" t="s">
        <v>197</v>
      </c>
      <c r="CF103" s="485">
        <v>81</v>
      </c>
      <c r="CG103" s="486">
        <v>6</v>
      </c>
      <c r="CH103" s="484">
        <v>10</v>
      </c>
      <c r="CI103" s="485">
        <v>16</v>
      </c>
      <c r="CJ103" s="486">
        <v>34.200000000000003</v>
      </c>
      <c r="CK103" s="484">
        <v>32.9</v>
      </c>
      <c r="CL103" s="485">
        <v>33.4</v>
      </c>
      <c r="CM103" s="486">
        <v>6</v>
      </c>
      <c r="CN103" s="484">
        <v>10</v>
      </c>
      <c r="CO103" s="485">
        <v>16</v>
      </c>
      <c r="CP103" s="486">
        <v>64</v>
      </c>
      <c r="CQ103" s="484">
        <v>48</v>
      </c>
      <c r="CR103" s="485">
        <v>56</v>
      </c>
      <c r="CS103" s="486">
        <v>1755</v>
      </c>
      <c r="CT103" s="484">
        <v>1847</v>
      </c>
      <c r="CU103" s="485">
        <v>3602</v>
      </c>
      <c r="CV103" s="486">
        <v>67</v>
      </c>
      <c r="CW103" s="484">
        <v>52</v>
      </c>
      <c r="CX103" s="485">
        <v>60</v>
      </c>
      <c r="CY103" s="486">
        <v>1755</v>
      </c>
      <c r="CZ103" s="484">
        <v>1847</v>
      </c>
      <c r="DA103" s="485">
        <v>3602</v>
      </c>
      <c r="DB103" s="486">
        <v>33.1</v>
      </c>
      <c r="DC103" s="484">
        <v>30.8</v>
      </c>
      <c r="DD103" s="485">
        <v>31.9</v>
      </c>
      <c r="DE103" s="486">
        <v>1755</v>
      </c>
      <c r="DF103" s="484">
        <v>1847</v>
      </c>
      <c r="DG103" s="485">
        <v>3602</v>
      </c>
    </row>
    <row r="104" spans="1:111" x14ac:dyDescent="0.35">
      <c r="A104" t="s">
        <v>109</v>
      </c>
      <c r="B104" t="s">
        <v>354</v>
      </c>
      <c r="C104" t="s">
        <v>352</v>
      </c>
      <c r="D104" s="486">
        <v>74</v>
      </c>
      <c r="E104" s="484">
        <v>59</v>
      </c>
      <c r="F104" s="485">
        <v>66</v>
      </c>
      <c r="G104" s="486">
        <v>1084</v>
      </c>
      <c r="H104" s="484">
        <v>1168</v>
      </c>
      <c r="I104" s="485">
        <v>2252</v>
      </c>
      <c r="J104" s="486">
        <v>75</v>
      </c>
      <c r="K104" s="484">
        <v>60</v>
      </c>
      <c r="L104" s="485">
        <v>67</v>
      </c>
      <c r="M104" s="486">
        <v>1084</v>
      </c>
      <c r="N104" s="484">
        <v>1168</v>
      </c>
      <c r="O104" s="485">
        <v>2252</v>
      </c>
      <c r="P104" s="486">
        <v>36.9</v>
      </c>
      <c r="Q104" s="484">
        <v>34.799999999999997</v>
      </c>
      <c r="R104" s="485">
        <v>35.799999999999997</v>
      </c>
      <c r="S104" s="486">
        <v>1084</v>
      </c>
      <c r="T104" s="484">
        <v>1168</v>
      </c>
      <c r="U104" s="485">
        <v>2252</v>
      </c>
      <c r="V104" s="486">
        <v>72</v>
      </c>
      <c r="W104" s="484">
        <v>60</v>
      </c>
      <c r="X104" s="485">
        <v>66</v>
      </c>
      <c r="Y104" s="486">
        <v>223</v>
      </c>
      <c r="Z104" s="484">
        <v>244</v>
      </c>
      <c r="AA104" s="485">
        <v>467</v>
      </c>
      <c r="AB104" s="486">
        <v>73</v>
      </c>
      <c r="AC104" s="484">
        <v>63</v>
      </c>
      <c r="AD104" s="485">
        <v>67</v>
      </c>
      <c r="AE104" s="486">
        <v>223</v>
      </c>
      <c r="AF104" s="484">
        <v>244</v>
      </c>
      <c r="AG104" s="485">
        <v>467</v>
      </c>
      <c r="AH104" s="486">
        <v>36</v>
      </c>
      <c r="AI104" s="484">
        <v>34.299999999999997</v>
      </c>
      <c r="AJ104" s="485">
        <v>35.1</v>
      </c>
      <c r="AK104" s="486">
        <v>223</v>
      </c>
      <c r="AL104" s="484">
        <v>244</v>
      </c>
      <c r="AM104" s="485">
        <v>467</v>
      </c>
      <c r="AN104" s="486">
        <v>70</v>
      </c>
      <c r="AO104" s="484">
        <v>61</v>
      </c>
      <c r="AP104" s="485">
        <v>65</v>
      </c>
      <c r="AQ104" s="486">
        <v>195</v>
      </c>
      <c r="AR104" s="484">
        <v>221</v>
      </c>
      <c r="AS104" s="485">
        <v>416</v>
      </c>
      <c r="AT104" s="486">
        <v>73</v>
      </c>
      <c r="AU104" s="484">
        <v>62</v>
      </c>
      <c r="AV104" s="485">
        <v>67</v>
      </c>
      <c r="AW104" s="486">
        <v>195</v>
      </c>
      <c r="AX104" s="484">
        <v>221</v>
      </c>
      <c r="AY104" s="485">
        <v>416</v>
      </c>
      <c r="AZ104" s="486">
        <v>36.4</v>
      </c>
      <c r="BA104" s="484">
        <v>34.200000000000003</v>
      </c>
      <c r="BB104" s="485">
        <v>35.200000000000003</v>
      </c>
      <c r="BC104" s="486">
        <v>195</v>
      </c>
      <c r="BD104" s="484">
        <v>221</v>
      </c>
      <c r="BE104" s="485">
        <v>416</v>
      </c>
      <c r="BF104" s="486">
        <v>70</v>
      </c>
      <c r="BG104" s="484">
        <v>48</v>
      </c>
      <c r="BH104" s="485">
        <v>59</v>
      </c>
      <c r="BI104" s="486">
        <v>223</v>
      </c>
      <c r="BJ104" s="484">
        <v>211</v>
      </c>
      <c r="BK104" s="485">
        <v>434</v>
      </c>
      <c r="BL104" s="486">
        <v>70</v>
      </c>
      <c r="BM104" s="484">
        <v>50</v>
      </c>
      <c r="BN104" s="485">
        <v>60</v>
      </c>
      <c r="BO104" s="486">
        <v>223</v>
      </c>
      <c r="BP104" s="484">
        <v>211</v>
      </c>
      <c r="BQ104" s="485">
        <v>434</v>
      </c>
      <c r="BR104" s="486">
        <v>34.9</v>
      </c>
      <c r="BS104" s="484">
        <v>31.8</v>
      </c>
      <c r="BT104" s="485">
        <v>33.4</v>
      </c>
      <c r="BU104" s="486">
        <v>223</v>
      </c>
      <c r="BV104" s="484">
        <v>211</v>
      </c>
      <c r="BW104" s="485">
        <v>434</v>
      </c>
      <c r="BX104" s="486">
        <v>74</v>
      </c>
      <c r="BY104" s="484">
        <v>66</v>
      </c>
      <c r="BZ104" s="485">
        <v>70</v>
      </c>
      <c r="CA104" s="486">
        <v>27</v>
      </c>
      <c r="CB104" s="484">
        <v>29</v>
      </c>
      <c r="CC104" s="485">
        <v>56</v>
      </c>
      <c r="CD104" s="486">
        <v>74</v>
      </c>
      <c r="CE104" s="484">
        <v>72</v>
      </c>
      <c r="CF104" s="485">
        <v>73</v>
      </c>
      <c r="CG104" s="486">
        <v>27</v>
      </c>
      <c r="CH104" s="484">
        <v>29</v>
      </c>
      <c r="CI104" s="485">
        <v>56</v>
      </c>
      <c r="CJ104" s="486">
        <v>35.700000000000003</v>
      </c>
      <c r="CK104" s="484">
        <v>36.6</v>
      </c>
      <c r="CL104" s="485">
        <v>36.200000000000003</v>
      </c>
      <c r="CM104" s="486">
        <v>27</v>
      </c>
      <c r="CN104" s="484">
        <v>29</v>
      </c>
      <c r="CO104" s="485">
        <v>56</v>
      </c>
      <c r="CP104" s="486">
        <v>72</v>
      </c>
      <c r="CQ104" s="484">
        <v>57</v>
      </c>
      <c r="CR104" s="485">
        <v>64</v>
      </c>
      <c r="CS104" s="486">
        <v>2097</v>
      </c>
      <c r="CT104" s="484">
        <v>2292</v>
      </c>
      <c r="CU104" s="485">
        <v>4389</v>
      </c>
      <c r="CV104" s="486">
        <v>73</v>
      </c>
      <c r="CW104" s="484">
        <v>59</v>
      </c>
      <c r="CX104" s="485">
        <v>65</v>
      </c>
      <c r="CY104" s="486">
        <v>2097</v>
      </c>
      <c r="CZ104" s="484">
        <v>2292</v>
      </c>
      <c r="DA104" s="485">
        <v>4389</v>
      </c>
      <c r="DB104" s="486">
        <v>36.200000000000003</v>
      </c>
      <c r="DC104" s="484">
        <v>34.1</v>
      </c>
      <c r="DD104" s="485">
        <v>35.1</v>
      </c>
      <c r="DE104" s="486">
        <v>2097</v>
      </c>
      <c r="DF104" s="484">
        <v>2292</v>
      </c>
      <c r="DG104" s="485">
        <v>4389</v>
      </c>
    </row>
    <row r="105" spans="1:111" x14ac:dyDescent="0.35">
      <c r="A105" t="s">
        <v>110</v>
      </c>
      <c r="B105" t="s">
        <v>355</v>
      </c>
      <c r="C105" t="s">
        <v>352</v>
      </c>
      <c r="D105" s="486">
        <v>78</v>
      </c>
      <c r="E105" s="484">
        <v>63</v>
      </c>
      <c r="F105" s="485">
        <v>70</v>
      </c>
      <c r="G105" s="486">
        <v>984</v>
      </c>
      <c r="H105" s="484">
        <v>1008</v>
      </c>
      <c r="I105" s="485">
        <v>1992</v>
      </c>
      <c r="J105" s="486">
        <v>79</v>
      </c>
      <c r="K105" s="484">
        <v>64</v>
      </c>
      <c r="L105" s="485">
        <v>71</v>
      </c>
      <c r="M105" s="486">
        <v>984</v>
      </c>
      <c r="N105" s="484">
        <v>1008</v>
      </c>
      <c r="O105" s="485">
        <v>1992</v>
      </c>
      <c r="P105" s="486">
        <v>36.6</v>
      </c>
      <c r="Q105" s="484">
        <v>34.5</v>
      </c>
      <c r="R105" s="485">
        <v>35.5</v>
      </c>
      <c r="S105" s="486">
        <v>984</v>
      </c>
      <c r="T105" s="484">
        <v>1008</v>
      </c>
      <c r="U105" s="485">
        <v>1992</v>
      </c>
      <c r="V105" s="486">
        <v>88</v>
      </c>
      <c r="W105" s="484">
        <v>62</v>
      </c>
      <c r="X105" s="485">
        <v>75</v>
      </c>
      <c r="Y105" s="486">
        <v>107</v>
      </c>
      <c r="Z105" s="484">
        <v>97</v>
      </c>
      <c r="AA105" s="485">
        <v>204</v>
      </c>
      <c r="AB105" s="486">
        <v>88</v>
      </c>
      <c r="AC105" s="484">
        <v>63</v>
      </c>
      <c r="AD105" s="485">
        <v>76</v>
      </c>
      <c r="AE105" s="486">
        <v>107</v>
      </c>
      <c r="AF105" s="484">
        <v>97</v>
      </c>
      <c r="AG105" s="485">
        <v>204</v>
      </c>
      <c r="AH105" s="486">
        <v>37.700000000000003</v>
      </c>
      <c r="AI105" s="484">
        <v>35.1</v>
      </c>
      <c r="AJ105" s="485">
        <v>36.5</v>
      </c>
      <c r="AK105" s="486">
        <v>107</v>
      </c>
      <c r="AL105" s="484">
        <v>97</v>
      </c>
      <c r="AM105" s="485">
        <v>204</v>
      </c>
      <c r="AN105" s="486">
        <v>88</v>
      </c>
      <c r="AO105" s="484">
        <v>72</v>
      </c>
      <c r="AP105" s="485">
        <v>80</v>
      </c>
      <c r="AQ105" s="486">
        <v>82</v>
      </c>
      <c r="AR105" s="484">
        <v>87</v>
      </c>
      <c r="AS105" s="485">
        <v>169</v>
      </c>
      <c r="AT105" s="486">
        <v>89</v>
      </c>
      <c r="AU105" s="484">
        <v>75</v>
      </c>
      <c r="AV105" s="485">
        <v>82</v>
      </c>
      <c r="AW105" s="486">
        <v>82</v>
      </c>
      <c r="AX105" s="484">
        <v>87</v>
      </c>
      <c r="AY105" s="485">
        <v>169</v>
      </c>
      <c r="AZ105" s="486">
        <v>38.6</v>
      </c>
      <c r="BA105" s="484">
        <v>35.1</v>
      </c>
      <c r="BB105" s="485">
        <v>36.799999999999997</v>
      </c>
      <c r="BC105" s="486">
        <v>82</v>
      </c>
      <c r="BD105" s="484">
        <v>87</v>
      </c>
      <c r="BE105" s="485">
        <v>169</v>
      </c>
      <c r="BF105" s="486">
        <v>82</v>
      </c>
      <c r="BG105" s="484">
        <v>72</v>
      </c>
      <c r="BH105" s="485">
        <v>77</v>
      </c>
      <c r="BI105" s="486">
        <v>244</v>
      </c>
      <c r="BJ105" s="484">
        <v>270</v>
      </c>
      <c r="BK105" s="485">
        <v>514</v>
      </c>
      <c r="BL105" s="486">
        <v>83</v>
      </c>
      <c r="BM105" s="484">
        <v>74</v>
      </c>
      <c r="BN105" s="485">
        <v>78</v>
      </c>
      <c r="BO105" s="486">
        <v>244</v>
      </c>
      <c r="BP105" s="484">
        <v>270</v>
      </c>
      <c r="BQ105" s="485">
        <v>514</v>
      </c>
      <c r="BR105" s="486">
        <v>37</v>
      </c>
      <c r="BS105" s="484">
        <v>35.700000000000003</v>
      </c>
      <c r="BT105" s="485">
        <v>36.299999999999997</v>
      </c>
      <c r="BU105" s="486">
        <v>244</v>
      </c>
      <c r="BV105" s="484">
        <v>270</v>
      </c>
      <c r="BW105" s="485">
        <v>514</v>
      </c>
      <c r="BX105" s="486">
        <v>63</v>
      </c>
      <c r="BY105" s="484">
        <v>100</v>
      </c>
      <c r="BZ105" s="485">
        <v>79</v>
      </c>
      <c r="CA105" s="486">
        <v>8</v>
      </c>
      <c r="CB105" s="484">
        <v>6</v>
      </c>
      <c r="CC105" s="485">
        <v>14</v>
      </c>
      <c r="CD105" s="486">
        <v>63</v>
      </c>
      <c r="CE105" s="484">
        <v>100</v>
      </c>
      <c r="CF105" s="485">
        <v>79</v>
      </c>
      <c r="CG105" s="486">
        <v>8</v>
      </c>
      <c r="CH105" s="484">
        <v>6</v>
      </c>
      <c r="CI105" s="485">
        <v>14</v>
      </c>
      <c r="CJ105" s="486">
        <v>35.1</v>
      </c>
      <c r="CK105" s="484">
        <v>36.299999999999997</v>
      </c>
      <c r="CL105" s="485">
        <v>35.6</v>
      </c>
      <c r="CM105" s="486">
        <v>8</v>
      </c>
      <c r="CN105" s="484">
        <v>6</v>
      </c>
      <c r="CO105" s="485">
        <v>14</v>
      </c>
      <c r="CP105" s="486">
        <v>79</v>
      </c>
      <c r="CQ105" s="484">
        <v>65</v>
      </c>
      <c r="CR105" s="485">
        <v>72</v>
      </c>
      <c r="CS105" s="486">
        <v>1575</v>
      </c>
      <c r="CT105" s="484">
        <v>1587</v>
      </c>
      <c r="CU105" s="485">
        <v>3162</v>
      </c>
      <c r="CV105" s="486">
        <v>80</v>
      </c>
      <c r="CW105" s="484">
        <v>66</v>
      </c>
      <c r="CX105" s="485">
        <v>73</v>
      </c>
      <c r="CY105" s="486">
        <v>1575</v>
      </c>
      <c r="CZ105" s="484">
        <v>1587</v>
      </c>
      <c r="DA105" s="485">
        <v>3162</v>
      </c>
      <c r="DB105" s="486">
        <v>36.700000000000003</v>
      </c>
      <c r="DC105" s="484">
        <v>34.700000000000003</v>
      </c>
      <c r="DD105" s="485">
        <v>35.700000000000003</v>
      </c>
      <c r="DE105" s="486">
        <v>1575</v>
      </c>
      <c r="DF105" s="484">
        <v>1587</v>
      </c>
      <c r="DG105" s="485">
        <v>3162</v>
      </c>
    </row>
    <row r="106" spans="1:111" x14ac:dyDescent="0.35">
      <c r="A106" t="s">
        <v>111</v>
      </c>
      <c r="B106" t="s">
        <v>356</v>
      </c>
      <c r="C106" t="s">
        <v>352</v>
      </c>
      <c r="D106" s="486">
        <v>63</v>
      </c>
      <c r="E106" s="484">
        <v>45</v>
      </c>
      <c r="F106" s="485">
        <v>53</v>
      </c>
      <c r="G106" s="486">
        <v>471</v>
      </c>
      <c r="H106" s="484">
        <v>520</v>
      </c>
      <c r="I106" s="485">
        <v>991</v>
      </c>
      <c r="J106" s="486">
        <v>64</v>
      </c>
      <c r="K106" s="484">
        <v>47</v>
      </c>
      <c r="L106" s="485">
        <v>55</v>
      </c>
      <c r="M106" s="486">
        <v>471</v>
      </c>
      <c r="N106" s="484">
        <v>520</v>
      </c>
      <c r="O106" s="485">
        <v>991</v>
      </c>
      <c r="P106" s="486">
        <v>35.299999999999997</v>
      </c>
      <c r="Q106" s="484">
        <v>32.5</v>
      </c>
      <c r="R106" s="485">
        <v>33.799999999999997</v>
      </c>
      <c r="S106" s="486">
        <v>471</v>
      </c>
      <c r="T106" s="484">
        <v>520</v>
      </c>
      <c r="U106" s="485">
        <v>991</v>
      </c>
      <c r="V106" s="486">
        <v>78</v>
      </c>
      <c r="W106" s="484">
        <v>57</v>
      </c>
      <c r="X106" s="485">
        <v>69</v>
      </c>
      <c r="Y106" s="486">
        <v>163</v>
      </c>
      <c r="Z106" s="484">
        <v>122</v>
      </c>
      <c r="AA106" s="485">
        <v>285</v>
      </c>
      <c r="AB106" s="486">
        <v>79</v>
      </c>
      <c r="AC106" s="484">
        <v>61</v>
      </c>
      <c r="AD106" s="485">
        <v>72</v>
      </c>
      <c r="AE106" s="486">
        <v>163</v>
      </c>
      <c r="AF106" s="484">
        <v>122</v>
      </c>
      <c r="AG106" s="485">
        <v>285</v>
      </c>
      <c r="AH106" s="486">
        <v>36.299999999999997</v>
      </c>
      <c r="AI106" s="484">
        <v>33.6</v>
      </c>
      <c r="AJ106" s="485">
        <v>35.200000000000003</v>
      </c>
      <c r="AK106" s="486">
        <v>163</v>
      </c>
      <c r="AL106" s="484">
        <v>122</v>
      </c>
      <c r="AM106" s="485">
        <v>285</v>
      </c>
      <c r="AN106" s="486">
        <v>68</v>
      </c>
      <c r="AO106" s="484">
        <v>55</v>
      </c>
      <c r="AP106" s="485">
        <v>62</v>
      </c>
      <c r="AQ106" s="486">
        <v>492</v>
      </c>
      <c r="AR106" s="484">
        <v>477</v>
      </c>
      <c r="AS106" s="485">
        <v>969</v>
      </c>
      <c r="AT106" s="486">
        <v>69</v>
      </c>
      <c r="AU106" s="484">
        <v>57</v>
      </c>
      <c r="AV106" s="485">
        <v>63</v>
      </c>
      <c r="AW106" s="486">
        <v>492</v>
      </c>
      <c r="AX106" s="484">
        <v>477</v>
      </c>
      <c r="AY106" s="485">
        <v>969</v>
      </c>
      <c r="AZ106" s="486">
        <v>35.200000000000003</v>
      </c>
      <c r="BA106" s="484">
        <v>33.1</v>
      </c>
      <c r="BB106" s="485">
        <v>34.200000000000003</v>
      </c>
      <c r="BC106" s="486">
        <v>492</v>
      </c>
      <c r="BD106" s="484">
        <v>477</v>
      </c>
      <c r="BE106" s="485">
        <v>969</v>
      </c>
      <c r="BF106" s="486">
        <v>62</v>
      </c>
      <c r="BG106" s="484">
        <v>50</v>
      </c>
      <c r="BH106" s="485">
        <v>56</v>
      </c>
      <c r="BI106" s="486">
        <v>391</v>
      </c>
      <c r="BJ106" s="484">
        <v>390</v>
      </c>
      <c r="BK106" s="485">
        <v>781</v>
      </c>
      <c r="BL106" s="486">
        <v>64</v>
      </c>
      <c r="BM106" s="484">
        <v>54</v>
      </c>
      <c r="BN106" s="485">
        <v>59</v>
      </c>
      <c r="BO106" s="486">
        <v>391</v>
      </c>
      <c r="BP106" s="484">
        <v>390</v>
      </c>
      <c r="BQ106" s="485">
        <v>781</v>
      </c>
      <c r="BR106" s="486">
        <v>34.5</v>
      </c>
      <c r="BS106" s="484">
        <v>33</v>
      </c>
      <c r="BT106" s="485">
        <v>33.700000000000003</v>
      </c>
      <c r="BU106" s="486">
        <v>391</v>
      </c>
      <c r="BV106" s="484">
        <v>390</v>
      </c>
      <c r="BW106" s="485">
        <v>781</v>
      </c>
      <c r="BX106" s="486" t="s">
        <v>197</v>
      </c>
      <c r="BY106" s="484" t="s">
        <v>197</v>
      </c>
      <c r="BZ106" s="485">
        <v>60</v>
      </c>
      <c r="CA106" s="486">
        <v>5</v>
      </c>
      <c r="CB106" s="484">
        <v>5</v>
      </c>
      <c r="CC106" s="485">
        <v>10</v>
      </c>
      <c r="CD106" s="486" t="s">
        <v>197</v>
      </c>
      <c r="CE106" s="484" t="s">
        <v>197</v>
      </c>
      <c r="CF106" s="485">
        <v>70</v>
      </c>
      <c r="CG106" s="486">
        <v>5</v>
      </c>
      <c r="CH106" s="484">
        <v>5</v>
      </c>
      <c r="CI106" s="485">
        <v>10</v>
      </c>
      <c r="CJ106" s="486">
        <v>32.200000000000003</v>
      </c>
      <c r="CK106" s="484">
        <v>33.799999999999997</v>
      </c>
      <c r="CL106" s="485">
        <v>33</v>
      </c>
      <c r="CM106" s="486">
        <v>5</v>
      </c>
      <c r="CN106" s="484">
        <v>5</v>
      </c>
      <c r="CO106" s="485">
        <v>10</v>
      </c>
      <c r="CP106" s="486">
        <v>64</v>
      </c>
      <c r="CQ106" s="484">
        <v>48</v>
      </c>
      <c r="CR106" s="485">
        <v>56</v>
      </c>
      <c r="CS106" s="486">
        <v>1867</v>
      </c>
      <c r="CT106" s="484">
        <v>1912</v>
      </c>
      <c r="CU106" s="485">
        <v>3779</v>
      </c>
      <c r="CV106" s="486">
        <v>65</v>
      </c>
      <c r="CW106" s="484">
        <v>50</v>
      </c>
      <c r="CX106" s="485">
        <v>58</v>
      </c>
      <c r="CY106" s="486">
        <v>1867</v>
      </c>
      <c r="CZ106" s="484">
        <v>1912</v>
      </c>
      <c r="DA106" s="485">
        <v>3779</v>
      </c>
      <c r="DB106" s="486">
        <v>34.700000000000003</v>
      </c>
      <c r="DC106" s="484">
        <v>32.4</v>
      </c>
      <c r="DD106" s="485">
        <v>33.5</v>
      </c>
      <c r="DE106" s="486">
        <v>1867</v>
      </c>
      <c r="DF106" s="484">
        <v>1912</v>
      </c>
      <c r="DG106" s="485">
        <v>3779</v>
      </c>
    </row>
    <row r="107" spans="1:111" x14ac:dyDescent="0.35">
      <c r="A107" t="s">
        <v>112</v>
      </c>
      <c r="B107" t="s">
        <v>357</v>
      </c>
      <c r="C107" t="s">
        <v>352</v>
      </c>
      <c r="D107" s="486">
        <v>74</v>
      </c>
      <c r="E107" s="484">
        <v>59</v>
      </c>
      <c r="F107" s="485">
        <v>66</v>
      </c>
      <c r="G107" s="486">
        <v>1298</v>
      </c>
      <c r="H107" s="484">
        <v>1303</v>
      </c>
      <c r="I107" s="485">
        <v>2601</v>
      </c>
      <c r="J107" s="486">
        <v>75</v>
      </c>
      <c r="K107" s="484">
        <v>60</v>
      </c>
      <c r="L107" s="485">
        <v>67</v>
      </c>
      <c r="M107" s="486">
        <v>1298</v>
      </c>
      <c r="N107" s="484">
        <v>1303</v>
      </c>
      <c r="O107" s="485">
        <v>2601</v>
      </c>
      <c r="P107" s="486">
        <v>35.6</v>
      </c>
      <c r="Q107" s="484">
        <v>33.5</v>
      </c>
      <c r="R107" s="485">
        <v>34.6</v>
      </c>
      <c r="S107" s="486">
        <v>1298</v>
      </c>
      <c r="T107" s="484">
        <v>1303</v>
      </c>
      <c r="U107" s="485">
        <v>2601</v>
      </c>
      <c r="V107" s="486">
        <v>77</v>
      </c>
      <c r="W107" s="484">
        <v>60</v>
      </c>
      <c r="X107" s="485">
        <v>67</v>
      </c>
      <c r="Y107" s="486">
        <v>183</v>
      </c>
      <c r="Z107" s="484">
        <v>223</v>
      </c>
      <c r="AA107" s="485">
        <v>406</v>
      </c>
      <c r="AB107" s="486">
        <v>78</v>
      </c>
      <c r="AC107" s="484">
        <v>60</v>
      </c>
      <c r="AD107" s="485">
        <v>68</v>
      </c>
      <c r="AE107" s="486">
        <v>183</v>
      </c>
      <c r="AF107" s="484">
        <v>223</v>
      </c>
      <c r="AG107" s="485">
        <v>406</v>
      </c>
      <c r="AH107" s="486">
        <v>35.799999999999997</v>
      </c>
      <c r="AI107" s="484">
        <v>33.1</v>
      </c>
      <c r="AJ107" s="485">
        <v>34.299999999999997</v>
      </c>
      <c r="AK107" s="486">
        <v>183</v>
      </c>
      <c r="AL107" s="484">
        <v>223</v>
      </c>
      <c r="AM107" s="485">
        <v>406</v>
      </c>
      <c r="AN107" s="486">
        <v>77</v>
      </c>
      <c r="AO107" s="484">
        <v>69</v>
      </c>
      <c r="AP107" s="485">
        <v>73</v>
      </c>
      <c r="AQ107" s="486">
        <v>79</v>
      </c>
      <c r="AR107" s="484">
        <v>83</v>
      </c>
      <c r="AS107" s="485">
        <v>162</v>
      </c>
      <c r="AT107" s="486">
        <v>81</v>
      </c>
      <c r="AU107" s="484">
        <v>73</v>
      </c>
      <c r="AV107" s="485">
        <v>77</v>
      </c>
      <c r="AW107" s="486">
        <v>79</v>
      </c>
      <c r="AX107" s="484">
        <v>83</v>
      </c>
      <c r="AY107" s="485">
        <v>162</v>
      </c>
      <c r="AZ107" s="486">
        <v>36.6</v>
      </c>
      <c r="BA107" s="484">
        <v>33.5</v>
      </c>
      <c r="BB107" s="485">
        <v>35</v>
      </c>
      <c r="BC107" s="486">
        <v>79</v>
      </c>
      <c r="BD107" s="484">
        <v>83</v>
      </c>
      <c r="BE107" s="485">
        <v>162</v>
      </c>
      <c r="BF107" s="486">
        <v>75</v>
      </c>
      <c r="BG107" s="484">
        <v>51</v>
      </c>
      <c r="BH107" s="485">
        <v>63</v>
      </c>
      <c r="BI107" s="486">
        <v>141</v>
      </c>
      <c r="BJ107" s="484">
        <v>153</v>
      </c>
      <c r="BK107" s="485">
        <v>294</v>
      </c>
      <c r="BL107" s="486">
        <v>76</v>
      </c>
      <c r="BM107" s="484">
        <v>54</v>
      </c>
      <c r="BN107" s="485">
        <v>64</v>
      </c>
      <c r="BO107" s="486">
        <v>141</v>
      </c>
      <c r="BP107" s="484">
        <v>153</v>
      </c>
      <c r="BQ107" s="485">
        <v>294</v>
      </c>
      <c r="BR107" s="486">
        <v>35</v>
      </c>
      <c r="BS107" s="484">
        <v>31.8</v>
      </c>
      <c r="BT107" s="485">
        <v>33.299999999999997</v>
      </c>
      <c r="BU107" s="486">
        <v>141</v>
      </c>
      <c r="BV107" s="484">
        <v>153</v>
      </c>
      <c r="BW107" s="485">
        <v>294</v>
      </c>
      <c r="BX107" s="486" t="s">
        <v>197</v>
      </c>
      <c r="BY107" s="484" t="s">
        <v>197</v>
      </c>
      <c r="BZ107" s="485">
        <v>66</v>
      </c>
      <c r="CA107" s="486">
        <v>14</v>
      </c>
      <c r="CB107" s="484">
        <v>30</v>
      </c>
      <c r="CC107" s="485">
        <v>44</v>
      </c>
      <c r="CD107" s="486" t="s">
        <v>197</v>
      </c>
      <c r="CE107" s="484" t="s">
        <v>197</v>
      </c>
      <c r="CF107" s="485">
        <v>66</v>
      </c>
      <c r="CG107" s="486">
        <v>14</v>
      </c>
      <c r="CH107" s="484">
        <v>30</v>
      </c>
      <c r="CI107" s="485">
        <v>44</v>
      </c>
      <c r="CJ107" s="486">
        <v>35.799999999999997</v>
      </c>
      <c r="CK107" s="484">
        <v>32.700000000000003</v>
      </c>
      <c r="CL107" s="485">
        <v>33.700000000000003</v>
      </c>
      <c r="CM107" s="486">
        <v>14</v>
      </c>
      <c r="CN107" s="484">
        <v>30</v>
      </c>
      <c r="CO107" s="485">
        <v>44</v>
      </c>
      <c r="CP107" s="486">
        <v>74</v>
      </c>
      <c r="CQ107" s="484">
        <v>58</v>
      </c>
      <c r="CR107" s="485">
        <v>66</v>
      </c>
      <c r="CS107" s="486">
        <v>1936</v>
      </c>
      <c r="CT107" s="484">
        <v>1994</v>
      </c>
      <c r="CU107" s="485">
        <v>3930</v>
      </c>
      <c r="CV107" s="486">
        <v>75</v>
      </c>
      <c r="CW107" s="484">
        <v>59</v>
      </c>
      <c r="CX107" s="485">
        <v>67</v>
      </c>
      <c r="CY107" s="486">
        <v>1936</v>
      </c>
      <c r="CZ107" s="484">
        <v>1994</v>
      </c>
      <c r="DA107" s="485">
        <v>3930</v>
      </c>
      <c r="DB107" s="486">
        <v>35.5</v>
      </c>
      <c r="DC107" s="484">
        <v>33.299999999999997</v>
      </c>
      <c r="DD107" s="485">
        <v>34.4</v>
      </c>
      <c r="DE107" s="486">
        <v>1936</v>
      </c>
      <c r="DF107" s="484">
        <v>1994</v>
      </c>
      <c r="DG107" s="485">
        <v>3930</v>
      </c>
    </row>
    <row r="108" spans="1:111" x14ac:dyDescent="0.35">
      <c r="A108" t="s">
        <v>93</v>
      </c>
      <c r="B108" t="s">
        <v>339</v>
      </c>
      <c r="C108" t="s">
        <v>338</v>
      </c>
      <c r="D108" s="486">
        <v>68</v>
      </c>
      <c r="E108" s="484">
        <v>48</v>
      </c>
      <c r="F108" s="485">
        <v>58</v>
      </c>
      <c r="G108" s="486">
        <v>352</v>
      </c>
      <c r="H108" s="484">
        <v>318</v>
      </c>
      <c r="I108" s="485">
        <v>670</v>
      </c>
      <c r="J108" s="486">
        <v>71</v>
      </c>
      <c r="K108" s="484">
        <v>52</v>
      </c>
      <c r="L108" s="485">
        <v>62</v>
      </c>
      <c r="M108" s="486">
        <v>352</v>
      </c>
      <c r="N108" s="484">
        <v>318</v>
      </c>
      <c r="O108" s="485">
        <v>670</v>
      </c>
      <c r="P108" s="486">
        <v>35.5</v>
      </c>
      <c r="Q108" s="484">
        <v>33.1</v>
      </c>
      <c r="R108" s="485">
        <v>34.299999999999997</v>
      </c>
      <c r="S108" s="486">
        <v>352</v>
      </c>
      <c r="T108" s="484">
        <v>318</v>
      </c>
      <c r="U108" s="485">
        <v>670</v>
      </c>
      <c r="V108" s="486">
        <v>61</v>
      </c>
      <c r="W108" s="484">
        <v>48</v>
      </c>
      <c r="X108" s="485">
        <v>55</v>
      </c>
      <c r="Y108" s="486">
        <v>113</v>
      </c>
      <c r="Z108" s="484">
        <v>108</v>
      </c>
      <c r="AA108" s="485">
        <v>221</v>
      </c>
      <c r="AB108" s="486">
        <v>62</v>
      </c>
      <c r="AC108" s="484">
        <v>49</v>
      </c>
      <c r="AD108" s="485">
        <v>56</v>
      </c>
      <c r="AE108" s="486">
        <v>113</v>
      </c>
      <c r="AF108" s="484">
        <v>108</v>
      </c>
      <c r="AG108" s="485">
        <v>221</v>
      </c>
      <c r="AH108" s="486">
        <v>34.200000000000003</v>
      </c>
      <c r="AI108" s="484">
        <v>32.9</v>
      </c>
      <c r="AJ108" s="485">
        <v>33.5</v>
      </c>
      <c r="AK108" s="486">
        <v>113</v>
      </c>
      <c r="AL108" s="484">
        <v>108</v>
      </c>
      <c r="AM108" s="485">
        <v>221</v>
      </c>
      <c r="AN108" s="486">
        <v>57</v>
      </c>
      <c r="AO108" s="484">
        <v>35</v>
      </c>
      <c r="AP108" s="485">
        <v>46</v>
      </c>
      <c r="AQ108" s="486">
        <v>163</v>
      </c>
      <c r="AR108" s="484">
        <v>172</v>
      </c>
      <c r="AS108" s="485">
        <v>335</v>
      </c>
      <c r="AT108" s="486">
        <v>61</v>
      </c>
      <c r="AU108" s="484">
        <v>42</v>
      </c>
      <c r="AV108" s="485">
        <v>51</v>
      </c>
      <c r="AW108" s="486">
        <v>163</v>
      </c>
      <c r="AX108" s="484">
        <v>172</v>
      </c>
      <c r="AY108" s="485">
        <v>335</v>
      </c>
      <c r="AZ108" s="486">
        <v>32.6</v>
      </c>
      <c r="BA108" s="484">
        <v>29.9</v>
      </c>
      <c r="BB108" s="485">
        <v>31.2</v>
      </c>
      <c r="BC108" s="486">
        <v>163</v>
      </c>
      <c r="BD108" s="484">
        <v>172</v>
      </c>
      <c r="BE108" s="485">
        <v>335</v>
      </c>
      <c r="BF108" s="486">
        <v>50</v>
      </c>
      <c r="BG108" s="484">
        <v>28</v>
      </c>
      <c r="BH108" s="485">
        <v>39</v>
      </c>
      <c r="BI108" s="486">
        <v>133</v>
      </c>
      <c r="BJ108" s="484">
        <v>144</v>
      </c>
      <c r="BK108" s="485">
        <v>277</v>
      </c>
      <c r="BL108" s="486">
        <v>55</v>
      </c>
      <c r="BM108" s="484">
        <v>35</v>
      </c>
      <c r="BN108" s="485">
        <v>44</v>
      </c>
      <c r="BO108" s="486">
        <v>133</v>
      </c>
      <c r="BP108" s="484">
        <v>144</v>
      </c>
      <c r="BQ108" s="485">
        <v>277</v>
      </c>
      <c r="BR108" s="486">
        <v>31.9</v>
      </c>
      <c r="BS108" s="484">
        <v>28.6</v>
      </c>
      <c r="BT108" s="485">
        <v>30.2</v>
      </c>
      <c r="BU108" s="486">
        <v>133</v>
      </c>
      <c r="BV108" s="484">
        <v>144</v>
      </c>
      <c r="BW108" s="485">
        <v>277</v>
      </c>
      <c r="BX108" s="486" t="s">
        <v>197</v>
      </c>
      <c r="BY108" s="484" t="s">
        <v>197</v>
      </c>
      <c r="BZ108" s="485">
        <v>54</v>
      </c>
      <c r="CA108" s="486">
        <v>7</v>
      </c>
      <c r="CB108" s="484">
        <v>6</v>
      </c>
      <c r="CC108" s="485">
        <v>13</v>
      </c>
      <c r="CD108" s="486" t="s">
        <v>197</v>
      </c>
      <c r="CE108" s="484" t="s">
        <v>197</v>
      </c>
      <c r="CF108" s="485">
        <v>54</v>
      </c>
      <c r="CG108" s="486">
        <v>7</v>
      </c>
      <c r="CH108" s="484">
        <v>6</v>
      </c>
      <c r="CI108" s="485">
        <v>13</v>
      </c>
      <c r="CJ108" s="486">
        <v>30</v>
      </c>
      <c r="CK108" s="484">
        <v>39.5</v>
      </c>
      <c r="CL108" s="485">
        <v>34.4</v>
      </c>
      <c r="CM108" s="486">
        <v>7</v>
      </c>
      <c r="CN108" s="484">
        <v>6</v>
      </c>
      <c r="CO108" s="485">
        <v>13</v>
      </c>
      <c r="CP108" s="486">
        <v>61</v>
      </c>
      <c r="CQ108" s="484">
        <v>42</v>
      </c>
      <c r="CR108" s="485">
        <v>52</v>
      </c>
      <c r="CS108" s="486">
        <v>908</v>
      </c>
      <c r="CT108" s="484">
        <v>896</v>
      </c>
      <c r="CU108" s="485">
        <v>1804</v>
      </c>
      <c r="CV108" s="486">
        <v>65</v>
      </c>
      <c r="CW108" s="484">
        <v>47</v>
      </c>
      <c r="CX108" s="485">
        <v>56</v>
      </c>
      <c r="CY108" s="486">
        <v>908</v>
      </c>
      <c r="CZ108" s="484">
        <v>896</v>
      </c>
      <c r="DA108" s="485">
        <v>1804</v>
      </c>
      <c r="DB108" s="486">
        <v>34</v>
      </c>
      <c r="DC108" s="484">
        <v>31.7</v>
      </c>
      <c r="DD108" s="485">
        <v>32.9</v>
      </c>
      <c r="DE108" s="486">
        <v>908</v>
      </c>
      <c r="DF108" s="484">
        <v>896</v>
      </c>
      <c r="DG108" s="485">
        <v>1804</v>
      </c>
    </row>
    <row r="109" spans="1:111" x14ac:dyDescent="0.35">
      <c r="A109" t="s">
        <v>113</v>
      </c>
      <c r="B109" t="s">
        <v>358</v>
      </c>
      <c r="C109" t="s">
        <v>352</v>
      </c>
      <c r="D109" s="486">
        <v>63</v>
      </c>
      <c r="E109" s="484">
        <v>45</v>
      </c>
      <c r="F109" s="485">
        <v>53</v>
      </c>
      <c r="G109" s="486">
        <v>833</v>
      </c>
      <c r="H109" s="484">
        <v>901</v>
      </c>
      <c r="I109" s="485">
        <v>1734</v>
      </c>
      <c r="J109" s="486">
        <v>65</v>
      </c>
      <c r="K109" s="484">
        <v>48</v>
      </c>
      <c r="L109" s="485">
        <v>56</v>
      </c>
      <c r="M109" s="486">
        <v>833</v>
      </c>
      <c r="N109" s="484">
        <v>901</v>
      </c>
      <c r="O109" s="485">
        <v>1734</v>
      </c>
      <c r="P109" s="486">
        <v>33.6</v>
      </c>
      <c r="Q109" s="484">
        <v>31.3</v>
      </c>
      <c r="R109" s="485">
        <v>32.4</v>
      </c>
      <c r="S109" s="486">
        <v>833</v>
      </c>
      <c r="T109" s="484">
        <v>901</v>
      </c>
      <c r="U109" s="485">
        <v>1734</v>
      </c>
      <c r="V109" s="486">
        <v>64</v>
      </c>
      <c r="W109" s="484">
        <v>47</v>
      </c>
      <c r="X109" s="485">
        <v>55</v>
      </c>
      <c r="Y109" s="486">
        <v>346</v>
      </c>
      <c r="Z109" s="484">
        <v>351</v>
      </c>
      <c r="AA109" s="485">
        <v>697</v>
      </c>
      <c r="AB109" s="486">
        <v>65</v>
      </c>
      <c r="AC109" s="484">
        <v>50</v>
      </c>
      <c r="AD109" s="485">
        <v>58</v>
      </c>
      <c r="AE109" s="486">
        <v>346</v>
      </c>
      <c r="AF109" s="484">
        <v>351</v>
      </c>
      <c r="AG109" s="485">
        <v>697</v>
      </c>
      <c r="AH109" s="486">
        <v>33.799999999999997</v>
      </c>
      <c r="AI109" s="484">
        <v>31.1</v>
      </c>
      <c r="AJ109" s="485">
        <v>32.4</v>
      </c>
      <c r="AK109" s="486">
        <v>346</v>
      </c>
      <c r="AL109" s="484">
        <v>351</v>
      </c>
      <c r="AM109" s="485">
        <v>697</v>
      </c>
      <c r="AN109" s="486">
        <v>60</v>
      </c>
      <c r="AO109" s="484">
        <v>47</v>
      </c>
      <c r="AP109" s="485">
        <v>53</v>
      </c>
      <c r="AQ109" s="486">
        <v>366</v>
      </c>
      <c r="AR109" s="484">
        <v>381</v>
      </c>
      <c r="AS109" s="485">
        <v>747</v>
      </c>
      <c r="AT109" s="486">
        <v>63</v>
      </c>
      <c r="AU109" s="484">
        <v>54</v>
      </c>
      <c r="AV109" s="485">
        <v>58</v>
      </c>
      <c r="AW109" s="486">
        <v>366</v>
      </c>
      <c r="AX109" s="484">
        <v>381</v>
      </c>
      <c r="AY109" s="485">
        <v>747</v>
      </c>
      <c r="AZ109" s="486">
        <v>32.9</v>
      </c>
      <c r="BA109" s="484">
        <v>30.9</v>
      </c>
      <c r="BB109" s="485">
        <v>31.9</v>
      </c>
      <c r="BC109" s="486">
        <v>366</v>
      </c>
      <c r="BD109" s="484">
        <v>381</v>
      </c>
      <c r="BE109" s="485">
        <v>747</v>
      </c>
      <c r="BF109" s="486">
        <v>61</v>
      </c>
      <c r="BG109" s="484">
        <v>43</v>
      </c>
      <c r="BH109" s="485">
        <v>53</v>
      </c>
      <c r="BI109" s="486">
        <v>676</v>
      </c>
      <c r="BJ109" s="484">
        <v>593</v>
      </c>
      <c r="BK109" s="485">
        <v>1269</v>
      </c>
      <c r="BL109" s="486">
        <v>63</v>
      </c>
      <c r="BM109" s="484">
        <v>48</v>
      </c>
      <c r="BN109" s="485">
        <v>56</v>
      </c>
      <c r="BO109" s="486">
        <v>676</v>
      </c>
      <c r="BP109" s="484">
        <v>593</v>
      </c>
      <c r="BQ109" s="485">
        <v>1269</v>
      </c>
      <c r="BR109" s="486">
        <v>33.200000000000003</v>
      </c>
      <c r="BS109" s="484">
        <v>30.7</v>
      </c>
      <c r="BT109" s="485">
        <v>32.1</v>
      </c>
      <c r="BU109" s="486">
        <v>676</v>
      </c>
      <c r="BV109" s="484">
        <v>593</v>
      </c>
      <c r="BW109" s="485">
        <v>1269</v>
      </c>
      <c r="BX109" s="486">
        <v>70</v>
      </c>
      <c r="BY109" s="484">
        <v>35</v>
      </c>
      <c r="BZ109" s="485">
        <v>48</v>
      </c>
      <c r="CA109" s="486">
        <v>10</v>
      </c>
      <c r="CB109" s="484">
        <v>17</v>
      </c>
      <c r="CC109" s="485">
        <v>27</v>
      </c>
      <c r="CD109" s="486">
        <v>70</v>
      </c>
      <c r="CE109" s="484">
        <v>35</v>
      </c>
      <c r="CF109" s="485">
        <v>48</v>
      </c>
      <c r="CG109" s="486">
        <v>10</v>
      </c>
      <c r="CH109" s="484">
        <v>17</v>
      </c>
      <c r="CI109" s="485">
        <v>27</v>
      </c>
      <c r="CJ109" s="486">
        <v>37.5</v>
      </c>
      <c r="CK109" s="484">
        <v>28.9</v>
      </c>
      <c r="CL109" s="485">
        <v>32.1</v>
      </c>
      <c r="CM109" s="486">
        <v>10</v>
      </c>
      <c r="CN109" s="484">
        <v>17</v>
      </c>
      <c r="CO109" s="485">
        <v>27</v>
      </c>
      <c r="CP109" s="486">
        <v>62</v>
      </c>
      <c r="CQ109" s="484">
        <v>45</v>
      </c>
      <c r="CR109" s="485">
        <v>53</v>
      </c>
      <c r="CS109" s="486">
        <v>2452</v>
      </c>
      <c r="CT109" s="484">
        <v>2446</v>
      </c>
      <c r="CU109" s="485">
        <v>4898</v>
      </c>
      <c r="CV109" s="486">
        <v>64</v>
      </c>
      <c r="CW109" s="484">
        <v>49</v>
      </c>
      <c r="CX109" s="485">
        <v>57</v>
      </c>
      <c r="CY109" s="486">
        <v>2452</v>
      </c>
      <c r="CZ109" s="484">
        <v>2446</v>
      </c>
      <c r="DA109" s="485">
        <v>4898</v>
      </c>
      <c r="DB109" s="486">
        <v>33.4</v>
      </c>
      <c r="DC109" s="484">
        <v>31.2</v>
      </c>
      <c r="DD109" s="485">
        <v>32.299999999999997</v>
      </c>
      <c r="DE109" s="486">
        <v>2452</v>
      </c>
      <c r="DF109" s="484">
        <v>2446</v>
      </c>
      <c r="DG109" s="485">
        <v>4898</v>
      </c>
    </row>
    <row r="110" spans="1:111" x14ac:dyDescent="0.35">
      <c r="A110" t="s">
        <v>114</v>
      </c>
      <c r="B110" t="s">
        <v>359</v>
      </c>
      <c r="C110" t="s">
        <v>352</v>
      </c>
      <c r="D110" s="486">
        <v>72</v>
      </c>
      <c r="E110" s="484">
        <v>57</v>
      </c>
      <c r="F110" s="485">
        <v>64</v>
      </c>
      <c r="G110" s="486">
        <v>725</v>
      </c>
      <c r="H110" s="484">
        <v>763</v>
      </c>
      <c r="I110" s="485">
        <v>1488</v>
      </c>
      <c r="J110" s="486">
        <v>74</v>
      </c>
      <c r="K110" s="484">
        <v>59</v>
      </c>
      <c r="L110" s="485">
        <v>66</v>
      </c>
      <c r="M110" s="486">
        <v>725</v>
      </c>
      <c r="N110" s="484">
        <v>763</v>
      </c>
      <c r="O110" s="485">
        <v>1488</v>
      </c>
      <c r="P110" s="486">
        <v>36.5</v>
      </c>
      <c r="Q110" s="484">
        <v>34.299999999999997</v>
      </c>
      <c r="R110" s="485">
        <v>35.4</v>
      </c>
      <c r="S110" s="486">
        <v>725</v>
      </c>
      <c r="T110" s="484">
        <v>763</v>
      </c>
      <c r="U110" s="485">
        <v>1488</v>
      </c>
      <c r="V110" s="486">
        <v>79</v>
      </c>
      <c r="W110" s="484">
        <v>63</v>
      </c>
      <c r="X110" s="485">
        <v>71</v>
      </c>
      <c r="Y110" s="486">
        <v>209</v>
      </c>
      <c r="Z110" s="484">
        <v>222</v>
      </c>
      <c r="AA110" s="485">
        <v>431</v>
      </c>
      <c r="AB110" s="486">
        <v>80</v>
      </c>
      <c r="AC110" s="484">
        <v>64</v>
      </c>
      <c r="AD110" s="485">
        <v>72</v>
      </c>
      <c r="AE110" s="486">
        <v>209</v>
      </c>
      <c r="AF110" s="484">
        <v>222</v>
      </c>
      <c r="AG110" s="485">
        <v>431</v>
      </c>
      <c r="AH110" s="486">
        <v>38.200000000000003</v>
      </c>
      <c r="AI110" s="484">
        <v>35.200000000000003</v>
      </c>
      <c r="AJ110" s="485">
        <v>36.700000000000003</v>
      </c>
      <c r="AK110" s="486">
        <v>209</v>
      </c>
      <c r="AL110" s="484">
        <v>222</v>
      </c>
      <c r="AM110" s="485">
        <v>431</v>
      </c>
      <c r="AN110" s="486">
        <v>74</v>
      </c>
      <c r="AO110" s="484">
        <v>53</v>
      </c>
      <c r="AP110" s="485">
        <v>63</v>
      </c>
      <c r="AQ110" s="486">
        <v>578</v>
      </c>
      <c r="AR110" s="484">
        <v>594</v>
      </c>
      <c r="AS110" s="485">
        <v>1172</v>
      </c>
      <c r="AT110" s="486">
        <v>76</v>
      </c>
      <c r="AU110" s="484">
        <v>55</v>
      </c>
      <c r="AV110" s="485">
        <v>65</v>
      </c>
      <c r="AW110" s="486">
        <v>578</v>
      </c>
      <c r="AX110" s="484">
        <v>594</v>
      </c>
      <c r="AY110" s="485">
        <v>1172</v>
      </c>
      <c r="AZ110" s="486">
        <v>36.4</v>
      </c>
      <c r="BA110" s="484">
        <v>32.9</v>
      </c>
      <c r="BB110" s="485">
        <v>34.700000000000003</v>
      </c>
      <c r="BC110" s="486">
        <v>578</v>
      </c>
      <c r="BD110" s="484">
        <v>594</v>
      </c>
      <c r="BE110" s="485">
        <v>1172</v>
      </c>
      <c r="BF110" s="486">
        <v>70</v>
      </c>
      <c r="BG110" s="484">
        <v>46</v>
      </c>
      <c r="BH110" s="485">
        <v>58</v>
      </c>
      <c r="BI110" s="486">
        <v>339</v>
      </c>
      <c r="BJ110" s="484">
        <v>323</v>
      </c>
      <c r="BK110" s="485">
        <v>662</v>
      </c>
      <c r="BL110" s="486">
        <v>71</v>
      </c>
      <c r="BM110" s="484">
        <v>49</v>
      </c>
      <c r="BN110" s="485">
        <v>60</v>
      </c>
      <c r="BO110" s="486">
        <v>339</v>
      </c>
      <c r="BP110" s="484">
        <v>323</v>
      </c>
      <c r="BQ110" s="485">
        <v>662</v>
      </c>
      <c r="BR110" s="486">
        <v>35.200000000000003</v>
      </c>
      <c r="BS110" s="484">
        <v>32.1</v>
      </c>
      <c r="BT110" s="485">
        <v>33.700000000000003</v>
      </c>
      <c r="BU110" s="486">
        <v>339</v>
      </c>
      <c r="BV110" s="484">
        <v>323</v>
      </c>
      <c r="BW110" s="485">
        <v>662</v>
      </c>
      <c r="BX110" s="486" t="s">
        <v>197</v>
      </c>
      <c r="BY110" s="484" t="s">
        <v>197</v>
      </c>
      <c r="BZ110" s="485">
        <v>76</v>
      </c>
      <c r="CA110" s="486">
        <v>11</v>
      </c>
      <c r="CB110" s="484">
        <v>6</v>
      </c>
      <c r="CC110" s="485">
        <v>17</v>
      </c>
      <c r="CD110" s="486" t="s">
        <v>197</v>
      </c>
      <c r="CE110" s="484" t="s">
        <v>197</v>
      </c>
      <c r="CF110" s="485">
        <v>76</v>
      </c>
      <c r="CG110" s="486">
        <v>11</v>
      </c>
      <c r="CH110" s="484">
        <v>6</v>
      </c>
      <c r="CI110" s="485">
        <v>17</v>
      </c>
      <c r="CJ110" s="486">
        <v>37.9</v>
      </c>
      <c r="CK110" s="484">
        <v>35.700000000000003</v>
      </c>
      <c r="CL110" s="485">
        <v>37.1</v>
      </c>
      <c r="CM110" s="486">
        <v>11</v>
      </c>
      <c r="CN110" s="484">
        <v>6</v>
      </c>
      <c r="CO110" s="485">
        <v>17</v>
      </c>
      <c r="CP110" s="486">
        <v>71</v>
      </c>
      <c r="CQ110" s="484">
        <v>53</v>
      </c>
      <c r="CR110" s="485">
        <v>62</v>
      </c>
      <c r="CS110" s="486">
        <v>2289</v>
      </c>
      <c r="CT110" s="484">
        <v>2321</v>
      </c>
      <c r="CU110" s="485">
        <v>4610</v>
      </c>
      <c r="CV110" s="486">
        <v>73</v>
      </c>
      <c r="CW110" s="484">
        <v>55</v>
      </c>
      <c r="CX110" s="485">
        <v>64</v>
      </c>
      <c r="CY110" s="486">
        <v>2289</v>
      </c>
      <c r="CZ110" s="484">
        <v>2321</v>
      </c>
      <c r="DA110" s="485">
        <v>4610</v>
      </c>
      <c r="DB110" s="486">
        <v>36.299999999999997</v>
      </c>
      <c r="DC110" s="484">
        <v>33.4</v>
      </c>
      <c r="DD110" s="485">
        <v>34.9</v>
      </c>
      <c r="DE110" s="486">
        <v>2289</v>
      </c>
      <c r="DF110" s="484">
        <v>2321</v>
      </c>
      <c r="DG110" s="485">
        <v>4610</v>
      </c>
    </row>
    <row r="111" spans="1:111" x14ac:dyDescent="0.35">
      <c r="A111" t="s">
        <v>115</v>
      </c>
      <c r="B111" t="s">
        <v>360</v>
      </c>
      <c r="C111" t="s">
        <v>352</v>
      </c>
      <c r="D111" s="486">
        <v>61</v>
      </c>
      <c r="E111" s="484">
        <v>48</v>
      </c>
      <c r="F111" s="485">
        <v>55</v>
      </c>
      <c r="G111" s="486">
        <v>1010</v>
      </c>
      <c r="H111" s="484">
        <v>1116</v>
      </c>
      <c r="I111" s="485">
        <v>2126</v>
      </c>
      <c r="J111" s="486">
        <v>63</v>
      </c>
      <c r="K111" s="484">
        <v>50</v>
      </c>
      <c r="L111" s="485">
        <v>56</v>
      </c>
      <c r="M111" s="486">
        <v>1010</v>
      </c>
      <c r="N111" s="484">
        <v>1116</v>
      </c>
      <c r="O111" s="485">
        <v>2126</v>
      </c>
      <c r="P111" s="486">
        <v>35.1</v>
      </c>
      <c r="Q111" s="484">
        <v>32.799999999999997</v>
      </c>
      <c r="R111" s="485">
        <v>33.9</v>
      </c>
      <c r="S111" s="486">
        <v>1010</v>
      </c>
      <c r="T111" s="484">
        <v>1116</v>
      </c>
      <c r="U111" s="485">
        <v>2126</v>
      </c>
      <c r="V111" s="486">
        <v>74</v>
      </c>
      <c r="W111" s="484">
        <v>54</v>
      </c>
      <c r="X111" s="485">
        <v>64</v>
      </c>
      <c r="Y111" s="486">
        <v>234</v>
      </c>
      <c r="Z111" s="484">
        <v>249</v>
      </c>
      <c r="AA111" s="485">
        <v>483</v>
      </c>
      <c r="AB111" s="486">
        <v>75</v>
      </c>
      <c r="AC111" s="484">
        <v>57</v>
      </c>
      <c r="AD111" s="485">
        <v>66</v>
      </c>
      <c r="AE111" s="486">
        <v>234</v>
      </c>
      <c r="AF111" s="484">
        <v>249</v>
      </c>
      <c r="AG111" s="485">
        <v>483</v>
      </c>
      <c r="AH111" s="486">
        <v>37.200000000000003</v>
      </c>
      <c r="AI111" s="484">
        <v>33.6</v>
      </c>
      <c r="AJ111" s="485">
        <v>35.4</v>
      </c>
      <c r="AK111" s="486">
        <v>234</v>
      </c>
      <c r="AL111" s="484">
        <v>249</v>
      </c>
      <c r="AM111" s="485">
        <v>483</v>
      </c>
      <c r="AN111" s="486">
        <v>68</v>
      </c>
      <c r="AO111" s="484">
        <v>56</v>
      </c>
      <c r="AP111" s="485">
        <v>61</v>
      </c>
      <c r="AQ111" s="486">
        <v>157</v>
      </c>
      <c r="AR111" s="484">
        <v>194</v>
      </c>
      <c r="AS111" s="485">
        <v>351</v>
      </c>
      <c r="AT111" s="486">
        <v>69</v>
      </c>
      <c r="AU111" s="484">
        <v>60</v>
      </c>
      <c r="AV111" s="485">
        <v>64</v>
      </c>
      <c r="AW111" s="486">
        <v>157</v>
      </c>
      <c r="AX111" s="484">
        <v>194</v>
      </c>
      <c r="AY111" s="485">
        <v>351</v>
      </c>
      <c r="AZ111" s="486">
        <v>35.4</v>
      </c>
      <c r="BA111" s="484">
        <v>33.200000000000003</v>
      </c>
      <c r="BB111" s="485">
        <v>34.200000000000003</v>
      </c>
      <c r="BC111" s="486">
        <v>157</v>
      </c>
      <c r="BD111" s="484">
        <v>194</v>
      </c>
      <c r="BE111" s="485">
        <v>351</v>
      </c>
      <c r="BF111" s="486">
        <v>67</v>
      </c>
      <c r="BG111" s="484">
        <v>44</v>
      </c>
      <c r="BH111" s="485">
        <v>55</v>
      </c>
      <c r="BI111" s="486">
        <v>493</v>
      </c>
      <c r="BJ111" s="484">
        <v>554</v>
      </c>
      <c r="BK111" s="485">
        <v>1047</v>
      </c>
      <c r="BL111" s="486">
        <v>68</v>
      </c>
      <c r="BM111" s="484">
        <v>46</v>
      </c>
      <c r="BN111" s="485">
        <v>56</v>
      </c>
      <c r="BO111" s="486">
        <v>493</v>
      </c>
      <c r="BP111" s="484">
        <v>554</v>
      </c>
      <c r="BQ111" s="485">
        <v>1047</v>
      </c>
      <c r="BR111" s="486">
        <v>35.4</v>
      </c>
      <c r="BS111" s="484">
        <v>32</v>
      </c>
      <c r="BT111" s="485">
        <v>33.6</v>
      </c>
      <c r="BU111" s="486">
        <v>493</v>
      </c>
      <c r="BV111" s="484">
        <v>554</v>
      </c>
      <c r="BW111" s="485">
        <v>1047</v>
      </c>
      <c r="BX111" s="486">
        <v>67</v>
      </c>
      <c r="BY111" s="484">
        <v>29</v>
      </c>
      <c r="BZ111" s="485">
        <v>48</v>
      </c>
      <c r="CA111" s="486">
        <v>15</v>
      </c>
      <c r="CB111" s="484">
        <v>14</v>
      </c>
      <c r="CC111" s="485">
        <v>29</v>
      </c>
      <c r="CD111" s="486">
        <v>73</v>
      </c>
      <c r="CE111" s="484">
        <v>29</v>
      </c>
      <c r="CF111" s="485">
        <v>52</v>
      </c>
      <c r="CG111" s="486">
        <v>15</v>
      </c>
      <c r="CH111" s="484">
        <v>14</v>
      </c>
      <c r="CI111" s="485">
        <v>29</v>
      </c>
      <c r="CJ111" s="486">
        <v>36.1</v>
      </c>
      <c r="CK111" s="484">
        <v>29.1</v>
      </c>
      <c r="CL111" s="485">
        <v>32.700000000000003</v>
      </c>
      <c r="CM111" s="486">
        <v>15</v>
      </c>
      <c r="CN111" s="484">
        <v>14</v>
      </c>
      <c r="CO111" s="485">
        <v>29</v>
      </c>
      <c r="CP111" s="486">
        <v>65</v>
      </c>
      <c r="CQ111" s="484">
        <v>48</v>
      </c>
      <c r="CR111" s="485">
        <v>56</v>
      </c>
      <c r="CS111" s="486">
        <v>2213</v>
      </c>
      <c r="CT111" s="484">
        <v>2403</v>
      </c>
      <c r="CU111" s="485">
        <v>4616</v>
      </c>
      <c r="CV111" s="486">
        <v>66</v>
      </c>
      <c r="CW111" s="484">
        <v>50</v>
      </c>
      <c r="CX111" s="485">
        <v>58</v>
      </c>
      <c r="CY111" s="486">
        <v>2213</v>
      </c>
      <c r="CZ111" s="484">
        <v>2403</v>
      </c>
      <c r="DA111" s="485">
        <v>4616</v>
      </c>
      <c r="DB111" s="486">
        <v>35.299999999999997</v>
      </c>
      <c r="DC111" s="484">
        <v>32.5</v>
      </c>
      <c r="DD111" s="485">
        <v>33.9</v>
      </c>
      <c r="DE111" s="486">
        <v>2213</v>
      </c>
      <c r="DF111" s="484">
        <v>2403</v>
      </c>
      <c r="DG111" s="485">
        <v>4616</v>
      </c>
    </row>
    <row r="112" spans="1:111" x14ac:dyDescent="0.35">
      <c r="A112" t="s">
        <v>116</v>
      </c>
      <c r="B112" t="s">
        <v>361</v>
      </c>
      <c r="C112" t="s">
        <v>352</v>
      </c>
      <c r="D112" s="486">
        <v>77</v>
      </c>
      <c r="E112" s="484">
        <v>63</v>
      </c>
      <c r="F112" s="485">
        <v>70</v>
      </c>
      <c r="G112" s="486">
        <v>715</v>
      </c>
      <c r="H112" s="484">
        <v>774</v>
      </c>
      <c r="I112" s="485">
        <v>1489</v>
      </c>
      <c r="J112" s="486">
        <v>78</v>
      </c>
      <c r="K112" s="484">
        <v>66</v>
      </c>
      <c r="L112" s="485">
        <v>71</v>
      </c>
      <c r="M112" s="486">
        <v>715</v>
      </c>
      <c r="N112" s="484">
        <v>774</v>
      </c>
      <c r="O112" s="485">
        <v>1489</v>
      </c>
      <c r="P112" s="486">
        <v>36.700000000000003</v>
      </c>
      <c r="Q112" s="484">
        <v>34.200000000000003</v>
      </c>
      <c r="R112" s="485">
        <v>35.4</v>
      </c>
      <c r="S112" s="486">
        <v>715</v>
      </c>
      <c r="T112" s="484">
        <v>774</v>
      </c>
      <c r="U112" s="485">
        <v>1489</v>
      </c>
      <c r="V112" s="486">
        <v>79</v>
      </c>
      <c r="W112" s="484">
        <v>67</v>
      </c>
      <c r="X112" s="485">
        <v>73</v>
      </c>
      <c r="Y112" s="486">
        <v>179</v>
      </c>
      <c r="Z112" s="484">
        <v>179</v>
      </c>
      <c r="AA112" s="485">
        <v>358</v>
      </c>
      <c r="AB112" s="486">
        <v>79</v>
      </c>
      <c r="AC112" s="484">
        <v>70</v>
      </c>
      <c r="AD112" s="485">
        <v>75</v>
      </c>
      <c r="AE112" s="486">
        <v>179</v>
      </c>
      <c r="AF112" s="484">
        <v>179</v>
      </c>
      <c r="AG112" s="485">
        <v>358</v>
      </c>
      <c r="AH112" s="486">
        <v>37.1</v>
      </c>
      <c r="AI112" s="484">
        <v>35.299999999999997</v>
      </c>
      <c r="AJ112" s="485">
        <v>36.200000000000003</v>
      </c>
      <c r="AK112" s="486">
        <v>179</v>
      </c>
      <c r="AL112" s="484">
        <v>179</v>
      </c>
      <c r="AM112" s="485">
        <v>358</v>
      </c>
      <c r="AN112" s="486">
        <v>82</v>
      </c>
      <c r="AO112" s="484">
        <v>68</v>
      </c>
      <c r="AP112" s="485">
        <v>75</v>
      </c>
      <c r="AQ112" s="486">
        <v>137</v>
      </c>
      <c r="AR112" s="484">
        <v>139</v>
      </c>
      <c r="AS112" s="485">
        <v>276</v>
      </c>
      <c r="AT112" s="486">
        <v>85</v>
      </c>
      <c r="AU112" s="484">
        <v>73</v>
      </c>
      <c r="AV112" s="485">
        <v>79</v>
      </c>
      <c r="AW112" s="486">
        <v>137</v>
      </c>
      <c r="AX112" s="484">
        <v>139</v>
      </c>
      <c r="AY112" s="485">
        <v>276</v>
      </c>
      <c r="AZ112" s="486">
        <v>37.6</v>
      </c>
      <c r="BA112" s="484">
        <v>34.299999999999997</v>
      </c>
      <c r="BB112" s="485">
        <v>35.9</v>
      </c>
      <c r="BC112" s="486">
        <v>137</v>
      </c>
      <c r="BD112" s="484">
        <v>139</v>
      </c>
      <c r="BE112" s="485">
        <v>276</v>
      </c>
      <c r="BF112" s="486">
        <v>84</v>
      </c>
      <c r="BG112" s="484">
        <v>66</v>
      </c>
      <c r="BH112" s="485">
        <v>75</v>
      </c>
      <c r="BI112" s="486">
        <v>542</v>
      </c>
      <c r="BJ112" s="484">
        <v>569</v>
      </c>
      <c r="BK112" s="485">
        <v>1111</v>
      </c>
      <c r="BL112" s="486">
        <v>85</v>
      </c>
      <c r="BM112" s="484">
        <v>69</v>
      </c>
      <c r="BN112" s="485">
        <v>77</v>
      </c>
      <c r="BO112" s="486">
        <v>542</v>
      </c>
      <c r="BP112" s="484">
        <v>569</v>
      </c>
      <c r="BQ112" s="485">
        <v>1111</v>
      </c>
      <c r="BR112" s="486">
        <v>38.200000000000003</v>
      </c>
      <c r="BS112" s="484">
        <v>34.799999999999997</v>
      </c>
      <c r="BT112" s="485">
        <v>36.5</v>
      </c>
      <c r="BU112" s="486">
        <v>542</v>
      </c>
      <c r="BV112" s="484">
        <v>569</v>
      </c>
      <c r="BW112" s="485">
        <v>1111</v>
      </c>
      <c r="BX112" s="486">
        <v>79</v>
      </c>
      <c r="BY112" s="484">
        <v>71</v>
      </c>
      <c r="BZ112" s="485">
        <v>75</v>
      </c>
      <c r="CA112" s="486">
        <v>19</v>
      </c>
      <c r="CB112" s="484">
        <v>17</v>
      </c>
      <c r="CC112" s="485">
        <v>36</v>
      </c>
      <c r="CD112" s="486">
        <v>79</v>
      </c>
      <c r="CE112" s="484">
        <v>82</v>
      </c>
      <c r="CF112" s="485">
        <v>81</v>
      </c>
      <c r="CG112" s="486">
        <v>19</v>
      </c>
      <c r="CH112" s="484">
        <v>17</v>
      </c>
      <c r="CI112" s="485">
        <v>36</v>
      </c>
      <c r="CJ112" s="486">
        <v>37.200000000000003</v>
      </c>
      <c r="CK112" s="484">
        <v>34.6</v>
      </c>
      <c r="CL112" s="485">
        <v>36</v>
      </c>
      <c r="CM112" s="486">
        <v>19</v>
      </c>
      <c r="CN112" s="484">
        <v>17</v>
      </c>
      <c r="CO112" s="485">
        <v>36</v>
      </c>
      <c r="CP112" s="486">
        <v>79</v>
      </c>
      <c r="CQ112" s="484">
        <v>64</v>
      </c>
      <c r="CR112" s="485">
        <v>71</v>
      </c>
      <c r="CS112" s="486">
        <v>1704</v>
      </c>
      <c r="CT112" s="484">
        <v>1757</v>
      </c>
      <c r="CU112" s="485">
        <v>3461</v>
      </c>
      <c r="CV112" s="486">
        <v>80</v>
      </c>
      <c r="CW112" s="484">
        <v>67</v>
      </c>
      <c r="CX112" s="485">
        <v>73</v>
      </c>
      <c r="CY112" s="486">
        <v>1704</v>
      </c>
      <c r="CZ112" s="484">
        <v>1757</v>
      </c>
      <c r="DA112" s="485">
        <v>3461</v>
      </c>
      <c r="DB112" s="486">
        <v>37.299999999999997</v>
      </c>
      <c r="DC112" s="484">
        <v>34.299999999999997</v>
      </c>
      <c r="DD112" s="485">
        <v>35.799999999999997</v>
      </c>
      <c r="DE112" s="486">
        <v>1704</v>
      </c>
      <c r="DF112" s="484">
        <v>1757</v>
      </c>
      <c r="DG112" s="485">
        <v>3461</v>
      </c>
    </row>
    <row r="113" spans="1:111" x14ac:dyDescent="0.35">
      <c r="A113" t="s">
        <v>95</v>
      </c>
      <c r="B113" t="s">
        <v>340</v>
      </c>
      <c r="C113" t="s">
        <v>338</v>
      </c>
      <c r="D113" s="486">
        <v>76</v>
      </c>
      <c r="E113" s="484">
        <v>61</v>
      </c>
      <c r="F113" s="485">
        <v>68</v>
      </c>
      <c r="G113" s="486">
        <v>462</v>
      </c>
      <c r="H113" s="484">
        <v>459</v>
      </c>
      <c r="I113" s="485">
        <v>921</v>
      </c>
      <c r="J113" s="486">
        <v>77</v>
      </c>
      <c r="K113" s="484">
        <v>64</v>
      </c>
      <c r="L113" s="485">
        <v>70</v>
      </c>
      <c r="M113" s="486">
        <v>462</v>
      </c>
      <c r="N113" s="484">
        <v>459</v>
      </c>
      <c r="O113" s="485">
        <v>921</v>
      </c>
      <c r="P113" s="486">
        <v>36.200000000000003</v>
      </c>
      <c r="Q113" s="484">
        <v>33.9</v>
      </c>
      <c r="R113" s="485">
        <v>35.1</v>
      </c>
      <c r="S113" s="486">
        <v>462</v>
      </c>
      <c r="T113" s="484">
        <v>459</v>
      </c>
      <c r="U113" s="485">
        <v>921</v>
      </c>
      <c r="V113" s="486">
        <v>79</v>
      </c>
      <c r="W113" s="484">
        <v>70</v>
      </c>
      <c r="X113" s="485">
        <v>75</v>
      </c>
      <c r="Y113" s="486">
        <v>141</v>
      </c>
      <c r="Z113" s="484">
        <v>140</v>
      </c>
      <c r="AA113" s="485">
        <v>281</v>
      </c>
      <c r="AB113" s="486">
        <v>82</v>
      </c>
      <c r="AC113" s="484">
        <v>71</v>
      </c>
      <c r="AD113" s="485">
        <v>77</v>
      </c>
      <c r="AE113" s="486">
        <v>141</v>
      </c>
      <c r="AF113" s="484">
        <v>140</v>
      </c>
      <c r="AG113" s="485">
        <v>281</v>
      </c>
      <c r="AH113" s="486">
        <v>36.799999999999997</v>
      </c>
      <c r="AI113" s="484">
        <v>35.5</v>
      </c>
      <c r="AJ113" s="485">
        <v>36.200000000000003</v>
      </c>
      <c r="AK113" s="486">
        <v>141</v>
      </c>
      <c r="AL113" s="484">
        <v>140</v>
      </c>
      <c r="AM113" s="485">
        <v>281</v>
      </c>
      <c r="AN113" s="486">
        <v>73</v>
      </c>
      <c r="AO113" s="484">
        <v>59</v>
      </c>
      <c r="AP113" s="485">
        <v>66</v>
      </c>
      <c r="AQ113" s="486">
        <v>141</v>
      </c>
      <c r="AR113" s="484">
        <v>143</v>
      </c>
      <c r="AS113" s="485">
        <v>284</v>
      </c>
      <c r="AT113" s="486">
        <v>75</v>
      </c>
      <c r="AU113" s="484">
        <v>62</v>
      </c>
      <c r="AV113" s="485">
        <v>68</v>
      </c>
      <c r="AW113" s="486">
        <v>141</v>
      </c>
      <c r="AX113" s="484">
        <v>143</v>
      </c>
      <c r="AY113" s="485">
        <v>284</v>
      </c>
      <c r="AZ113" s="486">
        <v>34.799999999999997</v>
      </c>
      <c r="BA113" s="484">
        <v>32.6</v>
      </c>
      <c r="BB113" s="485">
        <v>33.6</v>
      </c>
      <c r="BC113" s="486">
        <v>141</v>
      </c>
      <c r="BD113" s="484">
        <v>143</v>
      </c>
      <c r="BE113" s="485">
        <v>284</v>
      </c>
      <c r="BF113" s="486">
        <v>75</v>
      </c>
      <c r="BG113" s="484">
        <v>57</v>
      </c>
      <c r="BH113" s="485">
        <v>66</v>
      </c>
      <c r="BI113" s="486">
        <v>439</v>
      </c>
      <c r="BJ113" s="484">
        <v>477</v>
      </c>
      <c r="BK113" s="485">
        <v>916</v>
      </c>
      <c r="BL113" s="486">
        <v>76</v>
      </c>
      <c r="BM113" s="484">
        <v>60</v>
      </c>
      <c r="BN113" s="485">
        <v>68</v>
      </c>
      <c r="BO113" s="486">
        <v>439</v>
      </c>
      <c r="BP113" s="484">
        <v>477</v>
      </c>
      <c r="BQ113" s="485">
        <v>916</v>
      </c>
      <c r="BR113" s="486">
        <v>35.4</v>
      </c>
      <c r="BS113" s="484">
        <v>32.299999999999997</v>
      </c>
      <c r="BT113" s="485">
        <v>33.799999999999997</v>
      </c>
      <c r="BU113" s="486">
        <v>439</v>
      </c>
      <c r="BV113" s="484">
        <v>477</v>
      </c>
      <c r="BW113" s="485">
        <v>916</v>
      </c>
      <c r="BX113" s="486" t="s">
        <v>197</v>
      </c>
      <c r="BY113" s="484" t="s">
        <v>197</v>
      </c>
      <c r="BZ113" s="485">
        <v>53</v>
      </c>
      <c r="CA113" s="486">
        <v>13</v>
      </c>
      <c r="CB113" s="484">
        <v>6</v>
      </c>
      <c r="CC113" s="485">
        <v>19</v>
      </c>
      <c r="CD113" s="486" t="s">
        <v>197</v>
      </c>
      <c r="CE113" s="484" t="s">
        <v>197</v>
      </c>
      <c r="CF113" s="485">
        <v>58</v>
      </c>
      <c r="CG113" s="486">
        <v>13</v>
      </c>
      <c r="CH113" s="484">
        <v>6</v>
      </c>
      <c r="CI113" s="485">
        <v>19</v>
      </c>
      <c r="CJ113" s="486">
        <v>33.6</v>
      </c>
      <c r="CK113" s="484">
        <v>25.8</v>
      </c>
      <c r="CL113" s="485">
        <v>31.2</v>
      </c>
      <c r="CM113" s="486">
        <v>13</v>
      </c>
      <c r="CN113" s="484">
        <v>6</v>
      </c>
      <c r="CO113" s="485">
        <v>19</v>
      </c>
      <c r="CP113" s="486">
        <v>70</v>
      </c>
      <c r="CQ113" s="484">
        <v>55</v>
      </c>
      <c r="CR113" s="485">
        <v>62</v>
      </c>
      <c r="CS113" s="486">
        <v>1466</v>
      </c>
      <c r="CT113" s="484">
        <v>1567</v>
      </c>
      <c r="CU113" s="485">
        <v>3033</v>
      </c>
      <c r="CV113" s="486">
        <v>73</v>
      </c>
      <c r="CW113" s="484">
        <v>58</v>
      </c>
      <c r="CX113" s="485">
        <v>65</v>
      </c>
      <c r="CY113" s="486">
        <v>1466</v>
      </c>
      <c r="CZ113" s="484">
        <v>1567</v>
      </c>
      <c r="DA113" s="485">
        <v>3033</v>
      </c>
      <c r="DB113" s="486">
        <v>35.4</v>
      </c>
      <c r="DC113" s="484">
        <v>32.799999999999997</v>
      </c>
      <c r="DD113" s="485">
        <v>34.1</v>
      </c>
      <c r="DE113" s="486">
        <v>1466</v>
      </c>
      <c r="DF113" s="484">
        <v>1567</v>
      </c>
      <c r="DG113" s="485">
        <v>3033</v>
      </c>
    </row>
    <row r="114" spans="1:111" x14ac:dyDescent="0.35">
      <c r="A114" t="s">
        <v>96</v>
      </c>
      <c r="B114" t="s">
        <v>341</v>
      </c>
      <c r="C114" t="s">
        <v>338</v>
      </c>
      <c r="D114" s="486">
        <v>75</v>
      </c>
      <c r="E114" s="484">
        <v>56</v>
      </c>
      <c r="F114" s="485">
        <v>66</v>
      </c>
      <c r="G114" s="486">
        <v>309</v>
      </c>
      <c r="H114" s="484">
        <v>305</v>
      </c>
      <c r="I114" s="485">
        <v>614</v>
      </c>
      <c r="J114" s="486">
        <v>75</v>
      </c>
      <c r="K114" s="484">
        <v>58</v>
      </c>
      <c r="L114" s="485">
        <v>67</v>
      </c>
      <c r="M114" s="486">
        <v>309</v>
      </c>
      <c r="N114" s="484">
        <v>305</v>
      </c>
      <c r="O114" s="485">
        <v>614</v>
      </c>
      <c r="P114" s="486">
        <v>35.6</v>
      </c>
      <c r="Q114" s="484">
        <v>33.200000000000003</v>
      </c>
      <c r="R114" s="485">
        <v>34.4</v>
      </c>
      <c r="S114" s="486">
        <v>309</v>
      </c>
      <c r="T114" s="484">
        <v>305</v>
      </c>
      <c r="U114" s="485">
        <v>614</v>
      </c>
      <c r="V114" s="486">
        <v>70</v>
      </c>
      <c r="W114" s="484">
        <v>56</v>
      </c>
      <c r="X114" s="485">
        <v>63</v>
      </c>
      <c r="Y114" s="486">
        <v>80</v>
      </c>
      <c r="Z114" s="484">
        <v>96</v>
      </c>
      <c r="AA114" s="485">
        <v>176</v>
      </c>
      <c r="AB114" s="486">
        <v>71</v>
      </c>
      <c r="AC114" s="484">
        <v>57</v>
      </c>
      <c r="AD114" s="485">
        <v>64</v>
      </c>
      <c r="AE114" s="486">
        <v>80</v>
      </c>
      <c r="AF114" s="484">
        <v>96</v>
      </c>
      <c r="AG114" s="485">
        <v>176</v>
      </c>
      <c r="AH114" s="486">
        <v>36.299999999999997</v>
      </c>
      <c r="AI114" s="484">
        <v>34.299999999999997</v>
      </c>
      <c r="AJ114" s="485">
        <v>35.200000000000003</v>
      </c>
      <c r="AK114" s="486">
        <v>80</v>
      </c>
      <c r="AL114" s="484">
        <v>96</v>
      </c>
      <c r="AM114" s="485">
        <v>176</v>
      </c>
      <c r="AN114" s="486">
        <v>67</v>
      </c>
      <c r="AO114" s="484">
        <v>42</v>
      </c>
      <c r="AP114" s="485">
        <v>55</v>
      </c>
      <c r="AQ114" s="486">
        <v>42</v>
      </c>
      <c r="AR114" s="484">
        <v>36</v>
      </c>
      <c r="AS114" s="485">
        <v>78</v>
      </c>
      <c r="AT114" s="486">
        <v>67</v>
      </c>
      <c r="AU114" s="484">
        <v>44</v>
      </c>
      <c r="AV114" s="485">
        <v>56</v>
      </c>
      <c r="AW114" s="486">
        <v>42</v>
      </c>
      <c r="AX114" s="484">
        <v>36</v>
      </c>
      <c r="AY114" s="485">
        <v>78</v>
      </c>
      <c r="AZ114" s="486">
        <v>33.5</v>
      </c>
      <c r="BA114" s="484">
        <v>30.5</v>
      </c>
      <c r="BB114" s="485">
        <v>32.1</v>
      </c>
      <c r="BC114" s="486">
        <v>42</v>
      </c>
      <c r="BD114" s="484">
        <v>36</v>
      </c>
      <c r="BE114" s="485">
        <v>78</v>
      </c>
      <c r="BF114" s="486">
        <v>60</v>
      </c>
      <c r="BG114" s="484">
        <v>49</v>
      </c>
      <c r="BH114" s="485">
        <v>54</v>
      </c>
      <c r="BI114" s="486">
        <v>156</v>
      </c>
      <c r="BJ114" s="484">
        <v>174</v>
      </c>
      <c r="BK114" s="485">
        <v>330</v>
      </c>
      <c r="BL114" s="486">
        <v>62</v>
      </c>
      <c r="BM114" s="484">
        <v>53</v>
      </c>
      <c r="BN114" s="485">
        <v>57</v>
      </c>
      <c r="BO114" s="486">
        <v>156</v>
      </c>
      <c r="BP114" s="484">
        <v>174</v>
      </c>
      <c r="BQ114" s="485">
        <v>330</v>
      </c>
      <c r="BR114" s="486">
        <v>33.200000000000003</v>
      </c>
      <c r="BS114" s="484">
        <v>31.4</v>
      </c>
      <c r="BT114" s="485">
        <v>32.299999999999997</v>
      </c>
      <c r="BU114" s="486">
        <v>156</v>
      </c>
      <c r="BV114" s="484">
        <v>174</v>
      </c>
      <c r="BW114" s="485">
        <v>330</v>
      </c>
      <c r="BX114" s="486" t="s">
        <v>197</v>
      </c>
      <c r="BY114" s="484" t="s">
        <v>197</v>
      </c>
      <c r="BZ114" s="485">
        <v>100</v>
      </c>
      <c r="CA114" s="486" t="s">
        <v>197</v>
      </c>
      <c r="CB114" s="484" t="s">
        <v>197</v>
      </c>
      <c r="CC114" s="485">
        <v>3</v>
      </c>
      <c r="CD114" s="486" t="s">
        <v>197</v>
      </c>
      <c r="CE114" s="484" t="s">
        <v>197</v>
      </c>
      <c r="CF114" s="485">
        <v>100</v>
      </c>
      <c r="CG114" s="486" t="s">
        <v>197</v>
      </c>
      <c r="CH114" s="484" t="s">
        <v>197</v>
      </c>
      <c r="CI114" s="485">
        <v>3</v>
      </c>
      <c r="CJ114" s="486">
        <v>34</v>
      </c>
      <c r="CK114" s="484">
        <v>34</v>
      </c>
      <c r="CL114" s="485">
        <v>34</v>
      </c>
      <c r="CM114" s="486" t="s">
        <v>197</v>
      </c>
      <c r="CN114" s="484" t="s">
        <v>197</v>
      </c>
      <c r="CO114" s="485">
        <v>3</v>
      </c>
      <c r="CP114" s="486">
        <v>67</v>
      </c>
      <c r="CQ114" s="484">
        <v>51</v>
      </c>
      <c r="CR114" s="485">
        <v>59</v>
      </c>
      <c r="CS114" s="486">
        <v>793</v>
      </c>
      <c r="CT114" s="484">
        <v>823</v>
      </c>
      <c r="CU114" s="485">
        <v>1616</v>
      </c>
      <c r="CV114" s="486">
        <v>68</v>
      </c>
      <c r="CW114" s="484">
        <v>54</v>
      </c>
      <c r="CX114" s="485">
        <v>61</v>
      </c>
      <c r="CY114" s="486">
        <v>793</v>
      </c>
      <c r="CZ114" s="484">
        <v>823</v>
      </c>
      <c r="DA114" s="485">
        <v>1616</v>
      </c>
      <c r="DB114" s="486">
        <v>34.700000000000003</v>
      </c>
      <c r="DC114" s="484">
        <v>32.5</v>
      </c>
      <c r="DD114" s="485">
        <v>33.6</v>
      </c>
      <c r="DE114" s="486">
        <v>793</v>
      </c>
      <c r="DF114" s="484">
        <v>823</v>
      </c>
      <c r="DG114" s="485">
        <v>1616</v>
      </c>
    </row>
    <row r="115" spans="1:111" x14ac:dyDescent="0.35">
      <c r="A115" t="s">
        <v>97</v>
      </c>
      <c r="B115" t="s">
        <v>342</v>
      </c>
      <c r="C115" t="s">
        <v>338</v>
      </c>
      <c r="D115" s="486">
        <v>68</v>
      </c>
      <c r="E115" s="484">
        <v>53</v>
      </c>
      <c r="F115" s="485">
        <v>61</v>
      </c>
      <c r="G115" s="486">
        <v>736</v>
      </c>
      <c r="H115" s="484">
        <v>770</v>
      </c>
      <c r="I115" s="485">
        <v>1506</v>
      </c>
      <c r="J115" s="486">
        <v>69</v>
      </c>
      <c r="K115" s="484">
        <v>55</v>
      </c>
      <c r="L115" s="485">
        <v>62</v>
      </c>
      <c r="M115" s="486">
        <v>736</v>
      </c>
      <c r="N115" s="484">
        <v>770</v>
      </c>
      <c r="O115" s="485">
        <v>1506</v>
      </c>
      <c r="P115" s="486">
        <v>34.799999999999997</v>
      </c>
      <c r="Q115" s="484">
        <v>32.700000000000003</v>
      </c>
      <c r="R115" s="485">
        <v>33.700000000000003</v>
      </c>
      <c r="S115" s="486">
        <v>736</v>
      </c>
      <c r="T115" s="484">
        <v>770</v>
      </c>
      <c r="U115" s="485">
        <v>1506</v>
      </c>
      <c r="V115" s="486">
        <v>71</v>
      </c>
      <c r="W115" s="484">
        <v>50</v>
      </c>
      <c r="X115" s="485">
        <v>61</v>
      </c>
      <c r="Y115" s="486">
        <v>177</v>
      </c>
      <c r="Z115" s="484">
        <v>164</v>
      </c>
      <c r="AA115" s="485">
        <v>341</v>
      </c>
      <c r="AB115" s="486">
        <v>72</v>
      </c>
      <c r="AC115" s="484">
        <v>52</v>
      </c>
      <c r="AD115" s="485">
        <v>62</v>
      </c>
      <c r="AE115" s="486">
        <v>177</v>
      </c>
      <c r="AF115" s="484">
        <v>164</v>
      </c>
      <c r="AG115" s="485">
        <v>341</v>
      </c>
      <c r="AH115" s="486">
        <v>35.299999999999997</v>
      </c>
      <c r="AI115" s="484">
        <v>33.299999999999997</v>
      </c>
      <c r="AJ115" s="485">
        <v>34.4</v>
      </c>
      <c r="AK115" s="486">
        <v>177</v>
      </c>
      <c r="AL115" s="484">
        <v>164</v>
      </c>
      <c r="AM115" s="485">
        <v>341</v>
      </c>
      <c r="AN115" s="486">
        <v>67</v>
      </c>
      <c r="AO115" s="484">
        <v>50</v>
      </c>
      <c r="AP115" s="485">
        <v>59</v>
      </c>
      <c r="AQ115" s="486">
        <v>100</v>
      </c>
      <c r="AR115" s="484">
        <v>90</v>
      </c>
      <c r="AS115" s="485">
        <v>190</v>
      </c>
      <c r="AT115" s="486">
        <v>71</v>
      </c>
      <c r="AU115" s="484">
        <v>57</v>
      </c>
      <c r="AV115" s="485">
        <v>64</v>
      </c>
      <c r="AW115" s="486">
        <v>100</v>
      </c>
      <c r="AX115" s="484">
        <v>90</v>
      </c>
      <c r="AY115" s="485">
        <v>190</v>
      </c>
      <c r="AZ115" s="486">
        <v>35.299999999999997</v>
      </c>
      <c r="BA115" s="484">
        <v>31.6</v>
      </c>
      <c r="BB115" s="485">
        <v>33.6</v>
      </c>
      <c r="BC115" s="486">
        <v>100</v>
      </c>
      <c r="BD115" s="484">
        <v>90</v>
      </c>
      <c r="BE115" s="485">
        <v>190</v>
      </c>
      <c r="BF115" s="486">
        <v>68</v>
      </c>
      <c r="BG115" s="484">
        <v>50</v>
      </c>
      <c r="BH115" s="485">
        <v>59</v>
      </c>
      <c r="BI115" s="486">
        <v>372</v>
      </c>
      <c r="BJ115" s="484">
        <v>359</v>
      </c>
      <c r="BK115" s="485">
        <v>731</v>
      </c>
      <c r="BL115" s="486">
        <v>69</v>
      </c>
      <c r="BM115" s="484">
        <v>54</v>
      </c>
      <c r="BN115" s="485">
        <v>61</v>
      </c>
      <c r="BO115" s="486">
        <v>372</v>
      </c>
      <c r="BP115" s="484">
        <v>359</v>
      </c>
      <c r="BQ115" s="485">
        <v>731</v>
      </c>
      <c r="BR115" s="486">
        <v>34.1</v>
      </c>
      <c r="BS115" s="484">
        <v>32.200000000000003</v>
      </c>
      <c r="BT115" s="485">
        <v>33.200000000000003</v>
      </c>
      <c r="BU115" s="486">
        <v>372</v>
      </c>
      <c r="BV115" s="484">
        <v>359</v>
      </c>
      <c r="BW115" s="485">
        <v>731</v>
      </c>
      <c r="BX115" s="486">
        <v>72</v>
      </c>
      <c r="BY115" s="484">
        <v>44</v>
      </c>
      <c r="BZ115" s="485">
        <v>56</v>
      </c>
      <c r="CA115" s="486">
        <v>18</v>
      </c>
      <c r="CB115" s="484">
        <v>25</v>
      </c>
      <c r="CC115" s="485">
        <v>43</v>
      </c>
      <c r="CD115" s="486">
        <v>72</v>
      </c>
      <c r="CE115" s="484">
        <v>56</v>
      </c>
      <c r="CF115" s="485">
        <v>63</v>
      </c>
      <c r="CG115" s="486">
        <v>18</v>
      </c>
      <c r="CH115" s="484">
        <v>25</v>
      </c>
      <c r="CI115" s="485">
        <v>43</v>
      </c>
      <c r="CJ115" s="486">
        <v>33.799999999999997</v>
      </c>
      <c r="CK115" s="484">
        <v>30.9</v>
      </c>
      <c r="CL115" s="485">
        <v>32.1</v>
      </c>
      <c r="CM115" s="486">
        <v>18</v>
      </c>
      <c r="CN115" s="484">
        <v>25</v>
      </c>
      <c r="CO115" s="485">
        <v>43</v>
      </c>
      <c r="CP115" s="486">
        <v>68</v>
      </c>
      <c r="CQ115" s="484">
        <v>51</v>
      </c>
      <c r="CR115" s="485">
        <v>59</v>
      </c>
      <c r="CS115" s="486">
        <v>1567</v>
      </c>
      <c r="CT115" s="484">
        <v>1598</v>
      </c>
      <c r="CU115" s="485">
        <v>3165</v>
      </c>
      <c r="CV115" s="486">
        <v>69</v>
      </c>
      <c r="CW115" s="484">
        <v>54</v>
      </c>
      <c r="CX115" s="485">
        <v>61</v>
      </c>
      <c r="CY115" s="486">
        <v>1567</v>
      </c>
      <c r="CZ115" s="484">
        <v>1598</v>
      </c>
      <c r="DA115" s="485">
        <v>3165</v>
      </c>
      <c r="DB115" s="486">
        <v>34.6</v>
      </c>
      <c r="DC115" s="484">
        <v>32.299999999999997</v>
      </c>
      <c r="DD115" s="485">
        <v>33.4</v>
      </c>
      <c r="DE115" s="486">
        <v>1567</v>
      </c>
      <c r="DF115" s="484">
        <v>1598</v>
      </c>
      <c r="DG115" s="485">
        <v>3165</v>
      </c>
    </row>
    <row r="116" spans="1:111" x14ac:dyDescent="0.35">
      <c r="A116" t="s">
        <v>117</v>
      </c>
      <c r="B116" t="s">
        <v>362</v>
      </c>
      <c r="C116" t="s">
        <v>352</v>
      </c>
      <c r="D116" s="486">
        <v>61</v>
      </c>
      <c r="E116" s="484">
        <v>39</v>
      </c>
      <c r="F116" s="485">
        <v>50</v>
      </c>
      <c r="G116" s="486">
        <v>423</v>
      </c>
      <c r="H116" s="484">
        <v>443</v>
      </c>
      <c r="I116" s="485">
        <v>866</v>
      </c>
      <c r="J116" s="486">
        <v>64</v>
      </c>
      <c r="K116" s="484">
        <v>42</v>
      </c>
      <c r="L116" s="485">
        <v>53</v>
      </c>
      <c r="M116" s="486">
        <v>423</v>
      </c>
      <c r="N116" s="484">
        <v>443</v>
      </c>
      <c r="O116" s="485">
        <v>866</v>
      </c>
      <c r="P116" s="486">
        <v>35.1</v>
      </c>
      <c r="Q116" s="484">
        <v>31.5</v>
      </c>
      <c r="R116" s="485">
        <v>33.299999999999997</v>
      </c>
      <c r="S116" s="486">
        <v>423</v>
      </c>
      <c r="T116" s="484">
        <v>443</v>
      </c>
      <c r="U116" s="485">
        <v>866</v>
      </c>
      <c r="V116" s="486">
        <v>62</v>
      </c>
      <c r="W116" s="484">
        <v>52</v>
      </c>
      <c r="X116" s="485">
        <v>57</v>
      </c>
      <c r="Y116" s="486">
        <v>106</v>
      </c>
      <c r="Z116" s="484">
        <v>145</v>
      </c>
      <c r="AA116" s="485">
        <v>251</v>
      </c>
      <c r="AB116" s="486">
        <v>63</v>
      </c>
      <c r="AC116" s="484">
        <v>56</v>
      </c>
      <c r="AD116" s="485">
        <v>59</v>
      </c>
      <c r="AE116" s="486">
        <v>106</v>
      </c>
      <c r="AF116" s="484">
        <v>145</v>
      </c>
      <c r="AG116" s="485">
        <v>251</v>
      </c>
      <c r="AH116" s="486">
        <v>35.1</v>
      </c>
      <c r="AI116" s="484">
        <v>33.299999999999997</v>
      </c>
      <c r="AJ116" s="485">
        <v>34.1</v>
      </c>
      <c r="AK116" s="486">
        <v>106</v>
      </c>
      <c r="AL116" s="484">
        <v>145</v>
      </c>
      <c r="AM116" s="485">
        <v>251</v>
      </c>
      <c r="AN116" s="486">
        <v>75</v>
      </c>
      <c r="AO116" s="484">
        <v>59</v>
      </c>
      <c r="AP116" s="485">
        <v>67</v>
      </c>
      <c r="AQ116" s="486">
        <v>700</v>
      </c>
      <c r="AR116" s="484">
        <v>738</v>
      </c>
      <c r="AS116" s="485">
        <v>1438</v>
      </c>
      <c r="AT116" s="486">
        <v>78</v>
      </c>
      <c r="AU116" s="484">
        <v>64</v>
      </c>
      <c r="AV116" s="485">
        <v>71</v>
      </c>
      <c r="AW116" s="486">
        <v>700</v>
      </c>
      <c r="AX116" s="484">
        <v>738</v>
      </c>
      <c r="AY116" s="485">
        <v>1438</v>
      </c>
      <c r="AZ116" s="486">
        <v>36</v>
      </c>
      <c r="BA116" s="484">
        <v>33.299999999999997</v>
      </c>
      <c r="BB116" s="485">
        <v>34.6</v>
      </c>
      <c r="BC116" s="486">
        <v>700</v>
      </c>
      <c r="BD116" s="484">
        <v>738</v>
      </c>
      <c r="BE116" s="485">
        <v>1438</v>
      </c>
      <c r="BF116" s="486">
        <v>60</v>
      </c>
      <c r="BG116" s="484">
        <v>37</v>
      </c>
      <c r="BH116" s="485">
        <v>48</v>
      </c>
      <c r="BI116" s="486">
        <v>129</v>
      </c>
      <c r="BJ116" s="484">
        <v>133</v>
      </c>
      <c r="BK116" s="485">
        <v>262</v>
      </c>
      <c r="BL116" s="486">
        <v>62</v>
      </c>
      <c r="BM116" s="484">
        <v>43</v>
      </c>
      <c r="BN116" s="485">
        <v>52</v>
      </c>
      <c r="BO116" s="486">
        <v>129</v>
      </c>
      <c r="BP116" s="484">
        <v>133</v>
      </c>
      <c r="BQ116" s="485">
        <v>262</v>
      </c>
      <c r="BR116" s="486">
        <v>34.1</v>
      </c>
      <c r="BS116" s="484">
        <v>31.1</v>
      </c>
      <c r="BT116" s="485">
        <v>32.6</v>
      </c>
      <c r="BU116" s="486">
        <v>129</v>
      </c>
      <c r="BV116" s="484">
        <v>133</v>
      </c>
      <c r="BW116" s="485">
        <v>262</v>
      </c>
      <c r="BX116" s="486" t="s">
        <v>197</v>
      </c>
      <c r="BY116" s="484" t="s">
        <v>197</v>
      </c>
      <c r="BZ116" s="485">
        <v>85</v>
      </c>
      <c r="CA116" s="486">
        <v>10</v>
      </c>
      <c r="CB116" s="484">
        <v>10</v>
      </c>
      <c r="CC116" s="485">
        <v>20</v>
      </c>
      <c r="CD116" s="486">
        <v>100</v>
      </c>
      <c r="CE116" s="484" t="s">
        <v>197</v>
      </c>
      <c r="CF116" s="485" t="s">
        <v>197</v>
      </c>
      <c r="CG116" s="486">
        <v>10</v>
      </c>
      <c r="CH116" s="484">
        <v>10</v>
      </c>
      <c r="CI116" s="485">
        <v>20</v>
      </c>
      <c r="CJ116" s="486">
        <v>39.700000000000003</v>
      </c>
      <c r="CK116" s="484">
        <v>33.5</v>
      </c>
      <c r="CL116" s="485">
        <v>36.6</v>
      </c>
      <c r="CM116" s="486">
        <v>10</v>
      </c>
      <c r="CN116" s="484">
        <v>10</v>
      </c>
      <c r="CO116" s="485">
        <v>20</v>
      </c>
      <c r="CP116" s="486">
        <v>67</v>
      </c>
      <c r="CQ116" s="484">
        <v>49</v>
      </c>
      <c r="CR116" s="485">
        <v>58</v>
      </c>
      <c r="CS116" s="486">
        <v>1516</v>
      </c>
      <c r="CT116" s="484">
        <v>1609</v>
      </c>
      <c r="CU116" s="485">
        <v>3125</v>
      </c>
      <c r="CV116" s="486">
        <v>70</v>
      </c>
      <c r="CW116" s="484">
        <v>53</v>
      </c>
      <c r="CX116" s="485">
        <v>61</v>
      </c>
      <c r="CY116" s="486">
        <v>1516</v>
      </c>
      <c r="CZ116" s="484">
        <v>1609</v>
      </c>
      <c r="DA116" s="485">
        <v>3125</v>
      </c>
      <c r="DB116" s="486">
        <v>35.200000000000003</v>
      </c>
      <c r="DC116" s="484">
        <v>32.299999999999997</v>
      </c>
      <c r="DD116" s="485">
        <v>33.700000000000003</v>
      </c>
      <c r="DE116" s="486">
        <v>1516</v>
      </c>
      <c r="DF116" s="484">
        <v>1609</v>
      </c>
      <c r="DG116" s="485">
        <v>3125</v>
      </c>
    </row>
    <row r="117" spans="1:111" x14ac:dyDescent="0.35">
      <c r="A117" t="s">
        <v>118</v>
      </c>
      <c r="B117" t="s">
        <v>363</v>
      </c>
      <c r="C117" t="s">
        <v>352</v>
      </c>
      <c r="D117" s="486">
        <v>75</v>
      </c>
      <c r="E117" s="484">
        <v>57</v>
      </c>
      <c r="F117" s="485">
        <v>66</v>
      </c>
      <c r="G117" s="486">
        <v>1106</v>
      </c>
      <c r="H117" s="484">
        <v>1133</v>
      </c>
      <c r="I117" s="485">
        <v>2239</v>
      </c>
      <c r="J117" s="486">
        <v>75</v>
      </c>
      <c r="K117" s="484">
        <v>59</v>
      </c>
      <c r="L117" s="485">
        <v>67</v>
      </c>
      <c r="M117" s="486">
        <v>1106</v>
      </c>
      <c r="N117" s="484">
        <v>1133</v>
      </c>
      <c r="O117" s="485">
        <v>2239</v>
      </c>
      <c r="P117" s="486">
        <v>34.700000000000003</v>
      </c>
      <c r="Q117" s="484">
        <v>33</v>
      </c>
      <c r="R117" s="485">
        <v>33.799999999999997</v>
      </c>
      <c r="S117" s="486">
        <v>1106</v>
      </c>
      <c r="T117" s="484">
        <v>1133</v>
      </c>
      <c r="U117" s="485">
        <v>2239</v>
      </c>
      <c r="V117" s="486">
        <v>74</v>
      </c>
      <c r="W117" s="484">
        <v>55</v>
      </c>
      <c r="X117" s="485">
        <v>65</v>
      </c>
      <c r="Y117" s="486">
        <v>112</v>
      </c>
      <c r="Z117" s="484">
        <v>106</v>
      </c>
      <c r="AA117" s="485">
        <v>218</v>
      </c>
      <c r="AB117" s="486">
        <v>75</v>
      </c>
      <c r="AC117" s="484">
        <v>58</v>
      </c>
      <c r="AD117" s="485">
        <v>67</v>
      </c>
      <c r="AE117" s="486">
        <v>112</v>
      </c>
      <c r="AF117" s="484">
        <v>106</v>
      </c>
      <c r="AG117" s="485">
        <v>218</v>
      </c>
      <c r="AH117" s="486">
        <v>35.4</v>
      </c>
      <c r="AI117" s="484">
        <v>32.799999999999997</v>
      </c>
      <c r="AJ117" s="485">
        <v>34.200000000000003</v>
      </c>
      <c r="AK117" s="486">
        <v>112</v>
      </c>
      <c r="AL117" s="484">
        <v>106</v>
      </c>
      <c r="AM117" s="485">
        <v>218</v>
      </c>
      <c r="AN117" s="486">
        <v>76</v>
      </c>
      <c r="AO117" s="484">
        <v>59</v>
      </c>
      <c r="AP117" s="485">
        <v>67</v>
      </c>
      <c r="AQ117" s="486">
        <v>79</v>
      </c>
      <c r="AR117" s="484">
        <v>95</v>
      </c>
      <c r="AS117" s="485">
        <v>174</v>
      </c>
      <c r="AT117" s="486">
        <v>77</v>
      </c>
      <c r="AU117" s="484">
        <v>61</v>
      </c>
      <c r="AV117" s="485">
        <v>68</v>
      </c>
      <c r="AW117" s="486">
        <v>79</v>
      </c>
      <c r="AX117" s="484">
        <v>95</v>
      </c>
      <c r="AY117" s="485">
        <v>174</v>
      </c>
      <c r="AZ117" s="486">
        <v>34.700000000000003</v>
      </c>
      <c r="BA117" s="484">
        <v>32.4</v>
      </c>
      <c r="BB117" s="485">
        <v>33.5</v>
      </c>
      <c r="BC117" s="486">
        <v>79</v>
      </c>
      <c r="BD117" s="484">
        <v>95</v>
      </c>
      <c r="BE117" s="485">
        <v>174</v>
      </c>
      <c r="BF117" s="486">
        <v>67</v>
      </c>
      <c r="BG117" s="484">
        <v>51</v>
      </c>
      <c r="BH117" s="485">
        <v>58</v>
      </c>
      <c r="BI117" s="486">
        <v>127</v>
      </c>
      <c r="BJ117" s="484">
        <v>176</v>
      </c>
      <c r="BK117" s="485">
        <v>303</v>
      </c>
      <c r="BL117" s="486">
        <v>68</v>
      </c>
      <c r="BM117" s="484">
        <v>51</v>
      </c>
      <c r="BN117" s="485">
        <v>58</v>
      </c>
      <c r="BO117" s="486">
        <v>127</v>
      </c>
      <c r="BP117" s="484">
        <v>176</v>
      </c>
      <c r="BQ117" s="485">
        <v>303</v>
      </c>
      <c r="BR117" s="486">
        <v>34.299999999999997</v>
      </c>
      <c r="BS117" s="484">
        <v>32.299999999999997</v>
      </c>
      <c r="BT117" s="485">
        <v>33.1</v>
      </c>
      <c r="BU117" s="486">
        <v>127</v>
      </c>
      <c r="BV117" s="484">
        <v>176</v>
      </c>
      <c r="BW117" s="485">
        <v>303</v>
      </c>
      <c r="BX117" s="486" t="s">
        <v>197</v>
      </c>
      <c r="BY117" s="484" t="s">
        <v>197</v>
      </c>
      <c r="BZ117" s="485">
        <v>58</v>
      </c>
      <c r="CA117" s="486">
        <v>4</v>
      </c>
      <c r="CB117" s="484">
        <v>8</v>
      </c>
      <c r="CC117" s="485">
        <v>12</v>
      </c>
      <c r="CD117" s="486" t="s">
        <v>197</v>
      </c>
      <c r="CE117" s="484" t="s">
        <v>197</v>
      </c>
      <c r="CF117" s="485">
        <v>58</v>
      </c>
      <c r="CG117" s="486">
        <v>4</v>
      </c>
      <c r="CH117" s="484">
        <v>8</v>
      </c>
      <c r="CI117" s="485">
        <v>12</v>
      </c>
      <c r="CJ117" s="486">
        <v>35.799999999999997</v>
      </c>
      <c r="CK117" s="484">
        <v>35</v>
      </c>
      <c r="CL117" s="485">
        <v>35.299999999999997</v>
      </c>
      <c r="CM117" s="486">
        <v>4</v>
      </c>
      <c r="CN117" s="484">
        <v>8</v>
      </c>
      <c r="CO117" s="485">
        <v>12</v>
      </c>
      <c r="CP117" s="486">
        <v>73</v>
      </c>
      <c r="CQ117" s="484">
        <v>56</v>
      </c>
      <c r="CR117" s="485">
        <v>64</v>
      </c>
      <c r="CS117" s="486">
        <v>1490</v>
      </c>
      <c r="CT117" s="484">
        <v>1581</v>
      </c>
      <c r="CU117" s="485">
        <v>3071</v>
      </c>
      <c r="CV117" s="486">
        <v>74</v>
      </c>
      <c r="CW117" s="484">
        <v>57</v>
      </c>
      <c r="CX117" s="485">
        <v>66</v>
      </c>
      <c r="CY117" s="486">
        <v>1490</v>
      </c>
      <c r="CZ117" s="484">
        <v>1581</v>
      </c>
      <c r="DA117" s="485">
        <v>3071</v>
      </c>
      <c r="DB117" s="486">
        <v>34.700000000000003</v>
      </c>
      <c r="DC117" s="484">
        <v>32.799999999999997</v>
      </c>
      <c r="DD117" s="485">
        <v>33.700000000000003</v>
      </c>
      <c r="DE117" s="486">
        <v>1490</v>
      </c>
      <c r="DF117" s="484">
        <v>1581</v>
      </c>
      <c r="DG117" s="485">
        <v>3071</v>
      </c>
    </row>
    <row r="118" spans="1:111" x14ac:dyDescent="0.35">
      <c r="A118" t="s">
        <v>119</v>
      </c>
      <c r="B118" t="s">
        <v>364</v>
      </c>
      <c r="C118" t="s">
        <v>352</v>
      </c>
      <c r="D118" s="486">
        <v>60</v>
      </c>
      <c r="E118" s="484">
        <v>43</v>
      </c>
      <c r="F118" s="485">
        <v>51</v>
      </c>
      <c r="G118" s="486">
        <v>841</v>
      </c>
      <c r="H118" s="484">
        <v>882</v>
      </c>
      <c r="I118" s="485">
        <v>1723</v>
      </c>
      <c r="J118" s="486">
        <v>62</v>
      </c>
      <c r="K118" s="484">
        <v>45</v>
      </c>
      <c r="L118" s="485">
        <v>53</v>
      </c>
      <c r="M118" s="486">
        <v>841</v>
      </c>
      <c r="N118" s="484">
        <v>882</v>
      </c>
      <c r="O118" s="485">
        <v>1723</v>
      </c>
      <c r="P118" s="486">
        <v>34.299999999999997</v>
      </c>
      <c r="Q118" s="484">
        <v>31.8</v>
      </c>
      <c r="R118" s="485">
        <v>33</v>
      </c>
      <c r="S118" s="486">
        <v>841</v>
      </c>
      <c r="T118" s="484">
        <v>882</v>
      </c>
      <c r="U118" s="485">
        <v>1723</v>
      </c>
      <c r="V118" s="486">
        <v>67</v>
      </c>
      <c r="W118" s="484">
        <v>45</v>
      </c>
      <c r="X118" s="485">
        <v>56</v>
      </c>
      <c r="Y118" s="486">
        <v>223</v>
      </c>
      <c r="Z118" s="484">
        <v>234</v>
      </c>
      <c r="AA118" s="485">
        <v>457</v>
      </c>
      <c r="AB118" s="486">
        <v>70</v>
      </c>
      <c r="AC118" s="484">
        <v>48</v>
      </c>
      <c r="AD118" s="485">
        <v>58</v>
      </c>
      <c r="AE118" s="486">
        <v>223</v>
      </c>
      <c r="AF118" s="484">
        <v>234</v>
      </c>
      <c r="AG118" s="485">
        <v>457</v>
      </c>
      <c r="AH118" s="486">
        <v>34.200000000000003</v>
      </c>
      <c r="AI118" s="484">
        <v>32</v>
      </c>
      <c r="AJ118" s="485">
        <v>33</v>
      </c>
      <c r="AK118" s="486">
        <v>223</v>
      </c>
      <c r="AL118" s="484">
        <v>234</v>
      </c>
      <c r="AM118" s="485">
        <v>457</v>
      </c>
      <c r="AN118" s="486">
        <v>62</v>
      </c>
      <c r="AO118" s="484">
        <v>42</v>
      </c>
      <c r="AP118" s="485">
        <v>52</v>
      </c>
      <c r="AQ118" s="486">
        <v>524</v>
      </c>
      <c r="AR118" s="484">
        <v>536</v>
      </c>
      <c r="AS118" s="485">
        <v>1060</v>
      </c>
      <c r="AT118" s="486">
        <v>63</v>
      </c>
      <c r="AU118" s="484">
        <v>45</v>
      </c>
      <c r="AV118" s="485">
        <v>54</v>
      </c>
      <c r="AW118" s="486">
        <v>524</v>
      </c>
      <c r="AX118" s="484">
        <v>536</v>
      </c>
      <c r="AY118" s="485">
        <v>1060</v>
      </c>
      <c r="AZ118" s="486">
        <v>34.200000000000003</v>
      </c>
      <c r="BA118" s="484">
        <v>31.4</v>
      </c>
      <c r="BB118" s="485">
        <v>32.799999999999997</v>
      </c>
      <c r="BC118" s="486">
        <v>524</v>
      </c>
      <c r="BD118" s="484">
        <v>536</v>
      </c>
      <c r="BE118" s="485">
        <v>1060</v>
      </c>
      <c r="BF118" s="486">
        <v>49</v>
      </c>
      <c r="BG118" s="484">
        <v>36</v>
      </c>
      <c r="BH118" s="485">
        <v>43</v>
      </c>
      <c r="BI118" s="486">
        <v>199</v>
      </c>
      <c r="BJ118" s="484">
        <v>207</v>
      </c>
      <c r="BK118" s="485">
        <v>406</v>
      </c>
      <c r="BL118" s="486">
        <v>51</v>
      </c>
      <c r="BM118" s="484">
        <v>41</v>
      </c>
      <c r="BN118" s="485">
        <v>46</v>
      </c>
      <c r="BO118" s="486">
        <v>199</v>
      </c>
      <c r="BP118" s="484">
        <v>207</v>
      </c>
      <c r="BQ118" s="485">
        <v>406</v>
      </c>
      <c r="BR118" s="486">
        <v>32.9</v>
      </c>
      <c r="BS118" s="484">
        <v>30.4</v>
      </c>
      <c r="BT118" s="485">
        <v>31.6</v>
      </c>
      <c r="BU118" s="486">
        <v>199</v>
      </c>
      <c r="BV118" s="484">
        <v>207</v>
      </c>
      <c r="BW118" s="485">
        <v>406</v>
      </c>
      <c r="BX118" s="486" t="s">
        <v>197</v>
      </c>
      <c r="BY118" s="484" t="s">
        <v>197</v>
      </c>
      <c r="BZ118" s="485" t="s">
        <v>197</v>
      </c>
      <c r="CA118" s="486" t="s">
        <v>197</v>
      </c>
      <c r="CB118" s="484" t="s">
        <v>197</v>
      </c>
      <c r="CC118" s="485">
        <v>6</v>
      </c>
      <c r="CD118" s="486" t="s">
        <v>197</v>
      </c>
      <c r="CE118" s="484" t="s">
        <v>197</v>
      </c>
      <c r="CF118" s="485" t="s">
        <v>197</v>
      </c>
      <c r="CG118" s="486" t="s">
        <v>197</v>
      </c>
      <c r="CH118" s="484" t="s">
        <v>197</v>
      </c>
      <c r="CI118" s="485">
        <v>6</v>
      </c>
      <c r="CJ118" s="486">
        <v>31</v>
      </c>
      <c r="CK118" s="484">
        <v>30.8</v>
      </c>
      <c r="CL118" s="485">
        <v>30.8</v>
      </c>
      <c r="CM118" s="486" t="s">
        <v>197</v>
      </c>
      <c r="CN118" s="484" t="s">
        <v>197</v>
      </c>
      <c r="CO118" s="485">
        <v>6</v>
      </c>
      <c r="CP118" s="486">
        <v>59</v>
      </c>
      <c r="CQ118" s="484">
        <v>41</v>
      </c>
      <c r="CR118" s="485">
        <v>50</v>
      </c>
      <c r="CS118" s="486">
        <v>2100</v>
      </c>
      <c r="CT118" s="484">
        <v>2158</v>
      </c>
      <c r="CU118" s="485">
        <v>4258</v>
      </c>
      <c r="CV118" s="486">
        <v>61</v>
      </c>
      <c r="CW118" s="484">
        <v>44</v>
      </c>
      <c r="CX118" s="485">
        <v>52</v>
      </c>
      <c r="CY118" s="486">
        <v>2100</v>
      </c>
      <c r="CZ118" s="484">
        <v>2158</v>
      </c>
      <c r="DA118" s="485">
        <v>4258</v>
      </c>
      <c r="DB118" s="486">
        <v>34</v>
      </c>
      <c r="DC118" s="484">
        <v>31.5</v>
      </c>
      <c r="DD118" s="485">
        <v>32.700000000000003</v>
      </c>
      <c r="DE118" s="486">
        <v>2100</v>
      </c>
      <c r="DF118" s="484">
        <v>2158</v>
      </c>
      <c r="DG118" s="485">
        <v>4258</v>
      </c>
    </row>
    <row r="119" spans="1:111" x14ac:dyDescent="0.35">
      <c r="A119" t="s">
        <v>120</v>
      </c>
      <c r="B119" t="s">
        <v>365</v>
      </c>
      <c r="C119" t="s">
        <v>352</v>
      </c>
      <c r="D119" s="486">
        <v>61</v>
      </c>
      <c r="E119" s="484">
        <v>44</v>
      </c>
      <c r="F119" s="485">
        <v>53</v>
      </c>
      <c r="G119" s="486">
        <v>582</v>
      </c>
      <c r="H119" s="484">
        <v>595</v>
      </c>
      <c r="I119" s="485">
        <v>1177</v>
      </c>
      <c r="J119" s="486">
        <v>63</v>
      </c>
      <c r="K119" s="484">
        <v>48</v>
      </c>
      <c r="L119" s="485">
        <v>55</v>
      </c>
      <c r="M119" s="486">
        <v>582</v>
      </c>
      <c r="N119" s="484">
        <v>595</v>
      </c>
      <c r="O119" s="485">
        <v>1177</v>
      </c>
      <c r="P119" s="486">
        <v>33.9</v>
      </c>
      <c r="Q119" s="484">
        <v>31.8</v>
      </c>
      <c r="R119" s="485">
        <v>32.799999999999997</v>
      </c>
      <c r="S119" s="486">
        <v>582</v>
      </c>
      <c r="T119" s="484">
        <v>595</v>
      </c>
      <c r="U119" s="485">
        <v>1177</v>
      </c>
      <c r="V119" s="486">
        <v>67</v>
      </c>
      <c r="W119" s="484">
        <v>55</v>
      </c>
      <c r="X119" s="485">
        <v>61</v>
      </c>
      <c r="Y119" s="486">
        <v>127</v>
      </c>
      <c r="Z119" s="484">
        <v>137</v>
      </c>
      <c r="AA119" s="485">
        <v>264</v>
      </c>
      <c r="AB119" s="486">
        <v>70</v>
      </c>
      <c r="AC119" s="484">
        <v>58</v>
      </c>
      <c r="AD119" s="485">
        <v>64</v>
      </c>
      <c r="AE119" s="486">
        <v>127</v>
      </c>
      <c r="AF119" s="484">
        <v>137</v>
      </c>
      <c r="AG119" s="485">
        <v>264</v>
      </c>
      <c r="AH119" s="486">
        <v>34.299999999999997</v>
      </c>
      <c r="AI119" s="484">
        <v>32.700000000000003</v>
      </c>
      <c r="AJ119" s="485">
        <v>33.5</v>
      </c>
      <c r="AK119" s="486">
        <v>127</v>
      </c>
      <c r="AL119" s="484">
        <v>137</v>
      </c>
      <c r="AM119" s="485">
        <v>264</v>
      </c>
      <c r="AN119" s="486">
        <v>71</v>
      </c>
      <c r="AO119" s="484">
        <v>50</v>
      </c>
      <c r="AP119" s="485">
        <v>60</v>
      </c>
      <c r="AQ119" s="486">
        <v>490</v>
      </c>
      <c r="AR119" s="484">
        <v>537</v>
      </c>
      <c r="AS119" s="485">
        <v>1027</v>
      </c>
      <c r="AT119" s="486">
        <v>74</v>
      </c>
      <c r="AU119" s="484">
        <v>57</v>
      </c>
      <c r="AV119" s="485">
        <v>65</v>
      </c>
      <c r="AW119" s="486">
        <v>490</v>
      </c>
      <c r="AX119" s="484">
        <v>537</v>
      </c>
      <c r="AY119" s="485">
        <v>1027</v>
      </c>
      <c r="AZ119" s="486">
        <v>34.5</v>
      </c>
      <c r="BA119" s="484">
        <v>31.9</v>
      </c>
      <c r="BB119" s="485">
        <v>33.1</v>
      </c>
      <c r="BC119" s="486">
        <v>490</v>
      </c>
      <c r="BD119" s="484">
        <v>537</v>
      </c>
      <c r="BE119" s="485">
        <v>1027</v>
      </c>
      <c r="BF119" s="486">
        <v>60</v>
      </c>
      <c r="BG119" s="484">
        <v>43</v>
      </c>
      <c r="BH119" s="485">
        <v>51</v>
      </c>
      <c r="BI119" s="486">
        <v>167</v>
      </c>
      <c r="BJ119" s="484">
        <v>183</v>
      </c>
      <c r="BK119" s="485">
        <v>350</v>
      </c>
      <c r="BL119" s="486">
        <v>65</v>
      </c>
      <c r="BM119" s="484">
        <v>46</v>
      </c>
      <c r="BN119" s="485">
        <v>55</v>
      </c>
      <c r="BO119" s="486">
        <v>167</v>
      </c>
      <c r="BP119" s="484">
        <v>183</v>
      </c>
      <c r="BQ119" s="485">
        <v>350</v>
      </c>
      <c r="BR119" s="486">
        <v>33.200000000000003</v>
      </c>
      <c r="BS119" s="484">
        <v>30.5</v>
      </c>
      <c r="BT119" s="485">
        <v>31.8</v>
      </c>
      <c r="BU119" s="486">
        <v>167</v>
      </c>
      <c r="BV119" s="484">
        <v>183</v>
      </c>
      <c r="BW119" s="485">
        <v>350</v>
      </c>
      <c r="BX119" s="486" t="s">
        <v>197</v>
      </c>
      <c r="BY119" s="484" t="s">
        <v>197</v>
      </c>
      <c r="BZ119" s="485">
        <v>77</v>
      </c>
      <c r="CA119" s="486">
        <v>7</v>
      </c>
      <c r="CB119" s="484">
        <v>6</v>
      </c>
      <c r="CC119" s="485">
        <v>13</v>
      </c>
      <c r="CD119" s="486" t="s">
        <v>197</v>
      </c>
      <c r="CE119" s="484" t="s">
        <v>197</v>
      </c>
      <c r="CF119" s="485" t="s">
        <v>197</v>
      </c>
      <c r="CG119" s="486">
        <v>7</v>
      </c>
      <c r="CH119" s="484">
        <v>6</v>
      </c>
      <c r="CI119" s="485">
        <v>13</v>
      </c>
      <c r="CJ119" s="486">
        <v>35.4</v>
      </c>
      <c r="CK119" s="484">
        <v>34.200000000000003</v>
      </c>
      <c r="CL119" s="485">
        <v>34.9</v>
      </c>
      <c r="CM119" s="486">
        <v>7</v>
      </c>
      <c r="CN119" s="484">
        <v>6</v>
      </c>
      <c r="CO119" s="485">
        <v>13</v>
      </c>
      <c r="CP119" s="486">
        <v>64</v>
      </c>
      <c r="CQ119" s="484">
        <v>46</v>
      </c>
      <c r="CR119" s="485">
        <v>55</v>
      </c>
      <c r="CS119" s="486">
        <v>1654</v>
      </c>
      <c r="CT119" s="484">
        <v>1769</v>
      </c>
      <c r="CU119" s="485">
        <v>3423</v>
      </c>
      <c r="CV119" s="486">
        <v>67</v>
      </c>
      <c r="CW119" s="484">
        <v>51</v>
      </c>
      <c r="CX119" s="485">
        <v>58</v>
      </c>
      <c r="CY119" s="486">
        <v>1654</v>
      </c>
      <c r="CZ119" s="484">
        <v>1769</v>
      </c>
      <c r="DA119" s="485">
        <v>3423</v>
      </c>
      <c r="DB119" s="486">
        <v>33.799999999999997</v>
      </c>
      <c r="DC119" s="484">
        <v>31.6</v>
      </c>
      <c r="DD119" s="485">
        <v>32.700000000000003</v>
      </c>
      <c r="DE119" s="486">
        <v>1654</v>
      </c>
      <c r="DF119" s="484">
        <v>1769</v>
      </c>
      <c r="DG119" s="485">
        <v>3423</v>
      </c>
    </row>
    <row r="120" spans="1:111" x14ac:dyDescent="0.35">
      <c r="A120" t="s">
        <v>98</v>
      </c>
      <c r="B120" t="s">
        <v>343</v>
      </c>
      <c r="C120" t="s">
        <v>338</v>
      </c>
      <c r="D120" s="486">
        <v>67</v>
      </c>
      <c r="E120" s="484">
        <v>47</v>
      </c>
      <c r="F120" s="485">
        <v>57</v>
      </c>
      <c r="G120" s="486">
        <v>475</v>
      </c>
      <c r="H120" s="484">
        <v>494</v>
      </c>
      <c r="I120" s="485">
        <v>969</v>
      </c>
      <c r="J120" s="486">
        <v>69</v>
      </c>
      <c r="K120" s="484">
        <v>53</v>
      </c>
      <c r="L120" s="485">
        <v>61</v>
      </c>
      <c r="M120" s="486">
        <v>475</v>
      </c>
      <c r="N120" s="484">
        <v>494</v>
      </c>
      <c r="O120" s="485">
        <v>969</v>
      </c>
      <c r="P120" s="486">
        <v>35.1</v>
      </c>
      <c r="Q120" s="484">
        <v>32.799999999999997</v>
      </c>
      <c r="R120" s="485">
        <v>33.9</v>
      </c>
      <c r="S120" s="486">
        <v>475</v>
      </c>
      <c r="T120" s="484">
        <v>494</v>
      </c>
      <c r="U120" s="485">
        <v>969</v>
      </c>
      <c r="V120" s="486">
        <v>73</v>
      </c>
      <c r="W120" s="484">
        <v>51</v>
      </c>
      <c r="X120" s="485">
        <v>63</v>
      </c>
      <c r="Y120" s="486">
        <v>166</v>
      </c>
      <c r="Z120" s="484">
        <v>144</v>
      </c>
      <c r="AA120" s="485">
        <v>310</v>
      </c>
      <c r="AB120" s="486">
        <v>73</v>
      </c>
      <c r="AC120" s="484">
        <v>54</v>
      </c>
      <c r="AD120" s="485">
        <v>64</v>
      </c>
      <c r="AE120" s="486">
        <v>166</v>
      </c>
      <c r="AF120" s="484">
        <v>144</v>
      </c>
      <c r="AG120" s="485">
        <v>310</v>
      </c>
      <c r="AH120" s="486">
        <v>35</v>
      </c>
      <c r="AI120" s="484">
        <v>32.5</v>
      </c>
      <c r="AJ120" s="485">
        <v>33.799999999999997</v>
      </c>
      <c r="AK120" s="486">
        <v>166</v>
      </c>
      <c r="AL120" s="484">
        <v>144</v>
      </c>
      <c r="AM120" s="485">
        <v>310</v>
      </c>
      <c r="AN120" s="486">
        <v>54</v>
      </c>
      <c r="AO120" s="484">
        <v>31</v>
      </c>
      <c r="AP120" s="485">
        <v>44</v>
      </c>
      <c r="AQ120" s="486">
        <v>89</v>
      </c>
      <c r="AR120" s="484">
        <v>62</v>
      </c>
      <c r="AS120" s="485">
        <v>151</v>
      </c>
      <c r="AT120" s="486">
        <v>64</v>
      </c>
      <c r="AU120" s="484">
        <v>42</v>
      </c>
      <c r="AV120" s="485">
        <v>55</v>
      </c>
      <c r="AW120" s="486">
        <v>89</v>
      </c>
      <c r="AX120" s="484">
        <v>62</v>
      </c>
      <c r="AY120" s="485">
        <v>151</v>
      </c>
      <c r="AZ120" s="486">
        <v>33.4</v>
      </c>
      <c r="BA120" s="484">
        <v>29.2</v>
      </c>
      <c r="BB120" s="485">
        <v>31.7</v>
      </c>
      <c r="BC120" s="486">
        <v>89</v>
      </c>
      <c r="BD120" s="484">
        <v>62</v>
      </c>
      <c r="BE120" s="485">
        <v>151</v>
      </c>
      <c r="BF120" s="486">
        <v>55</v>
      </c>
      <c r="BG120" s="484">
        <v>41</v>
      </c>
      <c r="BH120" s="485">
        <v>48</v>
      </c>
      <c r="BI120" s="486">
        <v>235</v>
      </c>
      <c r="BJ120" s="484">
        <v>212</v>
      </c>
      <c r="BK120" s="485">
        <v>447</v>
      </c>
      <c r="BL120" s="486">
        <v>57</v>
      </c>
      <c r="BM120" s="484">
        <v>45</v>
      </c>
      <c r="BN120" s="485">
        <v>51</v>
      </c>
      <c r="BO120" s="486">
        <v>235</v>
      </c>
      <c r="BP120" s="484">
        <v>212</v>
      </c>
      <c r="BQ120" s="485">
        <v>447</v>
      </c>
      <c r="BR120" s="486">
        <v>33.299999999999997</v>
      </c>
      <c r="BS120" s="484">
        <v>30.8</v>
      </c>
      <c r="BT120" s="485">
        <v>32.1</v>
      </c>
      <c r="BU120" s="486">
        <v>235</v>
      </c>
      <c r="BV120" s="484">
        <v>212</v>
      </c>
      <c r="BW120" s="485">
        <v>447</v>
      </c>
      <c r="BX120" s="486" t="s">
        <v>197</v>
      </c>
      <c r="BY120" s="484" t="s">
        <v>197</v>
      </c>
      <c r="BZ120" s="485">
        <v>60</v>
      </c>
      <c r="CA120" s="486">
        <v>4</v>
      </c>
      <c r="CB120" s="484">
        <v>6</v>
      </c>
      <c r="CC120" s="485">
        <v>10</v>
      </c>
      <c r="CD120" s="486" t="s">
        <v>197</v>
      </c>
      <c r="CE120" s="484" t="s">
        <v>197</v>
      </c>
      <c r="CF120" s="485">
        <v>60</v>
      </c>
      <c r="CG120" s="486">
        <v>4</v>
      </c>
      <c r="CH120" s="484">
        <v>6</v>
      </c>
      <c r="CI120" s="485">
        <v>10</v>
      </c>
      <c r="CJ120" s="486">
        <v>37.799999999999997</v>
      </c>
      <c r="CK120" s="484">
        <v>30.3</v>
      </c>
      <c r="CL120" s="485">
        <v>33.299999999999997</v>
      </c>
      <c r="CM120" s="486">
        <v>4</v>
      </c>
      <c r="CN120" s="484">
        <v>6</v>
      </c>
      <c r="CO120" s="485">
        <v>10</v>
      </c>
      <c r="CP120" s="486">
        <v>63</v>
      </c>
      <c r="CQ120" s="484">
        <v>45</v>
      </c>
      <c r="CR120" s="485">
        <v>54</v>
      </c>
      <c r="CS120" s="486">
        <v>1070</v>
      </c>
      <c r="CT120" s="484">
        <v>1032</v>
      </c>
      <c r="CU120" s="485">
        <v>2102</v>
      </c>
      <c r="CV120" s="486">
        <v>65</v>
      </c>
      <c r="CW120" s="484">
        <v>50</v>
      </c>
      <c r="CX120" s="485">
        <v>58</v>
      </c>
      <c r="CY120" s="486">
        <v>1070</v>
      </c>
      <c r="CZ120" s="484">
        <v>1032</v>
      </c>
      <c r="DA120" s="485">
        <v>2102</v>
      </c>
      <c r="DB120" s="486">
        <v>34.299999999999997</v>
      </c>
      <c r="DC120" s="484">
        <v>31.8</v>
      </c>
      <c r="DD120" s="485">
        <v>33.1</v>
      </c>
      <c r="DE120" s="486">
        <v>1070</v>
      </c>
      <c r="DF120" s="484">
        <v>1032</v>
      </c>
      <c r="DG120" s="485">
        <v>2102</v>
      </c>
    </row>
    <row r="121" spans="1:111" x14ac:dyDescent="0.35">
      <c r="A121" t="s">
        <v>99</v>
      </c>
      <c r="B121" t="s">
        <v>344</v>
      </c>
      <c r="C121" t="s">
        <v>338</v>
      </c>
      <c r="D121" s="486">
        <v>69</v>
      </c>
      <c r="E121" s="484">
        <v>54</v>
      </c>
      <c r="F121" s="485">
        <v>60</v>
      </c>
      <c r="G121" s="486">
        <v>181</v>
      </c>
      <c r="H121" s="484">
        <v>216</v>
      </c>
      <c r="I121" s="485">
        <v>397</v>
      </c>
      <c r="J121" s="486">
        <v>70</v>
      </c>
      <c r="K121" s="484">
        <v>57</v>
      </c>
      <c r="L121" s="485">
        <v>63</v>
      </c>
      <c r="M121" s="486">
        <v>181</v>
      </c>
      <c r="N121" s="484">
        <v>216</v>
      </c>
      <c r="O121" s="485">
        <v>397</v>
      </c>
      <c r="P121" s="486">
        <v>36.299999999999997</v>
      </c>
      <c r="Q121" s="484">
        <v>33.799999999999997</v>
      </c>
      <c r="R121" s="485">
        <v>34.9</v>
      </c>
      <c r="S121" s="486">
        <v>181</v>
      </c>
      <c r="T121" s="484">
        <v>216</v>
      </c>
      <c r="U121" s="485">
        <v>397</v>
      </c>
      <c r="V121" s="486">
        <v>67</v>
      </c>
      <c r="W121" s="484">
        <v>51</v>
      </c>
      <c r="X121" s="485">
        <v>59</v>
      </c>
      <c r="Y121" s="486">
        <v>84</v>
      </c>
      <c r="Z121" s="484">
        <v>74</v>
      </c>
      <c r="AA121" s="485">
        <v>158</v>
      </c>
      <c r="AB121" s="486">
        <v>69</v>
      </c>
      <c r="AC121" s="484">
        <v>57</v>
      </c>
      <c r="AD121" s="485">
        <v>63</v>
      </c>
      <c r="AE121" s="486">
        <v>84</v>
      </c>
      <c r="AF121" s="484">
        <v>74</v>
      </c>
      <c r="AG121" s="485">
        <v>158</v>
      </c>
      <c r="AH121" s="486">
        <v>36.5</v>
      </c>
      <c r="AI121" s="484">
        <v>33</v>
      </c>
      <c r="AJ121" s="485">
        <v>34.9</v>
      </c>
      <c r="AK121" s="486">
        <v>84</v>
      </c>
      <c r="AL121" s="484">
        <v>74</v>
      </c>
      <c r="AM121" s="485">
        <v>158</v>
      </c>
      <c r="AN121" s="486">
        <v>69</v>
      </c>
      <c r="AO121" s="484">
        <v>29</v>
      </c>
      <c r="AP121" s="485">
        <v>47</v>
      </c>
      <c r="AQ121" s="486">
        <v>13</v>
      </c>
      <c r="AR121" s="484">
        <v>17</v>
      </c>
      <c r="AS121" s="485">
        <v>30</v>
      </c>
      <c r="AT121" s="486">
        <v>77</v>
      </c>
      <c r="AU121" s="484">
        <v>41</v>
      </c>
      <c r="AV121" s="485">
        <v>57</v>
      </c>
      <c r="AW121" s="486">
        <v>13</v>
      </c>
      <c r="AX121" s="484">
        <v>17</v>
      </c>
      <c r="AY121" s="485">
        <v>30</v>
      </c>
      <c r="AZ121" s="486">
        <v>34.6</v>
      </c>
      <c r="BA121" s="484">
        <v>27.7</v>
      </c>
      <c r="BB121" s="485">
        <v>30.7</v>
      </c>
      <c r="BC121" s="486">
        <v>13</v>
      </c>
      <c r="BD121" s="484">
        <v>17</v>
      </c>
      <c r="BE121" s="485">
        <v>30</v>
      </c>
      <c r="BF121" s="486">
        <v>58</v>
      </c>
      <c r="BG121" s="484">
        <v>37</v>
      </c>
      <c r="BH121" s="485">
        <v>46</v>
      </c>
      <c r="BI121" s="486">
        <v>69</v>
      </c>
      <c r="BJ121" s="484">
        <v>98</v>
      </c>
      <c r="BK121" s="485">
        <v>167</v>
      </c>
      <c r="BL121" s="486">
        <v>61</v>
      </c>
      <c r="BM121" s="484">
        <v>39</v>
      </c>
      <c r="BN121" s="485">
        <v>48</v>
      </c>
      <c r="BO121" s="486">
        <v>69</v>
      </c>
      <c r="BP121" s="484">
        <v>98</v>
      </c>
      <c r="BQ121" s="485">
        <v>167</v>
      </c>
      <c r="BR121" s="486">
        <v>34.299999999999997</v>
      </c>
      <c r="BS121" s="484">
        <v>31.4</v>
      </c>
      <c r="BT121" s="485">
        <v>32.6</v>
      </c>
      <c r="BU121" s="486">
        <v>69</v>
      </c>
      <c r="BV121" s="484">
        <v>98</v>
      </c>
      <c r="BW121" s="485">
        <v>167</v>
      </c>
      <c r="BX121" s="486" t="s">
        <v>191</v>
      </c>
      <c r="BY121" s="484" t="s">
        <v>197</v>
      </c>
      <c r="BZ121" s="485" t="s">
        <v>197</v>
      </c>
      <c r="CA121" s="486">
        <v>0</v>
      </c>
      <c r="CB121" s="484" t="s">
        <v>197</v>
      </c>
      <c r="CC121" s="485" t="s">
        <v>197</v>
      </c>
      <c r="CD121" s="486" t="s">
        <v>191</v>
      </c>
      <c r="CE121" s="484" t="s">
        <v>197</v>
      </c>
      <c r="CF121" s="485" t="s">
        <v>197</v>
      </c>
      <c r="CG121" s="486">
        <v>0</v>
      </c>
      <c r="CH121" s="484" t="s">
        <v>197</v>
      </c>
      <c r="CI121" s="485" t="s">
        <v>197</v>
      </c>
      <c r="CJ121" s="486" t="s">
        <v>191</v>
      </c>
      <c r="CK121" s="484">
        <v>34.5</v>
      </c>
      <c r="CL121" s="485">
        <v>34.5</v>
      </c>
      <c r="CM121" s="486">
        <v>0</v>
      </c>
      <c r="CN121" s="484" t="s">
        <v>197</v>
      </c>
      <c r="CO121" s="485" t="s">
        <v>197</v>
      </c>
      <c r="CP121" s="486">
        <v>62</v>
      </c>
      <c r="CQ121" s="484">
        <v>45</v>
      </c>
      <c r="CR121" s="485">
        <v>53</v>
      </c>
      <c r="CS121" s="486">
        <v>521</v>
      </c>
      <c r="CT121" s="484">
        <v>558</v>
      </c>
      <c r="CU121" s="485">
        <v>1079</v>
      </c>
      <c r="CV121" s="486">
        <v>65</v>
      </c>
      <c r="CW121" s="484">
        <v>49</v>
      </c>
      <c r="CX121" s="485">
        <v>57</v>
      </c>
      <c r="CY121" s="486">
        <v>521</v>
      </c>
      <c r="CZ121" s="484">
        <v>558</v>
      </c>
      <c r="DA121" s="485">
        <v>1079</v>
      </c>
      <c r="DB121" s="486">
        <v>35.299999999999997</v>
      </c>
      <c r="DC121" s="484">
        <v>32.299999999999997</v>
      </c>
      <c r="DD121" s="485">
        <v>33.700000000000003</v>
      </c>
      <c r="DE121" s="486">
        <v>521</v>
      </c>
      <c r="DF121" s="484">
        <v>558</v>
      </c>
      <c r="DG121" s="485">
        <v>1079</v>
      </c>
    </row>
    <row r="122" spans="1:111" x14ac:dyDescent="0.35">
      <c r="A122" t="s">
        <v>121</v>
      </c>
      <c r="B122" t="s">
        <v>366</v>
      </c>
      <c r="C122" t="s">
        <v>352</v>
      </c>
      <c r="D122" s="486">
        <v>76</v>
      </c>
      <c r="E122" s="484">
        <v>59</v>
      </c>
      <c r="F122" s="485">
        <v>67</v>
      </c>
      <c r="G122" s="486">
        <v>626</v>
      </c>
      <c r="H122" s="484">
        <v>637</v>
      </c>
      <c r="I122" s="485">
        <v>1263</v>
      </c>
      <c r="J122" s="486">
        <v>76</v>
      </c>
      <c r="K122" s="484">
        <v>59</v>
      </c>
      <c r="L122" s="485">
        <v>68</v>
      </c>
      <c r="M122" s="486">
        <v>626</v>
      </c>
      <c r="N122" s="484">
        <v>637</v>
      </c>
      <c r="O122" s="485">
        <v>1263</v>
      </c>
      <c r="P122" s="486">
        <v>36.799999999999997</v>
      </c>
      <c r="Q122" s="484">
        <v>34.6</v>
      </c>
      <c r="R122" s="485">
        <v>35.700000000000003</v>
      </c>
      <c r="S122" s="486">
        <v>626</v>
      </c>
      <c r="T122" s="484">
        <v>637</v>
      </c>
      <c r="U122" s="485">
        <v>1263</v>
      </c>
      <c r="V122" s="486">
        <v>71</v>
      </c>
      <c r="W122" s="484">
        <v>59</v>
      </c>
      <c r="X122" s="485">
        <v>65</v>
      </c>
      <c r="Y122" s="486">
        <v>105</v>
      </c>
      <c r="Z122" s="484">
        <v>105</v>
      </c>
      <c r="AA122" s="485">
        <v>210</v>
      </c>
      <c r="AB122" s="486">
        <v>71</v>
      </c>
      <c r="AC122" s="484">
        <v>60</v>
      </c>
      <c r="AD122" s="485">
        <v>66</v>
      </c>
      <c r="AE122" s="486">
        <v>105</v>
      </c>
      <c r="AF122" s="484">
        <v>105</v>
      </c>
      <c r="AG122" s="485">
        <v>210</v>
      </c>
      <c r="AH122" s="486">
        <v>35.9</v>
      </c>
      <c r="AI122" s="484">
        <v>34.700000000000003</v>
      </c>
      <c r="AJ122" s="485">
        <v>35.299999999999997</v>
      </c>
      <c r="AK122" s="486">
        <v>105</v>
      </c>
      <c r="AL122" s="484">
        <v>105</v>
      </c>
      <c r="AM122" s="485">
        <v>210</v>
      </c>
      <c r="AN122" s="486">
        <v>65</v>
      </c>
      <c r="AO122" s="484">
        <v>55</v>
      </c>
      <c r="AP122" s="485">
        <v>60</v>
      </c>
      <c r="AQ122" s="486">
        <v>151</v>
      </c>
      <c r="AR122" s="484">
        <v>137</v>
      </c>
      <c r="AS122" s="485">
        <v>288</v>
      </c>
      <c r="AT122" s="486">
        <v>66</v>
      </c>
      <c r="AU122" s="484">
        <v>60</v>
      </c>
      <c r="AV122" s="485">
        <v>63</v>
      </c>
      <c r="AW122" s="486">
        <v>151</v>
      </c>
      <c r="AX122" s="484">
        <v>137</v>
      </c>
      <c r="AY122" s="485">
        <v>288</v>
      </c>
      <c r="AZ122" s="486">
        <v>34.299999999999997</v>
      </c>
      <c r="BA122" s="484">
        <v>32.799999999999997</v>
      </c>
      <c r="BB122" s="485">
        <v>33.6</v>
      </c>
      <c r="BC122" s="486">
        <v>151</v>
      </c>
      <c r="BD122" s="484">
        <v>137</v>
      </c>
      <c r="BE122" s="485">
        <v>288</v>
      </c>
      <c r="BF122" s="486">
        <v>52</v>
      </c>
      <c r="BG122" s="484">
        <v>39</v>
      </c>
      <c r="BH122" s="485">
        <v>45</v>
      </c>
      <c r="BI122" s="486">
        <v>31</v>
      </c>
      <c r="BJ122" s="484">
        <v>31</v>
      </c>
      <c r="BK122" s="485">
        <v>62</v>
      </c>
      <c r="BL122" s="486">
        <v>55</v>
      </c>
      <c r="BM122" s="484">
        <v>39</v>
      </c>
      <c r="BN122" s="485">
        <v>47</v>
      </c>
      <c r="BO122" s="486">
        <v>31</v>
      </c>
      <c r="BP122" s="484">
        <v>31</v>
      </c>
      <c r="BQ122" s="485">
        <v>62</v>
      </c>
      <c r="BR122" s="486">
        <v>32.700000000000003</v>
      </c>
      <c r="BS122" s="484">
        <v>32</v>
      </c>
      <c r="BT122" s="485">
        <v>32.4</v>
      </c>
      <c r="BU122" s="486">
        <v>31</v>
      </c>
      <c r="BV122" s="484">
        <v>31</v>
      </c>
      <c r="BW122" s="485">
        <v>62</v>
      </c>
      <c r="BX122" s="486" t="s">
        <v>197</v>
      </c>
      <c r="BY122" s="484" t="s">
        <v>197</v>
      </c>
      <c r="BZ122" s="485">
        <v>74</v>
      </c>
      <c r="CA122" s="486">
        <v>12</v>
      </c>
      <c r="CB122" s="484">
        <v>11</v>
      </c>
      <c r="CC122" s="485">
        <v>23</v>
      </c>
      <c r="CD122" s="486" t="s">
        <v>197</v>
      </c>
      <c r="CE122" s="484" t="s">
        <v>197</v>
      </c>
      <c r="CF122" s="485">
        <v>74</v>
      </c>
      <c r="CG122" s="486">
        <v>12</v>
      </c>
      <c r="CH122" s="484">
        <v>11</v>
      </c>
      <c r="CI122" s="485">
        <v>23</v>
      </c>
      <c r="CJ122" s="486">
        <v>36.299999999999997</v>
      </c>
      <c r="CK122" s="484">
        <v>38.799999999999997</v>
      </c>
      <c r="CL122" s="485">
        <v>37.5</v>
      </c>
      <c r="CM122" s="486">
        <v>12</v>
      </c>
      <c r="CN122" s="484">
        <v>11</v>
      </c>
      <c r="CO122" s="485">
        <v>23</v>
      </c>
      <c r="CP122" s="486">
        <v>71</v>
      </c>
      <c r="CQ122" s="484">
        <v>57</v>
      </c>
      <c r="CR122" s="485">
        <v>64</v>
      </c>
      <c r="CS122" s="486">
        <v>1023</v>
      </c>
      <c r="CT122" s="484">
        <v>1034</v>
      </c>
      <c r="CU122" s="485">
        <v>2057</v>
      </c>
      <c r="CV122" s="486">
        <v>72</v>
      </c>
      <c r="CW122" s="484">
        <v>58</v>
      </c>
      <c r="CX122" s="485">
        <v>65</v>
      </c>
      <c r="CY122" s="486">
        <v>1023</v>
      </c>
      <c r="CZ122" s="484">
        <v>1034</v>
      </c>
      <c r="DA122" s="485">
        <v>2057</v>
      </c>
      <c r="DB122" s="486">
        <v>36</v>
      </c>
      <c r="DC122" s="484">
        <v>34.1</v>
      </c>
      <c r="DD122" s="485">
        <v>35</v>
      </c>
      <c r="DE122" s="486">
        <v>1023</v>
      </c>
      <c r="DF122" s="484">
        <v>1034</v>
      </c>
      <c r="DG122" s="485">
        <v>2057</v>
      </c>
    </row>
    <row r="123" spans="1:111" x14ac:dyDescent="0.35">
      <c r="A123" t="s">
        <v>100</v>
      </c>
      <c r="B123" t="s">
        <v>345</v>
      </c>
      <c r="C123" t="s">
        <v>338</v>
      </c>
      <c r="D123" s="486">
        <v>69</v>
      </c>
      <c r="E123" s="484">
        <v>52</v>
      </c>
      <c r="F123" s="485">
        <v>60</v>
      </c>
      <c r="G123" s="486">
        <v>519</v>
      </c>
      <c r="H123" s="484">
        <v>587</v>
      </c>
      <c r="I123" s="485">
        <v>1106</v>
      </c>
      <c r="J123" s="486">
        <v>70</v>
      </c>
      <c r="K123" s="484">
        <v>55</v>
      </c>
      <c r="L123" s="485">
        <v>62</v>
      </c>
      <c r="M123" s="486">
        <v>519</v>
      </c>
      <c r="N123" s="484">
        <v>587</v>
      </c>
      <c r="O123" s="485">
        <v>1106</v>
      </c>
      <c r="P123" s="486">
        <v>34.299999999999997</v>
      </c>
      <c r="Q123" s="484">
        <v>32.5</v>
      </c>
      <c r="R123" s="485">
        <v>33.4</v>
      </c>
      <c r="S123" s="486">
        <v>519</v>
      </c>
      <c r="T123" s="484">
        <v>587</v>
      </c>
      <c r="U123" s="485">
        <v>1106</v>
      </c>
      <c r="V123" s="486">
        <v>71</v>
      </c>
      <c r="W123" s="484">
        <v>43</v>
      </c>
      <c r="X123" s="485">
        <v>58</v>
      </c>
      <c r="Y123" s="486">
        <v>245</v>
      </c>
      <c r="Z123" s="484">
        <v>228</v>
      </c>
      <c r="AA123" s="485">
        <v>473</v>
      </c>
      <c r="AB123" s="486">
        <v>72</v>
      </c>
      <c r="AC123" s="484">
        <v>46</v>
      </c>
      <c r="AD123" s="485">
        <v>59</v>
      </c>
      <c r="AE123" s="486">
        <v>245</v>
      </c>
      <c r="AF123" s="484">
        <v>228</v>
      </c>
      <c r="AG123" s="485">
        <v>473</v>
      </c>
      <c r="AH123" s="486">
        <v>34.5</v>
      </c>
      <c r="AI123" s="484">
        <v>31.9</v>
      </c>
      <c r="AJ123" s="485">
        <v>33.200000000000003</v>
      </c>
      <c r="AK123" s="486">
        <v>245</v>
      </c>
      <c r="AL123" s="484">
        <v>228</v>
      </c>
      <c r="AM123" s="485">
        <v>473</v>
      </c>
      <c r="AN123" s="486">
        <v>66</v>
      </c>
      <c r="AO123" s="484">
        <v>48</v>
      </c>
      <c r="AP123" s="485">
        <v>57</v>
      </c>
      <c r="AQ123" s="486">
        <v>80</v>
      </c>
      <c r="AR123" s="484">
        <v>83</v>
      </c>
      <c r="AS123" s="485">
        <v>163</v>
      </c>
      <c r="AT123" s="486">
        <v>66</v>
      </c>
      <c r="AU123" s="484">
        <v>48</v>
      </c>
      <c r="AV123" s="485">
        <v>57</v>
      </c>
      <c r="AW123" s="486">
        <v>80</v>
      </c>
      <c r="AX123" s="484">
        <v>83</v>
      </c>
      <c r="AY123" s="485">
        <v>163</v>
      </c>
      <c r="AZ123" s="486">
        <v>34.1</v>
      </c>
      <c r="BA123" s="484">
        <v>30.6</v>
      </c>
      <c r="BB123" s="485">
        <v>32.299999999999997</v>
      </c>
      <c r="BC123" s="486">
        <v>80</v>
      </c>
      <c r="BD123" s="484">
        <v>83</v>
      </c>
      <c r="BE123" s="485">
        <v>163</v>
      </c>
      <c r="BF123" s="486">
        <v>60</v>
      </c>
      <c r="BG123" s="484">
        <v>40</v>
      </c>
      <c r="BH123" s="485">
        <v>50</v>
      </c>
      <c r="BI123" s="486">
        <v>611</v>
      </c>
      <c r="BJ123" s="484">
        <v>631</v>
      </c>
      <c r="BK123" s="485">
        <v>1242</v>
      </c>
      <c r="BL123" s="486">
        <v>61</v>
      </c>
      <c r="BM123" s="484">
        <v>42</v>
      </c>
      <c r="BN123" s="485">
        <v>51</v>
      </c>
      <c r="BO123" s="486">
        <v>611</v>
      </c>
      <c r="BP123" s="484">
        <v>631</v>
      </c>
      <c r="BQ123" s="485">
        <v>1242</v>
      </c>
      <c r="BR123" s="486">
        <v>33.4</v>
      </c>
      <c r="BS123" s="484">
        <v>30.5</v>
      </c>
      <c r="BT123" s="485">
        <v>31.9</v>
      </c>
      <c r="BU123" s="486">
        <v>611</v>
      </c>
      <c r="BV123" s="484">
        <v>631</v>
      </c>
      <c r="BW123" s="485">
        <v>1242</v>
      </c>
      <c r="BX123" s="486">
        <v>71</v>
      </c>
      <c r="BY123" s="484">
        <v>46</v>
      </c>
      <c r="BZ123" s="485">
        <v>59</v>
      </c>
      <c r="CA123" s="486">
        <v>14</v>
      </c>
      <c r="CB123" s="484">
        <v>13</v>
      </c>
      <c r="CC123" s="485">
        <v>27</v>
      </c>
      <c r="CD123" s="486">
        <v>71</v>
      </c>
      <c r="CE123" s="484">
        <v>46</v>
      </c>
      <c r="CF123" s="485">
        <v>59</v>
      </c>
      <c r="CG123" s="486">
        <v>14</v>
      </c>
      <c r="CH123" s="484">
        <v>13</v>
      </c>
      <c r="CI123" s="485">
        <v>27</v>
      </c>
      <c r="CJ123" s="486">
        <v>34.9</v>
      </c>
      <c r="CK123" s="484">
        <v>29.4</v>
      </c>
      <c r="CL123" s="485">
        <v>32.200000000000003</v>
      </c>
      <c r="CM123" s="486">
        <v>14</v>
      </c>
      <c r="CN123" s="484">
        <v>13</v>
      </c>
      <c r="CO123" s="485">
        <v>27</v>
      </c>
      <c r="CP123" s="486">
        <v>64</v>
      </c>
      <c r="CQ123" s="484">
        <v>45</v>
      </c>
      <c r="CR123" s="485">
        <v>54</v>
      </c>
      <c r="CS123" s="486">
        <v>1609</v>
      </c>
      <c r="CT123" s="484">
        <v>1686</v>
      </c>
      <c r="CU123" s="485">
        <v>3295</v>
      </c>
      <c r="CV123" s="486">
        <v>65</v>
      </c>
      <c r="CW123" s="484">
        <v>47</v>
      </c>
      <c r="CX123" s="485">
        <v>56</v>
      </c>
      <c r="CY123" s="486">
        <v>1609</v>
      </c>
      <c r="CZ123" s="484">
        <v>1686</v>
      </c>
      <c r="DA123" s="485">
        <v>3295</v>
      </c>
      <c r="DB123" s="486">
        <v>33.9</v>
      </c>
      <c r="DC123" s="484">
        <v>31.3</v>
      </c>
      <c r="DD123" s="485">
        <v>32.6</v>
      </c>
      <c r="DE123" s="486">
        <v>1609</v>
      </c>
      <c r="DF123" s="484">
        <v>1686</v>
      </c>
      <c r="DG123" s="485">
        <v>3295</v>
      </c>
    </row>
    <row r="124" spans="1:111" x14ac:dyDescent="0.35">
      <c r="A124" t="s">
        <v>101</v>
      </c>
      <c r="B124" t="s">
        <v>346</v>
      </c>
      <c r="C124" t="s">
        <v>338</v>
      </c>
      <c r="D124" s="486">
        <v>83</v>
      </c>
      <c r="E124" s="484">
        <v>74</v>
      </c>
      <c r="F124" s="485">
        <v>79</v>
      </c>
      <c r="G124" s="486">
        <v>596</v>
      </c>
      <c r="H124" s="484">
        <v>648</v>
      </c>
      <c r="I124" s="485">
        <v>1244</v>
      </c>
      <c r="J124" s="486">
        <v>84</v>
      </c>
      <c r="K124" s="484">
        <v>75</v>
      </c>
      <c r="L124" s="485">
        <v>79</v>
      </c>
      <c r="M124" s="486">
        <v>596</v>
      </c>
      <c r="N124" s="484">
        <v>648</v>
      </c>
      <c r="O124" s="485">
        <v>1244</v>
      </c>
      <c r="P124" s="486">
        <v>34.700000000000003</v>
      </c>
      <c r="Q124" s="484">
        <v>33.700000000000003</v>
      </c>
      <c r="R124" s="485">
        <v>34.200000000000003</v>
      </c>
      <c r="S124" s="486">
        <v>596</v>
      </c>
      <c r="T124" s="484">
        <v>648</v>
      </c>
      <c r="U124" s="485">
        <v>1244</v>
      </c>
      <c r="V124" s="486">
        <v>85</v>
      </c>
      <c r="W124" s="484">
        <v>78</v>
      </c>
      <c r="X124" s="485">
        <v>82</v>
      </c>
      <c r="Y124" s="486">
        <v>279</v>
      </c>
      <c r="Z124" s="484">
        <v>302</v>
      </c>
      <c r="AA124" s="485">
        <v>581</v>
      </c>
      <c r="AB124" s="486">
        <v>85</v>
      </c>
      <c r="AC124" s="484">
        <v>79</v>
      </c>
      <c r="AD124" s="485">
        <v>82</v>
      </c>
      <c r="AE124" s="486">
        <v>279</v>
      </c>
      <c r="AF124" s="484">
        <v>302</v>
      </c>
      <c r="AG124" s="485">
        <v>581</v>
      </c>
      <c r="AH124" s="486">
        <v>34.9</v>
      </c>
      <c r="AI124" s="484">
        <v>33.799999999999997</v>
      </c>
      <c r="AJ124" s="485">
        <v>34.4</v>
      </c>
      <c r="AK124" s="486">
        <v>279</v>
      </c>
      <c r="AL124" s="484">
        <v>302</v>
      </c>
      <c r="AM124" s="485">
        <v>581</v>
      </c>
      <c r="AN124" s="486">
        <v>76</v>
      </c>
      <c r="AO124" s="484">
        <v>71</v>
      </c>
      <c r="AP124" s="485">
        <v>74</v>
      </c>
      <c r="AQ124" s="486">
        <v>106</v>
      </c>
      <c r="AR124" s="484">
        <v>112</v>
      </c>
      <c r="AS124" s="485">
        <v>218</v>
      </c>
      <c r="AT124" s="486">
        <v>78</v>
      </c>
      <c r="AU124" s="484">
        <v>73</v>
      </c>
      <c r="AV124" s="485">
        <v>76</v>
      </c>
      <c r="AW124" s="486">
        <v>106</v>
      </c>
      <c r="AX124" s="484">
        <v>112</v>
      </c>
      <c r="AY124" s="485">
        <v>218</v>
      </c>
      <c r="AZ124" s="486">
        <v>33.299999999999997</v>
      </c>
      <c r="BA124" s="484">
        <v>33</v>
      </c>
      <c r="BB124" s="485">
        <v>33.1</v>
      </c>
      <c r="BC124" s="486">
        <v>106</v>
      </c>
      <c r="BD124" s="484">
        <v>112</v>
      </c>
      <c r="BE124" s="485">
        <v>218</v>
      </c>
      <c r="BF124" s="486">
        <v>77</v>
      </c>
      <c r="BG124" s="484">
        <v>67</v>
      </c>
      <c r="BH124" s="485">
        <v>72</v>
      </c>
      <c r="BI124" s="486">
        <v>610</v>
      </c>
      <c r="BJ124" s="484">
        <v>635</v>
      </c>
      <c r="BK124" s="485">
        <v>1245</v>
      </c>
      <c r="BL124" s="486">
        <v>78</v>
      </c>
      <c r="BM124" s="484">
        <v>67</v>
      </c>
      <c r="BN124" s="485">
        <v>72</v>
      </c>
      <c r="BO124" s="486">
        <v>610</v>
      </c>
      <c r="BP124" s="484">
        <v>635</v>
      </c>
      <c r="BQ124" s="485">
        <v>1245</v>
      </c>
      <c r="BR124" s="486">
        <v>33.6</v>
      </c>
      <c r="BS124" s="484">
        <v>32.5</v>
      </c>
      <c r="BT124" s="485">
        <v>33.1</v>
      </c>
      <c r="BU124" s="486">
        <v>610</v>
      </c>
      <c r="BV124" s="484">
        <v>635</v>
      </c>
      <c r="BW124" s="485">
        <v>1245</v>
      </c>
      <c r="BX124" s="486">
        <v>79</v>
      </c>
      <c r="BY124" s="484">
        <v>56</v>
      </c>
      <c r="BZ124" s="485">
        <v>69</v>
      </c>
      <c r="CA124" s="486">
        <v>34</v>
      </c>
      <c r="CB124" s="484">
        <v>27</v>
      </c>
      <c r="CC124" s="485">
        <v>61</v>
      </c>
      <c r="CD124" s="486">
        <v>79</v>
      </c>
      <c r="CE124" s="484">
        <v>56</v>
      </c>
      <c r="CF124" s="485">
        <v>69</v>
      </c>
      <c r="CG124" s="486">
        <v>34</v>
      </c>
      <c r="CH124" s="484">
        <v>27</v>
      </c>
      <c r="CI124" s="485">
        <v>61</v>
      </c>
      <c r="CJ124" s="486">
        <v>33.4</v>
      </c>
      <c r="CK124" s="484">
        <v>30.4</v>
      </c>
      <c r="CL124" s="485">
        <v>32.1</v>
      </c>
      <c r="CM124" s="486">
        <v>34</v>
      </c>
      <c r="CN124" s="484">
        <v>27</v>
      </c>
      <c r="CO124" s="485">
        <v>61</v>
      </c>
      <c r="CP124" s="486">
        <v>79</v>
      </c>
      <c r="CQ124" s="484">
        <v>70</v>
      </c>
      <c r="CR124" s="485">
        <v>74</v>
      </c>
      <c r="CS124" s="486">
        <v>1831</v>
      </c>
      <c r="CT124" s="484">
        <v>1901</v>
      </c>
      <c r="CU124" s="485">
        <v>3732</v>
      </c>
      <c r="CV124" s="486">
        <v>80</v>
      </c>
      <c r="CW124" s="484">
        <v>71</v>
      </c>
      <c r="CX124" s="485">
        <v>75</v>
      </c>
      <c r="CY124" s="486">
        <v>1831</v>
      </c>
      <c r="CZ124" s="484">
        <v>1901</v>
      </c>
      <c r="DA124" s="485">
        <v>3732</v>
      </c>
      <c r="DB124" s="486">
        <v>34.1</v>
      </c>
      <c r="DC124" s="484">
        <v>33</v>
      </c>
      <c r="DD124" s="485">
        <v>33.5</v>
      </c>
      <c r="DE124" s="486">
        <v>1831</v>
      </c>
      <c r="DF124" s="484">
        <v>1901</v>
      </c>
      <c r="DG124" s="485">
        <v>3732</v>
      </c>
    </row>
    <row r="125" spans="1:111" x14ac:dyDescent="0.35">
      <c r="A125" t="s">
        <v>122</v>
      </c>
      <c r="B125" t="s">
        <v>367</v>
      </c>
      <c r="C125" t="s">
        <v>352</v>
      </c>
      <c r="D125" s="486">
        <v>65</v>
      </c>
      <c r="E125" s="484">
        <v>50</v>
      </c>
      <c r="F125" s="485">
        <v>58</v>
      </c>
      <c r="G125" s="486">
        <v>659</v>
      </c>
      <c r="H125" s="484">
        <v>665</v>
      </c>
      <c r="I125" s="485">
        <v>1324</v>
      </c>
      <c r="J125" s="486">
        <v>67</v>
      </c>
      <c r="K125" s="484">
        <v>52</v>
      </c>
      <c r="L125" s="485">
        <v>59</v>
      </c>
      <c r="M125" s="486">
        <v>659</v>
      </c>
      <c r="N125" s="484">
        <v>665</v>
      </c>
      <c r="O125" s="485">
        <v>1324</v>
      </c>
      <c r="P125" s="486">
        <v>34</v>
      </c>
      <c r="Q125" s="484">
        <v>31.9</v>
      </c>
      <c r="R125" s="485">
        <v>33</v>
      </c>
      <c r="S125" s="486">
        <v>659</v>
      </c>
      <c r="T125" s="484">
        <v>665</v>
      </c>
      <c r="U125" s="485">
        <v>1324</v>
      </c>
      <c r="V125" s="486">
        <v>66</v>
      </c>
      <c r="W125" s="484">
        <v>47</v>
      </c>
      <c r="X125" s="485">
        <v>57</v>
      </c>
      <c r="Y125" s="486">
        <v>139</v>
      </c>
      <c r="Z125" s="484">
        <v>130</v>
      </c>
      <c r="AA125" s="485">
        <v>269</v>
      </c>
      <c r="AB125" s="486">
        <v>66</v>
      </c>
      <c r="AC125" s="484">
        <v>48</v>
      </c>
      <c r="AD125" s="485">
        <v>57</v>
      </c>
      <c r="AE125" s="486">
        <v>139</v>
      </c>
      <c r="AF125" s="484">
        <v>130</v>
      </c>
      <c r="AG125" s="485">
        <v>269</v>
      </c>
      <c r="AH125" s="486">
        <v>33.9</v>
      </c>
      <c r="AI125" s="484">
        <v>31.3</v>
      </c>
      <c r="AJ125" s="485">
        <v>32.6</v>
      </c>
      <c r="AK125" s="486">
        <v>139</v>
      </c>
      <c r="AL125" s="484">
        <v>130</v>
      </c>
      <c r="AM125" s="485">
        <v>269</v>
      </c>
      <c r="AN125" s="486">
        <v>64</v>
      </c>
      <c r="AO125" s="484">
        <v>53</v>
      </c>
      <c r="AP125" s="485">
        <v>59</v>
      </c>
      <c r="AQ125" s="486">
        <v>250</v>
      </c>
      <c r="AR125" s="484">
        <v>266</v>
      </c>
      <c r="AS125" s="485">
        <v>516</v>
      </c>
      <c r="AT125" s="486">
        <v>66</v>
      </c>
      <c r="AU125" s="484">
        <v>56</v>
      </c>
      <c r="AV125" s="485">
        <v>61</v>
      </c>
      <c r="AW125" s="486">
        <v>250</v>
      </c>
      <c r="AX125" s="484">
        <v>266</v>
      </c>
      <c r="AY125" s="485">
        <v>516</v>
      </c>
      <c r="AZ125" s="486">
        <v>31.7</v>
      </c>
      <c r="BA125" s="484">
        <v>29.8</v>
      </c>
      <c r="BB125" s="485">
        <v>30.8</v>
      </c>
      <c r="BC125" s="486">
        <v>250</v>
      </c>
      <c r="BD125" s="484">
        <v>266</v>
      </c>
      <c r="BE125" s="485">
        <v>516</v>
      </c>
      <c r="BF125" s="486">
        <v>71</v>
      </c>
      <c r="BG125" s="484">
        <v>52</v>
      </c>
      <c r="BH125" s="485">
        <v>62</v>
      </c>
      <c r="BI125" s="486">
        <v>170</v>
      </c>
      <c r="BJ125" s="484">
        <v>139</v>
      </c>
      <c r="BK125" s="485">
        <v>309</v>
      </c>
      <c r="BL125" s="486">
        <v>72</v>
      </c>
      <c r="BM125" s="484">
        <v>53</v>
      </c>
      <c r="BN125" s="485">
        <v>64</v>
      </c>
      <c r="BO125" s="486">
        <v>170</v>
      </c>
      <c r="BP125" s="484">
        <v>139</v>
      </c>
      <c r="BQ125" s="485">
        <v>309</v>
      </c>
      <c r="BR125" s="486">
        <v>33.799999999999997</v>
      </c>
      <c r="BS125" s="484">
        <v>30.2</v>
      </c>
      <c r="BT125" s="485">
        <v>32.200000000000003</v>
      </c>
      <c r="BU125" s="486">
        <v>170</v>
      </c>
      <c r="BV125" s="484">
        <v>139</v>
      </c>
      <c r="BW125" s="485">
        <v>309</v>
      </c>
      <c r="BX125" s="486">
        <v>67</v>
      </c>
      <c r="BY125" s="484">
        <v>55</v>
      </c>
      <c r="BZ125" s="485">
        <v>60</v>
      </c>
      <c r="CA125" s="486">
        <v>9</v>
      </c>
      <c r="CB125" s="484">
        <v>11</v>
      </c>
      <c r="CC125" s="485">
        <v>20</v>
      </c>
      <c r="CD125" s="486" t="s">
        <v>197</v>
      </c>
      <c r="CE125" s="484" t="s">
        <v>197</v>
      </c>
      <c r="CF125" s="485">
        <v>75</v>
      </c>
      <c r="CG125" s="486">
        <v>9</v>
      </c>
      <c r="CH125" s="484">
        <v>11</v>
      </c>
      <c r="CI125" s="485">
        <v>20</v>
      </c>
      <c r="CJ125" s="486">
        <v>33.9</v>
      </c>
      <c r="CK125" s="484">
        <v>33.6</v>
      </c>
      <c r="CL125" s="485">
        <v>33.799999999999997</v>
      </c>
      <c r="CM125" s="486">
        <v>9</v>
      </c>
      <c r="CN125" s="484">
        <v>11</v>
      </c>
      <c r="CO125" s="485">
        <v>20</v>
      </c>
      <c r="CP125" s="486">
        <v>66</v>
      </c>
      <c r="CQ125" s="484">
        <v>51</v>
      </c>
      <c r="CR125" s="485">
        <v>58</v>
      </c>
      <c r="CS125" s="486">
        <v>1309</v>
      </c>
      <c r="CT125" s="484">
        <v>1304</v>
      </c>
      <c r="CU125" s="485">
        <v>2613</v>
      </c>
      <c r="CV125" s="486">
        <v>67</v>
      </c>
      <c r="CW125" s="484">
        <v>53</v>
      </c>
      <c r="CX125" s="485">
        <v>60</v>
      </c>
      <c r="CY125" s="486">
        <v>1309</v>
      </c>
      <c r="CZ125" s="484">
        <v>1304</v>
      </c>
      <c r="DA125" s="485">
        <v>2613</v>
      </c>
      <c r="DB125" s="486">
        <v>33.299999999999997</v>
      </c>
      <c r="DC125" s="484">
        <v>31.1</v>
      </c>
      <c r="DD125" s="485">
        <v>32.200000000000003</v>
      </c>
      <c r="DE125" s="486">
        <v>1309</v>
      </c>
      <c r="DF125" s="484">
        <v>1304</v>
      </c>
      <c r="DG125" s="485">
        <v>2613</v>
      </c>
    </row>
    <row r="126" spans="1:111" x14ac:dyDescent="0.35">
      <c r="A126" t="s">
        <v>102</v>
      </c>
      <c r="B126" t="s">
        <v>347</v>
      </c>
      <c r="C126" t="s">
        <v>338</v>
      </c>
      <c r="D126" s="486">
        <v>66</v>
      </c>
      <c r="E126" s="484">
        <v>48</v>
      </c>
      <c r="F126" s="485">
        <v>56</v>
      </c>
      <c r="G126" s="486">
        <v>401</v>
      </c>
      <c r="H126" s="484">
        <v>424</v>
      </c>
      <c r="I126" s="485">
        <v>825</v>
      </c>
      <c r="J126" s="486">
        <v>66</v>
      </c>
      <c r="K126" s="484">
        <v>50</v>
      </c>
      <c r="L126" s="485">
        <v>58</v>
      </c>
      <c r="M126" s="486">
        <v>401</v>
      </c>
      <c r="N126" s="484">
        <v>424</v>
      </c>
      <c r="O126" s="485">
        <v>825</v>
      </c>
      <c r="P126" s="486">
        <v>35.4</v>
      </c>
      <c r="Q126" s="484">
        <v>32.700000000000003</v>
      </c>
      <c r="R126" s="485">
        <v>34</v>
      </c>
      <c r="S126" s="486">
        <v>401</v>
      </c>
      <c r="T126" s="484">
        <v>424</v>
      </c>
      <c r="U126" s="485">
        <v>825</v>
      </c>
      <c r="V126" s="486">
        <v>76</v>
      </c>
      <c r="W126" s="484">
        <v>59</v>
      </c>
      <c r="X126" s="485">
        <v>68</v>
      </c>
      <c r="Y126" s="486">
        <v>156</v>
      </c>
      <c r="Z126" s="484">
        <v>156</v>
      </c>
      <c r="AA126" s="485">
        <v>312</v>
      </c>
      <c r="AB126" s="486">
        <v>78</v>
      </c>
      <c r="AC126" s="484">
        <v>61</v>
      </c>
      <c r="AD126" s="485">
        <v>69</v>
      </c>
      <c r="AE126" s="486">
        <v>156</v>
      </c>
      <c r="AF126" s="484">
        <v>156</v>
      </c>
      <c r="AG126" s="485">
        <v>312</v>
      </c>
      <c r="AH126" s="486">
        <v>37.5</v>
      </c>
      <c r="AI126" s="484">
        <v>34.799999999999997</v>
      </c>
      <c r="AJ126" s="485">
        <v>36.1</v>
      </c>
      <c r="AK126" s="486">
        <v>156</v>
      </c>
      <c r="AL126" s="484">
        <v>156</v>
      </c>
      <c r="AM126" s="485">
        <v>312</v>
      </c>
      <c r="AN126" s="486">
        <v>69</v>
      </c>
      <c r="AO126" s="484">
        <v>61</v>
      </c>
      <c r="AP126" s="485">
        <v>65</v>
      </c>
      <c r="AQ126" s="486">
        <v>1043</v>
      </c>
      <c r="AR126" s="484">
        <v>1075</v>
      </c>
      <c r="AS126" s="485">
        <v>2118</v>
      </c>
      <c r="AT126" s="486">
        <v>72</v>
      </c>
      <c r="AU126" s="484">
        <v>65</v>
      </c>
      <c r="AV126" s="485">
        <v>69</v>
      </c>
      <c r="AW126" s="486">
        <v>1043</v>
      </c>
      <c r="AX126" s="484">
        <v>1075</v>
      </c>
      <c r="AY126" s="485">
        <v>2118</v>
      </c>
      <c r="AZ126" s="486">
        <v>36</v>
      </c>
      <c r="BA126" s="484">
        <v>34.4</v>
      </c>
      <c r="BB126" s="485">
        <v>35.200000000000003</v>
      </c>
      <c r="BC126" s="486">
        <v>1043</v>
      </c>
      <c r="BD126" s="484">
        <v>1075</v>
      </c>
      <c r="BE126" s="485">
        <v>2118</v>
      </c>
      <c r="BF126" s="486">
        <v>73</v>
      </c>
      <c r="BG126" s="484">
        <v>55</v>
      </c>
      <c r="BH126" s="485">
        <v>64</v>
      </c>
      <c r="BI126" s="486">
        <v>509</v>
      </c>
      <c r="BJ126" s="484">
        <v>520</v>
      </c>
      <c r="BK126" s="485">
        <v>1029</v>
      </c>
      <c r="BL126" s="486">
        <v>75</v>
      </c>
      <c r="BM126" s="484">
        <v>57</v>
      </c>
      <c r="BN126" s="485">
        <v>66</v>
      </c>
      <c r="BO126" s="486">
        <v>509</v>
      </c>
      <c r="BP126" s="484">
        <v>520</v>
      </c>
      <c r="BQ126" s="485">
        <v>1029</v>
      </c>
      <c r="BR126" s="486">
        <v>36.200000000000003</v>
      </c>
      <c r="BS126" s="484">
        <v>33.9</v>
      </c>
      <c r="BT126" s="485">
        <v>35</v>
      </c>
      <c r="BU126" s="486">
        <v>509</v>
      </c>
      <c r="BV126" s="484">
        <v>520</v>
      </c>
      <c r="BW126" s="485">
        <v>1029</v>
      </c>
      <c r="BX126" s="486" t="s">
        <v>197</v>
      </c>
      <c r="BY126" s="484" t="s">
        <v>197</v>
      </c>
      <c r="BZ126" s="485">
        <v>77</v>
      </c>
      <c r="CA126" s="486">
        <v>7</v>
      </c>
      <c r="CB126" s="484">
        <v>6</v>
      </c>
      <c r="CC126" s="485">
        <v>13</v>
      </c>
      <c r="CD126" s="486" t="s">
        <v>197</v>
      </c>
      <c r="CE126" s="484" t="s">
        <v>197</v>
      </c>
      <c r="CF126" s="485" t="s">
        <v>197</v>
      </c>
      <c r="CG126" s="486">
        <v>7</v>
      </c>
      <c r="CH126" s="484">
        <v>6</v>
      </c>
      <c r="CI126" s="485">
        <v>13</v>
      </c>
      <c r="CJ126" s="486">
        <v>36.4</v>
      </c>
      <c r="CK126" s="484">
        <v>36</v>
      </c>
      <c r="CL126" s="485">
        <v>36.200000000000003</v>
      </c>
      <c r="CM126" s="486">
        <v>7</v>
      </c>
      <c r="CN126" s="484">
        <v>6</v>
      </c>
      <c r="CO126" s="485">
        <v>13</v>
      </c>
      <c r="CP126" s="486">
        <v>69</v>
      </c>
      <c r="CQ126" s="484">
        <v>56</v>
      </c>
      <c r="CR126" s="485">
        <v>63</v>
      </c>
      <c r="CS126" s="486">
        <v>2388</v>
      </c>
      <c r="CT126" s="484">
        <v>2446</v>
      </c>
      <c r="CU126" s="485">
        <v>4834</v>
      </c>
      <c r="CV126" s="486">
        <v>71</v>
      </c>
      <c r="CW126" s="484">
        <v>59</v>
      </c>
      <c r="CX126" s="485">
        <v>65</v>
      </c>
      <c r="CY126" s="486">
        <v>2388</v>
      </c>
      <c r="CZ126" s="484">
        <v>2446</v>
      </c>
      <c r="DA126" s="485">
        <v>4834</v>
      </c>
      <c r="DB126" s="486">
        <v>35.799999999999997</v>
      </c>
      <c r="DC126" s="484">
        <v>33.799999999999997</v>
      </c>
      <c r="DD126" s="485">
        <v>34.799999999999997</v>
      </c>
      <c r="DE126" s="486">
        <v>2388</v>
      </c>
      <c r="DF126" s="484">
        <v>2446</v>
      </c>
      <c r="DG126" s="485">
        <v>4834</v>
      </c>
    </row>
    <row r="127" spans="1:111" x14ac:dyDescent="0.35">
      <c r="A127" t="s">
        <v>123</v>
      </c>
      <c r="B127" t="s">
        <v>368</v>
      </c>
      <c r="C127" t="s">
        <v>352</v>
      </c>
      <c r="D127" s="486">
        <v>70</v>
      </c>
      <c r="E127" s="484">
        <v>50</v>
      </c>
      <c r="F127" s="485">
        <v>60</v>
      </c>
      <c r="G127" s="486">
        <v>459</v>
      </c>
      <c r="H127" s="484">
        <v>498</v>
      </c>
      <c r="I127" s="485">
        <v>957</v>
      </c>
      <c r="J127" s="486">
        <v>72</v>
      </c>
      <c r="K127" s="484">
        <v>53</v>
      </c>
      <c r="L127" s="485">
        <v>62</v>
      </c>
      <c r="M127" s="486">
        <v>459</v>
      </c>
      <c r="N127" s="484">
        <v>498</v>
      </c>
      <c r="O127" s="485">
        <v>957</v>
      </c>
      <c r="P127" s="486">
        <v>37.299999999999997</v>
      </c>
      <c r="Q127" s="484">
        <v>33.799999999999997</v>
      </c>
      <c r="R127" s="485">
        <v>35.5</v>
      </c>
      <c r="S127" s="486">
        <v>459</v>
      </c>
      <c r="T127" s="484">
        <v>498</v>
      </c>
      <c r="U127" s="485">
        <v>957</v>
      </c>
      <c r="V127" s="486">
        <v>73</v>
      </c>
      <c r="W127" s="484">
        <v>53</v>
      </c>
      <c r="X127" s="485">
        <v>63</v>
      </c>
      <c r="Y127" s="486">
        <v>178</v>
      </c>
      <c r="Z127" s="484">
        <v>168</v>
      </c>
      <c r="AA127" s="485">
        <v>346</v>
      </c>
      <c r="AB127" s="486">
        <v>75</v>
      </c>
      <c r="AC127" s="484">
        <v>55</v>
      </c>
      <c r="AD127" s="485">
        <v>65</v>
      </c>
      <c r="AE127" s="486">
        <v>178</v>
      </c>
      <c r="AF127" s="484">
        <v>168</v>
      </c>
      <c r="AG127" s="485">
        <v>346</v>
      </c>
      <c r="AH127" s="486">
        <v>37.799999999999997</v>
      </c>
      <c r="AI127" s="484">
        <v>34.6</v>
      </c>
      <c r="AJ127" s="485">
        <v>36.200000000000003</v>
      </c>
      <c r="AK127" s="486">
        <v>178</v>
      </c>
      <c r="AL127" s="484">
        <v>168</v>
      </c>
      <c r="AM127" s="485">
        <v>346</v>
      </c>
      <c r="AN127" s="486">
        <v>71</v>
      </c>
      <c r="AO127" s="484">
        <v>57</v>
      </c>
      <c r="AP127" s="485">
        <v>64</v>
      </c>
      <c r="AQ127" s="486">
        <v>987</v>
      </c>
      <c r="AR127" s="484">
        <v>998</v>
      </c>
      <c r="AS127" s="485">
        <v>1985</v>
      </c>
      <c r="AT127" s="486">
        <v>73</v>
      </c>
      <c r="AU127" s="484">
        <v>60</v>
      </c>
      <c r="AV127" s="485">
        <v>67</v>
      </c>
      <c r="AW127" s="486">
        <v>987</v>
      </c>
      <c r="AX127" s="484">
        <v>998</v>
      </c>
      <c r="AY127" s="485">
        <v>1985</v>
      </c>
      <c r="AZ127" s="486">
        <v>37.5</v>
      </c>
      <c r="BA127" s="484">
        <v>34.9</v>
      </c>
      <c r="BB127" s="485">
        <v>36.200000000000003</v>
      </c>
      <c r="BC127" s="486">
        <v>987</v>
      </c>
      <c r="BD127" s="484">
        <v>998</v>
      </c>
      <c r="BE127" s="485">
        <v>1985</v>
      </c>
      <c r="BF127" s="486">
        <v>65</v>
      </c>
      <c r="BG127" s="484">
        <v>49</v>
      </c>
      <c r="BH127" s="485">
        <v>56</v>
      </c>
      <c r="BI127" s="486">
        <v>202</v>
      </c>
      <c r="BJ127" s="484">
        <v>216</v>
      </c>
      <c r="BK127" s="485">
        <v>418</v>
      </c>
      <c r="BL127" s="486">
        <v>66</v>
      </c>
      <c r="BM127" s="484">
        <v>51</v>
      </c>
      <c r="BN127" s="485">
        <v>59</v>
      </c>
      <c r="BO127" s="486">
        <v>202</v>
      </c>
      <c r="BP127" s="484">
        <v>216</v>
      </c>
      <c r="BQ127" s="485">
        <v>418</v>
      </c>
      <c r="BR127" s="486">
        <v>36</v>
      </c>
      <c r="BS127" s="484">
        <v>33.5</v>
      </c>
      <c r="BT127" s="485">
        <v>34.700000000000003</v>
      </c>
      <c r="BU127" s="486">
        <v>202</v>
      </c>
      <c r="BV127" s="484">
        <v>216</v>
      </c>
      <c r="BW127" s="485">
        <v>418</v>
      </c>
      <c r="BX127" s="486" t="s">
        <v>197</v>
      </c>
      <c r="BY127" s="484" t="s">
        <v>197</v>
      </c>
      <c r="BZ127" s="485">
        <v>73</v>
      </c>
      <c r="CA127" s="486">
        <v>11</v>
      </c>
      <c r="CB127" s="484">
        <v>11</v>
      </c>
      <c r="CC127" s="485">
        <v>22</v>
      </c>
      <c r="CD127" s="486" t="s">
        <v>197</v>
      </c>
      <c r="CE127" s="484" t="s">
        <v>197</v>
      </c>
      <c r="CF127" s="485">
        <v>73</v>
      </c>
      <c r="CG127" s="486">
        <v>11</v>
      </c>
      <c r="CH127" s="484">
        <v>11</v>
      </c>
      <c r="CI127" s="485">
        <v>22</v>
      </c>
      <c r="CJ127" s="486">
        <v>37.4</v>
      </c>
      <c r="CK127" s="484">
        <v>36.6</v>
      </c>
      <c r="CL127" s="485">
        <v>37</v>
      </c>
      <c r="CM127" s="486">
        <v>11</v>
      </c>
      <c r="CN127" s="484">
        <v>11</v>
      </c>
      <c r="CO127" s="485">
        <v>22</v>
      </c>
      <c r="CP127" s="486">
        <v>69</v>
      </c>
      <c r="CQ127" s="484">
        <v>53</v>
      </c>
      <c r="CR127" s="485">
        <v>61</v>
      </c>
      <c r="CS127" s="486">
        <v>1998</v>
      </c>
      <c r="CT127" s="484">
        <v>2093</v>
      </c>
      <c r="CU127" s="485">
        <v>4091</v>
      </c>
      <c r="CV127" s="486">
        <v>72</v>
      </c>
      <c r="CW127" s="484">
        <v>56</v>
      </c>
      <c r="CX127" s="485">
        <v>64</v>
      </c>
      <c r="CY127" s="486">
        <v>1998</v>
      </c>
      <c r="CZ127" s="484">
        <v>2093</v>
      </c>
      <c r="DA127" s="485">
        <v>4091</v>
      </c>
      <c r="DB127" s="486">
        <v>37.200000000000003</v>
      </c>
      <c r="DC127" s="484">
        <v>34.299999999999997</v>
      </c>
      <c r="DD127" s="485">
        <v>35.700000000000003</v>
      </c>
      <c r="DE127" s="486">
        <v>1998</v>
      </c>
      <c r="DF127" s="484">
        <v>2093</v>
      </c>
      <c r="DG127" s="485">
        <v>4091</v>
      </c>
    </row>
    <row r="128" spans="1:111" x14ac:dyDescent="0.35">
      <c r="A128" t="s">
        <v>124</v>
      </c>
      <c r="B128" t="s">
        <v>369</v>
      </c>
      <c r="C128" t="s">
        <v>352</v>
      </c>
      <c r="D128" s="486">
        <v>75</v>
      </c>
      <c r="E128" s="484">
        <v>55</v>
      </c>
      <c r="F128" s="485">
        <v>64</v>
      </c>
      <c r="G128" s="486">
        <v>854</v>
      </c>
      <c r="H128" s="484">
        <v>1003</v>
      </c>
      <c r="I128" s="485">
        <v>1857</v>
      </c>
      <c r="J128" s="486">
        <v>76</v>
      </c>
      <c r="K128" s="484">
        <v>57</v>
      </c>
      <c r="L128" s="485">
        <v>65</v>
      </c>
      <c r="M128" s="486">
        <v>854</v>
      </c>
      <c r="N128" s="484">
        <v>1003</v>
      </c>
      <c r="O128" s="485">
        <v>1857</v>
      </c>
      <c r="P128" s="486">
        <v>36.5</v>
      </c>
      <c r="Q128" s="484">
        <v>34.5</v>
      </c>
      <c r="R128" s="485">
        <v>35.4</v>
      </c>
      <c r="S128" s="486">
        <v>854</v>
      </c>
      <c r="T128" s="484">
        <v>1003</v>
      </c>
      <c r="U128" s="485">
        <v>1857</v>
      </c>
      <c r="V128" s="486">
        <v>74</v>
      </c>
      <c r="W128" s="484">
        <v>57</v>
      </c>
      <c r="X128" s="485">
        <v>65</v>
      </c>
      <c r="Y128" s="486">
        <v>117</v>
      </c>
      <c r="Z128" s="484">
        <v>140</v>
      </c>
      <c r="AA128" s="485">
        <v>257</v>
      </c>
      <c r="AB128" s="486">
        <v>74</v>
      </c>
      <c r="AC128" s="484">
        <v>59</v>
      </c>
      <c r="AD128" s="485">
        <v>66</v>
      </c>
      <c r="AE128" s="486">
        <v>117</v>
      </c>
      <c r="AF128" s="484">
        <v>140</v>
      </c>
      <c r="AG128" s="485">
        <v>257</v>
      </c>
      <c r="AH128" s="486">
        <v>36.5</v>
      </c>
      <c r="AI128" s="484">
        <v>34</v>
      </c>
      <c r="AJ128" s="485">
        <v>35.1</v>
      </c>
      <c r="AK128" s="486">
        <v>117</v>
      </c>
      <c r="AL128" s="484">
        <v>140</v>
      </c>
      <c r="AM128" s="485">
        <v>257</v>
      </c>
      <c r="AN128" s="486">
        <v>65</v>
      </c>
      <c r="AO128" s="484">
        <v>52</v>
      </c>
      <c r="AP128" s="485">
        <v>59</v>
      </c>
      <c r="AQ128" s="486">
        <v>89</v>
      </c>
      <c r="AR128" s="484">
        <v>73</v>
      </c>
      <c r="AS128" s="485">
        <v>162</v>
      </c>
      <c r="AT128" s="486">
        <v>69</v>
      </c>
      <c r="AU128" s="484">
        <v>58</v>
      </c>
      <c r="AV128" s="485">
        <v>64</v>
      </c>
      <c r="AW128" s="486">
        <v>89</v>
      </c>
      <c r="AX128" s="484">
        <v>73</v>
      </c>
      <c r="AY128" s="485">
        <v>162</v>
      </c>
      <c r="AZ128" s="486">
        <v>33.700000000000003</v>
      </c>
      <c r="BA128" s="484">
        <v>33.5</v>
      </c>
      <c r="BB128" s="485">
        <v>33.6</v>
      </c>
      <c r="BC128" s="486">
        <v>89</v>
      </c>
      <c r="BD128" s="484">
        <v>73</v>
      </c>
      <c r="BE128" s="485">
        <v>162</v>
      </c>
      <c r="BF128" s="486">
        <v>62</v>
      </c>
      <c r="BG128" s="484">
        <v>27</v>
      </c>
      <c r="BH128" s="485">
        <v>44</v>
      </c>
      <c r="BI128" s="486">
        <v>26</v>
      </c>
      <c r="BJ128" s="484">
        <v>26</v>
      </c>
      <c r="BK128" s="485">
        <v>52</v>
      </c>
      <c r="BL128" s="486">
        <v>62</v>
      </c>
      <c r="BM128" s="484">
        <v>27</v>
      </c>
      <c r="BN128" s="485">
        <v>44</v>
      </c>
      <c r="BO128" s="486">
        <v>26</v>
      </c>
      <c r="BP128" s="484">
        <v>26</v>
      </c>
      <c r="BQ128" s="485">
        <v>52</v>
      </c>
      <c r="BR128" s="486">
        <v>32.4</v>
      </c>
      <c r="BS128" s="484">
        <v>31.2</v>
      </c>
      <c r="BT128" s="485">
        <v>31.8</v>
      </c>
      <c r="BU128" s="486">
        <v>26</v>
      </c>
      <c r="BV128" s="484">
        <v>26</v>
      </c>
      <c r="BW128" s="485">
        <v>52</v>
      </c>
      <c r="BX128" s="486">
        <v>100</v>
      </c>
      <c r="BY128" s="484">
        <v>63</v>
      </c>
      <c r="BZ128" s="485">
        <v>77</v>
      </c>
      <c r="CA128" s="486">
        <v>5</v>
      </c>
      <c r="CB128" s="484">
        <v>8</v>
      </c>
      <c r="CC128" s="485">
        <v>13</v>
      </c>
      <c r="CD128" s="486">
        <v>100</v>
      </c>
      <c r="CE128" s="484">
        <v>63</v>
      </c>
      <c r="CF128" s="485">
        <v>77</v>
      </c>
      <c r="CG128" s="486">
        <v>5</v>
      </c>
      <c r="CH128" s="484">
        <v>8</v>
      </c>
      <c r="CI128" s="485">
        <v>13</v>
      </c>
      <c r="CJ128" s="486">
        <v>39</v>
      </c>
      <c r="CK128" s="484">
        <v>34.799999999999997</v>
      </c>
      <c r="CL128" s="485">
        <v>36.4</v>
      </c>
      <c r="CM128" s="486">
        <v>5</v>
      </c>
      <c r="CN128" s="484">
        <v>8</v>
      </c>
      <c r="CO128" s="485">
        <v>13</v>
      </c>
      <c r="CP128" s="486">
        <v>73</v>
      </c>
      <c r="CQ128" s="484">
        <v>54</v>
      </c>
      <c r="CR128" s="485">
        <v>63</v>
      </c>
      <c r="CS128" s="486">
        <v>1214</v>
      </c>
      <c r="CT128" s="484">
        <v>1415</v>
      </c>
      <c r="CU128" s="485">
        <v>2629</v>
      </c>
      <c r="CV128" s="486">
        <v>74</v>
      </c>
      <c r="CW128" s="484">
        <v>56</v>
      </c>
      <c r="CX128" s="485">
        <v>64</v>
      </c>
      <c r="CY128" s="486">
        <v>1214</v>
      </c>
      <c r="CZ128" s="484">
        <v>1415</v>
      </c>
      <c r="DA128" s="485">
        <v>2629</v>
      </c>
      <c r="DB128" s="486">
        <v>36.1</v>
      </c>
      <c r="DC128" s="484">
        <v>34.200000000000003</v>
      </c>
      <c r="DD128" s="485">
        <v>35.1</v>
      </c>
      <c r="DE128" s="486">
        <v>1214</v>
      </c>
      <c r="DF128" s="484">
        <v>1415</v>
      </c>
      <c r="DG128" s="485">
        <v>2629</v>
      </c>
    </row>
    <row r="129" spans="1:111" x14ac:dyDescent="0.35">
      <c r="A129" t="s">
        <v>103</v>
      </c>
      <c r="B129" t="s">
        <v>348</v>
      </c>
      <c r="C129" t="s">
        <v>338</v>
      </c>
      <c r="D129" s="486">
        <v>74</v>
      </c>
      <c r="E129" s="484">
        <v>64</v>
      </c>
      <c r="F129" s="485">
        <v>69</v>
      </c>
      <c r="G129" s="486">
        <v>509</v>
      </c>
      <c r="H129" s="484">
        <v>527</v>
      </c>
      <c r="I129" s="485">
        <v>1036</v>
      </c>
      <c r="J129" s="486">
        <v>76</v>
      </c>
      <c r="K129" s="484">
        <v>65</v>
      </c>
      <c r="L129" s="485">
        <v>70</v>
      </c>
      <c r="M129" s="486">
        <v>509</v>
      </c>
      <c r="N129" s="484">
        <v>527</v>
      </c>
      <c r="O129" s="485">
        <v>1036</v>
      </c>
      <c r="P129" s="486">
        <v>35.9</v>
      </c>
      <c r="Q129" s="484">
        <v>34.5</v>
      </c>
      <c r="R129" s="485">
        <v>35.200000000000003</v>
      </c>
      <c r="S129" s="486">
        <v>509</v>
      </c>
      <c r="T129" s="484">
        <v>527</v>
      </c>
      <c r="U129" s="485">
        <v>1036</v>
      </c>
      <c r="V129" s="486">
        <v>71</v>
      </c>
      <c r="W129" s="484">
        <v>47</v>
      </c>
      <c r="X129" s="485">
        <v>58</v>
      </c>
      <c r="Y129" s="486">
        <v>160</v>
      </c>
      <c r="Z129" s="484">
        <v>170</v>
      </c>
      <c r="AA129" s="485">
        <v>330</v>
      </c>
      <c r="AB129" s="486">
        <v>72</v>
      </c>
      <c r="AC129" s="484">
        <v>51</v>
      </c>
      <c r="AD129" s="485">
        <v>61</v>
      </c>
      <c r="AE129" s="486">
        <v>160</v>
      </c>
      <c r="AF129" s="484">
        <v>170</v>
      </c>
      <c r="AG129" s="485">
        <v>330</v>
      </c>
      <c r="AH129" s="486">
        <v>35.6</v>
      </c>
      <c r="AI129" s="484">
        <v>32.200000000000003</v>
      </c>
      <c r="AJ129" s="485">
        <v>33.799999999999997</v>
      </c>
      <c r="AK129" s="486">
        <v>160</v>
      </c>
      <c r="AL129" s="484">
        <v>170</v>
      </c>
      <c r="AM129" s="485">
        <v>330</v>
      </c>
      <c r="AN129" s="486">
        <v>68</v>
      </c>
      <c r="AO129" s="484">
        <v>65</v>
      </c>
      <c r="AP129" s="485">
        <v>66</v>
      </c>
      <c r="AQ129" s="486">
        <v>80</v>
      </c>
      <c r="AR129" s="484">
        <v>108</v>
      </c>
      <c r="AS129" s="485">
        <v>188</v>
      </c>
      <c r="AT129" s="486">
        <v>73</v>
      </c>
      <c r="AU129" s="484">
        <v>69</v>
      </c>
      <c r="AV129" s="485">
        <v>71</v>
      </c>
      <c r="AW129" s="486">
        <v>80</v>
      </c>
      <c r="AX129" s="484">
        <v>108</v>
      </c>
      <c r="AY129" s="485">
        <v>188</v>
      </c>
      <c r="AZ129" s="486">
        <v>34.299999999999997</v>
      </c>
      <c r="BA129" s="484">
        <v>33.4</v>
      </c>
      <c r="BB129" s="485">
        <v>33.799999999999997</v>
      </c>
      <c r="BC129" s="486">
        <v>80</v>
      </c>
      <c r="BD129" s="484">
        <v>108</v>
      </c>
      <c r="BE129" s="485">
        <v>188</v>
      </c>
      <c r="BF129" s="486">
        <v>69</v>
      </c>
      <c r="BG129" s="484">
        <v>53</v>
      </c>
      <c r="BH129" s="485">
        <v>60</v>
      </c>
      <c r="BI129" s="486">
        <v>583</v>
      </c>
      <c r="BJ129" s="484">
        <v>712</v>
      </c>
      <c r="BK129" s="485">
        <v>1295</v>
      </c>
      <c r="BL129" s="486">
        <v>73</v>
      </c>
      <c r="BM129" s="484">
        <v>57</v>
      </c>
      <c r="BN129" s="485">
        <v>64</v>
      </c>
      <c r="BO129" s="486">
        <v>583</v>
      </c>
      <c r="BP129" s="484">
        <v>712</v>
      </c>
      <c r="BQ129" s="485">
        <v>1295</v>
      </c>
      <c r="BR129" s="486">
        <v>34.9</v>
      </c>
      <c r="BS129" s="484">
        <v>32.200000000000003</v>
      </c>
      <c r="BT129" s="485">
        <v>33.4</v>
      </c>
      <c r="BU129" s="486">
        <v>583</v>
      </c>
      <c r="BV129" s="484">
        <v>712</v>
      </c>
      <c r="BW129" s="485">
        <v>1295</v>
      </c>
      <c r="BX129" s="486">
        <v>54</v>
      </c>
      <c r="BY129" s="484">
        <v>31</v>
      </c>
      <c r="BZ129" s="485">
        <v>41</v>
      </c>
      <c r="CA129" s="486">
        <v>26</v>
      </c>
      <c r="CB129" s="484">
        <v>32</v>
      </c>
      <c r="CC129" s="485">
        <v>58</v>
      </c>
      <c r="CD129" s="486">
        <v>58</v>
      </c>
      <c r="CE129" s="484">
        <v>34</v>
      </c>
      <c r="CF129" s="485">
        <v>45</v>
      </c>
      <c r="CG129" s="486">
        <v>26</v>
      </c>
      <c r="CH129" s="484">
        <v>32</v>
      </c>
      <c r="CI129" s="485">
        <v>58</v>
      </c>
      <c r="CJ129" s="486">
        <v>33</v>
      </c>
      <c r="CK129" s="484">
        <v>29.2</v>
      </c>
      <c r="CL129" s="485">
        <v>30.9</v>
      </c>
      <c r="CM129" s="486">
        <v>26</v>
      </c>
      <c r="CN129" s="484">
        <v>32</v>
      </c>
      <c r="CO129" s="485">
        <v>58</v>
      </c>
      <c r="CP129" s="486">
        <v>70</v>
      </c>
      <c r="CQ129" s="484">
        <v>56</v>
      </c>
      <c r="CR129" s="485">
        <v>62</v>
      </c>
      <c r="CS129" s="486">
        <v>1672</v>
      </c>
      <c r="CT129" s="484">
        <v>1912</v>
      </c>
      <c r="CU129" s="485">
        <v>3584</v>
      </c>
      <c r="CV129" s="486">
        <v>73</v>
      </c>
      <c r="CW129" s="484">
        <v>59</v>
      </c>
      <c r="CX129" s="485">
        <v>66</v>
      </c>
      <c r="CY129" s="486">
        <v>1672</v>
      </c>
      <c r="CZ129" s="484">
        <v>1912</v>
      </c>
      <c r="DA129" s="485">
        <v>3584</v>
      </c>
      <c r="DB129" s="486">
        <v>35.200000000000003</v>
      </c>
      <c r="DC129" s="484">
        <v>33</v>
      </c>
      <c r="DD129" s="485">
        <v>34.1</v>
      </c>
      <c r="DE129" s="486">
        <v>1672</v>
      </c>
      <c r="DF129" s="484">
        <v>1912</v>
      </c>
      <c r="DG129" s="485">
        <v>3584</v>
      </c>
    </row>
    <row r="130" spans="1:111" x14ac:dyDescent="0.35">
      <c r="A130" t="s">
        <v>125</v>
      </c>
      <c r="B130" t="s">
        <v>370</v>
      </c>
      <c r="C130" t="s">
        <v>352</v>
      </c>
      <c r="D130" s="486">
        <v>69</v>
      </c>
      <c r="E130" s="484">
        <v>48</v>
      </c>
      <c r="F130" s="485">
        <v>58</v>
      </c>
      <c r="G130" s="486">
        <v>793</v>
      </c>
      <c r="H130" s="484">
        <v>825</v>
      </c>
      <c r="I130" s="485">
        <v>1618</v>
      </c>
      <c r="J130" s="486">
        <v>69</v>
      </c>
      <c r="K130" s="484">
        <v>50</v>
      </c>
      <c r="L130" s="485">
        <v>59</v>
      </c>
      <c r="M130" s="486">
        <v>793</v>
      </c>
      <c r="N130" s="484">
        <v>825</v>
      </c>
      <c r="O130" s="485">
        <v>1618</v>
      </c>
      <c r="P130" s="486">
        <v>37.299999999999997</v>
      </c>
      <c r="Q130" s="484">
        <v>34.200000000000003</v>
      </c>
      <c r="R130" s="485">
        <v>35.700000000000003</v>
      </c>
      <c r="S130" s="486">
        <v>793</v>
      </c>
      <c r="T130" s="484">
        <v>825</v>
      </c>
      <c r="U130" s="485">
        <v>1618</v>
      </c>
      <c r="V130" s="486">
        <v>66</v>
      </c>
      <c r="W130" s="484">
        <v>55</v>
      </c>
      <c r="X130" s="485">
        <v>60</v>
      </c>
      <c r="Y130" s="486">
        <v>129</v>
      </c>
      <c r="Z130" s="484">
        <v>128</v>
      </c>
      <c r="AA130" s="485">
        <v>257</v>
      </c>
      <c r="AB130" s="486">
        <v>67</v>
      </c>
      <c r="AC130" s="484">
        <v>59</v>
      </c>
      <c r="AD130" s="485">
        <v>63</v>
      </c>
      <c r="AE130" s="486">
        <v>129</v>
      </c>
      <c r="AF130" s="484">
        <v>128</v>
      </c>
      <c r="AG130" s="485">
        <v>257</v>
      </c>
      <c r="AH130" s="486">
        <v>37.4</v>
      </c>
      <c r="AI130" s="484">
        <v>35.299999999999997</v>
      </c>
      <c r="AJ130" s="485">
        <v>36.299999999999997</v>
      </c>
      <c r="AK130" s="486">
        <v>129</v>
      </c>
      <c r="AL130" s="484">
        <v>128</v>
      </c>
      <c r="AM130" s="485">
        <v>257</v>
      </c>
      <c r="AN130" s="486">
        <v>73</v>
      </c>
      <c r="AO130" s="484">
        <v>53</v>
      </c>
      <c r="AP130" s="485">
        <v>63</v>
      </c>
      <c r="AQ130" s="486">
        <v>169</v>
      </c>
      <c r="AR130" s="484">
        <v>189</v>
      </c>
      <c r="AS130" s="485">
        <v>358</v>
      </c>
      <c r="AT130" s="486">
        <v>75</v>
      </c>
      <c r="AU130" s="484">
        <v>59</v>
      </c>
      <c r="AV130" s="485">
        <v>66</v>
      </c>
      <c r="AW130" s="486">
        <v>169</v>
      </c>
      <c r="AX130" s="484">
        <v>189</v>
      </c>
      <c r="AY130" s="485">
        <v>358</v>
      </c>
      <c r="AZ130" s="486">
        <v>36.5</v>
      </c>
      <c r="BA130" s="484">
        <v>33.4</v>
      </c>
      <c r="BB130" s="485">
        <v>34.9</v>
      </c>
      <c r="BC130" s="486">
        <v>169</v>
      </c>
      <c r="BD130" s="484">
        <v>189</v>
      </c>
      <c r="BE130" s="485">
        <v>358</v>
      </c>
      <c r="BF130" s="486">
        <v>54</v>
      </c>
      <c r="BG130" s="484">
        <v>50</v>
      </c>
      <c r="BH130" s="485">
        <v>52</v>
      </c>
      <c r="BI130" s="486">
        <v>87</v>
      </c>
      <c r="BJ130" s="484">
        <v>80</v>
      </c>
      <c r="BK130" s="485">
        <v>167</v>
      </c>
      <c r="BL130" s="486">
        <v>57</v>
      </c>
      <c r="BM130" s="484">
        <v>56</v>
      </c>
      <c r="BN130" s="485">
        <v>57</v>
      </c>
      <c r="BO130" s="486">
        <v>87</v>
      </c>
      <c r="BP130" s="484">
        <v>80</v>
      </c>
      <c r="BQ130" s="485">
        <v>167</v>
      </c>
      <c r="BR130" s="486">
        <v>34.9</v>
      </c>
      <c r="BS130" s="484">
        <v>34.4</v>
      </c>
      <c r="BT130" s="485">
        <v>34.6</v>
      </c>
      <c r="BU130" s="486">
        <v>87</v>
      </c>
      <c r="BV130" s="484">
        <v>80</v>
      </c>
      <c r="BW130" s="485">
        <v>167</v>
      </c>
      <c r="BX130" s="486" t="s">
        <v>197</v>
      </c>
      <c r="BY130" s="484" t="s">
        <v>197</v>
      </c>
      <c r="BZ130" s="485">
        <v>57</v>
      </c>
      <c r="CA130" s="486">
        <v>6</v>
      </c>
      <c r="CB130" s="484">
        <v>22</v>
      </c>
      <c r="CC130" s="485">
        <v>28</v>
      </c>
      <c r="CD130" s="486" t="s">
        <v>197</v>
      </c>
      <c r="CE130" s="484" t="s">
        <v>197</v>
      </c>
      <c r="CF130" s="485">
        <v>61</v>
      </c>
      <c r="CG130" s="486">
        <v>6</v>
      </c>
      <c r="CH130" s="484">
        <v>22</v>
      </c>
      <c r="CI130" s="485">
        <v>28</v>
      </c>
      <c r="CJ130" s="486">
        <v>36.700000000000003</v>
      </c>
      <c r="CK130" s="484">
        <v>35.299999999999997</v>
      </c>
      <c r="CL130" s="485">
        <v>35.6</v>
      </c>
      <c r="CM130" s="486">
        <v>6</v>
      </c>
      <c r="CN130" s="484">
        <v>22</v>
      </c>
      <c r="CO130" s="485">
        <v>28</v>
      </c>
      <c r="CP130" s="486">
        <v>67</v>
      </c>
      <c r="CQ130" s="484">
        <v>49</v>
      </c>
      <c r="CR130" s="485">
        <v>58</v>
      </c>
      <c r="CS130" s="486">
        <v>1233</v>
      </c>
      <c r="CT130" s="484">
        <v>1291</v>
      </c>
      <c r="CU130" s="485">
        <v>2524</v>
      </c>
      <c r="CV130" s="486">
        <v>68</v>
      </c>
      <c r="CW130" s="484">
        <v>52</v>
      </c>
      <c r="CX130" s="485">
        <v>60</v>
      </c>
      <c r="CY130" s="486">
        <v>1233</v>
      </c>
      <c r="CZ130" s="484">
        <v>1291</v>
      </c>
      <c r="DA130" s="485">
        <v>2524</v>
      </c>
      <c r="DB130" s="486">
        <v>36.9</v>
      </c>
      <c r="DC130" s="484">
        <v>34.1</v>
      </c>
      <c r="DD130" s="485">
        <v>35.4</v>
      </c>
      <c r="DE130" s="486">
        <v>1233</v>
      </c>
      <c r="DF130" s="484">
        <v>1291</v>
      </c>
      <c r="DG130" s="485">
        <v>2524</v>
      </c>
    </row>
    <row r="131" spans="1:111" x14ac:dyDescent="0.35">
      <c r="A131" t="s">
        <v>104</v>
      </c>
      <c r="B131" t="s">
        <v>349</v>
      </c>
      <c r="C131" t="s">
        <v>338</v>
      </c>
      <c r="D131" s="486">
        <v>61</v>
      </c>
      <c r="E131" s="484">
        <v>40</v>
      </c>
      <c r="F131" s="485">
        <v>50</v>
      </c>
      <c r="G131" s="486">
        <v>266</v>
      </c>
      <c r="H131" s="484">
        <v>283</v>
      </c>
      <c r="I131" s="485">
        <v>549</v>
      </c>
      <c r="J131" s="486">
        <v>62</v>
      </c>
      <c r="K131" s="484">
        <v>45</v>
      </c>
      <c r="L131" s="485">
        <v>53</v>
      </c>
      <c r="M131" s="486">
        <v>266</v>
      </c>
      <c r="N131" s="484">
        <v>283</v>
      </c>
      <c r="O131" s="485">
        <v>549</v>
      </c>
      <c r="P131" s="486">
        <v>35.299999999999997</v>
      </c>
      <c r="Q131" s="484">
        <v>31.7</v>
      </c>
      <c r="R131" s="485">
        <v>33.4</v>
      </c>
      <c r="S131" s="486">
        <v>266</v>
      </c>
      <c r="T131" s="484">
        <v>283</v>
      </c>
      <c r="U131" s="485">
        <v>549</v>
      </c>
      <c r="V131" s="486">
        <v>60</v>
      </c>
      <c r="W131" s="484">
        <v>38</v>
      </c>
      <c r="X131" s="485">
        <v>49</v>
      </c>
      <c r="Y131" s="486">
        <v>105</v>
      </c>
      <c r="Z131" s="484">
        <v>110</v>
      </c>
      <c r="AA131" s="485">
        <v>215</v>
      </c>
      <c r="AB131" s="486">
        <v>64</v>
      </c>
      <c r="AC131" s="484">
        <v>45</v>
      </c>
      <c r="AD131" s="485">
        <v>54</v>
      </c>
      <c r="AE131" s="486">
        <v>105</v>
      </c>
      <c r="AF131" s="484">
        <v>110</v>
      </c>
      <c r="AG131" s="485">
        <v>215</v>
      </c>
      <c r="AH131" s="486">
        <v>35.700000000000003</v>
      </c>
      <c r="AI131" s="484">
        <v>32.200000000000003</v>
      </c>
      <c r="AJ131" s="485">
        <v>33.9</v>
      </c>
      <c r="AK131" s="486">
        <v>105</v>
      </c>
      <c r="AL131" s="484">
        <v>110</v>
      </c>
      <c r="AM131" s="485">
        <v>215</v>
      </c>
      <c r="AN131" s="486">
        <v>60</v>
      </c>
      <c r="AO131" s="484">
        <v>45</v>
      </c>
      <c r="AP131" s="485">
        <v>52</v>
      </c>
      <c r="AQ131" s="486">
        <v>972</v>
      </c>
      <c r="AR131" s="484">
        <v>1042</v>
      </c>
      <c r="AS131" s="485">
        <v>2014</v>
      </c>
      <c r="AT131" s="486">
        <v>63</v>
      </c>
      <c r="AU131" s="484">
        <v>50</v>
      </c>
      <c r="AV131" s="485">
        <v>56</v>
      </c>
      <c r="AW131" s="486">
        <v>972</v>
      </c>
      <c r="AX131" s="484">
        <v>1042</v>
      </c>
      <c r="AY131" s="485">
        <v>2014</v>
      </c>
      <c r="AZ131" s="486">
        <v>34.5</v>
      </c>
      <c r="BA131" s="484">
        <v>31.7</v>
      </c>
      <c r="BB131" s="485">
        <v>33</v>
      </c>
      <c r="BC131" s="486">
        <v>972</v>
      </c>
      <c r="BD131" s="484">
        <v>1042</v>
      </c>
      <c r="BE131" s="485">
        <v>2014</v>
      </c>
      <c r="BF131" s="486">
        <v>56</v>
      </c>
      <c r="BG131" s="484">
        <v>42</v>
      </c>
      <c r="BH131" s="485">
        <v>49</v>
      </c>
      <c r="BI131" s="486">
        <v>179</v>
      </c>
      <c r="BJ131" s="484">
        <v>190</v>
      </c>
      <c r="BK131" s="485">
        <v>369</v>
      </c>
      <c r="BL131" s="486">
        <v>59</v>
      </c>
      <c r="BM131" s="484">
        <v>46</v>
      </c>
      <c r="BN131" s="485">
        <v>53</v>
      </c>
      <c r="BO131" s="486">
        <v>179</v>
      </c>
      <c r="BP131" s="484">
        <v>190</v>
      </c>
      <c r="BQ131" s="485">
        <v>369</v>
      </c>
      <c r="BR131" s="486">
        <v>34.1</v>
      </c>
      <c r="BS131" s="484">
        <v>32.1</v>
      </c>
      <c r="BT131" s="485">
        <v>33.1</v>
      </c>
      <c r="BU131" s="486">
        <v>179</v>
      </c>
      <c r="BV131" s="484">
        <v>190</v>
      </c>
      <c r="BW131" s="485">
        <v>369</v>
      </c>
      <c r="BX131" s="486">
        <v>77</v>
      </c>
      <c r="BY131" s="484">
        <v>63</v>
      </c>
      <c r="BZ131" s="485">
        <v>69</v>
      </c>
      <c r="CA131" s="486">
        <v>13</v>
      </c>
      <c r="CB131" s="484">
        <v>16</v>
      </c>
      <c r="CC131" s="485">
        <v>29</v>
      </c>
      <c r="CD131" s="486">
        <v>77</v>
      </c>
      <c r="CE131" s="484">
        <v>63</v>
      </c>
      <c r="CF131" s="485">
        <v>69</v>
      </c>
      <c r="CG131" s="486">
        <v>13</v>
      </c>
      <c r="CH131" s="484">
        <v>16</v>
      </c>
      <c r="CI131" s="485">
        <v>29</v>
      </c>
      <c r="CJ131" s="486">
        <v>36.5</v>
      </c>
      <c r="CK131" s="484">
        <v>34</v>
      </c>
      <c r="CL131" s="485">
        <v>35.1</v>
      </c>
      <c r="CM131" s="486">
        <v>13</v>
      </c>
      <c r="CN131" s="484">
        <v>16</v>
      </c>
      <c r="CO131" s="485">
        <v>29</v>
      </c>
      <c r="CP131" s="486">
        <v>60</v>
      </c>
      <c r="CQ131" s="484">
        <v>43</v>
      </c>
      <c r="CR131" s="485">
        <v>51</v>
      </c>
      <c r="CS131" s="486">
        <v>1665</v>
      </c>
      <c r="CT131" s="484">
        <v>1785</v>
      </c>
      <c r="CU131" s="485">
        <v>3450</v>
      </c>
      <c r="CV131" s="486">
        <v>63</v>
      </c>
      <c r="CW131" s="484">
        <v>48</v>
      </c>
      <c r="CX131" s="485">
        <v>55</v>
      </c>
      <c r="CY131" s="486">
        <v>1665</v>
      </c>
      <c r="CZ131" s="484">
        <v>1785</v>
      </c>
      <c r="DA131" s="485">
        <v>3450</v>
      </c>
      <c r="DB131" s="486">
        <v>34.6</v>
      </c>
      <c r="DC131" s="484">
        <v>31.7</v>
      </c>
      <c r="DD131" s="485">
        <v>33.1</v>
      </c>
      <c r="DE131" s="486">
        <v>1665</v>
      </c>
      <c r="DF131" s="484">
        <v>1785</v>
      </c>
      <c r="DG131" s="485">
        <v>3450</v>
      </c>
    </row>
    <row r="132" spans="1:111" x14ac:dyDescent="0.35">
      <c r="A132" t="s">
        <v>126</v>
      </c>
      <c r="B132" t="s">
        <v>371</v>
      </c>
      <c r="C132" t="s">
        <v>352</v>
      </c>
      <c r="D132" s="486">
        <v>70</v>
      </c>
      <c r="E132" s="484">
        <v>57</v>
      </c>
      <c r="F132" s="485">
        <v>64</v>
      </c>
      <c r="G132" s="486">
        <v>719</v>
      </c>
      <c r="H132" s="484">
        <v>701</v>
      </c>
      <c r="I132" s="485">
        <v>1420</v>
      </c>
      <c r="J132" s="486">
        <v>70</v>
      </c>
      <c r="K132" s="484">
        <v>59</v>
      </c>
      <c r="L132" s="485">
        <v>65</v>
      </c>
      <c r="M132" s="486">
        <v>719</v>
      </c>
      <c r="N132" s="484">
        <v>701</v>
      </c>
      <c r="O132" s="485">
        <v>1420</v>
      </c>
      <c r="P132" s="486">
        <v>35.799999999999997</v>
      </c>
      <c r="Q132" s="484">
        <v>33.700000000000003</v>
      </c>
      <c r="R132" s="485">
        <v>34.799999999999997</v>
      </c>
      <c r="S132" s="486">
        <v>719</v>
      </c>
      <c r="T132" s="484">
        <v>701</v>
      </c>
      <c r="U132" s="485">
        <v>1420</v>
      </c>
      <c r="V132" s="486">
        <v>75</v>
      </c>
      <c r="W132" s="484">
        <v>64</v>
      </c>
      <c r="X132" s="485">
        <v>69</v>
      </c>
      <c r="Y132" s="486">
        <v>216</v>
      </c>
      <c r="Z132" s="484">
        <v>210</v>
      </c>
      <c r="AA132" s="485">
        <v>426</v>
      </c>
      <c r="AB132" s="486">
        <v>77</v>
      </c>
      <c r="AC132" s="484">
        <v>65</v>
      </c>
      <c r="AD132" s="485">
        <v>71</v>
      </c>
      <c r="AE132" s="486">
        <v>216</v>
      </c>
      <c r="AF132" s="484">
        <v>210</v>
      </c>
      <c r="AG132" s="485">
        <v>426</v>
      </c>
      <c r="AH132" s="486">
        <v>36.6</v>
      </c>
      <c r="AI132" s="484">
        <v>35.1</v>
      </c>
      <c r="AJ132" s="485">
        <v>35.9</v>
      </c>
      <c r="AK132" s="486">
        <v>216</v>
      </c>
      <c r="AL132" s="484">
        <v>210</v>
      </c>
      <c r="AM132" s="485">
        <v>426</v>
      </c>
      <c r="AN132" s="486">
        <v>66</v>
      </c>
      <c r="AO132" s="484">
        <v>51</v>
      </c>
      <c r="AP132" s="485">
        <v>58</v>
      </c>
      <c r="AQ132" s="486">
        <v>424</v>
      </c>
      <c r="AR132" s="484">
        <v>443</v>
      </c>
      <c r="AS132" s="485">
        <v>867</v>
      </c>
      <c r="AT132" s="486">
        <v>70</v>
      </c>
      <c r="AU132" s="484">
        <v>53</v>
      </c>
      <c r="AV132" s="485">
        <v>61</v>
      </c>
      <c r="AW132" s="486">
        <v>424</v>
      </c>
      <c r="AX132" s="484">
        <v>443</v>
      </c>
      <c r="AY132" s="485">
        <v>867</v>
      </c>
      <c r="AZ132" s="486">
        <v>34.299999999999997</v>
      </c>
      <c r="BA132" s="484">
        <v>32.200000000000003</v>
      </c>
      <c r="BB132" s="485">
        <v>33.200000000000003</v>
      </c>
      <c r="BC132" s="486">
        <v>424</v>
      </c>
      <c r="BD132" s="484">
        <v>443</v>
      </c>
      <c r="BE132" s="485">
        <v>867</v>
      </c>
      <c r="BF132" s="486">
        <v>69</v>
      </c>
      <c r="BG132" s="484">
        <v>48</v>
      </c>
      <c r="BH132" s="485">
        <v>58</v>
      </c>
      <c r="BI132" s="486">
        <v>348</v>
      </c>
      <c r="BJ132" s="484">
        <v>343</v>
      </c>
      <c r="BK132" s="485">
        <v>691</v>
      </c>
      <c r="BL132" s="486">
        <v>71</v>
      </c>
      <c r="BM132" s="484">
        <v>52</v>
      </c>
      <c r="BN132" s="485">
        <v>62</v>
      </c>
      <c r="BO132" s="486">
        <v>348</v>
      </c>
      <c r="BP132" s="484">
        <v>343</v>
      </c>
      <c r="BQ132" s="485">
        <v>691</v>
      </c>
      <c r="BR132" s="486">
        <v>35.200000000000003</v>
      </c>
      <c r="BS132" s="484">
        <v>32.1</v>
      </c>
      <c r="BT132" s="485">
        <v>33.700000000000003</v>
      </c>
      <c r="BU132" s="486">
        <v>348</v>
      </c>
      <c r="BV132" s="484">
        <v>343</v>
      </c>
      <c r="BW132" s="485">
        <v>691</v>
      </c>
      <c r="BX132" s="486">
        <v>52</v>
      </c>
      <c r="BY132" s="484">
        <v>63</v>
      </c>
      <c r="BZ132" s="485">
        <v>57</v>
      </c>
      <c r="CA132" s="486">
        <v>27</v>
      </c>
      <c r="CB132" s="484">
        <v>27</v>
      </c>
      <c r="CC132" s="485">
        <v>54</v>
      </c>
      <c r="CD132" s="486">
        <v>56</v>
      </c>
      <c r="CE132" s="484">
        <v>67</v>
      </c>
      <c r="CF132" s="485">
        <v>61</v>
      </c>
      <c r="CG132" s="486">
        <v>27</v>
      </c>
      <c r="CH132" s="484">
        <v>27</v>
      </c>
      <c r="CI132" s="485">
        <v>54</v>
      </c>
      <c r="CJ132" s="486">
        <v>32.1</v>
      </c>
      <c r="CK132" s="484">
        <v>33.700000000000003</v>
      </c>
      <c r="CL132" s="485">
        <v>32.9</v>
      </c>
      <c r="CM132" s="486">
        <v>27</v>
      </c>
      <c r="CN132" s="484">
        <v>27</v>
      </c>
      <c r="CO132" s="485">
        <v>54</v>
      </c>
      <c r="CP132" s="486">
        <v>68</v>
      </c>
      <c r="CQ132" s="484">
        <v>53</v>
      </c>
      <c r="CR132" s="485">
        <v>61</v>
      </c>
      <c r="CS132" s="486">
        <v>1859</v>
      </c>
      <c r="CT132" s="484">
        <v>1865</v>
      </c>
      <c r="CU132" s="485">
        <v>3724</v>
      </c>
      <c r="CV132" s="486">
        <v>70</v>
      </c>
      <c r="CW132" s="484">
        <v>56</v>
      </c>
      <c r="CX132" s="485">
        <v>63</v>
      </c>
      <c r="CY132" s="486">
        <v>1859</v>
      </c>
      <c r="CZ132" s="484">
        <v>1865</v>
      </c>
      <c r="DA132" s="485">
        <v>3724</v>
      </c>
      <c r="DB132" s="486">
        <v>35.200000000000003</v>
      </c>
      <c r="DC132" s="484">
        <v>32.9</v>
      </c>
      <c r="DD132" s="485">
        <v>34.1</v>
      </c>
      <c r="DE132" s="486">
        <v>1859</v>
      </c>
      <c r="DF132" s="484">
        <v>1865</v>
      </c>
      <c r="DG132" s="485">
        <v>3724</v>
      </c>
    </row>
    <row r="133" spans="1:111" x14ac:dyDescent="0.35">
      <c r="A133" t="s">
        <v>105</v>
      </c>
      <c r="B133" t="s">
        <v>350</v>
      </c>
      <c r="C133" t="s">
        <v>338</v>
      </c>
      <c r="D133" s="486">
        <v>77</v>
      </c>
      <c r="E133" s="484">
        <v>60</v>
      </c>
      <c r="F133" s="485">
        <v>68</v>
      </c>
      <c r="G133" s="486">
        <v>635</v>
      </c>
      <c r="H133" s="484">
        <v>713</v>
      </c>
      <c r="I133" s="485">
        <v>1348</v>
      </c>
      <c r="J133" s="486">
        <v>77</v>
      </c>
      <c r="K133" s="484">
        <v>61</v>
      </c>
      <c r="L133" s="485">
        <v>68</v>
      </c>
      <c r="M133" s="486">
        <v>635</v>
      </c>
      <c r="N133" s="484">
        <v>713</v>
      </c>
      <c r="O133" s="485">
        <v>1348</v>
      </c>
      <c r="P133" s="486">
        <v>37.1</v>
      </c>
      <c r="Q133" s="484">
        <v>34.5</v>
      </c>
      <c r="R133" s="485">
        <v>35.700000000000003</v>
      </c>
      <c r="S133" s="486">
        <v>635</v>
      </c>
      <c r="T133" s="484">
        <v>713</v>
      </c>
      <c r="U133" s="485">
        <v>1348</v>
      </c>
      <c r="V133" s="486">
        <v>60</v>
      </c>
      <c r="W133" s="484">
        <v>56</v>
      </c>
      <c r="X133" s="485">
        <v>58</v>
      </c>
      <c r="Y133" s="486">
        <v>158</v>
      </c>
      <c r="Z133" s="484">
        <v>178</v>
      </c>
      <c r="AA133" s="485">
        <v>336</v>
      </c>
      <c r="AB133" s="486">
        <v>61</v>
      </c>
      <c r="AC133" s="484">
        <v>57</v>
      </c>
      <c r="AD133" s="485">
        <v>59</v>
      </c>
      <c r="AE133" s="486">
        <v>158</v>
      </c>
      <c r="AF133" s="484">
        <v>178</v>
      </c>
      <c r="AG133" s="485">
        <v>336</v>
      </c>
      <c r="AH133" s="486">
        <v>34.5</v>
      </c>
      <c r="AI133" s="484">
        <v>33.4</v>
      </c>
      <c r="AJ133" s="485">
        <v>33.9</v>
      </c>
      <c r="AK133" s="486">
        <v>158</v>
      </c>
      <c r="AL133" s="484">
        <v>178</v>
      </c>
      <c r="AM133" s="485">
        <v>336</v>
      </c>
      <c r="AN133" s="486">
        <v>62</v>
      </c>
      <c r="AO133" s="484">
        <v>47</v>
      </c>
      <c r="AP133" s="485">
        <v>54</v>
      </c>
      <c r="AQ133" s="486">
        <v>213</v>
      </c>
      <c r="AR133" s="484">
        <v>239</v>
      </c>
      <c r="AS133" s="485">
        <v>452</v>
      </c>
      <c r="AT133" s="486">
        <v>65</v>
      </c>
      <c r="AU133" s="484">
        <v>51</v>
      </c>
      <c r="AV133" s="485">
        <v>57</v>
      </c>
      <c r="AW133" s="486">
        <v>213</v>
      </c>
      <c r="AX133" s="484">
        <v>239</v>
      </c>
      <c r="AY133" s="485">
        <v>452</v>
      </c>
      <c r="AZ133" s="486">
        <v>34.200000000000003</v>
      </c>
      <c r="BA133" s="484">
        <v>31.1</v>
      </c>
      <c r="BB133" s="485">
        <v>32.6</v>
      </c>
      <c r="BC133" s="486">
        <v>213</v>
      </c>
      <c r="BD133" s="484">
        <v>239</v>
      </c>
      <c r="BE133" s="485">
        <v>452</v>
      </c>
      <c r="BF133" s="486">
        <v>64</v>
      </c>
      <c r="BG133" s="484">
        <v>54</v>
      </c>
      <c r="BH133" s="485">
        <v>59</v>
      </c>
      <c r="BI133" s="486">
        <v>270</v>
      </c>
      <c r="BJ133" s="484">
        <v>278</v>
      </c>
      <c r="BK133" s="485">
        <v>548</v>
      </c>
      <c r="BL133" s="486">
        <v>66</v>
      </c>
      <c r="BM133" s="484">
        <v>55</v>
      </c>
      <c r="BN133" s="485">
        <v>61</v>
      </c>
      <c r="BO133" s="486">
        <v>270</v>
      </c>
      <c r="BP133" s="484">
        <v>278</v>
      </c>
      <c r="BQ133" s="485">
        <v>548</v>
      </c>
      <c r="BR133" s="486">
        <v>34.4</v>
      </c>
      <c r="BS133" s="484">
        <v>32</v>
      </c>
      <c r="BT133" s="485">
        <v>33.200000000000003</v>
      </c>
      <c r="BU133" s="486">
        <v>270</v>
      </c>
      <c r="BV133" s="484">
        <v>278</v>
      </c>
      <c r="BW133" s="485">
        <v>548</v>
      </c>
      <c r="BX133" s="486">
        <v>67</v>
      </c>
      <c r="BY133" s="484">
        <v>58</v>
      </c>
      <c r="BZ133" s="485">
        <v>63</v>
      </c>
      <c r="CA133" s="486">
        <v>12</v>
      </c>
      <c r="CB133" s="484">
        <v>12</v>
      </c>
      <c r="CC133" s="485">
        <v>24</v>
      </c>
      <c r="CD133" s="486">
        <v>67</v>
      </c>
      <c r="CE133" s="484">
        <v>58</v>
      </c>
      <c r="CF133" s="485">
        <v>63</v>
      </c>
      <c r="CG133" s="486">
        <v>12</v>
      </c>
      <c r="CH133" s="484">
        <v>12</v>
      </c>
      <c r="CI133" s="485">
        <v>24</v>
      </c>
      <c r="CJ133" s="486">
        <v>37.1</v>
      </c>
      <c r="CK133" s="484">
        <v>31.5</v>
      </c>
      <c r="CL133" s="485">
        <v>34.299999999999997</v>
      </c>
      <c r="CM133" s="486">
        <v>12</v>
      </c>
      <c r="CN133" s="484">
        <v>12</v>
      </c>
      <c r="CO133" s="485">
        <v>24</v>
      </c>
      <c r="CP133" s="486">
        <v>69</v>
      </c>
      <c r="CQ133" s="484">
        <v>56</v>
      </c>
      <c r="CR133" s="485">
        <v>63</v>
      </c>
      <c r="CS133" s="486">
        <v>1502</v>
      </c>
      <c r="CT133" s="484">
        <v>1652</v>
      </c>
      <c r="CU133" s="485">
        <v>3154</v>
      </c>
      <c r="CV133" s="486">
        <v>70</v>
      </c>
      <c r="CW133" s="484">
        <v>58</v>
      </c>
      <c r="CX133" s="485">
        <v>64</v>
      </c>
      <c r="CY133" s="486">
        <v>1502</v>
      </c>
      <c r="CZ133" s="484">
        <v>1652</v>
      </c>
      <c r="DA133" s="485">
        <v>3154</v>
      </c>
      <c r="DB133" s="486">
        <v>35.799999999999997</v>
      </c>
      <c r="DC133" s="484">
        <v>33.5</v>
      </c>
      <c r="DD133" s="485">
        <v>34.6</v>
      </c>
      <c r="DE133" s="486">
        <v>1502</v>
      </c>
      <c r="DF133" s="484">
        <v>1652</v>
      </c>
      <c r="DG133" s="485">
        <v>3154</v>
      </c>
    </row>
    <row r="134" spans="1:111" x14ac:dyDescent="0.35">
      <c r="A134" t="s">
        <v>106</v>
      </c>
      <c r="B134" t="s">
        <v>351</v>
      </c>
      <c r="C134" t="s">
        <v>338</v>
      </c>
      <c r="D134" s="486">
        <v>64</v>
      </c>
      <c r="E134" s="484">
        <v>54</v>
      </c>
      <c r="F134" s="485">
        <v>59</v>
      </c>
      <c r="G134" s="486">
        <v>210</v>
      </c>
      <c r="H134" s="484">
        <v>241</v>
      </c>
      <c r="I134" s="485">
        <v>451</v>
      </c>
      <c r="J134" s="486">
        <v>66</v>
      </c>
      <c r="K134" s="484">
        <v>55</v>
      </c>
      <c r="L134" s="485">
        <v>60</v>
      </c>
      <c r="M134" s="486">
        <v>210</v>
      </c>
      <c r="N134" s="484">
        <v>241</v>
      </c>
      <c r="O134" s="485">
        <v>451</v>
      </c>
      <c r="P134" s="486">
        <v>35.5</v>
      </c>
      <c r="Q134" s="484">
        <v>33.9</v>
      </c>
      <c r="R134" s="485">
        <v>34.6</v>
      </c>
      <c r="S134" s="486">
        <v>210</v>
      </c>
      <c r="T134" s="484">
        <v>241</v>
      </c>
      <c r="U134" s="485">
        <v>451</v>
      </c>
      <c r="V134" s="486">
        <v>75</v>
      </c>
      <c r="W134" s="484">
        <v>52</v>
      </c>
      <c r="X134" s="485">
        <v>63</v>
      </c>
      <c r="Y134" s="486">
        <v>79</v>
      </c>
      <c r="Z134" s="484">
        <v>79</v>
      </c>
      <c r="AA134" s="485">
        <v>158</v>
      </c>
      <c r="AB134" s="486">
        <v>77</v>
      </c>
      <c r="AC134" s="484">
        <v>53</v>
      </c>
      <c r="AD134" s="485">
        <v>65</v>
      </c>
      <c r="AE134" s="486">
        <v>79</v>
      </c>
      <c r="AF134" s="484">
        <v>79</v>
      </c>
      <c r="AG134" s="485">
        <v>158</v>
      </c>
      <c r="AH134" s="486">
        <v>36.1</v>
      </c>
      <c r="AI134" s="484">
        <v>33.5</v>
      </c>
      <c r="AJ134" s="485">
        <v>34.799999999999997</v>
      </c>
      <c r="AK134" s="486">
        <v>79</v>
      </c>
      <c r="AL134" s="484">
        <v>79</v>
      </c>
      <c r="AM134" s="485">
        <v>158</v>
      </c>
      <c r="AN134" s="486">
        <v>53</v>
      </c>
      <c r="AO134" s="484">
        <v>49</v>
      </c>
      <c r="AP134" s="485">
        <v>51</v>
      </c>
      <c r="AQ134" s="486">
        <v>96</v>
      </c>
      <c r="AR134" s="484">
        <v>111</v>
      </c>
      <c r="AS134" s="485">
        <v>207</v>
      </c>
      <c r="AT134" s="486">
        <v>61</v>
      </c>
      <c r="AU134" s="484">
        <v>54</v>
      </c>
      <c r="AV134" s="485">
        <v>57</v>
      </c>
      <c r="AW134" s="486">
        <v>96</v>
      </c>
      <c r="AX134" s="484">
        <v>111</v>
      </c>
      <c r="AY134" s="485">
        <v>207</v>
      </c>
      <c r="AZ134" s="486">
        <v>33.299999999999997</v>
      </c>
      <c r="BA134" s="484">
        <v>32.299999999999997</v>
      </c>
      <c r="BB134" s="485">
        <v>32.799999999999997</v>
      </c>
      <c r="BC134" s="486">
        <v>96</v>
      </c>
      <c r="BD134" s="484">
        <v>111</v>
      </c>
      <c r="BE134" s="485">
        <v>207</v>
      </c>
      <c r="BF134" s="486">
        <v>64</v>
      </c>
      <c r="BG134" s="484">
        <v>49</v>
      </c>
      <c r="BH134" s="485">
        <v>56</v>
      </c>
      <c r="BI134" s="486">
        <v>105</v>
      </c>
      <c r="BJ134" s="484">
        <v>103</v>
      </c>
      <c r="BK134" s="485">
        <v>208</v>
      </c>
      <c r="BL134" s="486">
        <v>68</v>
      </c>
      <c r="BM134" s="484">
        <v>50</v>
      </c>
      <c r="BN134" s="485">
        <v>59</v>
      </c>
      <c r="BO134" s="486">
        <v>105</v>
      </c>
      <c r="BP134" s="484">
        <v>103</v>
      </c>
      <c r="BQ134" s="485">
        <v>208</v>
      </c>
      <c r="BR134" s="486">
        <v>34.700000000000003</v>
      </c>
      <c r="BS134" s="484">
        <v>32.1</v>
      </c>
      <c r="BT134" s="485">
        <v>33.4</v>
      </c>
      <c r="BU134" s="486">
        <v>105</v>
      </c>
      <c r="BV134" s="484">
        <v>103</v>
      </c>
      <c r="BW134" s="485">
        <v>208</v>
      </c>
      <c r="BX134" s="486" t="s">
        <v>197</v>
      </c>
      <c r="BY134" s="484" t="s">
        <v>197</v>
      </c>
      <c r="BZ134" s="485">
        <v>37</v>
      </c>
      <c r="CA134" s="486" t="s">
        <v>197</v>
      </c>
      <c r="CB134" s="484" t="s">
        <v>197</v>
      </c>
      <c r="CC134" s="485">
        <v>19</v>
      </c>
      <c r="CD134" s="486" t="s">
        <v>197</v>
      </c>
      <c r="CE134" s="484" t="s">
        <v>197</v>
      </c>
      <c r="CF134" s="485">
        <v>42</v>
      </c>
      <c r="CG134" s="486" t="s">
        <v>197</v>
      </c>
      <c r="CH134" s="484" t="s">
        <v>197</v>
      </c>
      <c r="CI134" s="485">
        <v>19</v>
      </c>
      <c r="CJ134" s="486">
        <v>31.5</v>
      </c>
      <c r="CK134" s="484">
        <v>26</v>
      </c>
      <c r="CL134" s="485">
        <v>31</v>
      </c>
      <c r="CM134" s="486" t="s">
        <v>197</v>
      </c>
      <c r="CN134" s="484" t="s">
        <v>197</v>
      </c>
      <c r="CO134" s="485">
        <v>19</v>
      </c>
      <c r="CP134" s="486">
        <v>62</v>
      </c>
      <c r="CQ134" s="484">
        <v>49</v>
      </c>
      <c r="CR134" s="485">
        <v>56</v>
      </c>
      <c r="CS134" s="486">
        <v>811</v>
      </c>
      <c r="CT134" s="484">
        <v>863</v>
      </c>
      <c r="CU134" s="485">
        <v>1674</v>
      </c>
      <c r="CV134" s="486">
        <v>65</v>
      </c>
      <c r="CW134" s="484">
        <v>51</v>
      </c>
      <c r="CX134" s="485">
        <v>58</v>
      </c>
      <c r="CY134" s="486">
        <v>811</v>
      </c>
      <c r="CZ134" s="484">
        <v>863</v>
      </c>
      <c r="DA134" s="485">
        <v>1674</v>
      </c>
      <c r="DB134" s="486">
        <v>34.5</v>
      </c>
      <c r="DC134" s="484">
        <v>32.700000000000003</v>
      </c>
      <c r="DD134" s="485">
        <v>33.5</v>
      </c>
      <c r="DE134" s="486">
        <v>811</v>
      </c>
      <c r="DF134" s="484">
        <v>863</v>
      </c>
      <c r="DG134" s="485">
        <v>1674</v>
      </c>
    </row>
    <row r="135" spans="1:111" x14ac:dyDescent="0.35">
      <c r="A135" t="s">
        <v>130</v>
      </c>
      <c r="B135" t="s">
        <v>375</v>
      </c>
      <c r="C135" t="s">
        <v>372</v>
      </c>
      <c r="D135" s="486">
        <v>75</v>
      </c>
      <c r="E135" s="484">
        <v>57</v>
      </c>
      <c r="F135" s="485">
        <v>66</v>
      </c>
      <c r="G135" s="486">
        <v>2225</v>
      </c>
      <c r="H135" s="484">
        <v>2303</v>
      </c>
      <c r="I135" s="485">
        <v>4528</v>
      </c>
      <c r="J135" s="486">
        <v>76</v>
      </c>
      <c r="K135" s="484">
        <v>58</v>
      </c>
      <c r="L135" s="485">
        <v>67</v>
      </c>
      <c r="M135" s="486">
        <v>2225</v>
      </c>
      <c r="N135" s="484">
        <v>2303</v>
      </c>
      <c r="O135" s="485">
        <v>4528</v>
      </c>
      <c r="P135" s="486">
        <v>36.1</v>
      </c>
      <c r="Q135" s="484">
        <v>34</v>
      </c>
      <c r="R135" s="485">
        <v>35</v>
      </c>
      <c r="S135" s="486">
        <v>2225</v>
      </c>
      <c r="T135" s="484">
        <v>2303</v>
      </c>
      <c r="U135" s="485">
        <v>4528</v>
      </c>
      <c r="V135" s="486">
        <v>75</v>
      </c>
      <c r="W135" s="484">
        <v>56</v>
      </c>
      <c r="X135" s="485">
        <v>65</v>
      </c>
      <c r="Y135" s="486">
        <v>221</v>
      </c>
      <c r="Z135" s="484">
        <v>231</v>
      </c>
      <c r="AA135" s="485">
        <v>452</v>
      </c>
      <c r="AB135" s="486">
        <v>76</v>
      </c>
      <c r="AC135" s="484">
        <v>58</v>
      </c>
      <c r="AD135" s="485">
        <v>67</v>
      </c>
      <c r="AE135" s="486">
        <v>221</v>
      </c>
      <c r="AF135" s="484">
        <v>231</v>
      </c>
      <c r="AG135" s="485">
        <v>452</v>
      </c>
      <c r="AH135" s="486">
        <v>36.200000000000003</v>
      </c>
      <c r="AI135" s="484">
        <v>33.299999999999997</v>
      </c>
      <c r="AJ135" s="485">
        <v>34.700000000000003</v>
      </c>
      <c r="AK135" s="486">
        <v>221</v>
      </c>
      <c r="AL135" s="484">
        <v>231</v>
      </c>
      <c r="AM135" s="485">
        <v>452</v>
      </c>
      <c r="AN135" s="486">
        <v>49</v>
      </c>
      <c r="AO135" s="484">
        <v>42</v>
      </c>
      <c r="AP135" s="485">
        <v>46</v>
      </c>
      <c r="AQ135" s="486">
        <v>392</v>
      </c>
      <c r="AR135" s="484">
        <v>430</v>
      </c>
      <c r="AS135" s="485">
        <v>822</v>
      </c>
      <c r="AT135" s="486">
        <v>52</v>
      </c>
      <c r="AU135" s="484">
        <v>46</v>
      </c>
      <c r="AV135" s="485">
        <v>49</v>
      </c>
      <c r="AW135" s="486">
        <v>392</v>
      </c>
      <c r="AX135" s="484">
        <v>430</v>
      </c>
      <c r="AY135" s="485">
        <v>822</v>
      </c>
      <c r="AZ135" s="486">
        <v>31.5</v>
      </c>
      <c r="BA135" s="484">
        <v>30.6</v>
      </c>
      <c r="BB135" s="485">
        <v>31</v>
      </c>
      <c r="BC135" s="486">
        <v>392</v>
      </c>
      <c r="BD135" s="484">
        <v>430</v>
      </c>
      <c r="BE135" s="485">
        <v>822</v>
      </c>
      <c r="BF135" s="486">
        <v>59</v>
      </c>
      <c r="BG135" s="484">
        <v>44</v>
      </c>
      <c r="BH135" s="485">
        <v>52</v>
      </c>
      <c r="BI135" s="486">
        <v>66</v>
      </c>
      <c r="BJ135" s="484">
        <v>62</v>
      </c>
      <c r="BK135" s="485">
        <v>128</v>
      </c>
      <c r="BL135" s="486">
        <v>64</v>
      </c>
      <c r="BM135" s="484">
        <v>50</v>
      </c>
      <c r="BN135" s="485">
        <v>57</v>
      </c>
      <c r="BO135" s="486">
        <v>66</v>
      </c>
      <c r="BP135" s="484">
        <v>62</v>
      </c>
      <c r="BQ135" s="485">
        <v>128</v>
      </c>
      <c r="BR135" s="486">
        <v>34</v>
      </c>
      <c r="BS135" s="484">
        <v>32.200000000000003</v>
      </c>
      <c r="BT135" s="485">
        <v>33.1</v>
      </c>
      <c r="BU135" s="486">
        <v>66</v>
      </c>
      <c r="BV135" s="484">
        <v>62</v>
      </c>
      <c r="BW135" s="485">
        <v>128</v>
      </c>
      <c r="BX135" s="486">
        <v>64</v>
      </c>
      <c r="BY135" s="484">
        <v>64</v>
      </c>
      <c r="BZ135" s="485">
        <v>64</v>
      </c>
      <c r="CA135" s="486">
        <v>11</v>
      </c>
      <c r="CB135" s="484">
        <v>14</v>
      </c>
      <c r="CC135" s="485">
        <v>25</v>
      </c>
      <c r="CD135" s="486">
        <v>64</v>
      </c>
      <c r="CE135" s="484">
        <v>64</v>
      </c>
      <c r="CF135" s="485">
        <v>64</v>
      </c>
      <c r="CG135" s="486">
        <v>11</v>
      </c>
      <c r="CH135" s="484">
        <v>14</v>
      </c>
      <c r="CI135" s="485">
        <v>25</v>
      </c>
      <c r="CJ135" s="486">
        <v>35.6</v>
      </c>
      <c r="CK135" s="484">
        <v>34.6</v>
      </c>
      <c r="CL135" s="485">
        <v>35</v>
      </c>
      <c r="CM135" s="486">
        <v>11</v>
      </c>
      <c r="CN135" s="484">
        <v>14</v>
      </c>
      <c r="CO135" s="485">
        <v>25</v>
      </c>
      <c r="CP135" s="486">
        <v>71</v>
      </c>
      <c r="CQ135" s="484">
        <v>54</v>
      </c>
      <c r="CR135" s="485">
        <v>62</v>
      </c>
      <c r="CS135" s="486">
        <v>2983</v>
      </c>
      <c r="CT135" s="484">
        <v>3111</v>
      </c>
      <c r="CU135" s="485">
        <v>6094</v>
      </c>
      <c r="CV135" s="486">
        <v>72</v>
      </c>
      <c r="CW135" s="484">
        <v>56</v>
      </c>
      <c r="CX135" s="485">
        <v>64</v>
      </c>
      <c r="CY135" s="486">
        <v>2983</v>
      </c>
      <c r="CZ135" s="484">
        <v>3111</v>
      </c>
      <c r="DA135" s="485">
        <v>6094</v>
      </c>
      <c r="DB135" s="486">
        <v>35.4</v>
      </c>
      <c r="DC135" s="484">
        <v>33.299999999999997</v>
      </c>
      <c r="DD135" s="485">
        <v>34.299999999999997</v>
      </c>
      <c r="DE135" s="486">
        <v>2983</v>
      </c>
      <c r="DF135" s="484">
        <v>3111</v>
      </c>
      <c r="DG135" s="485">
        <v>6094</v>
      </c>
    </row>
    <row r="136" spans="1:111" x14ac:dyDescent="0.35">
      <c r="A136" t="s">
        <v>82</v>
      </c>
      <c r="B136" t="s">
        <v>327</v>
      </c>
      <c r="C136" t="s">
        <v>324</v>
      </c>
      <c r="D136" s="486">
        <v>69</v>
      </c>
      <c r="E136" s="484">
        <v>51</v>
      </c>
      <c r="F136" s="485">
        <v>60</v>
      </c>
      <c r="G136" s="486">
        <v>3119</v>
      </c>
      <c r="H136" s="484">
        <v>3010</v>
      </c>
      <c r="I136" s="485">
        <v>6129</v>
      </c>
      <c r="J136" s="486">
        <v>71</v>
      </c>
      <c r="K136" s="484">
        <v>53</v>
      </c>
      <c r="L136" s="485">
        <v>62</v>
      </c>
      <c r="M136" s="486">
        <v>3119</v>
      </c>
      <c r="N136" s="484">
        <v>3010</v>
      </c>
      <c r="O136" s="485">
        <v>6129</v>
      </c>
      <c r="P136" s="486">
        <v>35.5</v>
      </c>
      <c r="Q136" s="484">
        <v>33.299999999999997</v>
      </c>
      <c r="R136" s="485">
        <v>34.4</v>
      </c>
      <c r="S136" s="486">
        <v>3119</v>
      </c>
      <c r="T136" s="484">
        <v>3010</v>
      </c>
      <c r="U136" s="485">
        <v>6129</v>
      </c>
      <c r="V136" s="486">
        <v>75</v>
      </c>
      <c r="W136" s="484">
        <v>47</v>
      </c>
      <c r="X136" s="485">
        <v>61</v>
      </c>
      <c r="Y136" s="486">
        <v>175</v>
      </c>
      <c r="Z136" s="484">
        <v>176</v>
      </c>
      <c r="AA136" s="485">
        <v>351</v>
      </c>
      <c r="AB136" s="486">
        <v>76</v>
      </c>
      <c r="AC136" s="484">
        <v>50</v>
      </c>
      <c r="AD136" s="485">
        <v>63</v>
      </c>
      <c r="AE136" s="486">
        <v>175</v>
      </c>
      <c r="AF136" s="484">
        <v>176</v>
      </c>
      <c r="AG136" s="485">
        <v>351</v>
      </c>
      <c r="AH136" s="486">
        <v>36.4</v>
      </c>
      <c r="AI136" s="484">
        <v>32</v>
      </c>
      <c r="AJ136" s="485">
        <v>34.200000000000003</v>
      </c>
      <c r="AK136" s="486">
        <v>175</v>
      </c>
      <c r="AL136" s="484">
        <v>176</v>
      </c>
      <c r="AM136" s="485">
        <v>351</v>
      </c>
      <c r="AN136" s="486">
        <v>58</v>
      </c>
      <c r="AO136" s="484">
        <v>42</v>
      </c>
      <c r="AP136" s="485">
        <v>49</v>
      </c>
      <c r="AQ136" s="486">
        <v>132</v>
      </c>
      <c r="AR136" s="484">
        <v>162</v>
      </c>
      <c r="AS136" s="485">
        <v>294</v>
      </c>
      <c r="AT136" s="486">
        <v>58</v>
      </c>
      <c r="AU136" s="484">
        <v>45</v>
      </c>
      <c r="AV136" s="485">
        <v>51</v>
      </c>
      <c r="AW136" s="486">
        <v>132</v>
      </c>
      <c r="AX136" s="484">
        <v>162</v>
      </c>
      <c r="AY136" s="485">
        <v>294</v>
      </c>
      <c r="AZ136" s="486">
        <v>33.200000000000003</v>
      </c>
      <c r="BA136" s="484">
        <v>30.2</v>
      </c>
      <c r="BB136" s="485">
        <v>31.5</v>
      </c>
      <c r="BC136" s="486">
        <v>132</v>
      </c>
      <c r="BD136" s="484">
        <v>162</v>
      </c>
      <c r="BE136" s="485">
        <v>294</v>
      </c>
      <c r="BF136" s="486">
        <v>60</v>
      </c>
      <c r="BG136" s="484">
        <v>31</v>
      </c>
      <c r="BH136" s="485">
        <v>43</v>
      </c>
      <c r="BI136" s="486">
        <v>30</v>
      </c>
      <c r="BJ136" s="484">
        <v>45</v>
      </c>
      <c r="BK136" s="485">
        <v>75</v>
      </c>
      <c r="BL136" s="486">
        <v>60</v>
      </c>
      <c r="BM136" s="484">
        <v>38</v>
      </c>
      <c r="BN136" s="485">
        <v>47</v>
      </c>
      <c r="BO136" s="486">
        <v>30</v>
      </c>
      <c r="BP136" s="484">
        <v>45</v>
      </c>
      <c r="BQ136" s="485">
        <v>75</v>
      </c>
      <c r="BR136" s="486">
        <v>34.799999999999997</v>
      </c>
      <c r="BS136" s="484">
        <v>28.9</v>
      </c>
      <c r="BT136" s="485">
        <v>31.2</v>
      </c>
      <c r="BU136" s="486">
        <v>30</v>
      </c>
      <c r="BV136" s="484">
        <v>45</v>
      </c>
      <c r="BW136" s="485">
        <v>75</v>
      </c>
      <c r="BX136" s="486">
        <v>54</v>
      </c>
      <c r="BY136" s="484">
        <v>53</v>
      </c>
      <c r="BZ136" s="485">
        <v>53</v>
      </c>
      <c r="CA136" s="486">
        <v>13</v>
      </c>
      <c r="CB136" s="484">
        <v>34</v>
      </c>
      <c r="CC136" s="485">
        <v>47</v>
      </c>
      <c r="CD136" s="486">
        <v>69</v>
      </c>
      <c r="CE136" s="484">
        <v>59</v>
      </c>
      <c r="CF136" s="485">
        <v>62</v>
      </c>
      <c r="CG136" s="486">
        <v>13</v>
      </c>
      <c r="CH136" s="484">
        <v>34</v>
      </c>
      <c r="CI136" s="485">
        <v>47</v>
      </c>
      <c r="CJ136" s="486">
        <v>34.5</v>
      </c>
      <c r="CK136" s="484">
        <v>33.6</v>
      </c>
      <c r="CL136" s="485">
        <v>33.9</v>
      </c>
      <c r="CM136" s="486">
        <v>13</v>
      </c>
      <c r="CN136" s="484">
        <v>34</v>
      </c>
      <c r="CO136" s="485">
        <v>47</v>
      </c>
      <c r="CP136" s="486">
        <v>69</v>
      </c>
      <c r="CQ136" s="484">
        <v>50</v>
      </c>
      <c r="CR136" s="485">
        <v>59</v>
      </c>
      <c r="CS136" s="486">
        <v>3623</v>
      </c>
      <c r="CT136" s="484">
        <v>3611</v>
      </c>
      <c r="CU136" s="485">
        <v>7234</v>
      </c>
      <c r="CV136" s="486">
        <v>70</v>
      </c>
      <c r="CW136" s="484">
        <v>52</v>
      </c>
      <c r="CX136" s="485">
        <v>61</v>
      </c>
      <c r="CY136" s="486">
        <v>3623</v>
      </c>
      <c r="CZ136" s="484">
        <v>3611</v>
      </c>
      <c r="DA136" s="485">
        <v>7234</v>
      </c>
      <c r="DB136" s="486">
        <v>35.4</v>
      </c>
      <c r="DC136" s="484">
        <v>32.9</v>
      </c>
      <c r="DD136" s="485">
        <v>34.200000000000003</v>
      </c>
      <c r="DE136" s="486">
        <v>3623</v>
      </c>
      <c r="DF136" s="484">
        <v>3611</v>
      </c>
      <c r="DG136" s="485">
        <v>7234</v>
      </c>
    </row>
    <row r="137" spans="1:111" x14ac:dyDescent="0.35">
      <c r="A137" t="s">
        <v>21</v>
      </c>
      <c r="B137" t="s">
        <v>267</v>
      </c>
      <c r="C137" t="s">
        <v>260</v>
      </c>
      <c r="D137" s="486">
        <v>65</v>
      </c>
      <c r="E137" s="484">
        <v>48</v>
      </c>
      <c r="F137" s="485">
        <v>56</v>
      </c>
      <c r="G137" s="486">
        <v>2062</v>
      </c>
      <c r="H137" s="484">
        <v>2375</v>
      </c>
      <c r="I137" s="485">
        <v>4437</v>
      </c>
      <c r="J137" s="486">
        <v>67</v>
      </c>
      <c r="K137" s="484">
        <v>51</v>
      </c>
      <c r="L137" s="485">
        <v>59</v>
      </c>
      <c r="M137" s="486">
        <v>2062</v>
      </c>
      <c r="N137" s="484">
        <v>2375</v>
      </c>
      <c r="O137" s="485">
        <v>4437</v>
      </c>
      <c r="P137" s="486">
        <v>34.5</v>
      </c>
      <c r="Q137" s="484">
        <v>32.200000000000003</v>
      </c>
      <c r="R137" s="485">
        <v>33.299999999999997</v>
      </c>
      <c r="S137" s="486">
        <v>2062</v>
      </c>
      <c r="T137" s="484">
        <v>2375</v>
      </c>
      <c r="U137" s="485">
        <v>4437</v>
      </c>
      <c r="V137" s="486">
        <v>71</v>
      </c>
      <c r="W137" s="484">
        <v>39</v>
      </c>
      <c r="X137" s="485">
        <v>56</v>
      </c>
      <c r="Y137" s="486">
        <v>38</v>
      </c>
      <c r="Z137" s="484">
        <v>33</v>
      </c>
      <c r="AA137" s="485">
        <v>71</v>
      </c>
      <c r="AB137" s="486">
        <v>71</v>
      </c>
      <c r="AC137" s="484">
        <v>39</v>
      </c>
      <c r="AD137" s="485">
        <v>56</v>
      </c>
      <c r="AE137" s="486">
        <v>38</v>
      </c>
      <c r="AF137" s="484">
        <v>33</v>
      </c>
      <c r="AG137" s="485">
        <v>71</v>
      </c>
      <c r="AH137" s="486">
        <v>36.6</v>
      </c>
      <c r="AI137" s="484">
        <v>32.200000000000003</v>
      </c>
      <c r="AJ137" s="485">
        <v>34.6</v>
      </c>
      <c r="AK137" s="486">
        <v>38</v>
      </c>
      <c r="AL137" s="484">
        <v>33</v>
      </c>
      <c r="AM137" s="485">
        <v>71</v>
      </c>
      <c r="AN137" s="486">
        <v>67</v>
      </c>
      <c r="AO137" s="484">
        <v>41</v>
      </c>
      <c r="AP137" s="485">
        <v>54</v>
      </c>
      <c r="AQ137" s="486">
        <v>30</v>
      </c>
      <c r="AR137" s="484">
        <v>27</v>
      </c>
      <c r="AS137" s="485">
        <v>57</v>
      </c>
      <c r="AT137" s="486">
        <v>67</v>
      </c>
      <c r="AU137" s="484">
        <v>48</v>
      </c>
      <c r="AV137" s="485">
        <v>58</v>
      </c>
      <c r="AW137" s="486">
        <v>30</v>
      </c>
      <c r="AX137" s="484">
        <v>27</v>
      </c>
      <c r="AY137" s="485">
        <v>57</v>
      </c>
      <c r="AZ137" s="486">
        <v>34.1</v>
      </c>
      <c r="BA137" s="484">
        <v>31.2</v>
      </c>
      <c r="BB137" s="485">
        <v>32.700000000000003</v>
      </c>
      <c r="BC137" s="486">
        <v>30</v>
      </c>
      <c r="BD137" s="484">
        <v>27</v>
      </c>
      <c r="BE137" s="485">
        <v>57</v>
      </c>
      <c r="BF137" s="486" t="s">
        <v>197</v>
      </c>
      <c r="BG137" s="484" t="s">
        <v>197</v>
      </c>
      <c r="BH137" s="485" t="s">
        <v>197</v>
      </c>
      <c r="BI137" s="486" t="s">
        <v>197</v>
      </c>
      <c r="BJ137" s="484" t="s">
        <v>197</v>
      </c>
      <c r="BK137" s="485">
        <v>5</v>
      </c>
      <c r="BL137" s="486" t="s">
        <v>197</v>
      </c>
      <c r="BM137" s="484" t="s">
        <v>197</v>
      </c>
      <c r="BN137" s="485" t="s">
        <v>197</v>
      </c>
      <c r="BO137" s="486" t="s">
        <v>197</v>
      </c>
      <c r="BP137" s="484" t="s">
        <v>197</v>
      </c>
      <c r="BQ137" s="485">
        <v>5</v>
      </c>
      <c r="BR137" s="486">
        <v>44</v>
      </c>
      <c r="BS137" s="484">
        <v>36</v>
      </c>
      <c r="BT137" s="485">
        <v>37.6</v>
      </c>
      <c r="BU137" s="486" t="s">
        <v>197</v>
      </c>
      <c r="BV137" s="484" t="s">
        <v>197</v>
      </c>
      <c r="BW137" s="485">
        <v>5</v>
      </c>
      <c r="BX137" s="486" t="s">
        <v>197</v>
      </c>
      <c r="BY137" s="484" t="s">
        <v>197</v>
      </c>
      <c r="BZ137" s="485">
        <v>50</v>
      </c>
      <c r="CA137" s="486">
        <v>8</v>
      </c>
      <c r="CB137" s="484">
        <v>4</v>
      </c>
      <c r="CC137" s="485">
        <v>12</v>
      </c>
      <c r="CD137" s="486" t="s">
        <v>197</v>
      </c>
      <c r="CE137" s="484" t="s">
        <v>197</v>
      </c>
      <c r="CF137" s="485">
        <v>58</v>
      </c>
      <c r="CG137" s="486">
        <v>8</v>
      </c>
      <c r="CH137" s="484">
        <v>4</v>
      </c>
      <c r="CI137" s="485">
        <v>12</v>
      </c>
      <c r="CJ137" s="486">
        <v>31.8</v>
      </c>
      <c r="CK137" s="484">
        <v>36.799999999999997</v>
      </c>
      <c r="CL137" s="485">
        <v>33.4</v>
      </c>
      <c r="CM137" s="486">
        <v>8</v>
      </c>
      <c r="CN137" s="484">
        <v>4</v>
      </c>
      <c r="CO137" s="485">
        <v>12</v>
      </c>
      <c r="CP137" s="486">
        <v>65</v>
      </c>
      <c r="CQ137" s="484">
        <v>48</v>
      </c>
      <c r="CR137" s="485">
        <v>56</v>
      </c>
      <c r="CS137" s="486">
        <v>2422</v>
      </c>
      <c r="CT137" s="484">
        <v>2729</v>
      </c>
      <c r="CU137" s="485">
        <v>5151</v>
      </c>
      <c r="CV137" s="486">
        <v>67</v>
      </c>
      <c r="CW137" s="484">
        <v>51</v>
      </c>
      <c r="CX137" s="485">
        <v>59</v>
      </c>
      <c r="CY137" s="486">
        <v>2422</v>
      </c>
      <c r="CZ137" s="484">
        <v>2729</v>
      </c>
      <c r="DA137" s="485">
        <v>5151</v>
      </c>
      <c r="DB137" s="486">
        <v>34.6</v>
      </c>
      <c r="DC137" s="484">
        <v>32.299999999999997</v>
      </c>
      <c r="DD137" s="485">
        <v>33.4</v>
      </c>
      <c r="DE137" s="486">
        <v>2422</v>
      </c>
      <c r="DF137" s="484">
        <v>2729</v>
      </c>
      <c r="DG137" s="485">
        <v>5151</v>
      </c>
    </row>
    <row r="138" spans="1:111" x14ac:dyDescent="0.35">
      <c r="A138" t="s">
        <v>56</v>
      </c>
      <c r="B138" t="s">
        <v>301</v>
      </c>
      <c r="C138" t="s">
        <v>299</v>
      </c>
      <c r="D138" s="483" t="s">
        <v>416</v>
      </c>
      <c r="E138" s="487" t="s">
        <v>416</v>
      </c>
      <c r="F138" s="488" t="s">
        <v>416</v>
      </c>
      <c r="G138" s="483" t="s">
        <v>416</v>
      </c>
      <c r="H138" s="487" t="s">
        <v>416</v>
      </c>
      <c r="I138" s="488" t="s">
        <v>416</v>
      </c>
      <c r="J138" s="483" t="s">
        <v>416</v>
      </c>
      <c r="K138" s="487" t="s">
        <v>416</v>
      </c>
      <c r="L138" s="488" t="s">
        <v>416</v>
      </c>
      <c r="M138" s="483" t="s">
        <v>416</v>
      </c>
      <c r="N138" s="487" t="s">
        <v>416</v>
      </c>
      <c r="O138" s="488" t="s">
        <v>416</v>
      </c>
      <c r="P138" s="483" t="s">
        <v>416</v>
      </c>
      <c r="Q138" s="487" t="s">
        <v>416</v>
      </c>
      <c r="R138" s="488" t="s">
        <v>416</v>
      </c>
      <c r="S138" s="483" t="s">
        <v>416</v>
      </c>
      <c r="T138" s="487" t="s">
        <v>416</v>
      </c>
      <c r="U138" s="488" t="s">
        <v>416</v>
      </c>
      <c r="V138" s="483" t="s">
        <v>416</v>
      </c>
      <c r="W138" s="487" t="s">
        <v>416</v>
      </c>
      <c r="X138" s="488" t="s">
        <v>416</v>
      </c>
      <c r="Y138" s="483" t="s">
        <v>416</v>
      </c>
      <c r="Z138" s="487" t="s">
        <v>416</v>
      </c>
      <c r="AA138" s="488" t="s">
        <v>416</v>
      </c>
      <c r="AB138" s="483" t="s">
        <v>416</v>
      </c>
      <c r="AC138" s="487" t="s">
        <v>416</v>
      </c>
      <c r="AD138" s="488" t="s">
        <v>416</v>
      </c>
      <c r="AE138" s="483" t="s">
        <v>416</v>
      </c>
      <c r="AF138" s="487" t="s">
        <v>416</v>
      </c>
      <c r="AG138" s="488" t="s">
        <v>416</v>
      </c>
      <c r="AH138" s="483" t="s">
        <v>416</v>
      </c>
      <c r="AI138" s="487" t="s">
        <v>416</v>
      </c>
      <c r="AJ138" s="488" t="s">
        <v>416</v>
      </c>
      <c r="AK138" s="483" t="s">
        <v>416</v>
      </c>
      <c r="AL138" s="487" t="s">
        <v>416</v>
      </c>
      <c r="AM138" s="488" t="s">
        <v>416</v>
      </c>
      <c r="AN138" s="483" t="s">
        <v>416</v>
      </c>
      <c r="AO138" s="487" t="s">
        <v>416</v>
      </c>
      <c r="AP138" s="488" t="s">
        <v>416</v>
      </c>
      <c r="AQ138" s="483" t="s">
        <v>416</v>
      </c>
      <c r="AR138" s="487" t="s">
        <v>416</v>
      </c>
      <c r="AS138" s="488" t="s">
        <v>416</v>
      </c>
      <c r="AT138" s="483" t="s">
        <v>416</v>
      </c>
      <c r="AU138" s="487" t="s">
        <v>416</v>
      </c>
      <c r="AV138" s="488" t="s">
        <v>416</v>
      </c>
      <c r="AW138" s="483" t="s">
        <v>416</v>
      </c>
      <c r="AX138" s="487" t="s">
        <v>416</v>
      </c>
      <c r="AY138" s="488" t="s">
        <v>416</v>
      </c>
      <c r="AZ138" s="483" t="s">
        <v>416</v>
      </c>
      <c r="BA138" s="487" t="s">
        <v>416</v>
      </c>
      <c r="BB138" s="488" t="s">
        <v>416</v>
      </c>
      <c r="BC138" s="483" t="s">
        <v>416</v>
      </c>
      <c r="BD138" s="487" t="s">
        <v>416</v>
      </c>
      <c r="BE138" s="488" t="s">
        <v>416</v>
      </c>
      <c r="BF138" s="483" t="s">
        <v>416</v>
      </c>
      <c r="BG138" s="487" t="s">
        <v>416</v>
      </c>
      <c r="BH138" s="488" t="s">
        <v>416</v>
      </c>
      <c r="BI138" s="483" t="s">
        <v>416</v>
      </c>
      <c r="BJ138" s="487" t="s">
        <v>416</v>
      </c>
      <c r="BK138" s="488" t="s">
        <v>416</v>
      </c>
      <c r="BL138" s="483" t="s">
        <v>416</v>
      </c>
      <c r="BM138" s="487" t="s">
        <v>416</v>
      </c>
      <c r="BN138" s="488" t="s">
        <v>416</v>
      </c>
      <c r="BO138" s="483" t="s">
        <v>416</v>
      </c>
      <c r="BP138" s="487" t="s">
        <v>416</v>
      </c>
      <c r="BQ138" s="488" t="s">
        <v>416</v>
      </c>
      <c r="BR138" s="483" t="s">
        <v>416</v>
      </c>
      <c r="BS138" s="487" t="s">
        <v>416</v>
      </c>
      <c r="BT138" s="488" t="s">
        <v>416</v>
      </c>
      <c r="BU138" s="483" t="s">
        <v>416</v>
      </c>
      <c r="BV138" s="487" t="s">
        <v>416</v>
      </c>
      <c r="BW138" s="488" t="s">
        <v>416</v>
      </c>
      <c r="BX138" s="483" t="s">
        <v>416</v>
      </c>
      <c r="BY138" s="487" t="s">
        <v>416</v>
      </c>
      <c r="BZ138" s="488" t="s">
        <v>416</v>
      </c>
      <c r="CA138" s="483" t="s">
        <v>416</v>
      </c>
      <c r="CB138" s="487" t="s">
        <v>416</v>
      </c>
      <c r="CC138" s="488" t="s">
        <v>416</v>
      </c>
      <c r="CD138" s="483" t="s">
        <v>416</v>
      </c>
      <c r="CE138" s="487" t="s">
        <v>416</v>
      </c>
      <c r="CF138" s="488" t="s">
        <v>416</v>
      </c>
      <c r="CG138" s="483" t="s">
        <v>416</v>
      </c>
      <c r="CH138" s="487" t="s">
        <v>416</v>
      </c>
      <c r="CI138" s="488" t="s">
        <v>416</v>
      </c>
      <c r="CJ138" s="483" t="s">
        <v>416</v>
      </c>
      <c r="CK138" s="487" t="s">
        <v>416</v>
      </c>
      <c r="CL138" s="488" t="s">
        <v>416</v>
      </c>
      <c r="CM138" s="483" t="s">
        <v>416</v>
      </c>
      <c r="CN138" s="487" t="s">
        <v>416</v>
      </c>
      <c r="CO138" s="488" t="s">
        <v>416</v>
      </c>
      <c r="CP138" s="486">
        <v>68</v>
      </c>
      <c r="CQ138" s="484">
        <v>50</v>
      </c>
      <c r="CR138" s="485">
        <v>59</v>
      </c>
      <c r="CS138" s="486">
        <v>4086</v>
      </c>
      <c r="CT138" s="484">
        <v>4285</v>
      </c>
      <c r="CU138" s="485">
        <v>8371</v>
      </c>
      <c r="CV138" s="486">
        <v>70</v>
      </c>
      <c r="CW138" s="484">
        <v>53</v>
      </c>
      <c r="CX138" s="485">
        <v>62</v>
      </c>
      <c r="CY138" s="486">
        <v>4086</v>
      </c>
      <c r="CZ138" s="484">
        <v>4285</v>
      </c>
      <c r="DA138" s="485">
        <v>8371</v>
      </c>
      <c r="DB138" s="486">
        <v>36.700000000000003</v>
      </c>
      <c r="DC138" s="484">
        <v>33.6</v>
      </c>
      <c r="DD138" s="485">
        <v>35.1</v>
      </c>
      <c r="DE138" s="486">
        <v>4086</v>
      </c>
      <c r="DF138" s="484">
        <v>4285</v>
      </c>
      <c r="DG138" s="485">
        <v>8371</v>
      </c>
    </row>
    <row r="139" spans="1:111" x14ac:dyDescent="0.35">
      <c r="A139" t="s">
        <v>152</v>
      </c>
      <c r="B139" t="s">
        <v>396</v>
      </c>
      <c r="C139" t="s">
        <v>392</v>
      </c>
      <c r="D139" s="486">
        <v>76</v>
      </c>
      <c r="E139" s="484">
        <v>59</v>
      </c>
      <c r="F139" s="485">
        <v>67</v>
      </c>
      <c r="G139" s="486">
        <v>3465</v>
      </c>
      <c r="H139" s="484">
        <v>3649</v>
      </c>
      <c r="I139" s="485">
        <v>7114</v>
      </c>
      <c r="J139" s="486">
        <v>77</v>
      </c>
      <c r="K139" s="484">
        <v>60</v>
      </c>
      <c r="L139" s="485">
        <v>68</v>
      </c>
      <c r="M139" s="486">
        <v>3465</v>
      </c>
      <c r="N139" s="484">
        <v>3649</v>
      </c>
      <c r="O139" s="485">
        <v>7114</v>
      </c>
      <c r="P139" s="486">
        <v>36.4</v>
      </c>
      <c r="Q139" s="484">
        <v>34.1</v>
      </c>
      <c r="R139" s="485">
        <v>35.200000000000003</v>
      </c>
      <c r="S139" s="486">
        <v>3465</v>
      </c>
      <c r="T139" s="484">
        <v>3649</v>
      </c>
      <c r="U139" s="485">
        <v>7114</v>
      </c>
      <c r="V139" s="486">
        <v>85</v>
      </c>
      <c r="W139" s="484">
        <v>61</v>
      </c>
      <c r="X139" s="485">
        <v>72</v>
      </c>
      <c r="Y139" s="486">
        <v>72</v>
      </c>
      <c r="Z139" s="484">
        <v>84</v>
      </c>
      <c r="AA139" s="485">
        <v>156</v>
      </c>
      <c r="AB139" s="486">
        <v>86</v>
      </c>
      <c r="AC139" s="484">
        <v>63</v>
      </c>
      <c r="AD139" s="485">
        <v>74</v>
      </c>
      <c r="AE139" s="486">
        <v>72</v>
      </c>
      <c r="AF139" s="484">
        <v>84</v>
      </c>
      <c r="AG139" s="485">
        <v>156</v>
      </c>
      <c r="AH139" s="486">
        <v>37.799999999999997</v>
      </c>
      <c r="AI139" s="484">
        <v>34.5</v>
      </c>
      <c r="AJ139" s="485">
        <v>36.1</v>
      </c>
      <c r="AK139" s="486">
        <v>72</v>
      </c>
      <c r="AL139" s="484">
        <v>84</v>
      </c>
      <c r="AM139" s="485">
        <v>156</v>
      </c>
      <c r="AN139" s="486">
        <v>76</v>
      </c>
      <c r="AO139" s="484">
        <v>61</v>
      </c>
      <c r="AP139" s="485">
        <v>67</v>
      </c>
      <c r="AQ139" s="486">
        <v>21</v>
      </c>
      <c r="AR139" s="484">
        <v>36</v>
      </c>
      <c r="AS139" s="485">
        <v>57</v>
      </c>
      <c r="AT139" s="486">
        <v>81</v>
      </c>
      <c r="AU139" s="484">
        <v>61</v>
      </c>
      <c r="AV139" s="485">
        <v>68</v>
      </c>
      <c r="AW139" s="486">
        <v>21</v>
      </c>
      <c r="AX139" s="484">
        <v>36</v>
      </c>
      <c r="AY139" s="485">
        <v>57</v>
      </c>
      <c r="AZ139" s="486">
        <v>35.4</v>
      </c>
      <c r="BA139" s="484">
        <v>33.6</v>
      </c>
      <c r="BB139" s="485">
        <v>34.299999999999997</v>
      </c>
      <c r="BC139" s="486">
        <v>21</v>
      </c>
      <c r="BD139" s="484">
        <v>36</v>
      </c>
      <c r="BE139" s="485">
        <v>57</v>
      </c>
      <c r="BF139" s="486" t="s">
        <v>197</v>
      </c>
      <c r="BG139" s="484" t="s">
        <v>197</v>
      </c>
      <c r="BH139" s="485">
        <v>67</v>
      </c>
      <c r="BI139" s="486">
        <v>9</v>
      </c>
      <c r="BJ139" s="484">
        <v>6</v>
      </c>
      <c r="BK139" s="485">
        <v>15</v>
      </c>
      <c r="BL139" s="486" t="s">
        <v>197</v>
      </c>
      <c r="BM139" s="484" t="s">
        <v>197</v>
      </c>
      <c r="BN139" s="485">
        <v>67</v>
      </c>
      <c r="BO139" s="486">
        <v>9</v>
      </c>
      <c r="BP139" s="484">
        <v>6</v>
      </c>
      <c r="BQ139" s="485">
        <v>15</v>
      </c>
      <c r="BR139" s="486">
        <v>36</v>
      </c>
      <c r="BS139" s="484">
        <v>32.299999999999997</v>
      </c>
      <c r="BT139" s="485">
        <v>34.5</v>
      </c>
      <c r="BU139" s="486">
        <v>9</v>
      </c>
      <c r="BV139" s="484">
        <v>6</v>
      </c>
      <c r="BW139" s="485">
        <v>15</v>
      </c>
      <c r="BX139" s="486" t="s">
        <v>197</v>
      </c>
      <c r="BY139" s="484" t="s">
        <v>197</v>
      </c>
      <c r="BZ139" s="485">
        <v>46</v>
      </c>
      <c r="CA139" s="486">
        <v>8</v>
      </c>
      <c r="CB139" s="484">
        <v>5</v>
      </c>
      <c r="CC139" s="485">
        <v>13</v>
      </c>
      <c r="CD139" s="486" t="s">
        <v>197</v>
      </c>
      <c r="CE139" s="484" t="s">
        <v>197</v>
      </c>
      <c r="CF139" s="485">
        <v>46</v>
      </c>
      <c r="CG139" s="486">
        <v>8</v>
      </c>
      <c r="CH139" s="484">
        <v>5</v>
      </c>
      <c r="CI139" s="485">
        <v>13</v>
      </c>
      <c r="CJ139" s="486">
        <v>35.6</v>
      </c>
      <c r="CK139" s="484">
        <v>29.2</v>
      </c>
      <c r="CL139" s="485">
        <v>33.200000000000003</v>
      </c>
      <c r="CM139" s="486">
        <v>8</v>
      </c>
      <c r="CN139" s="484">
        <v>5</v>
      </c>
      <c r="CO139" s="485">
        <v>13</v>
      </c>
      <c r="CP139" s="486">
        <v>76</v>
      </c>
      <c r="CQ139" s="484">
        <v>58</v>
      </c>
      <c r="CR139" s="485">
        <v>67</v>
      </c>
      <c r="CS139" s="486">
        <v>3731</v>
      </c>
      <c r="CT139" s="484">
        <v>4004</v>
      </c>
      <c r="CU139" s="485">
        <v>7735</v>
      </c>
      <c r="CV139" s="486">
        <v>77</v>
      </c>
      <c r="CW139" s="484">
        <v>59</v>
      </c>
      <c r="CX139" s="485">
        <v>68</v>
      </c>
      <c r="CY139" s="486">
        <v>3731</v>
      </c>
      <c r="CZ139" s="484">
        <v>4004</v>
      </c>
      <c r="DA139" s="485">
        <v>7735</v>
      </c>
      <c r="DB139" s="486">
        <v>36.299999999999997</v>
      </c>
      <c r="DC139" s="484">
        <v>34</v>
      </c>
      <c r="DD139" s="485">
        <v>35.1</v>
      </c>
      <c r="DE139" s="486">
        <v>3731</v>
      </c>
      <c r="DF139" s="484">
        <v>4004</v>
      </c>
      <c r="DG139" s="485">
        <v>7735</v>
      </c>
    </row>
    <row r="140" spans="1:111" x14ac:dyDescent="0.35">
      <c r="A140" t="s">
        <v>153</v>
      </c>
      <c r="B140" t="s">
        <v>397</v>
      </c>
      <c r="C140" t="s">
        <v>392</v>
      </c>
      <c r="D140" s="486">
        <v>74</v>
      </c>
      <c r="E140" s="484">
        <v>59</v>
      </c>
      <c r="F140" s="485">
        <v>66</v>
      </c>
      <c r="G140" s="486">
        <v>1866</v>
      </c>
      <c r="H140" s="484">
        <v>1890</v>
      </c>
      <c r="I140" s="485">
        <v>3756</v>
      </c>
      <c r="J140" s="486">
        <v>75</v>
      </c>
      <c r="K140" s="484">
        <v>60</v>
      </c>
      <c r="L140" s="485">
        <v>67</v>
      </c>
      <c r="M140" s="486">
        <v>1866</v>
      </c>
      <c r="N140" s="484">
        <v>1890</v>
      </c>
      <c r="O140" s="485">
        <v>3756</v>
      </c>
      <c r="P140" s="486">
        <v>36.200000000000003</v>
      </c>
      <c r="Q140" s="484">
        <v>34.1</v>
      </c>
      <c r="R140" s="485">
        <v>35.200000000000003</v>
      </c>
      <c r="S140" s="486">
        <v>1866</v>
      </c>
      <c r="T140" s="484">
        <v>1890</v>
      </c>
      <c r="U140" s="485">
        <v>3756</v>
      </c>
      <c r="V140" s="486">
        <v>80</v>
      </c>
      <c r="W140" s="484">
        <v>56</v>
      </c>
      <c r="X140" s="485">
        <v>70</v>
      </c>
      <c r="Y140" s="486">
        <v>54</v>
      </c>
      <c r="Z140" s="484">
        <v>39</v>
      </c>
      <c r="AA140" s="485">
        <v>93</v>
      </c>
      <c r="AB140" s="486">
        <v>80</v>
      </c>
      <c r="AC140" s="484">
        <v>56</v>
      </c>
      <c r="AD140" s="485">
        <v>70</v>
      </c>
      <c r="AE140" s="486">
        <v>54</v>
      </c>
      <c r="AF140" s="484">
        <v>39</v>
      </c>
      <c r="AG140" s="485">
        <v>93</v>
      </c>
      <c r="AH140" s="486">
        <v>38.200000000000003</v>
      </c>
      <c r="AI140" s="484">
        <v>33.799999999999997</v>
      </c>
      <c r="AJ140" s="485">
        <v>36.299999999999997</v>
      </c>
      <c r="AK140" s="486">
        <v>54</v>
      </c>
      <c r="AL140" s="484">
        <v>39</v>
      </c>
      <c r="AM140" s="485">
        <v>93</v>
      </c>
      <c r="AN140" s="486">
        <v>80</v>
      </c>
      <c r="AO140" s="484">
        <v>60</v>
      </c>
      <c r="AP140" s="485">
        <v>70</v>
      </c>
      <c r="AQ140" s="486">
        <v>25</v>
      </c>
      <c r="AR140" s="484">
        <v>25</v>
      </c>
      <c r="AS140" s="485">
        <v>50</v>
      </c>
      <c r="AT140" s="486">
        <v>80</v>
      </c>
      <c r="AU140" s="484">
        <v>64</v>
      </c>
      <c r="AV140" s="485">
        <v>72</v>
      </c>
      <c r="AW140" s="486">
        <v>25</v>
      </c>
      <c r="AX140" s="484">
        <v>25</v>
      </c>
      <c r="AY140" s="485">
        <v>50</v>
      </c>
      <c r="AZ140" s="486">
        <v>35.5</v>
      </c>
      <c r="BA140" s="484">
        <v>33.1</v>
      </c>
      <c r="BB140" s="485">
        <v>34.299999999999997</v>
      </c>
      <c r="BC140" s="486">
        <v>25</v>
      </c>
      <c r="BD140" s="484">
        <v>25</v>
      </c>
      <c r="BE140" s="485">
        <v>50</v>
      </c>
      <c r="BF140" s="486" t="s">
        <v>197</v>
      </c>
      <c r="BG140" s="484" t="s">
        <v>197</v>
      </c>
      <c r="BH140" s="485">
        <v>56</v>
      </c>
      <c r="BI140" s="486">
        <v>6</v>
      </c>
      <c r="BJ140" s="484">
        <v>3</v>
      </c>
      <c r="BK140" s="485">
        <v>9</v>
      </c>
      <c r="BL140" s="486" t="s">
        <v>197</v>
      </c>
      <c r="BM140" s="484" t="s">
        <v>197</v>
      </c>
      <c r="BN140" s="485">
        <v>56</v>
      </c>
      <c r="BO140" s="486">
        <v>6</v>
      </c>
      <c r="BP140" s="484">
        <v>3</v>
      </c>
      <c r="BQ140" s="485">
        <v>9</v>
      </c>
      <c r="BR140" s="486">
        <v>32.700000000000003</v>
      </c>
      <c r="BS140" s="484">
        <v>33.700000000000003</v>
      </c>
      <c r="BT140" s="485">
        <v>33</v>
      </c>
      <c r="BU140" s="486">
        <v>6</v>
      </c>
      <c r="BV140" s="484">
        <v>3</v>
      </c>
      <c r="BW140" s="485">
        <v>9</v>
      </c>
      <c r="BX140" s="486">
        <v>100</v>
      </c>
      <c r="BY140" s="484" t="s">
        <v>197</v>
      </c>
      <c r="BZ140" s="485" t="s">
        <v>197</v>
      </c>
      <c r="CA140" s="486">
        <v>5</v>
      </c>
      <c r="CB140" s="484">
        <v>3</v>
      </c>
      <c r="CC140" s="485">
        <v>8</v>
      </c>
      <c r="CD140" s="486">
        <v>100</v>
      </c>
      <c r="CE140" s="484" t="s">
        <v>197</v>
      </c>
      <c r="CF140" s="485" t="s">
        <v>197</v>
      </c>
      <c r="CG140" s="486">
        <v>5</v>
      </c>
      <c r="CH140" s="484">
        <v>3</v>
      </c>
      <c r="CI140" s="485">
        <v>8</v>
      </c>
      <c r="CJ140" s="486">
        <v>41</v>
      </c>
      <c r="CK140" s="484">
        <v>33.700000000000003</v>
      </c>
      <c r="CL140" s="485">
        <v>38.299999999999997</v>
      </c>
      <c r="CM140" s="486">
        <v>5</v>
      </c>
      <c r="CN140" s="484">
        <v>3</v>
      </c>
      <c r="CO140" s="485">
        <v>8</v>
      </c>
      <c r="CP140" s="486">
        <v>74</v>
      </c>
      <c r="CQ140" s="484">
        <v>59</v>
      </c>
      <c r="CR140" s="485">
        <v>67</v>
      </c>
      <c r="CS140" s="486">
        <v>2025</v>
      </c>
      <c r="CT140" s="484">
        <v>2034</v>
      </c>
      <c r="CU140" s="485">
        <v>4059</v>
      </c>
      <c r="CV140" s="486">
        <v>75</v>
      </c>
      <c r="CW140" s="484">
        <v>60</v>
      </c>
      <c r="CX140" s="485">
        <v>68</v>
      </c>
      <c r="CY140" s="486">
        <v>2025</v>
      </c>
      <c r="CZ140" s="484">
        <v>2034</v>
      </c>
      <c r="DA140" s="485">
        <v>4059</v>
      </c>
      <c r="DB140" s="486">
        <v>36.299999999999997</v>
      </c>
      <c r="DC140" s="484">
        <v>34.1</v>
      </c>
      <c r="DD140" s="485">
        <v>35.200000000000003</v>
      </c>
      <c r="DE140" s="486">
        <v>2025</v>
      </c>
      <c r="DF140" s="484">
        <v>2034</v>
      </c>
      <c r="DG140" s="485">
        <v>4059</v>
      </c>
    </row>
    <row r="141" spans="1:111" x14ac:dyDescent="0.35">
      <c r="A141" t="s">
        <v>131</v>
      </c>
      <c r="B141" t="s">
        <v>376</v>
      </c>
      <c r="C141" t="s">
        <v>372</v>
      </c>
      <c r="D141" s="486">
        <v>74</v>
      </c>
      <c r="E141" s="484">
        <v>57</v>
      </c>
      <c r="F141" s="485">
        <v>65</v>
      </c>
      <c r="G141" s="486">
        <v>2253</v>
      </c>
      <c r="H141" s="484">
        <v>2467</v>
      </c>
      <c r="I141" s="485">
        <v>4720</v>
      </c>
      <c r="J141" s="486">
        <v>75</v>
      </c>
      <c r="K141" s="484">
        <v>59</v>
      </c>
      <c r="L141" s="485">
        <v>66</v>
      </c>
      <c r="M141" s="486">
        <v>2253</v>
      </c>
      <c r="N141" s="484">
        <v>2467</v>
      </c>
      <c r="O141" s="485">
        <v>4720</v>
      </c>
      <c r="P141" s="486">
        <v>37.1</v>
      </c>
      <c r="Q141" s="484">
        <v>34.5</v>
      </c>
      <c r="R141" s="485">
        <v>35.799999999999997</v>
      </c>
      <c r="S141" s="486">
        <v>2253</v>
      </c>
      <c r="T141" s="484">
        <v>2467</v>
      </c>
      <c r="U141" s="485">
        <v>4720</v>
      </c>
      <c r="V141" s="486">
        <v>75</v>
      </c>
      <c r="W141" s="484">
        <v>59</v>
      </c>
      <c r="X141" s="485">
        <v>67</v>
      </c>
      <c r="Y141" s="486">
        <v>124</v>
      </c>
      <c r="Z141" s="484">
        <v>122</v>
      </c>
      <c r="AA141" s="485">
        <v>246</v>
      </c>
      <c r="AB141" s="486">
        <v>75</v>
      </c>
      <c r="AC141" s="484">
        <v>59</v>
      </c>
      <c r="AD141" s="485">
        <v>67</v>
      </c>
      <c r="AE141" s="486">
        <v>124</v>
      </c>
      <c r="AF141" s="484">
        <v>122</v>
      </c>
      <c r="AG141" s="485">
        <v>246</v>
      </c>
      <c r="AH141" s="486">
        <v>37.5</v>
      </c>
      <c r="AI141" s="484">
        <v>34.9</v>
      </c>
      <c r="AJ141" s="485">
        <v>36.200000000000003</v>
      </c>
      <c r="AK141" s="486">
        <v>124</v>
      </c>
      <c r="AL141" s="484">
        <v>122</v>
      </c>
      <c r="AM141" s="485">
        <v>246</v>
      </c>
      <c r="AN141" s="486">
        <v>76</v>
      </c>
      <c r="AO141" s="484">
        <v>53</v>
      </c>
      <c r="AP141" s="485">
        <v>64</v>
      </c>
      <c r="AQ141" s="486">
        <v>54</v>
      </c>
      <c r="AR141" s="484">
        <v>62</v>
      </c>
      <c r="AS141" s="485">
        <v>116</v>
      </c>
      <c r="AT141" s="486">
        <v>78</v>
      </c>
      <c r="AU141" s="484">
        <v>58</v>
      </c>
      <c r="AV141" s="485">
        <v>67</v>
      </c>
      <c r="AW141" s="486">
        <v>54</v>
      </c>
      <c r="AX141" s="484">
        <v>62</v>
      </c>
      <c r="AY141" s="485">
        <v>116</v>
      </c>
      <c r="AZ141" s="486">
        <v>37.4</v>
      </c>
      <c r="BA141" s="484">
        <v>33.700000000000003</v>
      </c>
      <c r="BB141" s="485">
        <v>35.4</v>
      </c>
      <c r="BC141" s="486">
        <v>54</v>
      </c>
      <c r="BD141" s="484">
        <v>62</v>
      </c>
      <c r="BE141" s="485">
        <v>116</v>
      </c>
      <c r="BF141" s="486">
        <v>71</v>
      </c>
      <c r="BG141" s="484">
        <v>43</v>
      </c>
      <c r="BH141" s="485">
        <v>60</v>
      </c>
      <c r="BI141" s="486">
        <v>21</v>
      </c>
      <c r="BJ141" s="484">
        <v>14</v>
      </c>
      <c r="BK141" s="485">
        <v>35</v>
      </c>
      <c r="BL141" s="486">
        <v>71</v>
      </c>
      <c r="BM141" s="484">
        <v>50</v>
      </c>
      <c r="BN141" s="485">
        <v>63</v>
      </c>
      <c r="BO141" s="486">
        <v>21</v>
      </c>
      <c r="BP141" s="484">
        <v>14</v>
      </c>
      <c r="BQ141" s="485">
        <v>35</v>
      </c>
      <c r="BR141" s="486">
        <v>38.799999999999997</v>
      </c>
      <c r="BS141" s="484">
        <v>34.9</v>
      </c>
      <c r="BT141" s="485">
        <v>37.200000000000003</v>
      </c>
      <c r="BU141" s="486">
        <v>21</v>
      </c>
      <c r="BV141" s="484">
        <v>14</v>
      </c>
      <c r="BW141" s="485">
        <v>35</v>
      </c>
      <c r="BX141" s="486" t="s">
        <v>197</v>
      </c>
      <c r="BY141" s="484" t="s">
        <v>197</v>
      </c>
      <c r="BZ141" s="485">
        <v>57</v>
      </c>
      <c r="CA141" s="486">
        <v>5</v>
      </c>
      <c r="CB141" s="484">
        <v>9</v>
      </c>
      <c r="CC141" s="485">
        <v>14</v>
      </c>
      <c r="CD141" s="486" t="s">
        <v>197</v>
      </c>
      <c r="CE141" s="484" t="s">
        <v>197</v>
      </c>
      <c r="CF141" s="485">
        <v>64</v>
      </c>
      <c r="CG141" s="486">
        <v>5</v>
      </c>
      <c r="CH141" s="484">
        <v>9</v>
      </c>
      <c r="CI141" s="485">
        <v>14</v>
      </c>
      <c r="CJ141" s="486">
        <v>30.8</v>
      </c>
      <c r="CK141" s="484">
        <v>35.799999999999997</v>
      </c>
      <c r="CL141" s="485">
        <v>34</v>
      </c>
      <c r="CM141" s="486">
        <v>5</v>
      </c>
      <c r="CN141" s="484">
        <v>9</v>
      </c>
      <c r="CO141" s="485">
        <v>14</v>
      </c>
      <c r="CP141" s="486">
        <v>73</v>
      </c>
      <c r="CQ141" s="484">
        <v>56</v>
      </c>
      <c r="CR141" s="485">
        <v>64</v>
      </c>
      <c r="CS141" s="486">
        <v>2607</v>
      </c>
      <c r="CT141" s="484">
        <v>2835</v>
      </c>
      <c r="CU141" s="485">
        <v>5442</v>
      </c>
      <c r="CV141" s="486">
        <v>74</v>
      </c>
      <c r="CW141" s="484">
        <v>58</v>
      </c>
      <c r="CX141" s="485">
        <v>66</v>
      </c>
      <c r="CY141" s="486">
        <v>2607</v>
      </c>
      <c r="CZ141" s="484">
        <v>2835</v>
      </c>
      <c r="DA141" s="485">
        <v>5442</v>
      </c>
      <c r="DB141" s="486">
        <v>37.1</v>
      </c>
      <c r="DC141" s="484">
        <v>34.4</v>
      </c>
      <c r="DD141" s="485">
        <v>35.700000000000003</v>
      </c>
      <c r="DE141" s="486">
        <v>2607</v>
      </c>
      <c r="DF141" s="484">
        <v>2835</v>
      </c>
      <c r="DG141" s="485">
        <v>5442</v>
      </c>
    </row>
    <row r="142" spans="1:111" x14ac:dyDescent="0.35">
      <c r="A142" t="s">
        <v>83</v>
      </c>
      <c r="B142" t="s">
        <v>328</v>
      </c>
      <c r="C142" t="s">
        <v>324</v>
      </c>
      <c r="D142" s="486">
        <v>69</v>
      </c>
      <c r="E142" s="484">
        <v>51</v>
      </c>
      <c r="F142" s="485">
        <v>60</v>
      </c>
      <c r="G142" s="486">
        <v>6811</v>
      </c>
      <c r="H142" s="484">
        <v>7241</v>
      </c>
      <c r="I142" s="485">
        <v>14052</v>
      </c>
      <c r="J142" s="486">
        <v>70</v>
      </c>
      <c r="K142" s="484">
        <v>54</v>
      </c>
      <c r="L142" s="485">
        <v>62</v>
      </c>
      <c r="M142" s="486">
        <v>6811</v>
      </c>
      <c r="N142" s="484">
        <v>7241</v>
      </c>
      <c r="O142" s="485">
        <v>14052</v>
      </c>
      <c r="P142" s="486">
        <v>35.799999999999997</v>
      </c>
      <c r="Q142" s="484">
        <v>33.299999999999997</v>
      </c>
      <c r="R142" s="485">
        <v>34.5</v>
      </c>
      <c r="S142" s="486">
        <v>6811</v>
      </c>
      <c r="T142" s="484">
        <v>7241</v>
      </c>
      <c r="U142" s="485">
        <v>14052</v>
      </c>
      <c r="V142" s="486">
        <v>67</v>
      </c>
      <c r="W142" s="484">
        <v>50</v>
      </c>
      <c r="X142" s="485">
        <v>59</v>
      </c>
      <c r="Y142" s="486">
        <v>365</v>
      </c>
      <c r="Z142" s="484">
        <v>351</v>
      </c>
      <c r="AA142" s="485">
        <v>716</v>
      </c>
      <c r="AB142" s="486">
        <v>70</v>
      </c>
      <c r="AC142" s="484">
        <v>53</v>
      </c>
      <c r="AD142" s="485">
        <v>62</v>
      </c>
      <c r="AE142" s="486">
        <v>365</v>
      </c>
      <c r="AF142" s="484">
        <v>351</v>
      </c>
      <c r="AG142" s="485">
        <v>716</v>
      </c>
      <c r="AH142" s="486">
        <v>35.9</v>
      </c>
      <c r="AI142" s="484">
        <v>33.200000000000003</v>
      </c>
      <c r="AJ142" s="485">
        <v>34.6</v>
      </c>
      <c r="AK142" s="486">
        <v>365</v>
      </c>
      <c r="AL142" s="484">
        <v>351</v>
      </c>
      <c r="AM142" s="485">
        <v>716</v>
      </c>
      <c r="AN142" s="486">
        <v>65</v>
      </c>
      <c r="AO142" s="484">
        <v>56</v>
      </c>
      <c r="AP142" s="485">
        <v>60</v>
      </c>
      <c r="AQ142" s="486">
        <v>161</v>
      </c>
      <c r="AR142" s="484">
        <v>169</v>
      </c>
      <c r="AS142" s="485">
        <v>330</v>
      </c>
      <c r="AT142" s="486">
        <v>66</v>
      </c>
      <c r="AU142" s="484">
        <v>60</v>
      </c>
      <c r="AV142" s="485">
        <v>63</v>
      </c>
      <c r="AW142" s="486">
        <v>161</v>
      </c>
      <c r="AX142" s="484">
        <v>169</v>
      </c>
      <c r="AY142" s="485">
        <v>330</v>
      </c>
      <c r="AZ142" s="486">
        <v>35.1</v>
      </c>
      <c r="BA142" s="484">
        <v>32.799999999999997</v>
      </c>
      <c r="BB142" s="485">
        <v>33.9</v>
      </c>
      <c r="BC142" s="486">
        <v>161</v>
      </c>
      <c r="BD142" s="484">
        <v>169</v>
      </c>
      <c r="BE142" s="485">
        <v>330</v>
      </c>
      <c r="BF142" s="486">
        <v>66</v>
      </c>
      <c r="BG142" s="484">
        <v>44</v>
      </c>
      <c r="BH142" s="485">
        <v>55</v>
      </c>
      <c r="BI142" s="486">
        <v>160</v>
      </c>
      <c r="BJ142" s="484">
        <v>168</v>
      </c>
      <c r="BK142" s="485">
        <v>328</v>
      </c>
      <c r="BL142" s="486">
        <v>69</v>
      </c>
      <c r="BM142" s="484">
        <v>47</v>
      </c>
      <c r="BN142" s="485">
        <v>58</v>
      </c>
      <c r="BO142" s="486">
        <v>160</v>
      </c>
      <c r="BP142" s="484">
        <v>168</v>
      </c>
      <c r="BQ142" s="485">
        <v>328</v>
      </c>
      <c r="BR142" s="486">
        <v>35.1</v>
      </c>
      <c r="BS142" s="484">
        <v>31.8</v>
      </c>
      <c r="BT142" s="485">
        <v>33.4</v>
      </c>
      <c r="BU142" s="486">
        <v>160</v>
      </c>
      <c r="BV142" s="484">
        <v>168</v>
      </c>
      <c r="BW142" s="485">
        <v>328</v>
      </c>
      <c r="BX142" s="486">
        <v>72</v>
      </c>
      <c r="BY142" s="484">
        <v>43</v>
      </c>
      <c r="BZ142" s="485">
        <v>59</v>
      </c>
      <c r="CA142" s="486">
        <v>25</v>
      </c>
      <c r="CB142" s="484">
        <v>21</v>
      </c>
      <c r="CC142" s="485">
        <v>46</v>
      </c>
      <c r="CD142" s="486">
        <v>72</v>
      </c>
      <c r="CE142" s="484">
        <v>43</v>
      </c>
      <c r="CF142" s="485">
        <v>59</v>
      </c>
      <c r="CG142" s="486">
        <v>25</v>
      </c>
      <c r="CH142" s="484">
        <v>21</v>
      </c>
      <c r="CI142" s="485">
        <v>46</v>
      </c>
      <c r="CJ142" s="486">
        <v>36.4</v>
      </c>
      <c r="CK142" s="484">
        <v>31.7</v>
      </c>
      <c r="CL142" s="485">
        <v>34.299999999999997</v>
      </c>
      <c r="CM142" s="486">
        <v>25</v>
      </c>
      <c r="CN142" s="484">
        <v>21</v>
      </c>
      <c r="CO142" s="485">
        <v>46</v>
      </c>
      <c r="CP142" s="486">
        <v>68</v>
      </c>
      <c r="CQ142" s="484">
        <v>51</v>
      </c>
      <c r="CR142" s="485">
        <v>59</v>
      </c>
      <c r="CS142" s="486">
        <v>7976</v>
      </c>
      <c r="CT142" s="484">
        <v>8468</v>
      </c>
      <c r="CU142" s="485">
        <v>16444</v>
      </c>
      <c r="CV142" s="486">
        <v>70</v>
      </c>
      <c r="CW142" s="484">
        <v>53</v>
      </c>
      <c r="CX142" s="485">
        <v>61</v>
      </c>
      <c r="CY142" s="486">
        <v>7976</v>
      </c>
      <c r="CZ142" s="484">
        <v>8468</v>
      </c>
      <c r="DA142" s="485">
        <v>16444</v>
      </c>
      <c r="DB142" s="486">
        <v>35.700000000000003</v>
      </c>
      <c r="DC142" s="484">
        <v>33.299999999999997</v>
      </c>
      <c r="DD142" s="485">
        <v>34.5</v>
      </c>
      <c r="DE142" s="486">
        <v>7976</v>
      </c>
      <c r="DF142" s="484">
        <v>8468</v>
      </c>
      <c r="DG142" s="485">
        <v>16444</v>
      </c>
    </row>
    <row r="143" spans="1:111" x14ac:dyDescent="0.35">
      <c r="A143" t="s">
        <v>154</v>
      </c>
      <c r="B143" t="s">
        <v>398</v>
      </c>
      <c r="C143" t="s">
        <v>392</v>
      </c>
      <c r="D143" s="486">
        <v>64</v>
      </c>
      <c r="E143" s="484">
        <v>48</v>
      </c>
      <c r="F143" s="485">
        <v>56</v>
      </c>
      <c r="G143" s="486">
        <v>2834</v>
      </c>
      <c r="H143" s="484">
        <v>2991</v>
      </c>
      <c r="I143" s="485">
        <v>5825</v>
      </c>
      <c r="J143" s="486">
        <v>65</v>
      </c>
      <c r="K143" s="484">
        <v>50</v>
      </c>
      <c r="L143" s="485">
        <v>58</v>
      </c>
      <c r="M143" s="486">
        <v>2834</v>
      </c>
      <c r="N143" s="484">
        <v>2991</v>
      </c>
      <c r="O143" s="485">
        <v>5825</v>
      </c>
      <c r="P143" s="486">
        <v>35.799999999999997</v>
      </c>
      <c r="Q143" s="484">
        <v>33.200000000000003</v>
      </c>
      <c r="R143" s="485">
        <v>34.5</v>
      </c>
      <c r="S143" s="486">
        <v>2834</v>
      </c>
      <c r="T143" s="484">
        <v>2991</v>
      </c>
      <c r="U143" s="485">
        <v>5825</v>
      </c>
      <c r="V143" s="486">
        <v>67</v>
      </c>
      <c r="W143" s="484">
        <v>47</v>
      </c>
      <c r="X143" s="485">
        <v>57</v>
      </c>
      <c r="Y143" s="486">
        <v>154</v>
      </c>
      <c r="Z143" s="484">
        <v>150</v>
      </c>
      <c r="AA143" s="485">
        <v>304</v>
      </c>
      <c r="AB143" s="486">
        <v>69</v>
      </c>
      <c r="AC143" s="484">
        <v>47</v>
      </c>
      <c r="AD143" s="485">
        <v>59</v>
      </c>
      <c r="AE143" s="486">
        <v>154</v>
      </c>
      <c r="AF143" s="484">
        <v>150</v>
      </c>
      <c r="AG143" s="485">
        <v>304</v>
      </c>
      <c r="AH143" s="486">
        <v>36.200000000000003</v>
      </c>
      <c r="AI143" s="484">
        <v>33.700000000000003</v>
      </c>
      <c r="AJ143" s="485">
        <v>35</v>
      </c>
      <c r="AK143" s="486">
        <v>154</v>
      </c>
      <c r="AL143" s="484">
        <v>150</v>
      </c>
      <c r="AM143" s="485">
        <v>304</v>
      </c>
      <c r="AN143" s="486">
        <v>63</v>
      </c>
      <c r="AO143" s="484">
        <v>38</v>
      </c>
      <c r="AP143" s="485">
        <v>50</v>
      </c>
      <c r="AQ143" s="486">
        <v>79</v>
      </c>
      <c r="AR143" s="484">
        <v>85</v>
      </c>
      <c r="AS143" s="485">
        <v>164</v>
      </c>
      <c r="AT143" s="486">
        <v>67</v>
      </c>
      <c r="AU143" s="484">
        <v>45</v>
      </c>
      <c r="AV143" s="485">
        <v>55</v>
      </c>
      <c r="AW143" s="486">
        <v>79</v>
      </c>
      <c r="AX143" s="484">
        <v>85</v>
      </c>
      <c r="AY143" s="485">
        <v>164</v>
      </c>
      <c r="AZ143" s="486">
        <v>35.4</v>
      </c>
      <c r="BA143" s="484">
        <v>31.7</v>
      </c>
      <c r="BB143" s="485">
        <v>33.5</v>
      </c>
      <c r="BC143" s="486">
        <v>79</v>
      </c>
      <c r="BD143" s="484">
        <v>85</v>
      </c>
      <c r="BE143" s="485">
        <v>164</v>
      </c>
      <c r="BF143" s="486">
        <v>57</v>
      </c>
      <c r="BG143" s="484">
        <v>39</v>
      </c>
      <c r="BH143" s="485">
        <v>50</v>
      </c>
      <c r="BI143" s="486">
        <v>56</v>
      </c>
      <c r="BJ143" s="484">
        <v>36</v>
      </c>
      <c r="BK143" s="485">
        <v>92</v>
      </c>
      <c r="BL143" s="486">
        <v>59</v>
      </c>
      <c r="BM143" s="484">
        <v>42</v>
      </c>
      <c r="BN143" s="485">
        <v>52</v>
      </c>
      <c r="BO143" s="486">
        <v>56</v>
      </c>
      <c r="BP143" s="484">
        <v>36</v>
      </c>
      <c r="BQ143" s="485">
        <v>92</v>
      </c>
      <c r="BR143" s="486">
        <v>34.9</v>
      </c>
      <c r="BS143" s="484">
        <v>32.299999999999997</v>
      </c>
      <c r="BT143" s="485">
        <v>33.9</v>
      </c>
      <c r="BU143" s="486">
        <v>56</v>
      </c>
      <c r="BV143" s="484">
        <v>36</v>
      </c>
      <c r="BW143" s="485">
        <v>92</v>
      </c>
      <c r="BX143" s="486" t="s">
        <v>197</v>
      </c>
      <c r="BY143" s="484" t="s">
        <v>197</v>
      </c>
      <c r="BZ143" s="485">
        <v>40</v>
      </c>
      <c r="CA143" s="486">
        <v>4</v>
      </c>
      <c r="CB143" s="484">
        <v>6</v>
      </c>
      <c r="CC143" s="485">
        <v>10</v>
      </c>
      <c r="CD143" s="486" t="s">
        <v>197</v>
      </c>
      <c r="CE143" s="484" t="s">
        <v>197</v>
      </c>
      <c r="CF143" s="485">
        <v>50</v>
      </c>
      <c r="CG143" s="486">
        <v>4</v>
      </c>
      <c r="CH143" s="484">
        <v>6</v>
      </c>
      <c r="CI143" s="485">
        <v>10</v>
      </c>
      <c r="CJ143" s="486">
        <v>39.299999999999997</v>
      </c>
      <c r="CK143" s="484">
        <v>31.3</v>
      </c>
      <c r="CL143" s="485">
        <v>34.5</v>
      </c>
      <c r="CM143" s="486">
        <v>4</v>
      </c>
      <c r="CN143" s="484">
        <v>6</v>
      </c>
      <c r="CO143" s="485">
        <v>10</v>
      </c>
      <c r="CP143" s="486">
        <v>63</v>
      </c>
      <c r="CQ143" s="484">
        <v>48</v>
      </c>
      <c r="CR143" s="485">
        <v>55</v>
      </c>
      <c r="CS143" s="486">
        <v>3274</v>
      </c>
      <c r="CT143" s="484">
        <v>3411</v>
      </c>
      <c r="CU143" s="485">
        <v>6685</v>
      </c>
      <c r="CV143" s="486">
        <v>65</v>
      </c>
      <c r="CW143" s="484">
        <v>50</v>
      </c>
      <c r="CX143" s="485">
        <v>57</v>
      </c>
      <c r="CY143" s="486">
        <v>3274</v>
      </c>
      <c r="CZ143" s="484">
        <v>3411</v>
      </c>
      <c r="DA143" s="485">
        <v>6685</v>
      </c>
      <c r="DB143" s="486">
        <v>35.700000000000003</v>
      </c>
      <c r="DC143" s="484">
        <v>33.1</v>
      </c>
      <c r="DD143" s="485">
        <v>34.4</v>
      </c>
      <c r="DE143" s="486">
        <v>3274</v>
      </c>
      <c r="DF143" s="484">
        <v>3411</v>
      </c>
      <c r="DG143" s="485">
        <v>6685</v>
      </c>
    </row>
    <row r="144" spans="1:111" x14ac:dyDescent="0.35">
      <c r="A144" t="s">
        <v>132</v>
      </c>
      <c r="B144" t="s">
        <v>377</v>
      </c>
      <c r="C144" t="s">
        <v>372</v>
      </c>
      <c r="D144" s="486">
        <v>76</v>
      </c>
      <c r="E144" s="484">
        <v>58</v>
      </c>
      <c r="F144" s="485">
        <v>67</v>
      </c>
      <c r="G144" s="486">
        <v>6451</v>
      </c>
      <c r="H144" s="484">
        <v>6667</v>
      </c>
      <c r="I144" s="485">
        <v>13118</v>
      </c>
      <c r="J144" s="486">
        <v>77</v>
      </c>
      <c r="K144" s="484">
        <v>59</v>
      </c>
      <c r="L144" s="485">
        <v>68</v>
      </c>
      <c r="M144" s="486">
        <v>6451</v>
      </c>
      <c r="N144" s="484">
        <v>6667</v>
      </c>
      <c r="O144" s="485">
        <v>13118</v>
      </c>
      <c r="P144" s="486">
        <v>36.4</v>
      </c>
      <c r="Q144" s="484">
        <v>33.9</v>
      </c>
      <c r="R144" s="485">
        <v>35.1</v>
      </c>
      <c r="S144" s="486">
        <v>6451</v>
      </c>
      <c r="T144" s="484">
        <v>6667</v>
      </c>
      <c r="U144" s="485">
        <v>13118</v>
      </c>
      <c r="V144" s="486">
        <v>75</v>
      </c>
      <c r="W144" s="484">
        <v>51</v>
      </c>
      <c r="X144" s="485">
        <v>63</v>
      </c>
      <c r="Y144" s="486">
        <v>251</v>
      </c>
      <c r="Z144" s="484">
        <v>252</v>
      </c>
      <c r="AA144" s="485">
        <v>503</v>
      </c>
      <c r="AB144" s="486">
        <v>77</v>
      </c>
      <c r="AC144" s="484">
        <v>53</v>
      </c>
      <c r="AD144" s="485">
        <v>65</v>
      </c>
      <c r="AE144" s="486">
        <v>251</v>
      </c>
      <c r="AF144" s="484">
        <v>252</v>
      </c>
      <c r="AG144" s="485">
        <v>503</v>
      </c>
      <c r="AH144" s="486">
        <v>36.700000000000003</v>
      </c>
      <c r="AI144" s="484">
        <v>33.4</v>
      </c>
      <c r="AJ144" s="485">
        <v>35</v>
      </c>
      <c r="AK144" s="486">
        <v>251</v>
      </c>
      <c r="AL144" s="484">
        <v>252</v>
      </c>
      <c r="AM144" s="485">
        <v>503</v>
      </c>
      <c r="AN144" s="486">
        <v>71</v>
      </c>
      <c r="AO144" s="484">
        <v>52</v>
      </c>
      <c r="AP144" s="485">
        <v>61</v>
      </c>
      <c r="AQ144" s="486">
        <v>209</v>
      </c>
      <c r="AR144" s="484">
        <v>248</v>
      </c>
      <c r="AS144" s="485">
        <v>457</v>
      </c>
      <c r="AT144" s="486">
        <v>72</v>
      </c>
      <c r="AU144" s="484">
        <v>53</v>
      </c>
      <c r="AV144" s="485">
        <v>62</v>
      </c>
      <c r="AW144" s="486">
        <v>209</v>
      </c>
      <c r="AX144" s="484">
        <v>248</v>
      </c>
      <c r="AY144" s="485">
        <v>457</v>
      </c>
      <c r="AZ144" s="486">
        <v>35</v>
      </c>
      <c r="BA144" s="484">
        <v>32.6</v>
      </c>
      <c r="BB144" s="485">
        <v>33.700000000000003</v>
      </c>
      <c r="BC144" s="486">
        <v>209</v>
      </c>
      <c r="BD144" s="484">
        <v>248</v>
      </c>
      <c r="BE144" s="485">
        <v>457</v>
      </c>
      <c r="BF144" s="486">
        <v>65</v>
      </c>
      <c r="BG144" s="484">
        <v>54</v>
      </c>
      <c r="BH144" s="485">
        <v>59</v>
      </c>
      <c r="BI144" s="486">
        <v>82</v>
      </c>
      <c r="BJ144" s="484">
        <v>83</v>
      </c>
      <c r="BK144" s="485">
        <v>165</v>
      </c>
      <c r="BL144" s="486">
        <v>66</v>
      </c>
      <c r="BM144" s="484">
        <v>55</v>
      </c>
      <c r="BN144" s="485">
        <v>61</v>
      </c>
      <c r="BO144" s="486">
        <v>82</v>
      </c>
      <c r="BP144" s="484">
        <v>83</v>
      </c>
      <c r="BQ144" s="485">
        <v>165</v>
      </c>
      <c r="BR144" s="486">
        <v>34.9</v>
      </c>
      <c r="BS144" s="484">
        <v>32</v>
      </c>
      <c r="BT144" s="485">
        <v>33.5</v>
      </c>
      <c r="BU144" s="486">
        <v>82</v>
      </c>
      <c r="BV144" s="484">
        <v>83</v>
      </c>
      <c r="BW144" s="485">
        <v>165</v>
      </c>
      <c r="BX144" s="486">
        <v>83</v>
      </c>
      <c r="BY144" s="484">
        <v>48</v>
      </c>
      <c r="BZ144" s="485">
        <v>67</v>
      </c>
      <c r="CA144" s="486">
        <v>29</v>
      </c>
      <c r="CB144" s="484">
        <v>25</v>
      </c>
      <c r="CC144" s="485">
        <v>54</v>
      </c>
      <c r="CD144" s="486">
        <v>83</v>
      </c>
      <c r="CE144" s="484">
        <v>48</v>
      </c>
      <c r="CF144" s="485">
        <v>67</v>
      </c>
      <c r="CG144" s="486">
        <v>29</v>
      </c>
      <c r="CH144" s="484">
        <v>25</v>
      </c>
      <c r="CI144" s="485">
        <v>54</v>
      </c>
      <c r="CJ144" s="486">
        <v>36.6</v>
      </c>
      <c r="CK144" s="484">
        <v>33.4</v>
      </c>
      <c r="CL144" s="485">
        <v>35.1</v>
      </c>
      <c r="CM144" s="486">
        <v>29</v>
      </c>
      <c r="CN144" s="484">
        <v>25</v>
      </c>
      <c r="CO144" s="485">
        <v>54</v>
      </c>
      <c r="CP144" s="486">
        <v>75</v>
      </c>
      <c r="CQ144" s="484">
        <v>57</v>
      </c>
      <c r="CR144" s="485">
        <v>66</v>
      </c>
      <c r="CS144" s="486">
        <v>7361</v>
      </c>
      <c r="CT144" s="484">
        <v>7616</v>
      </c>
      <c r="CU144" s="485">
        <v>14977</v>
      </c>
      <c r="CV144" s="486">
        <v>77</v>
      </c>
      <c r="CW144" s="484">
        <v>59</v>
      </c>
      <c r="CX144" s="485">
        <v>67</v>
      </c>
      <c r="CY144" s="486">
        <v>7361</v>
      </c>
      <c r="CZ144" s="484">
        <v>7616</v>
      </c>
      <c r="DA144" s="485">
        <v>14977</v>
      </c>
      <c r="DB144" s="486">
        <v>36.299999999999997</v>
      </c>
      <c r="DC144" s="484">
        <v>33.799999999999997</v>
      </c>
      <c r="DD144" s="485">
        <v>35</v>
      </c>
      <c r="DE144" s="486">
        <v>7361</v>
      </c>
      <c r="DF144" s="484">
        <v>7616</v>
      </c>
      <c r="DG144" s="485">
        <v>14977</v>
      </c>
    </row>
    <row r="145" spans="1:111" x14ac:dyDescent="0.35">
      <c r="A145" t="s">
        <v>84</v>
      </c>
      <c r="B145" t="s">
        <v>329</v>
      </c>
      <c r="C145" t="s">
        <v>324</v>
      </c>
      <c r="D145" s="486">
        <v>74</v>
      </c>
      <c r="E145" s="484">
        <v>57</v>
      </c>
      <c r="F145" s="485">
        <v>65</v>
      </c>
      <c r="G145" s="486">
        <v>5470</v>
      </c>
      <c r="H145" s="484">
        <v>5735</v>
      </c>
      <c r="I145" s="485">
        <v>11205</v>
      </c>
      <c r="J145" s="486">
        <v>75</v>
      </c>
      <c r="K145" s="484">
        <v>59</v>
      </c>
      <c r="L145" s="485">
        <v>67</v>
      </c>
      <c r="M145" s="486">
        <v>5470</v>
      </c>
      <c r="N145" s="484">
        <v>5735</v>
      </c>
      <c r="O145" s="485">
        <v>11205</v>
      </c>
      <c r="P145" s="486">
        <v>36.299999999999997</v>
      </c>
      <c r="Q145" s="484">
        <v>33.9</v>
      </c>
      <c r="R145" s="485">
        <v>35.1</v>
      </c>
      <c r="S145" s="486">
        <v>5470</v>
      </c>
      <c r="T145" s="484">
        <v>5735</v>
      </c>
      <c r="U145" s="485">
        <v>11205</v>
      </c>
      <c r="V145" s="486">
        <v>72</v>
      </c>
      <c r="W145" s="484">
        <v>59</v>
      </c>
      <c r="X145" s="485">
        <v>66</v>
      </c>
      <c r="Y145" s="486">
        <v>533</v>
      </c>
      <c r="Z145" s="484">
        <v>516</v>
      </c>
      <c r="AA145" s="485">
        <v>1049</v>
      </c>
      <c r="AB145" s="486">
        <v>73</v>
      </c>
      <c r="AC145" s="484">
        <v>62</v>
      </c>
      <c r="AD145" s="485">
        <v>68</v>
      </c>
      <c r="AE145" s="486">
        <v>533</v>
      </c>
      <c r="AF145" s="484">
        <v>516</v>
      </c>
      <c r="AG145" s="485">
        <v>1049</v>
      </c>
      <c r="AH145" s="486">
        <v>36.299999999999997</v>
      </c>
      <c r="AI145" s="484">
        <v>34.1</v>
      </c>
      <c r="AJ145" s="485">
        <v>35.200000000000003</v>
      </c>
      <c r="AK145" s="486">
        <v>533</v>
      </c>
      <c r="AL145" s="484">
        <v>516</v>
      </c>
      <c r="AM145" s="485">
        <v>1049</v>
      </c>
      <c r="AN145" s="486">
        <v>72</v>
      </c>
      <c r="AO145" s="484">
        <v>48</v>
      </c>
      <c r="AP145" s="485">
        <v>60</v>
      </c>
      <c r="AQ145" s="486">
        <v>524</v>
      </c>
      <c r="AR145" s="484">
        <v>545</v>
      </c>
      <c r="AS145" s="485">
        <v>1069</v>
      </c>
      <c r="AT145" s="486">
        <v>74</v>
      </c>
      <c r="AU145" s="484">
        <v>52</v>
      </c>
      <c r="AV145" s="485">
        <v>63</v>
      </c>
      <c r="AW145" s="486">
        <v>524</v>
      </c>
      <c r="AX145" s="484">
        <v>545</v>
      </c>
      <c r="AY145" s="485">
        <v>1069</v>
      </c>
      <c r="AZ145" s="486">
        <v>35.700000000000003</v>
      </c>
      <c r="BA145" s="484">
        <v>32.299999999999997</v>
      </c>
      <c r="BB145" s="485">
        <v>34</v>
      </c>
      <c r="BC145" s="486">
        <v>524</v>
      </c>
      <c r="BD145" s="484">
        <v>545</v>
      </c>
      <c r="BE145" s="485">
        <v>1069</v>
      </c>
      <c r="BF145" s="486">
        <v>65</v>
      </c>
      <c r="BG145" s="484">
        <v>53</v>
      </c>
      <c r="BH145" s="485">
        <v>59</v>
      </c>
      <c r="BI145" s="486">
        <v>281</v>
      </c>
      <c r="BJ145" s="484">
        <v>283</v>
      </c>
      <c r="BK145" s="485">
        <v>564</v>
      </c>
      <c r="BL145" s="486">
        <v>68</v>
      </c>
      <c r="BM145" s="484">
        <v>55</v>
      </c>
      <c r="BN145" s="485">
        <v>61</v>
      </c>
      <c r="BO145" s="486">
        <v>281</v>
      </c>
      <c r="BP145" s="484">
        <v>283</v>
      </c>
      <c r="BQ145" s="485">
        <v>564</v>
      </c>
      <c r="BR145" s="486">
        <v>34.5</v>
      </c>
      <c r="BS145" s="484">
        <v>31.6</v>
      </c>
      <c r="BT145" s="485">
        <v>33</v>
      </c>
      <c r="BU145" s="486">
        <v>281</v>
      </c>
      <c r="BV145" s="484">
        <v>283</v>
      </c>
      <c r="BW145" s="485">
        <v>564</v>
      </c>
      <c r="BX145" s="486">
        <v>78</v>
      </c>
      <c r="BY145" s="484">
        <v>63</v>
      </c>
      <c r="BZ145" s="485">
        <v>71</v>
      </c>
      <c r="CA145" s="486">
        <v>40</v>
      </c>
      <c r="CB145" s="484">
        <v>30</v>
      </c>
      <c r="CC145" s="485">
        <v>70</v>
      </c>
      <c r="CD145" s="486">
        <v>80</v>
      </c>
      <c r="CE145" s="484">
        <v>63</v>
      </c>
      <c r="CF145" s="485">
        <v>73</v>
      </c>
      <c r="CG145" s="486">
        <v>40</v>
      </c>
      <c r="CH145" s="484">
        <v>30</v>
      </c>
      <c r="CI145" s="485">
        <v>70</v>
      </c>
      <c r="CJ145" s="486">
        <v>38.6</v>
      </c>
      <c r="CK145" s="484">
        <v>35.700000000000003</v>
      </c>
      <c r="CL145" s="485">
        <v>37.4</v>
      </c>
      <c r="CM145" s="486">
        <v>40</v>
      </c>
      <c r="CN145" s="484">
        <v>30</v>
      </c>
      <c r="CO145" s="485">
        <v>70</v>
      </c>
      <c r="CP145" s="486">
        <v>73</v>
      </c>
      <c r="CQ145" s="484">
        <v>56</v>
      </c>
      <c r="CR145" s="485">
        <v>64</v>
      </c>
      <c r="CS145" s="486">
        <v>7016</v>
      </c>
      <c r="CT145" s="484">
        <v>7296</v>
      </c>
      <c r="CU145" s="485">
        <v>14312</v>
      </c>
      <c r="CV145" s="486">
        <v>74</v>
      </c>
      <c r="CW145" s="484">
        <v>58</v>
      </c>
      <c r="CX145" s="485">
        <v>66</v>
      </c>
      <c r="CY145" s="486">
        <v>7016</v>
      </c>
      <c r="CZ145" s="484">
        <v>7296</v>
      </c>
      <c r="DA145" s="485">
        <v>14312</v>
      </c>
      <c r="DB145" s="486">
        <v>36.1</v>
      </c>
      <c r="DC145" s="484">
        <v>33.6</v>
      </c>
      <c r="DD145" s="485">
        <v>34.9</v>
      </c>
      <c r="DE145" s="486">
        <v>7016</v>
      </c>
      <c r="DF145" s="484">
        <v>7296</v>
      </c>
      <c r="DG145" s="485">
        <v>14312</v>
      </c>
    </row>
    <row r="146" spans="1:111" x14ac:dyDescent="0.35">
      <c r="A146" t="s">
        <v>134</v>
      </c>
      <c r="B146" t="s">
        <v>379</v>
      </c>
      <c r="C146" t="s">
        <v>372</v>
      </c>
      <c r="D146" s="486">
        <v>76</v>
      </c>
      <c r="E146" s="484">
        <v>61</v>
      </c>
      <c r="F146" s="485">
        <v>68</v>
      </c>
      <c r="G146" s="486">
        <v>7376</v>
      </c>
      <c r="H146" s="484">
        <v>7725</v>
      </c>
      <c r="I146" s="485">
        <v>15101</v>
      </c>
      <c r="J146" s="486">
        <v>77</v>
      </c>
      <c r="K146" s="484">
        <v>62</v>
      </c>
      <c r="L146" s="485">
        <v>69</v>
      </c>
      <c r="M146" s="486">
        <v>7376</v>
      </c>
      <c r="N146" s="484">
        <v>7725</v>
      </c>
      <c r="O146" s="485">
        <v>15101</v>
      </c>
      <c r="P146" s="486">
        <v>37.200000000000003</v>
      </c>
      <c r="Q146" s="484">
        <v>34.9</v>
      </c>
      <c r="R146" s="485">
        <v>36</v>
      </c>
      <c r="S146" s="486">
        <v>7376</v>
      </c>
      <c r="T146" s="484">
        <v>7725</v>
      </c>
      <c r="U146" s="485">
        <v>15101</v>
      </c>
      <c r="V146" s="486">
        <v>81</v>
      </c>
      <c r="W146" s="484">
        <v>62</v>
      </c>
      <c r="X146" s="485">
        <v>71</v>
      </c>
      <c r="Y146" s="486">
        <v>391</v>
      </c>
      <c r="Z146" s="484">
        <v>456</v>
      </c>
      <c r="AA146" s="485">
        <v>847</v>
      </c>
      <c r="AB146" s="486">
        <v>82</v>
      </c>
      <c r="AC146" s="484">
        <v>63</v>
      </c>
      <c r="AD146" s="485">
        <v>72</v>
      </c>
      <c r="AE146" s="486">
        <v>391</v>
      </c>
      <c r="AF146" s="484">
        <v>456</v>
      </c>
      <c r="AG146" s="485">
        <v>847</v>
      </c>
      <c r="AH146" s="486">
        <v>38.799999999999997</v>
      </c>
      <c r="AI146" s="484">
        <v>34.9</v>
      </c>
      <c r="AJ146" s="485">
        <v>36.700000000000003</v>
      </c>
      <c r="AK146" s="486">
        <v>391</v>
      </c>
      <c r="AL146" s="484">
        <v>456</v>
      </c>
      <c r="AM146" s="485">
        <v>847</v>
      </c>
      <c r="AN146" s="486">
        <v>73</v>
      </c>
      <c r="AO146" s="484">
        <v>59</v>
      </c>
      <c r="AP146" s="485">
        <v>66</v>
      </c>
      <c r="AQ146" s="486">
        <v>275</v>
      </c>
      <c r="AR146" s="484">
        <v>278</v>
      </c>
      <c r="AS146" s="485">
        <v>553</v>
      </c>
      <c r="AT146" s="486">
        <v>75</v>
      </c>
      <c r="AU146" s="484">
        <v>61</v>
      </c>
      <c r="AV146" s="485">
        <v>68</v>
      </c>
      <c r="AW146" s="486">
        <v>275</v>
      </c>
      <c r="AX146" s="484">
        <v>278</v>
      </c>
      <c r="AY146" s="485">
        <v>553</v>
      </c>
      <c r="AZ146" s="486">
        <v>36.5</v>
      </c>
      <c r="BA146" s="484">
        <v>34.1</v>
      </c>
      <c r="BB146" s="485">
        <v>35.299999999999997</v>
      </c>
      <c r="BC146" s="486">
        <v>275</v>
      </c>
      <c r="BD146" s="484">
        <v>278</v>
      </c>
      <c r="BE146" s="485">
        <v>553</v>
      </c>
      <c r="BF146" s="486">
        <v>78</v>
      </c>
      <c r="BG146" s="484">
        <v>58</v>
      </c>
      <c r="BH146" s="485">
        <v>68</v>
      </c>
      <c r="BI146" s="486">
        <v>156</v>
      </c>
      <c r="BJ146" s="484">
        <v>173</v>
      </c>
      <c r="BK146" s="485">
        <v>329</v>
      </c>
      <c r="BL146" s="486">
        <v>81</v>
      </c>
      <c r="BM146" s="484">
        <v>62</v>
      </c>
      <c r="BN146" s="485">
        <v>71</v>
      </c>
      <c r="BO146" s="486">
        <v>156</v>
      </c>
      <c r="BP146" s="484">
        <v>173</v>
      </c>
      <c r="BQ146" s="485">
        <v>329</v>
      </c>
      <c r="BR146" s="486">
        <v>37.1</v>
      </c>
      <c r="BS146" s="484">
        <v>34.9</v>
      </c>
      <c r="BT146" s="485">
        <v>35.9</v>
      </c>
      <c r="BU146" s="486">
        <v>156</v>
      </c>
      <c r="BV146" s="484">
        <v>173</v>
      </c>
      <c r="BW146" s="485">
        <v>329</v>
      </c>
      <c r="BX146" s="486">
        <v>71</v>
      </c>
      <c r="BY146" s="484">
        <v>59</v>
      </c>
      <c r="BZ146" s="485">
        <v>66</v>
      </c>
      <c r="CA146" s="486">
        <v>31</v>
      </c>
      <c r="CB146" s="484">
        <v>22</v>
      </c>
      <c r="CC146" s="485">
        <v>53</v>
      </c>
      <c r="CD146" s="486">
        <v>71</v>
      </c>
      <c r="CE146" s="484">
        <v>59</v>
      </c>
      <c r="CF146" s="485">
        <v>66</v>
      </c>
      <c r="CG146" s="486">
        <v>31</v>
      </c>
      <c r="CH146" s="484">
        <v>22</v>
      </c>
      <c r="CI146" s="485">
        <v>53</v>
      </c>
      <c r="CJ146" s="486">
        <v>36</v>
      </c>
      <c r="CK146" s="484">
        <v>33.299999999999997</v>
      </c>
      <c r="CL146" s="485">
        <v>34.9</v>
      </c>
      <c r="CM146" s="486">
        <v>31</v>
      </c>
      <c r="CN146" s="484">
        <v>22</v>
      </c>
      <c r="CO146" s="485">
        <v>53</v>
      </c>
      <c r="CP146" s="486">
        <v>76</v>
      </c>
      <c r="CQ146" s="484">
        <v>60</v>
      </c>
      <c r="CR146" s="485">
        <v>68</v>
      </c>
      <c r="CS146" s="486">
        <v>8587</v>
      </c>
      <c r="CT146" s="484">
        <v>9025</v>
      </c>
      <c r="CU146" s="485">
        <v>17612</v>
      </c>
      <c r="CV146" s="486">
        <v>76</v>
      </c>
      <c r="CW146" s="484">
        <v>61</v>
      </c>
      <c r="CX146" s="485">
        <v>69</v>
      </c>
      <c r="CY146" s="486">
        <v>8587</v>
      </c>
      <c r="CZ146" s="484">
        <v>9025</v>
      </c>
      <c r="DA146" s="485">
        <v>17612</v>
      </c>
      <c r="DB146" s="486">
        <v>37.1</v>
      </c>
      <c r="DC146" s="484">
        <v>34.700000000000003</v>
      </c>
      <c r="DD146" s="485">
        <v>35.9</v>
      </c>
      <c r="DE146" s="486">
        <v>8587</v>
      </c>
      <c r="DF146" s="484">
        <v>9025</v>
      </c>
      <c r="DG146" s="485">
        <v>17612</v>
      </c>
    </row>
    <row r="147" spans="1:111" x14ac:dyDescent="0.35">
      <c r="A147" t="s">
        <v>24</v>
      </c>
      <c r="B147" t="s">
        <v>270</v>
      </c>
      <c r="C147" t="s">
        <v>260</v>
      </c>
      <c r="D147" s="486">
        <v>72</v>
      </c>
      <c r="E147" s="484">
        <v>54</v>
      </c>
      <c r="F147" s="485">
        <v>63</v>
      </c>
      <c r="G147" s="486">
        <v>5574</v>
      </c>
      <c r="H147" s="484">
        <v>5746</v>
      </c>
      <c r="I147" s="485">
        <v>11320</v>
      </c>
      <c r="J147" s="486">
        <v>74</v>
      </c>
      <c r="K147" s="484">
        <v>57</v>
      </c>
      <c r="L147" s="485">
        <v>65</v>
      </c>
      <c r="M147" s="486">
        <v>5574</v>
      </c>
      <c r="N147" s="484">
        <v>5746</v>
      </c>
      <c r="O147" s="485">
        <v>11320</v>
      </c>
      <c r="P147" s="486">
        <v>36.4</v>
      </c>
      <c r="Q147" s="484">
        <v>33.6</v>
      </c>
      <c r="R147" s="485">
        <v>35</v>
      </c>
      <c r="S147" s="486">
        <v>5574</v>
      </c>
      <c r="T147" s="484">
        <v>5746</v>
      </c>
      <c r="U147" s="485">
        <v>11320</v>
      </c>
      <c r="V147" s="486">
        <v>70</v>
      </c>
      <c r="W147" s="484">
        <v>53</v>
      </c>
      <c r="X147" s="485">
        <v>61</v>
      </c>
      <c r="Y147" s="486">
        <v>201</v>
      </c>
      <c r="Z147" s="484">
        <v>208</v>
      </c>
      <c r="AA147" s="485">
        <v>409</v>
      </c>
      <c r="AB147" s="486">
        <v>70</v>
      </c>
      <c r="AC147" s="484">
        <v>55</v>
      </c>
      <c r="AD147" s="485">
        <v>62</v>
      </c>
      <c r="AE147" s="486">
        <v>201</v>
      </c>
      <c r="AF147" s="484">
        <v>208</v>
      </c>
      <c r="AG147" s="485">
        <v>409</v>
      </c>
      <c r="AH147" s="486">
        <v>36.5</v>
      </c>
      <c r="AI147" s="484">
        <v>33</v>
      </c>
      <c r="AJ147" s="485">
        <v>34.799999999999997</v>
      </c>
      <c r="AK147" s="486">
        <v>201</v>
      </c>
      <c r="AL147" s="484">
        <v>208</v>
      </c>
      <c r="AM147" s="485">
        <v>409</v>
      </c>
      <c r="AN147" s="486">
        <v>54</v>
      </c>
      <c r="AO147" s="484">
        <v>41</v>
      </c>
      <c r="AP147" s="485">
        <v>47</v>
      </c>
      <c r="AQ147" s="486">
        <v>765</v>
      </c>
      <c r="AR147" s="484">
        <v>803</v>
      </c>
      <c r="AS147" s="485">
        <v>1568</v>
      </c>
      <c r="AT147" s="486">
        <v>58</v>
      </c>
      <c r="AU147" s="484">
        <v>49</v>
      </c>
      <c r="AV147" s="485">
        <v>54</v>
      </c>
      <c r="AW147" s="486">
        <v>765</v>
      </c>
      <c r="AX147" s="484">
        <v>803</v>
      </c>
      <c r="AY147" s="485">
        <v>1568</v>
      </c>
      <c r="AZ147" s="486">
        <v>32.6</v>
      </c>
      <c r="BA147" s="484">
        <v>30.7</v>
      </c>
      <c r="BB147" s="485">
        <v>31.7</v>
      </c>
      <c r="BC147" s="486">
        <v>765</v>
      </c>
      <c r="BD147" s="484">
        <v>803</v>
      </c>
      <c r="BE147" s="485">
        <v>1568</v>
      </c>
      <c r="BF147" s="486">
        <v>68</v>
      </c>
      <c r="BG147" s="484">
        <v>57</v>
      </c>
      <c r="BH147" s="485">
        <v>62</v>
      </c>
      <c r="BI147" s="486">
        <v>22</v>
      </c>
      <c r="BJ147" s="484">
        <v>23</v>
      </c>
      <c r="BK147" s="485">
        <v>45</v>
      </c>
      <c r="BL147" s="486">
        <v>73</v>
      </c>
      <c r="BM147" s="484">
        <v>57</v>
      </c>
      <c r="BN147" s="485">
        <v>64</v>
      </c>
      <c r="BO147" s="486">
        <v>22</v>
      </c>
      <c r="BP147" s="484">
        <v>23</v>
      </c>
      <c r="BQ147" s="485">
        <v>45</v>
      </c>
      <c r="BR147" s="486">
        <v>37.200000000000003</v>
      </c>
      <c r="BS147" s="484">
        <v>32</v>
      </c>
      <c r="BT147" s="485">
        <v>34.6</v>
      </c>
      <c r="BU147" s="486">
        <v>22</v>
      </c>
      <c r="BV147" s="484">
        <v>23</v>
      </c>
      <c r="BW147" s="485">
        <v>45</v>
      </c>
      <c r="BX147" s="486" t="s">
        <v>197</v>
      </c>
      <c r="BY147" s="484" t="s">
        <v>197</v>
      </c>
      <c r="BZ147" s="485">
        <v>56</v>
      </c>
      <c r="CA147" s="486">
        <v>12</v>
      </c>
      <c r="CB147" s="484">
        <v>24</v>
      </c>
      <c r="CC147" s="485">
        <v>36</v>
      </c>
      <c r="CD147" s="486" t="s">
        <v>197</v>
      </c>
      <c r="CE147" s="484" t="s">
        <v>197</v>
      </c>
      <c r="CF147" s="485">
        <v>64</v>
      </c>
      <c r="CG147" s="486">
        <v>12</v>
      </c>
      <c r="CH147" s="484">
        <v>24</v>
      </c>
      <c r="CI147" s="485">
        <v>36</v>
      </c>
      <c r="CJ147" s="486">
        <v>34.299999999999997</v>
      </c>
      <c r="CK147" s="484">
        <v>30.6</v>
      </c>
      <c r="CL147" s="485">
        <v>31.9</v>
      </c>
      <c r="CM147" s="486">
        <v>12</v>
      </c>
      <c r="CN147" s="484">
        <v>24</v>
      </c>
      <c r="CO147" s="485">
        <v>36</v>
      </c>
      <c r="CP147" s="486">
        <v>70</v>
      </c>
      <c r="CQ147" s="484">
        <v>52</v>
      </c>
      <c r="CR147" s="485">
        <v>61</v>
      </c>
      <c r="CS147" s="486">
        <v>6810</v>
      </c>
      <c r="CT147" s="484">
        <v>7025</v>
      </c>
      <c r="CU147" s="485">
        <v>13835</v>
      </c>
      <c r="CV147" s="486">
        <v>71</v>
      </c>
      <c r="CW147" s="484">
        <v>55</v>
      </c>
      <c r="CX147" s="485">
        <v>63</v>
      </c>
      <c r="CY147" s="486">
        <v>6810</v>
      </c>
      <c r="CZ147" s="484">
        <v>7025</v>
      </c>
      <c r="DA147" s="485">
        <v>13835</v>
      </c>
      <c r="DB147" s="486">
        <v>36</v>
      </c>
      <c r="DC147" s="484">
        <v>33.200000000000003</v>
      </c>
      <c r="DD147" s="485">
        <v>34.6</v>
      </c>
      <c r="DE147" s="486">
        <v>6810</v>
      </c>
      <c r="DF147" s="484">
        <v>7025</v>
      </c>
      <c r="DG147" s="485">
        <v>13835</v>
      </c>
    </row>
    <row r="148" spans="1:111" x14ac:dyDescent="0.35">
      <c r="A148" t="s">
        <v>58</v>
      </c>
      <c r="B148" t="s">
        <v>303</v>
      </c>
      <c r="C148" t="s">
        <v>299</v>
      </c>
      <c r="D148" s="486">
        <v>66</v>
      </c>
      <c r="E148" s="484">
        <v>48</v>
      </c>
      <c r="F148" s="485">
        <v>57</v>
      </c>
      <c r="G148" s="486">
        <v>2984</v>
      </c>
      <c r="H148" s="484">
        <v>3157</v>
      </c>
      <c r="I148" s="485">
        <v>6141</v>
      </c>
      <c r="J148" s="486">
        <v>67</v>
      </c>
      <c r="K148" s="484">
        <v>50</v>
      </c>
      <c r="L148" s="485">
        <v>58</v>
      </c>
      <c r="M148" s="486">
        <v>2984</v>
      </c>
      <c r="N148" s="484">
        <v>3157</v>
      </c>
      <c r="O148" s="485">
        <v>6141</v>
      </c>
      <c r="P148" s="486">
        <v>35.1</v>
      </c>
      <c r="Q148" s="484">
        <v>32.799999999999997</v>
      </c>
      <c r="R148" s="485">
        <v>33.9</v>
      </c>
      <c r="S148" s="486">
        <v>2984</v>
      </c>
      <c r="T148" s="484">
        <v>3157</v>
      </c>
      <c r="U148" s="485">
        <v>6141</v>
      </c>
      <c r="V148" s="486">
        <v>64</v>
      </c>
      <c r="W148" s="484">
        <v>52</v>
      </c>
      <c r="X148" s="485">
        <v>59</v>
      </c>
      <c r="Y148" s="486">
        <v>183</v>
      </c>
      <c r="Z148" s="484">
        <v>144</v>
      </c>
      <c r="AA148" s="485">
        <v>327</v>
      </c>
      <c r="AB148" s="486">
        <v>65</v>
      </c>
      <c r="AC148" s="484">
        <v>55</v>
      </c>
      <c r="AD148" s="485">
        <v>61</v>
      </c>
      <c r="AE148" s="486">
        <v>183</v>
      </c>
      <c r="AF148" s="484">
        <v>144</v>
      </c>
      <c r="AG148" s="485">
        <v>327</v>
      </c>
      <c r="AH148" s="486">
        <v>35.4</v>
      </c>
      <c r="AI148" s="484">
        <v>33.700000000000003</v>
      </c>
      <c r="AJ148" s="485">
        <v>34.700000000000003</v>
      </c>
      <c r="AK148" s="486">
        <v>183</v>
      </c>
      <c r="AL148" s="484">
        <v>144</v>
      </c>
      <c r="AM148" s="485">
        <v>327</v>
      </c>
      <c r="AN148" s="486">
        <v>72</v>
      </c>
      <c r="AO148" s="484">
        <v>55</v>
      </c>
      <c r="AP148" s="485">
        <v>63</v>
      </c>
      <c r="AQ148" s="486">
        <v>243</v>
      </c>
      <c r="AR148" s="484">
        <v>266</v>
      </c>
      <c r="AS148" s="485">
        <v>509</v>
      </c>
      <c r="AT148" s="486">
        <v>73</v>
      </c>
      <c r="AU148" s="484">
        <v>59</v>
      </c>
      <c r="AV148" s="485">
        <v>65</v>
      </c>
      <c r="AW148" s="486">
        <v>243</v>
      </c>
      <c r="AX148" s="484">
        <v>266</v>
      </c>
      <c r="AY148" s="485">
        <v>509</v>
      </c>
      <c r="AZ148" s="486">
        <v>35.9</v>
      </c>
      <c r="BA148" s="484">
        <v>33.5</v>
      </c>
      <c r="BB148" s="485">
        <v>34.6</v>
      </c>
      <c r="BC148" s="486">
        <v>243</v>
      </c>
      <c r="BD148" s="484">
        <v>266</v>
      </c>
      <c r="BE148" s="485">
        <v>509</v>
      </c>
      <c r="BF148" s="486">
        <v>50</v>
      </c>
      <c r="BG148" s="484">
        <v>36</v>
      </c>
      <c r="BH148" s="485">
        <v>43</v>
      </c>
      <c r="BI148" s="486">
        <v>24</v>
      </c>
      <c r="BJ148" s="484">
        <v>22</v>
      </c>
      <c r="BK148" s="485">
        <v>46</v>
      </c>
      <c r="BL148" s="486">
        <v>50</v>
      </c>
      <c r="BM148" s="484">
        <v>36</v>
      </c>
      <c r="BN148" s="485">
        <v>43</v>
      </c>
      <c r="BO148" s="486">
        <v>24</v>
      </c>
      <c r="BP148" s="484">
        <v>22</v>
      </c>
      <c r="BQ148" s="485">
        <v>46</v>
      </c>
      <c r="BR148" s="486">
        <v>33.299999999999997</v>
      </c>
      <c r="BS148" s="484">
        <v>29</v>
      </c>
      <c r="BT148" s="485">
        <v>31.2</v>
      </c>
      <c r="BU148" s="486">
        <v>24</v>
      </c>
      <c r="BV148" s="484">
        <v>22</v>
      </c>
      <c r="BW148" s="485">
        <v>46</v>
      </c>
      <c r="BX148" s="486">
        <v>65</v>
      </c>
      <c r="BY148" s="484">
        <v>27</v>
      </c>
      <c r="BZ148" s="485">
        <v>50</v>
      </c>
      <c r="CA148" s="486">
        <v>17</v>
      </c>
      <c r="CB148" s="484">
        <v>11</v>
      </c>
      <c r="CC148" s="485">
        <v>28</v>
      </c>
      <c r="CD148" s="486">
        <v>65</v>
      </c>
      <c r="CE148" s="484">
        <v>27</v>
      </c>
      <c r="CF148" s="485">
        <v>50</v>
      </c>
      <c r="CG148" s="486">
        <v>17</v>
      </c>
      <c r="CH148" s="484">
        <v>11</v>
      </c>
      <c r="CI148" s="485">
        <v>28</v>
      </c>
      <c r="CJ148" s="486">
        <v>34.799999999999997</v>
      </c>
      <c r="CK148" s="484">
        <v>27.5</v>
      </c>
      <c r="CL148" s="485">
        <v>31.9</v>
      </c>
      <c r="CM148" s="486">
        <v>17</v>
      </c>
      <c r="CN148" s="484">
        <v>11</v>
      </c>
      <c r="CO148" s="485">
        <v>28</v>
      </c>
      <c r="CP148" s="486">
        <v>66</v>
      </c>
      <c r="CQ148" s="484">
        <v>48</v>
      </c>
      <c r="CR148" s="485">
        <v>57</v>
      </c>
      <c r="CS148" s="486">
        <v>3622</v>
      </c>
      <c r="CT148" s="484">
        <v>3823</v>
      </c>
      <c r="CU148" s="485">
        <v>7445</v>
      </c>
      <c r="CV148" s="486">
        <v>67</v>
      </c>
      <c r="CW148" s="484">
        <v>50</v>
      </c>
      <c r="CX148" s="485">
        <v>58</v>
      </c>
      <c r="CY148" s="486">
        <v>3622</v>
      </c>
      <c r="CZ148" s="484">
        <v>3823</v>
      </c>
      <c r="DA148" s="485">
        <v>7445</v>
      </c>
      <c r="DB148" s="486">
        <v>35.1</v>
      </c>
      <c r="DC148" s="484">
        <v>32.799999999999997</v>
      </c>
      <c r="DD148" s="485">
        <v>33.9</v>
      </c>
      <c r="DE148" s="486">
        <v>3622</v>
      </c>
      <c r="DF148" s="484">
        <v>3823</v>
      </c>
      <c r="DG148" s="485">
        <v>7445</v>
      </c>
    </row>
    <row r="149" spans="1:111" x14ac:dyDescent="0.35">
      <c r="A149" t="s">
        <v>59</v>
      </c>
      <c r="B149" t="s">
        <v>304</v>
      </c>
      <c r="C149" t="s">
        <v>299</v>
      </c>
      <c r="D149" s="486">
        <v>76</v>
      </c>
      <c r="E149" s="484">
        <v>58</v>
      </c>
      <c r="F149" s="485">
        <v>67</v>
      </c>
      <c r="G149" s="486">
        <v>3551</v>
      </c>
      <c r="H149" s="484">
        <v>3679</v>
      </c>
      <c r="I149" s="485">
        <v>7230</v>
      </c>
      <c r="J149" s="486">
        <v>76</v>
      </c>
      <c r="K149" s="484">
        <v>60</v>
      </c>
      <c r="L149" s="485">
        <v>68</v>
      </c>
      <c r="M149" s="486">
        <v>3551</v>
      </c>
      <c r="N149" s="484">
        <v>3679</v>
      </c>
      <c r="O149" s="485">
        <v>7230</v>
      </c>
      <c r="P149" s="486">
        <v>36.9</v>
      </c>
      <c r="Q149" s="484">
        <v>34.1</v>
      </c>
      <c r="R149" s="485">
        <v>35.5</v>
      </c>
      <c r="S149" s="486">
        <v>3551</v>
      </c>
      <c r="T149" s="484">
        <v>3679</v>
      </c>
      <c r="U149" s="485">
        <v>7230</v>
      </c>
      <c r="V149" s="486">
        <v>87</v>
      </c>
      <c r="W149" s="484">
        <v>61</v>
      </c>
      <c r="X149" s="485">
        <v>73</v>
      </c>
      <c r="Y149" s="486">
        <v>77</v>
      </c>
      <c r="Z149" s="484">
        <v>89</v>
      </c>
      <c r="AA149" s="485">
        <v>166</v>
      </c>
      <c r="AB149" s="486">
        <v>87</v>
      </c>
      <c r="AC149" s="484">
        <v>64</v>
      </c>
      <c r="AD149" s="485">
        <v>75</v>
      </c>
      <c r="AE149" s="486">
        <v>77</v>
      </c>
      <c r="AF149" s="484">
        <v>89</v>
      </c>
      <c r="AG149" s="485">
        <v>166</v>
      </c>
      <c r="AH149" s="486">
        <v>38.799999999999997</v>
      </c>
      <c r="AI149" s="484">
        <v>35.5</v>
      </c>
      <c r="AJ149" s="485">
        <v>37</v>
      </c>
      <c r="AK149" s="486">
        <v>77</v>
      </c>
      <c r="AL149" s="484">
        <v>89</v>
      </c>
      <c r="AM149" s="485">
        <v>166</v>
      </c>
      <c r="AN149" s="486">
        <v>80</v>
      </c>
      <c r="AO149" s="484">
        <v>68</v>
      </c>
      <c r="AP149" s="485">
        <v>75</v>
      </c>
      <c r="AQ149" s="486">
        <v>30</v>
      </c>
      <c r="AR149" s="484">
        <v>25</v>
      </c>
      <c r="AS149" s="485">
        <v>55</v>
      </c>
      <c r="AT149" s="486">
        <v>80</v>
      </c>
      <c r="AU149" s="484">
        <v>72</v>
      </c>
      <c r="AV149" s="485">
        <v>76</v>
      </c>
      <c r="AW149" s="486">
        <v>30</v>
      </c>
      <c r="AX149" s="484">
        <v>25</v>
      </c>
      <c r="AY149" s="485">
        <v>55</v>
      </c>
      <c r="AZ149" s="486">
        <v>39.1</v>
      </c>
      <c r="BA149" s="484">
        <v>35.200000000000003</v>
      </c>
      <c r="BB149" s="485">
        <v>37.299999999999997</v>
      </c>
      <c r="BC149" s="486">
        <v>30</v>
      </c>
      <c r="BD149" s="484">
        <v>25</v>
      </c>
      <c r="BE149" s="485">
        <v>55</v>
      </c>
      <c r="BF149" s="486" t="s">
        <v>197</v>
      </c>
      <c r="BG149" s="484" t="s">
        <v>197</v>
      </c>
      <c r="BH149" s="485">
        <v>79</v>
      </c>
      <c r="BI149" s="486">
        <v>9</v>
      </c>
      <c r="BJ149" s="484">
        <v>10</v>
      </c>
      <c r="BK149" s="485">
        <v>19</v>
      </c>
      <c r="BL149" s="486" t="s">
        <v>197</v>
      </c>
      <c r="BM149" s="484" t="s">
        <v>197</v>
      </c>
      <c r="BN149" s="485">
        <v>84</v>
      </c>
      <c r="BO149" s="486">
        <v>9</v>
      </c>
      <c r="BP149" s="484">
        <v>10</v>
      </c>
      <c r="BQ149" s="485">
        <v>19</v>
      </c>
      <c r="BR149" s="486">
        <v>37.700000000000003</v>
      </c>
      <c r="BS149" s="484">
        <v>35.700000000000003</v>
      </c>
      <c r="BT149" s="485">
        <v>36.6</v>
      </c>
      <c r="BU149" s="486">
        <v>9</v>
      </c>
      <c r="BV149" s="484">
        <v>10</v>
      </c>
      <c r="BW149" s="485">
        <v>19</v>
      </c>
      <c r="BX149" s="486" t="s">
        <v>197</v>
      </c>
      <c r="BY149" s="484" t="s">
        <v>197</v>
      </c>
      <c r="BZ149" s="485">
        <v>58</v>
      </c>
      <c r="CA149" s="486">
        <v>10</v>
      </c>
      <c r="CB149" s="484">
        <v>9</v>
      </c>
      <c r="CC149" s="485">
        <v>19</v>
      </c>
      <c r="CD149" s="486" t="s">
        <v>197</v>
      </c>
      <c r="CE149" s="484" t="s">
        <v>197</v>
      </c>
      <c r="CF149" s="485">
        <v>58</v>
      </c>
      <c r="CG149" s="486">
        <v>10</v>
      </c>
      <c r="CH149" s="484">
        <v>9</v>
      </c>
      <c r="CI149" s="485">
        <v>19</v>
      </c>
      <c r="CJ149" s="486">
        <v>40.5</v>
      </c>
      <c r="CK149" s="484">
        <v>30.6</v>
      </c>
      <c r="CL149" s="485">
        <v>35.799999999999997</v>
      </c>
      <c r="CM149" s="486">
        <v>10</v>
      </c>
      <c r="CN149" s="484">
        <v>9</v>
      </c>
      <c r="CO149" s="485">
        <v>19</v>
      </c>
      <c r="CP149" s="486">
        <v>75</v>
      </c>
      <c r="CQ149" s="484">
        <v>57</v>
      </c>
      <c r="CR149" s="485">
        <v>66</v>
      </c>
      <c r="CS149" s="486">
        <v>3852</v>
      </c>
      <c r="CT149" s="484">
        <v>4002</v>
      </c>
      <c r="CU149" s="485">
        <v>7854</v>
      </c>
      <c r="CV149" s="486">
        <v>76</v>
      </c>
      <c r="CW149" s="484">
        <v>59</v>
      </c>
      <c r="CX149" s="485">
        <v>67</v>
      </c>
      <c r="CY149" s="486">
        <v>3852</v>
      </c>
      <c r="CZ149" s="484">
        <v>4002</v>
      </c>
      <c r="DA149" s="485">
        <v>7854</v>
      </c>
      <c r="DB149" s="486">
        <v>36.799999999999997</v>
      </c>
      <c r="DC149" s="484">
        <v>34</v>
      </c>
      <c r="DD149" s="485">
        <v>35.4</v>
      </c>
      <c r="DE149" s="486">
        <v>3852</v>
      </c>
      <c r="DF149" s="484">
        <v>4002</v>
      </c>
      <c r="DG149" s="485">
        <v>7854</v>
      </c>
    </row>
    <row r="150" spans="1:111" x14ac:dyDescent="0.35">
      <c r="A150" t="s">
        <v>86</v>
      </c>
      <c r="B150" t="s">
        <v>331</v>
      </c>
      <c r="C150" t="s">
        <v>324</v>
      </c>
      <c r="D150" s="486">
        <v>65</v>
      </c>
      <c r="E150" s="484">
        <v>46</v>
      </c>
      <c r="F150" s="485">
        <v>55</v>
      </c>
      <c r="G150" s="486">
        <v>3830</v>
      </c>
      <c r="H150" s="484">
        <v>4023</v>
      </c>
      <c r="I150" s="485">
        <v>7853</v>
      </c>
      <c r="J150" s="486">
        <v>67</v>
      </c>
      <c r="K150" s="484">
        <v>50</v>
      </c>
      <c r="L150" s="485">
        <v>58</v>
      </c>
      <c r="M150" s="486">
        <v>3830</v>
      </c>
      <c r="N150" s="484">
        <v>4023</v>
      </c>
      <c r="O150" s="485">
        <v>7853</v>
      </c>
      <c r="P150" s="486">
        <v>34.1</v>
      </c>
      <c r="Q150" s="484">
        <v>31.8</v>
      </c>
      <c r="R150" s="485">
        <v>32.9</v>
      </c>
      <c r="S150" s="486">
        <v>3830</v>
      </c>
      <c r="T150" s="484">
        <v>4023</v>
      </c>
      <c r="U150" s="485">
        <v>7853</v>
      </c>
      <c r="V150" s="486">
        <v>62</v>
      </c>
      <c r="W150" s="484">
        <v>52</v>
      </c>
      <c r="X150" s="485">
        <v>57</v>
      </c>
      <c r="Y150" s="486">
        <v>143</v>
      </c>
      <c r="Z150" s="484">
        <v>138</v>
      </c>
      <c r="AA150" s="485">
        <v>281</v>
      </c>
      <c r="AB150" s="486">
        <v>65</v>
      </c>
      <c r="AC150" s="484">
        <v>57</v>
      </c>
      <c r="AD150" s="485">
        <v>61</v>
      </c>
      <c r="AE150" s="486">
        <v>143</v>
      </c>
      <c r="AF150" s="484">
        <v>138</v>
      </c>
      <c r="AG150" s="485">
        <v>281</v>
      </c>
      <c r="AH150" s="486">
        <v>33.6</v>
      </c>
      <c r="AI150" s="484">
        <v>32.4</v>
      </c>
      <c r="AJ150" s="485">
        <v>33</v>
      </c>
      <c r="AK150" s="486">
        <v>143</v>
      </c>
      <c r="AL150" s="484">
        <v>138</v>
      </c>
      <c r="AM150" s="485">
        <v>281</v>
      </c>
      <c r="AN150" s="486">
        <v>75</v>
      </c>
      <c r="AO150" s="484">
        <v>53</v>
      </c>
      <c r="AP150" s="485">
        <v>64</v>
      </c>
      <c r="AQ150" s="486">
        <v>57</v>
      </c>
      <c r="AR150" s="484">
        <v>62</v>
      </c>
      <c r="AS150" s="485">
        <v>119</v>
      </c>
      <c r="AT150" s="486">
        <v>77</v>
      </c>
      <c r="AU150" s="484">
        <v>60</v>
      </c>
      <c r="AV150" s="485">
        <v>68</v>
      </c>
      <c r="AW150" s="486">
        <v>57</v>
      </c>
      <c r="AX150" s="484">
        <v>62</v>
      </c>
      <c r="AY150" s="485">
        <v>119</v>
      </c>
      <c r="AZ150" s="486">
        <v>35.1</v>
      </c>
      <c r="BA150" s="484">
        <v>32.799999999999997</v>
      </c>
      <c r="BB150" s="485">
        <v>33.9</v>
      </c>
      <c r="BC150" s="486">
        <v>57</v>
      </c>
      <c r="BD150" s="484">
        <v>62</v>
      </c>
      <c r="BE150" s="485">
        <v>119</v>
      </c>
      <c r="BF150" s="486">
        <v>61</v>
      </c>
      <c r="BG150" s="484">
        <v>42</v>
      </c>
      <c r="BH150" s="485">
        <v>49</v>
      </c>
      <c r="BI150" s="486">
        <v>23</v>
      </c>
      <c r="BJ150" s="484">
        <v>38</v>
      </c>
      <c r="BK150" s="485">
        <v>61</v>
      </c>
      <c r="BL150" s="486">
        <v>65</v>
      </c>
      <c r="BM150" s="484">
        <v>47</v>
      </c>
      <c r="BN150" s="485">
        <v>54</v>
      </c>
      <c r="BO150" s="486">
        <v>23</v>
      </c>
      <c r="BP150" s="484">
        <v>38</v>
      </c>
      <c r="BQ150" s="485">
        <v>61</v>
      </c>
      <c r="BR150" s="486">
        <v>32.6</v>
      </c>
      <c r="BS150" s="484">
        <v>31.5</v>
      </c>
      <c r="BT150" s="485">
        <v>31.9</v>
      </c>
      <c r="BU150" s="486">
        <v>23</v>
      </c>
      <c r="BV150" s="484">
        <v>38</v>
      </c>
      <c r="BW150" s="485">
        <v>61</v>
      </c>
      <c r="BX150" s="486">
        <v>40</v>
      </c>
      <c r="BY150" s="484">
        <v>28</v>
      </c>
      <c r="BZ150" s="485">
        <v>33</v>
      </c>
      <c r="CA150" s="486">
        <v>15</v>
      </c>
      <c r="CB150" s="484">
        <v>18</v>
      </c>
      <c r="CC150" s="485">
        <v>33</v>
      </c>
      <c r="CD150" s="486">
        <v>40</v>
      </c>
      <c r="CE150" s="484">
        <v>28</v>
      </c>
      <c r="CF150" s="485">
        <v>33</v>
      </c>
      <c r="CG150" s="486">
        <v>15</v>
      </c>
      <c r="CH150" s="484">
        <v>18</v>
      </c>
      <c r="CI150" s="485">
        <v>33</v>
      </c>
      <c r="CJ150" s="486">
        <v>29.7</v>
      </c>
      <c r="CK150" s="484">
        <v>29.6</v>
      </c>
      <c r="CL150" s="485">
        <v>29.6</v>
      </c>
      <c r="CM150" s="486">
        <v>15</v>
      </c>
      <c r="CN150" s="484">
        <v>18</v>
      </c>
      <c r="CO150" s="485">
        <v>33</v>
      </c>
      <c r="CP150" s="486">
        <v>65</v>
      </c>
      <c r="CQ150" s="484">
        <v>46</v>
      </c>
      <c r="CR150" s="485">
        <v>55</v>
      </c>
      <c r="CS150" s="486">
        <v>4385</v>
      </c>
      <c r="CT150" s="484">
        <v>4629</v>
      </c>
      <c r="CU150" s="485">
        <v>9014</v>
      </c>
      <c r="CV150" s="486">
        <v>67</v>
      </c>
      <c r="CW150" s="484">
        <v>50</v>
      </c>
      <c r="CX150" s="485">
        <v>58</v>
      </c>
      <c r="CY150" s="486">
        <v>4385</v>
      </c>
      <c r="CZ150" s="484">
        <v>4629</v>
      </c>
      <c r="DA150" s="485">
        <v>9014</v>
      </c>
      <c r="DB150" s="486">
        <v>34</v>
      </c>
      <c r="DC150" s="484">
        <v>31.9</v>
      </c>
      <c r="DD150" s="485">
        <v>32.9</v>
      </c>
      <c r="DE150" s="486">
        <v>4385</v>
      </c>
      <c r="DF150" s="484">
        <v>4629</v>
      </c>
      <c r="DG150" s="485">
        <v>9014</v>
      </c>
    </row>
    <row r="151" spans="1:111" x14ac:dyDescent="0.35">
      <c r="A151" t="s">
        <v>60</v>
      </c>
      <c r="B151" t="s">
        <v>305</v>
      </c>
      <c r="C151" t="s">
        <v>299</v>
      </c>
      <c r="D151" s="486">
        <v>65</v>
      </c>
      <c r="E151" s="484">
        <v>48</v>
      </c>
      <c r="F151" s="485">
        <v>56</v>
      </c>
      <c r="G151" s="486">
        <v>3575</v>
      </c>
      <c r="H151" s="484">
        <v>3722</v>
      </c>
      <c r="I151" s="485">
        <v>7297</v>
      </c>
      <c r="J151" s="486">
        <v>67</v>
      </c>
      <c r="K151" s="484">
        <v>50</v>
      </c>
      <c r="L151" s="485">
        <v>58</v>
      </c>
      <c r="M151" s="486">
        <v>3575</v>
      </c>
      <c r="N151" s="484">
        <v>3722</v>
      </c>
      <c r="O151" s="485">
        <v>7297</v>
      </c>
      <c r="P151" s="486">
        <v>35.200000000000003</v>
      </c>
      <c r="Q151" s="484">
        <v>32.700000000000003</v>
      </c>
      <c r="R151" s="485">
        <v>33.9</v>
      </c>
      <c r="S151" s="486">
        <v>3575</v>
      </c>
      <c r="T151" s="484">
        <v>3722</v>
      </c>
      <c r="U151" s="485">
        <v>7297</v>
      </c>
      <c r="V151" s="486">
        <v>63</v>
      </c>
      <c r="W151" s="484">
        <v>46</v>
      </c>
      <c r="X151" s="485">
        <v>54</v>
      </c>
      <c r="Y151" s="486">
        <v>230</v>
      </c>
      <c r="Z151" s="484">
        <v>265</v>
      </c>
      <c r="AA151" s="485">
        <v>495</v>
      </c>
      <c r="AB151" s="486">
        <v>66</v>
      </c>
      <c r="AC151" s="484">
        <v>49</v>
      </c>
      <c r="AD151" s="485">
        <v>57</v>
      </c>
      <c r="AE151" s="486">
        <v>230</v>
      </c>
      <c r="AF151" s="484">
        <v>265</v>
      </c>
      <c r="AG151" s="485">
        <v>495</v>
      </c>
      <c r="AH151" s="486">
        <v>35</v>
      </c>
      <c r="AI151" s="484">
        <v>32.6</v>
      </c>
      <c r="AJ151" s="485">
        <v>33.700000000000003</v>
      </c>
      <c r="AK151" s="486">
        <v>230</v>
      </c>
      <c r="AL151" s="484">
        <v>265</v>
      </c>
      <c r="AM151" s="485">
        <v>495</v>
      </c>
      <c r="AN151" s="486">
        <v>56</v>
      </c>
      <c r="AO151" s="484">
        <v>42</v>
      </c>
      <c r="AP151" s="485">
        <v>49</v>
      </c>
      <c r="AQ151" s="486">
        <v>197</v>
      </c>
      <c r="AR151" s="484">
        <v>191</v>
      </c>
      <c r="AS151" s="485">
        <v>388</v>
      </c>
      <c r="AT151" s="486">
        <v>59</v>
      </c>
      <c r="AU151" s="484">
        <v>45</v>
      </c>
      <c r="AV151" s="485">
        <v>52</v>
      </c>
      <c r="AW151" s="486">
        <v>197</v>
      </c>
      <c r="AX151" s="484">
        <v>191</v>
      </c>
      <c r="AY151" s="485">
        <v>388</v>
      </c>
      <c r="AZ151" s="486">
        <v>33.700000000000003</v>
      </c>
      <c r="BA151" s="484">
        <v>31.1</v>
      </c>
      <c r="BB151" s="485">
        <v>32.4</v>
      </c>
      <c r="BC151" s="486">
        <v>197</v>
      </c>
      <c r="BD151" s="484">
        <v>191</v>
      </c>
      <c r="BE151" s="485">
        <v>388</v>
      </c>
      <c r="BF151" s="486">
        <v>62</v>
      </c>
      <c r="BG151" s="484">
        <v>36</v>
      </c>
      <c r="BH151" s="485">
        <v>49</v>
      </c>
      <c r="BI151" s="486">
        <v>181</v>
      </c>
      <c r="BJ151" s="484">
        <v>176</v>
      </c>
      <c r="BK151" s="485">
        <v>357</v>
      </c>
      <c r="BL151" s="486">
        <v>67</v>
      </c>
      <c r="BM151" s="484">
        <v>42</v>
      </c>
      <c r="BN151" s="485">
        <v>55</v>
      </c>
      <c r="BO151" s="486">
        <v>181</v>
      </c>
      <c r="BP151" s="484">
        <v>176</v>
      </c>
      <c r="BQ151" s="485">
        <v>357</v>
      </c>
      <c r="BR151" s="486">
        <v>33.5</v>
      </c>
      <c r="BS151" s="484">
        <v>29.6</v>
      </c>
      <c r="BT151" s="485">
        <v>31.6</v>
      </c>
      <c r="BU151" s="486">
        <v>181</v>
      </c>
      <c r="BV151" s="484">
        <v>176</v>
      </c>
      <c r="BW151" s="485">
        <v>357</v>
      </c>
      <c r="BX151" s="486">
        <v>69</v>
      </c>
      <c r="BY151" s="484">
        <v>63</v>
      </c>
      <c r="BZ151" s="485">
        <v>66</v>
      </c>
      <c r="CA151" s="486">
        <v>13</v>
      </c>
      <c r="CB151" s="484">
        <v>16</v>
      </c>
      <c r="CC151" s="485">
        <v>29</v>
      </c>
      <c r="CD151" s="486">
        <v>77</v>
      </c>
      <c r="CE151" s="484">
        <v>63</v>
      </c>
      <c r="CF151" s="485">
        <v>69</v>
      </c>
      <c r="CG151" s="486">
        <v>13</v>
      </c>
      <c r="CH151" s="484">
        <v>16</v>
      </c>
      <c r="CI151" s="485">
        <v>29</v>
      </c>
      <c r="CJ151" s="486">
        <v>35.6</v>
      </c>
      <c r="CK151" s="484">
        <v>34.6</v>
      </c>
      <c r="CL151" s="485">
        <v>35</v>
      </c>
      <c r="CM151" s="486">
        <v>13</v>
      </c>
      <c r="CN151" s="484">
        <v>16</v>
      </c>
      <c r="CO151" s="485">
        <v>29</v>
      </c>
      <c r="CP151" s="486">
        <v>63</v>
      </c>
      <c r="CQ151" s="484">
        <v>46</v>
      </c>
      <c r="CR151" s="485">
        <v>55</v>
      </c>
      <c r="CS151" s="486">
        <v>4525</v>
      </c>
      <c r="CT151" s="484">
        <v>4708</v>
      </c>
      <c r="CU151" s="485">
        <v>9233</v>
      </c>
      <c r="CV151" s="486">
        <v>66</v>
      </c>
      <c r="CW151" s="484">
        <v>49</v>
      </c>
      <c r="CX151" s="485">
        <v>57</v>
      </c>
      <c r="CY151" s="486">
        <v>4525</v>
      </c>
      <c r="CZ151" s="484">
        <v>4708</v>
      </c>
      <c r="DA151" s="485">
        <v>9233</v>
      </c>
      <c r="DB151" s="486">
        <v>35</v>
      </c>
      <c r="DC151" s="484">
        <v>32.299999999999997</v>
      </c>
      <c r="DD151" s="485">
        <v>33.6</v>
      </c>
      <c r="DE151" s="486">
        <v>4525</v>
      </c>
      <c r="DF151" s="484">
        <v>4708</v>
      </c>
      <c r="DG151" s="485">
        <v>9233</v>
      </c>
    </row>
    <row r="152" spans="1:111" x14ac:dyDescent="0.35">
      <c r="A152" t="s">
        <v>49</v>
      </c>
      <c r="B152" t="s">
        <v>294</v>
      </c>
      <c r="C152" t="s">
        <v>408</v>
      </c>
      <c r="D152" s="486">
        <v>69</v>
      </c>
      <c r="E152" s="484">
        <v>49</v>
      </c>
      <c r="F152" s="485">
        <v>59</v>
      </c>
      <c r="G152" s="486">
        <v>2682</v>
      </c>
      <c r="H152" s="484">
        <v>2831</v>
      </c>
      <c r="I152" s="485">
        <v>5513</v>
      </c>
      <c r="J152" s="486">
        <v>71</v>
      </c>
      <c r="K152" s="484">
        <v>52</v>
      </c>
      <c r="L152" s="485">
        <v>61</v>
      </c>
      <c r="M152" s="486">
        <v>2682</v>
      </c>
      <c r="N152" s="484">
        <v>2831</v>
      </c>
      <c r="O152" s="485">
        <v>5513</v>
      </c>
      <c r="P152" s="486">
        <v>35.200000000000003</v>
      </c>
      <c r="Q152" s="484">
        <v>33</v>
      </c>
      <c r="R152" s="485">
        <v>34</v>
      </c>
      <c r="S152" s="486">
        <v>2682</v>
      </c>
      <c r="T152" s="484">
        <v>2831</v>
      </c>
      <c r="U152" s="485">
        <v>5513</v>
      </c>
      <c r="V152" s="486">
        <v>70</v>
      </c>
      <c r="W152" s="484">
        <v>45</v>
      </c>
      <c r="X152" s="485">
        <v>58</v>
      </c>
      <c r="Y152" s="486">
        <v>60</v>
      </c>
      <c r="Z152" s="484">
        <v>58</v>
      </c>
      <c r="AA152" s="485">
        <v>118</v>
      </c>
      <c r="AB152" s="486">
        <v>72</v>
      </c>
      <c r="AC152" s="484">
        <v>48</v>
      </c>
      <c r="AD152" s="485">
        <v>60</v>
      </c>
      <c r="AE152" s="486">
        <v>60</v>
      </c>
      <c r="AF152" s="484">
        <v>58</v>
      </c>
      <c r="AG152" s="485">
        <v>118</v>
      </c>
      <c r="AH152" s="486">
        <v>34.700000000000003</v>
      </c>
      <c r="AI152" s="484">
        <v>32</v>
      </c>
      <c r="AJ152" s="485">
        <v>33.4</v>
      </c>
      <c r="AK152" s="486">
        <v>60</v>
      </c>
      <c r="AL152" s="484">
        <v>58</v>
      </c>
      <c r="AM152" s="485">
        <v>118</v>
      </c>
      <c r="AN152" s="486">
        <v>68</v>
      </c>
      <c r="AO152" s="484">
        <v>47</v>
      </c>
      <c r="AP152" s="485">
        <v>56</v>
      </c>
      <c r="AQ152" s="486">
        <v>37</v>
      </c>
      <c r="AR152" s="484">
        <v>51</v>
      </c>
      <c r="AS152" s="485">
        <v>88</v>
      </c>
      <c r="AT152" s="486">
        <v>73</v>
      </c>
      <c r="AU152" s="484">
        <v>53</v>
      </c>
      <c r="AV152" s="485">
        <v>61</v>
      </c>
      <c r="AW152" s="486">
        <v>37</v>
      </c>
      <c r="AX152" s="484">
        <v>51</v>
      </c>
      <c r="AY152" s="485">
        <v>88</v>
      </c>
      <c r="AZ152" s="486">
        <v>35.4</v>
      </c>
      <c r="BA152" s="484">
        <v>30.5</v>
      </c>
      <c r="BB152" s="485">
        <v>32.6</v>
      </c>
      <c r="BC152" s="486">
        <v>37</v>
      </c>
      <c r="BD152" s="484">
        <v>51</v>
      </c>
      <c r="BE152" s="485">
        <v>88</v>
      </c>
      <c r="BF152" s="486">
        <v>43</v>
      </c>
      <c r="BG152" s="484">
        <v>25</v>
      </c>
      <c r="BH152" s="485">
        <v>35</v>
      </c>
      <c r="BI152" s="486">
        <v>14</v>
      </c>
      <c r="BJ152" s="484">
        <v>12</v>
      </c>
      <c r="BK152" s="485">
        <v>26</v>
      </c>
      <c r="BL152" s="486">
        <v>50</v>
      </c>
      <c r="BM152" s="484">
        <v>42</v>
      </c>
      <c r="BN152" s="485">
        <v>46</v>
      </c>
      <c r="BO152" s="486">
        <v>14</v>
      </c>
      <c r="BP152" s="484">
        <v>12</v>
      </c>
      <c r="BQ152" s="485">
        <v>26</v>
      </c>
      <c r="BR152" s="486">
        <v>32.700000000000003</v>
      </c>
      <c r="BS152" s="484">
        <v>30.1</v>
      </c>
      <c r="BT152" s="485">
        <v>31.5</v>
      </c>
      <c r="BU152" s="486">
        <v>14</v>
      </c>
      <c r="BV152" s="484">
        <v>12</v>
      </c>
      <c r="BW152" s="485">
        <v>26</v>
      </c>
      <c r="BX152" s="486" t="s">
        <v>197</v>
      </c>
      <c r="BY152" s="484" t="s">
        <v>197</v>
      </c>
      <c r="BZ152" s="485">
        <v>21</v>
      </c>
      <c r="CA152" s="486">
        <v>5</v>
      </c>
      <c r="CB152" s="484">
        <v>9</v>
      </c>
      <c r="CC152" s="485">
        <v>14</v>
      </c>
      <c r="CD152" s="486" t="s">
        <v>197</v>
      </c>
      <c r="CE152" s="484" t="s">
        <v>197</v>
      </c>
      <c r="CF152" s="485">
        <v>21</v>
      </c>
      <c r="CG152" s="486">
        <v>5</v>
      </c>
      <c r="CH152" s="484">
        <v>9</v>
      </c>
      <c r="CI152" s="485">
        <v>14</v>
      </c>
      <c r="CJ152" s="486">
        <v>32.799999999999997</v>
      </c>
      <c r="CK152" s="484">
        <v>26.2</v>
      </c>
      <c r="CL152" s="485">
        <v>28.6</v>
      </c>
      <c r="CM152" s="486">
        <v>5</v>
      </c>
      <c r="CN152" s="484">
        <v>9</v>
      </c>
      <c r="CO152" s="485">
        <v>14</v>
      </c>
      <c r="CP152" s="486">
        <v>69</v>
      </c>
      <c r="CQ152" s="484">
        <v>49</v>
      </c>
      <c r="CR152" s="485">
        <v>59</v>
      </c>
      <c r="CS152" s="486">
        <v>2950</v>
      </c>
      <c r="CT152" s="484">
        <v>3145</v>
      </c>
      <c r="CU152" s="485">
        <v>6095</v>
      </c>
      <c r="CV152" s="486">
        <v>71</v>
      </c>
      <c r="CW152" s="484">
        <v>52</v>
      </c>
      <c r="CX152" s="485">
        <v>61</v>
      </c>
      <c r="CY152" s="486">
        <v>2950</v>
      </c>
      <c r="CZ152" s="484">
        <v>3145</v>
      </c>
      <c r="DA152" s="485">
        <v>6095</v>
      </c>
      <c r="DB152" s="486">
        <v>35.200000000000003</v>
      </c>
      <c r="DC152" s="484">
        <v>32.799999999999997</v>
      </c>
      <c r="DD152" s="485">
        <v>34</v>
      </c>
      <c r="DE152" s="486">
        <v>2950</v>
      </c>
      <c r="DF152" s="484">
        <v>3145</v>
      </c>
      <c r="DG152" s="485">
        <v>6095</v>
      </c>
    </row>
    <row r="153" spans="1:111" x14ac:dyDescent="0.35">
      <c r="A153" t="s">
        <v>62</v>
      </c>
      <c r="B153" t="s">
        <v>307</v>
      </c>
      <c r="C153" t="s">
        <v>299</v>
      </c>
      <c r="D153" s="486">
        <v>68</v>
      </c>
      <c r="E153" s="484">
        <v>51</v>
      </c>
      <c r="F153" s="485">
        <v>59</v>
      </c>
      <c r="G153" s="486">
        <v>3956</v>
      </c>
      <c r="H153" s="484">
        <v>4125</v>
      </c>
      <c r="I153" s="485">
        <v>8081</v>
      </c>
      <c r="J153" s="486">
        <v>71</v>
      </c>
      <c r="K153" s="484">
        <v>54</v>
      </c>
      <c r="L153" s="485">
        <v>62</v>
      </c>
      <c r="M153" s="486">
        <v>3956</v>
      </c>
      <c r="N153" s="484">
        <v>4125</v>
      </c>
      <c r="O153" s="485">
        <v>8081</v>
      </c>
      <c r="P153" s="486">
        <v>35.5</v>
      </c>
      <c r="Q153" s="484">
        <v>32.700000000000003</v>
      </c>
      <c r="R153" s="485">
        <v>34.1</v>
      </c>
      <c r="S153" s="486">
        <v>3956</v>
      </c>
      <c r="T153" s="484">
        <v>4125</v>
      </c>
      <c r="U153" s="485">
        <v>8081</v>
      </c>
      <c r="V153" s="486">
        <v>64</v>
      </c>
      <c r="W153" s="484">
        <v>56</v>
      </c>
      <c r="X153" s="485">
        <v>60</v>
      </c>
      <c r="Y153" s="486">
        <v>202</v>
      </c>
      <c r="Z153" s="484">
        <v>215</v>
      </c>
      <c r="AA153" s="485">
        <v>417</v>
      </c>
      <c r="AB153" s="486">
        <v>68</v>
      </c>
      <c r="AC153" s="484">
        <v>58</v>
      </c>
      <c r="AD153" s="485">
        <v>63</v>
      </c>
      <c r="AE153" s="486">
        <v>202</v>
      </c>
      <c r="AF153" s="484">
        <v>215</v>
      </c>
      <c r="AG153" s="485">
        <v>417</v>
      </c>
      <c r="AH153" s="486">
        <v>34.5</v>
      </c>
      <c r="AI153" s="484">
        <v>32.5</v>
      </c>
      <c r="AJ153" s="485">
        <v>33.5</v>
      </c>
      <c r="AK153" s="486">
        <v>202</v>
      </c>
      <c r="AL153" s="484">
        <v>215</v>
      </c>
      <c r="AM153" s="485">
        <v>417</v>
      </c>
      <c r="AN153" s="486">
        <v>60</v>
      </c>
      <c r="AO153" s="484">
        <v>44</v>
      </c>
      <c r="AP153" s="485">
        <v>52</v>
      </c>
      <c r="AQ153" s="486">
        <v>108</v>
      </c>
      <c r="AR153" s="484">
        <v>112</v>
      </c>
      <c r="AS153" s="485">
        <v>220</v>
      </c>
      <c r="AT153" s="486">
        <v>63</v>
      </c>
      <c r="AU153" s="484">
        <v>48</v>
      </c>
      <c r="AV153" s="485">
        <v>55</v>
      </c>
      <c r="AW153" s="486">
        <v>108</v>
      </c>
      <c r="AX153" s="484">
        <v>112</v>
      </c>
      <c r="AY153" s="485">
        <v>220</v>
      </c>
      <c r="AZ153" s="486">
        <v>34.299999999999997</v>
      </c>
      <c r="BA153" s="484">
        <v>32.200000000000003</v>
      </c>
      <c r="BB153" s="485">
        <v>33.200000000000003</v>
      </c>
      <c r="BC153" s="486">
        <v>108</v>
      </c>
      <c r="BD153" s="484">
        <v>112</v>
      </c>
      <c r="BE153" s="485">
        <v>220</v>
      </c>
      <c r="BF153" s="486">
        <v>68</v>
      </c>
      <c r="BG153" s="484">
        <v>23</v>
      </c>
      <c r="BH153" s="485">
        <v>46</v>
      </c>
      <c r="BI153" s="486">
        <v>34</v>
      </c>
      <c r="BJ153" s="484">
        <v>31</v>
      </c>
      <c r="BK153" s="485">
        <v>65</v>
      </c>
      <c r="BL153" s="486">
        <v>68</v>
      </c>
      <c r="BM153" s="484">
        <v>32</v>
      </c>
      <c r="BN153" s="485">
        <v>51</v>
      </c>
      <c r="BO153" s="486">
        <v>34</v>
      </c>
      <c r="BP153" s="484">
        <v>31</v>
      </c>
      <c r="BQ153" s="485">
        <v>65</v>
      </c>
      <c r="BR153" s="486">
        <v>35.200000000000003</v>
      </c>
      <c r="BS153" s="484">
        <v>28.5</v>
      </c>
      <c r="BT153" s="485">
        <v>32</v>
      </c>
      <c r="BU153" s="486">
        <v>34</v>
      </c>
      <c r="BV153" s="484">
        <v>31</v>
      </c>
      <c r="BW153" s="485">
        <v>65</v>
      </c>
      <c r="BX153" s="486">
        <v>63</v>
      </c>
      <c r="BY153" s="484">
        <v>50</v>
      </c>
      <c r="BZ153" s="485">
        <v>55</v>
      </c>
      <c r="CA153" s="486">
        <v>16</v>
      </c>
      <c r="CB153" s="484">
        <v>22</v>
      </c>
      <c r="CC153" s="485">
        <v>38</v>
      </c>
      <c r="CD153" s="486">
        <v>69</v>
      </c>
      <c r="CE153" s="484">
        <v>55</v>
      </c>
      <c r="CF153" s="485">
        <v>61</v>
      </c>
      <c r="CG153" s="486">
        <v>16</v>
      </c>
      <c r="CH153" s="484">
        <v>22</v>
      </c>
      <c r="CI153" s="485">
        <v>38</v>
      </c>
      <c r="CJ153" s="486">
        <v>35</v>
      </c>
      <c r="CK153" s="484">
        <v>30.6</v>
      </c>
      <c r="CL153" s="485">
        <v>32.5</v>
      </c>
      <c r="CM153" s="486">
        <v>16</v>
      </c>
      <c r="CN153" s="484">
        <v>22</v>
      </c>
      <c r="CO153" s="485">
        <v>38</v>
      </c>
      <c r="CP153" s="486">
        <v>68</v>
      </c>
      <c r="CQ153" s="484">
        <v>51</v>
      </c>
      <c r="CR153" s="485">
        <v>59</v>
      </c>
      <c r="CS153" s="486">
        <v>4465</v>
      </c>
      <c r="CT153" s="484">
        <v>4643</v>
      </c>
      <c r="CU153" s="485">
        <v>9108</v>
      </c>
      <c r="CV153" s="486">
        <v>70</v>
      </c>
      <c r="CW153" s="484">
        <v>53</v>
      </c>
      <c r="CX153" s="485">
        <v>62</v>
      </c>
      <c r="CY153" s="486">
        <v>4465</v>
      </c>
      <c r="CZ153" s="484">
        <v>4643</v>
      </c>
      <c r="DA153" s="485">
        <v>9108</v>
      </c>
      <c r="DB153" s="486">
        <v>35.4</v>
      </c>
      <c r="DC153" s="484">
        <v>32.6</v>
      </c>
      <c r="DD153" s="485">
        <v>34</v>
      </c>
      <c r="DE153" s="486">
        <v>4465</v>
      </c>
      <c r="DF153" s="484">
        <v>4643</v>
      </c>
      <c r="DG153" s="485">
        <v>9108</v>
      </c>
    </row>
    <row r="154" spans="1:111" x14ac:dyDescent="0.35">
      <c r="A154" t="s">
        <v>137</v>
      </c>
      <c r="B154" t="s">
        <v>382</v>
      </c>
      <c r="C154" t="s">
        <v>372</v>
      </c>
      <c r="D154" s="486">
        <v>70</v>
      </c>
      <c r="E154" s="484">
        <v>51</v>
      </c>
      <c r="F154" s="485">
        <v>60</v>
      </c>
      <c r="G154" s="486">
        <v>2832</v>
      </c>
      <c r="H154" s="484">
        <v>3075</v>
      </c>
      <c r="I154" s="485">
        <v>5907</v>
      </c>
      <c r="J154" s="486">
        <v>71</v>
      </c>
      <c r="K154" s="484">
        <v>53</v>
      </c>
      <c r="L154" s="485">
        <v>62</v>
      </c>
      <c r="M154" s="486">
        <v>2832</v>
      </c>
      <c r="N154" s="484">
        <v>3075</v>
      </c>
      <c r="O154" s="485">
        <v>5907</v>
      </c>
      <c r="P154" s="486">
        <v>35</v>
      </c>
      <c r="Q154" s="484">
        <v>33</v>
      </c>
      <c r="R154" s="485">
        <v>34</v>
      </c>
      <c r="S154" s="486">
        <v>2832</v>
      </c>
      <c r="T154" s="484">
        <v>3075</v>
      </c>
      <c r="U154" s="485">
        <v>5907</v>
      </c>
      <c r="V154" s="486">
        <v>68</v>
      </c>
      <c r="W154" s="484">
        <v>52</v>
      </c>
      <c r="X154" s="485">
        <v>60</v>
      </c>
      <c r="Y154" s="486">
        <v>228</v>
      </c>
      <c r="Z154" s="484">
        <v>237</v>
      </c>
      <c r="AA154" s="485">
        <v>465</v>
      </c>
      <c r="AB154" s="486">
        <v>69</v>
      </c>
      <c r="AC154" s="484">
        <v>56</v>
      </c>
      <c r="AD154" s="485">
        <v>62</v>
      </c>
      <c r="AE154" s="486">
        <v>228</v>
      </c>
      <c r="AF154" s="484">
        <v>237</v>
      </c>
      <c r="AG154" s="485">
        <v>465</v>
      </c>
      <c r="AH154" s="486">
        <v>34.200000000000003</v>
      </c>
      <c r="AI154" s="484">
        <v>33.4</v>
      </c>
      <c r="AJ154" s="485">
        <v>33.799999999999997</v>
      </c>
      <c r="AK154" s="486">
        <v>228</v>
      </c>
      <c r="AL154" s="484">
        <v>237</v>
      </c>
      <c r="AM154" s="485">
        <v>465</v>
      </c>
      <c r="AN154" s="486">
        <v>55</v>
      </c>
      <c r="AO154" s="484">
        <v>33</v>
      </c>
      <c r="AP154" s="485">
        <v>44</v>
      </c>
      <c r="AQ154" s="486">
        <v>222</v>
      </c>
      <c r="AR154" s="484">
        <v>214</v>
      </c>
      <c r="AS154" s="485">
        <v>436</v>
      </c>
      <c r="AT154" s="486">
        <v>59</v>
      </c>
      <c r="AU154" s="484">
        <v>39</v>
      </c>
      <c r="AV154" s="485">
        <v>49</v>
      </c>
      <c r="AW154" s="486">
        <v>222</v>
      </c>
      <c r="AX154" s="484">
        <v>214</v>
      </c>
      <c r="AY154" s="485">
        <v>436</v>
      </c>
      <c r="AZ154" s="486">
        <v>32.200000000000003</v>
      </c>
      <c r="BA154" s="484">
        <v>29.7</v>
      </c>
      <c r="BB154" s="485">
        <v>31</v>
      </c>
      <c r="BC154" s="486">
        <v>222</v>
      </c>
      <c r="BD154" s="484">
        <v>214</v>
      </c>
      <c r="BE154" s="485">
        <v>436</v>
      </c>
      <c r="BF154" s="486">
        <v>68</v>
      </c>
      <c r="BG154" s="484">
        <v>44</v>
      </c>
      <c r="BH154" s="485">
        <v>56</v>
      </c>
      <c r="BI154" s="486">
        <v>100</v>
      </c>
      <c r="BJ154" s="484">
        <v>96</v>
      </c>
      <c r="BK154" s="485">
        <v>196</v>
      </c>
      <c r="BL154" s="486">
        <v>68</v>
      </c>
      <c r="BM154" s="484">
        <v>48</v>
      </c>
      <c r="BN154" s="485">
        <v>58</v>
      </c>
      <c r="BO154" s="486">
        <v>100</v>
      </c>
      <c r="BP154" s="484">
        <v>96</v>
      </c>
      <c r="BQ154" s="485">
        <v>196</v>
      </c>
      <c r="BR154" s="486">
        <v>34.4</v>
      </c>
      <c r="BS154" s="484">
        <v>31.1</v>
      </c>
      <c r="BT154" s="485">
        <v>32.799999999999997</v>
      </c>
      <c r="BU154" s="486">
        <v>100</v>
      </c>
      <c r="BV154" s="484">
        <v>96</v>
      </c>
      <c r="BW154" s="485">
        <v>196</v>
      </c>
      <c r="BX154" s="486" t="s">
        <v>197</v>
      </c>
      <c r="BY154" s="484" t="s">
        <v>197</v>
      </c>
      <c r="BZ154" s="485">
        <v>69</v>
      </c>
      <c r="CA154" s="486">
        <v>13</v>
      </c>
      <c r="CB154" s="484">
        <v>22</v>
      </c>
      <c r="CC154" s="485">
        <v>35</v>
      </c>
      <c r="CD154" s="486" t="s">
        <v>197</v>
      </c>
      <c r="CE154" s="484" t="s">
        <v>197</v>
      </c>
      <c r="CF154" s="485">
        <v>71</v>
      </c>
      <c r="CG154" s="486">
        <v>13</v>
      </c>
      <c r="CH154" s="484">
        <v>22</v>
      </c>
      <c r="CI154" s="485">
        <v>35</v>
      </c>
      <c r="CJ154" s="486">
        <v>36.700000000000003</v>
      </c>
      <c r="CK154" s="484">
        <v>33.5</v>
      </c>
      <c r="CL154" s="485">
        <v>34.700000000000003</v>
      </c>
      <c r="CM154" s="486">
        <v>13</v>
      </c>
      <c r="CN154" s="484">
        <v>22</v>
      </c>
      <c r="CO154" s="485">
        <v>35</v>
      </c>
      <c r="CP154" s="486">
        <v>68</v>
      </c>
      <c r="CQ154" s="484">
        <v>49</v>
      </c>
      <c r="CR154" s="485">
        <v>58</v>
      </c>
      <c r="CS154" s="486">
        <v>3599</v>
      </c>
      <c r="CT154" s="484">
        <v>3867</v>
      </c>
      <c r="CU154" s="485">
        <v>7466</v>
      </c>
      <c r="CV154" s="486">
        <v>69</v>
      </c>
      <c r="CW154" s="484">
        <v>52</v>
      </c>
      <c r="CX154" s="485">
        <v>60</v>
      </c>
      <c r="CY154" s="486">
        <v>3599</v>
      </c>
      <c r="CZ154" s="484">
        <v>3867</v>
      </c>
      <c r="DA154" s="485">
        <v>7466</v>
      </c>
      <c r="DB154" s="486">
        <v>34.700000000000003</v>
      </c>
      <c r="DC154" s="484">
        <v>32.700000000000003</v>
      </c>
      <c r="DD154" s="485">
        <v>33.700000000000003</v>
      </c>
      <c r="DE154" s="486">
        <v>3599</v>
      </c>
      <c r="DF154" s="484">
        <v>3867</v>
      </c>
      <c r="DG154" s="485">
        <v>7466</v>
      </c>
    </row>
    <row r="155" spans="1:111" x14ac:dyDescent="0.35">
      <c r="A155" t="s">
        <v>159</v>
      </c>
      <c r="B155" t="s">
        <v>403</v>
      </c>
      <c r="C155" t="s">
        <v>392</v>
      </c>
      <c r="D155" s="486">
        <v>69</v>
      </c>
      <c r="E155" s="484">
        <v>53</v>
      </c>
      <c r="F155" s="485">
        <v>61</v>
      </c>
      <c r="G155" s="486">
        <v>2636</v>
      </c>
      <c r="H155" s="484">
        <v>2695</v>
      </c>
      <c r="I155" s="485">
        <v>5331</v>
      </c>
      <c r="J155" s="486">
        <v>70</v>
      </c>
      <c r="K155" s="484">
        <v>54</v>
      </c>
      <c r="L155" s="485">
        <v>62</v>
      </c>
      <c r="M155" s="486">
        <v>2636</v>
      </c>
      <c r="N155" s="484">
        <v>2695</v>
      </c>
      <c r="O155" s="485">
        <v>5331</v>
      </c>
      <c r="P155" s="486">
        <v>35.799999999999997</v>
      </c>
      <c r="Q155" s="484">
        <v>33.5</v>
      </c>
      <c r="R155" s="485">
        <v>34.6</v>
      </c>
      <c r="S155" s="486">
        <v>2636</v>
      </c>
      <c r="T155" s="484">
        <v>2695</v>
      </c>
      <c r="U155" s="485">
        <v>5331</v>
      </c>
      <c r="V155" s="486">
        <v>73</v>
      </c>
      <c r="W155" s="484">
        <v>49</v>
      </c>
      <c r="X155" s="485">
        <v>61</v>
      </c>
      <c r="Y155" s="486">
        <v>70</v>
      </c>
      <c r="Z155" s="484">
        <v>68</v>
      </c>
      <c r="AA155" s="485">
        <v>138</v>
      </c>
      <c r="AB155" s="486">
        <v>73</v>
      </c>
      <c r="AC155" s="484">
        <v>53</v>
      </c>
      <c r="AD155" s="485">
        <v>63</v>
      </c>
      <c r="AE155" s="486">
        <v>70</v>
      </c>
      <c r="AF155" s="484">
        <v>68</v>
      </c>
      <c r="AG155" s="485">
        <v>138</v>
      </c>
      <c r="AH155" s="486">
        <v>36.700000000000003</v>
      </c>
      <c r="AI155" s="484">
        <v>31.9</v>
      </c>
      <c r="AJ155" s="485">
        <v>34.299999999999997</v>
      </c>
      <c r="AK155" s="486">
        <v>70</v>
      </c>
      <c r="AL155" s="484">
        <v>68</v>
      </c>
      <c r="AM155" s="485">
        <v>138</v>
      </c>
      <c r="AN155" s="486">
        <v>68</v>
      </c>
      <c r="AO155" s="484">
        <v>41</v>
      </c>
      <c r="AP155" s="485">
        <v>55</v>
      </c>
      <c r="AQ155" s="486">
        <v>31</v>
      </c>
      <c r="AR155" s="484">
        <v>29</v>
      </c>
      <c r="AS155" s="485">
        <v>60</v>
      </c>
      <c r="AT155" s="486">
        <v>68</v>
      </c>
      <c r="AU155" s="484">
        <v>45</v>
      </c>
      <c r="AV155" s="485">
        <v>57</v>
      </c>
      <c r="AW155" s="486">
        <v>31</v>
      </c>
      <c r="AX155" s="484">
        <v>29</v>
      </c>
      <c r="AY155" s="485">
        <v>60</v>
      </c>
      <c r="AZ155" s="486">
        <v>35.799999999999997</v>
      </c>
      <c r="BA155" s="484">
        <v>31.6</v>
      </c>
      <c r="BB155" s="485">
        <v>33.799999999999997</v>
      </c>
      <c r="BC155" s="486">
        <v>31</v>
      </c>
      <c r="BD155" s="484">
        <v>29</v>
      </c>
      <c r="BE155" s="485">
        <v>60</v>
      </c>
      <c r="BF155" s="486" t="s">
        <v>197</v>
      </c>
      <c r="BG155" s="484" t="s">
        <v>197</v>
      </c>
      <c r="BH155" s="485">
        <v>40</v>
      </c>
      <c r="BI155" s="486">
        <v>4</v>
      </c>
      <c r="BJ155" s="484">
        <v>6</v>
      </c>
      <c r="BK155" s="485">
        <v>10</v>
      </c>
      <c r="BL155" s="486" t="s">
        <v>197</v>
      </c>
      <c r="BM155" s="484" t="s">
        <v>197</v>
      </c>
      <c r="BN155" s="485">
        <v>40</v>
      </c>
      <c r="BO155" s="486">
        <v>4</v>
      </c>
      <c r="BP155" s="484">
        <v>6</v>
      </c>
      <c r="BQ155" s="485">
        <v>10</v>
      </c>
      <c r="BR155" s="486">
        <v>33.299999999999997</v>
      </c>
      <c r="BS155" s="484">
        <v>27.8</v>
      </c>
      <c r="BT155" s="485">
        <v>30</v>
      </c>
      <c r="BU155" s="486">
        <v>4</v>
      </c>
      <c r="BV155" s="484">
        <v>6</v>
      </c>
      <c r="BW155" s="485">
        <v>10</v>
      </c>
      <c r="BX155" s="486" t="s">
        <v>197</v>
      </c>
      <c r="BY155" s="484" t="s">
        <v>197</v>
      </c>
      <c r="BZ155" s="485">
        <v>38</v>
      </c>
      <c r="CA155" s="486">
        <v>5</v>
      </c>
      <c r="CB155" s="484">
        <v>8</v>
      </c>
      <c r="CC155" s="485">
        <v>13</v>
      </c>
      <c r="CD155" s="486" t="s">
        <v>197</v>
      </c>
      <c r="CE155" s="484" t="s">
        <v>197</v>
      </c>
      <c r="CF155" s="485">
        <v>38</v>
      </c>
      <c r="CG155" s="486">
        <v>5</v>
      </c>
      <c r="CH155" s="484">
        <v>8</v>
      </c>
      <c r="CI155" s="485">
        <v>13</v>
      </c>
      <c r="CJ155" s="486">
        <v>33.4</v>
      </c>
      <c r="CK155" s="484">
        <v>30.5</v>
      </c>
      <c r="CL155" s="485">
        <v>31.6</v>
      </c>
      <c r="CM155" s="486">
        <v>5</v>
      </c>
      <c r="CN155" s="484">
        <v>8</v>
      </c>
      <c r="CO155" s="485">
        <v>13</v>
      </c>
      <c r="CP155" s="486">
        <v>69</v>
      </c>
      <c r="CQ155" s="484">
        <v>52</v>
      </c>
      <c r="CR155" s="485">
        <v>60</v>
      </c>
      <c r="CS155" s="486">
        <v>2854</v>
      </c>
      <c r="CT155" s="484">
        <v>2929</v>
      </c>
      <c r="CU155" s="485">
        <v>5783</v>
      </c>
      <c r="CV155" s="486">
        <v>69</v>
      </c>
      <c r="CW155" s="484">
        <v>54</v>
      </c>
      <c r="CX155" s="485">
        <v>61</v>
      </c>
      <c r="CY155" s="486">
        <v>2854</v>
      </c>
      <c r="CZ155" s="484">
        <v>2929</v>
      </c>
      <c r="DA155" s="485">
        <v>5783</v>
      </c>
      <c r="DB155" s="486">
        <v>35.799999999999997</v>
      </c>
      <c r="DC155" s="484">
        <v>33.299999999999997</v>
      </c>
      <c r="DD155" s="485">
        <v>34.5</v>
      </c>
      <c r="DE155" s="486">
        <v>2854</v>
      </c>
      <c r="DF155" s="484">
        <v>2929</v>
      </c>
      <c r="DG155" s="485">
        <v>5783</v>
      </c>
    </row>
    <row r="156" spans="1:111" x14ac:dyDescent="0.35">
      <c r="A156" t="s">
        <v>72</v>
      </c>
      <c r="B156" t="s">
        <v>317</v>
      </c>
      <c r="C156" t="s">
        <v>309</v>
      </c>
      <c r="D156" s="486">
        <v>72</v>
      </c>
      <c r="E156" s="484">
        <v>54</v>
      </c>
      <c r="F156" s="485">
        <v>63</v>
      </c>
      <c r="G156" s="486">
        <v>4005</v>
      </c>
      <c r="H156" s="484">
        <v>4249</v>
      </c>
      <c r="I156" s="485">
        <v>8254</v>
      </c>
      <c r="J156" s="486">
        <v>73</v>
      </c>
      <c r="K156" s="484">
        <v>57</v>
      </c>
      <c r="L156" s="485">
        <v>65</v>
      </c>
      <c r="M156" s="486">
        <v>4005</v>
      </c>
      <c r="N156" s="484">
        <v>4249</v>
      </c>
      <c r="O156" s="485">
        <v>8254</v>
      </c>
      <c r="P156" s="486">
        <v>37.4</v>
      </c>
      <c r="Q156" s="484">
        <v>34.200000000000003</v>
      </c>
      <c r="R156" s="485">
        <v>35.799999999999997</v>
      </c>
      <c r="S156" s="486">
        <v>4005</v>
      </c>
      <c r="T156" s="484">
        <v>4249</v>
      </c>
      <c r="U156" s="485">
        <v>8254</v>
      </c>
      <c r="V156" s="486">
        <v>74</v>
      </c>
      <c r="W156" s="484">
        <v>45</v>
      </c>
      <c r="X156" s="485">
        <v>59</v>
      </c>
      <c r="Y156" s="486">
        <v>160</v>
      </c>
      <c r="Z156" s="484">
        <v>163</v>
      </c>
      <c r="AA156" s="485">
        <v>323</v>
      </c>
      <c r="AB156" s="486">
        <v>74</v>
      </c>
      <c r="AC156" s="484">
        <v>46</v>
      </c>
      <c r="AD156" s="485">
        <v>60</v>
      </c>
      <c r="AE156" s="486">
        <v>160</v>
      </c>
      <c r="AF156" s="484">
        <v>163</v>
      </c>
      <c r="AG156" s="485">
        <v>323</v>
      </c>
      <c r="AH156" s="486">
        <v>37.9</v>
      </c>
      <c r="AI156" s="484">
        <v>33.4</v>
      </c>
      <c r="AJ156" s="485">
        <v>35.700000000000003</v>
      </c>
      <c r="AK156" s="486">
        <v>160</v>
      </c>
      <c r="AL156" s="484">
        <v>163</v>
      </c>
      <c r="AM156" s="485">
        <v>323</v>
      </c>
      <c r="AN156" s="486">
        <v>60</v>
      </c>
      <c r="AO156" s="484">
        <v>40</v>
      </c>
      <c r="AP156" s="485">
        <v>49</v>
      </c>
      <c r="AQ156" s="486">
        <v>159</v>
      </c>
      <c r="AR156" s="484">
        <v>194</v>
      </c>
      <c r="AS156" s="485">
        <v>353</v>
      </c>
      <c r="AT156" s="486">
        <v>64</v>
      </c>
      <c r="AU156" s="484">
        <v>48</v>
      </c>
      <c r="AV156" s="485">
        <v>55</v>
      </c>
      <c r="AW156" s="486">
        <v>159</v>
      </c>
      <c r="AX156" s="484">
        <v>194</v>
      </c>
      <c r="AY156" s="485">
        <v>353</v>
      </c>
      <c r="AZ156" s="486">
        <v>34.6</v>
      </c>
      <c r="BA156" s="484">
        <v>31.6</v>
      </c>
      <c r="BB156" s="485">
        <v>33</v>
      </c>
      <c r="BC156" s="486">
        <v>159</v>
      </c>
      <c r="BD156" s="484">
        <v>194</v>
      </c>
      <c r="BE156" s="485">
        <v>353</v>
      </c>
      <c r="BF156" s="486">
        <v>67</v>
      </c>
      <c r="BG156" s="484">
        <v>39</v>
      </c>
      <c r="BH156" s="485">
        <v>51</v>
      </c>
      <c r="BI156" s="486">
        <v>21</v>
      </c>
      <c r="BJ156" s="484">
        <v>28</v>
      </c>
      <c r="BK156" s="485">
        <v>49</v>
      </c>
      <c r="BL156" s="486">
        <v>71</v>
      </c>
      <c r="BM156" s="484">
        <v>39</v>
      </c>
      <c r="BN156" s="485">
        <v>53</v>
      </c>
      <c r="BO156" s="486">
        <v>21</v>
      </c>
      <c r="BP156" s="484">
        <v>28</v>
      </c>
      <c r="BQ156" s="485">
        <v>49</v>
      </c>
      <c r="BR156" s="486">
        <v>37.200000000000003</v>
      </c>
      <c r="BS156" s="484">
        <v>33</v>
      </c>
      <c r="BT156" s="485">
        <v>34.799999999999997</v>
      </c>
      <c r="BU156" s="486">
        <v>21</v>
      </c>
      <c r="BV156" s="484">
        <v>28</v>
      </c>
      <c r="BW156" s="485">
        <v>49</v>
      </c>
      <c r="BX156" s="486" t="s">
        <v>197</v>
      </c>
      <c r="BY156" s="484" t="s">
        <v>197</v>
      </c>
      <c r="BZ156" s="485">
        <v>68</v>
      </c>
      <c r="CA156" s="486">
        <v>14</v>
      </c>
      <c r="CB156" s="484">
        <v>5</v>
      </c>
      <c r="CC156" s="485">
        <v>19</v>
      </c>
      <c r="CD156" s="486" t="s">
        <v>197</v>
      </c>
      <c r="CE156" s="484" t="s">
        <v>197</v>
      </c>
      <c r="CF156" s="485">
        <v>74</v>
      </c>
      <c r="CG156" s="486">
        <v>14</v>
      </c>
      <c r="CH156" s="484">
        <v>5</v>
      </c>
      <c r="CI156" s="485">
        <v>19</v>
      </c>
      <c r="CJ156" s="486">
        <v>38.4</v>
      </c>
      <c r="CK156" s="484">
        <v>37</v>
      </c>
      <c r="CL156" s="485">
        <v>38.1</v>
      </c>
      <c r="CM156" s="486">
        <v>14</v>
      </c>
      <c r="CN156" s="484">
        <v>5</v>
      </c>
      <c r="CO156" s="485">
        <v>19</v>
      </c>
      <c r="CP156" s="486">
        <v>71</v>
      </c>
      <c r="CQ156" s="484">
        <v>53</v>
      </c>
      <c r="CR156" s="485">
        <v>62</v>
      </c>
      <c r="CS156" s="486">
        <v>4503</v>
      </c>
      <c r="CT156" s="484">
        <v>4768</v>
      </c>
      <c r="CU156" s="485">
        <v>9271</v>
      </c>
      <c r="CV156" s="486">
        <v>73</v>
      </c>
      <c r="CW156" s="484">
        <v>56</v>
      </c>
      <c r="CX156" s="485">
        <v>64</v>
      </c>
      <c r="CY156" s="486">
        <v>4503</v>
      </c>
      <c r="CZ156" s="484">
        <v>4768</v>
      </c>
      <c r="DA156" s="485">
        <v>9271</v>
      </c>
      <c r="DB156" s="486">
        <v>37.299999999999997</v>
      </c>
      <c r="DC156" s="484">
        <v>34</v>
      </c>
      <c r="DD156" s="485">
        <v>35.6</v>
      </c>
      <c r="DE156" s="486">
        <v>4503</v>
      </c>
      <c r="DF156" s="484">
        <v>4768</v>
      </c>
      <c r="DG156" s="485">
        <v>9271</v>
      </c>
    </row>
    <row r="157" spans="1:111" x14ac:dyDescent="0.35">
      <c r="A157" t="s">
        <v>89</v>
      </c>
      <c r="B157" t="s">
        <v>334</v>
      </c>
      <c r="C157" t="s">
        <v>324</v>
      </c>
      <c r="D157" s="486">
        <v>66</v>
      </c>
      <c r="E157" s="484">
        <v>50</v>
      </c>
      <c r="F157" s="485">
        <v>58</v>
      </c>
      <c r="G157" s="486">
        <v>3417</v>
      </c>
      <c r="H157" s="484">
        <v>3433</v>
      </c>
      <c r="I157" s="485">
        <v>6850</v>
      </c>
      <c r="J157" s="486">
        <v>68</v>
      </c>
      <c r="K157" s="484">
        <v>53</v>
      </c>
      <c r="L157" s="485">
        <v>60</v>
      </c>
      <c r="M157" s="486">
        <v>3417</v>
      </c>
      <c r="N157" s="484">
        <v>3433</v>
      </c>
      <c r="O157" s="485">
        <v>6850</v>
      </c>
      <c r="P157" s="486">
        <v>34.5</v>
      </c>
      <c r="Q157" s="484">
        <v>32.299999999999997</v>
      </c>
      <c r="R157" s="485">
        <v>33.4</v>
      </c>
      <c r="S157" s="486">
        <v>3417</v>
      </c>
      <c r="T157" s="484">
        <v>3433</v>
      </c>
      <c r="U157" s="485">
        <v>6850</v>
      </c>
      <c r="V157" s="486">
        <v>62</v>
      </c>
      <c r="W157" s="484">
        <v>45</v>
      </c>
      <c r="X157" s="485">
        <v>53</v>
      </c>
      <c r="Y157" s="486">
        <v>232</v>
      </c>
      <c r="Z157" s="484">
        <v>239</v>
      </c>
      <c r="AA157" s="485">
        <v>471</v>
      </c>
      <c r="AB157" s="486">
        <v>63</v>
      </c>
      <c r="AC157" s="484">
        <v>48</v>
      </c>
      <c r="AD157" s="485">
        <v>55</v>
      </c>
      <c r="AE157" s="486">
        <v>232</v>
      </c>
      <c r="AF157" s="484">
        <v>239</v>
      </c>
      <c r="AG157" s="485">
        <v>471</v>
      </c>
      <c r="AH157" s="486">
        <v>34</v>
      </c>
      <c r="AI157" s="484">
        <v>31.8</v>
      </c>
      <c r="AJ157" s="485">
        <v>32.9</v>
      </c>
      <c r="AK157" s="486">
        <v>232</v>
      </c>
      <c r="AL157" s="484">
        <v>239</v>
      </c>
      <c r="AM157" s="485">
        <v>471</v>
      </c>
      <c r="AN157" s="486">
        <v>62</v>
      </c>
      <c r="AO157" s="484">
        <v>47</v>
      </c>
      <c r="AP157" s="485">
        <v>55</v>
      </c>
      <c r="AQ157" s="486">
        <v>81</v>
      </c>
      <c r="AR157" s="484">
        <v>60</v>
      </c>
      <c r="AS157" s="485">
        <v>141</v>
      </c>
      <c r="AT157" s="486">
        <v>62</v>
      </c>
      <c r="AU157" s="484">
        <v>47</v>
      </c>
      <c r="AV157" s="485">
        <v>55</v>
      </c>
      <c r="AW157" s="486">
        <v>81</v>
      </c>
      <c r="AX157" s="484">
        <v>60</v>
      </c>
      <c r="AY157" s="485">
        <v>141</v>
      </c>
      <c r="AZ157" s="486">
        <v>32.6</v>
      </c>
      <c r="BA157" s="484">
        <v>31.3</v>
      </c>
      <c r="BB157" s="485">
        <v>32</v>
      </c>
      <c r="BC157" s="486">
        <v>81</v>
      </c>
      <c r="BD157" s="484">
        <v>60</v>
      </c>
      <c r="BE157" s="485">
        <v>141</v>
      </c>
      <c r="BF157" s="486">
        <v>67</v>
      </c>
      <c r="BG157" s="484">
        <v>32</v>
      </c>
      <c r="BH157" s="485">
        <v>51</v>
      </c>
      <c r="BI157" s="486">
        <v>36</v>
      </c>
      <c r="BJ157" s="484">
        <v>31</v>
      </c>
      <c r="BK157" s="485">
        <v>67</v>
      </c>
      <c r="BL157" s="486">
        <v>67</v>
      </c>
      <c r="BM157" s="484">
        <v>35</v>
      </c>
      <c r="BN157" s="485">
        <v>52</v>
      </c>
      <c r="BO157" s="486">
        <v>36</v>
      </c>
      <c r="BP157" s="484">
        <v>31</v>
      </c>
      <c r="BQ157" s="485">
        <v>67</v>
      </c>
      <c r="BR157" s="486">
        <v>33.6</v>
      </c>
      <c r="BS157" s="484">
        <v>29.9</v>
      </c>
      <c r="BT157" s="485">
        <v>31.9</v>
      </c>
      <c r="BU157" s="486">
        <v>36</v>
      </c>
      <c r="BV157" s="484">
        <v>31</v>
      </c>
      <c r="BW157" s="485">
        <v>67</v>
      </c>
      <c r="BX157" s="486" t="s">
        <v>197</v>
      </c>
      <c r="BY157" s="484" t="s">
        <v>197</v>
      </c>
      <c r="BZ157" s="485" t="s">
        <v>197</v>
      </c>
      <c r="CA157" s="486" t="s">
        <v>197</v>
      </c>
      <c r="CB157" s="484" t="s">
        <v>197</v>
      </c>
      <c r="CC157" s="485">
        <v>6</v>
      </c>
      <c r="CD157" s="486" t="s">
        <v>197</v>
      </c>
      <c r="CE157" s="484" t="s">
        <v>197</v>
      </c>
      <c r="CF157" s="485">
        <v>50</v>
      </c>
      <c r="CG157" s="486" t="s">
        <v>197</v>
      </c>
      <c r="CH157" s="484" t="s">
        <v>197</v>
      </c>
      <c r="CI157" s="485">
        <v>6</v>
      </c>
      <c r="CJ157" s="486">
        <v>32.299999999999997</v>
      </c>
      <c r="CK157" s="484">
        <v>29</v>
      </c>
      <c r="CL157" s="485">
        <v>31.2</v>
      </c>
      <c r="CM157" s="486" t="s">
        <v>197</v>
      </c>
      <c r="CN157" s="484" t="s">
        <v>197</v>
      </c>
      <c r="CO157" s="485">
        <v>6</v>
      </c>
      <c r="CP157" s="486">
        <v>65</v>
      </c>
      <c r="CQ157" s="484">
        <v>49</v>
      </c>
      <c r="CR157" s="485">
        <v>57</v>
      </c>
      <c r="CS157" s="486">
        <v>3976</v>
      </c>
      <c r="CT157" s="484">
        <v>4014</v>
      </c>
      <c r="CU157" s="485">
        <v>7990</v>
      </c>
      <c r="CV157" s="486">
        <v>67</v>
      </c>
      <c r="CW157" s="484">
        <v>51</v>
      </c>
      <c r="CX157" s="485">
        <v>59</v>
      </c>
      <c r="CY157" s="486">
        <v>3976</v>
      </c>
      <c r="CZ157" s="484">
        <v>4014</v>
      </c>
      <c r="DA157" s="485">
        <v>7990</v>
      </c>
      <c r="DB157" s="486">
        <v>34.4</v>
      </c>
      <c r="DC157" s="484">
        <v>32.1</v>
      </c>
      <c r="DD157" s="485">
        <v>33.200000000000003</v>
      </c>
      <c r="DE157" s="486">
        <v>3976</v>
      </c>
      <c r="DF157" s="484">
        <v>4014</v>
      </c>
      <c r="DG157" s="485">
        <v>7990</v>
      </c>
    </row>
    <row r="158" spans="1:111" x14ac:dyDescent="0.35">
      <c r="A158" t="s">
        <v>142</v>
      </c>
      <c r="B158" t="s">
        <v>387</v>
      </c>
      <c r="C158" t="s">
        <v>372</v>
      </c>
      <c r="D158" s="486">
        <v>72</v>
      </c>
      <c r="E158" s="484">
        <v>54</v>
      </c>
      <c r="F158" s="485">
        <v>63</v>
      </c>
      <c r="G158" s="486">
        <v>5086</v>
      </c>
      <c r="H158" s="484">
        <v>5431</v>
      </c>
      <c r="I158" s="485">
        <v>10517</v>
      </c>
      <c r="J158" s="486">
        <v>74</v>
      </c>
      <c r="K158" s="484">
        <v>56</v>
      </c>
      <c r="L158" s="485">
        <v>65</v>
      </c>
      <c r="M158" s="486">
        <v>5086</v>
      </c>
      <c r="N158" s="484">
        <v>5431</v>
      </c>
      <c r="O158" s="485">
        <v>10517</v>
      </c>
      <c r="P158" s="486">
        <v>35.9</v>
      </c>
      <c r="Q158" s="484">
        <v>33.700000000000003</v>
      </c>
      <c r="R158" s="485">
        <v>34.700000000000003</v>
      </c>
      <c r="S158" s="486">
        <v>5086</v>
      </c>
      <c r="T158" s="484">
        <v>5431</v>
      </c>
      <c r="U158" s="485">
        <v>10517</v>
      </c>
      <c r="V158" s="486">
        <v>74</v>
      </c>
      <c r="W158" s="484">
        <v>49</v>
      </c>
      <c r="X158" s="485">
        <v>61</v>
      </c>
      <c r="Y158" s="486">
        <v>380</v>
      </c>
      <c r="Z158" s="484">
        <v>421</v>
      </c>
      <c r="AA158" s="485">
        <v>801</v>
      </c>
      <c r="AB158" s="486">
        <v>74</v>
      </c>
      <c r="AC158" s="484">
        <v>51</v>
      </c>
      <c r="AD158" s="485">
        <v>62</v>
      </c>
      <c r="AE158" s="486">
        <v>380</v>
      </c>
      <c r="AF158" s="484">
        <v>421</v>
      </c>
      <c r="AG158" s="485">
        <v>801</v>
      </c>
      <c r="AH158" s="486">
        <v>36</v>
      </c>
      <c r="AI158" s="484">
        <v>33.200000000000003</v>
      </c>
      <c r="AJ158" s="485">
        <v>34.5</v>
      </c>
      <c r="AK158" s="486">
        <v>380</v>
      </c>
      <c r="AL158" s="484">
        <v>421</v>
      </c>
      <c r="AM158" s="485">
        <v>801</v>
      </c>
      <c r="AN158" s="486">
        <v>63</v>
      </c>
      <c r="AO158" s="484">
        <v>42</v>
      </c>
      <c r="AP158" s="485">
        <v>52</v>
      </c>
      <c r="AQ158" s="486">
        <v>362</v>
      </c>
      <c r="AR158" s="484">
        <v>416</v>
      </c>
      <c r="AS158" s="485">
        <v>778</v>
      </c>
      <c r="AT158" s="486">
        <v>66</v>
      </c>
      <c r="AU158" s="484">
        <v>47</v>
      </c>
      <c r="AV158" s="485">
        <v>56</v>
      </c>
      <c r="AW158" s="486">
        <v>362</v>
      </c>
      <c r="AX158" s="484">
        <v>416</v>
      </c>
      <c r="AY158" s="485">
        <v>778</v>
      </c>
      <c r="AZ158" s="486">
        <v>34.1</v>
      </c>
      <c r="BA158" s="484">
        <v>31.3</v>
      </c>
      <c r="BB158" s="485">
        <v>32.6</v>
      </c>
      <c r="BC158" s="486">
        <v>362</v>
      </c>
      <c r="BD158" s="484">
        <v>416</v>
      </c>
      <c r="BE158" s="485">
        <v>778</v>
      </c>
      <c r="BF158" s="486">
        <v>64</v>
      </c>
      <c r="BG158" s="484">
        <v>49</v>
      </c>
      <c r="BH158" s="485">
        <v>57</v>
      </c>
      <c r="BI158" s="486">
        <v>92</v>
      </c>
      <c r="BJ158" s="484">
        <v>90</v>
      </c>
      <c r="BK158" s="485">
        <v>182</v>
      </c>
      <c r="BL158" s="486">
        <v>67</v>
      </c>
      <c r="BM158" s="484">
        <v>51</v>
      </c>
      <c r="BN158" s="485">
        <v>59</v>
      </c>
      <c r="BO158" s="486">
        <v>92</v>
      </c>
      <c r="BP158" s="484">
        <v>90</v>
      </c>
      <c r="BQ158" s="485">
        <v>182</v>
      </c>
      <c r="BR158" s="486">
        <v>34.1</v>
      </c>
      <c r="BS158" s="484">
        <v>31.9</v>
      </c>
      <c r="BT158" s="485">
        <v>33</v>
      </c>
      <c r="BU158" s="486">
        <v>92</v>
      </c>
      <c r="BV158" s="484">
        <v>90</v>
      </c>
      <c r="BW158" s="485">
        <v>182</v>
      </c>
      <c r="BX158" s="486">
        <v>73</v>
      </c>
      <c r="BY158" s="484">
        <v>38</v>
      </c>
      <c r="BZ158" s="485">
        <v>51</v>
      </c>
      <c r="CA158" s="486">
        <v>15</v>
      </c>
      <c r="CB158" s="484">
        <v>26</v>
      </c>
      <c r="CC158" s="485">
        <v>41</v>
      </c>
      <c r="CD158" s="486">
        <v>80</v>
      </c>
      <c r="CE158" s="484">
        <v>42</v>
      </c>
      <c r="CF158" s="485">
        <v>56</v>
      </c>
      <c r="CG158" s="486">
        <v>15</v>
      </c>
      <c r="CH158" s="484">
        <v>26</v>
      </c>
      <c r="CI158" s="485">
        <v>41</v>
      </c>
      <c r="CJ158" s="486">
        <v>36.5</v>
      </c>
      <c r="CK158" s="484">
        <v>33.200000000000003</v>
      </c>
      <c r="CL158" s="485">
        <v>34.4</v>
      </c>
      <c r="CM158" s="486">
        <v>15</v>
      </c>
      <c r="CN158" s="484">
        <v>26</v>
      </c>
      <c r="CO158" s="485">
        <v>41</v>
      </c>
      <c r="CP158" s="486">
        <v>71</v>
      </c>
      <c r="CQ158" s="484">
        <v>52</v>
      </c>
      <c r="CR158" s="485">
        <v>62</v>
      </c>
      <c r="CS158" s="486">
        <v>6517</v>
      </c>
      <c r="CT158" s="484">
        <v>7003</v>
      </c>
      <c r="CU158" s="485">
        <v>13520</v>
      </c>
      <c r="CV158" s="486">
        <v>73</v>
      </c>
      <c r="CW158" s="484">
        <v>55</v>
      </c>
      <c r="CX158" s="485">
        <v>63</v>
      </c>
      <c r="CY158" s="486">
        <v>6517</v>
      </c>
      <c r="CZ158" s="484">
        <v>7003</v>
      </c>
      <c r="DA158" s="485">
        <v>13520</v>
      </c>
      <c r="DB158" s="486">
        <v>35.9</v>
      </c>
      <c r="DC158" s="484">
        <v>33.5</v>
      </c>
      <c r="DD158" s="485">
        <v>34.6</v>
      </c>
      <c r="DE158" s="486">
        <v>6517</v>
      </c>
      <c r="DF158" s="484">
        <v>7003</v>
      </c>
      <c r="DG158" s="485">
        <v>13520</v>
      </c>
    </row>
    <row r="159" spans="1:111" x14ac:dyDescent="0.35">
      <c r="A159" t="s">
        <v>76</v>
      </c>
      <c r="B159" t="s">
        <v>321</v>
      </c>
      <c r="C159" t="s">
        <v>309</v>
      </c>
      <c r="D159" s="486">
        <v>67</v>
      </c>
      <c r="E159" s="484">
        <v>49</v>
      </c>
      <c r="F159" s="485">
        <v>58</v>
      </c>
      <c r="G159" s="486">
        <v>2605</v>
      </c>
      <c r="H159" s="484">
        <v>2647</v>
      </c>
      <c r="I159" s="485">
        <v>5252</v>
      </c>
      <c r="J159" s="486">
        <v>69</v>
      </c>
      <c r="K159" s="484">
        <v>52</v>
      </c>
      <c r="L159" s="485">
        <v>60</v>
      </c>
      <c r="M159" s="486">
        <v>2605</v>
      </c>
      <c r="N159" s="484">
        <v>2647</v>
      </c>
      <c r="O159" s="485">
        <v>5252</v>
      </c>
      <c r="P159" s="486">
        <v>35.200000000000003</v>
      </c>
      <c r="Q159" s="484">
        <v>32.299999999999997</v>
      </c>
      <c r="R159" s="485">
        <v>33.700000000000003</v>
      </c>
      <c r="S159" s="486">
        <v>2605</v>
      </c>
      <c r="T159" s="484">
        <v>2647</v>
      </c>
      <c r="U159" s="485">
        <v>5252</v>
      </c>
      <c r="V159" s="486">
        <v>67</v>
      </c>
      <c r="W159" s="484">
        <v>50</v>
      </c>
      <c r="X159" s="485">
        <v>59</v>
      </c>
      <c r="Y159" s="486">
        <v>151</v>
      </c>
      <c r="Z159" s="484">
        <v>144</v>
      </c>
      <c r="AA159" s="485">
        <v>295</v>
      </c>
      <c r="AB159" s="486">
        <v>68</v>
      </c>
      <c r="AC159" s="484">
        <v>54</v>
      </c>
      <c r="AD159" s="485">
        <v>61</v>
      </c>
      <c r="AE159" s="486">
        <v>151</v>
      </c>
      <c r="AF159" s="484">
        <v>144</v>
      </c>
      <c r="AG159" s="485">
        <v>295</v>
      </c>
      <c r="AH159" s="486">
        <v>34.299999999999997</v>
      </c>
      <c r="AI159" s="484">
        <v>32.5</v>
      </c>
      <c r="AJ159" s="485">
        <v>33.4</v>
      </c>
      <c r="AK159" s="486">
        <v>151</v>
      </c>
      <c r="AL159" s="484">
        <v>144</v>
      </c>
      <c r="AM159" s="485">
        <v>295</v>
      </c>
      <c r="AN159" s="486">
        <v>60</v>
      </c>
      <c r="AO159" s="484">
        <v>46</v>
      </c>
      <c r="AP159" s="485">
        <v>52</v>
      </c>
      <c r="AQ159" s="486">
        <v>146</v>
      </c>
      <c r="AR159" s="484">
        <v>176</v>
      </c>
      <c r="AS159" s="485">
        <v>322</v>
      </c>
      <c r="AT159" s="486">
        <v>63</v>
      </c>
      <c r="AU159" s="484">
        <v>52</v>
      </c>
      <c r="AV159" s="485">
        <v>57</v>
      </c>
      <c r="AW159" s="486">
        <v>146</v>
      </c>
      <c r="AX159" s="484">
        <v>176</v>
      </c>
      <c r="AY159" s="485">
        <v>322</v>
      </c>
      <c r="AZ159" s="486">
        <v>35</v>
      </c>
      <c r="BA159" s="484">
        <v>31.8</v>
      </c>
      <c r="BB159" s="485">
        <v>33.299999999999997</v>
      </c>
      <c r="BC159" s="486">
        <v>146</v>
      </c>
      <c r="BD159" s="484">
        <v>176</v>
      </c>
      <c r="BE159" s="485">
        <v>322</v>
      </c>
      <c r="BF159" s="486">
        <v>73</v>
      </c>
      <c r="BG159" s="484">
        <v>36</v>
      </c>
      <c r="BH159" s="485">
        <v>54</v>
      </c>
      <c r="BI159" s="486">
        <v>26</v>
      </c>
      <c r="BJ159" s="484">
        <v>28</v>
      </c>
      <c r="BK159" s="485">
        <v>54</v>
      </c>
      <c r="BL159" s="486">
        <v>77</v>
      </c>
      <c r="BM159" s="484">
        <v>43</v>
      </c>
      <c r="BN159" s="485">
        <v>59</v>
      </c>
      <c r="BO159" s="486">
        <v>26</v>
      </c>
      <c r="BP159" s="484">
        <v>28</v>
      </c>
      <c r="BQ159" s="485">
        <v>54</v>
      </c>
      <c r="BR159" s="486">
        <v>35.1</v>
      </c>
      <c r="BS159" s="484">
        <v>30.9</v>
      </c>
      <c r="BT159" s="485">
        <v>32.9</v>
      </c>
      <c r="BU159" s="486">
        <v>26</v>
      </c>
      <c r="BV159" s="484">
        <v>28</v>
      </c>
      <c r="BW159" s="485">
        <v>54</v>
      </c>
      <c r="BX159" s="486" t="s">
        <v>197</v>
      </c>
      <c r="BY159" s="484" t="s">
        <v>197</v>
      </c>
      <c r="BZ159" s="485">
        <v>56</v>
      </c>
      <c r="CA159" s="486">
        <v>10</v>
      </c>
      <c r="CB159" s="484">
        <v>8</v>
      </c>
      <c r="CC159" s="485">
        <v>18</v>
      </c>
      <c r="CD159" s="486" t="s">
        <v>197</v>
      </c>
      <c r="CE159" s="484" t="s">
        <v>197</v>
      </c>
      <c r="CF159" s="485">
        <v>56</v>
      </c>
      <c r="CG159" s="486">
        <v>10</v>
      </c>
      <c r="CH159" s="484">
        <v>8</v>
      </c>
      <c r="CI159" s="485">
        <v>18</v>
      </c>
      <c r="CJ159" s="486">
        <v>36.799999999999997</v>
      </c>
      <c r="CK159" s="484">
        <v>28.8</v>
      </c>
      <c r="CL159" s="485">
        <v>33.200000000000003</v>
      </c>
      <c r="CM159" s="486">
        <v>10</v>
      </c>
      <c r="CN159" s="484">
        <v>8</v>
      </c>
      <c r="CO159" s="485">
        <v>18</v>
      </c>
      <c r="CP159" s="486">
        <v>67</v>
      </c>
      <c r="CQ159" s="484">
        <v>48</v>
      </c>
      <c r="CR159" s="485">
        <v>57</v>
      </c>
      <c r="CS159" s="486">
        <v>3064</v>
      </c>
      <c r="CT159" s="484">
        <v>3128</v>
      </c>
      <c r="CU159" s="485">
        <v>6192</v>
      </c>
      <c r="CV159" s="486">
        <v>69</v>
      </c>
      <c r="CW159" s="484">
        <v>52</v>
      </c>
      <c r="CX159" s="485">
        <v>60</v>
      </c>
      <c r="CY159" s="486">
        <v>3064</v>
      </c>
      <c r="CZ159" s="484">
        <v>3128</v>
      </c>
      <c r="DA159" s="485">
        <v>6192</v>
      </c>
      <c r="DB159" s="486">
        <v>35.200000000000003</v>
      </c>
      <c r="DC159" s="484">
        <v>32.200000000000003</v>
      </c>
      <c r="DD159" s="485">
        <v>33.700000000000003</v>
      </c>
      <c r="DE159" s="486">
        <v>3064</v>
      </c>
      <c r="DF159" s="484">
        <v>3128</v>
      </c>
      <c r="DG159" s="485">
        <v>6192</v>
      </c>
    </row>
    <row r="160" spans="1:111" x14ac:dyDescent="0.35">
      <c r="A160" t="s">
        <v>144</v>
      </c>
      <c r="B160" t="s">
        <v>389</v>
      </c>
      <c r="C160" t="s">
        <v>372</v>
      </c>
      <c r="D160" s="486">
        <v>69</v>
      </c>
      <c r="E160" s="484">
        <v>48</v>
      </c>
      <c r="F160" s="485">
        <v>58</v>
      </c>
      <c r="G160" s="486">
        <v>3696</v>
      </c>
      <c r="H160" s="484">
        <v>3960</v>
      </c>
      <c r="I160" s="485">
        <v>7656</v>
      </c>
      <c r="J160" s="486">
        <v>70</v>
      </c>
      <c r="K160" s="484">
        <v>50</v>
      </c>
      <c r="L160" s="485">
        <v>59</v>
      </c>
      <c r="M160" s="486">
        <v>3696</v>
      </c>
      <c r="N160" s="484">
        <v>3960</v>
      </c>
      <c r="O160" s="485">
        <v>7656</v>
      </c>
      <c r="P160" s="486">
        <v>34.6</v>
      </c>
      <c r="Q160" s="484">
        <v>32.5</v>
      </c>
      <c r="R160" s="485">
        <v>33.5</v>
      </c>
      <c r="S160" s="486">
        <v>3696</v>
      </c>
      <c r="T160" s="484">
        <v>3960</v>
      </c>
      <c r="U160" s="485">
        <v>7656</v>
      </c>
      <c r="V160" s="486">
        <v>70</v>
      </c>
      <c r="W160" s="484">
        <v>48</v>
      </c>
      <c r="X160" s="485">
        <v>60</v>
      </c>
      <c r="Y160" s="486">
        <v>206</v>
      </c>
      <c r="Z160" s="484">
        <v>196</v>
      </c>
      <c r="AA160" s="485">
        <v>402</v>
      </c>
      <c r="AB160" s="486">
        <v>71</v>
      </c>
      <c r="AC160" s="484">
        <v>51</v>
      </c>
      <c r="AD160" s="485">
        <v>61</v>
      </c>
      <c r="AE160" s="486">
        <v>206</v>
      </c>
      <c r="AF160" s="484">
        <v>196</v>
      </c>
      <c r="AG160" s="485">
        <v>402</v>
      </c>
      <c r="AH160" s="486">
        <v>34.700000000000003</v>
      </c>
      <c r="AI160" s="484">
        <v>32.799999999999997</v>
      </c>
      <c r="AJ160" s="485">
        <v>33.799999999999997</v>
      </c>
      <c r="AK160" s="486">
        <v>206</v>
      </c>
      <c r="AL160" s="484">
        <v>196</v>
      </c>
      <c r="AM160" s="485">
        <v>402</v>
      </c>
      <c r="AN160" s="486">
        <v>65</v>
      </c>
      <c r="AO160" s="484">
        <v>46</v>
      </c>
      <c r="AP160" s="485">
        <v>55</v>
      </c>
      <c r="AQ160" s="486">
        <v>217</v>
      </c>
      <c r="AR160" s="484">
        <v>225</v>
      </c>
      <c r="AS160" s="485">
        <v>442</v>
      </c>
      <c r="AT160" s="486">
        <v>67</v>
      </c>
      <c r="AU160" s="484">
        <v>50</v>
      </c>
      <c r="AV160" s="485">
        <v>59</v>
      </c>
      <c r="AW160" s="486">
        <v>217</v>
      </c>
      <c r="AX160" s="484">
        <v>225</v>
      </c>
      <c r="AY160" s="485">
        <v>442</v>
      </c>
      <c r="AZ160" s="486">
        <v>33.9</v>
      </c>
      <c r="BA160" s="484">
        <v>31.2</v>
      </c>
      <c r="BB160" s="485">
        <v>32.5</v>
      </c>
      <c r="BC160" s="486">
        <v>217</v>
      </c>
      <c r="BD160" s="484">
        <v>225</v>
      </c>
      <c r="BE160" s="485">
        <v>442</v>
      </c>
      <c r="BF160" s="486">
        <v>56</v>
      </c>
      <c r="BG160" s="484">
        <v>45</v>
      </c>
      <c r="BH160" s="485">
        <v>52</v>
      </c>
      <c r="BI160" s="486">
        <v>71</v>
      </c>
      <c r="BJ160" s="484">
        <v>55</v>
      </c>
      <c r="BK160" s="485">
        <v>126</v>
      </c>
      <c r="BL160" s="486">
        <v>58</v>
      </c>
      <c r="BM160" s="484">
        <v>49</v>
      </c>
      <c r="BN160" s="485">
        <v>54</v>
      </c>
      <c r="BO160" s="486">
        <v>71</v>
      </c>
      <c r="BP160" s="484">
        <v>55</v>
      </c>
      <c r="BQ160" s="485">
        <v>126</v>
      </c>
      <c r="BR160" s="486">
        <v>32.1</v>
      </c>
      <c r="BS160" s="484">
        <v>31.2</v>
      </c>
      <c r="BT160" s="485">
        <v>31.7</v>
      </c>
      <c r="BU160" s="486">
        <v>71</v>
      </c>
      <c r="BV160" s="484">
        <v>55</v>
      </c>
      <c r="BW160" s="485">
        <v>126</v>
      </c>
      <c r="BX160" s="486">
        <v>46</v>
      </c>
      <c r="BY160" s="484">
        <v>25</v>
      </c>
      <c r="BZ160" s="485">
        <v>36</v>
      </c>
      <c r="CA160" s="486">
        <v>13</v>
      </c>
      <c r="CB160" s="484">
        <v>12</v>
      </c>
      <c r="CC160" s="485">
        <v>25</v>
      </c>
      <c r="CD160" s="486">
        <v>46</v>
      </c>
      <c r="CE160" s="484">
        <v>25</v>
      </c>
      <c r="CF160" s="485">
        <v>36</v>
      </c>
      <c r="CG160" s="486">
        <v>13</v>
      </c>
      <c r="CH160" s="484">
        <v>12</v>
      </c>
      <c r="CI160" s="485">
        <v>25</v>
      </c>
      <c r="CJ160" s="486">
        <v>31.9</v>
      </c>
      <c r="CK160" s="484">
        <v>28.5</v>
      </c>
      <c r="CL160" s="485">
        <v>30.3</v>
      </c>
      <c r="CM160" s="486">
        <v>13</v>
      </c>
      <c r="CN160" s="484">
        <v>12</v>
      </c>
      <c r="CO160" s="485">
        <v>25</v>
      </c>
      <c r="CP160" s="486">
        <v>68</v>
      </c>
      <c r="CQ160" s="484">
        <v>47</v>
      </c>
      <c r="CR160" s="485">
        <v>57</v>
      </c>
      <c r="CS160" s="486">
        <v>4518</v>
      </c>
      <c r="CT160" s="484">
        <v>4734</v>
      </c>
      <c r="CU160" s="485">
        <v>9252</v>
      </c>
      <c r="CV160" s="486">
        <v>69</v>
      </c>
      <c r="CW160" s="484">
        <v>49</v>
      </c>
      <c r="CX160" s="485">
        <v>59</v>
      </c>
      <c r="CY160" s="486">
        <v>4518</v>
      </c>
      <c r="CZ160" s="484">
        <v>4734</v>
      </c>
      <c r="DA160" s="485">
        <v>9252</v>
      </c>
      <c r="DB160" s="486">
        <v>34.5</v>
      </c>
      <c r="DC160" s="484">
        <v>32.4</v>
      </c>
      <c r="DD160" s="485">
        <v>33.4</v>
      </c>
      <c r="DE160" s="486">
        <v>4518</v>
      </c>
      <c r="DF160" s="484">
        <v>4734</v>
      </c>
      <c r="DG160" s="485">
        <v>9252</v>
      </c>
    </row>
    <row r="161" spans="1:111" x14ac:dyDescent="0.35">
      <c r="A161" t="s">
        <v>78</v>
      </c>
      <c r="B161" t="s">
        <v>323</v>
      </c>
      <c r="C161" t="s">
        <v>309</v>
      </c>
      <c r="D161" s="486">
        <v>67</v>
      </c>
      <c r="E161" s="484">
        <v>49</v>
      </c>
      <c r="F161" s="485">
        <v>58</v>
      </c>
      <c r="G161" s="486">
        <v>2633</v>
      </c>
      <c r="H161" s="484">
        <v>2734</v>
      </c>
      <c r="I161" s="485">
        <v>5367</v>
      </c>
      <c r="J161" s="486">
        <v>68</v>
      </c>
      <c r="K161" s="484">
        <v>51</v>
      </c>
      <c r="L161" s="485">
        <v>59</v>
      </c>
      <c r="M161" s="486">
        <v>2633</v>
      </c>
      <c r="N161" s="484">
        <v>2734</v>
      </c>
      <c r="O161" s="485">
        <v>5367</v>
      </c>
      <c r="P161" s="486">
        <v>36.1</v>
      </c>
      <c r="Q161" s="484">
        <v>33.299999999999997</v>
      </c>
      <c r="R161" s="485">
        <v>34.700000000000003</v>
      </c>
      <c r="S161" s="486">
        <v>2633</v>
      </c>
      <c r="T161" s="484">
        <v>2734</v>
      </c>
      <c r="U161" s="485">
        <v>5367</v>
      </c>
      <c r="V161" s="486">
        <v>72</v>
      </c>
      <c r="W161" s="484">
        <v>43</v>
      </c>
      <c r="X161" s="485">
        <v>56</v>
      </c>
      <c r="Y161" s="486">
        <v>93</v>
      </c>
      <c r="Z161" s="484">
        <v>117</v>
      </c>
      <c r="AA161" s="485">
        <v>210</v>
      </c>
      <c r="AB161" s="486">
        <v>72</v>
      </c>
      <c r="AC161" s="484">
        <v>43</v>
      </c>
      <c r="AD161" s="485">
        <v>56</v>
      </c>
      <c r="AE161" s="486">
        <v>93</v>
      </c>
      <c r="AF161" s="484">
        <v>117</v>
      </c>
      <c r="AG161" s="485">
        <v>210</v>
      </c>
      <c r="AH161" s="486">
        <v>37.4</v>
      </c>
      <c r="AI161" s="484">
        <v>32.299999999999997</v>
      </c>
      <c r="AJ161" s="485">
        <v>34.5</v>
      </c>
      <c r="AK161" s="486">
        <v>93</v>
      </c>
      <c r="AL161" s="484">
        <v>117</v>
      </c>
      <c r="AM161" s="485">
        <v>210</v>
      </c>
      <c r="AN161" s="486">
        <v>49</v>
      </c>
      <c r="AO161" s="484">
        <v>36</v>
      </c>
      <c r="AP161" s="485">
        <v>41</v>
      </c>
      <c r="AQ161" s="486">
        <v>111</v>
      </c>
      <c r="AR161" s="484">
        <v>135</v>
      </c>
      <c r="AS161" s="485">
        <v>246</v>
      </c>
      <c r="AT161" s="486">
        <v>55</v>
      </c>
      <c r="AU161" s="484">
        <v>39</v>
      </c>
      <c r="AV161" s="485">
        <v>46</v>
      </c>
      <c r="AW161" s="486">
        <v>111</v>
      </c>
      <c r="AX161" s="484">
        <v>135</v>
      </c>
      <c r="AY161" s="485">
        <v>246</v>
      </c>
      <c r="AZ161" s="486">
        <v>32.4</v>
      </c>
      <c r="BA161" s="484">
        <v>29.9</v>
      </c>
      <c r="BB161" s="485">
        <v>31</v>
      </c>
      <c r="BC161" s="486">
        <v>111</v>
      </c>
      <c r="BD161" s="484">
        <v>135</v>
      </c>
      <c r="BE161" s="485">
        <v>246</v>
      </c>
      <c r="BF161" s="486" t="s">
        <v>197</v>
      </c>
      <c r="BG161" s="484" t="s">
        <v>197</v>
      </c>
      <c r="BH161" s="485">
        <v>56</v>
      </c>
      <c r="BI161" s="486">
        <v>7</v>
      </c>
      <c r="BJ161" s="484">
        <v>20</v>
      </c>
      <c r="BK161" s="485">
        <v>27</v>
      </c>
      <c r="BL161" s="486" t="s">
        <v>197</v>
      </c>
      <c r="BM161" s="484" t="s">
        <v>197</v>
      </c>
      <c r="BN161" s="485">
        <v>56</v>
      </c>
      <c r="BO161" s="486">
        <v>7</v>
      </c>
      <c r="BP161" s="484">
        <v>20</v>
      </c>
      <c r="BQ161" s="485">
        <v>27</v>
      </c>
      <c r="BR161" s="486">
        <v>31.6</v>
      </c>
      <c r="BS161" s="484">
        <v>31.1</v>
      </c>
      <c r="BT161" s="485">
        <v>31.2</v>
      </c>
      <c r="BU161" s="486">
        <v>7</v>
      </c>
      <c r="BV161" s="484">
        <v>20</v>
      </c>
      <c r="BW161" s="485">
        <v>27</v>
      </c>
      <c r="BX161" s="486">
        <v>57</v>
      </c>
      <c r="BY161" s="484">
        <v>50</v>
      </c>
      <c r="BZ161" s="485">
        <v>53</v>
      </c>
      <c r="CA161" s="486">
        <v>7</v>
      </c>
      <c r="CB161" s="484">
        <v>8</v>
      </c>
      <c r="CC161" s="485">
        <v>15</v>
      </c>
      <c r="CD161" s="486">
        <v>57</v>
      </c>
      <c r="CE161" s="484">
        <v>50</v>
      </c>
      <c r="CF161" s="485">
        <v>53</v>
      </c>
      <c r="CG161" s="486">
        <v>7</v>
      </c>
      <c r="CH161" s="484">
        <v>8</v>
      </c>
      <c r="CI161" s="485">
        <v>15</v>
      </c>
      <c r="CJ161" s="486">
        <v>38.299999999999997</v>
      </c>
      <c r="CK161" s="484">
        <v>31.1</v>
      </c>
      <c r="CL161" s="485">
        <v>34.5</v>
      </c>
      <c r="CM161" s="486">
        <v>7</v>
      </c>
      <c r="CN161" s="484">
        <v>8</v>
      </c>
      <c r="CO161" s="485">
        <v>15</v>
      </c>
      <c r="CP161" s="486">
        <v>66</v>
      </c>
      <c r="CQ161" s="484">
        <v>48</v>
      </c>
      <c r="CR161" s="485">
        <v>57</v>
      </c>
      <c r="CS161" s="486">
        <v>2996</v>
      </c>
      <c r="CT161" s="484">
        <v>3192</v>
      </c>
      <c r="CU161" s="485">
        <v>6188</v>
      </c>
      <c r="CV161" s="486">
        <v>67</v>
      </c>
      <c r="CW161" s="484">
        <v>50</v>
      </c>
      <c r="CX161" s="485">
        <v>58</v>
      </c>
      <c r="CY161" s="486">
        <v>2996</v>
      </c>
      <c r="CZ161" s="484">
        <v>3192</v>
      </c>
      <c r="DA161" s="485">
        <v>6188</v>
      </c>
      <c r="DB161" s="486">
        <v>35.9</v>
      </c>
      <c r="DC161" s="484">
        <v>33.1</v>
      </c>
      <c r="DD161" s="485">
        <v>34.5</v>
      </c>
      <c r="DE161" s="486">
        <v>2996</v>
      </c>
      <c r="DF161" s="484">
        <v>3192</v>
      </c>
      <c r="DG161" s="485">
        <v>6188</v>
      </c>
    </row>
    <row r="162" spans="1:111" x14ac:dyDescent="0.35">
      <c r="S162" s="157"/>
      <c r="T162" s="157"/>
      <c r="U162" s="157"/>
      <c r="AK162" s="157"/>
      <c r="AL162" s="157"/>
      <c r="AM162" s="157"/>
      <c r="BC162" s="157"/>
      <c r="BD162" s="157"/>
      <c r="BE162" s="157"/>
      <c r="BU162" s="157"/>
      <c r="BV162" s="157"/>
      <c r="BW162" s="157"/>
      <c r="CM162" s="157"/>
      <c r="CN162" s="157"/>
      <c r="CO162" s="157"/>
      <c r="DE162" s="157"/>
      <c r="DF162" s="157"/>
      <c r="DG162" s="157"/>
    </row>
    <row r="163" spans="1:111" x14ac:dyDescent="0.35">
      <c r="A163" t="s">
        <v>3</v>
      </c>
      <c r="B163" t="s">
        <v>247</v>
      </c>
      <c r="D163" s="486">
        <v>63</v>
      </c>
      <c r="E163" s="484">
        <v>44</v>
      </c>
      <c r="F163" s="485">
        <v>54</v>
      </c>
      <c r="G163" s="486">
        <v>12530</v>
      </c>
      <c r="H163" s="484">
        <v>13410</v>
      </c>
      <c r="I163" s="485">
        <v>25950</v>
      </c>
      <c r="J163" s="486">
        <v>66</v>
      </c>
      <c r="K163" s="484">
        <v>48</v>
      </c>
      <c r="L163" s="485">
        <v>56</v>
      </c>
      <c r="M163" s="486">
        <v>12530</v>
      </c>
      <c r="N163" s="484">
        <v>13410</v>
      </c>
      <c r="O163" s="485">
        <v>25950</v>
      </c>
      <c r="P163" s="486">
        <v>34.6</v>
      </c>
      <c r="Q163" s="484">
        <v>31.7</v>
      </c>
      <c r="R163" s="485">
        <v>33.1</v>
      </c>
      <c r="S163" s="486">
        <v>12530</v>
      </c>
      <c r="T163" s="484">
        <v>13410</v>
      </c>
      <c r="U163" s="485">
        <v>25950</v>
      </c>
      <c r="V163" s="486">
        <v>64</v>
      </c>
      <c r="W163" s="484">
        <v>39</v>
      </c>
      <c r="X163" s="485">
        <v>51</v>
      </c>
      <c r="Y163" s="486">
        <v>320</v>
      </c>
      <c r="Z163" s="484">
        <v>350</v>
      </c>
      <c r="AA163" s="485">
        <v>670</v>
      </c>
      <c r="AB163" s="486">
        <v>65</v>
      </c>
      <c r="AC163" s="484">
        <v>43</v>
      </c>
      <c r="AD163" s="485">
        <v>54</v>
      </c>
      <c r="AE163" s="486">
        <v>320</v>
      </c>
      <c r="AF163" s="484">
        <v>350</v>
      </c>
      <c r="AG163" s="485">
        <v>670</v>
      </c>
      <c r="AH163" s="486">
        <v>34.700000000000003</v>
      </c>
      <c r="AI163" s="484">
        <v>31.1</v>
      </c>
      <c r="AJ163" s="485">
        <v>32.799999999999997</v>
      </c>
      <c r="AK163" s="486">
        <v>320</v>
      </c>
      <c r="AL163" s="484">
        <v>350</v>
      </c>
      <c r="AM163" s="485">
        <v>670</v>
      </c>
      <c r="AN163" s="486">
        <v>55</v>
      </c>
      <c r="AO163" s="484">
        <v>37</v>
      </c>
      <c r="AP163" s="485">
        <v>47</v>
      </c>
      <c r="AQ163" s="486">
        <v>640</v>
      </c>
      <c r="AR163" s="484">
        <v>590</v>
      </c>
      <c r="AS163" s="485">
        <v>1230</v>
      </c>
      <c r="AT163" s="486">
        <v>60</v>
      </c>
      <c r="AU163" s="484">
        <v>42</v>
      </c>
      <c r="AV163" s="485">
        <v>51</v>
      </c>
      <c r="AW163" s="486">
        <v>640</v>
      </c>
      <c r="AX163" s="484">
        <v>590</v>
      </c>
      <c r="AY163" s="485">
        <v>1230</v>
      </c>
      <c r="AZ163" s="486">
        <v>33</v>
      </c>
      <c r="BA163" s="484">
        <v>30.4</v>
      </c>
      <c r="BB163" s="485">
        <v>31.8</v>
      </c>
      <c r="BC163" s="486">
        <v>640</v>
      </c>
      <c r="BD163" s="484">
        <v>590</v>
      </c>
      <c r="BE163" s="485">
        <v>1230</v>
      </c>
      <c r="BF163" s="486">
        <v>62</v>
      </c>
      <c r="BG163" s="484">
        <v>44</v>
      </c>
      <c r="BH163" s="485">
        <v>52</v>
      </c>
      <c r="BI163" s="486">
        <v>140</v>
      </c>
      <c r="BJ163" s="484">
        <v>160</v>
      </c>
      <c r="BK163" s="485">
        <v>300</v>
      </c>
      <c r="BL163" s="486">
        <v>66</v>
      </c>
      <c r="BM163" s="484">
        <v>52</v>
      </c>
      <c r="BN163" s="485">
        <v>59</v>
      </c>
      <c r="BO163" s="486">
        <v>140</v>
      </c>
      <c r="BP163" s="484">
        <v>160</v>
      </c>
      <c r="BQ163" s="485">
        <v>300</v>
      </c>
      <c r="BR163" s="486">
        <v>33.799999999999997</v>
      </c>
      <c r="BS163" s="484">
        <v>32.200000000000003</v>
      </c>
      <c r="BT163" s="485">
        <v>32.9</v>
      </c>
      <c r="BU163" s="486">
        <v>140</v>
      </c>
      <c r="BV163" s="484">
        <v>160</v>
      </c>
      <c r="BW163" s="485">
        <v>300</v>
      </c>
      <c r="BX163" s="486">
        <v>57</v>
      </c>
      <c r="BY163" s="484">
        <v>43</v>
      </c>
      <c r="BZ163" s="485">
        <v>50</v>
      </c>
      <c r="CA163" s="486">
        <v>60</v>
      </c>
      <c r="CB163" s="484">
        <v>70</v>
      </c>
      <c r="CC163" s="485">
        <v>120</v>
      </c>
      <c r="CD163" s="486">
        <v>59</v>
      </c>
      <c r="CE163" s="484">
        <v>45</v>
      </c>
      <c r="CF163" s="485">
        <v>51</v>
      </c>
      <c r="CG163" s="486">
        <v>60</v>
      </c>
      <c r="CH163" s="484">
        <v>70</v>
      </c>
      <c r="CI163" s="485">
        <v>120</v>
      </c>
      <c r="CJ163" s="486">
        <v>32.9</v>
      </c>
      <c r="CK163" s="484">
        <v>31.7</v>
      </c>
      <c r="CL163" s="485">
        <v>32.200000000000003</v>
      </c>
      <c r="CM163" s="486">
        <v>60</v>
      </c>
      <c r="CN163" s="484">
        <v>70</v>
      </c>
      <c r="CO163" s="485">
        <v>120</v>
      </c>
      <c r="CP163" s="486">
        <v>63</v>
      </c>
      <c r="CQ163" s="484">
        <v>44</v>
      </c>
      <c r="CR163" s="485">
        <v>53</v>
      </c>
      <c r="CS163" s="486">
        <v>14330</v>
      </c>
      <c r="CT163" s="484">
        <v>15180</v>
      </c>
      <c r="CU163" s="485">
        <v>29520</v>
      </c>
      <c r="CV163" s="486">
        <v>65</v>
      </c>
      <c r="CW163" s="484">
        <v>47</v>
      </c>
      <c r="CX163" s="485">
        <v>56</v>
      </c>
      <c r="CY163" s="486">
        <v>14330</v>
      </c>
      <c r="CZ163" s="484">
        <v>15180</v>
      </c>
      <c r="DA163" s="485">
        <v>29520</v>
      </c>
      <c r="DB163" s="486">
        <v>34.4</v>
      </c>
      <c r="DC163" s="484">
        <v>31.6</v>
      </c>
      <c r="DD163" s="485">
        <v>33</v>
      </c>
      <c r="DE163" s="486">
        <v>14330</v>
      </c>
      <c r="DF163" s="484">
        <v>15180</v>
      </c>
      <c r="DG163" s="485">
        <v>29520</v>
      </c>
    </row>
    <row r="164" spans="1:111" x14ac:dyDescent="0.35">
      <c r="A164" t="s">
        <v>14</v>
      </c>
      <c r="B164" t="s">
        <v>260</v>
      </c>
      <c r="D164" s="486">
        <v>67</v>
      </c>
      <c r="E164" s="484">
        <v>48</v>
      </c>
      <c r="F164" s="485">
        <v>57</v>
      </c>
      <c r="G164" s="486">
        <v>32290</v>
      </c>
      <c r="H164" s="484">
        <v>34150</v>
      </c>
      <c r="I164" s="485">
        <v>66430</v>
      </c>
      <c r="J164" s="486">
        <v>69</v>
      </c>
      <c r="K164" s="484">
        <v>51</v>
      </c>
      <c r="L164" s="485">
        <v>60</v>
      </c>
      <c r="M164" s="486">
        <v>32290</v>
      </c>
      <c r="N164" s="484">
        <v>34150</v>
      </c>
      <c r="O164" s="485">
        <v>66430</v>
      </c>
      <c r="P164" s="486">
        <v>35.1</v>
      </c>
      <c r="Q164" s="484">
        <v>32.4</v>
      </c>
      <c r="R164" s="485">
        <v>33.700000000000003</v>
      </c>
      <c r="S164" s="486">
        <v>32290</v>
      </c>
      <c r="T164" s="484">
        <v>34150</v>
      </c>
      <c r="U164" s="485">
        <v>66430</v>
      </c>
      <c r="V164" s="486">
        <v>66</v>
      </c>
      <c r="W164" s="484">
        <v>47</v>
      </c>
      <c r="X164" s="485">
        <v>56</v>
      </c>
      <c r="Y164" s="486">
        <v>1620</v>
      </c>
      <c r="Z164" s="484">
        <v>1670</v>
      </c>
      <c r="AA164" s="485">
        <v>3290</v>
      </c>
      <c r="AB164" s="486">
        <v>68</v>
      </c>
      <c r="AC164" s="484">
        <v>51</v>
      </c>
      <c r="AD164" s="485">
        <v>59</v>
      </c>
      <c r="AE164" s="486">
        <v>1620</v>
      </c>
      <c r="AF164" s="484">
        <v>1670</v>
      </c>
      <c r="AG164" s="485">
        <v>3290</v>
      </c>
      <c r="AH164" s="486">
        <v>34.6</v>
      </c>
      <c r="AI164" s="484">
        <v>31.9</v>
      </c>
      <c r="AJ164" s="485">
        <v>33.299999999999997</v>
      </c>
      <c r="AK164" s="486">
        <v>1620</v>
      </c>
      <c r="AL164" s="484">
        <v>1670</v>
      </c>
      <c r="AM164" s="485">
        <v>3290</v>
      </c>
      <c r="AN164" s="486">
        <v>52</v>
      </c>
      <c r="AO164" s="484">
        <v>36</v>
      </c>
      <c r="AP164" s="485">
        <v>44</v>
      </c>
      <c r="AQ164" s="486">
        <v>4270</v>
      </c>
      <c r="AR164" s="484">
        <v>4340</v>
      </c>
      <c r="AS164" s="485">
        <v>8610</v>
      </c>
      <c r="AT164" s="486">
        <v>56</v>
      </c>
      <c r="AU164" s="484">
        <v>42</v>
      </c>
      <c r="AV164" s="485">
        <v>49</v>
      </c>
      <c r="AW164" s="486">
        <v>4270</v>
      </c>
      <c r="AX164" s="484">
        <v>4340</v>
      </c>
      <c r="AY164" s="485">
        <v>8610</v>
      </c>
      <c r="AZ164" s="486">
        <v>31.8</v>
      </c>
      <c r="BA164" s="484">
        <v>29.3</v>
      </c>
      <c r="BB164" s="485">
        <v>30.5</v>
      </c>
      <c r="BC164" s="486">
        <v>4270</v>
      </c>
      <c r="BD164" s="484">
        <v>4340</v>
      </c>
      <c r="BE164" s="485">
        <v>8610</v>
      </c>
      <c r="BF164" s="486">
        <v>58</v>
      </c>
      <c r="BG164" s="484">
        <v>41</v>
      </c>
      <c r="BH164" s="485">
        <v>49</v>
      </c>
      <c r="BI164" s="486">
        <v>1040</v>
      </c>
      <c r="BJ164" s="484">
        <v>1130</v>
      </c>
      <c r="BK164" s="485">
        <v>2160</v>
      </c>
      <c r="BL164" s="486">
        <v>60</v>
      </c>
      <c r="BM164" s="484">
        <v>46</v>
      </c>
      <c r="BN164" s="485">
        <v>53</v>
      </c>
      <c r="BO164" s="486">
        <v>1040</v>
      </c>
      <c r="BP164" s="484">
        <v>1130</v>
      </c>
      <c r="BQ164" s="485">
        <v>2160</v>
      </c>
      <c r="BR164" s="486">
        <v>33</v>
      </c>
      <c r="BS164" s="484">
        <v>30.4</v>
      </c>
      <c r="BT164" s="485">
        <v>31.6</v>
      </c>
      <c r="BU164" s="486">
        <v>1040</v>
      </c>
      <c r="BV164" s="484">
        <v>1130</v>
      </c>
      <c r="BW164" s="485">
        <v>2160</v>
      </c>
      <c r="BX164" s="486">
        <v>54</v>
      </c>
      <c r="BY164" s="484">
        <v>38</v>
      </c>
      <c r="BZ164" s="485">
        <v>46</v>
      </c>
      <c r="CA164" s="486">
        <v>230</v>
      </c>
      <c r="CB164" s="484">
        <v>240</v>
      </c>
      <c r="CC164" s="485">
        <v>470</v>
      </c>
      <c r="CD164" s="486">
        <v>57</v>
      </c>
      <c r="CE164" s="484">
        <v>42</v>
      </c>
      <c r="CF164" s="485">
        <v>49</v>
      </c>
      <c r="CG164" s="486">
        <v>230</v>
      </c>
      <c r="CH164" s="484">
        <v>240</v>
      </c>
      <c r="CI164" s="485">
        <v>470</v>
      </c>
      <c r="CJ164" s="486">
        <v>32.700000000000003</v>
      </c>
      <c r="CK164" s="484">
        <v>29.5</v>
      </c>
      <c r="CL164" s="485">
        <v>31.1</v>
      </c>
      <c r="CM164" s="486">
        <v>230</v>
      </c>
      <c r="CN164" s="484">
        <v>240</v>
      </c>
      <c r="CO164" s="485">
        <v>470</v>
      </c>
      <c r="CP164" s="486">
        <v>64</v>
      </c>
      <c r="CQ164" s="484">
        <v>46</v>
      </c>
      <c r="CR164" s="485">
        <v>55</v>
      </c>
      <c r="CS164" s="486">
        <v>42010</v>
      </c>
      <c r="CT164" s="484">
        <v>44160</v>
      </c>
      <c r="CU164" s="485">
        <v>86170</v>
      </c>
      <c r="CV164" s="486">
        <v>66</v>
      </c>
      <c r="CW164" s="484">
        <v>50</v>
      </c>
      <c r="CX164" s="485">
        <v>58</v>
      </c>
      <c r="CY164" s="486">
        <v>42010</v>
      </c>
      <c r="CZ164" s="484">
        <v>44160</v>
      </c>
      <c r="DA164" s="485">
        <v>86170</v>
      </c>
      <c r="DB164" s="486">
        <v>34.5</v>
      </c>
      <c r="DC164" s="484">
        <v>31.9</v>
      </c>
      <c r="DD164" s="485">
        <v>33.200000000000003</v>
      </c>
      <c r="DE164" s="486">
        <v>42010</v>
      </c>
      <c r="DF164" s="484">
        <v>44160</v>
      </c>
      <c r="DG164" s="485">
        <v>86170</v>
      </c>
    </row>
    <row r="165" spans="1:111" x14ac:dyDescent="0.35">
      <c r="A165" t="s">
        <v>38</v>
      </c>
      <c r="B165" t="s">
        <v>408</v>
      </c>
      <c r="D165" s="486">
        <v>67</v>
      </c>
      <c r="E165" s="484">
        <v>49</v>
      </c>
      <c r="F165" s="485">
        <v>58</v>
      </c>
      <c r="G165" s="486">
        <v>24060</v>
      </c>
      <c r="H165" s="484">
        <v>25230</v>
      </c>
      <c r="I165" s="485">
        <v>49290</v>
      </c>
      <c r="J165" s="486">
        <v>69</v>
      </c>
      <c r="K165" s="484">
        <v>52</v>
      </c>
      <c r="L165" s="485">
        <v>60</v>
      </c>
      <c r="M165" s="486">
        <v>24060</v>
      </c>
      <c r="N165" s="484">
        <v>25230</v>
      </c>
      <c r="O165" s="485">
        <v>49290</v>
      </c>
      <c r="P165" s="486">
        <v>34.6</v>
      </c>
      <c r="Q165" s="484">
        <v>32.200000000000003</v>
      </c>
      <c r="R165" s="485">
        <v>33.4</v>
      </c>
      <c r="S165" s="486">
        <v>24060</v>
      </c>
      <c r="T165" s="484">
        <v>25230</v>
      </c>
      <c r="U165" s="485">
        <v>49290</v>
      </c>
      <c r="V165" s="486">
        <v>65</v>
      </c>
      <c r="W165" s="484">
        <v>46</v>
      </c>
      <c r="X165" s="485">
        <v>55</v>
      </c>
      <c r="Y165" s="486">
        <v>1360</v>
      </c>
      <c r="Z165" s="484">
        <v>1430</v>
      </c>
      <c r="AA165" s="485">
        <v>2800</v>
      </c>
      <c r="AB165" s="486">
        <v>66</v>
      </c>
      <c r="AC165" s="484">
        <v>50</v>
      </c>
      <c r="AD165" s="485">
        <v>58</v>
      </c>
      <c r="AE165" s="486">
        <v>1360</v>
      </c>
      <c r="AF165" s="484">
        <v>1430</v>
      </c>
      <c r="AG165" s="485">
        <v>2800</v>
      </c>
      <c r="AH165" s="486">
        <v>34.299999999999997</v>
      </c>
      <c r="AI165" s="484">
        <v>31.6</v>
      </c>
      <c r="AJ165" s="485">
        <v>32.9</v>
      </c>
      <c r="AK165" s="486">
        <v>1360</v>
      </c>
      <c r="AL165" s="484">
        <v>1430</v>
      </c>
      <c r="AM165" s="485">
        <v>2800</v>
      </c>
      <c r="AN165" s="486">
        <v>56</v>
      </c>
      <c r="AO165" s="484">
        <v>40</v>
      </c>
      <c r="AP165" s="485">
        <v>48</v>
      </c>
      <c r="AQ165" s="486">
        <v>3800</v>
      </c>
      <c r="AR165" s="484">
        <v>4060</v>
      </c>
      <c r="AS165" s="485">
        <v>7860</v>
      </c>
      <c r="AT165" s="486">
        <v>61</v>
      </c>
      <c r="AU165" s="484">
        <v>46</v>
      </c>
      <c r="AV165" s="485">
        <v>53</v>
      </c>
      <c r="AW165" s="486">
        <v>3800</v>
      </c>
      <c r="AX165" s="484">
        <v>4060</v>
      </c>
      <c r="AY165" s="485">
        <v>7860</v>
      </c>
      <c r="AZ165" s="486">
        <v>32.200000000000003</v>
      </c>
      <c r="BA165" s="484">
        <v>29.7</v>
      </c>
      <c r="BB165" s="485">
        <v>30.9</v>
      </c>
      <c r="BC165" s="486">
        <v>3800</v>
      </c>
      <c r="BD165" s="484">
        <v>4060</v>
      </c>
      <c r="BE165" s="485">
        <v>7860</v>
      </c>
      <c r="BF165" s="486">
        <v>61</v>
      </c>
      <c r="BG165" s="484">
        <v>39</v>
      </c>
      <c r="BH165" s="485">
        <v>50</v>
      </c>
      <c r="BI165" s="486">
        <v>700</v>
      </c>
      <c r="BJ165" s="484">
        <v>690</v>
      </c>
      <c r="BK165" s="485">
        <v>1390</v>
      </c>
      <c r="BL165" s="486">
        <v>65</v>
      </c>
      <c r="BM165" s="484">
        <v>44</v>
      </c>
      <c r="BN165" s="485">
        <v>54</v>
      </c>
      <c r="BO165" s="486">
        <v>700</v>
      </c>
      <c r="BP165" s="484">
        <v>690</v>
      </c>
      <c r="BQ165" s="485">
        <v>1390</v>
      </c>
      <c r="BR165" s="486">
        <v>33.1</v>
      </c>
      <c r="BS165" s="484">
        <v>29.7</v>
      </c>
      <c r="BT165" s="485">
        <v>31.4</v>
      </c>
      <c r="BU165" s="486">
        <v>700</v>
      </c>
      <c r="BV165" s="484">
        <v>690</v>
      </c>
      <c r="BW165" s="485">
        <v>1390</v>
      </c>
      <c r="BX165" s="486">
        <v>54</v>
      </c>
      <c r="BY165" s="484">
        <v>41</v>
      </c>
      <c r="BZ165" s="485">
        <v>47</v>
      </c>
      <c r="CA165" s="486">
        <v>100</v>
      </c>
      <c r="CB165" s="484">
        <v>120</v>
      </c>
      <c r="CC165" s="485">
        <v>220</v>
      </c>
      <c r="CD165" s="486">
        <v>65</v>
      </c>
      <c r="CE165" s="484">
        <v>49</v>
      </c>
      <c r="CF165" s="485">
        <v>56</v>
      </c>
      <c r="CG165" s="486">
        <v>100</v>
      </c>
      <c r="CH165" s="484">
        <v>120</v>
      </c>
      <c r="CI165" s="485">
        <v>220</v>
      </c>
      <c r="CJ165" s="486">
        <v>32.4</v>
      </c>
      <c r="CK165" s="484">
        <v>31.1</v>
      </c>
      <c r="CL165" s="485">
        <v>31.7</v>
      </c>
      <c r="CM165" s="486">
        <v>100</v>
      </c>
      <c r="CN165" s="484">
        <v>120</v>
      </c>
      <c r="CO165" s="485">
        <v>220</v>
      </c>
      <c r="CP165" s="486">
        <v>65</v>
      </c>
      <c r="CQ165" s="484">
        <v>47</v>
      </c>
      <c r="CR165" s="485">
        <v>56</v>
      </c>
      <c r="CS165" s="486">
        <v>31460</v>
      </c>
      <c r="CT165" s="484">
        <v>33150</v>
      </c>
      <c r="CU165" s="485">
        <v>64610</v>
      </c>
      <c r="CV165" s="486">
        <v>67</v>
      </c>
      <c r="CW165" s="484">
        <v>51</v>
      </c>
      <c r="CX165" s="485">
        <v>59</v>
      </c>
      <c r="CY165" s="486">
        <v>31460</v>
      </c>
      <c r="CZ165" s="484">
        <v>33150</v>
      </c>
      <c r="DA165" s="485">
        <v>64610</v>
      </c>
      <c r="DB165" s="486">
        <v>34.200000000000003</v>
      </c>
      <c r="DC165" s="484">
        <v>31.7</v>
      </c>
      <c r="DD165" s="485">
        <v>32.9</v>
      </c>
      <c r="DE165" s="486">
        <v>31460</v>
      </c>
      <c r="DF165" s="484">
        <v>33150</v>
      </c>
      <c r="DG165" s="485">
        <v>64610</v>
      </c>
    </row>
    <row r="166" spans="1:111" x14ac:dyDescent="0.35">
      <c r="A166" t="s">
        <v>54</v>
      </c>
      <c r="B166" t="s">
        <v>299</v>
      </c>
      <c r="D166" s="486">
        <v>66</v>
      </c>
      <c r="E166" s="484">
        <v>49</v>
      </c>
      <c r="F166" s="485">
        <v>57</v>
      </c>
      <c r="G166" s="486">
        <v>17060</v>
      </c>
      <c r="H166" s="484">
        <v>17830</v>
      </c>
      <c r="I166" s="485">
        <v>34890</v>
      </c>
      <c r="J166" s="486">
        <v>68</v>
      </c>
      <c r="K166" s="484">
        <v>51</v>
      </c>
      <c r="L166" s="485">
        <v>59</v>
      </c>
      <c r="M166" s="486">
        <v>17060</v>
      </c>
      <c r="N166" s="484">
        <v>17830</v>
      </c>
      <c r="O166" s="485">
        <v>34890</v>
      </c>
      <c r="P166" s="486">
        <v>35.299999999999997</v>
      </c>
      <c r="Q166" s="484">
        <v>32.6</v>
      </c>
      <c r="R166" s="485">
        <v>33.9</v>
      </c>
      <c r="S166" s="486">
        <v>17060</v>
      </c>
      <c r="T166" s="484">
        <v>17830</v>
      </c>
      <c r="U166" s="485">
        <v>34890</v>
      </c>
      <c r="V166" s="486">
        <v>62</v>
      </c>
      <c r="W166" s="484">
        <v>45</v>
      </c>
      <c r="X166" s="485">
        <v>54</v>
      </c>
      <c r="Y166" s="486">
        <v>1220</v>
      </c>
      <c r="Z166" s="484">
        <v>1250</v>
      </c>
      <c r="AA166" s="485">
        <v>2470</v>
      </c>
      <c r="AB166" s="486">
        <v>64</v>
      </c>
      <c r="AC166" s="484">
        <v>49</v>
      </c>
      <c r="AD166" s="485">
        <v>57</v>
      </c>
      <c r="AE166" s="486">
        <v>1220</v>
      </c>
      <c r="AF166" s="484">
        <v>1250</v>
      </c>
      <c r="AG166" s="485">
        <v>2470</v>
      </c>
      <c r="AH166" s="486">
        <v>34.5</v>
      </c>
      <c r="AI166" s="484">
        <v>32</v>
      </c>
      <c r="AJ166" s="485">
        <v>33.299999999999997</v>
      </c>
      <c r="AK166" s="486">
        <v>1220</v>
      </c>
      <c r="AL166" s="484">
        <v>1250</v>
      </c>
      <c r="AM166" s="485">
        <v>2470</v>
      </c>
      <c r="AN166" s="486">
        <v>53</v>
      </c>
      <c r="AO166" s="484">
        <v>38</v>
      </c>
      <c r="AP166" s="485">
        <v>46</v>
      </c>
      <c r="AQ166" s="486">
        <v>2010</v>
      </c>
      <c r="AR166" s="484">
        <v>2080</v>
      </c>
      <c r="AS166" s="485">
        <v>4090</v>
      </c>
      <c r="AT166" s="486">
        <v>58</v>
      </c>
      <c r="AU166" s="484">
        <v>44</v>
      </c>
      <c r="AV166" s="485">
        <v>51</v>
      </c>
      <c r="AW166" s="486">
        <v>2010</v>
      </c>
      <c r="AX166" s="484">
        <v>2080</v>
      </c>
      <c r="AY166" s="485">
        <v>4090</v>
      </c>
      <c r="AZ166" s="486">
        <v>32.700000000000003</v>
      </c>
      <c r="BA166" s="484">
        <v>30.2</v>
      </c>
      <c r="BB166" s="485">
        <v>31.4</v>
      </c>
      <c r="BC166" s="486">
        <v>2010</v>
      </c>
      <c r="BD166" s="484">
        <v>2080</v>
      </c>
      <c r="BE166" s="485">
        <v>4090</v>
      </c>
      <c r="BF166" s="486">
        <v>57</v>
      </c>
      <c r="BG166" s="484">
        <v>31</v>
      </c>
      <c r="BH166" s="485">
        <v>44</v>
      </c>
      <c r="BI166" s="486">
        <v>670</v>
      </c>
      <c r="BJ166" s="484">
        <v>700</v>
      </c>
      <c r="BK166" s="485">
        <v>1370</v>
      </c>
      <c r="BL166" s="486">
        <v>60</v>
      </c>
      <c r="BM166" s="484">
        <v>38</v>
      </c>
      <c r="BN166" s="485">
        <v>49</v>
      </c>
      <c r="BO166" s="486">
        <v>670</v>
      </c>
      <c r="BP166" s="484">
        <v>700</v>
      </c>
      <c r="BQ166" s="485">
        <v>1370</v>
      </c>
      <c r="BR166" s="486">
        <v>33.1</v>
      </c>
      <c r="BS166" s="484">
        <v>29.5</v>
      </c>
      <c r="BT166" s="485">
        <v>31.3</v>
      </c>
      <c r="BU166" s="486">
        <v>670</v>
      </c>
      <c r="BV166" s="484">
        <v>700</v>
      </c>
      <c r="BW166" s="485">
        <v>1370</v>
      </c>
      <c r="BX166" s="486">
        <v>58</v>
      </c>
      <c r="BY166" s="484">
        <v>42</v>
      </c>
      <c r="BZ166" s="485">
        <v>50</v>
      </c>
      <c r="CA166" s="486">
        <v>80</v>
      </c>
      <c r="CB166" s="484">
        <v>90</v>
      </c>
      <c r="CC166" s="485">
        <v>170</v>
      </c>
      <c r="CD166" s="486">
        <v>63</v>
      </c>
      <c r="CE166" s="484">
        <v>47</v>
      </c>
      <c r="CF166" s="485">
        <v>54</v>
      </c>
      <c r="CG166" s="486">
        <v>80</v>
      </c>
      <c r="CH166" s="484">
        <v>90</v>
      </c>
      <c r="CI166" s="485">
        <v>170</v>
      </c>
      <c r="CJ166" s="486">
        <v>33.700000000000003</v>
      </c>
      <c r="CK166" s="484">
        <v>31.3</v>
      </c>
      <c r="CL166" s="485">
        <v>32.4</v>
      </c>
      <c r="CM166" s="486">
        <v>80</v>
      </c>
      <c r="CN166" s="484">
        <v>90</v>
      </c>
      <c r="CO166" s="485">
        <v>170</v>
      </c>
      <c r="CP166" s="486">
        <v>64</v>
      </c>
      <c r="CQ166" s="484">
        <v>47</v>
      </c>
      <c r="CR166" s="485">
        <v>55</v>
      </c>
      <c r="CS166" s="486">
        <v>26380</v>
      </c>
      <c r="CT166" s="484">
        <v>27630</v>
      </c>
      <c r="CU166" s="485">
        <v>54010</v>
      </c>
      <c r="CV166" s="486">
        <v>66</v>
      </c>
      <c r="CW166" s="484">
        <v>50</v>
      </c>
      <c r="CX166" s="485">
        <v>58</v>
      </c>
      <c r="CY166" s="486">
        <v>26380</v>
      </c>
      <c r="CZ166" s="484">
        <v>27630</v>
      </c>
      <c r="DA166" s="485">
        <v>54010</v>
      </c>
      <c r="DB166" s="486">
        <v>35.1</v>
      </c>
      <c r="DC166" s="484">
        <v>32.299999999999997</v>
      </c>
      <c r="DD166" s="485">
        <v>33.700000000000003</v>
      </c>
      <c r="DE166" s="486">
        <v>26380</v>
      </c>
      <c r="DF166" s="484">
        <v>27630</v>
      </c>
      <c r="DG166" s="485">
        <v>54010</v>
      </c>
    </row>
    <row r="167" spans="1:111" x14ac:dyDescent="0.35">
      <c r="A167" t="s">
        <v>64</v>
      </c>
      <c r="B167" t="s">
        <v>309</v>
      </c>
      <c r="D167" s="486">
        <v>67</v>
      </c>
      <c r="E167" s="484">
        <v>49</v>
      </c>
      <c r="F167" s="485">
        <v>58</v>
      </c>
      <c r="G167" s="486">
        <v>20360</v>
      </c>
      <c r="H167" s="484">
        <v>21490</v>
      </c>
      <c r="I167" s="485">
        <v>41850</v>
      </c>
      <c r="J167" s="486">
        <v>68</v>
      </c>
      <c r="K167" s="484">
        <v>52</v>
      </c>
      <c r="L167" s="485">
        <v>60</v>
      </c>
      <c r="M167" s="486">
        <v>20360</v>
      </c>
      <c r="N167" s="484">
        <v>21490</v>
      </c>
      <c r="O167" s="485">
        <v>41850</v>
      </c>
      <c r="P167" s="486">
        <v>35.700000000000003</v>
      </c>
      <c r="Q167" s="484">
        <v>32.700000000000003</v>
      </c>
      <c r="R167" s="485">
        <v>34.200000000000003</v>
      </c>
      <c r="S167" s="486">
        <v>20360</v>
      </c>
      <c r="T167" s="484">
        <v>21490</v>
      </c>
      <c r="U167" s="485">
        <v>41850</v>
      </c>
      <c r="V167" s="486">
        <v>68</v>
      </c>
      <c r="W167" s="484">
        <v>47</v>
      </c>
      <c r="X167" s="485">
        <v>57</v>
      </c>
      <c r="Y167" s="486">
        <v>1580</v>
      </c>
      <c r="Z167" s="484">
        <v>1640</v>
      </c>
      <c r="AA167" s="485">
        <v>3210</v>
      </c>
      <c r="AB167" s="486">
        <v>69</v>
      </c>
      <c r="AC167" s="484">
        <v>50</v>
      </c>
      <c r="AD167" s="485">
        <v>59</v>
      </c>
      <c r="AE167" s="486">
        <v>1580</v>
      </c>
      <c r="AF167" s="484">
        <v>1640</v>
      </c>
      <c r="AG167" s="485">
        <v>3210</v>
      </c>
      <c r="AH167" s="486">
        <v>35.6</v>
      </c>
      <c r="AI167" s="484">
        <v>32.4</v>
      </c>
      <c r="AJ167" s="485">
        <v>33.9</v>
      </c>
      <c r="AK167" s="486">
        <v>1580</v>
      </c>
      <c r="AL167" s="484">
        <v>1640</v>
      </c>
      <c r="AM167" s="485">
        <v>3210</v>
      </c>
      <c r="AN167" s="486">
        <v>60</v>
      </c>
      <c r="AO167" s="484">
        <v>44</v>
      </c>
      <c r="AP167" s="485">
        <v>52</v>
      </c>
      <c r="AQ167" s="486">
        <v>3480</v>
      </c>
      <c r="AR167" s="484">
        <v>3530</v>
      </c>
      <c r="AS167" s="485">
        <v>7010</v>
      </c>
      <c r="AT167" s="486">
        <v>64</v>
      </c>
      <c r="AU167" s="484">
        <v>48</v>
      </c>
      <c r="AV167" s="485">
        <v>56</v>
      </c>
      <c r="AW167" s="486">
        <v>3480</v>
      </c>
      <c r="AX167" s="484">
        <v>3530</v>
      </c>
      <c r="AY167" s="485">
        <v>7010</v>
      </c>
      <c r="AZ167" s="486">
        <v>33.799999999999997</v>
      </c>
      <c r="BA167" s="484">
        <v>31</v>
      </c>
      <c r="BB167" s="485">
        <v>32.4</v>
      </c>
      <c r="BC167" s="486">
        <v>3480</v>
      </c>
      <c r="BD167" s="484">
        <v>3530</v>
      </c>
      <c r="BE167" s="485">
        <v>7010</v>
      </c>
      <c r="BF167" s="486">
        <v>63</v>
      </c>
      <c r="BG167" s="484">
        <v>45</v>
      </c>
      <c r="BH167" s="485">
        <v>53</v>
      </c>
      <c r="BI167" s="486">
        <v>1010</v>
      </c>
      <c r="BJ167" s="484">
        <v>1100</v>
      </c>
      <c r="BK167" s="485">
        <v>2110</v>
      </c>
      <c r="BL167" s="486">
        <v>65</v>
      </c>
      <c r="BM167" s="484">
        <v>49</v>
      </c>
      <c r="BN167" s="485">
        <v>57</v>
      </c>
      <c r="BO167" s="486">
        <v>1010</v>
      </c>
      <c r="BP167" s="484">
        <v>1100</v>
      </c>
      <c r="BQ167" s="485">
        <v>2110</v>
      </c>
      <c r="BR167" s="486">
        <v>34.1</v>
      </c>
      <c r="BS167" s="484">
        <v>31.3</v>
      </c>
      <c r="BT167" s="485">
        <v>32.700000000000003</v>
      </c>
      <c r="BU167" s="486">
        <v>1010</v>
      </c>
      <c r="BV167" s="484">
        <v>1100</v>
      </c>
      <c r="BW167" s="485">
        <v>2110</v>
      </c>
      <c r="BX167" s="486">
        <v>59</v>
      </c>
      <c r="BY167" s="484">
        <v>31</v>
      </c>
      <c r="BZ167" s="485">
        <v>44</v>
      </c>
      <c r="CA167" s="486">
        <v>100</v>
      </c>
      <c r="CB167" s="484">
        <v>110</v>
      </c>
      <c r="CC167" s="485">
        <v>200</v>
      </c>
      <c r="CD167" s="486">
        <v>61</v>
      </c>
      <c r="CE167" s="484">
        <v>34</v>
      </c>
      <c r="CF167" s="485">
        <v>47</v>
      </c>
      <c r="CG167" s="486">
        <v>100</v>
      </c>
      <c r="CH167" s="484">
        <v>110</v>
      </c>
      <c r="CI167" s="485">
        <v>200</v>
      </c>
      <c r="CJ167" s="486">
        <v>35.200000000000003</v>
      </c>
      <c r="CK167" s="484">
        <v>29</v>
      </c>
      <c r="CL167" s="485">
        <v>32</v>
      </c>
      <c r="CM167" s="486">
        <v>100</v>
      </c>
      <c r="CN167" s="484">
        <v>110</v>
      </c>
      <c r="CO167" s="485">
        <v>200</v>
      </c>
      <c r="CP167" s="486">
        <v>65</v>
      </c>
      <c r="CQ167" s="484">
        <v>47</v>
      </c>
      <c r="CR167" s="485">
        <v>56</v>
      </c>
      <c r="CS167" s="486">
        <v>34030</v>
      </c>
      <c r="CT167" s="484">
        <v>35760</v>
      </c>
      <c r="CU167" s="485">
        <v>69790</v>
      </c>
      <c r="CV167" s="486">
        <v>67</v>
      </c>
      <c r="CW167" s="484">
        <v>50</v>
      </c>
      <c r="CX167" s="485">
        <v>58</v>
      </c>
      <c r="CY167" s="486">
        <v>34030</v>
      </c>
      <c r="CZ167" s="484">
        <v>35760</v>
      </c>
      <c r="DA167" s="485">
        <v>69790</v>
      </c>
      <c r="DB167" s="486">
        <v>35.1</v>
      </c>
      <c r="DC167" s="484">
        <v>32.299999999999997</v>
      </c>
      <c r="DD167" s="485">
        <v>33.700000000000003</v>
      </c>
      <c r="DE167" s="486">
        <v>34030</v>
      </c>
      <c r="DF167" s="484">
        <v>35760</v>
      </c>
      <c r="DG167" s="485">
        <v>69790</v>
      </c>
    </row>
    <row r="168" spans="1:111" x14ac:dyDescent="0.35">
      <c r="A168" t="s">
        <v>79</v>
      </c>
      <c r="B168" t="s">
        <v>324</v>
      </c>
      <c r="D168" s="486">
        <v>68</v>
      </c>
      <c r="E168" s="484">
        <v>51</v>
      </c>
      <c r="F168" s="485">
        <v>60</v>
      </c>
      <c r="G168" s="486">
        <v>27930</v>
      </c>
      <c r="H168" s="484">
        <v>28920</v>
      </c>
      <c r="I168" s="485">
        <v>56850</v>
      </c>
      <c r="J168" s="486">
        <v>70</v>
      </c>
      <c r="K168" s="484">
        <v>54</v>
      </c>
      <c r="L168" s="485">
        <v>62</v>
      </c>
      <c r="M168" s="486">
        <v>27930</v>
      </c>
      <c r="N168" s="484">
        <v>28920</v>
      </c>
      <c r="O168" s="485">
        <v>56850</v>
      </c>
      <c r="P168" s="486">
        <v>35.4</v>
      </c>
      <c r="Q168" s="484">
        <v>33</v>
      </c>
      <c r="R168" s="485">
        <v>34.200000000000003</v>
      </c>
      <c r="S168" s="486">
        <v>27930</v>
      </c>
      <c r="T168" s="484">
        <v>28920</v>
      </c>
      <c r="U168" s="485">
        <v>56850</v>
      </c>
      <c r="V168" s="486">
        <v>68</v>
      </c>
      <c r="W168" s="484">
        <v>52</v>
      </c>
      <c r="X168" s="485">
        <v>60</v>
      </c>
      <c r="Y168" s="486">
        <v>2010</v>
      </c>
      <c r="Z168" s="484">
        <v>1970</v>
      </c>
      <c r="AA168" s="485">
        <v>3980</v>
      </c>
      <c r="AB168" s="486">
        <v>70</v>
      </c>
      <c r="AC168" s="484">
        <v>55</v>
      </c>
      <c r="AD168" s="485">
        <v>62</v>
      </c>
      <c r="AE168" s="486">
        <v>2010</v>
      </c>
      <c r="AF168" s="484">
        <v>1970</v>
      </c>
      <c r="AG168" s="485">
        <v>3980</v>
      </c>
      <c r="AH168" s="486">
        <v>35.6</v>
      </c>
      <c r="AI168" s="484">
        <v>32.9</v>
      </c>
      <c r="AJ168" s="485">
        <v>34.299999999999997</v>
      </c>
      <c r="AK168" s="486">
        <v>2010</v>
      </c>
      <c r="AL168" s="484">
        <v>1970</v>
      </c>
      <c r="AM168" s="485">
        <v>3980</v>
      </c>
      <c r="AN168" s="486">
        <v>63</v>
      </c>
      <c r="AO168" s="484">
        <v>43</v>
      </c>
      <c r="AP168" s="485">
        <v>53</v>
      </c>
      <c r="AQ168" s="486">
        <v>2150</v>
      </c>
      <c r="AR168" s="484">
        <v>2220</v>
      </c>
      <c r="AS168" s="485">
        <v>4370</v>
      </c>
      <c r="AT168" s="486">
        <v>66</v>
      </c>
      <c r="AU168" s="484">
        <v>47</v>
      </c>
      <c r="AV168" s="485">
        <v>57</v>
      </c>
      <c r="AW168" s="486">
        <v>2150</v>
      </c>
      <c r="AX168" s="484">
        <v>2220</v>
      </c>
      <c r="AY168" s="485">
        <v>4370</v>
      </c>
      <c r="AZ168" s="486">
        <v>34.1</v>
      </c>
      <c r="BA168" s="484">
        <v>31.2</v>
      </c>
      <c r="BB168" s="485">
        <v>32.6</v>
      </c>
      <c r="BC168" s="486">
        <v>2150</v>
      </c>
      <c r="BD168" s="484">
        <v>2220</v>
      </c>
      <c r="BE168" s="485">
        <v>4370</v>
      </c>
      <c r="BF168" s="486">
        <v>68</v>
      </c>
      <c r="BG168" s="484">
        <v>48</v>
      </c>
      <c r="BH168" s="485">
        <v>57</v>
      </c>
      <c r="BI168" s="486">
        <v>1000</v>
      </c>
      <c r="BJ168" s="484">
        <v>1100</v>
      </c>
      <c r="BK168" s="485">
        <v>2100</v>
      </c>
      <c r="BL168" s="486">
        <v>70</v>
      </c>
      <c r="BM168" s="484">
        <v>51</v>
      </c>
      <c r="BN168" s="485">
        <v>60</v>
      </c>
      <c r="BO168" s="486">
        <v>1000</v>
      </c>
      <c r="BP168" s="484">
        <v>1100</v>
      </c>
      <c r="BQ168" s="485">
        <v>2100</v>
      </c>
      <c r="BR168" s="486">
        <v>35</v>
      </c>
      <c r="BS168" s="484">
        <v>31.8</v>
      </c>
      <c r="BT168" s="485">
        <v>33.4</v>
      </c>
      <c r="BU168" s="486">
        <v>1000</v>
      </c>
      <c r="BV168" s="484">
        <v>1100</v>
      </c>
      <c r="BW168" s="485">
        <v>2100</v>
      </c>
      <c r="BX168" s="486">
        <v>67</v>
      </c>
      <c r="BY168" s="484">
        <v>50</v>
      </c>
      <c r="BZ168" s="485">
        <v>58</v>
      </c>
      <c r="CA168" s="486">
        <v>130</v>
      </c>
      <c r="CB168" s="484">
        <v>130</v>
      </c>
      <c r="CC168" s="485">
        <v>260</v>
      </c>
      <c r="CD168" s="486">
        <v>70</v>
      </c>
      <c r="CE168" s="484">
        <v>51</v>
      </c>
      <c r="CF168" s="485">
        <v>61</v>
      </c>
      <c r="CG168" s="486">
        <v>130</v>
      </c>
      <c r="CH168" s="484">
        <v>130</v>
      </c>
      <c r="CI168" s="485">
        <v>260</v>
      </c>
      <c r="CJ168" s="486">
        <v>35.799999999999997</v>
      </c>
      <c r="CK168" s="484">
        <v>33</v>
      </c>
      <c r="CL168" s="485">
        <v>34.4</v>
      </c>
      <c r="CM168" s="486">
        <v>130</v>
      </c>
      <c r="CN168" s="484">
        <v>130</v>
      </c>
      <c r="CO168" s="485">
        <v>260</v>
      </c>
      <c r="CP168" s="486">
        <v>67</v>
      </c>
      <c r="CQ168" s="484">
        <v>50</v>
      </c>
      <c r="CR168" s="485">
        <v>59</v>
      </c>
      <c r="CS168" s="486">
        <v>34960</v>
      </c>
      <c r="CT168" s="484">
        <v>36250</v>
      </c>
      <c r="CU168" s="485">
        <v>71210</v>
      </c>
      <c r="CV168" s="486">
        <v>69</v>
      </c>
      <c r="CW168" s="484">
        <v>53</v>
      </c>
      <c r="CX168" s="485">
        <v>61</v>
      </c>
      <c r="CY168" s="486">
        <v>34960</v>
      </c>
      <c r="CZ168" s="484">
        <v>36250</v>
      </c>
      <c r="DA168" s="485">
        <v>71210</v>
      </c>
      <c r="DB168" s="486">
        <v>35.200000000000003</v>
      </c>
      <c r="DC168" s="484">
        <v>32.799999999999997</v>
      </c>
      <c r="DD168" s="485">
        <v>34</v>
      </c>
      <c r="DE168" s="486">
        <v>34960</v>
      </c>
      <c r="DF168" s="484">
        <v>36250</v>
      </c>
      <c r="DG168" s="485">
        <v>71210</v>
      </c>
    </row>
    <row r="169" spans="1:111" x14ac:dyDescent="0.35">
      <c r="A169" t="s">
        <v>91</v>
      </c>
      <c r="B169" t="s">
        <v>413</v>
      </c>
      <c r="D169" s="486">
        <v>70</v>
      </c>
      <c r="E169" s="484">
        <v>54</v>
      </c>
      <c r="F169" s="485">
        <v>62</v>
      </c>
      <c r="G169" s="486">
        <v>20480</v>
      </c>
      <c r="H169" s="484">
        <v>21610</v>
      </c>
      <c r="I169" s="485">
        <v>42090</v>
      </c>
      <c r="J169" s="486">
        <v>71</v>
      </c>
      <c r="K169" s="484">
        <v>56</v>
      </c>
      <c r="L169" s="485">
        <v>63</v>
      </c>
      <c r="M169" s="486">
        <v>20480</v>
      </c>
      <c r="N169" s="484">
        <v>21610</v>
      </c>
      <c r="O169" s="485">
        <v>42090</v>
      </c>
      <c r="P169" s="486">
        <v>35.5</v>
      </c>
      <c r="Q169" s="484">
        <v>33.299999999999997</v>
      </c>
      <c r="R169" s="485">
        <v>34.4</v>
      </c>
      <c r="S169" s="486">
        <v>20480</v>
      </c>
      <c r="T169" s="484">
        <v>21610</v>
      </c>
      <c r="U169" s="485">
        <v>42090</v>
      </c>
      <c r="V169" s="486">
        <v>72</v>
      </c>
      <c r="W169" s="484">
        <v>55</v>
      </c>
      <c r="X169" s="485">
        <v>64</v>
      </c>
      <c r="Y169" s="486">
        <v>5190</v>
      </c>
      <c r="Z169" s="484">
        <v>5300</v>
      </c>
      <c r="AA169" s="485">
        <v>10500</v>
      </c>
      <c r="AB169" s="486">
        <v>73</v>
      </c>
      <c r="AC169" s="484">
        <v>58</v>
      </c>
      <c r="AD169" s="485">
        <v>66</v>
      </c>
      <c r="AE169" s="486">
        <v>5190</v>
      </c>
      <c r="AF169" s="484">
        <v>5300</v>
      </c>
      <c r="AG169" s="485">
        <v>10500</v>
      </c>
      <c r="AH169" s="486">
        <v>35.700000000000003</v>
      </c>
      <c r="AI169" s="484">
        <v>33.4</v>
      </c>
      <c r="AJ169" s="485">
        <v>34.6</v>
      </c>
      <c r="AK169" s="486">
        <v>5190</v>
      </c>
      <c r="AL169" s="484">
        <v>5300</v>
      </c>
      <c r="AM169" s="485">
        <v>10500</v>
      </c>
      <c r="AN169" s="486">
        <v>68</v>
      </c>
      <c r="AO169" s="484">
        <v>53</v>
      </c>
      <c r="AP169" s="485">
        <v>61</v>
      </c>
      <c r="AQ169" s="486">
        <v>9430</v>
      </c>
      <c r="AR169" s="484">
        <v>9810</v>
      </c>
      <c r="AS169" s="485">
        <v>19240</v>
      </c>
      <c r="AT169" s="486">
        <v>71</v>
      </c>
      <c r="AU169" s="484">
        <v>57</v>
      </c>
      <c r="AV169" s="485">
        <v>64</v>
      </c>
      <c r="AW169" s="486">
        <v>9430</v>
      </c>
      <c r="AX169" s="484">
        <v>9810</v>
      </c>
      <c r="AY169" s="485">
        <v>19240</v>
      </c>
      <c r="AZ169" s="486">
        <v>35.200000000000003</v>
      </c>
      <c r="BA169" s="484">
        <v>32.700000000000003</v>
      </c>
      <c r="BB169" s="485">
        <v>33.9</v>
      </c>
      <c r="BC169" s="486">
        <v>9430</v>
      </c>
      <c r="BD169" s="484">
        <v>9810</v>
      </c>
      <c r="BE169" s="485">
        <v>19240</v>
      </c>
      <c r="BF169" s="486">
        <v>67</v>
      </c>
      <c r="BG169" s="484">
        <v>51</v>
      </c>
      <c r="BH169" s="485">
        <v>59</v>
      </c>
      <c r="BI169" s="486">
        <v>9320</v>
      </c>
      <c r="BJ169" s="484">
        <v>9670</v>
      </c>
      <c r="BK169" s="485">
        <v>19000</v>
      </c>
      <c r="BL169" s="486">
        <v>69</v>
      </c>
      <c r="BM169" s="484">
        <v>54</v>
      </c>
      <c r="BN169" s="485">
        <v>61</v>
      </c>
      <c r="BO169" s="486">
        <v>9320</v>
      </c>
      <c r="BP169" s="484">
        <v>9670</v>
      </c>
      <c r="BQ169" s="485">
        <v>19000</v>
      </c>
      <c r="BR169" s="486">
        <v>34.6</v>
      </c>
      <c r="BS169" s="484">
        <v>32.1</v>
      </c>
      <c r="BT169" s="485">
        <v>33.4</v>
      </c>
      <c r="BU169" s="486">
        <v>9320</v>
      </c>
      <c r="BV169" s="484">
        <v>9670</v>
      </c>
      <c r="BW169" s="485">
        <v>19000</v>
      </c>
      <c r="BX169" s="486">
        <v>69</v>
      </c>
      <c r="BY169" s="484">
        <v>56</v>
      </c>
      <c r="BZ169" s="485">
        <v>62</v>
      </c>
      <c r="CA169" s="486">
        <v>370</v>
      </c>
      <c r="CB169" s="484">
        <v>410</v>
      </c>
      <c r="CC169" s="485">
        <v>780</v>
      </c>
      <c r="CD169" s="486">
        <v>71</v>
      </c>
      <c r="CE169" s="484">
        <v>60</v>
      </c>
      <c r="CF169" s="485">
        <v>65</v>
      </c>
      <c r="CG169" s="486">
        <v>370</v>
      </c>
      <c r="CH169" s="484">
        <v>410</v>
      </c>
      <c r="CI169" s="485">
        <v>780</v>
      </c>
      <c r="CJ169" s="486">
        <v>34.9</v>
      </c>
      <c r="CK169" s="484">
        <v>32.9</v>
      </c>
      <c r="CL169" s="485">
        <v>33.9</v>
      </c>
      <c r="CM169" s="486">
        <v>370</v>
      </c>
      <c r="CN169" s="484">
        <v>410</v>
      </c>
      <c r="CO169" s="485">
        <v>780</v>
      </c>
      <c r="CP169" s="486">
        <v>68</v>
      </c>
      <c r="CQ169" s="484">
        <v>52</v>
      </c>
      <c r="CR169" s="485">
        <v>60</v>
      </c>
      <c r="CS169" s="486">
        <v>51110</v>
      </c>
      <c r="CT169" s="484">
        <v>53420</v>
      </c>
      <c r="CU169" s="485">
        <v>104530</v>
      </c>
      <c r="CV169" s="486">
        <v>70</v>
      </c>
      <c r="CW169" s="484">
        <v>55</v>
      </c>
      <c r="CX169" s="485">
        <v>62</v>
      </c>
      <c r="CY169" s="486">
        <v>51110</v>
      </c>
      <c r="CZ169" s="484">
        <v>53420</v>
      </c>
      <c r="DA169" s="485">
        <v>104530</v>
      </c>
      <c r="DB169" s="486">
        <v>35.1</v>
      </c>
      <c r="DC169" s="484">
        <v>32.799999999999997</v>
      </c>
      <c r="DD169" s="485">
        <v>33.9</v>
      </c>
      <c r="DE169" s="486">
        <v>51110</v>
      </c>
      <c r="DF169" s="484">
        <v>53420</v>
      </c>
      <c r="DG169" s="485">
        <v>104530</v>
      </c>
    </row>
    <row r="170" spans="1:111" x14ac:dyDescent="0.35">
      <c r="A170" t="s">
        <v>92</v>
      </c>
      <c r="B170" t="s">
        <v>338</v>
      </c>
      <c r="D170" s="486">
        <v>71</v>
      </c>
      <c r="E170" s="484">
        <v>56</v>
      </c>
      <c r="F170" s="485">
        <v>64</v>
      </c>
      <c r="G170" s="486">
        <v>5660</v>
      </c>
      <c r="H170" s="484">
        <v>5990</v>
      </c>
      <c r="I170" s="485">
        <v>11650</v>
      </c>
      <c r="J170" s="486">
        <v>73</v>
      </c>
      <c r="K170" s="484">
        <v>59</v>
      </c>
      <c r="L170" s="485">
        <v>65</v>
      </c>
      <c r="M170" s="486">
        <v>5660</v>
      </c>
      <c r="N170" s="484">
        <v>5990</v>
      </c>
      <c r="O170" s="485">
        <v>11650</v>
      </c>
      <c r="P170" s="486">
        <v>35.5</v>
      </c>
      <c r="Q170" s="484">
        <v>33.4</v>
      </c>
      <c r="R170" s="485">
        <v>34.4</v>
      </c>
      <c r="S170" s="486">
        <v>5660</v>
      </c>
      <c r="T170" s="484">
        <v>5990</v>
      </c>
      <c r="U170" s="485">
        <v>11650</v>
      </c>
      <c r="V170" s="486">
        <v>72</v>
      </c>
      <c r="W170" s="484">
        <v>56</v>
      </c>
      <c r="X170" s="485">
        <v>64</v>
      </c>
      <c r="Y170" s="486">
        <v>1940</v>
      </c>
      <c r="Z170" s="484">
        <v>1950</v>
      </c>
      <c r="AA170" s="485">
        <v>3900</v>
      </c>
      <c r="AB170" s="486">
        <v>73</v>
      </c>
      <c r="AC170" s="484">
        <v>58</v>
      </c>
      <c r="AD170" s="485">
        <v>66</v>
      </c>
      <c r="AE170" s="486">
        <v>1940</v>
      </c>
      <c r="AF170" s="484">
        <v>1950</v>
      </c>
      <c r="AG170" s="485">
        <v>3900</v>
      </c>
      <c r="AH170" s="486">
        <v>35.5</v>
      </c>
      <c r="AI170" s="484">
        <v>33.299999999999997</v>
      </c>
      <c r="AJ170" s="485">
        <v>34.4</v>
      </c>
      <c r="AK170" s="486">
        <v>1940</v>
      </c>
      <c r="AL170" s="484">
        <v>1950</v>
      </c>
      <c r="AM170" s="485">
        <v>3900</v>
      </c>
      <c r="AN170" s="486">
        <v>65</v>
      </c>
      <c r="AO170" s="484">
        <v>52</v>
      </c>
      <c r="AP170" s="485">
        <v>58</v>
      </c>
      <c r="AQ170" s="486">
        <v>3150</v>
      </c>
      <c r="AR170" s="484">
        <v>3290</v>
      </c>
      <c r="AS170" s="485">
        <v>6440</v>
      </c>
      <c r="AT170" s="486">
        <v>68</v>
      </c>
      <c r="AU170" s="484">
        <v>56</v>
      </c>
      <c r="AV170" s="485">
        <v>62</v>
      </c>
      <c r="AW170" s="486">
        <v>3150</v>
      </c>
      <c r="AX170" s="484">
        <v>3290</v>
      </c>
      <c r="AY170" s="485">
        <v>6440</v>
      </c>
      <c r="AZ170" s="486">
        <v>34.799999999999997</v>
      </c>
      <c r="BA170" s="484">
        <v>32.5</v>
      </c>
      <c r="BB170" s="485">
        <v>33.6</v>
      </c>
      <c r="BC170" s="486">
        <v>3150</v>
      </c>
      <c r="BD170" s="484">
        <v>3290</v>
      </c>
      <c r="BE170" s="485">
        <v>6440</v>
      </c>
      <c r="BF170" s="486">
        <v>67</v>
      </c>
      <c r="BG170" s="484">
        <v>51</v>
      </c>
      <c r="BH170" s="485">
        <v>59</v>
      </c>
      <c r="BI170" s="486">
        <v>4270</v>
      </c>
      <c r="BJ170" s="484">
        <v>4530</v>
      </c>
      <c r="BK170" s="485">
        <v>8800</v>
      </c>
      <c r="BL170" s="486">
        <v>69</v>
      </c>
      <c r="BM170" s="484">
        <v>54</v>
      </c>
      <c r="BN170" s="485">
        <v>61</v>
      </c>
      <c r="BO170" s="486">
        <v>4270</v>
      </c>
      <c r="BP170" s="484">
        <v>4530</v>
      </c>
      <c r="BQ170" s="485">
        <v>8800</v>
      </c>
      <c r="BR170" s="486">
        <v>34.299999999999997</v>
      </c>
      <c r="BS170" s="484">
        <v>32</v>
      </c>
      <c r="BT170" s="485">
        <v>33.1</v>
      </c>
      <c r="BU170" s="486">
        <v>4270</v>
      </c>
      <c r="BV170" s="484">
        <v>4530</v>
      </c>
      <c r="BW170" s="485">
        <v>8800</v>
      </c>
      <c r="BX170" s="486">
        <v>67</v>
      </c>
      <c r="BY170" s="484">
        <v>48</v>
      </c>
      <c r="BZ170" s="485">
        <v>58</v>
      </c>
      <c r="CA170" s="486">
        <v>170</v>
      </c>
      <c r="CB170" s="484">
        <v>160</v>
      </c>
      <c r="CC170" s="485">
        <v>320</v>
      </c>
      <c r="CD170" s="486">
        <v>69</v>
      </c>
      <c r="CE170" s="484">
        <v>51</v>
      </c>
      <c r="CF170" s="485">
        <v>60</v>
      </c>
      <c r="CG170" s="486">
        <v>170</v>
      </c>
      <c r="CH170" s="484">
        <v>160</v>
      </c>
      <c r="CI170" s="485">
        <v>320</v>
      </c>
      <c r="CJ170" s="486">
        <v>33.9</v>
      </c>
      <c r="CK170" s="484">
        <v>31.1</v>
      </c>
      <c r="CL170" s="485">
        <v>32.5</v>
      </c>
      <c r="CM170" s="486">
        <v>170</v>
      </c>
      <c r="CN170" s="484">
        <v>160</v>
      </c>
      <c r="CO170" s="485">
        <v>320</v>
      </c>
      <c r="CP170" s="486">
        <v>67</v>
      </c>
      <c r="CQ170" s="484">
        <v>53</v>
      </c>
      <c r="CR170" s="485">
        <v>60</v>
      </c>
      <c r="CS170" s="486">
        <v>17830</v>
      </c>
      <c r="CT170" s="484">
        <v>18740</v>
      </c>
      <c r="CU170" s="485">
        <v>36570</v>
      </c>
      <c r="CV170" s="486">
        <v>69</v>
      </c>
      <c r="CW170" s="484">
        <v>55</v>
      </c>
      <c r="CX170" s="485">
        <v>62</v>
      </c>
      <c r="CY170" s="486">
        <v>17830</v>
      </c>
      <c r="CZ170" s="484">
        <v>18740</v>
      </c>
      <c r="DA170" s="485">
        <v>36570</v>
      </c>
      <c r="DB170" s="486">
        <v>34.799999999999997</v>
      </c>
      <c r="DC170" s="484">
        <v>32.6</v>
      </c>
      <c r="DD170" s="485">
        <v>33.700000000000003</v>
      </c>
      <c r="DE170" s="486">
        <v>17830</v>
      </c>
      <c r="DF170" s="484">
        <v>18740</v>
      </c>
      <c r="DG170" s="485">
        <v>36570</v>
      </c>
    </row>
    <row r="171" spans="1:111" x14ac:dyDescent="0.35">
      <c r="A171" t="s">
        <v>107</v>
      </c>
      <c r="B171" t="s">
        <v>352</v>
      </c>
      <c r="D171" s="486">
        <v>69</v>
      </c>
      <c r="E171" s="484">
        <v>53</v>
      </c>
      <c r="F171" s="485">
        <v>61</v>
      </c>
      <c r="G171" s="486">
        <v>14820</v>
      </c>
      <c r="H171" s="484">
        <v>15620</v>
      </c>
      <c r="I171" s="485">
        <v>30440</v>
      </c>
      <c r="J171" s="486">
        <v>71</v>
      </c>
      <c r="K171" s="484">
        <v>55</v>
      </c>
      <c r="L171" s="485">
        <v>62</v>
      </c>
      <c r="M171" s="486">
        <v>14820</v>
      </c>
      <c r="N171" s="484">
        <v>15620</v>
      </c>
      <c r="O171" s="485">
        <v>30440</v>
      </c>
      <c r="P171" s="486">
        <v>35.5</v>
      </c>
      <c r="Q171" s="484">
        <v>33.200000000000003</v>
      </c>
      <c r="R171" s="485">
        <v>34.4</v>
      </c>
      <c r="S171" s="486">
        <v>14820</v>
      </c>
      <c r="T171" s="484">
        <v>15620</v>
      </c>
      <c r="U171" s="485">
        <v>30440</v>
      </c>
      <c r="V171" s="486">
        <v>72</v>
      </c>
      <c r="W171" s="484">
        <v>55</v>
      </c>
      <c r="X171" s="485">
        <v>64</v>
      </c>
      <c r="Y171" s="486">
        <v>3250</v>
      </c>
      <c r="Z171" s="484">
        <v>3350</v>
      </c>
      <c r="AA171" s="485">
        <v>6600</v>
      </c>
      <c r="AB171" s="486">
        <v>74</v>
      </c>
      <c r="AC171" s="484">
        <v>58</v>
      </c>
      <c r="AD171" s="485">
        <v>65</v>
      </c>
      <c r="AE171" s="486">
        <v>3250</v>
      </c>
      <c r="AF171" s="484">
        <v>3350</v>
      </c>
      <c r="AG171" s="485">
        <v>6600</v>
      </c>
      <c r="AH171" s="486">
        <v>35.9</v>
      </c>
      <c r="AI171" s="484">
        <v>33.5</v>
      </c>
      <c r="AJ171" s="485">
        <v>34.700000000000003</v>
      </c>
      <c r="AK171" s="486">
        <v>3250</v>
      </c>
      <c r="AL171" s="484">
        <v>3350</v>
      </c>
      <c r="AM171" s="485">
        <v>6600</v>
      </c>
      <c r="AN171" s="486">
        <v>70</v>
      </c>
      <c r="AO171" s="484">
        <v>54</v>
      </c>
      <c r="AP171" s="485">
        <v>62</v>
      </c>
      <c r="AQ171" s="486">
        <v>6280</v>
      </c>
      <c r="AR171" s="484">
        <v>6520</v>
      </c>
      <c r="AS171" s="485">
        <v>12810</v>
      </c>
      <c r="AT171" s="486">
        <v>72</v>
      </c>
      <c r="AU171" s="484">
        <v>58</v>
      </c>
      <c r="AV171" s="485">
        <v>65</v>
      </c>
      <c r="AW171" s="486">
        <v>6280</v>
      </c>
      <c r="AX171" s="484">
        <v>6520</v>
      </c>
      <c r="AY171" s="485">
        <v>12810</v>
      </c>
      <c r="AZ171" s="486">
        <v>35.4</v>
      </c>
      <c r="BA171" s="484">
        <v>32.799999999999997</v>
      </c>
      <c r="BB171" s="485">
        <v>34.1</v>
      </c>
      <c r="BC171" s="486">
        <v>6280</v>
      </c>
      <c r="BD171" s="484">
        <v>6520</v>
      </c>
      <c r="BE171" s="485">
        <v>12810</v>
      </c>
      <c r="BF171" s="486">
        <v>68</v>
      </c>
      <c r="BG171" s="484">
        <v>50</v>
      </c>
      <c r="BH171" s="485">
        <v>59</v>
      </c>
      <c r="BI171" s="486">
        <v>5050</v>
      </c>
      <c r="BJ171" s="484">
        <v>5140</v>
      </c>
      <c r="BK171" s="485">
        <v>10190</v>
      </c>
      <c r="BL171" s="486">
        <v>69</v>
      </c>
      <c r="BM171" s="484">
        <v>53</v>
      </c>
      <c r="BN171" s="485">
        <v>61</v>
      </c>
      <c r="BO171" s="486">
        <v>5050</v>
      </c>
      <c r="BP171" s="484">
        <v>5140</v>
      </c>
      <c r="BQ171" s="485">
        <v>10190</v>
      </c>
      <c r="BR171" s="486">
        <v>34.9</v>
      </c>
      <c r="BS171" s="484">
        <v>32.299999999999997</v>
      </c>
      <c r="BT171" s="485">
        <v>33.6</v>
      </c>
      <c r="BU171" s="486">
        <v>5050</v>
      </c>
      <c r="BV171" s="484">
        <v>5140</v>
      </c>
      <c r="BW171" s="485">
        <v>10190</v>
      </c>
      <c r="BX171" s="486">
        <v>70</v>
      </c>
      <c r="BY171" s="484">
        <v>62</v>
      </c>
      <c r="BZ171" s="485">
        <v>65</v>
      </c>
      <c r="CA171" s="486">
        <v>210</v>
      </c>
      <c r="CB171" s="484">
        <v>250</v>
      </c>
      <c r="CC171" s="485">
        <v>460</v>
      </c>
      <c r="CD171" s="486">
        <v>72</v>
      </c>
      <c r="CE171" s="484">
        <v>66</v>
      </c>
      <c r="CF171" s="485">
        <v>69</v>
      </c>
      <c r="CG171" s="486">
        <v>210</v>
      </c>
      <c r="CH171" s="484">
        <v>250</v>
      </c>
      <c r="CI171" s="485">
        <v>460</v>
      </c>
      <c r="CJ171" s="486">
        <v>35.799999999999997</v>
      </c>
      <c r="CK171" s="484">
        <v>34</v>
      </c>
      <c r="CL171" s="485">
        <v>34.799999999999997</v>
      </c>
      <c r="CM171" s="486">
        <v>210</v>
      </c>
      <c r="CN171" s="484">
        <v>250</v>
      </c>
      <c r="CO171" s="485">
        <v>460</v>
      </c>
      <c r="CP171" s="486">
        <v>68</v>
      </c>
      <c r="CQ171" s="484">
        <v>52</v>
      </c>
      <c r="CR171" s="485">
        <v>60</v>
      </c>
      <c r="CS171" s="486">
        <v>33280</v>
      </c>
      <c r="CT171" s="484">
        <v>34680</v>
      </c>
      <c r="CU171" s="485">
        <v>67960</v>
      </c>
      <c r="CV171" s="486">
        <v>70</v>
      </c>
      <c r="CW171" s="484">
        <v>55</v>
      </c>
      <c r="CX171" s="485">
        <v>62</v>
      </c>
      <c r="CY171" s="486">
        <v>33280</v>
      </c>
      <c r="CZ171" s="484">
        <v>34680</v>
      </c>
      <c r="DA171" s="485">
        <v>67960</v>
      </c>
      <c r="DB171" s="486">
        <v>35.299999999999997</v>
      </c>
      <c r="DC171" s="484">
        <v>32.9</v>
      </c>
      <c r="DD171" s="485">
        <v>34</v>
      </c>
      <c r="DE171" s="486">
        <v>33280</v>
      </c>
      <c r="DF171" s="484">
        <v>34680</v>
      </c>
      <c r="DG171" s="485">
        <v>67960</v>
      </c>
    </row>
    <row r="172" spans="1:111" x14ac:dyDescent="0.35">
      <c r="A172" t="s">
        <v>127</v>
      </c>
      <c r="B172" t="s">
        <v>372</v>
      </c>
      <c r="D172" s="486">
        <v>73</v>
      </c>
      <c r="E172" s="484">
        <v>55</v>
      </c>
      <c r="F172" s="485">
        <v>64</v>
      </c>
      <c r="G172" s="486">
        <v>39730</v>
      </c>
      <c r="H172" s="484">
        <v>42010</v>
      </c>
      <c r="I172" s="485">
        <v>81730</v>
      </c>
      <c r="J172" s="486">
        <v>74</v>
      </c>
      <c r="K172" s="484">
        <v>57</v>
      </c>
      <c r="L172" s="485">
        <v>65</v>
      </c>
      <c r="M172" s="486">
        <v>39730</v>
      </c>
      <c r="N172" s="484">
        <v>42010</v>
      </c>
      <c r="O172" s="485">
        <v>81730</v>
      </c>
      <c r="P172" s="486">
        <v>36.1</v>
      </c>
      <c r="Q172" s="484">
        <v>33.799999999999997</v>
      </c>
      <c r="R172" s="485">
        <v>34.9</v>
      </c>
      <c r="S172" s="486">
        <v>39730</v>
      </c>
      <c r="T172" s="484">
        <v>42010</v>
      </c>
      <c r="U172" s="485">
        <v>81730</v>
      </c>
      <c r="V172" s="486">
        <v>73</v>
      </c>
      <c r="W172" s="484">
        <v>54</v>
      </c>
      <c r="X172" s="485">
        <v>64</v>
      </c>
      <c r="Y172" s="486">
        <v>2770</v>
      </c>
      <c r="Z172" s="484">
        <v>2870</v>
      </c>
      <c r="AA172" s="485">
        <v>5640</v>
      </c>
      <c r="AB172" s="486">
        <v>75</v>
      </c>
      <c r="AC172" s="484">
        <v>56</v>
      </c>
      <c r="AD172" s="485">
        <v>65</v>
      </c>
      <c r="AE172" s="486">
        <v>2770</v>
      </c>
      <c r="AF172" s="484">
        <v>2870</v>
      </c>
      <c r="AG172" s="485">
        <v>5640</v>
      </c>
      <c r="AH172" s="486">
        <v>36.200000000000003</v>
      </c>
      <c r="AI172" s="484">
        <v>33.700000000000003</v>
      </c>
      <c r="AJ172" s="485">
        <v>35</v>
      </c>
      <c r="AK172" s="486">
        <v>2770</v>
      </c>
      <c r="AL172" s="484">
        <v>2870</v>
      </c>
      <c r="AM172" s="485">
        <v>5640</v>
      </c>
      <c r="AN172" s="486">
        <v>65</v>
      </c>
      <c r="AO172" s="484">
        <v>49</v>
      </c>
      <c r="AP172" s="485">
        <v>57</v>
      </c>
      <c r="AQ172" s="486">
        <v>3290</v>
      </c>
      <c r="AR172" s="484">
        <v>3510</v>
      </c>
      <c r="AS172" s="485">
        <v>6800</v>
      </c>
      <c r="AT172" s="486">
        <v>67</v>
      </c>
      <c r="AU172" s="484">
        <v>53</v>
      </c>
      <c r="AV172" s="485">
        <v>60</v>
      </c>
      <c r="AW172" s="486">
        <v>3290</v>
      </c>
      <c r="AX172" s="484">
        <v>3510</v>
      </c>
      <c r="AY172" s="485">
        <v>6800</v>
      </c>
      <c r="AZ172" s="486">
        <v>34.200000000000003</v>
      </c>
      <c r="BA172" s="484">
        <v>31.9</v>
      </c>
      <c r="BB172" s="485">
        <v>33</v>
      </c>
      <c r="BC172" s="486">
        <v>3290</v>
      </c>
      <c r="BD172" s="484">
        <v>3510</v>
      </c>
      <c r="BE172" s="485">
        <v>6800</v>
      </c>
      <c r="BF172" s="486">
        <v>69</v>
      </c>
      <c r="BG172" s="484">
        <v>50</v>
      </c>
      <c r="BH172" s="485">
        <v>60</v>
      </c>
      <c r="BI172" s="486">
        <v>1240</v>
      </c>
      <c r="BJ172" s="484">
        <v>1230</v>
      </c>
      <c r="BK172" s="485">
        <v>2470</v>
      </c>
      <c r="BL172" s="486">
        <v>71</v>
      </c>
      <c r="BM172" s="484">
        <v>53</v>
      </c>
      <c r="BN172" s="485">
        <v>62</v>
      </c>
      <c r="BO172" s="486">
        <v>1240</v>
      </c>
      <c r="BP172" s="484">
        <v>1230</v>
      </c>
      <c r="BQ172" s="485">
        <v>2470</v>
      </c>
      <c r="BR172" s="486">
        <v>35.200000000000003</v>
      </c>
      <c r="BS172" s="484">
        <v>32.299999999999997</v>
      </c>
      <c r="BT172" s="485">
        <v>33.799999999999997</v>
      </c>
      <c r="BU172" s="486">
        <v>1240</v>
      </c>
      <c r="BV172" s="484">
        <v>1230</v>
      </c>
      <c r="BW172" s="485">
        <v>2470</v>
      </c>
      <c r="BX172" s="486">
        <v>69</v>
      </c>
      <c r="BY172" s="484">
        <v>52</v>
      </c>
      <c r="BZ172" s="485">
        <v>60</v>
      </c>
      <c r="CA172" s="486">
        <v>180</v>
      </c>
      <c r="CB172" s="484">
        <v>190</v>
      </c>
      <c r="CC172" s="485">
        <v>370</v>
      </c>
      <c r="CD172" s="486">
        <v>73</v>
      </c>
      <c r="CE172" s="484">
        <v>54</v>
      </c>
      <c r="CF172" s="485">
        <v>63</v>
      </c>
      <c r="CG172" s="486">
        <v>180</v>
      </c>
      <c r="CH172" s="484">
        <v>190</v>
      </c>
      <c r="CI172" s="485">
        <v>370</v>
      </c>
      <c r="CJ172" s="486">
        <v>35.5</v>
      </c>
      <c r="CK172" s="484">
        <v>33.4</v>
      </c>
      <c r="CL172" s="485">
        <v>34.4</v>
      </c>
      <c r="CM172" s="486">
        <v>180</v>
      </c>
      <c r="CN172" s="484">
        <v>190</v>
      </c>
      <c r="CO172" s="485">
        <v>370</v>
      </c>
      <c r="CP172" s="486">
        <v>72</v>
      </c>
      <c r="CQ172" s="484">
        <v>54</v>
      </c>
      <c r="CR172" s="485">
        <v>62</v>
      </c>
      <c r="CS172" s="486">
        <v>50020</v>
      </c>
      <c r="CT172" s="484">
        <v>52690</v>
      </c>
      <c r="CU172" s="485">
        <v>102710</v>
      </c>
      <c r="CV172" s="486">
        <v>73</v>
      </c>
      <c r="CW172" s="484">
        <v>56</v>
      </c>
      <c r="CX172" s="485">
        <v>64</v>
      </c>
      <c r="CY172" s="486">
        <v>50020</v>
      </c>
      <c r="CZ172" s="484">
        <v>52690</v>
      </c>
      <c r="DA172" s="485">
        <v>102710</v>
      </c>
      <c r="DB172" s="486">
        <v>35.9</v>
      </c>
      <c r="DC172" s="484">
        <v>33.6</v>
      </c>
      <c r="DD172" s="485">
        <v>34.700000000000003</v>
      </c>
      <c r="DE172" s="486">
        <v>50020</v>
      </c>
      <c r="DF172" s="484">
        <v>52690</v>
      </c>
      <c r="DG172" s="485">
        <v>102710</v>
      </c>
    </row>
    <row r="173" spans="1:111" x14ac:dyDescent="0.35">
      <c r="A173" t="s">
        <v>147</v>
      </c>
      <c r="B173" t="s">
        <v>392</v>
      </c>
      <c r="D173" s="486">
        <v>70</v>
      </c>
      <c r="E173" s="484">
        <v>53</v>
      </c>
      <c r="F173" s="485">
        <v>61</v>
      </c>
      <c r="G173" s="486">
        <v>25030</v>
      </c>
      <c r="H173" s="484">
        <v>26210</v>
      </c>
      <c r="I173" s="485">
        <v>51240</v>
      </c>
      <c r="J173" s="486">
        <v>71</v>
      </c>
      <c r="K173" s="484">
        <v>56</v>
      </c>
      <c r="L173" s="485">
        <v>63</v>
      </c>
      <c r="M173" s="486">
        <v>25030</v>
      </c>
      <c r="N173" s="484">
        <v>26210</v>
      </c>
      <c r="O173" s="485">
        <v>51240</v>
      </c>
      <c r="P173" s="486">
        <v>35.799999999999997</v>
      </c>
      <c r="Q173" s="484">
        <v>33.4</v>
      </c>
      <c r="R173" s="485">
        <v>34.6</v>
      </c>
      <c r="S173" s="486">
        <v>25030</v>
      </c>
      <c r="T173" s="484">
        <v>26210</v>
      </c>
      <c r="U173" s="485">
        <v>51240</v>
      </c>
      <c r="V173" s="486">
        <v>70</v>
      </c>
      <c r="W173" s="484">
        <v>52</v>
      </c>
      <c r="X173" s="485">
        <v>61</v>
      </c>
      <c r="Y173" s="486">
        <v>1070</v>
      </c>
      <c r="Z173" s="484">
        <v>1080</v>
      </c>
      <c r="AA173" s="485">
        <v>2150</v>
      </c>
      <c r="AB173" s="486">
        <v>72</v>
      </c>
      <c r="AC173" s="484">
        <v>55</v>
      </c>
      <c r="AD173" s="485">
        <v>64</v>
      </c>
      <c r="AE173" s="486">
        <v>1070</v>
      </c>
      <c r="AF173" s="484">
        <v>1080</v>
      </c>
      <c r="AG173" s="485">
        <v>2150</v>
      </c>
      <c r="AH173" s="486">
        <v>36.200000000000003</v>
      </c>
      <c r="AI173" s="484">
        <v>33.299999999999997</v>
      </c>
      <c r="AJ173" s="485">
        <v>34.700000000000003</v>
      </c>
      <c r="AK173" s="486">
        <v>1070</v>
      </c>
      <c r="AL173" s="484">
        <v>1080</v>
      </c>
      <c r="AM173" s="485">
        <v>2150</v>
      </c>
      <c r="AN173" s="486">
        <v>61</v>
      </c>
      <c r="AO173" s="484">
        <v>45</v>
      </c>
      <c r="AP173" s="485">
        <v>53</v>
      </c>
      <c r="AQ173" s="486">
        <v>640</v>
      </c>
      <c r="AR173" s="484">
        <v>700</v>
      </c>
      <c r="AS173" s="485">
        <v>1350</v>
      </c>
      <c r="AT173" s="486">
        <v>64</v>
      </c>
      <c r="AU173" s="484">
        <v>50</v>
      </c>
      <c r="AV173" s="485">
        <v>57</v>
      </c>
      <c r="AW173" s="486">
        <v>640</v>
      </c>
      <c r="AX173" s="484">
        <v>700</v>
      </c>
      <c r="AY173" s="485">
        <v>1350</v>
      </c>
      <c r="AZ173" s="486">
        <v>34.200000000000003</v>
      </c>
      <c r="BA173" s="484">
        <v>31.5</v>
      </c>
      <c r="BB173" s="485">
        <v>32.799999999999997</v>
      </c>
      <c r="BC173" s="486">
        <v>640</v>
      </c>
      <c r="BD173" s="484">
        <v>700</v>
      </c>
      <c r="BE173" s="485">
        <v>1350</v>
      </c>
      <c r="BF173" s="486">
        <v>55</v>
      </c>
      <c r="BG173" s="484">
        <v>38</v>
      </c>
      <c r="BH173" s="485">
        <v>46</v>
      </c>
      <c r="BI173" s="486">
        <v>450</v>
      </c>
      <c r="BJ173" s="484">
        <v>460</v>
      </c>
      <c r="BK173" s="485">
        <v>910</v>
      </c>
      <c r="BL173" s="486">
        <v>62</v>
      </c>
      <c r="BM173" s="484">
        <v>43</v>
      </c>
      <c r="BN173" s="485">
        <v>53</v>
      </c>
      <c r="BO173" s="486">
        <v>450</v>
      </c>
      <c r="BP173" s="484">
        <v>460</v>
      </c>
      <c r="BQ173" s="485">
        <v>910</v>
      </c>
      <c r="BR173" s="486">
        <v>33.700000000000003</v>
      </c>
      <c r="BS173" s="484">
        <v>30.6</v>
      </c>
      <c r="BT173" s="485">
        <v>32.1</v>
      </c>
      <c r="BU173" s="486">
        <v>450</v>
      </c>
      <c r="BV173" s="484">
        <v>460</v>
      </c>
      <c r="BW173" s="485">
        <v>910</v>
      </c>
      <c r="BX173" s="486">
        <v>72</v>
      </c>
      <c r="BY173" s="484">
        <v>48</v>
      </c>
      <c r="BZ173" s="485">
        <v>59</v>
      </c>
      <c r="CA173" s="486">
        <v>80</v>
      </c>
      <c r="CB173" s="484">
        <v>90</v>
      </c>
      <c r="CC173" s="485">
        <v>170</v>
      </c>
      <c r="CD173" s="486">
        <v>74</v>
      </c>
      <c r="CE173" s="484">
        <v>53</v>
      </c>
      <c r="CF173" s="485">
        <v>63</v>
      </c>
      <c r="CG173" s="486">
        <v>80</v>
      </c>
      <c r="CH173" s="484">
        <v>90</v>
      </c>
      <c r="CI173" s="485">
        <v>170</v>
      </c>
      <c r="CJ173" s="486">
        <v>36.5</v>
      </c>
      <c r="CK173" s="484">
        <v>32.9</v>
      </c>
      <c r="CL173" s="485">
        <v>34.5</v>
      </c>
      <c r="CM173" s="486">
        <v>80</v>
      </c>
      <c r="CN173" s="484">
        <v>90</v>
      </c>
      <c r="CO173" s="485">
        <v>170</v>
      </c>
      <c r="CP173" s="486">
        <v>69</v>
      </c>
      <c r="CQ173" s="484">
        <v>52</v>
      </c>
      <c r="CR173" s="485">
        <v>61</v>
      </c>
      <c r="CS173" s="486">
        <v>28670</v>
      </c>
      <c r="CT173" s="484">
        <v>30120</v>
      </c>
      <c r="CU173" s="485">
        <v>58790</v>
      </c>
      <c r="CV173" s="486">
        <v>70</v>
      </c>
      <c r="CW173" s="484">
        <v>55</v>
      </c>
      <c r="CX173" s="485">
        <v>62</v>
      </c>
      <c r="CY173" s="486">
        <v>28670</v>
      </c>
      <c r="CZ173" s="484">
        <v>30120</v>
      </c>
      <c r="DA173" s="485">
        <v>58790</v>
      </c>
      <c r="DB173" s="486">
        <v>35.700000000000003</v>
      </c>
      <c r="DC173" s="484">
        <v>33.200000000000003</v>
      </c>
      <c r="DD173" s="485">
        <v>34.4</v>
      </c>
      <c r="DE173" s="486">
        <v>28670</v>
      </c>
      <c r="DF173" s="484">
        <v>30120</v>
      </c>
      <c r="DG173" s="485">
        <v>58790</v>
      </c>
    </row>
    <row r="174" spans="1:111" x14ac:dyDescent="0.35">
      <c r="A174" s="309" t="s">
        <v>2</v>
      </c>
      <c r="B174" t="s">
        <v>409</v>
      </c>
      <c r="D174" s="486">
        <v>68</v>
      </c>
      <c r="E174" s="484">
        <v>51</v>
      </c>
      <c r="F174" s="485">
        <v>60</v>
      </c>
      <c r="G174" s="486">
        <v>219470</v>
      </c>
      <c r="H174" s="484">
        <v>230855</v>
      </c>
      <c r="I174" s="485">
        <v>450325</v>
      </c>
      <c r="J174" s="486">
        <v>70</v>
      </c>
      <c r="K174" s="484">
        <v>53</v>
      </c>
      <c r="L174" s="485">
        <v>62</v>
      </c>
      <c r="M174" s="486">
        <v>219470</v>
      </c>
      <c r="N174" s="484">
        <v>230855</v>
      </c>
      <c r="O174" s="485">
        <v>450325</v>
      </c>
      <c r="P174" s="486">
        <v>35.4</v>
      </c>
      <c r="Q174" s="484">
        <v>32.9</v>
      </c>
      <c r="R174" s="485">
        <v>34.1</v>
      </c>
      <c r="S174" s="486">
        <v>219470</v>
      </c>
      <c r="T174" s="484">
        <v>230855</v>
      </c>
      <c r="U174" s="485">
        <v>450325</v>
      </c>
      <c r="V174" s="486">
        <v>69</v>
      </c>
      <c r="W174" s="484">
        <v>51</v>
      </c>
      <c r="X174" s="485">
        <v>60</v>
      </c>
      <c r="Y174" s="486">
        <v>17143</v>
      </c>
      <c r="Z174" s="484">
        <v>17574</v>
      </c>
      <c r="AA174" s="485">
        <v>34717</v>
      </c>
      <c r="AB174" s="486">
        <v>71</v>
      </c>
      <c r="AC174" s="484">
        <v>54</v>
      </c>
      <c r="AD174" s="485">
        <v>62</v>
      </c>
      <c r="AE174" s="486">
        <v>17143</v>
      </c>
      <c r="AF174" s="484">
        <v>17574</v>
      </c>
      <c r="AG174" s="485">
        <v>34717</v>
      </c>
      <c r="AH174" s="486">
        <v>35.5</v>
      </c>
      <c r="AI174" s="484">
        <v>32.9</v>
      </c>
      <c r="AJ174" s="485">
        <v>34.200000000000003</v>
      </c>
      <c r="AK174" s="486">
        <v>17143</v>
      </c>
      <c r="AL174" s="484">
        <v>17574</v>
      </c>
      <c r="AM174" s="485">
        <v>34717</v>
      </c>
      <c r="AN174" s="486">
        <v>61</v>
      </c>
      <c r="AO174" s="484">
        <v>45</v>
      </c>
      <c r="AP174" s="485">
        <v>53</v>
      </c>
      <c r="AQ174" s="486">
        <v>29704</v>
      </c>
      <c r="AR174" s="484">
        <v>30846</v>
      </c>
      <c r="AS174" s="485">
        <v>60550</v>
      </c>
      <c r="AT174" s="486">
        <v>65</v>
      </c>
      <c r="AU174" s="484">
        <v>50</v>
      </c>
      <c r="AV174" s="485">
        <v>57</v>
      </c>
      <c r="AW174" s="486">
        <v>29704</v>
      </c>
      <c r="AX174" s="484">
        <v>30846</v>
      </c>
      <c r="AY174" s="485">
        <v>60550</v>
      </c>
      <c r="AZ174" s="486">
        <v>33.700000000000003</v>
      </c>
      <c r="BA174" s="484">
        <v>31.2</v>
      </c>
      <c r="BB174" s="485">
        <v>32.4</v>
      </c>
      <c r="BC174" s="486">
        <v>29704</v>
      </c>
      <c r="BD174" s="484">
        <v>30846</v>
      </c>
      <c r="BE174" s="485">
        <v>60550</v>
      </c>
      <c r="BF174" s="486">
        <v>65</v>
      </c>
      <c r="BG174" s="484">
        <v>48</v>
      </c>
      <c r="BH174" s="485">
        <v>56</v>
      </c>
      <c r="BI174" s="486">
        <v>15561</v>
      </c>
      <c r="BJ174" s="484">
        <v>16231</v>
      </c>
      <c r="BK174" s="485">
        <v>31792</v>
      </c>
      <c r="BL174" s="486">
        <v>68</v>
      </c>
      <c r="BM174" s="484">
        <v>51</v>
      </c>
      <c r="BN174" s="485">
        <v>59</v>
      </c>
      <c r="BO174" s="486">
        <v>15561</v>
      </c>
      <c r="BP174" s="484">
        <v>16231</v>
      </c>
      <c r="BQ174" s="485">
        <v>31792</v>
      </c>
      <c r="BR174" s="486">
        <v>34.4</v>
      </c>
      <c r="BS174" s="484">
        <v>31.7</v>
      </c>
      <c r="BT174" s="485">
        <v>33</v>
      </c>
      <c r="BU174" s="486">
        <v>15561</v>
      </c>
      <c r="BV174" s="484">
        <v>16231</v>
      </c>
      <c r="BW174" s="485">
        <v>31792</v>
      </c>
      <c r="BX174" s="486">
        <v>63</v>
      </c>
      <c r="BY174" s="484">
        <v>47</v>
      </c>
      <c r="BZ174" s="485">
        <v>55</v>
      </c>
      <c r="CA174" s="486">
        <v>1329</v>
      </c>
      <c r="CB174" s="484">
        <v>1445</v>
      </c>
      <c r="CC174" s="485">
        <v>2774</v>
      </c>
      <c r="CD174" s="486">
        <v>66</v>
      </c>
      <c r="CE174" s="484">
        <v>51</v>
      </c>
      <c r="CF174" s="485">
        <v>58</v>
      </c>
      <c r="CG174" s="486">
        <v>1329</v>
      </c>
      <c r="CH174" s="484">
        <v>1445</v>
      </c>
      <c r="CI174" s="485">
        <v>2774</v>
      </c>
      <c r="CJ174" s="486">
        <v>34.5</v>
      </c>
      <c r="CK174" s="484">
        <v>31.8</v>
      </c>
      <c r="CL174" s="485">
        <v>33.1</v>
      </c>
      <c r="CM174" s="486">
        <v>1329</v>
      </c>
      <c r="CN174" s="484">
        <v>1445</v>
      </c>
      <c r="CO174" s="485">
        <v>2774</v>
      </c>
      <c r="CP174" s="486">
        <v>67</v>
      </c>
      <c r="CQ174" s="484">
        <v>50</v>
      </c>
      <c r="CR174" s="485">
        <v>58</v>
      </c>
      <c r="CS174" s="486">
        <v>312970</v>
      </c>
      <c r="CT174" s="484">
        <v>328361</v>
      </c>
      <c r="CU174" s="485">
        <v>641331</v>
      </c>
      <c r="CV174" s="486">
        <v>69</v>
      </c>
      <c r="CW174" s="484">
        <v>52</v>
      </c>
      <c r="CX174" s="485">
        <v>60</v>
      </c>
      <c r="CY174" s="486">
        <v>312970</v>
      </c>
      <c r="CZ174" s="484">
        <v>328361</v>
      </c>
      <c r="DA174" s="485">
        <v>641331</v>
      </c>
      <c r="DB174" s="486">
        <v>35.1</v>
      </c>
      <c r="DC174" s="484">
        <v>32.6</v>
      </c>
      <c r="DD174" s="485">
        <v>33.799999999999997</v>
      </c>
      <c r="DE174" s="486">
        <v>312970</v>
      </c>
      <c r="DF174" s="484">
        <v>328361</v>
      </c>
      <c r="DG174" s="485">
        <v>641331</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FFCC"/>
  </sheetPr>
  <dimension ref="A1:AQ214"/>
  <sheetViews>
    <sheetView zoomScaleNormal="100" workbookViewId="0">
      <pane ySplit="10" topLeftCell="A11" activePane="bottomLeft" state="frozen"/>
      <selection pane="bottomLeft"/>
    </sheetView>
  </sheetViews>
  <sheetFormatPr defaultColWidth="9.1328125" defaultRowHeight="10.15" x14ac:dyDescent="0.3"/>
  <cols>
    <col min="1" max="1" width="9.1328125" style="203"/>
    <col min="2" max="2" width="1.86328125" style="203" customWidth="1"/>
    <col min="3" max="3" width="22.3984375" style="203" customWidth="1"/>
    <col min="4" max="4" width="1.59765625" style="203" customWidth="1"/>
    <col min="5" max="5" width="12.86328125" style="203" customWidth="1"/>
    <col min="6" max="6" width="16.3984375" style="203" customWidth="1"/>
    <col min="7" max="7" width="7" style="203" customWidth="1"/>
    <col min="8" max="8" width="13.86328125" style="203" customWidth="1"/>
    <col min="9" max="9" width="16.3984375" style="203" customWidth="1"/>
    <col min="10" max="10" width="7.59765625" style="203" customWidth="1"/>
    <col min="11" max="11" width="13.1328125" style="203" customWidth="1"/>
    <col min="12" max="12" width="16.1328125" style="203" customWidth="1"/>
    <col min="13" max="13" width="1.59765625" style="203" customWidth="1"/>
    <col min="14" max="26" width="9.1328125" style="203"/>
    <col min="27" max="27" width="9.1328125" style="203" customWidth="1"/>
    <col min="28" max="28" width="9.1328125" style="203" hidden="1" customWidth="1"/>
    <col min="29" max="29" width="9.1328125" style="204" hidden="1" customWidth="1"/>
    <col min="30" max="31" width="9.1328125" style="203" hidden="1" customWidth="1"/>
    <col min="32" max="33" width="9.1328125" style="203" customWidth="1"/>
    <col min="34" max="16384" width="9.1328125" style="203"/>
  </cols>
  <sheetData>
    <row r="1" spans="1:29" ht="13.15" x14ac:dyDescent="0.4">
      <c r="A1" s="650"/>
    </row>
    <row r="2" spans="1:29" s="211" customFormat="1" ht="12.75" customHeight="1" x14ac:dyDescent="0.4">
      <c r="A2" s="210" t="s">
        <v>516</v>
      </c>
      <c r="B2" s="210"/>
      <c r="C2" s="210"/>
      <c r="AC2" s="212" t="s">
        <v>466</v>
      </c>
    </row>
    <row r="3" spans="1:29" s="211" customFormat="1" ht="15.75" customHeight="1" thickBot="1" x14ac:dyDescent="0.4">
      <c r="A3" s="742" t="s">
        <v>1616</v>
      </c>
      <c r="B3" s="743"/>
      <c r="C3" s="743"/>
      <c r="D3" s="743"/>
      <c r="AC3" s="212" t="s">
        <v>233</v>
      </c>
    </row>
    <row r="4" spans="1:29" s="211" customFormat="1" ht="15" customHeight="1" thickBot="1" x14ac:dyDescent="0.45">
      <c r="A4" s="213" t="s">
        <v>1152</v>
      </c>
      <c r="B4" s="214"/>
      <c r="C4" s="214"/>
      <c r="H4" s="809" t="s">
        <v>209</v>
      </c>
      <c r="I4" s="754"/>
      <c r="J4" s="754"/>
      <c r="K4" s="754"/>
      <c r="L4" s="754"/>
      <c r="M4" s="755"/>
      <c r="AC4" s="212" t="s">
        <v>436</v>
      </c>
    </row>
    <row r="5" spans="1:29" s="211" customFormat="1" ht="12.75" customHeight="1" x14ac:dyDescent="0.35">
      <c r="A5" s="816"/>
      <c r="B5" s="816"/>
      <c r="C5" s="816"/>
      <c r="D5" s="816"/>
      <c r="E5" s="816"/>
      <c r="F5" s="816"/>
      <c r="H5" s="88" t="s">
        <v>234</v>
      </c>
      <c r="I5" s="814" t="s">
        <v>466</v>
      </c>
      <c r="J5" s="814"/>
      <c r="K5" s="814"/>
      <c r="L5" s="814"/>
      <c r="M5" s="815"/>
      <c r="AC5" s="215"/>
    </row>
    <row r="6" spans="1:29" s="211" customFormat="1" ht="12.75" x14ac:dyDescent="0.35">
      <c r="A6" s="816"/>
      <c r="B6" s="816"/>
      <c r="C6" s="816"/>
      <c r="D6" s="816"/>
      <c r="E6" s="816"/>
      <c r="F6" s="816"/>
      <c r="H6" s="88" t="s">
        <v>210</v>
      </c>
      <c r="I6" s="810" t="s">
        <v>208</v>
      </c>
      <c r="J6" s="810"/>
      <c r="K6" s="810"/>
      <c r="L6" s="810"/>
      <c r="M6" s="811"/>
      <c r="AC6" s="215" t="s">
        <v>206</v>
      </c>
    </row>
    <row r="7" spans="1:29" s="211" customFormat="1" ht="13.15" thickBot="1" x14ac:dyDescent="0.4">
      <c r="H7" s="89" t="s">
        <v>211</v>
      </c>
      <c r="I7" s="812">
        <v>2017</v>
      </c>
      <c r="J7" s="812"/>
      <c r="K7" s="812"/>
      <c r="L7" s="812"/>
      <c r="M7" s="813"/>
      <c r="AC7" s="215" t="s">
        <v>207</v>
      </c>
    </row>
    <row r="8" spans="1:29" s="211" customFormat="1" ht="12.75" x14ac:dyDescent="0.35">
      <c r="A8" s="216"/>
      <c r="AC8" s="215" t="s">
        <v>208</v>
      </c>
    </row>
    <row r="9" spans="1:29" ht="32.25" customHeight="1" x14ac:dyDescent="0.3">
      <c r="A9" s="807" t="str">
        <f>I5</f>
        <v>At least the expected standard in all ELGs</v>
      </c>
      <c r="B9" s="807"/>
      <c r="C9" s="807"/>
      <c r="D9" s="804">
        <f>IF($I$5="At least the expected standard in all ELGs",7,IF($I$5="A good level of development",8,IF($I$5="Average point score",9,"")))</f>
        <v>7</v>
      </c>
      <c r="E9" s="803" t="s">
        <v>423</v>
      </c>
      <c r="F9" s="803"/>
      <c r="G9" s="217"/>
      <c r="H9" s="803" t="s">
        <v>424</v>
      </c>
      <c r="I9" s="803"/>
      <c r="J9" s="217"/>
      <c r="K9" s="803" t="s">
        <v>166</v>
      </c>
      <c r="L9" s="803"/>
      <c r="M9" s="218"/>
    </row>
    <row r="10" spans="1:29" ht="44.25" customHeight="1" x14ac:dyDescent="0.3">
      <c r="A10" s="808"/>
      <c r="B10" s="808"/>
      <c r="C10" s="808"/>
      <c r="D10" s="805"/>
      <c r="E10" s="330" t="s">
        <v>170</v>
      </c>
      <c r="F10" s="271" t="str">
        <f>IF($I$5="At least the expected standard in all ELGs","Percentage achieving "&amp;LEFT(LOWER($I$5),1)&amp;RIGHT($I$5,LEN($I$5)-1),IF($I$5="A good level of development","Percentage achieving "&amp;LEFT(LOWER($I$5),1)&amp;RIGHT($I$5,LEN($I$5)-1),"Average point score"))</f>
        <v>Percentage achieving at least the expected standard in all ELGs</v>
      </c>
      <c r="G10" s="269">
        <f>IF($I$5="At least the expected standard in all ELGs",7,IF($I$5="A good level of development",8,IF($I$5="Average point score",9,"")))</f>
        <v>7</v>
      </c>
      <c r="H10" s="330" t="s">
        <v>170</v>
      </c>
      <c r="I10" s="271" t="str">
        <f>IF($I$5="At least the expected standard in all ELGs","Percentage achieving "&amp;LEFT(LOWER($I$5),1)&amp;RIGHT($I$5,LEN($I$5)-1),IF($I$5="A good level of development","Percentage achieving "&amp;LEFT(LOWER($I$5),1)&amp;RIGHT($I$5,LEN($I$5)-1),"Average point score"))</f>
        <v>Percentage achieving at least the expected standard in all ELGs</v>
      </c>
      <c r="J10" s="269">
        <f>IF($I$5="At least the expected standard in all ELGs",7,IF($I$5="A good level of development",8,IF($I$5="Average point score",9,"")))</f>
        <v>7</v>
      </c>
      <c r="K10" s="330" t="s">
        <v>170</v>
      </c>
      <c r="L10" s="271" t="str">
        <f>IF($I$5="At least the expected standard in all ELGs","Percentage achieving "&amp;LEFT(LOWER($I$5),1)&amp;RIGHT($I$5,LEN($I$5)-1),IF($I$5="A good level of development","Percentage achieving "&amp;LEFT(LOWER($I$5),1)&amp;RIGHT($I$5,LEN($I$5)-1),"Average point score"))</f>
        <v>Percentage achieving at least the expected standard in all ELGs</v>
      </c>
      <c r="M10" s="269">
        <f>IF($I$5="At least the expected standard in all ELGs",7,IF($I$5="A good level of development",8,IF($I$5="Average point score",9,"")))</f>
        <v>7</v>
      </c>
      <c r="AC10" s="219"/>
    </row>
    <row r="11" spans="1:29" s="224" customFormat="1" x14ac:dyDescent="0.3">
      <c r="A11" s="220" t="s">
        <v>2</v>
      </c>
      <c r="B11" s="220"/>
      <c r="C11" s="221" t="s">
        <v>409</v>
      </c>
      <c r="D11" s="222"/>
      <c r="E11" s="315">
        <f ca="1">VLOOKUP($A11,INDIRECT($AC$18),7+$AC$20+$AC$22,FALSE)</f>
        <v>524126</v>
      </c>
      <c r="F11" s="315">
        <f ca="1">VLOOKUP($A11,INDIRECT($AC$18),4+$AC$20+$AC$22,FALSE)</f>
        <v>71</v>
      </c>
      <c r="G11" s="315"/>
      <c r="H11" s="315">
        <f ca="1">VLOOKUP($A11,INDIRECT($AC$18),25+$AC$20+$AC$22,FALSE)</f>
        <v>132413</v>
      </c>
      <c r="I11" s="315">
        <f ca="1">VLOOKUP($A11,INDIRECT($AC$18),22+$AC$20+$AC$22,FALSE)</f>
        <v>63</v>
      </c>
      <c r="J11" s="315"/>
      <c r="K11" s="315">
        <f ca="1">VLOOKUP($A11,INDIRECT($AC$18),43+$AC$20+$AC$22,FALSE)</f>
        <v>669864</v>
      </c>
      <c r="L11" s="315">
        <f ca="1">VLOOKUP($A11,INDIRECT($AC$18),40+$AC$20+$AC$22,FALSE)</f>
        <v>69</v>
      </c>
      <c r="M11" s="223"/>
      <c r="AC11" s="204">
        <v>2013</v>
      </c>
    </row>
    <row r="12" spans="1:29" s="224" customFormat="1" ht="5.25" customHeight="1" x14ac:dyDescent="0.3">
      <c r="A12" s="220"/>
      <c r="B12" s="220"/>
      <c r="C12" s="221"/>
      <c r="D12" s="222"/>
      <c r="E12" s="315"/>
      <c r="F12" s="315"/>
      <c r="G12" s="315"/>
      <c r="H12" s="315"/>
      <c r="I12" s="315"/>
      <c r="J12" s="315"/>
      <c r="K12" s="315"/>
      <c r="L12" s="315"/>
      <c r="M12" s="223"/>
      <c r="AC12" s="204">
        <v>2014</v>
      </c>
    </row>
    <row r="13" spans="1:29" x14ac:dyDescent="0.3">
      <c r="A13" s="220" t="s">
        <v>3</v>
      </c>
      <c r="B13" s="225"/>
      <c r="C13" s="226" t="s">
        <v>247</v>
      </c>
      <c r="D13" s="227"/>
      <c r="E13" s="315">
        <f t="shared" ref="E13:E75" ca="1" si="0">VLOOKUP($A13,INDIRECT($AC$18),7+$AC$20+$AC$22,FALSE)</f>
        <v>28220</v>
      </c>
      <c r="F13" s="315">
        <f t="shared" ref="F13:F75" ca="1" si="1">VLOOKUP($A13,INDIRECT($AC$18),4+$AC$20+$AC$22,FALSE)</f>
        <v>70</v>
      </c>
      <c r="G13" s="315"/>
      <c r="H13" s="315">
        <f t="shared" ref="H13:H75" ca="1" si="2">VLOOKUP($A13,INDIRECT($AC$18),25+$AC$20+$AC$22,FALSE)</f>
        <v>2160</v>
      </c>
      <c r="I13" s="315">
        <f t="shared" ref="I13:I75" ca="1" si="3">VLOOKUP($A13,INDIRECT($AC$18),22+$AC$20+$AC$22,FALSE)</f>
        <v>58</v>
      </c>
      <c r="J13" s="315"/>
      <c r="K13" s="315">
        <f t="shared" ref="K13:K75" ca="1" si="4">VLOOKUP($A13,INDIRECT($AC$18),43+$AC$20+$AC$22,FALSE)</f>
        <v>30650</v>
      </c>
      <c r="L13" s="315">
        <f t="shared" ref="L13:L75" ca="1" si="5">VLOOKUP($A13,INDIRECT($AC$18),40+$AC$20+$AC$22,FALSE)</f>
        <v>69</v>
      </c>
      <c r="M13" s="228"/>
      <c r="AC13" s="203">
        <v>2015</v>
      </c>
    </row>
    <row r="14" spans="1:29" ht="5.25" customHeight="1" x14ac:dyDescent="0.3">
      <c r="A14" s="229"/>
      <c r="B14" s="230"/>
      <c r="C14" s="231"/>
      <c r="D14" s="232"/>
      <c r="E14" s="315"/>
      <c r="F14" s="315"/>
      <c r="G14" s="315"/>
      <c r="H14" s="315"/>
      <c r="I14" s="315"/>
      <c r="J14" s="315"/>
      <c r="K14" s="315"/>
      <c r="L14" s="315"/>
      <c r="M14" s="228"/>
      <c r="AC14" s="204">
        <v>2016</v>
      </c>
    </row>
    <row r="15" spans="1:29" x14ac:dyDescent="0.3">
      <c r="A15" s="126" t="s">
        <v>5</v>
      </c>
      <c r="B15" s="37"/>
      <c r="C15" s="43" t="s">
        <v>518</v>
      </c>
      <c r="D15" s="232"/>
      <c r="E15" s="316">
        <f t="shared" ca="1" si="0"/>
        <v>5455</v>
      </c>
      <c r="F15" s="316">
        <f t="shared" ca="1" si="1"/>
        <v>70</v>
      </c>
      <c r="G15" s="316"/>
      <c r="H15" s="316">
        <f t="shared" ca="1" si="2"/>
        <v>148</v>
      </c>
      <c r="I15" s="316">
        <f t="shared" ca="1" si="3"/>
        <v>61</v>
      </c>
      <c r="J15" s="316"/>
      <c r="K15" s="316">
        <f t="shared" ca="1" si="4"/>
        <v>5625</v>
      </c>
      <c r="L15" s="316">
        <f t="shared" ca="1" si="5"/>
        <v>70</v>
      </c>
      <c r="M15" s="228"/>
      <c r="AC15" s="204">
        <v>2017</v>
      </c>
    </row>
    <row r="16" spans="1:29" ht="11.65" x14ac:dyDescent="0.3">
      <c r="A16" s="126" t="s">
        <v>4</v>
      </c>
      <c r="B16" s="37"/>
      <c r="C16" s="43" t="s">
        <v>248</v>
      </c>
      <c r="D16" s="232"/>
      <c r="E16" s="316">
        <f t="shared" ca="1" si="0"/>
        <v>1219</v>
      </c>
      <c r="F16" s="316">
        <f t="shared" ca="1" si="1"/>
        <v>72</v>
      </c>
      <c r="G16" s="316"/>
      <c r="H16" s="316">
        <f t="shared" ca="1" si="2"/>
        <v>84</v>
      </c>
      <c r="I16" s="316">
        <f t="shared" ca="1" si="3"/>
        <v>58</v>
      </c>
      <c r="J16" s="316"/>
      <c r="K16" s="316">
        <f t="shared" ca="1" si="4"/>
        <v>1308</v>
      </c>
      <c r="L16" s="316">
        <f t="shared" ca="1" si="5"/>
        <v>71</v>
      </c>
      <c r="M16" s="228"/>
      <c r="AC16" s="233"/>
    </row>
    <row r="17" spans="1:29" x14ac:dyDescent="0.3">
      <c r="A17" s="229" t="s">
        <v>1087</v>
      </c>
      <c r="B17" s="230"/>
      <c r="C17" s="231" t="s">
        <v>250</v>
      </c>
      <c r="D17" s="232"/>
      <c r="E17" s="316">
        <f t="shared" ca="1" si="0"/>
        <v>1989</v>
      </c>
      <c r="F17" s="316">
        <f t="shared" ca="1" si="1"/>
        <v>70</v>
      </c>
      <c r="G17" s="316"/>
      <c r="H17" s="316">
        <f t="shared" ca="1" si="2"/>
        <v>177</v>
      </c>
      <c r="I17" s="316">
        <f t="shared" ca="1" si="3"/>
        <v>58</v>
      </c>
      <c r="J17" s="316"/>
      <c r="K17" s="316">
        <f t="shared" ca="1" si="4"/>
        <v>2227</v>
      </c>
      <c r="L17" s="316">
        <f t="shared" ca="1" si="5"/>
        <v>69</v>
      </c>
      <c r="M17" s="228"/>
    </row>
    <row r="18" spans="1:29" x14ac:dyDescent="0.3">
      <c r="A18" s="229" t="s">
        <v>6</v>
      </c>
      <c r="B18" s="230"/>
      <c r="C18" s="231" t="s">
        <v>251</v>
      </c>
      <c r="D18" s="232"/>
      <c r="E18" s="316">
        <f t="shared" ca="1" si="0"/>
        <v>1130</v>
      </c>
      <c r="F18" s="316">
        <f t="shared" ca="1" si="1"/>
        <v>69</v>
      </c>
      <c r="G18" s="316"/>
      <c r="H18" s="316">
        <f t="shared" ca="1" si="2"/>
        <v>65</v>
      </c>
      <c r="I18" s="316">
        <f t="shared" ca="1" si="3"/>
        <v>49</v>
      </c>
      <c r="J18" s="316"/>
      <c r="K18" s="316">
        <f t="shared" ca="1" si="4"/>
        <v>1197</v>
      </c>
      <c r="L18" s="316">
        <f t="shared" ca="1" si="5"/>
        <v>68</v>
      </c>
      <c r="M18" s="228"/>
      <c r="AC18" s="204" t="str">
        <f>"Table5_"&amp;I7</f>
        <v>Table5_2017</v>
      </c>
    </row>
    <row r="19" spans="1:29" x14ac:dyDescent="0.3">
      <c r="A19" s="229" t="s">
        <v>7</v>
      </c>
      <c r="B19" s="230"/>
      <c r="C19" s="231" t="s">
        <v>252</v>
      </c>
      <c r="D19" s="232"/>
      <c r="E19" s="316">
        <f t="shared" ca="1" si="0"/>
        <v>1613</v>
      </c>
      <c r="F19" s="316">
        <f t="shared" ca="1" si="1"/>
        <v>64</v>
      </c>
      <c r="G19" s="316"/>
      <c r="H19" s="316">
        <f t="shared" ca="1" si="2"/>
        <v>320</v>
      </c>
      <c r="I19" s="316">
        <f t="shared" ca="1" si="3"/>
        <v>49</v>
      </c>
      <c r="J19" s="316"/>
      <c r="K19" s="316">
        <f t="shared" ca="1" si="4"/>
        <v>1941</v>
      </c>
      <c r="L19" s="316">
        <f t="shared" ca="1" si="5"/>
        <v>61</v>
      </c>
      <c r="M19" s="228"/>
    </row>
    <row r="20" spans="1:29" x14ac:dyDescent="0.3">
      <c r="A20" s="229" t="s">
        <v>8</v>
      </c>
      <c r="B20" s="230"/>
      <c r="C20" s="231" t="s">
        <v>253</v>
      </c>
      <c r="D20" s="232"/>
      <c r="E20" s="316">
        <f t="shared" ca="1" si="0"/>
        <v>2421</v>
      </c>
      <c r="F20" s="316">
        <f t="shared" ca="1" si="1"/>
        <v>72</v>
      </c>
      <c r="G20" s="316"/>
      <c r="H20" s="316">
        <f t="shared" ca="1" si="2"/>
        <v>759</v>
      </c>
      <c r="I20" s="316">
        <f t="shared" ca="1" si="3"/>
        <v>63</v>
      </c>
      <c r="J20" s="316"/>
      <c r="K20" s="316">
        <f t="shared" ca="1" si="4"/>
        <v>3275</v>
      </c>
      <c r="L20" s="316">
        <f t="shared" ca="1" si="5"/>
        <v>70</v>
      </c>
      <c r="M20" s="228"/>
      <c r="AC20" s="234">
        <f>IF(I6="Girls",0,IF(I6="Boys",1,IF(I6="All",2)))</f>
        <v>2</v>
      </c>
    </row>
    <row r="21" spans="1:29" x14ac:dyDescent="0.3">
      <c r="A21" s="229" t="s">
        <v>9</v>
      </c>
      <c r="B21" s="230"/>
      <c r="C21" s="231" t="s">
        <v>254</v>
      </c>
      <c r="D21" s="232"/>
      <c r="E21" s="316">
        <f t="shared" ca="1" si="0"/>
        <v>2194</v>
      </c>
      <c r="F21" s="316">
        <f t="shared" ca="1" si="1"/>
        <v>69</v>
      </c>
      <c r="G21" s="316"/>
      <c r="H21" s="316">
        <f t="shared" ca="1" si="2"/>
        <v>118</v>
      </c>
      <c r="I21" s="316">
        <f t="shared" ca="1" si="3"/>
        <v>64</v>
      </c>
      <c r="J21" s="316"/>
      <c r="K21" s="316">
        <f t="shared" ca="1" si="4"/>
        <v>2317</v>
      </c>
      <c r="L21" s="316">
        <f t="shared" ca="1" si="5"/>
        <v>69</v>
      </c>
      <c r="M21" s="228"/>
      <c r="AC21" s="234"/>
    </row>
    <row r="22" spans="1:29" x14ac:dyDescent="0.3">
      <c r="A22" s="229" t="s">
        <v>1086</v>
      </c>
      <c r="B22" s="230"/>
      <c r="C22" s="231" t="s">
        <v>255</v>
      </c>
      <c r="D22" s="232"/>
      <c r="E22" s="316">
        <f t="shared" ca="1" si="0"/>
        <v>3411</v>
      </c>
      <c r="F22" s="316">
        <f t="shared" ca="1" si="1"/>
        <v>74</v>
      </c>
      <c r="G22" s="316"/>
      <c r="H22" s="316">
        <f t="shared" ca="1" si="2"/>
        <v>53</v>
      </c>
      <c r="I22" s="316">
        <f t="shared" ca="1" si="3"/>
        <v>68</v>
      </c>
      <c r="J22" s="316"/>
      <c r="K22" s="316">
        <f t="shared" ca="1" si="4"/>
        <v>3482</v>
      </c>
      <c r="L22" s="316">
        <f t="shared" ca="1" si="5"/>
        <v>74</v>
      </c>
      <c r="M22" s="228"/>
      <c r="AC22" s="314">
        <f>IF(I5="At least the expected standard in all ELGs",0,IF(I5="A good level of development",6, IF(I5="Average point score",12)))</f>
        <v>0</v>
      </c>
    </row>
    <row r="23" spans="1:29" x14ac:dyDescent="0.3">
      <c r="A23" s="229" t="s">
        <v>10</v>
      </c>
      <c r="B23" s="230"/>
      <c r="C23" s="231" t="s">
        <v>256</v>
      </c>
      <c r="D23" s="232"/>
      <c r="E23" s="316">
        <f t="shared" ca="1" si="0"/>
        <v>1703</v>
      </c>
      <c r="F23" s="316">
        <f t="shared" ca="1" si="1"/>
        <v>66</v>
      </c>
      <c r="G23" s="316"/>
      <c r="H23" s="316">
        <f t="shared" ca="1" si="2"/>
        <v>21</v>
      </c>
      <c r="I23" s="316">
        <f t="shared" ca="1" si="3"/>
        <v>57</v>
      </c>
      <c r="J23" s="316"/>
      <c r="K23" s="316">
        <f t="shared" ca="1" si="4"/>
        <v>1727</v>
      </c>
      <c r="L23" s="316">
        <f t="shared" ca="1" si="5"/>
        <v>66</v>
      </c>
      <c r="M23" s="228"/>
    </row>
    <row r="24" spans="1:29" x14ac:dyDescent="0.3">
      <c r="A24" s="229" t="s">
        <v>11</v>
      </c>
      <c r="B24" s="230"/>
      <c r="C24" s="231" t="s">
        <v>257</v>
      </c>
      <c r="D24" s="232"/>
      <c r="E24" s="316">
        <f t="shared" ca="1" si="0"/>
        <v>1647</v>
      </c>
      <c r="F24" s="316">
        <f t="shared" ca="1" si="1"/>
        <v>70</v>
      </c>
      <c r="G24" s="316"/>
      <c r="H24" s="316">
        <f t="shared" ca="1" si="2"/>
        <v>71</v>
      </c>
      <c r="I24" s="316">
        <f t="shared" ca="1" si="3"/>
        <v>52</v>
      </c>
      <c r="J24" s="316"/>
      <c r="K24" s="316">
        <f t="shared" ca="1" si="4"/>
        <v>1724</v>
      </c>
      <c r="L24" s="316">
        <f t="shared" ca="1" si="5"/>
        <v>69</v>
      </c>
      <c r="M24" s="228"/>
    </row>
    <row r="25" spans="1:29" x14ac:dyDescent="0.3">
      <c r="A25" s="229" t="s">
        <v>12</v>
      </c>
      <c r="B25" s="230"/>
      <c r="C25" s="231" t="s">
        <v>258</v>
      </c>
      <c r="D25" s="232"/>
      <c r="E25" s="316">
        <f t="shared" ca="1" si="0"/>
        <v>2368</v>
      </c>
      <c r="F25" s="316">
        <f t="shared" ca="1" si="1"/>
        <v>68</v>
      </c>
      <c r="G25" s="316"/>
      <c r="H25" s="316">
        <f t="shared" ca="1" si="2"/>
        <v>149</v>
      </c>
      <c r="I25" s="316">
        <f t="shared" ca="1" si="3"/>
        <v>52</v>
      </c>
      <c r="J25" s="316"/>
      <c r="K25" s="316">
        <f t="shared" ca="1" si="4"/>
        <v>2554</v>
      </c>
      <c r="L25" s="316">
        <f t="shared" ca="1" si="5"/>
        <v>67</v>
      </c>
      <c r="M25" s="228"/>
    </row>
    <row r="26" spans="1:29" x14ac:dyDescent="0.3">
      <c r="A26" s="229" t="s">
        <v>13</v>
      </c>
      <c r="B26" s="230"/>
      <c r="C26" s="231" t="s">
        <v>259</v>
      </c>
      <c r="D26" s="232"/>
      <c r="E26" s="316">
        <f t="shared" ca="1" si="0"/>
        <v>3065</v>
      </c>
      <c r="F26" s="316">
        <f t="shared" ca="1" si="1"/>
        <v>71</v>
      </c>
      <c r="G26" s="316"/>
      <c r="H26" s="316">
        <f t="shared" ca="1" si="2"/>
        <v>192</v>
      </c>
      <c r="I26" s="316">
        <f t="shared" ca="1" si="3"/>
        <v>57</v>
      </c>
      <c r="J26" s="316"/>
      <c r="K26" s="316">
        <f t="shared" ca="1" si="4"/>
        <v>3270</v>
      </c>
      <c r="L26" s="316">
        <f t="shared" ca="1" si="5"/>
        <v>70</v>
      </c>
      <c r="M26" s="228"/>
    </row>
    <row r="27" spans="1:29" s="224" customFormat="1" ht="5.25" customHeight="1" x14ac:dyDescent="0.3">
      <c r="A27" s="220"/>
      <c r="B27" s="225"/>
      <c r="C27" s="231"/>
      <c r="D27" s="232"/>
      <c r="E27" s="315"/>
      <c r="F27" s="315"/>
      <c r="G27" s="315"/>
      <c r="H27" s="315"/>
      <c r="I27" s="315"/>
      <c r="J27" s="315"/>
      <c r="K27" s="315"/>
      <c r="L27" s="315"/>
      <c r="M27" s="223"/>
      <c r="AC27" s="219"/>
    </row>
    <row r="28" spans="1:29" x14ac:dyDescent="0.3">
      <c r="A28" s="220" t="s">
        <v>14</v>
      </c>
      <c r="B28" s="225"/>
      <c r="C28" s="226" t="s">
        <v>260</v>
      </c>
      <c r="D28" s="227"/>
      <c r="E28" s="315">
        <f t="shared" ca="1" si="0"/>
        <v>74940</v>
      </c>
      <c r="F28" s="315">
        <f t="shared" ca="1" si="1"/>
        <v>68</v>
      </c>
      <c r="G28" s="315"/>
      <c r="H28" s="315">
        <f t="shared" ca="1" si="2"/>
        <v>13330</v>
      </c>
      <c r="I28" s="315">
        <f t="shared" ca="1" si="3"/>
        <v>55</v>
      </c>
      <c r="J28" s="315"/>
      <c r="K28" s="315">
        <f t="shared" ca="1" si="4"/>
        <v>89480</v>
      </c>
      <c r="L28" s="315">
        <f t="shared" ca="1" si="5"/>
        <v>66</v>
      </c>
      <c r="M28" s="228"/>
    </row>
    <row r="29" spans="1:29" ht="5.25" customHeight="1" x14ac:dyDescent="0.3">
      <c r="A29" s="229"/>
      <c r="B29" s="230"/>
      <c r="C29" s="231"/>
      <c r="D29" s="232"/>
      <c r="E29" s="315"/>
      <c r="F29" s="315"/>
      <c r="G29" s="315"/>
      <c r="H29" s="315"/>
      <c r="I29" s="315"/>
      <c r="J29" s="315"/>
      <c r="K29" s="315"/>
      <c r="L29" s="315"/>
      <c r="M29" s="228"/>
    </row>
    <row r="30" spans="1:29" x14ac:dyDescent="0.3">
      <c r="A30" s="229" t="s">
        <v>15</v>
      </c>
      <c r="B30" s="230"/>
      <c r="C30" s="231" t="s">
        <v>261</v>
      </c>
      <c r="D30" s="232"/>
      <c r="E30" s="316">
        <f t="shared" ca="1" si="0"/>
        <v>1325</v>
      </c>
      <c r="F30" s="316">
        <f t="shared" ca="1" si="1"/>
        <v>66</v>
      </c>
      <c r="G30" s="316"/>
      <c r="H30" s="316">
        <f t="shared" ca="1" si="2"/>
        <v>854</v>
      </c>
      <c r="I30" s="316">
        <f t="shared" ca="1" si="3"/>
        <v>60</v>
      </c>
      <c r="J30" s="316"/>
      <c r="K30" s="316">
        <f t="shared" ca="1" si="4"/>
        <v>2208</v>
      </c>
      <c r="L30" s="316">
        <f t="shared" ca="1" si="5"/>
        <v>63</v>
      </c>
      <c r="M30" s="228"/>
    </row>
    <row r="31" spans="1:29" x14ac:dyDescent="0.3">
      <c r="A31" s="229" t="s">
        <v>16</v>
      </c>
      <c r="B31" s="230"/>
      <c r="C31" s="231" t="s">
        <v>262</v>
      </c>
      <c r="D31" s="232"/>
      <c r="E31" s="316">
        <f t="shared" ca="1" si="0"/>
        <v>1575</v>
      </c>
      <c r="F31" s="316">
        <f t="shared" ca="1" si="1"/>
        <v>66</v>
      </c>
      <c r="G31" s="316"/>
      <c r="H31" s="316">
        <f t="shared" ca="1" si="2"/>
        <v>127</v>
      </c>
      <c r="I31" s="316">
        <f t="shared" ca="1" si="3"/>
        <v>54</v>
      </c>
      <c r="J31" s="316"/>
      <c r="K31" s="316">
        <f t="shared" ca="1" si="4"/>
        <v>1711</v>
      </c>
      <c r="L31" s="316">
        <f t="shared" ca="1" si="5"/>
        <v>65</v>
      </c>
      <c r="M31" s="228"/>
    </row>
    <row r="32" spans="1:29" x14ac:dyDescent="0.3">
      <c r="A32" s="229" t="s">
        <v>17</v>
      </c>
      <c r="B32" s="230"/>
      <c r="C32" s="231" t="s">
        <v>263</v>
      </c>
      <c r="D32" s="232"/>
      <c r="E32" s="316">
        <f t="shared" ca="1" si="0"/>
        <v>2975</v>
      </c>
      <c r="F32" s="316">
        <f t="shared" ca="1" si="1"/>
        <v>67</v>
      </c>
      <c r="G32" s="316"/>
      <c r="H32" s="316">
        <f t="shared" ca="1" si="2"/>
        <v>1121</v>
      </c>
      <c r="I32" s="316">
        <f t="shared" ca="1" si="3"/>
        <v>51</v>
      </c>
      <c r="J32" s="316"/>
      <c r="K32" s="316">
        <f t="shared" ca="1" si="4"/>
        <v>4157</v>
      </c>
      <c r="L32" s="316">
        <f t="shared" ca="1" si="5"/>
        <v>63</v>
      </c>
      <c r="M32" s="228"/>
    </row>
    <row r="33" spans="1:13" x14ac:dyDescent="0.3">
      <c r="A33" s="229" t="s">
        <v>18</v>
      </c>
      <c r="B33" s="230"/>
      <c r="C33" s="231" t="s">
        <v>264</v>
      </c>
      <c r="D33" s="232"/>
      <c r="E33" s="316">
        <f t="shared" ca="1" si="0"/>
        <v>2003</v>
      </c>
      <c r="F33" s="316">
        <f t="shared" ca="1" si="1"/>
        <v>70</v>
      </c>
      <c r="G33" s="316"/>
      <c r="H33" s="316">
        <f t="shared" ca="1" si="2"/>
        <v>450</v>
      </c>
      <c r="I33" s="316">
        <f t="shared" ca="1" si="3"/>
        <v>54</v>
      </c>
      <c r="J33" s="316"/>
      <c r="K33" s="316">
        <f t="shared" ca="1" si="4"/>
        <v>2481</v>
      </c>
      <c r="L33" s="316">
        <f t="shared" ca="1" si="5"/>
        <v>67</v>
      </c>
      <c r="M33" s="228"/>
    </row>
    <row r="34" spans="1:13" x14ac:dyDescent="0.3">
      <c r="A34" s="229" t="s">
        <v>19</v>
      </c>
      <c r="B34" s="230"/>
      <c r="C34" s="231" t="s">
        <v>265</v>
      </c>
      <c r="D34" s="235"/>
      <c r="E34" s="316">
        <f t="shared" ca="1" si="0"/>
        <v>3932</v>
      </c>
      <c r="F34" s="316">
        <f t="shared" ca="1" si="1"/>
        <v>71</v>
      </c>
      <c r="G34" s="316"/>
      <c r="H34" s="316">
        <f t="shared" ca="1" si="2"/>
        <v>296</v>
      </c>
      <c r="I34" s="316">
        <f t="shared" ca="1" si="3"/>
        <v>51</v>
      </c>
      <c r="J34" s="316"/>
      <c r="K34" s="316">
        <f t="shared" ca="1" si="4"/>
        <v>4297</v>
      </c>
      <c r="L34" s="316">
        <f t="shared" ca="1" si="5"/>
        <v>70</v>
      </c>
      <c r="M34" s="228"/>
    </row>
    <row r="35" spans="1:13" x14ac:dyDescent="0.3">
      <c r="A35" s="229" t="s">
        <v>20</v>
      </c>
      <c r="B35" s="230"/>
      <c r="C35" s="231" t="s">
        <v>266</v>
      </c>
      <c r="D35" s="235"/>
      <c r="E35" s="316">
        <f t="shared" ca="1" si="0"/>
        <v>3723</v>
      </c>
      <c r="F35" s="316">
        <f t="shared" ca="1" si="1"/>
        <v>70</v>
      </c>
      <c r="G35" s="316"/>
      <c r="H35" s="316">
        <f t="shared" ca="1" si="2"/>
        <v>209</v>
      </c>
      <c r="I35" s="316">
        <f t="shared" ca="1" si="3"/>
        <v>59</v>
      </c>
      <c r="J35" s="316"/>
      <c r="K35" s="316">
        <f t="shared" ca="1" si="4"/>
        <v>4011</v>
      </c>
      <c r="L35" s="316">
        <f t="shared" ca="1" si="5"/>
        <v>69</v>
      </c>
      <c r="M35" s="228"/>
    </row>
    <row r="36" spans="1:13" x14ac:dyDescent="0.3">
      <c r="A36" s="229" t="s">
        <v>21</v>
      </c>
      <c r="B36" s="230"/>
      <c r="C36" s="231" t="s">
        <v>267</v>
      </c>
      <c r="D36" s="232"/>
      <c r="E36" s="316">
        <f t="shared" ca="1" si="0"/>
        <v>4837</v>
      </c>
      <c r="F36" s="316">
        <f t="shared" ca="1" si="1"/>
        <v>67</v>
      </c>
      <c r="G36" s="316"/>
      <c r="H36" s="316">
        <f t="shared" ca="1" si="2"/>
        <v>177</v>
      </c>
      <c r="I36" s="316">
        <f t="shared" ca="1" si="3"/>
        <v>56</v>
      </c>
      <c r="J36" s="316"/>
      <c r="K36" s="316">
        <f t="shared" ca="1" si="4"/>
        <v>5036</v>
      </c>
      <c r="L36" s="316">
        <f t="shared" ca="1" si="5"/>
        <v>67</v>
      </c>
      <c r="M36" s="228"/>
    </row>
    <row r="37" spans="1:13" x14ac:dyDescent="0.3">
      <c r="A37" s="229" t="s">
        <v>22</v>
      </c>
      <c r="B37" s="230"/>
      <c r="C37" s="231" t="s">
        <v>268</v>
      </c>
      <c r="D37" s="232"/>
      <c r="E37" s="316">
        <f t="shared" ca="1" si="0"/>
        <v>1524</v>
      </c>
      <c r="F37" s="316">
        <f t="shared" ca="1" si="1"/>
        <v>59</v>
      </c>
      <c r="G37" s="316"/>
      <c r="H37" s="316">
        <f t="shared" ca="1" si="2"/>
        <v>41</v>
      </c>
      <c r="I37" s="316">
        <f t="shared" ca="1" si="3"/>
        <v>41</v>
      </c>
      <c r="J37" s="316"/>
      <c r="K37" s="316">
        <f t="shared" ca="1" si="4"/>
        <v>1570</v>
      </c>
      <c r="L37" s="316">
        <f t="shared" ca="1" si="5"/>
        <v>59</v>
      </c>
      <c r="M37" s="228"/>
    </row>
    <row r="38" spans="1:13" x14ac:dyDescent="0.3">
      <c r="A38" s="229" t="s">
        <v>23</v>
      </c>
      <c r="B38" s="230"/>
      <c r="C38" s="231" t="s">
        <v>269</v>
      </c>
      <c r="D38" s="232"/>
      <c r="E38" s="316">
        <f t="shared" ca="1" si="0"/>
        <v>1867</v>
      </c>
      <c r="F38" s="316">
        <f t="shared" ca="1" si="1"/>
        <v>66</v>
      </c>
      <c r="G38" s="316"/>
      <c r="H38" s="316">
        <f t="shared" ca="1" si="2"/>
        <v>66</v>
      </c>
      <c r="I38" s="316">
        <f t="shared" ca="1" si="3"/>
        <v>44</v>
      </c>
      <c r="J38" s="316"/>
      <c r="K38" s="316">
        <f t="shared" ca="1" si="4"/>
        <v>1940</v>
      </c>
      <c r="L38" s="316">
        <f t="shared" ca="1" si="5"/>
        <v>66</v>
      </c>
      <c r="M38" s="228"/>
    </row>
    <row r="39" spans="1:13" x14ac:dyDescent="0.3">
      <c r="A39" s="229" t="s">
        <v>24</v>
      </c>
      <c r="B39" s="230"/>
      <c r="C39" s="231" t="s">
        <v>270</v>
      </c>
      <c r="D39" s="232"/>
      <c r="E39" s="316">
        <f t="shared" ca="1" si="0"/>
        <v>12376</v>
      </c>
      <c r="F39" s="316">
        <f t="shared" ca="1" si="1"/>
        <v>69</v>
      </c>
      <c r="G39" s="316"/>
      <c r="H39" s="316">
        <f t="shared" ca="1" si="2"/>
        <v>1593</v>
      </c>
      <c r="I39" s="316">
        <f t="shared" ca="1" si="3"/>
        <v>51</v>
      </c>
      <c r="J39" s="316"/>
      <c r="K39" s="316">
        <f t="shared" ca="1" si="4"/>
        <v>14069</v>
      </c>
      <c r="L39" s="316">
        <f t="shared" ca="1" si="5"/>
        <v>67</v>
      </c>
      <c r="M39" s="228"/>
    </row>
    <row r="40" spans="1:13" x14ac:dyDescent="0.3">
      <c r="A40" s="229" t="s">
        <v>25</v>
      </c>
      <c r="B40" s="230"/>
      <c r="C40" s="231" t="s">
        <v>271</v>
      </c>
      <c r="D40" s="232"/>
      <c r="E40" s="316">
        <f t="shared" ca="1" si="0"/>
        <v>4565</v>
      </c>
      <c r="F40" s="316">
        <f t="shared" ca="1" si="1"/>
        <v>63</v>
      </c>
      <c r="G40" s="316"/>
      <c r="H40" s="316">
        <f t="shared" ca="1" si="2"/>
        <v>944</v>
      </c>
      <c r="I40" s="316">
        <f t="shared" ca="1" si="3"/>
        <v>53</v>
      </c>
      <c r="J40" s="316"/>
      <c r="K40" s="316">
        <f t="shared" ca="1" si="4"/>
        <v>5565</v>
      </c>
      <c r="L40" s="316">
        <f t="shared" ca="1" si="5"/>
        <v>61</v>
      </c>
      <c r="M40" s="228"/>
    </row>
    <row r="41" spans="1:13" x14ac:dyDescent="0.3">
      <c r="A41" s="229" t="s">
        <v>26</v>
      </c>
      <c r="B41" s="230"/>
      <c r="C41" s="231" t="s">
        <v>272</v>
      </c>
      <c r="D41" s="232"/>
      <c r="E41" s="316">
        <f t="shared" ca="1" si="0"/>
        <v>4190</v>
      </c>
      <c r="F41" s="316">
        <f t="shared" ca="1" si="1"/>
        <v>68</v>
      </c>
      <c r="G41" s="316"/>
      <c r="H41" s="316">
        <f t="shared" ca="1" si="2"/>
        <v>2845</v>
      </c>
      <c r="I41" s="316">
        <f t="shared" ca="1" si="3"/>
        <v>58</v>
      </c>
      <c r="J41" s="316"/>
      <c r="K41" s="316">
        <f t="shared" ca="1" si="4"/>
        <v>7199</v>
      </c>
      <c r="L41" s="316">
        <f t="shared" ca="1" si="5"/>
        <v>64</v>
      </c>
      <c r="M41" s="228"/>
    </row>
    <row r="42" spans="1:13" x14ac:dyDescent="0.3">
      <c r="A42" s="229" t="s">
        <v>27</v>
      </c>
      <c r="B42" s="230"/>
      <c r="C42" s="231" t="s">
        <v>273</v>
      </c>
      <c r="D42" s="232"/>
      <c r="E42" s="316">
        <f t="shared" ca="1" si="0"/>
        <v>2196</v>
      </c>
      <c r="F42" s="316">
        <f t="shared" ca="1" si="1"/>
        <v>68</v>
      </c>
      <c r="G42" s="316"/>
      <c r="H42" s="316">
        <f t="shared" ca="1" si="2"/>
        <v>1129</v>
      </c>
      <c r="I42" s="316">
        <f t="shared" ca="1" si="3"/>
        <v>49</v>
      </c>
      <c r="J42" s="316"/>
      <c r="K42" s="316">
        <f t="shared" ca="1" si="4"/>
        <v>3379</v>
      </c>
      <c r="L42" s="316">
        <f t="shared" ca="1" si="5"/>
        <v>61</v>
      </c>
      <c r="M42" s="228"/>
    </row>
    <row r="43" spans="1:13" x14ac:dyDescent="0.3">
      <c r="A43" s="229" t="s">
        <v>28</v>
      </c>
      <c r="B43" s="230"/>
      <c r="C43" s="231" t="s">
        <v>274</v>
      </c>
      <c r="D43" s="232"/>
      <c r="E43" s="316">
        <f t="shared" ca="1" si="0"/>
        <v>2254</v>
      </c>
      <c r="F43" s="316">
        <f t="shared" ca="1" si="1"/>
        <v>65</v>
      </c>
      <c r="G43" s="316"/>
      <c r="H43" s="316">
        <f t="shared" ca="1" si="2"/>
        <v>809</v>
      </c>
      <c r="I43" s="316">
        <f t="shared" ca="1" si="3"/>
        <v>53</v>
      </c>
      <c r="J43" s="316"/>
      <c r="K43" s="316">
        <f t="shared" ca="1" si="4"/>
        <v>3102</v>
      </c>
      <c r="L43" s="316">
        <f t="shared" ca="1" si="5"/>
        <v>61</v>
      </c>
      <c r="M43" s="228"/>
    </row>
    <row r="44" spans="1:13" x14ac:dyDescent="0.3">
      <c r="A44" s="229" t="s">
        <v>29</v>
      </c>
      <c r="B44" s="230"/>
      <c r="C44" s="231" t="s">
        <v>275</v>
      </c>
      <c r="D44" s="232"/>
      <c r="E44" s="316">
        <f t="shared" ca="1" si="0"/>
        <v>2546</v>
      </c>
      <c r="F44" s="316">
        <f t="shared" ca="1" si="1"/>
        <v>70</v>
      </c>
      <c r="G44" s="316"/>
      <c r="H44" s="316">
        <f t="shared" ca="1" si="2"/>
        <v>594</v>
      </c>
      <c r="I44" s="316">
        <f t="shared" ca="1" si="3"/>
        <v>63</v>
      </c>
      <c r="J44" s="316"/>
      <c r="K44" s="316">
        <f t="shared" ca="1" si="4"/>
        <v>3323</v>
      </c>
      <c r="L44" s="316">
        <f t="shared" ca="1" si="5"/>
        <v>66</v>
      </c>
      <c r="M44" s="228"/>
    </row>
    <row r="45" spans="1:13" x14ac:dyDescent="0.3">
      <c r="A45" s="229" t="s">
        <v>30</v>
      </c>
      <c r="B45" s="230"/>
      <c r="C45" s="231" t="s">
        <v>276</v>
      </c>
      <c r="D45" s="232"/>
      <c r="E45" s="316">
        <f t="shared" ca="1" si="0"/>
        <v>2833</v>
      </c>
      <c r="F45" s="316">
        <f t="shared" ca="1" si="1"/>
        <v>70</v>
      </c>
      <c r="G45" s="316"/>
      <c r="H45" s="316">
        <f t="shared" ca="1" si="2"/>
        <v>138</v>
      </c>
      <c r="I45" s="316">
        <f t="shared" ca="1" si="3"/>
        <v>49</v>
      </c>
      <c r="J45" s="316"/>
      <c r="K45" s="316">
        <f t="shared" ca="1" si="4"/>
        <v>3007</v>
      </c>
      <c r="L45" s="316">
        <f t="shared" ca="1" si="5"/>
        <v>69</v>
      </c>
      <c r="M45" s="228"/>
    </row>
    <row r="46" spans="1:13" x14ac:dyDescent="0.3">
      <c r="A46" s="229" t="s">
        <v>31</v>
      </c>
      <c r="B46" s="230"/>
      <c r="C46" s="231" t="s">
        <v>277</v>
      </c>
      <c r="D46" s="232"/>
      <c r="E46" s="316">
        <f t="shared" ca="1" si="0"/>
        <v>2077</v>
      </c>
      <c r="F46" s="316">
        <f t="shared" ca="1" si="1"/>
        <v>65</v>
      </c>
      <c r="G46" s="316"/>
      <c r="H46" s="316">
        <f t="shared" ca="1" si="2"/>
        <v>63</v>
      </c>
      <c r="I46" s="316">
        <f t="shared" ca="1" si="3"/>
        <v>56</v>
      </c>
      <c r="J46" s="316"/>
      <c r="K46" s="316">
        <f t="shared" ca="1" si="4"/>
        <v>2163</v>
      </c>
      <c r="L46" s="316">
        <f t="shared" ca="1" si="5"/>
        <v>65</v>
      </c>
      <c r="M46" s="228"/>
    </row>
    <row r="47" spans="1:13" x14ac:dyDescent="0.3">
      <c r="A47" s="229" t="s">
        <v>32</v>
      </c>
      <c r="B47" s="230"/>
      <c r="C47" s="231" t="s">
        <v>278</v>
      </c>
      <c r="D47" s="232"/>
      <c r="E47" s="316">
        <f t="shared" ca="1" si="0"/>
        <v>3239</v>
      </c>
      <c r="F47" s="316">
        <f t="shared" ca="1" si="1"/>
        <v>70</v>
      </c>
      <c r="G47" s="316"/>
      <c r="H47" s="316">
        <f t="shared" ca="1" si="2"/>
        <v>341</v>
      </c>
      <c r="I47" s="316">
        <f t="shared" ca="1" si="3"/>
        <v>62</v>
      </c>
      <c r="J47" s="316"/>
      <c r="K47" s="316">
        <f t="shared" ca="1" si="4"/>
        <v>3664</v>
      </c>
      <c r="L47" s="316">
        <f t="shared" ca="1" si="5"/>
        <v>70</v>
      </c>
      <c r="M47" s="228"/>
    </row>
    <row r="48" spans="1:13" x14ac:dyDescent="0.3">
      <c r="A48" s="229" t="s">
        <v>33</v>
      </c>
      <c r="B48" s="230"/>
      <c r="C48" s="231" t="s">
        <v>279</v>
      </c>
      <c r="D48" s="232"/>
      <c r="E48" s="316">
        <f t="shared" ca="1" si="0"/>
        <v>2700</v>
      </c>
      <c r="F48" s="316">
        <f t="shared" ca="1" si="1"/>
        <v>66</v>
      </c>
      <c r="G48" s="316"/>
      <c r="H48" s="316">
        <f t="shared" ca="1" si="2"/>
        <v>364</v>
      </c>
      <c r="I48" s="316">
        <f t="shared" ca="1" si="3"/>
        <v>49</v>
      </c>
      <c r="J48" s="316"/>
      <c r="K48" s="316">
        <f t="shared" ca="1" si="4"/>
        <v>3088</v>
      </c>
      <c r="L48" s="316">
        <f t="shared" ca="1" si="5"/>
        <v>64</v>
      </c>
      <c r="M48" s="228"/>
    </row>
    <row r="49" spans="1:29" x14ac:dyDescent="0.3">
      <c r="A49" s="229" t="s">
        <v>34</v>
      </c>
      <c r="B49" s="230"/>
      <c r="C49" s="231" t="s">
        <v>280</v>
      </c>
      <c r="D49" s="232"/>
      <c r="E49" s="316">
        <f t="shared" ca="1" si="0"/>
        <v>2506</v>
      </c>
      <c r="F49" s="316">
        <f t="shared" ca="1" si="1"/>
        <v>74</v>
      </c>
      <c r="G49" s="316"/>
      <c r="H49" s="316">
        <f t="shared" ca="1" si="2"/>
        <v>592</v>
      </c>
      <c r="I49" s="316">
        <f t="shared" ca="1" si="3"/>
        <v>63</v>
      </c>
      <c r="J49" s="316"/>
      <c r="K49" s="316">
        <f t="shared" ca="1" si="4"/>
        <v>3161</v>
      </c>
      <c r="L49" s="316">
        <f t="shared" ca="1" si="5"/>
        <v>72</v>
      </c>
      <c r="M49" s="228"/>
    </row>
    <row r="50" spans="1:29" x14ac:dyDescent="0.3">
      <c r="A50" s="229" t="s">
        <v>35</v>
      </c>
      <c r="B50" s="230"/>
      <c r="C50" s="231" t="s">
        <v>281</v>
      </c>
      <c r="D50" s="232"/>
      <c r="E50" s="316">
        <f t="shared" ca="1" si="0"/>
        <v>2333</v>
      </c>
      <c r="F50" s="316">
        <f t="shared" ca="1" si="1"/>
        <v>72</v>
      </c>
      <c r="G50" s="316"/>
      <c r="H50" s="316">
        <f t="shared" ca="1" si="2"/>
        <v>252</v>
      </c>
      <c r="I50" s="316">
        <f t="shared" ca="1" si="3"/>
        <v>54</v>
      </c>
      <c r="J50" s="316"/>
      <c r="K50" s="316">
        <f t="shared" ca="1" si="4"/>
        <v>2610</v>
      </c>
      <c r="L50" s="316">
        <f t="shared" ca="1" si="5"/>
        <v>70</v>
      </c>
      <c r="M50" s="228"/>
    </row>
    <row r="51" spans="1:29" x14ac:dyDescent="0.3">
      <c r="A51" s="229" t="s">
        <v>36</v>
      </c>
      <c r="B51" s="230"/>
      <c r="C51" s="231" t="s">
        <v>282</v>
      </c>
      <c r="D51" s="232"/>
      <c r="E51" s="316">
        <f t="shared" ca="1" si="0"/>
        <v>3590</v>
      </c>
      <c r="F51" s="316">
        <f t="shared" ca="1" si="1"/>
        <v>66</v>
      </c>
      <c r="G51" s="316"/>
      <c r="H51" s="316">
        <f t="shared" ca="1" si="2"/>
        <v>197</v>
      </c>
      <c r="I51" s="316">
        <f t="shared" ca="1" si="3"/>
        <v>54</v>
      </c>
      <c r="J51" s="316"/>
      <c r="K51" s="316">
        <f t="shared" ca="1" si="4"/>
        <v>3796</v>
      </c>
      <c r="L51" s="316">
        <f t="shared" ca="1" si="5"/>
        <v>66</v>
      </c>
      <c r="M51" s="228"/>
    </row>
    <row r="52" spans="1:29" x14ac:dyDescent="0.3">
      <c r="A52" s="229" t="s">
        <v>37</v>
      </c>
      <c r="B52" s="230"/>
      <c r="C52" s="231" t="s">
        <v>283</v>
      </c>
      <c r="D52" s="232"/>
      <c r="E52" s="316">
        <f t="shared" ca="1" si="0"/>
        <v>3771</v>
      </c>
      <c r="F52" s="316">
        <f t="shared" ca="1" si="1"/>
        <v>68</v>
      </c>
      <c r="G52" s="316"/>
      <c r="H52" s="316">
        <f t="shared" ca="1" si="2"/>
        <v>129</v>
      </c>
      <c r="I52" s="316">
        <f t="shared" ca="1" si="3"/>
        <v>58</v>
      </c>
      <c r="J52" s="316"/>
      <c r="K52" s="316">
        <f t="shared" ca="1" si="4"/>
        <v>3946</v>
      </c>
      <c r="L52" s="316">
        <f t="shared" ca="1" si="5"/>
        <v>67</v>
      </c>
      <c r="M52" s="228"/>
    </row>
    <row r="53" spans="1:29" s="224" customFormat="1" ht="5.25" customHeight="1" x14ac:dyDescent="0.3">
      <c r="A53" s="220"/>
      <c r="B53" s="225"/>
      <c r="C53" s="236"/>
      <c r="D53" s="237"/>
      <c r="E53" s="315"/>
      <c r="F53" s="315"/>
      <c r="G53" s="315"/>
      <c r="H53" s="315"/>
      <c r="I53" s="315"/>
      <c r="J53" s="315"/>
      <c r="K53" s="315"/>
      <c r="L53" s="315"/>
      <c r="M53" s="223"/>
      <c r="AC53" s="219"/>
    </row>
    <row r="54" spans="1:29" x14ac:dyDescent="0.3">
      <c r="A54" s="220" t="s">
        <v>38</v>
      </c>
      <c r="B54" s="225"/>
      <c r="C54" s="226" t="s">
        <v>408</v>
      </c>
      <c r="D54" s="227"/>
      <c r="E54" s="315">
        <f t="shared" ca="1" si="0"/>
        <v>54770</v>
      </c>
      <c r="F54" s="315">
        <f t="shared" ca="1" si="1"/>
        <v>70</v>
      </c>
      <c r="G54" s="315"/>
      <c r="H54" s="315">
        <f t="shared" ca="1" si="2"/>
        <v>11250</v>
      </c>
      <c r="I54" s="315">
        <f t="shared" ca="1" si="3"/>
        <v>56</v>
      </c>
      <c r="J54" s="315"/>
      <c r="K54" s="315">
        <f t="shared" ca="1" si="4"/>
        <v>66940</v>
      </c>
      <c r="L54" s="315">
        <f t="shared" ca="1" si="5"/>
        <v>67</v>
      </c>
      <c r="M54" s="228"/>
    </row>
    <row r="55" spans="1:29" ht="5.25" customHeight="1" x14ac:dyDescent="0.3">
      <c r="A55" s="229"/>
      <c r="B55" s="230"/>
      <c r="C55" s="231"/>
      <c r="D55" s="232"/>
      <c r="E55" s="315"/>
      <c r="F55" s="315"/>
      <c r="G55" s="315"/>
      <c r="H55" s="315"/>
      <c r="I55" s="315"/>
      <c r="J55" s="315"/>
      <c r="K55" s="315"/>
      <c r="L55" s="315"/>
      <c r="M55" s="228"/>
    </row>
    <row r="56" spans="1:29" x14ac:dyDescent="0.3">
      <c r="A56" s="229" t="s">
        <v>39</v>
      </c>
      <c r="B56" s="230"/>
      <c r="C56" s="231" t="s">
        <v>284</v>
      </c>
      <c r="D56" s="232"/>
      <c r="E56" s="316">
        <f t="shared" ca="1" si="0"/>
        <v>2835</v>
      </c>
      <c r="F56" s="316">
        <f t="shared" ca="1" si="1"/>
        <v>69</v>
      </c>
      <c r="G56" s="316"/>
      <c r="H56" s="316">
        <f t="shared" ca="1" si="2"/>
        <v>160</v>
      </c>
      <c r="I56" s="316">
        <f t="shared" ca="1" si="3"/>
        <v>52</v>
      </c>
      <c r="J56" s="316"/>
      <c r="K56" s="316">
        <f t="shared" ca="1" si="4"/>
        <v>3011</v>
      </c>
      <c r="L56" s="316">
        <f t="shared" ca="1" si="5"/>
        <v>67</v>
      </c>
      <c r="M56" s="228"/>
    </row>
    <row r="57" spans="1:29" x14ac:dyDescent="0.3">
      <c r="A57" s="229" t="s">
        <v>40</v>
      </c>
      <c r="B57" s="230"/>
      <c r="C57" s="231" t="s">
        <v>285</v>
      </c>
      <c r="D57" s="232"/>
      <c r="E57" s="316">
        <f t="shared" ca="1" si="0"/>
        <v>4768</v>
      </c>
      <c r="F57" s="316">
        <f t="shared" ca="1" si="1"/>
        <v>71</v>
      </c>
      <c r="G57" s="316"/>
      <c r="H57" s="316">
        <f t="shared" ca="1" si="2"/>
        <v>2905</v>
      </c>
      <c r="I57" s="316">
        <f t="shared" ca="1" si="3"/>
        <v>58</v>
      </c>
      <c r="J57" s="316"/>
      <c r="K57" s="316">
        <f t="shared" ca="1" si="4"/>
        <v>7796</v>
      </c>
      <c r="L57" s="316">
        <f t="shared" ca="1" si="5"/>
        <v>65</v>
      </c>
      <c r="M57" s="228"/>
    </row>
    <row r="58" spans="1:29" x14ac:dyDescent="0.3">
      <c r="A58" s="229" t="s">
        <v>41</v>
      </c>
      <c r="B58" s="230"/>
      <c r="C58" s="231" t="s">
        <v>286</v>
      </c>
      <c r="D58" s="232"/>
      <c r="E58" s="316">
        <f t="shared" ca="1" si="0"/>
        <v>2406</v>
      </c>
      <c r="F58" s="316">
        <f t="shared" ca="1" si="1"/>
        <v>70</v>
      </c>
      <c r="G58" s="316"/>
      <c r="H58" s="316">
        <f t="shared" ca="1" si="2"/>
        <v>418</v>
      </c>
      <c r="I58" s="316">
        <f t="shared" ca="1" si="3"/>
        <v>47</v>
      </c>
      <c r="J58" s="316"/>
      <c r="K58" s="316">
        <f t="shared" ca="1" si="4"/>
        <v>2865</v>
      </c>
      <c r="L58" s="316">
        <f t="shared" ca="1" si="5"/>
        <v>67</v>
      </c>
      <c r="M58" s="228"/>
    </row>
    <row r="59" spans="1:29" x14ac:dyDescent="0.3">
      <c r="A59" s="229" t="s">
        <v>42</v>
      </c>
      <c r="B59" s="230"/>
      <c r="C59" s="231" t="s">
        <v>287</v>
      </c>
      <c r="D59" s="232"/>
      <c r="E59" s="316">
        <f t="shared" ca="1" si="0"/>
        <v>3295</v>
      </c>
      <c r="F59" s="316">
        <f t="shared" ca="1" si="1"/>
        <v>70</v>
      </c>
      <c r="G59" s="316"/>
      <c r="H59" s="316">
        <f t="shared" ca="1" si="2"/>
        <v>396</v>
      </c>
      <c r="I59" s="316">
        <f t="shared" ca="1" si="3"/>
        <v>58</v>
      </c>
      <c r="J59" s="316"/>
      <c r="K59" s="316">
        <f t="shared" ca="1" si="4"/>
        <v>3725</v>
      </c>
      <c r="L59" s="316">
        <f t="shared" ca="1" si="5"/>
        <v>69</v>
      </c>
      <c r="M59" s="228"/>
    </row>
    <row r="60" spans="1:29" x14ac:dyDescent="0.3">
      <c r="A60" s="229" t="s">
        <v>43</v>
      </c>
      <c r="B60" s="230"/>
      <c r="C60" s="231" t="s">
        <v>288</v>
      </c>
      <c r="D60" s="232"/>
      <c r="E60" s="316">
        <f t="shared" ca="1" si="0"/>
        <v>3525</v>
      </c>
      <c r="F60" s="316">
        <f t="shared" ca="1" si="1"/>
        <v>71</v>
      </c>
      <c r="G60" s="316"/>
      <c r="H60" s="316">
        <f t="shared" ca="1" si="2"/>
        <v>160</v>
      </c>
      <c r="I60" s="316">
        <f t="shared" ca="1" si="3"/>
        <v>55</v>
      </c>
      <c r="J60" s="316"/>
      <c r="K60" s="316">
        <f t="shared" ca="1" si="4"/>
        <v>3715</v>
      </c>
      <c r="L60" s="316">
        <f t="shared" ca="1" si="5"/>
        <v>70</v>
      </c>
      <c r="M60" s="228"/>
    </row>
    <row r="61" spans="1:29" x14ac:dyDescent="0.3">
      <c r="A61" s="229" t="s">
        <v>44</v>
      </c>
      <c r="B61" s="230"/>
      <c r="C61" s="231" t="s">
        <v>289</v>
      </c>
      <c r="D61" s="232"/>
      <c r="E61" s="316">
        <f t="shared" ca="1" si="0"/>
        <v>3009</v>
      </c>
      <c r="F61" s="316">
        <f t="shared" ca="1" si="1"/>
        <v>64</v>
      </c>
      <c r="G61" s="316"/>
      <c r="H61" s="316">
        <f t="shared" ca="1" si="2"/>
        <v>531</v>
      </c>
      <c r="I61" s="316">
        <f t="shared" ca="1" si="3"/>
        <v>47</v>
      </c>
      <c r="J61" s="316"/>
      <c r="K61" s="316">
        <f t="shared" ca="1" si="4"/>
        <v>3587</v>
      </c>
      <c r="L61" s="316">
        <f t="shared" ca="1" si="5"/>
        <v>61</v>
      </c>
      <c r="M61" s="228"/>
    </row>
    <row r="62" spans="1:29" x14ac:dyDescent="0.3">
      <c r="A62" s="229" t="s">
        <v>45</v>
      </c>
      <c r="B62" s="230"/>
      <c r="C62" s="231" t="s">
        <v>290</v>
      </c>
      <c r="D62" s="232"/>
      <c r="E62" s="316">
        <f t="shared" ca="1" si="0"/>
        <v>3992</v>
      </c>
      <c r="F62" s="316">
        <f t="shared" ca="1" si="1"/>
        <v>70</v>
      </c>
      <c r="G62" s="316"/>
      <c r="H62" s="316">
        <f t="shared" ca="1" si="2"/>
        <v>1468</v>
      </c>
      <c r="I62" s="316">
        <f t="shared" ca="1" si="3"/>
        <v>59</v>
      </c>
      <c r="J62" s="316"/>
      <c r="K62" s="316">
        <f t="shared" ca="1" si="4"/>
        <v>5534</v>
      </c>
      <c r="L62" s="316">
        <f t="shared" ca="1" si="5"/>
        <v>66</v>
      </c>
      <c r="M62" s="228"/>
    </row>
    <row r="63" spans="1:29" x14ac:dyDescent="0.3">
      <c r="A63" s="229" t="s">
        <v>46</v>
      </c>
      <c r="B63" s="230"/>
      <c r="C63" s="231" t="s">
        <v>291</v>
      </c>
      <c r="D63" s="232"/>
      <c r="E63" s="316">
        <f t="shared" ca="1" si="0"/>
        <v>7979</v>
      </c>
      <c r="F63" s="316">
        <f t="shared" ca="1" si="1"/>
        <v>67</v>
      </c>
      <c r="G63" s="316"/>
      <c r="H63" s="316">
        <f t="shared" ca="1" si="2"/>
        <v>2157</v>
      </c>
      <c r="I63" s="316">
        <f t="shared" ca="1" si="3"/>
        <v>52</v>
      </c>
      <c r="J63" s="316"/>
      <c r="K63" s="316">
        <f t="shared" ca="1" si="4"/>
        <v>10321</v>
      </c>
      <c r="L63" s="316">
        <f t="shared" ca="1" si="5"/>
        <v>63</v>
      </c>
      <c r="M63" s="228"/>
    </row>
    <row r="64" spans="1:29" x14ac:dyDescent="0.3">
      <c r="A64" s="229" t="s">
        <v>47</v>
      </c>
      <c r="B64" s="230"/>
      <c r="C64" s="231" t="s">
        <v>292</v>
      </c>
      <c r="D64" s="232"/>
      <c r="E64" s="316">
        <f t="shared" ca="1" si="0"/>
        <v>1864</v>
      </c>
      <c r="F64" s="316">
        <f t="shared" ca="1" si="1"/>
        <v>70</v>
      </c>
      <c r="G64" s="316"/>
      <c r="H64" s="316">
        <f t="shared" ca="1" si="2"/>
        <v>103</v>
      </c>
      <c r="I64" s="316">
        <f t="shared" ca="1" si="3"/>
        <v>55</v>
      </c>
      <c r="J64" s="316"/>
      <c r="K64" s="316">
        <f t="shared" ca="1" si="4"/>
        <v>1993</v>
      </c>
      <c r="L64" s="316">
        <f t="shared" ca="1" si="5"/>
        <v>69</v>
      </c>
      <c r="M64" s="228"/>
    </row>
    <row r="65" spans="1:29" x14ac:dyDescent="0.3">
      <c r="A65" s="229" t="s">
        <v>48</v>
      </c>
      <c r="B65" s="230"/>
      <c r="C65" s="231" t="s">
        <v>293</v>
      </c>
      <c r="D65" s="232"/>
      <c r="E65" s="316">
        <f t="shared" ca="1" si="0"/>
        <v>1757</v>
      </c>
      <c r="F65" s="316">
        <f t="shared" ca="1" si="1"/>
        <v>73</v>
      </c>
      <c r="G65" s="316"/>
      <c r="H65" s="316">
        <f t="shared" ca="1" si="2"/>
        <v>231</v>
      </c>
      <c r="I65" s="316">
        <f t="shared" ca="1" si="3"/>
        <v>52</v>
      </c>
      <c r="J65" s="316"/>
      <c r="K65" s="316">
        <f t="shared" ca="1" si="4"/>
        <v>2007</v>
      </c>
      <c r="L65" s="316">
        <f t="shared" ca="1" si="5"/>
        <v>70</v>
      </c>
      <c r="M65" s="228"/>
    </row>
    <row r="66" spans="1:29" x14ac:dyDescent="0.3">
      <c r="A66" s="229" t="s">
        <v>49</v>
      </c>
      <c r="B66" s="230"/>
      <c r="C66" s="231" t="s">
        <v>294</v>
      </c>
      <c r="D66" s="232"/>
      <c r="E66" s="316">
        <f t="shared" ca="1" si="0"/>
        <v>5766</v>
      </c>
      <c r="F66" s="316">
        <f t="shared" ca="1" si="1"/>
        <v>71</v>
      </c>
      <c r="G66" s="316"/>
      <c r="H66" s="316">
        <f t="shared" ca="1" si="2"/>
        <v>329</v>
      </c>
      <c r="I66" s="316">
        <f t="shared" ca="1" si="3"/>
        <v>60</v>
      </c>
      <c r="J66" s="316"/>
      <c r="K66" s="316">
        <f t="shared" ca="1" si="4"/>
        <v>6196</v>
      </c>
      <c r="L66" s="316">
        <f t="shared" ca="1" si="5"/>
        <v>70</v>
      </c>
      <c r="M66" s="228"/>
    </row>
    <row r="67" spans="1:29" x14ac:dyDescent="0.3">
      <c r="A67" s="229" t="s">
        <v>50</v>
      </c>
      <c r="B67" s="230"/>
      <c r="C67" s="231" t="s">
        <v>295</v>
      </c>
      <c r="D67" s="232"/>
      <c r="E67" s="316">
        <f t="shared" ca="1" si="0"/>
        <v>3012</v>
      </c>
      <c r="F67" s="316">
        <f t="shared" ca="1" si="1"/>
        <v>72</v>
      </c>
      <c r="G67" s="316"/>
      <c r="H67" s="316">
        <f t="shared" ca="1" si="2"/>
        <v>373</v>
      </c>
      <c r="I67" s="316">
        <f t="shared" ca="1" si="3"/>
        <v>56</v>
      </c>
      <c r="J67" s="316"/>
      <c r="K67" s="316">
        <f t="shared" ca="1" si="4"/>
        <v>3407</v>
      </c>
      <c r="L67" s="316">
        <f t="shared" ca="1" si="5"/>
        <v>70</v>
      </c>
      <c r="M67" s="228"/>
    </row>
    <row r="68" spans="1:29" x14ac:dyDescent="0.3">
      <c r="A68" s="229" t="s">
        <v>51</v>
      </c>
      <c r="B68" s="230"/>
      <c r="C68" s="231" t="s">
        <v>296</v>
      </c>
      <c r="D68" s="232"/>
      <c r="E68" s="316">
        <f t="shared" ca="1" si="0"/>
        <v>5082</v>
      </c>
      <c r="F68" s="316">
        <f t="shared" ca="1" si="1"/>
        <v>72</v>
      </c>
      <c r="G68" s="316"/>
      <c r="H68" s="316">
        <f t="shared" ca="1" si="2"/>
        <v>1371</v>
      </c>
      <c r="I68" s="316">
        <f t="shared" ca="1" si="3"/>
        <v>60</v>
      </c>
      <c r="J68" s="316"/>
      <c r="K68" s="316">
        <f t="shared" ca="1" si="4"/>
        <v>6559</v>
      </c>
      <c r="L68" s="316">
        <f t="shared" ca="1" si="5"/>
        <v>69</v>
      </c>
      <c r="M68" s="228"/>
    </row>
    <row r="69" spans="1:29" x14ac:dyDescent="0.3">
      <c r="A69" s="229" t="s">
        <v>52</v>
      </c>
      <c r="B69" s="230"/>
      <c r="C69" s="231" t="s">
        <v>297</v>
      </c>
      <c r="D69" s="232"/>
      <c r="E69" s="316">
        <f t="shared" ca="1" si="0"/>
        <v>3683</v>
      </c>
      <c r="F69" s="316">
        <f t="shared" ca="1" si="1"/>
        <v>66</v>
      </c>
      <c r="G69" s="316"/>
      <c r="H69" s="316">
        <f t="shared" ca="1" si="2"/>
        <v>469</v>
      </c>
      <c r="I69" s="316">
        <f t="shared" ca="1" si="3"/>
        <v>56</v>
      </c>
      <c r="J69" s="316"/>
      <c r="K69" s="316">
        <f t="shared" ca="1" si="4"/>
        <v>4211</v>
      </c>
      <c r="L69" s="316">
        <f t="shared" ca="1" si="5"/>
        <v>65</v>
      </c>
      <c r="M69" s="228"/>
    </row>
    <row r="70" spans="1:29" x14ac:dyDescent="0.3">
      <c r="A70" s="229" t="s">
        <v>53</v>
      </c>
      <c r="B70" s="230"/>
      <c r="C70" s="231" t="s">
        <v>298</v>
      </c>
      <c r="D70" s="232"/>
      <c r="E70" s="316">
        <f t="shared" ca="1" si="0"/>
        <v>1795</v>
      </c>
      <c r="F70" s="316">
        <f t="shared" ca="1" si="1"/>
        <v>75</v>
      </c>
      <c r="G70" s="316"/>
      <c r="H70" s="316">
        <f t="shared" ca="1" si="2"/>
        <v>183</v>
      </c>
      <c r="I70" s="316">
        <f t="shared" ca="1" si="3"/>
        <v>68</v>
      </c>
      <c r="J70" s="316"/>
      <c r="K70" s="316">
        <f t="shared" ca="1" si="4"/>
        <v>2008</v>
      </c>
      <c r="L70" s="316">
        <f t="shared" ca="1" si="5"/>
        <v>74</v>
      </c>
      <c r="M70" s="228"/>
    </row>
    <row r="71" spans="1:29" s="224" customFormat="1" ht="5.25" customHeight="1" x14ac:dyDescent="0.3">
      <c r="A71" s="220"/>
      <c r="B71" s="225"/>
      <c r="C71" s="236"/>
      <c r="D71" s="237"/>
      <c r="E71" s="315"/>
      <c r="F71" s="315"/>
      <c r="G71" s="315"/>
      <c r="H71" s="315"/>
      <c r="I71" s="315"/>
      <c r="J71" s="315"/>
      <c r="K71" s="315"/>
      <c r="L71" s="315"/>
      <c r="M71" s="223"/>
      <c r="AC71" s="219"/>
    </row>
    <row r="72" spans="1:29" x14ac:dyDescent="0.3">
      <c r="A72" s="220" t="s">
        <v>54</v>
      </c>
      <c r="B72" s="225"/>
      <c r="C72" s="226" t="s">
        <v>299</v>
      </c>
      <c r="D72" s="227"/>
      <c r="E72" s="315">
        <f t="shared" ca="1" si="0"/>
        <v>47350</v>
      </c>
      <c r="F72" s="315">
        <f t="shared" ca="1" si="1"/>
        <v>69</v>
      </c>
      <c r="G72" s="315"/>
      <c r="H72" s="315">
        <f t="shared" ca="1" si="2"/>
        <v>8630</v>
      </c>
      <c r="I72" s="315">
        <f t="shared" ca="1" si="3"/>
        <v>58</v>
      </c>
      <c r="J72" s="315"/>
      <c r="K72" s="315">
        <f t="shared" ca="1" si="4"/>
        <v>56920</v>
      </c>
      <c r="L72" s="315">
        <f t="shared" ca="1" si="5"/>
        <v>67</v>
      </c>
      <c r="M72" s="228"/>
    </row>
    <row r="73" spans="1:29" ht="5.25" customHeight="1" x14ac:dyDescent="0.3">
      <c r="A73" s="229"/>
      <c r="B73" s="230"/>
      <c r="C73" s="231"/>
      <c r="D73" s="232"/>
      <c r="E73" s="315"/>
      <c r="F73" s="315"/>
      <c r="G73" s="315"/>
      <c r="H73" s="315"/>
      <c r="I73" s="315"/>
      <c r="J73" s="315"/>
      <c r="K73" s="315"/>
      <c r="L73" s="315"/>
      <c r="M73" s="228"/>
    </row>
    <row r="74" spans="1:29" x14ac:dyDescent="0.3">
      <c r="A74" s="229" t="s">
        <v>55</v>
      </c>
      <c r="B74" s="230"/>
      <c r="C74" s="231" t="s">
        <v>300</v>
      </c>
      <c r="D74" s="232"/>
      <c r="E74" s="316">
        <f t="shared" ca="1" si="0"/>
        <v>2477</v>
      </c>
      <c r="F74" s="316">
        <f t="shared" ca="1" si="1"/>
        <v>70</v>
      </c>
      <c r="G74" s="316"/>
      <c r="H74" s="316">
        <f t="shared" ca="1" si="2"/>
        <v>963</v>
      </c>
      <c r="I74" s="316">
        <f t="shared" ca="1" si="3"/>
        <v>58</v>
      </c>
      <c r="J74" s="316"/>
      <c r="K74" s="316">
        <f t="shared" ca="1" si="4"/>
        <v>3504</v>
      </c>
      <c r="L74" s="316">
        <f t="shared" ca="1" si="5"/>
        <v>66</v>
      </c>
      <c r="M74" s="228"/>
    </row>
    <row r="75" spans="1:29" x14ac:dyDescent="0.3">
      <c r="A75" s="229" t="s">
        <v>56</v>
      </c>
      <c r="B75" s="230"/>
      <c r="C75" s="231" t="s">
        <v>301</v>
      </c>
      <c r="D75" s="232"/>
      <c r="E75" s="316">
        <f t="shared" ca="1" si="0"/>
        <v>8364</v>
      </c>
      <c r="F75" s="316">
        <f t="shared" ca="1" si="1"/>
        <v>69</v>
      </c>
      <c r="G75" s="316"/>
      <c r="H75" s="316">
        <f t="shared" ca="1" si="2"/>
        <v>264</v>
      </c>
      <c r="I75" s="316">
        <f t="shared" ca="1" si="3"/>
        <v>57</v>
      </c>
      <c r="J75" s="316"/>
      <c r="K75" s="316">
        <f t="shared" ca="1" si="4"/>
        <v>8724</v>
      </c>
      <c r="L75" s="316">
        <f t="shared" ca="1" si="5"/>
        <v>68</v>
      </c>
      <c r="M75" s="228"/>
    </row>
    <row r="76" spans="1:29" x14ac:dyDescent="0.3">
      <c r="A76" s="229" t="s">
        <v>57</v>
      </c>
      <c r="B76" s="230"/>
      <c r="C76" s="231" t="s">
        <v>302</v>
      </c>
      <c r="D76" s="232"/>
      <c r="E76" s="316">
        <f t="shared" ref="E76:E139" ca="1" si="6">VLOOKUP($A76,INDIRECT($AC$18),7+$AC$20+$AC$22,FALSE)</f>
        <v>2361</v>
      </c>
      <c r="F76" s="316">
        <f t="shared" ref="F76:F139" ca="1" si="7">VLOOKUP($A76,INDIRECT($AC$18),4+$AC$20+$AC$22,FALSE)</f>
        <v>66</v>
      </c>
      <c r="G76" s="316"/>
      <c r="H76" s="316">
        <f t="shared" ref="H76:H139" ca="1" si="8">VLOOKUP($A76,INDIRECT($AC$18),25+$AC$20+$AC$22,FALSE)</f>
        <v>2296</v>
      </c>
      <c r="I76" s="316">
        <f t="shared" ref="I76:I139" ca="1" si="9">VLOOKUP($A76,INDIRECT($AC$18),22+$AC$20+$AC$22,FALSE)</f>
        <v>61</v>
      </c>
      <c r="J76" s="316"/>
      <c r="K76" s="316">
        <f t="shared" ref="K76:K139" ca="1" si="10">VLOOKUP($A76,INDIRECT($AC$18),43+$AC$20+$AC$22,FALSE)</f>
        <v>4837</v>
      </c>
      <c r="L76" s="316">
        <f t="shared" ref="L76:L139" ca="1" si="11">VLOOKUP($A76,INDIRECT($AC$18),40+$AC$20+$AC$22,FALSE)</f>
        <v>62</v>
      </c>
      <c r="M76" s="228"/>
    </row>
    <row r="77" spans="1:29" x14ac:dyDescent="0.3">
      <c r="A77" s="229" t="s">
        <v>58</v>
      </c>
      <c r="B77" s="230"/>
      <c r="C77" s="231" t="s">
        <v>303</v>
      </c>
      <c r="D77" s="232"/>
      <c r="E77" s="316">
        <f t="shared" ca="1" si="6"/>
        <v>7189</v>
      </c>
      <c r="F77" s="316">
        <f t="shared" ca="1" si="7"/>
        <v>70</v>
      </c>
      <c r="G77" s="316"/>
      <c r="H77" s="316">
        <f t="shared" ca="1" si="8"/>
        <v>621</v>
      </c>
      <c r="I77" s="316">
        <f t="shared" ca="1" si="9"/>
        <v>58</v>
      </c>
      <c r="J77" s="316"/>
      <c r="K77" s="316">
        <f t="shared" ca="1" si="10"/>
        <v>7910</v>
      </c>
      <c r="L77" s="316">
        <f t="shared" ca="1" si="11"/>
        <v>68</v>
      </c>
      <c r="M77" s="228"/>
    </row>
    <row r="78" spans="1:29" x14ac:dyDescent="0.3">
      <c r="A78" s="229" t="s">
        <v>59</v>
      </c>
      <c r="B78" s="230"/>
      <c r="C78" s="231" t="s">
        <v>304</v>
      </c>
      <c r="D78" s="232"/>
      <c r="E78" s="316">
        <f t="shared" ca="1" si="6"/>
        <v>7134</v>
      </c>
      <c r="F78" s="316">
        <f t="shared" ca="1" si="7"/>
        <v>71</v>
      </c>
      <c r="G78" s="316"/>
      <c r="H78" s="316">
        <f t="shared" ca="1" si="8"/>
        <v>962</v>
      </c>
      <c r="I78" s="316">
        <f t="shared" ca="1" si="9"/>
        <v>56</v>
      </c>
      <c r="J78" s="316"/>
      <c r="K78" s="316">
        <f t="shared" ca="1" si="10"/>
        <v>8231</v>
      </c>
      <c r="L78" s="316">
        <f t="shared" ca="1" si="11"/>
        <v>69</v>
      </c>
      <c r="M78" s="228"/>
    </row>
    <row r="79" spans="1:29" x14ac:dyDescent="0.3">
      <c r="A79" s="229" t="s">
        <v>60</v>
      </c>
      <c r="B79" s="230"/>
      <c r="C79" s="231" t="s">
        <v>305</v>
      </c>
      <c r="D79" s="232"/>
      <c r="E79" s="316">
        <f t="shared" ca="1" si="6"/>
        <v>7883</v>
      </c>
      <c r="F79" s="316">
        <f t="shared" ca="1" si="7"/>
        <v>70</v>
      </c>
      <c r="G79" s="316"/>
      <c r="H79" s="316">
        <f t="shared" ca="1" si="8"/>
        <v>1619</v>
      </c>
      <c r="I79" s="316">
        <f t="shared" ca="1" si="9"/>
        <v>57</v>
      </c>
      <c r="J79" s="316"/>
      <c r="K79" s="316">
        <f t="shared" ca="1" si="10"/>
        <v>9653</v>
      </c>
      <c r="L79" s="316">
        <f t="shared" ca="1" si="11"/>
        <v>68</v>
      </c>
      <c r="M79" s="228"/>
    </row>
    <row r="80" spans="1:29" x14ac:dyDescent="0.3">
      <c r="A80" s="229" t="s">
        <v>61</v>
      </c>
      <c r="B80" s="230"/>
      <c r="C80" s="231" t="s">
        <v>306</v>
      </c>
      <c r="D80" s="232"/>
      <c r="E80" s="316">
        <f t="shared" ca="1" si="6"/>
        <v>2631</v>
      </c>
      <c r="F80" s="316">
        <f t="shared" ca="1" si="7"/>
        <v>65</v>
      </c>
      <c r="G80" s="316"/>
      <c r="H80" s="316">
        <f t="shared" ca="1" si="8"/>
        <v>1170</v>
      </c>
      <c r="I80" s="316">
        <f t="shared" ca="1" si="9"/>
        <v>60</v>
      </c>
      <c r="J80" s="316"/>
      <c r="K80" s="316">
        <f t="shared" ca="1" si="10"/>
        <v>3885</v>
      </c>
      <c r="L80" s="316">
        <f t="shared" ca="1" si="11"/>
        <v>62</v>
      </c>
      <c r="M80" s="228"/>
    </row>
    <row r="81" spans="1:29" x14ac:dyDescent="0.3">
      <c r="A81" s="229" t="s">
        <v>62</v>
      </c>
      <c r="B81" s="230"/>
      <c r="C81" s="231" t="s">
        <v>307</v>
      </c>
      <c r="D81" s="232"/>
      <c r="E81" s="316">
        <f t="shared" ca="1" si="6"/>
        <v>8929</v>
      </c>
      <c r="F81" s="316">
        <f t="shared" ca="1" si="7"/>
        <v>67</v>
      </c>
      <c r="G81" s="316"/>
      <c r="H81" s="316">
        <f t="shared" ca="1" si="8"/>
        <v>718</v>
      </c>
      <c r="I81" s="316">
        <f t="shared" ca="1" si="9"/>
        <v>53</v>
      </c>
      <c r="J81" s="316"/>
      <c r="K81" s="316">
        <f t="shared" ca="1" si="10"/>
        <v>9775</v>
      </c>
      <c r="L81" s="316">
        <f t="shared" ca="1" si="11"/>
        <v>66</v>
      </c>
      <c r="M81" s="228"/>
    </row>
    <row r="82" spans="1:29" x14ac:dyDescent="0.3">
      <c r="A82" s="229" t="s">
        <v>63</v>
      </c>
      <c r="B82" s="230"/>
      <c r="C82" s="231" t="s">
        <v>308</v>
      </c>
      <c r="D82" s="232"/>
      <c r="E82" s="316">
        <f t="shared" ca="1" si="6"/>
        <v>377</v>
      </c>
      <c r="F82" s="316">
        <f t="shared" ca="1" si="7"/>
        <v>77</v>
      </c>
      <c r="G82" s="316"/>
      <c r="H82" s="316">
        <f t="shared" ca="1" si="8"/>
        <v>20</v>
      </c>
      <c r="I82" s="316">
        <f t="shared" ca="1" si="9"/>
        <v>40</v>
      </c>
      <c r="J82" s="316"/>
      <c r="K82" s="316">
        <f t="shared" ca="1" si="10"/>
        <v>404</v>
      </c>
      <c r="L82" s="316">
        <f t="shared" ca="1" si="11"/>
        <v>75</v>
      </c>
      <c r="M82" s="228"/>
    </row>
    <row r="83" spans="1:29" s="224" customFormat="1" ht="5.25" customHeight="1" x14ac:dyDescent="0.3">
      <c r="A83" s="220"/>
      <c r="B83" s="225"/>
      <c r="C83" s="236"/>
      <c r="D83" s="237"/>
      <c r="E83" s="315"/>
      <c r="F83" s="315"/>
      <c r="G83" s="315"/>
      <c r="H83" s="315"/>
      <c r="I83" s="315"/>
      <c r="J83" s="315"/>
      <c r="K83" s="315"/>
      <c r="L83" s="315"/>
      <c r="M83" s="223"/>
      <c r="AC83" s="219"/>
    </row>
    <row r="84" spans="1:29" x14ac:dyDescent="0.3">
      <c r="A84" s="220" t="s">
        <v>64</v>
      </c>
      <c r="B84" s="225"/>
      <c r="C84" s="226" t="s">
        <v>309</v>
      </c>
      <c r="D84" s="227"/>
      <c r="E84" s="315">
        <f t="shared" ca="1" si="6"/>
        <v>57050</v>
      </c>
      <c r="F84" s="315">
        <f t="shared" ca="1" si="7"/>
        <v>69</v>
      </c>
      <c r="G84" s="315"/>
      <c r="H84" s="315">
        <f t="shared" ca="1" si="8"/>
        <v>15760</v>
      </c>
      <c r="I84" s="315">
        <f t="shared" ca="1" si="9"/>
        <v>59</v>
      </c>
      <c r="J84" s="315"/>
      <c r="K84" s="315">
        <f t="shared" ca="1" si="10"/>
        <v>74060</v>
      </c>
      <c r="L84" s="315">
        <f t="shared" ca="1" si="11"/>
        <v>66</v>
      </c>
      <c r="M84" s="228"/>
    </row>
    <row r="85" spans="1:29" ht="5.25" customHeight="1" x14ac:dyDescent="0.3">
      <c r="A85" s="229"/>
      <c r="B85" s="230"/>
      <c r="C85" s="231"/>
      <c r="D85" s="232"/>
      <c r="E85" s="315"/>
      <c r="F85" s="315"/>
      <c r="G85" s="315"/>
      <c r="H85" s="315"/>
      <c r="I85" s="315"/>
      <c r="J85" s="315"/>
      <c r="K85" s="315"/>
      <c r="L85" s="315"/>
      <c r="M85" s="228"/>
    </row>
    <row r="86" spans="1:29" x14ac:dyDescent="0.3">
      <c r="A86" s="229" t="s">
        <v>65</v>
      </c>
      <c r="B86" s="230"/>
      <c r="C86" s="231" t="s">
        <v>310</v>
      </c>
      <c r="D86" s="232"/>
      <c r="E86" s="316">
        <f t="shared" ca="1" si="6"/>
        <v>9393</v>
      </c>
      <c r="F86" s="316">
        <f t="shared" ca="1" si="7"/>
        <v>66</v>
      </c>
      <c r="G86" s="316"/>
      <c r="H86" s="316">
        <f t="shared" ca="1" si="8"/>
        <v>6762</v>
      </c>
      <c r="I86" s="316">
        <f t="shared" ca="1" si="9"/>
        <v>61</v>
      </c>
      <c r="J86" s="316"/>
      <c r="K86" s="316">
        <f t="shared" ca="1" si="10"/>
        <v>16575</v>
      </c>
      <c r="L86" s="316">
        <f t="shared" ca="1" si="11"/>
        <v>64</v>
      </c>
      <c r="M86" s="228"/>
    </row>
    <row r="87" spans="1:29" x14ac:dyDescent="0.3">
      <c r="A87" s="229" t="s">
        <v>66</v>
      </c>
      <c r="B87" s="230"/>
      <c r="C87" s="231" t="s">
        <v>311</v>
      </c>
      <c r="D87" s="232"/>
      <c r="E87" s="316">
        <f t="shared" ca="1" si="6"/>
        <v>3068</v>
      </c>
      <c r="F87" s="316">
        <f t="shared" ca="1" si="7"/>
        <v>69</v>
      </c>
      <c r="G87" s="316"/>
      <c r="H87" s="316">
        <f t="shared" ca="1" si="8"/>
        <v>1444</v>
      </c>
      <c r="I87" s="316">
        <f t="shared" ca="1" si="9"/>
        <v>59</v>
      </c>
      <c r="J87" s="316"/>
      <c r="K87" s="316">
        <f t="shared" ca="1" si="10"/>
        <v>4585</v>
      </c>
      <c r="L87" s="316">
        <f t="shared" ca="1" si="11"/>
        <v>65</v>
      </c>
      <c r="M87" s="228"/>
    </row>
    <row r="88" spans="1:29" x14ac:dyDescent="0.3">
      <c r="A88" s="229" t="s">
        <v>67</v>
      </c>
      <c r="B88" s="230"/>
      <c r="C88" s="231" t="s">
        <v>312</v>
      </c>
      <c r="D88" s="232"/>
      <c r="E88" s="316">
        <f t="shared" ca="1" si="6"/>
        <v>3547</v>
      </c>
      <c r="F88" s="316">
        <f t="shared" ca="1" si="7"/>
        <v>65</v>
      </c>
      <c r="G88" s="316"/>
      <c r="H88" s="316">
        <f t="shared" ca="1" si="8"/>
        <v>485</v>
      </c>
      <c r="I88" s="316">
        <f t="shared" ca="1" si="9"/>
        <v>45</v>
      </c>
      <c r="J88" s="316"/>
      <c r="K88" s="316">
        <f t="shared" ca="1" si="10"/>
        <v>4045</v>
      </c>
      <c r="L88" s="316">
        <f t="shared" ca="1" si="11"/>
        <v>62</v>
      </c>
      <c r="M88" s="228"/>
    </row>
    <row r="89" spans="1:29" x14ac:dyDescent="0.3">
      <c r="A89" s="229" t="s">
        <v>68</v>
      </c>
      <c r="B89" s="230"/>
      <c r="C89" s="231" t="s">
        <v>313</v>
      </c>
      <c r="D89" s="232"/>
      <c r="E89" s="316">
        <f t="shared" ca="1" si="6"/>
        <v>1670</v>
      </c>
      <c r="F89" s="316">
        <f t="shared" ca="1" si="7"/>
        <v>76</v>
      </c>
      <c r="G89" s="316"/>
      <c r="H89" s="316">
        <f t="shared" ca="1" si="8"/>
        <v>217</v>
      </c>
      <c r="I89" s="316">
        <f t="shared" ca="1" si="9"/>
        <v>62</v>
      </c>
      <c r="J89" s="316"/>
      <c r="K89" s="316">
        <f t="shared" ca="1" si="10"/>
        <v>1913</v>
      </c>
      <c r="L89" s="316">
        <f t="shared" ca="1" si="11"/>
        <v>74</v>
      </c>
      <c r="M89" s="228"/>
    </row>
    <row r="90" spans="1:29" x14ac:dyDescent="0.3">
      <c r="A90" s="229" t="s">
        <v>69</v>
      </c>
      <c r="B90" s="230"/>
      <c r="C90" s="231" t="s">
        <v>314</v>
      </c>
      <c r="D90" s="232"/>
      <c r="E90" s="316">
        <f t="shared" ca="1" si="6"/>
        <v>3377</v>
      </c>
      <c r="F90" s="316">
        <f t="shared" ca="1" si="7"/>
        <v>64</v>
      </c>
      <c r="G90" s="316"/>
      <c r="H90" s="316">
        <f t="shared" ca="1" si="8"/>
        <v>1515</v>
      </c>
      <c r="I90" s="316">
        <f t="shared" ca="1" si="9"/>
        <v>56</v>
      </c>
      <c r="J90" s="316"/>
      <c r="K90" s="316">
        <f t="shared" ca="1" si="10"/>
        <v>4953</v>
      </c>
      <c r="L90" s="316">
        <f t="shared" ca="1" si="11"/>
        <v>61</v>
      </c>
      <c r="M90" s="228"/>
    </row>
    <row r="91" spans="1:29" x14ac:dyDescent="0.3">
      <c r="A91" s="229" t="s">
        <v>70</v>
      </c>
      <c r="B91" s="230"/>
      <c r="C91" s="231" t="s">
        <v>315</v>
      </c>
      <c r="D91" s="232"/>
      <c r="E91" s="316">
        <f t="shared" ca="1" si="6"/>
        <v>2878</v>
      </c>
      <c r="F91" s="316">
        <f t="shared" ca="1" si="7"/>
        <v>71</v>
      </c>
      <c r="G91" s="316"/>
      <c r="H91" s="316">
        <f t="shared" ca="1" si="8"/>
        <v>132</v>
      </c>
      <c r="I91" s="316">
        <f t="shared" ca="1" si="9"/>
        <v>57</v>
      </c>
      <c r="J91" s="316"/>
      <c r="K91" s="316">
        <f t="shared" ca="1" si="10"/>
        <v>3062</v>
      </c>
      <c r="L91" s="316">
        <f t="shared" ca="1" si="11"/>
        <v>70</v>
      </c>
      <c r="M91" s="228"/>
    </row>
    <row r="92" spans="1:29" x14ac:dyDescent="0.3">
      <c r="A92" s="229" t="s">
        <v>71</v>
      </c>
      <c r="B92" s="230"/>
      <c r="C92" s="231" t="s">
        <v>316</v>
      </c>
      <c r="D92" s="232"/>
      <c r="E92" s="316">
        <f t="shared" ca="1" si="6"/>
        <v>2562</v>
      </c>
      <c r="F92" s="316">
        <f t="shared" ca="1" si="7"/>
        <v>69</v>
      </c>
      <c r="G92" s="316"/>
      <c r="H92" s="316">
        <f t="shared" ca="1" si="8"/>
        <v>290</v>
      </c>
      <c r="I92" s="316">
        <f t="shared" ca="1" si="9"/>
        <v>63</v>
      </c>
      <c r="J92" s="316"/>
      <c r="K92" s="316">
        <f t="shared" ca="1" si="10"/>
        <v>2916</v>
      </c>
      <c r="L92" s="316">
        <f t="shared" ca="1" si="11"/>
        <v>69</v>
      </c>
      <c r="M92" s="228"/>
    </row>
    <row r="93" spans="1:29" x14ac:dyDescent="0.3">
      <c r="A93" s="229" t="s">
        <v>72</v>
      </c>
      <c r="B93" s="230"/>
      <c r="C93" s="231" t="s">
        <v>317</v>
      </c>
      <c r="D93" s="232"/>
      <c r="E93" s="316">
        <f t="shared" ca="1" si="6"/>
        <v>8757</v>
      </c>
      <c r="F93" s="316">
        <f t="shared" ca="1" si="7"/>
        <v>74</v>
      </c>
      <c r="G93" s="316"/>
      <c r="H93" s="316">
        <f t="shared" ca="1" si="8"/>
        <v>757</v>
      </c>
      <c r="I93" s="316">
        <f t="shared" ca="1" si="9"/>
        <v>62</v>
      </c>
      <c r="J93" s="316"/>
      <c r="K93" s="316">
        <f t="shared" ca="1" si="10"/>
        <v>9572</v>
      </c>
      <c r="L93" s="316">
        <f t="shared" ca="1" si="11"/>
        <v>73</v>
      </c>
      <c r="M93" s="228"/>
    </row>
    <row r="94" spans="1:29" x14ac:dyDescent="0.3">
      <c r="A94" s="229" t="s">
        <v>73</v>
      </c>
      <c r="B94" s="230"/>
      <c r="C94" s="231" t="s">
        <v>318</v>
      </c>
      <c r="D94" s="232"/>
      <c r="E94" s="316">
        <f t="shared" ca="1" si="6"/>
        <v>2606</v>
      </c>
      <c r="F94" s="316">
        <f t="shared" ca="1" si="7"/>
        <v>67</v>
      </c>
      <c r="G94" s="316"/>
      <c r="H94" s="316">
        <f t="shared" ca="1" si="8"/>
        <v>712</v>
      </c>
      <c r="I94" s="316">
        <f t="shared" ca="1" si="9"/>
        <v>55</v>
      </c>
      <c r="J94" s="316"/>
      <c r="K94" s="316">
        <f t="shared" ca="1" si="10"/>
        <v>3380</v>
      </c>
      <c r="L94" s="316">
        <f t="shared" ca="1" si="11"/>
        <v>64</v>
      </c>
      <c r="M94" s="228"/>
    </row>
    <row r="95" spans="1:29" x14ac:dyDescent="0.3">
      <c r="A95" s="229" t="s">
        <v>74</v>
      </c>
      <c r="B95" s="230"/>
      <c r="C95" s="231" t="s">
        <v>319</v>
      </c>
      <c r="D95" s="232"/>
      <c r="E95" s="316">
        <f t="shared" ca="1" si="6"/>
        <v>2006</v>
      </c>
      <c r="F95" s="316">
        <f t="shared" ca="1" si="7"/>
        <v>70</v>
      </c>
      <c r="G95" s="316"/>
      <c r="H95" s="316">
        <f t="shared" ca="1" si="8"/>
        <v>278</v>
      </c>
      <c r="I95" s="316">
        <f t="shared" ca="1" si="9"/>
        <v>58</v>
      </c>
      <c r="J95" s="316"/>
      <c r="K95" s="316">
        <f t="shared" ca="1" si="10"/>
        <v>2318</v>
      </c>
      <c r="L95" s="316">
        <f t="shared" ca="1" si="11"/>
        <v>68</v>
      </c>
      <c r="M95" s="228"/>
    </row>
    <row r="96" spans="1:29" x14ac:dyDescent="0.3">
      <c r="A96" s="229" t="s">
        <v>75</v>
      </c>
      <c r="B96" s="230"/>
      <c r="C96" s="231" t="s">
        <v>320</v>
      </c>
      <c r="D96" s="232"/>
      <c r="E96" s="316">
        <f t="shared" ca="1" si="6"/>
        <v>2910</v>
      </c>
      <c r="F96" s="316">
        <f t="shared" ca="1" si="7"/>
        <v>64</v>
      </c>
      <c r="G96" s="316"/>
      <c r="H96" s="316">
        <f t="shared" ca="1" si="8"/>
        <v>923</v>
      </c>
      <c r="I96" s="316">
        <f t="shared" ca="1" si="9"/>
        <v>57</v>
      </c>
      <c r="J96" s="316"/>
      <c r="K96" s="316">
        <f t="shared" ca="1" si="10"/>
        <v>3897</v>
      </c>
      <c r="L96" s="316">
        <f t="shared" ca="1" si="11"/>
        <v>62</v>
      </c>
      <c r="M96" s="228"/>
    </row>
    <row r="97" spans="1:29" x14ac:dyDescent="0.3">
      <c r="A97" s="229" t="s">
        <v>76</v>
      </c>
      <c r="B97" s="230"/>
      <c r="C97" s="231" t="s">
        <v>321</v>
      </c>
      <c r="D97" s="232"/>
      <c r="E97" s="316">
        <f t="shared" ca="1" si="6"/>
        <v>5727</v>
      </c>
      <c r="F97" s="316">
        <f t="shared" ca="1" si="7"/>
        <v>72</v>
      </c>
      <c r="G97" s="316"/>
      <c r="H97" s="316">
        <f t="shared" ca="1" si="8"/>
        <v>754</v>
      </c>
      <c r="I97" s="316">
        <f t="shared" ca="1" si="9"/>
        <v>62</v>
      </c>
      <c r="J97" s="316"/>
      <c r="K97" s="316">
        <f t="shared" ca="1" si="10"/>
        <v>6605</v>
      </c>
      <c r="L97" s="316">
        <f t="shared" ca="1" si="11"/>
        <v>71</v>
      </c>
      <c r="M97" s="228"/>
    </row>
    <row r="98" spans="1:29" x14ac:dyDescent="0.3">
      <c r="A98" s="229" t="s">
        <v>77</v>
      </c>
      <c r="B98" s="230"/>
      <c r="C98" s="231" t="s">
        <v>322</v>
      </c>
      <c r="D98" s="232"/>
      <c r="E98" s="316">
        <f t="shared" ca="1" si="6"/>
        <v>2576</v>
      </c>
      <c r="F98" s="316">
        <f t="shared" ca="1" si="7"/>
        <v>64</v>
      </c>
      <c r="G98" s="316"/>
      <c r="H98" s="316">
        <f t="shared" ca="1" si="8"/>
        <v>910</v>
      </c>
      <c r="I98" s="316">
        <f t="shared" ca="1" si="9"/>
        <v>57</v>
      </c>
      <c r="J98" s="316"/>
      <c r="K98" s="316">
        <f t="shared" ca="1" si="10"/>
        <v>3584</v>
      </c>
      <c r="L98" s="316">
        <f t="shared" ca="1" si="11"/>
        <v>62</v>
      </c>
      <c r="M98" s="228"/>
    </row>
    <row r="99" spans="1:29" x14ac:dyDescent="0.3">
      <c r="A99" s="229" t="s">
        <v>78</v>
      </c>
      <c r="B99" s="230"/>
      <c r="C99" s="231" t="s">
        <v>323</v>
      </c>
      <c r="D99" s="232"/>
      <c r="E99" s="316">
        <f t="shared" ca="1" si="6"/>
        <v>5976</v>
      </c>
      <c r="F99" s="316">
        <f t="shared" ca="1" si="7"/>
        <v>70</v>
      </c>
      <c r="G99" s="316"/>
      <c r="H99" s="316">
        <f t="shared" ca="1" si="8"/>
        <v>583</v>
      </c>
      <c r="I99" s="316">
        <f t="shared" ca="1" si="9"/>
        <v>54</v>
      </c>
      <c r="J99" s="316"/>
      <c r="K99" s="316">
        <f t="shared" ca="1" si="10"/>
        <v>6651</v>
      </c>
      <c r="L99" s="316">
        <f t="shared" ca="1" si="11"/>
        <v>68</v>
      </c>
      <c r="M99" s="228"/>
    </row>
    <row r="100" spans="1:29" s="224" customFormat="1" ht="5.25" customHeight="1" x14ac:dyDescent="0.3">
      <c r="A100" s="220"/>
      <c r="B100" s="225"/>
      <c r="C100" s="236"/>
      <c r="D100" s="237"/>
      <c r="E100" s="315"/>
      <c r="F100" s="315"/>
      <c r="G100" s="315"/>
      <c r="H100" s="315"/>
      <c r="I100" s="315"/>
      <c r="J100" s="315"/>
      <c r="K100" s="315"/>
      <c r="L100" s="315"/>
      <c r="M100" s="223"/>
      <c r="AC100" s="219"/>
    </row>
    <row r="101" spans="1:29" x14ac:dyDescent="0.3">
      <c r="A101" s="220" t="s">
        <v>79</v>
      </c>
      <c r="B101" s="225"/>
      <c r="C101" s="226" t="s">
        <v>511</v>
      </c>
      <c r="D101" s="227"/>
      <c r="E101" s="315">
        <f t="shared" ca="1" si="6"/>
        <v>62190</v>
      </c>
      <c r="F101" s="315">
        <f t="shared" ca="1" si="7"/>
        <v>72</v>
      </c>
      <c r="G101" s="315"/>
      <c r="H101" s="315">
        <f t="shared" ca="1" si="8"/>
        <v>11520</v>
      </c>
      <c r="I101" s="315">
        <f t="shared" ca="1" si="9"/>
        <v>59</v>
      </c>
      <c r="J101" s="315"/>
      <c r="K101" s="315">
        <f t="shared" ca="1" si="10"/>
        <v>74930</v>
      </c>
      <c r="L101" s="315">
        <f t="shared" ca="1" si="11"/>
        <v>69</v>
      </c>
      <c r="M101" s="228"/>
    </row>
    <row r="102" spans="1:29" ht="5.25" customHeight="1" x14ac:dyDescent="0.3">
      <c r="A102" s="229"/>
      <c r="B102" s="230"/>
      <c r="C102" s="226"/>
      <c r="D102" s="227"/>
      <c r="E102" s="315"/>
      <c r="F102" s="315"/>
      <c r="G102" s="315"/>
      <c r="H102" s="315"/>
      <c r="I102" s="315"/>
      <c r="J102" s="315"/>
      <c r="K102" s="315"/>
      <c r="L102" s="315"/>
      <c r="M102" s="228"/>
    </row>
    <row r="103" spans="1:29" x14ac:dyDescent="0.3">
      <c r="A103" s="229" t="s">
        <v>80</v>
      </c>
      <c r="B103" s="230"/>
      <c r="C103" s="231" t="s">
        <v>325</v>
      </c>
      <c r="D103" s="235"/>
      <c r="E103" s="316">
        <f t="shared" ca="1" si="6"/>
        <v>1607</v>
      </c>
      <c r="F103" s="316">
        <f t="shared" ca="1" si="7"/>
        <v>70</v>
      </c>
      <c r="G103" s="316"/>
      <c r="H103" s="316">
        <f t="shared" ca="1" si="8"/>
        <v>653</v>
      </c>
      <c r="I103" s="316">
        <f t="shared" ca="1" si="9"/>
        <v>50</v>
      </c>
      <c r="J103" s="316"/>
      <c r="K103" s="316">
        <f t="shared" ca="1" si="10"/>
        <v>2313</v>
      </c>
      <c r="L103" s="316">
        <f t="shared" ca="1" si="11"/>
        <v>64</v>
      </c>
      <c r="M103" s="228"/>
    </row>
    <row r="104" spans="1:29" x14ac:dyDescent="0.3">
      <c r="A104" s="229" t="s">
        <v>81</v>
      </c>
      <c r="B104" s="230"/>
      <c r="C104" s="231" t="s">
        <v>326</v>
      </c>
      <c r="D104" s="235"/>
      <c r="E104" s="316">
        <f t="shared" ca="1" si="6"/>
        <v>3341</v>
      </c>
      <c r="F104" s="316">
        <f t="shared" ca="1" si="7"/>
        <v>71</v>
      </c>
      <c r="G104" s="316"/>
      <c r="H104" s="316">
        <f t="shared" ca="1" si="8"/>
        <v>267</v>
      </c>
      <c r="I104" s="316">
        <f t="shared" ca="1" si="9"/>
        <v>57</v>
      </c>
      <c r="J104" s="316"/>
      <c r="K104" s="316">
        <f t="shared" ca="1" si="10"/>
        <v>3641</v>
      </c>
      <c r="L104" s="316">
        <f t="shared" ca="1" si="11"/>
        <v>69</v>
      </c>
      <c r="M104" s="228"/>
    </row>
    <row r="105" spans="1:29" x14ac:dyDescent="0.3">
      <c r="A105" s="229" t="s">
        <v>82</v>
      </c>
      <c r="B105" s="230"/>
      <c r="C105" s="231" t="s">
        <v>327</v>
      </c>
      <c r="D105" s="232"/>
      <c r="E105" s="316">
        <f t="shared" ca="1" si="6"/>
        <v>6319</v>
      </c>
      <c r="F105" s="316">
        <f t="shared" ca="1" si="7"/>
        <v>71</v>
      </c>
      <c r="G105" s="316"/>
      <c r="H105" s="316">
        <f t="shared" ca="1" si="8"/>
        <v>1167</v>
      </c>
      <c r="I105" s="316">
        <f t="shared" ca="1" si="9"/>
        <v>59</v>
      </c>
      <c r="J105" s="316"/>
      <c r="K105" s="316">
        <f t="shared" ca="1" si="10"/>
        <v>7633</v>
      </c>
      <c r="L105" s="316">
        <f t="shared" ca="1" si="11"/>
        <v>68</v>
      </c>
      <c r="M105" s="228"/>
    </row>
    <row r="106" spans="1:29" x14ac:dyDescent="0.3">
      <c r="A106" s="229" t="s">
        <v>83</v>
      </c>
      <c r="B106" s="230"/>
      <c r="C106" s="231" t="s">
        <v>328</v>
      </c>
      <c r="D106" s="232"/>
      <c r="E106" s="316">
        <f t="shared" ca="1" si="6"/>
        <v>15534</v>
      </c>
      <c r="F106" s="316">
        <f t="shared" ca="1" si="7"/>
        <v>73</v>
      </c>
      <c r="G106" s="316"/>
      <c r="H106" s="316">
        <f t="shared" ca="1" si="8"/>
        <v>1357</v>
      </c>
      <c r="I106" s="316">
        <f t="shared" ca="1" si="9"/>
        <v>64</v>
      </c>
      <c r="J106" s="316"/>
      <c r="K106" s="316">
        <f t="shared" ca="1" si="10"/>
        <v>17214</v>
      </c>
      <c r="L106" s="316">
        <f t="shared" ca="1" si="11"/>
        <v>72</v>
      </c>
      <c r="M106" s="228"/>
    </row>
    <row r="107" spans="1:29" x14ac:dyDescent="0.3">
      <c r="A107" s="229" t="s">
        <v>84</v>
      </c>
      <c r="B107" s="230"/>
      <c r="C107" s="231" t="s">
        <v>329</v>
      </c>
      <c r="D107" s="232"/>
      <c r="E107" s="316">
        <f t="shared" ca="1" si="6"/>
        <v>12151</v>
      </c>
      <c r="F107" s="316">
        <f t="shared" ca="1" si="7"/>
        <v>73</v>
      </c>
      <c r="G107" s="316"/>
      <c r="H107" s="316">
        <f t="shared" ca="1" si="8"/>
        <v>2613</v>
      </c>
      <c r="I107" s="316">
        <f t="shared" ca="1" si="9"/>
        <v>62</v>
      </c>
      <c r="J107" s="316"/>
      <c r="K107" s="316">
        <f t="shared" ca="1" si="10"/>
        <v>14897</v>
      </c>
      <c r="L107" s="316">
        <f t="shared" ca="1" si="11"/>
        <v>70</v>
      </c>
      <c r="M107" s="228"/>
    </row>
    <row r="108" spans="1:29" x14ac:dyDescent="0.3">
      <c r="A108" s="229" t="s">
        <v>85</v>
      </c>
      <c r="B108" s="230"/>
      <c r="C108" s="231" t="s">
        <v>330</v>
      </c>
      <c r="D108" s="232"/>
      <c r="E108" s="316">
        <f t="shared" ca="1" si="6"/>
        <v>1560</v>
      </c>
      <c r="F108" s="316">
        <f t="shared" ca="1" si="7"/>
        <v>71</v>
      </c>
      <c r="G108" s="316"/>
      <c r="H108" s="316">
        <f t="shared" ca="1" si="8"/>
        <v>1714</v>
      </c>
      <c r="I108" s="316">
        <f t="shared" ca="1" si="9"/>
        <v>62</v>
      </c>
      <c r="J108" s="316"/>
      <c r="K108" s="316">
        <f t="shared" ca="1" si="10"/>
        <v>3347</v>
      </c>
      <c r="L108" s="316">
        <f t="shared" ca="1" si="11"/>
        <v>66</v>
      </c>
      <c r="M108" s="228"/>
    </row>
    <row r="109" spans="1:29" x14ac:dyDescent="0.3">
      <c r="A109" s="229" t="s">
        <v>86</v>
      </c>
      <c r="B109" s="230"/>
      <c r="C109" s="231" t="s">
        <v>331</v>
      </c>
      <c r="D109" s="232"/>
      <c r="E109" s="316">
        <f t="shared" ca="1" si="6"/>
        <v>8495</v>
      </c>
      <c r="F109" s="316">
        <f t="shared" ca="1" si="7"/>
        <v>70</v>
      </c>
      <c r="G109" s="316"/>
      <c r="H109" s="316">
        <f t="shared" ca="1" si="8"/>
        <v>1064</v>
      </c>
      <c r="I109" s="316">
        <f t="shared" ca="1" si="9"/>
        <v>57</v>
      </c>
      <c r="J109" s="316"/>
      <c r="K109" s="316">
        <f t="shared" ca="1" si="10"/>
        <v>9715</v>
      </c>
      <c r="L109" s="316">
        <f t="shared" ca="1" si="11"/>
        <v>68</v>
      </c>
      <c r="M109" s="228"/>
    </row>
    <row r="110" spans="1:29" x14ac:dyDescent="0.3">
      <c r="A110" s="229" t="s">
        <v>87</v>
      </c>
      <c r="B110" s="230"/>
      <c r="C110" s="231" t="s">
        <v>332</v>
      </c>
      <c r="D110" s="232"/>
      <c r="E110" s="316">
        <f t="shared" ca="1" si="6"/>
        <v>1932</v>
      </c>
      <c r="F110" s="316">
        <f t="shared" ca="1" si="7"/>
        <v>68</v>
      </c>
      <c r="G110" s="316"/>
      <c r="H110" s="316">
        <f t="shared" ca="1" si="8"/>
        <v>1151</v>
      </c>
      <c r="I110" s="316">
        <f t="shared" ca="1" si="9"/>
        <v>49</v>
      </c>
      <c r="J110" s="316"/>
      <c r="K110" s="316">
        <f t="shared" ca="1" si="10"/>
        <v>3164</v>
      </c>
      <c r="L110" s="316">
        <f t="shared" ca="1" si="11"/>
        <v>60</v>
      </c>
      <c r="M110" s="228"/>
    </row>
    <row r="111" spans="1:29" x14ac:dyDescent="0.3">
      <c r="A111" s="229" t="s">
        <v>88</v>
      </c>
      <c r="B111" s="230"/>
      <c r="C111" s="231" t="s">
        <v>333</v>
      </c>
      <c r="D111" s="232"/>
      <c r="E111" s="316">
        <f t="shared" ca="1" si="6"/>
        <v>1869</v>
      </c>
      <c r="F111" s="316">
        <f t="shared" ca="1" si="7"/>
        <v>75</v>
      </c>
      <c r="G111" s="316"/>
      <c r="H111" s="316">
        <f t="shared" ca="1" si="8"/>
        <v>275</v>
      </c>
      <c r="I111" s="316">
        <f t="shared" ca="1" si="9"/>
        <v>64</v>
      </c>
      <c r="J111" s="316"/>
      <c r="K111" s="316">
        <f t="shared" ca="1" si="10"/>
        <v>2196</v>
      </c>
      <c r="L111" s="316">
        <f t="shared" ca="1" si="11"/>
        <v>73</v>
      </c>
      <c r="M111" s="228"/>
    </row>
    <row r="112" spans="1:29" x14ac:dyDescent="0.3">
      <c r="A112" s="229" t="s">
        <v>89</v>
      </c>
      <c r="B112" s="230"/>
      <c r="C112" s="231" t="s">
        <v>334</v>
      </c>
      <c r="D112" s="232"/>
      <c r="E112" s="316">
        <f t="shared" ca="1" si="6"/>
        <v>7385</v>
      </c>
      <c r="F112" s="316">
        <f t="shared" ca="1" si="7"/>
        <v>71</v>
      </c>
      <c r="G112" s="316"/>
      <c r="H112" s="316">
        <f t="shared" ca="1" si="8"/>
        <v>761</v>
      </c>
      <c r="I112" s="316">
        <f t="shared" ca="1" si="9"/>
        <v>56</v>
      </c>
      <c r="J112" s="316"/>
      <c r="K112" s="316">
        <f t="shared" ca="1" si="10"/>
        <v>8301</v>
      </c>
      <c r="L112" s="316">
        <f t="shared" ca="1" si="11"/>
        <v>69</v>
      </c>
      <c r="M112" s="228"/>
    </row>
    <row r="113" spans="1:29" x14ac:dyDescent="0.3">
      <c r="A113" s="229" t="s">
        <v>90</v>
      </c>
      <c r="B113" s="230"/>
      <c r="C113" s="231" t="s">
        <v>335</v>
      </c>
      <c r="D113" s="232"/>
      <c r="E113" s="316">
        <f t="shared" ca="1" si="6"/>
        <v>1993</v>
      </c>
      <c r="F113" s="316">
        <f t="shared" ca="1" si="7"/>
        <v>76</v>
      </c>
      <c r="G113" s="316"/>
      <c r="H113" s="316">
        <f t="shared" ca="1" si="8"/>
        <v>500</v>
      </c>
      <c r="I113" s="316">
        <f t="shared" ca="1" si="9"/>
        <v>69</v>
      </c>
      <c r="J113" s="316"/>
      <c r="K113" s="316">
        <f t="shared" ca="1" si="10"/>
        <v>2512</v>
      </c>
      <c r="L113" s="316">
        <f t="shared" ca="1" si="11"/>
        <v>75</v>
      </c>
      <c r="M113" s="228"/>
    </row>
    <row r="114" spans="1:29" s="224" customFormat="1" ht="5.25" customHeight="1" x14ac:dyDescent="0.3">
      <c r="A114" s="220"/>
      <c r="B114" s="225"/>
      <c r="C114" s="236"/>
      <c r="D114" s="237"/>
      <c r="E114" s="315"/>
      <c r="F114" s="315"/>
      <c r="G114" s="315"/>
      <c r="H114" s="315"/>
      <c r="I114" s="315"/>
      <c r="J114" s="315"/>
      <c r="K114" s="315"/>
      <c r="L114" s="315"/>
      <c r="M114" s="223"/>
      <c r="AC114" s="219"/>
    </row>
    <row r="115" spans="1:29" x14ac:dyDescent="0.3">
      <c r="A115" s="220" t="s">
        <v>91</v>
      </c>
      <c r="B115" s="225"/>
      <c r="C115" s="238" t="s">
        <v>336</v>
      </c>
      <c r="D115" s="239"/>
      <c r="E115" s="315">
        <f t="shared" ca="1" si="6"/>
        <v>53700</v>
      </c>
      <c r="F115" s="315">
        <f t="shared" ca="1" si="7"/>
        <v>76</v>
      </c>
      <c r="G115" s="315"/>
      <c r="H115" s="315">
        <f t="shared" ca="1" si="8"/>
        <v>49310</v>
      </c>
      <c r="I115" s="315">
        <f t="shared" ca="1" si="9"/>
        <v>69</v>
      </c>
      <c r="J115" s="315"/>
      <c r="K115" s="315">
        <f t="shared" ca="1" si="10"/>
        <v>107140</v>
      </c>
      <c r="L115" s="315">
        <f t="shared" ca="1" si="11"/>
        <v>72</v>
      </c>
      <c r="M115" s="228"/>
    </row>
    <row r="116" spans="1:29" s="224" customFormat="1" ht="5.25" customHeight="1" x14ac:dyDescent="0.3">
      <c r="A116" s="229"/>
      <c r="B116" s="230"/>
      <c r="C116" s="238"/>
      <c r="D116" s="240"/>
      <c r="E116" s="315"/>
      <c r="F116" s="315"/>
      <c r="G116" s="315"/>
      <c r="H116" s="315"/>
      <c r="I116" s="315"/>
      <c r="J116" s="315"/>
      <c r="K116" s="315"/>
      <c r="L116" s="315"/>
      <c r="M116" s="223"/>
      <c r="AC116" s="219"/>
    </row>
    <row r="117" spans="1:29" x14ac:dyDescent="0.3">
      <c r="A117" s="224" t="s">
        <v>92</v>
      </c>
      <c r="B117" s="241"/>
      <c r="C117" s="242" t="s">
        <v>338</v>
      </c>
      <c r="D117" s="243"/>
      <c r="E117" s="315">
        <f t="shared" ca="1" si="6"/>
        <v>16630</v>
      </c>
      <c r="F117" s="315">
        <f t="shared" ca="1" si="7"/>
        <v>76</v>
      </c>
      <c r="G117" s="315"/>
      <c r="H117" s="315">
        <f t="shared" ca="1" si="8"/>
        <v>18070</v>
      </c>
      <c r="I117" s="315">
        <f t="shared" ca="1" si="9"/>
        <v>69</v>
      </c>
      <c r="J117" s="315"/>
      <c r="K117" s="315">
        <f t="shared" ca="1" si="10"/>
        <v>36700</v>
      </c>
      <c r="L117" s="315">
        <f t="shared" ca="1" si="11"/>
        <v>71</v>
      </c>
      <c r="M117" s="228"/>
    </row>
    <row r="118" spans="1:29" x14ac:dyDescent="0.3">
      <c r="A118" s="229" t="s">
        <v>93</v>
      </c>
      <c r="B118" s="230"/>
      <c r="C118" s="244" t="s">
        <v>339</v>
      </c>
      <c r="D118" s="240"/>
      <c r="E118" s="316">
        <f t="shared" ca="1" si="6"/>
        <v>663</v>
      </c>
      <c r="F118" s="316">
        <f t="shared" ca="1" si="7"/>
        <v>68</v>
      </c>
      <c r="G118" s="316"/>
      <c r="H118" s="316">
        <f t="shared" ca="1" si="8"/>
        <v>923</v>
      </c>
      <c r="I118" s="316">
        <f t="shared" ca="1" si="9"/>
        <v>65</v>
      </c>
      <c r="J118" s="316"/>
      <c r="K118" s="316">
        <f t="shared" ca="1" si="10"/>
        <v>1746</v>
      </c>
      <c r="L118" s="316">
        <f t="shared" ca="1" si="11"/>
        <v>65</v>
      </c>
      <c r="M118" s="228"/>
    </row>
    <row r="119" spans="1:29" x14ac:dyDescent="0.3">
      <c r="A119" s="229" t="s">
        <v>94</v>
      </c>
      <c r="B119" s="230"/>
      <c r="C119" s="245" t="s">
        <v>337</v>
      </c>
      <c r="D119" s="246"/>
      <c r="E119" s="316">
        <f t="shared" ca="1" si="6"/>
        <v>37</v>
      </c>
      <c r="F119" s="316">
        <f t="shared" ca="1" si="7"/>
        <v>65</v>
      </c>
      <c r="G119" s="316"/>
      <c r="H119" s="316">
        <f t="shared" ca="1" si="8"/>
        <v>24</v>
      </c>
      <c r="I119" s="316">
        <f t="shared" ca="1" si="9"/>
        <v>50</v>
      </c>
      <c r="J119" s="316"/>
      <c r="K119" s="316">
        <f t="shared" ca="1" si="10"/>
        <v>81</v>
      </c>
      <c r="L119" s="316">
        <f t="shared" ca="1" si="11"/>
        <v>62</v>
      </c>
      <c r="M119" s="228"/>
    </row>
    <row r="120" spans="1:29" x14ac:dyDescent="0.3">
      <c r="A120" s="229" t="s">
        <v>95</v>
      </c>
      <c r="B120" s="230"/>
      <c r="C120" s="247" t="s">
        <v>340</v>
      </c>
      <c r="D120" s="248"/>
      <c r="E120" s="316">
        <f t="shared" ca="1" si="6"/>
        <v>1481</v>
      </c>
      <c r="F120" s="316">
        <f t="shared" ca="1" si="7"/>
        <v>79</v>
      </c>
      <c r="G120" s="316"/>
      <c r="H120" s="316">
        <f t="shared" ca="1" si="8"/>
        <v>1241</v>
      </c>
      <c r="I120" s="316">
        <f t="shared" ca="1" si="9"/>
        <v>71</v>
      </c>
      <c r="J120" s="316"/>
      <c r="K120" s="316">
        <f t="shared" ca="1" si="10"/>
        <v>3063</v>
      </c>
      <c r="L120" s="316">
        <f t="shared" ca="1" si="11"/>
        <v>70</v>
      </c>
      <c r="M120" s="228"/>
    </row>
    <row r="121" spans="1:29" x14ac:dyDescent="0.3">
      <c r="A121" s="229" t="s">
        <v>96</v>
      </c>
      <c r="B121" s="230"/>
      <c r="C121" s="244" t="s">
        <v>341</v>
      </c>
      <c r="D121" s="246"/>
      <c r="E121" s="316">
        <f t="shared" ca="1" si="6"/>
        <v>776</v>
      </c>
      <c r="F121" s="316">
        <f t="shared" ca="1" si="7"/>
        <v>73</v>
      </c>
      <c r="G121" s="316"/>
      <c r="H121" s="316">
        <f t="shared" ca="1" si="8"/>
        <v>681</v>
      </c>
      <c r="I121" s="316">
        <f t="shared" ca="1" si="9"/>
        <v>72</v>
      </c>
      <c r="J121" s="316"/>
      <c r="K121" s="316">
        <f t="shared" ca="1" si="10"/>
        <v>1637</v>
      </c>
      <c r="L121" s="316">
        <f t="shared" ca="1" si="11"/>
        <v>72</v>
      </c>
      <c r="M121" s="228"/>
    </row>
    <row r="122" spans="1:29" x14ac:dyDescent="0.3">
      <c r="A122" s="229" t="s">
        <v>97</v>
      </c>
      <c r="B122" s="230"/>
      <c r="C122" s="247" t="s">
        <v>342</v>
      </c>
      <c r="D122" s="248"/>
      <c r="E122" s="316">
        <f t="shared" ca="1" si="6"/>
        <v>1414</v>
      </c>
      <c r="F122" s="316">
        <f t="shared" ca="1" si="7"/>
        <v>80</v>
      </c>
      <c r="G122" s="316"/>
      <c r="H122" s="316">
        <f t="shared" ca="1" si="8"/>
        <v>1569</v>
      </c>
      <c r="I122" s="316">
        <f t="shared" ca="1" si="9"/>
        <v>69</v>
      </c>
      <c r="J122" s="316"/>
      <c r="K122" s="316">
        <f t="shared" ca="1" si="10"/>
        <v>3079</v>
      </c>
      <c r="L122" s="316">
        <f t="shared" ca="1" si="11"/>
        <v>74</v>
      </c>
      <c r="M122" s="228"/>
    </row>
    <row r="123" spans="1:29" x14ac:dyDescent="0.3">
      <c r="A123" s="229" t="s">
        <v>98</v>
      </c>
      <c r="B123" s="230"/>
      <c r="C123" s="247" t="s">
        <v>343</v>
      </c>
      <c r="D123" s="248"/>
      <c r="E123" s="316">
        <f t="shared" ca="1" si="6"/>
        <v>1219</v>
      </c>
      <c r="F123" s="316">
        <f t="shared" ca="1" si="7"/>
        <v>72</v>
      </c>
      <c r="G123" s="316"/>
      <c r="H123" s="316">
        <f t="shared" ca="1" si="8"/>
        <v>772</v>
      </c>
      <c r="I123" s="316">
        <f t="shared" ca="1" si="9"/>
        <v>64</v>
      </c>
      <c r="J123" s="316"/>
      <c r="K123" s="316">
        <f t="shared" ca="1" si="10"/>
        <v>2053</v>
      </c>
      <c r="L123" s="316">
        <f t="shared" ca="1" si="11"/>
        <v>69</v>
      </c>
      <c r="M123" s="228"/>
    </row>
    <row r="124" spans="1:29" x14ac:dyDescent="0.3">
      <c r="A124" s="229" t="s">
        <v>99</v>
      </c>
      <c r="B124" s="230"/>
      <c r="C124" s="247" t="s">
        <v>344</v>
      </c>
      <c r="D124" s="248"/>
      <c r="E124" s="316">
        <f t="shared" ca="1" si="6"/>
        <v>450</v>
      </c>
      <c r="F124" s="316">
        <f t="shared" ca="1" si="7"/>
        <v>70</v>
      </c>
      <c r="G124" s="316"/>
      <c r="H124" s="316">
        <f t="shared" ca="1" si="8"/>
        <v>503</v>
      </c>
      <c r="I124" s="316">
        <f t="shared" ca="1" si="9"/>
        <v>69</v>
      </c>
      <c r="J124" s="316"/>
      <c r="K124" s="316">
        <f t="shared" ca="1" si="10"/>
        <v>1037</v>
      </c>
      <c r="L124" s="316">
        <f t="shared" ca="1" si="11"/>
        <v>68</v>
      </c>
      <c r="M124" s="228"/>
    </row>
    <row r="125" spans="1:29" x14ac:dyDescent="0.3">
      <c r="A125" s="229" t="s">
        <v>100</v>
      </c>
      <c r="B125" s="230"/>
      <c r="C125" s="247" t="s">
        <v>345</v>
      </c>
      <c r="D125" s="248"/>
      <c r="E125" s="316">
        <f t="shared" ca="1" si="6"/>
        <v>1712</v>
      </c>
      <c r="F125" s="316">
        <f t="shared" ca="1" si="7"/>
        <v>73</v>
      </c>
      <c r="G125" s="316"/>
      <c r="H125" s="316">
        <f t="shared" ca="1" si="8"/>
        <v>1470</v>
      </c>
      <c r="I125" s="316">
        <f t="shared" ca="1" si="9"/>
        <v>65</v>
      </c>
      <c r="J125" s="316"/>
      <c r="K125" s="316">
        <f t="shared" ca="1" si="10"/>
        <v>3272</v>
      </c>
      <c r="L125" s="316">
        <f t="shared" ca="1" si="11"/>
        <v>69</v>
      </c>
      <c r="M125" s="228"/>
    </row>
    <row r="126" spans="1:29" x14ac:dyDescent="0.3">
      <c r="A126" s="229" t="s">
        <v>101</v>
      </c>
      <c r="B126" s="230"/>
      <c r="C126" s="247" t="s">
        <v>346</v>
      </c>
      <c r="D126" s="248"/>
      <c r="E126" s="316">
        <f t="shared" ca="1" si="6"/>
        <v>2508</v>
      </c>
      <c r="F126" s="316">
        <f t="shared" ca="1" si="7"/>
        <v>81</v>
      </c>
      <c r="G126" s="316"/>
      <c r="H126" s="316">
        <f t="shared" ca="1" si="8"/>
        <v>1164</v>
      </c>
      <c r="I126" s="316">
        <f t="shared" ca="1" si="9"/>
        <v>74</v>
      </c>
      <c r="J126" s="316"/>
      <c r="K126" s="316">
        <f t="shared" ca="1" si="10"/>
        <v>3758</v>
      </c>
      <c r="L126" s="316">
        <f t="shared" ca="1" si="11"/>
        <v>78</v>
      </c>
      <c r="M126" s="228"/>
    </row>
    <row r="127" spans="1:29" x14ac:dyDescent="0.3">
      <c r="A127" s="229" t="s">
        <v>102</v>
      </c>
      <c r="B127" s="230"/>
      <c r="C127" s="247" t="s">
        <v>347</v>
      </c>
      <c r="D127" s="248"/>
      <c r="E127" s="316">
        <f t="shared" ca="1" si="6"/>
        <v>1385</v>
      </c>
      <c r="F127" s="316">
        <f t="shared" ca="1" si="7"/>
        <v>78</v>
      </c>
      <c r="G127" s="316"/>
      <c r="H127" s="316">
        <f t="shared" ca="1" si="8"/>
        <v>3478</v>
      </c>
      <c r="I127" s="316">
        <f t="shared" ca="1" si="9"/>
        <v>73</v>
      </c>
      <c r="J127" s="316"/>
      <c r="K127" s="316">
        <f t="shared" ca="1" si="10"/>
        <v>5009</v>
      </c>
      <c r="L127" s="316">
        <f t="shared" ca="1" si="11"/>
        <v>73</v>
      </c>
      <c r="M127" s="228"/>
    </row>
    <row r="128" spans="1:29" x14ac:dyDescent="0.3">
      <c r="A128" s="229" t="s">
        <v>103</v>
      </c>
      <c r="B128" s="230"/>
      <c r="C128" s="247" t="s">
        <v>348</v>
      </c>
      <c r="D128" s="248"/>
      <c r="E128" s="316">
        <f t="shared" ca="1" si="6"/>
        <v>1924</v>
      </c>
      <c r="F128" s="316">
        <f t="shared" ca="1" si="7"/>
        <v>73</v>
      </c>
      <c r="G128" s="316"/>
      <c r="H128" s="316">
        <f t="shared" ca="1" si="8"/>
        <v>1483</v>
      </c>
      <c r="I128" s="316">
        <f t="shared" ca="1" si="9"/>
        <v>70</v>
      </c>
      <c r="J128" s="316"/>
      <c r="K128" s="316">
        <f t="shared" ca="1" si="10"/>
        <v>3594</v>
      </c>
      <c r="L128" s="316">
        <f t="shared" ca="1" si="11"/>
        <v>72</v>
      </c>
      <c r="M128" s="228"/>
    </row>
    <row r="129" spans="1:29" x14ac:dyDescent="0.3">
      <c r="A129" s="229" t="s">
        <v>104</v>
      </c>
      <c r="B129" s="230"/>
      <c r="C129" s="247" t="s">
        <v>349</v>
      </c>
      <c r="D129" s="248"/>
      <c r="E129" s="316">
        <f t="shared" ca="1" si="6"/>
        <v>859</v>
      </c>
      <c r="F129" s="316">
        <f t="shared" ca="1" si="7"/>
        <v>68</v>
      </c>
      <c r="G129" s="316"/>
      <c r="H129" s="316">
        <f t="shared" ca="1" si="8"/>
        <v>2637</v>
      </c>
      <c r="I129" s="316">
        <f t="shared" ca="1" si="9"/>
        <v>65</v>
      </c>
      <c r="J129" s="316"/>
      <c r="K129" s="316">
        <f t="shared" ca="1" si="10"/>
        <v>3610</v>
      </c>
      <c r="L129" s="316">
        <f t="shared" ca="1" si="11"/>
        <v>66</v>
      </c>
      <c r="M129" s="228"/>
    </row>
    <row r="130" spans="1:29" x14ac:dyDescent="0.3">
      <c r="A130" s="229" t="s">
        <v>105</v>
      </c>
      <c r="B130" s="230"/>
      <c r="C130" s="247" t="s">
        <v>350</v>
      </c>
      <c r="D130" s="248"/>
      <c r="E130" s="316">
        <f t="shared" ca="1" si="6"/>
        <v>1723</v>
      </c>
      <c r="F130" s="316">
        <f t="shared" ca="1" si="7"/>
        <v>77</v>
      </c>
      <c r="G130" s="316"/>
      <c r="H130" s="316">
        <f t="shared" ca="1" si="8"/>
        <v>1227</v>
      </c>
      <c r="I130" s="316">
        <f t="shared" ca="1" si="9"/>
        <v>71</v>
      </c>
      <c r="J130" s="316"/>
      <c r="K130" s="316">
        <f t="shared" ca="1" si="10"/>
        <v>3270</v>
      </c>
      <c r="L130" s="316">
        <f t="shared" ca="1" si="11"/>
        <v>74</v>
      </c>
      <c r="M130" s="228"/>
    </row>
    <row r="131" spans="1:29" x14ac:dyDescent="0.3">
      <c r="A131" s="229" t="s">
        <v>106</v>
      </c>
      <c r="B131" s="230"/>
      <c r="C131" s="247" t="s">
        <v>351</v>
      </c>
      <c r="D131" s="248"/>
      <c r="E131" s="316">
        <f t="shared" ca="1" si="6"/>
        <v>481</v>
      </c>
      <c r="F131" s="316">
        <f t="shared" ca="1" si="7"/>
        <v>74</v>
      </c>
      <c r="G131" s="316"/>
      <c r="H131" s="316">
        <f t="shared" ca="1" si="8"/>
        <v>896</v>
      </c>
      <c r="I131" s="316">
        <f t="shared" ca="1" si="9"/>
        <v>69</v>
      </c>
      <c r="J131" s="316"/>
      <c r="K131" s="316">
        <f t="shared" ca="1" si="10"/>
        <v>1489</v>
      </c>
      <c r="L131" s="316">
        <f t="shared" ca="1" si="11"/>
        <v>69</v>
      </c>
      <c r="M131" s="228"/>
    </row>
    <row r="132" spans="1:29" s="224" customFormat="1" ht="5.25" customHeight="1" x14ac:dyDescent="0.3">
      <c r="A132" s="220"/>
      <c r="B132" s="225"/>
      <c r="C132" s="247"/>
      <c r="D132" s="248"/>
      <c r="E132" s="315"/>
      <c r="F132" s="315"/>
      <c r="G132" s="315"/>
      <c r="H132" s="315"/>
      <c r="I132" s="315"/>
      <c r="J132" s="315"/>
      <c r="K132" s="315"/>
      <c r="L132" s="315"/>
      <c r="M132" s="223"/>
      <c r="AC132" s="219"/>
    </row>
    <row r="133" spans="1:29" x14ac:dyDescent="0.3">
      <c r="A133" s="224" t="s">
        <v>107</v>
      </c>
      <c r="B133" s="241"/>
      <c r="C133" s="242" t="s">
        <v>352</v>
      </c>
      <c r="D133" s="243"/>
      <c r="E133" s="315">
        <f t="shared" ca="1" si="6"/>
        <v>37070</v>
      </c>
      <c r="F133" s="315">
        <f t="shared" ca="1" si="7"/>
        <v>76</v>
      </c>
      <c r="G133" s="315"/>
      <c r="H133" s="315">
        <f t="shared" ca="1" si="8"/>
        <v>31240</v>
      </c>
      <c r="I133" s="315">
        <f t="shared" ca="1" si="9"/>
        <v>69</v>
      </c>
      <c r="J133" s="315"/>
      <c r="K133" s="315">
        <f t="shared" ca="1" si="10"/>
        <v>70440</v>
      </c>
      <c r="L133" s="315">
        <f t="shared" ca="1" si="11"/>
        <v>72</v>
      </c>
      <c r="M133" s="228"/>
    </row>
    <row r="134" spans="1:29" ht="12.75" customHeight="1" x14ac:dyDescent="0.3">
      <c r="A134" s="229" t="s">
        <v>108</v>
      </c>
      <c r="B134" s="230"/>
      <c r="C134" s="247" t="s">
        <v>353</v>
      </c>
      <c r="D134" s="248"/>
      <c r="E134" s="316">
        <f t="shared" ca="1" si="6"/>
        <v>1616</v>
      </c>
      <c r="F134" s="316">
        <f t="shared" ca="1" si="7"/>
        <v>70</v>
      </c>
      <c r="G134" s="316"/>
      <c r="H134" s="316">
        <f t="shared" ca="1" si="8"/>
        <v>2089</v>
      </c>
      <c r="I134" s="316">
        <f t="shared" ca="1" si="9"/>
        <v>69</v>
      </c>
      <c r="J134" s="316"/>
      <c r="K134" s="316">
        <f t="shared" ca="1" si="10"/>
        <v>3798</v>
      </c>
      <c r="L134" s="316">
        <f t="shared" ca="1" si="11"/>
        <v>69</v>
      </c>
      <c r="M134" s="228"/>
    </row>
    <row r="135" spans="1:29" ht="12.75" customHeight="1" x14ac:dyDescent="0.3">
      <c r="A135" s="229" t="s">
        <v>109</v>
      </c>
      <c r="B135" s="230"/>
      <c r="C135" s="247" t="s">
        <v>354</v>
      </c>
      <c r="D135" s="248"/>
      <c r="E135" s="316">
        <f t="shared" ca="1" si="6"/>
        <v>2265</v>
      </c>
      <c r="F135" s="316">
        <f t="shared" ca="1" si="7"/>
        <v>78</v>
      </c>
      <c r="G135" s="316"/>
      <c r="H135" s="316">
        <f t="shared" ca="1" si="8"/>
        <v>2192</v>
      </c>
      <c r="I135" s="316">
        <f t="shared" ca="1" si="9"/>
        <v>67</v>
      </c>
      <c r="J135" s="316"/>
      <c r="K135" s="316">
        <f t="shared" ca="1" si="10"/>
        <v>4598</v>
      </c>
      <c r="L135" s="316">
        <f t="shared" ca="1" si="11"/>
        <v>72</v>
      </c>
      <c r="M135" s="228"/>
    </row>
    <row r="136" spans="1:29" x14ac:dyDescent="0.3">
      <c r="A136" s="229" t="s">
        <v>110</v>
      </c>
      <c r="B136" s="230"/>
      <c r="C136" s="247" t="s">
        <v>355</v>
      </c>
      <c r="D136" s="248"/>
      <c r="E136" s="316">
        <f t="shared" ca="1" si="6"/>
        <v>2642</v>
      </c>
      <c r="F136" s="316">
        <f t="shared" ca="1" si="7"/>
        <v>78</v>
      </c>
      <c r="G136" s="316"/>
      <c r="H136" s="316">
        <f t="shared" ca="1" si="8"/>
        <v>632</v>
      </c>
      <c r="I136" s="316">
        <f t="shared" ca="1" si="9"/>
        <v>70</v>
      </c>
      <c r="J136" s="316"/>
      <c r="K136" s="316">
        <f t="shared" ca="1" si="10"/>
        <v>3337</v>
      </c>
      <c r="L136" s="316">
        <f t="shared" ca="1" si="11"/>
        <v>76</v>
      </c>
      <c r="M136" s="228"/>
    </row>
    <row r="137" spans="1:29" ht="12" customHeight="1" x14ac:dyDescent="0.3">
      <c r="A137" s="229" t="s">
        <v>111</v>
      </c>
      <c r="B137" s="230"/>
      <c r="C137" s="247" t="s">
        <v>356</v>
      </c>
      <c r="D137" s="248"/>
      <c r="E137" s="316">
        <f t="shared" ca="1" si="6"/>
        <v>1183</v>
      </c>
      <c r="F137" s="316">
        <f t="shared" ca="1" si="7"/>
        <v>75</v>
      </c>
      <c r="G137" s="316"/>
      <c r="H137" s="316">
        <f t="shared" ca="1" si="8"/>
        <v>2601</v>
      </c>
      <c r="I137" s="316">
        <f t="shared" ca="1" si="9"/>
        <v>67</v>
      </c>
      <c r="J137" s="316"/>
      <c r="K137" s="316">
        <f t="shared" ca="1" si="10"/>
        <v>3947</v>
      </c>
      <c r="L137" s="316">
        <f t="shared" ca="1" si="11"/>
        <v>68</v>
      </c>
      <c r="M137" s="228"/>
    </row>
    <row r="138" spans="1:29" x14ac:dyDescent="0.3">
      <c r="A138" s="229" t="s">
        <v>112</v>
      </c>
      <c r="B138" s="230"/>
      <c r="C138" s="247" t="s">
        <v>357</v>
      </c>
      <c r="D138" s="248"/>
      <c r="E138" s="316">
        <f t="shared" ca="1" si="6"/>
        <v>3319</v>
      </c>
      <c r="F138" s="316">
        <f t="shared" ca="1" si="7"/>
        <v>78</v>
      </c>
      <c r="G138" s="316"/>
      <c r="H138" s="316">
        <f t="shared" ca="1" si="8"/>
        <v>662</v>
      </c>
      <c r="I138" s="316">
        <f t="shared" ca="1" si="9"/>
        <v>73</v>
      </c>
      <c r="J138" s="316"/>
      <c r="K138" s="316">
        <f t="shared" ca="1" si="10"/>
        <v>4130</v>
      </c>
      <c r="L138" s="316">
        <f t="shared" ca="1" si="11"/>
        <v>77</v>
      </c>
      <c r="M138" s="228"/>
    </row>
    <row r="139" spans="1:29" ht="12.75" customHeight="1" x14ac:dyDescent="0.3">
      <c r="A139" s="229" t="s">
        <v>113</v>
      </c>
      <c r="B139" s="230"/>
      <c r="C139" s="247" t="s">
        <v>358</v>
      </c>
      <c r="D139" s="248"/>
      <c r="E139" s="316">
        <f t="shared" ca="1" si="6"/>
        <v>3118</v>
      </c>
      <c r="F139" s="316">
        <f t="shared" ca="1" si="7"/>
        <v>74</v>
      </c>
      <c r="G139" s="316"/>
      <c r="H139" s="316">
        <f t="shared" ca="1" si="8"/>
        <v>1776</v>
      </c>
      <c r="I139" s="316">
        <f t="shared" ca="1" si="9"/>
        <v>68</v>
      </c>
      <c r="J139" s="316"/>
      <c r="K139" s="316">
        <f t="shared" ca="1" si="10"/>
        <v>5052</v>
      </c>
      <c r="L139" s="316">
        <f t="shared" ca="1" si="11"/>
        <v>72</v>
      </c>
      <c r="M139" s="228"/>
    </row>
    <row r="140" spans="1:29" x14ac:dyDescent="0.3">
      <c r="A140" s="229" t="s">
        <v>114</v>
      </c>
      <c r="B140" s="230"/>
      <c r="C140" s="247" t="s">
        <v>359</v>
      </c>
      <c r="D140" s="248"/>
      <c r="E140" s="316">
        <f t="shared" ref="E140:E193" ca="1" si="12">VLOOKUP($A140,INDIRECT($AC$18),7+$AC$20+$AC$22,FALSE)</f>
        <v>1650</v>
      </c>
      <c r="F140" s="316">
        <f t="shared" ref="F140:F193" ca="1" si="13">VLOOKUP($A140,INDIRECT($AC$18),4+$AC$20+$AC$22,FALSE)</f>
        <v>77</v>
      </c>
      <c r="G140" s="316"/>
      <c r="H140" s="316">
        <f t="shared" ref="H140:H193" ca="1" si="14">VLOOKUP($A140,INDIRECT($AC$18),25+$AC$20+$AC$22,FALSE)</f>
        <v>2741</v>
      </c>
      <c r="I140" s="316">
        <f t="shared" ref="I140:I193" ca="1" si="15">VLOOKUP($A140,INDIRECT($AC$18),22+$AC$20+$AC$22,FALSE)</f>
        <v>68</v>
      </c>
      <c r="J140" s="316"/>
      <c r="K140" s="316">
        <f t="shared" ref="K140:K193" ca="1" si="16">VLOOKUP($A140,INDIRECT($AC$18),43+$AC$20+$AC$22,FALSE)</f>
        <v>4515</v>
      </c>
      <c r="L140" s="316">
        <f t="shared" ref="L140:L193" ca="1" si="17">VLOOKUP($A140,INDIRECT($AC$18),40+$AC$20+$AC$22,FALSE)</f>
        <v>70</v>
      </c>
      <c r="M140" s="228"/>
    </row>
    <row r="141" spans="1:29" x14ac:dyDescent="0.3">
      <c r="A141" s="229" t="s">
        <v>115</v>
      </c>
      <c r="B141" s="230"/>
      <c r="C141" s="247" t="s">
        <v>360</v>
      </c>
      <c r="D141" s="248"/>
      <c r="E141" s="316">
        <f t="shared" ca="1" si="12"/>
        <v>2353</v>
      </c>
      <c r="F141" s="316">
        <f t="shared" ca="1" si="13"/>
        <v>74</v>
      </c>
      <c r="G141" s="316"/>
      <c r="H141" s="316">
        <f t="shared" ca="1" si="14"/>
        <v>2218</v>
      </c>
      <c r="I141" s="316">
        <f t="shared" ca="1" si="15"/>
        <v>60</v>
      </c>
      <c r="J141" s="316"/>
      <c r="K141" s="316">
        <f t="shared" ca="1" si="16"/>
        <v>4668</v>
      </c>
      <c r="L141" s="316">
        <f t="shared" ca="1" si="17"/>
        <v>67</v>
      </c>
      <c r="M141" s="228"/>
    </row>
    <row r="142" spans="1:29" ht="11.25" customHeight="1" x14ac:dyDescent="0.3">
      <c r="A142" s="229" t="s">
        <v>116</v>
      </c>
      <c r="B142" s="230"/>
      <c r="C142" s="247" t="s">
        <v>361</v>
      </c>
      <c r="D142" s="248"/>
      <c r="E142" s="316">
        <f t="shared" ca="1" si="12"/>
        <v>2216</v>
      </c>
      <c r="F142" s="316">
        <f t="shared" ca="1" si="13"/>
        <v>78</v>
      </c>
      <c r="G142" s="316"/>
      <c r="H142" s="316">
        <f t="shared" ca="1" si="14"/>
        <v>1408</v>
      </c>
      <c r="I142" s="316">
        <f t="shared" ca="1" si="15"/>
        <v>77</v>
      </c>
      <c r="J142" s="316"/>
      <c r="K142" s="316">
        <f t="shared" ca="1" si="16"/>
        <v>3730</v>
      </c>
      <c r="L142" s="316">
        <f t="shared" ca="1" si="17"/>
        <v>77</v>
      </c>
      <c r="M142" s="228"/>
    </row>
    <row r="143" spans="1:29" x14ac:dyDescent="0.3">
      <c r="A143" s="229" t="s">
        <v>117</v>
      </c>
      <c r="B143" s="230"/>
      <c r="C143" s="244" t="s">
        <v>362</v>
      </c>
      <c r="D143" s="246"/>
      <c r="E143" s="316">
        <f t="shared" ca="1" si="12"/>
        <v>1162</v>
      </c>
      <c r="F143" s="316">
        <f t="shared" ca="1" si="13"/>
        <v>76</v>
      </c>
      <c r="G143" s="316"/>
      <c r="H143" s="316">
        <f t="shared" ca="1" si="14"/>
        <v>1951</v>
      </c>
      <c r="I143" s="316">
        <f t="shared" ca="1" si="15"/>
        <v>69</v>
      </c>
      <c r="J143" s="316"/>
      <c r="K143" s="316">
        <f t="shared" ca="1" si="16"/>
        <v>3187</v>
      </c>
      <c r="L143" s="316">
        <f t="shared" ca="1" si="17"/>
        <v>71</v>
      </c>
      <c r="M143" s="228"/>
    </row>
    <row r="144" spans="1:29" ht="12" customHeight="1" x14ac:dyDescent="0.3">
      <c r="A144" s="229" t="s">
        <v>118</v>
      </c>
      <c r="B144" s="230"/>
      <c r="C144" s="247" t="s">
        <v>363</v>
      </c>
      <c r="D144" s="248"/>
      <c r="E144" s="316">
        <f t="shared" ca="1" si="12"/>
        <v>2544</v>
      </c>
      <c r="F144" s="316">
        <f t="shared" ca="1" si="13"/>
        <v>73</v>
      </c>
      <c r="G144" s="316"/>
      <c r="H144" s="316">
        <f t="shared" ca="1" si="14"/>
        <v>714</v>
      </c>
      <c r="I144" s="316">
        <f t="shared" ca="1" si="15"/>
        <v>68</v>
      </c>
      <c r="J144" s="316"/>
      <c r="K144" s="316">
        <f t="shared" ca="1" si="16"/>
        <v>3315</v>
      </c>
      <c r="L144" s="316">
        <f t="shared" ca="1" si="17"/>
        <v>71</v>
      </c>
      <c r="M144" s="228"/>
    </row>
    <row r="145" spans="1:29" ht="12" customHeight="1" x14ac:dyDescent="0.3">
      <c r="A145" s="229" t="s">
        <v>119</v>
      </c>
      <c r="B145" s="230"/>
      <c r="C145" s="247" t="s">
        <v>364</v>
      </c>
      <c r="D145" s="248"/>
      <c r="E145" s="316">
        <f t="shared" ca="1" si="12"/>
        <v>2054</v>
      </c>
      <c r="F145" s="316">
        <f t="shared" ca="1" si="13"/>
        <v>73</v>
      </c>
      <c r="G145" s="316"/>
      <c r="H145" s="316">
        <f t="shared" ca="1" si="14"/>
        <v>2079</v>
      </c>
      <c r="I145" s="316">
        <f t="shared" ca="1" si="15"/>
        <v>69</v>
      </c>
      <c r="J145" s="316"/>
      <c r="K145" s="316">
        <f t="shared" ca="1" si="16"/>
        <v>4278</v>
      </c>
      <c r="L145" s="316">
        <f t="shared" ca="1" si="17"/>
        <v>71</v>
      </c>
      <c r="M145" s="228"/>
    </row>
    <row r="146" spans="1:29" ht="12" customHeight="1" x14ac:dyDescent="0.3">
      <c r="A146" s="229" t="s">
        <v>120</v>
      </c>
      <c r="B146" s="230"/>
      <c r="C146" s="247" t="s">
        <v>365</v>
      </c>
      <c r="D146" s="248"/>
      <c r="E146" s="316">
        <f t="shared" ca="1" si="12"/>
        <v>1264</v>
      </c>
      <c r="F146" s="316">
        <f t="shared" ca="1" si="13"/>
        <v>73</v>
      </c>
      <c r="G146" s="316"/>
      <c r="H146" s="316">
        <f t="shared" ca="1" si="14"/>
        <v>2271</v>
      </c>
      <c r="I146" s="316">
        <f t="shared" ca="1" si="15"/>
        <v>68</v>
      </c>
      <c r="J146" s="316"/>
      <c r="K146" s="316">
        <f t="shared" ca="1" si="16"/>
        <v>3641</v>
      </c>
      <c r="L146" s="316">
        <f t="shared" ca="1" si="17"/>
        <v>69</v>
      </c>
      <c r="M146" s="228"/>
    </row>
    <row r="147" spans="1:29" ht="12" customHeight="1" x14ac:dyDescent="0.3">
      <c r="A147" s="229" t="s">
        <v>121</v>
      </c>
      <c r="B147" s="230"/>
      <c r="C147" s="247" t="s">
        <v>366</v>
      </c>
      <c r="D147" s="248"/>
      <c r="E147" s="316">
        <f t="shared" ca="1" si="12"/>
        <v>1344</v>
      </c>
      <c r="F147" s="316">
        <f t="shared" ca="1" si="13"/>
        <v>79</v>
      </c>
      <c r="G147" s="316"/>
      <c r="H147" s="316">
        <f t="shared" ca="1" si="14"/>
        <v>628</v>
      </c>
      <c r="I147" s="316">
        <f t="shared" ca="1" si="15"/>
        <v>70</v>
      </c>
      <c r="J147" s="316"/>
      <c r="K147" s="316">
        <f t="shared" ca="1" si="16"/>
        <v>2029</v>
      </c>
      <c r="L147" s="316">
        <f t="shared" ca="1" si="17"/>
        <v>76</v>
      </c>
      <c r="M147" s="228"/>
    </row>
    <row r="148" spans="1:29" ht="12" customHeight="1" x14ac:dyDescent="0.3">
      <c r="A148" s="229" t="s">
        <v>122</v>
      </c>
      <c r="B148" s="230"/>
      <c r="C148" s="247" t="s">
        <v>367</v>
      </c>
      <c r="D148" s="248"/>
      <c r="E148" s="316">
        <f t="shared" ca="1" si="12"/>
        <v>1343</v>
      </c>
      <c r="F148" s="316">
        <f t="shared" ca="1" si="13"/>
        <v>76</v>
      </c>
      <c r="G148" s="316"/>
      <c r="H148" s="316">
        <f t="shared" ca="1" si="14"/>
        <v>1136</v>
      </c>
      <c r="I148" s="316">
        <f t="shared" ca="1" si="15"/>
        <v>70</v>
      </c>
      <c r="J148" s="316"/>
      <c r="K148" s="316">
        <f t="shared" ca="1" si="16"/>
        <v>2549</v>
      </c>
      <c r="L148" s="316">
        <f t="shared" ca="1" si="17"/>
        <v>73</v>
      </c>
      <c r="M148" s="228"/>
    </row>
    <row r="149" spans="1:29" x14ac:dyDescent="0.3">
      <c r="A149" s="229" t="s">
        <v>123</v>
      </c>
      <c r="B149" s="230"/>
      <c r="C149" s="247" t="s">
        <v>368</v>
      </c>
      <c r="D149" s="248"/>
      <c r="E149" s="316">
        <f t="shared" ca="1" si="12"/>
        <v>1440</v>
      </c>
      <c r="F149" s="316">
        <f t="shared" ca="1" si="13"/>
        <v>77</v>
      </c>
      <c r="G149" s="316"/>
      <c r="H149" s="316">
        <f t="shared" ca="1" si="14"/>
        <v>2890</v>
      </c>
      <c r="I149" s="316">
        <f t="shared" ca="1" si="15"/>
        <v>71</v>
      </c>
      <c r="J149" s="316"/>
      <c r="K149" s="316">
        <f t="shared" ca="1" si="16"/>
        <v>4527</v>
      </c>
      <c r="L149" s="316">
        <f t="shared" ca="1" si="17"/>
        <v>72</v>
      </c>
      <c r="M149" s="228"/>
    </row>
    <row r="150" spans="1:29" x14ac:dyDescent="0.3">
      <c r="A150" s="229" t="s">
        <v>124</v>
      </c>
      <c r="B150" s="230"/>
      <c r="C150" s="247" t="s">
        <v>369</v>
      </c>
      <c r="D150" s="248"/>
      <c r="E150" s="316">
        <f t="shared" ca="1" si="12"/>
        <v>1895</v>
      </c>
      <c r="F150" s="316">
        <f t="shared" ca="1" si="13"/>
        <v>79</v>
      </c>
      <c r="G150" s="316"/>
      <c r="H150" s="316">
        <f t="shared" ca="1" si="14"/>
        <v>614</v>
      </c>
      <c r="I150" s="316">
        <f t="shared" ca="1" si="15"/>
        <v>74</v>
      </c>
      <c r="J150" s="316"/>
      <c r="K150" s="316">
        <f t="shared" ca="1" si="16"/>
        <v>2689</v>
      </c>
      <c r="L150" s="316">
        <f t="shared" ca="1" si="17"/>
        <v>78</v>
      </c>
      <c r="M150" s="228"/>
    </row>
    <row r="151" spans="1:29" x14ac:dyDescent="0.3">
      <c r="A151" s="229" t="s">
        <v>125</v>
      </c>
      <c r="B151" s="230"/>
      <c r="C151" s="247" t="s">
        <v>370</v>
      </c>
      <c r="D151" s="248"/>
      <c r="E151" s="316">
        <f t="shared" ca="1" si="12"/>
        <v>1798</v>
      </c>
      <c r="F151" s="316">
        <f t="shared" ca="1" si="13"/>
        <v>70</v>
      </c>
      <c r="G151" s="316"/>
      <c r="H151" s="316">
        <f t="shared" ca="1" si="14"/>
        <v>787</v>
      </c>
      <c r="I151" s="316">
        <f t="shared" ca="1" si="15"/>
        <v>65</v>
      </c>
      <c r="J151" s="316"/>
      <c r="K151" s="316">
        <f t="shared" ca="1" si="16"/>
        <v>2634</v>
      </c>
      <c r="L151" s="316">
        <f t="shared" ca="1" si="17"/>
        <v>68</v>
      </c>
      <c r="M151" s="228"/>
    </row>
    <row r="152" spans="1:29" x14ac:dyDescent="0.3">
      <c r="A152" s="229" t="s">
        <v>126</v>
      </c>
      <c r="B152" s="230"/>
      <c r="C152" s="247" t="s">
        <v>371</v>
      </c>
      <c r="D152" s="248"/>
      <c r="E152" s="316">
        <f t="shared" ca="1" si="12"/>
        <v>1864</v>
      </c>
      <c r="F152" s="316">
        <f t="shared" ca="1" si="13"/>
        <v>77</v>
      </c>
      <c r="G152" s="316"/>
      <c r="H152" s="316">
        <f t="shared" ca="1" si="14"/>
        <v>1854</v>
      </c>
      <c r="I152" s="316">
        <f t="shared" ca="1" si="15"/>
        <v>69</v>
      </c>
      <c r="J152" s="316"/>
      <c r="K152" s="316">
        <f t="shared" ca="1" si="16"/>
        <v>3820</v>
      </c>
      <c r="L152" s="316">
        <f t="shared" ca="1" si="17"/>
        <v>72</v>
      </c>
      <c r="M152" s="228"/>
    </row>
    <row r="153" spans="1:29" s="224" customFormat="1" ht="5.25" customHeight="1" x14ac:dyDescent="0.3">
      <c r="A153" s="220"/>
      <c r="B153" s="225"/>
      <c r="C153" s="247"/>
      <c r="D153" s="248"/>
      <c r="E153" s="315"/>
      <c r="F153" s="315"/>
      <c r="G153" s="315"/>
      <c r="H153" s="315"/>
      <c r="I153" s="315"/>
      <c r="J153" s="315"/>
      <c r="K153" s="315"/>
      <c r="L153" s="315"/>
      <c r="M153" s="223"/>
      <c r="AC153" s="219"/>
    </row>
    <row r="154" spans="1:29" x14ac:dyDescent="0.3">
      <c r="A154" s="220" t="s">
        <v>127</v>
      </c>
      <c r="B154" s="225"/>
      <c r="C154" s="226" t="s">
        <v>372</v>
      </c>
      <c r="D154" s="227"/>
      <c r="E154" s="315">
        <f t="shared" ca="1" si="12"/>
        <v>90230</v>
      </c>
      <c r="F154" s="315">
        <f t="shared" ca="1" si="13"/>
        <v>75</v>
      </c>
      <c r="G154" s="315"/>
      <c r="H154" s="315">
        <f t="shared" ca="1" si="14"/>
        <v>15210</v>
      </c>
      <c r="I154" s="315">
        <f t="shared" ca="1" si="15"/>
        <v>66</v>
      </c>
      <c r="J154" s="315"/>
      <c r="K154" s="315">
        <f t="shared" ca="1" si="16"/>
        <v>107820</v>
      </c>
      <c r="L154" s="315">
        <f t="shared" ca="1" si="17"/>
        <v>73</v>
      </c>
      <c r="M154" s="228"/>
    </row>
    <row r="155" spans="1:29" ht="5.25" customHeight="1" x14ac:dyDescent="0.3">
      <c r="A155" s="229"/>
      <c r="B155" s="230"/>
      <c r="C155" s="231"/>
      <c r="D155" s="232"/>
      <c r="E155" s="315"/>
      <c r="F155" s="315"/>
      <c r="G155" s="315"/>
      <c r="H155" s="315"/>
      <c r="I155" s="315"/>
      <c r="J155" s="315"/>
      <c r="K155" s="315"/>
      <c r="L155" s="315"/>
      <c r="M155" s="228"/>
    </row>
    <row r="156" spans="1:29" x14ac:dyDescent="0.3">
      <c r="A156" s="229" t="s">
        <v>128</v>
      </c>
      <c r="B156" s="230"/>
      <c r="C156" s="231" t="s">
        <v>373</v>
      </c>
      <c r="D156" s="232"/>
      <c r="E156" s="316">
        <f t="shared" ca="1" si="12"/>
        <v>1297</v>
      </c>
      <c r="F156" s="316">
        <f t="shared" ca="1" si="13"/>
        <v>74</v>
      </c>
      <c r="G156" s="316"/>
      <c r="H156" s="316">
        <f t="shared" ca="1" si="14"/>
        <v>181</v>
      </c>
      <c r="I156" s="316">
        <f t="shared" ca="1" si="15"/>
        <v>69</v>
      </c>
      <c r="J156" s="316"/>
      <c r="K156" s="316">
        <f t="shared" ca="1" si="16"/>
        <v>1491</v>
      </c>
      <c r="L156" s="316">
        <f t="shared" ca="1" si="17"/>
        <v>73</v>
      </c>
      <c r="M156" s="228"/>
    </row>
    <row r="157" spans="1:29" x14ac:dyDescent="0.3">
      <c r="A157" s="229" t="s">
        <v>129</v>
      </c>
      <c r="B157" s="230"/>
      <c r="C157" s="231" t="s">
        <v>374</v>
      </c>
      <c r="D157" s="232"/>
      <c r="E157" s="316">
        <f t="shared" ca="1" si="12"/>
        <v>2325</v>
      </c>
      <c r="F157" s="316">
        <f t="shared" ca="1" si="13"/>
        <v>72</v>
      </c>
      <c r="G157" s="316"/>
      <c r="H157" s="316">
        <f t="shared" ca="1" si="14"/>
        <v>393</v>
      </c>
      <c r="I157" s="316">
        <f t="shared" ca="1" si="15"/>
        <v>55</v>
      </c>
      <c r="J157" s="316"/>
      <c r="K157" s="316">
        <f t="shared" ca="1" si="16"/>
        <v>2783</v>
      </c>
      <c r="L157" s="316">
        <f t="shared" ca="1" si="17"/>
        <v>69</v>
      </c>
      <c r="M157" s="228"/>
    </row>
    <row r="158" spans="1:29" x14ac:dyDescent="0.3">
      <c r="A158" s="229" t="s">
        <v>130</v>
      </c>
      <c r="B158" s="230"/>
      <c r="C158" s="231" t="s">
        <v>375</v>
      </c>
      <c r="D158" s="232"/>
      <c r="E158" s="316">
        <f t="shared" ca="1" si="12"/>
        <v>5341</v>
      </c>
      <c r="F158" s="316">
        <f t="shared" ca="1" si="13"/>
        <v>75</v>
      </c>
      <c r="G158" s="316"/>
      <c r="H158" s="316">
        <f t="shared" ca="1" si="14"/>
        <v>1132</v>
      </c>
      <c r="I158" s="316">
        <f t="shared" ca="1" si="15"/>
        <v>60</v>
      </c>
      <c r="J158" s="316"/>
      <c r="K158" s="316">
        <f t="shared" ca="1" si="16"/>
        <v>6516</v>
      </c>
      <c r="L158" s="316">
        <f t="shared" ca="1" si="17"/>
        <v>72</v>
      </c>
      <c r="M158" s="228"/>
    </row>
    <row r="159" spans="1:29" x14ac:dyDescent="0.3">
      <c r="A159" s="229" t="s">
        <v>131</v>
      </c>
      <c r="B159" s="230"/>
      <c r="C159" s="231" t="s">
        <v>376</v>
      </c>
      <c r="D159" s="232"/>
      <c r="E159" s="316">
        <f t="shared" ca="1" si="12"/>
        <v>5222</v>
      </c>
      <c r="F159" s="316">
        <f t="shared" ca="1" si="13"/>
        <v>77</v>
      </c>
      <c r="G159" s="316"/>
      <c r="H159" s="316">
        <f t="shared" ca="1" si="14"/>
        <v>352</v>
      </c>
      <c r="I159" s="316">
        <f t="shared" ca="1" si="15"/>
        <v>64</v>
      </c>
      <c r="J159" s="316"/>
      <c r="K159" s="316">
        <f t="shared" ca="1" si="16"/>
        <v>5663</v>
      </c>
      <c r="L159" s="316">
        <f t="shared" ca="1" si="17"/>
        <v>76</v>
      </c>
      <c r="M159" s="228"/>
    </row>
    <row r="160" spans="1:29" x14ac:dyDescent="0.3">
      <c r="A160" s="229" t="s">
        <v>132</v>
      </c>
      <c r="B160" s="230"/>
      <c r="C160" s="231" t="s">
        <v>377</v>
      </c>
      <c r="D160" s="232"/>
      <c r="E160" s="316">
        <f t="shared" ca="1" si="12"/>
        <v>14556</v>
      </c>
      <c r="F160" s="316">
        <f t="shared" ca="1" si="13"/>
        <v>75</v>
      </c>
      <c r="G160" s="316"/>
      <c r="H160" s="316">
        <f t="shared" ca="1" si="14"/>
        <v>1197</v>
      </c>
      <c r="I160" s="316">
        <f t="shared" ca="1" si="15"/>
        <v>68</v>
      </c>
      <c r="J160" s="316"/>
      <c r="K160" s="316">
        <f t="shared" ca="1" si="16"/>
        <v>15997</v>
      </c>
      <c r="L160" s="316">
        <f t="shared" ca="1" si="17"/>
        <v>75</v>
      </c>
      <c r="M160" s="228"/>
    </row>
    <row r="161" spans="1:29" x14ac:dyDescent="0.3">
      <c r="A161" s="229" t="s">
        <v>133</v>
      </c>
      <c r="B161" s="230"/>
      <c r="C161" s="231" t="s">
        <v>378</v>
      </c>
      <c r="D161" s="232"/>
      <c r="E161" s="316">
        <f t="shared" ca="1" si="12"/>
        <v>1298</v>
      </c>
      <c r="F161" s="316">
        <f t="shared" ca="1" si="13"/>
        <v>71</v>
      </c>
      <c r="G161" s="316"/>
      <c r="H161" s="316">
        <f t="shared" ca="1" si="14"/>
        <v>44</v>
      </c>
      <c r="I161" s="316">
        <f t="shared" ca="1" si="15"/>
        <v>73</v>
      </c>
      <c r="J161" s="316"/>
      <c r="K161" s="316">
        <f t="shared" ca="1" si="16"/>
        <v>1360</v>
      </c>
      <c r="L161" s="316">
        <f t="shared" ca="1" si="17"/>
        <v>70</v>
      </c>
      <c r="M161" s="228"/>
    </row>
    <row r="162" spans="1:29" x14ac:dyDescent="0.3">
      <c r="A162" s="229" t="s">
        <v>134</v>
      </c>
      <c r="B162" s="230"/>
      <c r="C162" s="231" t="s">
        <v>379</v>
      </c>
      <c r="D162" s="232"/>
      <c r="E162" s="316">
        <f t="shared" ca="1" si="12"/>
        <v>16304</v>
      </c>
      <c r="F162" s="316">
        <f t="shared" ca="1" si="13"/>
        <v>75</v>
      </c>
      <c r="G162" s="316"/>
      <c r="H162" s="316">
        <f t="shared" ca="1" si="14"/>
        <v>2087</v>
      </c>
      <c r="I162" s="316">
        <f t="shared" ca="1" si="15"/>
        <v>68</v>
      </c>
      <c r="J162" s="316"/>
      <c r="K162" s="316">
        <f t="shared" ca="1" si="16"/>
        <v>18736</v>
      </c>
      <c r="L162" s="316">
        <f t="shared" ca="1" si="17"/>
        <v>73</v>
      </c>
      <c r="M162" s="228"/>
    </row>
    <row r="163" spans="1:29" x14ac:dyDescent="0.3">
      <c r="A163" s="229" t="s">
        <v>135</v>
      </c>
      <c r="B163" s="230"/>
      <c r="C163" s="231" t="s">
        <v>380</v>
      </c>
      <c r="D163" s="232"/>
      <c r="E163" s="316">
        <f t="shared" ca="1" si="12"/>
        <v>3108</v>
      </c>
      <c r="F163" s="316">
        <f t="shared" ca="1" si="13"/>
        <v>74</v>
      </c>
      <c r="G163" s="316"/>
      <c r="H163" s="316">
        <f t="shared" ca="1" si="14"/>
        <v>467</v>
      </c>
      <c r="I163" s="316">
        <f t="shared" ca="1" si="15"/>
        <v>68</v>
      </c>
      <c r="J163" s="316"/>
      <c r="K163" s="316">
        <f t="shared" ca="1" si="16"/>
        <v>3643</v>
      </c>
      <c r="L163" s="316">
        <f t="shared" ca="1" si="17"/>
        <v>72</v>
      </c>
      <c r="M163" s="228"/>
    </row>
    <row r="164" spans="1:29" x14ac:dyDescent="0.3">
      <c r="A164" s="229" t="s">
        <v>136</v>
      </c>
      <c r="B164" s="230"/>
      <c r="C164" s="231" t="s">
        <v>381</v>
      </c>
      <c r="D164" s="232"/>
      <c r="E164" s="316">
        <f t="shared" ca="1" si="12"/>
        <v>2777</v>
      </c>
      <c r="F164" s="316">
        <f t="shared" ca="1" si="13"/>
        <v>74</v>
      </c>
      <c r="G164" s="316"/>
      <c r="H164" s="316">
        <f t="shared" ca="1" si="14"/>
        <v>1066</v>
      </c>
      <c r="I164" s="316">
        <f t="shared" ca="1" si="15"/>
        <v>68</v>
      </c>
      <c r="J164" s="316"/>
      <c r="K164" s="316">
        <f t="shared" ca="1" si="16"/>
        <v>3917</v>
      </c>
      <c r="L164" s="316">
        <f t="shared" ca="1" si="17"/>
        <v>72</v>
      </c>
      <c r="M164" s="228"/>
    </row>
    <row r="165" spans="1:29" x14ac:dyDescent="0.3">
      <c r="A165" s="229" t="s">
        <v>137</v>
      </c>
      <c r="B165" s="230"/>
      <c r="C165" s="231" t="s">
        <v>382</v>
      </c>
      <c r="D165" s="232"/>
      <c r="E165" s="316">
        <f t="shared" ca="1" si="12"/>
        <v>6553</v>
      </c>
      <c r="F165" s="316">
        <f t="shared" ca="1" si="13"/>
        <v>73</v>
      </c>
      <c r="G165" s="316"/>
      <c r="H165" s="316">
        <f t="shared" ca="1" si="14"/>
        <v>1134</v>
      </c>
      <c r="I165" s="316">
        <f t="shared" ca="1" si="15"/>
        <v>62</v>
      </c>
      <c r="J165" s="316"/>
      <c r="K165" s="316">
        <f t="shared" ca="1" si="16"/>
        <v>7880</v>
      </c>
      <c r="L165" s="316">
        <f t="shared" ca="1" si="17"/>
        <v>71</v>
      </c>
      <c r="M165" s="228"/>
    </row>
    <row r="166" spans="1:29" x14ac:dyDescent="0.3">
      <c r="A166" s="229" t="s">
        <v>138</v>
      </c>
      <c r="B166" s="230"/>
      <c r="C166" s="231" t="s">
        <v>383</v>
      </c>
      <c r="D166" s="232"/>
      <c r="E166" s="316">
        <f t="shared" ca="1" si="12"/>
        <v>1983</v>
      </c>
      <c r="F166" s="316">
        <f t="shared" ca="1" si="13"/>
        <v>72</v>
      </c>
      <c r="G166" s="316"/>
      <c r="H166" s="316">
        <f t="shared" ca="1" si="14"/>
        <v>430</v>
      </c>
      <c r="I166" s="316">
        <f t="shared" ca="1" si="15"/>
        <v>63</v>
      </c>
      <c r="J166" s="316"/>
      <c r="K166" s="316">
        <f t="shared" ca="1" si="16"/>
        <v>2466</v>
      </c>
      <c r="L166" s="316">
        <f t="shared" ca="1" si="17"/>
        <v>70</v>
      </c>
      <c r="M166" s="228"/>
    </row>
    <row r="167" spans="1:29" x14ac:dyDescent="0.3">
      <c r="A167" s="229" t="s">
        <v>139</v>
      </c>
      <c r="B167" s="230"/>
      <c r="C167" s="231" t="s">
        <v>384</v>
      </c>
      <c r="D167" s="232"/>
      <c r="E167" s="316">
        <f t="shared" ca="1" si="12"/>
        <v>1271</v>
      </c>
      <c r="F167" s="316">
        <f t="shared" ca="1" si="13"/>
        <v>70</v>
      </c>
      <c r="G167" s="316"/>
      <c r="H167" s="316">
        <f t="shared" ca="1" si="14"/>
        <v>704</v>
      </c>
      <c r="I167" s="316">
        <f t="shared" ca="1" si="15"/>
        <v>69</v>
      </c>
      <c r="J167" s="316"/>
      <c r="K167" s="316">
        <f t="shared" ca="1" si="16"/>
        <v>2057</v>
      </c>
      <c r="L167" s="316">
        <f t="shared" ca="1" si="17"/>
        <v>69</v>
      </c>
      <c r="M167" s="228"/>
    </row>
    <row r="168" spans="1:29" x14ac:dyDescent="0.3">
      <c r="A168" s="229" t="s">
        <v>140</v>
      </c>
      <c r="B168" s="230"/>
      <c r="C168" s="231" t="s">
        <v>385</v>
      </c>
      <c r="D168" s="232"/>
      <c r="E168" s="316">
        <f t="shared" ca="1" si="12"/>
        <v>1085</v>
      </c>
      <c r="F168" s="316">
        <f t="shared" ca="1" si="13"/>
        <v>72</v>
      </c>
      <c r="G168" s="316"/>
      <c r="H168" s="316">
        <f t="shared" ca="1" si="14"/>
        <v>1308</v>
      </c>
      <c r="I168" s="316">
        <f t="shared" ca="1" si="15"/>
        <v>69</v>
      </c>
      <c r="J168" s="316"/>
      <c r="K168" s="316">
        <f t="shared" ca="1" si="16"/>
        <v>2468</v>
      </c>
      <c r="L168" s="316">
        <f t="shared" ca="1" si="17"/>
        <v>70</v>
      </c>
      <c r="M168" s="228"/>
    </row>
    <row r="169" spans="1:29" x14ac:dyDescent="0.3">
      <c r="A169" s="229" t="s">
        <v>141</v>
      </c>
      <c r="B169" s="230"/>
      <c r="C169" s="231" t="s">
        <v>386</v>
      </c>
      <c r="D169" s="232"/>
      <c r="E169" s="316">
        <f t="shared" ca="1" si="12"/>
        <v>2082</v>
      </c>
      <c r="F169" s="316">
        <f t="shared" ca="1" si="13"/>
        <v>72</v>
      </c>
      <c r="G169" s="316"/>
      <c r="H169" s="316">
        <f t="shared" ca="1" si="14"/>
        <v>914</v>
      </c>
      <c r="I169" s="316">
        <f t="shared" ca="1" si="15"/>
        <v>64</v>
      </c>
      <c r="J169" s="316"/>
      <c r="K169" s="316">
        <f t="shared" ca="1" si="16"/>
        <v>3032</v>
      </c>
      <c r="L169" s="316">
        <f t="shared" ca="1" si="17"/>
        <v>69</v>
      </c>
      <c r="M169" s="228"/>
    </row>
    <row r="170" spans="1:29" x14ac:dyDescent="0.3">
      <c r="A170" s="229" t="s">
        <v>142</v>
      </c>
      <c r="B170" s="230"/>
      <c r="C170" s="231" t="s">
        <v>387</v>
      </c>
      <c r="D170" s="232"/>
      <c r="E170" s="316">
        <f t="shared" ca="1" si="12"/>
        <v>11555</v>
      </c>
      <c r="F170" s="316">
        <f t="shared" ca="1" si="13"/>
        <v>78</v>
      </c>
      <c r="G170" s="316"/>
      <c r="H170" s="316">
        <f t="shared" ca="1" si="14"/>
        <v>1896</v>
      </c>
      <c r="I170" s="316">
        <f t="shared" ca="1" si="15"/>
        <v>69</v>
      </c>
      <c r="J170" s="316"/>
      <c r="K170" s="316">
        <f t="shared" ca="1" si="16"/>
        <v>14019</v>
      </c>
      <c r="L170" s="316">
        <f t="shared" ca="1" si="17"/>
        <v>77</v>
      </c>
      <c r="M170" s="228"/>
    </row>
    <row r="171" spans="1:29" x14ac:dyDescent="0.3">
      <c r="A171" s="229" t="s">
        <v>143</v>
      </c>
      <c r="B171" s="230"/>
      <c r="C171" s="231" t="s">
        <v>388</v>
      </c>
      <c r="D171" s="232"/>
      <c r="E171" s="316">
        <f t="shared" ca="1" si="12"/>
        <v>1737</v>
      </c>
      <c r="F171" s="316">
        <f t="shared" ca="1" si="13"/>
        <v>77</v>
      </c>
      <c r="G171" s="316"/>
      <c r="H171" s="316">
        <f t="shared" ca="1" si="14"/>
        <v>208</v>
      </c>
      <c r="I171" s="316">
        <f t="shared" ca="1" si="15"/>
        <v>68</v>
      </c>
      <c r="J171" s="316"/>
      <c r="K171" s="316">
        <f t="shared" ca="1" si="16"/>
        <v>1987</v>
      </c>
      <c r="L171" s="316">
        <f t="shared" ca="1" si="17"/>
        <v>75</v>
      </c>
      <c r="M171" s="228"/>
    </row>
    <row r="172" spans="1:29" x14ac:dyDescent="0.3">
      <c r="A172" s="229" t="s">
        <v>144</v>
      </c>
      <c r="B172" s="230"/>
      <c r="C172" s="231" t="s">
        <v>389</v>
      </c>
      <c r="D172" s="232"/>
      <c r="E172" s="316">
        <f t="shared" ca="1" si="12"/>
        <v>8537</v>
      </c>
      <c r="F172" s="316">
        <f t="shared" ca="1" si="13"/>
        <v>71</v>
      </c>
      <c r="G172" s="316"/>
      <c r="H172" s="316">
        <f t="shared" ca="1" si="14"/>
        <v>1050</v>
      </c>
      <c r="I172" s="316">
        <f t="shared" ca="1" si="15"/>
        <v>57</v>
      </c>
      <c r="J172" s="316"/>
      <c r="K172" s="316">
        <f t="shared" ca="1" si="16"/>
        <v>9803</v>
      </c>
      <c r="L172" s="316">
        <f t="shared" ca="1" si="17"/>
        <v>69</v>
      </c>
      <c r="M172" s="228"/>
    </row>
    <row r="173" spans="1:29" x14ac:dyDescent="0.3">
      <c r="A173" s="229" t="s">
        <v>145</v>
      </c>
      <c r="B173" s="230"/>
      <c r="C173" s="231" t="s">
        <v>390</v>
      </c>
      <c r="D173" s="232"/>
      <c r="E173" s="316">
        <f t="shared" ca="1" si="12"/>
        <v>1406</v>
      </c>
      <c r="F173" s="316">
        <f t="shared" ca="1" si="13"/>
        <v>79</v>
      </c>
      <c r="G173" s="316"/>
      <c r="H173" s="316">
        <f t="shared" ca="1" si="14"/>
        <v>250</v>
      </c>
      <c r="I173" s="316">
        <f t="shared" ca="1" si="15"/>
        <v>62</v>
      </c>
      <c r="J173" s="316"/>
      <c r="K173" s="316">
        <f t="shared" ca="1" si="16"/>
        <v>1729</v>
      </c>
      <c r="L173" s="316">
        <f t="shared" ca="1" si="17"/>
        <v>76</v>
      </c>
      <c r="M173" s="228"/>
    </row>
    <row r="174" spans="1:29" x14ac:dyDescent="0.3">
      <c r="A174" s="229" t="s">
        <v>146</v>
      </c>
      <c r="B174" s="230"/>
      <c r="C174" s="231" t="s">
        <v>391</v>
      </c>
      <c r="D174" s="232"/>
      <c r="E174" s="316">
        <f t="shared" ca="1" si="12"/>
        <v>1796</v>
      </c>
      <c r="F174" s="316">
        <f t="shared" ca="1" si="13"/>
        <v>75</v>
      </c>
      <c r="G174" s="316"/>
      <c r="H174" s="316">
        <f t="shared" ca="1" si="14"/>
        <v>396</v>
      </c>
      <c r="I174" s="316">
        <f t="shared" ca="1" si="15"/>
        <v>76</v>
      </c>
      <c r="J174" s="316"/>
      <c r="K174" s="316">
        <f t="shared" ca="1" si="16"/>
        <v>2276</v>
      </c>
      <c r="L174" s="316">
        <f t="shared" ca="1" si="17"/>
        <v>75</v>
      </c>
      <c r="M174" s="228"/>
    </row>
    <row r="175" spans="1:29" s="224" customFormat="1" ht="5.25" customHeight="1" x14ac:dyDescent="0.3">
      <c r="A175" s="220"/>
      <c r="B175" s="225"/>
      <c r="C175" s="236"/>
      <c r="D175" s="237"/>
      <c r="E175" s="315"/>
      <c r="F175" s="315"/>
      <c r="G175" s="315"/>
      <c r="H175" s="315"/>
      <c r="I175" s="315"/>
      <c r="J175" s="315"/>
      <c r="K175" s="315"/>
      <c r="L175" s="315"/>
      <c r="M175" s="223"/>
      <c r="AC175" s="219"/>
    </row>
    <row r="176" spans="1:29" x14ac:dyDescent="0.3">
      <c r="A176" s="220" t="s">
        <v>147</v>
      </c>
      <c r="B176" s="225"/>
      <c r="C176" s="226" t="s">
        <v>392</v>
      </c>
      <c r="D176" s="227"/>
      <c r="E176" s="315">
        <f t="shared" ca="1" si="12"/>
        <v>55690</v>
      </c>
      <c r="F176" s="315">
        <f t="shared" ca="1" si="13"/>
        <v>71</v>
      </c>
      <c r="G176" s="315"/>
      <c r="H176" s="315">
        <f t="shared" ca="1" si="14"/>
        <v>5230</v>
      </c>
      <c r="I176" s="315">
        <f t="shared" ca="1" si="15"/>
        <v>58</v>
      </c>
      <c r="J176" s="315"/>
      <c r="K176" s="315">
        <f t="shared" ca="1" si="16"/>
        <v>61920</v>
      </c>
      <c r="L176" s="315">
        <f t="shared" ca="1" si="17"/>
        <v>69</v>
      </c>
      <c r="M176" s="228"/>
    </row>
    <row r="177" spans="1:13" ht="5.25" customHeight="1" x14ac:dyDescent="0.3">
      <c r="A177" s="229"/>
      <c r="B177" s="230"/>
      <c r="C177" s="231"/>
      <c r="D177" s="232"/>
      <c r="E177" s="315"/>
      <c r="F177" s="315"/>
      <c r="G177" s="315"/>
      <c r="H177" s="315"/>
      <c r="I177" s="315"/>
      <c r="J177" s="315"/>
      <c r="K177" s="315"/>
      <c r="L177" s="315"/>
      <c r="M177" s="228"/>
    </row>
    <row r="178" spans="1:13" x14ac:dyDescent="0.3">
      <c r="A178" s="229" t="s">
        <v>148</v>
      </c>
      <c r="B178" s="230"/>
      <c r="C178" s="231" t="s">
        <v>393</v>
      </c>
      <c r="D178" s="232"/>
      <c r="E178" s="316">
        <f t="shared" ca="1" si="12"/>
        <v>1741</v>
      </c>
      <c r="F178" s="316">
        <f t="shared" ca="1" si="13"/>
        <v>71</v>
      </c>
      <c r="G178" s="316"/>
      <c r="H178" s="316">
        <f t="shared" ca="1" si="14"/>
        <v>137</v>
      </c>
      <c r="I178" s="316">
        <f t="shared" ca="1" si="15"/>
        <v>54</v>
      </c>
      <c r="J178" s="316"/>
      <c r="K178" s="316">
        <f t="shared" ca="1" si="16"/>
        <v>1939</v>
      </c>
      <c r="L178" s="316">
        <f t="shared" ca="1" si="17"/>
        <v>70</v>
      </c>
      <c r="M178" s="228"/>
    </row>
    <row r="179" spans="1:13" x14ac:dyDescent="0.3">
      <c r="A179" s="229" t="s">
        <v>149</v>
      </c>
      <c r="B179" s="230"/>
      <c r="C179" s="231" t="s">
        <v>394</v>
      </c>
      <c r="D179" s="232"/>
      <c r="E179" s="316">
        <f t="shared" ca="1" si="12"/>
        <v>1576</v>
      </c>
      <c r="F179" s="316">
        <f t="shared" ca="1" si="13"/>
        <v>77</v>
      </c>
      <c r="G179" s="316"/>
      <c r="H179" s="316">
        <f t="shared" ca="1" si="14"/>
        <v>421</v>
      </c>
      <c r="I179" s="316">
        <f t="shared" ca="1" si="15"/>
        <v>68</v>
      </c>
      <c r="J179" s="316"/>
      <c r="K179" s="316">
        <f t="shared" ca="1" si="16"/>
        <v>2078</v>
      </c>
      <c r="L179" s="316">
        <f t="shared" ca="1" si="17"/>
        <v>74</v>
      </c>
      <c r="M179" s="228"/>
    </row>
    <row r="180" spans="1:13" x14ac:dyDescent="0.3">
      <c r="A180" s="229" t="s">
        <v>150</v>
      </c>
      <c r="B180" s="230"/>
      <c r="C180" s="231" t="s">
        <v>182</v>
      </c>
      <c r="D180" s="232"/>
      <c r="E180" s="316">
        <f t="shared" ca="1" si="12"/>
        <v>4315</v>
      </c>
      <c r="F180" s="316">
        <f t="shared" ca="1" si="13"/>
        <v>69</v>
      </c>
      <c r="G180" s="316"/>
      <c r="H180" s="316">
        <f t="shared" ca="1" si="14"/>
        <v>1146</v>
      </c>
      <c r="I180" s="316">
        <f t="shared" ca="1" si="15"/>
        <v>54</v>
      </c>
      <c r="J180" s="316"/>
      <c r="K180" s="316">
        <f t="shared" ca="1" si="16"/>
        <v>5580</v>
      </c>
      <c r="L180" s="316">
        <f t="shared" ca="1" si="17"/>
        <v>65</v>
      </c>
      <c r="M180" s="228"/>
    </row>
    <row r="181" spans="1:13" x14ac:dyDescent="0.3">
      <c r="A181" s="229" t="s">
        <v>151</v>
      </c>
      <c r="B181" s="230"/>
      <c r="C181" s="231" t="s">
        <v>395</v>
      </c>
      <c r="D181" s="232"/>
      <c r="E181" s="316">
        <f t="shared" ca="1" si="12"/>
        <v>5827</v>
      </c>
      <c r="F181" s="316">
        <f t="shared" ca="1" si="13"/>
        <v>68</v>
      </c>
      <c r="G181" s="316"/>
      <c r="H181" s="316">
        <f t="shared" ca="1" si="14"/>
        <v>155</v>
      </c>
      <c r="I181" s="316">
        <f t="shared" ca="1" si="15"/>
        <v>45</v>
      </c>
      <c r="J181" s="316"/>
      <c r="K181" s="316">
        <f t="shared" ca="1" si="16"/>
        <v>6046</v>
      </c>
      <c r="L181" s="316">
        <f t="shared" ca="1" si="17"/>
        <v>67</v>
      </c>
      <c r="M181" s="228"/>
    </row>
    <row r="182" spans="1:13" x14ac:dyDescent="0.3">
      <c r="A182" s="229" t="s">
        <v>152</v>
      </c>
      <c r="B182" s="230"/>
      <c r="C182" s="231" t="s">
        <v>396</v>
      </c>
      <c r="D182" s="232"/>
      <c r="E182" s="316">
        <f t="shared" ca="1" si="12"/>
        <v>7633</v>
      </c>
      <c r="F182" s="316">
        <f t="shared" ca="1" si="13"/>
        <v>71</v>
      </c>
      <c r="G182" s="316"/>
      <c r="H182" s="316">
        <f t="shared" ca="1" si="14"/>
        <v>349</v>
      </c>
      <c r="I182" s="316">
        <f t="shared" ca="1" si="15"/>
        <v>52</v>
      </c>
      <c r="J182" s="316"/>
      <c r="K182" s="316">
        <f t="shared" ca="1" si="16"/>
        <v>8083</v>
      </c>
      <c r="L182" s="316">
        <f t="shared" ca="1" si="17"/>
        <v>70</v>
      </c>
      <c r="M182" s="228"/>
    </row>
    <row r="183" spans="1:13" x14ac:dyDescent="0.3">
      <c r="A183" s="229" t="s">
        <v>153</v>
      </c>
      <c r="B183" s="230"/>
      <c r="C183" s="231" t="s">
        <v>397</v>
      </c>
      <c r="D183" s="232"/>
      <c r="E183" s="316">
        <f t="shared" ca="1" si="12"/>
        <v>3914</v>
      </c>
      <c r="F183" s="316">
        <f t="shared" ca="1" si="13"/>
        <v>69</v>
      </c>
      <c r="G183" s="316"/>
      <c r="H183" s="316">
        <f t="shared" ca="1" si="14"/>
        <v>147</v>
      </c>
      <c r="I183" s="316">
        <f t="shared" ca="1" si="15"/>
        <v>56</v>
      </c>
      <c r="J183" s="316"/>
      <c r="K183" s="316">
        <f t="shared" ca="1" si="16"/>
        <v>4116</v>
      </c>
      <c r="L183" s="316">
        <f t="shared" ca="1" si="17"/>
        <v>68</v>
      </c>
      <c r="M183" s="228"/>
    </row>
    <row r="184" spans="1:13" x14ac:dyDescent="0.3">
      <c r="A184" s="229" t="s">
        <v>154</v>
      </c>
      <c r="B184" s="230"/>
      <c r="C184" s="231" t="s">
        <v>398</v>
      </c>
      <c r="D184" s="232"/>
      <c r="E184" s="316">
        <f t="shared" ca="1" si="12"/>
        <v>6337</v>
      </c>
      <c r="F184" s="316">
        <f t="shared" ca="1" si="13"/>
        <v>69</v>
      </c>
      <c r="G184" s="316"/>
      <c r="H184" s="316">
        <f t="shared" ca="1" si="14"/>
        <v>593</v>
      </c>
      <c r="I184" s="316">
        <f t="shared" ca="1" si="15"/>
        <v>52</v>
      </c>
      <c r="J184" s="316"/>
      <c r="K184" s="316">
        <f t="shared" ca="1" si="16"/>
        <v>7065</v>
      </c>
      <c r="L184" s="316">
        <f t="shared" ca="1" si="17"/>
        <v>67</v>
      </c>
      <c r="M184" s="228"/>
    </row>
    <row r="185" spans="1:13" x14ac:dyDescent="0.3">
      <c r="A185" s="229" t="s">
        <v>155</v>
      </c>
      <c r="B185" s="230"/>
      <c r="C185" s="231" t="s">
        <v>399</v>
      </c>
      <c r="D185" s="232"/>
      <c r="E185" s="316" t="str">
        <f t="shared" ca="1" si="12"/>
        <v>**</v>
      </c>
      <c r="F185" s="316" t="str">
        <f t="shared" ca="1" si="13"/>
        <v>**</v>
      </c>
      <c r="G185" s="316"/>
      <c r="H185" s="316" t="str">
        <f t="shared" ca="1" si="14"/>
        <v>**</v>
      </c>
      <c r="I185" s="316" t="str">
        <f t="shared" ca="1" si="15"/>
        <v>**</v>
      </c>
      <c r="J185" s="316"/>
      <c r="K185" s="316" t="str">
        <f t="shared" ca="1" si="16"/>
        <v>**</v>
      </c>
      <c r="L185" s="316" t="str">
        <f t="shared" ca="1" si="17"/>
        <v>**</v>
      </c>
      <c r="M185" s="228"/>
    </row>
    <row r="186" spans="1:13" x14ac:dyDescent="0.3">
      <c r="A186" s="229" t="s">
        <v>156</v>
      </c>
      <c r="B186" s="230"/>
      <c r="C186" s="231" t="s">
        <v>400</v>
      </c>
      <c r="D186" s="232"/>
      <c r="E186" s="316">
        <f t="shared" ca="1" si="12"/>
        <v>2283</v>
      </c>
      <c r="F186" s="316">
        <f t="shared" ca="1" si="13"/>
        <v>75</v>
      </c>
      <c r="G186" s="316"/>
      <c r="H186" s="316">
        <f t="shared" ca="1" si="14"/>
        <v>151</v>
      </c>
      <c r="I186" s="316">
        <f t="shared" ca="1" si="15"/>
        <v>60</v>
      </c>
      <c r="J186" s="316"/>
      <c r="K186" s="316">
        <f t="shared" ca="1" si="16"/>
        <v>2474</v>
      </c>
      <c r="L186" s="316">
        <f t="shared" ca="1" si="17"/>
        <v>74</v>
      </c>
      <c r="M186" s="228"/>
    </row>
    <row r="187" spans="1:13" x14ac:dyDescent="0.3">
      <c r="A187" s="229" t="s">
        <v>157</v>
      </c>
      <c r="B187" s="230"/>
      <c r="C187" s="231" t="s">
        <v>401</v>
      </c>
      <c r="D187" s="232"/>
      <c r="E187" s="316">
        <f t="shared" ca="1" si="12"/>
        <v>2880</v>
      </c>
      <c r="F187" s="316">
        <f t="shared" ca="1" si="13"/>
        <v>65</v>
      </c>
      <c r="G187" s="316"/>
      <c r="H187" s="316">
        <f t="shared" ca="1" si="14"/>
        <v>252</v>
      </c>
      <c r="I187" s="316">
        <f t="shared" ca="1" si="15"/>
        <v>52</v>
      </c>
      <c r="J187" s="316"/>
      <c r="K187" s="316">
        <f t="shared" ca="1" si="16"/>
        <v>3177</v>
      </c>
      <c r="L187" s="316">
        <f t="shared" ca="1" si="17"/>
        <v>64</v>
      </c>
      <c r="M187" s="228"/>
    </row>
    <row r="188" spans="1:13" x14ac:dyDescent="0.3">
      <c r="A188" s="229" t="s">
        <v>158</v>
      </c>
      <c r="B188" s="230"/>
      <c r="C188" s="231" t="s">
        <v>402</v>
      </c>
      <c r="D188" s="232"/>
      <c r="E188" s="316">
        <f t="shared" ca="1" si="12"/>
        <v>1498</v>
      </c>
      <c r="F188" s="316">
        <f t="shared" ca="1" si="13"/>
        <v>75</v>
      </c>
      <c r="G188" s="316"/>
      <c r="H188" s="316">
        <f t="shared" ca="1" si="14"/>
        <v>183</v>
      </c>
      <c r="I188" s="316">
        <f t="shared" ca="1" si="15"/>
        <v>67</v>
      </c>
      <c r="J188" s="316"/>
      <c r="K188" s="316">
        <f t="shared" ca="1" si="16"/>
        <v>1701</v>
      </c>
      <c r="L188" s="316">
        <f t="shared" ca="1" si="17"/>
        <v>74</v>
      </c>
      <c r="M188" s="228"/>
    </row>
    <row r="189" spans="1:13" x14ac:dyDescent="0.3">
      <c r="A189" s="229" t="s">
        <v>159</v>
      </c>
      <c r="B189" s="230"/>
      <c r="C189" s="231" t="s">
        <v>403</v>
      </c>
      <c r="D189" s="232"/>
      <c r="E189" s="316">
        <f t="shared" ca="1" si="12"/>
        <v>5437</v>
      </c>
      <c r="F189" s="316">
        <f t="shared" ca="1" si="13"/>
        <v>71</v>
      </c>
      <c r="G189" s="316"/>
      <c r="H189" s="316">
        <f t="shared" ca="1" si="14"/>
        <v>428</v>
      </c>
      <c r="I189" s="316">
        <f t="shared" ca="1" si="15"/>
        <v>58</v>
      </c>
      <c r="J189" s="316"/>
      <c r="K189" s="316">
        <f t="shared" ca="1" si="16"/>
        <v>5960</v>
      </c>
      <c r="L189" s="316">
        <f t="shared" ca="1" si="17"/>
        <v>70</v>
      </c>
      <c r="M189" s="228"/>
    </row>
    <row r="190" spans="1:13" x14ac:dyDescent="0.3">
      <c r="A190" s="229" t="s">
        <v>160</v>
      </c>
      <c r="B190" s="230"/>
      <c r="C190" s="231" t="s">
        <v>404</v>
      </c>
      <c r="D190" s="232"/>
      <c r="E190" s="316">
        <f t="shared" ca="1" si="12"/>
        <v>3183</v>
      </c>
      <c r="F190" s="316">
        <f t="shared" ca="1" si="13"/>
        <v>77</v>
      </c>
      <c r="G190" s="316"/>
      <c r="H190" s="316">
        <f t="shared" ca="1" si="14"/>
        <v>307</v>
      </c>
      <c r="I190" s="316">
        <f t="shared" ca="1" si="15"/>
        <v>68</v>
      </c>
      <c r="J190" s="316"/>
      <c r="K190" s="316">
        <f t="shared" ca="1" si="16"/>
        <v>3527</v>
      </c>
      <c r="L190" s="316">
        <f t="shared" ca="1" si="17"/>
        <v>76</v>
      </c>
      <c r="M190" s="228"/>
    </row>
    <row r="191" spans="1:13" x14ac:dyDescent="0.3">
      <c r="A191" s="229" t="s">
        <v>161</v>
      </c>
      <c r="B191" s="230"/>
      <c r="C191" s="231" t="s">
        <v>405</v>
      </c>
      <c r="D191" s="232"/>
      <c r="E191" s="316">
        <f t="shared" ca="1" si="12"/>
        <v>2484</v>
      </c>
      <c r="F191" s="316">
        <f t="shared" ca="1" si="13"/>
        <v>70</v>
      </c>
      <c r="G191" s="316"/>
      <c r="H191" s="316">
        <f t="shared" ca="1" si="14"/>
        <v>589</v>
      </c>
      <c r="I191" s="316">
        <f t="shared" ca="1" si="15"/>
        <v>62</v>
      </c>
      <c r="J191" s="316"/>
      <c r="K191" s="316">
        <f t="shared" ca="1" si="16"/>
        <v>3110</v>
      </c>
      <c r="L191" s="316">
        <f t="shared" ca="1" si="17"/>
        <v>68</v>
      </c>
      <c r="M191" s="228"/>
    </row>
    <row r="192" spans="1:13" x14ac:dyDescent="0.3">
      <c r="A192" s="229" t="s">
        <v>162</v>
      </c>
      <c r="B192" s="230"/>
      <c r="C192" s="231" t="s">
        <v>406</v>
      </c>
      <c r="D192" s="232"/>
      <c r="E192" s="316">
        <f t="shared" ca="1" si="12"/>
        <v>1371</v>
      </c>
      <c r="F192" s="316">
        <f t="shared" ca="1" si="13"/>
        <v>71</v>
      </c>
      <c r="G192" s="316"/>
      <c r="H192" s="316">
        <f t="shared" ca="1" si="14"/>
        <v>63</v>
      </c>
      <c r="I192" s="316">
        <f t="shared" ca="1" si="15"/>
        <v>70</v>
      </c>
      <c r="J192" s="316"/>
      <c r="K192" s="316">
        <f t="shared" ca="1" si="16"/>
        <v>1453</v>
      </c>
      <c r="L192" s="316">
        <f t="shared" ca="1" si="17"/>
        <v>71</v>
      </c>
      <c r="M192" s="228"/>
    </row>
    <row r="193" spans="1:43" x14ac:dyDescent="0.3">
      <c r="A193" s="249" t="s">
        <v>163</v>
      </c>
      <c r="B193" s="250"/>
      <c r="C193" s="251" t="s">
        <v>407</v>
      </c>
      <c r="D193" s="252"/>
      <c r="E193" s="317">
        <f t="shared" ca="1" si="12"/>
        <v>5192</v>
      </c>
      <c r="F193" s="317">
        <f t="shared" ca="1" si="13"/>
        <v>71</v>
      </c>
      <c r="G193" s="317"/>
      <c r="H193" s="317">
        <f t="shared" ca="1" si="14"/>
        <v>312</v>
      </c>
      <c r="I193" s="317">
        <f t="shared" ca="1" si="15"/>
        <v>62</v>
      </c>
      <c r="J193" s="317"/>
      <c r="K193" s="317">
        <f t="shared" ca="1" si="16"/>
        <v>5596</v>
      </c>
      <c r="L193" s="317">
        <f t="shared" ca="1" si="17"/>
        <v>70</v>
      </c>
      <c r="M193" s="253"/>
    </row>
    <row r="194" spans="1:43" x14ac:dyDescent="0.3">
      <c r="C194" s="222"/>
      <c r="D194" s="222"/>
      <c r="E194" s="254"/>
      <c r="F194" s="254"/>
      <c r="G194" s="228"/>
      <c r="H194" s="254"/>
      <c r="I194" s="254"/>
      <c r="J194" s="228"/>
      <c r="L194" s="255" t="s">
        <v>232</v>
      </c>
    </row>
    <row r="195" spans="1:43" s="33" customFormat="1" x14ac:dyDescent="0.3">
      <c r="A195" s="333" t="s">
        <v>1612</v>
      </c>
      <c r="B195" s="78"/>
      <c r="C195" s="78"/>
      <c r="D195" s="32"/>
      <c r="E195" s="32"/>
      <c r="F195" s="32"/>
      <c r="G195" s="79"/>
      <c r="H195" s="79"/>
      <c r="I195" s="79"/>
      <c r="J195" s="79"/>
      <c r="K195" s="30"/>
      <c r="L195" s="30"/>
      <c r="M195" s="30"/>
      <c r="N195" s="31"/>
      <c r="O195" s="31"/>
      <c r="P195" s="31"/>
      <c r="R195" s="32"/>
      <c r="S195" s="32"/>
      <c r="T195" s="32"/>
      <c r="U195" s="78"/>
      <c r="V195" s="78"/>
      <c r="W195" s="80"/>
      <c r="AH195" s="119"/>
      <c r="AI195" s="119"/>
      <c r="AJ195" s="119"/>
      <c r="AK195" s="119"/>
      <c r="AL195" s="119"/>
      <c r="AM195" s="119"/>
      <c r="AN195" s="119"/>
      <c r="AO195" s="119"/>
      <c r="AP195" s="119"/>
      <c r="AQ195" s="119"/>
    </row>
    <row r="196" spans="1:43" x14ac:dyDescent="0.3">
      <c r="A196" s="256" t="s">
        <v>181</v>
      </c>
      <c r="B196" s="207"/>
      <c r="C196" s="207"/>
      <c r="D196" s="207"/>
      <c r="E196" s="207"/>
      <c r="F196" s="207"/>
      <c r="G196" s="207"/>
      <c r="H196" s="207"/>
      <c r="I196" s="207"/>
      <c r="J196" s="208"/>
      <c r="K196" s="208"/>
    </row>
    <row r="197" spans="1:43" x14ac:dyDescent="0.3">
      <c r="A197" s="256" t="s">
        <v>203</v>
      </c>
      <c r="B197" s="207"/>
      <c r="C197" s="207"/>
      <c r="D197" s="207"/>
      <c r="E197" s="207"/>
      <c r="F197" s="207"/>
      <c r="G197" s="207"/>
      <c r="H197" s="207"/>
      <c r="I197" s="207"/>
      <c r="J197" s="208"/>
      <c r="K197" s="208"/>
    </row>
    <row r="198" spans="1:43" ht="33.75" customHeight="1" x14ac:dyDescent="0.3">
      <c r="A198" s="734" t="s">
        <v>1149</v>
      </c>
      <c r="B198" s="734"/>
      <c r="C198" s="734"/>
      <c r="D198" s="734"/>
      <c r="E198" s="734"/>
      <c r="F198" s="734"/>
      <c r="G198" s="734"/>
      <c r="H198" s="734"/>
      <c r="I198" s="734"/>
      <c r="J198" s="734"/>
      <c r="K198" s="734"/>
      <c r="L198" s="734"/>
      <c r="M198" s="257"/>
      <c r="N198" s="257"/>
      <c r="O198" s="257"/>
      <c r="P198" s="257"/>
      <c r="Q198" s="257"/>
      <c r="R198" s="257"/>
      <c r="S198" s="257"/>
      <c r="T198" s="257"/>
      <c r="U198" s="257"/>
    </row>
    <row r="199" spans="1:43" x14ac:dyDescent="0.3">
      <c r="A199" s="206" t="s">
        <v>167</v>
      </c>
      <c r="B199" s="261"/>
      <c r="C199" s="261"/>
      <c r="D199" s="261"/>
      <c r="E199" s="261"/>
      <c r="F199" s="261"/>
      <c r="G199" s="261"/>
      <c r="H199" s="261"/>
      <c r="I199" s="261"/>
      <c r="J199" s="261"/>
      <c r="K199" s="261"/>
      <c r="L199" s="261"/>
      <c r="M199" s="257"/>
      <c r="N199" s="257"/>
      <c r="O199" s="257"/>
      <c r="P199" s="257"/>
      <c r="Q199" s="257"/>
      <c r="R199" s="257"/>
      <c r="S199" s="257"/>
      <c r="T199" s="257"/>
      <c r="U199" s="257"/>
    </row>
    <row r="200" spans="1:43" x14ac:dyDescent="0.3">
      <c r="A200" s="206" t="s">
        <v>168</v>
      </c>
      <c r="B200" s="261"/>
      <c r="C200" s="261"/>
      <c r="D200" s="261"/>
      <c r="E200" s="261"/>
      <c r="F200" s="261"/>
      <c r="G200" s="261"/>
      <c r="H200" s="261"/>
      <c r="I200" s="261"/>
      <c r="J200" s="261"/>
      <c r="K200" s="261"/>
      <c r="L200" s="261"/>
      <c r="M200" s="257"/>
      <c r="N200" s="257"/>
      <c r="O200" s="257"/>
      <c r="P200" s="257"/>
      <c r="Q200" s="257"/>
      <c r="R200" s="257"/>
      <c r="S200" s="257"/>
      <c r="T200" s="257"/>
      <c r="U200" s="257"/>
    </row>
    <row r="201" spans="1:43" x14ac:dyDescent="0.3">
      <c r="A201" s="206" t="s">
        <v>425</v>
      </c>
      <c r="B201" s="261"/>
      <c r="C201" s="261"/>
      <c r="D201" s="261"/>
      <c r="E201" s="261"/>
      <c r="F201" s="261"/>
      <c r="G201" s="261"/>
      <c r="H201" s="261"/>
      <c r="I201" s="261"/>
      <c r="J201" s="261"/>
      <c r="K201" s="261"/>
      <c r="L201" s="261"/>
      <c r="M201" s="257"/>
      <c r="N201" s="257"/>
      <c r="O201" s="257"/>
      <c r="P201" s="257"/>
      <c r="Q201" s="257"/>
      <c r="R201" s="257"/>
      <c r="S201" s="257"/>
      <c r="T201" s="257"/>
      <c r="U201" s="257"/>
    </row>
    <row r="202" spans="1:43" ht="12.75" x14ac:dyDescent="0.35">
      <c r="A202" s="262" t="s">
        <v>567</v>
      </c>
      <c r="B202" s="262"/>
      <c r="C202" s="262"/>
      <c r="D202" s="262"/>
      <c r="E202" s="262"/>
      <c r="F202" s="262"/>
      <c r="G202" s="262"/>
      <c r="H202" s="262"/>
      <c r="I202" s="262"/>
      <c r="J202" s="205"/>
      <c r="K202" s="205"/>
      <c r="L202" s="205"/>
      <c r="M202" s="205"/>
      <c r="N202" s="205"/>
      <c r="O202" s="205"/>
      <c r="P202" s="205"/>
      <c r="Q202" s="205"/>
      <c r="R202" s="205"/>
      <c r="S202" s="205"/>
      <c r="T202" s="205"/>
      <c r="U202" s="205"/>
      <c r="V202" s="205"/>
    </row>
    <row r="203" spans="1:43" ht="12.75" x14ac:dyDescent="0.35">
      <c r="A203" s="262" t="s">
        <v>478</v>
      </c>
      <c r="B203" s="205"/>
      <c r="C203" s="205"/>
      <c r="D203" s="205"/>
      <c r="E203" s="205"/>
      <c r="F203" s="205"/>
      <c r="G203" s="205"/>
      <c r="H203" s="205"/>
      <c r="I203" s="205"/>
      <c r="J203" s="205"/>
      <c r="K203" s="205"/>
      <c r="L203" s="205"/>
      <c r="M203" s="205"/>
      <c r="N203" s="205"/>
      <c r="O203" s="205"/>
      <c r="P203" s="205"/>
      <c r="Q203" s="205"/>
      <c r="R203" s="205"/>
      <c r="S203" s="205"/>
      <c r="T203" s="205"/>
      <c r="U203" s="205"/>
      <c r="V203" s="205"/>
    </row>
    <row r="204" spans="1:43" ht="25.5" customHeight="1" x14ac:dyDescent="0.35">
      <c r="A204" s="734" t="s">
        <v>521</v>
      </c>
      <c r="B204" s="779"/>
      <c r="C204" s="779"/>
      <c r="D204" s="779"/>
      <c r="E204" s="779"/>
      <c r="F204" s="779"/>
      <c r="G204" s="779"/>
      <c r="H204" s="779"/>
      <c r="I204" s="779"/>
      <c r="J204" s="779"/>
      <c r="K204" s="779"/>
      <c r="L204" s="779"/>
      <c r="M204" s="779"/>
      <c r="N204" s="205"/>
      <c r="O204" s="205"/>
      <c r="P204" s="205"/>
      <c r="Q204" s="205"/>
      <c r="R204" s="205"/>
      <c r="S204" s="205"/>
      <c r="T204" s="205"/>
      <c r="U204" s="205"/>
      <c r="V204" s="205"/>
    </row>
    <row r="205" spans="1:43" ht="5.25" customHeight="1" x14ac:dyDescent="0.3">
      <c r="A205" s="258"/>
      <c r="B205" s="258"/>
      <c r="C205" s="258"/>
      <c r="D205" s="258"/>
      <c r="E205" s="258"/>
      <c r="F205" s="258"/>
      <c r="G205" s="258"/>
      <c r="H205" s="258"/>
      <c r="I205" s="258"/>
      <c r="J205" s="258"/>
      <c r="K205" s="258"/>
    </row>
    <row r="206" spans="1:43" x14ac:dyDescent="0.3">
      <c r="A206" s="206" t="s">
        <v>1569</v>
      </c>
      <c r="B206" s="206"/>
      <c r="C206" s="206"/>
      <c r="D206" s="206"/>
      <c r="E206" s="208"/>
      <c r="F206" s="208"/>
      <c r="G206" s="207"/>
      <c r="H206" s="207"/>
      <c r="I206" s="208"/>
      <c r="J206" s="208"/>
      <c r="K206" s="208"/>
    </row>
    <row r="207" spans="1:43" x14ac:dyDescent="0.3">
      <c r="A207" s="206"/>
      <c r="B207" s="206"/>
      <c r="C207" s="206"/>
      <c r="D207" s="206"/>
      <c r="E207" s="208"/>
      <c r="F207" s="208"/>
      <c r="G207" s="207"/>
      <c r="H207" s="207"/>
      <c r="I207" s="208"/>
      <c r="J207" s="208"/>
      <c r="K207" s="208"/>
    </row>
    <row r="208" spans="1:43" ht="11.25" customHeight="1" x14ac:dyDescent="0.3">
      <c r="A208" s="806" t="s">
        <v>1624</v>
      </c>
      <c r="B208" s="806"/>
      <c r="C208" s="806"/>
      <c r="D208" s="806"/>
      <c r="E208" s="806"/>
      <c r="F208" s="806"/>
      <c r="G208" s="806"/>
      <c r="H208" s="806"/>
      <c r="I208" s="806"/>
      <c r="J208" s="806"/>
      <c r="K208" s="806"/>
      <c r="L208" s="806"/>
      <c r="M208" s="259"/>
      <c r="N208" s="259"/>
      <c r="O208" s="259"/>
      <c r="P208" s="259"/>
      <c r="Q208" s="259"/>
      <c r="R208" s="259"/>
      <c r="S208" s="259"/>
      <c r="T208" s="259"/>
      <c r="U208" s="259"/>
    </row>
    <row r="209" spans="1:21" x14ac:dyDescent="0.3">
      <c r="A209" s="806"/>
      <c r="B209" s="806"/>
      <c r="C209" s="806"/>
      <c r="D209" s="806"/>
      <c r="E209" s="806"/>
      <c r="F209" s="806"/>
      <c r="G209" s="806"/>
      <c r="H209" s="806"/>
      <c r="I209" s="806"/>
      <c r="J209" s="806"/>
      <c r="K209" s="806"/>
      <c r="L209" s="806"/>
      <c r="M209" s="259"/>
      <c r="N209" s="259"/>
      <c r="O209" s="259"/>
      <c r="P209" s="259"/>
      <c r="Q209" s="259"/>
      <c r="R209" s="259"/>
      <c r="S209" s="259"/>
      <c r="T209" s="259"/>
      <c r="U209" s="259"/>
    </row>
    <row r="210" spans="1:21" x14ac:dyDescent="0.3">
      <c r="A210" s="806"/>
      <c r="B210" s="806"/>
      <c r="C210" s="806"/>
      <c r="D210" s="806"/>
      <c r="E210" s="806"/>
      <c r="F210" s="806"/>
      <c r="G210" s="806"/>
      <c r="H210" s="806"/>
      <c r="I210" s="806"/>
      <c r="J210" s="806"/>
      <c r="K210" s="806"/>
      <c r="L210" s="806"/>
      <c r="M210" s="259"/>
      <c r="N210" s="259"/>
      <c r="O210" s="259"/>
      <c r="P210" s="259"/>
      <c r="Q210" s="259"/>
      <c r="R210" s="259"/>
      <c r="S210" s="259"/>
      <c r="T210" s="259"/>
      <c r="U210" s="259"/>
    </row>
    <row r="211" spans="1:21" x14ac:dyDescent="0.3">
      <c r="A211" s="806"/>
      <c r="B211" s="806"/>
      <c r="C211" s="806"/>
      <c r="D211" s="806"/>
      <c r="E211" s="806"/>
      <c r="F211" s="806"/>
      <c r="G211" s="806"/>
      <c r="H211" s="806"/>
      <c r="I211" s="806"/>
      <c r="J211" s="806"/>
      <c r="K211" s="806"/>
      <c r="L211" s="806"/>
      <c r="M211" s="259"/>
      <c r="N211" s="259"/>
      <c r="O211" s="259"/>
      <c r="P211" s="259"/>
      <c r="Q211" s="259"/>
      <c r="R211" s="259"/>
      <c r="S211" s="259"/>
      <c r="T211" s="259"/>
      <c r="U211" s="259"/>
    </row>
    <row r="212" spans="1:21" ht="12.75" customHeight="1" x14ac:dyDescent="0.3">
      <c r="A212" s="806"/>
      <c r="B212" s="806"/>
      <c r="C212" s="806"/>
      <c r="D212" s="806"/>
      <c r="E212" s="806"/>
      <c r="F212" s="806"/>
      <c r="G212" s="806"/>
      <c r="H212" s="806"/>
      <c r="I212" s="806"/>
      <c r="J212" s="806"/>
      <c r="K212" s="806"/>
      <c r="L212" s="806"/>
      <c r="M212" s="260"/>
      <c r="N212" s="260"/>
      <c r="O212" s="260"/>
      <c r="P212" s="260"/>
      <c r="Q212" s="260"/>
      <c r="R212" s="260"/>
      <c r="S212" s="260"/>
      <c r="T212" s="260"/>
      <c r="U212" s="260"/>
    </row>
    <row r="214" spans="1:21" x14ac:dyDescent="0.3">
      <c r="A214" s="203" t="s">
        <v>1145</v>
      </c>
    </row>
  </sheetData>
  <sheetProtection sheet="1" autoFilter="0"/>
  <mergeCells count="14">
    <mergeCell ref="H4:M4"/>
    <mergeCell ref="A3:D3"/>
    <mergeCell ref="I6:M6"/>
    <mergeCell ref="I7:M7"/>
    <mergeCell ref="I5:M5"/>
    <mergeCell ref="A5:F6"/>
    <mergeCell ref="E9:F9"/>
    <mergeCell ref="H9:I9"/>
    <mergeCell ref="K9:L9"/>
    <mergeCell ref="D9:D10"/>
    <mergeCell ref="A208:L212"/>
    <mergeCell ref="A9:C10"/>
    <mergeCell ref="A204:M204"/>
    <mergeCell ref="A198:L198"/>
  </mergeCells>
  <phoneticPr fontId="6" type="noConversion"/>
  <conditionalFormatting sqref="F11:F193 I11:I193 L11:L193">
    <cfRule type="expression" dxfId="52" priority="1" stopIfTrue="1">
      <formula>$I$5="Average point score"</formula>
    </cfRule>
    <cfRule type="expression" dxfId="51" priority="2">
      <formula>$I$5="Average point score"</formula>
    </cfRule>
  </conditionalFormatting>
  <dataValidations count="3">
    <dataValidation type="list" allowBlank="1" showInputMessage="1" showErrorMessage="1" sqref="I6">
      <formula1>$AC$6:$AC$8</formula1>
    </dataValidation>
    <dataValidation type="list" allowBlank="1" showInputMessage="1" showErrorMessage="1" sqref="I5">
      <formula1>$AC$2:$AC$4</formula1>
    </dataValidation>
    <dataValidation type="list" allowBlank="1" showInputMessage="1" showErrorMessage="1" sqref="I7:M7">
      <formula1>$AC$11:$AC$15</formula1>
    </dataValidation>
  </dataValidations>
  <pageMargins left="0.39370078740157483" right="0.39370078740157483" top="0.39370078740157483" bottom="0.39370078740157483" header="0.23622047244094491" footer="0.23622047244094491"/>
  <pageSetup paperSize="9" scale="60" orientation="portrait" r:id="rId1"/>
  <headerFooter alignWithMargins="0"/>
  <rowBreaks count="1" manualBreakCount="1">
    <brk id="114" max="12"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99"/>
  </sheetPr>
  <dimension ref="A1:BE174"/>
  <sheetViews>
    <sheetView topLeftCell="A61" workbookViewId="0">
      <selection activeCell="A83" sqref="A83"/>
    </sheetView>
  </sheetViews>
  <sheetFormatPr defaultRowHeight="12.75" x14ac:dyDescent="0.35"/>
  <cols>
    <col min="1" max="1" width="15.3984375" customWidth="1"/>
    <col min="3" max="3" width="15.59765625" customWidth="1"/>
  </cols>
  <sheetData>
    <row r="1" spans="1:57" ht="15" x14ac:dyDescent="0.4">
      <c r="A1" s="159" t="s">
        <v>193</v>
      </c>
      <c r="B1" s="310"/>
      <c r="C1" s="310"/>
    </row>
    <row r="2" spans="1:57" x14ac:dyDescent="0.35">
      <c r="A2" s="311">
        <v>1</v>
      </c>
      <c r="B2" s="312">
        <v>2</v>
      </c>
      <c r="C2" s="312">
        <v>3</v>
      </c>
      <c r="D2" s="311">
        <v>4</v>
      </c>
      <c r="E2" s="312">
        <v>5</v>
      </c>
      <c r="F2" s="312">
        <v>6</v>
      </c>
      <c r="G2" s="311">
        <v>7</v>
      </c>
      <c r="H2" s="312">
        <v>8</v>
      </c>
      <c r="I2" s="312">
        <v>9</v>
      </c>
      <c r="J2" s="311">
        <v>10</v>
      </c>
      <c r="K2" s="312">
        <v>11</v>
      </c>
      <c r="L2" s="312">
        <v>12</v>
      </c>
      <c r="M2" s="311">
        <v>13</v>
      </c>
      <c r="N2" s="312">
        <v>14</v>
      </c>
      <c r="O2" s="312">
        <v>15</v>
      </c>
      <c r="P2" s="311">
        <v>16</v>
      </c>
      <c r="Q2" s="312">
        <v>17</v>
      </c>
      <c r="R2" s="312">
        <v>18</v>
      </c>
      <c r="S2" s="311">
        <v>19</v>
      </c>
      <c r="T2" s="312">
        <v>20</v>
      </c>
      <c r="U2" s="312">
        <v>21</v>
      </c>
      <c r="V2" s="311">
        <v>22</v>
      </c>
      <c r="W2" s="312">
        <v>23</v>
      </c>
      <c r="X2" s="312">
        <v>24</v>
      </c>
      <c r="Y2" s="311">
        <v>25</v>
      </c>
      <c r="Z2" s="312">
        <v>26</v>
      </c>
      <c r="AA2" s="312">
        <v>27</v>
      </c>
      <c r="AB2" s="311">
        <v>28</v>
      </c>
      <c r="AC2" s="312">
        <v>29</v>
      </c>
      <c r="AD2" s="312">
        <v>30</v>
      </c>
      <c r="AE2" s="311">
        <v>31</v>
      </c>
      <c r="AF2" s="312">
        <v>32</v>
      </c>
      <c r="AG2" s="312">
        <v>33</v>
      </c>
      <c r="AH2" s="311">
        <v>34</v>
      </c>
      <c r="AI2" s="312">
        <v>35</v>
      </c>
      <c r="AJ2" s="312">
        <v>36</v>
      </c>
      <c r="AK2" s="311">
        <v>37</v>
      </c>
      <c r="AL2" s="312">
        <v>38</v>
      </c>
      <c r="AM2" s="312">
        <v>39</v>
      </c>
      <c r="AN2" s="311">
        <v>40</v>
      </c>
      <c r="AO2" s="312">
        <v>41</v>
      </c>
      <c r="AP2" s="312">
        <v>42</v>
      </c>
      <c r="AQ2" s="311">
        <v>43</v>
      </c>
      <c r="AR2" s="312">
        <v>44</v>
      </c>
      <c r="AS2" s="312">
        <v>45</v>
      </c>
      <c r="AT2" s="311">
        <v>46</v>
      </c>
      <c r="AU2" s="312">
        <v>47</v>
      </c>
      <c r="AV2" s="312">
        <v>48</v>
      </c>
      <c r="AW2" s="311">
        <v>49</v>
      </c>
      <c r="AX2" s="312">
        <v>50</v>
      </c>
      <c r="AY2" s="312">
        <v>51</v>
      </c>
      <c r="AZ2" s="311">
        <v>52</v>
      </c>
      <c r="BA2" s="312">
        <v>53</v>
      </c>
      <c r="BB2" s="312">
        <v>54</v>
      </c>
      <c r="BC2" s="311">
        <v>55</v>
      </c>
      <c r="BD2" s="312">
        <v>56</v>
      </c>
      <c r="BE2" s="312">
        <v>57</v>
      </c>
    </row>
    <row r="3" spans="1:57" ht="13.15" x14ac:dyDescent="0.4">
      <c r="A3" s="310"/>
      <c r="B3" s="310"/>
      <c r="C3" s="310"/>
      <c r="D3" t="s">
        <v>189</v>
      </c>
      <c r="E3" s="157"/>
      <c r="F3" s="157"/>
      <c r="G3" s="157"/>
    </row>
    <row r="4" spans="1:57" ht="13.15" x14ac:dyDescent="0.4">
      <c r="A4" s="310"/>
      <c r="B4" s="310"/>
      <c r="C4" s="310"/>
      <c r="D4" t="s">
        <v>194</v>
      </c>
      <c r="V4" t="s">
        <v>195</v>
      </c>
      <c r="AN4" t="s">
        <v>236</v>
      </c>
    </row>
    <row r="5" spans="1:57" ht="13.15" x14ac:dyDescent="0.4">
      <c r="A5" s="310"/>
      <c r="B5" s="310"/>
      <c r="C5" s="310"/>
      <c r="D5" t="s">
        <v>524</v>
      </c>
      <c r="J5" t="s">
        <v>525</v>
      </c>
      <c r="P5" t="s">
        <v>526</v>
      </c>
      <c r="V5" t="s">
        <v>524</v>
      </c>
      <c r="AB5" t="s">
        <v>525</v>
      </c>
      <c r="AH5" t="s">
        <v>526</v>
      </c>
      <c r="AN5" t="s">
        <v>524</v>
      </c>
      <c r="AT5" t="s">
        <v>525</v>
      </c>
      <c r="AZ5" t="s">
        <v>526</v>
      </c>
    </row>
    <row r="6" spans="1:57" ht="13.15" x14ac:dyDescent="0.4">
      <c r="A6" s="310"/>
      <c r="B6" s="310"/>
      <c r="C6" s="310"/>
      <c r="D6">
        <v>1</v>
      </c>
      <c r="G6" t="s">
        <v>236</v>
      </c>
      <c r="J6">
        <v>1</v>
      </c>
      <c r="M6" t="s">
        <v>236</v>
      </c>
      <c r="P6" t="s">
        <v>528</v>
      </c>
      <c r="S6" t="s">
        <v>236</v>
      </c>
      <c r="V6">
        <v>1</v>
      </c>
      <c r="Y6" t="s">
        <v>236</v>
      </c>
      <c r="AB6">
        <v>1</v>
      </c>
      <c r="AE6" t="s">
        <v>236</v>
      </c>
      <c r="AH6" t="s">
        <v>528</v>
      </c>
      <c r="AK6" t="s">
        <v>236</v>
      </c>
      <c r="AN6">
        <v>1</v>
      </c>
      <c r="AQ6" t="s">
        <v>236</v>
      </c>
      <c r="AT6">
        <v>1</v>
      </c>
      <c r="AW6" t="s">
        <v>236</v>
      </c>
      <c r="AZ6" t="s">
        <v>528</v>
      </c>
      <c r="BC6" t="s">
        <v>236</v>
      </c>
    </row>
    <row r="7" spans="1:57" ht="13.15" x14ac:dyDescent="0.4">
      <c r="A7" s="310"/>
      <c r="B7" s="310"/>
      <c r="C7" s="310"/>
      <c r="D7" t="s">
        <v>528</v>
      </c>
      <c r="G7" t="s">
        <v>528</v>
      </c>
      <c r="J7" t="s">
        <v>528</v>
      </c>
      <c r="M7" t="s">
        <v>528</v>
      </c>
      <c r="P7" t="s">
        <v>412</v>
      </c>
      <c r="Q7" t="s">
        <v>184</v>
      </c>
      <c r="R7" t="s">
        <v>236</v>
      </c>
      <c r="S7" t="s">
        <v>528</v>
      </c>
      <c r="V7" t="s">
        <v>528</v>
      </c>
      <c r="Y7" t="s">
        <v>528</v>
      </c>
      <c r="AB7" t="s">
        <v>528</v>
      </c>
      <c r="AE7" t="s">
        <v>528</v>
      </c>
      <c r="AH7" t="s">
        <v>412</v>
      </c>
      <c r="AI7" t="s">
        <v>184</v>
      </c>
      <c r="AJ7" t="s">
        <v>236</v>
      </c>
      <c r="AK7" t="s">
        <v>528</v>
      </c>
      <c r="AN7" t="s">
        <v>528</v>
      </c>
      <c r="AQ7" t="s">
        <v>528</v>
      </c>
      <c r="AT7" t="s">
        <v>528</v>
      </c>
      <c r="AW7" t="s">
        <v>528</v>
      </c>
      <c r="AZ7" t="s">
        <v>412</v>
      </c>
      <c r="BA7" t="s">
        <v>184</v>
      </c>
      <c r="BB7" t="s">
        <v>236</v>
      </c>
      <c r="BC7" t="s">
        <v>528</v>
      </c>
    </row>
    <row r="8" spans="1:57" x14ac:dyDescent="0.35">
      <c r="D8" t="s">
        <v>412</v>
      </c>
      <c r="E8" t="s">
        <v>184</v>
      </c>
      <c r="F8" t="s">
        <v>236</v>
      </c>
      <c r="G8" t="s">
        <v>412</v>
      </c>
      <c r="H8" t="s">
        <v>184</v>
      </c>
      <c r="I8" t="s">
        <v>236</v>
      </c>
      <c r="J8" t="s">
        <v>412</v>
      </c>
      <c r="K8" t="s">
        <v>184</v>
      </c>
      <c r="L8" t="s">
        <v>236</v>
      </c>
      <c r="M8" t="s">
        <v>412</v>
      </c>
      <c r="N8" t="s">
        <v>184</v>
      </c>
      <c r="O8" t="s">
        <v>236</v>
      </c>
      <c r="P8" t="s">
        <v>529</v>
      </c>
      <c r="Q8" t="s">
        <v>529</v>
      </c>
      <c r="R8" t="s">
        <v>529</v>
      </c>
      <c r="S8" t="s">
        <v>412</v>
      </c>
      <c r="T8" t="s">
        <v>184</v>
      </c>
      <c r="U8" t="s">
        <v>236</v>
      </c>
      <c r="V8" t="s">
        <v>412</v>
      </c>
      <c r="W8" t="s">
        <v>184</v>
      </c>
      <c r="X8" t="s">
        <v>236</v>
      </c>
      <c r="Y8" t="s">
        <v>412</v>
      </c>
      <c r="Z8" t="s">
        <v>184</v>
      </c>
      <c r="AA8" t="s">
        <v>236</v>
      </c>
      <c r="AB8" t="s">
        <v>412</v>
      </c>
      <c r="AC8" t="s">
        <v>184</v>
      </c>
      <c r="AD8" t="s">
        <v>236</v>
      </c>
      <c r="AE8" t="s">
        <v>412</v>
      </c>
      <c r="AF8" t="s">
        <v>184</v>
      </c>
      <c r="AG8" t="s">
        <v>236</v>
      </c>
      <c r="AH8" t="s">
        <v>529</v>
      </c>
      <c r="AI8" t="s">
        <v>529</v>
      </c>
      <c r="AJ8" t="s">
        <v>529</v>
      </c>
      <c r="AK8" t="s">
        <v>412</v>
      </c>
      <c r="AL8" t="s">
        <v>184</v>
      </c>
      <c r="AM8" t="s">
        <v>236</v>
      </c>
      <c r="AN8" t="s">
        <v>412</v>
      </c>
      <c r="AO8" t="s">
        <v>184</v>
      </c>
      <c r="AP8" t="s">
        <v>236</v>
      </c>
      <c r="AQ8" t="s">
        <v>412</v>
      </c>
      <c r="AR8" t="s">
        <v>184</v>
      </c>
      <c r="AS8" t="s">
        <v>236</v>
      </c>
      <c r="AT8" t="s">
        <v>412</v>
      </c>
      <c r="AU8" t="s">
        <v>184</v>
      </c>
      <c r="AV8" t="s">
        <v>236</v>
      </c>
      <c r="AW8" t="s">
        <v>412</v>
      </c>
      <c r="AX8" t="s">
        <v>184</v>
      </c>
      <c r="AY8" t="s">
        <v>236</v>
      </c>
      <c r="AZ8" t="s">
        <v>529</v>
      </c>
      <c r="BA8" t="s">
        <v>529</v>
      </c>
      <c r="BB8" t="s">
        <v>529</v>
      </c>
      <c r="BC8" t="s">
        <v>412</v>
      </c>
      <c r="BD8" t="s">
        <v>184</v>
      </c>
      <c r="BE8" t="s">
        <v>236</v>
      </c>
    </row>
    <row r="9" spans="1:57" x14ac:dyDescent="0.35">
      <c r="D9" t="s">
        <v>185</v>
      </c>
      <c r="E9" t="s">
        <v>185</v>
      </c>
      <c r="F9" t="s">
        <v>185</v>
      </c>
      <c r="G9" t="s">
        <v>185</v>
      </c>
      <c r="H9" t="s">
        <v>185</v>
      </c>
      <c r="I9" t="s">
        <v>185</v>
      </c>
      <c r="J9" t="s">
        <v>185</v>
      </c>
      <c r="K9" t="s">
        <v>185</v>
      </c>
      <c r="L9" t="s">
        <v>185</v>
      </c>
      <c r="M9" t="s">
        <v>185</v>
      </c>
      <c r="N9" t="s">
        <v>185</v>
      </c>
      <c r="O9" t="s">
        <v>185</v>
      </c>
      <c r="P9" t="s">
        <v>185</v>
      </c>
      <c r="Q9" t="s">
        <v>185</v>
      </c>
      <c r="R9" t="s">
        <v>185</v>
      </c>
      <c r="S9" t="s">
        <v>185</v>
      </c>
      <c r="T9" t="s">
        <v>185</v>
      </c>
      <c r="U9" t="s">
        <v>185</v>
      </c>
      <c r="V9" t="s">
        <v>185</v>
      </c>
      <c r="W9" t="s">
        <v>185</v>
      </c>
      <c r="X9" t="s">
        <v>185</v>
      </c>
      <c r="Y9" t="s">
        <v>185</v>
      </c>
      <c r="Z9" t="s">
        <v>185</v>
      </c>
      <c r="AA9" t="s">
        <v>185</v>
      </c>
      <c r="AB9" t="s">
        <v>185</v>
      </c>
      <c r="AC9" t="s">
        <v>185</v>
      </c>
      <c r="AD9" t="s">
        <v>185</v>
      </c>
      <c r="AE9" t="s">
        <v>185</v>
      </c>
      <c r="AF9" t="s">
        <v>185</v>
      </c>
      <c r="AG9" t="s">
        <v>185</v>
      </c>
      <c r="AH9" t="s">
        <v>185</v>
      </c>
      <c r="AI9" t="s">
        <v>185</v>
      </c>
      <c r="AJ9" t="s">
        <v>185</v>
      </c>
      <c r="AK9" t="s">
        <v>185</v>
      </c>
      <c r="AL9" t="s">
        <v>185</v>
      </c>
      <c r="AM9" t="s">
        <v>185</v>
      </c>
      <c r="AN9" t="s">
        <v>185</v>
      </c>
      <c r="AO9" t="s">
        <v>185</v>
      </c>
      <c r="AP9" t="s">
        <v>185</v>
      </c>
      <c r="AQ9" t="s">
        <v>185</v>
      </c>
      <c r="AR9" t="s">
        <v>185</v>
      </c>
      <c r="AS9" t="s">
        <v>185</v>
      </c>
      <c r="AT9" t="s">
        <v>185</v>
      </c>
      <c r="AU9" t="s">
        <v>185</v>
      </c>
      <c r="AV9" t="s">
        <v>185</v>
      </c>
      <c r="AW9" t="s">
        <v>185</v>
      </c>
      <c r="AX9" t="s">
        <v>185</v>
      </c>
      <c r="AY9" t="s">
        <v>185</v>
      </c>
      <c r="AZ9" t="s">
        <v>185</v>
      </c>
      <c r="BA9" t="s">
        <v>185</v>
      </c>
      <c r="BB9" t="s">
        <v>185</v>
      </c>
      <c r="BC9" t="s">
        <v>185</v>
      </c>
      <c r="BD9" t="s">
        <v>185</v>
      </c>
      <c r="BE9" t="s">
        <v>185</v>
      </c>
    </row>
    <row r="10" spans="1:57" x14ac:dyDescent="0.35">
      <c r="A10" t="s">
        <v>6</v>
      </c>
      <c r="B10" t="s">
        <v>251</v>
      </c>
      <c r="C10" t="s">
        <v>247</v>
      </c>
      <c r="D10" s="273">
        <v>53</v>
      </c>
      <c r="E10" s="274">
        <v>36</v>
      </c>
      <c r="F10" s="275">
        <v>45</v>
      </c>
      <c r="G10" s="273">
        <v>517</v>
      </c>
      <c r="H10" s="274">
        <v>559</v>
      </c>
      <c r="I10" s="275">
        <v>1076</v>
      </c>
      <c r="J10" s="273">
        <v>56</v>
      </c>
      <c r="K10" s="274">
        <v>39</v>
      </c>
      <c r="L10" s="275">
        <v>47</v>
      </c>
      <c r="M10" s="273">
        <v>517</v>
      </c>
      <c r="N10" s="274">
        <v>559</v>
      </c>
      <c r="O10" s="275">
        <v>1076</v>
      </c>
      <c r="P10" s="273">
        <v>33.299999999999997</v>
      </c>
      <c r="Q10" s="274">
        <v>30.1</v>
      </c>
      <c r="R10" s="275">
        <v>31.7</v>
      </c>
      <c r="S10" s="273">
        <v>517</v>
      </c>
      <c r="T10" s="274">
        <v>559</v>
      </c>
      <c r="U10" s="275">
        <v>1076</v>
      </c>
      <c r="V10" s="273" t="s">
        <v>197</v>
      </c>
      <c r="W10" s="274" t="s">
        <v>197</v>
      </c>
      <c r="X10" s="275">
        <v>36</v>
      </c>
      <c r="Y10" s="273">
        <v>19</v>
      </c>
      <c r="Z10" s="274">
        <v>14</v>
      </c>
      <c r="AA10" s="275">
        <v>33</v>
      </c>
      <c r="AB10" s="273" t="s">
        <v>197</v>
      </c>
      <c r="AC10" s="274" t="s">
        <v>197</v>
      </c>
      <c r="AD10" s="275">
        <v>36</v>
      </c>
      <c r="AE10" s="273">
        <v>19</v>
      </c>
      <c r="AF10" s="274">
        <v>14</v>
      </c>
      <c r="AG10" s="275">
        <v>33</v>
      </c>
      <c r="AH10" s="273">
        <v>32</v>
      </c>
      <c r="AI10" s="274">
        <v>27.4</v>
      </c>
      <c r="AJ10" s="275">
        <v>30</v>
      </c>
      <c r="AK10" s="273">
        <v>19</v>
      </c>
      <c r="AL10" s="274">
        <v>14</v>
      </c>
      <c r="AM10" s="275">
        <v>33</v>
      </c>
      <c r="AN10" s="273">
        <v>54</v>
      </c>
      <c r="AO10" s="274">
        <v>37</v>
      </c>
      <c r="AP10" s="275">
        <v>45</v>
      </c>
      <c r="AQ10" s="273">
        <v>564</v>
      </c>
      <c r="AR10" s="274">
        <v>591</v>
      </c>
      <c r="AS10" s="275">
        <v>1155</v>
      </c>
      <c r="AT10" s="273">
        <v>56</v>
      </c>
      <c r="AU10" s="274">
        <v>39</v>
      </c>
      <c r="AV10" s="275">
        <v>48</v>
      </c>
      <c r="AW10" s="273">
        <v>564</v>
      </c>
      <c r="AX10" s="274">
        <v>591</v>
      </c>
      <c r="AY10" s="275">
        <v>1155</v>
      </c>
      <c r="AZ10" s="273">
        <v>33.200000000000003</v>
      </c>
      <c r="BA10" s="274">
        <v>30.2</v>
      </c>
      <c r="BB10" s="275">
        <v>31.7</v>
      </c>
      <c r="BC10" s="273">
        <v>564</v>
      </c>
      <c r="BD10" s="274">
        <v>591</v>
      </c>
      <c r="BE10" s="275">
        <v>1155</v>
      </c>
    </row>
    <row r="11" spans="1:57" x14ac:dyDescent="0.35">
      <c r="A11" t="s">
        <v>7</v>
      </c>
      <c r="B11" t="s">
        <v>252</v>
      </c>
      <c r="C11" t="s">
        <v>247</v>
      </c>
      <c r="D11" s="273">
        <v>49</v>
      </c>
      <c r="E11" s="274">
        <v>26</v>
      </c>
      <c r="F11" s="275">
        <v>37</v>
      </c>
      <c r="G11" s="273">
        <v>700</v>
      </c>
      <c r="H11" s="274">
        <v>759</v>
      </c>
      <c r="I11" s="275">
        <v>1459</v>
      </c>
      <c r="J11" s="273">
        <v>51</v>
      </c>
      <c r="K11" s="274">
        <v>29</v>
      </c>
      <c r="L11" s="275">
        <v>40</v>
      </c>
      <c r="M11" s="273">
        <v>700</v>
      </c>
      <c r="N11" s="274">
        <v>759</v>
      </c>
      <c r="O11" s="275">
        <v>1459</v>
      </c>
      <c r="P11" s="273">
        <v>32.4</v>
      </c>
      <c r="Q11" s="274">
        <v>28.5</v>
      </c>
      <c r="R11" s="275">
        <v>30.4</v>
      </c>
      <c r="S11" s="273">
        <v>700</v>
      </c>
      <c r="T11" s="274">
        <v>759</v>
      </c>
      <c r="U11" s="275">
        <v>1459</v>
      </c>
      <c r="V11" s="273">
        <v>34</v>
      </c>
      <c r="W11" s="274">
        <v>24</v>
      </c>
      <c r="X11" s="275">
        <v>29</v>
      </c>
      <c r="Y11" s="273">
        <v>122</v>
      </c>
      <c r="Z11" s="274">
        <v>119</v>
      </c>
      <c r="AA11" s="275">
        <v>241</v>
      </c>
      <c r="AB11" s="273">
        <v>40</v>
      </c>
      <c r="AC11" s="274">
        <v>26</v>
      </c>
      <c r="AD11" s="275">
        <v>33</v>
      </c>
      <c r="AE11" s="273">
        <v>122</v>
      </c>
      <c r="AF11" s="274">
        <v>119</v>
      </c>
      <c r="AG11" s="275">
        <v>241</v>
      </c>
      <c r="AH11" s="273">
        <v>28.8</v>
      </c>
      <c r="AI11" s="274">
        <v>26</v>
      </c>
      <c r="AJ11" s="275">
        <v>27.4</v>
      </c>
      <c r="AK11" s="273">
        <v>122</v>
      </c>
      <c r="AL11" s="274">
        <v>119</v>
      </c>
      <c r="AM11" s="275">
        <v>241</v>
      </c>
      <c r="AN11" s="273">
        <v>46</v>
      </c>
      <c r="AO11" s="274">
        <v>26</v>
      </c>
      <c r="AP11" s="275">
        <v>36</v>
      </c>
      <c r="AQ11" s="273">
        <v>913</v>
      </c>
      <c r="AR11" s="274">
        <v>973</v>
      </c>
      <c r="AS11" s="275">
        <v>1886</v>
      </c>
      <c r="AT11" s="273">
        <v>48</v>
      </c>
      <c r="AU11" s="274">
        <v>29</v>
      </c>
      <c r="AV11" s="275">
        <v>38</v>
      </c>
      <c r="AW11" s="273">
        <v>913</v>
      </c>
      <c r="AX11" s="274">
        <v>973</v>
      </c>
      <c r="AY11" s="275">
        <v>1886</v>
      </c>
      <c r="AZ11" s="273">
        <v>31.7</v>
      </c>
      <c r="BA11" s="274">
        <v>28.2</v>
      </c>
      <c r="BB11" s="275">
        <v>29.9</v>
      </c>
      <c r="BC11" s="273">
        <v>913</v>
      </c>
      <c r="BD11" s="274">
        <v>973</v>
      </c>
      <c r="BE11" s="275">
        <v>1886</v>
      </c>
    </row>
    <row r="12" spans="1:57" x14ac:dyDescent="0.35">
      <c r="A12" t="s">
        <v>10</v>
      </c>
      <c r="B12" t="s">
        <v>256</v>
      </c>
      <c r="C12" t="s">
        <v>247</v>
      </c>
      <c r="D12" s="273">
        <v>55</v>
      </c>
      <c r="E12" s="274">
        <v>38</v>
      </c>
      <c r="F12" s="275">
        <v>46</v>
      </c>
      <c r="G12" s="273">
        <v>755</v>
      </c>
      <c r="H12" s="274">
        <v>787</v>
      </c>
      <c r="I12" s="275">
        <v>1542</v>
      </c>
      <c r="J12" s="273">
        <v>59</v>
      </c>
      <c r="K12" s="274">
        <v>43</v>
      </c>
      <c r="L12" s="275">
        <v>51</v>
      </c>
      <c r="M12" s="273">
        <v>755</v>
      </c>
      <c r="N12" s="274">
        <v>787</v>
      </c>
      <c r="O12" s="275">
        <v>1542</v>
      </c>
      <c r="P12" s="273">
        <v>31.3</v>
      </c>
      <c r="Q12" s="274">
        <v>29.4</v>
      </c>
      <c r="R12" s="275">
        <v>30.3</v>
      </c>
      <c r="S12" s="273">
        <v>755</v>
      </c>
      <c r="T12" s="274">
        <v>787</v>
      </c>
      <c r="U12" s="275">
        <v>1542</v>
      </c>
      <c r="V12" s="273">
        <v>50</v>
      </c>
      <c r="W12" s="274">
        <v>33</v>
      </c>
      <c r="X12" s="275">
        <v>42</v>
      </c>
      <c r="Y12" s="273">
        <v>10</v>
      </c>
      <c r="Z12" s="274">
        <v>9</v>
      </c>
      <c r="AA12" s="275">
        <v>19</v>
      </c>
      <c r="AB12" s="273">
        <v>50</v>
      </c>
      <c r="AC12" s="274">
        <v>33</v>
      </c>
      <c r="AD12" s="275">
        <v>42</v>
      </c>
      <c r="AE12" s="273">
        <v>10</v>
      </c>
      <c r="AF12" s="274">
        <v>9</v>
      </c>
      <c r="AG12" s="275">
        <v>19</v>
      </c>
      <c r="AH12" s="273">
        <v>29</v>
      </c>
      <c r="AI12" s="274">
        <v>27.7</v>
      </c>
      <c r="AJ12" s="275">
        <v>28.4</v>
      </c>
      <c r="AK12" s="273">
        <v>10</v>
      </c>
      <c r="AL12" s="274">
        <v>9</v>
      </c>
      <c r="AM12" s="275">
        <v>19</v>
      </c>
      <c r="AN12" s="273">
        <v>55</v>
      </c>
      <c r="AO12" s="274">
        <v>38</v>
      </c>
      <c r="AP12" s="275">
        <v>46</v>
      </c>
      <c r="AQ12" s="273">
        <v>768</v>
      </c>
      <c r="AR12" s="274">
        <v>796</v>
      </c>
      <c r="AS12" s="275">
        <v>1564</v>
      </c>
      <c r="AT12" s="273">
        <v>58</v>
      </c>
      <c r="AU12" s="274">
        <v>43</v>
      </c>
      <c r="AV12" s="275">
        <v>51</v>
      </c>
      <c r="AW12" s="273">
        <v>768</v>
      </c>
      <c r="AX12" s="274">
        <v>796</v>
      </c>
      <c r="AY12" s="275">
        <v>1564</v>
      </c>
      <c r="AZ12" s="273">
        <v>31.3</v>
      </c>
      <c r="BA12" s="274">
        <v>29.4</v>
      </c>
      <c r="BB12" s="275">
        <v>30.3</v>
      </c>
      <c r="BC12" s="273">
        <v>768</v>
      </c>
      <c r="BD12" s="274">
        <v>796</v>
      </c>
      <c r="BE12" s="275">
        <v>1564</v>
      </c>
    </row>
    <row r="13" spans="1:57" x14ac:dyDescent="0.35">
      <c r="A13" t="s">
        <v>12</v>
      </c>
      <c r="B13" t="s">
        <v>258</v>
      </c>
      <c r="C13" t="s">
        <v>247</v>
      </c>
      <c r="D13" s="273">
        <v>48</v>
      </c>
      <c r="E13" s="274">
        <v>28</v>
      </c>
      <c r="F13" s="275">
        <v>38</v>
      </c>
      <c r="G13" s="273">
        <v>1055</v>
      </c>
      <c r="H13" s="274">
        <v>990</v>
      </c>
      <c r="I13" s="275">
        <v>2045</v>
      </c>
      <c r="J13" s="273">
        <v>49</v>
      </c>
      <c r="K13" s="274">
        <v>32</v>
      </c>
      <c r="L13" s="275">
        <v>41</v>
      </c>
      <c r="M13" s="273">
        <v>1055</v>
      </c>
      <c r="N13" s="274">
        <v>990</v>
      </c>
      <c r="O13" s="275">
        <v>2045</v>
      </c>
      <c r="P13" s="273">
        <v>32.799999999999997</v>
      </c>
      <c r="Q13" s="274">
        <v>30.1</v>
      </c>
      <c r="R13" s="275">
        <v>31.5</v>
      </c>
      <c r="S13" s="273">
        <v>1055</v>
      </c>
      <c r="T13" s="274">
        <v>990</v>
      </c>
      <c r="U13" s="275">
        <v>2045</v>
      </c>
      <c r="V13" s="273">
        <v>21</v>
      </c>
      <c r="W13" s="274">
        <v>14</v>
      </c>
      <c r="X13" s="275">
        <v>18</v>
      </c>
      <c r="Y13" s="273">
        <v>57</v>
      </c>
      <c r="Z13" s="274">
        <v>51</v>
      </c>
      <c r="AA13" s="275">
        <v>108</v>
      </c>
      <c r="AB13" s="273">
        <v>25</v>
      </c>
      <c r="AC13" s="274">
        <v>18</v>
      </c>
      <c r="AD13" s="275">
        <v>21</v>
      </c>
      <c r="AE13" s="273">
        <v>57</v>
      </c>
      <c r="AF13" s="274">
        <v>51</v>
      </c>
      <c r="AG13" s="275">
        <v>108</v>
      </c>
      <c r="AH13" s="273">
        <v>27.4</v>
      </c>
      <c r="AI13" s="274">
        <v>25.9</v>
      </c>
      <c r="AJ13" s="275">
        <v>26.7</v>
      </c>
      <c r="AK13" s="273">
        <v>57</v>
      </c>
      <c r="AL13" s="274">
        <v>51</v>
      </c>
      <c r="AM13" s="275">
        <v>108</v>
      </c>
      <c r="AN13" s="273">
        <v>47</v>
      </c>
      <c r="AO13" s="274">
        <v>29</v>
      </c>
      <c r="AP13" s="275">
        <v>38</v>
      </c>
      <c r="AQ13" s="273">
        <v>1284</v>
      </c>
      <c r="AR13" s="274">
        <v>1211</v>
      </c>
      <c r="AS13" s="275">
        <v>2495</v>
      </c>
      <c r="AT13" s="273">
        <v>49</v>
      </c>
      <c r="AU13" s="274">
        <v>33</v>
      </c>
      <c r="AV13" s="275">
        <v>41</v>
      </c>
      <c r="AW13" s="273">
        <v>1284</v>
      </c>
      <c r="AX13" s="274">
        <v>1211</v>
      </c>
      <c r="AY13" s="275">
        <v>2495</v>
      </c>
      <c r="AZ13" s="273">
        <v>32.6</v>
      </c>
      <c r="BA13" s="274">
        <v>30</v>
      </c>
      <c r="BB13" s="275">
        <v>31.4</v>
      </c>
      <c r="BC13" s="273">
        <v>1284</v>
      </c>
      <c r="BD13" s="274">
        <v>1211</v>
      </c>
      <c r="BE13" s="275">
        <v>2495</v>
      </c>
    </row>
    <row r="14" spans="1:57" x14ac:dyDescent="0.35">
      <c r="A14" t="s">
        <v>4</v>
      </c>
      <c r="B14" t="s">
        <v>248</v>
      </c>
      <c r="C14" t="s">
        <v>247</v>
      </c>
      <c r="D14" s="273">
        <v>58</v>
      </c>
      <c r="E14" s="274">
        <v>38</v>
      </c>
      <c r="F14" s="275">
        <v>48</v>
      </c>
      <c r="G14" s="273">
        <v>545</v>
      </c>
      <c r="H14" s="274">
        <v>533</v>
      </c>
      <c r="I14" s="275">
        <v>1078</v>
      </c>
      <c r="J14" s="273">
        <v>59</v>
      </c>
      <c r="K14" s="274">
        <v>43</v>
      </c>
      <c r="L14" s="275">
        <v>51</v>
      </c>
      <c r="M14" s="273">
        <v>545</v>
      </c>
      <c r="N14" s="274">
        <v>533</v>
      </c>
      <c r="O14" s="275">
        <v>1078</v>
      </c>
      <c r="P14" s="273">
        <v>32.6</v>
      </c>
      <c r="Q14" s="274">
        <v>30.6</v>
      </c>
      <c r="R14" s="275">
        <v>31.6</v>
      </c>
      <c r="S14" s="273">
        <v>545</v>
      </c>
      <c r="T14" s="274">
        <v>533</v>
      </c>
      <c r="U14" s="275">
        <v>1078</v>
      </c>
      <c r="V14" s="273" t="s">
        <v>197</v>
      </c>
      <c r="W14" s="274" t="s">
        <v>197</v>
      </c>
      <c r="X14" s="275">
        <v>30</v>
      </c>
      <c r="Y14" s="273">
        <v>34</v>
      </c>
      <c r="Z14" s="274">
        <v>22</v>
      </c>
      <c r="AA14" s="275">
        <v>56</v>
      </c>
      <c r="AB14" s="273" t="s">
        <v>197</v>
      </c>
      <c r="AC14" s="274" t="s">
        <v>197</v>
      </c>
      <c r="AD14" s="275">
        <v>32</v>
      </c>
      <c r="AE14" s="273">
        <v>34</v>
      </c>
      <c r="AF14" s="274">
        <v>22</v>
      </c>
      <c r="AG14" s="275">
        <v>56</v>
      </c>
      <c r="AH14" s="273">
        <v>30</v>
      </c>
      <c r="AI14" s="274">
        <v>24.3</v>
      </c>
      <c r="AJ14" s="275">
        <v>27.8</v>
      </c>
      <c r="AK14" s="273">
        <v>34</v>
      </c>
      <c r="AL14" s="274">
        <v>22</v>
      </c>
      <c r="AM14" s="275">
        <v>56</v>
      </c>
      <c r="AN14" s="273">
        <v>57</v>
      </c>
      <c r="AO14" s="274">
        <v>36</v>
      </c>
      <c r="AP14" s="275">
        <v>47</v>
      </c>
      <c r="AQ14" s="273">
        <v>645</v>
      </c>
      <c r="AR14" s="274">
        <v>609</v>
      </c>
      <c r="AS14" s="275">
        <v>1254</v>
      </c>
      <c r="AT14" s="273">
        <v>58</v>
      </c>
      <c r="AU14" s="274">
        <v>40</v>
      </c>
      <c r="AV14" s="275">
        <v>49</v>
      </c>
      <c r="AW14" s="273">
        <v>645</v>
      </c>
      <c r="AX14" s="274">
        <v>609</v>
      </c>
      <c r="AY14" s="275">
        <v>1254</v>
      </c>
      <c r="AZ14" s="273">
        <v>32.4</v>
      </c>
      <c r="BA14" s="274">
        <v>30.1</v>
      </c>
      <c r="BB14" s="275">
        <v>31.3</v>
      </c>
      <c r="BC14" s="273">
        <v>645</v>
      </c>
      <c r="BD14" s="274">
        <v>609</v>
      </c>
      <c r="BE14" s="275">
        <v>1254</v>
      </c>
    </row>
    <row r="15" spans="1:57" x14ac:dyDescent="0.35">
      <c r="A15" t="s">
        <v>22</v>
      </c>
      <c r="B15" t="s">
        <v>268</v>
      </c>
      <c r="C15" t="s">
        <v>260</v>
      </c>
      <c r="D15" s="273">
        <v>39</v>
      </c>
      <c r="E15" s="274">
        <v>24</v>
      </c>
      <c r="F15" s="275">
        <v>32</v>
      </c>
      <c r="G15" s="273">
        <v>572</v>
      </c>
      <c r="H15" s="274">
        <v>574</v>
      </c>
      <c r="I15" s="275">
        <v>1146</v>
      </c>
      <c r="J15" s="273">
        <v>41</v>
      </c>
      <c r="K15" s="274">
        <v>29</v>
      </c>
      <c r="L15" s="275">
        <v>35</v>
      </c>
      <c r="M15" s="273">
        <v>572</v>
      </c>
      <c r="N15" s="274">
        <v>574</v>
      </c>
      <c r="O15" s="275">
        <v>1146</v>
      </c>
      <c r="P15" s="273">
        <v>30.8</v>
      </c>
      <c r="Q15" s="274">
        <v>28.4</v>
      </c>
      <c r="R15" s="275">
        <v>29.6</v>
      </c>
      <c r="S15" s="273">
        <v>572</v>
      </c>
      <c r="T15" s="274">
        <v>574</v>
      </c>
      <c r="U15" s="275">
        <v>1146</v>
      </c>
      <c r="V15" s="273" t="s">
        <v>197</v>
      </c>
      <c r="W15" s="274" t="s">
        <v>197</v>
      </c>
      <c r="X15" s="275">
        <v>26</v>
      </c>
      <c r="Y15" s="273">
        <v>12</v>
      </c>
      <c r="Z15" s="274">
        <v>11</v>
      </c>
      <c r="AA15" s="275">
        <v>23</v>
      </c>
      <c r="AB15" s="273" t="s">
        <v>197</v>
      </c>
      <c r="AC15" s="274" t="s">
        <v>197</v>
      </c>
      <c r="AD15" s="275">
        <v>26</v>
      </c>
      <c r="AE15" s="273">
        <v>12</v>
      </c>
      <c r="AF15" s="274">
        <v>11</v>
      </c>
      <c r="AG15" s="275">
        <v>23</v>
      </c>
      <c r="AH15" s="273">
        <v>28.8</v>
      </c>
      <c r="AI15" s="274">
        <v>27.8</v>
      </c>
      <c r="AJ15" s="275">
        <v>28.3</v>
      </c>
      <c r="AK15" s="273">
        <v>12</v>
      </c>
      <c r="AL15" s="274">
        <v>11</v>
      </c>
      <c r="AM15" s="275">
        <v>23</v>
      </c>
      <c r="AN15" s="273">
        <v>41</v>
      </c>
      <c r="AO15" s="274">
        <v>25</v>
      </c>
      <c r="AP15" s="275">
        <v>33</v>
      </c>
      <c r="AQ15" s="273">
        <v>784</v>
      </c>
      <c r="AR15" s="274">
        <v>793</v>
      </c>
      <c r="AS15" s="275">
        <v>1577</v>
      </c>
      <c r="AT15" s="273">
        <v>44</v>
      </c>
      <c r="AU15" s="274">
        <v>30</v>
      </c>
      <c r="AV15" s="275">
        <v>37</v>
      </c>
      <c r="AW15" s="273">
        <v>784</v>
      </c>
      <c r="AX15" s="274">
        <v>793</v>
      </c>
      <c r="AY15" s="275">
        <v>1577</v>
      </c>
      <c r="AZ15" s="273">
        <v>31.2</v>
      </c>
      <c r="BA15" s="274">
        <v>28.9</v>
      </c>
      <c r="BB15" s="275">
        <v>30</v>
      </c>
      <c r="BC15" s="273">
        <v>784</v>
      </c>
      <c r="BD15" s="274">
        <v>793</v>
      </c>
      <c r="BE15" s="275">
        <v>1577</v>
      </c>
    </row>
    <row r="16" spans="1:57" x14ac:dyDescent="0.35">
      <c r="A16" t="s">
        <v>35</v>
      </c>
      <c r="B16" t="s">
        <v>281</v>
      </c>
      <c r="C16" t="s">
        <v>260</v>
      </c>
      <c r="D16" s="273">
        <v>53</v>
      </c>
      <c r="E16" s="274">
        <v>35</v>
      </c>
      <c r="F16" s="275">
        <v>44</v>
      </c>
      <c r="G16" s="273">
        <v>1081</v>
      </c>
      <c r="H16" s="274">
        <v>1119</v>
      </c>
      <c r="I16" s="275">
        <v>2200</v>
      </c>
      <c r="J16" s="273">
        <v>55</v>
      </c>
      <c r="K16" s="274">
        <v>37</v>
      </c>
      <c r="L16" s="275">
        <v>46</v>
      </c>
      <c r="M16" s="273">
        <v>1081</v>
      </c>
      <c r="N16" s="274">
        <v>1119</v>
      </c>
      <c r="O16" s="275">
        <v>2200</v>
      </c>
      <c r="P16" s="273">
        <v>34.200000000000003</v>
      </c>
      <c r="Q16" s="274">
        <v>31</v>
      </c>
      <c r="R16" s="275">
        <v>32.5</v>
      </c>
      <c r="S16" s="273">
        <v>1081</v>
      </c>
      <c r="T16" s="274">
        <v>1119</v>
      </c>
      <c r="U16" s="275">
        <v>2200</v>
      </c>
      <c r="V16" s="273">
        <v>36</v>
      </c>
      <c r="W16" s="274">
        <v>22</v>
      </c>
      <c r="X16" s="275">
        <v>30</v>
      </c>
      <c r="Y16" s="273">
        <v>106</v>
      </c>
      <c r="Z16" s="274">
        <v>85</v>
      </c>
      <c r="AA16" s="275">
        <v>191</v>
      </c>
      <c r="AB16" s="273">
        <v>41</v>
      </c>
      <c r="AC16" s="274">
        <v>26</v>
      </c>
      <c r="AD16" s="275">
        <v>34</v>
      </c>
      <c r="AE16" s="273">
        <v>106</v>
      </c>
      <c r="AF16" s="274">
        <v>85</v>
      </c>
      <c r="AG16" s="275">
        <v>191</v>
      </c>
      <c r="AH16" s="273">
        <v>31</v>
      </c>
      <c r="AI16" s="274">
        <v>27.6</v>
      </c>
      <c r="AJ16" s="275">
        <v>29.5</v>
      </c>
      <c r="AK16" s="273">
        <v>106</v>
      </c>
      <c r="AL16" s="274">
        <v>85</v>
      </c>
      <c r="AM16" s="275">
        <v>191</v>
      </c>
      <c r="AN16" s="273">
        <v>51</v>
      </c>
      <c r="AO16" s="274">
        <v>35</v>
      </c>
      <c r="AP16" s="275">
        <v>43</v>
      </c>
      <c r="AQ16" s="273">
        <v>1290</v>
      </c>
      <c r="AR16" s="274">
        <v>1298</v>
      </c>
      <c r="AS16" s="275">
        <v>2588</v>
      </c>
      <c r="AT16" s="273">
        <v>54</v>
      </c>
      <c r="AU16" s="274">
        <v>36</v>
      </c>
      <c r="AV16" s="275">
        <v>45</v>
      </c>
      <c r="AW16" s="273">
        <v>1290</v>
      </c>
      <c r="AX16" s="274">
        <v>1298</v>
      </c>
      <c r="AY16" s="275">
        <v>2588</v>
      </c>
      <c r="AZ16" s="273">
        <v>34</v>
      </c>
      <c r="BA16" s="274">
        <v>30.9</v>
      </c>
      <c r="BB16" s="275">
        <v>32.4</v>
      </c>
      <c r="BC16" s="273">
        <v>1290</v>
      </c>
      <c r="BD16" s="274">
        <v>1298</v>
      </c>
      <c r="BE16" s="275">
        <v>2588</v>
      </c>
    </row>
    <row r="17" spans="1:57" x14ac:dyDescent="0.35">
      <c r="A17" t="s">
        <v>15</v>
      </c>
      <c r="B17" t="s">
        <v>261</v>
      </c>
      <c r="C17" t="s">
        <v>260</v>
      </c>
      <c r="D17" s="273">
        <v>56</v>
      </c>
      <c r="E17" s="274">
        <v>40</v>
      </c>
      <c r="F17" s="275">
        <v>48</v>
      </c>
      <c r="G17" s="273">
        <v>555</v>
      </c>
      <c r="H17" s="274">
        <v>609</v>
      </c>
      <c r="I17" s="275">
        <v>1164</v>
      </c>
      <c r="J17" s="273">
        <v>58</v>
      </c>
      <c r="K17" s="274">
        <v>43</v>
      </c>
      <c r="L17" s="275">
        <v>50</v>
      </c>
      <c r="M17" s="273">
        <v>555</v>
      </c>
      <c r="N17" s="274">
        <v>609</v>
      </c>
      <c r="O17" s="275">
        <v>1164</v>
      </c>
      <c r="P17" s="273">
        <v>35.299999999999997</v>
      </c>
      <c r="Q17" s="274">
        <v>32.9</v>
      </c>
      <c r="R17" s="275">
        <v>34.1</v>
      </c>
      <c r="S17" s="273">
        <v>555</v>
      </c>
      <c r="T17" s="274">
        <v>609</v>
      </c>
      <c r="U17" s="275">
        <v>1164</v>
      </c>
      <c r="V17" s="273">
        <v>26</v>
      </c>
      <c r="W17" s="274">
        <v>17</v>
      </c>
      <c r="X17" s="275">
        <v>21</v>
      </c>
      <c r="Y17" s="273">
        <v>411</v>
      </c>
      <c r="Z17" s="274">
        <v>412</v>
      </c>
      <c r="AA17" s="275">
        <v>823</v>
      </c>
      <c r="AB17" s="273">
        <v>29</v>
      </c>
      <c r="AC17" s="274">
        <v>21</v>
      </c>
      <c r="AD17" s="275">
        <v>25</v>
      </c>
      <c r="AE17" s="273">
        <v>411</v>
      </c>
      <c r="AF17" s="274">
        <v>412</v>
      </c>
      <c r="AG17" s="275">
        <v>823</v>
      </c>
      <c r="AH17" s="273">
        <v>28.6</v>
      </c>
      <c r="AI17" s="274">
        <v>26.3</v>
      </c>
      <c r="AJ17" s="275">
        <v>27.5</v>
      </c>
      <c r="AK17" s="273">
        <v>411</v>
      </c>
      <c r="AL17" s="274">
        <v>412</v>
      </c>
      <c r="AM17" s="275">
        <v>823</v>
      </c>
      <c r="AN17" s="273">
        <v>43</v>
      </c>
      <c r="AO17" s="274">
        <v>31</v>
      </c>
      <c r="AP17" s="275">
        <v>37</v>
      </c>
      <c r="AQ17" s="273">
        <v>1029</v>
      </c>
      <c r="AR17" s="274">
        <v>1085</v>
      </c>
      <c r="AS17" s="275">
        <v>2114</v>
      </c>
      <c r="AT17" s="273">
        <v>46</v>
      </c>
      <c r="AU17" s="274">
        <v>34</v>
      </c>
      <c r="AV17" s="275">
        <v>40</v>
      </c>
      <c r="AW17" s="273">
        <v>1029</v>
      </c>
      <c r="AX17" s="274">
        <v>1085</v>
      </c>
      <c r="AY17" s="275">
        <v>2114</v>
      </c>
      <c r="AZ17" s="273">
        <v>32.5</v>
      </c>
      <c r="BA17" s="274">
        <v>30.3</v>
      </c>
      <c r="BB17" s="275">
        <v>31.4</v>
      </c>
      <c r="BC17" s="273">
        <v>1029</v>
      </c>
      <c r="BD17" s="274">
        <v>1085</v>
      </c>
      <c r="BE17" s="275">
        <v>2114</v>
      </c>
    </row>
    <row r="18" spans="1:57" x14ac:dyDescent="0.35">
      <c r="A18" t="s">
        <v>16</v>
      </c>
      <c r="B18" t="s">
        <v>262</v>
      </c>
      <c r="C18" t="s">
        <v>260</v>
      </c>
      <c r="D18" s="273">
        <v>60</v>
      </c>
      <c r="E18" s="274">
        <v>40</v>
      </c>
      <c r="F18" s="275">
        <v>50</v>
      </c>
      <c r="G18" s="273">
        <v>766</v>
      </c>
      <c r="H18" s="274">
        <v>783</v>
      </c>
      <c r="I18" s="275">
        <v>1549</v>
      </c>
      <c r="J18" s="273">
        <v>63</v>
      </c>
      <c r="K18" s="274">
        <v>43</v>
      </c>
      <c r="L18" s="275">
        <v>53</v>
      </c>
      <c r="M18" s="273">
        <v>766</v>
      </c>
      <c r="N18" s="274">
        <v>783</v>
      </c>
      <c r="O18" s="275">
        <v>1549</v>
      </c>
      <c r="P18" s="273">
        <v>33.5</v>
      </c>
      <c r="Q18" s="274">
        <v>31.2</v>
      </c>
      <c r="R18" s="275">
        <v>32.299999999999997</v>
      </c>
      <c r="S18" s="273">
        <v>766</v>
      </c>
      <c r="T18" s="274">
        <v>783</v>
      </c>
      <c r="U18" s="275">
        <v>1549</v>
      </c>
      <c r="V18" s="273">
        <v>42</v>
      </c>
      <c r="W18" s="274">
        <v>18</v>
      </c>
      <c r="X18" s="275">
        <v>30</v>
      </c>
      <c r="Y18" s="273">
        <v>53</v>
      </c>
      <c r="Z18" s="274">
        <v>50</v>
      </c>
      <c r="AA18" s="275">
        <v>103</v>
      </c>
      <c r="AB18" s="273">
        <v>45</v>
      </c>
      <c r="AC18" s="274">
        <v>22</v>
      </c>
      <c r="AD18" s="275">
        <v>34</v>
      </c>
      <c r="AE18" s="273">
        <v>53</v>
      </c>
      <c r="AF18" s="274">
        <v>50</v>
      </c>
      <c r="AG18" s="275">
        <v>103</v>
      </c>
      <c r="AH18" s="273">
        <v>31.8</v>
      </c>
      <c r="AI18" s="274">
        <v>27.3</v>
      </c>
      <c r="AJ18" s="275">
        <v>29.6</v>
      </c>
      <c r="AK18" s="273">
        <v>53</v>
      </c>
      <c r="AL18" s="274">
        <v>50</v>
      </c>
      <c r="AM18" s="275">
        <v>103</v>
      </c>
      <c r="AN18" s="273">
        <v>59</v>
      </c>
      <c r="AO18" s="274">
        <v>38</v>
      </c>
      <c r="AP18" s="275">
        <v>49</v>
      </c>
      <c r="AQ18" s="273">
        <v>839</v>
      </c>
      <c r="AR18" s="274">
        <v>851</v>
      </c>
      <c r="AS18" s="275">
        <v>1690</v>
      </c>
      <c r="AT18" s="273">
        <v>61</v>
      </c>
      <c r="AU18" s="274">
        <v>42</v>
      </c>
      <c r="AV18" s="275">
        <v>52</v>
      </c>
      <c r="AW18" s="273">
        <v>839</v>
      </c>
      <c r="AX18" s="274">
        <v>851</v>
      </c>
      <c r="AY18" s="275">
        <v>1690</v>
      </c>
      <c r="AZ18" s="273">
        <v>33.4</v>
      </c>
      <c r="BA18" s="274">
        <v>30.9</v>
      </c>
      <c r="BB18" s="275">
        <v>32.1</v>
      </c>
      <c r="BC18" s="273">
        <v>839</v>
      </c>
      <c r="BD18" s="274">
        <v>851</v>
      </c>
      <c r="BE18" s="275">
        <v>1690</v>
      </c>
    </row>
    <row r="19" spans="1:57" x14ac:dyDescent="0.35">
      <c r="A19" t="s">
        <v>44</v>
      </c>
      <c r="B19" t="s">
        <v>563</v>
      </c>
      <c r="C19" t="s">
        <v>408</v>
      </c>
      <c r="D19" s="273">
        <v>46</v>
      </c>
      <c r="E19" s="274">
        <v>29</v>
      </c>
      <c r="F19" s="275">
        <v>38</v>
      </c>
      <c r="G19" s="273">
        <v>1240</v>
      </c>
      <c r="H19" s="274">
        <v>1303</v>
      </c>
      <c r="I19" s="275">
        <v>2543</v>
      </c>
      <c r="J19" s="273">
        <v>53</v>
      </c>
      <c r="K19" s="274">
        <v>36</v>
      </c>
      <c r="L19" s="275">
        <v>44</v>
      </c>
      <c r="M19" s="273">
        <v>1240</v>
      </c>
      <c r="N19" s="274">
        <v>1303</v>
      </c>
      <c r="O19" s="275">
        <v>2543</v>
      </c>
      <c r="P19" s="273">
        <v>31.2</v>
      </c>
      <c r="Q19" s="274">
        <v>28.5</v>
      </c>
      <c r="R19" s="275">
        <v>29.8</v>
      </c>
      <c r="S19" s="273">
        <v>1240</v>
      </c>
      <c r="T19" s="274">
        <v>1303</v>
      </c>
      <c r="U19" s="275">
        <v>2543</v>
      </c>
      <c r="V19" s="273">
        <v>31</v>
      </c>
      <c r="W19" s="274">
        <v>25</v>
      </c>
      <c r="X19" s="275">
        <v>28</v>
      </c>
      <c r="Y19" s="273">
        <v>200</v>
      </c>
      <c r="Z19" s="274">
        <v>207</v>
      </c>
      <c r="AA19" s="275">
        <v>407</v>
      </c>
      <c r="AB19" s="273">
        <v>36</v>
      </c>
      <c r="AC19" s="274">
        <v>29</v>
      </c>
      <c r="AD19" s="275">
        <v>32</v>
      </c>
      <c r="AE19" s="273">
        <v>200</v>
      </c>
      <c r="AF19" s="274">
        <v>207</v>
      </c>
      <c r="AG19" s="275">
        <v>407</v>
      </c>
      <c r="AH19" s="273">
        <v>28.2</v>
      </c>
      <c r="AI19" s="274">
        <v>26.2</v>
      </c>
      <c r="AJ19" s="275">
        <v>27.1</v>
      </c>
      <c r="AK19" s="273">
        <v>200</v>
      </c>
      <c r="AL19" s="274">
        <v>207</v>
      </c>
      <c r="AM19" s="275">
        <v>407</v>
      </c>
      <c r="AN19" s="273">
        <v>44</v>
      </c>
      <c r="AO19" s="274">
        <v>28</v>
      </c>
      <c r="AP19" s="275">
        <v>35</v>
      </c>
      <c r="AQ19" s="273">
        <v>1605</v>
      </c>
      <c r="AR19" s="274">
        <v>1674</v>
      </c>
      <c r="AS19" s="275">
        <v>3279</v>
      </c>
      <c r="AT19" s="273">
        <v>50</v>
      </c>
      <c r="AU19" s="274">
        <v>34</v>
      </c>
      <c r="AV19" s="275">
        <v>42</v>
      </c>
      <c r="AW19" s="273">
        <v>1605</v>
      </c>
      <c r="AX19" s="274">
        <v>1674</v>
      </c>
      <c r="AY19" s="275">
        <v>3279</v>
      </c>
      <c r="AZ19" s="273">
        <v>30.6</v>
      </c>
      <c r="BA19" s="274">
        <v>28.1</v>
      </c>
      <c r="BB19" s="275">
        <v>29.3</v>
      </c>
      <c r="BC19" s="273">
        <v>1605</v>
      </c>
      <c r="BD19" s="274">
        <v>1674</v>
      </c>
      <c r="BE19" s="275">
        <v>3279</v>
      </c>
    </row>
    <row r="20" spans="1:57" x14ac:dyDescent="0.35">
      <c r="A20" t="s">
        <v>43</v>
      </c>
      <c r="B20" t="s">
        <v>288</v>
      </c>
      <c r="C20" t="s">
        <v>408</v>
      </c>
      <c r="D20" s="273">
        <v>63</v>
      </c>
      <c r="E20" s="274">
        <v>44</v>
      </c>
      <c r="F20" s="275">
        <v>53</v>
      </c>
      <c r="G20" s="273">
        <v>1439</v>
      </c>
      <c r="H20" s="274">
        <v>1501</v>
      </c>
      <c r="I20" s="275">
        <v>2940</v>
      </c>
      <c r="J20" s="273">
        <v>64</v>
      </c>
      <c r="K20" s="274">
        <v>46</v>
      </c>
      <c r="L20" s="275">
        <v>55</v>
      </c>
      <c r="M20" s="273">
        <v>1439</v>
      </c>
      <c r="N20" s="274">
        <v>1501</v>
      </c>
      <c r="O20" s="275">
        <v>2940</v>
      </c>
      <c r="P20" s="273">
        <v>35.5</v>
      </c>
      <c r="Q20" s="274">
        <v>32.9</v>
      </c>
      <c r="R20" s="275">
        <v>34.200000000000003</v>
      </c>
      <c r="S20" s="273">
        <v>1439</v>
      </c>
      <c r="T20" s="274">
        <v>1501</v>
      </c>
      <c r="U20" s="275">
        <v>2940</v>
      </c>
      <c r="V20" s="273">
        <v>46</v>
      </c>
      <c r="W20" s="274">
        <v>32</v>
      </c>
      <c r="X20" s="275">
        <v>38</v>
      </c>
      <c r="Y20" s="273">
        <v>50</v>
      </c>
      <c r="Z20" s="274">
        <v>66</v>
      </c>
      <c r="AA20" s="275">
        <v>116</v>
      </c>
      <c r="AB20" s="273">
        <v>48</v>
      </c>
      <c r="AC20" s="274">
        <v>36</v>
      </c>
      <c r="AD20" s="275">
        <v>41</v>
      </c>
      <c r="AE20" s="273">
        <v>50</v>
      </c>
      <c r="AF20" s="274">
        <v>66</v>
      </c>
      <c r="AG20" s="275">
        <v>116</v>
      </c>
      <c r="AH20" s="273">
        <v>31</v>
      </c>
      <c r="AI20" s="274">
        <v>30</v>
      </c>
      <c r="AJ20" s="275">
        <v>30.4</v>
      </c>
      <c r="AK20" s="273">
        <v>50</v>
      </c>
      <c r="AL20" s="274">
        <v>66</v>
      </c>
      <c r="AM20" s="275">
        <v>116</v>
      </c>
      <c r="AN20" s="273">
        <v>63</v>
      </c>
      <c r="AO20" s="274">
        <v>44</v>
      </c>
      <c r="AP20" s="275">
        <v>53</v>
      </c>
      <c r="AQ20" s="273">
        <v>1747</v>
      </c>
      <c r="AR20" s="274">
        <v>1809</v>
      </c>
      <c r="AS20" s="275">
        <v>3556</v>
      </c>
      <c r="AT20" s="273">
        <v>64</v>
      </c>
      <c r="AU20" s="274">
        <v>47</v>
      </c>
      <c r="AV20" s="275">
        <v>55</v>
      </c>
      <c r="AW20" s="273">
        <v>1747</v>
      </c>
      <c r="AX20" s="274">
        <v>1809</v>
      </c>
      <c r="AY20" s="275">
        <v>3556</v>
      </c>
      <c r="AZ20" s="273">
        <v>35.4</v>
      </c>
      <c r="BA20" s="274">
        <v>32.9</v>
      </c>
      <c r="BB20" s="275">
        <v>34.1</v>
      </c>
      <c r="BC20" s="273">
        <v>1747</v>
      </c>
      <c r="BD20" s="274">
        <v>1809</v>
      </c>
      <c r="BE20" s="275">
        <v>3556</v>
      </c>
    </row>
    <row r="21" spans="1:57" x14ac:dyDescent="0.35">
      <c r="A21" t="s">
        <v>47</v>
      </c>
      <c r="B21" t="s">
        <v>292</v>
      </c>
      <c r="C21" t="s">
        <v>408</v>
      </c>
      <c r="D21" s="273">
        <v>58</v>
      </c>
      <c r="E21" s="274">
        <v>40</v>
      </c>
      <c r="F21" s="275">
        <v>49</v>
      </c>
      <c r="G21" s="273">
        <v>822</v>
      </c>
      <c r="H21" s="274">
        <v>848</v>
      </c>
      <c r="I21" s="275">
        <v>1670</v>
      </c>
      <c r="J21" s="273">
        <v>61</v>
      </c>
      <c r="K21" s="274">
        <v>44</v>
      </c>
      <c r="L21" s="275">
        <v>52</v>
      </c>
      <c r="M21" s="273">
        <v>822</v>
      </c>
      <c r="N21" s="274">
        <v>848</v>
      </c>
      <c r="O21" s="275">
        <v>1670</v>
      </c>
      <c r="P21" s="273">
        <v>34.4</v>
      </c>
      <c r="Q21" s="274">
        <v>31.9</v>
      </c>
      <c r="R21" s="275">
        <v>33.200000000000003</v>
      </c>
      <c r="S21" s="273">
        <v>822</v>
      </c>
      <c r="T21" s="274">
        <v>848</v>
      </c>
      <c r="U21" s="275">
        <v>1670</v>
      </c>
      <c r="V21" s="273">
        <v>43</v>
      </c>
      <c r="W21" s="274">
        <v>19</v>
      </c>
      <c r="X21" s="275">
        <v>31</v>
      </c>
      <c r="Y21" s="273">
        <v>53</v>
      </c>
      <c r="Z21" s="274">
        <v>57</v>
      </c>
      <c r="AA21" s="275">
        <v>110</v>
      </c>
      <c r="AB21" s="273">
        <v>47</v>
      </c>
      <c r="AC21" s="274">
        <v>26</v>
      </c>
      <c r="AD21" s="275">
        <v>36</v>
      </c>
      <c r="AE21" s="273">
        <v>53</v>
      </c>
      <c r="AF21" s="274">
        <v>57</v>
      </c>
      <c r="AG21" s="275">
        <v>110</v>
      </c>
      <c r="AH21" s="273">
        <v>32.200000000000003</v>
      </c>
      <c r="AI21" s="274">
        <v>28.7</v>
      </c>
      <c r="AJ21" s="275">
        <v>30.4</v>
      </c>
      <c r="AK21" s="273">
        <v>53</v>
      </c>
      <c r="AL21" s="274">
        <v>57</v>
      </c>
      <c r="AM21" s="275">
        <v>110</v>
      </c>
      <c r="AN21" s="273">
        <v>57</v>
      </c>
      <c r="AO21" s="274">
        <v>38</v>
      </c>
      <c r="AP21" s="275">
        <v>47</v>
      </c>
      <c r="AQ21" s="273">
        <v>937</v>
      </c>
      <c r="AR21" s="274">
        <v>985</v>
      </c>
      <c r="AS21" s="275">
        <v>1922</v>
      </c>
      <c r="AT21" s="273">
        <v>60</v>
      </c>
      <c r="AU21" s="274">
        <v>42</v>
      </c>
      <c r="AV21" s="275">
        <v>51</v>
      </c>
      <c r="AW21" s="273">
        <v>937</v>
      </c>
      <c r="AX21" s="274">
        <v>985</v>
      </c>
      <c r="AY21" s="275">
        <v>1922</v>
      </c>
      <c r="AZ21" s="273">
        <v>34.200000000000003</v>
      </c>
      <c r="BA21" s="274">
        <v>31.6</v>
      </c>
      <c r="BB21" s="275">
        <v>32.9</v>
      </c>
      <c r="BC21" s="273">
        <v>937</v>
      </c>
      <c r="BD21" s="274">
        <v>985</v>
      </c>
      <c r="BE21" s="275">
        <v>1922</v>
      </c>
    </row>
    <row r="22" spans="1:57" x14ac:dyDescent="0.35">
      <c r="A22" t="s">
        <v>48</v>
      </c>
      <c r="B22" t="s">
        <v>293</v>
      </c>
      <c r="C22" t="s">
        <v>408</v>
      </c>
      <c r="D22" s="273">
        <v>61</v>
      </c>
      <c r="E22" s="274">
        <v>44</v>
      </c>
      <c r="F22" s="275">
        <v>52</v>
      </c>
      <c r="G22" s="273">
        <v>702</v>
      </c>
      <c r="H22" s="274">
        <v>714</v>
      </c>
      <c r="I22" s="275">
        <v>1416</v>
      </c>
      <c r="J22" s="273">
        <v>63</v>
      </c>
      <c r="K22" s="274">
        <v>48</v>
      </c>
      <c r="L22" s="275">
        <v>56</v>
      </c>
      <c r="M22" s="273">
        <v>702</v>
      </c>
      <c r="N22" s="274">
        <v>714</v>
      </c>
      <c r="O22" s="275">
        <v>1416</v>
      </c>
      <c r="P22" s="273">
        <v>34.9</v>
      </c>
      <c r="Q22" s="274">
        <v>32.6</v>
      </c>
      <c r="R22" s="275">
        <v>33.700000000000003</v>
      </c>
      <c r="S22" s="273">
        <v>702</v>
      </c>
      <c r="T22" s="274">
        <v>714</v>
      </c>
      <c r="U22" s="275">
        <v>1416</v>
      </c>
      <c r="V22" s="273">
        <v>40</v>
      </c>
      <c r="W22" s="274">
        <v>24</v>
      </c>
      <c r="X22" s="275">
        <v>32</v>
      </c>
      <c r="Y22" s="273">
        <v>87</v>
      </c>
      <c r="Z22" s="274">
        <v>87</v>
      </c>
      <c r="AA22" s="275">
        <v>174</v>
      </c>
      <c r="AB22" s="273">
        <v>44</v>
      </c>
      <c r="AC22" s="274">
        <v>28</v>
      </c>
      <c r="AD22" s="275">
        <v>36</v>
      </c>
      <c r="AE22" s="273">
        <v>87</v>
      </c>
      <c r="AF22" s="274">
        <v>87</v>
      </c>
      <c r="AG22" s="275">
        <v>174</v>
      </c>
      <c r="AH22" s="273">
        <v>30.7</v>
      </c>
      <c r="AI22" s="274">
        <v>27.3</v>
      </c>
      <c r="AJ22" s="275">
        <v>29</v>
      </c>
      <c r="AK22" s="273">
        <v>87</v>
      </c>
      <c r="AL22" s="274">
        <v>87</v>
      </c>
      <c r="AM22" s="275">
        <v>174</v>
      </c>
      <c r="AN22" s="273">
        <v>58</v>
      </c>
      <c r="AO22" s="274">
        <v>41</v>
      </c>
      <c r="AP22" s="275">
        <v>50</v>
      </c>
      <c r="AQ22" s="273">
        <v>958</v>
      </c>
      <c r="AR22" s="274">
        <v>971</v>
      </c>
      <c r="AS22" s="275">
        <v>1929</v>
      </c>
      <c r="AT22" s="273">
        <v>60</v>
      </c>
      <c r="AU22" s="274">
        <v>45</v>
      </c>
      <c r="AV22" s="275">
        <v>53</v>
      </c>
      <c r="AW22" s="273">
        <v>958</v>
      </c>
      <c r="AX22" s="274">
        <v>971</v>
      </c>
      <c r="AY22" s="275">
        <v>1929</v>
      </c>
      <c r="AZ22" s="273">
        <v>34.299999999999997</v>
      </c>
      <c r="BA22" s="274">
        <v>31.9</v>
      </c>
      <c r="BB22" s="275">
        <v>33.1</v>
      </c>
      <c r="BC22" s="273">
        <v>958</v>
      </c>
      <c r="BD22" s="274">
        <v>971</v>
      </c>
      <c r="BE22" s="275">
        <v>1929</v>
      </c>
    </row>
    <row r="23" spans="1:57" x14ac:dyDescent="0.35">
      <c r="A23" t="s">
        <v>53</v>
      </c>
      <c r="B23" t="s">
        <v>298</v>
      </c>
      <c r="C23" t="s">
        <v>408</v>
      </c>
      <c r="D23" s="273">
        <v>62</v>
      </c>
      <c r="E23" s="274">
        <v>46</v>
      </c>
      <c r="F23" s="275">
        <v>54</v>
      </c>
      <c r="G23" s="273">
        <v>885</v>
      </c>
      <c r="H23" s="274">
        <v>951</v>
      </c>
      <c r="I23" s="275">
        <v>1836</v>
      </c>
      <c r="J23" s="273">
        <v>65</v>
      </c>
      <c r="K23" s="274">
        <v>50</v>
      </c>
      <c r="L23" s="275">
        <v>57</v>
      </c>
      <c r="M23" s="273">
        <v>885</v>
      </c>
      <c r="N23" s="274">
        <v>951</v>
      </c>
      <c r="O23" s="275">
        <v>1836</v>
      </c>
      <c r="P23" s="273">
        <v>34.1</v>
      </c>
      <c r="Q23" s="274">
        <v>32.299999999999997</v>
      </c>
      <c r="R23" s="275">
        <v>33.200000000000003</v>
      </c>
      <c r="S23" s="273">
        <v>885</v>
      </c>
      <c r="T23" s="274">
        <v>951</v>
      </c>
      <c r="U23" s="275">
        <v>1836</v>
      </c>
      <c r="V23" s="273">
        <v>63</v>
      </c>
      <c r="W23" s="274">
        <v>25</v>
      </c>
      <c r="X23" s="275">
        <v>46</v>
      </c>
      <c r="Y23" s="273">
        <v>63</v>
      </c>
      <c r="Z23" s="274">
        <v>55</v>
      </c>
      <c r="AA23" s="275">
        <v>118</v>
      </c>
      <c r="AB23" s="273">
        <v>67</v>
      </c>
      <c r="AC23" s="274">
        <v>35</v>
      </c>
      <c r="AD23" s="275">
        <v>52</v>
      </c>
      <c r="AE23" s="273">
        <v>63</v>
      </c>
      <c r="AF23" s="274">
        <v>55</v>
      </c>
      <c r="AG23" s="275">
        <v>118</v>
      </c>
      <c r="AH23" s="273">
        <v>33.4</v>
      </c>
      <c r="AI23" s="274">
        <v>29.6</v>
      </c>
      <c r="AJ23" s="275">
        <v>31.6</v>
      </c>
      <c r="AK23" s="273">
        <v>63</v>
      </c>
      <c r="AL23" s="274">
        <v>55</v>
      </c>
      <c r="AM23" s="275">
        <v>118</v>
      </c>
      <c r="AN23" s="273">
        <v>63</v>
      </c>
      <c r="AO23" s="274">
        <v>45</v>
      </c>
      <c r="AP23" s="275">
        <v>53</v>
      </c>
      <c r="AQ23" s="273">
        <v>978</v>
      </c>
      <c r="AR23" s="274">
        <v>1033</v>
      </c>
      <c r="AS23" s="275">
        <v>2011</v>
      </c>
      <c r="AT23" s="273">
        <v>65</v>
      </c>
      <c r="AU23" s="274">
        <v>49</v>
      </c>
      <c r="AV23" s="275">
        <v>56</v>
      </c>
      <c r="AW23" s="273">
        <v>978</v>
      </c>
      <c r="AX23" s="274">
        <v>1033</v>
      </c>
      <c r="AY23" s="275">
        <v>2011</v>
      </c>
      <c r="AZ23" s="273">
        <v>34.1</v>
      </c>
      <c r="BA23" s="274">
        <v>32.200000000000003</v>
      </c>
      <c r="BB23" s="275">
        <v>33.1</v>
      </c>
      <c r="BC23" s="273">
        <v>978</v>
      </c>
      <c r="BD23" s="274">
        <v>1033</v>
      </c>
      <c r="BE23" s="275">
        <v>2011</v>
      </c>
    </row>
    <row r="24" spans="1:57" x14ac:dyDescent="0.35">
      <c r="A24" t="s">
        <v>55</v>
      </c>
      <c r="B24" t="s">
        <v>300</v>
      </c>
      <c r="C24" t="s">
        <v>299</v>
      </c>
      <c r="D24" s="273">
        <v>49</v>
      </c>
      <c r="E24" s="274">
        <v>37</v>
      </c>
      <c r="F24" s="275">
        <v>43</v>
      </c>
      <c r="G24" s="273">
        <v>1116</v>
      </c>
      <c r="H24" s="274">
        <v>1228</v>
      </c>
      <c r="I24" s="275">
        <v>2344</v>
      </c>
      <c r="J24" s="273">
        <v>51</v>
      </c>
      <c r="K24" s="274">
        <v>39</v>
      </c>
      <c r="L24" s="275">
        <v>45</v>
      </c>
      <c r="M24" s="273">
        <v>1116</v>
      </c>
      <c r="N24" s="274">
        <v>1228</v>
      </c>
      <c r="O24" s="275">
        <v>2344</v>
      </c>
      <c r="P24" s="273">
        <v>32.700000000000003</v>
      </c>
      <c r="Q24" s="274">
        <v>30.4</v>
      </c>
      <c r="R24" s="275">
        <v>31.5</v>
      </c>
      <c r="S24" s="273">
        <v>1116</v>
      </c>
      <c r="T24" s="274">
        <v>1228</v>
      </c>
      <c r="U24" s="275">
        <v>2344</v>
      </c>
      <c r="V24" s="273">
        <v>31</v>
      </c>
      <c r="W24" s="274">
        <v>23</v>
      </c>
      <c r="X24" s="275">
        <v>27</v>
      </c>
      <c r="Y24" s="273">
        <v>327</v>
      </c>
      <c r="Z24" s="274">
        <v>315</v>
      </c>
      <c r="AA24" s="275">
        <v>642</v>
      </c>
      <c r="AB24" s="273">
        <v>35</v>
      </c>
      <c r="AC24" s="274">
        <v>28</v>
      </c>
      <c r="AD24" s="275">
        <v>31</v>
      </c>
      <c r="AE24" s="273">
        <v>327</v>
      </c>
      <c r="AF24" s="274">
        <v>315</v>
      </c>
      <c r="AG24" s="275">
        <v>642</v>
      </c>
      <c r="AH24" s="273">
        <v>29.5</v>
      </c>
      <c r="AI24" s="274">
        <v>27.3</v>
      </c>
      <c r="AJ24" s="275">
        <v>28.4</v>
      </c>
      <c r="AK24" s="273">
        <v>327</v>
      </c>
      <c r="AL24" s="274">
        <v>315</v>
      </c>
      <c r="AM24" s="275">
        <v>642</v>
      </c>
      <c r="AN24" s="273">
        <v>44</v>
      </c>
      <c r="AO24" s="274">
        <v>33</v>
      </c>
      <c r="AP24" s="275">
        <v>38</v>
      </c>
      <c r="AQ24" s="273">
        <v>1596</v>
      </c>
      <c r="AR24" s="274">
        <v>1721</v>
      </c>
      <c r="AS24" s="275">
        <v>3317</v>
      </c>
      <c r="AT24" s="273">
        <v>47</v>
      </c>
      <c r="AU24" s="274">
        <v>36</v>
      </c>
      <c r="AV24" s="275">
        <v>41</v>
      </c>
      <c r="AW24" s="273">
        <v>1596</v>
      </c>
      <c r="AX24" s="274">
        <v>1721</v>
      </c>
      <c r="AY24" s="275">
        <v>3317</v>
      </c>
      <c r="AZ24" s="273">
        <v>31.9</v>
      </c>
      <c r="BA24" s="274">
        <v>29.6</v>
      </c>
      <c r="BB24" s="275">
        <v>30.7</v>
      </c>
      <c r="BC24" s="273">
        <v>1596</v>
      </c>
      <c r="BD24" s="274">
        <v>1721</v>
      </c>
      <c r="BE24" s="275">
        <v>3317</v>
      </c>
    </row>
    <row r="25" spans="1:57" x14ac:dyDescent="0.35">
      <c r="A25" t="s">
        <v>57</v>
      </c>
      <c r="B25" t="s">
        <v>302</v>
      </c>
      <c r="C25" t="s">
        <v>299</v>
      </c>
      <c r="D25" s="273">
        <v>31</v>
      </c>
      <c r="E25" s="274">
        <v>21</v>
      </c>
      <c r="F25" s="275">
        <v>26</v>
      </c>
      <c r="G25" s="273">
        <v>1063</v>
      </c>
      <c r="H25" s="274">
        <v>1124</v>
      </c>
      <c r="I25" s="275">
        <v>2187</v>
      </c>
      <c r="J25" s="273">
        <v>36</v>
      </c>
      <c r="K25" s="274">
        <v>26</v>
      </c>
      <c r="L25" s="275">
        <v>31</v>
      </c>
      <c r="M25" s="273">
        <v>1063</v>
      </c>
      <c r="N25" s="274">
        <v>1124</v>
      </c>
      <c r="O25" s="275">
        <v>2187</v>
      </c>
      <c r="P25" s="273">
        <v>29.8</v>
      </c>
      <c r="Q25" s="274">
        <v>27.5</v>
      </c>
      <c r="R25" s="275">
        <v>28.6</v>
      </c>
      <c r="S25" s="273">
        <v>1063</v>
      </c>
      <c r="T25" s="274">
        <v>1124</v>
      </c>
      <c r="U25" s="275">
        <v>2187</v>
      </c>
      <c r="V25" s="273">
        <v>25</v>
      </c>
      <c r="W25" s="274">
        <v>13</v>
      </c>
      <c r="X25" s="275">
        <v>19</v>
      </c>
      <c r="Y25" s="273">
        <v>896</v>
      </c>
      <c r="Z25" s="274">
        <v>1014</v>
      </c>
      <c r="AA25" s="275">
        <v>1910</v>
      </c>
      <c r="AB25" s="273">
        <v>31</v>
      </c>
      <c r="AC25" s="274">
        <v>19</v>
      </c>
      <c r="AD25" s="275">
        <v>24</v>
      </c>
      <c r="AE25" s="273">
        <v>896</v>
      </c>
      <c r="AF25" s="274">
        <v>1014</v>
      </c>
      <c r="AG25" s="275">
        <v>1910</v>
      </c>
      <c r="AH25" s="273">
        <v>27.3</v>
      </c>
      <c r="AI25" s="274">
        <v>24.9</v>
      </c>
      <c r="AJ25" s="275">
        <v>26.1</v>
      </c>
      <c r="AK25" s="273">
        <v>896</v>
      </c>
      <c r="AL25" s="274">
        <v>1014</v>
      </c>
      <c r="AM25" s="275">
        <v>1910</v>
      </c>
      <c r="AN25" s="273">
        <v>28</v>
      </c>
      <c r="AO25" s="274">
        <v>17</v>
      </c>
      <c r="AP25" s="275">
        <v>22</v>
      </c>
      <c r="AQ25" s="273">
        <v>2115</v>
      </c>
      <c r="AR25" s="274">
        <v>2302</v>
      </c>
      <c r="AS25" s="275">
        <v>4417</v>
      </c>
      <c r="AT25" s="273">
        <v>33</v>
      </c>
      <c r="AU25" s="274">
        <v>23</v>
      </c>
      <c r="AV25" s="275">
        <v>28</v>
      </c>
      <c r="AW25" s="273">
        <v>2115</v>
      </c>
      <c r="AX25" s="274">
        <v>2302</v>
      </c>
      <c r="AY25" s="275">
        <v>4417</v>
      </c>
      <c r="AZ25" s="273">
        <v>28.6</v>
      </c>
      <c r="BA25" s="274">
        <v>26.3</v>
      </c>
      <c r="BB25" s="275">
        <v>27.4</v>
      </c>
      <c r="BC25" s="273">
        <v>2115</v>
      </c>
      <c r="BD25" s="274">
        <v>2302</v>
      </c>
      <c r="BE25" s="275">
        <v>4417</v>
      </c>
    </row>
    <row r="26" spans="1:57" x14ac:dyDescent="0.35">
      <c r="A26" t="s">
        <v>63</v>
      </c>
      <c r="B26" t="s">
        <v>308</v>
      </c>
      <c r="C26" t="s">
        <v>299</v>
      </c>
      <c r="D26" s="273">
        <v>66</v>
      </c>
      <c r="E26" s="274">
        <v>47</v>
      </c>
      <c r="F26" s="275">
        <v>56</v>
      </c>
      <c r="G26" s="273">
        <v>148</v>
      </c>
      <c r="H26" s="274">
        <v>147</v>
      </c>
      <c r="I26" s="275">
        <v>295</v>
      </c>
      <c r="J26" s="273">
        <v>66</v>
      </c>
      <c r="K26" s="274">
        <v>48</v>
      </c>
      <c r="L26" s="275">
        <v>57</v>
      </c>
      <c r="M26" s="273">
        <v>148</v>
      </c>
      <c r="N26" s="274">
        <v>147</v>
      </c>
      <c r="O26" s="275">
        <v>295</v>
      </c>
      <c r="P26" s="273">
        <v>37</v>
      </c>
      <c r="Q26" s="274">
        <v>34.799999999999997</v>
      </c>
      <c r="R26" s="275">
        <v>35.9</v>
      </c>
      <c r="S26" s="273">
        <v>148</v>
      </c>
      <c r="T26" s="274">
        <v>147</v>
      </c>
      <c r="U26" s="275">
        <v>295</v>
      </c>
      <c r="V26" s="273" t="s">
        <v>197</v>
      </c>
      <c r="W26" s="274" t="s">
        <v>197</v>
      </c>
      <c r="X26" s="275" t="s">
        <v>197</v>
      </c>
      <c r="Y26" s="273" t="s">
        <v>197</v>
      </c>
      <c r="Z26" s="274" t="s">
        <v>197</v>
      </c>
      <c r="AA26" s="275">
        <v>6</v>
      </c>
      <c r="AB26" s="273" t="s">
        <v>197</v>
      </c>
      <c r="AC26" s="274" t="s">
        <v>197</v>
      </c>
      <c r="AD26" s="275" t="s">
        <v>197</v>
      </c>
      <c r="AE26" s="273" t="s">
        <v>197</v>
      </c>
      <c r="AF26" s="274" t="s">
        <v>197</v>
      </c>
      <c r="AG26" s="275">
        <v>6</v>
      </c>
      <c r="AH26" s="273">
        <v>36</v>
      </c>
      <c r="AI26" s="274">
        <v>34.299999999999997</v>
      </c>
      <c r="AJ26" s="275">
        <v>34.799999999999997</v>
      </c>
      <c r="AK26" s="273" t="s">
        <v>197</v>
      </c>
      <c r="AL26" s="274" t="s">
        <v>197</v>
      </c>
      <c r="AM26" s="275">
        <v>6</v>
      </c>
      <c r="AN26" s="273">
        <v>64</v>
      </c>
      <c r="AO26" s="274">
        <v>49</v>
      </c>
      <c r="AP26" s="275">
        <v>56</v>
      </c>
      <c r="AQ26" s="273">
        <v>198</v>
      </c>
      <c r="AR26" s="274">
        <v>195</v>
      </c>
      <c r="AS26" s="275">
        <v>393</v>
      </c>
      <c r="AT26" s="273">
        <v>65</v>
      </c>
      <c r="AU26" s="274">
        <v>50</v>
      </c>
      <c r="AV26" s="275">
        <v>57</v>
      </c>
      <c r="AW26" s="273">
        <v>198</v>
      </c>
      <c r="AX26" s="274">
        <v>195</v>
      </c>
      <c r="AY26" s="275">
        <v>393</v>
      </c>
      <c r="AZ26" s="273">
        <v>37.299999999999997</v>
      </c>
      <c r="BA26" s="274">
        <v>34.799999999999997</v>
      </c>
      <c r="BB26" s="275">
        <v>36.1</v>
      </c>
      <c r="BC26" s="273">
        <v>198</v>
      </c>
      <c r="BD26" s="274">
        <v>195</v>
      </c>
      <c r="BE26" s="275">
        <v>393</v>
      </c>
    </row>
    <row r="27" spans="1:57" x14ac:dyDescent="0.35">
      <c r="A27" t="s">
        <v>61</v>
      </c>
      <c r="B27" t="s">
        <v>306</v>
      </c>
      <c r="C27" t="s">
        <v>299</v>
      </c>
      <c r="D27" s="273">
        <v>47</v>
      </c>
      <c r="E27" s="274">
        <v>30</v>
      </c>
      <c r="F27" s="275">
        <v>38</v>
      </c>
      <c r="G27" s="273">
        <v>1139</v>
      </c>
      <c r="H27" s="274">
        <v>1139</v>
      </c>
      <c r="I27" s="275">
        <v>2278</v>
      </c>
      <c r="J27" s="273">
        <v>50</v>
      </c>
      <c r="K27" s="274">
        <v>33</v>
      </c>
      <c r="L27" s="275">
        <v>41</v>
      </c>
      <c r="M27" s="273">
        <v>1139</v>
      </c>
      <c r="N27" s="274">
        <v>1139</v>
      </c>
      <c r="O27" s="275">
        <v>2278</v>
      </c>
      <c r="P27" s="273">
        <v>32.6</v>
      </c>
      <c r="Q27" s="274">
        <v>30.1</v>
      </c>
      <c r="R27" s="275">
        <v>31.4</v>
      </c>
      <c r="S27" s="273">
        <v>1139</v>
      </c>
      <c r="T27" s="274">
        <v>1139</v>
      </c>
      <c r="U27" s="275">
        <v>2278</v>
      </c>
      <c r="V27" s="273">
        <v>41</v>
      </c>
      <c r="W27" s="274">
        <v>25</v>
      </c>
      <c r="X27" s="275">
        <v>33</v>
      </c>
      <c r="Y27" s="273">
        <v>437</v>
      </c>
      <c r="Z27" s="274">
        <v>443</v>
      </c>
      <c r="AA27" s="275">
        <v>880</v>
      </c>
      <c r="AB27" s="273">
        <v>46</v>
      </c>
      <c r="AC27" s="274">
        <v>28</v>
      </c>
      <c r="AD27" s="275">
        <v>37</v>
      </c>
      <c r="AE27" s="273">
        <v>437</v>
      </c>
      <c r="AF27" s="274">
        <v>443</v>
      </c>
      <c r="AG27" s="275">
        <v>880</v>
      </c>
      <c r="AH27" s="273">
        <v>31.1</v>
      </c>
      <c r="AI27" s="274">
        <v>27.9</v>
      </c>
      <c r="AJ27" s="275">
        <v>29.5</v>
      </c>
      <c r="AK27" s="273">
        <v>437</v>
      </c>
      <c r="AL27" s="274">
        <v>443</v>
      </c>
      <c r="AM27" s="275">
        <v>880</v>
      </c>
      <c r="AN27" s="273">
        <v>45</v>
      </c>
      <c r="AO27" s="274">
        <v>29</v>
      </c>
      <c r="AP27" s="275">
        <v>37</v>
      </c>
      <c r="AQ27" s="273">
        <v>1774</v>
      </c>
      <c r="AR27" s="274">
        <v>1771</v>
      </c>
      <c r="AS27" s="275">
        <v>3545</v>
      </c>
      <c r="AT27" s="273">
        <v>48</v>
      </c>
      <c r="AU27" s="274">
        <v>32</v>
      </c>
      <c r="AV27" s="275">
        <v>40</v>
      </c>
      <c r="AW27" s="273">
        <v>1774</v>
      </c>
      <c r="AX27" s="274">
        <v>1771</v>
      </c>
      <c r="AY27" s="275">
        <v>3545</v>
      </c>
      <c r="AZ27" s="273">
        <v>32.200000000000003</v>
      </c>
      <c r="BA27" s="274">
        <v>29.5</v>
      </c>
      <c r="BB27" s="275">
        <v>30.8</v>
      </c>
      <c r="BC27" s="273">
        <v>1774</v>
      </c>
      <c r="BD27" s="274">
        <v>1771</v>
      </c>
      <c r="BE27" s="275">
        <v>3545</v>
      </c>
    </row>
    <row r="28" spans="1:57" x14ac:dyDescent="0.35">
      <c r="A28" t="s">
        <v>68</v>
      </c>
      <c r="B28" t="s">
        <v>313</v>
      </c>
      <c r="C28" t="s">
        <v>309</v>
      </c>
      <c r="D28" s="273">
        <v>65</v>
      </c>
      <c r="E28" s="274">
        <v>44</v>
      </c>
      <c r="F28" s="275">
        <v>54</v>
      </c>
      <c r="G28" s="273">
        <v>779</v>
      </c>
      <c r="H28" s="274">
        <v>858</v>
      </c>
      <c r="I28" s="275">
        <v>1637</v>
      </c>
      <c r="J28" s="273">
        <v>68</v>
      </c>
      <c r="K28" s="274">
        <v>47</v>
      </c>
      <c r="L28" s="275">
        <v>57</v>
      </c>
      <c r="M28" s="273">
        <v>779</v>
      </c>
      <c r="N28" s="274">
        <v>858</v>
      </c>
      <c r="O28" s="275">
        <v>1637</v>
      </c>
      <c r="P28" s="273">
        <v>34.4</v>
      </c>
      <c r="Q28" s="274">
        <v>32.1</v>
      </c>
      <c r="R28" s="275">
        <v>33.200000000000003</v>
      </c>
      <c r="S28" s="273">
        <v>779</v>
      </c>
      <c r="T28" s="274">
        <v>858</v>
      </c>
      <c r="U28" s="275">
        <v>1637</v>
      </c>
      <c r="V28" s="273">
        <v>37</v>
      </c>
      <c r="W28" s="274">
        <v>20</v>
      </c>
      <c r="X28" s="275">
        <v>28</v>
      </c>
      <c r="Y28" s="273">
        <v>70</v>
      </c>
      <c r="Z28" s="274">
        <v>74</v>
      </c>
      <c r="AA28" s="275">
        <v>144</v>
      </c>
      <c r="AB28" s="273">
        <v>40</v>
      </c>
      <c r="AC28" s="274">
        <v>24</v>
      </c>
      <c r="AD28" s="275">
        <v>32</v>
      </c>
      <c r="AE28" s="273">
        <v>70</v>
      </c>
      <c r="AF28" s="274">
        <v>74</v>
      </c>
      <c r="AG28" s="275">
        <v>144</v>
      </c>
      <c r="AH28" s="273">
        <v>30.3</v>
      </c>
      <c r="AI28" s="274">
        <v>27.8</v>
      </c>
      <c r="AJ28" s="275">
        <v>29</v>
      </c>
      <c r="AK28" s="273">
        <v>70</v>
      </c>
      <c r="AL28" s="274">
        <v>74</v>
      </c>
      <c r="AM28" s="275">
        <v>144</v>
      </c>
      <c r="AN28" s="273">
        <v>63</v>
      </c>
      <c r="AO28" s="274">
        <v>42</v>
      </c>
      <c r="AP28" s="275">
        <v>52</v>
      </c>
      <c r="AQ28" s="273">
        <v>890</v>
      </c>
      <c r="AR28" s="274">
        <v>975</v>
      </c>
      <c r="AS28" s="275">
        <v>1865</v>
      </c>
      <c r="AT28" s="273">
        <v>65</v>
      </c>
      <c r="AU28" s="274">
        <v>46</v>
      </c>
      <c r="AV28" s="275">
        <v>55</v>
      </c>
      <c r="AW28" s="273">
        <v>890</v>
      </c>
      <c r="AX28" s="274">
        <v>975</v>
      </c>
      <c r="AY28" s="275">
        <v>1865</v>
      </c>
      <c r="AZ28" s="273">
        <v>34.1</v>
      </c>
      <c r="BA28" s="274">
        <v>31.8</v>
      </c>
      <c r="BB28" s="275">
        <v>32.9</v>
      </c>
      <c r="BC28" s="273">
        <v>890</v>
      </c>
      <c r="BD28" s="274">
        <v>975</v>
      </c>
      <c r="BE28" s="275">
        <v>1865</v>
      </c>
    </row>
    <row r="29" spans="1:57" x14ac:dyDescent="0.35">
      <c r="A29" t="s">
        <v>74</v>
      </c>
      <c r="B29" t="s">
        <v>319</v>
      </c>
      <c r="C29" t="s">
        <v>309</v>
      </c>
      <c r="D29" s="320" t="s">
        <v>416</v>
      </c>
      <c r="E29" s="321" t="s">
        <v>416</v>
      </c>
      <c r="F29" s="322" t="s">
        <v>416</v>
      </c>
      <c r="G29" s="320" t="s">
        <v>416</v>
      </c>
      <c r="H29" s="321" t="s">
        <v>416</v>
      </c>
      <c r="I29" s="322" t="s">
        <v>416</v>
      </c>
      <c r="J29" s="320" t="s">
        <v>416</v>
      </c>
      <c r="K29" s="321" t="s">
        <v>416</v>
      </c>
      <c r="L29" s="322" t="s">
        <v>416</v>
      </c>
      <c r="M29" s="320" t="s">
        <v>416</v>
      </c>
      <c r="N29" s="321" t="s">
        <v>416</v>
      </c>
      <c r="O29" s="322" t="s">
        <v>416</v>
      </c>
      <c r="P29" s="320" t="s">
        <v>416</v>
      </c>
      <c r="Q29" s="321" t="s">
        <v>416</v>
      </c>
      <c r="R29" s="322" t="s">
        <v>416</v>
      </c>
      <c r="S29" s="320" t="s">
        <v>416</v>
      </c>
      <c r="T29" s="321" t="s">
        <v>416</v>
      </c>
      <c r="U29" s="322" t="s">
        <v>416</v>
      </c>
      <c r="V29" s="320" t="s">
        <v>416</v>
      </c>
      <c r="W29" s="321" t="s">
        <v>416</v>
      </c>
      <c r="X29" s="322" t="s">
        <v>416</v>
      </c>
      <c r="Y29" s="320" t="s">
        <v>416</v>
      </c>
      <c r="Z29" s="321" t="s">
        <v>416</v>
      </c>
      <c r="AA29" s="322" t="s">
        <v>416</v>
      </c>
      <c r="AB29" s="320" t="s">
        <v>416</v>
      </c>
      <c r="AC29" s="321" t="s">
        <v>416</v>
      </c>
      <c r="AD29" s="322" t="s">
        <v>416</v>
      </c>
      <c r="AE29" s="320" t="s">
        <v>416</v>
      </c>
      <c r="AF29" s="321" t="s">
        <v>416</v>
      </c>
      <c r="AG29" s="322" t="s">
        <v>416</v>
      </c>
      <c r="AH29" s="320" t="s">
        <v>416</v>
      </c>
      <c r="AI29" s="321" t="s">
        <v>416</v>
      </c>
      <c r="AJ29" s="322" t="s">
        <v>416</v>
      </c>
      <c r="AK29" s="320" t="s">
        <v>416</v>
      </c>
      <c r="AL29" s="321" t="s">
        <v>416</v>
      </c>
      <c r="AM29" s="322" t="s">
        <v>416</v>
      </c>
      <c r="AN29" s="273">
        <v>52</v>
      </c>
      <c r="AO29" s="274">
        <v>34</v>
      </c>
      <c r="AP29" s="275">
        <v>43</v>
      </c>
      <c r="AQ29" s="273">
        <v>1039</v>
      </c>
      <c r="AR29" s="274">
        <v>1116</v>
      </c>
      <c r="AS29" s="275">
        <v>2155</v>
      </c>
      <c r="AT29" s="273">
        <v>54</v>
      </c>
      <c r="AU29" s="274">
        <v>37</v>
      </c>
      <c r="AV29" s="275">
        <v>45</v>
      </c>
      <c r="AW29" s="273">
        <v>1039</v>
      </c>
      <c r="AX29" s="274">
        <v>1116</v>
      </c>
      <c r="AY29" s="275">
        <v>2155</v>
      </c>
      <c r="AZ29" s="273">
        <v>33.799999999999997</v>
      </c>
      <c r="BA29" s="274">
        <v>31.3</v>
      </c>
      <c r="BB29" s="275">
        <v>32.5</v>
      </c>
      <c r="BC29" s="273">
        <v>1039</v>
      </c>
      <c r="BD29" s="274">
        <v>1116</v>
      </c>
      <c r="BE29" s="275">
        <v>2155</v>
      </c>
    </row>
    <row r="30" spans="1:57" x14ac:dyDescent="0.35">
      <c r="A30" t="s">
        <v>73</v>
      </c>
      <c r="B30" t="s">
        <v>318</v>
      </c>
      <c r="C30" t="s">
        <v>309</v>
      </c>
      <c r="D30" s="273">
        <v>60</v>
      </c>
      <c r="E30" s="274">
        <v>43</v>
      </c>
      <c r="F30" s="275">
        <v>52</v>
      </c>
      <c r="G30" s="273">
        <v>1255</v>
      </c>
      <c r="H30" s="274">
        <v>1229</v>
      </c>
      <c r="I30" s="275">
        <v>2484</v>
      </c>
      <c r="J30" s="273">
        <v>64</v>
      </c>
      <c r="K30" s="274">
        <v>47</v>
      </c>
      <c r="L30" s="275">
        <v>56</v>
      </c>
      <c r="M30" s="273">
        <v>1255</v>
      </c>
      <c r="N30" s="274">
        <v>1229</v>
      </c>
      <c r="O30" s="275">
        <v>2484</v>
      </c>
      <c r="P30" s="273">
        <v>35.200000000000003</v>
      </c>
      <c r="Q30" s="274">
        <v>32.6</v>
      </c>
      <c r="R30" s="275">
        <v>33.9</v>
      </c>
      <c r="S30" s="273">
        <v>1255</v>
      </c>
      <c r="T30" s="274">
        <v>1229</v>
      </c>
      <c r="U30" s="275">
        <v>2484</v>
      </c>
      <c r="V30" s="273">
        <v>44</v>
      </c>
      <c r="W30" s="274">
        <v>28</v>
      </c>
      <c r="X30" s="275">
        <v>35</v>
      </c>
      <c r="Y30" s="273">
        <v>266</v>
      </c>
      <c r="Z30" s="274">
        <v>318</v>
      </c>
      <c r="AA30" s="275">
        <v>584</v>
      </c>
      <c r="AB30" s="273">
        <v>48</v>
      </c>
      <c r="AC30" s="274">
        <v>31</v>
      </c>
      <c r="AD30" s="275">
        <v>39</v>
      </c>
      <c r="AE30" s="273">
        <v>266</v>
      </c>
      <c r="AF30" s="274">
        <v>318</v>
      </c>
      <c r="AG30" s="275">
        <v>584</v>
      </c>
      <c r="AH30" s="273">
        <v>30.7</v>
      </c>
      <c r="AI30" s="274">
        <v>27.8</v>
      </c>
      <c r="AJ30" s="275">
        <v>29.1</v>
      </c>
      <c r="AK30" s="273">
        <v>266</v>
      </c>
      <c r="AL30" s="274">
        <v>318</v>
      </c>
      <c r="AM30" s="275">
        <v>584</v>
      </c>
      <c r="AN30" s="273">
        <v>57</v>
      </c>
      <c r="AO30" s="274">
        <v>40</v>
      </c>
      <c r="AP30" s="275">
        <v>48</v>
      </c>
      <c r="AQ30" s="273">
        <v>1664</v>
      </c>
      <c r="AR30" s="274">
        <v>1696</v>
      </c>
      <c r="AS30" s="275">
        <v>3360</v>
      </c>
      <c r="AT30" s="273">
        <v>60</v>
      </c>
      <c r="AU30" s="274">
        <v>44</v>
      </c>
      <c r="AV30" s="275">
        <v>52</v>
      </c>
      <c r="AW30" s="273">
        <v>1664</v>
      </c>
      <c r="AX30" s="274">
        <v>1696</v>
      </c>
      <c r="AY30" s="275">
        <v>3360</v>
      </c>
      <c r="AZ30" s="273">
        <v>34.200000000000003</v>
      </c>
      <c r="BA30" s="274">
        <v>31.4</v>
      </c>
      <c r="BB30" s="275">
        <v>32.799999999999997</v>
      </c>
      <c r="BC30" s="273">
        <v>1664</v>
      </c>
      <c r="BD30" s="274">
        <v>1696</v>
      </c>
      <c r="BE30" s="275">
        <v>3360</v>
      </c>
    </row>
    <row r="31" spans="1:57" x14ac:dyDescent="0.35">
      <c r="A31" t="s">
        <v>148</v>
      </c>
      <c r="B31" t="s">
        <v>393</v>
      </c>
      <c r="C31" t="s">
        <v>392</v>
      </c>
      <c r="D31" s="273">
        <v>62</v>
      </c>
      <c r="E31" s="274">
        <v>36</v>
      </c>
      <c r="F31" s="275">
        <v>48</v>
      </c>
      <c r="G31" s="273">
        <v>578</v>
      </c>
      <c r="H31" s="274">
        <v>625</v>
      </c>
      <c r="I31" s="275">
        <v>1203</v>
      </c>
      <c r="J31" s="273">
        <v>63</v>
      </c>
      <c r="K31" s="274">
        <v>39</v>
      </c>
      <c r="L31" s="275">
        <v>50</v>
      </c>
      <c r="M31" s="273">
        <v>578</v>
      </c>
      <c r="N31" s="274">
        <v>625</v>
      </c>
      <c r="O31" s="275">
        <v>1203</v>
      </c>
      <c r="P31" s="273">
        <v>35.299999999999997</v>
      </c>
      <c r="Q31" s="274">
        <v>31.8</v>
      </c>
      <c r="R31" s="275">
        <v>33.4</v>
      </c>
      <c r="S31" s="273">
        <v>578</v>
      </c>
      <c r="T31" s="274">
        <v>625</v>
      </c>
      <c r="U31" s="275">
        <v>1203</v>
      </c>
      <c r="V31" s="273">
        <v>44</v>
      </c>
      <c r="W31" s="274">
        <v>25</v>
      </c>
      <c r="X31" s="275">
        <v>35</v>
      </c>
      <c r="Y31" s="273">
        <v>34</v>
      </c>
      <c r="Z31" s="274">
        <v>28</v>
      </c>
      <c r="AA31" s="275">
        <v>62</v>
      </c>
      <c r="AB31" s="273">
        <v>44</v>
      </c>
      <c r="AC31" s="274">
        <v>29</v>
      </c>
      <c r="AD31" s="275">
        <v>37</v>
      </c>
      <c r="AE31" s="273">
        <v>34</v>
      </c>
      <c r="AF31" s="274">
        <v>28</v>
      </c>
      <c r="AG31" s="275">
        <v>62</v>
      </c>
      <c r="AH31" s="273">
        <v>32.700000000000003</v>
      </c>
      <c r="AI31" s="274">
        <v>28.9</v>
      </c>
      <c r="AJ31" s="275">
        <v>31</v>
      </c>
      <c r="AK31" s="273">
        <v>34</v>
      </c>
      <c r="AL31" s="274">
        <v>28</v>
      </c>
      <c r="AM31" s="275">
        <v>62</v>
      </c>
      <c r="AN31" s="273">
        <v>59</v>
      </c>
      <c r="AO31" s="274">
        <v>38</v>
      </c>
      <c r="AP31" s="275">
        <v>48</v>
      </c>
      <c r="AQ31" s="273">
        <v>897</v>
      </c>
      <c r="AR31" s="274">
        <v>925</v>
      </c>
      <c r="AS31" s="275">
        <v>1822</v>
      </c>
      <c r="AT31" s="273">
        <v>60</v>
      </c>
      <c r="AU31" s="274">
        <v>42</v>
      </c>
      <c r="AV31" s="275">
        <v>51</v>
      </c>
      <c r="AW31" s="273">
        <v>897</v>
      </c>
      <c r="AX31" s="274">
        <v>925</v>
      </c>
      <c r="AY31" s="275">
        <v>1822</v>
      </c>
      <c r="AZ31" s="273">
        <v>35</v>
      </c>
      <c r="BA31" s="274">
        <v>32</v>
      </c>
      <c r="BB31" s="275">
        <v>33.5</v>
      </c>
      <c r="BC31" s="273">
        <v>897</v>
      </c>
      <c r="BD31" s="274">
        <v>925</v>
      </c>
      <c r="BE31" s="275">
        <v>1822</v>
      </c>
    </row>
    <row r="32" spans="1:57" x14ac:dyDescent="0.35">
      <c r="A32" t="s">
        <v>150</v>
      </c>
      <c r="B32" t="s">
        <v>182</v>
      </c>
      <c r="C32" t="s">
        <v>392</v>
      </c>
      <c r="D32" s="273">
        <v>57</v>
      </c>
      <c r="E32" s="274">
        <v>41</v>
      </c>
      <c r="F32" s="275">
        <v>49</v>
      </c>
      <c r="G32" s="273">
        <v>1772</v>
      </c>
      <c r="H32" s="274">
        <v>1754</v>
      </c>
      <c r="I32" s="275">
        <v>3526</v>
      </c>
      <c r="J32" s="273">
        <v>60</v>
      </c>
      <c r="K32" s="274">
        <v>45</v>
      </c>
      <c r="L32" s="275">
        <v>53</v>
      </c>
      <c r="M32" s="273">
        <v>1772</v>
      </c>
      <c r="N32" s="274">
        <v>1754</v>
      </c>
      <c r="O32" s="275">
        <v>3526</v>
      </c>
      <c r="P32" s="273">
        <v>34.700000000000003</v>
      </c>
      <c r="Q32" s="274">
        <v>32.4</v>
      </c>
      <c r="R32" s="275">
        <v>33.6</v>
      </c>
      <c r="S32" s="273">
        <v>1772</v>
      </c>
      <c r="T32" s="274">
        <v>1754</v>
      </c>
      <c r="U32" s="275">
        <v>3526</v>
      </c>
      <c r="V32" s="273">
        <v>34</v>
      </c>
      <c r="W32" s="274">
        <v>26</v>
      </c>
      <c r="X32" s="275">
        <v>30</v>
      </c>
      <c r="Y32" s="273">
        <v>428</v>
      </c>
      <c r="Z32" s="274">
        <v>486</v>
      </c>
      <c r="AA32" s="275">
        <v>914</v>
      </c>
      <c r="AB32" s="273">
        <v>40</v>
      </c>
      <c r="AC32" s="274">
        <v>33</v>
      </c>
      <c r="AD32" s="275">
        <v>36</v>
      </c>
      <c r="AE32" s="273">
        <v>428</v>
      </c>
      <c r="AF32" s="274">
        <v>486</v>
      </c>
      <c r="AG32" s="275">
        <v>914</v>
      </c>
      <c r="AH32" s="273">
        <v>31.1</v>
      </c>
      <c r="AI32" s="274">
        <v>28.7</v>
      </c>
      <c r="AJ32" s="275">
        <v>29.8</v>
      </c>
      <c r="AK32" s="273">
        <v>428</v>
      </c>
      <c r="AL32" s="274">
        <v>486</v>
      </c>
      <c r="AM32" s="275">
        <v>914</v>
      </c>
      <c r="AN32" s="273">
        <v>53</v>
      </c>
      <c r="AO32" s="274">
        <v>38</v>
      </c>
      <c r="AP32" s="275">
        <v>46</v>
      </c>
      <c r="AQ32" s="273">
        <v>2569</v>
      </c>
      <c r="AR32" s="274">
        <v>2589</v>
      </c>
      <c r="AS32" s="275">
        <v>5158</v>
      </c>
      <c r="AT32" s="273">
        <v>56</v>
      </c>
      <c r="AU32" s="274">
        <v>43</v>
      </c>
      <c r="AV32" s="275">
        <v>50</v>
      </c>
      <c r="AW32" s="273">
        <v>2569</v>
      </c>
      <c r="AX32" s="274">
        <v>2589</v>
      </c>
      <c r="AY32" s="275">
        <v>5158</v>
      </c>
      <c r="AZ32" s="273">
        <v>34.1</v>
      </c>
      <c r="BA32" s="274">
        <v>31.7</v>
      </c>
      <c r="BB32" s="275">
        <v>32.9</v>
      </c>
      <c r="BC32" s="273">
        <v>2569</v>
      </c>
      <c r="BD32" s="274">
        <v>2589</v>
      </c>
      <c r="BE32" s="275">
        <v>5158</v>
      </c>
    </row>
    <row r="33" spans="1:57" x14ac:dyDescent="0.35">
      <c r="A33" t="s">
        <v>156</v>
      </c>
      <c r="B33" t="s">
        <v>400</v>
      </c>
      <c r="C33" t="s">
        <v>392</v>
      </c>
      <c r="D33" s="273">
        <v>72</v>
      </c>
      <c r="E33" s="274">
        <v>55</v>
      </c>
      <c r="F33" s="275">
        <v>62</v>
      </c>
      <c r="G33" s="273">
        <v>931</v>
      </c>
      <c r="H33" s="274">
        <v>1096</v>
      </c>
      <c r="I33" s="275">
        <v>2027</v>
      </c>
      <c r="J33" s="273">
        <v>72</v>
      </c>
      <c r="K33" s="274">
        <v>56</v>
      </c>
      <c r="L33" s="275">
        <v>64</v>
      </c>
      <c r="M33" s="273">
        <v>931</v>
      </c>
      <c r="N33" s="274">
        <v>1096</v>
      </c>
      <c r="O33" s="275">
        <v>2027</v>
      </c>
      <c r="P33" s="273">
        <v>35.200000000000003</v>
      </c>
      <c r="Q33" s="274">
        <v>33.6</v>
      </c>
      <c r="R33" s="275">
        <v>34.299999999999997</v>
      </c>
      <c r="S33" s="273">
        <v>931</v>
      </c>
      <c r="T33" s="274">
        <v>1096</v>
      </c>
      <c r="U33" s="275">
        <v>2027</v>
      </c>
      <c r="V33" s="273">
        <v>53</v>
      </c>
      <c r="W33" s="274">
        <v>56</v>
      </c>
      <c r="X33" s="275">
        <v>54</v>
      </c>
      <c r="Y33" s="273">
        <v>51</v>
      </c>
      <c r="Z33" s="274">
        <v>50</v>
      </c>
      <c r="AA33" s="275">
        <v>101</v>
      </c>
      <c r="AB33" s="273">
        <v>61</v>
      </c>
      <c r="AC33" s="274">
        <v>56</v>
      </c>
      <c r="AD33" s="275">
        <v>58</v>
      </c>
      <c r="AE33" s="273">
        <v>51</v>
      </c>
      <c r="AF33" s="274">
        <v>50</v>
      </c>
      <c r="AG33" s="275">
        <v>101</v>
      </c>
      <c r="AH33" s="273">
        <v>33.200000000000003</v>
      </c>
      <c r="AI33" s="274">
        <v>33.4</v>
      </c>
      <c r="AJ33" s="275">
        <v>33.299999999999997</v>
      </c>
      <c r="AK33" s="273">
        <v>51</v>
      </c>
      <c r="AL33" s="274">
        <v>50</v>
      </c>
      <c r="AM33" s="275">
        <v>101</v>
      </c>
      <c r="AN33" s="273">
        <v>71</v>
      </c>
      <c r="AO33" s="274">
        <v>55</v>
      </c>
      <c r="AP33" s="275">
        <v>62</v>
      </c>
      <c r="AQ33" s="273">
        <v>1090</v>
      </c>
      <c r="AR33" s="274">
        <v>1289</v>
      </c>
      <c r="AS33" s="275">
        <v>2379</v>
      </c>
      <c r="AT33" s="273">
        <v>72</v>
      </c>
      <c r="AU33" s="274">
        <v>57</v>
      </c>
      <c r="AV33" s="275">
        <v>64</v>
      </c>
      <c r="AW33" s="273">
        <v>1090</v>
      </c>
      <c r="AX33" s="274">
        <v>1289</v>
      </c>
      <c r="AY33" s="275">
        <v>2379</v>
      </c>
      <c r="AZ33" s="273">
        <v>35.1</v>
      </c>
      <c r="BA33" s="274">
        <v>33.5</v>
      </c>
      <c r="BB33" s="275">
        <v>34.200000000000003</v>
      </c>
      <c r="BC33" s="273">
        <v>1090</v>
      </c>
      <c r="BD33" s="274">
        <v>1289</v>
      </c>
      <c r="BE33" s="275">
        <v>2379</v>
      </c>
    </row>
    <row r="34" spans="1:57" x14ac:dyDescent="0.35">
      <c r="A34" t="s">
        <v>160</v>
      </c>
      <c r="B34" t="s">
        <v>404</v>
      </c>
      <c r="C34" t="s">
        <v>392</v>
      </c>
      <c r="D34" s="273">
        <v>74</v>
      </c>
      <c r="E34" s="274">
        <v>53</v>
      </c>
      <c r="F34" s="275">
        <v>63</v>
      </c>
      <c r="G34" s="273">
        <v>1080</v>
      </c>
      <c r="H34" s="274">
        <v>1125</v>
      </c>
      <c r="I34" s="275">
        <v>2205</v>
      </c>
      <c r="J34" s="273">
        <v>78</v>
      </c>
      <c r="K34" s="274">
        <v>60</v>
      </c>
      <c r="L34" s="275">
        <v>69</v>
      </c>
      <c r="M34" s="273">
        <v>1080</v>
      </c>
      <c r="N34" s="274">
        <v>1125</v>
      </c>
      <c r="O34" s="275">
        <v>2205</v>
      </c>
      <c r="P34" s="273">
        <v>35.5</v>
      </c>
      <c r="Q34" s="274">
        <v>32.9</v>
      </c>
      <c r="R34" s="275">
        <v>34.200000000000003</v>
      </c>
      <c r="S34" s="273">
        <v>1080</v>
      </c>
      <c r="T34" s="274">
        <v>1125</v>
      </c>
      <c r="U34" s="275">
        <v>2205</v>
      </c>
      <c r="V34" s="273">
        <v>51</v>
      </c>
      <c r="W34" s="274">
        <v>38</v>
      </c>
      <c r="X34" s="275">
        <v>45</v>
      </c>
      <c r="Y34" s="273">
        <v>84</v>
      </c>
      <c r="Z34" s="274">
        <v>91</v>
      </c>
      <c r="AA34" s="275">
        <v>175</v>
      </c>
      <c r="AB34" s="273">
        <v>54</v>
      </c>
      <c r="AC34" s="274">
        <v>48</v>
      </c>
      <c r="AD34" s="275">
        <v>51</v>
      </c>
      <c r="AE34" s="273">
        <v>84</v>
      </c>
      <c r="AF34" s="274">
        <v>91</v>
      </c>
      <c r="AG34" s="275">
        <v>175</v>
      </c>
      <c r="AH34" s="273">
        <v>33</v>
      </c>
      <c r="AI34" s="274">
        <v>30.3</v>
      </c>
      <c r="AJ34" s="275">
        <v>31.6</v>
      </c>
      <c r="AK34" s="273">
        <v>84</v>
      </c>
      <c r="AL34" s="274">
        <v>91</v>
      </c>
      <c r="AM34" s="275">
        <v>175</v>
      </c>
      <c r="AN34" s="273">
        <v>72</v>
      </c>
      <c r="AO34" s="274">
        <v>52</v>
      </c>
      <c r="AP34" s="275">
        <v>62</v>
      </c>
      <c r="AQ34" s="273">
        <v>1650</v>
      </c>
      <c r="AR34" s="274">
        <v>1745</v>
      </c>
      <c r="AS34" s="275">
        <v>3395</v>
      </c>
      <c r="AT34" s="273">
        <v>76</v>
      </c>
      <c r="AU34" s="274">
        <v>59</v>
      </c>
      <c r="AV34" s="275">
        <v>67</v>
      </c>
      <c r="AW34" s="273">
        <v>1650</v>
      </c>
      <c r="AX34" s="274">
        <v>1745</v>
      </c>
      <c r="AY34" s="275">
        <v>3395</v>
      </c>
      <c r="AZ34" s="273">
        <v>35.4</v>
      </c>
      <c r="BA34" s="274">
        <v>32.9</v>
      </c>
      <c r="BB34" s="275">
        <v>34.1</v>
      </c>
      <c r="BC34" s="273">
        <v>1650</v>
      </c>
      <c r="BD34" s="274">
        <v>1745</v>
      </c>
      <c r="BE34" s="275">
        <v>3395</v>
      </c>
    </row>
    <row r="35" spans="1:57" x14ac:dyDescent="0.35">
      <c r="A35" t="s">
        <v>157</v>
      </c>
      <c r="B35" t="s">
        <v>401</v>
      </c>
      <c r="C35" t="s">
        <v>392</v>
      </c>
      <c r="D35" s="273">
        <v>67</v>
      </c>
      <c r="E35" s="274">
        <v>48</v>
      </c>
      <c r="F35" s="275">
        <v>58</v>
      </c>
      <c r="G35" s="273">
        <v>1292</v>
      </c>
      <c r="H35" s="274">
        <v>1322</v>
      </c>
      <c r="I35" s="275">
        <v>2614</v>
      </c>
      <c r="J35" s="273">
        <v>68</v>
      </c>
      <c r="K35" s="274">
        <v>50</v>
      </c>
      <c r="L35" s="275">
        <v>59</v>
      </c>
      <c r="M35" s="273">
        <v>1292</v>
      </c>
      <c r="N35" s="274">
        <v>1322</v>
      </c>
      <c r="O35" s="275">
        <v>2614</v>
      </c>
      <c r="P35" s="273">
        <v>34.1</v>
      </c>
      <c r="Q35" s="274">
        <v>32</v>
      </c>
      <c r="R35" s="275">
        <v>33.1</v>
      </c>
      <c r="S35" s="273">
        <v>1292</v>
      </c>
      <c r="T35" s="274">
        <v>1322</v>
      </c>
      <c r="U35" s="275">
        <v>2614</v>
      </c>
      <c r="V35" s="273">
        <v>53</v>
      </c>
      <c r="W35" s="274">
        <v>26</v>
      </c>
      <c r="X35" s="275">
        <v>38</v>
      </c>
      <c r="Y35" s="273">
        <v>87</v>
      </c>
      <c r="Z35" s="274">
        <v>98</v>
      </c>
      <c r="AA35" s="275">
        <v>185</v>
      </c>
      <c r="AB35" s="273">
        <v>54</v>
      </c>
      <c r="AC35" s="274">
        <v>26</v>
      </c>
      <c r="AD35" s="275">
        <v>39</v>
      </c>
      <c r="AE35" s="273">
        <v>87</v>
      </c>
      <c r="AF35" s="274">
        <v>98</v>
      </c>
      <c r="AG35" s="275">
        <v>185</v>
      </c>
      <c r="AH35" s="273">
        <v>31.9</v>
      </c>
      <c r="AI35" s="274">
        <v>28.4</v>
      </c>
      <c r="AJ35" s="275">
        <v>30</v>
      </c>
      <c r="AK35" s="273">
        <v>87</v>
      </c>
      <c r="AL35" s="274">
        <v>98</v>
      </c>
      <c r="AM35" s="275">
        <v>185</v>
      </c>
      <c r="AN35" s="273">
        <v>65</v>
      </c>
      <c r="AO35" s="274">
        <v>46</v>
      </c>
      <c r="AP35" s="275">
        <v>56</v>
      </c>
      <c r="AQ35" s="273">
        <v>1468</v>
      </c>
      <c r="AR35" s="274">
        <v>1524</v>
      </c>
      <c r="AS35" s="275">
        <v>2992</v>
      </c>
      <c r="AT35" s="273">
        <v>67</v>
      </c>
      <c r="AU35" s="274">
        <v>48</v>
      </c>
      <c r="AV35" s="275">
        <v>57</v>
      </c>
      <c r="AW35" s="273">
        <v>1468</v>
      </c>
      <c r="AX35" s="274">
        <v>1524</v>
      </c>
      <c r="AY35" s="275">
        <v>2992</v>
      </c>
      <c r="AZ35" s="273">
        <v>33.9</v>
      </c>
      <c r="BA35" s="274">
        <v>31.7</v>
      </c>
      <c r="BB35" s="275">
        <v>32.700000000000003</v>
      </c>
      <c r="BC35" s="273">
        <v>1468</v>
      </c>
      <c r="BD35" s="274">
        <v>1524</v>
      </c>
      <c r="BE35" s="275">
        <v>2992</v>
      </c>
    </row>
    <row r="36" spans="1:57" x14ac:dyDescent="0.35">
      <c r="A36" t="s">
        <v>162</v>
      </c>
      <c r="B36" t="s">
        <v>406</v>
      </c>
      <c r="C36" t="s">
        <v>392</v>
      </c>
      <c r="D36" s="273" t="s">
        <v>197</v>
      </c>
      <c r="E36" s="274" t="s">
        <v>197</v>
      </c>
      <c r="F36" s="275" t="s">
        <v>197</v>
      </c>
      <c r="G36" s="273" t="s">
        <v>197</v>
      </c>
      <c r="H36" s="274" t="s">
        <v>197</v>
      </c>
      <c r="I36" s="275" t="s">
        <v>197</v>
      </c>
      <c r="J36" s="273" t="s">
        <v>197</v>
      </c>
      <c r="K36" s="274" t="s">
        <v>197</v>
      </c>
      <c r="L36" s="275" t="s">
        <v>197</v>
      </c>
      <c r="M36" s="273" t="s">
        <v>197</v>
      </c>
      <c r="N36" s="274" t="s">
        <v>197</v>
      </c>
      <c r="O36" s="275" t="s">
        <v>197</v>
      </c>
      <c r="P36" s="273">
        <v>33.200000000000003</v>
      </c>
      <c r="Q36" s="274">
        <v>31.4</v>
      </c>
      <c r="R36" s="275">
        <v>32.299999999999997</v>
      </c>
      <c r="S36" s="273" t="s">
        <v>197</v>
      </c>
      <c r="T36" s="274" t="s">
        <v>197</v>
      </c>
      <c r="U36" s="275" t="s">
        <v>197</v>
      </c>
      <c r="V36" s="273" t="s">
        <v>197</v>
      </c>
      <c r="W36" s="274" t="s">
        <v>197</v>
      </c>
      <c r="X36" s="275" t="s">
        <v>197</v>
      </c>
      <c r="Y36" s="273" t="s">
        <v>197</v>
      </c>
      <c r="Z36" s="274" t="s">
        <v>197</v>
      </c>
      <c r="AA36" s="275" t="s">
        <v>197</v>
      </c>
      <c r="AB36" s="273" t="s">
        <v>197</v>
      </c>
      <c r="AC36" s="274" t="s">
        <v>197</v>
      </c>
      <c r="AD36" s="275" t="s">
        <v>197</v>
      </c>
      <c r="AE36" s="273" t="s">
        <v>197</v>
      </c>
      <c r="AF36" s="274" t="s">
        <v>197</v>
      </c>
      <c r="AG36" s="275" t="s">
        <v>197</v>
      </c>
      <c r="AH36" s="273">
        <v>31</v>
      </c>
      <c r="AI36" s="274">
        <v>26.7</v>
      </c>
      <c r="AJ36" s="275">
        <v>28.9</v>
      </c>
      <c r="AK36" s="273" t="s">
        <v>197</v>
      </c>
      <c r="AL36" s="274" t="s">
        <v>197</v>
      </c>
      <c r="AM36" s="275" t="s">
        <v>197</v>
      </c>
      <c r="AN36" s="273" t="s">
        <v>197</v>
      </c>
      <c r="AO36" s="274" t="s">
        <v>197</v>
      </c>
      <c r="AP36" s="275" t="s">
        <v>197</v>
      </c>
      <c r="AQ36" s="273" t="s">
        <v>197</v>
      </c>
      <c r="AR36" s="274" t="s">
        <v>197</v>
      </c>
      <c r="AS36" s="275" t="s">
        <v>197</v>
      </c>
      <c r="AT36" s="273" t="s">
        <v>197</v>
      </c>
      <c r="AU36" s="274" t="s">
        <v>197</v>
      </c>
      <c r="AV36" s="275" t="s">
        <v>197</v>
      </c>
      <c r="AW36" s="273" t="s">
        <v>197</v>
      </c>
      <c r="AX36" s="274" t="s">
        <v>197</v>
      </c>
      <c r="AY36" s="275" t="s">
        <v>197</v>
      </c>
      <c r="AZ36" s="273">
        <v>33</v>
      </c>
      <c r="BA36" s="274">
        <v>30.8</v>
      </c>
      <c r="BB36" s="275">
        <v>31.9</v>
      </c>
      <c r="BC36" s="273" t="s">
        <v>197</v>
      </c>
      <c r="BD36" s="274" t="s">
        <v>197</v>
      </c>
      <c r="BE36" s="275" t="s">
        <v>197</v>
      </c>
    </row>
    <row r="37" spans="1:57" x14ac:dyDescent="0.35">
      <c r="A37" t="s">
        <v>149</v>
      </c>
      <c r="B37" t="s">
        <v>394</v>
      </c>
      <c r="C37" t="s">
        <v>392</v>
      </c>
      <c r="D37" s="273">
        <v>73</v>
      </c>
      <c r="E37" s="274">
        <v>51</v>
      </c>
      <c r="F37" s="275">
        <v>61</v>
      </c>
      <c r="G37" s="273">
        <v>641</v>
      </c>
      <c r="H37" s="274">
        <v>667</v>
      </c>
      <c r="I37" s="275">
        <v>1308</v>
      </c>
      <c r="J37" s="273">
        <v>73</v>
      </c>
      <c r="K37" s="274">
        <v>51</v>
      </c>
      <c r="L37" s="275">
        <v>62</v>
      </c>
      <c r="M37" s="273">
        <v>641</v>
      </c>
      <c r="N37" s="274">
        <v>667</v>
      </c>
      <c r="O37" s="275">
        <v>1308</v>
      </c>
      <c r="P37" s="273">
        <v>38.299999999999997</v>
      </c>
      <c r="Q37" s="274">
        <v>35.200000000000003</v>
      </c>
      <c r="R37" s="275">
        <v>36.700000000000003</v>
      </c>
      <c r="S37" s="273">
        <v>641</v>
      </c>
      <c r="T37" s="274">
        <v>667</v>
      </c>
      <c r="U37" s="275">
        <v>1308</v>
      </c>
      <c r="V37" s="273">
        <v>48</v>
      </c>
      <c r="W37" s="274">
        <v>36</v>
      </c>
      <c r="X37" s="275">
        <v>42</v>
      </c>
      <c r="Y37" s="273">
        <v>131</v>
      </c>
      <c r="Z37" s="274">
        <v>138</v>
      </c>
      <c r="AA37" s="275">
        <v>269</v>
      </c>
      <c r="AB37" s="273">
        <v>49</v>
      </c>
      <c r="AC37" s="274">
        <v>36</v>
      </c>
      <c r="AD37" s="275">
        <v>42</v>
      </c>
      <c r="AE37" s="273">
        <v>131</v>
      </c>
      <c r="AF37" s="274">
        <v>138</v>
      </c>
      <c r="AG37" s="275">
        <v>269</v>
      </c>
      <c r="AH37" s="273">
        <v>34.1</v>
      </c>
      <c r="AI37" s="274">
        <v>32.9</v>
      </c>
      <c r="AJ37" s="275">
        <v>33.5</v>
      </c>
      <c r="AK37" s="273">
        <v>131</v>
      </c>
      <c r="AL37" s="274">
        <v>138</v>
      </c>
      <c r="AM37" s="275">
        <v>269</v>
      </c>
      <c r="AN37" s="273">
        <v>67</v>
      </c>
      <c r="AO37" s="274">
        <v>47</v>
      </c>
      <c r="AP37" s="275">
        <v>57</v>
      </c>
      <c r="AQ37" s="273">
        <v>928</v>
      </c>
      <c r="AR37" s="274">
        <v>973</v>
      </c>
      <c r="AS37" s="275">
        <v>1901</v>
      </c>
      <c r="AT37" s="273">
        <v>68</v>
      </c>
      <c r="AU37" s="274">
        <v>47</v>
      </c>
      <c r="AV37" s="275">
        <v>57</v>
      </c>
      <c r="AW37" s="273">
        <v>928</v>
      </c>
      <c r="AX37" s="274">
        <v>973</v>
      </c>
      <c r="AY37" s="275">
        <v>1901</v>
      </c>
      <c r="AZ37" s="273">
        <v>37.1</v>
      </c>
      <c r="BA37" s="274">
        <v>34.200000000000003</v>
      </c>
      <c r="BB37" s="275">
        <v>35.6</v>
      </c>
      <c r="BC37" s="273">
        <v>928</v>
      </c>
      <c r="BD37" s="274">
        <v>973</v>
      </c>
      <c r="BE37" s="275">
        <v>1901</v>
      </c>
    </row>
    <row r="38" spans="1:57" x14ac:dyDescent="0.35">
      <c r="A38" t="s">
        <v>158</v>
      </c>
      <c r="B38" t="s">
        <v>402</v>
      </c>
      <c r="C38" t="s">
        <v>392</v>
      </c>
      <c r="D38" s="273">
        <v>57</v>
      </c>
      <c r="E38" s="274">
        <v>39</v>
      </c>
      <c r="F38" s="275">
        <v>48</v>
      </c>
      <c r="G38" s="273">
        <v>695</v>
      </c>
      <c r="H38" s="274">
        <v>734</v>
      </c>
      <c r="I38" s="275">
        <v>1429</v>
      </c>
      <c r="J38" s="273">
        <v>58</v>
      </c>
      <c r="K38" s="274">
        <v>41</v>
      </c>
      <c r="L38" s="275">
        <v>49</v>
      </c>
      <c r="M38" s="273">
        <v>695</v>
      </c>
      <c r="N38" s="274">
        <v>734</v>
      </c>
      <c r="O38" s="275">
        <v>1429</v>
      </c>
      <c r="P38" s="273">
        <v>35.9</v>
      </c>
      <c r="Q38" s="274">
        <v>33</v>
      </c>
      <c r="R38" s="275">
        <v>34.4</v>
      </c>
      <c r="S38" s="273">
        <v>695</v>
      </c>
      <c r="T38" s="274">
        <v>734</v>
      </c>
      <c r="U38" s="275">
        <v>1429</v>
      </c>
      <c r="V38" s="273">
        <v>45</v>
      </c>
      <c r="W38" s="274">
        <v>29</v>
      </c>
      <c r="X38" s="275">
        <v>37</v>
      </c>
      <c r="Y38" s="273">
        <v>64</v>
      </c>
      <c r="Z38" s="274">
        <v>59</v>
      </c>
      <c r="AA38" s="275">
        <v>123</v>
      </c>
      <c r="AB38" s="273">
        <v>48</v>
      </c>
      <c r="AC38" s="274">
        <v>32</v>
      </c>
      <c r="AD38" s="275">
        <v>41</v>
      </c>
      <c r="AE38" s="273">
        <v>64</v>
      </c>
      <c r="AF38" s="274">
        <v>59</v>
      </c>
      <c r="AG38" s="275">
        <v>123</v>
      </c>
      <c r="AH38" s="273">
        <v>33.700000000000003</v>
      </c>
      <c r="AI38" s="274">
        <v>30.3</v>
      </c>
      <c r="AJ38" s="275">
        <v>32</v>
      </c>
      <c r="AK38" s="273">
        <v>64</v>
      </c>
      <c r="AL38" s="274">
        <v>59</v>
      </c>
      <c r="AM38" s="275">
        <v>123</v>
      </c>
      <c r="AN38" s="273">
        <v>55</v>
      </c>
      <c r="AO38" s="274">
        <v>38</v>
      </c>
      <c r="AP38" s="275">
        <v>46</v>
      </c>
      <c r="AQ38" s="273">
        <v>793</v>
      </c>
      <c r="AR38" s="274">
        <v>824</v>
      </c>
      <c r="AS38" s="275">
        <v>1617</v>
      </c>
      <c r="AT38" s="273">
        <v>56</v>
      </c>
      <c r="AU38" s="274">
        <v>40</v>
      </c>
      <c r="AV38" s="275">
        <v>48</v>
      </c>
      <c r="AW38" s="273">
        <v>793</v>
      </c>
      <c r="AX38" s="274">
        <v>824</v>
      </c>
      <c r="AY38" s="275">
        <v>1617</v>
      </c>
      <c r="AZ38" s="273">
        <v>35.6</v>
      </c>
      <c r="BA38" s="274">
        <v>32.799999999999997</v>
      </c>
      <c r="BB38" s="275">
        <v>34.1</v>
      </c>
      <c r="BC38" s="273">
        <v>793</v>
      </c>
      <c r="BD38" s="274">
        <v>824</v>
      </c>
      <c r="BE38" s="275">
        <v>1617</v>
      </c>
    </row>
    <row r="39" spans="1:57" x14ac:dyDescent="0.35">
      <c r="A39" t="s">
        <v>161</v>
      </c>
      <c r="B39" t="s">
        <v>405</v>
      </c>
      <c r="C39" t="s">
        <v>392</v>
      </c>
      <c r="D39" s="273">
        <v>64</v>
      </c>
      <c r="E39" s="274">
        <v>45</v>
      </c>
      <c r="F39" s="275">
        <v>55</v>
      </c>
      <c r="G39" s="273">
        <v>1000</v>
      </c>
      <c r="H39" s="274">
        <v>1019</v>
      </c>
      <c r="I39" s="275">
        <v>2019</v>
      </c>
      <c r="J39" s="273">
        <v>65</v>
      </c>
      <c r="K39" s="274">
        <v>48</v>
      </c>
      <c r="L39" s="275">
        <v>56</v>
      </c>
      <c r="M39" s="273">
        <v>1000</v>
      </c>
      <c r="N39" s="274">
        <v>1019</v>
      </c>
      <c r="O39" s="275">
        <v>2019</v>
      </c>
      <c r="P39" s="273">
        <v>35.799999999999997</v>
      </c>
      <c r="Q39" s="274">
        <v>33.299999999999997</v>
      </c>
      <c r="R39" s="275">
        <v>34.6</v>
      </c>
      <c r="S39" s="273">
        <v>1000</v>
      </c>
      <c r="T39" s="274">
        <v>1019</v>
      </c>
      <c r="U39" s="275">
        <v>2019</v>
      </c>
      <c r="V39" s="273">
        <v>52</v>
      </c>
      <c r="W39" s="274">
        <v>40</v>
      </c>
      <c r="X39" s="275">
        <v>46</v>
      </c>
      <c r="Y39" s="273">
        <v>190</v>
      </c>
      <c r="Z39" s="274">
        <v>198</v>
      </c>
      <c r="AA39" s="275">
        <v>388</v>
      </c>
      <c r="AB39" s="273">
        <v>54</v>
      </c>
      <c r="AC39" s="274">
        <v>43</v>
      </c>
      <c r="AD39" s="275">
        <v>48</v>
      </c>
      <c r="AE39" s="273">
        <v>190</v>
      </c>
      <c r="AF39" s="274">
        <v>198</v>
      </c>
      <c r="AG39" s="275">
        <v>388</v>
      </c>
      <c r="AH39" s="273">
        <v>33.700000000000003</v>
      </c>
      <c r="AI39" s="274">
        <v>31.1</v>
      </c>
      <c r="AJ39" s="275">
        <v>32.4</v>
      </c>
      <c r="AK39" s="273">
        <v>190</v>
      </c>
      <c r="AL39" s="274">
        <v>198</v>
      </c>
      <c r="AM39" s="275">
        <v>388</v>
      </c>
      <c r="AN39" s="273">
        <v>62</v>
      </c>
      <c r="AO39" s="274">
        <v>45</v>
      </c>
      <c r="AP39" s="275">
        <v>53</v>
      </c>
      <c r="AQ39" s="273">
        <v>1438</v>
      </c>
      <c r="AR39" s="274">
        <v>1441</v>
      </c>
      <c r="AS39" s="275">
        <v>2879</v>
      </c>
      <c r="AT39" s="273">
        <v>63</v>
      </c>
      <c r="AU39" s="274">
        <v>47</v>
      </c>
      <c r="AV39" s="275">
        <v>55</v>
      </c>
      <c r="AW39" s="273">
        <v>1438</v>
      </c>
      <c r="AX39" s="274">
        <v>1441</v>
      </c>
      <c r="AY39" s="275">
        <v>2879</v>
      </c>
      <c r="AZ39" s="273">
        <v>35.6</v>
      </c>
      <c r="BA39" s="274">
        <v>33</v>
      </c>
      <c r="BB39" s="275">
        <v>34.299999999999997</v>
      </c>
      <c r="BC39" s="273">
        <v>1438</v>
      </c>
      <c r="BD39" s="274">
        <v>1441</v>
      </c>
      <c r="BE39" s="275">
        <v>2879</v>
      </c>
    </row>
    <row r="40" spans="1:57" x14ac:dyDescent="0.35">
      <c r="A40" t="s">
        <v>87</v>
      </c>
      <c r="B40" t="s">
        <v>332</v>
      </c>
      <c r="C40" t="s">
        <v>324</v>
      </c>
      <c r="D40" s="273">
        <v>62</v>
      </c>
      <c r="E40" s="274">
        <v>45</v>
      </c>
      <c r="F40" s="275">
        <v>53</v>
      </c>
      <c r="G40" s="273">
        <v>837</v>
      </c>
      <c r="H40" s="274">
        <v>890</v>
      </c>
      <c r="I40" s="275">
        <v>1727</v>
      </c>
      <c r="J40" s="273">
        <v>65</v>
      </c>
      <c r="K40" s="274">
        <v>48</v>
      </c>
      <c r="L40" s="275">
        <v>56</v>
      </c>
      <c r="M40" s="273">
        <v>837</v>
      </c>
      <c r="N40" s="274">
        <v>890</v>
      </c>
      <c r="O40" s="275">
        <v>1727</v>
      </c>
      <c r="P40" s="273">
        <v>34.700000000000003</v>
      </c>
      <c r="Q40" s="274">
        <v>32.200000000000003</v>
      </c>
      <c r="R40" s="275">
        <v>33.4</v>
      </c>
      <c r="S40" s="273">
        <v>837</v>
      </c>
      <c r="T40" s="274">
        <v>890</v>
      </c>
      <c r="U40" s="275">
        <v>1727</v>
      </c>
      <c r="V40" s="273">
        <v>34</v>
      </c>
      <c r="W40" s="274">
        <v>19</v>
      </c>
      <c r="X40" s="275">
        <v>26</v>
      </c>
      <c r="Y40" s="273">
        <v>481</v>
      </c>
      <c r="Z40" s="274">
        <v>526</v>
      </c>
      <c r="AA40" s="275">
        <v>1007</v>
      </c>
      <c r="AB40" s="273">
        <v>40</v>
      </c>
      <c r="AC40" s="274">
        <v>25</v>
      </c>
      <c r="AD40" s="275">
        <v>32</v>
      </c>
      <c r="AE40" s="273">
        <v>481</v>
      </c>
      <c r="AF40" s="274">
        <v>526</v>
      </c>
      <c r="AG40" s="275">
        <v>1007</v>
      </c>
      <c r="AH40" s="273">
        <v>30</v>
      </c>
      <c r="AI40" s="274">
        <v>26.7</v>
      </c>
      <c r="AJ40" s="275">
        <v>28.3</v>
      </c>
      <c r="AK40" s="273">
        <v>481</v>
      </c>
      <c r="AL40" s="274">
        <v>526</v>
      </c>
      <c r="AM40" s="275">
        <v>1007</v>
      </c>
      <c r="AN40" s="273">
        <v>52</v>
      </c>
      <c r="AO40" s="274">
        <v>35</v>
      </c>
      <c r="AP40" s="275">
        <v>43</v>
      </c>
      <c r="AQ40" s="273">
        <v>1389</v>
      </c>
      <c r="AR40" s="274">
        <v>1495</v>
      </c>
      <c r="AS40" s="275">
        <v>2884</v>
      </c>
      <c r="AT40" s="273">
        <v>55</v>
      </c>
      <c r="AU40" s="274">
        <v>39</v>
      </c>
      <c r="AV40" s="275">
        <v>47</v>
      </c>
      <c r="AW40" s="273">
        <v>1389</v>
      </c>
      <c r="AX40" s="274">
        <v>1495</v>
      </c>
      <c r="AY40" s="275">
        <v>2884</v>
      </c>
      <c r="AZ40" s="273">
        <v>33.1</v>
      </c>
      <c r="BA40" s="274">
        <v>30.1</v>
      </c>
      <c r="BB40" s="275">
        <v>31.5</v>
      </c>
      <c r="BC40" s="273">
        <v>1389</v>
      </c>
      <c r="BD40" s="274">
        <v>1495</v>
      </c>
      <c r="BE40" s="275">
        <v>2884</v>
      </c>
    </row>
    <row r="41" spans="1:57" x14ac:dyDescent="0.35">
      <c r="A41" t="s">
        <v>85</v>
      </c>
      <c r="B41" t="s">
        <v>330</v>
      </c>
      <c r="C41" t="s">
        <v>324</v>
      </c>
      <c r="D41" s="273">
        <v>58</v>
      </c>
      <c r="E41" s="274">
        <v>41</v>
      </c>
      <c r="F41" s="275">
        <v>49</v>
      </c>
      <c r="G41" s="273">
        <v>746</v>
      </c>
      <c r="H41" s="274">
        <v>833</v>
      </c>
      <c r="I41" s="275">
        <v>1579</v>
      </c>
      <c r="J41" s="273">
        <v>60</v>
      </c>
      <c r="K41" s="274">
        <v>44</v>
      </c>
      <c r="L41" s="275">
        <v>52</v>
      </c>
      <c r="M41" s="273">
        <v>746</v>
      </c>
      <c r="N41" s="274">
        <v>833</v>
      </c>
      <c r="O41" s="275">
        <v>1579</v>
      </c>
      <c r="P41" s="273">
        <v>34.1</v>
      </c>
      <c r="Q41" s="274">
        <v>32</v>
      </c>
      <c r="R41" s="275">
        <v>33</v>
      </c>
      <c r="S41" s="273">
        <v>746</v>
      </c>
      <c r="T41" s="274">
        <v>833</v>
      </c>
      <c r="U41" s="275">
        <v>1579</v>
      </c>
      <c r="V41" s="273">
        <v>47</v>
      </c>
      <c r="W41" s="274">
        <v>35</v>
      </c>
      <c r="X41" s="275">
        <v>41</v>
      </c>
      <c r="Y41" s="273">
        <v>767</v>
      </c>
      <c r="Z41" s="274">
        <v>755</v>
      </c>
      <c r="AA41" s="275">
        <v>1522</v>
      </c>
      <c r="AB41" s="273">
        <v>51</v>
      </c>
      <c r="AC41" s="274">
        <v>40</v>
      </c>
      <c r="AD41" s="275">
        <v>45</v>
      </c>
      <c r="AE41" s="273">
        <v>767</v>
      </c>
      <c r="AF41" s="274">
        <v>755</v>
      </c>
      <c r="AG41" s="275">
        <v>1522</v>
      </c>
      <c r="AH41" s="273">
        <v>32</v>
      </c>
      <c r="AI41" s="274">
        <v>29.7</v>
      </c>
      <c r="AJ41" s="275">
        <v>30.9</v>
      </c>
      <c r="AK41" s="273">
        <v>767</v>
      </c>
      <c r="AL41" s="274">
        <v>755</v>
      </c>
      <c r="AM41" s="275">
        <v>1522</v>
      </c>
      <c r="AN41" s="273">
        <v>51</v>
      </c>
      <c r="AO41" s="274">
        <v>37</v>
      </c>
      <c r="AP41" s="275">
        <v>44</v>
      </c>
      <c r="AQ41" s="273">
        <v>1598</v>
      </c>
      <c r="AR41" s="274">
        <v>1704</v>
      </c>
      <c r="AS41" s="275">
        <v>3302</v>
      </c>
      <c r="AT41" s="273">
        <v>54</v>
      </c>
      <c r="AU41" s="274">
        <v>40</v>
      </c>
      <c r="AV41" s="275">
        <v>47</v>
      </c>
      <c r="AW41" s="273">
        <v>1598</v>
      </c>
      <c r="AX41" s="274">
        <v>1704</v>
      </c>
      <c r="AY41" s="275">
        <v>3302</v>
      </c>
      <c r="AZ41" s="273">
        <v>32.799999999999997</v>
      </c>
      <c r="BA41" s="274">
        <v>30.6</v>
      </c>
      <c r="BB41" s="275">
        <v>31.7</v>
      </c>
      <c r="BC41" s="273">
        <v>1598</v>
      </c>
      <c r="BD41" s="274">
        <v>1704</v>
      </c>
      <c r="BE41" s="275">
        <v>3302</v>
      </c>
    </row>
    <row r="42" spans="1:57" x14ac:dyDescent="0.35">
      <c r="A42" t="s">
        <v>88</v>
      </c>
      <c r="B42" t="s">
        <v>333</v>
      </c>
      <c r="C42" t="s">
        <v>324</v>
      </c>
      <c r="D42" s="273">
        <v>55</v>
      </c>
      <c r="E42" s="274">
        <v>37</v>
      </c>
      <c r="F42" s="275">
        <v>45</v>
      </c>
      <c r="G42" s="273">
        <v>780</v>
      </c>
      <c r="H42" s="274">
        <v>857</v>
      </c>
      <c r="I42" s="275">
        <v>1637</v>
      </c>
      <c r="J42" s="273">
        <v>55</v>
      </c>
      <c r="K42" s="274">
        <v>39</v>
      </c>
      <c r="L42" s="275">
        <v>46</v>
      </c>
      <c r="M42" s="273">
        <v>780</v>
      </c>
      <c r="N42" s="274">
        <v>857</v>
      </c>
      <c r="O42" s="275">
        <v>1637</v>
      </c>
      <c r="P42" s="273">
        <v>35</v>
      </c>
      <c r="Q42" s="274">
        <v>32.200000000000003</v>
      </c>
      <c r="R42" s="275">
        <v>33.5</v>
      </c>
      <c r="S42" s="273">
        <v>780</v>
      </c>
      <c r="T42" s="274">
        <v>857</v>
      </c>
      <c r="U42" s="275">
        <v>1637</v>
      </c>
      <c r="V42" s="273">
        <v>33</v>
      </c>
      <c r="W42" s="274">
        <v>22</v>
      </c>
      <c r="X42" s="275">
        <v>27</v>
      </c>
      <c r="Y42" s="273">
        <v>119</v>
      </c>
      <c r="Z42" s="274">
        <v>130</v>
      </c>
      <c r="AA42" s="275">
        <v>249</v>
      </c>
      <c r="AB42" s="273">
        <v>34</v>
      </c>
      <c r="AC42" s="274">
        <v>23</v>
      </c>
      <c r="AD42" s="275">
        <v>28</v>
      </c>
      <c r="AE42" s="273">
        <v>119</v>
      </c>
      <c r="AF42" s="274">
        <v>130</v>
      </c>
      <c r="AG42" s="275">
        <v>249</v>
      </c>
      <c r="AH42" s="273">
        <v>31</v>
      </c>
      <c r="AI42" s="274">
        <v>28.7</v>
      </c>
      <c r="AJ42" s="275">
        <v>29.8</v>
      </c>
      <c r="AK42" s="273">
        <v>119</v>
      </c>
      <c r="AL42" s="274">
        <v>130</v>
      </c>
      <c r="AM42" s="275">
        <v>249</v>
      </c>
      <c r="AN42" s="273">
        <v>52</v>
      </c>
      <c r="AO42" s="274">
        <v>36</v>
      </c>
      <c r="AP42" s="275">
        <v>44</v>
      </c>
      <c r="AQ42" s="273">
        <v>1044</v>
      </c>
      <c r="AR42" s="274">
        <v>1109</v>
      </c>
      <c r="AS42" s="275">
        <v>2153</v>
      </c>
      <c r="AT42" s="273">
        <v>52</v>
      </c>
      <c r="AU42" s="274">
        <v>38</v>
      </c>
      <c r="AV42" s="275">
        <v>45</v>
      </c>
      <c r="AW42" s="273">
        <v>1044</v>
      </c>
      <c r="AX42" s="274">
        <v>1109</v>
      </c>
      <c r="AY42" s="275">
        <v>2153</v>
      </c>
      <c r="AZ42" s="273">
        <v>34.5</v>
      </c>
      <c r="BA42" s="274">
        <v>31.8</v>
      </c>
      <c r="BB42" s="275">
        <v>33.1</v>
      </c>
      <c r="BC42" s="273">
        <v>1044</v>
      </c>
      <c r="BD42" s="274">
        <v>1109</v>
      </c>
      <c r="BE42" s="275">
        <v>2153</v>
      </c>
    </row>
    <row r="43" spans="1:57" x14ac:dyDescent="0.35">
      <c r="A43" t="s">
        <v>90</v>
      </c>
      <c r="B43" t="s">
        <v>335</v>
      </c>
      <c r="C43" t="s">
        <v>324</v>
      </c>
      <c r="D43" s="273">
        <v>63</v>
      </c>
      <c r="E43" s="274">
        <v>41</v>
      </c>
      <c r="F43" s="275">
        <v>52</v>
      </c>
      <c r="G43" s="273">
        <v>875</v>
      </c>
      <c r="H43" s="274">
        <v>938</v>
      </c>
      <c r="I43" s="275">
        <v>1813</v>
      </c>
      <c r="J43" s="273">
        <v>65</v>
      </c>
      <c r="K43" s="274">
        <v>44</v>
      </c>
      <c r="L43" s="275">
        <v>54</v>
      </c>
      <c r="M43" s="273">
        <v>875</v>
      </c>
      <c r="N43" s="274">
        <v>938</v>
      </c>
      <c r="O43" s="275">
        <v>1813</v>
      </c>
      <c r="P43" s="273">
        <v>34.200000000000003</v>
      </c>
      <c r="Q43" s="274">
        <v>31.6</v>
      </c>
      <c r="R43" s="275">
        <v>32.9</v>
      </c>
      <c r="S43" s="273">
        <v>875</v>
      </c>
      <c r="T43" s="274">
        <v>938</v>
      </c>
      <c r="U43" s="275">
        <v>1813</v>
      </c>
      <c r="V43" s="273">
        <v>61</v>
      </c>
      <c r="W43" s="274">
        <v>40</v>
      </c>
      <c r="X43" s="275">
        <v>50</v>
      </c>
      <c r="Y43" s="273">
        <v>166</v>
      </c>
      <c r="Z43" s="274">
        <v>180</v>
      </c>
      <c r="AA43" s="275">
        <v>346</v>
      </c>
      <c r="AB43" s="273">
        <v>62</v>
      </c>
      <c r="AC43" s="274">
        <v>43</v>
      </c>
      <c r="AD43" s="275">
        <v>52</v>
      </c>
      <c r="AE43" s="273">
        <v>166</v>
      </c>
      <c r="AF43" s="274">
        <v>180</v>
      </c>
      <c r="AG43" s="275">
        <v>346</v>
      </c>
      <c r="AH43" s="273">
        <v>33</v>
      </c>
      <c r="AI43" s="274">
        <v>30.1</v>
      </c>
      <c r="AJ43" s="275">
        <v>31.5</v>
      </c>
      <c r="AK43" s="273">
        <v>166</v>
      </c>
      <c r="AL43" s="274">
        <v>180</v>
      </c>
      <c r="AM43" s="275">
        <v>346</v>
      </c>
      <c r="AN43" s="273">
        <v>62</v>
      </c>
      <c r="AO43" s="274">
        <v>40</v>
      </c>
      <c r="AP43" s="275">
        <v>51</v>
      </c>
      <c r="AQ43" s="273">
        <v>1098</v>
      </c>
      <c r="AR43" s="274">
        <v>1186</v>
      </c>
      <c r="AS43" s="275">
        <v>2284</v>
      </c>
      <c r="AT43" s="273">
        <v>64</v>
      </c>
      <c r="AU43" s="274">
        <v>43</v>
      </c>
      <c r="AV43" s="275">
        <v>53</v>
      </c>
      <c r="AW43" s="273">
        <v>1098</v>
      </c>
      <c r="AX43" s="274">
        <v>1186</v>
      </c>
      <c r="AY43" s="275">
        <v>2284</v>
      </c>
      <c r="AZ43" s="273">
        <v>33.9</v>
      </c>
      <c r="BA43" s="274">
        <v>31.3</v>
      </c>
      <c r="BB43" s="275">
        <v>32.5</v>
      </c>
      <c r="BC43" s="273">
        <v>1098</v>
      </c>
      <c r="BD43" s="274">
        <v>1186</v>
      </c>
      <c r="BE43" s="275">
        <v>2284</v>
      </c>
    </row>
    <row r="44" spans="1:57" x14ac:dyDescent="0.35">
      <c r="A44" t="s">
        <v>135</v>
      </c>
      <c r="B44" t="s">
        <v>380</v>
      </c>
      <c r="C44" t="s">
        <v>372</v>
      </c>
      <c r="D44" s="273">
        <v>65</v>
      </c>
      <c r="E44" s="274">
        <v>45</v>
      </c>
      <c r="F44" s="275">
        <v>55</v>
      </c>
      <c r="G44" s="273">
        <v>1413</v>
      </c>
      <c r="H44" s="274">
        <v>1453</v>
      </c>
      <c r="I44" s="275">
        <v>2866</v>
      </c>
      <c r="J44" s="273">
        <v>68</v>
      </c>
      <c r="K44" s="274">
        <v>50</v>
      </c>
      <c r="L44" s="275">
        <v>59</v>
      </c>
      <c r="M44" s="273">
        <v>1413</v>
      </c>
      <c r="N44" s="274">
        <v>1453</v>
      </c>
      <c r="O44" s="275">
        <v>2866</v>
      </c>
      <c r="P44" s="273">
        <v>35.200000000000003</v>
      </c>
      <c r="Q44" s="274">
        <v>32.5</v>
      </c>
      <c r="R44" s="275">
        <v>33.9</v>
      </c>
      <c r="S44" s="273">
        <v>1413</v>
      </c>
      <c r="T44" s="274">
        <v>1453</v>
      </c>
      <c r="U44" s="275">
        <v>2866</v>
      </c>
      <c r="V44" s="273">
        <v>53</v>
      </c>
      <c r="W44" s="274">
        <v>33</v>
      </c>
      <c r="X44" s="275">
        <v>43</v>
      </c>
      <c r="Y44" s="273">
        <v>198</v>
      </c>
      <c r="Z44" s="274">
        <v>213</v>
      </c>
      <c r="AA44" s="275">
        <v>411</v>
      </c>
      <c r="AB44" s="273">
        <v>58</v>
      </c>
      <c r="AC44" s="274">
        <v>39</v>
      </c>
      <c r="AD44" s="275">
        <v>48</v>
      </c>
      <c r="AE44" s="273">
        <v>198</v>
      </c>
      <c r="AF44" s="274">
        <v>213</v>
      </c>
      <c r="AG44" s="275">
        <v>411</v>
      </c>
      <c r="AH44" s="273">
        <v>33.299999999999997</v>
      </c>
      <c r="AI44" s="274">
        <v>30</v>
      </c>
      <c r="AJ44" s="275">
        <v>31.6</v>
      </c>
      <c r="AK44" s="273">
        <v>198</v>
      </c>
      <c r="AL44" s="274">
        <v>213</v>
      </c>
      <c r="AM44" s="275">
        <v>411</v>
      </c>
      <c r="AN44" s="273">
        <v>63</v>
      </c>
      <c r="AO44" s="274">
        <v>43</v>
      </c>
      <c r="AP44" s="275">
        <v>53</v>
      </c>
      <c r="AQ44" s="273">
        <v>1657</v>
      </c>
      <c r="AR44" s="274">
        <v>1715</v>
      </c>
      <c r="AS44" s="275">
        <v>3372</v>
      </c>
      <c r="AT44" s="273">
        <v>66</v>
      </c>
      <c r="AU44" s="274">
        <v>49</v>
      </c>
      <c r="AV44" s="275">
        <v>57</v>
      </c>
      <c r="AW44" s="273">
        <v>1657</v>
      </c>
      <c r="AX44" s="274">
        <v>1715</v>
      </c>
      <c r="AY44" s="275">
        <v>3372</v>
      </c>
      <c r="AZ44" s="273">
        <v>35</v>
      </c>
      <c r="BA44" s="274">
        <v>32.200000000000003</v>
      </c>
      <c r="BB44" s="275">
        <v>33.6</v>
      </c>
      <c r="BC44" s="273">
        <v>1657</v>
      </c>
      <c r="BD44" s="274">
        <v>1715</v>
      </c>
      <c r="BE44" s="275">
        <v>3372</v>
      </c>
    </row>
    <row r="45" spans="1:57" x14ac:dyDescent="0.35">
      <c r="A45" t="s">
        <v>128</v>
      </c>
      <c r="B45" t="s">
        <v>373</v>
      </c>
      <c r="C45" t="s">
        <v>372</v>
      </c>
      <c r="D45" s="273">
        <v>68</v>
      </c>
      <c r="E45" s="274">
        <v>45</v>
      </c>
      <c r="F45" s="275">
        <v>57</v>
      </c>
      <c r="G45" s="273">
        <v>600</v>
      </c>
      <c r="H45" s="274">
        <v>597</v>
      </c>
      <c r="I45" s="275">
        <v>1197</v>
      </c>
      <c r="J45" s="273">
        <v>70</v>
      </c>
      <c r="K45" s="274">
        <v>47</v>
      </c>
      <c r="L45" s="275">
        <v>58</v>
      </c>
      <c r="M45" s="273">
        <v>600</v>
      </c>
      <c r="N45" s="274">
        <v>597</v>
      </c>
      <c r="O45" s="275">
        <v>1197</v>
      </c>
      <c r="P45" s="273">
        <v>35.700000000000003</v>
      </c>
      <c r="Q45" s="274">
        <v>33.200000000000003</v>
      </c>
      <c r="R45" s="275">
        <v>34.5</v>
      </c>
      <c r="S45" s="273">
        <v>600</v>
      </c>
      <c r="T45" s="274">
        <v>597</v>
      </c>
      <c r="U45" s="275">
        <v>1197</v>
      </c>
      <c r="V45" s="273">
        <v>59</v>
      </c>
      <c r="W45" s="274">
        <v>42</v>
      </c>
      <c r="X45" s="275">
        <v>50</v>
      </c>
      <c r="Y45" s="273">
        <v>80</v>
      </c>
      <c r="Z45" s="274">
        <v>89</v>
      </c>
      <c r="AA45" s="275">
        <v>169</v>
      </c>
      <c r="AB45" s="273">
        <v>59</v>
      </c>
      <c r="AC45" s="274">
        <v>44</v>
      </c>
      <c r="AD45" s="275">
        <v>51</v>
      </c>
      <c r="AE45" s="273">
        <v>80</v>
      </c>
      <c r="AF45" s="274">
        <v>89</v>
      </c>
      <c r="AG45" s="275">
        <v>169</v>
      </c>
      <c r="AH45" s="273">
        <v>34.299999999999997</v>
      </c>
      <c r="AI45" s="274">
        <v>31.8</v>
      </c>
      <c r="AJ45" s="275">
        <v>32.9</v>
      </c>
      <c r="AK45" s="273">
        <v>80</v>
      </c>
      <c r="AL45" s="274">
        <v>89</v>
      </c>
      <c r="AM45" s="275">
        <v>169</v>
      </c>
      <c r="AN45" s="273">
        <v>67</v>
      </c>
      <c r="AO45" s="274">
        <v>45</v>
      </c>
      <c r="AP45" s="275">
        <v>56</v>
      </c>
      <c r="AQ45" s="273">
        <v>755</v>
      </c>
      <c r="AR45" s="274">
        <v>754</v>
      </c>
      <c r="AS45" s="275">
        <v>1509</v>
      </c>
      <c r="AT45" s="273">
        <v>68</v>
      </c>
      <c r="AU45" s="274">
        <v>47</v>
      </c>
      <c r="AV45" s="275">
        <v>58</v>
      </c>
      <c r="AW45" s="273">
        <v>755</v>
      </c>
      <c r="AX45" s="274">
        <v>754</v>
      </c>
      <c r="AY45" s="275">
        <v>1509</v>
      </c>
      <c r="AZ45" s="273">
        <v>35.700000000000003</v>
      </c>
      <c r="BA45" s="274">
        <v>33.200000000000003</v>
      </c>
      <c r="BB45" s="275">
        <v>34.5</v>
      </c>
      <c r="BC45" s="273">
        <v>755</v>
      </c>
      <c r="BD45" s="274">
        <v>754</v>
      </c>
      <c r="BE45" s="275">
        <v>1509</v>
      </c>
    </row>
    <row r="46" spans="1:57" x14ac:dyDescent="0.35">
      <c r="A46" t="s">
        <v>143</v>
      </c>
      <c r="B46" t="s">
        <v>388</v>
      </c>
      <c r="C46" t="s">
        <v>372</v>
      </c>
      <c r="D46" s="273">
        <v>70</v>
      </c>
      <c r="E46" s="274">
        <v>51</v>
      </c>
      <c r="F46" s="275">
        <v>60</v>
      </c>
      <c r="G46" s="273">
        <v>833</v>
      </c>
      <c r="H46" s="274">
        <v>921</v>
      </c>
      <c r="I46" s="275">
        <v>1754</v>
      </c>
      <c r="J46" s="273">
        <v>72</v>
      </c>
      <c r="K46" s="274">
        <v>54</v>
      </c>
      <c r="L46" s="275">
        <v>62</v>
      </c>
      <c r="M46" s="273">
        <v>833</v>
      </c>
      <c r="N46" s="274">
        <v>921</v>
      </c>
      <c r="O46" s="275">
        <v>1754</v>
      </c>
      <c r="P46" s="273">
        <v>35.700000000000003</v>
      </c>
      <c r="Q46" s="274">
        <v>33.5</v>
      </c>
      <c r="R46" s="275">
        <v>34.6</v>
      </c>
      <c r="S46" s="273">
        <v>833</v>
      </c>
      <c r="T46" s="274">
        <v>921</v>
      </c>
      <c r="U46" s="275">
        <v>1754</v>
      </c>
      <c r="V46" s="273" t="s">
        <v>197</v>
      </c>
      <c r="W46" s="274" t="s">
        <v>197</v>
      </c>
      <c r="X46" s="275">
        <v>46</v>
      </c>
      <c r="Y46" s="273">
        <v>66</v>
      </c>
      <c r="Z46" s="274">
        <v>73</v>
      </c>
      <c r="AA46" s="275">
        <v>139</v>
      </c>
      <c r="AB46" s="273" t="s">
        <v>197</v>
      </c>
      <c r="AC46" s="274" t="s">
        <v>197</v>
      </c>
      <c r="AD46" s="275">
        <v>50</v>
      </c>
      <c r="AE46" s="273">
        <v>66</v>
      </c>
      <c r="AF46" s="274">
        <v>73</v>
      </c>
      <c r="AG46" s="275">
        <v>139</v>
      </c>
      <c r="AH46" s="273">
        <v>33.1</v>
      </c>
      <c r="AI46" s="274">
        <v>31.6</v>
      </c>
      <c r="AJ46" s="275">
        <v>32.299999999999997</v>
      </c>
      <c r="AK46" s="273">
        <v>66</v>
      </c>
      <c r="AL46" s="274">
        <v>73</v>
      </c>
      <c r="AM46" s="275">
        <v>139</v>
      </c>
      <c r="AN46" s="273">
        <v>69</v>
      </c>
      <c r="AO46" s="274">
        <v>49</v>
      </c>
      <c r="AP46" s="275">
        <v>59</v>
      </c>
      <c r="AQ46" s="273">
        <v>964</v>
      </c>
      <c r="AR46" s="274">
        <v>1087</v>
      </c>
      <c r="AS46" s="275">
        <v>2051</v>
      </c>
      <c r="AT46" s="273">
        <v>70</v>
      </c>
      <c r="AU46" s="274">
        <v>52</v>
      </c>
      <c r="AV46" s="275">
        <v>61</v>
      </c>
      <c r="AW46" s="273">
        <v>964</v>
      </c>
      <c r="AX46" s="274">
        <v>1087</v>
      </c>
      <c r="AY46" s="275">
        <v>2051</v>
      </c>
      <c r="AZ46" s="273">
        <v>35.5</v>
      </c>
      <c r="BA46" s="274">
        <v>33.299999999999997</v>
      </c>
      <c r="BB46" s="275">
        <v>34.4</v>
      </c>
      <c r="BC46" s="273">
        <v>964</v>
      </c>
      <c r="BD46" s="274">
        <v>1087</v>
      </c>
      <c r="BE46" s="275">
        <v>2051</v>
      </c>
    </row>
    <row r="47" spans="1:57" x14ac:dyDescent="0.35">
      <c r="A47" t="s">
        <v>139</v>
      </c>
      <c r="B47" t="s">
        <v>384</v>
      </c>
      <c r="C47" t="s">
        <v>372</v>
      </c>
      <c r="D47" s="273">
        <v>62</v>
      </c>
      <c r="E47" s="274">
        <v>42</v>
      </c>
      <c r="F47" s="275">
        <v>51</v>
      </c>
      <c r="G47" s="273">
        <v>582</v>
      </c>
      <c r="H47" s="274">
        <v>615</v>
      </c>
      <c r="I47" s="275">
        <v>1197</v>
      </c>
      <c r="J47" s="273">
        <v>65</v>
      </c>
      <c r="K47" s="274">
        <v>46</v>
      </c>
      <c r="L47" s="275">
        <v>55</v>
      </c>
      <c r="M47" s="273">
        <v>582</v>
      </c>
      <c r="N47" s="274">
        <v>615</v>
      </c>
      <c r="O47" s="275">
        <v>1197</v>
      </c>
      <c r="P47" s="273">
        <v>35.6</v>
      </c>
      <c r="Q47" s="274">
        <v>33.4</v>
      </c>
      <c r="R47" s="275">
        <v>34.4</v>
      </c>
      <c r="S47" s="273">
        <v>582</v>
      </c>
      <c r="T47" s="274">
        <v>615</v>
      </c>
      <c r="U47" s="275">
        <v>1197</v>
      </c>
      <c r="V47" s="273">
        <v>48</v>
      </c>
      <c r="W47" s="274">
        <v>35</v>
      </c>
      <c r="X47" s="275">
        <v>41</v>
      </c>
      <c r="Y47" s="273">
        <v>301</v>
      </c>
      <c r="Z47" s="274">
        <v>314</v>
      </c>
      <c r="AA47" s="275">
        <v>615</v>
      </c>
      <c r="AB47" s="273">
        <v>52</v>
      </c>
      <c r="AC47" s="274">
        <v>43</v>
      </c>
      <c r="AD47" s="275">
        <v>47</v>
      </c>
      <c r="AE47" s="273">
        <v>301</v>
      </c>
      <c r="AF47" s="274">
        <v>314</v>
      </c>
      <c r="AG47" s="275">
        <v>615</v>
      </c>
      <c r="AH47" s="273">
        <v>33.700000000000003</v>
      </c>
      <c r="AI47" s="274">
        <v>30.9</v>
      </c>
      <c r="AJ47" s="275">
        <v>32.299999999999997</v>
      </c>
      <c r="AK47" s="273">
        <v>301</v>
      </c>
      <c r="AL47" s="274">
        <v>314</v>
      </c>
      <c r="AM47" s="275">
        <v>615</v>
      </c>
      <c r="AN47" s="273">
        <v>55</v>
      </c>
      <c r="AO47" s="274">
        <v>38</v>
      </c>
      <c r="AP47" s="275">
        <v>46</v>
      </c>
      <c r="AQ47" s="273">
        <v>985</v>
      </c>
      <c r="AR47" s="274">
        <v>1015</v>
      </c>
      <c r="AS47" s="275">
        <v>2000</v>
      </c>
      <c r="AT47" s="273">
        <v>59</v>
      </c>
      <c r="AU47" s="274">
        <v>44</v>
      </c>
      <c r="AV47" s="275">
        <v>51</v>
      </c>
      <c r="AW47" s="273">
        <v>985</v>
      </c>
      <c r="AX47" s="274">
        <v>1015</v>
      </c>
      <c r="AY47" s="275">
        <v>2000</v>
      </c>
      <c r="AZ47" s="273">
        <v>34.799999999999997</v>
      </c>
      <c r="BA47" s="274">
        <v>32.299999999999997</v>
      </c>
      <c r="BB47" s="275">
        <v>33.5</v>
      </c>
      <c r="BC47" s="273">
        <v>985</v>
      </c>
      <c r="BD47" s="274">
        <v>1015</v>
      </c>
      <c r="BE47" s="275">
        <v>2000</v>
      </c>
    </row>
    <row r="48" spans="1:57" x14ac:dyDescent="0.35">
      <c r="A48" t="s">
        <v>140</v>
      </c>
      <c r="B48" t="s">
        <v>385</v>
      </c>
      <c r="C48" t="s">
        <v>372</v>
      </c>
      <c r="D48" s="273">
        <v>58</v>
      </c>
      <c r="E48" s="274">
        <v>40</v>
      </c>
      <c r="F48" s="275">
        <v>49</v>
      </c>
      <c r="G48" s="273">
        <v>508</v>
      </c>
      <c r="H48" s="274">
        <v>467</v>
      </c>
      <c r="I48" s="275">
        <v>975</v>
      </c>
      <c r="J48" s="273">
        <v>59</v>
      </c>
      <c r="K48" s="274">
        <v>42</v>
      </c>
      <c r="L48" s="275">
        <v>51</v>
      </c>
      <c r="M48" s="273">
        <v>508</v>
      </c>
      <c r="N48" s="274">
        <v>467</v>
      </c>
      <c r="O48" s="275">
        <v>975</v>
      </c>
      <c r="P48" s="273">
        <v>33.4</v>
      </c>
      <c r="Q48" s="274">
        <v>31.1</v>
      </c>
      <c r="R48" s="275">
        <v>32.299999999999997</v>
      </c>
      <c r="S48" s="273">
        <v>508</v>
      </c>
      <c r="T48" s="274">
        <v>467</v>
      </c>
      <c r="U48" s="275">
        <v>975</v>
      </c>
      <c r="V48" s="273">
        <v>53</v>
      </c>
      <c r="W48" s="274">
        <v>43</v>
      </c>
      <c r="X48" s="275">
        <v>48</v>
      </c>
      <c r="Y48" s="273">
        <v>563</v>
      </c>
      <c r="Z48" s="274">
        <v>603</v>
      </c>
      <c r="AA48" s="275">
        <v>1166</v>
      </c>
      <c r="AB48" s="273">
        <v>56</v>
      </c>
      <c r="AC48" s="274">
        <v>45</v>
      </c>
      <c r="AD48" s="275">
        <v>50</v>
      </c>
      <c r="AE48" s="273">
        <v>563</v>
      </c>
      <c r="AF48" s="274">
        <v>603</v>
      </c>
      <c r="AG48" s="275">
        <v>1166</v>
      </c>
      <c r="AH48" s="273">
        <v>32.4</v>
      </c>
      <c r="AI48" s="274">
        <v>30.9</v>
      </c>
      <c r="AJ48" s="275">
        <v>31.6</v>
      </c>
      <c r="AK48" s="273">
        <v>563</v>
      </c>
      <c r="AL48" s="274">
        <v>603</v>
      </c>
      <c r="AM48" s="275">
        <v>1166</v>
      </c>
      <c r="AN48" s="273">
        <v>55</v>
      </c>
      <c r="AO48" s="274">
        <v>41</v>
      </c>
      <c r="AP48" s="275">
        <v>48</v>
      </c>
      <c r="AQ48" s="273">
        <v>1166</v>
      </c>
      <c r="AR48" s="274">
        <v>1160</v>
      </c>
      <c r="AS48" s="275">
        <v>2326</v>
      </c>
      <c r="AT48" s="273">
        <v>56</v>
      </c>
      <c r="AU48" s="274">
        <v>43</v>
      </c>
      <c r="AV48" s="275">
        <v>50</v>
      </c>
      <c r="AW48" s="273">
        <v>1166</v>
      </c>
      <c r="AX48" s="274">
        <v>1160</v>
      </c>
      <c r="AY48" s="275">
        <v>2326</v>
      </c>
      <c r="AZ48" s="273">
        <v>32.799999999999997</v>
      </c>
      <c r="BA48" s="274">
        <v>30.8</v>
      </c>
      <c r="BB48" s="275">
        <v>31.8</v>
      </c>
      <c r="BC48" s="273">
        <v>1166</v>
      </c>
      <c r="BD48" s="274">
        <v>1160</v>
      </c>
      <c r="BE48" s="275">
        <v>2326</v>
      </c>
    </row>
    <row r="49" spans="1:57" x14ac:dyDescent="0.35">
      <c r="A49" t="s">
        <v>145</v>
      </c>
      <c r="B49" t="s">
        <v>390</v>
      </c>
      <c r="C49" t="s">
        <v>372</v>
      </c>
      <c r="D49" s="273">
        <v>70</v>
      </c>
      <c r="E49" s="274">
        <v>48</v>
      </c>
      <c r="F49" s="275">
        <v>59</v>
      </c>
      <c r="G49" s="273">
        <v>606</v>
      </c>
      <c r="H49" s="274">
        <v>636</v>
      </c>
      <c r="I49" s="275">
        <v>1242</v>
      </c>
      <c r="J49" s="273">
        <v>71</v>
      </c>
      <c r="K49" s="274">
        <v>49</v>
      </c>
      <c r="L49" s="275">
        <v>60</v>
      </c>
      <c r="M49" s="273">
        <v>606</v>
      </c>
      <c r="N49" s="274">
        <v>636</v>
      </c>
      <c r="O49" s="275">
        <v>1242</v>
      </c>
      <c r="P49" s="273">
        <v>37.200000000000003</v>
      </c>
      <c r="Q49" s="274">
        <v>34</v>
      </c>
      <c r="R49" s="275">
        <v>35.5</v>
      </c>
      <c r="S49" s="273">
        <v>606</v>
      </c>
      <c r="T49" s="274">
        <v>636</v>
      </c>
      <c r="U49" s="275">
        <v>1242</v>
      </c>
      <c r="V49" s="273">
        <v>39</v>
      </c>
      <c r="W49" s="274">
        <v>36</v>
      </c>
      <c r="X49" s="275">
        <v>38</v>
      </c>
      <c r="Y49" s="273">
        <v>105</v>
      </c>
      <c r="Z49" s="274">
        <v>124</v>
      </c>
      <c r="AA49" s="275">
        <v>229</v>
      </c>
      <c r="AB49" s="273">
        <v>39</v>
      </c>
      <c r="AC49" s="274">
        <v>37</v>
      </c>
      <c r="AD49" s="275">
        <v>38</v>
      </c>
      <c r="AE49" s="273">
        <v>105</v>
      </c>
      <c r="AF49" s="274">
        <v>124</v>
      </c>
      <c r="AG49" s="275">
        <v>229</v>
      </c>
      <c r="AH49" s="273">
        <v>34.299999999999997</v>
      </c>
      <c r="AI49" s="274">
        <v>32.1</v>
      </c>
      <c r="AJ49" s="275">
        <v>33.1</v>
      </c>
      <c r="AK49" s="273">
        <v>105</v>
      </c>
      <c r="AL49" s="274">
        <v>124</v>
      </c>
      <c r="AM49" s="275">
        <v>229</v>
      </c>
      <c r="AN49" s="273">
        <v>65</v>
      </c>
      <c r="AO49" s="274">
        <v>44</v>
      </c>
      <c r="AP49" s="275">
        <v>54</v>
      </c>
      <c r="AQ49" s="273">
        <v>829</v>
      </c>
      <c r="AR49" s="274">
        <v>903</v>
      </c>
      <c r="AS49" s="275">
        <v>1732</v>
      </c>
      <c r="AT49" s="273">
        <v>66</v>
      </c>
      <c r="AU49" s="274">
        <v>46</v>
      </c>
      <c r="AV49" s="275">
        <v>55</v>
      </c>
      <c r="AW49" s="273">
        <v>829</v>
      </c>
      <c r="AX49" s="274">
        <v>903</v>
      </c>
      <c r="AY49" s="275">
        <v>1732</v>
      </c>
      <c r="AZ49" s="273">
        <v>36.799999999999997</v>
      </c>
      <c r="BA49" s="274">
        <v>33.299999999999997</v>
      </c>
      <c r="BB49" s="275">
        <v>35</v>
      </c>
      <c r="BC49" s="273">
        <v>829</v>
      </c>
      <c r="BD49" s="274">
        <v>903</v>
      </c>
      <c r="BE49" s="275">
        <v>1732</v>
      </c>
    </row>
    <row r="50" spans="1:57" x14ac:dyDescent="0.35">
      <c r="A50" t="s">
        <v>146</v>
      </c>
      <c r="B50" t="s">
        <v>391</v>
      </c>
      <c r="C50" t="s">
        <v>372</v>
      </c>
      <c r="D50" s="273">
        <v>55</v>
      </c>
      <c r="E50" s="274">
        <v>35</v>
      </c>
      <c r="F50" s="275">
        <v>45</v>
      </c>
      <c r="G50" s="273">
        <v>832</v>
      </c>
      <c r="H50" s="274">
        <v>910</v>
      </c>
      <c r="I50" s="275">
        <v>1742</v>
      </c>
      <c r="J50" s="273">
        <v>56</v>
      </c>
      <c r="K50" s="274">
        <v>38</v>
      </c>
      <c r="L50" s="275">
        <v>47</v>
      </c>
      <c r="M50" s="273">
        <v>832</v>
      </c>
      <c r="N50" s="274">
        <v>910</v>
      </c>
      <c r="O50" s="275">
        <v>1742</v>
      </c>
      <c r="P50" s="273">
        <v>34.6</v>
      </c>
      <c r="Q50" s="274">
        <v>32.299999999999997</v>
      </c>
      <c r="R50" s="275">
        <v>33.4</v>
      </c>
      <c r="S50" s="273">
        <v>832</v>
      </c>
      <c r="T50" s="274">
        <v>910</v>
      </c>
      <c r="U50" s="275">
        <v>1742</v>
      </c>
      <c r="V50" s="273">
        <v>58</v>
      </c>
      <c r="W50" s="274">
        <v>42</v>
      </c>
      <c r="X50" s="275">
        <v>50</v>
      </c>
      <c r="Y50" s="273">
        <v>139</v>
      </c>
      <c r="Z50" s="274">
        <v>141</v>
      </c>
      <c r="AA50" s="275">
        <v>280</v>
      </c>
      <c r="AB50" s="273">
        <v>59</v>
      </c>
      <c r="AC50" s="274">
        <v>43</v>
      </c>
      <c r="AD50" s="275">
        <v>51</v>
      </c>
      <c r="AE50" s="273">
        <v>139</v>
      </c>
      <c r="AF50" s="274">
        <v>141</v>
      </c>
      <c r="AG50" s="275">
        <v>280</v>
      </c>
      <c r="AH50" s="273">
        <v>34.5</v>
      </c>
      <c r="AI50" s="274">
        <v>32.1</v>
      </c>
      <c r="AJ50" s="275">
        <v>33.299999999999997</v>
      </c>
      <c r="AK50" s="273">
        <v>139</v>
      </c>
      <c r="AL50" s="274">
        <v>141</v>
      </c>
      <c r="AM50" s="275">
        <v>280</v>
      </c>
      <c r="AN50" s="273">
        <v>55</v>
      </c>
      <c r="AO50" s="274">
        <v>36</v>
      </c>
      <c r="AP50" s="275">
        <v>45</v>
      </c>
      <c r="AQ50" s="273">
        <v>1017</v>
      </c>
      <c r="AR50" s="274">
        <v>1098</v>
      </c>
      <c r="AS50" s="275">
        <v>2115</v>
      </c>
      <c r="AT50" s="273">
        <v>56</v>
      </c>
      <c r="AU50" s="274">
        <v>39</v>
      </c>
      <c r="AV50" s="275">
        <v>47</v>
      </c>
      <c r="AW50" s="273">
        <v>1017</v>
      </c>
      <c r="AX50" s="274">
        <v>1098</v>
      </c>
      <c r="AY50" s="275">
        <v>2115</v>
      </c>
      <c r="AZ50" s="273">
        <v>34.5</v>
      </c>
      <c r="BA50" s="274">
        <v>32.299999999999997</v>
      </c>
      <c r="BB50" s="275">
        <v>33.299999999999997</v>
      </c>
      <c r="BC50" s="273">
        <v>1017</v>
      </c>
      <c r="BD50" s="274">
        <v>1098</v>
      </c>
      <c r="BE50" s="275">
        <v>2115</v>
      </c>
    </row>
    <row r="51" spans="1:57" x14ac:dyDescent="0.35">
      <c r="A51" t="s">
        <v>136</v>
      </c>
      <c r="B51" t="s">
        <v>381</v>
      </c>
      <c r="C51" t="s">
        <v>372</v>
      </c>
      <c r="D51" s="273">
        <v>60</v>
      </c>
      <c r="E51" s="274">
        <v>39</v>
      </c>
      <c r="F51" s="275">
        <v>50</v>
      </c>
      <c r="G51" s="273">
        <v>1159</v>
      </c>
      <c r="H51" s="274">
        <v>1249</v>
      </c>
      <c r="I51" s="275">
        <v>2408</v>
      </c>
      <c r="J51" s="273">
        <v>62</v>
      </c>
      <c r="K51" s="274">
        <v>43</v>
      </c>
      <c r="L51" s="275">
        <v>52</v>
      </c>
      <c r="M51" s="273">
        <v>1159</v>
      </c>
      <c r="N51" s="274">
        <v>1249</v>
      </c>
      <c r="O51" s="275">
        <v>2408</v>
      </c>
      <c r="P51" s="273">
        <v>34.4</v>
      </c>
      <c r="Q51" s="274">
        <v>31.9</v>
      </c>
      <c r="R51" s="275">
        <v>33.1</v>
      </c>
      <c r="S51" s="273">
        <v>1159</v>
      </c>
      <c r="T51" s="274">
        <v>1249</v>
      </c>
      <c r="U51" s="275">
        <v>2408</v>
      </c>
      <c r="V51" s="273">
        <v>45</v>
      </c>
      <c r="W51" s="274">
        <v>31</v>
      </c>
      <c r="X51" s="275">
        <v>38</v>
      </c>
      <c r="Y51" s="273">
        <v>386</v>
      </c>
      <c r="Z51" s="274">
        <v>438</v>
      </c>
      <c r="AA51" s="275">
        <v>824</v>
      </c>
      <c r="AB51" s="273">
        <v>49</v>
      </c>
      <c r="AC51" s="274">
        <v>37</v>
      </c>
      <c r="AD51" s="275">
        <v>43</v>
      </c>
      <c r="AE51" s="273">
        <v>386</v>
      </c>
      <c r="AF51" s="274">
        <v>438</v>
      </c>
      <c r="AG51" s="275">
        <v>824</v>
      </c>
      <c r="AH51" s="273">
        <v>32</v>
      </c>
      <c r="AI51" s="274">
        <v>28.7</v>
      </c>
      <c r="AJ51" s="275">
        <v>30.2</v>
      </c>
      <c r="AK51" s="273">
        <v>386</v>
      </c>
      <c r="AL51" s="274">
        <v>438</v>
      </c>
      <c r="AM51" s="275">
        <v>824</v>
      </c>
      <c r="AN51" s="273">
        <v>56</v>
      </c>
      <c r="AO51" s="274">
        <v>37</v>
      </c>
      <c r="AP51" s="275">
        <v>46</v>
      </c>
      <c r="AQ51" s="273">
        <v>1728</v>
      </c>
      <c r="AR51" s="274">
        <v>1897</v>
      </c>
      <c r="AS51" s="275">
        <v>3625</v>
      </c>
      <c r="AT51" s="273">
        <v>58</v>
      </c>
      <c r="AU51" s="274">
        <v>41</v>
      </c>
      <c r="AV51" s="275">
        <v>49</v>
      </c>
      <c r="AW51" s="273">
        <v>1728</v>
      </c>
      <c r="AX51" s="274">
        <v>1897</v>
      </c>
      <c r="AY51" s="275">
        <v>3625</v>
      </c>
      <c r="AZ51" s="273">
        <v>33.9</v>
      </c>
      <c r="BA51" s="274">
        <v>31.1</v>
      </c>
      <c r="BB51" s="275">
        <v>32.5</v>
      </c>
      <c r="BC51" s="273">
        <v>1728</v>
      </c>
      <c r="BD51" s="274">
        <v>1897</v>
      </c>
      <c r="BE51" s="275">
        <v>3625</v>
      </c>
    </row>
    <row r="52" spans="1:57" x14ac:dyDescent="0.35">
      <c r="A52" t="s">
        <v>129</v>
      </c>
      <c r="B52" t="s">
        <v>374</v>
      </c>
      <c r="C52" t="s">
        <v>372</v>
      </c>
      <c r="D52" s="273">
        <v>52</v>
      </c>
      <c r="E52" s="274">
        <v>38</v>
      </c>
      <c r="F52" s="275">
        <v>44</v>
      </c>
      <c r="G52" s="273">
        <v>1091</v>
      </c>
      <c r="H52" s="274">
        <v>1230</v>
      </c>
      <c r="I52" s="275">
        <v>2321</v>
      </c>
      <c r="J52" s="273">
        <v>53</v>
      </c>
      <c r="K52" s="274">
        <v>40</v>
      </c>
      <c r="L52" s="275">
        <v>46</v>
      </c>
      <c r="M52" s="273">
        <v>1091</v>
      </c>
      <c r="N52" s="274">
        <v>1230</v>
      </c>
      <c r="O52" s="275">
        <v>2321</v>
      </c>
      <c r="P52" s="273">
        <v>34</v>
      </c>
      <c r="Q52" s="274">
        <v>32.200000000000003</v>
      </c>
      <c r="R52" s="275">
        <v>33.1</v>
      </c>
      <c r="S52" s="273">
        <v>1091</v>
      </c>
      <c r="T52" s="274">
        <v>1230</v>
      </c>
      <c r="U52" s="275">
        <v>2321</v>
      </c>
      <c r="V52" s="273">
        <v>38</v>
      </c>
      <c r="W52" s="274">
        <v>22</v>
      </c>
      <c r="X52" s="275">
        <v>30</v>
      </c>
      <c r="Y52" s="273">
        <v>172</v>
      </c>
      <c r="Z52" s="274">
        <v>176</v>
      </c>
      <c r="AA52" s="275">
        <v>348</v>
      </c>
      <c r="AB52" s="273">
        <v>41</v>
      </c>
      <c r="AC52" s="274">
        <v>24</v>
      </c>
      <c r="AD52" s="275">
        <v>32</v>
      </c>
      <c r="AE52" s="273">
        <v>172</v>
      </c>
      <c r="AF52" s="274">
        <v>176</v>
      </c>
      <c r="AG52" s="275">
        <v>348</v>
      </c>
      <c r="AH52" s="273">
        <v>31.7</v>
      </c>
      <c r="AI52" s="274">
        <v>29.2</v>
      </c>
      <c r="AJ52" s="275">
        <v>30.4</v>
      </c>
      <c r="AK52" s="273">
        <v>172</v>
      </c>
      <c r="AL52" s="274">
        <v>176</v>
      </c>
      <c r="AM52" s="275">
        <v>348</v>
      </c>
      <c r="AN52" s="273">
        <v>50</v>
      </c>
      <c r="AO52" s="274">
        <v>36</v>
      </c>
      <c r="AP52" s="275">
        <v>43</v>
      </c>
      <c r="AQ52" s="273">
        <v>1368</v>
      </c>
      <c r="AR52" s="274">
        <v>1525</v>
      </c>
      <c r="AS52" s="275">
        <v>2893</v>
      </c>
      <c r="AT52" s="273">
        <v>52</v>
      </c>
      <c r="AU52" s="274">
        <v>38</v>
      </c>
      <c r="AV52" s="275">
        <v>45</v>
      </c>
      <c r="AW52" s="273">
        <v>1368</v>
      </c>
      <c r="AX52" s="274">
        <v>1525</v>
      </c>
      <c r="AY52" s="275">
        <v>2893</v>
      </c>
      <c r="AZ52" s="273">
        <v>33.799999999999997</v>
      </c>
      <c r="BA52" s="274">
        <v>31.9</v>
      </c>
      <c r="BB52" s="275">
        <v>32.799999999999997</v>
      </c>
      <c r="BC52" s="273">
        <v>1368</v>
      </c>
      <c r="BD52" s="274">
        <v>1525</v>
      </c>
      <c r="BE52" s="275">
        <v>2893</v>
      </c>
    </row>
    <row r="53" spans="1:57" x14ac:dyDescent="0.35">
      <c r="A53" t="s">
        <v>138</v>
      </c>
      <c r="B53" t="s">
        <v>383</v>
      </c>
      <c r="C53" t="s">
        <v>372</v>
      </c>
      <c r="D53" s="273">
        <v>65</v>
      </c>
      <c r="E53" s="274">
        <v>41</v>
      </c>
      <c r="F53" s="275">
        <v>53</v>
      </c>
      <c r="G53" s="273">
        <v>953</v>
      </c>
      <c r="H53" s="274">
        <v>956</v>
      </c>
      <c r="I53" s="275">
        <v>1909</v>
      </c>
      <c r="J53" s="273">
        <v>67</v>
      </c>
      <c r="K53" s="274">
        <v>44</v>
      </c>
      <c r="L53" s="275">
        <v>56</v>
      </c>
      <c r="M53" s="273">
        <v>953</v>
      </c>
      <c r="N53" s="274">
        <v>956</v>
      </c>
      <c r="O53" s="275">
        <v>1909</v>
      </c>
      <c r="P53" s="273">
        <v>35.6</v>
      </c>
      <c r="Q53" s="274">
        <v>32.700000000000003</v>
      </c>
      <c r="R53" s="275">
        <v>34.200000000000003</v>
      </c>
      <c r="S53" s="273">
        <v>953</v>
      </c>
      <c r="T53" s="274">
        <v>956</v>
      </c>
      <c r="U53" s="275">
        <v>1909</v>
      </c>
      <c r="V53" s="273">
        <v>57</v>
      </c>
      <c r="W53" s="274">
        <v>37</v>
      </c>
      <c r="X53" s="275">
        <v>47</v>
      </c>
      <c r="Y53" s="273">
        <v>169</v>
      </c>
      <c r="Z53" s="274">
        <v>171</v>
      </c>
      <c r="AA53" s="275">
        <v>340</v>
      </c>
      <c r="AB53" s="273">
        <v>59</v>
      </c>
      <c r="AC53" s="274">
        <v>39</v>
      </c>
      <c r="AD53" s="275">
        <v>49</v>
      </c>
      <c r="AE53" s="273">
        <v>169</v>
      </c>
      <c r="AF53" s="274">
        <v>171</v>
      </c>
      <c r="AG53" s="275">
        <v>340</v>
      </c>
      <c r="AH53" s="273">
        <v>34.700000000000003</v>
      </c>
      <c r="AI53" s="274">
        <v>30.9</v>
      </c>
      <c r="AJ53" s="275">
        <v>32.799999999999997</v>
      </c>
      <c r="AK53" s="273">
        <v>169</v>
      </c>
      <c r="AL53" s="274">
        <v>171</v>
      </c>
      <c r="AM53" s="275">
        <v>340</v>
      </c>
      <c r="AN53" s="273">
        <v>64</v>
      </c>
      <c r="AO53" s="274">
        <v>41</v>
      </c>
      <c r="AP53" s="275">
        <v>52</v>
      </c>
      <c r="AQ53" s="273">
        <v>1164</v>
      </c>
      <c r="AR53" s="274">
        <v>1178</v>
      </c>
      <c r="AS53" s="275">
        <v>2342</v>
      </c>
      <c r="AT53" s="273">
        <v>65</v>
      </c>
      <c r="AU53" s="274">
        <v>44</v>
      </c>
      <c r="AV53" s="275">
        <v>55</v>
      </c>
      <c r="AW53" s="273">
        <v>1164</v>
      </c>
      <c r="AX53" s="274">
        <v>1178</v>
      </c>
      <c r="AY53" s="275">
        <v>2342</v>
      </c>
      <c r="AZ53" s="273">
        <v>35.5</v>
      </c>
      <c r="BA53" s="274">
        <v>32.5</v>
      </c>
      <c r="BB53" s="275">
        <v>34</v>
      </c>
      <c r="BC53" s="273">
        <v>1164</v>
      </c>
      <c r="BD53" s="274">
        <v>1178</v>
      </c>
      <c r="BE53" s="275">
        <v>2342</v>
      </c>
    </row>
    <row r="54" spans="1:57" x14ac:dyDescent="0.35">
      <c r="A54" t="s">
        <v>141</v>
      </c>
      <c r="B54" t="s">
        <v>386</v>
      </c>
      <c r="C54" t="s">
        <v>372</v>
      </c>
      <c r="D54" s="273">
        <v>62</v>
      </c>
      <c r="E54" s="274">
        <v>41</v>
      </c>
      <c r="F54" s="275">
        <v>51</v>
      </c>
      <c r="G54" s="273">
        <v>890</v>
      </c>
      <c r="H54" s="274">
        <v>1002</v>
      </c>
      <c r="I54" s="275">
        <v>1892</v>
      </c>
      <c r="J54" s="273">
        <v>64</v>
      </c>
      <c r="K54" s="274">
        <v>43</v>
      </c>
      <c r="L54" s="275">
        <v>53</v>
      </c>
      <c r="M54" s="273">
        <v>890</v>
      </c>
      <c r="N54" s="274">
        <v>1002</v>
      </c>
      <c r="O54" s="275">
        <v>1892</v>
      </c>
      <c r="P54" s="273">
        <v>35.700000000000003</v>
      </c>
      <c r="Q54" s="274">
        <v>32.6</v>
      </c>
      <c r="R54" s="275">
        <v>34</v>
      </c>
      <c r="S54" s="273">
        <v>890</v>
      </c>
      <c r="T54" s="274">
        <v>1002</v>
      </c>
      <c r="U54" s="275">
        <v>1892</v>
      </c>
      <c r="V54" s="273">
        <v>49</v>
      </c>
      <c r="W54" s="274">
        <v>38</v>
      </c>
      <c r="X54" s="275">
        <v>44</v>
      </c>
      <c r="Y54" s="273">
        <v>370</v>
      </c>
      <c r="Z54" s="274">
        <v>362</v>
      </c>
      <c r="AA54" s="275">
        <v>732</v>
      </c>
      <c r="AB54" s="273">
        <v>50</v>
      </c>
      <c r="AC54" s="274">
        <v>40</v>
      </c>
      <c r="AD54" s="275">
        <v>45</v>
      </c>
      <c r="AE54" s="273">
        <v>370</v>
      </c>
      <c r="AF54" s="274">
        <v>362</v>
      </c>
      <c r="AG54" s="275">
        <v>732</v>
      </c>
      <c r="AH54" s="273">
        <v>32.799999999999997</v>
      </c>
      <c r="AI54" s="274">
        <v>30.3</v>
      </c>
      <c r="AJ54" s="275">
        <v>31.5</v>
      </c>
      <c r="AK54" s="273">
        <v>370</v>
      </c>
      <c r="AL54" s="274">
        <v>362</v>
      </c>
      <c r="AM54" s="275">
        <v>732</v>
      </c>
      <c r="AN54" s="273">
        <v>58</v>
      </c>
      <c r="AO54" s="274">
        <v>40</v>
      </c>
      <c r="AP54" s="275">
        <v>49</v>
      </c>
      <c r="AQ54" s="273">
        <v>1418</v>
      </c>
      <c r="AR54" s="274">
        <v>1560</v>
      </c>
      <c r="AS54" s="275">
        <v>2978</v>
      </c>
      <c r="AT54" s="273">
        <v>60</v>
      </c>
      <c r="AU54" s="274">
        <v>43</v>
      </c>
      <c r="AV54" s="275">
        <v>51</v>
      </c>
      <c r="AW54" s="273">
        <v>1418</v>
      </c>
      <c r="AX54" s="274">
        <v>1560</v>
      </c>
      <c r="AY54" s="275">
        <v>2978</v>
      </c>
      <c r="AZ54" s="273">
        <v>34.799999999999997</v>
      </c>
      <c r="BA54" s="274">
        <v>31.9</v>
      </c>
      <c r="BB54" s="275">
        <v>33.299999999999997</v>
      </c>
      <c r="BC54" s="273">
        <v>1418</v>
      </c>
      <c r="BD54" s="274">
        <v>1560</v>
      </c>
      <c r="BE54" s="275">
        <v>2978</v>
      </c>
    </row>
    <row r="55" spans="1:57" x14ac:dyDescent="0.35">
      <c r="A55" t="s">
        <v>133</v>
      </c>
      <c r="B55" t="s">
        <v>378</v>
      </c>
      <c r="C55" t="s">
        <v>372</v>
      </c>
      <c r="D55" s="273">
        <v>48</v>
      </c>
      <c r="E55" s="274">
        <v>28</v>
      </c>
      <c r="F55" s="275">
        <v>37</v>
      </c>
      <c r="G55" s="273">
        <v>318</v>
      </c>
      <c r="H55" s="274">
        <v>374</v>
      </c>
      <c r="I55" s="275">
        <v>692</v>
      </c>
      <c r="J55" s="273">
        <v>52</v>
      </c>
      <c r="K55" s="274">
        <v>33</v>
      </c>
      <c r="L55" s="275">
        <v>41</v>
      </c>
      <c r="M55" s="273">
        <v>318</v>
      </c>
      <c r="N55" s="274">
        <v>374</v>
      </c>
      <c r="O55" s="275">
        <v>692</v>
      </c>
      <c r="P55" s="273">
        <v>32.4</v>
      </c>
      <c r="Q55" s="274">
        <v>29.5</v>
      </c>
      <c r="R55" s="275">
        <v>30.8</v>
      </c>
      <c r="S55" s="273">
        <v>318</v>
      </c>
      <c r="T55" s="274">
        <v>374</v>
      </c>
      <c r="U55" s="275">
        <v>692</v>
      </c>
      <c r="V55" s="273" t="s">
        <v>197</v>
      </c>
      <c r="W55" s="274" t="s">
        <v>197</v>
      </c>
      <c r="X55" s="275">
        <v>17</v>
      </c>
      <c r="Y55" s="273">
        <v>4</v>
      </c>
      <c r="Z55" s="274">
        <v>19</v>
      </c>
      <c r="AA55" s="275">
        <v>23</v>
      </c>
      <c r="AB55" s="273" t="s">
        <v>197</v>
      </c>
      <c r="AC55" s="274" t="s">
        <v>197</v>
      </c>
      <c r="AD55" s="275">
        <v>17</v>
      </c>
      <c r="AE55" s="273">
        <v>4</v>
      </c>
      <c r="AF55" s="274">
        <v>19</v>
      </c>
      <c r="AG55" s="275">
        <v>23</v>
      </c>
      <c r="AH55" s="273">
        <v>31</v>
      </c>
      <c r="AI55" s="274">
        <v>26.5</v>
      </c>
      <c r="AJ55" s="275">
        <v>27.3</v>
      </c>
      <c r="AK55" s="273">
        <v>4</v>
      </c>
      <c r="AL55" s="274">
        <v>19</v>
      </c>
      <c r="AM55" s="275">
        <v>23</v>
      </c>
      <c r="AN55" s="273">
        <v>52</v>
      </c>
      <c r="AO55" s="274">
        <v>31</v>
      </c>
      <c r="AP55" s="275">
        <v>41</v>
      </c>
      <c r="AQ55" s="273">
        <v>583</v>
      </c>
      <c r="AR55" s="274">
        <v>695</v>
      </c>
      <c r="AS55" s="275">
        <v>1278</v>
      </c>
      <c r="AT55" s="273">
        <v>56</v>
      </c>
      <c r="AU55" s="274">
        <v>36</v>
      </c>
      <c r="AV55" s="275">
        <v>45</v>
      </c>
      <c r="AW55" s="273">
        <v>583</v>
      </c>
      <c r="AX55" s="274">
        <v>695</v>
      </c>
      <c r="AY55" s="275">
        <v>1278</v>
      </c>
      <c r="AZ55" s="273">
        <v>32.5</v>
      </c>
      <c r="BA55" s="274">
        <v>29.8</v>
      </c>
      <c r="BB55" s="275">
        <v>31</v>
      </c>
      <c r="BC55" s="273">
        <v>583</v>
      </c>
      <c r="BD55" s="274">
        <v>695</v>
      </c>
      <c r="BE55" s="275">
        <v>1278</v>
      </c>
    </row>
    <row r="56" spans="1:57" x14ac:dyDescent="0.35">
      <c r="A56" t="s">
        <v>5</v>
      </c>
      <c r="B56" t="s">
        <v>249</v>
      </c>
      <c r="C56" t="s">
        <v>247</v>
      </c>
      <c r="D56" s="273">
        <v>48</v>
      </c>
      <c r="E56" s="274">
        <v>28</v>
      </c>
      <c r="F56" s="275">
        <v>38</v>
      </c>
      <c r="G56" s="273">
        <v>2397</v>
      </c>
      <c r="H56" s="274">
        <v>2478</v>
      </c>
      <c r="I56" s="275">
        <v>4875</v>
      </c>
      <c r="J56" s="273">
        <v>51</v>
      </c>
      <c r="K56" s="274">
        <v>33</v>
      </c>
      <c r="L56" s="275">
        <v>42</v>
      </c>
      <c r="M56" s="273">
        <v>2397</v>
      </c>
      <c r="N56" s="274">
        <v>2478</v>
      </c>
      <c r="O56" s="275">
        <v>4875</v>
      </c>
      <c r="P56" s="273">
        <v>32.1</v>
      </c>
      <c r="Q56" s="274">
        <v>28.7</v>
      </c>
      <c r="R56" s="275">
        <v>30.4</v>
      </c>
      <c r="S56" s="273">
        <v>2397</v>
      </c>
      <c r="T56" s="274">
        <v>2478</v>
      </c>
      <c r="U56" s="275">
        <v>4875</v>
      </c>
      <c r="V56" s="273">
        <v>44</v>
      </c>
      <c r="W56" s="274">
        <v>15</v>
      </c>
      <c r="X56" s="275">
        <v>29</v>
      </c>
      <c r="Y56" s="273">
        <v>63</v>
      </c>
      <c r="Z56" s="274">
        <v>67</v>
      </c>
      <c r="AA56" s="275">
        <v>130</v>
      </c>
      <c r="AB56" s="273">
        <v>48</v>
      </c>
      <c r="AC56" s="274">
        <v>21</v>
      </c>
      <c r="AD56" s="275">
        <v>34</v>
      </c>
      <c r="AE56" s="273">
        <v>63</v>
      </c>
      <c r="AF56" s="274">
        <v>67</v>
      </c>
      <c r="AG56" s="275">
        <v>130</v>
      </c>
      <c r="AH56" s="273">
        <v>31.5</v>
      </c>
      <c r="AI56" s="274">
        <v>27</v>
      </c>
      <c r="AJ56" s="275">
        <v>29.2</v>
      </c>
      <c r="AK56" s="273">
        <v>63</v>
      </c>
      <c r="AL56" s="274">
        <v>67</v>
      </c>
      <c r="AM56" s="275">
        <v>130</v>
      </c>
      <c r="AN56" s="273">
        <v>47</v>
      </c>
      <c r="AO56" s="274">
        <v>28</v>
      </c>
      <c r="AP56" s="275">
        <v>37</v>
      </c>
      <c r="AQ56" s="273">
        <v>2808</v>
      </c>
      <c r="AR56" s="274">
        <v>2874</v>
      </c>
      <c r="AS56" s="275">
        <v>5682</v>
      </c>
      <c r="AT56" s="273">
        <v>51</v>
      </c>
      <c r="AU56" s="274">
        <v>33</v>
      </c>
      <c r="AV56" s="275">
        <v>42</v>
      </c>
      <c r="AW56" s="273">
        <v>2808</v>
      </c>
      <c r="AX56" s="274">
        <v>2874</v>
      </c>
      <c r="AY56" s="275">
        <v>5682</v>
      </c>
      <c r="AZ56" s="273">
        <v>32</v>
      </c>
      <c r="BA56" s="274">
        <v>28.7</v>
      </c>
      <c r="BB56" s="275">
        <v>30.3</v>
      </c>
      <c r="BC56" s="273">
        <v>2808</v>
      </c>
      <c r="BD56" s="274">
        <v>2874</v>
      </c>
      <c r="BE56" s="275">
        <v>5682</v>
      </c>
    </row>
    <row r="57" spans="1:57" x14ac:dyDescent="0.35">
      <c r="A57" t="s">
        <v>1086</v>
      </c>
      <c r="B57" t="s">
        <v>255</v>
      </c>
      <c r="C57" t="s">
        <v>247</v>
      </c>
      <c r="D57" s="273">
        <v>55</v>
      </c>
      <c r="E57" s="274">
        <v>41</v>
      </c>
      <c r="F57" s="275">
        <v>48</v>
      </c>
      <c r="G57" s="273">
        <v>1613</v>
      </c>
      <c r="H57" s="274">
        <v>1646</v>
      </c>
      <c r="I57" s="275">
        <v>3259</v>
      </c>
      <c r="J57" s="273">
        <v>56</v>
      </c>
      <c r="K57" s="274">
        <v>43</v>
      </c>
      <c r="L57" s="275">
        <v>50</v>
      </c>
      <c r="M57" s="273">
        <v>1613</v>
      </c>
      <c r="N57" s="274">
        <v>1646</v>
      </c>
      <c r="O57" s="275">
        <v>3259</v>
      </c>
      <c r="P57" s="273">
        <v>33.9</v>
      </c>
      <c r="Q57" s="274">
        <v>32</v>
      </c>
      <c r="R57" s="275">
        <v>32.9</v>
      </c>
      <c r="S57" s="273">
        <v>1613</v>
      </c>
      <c r="T57" s="274">
        <v>1646</v>
      </c>
      <c r="U57" s="275">
        <v>3259</v>
      </c>
      <c r="V57" s="273">
        <v>40</v>
      </c>
      <c r="W57" s="274">
        <v>14</v>
      </c>
      <c r="X57" s="275">
        <v>25</v>
      </c>
      <c r="Y57" s="273">
        <v>25</v>
      </c>
      <c r="Z57" s="274">
        <v>36</v>
      </c>
      <c r="AA57" s="275">
        <v>61</v>
      </c>
      <c r="AB57" s="273">
        <v>44</v>
      </c>
      <c r="AC57" s="274">
        <v>14</v>
      </c>
      <c r="AD57" s="275">
        <v>26</v>
      </c>
      <c r="AE57" s="273">
        <v>25</v>
      </c>
      <c r="AF57" s="274">
        <v>36</v>
      </c>
      <c r="AG57" s="275">
        <v>61</v>
      </c>
      <c r="AH57" s="273">
        <v>32.4</v>
      </c>
      <c r="AI57" s="274">
        <v>26.8</v>
      </c>
      <c r="AJ57" s="275">
        <v>29</v>
      </c>
      <c r="AK57" s="273">
        <v>25</v>
      </c>
      <c r="AL57" s="274">
        <v>36</v>
      </c>
      <c r="AM57" s="275">
        <v>61</v>
      </c>
      <c r="AN57" s="273">
        <v>55</v>
      </c>
      <c r="AO57" s="274">
        <v>40</v>
      </c>
      <c r="AP57" s="275">
        <v>47</v>
      </c>
      <c r="AQ57" s="273">
        <v>1690</v>
      </c>
      <c r="AR57" s="274">
        <v>1743</v>
      </c>
      <c r="AS57" s="275">
        <v>3433</v>
      </c>
      <c r="AT57" s="273">
        <v>56</v>
      </c>
      <c r="AU57" s="274">
        <v>43</v>
      </c>
      <c r="AV57" s="275">
        <v>49</v>
      </c>
      <c r="AW57" s="273">
        <v>1690</v>
      </c>
      <c r="AX57" s="274">
        <v>1743</v>
      </c>
      <c r="AY57" s="275">
        <v>3433</v>
      </c>
      <c r="AZ57" s="273">
        <v>33.9</v>
      </c>
      <c r="BA57" s="274">
        <v>31.8</v>
      </c>
      <c r="BB57" s="275">
        <v>32.9</v>
      </c>
      <c r="BC57" s="273">
        <v>1690</v>
      </c>
      <c r="BD57" s="274">
        <v>1743</v>
      </c>
      <c r="BE57" s="275">
        <v>3433</v>
      </c>
    </row>
    <row r="58" spans="1:57" x14ac:dyDescent="0.35">
      <c r="A58" t="s">
        <v>19</v>
      </c>
      <c r="B58" t="s">
        <v>265</v>
      </c>
      <c r="C58" t="s">
        <v>260</v>
      </c>
      <c r="D58" s="273">
        <v>64</v>
      </c>
      <c r="E58" s="274">
        <v>45</v>
      </c>
      <c r="F58" s="275">
        <v>54</v>
      </c>
      <c r="G58" s="273">
        <v>1438</v>
      </c>
      <c r="H58" s="274">
        <v>1644</v>
      </c>
      <c r="I58" s="275">
        <v>3082</v>
      </c>
      <c r="J58" s="273">
        <v>67</v>
      </c>
      <c r="K58" s="274">
        <v>49</v>
      </c>
      <c r="L58" s="275">
        <v>57</v>
      </c>
      <c r="M58" s="273">
        <v>1438</v>
      </c>
      <c r="N58" s="274">
        <v>1644</v>
      </c>
      <c r="O58" s="275">
        <v>3082</v>
      </c>
      <c r="P58" s="273">
        <v>35.799999999999997</v>
      </c>
      <c r="Q58" s="274">
        <v>32.6</v>
      </c>
      <c r="R58" s="275">
        <v>34.1</v>
      </c>
      <c r="S58" s="273">
        <v>1438</v>
      </c>
      <c r="T58" s="274">
        <v>1644</v>
      </c>
      <c r="U58" s="275">
        <v>3082</v>
      </c>
      <c r="V58" s="273">
        <v>39</v>
      </c>
      <c r="W58" s="274">
        <v>22</v>
      </c>
      <c r="X58" s="275">
        <v>30</v>
      </c>
      <c r="Y58" s="273">
        <v>106</v>
      </c>
      <c r="Z58" s="274">
        <v>125</v>
      </c>
      <c r="AA58" s="275">
        <v>231</v>
      </c>
      <c r="AB58" s="273">
        <v>42</v>
      </c>
      <c r="AC58" s="274">
        <v>26</v>
      </c>
      <c r="AD58" s="275">
        <v>34</v>
      </c>
      <c r="AE58" s="273">
        <v>106</v>
      </c>
      <c r="AF58" s="274">
        <v>125</v>
      </c>
      <c r="AG58" s="275">
        <v>231</v>
      </c>
      <c r="AH58" s="273">
        <v>30.5</v>
      </c>
      <c r="AI58" s="274">
        <v>27.4</v>
      </c>
      <c r="AJ58" s="275">
        <v>28.8</v>
      </c>
      <c r="AK58" s="273">
        <v>106</v>
      </c>
      <c r="AL58" s="274">
        <v>125</v>
      </c>
      <c r="AM58" s="275">
        <v>231</v>
      </c>
      <c r="AN58" s="273">
        <v>63</v>
      </c>
      <c r="AO58" s="274">
        <v>45</v>
      </c>
      <c r="AP58" s="275">
        <v>53</v>
      </c>
      <c r="AQ58" s="273">
        <v>1994</v>
      </c>
      <c r="AR58" s="274">
        <v>2224</v>
      </c>
      <c r="AS58" s="275">
        <v>4218</v>
      </c>
      <c r="AT58" s="273">
        <v>65</v>
      </c>
      <c r="AU58" s="274">
        <v>48</v>
      </c>
      <c r="AV58" s="275">
        <v>56</v>
      </c>
      <c r="AW58" s="273">
        <v>1994</v>
      </c>
      <c r="AX58" s="274">
        <v>2224</v>
      </c>
      <c r="AY58" s="275">
        <v>4218</v>
      </c>
      <c r="AZ58" s="273">
        <v>35.5</v>
      </c>
      <c r="BA58" s="274">
        <v>32.299999999999997</v>
      </c>
      <c r="BB58" s="275">
        <v>33.799999999999997</v>
      </c>
      <c r="BC58" s="273">
        <v>1994</v>
      </c>
      <c r="BD58" s="274">
        <v>2224</v>
      </c>
      <c r="BE58" s="275">
        <v>4218</v>
      </c>
    </row>
    <row r="59" spans="1:57" x14ac:dyDescent="0.35">
      <c r="A59" t="s">
        <v>20</v>
      </c>
      <c r="B59" t="s">
        <v>266</v>
      </c>
      <c r="C59" t="s">
        <v>260</v>
      </c>
      <c r="D59" s="273">
        <v>59</v>
      </c>
      <c r="E59" s="274">
        <v>42</v>
      </c>
      <c r="F59" s="275">
        <v>51</v>
      </c>
      <c r="G59" s="273">
        <v>1688</v>
      </c>
      <c r="H59" s="274">
        <v>1757</v>
      </c>
      <c r="I59" s="275">
        <v>3445</v>
      </c>
      <c r="J59" s="273">
        <v>61</v>
      </c>
      <c r="K59" s="274">
        <v>46</v>
      </c>
      <c r="L59" s="275">
        <v>53</v>
      </c>
      <c r="M59" s="273">
        <v>1688</v>
      </c>
      <c r="N59" s="274">
        <v>1757</v>
      </c>
      <c r="O59" s="275">
        <v>3445</v>
      </c>
      <c r="P59" s="273">
        <v>35.5</v>
      </c>
      <c r="Q59" s="274">
        <v>33.1</v>
      </c>
      <c r="R59" s="275">
        <v>34.200000000000003</v>
      </c>
      <c r="S59" s="273">
        <v>1688</v>
      </c>
      <c r="T59" s="274">
        <v>1757</v>
      </c>
      <c r="U59" s="275">
        <v>3445</v>
      </c>
      <c r="V59" s="273">
        <v>38</v>
      </c>
      <c r="W59" s="274">
        <v>32</v>
      </c>
      <c r="X59" s="275">
        <v>35</v>
      </c>
      <c r="Y59" s="273">
        <v>61</v>
      </c>
      <c r="Z59" s="274">
        <v>71</v>
      </c>
      <c r="AA59" s="275">
        <v>132</v>
      </c>
      <c r="AB59" s="273">
        <v>39</v>
      </c>
      <c r="AC59" s="274">
        <v>37</v>
      </c>
      <c r="AD59" s="275">
        <v>38</v>
      </c>
      <c r="AE59" s="273">
        <v>61</v>
      </c>
      <c r="AF59" s="274">
        <v>71</v>
      </c>
      <c r="AG59" s="275">
        <v>132</v>
      </c>
      <c r="AH59" s="273">
        <v>31.4</v>
      </c>
      <c r="AI59" s="274">
        <v>31</v>
      </c>
      <c r="AJ59" s="275">
        <v>31.2</v>
      </c>
      <c r="AK59" s="273">
        <v>61</v>
      </c>
      <c r="AL59" s="274">
        <v>71</v>
      </c>
      <c r="AM59" s="275">
        <v>132</v>
      </c>
      <c r="AN59" s="273">
        <v>59</v>
      </c>
      <c r="AO59" s="274">
        <v>42</v>
      </c>
      <c r="AP59" s="275">
        <v>50</v>
      </c>
      <c r="AQ59" s="273">
        <v>1897</v>
      </c>
      <c r="AR59" s="274">
        <v>1990</v>
      </c>
      <c r="AS59" s="275">
        <v>3887</v>
      </c>
      <c r="AT59" s="273">
        <v>60</v>
      </c>
      <c r="AU59" s="274">
        <v>45</v>
      </c>
      <c r="AV59" s="275">
        <v>52</v>
      </c>
      <c r="AW59" s="273">
        <v>1897</v>
      </c>
      <c r="AX59" s="274">
        <v>1990</v>
      </c>
      <c r="AY59" s="275">
        <v>3887</v>
      </c>
      <c r="AZ59" s="273">
        <v>35.299999999999997</v>
      </c>
      <c r="BA59" s="274">
        <v>33</v>
      </c>
      <c r="BB59" s="275">
        <v>34.1</v>
      </c>
      <c r="BC59" s="273">
        <v>1897</v>
      </c>
      <c r="BD59" s="274">
        <v>1990</v>
      </c>
      <c r="BE59" s="275">
        <v>3887</v>
      </c>
    </row>
    <row r="60" spans="1:57" x14ac:dyDescent="0.35">
      <c r="A60" t="s">
        <v>70</v>
      </c>
      <c r="B60" t="s">
        <v>315</v>
      </c>
      <c r="C60" t="s">
        <v>309</v>
      </c>
      <c r="D60" s="273">
        <v>60</v>
      </c>
      <c r="E60" s="274">
        <v>42</v>
      </c>
      <c r="F60" s="275">
        <v>51</v>
      </c>
      <c r="G60" s="273">
        <v>1384</v>
      </c>
      <c r="H60" s="274">
        <v>1327</v>
      </c>
      <c r="I60" s="275">
        <v>2711</v>
      </c>
      <c r="J60" s="273">
        <v>61</v>
      </c>
      <c r="K60" s="274">
        <v>44</v>
      </c>
      <c r="L60" s="275">
        <v>53</v>
      </c>
      <c r="M60" s="273">
        <v>1384</v>
      </c>
      <c r="N60" s="274">
        <v>1327</v>
      </c>
      <c r="O60" s="275">
        <v>2711</v>
      </c>
      <c r="P60" s="273">
        <v>35.299999999999997</v>
      </c>
      <c r="Q60" s="274">
        <v>32.700000000000003</v>
      </c>
      <c r="R60" s="275">
        <v>34</v>
      </c>
      <c r="S60" s="273">
        <v>1384</v>
      </c>
      <c r="T60" s="274">
        <v>1327</v>
      </c>
      <c r="U60" s="275">
        <v>2711</v>
      </c>
      <c r="V60" s="273">
        <v>46</v>
      </c>
      <c r="W60" s="274">
        <v>36</v>
      </c>
      <c r="X60" s="275">
        <v>40</v>
      </c>
      <c r="Y60" s="273">
        <v>35</v>
      </c>
      <c r="Z60" s="274">
        <v>56</v>
      </c>
      <c r="AA60" s="275">
        <v>91</v>
      </c>
      <c r="AB60" s="273">
        <v>46</v>
      </c>
      <c r="AC60" s="274">
        <v>36</v>
      </c>
      <c r="AD60" s="275">
        <v>40</v>
      </c>
      <c r="AE60" s="273">
        <v>35</v>
      </c>
      <c r="AF60" s="274">
        <v>56</v>
      </c>
      <c r="AG60" s="275">
        <v>91</v>
      </c>
      <c r="AH60" s="273">
        <v>32.700000000000003</v>
      </c>
      <c r="AI60" s="274">
        <v>31.2</v>
      </c>
      <c r="AJ60" s="275">
        <v>31.8</v>
      </c>
      <c r="AK60" s="273">
        <v>35</v>
      </c>
      <c r="AL60" s="274">
        <v>56</v>
      </c>
      <c r="AM60" s="275">
        <v>91</v>
      </c>
      <c r="AN60" s="273">
        <v>59</v>
      </c>
      <c r="AO60" s="274">
        <v>41</v>
      </c>
      <c r="AP60" s="275">
        <v>50</v>
      </c>
      <c r="AQ60" s="273">
        <v>1540</v>
      </c>
      <c r="AR60" s="274">
        <v>1489</v>
      </c>
      <c r="AS60" s="275">
        <v>3029</v>
      </c>
      <c r="AT60" s="273">
        <v>61</v>
      </c>
      <c r="AU60" s="274">
        <v>44</v>
      </c>
      <c r="AV60" s="275">
        <v>52</v>
      </c>
      <c r="AW60" s="273">
        <v>1540</v>
      </c>
      <c r="AX60" s="274">
        <v>1489</v>
      </c>
      <c r="AY60" s="275">
        <v>3029</v>
      </c>
      <c r="AZ60" s="273">
        <v>35.200000000000003</v>
      </c>
      <c r="BA60" s="274">
        <v>32.6</v>
      </c>
      <c r="BB60" s="275">
        <v>33.9</v>
      </c>
      <c r="BC60" s="273">
        <v>1540</v>
      </c>
      <c r="BD60" s="274">
        <v>1489</v>
      </c>
      <c r="BE60" s="275">
        <v>3029</v>
      </c>
    </row>
    <row r="61" spans="1:57" x14ac:dyDescent="0.35">
      <c r="A61" t="s">
        <v>151</v>
      </c>
      <c r="B61" t="s">
        <v>395</v>
      </c>
      <c r="C61" t="s">
        <v>392</v>
      </c>
      <c r="D61" s="273">
        <v>58</v>
      </c>
      <c r="E61" s="274">
        <v>37</v>
      </c>
      <c r="F61" s="275">
        <v>48</v>
      </c>
      <c r="G61" s="273">
        <v>2290</v>
      </c>
      <c r="H61" s="274">
        <v>2404</v>
      </c>
      <c r="I61" s="275">
        <v>4694</v>
      </c>
      <c r="J61" s="273">
        <v>60</v>
      </c>
      <c r="K61" s="274">
        <v>41</v>
      </c>
      <c r="L61" s="275">
        <v>50</v>
      </c>
      <c r="M61" s="273">
        <v>2290</v>
      </c>
      <c r="N61" s="274">
        <v>2404</v>
      </c>
      <c r="O61" s="275">
        <v>4694</v>
      </c>
      <c r="P61" s="273">
        <v>34.799999999999997</v>
      </c>
      <c r="Q61" s="274">
        <v>31.9</v>
      </c>
      <c r="R61" s="275">
        <v>33.299999999999997</v>
      </c>
      <c r="S61" s="273">
        <v>2290</v>
      </c>
      <c r="T61" s="274">
        <v>2404</v>
      </c>
      <c r="U61" s="275">
        <v>4694</v>
      </c>
      <c r="V61" s="273">
        <v>33</v>
      </c>
      <c r="W61" s="274">
        <v>28</v>
      </c>
      <c r="X61" s="275">
        <v>30</v>
      </c>
      <c r="Y61" s="273">
        <v>61</v>
      </c>
      <c r="Z61" s="274">
        <v>61</v>
      </c>
      <c r="AA61" s="275">
        <v>122</v>
      </c>
      <c r="AB61" s="273">
        <v>36</v>
      </c>
      <c r="AC61" s="274">
        <v>30</v>
      </c>
      <c r="AD61" s="275">
        <v>33</v>
      </c>
      <c r="AE61" s="273">
        <v>61</v>
      </c>
      <c r="AF61" s="274">
        <v>61</v>
      </c>
      <c r="AG61" s="275">
        <v>122</v>
      </c>
      <c r="AH61" s="273">
        <v>31.5</v>
      </c>
      <c r="AI61" s="274">
        <v>28.3</v>
      </c>
      <c r="AJ61" s="275">
        <v>29.9</v>
      </c>
      <c r="AK61" s="273">
        <v>61</v>
      </c>
      <c r="AL61" s="274">
        <v>61</v>
      </c>
      <c r="AM61" s="275">
        <v>122</v>
      </c>
      <c r="AN61" s="273">
        <v>57</v>
      </c>
      <c r="AO61" s="274">
        <v>37</v>
      </c>
      <c r="AP61" s="275">
        <v>47</v>
      </c>
      <c r="AQ61" s="273">
        <v>2685</v>
      </c>
      <c r="AR61" s="274">
        <v>2826</v>
      </c>
      <c r="AS61" s="275">
        <v>5511</v>
      </c>
      <c r="AT61" s="273">
        <v>59</v>
      </c>
      <c r="AU61" s="274">
        <v>40</v>
      </c>
      <c r="AV61" s="275">
        <v>49</v>
      </c>
      <c r="AW61" s="273">
        <v>2685</v>
      </c>
      <c r="AX61" s="274">
        <v>2826</v>
      </c>
      <c r="AY61" s="275">
        <v>5511</v>
      </c>
      <c r="AZ61" s="273">
        <v>34.799999999999997</v>
      </c>
      <c r="BA61" s="274">
        <v>31.8</v>
      </c>
      <c r="BB61" s="275">
        <v>33.200000000000003</v>
      </c>
      <c r="BC61" s="273">
        <v>2685</v>
      </c>
      <c r="BD61" s="274">
        <v>2826</v>
      </c>
      <c r="BE61" s="275">
        <v>5511</v>
      </c>
    </row>
    <row r="62" spans="1:57" x14ac:dyDescent="0.35">
      <c r="A62" t="s">
        <v>155</v>
      </c>
      <c r="B62" t="s">
        <v>399</v>
      </c>
      <c r="C62" t="s">
        <v>392</v>
      </c>
      <c r="D62" s="320" t="s">
        <v>417</v>
      </c>
      <c r="E62" s="321" t="s">
        <v>417</v>
      </c>
      <c r="F62" s="322" t="s">
        <v>417</v>
      </c>
      <c r="G62" s="320" t="s">
        <v>417</v>
      </c>
      <c r="H62" s="321" t="s">
        <v>417</v>
      </c>
      <c r="I62" s="322" t="s">
        <v>417</v>
      </c>
      <c r="J62" s="320" t="s">
        <v>417</v>
      </c>
      <c r="K62" s="321" t="s">
        <v>417</v>
      </c>
      <c r="L62" s="322" t="s">
        <v>417</v>
      </c>
      <c r="M62" s="320" t="s">
        <v>417</v>
      </c>
      <c r="N62" s="321" t="s">
        <v>417</v>
      </c>
      <c r="O62" s="322" t="s">
        <v>417</v>
      </c>
      <c r="P62" s="320" t="s">
        <v>417</v>
      </c>
      <c r="Q62" s="321" t="s">
        <v>417</v>
      </c>
      <c r="R62" s="322" t="s">
        <v>417</v>
      </c>
      <c r="S62" s="320" t="s">
        <v>417</v>
      </c>
      <c r="T62" s="321" t="s">
        <v>417</v>
      </c>
      <c r="U62" s="322" t="s">
        <v>417</v>
      </c>
      <c r="V62" s="320" t="s">
        <v>417</v>
      </c>
      <c r="W62" s="321" t="s">
        <v>417</v>
      </c>
      <c r="X62" s="322" t="s">
        <v>417</v>
      </c>
      <c r="Y62" s="320" t="s">
        <v>417</v>
      </c>
      <c r="Z62" s="321" t="s">
        <v>417</v>
      </c>
      <c r="AA62" s="322" t="s">
        <v>417</v>
      </c>
      <c r="AB62" s="320" t="s">
        <v>417</v>
      </c>
      <c r="AC62" s="321" t="s">
        <v>417</v>
      </c>
      <c r="AD62" s="322" t="s">
        <v>417</v>
      </c>
      <c r="AE62" s="320" t="s">
        <v>417</v>
      </c>
      <c r="AF62" s="321" t="s">
        <v>417</v>
      </c>
      <c r="AG62" s="322" t="s">
        <v>417</v>
      </c>
      <c r="AH62" s="320" t="s">
        <v>417</v>
      </c>
      <c r="AI62" s="321" t="s">
        <v>417</v>
      </c>
      <c r="AJ62" s="322" t="s">
        <v>417</v>
      </c>
      <c r="AK62" s="320" t="s">
        <v>417</v>
      </c>
      <c r="AL62" s="321" t="s">
        <v>417</v>
      </c>
      <c r="AM62" s="322" t="s">
        <v>417</v>
      </c>
      <c r="AN62" s="320" t="s">
        <v>417</v>
      </c>
      <c r="AO62" s="321" t="s">
        <v>417</v>
      </c>
      <c r="AP62" s="322" t="s">
        <v>417</v>
      </c>
      <c r="AQ62" s="320" t="s">
        <v>417</v>
      </c>
      <c r="AR62" s="321" t="s">
        <v>417</v>
      </c>
      <c r="AS62" s="322" t="s">
        <v>417</v>
      </c>
      <c r="AT62" s="320" t="s">
        <v>417</v>
      </c>
      <c r="AU62" s="321" t="s">
        <v>417</v>
      </c>
      <c r="AV62" s="322" t="s">
        <v>417</v>
      </c>
      <c r="AW62" s="320" t="s">
        <v>417</v>
      </c>
      <c r="AX62" s="321" t="s">
        <v>417</v>
      </c>
      <c r="AY62" s="322" t="s">
        <v>417</v>
      </c>
      <c r="AZ62" s="320" t="s">
        <v>417</v>
      </c>
      <c r="BA62" s="321" t="s">
        <v>417</v>
      </c>
      <c r="BB62" s="322" t="s">
        <v>417</v>
      </c>
      <c r="BC62" s="320" t="s">
        <v>417</v>
      </c>
      <c r="BD62" s="321" t="s">
        <v>417</v>
      </c>
      <c r="BE62" s="322" t="s">
        <v>417</v>
      </c>
    </row>
    <row r="63" spans="1:57" x14ac:dyDescent="0.35">
      <c r="A63" t="s">
        <v>163</v>
      </c>
      <c r="B63" t="s">
        <v>407</v>
      </c>
      <c r="C63" t="s">
        <v>392</v>
      </c>
      <c r="D63" s="273">
        <v>62</v>
      </c>
      <c r="E63" s="274">
        <v>43</v>
      </c>
      <c r="F63" s="275">
        <v>52</v>
      </c>
      <c r="G63" s="273">
        <v>1911</v>
      </c>
      <c r="H63" s="274">
        <v>2020</v>
      </c>
      <c r="I63" s="275">
        <v>3931</v>
      </c>
      <c r="J63" s="273">
        <v>62</v>
      </c>
      <c r="K63" s="274">
        <v>45</v>
      </c>
      <c r="L63" s="275">
        <v>53</v>
      </c>
      <c r="M63" s="273">
        <v>1911</v>
      </c>
      <c r="N63" s="274">
        <v>2020</v>
      </c>
      <c r="O63" s="275">
        <v>3931</v>
      </c>
      <c r="P63" s="273">
        <v>34.799999999999997</v>
      </c>
      <c r="Q63" s="274">
        <v>32.299999999999997</v>
      </c>
      <c r="R63" s="275">
        <v>33.5</v>
      </c>
      <c r="S63" s="273">
        <v>1911</v>
      </c>
      <c r="T63" s="274">
        <v>2020</v>
      </c>
      <c r="U63" s="275">
        <v>3931</v>
      </c>
      <c r="V63" s="273">
        <v>44</v>
      </c>
      <c r="W63" s="274">
        <v>26</v>
      </c>
      <c r="X63" s="275">
        <v>34</v>
      </c>
      <c r="Y63" s="273">
        <v>103</v>
      </c>
      <c r="Z63" s="274">
        <v>125</v>
      </c>
      <c r="AA63" s="275">
        <v>228</v>
      </c>
      <c r="AB63" s="273">
        <v>45</v>
      </c>
      <c r="AC63" s="274">
        <v>27</v>
      </c>
      <c r="AD63" s="275">
        <v>35</v>
      </c>
      <c r="AE63" s="273">
        <v>103</v>
      </c>
      <c r="AF63" s="274">
        <v>125</v>
      </c>
      <c r="AG63" s="275">
        <v>228</v>
      </c>
      <c r="AH63" s="273">
        <v>32.299999999999997</v>
      </c>
      <c r="AI63" s="274">
        <v>28.8</v>
      </c>
      <c r="AJ63" s="275">
        <v>30.4</v>
      </c>
      <c r="AK63" s="273">
        <v>103</v>
      </c>
      <c r="AL63" s="274">
        <v>125</v>
      </c>
      <c r="AM63" s="275">
        <v>228</v>
      </c>
      <c r="AN63" s="273">
        <v>60</v>
      </c>
      <c r="AO63" s="274">
        <v>42</v>
      </c>
      <c r="AP63" s="275">
        <v>51</v>
      </c>
      <c r="AQ63" s="273">
        <v>2611</v>
      </c>
      <c r="AR63" s="274">
        <v>2760</v>
      </c>
      <c r="AS63" s="275">
        <v>5371</v>
      </c>
      <c r="AT63" s="273">
        <v>61</v>
      </c>
      <c r="AU63" s="274">
        <v>44</v>
      </c>
      <c r="AV63" s="275">
        <v>52</v>
      </c>
      <c r="AW63" s="273">
        <v>2611</v>
      </c>
      <c r="AX63" s="274">
        <v>2760</v>
      </c>
      <c r="AY63" s="275">
        <v>5371</v>
      </c>
      <c r="AZ63" s="273">
        <v>34.5</v>
      </c>
      <c r="BA63" s="274">
        <v>32.1</v>
      </c>
      <c r="BB63" s="275">
        <v>33.299999999999997</v>
      </c>
      <c r="BC63" s="273">
        <v>2611</v>
      </c>
      <c r="BD63" s="274">
        <v>2760</v>
      </c>
      <c r="BE63" s="275">
        <v>5371</v>
      </c>
    </row>
    <row r="64" spans="1:57" x14ac:dyDescent="0.35">
      <c r="A64" t="s">
        <v>80</v>
      </c>
      <c r="B64" t="s">
        <v>325</v>
      </c>
      <c r="C64" t="s">
        <v>324</v>
      </c>
      <c r="D64" s="273">
        <v>60</v>
      </c>
      <c r="E64" s="274">
        <v>44</v>
      </c>
      <c r="F64" s="275">
        <v>52</v>
      </c>
      <c r="G64" s="273">
        <v>668</v>
      </c>
      <c r="H64" s="274">
        <v>707</v>
      </c>
      <c r="I64" s="275">
        <v>1375</v>
      </c>
      <c r="J64" s="273">
        <v>62</v>
      </c>
      <c r="K64" s="274">
        <v>48</v>
      </c>
      <c r="L64" s="275">
        <v>55</v>
      </c>
      <c r="M64" s="273">
        <v>668</v>
      </c>
      <c r="N64" s="274">
        <v>707</v>
      </c>
      <c r="O64" s="275">
        <v>1375</v>
      </c>
      <c r="P64" s="273">
        <v>34.6</v>
      </c>
      <c r="Q64" s="274">
        <v>32.200000000000003</v>
      </c>
      <c r="R64" s="275">
        <v>33.4</v>
      </c>
      <c r="S64" s="273">
        <v>668</v>
      </c>
      <c r="T64" s="274">
        <v>707</v>
      </c>
      <c r="U64" s="275">
        <v>1375</v>
      </c>
      <c r="V64" s="273">
        <v>33</v>
      </c>
      <c r="W64" s="274">
        <v>25</v>
      </c>
      <c r="X64" s="275">
        <v>29</v>
      </c>
      <c r="Y64" s="273">
        <v>285</v>
      </c>
      <c r="Z64" s="274">
        <v>250</v>
      </c>
      <c r="AA64" s="275">
        <v>535</v>
      </c>
      <c r="AB64" s="273">
        <v>35</v>
      </c>
      <c r="AC64" s="274">
        <v>27</v>
      </c>
      <c r="AD64" s="275">
        <v>31</v>
      </c>
      <c r="AE64" s="273">
        <v>285</v>
      </c>
      <c r="AF64" s="274">
        <v>250</v>
      </c>
      <c r="AG64" s="275">
        <v>535</v>
      </c>
      <c r="AH64" s="273">
        <v>30.3</v>
      </c>
      <c r="AI64" s="274">
        <v>28.5</v>
      </c>
      <c r="AJ64" s="275">
        <v>29.5</v>
      </c>
      <c r="AK64" s="273">
        <v>285</v>
      </c>
      <c r="AL64" s="274">
        <v>250</v>
      </c>
      <c r="AM64" s="275">
        <v>535</v>
      </c>
      <c r="AN64" s="273">
        <v>52</v>
      </c>
      <c r="AO64" s="274">
        <v>39</v>
      </c>
      <c r="AP64" s="275">
        <v>45</v>
      </c>
      <c r="AQ64" s="273">
        <v>1065</v>
      </c>
      <c r="AR64" s="274">
        <v>1071</v>
      </c>
      <c r="AS64" s="275">
        <v>2136</v>
      </c>
      <c r="AT64" s="273">
        <v>54</v>
      </c>
      <c r="AU64" s="274">
        <v>42</v>
      </c>
      <c r="AV64" s="275">
        <v>48</v>
      </c>
      <c r="AW64" s="273">
        <v>1065</v>
      </c>
      <c r="AX64" s="274">
        <v>1071</v>
      </c>
      <c r="AY64" s="275">
        <v>2136</v>
      </c>
      <c r="AZ64" s="273">
        <v>33.4</v>
      </c>
      <c r="BA64" s="274">
        <v>31.3</v>
      </c>
      <c r="BB64" s="275">
        <v>32.299999999999997</v>
      </c>
      <c r="BC64" s="273">
        <v>1065</v>
      </c>
      <c r="BD64" s="274">
        <v>1071</v>
      </c>
      <c r="BE64" s="275">
        <v>2136</v>
      </c>
    </row>
    <row r="65" spans="1:57" x14ac:dyDescent="0.35">
      <c r="A65" t="s">
        <v>81</v>
      </c>
      <c r="B65" t="s">
        <v>326</v>
      </c>
      <c r="C65" t="s">
        <v>324</v>
      </c>
      <c r="D65" s="273">
        <v>55</v>
      </c>
      <c r="E65" s="274">
        <v>40</v>
      </c>
      <c r="F65" s="275">
        <v>48</v>
      </c>
      <c r="G65" s="273">
        <v>1572</v>
      </c>
      <c r="H65" s="274">
        <v>1647</v>
      </c>
      <c r="I65" s="275">
        <v>3219</v>
      </c>
      <c r="J65" s="273">
        <v>56</v>
      </c>
      <c r="K65" s="274">
        <v>43</v>
      </c>
      <c r="L65" s="275">
        <v>49</v>
      </c>
      <c r="M65" s="273">
        <v>1572</v>
      </c>
      <c r="N65" s="274">
        <v>1647</v>
      </c>
      <c r="O65" s="275">
        <v>3219</v>
      </c>
      <c r="P65" s="273">
        <v>34.4</v>
      </c>
      <c r="Q65" s="274">
        <v>32.5</v>
      </c>
      <c r="R65" s="275">
        <v>33.5</v>
      </c>
      <c r="S65" s="273">
        <v>1572</v>
      </c>
      <c r="T65" s="274">
        <v>1647</v>
      </c>
      <c r="U65" s="275">
        <v>3219</v>
      </c>
      <c r="V65" s="273">
        <v>44</v>
      </c>
      <c r="W65" s="274">
        <v>39</v>
      </c>
      <c r="X65" s="275">
        <v>42</v>
      </c>
      <c r="Y65" s="273">
        <v>77</v>
      </c>
      <c r="Z65" s="274">
        <v>79</v>
      </c>
      <c r="AA65" s="275">
        <v>156</v>
      </c>
      <c r="AB65" s="273">
        <v>45</v>
      </c>
      <c r="AC65" s="274">
        <v>44</v>
      </c>
      <c r="AD65" s="275">
        <v>45</v>
      </c>
      <c r="AE65" s="273">
        <v>77</v>
      </c>
      <c r="AF65" s="274">
        <v>79</v>
      </c>
      <c r="AG65" s="275">
        <v>156</v>
      </c>
      <c r="AH65" s="273">
        <v>32.799999999999997</v>
      </c>
      <c r="AI65" s="274">
        <v>31.6</v>
      </c>
      <c r="AJ65" s="275">
        <v>32.200000000000003</v>
      </c>
      <c r="AK65" s="273">
        <v>77</v>
      </c>
      <c r="AL65" s="274">
        <v>79</v>
      </c>
      <c r="AM65" s="275">
        <v>156</v>
      </c>
      <c r="AN65" s="273">
        <v>55</v>
      </c>
      <c r="AO65" s="274">
        <v>40</v>
      </c>
      <c r="AP65" s="275">
        <v>47</v>
      </c>
      <c r="AQ65" s="273">
        <v>1706</v>
      </c>
      <c r="AR65" s="274">
        <v>1775</v>
      </c>
      <c r="AS65" s="275">
        <v>3481</v>
      </c>
      <c r="AT65" s="273">
        <v>56</v>
      </c>
      <c r="AU65" s="274">
        <v>43</v>
      </c>
      <c r="AV65" s="275">
        <v>49</v>
      </c>
      <c r="AW65" s="273">
        <v>1706</v>
      </c>
      <c r="AX65" s="274">
        <v>1775</v>
      </c>
      <c r="AY65" s="275">
        <v>3481</v>
      </c>
      <c r="AZ65" s="273">
        <v>34.299999999999997</v>
      </c>
      <c r="BA65" s="274">
        <v>32.4</v>
      </c>
      <c r="BB65" s="275">
        <v>33.299999999999997</v>
      </c>
      <c r="BC65" s="273">
        <v>1706</v>
      </c>
      <c r="BD65" s="274">
        <v>1775</v>
      </c>
      <c r="BE65" s="275">
        <v>3481</v>
      </c>
    </row>
    <row r="66" spans="1:57" x14ac:dyDescent="0.35">
      <c r="A66" t="s">
        <v>17</v>
      </c>
      <c r="B66" t="s">
        <v>263</v>
      </c>
      <c r="C66" t="s">
        <v>260</v>
      </c>
      <c r="D66" s="273">
        <v>57</v>
      </c>
      <c r="E66" s="274">
        <v>44</v>
      </c>
      <c r="F66" s="275">
        <v>50</v>
      </c>
      <c r="G66" s="273">
        <v>1160</v>
      </c>
      <c r="H66" s="274">
        <v>1270</v>
      </c>
      <c r="I66" s="275">
        <v>2430</v>
      </c>
      <c r="J66" s="273">
        <v>59</v>
      </c>
      <c r="K66" s="274">
        <v>47</v>
      </c>
      <c r="L66" s="275">
        <v>53</v>
      </c>
      <c r="M66" s="273">
        <v>1160</v>
      </c>
      <c r="N66" s="274">
        <v>1270</v>
      </c>
      <c r="O66" s="275">
        <v>2430</v>
      </c>
      <c r="P66" s="273">
        <v>33.799999999999997</v>
      </c>
      <c r="Q66" s="274">
        <v>31.6</v>
      </c>
      <c r="R66" s="275">
        <v>32.700000000000003</v>
      </c>
      <c r="S66" s="273">
        <v>1160</v>
      </c>
      <c r="T66" s="274">
        <v>1270</v>
      </c>
      <c r="U66" s="275">
        <v>2430</v>
      </c>
      <c r="V66" s="273">
        <v>37</v>
      </c>
      <c r="W66" s="274">
        <v>23</v>
      </c>
      <c r="X66" s="275">
        <v>30</v>
      </c>
      <c r="Y66" s="273">
        <v>439</v>
      </c>
      <c r="Z66" s="274">
        <v>455</v>
      </c>
      <c r="AA66" s="275">
        <v>894</v>
      </c>
      <c r="AB66" s="273">
        <v>42</v>
      </c>
      <c r="AC66" s="274">
        <v>27</v>
      </c>
      <c r="AD66" s="275">
        <v>34</v>
      </c>
      <c r="AE66" s="273">
        <v>439</v>
      </c>
      <c r="AF66" s="274">
        <v>455</v>
      </c>
      <c r="AG66" s="275">
        <v>894</v>
      </c>
      <c r="AH66" s="273">
        <v>30.4</v>
      </c>
      <c r="AI66" s="274">
        <v>27.2</v>
      </c>
      <c r="AJ66" s="275">
        <v>28.8</v>
      </c>
      <c r="AK66" s="273">
        <v>439</v>
      </c>
      <c r="AL66" s="274">
        <v>455</v>
      </c>
      <c r="AM66" s="275">
        <v>894</v>
      </c>
      <c r="AN66" s="273">
        <v>52</v>
      </c>
      <c r="AO66" s="274">
        <v>37</v>
      </c>
      <c r="AP66" s="275">
        <v>44</v>
      </c>
      <c r="AQ66" s="273">
        <v>1818</v>
      </c>
      <c r="AR66" s="274">
        <v>1964</v>
      </c>
      <c r="AS66" s="275">
        <v>3782</v>
      </c>
      <c r="AT66" s="273">
        <v>54</v>
      </c>
      <c r="AU66" s="274">
        <v>41</v>
      </c>
      <c r="AV66" s="275">
        <v>48</v>
      </c>
      <c r="AW66" s="273">
        <v>1818</v>
      </c>
      <c r="AX66" s="274">
        <v>1964</v>
      </c>
      <c r="AY66" s="275">
        <v>3782</v>
      </c>
      <c r="AZ66" s="273">
        <v>32.700000000000003</v>
      </c>
      <c r="BA66" s="274">
        <v>30.4</v>
      </c>
      <c r="BB66" s="275">
        <v>31.5</v>
      </c>
      <c r="BC66" s="273">
        <v>1818</v>
      </c>
      <c r="BD66" s="274">
        <v>1964</v>
      </c>
      <c r="BE66" s="275">
        <v>3782</v>
      </c>
    </row>
    <row r="67" spans="1:57" x14ac:dyDescent="0.35">
      <c r="A67" t="s">
        <v>18</v>
      </c>
      <c r="B67" t="s">
        <v>264</v>
      </c>
      <c r="C67" t="s">
        <v>260</v>
      </c>
      <c r="D67" s="273">
        <v>60</v>
      </c>
      <c r="E67" s="274">
        <v>43</v>
      </c>
      <c r="F67" s="275">
        <v>51</v>
      </c>
      <c r="G67" s="273">
        <v>928</v>
      </c>
      <c r="H67" s="274">
        <v>958</v>
      </c>
      <c r="I67" s="275">
        <v>1886</v>
      </c>
      <c r="J67" s="273">
        <v>64</v>
      </c>
      <c r="K67" s="274">
        <v>47</v>
      </c>
      <c r="L67" s="275">
        <v>55</v>
      </c>
      <c r="M67" s="273">
        <v>928</v>
      </c>
      <c r="N67" s="274">
        <v>958</v>
      </c>
      <c r="O67" s="275">
        <v>1886</v>
      </c>
      <c r="P67" s="273">
        <v>32.9</v>
      </c>
      <c r="Q67" s="274">
        <v>30.7</v>
      </c>
      <c r="R67" s="275">
        <v>31.8</v>
      </c>
      <c r="S67" s="273">
        <v>928</v>
      </c>
      <c r="T67" s="274">
        <v>958</v>
      </c>
      <c r="U67" s="275">
        <v>1886</v>
      </c>
      <c r="V67" s="273">
        <v>35</v>
      </c>
      <c r="W67" s="274">
        <v>28</v>
      </c>
      <c r="X67" s="275">
        <v>31</v>
      </c>
      <c r="Y67" s="273">
        <v>198</v>
      </c>
      <c r="Z67" s="274">
        <v>216</v>
      </c>
      <c r="AA67" s="275">
        <v>414</v>
      </c>
      <c r="AB67" s="273">
        <v>37</v>
      </c>
      <c r="AC67" s="274">
        <v>32</v>
      </c>
      <c r="AD67" s="275">
        <v>35</v>
      </c>
      <c r="AE67" s="273">
        <v>198</v>
      </c>
      <c r="AF67" s="274">
        <v>216</v>
      </c>
      <c r="AG67" s="275">
        <v>414</v>
      </c>
      <c r="AH67" s="273">
        <v>29</v>
      </c>
      <c r="AI67" s="274">
        <v>27.5</v>
      </c>
      <c r="AJ67" s="275">
        <v>28.2</v>
      </c>
      <c r="AK67" s="273">
        <v>198</v>
      </c>
      <c r="AL67" s="274">
        <v>216</v>
      </c>
      <c r="AM67" s="275">
        <v>414</v>
      </c>
      <c r="AN67" s="273">
        <v>56</v>
      </c>
      <c r="AO67" s="274">
        <v>40</v>
      </c>
      <c r="AP67" s="275">
        <v>48</v>
      </c>
      <c r="AQ67" s="273">
        <v>1153</v>
      </c>
      <c r="AR67" s="274">
        <v>1199</v>
      </c>
      <c r="AS67" s="275">
        <v>2352</v>
      </c>
      <c r="AT67" s="273">
        <v>59</v>
      </c>
      <c r="AU67" s="274">
        <v>44</v>
      </c>
      <c r="AV67" s="275">
        <v>51</v>
      </c>
      <c r="AW67" s="273">
        <v>1153</v>
      </c>
      <c r="AX67" s="274">
        <v>1199</v>
      </c>
      <c r="AY67" s="275">
        <v>2352</v>
      </c>
      <c r="AZ67" s="273">
        <v>32.299999999999997</v>
      </c>
      <c r="BA67" s="274">
        <v>30.1</v>
      </c>
      <c r="BB67" s="275">
        <v>31.2</v>
      </c>
      <c r="BC67" s="273">
        <v>1153</v>
      </c>
      <c r="BD67" s="274">
        <v>1199</v>
      </c>
      <c r="BE67" s="275">
        <v>2352</v>
      </c>
    </row>
    <row r="68" spans="1:57" x14ac:dyDescent="0.35">
      <c r="A68" t="s">
        <v>26</v>
      </c>
      <c r="B68" t="s">
        <v>272</v>
      </c>
      <c r="C68" t="s">
        <v>260</v>
      </c>
      <c r="D68" s="273">
        <v>60</v>
      </c>
      <c r="E68" s="274">
        <v>39</v>
      </c>
      <c r="F68" s="275">
        <v>49</v>
      </c>
      <c r="G68" s="273">
        <v>1770</v>
      </c>
      <c r="H68" s="274">
        <v>1803</v>
      </c>
      <c r="I68" s="275">
        <v>3573</v>
      </c>
      <c r="J68" s="273">
        <v>62</v>
      </c>
      <c r="K68" s="274">
        <v>42</v>
      </c>
      <c r="L68" s="275">
        <v>52</v>
      </c>
      <c r="M68" s="273">
        <v>1770</v>
      </c>
      <c r="N68" s="274">
        <v>1803</v>
      </c>
      <c r="O68" s="275">
        <v>3573</v>
      </c>
      <c r="P68" s="273">
        <v>33.9</v>
      </c>
      <c r="Q68" s="274">
        <v>30.9</v>
      </c>
      <c r="R68" s="275">
        <v>32.4</v>
      </c>
      <c r="S68" s="273">
        <v>1770</v>
      </c>
      <c r="T68" s="274">
        <v>1803</v>
      </c>
      <c r="U68" s="275">
        <v>3573</v>
      </c>
      <c r="V68" s="273">
        <v>43</v>
      </c>
      <c r="W68" s="274">
        <v>30</v>
      </c>
      <c r="X68" s="275">
        <v>36</v>
      </c>
      <c r="Y68" s="273">
        <v>1079</v>
      </c>
      <c r="Z68" s="274">
        <v>1176</v>
      </c>
      <c r="AA68" s="275">
        <v>2255</v>
      </c>
      <c r="AB68" s="273">
        <v>46</v>
      </c>
      <c r="AC68" s="274">
        <v>34</v>
      </c>
      <c r="AD68" s="275">
        <v>40</v>
      </c>
      <c r="AE68" s="273">
        <v>1079</v>
      </c>
      <c r="AF68" s="274">
        <v>1176</v>
      </c>
      <c r="AG68" s="275">
        <v>2255</v>
      </c>
      <c r="AH68" s="273">
        <v>31</v>
      </c>
      <c r="AI68" s="274">
        <v>28.4</v>
      </c>
      <c r="AJ68" s="275">
        <v>29.6</v>
      </c>
      <c r="AK68" s="273">
        <v>1079</v>
      </c>
      <c r="AL68" s="274">
        <v>1176</v>
      </c>
      <c r="AM68" s="275">
        <v>2255</v>
      </c>
      <c r="AN68" s="273">
        <v>53</v>
      </c>
      <c r="AO68" s="274">
        <v>35</v>
      </c>
      <c r="AP68" s="275">
        <v>44</v>
      </c>
      <c r="AQ68" s="273">
        <v>3188</v>
      </c>
      <c r="AR68" s="274">
        <v>3357</v>
      </c>
      <c r="AS68" s="275">
        <v>6545</v>
      </c>
      <c r="AT68" s="273">
        <v>55</v>
      </c>
      <c r="AU68" s="274">
        <v>38</v>
      </c>
      <c r="AV68" s="275">
        <v>47</v>
      </c>
      <c r="AW68" s="273">
        <v>3188</v>
      </c>
      <c r="AX68" s="274">
        <v>3357</v>
      </c>
      <c r="AY68" s="275">
        <v>6545</v>
      </c>
      <c r="AZ68" s="273">
        <v>32.700000000000003</v>
      </c>
      <c r="BA68" s="274">
        <v>29.7</v>
      </c>
      <c r="BB68" s="275">
        <v>31.1</v>
      </c>
      <c r="BC68" s="273">
        <v>3188</v>
      </c>
      <c r="BD68" s="274">
        <v>3357</v>
      </c>
      <c r="BE68" s="275">
        <v>6545</v>
      </c>
    </row>
    <row r="69" spans="1:57" x14ac:dyDescent="0.35">
      <c r="A69" t="s">
        <v>27</v>
      </c>
      <c r="B69" t="s">
        <v>273</v>
      </c>
      <c r="C69" t="s">
        <v>260</v>
      </c>
      <c r="D69" s="273">
        <v>52</v>
      </c>
      <c r="E69" s="274">
        <v>37</v>
      </c>
      <c r="F69" s="275">
        <v>44</v>
      </c>
      <c r="G69" s="273">
        <v>941</v>
      </c>
      <c r="H69" s="274">
        <v>979</v>
      </c>
      <c r="I69" s="275">
        <v>1920</v>
      </c>
      <c r="J69" s="273">
        <v>54</v>
      </c>
      <c r="K69" s="274">
        <v>42</v>
      </c>
      <c r="L69" s="275">
        <v>48</v>
      </c>
      <c r="M69" s="273">
        <v>941</v>
      </c>
      <c r="N69" s="274">
        <v>979</v>
      </c>
      <c r="O69" s="275">
        <v>1920</v>
      </c>
      <c r="P69" s="273">
        <v>33.5</v>
      </c>
      <c r="Q69" s="274">
        <v>30.9</v>
      </c>
      <c r="R69" s="275">
        <v>32.1</v>
      </c>
      <c r="S69" s="273">
        <v>941</v>
      </c>
      <c r="T69" s="274">
        <v>979</v>
      </c>
      <c r="U69" s="275">
        <v>1920</v>
      </c>
      <c r="V69" s="273">
        <v>28</v>
      </c>
      <c r="W69" s="274">
        <v>16</v>
      </c>
      <c r="X69" s="275">
        <v>22</v>
      </c>
      <c r="Y69" s="273">
        <v>481</v>
      </c>
      <c r="Z69" s="274">
        <v>516</v>
      </c>
      <c r="AA69" s="275">
        <v>997</v>
      </c>
      <c r="AB69" s="273">
        <v>32</v>
      </c>
      <c r="AC69" s="274">
        <v>19</v>
      </c>
      <c r="AD69" s="275">
        <v>25</v>
      </c>
      <c r="AE69" s="273">
        <v>481</v>
      </c>
      <c r="AF69" s="274">
        <v>516</v>
      </c>
      <c r="AG69" s="275">
        <v>997</v>
      </c>
      <c r="AH69" s="273">
        <v>27.9</v>
      </c>
      <c r="AI69" s="274">
        <v>24.8</v>
      </c>
      <c r="AJ69" s="275">
        <v>26.3</v>
      </c>
      <c r="AK69" s="273">
        <v>481</v>
      </c>
      <c r="AL69" s="274">
        <v>516</v>
      </c>
      <c r="AM69" s="275">
        <v>997</v>
      </c>
      <c r="AN69" s="273">
        <v>45</v>
      </c>
      <c r="AO69" s="274">
        <v>31</v>
      </c>
      <c r="AP69" s="275">
        <v>37</v>
      </c>
      <c r="AQ69" s="273">
        <v>1616</v>
      </c>
      <c r="AR69" s="274">
        <v>1717</v>
      </c>
      <c r="AS69" s="275">
        <v>3333</v>
      </c>
      <c r="AT69" s="273">
        <v>48</v>
      </c>
      <c r="AU69" s="274">
        <v>35</v>
      </c>
      <c r="AV69" s="275">
        <v>41</v>
      </c>
      <c r="AW69" s="273">
        <v>1616</v>
      </c>
      <c r="AX69" s="274">
        <v>1717</v>
      </c>
      <c r="AY69" s="275">
        <v>3333</v>
      </c>
      <c r="AZ69" s="273">
        <v>31.8</v>
      </c>
      <c r="BA69" s="274">
        <v>29</v>
      </c>
      <c r="BB69" s="275">
        <v>30.4</v>
      </c>
      <c r="BC69" s="273">
        <v>1616</v>
      </c>
      <c r="BD69" s="274">
        <v>1717</v>
      </c>
      <c r="BE69" s="275">
        <v>3333</v>
      </c>
    </row>
    <row r="70" spans="1:57" x14ac:dyDescent="0.35">
      <c r="A70" t="s">
        <v>28</v>
      </c>
      <c r="B70" t="s">
        <v>274</v>
      </c>
      <c r="C70" t="s">
        <v>260</v>
      </c>
      <c r="D70" s="273">
        <v>55</v>
      </c>
      <c r="E70" s="274">
        <v>34</v>
      </c>
      <c r="F70" s="275">
        <v>44</v>
      </c>
      <c r="G70" s="273">
        <v>950</v>
      </c>
      <c r="H70" s="274">
        <v>1017</v>
      </c>
      <c r="I70" s="275">
        <v>1967</v>
      </c>
      <c r="J70" s="273">
        <v>59</v>
      </c>
      <c r="K70" s="274">
        <v>40</v>
      </c>
      <c r="L70" s="275">
        <v>49</v>
      </c>
      <c r="M70" s="273">
        <v>950</v>
      </c>
      <c r="N70" s="274">
        <v>1017</v>
      </c>
      <c r="O70" s="275">
        <v>1967</v>
      </c>
      <c r="P70" s="273">
        <v>32.799999999999997</v>
      </c>
      <c r="Q70" s="274">
        <v>30.1</v>
      </c>
      <c r="R70" s="275">
        <v>31.4</v>
      </c>
      <c r="S70" s="273">
        <v>950</v>
      </c>
      <c r="T70" s="274">
        <v>1017</v>
      </c>
      <c r="U70" s="275">
        <v>1967</v>
      </c>
      <c r="V70" s="273">
        <v>28</v>
      </c>
      <c r="W70" s="274">
        <v>19</v>
      </c>
      <c r="X70" s="275">
        <v>24</v>
      </c>
      <c r="Y70" s="273">
        <v>353</v>
      </c>
      <c r="Z70" s="274">
        <v>381</v>
      </c>
      <c r="AA70" s="275">
        <v>734</v>
      </c>
      <c r="AB70" s="273">
        <v>30</v>
      </c>
      <c r="AC70" s="274">
        <v>21</v>
      </c>
      <c r="AD70" s="275">
        <v>25</v>
      </c>
      <c r="AE70" s="273">
        <v>353</v>
      </c>
      <c r="AF70" s="274">
        <v>381</v>
      </c>
      <c r="AG70" s="275">
        <v>734</v>
      </c>
      <c r="AH70" s="273">
        <v>27.9</v>
      </c>
      <c r="AI70" s="274">
        <v>26</v>
      </c>
      <c r="AJ70" s="275">
        <v>26.9</v>
      </c>
      <c r="AK70" s="273">
        <v>353</v>
      </c>
      <c r="AL70" s="274">
        <v>381</v>
      </c>
      <c r="AM70" s="275">
        <v>734</v>
      </c>
      <c r="AN70" s="273">
        <v>47</v>
      </c>
      <c r="AO70" s="274">
        <v>30</v>
      </c>
      <c r="AP70" s="275">
        <v>38</v>
      </c>
      <c r="AQ70" s="273">
        <v>1400</v>
      </c>
      <c r="AR70" s="274">
        <v>1524</v>
      </c>
      <c r="AS70" s="275">
        <v>2924</v>
      </c>
      <c r="AT70" s="273">
        <v>51</v>
      </c>
      <c r="AU70" s="274">
        <v>34</v>
      </c>
      <c r="AV70" s="275">
        <v>42</v>
      </c>
      <c r="AW70" s="273">
        <v>1400</v>
      </c>
      <c r="AX70" s="274">
        <v>1524</v>
      </c>
      <c r="AY70" s="275">
        <v>2924</v>
      </c>
      <c r="AZ70" s="273">
        <v>31.5</v>
      </c>
      <c r="BA70" s="274">
        <v>29.1</v>
      </c>
      <c r="BB70" s="275">
        <v>30.2</v>
      </c>
      <c r="BC70" s="273">
        <v>1400</v>
      </c>
      <c r="BD70" s="274">
        <v>1524</v>
      </c>
      <c r="BE70" s="275">
        <v>2924</v>
      </c>
    </row>
    <row r="71" spans="1:57" x14ac:dyDescent="0.35">
      <c r="A71" t="s">
        <v>29</v>
      </c>
      <c r="B71" t="s">
        <v>275</v>
      </c>
      <c r="C71" t="s">
        <v>260</v>
      </c>
      <c r="D71" s="273">
        <v>63</v>
      </c>
      <c r="E71" s="274">
        <v>44</v>
      </c>
      <c r="F71" s="275">
        <v>53</v>
      </c>
      <c r="G71" s="273">
        <v>1081</v>
      </c>
      <c r="H71" s="274">
        <v>1165</v>
      </c>
      <c r="I71" s="275">
        <v>2246</v>
      </c>
      <c r="J71" s="273">
        <v>66</v>
      </c>
      <c r="K71" s="274">
        <v>47</v>
      </c>
      <c r="L71" s="275">
        <v>56</v>
      </c>
      <c r="M71" s="273">
        <v>1081</v>
      </c>
      <c r="N71" s="274">
        <v>1165</v>
      </c>
      <c r="O71" s="275">
        <v>2246</v>
      </c>
      <c r="P71" s="273">
        <v>33.200000000000003</v>
      </c>
      <c r="Q71" s="274">
        <v>31.1</v>
      </c>
      <c r="R71" s="275">
        <v>32.1</v>
      </c>
      <c r="S71" s="273">
        <v>1081</v>
      </c>
      <c r="T71" s="274">
        <v>1165</v>
      </c>
      <c r="U71" s="275">
        <v>2246</v>
      </c>
      <c r="V71" s="273">
        <v>49</v>
      </c>
      <c r="W71" s="274">
        <v>33</v>
      </c>
      <c r="X71" s="275">
        <v>41</v>
      </c>
      <c r="Y71" s="273">
        <v>218</v>
      </c>
      <c r="Z71" s="274">
        <v>221</v>
      </c>
      <c r="AA71" s="275">
        <v>439</v>
      </c>
      <c r="AB71" s="273">
        <v>52</v>
      </c>
      <c r="AC71" s="274">
        <v>38</v>
      </c>
      <c r="AD71" s="275">
        <v>45</v>
      </c>
      <c r="AE71" s="273">
        <v>218</v>
      </c>
      <c r="AF71" s="274">
        <v>221</v>
      </c>
      <c r="AG71" s="275">
        <v>439</v>
      </c>
      <c r="AH71" s="273">
        <v>31.3</v>
      </c>
      <c r="AI71" s="274">
        <v>29</v>
      </c>
      <c r="AJ71" s="275">
        <v>30.2</v>
      </c>
      <c r="AK71" s="273">
        <v>218</v>
      </c>
      <c r="AL71" s="274">
        <v>221</v>
      </c>
      <c r="AM71" s="275">
        <v>439</v>
      </c>
      <c r="AN71" s="273">
        <v>58</v>
      </c>
      <c r="AO71" s="274">
        <v>41</v>
      </c>
      <c r="AP71" s="275">
        <v>49</v>
      </c>
      <c r="AQ71" s="273">
        <v>1508</v>
      </c>
      <c r="AR71" s="274">
        <v>1620</v>
      </c>
      <c r="AS71" s="275">
        <v>3128</v>
      </c>
      <c r="AT71" s="273">
        <v>61</v>
      </c>
      <c r="AU71" s="274">
        <v>45</v>
      </c>
      <c r="AV71" s="275">
        <v>53</v>
      </c>
      <c r="AW71" s="273">
        <v>1508</v>
      </c>
      <c r="AX71" s="274">
        <v>1620</v>
      </c>
      <c r="AY71" s="275">
        <v>3128</v>
      </c>
      <c r="AZ71" s="273">
        <v>32.5</v>
      </c>
      <c r="BA71" s="274">
        <v>30.6</v>
      </c>
      <c r="BB71" s="275">
        <v>31.5</v>
      </c>
      <c r="BC71" s="273">
        <v>1508</v>
      </c>
      <c r="BD71" s="274">
        <v>1620</v>
      </c>
      <c r="BE71" s="275">
        <v>3128</v>
      </c>
    </row>
    <row r="72" spans="1:57" x14ac:dyDescent="0.35">
      <c r="A72" t="s">
        <v>32</v>
      </c>
      <c r="B72" t="s">
        <v>278</v>
      </c>
      <c r="C72" t="s">
        <v>260</v>
      </c>
      <c r="D72" s="273">
        <v>63</v>
      </c>
      <c r="E72" s="274">
        <v>44</v>
      </c>
      <c r="F72" s="275">
        <v>53</v>
      </c>
      <c r="G72" s="273">
        <v>1476</v>
      </c>
      <c r="H72" s="274">
        <v>1492</v>
      </c>
      <c r="I72" s="275">
        <v>2968</v>
      </c>
      <c r="J72" s="273">
        <v>64</v>
      </c>
      <c r="K72" s="274">
        <v>47</v>
      </c>
      <c r="L72" s="275">
        <v>55</v>
      </c>
      <c r="M72" s="273">
        <v>1476</v>
      </c>
      <c r="N72" s="274">
        <v>1492</v>
      </c>
      <c r="O72" s="275">
        <v>2968</v>
      </c>
      <c r="P72" s="273">
        <v>34.799999999999997</v>
      </c>
      <c r="Q72" s="274">
        <v>32.299999999999997</v>
      </c>
      <c r="R72" s="275">
        <v>33.5</v>
      </c>
      <c r="S72" s="273">
        <v>1476</v>
      </c>
      <c r="T72" s="274">
        <v>1492</v>
      </c>
      <c r="U72" s="275">
        <v>2968</v>
      </c>
      <c r="V72" s="273">
        <v>44</v>
      </c>
      <c r="W72" s="274">
        <v>35</v>
      </c>
      <c r="X72" s="275">
        <v>39</v>
      </c>
      <c r="Y72" s="273">
        <v>128</v>
      </c>
      <c r="Z72" s="274">
        <v>137</v>
      </c>
      <c r="AA72" s="275">
        <v>265</v>
      </c>
      <c r="AB72" s="273">
        <v>46</v>
      </c>
      <c r="AC72" s="274">
        <v>38</v>
      </c>
      <c r="AD72" s="275">
        <v>42</v>
      </c>
      <c r="AE72" s="273">
        <v>128</v>
      </c>
      <c r="AF72" s="274">
        <v>137</v>
      </c>
      <c r="AG72" s="275">
        <v>265</v>
      </c>
      <c r="AH72" s="273">
        <v>31.5</v>
      </c>
      <c r="AI72" s="274">
        <v>29.2</v>
      </c>
      <c r="AJ72" s="275">
        <v>30.3</v>
      </c>
      <c r="AK72" s="273">
        <v>128</v>
      </c>
      <c r="AL72" s="274">
        <v>137</v>
      </c>
      <c r="AM72" s="275">
        <v>265</v>
      </c>
      <c r="AN72" s="273">
        <v>61</v>
      </c>
      <c r="AO72" s="274">
        <v>43</v>
      </c>
      <c r="AP72" s="275">
        <v>52</v>
      </c>
      <c r="AQ72" s="273">
        <v>1769</v>
      </c>
      <c r="AR72" s="274">
        <v>1796</v>
      </c>
      <c r="AS72" s="275">
        <v>3565</v>
      </c>
      <c r="AT72" s="273">
        <v>63</v>
      </c>
      <c r="AU72" s="274">
        <v>45</v>
      </c>
      <c r="AV72" s="275">
        <v>54</v>
      </c>
      <c r="AW72" s="273">
        <v>1769</v>
      </c>
      <c r="AX72" s="274">
        <v>1796</v>
      </c>
      <c r="AY72" s="275">
        <v>3565</v>
      </c>
      <c r="AZ72" s="273">
        <v>34.6</v>
      </c>
      <c r="BA72" s="274">
        <v>32</v>
      </c>
      <c r="BB72" s="275">
        <v>33.299999999999997</v>
      </c>
      <c r="BC72" s="273">
        <v>1769</v>
      </c>
      <c r="BD72" s="274">
        <v>1796</v>
      </c>
      <c r="BE72" s="275">
        <v>3565</v>
      </c>
    </row>
    <row r="73" spans="1:57" x14ac:dyDescent="0.35">
      <c r="A73" t="s">
        <v>33</v>
      </c>
      <c r="B73" t="s">
        <v>279</v>
      </c>
      <c r="C73" t="s">
        <v>260</v>
      </c>
      <c r="D73" s="273">
        <v>49</v>
      </c>
      <c r="E73" s="274">
        <v>32</v>
      </c>
      <c r="F73" s="275">
        <v>41</v>
      </c>
      <c r="G73" s="273">
        <v>1092</v>
      </c>
      <c r="H73" s="274">
        <v>1135</v>
      </c>
      <c r="I73" s="275">
        <v>2227</v>
      </c>
      <c r="J73" s="273">
        <v>52</v>
      </c>
      <c r="K73" s="274">
        <v>35</v>
      </c>
      <c r="L73" s="275">
        <v>43</v>
      </c>
      <c r="M73" s="273">
        <v>1092</v>
      </c>
      <c r="N73" s="274">
        <v>1135</v>
      </c>
      <c r="O73" s="275">
        <v>2227</v>
      </c>
      <c r="P73" s="273">
        <v>32.299999999999997</v>
      </c>
      <c r="Q73" s="274">
        <v>30.2</v>
      </c>
      <c r="R73" s="275">
        <v>31.3</v>
      </c>
      <c r="S73" s="273">
        <v>1092</v>
      </c>
      <c r="T73" s="274">
        <v>1135</v>
      </c>
      <c r="U73" s="275">
        <v>2227</v>
      </c>
      <c r="V73" s="273">
        <v>31</v>
      </c>
      <c r="W73" s="274">
        <v>24</v>
      </c>
      <c r="X73" s="275">
        <v>28</v>
      </c>
      <c r="Y73" s="273">
        <v>176</v>
      </c>
      <c r="Z73" s="274">
        <v>153</v>
      </c>
      <c r="AA73" s="275">
        <v>329</v>
      </c>
      <c r="AB73" s="273">
        <v>36</v>
      </c>
      <c r="AC73" s="274">
        <v>30</v>
      </c>
      <c r="AD73" s="275">
        <v>33</v>
      </c>
      <c r="AE73" s="273">
        <v>176</v>
      </c>
      <c r="AF73" s="274">
        <v>153</v>
      </c>
      <c r="AG73" s="275">
        <v>329</v>
      </c>
      <c r="AH73" s="273">
        <v>28.3</v>
      </c>
      <c r="AI73" s="274">
        <v>27.8</v>
      </c>
      <c r="AJ73" s="275">
        <v>28.1</v>
      </c>
      <c r="AK73" s="273">
        <v>176</v>
      </c>
      <c r="AL73" s="274">
        <v>153</v>
      </c>
      <c r="AM73" s="275">
        <v>329</v>
      </c>
      <c r="AN73" s="273">
        <v>48</v>
      </c>
      <c r="AO73" s="274">
        <v>30</v>
      </c>
      <c r="AP73" s="275">
        <v>39</v>
      </c>
      <c r="AQ73" s="273">
        <v>1423</v>
      </c>
      <c r="AR73" s="274">
        <v>1505</v>
      </c>
      <c r="AS73" s="275">
        <v>2928</v>
      </c>
      <c r="AT73" s="273">
        <v>50</v>
      </c>
      <c r="AU73" s="274">
        <v>34</v>
      </c>
      <c r="AV73" s="275">
        <v>42</v>
      </c>
      <c r="AW73" s="273">
        <v>1423</v>
      </c>
      <c r="AX73" s="274">
        <v>1505</v>
      </c>
      <c r="AY73" s="275">
        <v>2928</v>
      </c>
      <c r="AZ73" s="273">
        <v>31.8</v>
      </c>
      <c r="BA73" s="274">
        <v>29.8</v>
      </c>
      <c r="BB73" s="275">
        <v>30.8</v>
      </c>
      <c r="BC73" s="273">
        <v>1423</v>
      </c>
      <c r="BD73" s="274">
        <v>1505</v>
      </c>
      <c r="BE73" s="275">
        <v>2928</v>
      </c>
    </row>
    <row r="74" spans="1:57" x14ac:dyDescent="0.35">
      <c r="A74" t="s">
        <v>34</v>
      </c>
      <c r="B74" t="s">
        <v>280</v>
      </c>
      <c r="C74" t="s">
        <v>260</v>
      </c>
      <c r="D74" s="273">
        <v>71</v>
      </c>
      <c r="E74" s="274">
        <v>52</v>
      </c>
      <c r="F74" s="275">
        <v>61</v>
      </c>
      <c r="G74" s="273">
        <v>952</v>
      </c>
      <c r="H74" s="274">
        <v>969</v>
      </c>
      <c r="I74" s="275">
        <v>1921</v>
      </c>
      <c r="J74" s="273">
        <v>72</v>
      </c>
      <c r="K74" s="274">
        <v>56</v>
      </c>
      <c r="L74" s="275">
        <v>64</v>
      </c>
      <c r="M74" s="273">
        <v>952</v>
      </c>
      <c r="N74" s="274">
        <v>969</v>
      </c>
      <c r="O74" s="275">
        <v>1921</v>
      </c>
      <c r="P74" s="273">
        <v>37.799999999999997</v>
      </c>
      <c r="Q74" s="274">
        <v>34.799999999999997</v>
      </c>
      <c r="R74" s="275">
        <v>36.299999999999997</v>
      </c>
      <c r="S74" s="273">
        <v>952</v>
      </c>
      <c r="T74" s="274">
        <v>969</v>
      </c>
      <c r="U74" s="275">
        <v>1921</v>
      </c>
      <c r="V74" s="273">
        <v>57</v>
      </c>
      <c r="W74" s="274">
        <v>39</v>
      </c>
      <c r="X74" s="275">
        <v>48</v>
      </c>
      <c r="Y74" s="273">
        <v>224</v>
      </c>
      <c r="Z74" s="274">
        <v>193</v>
      </c>
      <c r="AA74" s="275">
        <v>417</v>
      </c>
      <c r="AB74" s="273">
        <v>59</v>
      </c>
      <c r="AC74" s="274">
        <v>42</v>
      </c>
      <c r="AD74" s="275">
        <v>51</v>
      </c>
      <c r="AE74" s="273">
        <v>224</v>
      </c>
      <c r="AF74" s="274">
        <v>193</v>
      </c>
      <c r="AG74" s="275">
        <v>417</v>
      </c>
      <c r="AH74" s="273">
        <v>33.200000000000003</v>
      </c>
      <c r="AI74" s="274">
        <v>31.1</v>
      </c>
      <c r="AJ74" s="275">
        <v>32.200000000000003</v>
      </c>
      <c r="AK74" s="273">
        <v>224</v>
      </c>
      <c r="AL74" s="274">
        <v>193</v>
      </c>
      <c r="AM74" s="275">
        <v>417</v>
      </c>
      <c r="AN74" s="273">
        <v>68</v>
      </c>
      <c r="AO74" s="274">
        <v>50</v>
      </c>
      <c r="AP74" s="275">
        <v>59</v>
      </c>
      <c r="AQ74" s="273">
        <v>1426</v>
      </c>
      <c r="AR74" s="274">
        <v>1474</v>
      </c>
      <c r="AS74" s="275">
        <v>2900</v>
      </c>
      <c r="AT74" s="273">
        <v>69</v>
      </c>
      <c r="AU74" s="274">
        <v>53</v>
      </c>
      <c r="AV74" s="275">
        <v>61</v>
      </c>
      <c r="AW74" s="273">
        <v>1426</v>
      </c>
      <c r="AX74" s="274">
        <v>1474</v>
      </c>
      <c r="AY74" s="275">
        <v>2900</v>
      </c>
      <c r="AZ74" s="273">
        <v>36.799999999999997</v>
      </c>
      <c r="BA74" s="274">
        <v>34.299999999999997</v>
      </c>
      <c r="BB74" s="275">
        <v>35.5</v>
      </c>
      <c r="BC74" s="273">
        <v>1426</v>
      </c>
      <c r="BD74" s="274">
        <v>1474</v>
      </c>
      <c r="BE74" s="275">
        <v>2900</v>
      </c>
    </row>
    <row r="75" spans="1:57" x14ac:dyDescent="0.35">
      <c r="A75" t="s">
        <v>36</v>
      </c>
      <c r="B75" t="s">
        <v>282</v>
      </c>
      <c r="C75" t="s">
        <v>260</v>
      </c>
      <c r="D75" s="273">
        <v>44</v>
      </c>
      <c r="E75" s="274">
        <v>28</v>
      </c>
      <c r="F75" s="275">
        <v>36</v>
      </c>
      <c r="G75" s="273">
        <v>1346</v>
      </c>
      <c r="H75" s="274">
        <v>1466</v>
      </c>
      <c r="I75" s="275">
        <v>2812</v>
      </c>
      <c r="J75" s="273">
        <v>46</v>
      </c>
      <c r="K75" s="274">
        <v>32</v>
      </c>
      <c r="L75" s="275">
        <v>39</v>
      </c>
      <c r="M75" s="273">
        <v>1346</v>
      </c>
      <c r="N75" s="274">
        <v>1466</v>
      </c>
      <c r="O75" s="275">
        <v>2812</v>
      </c>
      <c r="P75" s="273">
        <v>31.9</v>
      </c>
      <c r="Q75" s="274">
        <v>28.7</v>
      </c>
      <c r="R75" s="275">
        <v>30.2</v>
      </c>
      <c r="S75" s="273">
        <v>1346</v>
      </c>
      <c r="T75" s="274">
        <v>1466</v>
      </c>
      <c r="U75" s="275">
        <v>2812</v>
      </c>
      <c r="V75" s="273">
        <v>21</v>
      </c>
      <c r="W75" s="274">
        <v>8</v>
      </c>
      <c r="X75" s="275">
        <v>15</v>
      </c>
      <c r="Y75" s="273">
        <v>66</v>
      </c>
      <c r="Z75" s="274">
        <v>62</v>
      </c>
      <c r="AA75" s="275">
        <v>128</v>
      </c>
      <c r="AB75" s="273">
        <v>23</v>
      </c>
      <c r="AC75" s="274">
        <v>18</v>
      </c>
      <c r="AD75" s="275">
        <v>20</v>
      </c>
      <c r="AE75" s="273">
        <v>66</v>
      </c>
      <c r="AF75" s="274">
        <v>62</v>
      </c>
      <c r="AG75" s="275">
        <v>128</v>
      </c>
      <c r="AH75" s="273">
        <v>26.5</v>
      </c>
      <c r="AI75" s="274">
        <v>24.8</v>
      </c>
      <c r="AJ75" s="275">
        <v>25.7</v>
      </c>
      <c r="AK75" s="273">
        <v>66</v>
      </c>
      <c r="AL75" s="274">
        <v>62</v>
      </c>
      <c r="AM75" s="275">
        <v>128</v>
      </c>
      <c r="AN75" s="273">
        <v>43</v>
      </c>
      <c r="AO75" s="274">
        <v>27</v>
      </c>
      <c r="AP75" s="275">
        <v>35</v>
      </c>
      <c r="AQ75" s="273">
        <v>1821</v>
      </c>
      <c r="AR75" s="274">
        <v>1977</v>
      </c>
      <c r="AS75" s="275">
        <v>3798</v>
      </c>
      <c r="AT75" s="273">
        <v>46</v>
      </c>
      <c r="AU75" s="274">
        <v>30</v>
      </c>
      <c r="AV75" s="275">
        <v>38</v>
      </c>
      <c r="AW75" s="273">
        <v>1821</v>
      </c>
      <c r="AX75" s="274">
        <v>1977</v>
      </c>
      <c r="AY75" s="275">
        <v>3798</v>
      </c>
      <c r="AZ75" s="273">
        <v>31.5</v>
      </c>
      <c r="BA75" s="274">
        <v>28.3</v>
      </c>
      <c r="BB75" s="275">
        <v>29.9</v>
      </c>
      <c r="BC75" s="273">
        <v>1821</v>
      </c>
      <c r="BD75" s="274">
        <v>1977</v>
      </c>
      <c r="BE75" s="275">
        <v>3798</v>
      </c>
    </row>
    <row r="76" spans="1:57" x14ac:dyDescent="0.35">
      <c r="A76" t="s">
        <v>23</v>
      </c>
      <c r="B76" t="s">
        <v>269</v>
      </c>
      <c r="C76" t="s">
        <v>260</v>
      </c>
      <c r="D76" s="273">
        <v>63</v>
      </c>
      <c r="E76" s="274">
        <v>42</v>
      </c>
      <c r="F76" s="275">
        <v>52</v>
      </c>
      <c r="G76" s="273">
        <v>836</v>
      </c>
      <c r="H76" s="274">
        <v>880</v>
      </c>
      <c r="I76" s="275">
        <v>1716</v>
      </c>
      <c r="J76" s="273">
        <v>65</v>
      </c>
      <c r="K76" s="274">
        <v>46</v>
      </c>
      <c r="L76" s="275">
        <v>55</v>
      </c>
      <c r="M76" s="273">
        <v>836</v>
      </c>
      <c r="N76" s="274">
        <v>880</v>
      </c>
      <c r="O76" s="275">
        <v>1716</v>
      </c>
      <c r="P76" s="273">
        <v>33.200000000000003</v>
      </c>
      <c r="Q76" s="274">
        <v>31.3</v>
      </c>
      <c r="R76" s="275">
        <v>32.200000000000003</v>
      </c>
      <c r="S76" s="273">
        <v>836</v>
      </c>
      <c r="T76" s="274">
        <v>880</v>
      </c>
      <c r="U76" s="275">
        <v>1716</v>
      </c>
      <c r="V76" s="273">
        <v>54</v>
      </c>
      <c r="W76" s="274">
        <v>42</v>
      </c>
      <c r="X76" s="275">
        <v>49</v>
      </c>
      <c r="Y76" s="273">
        <v>24</v>
      </c>
      <c r="Z76" s="274">
        <v>19</v>
      </c>
      <c r="AA76" s="275">
        <v>43</v>
      </c>
      <c r="AB76" s="273">
        <v>54</v>
      </c>
      <c r="AC76" s="274">
        <v>63</v>
      </c>
      <c r="AD76" s="275">
        <v>58</v>
      </c>
      <c r="AE76" s="273">
        <v>24</v>
      </c>
      <c r="AF76" s="274">
        <v>19</v>
      </c>
      <c r="AG76" s="275">
        <v>43</v>
      </c>
      <c r="AH76" s="273">
        <v>31.3</v>
      </c>
      <c r="AI76" s="274">
        <v>30.7</v>
      </c>
      <c r="AJ76" s="275">
        <v>31.1</v>
      </c>
      <c r="AK76" s="273">
        <v>24</v>
      </c>
      <c r="AL76" s="274">
        <v>19</v>
      </c>
      <c r="AM76" s="275">
        <v>43</v>
      </c>
      <c r="AN76" s="273">
        <v>62</v>
      </c>
      <c r="AO76" s="274">
        <v>42</v>
      </c>
      <c r="AP76" s="275">
        <v>52</v>
      </c>
      <c r="AQ76" s="273">
        <v>906</v>
      </c>
      <c r="AR76" s="274">
        <v>956</v>
      </c>
      <c r="AS76" s="275">
        <v>1862</v>
      </c>
      <c r="AT76" s="273">
        <v>64</v>
      </c>
      <c r="AU76" s="274">
        <v>47</v>
      </c>
      <c r="AV76" s="275">
        <v>55</v>
      </c>
      <c r="AW76" s="273">
        <v>906</v>
      </c>
      <c r="AX76" s="274">
        <v>956</v>
      </c>
      <c r="AY76" s="275">
        <v>1862</v>
      </c>
      <c r="AZ76" s="273">
        <v>33.1</v>
      </c>
      <c r="BA76" s="274">
        <v>31.2</v>
      </c>
      <c r="BB76" s="275">
        <v>32.200000000000003</v>
      </c>
      <c r="BC76" s="273">
        <v>906</v>
      </c>
      <c r="BD76" s="274">
        <v>956</v>
      </c>
      <c r="BE76" s="275">
        <v>1862</v>
      </c>
    </row>
    <row r="77" spans="1:57" x14ac:dyDescent="0.35">
      <c r="A77" t="s">
        <v>25</v>
      </c>
      <c r="B77" t="s">
        <v>271</v>
      </c>
      <c r="C77" t="s">
        <v>260</v>
      </c>
      <c r="D77" s="273">
        <v>59</v>
      </c>
      <c r="E77" s="274">
        <v>43</v>
      </c>
      <c r="F77" s="275">
        <v>51</v>
      </c>
      <c r="G77" s="273">
        <v>2103</v>
      </c>
      <c r="H77" s="274">
        <v>2102</v>
      </c>
      <c r="I77" s="275">
        <v>4205</v>
      </c>
      <c r="J77" s="273">
        <v>60</v>
      </c>
      <c r="K77" s="274">
        <v>45</v>
      </c>
      <c r="L77" s="275">
        <v>52</v>
      </c>
      <c r="M77" s="273">
        <v>2103</v>
      </c>
      <c r="N77" s="274">
        <v>2102</v>
      </c>
      <c r="O77" s="275">
        <v>4205</v>
      </c>
      <c r="P77" s="273">
        <v>33.799999999999997</v>
      </c>
      <c r="Q77" s="274">
        <v>31.8</v>
      </c>
      <c r="R77" s="275">
        <v>32.799999999999997</v>
      </c>
      <c r="S77" s="273">
        <v>2103</v>
      </c>
      <c r="T77" s="274">
        <v>2102</v>
      </c>
      <c r="U77" s="275">
        <v>4205</v>
      </c>
      <c r="V77" s="273">
        <v>43</v>
      </c>
      <c r="W77" s="274">
        <v>26</v>
      </c>
      <c r="X77" s="275">
        <v>34</v>
      </c>
      <c r="Y77" s="273">
        <v>286</v>
      </c>
      <c r="Z77" s="274">
        <v>314</v>
      </c>
      <c r="AA77" s="275">
        <v>600</v>
      </c>
      <c r="AB77" s="273">
        <v>44</v>
      </c>
      <c r="AC77" s="274">
        <v>29</v>
      </c>
      <c r="AD77" s="275">
        <v>36</v>
      </c>
      <c r="AE77" s="273">
        <v>286</v>
      </c>
      <c r="AF77" s="274">
        <v>314</v>
      </c>
      <c r="AG77" s="275">
        <v>600</v>
      </c>
      <c r="AH77" s="273">
        <v>31.5</v>
      </c>
      <c r="AI77" s="274">
        <v>28.1</v>
      </c>
      <c r="AJ77" s="275">
        <v>29.7</v>
      </c>
      <c r="AK77" s="273">
        <v>286</v>
      </c>
      <c r="AL77" s="274">
        <v>314</v>
      </c>
      <c r="AM77" s="275">
        <v>600</v>
      </c>
      <c r="AN77" s="273">
        <v>57</v>
      </c>
      <c r="AO77" s="274">
        <v>41</v>
      </c>
      <c r="AP77" s="275">
        <v>49</v>
      </c>
      <c r="AQ77" s="273">
        <v>2538</v>
      </c>
      <c r="AR77" s="274">
        <v>2534</v>
      </c>
      <c r="AS77" s="275">
        <v>5072</v>
      </c>
      <c r="AT77" s="273">
        <v>58</v>
      </c>
      <c r="AU77" s="274">
        <v>43</v>
      </c>
      <c r="AV77" s="275">
        <v>51</v>
      </c>
      <c r="AW77" s="273">
        <v>2538</v>
      </c>
      <c r="AX77" s="274">
        <v>2534</v>
      </c>
      <c r="AY77" s="275">
        <v>5072</v>
      </c>
      <c r="AZ77" s="273">
        <v>33.5</v>
      </c>
      <c r="BA77" s="274">
        <v>31.3</v>
      </c>
      <c r="BB77" s="275">
        <v>32.4</v>
      </c>
      <c r="BC77" s="273">
        <v>2538</v>
      </c>
      <c r="BD77" s="274">
        <v>2534</v>
      </c>
      <c r="BE77" s="275">
        <v>5072</v>
      </c>
    </row>
    <row r="78" spans="1:57" x14ac:dyDescent="0.35">
      <c r="A78" t="s">
        <v>31</v>
      </c>
      <c r="B78" t="s">
        <v>277</v>
      </c>
      <c r="C78" t="s">
        <v>260</v>
      </c>
      <c r="D78" s="273">
        <v>62</v>
      </c>
      <c r="E78" s="274">
        <v>45</v>
      </c>
      <c r="F78" s="275">
        <v>53</v>
      </c>
      <c r="G78" s="273">
        <v>846</v>
      </c>
      <c r="H78" s="274">
        <v>892</v>
      </c>
      <c r="I78" s="275">
        <v>1738</v>
      </c>
      <c r="J78" s="273">
        <v>65</v>
      </c>
      <c r="K78" s="274">
        <v>50</v>
      </c>
      <c r="L78" s="275">
        <v>57</v>
      </c>
      <c r="M78" s="273">
        <v>846</v>
      </c>
      <c r="N78" s="274">
        <v>892</v>
      </c>
      <c r="O78" s="275">
        <v>1738</v>
      </c>
      <c r="P78" s="273">
        <v>33.299999999999997</v>
      </c>
      <c r="Q78" s="274">
        <v>30.7</v>
      </c>
      <c r="R78" s="275">
        <v>32</v>
      </c>
      <c r="S78" s="273">
        <v>846</v>
      </c>
      <c r="T78" s="274">
        <v>892</v>
      </c>
      <c r="U78" s="275">
        <v>1738</v>
      </c>
      <c r="V78" s="273" t="s">
        <v>197</v>
      </c>
      <c r="W78" s="274" t="s">
        <v>197</v>
      </c>
      <c r="X78" s="275">
        <v>39</v>
      </c>
      <c r="Y78" s="273">
        <v>18</v>
      </c>
      <c r="Z78" s="274">
        <v>23</v>
      </c>
      <c r="AA78" s="275">
        <v>41</v>
      </c>
      <c r="AB78" s="273" t="s">
        <v>197</v>
      </c>
      <c r="AC78" s="274" t="s">
        <v>197</v>
      </c>
      <c r="AD78" s="275">
        <v>46</v>
      </c>
      <c r="AE78" s="273">
        <v>18</v>
      </c>
      <c r="AF78" s="274">
        <v>23</v>
      </c>
      <c r="AG78" s="275">
        <v>41</v>
      </c>
      <c r="AH78" s="273">
        <v>32</v>
      </c>
      <c r="AI78" s="274">
        <v>26.8</v>
      </c>
      <c r="AJ78" s="275">
        <v>29.1</v>
      </c>
      <c r="AK78" s="273">
        <v>18</v>
      </c>
      <c r="AL78" s="274">
        <v>23</v>
      </c>
      <c r="AM78" s="275">
        <v>41</v>
      </c>
      <c r="AN78" s="273">
        <v>62</v>
      </c>
      <c r="AO78" s="274">
        <v>45</v>
      </c>
      <c r="AP78" s="275">
        <v>53</v>
      </c>
      <c r="AQ78" s="273">
        <v>1044</v>
      </c>
      <c r="AR78" s="274">
        <v>1125</v>
      </c>
      <c r="AS78" s="275">
        <v>2169</v>
      </c>
      <c r="AT78" s="273">
        <v>65</v>
      </c>
      <c r="AU78" s="274">
        <v>50</v>
      </c>
      <c r="AV78" s="275">
        <v>57</v>
      </c>
      <c r="AW78" s="273">
        <v>1044</v>
      </c>
      <c r="AX78" s="274">
        <v>1125</v>
      </c>
      <c r="AY78" s="275">
        <v>2169</v>
      </c>
      <c r="AZ78" s="273">
        <v>33.6</v>
      </c>
      <c r="BA78" s="274">
        <v>31</v>
      </c>
      <c r="BB78" s="275">
        <v>32.200000000000003</v>
      </c>
      <c r="BC78" s="273">
        <v>1044</v>
      </c>
      <c r="BD78" s="274">
        <v>1125</v>
      </c>
      <c r="BE78" s="275">
        <v>2169</v>
      </c>
    </row>
    <row r="79" spans="1:57" x14ac:dyDescent="0.35">
      <c r="A79" t="s">
        <v>30</v>
      </c>
      <c r="B79" t="s">
        <v>276</v>
      </c>
      <c r="C79" t="s">
        <v>260</v>
      </c>
      <c r="D79" s="273">
        <v>59</v>
      </c>
      <c r="E79" s="274">
        <v>41</v>
      </c>
      <c r="F79" s="275">
        <v>50</v>
      </c>
      <c r="G79" s="273">
        <v>1284</v>
      </c>
      <c r="H79" s="274">
        <v>1328</v>
      </c>
      <c r="I79" s="275">
        <v>2612</v>
      </c>
      <c r="J79" s="273">
        <v>60</v>
      </c>
      <c r="K79" s="274">
        <v>43</v>
      </c>
      <c r="L79" s="275">
        <v>52</v>
      </c>
      <c r="M79" s="273">
        <v>1284</v>
      </c>
      <c r="N79" s="274">
        <v>1328</v>
      </c>
      <c r="O79" s="275">
        <v>2612</v>
      </c>
      <c r="P79" s="273">
        <v>34.6</v>
      </c>
      <c r="Q79" s="274">
        <v>32</v>
      </c>
      <c r="R79" s="275">
        <v>33.299999999999997</v>
      </c>
      <c r="S79" s="273">
        <v>1284</v>
      </c>
      <c r="T79" s="274">
        <v>1328</v>
      </c>
      <c r="U79" s="275">
        <v>2612</v>
      </c>
      <c r="V79" s="273">
        <v>38</v>
      </c>
      <c r="W79" s="274">
        <v>38</v>
      </c>
      <c r="X79" s="275">
        <v>38</v>
      </c>
      <c r="Y79" s="273">
        <v>63</v>
      </c>
      <c r="Z79" s="274">
        <v>88</v>
      </c>
      <c r="AA79" s="275">
        <v>151</v>
      </c>
      <c r="AB79" s="273">
        <v>46</v>
      </c>
      <c r="AC79" s="274">
        <v>41</v>
      </c>
      <c r="AD79" s="275">
        <v>43</v>
      </c>
      <c r="AE79" s="273">
        <v>63</v>
      </c>
      <c r="AF79" s="274">
        <v>88</v>
      </c>
      <c r="AG79" s="275">
        <v>151</v>
      </c>
      <c r="AH79" s="273">
        <v>33.1</v>
      </c>
      <c r="AI79" s="274">
        <v>30.9</v>
      </c>
      <c r="AJ79" s="275">
        <v>31.8</v>
      </c>
      <c r="AK79" s="273">
        <v>63</v>
      </c>
      <c r="AL79" s="274">
        <v>88</v>
      </c>
      <c r="AM79" s="275">
        <v>151</v>
      </c>
      <c r="AN79" s="273">
        <v>58</v>
      </c>
      <c r="AO79" s="274">
        <v>41</v>
      </c>
      <c r="AP79" s="275">
        <v>49</v>
      </c>
      <c r="AQ79" s="273">
        <v>1418</v>
      </c>
      <c r="AR79" s="274">
        <v>1492</v>
      </c>
      <c r="AS79" s="275">
        <v>2910</v>
      </c>
      <c r="AT79" s="273">
        <v>59</v>
      </c>
      <c r="AU79" s="274">
        <v>43</v>
      </c>
      <c r="AV79" s="275">
        <v>51</v>
      </c>
      <c r="AW79" s="273">
        <v>1418</v>
      </c>
      <c r="AX79" s="274">
        <v>1492</v>
      </c>
      <c r="AY79" s="275">
        <v>2910</v>
      </c>
      <c r="AZ79" s="273">
        <v>34.5</v>
      </c>
      <c r="BA79" s="274">
        <v>31.9</v>
      </c>
      <c r="BB79" s="275">
        <v>33.1</v>
      </c>
      <c r="BC79" s="273">
        <v>1418</v>
      </c>
      <c r="BD79" s="274">
        <v>1492</v>
      </c>
      <c r="BE79" s="275">
        <v>2910</v>
      </c>
    </row>
    <row r="80" spans="1:57" x14ac:dyDescent="0.35">
      <c r="A80" t="s">
        <v>37</v>
      </c>
      <c r="B80" t="s">
        <v>283</v>
      </c>
      <c r="C80" t="s">
        <v>260</v>
      </c>
      <c r="D80" s="273">
        <v>53</v>
      </c>
      <c r="E80" s="274">
        <v>34</v>
      </c>
      <c r="F80" s="275">
        <v>43</v>
      </c>
      <c r="G80" s="273">
        <v>1704</v>
      </c>
      <c r="H80" s="274">
        <v>1720</v>
      </c>
      <c r="I80" s="275">
        <v>3424</v>
      </c>
      <c r="J80" s="273">
        <v>57</v>
      </c>
      <c r="K80" s="274">
        <v>38</v>
      </c>
      <c r="L80" s="275">
        <v>47</v>
      </c>
      <c r="M80" s="273">
        <v>1704</v>
      </c>
      <c r="N80" s="274">
        <v>1720</v>
      </c>
      <c r="O80" s="275">
        <v>3424</v>
      </c>
      <c r="P80" s="273">
        <v>33.4</v>
      </c>
      <c r="Q80" s="274">
        <v>30.3</v>
      </c>
      <c r="R80" s="275">
        <v>31.8</v>
      </c>
      <c r="S80" s="273">
        <v>1704</v>
      </c>
      <c r="T80" s="274">
        <v>1720</v>
      </c>
      <c r="U80" s="275">
        <v>3424</v>
      </c>
      <c r="V80" s="273">
        <v>39</v>
      </c>
      <c r="W80" s="274">
        <v>23</v>
      </c>
      <c r="X80" s="275">
        <v>31</v>
      </c>
      <c r="Y80" s="273">
        <v>51</v>
      </c>
      <c r="Z80" s="274">
        <v>52</v>
      </c>
      <c r="AA80" s="275">
        <v>103</v>
      </c>
      <c r="AB80" s="273">
        <v>41</v>
      </c>
      <c r="AC80" s="274">
        <v>37</v>
      </c>
      <c r="AD80" s="275">
        <v>39</v>
      </c>
      <c r="AE80" s="273">
        <v>51</v>
      </c>
      <c r="AF80" s="274">
        <v>52</v>
      </c>
      <c r="AG80" s="275">
        <v>103</v>
      </c>
      <c r="AH80" s="273">
        <v>28.9</v>
      </c>
      <c r="AI80" s="274">
        <v>28.9</v>
      </c>
      <c r="AJ80" s="275">
        <v>28.9</v>
      </c>
      <c r="AK80" s="273">
        <v>51</v>
      </c>
      <c r="AL80" s="274">
        <v>52</v>
      </c>
      <c r="AM80" s="275">
        <v>103</v>
      </c>
      <c r="AN80" s="273">
        <v>53</v>
      </c>
      <c r="AO80" s="274">
        <v>34</v>
      </c>
      <c r="AP80" s="275">
        <v>43</v>
      </c>
      <c r="AQ80" s="273">
        <v>1874</v>
      </c>
      <c r="AR80" s="274">
        <v>1871</v>
      </c>
      <c r="AS80" s="275">
        <v>3745</v>
      </c>
      <c r="AT80" s="273">
        <v>57</v>
      </c>
      <c r="AU80" s="274">
        <v>38</v>
      </c>
      <c r="AV80" s="275">
        <v>47</v>
      </c>
      <c r="AW80" s="273">
        <v>1874</v>
      </c>
      <c r="AX80" s="274">
        <v>1871</v>
      </c>
      <c r="AY80" s="275">
        <v>3745</v>
      </c>
      <c r="AZ80" s="273">
        <v>33.4</v>
      </c>
      <c r="BA80" s="274">
        <v>30.4</v>
      </c>
      <c r="BB80" s="275">
        <v>31.9</v>
      </c>
      <c r="BC80" s="273">
        <v>1874</v>
      </c>
      <c r="BD80" s="274">
        <v>1871</v>
      </c>
      <c r="BE80" s="275">
        <v>3745</v>
      </c>
    </row>
    <row r="81" spans="1:57" x14ac:dyDescent="0.35">
      <c r="A81" t="s">
        <v>39</v>
      </c>
      <c r="B81" t="s">
        <v>284</v>
      </c>
      <c r="C81" t="s">
        <v>408</v>
      </c>
      <c r="D81" s="273">
        <v>57</v>
      </c>
      <c r="E81" s="274">
        <v>40</v>
      </c>
      <c r="F81" s="275">
        <v>48</v>
      </c>
      <c r="G81" s="273">
        <v>1189</v>
      </c>
      <c r="H81" s="274">
        <v>1259</v>
      </c>
      <c r="I81" s="275">
        <v>2448</v>
      </c>
      <c r="J81" s="273">
        <v>59</v>
      </c>
      <c r="K81" s="274">
        <v>43</v>
      </c>
      <c r="L81" s="275">
        <v>51</v>
      </c>
      <c r="M81" s="273">
        <v>1189</v>
      </c>
      <c r="N81" s="274">
        <v>1259</v>
      </c>
      <c r="O81" s="275">
        <v>2448</v>
      </c>
      <c r="P81" s="273">
        <v>32.799999999999997</v>
      </c>
      <c r="Q81" s="274">
        <v>30.6</v>
      </c>
      <c r="R81" s="275">
        <v>31.7</v>
      </c>
      <c r="S81" s="273">
        <v>1189</v>
      </c>
      <c r="T81" s="274">
        <v>1259</v>
      </c>
      <c r="U81" s="275">
        <v>2448</v>
      </c>
      <c r="V81" s="273">
        <v>33</v>
      </c>
      <c r="W81" s="274">
        <v>13</v>
      </c>
      <c r="X81" s="275">
        <v>23</v>
      </c>
      <c r="Y81" s="273">
        <v>51</v>
      </c>
      <c r="Z81" s="274">
        <v>54</v>
      </c>
      <c r="AA81" s="275">
        <v>105</v>
      </c>
      <c r="AB81" s="273">
        <v>47</v>
      </c>
      <c r="AC81" s="274">
        <v>17</v>
      </c>
      <c r="AD81" s="275">
        <v>31</v>
      </c>
      <c r="AE81" s="273">
        <v>51</v>
      </c>
      <c r="AF81" s="274">
        <v>54</v>
      </c>
      <c r="AG81" s="275">
        <v>105</v>
      </c>
      <c r="AH81" s="273">
        <v>30</v>
      </c>
      <c r="AI81" s="274">
        <v>26.3</v>
      </c>
      <c r="AJ81" s="275">
        <v>28.1</v>
      </c>
      <c r="AK81" s="273">
        <v>51</v>
      </c>
      <c r="AL81" s="274">
        <v>54</v>
      </c>
      <c r="AM81" s="275">
        <v>105</v>
      </c>
      <c r="AN81" s="273">
        <v>56</v>
      </c>
      <c r="AO81" s="274">
        <v>38</v>
      </c>
      <c r="AP81" s="275">
        <v>47</v>
      </c>
      <c r="AQ81" s="273">
        <v>1329</v>
      </c>
      <c r="AR81" s="274">
        <v>1422</v>
      </c>
      <c r="AS81" s="275">
        <v>2751</v>
      </c>
      <c r="AT81" s="273">
        <v>59</v>
      </c>
      <c r="AU81" s="274">
        <v>42</v>
      </c>
      <c r="AV81" s="275">
        <v>50</v>
      </c>
      <c r="AW81" s="273">
        <v>1329</v>
      </c>
      <c r="AX81" s="274">
        <v>1422</v>
      </c>
      <c r="AY81" s="275">
        <v>2751</v>
      </c>
      <c r="AZ81" s="273">
        <v>32.700000000000003</v>
      </c>
      <c r="BA81" s="274">
        <v>30.4</v>
      </c>
      <c r="BB81" s="275">
        <v>31.5</v>
      </c>
      <c r="BC81" s="273">
        <v>1329</v>
      </c>
      <c r="BD81" s="274">
        <v>1422</v>
      </c>
      <c r="BE81" s="275">
        <v>2751</v>
      </c>
    </row>
    <row r="82" spans="1:57" x14ac:dyDescent="0.35">
      <c r="A82" t="s">
        <v>42</v>
      </c>
      <c r="B82" t="s">
        <v>287</v>
      </c>
      <c r="C82" t="s">
        <v>408</v>
      </c>
      <c r="D82" s="273">
        <v>51</v>
      </c>
      <c r="E82" s="274">
        <v>33</v>
      </c>
      <c r="F82" s="275">
        <v>42</v>
      </c>
      <c r="G82" s="273">
        <v>1624</v>
      </c>
      <c r="H82" s="274">
        <v>1691</v>
      </c>
      <c r="I82" s="275">
        <v>3315</v>
      </c>
      <c r="J82" s="273">
        <v>54</v>
      </c>
      <c r="K82" s="274">
        <v>36</v>
      </c>
      <c r="L82" s="275">
        <v>45</v>
      </c>
      <c r="M82" s="273">
        <v>1624</v>
      </c>
      <c r="N82" s="274">
        <v>1691</v>
      </c>
      <c r="O82" s="275">
        <v>3315</v>
      </c>
      <c r="P82" s="273">
        <v>32.700000000000003</v>
      </c>
      <c r="Q82" s="274">
        <v>29.8</v>
      </c>
      <c r="R82" s="275">
        <v>31.2</v>
      </c>
      <c r="S82" s="273">
        <v>1624</v>
      </c>
      <c r="T82" s="274">
        <v>1691</v>
      </c>
      <c r="U82" s="275">
        <v>3315</v>
      </c>
      <c r="V82" s="273">
        <v>31</v>
      </c>
      <c r="W82" s="274">
        <v>21</v>
      </c>
      <c r="X82" s="275">
        <v>26</v>
      </c>
      <c r="Y82" s="273">
        <v>140</v>
      </c>
      <c r="Z82" s="274">
        <v>146</v>
      </c>
      <c r="AA82" s="275">
        <v>286</v>
      </c>
      <c r="AB82" s="273">
        <v>33</v>
      </c>
      <c r="AC82" s="274">
        <v>22</v>
      </c>
      <c r="AD82" s="275">
        <v>27</v>
      </c>
      <c r="AE82" s="273">
        <v>140</v>
      </c>
      <c r="AF82" s="274">
        <v>146</v>
      </c>
      <c r="AG82" s="275">
        <v>286</v>
      </c>
      <c r="AH82" s="273">
        <v>29.4</v>
      </c>
      <c r="AI82" s="274">
        <v>27.1</v>
      </c>
      <c r="AJ82" s="275">
        <v>28.2</v>
      </c>
      <c r="AK82" s="273">
        <v>140</v>
      </c>
      <c r="AL82" s="274">
        <v>146</v>
      </c>
      <c r="AM82" s="275">
        <v>286</v>
      </c>
      <c r="AN82" s="273">
        <v>49</v>
      </c>
      <c r="AO82" s="274">
        <v>32</v>
      </c>
      <c r="AP82" s="275">
        <v>40</v>
      </c>
      <c r="AQ82" s="273">
        <v>1842</v>
      </c>
      <c r="AR82" s="274">
        <v>1908</v>
      </c>
      <c r="AS82" s="275">
        <v>3750</v>
      </c>
      <c r="AT82" s="273">
        <v>52</v>
      </c>
      <c r="AU82" s="274">
        <v>35</v>
      </c>
      <c r="AV82" s="275">
        <v>43</v>
      </c>
      <c r="AW82" s="273">
        <v>1842</v>
      </c>
      <c r="AX82" s="274">
        <v>1908</v>
      </c>
      <c r="AY82" s="275">
        <v>3750</v>
      </c>
      <c r="AZ82" s="273">
        <v>32.4</v>
      </c>
      <c r="BA82" s="274">
        <v>29.6</v>
      </c>
      <c r="BB82" s="275">
        <v>30.9</v>
      </c>
      <c r="BC82" s="273">
        <v>1842</v>
      </c>
      <c r="BD82" s="274">
        <v>1908</v>
      </c>
      <c r="BE82" s="275">
        <v>3750</v>
      </c>
    </row>
    <row r="83" spans="1:57" x14ac:dyDescent="0.35">
      <c r="A83" t="s">
        <v>50</v>
      </c>
      <c r="B83" t="s">
        <v>295</v>
      </c>
      <c r="C83" t="s">
        <v>408</v>
      </c>
      <c r="D83" s="273">
        <v>66</v>
      </c>
      <c r="E83" s="274">
        <v>45</v>
      </c>
      <c r="F83" s="275">
        <v>56</v>
      </c>
      <c r="G83" s="273">
        <v>1402</v>
      </c>
      <c r="H83" s="274">
        <v>1491</v>
      </c>
      <c r="I83" s="275">
        <v>2893</v>
      </c>
      <c r="J83" s="273">
        <v>68</v>
      </c>
      <c r="K83" s="274">
        <v>48</v>
      </c>
      <c r="L83" s="275">
        <v>58</v>
      </c>
      <c r="M83" s="273">
        <v>1402</v>
      </c>
      <c r="N83" s="274">
        <v>1491</v>
      </c>
      <c r="O83" s="275">
        <v>2893</v>
      </c>
      <c r="P83" s="273">
        <v>35</v>
      </c>
      <c r="Q83" s="274">
        <v>32.299999999999997</v>
      </c>
      <c r="R83" s="275">
        <v>33.6</v>
      </c>
      <c r="S83" s="273">
        <v>1402</v>
      </c>
      <c r="T83" s="274">
        <v>1491</v>
      </c>
      <c r="U83" s="275">
        <v>2893</v>
      </c>
      <c r="V83" s="273">
        <v>37</v>
      </c>
      <c r="W83" s="274">
        <v>29</v>
      </c>
      <c r="X83" s="275">
        <v>33</v>
      </c>
      <c r="Y83" s="273">
        <v>147</v>
      </c>
      <c r="Z83" s="274">
        <v>172</v>
      </c>
      <c r="AA83" s="275">
        <v>319</v>
      </c>
      <c r="AB83" s="273">
        <v>39</v>
      </c>
      <c r="AC83" s="274">
        <v>34</v>
      </c>
      <c r="AD83" s="275">
        <v>36</v>
      </c>
      <c r="AE83" s="273">
        <v>147</v>
      </c>
      <c r="AF83" s="274">
        <v>172</v>
      </c>
      <c r="AG83" s="275">
        <v>319</v>
      </c>
      <c r="AH83" s="273">
        <v>29.1</v>
      </c>
      <c r="AI83" s="274">
        <v>27.4</v>
      </c>
      <c r="AJ83" s="275">
        <v>28.2</v>
      </c>
      <c r="AK83" s="273">
        <v>147</v>
      </c>
      <c r="AL83" s="274">
        <v>172</v>
      </c>
      <c r="AM83" s="275">
        <v>319</v>
      </c>
      <c r="AN83" s="273">
        <v>63</v>
      </c>
      <c r="AO83" s="274">
        <v>44</v>
      </c>
      <c r="AP83" s="275">
        <v>53</v>
      </c>
      <c r="AQ83" s="273">
        <v>1599</v>
      </c>
      <c r="AR83" s="274">
        <v>1709</v>
      </c>
      <c r="AS83" s="275">
        <v>3308</v>
      </c>
      <c r="AT83" s="273">
        <v>65</v>
      </c>
      <c r="AU83" s="274">
        <v>47</v>
      </c>
      <c r="AV83" s="275">
        <v>56</v>
      </c>
      <c r="AW83" s="273">
        <v>1599</v>
      </c>
      <c r="AX83" s="274">
        <v>1709</v>
      </c>
      <c r="AY83" s="275">
        <v>3308</v>
      </c>
      <c r="AZ83" s="273">
        <v>34.4</v>
      </c>
      <c r="BA83" s="274">
        <v>31.8</v>
      </c>
      <c r="BB83" s="275">
        <v>33</v>
      </c>
      <c r="BC83" s="273">
        <v>1599</v>
      </c>
      <c r="BD83" s="274">
        <v>1709</v>
      </c>
      <c r="BE83" s="275">
        <v>3308</v>
      </c>
    </row>
    <row r="84" spans="1:57" x14ac:dyDescent="0.35">
      <c r="A84" t="s">
        <v>51</v>
      </c>
      <c r="B84" t="s">
        <v>296</v>
      </c>
      <c r="C84" t="s">
        <v>408</v>
      </c>
      <c r="D84" s="273">
        <v>60</v>
      </c>
      <c r="E84" s="274">
        <v>43</v>
      </c>
      <c r="F84" s="275">
        <v>51</v>
      </c>
      <c r="G84" s="273">
        <v>2184</v>
      </c>
      <c r="H84" s="274">
        <v>2317</v>
      </c>
      <c r="I84" s="275">
        <v>4501</v>
      </c>
      <c r="J84" s="273">
        <v>62</v>
      </c>
      <c r="K84" s="274">
        <v>46</v>
      </c>
      <c r="L84" s="275">
        <v>54</v>
      </c>
      <c r="M84" s="273">
        <v>2184</v>
      </c>
      <c r="N84" s="274">
        <v>2317</v>
      </c>
      <c r="O84" s="275">
        <v>4501</v>
      </c>
      <c r="P84" s="273">
        <v>34.299999999999997</v>
      </c>
      <c r="Q84" s="274">
        <v>31.5</v>
      </c>
      <c r="R84" s="275">
        <v>32.9</v>
      </c>
      <c r="S84" s="273">
        <v>2184</v>
      </c>
      <c r="T84" s="274">
        <v>2317</v>
      </c>
      <c r="U84" s="275">
        <v>4501</v>
      </c>
      <c r="V84" s="273">
        <v>43</v>
      </c>
      <c r="W84" s="274">
        <v>32</v>
      </c>
      <c r="X84" s="275">
        <v>37</v>
      </c>
      <c r="Y84" s="273">
        <v>600</v>
      </c>
      <c r="Z84" s="274">
        <v>632</v>
      </c>
      <c r="AA84" s="275">
        <v>1232</v>
      </c>
      <c r="AB84" s="273">
        <v>47</v>
      </c>
      <c r="AC84" s="274">
        <v>36</v>
      </c>
      <c r="AD84" s="275">
        <v>41</v>
      </c>
      <c r="AE84" s="273">
        <v>600</v>
      </c>
      <c r="AF84" s="274">
        <v>632</v>
      </c>
      <c r="AG84" s="275">
        <v>1232</v>
      </c>
      <c r="AH84" s="273">
        <v>30.7</v>
      </c>
      <c r="AI84" s="274">
        <v>28.7</v>
      </c>
      <c r="AJ84" s="275">
        <v>29.7</v>
      </c>
      <c r="AK84" s="273">
        <v>600</v>
      </c>
      <c r="AL84" s="274">
        <v>632</v>
      </c>
      <c r="AM84" s="275">
        <v>1232</v>
      </c>
      <c r="AN84" s="273">
        <v>56</v>
      </c>
      <c r="AO84" s="274">
        <v>40</v>
      </c>
      <c r="AP84" s="275">
        <v>48</v>
      </c>
      <c r="AQ84" s="273">
        <v>3026</v>
      </c>
      <c r="AR84" s="274">
        <v>3239</v>
      </c>
      <c r="AS84" s="275">
        <v>6265</v>
      </c>
      <c r="AT84" s="273">
        <v>59</v>
      </c>
      <c r="AU84" s="274">
        <v>44</v>
      </c>
      <c r="AV84" s="275">
        <v>51</v>
      </c>
      <c r="AW84" s="273">
        <v>3026</v>
      </c>
      <c r="AX84" s="274">
        <v>3239</v>
      </c>
      <c r="AY84" s="275">
        <v>6265</v>
      </c>
      <c r="AZ84" s="273">
        <v>33.5</v>
      </c>
      <c r="BA84" s="274">
        <v>30.8</v>
      </c>
      <c r="BB84" s="275">
        <v>32.1</v>
      </c>
      <c r="BC84" s="273">
        <v>3026</v>
      </c>
      <c r="BD84" s="274">
        <v>3239</v>
      </c>
      <c r="BE84" s="275">
        <v>6265</v>
      </c>
    </row>
    <row r="85" spans="1:57" x14ac:dyDescent="0.35">
      <c r="A85" t="s">
        <v>1087</v>
      </c>
      <c r="B85" t="s">
        <v>250</v>
      </c>
      <c r="C85" t="s">
        <v>247</v>
      </c>
      <c r="D85" s="273">
        <v>41</v>
      </c>
      <c r="E85" s="274">
        <v>25</v>
      </c>
      <c r="F85" s="275">
        <v>33</v>
      </c>
      <c r="G85" s="273">
        <v>856</v>
      </c>
      <c r="H85" s="274">
        <v>908</v>
      </c>
      <c r="I85" s="275">
        <v>1764</v>
      </c>
      <c r="J85" s="273">
        <v>43</v>
      </c>
      <c r="K85" s="274">
        <v>28</v>
      </c>
      <c r="L85" s="275">
        <v>35</v>
      </c>
      <c r="M85" s="273">
        <v>856</v>
      </c>
      <c r="N85" s="274">
        <v>908</v>
      </c>
      <c r="O85" s="275">
        <v>1764</v>
      </c>
      <c r="P85" s="273">
        <v>32.9</v>
      </c>
      <c r="Q85" s="274">
        <v>29.8</v>
      </c>
      <c r="R85" s="275">
        <v>31.3</v>
      </c>
      <c r="S85" s="273">
        <v>856</v>
      </c>
      <c r="T85" s="274">
        <v>908</v>
      </c>
      <c r="U85" s="275">
        <v>1764</v>
      </c>
      <c r="V85" s="273">
        <v>26</v>
      </c>
      <c r="W85" s="274">
        <v>8</v>
      </c>
      <c r="X85" s="275">
        <v>16</v>
      </c>
      <c r="Y85" s="273">
        <v>50</v>
      </c>
      <c r="Z85" s="274">
        <v>62</v>
      </c>
      <c r="AA85" s="275">
        <v>112</v>
      </c>
      <c r="AB85" s="273">
        <v>26</v>
      </c>
      <c r="AC85" s="274">
        <v>10</v>
      </c>
      <c r="AD85" s="275">
        <v>17</v>
      </c>
      <c r="AE85" s="273">
        <v>50</v>
      </c>
      <c r="AF85" s="274">
        <v>62</v>
      </c>
      <c r="AG85" s="275">
        <v>112</v>
      </c>
      <c r="AH85" s="273">
        <v>28.4</v>
      </c>
      <c r="AI85" s="274">
        <v>24.6</v>
      </c>
      <c r="AJ85" s="275">
        <v>26.3</v>
      </c>
      <c r="AK85" s="273">
        <v>50</v>
      </c>
      <c r="AL85" s="274">
        <v>62</v>
      </c>
      <c r="AM85" s="275">
        <v>112</v>
      </c>
      <c r="AN85" s="273">
        <v>39</v>
      </c>
      <c r="AO85" s="274">
        <v>24</v>
      </c>
      <c r="AP85" s="275">
        <v>31</v>
      </c>
      <c r="AQ85" s="273">
        <v>1032</v>
      </c>
      <c r="AR85" s="274">
        <v>1094</v>
      </c>
      <c r="AS85" s="275">
        <v>2126</v>
      </c>
      <c r="AT85" s="273">
        <v>41</v>
      </c>
      <c r="AU85" s="274">
        <v>28</v>
      </c>
      <c r="AV85" s="275">
        <v>34</v>
      </c>
      <c r="AW85" s="273">
        <v>1032</v>
      </c>
      <c r="AX85" s="274">
        <v>1094</v>
      </c>
      <c r="AY85" s="275">
        <v>2126</v>
      </c>
      <c r="AZ85" s="273">
        <v>32.6</v>
      </c>
      <c r="BA85" s="274">
        <v>29.4</v>
      </c>
      <c r="BB85" s="275">
        <v>31</v>
      </c>
      <c r="BC85" s="273">
        <v>1032</v>
      </c>
      <c r="BD85" s="274">
        <v>1094</v>
      </c>
      <c r="BE85" s="275">
        <v>2126</v>
      </c>
    </row>
    <row r="86" spans="1:57" x14ac:dyDescent="0.35">
      <c r="A86" t="s">
        <v>8</v>
      </c>
      <c r="B86" t="s">
        <v>253</v>
      </c>
      <c r="C86" t="s">
        <v>247</v>
      </c>
      <c r="D86" s="273">
        <v>56</v>
      </c>
      <c r="E86" s="274">
        <v>35</v>
      </c>
      <c r="F86" s="275">
        <v>45</v>
      </c>
      <c r="G86" s="273">
        <v>1011</v>
      </c>
      <c r="H86" s="274">
        <v>1113</v>
      </c>
      <c r="I86" s="275">
        <v>2124</v>
      </c>
      <c r="J86" s="273">
        <v>58</v>
      </c>
      <c r="K86" s="274">
        <v>38</v>
      </c>
      <c r="L86" s="275">
        <v>47</v>
      </c>
      <c r="M86" s="273">
        <v>1011</v>
      </c>
      <c r="N86" s="274">
        <v>1113</v>
      </c>
      <c r="O86" s="275">
        <v>2124</v>
      </c>
      <c r="P86" s="273">
        <v>34.6</v>
      </c>
      <c r="Q86" s="274">
        <v>31.5</v>
      </c>
      <c r="R86" s="275">
        <v>33</v>
      </c>
      <c r="S86" s="273">
        <v>1011</v>
      </c>
      <c r="T86" s="274">
        <v>1113</v>
      </c>
      <c r="U86" s="275">
        <v>2124</v>
      </c>
      <c r="V86" s="273">
        <v>34</v>
      </c>
      <c r="W86" s="274">
        <v>20</v>
      </c>
      <c r="X86" s="275">
        <v>27</v>
      </c>
      <c r="Y86" s="273">
        <v>332</v>
      </c>
      <c r="Z86" s="274">
        <v>319</v>
      </c>
      <c r="AA86" s="275">
        <v>651</v>
      </c>
      <c r="AB86" s="273">
        <v>38</v>
      </c>
      <c r="AC86" s="274">
        <v>24</v>
      </c>
      <c r="AD86" s="275">
        <v>31</v>
      </c>
      <c r="AE86" s="273">
        <v>332</v>
      </c>
      <c r="AF86" s="274">
        <v>319</v>
      </c>
      <c r="AG86" s="275">
        <v>651</v>
      </c>
      <c r="AH86" s="273">
        <v>31.2</v>
      </c>
      <c r="AI86" s="274">
        <v>28.6</v>
      </c>
      <c r="AJ86" s="275">
        <v>29.9</v>
      </c>
      <c r="AK86" s="273">
        <v>332</v>
      </c>
      <c r="AL86" s="274">
        <v>319</v>
      </c>
      <c r="AM86" s="275">
        <v>651</v>
      </c>
      <c r="AN86" s="273">
        <v>50</v>
      </c>
      <c r="AO86" s="274">
        <v>32</v>
      </c>
      <c r="AP86" s="275">
        <v>41</v>
      </c>
      <c r="AQ86" s="273">
        <v>1417</v>
      </c>
      <c r="AR86" s="274">
        <v>1517</v>
      </c>
      <c r="AS86" s="275">
        <v>2934</v>
      </c>
      <c r="AT86" s="273">
        <v>53</v>
      </c>
      <c r="AU86" s="274">
        <v>35</v>
      </c>
      <c r="AV86" s="275">
        <v>44</v>
      </c>
      <c r="AW86" s="273">
        <v>1417</v>
      </c>
      <c r="AX86" s="274">
        <v>1517</v>
      </c>
      <c r="AY86" s="275">
        <v>2934</v>
      </c>
      <c r="AZ86" s="273">
        <v>33.799999999999997</v>
      </c>
      <c r="BA86" s="274">
        <v>30.8</v>
      </c>
      <c r="BB86" s="275">
        <v>32.299999999999997</v>
      </c>
      <c r="BC86" s="273">
        <v>1417</v>
      </c>
      <c r="BD86" s="274">
        <v>1517</v>
      </c>
      <c r="BE86" s="275">
        <v>2934</v>
      </c>
    </row>
    <row r="87" spans="1:57" x14ac:dyDescent="0.35">
      <c r="A87" t="s">
        <v>9</v>
      </c>
      <c r="B87" t="s">
        <v>254</v>
      </c>
      <c r="C87" t="s">
        <v>247</v>
      </c>
      <c r="D87" s="273">
        <v>56</v>
      </c>
      <c r="E87" s="274">
        <v>38</v>
      </c>
      <c r="F87" s="275">
        <v>46</v>
      </c>
      <c r="G87" s="273">
        <v>1004</v>
      </c>
      <c r="H87" s="274">
        <v>1054</v>
      </c>
      <c r="I87" s="275">
        <v>2058</v>
      </c>
      <c r="J87" s="273">
        <v>57</v>
      </c>
      <c r="K87" s="274">
        <v>41</v>
      </c>
      <c r="L87" s="275">
        <v>49</v>
      </c>
      <c r="M87" s="273">
        <v>1004</v>
      </c>
      <c r="N87" s="274">
        <v>1054</v>
      </c>
      <c r="O87" s="275">
        <v>2058</v>
      </c>
      <c r="P87" s="273">
        <v>34.4</v>
      </c>
      <c r="Q87" s="274">
        <v>31.9</v>
      </c>
      <c r="R87" s="275">
        <v>33.1</v>
      </c>
      <c r="S87" s="273">
        <v>1004</v>
      </c>
      <c r="T87" s="274">
        <v>1054</v>
      </c>
      <c r="U87" s="275">
        <v>2058</v>
      </c>
      <c r="V87" s="273">
        <v>38</v>
      </c>
      <c r="W87" s="274">
        <v>24</v>
      </c>
      <c r="X87" s="275">
        <v>32</v>
      </c>
      <c r="Y87" s="273">
        <v>63</v>
      </c>
      <c r="Z87" s="274">
        <v>42</v>
      </c>
      <c r="AA87" s="275">
        <v>105</v>
      </c>
      <c r="AB87" s="273">
        <v>41</v>
      </c>
      <c r="AC87" s="274">
        <v>24</v>
      </c>
      <c r="AD87" s="275">
        <v>34</v>
      </c>
      <c r="AE87" s="273">
        <v>63</v>
      </c>
      <c r="AF87" s="274">
        <v>42</v>
      </c>
      <c r="AG87" s="275">
        <v>105</v>
      </c>
      <c r="AH87" s="273">
        <v>32.200000000000003</v>
      </c>
      <c r="AI87" s="274">
        <v>26.2</v>
      </c>
      <c r="AJ87" s="275">
        <v>29.8</v>
      </c>
      <c r="AK87" s="273">
        <v>63</v>
      </c>
      <c r="AL87" s="274">
        <v>42</v>
      </c>
      <c r="AM87" s="275">
        <v>105</v>
      </c>
      <c r="AN87" s="273">
        <v>55</v>
      </c>
      <c r="AO87" s="274">
        <v>37</v>
      </c>
      <c r="AP87" s="275">
        <v>46</v>
      </c>
      <c r="AQ87" s="273">
        <v>1202</v>
      </c>
      <c r="AR87" s="274">
        <v>1215</v>
      </c>
      <c r="AS87" s="275">
        <v>2417</v>
      </c>
      <c r="AT87" s="273">
        <v>57</v>
      </c>
      <c r="AU87" s="274">
        <v>40</v>
      </c>
      <c r="AV87" s="275">
        <v>48</v>
      </c>
      <c r="AW87" s="273">
        <v>1202</v>
      </c>
      <c r="AX87" s="274">
        <v>1215</v>
      </c>
      <c r="AY87" s="275">
        <v>2417</v>
      </c>
      <c r="AZ87" s="273">
        <v>34.200000000000003</v>
      </c>
      <c r="BA87" s="274">
        <v>31.6</v>
      </c>
      <c r="BB87" s="275">
        <v>32.9</v>
      </c>
      <c r="BC87" s="273">
        <v>1202</v>
      </c>
      <c r="BD87" s="274">
        <v>1215</v>
      </c>
      <c r="BE87" s="275">
        <v>2417</v>
      </c>
    </row>
    <row r="88" spans="1:57" x14ac:dyDescent="0.35">
      <c r="A88" t="s">
        <v>11</v>
      </c>
      <c r="B88" t="s">
        <v>257</v>
      </c>
      <c r="C88" t="s">
        <v>247</v>
      </c>
      <c r="D88" s="273">
        <v>55</v>
      </c>
      <c r="E88" s="274">
        <v>39</v>
      </c>
      <c r="F88" s="275">
        <v>47</v>
      </c>
      <c r="G88" s="273">
        <v>748</v>
      </c>
      <c r="H88" s="274">
        <v>746</v>
      </c>
      <c r="I88" s="275">
        <v>1494</v>
      </c>
      <c r="J88" s="273">
        <v>59</v>
      </c>
      <c r="K88" s="274">
        <v>44</v>
      </c>
      <c r="L88" s="275">
        <v>51</v>
      </c>
      <c r="M88" s="273">
        <v>748</v>
      </c>
      <c r="N88" s="274">
        <v>746</v>
      </c>
      <c r="O88" s="275">
        <v>1494</v>
      </c>
      <c r="P88" s="273">
        <v>32.9</v>
      </c>
      <c r="Q88" s="274">
        <v>30.6</v>
      </c>
      <c r="R88" s="275">
        <v>31.8</v>
      </c>
      <c r="S88" s="273">
        <v>748</v>
      </c>
      <c r="T88" s="274">
        <v>746</v>
      </c>
      <c r="U88" s="275">
        <v>1494</v>
      </c>
      <c r="V88" s="273">
        <v>24</v>
      </c>
      <c r="W88" s="274">
        <v>23</v>
      </c>
      <c r="X88" s="275">
        <v>23</v>
      </c>
      <c r="Y88" s="273">
        <v>34</v>
      </c>
      <c r="Z88" s="274">
        <v>35</v>
      </c>
      <c r="AA88" s="275">
        <v>69</v>
      </c>
      <c r="AB88" s="273">
        <v>26</v>
      </c>
      <c r="AC88" s="274">
        <v>23</v>
      </c>
      <c r="AD88" s="275">
        <v>25</v>
      </c>
      <c r="AE88" s="273">
        <v>34</v>
      </c>
      <c r="AF88" s="274">
        <v>35</v>
      </c>
      <c r="AG88" s="275">
        <v>69</v>
      </c>
      <c r="AH88" s="273">
        <v>28.5</v>
      </c>
      <c r="AI88" s="274">
        <v>26.2</v>
      </c>
      <c r="AJ88" s="275">
        <v>27.3</v>
      </c>
      <c r="AK88" s="273">
        <v>34</v>
      </c>
      <c r="AL88" s="274">
        <v>35</v>
      </c>
      <c r="AM88" s="275">
        <v>69</v>
      </c>
      <c r="AN88" s="273">
        <v>53</v>
      </c>
      <c r="AO88" s="274">
        <v>38</v>
      </c>
      <c r="AP88" s="275">
        <v>46</v>
      </c>
      <c r="AQ88" s="273">
        <v>802</v>
      </c>
      <c r="AR88" s="274">
        <v>803</v>
      </c>
      <c r="AS88" s="275">
        <v>1605</v>
      </c>
      <c r="AT88" s="273">
        <v>57</v>
      </c>
      <c r="AU88" s="274">
        <v>42</v>
      </c>
      <c r="AV88" s="275">
        <v>50</v>
      </c>
      <c r="AW88" s="273">
        <v>802</v>
      </c>
      <c r="AX88" s="274">
        <v>803</v>
      </c>
      <c r="AY88" s="275">
        <v>1605</v>
      </c>
      <c r="AZ88" s="273">
        <v>32.6</v>
      </c>
      <c r="BA88" s="274">
        <v>30.3</v>
      </c>
      <c r="BB88" s="275">
        <v>31.4</v>
      </c>
      <c r="BC88" s="273">
        <v>802</v>
      </c>
      <c r="BD88" s="274">
        <v>803</v>
      </c>
      <c r="BE88" s="275">
        <v>1605</v>
      </c>
    </row>
    <row r="89" spans="1:57" x14ac:dyDescent="0.35">
      <c r="A89" t="s">
        <v>13</v>
      </c>
      <c r="B89" t="s">
        <v>259</v>
      </c>
      <c r="C89" t="s">
        <v>247</v>
      </c>
      <c r="D89" s="273">
        <v>58</v>
      </c>
      <c r="E89" s="274">
        <v>43</v>
      </c>
      <c r="F89" s="275">
        <v>50</v>
      </c>
      <c r="G89" s="273">
        <v>1505</v>
      </c>
      <c r="H89" s="274">
        <v>1574</v>
      </c>
      <c r="I89" s="275">
        <v>3079</v>
      </c>
      <c r="J89" s="273">
        <v>61</v>
      </c>
      <c r="K89" s="274">
        <v>46</v>
      </c>
      <c r="L89" s="275">
        <v>53</v>
      </c>
      <c r="M89" s="273">
        <v>1505</v>
      </c>
      <c r="N89" s="274">
        <v>1574</v>
      </c>
      <c r="O89" s="275">
        <v>3079</v>
      </c>
      <c r="P89" s="273">
        <v>34</v>
      </c>
      <c r="Q89" s="274">
        <v>31.5</v>
      </c>
      <c r="R89" s="275">
        <v>32.700000000000003</v>
      </c>
      <c r="S89" s="273">
        <v>1505</v>
      </c>
      <c r="T89" s="274">
        <v>1574</v>
      </c>
      <c r="U89" s="275">
        <v>3079</v>
      </c>
      <c r="V89" s="273">
        <v>56</v>
      </c>
      <c r="W89" s="274">
        <v>31</v>
      </c>
      <c r="X89" s="275">
        <v>44</v>
      </c>
      <c r="Y89" s="273">
        <v>81</v>
      </c>
      <c r="Z89" s="274">
        <v>70</v>
      </c>
      <c r="AA89" s="275">
        <v>151</v>
      </c>
      <c r="AB89" s="273">
        <v>59</v>
      </c>
      <c r="AC89" s="274">
        <v>34</v>
      </c>
      <c r="AD89" s="275">
        <v>48</v>
      </c>
      <c r="AE89" s="273">
        <v>81</v>
      </c>
      <c r="AF89" s="274">
        <v>70</v>
      </c>
      <c r="AG89" s="275">
        <v>151</v>
      </c>
      <c r="AH89" s="273">
        <v>31.7</v>
      </c>
      <c r="AI89" s="274">
        <v>29.4</v>
      </c>
      <c r="AJ89" s="275">
        <v>30.6</v>
      </c>
      <c r="AK89" s="273">
        <v>81</v>
      </c>
      <c r="AL89" s="274">
        <v>70</v>
      </c>
      <c r="AM89" s="275">
        <v>151</v>
      </c>
      <c r="AN89" s="273">
        <v>58</v>
      </c>
      <c r="AO89" s="274">
        <v>43</v>
      </c>
      <c r="AP89" s="275">
        <v>50</v>
      </c>
      <c r="AQ89" s="273">
        <v>1595</v>
      </c>
      <c r="AR89" s="274">
        <v>1658</v>
      </c>
      <c r="AS89" s="275">
        <v>3253</v>
      </c>
      <c r="AT89" s="273">
        <v>61</v>
      </c>
      <c r="AU89" s="274">
        <v>46</v>
      </c>
      <c r="AV89" s="275">
        <v>53</v>
      </c>
      <c r="AW89" s="273">
        <v>1595</v>
      </c>
      <c r="AX89" s="274">
        <v>1658</v>
      </c>
      <c r="AY89" s="275">
        <v>3253</v>
      </c>
      <c r="AZ89" s="273">
        <v>33.9</v>
      </c>
      <c r="BA89" s="274">
        <v>31.4</v>
      </c>
      <c r="BB89" s="275">
        <v>32.6</v>
      </c>
      <c r="BC89" s="273">
        <v>1595</v>
      </c>
      <c r="BD89" s="274">
        <v>1658</v>
      </c>
      <c r="BE89" s="275">
        <v>3253</v>
      </c>
    </row>
    <row r="90" spans="1:57" x14ac:dyDescent="0.35">
      <c r="A90" t="s">
        <v>65</v>
      </c>
      <c r="B90" t="s">
        <v>310</v>
      </c>
      <c r="C90" t="s">
        <v>309</v>
      </c>
      <c r="D90" s="320" t="s">
        <v>416</v>
      </c>
      <c r="E90" s="321" t="s">
        <v>416</v>
      </c>
      <c r="F90" s="322" t="s">
        <v>416</v>
      </c>
      <c r="G90" s="320" t="s">
        <v>416</v>
      </c>
      <c r="H90" s="321" t="s">
        <v>416</v>
      </c>
      <c r="I90" s="322" t="s">
        <v>416</v>
      </c>
      <c r="J90" s="320" t="s">
        <v>416</v>
      </c>
      <c r="K90" s="321" t="s">
        <v>416</v>
      </c>
      <c r="L90" s="322" t="s">
        <v>416</v>
      </c>
      <c r="M90" s="320" t="s">
        <v>416</v>
      </c>
      <c r="N90" s="321" t="s">
        <v>416</v>
      </c>
      <c r="O90" s="322" t="s">
        <v>416</v>
      </c>
      <c r="P90" s="320" t="s">
        <v>416</v>
      </c>
      <c r="Q90" s="321" t="s">
        <v>416</v>
      </c>
      <c r="R90" s="322" t="s">
        <v>416</v>
      </c>
      <c r="S90" s="320" t="s">
        <v>416</v>
      </c>
      <c r="T90" s="321" t="s">
        <v>416</v>
      </c>
      <c r="U90" s="322" t="s">
        <v>416</v>
      </c>
      <c r="V90" s="320" t="s">
        <v>416</v>
      </c>
      <c r="W90" s="321" t="s">
        <v>416</v>
      </c>
      <c r="X90" s="322" t="s">
        <v>416</v>
      </c>
      <c r="Y90" s="320" t="s">
        <v>416</v>
      </c>
      <c r="Z90" s="321" t="s">
        <v>416</v>
      </c>
      <c r="AA90" s="322" t="s">
        <v>416</v>
      </c>
      <c r="AB90" s="320" t="s">
        <v>416</v>
      </c>
      <c r="AC90" s="321" t="s">
        <v>416</v>
      </c>
      <c r="AD90" s="322" t="s">
        <v>416</v>
      </c>
      <c r="AE90" s="320" t="s">
        <v>416</v>
      </c>
      <c r="AF90" s="321" t="s">
        <v>416</v>
      </c>
      <c r="AG90" s="322" t="s">
        <v>416</v>
      </c>
      <c r="AH90" s="320" t="s">
        <v>416</v>
      </c>
      <c r="AI90" s="321" t="s">
        <v>416</v>
      </c>
      <c r="AJ90" s="322" t="s">
        <v>416</v>
      </c>
      <c r="AK90" s="320" t="s">
        <v>416</v>
      </c>
      <c r="AL90" s="321" t="s">
        <v>416</v>
      </c>
      <c r="AM90" s="322" t="s">
        <v>416</v>
      </c>
      <c r="AN90" s="273">
        <v>55</v>
      </c>
      <c r="AO90" s="274">
        <v>39</v>
      </c>
      <c r="AP90" s="275">
        <v>47</v>
      </c>
      <c r="AQ90" s="273">
        <v>7575</v>
      </c>
      <c r="AR90" s="274">
        <v>8088</v>
      </c>
      <c r="AS90" s="275">
        <v>15663</v>
      </c>
      <c r="AT90" s="273">
        <v>57</v>
      </c>
      <c r="AU90" s="274">
        <v>42</v>
      </c>
      <c r="AV90" s="275">
        <v>50</v>
      </c>
      <c r="AW90" s="273">
        <v>7575</v>
      </c>
      <c r="AX90" s="274">
        <v>8088</v>
      </c>
      <c r="AY90" s="275">
        <v>15663</v>
      </c>
      <c r="AZ90" s="273">
        <v>34.200000000000003</v>
      </c>
      <c r="BA90" s="274">
        <v>31.4</v>
      </c>
      <c r="BB90" s="275">
        <v>32.799999999999997</v>
      </c>
      <c r="BC90" s="273">
        <v>7575</v>
      </c>
      <c r="BD90" s="274">
        <v>8088</v>
      </c>
      <c r="BE90" s="275">
        <v>15663</v>
      </c>
    </row>
    <row r="91" spans="1:57" x14ac:dyDescent="0.35">
      <c r="A91" t="s">
        <v>66</v>
      </c>
      <c r="B91" t="s">
        <v>311</v>
      </c>
      <c r="C91" t="s">
        <v>309</v>
      </c>
      <c r="D91" s="273">
        <v>64</v>
      </c>
      <c r="E91" s="274">
        <v>50</v>
      </c>
      <c r="F91" s="275">
        <v>57</v>
      </c>
      <c r="G91" s="273">
        <v>1295</v>
      </c>
      <c r="H91" s="274">
        <v>1310</v>
      </c>
      <c r="I91" s="275">
        <v>2605</v>
      </c>
      <c r="J91" s="273">
        <v>66</v>
      </c>
      <c r="K91" s="274">
        <v>53</v>
      </c>
      <c r="L91" s="275">
        <v>60</v>
      </c>
      <c r="M91" s="273">
        <v>1295</v>
      </c>
      <c r="N91" s="274">
        <v>1310</v>
      </c>
      <c r="O91" s="275">
        <v>2605</v>
      </c>
      <c r="P91" s="273">
        <v>34.5</v>
      </c>
      <c r="Q91" s="274">
        <v>32.700000000000003</v>
      </c>
      <c r="R91" s="275">
        <v>33.6</v>
      </c>
      <c r="S91" s="273">
        <v>1295</v>
      </c>
      <c r="T91" s="274">
        <v>1310</v>
      </c>
      <c r="U91" s="275">
        <v>2605</v>
      </c>
      <c r="V91" s="273">
        <v>51</v>
      </c>
      <c r="W91" s="274">
        <v>34</v>
      </c>
      <c r="X91" s="275">
        <v>42</v>
      </c>
      <c r="Y91" s="273">
        <v>646</v>
      </c>
      <c r="Z91" s="274">
        <v>668</v>
      </c>
      <c r="AA91" s="275">
        <v>1314</v>
      </c>
      <c r="AB91" s="273">
        <v>57</v>
      </c>
      <c r="AC91" s="274">
        <v>39</v>
      </c>
      <c r="AD91" s="275">
        <v>47</v>
      </c>
      <c r="AE91" s="273">
        <v>646</v>
      </c>
      <c r="AF91" s="274">
        <v>668</v>
      </c>
      <c r="AG91" s="275">
        <v>1314</v>
      </c>
      <c r="AH91" s="273">
        <v>32.6</v>
      </c>
      <c r="AI91" s="274">
        <v>29.6</v>
      </c>
      <c r="AJ91" s="275">
        <v>31.1</v>
      </c>
      <c r="AK91" s="273">
        <v>646</v>
      </c>
      <c r="AL91" s="274">
        <v>668</v>
      </c>
      <c r="AM91" s="275">
        <v>1314</v>
      </c>
      <c r="AN91" s="273">
        <v>60</v>
      </c>
      <c r="AO91" s="274">
        <v>45</v>
      </c>
      <c r="AP91" s="275">
        <v>52</v>
      </c>
      <c r="AQ91" s="273">
        <v>2161</v>
      </c>
      <c r="AR91" s="274">
        <v>2213</v>
      </c>
      <c r="AS91" s="275">
        <v>4374</v>
      </c>
      <c r="AT91" s="273">
        <v>63</v>
      </c>
      <c r="AU91" s="274">
        <v>48</v>
      </c>
      <c r="AV91" s="275">
        <v>55</v>
      </c>
      <c r="AW91" s="273">
        <v>2161</v>
      </c>
      <c r="AX91" s="274">
        <v>2213</v>
      </c>
      <c r="AY91" s="275">
        <v>4374</v>
      </c>
      <c r="AZ91" s="273">
        <v>33.9</v>
      </c>
      <c r="BA91" s="274">
        <v>31.8</v>
      </c>
      <c r="BB91" s="275">
        <v>32.9</v>
      </c>
      <c r="BC91" s="273">
        <v>2161</v>
      </c>
      <c r="BD91" s="274">
        <v>2213</v>
      </c>
      <c r="BE91" s="275">
        <v>4374</v>
      </c>
    </row>
    <row r="92" spans="1:57" x14ac:dyDescent="0.35">
      <c r="A92" t="s">
        <v>67</v>
      </c>
      <c r="B92" t="s">
        <v>312</v>
      </c>
      <c r="C92" t="s">
        <v>309</v>
      </c>
      <c r="D92" s="273">
        <v>61</v>
      </c>
      <c r="E92" s="274">
        <v>42</v>
      </c>
      <c r="F92" s="275">
        <v>51</v>
      </c>
      <c r="G92" s="273">
        <v>1538</v>
      </c>
      <c r="H92" s="274">
        <v>1714</v>
      </c>
      <c r="I92" s="275">
        <v>3252</v>
      </c>
      <c r="J92" s="273">
        <v>63</v>
      </c>
      <c r="K92" s="274">
        <v>45</v>
      </c>
      <c r="L92" s="275">
        <v>54</v>
      </c>
      <c r="M92" s="273">
        <v>1538</v>
      </c>
      <c r="N92" s="274">
        <v>1714</v>
      </c>
      <c r="O92" s="275">
        <v>3252</v>
      </c>
      <c r="P92" s="273">
        <v>34.6</v>
      </c>
      <c r="Q92" s="274">
        <v>31.9</v>
      </c>
      <c r="R92" s="275">
        <v>33.200000000000003</v>
      </c>
      <c r="S92" s="273">
        <v>1538</v>
      </c>
      <c r="T92" s="274">
        <v>1714</v>
      </c>
      <c r="U92" s="275">
        <v>3252</v>
      </c>
      <c r="V92" s="273">
        <v>38</v>
      </c>
      <c r="W92" s="274">
        <v>23</v>
      </c>
      <c r="X92" s="275">
        <v>30</v>
      </c>
      <c r="Y92" s="273">
        <v>201</v>
      </c>
      <c r="Z92" s="274">
        <v>236</v>
      </c>
      <c r="AA92" s="275">
        <v>437</v>
      </c>
      <c r="AB92" s="273">
        <v>43</v>
      </c>
      <c r="AC92" s="274">
        <v>27</v>
      </c>
      <c r="AD92" s="275">
        <v>34</v>
      </c>
      <c r="AE92" s="273">
        <v>201</v>
      </c>
      <c r="AF92" s="274">
        <v>236</v>
      </c>
      <c r="AG92" s="275">
        <v>437</v>
      </c>
      <c r="AH92" s="273">
        <v>30.5</v>
      </c>
      <c r="AI92" s="274">
        <v>27.2</v>
      </c>
      <c r="AJ92" s="275">
        <v>28.7</v>
      </c>
      <c r="AK92" s="273">
        <v>201</v>
      </c>
      <c r="AL92" s="274">
        <v>236</v>
      </c>
      <c r="AM92" s="275">
        <v>437</v>
      </c>
      <c r="AN92" s="273">
        <v>59</v>
      </c>
      <c r="AO92" s="274">
        <v>39</v>
      </c>
      <c r="AP92" s="275">
        <v>48</v>
      </c>
      <c r="AQ92" s="273">
        <v>1778</v>
      </c>
      <c r="AR92" s="274">
        <v>1993</v>
      </c>
      <c r="AS92" s="275">
        <v>3771</v>
      </c>
      <c r="AT92" s="273">
        <v>61</v>
      </c>
      <c r="AU92" s="274">
        <v>42</v>
      </c>
      <c r="AV92" s="275">
        <v>51</v>
      </c>
      <c r="AW92" s="273">
        <v>1778</v>
      </c>
      <c r="AX92" s="274">
        <v>1993</v>
      </c>
      <c r="AY92" s="275">
        <v>3771</v>
      </c>
      <c r="AZ92" s="273">
        <v>34.1</v>
      </c>
      <c r="BA92" s="274">
        <v>31.3</v>
      </c>
      <c r="BB92" s="275">
        <v>32.6</v>
      </c>
      <c r="BC92" s="273">
        <v>1778</v>
      </c>
      <c r="BD92" s="274">
        <v>1993</v>
      </c>
      <c r="BE92" s="275">
        <v>3771</v>
      </c>
    </row>
    <row r="93" spans="1:57" x14ac:dyDescent="0.35">
      <c r="A93" t="s">
        <v>69</v>
      </c>
      <c r="B93" t="s">
        <v>314</v>
      </c>
      <c r="C93" t="s">
        <v>309</v>
      </c>
      <c r="D93" s="273">
        <v>56</v>
      </c>
      <c r="E93" s="274">
        <v>36</v>
      </c>
      <c r="F93" s="275">
        <v>46</v>
      </c>
      <c r="G93" s="273">
        <v>1451</v>
      </c>
      <c r="H93" s="274">
        <v>1452</v>
      </c>
      <c r="I93" s="275">
        <v>2903</v>
      </c>
      <c r="J93" s="273">
        <v>59</v>
      </c>
      <c r="K93" s="274">
        <v>40</v>
      </c>
      <c r="L93" s="275">
        <v>49</v>
      </c>
      <c r="M93" s="273">
        <v>1451</v>
      </c>
      <c r="N93" s="274">
        <v>1452</v>
      </c>
      <c r="O93" s="275">
        <v>2903</v>
      </c>
      <c r="P93" s="273">
        <v>33.700000000000003</v>
      </c>
      <c r="Q93" s="274">
        <v>30.8</v>
      </c>
      <c r="R93" s="275">
        <v>32.299999999999997</v>
      </c>
      <c r="S93" s="273">
        <v>1451</v>
      </c>
      <c r="T93" s="274">
        <v>1452</v>
      </c>
      <c r="U93" s="275">
        <v>2903</v>
      </c>
      <c r="V93" s="273">
        <v>43</v>
      </c>
      <c r="W93" s="274">
        <v>28</v>
      </c>
      <c r="X93" s="275">
        <v>35</v>
      </c>
      <c r="Y93" s="273">
        <v>546</v>
      </c>
      <c r="Z93" s="274">
        <v>563</v>
      </c>
      <c r="AA93" s="275">
        <v>1109</v>
      </c>
      <c r="AB93" s="273">
        <v>47</v>
      </c>
      <c r="AC93" s="274">
        <v>32</v>
      </c>
      <c r="AD93" s="275">
        <v>39</v>
      </c>
      <c r="AE93" s="273">
        <v>546</v>
      </c>
      <c r="AF93" s="274">
        <v>563</v>
      </c>
      <c r="AG93" s="275">
        <v>1109</v>
      </c>
      <c r="AH93" s="273">
        <v>31.1</v>
      </c>
      <c r="AI93" s="274">
        <v>27.9</v>
      </c>
      <c r="AJ93" s="275">
        <v>29.5</v>
      </c>
      <c r="AK93" s="273">
        <v>546</v>
      </c>
      <c r="AL93" s="274">
        <v>563</v>
      </c>
      <c r="AM93" s="275">
        <v>1109</v>
      </c>
      <c r="AN93" s="273">
        <v>51</v>
      </c>
      <c r="AO93" s="274">
        <v>34</v>
      </c>
      <c r="AP93" s="275">
        <v>42</v>
      </c>
      <c r="AQ93" s="273">
        <v>2279</v>
      </c>
      <c r="AR93" s="274">
        <v>2302</v>
      </c>
      <c r="AS93" s="275">
        <v>4581</v>
      </c>
      <c r="AT93" s="273">
        <v>54</v>
      </c>
      <c r="AU93" s="274">
        <v>37</v>
      </c>
      <c r="AV93" s="275">
        <v>46</v>
      </c>
      <c r="AW93" s="273">
        <v>2279</v>
      </c>
      <c r="AX93" s="274">
        <v>2302</v>
      </c>
      <c r="AY93" s="275">
        <v>4581</v>
      </c>
      <c r="AZ93" s="273">
        <v>32.700000000000003</v>
      </c>
      <c r="BA93" s="274">
        <v>29.9</v>
      </c>
      <c r="BB93" s="275">
        <v>31.3</v>
      </c>
      <c r="BC93" s="273">
        <v>2279</v>
      </c>
      <c r="BD93" s="274">
        <v>2302</v>
      </c>
      <c r="BE93" s="275">
        <v>4581</v>
      </c>
    </row>
    <row r="94" spans="1:57" x14ac:dyDescent="0.35">
      <c r="A94" t="s">
        <v>71</v>
      </c>
      <c r="B94" t="s">
        <v>316</v>
      </c>
      <c r="C94" t="s">
        <v>309</v>
      </c>
      <c r="D94" s="273">
        <v>63</v>
      </c>
      <c r="E94" s="274">
        <v>45</v>
      </c>
      <c r="F94" s="275">
        <v>54</v>
      </c>
      <c r="G94" s="273">
        <v>1173</v>
      </c>
      <c r="H94" s="274">
        <v>1248</v>
      </c>
      <c r="I94" s="275">
        <v>2421</v>
      </c>
      <c r="J94" s="273">
        <v>66</v>
      </c>
      <c r="K94" s="274">
        <v>49</v>
      </c>
      <c r="L94" s="275">
        <v>57</v>
      </c>
      <c r="M94" s="273">
        <v>1173</v>
      </c>
      <c r="N94" s="274">
        <v>1248</v>
      </c>
      <c r="O94" s="275">
        <v>2421</v>
      </c>
      <c r="P94" s="273">
        <v>35.6</v>
      </c>
      <c r="Q94" s="274">
        <v>32.299999999999997</v>
      </c>
      <c r="R94" s="275">
        <v>33.9</v>
      </c>
      <c r="S94" s="273">
        <v>1173</v>
      </c>
      <c r="T94" s="274">
        <v>1248</v>
      </c>
      <c r="U94" s="275">
        <v>2421</v>
      </c>
      <c r="V94" s="273">
        <v>51</v>
      </c>
      <c r="W94" s="274">
        <v>32</v>
      </c>
      <c r="X94" s="275">
        <v>41</v>
      </c>
      <c r="Y94" s="273">
        <v>78</v>
      </c>
      <c r="Z94" s="274">
        <v>84</v>
      </c>
      <c r="AA94" s="275">
        <v>162</v>
      </c>
      <c r="AB94" s="273">
        <v>55</v>
      </c>
      <c r="AC94" s="274">
        <v>38</v>
      </c>
      <c r="AD94" s="275">
        <v>46</v>
      </c>
      <c r="AE94" s="273">
        <v>78</v>
      </c>
      <c r="AF94" s="274">
        <v>84</v>
      </c>
      <c r="AG94" s="275">
        <v>162</v>
      </c>
      <c r="AH94" s="273">
        <v>33.799999999999997</v>
      </c>
      <c r="AI94" s="274">
        <v>30</v>
      </c>
      <c r="AJ94" s="275">
        <v>31.8</v>
      </c>
      <c r="AK94" s="273">
        <v>78</v>
      </c>
      <c r="AL94" s="274">
        <v>84</v>
      </c>
      <c r="AM94" s="275">
        <v>162</v>
      </c>
      <c r="AN94" s="273">
        <v>62</v>
      </c>
      <c r="AO94" s="274">
        <v>43</v>
      </c>
      <c r="AP94" s="275">
        <v>53</v>
      </c>
      <c r="AQ94" s="273">
        <v>1297</v>
      </c>
      <c r="AR94" s="274">
        <v>1373</v>
      </c>
      <c r="AS94" s="275">
        <v>2670</v>
      </c>
      <c r="AT94" s="273">
        <v>65</v>
      </c>
      <c r="AU94" s="274">
        <v>48</v>
      </c>
      <c r="AV94" s="275">
        <v>56</v>
      </c>
      <c r="AW94" s="273">
        <v>1297</v>
      </c>
      <c r="AX94" s="274">
        <v>1373</v>
      </c>
      <c r="AY94" s="275">
        <v>2670</v>
      </c>
      <c r="AZ94" s="273">
        <v>35.4</v>
      </c>
      <c r="BA94" s="274">
        <v>32</v>
      </c>
      <c r="BB94" s="275">
        <v>33.700000000000003</v>
      </c>
      <c r="BC94" s="273">
        <v>1297</v>
      </c>
      <c r="BD94" s="274">
        <v>1373</v>
      </c>
      <c r="BE94" s="275">
        <v>2670</v>
      </c>
    </row>
    <row r="95" spans="1:57" x14ac:dyDescent="0.35">
      <c r="A95" t="s">
        <v>75</v>
      </c>
      <c r="B95" t="s">
        <v>320</v>
      </c>
      <c r="C95" t="s">
        <v>309</v>
      </c>
      <c r="D95" s="273">
        <v>57</v>
      </c>
      <c r="E95" s="274">
        <v>38</v>
      </c>
      <c r="F95" s="275">
        <v>47</v>
      </c>
      <c r="G95" s="273">
        <v>1086</v>
      </c>
      <c r="H95" s="274">
        <v>1148</v>
      </c>
      <c r="I95" s="275">
        <v>2234</v>
      </c>
      <c r="J95" s="273">
        <v>60</v>
      </c>
      <c r="K95" s="274">
        <v>41</v>
      </c>
      <c r="L95" s="275">
        <v>51</v>
      </c>
      <c r="M95" s="273">
        <v>1086</v>
      </c>
      <c r="N95" s="274">
        <v>1148</v>
      </c>
      <c r="O95" s="275">
        <v>2234</v>
      </c>
      <c r="P95" s="273">
        <v>33.9</v>
      </c>
      <c r="Q95" s="274">
        <v>30.6</v>
      </c>
      <c r="R95" s="275">
        <v>32.200000000000003</v>
      </c>
      <c r="S95" s="273">
        <v>1086</v>
      </c>
      <c r="T95" s="274">
        <v>1148</v>
      </c>
      <c r="U95" s="275">
        <v>2234</v>
      </c>
      <c r="V95" s="273">
        <v>42</v>
      </c>
      <c r="W95" s="274">
        <v>33</v>
      </c>
      <c r="X95" s="275">
        <v>37</v>
      </c>
      <c r="Y95" s="273">
        <v>327</v>
      </c>
      <c r="Z95" s="274">
        <v>367</v>
      </c>
      <c r="AA95" s="275">
        <v>694</v>
      </c>
      <c r="AB95" s="273">
        <v>44</v>
      </c>
      <c r="AC95" s="274">
        <v>37</v>
      </c>
      <c r="AD95" s="275">
        <v>40</v>
      </c>
      <c r="AE95" s="273">
        <v>327</v>
      </c>
      <c r="AF95" s="274">
        <v>367</v>
      </c>
      <c r="AG95" s="275">
        <v>694</v>
      </c>
      <c r="AH95" s="273">
        <v>30.6</v>
      </c>
      <c r="AI95" s="274">
        <v>28.8</v>
      </c>
      <c r="AJ95" s="275">
        <v>29.7</v>
      </c>
      <c r="AK95" s="273">
        <v>327</v>
      </c>
      <c r="AL95" s="274">
        <v>367</v>
      </c>
      <c r="AM95" s="275">
        <v>694</v>
      </c>
      <c r="AN95" s="273">
        <v>52</v>
      </c>
      <c r="AO95" s="274">
        <v>35</v>
      </c>
      <c r="AP95" s="275">
        <v>43</v>
      </c>
      <c r="AQ95" s="273">
        <v>1735</v>
      </c>
      <c r="AR95" s="274">
        <v>1890</v>
      </c>
      <c r="AS95" s="275">
        <v>3625</v>
      </c>
      <c r="AT95" s="273">
        <v>55</v>
      </c>
      <c r="AU95" s="274">
        <v>39</v>
      </c>
      <c r="AV95" s="275">
        <v>46</v>
      </c>
      <c r="AW95" s="273">
        <v>1735</v>
      </c>
      <c r="AX95" s="274">
        <v>1890</v>
      </c>
      <c r="AY95" s="275">
        <v>3625</v>
      </c>
      <c r="AZ95" s="273">
        <v>32.9</v>
      </c>
      <c r="BA95" s="274">
        <v>30</v>
      </c>
      <c r="BB95" s="275">
        <v>31.4</v>
      </c>
      <c r="BC95" s="273">
        <v>1735</v>
      </c>
      <c r="BD95" s="274">
        <v>1890</v>
      </c>
      <c r="BE95" s="275">
        <v>3625</v>
      </c>
    </row>
    <row r="96" spans="1:57" x14ac:dyDescent="0.35">
      <c r="A96" t="s">
        <v>77</v>
      </c>
      <c r="B96" t="s">
        <v>322</v>
      </c>
      <c r="C96" t="s">
        <v>309</v>
      </c>
      <c r="D96" s="273">
        <v>54</v>
      </c>
      <c r="E96" s="274">
        <v>35</v>
      </c>
      <c r="F96" s="275">
        <v>45</v>
      </c>
      <c r="G96" s="273">
        <v>1039</v>
      </c>
      <c r="H96" s="274">
        <v>1076</v>
      </c>
      <c r="I96" s="275">
        <v>2115</v>
      </c>
      <c r="J96" s="273">
        <v>56</v>
      </c>
      <c r="K96" s="274">
        <v>38</v>
      </c>
      <c r="L96" s="275">
        <v>47</v>
      </c>
      <c r="M96" s="273">
        <v>1039</v>
      </c>
      <c r="N96" s="274">
        <v>1076</v>
      </c>
      <c r="O96" s="275">
        <v>2115</v>
      </c>
      <c r="P96" s="273">
        <v>33.1</v>
      </c>
      <c r="Q96" s="274">
        <v>30.3</v>
      </c>
      <c r="R96" s="275">
        <v>31.7</v>
      </c>
      <c r="S96" s="273">
        <v>1039</v>
      </c>
      <c r="T96" s="274">
        <v>1076</v>
      </c>
      <c r="U96" s="275">
        <v>2115</v>
      </c>
      <c r="V96" s="273">
        <v>41</v>
      </c>
      <c r="W96" s="274">
        <v>27</v>
      </c>
      <c r="X96" s="275">
        <v>33</v>
      </c>
      <c r="Y96" s="273">
        <v>339</v>
      </c>
      <c r="Z96" s="274">
        <v>395</v>
      </c>
      <c r="AA96" s="275">
        <v>734</v>
      </c>
      <c r="AB96" s="273">
        <v>45</v>
      </c>
      <c r="AC96" s="274">
        <v>30</v>
      </c>
      <c r="AD96" s="275">
        <v>37</v>
      </c>
      <c r="AE96" s="273">
        <v>339</v>
      </c>
      <c r="AF96" s="274">
        <v>395</v>
      </c>
      <c r="AG96" s="275">
        <v>734</v>
      </c>
      <c r="AH96" s="273">
        <v>30.9</v>
      </c>
      <c r="AI96" s="274">
        <v>28.7</v>
      </c>
      <c r="AJ96" s="275">
        <v>29.7</v>
      </c>
      <c r="AK96" s="273">
        <v>339</v>
      </c>
      <c r="AL96" s="274">
        <v>395</v>
      </c>
      <c r="AM96" s="275">
        <v>734</v>
      </c>
      <c r="AN96" s="273">
        <v>51</v>
      </c>
      <c r="AO96" s="274">
        <v>33</v>
      </c>
      <c r="AP96" s="275">
        <v>42</v>
      </c>
      <c r="AQ96" s="273">
        <v>1524</v>
      </c>
      <c r="AR96" s="274">
        <v>1638</v>
      </c>
      <c r="AS96" s="275">
        <v>3162</v>
      </c>
      <c r="AT96" s="273">
        <v>53</v>
      </c>
      <c r="AU96" s="274">
        <v>36</v>
      </c>
      <c r="AV96" s="275">
        <v>44</v>
      </c>
      <c r="AW96" s="273">
        <v>1524</v>
      </c>
      <c r="AX96" s="274">
        <v>1638</v>
      </c>
      <c r="AY96" s="275">
        <v>3162</v>
      </c>
      <c r="AZ96" s="273">
        <v>32.5</v>
      </c>
      <c r="BA96" s="274">
        <v>29.8</v>
      </c>
      <c r="BB96" s="275">
        <v>31.1</v>
      </c>
      <c r="BC96" s="273">
        <v>1524</v>
      </c>
      <c r="BD96" s="274">
        <v>1638</v>
      </c>
      <c r="BE96" s="275">
        <v>3162</v>
      </c>
    </row>
    <row r="97" spans="1:57" x14ac:dyDescent="0.35">
      <c r="A97" t="s">
        <v>40</v>
      </c>
      <c r="B97" t="s">
        <v>285</v>
      </c>
      <c r="C97" t="s">
        <v>408</v>
      </c>
      <c r="D97" s="273">
        <v>60</v>
      </c>
      <c r="E97" s="274">
        <v>42</v>
      </c>
      <c r="F97" s="275">
        <v>51</v>
      </c>
      <c r="G97" s="273">
        <v>2068</v>
      </c>
      <c r="H97" s="274">
        <v>2188</v>
      </c>
      <c r="I97" s="275">
        <v>4256</v>
      </c>
      <c r="J97" s="273">
        <v>65</v>
      </c>
      <c r="K97" s="274">
        <v>46</v>
      </c>
      <c r="L97" s="275">
        <v>55</v>
      </c>
      <c r="M97" s="273">
        <v>2068</v>
      </c>
      <c r="N97" s="274">
        <v>2188</v>
      </c>
      <c r="O97" s="275">
        <v>4256</v>
      </c>
      <c r="P97" s="273">
        <v>34</v>
      </c>
      <c r="Q97" s="274">
        <v>31.3</v>
      </c>
      <c r="R97" s="275">
        <v>32.6</v>
      </c>
      <c r="S97" s="273">
        <v>2068</v>
      </c>
      <c r="T97" s="274">
        <v>2188</v>
      </c>
      <c r="U97" s="275">
        <v>4256</v>
      </c>
      <c r="V97" s="273">
        <v>39</v>
      </c>
      <c r="W97" s="274">
        <v>29</v>
      </c>
      <c r="X97" s="275">
        <v>34</v>
      </c>
      <c r="Y97" s="273">
        <v>1471</v>
      </c>
      <c r="Z97" s="274">
        <v>1580</v>
      </c>
      <c r="AA97" s="275">
        <v>3051</v>
      </c>
      <c r="AB97" s="273">
        <v>46</v>
      </c>
      <c r="AC97" s="274">
        <v>35</v>
      </c>
      <c r="AD97" s="275">
        <v>40</v>
      </c>
      <c r="AE97" s="273">
        <v>1471</v>
      </c>
      <c r="AF97" s="274">
        <v>1580</v>
      </c>
      <c r="AG97" s="275">
        <v>3051</v>
      </c>
      <c r="AH97" s="273">
        <v>29.9</v>
      </c>
      <c r="AI97" s="274">
        <v>27.8</v>
      </c>
      <c r="AJ97" s="275">
        <v>28.8</v>
      </c>
      <c r="AK97" s="273">
        <v>1471</v>
      </c>
      <c r="AL97" s="274">
        <v>1580</v>
      </c>
      <c r="AM97" s="275">
        <v>3051</v>
      </c>
      <c r="AN97" s="273">
        <v>51</v>
      </c>
      <c r="AO97" s="274">
        <v>36</v>
      </c>
      <c r="AP97" s="275">
        <v>44</v>
      </c>
      <c r="AQ97" s="273">
        <v>3824</v>
      </c>
      <c r="AR97" s="274">
        <v>4053</v>
      </c>
      <c r="AS97" s="275">
        <v>7877</v>
      </c>
      <c r="AT97" s="273">
        <v>56</v>
      </c>
      <c r="AU97" s="274">
        <v>42</v>
      </c>
      <c r="AV97" s="275">
        <v>49</v>
      </c>
      <c r="AW97" s="273">
        <v>3824</v>
      </c>
      <c r="AX97" s="274">
        <v>4053</v>
      </c>
      <c r="AY97" s="275">
        <v>7877</v>
      </c>
      <c r="AZ97" s="273">
        <v>32.200000000000003</v>
      </c>
      <c r="BA97" s="274">
        <v>29.8</v>
      </c>
      <c r="BB97" s="275">
        <v>31</v>
      </c>
      <c r="BC97" s="273">
        <v>3824</v>
      </c>
      <c r="BD97" s="274">
        <v>4053</v>
      </c>
      <c r="BE97" s="275">
        <v>7877</v>
      </c>
    </row>
    <row r="98" spans="1:57" x14ac:dyDescent="0.35">
      <c r="A98" t="s">
        <v>41</v>
      </c>
      <c r="B98" t="s">
        <v>286</v>
      </c>
      <c r="C98" t="s">
        <v>408</v>
      </c>
      <c r="D98" s="273">
        <v>55</v>
      </c>
      <c r="E98" s="274">
        <v>35</v>
      </c>
      <c r="F98" s="275">
        <v>45</v>
      </c>
      <c r="G98" s="273">
        <v>1027</v>
      </c>
      <c r="H98" s="274">
        <v>1077</v>
      </c>
      <c r="I98" s="275">
        <v>2104</v>
      </c>
      <c r="J98" s="273">
        <v>58</v>
      </c>
      <c r="K98" s="274">
        <v>39</v>
      </c>
      <c r="L98" s="275">
        <v>48</v>
      </c>
      <c r="M98" s="273">
        <v>1027</v>
      </c>
      <c r="N98" s="274">
        <v>1077</v>
      </c>
      <c r="O98" s="275">
        <v>2104</v>
      </c>
      <c r="P98" s="273">
        <v>33.5</v>
      </c>
      <c r="Q98" s="274">
        <v>30.9</v>
      </c>
      <c r="R98" s="275">
        <v>32.200000000000003</v>
      </c>
      <c r="S98" s="273">
        <v>1027</v>
      </c>
      <c r="T98" s="274">
        <v>1077</v>
      </c>
      <c r="U98" s="275">
        <v>2104</v>
      </c>
      <c r="V98" s="273">
        <v>34</v>
      </c>
      <c r="W98" s="274">
        <v>22</v>
      </c>
      <c r="X98" s="275">
        <v>28</v>
      </c>
      <c r="Y98" s="273">
        <v>230</v>
      </c>
      <c r="Z98" s="274">
        <v>251</v>
      </c>
      <c r="AA98" s="275">
        <v>481</v>
      </c>
      <c r="AB98" s="273">
        <v>37</v>
      </c>
      <c r="AC98" s="274">
        <v>27</v>
      </c>
      <c r="AD98" s="275">
        <v>32</v>
      </c>
      <c r="AE98" s="273">
        <v>230</v>
      </c>
      <c r="AF98" s="274">
        <v>251</v>
      </c>
      <c r="AG98" s="275">
        <v>481</v>
      </c>
      <c r="AH98" s="273">
        <v>29.9</v>
      </c>
      <c r="AI98" s="274">
        <v>28.9</v>
      </c>
      <c r="AJ98" s="275">
        <v>29.4</v>
      </c>
      <c r="AK98" s="273">
        <v>230</v>
      </c>
      <c r="AL98" s="274">
        <v>251</v>
      </c>
      <c r="AM98" s="275">
        <v>481</v>
      </c>
      <c r="AN98" s="273">
        <v>52</v>
      </c>
      <c r="AO98" s="274">
        <v>33</v>
      </c>
      <c r="AP98" s="275">
        <v>42</v>
      </c>
      <c r="AQ98" s="273">
        <v>1334</v>
      </c>
      <c r="AR98" s="274">
        <v>1407</v>
      </c>
      <c r="AS98" s="275">
        <v>2741</v>
      </c>
      <c r="AT98" s="273">
        <v>54</v>
      </c>
      <c r="AU98" s="274">
        <v>36</v>
      </c>
      <c r="AV98" s="275">
        <v>45</v>
      </c>
      <c r="AW98" s="273">
        <v>1334</v>
      </c>
      <c r="AX98" s="274">
        <v>1407</v>
      </c>
      <c r="AY98" s="275">
        <v>2741</v>
      </c>
      <c r="AZ98" s="273">
        <v>33</v>
      </c>
      <c r="BA98" s="274">
        <v>30.5</v>
      </c>
      <c r="BB98" s="275">
        <v>31.7</v>
      </c>
      <c r="BC98" s="273">
        <v>1334</v>
      </c>
      <c r="BD98" s="274">
        <v>1407</v>
      </c>
      <c r="BE98" s="275">
        <v>2741</v>
      </c>
    </row>
    <row r="99" spans="1:57" x14ac:dyDescent="0.35">
      <c r="A99" t="s">
        <v>45</v>
      </c>
      <c r="B99" t="s">
        <v>290</v>
      </c>
      <c r="C99" t="s">
        <v>408</v>
      </c>
      <c r="D99" s="273">
        <v>66</v>
      </c>
      <c r="E99" s="274">
        <v>47</v>
      </c>
      <c r="F99" s="275">
        <v>56</v>
      </c>
      <c r="G99" s="273">
        <v>1985</v>
      </c>
      <c r="H99" s="274">
        <v>2057</v>
      </c>
      <c r="I99" s="275">
        <v>4042</v>
      </c>
      <c r="J99" s="273">
        <v>66</v>
      </c>
      <c r="K99" s="274">
        <v>49</v>
      </c>
      <c r="L99" s="275">
        <v>58</v>
      </c>
      <c r="M99" s="273">
        <v>1985</v>
      </c>
      <c r="N99" s="274">
        <v>2057</v>
      </c>
      <c r="O99" s="275">
        <v>4042</v>
      </c>
      <c r="P99" s="273">
        <v>35.1</v>
      </c>
      <c r="Q99" s="274">
        <v>32.5</v>
      </c>
      <c r="R99" s="275">
        <v>33.799999999999997</v>
      </c>
      <c r="S99" s="273">
        <v>1985</v>
      </c>
      <c r="T99" s="274">
        <v>2057</v>
      </c>
      <c r="U99" s="275">
        <v>4042</v>
      </c>
      <c r="V99" s="273">
        <v>43</v>
      </c>
      <c r="W99" s="274">
        <v>31</v>
      </c>
      <c r="X99" s="275">
        <v>37</v>
      </c>
      <c r="Y99" s="273">
        <v>708</v>
      </c>
      <c r="Z99" s="274">
        <v>707</v>
      </c>
      <c r="AA99" s="275">
        <v>1415</v>
      </c>
      <c r="AB99" s="273">
        <v>46</v>
      </c>
      <c r="AC99" s="274">
        <v>37</v>
      </c>
      <c r="AD99" s="275">
        <v>42</v>
      </c>
      <c r="AE99" s="273">
        <v>708</v>
      </c>
      <c r="AF99" s="274">
        <v>707</v>
      </c>
      <c r="AG99" s="275">
        <v>1415</v>
      </c>
      <c r="AH99" s="273">
        <v>31.4</v>
      </c>
      <c r="AI99" s="274">
        <v>29.5</v>
      </c>
      <c r="AJ99" s="275">
        <v>30.5</v>
      </c>
      <c r="AK99" s="273">
        <v>708</v>
      </c>
      <c r="AL99" s="274">
        <v>707</v>
      </c>
      <c r="AM99" s="275">
        <v>1415</v>
      </c>
      <c r="AN99" s="273">
        <v>59</v>
      </c>
      <c r="AO99" s="274">
        <v>43</v>
      </c>
      <c r="AP99" s="275">
        <v>51</v>
      </c>
      <c r="AQ99" s="273">
        <v>2759</v>
      </c>
      <c r="AR99" s="274">
        <v>2827</v>
      </c>
      <c r="AS99" s="275">
        <v>5586</v>
      </c>
      <c r="AT99" s="273">
        <v>61</v>
      </c>
      <c r="AU99" s="274">
        <v>46</v>
      </c>
      <c r="AV99" s="275">
        <v>53</v>
      </c>
      <c r="AW99" s="273">
        <v>2759</v>
      </c>
      <c r="AX99" s="274">
        <v>2827</v>
      </c>
      <c r="AY99" s="275">
        <v>5586</v>
      </c>
      <c r="AZ99" s="273">
        <v>34.1</v>
      </c>
      <c r="BA99" s="274">
        <v>31.7</v>
      </c>
      <c r="BB99" s="275">
        <v>32.9</v>
      </c>
      <c r="BC99" s="273">
        <v>2759</v>
      </c>
      <c r="BD99" s="274">
        <v>2827</v>
      </c>
      <c r="BE99" s="275">
        <v>5586</v>
      </c>
    </row>
    <row r="100" spans="1:57" x14ac:dyDescent="0.35">
      <c r="A100" t="s">
        <v>46</v>
      </c>
      <c r="B100" t="s">
        <v>291</v>
      </c>
      <c r="C100" t="s">
        <v>408</v>
      </c>
      <c r="D100" s="273">
        <v>59</v>
      </c>
      <c r="E100" s="274">
        <v>40</v>
      </c>
      <c r="F100" s="275">
        <v>49</v>
      </c>
      <c r="G100" s="273">
        <v>3230</v>
      </c>
      <c r="H100" s="274">
        <v>3322</v>
      </c>
      <c r="I100" s="275">
        <v>6552</v>
      </c>
      <c r="J100" s="273">
        <v>63</v>
      </c>
      <c r="K100" s="274">
        <v>46</v>
      </c>
      <c r="L100" s="275">
        <v>54</v>
      </c>
      <c r="M100" s="273">
        <v>3230</v>
      </c>
      <c r="N100" s="274">
        <v>3322</v>
      </c>
      <c r="O100" s="275">
        <v>6552</v>
      </c>
      <c r="P100" s="273">
        <v>33.700000000000003</v>
      </c>
      <c r="Q100" s="274">
        <v>30.8</v>
      </c>
      <c r="R100" s="275">
        <v>32.200000000000003</v>
      </c>
      <c r="S100" s="273">
        <v>3230</v>
      </c>
      <c r="T100" s="274">
        <v>3322</v>
      </c>
      <c r="U100" s="275">
        <v>6552</v>
      </c>
      <c r="V100" s="273">
        <v>40</v>
      </c>
      <c r="W100" s="274">
        <v>29</v>
      </c>
      <c r="X100" s="275">
        <v>34</v>
      </c>
      <c r="Y100" s="273">
        <v>801</v>
      </c>
      <c r="Z100" s="274">
        <v>839</v>
      </c>
      <c r="AA100" s="275">
        <v>1640</v>
      </c>
      <c r="AB100" s="273">
        <v>45</v>
      </c>
      <c r="AC100" s="274">
        <v>34</v>
      </c>
      <c r="AD100" s="275">
        <v>39</v>
      </c>
      <c r="AE100" s="273">
        <v>801</v>
      </c>
      <c r="AF100" s="274">
        <v>839</v>
      </c>
      <c r="AG100" s="275">
        <v>1640</v>
      </c>
      <c r="AH100" s="273">
        <v>29.5</v>
      </c>
      <c r="AI100" s="274">
        <v>26.9</v>
      </c>
      <c r="AJ100" s="275">
        <v>28.1</v>
      </c>
      <c r="AK100" s="273">
        <v>801</v>
      </c>
      <c r="AL100" s="274">
        <v>839</v>
      </c>
      <c r="AM100" s="275">
        <v>1640</v>
      </c>
      <c r="AN100" s="273">
        <v>55</v>
      </c>
      <c r="AO100" s="274">
        <v>38</v>
      </c>
      <c r="AP100" s="275">
        <v>47</v>
      </c>
      <c r="AQ100" s="273">
        <v>4539</v>
      </c>
      <c r="AR100" s="274">
        <v>4760</v>
      </c>
      <c r="AS100" s="275">
        <v>9299</v>
      </c>
      <c r="AT100" s="273">
        <v>59</v>
      </c>
      <c r="AU100" s="274">
        <v>44</v>
      </c>
      <c r="AV100" s="275">
        <v>51</v>
      </c>
      <c r="AW100" s="273">
        <v>4539</v>
      </c>
      <c r="AX100" s="274">
        <v>4760</v>
      </c>
      <c r="AY100" s="275">
        <v>9299</v>
      </c>
      <c r="AZ100" s="273">
        <v>32.9</v>
      </c>
      <c r="BA100" s="274">
        <v>30.2</v>
      </c>
      <c r="BB100" s="275">
        <v>31.5</v>
      </c>
      <c r="BC100" s="273">
        <v>4539</v>
      </c>
      <c r="BD100" s="274">
        <v>4760</v>
      </c>
      <c r="BE100" s="275">
        <v>9299</v>
      </c>
    </row>
    <row r="101" spans="1:57" x14ac:dyDescent="0.35">
      <c r="A101" t="s">
        <v>52</v>
      </c>
      <c r="B101" t="s">
        <v>297</v>
      </c>
      <c r="C101" t="s">
        <v>408</v>
      </c>
      <c r="D101" s="273">
        <v>68</v>
      </c>
      <c r="E101" s="274">
        <v>46</v>
      </c>
      <c r="F101" s="275">
        <v>57</v>
      </c>
      <c r="G101" s="273">
        <v>1738</v>
      </c>
      <c r="H101" s="274">
        <v>1826</v>
      </c>
      <c r="I101" s="275">
        <v>3564</v>
      </c>
      <c r="J101" s="273">
        <v>71</v>
      </c>
      <c r="K101" s="274">
        <v>49</v>
      </c>
      <c r="L101" s="275">
        <v>60</v>
      </c>
      <c r="M101" s="273">
        <v>1738</v>
      </c>
      <c r="N101" s="274">
        <v>1826</v>
      </c>
      <c r="O101" s="275">
        <v>3564</v>
      </c>
      <c r="P101" s="273">
        <v>34.6</v>
      </c>
      <c r="Q101" s="274">
        <v>31.7</v>
      </c>
      <c r="R101" s="275">
        <v>33.1</v>
      </c>
      <c r="S101" s="273">
        <v>1738</v>
      </c>
      <c r="T101" s="274">
        <v>1826</v>
      </c>
      <c r="U101" s="275">
        <v>3564</v>
      </c>
      <c r="V101" s="273">
        <v>38</v>
      </c>
      <c r="W101" s="274">
        <v>25</v>
      </c>
      <c r="X101" s="275">
        <v>32</v>
      </c>
      <c r="Y101" s="273">
        <v>180</v>
      </c>
      <c r="Z101" s="274">
        <v>163</v>
      </c>
      <c r="AA101" s="275">
        <v>343</v>
      </c>
      <c r="AB101" s="273">
        <v>40</v>
      </c>
      <c r="AC101" s="274">
        <v>27</v>
      </c>
      <c r="AD101" s="275">
        <v>34</v>
      </c>
      <c r="AE101" s="273">
        <v>180</v>
      </c>
      <c r="AF101" s="274">
        <v>163</v>
      </c>
      <c r="AG101" s="275">
        <v>343</v>
      </c>
      <c r="AH101" s="273">
        <v>30</v>
      </c>
      <c r="AI101" s="274">
        <v>26.8</v>
      </c>
      <c r="AJ101" s="275">
        <v>28.5</v>
      </c>
      <c r="AK101" s="273">
        <v>180</v>
      </c>
      <c r="AL101" s="274">
        <v>163</v>
      </c>
      <c r="AM101" s="275">
        <v>343</v>
      </c>
      <c r="AN101" s="273">
        <v>65</v>
      </c>
      <c r="AO101" s="274">
        <v>44</v>
      </c>
      <c r="AP101" s="275">
        <v>54</v>
      </c>
      <c r="AQ101" s="273">
        <v>1949</v>
      </c>
      <c r="AR101" s="274">
        <v>2023</v>
      </c>
      <c r="AS101" s="275">
        <v>3972</v>
      </c>
      <c r="AT101" s="273">
        <v>67</v>
      </c>
      <c r="AU101" s="274">
        <v>47</v>
      </c>
      <c r="AV101" s="275">
        <v>57</v>
      </c>
      <c r="AW101" s="273">
        <v>1949</v>
      </c>
      <c r="AX101" s="274">
        <v>2023</v>
      </c>
      <c r="AY101" s="275">
        <v>3972</v>
      </c>
      <c r="AZ101" s="273">
        <v>34.1</v>
      </c>
      <c r="BA101" s="274">
        <v>31.3</v>
      </c>
      <c r="BB101" s="275">
        <v>32.700000000000003</v>
      </c>
      <c r="BC101" s="273">
        <v>1949</v>
      </c>
      <c r="BD101" s="274">
        <v>2023</v>
      </c>
      <c r="BE101" s="275">
        <v>3972</v>
      </c>
    </row>
    <row r="102" spans="1:57" x14ac:dyDescent="0.35">
      <c r="A102" t="s">
        <v>94</v>
      </c>
      <c r="B102" t="s">
        <v>337</v>
      </c>
      <c r="C102" t="s">
        <v>338</v>
      </c>
      <c r="D102" s="320" t="s">
        <v>416</v>
      </c>
      <c r="E102" s="321" t="s">
        <v>416</v>
      </c>
      <c r="F102" s="322" t="s">
        <v>416</v>
      </c>
      <c r="G102" s="320" t="s">
        <v>416</v>
      </c>
      <c r="H102" s="321" t="s">
        <v>416</v>
      </c>
      <c r="I102" s="322" t="s">
        <v>416</v>
      </c>
      <c r="J102" s="320" t="s">
        <v>416</v>
      </c>
      <c r="K102" s="321" t="s">
        <v>416</v>
      </c>
      <c r="L102" s="322" t="s">
        <v>416</v>
      </c>
      <c r="M102" s="320" t="s">
        <v>416</v>
      </c>
      <c r="N102" s="321" t="s">
        <v>416</v>
      </c>
      <c r="O102" s="322" t="s">
        <v>416</v>
      </c>
      <c r="P102" s="320" t="s">
        <v>416</v>
      </c>
      <c r="Q102" s="321" t="s">
        <v>416</v>
      </c>
      <c r="R102" s="322" t="s">
        <v>416</v>
      </c>
      <c r="S102" s="320" t="s">
        <v>416</v>
      </c>
      <c r="T102" s="321" t="s">
        <v>416</v>
      </c>
      <c r="U102" s="322" t="s">
        <v>416</v>
      </c>
      <c r="V102" s="320" t="s">
        <v>416</v>
      </c>
      <c r="W102" s="321" t="s">
        <v>416</v>
      </c>
      <c r="X102" s="322" t="s">
        <v>416</v>
      </c>
      <c r="Y102" s="320" t="s">
        <v>416</v>
      </c>
      <c r="Z102" s="321" t="s">
        <v>416</v>
      </c>
      <c r="AA102" s="322" t="s">
        <v>416</v>
      </c>
      <c r="AB102" s="320" t="s">
        <v>416</v>
      </c>
      <c r="AC102" s="321" t="s">
        <v>416</v>
      </c>
      <c r="AD102" s="322" t="s">
        <v>416</v>
      </c>
      <c r="AE102" s="320" t="s">
        <v>416</v>
      </c>
      <c r="AF102" s="321" t="s">
        <v>416</v>
      </c>
      <c r="AG102" s="322" t="s">
        <v>416</v>
      </c>
      <c r="AH102" s="320" t="s">
        <v>416</v>
      </c>
      <c r="AI102" s="321" t="s">
        <v>416</v>
      </c>
      <c r="AJ102" s="322" t="s">
        <v>416</v>
      </c>
      <c r="AK102" s="320" t="s">
        <v>416</v>
      </c>
      <c r="AL102" s="321" t="s">
        <v>416</v>
      </c>
      <c r="AM102" s="322" t="s">
        <v>416</v>
      </c>
      <c r="AN102" s="273">
        <v>81</v>
      </c>
      <c r="AO102" s="274">
        <v>50</v>
      </c>
      <c r="AP102" s="275">
        <v>61</v>
      </c>
      <c r="AQ102" s="273">
        <v>16</v>
      </c>
      <c r="AR102" s="274">
        <v>28</v>
      </c>
      <c r="AS102" s="275">
        <v>44</v>
      </c>
      <c r="AT102" s="273">
        <v>81</v>
      </c>
      <c r="AU102" s="274">
        <v>54</v>
      </c>
      <c r="AV102" s="275">
        <v>64</v>
      </c>
      <c r="AW102" s="273">
        <v>16</v>
      </c>
      <c r="AX102" s="274">
        <v>28</v>
      </c>
      <c r="AY102" s="275">
        <v>44</v>
      </c>
      <c r="AZ102" s="273">
        <v>39.799999999999997</v>
      </c>
      <c r="BA102" s="274">
        <v>34.799999999999997</v>
      </c>
      <c r="BB102" s="275">
        <v>36.6</v>
      </c>
      <c r="BC102" s="273">
        <v>16</v>
      </c>
      <c r="BD102" s="274">
        <v>28</v>
      </c>
      <c r="BE102" s="275">
        <v>44</v>
      </c>
    </row>
    <row r="103" spans="1:57" x14ac:dyDescent="0.35">
      <c r="A103" t="s">
        <v>108</v>
      </c>
      <c r="B103" t="s">
        <v>353</v>
      </c>
      <c r="C103" t="s">
        <v>352</v>
      </c>
      <c r="D103" s="273">
        <v>51</v>
      </c>
      <c r="E103" s="274">
        <v>33</v>
      </c>
      <c r="F103" s="275">
        <v>42</v>
      </c>
      <c r="G103" s="273">
        <v>812</v>
      </c>
      <c r="H103" s="274">
        <v>834</v>
      </c>
      <c r="I103" s="275">
        <v>1646</v>
      </c>
      <c r="J103" s="273">
        <v>55</v>
      </c>
      <c r="K103" s="274">
        <v>38</v>
      </c>
      <c r="L103" s="275">
        <v>46</v>
      </c>
      <c r="M103" s="273">
        <v>812</v>
      </c>
      <c r="N103" s="274">
        <v>834</v>
      </c>
      <c r="O103" s="275">
        <v>1646</v>
      </c>
      <c r="P103" s="273">
        <v>31.7</v>
      </c>
      <c r="Q103" s="274">
        <v>29.7</v>
      </c>
      <c r="R103" s="275">
        <v>30.7</v>
      </c>
      <c r="S103" s="273">
        <v>812</v>
      </c>
      <c r="T103" s="274">
        <v>834</v>
      </c>
      <c r="U103" s="275">
        <v>1646</v>
      </c>
      <c r="V103" s="273">
        <v>48</v>
      </c>
      <c r="W103" s="274">
        <v>33</v>
      </c>
      <c r="X103" s="275">
        <v>40</v>
      </c>
      <c r="Y103" s="273">
        <v>882</v>
      </c>
      <c r="Z103" s="274">
        <v>915</v>
      </c>
      <c r="AA103" s="275">
        <v>1797</v>
      </c>
      <c r="AB103" s="273">
        <v>54</v>
      </c>
      <c r="AC103" s="274">
        <v>39</v>
      </c>
      <c r="AD103" s="275">
        <v>46</v>
      </c>
      <c r="AE103" s="273">
        <v>882</v>
      </c>
      <c r="AF103" s="274">
        <v>915</v>
      </c>
      <c r="AG103" s="275">
        <v>1797</v>
      </c>
      <c r="AH103" s="273">
        <v>31.4</v>
      </c>
      <c r="AI103" s="274">
        <v>28.7</v>
      </c>
      <c r="AJ103" s="275">
        <v>30.1</v>
      </c>
      <c r="AK103" s="273">
        <v>882</v>
      </c>
      <c r="AL103" s="274">
        <v>915</v>
      </c>
      <c r="AM103" s="275">
        <v>1797</v>
      </c>
      <c r="AN103" s="273">
        <v>49</v>
      </c>
      <c r="AO103" s="274">
        <v>32</v>
      </c>
      <c r="AP103" s="275">
        <v>40</v>
      </c>
      <c r="AQ103" s="273">
        <v>1756</v>
      </c>
      <c r="AR103" s="274">
        <v>1814</v>
      </c>
      <c r="AS103" s="275">
        <v>3570</v>
      </c>
      <c r="AT103" s="273">
        <v>54</v>
      </c>
      <c r="AU103" s="274">
        <v>38</v>
      </c>
      <c r="AV103" s="275">
        <v>46</v>
      </c>
      <c r="AW103" s="273">
        <v>1756</v>
      </c>
      <c r="AX103" s="274">
        <v>1814</v>
      </c>
      <c r="AY103" s="275">
        <v>3570</v>
      </c>
      <c r="AZ103" s="273">
        <v>31.5</v>
      </c>
      <c r="BA103" s="274">
        <v>29</v>
      </c>
      <c r="BB103" s="275">
        <v>30.2</v>
      </c>
      <c r="BC103" s="273">
        <v>1756</v>
      </c>
      <c r="BD103" s="274">
        <v>1814</v>
      </c>
      <c r="BE103" s="275">
        <v>3570</v>
      </c>
    </row>
    <row r="104" spans="1:57" x14ac:dyDescent="0.35">
      <c r="A104" t="s">
        <v>109</v>
      </c>
      <c r="B104" t="s">
        <v>354</v>
      </c>
      <c r="C104" t="s">
        <v>352</v>
      </c>
      <c r="D104" s="273">
        <v>70</v>
      </c>
      <c r="E104" s="274">
        <v>57</v>
      </c>
      <c r="F104" s="275">
        <v>63</v>
      </c>
      <c r="G104" s="273">
        <v>1111</v>
      </c>
      <c r="H104" s="274">
        <v>1096</v>
      </c>
      <c r="I104" s="275">
        <v>2207</v>
      </c>
      <c r="J104" s="273">
        <v>71</v>
      </c>
      <c r="K104" s="274">
        <v>59</v>
      </c>
      <c r="L104" s="275">
        <v>65</v>
      </c>
      <c r="M104" s="273">
        <v>1111</v>
      </c>
      <c r="N104" s="274">
        <v>1096</v>
      </c>
      <c r="O104" s="275">
        <v>2207</v>
      </c>
      <c r="P104" s="273">
        <v>36.6</v>
      </c>
      <c r="Q104" s="274">
        <v>34.9</v>
      </c>
      <c r="R104" s="275">
        <v>35.799999999999997</v>
      </c>
      <c r="S104" s="273">
        <v>1111</v>
      </c>
      <c r="T104" s="274">
        <v>1096</v>
      </c>
      <c r="U104" s="275">
        <v>2207</v>
      </c>
      <c r="V104" s="273">
        <v>62</v>
      </c>
      <c r="W104" s="274">
        <v>47</v>
      </c>
      <c r="X104" s="275">
        <v>54</v>
      </c>
      <c r="Y104" s="273">
        <v>944</v>
      </c>
      <c r="Z104" s="274">
        <v>1014</v>
      </c>
      <c r="AA104" s="275">
        <v>1958</v>
      </c>
      <c r="AB104" s="273">
        <v>64</v>
      </c>
      <c r="AC104" s="274">
        <v>49</v>
      </c>
      <c r="AD104" s="275">
        <v>56</v>
      </c>
      <c r="AE104" s="273">
        <v>944</v>
      </c>
      <c r="AF104" s="274">
        <v>1014</v>
      </c>
      <c r="AG104" s="275">
        <v>1958</v>
      </c>
      <c r="AH104" s="273">
        <v>33.9</v>
      </c>
      <c r="AI104" s="274">
        <v>31.4</v>
      </c>
      <c r="AJ104" s="275">
        <v>32.6</v>
      </c>
      <c r="AK104" s="273">
        <v>944</v>
      </c>
      <c r="AL104" s="274">
        <v>1014</v>
      </c>
      <c r="AM104" s="275">
        <v>1958</v>
      </c>
      <c r="AN104" s="273">
        <v>65</v>
      </c>
      <c r="AO104" s="274">
        <v>51</v>
      </c>
      <c r="AP104" s="275">
        <v>58</v>
      </c>
      <c r="AQ104" s="273">
        <v>2164</v>
      </c>
      <c r="AR104" s="274">
        <v>2250</v>
      </c>
      <c r="AS104" s="275">
        <v>4414</v>
      </c>
      <c r="AT104" s="273">
        <v>67</v>
      </c>
      <c r="AU104" s="274">
        <v>53</v>
      </c>
      <c r="AV104" s="275">
        <v>60</v>
      </c>
      <c r="AW104" s="273">
        <v>2164</v>
      </c>
      <c r="AX104" s="274">
        <v>2250</v>
      </c>
      <c r="AY104" s="275">
        <v>4414</v>
      </c>
      <c r="AZ104" s="273">
        <v>35.200000000000003</v>
      </c>
      <c r="BA104" s="274">
        <v>33</v>
      </c>
      <c r="BB104" s="275">
        <v>34.1</v>
      </c>
      <c r="BC104" s="273">
        <v>2164</v>
      </c>
      <c r="BD104" s="274">
        <v>2250</v>
      </c>
      <c r="BE104" s="275">
        <v>4414</v>
      </c>
    </row>
    <row r="105" spans="1:57" x14ac:dyDescent="0.35">
      <c r="A105" t="s">
        <v>110</v>
      </c>
      <c r="B105" t="s">
        <v>355</v>
      </c>
      <c r="C105" t="s">
        <v>352</v>
      </c>
      <c r="D105" s="273">
        <v>74</v>
      </c>
      <c r="E105" s="274">
        <v>54</v>
      </c>
      <c r="F105" s="275">
        <v>64</v>
      </c>
      <c r="G105" s="273">
        <v>1201</v>
      </c>
      <c r="H105" s="274">
        <v>1182</v>
      </c>
      <c r="I105" s="275">
        <v>2383</v>
      </c>
      <c r="J105" s="273">
        <v>75</v>
      </c>
      <c r="K105" s="274">
        <v>55</v>
      </c>
      <c r="L105" s="275">
        <v>65</v>
      </c>
      <c r="M105" s="273">
        <v>1201</v>
      </c>
      <c r="N105" s="274">
        <v>1182</v>
      </c>
      <c r="O105" s="275">
        <v>2383</v>
      </c>
      <c r="P105" s="273">
        <v>35.9</v>
      </c>
      <c r="Q105" s="274">
        <v>33.299999999999997</v>
      </c>
      <c r="R105" s="275">
        <v>34.6</v>
      </c>
      <c r="S105" s="273">
        <v>1201</v>
      </c>
      <c r="T105" s="274">
        <v>1182</v>
      </c>
      <c r="U105" s="275">
        <v>2383</v>
      </c>
      <c r="V105" s="273">
        <v>68</v>
      </c>
      <c r="W105" s="274">
        <v>47</v>
      </c>
      <c r="X105" s="275">
        <v>58</v>
      </c>
      <c r="Y105" s="273">
        <v>303</v>
      </c>
      <c r="Z105" s="274">
        <v>274</v>
      </c>
      <c r="AA105" s="275">
        <v>577</v>
      </c>
      <c r="AB105" s="273">
        <v>69</v>
      </c>
      <c r="AC105" s="274">
        <v>50</v>
      </c>
      <c r="AD105" s="275">
        <v>60</v>
      </c>
      <c r="AE105" s="273">
        <v>303</v>
      </c>
      <c r="AF105" s="274">
        <v>274</v>
      </c>
      <c r="AG105" s="275">
        <v>577</v>
      </c>
      <c r="AH105" s="273">
        <v>34.9</v>
      </c>
      <c r="AI105" s="274">
        <v>31.7</v>
      </c>
      <c r="AJ105" s="275">
        <v>33.299999999999997</v>
      </c>
      <c r="AK105" s="273">
        <v>303</v>
      </c>
      <c r="AL105" s="274">
        <v>274</v>
      </c>
      <c r="AM105" s="275">
        <v>577</v>
      </c>
      <c r="AN105" s="273">
        <v>73</v>
      </c>
      <c r="AO105" s="274">
        <v>53</v>
      </c>
      <c r="AP105" s="275">
        <v>63</v>
      </c>
      <c r="AQ105" s="273">
        <v>1692</v>
      </c>
      <c r="AR105" s="274">
        <v>1642</v>
      </c>
      <c r="AS105" s="275">
        <v>3334</v>
      </c>
      <c r="AT105" s="273">
        <v>74</v>
      </c>
      <c r="AU105" s="274">
        <v>54</v>
      </c>
      <c r="AV105" s="275">
        <v>64</v>
      </c>
      <c r="AW105" s="273">
        <v>1692</v>
      </c>
      <c r="AX105" s="274">
        <v>1642</v>
      </c>
      <c r="AY105" s="275">
        <v>3334</v>
      </c>
      <c r="AZ105" s="273">
        <v>35.799999999999997</v>
      </c>
      <c r="BA105" s="274">
        <v>33.200000000000003</v>
      </c>
      <c r="BB105" s="275">
        <v>34.5</v>
      </c>
      <c r="BC105" s="273">
        <v>1692</v>
      </c>
      <c r="BD105" s="274">
        <v>1642</v>
      </c>
      <c r="BE105" s="275">
        <v>3334</v>
      </c>
    </row>
    <row r="106" spans="1:57" x14ac:dyDescent="0.35">
      <c r="A106" t="s">
        <v>111</v>
      </c>
      <c r="B106" t="s">
        <v>356</v>
      </c>
      <c r="C106" t="s">
        <v>352</v>
      </c>
      <c r="D106" s="273">
        <v>68</v>
      </c>
      <c r="E106" s="274">
        <v>50</v>
      </c>
      <c r="F106" s="275">
        <v>58</v>
      </c>
      <c r="G106" s="273">
        <v>542</v>
      </c>
      <c r="H106" s="274">
        <v>567</v>
      </c>
      <c r="I106" s="275">
        <v>1109</v>
      </c>
      <c r="J106" s="273">
        <v>69</v>
      </c>
      <c r="K106" s="274">
        <v>53</v>
      </c>
      <c r="L106" s="275">
        <v>61</v>
      </c>
      <c r="M106" s="273">
        <v>542</v>
      </c>
      <c r="N106" s="274">
        <v>567</v>
      </c>
      <c r="O106" s="275">
        <v>1109</v>
      </c>
      <c r="P106" s="273">
        <v>36.1</v>
      </c>
      <c r="Q106" s="274">
        <v>34.299999999999997</v>
      </c>
      <c r="R106" s="275">
        <v>35.200000000000003</v>
      </c>
      <c r="S106" s="273">
        <v>542</v>
      </c>
      <c r="T106" s="274">
        <v>567</v>
      </c>
      <c r="U106" s="275">
        <v>1109</v>
      </c>
      <c r="V106" s="273">
        <v>59</v>
      </c>
      <c r="W106" s="274">
        <v>47</v>
      </c>
      <c r="X106" s="275">
        <v>53</v>
      </c>
      <c r="Y106" s="273">
        <v>1126</v>
      </c>
      <c r="Z106" s="274">
        <v>1217</v>
      </c>
      <c r="AA106" s="275">
        <v>2343</v>
      </c>
      <c r="AB106" s="273">
        <v>60</v>
      </c>
      <c r="AC106" s="274">
        <v>50</v>
      </c>
      <c r="AD106" s="275">
        <v>55</v>
      </c>
      <c r="AE106" s="273">
        <v>1126</v>
      </c>
      <c r="AF106" s="274">
        <v>1217</v>
      </c>
      <c r="AG106" s="275">
        <v>2343</v>
      </c>
      <c r="AH106" s="273">
        <v>34.6</v>
      </c>
      <c r="AI106" s="274">
        <v>32.700000000000003</v>
      </c>
      <c r="AJ106" s="275">
        <v>33.6</v>
      </c>
      <c r="AK106" s="273">
        <v>1126</v>
      </c>
      <c r="AL106" s="274">
        <v>1217</v>
      </c>
      <c r="AM106" s="275">
        <v>2343</v>
      </c>
      <c r="AN106" s="273">
        <v>61</v>
      </c>
      <c r="AO106" s="274">
        <v>47</v>
      </c>
      <c r="AP106" s="275">
        <v>54</v>
      </c>
      <c r="AQ106" s="273">
        <v>1874</v>
      </c>
      <c r="AR106" s="274">
        <v>1973</v>
      </c>
      <c r="AS106" s="275">
        <v>3847</v>
      </c>
      <c r="AT106" s="273">
        <v>62</v>
      </c>
      <c r="AU106" s="274">
        <v>50</v>
      </c>
      <c r="AV106" s="275">
        <v>56</v>
      </c>
      <c r="AW106" s="273">
        <v>1874</v>
      </c>
      <c r="AX106" s="274">
        <v>1973</v>
      </c>
      <c r="AY106" s="275">
        <v>3847</v>
      </c>
      <c r="AZ106" s="273">
        <v>34.799999999999997</v>
      </c>
      <c r="BA106" s="274">
        <v>33.1</v>
      </c>
      <c r="BB106" s="275">
        <v>33.9</v>
      </c>
      <c r="BC106" s="273">
        <v>1874</v>
      </c>
      <c r="BD106" s="274">
        <v>1973</v>
      </c>
      <c r="BE106" s="275">
        <v>3847</v>
      </c>
    </row>
    <row r="107" spans="1:57" x14ac:dyDescent="0.35">
      <c r="A107" t="s">
        <v>112</v>
      </c>
      <c r="B107" t="s">
        <v>357</v>
      </c>
      <c r="C107" t="s">
        <v>352</v>
      </c>
      <c r="D107" s="273">
        <v>72</v>
      </c>
      <c r="E107" s="274">
        <v>51</v>
      </c>
      <c r="F107" s="275">
        <v>61</v>
      </c>
      <c r="G107" s="273">
        <v>1404</v>
      </c>
      <c r="H107" s="274">
        <v>1441</v>
      </c>
      <c r="I107" s="275">
        <v>2845</v>
      </c>
      <c r="J107" s="273">
        <v>73</v>
      </c>
      <c r="K107" s="274">
        <v>53</v>
      </c>
      <c r="L107" s="275">
        <v>63</v>
      </c>
      <c r="M107" s="273">
        <v>1404</v>
      </c>
      <c r="N107" s="274">
        <v>1441</v>
      </c>
      <c r="O107" s="275">
        <v>2845</v>
      </c>
      <c r="P107" s="273">
        <v>34.9</v>
      </c>
      <c r="Q107" s="274">
        <v>32.5</v>
      </c>
      <c r="R107" s="275">
        <v>33.700000000000003</v>
      </c>
      <c r="S107" s="273">
        <v>1404</v>
      </c>
      <c r="T107" s="274">
        <v>1441</v>
      </c>
      <c r="U107" s="275">
        <v>2845</v>
      </c>
      <c r="V107" s="273">
        <v>63</v>
      </c>
      <c r="W107" s="274">
        <v>43</v>
      </c>
      <c r="X107" s="275">
        <v>53</v>
      </c>
      <c r="Y107" s="273">
        <v>215</v>
      </c>
      <c r="Z107" s="274">
        <v>228</v>
      </c>
      <c r="AA107" s="275">
        <v>443</v>
      </c>
      <c r="AB107" s="273">
        <v>63</v>
      </c>
      <c r="AC107" s="274">
        <v>46</v>
      </c>
      <c r="AD107" s="275">
        <v>54</v>
      </c>
      <c r="AE107" s="273">
        <v>215</v>
      </c>
      <c r="AF107" s="274">
        <v>228</v>
      </c>
      <c r="AG107" s="275">
        <v>443</v>
      </c>
      <c r="AH107" s="273">
        <v>34</v>
      </c>
      <c r="AI107" s="274">
        <v>30.2</v>
      </c>
      <c r="AJ107" s="275">
        <v>32</v>
      </c>
      <c r="AK107" s="273">
        <v>215</v>
      </c>
      <c r="AL107" s="274">
        <v>228</v>
      </c>
      <c r="AM107" s="275">
        <v>443</v>
      </c>
      <c r="AN107" s="273">
        <v>69</v>
      </c>
      <c r="AO107" s="274">
        <v>50</v>
      </c>
      <c r="AP107" s="275">
        <v>60</v>
      </c>
      <c r="AQ107" s="273">
        <v>1979</v>
      </c>
      <c r="AR107" s="274">
        <v>2033</v>
      </c>
      <c r="AS107" s="275">
        <v>4012</v>
      </c>
      <c r="AT107" s="273">
        <v>70</v>
      </c>
      <c r="AU107" s="274">
        <v>52</v>
      </c>
      <c r="AV107" s="275">
        <v>61</v>
      </c>
      <c r="AW107" s="273">
        <v>1979</v>
      </c>
      <c r="AX107" s="274">
        <v>2033</v>
      </c>
      <c r="AY107" s="275">
        <v>4012</v>
      </c>
      <c r="AZ107" s="273">
        <v>34.700000000000003</v>
      </c>
      <c r="BA107" s="274">
        <v>32.299999999999997</v>
      </c>
      <c r="BB107" s="275">
        <v>33.5</v>
      </c>
      <c r="BC107" s="273">
        <v>1979</v>
      </c>
      <c r="BD107" s="274">
        <v>2033</v>
      </c>
      <c r="BE107" s="275">
        <v>4012</v>
      </c>
    </row>
    <row r="108" spans="1:57" x14ac:dyDescent="0.35">
      <c r="A108" t="s">
        <v>93</v>
      </c>
      <c r="B108" t="s">
        <v>339</v>
      </c>
      <c r="C108" t="s">
        <v>338</v>
      </c>
      <c r="D108" s="273">
        <v>58</v>
      </c>
      <c r="E108" s="274">
        <v>40</v>
      </c>
      <c r="F108" s="275">
        <v>49</v>
      </c>
      <c r="G108" s="273">
        <v>316</v>
      </c>
      <c r="H108" s="274">
        <v>339</v>
      </c>
      <c r="I108" s="275">
        <v>655</v>
      </c>
      <c r="J108" s="273">
        <v>61</v>
      </c>
      <c r="K108" s="274">
        <v>46</v>
      </c>
      <c r="L108" s="275">
        <v>53</v>
      </c>
      <c r="M108" s="273">
        <v>316</v>
      </c>
      <c r="N108" s="274">
        <v>339</v>
      </c>
      <c r="O108" s="275">
        <v>655</v>
      </c>
      <c r="P108" s="273">
        <v>34</v>
      </c>
      <c r="Q108" s="274">
        <v>32</v>
      </c>
      <c r="R108" s="275">
        <v>33</v>
      </c>
      <c r="S108" s="273">
        <v>316</v>
      </c>
      <c r="T108" s="274">
        <v>339</v>
      </c>
      <c r="U108" s="275">
        <v>655</v>
      </c>
      <c r="V108" s="273">
        <v>47</v>
      </c>
      <c r="W108" s="274">
        <v>27</v>
      </c>
      <c r="X108" s="275">
        <v>36</v>
      </c>
      <c r="Y108" s="273">
        <v>427</v>
      </c>
      <c r="Z108" s="274">
        <v>519</v>
      </c>
      <c r="AA108" s="275">
        <v>946</v>
      </c>
      <c r="AB108" s="273">
        <v>53</v>
      </c>
      <c r="AC108" s="274">
        <v>34</v>
      </c>
      <c r="AD108" s="275">
        <v>42</v>
      </c>
      <c r="AE108" s="273">
        <v>427</v>
      </c>
      <c r="AF108" s="274">
        <v>519</v>
      </c>
      <c r="AG108" s="275">
        <v>946</v>
      </c>
      <c r="AH108" s="273">
        <v>32</v>
      </c>
      <c r="AI108" s="274">
        <v>29.3</v>
      </c>
      <c r="AJ108" s="275">
        <v>30.5</v>
      </c>
      <c r="AK108" s="273">
        <v>427</v>
      </c>
      <c r="AL108" s="274">
        <v>519</v>
      </c>
      <c r="AM108" s="275">
        <v>946</v>
      </c>
      <c r="AN108" s="273">
        <v>52</v>
      </c>
      <c r="AO108" s="274">
        <v>33</v>
      </c>
      <c r="AP108" s="275">
        <v>42</v>
      </c>
      <c r="AQ108" s="273">
        <v>830</v>
      </c>
      <c r="AR108" s="274">
        <v>923</v>
      </c>
      <c r="AS108" s="275">
        <v>1753</v>
      </c>
      <c r="AT108" s="273">
        <v>57</v>
      </c>
      <c r="AU108" s="274">
        <v>38</v>
      </c>
      <c r="AV108" s="275">
        <v>47</v>
      </c>
      <c r="AW108" s="273">
        <v>830</v>
      </c>
      <c r="AX108" s="274">
        <v>923</v>
      </c>
      <c r="AY108" s="275">
        <v>1753</v>
      </c>
      <c r="AZ108" s="273">
        <v>32.9</v>
      </c>
      <c r="BA108" s="274">
        <v>30.4</v>
      </c>
      <c r="BB108" s="275">
        <v>31.6</v>
      </c>
      <c r="BC108" s="273">
        <v>830</v>
      </c>
      <c r="BD108" s="274">
        <v>923</v>
      </c>
      <c r="BE108" s="275">
        <v>1753</v>
      </c>
    </row>
    <row r="109" spans="1:57" x14ac:dyDescent="0.35">
      <c r="A109" t="s">
        <v>113</v>
      </c>
      <c r="B109" t="s">
        <v>358</v>
      </c>
      <c r="C109" t="s">
        <v>352</v>
      </c>
      <c r="D109" s="273">
        <v>54</v>
      </c>
      <c r="E109" s="274">
        <v>34</v>
      </c>
      <c r="F109" s="275">
        <v>44</v>
      </c>
      <c r="G109" s="273">
        <v>1542</v>
      </c>
      <c r="H109" s="274">
        <v>1600</v>
      </c>
      <c r="I109" s="275">
        <v>3142</v>
      </c>
      <c r="J109" s="273">
        <v>57</v>
      </c>
      <c r="K109" s="274">
        <v>38</v>
      </c>
      <c r="L109" s="275">
        <v>47</v>
      </c>
      <c r="M109" s="273">
        <v>1542</v>
      </c>
      <c r="N109" s="274">
        <v>1600</v>
      </c>
      <c r="O109" s="275">
        <v>3142</v>
      </c>
      <c r="P109" s="273">
        <v>33.1</v>
      </c>
      <c r="Q109" s="274">
        <v>30.2</v>
      </c>
      <c r="R109" s="275">
        <v>31.6</v>
      </c>
      <c r="S109" s="273">
        <v>1542</v>
      </c>
      <c r="T109" s="274">
        <v>1600</v>
      </c>
      <c r="U109" s="275">
        <v>3142</v>
      </c>
      <c r="V109" s="273">
        <v>50</v>
      </c>
      <c r="W109" s="274">
        <v>32</v>
      </c>
      <c r="X109" s="275">
        <v>41</v>
      </c>
      <c r="Y109" s="273">
        <v>761</v>
      </c>
      <c r="Z109" s="274">
        <v>739</v>
      </c>
      <c r="AA109" s="275">
        <v>1500</v>
      </c>
      <c r="AB109" s="273">
        <v>52</v>
      </c>
      <c r="AC109" s="274">
        <v>36</v>
      </c>
      <c r="AD109" s="275">
        <v>44</v>
      </c>
      <c r="AE109" s="273">
        <v>761</v>
      </c>
      <c r="AF109" s="274">
        <v>739</v>
      </c>
      <c r="AG109" s="275">
        <v>1500</v>
      </c>
      <c r="AH109" s="273">
        <v>32.5</v>
      </c>
      <c r="AI109" s="274">
        <v>29.4</v>
      </c>
      <c r="AJ109" s="275">
        <v>30.9</v>
      </c>
      <c r="AK109" s="273">
        <v>761</v>
      </c>
      <c r="AL109" s="274">
        <v>739</v>
      </c>
      <c r="AM109" s="275">
        <v>1500</v>
      </c>
      <c r="AN109" s="273">
        <v>52</v>
      </c>
      <c r="AO109" s="274">
        <v>33</v>
      </c>
      <c r="AP109" s="275">
        <v>42</v>
      </c>
      <c r="AQ109" s="273">
        <v>2407</v>
      </c>
      <c r="AR109" s="274">
        <v>2476</v>
      </c>
      <c r="AS109" s="275">
        <v>4883</v>
      </c>
      <c r="AT109" s="273">
        <v>55</v>
      </c>
      <c r="AU109" s="274">
        <v>37</v>
      </c>
      <c r="AV109" s="275">
        <v>46</v>
      </c>
      <c r="AW109" s="273">
        <v>2407</v>
      </c>
      <c r="AX109" s="274">
        <v>2476</v>
      </c>
      <c r="AY109" s="275">
        <v>4883</v>
      </c>
      <c r="AZ109" s="273">
        <v>32.799999999999997</v>
      </c>
      <c r="BA109" s="274">
        <v>29.9</v>
      </c>
      <c r="BB109" s="275">
        <v>31.3</v>
      </c>
      <c r="BC109" s="273">
        <v>2407</v>
      </c>
      <c r="BD109" s="274">
        <v>2476</v>
      </c>
      <c r="BE109" s="275">
        <v>4883</v>
      </c>
    </row>
    <row r="110" spans="1:57" x14ac:dyDescent="0.35">
      <c r="A110" t="s">
        <v>114</v>
      </c>
      <c r="B110" t="s">
        <v>359</v>
      </c>
      <c r="C110" t="s">
        <v>352</v>
      </c>
      <c r="D110" s="273">
        <v>68</v>
      </c>
      <c r="E110" s="274">
        <v>56</v>
      </c>
      <c r="F110" s="275">
        <v>62</v>
      </c>
      <c r="G110" s="273">
        <v>750</v>
      </c>
      <c r="H110" s="274">
        <v>858</v>
      </c>
      <c r="I110" s="275">
        <v>1608</v>
      </c>
      <c r="J110" s="273">
        <v>69</v>
      </c>
      <c r="K110" s="274">
        <v>59</v>
      </c>
      <c r="L110" s="275">
        <v>64</v>
      </c>
      <c r="M110" s="273">
        <v>750</v>
      </c>
      <c r="N110" s="274">
        <v>858</v>
      </c>
      <c r="O110" s="275">
        <v>1608</v>
      </c>
      <c r="P110" s="273">
        <v>36.700000000000003</v>
      </c>
      <c r="Q110" s="274">
        <v>35.200000000000003</v>
      </c>
      <c r="R110" s="275">
        <v>35.9</v>
      </c>
      <c r="S110" s="273">
        <v>750</v>
      </c>
      <c r="T110" s="274">
        <v>858</v>
      </c>
      <c r="U110" s="275">
        <v>1608</v>
      </c>
      <c r="V110" s="273">
        <v>58</v>
      </c>
      <c r="W110" s="274">
        <v>43</v>
      </c>
      <c r="X110" s="275">
        <v>51</v>
      </c>
      <c r="Y110" s="273">
        <v>1473</v>
      </c>
      <c r="Z110" s="274">
        <v>1463</v>
      </c>
      <c r="AA110" s="275">
        <v>2936</v>
      </c>
      <c r="AB110" s="273">
        <v>61</v>
      </c>
      <c r="AC110" s="274">
        <v>46</v>
      </c>
      <c r="AD110" s="275">
        <v>53</v>
      </c>
      <c r="AE110" s="273">
        <v>1473</v>
      </c>
      <c r="AF110" s="274">
        <v>1463</v>
      </c>
      <c r="AG110" s="275">
        <v>2936</v>
      </c>
      <c r="AH110" s="273">
        <v>34.200000000000003</v>
      </c>
      <c r="AI110" s="274">
        <v>31.7</v>
      </c>
      <c r="AJ110" s="275">
        <v>32.9</v>
      </c>
      <c r="AK110" s="273">
        <v>1473</v>
      </c>
      <c r="AL110" s="274">
        <v>1463</v>
      </c>
      <c r="AM110" s="275">
        <v>2936</v>
      </c>
      <c r="AN110" s="273">
        <v>61</v>
      </c>
      <c r="AO110" s="274">
        <v>47</v>
      </c>
      <c r="AP110" s="275">
        <v>54</v>
      </c>
      <c r="AQ110" s="273">
        <v>2298</v>
      </c>
      <c r="AR110" s="274">
        <v>2413</v>
      </c>
      <c r="AS110" s="275">
        <v>4711</v>
      </c>
      <c r="AT110" s="273">
        <v>63</v>
      </c>
      <c r="AU110" s="274">
        <v>50</v>
      </c>
      <c r="AV110" s="275">
        <v>56</v>
      </c>
      <c r="AW110" s="273">
        <v>2298</v>
      </c>
      <c r="AX110" s="274">
        <v>2413</v>
      </c>
      <c r="AY110" s="275">
        <v>4711</v>
      </c>
      <c r="AZ110" s="273">
        <v>34.9</v>
      </c>
      <c r="BA110" s="274">
        <v>32.9</v>
      </c>
      <c r="BB110" s="275">
        <v>33.9</v>
      </c>
      <c r="BC110" s="273">
        <v>2298</v>
      </c>
      <c r="BD110" s="274">
        <v>2413</v>
      </c>
      <c r="BE110" s="275">
        <v>4711</v>
      </c>
    </row>
    <row r="111" spans="1:57" x14ac:dyDescent="0.35">
      <c r="A111" t="s">
        <v>115</v>
      </c>
      <c r="B111" t="s">
        <v>360</v>
      </c>
      <c r="C111" t="s">
        <v>352</v>
      </c>
      <c r="D111" s="273">
        <v>63</v>
      </c>
      <c r="E111" s="274">
        <v>44</v>
      </c>
      <c r="F111" s="275">
        <v>53</v>
      </c>
      <c r="G111" s="273">
        <v>1197</v>
      </c>
      <c r="H111" s="274">
        <v>1254</v>
      </c>
      <c r="I111" s="275">
        <v>2451</v>
      </c>
      <c r="J111" s="273">
        <v>65</v>
      </c>
      <c r="K111" s="274">
        <v>47</v>
      </c>
      <c r="L111" s="275">
        <v>56</v>
      </c>
      <c r="M111" s="273">
        <v>1197</v>
      </c>
      <c r="N111" s="274">
        <v>1254</v>
      </c>
      <c r="O111" s="275">
        <v>2451</v>
      </c>
      <c r="P111" s="273">
        <v>36</v>
      </c>
      <c r="Q111" s="274">
        <v>33.299999999999997</v>
      </c>
      <c r="R111" s="275">
        <v>34.6</v>
      </c>
      <c r="S111" s="273">
        <v>1197</v>
      </c>
      <c r="T111" s="274">
        <v>1254</v>
      </c>
      <c r="U111" s="275">
        <v>2451</v>
      </c>
      <c r="V111" s="273">
        <v>47</v>
      </c>
      <c r="W111" s="274">
        <v>31</v>
      </c>
      <c r="X111" s="275">
        <v>39</v>
      </c>
      <c r="Y111" s="273">
        <v>980</v>
      </c>
      <c r="Z111" s="274">
        <v>1071</v>
      </c>
      <c r="AA111" s="275">
        <v>2051</v>
      </c>
      <c r="AB111" s="273">
        <v>50</v>
      </c>
      <c r="AC111" s="274">
        <v>35</v>
      </c>
      <c r="AD111" s="275">
        <v>42</v>
      </c>
      <c r="AE111" s="273">
        <v>980</v>
      </c>
      <c r="AF111" s="274">
        <v>1071</v>
      </c>
      <c r="AG111" s="275">
        <v>2051</v>
      </c>
      <c r="AH111" s="273">
        <v>33</v>
      </c>
      <c r="AI111" s="274">
        <v>30</v>
      </c>
      <c r="AJ111" s="275">
        <v>31.4</v>
      </c>
      <c r="AK111" s="273">
        <v>980</v>
      </c>
      <c r="AL111" s="274">
        <v>1071</v>
      </c>
      <c r="AM111" s="275">
        <v>2051</v>
      </c>
      <c r="AN111" s="273">
        <v>55</v>
      </c>
      <c r="AO111" s="274">
        <v>37</v>
      </c>
      <c r="AP111" s="275">
        <v>46</v>
      </c>
      <c r="AQ111" s="273">
        <v>2282</v>
      </c>
      <c r="AR111" s="274">
        <v>2457</v>
      </c>
      <c r="AS111" s="275">
        <v>4739</v>
      </c>
      <c r="AT111" s="273">
        <v>58</v>
      </c>
      <c r="AU111" s="274">
        <v>41</v>
      </c>
      <c r="AV111" s="275">
        <v>49</v>
      </c>
      <c r="AW111" s="273">
        <v>2282</v>
      </c>
      <c r="AX111" s="274">
        <v>2457</v>
      </c>
      <c r="AY111" s="275">
        <v>4739</v>
      </c>
      <c r="AZ111" s="273">
        <v>34.5</v>
      </c>
      <c r="BA111" s="274">
        <v>31.7</v>
      </c>
      <c r="BB111" s="275">
        <v>33</v>
      </c>
      <c r="BC111" s="273">
        <v>2282</v>
      </c>
      <c r="BD111" s="274">
        <v>2457</v>
      </c>
      <c r="BE111" s="275">
        <v>4739</v>
      </c>
    </row>
    <row r="112" spans="1:57" x14ac:dyDescent="0.35">
      <c r="A112" t="s">
        <v>116</v>
      </c>
      <c r="B112" t="s">
        <v>361</v>
      </c>
      <c r="C112" t="s">
        <v>352</v>
      </c>
      <c r="D112" s="273">
        <v>76</v>
      </c>
      <c r="E112" s="274">
        <v>61</v>
      </c>
      <c r="F112" s="275">
        <v>68</v>
      </c>
      <c r="G112" s="273">
        <v>963</v>
      </c>
      <c r="H112" s="274">
        <v>1095</v>
      </c>
      <c r="I112" s="275">
        <v>2058</v>
      </c>
      <c r="J112" s="273">
        <v>77</v>
      </c>
      <c r="K112" s="274">
        <v>63</v>
      </c>
      <c r="L112" s="275">
        <v>70</v>
      </c>
      <c r="M112" s="273">
        <v>963</v>
      </c>
      <c r="N112" s="274">
        <v>1095</v>
      </c>
      <c r="O112" s="275">
        <v>2058</v>
      </c>
      <c r="P112" s="273">
        <v>36.6</v>
      </c>
      <c r="Q112" s="274">
        <v>34</v>
      </c>
      <c r="R112" s="275">
        <v>35.200000000000003</v>
      </c>
      <c r="S112" s="273">
        <v>963</v>
      </c>
      <c r="T112" s="274">
        <v>1095</v>
      </c>
      <c r="U112" s="275">
        <v>2058</v>
      </c>
      <c r="V112" s="273">
        <v>72</v>
      </c>
      <c r="W112" s="274">
        <v>56</v>
      </c>
      <c r="X112" s="275">
        <v>64</v>
      </c>
      <c r="Y112" s="273">
        <v>658</v>
      </c>
      <c r="Z112" s="274">
        <v>684</v>
      </c>
      <c r="AA112" s="275">
        <v>1342</v>
      </c>
      <c r="AB112" s="273">
        <v>76</v>
      </c>
      <c r="AC112" s="274">
        <v>61</v>
      </c>
      <c r="AD112" s="275">
        <v>69</v>
      </c>
      <c r="AE112" s="273">
        <v>658</v>
      </c>
      <c r="AF112" s="274">
        <v>684</v>
      </c>
      <c r="AG112" s="275">
        <v>1342</v>
      </c>
      <c r="AH112" s="273">
        <v>36.299999999999997</v>
      </c>
      <c r="AI112" s="274">
        <v>33.299999999999997</v>
      </c>
      <c r="AJ112" s="275">
        <v>34.799999999999997</v>
      </c>
      <c r="AK112" s="273">
        <v>658</v>
      </c>
      <c r="AL112" s="274">
        <v>684</v>
      </c>
      <c r="AM112" s="275">
        <v>1342</v>
      </c>
      <c r="AN112" s="273">
        <v>74</v>
      </c>
      <c r="AO112" s="274">
        <v>59</v>
      </c>
      <c r="AP112" s="275">
        <v>66</v>
      </c>
      <c r="AQ112" s="273">
        <v>1704</v>
      </c>
      <c r="AR112" s="274">
        <v>1853</v>
      </c>
      <c r="AS112" s="275">
        <v>3557</v>
      </c>
      <c r="AT112" s="273">
        <v>76</v>
      </c>
      <c r="AU112" s="274">
        <v>62</v>
      </c>
      <c r="AV112" s="275">
        <v>69</v>
      </c>
      <c r="AW112" s="273">
        <v>1704</v>
      </c>
      <c r="AX112" s="274">
        <v>1853</v>
      </c>
      <c r="AY112" s="275">
        <v>3557</v>
      </c>
      <c r="AZ112" s="273">
        <v>36.5</v>
      </c>
      <c r="BA112" s="274">
        <v>33.700000000000003</v>
      </c>
      <c r="BB112" s="275">
        <v>35.1</v>
      </c>
      <c r="BC112" s="273">
        <v>1704</v>
      </c>
      <c r="BD112" s="274">
        <v>1853</v>
      </c>
      <c r="BE112" s="275">
        <v>3557</v>
      </c>
    </row>
    <row r="113" spans="1:57" x14ac:dyDescent="0.35">
      <c r="A113" t="s">
        <v>95</v>
      </c>
      <c r="B113" t="s">
        <v>340</v>
      </c>
      <c r="C113" t="s">
        <v>338</v>
      </c>
      <c r="D113" s="273">
        <v>75</v>
      </c>
      <c r="E113" s="274">
        <v>57</v>
      </c>
      <c r="F113" s="275">
        <v>66</v>
      </c>
      <c r="G113" s="273">
        <v>628</v>
      </c>
      <c r="H113" s="274">
        <v>583</v>
      </c>
      <c r="I113" s="275">
        <v>1211</v>
      </c>
      <c r="J113" s="273">
        <v>77</v>
      </c>
      <c r="K113" s="274">
        <v>58</v>
      </c>
      <c r="L113" s="275">
        <v>68</v>
      </c>
      <c r="M113" s="273">
        <v>628</v>
      </c>
      <c r="N113" s="274">
        <v>583</v>
      </c>
      <c r="O113" s="275">
        <v>1211</v>
      </c>
      <c r="P113" s="273">
        <v>35.9</v>
      </c>
      <c r="Q113" s="274">
        <v>34.200000000000003</v>
      </c>
      <c r="R113" s="275">
        <v>35.1</v>
      </c>
      <c r="S113" s="273">
        <v>628</v>
      </c>
      <c r="T113" s="274">
        <v>583</v>
      </c>
      <c r="U113" s="275">
        <v>1211</v>
      </c>
      <c r="V113" s="273">
        <v>62</v>
      </c>
      <c r="W113" s="274">
        <v>45</v>
      </c>
      <c r="X113" s="275">
        <v>53</v>
      </c>
      <c r="Y113" s="273">
        <v>649</v>
      </c>
      <c r="Z113" s="274">
        <v>717</v>
      </c>
      <c r="AA113" s="275">
        <v>1366</v>
      </c>
      <c r="AB113" s="273">
        <v>63</v>
      </c>
      <c r="AC113" s="274">
        <v>48</v>
      </c>
      <c r="AD113" s="275">
        <v>55</v>
      </c>
      <c r="AE113" s="273">
        <v>649</v>
      </c>
      <c r="AF113" s="274">
        <v>717</v>
      </c>
      <c r="AG113" s="275">
        <v>1366</v>
      </c>
      <c r="AH113" s="273">
        <v>33.799999999999997</v>
      </c>
      <c r="AI113" s="274">
        <v>31.2</v>
      </c>
      <c r="AJ113" s="275">
        <v>32.4</v>
      </c>
      <c r="AK113" s="273">
        <v>649</v>
      </c>
      <c r="AL113" s="274">
        <v>717</v>
      </c>
      <c r="AM113" s="275">
        <v>1366</v>
      </c>
      <c r="AN113" s="273">
        <v>63</v>
      </c>
      <c r="AO113" s="274">
        <v>47</v>
      </c>
      <c r="AP113" s="275">
        <v>55</v>
      </c>
      <c r="AQ113" s="273">
        <v>1515</v>
      </c>
      <c r="AR113" s="274">
        <v>1534</v>
      </c>
      <c r="AS113" s="275">
        <v>3049</v>
      </c>
      <c r="AT113" s="273">
        <v>65</v>
      </c>
      <c r="AU113" s="274">
        <v>49</v>
      </c>
      <c r="AV113" s="275">
        <v>57</v>
      </c>
      <c r="AW113" s="273">
        <v>1515</v>
      </c>
      <c r="AX113" s="274">
        <v>1534</v>
      </c>
      <c r="AY113" s="275">
        <v>3049</v>
      </c>
      <c r="AZ113" s="273">
        <v>34.4</v>
      </c>
      <c r="BA113" s="274">
        <v>32.1</v>
      </c>
      <c r="BB113" s="275">
        <v>33.299999999999997</v>
      </c>
      <c r="BC113" s="273">
        <v>1515</v>
      </c>
      <c r="BD113" s="274">
        <v>1534</v>
      </c>
      <c r="BE113" s="275">
        <v>3049</v>
      </c>
    </row>
    <row r="114" spans="1:57" x14ac:dyDescent="0.35">
      <c r="A114" t="s">
        <v>96</v>
      </c>
      <c r="B114" t="s">
        <v>341</v>
      </c>
      <c r="C114" t="s">
        <v>338</v>
      </c>
      <c r="D114" s="273">
        <v>61</v>
      </c>
      <c r="E114" s="274">
        <v>40</v>
      </c>
      <c r="F114" s="275">
        <v>50</v>
      </c>
      <c r="G114" s="273">
        <v>353</v>
      </c>
      <c r="H114" s="274">
        <v>378</v>
      </c>
      <c r="I114" s="275">
        <v>731</v>
      </c>
      <c r="J114" s="273">
        <v>62</v>
      </c>
      <c r="K114" s="274">
        <v>44</v>
      </c>
      <c r="L114" s="275">
        <v>53</v>
      </c>
      <c r="M114" s="273">
        <v>353</v>
      </c>
      <c r="N114" s="274">
        <v>378</v>
      </c>
      <c r="O114" s="275">
        <v>731</v>
      </c>
      <c r="P114" s="273">
        <v>34.299999999999997</v>
      </c>
      <c r="Q114" s="274">
        <v>31.9</v>
      </c>
      <c r="R114" s="275">
        <v>33.1</v>
      </c>
      <c r="S114" s="273">
        <v>353</v>
      </c>
      <c r="T114" s="274">
        <v>378</v>
      </c>
      <c r="U114" s="275">
        <v>731</v>
      </c>
      <c r="V114" s="273">
        <v>56</v>
      </c>
      <c r="W114" s="274">
        <v>41</v>
      </c>
      <c r="X114" s="275">
        <v>48</v>
      </c>
      <c r="Y114" s="273">
        <v>332</v>
      </c>
      <c r="Z114" s="274">
        <v>301</v>
      </c>
      <c r="AA114" s="275">
        <v>633</v>
      </c>
      <c r="AB114" s="273">
        <v>59</v>
      </c>
      <c r="AC114" s="274">
        <v>46</v>
      </c>
      <c r="AD114" s="275">
        <v>53</v>
      </c>
      <c r="AE114" s="273">
        <v>332</v>
      </c>
      <c r="AF114" s="274">
        <v>301</v>
      </c>
      <c r="AG114" s="275">
        <v>633</v>
      </c>
      <c r="AH114" s="273">
        <v>33.299999999999997</v>
      </c>
      <c r="AI114" s="274">
        <v>30.8</v>
      </c>
      <c r="AJ114" s="275">
        <v>32.1</v>
      </c>
      <c r="AK114" s="273">
        <v>332</v>
      </c>
      <c r="AL114" s="274">
        <v>301</v>
      </c>
      <c r="AM114" s="275">
        <v>633</v>
      </c>
      <c r="AN114" s="273">
        <v>59</v>
      </c>
      <c r="AO114" s="274">
        <v>40</v>
      </c>
      <c r="AP114" s="275">
        <v>49</v>
      </c>
      <c r="AQ114" s="273">
        <v>795</v>
      </c>
      <c r="AR114" s="274">
        <v>778</v>
      </c>
      <c r="AS114" s="275">
        <v>1573</v>
      </c>
      <c r="AT114" s="273">
        <v>61</v>
      </c>
      <c r="AU114" s="274">
        <v>44</v>
      </c>
      <c r="AV114" s="275">
        <v>53</v>
      </c>
      <c r="AW114" s="273">
        <v>795</v>
      </c>
      <c r="AX114" s="274">
        <v>778</v>
      </c>
      <c r="AY114" s="275">
        <v>1573</v>
      </c>
      <c r="AZ114" s="273">
        <v>33.799999999999997</v>
      </c>
      <c r="BA114" s="274">
        <v>31.4</v>
      </c>
      <c r="BB114" s="275">
        <v>32.6</v>
      </c>
      <c r="BC114" s="273">
        <v>795</v>
      </c>
      <c r="BD114" s="274">
        <v>778</v>
      </c>
      <c r="BE114" s="275">
        <v>1573</v>
      </c>
    </row>
    <row r="115" spans="1:57" x14ac:dyDescent="0.35">
      <c r="A115" t="s">
        <v>97</v>
      </c>
      <c r="B115" t="s">
        <v>342</v>
      </c>
      <c r="C115" t="s">
        <v>338</v>
      </c>
      <c r="D115" s="273">
        <v>63</v>
      </c>
      <c r="E115" s="274">
        <v>46</v>
      </c>
      <c r="F115" s="275">
        <v>55</v>
      </c>
      <c r="G115" s="273">
        <v>742</v>
      </c>
      <c r="H115" s="274">
        <v>711</v>
      </c>
      <c r="I115" s="275">
        <v>1453</v>
      </c>
      <c r="J115" s="273">
        <v>66</v>
      </c>
      <c r="K115" s="274">
        <v>52</v>
      </c>
      <c r="L115" s="275">
        <v>59</v>
      </c>
      <c r="M115" s="273">
        <v>742</v>
      </c>
      <c r="N115" s="274">
        <v>711</v>
      </c>
      <c r="O115" s="275">
        <v>1453</v>
      </c>
      <c r="P115" s="273">
        <v>35</v>
      </c>
      <c r="Q115" s="274">
        <v>33</v>
      </c>
      <c r="R115" s="275">
        <v>34</v>
      </c>
      <c r="S115" s="273">
        <v>742</v>
      </c>
      <c r="T115" s="274">
        <v>711</v>
      </c>
      <c r="U115" s="275">
        <v>1453</v>
      </c>
      <c r="V115" s="273">
        <v>46</v>
      </c>
      <c r="W115" s="274">
        <v>33</v>
      </c>
      <c r="X115" s="275">
        <v>39</v>
      </c>
      <c r="Y115" s="273">
        <v>789</v>
      </c>
      <c r="Z115" s="274">
        <v>865</v>
      </c>
      <c r="AA115" s="275">
        <v>1654</v>
      </c>
      <c r="AB115" s="273">
        <v>51</v>
      </c>
      <c r="AC115" s="274">
        <v>39</v>
      </c>
      <c r="AD115" s="275">
        <v>45</v>
      </c>
      <c r="AE115" s="273">
        <v>789</v>
      </c>
      <c r="AF115" s="274">
        <v>865</v>
      </c>
      <c r="AG115" s="275">
        <v>1654</v>
      </c>
      <c r="AH115" s="273">
        <v>31.7</v>
      </c>
      <c r="AI115" s="274">
        <v>29.6</v>
      </c>
      <c r="AJ115" s="275">
        <v>30.6</v>
      </c>
      <c r="AK115" s="273">
        <v>789</v>
      </c>
      <c r="AL115" s="274">
        <v>865</v>
      </c>
      <c r="AM115" s="275">
        <v>1654</v>
      </c>
      <c r="AN115" s="273">
        <v>53</v>
      </c>
      <c r="AO115" s="274">
        <v>38</v>
      </c>
      <c r="AP115" s="275">
        <v>46</v>
      </c>
      <c r="AQ115" s="273">
        <v>1616</v>
      </c>
      <c r="AR115" s="274">
        <v>1650</v>
      </c>
      <c r="AS115" s="275">
        <v>3266</v>
      </c>
      <c r="AT115" s="273">
        <v>57</v>
      </c>
      <c r="AU115" s="274">
        <v>44</v>
      </c>
      <c r="AV115" s="275">
        <v>50</v>
      </c>
      <c r="AW115" s="273">
        <v>1616</v>
      </c>
      <c r="AX115" s="274">
        <v>1650</v>
      </c>
      <c r="AY115" s="275">
        <v>3266</v>
      </c>
      <c r="AZ115" s="273">
        <v>33.1</v>
      </c>
      <c r="BA115" s="274">
        <v>31</v>
      </c>
      <c r="BB115" s="275">
        <v>32.1</v>
      </c>
      <c r="BC115" s="273">
        <v>1616</v>
      </c>
      <c r="BD115" s="274">
        <v>1650</v>
      </c>
      <c r="BE115" s="275">
        <v>3266</v>
      </c>
    </row>
    <row r="116" spans="1:57" x14ac:dyDescent="0.35">
      <c r="A116" t="s">
        <v>117</v>
      </c>
      <c r="B116" t="s">
        <v>362</v>
      </c>
      <c r="C116" t="s">
        <v>352</v>
      </c>
      <c r="D116" s="273">
        <v>55</v>
      </c>
      <c r="E116" s="274">
        <v>39</v>
      </c>
      <c r="F116" s="275">
        <v>47</v>
      </c>
      <c r="G116" s="273">
        <v>520</v>
      </c>
      <c r="H116" s="274">
        <v>576</v>
      </c>
      <c r="I116" s="275">
        <v>1096</v>
      </c>
      <c r="J116" s="273">
        <v>57</v>
      </c>
      <c r="K116" s="274">
        <v>44</v>
      </c>
      <c r="L116" s="275">
        <v>50</v>
      </c>
      <c r="M116" s="273">
        <v>520</v>
      </c>
      <c r="N116" s="274">
        <v>576</v>
      </c>
      <c r="O116" s="275">
        <v>1096</v>
      </c>
      <c r="P116" s="273">
        <v>35.6</v>
      </c>
      <c r="Q116" s="274">
        <v>32.9</v>
      </c>
      <c r="R116" s="275">
        <v>34.200000000000003</v>
      </c>
      <c r="S116" s="273">
        <v>520</v>
      </c>
      <c r="T116" s="274">
        <v>576</v>
      </c>
      <c r="U116" s="275">
        <v>1096</v>
      </c>
      <c r="V116" s="273">
        <v>46</v>
      </c>
      <c r="W116" s="274">
        <v>30</v>
      </c>
      <c r="X116" s="275">
        <v>38</v>
      </c>
      <c r="Y116" s="273">
        <v>886</v>
      </c>
      <c r="Z116" s="274">
        <v>880</v>
      </c>
      <c r="AA116" s="275">
        <v>1766</v>
      </c>
      <c r="AB116" s="273">
        <v>49</v>
      </c>
      <c r="AC116" s="274">
        <v>35</v>
      </c>
      <c r="AD116" s="275">
        <v>42</v>
      </c>
      <c r="AE116" s="273">
        <v>886</v>
      </c>
      <c r="AF116" s="274">
        <v>880</v>
      </c>
      <c r="AG116" s="275">
        <v>1766</v>
      </c>
      <c r="AH116" s="273">
        <v>32.5</v>
      </c>
      <c r="AI116" s="274">
        <v>29.8</v>
      </c>
      <c r="AJ116" s="275">
        <v>31.2</v>
      </c>
      <c r="AK116" s="273">
        <v>886</v>
      </c>
      <c r="AL116" s="274">
        <v>880</v>
      </c>
      <c r="AM116" s="275">
        <v>1766</v>
      </c>
      <c r="AN116" s="273">
        <v>49</v>
      </c>
      <c r="AO116" s="274">
        <v>33</v>
      </c>
      <c r="AP116" s="275">
        <v>41</v>
      </c>
      <c r="AQ116" s="273">
        <v>1474</v>
      </c>
      <c r="AR116" s="274">
        <v>1513</v>
      </c>
      <c r="AS116" s="275">
        <v>2987</v>
      </c>
      <c r="AT116" s="273">
        <v>51</v>
      </c>
      <c r="AU116" s="274">
        <v>38</v>
      </c>
      <c r="AV116" s="275">
        <v>45</v>
      </c>
      <c r="AW116" s="273">
        <v>1474</v>
      </c>
      <c r="AX116" s="274">
        <v>1513</v>
      </c>
      <c r="AY116" s="275">
        <v>2987</v>
      </c>
      <c r="AZ116" s="273">
        <v>33.5</v>
      </c>
      <c r="BA116" s="274">
        <v>30.9</v>
      </c>
      <c r="BB116" s="275">
        <v>32.200000000000003</v>
      </c>
      <c r="BC116" s="273">
        <v>1474</v>
      </c>
      <c r="BD116" s="274">
        <v>1513</v>
      </c>
      <c r="BE116" s="275">
        <v>2987</v>
      </c>
    </row>
    <row r="117" spans="1:57" x14ac:dyDescent="0.35">
      <c r="A117" t="s">
        <v>118</v>
      </c>
      <c r="B117" t="s">
        <v>363</v>
      </c>
      <c r="C117" t="s">
        <v>352</v>
      </c>
      <c r="D117" s="273">
        <v>66</v>
      </c>
      <c r="E117" s="274">
        <v>51</v>
      </c>
      <c r="F117" s="275">
        <v>58</v>
      </c>
      <c r="G117" s="273">
        <v>1217</v>
      </c>
      <c r="H117" s="274">
        <v>1251</v>
      </c>
      <c r="I117" s="275">
        <v>2468</v>
      </c>
      <c r="J117" s="273">
        <v>67</v>
      </c>
      <c r="K117" s="274">
        <v>53</v>
      </c>
      <c r="L117" s="275">
        <v>60</v>
      </c>
      <c r="M117" s="273">
        <v>1217</v>
      </c>
      <c r="N117" s="274">
        <v>1251</v>
      </c>
      <c r="O117" s="275">
        <v>2468</v>
      </c>
      <c r="P117" s="273">
        <v>33.200000000000003</v>
      </c>
      <c r="Q117" s="274">
        <v>31.6</v>
      </c>
      <c r="R117" s="275">
        <v>32.4</v>
      </c>
      <c r="S117" s="273">
        <v>1217</v>
      </c>
      <c r="T117" s="274">
        <v>1251</v>
      </c>
      <c r="U117" s="275">
        <v>2468</v>
      </c>
      <c r="V117" s="273">
        <v>53</v>
      </c>
      <c r="W117" s="274">
        <v>44</v>
      </c>
      <c r="X117" s="275">
        <v>49</v>
      </c>
      <c r="Y117" s="273">
        <v>232</v>
      </c>
      <c r="Z117" s="274">
        <v>194</v>
      </c>
      <c r="AA117" s="275">
        <v>426</v>
      </c>
      <c r="AB117" s="273">
        <v>56</v>
      </c>
      <c r="AC117" s="274">
        <v>47</v>
      </c>
      <c r="AD117" s="275">
        <v>52</v>
      </c>
      <c r="AE117" s="273">
        <v>232</v>
      </c>
      <c r="AF117" s="274">
        <v>194</v>
      </c>
      <c r="AG117" s="275">
        <v>426</v>
      </c>
      <c r="AH117" s="273">
        <v>32.299999999999997</v>
      </c>
      <c r="AI117" s="274">
        <v>30.7</v>
      </c>
      <c r="AJ117" s="275">
        <v>31.6</v>
      </c>
      <c r="AK117" s="273">
        <v>232</v>
      </c>
      <c r="AL117" s="274">
        <v>194</v>
      </c>
      <c r="AM117" s="275">
        <v>426</v>
      </c>
      <c r="AN117" s="273">
        <v>63</v>
      </c>
      <c r="AO117" s="274">
        <v>50</v>
      </c>
      <c r="AP117" s="275">
        <v>57</v>
      </c>
      <c r="AQ117" s="273">
        <v>1489</v>
      </c>
      <c r="AR117" s="274">
        <v>1480</v>
      </c>
      <c r="AS117" s="275">
        <v>2969</v>
      </c>
      <c r="AT117" s="273">
        <v>65</v>
      </c>
      <c r="AU117" s="274">
        <v>52</v>
      </c>
      <c r="AV117" s="275">
        <v>59</v>
      </c>
      <c r="AW117" s="273">
        <v>1489</v>
      </c>
      <c r="AX117" s="274">
        <v>1480</v>
      </c>
      <c r="AY117" s="275">
        <v>2969</v>
      </c>
      <c r="AZ117" s="273">
        <v>33</v>
      </c>
      <c r="BA117" s="274">
        <v>31.5</v>
      </c>
      <c r="BB117" s="275">
        <v>32.299999999999997</v>
      </c>
      <c r="BC117" s="273">
        <v>1489</v>
      </c>
      <c r="BD117" s="274">
        <v>1480</v>
      </c>
      <c r="BE117" s="275">
        <v>2969</v>
      </c>
    </row>
    <row r="118" spans="1:57" x14ac:dyDescent="0.35">
      <c r="A118" t="s">
        <v>119</v>
      </c>
      <c r="B118" t="s">
        <v>364</v>
      </c>
      <c r="C118" t="s">
        <v>352</v>
      </c>
      <c r="D118" s="273">
        <v>51</v>
      </c>
      <c r="E118" s="274">
        <v>32</v>
      </c>
      <c r="F118" s="275">
        <v>42</v>
      </c>
      <c r="G118" s="273">
        <v>990</v>
      </c>
      <c r="H118" s="274">
        <v>1013</v>
      </c>
      <c r="I118" s="275">
        <v>2003</v>
      </c>
      <c r="J118" s="273">
        <v>54</v>
      </c>
      <c r="K118" s="274">
        <v>37</v>
      </c>
      <c r="L118" s="275">
        <v>45</v>
      </c>
      <c r="M118" s="273">
        <v>990</v>
      </c>
      <c r="N118" s="274">
        <v>1013</v>
      </c>
      <c r="O118" s="275">
        <v>2003</v>
      </c>
      <c r="P118" s="273">
        <v>32.9</v>
      </c>
      <c r="Q118" s="274">
        <v>30.5</v>
      </c>
      <c r="R118" s="275">
        <v>31.7</v>
      </c>
      <c r="S118" s="273">
        <v>990</v>
      </c>
      <c r="T118" s="274">
        <v>1013</v>
      </c>
      <c r="U118" s="275">
        <v>2003</v>
      </c>
      <c r="V118" s="273">
        <v>39</v>
      </c>
      <c r="W118" s="274">
        <v>25</v>
      </c>
      <c r="X118" s="275">
        <v>32</v>
      </c>
      <c r="Y118" s="273">
        <v>939</v>
      </c>
      <c r="Z118" s="274">
        <v>919</v>
      </c>
      <c r="AA118" s="275">
        <v>1858</v>
      </c>
      <c r="AB118" s="273">
        <v>42</v>
      </c>
      <c r="AC118" s="274">
        <v>29</v>
      </c>
      <c r="AD118" s="275">
        <v>36</v>
      </c>
      <c r="AE118" s="273">
        <v>939</v>
      </c>
      <c r="AF118" s="274">
        <v>919</v>
      </c>
      <c r="AG118" s="275">
        <v>1858</v>
      </c>
      <c r="AH118" s="273">
        <v>31</v>
      </c>
      <c r="AI118" s="274">
        <v>28.5</v>
      </c>
      <c r="AJ118" s="275">
        <v>29.8</v>
      </c>
      <c r="AK118" s="273">
        <v>939</v>
      </c>
      <c r="AL118" s="274">
        <v>919</v>
      </c>
      <c r="AM118" s="275">
        <v>1858</v>
      </c>
      <c r="AN118" s="273">
        <v>46</v>
      </c>
      <c r="AO118" s="274">
        <v>30</v>
      </c>
      <c r="AP118" s="275">
        <v>38</v>
      </c>
      <c r="AQ118" s="273">
        <v>2028</v>
      </c>
      <c r="AR118" s="274">
        <v>2052</v>
      </c>
      <c r="AS118" s="275">
        <v>4080</v>
      </c>
      <c r="AT118" s="273">
        <v>49</v>
      </c>
      <c r="AU118" s="274">
        <v>34</v>
      </c>
      <c r="AV118" s="275">
        <v>41</v>
      </c>
      <c r="AW118" s="273">
        <v>2028</v>
      </c>
      <c r="AX118" s="274">
        <v>2052</v>
      </c>
      <c r="AY118" s="275">
        <v>4080</v>
      </c>
      <c r="AZ118" s="273">
        <v>32</v>
      </c>
      <c r="BA118" s="274">
        <v>29.7</v>
      </c>
      <c r="BB118" s="275">
        <v>30.9</v>
      </c>
      <c r="BC118" s="273">
        <v>2028</v>
      </c>
      <c r="BD118" s="274">
        <v>2052</v>
      </c>
      <c r="BE118" s="275">
        <v>4080</v>
      </c>
    </row>
    <row r="119" spans="1:57" x14ac:dyDescent="0.35">
      <c r="A119" t="s">
        <v>120</v>
      </c>
      <c r="B119" t="s">
        <v>365</v>
      </c>
      <c r="C119" t="s">
        <v>352</v>
      </c>
      <c r="D119" s="273">
        <v>52</v>
      </c>
      <c r="E119" s="274">
        <v>31</v>
      </c>
      <c r="F119" s="275">
        <v>41</v>
      </c>
      <c r="G119" s="273">
        <v>581</v>
      </c>
      <c r="H119" s="274">
        <v>612</v>
      </c>
      <c r="I119" s="275">
        <v>1193</v>
      </c>
      <c r="J119" s="273">
        <v>54</v>
      </c>
      <c r="K119" s="274">
        <v>35</v>
      </c>
      <c r="L119" s="275">
        <v>44</v>
      </c>
      <c r="M119" s="273">
        <v>581</v>
      </c>
      <c r="N119" s="274">
        <v>612</v>
      </c>
      <c r="O119" s="275">
        <v>1193</v>
      </c>
      <c r="P119" s="273">
        <v>32.200000000000003</v>
      </c>
      <c r="Q119" s="274">
        <v>29.8</v>
      </c>
      <c r="R119" s="275">
        <v>31</v>
      </c>
      <c r="S119" s="273">
        <v>581</v>
      </c>
      <c r="T119" s="274">
        <v>612</v>
      </c>
      <c r="U119" s="275">
        <v>1193</v>
      </c>
      <c r="V119" s="273">
        <v>40</v>
      </c>
      <c r="W119" s="274">
        <v>25</v>
      </c>
      <c r="X119" s="275">
        <v>32</v>
      </c>
      <c r="Y119" s="273">
        <v>1092</v>
      </c>
      <c r="Z119" s="274">
        <v>1037</v>
      </c>
      <c r="AA119" s="275">
        <v>2129</v>
      </c>
      <c r="AB119" s="273">
        <v>44</v>
      </c>
      <c r="AC119" s="274">
        <v>32</v>
      </c>
      <c r="AD119" s="275">
        <v>38</v>
      </c>
      <c r="AE119" s="273">
        <v>1092</v>
      </c>
      <c r="AF119" s="274">
        <v>1037</v>
      </c>
      <c r="AG119" s="275">
        <v>2129</v>
      </c>
      <c r="AH119" s="273">
        <v>30.4</v>
      </c>
      <c r="AI119" s="274">
        <v>28.6</v>
      </c>
      <c r="AJ119" s="275">
        <v>29.5</v>
      </c>
      <c r="AK119" s="273">
        <v>1092</v>
      </c>
      <c r="AL119" s="274">
        <v>1037</v>
      </c>
      <c r="AM119" s="275">
        <v>2129</v>
      </c>
      <c r="AN119" s="273">
        <v>44</v>
      </c>
      <c r="AO119" s="274">
        <v>27</v>
      </c>
      <c r="AP119" s="275">
        <v>35</v>
      </c>
      <c r="AQ119" s="273">
        <v>1785</v>
      </c>
      <c r="AR119" s="274">
        <v>1801</v>
      </c>
      <c r="AS119" s="275">
        <v>3586</v>
      </c>
      <c r="AT119" s="273">
        <v>48</v>
      </c>
      <c r="AU119" s="274">
        <v>33</v>
      </c>
      <c r="AV119" s="275">
        <v>40</v>
      </c>
      <c r="AW119" s="273">
        <v>1785</v>
      </c>
      <c r="AX119" s="274">
        <v>1801</v>
      </c>
      <c r="AY119" s="275">
        <v>3586</v>
      </c>
      <c r="AZ119" s="273">
        <v>31</v>
      </c>
      <c r="BA119" s="274">
        <v>29</v>
      </c>
      <c r="BB119" s="275">
        <v>30</v>
      </c>
      <c r="BC119" s="273">
        <v>1785</v>
      </c>
      <c r="BD119" s="274">
        <v>1801</v>
      </c>
      <c r="BE119" s="275">
        <v>3586</v>
      </c>
    </row>
    <row r="120" spans="1:57" x14ac:dyDescent="0.35">
      <c r="A120" t="s">
        <v>98</v>
      </c>
      <c r="B120" t="s">
        <v>343</v>
      </c>
      <c r="C120" t="s">
        <v>338</v>
      </c>
      <c r="D120" s="273">
        <v>54</v>
      </c>
      <c r="E120" s="274">
        <v>36</v>
      </c>
      <c r="F120" s="275">
        <v>45</v>
      </c>
      <c r="G120" s="273">
        <v>551</v>
      </c>
      <c r="H120" s="274">
        <v>573</v>
      </c>
      <c r="I120" s="275">
        <v>1124</v>
      </c>
      <c r="J120" s="273">
        <v>57</v>
      </c>
      <c r="K120" s="274">
        <v>41</v>
      </c>
      <c r="L120" s="275">
        <v>49</v>
      </c>
      <c r="M120" s="273">
        <v>551</v>
      </c>
      <c r="N120" s="274">
        <v>573</v>
      </c>
      <c r="O120" s="275">
        <v>1124</v>
      </c>
      <c r="P120" s="273">
        <v>33.9</v>
      </c>
      <c r="Q120" s="274">
        <v>31.4</v>
      </c>
      <c r="R120" s="275">
        <v>32.6</v>
      </c>
      <c r="S120" s="273">
        <v>551</v>
      </c>
      <c r="T120" s="274">
        <v>573</v>
      </c>
      <c r="U120" s="275">
        <v>1124</v>
      </c>
      <c r="V120" s="273">
        <v>41</v>
      </c>
      <c r="W120" s="274">
        <v>20</v>
      </c>
      <c r="X120" s="275">
        <v>30</v>
      </c>
      <c r="Y120" s="273">
        <v>402</v>
      </c>
      <c r="Z120" s="274">
        <v>418</v>
      </c>
      <c r="AA120" s="275">
        <v>820</v>
      </c>
      <c r="AB120" s="273">
        <v>46</v>
      </c>
      <c r="AC120" s="274">
        <v>32</v>
      </c>
      <c r="AD120" s="275">
        <v>39</v>
      </c>
      <c r="AE120" s="273">
        <v>402</v>
      </c>
      <c r="AF120" s="274">
        <v>418</v>
      </c>
      <c r="AG120" s="275">
        <v>820</v>
      </c>
      <c r="AH120" s="273">
        <v>31.8</v>
      </c>
      <c r="AI120" s="274">
        <v>29.3</v>
      </c>
      <c r="AJ120" s="275">
        <v>30.5</v>
      </c>
      <c r="AK120" s="273">
        <v>402</v>
      </c>
      <c r="AL120" s="274">
        <v>418</v>
      </c>
      <c r="AM120" s="275">
        <v>820</v>
      </c>
      <c r="AN120" s="273">
        <v>47</v>
      </c>
      <c r="AO120" s="274">
        <v>29</v>
      </c>
      <c r="AP120" s="275">
        <v>38</v>
      </c>
      <c r="AQ120" s="273">
        <v>1005</v>
      </c>
      <c r="AR120" s="274">
        <v>1055</v>
      </c>
      <c r="AS120" s="275">
        <v>2060</v>
      </c>
      <c r="AT120" s="273">
        <v>51</v>
      </c>
      <c r="AU120" s="274">
        <v>37</v>
      </c>
      <c r="AV120" s="275">
        <v>44</v>
      </c>
      <c r="AW120" s="273">
        <v>1005</v>
      </c>
      <c r="AX120" s="274">
        <v>1055</v>
      </c>
      <c r="AY120" s="275">
        <v>2060</v>
      </c>
      <c r="AZ120" s="273">
        <v>33</v>
      </c>
      <c r="BA120" s="274">
        <v>30.6</v>
      </c>
      <c r="BB120" s="275">
        <v>31.7</v>
      </c>
      <c r="BC120" s="273">
        <v>1005</v>
      </c>
      <c r="BD120" s="274">
        <v>1055</v>
      </c>
      <c r="BE120" s="275">
        <v>2060</v>
      </c>
    </row>
    <row r="121" spans="1:57" x14ac:dyDescent="0.35">
      <c r="A121" t="s">
        <v>99</v>
      </c>
      <c r="B121" t="s">
        <v>344</v>
      </c>
      <c r="C121" t="s">
        <v>338</v>
      </c>
      <c r="D121" s="273" t="s">
        <v>197</v>
      </c>
      <c r="E121" s="274" t="s">
        <v>197</v>
      </c>
      <c r="F121" s="275" t="s">
        <v>197</v>
      </c>
      <c r="G121" s="273" t="s">
        <v>197</v>
      </c>
      <c r="H121" s="274" t="s">
        <v>197</v>
      </c>
      <c r="I121" s="275">
        <v>481</v>
      </c>
      <c r="J121" s="273" t="s">
        <v>197</v>
      </c>
      <c r="K121" s="274" t="s">
        <v>197</v>
      </c>
      <c r="L121" s="275" t="s">
        <v>197</v>
      </c>
      <c r="M121" s="273" t="s">
        <v>197</v>
      </c>
      <c r="N121" s="274" t="s">
        <v>197</v>
      </c>
      <c r="O121" s="275">
        <v>481</v>
      </c>
      <c r="P121" s="273">
        <v>35.6</v>
      </c>
      <c r="Q121" s="274">
        <v>31.9</v>
      </c>
      <c r="R121" s="275">
        <v>33.9</v>
      </c>
      <c r="S121" s="273" t="s">
        <v>197</v>
      </c>
      <c r="T121" s="274" t="s">
        <v>197</v>
      </c>
      <c r="U121" s="275">
        <v>481</v>
      </c>
      <c r="V121" s="273">
        <v>49</v>
      </c>
      <c r="W121" s="274">
        <v>35</v>
      </c>
      <c r="X121" s="275">
        <v>42</v>
      </c>
      <c r="Y121" s="273">
        <v>241</v>
      </c>
      <c r="Z121" s="274">
        <v>250</v>
      </c>
      <c r="AA121" s="275">
        <v>491</v>
      </c>
      <c r="AB121" s="273">
        <v>54</v>
      </c>
      <c r="AC121" s="274">
        <v>39</v>
      </c>
      <c r="AD121" s="275">
        <v>46</v>
      </c>
      <c r="AE121" s="273">
        <v>241</v>
      </c>
      <c r="AF121" s="274">
        <v>250</v>
      </c>
      <c r="AG121" s="275">
        <v>491</v>
      </c>
      <c r="AH121" s="273">
        <v>33.4</v>
      </c>
      <c r="AI121" s="274">
        <v>30.7</v>
      </c>
      <c r="AJ121" s="275">
        <v>32</v>
      </c>
      <c r="AK121" s="273">
        <v>241</v>
      </c>
      <c r="AL121" s="274">
        <v>250</v>
      </c>
      <c r="AM121" s="275">
        <v>491</v>
      </c>
      <c r="AN121" s="273">
        <v>53</v>
      </c>
      <c r="AO121" s="274">
        <v>36</v>
      </c>
      <c r="AP121" s="275">
        <v>45</v>
      </c>
      <c r="AQ121" s="273">
        <v>565</v>
      </c>
      <c r="AR121" s="274">
        <v>555</v>
      </c>
      <c r="AS121" s="275">
        <v>1120</v>
      </c>
      <c r="AT121" s="273">
        <v>56</v>
      </c>
      <c r="AU121" s="274">
        <v>40</v>
      </c>
      <c r="AV121" s="275">
        <v>48</v>
      </c>
      <c r="AW121" s="273">
        <v>565</v>
      </c>
      <c r="AX121" s="274">
        <v>555</v>
      </c>
      <c r="AY121" s="275">
        <v>1120</v>
      </c>
      <c r="AZ121" s="273">
        <v>34.700000000000003</v>
      </c>
      <c r="BA121" s="274">
        <v>31.5</v>
      </c>
      <c r="BB121" s="275">
        <v>33.1</v>
      </c>
      <c r="BC121" s="273">
        <v>565</v>
      </c>
      <c r="BD121" s="274">
        <v>555</v>
      </c>
      <c r="BE121" s="275">
        <v>1120</v>
      </c>
    </row>
    <row r="122" spans="1:57" x14ac:dyDescent="0.35">
      <c r="A122" t="s">
        <v>121</v>
      </c>
      <c r="B122" t="s">
        <v>366</v>
      </c>
      <c r="C122" t="s">
        <v>352</v>
      </c>
      <c r="D122" s="273">
        <v>67</v>
      </c>
      <c r="E122" s="274">
        <v>51</v>
      </c>
      <c r="F122" s="275">
        <v>59</v>
      </c>
      <c r="G122" s="273">
        <v>624</v>
      </c>
      <c r="H122" s="274">
        <v>666</v>
      </c>
      <c r="I122" s="275">
        <v>1290</v>
      </c>
      <c r="J122" s="273">
        <v>68</v>
      </c>
      <c r="K122" s="274">
        <v>51</v>
      </c>
      <c r="L122" s="275">
        <v>59</v>
      </c>
      <c r="M122" s="273">
        <v>624</v>
      </c>
      <c r="N122" s="274">
        <v>666</v>
      </c>
      <c r="O122" s="275">
        <v>1290</v>
      </c>
      <c r="P122" s="273">
        <v>36.1</v>
      </c>
      <c r="Q122" s="274">
        <v>33.9</v>
      </c>
      <c r="R122" s="275">
        <v>35</v>
      </c>
      <c r="S122" s="273">
        <v>624</v>
      </c>
      <c r="T122" s="274">
        <v>666</v>
      </c>
      <c r="U122" s="275">
        <v>1290</v>
      </c>
      <c r="V122" s="273">
        <v>59</v>
      </c>
      <c r="W122" s="274">
        <v>42</v>
      </c>
      <c r="X122" s="275">
        <v>51</v>
      </c>
      <c r="Y122" s="273">
        <v>328</v>
      </c>
      <c r="Z122" s="274">
        <v>307</v>
      </c>
      <c r="AA122" s="275">
        <v>635</v>
      </c>
      <c r="AB122" s="273">
        <v>60</v>
      </c>
      <c r="AC122" s="274">
        <v>44</v>
      </c>
      <c r="AD122" s="275">
        <v>52</v>
      </c>
      <c r="AE122" s="273">
        <v>328</v>
      </c>
      <c r="AF122" s="274">
        <v>307</v>
      </c>
      <c r="AG122" s="275">
        <v>635</v>
      </c>
      <c r="AH122" s="273">
        <v>34</v>
      </c>
      <c r="AI122" s="274">
        <v>31.9</v>
      </c>
      <c r="AJ122" s="275">
        <v>33</v>
      </c>
      <c r="AK122" s="273">
        <v>328</v>
      </c>
      <c r="AL122" s="274">
        <v>307</v>
      </c>
      <c r="AM122" s="275">
        <v>635</v>
      </c>
      <c r="AN122" s="273">
        <v>64</v>
      </c>
      <c r="AO122" s="274">
        <v>48</v>
      </c>
      <c r="AP122" s="275">
        <v>56</v>
      </c>
      <c r="AQ122" s="273">
        <v>1019</v>
      </c>
      <c r="AR122" s="274">
        <v>1038</v>
      </c>
      <c r="AS122" s="275">
        <v>2057</v>
      </c>
      <c r="AT122" s="273">
        <v>65</v>
      </c>
      <c r="AU122" s="274">
        <v>49</v>
      </c>
      <c r="AV122" s="275">
        <v>57</v>
      </c>
      <c r="AW122" s="273">
        <v>1019</v>
      </c>
      <c r="AX122" s="274">
        <v>1038</v>
      </c>
      <c r="AY122" s="275">
        <v>2057</v>
      </c>
      <c r="AZ122" s="273">
        <v>35.5</v>
      </c>
      <c r="BA122" s="274">
        <v>33.299999999999997</v>
      </c>
      <c r="BB122" s="275">
        <v>34.4</v>
      </c>
      <c r="BC122" s="273">
        <v>1019</v>
      </c>
      <c r="BD122" s="274">
        <v>1038</v>
      </c>
      <c r="BE122" s="275">
        <v>2057</v>
      </c>
    </row>
    <row r="123" spans="1:57" x14ac:dyDescent="0.35">
      <c r="A123" t="s">
        <v>100</v>
      </c>
      <c r="B123" t="s">
        <v>345</v>
      </c>
      <c r="C123" t="s">
        <v>338</v>
      </c>
      <c r="D123" s="273">
        <v>51</v>
      </c>
      <c r="E123" s="274">
        <v>39</v>
      </c>
      <c r="F123" s="275">
        <v>45</v>
      </c>
      <c r="G123" s="273">
        <v>810</v>
      </c>
      <c r="H123" s="274">
        <v>846</v>
      </c>
      <c r="I123" s="275">
        <v>1656</v>
      </c>
      <c r="J123" s="273">
        <v>54</v>
      </c>
      <c r="K123" s="274">
        <v>43</v>
      </c>
      <c r="L123" s="275">
        <v>48</v>
      </c>
      <c r="M123" s="273">
        <v>810</v>
      </c>
      <c r="N123" s="274">
        <v>846</v>
      </c>
      <c r="O123" s="275">
        <v>1656</v>
      </c>
      <c r="P123" s="273">
        <v>32.799999999999997</v>
      </c>
      <c r="Q123" s="274">
        <v>30.7</v>
      </c>
      <c r="R123" s="275">
        <v>31.7</v>
      </c>
      <c r="S123" s="273">
        <v>810</v>
      </c>
      <c r="T123" s="274">
        <v>846</v>
      </c>
      <c r="U123" s="275">
        <v>1656</v>
      </c>
      <c r="V123" s="273">
        <v>48</v>
      </c>
      <c r="W123" s="274">
        <v>34</v>
      </c>
      <c r="X123" s="275">
        <v>41</v>
      </c>
      <c r="Y123" s="273">
        <v>732</v>
      </c>
      <c r="Z123" s="274">
        <v>746</v>
      </c>
      <c r="AA123" s="275">
        <v>1478</v>
      </c>
      <c r="AB123" s="273">
        <v>52</v>
      </c>
      <c r="AC123" s="274">
        <v>36</v>
      </c>
      <c r="AD123" s="275">
        <v>44</v>
      </c>
      <c r="AE123" s="273">
        <v>732</v>
      </c>
      <c r="AF123" s="274">
        <v>746</v>
      </c>
      <c r="AG123" s="275">
        <v>1478</v>
      </c>
      <c r="AH123" s="273">
        <v>31.4</v>
      </c>
      <c r="AI123" s="274">
        <v>29.3</v>
      </c>
      <c r="AJ123" s="275">
        <v>30.3</v>
      </c>
      <c r="AK123" s="273">
        <v>732</v>
      </c>
      <c r="AL123" s="274">
        <v>746</v>
      </c>
      <c r="AM123" s="275">
        <v>1478</v>
      </c>
      <c r="AN123" s="273">
        <v>50</v>
      </c>
      <c r="AO123" s="274">
        <v>36</v>
      </c>
      <c r="AP123" s="275">
        <v>43</v>
      </c>
      <c r="AQ123" s="273">
        <v>1632</v>
      </c>
      <c r="AR123" s="274">
        <v>1687</v>
      </c>
      <c r="AS123" s="275">
        <v>3319</v>
      </c>
      <c r="AT123" s="273">
        <v>53</v>
      </c>
      <c r="AU123" s="274">
        <v>39</v>
      </c>
      <c r="AV123" s="275">
        <v>46</v>
      </c>
      <c r="AW123" s="273">
        <v>1632</v>
      </c>
      <c r="AX123" s="274">
        <v>1687</v>
      </c>
      <c r="AY123" s="275">
        <v>3319</v>
      </c>
      <c r="AZ123" s="273">
        <v>32.1</v>
      </c>
      <c r="BA123" s="274">
        <v>30</v>
      </c>
      <c r="BB123" s="275">
        <v>31</v>
      </c>
      <c r="BC123" s="273">
        <v>1632</v>
      </c>
      <c r="BD123" s="274">
        <v>1687</v>
      </c>
      <c r="BE123" s="275">
        <v>3319</v>
      </c>
    </row>
    <row r="124" spans="1:57" x14ac:dyDescent="0.35">
      <c r="A124" t="s">
        <v>101</v>
      </c>
      <c r="B124" t="s">
        <v>346</v>
      </c>
      <c r="C124" t="s">
        <v>338</v>
      </c>
      <c r="D124" s="273">
        <v>77</v>
      </c>
      <c r="E124" s="274">
        <v>62</v>
      </c>
      <c r="F124" s="275">
        <v>69</v>
      </c>
      <c r="G124" s="273">
        <v>1228</v>
      </c>
      <c r="H124" s="274">
        <v>1251</v>
      </c>
      <c r="I124" s="275">
        <v>2479</v>
      </c>
      <c r="J124" s="273">
        <v>77</v>
      </c>
      <c r="K124" s="274">
        <v>63</v>
      </c>
      <c r="L124" s="275">
        <v>70</v>
      </c>
      <c r="M124" s="273">
        <v>1228</v>
      </c>
      <c r="N124" s="274">
        <v>1251</v>
      </c>
      <c r="O124" s="275">
        <v>2479</v>
      </c>
      <c r="P124" s="273">
        <v>34.1</v>
      </c>
      <c r="Q124" s="274">
        <v>32.700000000000003</v>
      </c>
      <c r="R124" s="275">
        <v>33.4</v>
      </c>
      <c r="S124" s="273">
        <v>1228</v>
      </c>
      <c r="T124" s="274">
        <v>1251</v>
      </c>
      <c r="U124" s="275">
        <v>2479</v>
      </c>
      <c r="V124" s="273">
        <v>72</v>
      </c>
      <c r="W124" s="274">
        <v>53</v>
      </c>
      <c r="X124" s="275">
        <v>63</v>
      </c>
      <c r="Y124" s="273">
        <v>588</v>
      </c>
      <c r="Z124" s="274">
        <v>559</v>
      </c>
      <c r="AA124" s="275">
        <v>1147</v>
      </c>
      <c r="AB124" s="273">
        <v>74</v>
      </c>
      <c r="AC124" s="274">
        <v>57</v>
      </c>
      <c r="AD124" s="275">
        <v>65</v>
      </c>
      <c r="AE124" s="273">
        <v>588</v>
      </c>
      <c r="AF124" s="274">
        <v>559</v>
      </c>
      <c r="AG124" s="275">
        <v>1147</v>
      </c>
      <c r="AH124" s="273">
        <v>33.4</v>
      </c>
      <c r="AI124" s="274">
        <v>31.7</v>
      </c>
      <c r="AJ124" s="275">
        <v>32.6</v>
      </c>
      <c r="AK124" s="273">
        <v>588</v>
      </c>
      <c r="AL124" s="274">
        <v>559</v>
      </c>
      <c r="AM124" s="275">
        <v>1147</v>
      </c>
      <c r="AN124" s="273">
        <v>74</v>
      </c>
      <c r="AO124" s="274">
        <v>58</v>
      </c>
      <c r="AP124" s="275">
        <v>66</v>
      </c>
      <c r="AQ124" s="273">
        <v>1912</v>
      </c>
      <c r="AR124" s="274">
        <v>1912</v>
      </c>
      <c r="AS124" s="275">
        <v>3824</v>
      </c>
      <c r="AT124" s="273">
        <v>75</v>
      </c>
      <c r="AU124" s="274">
        <v>61</v>
      </c>
      <c r="AV124" s="275">
        <v>68</v>
      </c>
      <c r="AW124" s="273">
        <v>1912</v>
      </c>
      <c r="AX124" s="274">
        <v>1912</v>
      </c>
      <c r="AY124" s="275">
        <v>3824</v>
      </c>
      <c r="AZ124" s="273">
        <v>33.799999999999997</v>
      </c>
      <c r="BA124" s="274">
        <v>32.200000000000003</v>
      </c>
      <c r="BB124" s="275">
        <v>33</v>
      </c>
      <c r="BC124" s="273">
        <v>1912</v>
      </c>
      <c r="BD124" s="274">
        <v>1912</v>
      </c>
      <c r="BE124" s="275">
        <v>3824</v>
      </c>
    </row>
    <row r="125" spans="1:57" x14ac:dyDescent="0.35">
      <c r="A125" t="s">
        <v>122</v>
      </c>
      <c r="B125" t="s">
        <v>367</v>
      </c>
      <c r="C125" t="s">
        <v>352</v>
      </c>
      <c r="D125" s="273">
        <v>57</v>
      </c>
      <c r="E125" s="274">
        <v>35</v>
      </c>
      <c r="F125" s="275">
        <v>46</v>
      </c>
      <c r="G125" s="273">
        <v>706</v>
      </c>
      <c r="H125" s="274">
        <v>713</v>
      </c>
      <c r="I125" s="275">
        <v>1419</v>
      </c>
      <c r="J125" s="273">
        <v>59</v>
      </c>
      <c r="K125" s="274">
        <v>39</v>
      </c>
      <c r="L125" s="275">
        <v>49</v>
      </c>
      <c r="M125" s="273">
        <v>706</v>
      </c>
      <c r="N125" s="274">
        <v>713</v>
      </c>
      <c r="O125" s="275">
        <v>1419</v>
      </c>
      <c r="P125" s="273">
        <v>34.200000000000003</v>
      </c>
      <c r="Q125" s="274">
        <v>31.6</v>
      </c>
      <c r="R125" s="275">
        <v>32.9</v>
      </c>
      <c r="S125" s="273">
        <v>706</v>
      </c>
      <c r="T125" s="274">
        <v>713</v>
      </c>
      <c r="U125" s="275">
        <v>1419</v>
      </c>
      <c r="V125" s="273">
        <v>48</v>
      </c>
      <c r="W125" s="274">
        <v>30</v>
      </c>
      <c r="X125" s="275">
        <v>39</v>
      </c>
      <c r="Y125" s="273">
        <v>565</v>
      </c>
      <c r="Z125" s="274">
        <v>595</v>
      </c>
      <c r="AA125" s="275">
        <v>1160</v>
      </c>
      <c r="AB125" s="273">
        <v>50</v>
      </c>
      <c r="AC125" s="274">
        <v>35</v>
      </c>
      <c r="AD125" s="275">
        <v>43</v>
      </c>
      <c r="AE125" s="273">
        <v>565</v>
      </c>
      <c r="AF125" s="274">
        <v>595</v>
      </c>
      <c r="AG125" s="275">
        <v>1160</v>
      </c>
      <c r="AH125" s="273">
        <v>31.8</v>
      </c>
      <c r="AI125" s="274">
        <v>29.2</v>
      </c>
      <c r="AJ125" s="275">
        <v>30.4</v>
      </c>
      <c r="AK125" s="273">
        <v>565</v>
      </c>
      <c r="AL125" s="274">
        <v>595</v>
      </c>
      <c r="AM125" s="275">
        <v>1160</v>
      </c>
      <c r="AN125" s="273">
        <v>51</v>
      </c>
      <c r="AO125" s="274">
        <v>34</v>
      </c>
      <c r="AP125" s="275">
        <v>42</v>
      </c>
      <c r="AQ125" s="273">
        <v>1344</v>
      </c>
      <c r="AR125" s="274">
        <v>1369</v>
      </c>
      <c r="AS125" s="275">
        <v>2713</v>
      </c>
      <c r="AT125" s="273">
        <v>54</v>
      </c>
      <c r="AU125" s="274">
        <v>38</v>
      </c>
      <c r="AV125" s="275">
        <v>46</v>
      </c>
      <c r="AW125" s="273">
        <v>1344</v>
      </c>
      <c r="AX125" s="274">
        <v>1369</v>
      </c>
      <c r="AY125" s="275">
        <v>2713</v>
      </c>
      <c r="AZ125" s="273">
        <v>32.9</v>
      </c>
      <c r="BA125" s="274">
        <v>30.4</v>
      </c>
      <c r="BB125" s="275">
        <v>31.7</v>
      </c>
      <c r="BC125" s="273">
        <v>1344</v>
      </c>
      <c r="BD125" s="274">
        <v>1369</v>
      </c>
      <c r="BE125" s="275">
        <v>2713</v>
      </c>
    </row>
    <row r="126" spans="1:57" x14ac:dyDescent="0.35">
      <c r="A126" t="s">
        <v>102</v>
      </c>
      <c r="B126" t="s">
        <v>347</v>
      </c>
      <c r="C126" t="s">
        <v>338</v>
      </c>
      <c r="D126" s="273">
        <v>60</v>
      </c>
      <c r="E126" s="274">
        <v>48</v>
      </c>
      <c r="F126" s="275">
        <v>54</v>
      </c>
      <c r="G126" s="273">
        <v>613</v>
      </c>
      <c r="H126" s="274">
        <v>643</v>
      </c>
      <c r="I126" s="275">
        <v>1256</v>
      </c>
      <c r="J126" s="273">
        <v>63</v>
      </c>
      <c r="K126" s="274">
        <v>51</v>
      </c>
      <c r="L126" s="275">
        <v>57</v>
      </c>
      <c r="M126" s="273">
        <v>613</v>
      </c>
      <c r="N126" s="274">
        <v>643</v>
      </c>
      <c r="O126" s="275">
        <v>1256</v>
      </c>
      <c r="P126" s="273">
        <v>35.200000000000003</v>
      </c>
      <c r="Q126" s="274">
        <v>33.1</v>
      </c>
      <c r="R126" s="275">
        <v>34.1</v>
      </c>
      <c r="S126" s="273">
        <v>613</v>
      </c>
      <c r="T126" s="274">
        <v>643</v>
      </c>
      <c r="U126" s="275">
        <v>1256</v>
      </c>
      <c r="V126" s="273">
        <v>59</v>
      </c>
      <c r="W126" s="274">
        <v>45</v>
      </c>
      <c r="X126" s="275">
        <v>51</v>
      </c>
      <c r="Y126" s="273">
        <v>1685</v>
      </c>
      <c r="Z126" s="274">
        <v>1753</v>
      </c>
      <c r="AA126" s="275">
        <v>3438</v>
      </c>
      <c r="AB126" s="273">
        <v>62</v>
      </c>
      <c r="AC126" s="274">
        <v>50</v>
      </c>
      <c r="AD126" s="275">
        <v>56</v>
      </c>
      <c r="AE126" s="273">
        <v>1685</v>
      </c>
      <c r="AF126" s="274">
        <v>1753</v>
      </c>
      <c r="AG126" s="275">
        <v>3438</v>
      </c>
      <c r="AH126" s="273">
        <v>34.6</v>
      </c>
      <c r="AI126" s="274">
        <v>32.299999999999997</v>
      </c>
      <c r="AJ126" s="275">
        <v>33.4</v>
      </c>
      <c r="AK126" s="273">
        <v>1685</v>
      </c>
      <c r="AL126" s="274">
        <v>1753</v>
      </c>
      <c r="AM126" s="275">
        <v>3438</v>
      </c>
      <c r="AN126" s="273">
        <v>58</v>
      </c>
      <c r="AO126" s="274">
        <v>45</v>
      </c>
      <c r="AP126" s="275">
        <v>51</v>
      </c>
      <c r="AQ126" s="273">
        <v>2446</v>
      </c>
      <c r="AR126" s="274">
        <v>2518</v>
      </c>
      <c r="AS126" s="275">
        <v>4964</v>
      </c>
      <c r="AT126" s="273">
        <v>61</v>
      </c>
      <c r="AU126" s="274">
        <v>50</v>
      </c>
      <c r="AV126" s="275">
        <v>55</v>
      </c>
      <c r="AW126" s="273">
        <v>2446</v>
      </c>
      <c r="AX126" s="274">
        <v>2518</v>
      </c>
      <c r="AY126" s="275">
        <v>4964</v>
      </c>
      <c r="AZ126" s="273">
        <v>34.6</v>
      </c>
      <c r="BA126" s="274">
        <v>32.4</v>
      </c>
      <c r="BB126" s="275">
        <v>33.4</v>
      </c>
      <c r="BC126" s="273">
        <v>2446</v>
      </c>
      <c r="BD126" s="274">
        <v>2518</v>
      </c>
      <c r="BE126" s="275">
        <v>4964</v>
      </c>
    </row>
    <row r="127" spans="1:57" x14ac:dyDescent="0.35">
      <c r="A127" t="s">
        <v>123</v>
      </c>
      <c r="B127" t="s">
        <v>368</v>
      </c>
      <c r="C127" t="s">
        <v>352</v>
      </c>
      <c r="D127" s="273">
        <v>71</v>
      </c>
      <c r="E127" s="274">
        <v>53</v>
      </c>
      <c r="F127" s="275">
        <v>62</v>
      </c>
      <c r="G127" s="273">
        <v>733</v>
      </c>
      <c r="H127" s="274">
        <v>749</v>
      </c>
      <c r="I127" s="275">
        <v>1482</v>
      </c>
      <c r="J127" s="273">
        <v>73</v>
      </c>
      <c r="K127" s="274">
        <v>55</v>
      </c>
      <c r="L127" s="275">
        <v>64</v>
      </c>
      <c r="M127" s="273">
        <v>733</v>
      </c>
      <c r="N127" s="274">
        <v>749</v>
      </c>
      <c r="O127" s="275">
        <v>1482</v>
      </c>
      <c r="P127" s="273">
        <v>37.4</v>
      </c>
      <c r="Q127" s="274">
        <v>34.6</v>
      </c>
      <c r="R127" s="275">
        <v>36</v>
      </c>
      <c r="S127" s="273">
        <v>733</v>
      </c>
      <c r="T127" s="274">
        <v>749</v>
      </c>
      <c r="U127" s="275">
        <v>1482</v>
      </c>
      <c r="V127" s="273">
        <v>63</v>
      </c>
      <c r="W127" s="274">
        <v>47</v>
      </c>
      <c r="X127" s="275">
        <v>55</v>
      </c>
      <c r="Y127" s="273">
        <v>1130</v>
      </c>
      <c r="Z127" s="274">
        <v>1214</v>
      </c>
      <c r="AA127" s="275">
        <v>2344</v>
      </c>
      <c r="AB127" s="273">
        <v>66</v>
      </c>
      <c r="AC127" s="274">
        <v>51</v>
      </c>
      <c r="AD127" s="275">
        <v>58</v>
      </c>
      <c r="AE127" s="273">
        <v>1130</v>
      </c>
      <c r="AF127" s="274">
        <v>1214</v>
      </c>
      <c r="AG127" s="275">
        <v>2344</v>
      </c>
      <c r="AH127" s="273">
        <v>36.200000000000003</v>
      </c>
      <c r="AI127" s="274">
        <v>33.299999999999997</v>
      </c>
      <c r="AJ127" s="275">
        <v>34.700000000000003</v>
      </c>
      <c r="AK127" s="273">
        <v>1130</v>
      </c>
      <c r="AL127" s="274">
        <v>1214</v>
      </c>
      <c r="AM127" s="275">
        <v>2344</v>
      </c>
      <c r="AN127" s="273">
        <v>65</v>
      </c>
      <c r="AO127" s="274">
        <v>49</v>
      </c>
      <c r="AP127" s="275">
        <v>57</v>
      </c>
      <c r="AQ127" s="273">
        <v>2016</v>
      </c>
      <c r="AR127" s="274">
        <v>2120</v>
      </c>
      <c r="AS127" s="275">
        <v>4136</v>
      </c>
      <c r="AT127" s="273">
        <v>68</v>
      </c>
      <c r="AU127" s="274">
        <v>52</v>
      </c>
      <c r="AV127" s="275">
        <v>60</v>
      </c>
      <c r="AW127" s="273">
        <v>2016</v>
      </c>
      <c r="AX127" s="274">
        <v>2120</v>
      </c>
      <c r="AY127" s="275">
        <v>4136</v>
      </c>
      <c r="AZ127" s="273">
        <v>36.5</v>
      </c>
      <c r="BA127" s="274">
        <v>33.700000000000003</v>
      </c>
      <c r="BB127" s="275">
        <v>35.1</v>
      </c>
      <c r="BC127" s="273">
        <v>2016</v>
      </c>
      <c r="BD127" s="274">
        <v>2120</v>
      </c>
      <c r="BE127" s="275">
        <v>4136</v>
      </c>
    </row>
    <row r="128" spans="1:57" x14ac:dyDescent="0.35">
      <c r="A128" t="s">
        <v>124</v>
      </c>
      <c r="B128" t="s">
        <v>369</v>
      </c>
      <c r="C128" t="s">
        <v>352</v>
      </c>
      <c r="D128" s="273">
        <v>51</v>
      </c>
      <c r="E128" s="274">
        <v>35</v>
      </c>
      <c r="F128" s="275">
        <v>43</v>
      </c>
      <c r="G128" s="273">
        <v>921</v>
      </c>
      <c r="H128" s="274">
        <v>992</v>
      </c>
      <c r="I128" s="275">
        <v>1913</v>
      </c>
      <c r="J128" s="273">
        <v>52</v>
      </c>
      <c r="K128" s="274">
        <v>39</v>
      </c>
      <c r="L128" s="275">
        <v>45</v>
      </c>
      <c r="M128" s="273">
        <v>921</v>
      </c>
      <c r="N128" s="274">
        <v>992</v>
      </c>
      <c r="O128" s="275">
        <v>1913</v>
      </c>
      <c r="P128" s="273">
        <v>33.200000000000003</v>
      </c>
      <c r="Q128" s="274">
        <v>31.3</v>
      </c>
      <c r="R128" s="275">
        <v>32.200000000000003</v>
      </c>
      <c r="S128" s="273">
        <v>921</v>
      </c>
      <c r="T128" s="274">
        <v>992</v>
      </c>
      <c r="U128" s="275">
        <v>1913</v>
      </c>
      <c r="V128" s="273">
        <v>31</v>
      </c>
      <c r="W128" s="274">
        <v>25</v>
      </c>
      <c r="X128" s="275">
        <v>28</v>
      </c>
      <c r="Y128" s="273">
        <v>227</v>
      </c>
      <c r="Z128" s="274">
        <v>231</v>
      </c>
      <c r="AA128" s="275">
        <v>458</v>
      </c>
      <c r="AB128" s="273">
        <v>32</v>
      </c>
      <c r="AC128" s="274">
        <v>27</v>
      </c>
      <c r="AD128" s="275">
        <v>29</v>
      </c>
      <c r="AE128" s="273">
        <v>227</v>
      </c>
      <c r="AF128" s="274">
        <v>231</v>
      </c>
      <c r="AG128" s="275">
        <v>458</v>
      </c>
      <c r="AH128" s="273">
        <v>30.4</v>
      </c>
      <c r="AI128" s="274">
        <v>28.7</v>
      </c>
      <c r="AJ128" s="275">
        <v>29.6</v>
      </c>
      <c r="AK128" s="273">
        <v>227</v>
      </c>
      <c r="AL128" s="274">
        <v>231</v>
      </c>
      <c r="AM128" s="275">
        <v>458</v>
      </c>
      <c r="AN128" s="273">
        <v>48</v>
      </c>
      <c r="AO128" s="274">
        <v>34</v>
      </c>
      <c r="AP128" s="275">
        <v>41</v>
      </c>
      <c r="AQ128" s="273">
        <v>1260</v>
      </c>
      <c r="AR128" s="274">
        <v>1317</v>
      </c>
      <c r="AS128" s="275">
        <v>2577</v>
      </c>
      <c r="AT128" s="273">
        <v>49</v>
      </c>
      <c r="AU128" s="274">
        <v>37</v>
      </c>
      <c r="AV128" s="275">
        <v>43</v>
      </c>
      <c r="AW128" s="273">
        <v>1260</v>
      </c>
      <c r="AX128" s="274">
        <v>1317</v>
      </c>
      <c r="AY128" s="275">
        <v>2577</v>
      </c>
      <c r="AZ128" s="273">
        <v>32.700000000000003</v>
      </c>
      <c r="BA128" s="274">
        <v>30.9</v>
      </c>
      <c r="BB128" s="275">
        <v>31.8</v>
      </c>
      <c r="BC128" s="273">
        <v>1260</v>
      </c>
      <c r="BD128" s="274">
        <v>1317</v>
      </c>
      <c r="BE128" s="275">
        <v>2577</v>
      </c>
    </row>
    <row r="129" spans="1:57" x14ac:dyDescent="0.35">
      <c r="A129" t="s">
        <v>103</v>
      </c>
      <c r="B129" t="s">
        <v>348</v>
      </c>
      <c r="C129" t="s">
        <v>338</v>
      </c>
      <c r="D129" s="273">
        <v>70</v>
      </c>
      <c r="E129" s="274">
        <v>50</v>
      </c>
      <c r="F129" s="275">
        <v>60</v>
      </c>
      <c r="G129" s="273">
        <v>976</v>
      </c>
      <c r="H129" s="274">
        <v>924</v>
      </c>
      <c r="I129" s="275">
        <v>1900</v>
      </c>
      <c r="J129" s="273">
        <v>73</v>
      </c>
      <c r="K129" s="274">
        <v>54</v>
      </c>
      <c r="L129" s="275">
        <v>64</v>
      </c>
      <c r="M129" s="273">
        <v>976</v>
      </c>
      <c r="N129" s="274">
        <v>924</v>
      </c>
      <c r="O129" s="275">
        <v>1900</v>
      </c>
      <c r="P129" s="273">
        <v>36.1</v>
      </c>
      <c r="Q129" s="274">
        <v>33.4</v>
      </c>
      <c r="R129" s="275">
        <v>34.799999999999997</v>
      </c>
      <c r="S129" s="273">
        <v>976</v>
      </c>
      <c r="T129" s="274">
        <v>924</v>
      </c>
      <c r="U129" s="275">
        <v>1900</v>
      </c>
      <c r="V129" s="273">
        <v>58</v>
      </c>
      <c r="W129" s="274">
        <v>46</v>
      </c>
      <c r="X129" s="275">
        <v>52</v>
      </c>
      <c r="Y129" s="273">
        <v>715</v>
      </c>
      <c r="Z129" s="274">
        <v>761</v>
      </c>
      <c r="AA129" s="275">
        <v>1476</v>
      </c>
      <c r="AB129" s="273">
        <v>63</v>
      </c>
      <c r="AC129" s="274">
        <v>50</v>
      </c>
      <c r="AD129" s="275">
        <v>56</v>
      </c>
      <c r="AE129" s="273">
        <v>715</v>
      </c>
      <c r="AF129" s="274">
        <v>761</v>
      </c>
      <c r="AG129" s="275">
        <v>1476</v>
      </c>
      <c r="AH129" s="273">
        <v>34.1</v>
      </c>
      <c r="AI129" s="274">
        <v>32.299999999999997</v>
      </c>
      <c r="AJ129" s="275">
        <v>33.200000000000003</v>
      </c>
      <c r="AK129" s="273">
        <v>715</v>
      </c>
      <c r="AL129" s="274">
        <v>761</v>
      </c>
      <c r="AM129" s="275">
        <v>1476</v>
      </c>
      <c r="AN129" s="273">
        <v>64</v>
      </c>
      <c r="AO129" s="274">
        <v>48</v>
      </c>
      <c r="AP129" s="275">
        <v>56</v>
      </c>
      <c r="AQ129" s="273">
        <v>1813</v>
      </c>
      <c r="AR129" s="274">
        <v>1824</v>
      </c>
      <c r="AS129" s="275">
        <v>3637</v>
      </c>
      <c r="AT129" s="273">
        <v>68</v>
      </c>
      <c r="AU129" s="274">
        <v>52</v>
      </c>
      <c r="AV129" s="275">
        <v>60</v>
      </c>
      <c r="AW129" s="273">
        <v>1813</v>
      </c>
      <c r="AX129" s="274">
        <v>1824</v>
      </c>
      <c r="AY129" s="275">
        <v>3637</v>
      </c>
      <c r="AZ129" s="273">
        <v>35.1</v>
      </c>
      <c r="BA129" s="274">
        <v>32.700000000000003</v>
      </c>
      <c r="BB129" s="275">
        <v>33.9</v>
      </c>
      <c r="BC129" s="273">
        <v>1813</v>
      </c>
      <c r="BD129" s="274">
        <v>1824</v>
      </c>
      <c r="BE129" s="275">
        <v>3637</v>
      </c>
    </row>
    <row r="130" spans="1:57" x14ac:dyDescent="0.35">
      <c r="A130" t="s">
        <v>125</v>
      </c>
      <c r="B130" t="s">
        <v>370</v>
      </c>
      <c r="C130" t="s">
        <v>352</v>
      </c>
      <c r="D130" s="273">
        <v>49</v>
      </c>
      <c r="E130" s="274">
        <v>33</v>
      </c>
      <c r="F130" s="275">
        <v>41</v>
      </c>
      <c r="G130" s="273">
        <v>832</v>
      </c>
      <c r="H130" s="274">
        <v>891</v>
      </c>
      <c r="I130" s="275">
        <v>1723</v>
      </c>
      <c r="J130" s="273">
        <v>50</v>
      </c>
      <c r="K130" s="274">
        <v>35</v>
      </c>
      <c r="L130" s="275">
        <v>42</v>
      </c>
      <c r="M130" s="273">
        <v>832</v>
      </c>
      <c r="N130" s="274">
        <v>891</v>
      </c>
      <c r="O130" s="275">
        <v>1723</v>
      </c>
      <c r="P130" s="273">
        <v>34.4</v>
      </c>
      <c r="Q130" s="274">
        <v>32</v>
      </c>
      <c r="R130" s="275">
        <v>33.200000000000003</v>
      </c>
      <c r="S130" s="273">
        <v>832</v>
      </c>
      <c r="T130" s="274">
        <v>891</v>
      </c>
      <c r="U130" s="275">
        <v>1723</v>
      </c>
      <c r="V130" s="273">
        <v>45</v>
      </c>
      <c r="W130" s="274">
        <v>24</v>
      </c>
      <c r="X130" s="275">
        <v>33</v>
      </c>
      <c r="Y130" s="273">
        <v>235</v>
      </c>
      <c r="Z130" s="274">
        <v>299</v>
      </c>
      <c r="AA130" s="275">
        <v>534</v>
      </c>
      <c r="AB130" s="273">
        <v>47</v>
      </c>
      <c r="AC130" s="274">
        <v>27</v>
      </c>
      <c r="AD130" s="275">
        <v>36</v>
      </c>
      <c r="AE130" s="273">
        <v>235</v>
      </c>
      <c r="AF130" s="274">
        <v>299</v>
      </c>
      <c r="AG130" s="275">
        <v>534</v>
      </c>
      <c r="AH130" s="273">
        <v>32.6</v>
      </c>
      <c r="AI130" s="274">
        <v>29.8</v>
      </c>
      <c r="AJ130" s="275">
        <v>31</v>
      </c>
      <c r="AK130" s="273">
        <v>235</v>
      </c>
      <c r="AL130" s="274">
        <v>299</v>
      </c>
      <c r="AM130" s="275">
        <v>534</v>
      </c>
      <c r="AN130" s="273">
        <v>48</v>
      </c>
      <c r="AO130" s="274">
        <v>31</v>
      </c>
      <c r="AP130" s="275">
        <v>39</v>
      </c>
      <c r="AQ130" s="273">
        <v>1137</v>
      </c>
      <c r="AR130" s="274">
        <v>1250</v>
      </c>
      <c r="AS130" s="275">
        <v>2387</v>
      </c>
      <c r="AT130" s="273">
        <v>50</v>
      </c>
      <c r="AU130" s="274">
        <v>33</v>
      </c>
      <c r="AV130" s="275">
        <v>41</v>
      </c>
      <c r="AW130" s="273">
        <v>1137</v>
      </c>
      <c r="AX130" s="274">
        <v>1250</v>
      </c>
      <c r="AY130" s="275">
        <v>2387</v>
      </c>
      <c r="AZ130" s="273">
        <v>34.1</v>
      </c>
      <c r="BA130" s="274">
        <v>31.5</v>
      </c>
      <c r="BB130" s="275">
        <v>32.700000000000003</v>
      </c>
      <c r="BC130" s="273">
        <v>1137</v>
      </c>
      <c r="BD130" s="274">
        <v>1250</v>
      </c>
      <c r="BE130" s="275">
        <v>2387</v>
      </c>
    </row>
    <row r="131" spans="1:57" x14ac:dyDescent="0.35">
      <c r="A131" t="s">
        <v>104</v>
      </c>
      <c r="B131" t="s">
        <v>349</v>
      </c>
      <c r="C131" t="s">
        <v>338</v>
      </c>
      <c r="D131" s="273">
        <v>52</v>
      </c>
      <c r="E131" s="274">
        <v>37</v>
      </c>
      <c r="F131" s="275">
        <v>45</v>
      </c>
      <c r="G131" s="273">
        <v>446</v>
      </c>
      <c r="H131" s="274">
        <v>422</v>
      </c>
      <c r="I131" s="275">
        <v>868</v>
      </c>
      <c r="J131" s="273">
        <v>55</v>
      </c>
      <c r="K131" s="274">
        <v>42</v>
      </c>
      <c r="L131" s="275">
        <v>49</v>
      </c>
      <c r="M131" s="273">
        <v>446</v>
      </c>
      <c r="N131" s="274">
        <v>422</v>
      </c>
      <c r="O131" s="275">
        <v>868</v>
      </c>
      <c r="P131" s="273">
        <v>34.1</v>
      </c>
      <c r="Q131" s="274">
        <v>31.3</v>
      </c>
      <c r="R131" s="275">
        <v>32.700000000000003</v>
      </c>
      <c r="S131" s="273">
        <v>446</v>
      </c>
      <c r="T131" s="274">
        <v>422</v>
      </c>
      <c r="U131" s="275">
        <v>868</v>
      </c>
      <c r="V131" s="273">
        <v>51</v>
      </c>
      <c r="W131" s="274">
        <v>33</v>
      </c>
      <c r="X131" s="275">
        <v>42</v>
      </c>
      <c r="Y131" s="273">
        <v>1152</v>
      </c>
      <c r="Z131" s="274">
        <v>1196</v>
      </c>
      <c r="AA131" s="275">
        <v>2348</v>
      </c>
      <c r="AB131" s="273">
        <v>55</v>
      </c>
      <c r="AC131" s="274">
        <v>39</v>
      </c>
      <c r="AD131" s="275">
        <v>47</v>
      </c>
      <c r="AE131" s="273">
        <v>1152</v>
      </c>
      <c r="AF131" s="274">
        <v>1196</v>
      </c>
      <c r="AG131" s="275">
        <v>2348</v>
      </c>
      <c r="AH131" s="273">
        <v>33.299999999999997</v>
      </c>
      <c r="AI131" s="274">
        <v>30.2</v>
      </c>
      <c r="AJ131" s="275">
        <v>31.8</v>
      </c>
      <c r="AK131" s="273">
        <v>1152</v>
      </c>
      <c r="AL131" s="274">
        <v>1196</v>
      </c>
      <c r="AM131" s="275">
        <v>2348</v>
      </c>
      <c r="AN131" s="273">
        <v>50</v>
      </c>
      <c r="AO131" s="274">
        <v>33</v>
      </c>
      <c r="AP131" s="275">
        <v>42</v>
      </c>
      <c r="AQ131" s="273">
        <v>1733</v>
      </c>
      <c r="AR131" s="274">
        <v>1740</v>
      </c>
      <c r="AS131" s="275">
        <v>3473</v>
      </c>
      <c r="AT131" s="273">
        <v>53</v>
      </c>
      <c r="AU131" s="274">
        <v>38</v>
      </c>
      <c r="AV131" s="275">
        <v>46</v>
      </c>
      <c r="AW131" s="273">
        <v>1733</v>
      </c>
      <c r="AX131" s="274">
        <v>1740</v>
      </c>
      <c r="AY131" s="275">
        <v>3473</v>
      </c>
      <c r="AZ131" s="273">
        <v>33.4</v>
      </c>
      <c r="BA131" s="274">
        <v>30.4</v>
      </c>
      <c r="BB131" s="275">
        <v>31.9</v>
      </c>
      <c r="BC131" s="273">
        <v>1733</v>
      </c>
      <c r="BD131" s="274">
        <v>1740</v>
      </c>
      <c r="BE131" s="275">
        <v>3473</v>
      </c>
    </row>
    <row r="132" spans="1:57" x14ac:dyDescent="0.35">
      <c r="A132" t="s">
        <v>126</v>
      </c>
      <c r="B132" t="s">
        <v>371</v>
      </c>
      <c r="C132" t="s">
        <v>352</v>
      </c>
      <c r="D132" s="273">
        <v>66</v>
      </c>
      <c r="E132" s="274">
        <v>54</v>
      </c>
      <c r="F132" s="275">
        <v>60</v>
      </c>
      <c r="G132" s="273">
        <v>786</v>
      </c>
      <c r="H132" s="274">
        <v>800</v>
      </c>
      <c r="I132" s="275">
        <v>1586</v>
      </c>
      <c r="J132" s="273">
        <v>69</v>
      </c>
      <c r="K132" s="274">
        <v>57</v>
      </c>
      <c r="L132" s="275">
        <v>63</v>
      </c>
      <c r="M132" s="273">
        <v>786</v>
      </c>
      <c r="N132" s="274">
        <v>800</v>
      </c>
      <c r="O132" s="275">
        <v>1586</v>
      </c>
      <c r="P132" s="273">
        <v>36.200000000000003</v>
      </c>
      <c r="Q132" s="274">
        <v>33.9</v>
      </c>
      <c r="R132" s="275">
        <v>35</v>
      </c>
      <c r="S132" s="273">
        <v>786</v>
      </c>
      <c r="T132" s="274">
        <v>800</v>
      </c>
      <c r="U132" s="275">
        <v>1586</v>
      </c>
      <c r="V132" s="273">
        <v>54</v>
      </c>
      <c r="W132" s="274">
        <v>40</v>
      </c>
      <c r="X132" s="275">
        <v>47</v>
      </c>
      <c r="Y132" s="273">
        <v>913</v>
      </c>
      <c r="Z132" s="274">
        <v>944</v>
      </c>
      <c r="AA132" s="275">
        <v>1857</v>
      </c>
      <c r="AB132" s="273">
        <v>59</v>
      </c>
      <c r="AC132" s="274">
        <v>44</v>
      </c>
      <c r="AD132" s="275">
        <v>51</v>
      </c>
      <c r="AE132" s="273">
        <v>913</v>
      </c>
      <c r="AF132" s="274">
        <v>944</v>
      </c>
      <c r="AG132" s="275">
        <v>1857</v>
      </c>
      <c r="AH132" s="273">
        <v>33.6</v>
      </c>
      <c r="AI132" s="274">
        <v>31.1</v>
      </c>
      <c r="AJ132" s="275">
        <v>32.299999999999997</v>
      </c>
      <c r="AK132" s="273">
        <v>913</v>
      </c>
      <c r="AL132" s="274">
        <v>944</v>
      </c>
      <c r="AM132" s="275">
        <v>1857</v>
      </c>
      <c r="AN132" s="273">
        <v>59</v>
      </c>
      <c r="AO132" s="274">
        <v>45</v>
      </c>
      <c r="AP132" s="275">
        <v>52</v>
      </c>
      <c r="AQ132" s="273">
        <v>1849</v>
      </c>
      <c r="AR132" s="274">
        <v>1898</v>
      </c>
      <c r="AS132" s="275">
        <v>3747</v>
      </c>
      <c r="AT132" s="273">
        <v>62</v>
      </c>
      <c r="AU132" s="274">
        <v>49</v>
      </c>
      <c r="AV132" s="275">
        <v>56</v>
      </c>
      <c r="AW132" s="273">
        <v>1849</v>
      </c>
      <c r="AX132" s="274">
        <v>1898</v>
      </c>
      <c r="AY132" s="275">
        <v>3747</v>
      </c>
      <c r="AZ132" s="273">
        <v>34.700000000000003</v>
      </c>
      <c r="BA132" s="274">
        <v>32.200000000000003</v>
      </c>
      <c r="BB132" s="275">
        <v>33.4</v>
      </c>
      <c r="BC132" s="273">
        <v>1849</v>
      </c>
      <c r="BD132" s="274">
        <v>1898</v>
      </c>
      <c r="BE132" s="275">
        <v>3747</v>
      </c>
    </row>
    <row r="133" spans="1:57" x14ac:dyDescent="0.35">
      <c r="A133" t="s">
        <v>105</v>
      </c>
      <c r="B133" t="s">
        <v>350</v>
      </c>
      <c r="C133" t="s">
        <v>338</v>
      </c>
      <c r="D133" s="273">
        <v>67</v>
      </c>
      <c r="E133" s="274">
        <v>47</v>
      </c>
      <c r="F133" s="275">
        <v>57</v>
      </c>
      <c r="G133" s="273">
        <v>749</v>
      </c>
      <c r="H133" s="274">
        <v>763</v>
      </c>
      <c r="I133" s="275">
        <v>1512</v>
      </c>
      <c r="J133" s="273">
        <v>68</v>
      </c>
      <c r="K133" s="274">
        <v>49</v>
      </c>
      <c r="L133" s="275">
        <v>58</v>
      </c>
      <c r="M133" s="273">
        <v>749</v>
      </c>
      <c r="N133" s="274">
        <v>763</v>
      </c>
      <c r="O133" s="275">
        <v>1512</v>
      </c>
      <c r="P133" s="273">
        <v>35.799999999999997</v>
      </c>
      <c r="Q133" s="274">
        <v>33.200000000000003</v>
      </c>
      <c r="R133" s="275">
        <v>34.5</v>
      </c>
      <c r="S133" s="273">
        <v>749</v>
      </c>
      <c r="T133" s="274">
        <v>763</v>
      </c>
      <c r="U133" s="275">
        <v>1512</v>
      </c>
      <c r="V133" s="273">
        <v>51</v>
      </c>
      <c r="W133" s="274">
        <v>36</v>
      </c>
      <c r="X133" s="275">
        <v>44</v>
      </c>
      <c r="Y133" s="273">
        <v>586</v>
      </c>
      <c r="Z133" s="274">
        <v>573</v>
      </c>
      <c r="AA133" s="275">
        <v>1159</v>
      </c>
      <c r="AB133" s="273">
        <v>53</v>
      </c>
      <c r="AC133" s="274">
        <v>39</v>
      </c>
      <c r="AD133" s="275">
        <v>46</v>
      </c>
      <c r="AE133" s="273">
        <v>586</v>
      </c>
      <c r="AF133" s="274">
        <v>573</v>
      </c>
      <c r="AG133" s="275">
        <v>1159</v>
      </c>
      <c r="AH133" s="273">
        <v>32.9</v>
      </c>
      <c r="AI133" s="274">
        <v>30.5</v>
      </c>
      <c r="AJ133" s="275">
        <v>31.7</v>
      </c>
      <c r="AK133" s="273">
        <v>586</v>
      </c>
      <c r="AL133" s="274">
        <v>573</v>
      </c>
      <c r="AM133" s="275">
        <v>1159</v>
      </c>
      <c r="AN133" s="273">
        <v>62</v>
      </c>
      <c r="AO133" s="274">
        <v>43</v>
      </c>
      <c r="AP133" s="275">
        <v>52</v>
      </c>
      <c r="AQ133" s="273">
        <v>1536</v>
      </c>
      <c r="AR133" s="274">
        <v>1562</v>
      </c>
      <c r="AS133" s="275">
        <v>3098</v>
      </c>
      <c r="AT133" s="273">
        <v>62</v>
      </c>
      <c r="AU133" s="274">
        <v>46</v>
      </c>
      <c r="AV133" s="275">
        <v>54</v>
      </c>
      <c r="AW133" s="273">
        <v>1536</v>
      </c>
      <c r="AX133" s="274">
        <v>1562</v>
      </c>
      <c r="AY133" s="275">
        <v>3098</v>
      </c>
      <c r="AZ133" s="273">
        <v>34.9</v>
      </c>
      <c r="BA133" s="274">
        <v>32.4</v>
      </c>
      <c r="BB133" s="275">
        <v>33.6</v>
      </c>
      <c r="BC133" s="273">
        <v>1536</v>
      </c>
      <c r="BD133" s="274">
        <v>1562</v>
      </c>
      <c r="BE133" s="275">
        <v>3098</v>
      </c>
    </row>
    <row r="134" spans="1:57" x14ac:dyDescent="0.35">
      <c r="A134" t="s">
        <v>106</v>
      </c>
      <c r="B134" t="s">
        <v>351</v>
      </c>
      <c r="C134" t="s">
        <v>338</v>
      </c>
      <c r="D134" s="273">
        <v>62</v>
      </c>
      <c r="E134" s="274">
        <v>41</v>
      </c>
      <c r="F134" s="275">
        <v>51</v>
      </c>
      <c r="G134" s="273">
        <v>215</v>
      </c>
      <c r="H134" s="274">
        <v>215</v>
      </c>
      <c r="I134" s="275">
        <v>430</v>
      </c>
      <c r="J134" s="273">
        <v>65</v>
      </c>
      <c r="K134" s="274">
        <v>43</v>
      </c>
      <c r="L134" s="275">
        <v>54</v>
      </c>
      <c r="M134" s="273">
        <v>215</v>
      </c>
      <c r="N134" s="274">
        <v>215</v>
      </c>
      <c r="O134" s="275">
        <v>430</v>
      </c>
      <c r="P134" s="273">
        <v>35.200000000000003</v>
      </c>
      <c r="Q134" s="274">
        <v>32.299999999999997</v>
      </c>
      <c r="R134" s="275">
        <v>33.700000000000003</v>
      </c>
      <c r="S134" s="273">
        <v>215</v>
      </c>
      <c r="T134" s="274">
        <v>215</v>
      </c>
      <c r="U134" s="275">
        <v>430</v>
      </c>
      <c r="V134" s="273">
        <v>50</v>
      </c>
      <c r="W134" s="274">
        <v>38</v>
      </c>
      <c r="X134" s="275">
        <v>44</v>
      </c>
      <c r="Y134" s="273">
        <v>484</v>
      </c>
      <c r="Z134" s="274">
        <v>593</v>
      </c>
      <c r="AA134" s="275">
        <v>1077</v>
      </c>
      <c r="AB134" s="273">
        <v>52</v>
      </c>
      <c r="AC134" s="274">
        <v>41</v>
      </c>
      <c r="AD134" s="275">
        <v>46</v>
      </c>
      <c r="AE134" s="273">
        <v>484</v>
      </c>
      <c r="AF134" s="274">
        <v>593</v>
      </c>
      <c r="AG134" s="275">
        <v>1077</v>
      </c>
      <c r="AH134" s="273">
        <v>33.1</v>
      </c>
      <c r="AI134" s="274">
        <v>31.3</v>
      </c>
      <c r="AJ134" s="275">
        <v>32.1</v>
      </c>
      <c r="AK134" s="273">
        <v>484</v>
      </c>
      <c r="AL134" s="274">
        <v>593</v>
      </c>
      <c r="AM134" s="275">
        <v>1077</v>
      </c>
      <c r="AN134" s="273">
        <v>54</v>
      </c>
      <c r="AO134" s="274">
        <v>40</v>
      </c>
      <c r="AP134" s="275">
        <v>46</v>
      </c>
      <c r="AQ134" s="273">
        <v>799</v>
      </c>
      <c r="AR134" s="274">
        <v>950</v>
      </c>
      <c r="AS134" s="275">
        <v>1749</v>
      </c>
      <c r="AT134" s="273">
        <v>57</v>
      </c>
      <c r="AU134" s="274">
        <v>44</v>
      </c>
      <c r="AV134" s="275">
        <v>50</v>
      </c>
      <c r="AW134" s="273">
        <v>799</v>
      </c>
      <c r="AX134" s="274">
        <v>950</v>
      </c>
      <c r="AY134" s="275">
        <v>1749</v>
      </c>
      <c r="AZ134" s="273">
        <v>33.6</v>
      </c>
      <c r="BA134" s="274">
        <v>31.6</v>
      </c>
      <c r="BB134" s="275">
        <v>32.5</v>
      </c>
      <c r="BC134" s="273">
        <v>799</v>
      </c>
      <c r="BD134" s="274">
        <v>950</v>
      </c>
      <c r="BE134" s="275">
        <v>1749</v>
      </c>
    </row>
    <row r="135" spans="1:57" x14ac:dyDescent="0.35">
      <c r="A135" t="s">
        <v>130</v>
      </c>
      <c r="B135" t="s">
        <v>375</v>
      </c>
      <c r="C135" t="s">
        <v>372</v>
      </c>
      <c r="D135" s="273">
        <v>64</v>
      </c>
      <c r="E135" s="274">
        <v>49</v>
      </c>
      <c r="F135" s="275">
        <v>56</v>
      </c>
      <c r="G135" s="273">
        <v>2373</v>
      </c>
      <c r="H135" s="274">
        <v>2532</v>
      </c>
      <c r="I135" s="275">
        <v>4905</v>
      </c>
      <c r="J135" s="273">
        <v>66</v>
      </c>
      <c r="K135" s="274">
        <v>51</v>
      </c>
      <c r="L135" s="275">
        <v>58</v>
      </c>
      <c r="M135" s="273">
        <v>2373</v>
      </c>
      <c r="N135" s="274">
        <v>2532</v>
      </c>
      <c r="O135" s="275">
        <v>4905</v>
      </c>
      <c r="P135" s="273">
        <v>35</v>
      </c>
      <c r="Q135" s="274">
        <v>33</v>
      </c>
      <c r="R135" s="275">
        <v>33.9</v>
      </c>
      <c r="S135" s="273">
        <v>2373</v>
      </c>
      <c r="T135" s="274">
        <v>2532</v>
      </c>
      <c r="U135" s="275">
        <v>4905</v>
      </c>
      <c r="V135" s="273">
        <v>41</v>
      </c>
      <c r="W135" s="274">
        <v>31</v>
      </c>
      <c r="X135" s="275">
        <v>36</v>
      </c>
      <c r="Y135" s="273">
        <v>443</v>
      </c>
      <c r="Z135" s="274">
        <v>451</v>
      </c>
      <c r="AA135" s="275">
        <v>894</v>
      </c>
      <c r="AB135" s="273">
        <v>43</v>
      </c>
      <c r="AC135" s="274">
        <v>34</v>
      </c>
      <c r="AD135" s="275">
        <v>38</v>
      </c>
      <c r="AE135" s="273">
        <v>443</v>
      </c>
      <c r="AF135" s="274">
        <v>451</v>
      </c>
      <c r="AG135" s="275">
        <v>894</v>
      </c>
      <c r="AH135" s="273">
        <v>31</v>
      </c>
      <c r="AI135" s="274">
        <v>29</v>
      </c>
      <c r="AJ135" s="275">
        <v>30</v>
      </c>
      <c r="AK135" s="273">
        <v>443</v>
      </c>
      <c r="AL135" s="274">
        <v>451</v>
      </c>
      <c r="AM135" s="275">
        <v>894</v>
      </c>
      <c r="AN135" s="273">
        <v>60</v>
      </c>
      <c r="AO135" s="274">
        <v>45</v>
      </c>
      <c r="AP135" s="275">
        <v>53</v>
      </c>
      <c r="AQ135" s="273">
        <v>3038</v>
      </c>
      <c r="AR135" s="274">
        <v>3212</v>
      </c>
      <c r="AS135" s="275">
        <v>6250</v>
      </c>
      <c r="AT135" s="273">
        <v>62</v>
      </c>
      <c r="AU135" s="274">
        <v>48</v>
      </c>
      <c r="AV135" s="275">
        <v>55</v>
      </c>
      <c r="AW135" s="273">
        <v>3038</v>
      </c>
      <c r="AX135" s="274">
        <v>3212</v>
      </c>
      <c r="AY135" s="275">
        <v>6250</v>
      </c>
      <c r="AZ135" s="273">
        <v>34.299999999999997</v>
      </c>
      <c r="BA135" s="274">
        <v>32.299999999999997</v>
      </c>
      <c r="BB135" s="275">
        <v>33.299999999999997</v>
      </c>
      <c r="BC135" s="273">
        <v>3038</v>
      </c>
      <c r="BD135" s="274">
        <v>3212</v>
      </c>
      <c r="BE135" s="275">
        <v>6250</v>
      </c>
    </row>
    <row r="136" spans="1:57" x14ac:dyDescent="0.35">
      <c r="A136" t="s">
        <v>82</v>
      </c>
      <c r="B136" t="s">
        <v>327</v>
      </c>
      <c r="C136" t="s">
        <v>324</v>
      </c>
      <c r="D136" s="273">
        <v>61</v>
      </c>
      <c r="E136" s="274">
        <v>42</v>
      </c>
      <c r="F136" s="275">
        <v>51</v>
      </c>
      <c r="G136" s="273">
        <v>2612</v>
      </c>
      <c r="H136" s="274">
        <v>2803</v>
      </c>
      <c r="I136" s="275">
        <v>5415</v>
      </c>
      <c r="J136" s="273">
        <v>62</v>
      </c>
      <c r="K136" s="274">
        <v>45</v>
      </c>
      <c r="L136" s="275">
        <v>53</v>
      </c>
      <c r="M136" s="273">
        <v>2612</v>
      </c>
      <c r="N136" s="274">
        <v>2803</v>
      </c>
      <c r="O136" s="275">
        <v>5415</v>
      </c>
      <c r="P136" s="273">
        <v>34.799999999999997</v>
      </c>
      <c r="Q136" s="274">
        <v>32.6</v>
      </c>
      <c r="R136" s="275">
        <v>33.700000000000003</v>
      </c>
      <c r="S136" s="273">
        <v>2612</v>
      </c>
      <c r="T136" s="274">
        <v>2803</v>
      </c>
      <c r="U136" s="275">
        <v>5415</v>
      </c>
      <c r="V136" s="273">
        <v>38</v>
      </c>
      <c r="W136" s="274">
        <v>27</v>
      </c>
      <c r="X136" s="275">
        <v>33</v>
      </c>
      <c r="Y136" s="273">
        <v>419</v>
      </c>
      <c r="Z136" s="274">
        <v>439</v>
      </c>
      <c r="AA136" s="275">
        <v>858</v>
      </c>
      <c r="AB136" s="273">
        <v>40</v>
      </c>
      <c r="AC136" s="274">
        <v>29</v>
      </c>
      <c r="AD136" s="275">
        <v>34</v>
      </c>
      <c r="AE136" s="273">
        <v>419</v>
      </c>
      <c r="AF136" s="274">
        <v>439</v>
      </c>
      <c r="AG136" s="275">
        <v>858</v>
      </c>
      <c r="AH136" s="273">
        <v>31.3</v>
      </c>
      <c r="AI136" s="274">
        <v>29.1</v>
      </c>
      <c r="AJ136" s="275">
        <v>30.2</v>
      </c>
      <c r="AK136" s="273">
        <v>419</v>
      </c>
      <c r="AL136" s="274">
        <v>439</v>
      </c>
      <c r="AM136" s="275">
        <v>858</v>
      </c>
      <c r="AN136" s="273">
        <v>58</v>
      </c>
      <c r="AO136" s="274">
        <v>40</v>
      </c>
      <c r="AP136" s="275">
        <v>49</v>
      </c>
      <c r="AQ136" s="273">
        <v>3415</v>
      </c>
      <c r="AR136" s="274">
        <v>3708</v>
      </c>
      <c r="AS136" s="275">
        <v>7123</v>
      </c>
      <c r="AT136" s="273">
        <v>59</v>
      </c>
      <c r="AU136" s="274">
        <v>43</v>
      </c>
      <c r="AV136" s="275">
        <v>51</v>
      </c>
      <c r="AW136" s="273">
        <v>3415</v>
      </c>
      <c r="AX136" s="274">
        <v>3708</v>
      </c>
      <c r="AY136" s="275">
        <v>7123</v>
      </c>
      <c r="AZ136" s="273">
        <v>34.4</v>
      </c>
      <c r="BA136" s="274">
        <v>32.200000000000003</v>
      </c>
      <c r="BB136" s="275">
        <v>33.200000000000003</v>
      </c>
      <c r="BC136" s="273">
        <v>3415</v>
      </c>
      <c r="BD136" s="274">
        <v>3708</v>
      </c>
      <c r="BE136" s="275">
        <v>7123</v>
      </c>
    </row>
    <row r="137" spans="1:57" x14ac:dyDescent="0.35">
      <c r="A137" t="s">
        <v>21</v>
      </c>
      <c r="B137" t="s">
        <v>267</v>
      </c>
      <c r="C137" t="s">
        <v>260</v>
      </c>
      <c r="D137" s="273">
        <v>58</v>
      </c>
      <c r="E137" s="274">
        <v>38</v>
      </c>
      <c r="F137" s="275">
        <v>48</v>
      </c>
      <c r="G137" s="273">
        <v>1782</v>
      </c>
      <c r="H137" s="274">
        <v>1958</v>
      </c>
      <c r="I137" s="275">
        <v>3740</v>
      </c>
      <c r="J137" s="273">
        <v>60</v>
      </c>
      <c r="K137" s="274">
        <v>41</v>
      </c>
      <c r="L137" s="275">
        <v>50</v>
      </c>
      <c r="M137" s="273">
        <v>1782</v>
      </c>
      <c r="N137" s="274">
        <v>1958</v>
      </c>
      <c r="O137" s="275">
        <v>3740</v>
      </c>
      <c r="P137" s="273">
        <v>33.799999999999997</v>
      </c>
      <c r="Q137" s="274">
        <v>31.2</v>
      </c>
      <c r="R137" s="275">
        <v>32.4</v>
      </c>
      <c r="S137" s="273">
        <v>1782</v>
      </c>
      <c r="T137" s="274">
        <v>1958</v>
      </c>
      <c r="U137" s="275">
        <v>3740</v>
      </c>
      <c r="V137" s="273">
        <v>44</v>
      </c>
      <c r="W137" s="274">
        <v>33</v>
      </c>
      <c r="X137" s="275">
        <v>40</v>
      </c>
      <c r="Y137" s="273">
        <v>79</v>
      </c>
      <c r="Z137" s="274">
        <v>57</v>
      </c>
      <c r="AA137" s="275">
        <v>136</v>
      </c>
      <c r="AB137" s="273">
        <v>44</v>
      </c>
      <c r="AC137" s="274">
        <v>33</v>
      </c>
      <c r="AD137" s="275">
        <v>40</v>
      </c>
      <c r="AE137" s="273">
        <v>79</v>
      </c>
      <c r="AF137" s="274">
        <v>57</v>
      </c>
      <c r="AG137" s="275">
        <v>136</v>
      </c>
      <c r="AH137" s="273">
        <v>31.8</v>
      </c>
      <c r="AI137" s="274">
        <v>29.7</v>
      </c>
      <c r="AJ137" s="275">
        <v>30.9</v>
      </c>
      <c r="AK137" s="273">
        <v>79</v>
      </c>
      <c r="AL137" s="274">
        <v>57</v>
      </c>
      <c r="AM137" s="275">
        <v>136</v>
      </c>
      <c r="AN137" s="273">
        <v>57</v>
      </c>
      <c r="AO137" s="274">
        <v>39</v>
      </c>
      <c r="AP137" s="275">
        <v>47</v>
      </c>
      <c r="AQ137" s="273">
        <v>2462</v>
      </c>
      <c r="AR137" s="274">
        <v>2645</v>
      </c>
      <c r="AS137" s="275">
        <v>5107</v>
      </c>
      <c r="AT137" s="273">
        <v>58</v>
      </c>
      <c r="AU137" s="274">
        <v>42</v>
      </c>
      <c r="AV137" s="275">
        <v>50</v>
      </c>
      <c r="AW137" s="273">
        <v>2462</v>
      </c>
      <c r="AX137" s="274">
        <v>2645</v>
      </c>
      <c r="AY137" s="275">
        <v>5107</v>
      </c>
      <c r="AZ137" s="273">
        <v>33.6</v>
      </c>
      <c r="BA137" s="274">
        <v>31.2</v>
      </c>
      <c r="BB137" s="275">
        <v>32.4</v>
      </c>
      <c r="BC137" s="273">
        <v>2462</v>
      </c>
      <c r="BD137" s="274">
        <v>2645</v>
      </c>
      <c r="BE137" s="275">
        <v>5107</v>
      </c>
    </row>
    <row r="138" spans="1:57" x14ac:dyDescent="0.35">
      <c r="A138" t="s">
        <v>56</v>
      </c>
      <c r="B138" t="s">
        <v>301</v>
      </c>
      <c r="C138" t="s">
        <v>299</v>
      </c>
      <c r="D138" s="320" t="s">
        <v>416</v>
      </c>
      <c r="E138" s="321" t="s">
        <v>416</v>
      </c>
      <c r="F138" s="322" t="s">
        <v>416</v>
      </c>
      <c r="G138" s="320" t="s">
        <v>416</v>
      </c>
      <c r="H138" s="321" t="s">
        <v>416</v>
      </c>
      <c r="I138" s="322" t="s">
        <v>416</v>
      </c>
      <c r="J138" s="320" t="s">
        <v>416</v>
      </c>
      <c r="K138" s="321" t="s">
        <v>416</v>
      </c>
      <c r="L138" s="322" t="s">
        <v>416</v>
      </c>
      <c r="M138" s="320" t="s">
        <v>416</v>
      </c>
      <c r="N138" s="321" t="s">
        <v>416</v>
      </c>
      <c r="O138" s="322" t="s">
        <v>416</v>
      </c>
      <c r="P138" s="320" t="s">
        <v>416</v>
      </c>
      <c r="Q138" s="321" t="s">
        <v>416</v>
      </c>
      <c r="R138" s="322" t="s">
        <v>416</v>
      </c>
      <c r="S138" s="320" t="s">
        <v>416</v>
      </c>
      <c r="T138" s="321" t="s">
        <v>416</v>
      </c>
      <c r="U138" s="322" t="s">
        <v>416</v>
      </c>
      <c r="V138" s="320" t="s">
        <v>416</v>
      </c>
      <c r="W138" s="321" t="s">
        <v>416</v>
      </c>
      <c r="X138" s="322" t="s">
        <v>416</v>
      </c>
      <c r="Y138" s="320" t="s">
        <v>416</v>
      </c>
      <c r="Z138" s="321" t="s">
        <v>416</v>
      </c>
      <c r="AA138" s="322" t="s">
        <v>416</v>
      </c>
      <c r="AB138" s="320" t="s">
        <v>416</v>
      </c>
      <c r="AC138" s="321" t="s">
        <v>416</v>
      </c>
      <c r="AD138" s="322" t="s">
        <v>416</v>
      </c>
      <c r="AE138" s="320" t="s">
        <v>416</v>
      </c>
      <c r="AF138" s="321" t="s">
        <v>416</v>
      </c>
      <c r="AG138" s="322" t="s">
        <v>416</v>
      </c>
      <c r="AH138" s="320" t="s">
        <v>416</v>
      </c>
      <c r="AI138" s="321" t="s">
        <v>416</v>
      </c>
      <c r="AJ138" s="322" t="s">
        <v>416</v>
      </c>
      <c r="AK138" s="320" t="s">
        <v>416</v>
      </c>
      <c r="AL138" s="321" t="s">
        <v>416</v>
      </c>
      <c r="AM138" s="322" t="s">
        <v>416</v>
      </c>
      <c r="AN138" s="273">
        <v>56</v>
      </c>
      <c r="AO138" s="274">
        <v>39</v>
      </c>
      <c r="AP138" s="275">
        <v>47</v>
      </c>
      <c r="AQ138" s="273">
        <v>4243</v>
      </c>
      <c r="AR138" s="274">
        <v>4435</v>
      </c>
      <c r="AS138" s="275">
        <v>8678</v>
      </c>
      <c r="AT138" s="273">
        <v>58</v>
      </c>
      <c r="AU138" s="274">
        <v>42</v>
      </c>
      <c r="AV138" s="275">
        <v>50</v>
      </c>
      <c r="AW138" s="273">
        <v>4243</v>
      </c>
      <c r="AX138" s="274">
        <v>4435</v>
      </c>
      <c r="AY138" s="275">
        <v>8678</v>
      </c>
      <c r="AZ138" s="273">
        <v>35.1</v>
      </c>
      <c r="BA138" s="274">
        <v>32.1</v>
      </c>
      <c r="BB138" s="275">
        <v>33.6</v>
      </c>
      <c r="BC138" s="273">
        <v>4243</v>
      </c>
      <c r="BD138" s="274">
        <v>4435</v>
      </c>
      <c r="BE138" s="275">
        <v>8678</v>
      </c>
    </row>
    <row r="139" spans="1:57" x14ac:dyDescent="0.35">
      <c r="A139" t="s">
        <v>152</v>
      </c>
      <c r="B139" t="s">
        <v>396</v>
      </c>
      <c r="C139" t="s">
        <v>392</v>
      </c>
      <c r="D139" s="273">
        <v>71</v>
      </c>
      <c r="E139" s="274">
        <v>55</v>
      </c>
      <c r="F139" s="275">
        <v>63</v>
      </c>
      <c r="G139" s="273">
        <v>3099</v>
      </c>
      <c r="H139" s="274">
        <v>3291</v>
      </c>
      <c r="I139" s="275">
        <v>6390</v>
      </c>
      <c r="J139" s="273">
        <v>73</v>
      </c>
      <c r="K139" s="274">
        <v>59</v>
      </c>
      <c r="L139" s="275">
        <v>65</v>
      </c>
      <c r="M139" s="273">
        <v>3099</v>
      </c>
      <c r="N139" s="274">
        <v>3291</v>
      </c>
      <c r="O139" s="275">
        <v>6390</v>
      </c>
      <c r="P139" s="273">
        <v>35.6</v>
      </c>
      <c r="Q139" s="274">
        <v>33.6</v>
      </c>
      <c r="R139" s="275">
        <v>34.6</v>
      </c>
      <c r="S139" s="273">
        <v>3099</v>
      </c>
      <c r="T139" s="274">
        <v>3291</v>
      </c>
      <c r="U139" s="275">
        <v>6390</v>
      </c>
      <c r="V139" s="273">
        <v>55</v>
      </c>
      <c r="W139" s="274">
        <v>39</v>
      </c>
      <c r="X139" s="275">
        <v>47</v>
      </c>
      <c r="Y139" s="273">
        <v>139</v>
      </c>
      <c r="Z139" s="274">
        <v>137</v>
      </c>
      <c r="AA139" s="275">
        <v>276</v>
      </c>
      <c r="AB139" s="273">
        <v>57</v>
      </c>
      <c r="AC139" s="274">
        <v>41</v>
      </c>
      <c r="AD139" s="275">
        <v>49</v>
      </c>
      <c r="AE139" s="273">
        <v>139</v>
      </c>
      <c r="AF139" s="274">
        <v>137</v>
      </c>
      <c r="AG139" s="275">
        <v>276</v>
      </c>
      <c r="AH139" s="273">
        <v>33.299999999999997</v>
      </c>
      <c r="AI139" s="274">
        <v>31.4</v>
      </c>
      <c r="AJ139" s="275">
        <v>32.299999999999997</v>
      </c>
      <c r="AK139" s="273">
        <v>139</v>
      </c>
      <c r="AL139" s="274">
        <v>137</v>
      </c>
      <c r="AM139" s="275">
        <v>276</v>
      </c>
      <c r="AN139" s="273">
        <v>70</v>
      </c>
      <c r="AO139" s="274">
        <v>54</v>
      </c>
      <c r="AP139" s="275">
        <v>62</v>
      </c>
      <c r="AQ139" s="273">
        <v>3623</v>
      </c>
      <c r="AR139" s="274">
        <v>3866</v>
      </c>
      <c r="AS139" s="275">
        <v>7489</v>
      </c>
      <c r="AT139" s="273">
        <v>71</v>
      </c>
      <c r="AU139" s="274">
        <v>57</v>
      </c>
      <c r="AV139" s="275">
        <v>64</v>
      </c>
      <c r="AW139" s="273">
        <v>3623</v>
      </c>
      <c r="AX139" s="274">
        <v>3866</v>
      </c>
      <c r="AY139" s="275">
        <v>7489</v>
      </c>
      <c r="AZ139" s="273">
        <v>35.4</v>
      </c>
      <c r="BA139" s="274">
        <v>33.5</v>
      </c>
      <c r="BB139" s="275">
        <v>34.4</v>
      </c>
      <c r="BC139" s="273">
        <v>3623</v>
      </c>
      <c r="BD139" s="274">
        <v>3866</v>
      </c>
      <c r="BE139" s="275">
        <v>7489</v>
      </c>
    </row>
    <row r="140" spans="1:57" x14ac:dyDescent="0.35">
      <c r="A140" t="s">
        <v>153</v>
      </c>
      <c r="B140" t="s">
        <v>397</v>
      </c>
      <c r="C140" t="s">
        <v>392</v>
      </c>
      <c r="D140" s="273">
        <v>69</v>
      </c>
      <c r="E140" s="274">
        <v>51</v>
      </c>
      <c r="F140" s="275">
        <v>60</v>
      </c>
      <c r="G140" s="273">
        <v>1743</v>
      </c>
      <c r="H140" s="274">
        <v>1756</v>
      </c>
      <c r="I140" s="275">
        <v>3499</v>
      </c>
      <c r="J140" s="273">
        <v>70</v>
      </c>
      <c r="K140" s="274">
        <v>53</v>
      </c>
      <c r="L140" s="275">
        <v>61</v>
      </c>
      <c r="M140" s="273">
        <v>1743</v>
      </c>
      <c r="N140" s="274">
        <v>1756</v>
      </c>
      <c r="O140" s="275">
        <v>3499</v>
      </c>
      <c r="P140" s="273">
        <v>35.299999999999997</v>
      </c>
      <c r="Q140" s="274">
        <v>33.299999999999997</v>
      </c>
      <c r="R140" s="275">
        <v>34.299999999999997</v>
      </c>
      <c r="S140" s="273">
        <v>1743</v>
      </c>
      <c r="T140" s="274">
        <v>1756</v>
      </c>
      <c r="U140" s="275">
        <v>3499</v>
      </c>
      <c r="V140" s="273">
        <v>61</v>
      </c>
      <c r="W140" s="274">
        <v>48</v>
      </c>
      <c r="X140" s="275">
        <v>53</v>
      </c>
      <c r="Y140" s="273">
        <v>46</v>
      </c>
      <c r="Z140" s="274">
        <v>61</v>
      </c>
      <c r="AA140" s="275">
        <v>107</v>
      </c>
      <c r="AB140" s="273">
        <v>61</v>
      </c>
      <c r="AC140" s="274">
        <v>48</v>
      </c>
      <c r="AD140" s="275">
        <v>53</v>
      </c>
      <c r="AE140" s="273">
        <v>46</v>
      </c>
      <c r="AF140" s="274">
        <v>61</v>
      </c>
      <c r="AG140" s="275">
        <v>107</v>
      </c>
      <c r="AH140" s="273">
        <v>34</v>
      </c>
      <c r="AI140" s="274">
        <v>32.299999999999997</v>
      </c>
      <c r="AJ140" s="275">
        <v>33</v>
      </c>
      <c r="AK140" s="273">
        <v>46</v>
      </c>
      <c r="AL140" s="274">
        <v>61</v>
      </c>
      <c r="AM140" s="275">
        <v>107</v>
      </c>
      <c r="AN140" s="273">
        <v>69</v>
      </c>
      <c r="AO140" s="274">
        <v>51</v>
      </c>
      <c r="AP140" s="275">
        <v>60</v>
      </c>
      <c r="AQ140" s="273">
        <v>2003</v>
      </c>
      <c r="AR140" s="274">
        <v>2063</v>
      </c>
      <c r="AS140" s="275">
        <v>4066</v>
      </c>
      <c r="AT140" s="273">
        <v>70</v>
      </c>
      <c r="AU140" s="274">
        <v>52</v>
      </c>
      <c r="AV140" s="275">
        <v>61</v>
      </c>
      <c r="AW140" s="273">
        <v>2003</v>
      </c>
      <c r="AX140" s="274">
        <v>2063</v>
      </c>
      <c r="AY140" s="275">
        <v>4066</v>
      </c>
      <c r="AZ140" s="273">
        <v>35.4</v>
      </c>
      <c r="BA140" s="274">
        <v>33.299999999999997</v>
      </c>
      <c r="BB140" s="275">
        <v>34.299999999999997</v>
      </c>
      <c r="BC140" s="273">
        <v>2003</v>
      </c>
      <c r="BD140" s="274">
        <v>2063</v>
      </c>
      <c r="BE140" s="275">
        <v>4066</v>
      </c>
    </row>
    <row r="141" spans="1:57" x14ac:dyDescent="0.35">
      <c r="A141" t="s">
        <v>131</v>
      </c>
      <c r="B141" t="s">
        <v>376</v>
      </c>
      <c r="C141" t="s">
        <v>372</v>
      </c>
      <c r="D141" s="273">
        <v>50</v>
      </c>
      <c r="E141" s="274">
        <v>35</v>
      </c>
      <c r="F141" s="275">
        <v>42</v>
      </c>
      <c r="G141" s="273">
        <v>2176</v>
      </c>
      <c r="H141" s="274">
        <v>2333</v>
      </c>
      <c r="I141" s="275">
        <v>4509</v>
      </c>
      <c r="J141" s="273">
        <v>52</v>
      </c>
      <c r="K141" s="274">
        <v>38</v>
      </c>
      <c r="L141" s="275">
        <v>45</v>
      </c>
      <c r="M141" s="273">
        <v>2176</v>
      </c>
      <c r="N141" s="274">
        <v>2333</v>
      </c>
      <c r="O141" s="275">
        <v>4509</v>
      </c>
      <c r="P141" s="273">
        <v>34.1</v>
      </c>
      <c r="Q141" s="274">
        <v>31.7</v>
      </c>
      <c r="R141" s="275">
        <v>32.799999999999997</v>
      </c>
      <c r="S141" s="273">
        <v>2176</v>
      </c>
      <c r="T141" s="274">
        <v>2333</v>
      </c>
      <c r="U141" s="275">
        <v>4509</v>
      </c>
      <c r="V141" s="273">
        <v>28</v>
      </c>
      <c r="W141" s="274">
        <v>19</v>
      </c>
      <c r="X141" s="275">
        <v>23</v>
      </c>
      <c r="Y141" s="273">
        <v>139</v>
      </c>
      <c r="Z141" s="274">
        <v>139</v>
      </c>
      <c r="AA141" s="275">
        <v>278</v>
      </c>
      <c r="AB141" s="273">
        <v>29</v>
      </c>
      <c r="AC141" s="274">
        <v>22</v>
      </c>
      <c r="AD141" s="275">
        <v>26</v>
      </c>
      <c r="AE141" s="273">
        <v>139</v>
      </c>
      <c r="AF141" s="274">
        <v>139</v>
      </c>
      <c r="AG141" s="275">
        <v>278</v>
      </c>
      <c r="AH141" s="273">
        <v>30.3</v>
      </c>
      <c r="AI141" s="274">
        <v>26.8</v>
      </c>
      <c r="AJ141" s="275">
        <v>28.6</v>
      </c>
      <c r="AK141" s="273">
        <v>139</v>
      </c>
      <c r="AL141" s="274">
        <v>139</v>
      </c>
      <c r="AM141" s="275">
        <v>278</v>
      </c>
      <c r="AN141" s="273">
        <v>49</v>
      </c>
      <c r="AO141" s="274">
        <v>34</v>
      </c>
      <c r="AP141" s="275">
        <v>41</v>
      </c>
      <c r="AQ141" s="273">
        <v>2614</v>
      </c>
      <c r="AR141" s="274">
        <v>2821</v>
      </c>
      <c r="AS141" s="275">
        <v>5435</v>
      </c>
      <c r="AT141" s="273">
        <v>51</v>
      </c>
      <c r="AU141" s="274">
        <v>37</v>
      </c>
      <c r="AV141" s="275">
        <v>44</v>
      </c>
      <c r="AW141" s="273">
        <v>2614</v>
      </c>
      <c r="AX141" s="274">
        <v>2821</v>
      </c>
      <c r="AY141" s="275">
        <v>5435</v>
      </c>
      <c r="AZ141" s="273">
        <v>33.9</v>
      </c>
      <c r="BA141" s="274">
        <v>31.4</v>
      </c>
      <c r="BB141" s="275">
        <v>32.6</v>
      </c>
      <c r="BC141" s="273">
        <v>2614</v>
      </c>
      <c r="BD141" s="274">
        <v>2821</v>
      </c>
      <c r="BE141" s="275">
        <v>5435</v>
      </c>
    </row>
    <row r="142" spans="1:57" x14ac:dyDescent="0.35">
      <c r="A142" t="s">
        <v>83</v>
      </c>
      <c r="B142" t="s">
        <v>328</v>
      </c>
      <c r="C142" t="s">
        <v>324</v>
      </c>
      <c r="D142" s="273">
        <v>61</v>
      </c>
      <c r="E142" s="274">
        <v>41</v>
      </c>
      <c r="F142" s="275">
        <v>51</v>
      </c>
      <c r="G142" s="273">
        <v>6381</v>
      </c>
      <c r="H142" s="274">
        <v>6748</v>
      </c>
      <c r="I142" s="275">
        <v>13129</v>
      </c>
      <c r="J142" s="273">
        <v>63</v>
      </c>
      <c r="K142" s="274">
        <v>45</v>
      </c>
      <c r="L142" s="275">
        <v>53</v>
      </c>
      <c r="M142" s="273">
        <v>6381</v>
      </c>
      <c r="N142" s="274">
        <v>6748</v>
      </c>
      <c r="O142" s="275">
        <v>13129</v>
      </c>
      <c r="P142" s="273">
        <v>35.1</v>
      </c>
      <c r="Q142" s="274">
        <v>32.299999999999997</v>
      </c>
      <c r="R142" s="275">
        <v>33.700000000000003</v>
      </c>
      <c r="S142" s="273">
        <v>6381</v>
      </c>
      <c r="T142" s="274">
        <v>6748</v>
      </c>
      <c r="U142" s="275">
        <v>13129</v>
      </c>
      <c r="V142" s="273">
        <v>48</v>
      </c>
      <c r="W142" s="274">
        <v>32</v>
      </c>
      <c r="X142" s="275">
        <v>40</v>
      </c>
      <c r="Y142" s="273">
        <v>479</v>
      </c>
      <c r="Z142" s="274">
        <v>505</v>
      </c>
      <c r="AA142" s="275">
        <v>984</v>
      </c>
      <c r="AB142" s="273">
        <v>51</v>
      </c>
      <c r="AC142" s="274">
        <v>34</v>
      </c>
      <c r="AD142" s="275">
        <v>43</v>
      </c>
      <c r="AE142" s="273">
        <v>479</v>
      </c>
      <c r="AF142" s="274">
        <v>505</v>
      </c>
      <c r="AG142" s="275">
        <v>984</v>
      </c>
      <c r="AH142" s="273">
        <v>32.9</v>
      </c>
      <c r="AI142" s="274">
        <v>29.8</v>
      </c>
      <c r="AJ142" s="275">
        <v>31.3</v>
      </c>
      <c r="AK142" s="273">
        <v>479</v>
      </c>
      <c r="AL142" s="274">
        <v>505</v>
      </c>
      <c r="AM142" s="275">
        <v>984</v>
      </c>
      <c r="AN142" s="273">
        <v>60</v>
      </c>
      <c r="AO142" s="274">
        <v>41</v>
      </c>
      <c r="AP142" s="275">
        <v>50</v>
      </c>
      <c r="AQ142" s="273">
        <v>8053</v>
      </c>
      <c r="AR142" s="274">
        <v>8417</v>
      </c>
      <c r="AS142" s="275">
        <v>16470</v>
      </c>
      <c r="AT142" s="273">
        <v>62</v>
      </c>
      <c r="AU142" s="274">
        <v>44</v>
      </c>
      <c r="AV142" s="275">
        <v>53</v>
      </c>
      <c r="AW142" s="273">
        <v>8053</v>
      </c>
      <c r="AX142" s="274">
        <v>8417</v>
      </c>
      <c r="AY142" s="275">
        <v>16470</v>
      </c>
      <c r="AZ142" s="273">
        <v>35</v>
      </c>
      <c r="BA142" s="274">
        <v>32.200000000000003</v>
      </c>
      <c r="BB142" s="275">
        <v>33.6</v>
      </c>
      <c r="BC142" s="273">
        <v>8053</v>
      </c>
      <c r="BD142" s="274">
        <v>8417</v>
      </c>
      <c r="BE142" s="275">
        <v>16470</v>
      </c>
    </row>
    <row r="143" spans="1:57" x14ac:dyDescent="0.35">
      <c r="A143" t="s">
        <v>154</v>
      </c>
      <c r="B143" t="s">
        <v>398</v>
      </c>
      <c r="C143" t="s">
        <v>392</v>
      </c>
      <c r="D143" s="273">
        <v>60</v>
      </c>
      <c r="E143" s="274">
        <v>43</v>
      </c>
      <c r="F143" s="275">
        <v>52</v>
      </c>
      <c r="G143" s="273">
        <v>2891</v>
      </c>
      <c r="H143" s="274">
        <v>2895</v>
      </c>
      <c r="I143" s="275">
        <v>5786</v>
      </c>
      <c r="J143" s="273">
        <v>62</v>
      </c>
      <c r="K143" s="274">
        <v>46</v>
      </c>
      <c r="L143" s="275">
        <v>54</v>
      </c>
      <c r="M143" s="273">
        <v>2891</v>
      </c>
      <c r="N143" s="274">
        <v>2895</v>
      </c>
      <c r="O143" s="275">
        <v>5786</v>
      </c>
      <c r="P143" s="273">
        <v>35.5</v>
      </c>
      <c r="Q143" s="274">
        <v>33</v>
      </c>
      <c r="R143" s="275">
        <v>34.200000000000003</v>
      </c>
      <c r="S143" s="273">
        <v>2891</v>
      </c>
      <c r="T143" s="274">
        <v>2895</v>
      </c>
      <c r="U143" s="275">
        <v>5786</v>
      </c>
      <c r="V143" s="273">
        <v>40</v>
      </c>
      <c r="W143" s="274">
        <v>24</v>
      </c>
      <c r="X143" s="275">
        <v>32</v>
      </c>
      <c r="Y143" s="273">
        <v>221</v>
      </c>
      <c r="Z143" s="274">
        <v>236</v>
      </c>
      <c r="AA143" s="275">
        <v>457</v>
      </c>
      <c r="AB143" s="273">
        <v>44</v>
      </c>
      <c r="AC143" s="274">
        <v>27</v>
      </c>
      <c r="AD143" s="275">
        <v>35</v>
      </c>
      <c r="AE143" s="273">
        <v>221</v>
      </c>
      <c r="AF143" s="274">
        <v>236</v>
      </c>
      <c r="AG143" s="275">
        <v>457</v>
      </c>
      <c r="AH143" s="273">
        <v>32.200000000000003</v>
      </c>
      <c r="AI143" s="274">
        <v>29</v>
      </c>
      <c r="AJ143" s="275">
        <v>30.6</v>
      </c>
      <c r="AK143" s="273">
        <v>221</v>
      </c>
      <c r="AL143" s="274">
        <v>236</v>
      </c>
      <c r="AM143" s="275">
        <v>457</v>
      </c>
      <c r="AN143" s="273">
        <v>58</v>
      </c>
      <c r="AO143" s="274">
        <v>41</v>
      </c>
      <c r="AP143" s="275">
        <v>50</v>
      </c>
      <c r="AQ143" s="273">
        <v>3386</v>
      </c>
      <c r="AR143" s="274">
        <v>3404</v>
      </c>
      <c r="AS143" s="275">
        <v>6790</v>
      </c>
      <c r="AT143" s="273">
        <v>60</v>
      </c>
      <c r="AU143" s="274">
        <v>44</v>
      </c>
      <c r="AV143" s="275">
        <v>52</v>
      </c>
      <c r="AW143" s="273">
        <v>3386</v>
      </c>
      <c r="AX143" s="274">
        <v>3404</v>
      </c>
      <c r="AY143" s="275">
        <v>6790</v>
      </c>
      <c r="AZ143" s="273">
        <v>35.200000000000003</v>
      </c>
      <c r="BA143" s="274">
        <v>32.6</v>
      </c>
      <c r="BB143" s="275">
        <v>33.9</v>
      </c>
      <c r="BC143" s="273">
        <v>3386</v>
      </c>
      <c r="BD143" s="274">
        <v>3404</v>
      </c>
      <c r="BE143" s="275">
        <v>6790</v>
      </c>
    </row>
    <row r="144" spans="1:57" x14ac:dyDescent="0.35">
      <c r="A144" t="s">
        <v>132</v>
      </c>
      <c r="B144" t="s">
        <v>377</v>
      </c>
      <c r="C144" t="s">
        <v>372</v>
      </c>
      <c r="D144" s="273">
        <v>66</v>
      </c>
      <c r="E144" s="274">
        <v>48</v>
      </c>
      <c r="F144" s="275">
        <v>57</v>
      </c>
      <c r="G144" s="273">
        <v>6184</v>
      </c>
      <c r="H144" s="274">
        <v>6506</v>
      </c>
      <c r="I144" s="275">
        <v>12690</v>
      </c>
      <c r="J144" s="273">
        <v>68</v>
      </c>
      <c r="K144" s="274">
        <v>51</v>
      </c>
      <c r="L144" s="275">
        <v>59</v>
      </c>
      <c r="M144" s="273">
        <v>6184</v>
      </c>
      <c r="N144" s="274">
        <v>6506</v>
      </c>
      <c r="O144" s="275">
        <v>12690</v>
      </c>
      <c r="P144" s="273">
        <v>35.700000000000003</v>
      </c>
      <c r="Q144" s="274">
        <v>33.200000000000003</v>
      </c>
      <c r="R144" s="275">
        <v>34.4</v>
      </c>
      <c r="S144" s="273">
        <v>6184</v>
      </c>
      <c r="T144" s="274">
        <v>6506</v>
      </c>
      <c r="U144" s="275">
        <v>12690</v>
      </c>
      <c r="V144" s="273">
        <v>57</v>
      </c>
      <c r="W144" s="274">
        <v>44</v>
      </c>
      <c r="X144" s="275">
        <v>50</v>
      </c>
      <c r="Y144" s="273">
        <v>428</v>
      </c>
      <c r="Z144" s="274">
        <v>446</v>
      </c>
      <c r="AA144" s="275">
        <v>874</v>
      </c>
      <c r="AB144" s="273">
        <v>59</v>
      </c>
      <c r="AC144" s="274">
        <v>46</v>
      </c>
      <c r="AD144" s="275">
        <v>53</v>
      </c>
      <c r="AE144" s="273">
        <v>428</v>
      </c>
      <c r="AF144" s="274">
        <v>446</v>
      </c>
      <c r="AG144" s="275">
        <v>874</v>
      </c>
      <c r="AH144" s="273">
        <v>34</v>
      </c>
      <c r="AI144" s="274">
        <v>32.1</v>
      </c>
      <c r="AJ144" s="275">
        <v>33</v>
      </c>
      <c r="AK144" s="273">
        <v>428</v>
      </c>
      <c r="AL144" s="274">
        <v>446</v>
      </c>
      <c r="AM144" s="275">
        <v>874</v>
      </c>
      <c r="AN144" s="273">
        <v>66</v>
      </c>
      <c r="AO144" s="274">
        <v>48</v>
      </c>
      <c r="AP144" s="275">
        <v>57</v>
      </c>
      <c r="AQ144" s="273">
        <v>7358</v>
      </c>
      <c r="AR144" s="274">
        <v>7710</v>
      </c>
      <c r="AS144" s="275">
        <v>15068</v>
      </c>
      <c r="AT144" s="273">
        <v>67</v>
      </c>
      <c r="AU144" s="274">
        <v>51</v>
      </c>
      <c r="AV144" s="275">
        <v>59</v>
      </c>
      <c r="AW144" s="273">
        <v>7358</v>
      </c>
      <c r="AX144" s="274">
        <v>7710</v>
      </c>
      <c r="AY144" s="275">
        <v>15068</v>
      </c>
      <c r="AZ144" s="273">
        <v>35.6</v>
      </c>
      <c r="BA144" s="274">
        <v>33.1</v>
      </c>
      <c r="BB144" s="275">
        <v>34.299999999999997</v>
      </c>
      <c r="BC144" s="273">
        <v>7358</v>
      </c>
      <c r="BD144" s="274">
        <v>7710</v>
      </c>
      <c r="BE144" s="275">
        <v>15068</v>
      </c>
    </row>
    <row r="145" spans="1:57" x14ac:dyDescent="0.35">
      <c r="A145" t="s">
        <v>84</v>
      </c>
      <c r="B145" t="s">
        <v>329</v>
      </c>
      <c r="C145" t="s">
        <v>324</v>
      </c>
      <c r="D145" s="273">
        <v>71</v>
      </c>
      <c r="E145" s="274">
        <v>53</v>
      </c>
      <c r="F145" s="275">
        <v>61</v>
      </c>
      <c r="G145" s="273">
        <v>5778</v>
      </c>
      <c r="H145" s="274">
        <v>6083</v>
      </c>
      <c r="I145" s="275">
        <v>11861</v>
      </c>
      <c r="J145" s="273">
        <v>72</v>
      </c>
      <c r="K145" s="274">
        <v>55</v>
      </c>
      <c r="L145" s="275">
        <v>63</v>
      </c>
      <c r="M145" s="273">
        <v>5778</v>
      </c>
      <c r="N145" s="274">
        <v>6083</v>
      </c>
      <c r="O145" s="275">
        <v>11861</v>
      </c>
      <c r="P145" s="273">
        <v>36</v>
      </c>
      <c r="Q145" s="274">
        <v>33.6</v>
      </c>
      <c r="R145" s="275">
        <v>34.799999999999997</v>
      </c>
      <c r="S145" s="273">
        <v>5778</v>
      </c>
      <c r="T145" s="274">
        <v>6083</v>
      </c>
      <c r="U145" s="275">
        <v>11861</v>
      </c>
      <c r="V145" s="273">
        <v>57</v>
      </c>
      <c r="W145" s="274">
        <v>42</v>
      </c>
      <c r="X145" s="275">
        <v>49</v>
      </c>
      <c r="Y145" s="273">
        <v>1045</v>
      </c>
      <c r="Z145" s="274">
        <v>1133</v>
      </c>
      <c r="AA145" s="275">
        <v>2178</v>
      </c>
      <c r="AB145" s="273">
        <v>59</v>
      </c>
      <c r="AC145" s="274">
        <v>46</v>
      </c>
      <c r="AD145" s="275">
        <v>52</v>
      </c>
      <c r="AE145" s="273">
        <v>1045</v>
      </c>
      <c r="AF145" s="274">
        <v>1133</v>
      </c>
      <c r="AG145" s="275">
        <v>2178</v>
      </c>
      <c r="AH145" s="273">
        <v>33.6</v>
      </c>
      <c r="AI145" s="274">
        <v>31.3</v>
      </c>
      <c r="AJ145" s="275">
        <v>32.4</v>
      </c>
      <c r="AK145" s="273">
        <v>1045</v>
      </c>
      <c r="AL145" s="274">
        <v>1133</v>
      </c>
      <c r="AM145" s="275">
        <v>2178</v>
      </c>
      <c r="AN145" s="273">
        <v>68</v>
      </c>
      <c r="AO145" s="274">
        <v>51</v>
      </c>
      <c r="AP145" s="275">
        <v>59</v>
      </c>
      <c r="AQ145" s="273">
        <v>7004</v>
      </c>
      <c r="AR145" s="274">
        <v>7363</v>
      </c>
      <c r="AS145" s="275">
        <v>14367</v>
      </c>
      <c r="AT145" s="273">
        <v>70</v>
      </c>
      <c r="AU145" s="274">
        <v>53</v>
      </c>
      <c r="AV145" s="275">
        <v>61</v>
      </c>
      <c r="AW145" s="273">
        <v>7004</v>
      </c>
      <c r="AX145" s="274">
        <v>7363</v>
      </c>
      <c r="AY145" s="275">
        <v>14367</v>
      </c>
      <c r="AZ145" s="273">
        <v>35.6</v>
      </c>
      <c r="BA145" s="274">
        <v>33.200000000000003</v>
      </c>
      <c r="BB145" s="275">
        <v>34.4</v>
      </c>
      <c r="BC145" s="273">
        <v>7004</v>
      </c>
      <c r="BD145" s="274">
        <v>7363</v>
      </c>
      <c r="BE145" s="275">
        <v>14367</v>
      </c>
    </row>
    <row r="146" spans="1:57" x14ac:dyDescent="0.35">
      <c r="A146" t="s">
        <v>134</v>
      </c>
      <c r="B146" t="s">
        <v>379</v>
      </c>
      <c r="C146" t="s">
        <v>372</v>
      </c>
      <c r="D146" s="273">
        <v>73</v>
      </c>
      <c r="E146" s="274">
        <v>55</v>
      </c>
      <c r="F146" s="275">
        <v>64</v>
      </c>
      <c r="G146" s="273">
        <v>6943</v>
      </c>
      <c r="H146" s="274">
        <v>7142</v>
      </c>
      <c r="I146" s="275">
        <v>14085</v>
      </c>
      <c r="J146" s="273">
        <v>74</v>
      </c>
      <c r="K146" s="274">
        <v>57</v>
      </c>
      <c r="L146" s="275">
        <v>66</v>
      </c>
      <c r="M146" s="273">
        <v>6943</v>
      </c>
      <c r="N146" s="274">
        <v>7142</v>
      </c>
      <c r="O146" s="275">
        <v>14085</v>
      </c>
      <c r="P146" s="273">
        <v>36.9</v>
      </c>
      <c r="Q146" s="274">
        <v>34.5</v>
      </c>
      <c r="R146" s="275">
        <v>35.700000000000003</v>
      </c>
      <c r="S146" s="273">
        <v>6943</v>
      </c>
      <c r="T146" s="274">
        <v>7142</v>
      </c>
      <c r="U146" s="275">
        <v>14085</v>
      </c>
      <c r="V146" s="273">
        <v>58</v>
      </c>
      <c r="W146" s="274">
        <v>42</v>
      </c>
      <c r="X146" s="275">
        <v>51</v>
      </c>
      <c r="Y146" s="273">
        <v>862</v>
      </c>
      <c r="Z146" s="274">
        <v>794</v>
      </c>
      <c r="AA146" s="275">
        <v>1656</v>
      </c>
      <c r="AB146" s="273">
        <v>61</v>
      </c>
      <c r="AC146" s="274">
        <v>44</v>
      </c>
      <c r="AD146" s="275">
        <v>53</v>
      </c>
      <c r="AE146" s="273">
        <v>862</v>
      </c>
      <c r="AF146" s="274">
        <v>794</v>
      </c>
      <c r="AG146" s="275">
        <v>1656</v>
      </c>
      <c r="AH146" s="273">
        <v>35.299999999999997</v>
      </c>
      <c r="AI146" s="274">
        <v>32.200000000000003</v>
      </c>
      <c r="AJ146" s="275">
        <v>33.799999999999997</v>
      </c>
      <c r="AK146" s="273">
        <v>862</v>
      </c>
      <c r="AL146" s="274">
        <v>794</v>
      </c>
      <c r="AM146" s="275">
        <v>1656</v>
      </c>
      <c r="AN146" s="273">
        <v>71</v>
      </c>
      <c r="AO146" s="274">
        <v>53</v>
      </c>
      <c r="AP146" s="275">
        <v>62</v>
      </c>
      <c r="AQ146" s="273">
        <v>8540</v>
      </c>
      <c r="AR146" s="274">
        <v>8778</v>
      </c>
      <c r="AS146" s="275">
        <v>17318</v>
      </c>
      <c r="AT146" s="273">
        <v>72</v>
      </c>
      <c r="AU146" s="274">
        <v>55</v>
      </c>
      <c r="AV146" s="275">
        <v>63</v>
      </c>
      <c r="AW146" s="273">
        <v>8540</v>
      </c>
      <c r="AX146" s="274">
        <v>8778</v>
      </c>
      <c r="AY146" s="275">
        <v>17318</v>
      </c>
      <c r="AZ146" s="273">
        <v>36.6</v>
      </c>
      <c r="BA146" s="274">
        <v>34.200000000000003</v>
      </c>
      <c r="BB146" s="275">
        <v>35.4</v>
      </c>
      <c r="BC146" s="273">
        <v>8540</v>
      </c>
      <c r="BD146" s="274">
        <v>8778</v>
      </c>
      <c r="BE146" s="275">
        <v>17318</v>
      </c>
    </row>
    <row r="147" spans="1:57" x14ac:dyDescent="0.35">
      <c r="A147" t="s">
        <v>24</v>
      </c>
      <c r="B147" t="s">
        <v>270</v>
      </c>
      <c r="C147" t="s">
        <v>260</v>
      </c>
      <c r="D147" s="273">
        <v>69</v>
      </c>
      <c r="E147" s="274">
        <v>51</v>
      </c>
      <c r="F147" s="275">
        <v>59</v>
      </c>
      <c r="G147" s="273">
        <v>5691</v>
      </c>
      <c r="H147" s="274">
        <v>6117</v>
      </c>
      <c r="I147" s="275">
        <v>11808</v>
      </c>
      <c r="J147" s="273">
        <v>70</v>
      </c>
      <c r="K147" s="274">
        <v>53</v>
      </c>
      <c r="L147" s="275">
        <v>62</v>
      </c>
      <c r="M147" s="273">
        <v>5691</v>
      </c>
      <c r="N147" s="274">
        <v>6117</v>
      </c>
      <c r="O147" s="275">
        <v>11808</v>
      </c>
      <c r="P147" s="273">
        <v>35.799999999999997</v>
      </c>
      <c r="Q147" s="274">
        <v>33.299999999999997</v>
      </c>
      <c r="R147" s="275">
        <v>34.5</v>
      </c>
      <c r="S147" s="273">
        <v>5691</v>
      </c>
      <c r="T147" s="274">
        <v>6117</v>
      </c>
      <c r="U147" s="275">
        <v>11808</v>
      </c>
      <c r="V147" s="273">
        <v>42</v>
      </c>
      <c r="W147" s="274">
        <v>29</v>
      </c>
      <c r="X147" s="275">
        <v>36</v>
      </c>
      <c r="Y147" s="273">
        <v>796</v>
      </c>
      <c r="Z147" s="274">
        <v>797</v>
      </c>
      <c r="AA147" s="275">
        <v>1593</v>
      </c>
      <c r="AB147" s="273">
        <v>46</v>
      </c>
      <c r="AC147" s="274">
        <v>33</v>
      </c>
      <c r="AD147" s="275">
        <v>40</v>
      </c>
      <c r="AE147" s="273">
        <v>796</v>
      </c>
      <c r="AF147" s="274">
        <v>797</v>
      </c>
      <c r="AG147" s="275">
        <v>1593</v>
      </c>
      <c r="AH147" s="273">
        <v>30.9</v>
      </c>
      <c r="AI147" s="274">
        <v>28.8</v>
      </c>
      <c r="AJ147" s="275">
        <v>29.9</v>
      </c>
      <c r="AK147" s="273">
        <v>796</v>
      </c>
      <c r="AL147" s="274">
        <v>797</v>
      </c>
      <c r="AM147" s="275">
        <v>1593</v>
      </c>
      <c r="AN147" s="273">
        <v>65</v>
      </c>
      <c r="AO147" s="274">
        <v>48</v>
      </c>
      <c r="AP147" s="275">
        <v>56</v>
      </c>
      <c r="AQ147" s="273">
        <v>6711</v>
      </c>
      <c r="AR147" s="274">
        <v>7193</v>
      </c>
      <c r="AS147" s="275">
        <v>13904</v>
      </c>
      <c r="AT147" s="273">
        <v>67</v>
      </c>
      <c r="AU147" s="274">
        <v>51</v>
      </c>
      <c r="AV147" s="275">
        <v>59</v>
      </c>
      <c r="AW147" s="273">
        <v>6711</v>
      </c>
      <c r="AX147" s="274">
        <v>7193</v>
      </c>
      <c r="AY147" s="275">
        <v>13904</v>
      </c>
      <c r="AZ147" s="273">
        <v>35.200000000000003</v>
      </c>
      <c r="BA147" s="274">
        <v>32.9</v>
      </c>
      <c r="BB147" s="275">
        <v>34</v>
      </c>
      <c r="BC147" s="273">
        <v>6711</v>
      </c>
      <c r="BD147" s="274">
        <v>7193</v>
      </c>
      <c r="BE147" s="275">
        <v>13904</v>
      </c>
    </row>
    <row r="148" spans="1:57" x14ac:dyDescent="0.35">
      <c r="A148" t="s">
        <v>58</v>
      </c>
      <c r="B148" t="s">
        <v>303</v>
      </c>
      <c r="C148" t="s">
        <v>299</v>
      </c>
      <c r="D148" s="273">
        <v>53</v>
      </c>
      <c r="E148" s="274">
        <v>36</v>
      </c>
      <c r="F148" s="275">
        <v>44</v>
      </c>
      <c r="G148" s="273">
        <v>2759</v>
      </c>
      <c r="H148" s="274">
        <v>2922</v>
      </c>
      <c r="I148" s="275">
        <v>5681</v>
      </c>
      <c r="J148" s="273">
        <v>55</v>
      </c>
      <c r="K148" s="274">
        <v>39</v>
      </c>
      <c r="L148" s="275">
        <v>47</v>
      </c>
      <c r="M148" s="273">
        <v>2759</v>
      </c>
      <c r="N148" s="274">
        <v>2922</v>
      </c>
      <c r="O148" s="275">
        <v>5681</v>
      </c>
      <c r="P148" s="273">
        <v>33.700000000000003</v>
      </c>
      <c r="Q148" s="274">
        <v>31.4</v>
      </c>
      <c r="R148" s="275">
        <v>32.5</v>
      </c>
      <c r="S148" s="273">
        <v>2759</v>
      </c>
      <c r="T148" s="274">
        <v>2922</v>
      </c>
      <c r="U148" s="275">
        <v>5681</v>
      </c>
      <c r="V148" s="273">
        <v>42</v>
      </c>
      <c r="W148" s="274">
        <v>37</v>
      </c>
      <c r="X148" s="275">
        <v>39</v>
      </c>
      <c r="Y148" s="273">
        <v>238</v>
      </c>
      <c r="Z148" s="274">
        <v>270</v>
      </c>
      <c r="AA148" s="275">
        <v>508</v>
      </c>
      <c r="AB148" s="273">
        <v>46</v>
      </c>
      <c r="AC148" s="274">
        <v>40</v>
      </c>
      <c r="AD148" s="275">
        <v>43</v>
      </c>
      <c r="AE148" s="273">
        <v>238</v>
      </c>
      <c r="AF148" s="274">
        <v>270</v>
      </c>
      <c r="AG148" s="275">
        <v>508</v>
      </c>
      <c r="AH148" s="273">
        <v>31.8</v>
      </c>
      <c r="AI148" s="274">
        <v>30.8</v>
      </c>
      <c r="AJ148" s="275">
        <v>31.3</v>
      </c>
      <c r="AK148" s="273">
        <v>238</v>
      </c>
      <c r="AL148" s="274">
        <v>270</v>
      </c>
      <c r="AM148" s="275">
        <v>508</v>
      </c>
      <c r="AN148" s="273">
        <v>52</v>
      </c>
      <c r="AO148" s="274">
        <v>36</v>
      </c>
      <c r="AP148" s="275">
        <v>44</v>
      </c>
      <c r="AQ148" s="273">
        <v>3598</v>
      </c>
      <c r="AR148" s="274">
        <v>3874</v>
      </c>
      <c r="AS148" s="275">
        <v>7472</v>
      </c>
      <c r="AT148" s="273">
        <v>54</v>
      </c>
      <c r="AU148" s="274">
        <v>39</v>
      </c>
      <c r="AV148" s="275">
        <v>46</v>
      </c>
      <c r="AW148" s="273">
        <v>3598</v>
      </c>
      <c r="AX148" s="274">
        <v>3874</v>
      </c>
      <c r="AY148" s="275">
        <v>7472</v>
      </c>
      <c r="AZ148" s="273">
        <v>33.4</v>
      </c>
      <c r="BA148" s="274">
        <v>31.4</v>
      </c>
      <c r="BB148" s="275">
        <v>32.4</v>
      </c>
      <c r="BC148" s="273">
        <v>3598</v>
      </c>
      <c r="BD148" s="274">
        <v>3874</v>
      </c>
      <c r="BE148" s="275">
        <v>7472</v>
      </c>
    </row>
    <row r="149" spans="1:57" x14ac:dyDescent="0.35">
      <c r="A149" t="s">
        <v>59</v>
      </c>
      <c r="B149" t="s">
        <v>304</v>
      </c>
      <c r="C149" t="s">
        <v>299</v>
      </c>
      <c r="D149" s="273">
        <v>74</v>
      </c>
      <c r="E149" s="274">
        <v>56</v>
      </c>
      <c r="F149" s="275">
        <v>65</v>
      </c>
      <c r="G149" s="273">
        <v>3317</v>
      </c>
      <c r="H149" s="274">
        <v>3597</v>
      </c>
      <c r="I149" s="275">
        <v>6914</v>
      </c>
      <c r="J149" s="273">
        <v>77</v>
      </c>
      <c r="K149" s="274">
        <v>60</v>
      </c>
      <c r="L149" s="275">
        <v>68</v>
      </c>
      <c r="M149" s="273">
        <v>3317</v>
      </c>
      <c r="N149" s="274">
        <v>3597</v>
      </c>
      <c r="O149" s="275">
        <v>6914</v>
      </c>
      <c r="P149" s="273">
        <v>36.5</v>
      </c>
      <c r="Q149" s="274">
        <v>33.799999999999997</v>
      </c>
      <c r="R149" s="275">
        <v>35.1</v>
      </c>
      <c r="S149" s="273">
        <v>3317</v>
      </c>
      <c r="T149" s="274">
        <v>3597</v>
      </c>
      <c r="U149" s="275">
        <v>6914</v>
      </c>
      <c r="V149" s="273">
        <v>56</v>
      </c>
      <c r="W149" s="274">
        <v>36</v>
      </c>
      <c r="X149" s="275">
        <v>46</v>
      </c>
      <c r="Y149" s="273">
        <v>325</v>
      </c>
      <c r="Z149" s="274">
        <v>328</v>
      </c>
      <c r="AA149" s="275">
        <v>653</v>
      </c>
      <c r="AB149" s="273">
        <v>59</v>
      </c>
      <c r="AC149" s="274">
        <v>39</v>
      </c>
      <c r="AD149" s="275">
        <v>49</v>
      </c>
      <c r="AE149" s="273">
        <v>325</v>
      </c>
      <c r="AF149" s="274">
        <v>328</v>
      </c>
      <c r="AG149" s="275">
        <v>653</v>
      </c>
      <c r="AH149" s="273">
        <v>33.4</v>
      </c>
      <c r="AI149" s="274">
        <v>30.1</v>
      </c>
      <c r="AJ149" s="275">
        <v>31.8</v>
      </c>
      <c r="AK149" s="273">
        <v>325</v>
      </c>
      <c r="AL149" s="274">
        <v>328</v>
      </c>
      <c r="AM149" s="275">
        <v>653</v>
      </c>
      <c r="AN149" s="273">
        <v>72</v>
      </c>
      <c r="AO149" s="274">
        <v>54</v>
      </c>
      <c r="AP149" s="275">
        <v>62</v>
      </c>
      <c r="AQ149" s="273">
        <v>3834</v>
      </c>
      <c r="AR149" s="274">
        <v>4153</v>
      </c>
      <c r="AS149" s="275">
        <v>7987</v>
      </c>
      <c r="AT149" s="273">
        <v>74</v>
      </c>
      <c r="AU149" s="274">
        <v>57</v>
      </c>
      <c r="AV149" s="275">
        <v>65</v>
      </c>
      <c r="AW149" s="273">
        <v>3834</v>
      </c>
      <c r="AX149" s="274">
        <v>4153</v>
      </c>
      <c r="AY149" s="275">
        <v>7987</v>
      </c>
      <c r="AZ149" s="273">
        <v>36.200000000000003</v>
      </c>
      <c r="BA149" s="274">
        <v>33.4</v>
      </c>
      <c r="BB149" s="275">
        <v>34.700000000000003</v>
      </c>
      <c r="BC149" s="273">
        <v>3834</v>
      </c>
      <c r="BD149" s="274">
        <v>4153</v>
      </c>
      <c r="BE149" s="275">
        <v>7987</v>
      </c>
    </row>
    <row r="150" spans="1:57" x14ac:dyDescent="0.35">
      <c r="A150" t="s">
        <v>86</v>
      </c>
      <c r="B150" t="s">
        <v>331</v>
      </c>
      <c r="C150" t="s">
        <v>324</v>
      </c>
      <c r="D150" s="273">
        <v>51</v>
      </c>
      <c r="E150" s="274">
        <v>37</v>
      </c>
      <c r="F150" s="275">
        <v>44</v>
      </c>
      <c r="G150" s="273">
        <v>3025</v>
      </c>
      <c r="H150" s="274">
        <v>3180</v>
      </c>
      <c r="I150" s="275">
        <v>6205</v>
      </c>
      <c r="J150" s="273">
        <v>54</v>
      </c>
      <c r="K150" s="274">
        <v>40</v>
      </c>
      <c r="L150" s="275">
        <v>47</v>
      </c>
      <c r="M150" s="273">
        <v>3025</v>
      </c>
      <c r="N150" s="274">
        <v>3180</v>
      </c>
      <c r="O150" s="275">
        <v>6205</v>
      </c>
      <c r="P150" s="273">
        <v>33.200000000000003</v>
      </c>
      <c r="Q150" s="274">
        <v>31</v>
      </c>
      <c r="R150" s="275">
        <v>32.1</v>
      </c>
      <c r="S150" s="273">
        <v>3025</v>
      </c>
      <c r="T150" s="274">
        <v>3180</v>
      </c>
      <c r="U150" s="275">
        <v>6205</v>
      </c>
      <c r="V150" s="273">
        <v>27</v>
      </c>
      <c r="W150" s="274">
        <v>17</v>
      </c>
      <c r="X150" s="275">
        <v>22</v>
      </c>
      <c r="Y150" s="273">
        <v>319</v>
      </c>
      <c r="Z150" s="274">
        <v>356</v>
      </c>
      <c r="AA150" s="275">
        <v>675</v>
      </c>
      <c r="AB150" s="273">
        <v>30</v>
      </c>
      <c r="AC150" s="274">
        <v>20</v>
      </c>
      <c r="AD150" s="275">
        <v>25</v>
      </c>
      <c r="AE150" s="273">
        <v>319</v>
      </c>
      <c r="AF150" s="274">
        <v>356</v>
      </c>
      <c r="AG150" s="275">
        <v>675</v>
      </c>
      <c r="AH150" s="273">
        <v>28.1</v>
      </c>
      <c r="AI150" s="274">
        <v>26</v>
      </c>
      <c r="AJ150" s="275">
        <v>27</v>
      </c>
      <c r="AK150" s="273">
        <v>319</v>
      </c>
      <c r="AL150" s="274">
        <v>356</v>
      </c>
      <c r="AM150" s="275">
        <v>675</v>
      </c>
      <c r="AN150" s="273">
        <v>51</v>
      </c>
      <c r="AO150" s="274">
        <v>36</v>
      </c>
      <c r="AP150" s="275">
        <v>43</v>
      </c>
      <c r="AQ150" s="273">
        <v>4471</v>
      </c>
      <c r="AR150" s="274">
        <v>4715</v>
      </c>
      <c r="AS150" s="275">
        <v>9186</v>
      </c>
      <c r="AT150" s="273">
        <v>53</v>
      </c>
      <c r="AU150" s="274">
        <v>38</v>
      </c>
      <c r="AV150" s="275">
        <v>46</v>
      </c>
      <c r="AW150" s="273">
        <v>4471</v>
      </c>
      <c r="AX150" s="274">
        <v>4715</v>
      </c>
      <c r="AY150" s="275">
        <v>9186</v>
      </c>
      <c r="AZ150" s="273">
        <v>33.1</v>
      </c>
      <c r="BA150" s="274">
        <v>30.8</v>
      </c>
      <c r="BB150" s="275">
        <v>31.9</v>
      </c>
      <c r="BC150" s="273">
        <v>4471</v>
      </c>
      <c r="BD150" s="274">
        <v>4715</v>
      </c>
      <c r="BE150" s="275">
        <v>9186</v>
      </c>
    </row>
    <row r="151" spans="1:57" x14ac:dyDescent="0.35">
      <c r="A151" t="s">
        <v>60</v>
      </c>
      <c r="B151" t="s">
        <v>305</v>
      </c>
      <c r="C151" t="s">
        <v>299</v>
      </c>
      <c r="D151" s="273">
        <v>59</v>
      </c>
      <c r="E151" s="274">
        <v>41</v>
      </c>
      <c r="F151" s="275">
        <v>50</v>
      </c>
      <c r="G151" s="273">
        <v>3288</v>
      </c>
      <c r="H151" s="274">
        <v>3481</v>
      </c>
      <c r="I151" s="275">
        <v>6769</v>
      </c>
      <c r="J151" s="273">
        <v>61</v>
      </c>
      <c r="K151" s="274">
        <v>44</v>
      </c>
      <c r="L151" s="275">
        <v>53</v>
      </c>
      <c r="M151" s="273">
        <v>3288</v>
      </c>
      <c r="N151" s="274">
        <v>3481</v>
      </c>
      <c r="O151" s="275">
        <v>6769</v>
      </c>
      <c r="P151" s="273">
        <v>35.4</v>
      </c>
      <c r="Q151" s="274">
        <v>32.4</v>
      </c>
      <c r="R151" s="275">
        <v>33.9</v>
      </c>
      <c r="S151" s="273">
        <v>3288</v>
      </c>
      <c r="T151" s="274">
        <v>3481</v>
      </c>
      <c r="U151" s="275">
        <v>6769</v>
      </c>
      <c r="V151" s="273">
        <v>38</v>
      </c>
      <c r="W151" s="274">
        <v>26</v>
      </c>
      <c r="X151" s="275">
        <v>32</v>
      </c>
      <c r="Y151" s="273">
        <v>572</v>
      </c>
      <c r="Z151" s="274">
        <v>612</v>
      </c>
      <c r="AA151" s="275">
        <v>1184</v>
      </c>
      <c r="AB151" s="273">
        <v>40</v>
      </c>
      <c r="AC151" s="274">
        <v>29</v>
      </c>
      <c r="AD151" s="275">
        <v>34</v>
      </c>
      <c r="AE151" s="273">
        <v>572</v>
      </c>
      <c r="AF151" s="274">
        <v>612</v>
      </c>
      <c r="AG151" s="275">
        <v>1184</v>
      </c>
      <c r="AH151" s="273">
        <v>31.3</v>
      </c>
      <c r="AI151" s="274">
        <v>29</v>
      </c>
      <c r="AJ151" s="275">
        <v>30.1</v>
      </c>
      <c r="AK151" s="273">
        <v>572</v>
      </c>
      <c r="AL151" s="274">
        <v>612</v>
      </c>
      <c r="AM151" s="275">
        <v>1184</v>
      </c>
      <c r="AN151" s="273">
        <v>56</v>
      </c>
      <c r="AO151" s="274">
        <v>39</v>
      </c>
      <c r="AP151" s="275">
        <v>47</v>
      </c>
      <c r="AQ151" s="273">
        <v>4509</v>
      </c>
      <c r="AR151" s="274">
        <v>4777</v>
      </c>
      <c r="AS151" s="275">
        <v>9286</v>
      </c>
      <c r="AT151" s="273">
        <v>57</v>
      </c>
      <c r="AU151" s="274">
        <v>42</v>
      </c>
      <c r="AV151" s="275">
        <v>50</v>
      </c>
      <c r="AW151" s="273">
        <v>4509</v>
      </c>
      <c r="AX151" s="274">
        <v>4777</v>
      </c>
      <c r="AY151" s="275">
        <v>9286</v>
      </c>
      <c r="AZ151" s="273">
        <v>34.6</v>
      </c>
      <c r="BA151" s="274">
        <v>31.9</v>
      </c>
      <c r="BB151" s="275">
        <v>33.200000000000003</v>
      </c>
      <c r="BC151" s="273">
        <v>4509</v>
      </c>
      <c r="BD151" s="274">
        <v>4777</v>
      </c>
      <c r="BE151" s="275">
        <v>9286</v>
      </c>
    </row>
    <row r="152" spans="1:57" x14ac:dyDescent="0.35">
      <c r="A152" t="s">
        <v>49</v>
      </c>
      <c r="B152" t="s">
        <v>294</v>
      </c>
      <c r="C152" t="s">
        <v>408</v>
      </c>
      <c r="D152" s="273">
        <v>53</v>
      </c>
      <c r="E152" s="274">
        <v>32</v>
      </c>
      <c r="F152" s="275">
        <v>42</v>
      </c>
      <c r="G152" s="273">
        <v>2489</v>
      </c>
      <c r="H152" s="274">
        <v>2636</v>
      </c>
      <c r="I152" s="275">
        <v>5125</v>
      </c>
      <c r="J152" s="273">
        <v>54</v>
      </c>
      <c r="K152" s="274">
        <v>35</v>
      </c>
      <c r="L152" s="275">
        <v>44</v>
      </c>
      <c r="M152" s="273">
        <v>2489</v>
      </c>
      <c r="N152" s="274">
        <v>2636</v>
      </c>
      <c r="O152" s="275">
        <v>5125</v>
      </c>
      <c r="P152" s="273">
        <v>33.9</v>
      </c>
      <c r="Q152" s="274">
        <v>31.2</v>
      </c>
      <c r="R152" s="275">
        <v>32.5</v>
      </c>
      <c r="S152" s="273">
        <v>2489</v>
      </c>
      <c r="T152" s="274">
        <v>2636</v>
      </c>
      <c r="U152" s="275">
        <v>5125</v>
      </c>
      <c r="V152" s="273">
        <v>31</v>
      </c>
      <c r="W152" s="274">
        <v>20</v>
      </c>
      <c r="X152" s="275">
        <v>25</v>
      </c>
      <c r="Y152" s="273">
        <v>101</v>
      </c>
      <c r="Z152" s="274">
        <v>126</v>
      </c>
      <c r="AA152" s="275">
        <v>227</v>
      </c>
      <c r="AB152" s="273">
        <v>32</v>
      </c>
      <c r="AC152" s="274">
        <v>22</v>
      </c>
      <c r="AD152" s="275">
        <v>26</v>
      </c>
      <c r="AE152" s="273">
        <v>101</v>
      </c>
      <c r="AF152" s="274">
        <v>126</v>
      </c>
      <c r="AG152" s="275">
        <v>227</v>
      </c>
      <c r="AH152" s="273">
        <v>30.1</v>
      </c>
      <c r="AI152" s="274">
        <v>27.4</v>
      </c>
      <c r="AJ152" s="275">
        <v>28.6</v>
      </c>
      <c r="AK152" s="273">
        <v>101</v>
      </c>
      <c r="AL152" s="274">
        <v>126</v>
      </c>
      <c r="AM152" s="275">
        <v>227</v>
      </c>
      <c r="AN152" s="273">
        <v>52</v>
      </c>
      <c r="AO152" s="274">
        <v>31</v>
      </c>
      <c r="AP152" s="275">
        <v>41</v>
      </c>
      <c r="AQ152" s="273">
        <v>3088</v>
      </c>
      <c r="AR152" s="274">
        <v>3238</v>
      </c>
      <c r="AS152" s="275">
        <v>6326</v>
      </c>
      <c r="AT152" s="273">
        <v>54</v>
      </c>
      <c r="AU152" s="274">
        <v>34</v>
      </c>
      <c r="AV152" s="275">
        <v>44</v>
      </c>
      <c r="AW152" s="273">
        <v>3088</v>
      </c>
      <c r="AX152" s="274">
        <v>3238</v>
      </c>
      <c r="AY152" s="275">
        <v>6326</v>
      </c>
      <c r="AZ152" s="273">
        <v>33.700000000000003</v>
      </c>
      <c r="BA152" s="274">
        <v>31</v>
      </c>
      <c r="BB152" s="275">
        <v>32.299999999999997</v>
      </c>
      <c r="BC152" s="273">
        <v>3088</v>
      </c>
      <c r="BD152" s="274">
        <v>3238</v>
      </c>
      <c r="BE152" s="275">
        <v>6326</v>
      </c>
    </row>
    <row r="153" spans="1:57" x14ac:dyDescent="0.35">
      <c r="A153" t="s">
        <v>62</v>
      </c>
      <c r="B153" t="s">
        <v>307</v>
      </c>
      <c r="C153" t="s">
        <v>299</v>
      </c>
      <c r="D153" s="273">
        <v>64</v>
      </c>
      <c r="E153" s="274">
        <v>47</v>
      </c>
      <c r="F153" s="275">
        <v>55</v>
      </c>
      <c r="G153" s="273">
        <v>3720</v>
      </c>
      <c r="H153" s="274">
        <v>3913</v>
      </c>
      <c r="I153" s="275">
        <v>7633</v>
      </c>
      <c r="J153" s="273">
        <v>67</v>
      </c>
      <c r="K153" s="274">
        <v>50</v>
      </c>
      <c r="L153" s="275">
        <v>58</v>
      </c>
      <c r="M153" s="273">
        <v>3720</v>
      </c>
      <c r="N153" s="274">
        <v>3913</v>
      </c>
      <c r="O153" s="275">
        <v>7633</v>
      </c>
      <c r="P153" s="273">
        <v>35.1</v>
      </c>
      <c r="Q153" s="274">
        <v>32.6</v>
      </c>
      <c r="R153" s="275">
        <v>33.799999999999997</v>
      </c>
      <c r="S153" s="273">
        <v>3720</v>
      </c>
      <c r="T153" s="274">
        <v>3913</v>
      </c>
      <c r="U153" s="275">
        <v>7633</v>
      </c>
      <c r="V153" s="273">
        <v>46</v>
      </c>
      <c r="W153" s="274">
        <v>30</v>
      </c>
      <c r="X153" s="275">
        <v>38</v>
      </c>
      <c r="Y153" s="273">
        <v>266</v>
      </c>
      <c r="Z153" s="274">
        <v>288</v>
      </c>
      <c r="AA153" s="275">
        <v>554</v>
      </c>
      <c r="AB153" s="273">
        <v>48</v>
      </c>
      <c r="AC153" s="274">
        <v>33</v>
      </c>
      <c r="AD153" s="275">
        <v>41</v>
      </c>
      <c r="AE153" s="273">
        <v>266</v>
      </c>
      <c r="AF153" s="274">
        <v>288</v>
      </c>
      <c r="AG153" s="275">
        <v>554</v>
      </c>
      <c r="AH153" s="273">
        <v>31.6</v>
      </c>
      <c r="AI153" s="274">
        <v>29.6</v>
      </c>
      <c r="AJ153" s="275">
        <v>30.5</v>
      </c>
      <c r="AK153" s="273">
        <v>266</v>
      </c>
      <c r="AL153" s="274">
        <v>288</v>
      </c>
      <c r="AM153" s="275">
        <v>554</v>
      </c>
      <c r="AN153" s="273">
        <v>63</v>
      </c>
      <c r="AO153" s="274">
        <v>45</v>
      </c>
      <c r="AP153" s="275">
        <v>54</v>
      </c>
      <c r="AQ153" s="273">
        <v>4467</v>
      </c>
      <c r="AR153" s="274">
        <v>4660</v>
      </c>
      <c r="AS153" s="275">
        <v>9127</v>
      </c>
      <c r="AT153" s="273">
        <v>65</v>
      </c>
      <c r="AU153" s="274">
        <v>48</v>
      </c>
      <c r="AV153" s="275">
        <v>57</v>
      </c>
      <c r="AW153" s="273">
        <v>4467</v>
      </c>
      <c r="AX153" s="274">
        <v>4660</v>
      </c>
      <c r="AY153" s="275">
        <v>9127</v>
      </c>
      <c r="AZ153" s="273">
        <v>34.9</v>
      </c>
      <c r="BA153" s="274">
        <v>32.299999999999997</v>
      </c>
      <c r="BB153" s="275">
        <v>33.5</v>
      </c>
      <c r="BC153" s="273">
        <v>4467</v>
      </c>
      <c r="BD153" s="274">
        <v>4660</v>
      </c>
      <c r="BE153" s="275">
        <v>9127</v>
      </c>
    </row>
    <row r="154" spans="1:57" x14ac:dyDescent="0.35">
      <c r="A154" t="s">
        <v>137</v>
      </c>
      <c r="B154" t="s">
        <v>382</v>
      </c>
      <c r="C154" t="s">
        <v>372</v>
      </c>
      <c r="D154" s="273">
        <v>57</v>
      </c>
      <c r="E154" s="274">
        <v>39</v>
      </c>
      <c r="F154" s="275">
        <v>48</v>
      </c>
      <c r="G154" s="273">
        <v>2846</v>
      </c>
      <c r="H154" s="274">
        <v>2989</v>
      </c>
      <c r="I154" s="275">
        <v>5835</v>
      </c>
      <c r="J154" s="273">
        <v>59</v>
      </c>
      <c r="K154" s="274">
        <v>43</v>
      </c>
      <c r="L154" s="275">
        <v>51</v>
      </c>
      <c r="M154" s="273">
        <v>2846</v>
      </c>
      <c r="N154" s="274">
        <v>2989</v>
      </c>
      <c r="O154" s="275">
        <v>5835</v>
      </c>
      <c r="P154" s="273">
        <v>34.1</v>
      </c>
      <c r="Q154" s="274">
        <v>32.1</v>
      </c>
      <c r="R154" s="275">
        <v>33.1</v>
      </c>
      <c r="S154" s="273">
        <v>2846</v>
      </c>
      <c r="T154" s="274">
        <v>2989</v>
      </c>
      <c r="U154" s="275">
        <v>5835</v>
      </c>
      <c r="V154" s="273">
        <v>41</v>
      </c>
      <c r="W154" s="274">
        <v>30</v>
      </c>
      <c r="X154" s="275">
        <v>36</v>
      </c>
      <c r="Y154" s="273">
        <v>512</v>
      </c>
      <c r="Z154" s="274">
        <v>467</v>
      </c>
      <c r="AA154" s="275">
        <v>979</v>
      </c>
      <c r="AB154" s="273">
        <v>44</v>
      </c>
      <c r="AC154" s="274">
        <v>32</v>
      </c>
      <c r="AD154" s="275">
        <v>38</v>
      </c>
      <c r="AE154" s="273">
        <v>512</v>
      </c>
      <c r="AF154" s="274">
        <v>467</v>
      </c>
      <c r="AG154" s="275">
        <v>979</v>
      </c>
      <c r="AH154" s="273">
        <v>31.8</v>
      </c>
      <c r="AI154" s="274">
        <v>28.9</v>
      </c>
      <c r="AJ154" s="275">
        <v>30.4</v>
      </c>
      <c r="AK154" s="273">
        <v>512</v>
      </c>
      <c r="AL154" s="274">
        <v>467</v>
      </c>
      <c r="AM154" s="275">
        <v>979</v>
      </c>
      <c r="AN154" s="273">
        <v>54</v>
      </c>
      <c r="AO154" s="274">
        <v>37</v>
      </c>
      <c r="AP154" s="275">
        <v>45</v>
      </c>
      <c r="AQ154" s="273">
        <v>3925</v>
      </c>
      <c r="AR154" s="274">
        <v>3985</v>
      </c>
      <c r="AS154" s="275">
        <v>7910</v>
      </c>
      <c r="AT154" s="273">
        <v>55</v>
      </c>
      <c r="AU154" s="274">
        <v>41</v>
      </c>
      <c r="AV154" s="275">
        <v>48</v>
      </c>
      <c r="AW154" s="273">
        <v>3925</v>
      </c>
      <c r="AX154" s="274">
        <v>3985</v>
      </c>
      <c r="AY154" s="275">
        <v>7910</v>
      </c>
      <c r="AZ154" s="273">
        <v>33.6</v>
      </c>
      <c r="BA154" s="274">
        <v>31.6</v>
      </c>
      <c r="BB154" s="275">
        <v>32.6</v>
      </c>
      <c r="BC154" s="273">
        <v>3925</v>
      </c>
      <c r="BD154" s="274">
        <v>3985</v>
      </c>
      <c r="BE154" s="275">
        <v>7910</v>
      </c>
    </row>
    <row r="155" spans="1:57" x14ac:dyDescent="0.35">
      <c r="A155" t="s">
        <v>159</v>
      </c>
      <c r="B155" t="s">
        <v>403</v>
      </c>
      <c r="C155" t="s">
        <v>392</v>
      </c>
      <c r="D155" s="273">
        <v>60</v>
      </c>
      <c r="E155" s="274">
        <v>43</v>
      </c>
      <c r="F155" s="275">
        <v>51</v>
      </c>
      <c r="G155" s="273">
        <v>2252</v>
      </c>
      <c r="H155" s="274">
        <v>2360</v>
      </c>
      <c r="I155" s="275">
        <v>4612</v>
      </c>
      <c r="J155" s="273">
        <v>62</v>
      </c>
      <c r="K155" s="274">
        <v>46</v>
      </c>
      <c r="L155" s="275">
        <v>53</v>
      </c>
      <c r="M155" s="273">
        <v>2252</v>
      </c>
      <c r="N155" s="274">
        <v>2360</v>
      </c>
      <c r="O155" s="275">
        <v>4612</v>
      </c>
      <c r="P155" s="273">
        <v>35.1</v>
      </c>
      <c r="Q155" s="274">
        <v>32.6</v>
      </c>
      <c r="R155" s="275">
        <v>33.799999999999997</v>
      </c>
      <c r="S155" s="273">
        <v>2252</v>
      </c>
      <c r="T155" s="274">
        <v>2360</v>
      </c>
      <c r="U155" s="275">
        <v>4612</v>
      </c>
      <c r="V155" s="273">
        <v>51</v>
      </c>
      <c r="W155" s="274">
        <v>27</v>
      </c>
      <c r="X155" s="275">
        <v>38</v>
      </c>
      <c r="Y155" s="273">
        <v>150</v>
      </c>
      <c r="Z155" s="274">
        <v>177</v>
      </c>
      <c r="AA155" s="275">
        <v>327</v>
      </c>
      <c r="AB155" s="273">
        <v>51</v>
      </c>
      <c r="AC155" s="274">
        <v>31</v>
      </c>
      <c r="AD155" s="275">
        <v>40</v>
      </c>
      <c r="AE155" s="273">
        <v>150</v>
      </c>
      <c r="AF155" s="274">
        <v>177</v>
      </c>
      <c r="AG155" s="275">
        <v>327</v>
      </c>
      <c r="AH155" s="273">
        <v>33.200000000000003</v>
      </c>
      <c r="AI155" s="274">
        <v>29.5</v>
      </c>
      <c r="AJ155" s="275">
        <v>31.2</v>
      </c>
      <c r="AK155" s="273">
        <v>150</v>
      </c>
      <c r="AL155" s="274">
        <v>177</v>
      </c>
      <c r="AM155" s="275">
        <v>327</v>
      </c>
      <c r="AN155" s="273">
        <v>60</v>
      </c>
      <c r="AO155" s="274">
        <v>42</v>
      </c>
      <c r="AP155" s="275">
        <v>51</v>
      </c>
      <c r="AQ155" s="273">
        <v>2815</v>
      </c>
      <c r="AR155" s="274">
        <v>2986</v>
      </c>
      <c r="AS155" s="275">
        <v>5801</v>
      </c>
      <c r="AT155" s="273">
        <v>61</v>
      </c>
      <c r="AU155" s="274">
        <v>46</v>
      </c>
      <c r="AV155" s="275">
        <v>53</v>
      </c>
      <c r="AW155" s="273">
        <v>2815</v>
      </c>
      <c r="AX155" s="274">
        <v>2986</v>
      </c>
      <c r="AY155" s="275">
        <v>5801</v>
      </c>
      <c r="AZ155" s="273">
        <v>35.200000000000003</v>
      </c>
      <c r="BA155" s="274">
        <v>32.6</v>
      </c>
      <c r="BB155" s="275">
        <v>33.799999999999997</v>
      </c>
      <c r="BC155" s="273">
        <v>2815</v>
      </c>
      <c r="BD155" s="274">
        <v>2986</v>
      </c>
      <c r="BE155" s="275">
        <v>5801</v>
      </c>
    </row>
    <row r="156" spans="1:57" x14ac:dyDescent="0.35">
      <c r="A156" t="s">
        <v>72</v>
      </c>
      <c r="B156" t="s">
        <v>317</v>
      </c>
      <c r="C156" t="s">
        <v>309</v>
      </c>
      <c r="D156" s="273">
        <v>63</v>
      </c>
      <c r="E156" s="274">
        <v>44</v>
      </c>
      <c r="F156" s="275">
        <v>53</v>
      </c>
      <c r="G156" s="273">
        <v>3871</v>
      </c>
      <c r="H156" s="274">
        <v>3981</v>
      </c>
      <c r="I156" s="275">
        <v>7852</v>
      </c>
      <c r="J156" s="273">
        <v>64</v>
      </c>
      <c r="K156" s="274">
        <v>46</v>
      </c>
      <c r="L156" s="275">
        <v>55</v>
      </c>
      <c r="M156" s="273">
        <v>3871</v>
      </c>
      <c r="N156" s="274">
        <v>3981</v>
      </c>
      <c r="O156" s="275">
        <v>7852</v>
      </c>
      <c r="P156" s="273">
        <v>35.9</v>
      </c>
      <c r="Q156" s="274">
        <v>32.700000000000003</v>
      </c>
      <c r="R156" s="275">
        <v>34.299999999999997</v>
      </c>
      <c r="S156" s="273">
        <v>3871</v>
      </c>
      <c r="T156" s="274">
        <v>3981</v>
      </c>
      <c r="U156" s="275">
        <v>7852</v>
      </c>
      <c r="V156" s="273">
        <v>41</v>
      </c>
      <c r="W156" s="274">
        <v>21</v>
      </c>
      <c r="X156" s="275">
        <v>31</v>
      </c>
      <c r="Y156" s="273">
        <v>278</v>
      </c>
      <c r="Z156" s="274">
        <v>302</v>
      </c>
      <c r="AA156" s="275">
        <v>580</v>
      </c>
      <c r="AB156" s="273">
        <v>42</v>
      </c>
      <c r="AC156" s="274">
        <v>25</v>
      </c>
      <c r="AD156" s="275">
        <v>34</v>
      </c>
      <c r="AE156" s="273">
        <v>278</v>
      </c>
      <c r="AF156" s="274">
        <v>302</v>
      </c>
      <c r="AG156" s="275">
        <v>580</v>
      </c>
      <c r="AH156" s="273">
        <v>31.5</v>
      </c>
      <c r="AI156" s="274">
        <v>28.5</v>
      </c>
      <c r="AJ156" s="275">
        <v>29.9</v>
      </c>
      <c r="AK156" s="273">
        <v>278</v>
      </c>
      <c r="AL156" s="274">
        <v>302</v>
      </c>
      <c r="AM156" s="275">
        <v>580</v>
      </c>
      <c r="AN156" s="273">
        <v>61</v>
      </c>
      <c r="AO156" s="274">
        <v>42</v>
      </c>
      <c r="AP156" s="275">
        <v>52</v>
      </c>
      <c r="AQ156" s="273">
        <v>4683</v>
      </c>
      <c r="AR156" s="274">
        <v>4850</v>
      </c>
      <c r="AS156" s="275">
        <v>9533</v>
      </c>
      <c r="AT156" s="273">
        <v>63</v>
      </c>
      <c r="AU156" s="274">
        <v>45</v>
      </c>
      <c r="AV156" s="275">
        <v>54</v>
      </c>
      <c r="AW156" s="273">
        <v>4683</v>
      </c>
      <c r="AX156" s="274">
        <v>4850</v>
      </c>
      <c r="AY156" s="275">
        <v>9533</v>
      </c>
      <c r="AZ156" s="273">
        <v>35.700000000000003</v>
      </c>
      <c r="BA156" s="274">
        <v>32.5</v>
      </c>
      <c r="BB156" s="275">
        <v>34</v>
      </c>
      <c r="BC156" s="273">
        <v>4683</v>
      </c>
      <c r="BD156" s="274">
        <v>4850</v>
      </c>
      <c r="BE156" s="275">
        <v>9533</v>
      </c>
    </row>
    <row r="157" spans="1:57" x14ac:dyDescent="0.35">
      <c r="A157" t="s">
        <v>89</v>
      </c>
      <c r="B157" t="s">
        <v>334</v>
      </c>
      <c r="C157" t="s">
        <v>324</v>
      </c>
      <c r="D157" s="273">
        <v>56</v>
      </c>
      <c r="E157" s="274">
        <v>39</v>
      </c>
      <c r="F157" s="275">
        <v>48</v>
      </c>
      <c r="G157" s="273">
        <v>3087</v>
      </c>
      <c r="H157" s="274">
        <v>3238</v>
      </c>
      <c r="I157" s="275">
        <v>6325</v>
      </c>
      <c r="J157" s="273">
        <v>58</v>
      </c>
      <c r="K157" s="274">
        <v>42</v>
      </c>
      <c r="L157" s="275">
        <v>50</v>
      </c>
      <c r="M157" s="273">
        <v>3087</v>
      </c>
      <c r="N157" s="274">
        <v>3238</v>
      </c>
      <c r="O157" s="275">
        <v>6325</v>
      </c>
      <c r="P157" s="273">
        <v>33.799999999999997</v>
      </c>
      <c r="Q157" s="274">
        <v>31.5</v>
      </c>
      <c r="R157" s="275">
        <v>32.6</v>
      </c>
      <c r="S157" s="273">
        <v>3087</v>
      </c>
      <c r="T157" s="274">
        <v>3238</v>
      </c>
      <c r="U157" s="275">
        <v>6325</v>
      </c>
      <c r="V157" s="273">
        <v>40</v>
      </c>
      <c r="W157" s="274">
        <v>32</v>
      </c>
      <c r="X157" s="275">
        <v>36</v>
      </c>
      <c r="Y157" s="273">
        <v>322</v>
      </c>
      <c r="Z157" s="274">
        <v>294</v>
      </c>
      <c r="AA157" s="275">
        <v>616</v>
      </c>
      <c r="AB157" s="273">
        <v>43</v>
      </c>
      <c r="AC157" s="274">
        <v>34</v>
      </c>
      <c r="AD157" s="275">
        <v>39</v>
      </c>
      <c r="AE157" s="273">
        <v>322</v>
      </c>
      <c r="AF157" s="274">
        <v>294</v>
      </c>
      <c r="AG157" s="275">
        <v>616</v>
      </c>
      <c r="AH157" s="273">
        <v>30.9</v>
      </c>
      <c r="AI157" s="274">
        <v>29.1</v>
      </c>
      <c r="AJ157" s="275">
        <v>30</v>
      </c>
      <c r="AK157" s="273">
        <v>322</v>
      </c>
      <c r="AL157" s="274">
        <v>294</v>
      </c>
      <c r="AM157" s="275">
        <v>616</v>
      </c>
      <c r="AN157" s="273">
        <v>54</v>
      </c>
      <c r="AO157" s="274">
        <v>39</v>
      </c>
      <c r="AP157" s="275">
        <v>46</v>
      </c>
      <c r="AQ157" s="273">
        <v>3955</v>
      </c>
      <c r="AR157" s="274">
        <v>4076</v>
      </c>
      <c r="AS157" s="275">
        <v>8031</v>
      </c>
      <c r="AT157" s="273">
        <v>57</v>
      </c>
      <c r="AU157" s="274">
        <v>41</v>
      </c>
      <c r="AV157" s="275">
        <v>49</v>
      </c>
      <c r="AW157" s="273">
        <v>3955</v>
      </c>
      <c r="AX157" s="274">
        <v>4076</v>
      </c>
      <c r="AY157" s="275">
        <v>8031</v>
      </c>
      <c r="AZ157" s="273">
        <v>33.5</v>
      </c>
      <c r="BA157" s="274">
        <v>31.3</v>
      </c>
      <c r="BB157" s="275">
        <v>32.4</v>
      </c>
      <c r="BC157" s="273">
        <v>3955</v>
      </c>
      <c r="BD157" s="274">
        <v>4076</v>
      </c>
      <c r="BE157" s="275">
        <v>8031</v>
      </c>
    </row>
    <row r="158" spans="1:57" x14ac:dyDescent="0.35">
      <c r="A158" t="s">
        <v>142</v>
      </c>
      <c r="B158" t="s">
        <v>387</v>
      </c>
      <c r="C158" t="s">
        <v>372</v>
      </c>
      <c r="D158" s="273">
        <v>59</v>
      </c>
      <c r="E158" s="274">
        <v>44</v>
      </c>
      <c r="F158" s="275">
        <v>51</v>
      </c>
      <c r="G158" s="273">
        <v>4864</v>
      </c>
      <c r="H158" s="274">
        <v>5233</v>
      </c>
      <c r="I158" s="275">
        <v>10097</v>
      </c>
      <c r="J158" s="273">
        <v>61</v>
      </c>
      <c r="K158" s="274">
        <v>46</v>
      </c>
      <c r="L158" s="275">
        <v>53</v>
      </c>
      <c r="M158" s="273">
        <v>4864</v>
      </c>
      <c r="N158" s="274">
        <v>5233</v>
      </c>
      <c r="O158" s="275">
        <v>10097</v>
      </c>
      <c r="P158" s="273">
        <v>34</v>
      </c>
      <c r="Q158" s="274">
        <v>32.1</v>
      </c>
      <c r="R158" s="275">
        <v>33</v>
      </c>
      <c r="S158" s="273">
        <v>4864</v>
      </c>
      <c r="T158" s="274">
        <v>5233</v>
      </c>
      <c r="U158" s="275">
        <v>10097</v>
      </c>
      <c r="V158" s="273">
        <v>42</v>
      </c>
      <c r="W158" s="274">
        <v>32</v>
      </c>
      <c r="X158" s="275">
        <v>37</v>
      </c>
      <c r="Y158" s="273">
        <v>711</v>
      </c>
      <c r="Z158" s="274">
        <v>745</v>
      </c>
      <c r="AA158" s="275">
        <v>1456</v>
      </c>
      <c r="AB158" s="273">
        <v>45</v>
      </c>
      <c r="AC158" s="274">
        <v>36</v>
      </c>
      <c r="AD158" s="275">
        <v>40</v>
      </c>
      <c r="AE158" s="273">
        <v>711</v>
      </c>
      <c r="AF158" s="274">
        <v>745</v>
      </c>
      <c r="AG158" s="275">
        <v>1456</v>
      </c>
      <c r="AH158" s="273">
        <v>31.8</v>
      </c>
      <c r="AI158" s="274">
        <v>30</v>
      </c>
      <c r="AJ158" s="275">
        <v>30.9</v>
      </c>
      <c r="AK158" s="273">
        <v>711</v>
      </c>
      <c r="AL158" s="274">
        <v>745</v>
      </c>
      <c r="AM158" s="275">
        <v>1456</v>
      </c>
      <c r="AN158" s="273">
        <v>58</v>
      </c>
      <c r="AO158" s="274">
        <v>42</v>
      </c>
      <c r="AP158" s="275">
        <v>50</v>
      </c>
      <c r="AQ158" s="273">
        <v>6651</v>
      </c>
      <c r="AR158" s="274">
        <v>7053</v>
      </c>
      <c r="AS158" s="275">
        <v>13704</v>
      </c>
      <c r="AT158" s="273">
        <v>59</v>
      </c>
      <c r="AU158" s="274">
        <v>45</v>
      </c>
      <c r="AV158" s="275">
        <v>52</v>
      </c>
      <c r="AW158" s="273">
        <v>6651</v>
      </c>
      <c r="AX158" s="274">
        <v>7053</v>
      </c>
      <c r="AY158" s="275">
        <v>13704</v>
      </c>
      <c r="AZ158" s="273">
        <v>33.9</v>
      </c>
      <c r="BA158" s="274">
        <v>32</v>
      </c>
      <c r="BB158" s="275">
        <v>32.9</v>
      </c>
      <c r="BC158" s="273">
        <v>6651</v>
      </c>
      <c r="BD158" s="274">
        <v>7053</v>
      </c>
      <c r="BE158" s="275">
        <v>13704</v>
      </c>
    </row>
    <row r="159" spans="1:57" x14ac:dyDescent="0.35">
      <c r="A159" t="s">
        <v>76</v>
      </c>
      <c r="B159" t="s">
        <v>321</v>
      </c>
      <c r="C159" t="s">
        <v>309</v>
      </c>
      <c r="D159" s="273">
        <v>53</v>
      </c>
      <c r="E159" s="274">
        <v>33</v>
      </c>
      <c r="F159" s="275">
        <v>42</v>
      </c>
      <c r="G159" s="273">
        <v>2570</v>
      </c>
      <c r="H159" s="274">
        <v>2732</v>
      </c>
      <c r="I159" s="275">
        <v>5302</v>
      </c>
      <c r="J159" s="273">
        <v>56</v>
      </c>
      <c r="K159" s="274">
        <v>38</v>
      </c>
      <c r="L159" s="275">
        <v>46</v>
      </c>
      <c r="M159" s="273">
        <v>2570</v>
      </c>
      <c r="N159" s="274">
        <v>2732</v>
      </c>
      <c r="O159" s="275">
        <v>5302</v>
      </c>
      <c r="P159" s="273">
        <v>33.700000000000003</v>
      </c>
      <c r="Q159" s="274">
        <v>30.7</v>
      </c>
      <c r="R159" s="275">
        <v>32.200000000000003</v>
      </c>
      <c r="S159" s="273">
        <v>2570</v>
      </c>
      <c r="T159" s="274">
        <v>2732</v>
      </c>
      <c r="U159" s="275">
        <v>5302</v>
      </c>
      <c r="V159" s="273">
        <v>40</v>
      </c>
      <c r="W159" s="274">
        <v>24</v>
      </c>
      <c r="X159" s="275">
        <v>32</v>
      </c>
      <c r="Y159" s="273">
        <v>280</v>
      </c>
      <c r="Z159" s="274">
        <v>254</v>
      </c>
      <c r="AA159" s="275">
        <v>534</v>
      </c>
      <c r="AB159" s="273">
        <v>41</v>
      </c>
      <c r="AC159" s="274">
        <v>26</v>
      </c>
      <c r="AD159" s="275">
        <v>34</v>
      </c>
      <c r="AE159" s="273">
        <v>280</v>
      </c>
      <c r="AF159" s="274">
        <v>254</v>
      </c>
      <c r="AG159" s="275">
        <v>534</v>
      </c>
      <c r="AH159" s="273">
        <v>31.4</v>
      </c>
      <c r="AI159" s="274">
        <v>27.6</v>
      </c>
      <c r="AJ159" s="275">
        <v>29.6</v>
      </c>
      <c r="AK159" s="273">
        <v>280</v>
      </c>
      <c r="AL159" s="274">
        <v>254</v>
      </c>
      <c r="AM159" s="275">
        <v>534</v>
      </c>
      <c r="AN159" s="273">
        <v>51</v>
      </c>
      <c r="AO159" s="274">
        <v>32</v>
      </c>
      <c r="AP159" s="275">
        <v>41</v>
      </c>
      <c r="AQ159" s="273">
        <v>3059</v>
      </c>
      <c r="AR159" s="274">
        <v>3255</v>
      </c>
      <c r="AS159" s="275">
        <v>6314</v>
      </c>
      <c r="AT159" s="273">
        <v>54</v>
      </c>
      <c r="AU159" s="274">
        <v>37</v>
      </c>
      <c r="AV159" s="275">
        <v>45</v>
      </c>
      <c r="AW159" s="273">
        <v>3059</v>
      </c>
      <c r="AX159" s="274">
        <v>3255</v>
      </c>
      <c r="AY159" s="275">
        <v>6314</v>
      </c>
      <c r="AZ159" s="273">
        <v>33.5</v>
      </c>
      <c r="BA159" s="274">
        <v>30.5</v>
      </c>
      <c r="BB159" s="275">
        <v>31.9</v>
      </c>
      <c r="BC159" s="273">
        <v>3059</v>
      </c>
      <c r="BD159" s="274">
        <v>3255</v>
      </c>
      <c r="BE159" s="275">
        <v>6314</v>
      </c>
    </row>
    <row r="160" spans="1:57" x14ac:dyDescent="0.35">
      <c r="A160" t="s">
        <v>144</v>
      </c>
      <c r="B160" t="s">
        <v>389</v>
      </c>
      <c r="C160" t="s">
        <v>372</v>
      </c>
      <c r="D160" s="273">
        <v>61</v>
      </c>
      <c r="E160" s="274">
        <v>42</v>
      </c>
      <c r="F160" s="275">
        <v>52</v>
      </c>
      <c r="G160" s="273">
        <v>3422</v>
      </c>
      <c r="H160" s="274">
        <v>3594</v>
      </c>
      <c r="I160" s="275">
        <v>7016</v>
      </c>
      <c r="J160" s="273">
        <v>63</v>
      </c>
      <c r="K160" s="274">
        <v>45</v>
      </c>
      <c r="L160" s="275">
        <v>54</v>
      </c>
      <c r="M160" s="273">
        <v>3422</v>
      </c>
      <c r="N160" s="274">
        <v>3594</v>
      </c>
      <c r="O160" s="275">
        <v>7016</v>
      </c>
      <c r="P160" s="273">
        <v>34.1</v>
      </c>
      <c r="Q160" s="274">
        <v>32.200000000000003</v>
      </c>
      <c r="R160" s="275">
        <v>33.1</v>
      </c>
      <c r="S160" s="273">
        <v>3422</v>
      </c>
      <c r="T160" s="274">
        <v>3594</v>
      </c>
      <c r="U160" s="275">
        <v>7016</v>
      </c>
      <c r="V160" s="273">
        <v>48</v>
      </c>
      <c r="W160" s="274">
        <v>29</v>
      </c>
      <c r="X160" s="275">
        <v>38</v>
      </c>
      <c r="Y160" s="273">
        <v>413</v>
      </c>
      <c r="Z160" s="274">
        <v>473</v>
      </c>
      <c r="AA160" s="275">
        <v>886</v>
      </c>
      <c r="AB160" s="273">
        <v>50</v>
      </c>
      <c r="AC160" s="274">
        <v>32</v>
      </c>
      <c r="AD160" s="275">
        <v>40</v>
      </c>
      <c r="AE160" s="273">
        <v>413</v>
      </c>
      <c r="AF160" s="274">
        <v>473</v>
      </c>
      <c r="AG160" s="275">
        <v>886</v>
      </c>
      <c r="AH160" s="273">
        <v>31.9</v>
      </c>
      <c r="AI160" s="274">
        <v>29.5</v>
      </c>
      <c r="AJ160" s="275">
        <v>30.6</v>
      </c>
      <c r="AK160" s="273">
        <v>413</v>
      </c>
      <c r="AL160" s="274">
        <v>473</v>
      </c>
      <c r="AM160" s="275">
        <v>886</v>
      </c>
      <c r="AN160" s="273">
        <v>60</v>
      </c>
      <c r="AO160" s="274">
        <v>41</v>
      </c>
      <c r="AP160" s="275">
        <v>50</v>
      </c>
      <c r="AQ160" s="273">
        <v>4470</v>
      </c>
      <c r="AR160" s="274">
        <v>4773</v>
      </c>
      <c r="AS160" s="275">
        <v>9243</v>
      </c>
      <c r="AT160" s="273">
        <v>62</v>
      </c>
      <c r="AU160" s="274">
        <v>44</v>
      </c>
      <c r="AV160" s="275">
        <v>52</v>
      </c>
      <c r="AW160" s="273">
        <v>4470</v>
      </c>
      <c r="AX160" s="274">
        <v>4773</v>
      </c>
      <c r="AY160" s="275">
        <v>9243</v>
      </c>
      <c r="AZ160" s="273">
        <v>33.9</v>
      </c>
      <c r="BA160" s="274">
        <v>31.9</v>
      </c>
      <c r="BB160" s="275">
        <v>32.9</v>
      </c>
      <c r="BC160" s="273">
        <v>4470</v>
      </c>
      <c r="BD160" s="274">
        <v>4773</v>
      </c>
      <c r="BE160" s="275">
        <v>9243</v>
      </c>
    </row>
    <row r="161" spans="1:57" x14ac:dyDescent="0.35">
      <c r="A161" t="s">
        <v>78</v>
      </c>
      <c r="B161" t="s">
        <v>323</v>
      </c>
      <c r="C161" t="s">
        <v>309</v>
      </c>
      <c r="D161" s="273">
        <v>59</v>
      </c>
      <c r="E161" s="274">
        <v>40</v>
      </c>
      <c r="F161" s="275">
        <v>49</v>
      </c>
      <c r="G161" s="273">
        <v>2291</v>
      </c>
      <c r="H161" s="274">
        <v>2417</v>
      </c>
      <c r="I161" s="275">
        <v>4708</v>
      </c>
      <c r="J161" s="273">
        <v>61</v>
      </c>
      <c r="K161" s="274">
        <v>43</v>
      </c>
      <c r="L161" s="275">
        <v>51</v>
      </c>
      <c r="M161" s="273">
        <v>2291</v>
      </c>
      <c r="N161" s="274">
        <v>2417</v>
      </c>
      <c r="O161" s="275">
        <v>4708</v>
      </c>
      <c r="P161" s="273">
        <v>35.200000000000003</v>
      </c>
      <c r="Q161" s="274">
        <v>32.5</v>
      </c>
      <c r="R161" s="275">
        <v>33.799999999999997</v>
      </c>
      <c r="S161" s="273">
        <v>2291</v>
      </c>
      <c r="T161" s="274">
        <v>2417</v>
      </c>
      <c r="U161" s="275">
        <v>4708</v>
      </c>
      <c r="V161" s="273">
        <v>32</v>
      </c>
      <c r="W161" s="274">
        <v>20</v>
      </c>
      <c r="X161" s="275">
        <v>25</v>
      </c>
      <c r="Y161" s="273">
        <v>221</v>
      </c>
      <c r="Z161" s="274">
        <v>271</v>
      </c>
      <c r="AA161" s="275">
        <v>492</v>
      </c>
      <c r="AB161" s="273">
        <v>34</v>
      </c>
      <c r="AC161" s="274">
        <v>23</v>
      </c>
      <c r="AD161" s="275">
        <v>28</v>
      </c>
      <c r="AE161" s="273">
        <v>221</v>
      </c>
      <c r="AF161" s="274">
        <v>271</v>
      </c>
      <c r="AG161" s="275">
        <v>492</v>
      </c>
      <c r="AH161" s="273">
        <v>30.8</v>
      </c>
      <c r="AI161" s="274">
        <v>28.3</v>
      </c>
      <c r="AJ161" s="275">
        <v>29.4</v>
      </c>
      <c r="AK161" s="273">
        <v>221</v>
      </c>
      <c r="AL161" s="274">
        <v>271</v>
      </c>
      <c r="AM161" s="275">
        <v>492</v>
      </c>
      <c r="AN161" s="273">
        <v>57</v>
      </c>
      <c r="AO161" s="274">
        <v>38</v>
      </c>
      <c r="AP161" s="275">
        <v>47</v>
      </c>
      <c r="AQ161" s="273">
        <v>2947</v>
      </c>
      <c r="AR161" s="274">
        <v>3187</v>
      </c>
      <c r="AS161" s="275">
        <v>6134</v>
      </c>
      <c r="AT161" s="273">
        <v>59</v>
      </c>
      <c r="AU161" s="274">
        <v>41</v>
      </c>
      <c r="AV161" s="275">
        <v>49</v>
      </c>
      <c r="AW161" s="273">
        <v>2947</v>
      </c>
      <c r="AX161" s="274">
        <v>3187</v>
      </c>
      <c r="AY161" s="275">
        <v>6134</v>
      </c>
      <c r="AZ161" s="273">
        <v>34.9</v>
      </c>
      <c r="BA161" s="274">
        <v>32.200000000000003</v>
      </c>
      <c r="BB161" s="275">
        <v>33.5</v>
      </c>
      <c r="BC161" s="273">
        <v>2947</v>
      </c>
      <c r="BD161" s="274">
        <v>3187</v>
      </c>
      <c r="BE161" s="275">
        <v>6134</v>
      </c>
    </row>
    <row r="162" spans="1:57" x14ac:dyDescent="0.35">
      <c r="D162" s="157"/>
      <c r="E162" s="157"/>
      <c r="F162" s="157"/>
      <c r="G162" s="157"/>
      <c r="H162" s="157"/>
      <c r="I162" s="157"/>
      <c r="J162" s="157"/>
      <c r="K162" s="157"/>
      <c r="L162" s="157"/>
      <c r="M162" s="157"/>
      <c r="N162" s="157"/>
      <c r="O162" s="157"/>
      <c r="P162" s="157"/>
      <c r="Q162" s="157"/>
      <c r="R162" s="157"/>
      <c r="S162" s="157"/>
      <c r="T162" s="157"/>
      <c r="U162" s="157"/>
      <c r="V162" s="157"/>
      <c r="W162" s="157"/>
      <c r="X162" s="157"/>
      <c r="Y162" s="157"/>
      <c r="Z162" s="157"/>
      <c r="AA162" s="157"/>
      <c r="AB162" s="157"/>
      <c r="AC162" s="157"/>
      <c r="AD162" s="157"/>
      <c r="AE162" s="157"/>
      <c r="AF162" s="157"/>
      <c r="AG162" s="157"/>
      <c r="AH162" s="157"/>
      <c r="AI162" s="157"/>
      <c r="AJ162" s="157"/>
      <c r="AK162" s="157"/>
      <c r="AL162" s="157"/>
      <c r="AM162" s="157"/>
      <c r="AN162" s="157"/>
      <c r="AO162" s="157"/>
      <c r="AP162" s="157"/>
      <c r="AQ162" s="157"/>
      <c r="AR162" s="157"/>
      <c r="AS162" s="157"/>
      <c r="AT162" s="157"/>
      <c r="AU162" s="157"/>
      <c r="AV162" s="157"/>
      <c r="AW162" s="157"/>
      <c r="AX162" s="157"/>
      <c r="AY162" s="157"/>
      <c r="AZ162" s="157"/>
      <c r="BA162" s="157"/>
      <c r="BB162" s="157"/>
      <c r="BC162" s="157"/>
      <c r="BD162" s="157"/>
      <c r="BE162" s="157"/>
    </row>
    <row r="163" spans="1:57" x14ac:dyDescent="0.35">
      <c r="A163" t="s">
        <v>3</v>
      </c>
      <c r="B163" t="s">
        <v>247</v>
      </c>
      <c r="D163" s="273">
        <v>52</v>
      </c>
      <c r="E163" s="274">
        <v>34</v>
      </c>
      <c r="F163" s="275">
        <v>43</v>
      </c>
      <c r="G163" s="273">
        <v>12706</v>
      </c>
      <c r="H163" s="274">
        <v>13147</v>
      </c>
      <c r="I163" s="275">
        <v>25853</v>
      </c>
      <c r="J163" s="273">
        <v>55</v>
      </c>
      <c r="K163" s="274">
        <v>38</v>
      </c>
      <c r="L163" s="275">
        <v>46</v>
      </c>
      <c r="M163" s="273">
        <v>12706</v>
      </c>
      <c r="N163" s="274">
        <v>13147</v>
      </c>
      <c r="O163" s="275">
        <v>25853</v>
      </c>
      <c r="P163" s="273">
        <v>33.1</v>
      </c>
      <c r="Q163" s="274">
        <v>30.4</v>
      </c>
      <c r="R163" s="275">
        <v>31.7</v>
      </c>
      <c r="S163" s="273">
        <v>12706</v>
      </c>
      <c r="T163" s="274">
        <v>13147</v>
      </c>
      <c r="U163" s="275">
        <v>25853</v>
      </c>
      <c r="V163" s="273">
        <v>37</v>
      </c>
      <c r="W163" s="274">
        <v>20</v>
      </c>
      <c r="X163" s="275">
        <v>28</v>
      </c>
      <c r="Y163" s="273">
        <v>890</v>
      </c>
      <c r="Z163" s="274">
        <v>846</v>
      </c>
      <c r="AA163" s="275">
        <v>1736</v>
      </c>
      <c r="AB163" s="273">
        <v>40</v>
      </c>
      <c r="AC163" s="274">
        <v>22</v>
      </c>
      <c r="AD163" s="275">
        <v>31</v>
      </c>
      <c r="AE163" s="273">
        <v>890</v>
      </c>
      <c r="AF163" s="274">
        <v>846</v>
      </c>
      <c r="AG163" s="275">
        <v>1736</v>
      </c>
      <c r="AH163" s="273">
        <v>30.5</v>
      </c>
      <c r="AI163" s="274">
        <v>27.3</v>
      </c>
      <c r="AJ163" s="275">
        <v>28.9</v>
      </c>
      <c r="AK163" s="273">
        <v>890</v>
      </c>
      <c r="AL163" s="274">
        <v>846</v>
      </c>
      <c r="AM163" s="275">
        <v>1736</v>
      </c>
      <c r="AN163" s="273">
        <v>51</v>
      </c>
      <c r="AO163" s="274">
        <v>33</v>
      </c>
      <c r="AP163" s="275">
        <v>42</v>
      </c>
      <c r="AQ163" s="273">
        <v>14720</v>
      </c>
      <c r="AR163" s="274">
        <v>15084</v>
      </c>
      <c r="AS163" s="275">
        <v>29804</v>
      </c>
      <c r="AT163" s="273">
        <v>53</v>
      </c>
      <c r="AU163" s="274">
        <v>37</v>
      </c>
      <c r="AV163" s="275">
        <v>45</v>
      </c>
      <c r="AW163" s="273">
        <v>14720</v>
      </c>
      <c r="AX163" s="274">
        <v>15084</v>
      </c>
      <c r="AY163" s="275">
        <v>29804</v>
      </c>
      <c r="AZ163" s="273">
        <v>32.9</v>
      </c>
      <c r="BA163" s="274">
        <v>30.2</v>
      </c>
      <c r="BB163" s="275">
        <v>31.5</v>
      </c>
      <c r="BC163" s="273">
        <v>14720</v>
      </c>
      <c r="BD163" s="274">
        <v>15084</v>
      </c>
      <c r="BE163" s="275">
        <v>29804</v>
      </c>
    </row>
    <row r="164" spans="1:57" x14ac:dyDescent="0.35">
      <c r="A164" t="s">
        <v>14</v>
      </c>
      <c r="B164" t="s">
        <v>260</v>
      </c>
      <c r="D164" s="273">
        <v>60</v>
      </c>
      <c r="E164" s="274">
        <v>42</v>
      </c>
      <c r="F164" s="275">
        <v>50</v>
      </c>
      <c r="G164" s="273">
        <v>32042</v>
      </c>
      <c r="H164" s="274">
        <v>33737</v>
      </c>
      <c r="I164" s="275">
        <v>65779</v>
      </c>
      <c r="J164" s="273">
        <v>62</v>
      </c>
      <c r="K164" s="274">
        <v>45</v>
      </c>
      <c r="L164" s="275">
        <v>53</v>
      </c>
      <c r="M164" s="273">
        <v>32042</v>
      </c>
      <c r="N164" s="274">
        <v>33737</v>
      </c>
      <c r="O164" s="275">
        <v>65779</v>
      </c>
      <c r="P164" s="273">
        <v>34.200000000000003</v>
      </c>
      <c r="Q164" s="274">
        <v>31.7</v>
      </c>
      <c r="R164" s="275">
        <v>32.9</v>
      </c>
      <c r="S164" s="273">
        <v>32042</v>
      </c>
      <c r="T164" s="274">
        <v>33737</v>
      </c>
      <c r="U164" s="275">
        <v>65779</v>
      </c>
      <c r="V164" s="273">
        <v>38</v>
      </c>
      <c r="W164" s="274">
        <v>26</v>
      </c>
      <c r="X164" s="275">
        <v>32</v>
      </c>
      <c r="Y164" s="273">
        <v>5428</v>
      </c>
      <c r="Z164" s="274">
        <v>5614</v>
      </c>
      <c r="AA164" s="275">
        <v>11042</v>
      </c>
      <c r="AB164" s="273">
        <v>42</v>
      </c>
      <c r="AC164" s="274">
        <v>30</v>
      </c>
      <c r="AD164" s="275">
        <v>36</v>
      </c>
      <c r="AE164" s="273">
        <v>5428</v>
      </c>
      <c r="AF164" s="274">
        <v>5614</v>
      </c>
      <c r="AG164" s="275">
        <v>11042</v>
      </c>
      <c r="AH164" s="273">
        <v>30.2</v>
      </c>
      <c r="AI164" s="274">
        <v>27.8</v>
      </c>
      <c r="AJ164" s="275">
        <v>29</v>
      </c>
      <c r="AK164" s="273">
        <v>5428</v>
      </c>
      <c r="AL164" s="274">
        <v>5614</v>
      </c>
      <c r="AM164" s="275">
        <v>11042</v>
      </c>
      <c r="AN164" s="273">
        <v>56</v>
      </c>
      <c r="AO164" s="274">
        <v>39</v>
      </c>
      <c r="AP164" s="275">
        <v>48</v>
      </c>
      <c r="AQ164" s="273">
        <v>41908</v>
      </c>
      <c r="AR164" s="274">
        <v>44190</v>
      </c>
      <c r="AS164" s="275">
        <v>86098</v>
      </c>
      <c r="AT164" s="273">
        <v>59</v>
      </c>
      <c r="AU164" s="274">
        <v>43</v>
      </c>
      <c r="AV164" s="275">
        <v>50</v>
      </c>
      <c r="AW164" s="273">
        <v>41908</v>
      </c>
      <c r="AX164" s="274">
        <v>44190</v>
      </c>
      <c r="AY164" s="275">
        <v>86098</v>
      </c>
      <c r="AZ164" s="273">
        <v>33.6</v>
      </c>
      <c r="BA164" s="274">
        <v>31.1</v>
      </c>
      <c r="BB164" s="275">
        <v>32.299999999999997</v>
      </c>
      <c r="BC164" s="273">
        <v>41908</v>
      </c>
      <c r="BD164" s="274">
        <v>44190</v>
      </c>
      <c r="BE164" s="275">
        <v>86098</v>
      </c>
    </row>
    <row r="165" spans="1:57" x14ac:dyDescent="0.35">
      <c r="A165" t="s">
        <v>38</v>
      </c>
      <c r="B165" t="s">
        <v>408</v>
      </c>
      <c r="D165" s="273">
        <v>59</v>
      </c>
      <c r="E165" s="274">
        <v>40</v>
      </c>
      <c r="F165" s="275">
        <v>49</v>
      </c>
      <c r="G165" s="273">
        <v>24024</v>
      </c>
      <c r="H165" s="274">
        <v>25181</v>
      </c>
      <c r="I165" s="275">
        <v>49205</v>
      </c>
      <c r="J165" s="273">
        <v>62</v>
      </c>
      <c r="K165" s="274">
        <v>44</v>
      </c>
      <c r="L165" s="275">
        <v>53</v>
      </c>
      <c r="M165" s="273">
        <v>24024</v>
      </c>
      <c r="N165" s="274">
        <v>25181</v>
      </c>
      <c r="O165" s="275">
        <v>49205</v>
      </c>
      <c r="P165" s="273">
        <v>34</v>
      </c>
      <c r="Q165" s="274">
        <v>31.3</v>
      </c>
      <c r="R165" s="275">
        <v>32.6</v>
      </c>
      <c r="S165" s="273">
        <v>24024</v>
      </c>
      <c r="T165" s="274">
        <v>25181</v>
      </c>
      <c r="U165" s="275">
        <v>49205</v>
      </c>
      <c r="V165" s="273">
        <v>40</v>
      </c>
      <c r="W165" s="274">
        <v>28</v>
      </c>
      <c r="X165" s="275">
        <v>34</v>
      </c>
      <c r="Y165" s="273">
        <v>4882</v>
      </c>
      <c r="Z165" s="274">
        <v>5142</v>
      </c>
      <c r="AA165" s="275">
        <v>10024</v>
      </c>
      <c r="AB165" s="273">
        <v>44</v>
      </c>
      <c r="AC165" s="274">
        <v>33</v>
      </c>
      <c r="AD165" s="275">
        <v>39</v>
      </c>
      <c r="AE165" s="273">
        <v>4882</v>
      </c>
      <c r="AF165" s="274">
        <v>5142</v>
      </c>
      <c r="AG165" s="275">
        <v>10024</v>
      </c>
      <c r="AH165" s="273">
        <v>30.1</v>
      </c>
      <c r="AI165" s="274">
        <v>28</v>
      </c>
      <c r="AJ165" s="275">
        <v>29</v>
      </c>
      <c r="AK165" s="273">
        <v>4882</v>
      </c>
      <c r="AL165" s="274">
        <v>5142</v>
      </c>
      <c r="AM165" s="275">
        <v>10024</v>
      </c>
      <c r="AN165" s="273">
        <v>56</v>
      </c>
      <c r="AO165" s="274">
        <v>38</v>
      </c>
      <c r="AP165" s="275">
        <v>47</v>
      </c>
      <c r="AQ165" s="273">
        <v>31514</v>
      </c>
      <c r="AR165" s="274">
        <v>33058</v>
      </c>
      <c r="AS165" s="275">
        <v>64572</v>
      </c>
      <c r="AT165" s="273">
        <v>59</v>
      </c>
      <c r="AU165" s="274">
        <v>42</v>
      </c>
      <c r="AV165" s="275">
        <v>50</v>
      </c>
      <c r="AW165" s="273">
        <v>31514</v>
      </c>
      <c r="AX165" s="274">
        <v>33058</v>
      </c>
      <c r="AY165" s="275">
        <v>64572</v>
      </c>
      <c r="AZ165" s="273">
        <v>33.299999999999997</v>
      </c>
      <c r="BA165" s="274">
        <v>30.7</v>
      </c>
      <c r="BB165" s="275">
        <v>32</v>
      </c>
      <c r="BC165" s="273">
        <v>31514</v>
      </c>
      <c r="BD165" s="274">
        <v>33058</v>
      </c>
      <c r="BE165" s="275">
        <v>64572</v>
      </c>
    </row>
    <row r="166" spans="1:57" x14ac:dyDescent="0.35">
      <c r="A166" t="s">
        <v>54</v>
      </c>
      <c r="B166" t="s">
        <v>299</v>
      </c>
      <c r="D166" s="273">
        <v>59</v>
      </c>
      <c r="E166" s="274">
        <v>42</v>
      </c>
      <c r="F166" s="275">
        <v>50</v>
      </c>
      <c r="G166" s="273">
        <v>16576</v>
      </c>
      <c r="H166" s="274">
        <v>17586</v>
      </c>
      <c r="I166" s="275">
        <v>34162</v>
      </c>
      <c r="J166" s="273">
        <v>61</v>
      </c>
      <c r="K166" s="274">
        <v>46</v>
      </c>
      <c r="L166" s="275">
        <v>53</v>
      </c>
      <c r="M166" s="273">
        <v>16576</v>
      </c>
      <c r="N166" s="274">
        <v>17586</v>
      </c>
      <c r="O166" s="275">
        <v>34162</v>
      </c>
      <c r="P166" s="273">
        <v>34.6</v>
      </c>
      <c r="Q166" s="274">
        <v>32</v>
      </c>
      <c r="R166" s="275">
        <v>33.200000000000003</v>
      </c>
      <c r="S166" s="273">
        <v>16576</v>
      </c>
      <c r="T166" s="274">
        <v>17586</v>
      </c>
      <c r="U166" s="275">
        <v>34162</v>
      </c>
      <c r="V166" s="273">
        <v>37</v>
      </c>
      <c r="W166" s="274">
        <v>24</v>
      </c>
      <c r="X166" s="275">
        <v>30</v>
      </c>
      <c r="Y166" s="273">
        <v>3064</v>
      </c>
      <c r="Z166" s="274">
        <v>3277</v>
      </c>
      <c r="AA166" s="275">
        <v>6341</v>
      </c>
      <c r="AB166" s="273">
        <v>41</v>
      </c>
      <c r="AC166" s="274">
        <v>28</v>
      </c>
      <c r="AD166" s="275">
        <v>34</v>
      </c>
      <c r="AE166" s="273">
        <v>3064</v>
      </c>
      <c r="AF166" s="274">
        <v>3277</v>
      </c>
      <c r="AG166" s="275">
        <v>6341</v>
      </c>
      <c r="AH166" s="273">
        <v>30.2</v>
      </c>
      <c r="AI166" s="274">
        <v>27.7</v>
      </c>
      <c r="AJ166" s="275">
        <v>28.9</v>
      </c>
      <c r="AK166" s="273">
        <v>3064</v>
      </c>
      <c r="AL166" s="274">
        <v>3277</v>
      </c>
      <c r="AM166" s="275">
        <v>6341</v>
      </c>
      <c r="AN166" s="273">
        <v>55</v>
      </c>
      <c r="AO166" s="274">
        <v>39</v>
      </c>
      <c r="AP166" s="275">
        <v>47</v>
      </c>
      <c r="AQ166" s="273">
        <v>26334</v>
      </c>
      <c r="AR166" s="274">
        <v>27888</v>
      </c>
      <c r="AS166" s="275">
        <v>54222</v>
      </c>
      <c r="AT166" s="273">
        <v>58</v>
      </c>
      <c r="AU166" s="274">
        <v>42</v>
      </c>
      <c r="AV166" s="275">
        <v>50</v>
      </c>
      <c r="AW166" s="273">
        <v>26334</v>
      </c>
      <c r="AX166" s="274">
        <v>27888</v>
      </c>
      <c r="AY166" s="275">
        <v>54222</v>
      </c>
      <c r="AZ166" s="273">
        <v>34</v>
      </c>
      <c r="BA166" s="274">
        <v>31.4</v>
      </c>
      <c r="BB166" s="275">
        <v>32.700000000000003</v>
      </c>
      <c r="BC166" s="273">
        <v>26334</v>
      </c>
      <c r="BD166" s="274">
        <v>27888</v>
      </c>
      <c r="BE166" s="275">
        <v>54222</v>
      </c>
    </row>
    <row r="167" spans="1:57" x14ac:dyDescent="0.35">
      <c r="A167" t="s">
        <v>64</v>
      </c>
      <c r="B167" t="s">
        <v>309</v>
      </c>
      <c r="D167" s="273">
        <v>60</v>
      </c>
      <c r="E167" s="274">
        <v>41</v>
      </c>
      <c r="F167" s="275">
        <v>50</v>
      </c>
      <c r="G167" s="273">
        <v>20707</v>
      </c>
      <c r="H167" s="274">
        <v>21502</v>
      </c>
      <c r="I167" s="275">
        <v>42209</v>
      </c>
      <c r="J167" s="273">
        <v>62</v>
      </c>
      <c r="K167" s="274">
        <v>44</v>
      </c>
      <c r="L167" s="275">
        <v>53</v>
      </c>
      <c r="M167" s="273">
        <v>20707</v>
      </c>
      <c r="N167" s="274">
        <v>21502</v>
      </c>
      <c r="O167" s="275">
        <v>42209</v>
      </c>
      <c r="P167" s="273">
        <v>34.799999999999997</v>
      </c>
      <c r="Q167" s="274">
        <v>32</v>
      </c>
      <c r="R167" s="275">
        <v>33.4</v>
      </c>
      <c r="S167" s="273">
        <v>20707</v>
      </c>
      <c r="T167" s="274">
        <v>21502</v>
      </c>
      <c r="U167" s="275">
        <v>42209</v>
      </c>
      <c r="V167" s="273">
        <v>45</v>
      </c>
      <c r="W167" s="274">
        <v>29</v>
      </c>
      <c r="X167" s="275">
        <v>37</v>
      </c>
      <c r="Y167" s="273">
        <v>3864</v>
      </c>
      <c r="Z167" s="274">
        <v>4233</v>
      </c>
      <c r="AA167" s="275">
        <v>8097</v>
      </c>
      <c r="AB167" s="273">
        <v>48</v>
      </c>
      <c r="AC167" s="274">
        <v>33</v>
      </c>
      <c r="AD167" s="275">
        <v>40</v>
      </c>
      <c r="AE167" s="273">
        <v>3864</v>
      </c>
      <c r="AF167" s="274">
        <v>4233</v>
      </c>
      <c r="AG167" s="275">
        <v>8097</v>
      </c>
      <c r="AH167" s="273">
        <v>31.7</v>
      </c>
      <c r="AI167" s="274">
        <v>28.9</v>
      </c>
      <c r="AJ167" s="275">
        <v>30.3</v>
      </c>
      <c r="AK167" s="273">
        <v>3864</v>
      </c>
      <c r="AL167" s="274">
        <v>4233</v>
      </c>
      <c r="AM167" s="275">
        <v>8097</v>
      </c>
      <c r="AN167" s="273">
        <v>56</v>
      </c>
      <c r="AO167" s="274">
        <v>38</v>
      </c>
      <c r="AP167" s="275">
        <v>47</v>
      </c>
      <c r="AQ167" s="273">
        <v>34171</v>
      </c>
      <c r="AR167" s="274">
        <v>36065</v>
      </c>
      <c r="AS167" s="275">
        <v>70236</v>
      </c>
      <c r="AT167" s="273">
        <v>59</v>
      </c>
      <c r="AU167" s="274">
        <v>42</v>
      </c>
      <c r="AV167" s="275">
        <v>50</v>
      </c>
      <c r="AW167" s="273">
        <v>34171</v>
      </c>
      <c r="AX167" s="274">
        <v>36065</v>
      </c>
      <c r="AY167" s="275">
        <v>70236</v>
      </c>
      <c r="AZ167" s="273">
        <v>34.200000000000003</v>
      </c>
      <c r="BA167" s="274">
        <v>31.4</v>
      </c>
      <c r="BB167" s="275">
        <v>32.799999999999997</v>
      </c>
      <c r="BC167" s="273">
        <v>34171</v>
      </c>
      <c r="BD167" s="274">
        <v>36065</v>
      </c>
      <c r="BE167" s="275">
        <v>70236</v>
      </c>
    </row>
    <row r="168" spans="1:57" x14ac:dyDescent="0.35">
      <c r="A168" t="s">
        <v>79</v>
      </c>
      <c r="B168" t="s">
        <v>324</v>
      </c>
      <c r="D168" s="273">
        <v>61</v>
      </c>
      <c r="E168" s="274">
        <v>43</v>
      </c>
      <c r="F168" s="275">
        <v>52</v>
      </c>
      <c r="G168" s="273">
        <v>26361</v>
      </c>
      <c r="H168" s="274">
        <v>27924</v>
      </c>
      <c r="I168" s="275">
        <v>54285</v>
      </c>
      <c r="J168" s="273">
        <v>63</v>
      </c>
      <c r="K168" s="274">
        <v>46</v>
      </c>
      <c r="L168" s="275">
        <v>54</v>
      </c>
      <c r="M168" s="273">
        <v>26361</v>
      </c>
      <c r="N168" s="274">
        <v>27924</v>
      </c>
      <c r="O168" s="275">
        <v>54285</v>
      </c>
      <c r="P168" s="273">
        <v>34.799999999999997</v>
      </c>
      <c r="Q168" s="274">
        <v>32.299999999999997</v>
      </c>
      <c r="R168" s="275">
        <v>33.5</v>
      </c>
      <c r="S168" s="273">
        <v>26361</v>
      </c>
      <c r="T168" s="274">
        <v>27924</v>
      </c>
      <c r="U168" s="275">
        <v>54285</v>
      </c>
      <c r="V168" s="273">
        <v>44</v>
      </c>
      <c r="W168" s="274">
        <v>32</v>
      </c>
      <c r="X168" s="275">
        <v>38</v>
      </c>
      <c r="Y168" s="273">
        <v>4479</v>
      </c>
      <c r="Z168" s="274">
        <v>4647</v>
      </c>
      <c r="AA168" s="275">
        <v>9126</v>
      </c>
      <c r="AB168" s="273">
        <v>47</v>
      </c>
      <c r="AC168" s="274">
        <v>35</v>
      </c>
      <c r="AD168" s="275">
        <v>41</v>
      </c>
      <c r="AE168" s="273">
        <v>4479</v>
      </c>
      <c r="AF168" s="274">
        <v>4647</v>
      </c>
      <c r="AG168" s="275">
        <v>9126</v>
      </c>
      <c r="AH168" s="273">
        <v>31.7</v>
      </c>
      <c r="AI168" s="274">
        <v>29.4</v>
      </c>
      <c r="AJ168" s="275">
        <v>30.5</v>
      </c>
      <c r="AK168" s="273">
        <v>4479</v>
      </c>
      <c r="AL168" s="274">
        <v>4647</v>
      </c>
      <c r="AM168" s="275">
        <v>9126</v>
      </c>
      <c r="AN168" s="273">
        <v>58</v>
      </c>
      <c r="AO168" s="274">
        <v>41</v>
      </c>
      <c r="AP168" s="275">
        <v>49</v>
      </c>
      <c r="AQ168" s="273">
        <v>34798</v>
      </c>
      <c r="AR168" s="274">
        <v>36619</v>
      </c>
      <c r="AS168" s="275">
        <v>71417</v>
      </c>
      <c r="AT168" s="273">
        <v>60</v>
      </c>
      <c r="AU168" s="274">
        <v>44</v>
      </c>
      <c r="AV168" s="275">
        <v>52</v>
      </c>
      <c r="AW168" s="273">
        <v>34798</v>
      </c>
      <c r="AX168" s="274">
        <v>36619</v>
      </c>
      <c r="AY168" s="275">
        <v>71417</v>
      </c>
      <c r="AZ168" s="273">
        <v>34.299999999999997</v>
      </c>
      <c r="BA168" s="274">
        <v>31.9</v>
      </c>
      <c r="BB168" s="275">
        <v>33.1</v>
      </c>
      <c r="BC168" s="273">
        <v>34798</v>
      </c>
      <c r="BD168" s="274">
        <v>36619</v>
      </c>
      <c r="BE168" s="275">
        <v>71417</v>
      </c>
    </row>
    <row r="169" spans="1:57" x14ac:dyDescent="0.35">
      <c r="A169" s="157" t="s">
        <v>91</v>
      </c>
      <c r="B169" t="s">
        <v>336</v>
      </c>
      <c r="D169" s="273">
        <v>63</v>
      </c>
      <c r="E169" s="274">
        <v>46</v>
      </c>
      <c r="F169" s="275">
        <v>54</v>
      </c>
      <c r="G169" s="273">
        <v>25315</v>
      </c>
      <c r="H169" s="274">
        <v>26068</v>
      </c>
      <c r="I169" s="275">
        <v>51383</v>
      </c>
      <c r="J169" s="273">
        <v>65</v>
      </c>
      <c r="K169" s="274">
        <v>49</v>
      </c>
      <c r="L169" s="275">
        <v>57</v>
      </c>
      <c r="M169" s="273">
        <v>25315</v>
      </c>
      <c r="N169" s="274">
        <v>26068</v>
      </c>
      <c r="O169" s="275">
        <v>51383</v>
      </c>
      <c r="P169" s="273">
        <v>34.799999999999997</v>
      </c>
      <c r="Q169" s="274">
        <v>32.5</v>
      </c>
      <c r="R169" s="275">
        <v>33.6</v>
      </c>
      <c r="S169" s="273">
        <v>25315</v>
      </c>
      <c r="T169" s="274">
        <v>26068</v>
      </c>
      <c r="U169" s="275">
        <v>51383</v>
      </c>
      <c r="V169" s="273">
        <v>53</v>
      </c>
      <c r="W169" s="274">
        <v>38</v>
      </c>
      <c r="X169" s="275">
        <v>46</v>
      </c>
      <c r="Y169" s="273">
        <v>22676</v>
      </c>
      <c r="Z169" s="274">
        <v>23486</v>
      </c>
      <c r="AA169" s="275">
        <v>46162</v>
      </c>
      <c r="AB169" s="273">
        <v>57</v>
      </c>
      <c r="AC169" s="274">
        <v>42</v>
      </c>
      <c r="AD169" s="275">
        <v>49</v>
      </c>
      <c r="AE169" s="273">
        <v>22676</v>
      </c>
      <c r="AF169" s="274">
        <v>23486</v>
      </c>
      <c r="AG169" s="275">
        <v>46162</v>
      </c>
      <c r="AH169" s="273">
        <v>33.200000000000003</v>
      </c>
      <c r="AI169" s="274">
        <v>30.8</v>
      </c>
      <c r="AJ169" s="275">
        <v>32</v>
      </c>
      <c r="AK169" s="273">
        <v>22676</v>
      </c>
      <c r="AL169" s="274">
        <v>23486</v>
      </c>
      <c r="AM169" s="275">
        <v>46162</v>
      </c>
      <c r="AN169" s="273">
        <v>58</v>
      </c>
      <c r="AO169" s="274">
        <v>42</v>
      </c>
      <c r="AP169" s="275">
        <v>50</v>
      </c>
      <c r="AQ169" s="273">
        <v>51770</v>
      </c>
      <c r="AR169" s="274">
        <v>53465</v>
      </c>
      <c r="AS169" s="275">
        <v>105235</v>
      </c>
      <c r="AT169" s="273">
        <v>60</v>
      </c>
      <c r="AU169" s="274">
        <v>45</v>
      </c>
      <c r="AV169" s="275">
        <v>53</v>
      </c>
      <c r="AW169" s="273">
        <v>51770</v>
      </c>
      <c r="AX169" s="274">
        <v>53465</v>
      </c>
      <c r="AY169" s="275">
        <v>105235</v>
      </c>
      <c r="AZ169" s="273">
        <v>34</v>
      </c>
      <c r="BA169" s="274">
        <v>31.6</v>
      </c>
      <c r="BB169" s="275">
        <v>32.799999999999997</v>
      </c>
      <c r="BC169" s="273">
        <v>51770</v>
      </c>
      <c r="BD169" s="274">
        <v>53465</v>
      </c>
      <c r="BE169" s="275">
        <v>105235</v>
      </c>
    </row>
    <row r="170" spans="1:57" x14ac:dyDescent="0.35">
      <c r="A170" t="s">
        <v>92</v>
      </c>
      <c r="B170" t="s">
        <v>338</v>
      </c>
      <c r="D170" s="273">
        <v>64</v>
      </c>
      <c r="E170" s="274">
        <v>47</v>
      </c>
      <c r="F170" s="275">
        <v>56</v>
      </c>
      <c r="G170" s="273">
        <v>7883</v>
      </c>
      <c r="H170" s="274">
        <v>7878</v>
      </c>
      <c r="I170" s="275">
        <v>15761</v>
      </c>
      <c r="J170" s="273">
        <v>66</v>
      </c>
      <c r="K170" s="274">
        <v>51</v>
      </c>
      <c r="L170" s="275">
        <v>58</v>
      </c>
      <c r="M170" s="273">
        <v>7883</v>
      </c>
      <c r="N170" s="274">
        <v>7878</v>
      </c>
      <c r="O170" s="275">
        <v>15761</v>
      </c>
      <c r="P170" s="273">
        <v>34.799999999999997</v>
      </c>
      <c r="Q170" s="274">
        <v>32.5</v>
      </c>
      <c r="R170" s="275">
        <v>33.6</v>
      </c>
      <c r="S170" s="273">
        <v>7883</v>
      </c>
      <c r="T170" s="274">
        <v>7878</v>
      </c>
      <c r="U170" s="275">
        <v>15761</v>
      </c>
      <c r="V170" s="273">
        <v>54</v>
      </c>
      <c r="W170" s="274">
        <v>39</v>
      </c>
      <c r="X170" s="275">
        <v>46</v>
      </c>
      <c r="Y170" s="273">
        <v>8787</v>
      </c>
      <c r="Z170" s="274">
        <v>9261</v>
      </c>
      <c r="AA170" s="275">
        <v>18048</v>
      </c>
      <c r="AB170" s="273">
        <v>57</v>
      </c>
      <c r="AC170" s="274">
        <v>43</v>
      </c>
      <c r="AD170" s="275">
        <v>50</v>
      </c>
      <c r="AE170" s="273">
        <v>8787</v>
      </c>
      <c r="AF170" s="274">
        <v>9261</v>
      </c>
      <c r="AG170" s="275">
        <v>18048</v>
      </c>
      <c r="AH170" s="273">
        <v>33.200000000000003</v>
      </c>
      <c r="AI170" s="274">
        <v>30.8</v>
      </c>
      <c r="AJ170" s="275">
        <v>32</v>
      </c>
      <c r="AK170" s="273">
        <v>8787</v>
      </c>
      <c r="AL170" s="274">
        <v>9261</v>
      </c>
      <c r="AM170" s="275">
        <v>18048</v>
      </c>
      <c r="AN170" s="273">
        <v>58</v>
      </c>
      <c r="AO170" s="274">
        <v>42</v>
      </c>
      <c r="AP170" s="275">
        <v>50</v>
      </c>
      <c r="AQ170" s="273">
        <v>18213</v>
      </c>
      <c r="AR170" s="274">
        <v>18716</v>
      </c>
      <c r="AS170" s="275">
        <v>36929</v>
      </c>
      <c r="AT170" s="273">
        <v>61</v>
      </c>
      <c r="AU170" s="274">
        <v>46</v>
      </c>
      <c r="AV170" s="275">
        <v>53</v>
      </c>
      <c r="AW170" s="273">
        <v>18213</v>
      </c>
      <c r="AX170" s="274">
        <v>18716</v>
      </c>
      <c r="AY170" s="275">
        <v>36929</v>
      </c>
      <c r="AZ170" s="273">
        <v>33.9</v>
      </c>
      <c r="BA170" s="274">
        <v>31.6</v>
      </c>
      <c r="BB170" s="275">
        <v>32.700000000000003</v>
      </c>
      <c r="BC170" s="273">
        <v>18213</v>
      </c>
      <c r="BD170" s="274">
        <v>18716</v>
      </c>
      <c r="BE170" s="275">
        <v>36929</v>
      </c>
    </row>
    <row r="171" spans="1:57" x14ac:dyDescent="0.35">
      <c r="A171" t="s">
        <v>107</v>
      </c>
      <c r="B171" t="s">
        <v>352</v>
      </c>
      <c r="D171" s="273">
        <v>63</v>
      </c>
      <c r="E171" s="274">
        <v>45</v>
      </c>
      <c r="F171" s="275">
        <v>54</v>
      </c>
      <c r="G171" s="273">
        <v>17432</v>
      </c>
      <c r="H171" s="274">
        <v>18190</v>
      </c>
      <c r="I171" s="275">
        <v>35622</v>
      </c>
      <c r="J171" s="273">
        <v>64</v>
      </c>
      <c r="K171" s="274">
        <v>48</v>
      </c>
      <c r="L171" s="275">
        <v>56</v>
      </c>
      <c r="M171" s="273">
        <v>17432</v>
      </c>
      <c r="N171" s="274">
        <v>18190</v>
      </c>
      <c r="O171" s="275">
        <v>35622</v>
      </c>
      <c r="P171" s="273">
        <v>34.799999999999997</v>
      </c>
      <c r="Q171" s="274">
        <v>32.5</v>
      </c>
      <c r="R171" s="275">
        <v>33.6</v>
      </c>
      <c r="S171" s="273">
        <v>17432</v>
      </c>
      <c r="T171" s="274">
        <v>18190</v>
      </c>
      <c r="U171" s="275">
        <v>35622</v>
      </c>
      <c r="V171" s="273">
        <v>53</v>
      </c>
      <c r="W171" s="274">
        <v>38</v>
      </c>
      <c r="X171" s="275">
        <v>45</v>
      </c>
      <c r="Y171" s="273">
        <v>13889</v>
      </c>
      <c r="Z171" s="274">
        <v>14225</v>
      </c>
      <c r="AA171" s="275">
        <v>28114</v>
      </c>
      <c r="AB171" s="273">
        <v>56</v>
      </c>
      <c r="AC171" s="274">
        <v>42</v>
      </c>
      <c r="AD171" s="275">
        <v>49</v>
      </c>
      <c r="AE171" s="273">
        <v>13889</v>
      </c>
      <c r="AF171" s="274">
        <v>14225</v>
      </c>
      <c r="AG171" s="275">
        <v>28114</v>
      </c>
      <c r="AH171" s="273">
        <v>33.200000000000003</v>
      </c>
      <c r="AI171" s="274">
        <v>30.7</v>
      </c>
      <c r="AJ171" s="275">
        <v>32</v>
      </c>
      <c r="AK171" s="273">
        <v>13889</v>
      </c>
      <c r="AL171" s="274">
        <v>14225</v>
      </c>
      <c r="AM171" s="275">
        <v>28114</v>
      </c>
      <c r="AN171" s="273">
        <v>58</v>
      </c>
      <c r="AO171" s="274">
        <v>42</v>
      </c>
      <c r="AP171" s="275">
        <v>50</v>
      </c>
      <c r="AQ171" s="273">
        <v>33557</v>
      </c>
      <c r="AR171" s="274">
        <v>34749</v>
      </c>
      <c r="AS171" s="275">
        <v>68306</v>
      </c>
      <c r="AT171" s="273">
        <v>60</v>
      </c>
      <c r="AU171" s="274">
        <v>45</v>
      </c>
      <c r="AV171" s="275">
        <v>53</v>
      </c>
      <c r="AW171" s="273">
        <v>33557</v>
      </c>
      <c r="AX171" s="274">
        <v>34749</v>
      </c>
      <c r="AY171" s="275">
        <v>68306</v>
      </c>
      <c r="AZ171" s="273">
        <v>34.1</v>
      </c>
      <c r="BA171" s="274">
        <v>31.7</v>
      </c>
      <c r="BB171" s="275">
        <v>32.9</v>
      </c>
      <c r="BC171" s="273">
        <v>33557</v>
      </c>
      <c r="BD171" s="274">
        <v>34749</v>
      </c>
      <c r="BE171" s="275">
        <v>68306</v>
      </c>
    </row>
    <row r="172" spans="1:57" x14ac:dyDescent="0.35">
      <c r="A172" t="s">
        <v>127</v>
      </c>
      <c r="B172" t="s">
        <v>372</v>
      </c>
      <c r="D172" s="273">
        <v>63</v>
      </c>
      <c r="E172" s="274">
        <v>45</v>
      </c>
      <c r="F172" s="275">
        <v>54</v>
      </c>
      <c r="G172" s="273">
        <v>38593</v>
      </c>
      <c r="H172" s="274">
        <v>40739</v>
      </c>
      <c r="I172" s="275">
        <v>79332</v>
      </c>
      <c r="J172" s="273">
        <v>65</v>
      </c>
      <c r="K172" s="274">
        <v>48</v>
      </c>
      <c r="L172" s="275">
        <v>56</v>
      </c>
      <c r="M172" s="273">
        <v>38593</v>
      </c>
      <c r="N172" s="274">
        <v>40739</v>
      </c>
      <c r="O172" s="275">
        <v>79332</v>
      </c>
      <c r="P172" s="273">
        <v>35.1</v>
      </c>
      <c r="Q172" s="274">
        <v>32.799999999999997</v>
      </c>
      <c r="R172" s="275">
        <v>34</v>
      </c>
      <c r="S172" s="273">
        <v>38593</v>
      </c>
      <c r="T172" s="274">
        <v>40739</v>
      </c>
      <c r="U172" s="275">
        <v>79332</v>
      </c>
      <c r="V172" s="273">
        <v>49</v>
      </c>
      <c r="W172" s="274">
        <v>35</v>
      </c>
      <c r="X172" s="275">
        <v>42</v>
      </c>
      <c r="Y172" s="273">
        <v>6061</v>
      </c>
      <c r="Z172" s="274">
        <v>6238</v>
      </c>
      <c r="AA172" s="275">
        <v>12299</v>
      </c>
      <c r="AB172" s="273">
        <v>51</v>
      </c>
      <c r="AC172" s="274">
        <v>38</v>
      </c>
      <c r="AD172" s="275">
        <v>45</v>
      </c>
      <c r="AE172" s="273">
        <v>6061</v>
      </c>
      <c r="AF172" s="274">
        <v>6238</v>
      </c>
      <c r="AG172" s="275">
        <v>12299</v>
      </c>
      <c r="AH172" s="273">
        <v>32.9</v>
      </c>
      <c r="AI172" s="274">
        <v>30.3</v>
      </c>
      <c r="AJ172" s="275">
        <v>31.6</v>
      </c>
      <c r="AK172" s="273">
        <v>6061</v>
      </c>
      <c r="AL172" s="274">
        <v>6238</v>
      </c>
      <c r="AM172" s="275">
        <v>12299</v>
      </c>
      <c r="AN172" s="273">
        <v>61</v>
      </c>
      <c r="AO172" s="274">
        <v>44</v>
      </c>
      <c r="AP172" s="275">
        <v>52</v>
      </c>
      <c r="AQ172" s="273">
        <v>50230</v>
      </c>
      <c r="AR172" s="274">
        <v>52919</v>
      </c>
      <c r="AS172" s="275">
        <v>103149</v>
      </c>
      <c r="AT172" s="273">
        <v>63</v>
      </c>
      <c r="AU172" s="274">
        <v>46</v>
      </c>
      <c r="AV172" s="275">
        <v>54</v>
      </c>
      <c r="AW172" s="273">
        <v>50230</v>
      </c>
      <c r="AX172" s="274">
        <v>52919</v>
      </c>
      <c r="AY172" s="275">
        <v>103149</v>
      </c>
      <c r="AZ172" s="273">
        <v>34.799999999999997</v>
      </c>
      <c r="BA172" s="274">
        <v>32.5</v>
      </c>
      <c r="BB172" s="275">
        <v>33.6</v>
      </c>
      <c r="BC172" s="273">
        <v>50230</v>
      </c>
      <c r="BD172" s="274">
        <v>52919</v>
      </c>
      <c r="BE172" s="275">
        <v>103149</v>
      </c>
    </row>
    <row r="173" spans="1:57" x14ac:dyDescent="0.35">
      <c r="A173" t="s">
        <v>147</v>
      </c>
      <c r="B173" t="s">
        <v>392</v>
      </c>
      <c r="D173" s="273">
        <v>64</v>
      </c>
      <c r="E173" s="274">
        <v>46</v>
      </c>
      <c r="F173" s="275">
        <v>55</v>
      </c>
      <c r="G173" s="273">
        <v>22727</v>
      </c>
      <c r="H173" s="274">
        <v>23615</v>
      </c>
      <c r="I173" s="275">
        <v>46342</v>
      </c>
      <c r="J173" s="273">
        <v>66</v>
      </c>
      <c r="K173" s="274">
        <v>49</v>
      </c>
      <c r="L173" s="275">
        <v>57</v>
      </c>
      <c r="M173" s="273">
        <v>22727</v>
      </c>
      <c r="N173" s="274">
        <v>23615</v>
      </c>
      <c r="O173" s="275">
        <v>46342</v>
      </c>
      <c r="P173" s="273">
        <v>35.200000000000003</v>
      </c>
      <c r="Q173" s="274">
        <v>32.799999999999997</v>
      </c>
      <c r="R173" s="275">
        <v>34</v>
      </c>
      <c r="S173" s="273">
        <v>22727</v>
      </c>
      <c r="T173" s="274">
        <v>23615</v>
      </c>
      <c r="U173" s="275">
        <v>46342</v>
      </c>
      <c r="V173" s="273">
        <v>45</v>
      </c>
      <c r="W173" s="274">
        <v>31</v>
      </c>
      <c r="X173" s="275">
        <v>38</v>
      </c>
      <c r="Y173" s="273">
        <v>1824</v>
      </c>
      <c r="Z173" s="274">
        <v>1978</v>
      </c>
      <c r="AA173" s="275">
        <v>3802</v>
      </c>
      <c r="AB173" s="273">
        <v>48</v>
      </c>
      <c r="AC173" s="274">
        <v>34</v>
      </c>
      <c r="AD173" s="275">
        <v>41</v>
      </c>
      <c r="AE173" s="273">
        <v>1824</v>
      </c>
      <c r="AF173" s="274">
        <v>1978</v>
      </c>
      <c r="AG173" s="275">
        <v>3802</v>
      </c>
      <c r="AH173" s="273">
        <v>32.5</v>
      </c>
      <c r="AI173" s="274">
        <v>29.8</v>
      </c>
      <c r="AJ173" s="275">
        <v>31.1</v>
      </c>
      <c r="AK173" s="273">
        <v>1824</v>
      </c>
      <c r="AL173" s="274">
        <v>1978</v>
      </c>
      <c r="AM173" s="275">
        <v>3802</v>
      </c>
      <c r="AN173" s="273">
        <v>62</v>
      </c>
      <c r="AO173" s="274">
        <v>45</v>
      </c>
      <c r="AP173" s="275">
        <v>53</v>
      </c>
      <c r="AQ173" s="273">
        <v>28653</v>
      </c>
      <c r="AR173" s="274">
        <v>29916</v>
      </c>
      <c r="AS173" s="275">
        <v>58569</v>
      </c>
      <c r="AT173" s="273">
        <v>64</v>
      </c>
      <c r="AU173" s="274">
        <v>48</v>
      </c>
      <c r="AV173" s="275">
        <v>56</v>
      </c>
      <c r="AW173" s="273">
        <v>28653</v>
      </c>
      <c r="AX173" s="274">
        <v>29916</v>
      </c>
      <c r="AY173" s="275">
        <v>58569</v>
      </c>
      <c r="AZ173" s="273">
        <v>35</v>
      </c>
      <c r="BA173" s="274">
        <v>32.6</v>
      </c>
      <c r="BB173" s="275">
        <v>33.799999999999997</v>
      </c>
      <c r="BC173" s="273">
        <v>28653</v>
      </c>
      <c r="BD173" s="274">
        <v>29916</v>
      </c>
      <c r="BE173" s="275">
        <v>58569</v>
      </c>
    </row>
    <row r="174" spans="1:57" x14ac:dyDescent="0.35">
      <c r="A174" s="313" t="s">
        <v>2</v>
      </c>
      <c r="B174" t="s">
        <v>409</v>
      </c>
      <c r="D174" s="273">
        <v>61</v>
      </c>
      <c r="E174" s="274">
        <v>43</v>
      </c>
      <c r="F174" s="275">
        <v>52</v>
      </c>
      <c r="G174" s="273">
        <v>219051</v>
      </c>
      <c r="H174" s="274">
        <v>229499</v>
      </c>
      <c r="I174" s="275">
        <v>448550</v>
      </c>
      <c r="J174" s="273">
        <v>63</v>
      </c>
      <c r="K174" s="274">
        <v>46</v>
      </c>
      <c r="L174" s="275">
        <v>54</v>
      </c>
      <c r="M174" s="273">
        <v>219051</v>
      </c>
      <c r="N174" s="274">
        <v>229499</v>
      </c>
      <c r="O174" s="275">
        <v>448550</v>
      </c>
      <c r="P174" s="273">
        <v>34.6</v>
      </c>
      <c r="Q174" s="274">
        <v>32.1</v>
      </c>
      <c r="R174" s="275">
        <v>33.299999999999997</v>
      </c>
      <c r="S174" s="273">
        <v>219051</v>
      </c>
      <c r="T174" s="274">
        <v>229499</v>
      </c>
      <c r="U174" s="275">
        <v>448550</v>
      </c>
      <c r="V174" s="273">
        <v>47</v>
      </c>
      <c r="W174" s="274">
        <v>33</v>
      </c>
      <c r="X174" s="275">
        <v>40</v>
      </c>
      <c r="Y174" s="273">
        <v>53168</v>
      </c>
      <c r="Z174" s="274">
        <v>55461</v>
      </c>
      <c r="AA174" s="275">
        <v>108629</v>
      </c>
      <c r="AB174" s="273">
        <v>50</v>
      </c>
      <c r="AC174" s="274">
        <v>37</v>
      </c>
      <c r="AD174" s="275">
        <v>44</v>
      </c>
      <c r="AE174" s="273">
        <v>53168</v>
      </c>
      <c r="AF174" s="274">
        <v>55461</v>
      </c>
      <c r="AG174" s="275">
        <v>108629</v>
      </c>
      <c r="AH174" s="273">
        <v>32.1</v>
      </c>
      <c r="AI174" s="274">
        <v>29.6</v>
      </c>
      <c r="AJ174" s="275">
        <v>30.8</v>
      </c>
      <c r="AK174" s="273">
        <v>53168</v>
      </c>
      <c r="AL174" s="274">
        <v>55461</v>
      </c>
      <c r="AM174" s="275">
        <v>108629</v>
      </c>
      <c r="AN174" s="273">
        <v>58</v>
      </c>
      <c r="AO174" s="274">
        <v>41</v>
      </c>
      <c r="AP174" s="275">
        <v>49</v>
      </c>
      <c r="AQ174" s="273">
        <v>314098</v>
      </c>
      <c r="AR174" s="274">
        <v>329204</v>
      </c>
      <c r="AS174" s="275">
        <v>643302</v>
      </c>
      <c r="AT174" s="273">
        <v>60</v>
      </c>
      <c r="AU174" s="274">
        <v>44</v>
      </c>
      <c r="AV174" s="275">
        <v>52</v>
      </c>
      <c r="AW174" s="273">
        <v>314098</v>
      </c>
      <c r="AX174" s="274">
        <v>329204</v>
      </c>
      <c r="AY174" s="275">
        <v>643302</v>
      </c>
      <c r="AZ174" s="273">
        <v>34.1</v>
      </c>
      <c r="BA174" s="274">
        <v>31.6</v>
      </c>
      <c r="BB174" s="275">
        <v>32.799999999999997</v>
      </c>
      <c r="BC174" s="273">
        <v>314098</v>
      </c>
      <c r="BD174" s="274">
        <v>329204</v>
      </c>
      <c r="BE174" s="275">
        <v>643302</v>
      </c>
    </row>
  </sheetData>
  <autoFilter ref="A9:BE161"/>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99"/>
  </sheetPr>
  <dimension ref="A1:BE174"/>
  <sheetViews>
    <sheetView topLeftCell="A61" workbookViewId="0">
      <selection activeCell="A83" sqref="A83"/>
    </sheetView>
  </sheetViews>
  <sheetFormatPr defaultRowHeight="12.75" x14ac:dyDescent="0.35"/>
  <cols>
    <col min="1" max="1" width="26.3984375" customWidth="1"/>
    <col min="3" max="3" width="15.59765625" customWidth="1"/>
  </cols>
  <sheetData>
    <row r="1" spans="1:57" ht="15" x14ac:dyDescent="0.4">
      <c r="A1" s="159" t="s">
        <v>193</v>
      </c>
      <c r="B1" s="310"/>
      <c r="C1" s="310"/>
    </row>
    <row r="2" spans="1:57" x14ac:dyDescent="0.35">
      <c r="A2" s="311">
        <v>1</v>
      </c>
      <c r="B2" s="312">
        <v>2</v>
      </c>
      <c r="C2" s="312">
        <v>3</v>
      </c>
      <c r="D2" s="311">
        <v>4</v>
      </c>
      <c r="E2" s="312">
        <v>5</v>
      </c>
      <c r="F2" s="312">
        <v>6</v>
      </c>
      <c r="G2" s="311">
        <v>7</v>
      </c>
      <c r="H2" s="312">
        <v>8</v>
      </c>
      <c r="I2" s="312">
        <v>9</v>
      </c>
      <c r="J2" s="311">
        <v>10</v>
      </c>
      <c r="K2" s="312">
        <v>11</v>
      </c>
      <c r="L2" s="312">
        <v>12</v>
      </c>
      <c r="M2" s="311">
        <v>13</v>
      </c>
      <c r="N2" s="312">
        <v>14</v>
      </c>
      <c r="O2" s="312">
        <v>15</v>
      </c>
      <c r="P2" s="311">
        <v>16</v>
      </c>
      <c r="Q2" s="312">
        <v>17</v>
      </c>
      <c r="R2" s="312">
        <v>18</v>
      </c>
      <c r="S2" s="311">
        <v>19</v>
      </c>
      <c r="T2" s="312">
        <v>20</v>
      </c>
      <c r="U2" s="312">
        <v>21</v>
      </c>
      <c r="V2" s="311">
        <v>22</v>
      </c>
      <c r="W2" s="312">
        <v>23</v>
      </c>
      <c r="X2" s="312">
        <v>24</v>
      </c>
      <c r="Y2" s="311">
        <v>25</v>
      </c>
      <c r="Z2" s="312">
        <v>26</v>
      </c>
      <c r="AA2" s="312">
        <v>27</v>
      </c>
      <c r="AB2" s="311">
        <v>28</v>
      </c>
      <c r="AC2" s="312">
        <v>29</v>
      </c>
      <c r="AD2" s="312">
        <v>30</v>
      </c>
      <c r="AE2" s="311">
        <v>31</v>
      </c>
      <c r="AF2" s="312">
        <v>32</v>
      </c>
      <c r="AG2" s="312">
        <v>33</v>
      </c>
      <c r="AH2" s="311">
        <v>34</v>
      </c>
      <c r="AI2" s="312">
        <v>35</v>
      </c>
      <c r="AJ2" s="312">
        <v>36</v>
      </c>
      <c r="AK2" s="311">
        <v>37</v>
      </c>
      <c r="AL2" s="312">
        <v>38</v>
      </c>
      <c r="AM2" s="312">
        <v>39</v>
      </c>
      <c r="AN2" s="311">
        <v>40</v>
      </c>
      <c r="AO2" s="312">
        <v>41</v>
      </c>
      <c r="AP2" s="312">
        <v>42</v>
      </c>
      <c r="AQ2" s="311">
        <v>43</v>
      </c>
      <c r="AR2" s="312">
        <v>44</v>
      </c>
      <c r="AS2" s="312">
        <v>45</v>
      </c>
      <c r="AT2" s="311">
        <v>46</v>
      </c>
      <c r="AU2" s="312">
        <v>47</v>
      </c>
      <c r="AV2" s="312">
        <v>48</v>
      </c>
      <c r="AW2" s="311">
        <v>49</v>
      </c>
      <c r="AX2" s="312">
        <v>50</v>
      </c>
      <c r="AY2" s="312">
        <v>51</v>
      </c>
      <c r="AZ2" s="311">
        <v>52</v>
      </c>
      <c r="BA2" s="312">
        <v>53</v>
      </c>
      <c r="BB2" s="312">
        <v>54</v>
      </c>
      <c r="BC2" s="311">
        <v>55</v>
      </c>
      <c r="BD2" s="312">
        <v>56</v>
      </c>
      <c r="BE2" s="312">
        <v>57</v>
      </c>
    </row>
    <row r="3" spans="1:57" ht="13.15" x14ac:dyDescent="0.4">
      <c r="A3" s="310"/>
      <c r="B3" s="310"/>
      <c r="C3" s="310"/>
      <c r="D3" t="s">
        <v>189</v>
      </c>
      <c r="E3" s="157"/>
      <c r="F3" s="157"/>
      <c r="G3" s="157"/>
    </row>
    <row r="4" spans="1:57" ht="13.15" x14ac:dyDescent="0.4">
      <c r="A4" s="310"/>
      <c r="B4" s="310"/>
      <c r="C4" s="310"/>
      <c r="D4" t="s">
        <v>194</v>
      </c>
      <c r="V4" t="s">
        <v>195</v>
      </c>
      <c r="AN4" t="s">
        <v>236</v>
      </c>
    </row>
    <row r="5" spans="1:57" ht="13.15" x14ac:dyDescent="0.4">
      <c r="A5" s="310"/>
      <c r="B5" s="310"/>
      <c r="C5" s="310"/>
      <c r="D5" t="s">
        <v>524</v>
      </c>
      <c r="J5" t="s">
        <v>525</v>
      </c>
      <c r="P5" t="s">
        <v>526</v>
      </c>
      <c r="V5" t="s">
        <v>524</v>
      </c>
      <c r="AB5" t="s">
        <v>525</v>
      </c>
      <c r="AH5" t="s">
        <v>526</v>
      </c>
      <c r="AN5" t="s">
        <v>524</v>
      </c>
      <c r="AT5" t="s">
        <v>525</v>
      </c>
      <c r="AZ5" t="s">
        <v>526</v>
      </c>
    </row>
    <row r="6" spans="1:57" ht="13.15" x14ac:dyDescent="0.4">
      <c r="A6" s="310"/>
      <c r="B6" s="310"/>
      <c r="C6" s="310"/>
      <c r="D6">
        <v>1</v>
      </c>
      <c r="G6" t="s">
        <v>236</v>
      </c>
      <c r="J6">
        <v>1</v>
      </c>
      <c r="M6" t="s">
        <v>236</v>
      </c>
      <c r="P6" t="s">
        <v>528</v>
      </c>
      <c r="S6" t="s">
        <v>236</v>
      </c>
      <c r="V6">
        <v>1</v>
      </c>
      <c r="Y6" t="s">
        <v>236</v>
      </c>
      <c r="AB6">
        <v>1</v>
      </c>
      <c r="AE6" t="s">
        <v>236</v>
      </c>
      <c r="AH6" t="s">
        <v>528</v>
      </c>
      <c r="AK6" t="s">
        <v>236</v>
      </c>
      <c r="AN6">
        <v>1</v>
      </c>
      <c r="AQ6" t="s">
        <v>236</v>
      </c>
      <c r="AT6">
        <v>1</v>
      </c>
      <c r="AW6" t="s">
        <v>236</v>
      </c>
      <c r="AZ6" t="s">
        <v>528</v>
      </c>
      <c r="BC6" t="s">
        <v>236</v>
      </c>
    </row>
    <row r="7" spans="1:57" ht="13.15" x14ac:dyDescent="0.4">
      <c r="A7" s="310"/>
      <c r="B7" s="310"/>
      <c r="C7" s="310"/>
      <c r="D7" t="s">
        <v>528</v>
      </c>
      <c r="G7" t="s">
        <v>528</v>
      </c>
      <c r="J7" t="s">
        <v>528</v>
      </c>
      <c r="M7" t="s">
        <v>528</v>
      </c>
      <c r="P7" t="s">
        <v>412</v>
      </c>
      <c r="Q7" t="s">
        <v>184</v>
      </c>
      <c r="R7" t="s">
        <v>236</v>
      </c>
      <c r="S7" t="s">
        <v>528</v>
      </c>
      <c r="V7" t="s">
        <v>528</v>
      </c>
      <c r="Y7" t="s">
        <v>528</v>
      </c>
      <c r="AB7" t="s">
        <v>528</v>
      </c>
      <c r="AE7" t="s">
        <v>528</v>
      </c>
      <c r="AH7" t="s">
        <v>412</v>
      </c>
      <c r="AI7" t="s">
        <v>184</v>
      </c>
      <c r="AJ7" t="s">
        <v>236</v>
      </c>
      <c r="AK7" t="s">
        <v>528</v>
      </c>
      <c r="AN7" t="s">
        <v>528</v>
      </c>
      <c r="AQ7" t="s">
        <v>528</v>
      </c>
      <c r="AT7" t="s">
        <v>528</v>
      </c>
      <c r="AW7" t="s">
        <v>528</v>
      </c>
      <c r="AZ7" t="s">
        <v>412</v>
      </c>
      <c r="BA7" t="s">
        <v>184</v>
      </c>
      <c r="BB7" t="s">
        <v>236</v>
      </c>
      <c r="BC7" t="s">
        <v>528</v>
      </c>
    </row>
    <row r="8" spans="1:57" x14ac:dyDescent="0.35">
      <c r="D8" t="s">
        <v>412</v>
      </c>
      <c r="E8" t="s">
        <v>184</v>
      </c>
      <c r="F8" t="s">
        <v>236</v>
      </c>
      <c r="G8" t="s">
        <v>412</v>
      </c>
      <c r="H8" t="s">
        <v>184</v>
      </c>
      <c r="I8" t="s">
        <v>236</v>
      </c>
      <c r="J8" t="s">
        <v>412</v>
      </c>
      <c r="K8" t="s">
        <v>184</v>
      </c>
      <c r="L8" t="s">
        <v>236</v>
      </c>
      <c r="M8" t="s">
        <v>412</v>
      </c>
      <c r="N8" t="s">
        <v>184</v>
      </c>
      <c r="O8" t="s">
        <v>236</v>
      </c>
      <c r="P8" t="s">
        <v>529</v>
      </c>
      <c r="Q8" t="s">
        <v>529</v>
      </c>
      <c r="R8" t="s">
        <v>529</v>
      </c>
      <c r="S8" t="s">
        <v>412</v>
      </c>
      <c r="T8" t="s">
        <v>184</v>
      </c>
      <c r="U8" t="s">
        <v>236</v>
      </c>
      <c r="V8" t="s">
        <v>412</v>
      </c>
      <c r="W8" t="s">
        <v>184</v>
      </c>
      <c r="X8" t="s">
        <v>236</v>
      </c>
      <c r="Y8" t="s">
        <v>412</v>
      </c>
      <c r="Z8" t="s">
        <v>184</v>
      </c>
      <c r="AA8" t="s">
        <v>236</v>
      </c>
      <c r="AB8" t="s">
        <v>412</v>
      </c>
      <c r="AC8" t="s">
        <v>184</v>
      </c>
      <c r="AD8" t="s">
        <v>236</v>
      </c>
      <c r="AE8" t="s">
        <v>412</v>
      </c>
      <c r="AF8" t="s">
        <v>184</v>
      </c>
      <c r="AG8" t="s">
        <v>236</v>
      </c>
      <c r="AH8" t="s">
        <v>529</v>
      </c>
      <c r="AI8" t="s">
        <v>529</v>
      </c>
      <c r="AJ8" t="s">
        <v>529</v>
      </c>
      <c r="AK8" t="s">
        <v>412</v>
      </c>
      <c r="AL8" t="s">
        <v>184</v>
      </c>
      <c r="AM8" t="s">
        <v>236</v>
      </c>
      <c r="AN8" t="s">
        <v>412</v>
      </c>
      <c r="AO8" t="s">
        <v>184</v>
      </c>
      <c r="AP8" t="s">
        <v>236</v>
      </c>
      <c r="AQ8" t="s">
        <v>412</v>
      </c>
      <c r="AR8" t="s">
        <v>184</v>
      </c>
      <c r="AS8" t="s">
        <v>236</v>
      </c>
      <c r="AT8" t="s">
        <v>412</v>
      </c>
      <c r="AU8" t="s">
        <v>184</v>
      </c>
      <c r="AV8" t="s">
        <v>236</v>
      </c>
      <c r="AW8" t="s">
        <v>412</v>
      </c>
      <c r="AX8" t="s">
        <v>184</v>
      </c>
      <c r="AY8" t="s">
        <v>236</v>
      </c>
      <c r="AZ8" t="s">
        <v>529</v>
      </c>
      <c r="BA8" t="s">
        <v>529</v>
      </c>
      <c r="BB8" t="s">
        <v>529</v>
      </c>
      <c r="BC8" t="s">
        <v>412</v>
      </c>
      <c r="BD8" t="s">
        <v>184</v>
      </c>
      <c r="BE8" t="s">
        <v>236</v>
      </c>
    </row>
    <row r="9" spans="1:57" x14ac:dyDescent="0.35">
      <c r="D9" t="s">
        <v>185</v>
      </c>
      <c r="E9" t="s">
        <v>185</v>
      </c>
      <c r="F9" t="s">
        <v>185</v>
      </c>
      <c r="G9" t="s">
        <v>185</v>
      </c>
      <c r="H9" t="s">
        <v>185</v>
      </c>
      <c r="I9" t="s">
        <v>185</v>
      </c>
      <c r="J9" t="s">
        <v>185</v>
      </c>
      <c r="K9" t="s">
        <v>185</v>
      </c>
      <c r="L9" t="s">
        <v>185</v>
      </c>
      <c r="M9" t="s">
        <v>185</v>
      </c>
      <c r="N9" t="s">
        <v>185</v>
      </c>
      <c r="O9" t="s">
        <v>185</v>
      </c>
      <c r="P9" t="s">
        <v>185</v>
      </c>
      <c r="Q9" t="s">
        <v>185</v>
      </c>
      <c r="R9" t="s">
        <v>185</v>
      </c>
      <c r="S9" t="s">
        <v>185</v>
      </c>
      <c r="T9" t="s">
        <v>185</v>
      </c>
      <c r="U9" t="s">
        <v>185</v>
      </c>
      <c r="V9" t="s">
        <v>185</v>
      </c>
      <c r="W9" t="s">
        <v>185</v>
      </c>
      <c r="X9" t="s">
        <v>185</v>
      </c>
      <c r="Y9" t="s">
        <v>185</v>
      </c>
      <c r="Z9" t="s">
        <v>185</v>
      </c>
      <c r="AA9" t="s">
        <v>185</v>
      </c>
      <c r="AB9" t="s">
        <v>185</v>
      </c>
      <c r="AC9" t="s">
        <v>185</v>
      </c>
      <c r="AD9" t="s">
        <v>185</v>
      </c>
      <c r="AE9" t="s">
        <v>185</v>
      </c>
      <c r="AF9" t="s">
        <v>185</v>
      </c>
      <c r="AG9" t="s">
        <v>185</v>
      </c>
      <c r="AH9" t="s">
        <v>185</v>
      </c>
      <c r="AI9" t="s">
        <v>185</v>
      </c>
      <c r="AJ9" t="s">
        <v>185</v>
      </c>
      <c r="AK9" t="s">
        <v>185</v>
      </c>
      <c r="AL9" t="s">
        <v>185</v>
      </c>
      <c r="AM9" t="s">
        <v>185</v>
      </c>
      <c r="AN9" t="s">
        <v>185</v>
      </c>
      <c r="AO9" t="s">
        <v>185</v>
      </c>
      <c r="AP9" t="s">
        <v>185</v>
      </c>
      <c r="AQ9" t="s">
        <v>185</v>
      </c>
      <c r="AR9" t="s">
        <v>185</v>
      </c>
      <c r="AS9" t="s">
        <v>185</v>
      </c>
      <c r="AT9" t="s">
        <v>185</v>
      </c>
      <c r="AU9" t="s">
        <v>185</v>
      </c>
      <c r="AV9" t="s">
        <v>185</v>
      </c>
      <c r="AW9" t="s">
        <v>185</v>
      </c>
      <c r="AX9" t="s">
        <v>185</v>
      </c>
      <c r="AY9" t="s">
        <v>185</v>
      </c>
      <c r="AZ9" t="s">
        <v>185</v>
      </c>
      <c r="BA9" t="s">
        <v>185</v>
      </c>
      <c r="BB9" t="s">
        <v>185</v>
      </c>
      <c r="BC9" t="s">
        <v>185</v>
      </c>
      <c r="BD9" t="s">
        <v>185</v>
      </c>
      <c r="BE9" t="s">
        <v>185</v>
      </c>
    </row>
    <row r="10" spans="1:57" x14ac:dyDescent="0.35">
      <c r="A10" t="s">
        <v>6</v>
      </c>
      <c r="B10" t="s">
        <v>251</v>
      </c>
      <c r="C10" t="s">
        <v>247</v>
      </c>
      <c r="D10" s="483">
        <v>71</v>
      </c>
      <c r="E10" s="484">
        <v>48</v>
      </c>
      <c r="F10" s="485">
        <v>59</v>
      </c>
      <c r="G10" s="486">
        <v>538</v>
      </c>
      <c r="H10" s="484">
        <v>571</v>
      </c>
      <c r="I10" s="485">
        <v>1109</v>
      </c>
      <c r="J10" s="486">
        <v>72</v>
      </c>
      <c r="K10" s="484">
        <v>50</v>
      </c>
      <c r="L10" s="485">
        <v>61</v>
      </c>
      <c r="M10" s="486">
        <v>538</v>
      </c>
      <c r="N10" s="484">
        <v>571</v>
      </c>
      <c r="O10" s="485">
        <v>1109</v>
      </c>
      <c r="P10" s="486">
        <v>35.200000000000003</v>
      </c>
      <c r="Q10" s="484">
        <v>31.4</v>
      </c>
      <c r="R10" s="485">
        <v>33.299999999999997</v>
      </c>
      <c r="S10" s="486">
        <v>538</v>
      </c>
      <c r="T10" s="484">
        <v>571</v>
      </c>
      <c r="U10" s="485">
        <v>1109</v>
      </c>
      <c r="V10" s="486">
        <v>59</v>
      </c>
      <c r="W10" s="484">
        <v>35</v>
      </c>
      <c r="X10" s="485">
        <v>45</v>
      </c>
      <c r="Y10" s="486">
        <v>22</v>
      </c>
      <c r="Z10" s="484">
        <v>31</v>
      </c>
      <c r="AA10" s="485">
        <v>53</v>
      </c>
      <c r="AB10" s="486">
        <v>59</v>
      </c>
      <c r="AC10" s="484">
        <v>39</v>
      </c>
      <c r="AD10" s="485">
        <v>47</v>
      </c>
      <c r="AE10" s="486">
        <v>22</v>
      </c>
      <c r="AF10" s="484">
        <v>31</v>
      </c>
      <c r="AG10" s="485">
        <v>53</v>
      </c>
      <c r="AH10" s="486">
        <v>32.9</v>
      </c>
      <c r="AI10" s="484">
        <v>30.4</v>
      </c>
      <c r="AJ10" s="485">
        <v>31.4</v>
      </c>
      <c r="AK10" s="486">
        <v>22</v>
      </c>
      <c r="AL10" s="484">
        <v>31</v>
      </c>
      <c r="AM10" s="485">
        <v>53</v>
      </c>
      <c r="AN10" s="486">
        <v>70</v>
      </c>
      <c r="AO10" s="484">
        <v>47</v>
      </c>
      <c r="AP10" s="485">
        <v>58</v>
      </c>
      <c r="AQ10" s="486">
        <v>574</v>
      </c>
      <c r="AR10" s="484">
        <v>609</v>
      </c>
      <c r="AS10" s="485">
        <v>1183</v>
      </c>
      <c r="AT10" s="486">
        <v>71</v>
      </c>
      <c r="AU10" s="484">
        <v>50</v>
      </c>
      <c r="AV10" s="485">
        <v>60</v>
      </c>
      <c r="AW10" s="486">
        <v>574</v>
      </c>
      <c r="AX10" s="484">
        <v>609</v>
      </c>
      <c r="AY10" s="485">
        <v>1183</v>
      </c>
      <c r="AZ10" s="486">
        <v>35</v>
      </c>
      <c r="BA10" s="484">
        <v>31.4</v>
      </c>
      <c r="BB10" s="485">
        <v>33.1</v>
      </c>
      <c r="BC10" s="486">
        <v>574</v>
      </c>
      <c r="BD10" s="484">
        <v>609</v>
      </c>
      <c r="BE10" s="485">
        <v>1183</v>
      </c>
    </row>
    <row r="11" spans="1:57" x14ac:dyDescent="0.35">
      <c r="A11" t="s">
        <v>7</v>
      </c>
      <c r="B11" t="s">
        <v>252</v>
      </c>
      <c r="C11" t="s">
        <v>247</v>
      </c>
      <c r="D11" s="486">
        <v>54</v>
      </c>
      <c r="E11" s="484">
        <v>40</v>
      </c>
      <c r="F11" s="485">
        <v>47</v>
      </c>
      <c r="G11" s="486">
        <v>715</v>
      </c>
      <c r="H11" s="484">
        <v>710</v>
      </c>
      <c r="I11" s="485">
        <v>1425</v>
      </c>
      <c r="J11" s="486">
        <v>58</v>
      </c>
      <c r="K11" s="484">
        <v>45</v>
      </c>
      <c r="L11" s="485">
        <v>51</v>
      </c>
      <c r="M11" s="486">
        <v>715</v>
      </c>
      <c r="N11" s="484">
        <v>710</v>
      </c>
      <c r="O11" s="485">
        <v>1425</v>
      </c>
      <c r="P11" s="486">
        <v>33.700000000000003</v>
      </c>
      <c r="Q11" s="484">
        <v>30.9</v>
      </c>
      <c r="R11" s="485">
        <v>32.299999999999997</v>
      </c>
      <c r="S11" s="486">
        <v>715</v>
      </c>
      <c r="T11" s="484">
        <v>710</v>
      </c>
      <c r="U11" s="485">
        <v>1425</v>
      </c>
      <c r="V11" s="486">
        <v>47</v>
      </c>
      <c r="W11" s="484">
        <v>24</v>
      </c>
      <c r="X11" s="485">
        <v>35</v>
      </c>
      <c r="Y11" s="486">
        <v>116</v>
      </c>
      <c r="Z11" s="484">
        <v>140</v>
      </c>
      <c r="AA11" s="485">
        <v>256</v>
      </c>
      <c r="AB11" s="486">
        <v>53</v>
      </c>
      <c r="AC11" s="484">
        <v>31</v>
      </c>
      <c r="AD11" s="485">
        <v>41</v>
      </c>
      <c r="AE11" s="486">
        <v>116</v>
      </c>
      <c r="AF11" s="484">
        <v>140</v>
      </c>
      <c r="AG11" s="485">
        <v>256</v>
      </c>
      <c r="AH11" s="486">
        <v>32</v>
      </c>
      <c r="AI11" s="484">
        <v>26.7</v>
      </c>
      <c r="AJ11" s="485">
        <v>29.1</v>
      </c>
      <c r="AK11" s="486">
        <v>116</v>
      </c>
      <c r="AL11" s="484">
        <v>140</v>
      </c>
      <c r="AM11" s="485">
        <v>256</v>
      </c>
      <c r="AN11" s="486">
        <v>54</v>
      </c>
      <c r="AO11" s="484">
        <v>38</v>
      </c>
      <c r="AP11" s="485">
        <v>46</v>
      </c>
      <c r="AQ11" s="486">
        <v>918</v>
      </c>
      <c r="AR11" s="484">
        <v>950</v>
      </c>
      <c r="AS11" s="485">
        <v>1868</v>
      </c>
      <c r="AT11" s="486">
        <v>58</v>
      </c>
      <c r="AU11" s="484">
        <v>43</v>
      </c>
      <c r="AV11" s="485">
        <v>50</v>
      </c>
      <c r="AW11" s="486">
        <v>918</v>
      </c>
      <c r="AX11" s="484">
        <v>950</v>
      </c>
      <c r="AY11" s="485">
        <v>1868</v>
      </c>
      <c r="AZ11" s="486">
        <v>33.700000000000003</v>
      </c>
      <c r="BA11" s="484">
        <v>30.2</v>
      </c>
      <c r="BB11" s="485">
        <v>31.9</v>
      </c>
      <c r="BC11" s="486">
        <v>918</v>
      </c>
      <c r="BD11" s="484">
        <v>950</v>
      </c>
      <c r="BE11" s="485">
        <v>1868</v>
      </c>
    </row>
    <row r="12" spans="1:57" x14ac:dyDescent="0.35">
      <c r="A12" t="s">
        <v>10</v>
      </c>
      <c r="B12" t="s">
        <v>256</v>
      </c>
      <c r="C12" t="s">
        <v>247</v>
      </c>
      <c r="D12" s="486">
        <v>63</v>
      </c>
      <c r="E12" s="484">
        <v>39</v>
      </c>
      <c r="F12" s="485">
        <v>51</v>
      </c>
      <c r="G12" s="486">
        <v>713</v>
      </c>
      <c r="H12" s="484">
        <v>765</v>
      </c>
      <c r="I12" s="485">
        <v>1478</v>
      </c>
      <c r="J12" s="486">
        <v>66</v>
      </c>
      <c r="K12" s="484">
        <v>43</v>
      </c>
      <c r="L12" s="485">
        <v>54</v>
      </c>
      <c r="M12" s="486">
        <v>713</v>
      </c>
      <c r="N12" s="484">
        <v>765</v>
      </c>
      <c r="O12" s="485">
        <v>1478</v>
      </c>
      <c r="P12" s="486">
        <v>32.6</v>
      </c>
      <c r="Q12" s="484">
        <v>29.7</v>
      </c>
      <c r="R12" s="485">
        <v>31.1</v>
      </c>
      <c r="S12" s="486">
        <v>713</v>
      </c>
      <c r="T12" s="484">
        <v>765</v>
      </c>
      <c r="U12" s="485">
        <v>1478</v>
      </c>
      <c r="V12" s="486" t="s">
        <v>197</v>
      </c>
      <c r="W12" s="484" t="s">
        <v>197</v>
      </c>
      <c r="X12" s="485" t="s">
        <v>197</v>
      </c>
      <c r="Y12" s="486">
        <v>5</v>
      </c>
      <c r="Z12" s="484">
        <v>6</v>
      </c>
      <c r="AA12" s="485">
        <v>11</v>
      </c>
      <c r="AB12" s="486" t="s">
        <v>197</v>
      </c>
      <c r="AC12" s="484" t="s">
        <v>197</v>
      </c>
      <c r="AD12" s="485" t="s">
        <v>197</v>
      </c>
      <c r="AE12" s="486">
        <v>5</v>
      </c>
      <c r="AF12" s="484">
        <v>6</v>
      </c>
      <c r="AG12" s="485">
        <v>11</v>
      </c>
      <c r="AH12" s="486">
        <v>30</v>
      </c>
      <c r="AI12" s="484">
        <v>27.2</v>
      </c>
      <c r="AJ12" s="485">
        <v>28.5</v>
      </c>
      <c r="AK12" s="486">
        <v>5</v>
      </c>
      <c r="AL12" s="484">
        <v>6</v>
      </c>
      <c r="AM12" s="485">
        <v>11</v>
      </c>
      <c r="AN12" s="486">
        <v>63</v>
      </c>
      <c r="AO12" s="484">
        <v>39</v>
      </c>
      <c r="AP12" s="485">
        <v>50</v>
      </c>
      <c r="AQ12" s="486">
        <v>721</v>
      </c>
      <c r="AR12" s="484">
        <v>777</v>
      </c>
      <c r="AS12" s="485">
        <v>1498</v>
      </c>
      <c r="AT12" s="486">
        <v>65</v>
      </c>
      <c r="AU12" s="484">
        <v>43</v>
      </c>
      <c r="AV12" s="485">
        <v>54</v>
      </c>
      <c r="AW12" s="486">
        <v>721</v>
      </c>
      <c r="AX12" s="484">
        <v>777</v>
      </c>
      <c r="AY12" s="485">
        <v>1498</v>
      </c>
      <c r="AZ12" s="486">
        <v>32.6</v>
      </c>
      <c r="BA12" s="484">
        <v>29.7</v>
      </c>
      <c r="BB12" s="485">
        <v>31.1</v>
      </c>
      <c r="BC12" s="486">
        <v>721</v>
      </c>
      <c r="BD12" s="484">
        <v>777</v>
      </c>
      <c r="BE12" s="485">
        <v>1498</v>
      </c>
    </row>
    <row r="13" spans="1:57" x14ac:dyDescent="0.35">
      <c r="A13" t="s">
        <v>12</v>
      </c>
      <c r="B13" t="s">
        <v>258</v>
      </c>
      <c r="C13" t="s">
        <v>247</v>
      </c>
      <c r="D13" s="486">
        <v>60</v>
      </c>
      <c r="E13" s="484">
        <v>39</v>
      </c>
      <c r="F13" s="485">
        <v>49</v>
      </c>
      <c r="G13" s="486">
        <v>967</v>
      </c>
      <c r="H13" s="484">
        <v>1014</v>
      </c>
      <c r="I13" s="485">
        <v>1981</v>
      </c>
      <c r="J13" s="486">
        <v>62</v>
      </c>
      <c r="K13" s="484">
        <v>42</v>
      </c>
      <c r="L13" s="485">
        <v>52</v>
      </c>
      <c r="M13" s="486">
        <v>967</v>
      </c>
      <c r="N13" s="484">
        <v>1014</v>
      </c>
      <c r="O13" s="485">
        <v>1981</v>
      </c>
      <c r="P13" s="486">
        <v>34.700000000000003</v>
      </c>
      <c r="Q13" s="484">
        <v>31.8</v>
      </c>
      <c r="R13" s="485">
        <v>33.200000000000003</v>
      </c>
      <c r="S13" s="486">
        <v>967</v>
      </c>
      <c r="T13" s="484">
        <v>1014</v>
      </c>
      <c r="U13" s="485">
        <v>1981</v>
      </c>
      <c r="V13" s="486">
        <v>35</v>
      </c>
      <c r="W13" s="484">
        <v>31</v>
      </c>
      <c r="X13" s="485">
        <v>33</v>
      </c>
      <c r="Y13" s="486">
        <v>55</v>
      </c>
      <c r="Z13" s="484">
        <v>68</v>
      </c>
      <c r="AA13" s="485">
        <v>123</v>
      </c>
      <c r="AB13" s="486">
        <v>40</v>
      </c>
      <c r="AC13" s="484">
        <v>40</v>
      </c>
      <c r="AD13" s="485">
        <v>40</v>
      </c>
      <c r="AE13" s="486">
        <v>55</v>
      </c>
      <c r="AF13" s="484">
        <v>68</v>
      </c>
      <c r="AG13" s="485">
        <v>123</v>
      </c>
      <c r="AH13" s="486">
        <v>28.5</v>
      </c>
      <c r="AI13" s="484">
        <v>29</v>
      </c>
      <c r="AJ13" s="485">
        <v>28.8</v>
      </c>
      <c r="AK13" s="486">
        <v>55</v>
      </c>
      <c r="AL13" s="484">
        <v>68</v>
      </c>
      <c r="AM13" s="485">
        <v>123</v>
      </c>
      <c r="AN13" s="486">
        <v>58</v>
      </c>
      <c r="AO13" s="484">
        <v>37</v>
      </c>
      <c r="AP13" s="485">
        <v>47</v>
      </c>
      <c r="AQ13" s="486">
        <v>1161</v>
      </c>
      <c r="AR13" s="484">
        <v>1241</v>
      </c>
      <c r="AS13" s="485">
        <v>2402</v>
      </c>
      <c r="AT13" s="486">
        <v>61</v>
      </c>
      <c r="AU13" s="484">
        <v>40</v>
      </c>
      <c r="AV13" s="485">
        <v>50</v>
      </c>
      <c r="AW13" s="486">
        <v>1161</v>
      </c>
      <c r="AX13" s="484">
        <v>1241</v>
      </c>
      <c r="AY13" s="485">
        <v>2402</v>
      </c>
      <c r="AZ13" s="486">
        <v>34.299999999999997</v>
      </c>
      <c r="BA13" s="484">
        <v>31.5</v>
      </c>
      <c r="BB13" s="485">
        <v>32.799999999999997</v>
      </c>
      <c r="BC13" s="486">
        <v>1161</v>
      </c>
      <c r="BD13" s="484">
        <v>1241</v>
      </c>
      <c r="BE13" s="485">
        <v>2402</v>
      </c>
    </row>
    <row r="14" spans="1:57" x14ac:dyDescent="0.35">
      <c r="A14" t="s">
        <v>4</v>
      </c>
      <c r="B14" t="s">
        <v>248</v>
      </c>
      <c r="C14" t="s">
        <v>247</v>
      </c>
      <c r="D14" s="486">
        <v>64</v>
      </c>
      <c r="E14" s="484">
        <v>46</v>
      </c>
      <c r="F14" s="485">
        <v>55</v>
      </c>
      <c r="G14" s="486">
        <v>571</v>
      </c>
      <c r="H14" s="484">
        <v>605</v>
      </c>
      <c r="I14" s="485">
        <v>1176</v>
      </c>
      <c r="J14" s="486">
        <v>64</v>
      </c>
      <c r="K14" s="484">
        <v>49</v>
      </c>
      <c r="L14" s="485">
        <v>56</v>
      </c>
      <c r="M14" s="486">
        <v>571</v>
      </c>
      <c r="N14" s="484">
        <v>605</v>
      </c>
      <c r="O14" s="485">
        <v>1176</v>
      </c>
      <c r="P14" s="486">
        <v>33.6</v>
      </c>
      <c r="Q14" s="484">
        <v>30.9</v>
      </c>
      <c r="R14" s="485">
        <v>32.200000000000003</v>
      </c>
      <c r="S14" s="486">
        <v>571</v>
      </c>
      <c r="T14" s="484">
        <v>605</v>
      </c>
      <c r="U14" s="485">
        <v>1176</v>
      </c>
      <c r="V14" s="486">
        <v>50</v>
      </c>
      <c r="W14" s="484">
        <v>26</v>
      </c>
      <c r="X14" s="485">
        <v>40</v>
      </c>
      <c r="Y14" s="486">
        <v>36</v>
      </c>
      <c r="Z14" s="484">
        <v>27</v>
      </c>
      <c r="AA14" s="485">
        <v>63</v>
      </c>
      <c r="AB14" s="486">
        <v>50</v>
      </c>
      <c r="AC14" s="484">
        <v>30</v>
      </c>
      <c r="AD14" s="485">
        <v>41</v>
      </c>
      <c r="AE14" s="486">
        <v>36</v>
      </c>
      <c r="AF14" s="484">
        <v>27</v>
      </c>
      <c r="AG14" s="485">
        <v>63</v>
      </c>
      <c r="AH14" s="486">
        <v>29.3</v>
      </c>
      <c r="AI14" s="484">
        <v>27.6</v>
      </c>
      <c r="AJ14" s="485">
        <v>28.5</v>
      </c>
      <c r="AK14" s="486">
        <v>36</v>
      </c>
      <c r="AL14" s="484">
        <v>27</v>
      </c>
      <c r="AM14" s="485">
        <v>63</v>
      </c>
      <c r="AN14" s="486">
        <v>63</v>
      </c>
      <c r="AO14" s="484">
        <v>45</v>
      </c>
      <c r="AP14" s="485">
        <v>54</v>
      </c>
      <c r="AQ14" s="486">
        <v>631</v>
      </c>
      <c r="AR14" s="484">
        <v>667</v>
      </c>
      <c r="AS14" s="485">
        <v>1298</v>
      </c>
      <c r="AT14" s="486">
        <v>64</v>
      </c>
      <c r="AU14" s="484">
        <v>48</v>
      </c>
      <c r="AV14" s="485">
        <v>55</v>
      </c>
      <c r="AW14" s="486">
        <v>631</v>
      </c>
      <c r="AX14" s="484">
        <v>667</v>
      </c>
      <c r="AY14" s="485">
        <v>1298</v>
      </c>
      <c r="AZ14" s="486">
        <v>33.4</v>
      </c>
      <c r="BA14" s="484">
        <v>30.8</v>
      </c>
      <c r="BB14" s="485">
        <v>32</v>
      </c>
      <c r="BC14" s="486">
        <v>631</v>
      </c>
      <c r="BD14" s="484">
        <v>667</v>
      </c>
      <c r="BE14" s="485">
        <v>1298</v>
      </c>
    </row>
    <row r="15" spans="1:57" x14ac:dyDescent="0.35">
      <c r="A15" t="s">
        <v>22</v>
      </c>
      <c r="B15" t="s">
        <v>268</v>
      </c>
      <c r="C15" t="s">
        <v>260</v>
      </c>
      <c r="D15" s="486">
        <v>47</v>
      </c>
      <c r="E15" s="484">
        <v>33</v>
      </c>
      <c r="F15" s="485">
        <v>40</v>
      </c>
      <c r="G15" s="486">
        <v>631</v>
      </c>
      <c r="H15" s="484">
        <v>611</v>
      </c>
      <c r="I15" s="485">
        <v>1242</v>
      </c>
      <c r="J15" s="486">
        <v>53</v>
      </c>
      <c r="K15" s="484">
        <v>40</v>
      </c>
      <c r="L15" s="485">
        <v>47</v>
      </c>
      <c r="M15" s="486">
        <v>631</v>
      </c>
      <c r="N15" s="484">
        <v>611</v>
      </c>
      <c r="O15" s="485">
        <v>1242</v>
      </c>
      <c r="P15" s="486">
        <v>32.299999999999997</v>
      </c>
      <c r="Q15" s="484">
        <v>29.7</v>
      </c>
      <c r="R15" s="485">
        <v>31</v>
      </c>
      <c r="S15" s="486">
        <v>631</v>
      </c>
      <c r="T15" s="484">
        <v>611</v>
      </c>
      <c r="U15" s="485">
        <v>1242</v>
      </c>
      <c r="V15" s="486" t="s">
        <v>197</v>
      </c>
      <c r="W15" s="484" t="s">
        <v>197</v>
      </c>
      <c r="X15" s="485">
        <v>42</v>
      </c>
      <c r="Y15" s="486">
        <v>13</v>
      </c>
      <c r="Z15" s="484">
        <v>6</v>
      </c>
      <c r="AA15" s="485">
        <v>19</v>
      </c>
      <c r="AB15" s="486">
        <v>54</v>
      </c>
      <c r="AC15" s="484">
        <v>50</v>
      </c>
      <c r="AD15" s="485">
        <v>53</v>
      </c>
      <c r="AE15" s="486">
        <v>13</v>
      </c>
      <c r="AF15" s="484">
        <v>6</v>
      </c>
      <c r="AG15" s="485">
        <v>19</v>
      </c>
      <c r="AH15" s="486">
        <v>29.9</v>
      </c>
      <c r="AI15" s="484">
        <v>28.3</v>
      </c>
      <c r="AJ15" s="485">
        <v>29.4</v>
      </c>
      <c r="AK15" s="486">
        <v>13</v>
      </c>
      <c r="AL15" s="484">
        <v>6</v>
      </c>
      <c r="AM15" s="485">
        <v>19</v>
      </c>
      <c r="AN15" s="486">
        <v>47</v>
      </c>
      <c r="AO15" s="484">
        <v>31</v>
      </c>
      <c r="AP15" s="485">
        <v>39</v>
      </c>
      <c r="AQ15" s="486">
        <v>733</v>
      </c>
      <c r="AR15" s="484">
        <v>713</v>
      </c>
      <c r="AS15" s="485">
        <v>1446</v>
      </c>
      <c r="AT15" s="486">
        <v>52</v>
      </c>
      <c r="AU15" s="484">
        <v>39</v>
      </c>
      <c r="AV15" s="485">
        <v>46</v>
      </c>
      <c r="AW15" s="486">
        <v>733</v>
      </c>
      <c r="AX15" s="484">
        <v>713</v>
      </c>
      <c r="AY15" s="485">
        <v>1446</v>
      </c>
      <c r="AZ15" s="486">
        <v>32.1</v>
      </c>
      <c r="BA15" s="484">
        <v>29.4</v>
      </c>
      <c r="BB15" s="485">
        <v>30.8</v>
      </c>
      <c r="BC15" s="486">
        <v>733</v>
      </c>
      <c r="BD15" s="484">
        <v>713</v>
      </c>
      <c r="BE15" s="485">
        <v>1446</v>
      </c>
    </row>
    <row r="16" spans="1:57" x14ac:dyDescent="0.35">
      <c r="A16" t="s">
        <v>35</v>
      </c>
      <c r="B16" t="s">
        <v>281</v>
      </c>
      <c r="C16" t="s">
        <v>260</v>
      </c>
      <c r="D16" s="486">
        <v>70</v>
      </c>
      <c r="E16" s="484">
        <v>51</v>
      </c>
      <c r="F16" s="485">
        <v>60</v>
      </c>
      <c r="G16" s="486">
        <v>1105</v>
      </c>
      <c r="H16" s="484">
        <v>1206</v>
      </c>
      <c r="I16" s="485">
        <v>2311</v>
      </c>
      <c r="J16" s="486">
        <v>71</v>
      </c>
      <c r="K16" s="484">
        <v>54</v>
      </c>
      <c r="L16" s="485">
        <v>62</v>
      </c>
      <c r="M16" s="486">
        <v>1105</v>
      </c>
      <c r="N16" s="484">
        <v>1206</v>
      </c>
      <c r="O16" s="485">
        <v>2311</v>
      </c>
      <c r="P16" s="486">
        <v>36.4</v>
      </c>
      <c r="Q16" s="484">
        <v>33.5</v>
      </c>
      <c r="R16" s="485">
        <v>34.9</v>
      </c>
      <c r="S16" s="486">
        <v>1105</v>
      </c>
      <c r="T16" s="484">
        <v>1206</v>
      </c>
      <c r="U16" s="485">
        <v>2311</v>
      </c>
      <c r="V16" s="486">
        <v>46</v>
      </c>
      <c r="W16" s="484">
        <v>32</v>
      </c>
      <c r="X16" s="485">
        <v>39</v>
      </c>
      <c r="Y16" s="486">
        <v>96</v>
      </c>
      <c r="Z16" s="484">
        <v>95</v>
      </c>
      <c r="AA16" s="485">
        <v>191</v>
      </c>
      <c r="AB16" s="486">
        <v>47</v>
      </c>
      <c r="AC16" s="484">
        <v>35</v>
      </c>
      <c r="AD16" s="485">
        <v>41</v>
      </c>
      <c r="AE16" s="486">
        <v>96</v>
      </c>
      <c r="AF16" s="484">
        <v>95</v>
      </c>
      <c r="AG16" s="485">
        <v>191</v>
      </c>
      <c r="AH16" s="486">
        <v>32</v>
      </c>
      <c r="AI16" s="484">
        <v>29.1</v>
      </c>
      <c r="AJ16" s="485">
        <v>30.5</v>
      </c>
      <c r="AK16" s="486">
        <v>96</v>
      </c>
      <c r="AL16" s="484">
        <v>95</v>
      </c>
      <c r="AM16" s="485">
        <v>191</v>
      </c>
      <c r="AN16" s="486">
        <v>67</v>
      </c>
      <c r="AO16" s="484">
        <v>50</v>
      </c>
      <c r="AP16" s="485">
        <v>58</v>
      </c>
      <c r="AQ16" s="486">
        <v>1210</v>
      </c>
      <c r="AR16" s="484">
        <v>1309</v>
      </c>
      <c r="AS16" s="485">
        <v>2519</v>
      </c>
      <c r="AT16" s="486">
        <v>68</v>
      </c>
      <c r="AU16" s="484">
        <v>52</v>
      </c>
      <c r="AV16" s="485">
        <v>60</v>
      </c>
      <c r="AW16" s="486">
        <v>1210</v>
      </c>
      <c r="AX16" s="484">
        <v>1309</v>
      </c>
      <c r="AY16" s="485">
        <v>2519</v>
      </c>
      <c r="AZ16" s="486">
        <v>36</v>
      </c>
      <c r="BA16" s="484">
        <v>33.1</v>
      </c>
      <c r="BB16" s="485">
        <v>34.5</v>
      </c>
      <c r="BC16" s="486">
        <v>1210</v>
      </c>
      <c r="BD16" s="484">
        <v>1309</v>
      </c>
      <c r="BE16" s="485">
        <v>2519</v>
      </c>
    </row>
    <row r="17" spans="1:57" x14ac:dyDescent="0.35">
      <c r="A17" t="s">
        <v>15</v>
      </c>
      <c r="B17" t="s">
        <v>261</v>
      </c>
      <c r="C17" t="s">
        <v>260</v>
      </c>
      <c r="D17" s="486">
        <v>54</v>
      </c>
      <c r="E17" s="484">
        <v>38</v>
      </c>
      <c r="F17" s="485">
        <v>46</v>
      </c>
      <c r="G17" s="486">
        <v>600</v>
      </c>
      <c r="H17" s="484">
        <v>602</v>
      </c>
      <c r="I17" s="485">
        <v>1202</v>
      </c>
      <c r="J17" s="486">
        <v>57</v>
      </c>
      <c r="K17" s="484">
        <v>40</v>
      </c>
      <c r="L17" s="485">
        <v>48</v>
      </c>
      <c r="M17" s="486">
        <v>600</v>
      </c>
      <c r="N17" s="484">
        <v>602</v>
      </c>
      <c r="O17" s="485">
        <v>1202</v>
      </c>
      <c r="P17" s="486">
        <v>33.700000000000003</v>
      </c>
      <c r="Q17" s="484">
        <v>31.2</v>
      </c>
      <c r="R17" s="485">
        <v>32.5</v>
      </c>
      <c r="S17" s="486">
        <v>600</v>
      </c>
      <c r="T17" s="484">
        <v>602</v>
      </c>
      <c r="U17" s="485">
        <v>1202</v>
      </c>
      <c r="V17" s="486">
        <v>43</v>
      </c>
      <c r="W17" s="484">
        <v>27</v>
      </c>
      <c r="X17" s="485">
        <v>35</v>
      </c>
      <c r="Y17" s="486">
        <v>401</v>
      </c>
      <c r="Z17" s="484">
        <v>411</v>
      </c>
      <c r="AA17" s="485">
        <v>812</v>
      </c>
      <c r="AB17" s="486">
        <v>45</v>
      </c>
      <c r="AC17" s="484">
        <v>30</v>
      </c>
      <c r="AD17" s="485">
        <v>37</v>
      </c>
      <c r="AE17" s="486">
        <v>401</v>
      </c>
      <c r="AF17" s="484">
        <v>411</v>
      </c>
      <c r="AG17" s="485">
        <v>812</v>
      </c>
      <c r="AH17" s="486">
        <v>31.8</v>
      </c>
      <c r="AI17" s="484">
        <v>28.8</v>
      </c>
      <c r="AJ17" s="485">
        <v>30.3</v>
      </c>
      <c r="AK17" s="486">
        <v>401</v>
      </c>
      <c r="AL17" s="484">
        <v>411</v>
      </c>
      <c r="AM17" s="485">
        <v>812</v>
      </c>
      <c r="AN17" s="486">
        <v>52</v>
      </c>
      <c r="AO17" s="484">
        <v>37</v>
      </c>
      <c r="AP17" s="485">
        <v>44</v>
      </c>
      <c r="AQ17" s="486">
        <v>1081</v>
      </c>
      <c r="AR17" s="484">
        <v>1116</v>
      </c>
      <c r="AS17" s="485">
        <v>2197</v>
      </c>
      <c r="AT17" s="486">
        <v>54</v>
      </c>
      <c r="AU17" s="484">
        <v>39</v>
      </c>
      <c r="AV17" s="485">
        <v>47</v>
      </c>
      <c r="AW17" s="486">
        <v>1081</v>
      </c>
      <c r="AX17" s="484">
        <v>1116</v>
      </c>
      <c r="AY17" s="485">
        <v>2197</v>
      </c>
      <c r="AZ17" s="486">
        <v>33.1</v>
      </c>
      <c r="BA17" s="484">
        <v>30.5</v>
      </c>
      <c r="BB17" s="485">
        <v>31.8</v>
      </c>
      <c r="BC17" s="486">
        <v>1081</v>
      </c>
      <c r="BD17" s="484">
        <v>1116</v>
      </c>
      <c r="BE17" s="485">
        <v>2197</v>
      </c>
    </row>
    <row r="18" spans="1:57" x14ac:dyDescent="0.35">
      <c r="A18" t="s">
        <v>16</v>
      </c>
      <c r="B18" t="s">
        <v>262</v>
      </c>
      <c r="C18" t="s">
        <v>260</v>
      </c>
      <c r="D18" s="486">
        <v>64</v>
      </c>
      <c r="E18" s="484">
        <v>43</v>
      </c>
      <c r="F18" s="485">
        <v>53</v>
      </c>
      <c r="G18" s="486">
        <v>701</v>
      </c>
      <c r="H18" s="484">
        <v>742</v>
      </c>
      <c r="I18" s="485">
        <v>1443</v>
      </c>
      <c r="J18" s="486">
        <v>67</v>
      </c>
      <c r="K18" s="484">
        <v>46</v>
      </c>
      <c r="L18" s="485">
        <v>56</v>
      </c>
      <c r="M18" s="486">
        <v>701</v>
      </c>
      <c r="N18" s="484">
        <v>742</v>
      </c>
      <c r="O18" s="485">
        <v>1443</v>
      </c>
      <c r="P18" s="486">
        <v>34</v>
      </c>
      <c r="Q18" s="484">
        <v>31.4</v>
      </c>
      <c r="R18" s="485">
        <v>32.700000000000003</v>
      </c>
      <c r="S18" s="486">
        <v>701</v>
      </c>
      <c r="T18" s="484">
        <v>742</v>
      </c>
      <c r="U18" s="485">
        <v>1443</v>
      </c>
      <c r="V18" s="486">
        <v>47</v>
      </c>
      <c r="W18" s="484">
        <v>32</v>
      </c>
      <c r="X18" s="485">
        <v>39</v>
      </c>
      <c r="Y18" s="486">
        <v>49</v>
      </c>
      <c r="Z18" s="484">
        <v>62</v>
      </c>
      <c r="AA18" s="485">
        <v>111</v>
      </c>
      <c r="AB18" s="486">
        <v>53</v>
      </c>
      <c r="AC18" s="484">
        <v>34</v>
      </c>
      <c r="AD18" s="485">
        <v>42</v>
      </c>
      <c r="AE18" s="486">
        <v>49</v>
      </c>
      <c r="AF18" s="484">
        <v>62</v>
      </c>
      <c r="AG18" s="485">
        <v>111</v>
      </c>
      <c r="AH18" s="486">
        <v>31.5</v>
      </c>
      <c r="AI18" s="484">
        <v>29.1</v>
      </c>
      <c r="AJ18" s="485">
        <v>30.1</v>
      </c>
      <c r="AK18" s="486">
        <v>49</v>
      </c>
      <c r="AL18" s="484">
        <v>62</v>
      </c>
      <c r="AM18" s="485">
        <v>111</v>
      </c>
      <c r="AN18" s="486">
        <v>62</v>
      </c>
      <c r="AO18" s="484">
        <v>42</v>
      </c>
      <c r="AP18" s="485">
        <v>52</v>
      </c>
      <c r="AQ18" s="486">
        <v>769</v>
      </c>
      <c r="AR18" s="484">
        <v>834</v>
      </c>
      <c r="AS18" s="485">
        <v>1603</v>
      </c>
      <c r="AT18" s="486">
        <v>65</v>
      </c>
      <c r="AU18" s="484">
        <v>44</v>
      </c>
      <c r="AV18" s="485">
        <v>54</v>
      </c>
      <c r="AW18" s="486">
        <v>769</v>
      </c>
      <c r="AX18" s="484">
        <v>834</v>
      </c>
      <c r="AY18" s="485">
        <v>1603</v>
      </c>
      <c r="AZ18" s="486">
        <v>33.799999999999997</v>
      </c>
      <c r="BA18" s="484">
        <v>31.1</v>
      </c>
      <c r="BB18" s="485">
        <v>32.4</v>
      </c>
      <c r="BC18" s="486">
        <v>769</v>
      </c>
      <c r="BD18" s="484">
        <v>834</v>
      </c>
      <c r="BE18" s="485">
        <v>1603</v>
      </c>
    </row>
    <row r="19" spans="1:57" x14ac:dyDescent="0.35">
      <c r="A19" t="s">
        <v>44</v>
      </c>
      <c r="B19" t="s">
        <v>563</v>
      </c>
      <c r="C19" t="s">
        <v>408</v>
      </c>
      <c r="D19" s="486">
        <v>57</v>
      </c>
      <c r="E19" s="484">
        <v>41</v>
      </c>
      <c r="F19" s="485">
        <v>49</v>
      </c>
      <c r="G19" s="486">
        <v>1214</v>
      </c>
      <c r="H19" s="484">
        <v>1262</v>
      </c>
      <c r="I19" s="485">
        <v>2476</v>
      </c>
      <c r="J19" s="486">
        <v>61</v>
      </c>
      <c r="K19" s="484">
        <v>46</v>
      </c>
      <c r="L19" s="485">
        <v>53</v>
      </c>
      <c r="M19" s="486">
        <v>1214</v>
      </c>
      <c r="N19" s="484">
        <v>1262</v>
      </c>
      <c r="O19" s="485">
        <v>2476</v>
      </c>
      <c r="P19" s="486">
        <v>32.1</v>
      </c>
      <c r="Q19" s="484">
        <v>29.9</v>
      </c>
      <c r="R19" s="485">
        <v>31</v>
      </c>
      <c r="S19" s="486">
        <v>1214</v>
      </c>
      <c r="T19" s="484">
        <v>1262</v>
      </c>
      <c r="U19" s="485">
        <v>2476</v>
      </c>
      <c r="V19" s="486">
        <v>40</v>
      </c>
      <c r="W19" s="484">
        <v>31</v>
      </c>
      <c r="X19" s="485">
        <v>36</v>
      </c>
      <c r="Y19" s="486">
        <v>209</v>
      </c>
      <c r="Z19" s="484">
        <v>232</v>
      </c>
      <c r="AA19" s="485">
        <v>441</v>
      </c>
      <c r="AB19" s="486">
        <v>45</v>
      </c>
      <c r="AC19" s="484">
        <v>41</v>
      </c>
      <c r="AD19" s="485">
        <v>43</v>
      </c>
      <c r="AE19" s="486">
        <v>209</v>
      </c>
      <c r="AF19" s="484">
        <v>232</v>
      </c>
      <c r="AG19" s="485">
        <v>441</v>
      </c>
      <c r="AH19" s="486">
        <v>28.9</v>
      </c>
      <c r="AI19" s="484">
        <v>27.5</v>
      </c>
      <c r="AJ19" s="485">
        <v>28.2</v>
      </c>
      <c r="AK19" s="486">
        <v>209</v>
      </c>
      <c r="AL19" s="484">
        <v>232</v>
      </c>
      <c r="AM19" s="485">
        <v>441</v>
      </c>
      <c r="AN19" s="486">
        <v>54</v>
      </c>
      <c r="AO19" s="484">
        <v>39</v>
      </c>
      <c r="AP19" s="485">
        <v>46</v>
      </c>
      <c r="AQ19" s="486">
        <v>1564</v>
      </c>
      <c r="AR19" s="484">
        <v>1674</v>
      </c>
      <c r="AS19" s="485">
        <v>3238</v>
      </c>
      <c r="AT19" s="486">
        <v>58</v>
      </c>
      <c r="AU19" s="484">
        <v>44</v>
      </c>
      <c r="AV19" s="485">
        <v>51</v>
      </c>
      <c r="AW19" s="486">
        <v>1564</v>
      </c>
      <c r="AX19" s="484">
        <v>1674</v>
      </c>
      <c r="AY19" s="485">
        <v>3238</v>
      </c>
      <c r="AZ19" s="486">
        <v>31.6</v>
      </c>
      <c r="BA19" s="484">
        <v>29.5</v>
      </c>
      <c r="BB19" s="485">
        <v>30.5</v>
      </c>
      <c r="BC19" s="486">
        <v>1564</v>
      </c>
      <c r="BD19" s="484">
        <v>1674</v>
      </c>
      <c r="BE19" s="485">
        <v>3238</v>
      </c>
    </row>
    <row r="20" spans="1:57" x14ac:dyDescent="0.35">
      <c r="A20" t="s">
        <v>43</v>
      </c>
      <c r="B20" t="s">
        <v>288</v>
      </c>
      <c r="C20" t="s">
        <v>408</v>
      </c>
      <c r="D20" s="486">
        <v>75</v>
      </c>
      <c r="E20" s="484">
        <v>53</v>
      </c>
      <c r="F20" s="485">
        <v>64</v>
      </c>
      <c r="G20" s="486">
        <v>1516</v>
      </c>
      <c r="H20" s="484">
        <v>1523</v>
      </c>
      <c r="I20" s="485">
        <v>3039</v>
      </c>
      <c r="J20" s="486">
        <v>76</v>
      </c>
      <c r="K20" s="484">
        <v>55</v>
      </c>
      <c r="L20" s="485">
        <v>66</v>
      </c>
      <c r="M20" s="486">
        <v>1516</v>
      </c>
      <c r="N20" s="484">
        <v>1523</v>
      </c>
      <c r="O20" s="485">
        <v>3039</v>
      </c>
      <c r="P20" s="486">
        <v>36.9</v>
      </c>
      <c r="Q20" s="484">
        <v>33.6</v>
      </c>
      <c r="R20" s="485">
        <v>35.200000000000003</v>
      </c>
      <c r="S20" s="486">
        <v>1516</v>
      </c>
      <c r="T20" s="484">
        <v>1523</v>
      </c>
      <c r="U20" s="485">
        <v>3039</v>
      </c>
      <c r="V20" s="486">
        <v>57</v>
      </c>
      <c r="W20" s="484">
        <v>41</v>
      </c>
      <c r="X20" s="485">
        <v>48</v>
      </c>
      <c r="Y20" s="486">
        <v>61</v>
      </c>
      <c r="Z20" s="484">
        <v>79</v>
      </c>
      <c r="AA20" s="485">
        <v>140</v>
      </c>
      <c r="AB20" s="486">
        <v>57</v>
      </c>
      <c r="AC20" s="484">
        <v>46</v>
      </c>
      <c r="AD20" s="485">
        <v>51</v>
      </c>
      <c r="AE20" s="486">
        <v>61</v>
      </c>
      <c r="AF20" s="484">
        <v>79</v>
      </c>
      <c r="AG20" s="485">
        <v>140</v>
      </c>
      <c r="AH20" s="486">
        <v>33</v>
      </c>
      <c r="AI20" s="484">
        <v>31.9</v>
      </c>
      <c r="AJ20" s="485">
        <v>32.4</v>
      </c>
      <c r="AK20" s="486">
        <v>61</v>
      </c>
      <c r="AL20" s="484">
        <v>79</v>
      </c>
      <c r="AM20" s="485">
        <v>140</v>
      </c>
      <c r="AN20" s="486">
        <v>74</v>
      </c>
      <c r="AO20" s="484">
        <v>53</v>
      </c>
      <c r="AP20" s="485">
        <v>63</v>
      </c>
      <c r="AQ20" s="486">
        <v>1729</v>
      </c>
      <c r="AR20" s="484">
        <v>1729</v>
      </c>
      <c r="AS20" s="485">
        <v>3458</v>
      </c>
      <c r="AT20" s="486">
        <v>75</v>
      </c>
      <c r="AU20" s="484">
        <v>55</v>
      </c>
      <c r="AV20" s="485">
        <v>65</v>
      </c>
      <c r="AW20" s="486">
        <v>1729</v>
      </c>
      <c r="AX20" s="484">
        <v>1729</v>
      </c>
      <c r="AY20" s="485">
        <v>3458</v>
      </c>
      <c r="AZ20" s="486">
        <v>36.700000000000003</v>
      </c>
      <c r="BA20" s="484">
        <v>33.6</v>
      </c>
      <c r="BB20" s="485">
        <v>35.1</v>
      </c>
      <c r="BC20" s="486">
        <v>1729</v>
      </c>
      <c r="BD20" s="484">
        <v>1729</v>
      </c>
      <c r="BE20" s="485">
        <v>3458</v>
      </c>
    </row>
    <row r="21" spans="1:57" x14ac:dyDescent="0.35">
      <c r="A21" t="s">
        <v>47</v>
      </c>
      <c r="B21" t="s">
        <v>292</v>
      </c>
      <c r="C21" t="s">
        <v>408</v>
      </c>
      <c r="D21" s="486">
        <v>66</v>
      </c>
      <c r="E21" s="484">
        <v>46</v>
      </c>
      <c r="F21" s="485">
        <v>56</v>
      </c>
      <c r="G21" s="486">
        <v>833</v>
      </c>
      <c r="H21" s="484">
        <v>878</v>
      </c>
      <c r="I21" s="485">
        <v>1711</v>
      </c>
      <c r="J21" s="486">
        <v>68</v>
      </c>
      <c r="K21" s="484">
        <v>48</v>
      </c>
      <c r="L21" s="485">
        <v>58</v>
      </c>
      <c r="M21" s="486">
        <v>833</v>
      </c>
      <c r="N21" s="484">
        <v>878</v>
      </c>
      <c r="O21" s="485">
        <v>1711</v>
      </c>
      <c r="P21" s="486">
        <v>34.1</v>
      </c>
      <c r="Q21" s="484">
        <v>31.3</v>
      </c>
      <c r="R21" s="485">
        <v>32.6</v>
      </c>
      <c r="S21" s="486">
        <v>833</v>
      </c>
      <c r="T21" s="484">
        <v>878</v>
      </c>
      <c r="U21" s="485">
        <v>1711</v>
      </c>
      <c r="V21" s="486">
        <v>54</v>
      </c>
      <c r="W21" s="484">
        <v>33</v>
      </c>
      <c r="X21" s="485">
        <v>44</v>
      </c>
      <c r="Y21" s="486">
        <v>52</v>
      </c>
      <c r="Z21" s="484">
        <v>46</v>
      </c>
      <c r="AA21" s="485">
        <v>98</v>
      </c>
      <c r="AB21" s="486">
        <v>58</v>
      </c>
      <c r="AC21" s="484">
        <v>37</v>
      </c>
      <c r="AD21" s="485">
        <v>48</v>
      </c>
      <c r="AE21" s="486">
        <v>52</v>
      </c>
      <c r="AF21" s="484">
        <v>46</v>
      </c>
      <c r="AG21" s="485">
        <v>98</v>
      </c>
      <c r="AH21" s="486">
        <v>31</v>
      </c>
      <c r="AI21" s="484">
        <v>29.9</v>
      </c>
      <c r="AJ21" s="485">
        <v>30.5</v>
      </c>
      <c r="AK21" s="486">
        <v>52</v>
      </c>
      <c r="AL21" s="484">
        <v>46</v>
      </c>
      <c r="AM21" s="485">
        <v>98</v>
      </c>
      <c r="AN21" s="486">
        <v>66</v>
      </c>
      <c r="AO21" s="484">
        <v>46</v>
      </c>
      <c r="AP21" s="485">
        <v>56</v>
      </c>
      <c r="AQ21" s="486">
        <v>931</v>
      </c>
      <c r="AR21" s="484">
        <v>993</v>
      </c>
      <c r="AS21" s="485">
        <v>1924</v>
      </c>
      <c r="AT21" s="486">
        <v>68</v>
      </c>
      <c r="AU21" s="484">
        <v>49</v>
      </c>
      <c r="AV21" s="485">
        <v>58</v>
      </c>
      <c r="AW21" s="486">
        <v>931</v>
      </c>
      <c r="AX21" s="484">
        <v>993</v>
      </c>
      <c r="AY21" s="485">
        <v>1924</v>
      </c>
      <c r="AZ21" s="486">
        <v>33.9</v>
      </c>
      <c r="BA21" s="484">
        <v>31.3</v>
      </c>
      <c r="BB21" s="485">
        <v>32.6</v>
      </c>
      <c r="BC21" s="486">
        <v>931</v>
      </c>
      <c r="BD21" s="484">
        <v>993</v>
      </c>
      <c r="BE21" s="485">
        <v>1924</v>
      </c>
    </row>
    <row r="22" spans="1:57" x14ac:dyDescent="0.35">
      <c r="A22" t="s">
        <v>48</v>
      </c>
      <c r="B22" t="s">
        <v>293</v>
      </c>
      <c r="C22" t="s">
        <v>408</v>
      </c>
      <c r="D22" s="486">
        <v>73</v>
      </c>
      <c r="E22" s="484">
        <v>57</v>
      </c>
      <c r="F22" s="485">
        <v>65</v>
      </c>
      <c r="G22" s="486">
        <v>763</v>
      </c>
      <c r="H22" s="484">
        <v>816</v>
      </c>
      <c r="I22" s="485">
        <v>1579</v>
      </c>
      <c r="J22" s="486">
        <v>74</v>
      </c>
      <c r="K22" s="484">
        <v>60</v>
      </c>
      <c r="L22" s="485">
        <v>66</v>
      </c>
      <c r="M22" s="486">
        <v>763</v>
      </c>
      <c r="N22" s="484">
        <v>816</v>
      </c>
      <c r="O22" s="485">
        <v>1579</v>
      </c>
      <c r="P22" s="486">
        <v>36.299999999999997</v>
      </c>
      <c r="Q22" s="484">
        <v>33.6</v>
      </c>
      <c r="R22" s="485">
        <v>34.9</v>
      </c>
      <c r="S22" s="486">
        <v>763</v>
      </c>
      <c r="T22" s="484">
        <v>816</v>
      </c>
      <c r="U22" s="485">
        <v>1579</v>
      </c>
      <c r="V22" s="486">
        <v>62</v>
      </c>
      <c r="W22" s="484">
        <v>50</v>
      </c>
      <c r="X22" s="485">
        <v>55</v>
      </c>
      <c r="Y22" s="486">
        <v>94</v>
      </c>
      <c r="Z22" s="484">
        <v>109</v>
      </c>
      <c r="AA22" s="485">
        <v>203</v>
      </c>
      <c r="AB22" s="486">
        <v>62</v>
      </c>
      <c r="AC22" s="484">
        <v>51</v>
      </c>
      <c r="AD22" s="485">
        <v>56</v>
      </c>
      <c r="AE22" s="486">
        <v>94</v>
      </c>
      <c r="AF22" s="484">
        <v>109</v>
      </c>
      <c r="AG22" s="485">
        <v>203</v>
      </c>
      <c r="AH22" s="486">
        <v>32.299999999999997</v>
      </c>
      <c r="AI22" s="484">
        <v>30.5</v>
      </c>
      <c r="AJ22" s="485">
        <v>31.3</v>
      </c>
      <c r="AK22" s="486">
        <v>94</v>
      </c>
      <c r="AL22" s="484">
        <v>109</v>
      </c>
      <c r="AM22" s="485">
        <v>203</v>
      </c>
      <c r="AN22" s="486">
        <v>71</v>
      </c>
      <c r="AO22" s="484">
        <v>55</v>
      </c>
      <c r="AP22" s="485">
        <v>63</v>
      </c>
      <c r="AQ22" s="486">
        <v>966</v>
      </c>
      <c r="AR22" s="484">
        <v>1026</v>
      </c>
      <c r="AS22" s="485">
        <v>1992</v>
      </c>
      <c r="AT22" s="486">
        <v>72</v>
      </c>
      <c r="AU22" s="484">
        <v>58</v>
      </c>
      <c r="AV22" s="485">
        <v>65</v>
      </c>
      <c r="AW22" s="486">
        <v>966</v>
      </c>
      <c r="AX22" s="484">
        <v>1026</v>
      </c>
      <c r="AY22" s="485">
        <v>1992</v>
      </c>
      <c r="AZ22" s="486">
        <v>35.700000000000003</v>
      </c>
      <c r="BA22" s="484">
        <v>33.1</v>
      </c>
      <c r="BB22" s="485">
        <v>34.4</v>
      </c>
      <c r="BC22" s="486">
        <v>966</v>
      </c>
      <c r="BD22" s="484">
        <v>1026</v>
      </c>
      <c r="BE22" s="485">
        <v>1992</v>
      </c>
    </row>
    <row r="23" spans="1:57" x14ac:dyDescent="0.35">
      <c r="A23" t="s">
        <v>53</v>
      </c>
      <c r="B23" t="s">
        <v>298</v>
      </c>
      <c r="C23" t="s">
        <v>408</v>
      </c>
      <c r="D23" s="486">
        <v>72</v>
      </c>
      <c r="E23" s="484">
        <v>58</v>
      </c>
      <c r="F23" s="485">
        <v>65</v>
      </c>
      <c r="G23" s="486">
        <v>855</v>
      </c>
      <c r="H23" s="484">
        <v>926</v>
      </c>
      <c r="I23" s="485">
        <v>1781</v>
      </c>
      <c r="J23" s="486">
        <v>73</v>
      </c>
      <c r="K23" s="484">
        <v>60</v>
      </c>
      <c r="L23" s="485">
        <v>66</v>
      </c>
      <c r="M23" s="486">
        <v>855</v>
      </c>
      <c r="N23" s="484">
        <v>926</v>
      </c>
      <c r="O23" s="485">
        <v>1781</v>
      </c>
      <c r="P23" s="486">
        <v>35.6</v>
      </c>
      <c r="Q23" s="484">
        <v>33.9</v>
      </c>
      <c r="R23" s="485">
        <v>34.700000000000003</v>
      </c>
      <c r="S23" s="486">
        <v>855</v>
      </c>
      <c r="T23" s="484">
        <v>926</v>
      </c>
      <c r="U23" s="485">
        <v>1781</v>
      </c>
      <c r="V23" s="486">
        <v>51</v>
      </c>
      <c r="W23" s="484">
        <v>39</v>
      </c>
      <c r="X23" s="485">
        <v>45</v>
      </c>
      <c r="Y23" s="486">
        <v>71</v>
      </c>
      <c r="Z23" s="484">
        <v>77</v>
      </c>
      <c r="AA23" s="485">
        <v>148</v>
      </c>
      <c r="AB23" s="486">
        <v>54</v>
      </c>
      <c r="AC23" s="484">
        <v>43</v>
      </c>
      <c r="AD23" s="485">
        <v>48</v>
      </c>
      <c r="AE23" s="486">
        <v>71</v>
      </c>
      <c r="AF23" s="484">
        <v>77</v>
      </c>
      <c r="AG23" s="485">
        <v>148</v>
      </c>
      <c r="AH23" s="486">
        <v>34.6</v>
      </c>
      <c r="AI23" s="484">
        <v>31.1</v>
      </c>
      <c r="AJ23" s="485">
        <v>32.700000000000003</v>
      </c>
      <c r="AK23" s="486">
        <v>71</v>
      </c>
      <c r="AL23" s="484">
        <v>77</v>
      </c>
      <c r="AM23" s="485">
        <v>148</v>
      </c>
      <c r="AN23" s="486">
        <v>69</v>
      </c>
      <c r="AO23" s="484">
        <v>56</v>
      </c>
      <c r="AP23" s="485">
        <v>63</v>
      </c>
      <c r="AQ23" s="486">
        <v>953</v>
      </c>
      <c r="AR23" s="484">
        <v>1030</v>
      </c>
      <c r="AS23" s="485">
        <v>1983</v>
      </c>
      <c r="AT23" s="486">
        <v>71</v>
      </c>
      <c r="AU23" s="484">
        <v>58</v>
      </c>
      <c r="AV23" s="485">
        <v>64</v>
      </c>
      <c r="AW23" s="486">
        <v>953</v>
      </c>
      <c r="AX23" s="484">
        <v>1030</v>
      </c>
      <c r="AY23" s="485">
        <v>1983</v>
      </c>
      <c r="AZ23" s="486">
        <v>35.5</v>
      </c>
      <c r="BA23" s="484">
        <v>33.6</v>
      </c>
      <c r="BB23" s="485">
        <v>34.5</v>
      </c>
      <c r="BC23" s="486">
        <v>953</v>
      </c>
      <c r="BD23" s="484">
        <v>1030</v>
      </c>
      <c r="BE23" s="485">
        <v>1983</v>
      </c>
    </row>
    <row r="24" spans="1:57" x14ac:dyDescent="0.35">
      <c r="A24" t="s">
        <v>55</v>
      </c>
      <c r="B24" t="s">
        <v>300</v>
      </c>
      <c r="C24" t="s">
        <v>299</v>
      </c>
      <c r="D24" s="486">
        <v>64</v>
      </c>
      <c r="E24" s="484">
        <v>45</v>
      </c>
      <c r="F24" s="485">
        <v>55</v>
      </c>
      <c r="G24" s="486">
        <v>1252</v>
      </c>
      <c r="H24" s="484">
        <v>1242</v>
      </c>
      <c r="I24" s="485">
        <v>2494</v>
      </c>
      <c r="J24" s="486">
        <v>65</v>
      </c>
      <c r="K24" s="484">
        <v>48</v>
      </c>
      <c r="L24" s="485">
        <v>57</v>
      </c>
      <c r="M24" s="486">
        <v>1252</v>
      </c>
      <c r="N24" s="484">
        <v>1242</v>
      </c>
      <c r="O24" s="485">
        <v>2494</v>
      </c>
      <c r="P24" s="486">
        <v>35</v>
      </c>
      <c r="Q24" s="484">
        <v>32.299999999999997</v>
      </c>
      <c r="R24" s="485">
        <v>33.700000000000003</v>
      </c>
      <c r="S24" s="486">
        <v>1252</v>
      </c>
      <c r="T24" s="484">
        <v>1242</v>
      </c>
      <c r="U24" s="485">
        <v>2494</v>
      </c>
      <c r="V24" s="486">
        <v>40</v>
      </c>
      <c r="W24" s="484">
        <v>24</v>
      </c>
      <c r="X24" s="485">
        <v>31</v>
      </c>
      <c r="Y24" s="486">
        <v>319</v>
      </c>
      <c r="Z24" s="484">
        <v>389</v>
      </c>
      <c r="AA24" s="485">
        <v>708</v>
      </c>
      <c r="AB24" s="486">
        <v>45</v>
      </c>
      <c r="AC24" s="484">
        <v>28</v>
      </c>
      <c r="AD24" s="485">
        <v>35</v>
      </c>
      <c r="AE24" s="486">
        <v>319</v>
      </c>
      <c r="AF24" s="484">
        <v>389</v>
      </c>
      <c r="AG24" s="485">
        <v>708</v>
      </c>
      <c r="AH24" s="486">
        <v>30.2</v>
      </c>
      <c r="AI24" s="484">
        <v>27.6</v>
      </c>
      <c r="AJ24" s="485">
        <v>28.8</v>
      </c>
      <c r="AK24" s="486">
        <v>319</v>
      </c>
      <c r="AL24" s="484">
        <v>389</v>
      </c>
      <c r="AM24" s="485">
        <v>708</v>
      </c>
      <c r="AN24" s="486">
        <v>59</v>
      </c>
      <c r="AO24" s="484">
        <v>40</v>
      </c>
      <c r="AP24" s="485">
        <v>49</v>
      </c>
      <c r="AQ24" s="486">
        <v>1624</v>
      </c>
      <c r="AR24" s="484">
        <v>1707</v>
      </c>
      <c r="AS24" s="485">
        <v>3331</v>
      </c>
      <c r="AT24" s="486">
        <v>61</v>
      </c>
      <c r="AU24" s="484">
        <v>43</v>
      </c>
      <c r="AV24" s="485">
        <v>51</v>
      </c>
      <c r="AW24" s="486">
        <v>1624</v>
      </c>
      <c r="AX24" s="484">
        <v>1707</v>
      </c>
      <c r="AY24" s="485">
        <v>3331</v>
      </c>
      <c r="AZ24" s="486">
        <v>33.9</v>
      </c>
      <c r="BA24" s="484">
        <v>31.1</v>
      </c>
      <c r="BB24" s="485">
        <v>32.5</v>
      </c>
      <c r="BC24" s="486">
        <v>1624</v>
      </c>
      <c r="BD24" s="484">
        <v>1707</v>
      </c>
      <c r="BE24" s="485">
        <v>3331</v>
      </c>
    </row>
    <row r="25" spans="1:57" x14ac:dyDescent="0.35">
      <c r="A25" t="s">
        <v>57</v>
      </c>
      <c r="B25" t="s">
        <v>302</v>
      </c>
      <c r="C25" t="s">
        <v>299</v>
      </c>
      <c r="D25" s="486">
        <v>50</v>
      </c>
      <c r="E25" s="484">
        <v>31</v>
      </c>
      <c r="F25" s="485">
        <v>40</v>
      </c>
      <c r="G25" s="486">
        <v>1073</v>
      </c>
      <c r="H25" s="484">
        <v>1161</v>
      </c>
      <c r="I25" s="485">
        <v>2234</v>
      </c>
      <c r="J25" s="486">
        <v>54</v>
      </c>
      <c r="K25" s="484">
        <v>35</v>
      </c>
      <c r="L25" s="485">
        <v>44</v>
      </c>
      <c r="M25" s="486">
        <v>1073</v>
      </c>
      <c r="N25" s="484">
        <v>1161</v>
      </c>
      <c r="O25" s="485">
        <v>2234</v>
      </c>
      <c r="P25" s="486">
        <v>32.299999999999997</v>
      </c>
      <c r="Q25" s="484">
        <v>29.4</v>
      </c>
      <c r="R25" s="485">
        <v>30.8</v>
      </c>
      <c r="S25" s="486">
        <v>1073</v>
      </c>
      <c r="T25" s="484">
        <v>1161</v>
      </c>
      <c r="U25" s="485">
        <v>2234</v>
      </c>
      <c r="V25" s="486">
        <v>39</v>
      </c>
      <c r="W25" s="484">
        <v>26</v>
      </c>
      <c r="X25" s="485">
        <v>32</v>
      </c>
      <c r="Y25" s="486">
        <v>993</v>
      </c>
      <c r="Z25" s="484">
        <v>1033</v>
      </c>
      <c r="AA25" s="485">
        <v>2026</v>
      </c>
      <c r="AB25" s="486">
        <v>46</v>
      </c>
      <c r="AC25" s="484">
        <v>33</v>
      </c>
      <c r="AD25" s="485">
        <v>39</v>
      </c>
      <c r="AE25" s="486">
        <v>993</v>
      </c>
      <c r="AF25" s="484">
        <v>1033</v>
      </c>
      <c r="AG25" s="485">
        <v>2026</v>
      </c>
      <c r="AH25" s="486">
        <v>29.9</v>
      </c>
      <c r="AI25" s="484">
        <v>27.8</v>
      </c>
      <c r="AJ25" s="485">
        <v>28.8</v>
      </c>
      <c r="AK25" s="486">
        <v>993</v>
      </c>
      <c r="AL25" s="484">
        <v>1033</v>
      </c>
      <c r="AM25" s="485">
        <v>2026</v>
      </c>
      <c r="AN25" s="486">
        <v>44</v>
      </c>
      <c r="AO25" s="484">
        <v>28</v>
      </c>
      <c r="AP25" s="485">
        <v>36</v>
      </c>
      <c r="AQ25" s="486">
        <v>2204</v>
      </c>
      <c r="AR25" s="484">
        <v>2338</v>
      </c>
      <c r="AS25" s="485">
        <v>4542</v>
      </c>
      <c r="AT25" s="486">
        <v>49</v>
      </c>
      <c r="AU25" s="484">
        <v>34</v>
      </c>
      <c r="AV25" s="485">
        <v>41</v>
      </c>
      <c r="AW25" s="486">
        <v>2204</v>
      </c>
      <c r="AX25" s="484">
        <v>2338</v>
      </c>
      <c r="AY25" s="485">
        <v>4542</v>
      </c>
      <c r="AZ25" s="486">
        <v>31</v>
      </c>
      <c r="BA25" s="484">
        <v>28.5</v>
      </c>
      <c r="BB25" s="485">
        <v>29.7</v>
      </c>
      <c r="BC25" s="486">
        <v>2204</v>
      </c>
      <c r="BD25" s="484">
        <v>2338</v>
      </c>
      <c r="BE25" s="485">
        <v>4542</v>
      </c>
    </row>
    <row r="26" spans="1:57" x14ac:dyDescent="0.35">
      <c r="A26" t="s">
        <v>63</v>
      </c>
      <c r="B26" t="s">
        <v>308</v>
      </c>
      <c r="C26" t="s">
        <v>299</v>
      </c>
      <c r="D26" s="486">
        <v>70</v>
      </c>
      <c r="E26" s="484">
        <v>56</v>
      </c>
      <c r="F26" s="485">
        <v>63</v>
      </c>
      <c r="G26" s="486">
        <v>169</v>
      </c>
      <c r="H26" s="484">
        <v>158</v>
      </c>
      <c r="I26" s="485">
        <v>327</v>
      </c>
      <c r="J26" s="486">
        <v>72</v>
      </c>
      <c r="K26" s="484">
        <v>56</v>
      </c>
      <c r="L26" s="485">
        <v>64</v>
      </c>
      <c r="M26" s="486">
        <v>169</v>
      </c>
      <c r="N26" s="484">
        <v>158</v>
      </c>
      <c r="O26" s="485">
        <v>327</v>
      </c>
      <c r="P26" s="486">
        <v>38.700000000000003</v>
      </c>
      <c r="Q26" s="484">
        <v>36.200000000000003</v>
      </c>
      <c r="R26" s="485">
        <v>37.5</v>
      </c>
      <c r="S26" s="486">
        <v>169</v>
      </c>
      <c r="T26" s="484">
        <v>158</v>
      </c>
      <c r="U26" s="485">
        <v>327</v>
      </c>
      <c r="V26" s="486" t="s">
        <v>197</v>
      </c>
      <c r="W26" s="484" t="s">
        <v>197</v>
      </c>
      <c r="X26" s="485">
        <v>36</v>
      </c>
      <c r="Y26" s="486">
        <v>7</v>
      </c>
      <c r="Z26" s="484">
        <v>4</v>
      </c>
      <c r="AA26" s="485">
        <v>11</v>
      </c>
      <c r="AB26" s="486" t="s">
        <v>197</v>
      </c>
      <c r="AC26" s="484" t="s">
        <v>197</v>
      </c>
      <c r="AD26" s="485">
        <v>36</v>
      </c>
      <c r="AE26" s="486">
        <v>7</v>
      </c>
      <c r="AF26" s="484">
        <v>4</v>
      </c>
      <c r="AG26" s="485">
        <v>11</v>
      </c>
      <c r="AH26" s="486">
        <v>34.6</v>
      </c>
      <c r="AI26" s="484">
        <v>29</v>
      </c>
      <c r="AJ26" s="485">
        <v>32.6</v>
      </c>
      <c r="AK26" s="486">
        <v>7</v>
      </c>
      <c r="AL26" s="484">
        <v>4</v>
      </c>
      <c r="AM26" s="485">
        <v>11</v>
      </c>
      <c r="AN26" s="486">
        <v>67</v>
      </c>
      <c r="AO26" s="484">
        <v>55</v>
      </c>
      <c r="AP26" s="485">
        <v>61</v>
      </c>
      <c r="AQ26" s="486">
        <v>203</v>
      </c>
      <c r="AR26" s="484">
        <v>184</v>
      </c>
      <c r="AS26" s="485">
        <v>387</v>
      </c>
      <c r="AT26" s="486">
        <v>68</v>
      </c>
      <c r="AU26" s="484">
        <v>55</v>
      </c>
      <c r="AV26" s="485">
        <v>62</v>
      </c>
      <c r="AW26" s="486">
        <v>203</v>
      </c>
      <c r="AX26" s="484">
        <v>184</v>
      </c>
      <c r="AY26" s="485">
        <v>387</v>
      </c>
      <c r="AZ26" s="486">
        <v>38.200000000000003</v>
      </c>
      <c r="BA26" s="484">
        <v>35.9</v>
      </c>
      <c r="BB26" s="485">
        <v>37.1</v>
      </c>
      <c r="BC26" s="486">
        <v>203</v>
      </c>
      <c r="BD26" s="484">
        <v>184</v>
      </c>
      <c r="BE26" s="485">
        <v>387</v>
      </c>
    </row>
    <row r="27" spans="1:57" x14ac:dyDescent="0.35">
      <c r="A27" t="s">
        <v>61</v>
      </c>
      <c r="B27" t="s">
        <v>306</v>
      </c>
      <c r="C27" t="s">
        <v>299</v>
      </c>
      <c r="D27" s="486">
        <v>57</v>
      </c>
      <c r="E27" s="484">
        <v>38</v>
      </c>
      <c r="F27" s="485">
        <v>47</v>
      </c>
      <c r="G27" s="486">
        <v>1104</v>
      </c>
      <c r="H27" s="484">
        <v>1199</v>
      </c>
      <c r="I27" s="485">
        <v>2303</v>
      </c>
      <c r="J27" s="486">
        <v>60</v>
      </c>
      <c r="K27" s="484">
        <v>42</v>
      </c>
      <c r="L27" s="485">
        <v>50</v>
      </c>
      <c r="M27" s="486">
        <v>1104</v>
      </c>
      <c r="N27" s="484">
        <v>1199</v>
      </c>
      <c r="O27" s="485">
        <v>2303</v>
      </c>
      <c r="P27" s="486">
        <v>33.799999999999997</v>
      </c>
      <c r="Q27" s="484">
        <v>30.6</v>
      </c>
      <c r="R27" s="485">
        <v>32.1</v>
      </c>
      <c r="S27" s="486">
        <v>1104</v>
      </c>
      <c r="T27" s="484">
        <v>1199</v>
      </c>
      <c r="U27" s="485">
        <v>2303</v>
      </c>
      <c r="V27" s="486">
        <v>43</v>
      </c>
      <c r="W27" s="484">
        <v>26</v>
      </c>
      <c r="X27" s="485">
        <v>34</v>
      </c>
      <c r="Y27" s="486">
        <v>498</v>
      </c>
      <c r="Z27" s="484">
        <v>528</v>
      </c>
      <c r="AA27" s="485">
        <v>1026</v>
      </c>
      <c r="AB27" s="486">
        <v>45</v>
      </c>
      <c r="AC27" s="484">
        <v>31</v>
      </c>
      <c r="AD27" s="485">
        <v>38</v>
      </c>
      <c r="AE27" s="486">
        <v>498</v>
      </c>
      <c r="AF27" s="484">
        <v>528</v>
      </c>
      <c r="AG27" s="485">
        <v>1026</v>
      </c>
      <c r="AH27" s="486">
        <v>31.2</v>
      </c>
      <c r="AI27" s="484">
        <v>28.1</v>
      </c>
      <c r="AJ27" s="485">
        <v>29.6</v>
      </c>
      <c r="AK27" s="486">
        <v>498</v>
      </c>
      <c r="AL27" s="484">
        <v>528</v>
      </c>
      <c r="AM27" s="485">
        <v>1026</v>
      </c>
      <c r="AN27" s="486">
        <v>53</v>
      </c>
      <c r="AO27" s="484">
        <v>34</v>
      </c>
      <c r="AP27" s="485">
        <v>43</v>
      </c>
      <c r="AQ27" s="486">
        <v>1794</v>
      </c>
      <c r="AR27" s="484">
        <v>1942</v>
      </c>
      <c r="AS27" s="485">
        <v>3736</v>
      </c>
      <c r="AT27" s="486">
        <v>55</v>
      </c>
      <c r="AU27" s="484">
        <v>39</v>
      </c>
      <c r="AV27" s="485">
        <v>46</v>
      </c>
      <c r="AW27" s="486">
        <v>1794</v>
      </c>
      <c r="AX27" s="484">
        <v>1942</v>
      </c>
      <c r="AY27" s="485">
        <v>3736</v>
      </c>
      <c r="AZ27" s="486">
        <v>32.799999999999997</v>
      </c>
      <c r="BA27" s="484">
        <v>29.9</v>
      </c>
      <c r="BB27" s="485">
        <v>31.3</v>
      </c>
      <c r="BC27" s="486">
        <v>1794</v>
      </c>
      <c r="BD27" s="484">
        <v>1942</v>
      </c>
      <c r="BE27" s="485">
        <v>3736</v>
      </c>
    </row>
    <row r="28" spans="1:57" x14ac:dyDescent="0.35">
      <c r="A28" t="s">
        <v>68</v>
      </c>
      <c r="B28" t="s">
        <v>313</v>
      </c>
      <c r="C28" t="s">
        <v>309</v>
      </c>
      <c r="D28" s="486">
        <v>70</v>
      </c>
      <c r="E28" s="484">
        <v>52</v>
      </c>
      <c r="F28" s="485">
        <v>61</v>
      </c>
      <c r="G28" s="486">
        <v>785</v>
      </c>
      <c r="H28" s="484">
        <v>886</v>
      </c>
      <c r="I28" s="485">
        <v>1671</v>
      </c>
      <c r="J28" s="486">
        <v>71</v>
      </c>
      <c r="K28" s="484">
        <v>54</v>
      </c>
      <c r="L28" s="485">
        <v>62</v>
      </c>
      <c r="M28" s="486">
        <v>785</v>
      </c>
      <c r="N28" s="484">
        <v>886</v>
      </c>
      <c r="O28" s="485">
        <v>1671</v>
      </c>
      <c r="P28" s="486">
        <v>35.4</v>
      </c>
      <c r="Q28" s="484">
        <v>33</v>
      </c>
      <c r="R28" s="485">
        <v>34.1</v>
      </c>
      <c r="S28" s="486">
        <v>785</v>
      </c>
      <c r="T28" s="484">
        <v>886</v>
      </c>
      <c r="U28" s="485">
        <v>1671</v>
      </c>
      <c r="V28" s="486">
        <v>48</v>
      </c>
      <c r="W28" s="484">
        <v>29</v>
      </c>
      <c r="X28" s="485">
        <v>38</v>
      </c>
      <c r="Y28" s="486">
        <v>64</v>
      </c>
      <c r="Z28" s="484">
        <v>80</v>
      </c>
      <c r="AA28" s="485">
        <v>144</v>
      </c>
      <c r="AB28" s="486">
        <v>50</v>
      </c>
      <c r="AC28" s="484">
        <v>31</v>
      </c>
      <c r="AD28" s="485">
        <v>40</v>
      </c>
      <c r="AE28" s="486">
        <v>64</v>
      </c>
      <c r="AF28" s="484">
        <v>80</v>
      </c>
      <c r="AG28" s="485">
        <v>144</v>
      </c>
      <c r="AH28" s="486">
        <v>31.6</v>
      </c>
      <c r="AI28" s="484">
        <v>28.5</v>
      </c>
      <c r="AJ28" s="485">
        <v>29.9</v>
      </c>
      <c r="AK28" s="486">
        <v>64</v>
      </c>
      <c r="AL28" s="484">
        <v>80</v>
      </c>
      <c r="AM28" s="485">
        <v>144</v>
      </c>
      <c r="AN28" s="486">
        <v>68</v>
      </c>
      <c r="AO28" s="484">
        <v>50</v>
      </c>
      <c r="AP28" s="485">
        <v>59</v>
      </c>
      <c r="AQ28" s="486">
        <v>863</v>
      </c>
      <c r="AR28" s="484">
        <v>988</v>
      </c>
      <c r="AS28" s="485">
        <v>1851</v>
      </c>
      <c r="AT28" s="486">
        <v>69</v>
      </c>
      <c r="AU28" s="484">
        <v>52</v>
      </c>
      <c r="AV28" s="485">
        <v>60</v>
      </c>
      <c r="AW28" s="486">
        <v>863</v>
      </c>
      <c r="AX28" s="484">
        <v>988</v>
      </c>
      <c r="AY28" s="485">
        <v>1851</v>
      </c>
      <c r="AZ28" s="486">
        <v>35.200000000000003</v>
      </c>
      <c r="BA28" s="484">
        <v>32.700000000000003</v>
      </c>
      <c r="BB28" s="485">
        <v>33.799999999999997</v>
      </c>
      <c r="BC28" s="486">
        <v>863</v>
      </c>
      <c r="BD28" s="484">
        <v>988</v>
      </c>
      <c r="BE28" s="485">
        <v>1851</v>
      </c>
    </row>
    <row r="29" spans="1:57" x14ac:dyDescent="0.35">
      <c r="A29" t="s">
        <v>74</v>
      </c>
      <c r="B29" t="s">
        <v>319</v>
      </c>
      <c r="C29" t="s">
        <v>309</v>
      </c>
      <c r="D29" s="486" t="s">
        <v>416</v>
      </c>
      <c r="E29" s="484" t="s">
        <v>416</v>
      </c>
      <c r="F29" s="485" t="s">
        <v>416</v>
      </c>
      <c r="G29" s="486" t="s">
        <v>416</v>
      </c>
      <c r="H29" s="484" t="s">
        <v>416</v>
      </c>
      <c r="I29" s="485" t="s">
        <v>416</v>
      </c>
      <c r="J29" s="486" t="s">
        <v>416</v>
      </c>
      <c r="K29" s="484" t="s">
        <v>416</v>
      </c>
      <c r="L29" s="485" t="s">
        <v>416</v>
      </c>
      <c r="M29" s="486" t="s">
        <v>416</v>
      </c>
      <c r="N29" s="484" t="s">
        <v>416</v>
      </c>
      <c r="O29" s="485" t="s">
        <v>416</v>
      </c>
      <c r="P29" s="486" t="s">
        <v>416</v>
      </c>
      <c r="Q29" s="484" t="s">
        <v>416</v>
      </c>
      <c r="R29" s="485" t="s">
        <v>416</v>
      </c>
      <c r="S29" s="486" t="s">
        <v>416</v>
      </c>
      <c r="T29" s="484" t="s">
        <v>416</v>
      </c>
      <c r="U29" s="485" t="s">
        <v>416</v>
      </c>
      <c r="V29" s="486" t="s">
        <v>416</v>
      </c>
      <c r="W29" s="484" t="s">
        <v>416</v>
      </c>
      <c r="X29" s="485" t="s">
        <v>416</v>
      </c>
      <c r="Y29" s="486" t="s">
        <v>416</v>
      </c>
      <c r="Z29" s="484" t="s">
        <v>416</v>
      </c>
      <c r="AA29" s="485" t="s">
        <v>416</v>
      </c>
      <c r="AB29" s="486" t="s">
        <v>416</v>
      </c>
      <c r="AC29" s="484" t="s">
        <v>416</v>
      </c>
      <c r="AD29" s="485" t="s">
        <v>416</v>
      </c>
      <c r="AE29" s="486" t="s">
        <v>416</v>
      </c>
      <c r="AF29" s="484" t="s">
        <v>416</v>
      </c>
      <c r="AG29" s="485" t="s">
        <v>416</v>
      </c>
      <c r="AH29" s="486" t="s">
        <v>416</v>
      </c>
      <c r="AI29" s="484" t="s">
        <v>416</v>
      </c>
      <c r="AJ29" s="485" t="s">
        <v>416</v>
      </c>
      <c r="AK29" s="486" t="s">
        <v>416</v>
      </c>
      <c r="AL29" s="484" t="s">
        <v>416</v>
      </c>
      <c r="AM29" s="485" t="s">
        <v>416</v>
      </c>
      <c r="AN29" s="486">
        <v>65</v>
      </c>
      <c r="AO29" s="484">
        <v>46</v>
      </c>
      <c r="AP29" s="485">
        <v>55</v>
      </c>
      <c r="AQ29" s="486">
        <v>1030</v>
      </c>
      <c r="AR29" s="484">
        <v>1180</v>
      </c>
      <c r="AS29" s="485">
        <v>2210</v>
      </c>
      <c r="AT29" s="486">
        <v>68</v>
      </c>
      <c r="AU29" s="484">
        <v>50</v>
      </c>
      <c r="AV29" s="485">
        <v>58</v>
      </c>
      <c r="AW29" s="486">
        <v>1030</v>
      </c>
      <c r="AX29" s="484">
        <v>1180</v>
      </c>
      <c r="AY29" s="485">
        <v>2210</v>
      </c>
      <c r="AZ29" s="486">
        <v>34.4</v>
      </c>
      <c r="BA29" s="484">
        <v>31.5</v>
      </c>
      <c r="BB29" s="485">
        <v>32.9</v>
      </c>
      <c r="BC29" s="486">
        <v>1030</v>
      </c>
      <c r="BD29" s="484">
        <v>1180</v>
      </c>
      <c r="BE29" s="485">
        <v>2210</v>
      </c>
    </row>
    <row r="30" spans="1:57" x14ac:dyDescent="0.35">
      <c r="A30" t="s">
        <v>73</v>
      </c>
      <c r="B30" t="s">
        <v>318</v>
      </c>
      <c r="C30" t="s">
        <v>309</v>
      </c>
      <c r="D30" s="486">
        <v>63</v>
      </c>
      <c r="E30" s="484">
        <v>46</v>
      </c>
      <c r="F30" s="485">
        <v>55</v>
      </c>
      <c r="G30" s="486">
        <v>1162</v>
      </c>
      <c r="H30" s="484">
        <v>1199</v>
      </c>
      <c r="I30" s="485">
        <v>2361</v>
      </c>
      <c r="J30" s="486">
        <v>67</v>
      </c>
      <c r="K30" s="484">
        <v>49</v>
      </c>
      <c r="L30" s="485">
        <v>58</v>
      </c>
      <c r="M30" s="486">
        <v>1162</v>
      </c>
      <c r="N30" s="484">
        <v>1199</v>
      </c>
      <c r="O30" s="485">
        <v>2361</v>
      </c>
      <c r="P30" s="486">
        <v>35.700000000000003</v>
      </c>
      <c r="Q30" s="484">
        <v>32.200000000000003</v>
      </c>
      <c r="R30" s="485">
        <v>33.9</v>
      </c>
      <c r="S30" s="486">
        <v>1162</v>
      </c>
      <c r="T30" s="484">
        <v>1199</v>
      </c>
      <c r="U30" s="485">
        <v>2361</v>
      </c>
      <c r="V30" s="486">
        <v>47</v>
      </c>
      <c r="W30" s="484">
        <v>29</v>
      </c>
      <c r="X30" s="485">
        <v>38</v>
      </c>
      <c r="Y30" s="486">
        <v>310</v>
      </c>
      <c r="Z30" s="484">
        <v>311</v>
      </c>
      <c r="AA30" s="485">
        <v>621</v>
      </c>
      <c r="AB30" s="486">
        <v>51</v>
      </c>
      <c r="AC30" s="484">
        <v>34</v>
      </c>
      <c r="AD30" s="485">
        <v>43</v>
      </c>
      <c r="AE30" s="486">
        <v>310</v>
      </c>
      <c r="AF30" s="484">
        <v>311</v>
      </c>
      <c r="AG30" s="485">
        <v>621</v>
      </c>
      <c r="AH30" s="486">
        <v>31.5</v>
      </c>
      <c r="AI30" s="484">
        <v>28.4</v>
      </c>
      <c r="AJ30" s="485">
        <v>29.9</v>
      </c>
      <c r="AK30" s="486">
        <v>310</v>
      </c>
      <c r="AL30" s="484">
        <v>311</v>
      </c>
      <c r="AM30" s="485">
        <v>621</v>
      </c>
      <c r="AN30" s="486">
        <v>60</v>
      </c>
      <c r="AO30" s="484">
        <v>42</v>
      </c>
      <c r="AP30" s="485">
        <v>51</v>
      </c>
      <c r="AQ30" s="486">
        <v>1603</v>
      </c>
      <c r="AR30" s="484">
        <v>1635</v>
      </c>
      <c r="AS30" s="485">
        <v>3238</v>
      </c>
      <c r="AT30" s="486">
        <v>64</v>
      </c>
      <c r="AU30" s="484">
        <v>46</v>
      </c>
      <c r="AV30" s="485">
        <v>55</v>
      </c>
      <c r="AW30" s="486">
        <v>1603</v>
      </c>
      <c r="AX30" s="484">
        <v>1635</v>
      </c>
      <c r="AY30" s="485">
        <v>3238</v>
      </c>
      <c r="AZ30" s="486">
        <v>34.799999999999997</v>
      </c>
      <c r="BA30" s="484">
        <v>31.2</v>
      </c>
      <c r="BB30" s="485">
        <v>33</v>
      </c>
      <c r="BC30" s="486">
        <v>1603</v>
      </c>
      <c r="BD30" s="484">
        <v>1635</v>
      </c>
      <c r="BE30" s="485">
        <v>3238</v>
      </c>
    </row>
    <row r="31" spans="1:57" x14ac:dyDescent="0.35">
      <c r="A31" t="s">
        <v>148</v>
      </c>
      <c r="B31" t="s">
        <v>393</v>
      </c>
      <c r="C31" t="s">
        <v>392</v>
      </c>
      <c r="D31" s="486">
        <v>69</v>
      </c>
      <c r="E31" s="484">
        <v>55</v>
      </c>
      <c r="F31" s="485">
        <v>62</v>
      </c>
      <c r="G31" s="486">
        <v>716</v>
      </c>
      <c r="H31" s="484">
        <v>779</v>
      </c>
      <c r="I31" s="485">
        <v>1495</v>
      </c>
      <c r="J31" s="486">
        <v>71</v>
      </c>
      <c r="K31" s="484">
        <v>58</v>
      </c>
      <c r="L31" s="485">
        <v>64</v>
      </c>
      <c r="M31" s="486">
        <v>716</v>
      </c>
      <c r="N31" s="484">
        <v>779</v>
      </c>
      <c r="O31" s="485">
        <v>1495</v>
      </c>
      <c r="P31" s="486">
        <v>35.5</v>
      </c>
      <c r="Q31" s="484">
        <v>33.6</v>
      </c>
      <c r="R31" s="485">
        <v>34.5</v>
      </c>
      <c r="S31" s="486">
        <v>716</v>
      </c>
      <c r="T31" s="484">
        <v>779</v>
      </c>
      <c r="U31" s="485">
        <v>1495</v>
      </c>
      <c r="V31" s="486">
        <v>55</v>
      </c>
      <c r="W31" s="484">
        <v>36</v>
      </c>
      <c r="X31" s="485">
        <v>44</v>
      </c>
      <c r="Y31" s="486">
        <v>44</v>
      </c>
      <c r="Z31" s="484">
        <v>55</v>
      </c>
      <c r="AA31" s="485">
        <v>99</v>
      </c>
      <c r="AB31" s="486">
        <v>57</v>
      </c>
      <c r="AC31" s="484">
        <v>42</v>
      </c>
      <c r="AD31" s="485">
        <v>48</v>
      </c>
      <c r="AE31" s="486">
        <v>44</v>
      </c>
      <c r="AF31" s="484">
        <v>55</v>
      </c>
      <c r="AG31" s="485">
        <v>99</v>
      </c>
      <c r="AH31" s="486">
        <v>34.4</v>
      </c>
      <c r="AI31" s="484">
        <v>29.3</v>
      </c>
      <c r="AJ31" s="485">
        <v>31.5</v>
      </c>
      <c r="AK31" s="486">
        <v>44</v>
      </c>
      <c r="AL31" s="484">
        <v>55</v>
      </c>
      <c r="AM31" s="485">
        <v>99</v>
      </c>
      <c r="AN31" s="486">
        <v>68</v>
      </c>
      <c r="AO31" s="484">
        <v>53</v>
      </c>
      <c r="AP31" s="485">
        <v>60</v>
      </c>
      <c r="AQ31" s="486">
        <v>886</v>
      </c>
      <c r="AR31" s="484">
        <v>974</v>
      </c>
      <c r="AS31" s="485">
        <v>1860</v>
      </c>
      <c r="AT31" s="486">
        <v>70</v>
      </c>
      <c r="AU31" s="484">
        <v>56</v>
      </c>
      <c r="AV31" s="485">
        <v>63</v>
      </c>
      <c r="AW31" s="486">
        <v>886</v>
      </c>
      <c r="AX31" s="484">
        <v>974</v>
      </c>
      <c r="AY31" s="485">
        <v>1860</v>
      </c>
      <c r="AZ31" s="486">
        <v>35.5</v>
      </c>
      <c r="BA31" s="484">
        <v>33.5</v>
      </c>
      <c r="BB31" s="485">
        <v>34.5</v>
      </c>
      <c r="BC31" s="486">
        <v>886</v>
      </c>
      <c r="BD31" s="484">
        <v>974</v>
      </c>
      <c r="BE31" s="485">
        <v>1860</v>
      </c>
    </row>
    <row r="32" spans="1:57" x14ac:dyDescent="0.35">
      <c r="A32" t="s">
        <v>150</v>
      </c>
      <c r="B32" t="s">
        <v>182</v>
      </c>
      <c r="C32" t="s">
        <v>392</v>
      </c>
      <c r="D32" s="486">
        <v>68</v>
      </c>
      <c r="E32" s="484">
        <v>50</v>
      </c>
      <c r="F32" s="485">
        <v>59</v>
      </c>
      <c r="G32" s="486">
        <v>1843</v>
      </c>
      <c r="H32" s="484">
        <v>1874</v>
      </c>
      <c r="I32" s="485">
        <v>3717</v>
      </c>
      <c r="J32" s="486">
        <v>70</v>
      </c>
      <c r="K32" s="484">
        <v>54</v>
      </c>
      <c r="L32" s="485">
        <v>62</v>
      </c>
      <c r="M32" s="486">
        <v>1843</v>
      </c>
      <c r="N32" s="484">
        <v>1874</v>
      </c>
      <c r="O32" s="485">
        <v>3717</v>
      </c>
      <c r="P32" s="486">
        <v>36</v>
      </c>
      <c r="Q32" s="484">
        <v>33.299999999999997</v>
      </c>
      <c r="R32" s="485">
        <v>34.6</v>
      </c>
      <c r="S32" s="486">
        <v>1843</v>
      </c>
      <c r="T32" s="484">
        <v>1874</v>
      </c>
      <c r="U32" s="485">
        <v>3717</v>
      </c>
      <c r="V32" s="486">
        <v>42</v>
      </c>
      <c r="W32" s="484">
        <v>36</v>
      </c>
      <c r="X32" s="485">
        <v>39</v>
      </c>
      <c r="Y32" s="486">
        <v>459</v>
      </c>
      <c r="Z32" s="484">
        <v>486</v>
      </c>
      <c r="AA32" s="485">
        <v>945</v>
      </c>
      <c r="AB32" s="486">
        <v>50</v>
      </c>
      <c r="AC32" s="484">
        <v>41</v>
      </c>
      <c r="AD32" s="485">
        <v>46</v>
      </c>
      <c r="AE32" s="486">
        <v>459</v>
      </c>
      <c r="AF32" s="484">
        <v>486</v>
      </c>
      <c r="AG32" s="485">
        <v>945</v>
      </c>
      <c r="AH32" s="486">
        <v>31.7</v>
      </c>
      <c r="AI32" s="484">
        <v>29.7</v>
      </c>
      <c r="AJ32" s="485">
        <v>30.7</v>
      </c>
      <c r="AK32" s="486">
        <v>459</v>
      </c>
      <c r="AL32" s="484">
        <v>486</v>
      </c>
      <c r="AM32" s="485">
        <v>945</v>
      </c>
      <c r="AN32" s="486">
        <v>63</v>
      </c>
      <c r="AO32" s="484">
        <v>47</v>
      </c>
      <c r="AP32" s="485">
        <v>55</v>
      </c>
      <c r="AQ32" s="486">
        <v>2551</v>
      </c>
      <c r="AR32" s="484">
        <v>2651</v>
      </c>
      <c r="AS32" s="485">
        <v>5202</v>
      </c>
      <c r="AT32" s="486">
        <v>66</v>
      </c>
      <c r="AU32" s="484">
        <v>51</v>
      </c>
      <c r="AV32" s="485">
        <v>58</v>
      </c>
      <c r="AW32" s="486">
        <v>2551</v>
      </c>
      <c r="AX32" s="484">
        <v>2651</v>
      </c>
      <c r="AY32" s="485">
        <v>5202</v>
      </c>
      <c r="AZ32" s="486">
        <v>35</v>
      </c>
      <c r="BA32" s="484">
        <v>32.5</v>
      </c>
      <c r="BB32" s="485">
        <v>33.700000000000003</v>
      </c>
      <c r="BC32" s="486">
        <v>2551</v>
      </c>
      <c r="BD32" s="484">
        <v>2651</v>
      </c>
      <c r="BE32" s="485">
        <v>5202</v>
      </c>
    </row>
    <row r="33" spans="1:57" x14ac:dyDescent="0.35">
      <c r="A33" t="s">
        <v>156</v>
      </c>
      <c r="B33" t="s">
        <v>400</v>
      </c>
      <c r="C33" t="s">
        <v>392</v>
      </c>
      <c r="D33" s="486">
        <v>77</v>
      </c>
      <c r="E33" s="484">
        <v>62</v>
      </c>
      <c r="F33" s="485">
        <v>69</v>
      </c>
      <c r="G33" s="486">
        <v>1038</v>
      </c>
      <c r="H33" s="484">
        <v>1157</v>
      </c>
      <c r="I33" s="485">
        <v>2195</v>
      </c>
      <c r="J33" s="486">
        <v>79</v>
      </c>
      <c r="K33" s="484">
        <v>63</v>
      </c>
      <c r="L33" s="485">
        <v>71</v>
      </c>
      <c r="M33" s="486">
        <v>1038</v>
      </c>
      <c r="N33" s="484">
        <v>1157</v>
      </c>
      <c r="O33" s="485">
        <v>2195</v>
      </c>
      <c r="P33" s="486">
        <v>36.4</v>
      </c>
      <c r="Q33" s="484">
        <v>34.200000000000003</v>
      </c>
      <c r="R33" s="485">
        <v>35.200000000000003</v>
      </c>
      <c r="S33" s="486">
        <v>1038</v>
      </c>
      <c r="T33" s="484">
        <v>1157</v>
      </c>
      <c r="U33" s="485">
        <v>2195</v>
      </c>
      <c r="V33" s="486">
        <v>58</v>
      </c>
      <c r="W33" s="484">
        <v>54</v>
      </c>
      <c r="X33" s="485">
        <v>56</v>
      </c>
      <c r="Y33" s="486">
        <v>60</v>
      </c>
      <c r="Z33" s="484">
        <v>54</v>
      </c>
      <c r="AA33" s="485">
        <v>114</v>
      </c>
      <c r="AB33" s="486">
        <v>58</v>
      </c>
      <c r="AC33" s="484">
        <v>54</v>
      </c>
      <c r="AD33" s="485">
        <v>56</v>
      </c>
      <c r="AE33" s="486">
        <v>60</v>
      </c>
      <c r="AF33" s="484">
        <v>54</v>
      </c>
      <c r="AG33" s="485">
        <v>114</v>
      </c>
      <c r="AH33" s="486">
        <v>33</v>
      </c>
      <c r="AI33" s="484">
        <v>31</v>
      </c>
      <c r="AJ33" s="485">
        <v>32.1</v>
      </c>
      <c r="AK33" s="486">
        <v>60</v>
      </c>
      <c r="AL33" s="484">
        <v>54</v>
      </c>
      <c r="AM33" s="485">
        <v>114</v>
      </c>
      <c r="AN33" s="486">
        <v>76</v>
      </c>
      <c r="AO33" s="484">
        <v>61</v>
      </c>
      <c r="AP33" s="485">
        <v>68</v>
      </c>
      <c r="AQ33" s="486">
        <v>1134</v>
      </c>
      <c r="AR33" s="484">
        <v>1266</v>
      </c>
      <c r="AS33" s="485">
        <v>2400</v>
      </c>
      <c r="AT33" s="486">
        <v>78</v>
      </c>
      <c r="AU33" s="484">
        <v>63</v>
      </c>
      <c r="AV33" s="485">
        <v>70</v>
      </c>
      <c r="AW33" s="486">
        <v>1134</v>
      </c>
      <c r="AX33" s="484">
        <v>1266</v>
      </c>
      <c r="AY33" s="485">
        <v>2400</v>
      </c>
      <c r="AZ33" s="486">
        <v>36.200000000000003</v>
      </c>
      <c r="BA33" s="484">
        <v>34</v>
      </c>
      <c r="BB33" s="485">
        <v>35</v>
      </c>
      <c r="BC33" s="486">
        <v>1134</v>
      </c>
      <c r="BD33" s="484">
        <v>1266</v>
      </c>
      <c r="BE33" s="485">
        <v>2400</v>
      </c>
    </row>
    <row r="34" spans="1:57" x14ac:dyDescent="0.35">
      <c r="A34" t="s">
        <v>160</v>
      </c>
      <c r="B34" t="s">
        <v>404</v>
      </c>
      <c r="C34" t="s">
        <v>392</v>
      </c>
      <c r="D34" s="486">
        <v>79</v>
      </c>
      <c r="E34" s="484">
        <v>65</v>
      </c>
      <c r="F34" s="485">
        <v>72</v>
      </c>
      <c r="G34" s="486">
        <v>1166</v>
      </c>
      <c r="H34" s="484">
        <v>1214</v>
      </c>
      <c r="I34" s="485">
        <v>2380</v>
      </c>
      <c r="J34" s="486">
        <v>81</v>
      </c>
      <c r="K34" s="484">
        <v>68</v>
      </c>
      <c r="L34" s="485">
        <v>74</v>
      </c>
      <c r="M34" s="486">
        <v>1166</v>
      </c>
      <c r="N34" s="484">
        <v>1214</v>
      </c>
      <c r="O34" s="485">
        <v>2380</v>
      </c>
      <c r="P34" s="486">
        <v>36.6</v>
      </c>
      <c r="Q34" s="484">
        <v>34.299999999999997</v>
      </c>
      <c r="R34" s="485">
        <v>35.4</v>
      </c>
      <c r="S34" s="486">
        <v>1166</v>
      </c>
      <c r="T34" s="484">
        <v>1214</v>
      </c>
      <c r="U34" s="485">
        <v>2380</v>
      </c>
      <c r="V34" s="486">
        <v>58</v>
      </c>
      <c r="W34" s="484">
        <v>47</v>
      </c>
      <c r="X34" s="485">
        <v>52</v>
      </c>
      <c r="Y34" s="486">
        <v>132</v>
      </c>
      <c r="Z34" s="484">
        <v>132</v>
      </c>
      <c r="AA34" s="485">
        <v>264</v>
      </c>
      <c r="AB34" s="486">
        <v>61</v>
      </c>
      <c r="AC34" s="484">
        <v>51</v>
      </c>
      <c r="AD34" s="485">
        <v>56</v>
      </c>
      <c r="AE34" s="486">
        <v>132</v>
      </c>
      <c r="AF34" s="484">
        <v>132</v>
      </c>
      <c r="AG34" s="485">
        <v>264</v>
      </c>
      <c r="AH34" s="486">
        <v>34.4</v>
      </c>
      <c r="AI34" s="484">
        <v>31.8</v>
      </c>
      <c r="AJ34" s="485">
        <v>33.1</v>
      </c>
      <c r="AK34" s="486">
        <v>132</v>
      </c>
      <c r="AL34" s="484">
        <v>132</v>
      </c>
      <c r="AM34" s="485">
        <v>264</v>
      </c>
      <c r="AN34" s="486">
        <v>77</v>
      </c>
      <c r="AO34" s="484">
        <v>63</v>
      </c>
      <c r="AP34" s="485">
        <v>70</v>
      </c>
      <c r="AQ34" s="486">
        <v>1642</v>
      </c>
      <c r="AR34" s="484">
        <v>1703</v>
      </c>
      <c r="AS34" s="485">
        <v>3345</v>
      </c>
      <c r="AT34" s="486">
        <v>79</v>
      </c>
      <c r="AU34" s="484">
        <v>66</v>
      </c>
      <c r="AV34" s="485">
        <v>72</v>
      </c>
      <c r="AW34" s="486">
        <v>1642</v>
      </c>
      <c r="AX34" s="484">
        <v>1703</v>
      </c>
      <c r="AY34" s="485">
        <v>3345</v>
      </c>
      <c r="AZ34" s="486">
        <v>36.299999999999997</v>
      </c>
      <c r="BA34" s="484">
        <v>34</v>
      </c>
      <c r="BB34" s="485">
        <v>35.200000000000003</v>
      </c>
      <c r="BC34" s="486">
        <v>1642</v>
      </c>
      <c r="BD34" s="484">
        <v>1703</v>
      </c>
      <c r="BE34" s="485">
        <v>3345</v>
      </c>
    </row>
    <row r="35" spans="1:57" x14ac:dyDescent="0.35">
      <c r="A35" t="s">
        <v>157</v>
      </c>
      <c r="B35" t="s">
        <v>401</v>
      </c>
      <c r="C35" t="s">
        <v>392</v>
      </c>
      <c r="D35" s="486">
        <v>68</v>
      </c>
      <c r="E35" s="484">
        <v>51</v>
      </c>
      <c r="F35" s="485">
        <v>59</v>
      </c>
      <c r="G35" s="486">
        <v>1200</v>
      </c>
      <c r="H35" s="484">
        <v>1300</v>
      </c>
      <c r="I35" s="485">
        <v>2500</v>
      </c>
      <c r="J35" s="486">
        <v>68</v>
      </c>
      <c r="K35" s="484">
        <v>53</v>
      </c>
      <c r="L35" s="485">
        <v>60</v>
      </c>
      <c r="M35" s="486">
        <v>1200</v>
      </c>
      <c r="N35" s="484">
        <v>1300</v>
      </c>
      <c r="O35" s="485">
        <v>2500</v>
      </c>
      <c r="P35" s="486">
        <v>33.799999999999997</v>
      </c>
      <c r="Q35" s="484">
        <v>31.7</v>
      </c>
      <c r="R35" s="485">
        <v>32.700000000000003</v>
      </c>
      <c r="S35" s="486">
        <v>1200</v>
      </c>
      <c r="T35" s="484">
        <v>1300</v>
      </c>
      <c r="U35" s="485">
        <v>2500</v>
      </c>
      <c r="V35" s="486">
        <v>50</v>
      </c>
      <c r="W35" s="484">
        <v>38</v>
      </c>
      <c r="X35" s="485">
        <v>43</v>
      </c>
      <c r="Y35" s="486">
        <v>80</v>
      </c>
      <c r="Z35" s="484">
        <v>107</v>
      </c>
      <c r="AA35" s="485">
        <v>187</v>
      </c>
      <c r="AB35" s="486">
        <v>53</v>
      </c>
      <c r="AC35" s="484">
        <v>40</v>
      </c>
      <c r="AD35" s="485">
        <v>45</v>
      </c>
      <c r="AE35" s="486">
        <v>80</v>
      </c>
      <c r="AF35" s="484">
        <v>107</v>
      </c>
      <c r="AG35" s="485">
        <v>187</v>
      </c>
      <c r="AH35" s="486">
        <v>32.4</v>
      </c>
      <c r="AI35" s="484">
        <v>29.8</v>
      </c>
      <c r="AJ35" s="485">
        <v>30.9</v>
      </c>
      <c r="AK35" s="486">
        <v>80</v>
      </c>
      <c r="AL35" s="484">
        <v>107</v>
      </c>
      <c r="AM35" s="485">
        <v>187</v>
      </c>
      <c r="AN35" s="486">
        <v>66</v>
      </c>
      <c r="AO35" s="484">
        <v>49</v>
      </c>
      <c r="AP35" s="485">
        <v>57</v>
      </c>
      <c r="AQ35" s="486">
        <v>1443</v>
      </c>
      <c r="AR35" s="484">
        <v>1553</v>
      </c>
      <c r="AS35" s="485">
        <v>2996</v>
      </c>
      <c r="AT35" s="486">
        <v>67</v>
      </c>
      <c r="AU35" s="484">
        <v>51</v>
      </c>
      <c r="AV35" s="485">
        <v>58</v>
      </c>
      <c r="AW35" s="486">
        <v>1443</v>
      </c>
      <c r="AX35" s="484">
        <v>1553</v>
      </c>
      <c r="AY35" s="485">
        <v>2996</v>
      </c>
      <c r="AZ35" s="486">
        <v>33.6</v>
      </c>
      <c r="BA35" s="484">
        <v>31.4</v>
      </c>
      <c r="BB35" s="485">
        <v>32.4</v>
      </c>
      <c r="BC35" s="486">
        <v>1443</v>
      </c>
      <c r="BD35" s="484">
        <v>1553</v>
      </c>
      <c r="BE35" s="485">
        <v>2996</v>
      </c>
    </row>
    <row r="36" spans="1:57" x14ac:dyDescent="0.35">
      <c r="A36" t="s">
        <v>162</v>
      </c>
      <c r="B36" t="s">
        <v>406</v>
      </c>
      <c r="C36" t="s">
        <v>392</v>
      </c>
      <c r="D36" s="486">
        <v>68</v>
      </c>
      <c r="E36" s="484">
        <v>49</v>
      </c>
      <c r="F36" s="485">
        <v>58</v>
      </c>
      <c r="G36" s="486">
        <v>595</v>
      </c>
      <c r="H36" s="484">
        <v>618</v>
      </c>
      <c r="I36" s="485">
        <v>1213</v>
      </c>
      <c r="J36" s="486">
        <v>72</v>
      </c>
      <c r="K36" s="484">
        <v>52</v>
      </c>
      <c r="L36" s="485">
        <v>62</v>
      </c>
      <c r="M36" s="486">
        <v>595</v>
      </c>
      <c r="N36" s="484">
        <v>618</v>
      </c>
      <c r="O36" s="485">
        <v>1213</v>
      </c>
      <c r="P36" s="486">
        <v>34.700000000000003</v>
      </c>
      <c r="Q36" s="484">
        <v>31.9</v>
      </c>
      <c r="R36" s="485">
        <v>33.299999999999997</v>
      </c>
      <c r="S36" s="486">
        <v>595</v>
      </c>
      <c r="T36" s="484">
        <v>618</v>
      </c>
      <c r="U36" s="485">
        <v>1213</v>
      </c>
      <c r="V36" s="486">
        <v>65</v>
      </c>
      <c r="W36" s="484">
        <v>40</v>
      </c>
      <c r="X36" s="485">
        <v>51</v>
      </c>
      <c r="Y36" s="486">
        <v>40</v>
      </c>
      <c r="Z36" s="484">
        <v>55</v>
      </c>
      <c r="AA36" s="485">
        <v>95</v>
      </c>
      <c r="AB36" s="486">
        <v>73</v>
      </c>
      <c r="AC36" s="484">
        <v>47</v>
      </c>
      <c r="AD36" s="485">
        <v>58</v>
      </c>
      <c r="AE36" s="486">
        <v>40</v>
      </c>
      <c r="AF36" s="484">
        <v>55</v>
      </c>
      <c r="AG36" s="485">
        <v>95</v>
      </c>
      <c r="AH36" s="486">
        <v>34.700000000000003</v>
      </c>
      <c r="AI36" s="484">
        <v>31.4</v>
      </c>
      <c r="AJ36" s="485">
        <v>32.799999999999997</v>
      </c>
      <c r="AK36" s="486">
        <v>40</v>
      </c>
      <c r="AL36" s="484">
        <v>55</v>
      </c>
      <c r="AM36" s="485">
        <v>95</v>
      </c>
      <c r="AN36" s="486">
        <v>67</v>
      </c>
      <c r="AO36" s="484">
        <v>48</v>
      </c>
      <c r="AP36" s="485">
        <v>57</v>
      </c>
      <c r="AQ36" s="486">
        <v>689</v>
      </c>
      <c r="AR36" s="484">
        <v>718</v>
      </c>
      <c r="AS36" s="485">
        <v>1407</v>
      </c>
      <c r="AT36" s="486">
        <v>72</v>
      </c>
      <c r="AU36" s="484">
        <v>52</v>
      </c>
      <c r="AV36" s="485">
        <v>61</v>
      </c>
      <c r="AW36" s="486">
        <v>689</v>
      </c>
      <c r="AX36" s="484">
        <v>718</v>
      </c>
      <c r="AY36" s="485">
        <v>1407</v>
      </c>
      <c r="AZ36" s="486">
        <v>34.700000000000003</v>
      </c>
      <c r="BA36" s="484">
        <v>31.9</v>
      </c>
      <c r="BB36" s="485">
        <v>33.299999999999997</v>
      </c>
      <c r="BC36" s="486">
        <v>689</v>
      </c>
      <c r="BD36" s="484">
        <v>718</v>
      </c>
      <c r="BE36" s="485">
        <v>1407</v>
      </c>
    </row>
    <row r="37" spans="1:57" x14ac:dyDescent="0.35">
      <c r="A37" t="s">
        <v>149</v>
      </c>
      <c r="B37" t="s">
        <v>394</v>
      </c>
      <c r="C37" t="s">
        <v>392</v>
      </c>
      <c r="D37" s="486">
        <v>78</v>
      </c>
      <c r="E37" s="484">
        <v>65</v>
      </c>
      <c r="F37" s="485">
        <v>71</v>
      </c>
      <c r="G37" s="486">
        <v>711</v>
      </c>
      <c r="H37" s="484">
        <v>727</v>
      </c>
      <c r="I37" s="485">
        <v>1438</v>
      </c>
      <c r="J37" s="486">
        <v>78</v>
      </c>
      <c r="K37" s="484">
        <v>66</v>
      </c>
      <c r="L37" s="485">
        <v>72</v>
      </c>
      <c r="M37" s="486">
        <v>711</v>
      </c>
      <c r="N37" s="484">
        <v>727</v>
      </c>
      <c r="O37" s="485">
        <v>1438</v>
      </c>
      <c r="P37" s="486">
        <v>38.700000000000003</v>
      </c>
      <c r="Q37" s="484">
        <v>35.9</v>
      </c>
      <c r="R37" s="485">
        <v>37.299999999999997</v>
      </c>
      <c r="S37" s="486">
        <v>711</v>
      </c>
      <c r="T37" s="484">
        <v>727</v>
      </c>
      <c r="U37" s="485">
        <v>1438</v>
      </c>
      <c r="V37" s="486">
        <v>51</v>
      </c>
      <c r="W37" s="484">
        <v>44</v>
      </c>
      <c r="X37" s="485">
        <v>47</v>
      </c>
      <c r="Y37" s="486">
        <v>152</v>
      </c>
      <c r="Z37" s="484">
        <v>163</v>
      </c>
      <c r="AA37" s="485">
        <v>315</v>
      </c>
      <c r="AB37" s="486">
        <v>52</v>
      </c>
      <c r="AC37" s="484">
        <v>44</v>
      </c>
      <c r="AD37" s="485">
        <v>48</v>
      </c>
      <c r="AE37" s="486">
        <v>152</v>
      </c>
      <c r="AF37" s="484">
        <v>163</v>
      </c>
      <c r="AG37" s="485">
        <v>315</v>
      </c>
      <c r="AH37" s="486">
        <v>34.1</v>
      </c>
      <c r="AI37" s="484">
        <v>32.200000000000003</v>
      </c>
      <c r="AJ37" s="485">
        <v>33.1</v>
      </c>
      <c r="AK37" s="486">
        <v>152</v>
      </c>
      <c r="AL37" s="484">
        <v>163</v>
      </c>
      <c r="AM37" s="485">
        <v>315</v>
      </c>
      <c r="AN37" s="486">
        <v>73</v>
      </c>
      <c r="AO37" s="484">
        <v>60</v>
      </c>
      <c r="AP37" s="485">
        <v>67</v>
      </c>
      <c r="AQ37" s="486">
        <v>991</v>
      </c>
      <c r="AR37" s="484">
        <v>979</v>
      </c>
      <c r="AS37" s="485">
        <v>1970</v>
      </c>
      <c r="AT37" s="486">
        <v>73</v>
      </c>
      <c r="AU37" s="484">
        <v>61</v>
      </c>
      <c r="AV37" s="485">
        <v>67</v>
      </c>
      <c r="AW37" s="486">
        <v>991</v>
      </c>
      <c r="AX37" s="484">
        <v>979</v>
      </c>
      <c r="AY37" s="485">
        <v>1970</v>
      </c>
      <c r="AZ37" s="486">
        <v>37.799999999999997</v>
      </c>
      <c r="BA37" s="484">
        <v>35</v>
      </c>
      <c r="BB37" s="485">
        <v>36.4</v>
      </c>
      <c r="BC37" s="486">
        <v>991</v>
      </c>
      <c r="BD37" s="484">
        <v>979</v>
      </c>
      <c r="BE37" s="485">
        <v>1970</v>
      </c>
    </row>
    <row r="38" spans="1:57" x14ac:dyDescent="0.35">
      <c r="A38" t="s">
        <v>158</v>
      </c>
      <c r="B38" t="s">
        <v>402</v>
      </c>
      <c r="C38" t="s">
        <v>392</v>
      </c>
      <c r="D38" s="486">
        <v>72</v>
      </c>
      <c r="E38" s="484">
        <v>52</v>
      </c>
      <c r="F38" s="485">
        <v>62</v>
      </c>
      <c r="G38" s="486">
        <v>645</v>
      </c>
      <c r="H38" s="484">
        <v>717</v>
      </c>
      <c r="I38" s="485">
        <v>1362</v>
      </c>
      <c r="J38" s="486">
        <v>73</v>
      </c>
      <c r="K38" s="484">
        <v>54</v>
      </c>
      <c r="L38" s="485">
        <v>63</v>
      </c>
      <c r="M38" s="486">
        <v>645</v>
      </c>
      <c r="N38" s="484">
        <v>717</v>
      </c>
      <c r="O38" s="485">
        <v>1362</v>
      </c>
      <c r="P38" s="486">
        <v>36.5</v>
      </c>
      <c r="Q38" s="484">
        <v>33.700000000000003</v>
      </c>
      <c r="R38" s="485">
        <v>35</v>
      </c>
      <c r="S38" s="486">
        <v>645</v>
      </c>
      <c r="T38" s="484">
        <v>717</v>
      </c>
      <c r="U38" s="485">
        <v>1362</v>
      </c>
      <c r="V38" s="486">
        <v>51</v>
      </c>
      <c r="W38" s="484">
        <v>36</v>
      </c>
      <c r="X38" s="485">
        <v>44</v>
      </c>
      <c r="Y38" s="486">
        <v>74</v>
      </c>
      <c r="Z38" s="484">
        <v>72</v>
      </c>
      <c r="AA38" s="485">
        <v>146</v>
      </c>
      <c r="AB38" s="486">
        <v>51</v>
      </c>
      <c r="AC38" s="484">
        <v>36</v>
      </c>
      <c r="AD38" s="485">
        <v>44</v>
      </c>
      <c r="AE38" s="486">
        <v>74</v>
      </c>
      <c r="AF38" s="484">
        <v>72</v>
      </c>
      <c r="AG38" s="485">
        <v>146</v>
      </c>
      <c r="AH38" s="486">
        <v>31.7</v>
      </c>
      <c r="AI38" s="484">
        <v>30.1</v>
      </c>
      <c r="AJ38" s="485">
        <v>30.9</v>
      </c>
      <c r="AK38" s="486">
        <v>74</v>
      </c>
      <c r="AL38" s="484">
        <v>72</v>
      </c>
      <c r="AM38" s="485">
        <v>146</v>
      </c>
      <c r="AN38" s="486">
        <v>69</v>
      </c>
      <c r="AO38" s="484">
        <v>50</v>
      </c>
      <c r="AP38" s="485">
        <v>59</v>
      </c>
      <c r="AQ38" s="486">
        <v>737</v>
      </c>
      <c r="AR38" s="484">
        <v>817</v>
      </c>
      <c r="AS38" s="485">
        <v>1554</v>
      </c>
      <c r="AT38" s="486">
        <v>70</v>
      </c>
      <c r="AU38" s="484">
        <v>51</v>
      </c>
      <c r="AV38" s="485">
        <v>60</v>
      </c>
      <c r="AW38" s="486">
        <v>737</v>
      </c>
      <c r="AX38" s="484">
        <v>817</v>
      </c>
      <c r="AY38" s="485">
        <v>1554</v>
      </c>
      <c r="AZ38" s="486">
        <v>35.9</v>
      </c>
      <c r="BA38" s="484">
        <v>33.299999999999997</v>
      </c>
      <c r="BB38" s="485">
        <v>34.5</v>
      </c>
      <c r="BC38" s="486">
        <v>737</v>
      </c>
      <c r="BD38" s="484">
        <v>817</v>
      </c>
      <c r="BE38" s="485">
        <v>1554</v>
      </c>
    </row>
    <row r="39" spans="1:57" x14ac:dyDescent="0.35">
      <c r="A39" t="s">
        <v>161</v>
      </c>
      <c r="B39" t="s">
        <v>405</v>
      </c>
      <c r="C39" t="s">
        <v>392</v>
      </c>
      <c r="D39" s="486">
        <v>71</v>
      </c>
      <c r="E39" s="484">
        <v>51</v>
      </c>
      <c r="F39" s="485">
        <v>61</v>
      </c>
      <c r="G39" s="486">
        <v>993</v>
      </c>
      <c r="H39" s="484">
        <v>1060</v>
      </c>
      <c r="I39" s="485">
        <v>2053</v>
      </c>
      <c r="J39" s="486">
        <v>72</v>
      </c>
      <c r="K39" s="484">
        <v>53</v>
      </c>
      <c r="L39" s="485">
        <v>62</v>
      </c>
      <c r="M39" s="486">
        <v>993</v>
      </c>
      <c r="N39" s="484">
        <v>1060</v>
      </c>
      <c r="O39" s="485">
        <v>2053</v>
      </c>
      <c r="P39" s="486">
        <v>36.6</v>
      </c>
      <c r="Q39" s="484">
        <v>33.700000000000003</v>
      </c>
      <c r="R39" s="485">
        <v>35.1</v>
      </c>
      <c r="S39" s="486">
        <v>993</v>
      </c>
      <c r="T39" s="484">
        <v>1060</v>
      </c>
      <c r="U39" s="485">
        <v>2053</v>
      </c>
      <c r="V39" s="486">
        <v>58</v>
      </c>
      <c r="W39" s="484">
        <v>45</v>
      </c>
      <c r="X39" s="485">
        <v>51</v>
      </c>
      <c r="Y39" s="486">
        <v>228</v>
      </c>
      <c r="Z39" s="484">
        <v>235</v>
      </c>
      <c r="AA39" s="485">
        <v>463</v>
      </c>
      <c r="AB39" s="486">
        <v>61</v>
      </c>
      <c r="AC39" s="484">
        <v>50</v>
      </c>
      <c r="AD39" s="485">
        <v>56</v>
      </c>
      <c r="AE39" s="486">
        <v>228</v>
      </c>
      <c r="AF39" s="484">
        <v>235</v>
      </c>
      <c r="AG39" s="485">
        <v>463</v>
      </c>
      <c r="AH39" s="486">
        <v>34.299999999999997</v>
      </c>
      <c r="AI39" s="484">
        <v>32.1</v>
      </c>
      <c r="AJ39" s="485">
        <v>33.200000000000003</v>
      </c>
      <c r="AK39" s="486">
        <v>228</v>
      </c>
      <c r="AL39" s="484">
        <v>235</v>
      </c>
      <c r="AM39" s="485">
        <v>463</v>
      </c>
      <c r="AN39" s="486">
        <v>68</v>
      </c>
      <c r="AO39" s="484">
        <v>49</v>
      </c>
      <c r="AP39" s="485">
        <v>58</v>
      </c>
      <c r="AQ39" s="486">
        <v>1364</v>
      </c>
      <c r="AR39" s="484">
        <v>1441</v>
      </c>
      <c r="AS39" s="485">
        <v>2805</v>
      </c>
      <c r="AT39" s="486">
        <v>69</v>
      </c>
      <c r="AU39" s="484">
        <v>52</v>
      </c>
      <c r="AV39" s="485">
        <v>61</v>
      </c>
      <c r="AW39" s="486">
        <v>1364</v>
      </c>
      <c r="AX39" s="484">
        <v>1441</v>
      </c>
      <c r="AY39" s="485">
        <v>2805</v>
      </c>
      <c r="AZ39" s="486">
        <v>36.200000000000003</v>
      </c>
      <c r="BA39" s="484">
        <v>33.4</v>
      </c>
      <c r="BB39" s="485">
        <v>34.700000000000003</v>
      </c>
      <c r="BC39" s="486">
        <v>1364</v>
      </c>
      <c r="BD39" s="484">
        <v>1441</v>
      </c>
      <c r="BE39" s="485">
        <v>2805</v>
      </c>
    </row>
    <row r="40" spans="1:57" x14ac:dyDescent="0.35">
      <c r="A40" t="s">
        <v>87</v>
      </c>
      <c r="B40" t="s">
        <v>332</v>
      </c>
      <c r="C40" t="s">
        <v>324</v>
      </c>
      <c r="D40" s="486">
        <v>74</v>
      </c>
      <c r="E40" s="484">
        <v>57</v>
      </c>
      <c r="F40" s="485">
        <v>65</v>
      </c>
      <c r="G40" s="486">
        <v>854</v>
      </c>
      <c r="H40" s="484">
        <v>861</v>
      </c>
      <c r="I40" s="485">
        <v>1715</v>
      </c>
      <c r="J40" s="486">
        <v>75</v>
      </c>
      <c r="K40" s="484">
        <v>60</v>
      </c>
      <c r="L40" s="485">
        <v>68</v>
      </c>
      <c r="M40" s="486">
        <v>854</v>
      </c>
      <c r="N40" s="484">
        <v>861</v>
      </c>
      <c r="O40" s="485">
        <v>1715</v>
      </c>
      <c r="P40" s="486">
        <v>37.5</v>
      </c>
      <c r="Q40" s="484">
        <v>34.5</v>
      </c>
      <c r="R40" s="485">
        <v>36</v>
      </c>
      <c r="S40" s="486">
        <v>854</v>
      </c>
      <c r="T40" s="484">
        <v>861</v>
      </c>
      <c r="U40" s="485">
        <v>1715</v>
      </c>
      <c r="V40" s="486">
        <v>50</v>
      </c>
      <c r="W40" s="484">
        <v>33</v>
      </c>
      <c r="X40" s="485">
        <v>41</v>
      </c>
      <c r="Y40" s="486">
        <v>514</v>
      </c>
      <c r="Z40" s="484">
        <v>545</v>
      </c>
      <c r="AA40" s="485">
        <v>1059</v>
      </c>
      <c r="AB40" s="486">
        <v>55</v>
      </c>
      <c r="AC40" s="484">
        <v>37</v>
      </c>
      <c r="AD40" s="485">
        <v>46</v>
      </c>
      <c r="AE40" s="486">
        <v>514</v>
      </c>
      <c r="AF40" s="484">
        <v>545</v>
      </c>
      <c r="AG40" s="485">
        <v>1059</v>
      </c>
      <c r="AH40" s="486">
        <v>32.799999999999997</v>
      </c>
      <c r="AI40" s="484">
        <v>29.7</v>
      </c>
      <c r="AJ40" s="485">
        <v>31.2</v>
      </c>
      <c r="AK40" s="486">
        <v>514</v>
      </c>
      <c r="AL40" s="484">
        <v>545</v>
      </c>
      <c r="AM40" s="485">
        <v>1059</v>
      </c>
      <c r="AN40" s="486">
        <v>65</v>
      </c>
      <c r="AO40" s="484">
        <v>47</v>
      </c>
      <c r="AP40" s="485">
        <v>56</v>
      </c>
      <c r="AQ40" s="486">
        <v>1448</v>
      </c>
      <c r="AR40" s="484">
        <v>1472</v>
      </c>
      <c r="AS40" s="485">
        <v>2920</v>
      </c>
      <c r="AT40" s="486">
        <v>68</v>
      </c>
      <c r="AU40" s="484">
        <v>51</v>
      </c>
      <c r="AV40" s="485">
        <v>59</v>
      </c>
      <c r="AW40" s="486">
        <v>1448</v>
      </c>
      <c r="AX40" s="484">
        <v>1472</v>
      </c>
      <c r="AY40" s="485">
        <v>2920</v>
      </c>
      <c r="AZ40" s="486">
        <v>35.799999999999997</v>
      </c>
      <c r="BA40" s="484">
        <v>32.700000000000003</v>
      </c>
      <c r="BB40" s="485">
        <v>34.200000000000003</v>
      </c>
      <c r="BC40" s="486">
        <v>1448</v>
      </c>
      <c r="BD40" s="484">
        <v>1472</v>
      </c>
      <c r="BE40" s="485">
        <v>2920</v>
      </c>
    </row>
    <row r="41" spans="1:57" x14ac:dyDescent="0.35">
      <c r="A41" t="s">
        <v>85</v>
      </c>
      <c r="B41" t="s">
        <v>330</v>
      </c>
      <c r="C41" t="s">
        <v>324</v>
      </c>
      <c r="D41" s="486">
        <v>61</v>
      </c>
      <c r="E41" s="484">
        <v>44</v>
      </c>
      <c r="F41" s="485">
        <v>52</v>
      </c>
      <c r="G41" s="486">
        <v>757</v>
      </c>
      <c r="H41" s="484">
        <v>826</v>
      </c>
      <c r="I41" s="485">
        <v>1583</v>
      </c>
      <c r="J41" s="486">
        <v>65</v>
      </c>
      <c r="K41" s="484">
        <v>48</v>
      </c>
      <c r="L41" s="485">
        <v>56</v>
      </c>
      <c r="M41" s="486">
        <v>757</v>
      </c>
      <c r="N41" s="484">
        <v>826</v>
      </c>
      <c r="O41" s="485">
        <v>1583</v>
      </c>
      <c r="P41" s="486">
        <v>34.6</v>
      </c>
      <c r="Q41" s="484">
        <v>32.299999999999997</v>
      </c>
      <c r="R41" s="485">
        <v>33.4</v>
      </c>
      <c r="S41" s="486">
        <v>757</v>
      </c>
      <c r="T41" s="484">
        <v>826</v>
      </c>
      <c r="U41" s="485">
        <v>1583</v>
      </c>
      <c r="V41" s="486">
        <v>53</v>
      </c>
      <c r="W41" s="484">
        <v>38</v>
      </c>
      <c r="X41" s="485">
        <v>45</v>
      </c>
      <c r="Y41" s="486">
        <v>700</v>
      </c>
      <c r="Z41" s="484">
        <v>731</v>
      </c>
      <c r="AA41" s="485">
        <v>1431</v>
      </c>
      <c r="AB41" s="486">
        <v>56</v>
      </c>
      <c r="AC41" s="484">
        <v>41</v>
      </c>
      <c r="AD41" s="485">
        <v>48</v>
      </c>
      <c r="AE41" s="486">
        <v>700</v>
      </c>
      <c r="AF41" s="484">
        <v>731</v>
      </c>
      <c r="AG41" s="485">
        <v>1431</v>
      </c>
      <c r="AH41" s="486">
        <v>32.299999999999997</v>
      </c>
      <c r="AI41" s="484">
        <v>30</v>
      </c>
      <c r="AJ41" s="485">
        <v>31.1</v>
      </c>
      <c r="AK41" s="486">
        <v>700</v>
      </c>
      <c r="AL41" s="484">
        <v>731</v>
      </c>
      <c r="AM41" s="485">
        <v>1431</v>
      </c>
      <c r="AN41" s="486">
        <v>57</v>
      </c>
      <c r="AO41" s="484">
        <v>40</v>
      </c>
      <c r="AP41" s="485">
        <v>48</v>
      </c>
      <c r="AQ41" s="486">
        <v>1561</v>
      </c>
      <c r="AR41" s="484">
        <v>1651</v>
      </c>
      <c r="AS41" s="485">
        <v>3212</v>
      </c>
      <c r="AT41" s="486">
        <v>60</v>
      </c>
      <c r="AU41" s="484">
        <v>44</v>
      </c>
      <c r="AV41" s="485">
        <v>52</v>
      </c>
      <c r="AW41" s="486">
        <v>1561</v>
      </c>
      <c r="AX41" s="484">
        <v>1651</v>
      </c>
      <c r="AY41" s="485">
        <v>3212</v>
      </c>
      <c r="AZ41" s="486">
        <v>33.4</v>
      </c>
      <c r="BA41" s="484">
        <v>31</v>
      </c>
      <c r="BB41" s="485">
        <v>32.1</v>
      </c>
      <c r="BC41" s="486">
        <v>1561</v>
      </c>
      <c r="BD41" s="484">
        <v>1651</v>
      </c>
      <c r="BE41" s="485">
        <v>3212</v>
      </c>
    </row>
    <row r="42" spans="1:57" x14ac:dyDescent="0.35">
      <c r="A42" t="s">
        <v>88</v>
      </c>
      <c r="B42" t="s">
        <v>333</v>
      </c>
      <c r="C42" t="s">
        <v>324</v>
      </c>
      <c r="D42" s="486">
        <v>72</v>
      </c>
      <c r="E42" s="484">
        <v>51</v>
      </c>
      <c r="F42" s="485">
        <v>61</v>
      </c>
      <c r="G42" s="486">
        <v>905</v>
      </c>
      <c r="H42" s="484">
        <v>922</v>
      </c>
      <c r="I42" s="485">
        <v>1827</v>
      </c>
      <c r="J42" s="486">
        <v>74</v>
      </c>
      <c r="K42" s="484">
        <v>54</v>
      </c>
      <c r="L42" s="485">
        <v>64</v>
      </c>
      <c r="M42" s="486">
        <v>905</v>
      </c>
      <c r="N42" s="484">
        <v>922</v>
      </c>
      <c r="O42" s="485">
        <v>1827</v>
      </c>
      <c r="P42" s="486">
        <v>36.9</v>
      </c>
      <c r="Q42" s="484">
        <v>33.9</v>
      </c>
      <c r="R42" s="485">
        <v>35.4</v>
      </c>
      <c r="S42" s="486">
        <v>905</v>
      </c>
      <c r="T42" s="484">
        <v>922</v>
      </c>
      <c r="U42" s="485">
        <v>1827</v>
      </c>
      <c r="V42" s="486">
        <v>55</v>
      </c>
      <c r="W42" s="484">
        <v>38</v>
      </c>
      <c r="X42" s="485">
        <v>46</v>
      </c>
      <c r="Y42" s="486">
        <v>139</v>
      </c>
      <c r="Z42" s="484">
        <v>151</v>
      </c>
      <c r="AA42" s="485">
        <v>290</v>
      </c>
      <c r="AB42" s="486">
        <v>58</v>
      </c>
      <c r="AC42" s="484">
        <v>41</v>
      </c>
      <c r="AD42" s="485">
        <v>49</v>
      </c>
      <c r="AE42" s="486">
        <v>139</v>
      </c>
      <c r="AF42" s="484">
        <v>151</v>
      </c>
      <c r="AG42" s="485">
        <v>290</v>
      </c>
      <c r="AH42" s="486">
        <v>33.9</v>
      </c>
      <c r="AI42" s="484">
        <v>31.2</v>
      </c>
      <c r="AJ42" s="485">
        <v>32.5</v>
      </c>
      <c r="AK42" s="486">
        <v>139</v>
      </c>
      <c r="AL42" s="484">
        <v>151</v>
      </c>
      <c r="AM42" s="485">
        <v>290</v>
      </c>
      <c r="AN42" s="486">
        <v>69</v>
      </c>
      <c r="AO42" s="484">
        <v>49</v>
      </c>
      <c r="AP42" s="485">
        <v>59</v>
      </c>
      <c r="AQ42" s="486">
        <v>1080</v>
      </c>
      <c r="AR42" s="484">
        <v>1109</v>
      </c>
      <c r="AS42" s="485">
        <v>2189</v>
      </c>
      <c r="AT42" s="486">
        <v>71</v>
      </c>
      <c r="AU42" s="484">
        <v>52</v>
      </c>
      <c r="AV42" s="485">
        <v>62</v>
      </c>
      <c r="AW42" s="486">
        <v>1080</v>
      </c>
      <c r="AX42" s="484">
        <v>1109</v>
      </c>
      <c r="AY42" s="485">
        <v>2189</v>
      </c>
      <c r="AZ42" s="486">
        <v>36.5</v>
      </c>
      <c r="BA42" s="484">
        <v>33.5</v>
      </c>
      <c r="BB42" s="485">
        <v>35</v>
      </c>
      <c r="BC42" s="486">
        <v>1080</v>
      </c>
      <c r="BD42" s="484">
        <v>1109</v>
      </c>
      <c r="BE42" s="485">
        <v>2189</v>
      </c>
    </row>
    <row r="43" spans="1:57" x14ac:dyDescent="0.35">
      <c r="A43" t="s">
        <v>90</v>
      </c>
      <c r="B43" t="s">
        <v>335</v>
      </c>
      <c r="C43" t="s">
        <v>324</v>
      </c>
      <c r="D43" s="486">
        <v>74</v>
      </c>
      <c r="E43" s="484">
        <v>60</v>
      </c>
      <c r="F43" s="485">
        <v>67</v>
      </c>
      <c r="G43" s="486">
        <v>849</v>
      </c>
      <c r="H43" s="484">
        <v>875</v>
      </c>
      <c r="I43" s="485">
        <v>1724</v>
      </c>
      <c r="J43" s="486">
        <v>75</v>
      </c>
      <c r="K43" s="484">
        <v>61</v>
      </c>
      <c r="L43" s="485">
        <v>68</v>
      </c>
      <c r="M43" s="486">
        <v>849</v>
      </c>
      <c r="N43" s="484">
        <v>875</v>
      </c>
      <c r="O43" s="485">
        <v>1724</v>
      </c>
      <c r="P43" s="486">
        <v>34.9</v>
      </c>
      <c r="Q43" s="484">
        <v>33</v>
      </c>
      <c r="R43" s="485">
        <v>33.9</v>
      </c>
      <c r="S43" s="486">
        <v>849</v>
      </c>
      <c r="T43" s="484">
        <v>875</v>
      </c>
      <c r="U43" s="485">
        <v>1724</v>
      </c>
      <c r="V43" s="486">
        <v>68</v>
      </c>
      <c r="W43" s="484">
        <v>51</v>
      </c>
      <c r="X43" s="485">
        <v>60</v>
      </c>
      <c r="Y43" s="486">
        <v>190</v>
      </c>
      <c r="Z43" s="484">
        <v>204</v>
      </c>
      <c r="AA43" s="485">
        <v>394</v>
      </c>
      <c r="AB43" s="486">
        <v>68</v>
      </c>
      <c r="AC43" s="484">
        <v>52</v>
      </c>
      <c r="AD43" s="485">
        <v>60</v>
      </c>
      <c r="AE43" s="486">
        <v>190</v>
      </c>
      <c r="AF43" s="484">
        <v>204</v>
      </c>
      <c r="AG43" s="485">
        <v>394</v>
      </c>
      <c r="AH43" s="486">
        <v>33.9</v>
      </c>
      <c r="AI43" s="484">
        <v>31.5</v>
      </c>
      <c r="AJ43" s="485">
        <v>32.700000000000003</v>
      </c>
      <c r="AK43" s="486">
        <v>190</v>
      </c>
      <c r="AL43" s="484">
        <v>204</v>
      </c>
      <c r="AM43" s="485">
        <v>394</v>
      </c>
      <c r="AN43" s="486">
        <v>73</v>
      </c>
      <c r="AO43" s="484">
        <v>58</v>
      </c>
      <c r="AP43" s="485">
        <v>65</v>
      </c>
      <c r="AQ43" s="486">
        <v>1152</v>
      </c>
      <c r="AR43" s="484">
        <v>1194</v>
      </c>
      <c r="AS43" s="485">
        <v>2346</v>
      </c>
      <c r="AT43" s="486">
        <v>73</v>
      </c>
      <c r="AU43" s="484">
        <v>59</v>
      </c>
      <c r="AV43" s="485">
        <v>66</v>
      </c>
      <c r="AW43" s="486">
        <v>1152</v>
      </c>
      <c r="AX43" s="484">
        <v>1194</v>
      </c>
      <c r="AY43" s="485">
        <v>2346</v>
      </c>
      <c r="AZ43" s="486">
        <v>34.6</v>
      </c>
      <c r="BA43" s="484">
        <v>32.700000000000003</v>
      </c>
      <c r="BB43" s="485">
        <v>33.700000000000003</v>
      </c>
      <c r="BC43" s="486">
        <v>1152</v>
      </c>
      <c r="BD43" s="484">
        <v>1194</v>
      </c>
      <c r="BE43" s="485">
        <v>2346</v>
      </c>
    </row>
    <row r="44" spans="1:57" x14ac:dyDescent="0.35">
      <c r="A44" t="s">
        <v>135</v>
      </c>
      <c r="B44" t="s">
        <v>380</v>
      </c>
      <c r="C44" t="s">
        <v>372</v>
      </c>
      <c r="D44" s="486">
        <v>72</v>
      </c>
      <c r="E44" s="484">
        <v>54</v>
      </c>
      <c r="F44" s="485">
        <v>63</v>
      </c>
      <c r="G44" s="486">
        <v>1459</v>
      </c>
      <c r="H44" s="484">
        <v>1478</v>
      </c>
      <c r="I44" s="485">
        <v>2937</v>
      </c>
      <c r="J44" s="486">
        <v>74</v>
      </c>
      <c r="K44" s="484">
        <v>58</v>
      </c>
      <c r="L44" s="485">
        <v>66</v>
      </c>
      <c r="M44" s="486">
        <v>1459</v>
      </c>
      <c r="N44" s="484">
        <v>1478</v>
      </c>
      <c r="O44" s="485">
        <v>2937</v>
      </c>
      <c r="P44" s="486">
        <v>35.6</v>
      </c>
      <c r="Q44" s="484">
        <v>33.200000000000003</v>
      </c>
      <c r="R44" s="485">
        <v>34.4</v>
      </c>
      <c r="S44" s="486">
        <v>1459</v>
      </c>
      <c r="T44" s="484">
        <v>1478</v>
      </c>
      <c r="U44" s="485">
        <v>2937</v>
      </c>
      <c r="V44" s="486">
        <v>61</v>
      </c>
      <c r="W44" s="484">
        <v>44</v>
      </c>
      <c r="X44" s="485">
        <v>53</v>
      </c>
      <c r="Y44" s="486">
        <v>198</v>
      </c>
      <c r="Z44" s="484">
        <v>201</v>
      </c>
      <c r="AA44" s="485">
        <v>399</v>
      </c>
      <c r="AB44" s="486">
        <v>65</v>
      </c>
      <c r="AC44" s="484">
        <v>49</v>
      </c>
      <c r="AD44" s="485">
        <v>57</v>
      </c>
      <c r="AE44" s="486">
        <v>198</v>
      </c>
      <c r="AF44" s="484">
        <v>201</v>
      </c>
      <c r="AG44" s="485">
        <v>399</v>
      </c>
      <c r="AH44" s="486">
        <v>33.4</v>
      </c>
      <c r="AI44" s="484">
        <v>31.2</v>
      </c>
      <c r="AJ44" s="485">
        <v>32.299999999999997</v>
      </c>
      <c r="AK44" s="486">
        <v>198</v>
      </c>
      <c r="AL44" s="484">
        <v>201</v>
      </c>
      <c r="AM44" s="485">
        <v>399</v>
      </c>
      <c r="AN44" s="486">
        <v>70</v>
      </c>
      <c r="AO44" s="484">
        <v>53</v>
      </c>
      <c r="AP44" s="485">
        <v>61</v>
      </c>
      <c r="AQ44" s="486">
        <v>1707</v>
      </c>
      <c r="AR44" s="484">
        <v>1756</v>
      </c>
      <c r="AS44" s="485">
        <v>3463</v>
      </c>
      <c r="AT44" s="486">
        <v>72</v>
      </c>
      <c r="AU44" s="484">
        <v>57</v>
      </c>
      <c r="AV44" s="485">
        <v>64</v>
      </c>
      <c r="AW44" s="486">
        <v>1707</v>
      </c>
      <c r="AX44" s="484">
        <v>1756</v>
      </c>
      <c r="AY44" s="485">
        <v>3463</v>
      </c>
      <c r="AZ44" s="486">
        <v>35.200000000000003</v>
      </c>
      <c r="BA44" s="484">
        <v>32.799999999999997</v>
      </c>
      <c r="BB44" s="485">
        <v>34</v>
      </c>
      <c r="BC44" s="486">
        <v>1707</v>
      </c>
      <c r="BD44" s="484">
        <v>1756</v>
      </c>
      <c r="BE44" s="485">
        <v>3463</v>
      </c>
    </row>
    <row r="45" spans="1:57" x14ac:dyDescent="0.35">
      <c r="A45" t="s">
        <v>128</v>
      </c>
      <c r="B45" t="s">
        <v>373</v>
      </c>
      <c r="C45" t="s">
        <v>372</v>
      </c>
      <c r="D45" s="486">
        <v>72</v>
      </c>
      <c r="E45" s="484">
        <v>55</v>
      </c>
      <c r="F45" s="485">
        <v>64</v>
      </c>
      <c r="G45" s="486">
        <v>591</v>
      </c>
      <c r="H45" s="484">
        <v>571</v>
      </c>
      <c r="I45" s="485">
        <v>1162</v>
      </c>
      <c r="J45" s="486">
        <v>72</v>
      </c>
      <c r="K45" s="484">
        <v>56</v>
      </c>
      <c r="L45" s="485">
        <v>64</v>
      </c>
      <c r="M45" s="486">
        <v>591</v>
      </c>
      <c r="N45" s="484">
        <v>571</v>
      </c>
      <c r="O45" s="485">
        <v>1162</v>
      </c>
      <c r="P45" s="486">
        <v>37.1</v>
      </c>
      <c r="Q45" s="484">
        <v>34</v>
      </c>
      <c r="R45" s="485">
        <v>35.6</v>
      </c>
      <c r="S45" s="486">
        <v>591</v>
      </c>
      <c r="T45" s="484">
        <v>571</v>
      </c>
      <c r="U45" s="485">
        <v>1162</v>
      </c>
      <c r="V45" s="486">
        <v>63</v>
      </c>
      <c r="W45" s="484">
        <v>58</v>
      </c>
      <c r="X45" s="485">
        <v>60</v>
      </c>
      <c r="Y45" s="486">
        <v>99</v>
      </c>
      <c r="Z45" s="484">
        <v>109</v>
      </c>
      <c r="AA45" s="485">
        <v>208</v>
      </c>
      <c r="AB45" s="486">
        <v>64</v>
      </c>
      <c r="AC45" s="484">
        <v>59</v>
      </c>
      <c r="AD45" s="485">
        <v>61</v>
      </c>
      <c r="AE45" s="486">
        <v>99</v>
      </c>
      <c r="AF45" s="484">
        <v>109</v>
      </c>
      <c r="AG45" s="485">
        <v>208</v>
      </c>
      <c r="AH45" s="486">
        <v>35.6</v>
      </c>
      <c r="AI45" s="484">
        <v>33.6</v>
      </c>
      <c r="AJ45" s="485">
        <v>34.6</v>
      </c>
      <c r="AK45" s="486">
        <v>99</v>
      </c>
      <c r="AL45" s="484">
        <v>109</v>
      </c>
      <c r="AM45" s="485">
        <v>208</v>
      </c>
      <c r="AN45" s="486">
        <v>71</v>
      </c>
      <c r="AO45" s="484">
        <v>55</v>
      </c>
      <c r="AP45" s="485">
        <v>63</v>
      </c>
      <c r="AQ45" s="486">
        <v>756</v>
      </c>
      <c r="AR45" s="484">
        <v>765</v>
      </c>
      <c r="AS45" s="485">
        <v>1521</v>
      </c>
      <c r="AT45" s="486">
        <v>71</v>
      </c>
      <c r="AU45" s="484">
        <v>55</v>
      </c>
      <c r="AV45" s="485">
        <v>63</v>
      </c>
      <c r="AW45" s="486">
        <v>756</v>
      </c>
      <c r="AX45" s="484">
        <v>765</v>
      </c>
      <c r="AY45" s="485">
        <v>1521</v>
      </c>
      <c r="AZ45" s="486">
        <v>37</v>
      </c>
      <c r="BA45" s="484">
        <v>34</v>
      </c>
      <c r="BB45" s="485">
        <v>35.5</v>
      </c>
      <c r="BC45" s="486">
        <v>756</v>
      </c>
      <c r="BD45" s="484">
        <v>765</v>
      </c>
      <c r="BE45" s="485">
        <v>1521</v>
      </c>
    </row>
    <row r="46" spans="1:57" x14ac:dyDescent="0.35">
      <c r="A46" t="s">
        <v>143</v>
      </c>
      <c r="B46" t="s">
        <v>388</v>
      </c>
      <c r="C46" t="s">
        <v>372</v>
      </c>
      <c r="D46" s="486">
        <v>73</v>
      </c>
      <c r="E46" s="484">
        <v>58</v>
      </c>
      <c r="F46" s="485">
        <v>65</v>
      </c>
      <c r="G46" s="486">
        <v>849</v>
      </c>
      <c r="H46" s="484">
        <v>884</v>
      </c>
      <c r="I46" s="485">
        <v>1733</v>
      </c>
      <c r="J46" s="486">
        <v>74</v>
      </c>
      <c r="K46" s="484">
        <v>60</v>
      </c>
      <c r="L46" s="485">
        <v>66</v>
      </c>
      <c r="M46" s="486">
        <v>849</v>
      </c>
      <c r="N46" s="484">
        <v>884</v>
      </c>
      <c r="O46" s="485">
        <v>1733</v>
      </c>
      <c r="P46" s="486">
        <v>36.6</v>
      </c>
      <c r="Q46" s="484">
        <v>34.1</v>
      </c>
      <c r="R46" s="485">
        <v>35.299999999999997</v>
      </c>
      <c r="S46" s="486">
        <v>849</v>
      </c>
      <c r="T46" s="484">
        <v>884</v>
      </c>
      <c r="U46" s="485">
        <v>1733</v>
      </c>
      <c r="V46" s="486">
        <v>70</v>
      </c>
      <c r="W46" s="484">
        <v>39</v>
      </c>
      <c r="X46" s="485">
        <v>51</v>
      </c>
      <c r="Y46" s="486">
        <v>63</v>
      </c>
      <c r="Z46" s="484">
        <v>99</v>
      </c>
      <c r="AA46" s="485">
        <v>162</v>
      </c>
      <c r="AB46" s="486">
        <v>70</v>
      </c>
      <c r="AC46" s="484">
        <v>41</v>
      </c>
      <c r="AD46" s="485">
        <v>52</v>
      </c>
      <c r="AE46" s="486">
        <v>63</v>
      </c>
      <c r="AF46" s="484">
        <v>99</v>
      </c>
      <c r="AG46" s="485">
        <v>162</v>
      </c>
      <c r="AH46" s="486">
        <v>35.299999999999997</v>
      </c>
      <c r="AI46" s="484">
        <v>30.9</v>
      </c>
      <c r="AJ46" s="485">
        <v>32.6</v>
      </c>
      <c r="AK46" s="486">
        <v>63</v>
      </c>
      <c r="AL46" s="484">
        <v>99</v>
      </c>
      <c r="AM46" s="485">
        <v>162</v>
      </c>
      <c r="AN46" s="486">
        <v>72</v>
      </c>
      <c r="AO46" s="484">
        <v>56</v>
      </c>
      <c r="AP46" s="485">
        <v>64</v>
      </c>
      <c r="AQ46" s="486">
        <v>953</v>
      </c>
      <c r="AR46" s="484">
        <v>1027</v>
      </c>
      <c r="AS46" s="485">
        <v>1980</v>
      </c>
      <c r="AT46" s="486">
        <v>73</v>
      </c>
      <c r="AU46" s="484">
        <v>57</v>
      </c>
      <c r="AV46" s="485">
        <v>65</v>
      </c>
      <c r="AW46" s="486">
        <v>953</v>
      </c>
      <c r="AX46" s="484">
        <v>1027</v>
      </c>
      <c r="AY46" s="485">
        <v>1980</v>
      </c>
      <c r="AZ46" s="486">
        <v>36.5</v>
      </c>
      <c r="BA46" s="484">
        <v>33.799999999999997</v>
      </c>
      <c r="BB46" s="485">
        <v>35.1</v>
      </c>
      <c r="BC46" s="486">
        <v>953</v>
      </c>
      <c r="BD46" s="484">
        <v>1027</v>
      </c>
      <c r="BE46" s="485">
        <v>1980</v>
      </c>
    </row>
    <row r="47" spans="1:57" x14ac:dyDescent="0.35">
      <c r="A47" t="s">
        <v>139</v>
      </c>
      <c r="B47" t="s">
        <v>384</v>
      </c>
      <c r="C47" t="s">
        <v>372</v>
      </c>
      <c r="D47" s="486">
        <v>73</v>
      </c>
      <c r="E47" s="484">
        <v>53</v>
      </c>
      <c r="F47" s="485">
        <v>62</v>
      </c>
      <c r="G47" s="486">
        <v>570</v>
      </c>
      <c r="H47" s="484">
        <v>637</v>
      </c>
      <c r="I47" s="485">
        <v>1207</v>
      </c>
      <c r="J47" s="486">
        <v>76</v>
      </c>
      <c r="K47" s="484">
        <v>57</v>
      </c>
      <c r="L47" s="485">
        <v>66</v>
      </c>
      <c r="M47" s="486">
        <v>570</v>
      </c>
      <c r="N47" s="484">
        <v>637</v>
      </c>
      <c r="O47" s="485">
        <v>1207</v>
      </c>
      <c r="P47" s="486">
        <v>35.6</v>
      </c>
      <c r="Q47" s="484">
        <v>33.200000000000003</v>
      </c>
      <c r="R47" s="485">
        <v>34.299999999999997</v>
      </c>
      <c r="S47" s="486">
        <v>570</v>
      </c>
      <c r="T47" s="484">
        <v>637</v>
      </c>
      <c r="U47" s="485">
        <v>1207</v>
      </c>
      <c r="V47" s="486">
        <v>64</v>
      </c>
      <c r="W47" s="484">
        <v>48</v>
      </c>
      <c r="X47" s="485">
        <v>56</v>
      </c>
      <c r="Y47" s="486">
        <v>303</v>
      </c>
      <c r="Z47" s="484">
        <v>300</v>
      </c>
      <c r="AA47" s="485">
        <v>603</v>
      </c>
      <c r="AB47" s="486">
        <v>67</v>
      </c>
      <c r="AC47" s="484">
        <v>56</v>
      </c>
      <c r="AD47" s="485">
        <v>62</v>
      </c>
      <c r="AE47" s="486">
        <v>303</v>
      </c>
      <c r="AF47" s="484">
        <v>300</v>
      </c>
      <c r="AG47" s="485">
        <v>603</v>
      </c>
      <c r="AH47" s="486">
        <v>33.799999999999997</v>
      </c>
      <c r="AI47" s="484">
        <v>31.8</v>
      </c>
      <c r="AJ47" s="485">
        <v>32.799999999999997</v>
      </c>
      <c r="AK47" s="486">
        <v>303</v>
      </c>
      <c r="AL47" s="484">
        <v>300</v>
      </c>
      <c r="AM47" s="485">
        <v>603</v>
      </c>
      <c r="AN47" s="486">
        <v>69</v>
      </c>
      <c r="AO47" s="484">
        <v>50</v>
      </c>
      <c r="AP47" s="485">
        <v>59</v>
      </c>
      <c r="AQ47" s="486">
        <v>950</v>
      </c>
      <c r="AR47" s="484">
        <v>1004</v>
      </c>
      <c r="AS47" s="485">
        <v>1954</v>
      </c>
      <c r="AT47" s="486">
        <v>72</v>
      </c>
      <c r="AU47" s="484">
        <v>56</v>
      </c>
      <c r="AV47" s="485">
        <v>64</v>
      </c>
      <c r="AW47" s="486">
        <v>950</v>
      </c>
      <c r="AX47" s="484">
        <v>1004</v>
      </c>
      <c r="AY47" s="485">
        <v>1954</v>
      </c>
      <c r="AZ47" s="486">
        <v>34.9</v>
      </c>
      <c r="BA47" s="484">
        <v>32.6</v>
      </c>
      <c r="BB47" s="485">
        <v>33.700000000000003</v>
      </c>
      <c r="BC47" s="486">
        <v>950</v>
      </c>
      <c r="BD47" s="484">
        <v>1004</v>
      </c>
      <c r="BE47" s="485">
        <v>1954</v>
      </c>
    </row>
    <row r="48" spans="1:57" x14ac:dyDescent="0.35">
      <c r="A48" t="s">
        <v>140</v>
      </c>
      <c r="B48" t="s">
        <v>385</v>
      </c>
      <c r="C48" t="s">
        <v>372</v>
      </c>
      <c r="D48" s="486">
        <v>68</v>
      </c>
      <c r="E48" s="484">
        <v>52</v>
      </c>
      <c r="F48" s="485">
        <v>60</v>
      </c>
      <c r="G48" s="486">
        <v>426</v>
      </c>
      <c r="H48" s="484">
        <v>460</v>
      </c>
      <c r="I48" s="485">
        <v>886</v>
      </c>
      <c r="J48" s="486">
        <v>69</v>
      </c>
      <c r="K48" s="484">
        <v>55</v>
      </c>
      <c r="L48" s="485">
        <v>62</v>
      </c>
      <c r="M48" s="486">
        <v>426</v>
      </c>
      <c r="N48" s="484">
        <v>460</v>
      </c>
      <c r="O48" s="485">
        <v>886</v>
      </c>
      <c r="P48" s="486">
        <v>34</v>
      </c>
      <c r="Q48" s="484">
        <v>32.6</v>
      </c>
      <c r="R48" s="485">
        <v>33.299999999999997</v>
      </c>
      <c r="S48" s="486">
        <v>426</v>
      </c>
      <c r="T48" s="484">
        <v>460</v>
      </c>
      <c r="U48" s="485">
        <v>886</v>
      </c>
      <c r="V48" s="486">
        <v>63</v>
      </c>
      <c r="W48" s="484">
        <v>44</v>
      </c>
      <c r="X48" s="485">
        <v>53</v>
      </c>
      <c r="Y48" s="486">
        <v>644</v>
      </c>
      <c r="Z48" s="484">
        <v>666</v>
      </c>
      <c r="AA48" s="485">
        <v>1310</v>
      </c>
      <c r="AB48" s="486">
        <v>65</v>
      </c>
      <c r="AC48" s="484">
        <v>48</v>
      </c>
      <c r="AD48" s="485">
        <v>56</v>
      </c>
      <c r="AE48" s="486">
        <v>644</v>
      </c>
      <c r="AF48" s="484">
        <v>666</v>
      </c>
      <c r="AG48" s="485">
        <v>1310</v>
      </c>
      <c r="AH48" s="486">
        <v>33.299999999999997</v>
      </c>
      <c r="AI48" s="484">
        <v>30.9</v>
      </c>
      <c r="AJ48" s="485">
        <v>32</v>
      </c>
      <c r="AK48" s="486">
        <v>644</v>
      </c>
      <c r="AL48" s="484">
        <v>666</v>
      </c>
      <c r="AM48" s="485">
        <v>1310</v>
      </c>
      <c r="AN48" s="486">
        <v>65</v>
      </c>
      <c r="AO48" s="484">
        <v>47</v>
      </c>
      <c r="AP48" s="485">
        <v>56</v>
      </c>
      <c r="AQ48" s="486">
        <v>1165</v>
      </c>
      <c r="AR48" s="484">
        <v>1217</v>
      </c>
      <c r="AS48" s="485">
        <v>2382</v>
      </c>
      <c r="AT48" s="486">
        <v>66</v>
      </c>
      <c r="AU48" s="484">
        <v>50</v>
      </c>
      <c r="AV48" s="485">
        <v>58</v>
      </c>
      <c r="AW48" s="486">
        <v>1165</v>
      </c>
      <c r="AX48" s="484">
        <v>1217</v>
      </c>
      <c r="AY48" s="485">
        <v>2382</v>
      </c>
      <c r="AZ48" s="486">
        <v>33.4</v>
      </c>
      <c r="BA48" s="484">
        <v>31.5</v>
      </c>
      <c r="BB48" s="485">
        <v>32.5</v>
      </c>
      <c r="BC48" s="486">
        <v>1165</v>
      </c>
      <c r="BD48" s="484">
        <v>1217</v>
      </c>
      <c r="BE48" s="485">
        <v>2382</v>
      </c>
    </row>
    <row r="49" spans="1:57" x14ac:dyDescent="0.35">
      <c r="A49" t="s">
        <v>145</v>
      </c>
      <c r="B49" t="s">
        <v>390</v>
      </c>
      <c r="C49" t="s">
        <v>372</v>
      </c>
      <c r="D49" s="486">
        <v>74</v>
      </c>
      <c r="E49" s="484">
        <v>62</v>
      </c>
      <c r="F49" s="485">
        <v>68</v>
      </c>
      <c r="G49" s="486">
        <v>670</v>
      </c>
      <c r="H49" s="484">
        <v>701</v>
      </c>
      <c r="I49" s="485">
        <v>1371</v>
      </c>
      <c r="J49" s="486">
        <v>76</v>
      </c>
      <c r="K49" s="484">
        <v>64</v>
      </c>
      <c r="L49" s="485">
        <v>70</v>
      </c>
      <c r="M49" s="486">
        <v>670</v>
      </c>
      <c r="N49" s="484">
        <v>701</v>
      </c>
      <c r="O49" s="485">
        <v>1371</v>
      </c>
      <c r="P49" s="486">
        <v>37.4</v>
      </c>
      <c r="Q49" s="484">
        <v>35.9</v>
      </c>
      <c r="R49" s="485">
        <v>36.6</v>
      </c>
      <c r="S49" s="486">
        <v>670</v>
      </c>
      <c r="T49" s="484">
        <v>701</v>
      </c>
      <c r="U49" s="485">
        <v>1371</v>
      </c>
      <c r="V49" s="486">
        <v>60</v>
      </c>
      <c r="W49" s="484">
        <v>44</v>
      </c>
      <c r="X49" s="485">
        <v>51</v>
      </c>
      <c r="Y49" s="486">
        <v>113</v>
      </c>
      <c r="Z49" s="484">
        <v>138</v>
      </c>
      <c r="AA49" s="485">
        <v>251</v>
      </c>
      <c r="AB49" s="486">
        <v>63</v>
      </c>
      <c r="AC49" s="484">
        <v>46</v>
      </c>
      <c r="AD49" s="485">
        <v>53</v>
      </c>
      <c r="AE49" s="486">
        <v>113</v>
      </c>
      <c r="AF49" s="484">
        <v>138</v>
      </c>
      <c r="AG49" s="485">
        <v>251</v>
      </c>
      <c r="AH49" s="486">
        <v>34.700000000000003</v>
      </c>
      <c r="AI49" s="484">
        <v>32.299999999999997</v>
      </c>
      <c r="AJ49" s="485">
        <v>33.4</v>
      </c>
      <c r="AK49" s="486">
        <v>113</v>
      </c>
      <c r="AL49" s="484">
        <v>138</v>
      </c>
      <c r="AM49" s="485">
        <v>251</v>
      </c>
      <c r="AN49" s="486">
        <v>72</v>
      </c>
      <c r="AO49" s="484">
        <v>58</v>
      </c>
      <c r="AP49" s="485">
        <v>65</v>
      </c>
      <c r="AQ49" s="486">
        <v>831</v>
      </c>
      <c r="AR49" s="484">
        <v>890</v>
      </c>
      <c r="AS49" s="485">
        <v>1721</v>
      </c>
      <c r="AT49" s="486">
        <v>74</v>
      </c>
      <c r="AU49" s="484">
        <v>59</v>
      </c>
      <c r="AV49" s="485">
        <v>66</v>
      </c>
      <c r="AW49" s="486">
        <v>831</v>
      </c>
      <c r="AX49" s="484">
        <v>890</v>
      </c>
      <c r="AY49" s="485">
        <v>1721</v>
      </c>
      <c r="AZ49" s="486">
        <v>36.9</v>
      </c>
      <c r="BA49" s="484">
        <v>35.1</v>
      </c>
      <c r="BB49" s="485">
        <v>36</v>
      </c>
      <c r="BC49" s="486">
        <v>831</v>
      </c>
      <c r="BD49" s="484">
        <v>890</v>
      </c>
      <c r="BE49" s="485">
        <v>1721</v>
      </c>
    </row>
    <row r="50" spans="1:57" x14ac:dyDescent="0.35">
      <c r="A50" t="s">
        <v>146</v>
      </c>
      <c r="B50" t="s">
        <v>391</v>
      </c>
      <c r="C50" t="s">
        <v>372</v>
      </c>
      <c r="D50" s="486">
        <v>74</v>
      </c>
      <c r="E50" s="484">
        <v>48</v>
      </c>
      <c r="F50" s="485">
        <v>60</v>
      </c>
      <c r="G50" s="486">
        <v>798</v>
      </c>
      <c r="H50" s="484">
        <v>885</v>
      </c>
      <c r="I50" s="485">
        <v>1683</v>
      </c>
      <c r="J50" s="486">
        <v>75</v>
      </c>
      <c r="K50" s="484">
        <v>49</v>
      </c>
      <c r="L50" s="485">
        <v>61</v>
      </c>
      <c r="M50" s="486">
        <v>798</v>
      </c>
      <c r="N50" s="484">
        <v>885</v>
      </c>
      <c r="O50" s="485">
        <v>1683</v>
      </c>
      <c r="P50" s="486">
        <v>37.4</v>
      </c>
      <c r="Q50" s="484">
        <v>34.299999999999997</v>
      </c>
      <c r="R50" s="485">
        <v>35.799999999999997</v>
      </c>
      <c r="S50" s="486">
        <v>798</v>
      </c>
      <c r="T50" s="484">
        <v>885</v>
      </c>
      <c r="U50" s="485">
        <v>1683</v>
      </c>
      <c r="V50" s="486">
        <v>58</v>
      </c>
      <c r="W50" s="484">
        <v>54</v>
      </c>
      <c r="X50" s="485">
        <v>56</v>
      </c>
      <c r="Y50" s="486">
        <v>150</v>
      </c>
      <c r="Z50" s="484">
        <v>144</v>
      </c>
      <c r="AA50" s="485">
        <v>294</v>
      </c>
      <c r="AB50" s="486">
        <v>60</v>
      </c>
      <c r="AC50" s="484">
        <v>56</v>
      </c>
      <c r="AD50" s="485">
        <v>58</v>
      </c>
      <c r="AE50" s="486">
        <v>150</v>
      </c>
      <c r="AF50" s="484">
        <v>144</v>
      </c>
      <c r="AG50" s="485">
        <v>294</v>
      </c>
      <c r="AH50" s="486">
        <v>35.299999999999997</v>
      </c>
      <c r="AI50" s="484">
        <v>32.799999999999997</v>
      </c>
      <c r="AJ50" s="485">
        <v>34</v>
      </c>
      <c r="AK50" s="486">
        <v>150</v>
      </c>
      <c r="AL50" s="484">
        <v>144</v>
      </c>
      <c r="AM50" s="485">
        <v>294</v>
      </c>
      <c r="AN50" s="486">
        <v>71</v>
      </c>
      <c r="AO50" s="484">
        <v>48</v>
      </c>
      <c r="AP50" s="485">
        <v>59</v>
      </c>
      <c r="AQ50" s="486">
        <v>994</v>
      </c>
      <c r="AR50" s="484">
        <v>1080</v>
      </c>
      <c r="AS50" s="485">
        <v>2074</v>
      </c>
      <c r="AT50" s="486">
        <v>72</v>
      </c>
      <c r="AU50" s="484">
        <v>50</v>
      </c>
      <c r="AV50" s="485">
        <v>61</v>
      </c>
      <c r="AW50" s="486">
        <v>994</v>
      </c>
      <c r="AX50" s="484">
        <v>1080</v>
      </c>
      <c r="AY50" s="485">
        <v>2074</v>
      </c>
      <c r="AZ50" s="486">
        <v>36.799999999999997</v>
      </c>
      <c r="BA50" s="484">
        <v>34</v>
      </c>
      <c r="BB50" s="485">
        <v>35.299999999999997</v>
      </c>
      <c r="BC50" s="486">
        <v>994</v>
      </c>
      <c r="BD50" s="484">
        <v>1080</v>
      </c>
      <c r="BE50" s="485">
        <v>2074</v>
      </c>
    </row>
    <row r="51" spans="1:57" x14ac:dyDescent="0.35">
      <c r="A51" t="s">
        <v>136</v>
      </c>
      <c r="B51" t="s">
        <v>381</v>
      </c>
      <c r="C51" t="s">
        <v>372</v>
      </c>
      <c r="D51" s="486">
        <v>69</v>
      </c>
      <c r="E51" s="484">
        <v>53</v>
      </c>
      <c r="F51" s="485">
        <v>61</v>
      </c>
      <c r="G51" s="486">
        <v>1301</v>
      </c>
      <c r="H51" s="484">
        <v>1347</v>
      </c>
      <c r="I51" s="485">
        <v>2648</v>
      </c>
      <c r="J51" s="486">
        <v>70</v>
      </c>
      <c r="K51" s="484">
        <v>56</v>
      </c>
      <c r="L51" s="485">
        <v>63</v>
      </c>
      <c r="M51" s="486">
        <v>1301</v>
      </c>
      <c r="N51" s="484">
        <v>1347</v>
      </c>
      <c r="O51" s="485">
        <v>2648</v>
      </c>
      <c r="P51" s="486">
        <v>35.799999999999997</v>
      </c>
      <c r="Q51" s="484">
        <v>33.700000000000003</v>
      </c>
      <c r="R51" s="485">
        <v>34.700000000000003</v>
      </c>
      <c r="S51" s="486">
        <v>1301</v>
      </c>
      <c r="T51" s="484">
        <v>1347</v>
      </c>
      <c r="U51" s="485">
        <v>2648</v>
      </c>
      <c r="V51" s="486">
        <v>67</v>
      </c>
      <c r="W51" s="484">
        <v>47</v>
      </c>
      <c r="X51" s="485">
        <v>58</v>
      </c>
      <c r="Y51" s="486">
        <v>489</v>
      </c>
      <c r="Z51" s="484">
        <v>470</v>
      </c>
      <c r="AA51" s="485">
        <v>959</v>
      </c>
      <c r="AB51" s="486">
        <v>69</v>
      </c>
      <c r="AC51" s="484">
        <v>51</v>
      </c>
      <c r="AD51" s="485">
        <v>60</v>
      </c>
      <c r="AE51" s="486">
        <v>489</v>
      </c>
      <c r="AF51" s="484">
        <v>470</v>
      </c>
      <c r="AG51" s="485">
        <v>959</v>
      </c>
      <c r="AH51" s="486">
        <v>34.5</v>
      </c>
      <c r="AI51" s="484">
        <v>31.2</v>
      </c>
      <c r="AJ51" s="485">
        <v>32.9</v>
      </c>
      <c r="AK51" s="486">
        <v>489</v>
      </c>
      <c r="AL51" s="484">
        <v>470</v>
      </c>
      <c r="AM51" s="485">
        <v>959</v>
      </c>
      <c r="AN51" s="486">
        <v>68</v>
      </c>
      <c r="AO51" s="484">
        <v>51</v>
      </c>
      <c r="AP51" s="485">
        <v>60</v>
      </c>
      <c r="AQ51" s="486">
        <v>1889</v>
      </c>
      <c r="AR51" s="484">
        <v>1938</v>
      </c>
      <c r="AS51" s="485">
        <v>3827</v>
      </c>
      <c r="AT51" s="486">
        <v>70</v>
      </c>
      <c r="AU51" s="484">
        <v>54</v>
      </c>
      <c r="AV51" s="485">
        <v>62</v>
      </c>
      <c r="AW51" s="486">
        <v>1889</v>
      </c>
      <c r="AX51" s="484">
        <v>1938</v>
      </c>
      <c r="AY51" s="485">
        <v>3827</v>
      </c>
      <c r="AZ51" s="486">
        <v>35.5</v>
      </c>
      <c r="BA51" s="484">
        <v>33</v>
      </c>
      <c r="BB51" s="485">
        <v>34.200000000000003</v>
      </c>
      <c r="BC51" s="486">
        <v>1889</v>
      </c>
      <c r="BD51" s="484">
        <v>1938</v>
      </c>
      <c r="BE51" s="485">
        <v>3827</v>
      </c>
    </row>
    <row r="52" spans="1:57" x14ac:dyDescent="0.35">
      <c r="A52" t="s">
        <v>129</v>
      </c>
      <c r="B52" t="s">
        <v>374</v>
      </c>
      <c r="C52" t="s">
        <v>372</v>
      </c>
      <c r="D52" s="486">
        <v>71</v>
      </c>
      <c r="E52" s="484">
        <v>51</v>
      </c>
      <c r="F52" s="485">
        <v>61</v>
      </c>
      <c r="G52" s="486">
        <v>1185</v>
      </c>
      <c r="H52" s="484">
        <v>1244</v>
      </c>
      <c r="I52" s="485">
        <v>2429</v>
      </c>
      <c r="J52" s="486">
        <v>71</v>
      </c>
      <c r="K52" s="484">
        <v>52</v>
      </c>
      <c r="L52" s="485">
        <v>62</v>
      </c>
      <c r="M52" s="486">
        <v>1185</v>
      </c>
      <c r="N52" s="484">
        <v>1244</v>
      </c>
      <c r="O52" s="485">
        <v>2429</v>
      </c>
      <c r="P52" s="486">
        <v>35.6</v>
      </c>
      <c r="Q52" s="484">
        <v>33.700000000000003</v>
      </c>
      <c r="R52" s="485">
        <v>34.6</v>
      </c>
      <c r="S52" s="486">
        <v>1185</v>
      </c>
      <c r="T52" s="484">
        <v>1244</v>
      </c>
      <c r="U52" s="485">
        <v>2429</v>
      </c>
      <c r="V52" s="486">
        <v>56</v>
      </c>
      <c r="W52" s="484">
        <v>40</v>
      </c>
      <c r="X52" s="485">
        <v>48</v>
      </c>
      <c r="Y52" s="486">
        <v>172</v>
      </c>
      <c r="Z52" s="484">
        <v>169</v>
      </c>
      <c r="AA52" s="485">
        <v>341</v>
      </c>
      <c r="AB52" s="486">
        <v>57</v>
      </c>
      <c r="AC52" s="484">
        <v>43</v>
      </c>
      <c r="AD52" s="485">
        <v>50</v>
      </c>
      <c r="AE52" s="486">
        <v>172</v>
      </c>
      <c r="AF52" s="484">
        <v>169</v>
      </c>
      <c r="AG52" s="485">
        <v>341</v>
      </c>
      <c r="AH52" s="486">
        <v>33.4</v>
      </c>
      <c r="AI52" s="484">
        <v>32.5</v>
      </c>
      <c r="AJ52" s="485">
        <v>33</v>
      </c>
      <c r="AK52" s="486">
        <v>172</v>
      </c>
      <c r="AL52" s="484">
        <v>169</v>
      </c>
      <c r="AM52" s="485">
        <v>341</v>
      </c>
      <c r="AN52" s="486">
        <v>69</v>
      </c>
      <c r="AO52" s="484">
        <v>50</v>
      </c>
      <c r="AP52" s="485">
        <v>59</v>
      </c>
      <c r="AQ52" s="486">
        <v>1410</v>
      </c>
      <c r="AR52" s="484">
        <v>1466</v>
      </c>
      <c r="AS52" s="485">
        <v>2876</v>
      </c>
      <c r="AT52" s="486">
        <v>70</v>
      </c>
      <c r="AU52" s="484">
        <v>51</v>
      </c>
      <c r="AV52" s="485">
        <v>60</v>
      </c>
      <c r="AW52" s="486">
        <v>1410</v>
      </c>
      <c r="AX52" s="484">
        <v>1466</v>
      </c>
      <c r="AY52" s="485">
        <v>2876</v>
      </c>
      <c r="AZ52" s="486">
        <v>35.299999999999997</v>
      </c>
      <c r="BA52" s="484">
        <v>33.6</v>
      </c>
      <c r="BB52" s="485">
        <v>34.4</v>
      </c>
      <c r="BC52" s="486">
        <v>1410</v>
      </c>
      <c r="BD52" s="484">
        <v>1466</v>
      </c>
      <c r="BE52" s="485">
        <v>2876</v>
      </c>
    </row>
    <row r="53" spans="1:57" x14ac:dyDescent="0.35">
      <c r="A53" t="s">
        <v>138</v>
      </c>
      <c r="B53" t="s">
        <v>383</v>
      </c>
      <c r="C53" t="s">
        <v>372</v>
      </c>
      <c r="D53" s="486">
        <v>74</v>
      </c>
      <c r="E53" s="484">
        <v>56</v>
      </c>
      <c r="F53" s="485">
        <v>64</v>
      </c>
      <c r="G53" s="486">
        <v>898</v>
      </c>
      <c r="H53" s="484">
        <v>998</v>
      </c>
      <c r="I53" s="485">
        <v>1896</v>
      </c>
      <c r="J53" s="486">
        <v>75</v>
      </c>
      <c r="K53" s="484">
        <v>58</v>
      </c>
      <c r="L53" s="485">
        <v>66</v>
      </c>
      <c r="M53" s="486">
        <v>898</v>
      </c>
      <c r="N53" s="484">
        <v>998</v>
      </c>
      <c r="O53" s="485">
        <v>1896</v>
      </c>
      <c r="P53" s="486">
        <v>36.5</v>
      </c>
      <c r="Q53" s="484">
        <v>33.799999999999997</v>
      </c>
      <c r="R53" s="485">
        <v>35.1</v>
      </c>
      <c r="S53" s="486">
        <v>898</v>
      </c>
      <c r="T53" s="484">
        <v>998</v>
      </c>
      <c r="U53" s="485">
        <v>1896</v>
      </c>
      <c r="V53" s="486">
        <v>64</v>
      </c>
      <c r="W53" s="484">
        <v>46</v>
      </c>
      <c r="X53" s="485">
        <v>55</v>
      </c>
      <c r="Y53" s="486">
        <v>193</v>
      </c>
      <c r="Z53" s="484">
        <v>194</v>
      </c>
      <c r="AA53" s="485">
        <v>387</v>
      </c>
      <c r="AB53" s="486">
        <v>65</v>
      </c>
      <c r="AC53" s="484">
        <v>48</v>
      </c>
      <c r="AD53" s="485">
        <v>57</v>
      </c>
      <c r="AE53" s="486">
        <v>193</v>
      </c>
      <c r="AF53" s="484">
        <v>194</v>
      </c>
      <c r="AG53" s="485">
        <v>387</v>
      </c>
      <c r="AH53" s="486">
        <v>34.5</v>
      </c>
      <c r="AI53" s="484">
        <v>31.6</v>
      </c>
      <c r="AJ53" s="485">
        <v>33.1</v>
      </c>
      <c r="AK53" s="486">
        <v>193</v>
      </c>
      <c r="AL53" s="484">
        <v>194</v>
      </c>
      <c r="AM53" s="485">
        <v>387</v>
      </c>
      <c r="AN53" s="486">
        <v>72</v>
      </c>
      <c r="AO53" s="484">
        <v>54</v>
      </c>
      <c r="AP53" s="485">
        <v>63</v>
      </c>
      <c r="AQ53" s="486">
        <v>1143</v>
      </c>
      <c r="AR53" s="484">
        <v>1239</v>
      </c>
      <c r="AS53" s="485">
        <v>2382</v>
      </c>
      <c r="AT53" s="486">
        <v>74</v>
      </c>
      <c r="AU53" s="484">
        <v>56</v>
      </c>
      <c r="AV53" s="485">
        <v>65</v>
      </c>
      <c r="AW53" s="486">
        <v>1143</v>
      </c>
      <c r="AX53" s="484">
        <v>1239</v>
      </c>
      <c r="AY53" s="485">
        <v>2382</v>
      </c>
      <c r="AZ53" s="486">
        <v>36.200000000000003</v>
      </c>
      <c r="BA53" s="484">
        <v>33.4</v>
      </c>
      <c r="BB53" s="485">
        <v>34.700000000000003</v>
      </c>
      <c r="BC53" s="486">
        <v>1143</v>
      </c>
      <c r="BD53" s="484">
        <v>1239</v>
      </c>
      <c r="BE53" s="485">
        <v>2382</v>
      </c>
    </row>
    <row r="54" spans="1:57" x14ac:dyDescent="0.35">
      <c r="A54" t="s">
        <v>141</v>
      </c>
      <c r="B54" t="s">
        <v>386</v>
      </c>
      <c r="C54" t="s">
        <v>372</v>
      </c>
      <c r="D54" s="486">
        <v>69</v>
      </c>
      <c r="E54" s="484">
        <v>57</v>
      </c>
      <c r="F54" s="485">
        <v>63</v>
      </c>
      <c r="G54" s="486">
        <v>913</v>
      </c>
      <c r="H54" s="484">
        <v>976</v>
      </c>
      <c r="I54" s="485">
        <v>1889</v>
      </c>
      <c r="J54" s="486">
        <v>70</v>
      </c>
      <c r="K54" s="484">
        <v>58</v>
      </c>
      <c r="L54" s="485">
        <v>64</v>
      </c>
      <c r="M54" s="486">
        <v>913</v>
      </c>
      <c r="N54" s="484">
        <v>976</v>
      </c>
      <c r="O54" s="485">
        <v>1889</v>
      </c>
      <c r="P54" s="486">
        <v>36.4</v>
      </c>
      <c r="Q54" s="484">
        <v>34.200000000000003</v>
      </c>
      <c r="R54" s="485">
        <v>35.200000000000003</v>
      </c>
      <c r="S54" s="486">
        <v>913</v>
      </c>
      <c r="T54" s="484">
        <v>976</v>
      </c>
      <c r="U54" s="485">
        <v>1889</v>
      </c>
      <c r="V54" s="486">
        <v>61</v>
      </c>
      <c r="W54" s="484">
        <v>47</v>
      </c>
      <c r="X54" s="485">
        <v>54</v>
      </c>
      <c r="Y54" s="486">
        <v>381</v>
      </c>
      <c r="Z54" s="484">
        <v>384</v>
      </c>
      <c r="AA54" s="485">
        <v>765</v>
      </c>
      <c r="AB54" s="486">
        <v>64</v>
      </c>
      <c r="AC54" s="484">
        <v>51</v>
      </c>
      <c r="AD54" s="485">
        <v>58</v>
      </c>
      <c r="AE54" s="486">
        <v>381</v>
      </c>
      <c r="AF54" s="484">
        <v>384</v>
      </c>
      <c r="AG54" s="485">
        <v>765</v>
      </c>
      <c r="AH54" s="486">
        <v>34.299999999999997</v>
      </c>
      <c r="AI54" s="484">
        <v>32.1</v>
      </c>
      <c r="AJ54" s="485">
        <v>33.200000000000003</v>
      </c>
      <c r="AK54" s="486">
        <v>381</v>
      </c>
      <c r="AL54" s="484">
        <v>384</v>
      </c>
      <c r="AM54" s="485">
        <v>765</v>
      </c>
      <c r="AN54" s="486">
        <v>67</v>
      </c>
      <c r="AO54" s="484">
        <v>53</v>
      </c>
      <c r="AP54" s="485">
        <v>60</v>
      </c>
      <c r="AQ54" s="486">
        <v>1411</v>
      </c>
      <c r="AR54" s="484">
        <v>1477</v>
      </c>
      <c r="AS54" s="485">
        <v>2888</v>
      </c>
      <c r="AT54" s="486">
        <v>68</v>
      </c>
      <c r="AU54" s="484">
        <v>56</v>
      </c>
      <c r="AV54" s="485">
        <v>62</v>
      </c>
      <c r="AW54" s="486">
        <v>1411</v>
      </c>
      <c r="AX54" s="484">
        <v>1477</v>
      </c>
      <c r="AY54" s="485">
        <v>2888</v>
      </c>
      <c r="AZ54" s="486">
        <v>35.700000000000003</v>
      </c>
      <c r="BA54" s="484">
        <v>33.6</v>
      </c>
      <c r="BB54" s="485">
        <v>34.6</v>
      </c>
      <c r="BC54" s="486">
        <v>1411</v>
      </c>
      <c r="BD54" s="484">
        <v>1477</v>
      </c>
      <c r="BE54" s="485">
        <v>2888</v>
      </c>
    </row>
    <row r="55" spans="1:57" x14ac:dyDescent="0.35">
      <c r="A55" t="s">
        <v>133</v>
      </c>
      <c r="B55" t="s">
        <v>378</v>
      </c>
      <c r="C55" t="s">
        <v>372</v>
      </c>
      <c r="D55" s="486">
        <v>71</v>
      </c>
      <c r="E55" s="484">
        <v>54</v>
      </c>
      <c r="F55" s="485">
        <v>62</v>
      </c>
      <c r="G55" s="486">
        <v>568</v>
      </c>
      <c r="H55" s="484">
        <v>578</v>
      </c>
      <c r="I55" s="485">
        <v>1146</v>
      </c>
      <c r="J55" s="486">
        <v>74</v>
      </c>
      <c r="K55" s="484">
        <v>57</v>
      </c>
      <c r="L55" s="485">
        <v>65</v>
      </c>
      <c r="M55" s="486">
        <v>568</v>
      </c>
      <c r="N55" s="484">
        <v>578</v>
      </c>
      <c r="O55" s="485">
        <v>1146</v>
      </c>
      <c r="P55" s="486">
        <v>33.5</v>
      </c>
      <c r="Q55" s="484">
        <v>31.7</v>
      </c>
      <c r="R55" s="485">
        <v>32.6</v>
      </c>
      <c r="S55" s="486">
        <v>568</v>
      </c>
      <c r="T55" s="484">
        <v>578</v>
      </c>
      <c r="U55" s="485">
        <v>1146</v>
      </c>
      <c r="V55" s="486">
        <v>43</v>
      </c>
      <c r="W55" s="484">
        <v>59</v>
      </c>
      <c r="X55" s="485">
        <v>51</v>
      </c>
      <c r="Y55" s="486">
        <v>23</v>
      </c>
      <c r="Z55" s="484">
        <v>22</v>
      </c>
      <c r="AA55" s="485">
        <v>45</v>
      </c>
      <c r="AB55" s="486">
        <v>48</v>
      </c>
      <c r="AC55" s="484">
        <v>59</v>
      </c>
      <c r="AD55" s="485">
        <v>53</v>
      </c>
      <c r="AE55" s="486">
        <v>23</v>
      </c>
      <c r="AF55" s="484">
        <v>22</v>
      </c>
      <c r="AG55" s="485">
        <v>45</v>
      </c>
      <c r="AH55" s="486">
        <v>28.7</v>
      </c>
      <c r="AI55" s="484">
        <v>30.8</v>
      </c>
      <c r="AJ55" s="485">
        <v>29.7</v>
      </c>
      <c r="AK55" s="486">
        <v>23</v>
      </c>
      <c r="AL55" s="484">
        <v>22</v>
      </c>
      <c r="AM55" s="485">
        <v>45</v>
      </c>
      <c r="AN55" s="486">
        <v>71</v>
      </c>
      <c r="AO55" s="484">
        <v>53</v>
      </c>
      <c r="AP55" s="485">
        <v>62</v>
      </c>
      <c r="AQ55" s="486">
        <v>635</v>
      </c>
      <c r="AR55" s="484">
        <v>644</v>
      </c>
      <c r="AS55" s="485">
        <v>1279</v>
      </c>
      <c r="AT55" s="486">
        <v>73</v>
      </c>
      <c r="AU55" s="484">
        <v>56</v>
      </c>
      <c r="AV55" s="485">
        <v>64</v>
      </c>
      <c r="AW55" s="486">
        <v>635</v>
      </c>
      <c r="AX55" s="484">
        <v>644</v>
      </c>
      <c r="AY55" s="485">
        <v>1279</v>
      </c>
      <c r="AZ55" s="486">
        <v>33.5</v>
      </c>
      <c r="BA55" s="484">
        <v>31.6</v>
      </c>
      <c r="BB55" s="485">
        <v>32.5</v>
      </c>
      <c r="BC55" s="486">
        <v>635</v>
      </c>
      <c r="BD55" s="484">
        <v>644</v>
      </c>
      <c r="BE55" s="485">
        <v>1279</v>
      </c>
    </row>
    <row r="56" spans="1:57" x14ac:dyDescent="0.35">
      <c r="A56" t="s">
        <v>5</v>
      </c>
      <c r="B56" t="s">
        <v>249</v>
      </c>
      <c r="C56" t="s">
        <v>247</v>
      </c>
      <c r="D56" s="486">
        <v>62</v>
      </c>
      <c r="E56" s="484">
        <v>43</v>
      </c>
      <c r="F56" s="485">
        <v>52</v>
      </c>
      <c r="G56" s="486">
        <v>2274</v>
      </c>
      <c r="H56" s="484">
        <v>2420</v>
      </c>
      <c r="I56" s="485">
        <v>4694</v>
      </c>
      <c r="J56" s="486">
        <v>66</v>
      </c>
      <c r="K56" s="484">
        <v>48</v>
      </c>
      <c r="L56" s="485">
        <v>57</v>
      </c>
      <c r="M56" s="486">
        <v>2274</v>
      </c>
      <c r="N56" s="484">
        <v>2420</v>
      </c>
      <c r="O56" s="485">
        <v>4694</v>
      </c>
      <c r="P56" s="486">
        <v>33.9</v>
      </c>
      <c r="Q56" s="484">
        <v>31.1</v>
      </c>
      <c r="R56" s="485">
        <v>32.4</v>
      </c>
      <c r="S56" s="486">
        <v>2274</v>
      </c>
      <c r="T56" s="484">
        <v>2420</v>
      </c>
      <c r="U56" s="485">
        <v>4694</v>
      </c>
      <c r="V56" s="486">
        <v>49</v>
      </c>
      <c r="W56" s="484">
        <v>36</v>
      </c>
      <c r="X56" s="485">
        <v>43</v>
      </c>
      <c r="Y56" s="486">
        <v>63</v>
      </c>
      <c r="Z56" s="484">
        <v>66</v>
      </c>
      <c r="AA56" s="485">
        <v>129</v>
      </c>
      <c r="AB56" s="486">
        <v>57</v>
      </c>
      <c r="AC56" s="484">
        <v>39</v>
      </c>
      <c r="AD56" s="485">
        <v>48</v>
      </c>
      <c r="AE56" s="486">
        <v>63</v>
      </c>
      <c r="AF56" s="484">
        <v>66</v>
      </c>
      <c r="AG56" s="485">
        <v>129</v>
      </c>
      <c r="AH56" s="486">
        <v>33.6</v>
      </c>
      <c r="AI56" s="484">
        <v>30.3</v>
      </c>
      <c r="AJ56" s="485">
        <v>31.9</v>
      </c>
      <c r="AK56" s="486">
        <v>63</v>
      </c>
      <c r="AL56" s="484">
        <v>66</v>
      </c>
      <c r="AM56" s="485">
        <v>129</v>
      </c>
      <c r="AN56" s="486">
        <v>62</v>
      </c>
      <c r="AO56" s="484">
        <v>43</v>
      </c>
      <c r="AP56" s="485">
        <v>52</v>
      </c>
      <c r="AQ56" s="486">
        <v>2656</v>
      </c>
      <c r="AR56" s="484">
        <v>2797</v>
      </c>
      <c r="AS56" s="485">
        <v>5453</v>
      </c>
      <c r="AT56" s="486">
        <v>66</v>
      </c>
      <c r="AU56" s="484">
        <v>48</v>
      </c>
      <c r="AV56" s="485">
        <v>57</v>
      </c>
      <c r="AW56" s="486">
        <v>2656</v>
      </c>
      <c r="AX56" s="484">
        <v>2797</v>
      </c>
      <c r="AY56" s="485">
        <v>5453</v>
      </c>
      <c r="AZ56" s="486">
        <v>34</v>
      </c>
      <c r="BA56" s="484">
        <v>31.1</v>
      </c>
      <c r="BB56" s="485">
        <v>32.5</v>
      </c>
      <c r="BC56" s="486">
        <v>2656</v>
      </c>
      <c r="BD56" s="484">
        <v>2797</v>
      </c>
      <c r="BE56" s="485">
        <v>5453</v>
      </c>
    </row>
    <row r="57" spans="1:57" x14ac:dyDescent="0.35">
      <c r="A57" t="s">
        <v>1086</v>
      </c>
      <c r="B57" t="s">
        <v>255</v>
      </c>
      <c r="C57" t="s">
        <v>247</v>
      </c>
      <c r="D57" s="486">
        <v>65</v>
      </c>
      <c r="E57" s="484">
        <v>45</v>
      </c>
      <c r="F57" s="485">
        <v>55</v>
      </c>
      <c r="G57" s="486">
        <v>1448</v>
      </c>
      <c r="H57" s="484">
        <v>1595</v>
      </c>
      <c r="I57" s="485">
        <v>3043</v>
      </c>
      <c r="J57" s="486">
        <v>66</v>
      </c>
      <c r="K57" s="484">
        <v>48</v>
      </c>
      <c r="L57" s="485">
        <v>57</v>
      </c>
      <c r="M57" s="486">
        <v>1448</v>
      </c>
      <c r="N57" s="484">
        <v>1595</v>
      </c>
      <c r="O57" s="485">
        <v>3043</v>
      </c>
      <c r="P57" s="486">
        <v>34.799999999999997</v>
      </c>
      <c r="Q57" s="484">
        <v>32.299999999999997</v>
      </c>
      <c r="R57" s="485">
        <v>33.5</v>
      </c>
      <c r="S57" s="486">
        <v>1448</v>
      </c>
      <c r="T57" s="484">
        <v>1595</v>
      </c>
      <c r="U57" s="485">
        <v>3043</v>
      </c>
      <c r="V57" s="486">
        <v>38</v>
      </c>
      <c r="W57" s="484">
        <v>38</v>
      </c>
      <c r="X57" s="485">
        <v>38</v>
      </c>
      <c r="Y57" s="486">
        <v>32</v>
      </c>
      <c r="Z57" s="484">
        <v>24</v>
      </c>
      <c r="AA57" s="485">
        <v>56</v>
      </c>
      <c r="AB57" s="486">
        <v>38</v>
      </c>
      <c r="AC57" s="484">
        <v>42</v>
      </c>
      <c r="AD57" s="485">
        <v>39</v>
      </c>
      <c r="AE57" s="486">
        <v>32</v>
      </c>
      <c r="AF57" s="484">
        <v>24</v>
      </c>
      <c r="AG57" s="485">
        <v>56</v>
      </c>
      <c r="AH57" s="486">
        <v>31.2</v>
      </c>
      <c r="AI57" s="484">
        <v>31.1</v>
      </c>
      <c r="AJ57" s="485">
        <v>31.1</v>
      </c>
      <c r="AK57" s="486">
        <v>32</v>
      </c>
      <c r="AL57" s="484">
        <v>24</v>
      </c>
      <c r="AM57" s="485">
        <v>56</v>
      </c>
      <c r="AN57" s="486">
        <v>65</v>
      </c>
      <c r="AO57" s="484">
        <v>45</v>
      </c>
      <c r="AP57" s="485">
        <v>55</v>
      </c>
      <c r="AQ57" s="486">
        <v>1590</v>
      </c>
      <c r="AR57" s="484">
        <v>1701</v>
      </c>
      <c r="AS57" s="485">
        <v>3291</v>
      </c>
      <c r="AT57" s="486">
        <v>66</v>
      </c>
      <c r="AU57" s="484">
        <v>48</v>
      </c>
      <c r="AV57" s="485">
        <v>57</v>
      </c>
      <c r="AW57" s="486">
        <v>1590</v>
      </c>
      <c r="AX57" s="484">
        <v>1701</v>
      </c>
      <c r="AY57" s="485">
        <v>3291</v>
      </c>
      <c r="AZ57" s="486">
        <v>34.799999999999997</v>
      </c>
      <c r="BA57" s="484">
        <v>32.200000000000003</v>
      </c>
      <c r="BB57" s="485">
        <v>33.4</v>
      </c>
      <c r="BC57" s="486">
        <v>1590</v>
      </c>
      <c r="BD57" s="484">
        <v>1701</v>
      </c>
      <c r="BE57" s="485">
        <v>3291</v>
      </c>
    </row>
    <row r="58" spans="1:57" x14ac:dyDescent="0.35">
      <c r="A58" t="s">
        <v>19</v>
      </c>
      <c r="B58" t="s">
        <v>265</v>
      </c>
      <c r="C58" t="s">
        <v>260</v>
      </c>
      <c r="D58" s="486">
        <v>70</v>
      </c>
      <c r="E58" s="484">
        <v>52</v>
      </c>
      <c r="F58" s="485">
        <v>61</v>
      </c>
      <c r="G58" s="486">
        <v>1478</v>
      </c>
      <c r="H58" s="484">
        <v>1580</v>
      </c>
      <c r="I58" s="485">
        <v>3058</v>
      </c>
      <c r="J58" s="486">
        <v>73</v>
      </c>
      <c r="K58" s="484">
        <v>56</v>
      </c>
      <c r="L58" s="485">
        <v>64</v>
      </c>
      <c r="M58" s="486">
        <v>1478</v>
      </c>
      <c r="N58" s="484">
        <v>1580</v>
      </c>
      <c r="O58" s="485">
        <v>3058</v>
      </c>
      <c r="P58" s="486">
        <v>36.6</v>
      </c>
      <c r="Q58" s="484">
        <v>33.799999999999997</v>
      </c>
      <c r="R58" s="485">
        <v>35.200000000000003</v>
      </c>
      <c r="S58" s="486">
        <v>1478</v>
      </c>
      <c r="T58" s="484">
        <v>1580</v>
      </c>
      <c r="U58" s="485">
        <v>3058</v>
      </c>
      <c r="V58" s="486">
        <v>40</v>
      </c>
      <c r="W58" s="484">
        <v>23</v>
      </c>
      <c r="X58" s="485">
        <v>30</v>
      </c>
      <c r="Y58" s="486">
        <v>93</v>
      </c>
      <c r="Z58" s="484">
        <v>119</v>
      </c>
      <c r="AA58" s="485">
        <v>212</v>
      </c>
      <c r="AB58" s="486">
        <v>44</v>
      </c>
      <c r="AC58" s="484">
        <v>31</v>
      </c>
      <c r="AD58" s="485">
        <v>37</v>
      </c>
      <c r="AE58" s="486">
        <v>93</v>
      </c>
      <c r="AF58" s="484">
        <v>119</v>
      </c>
      <c r="AG58" s="485">
        <v>212</v>
      </c>
      <c r="AH58" s="486">
        <v>30.3</v>
      </c>
      <c r="AI58" s="484">
        <v>27.3</v>
      </c>
      <c r="AJ58" s="485">
        <v>28.6</v>
      </c>
      <c r="AK58" s="486">
        <v>93</v>
      </c>
      <c r="AL58" s="484">
        <v>119</v>
      </c>
      <c r="AM58" s="485">
        <v>212</v>
      </c>
      <c r="AN58" s="486">
        <v>69</v>
      </c>
      <c r="AO58" s="484">
        <v>50</v>
      </c>
      <c r="AP58" s="485">
        <v>59</v>
      </c>
      <c r="AQ58" s="486">
        <v>1951</v>
      </c>
      <c r="AR58" s="484">
        <v>2122</v>
      </c>
      <c r="AS58" s="485">
        <v>4073</v>
      </c>
      <c r="AT58" s="486">
        <v>71</v>
      </c>
      <c r="AU58" s="484">
        <v>54</v>
      </c>
      <c r="AV58" s="485">
        <v>62</v>
      </c>
      <c r="AW58" s="486">
        <v>1951</v>
      </c>
      <c r="AX58" s="484">
        <v>2122</v>
      </c>
      <c r="AY58" s="485">
        <v>4073</v>
      </c>
      <c r="AZ58" s="486">
        <v>36.200000000000003</v>
      </c>
      <c r="BA58" s="484">
        <v>33.4</v>
      </c>
      <c r="BB58" s="485">
        <v>34.700000000000003</v>
      </c>
      <c r="BC58" s="486">
        <v>1951</v>
      </c>
      <c r="BD58" s="484">
        <v>2122</v>
      </c>
      <c r="BE58" s="485">
        <v>4073</v>
      </c>
    </row>
    <row r="59" spans="1:57" x14ac:dyDescent="0.35">
      <c r="A59" t="s">
        <v>20</v>
      </c>
      <c r="B59" t="s">
        <v>266</v>
      </c>
      <c r="C59" t="s">
        <v>260</v>
      </c>
      <c r="D59" s="486">
        <v>70</v>
      </c>
      <c r="E59" s="484">
        <v>53</v>
      </c>
      <c r="F59" s="485">
        <v>61</v>
      </c>
      <c r="G59" s="486">
        <v>1685</v>
      </c>
      <c r="H59" s="484">
        <v>1803</v>
      </c>
      <c r="I59" s="485">
        <v>3488</v>
      </c>
      <c r="J59" s="486">
        <v>72</v>
      </c>
      <c r="K59" s="484">
        <v>54</v>
      </c>
      <c r="L59" s="485">
        <v>63</v>
      </c>
      <c r="M59" s="486">
        <v>1685</v>
      </c>
      <c r="N59" s="484">
        <v>1803</v>
      </c>
      <c r="O59" s="485">
        <v>3488</v>
      </c>
      <c r="P59" s="486">
        <v>36.700000000000003</v>
      </c>
      <c r="Q59" s="484">
        <v>34.200000000000003</v>
      </c>
      <c r="R59" s="485">
        <v>35.4</v>
      </c>
      <c r="S59" s="486">
        <v>1685</v>
      </c>
      <c r="T59" s="484">
        <v>1803</v>
      </c>
      <c r="U59" s="485">
        <v>3488</v>
      </c>
      <c r="V59" s="486">
        <v>52</v>
      </c>
      <c r="W59" s="484">
        <v>44</v>
      </c>
      <c r="X59" s="485">
        <v>47</v>
      </c>
      <c r="Y59" s="486">
        <v>69</v>
      </c>
      <c r="Z59" s="484">
        <v>108</v>
      </c>
      <c r="AA59" s="485">
        <v>177</v>
      </c>
      <c r="AB59" s="486">
        <v>52</v>
      </c>
      <c r="AC59" s="484">
        <v>45</v>
      </c>
      <c r="AD59" s="485">
        <v>48</v>
      </c>
      <c r="AE59" s="486">
        <v>69</v>
      </c>
      <c r="AF59" s="484">
        <v>108</v>
      </c>
      <c r="AG59" s="485">
        <v>177</v>
      </c>
      <c r="AH59" s="486">
        <v>33.4</v>
      </c>
      <c r="AI59" s="484">
        <v>31.4</v>
      </c>
      <c r="AJ59" s="485">
        <v>32.200000000000003</v>
      </c>
      <c r="AK59" s="486">
        <v>69</v>
      </c>
      <c r="AL59" s="484">
        <v>108</v>
      </c>
      <c r="AM59" s="485">
        <v>177</v>
      </c>
      <c r="AN59" s="486">
        <v>69</v>
      </c>
      <c r="AO59" s="484">
        <v>52</v>
      </c>
      <c r="AP59" s="485">
        <v>60</v>
      </c>
      <c r="AQ59" s="486">
        <v>1797</v>
      </c>
      <c r="AR59" s="484">
        <v>1972</v>
      </c>
      <c r="AS59" s="485">
        <v>3769</v>
      </c>
      <c r="AT59" s="486">
        <v>70</v>
      </c>
      <c r="AU59" s="484">
        <v>53</v>
      </c>
      <c r="AV59" s="485">
        <v>61</v>
      </c>
      <c r="AW59" s="486">
        <v>1797</v>
      </c>
      <c r="AX59" s="484">
        <v>1972</v>
      </c>
      <c r="AY59" s="485">
        <v>3769</v>
      </c>
      <c r="AZ59" s="486">
        <v>36.5</v>
      </c>
      <c r="BA59" s="484">
        <v>34</v>
      </c>
      <c r="BB59" s="485">
        <v>35.200000000000003</v>
      </c>
      <c r="BC59" s="486">
        <v>1797</v>
      </c>
      <c r="BD59" s="484">
        <v>1972</v>
      </c>
      <c r="BE59" s="485">
        <v>3769</v>
      </c>
    </row>
    <row r="60" spans="1:57" x14ac:dyDescent="0.35">
      <c r="A60" t="s">
        <v>70</v>
      </c>
      <c r="B60" t="s">
        <v>315</v>
      </c>
      <c r="C60" t="s">
        <v>309</v>
      </c>
      <c r="D60" s="486">
        <v>73</v>
      </c>
      <c r="E60" s="484">
        <v>56</v>
      </c>
      <c r="F60" s="485">
        <v>64</v>
      </c>
      <c r="G60" s="486">
        <v>1286</v>
      </c>
      <c r="H60" s="484">
        <v>1364</v>
      </c>
      <c r="I60" s="485">
        <v>2650</v>
      </c>
      <c r="J60" s="486">
        <v>74</v>
      </c>
      <c r="K60" s="484">
        <v>57</v>
      </c>
      <c r="L60" s="485">
        <v>65</v>
      </c>
      <c r="M60" s="486">
        <v>1286</v>
      </c>
      <c r="N60" s="484">
        <v>1364</v>
      </c>
      <c r="O60" s="485">
        <v>2650</v>
      </c>
      <c r="P60" s="486">
        <v>37.299999999999997</v>
      </c>
      <c r="Q60" s="484">
        <v>35</v>
      </c>
      <c r="R60" s="485">
        <v>36.1</v>
      </c>
      <c r="S60" s="486">
        <v>1286</v>
      </c>
      <c r="T60" s="484">
        <v>1364</v>
      </c>
      <c r="U60" s="485">
        <v>2650</v>
      </c>
      <c r="V60" s="486">
        <v>66</v>
      </c>
      <c r="W60" s="484">
        <v>35</v>
      </c>
      <c r="X60" s="485">
        <v>48</v>
      </c>
      <c r="Y60" s="486">
        <v>47</v>
      </c>
      <c r="Z60" s="484">
        <v>63</v>
      </c>
      <c r="AA60" s="485">
        <v>110</v>
      </c>
      <c r="AB60" s="486">
        <v>66</v>
      </c>
      <c r="AC60" s="484">
        <v>37</v>
      </c>
      <c r="AD60" s="485">
        <v>49</v>
      </c>
      <c r="AE60" s="486">
        <v>47</v>
      </c>
      <c r="AF60" s="484">
        <v>63</v>
      </c>
      <c r="AG60" s="485">
        <v>110</v>
      </c>
      <c r="AH60" s="486">
        <v>35.4</v>
      </c>
      <c r="AI60" s="484">
        <v>30.6</v>
      </c>
      <c r="AJ60" s="485">
        <v>32.6</v>
      </c>
      <c r="AK60" s="486">
        <v>47</v>
      </c>
      <c r="AL60" s="484">
        <v>63</v>
      </c>
      <c r="AM60" s="485">
        <v>110</v>
      </c>
      <c r="AN60" s="486">
        <v>72</v>
      </c>
      <c r="AO60" s="484">
        <v>54</v>
      </c>
      <c r="AP60" s="485">
        <v>63</v>
      </c>
      <c r="AQ60" s="486">
        <v>1405</v>
      </c>
      <c r="AR60" s="484">
        <v>1527</v>
      </c>
      <c r="AS60" s="485">
        <v>2932</v>
      </c>
      <c r="AT60" s="486">
        <v>73</v>
      </c>
      <c r="AU60" s="484">
        <v>56</v>
      </c>
      <c r="AV60" s="485">
        <v>64</v>
      </c>
      <c r="AW60" s="486">
        <v>1405</v>
      </c>
      <c r="AX60" s="484">
        <v>1527</v>
      </c>
      <c r="AY60" s="485">
        <v>2932</v>
      </c>
      <c r="AZ60" s="486">
        <v>37.1</v>
      </c>
      <c r="BA60" s="484">
        <v>34.700000000000003</v>
      </c>
      <c r="BB60" s="485">
        <v>35.799999999999997</v>
      </c>
      <c r="BC60" s="486">
        <v>1405</v>
      </c>
      <c r="BD60" s="484">
        <v>1527</v>
      </c>
      <c r="BE60" s="485">
        <v>2932</v>
      </c>
    </row>
    <row r="61" spans="1:57" x14ac:dyDescent="0.35">
      <c r="A61" t="s">
        <v>151</v>
      </c>
      <c r="B61" t="s">
        <v>395</v>
      </c>
      <c r="C61" t="s">
        <v>392</v>
      </c>
      <c r="D61" s="486">
        <v>66</v>
      </c>
      <c r="E61" s="484">
        <v>48</v>
      </c>
      <c r="F61" s="485">
        <v>57</v>
      </c>
      <c r="G61" s="486">
        <v>2351</v>
      </c>
      <c r="H61" s="484">
        <v>2420</v>
      </c>
      <c r="I61" s="485">
        <v>4771</v>
      </c>
      <c r="J61" s="486">
        <v>69</v>
      </c>
      <c r="K61" s="484">
        <v>50</v>
      </c>
      <c r="L61" s="485">
        <v>59</v>
      </c>
      <c r="M61" s="486">
        <v>2351</v>
      </c>
      <c r="N61" s="484">
        <v>2420</v>
      </c>
      <c r="O61" s="485">
        <v>4771</v>
      </c>
      <c r="P61" s="486">
        <v>35.5</v>
      </c>
      <c r="Q61" s="484">
        <v>32.799999999999997</v>
      </c>
      <c r="R61" s="485">
        <v>34.1</v>
      </c>
      <c r="S61" s="486">
        <v>2351</v>
      </c>
      <c r="T61" s="484">
        <v>2420</v>
      </c>
      <c r="U61" s="485">
        <v>4771</v>
      </c>
      <c r="V61" s="486">
        <v>35</v>
      </c>
      <c r="W61" s="484">
        <v>18</v>
      </c>
      <c r="X61" s="485">
        <v>26</v>
      </c>
      <c r="Y61" s="486">
        <v>62</v>
      </c>
      <c r="Z61" s="484">
        <v>73</v>
      </c>
      <c r="AA61" s="485">
        <v>135</v>
      </c>
      <c r="AB61" s="486">
        <v>37</v>
      </c>
      <c r="AC61" s="484">
        <v>22</v>
      </c>
      <c r="AD61" s="485">
        <v>29</v>
      </c>
      <c r="AE61" s="486">
        <v>62</v>
      </c>
      <c r="AF61" s="484">
        <v>73</v>
      </c>
      <c r="AG61" s="485">
        <v>135</v>
      </c>
      <c r="AH61" s="486">
        <v>30.2</v>
      </c>
      <c r="AI61" s="484">
        <v>27.2</v>
      </c>
      <c r="AJ61" s="485">
        <v>28.6</v>
      </c>
      <c r="AK61" s="486">
        <v>62</v>
      </c>
      <c r="AL61" s="484">
        <v>73</v>
      </c>
      <c r="AM61" s="485">
        <v>135</v>
      </c>
      <c r="AN61" s="486">
        <v>66</v>
      </c>
      <c r="AO61" s="484">
        <v>48</v>
      </c>
      <c r="AP61" s="485">
        <v>57</v>
      </c>
      <c r="AQ61" s="486">
        <v>2783</v>
      </c>
      <c r="AR61" s="484">
        <v>2893</v>
      </c>
      <c r="AS61" s="485">
        <v>5676</v>
      </c>
      <c r="AT61" s="486">
        <v>68</v>
      </c>
      <c r="AU61" s="484">
        <v>51</v>
      </c>
      <c r="AV61" s="485">
        <v>59</v>
      </c>
      <c r="AW61" s="486">
        <v>2783</v>
      </c>
      <c r="AX61" s="484">
        <v>2893</v>
      </c>
      <c r="AY61" s="485">
        <v>5676</v>
      </c>
      <c r="AZ61" s="486">
        <v>35.299999999999997</v>
      </c>
      <c r="BA61" s="484">
        <v>32.799999999999997</v>
      </c>
      <c r="BB61" s="485">
        <v>34.1</v>
      </c>
      <c r="BC61" s="486">
        <v>2783</v>
      </c>
      <c r="BD61" s="484">
        <v>2893</v>
      </c>
      <c r="BE61" s="485">
        <v>5676</v>
      </c>
    </row>
    <row r="62" spans="1:57" x14ac:dyDescent="0.35">
      <c r="A62" t="s">
        <v>155</v>
      </c>
      <c r="B62" t="s">
        <v>399</v>
      </c>
      <c r="C62" t="s">
        <v>392</v>
      </c>
      <c r="D62" s="486" t="s">
        <v>417</v>
      </c>
      <c r="E62" s="484" t="s">
        <v>417</v>
      </c>
      <c r="F62" s="485" t="s">
        <v>417</v>
      </c>
      <c r="G62" s="486" t="s">
        <v>417</v>
      </c>
      <c r="H62" s="484" t="s">
        <v>417</v>
      </c>
      <c r="I62" s="485" t="s">
        <v>417</v>
      </c>
      <c r="J62" s="486" t="s">
        <v>417</v>
      </c>
      <c r="K62" s="484" t="s">
        <v>417</v>
      </c>
      <c r="L62" s="485" t="s">
        <v>417</v>
      </c>
      <c r="M62" s="486" t="s">
        <v>417</v>
      </c>
      <c r="N62" s="484" t="s">
        <v>417</v>
      </c>
      <c r="O62" s="485" t="s">
        <v>417</v>
      </c>
      <c r="P62" s="486" t="s">
        <v>417</v>
      </c>
      <c r="Q62" s="484" t="s">
        <v>417</v>
      </c>
      <c r="R62" s="485" t="s">
        <v>417</v>
      </c>
      <c r="S62" s="486" t="s">
        <v>417</v>
      </c>
      <c r="T62" s="484" t="s">
        <v>417</v>
      </c>
      <c r="U62" s="485" t="s">
        <v>417</v>
      </c>
      <c r="V62" s="486" t="s">
        <v>417</v>
      </c>
      <c r="W62" s="484" t="s">
        <v>417</v>
      </c>
      <c r="X62" s="485" t="s">
        <v>417</v>
      </c>
      <c r="Y62" s="486" t="s">
        <v>417</v>
      </c>
      <c r="Z62" s="484" t="s">
        <v>417</v>
      </c>
      <c r="AA62" s="485" t="s">
        <v>417</v>
      </c>
      <c r="AB62" s="486" t="s">
        <v>417</v>
      </c>
      <c r="AC62" s="484" t="s">
        <v>417</v>
      </c>
      <c r="AD62" s="485" t="s">
        <v>417</v>
      </c>
      <c r="AE62" s="486" t="s">
        <v>417</v>
      </c>
      <c r="AF62" s="484" t="s">
        <v>417</v>
      </c>
      <c r="AG62" s="485" t="s">
        <v>417</v>
      </c>
      <c r="AH62" s="486" t="s">
        <v>417</v>
      </c>
      <c r="AI62" s="484" t="s">
        <v>417</v>
      </c>
      <c r="AJ62" s="485" t="s">
        <v>417</v>
      </c>
      <c r="AK62" s="486" t="s">
        <v>417</v>
      </c>
      <c r="AL62" s="484" t="s">
        <v>417</v>
      </c>
      <c r="AM62" s="485" t="s">
        <v>417</v>
      </c>
      <c r="AN62" s="486" t="s">
        <v>417</v>
      </c>
      <c r="AO62" s="484" t="s">
        <v>417</v>
      </c>
      <c r="AP62" s="485" t="s">
        <v>417</v>
      </c>
      <c r="AQ62" s="486" t="s">
        <v>417</v>
      </c>
      <c r="AR62" s="484" t="s">
        <v>417</v>
      </c>
      <c r="AS62" s="485" t="s">
        <v>417</v>
      </c>
      <c r="AT62" s="486" t="s">
        <v>417</v>
      </c>
      <c r="AU62" s="484" t="s">
        <v>417</v>
      </c>
      <c r="AV62" s="485" t="s">
        <v>417</v>
      </c>
      <c r="AW62" s="486" t="s">
        <v>417</v>
      </c>
      <c r="AX62" s="484" t="s">
        <v>417</v>
      </c>
      <c r="AY62" s="485" t="s">
        <v>417</v>
      </c>
      <c r="AZ62" s="486" t="s">
        <v>417</v>
      </c>
      <c r="BA62" s="484" t="s">
        <v>417</v>
      </c>
      <c r="BB62" s="485" t="s">
        <v>417</v>
      </c>
      <c r="BC62" s="486" t="s">
        <v>417</v>
      </c>
      <c r="BD62" s="484" t="s">
        <v>417</v>
      </c>
      <c r="BE62" s="485" t="s">
        <v>417</v>
      </c>
    </row>
    <row r="63" spans="1:57" x14ac:dyDescent="0.35">
      <c r="A63" t="s">
        <v>163</v>
      </c>
      <c r="B63" t="s">
        <v>407</v>
      </c>
      <c r="C63" t="s">
        <v>392</v>
      </c>
      <c r="D63" s="486">
        <v>67</v>
      </c>
      <c r="E63" s="484">
        <v>51</v>
      </c>
      <c r="F63" s="485">
        <v>59</v>
      </c>
      <c r="G63" s="486">
        <v>2199</v>
      </c>
      <c r="H63" s="484">
        <v>2301</v>
      </c>
      <c r="I63" s="485">
        <v>4500</v>
      </c>
      <c r="J63" s="486">
        <v>68</v>
      </c>
      <c r="K63" s="484">
        <v>53</v>
      </c>
      <c r="L63" s="485">
        <v>60</v>
      </c>
      <c r="M63" s="486">
        <v>2199</v>
      </c>
      <c r="N63" s="484">
        <v>2301</v>
      </c>
      <c r="O63" s="485">
        <v>4500</v>
      </c>
      <c r="P63" s="486">
        <v>34.799999999999997</v>
      </c>
      <c r="Q63" s="484">
        <v>32.700000000000003</v>
      </c>
      <c r="R63" s="485">
        <v>33.700000000000003</v>
      </c>
      <c r="S63" s="486">
        <v>2199</v>
      </c>
      <c r="T63" s="484">
        <v>2301</v>
      </c>
      <c r="U63" s="485">
        <v>4500</v>
      </c>
      <c r="V63" s="486">
        <v>48</v>
      </c>
      <c r="W63" s="484">
        <v>29</v>
      </c>
      <c r="X63" s="485">
        <v>37</v>
      </c>
      <c r="Y63" s="486">
        <v>137</v>
      </c>
      <c r="Z63" s="484">
        <v>171</v>
      </c>
      <c r="AA63" s="485">
        <v>308</v>
      </c>
      <c r="AB63" s="486">
        <v>49</v>
      </c>
      <c r="AC63" s="484">
        <v>32</v>
      </c>
      <c r="AD63" s="485">
        <v>39</v>
      </c>
      <c r="AE63" s="486">
        <v>137</v>
      </c>
      <c r="AF63" s="484">
        <v>171</v>
      </c>
      <c r="AG63" s="485">
        <v>308</v>
      </c>
      <c r="AH63" s="486">
        <v>31.7</v>
      </c>
      <c r="AI63" s="484">
        <v>28.7</v>
      </c>
      <c r="AJ63" s="485">
        <v>30.1</v>
      </c>
      <c r="AK63" s="486">
        <v>137</v>
      </c>
      <c r="AL63" s="484">
        <v>171</v>
      </c>
      <c r="AM63" s="485">
        <v>308</v>
      </c>
      <c r="AN63" s="486">
        <v>66</v>
      </c>
      <c r="AO63" s="484">
        <v>49</v>
      </c>
      <c r="AP63" s="485">
        <v>57</v>
      </c>
      <c r="AQ63" s="486">
        <v>2559</v>
      </c>
      <c r="AR63" s="484">
        <v>2730</v>
      </c>
      <c r="AS63" s="485">
        <v>5289</v>
      </c>
      <c r="AT63" s="486">
        <v>67</v>
      </c>
      <c r="AU63" s="484">
        <v>51</v>
      </c>
      <c r="AV63" s="485">
        <v>59</v>
      </c>
      <c r="AW63" s="486">
        <v>2559</v>
      </c>
      <c r="AX63" s="484">
        <v>2730</v>
      </c>
      <c r="AY63" s="485">
        <v>5289</v>
      </c>
      <c r="AZ63" s="486">
        <v>34.6</v>
      </c>
      <c r="BA63" s="484">
        <v>32.4</v>
      </c>
      <c r="BB63" s="485">
        <v>33.4</v>
      </c>
      <c r="BC63" s="486">
        <v>2559</v>
      </c>
      <c r="BD63" s="484">
        <v>2730</v>
      </c>
      <c r="BE63" s="485">
        <v>5289</v>
      </c>
    </row>
    <row r="64" spans="1:57" x14ac:dyDescent="0.35">
      <c r="A64" t="s">
        <v>80</v>
      </c>
      <c r="B64" t="s">
        <v>325</v>
      </c>
      <c r="C64" t="s">
        <v>324</v>
      </c>
      <c r="D64" s="486">
        <v>72</v>
      </c>
      <c r="E64" s="484">
        <v>54</v>
      </c>
      <c r="F64" s="485">
        <v>63</v>
      </c>
      <c r="G64" s="486">
        <v>754</v>
      </c>
      <c r="H64" s="484">
        <v>711</v>
      </c>
      <c r="I64" s="485">
        <v>1465</v>
      </c>
      <c r="J64" s="486">
        <v>72</v>
      </c>
      <c r="K64" s="484">
        <v>57</v>
      </c>
      <c r="L64" s="485">
        <v>65</v>
      </c>
      <c r="M64" s="486">
        <v>754</v>
      </c>
      <c r="N64" s="484">
        <v>711</v>
      </c>
      <c r="O64" s="485">
        <v>1465</v>
      </c>
      <c r="P64" s="486">
        <v>35.9</v>
      </c>
      <c r="Q64" s="484">
        <v>33.5</v>
      </c>
      <c r="R64" s="485">
        <v>34.700000000000003</v>
      </c>
      <c r="S64" s="486">
        <v>754</v>
      </c>
      <c r="T64" s="484">
        <v>711</v>
      </c>
      <c r="U64" s="485">
        <v>1465</v>
      </c>
      <c r="V64" s="486">
        <v>41</v>
      </c>
      <c r="W64" s="484">
        <v>33</v>
      </c>
      <c r="X64" s="485">
        <v>37</v>
      </c>
      <c r="Y64" s="486">
        <v>277</v>
      </c>
      <c r="Z64" s="484">
        <v>284</v>
      </c>
      <c r="AA64" s="485">
        <v>561</v>
      </c>
      <c r="AB64" s="486">
        <v>43</v>
      </c>
      <c r="AC64" s="484">
        <v>36</v>
      </c>
      <c r="AD64" s="485">
        <v>40</v>
      </c>
      <c r="AE64" s="486">
        <v>277</v>
      </c>
      <c r="AF64" s="484">
        <v>284</v>
      </c>
      <c r="AG64" s="485">
        <v>561</v>
      </c>
      <c r="AH64" s="486">
        <v>31.2</v>
      </c>
      <c r="AI64" s="484">
        <v>29.8</v>
      </c>
      <c r="AJ64" s="485">
        <v>30.5</v>
      </c>
      <c r="AK64" s="486">
        <v>277</v>
      </c>
      <c r="AL64" s="484">
        <v>284</v>
      </c>
      <c r="AM64" s="485">
        <v>561</v>
      </c>
      <c r="AN64" s="486">
        <v>63</v>
      </c>
      <c r="AO64" s="484">
        <v>48</v>
      </c>
      <c r="AP64" s="485">
        <v>55</v>
      </c>
      <c r="AQ64" s="486">
        <v>1115</v>
      </c>
      <c r="AR64" s="484">
        <v>1101</v>
      </c>
      <c r="AS64" s="485">
        <v>2216</v>
      </c>
      <c r="AT64" s="486">
        <v>64</v>
      </c>
      <c r="AU64" s="484">
        <v>50</v>
      </c>
      <c r="AV64" s="485">
        <v>57</v>
      </c>
      <c r="AW64" s="486">
        <v>1115</v>
      </c>
      <c r="AX64" s="484">
        <v>1101</v>
      </c>
      <c r="AY64" s="485">
        <v>2216</v>
      </c>
      <c r="AZ64" s="486">
        <v>34.5</v>
      </c>
      <c r="BA64" s="484">
        <v>32.299999999999997</v>
      </c>
      <c r="BB64" s="485">
        <v>33.4</v>
      </c>
      <c r="BC64" s="486">
        <v>1115</v>
      </c>
      <c r="BD64" s="484">
        <v>1101</v>
      </c>
      <c r="BE64" s="485">
        <v>2216</v>
      </c>
    </row>
    <row r="65" spans="1:57" x14ac:dyDescent="0.35">
      <c r="A65" t="s">
        <v>81</v>
      </c>
      <c r="B65" t="s">
        <v>326</v>
      </c>
      <c r="C65" t="s">
        <v>324</v>
      </c>
      <c r="D65" s="486">
        <v>67</v>
      </c>
      <c r="E65" s="484">
        <v>46</v>
      </c>
      <c r="F65" s="485">
        <v>56</v>
      </c>
      <c r="G65" s="486">
        <v>1506</v>
      </c>
      <c r="H65" s="484">
        <v>1575</v>
      </c>
      <c r="I65" s="485">
        <v>3081</v>
      </c>
      <c r="J65" s="486">
        <v>69</v>
      </c>
      <c r="K65" s="484">
        <v>49</v>
      </c>
      <c r="L65" s="485">
        <v>59</v>
      </c>
      <c r="M65" s="486">
        <v>1506</v>
      </c>
      <c r="N65" s="484">
        <v>1575</v>
      </c>
      <c r="O65" s="485">
        <v>3081</v>
      </c>
      <c r="P65" s="486">
        <v>35</v>
      </c>
      <c r="Q65" s="484">
        <v>32.700000000000003</v>
      </c>
      <c r="R65" s="485">
        <v>33.799999999999997</v>
      </c>
      <c r="S65" s="486">
        <v>1506</v>
      </c>
      <c r="T65" s="484">
        <v>1575</v>
      </c>
      <c r="U65" s="485">
        <v>3081</v>
      </c>
      <c r="V65" s="486">
        <v>52</v>
      </c>
      <c r="W65" s="484">
        <v>28</v>
      </c>
      <c r="X65" s="485">
        <v>40</v>
      </c>
      <c r="Y65" s="486">
        <v>86</v>
      </c>
      <c r="Z65" s="484">
        <v>95</v>
      </c>
      <c r="AA65" s="485">
        <v>181</v>
      </c>
      <c r="AB65" s="486">
        <v>55</v>
      </c>
      <c r="AC65" s="484">
        <v>31</v>
      </c>
      <c r="AD65" s="485">
        <v>42</v>
      </c>
      <c r="AE65" s="486">
        <v>86</v>
      </c>
      <c r="AF65" s="484">
        <v>95</v>
      </c>
      <c r="AG65" s="485">
        <v>181</v>
      </c>
      <c r="AH65" s="486">
        <v>32.6</v>
      </c>
      <c r="AI65" s="484">
        <v>29.3</v>
      </c>
      <c r="AJ65" s="485">
        <v>30.9</v>
      </c>
      <c r="AK65" s="486">
        <v>86</v>
      </c>
      <c r="AL65" s="484">
        <v>95</v>
      </c>
      <c r="AM65" s="485">
        <v>181</v>
      </c>
      <c r="AN65" s="486">
        <v>65</v>
      </c>
      <c r="AO65" s="484">
        <v>45</v>
      </c>
      <c r="AP65" s="485">
        <v>55</v>
      </c>
      <c r="AQ65" s="486">
        <v>1631</v>
      </c>
      <c r="AR65" s="484">
        <v>1702</v>
      </c>
      <c r="AS65" s="485">
        <v>3333</v>
      </c>
      <c r="AT65" s="486">
        <v>67</v>
      </c>
      <c r="AU65" s="484">
        <v>48</v>
      </c>
      <c r="AV65" s="485">
        <v>57</v>
      </c>
      <c r="AW65" s="486">
        <v>1631</v>
      </c>
      <c r="AX65" s="484">
        <v>1702</v>
      </c>
      <c r="AY65" s="485">
        <v>3333</v>
      </c>
      <c r="AZ65" s="486">
        <v>34.799999999999997</v>
      </c>
      <c r="BA65" s="484">
        <v>32.299999999999997</v>
      </c>
      <c r="BB65" s="485">
        <v>33.5</v>
      </c>
      <c r="BC65" s="486">
        <v>1631</v>
      </c>
      <c r="BD65" s="484">
        <v>1702</v>
      </c>
      <c r="BE65" s="485">
        <v>3333</v>
      </c>
    </row>
    <row r="66" spans="1:57" x14ac:dyDescent="0.35">
      <c r="A66" t="s">
        <v>17</v>
      </c>
      <c r="B66" t="s">
        <v>263</v>
      </c>
      <c r="C66" t="s">
        <v>260</v>
      </c>
      <c r="D66" s="486">
        <v>65</v>
      </c>
      <c r="E66" s="484">
        <v>45</v>
      </c>
      <c r="F66" s="485">
        <v>55</v>
      </c>
      <c r="G66" s="486">
        <v>1284</v>
      </c>
      <c r="H66" s="484">
        <v>1402</v>
      </c>
      <c r="I66" s="485">
        <v>2686</v>
      </c>
      <c r="J66" s="486">
        <v>67</v>
      </c>
      <c r="K66" s="484">
        <v>49</v>
      </c>
      <c r="L66" s="485">
        <v>58</v>
      </c>
      <c r="M66" s="486">
        <v>1284</v>
      </c>
      <c r="N66" s="484">
        <v>1402</v>
      </c>
      <c r="O66" s="485">
        <v>2686</v>
      </c>
      <c r="P66" s="486">
        <v>34.299999999999997</v>
      </c>
      <c r="Q66" s="484">
        <v>31.5</v>
      </c>
      <c r="R66" s="485">
        <v>32.799999999999997</v>
      </c>
      <c r="S66" s="486">
        <v>1284</v>
      </c>
      <c r="T66" s="484">
        <v>1402</v>
      </c>
      <c r="U66" s="485">
        <v>2686</v>
      </c>
      <c r="V66" s="486">
        <v>47</v>
      </c>
      <c r="W66" s="484">
        <v>33</v>
      </c>
      <c r="X66" s="485">
        <v>40</v>
      </c>
      <c r="Y66" s="486">
        <v>480</v>
      </c>
      <c r="Z66" s="484">
        <v>487</v>
      </c>
      <c r="AA66" s="485">
        <v>967</v>
      </c>
      <c r="AB66" s="486">
        <v>50</v>
      </c>
      <c r="AC66" s="484">
        <v>38</v>
      </c>
      <c r="AD66" s="485">
        <v>44</v>
      </c>
      <c r="AE66" s="486">
        <v>480</v>
      </c>
      <c r="AF66" s="484">
        <v>487</v>
      </c>
      <c r="AG66" s="485">
        <v>967</v>
      </c>
      <c r="AH66" s="486">
        <v>30.6</v>
      </c>
      <c r="AI66" s="484">
        <v>28.4</v>
      </c>
      <c r="AJ66" s="485">
        <v>29.5</v>
      </c>
      <c r="AK66" s="486">
        <v>480</v>
      </c>
      <c r="AL66" s="484">
        <v>487</v>
      </c>
      <c r="AM66" s="485">
        <v>967</v>
      </c>
      <c r="AN66" s="486">
        <v>60</v>
      </c>
      <c r="AO66" s="484">
        <v>42</v>
      </c>
      <c r="AP66" s="485">
        <v>51</v>
      </c>
      <c r="AQ66" s="486">
        <v>1916</v>
      </c>
      <c r="AR66" s="484">
        <v>2033</v>
      </c>
      <c r="AS66" s="485">
        <v>3949</v>
      </c>
      <c r="AT66" s="486">
        <v>63</v>
      </c>
      <c r="AU66" s="484">
        <v>46</v>
      </c>
      <c r="AV66" s="485">
        <v>54</v>
      </c>
      <c r="AW66" s="486">
        <v>1916</v>
      </c>
      <c r="AX66" s="484">
        <v>2033</v>
      </c>
      <c r="AY66" s="485">
        <v>3949</v>
      </c>
      <c r="AZ66" s="486">
        <v>33.299999999999997</v>
      </c>
      <c r="BA66" s="484">
        <v>30.7</v>
      </c>
      <c r="BB66" s="485">
        <v>32</v>
      </c>
      <c r="BC66" s="486">
        <v>1916</v>
      </c>
      <c r="BD66" s="484">
        <v>2033</v>
      </c>
      <c r="BE66" s="485">
        <v>3949</v>
      </c>
    </row>
    <row r="67" spans="1:57" x14ac:dyDescent="0.35">
      <c r="A67" t="s">
        <v>18</v>
      </c>
      <c r="B67" t="s">
        <v>264</v>
      </c>
      <c r="C67" t="s">
        <v>260</v>
      </c>
      <c r="D67" s="486">
        <v>66</v>
      </c>
      <c r="E67" s="484">
        <v>49</v>
      </c>
      <c r="F67" s="485">
        <v>57</v>
      </c>
      <c r="G67" s="486">
        <v>912</v>
      </c>
      <c r="H67" s="484">
        <v>989</v>
      </c>
      <c r="I67" s="485">
        <v>1901</v>
      </c>
      <c r="J67" s="486">
        <v>68</v>
      </c>
      <c r="K67" s="484">
        <v>52</v>
      </c>
      <c r="L67" s="485">
        <v>59</v>
      </c>
      <c r="M67" s="486">
        <v>912</v>
      </c>
      <c r="N67" s="484">
        <v>989</v>
      </c>
      <c r="O67" s="485">
        <v>1901</v>
      </c>
      <c r="P67" s="486">
        <v>33.200000000000003</v>
      </c>
      <c r="Q67" s="484">
        <v>31.1</v>
      </c>
      <c r="R67" s="485">
        <v>32.1</v>
      </c>
      <c r="S67" s="486">
        <v>912</v>
      </c>
      <c r="T67" s="484">
        <v>989</v>
      </c>
      <c r="U67" s="485">
        <v>1901</v>
      </c>
      <c r="V67" s="486">
        <v>46</v>
      </c>
      <c r="W67" s="484">
        <v>30</v>
      </c>
      <c r="X67" s="485">
        <v>37</v>
      </c>
      <c r="Y67" s="486">
        <v>188</v>
      </c>
      <c r="Z67" s="484">
        <v>206</v>
      </c>
      <c r="AA67" s="485">
        <v>394</v>
      </c>
      <c r="AB67" s="486">
        <v>49</v>
      </c>
      <c r="AC67" s="484">
        <v>32</v>
      </c>
      <c r="AD67" s="485">
        <v>40</v>
      </c>
      <c r="AE67" s="486">
        <v>188</v>
      </c>
      <c r="AF67" s="484">
        <v>206</v>
      </c>
      <c r="AG67" s="485">
        <v>394</v>
      </c>
      <c r="AH67" s="486">
        <v>29.4</v>
      </c>
      <c r="AI67" s="484">
        <v>26.7</v>
      </c>
      <c r="AJ67" s="485">
        <v>28</v>
      </c>
      <c r="AK67" s="486">
        <v>188</v>
      </c>
      <c r="AL67" s="484">
        <v>206</v>
      </c>
      <c r="AM67" s="485">
        <v>394</v>
      </c>
      <c r="AN67" s="486">
        <v>62</v>
      </c>
      <c r="AO67" s="484">
        <v>46</v>
      </c>
      <c r="AP67" s="485">
        <v>54</v>
      </c>
      <c r="AQ67" s="486">
        <v>1146</v>
      </c>
      <c r="AR67" s="484">
        <v>1244</v>
      </c>
      <c r="AS67" s="485">
        <v>2390</v>
      </c>
      <c r="AT67" s="486">
        <v>64</v>
      </c>
      <c r="AU67" s="484">
        <v>48</v>
      </c>
      <c r="AV67" s="485">
        <v>56</v>
      </c>
      <c r="AW67" s="486">
        <v>1146</v>
      </c>
      <c r="AX67" s="484">
        <v>1244</v>
      </c>
      <c r="AY67" s="485">
        <v>2390</v>
      </c>
      <c r="AZ67" s="486">
        <v>32.5</v>
      </c>
      <c r="BA67" s="484">
        <v>30.5</v>
      </c>
      <c r="BB67" s="485">
        <v>31.4</v>
      </c>
      <c r="BC67" s="486">
        <v>1146</v>
      </c>
      <c r="BD67" s="484">
        <v>1244</v>
      </c>
      <c r="BE67" s="485">
        <v>2390</v>
      </c>
    </row>
    <row r="68" spans="1:57" x14ac:dyDescent="0.35">
      <c r="A68" t="s">
        <v>26</v>
      </c>
      <c r="B68" t="s">
        <v>272</v>
      </c>
      <c r="C68" t="s">
        <v>260</v>
      </c>
      <c r="D68" s="486">
        <v>64</v>
      </c>
      <c r="E68" s="484">
        <v>44</v>
      </c>
      <c r="F68" s="485">
        <v>54</v>
      </c>
      <c r="G68" s="486">
        <v>1825</v>
      </c>
      <c r="H68" s="484">
        <v>1995</v>
      </c>
      <c r="I68" s="485">
        <v>3820</v>
      </c>
      <c r="J68" s="486">
        <v>67</v>
      </c>
      <c r="K68" s="484">
        <v>48</v>
      </c>
      <c r="L68" s="485">
        <v>57</v>
      </c>
      <c r="M68" s="486">
        <v>1825</v>
      </c>
      <c r="N68" s="484">
        <v>1995</v>
      </c>
      <c r="O68" s="485">
        <v>3820</v>
      </c>
      <c r="P68" s="486">
        <v>34.1</v>
      </c>
      <c r="Q68" s="484">
        <v>31.3</v>
      </c>
      <c r="R68" s="485">
        <v>32.6</v>
      </c>
      <c r="S68" s="486">
        <v>1825</v>
      </c>
      <c r="T68" s="484">
        <v>1995</v>
      </c>
      <c r="U68" s="485">
        <v>3820</v>
      </c>
      <c r="V68" s="486">
        <v>51</v>
      </c>
      <c r="W68" s="484">
        <v>35</v>
      </c>
      <c r="X68" s="485">
        <v>43</v>
      </c>
      <c r="Y68" s="486">
        <v>1238</v>
      </c>
      <c r="Z68" s="484">
        <v>1298</v>
      </c>
      <c r="AA68" s="485">
        <v>2536</v>
      </c>
      <c r="AB68" s="486">
        <v>56</v>
      </c>
      <c r="AC68" s="484">
        <v>41</v>
      </c>
      <c r="AD68" s="485">
        <v>48</v>
      </c>
      <c r="AE68" s="486">
        <v>1238</v>
      </c>
      <c r="AF68" s="484">
        <v>1298</v>
      </c>
      <c r="AG68" s="485">
        <v>2536</v>
      </c>
      <c r="AH68" s="486">
        <v>31.5</v>
      </c>
      <c r="AI68" s="484">
        <v>28.6</v>
      </c>
      <c r="AJ68" s="485">
        <v>30.1</v>
      </c>
      <c r="AK68" s="486">
        <v>1238</v>
      </c>
      <c r="AL68" s="484">
        <v>1298</v>
      </c>
      <c r="AM68" s="485">
        <v>2536</v>
      </c>
      <c r="AN68" s="486">
        <v>58</v>
      </c>
      <c r="AO68" s="484">
        <v>40</v>
      </c>
      <c r="AP68" s="485">
        <v>48</v>
      </c>
      <c r="AQ68" s="486">
        <v>3332</v>
      </c>
      <c r="AR68" s="484">
        <v>3529</v>
      </c>
      <c r="AS68" s="485">
        <v>6861</v>
      </c>
      <c r="AT68" s="486">
        <v>61</v>
      </c>
      <c r="AU68" s="484">
        <v>45</v>
      </c>
      <c r="AV68" s="485">
        <v>53</v>
      </c>
      <c r="AW68" s="486">
        <v>3332</v>
      </c>
      <c r="AX68" s="484">
        <v>3529</v>
      </c>
      <c r="AY68" s="485">
        <v>6861</v>
      </c>
      <c r="AZ68" s="486">
        <v>32.9</v>
      </c>
      <c r="BA68" s="484">
        <v>30.1</v>
      </c>
      <c r="BB68" s="485">
        <v>31.5</v>
      </c>
      <c r="BC68" s="486">
        <v>3332</v>
      </c>
      <c r="BD68" s="484">
        <v>3529</v>
      </c>
      <c r="BE68" s="485">
        <v>6861</v>
      </c>
    </row>
    <row r="69" spans="1:57" x14ac:dyDescent="0.35">
      <c r="A69" t="s">
        <v>27</v>
      </c>
      <c r="B69" t="s">
        <v>273</v>
      </c>
      <c r="C69" t="s">
        <v>260</v>
      </c>
      <c r="D69" s="486">
        <v>63</v>
      </c>
      <c r="E69" s="484">
        <v>47</v>
      </c>
      <c r="F69" s="485">
        <v>55</v>
      </c>
      <c r="G69" s="486">
        <v>1030</v>
      </c>
      <c r="H69" s="484">
        <v>1033</v>
      </c>
      <c r="I69" s="485">
        <v>2063</v>
      </c>
      <c r="J69" s="486">
        <v>67</v>
      </c>
      <c r="K69" s="484">
        <v>51</v>
      </c>
      <c r="L69" s="485">
        <v>59</v>
      </c>
      <c r="M69" s="486">
        <v>1030</v>
      </c>
      <c r="N69" s="484">
        <v>1033</v>
      </c>
      <c r="O69" s="485">
        <v>2063</v>
      </c>
      <c r="P69" s="486">
        <v>34.1</v>
      </c>
      <c r="Q69" s="484">
        <v>31.5</v>
      </c>
      <c r="R69" s="485">
        <v>32.799999999999997</v>
      </c>
      <c r="S69" s="486">
        <v>1030</v>
      </c>
      <c r="T69" s="484">
        <v>1033</v>
      </c>
      <c r="U69" s="485">
        <v>2063</v>
      </c>
      <c r="V69" s="486">
        <v>40</v>
      </c>
      <c r="W69" s="484">
        <v>25</v>
      </c>
      <c r="X69" s="485">
        <v>32</v>
      </c>
      <c r="Y69" s="486">
        <v>535</v>
      </c>
      <c r="Z69" s="484">
        <v>575</v>
      </c>
      <c r="AA69" s="485">
        <v>1110</v>
      </c>
      <c r="AB69" s="486">
        <v>46</v>
      </c>
      <c r="AC69" s="484">
        <v>32</v>
      </c>
      <c r="AD69" s="485">
        <v>39</v>
      </c>
      <c r="AE69" s="486">
        <v>535</v>
      </c>
      <c r="AF69" s="484">
        <v>575</v>
      </c>
      <c r="AG69" s="485">
        <v>1110</v>
      </c>
      <c r="AH69" s="486">
        <v>28.9</v>
      </c>
      <c r="AI69" s="484">
        <v>26.1</v>
      </c>
      <c r="AJ69" s="485">
        <v>27.5</v>
      </c>
      <c r="AK69" s="486">
        <v>535</v>
      </c>
      <c r="AL69" s="484">
        <v>575</v>
      </c>
      <c r="AM69" s="485">
        <v>1110</v>
      </c>
      <c r="AN69" s="486">
        <v>55</v>
      </c>
      <c r="AO69" s="484">
        <v>39</v>
      </c>
      <c r="AP69" s="485">
        <v>47</v>
      </c>
      <c r="AQ69" s="486">
        <v>1705</v>
      </c>
      <c r="AR69" s="484">
        <v>1726</v>
      </c>
      <c r="AS69" s="485">
        <v>3431</v>
      </c>
      <c r="AT69" s="486">
        <v>59</v>
      </c>
      <c r="AU69" s="484">
        <v>44</v>
      </c>
      <c r="AV69" s="485">
        <v>52</v>
      </c>
      <c r="AW69" s="486">
        <v>1705</v>
      </c>
      <c r="AX69" s="484">
        <v>1726</v>
      </c>
      <c r="AY69" s="485">
        <v>3431</v>
      </c>
      <c r="AZ69" s="486">
        <v>32.299999999999997</v>
      </c>
      <c r="BA69" s="484">
        <v>29.5</v>
      </c>
      <c r="BB69" s="485">
        <v>30.9</v>
      </c>
      <c r="BC69" s="486">
        <v>1705</v>
      </c>
      <c r="BD69" s="484">
        <v>1726</v>
      </c>
      <c r="BE69" s="485">
        <v>3431</v>
      </c>
    </row>
    <row r="70" spans="1:57" x14ac:dyDescent="0.35">
      <c r="A70" t="s">
        <v>28</v>
      </c>
      <c r="B70" t="s">
        <v>274</v>
      </c>
      <c r="C70" t="s">
        <v>260</v>
      </c>
      <c r="D70" s="486">
        <v>61</v>
      </c>
      <c r="E70" s="484">
        <v>42</v>
      </c>
      <c r="F70" s="485">
        <v>51</v>
      </c>
      <c r="G70" s="486">
        <v>959</v>
      </c>
      <c r="H70" s="484">
        <v>975</v>
      </c>
      <c r="I70" s="485">
        <v>1934</v>
      </c>
      <c r="J70" s="486">
        <v>63</v>
      </c>
      <c r="K70" s="484">
        <v>45</v>
      </c>
      <c r="L70" s="485">
        <v>54</v>
      </c>
      <c r="M70" s="486">
        <v>959</v>
      </c>
      <c r="N70" s="484">
        <v>975</v>
      </c>
      <c r="O70" s="485">
        <v>1934</v>
      </c>
      <c r="P70" s="486">
        <v>33.6</v>
      </c>
      <c r="Q70" s="484">
        <v>30.9</v>
      </c>
      <c r="R70" s="485">
        <v>32.200000000000003</v>
      </c>
      <c r="S70" s="486">
        <v>959</v>
      </c>
      <c r="T70" s="484">
        <v>975</v>
      </c>
      <c r="U70" s="485">
        <v>1934</v>
      </c>
      <c r="V70" s="486">
        <v>43</v>
      </c>
      <c r="W70" s="484">
        <v>25</v>
      </c>
      <c r="X70" s="485">
        <v>34</v>
      </c>
      <c r="Y70" s="486">
        <v>383</v>
      </c>
      <c r="Z70" s="484">
        <v>365</v>
      </c>
      <c r="AA70" s="485">
        <v>748</v>
      </c>
      <c r="AB70" s="486">
        <v>47</v>
      </c>
      <c r="AC70" s="484">
        <v>30</v>
      </c>
      <c r="AD70" s="485">
        <v>39</v>
      </c>
      <c r="AE70" s="486">
        <v>383</v>
      </c>
      <c r="AF70" s="484">
        <v>365</v>
      </c>
      <c r="AG70" s="485">
        <v>748</v>
      </c>
      <c r="AH70" s="486">
        <v>29.7</v>
      </c>
      <c r="AI70" s="484">
        <v>26.8</v>
      </c>
      <c r="AJ70" s="485">
        <v>28.3</v>
      </c>
      <c r="AK70" s="486">
        <v>383</v>
      </c>
      <c r="AL70" s="484">
        <v>365</v>
      </c>
      <c r="AM70" s="485">
        <v>748</v>
      </c>
      <c r="AN70" s="486">
        <v>56</v>
      </c>
      <c r="AO70" s="484">
        <v>37</v>
      </c>
      <c r="AP70" s="485">
        <v>47</v>
      </c>
      <c r="AQ70" s="486">
        <v>1464</v>
      </c>
      <c r="AR70" s="484">
        <v>1482</v>
      </c>
      <c r="AS70" s="485">
        <v>2946</v>
      </c>
      <c r="AT70" s="486">
        <v>59</v>
      </c>
      <c r="AU70" s="484">
        <v>41</v>
      </c>
      <c r="AV70" s="485">
        <v>50</v>
      </c>
      <c r="AW70" s="486">
        <v>1464</v>
      </c>
      <c r="AX70" s="484">
        <v>1482</v>
      </c>
      <c r="AY70" s="485">
        <v>2946</v>
      </c>
      <c r="AZ70" s="486">
        <v>32.5</v>
      </c>
      <c r="BA70" s="484">
        <v>29.7</v>
      </c>
      <c r="BB70" s="485">
        <v>31.1</v>
      </c>
      <c r="BC70" s="486">
        <v>1464</v>
      </c>
      <c r="BD70" s="484">
        <v>1482</v>
      </c>
      <c r="BE70" s="485">
        <v>2946</v>
      </c>
    </row>
    <row r="71" spans="1:57" x14ac:dyDescent="0.35">
      <c r="A71" t="s">
        <v>29</v>
      </c>
      <c r="B71" t="s">
        <v>275</v>
      </c>
      <c r="C71" t="s">
        <v>260</v>
      </c>
      <c r="D71" s="486">
        <v>70</v>
      </c>
      <c r="E71" s="484">
        <v>49</v>
      </c>
      <c r="F71" s="485">
        <v>59</v>
      </c>
      <c r="G71" s="486">
        <v>1114</v>
      </c>
      <c r="H71" s="484">
        <v>1234</v>
      </c>
      <c r="I71" s="485">
        <v>2348</v>
      </c>
      <c r="J71" s="486">
        <v>72</v>
      </c>
      <c r="K71" s="484">
        <v>51</v>
      </c>
      <c r="L71" s="485">
        <v>61</v>
      </c>
      <c r="M71" s="486">
        <v>1114</v>
      </c>
      <c r="N71" s="484">
        <v>1234</v>
      </c>
      <c r="O71" s="485">
        <v>2348</v>
      </c>
      <c r="P71" s="486">
        <v>33.6</v>
      </c>
      <c r="Q71" s="484">
        <v>31.2</v>
      </c>
      <c r="R71" s="485">
        <v>32.4</v>
      </c>
      <c r="S71" s="486">
        <v>1114</v>
      </c>
      <c r="T71" s="484">
        <v>1234</v>
      </c>
      <c r="U71" s="485">
        <v>2348</v>
      </c>
      <c r="V71" s="486">
        <v>56</v>
      </c>
      <c r="W71" s="484">
        <v>36</v>
      </c>
      <c r="X71" s="485">
        <v>46</v>
      </c>
      <c r="Y71" s="486">
        <v>240</v>
      </c>
      <c r="Z71" s="484">
        <v>262</v>
      </c>
      <c r="AA71" s="485">
        <v>502</v>
      </c>
      <c r="AB71" s="486">
        <v>58</v>
      </c>
      <c r="AC71" s="484">
        <v>38</v>
      </c>
      <c r="AD71" s="485">
        <v>48</v>
      </c>
      <c r="AE71" s="486">
        <v>240</v>
      </c>
      <c r="AF71" s="484">
        <v>262</v>
      </c>
      <c r="AG71" s="485">
        <v>502</v>
      </c>
      <c r="AH71" s="486">
        <v>31.9</v>
      </c>
      <c r="AI71" s="484">
        <v>28.3</v>
      </c>
      <c r="AJ71" s="485">
        <v>30</v>
      </c>
      <c r="AK71" s="486">
        <v>240</v>
      </c>
      <c r="AL71" s="484">
        <v>262</v>
      </c>
      <c r="AM71" s="485">
        <v>502</v>
      </c>
      <c r="AN71" s="486">
        <v>65</v>
      </c>
      <c r="AO71" s="484">
        <v>45</v>
      </c>
      <c r="AP71" s="485">
        <v>55</v>
      </c>
      <c r="AQ71" s="486">
        <v>1475</v>
      </c>
      <c r="AR71" s="484">
        <v>1631</v>
      </c>
      <c r="AS71" s="485">
        <v>3106</v>
      </c>
      <c r="AT71" s="486">
        <v>67</v>
      </c>
      <c r="AU71" s="484">
        <v>48</v>
      </c>
      <c r="AV71" s="485">
        <v>57</v>
      </c>
      <c r="AW71" s="486">
        <v>1475</v>
      </c>
      <c r="AX71" s="484">
        <v>1631</v>
      </c>
      <c r="AY71" s="485">
        <v>3106</v>
      </c>
      <c r="AZ71" s="486">
        <v>33</v>
      </c>
      <c r="BA71" s="484">
        <v>30.6</v>
      </c>
      <c r="BB71" s="485">
        <v>31.8</v>
      </c>
      <c r="BC71" s="486">
        <v>1475</v>
      </c>
      <c r="BD71" s="484">
        <v>1631</v>
      </c>
      <c r="BE71" s="485">
        <v>3106</v>
      </c>
    </row>
    <row r="72" spans="1:57" x14ac:dyDescent="0.35">
      <c r="A72" t="s">
        <v>32</v>
      </c>
      <c r="B72" t="s">
        <v>278</v>
      </c>
      <c r="C72" t="s">
        <v>260</v>
      </c>
      <c r="D72" s="486">
        <v>68</v>
      </c>
      <c r="E72" s="484">
        <v>54</v>
      </c>
      <c r="F72" s="485">
        <v>61</v>
      </c>
      <c r="G72" s="486">
        <v>1469</v>
      </c>
      <c r="H72" s="484">
        <v>1548</v>
      </c>
      <c r="I72" s="485">
        <v>3017</v>
      </c>
      <c r="J72" s="486">
        <v>70</v>
      </c>
      <c r="K72" s="484">
        <v>56</v>
      </c>
      <c r="L72" s="485">
        <v>63</v>
      </c>
      <c r="M72" s="486">
        <v>1469</v>
      </c>
      <c r="N72" s="484">
        <v>1548</v>
      </c>
      <c r="O72" s="485">
        <v>3017</v>
      </c>
      <c r="P72" s="486">
        <v>35.4</v>
      </c>
      <c r="Q72" s="484">
        <v>33.200000000000003</v>
      </c>
      <c r="R72" s="485">
        <v>34.299999999999997</v>
      </c>
      <c r="S72" s="486">
        <v>1469</v>
      </c>
      <c r="T72" s="484">
        <v>1548</v>
      </c>
      <c r="U72" s="485">
        <v>3017</v>
      </c>
      <c r="V72" s="486">
        <v>55</v>
      </c>
      <c r="W72" s="484">
        <v>43</v>
      </c>
      <c r="X72" s="485">
        <v>49</v>
      </c>
      <c r="Y72" s="486">
        <v>136</v>
      </c>
      <c r="Z72" s="484">
        <v>144</v>
      </c>
      <c r="AA72" s="485">
        <v>280</v>
      </c>
      <c r="AB72" s="486">
        <v>59</v>
      </c>
      <c r="AC72" s="484">
        <v>43</v>
      </c>
      <c r="AD72" s="485">
        <v>51</v>
      </c>
      <c r="AE72" s="486">
        <v>136</v>
      </c>
      <c r="AF72" s="484">
        <v>144</v>
      </c>
      <c r="AG72" s="485">
        <v>280</v>
      </c>
      <c r="AH72" s="486">
        <v>32.6</v>
      </c>
      <c r="AI72" s="484">
        <v>30.5</v>
      </c>
      <c r="AJ72" s="485">
        <v>31.5</v>
      </c>
      <c r="AK72" s="486">
        <v>136</v>
      </c>
      <c r="AL72" s="484">
        <v>144</v>
      </c>
      <c r="AM72" s="485">
        <v>280</v>
      </c>
      <c r="AN72" s="486">
        <v>66</v>
      </c>
      <c r="AO72" s="484">
        <v>53</v>
      </c>
      <c r="AP72" s="485">
        <v>60</v>
      </c>
      <c r="AQ72" s="486">
        <v>1723</v>
      </c>
      <c r="AR72" s="484">
        <v>1802</v>
      </c>
      <c r="AS72" s="485">
        <v>3525</v>
      </c>
      <c r="AT72" s="486">
        <v>69</v>
      </c>
      <c r="AU72" s="484">
        <v>56</v>
      </c>
      <c r="AV72" s="485">
        <v>62</v>
      </c>
      <c r="AW72" s="486">
        <v>1723</v>
      </c>
      <c r="AX72" s="484">
        <v>1802</v>
      </c>
      <c r="AY72" s="485">
        <v>3525</v>
      </c>
      <c r="AZ72" s="486">
        <v>35.200000000000003</v>
      </c>
      <c r="BA72" s="484">
        <v>33</v>
      </c>
      <c r="BB72" s="485">
        <v>34</v>
      </c>
      <c r="BC72" s="486">
        <v>1723</v>
      </c>
      <c r="BD72" s="484">
        <v>1802</v>
      </c>
      <c r="BE72" s="485">
        <v>3525</v>
      </c>
    </row>
    <row r="73" spans="1:57" x14ac:dyDescent="0.35">
      <c r="A73" t="s">
        <v>33</v>
      </c>
      <c r="B73" t="s">
        <v>279</v>
      </c>
      <c r="C73" t="s">
        <v>260</v>
      </c>
      <c r="D73" s="486">
        <v>64</v>
      </c>
      <c r="E73" s="484">
        <v>44</v>
      </c>
      <c r="F73" s="485">
        <v>54</v>
      </c>
      <c r="G73" s="486">
        <v>1185</v>
      </c>
      <c r="H73" s="484">
        <v>1170</v>
      </c>
      <c r="I73" s="485">
        <v>2355</v>
      </c>
      <c r="J73" s="486">
        <v>65</v>
      </c>
      <c r="K73" s="484">
        <v>46</v>
      </c>
      <c r="L73" s="485">
        <v>56</v>
      </c>
      <c r="M73" s="486">
        <v>1185</v>
      </c>
      <c r="N73" s="484">
        <v>1170</v>
      </c>
      <c r="O73" s="485">
        <v>2355</v>
      </c>
      <c r="P73" s="486">
        <v>33.9</v>
      </c>
      <c r="Q73" s="484">
        <v>31.3</v>
      </c>
      <c r="R73" s="485">
        <v>32.6</v>
      </c>
      <c r="S73" s="486">
        <v>1185</v>
      </c>
      <c r="T73" s="484">
        <v>1170</v>
      </c>
      <c r="U73" s="485">
        <v>2355</v>
      </c>
      <c r="V73" s="486">
        <v>41</v>
      </c>
      <c r="W73" s="484">
        <v>22</v>
      </c>
      <c r="X73" s="485">
        <v>32</v>
      </c>
      <c r="Y73" s="486">
        <v>183</v>
      </c>
      <c r="Z73" s="484">
        <v>178</v>
      </c>
      <c r="AA73" s="485">
        <v>361</v>
      </c>
      <c r="AB73" s="486">
        <v>42</v>
      </c>
      <c r="AC73" s="484">
        <v>24</v>
      </c>
      <c r="AD73" s="485">
        <v>33</v>
      </c>
      <c r="AE73" s="486">
        <v>183</v>
      </c>
      <c r="AF73" s="484">
        <v>178</v>
      </c>
      <c r="AG73" s="485">
        <v>361</v>
      </c>
      <c r="AH73" s="486">
        <v>29.3</v>
      </c>
      <c r="AI73" s="484">
        <v>26.6</v>
      </c>
      <c r="AJ73" s="485">
        <v>28</v>
      </c>
      <c r="AK73" s="486">
        <v>183</v>
      </c>
      <c r="AL73" s="484">
        <v>178</v>
      </c>
      <c r="AM73" s="485">
        <v>361</v>
      </c>
      <c r="AN73" s="486">
        <v>60</v>
      </c>
      <c r="AO73" s="484">
        <v>40</v>
      </c>
      <c r="AP73" s="485">
        <v>50</v>
      </c>
      <c r="AQ73" s="486">
        <v>1453</v>
      </c>
      <c r="AR73" s="484">
        <v>1476</v>
      </c>
      <c r="AS73" s="485">
        <v>2929</v>
      </c>
      <c r="AT73" s="486">
        <v>62</v>
      </c>
      <c r="AU73" s="484">
        <v>43</v>
      </c>
      <c r="AV73" s="485">
        <v>52</v>
      </c>
      <c r="AW73" s="486">
        <v>1453</v>
      </c>
      <c r="AX73" s="484">
        <v>1476</v>
      </c>
      <c r="AY73" s="485">
        <v>2929</v>
      </c>
      <c r="AZ73" s="486">
        <v>33.200000000000003</v>
      </c>
      <c r="BA73" s="484">
        <v>30.5</v>
      </c>
      <c r="BB73" s="485">
        <v>31.8</v>
      </c>
      <c r="BC73" s="486">
        <v>1453</v>
      </c>
      <c r="BD73" s="484">
        <v>1476</v>
      </c>
      <c r="BE73" s="485">
        <v>2929</v>
      </c>
    </row>
    <row r="74" spans="1:57" x14ac:dyDescent="0.35">
      <c r="A74" t="s">
        <v>34</v>
      </c>
      <c r="B74" t="s">
        <v>280</v>
      </c>
      <c r="C74" t="s">
        <v>260</v>
      </c>
      <c r="D74" s="486">
        <v>79</v>
      </c>
      <c r="E74" s="484">
        <v>63</v>
      </c>
      <c r="F74" s="485">
        <v>71</v>
      </c>
      <c r="G74" s="486">
        <v>1137</v>
      </c>
      <c r="H74" s="484">
        <v>1202</v>
      </c>
      <c r="I74" s="485">
        <v>2339</v>
      </c>
      <c r="J74" s="486">
        <v>80</v>
      </c>
      <c r="K74" s="484">
        <v>65</v>
      </c>
      <c r="L74" s="485">
        <v>72</v>
      </c>
      <c r="M74" s="486">
        <v>1137</v>
      </c>
      <c r="N74" s="484">
        <v>1202</v>
      </c>
      <c r="O74" s="485">
        <v>2339</v>
      </c>
      <c r="P74" s="486">
        <v>39.1</v>
      </c>
      <c r="Q74" s="484">
        <v>36.4</v>
      </c>
      <c r="R74" s="485">
        <v>37.700000000000003</v>
      </c>
      <c r="S74" s="486">
        <v>1137</v>
      </c>
      <c r="T74" s="484">
        <v>1202</v>
      </c>
      <c r="U74" s="485">
        <v>2339</v>
      </c>
      <c r="V74" s="486">
        <v>59</v>
      </c>
      <c r="W74" s="484">
        <v>44</v>
      </c>
      <c r="X74" s="485">
        <v>52</v>
      </c>
      <c r="Y74" s="486">
        <v>237</v>
      </c>
      <c r="Z74" s="484">
        <v>230</v>
      </c>
      <c r="AA74" s="485">
        <v>467</v>
      </c>
      <c r="AB74" s="486">
        <v>62</v>
      </c>
      <c r="AC74" s="484">
        <v>46</v>
      </c>
      <c r="AD74" s="485">
        <v>54</v>
      </c>
      <c r="AE74" s="486">
        <v>237</v>
      </c>
      <c r="AF74" s="484">
        <v>230</v>
      </c>
      <c r="AG74" s="485">
        <v>467</v>
      </c>
      <c r="AH74" s="486">
        <v>34.799999999999997</v>
      </c>
      <c r="AI74" s="484">
        <v>31.4</v>
      </c>
      <c r="AJ74" s="485">
        <v>33.200000000000003</v>
      </c>
      <c r="AK74" s="486">
        <v>237</v>
      </c>
      <c r="AL74" s="484">
        <v>230</v>
      </c>
      <c r="AM74" s="485">
        <v>467</v>
      </c>
      <c r="AN74" s="486">
        <v>74</v>
      </c>
      <c r="AO74" s="484">
        <v>59</v>
      </c>
      <c r="AP74" s="485">
        <v>67</v>
      </c>
      <c r="AQ74" s="486">
        <v>1439</v>
      </c>
      <c r="AR74" s="484">
        <v>1499</v>
      </c>
      <c r="AS74" s="485">
        <v>2938</v>
      </c>
      <c r="AT74" s="486">
        <v>76</v>
      </c>
      <c r="AU74" s="484">
        <v>62</v>
      </c>
      <c r="AV74" s="485">
        <v>69</v>
      </c>
      <c r="AW74" s="486">
        <v>1439</v>
      </c>
      <c r="AX74" s="484">
        <v>1499</v>
      </c>
      <c r="AY74" s="485">
        <v>2938</v>
      </c>
      <c r="AZ74" s="486">
        <v>38.299999999999997</v>
      </c>
      <c r="BA74" s="484">
        <v>35.5</v>
      </c>
      <c r="BB74" s="485">
        <v>36.9</v>
      </c>
      <c r="BC74" s="486">
        <v>1439</v>
      </c>
      <c r="BD74" s="484">
        <v>1499</v>
      </c>
      <c r="BE74" s="485">
        <v>2938</v>
      </c>
    </row>
    <row r="75" spans="1:57" x14ac:dyDescent="0.35">
      <c r="A75" t="s">
        <v>36</v>
      </c>
      <c r="B75" t="s">
        <v>282</v>
      </c>
      <c r="C75" t="s">
        <v>260</v>
      </c>
      <c r="D75" s="486">
        <v>61</v>
      </c>
      <c r="E75" s="484">
        <v>44</v>
      </c>
      <c r="F75" s="485">
        <v>53</v>
      </c>
      <c r="G75" s="486">
        <v>1674</v>
      </c>
      <c r="H75" s="484">
        <v>1759</v>
      </c>
      <c r="I75" s="485">
        <v>3433</v>
      </c>
      <c r="J75" s="486">
        <v>66</v>
      </c>
      <c r="K75" s="484">
        <v>48</v>
      </c>
      <c r="L75" s="485">
        <v>57</v>
      </c>
      <c r="M75" s="486">
        <v>1674</v>
      </c>
      <c r="N75" s="484">
        <v>1759</v>
      </c>
      <c r="O75" s="485">
        <v>3433</v>
      </c>
      <c r="P75" s="486">
        <v>33.799999999999997</v>
      </c>
      <c r="Q75" s="484">
        <v>30.9</v>
      </c>
      <c r="R75" s="485">
        <v>32.299999999999997</v>
      </c>
      <c r="S75" s="486">
        <v>1674</v>
      </c>
      <c r="T75" s="484">
        <v>1759</v>
      </c>
      <c r="U75" s="485">
        <v>3433</v>
      </c>
      <c r="V75" s="486">
        <v>41</v>
      </c>
      <c r="W75" s="484">
        <v>20</v>
      </c>
      <c r="X75" s="485">
        <v>31</v>
      </c>
      <c r="Y75" s="486">
        <v>68</v>
      </c>
      <c r="Z75" s="484">
        <v>60</v>
      </c>
      <c r="AA75" s="485">
        <v>128</v>
      </c>
      <c r="AB75" s="486">
        <v>44</v>
      </c>
      <c r="AC75" s="484">
        <v>28</v>
      </c>
      <c r="AD75" s="485">
        <v>37</v>
      </c>
      <c r="AE75" s="486">
        <v>68</v>
      </c>
      <c r="AF75" s="484">
        <v>60</v>
      </c>
      <c r="AG75" s="485">
        <v>128</v>
      </c>
      <c r="AH75" s="486">
        <v>30.2</v>
      </c>
      <c r="AI75" s="484">
        <v>27.8</v>
      </c>
      <c r="AJ75" s="485">
        <v>29.1</v>
      </c>
      <c r="AK75" s="486">
        <v>68</v>
      </c>
      <c r="AL75" s="484">
        <v>60</v>
      </c>
      <c r="AM75" s="485">
        <v>128</v>
      </c>
      <c r="AN75" s="486">
        <v>60</v>
      </c>
      <c r="AO75" s="484">
        <v>43</v>
      </c>
      <c r="AP75" s="485">
        <v>51</v>
      </c>
      <c r="AQ75" s="486">
        <v>1850</v>
      </c>
      <c r="AR75" s="484">
        <v>1940</v>
      </c>
      <c r="AS75" s="485">
        <v>3790</v>
      </c>
      <c r="AT75" s="486">
        <v>64</v>
      </c>
      <c r="AU75" s="484">
        <v>47</v>
      </c>
      <c r="AV75" s="485">
        <v>55</v>
      </c>
      <c r="AW75" s="486">
        <v>1850</v>
      </c>
      <c r="AX75" s="484">
        <v>1940</v>
      </c>
      <c r="AY75" s="485">
        <v>3790</v>
      </c>
      <c r="AZ75" s="486">
        <v>33.6</v>
      </c>
      <c r="BA75" s="484">
        <v>30.6</v>
      </c>
      <c r="BB75" s="485">
        <v>32</v>
      </c>
      <c r="BC75" s="486">
        <v>1850</v>
      </c>
      <c r="BD75" s="484">
        <v>1940</v>
      </c>
      <c r="BE75" s="485">
        <v>3790</v>
      </c>
    </row>
    <row r="76" spans="1:57" x14ac:dyDescent="0.35">
      <c r="A76" t="s">
        <v>23</v>
      </c>
      <c r="B76" t="s">
        <v>269</v>
      </c>
      <c r="C76" t="s">
        <v>260</v>
      </c>
      <c r="D76" s="486">
        <v>68</v>
      </c>
      <c r="E76" s="484">
        <v>48</v>
      </c>
      <c r="F76" s="485">
        <v>58</v>
      </c>
      <c r="G76" s="486">
        <v>786</v>
      </c>
      <c r="H76" s="484">
        <v>846</v>
      </c>
      <c r="I76" s="485">
        <v>1632</v>
      </c>
      <c r="J76" s="486">
        <v>70</v>
      </c>
      <c r="K76" s="484">
        <v>51</v>
      </c>
      <c r="L76" s="485">
        <v>60</v>
      </c>
      <c r="M76" s="486">
        <v>786</v>
      </c>
      <c r="N76" s="484">
        <v>846</v>
      </c>
      <c r="O76" s="485">
        <v>1632</v>
      </c>
      <c r="P76" s="486">
        <v>34.799999999999997</v>
      </c>
      <c r="Q76" s="484">
        <v>32.1</v>
      </c>
      <c r="R76" s="485">
        <v>33.4</v>
      </c>
      <c r="S76" s="486">
        <v>786</v>
      </c>
      <c r="T76" s="484">
        <v>846</v>
      </c>
      <c r="U76" s="485">
        <v>1632</v>
      </c>
      <c r="V76" s="486">
        <v>70</v>
      </c>
      <c r="W76" s="484">
        <v>55</v>
      </c>
      <c r="X76" s="485">
        <v>62</v>
      </c>
      <c r="Y76" s="486">
        <v>27</v>
      </c>
      <c r="Z76" s="484">
        <v>31</v>
      </c>
      <c r="AA76" s="485">
        <v>58</v>
      </c>
      <c r="AB76" s="486">
        <v>70</v>
      </c>
      <c r="AC76" s="484">
        <v>55</v>
      </c>
      <c r="AD76" s="485">
        <v>62</v>
      </c>
      <c r="AE76" s="486">
        <v>27</v>
      </c>
      <c r="AF76" s="484">
        <v>31</v>
      </c>
      <c r="AG76" s="485">
        <v>58</v>
      </c>
      <c r="AH76" s="486">
        <v>35.6</v>
      </c>
      <c r="AI76" s="484">
        <v>31.9</v>
      </c>
      <c r="AJ76" s="485">
        <v>33.6</v>
      </c>
      <c r="AK76" s="486">
        <v>27</v>
      </c>
      <c r="AL76" s="484">
        <v>31</v>
      </c>
      <c r="AM76" s="485">
        <v>58</v>
      </c>
      <c r="AN76" s="486">
        <v>69</v>
      </c>
      <c r="AO76" s="484">
        <v>48</v>
      </c>
      <c r="AP76" s="485">
        <v>58</v>
      </c>
      <c r="AQ76" s="486">
        <v>872</v>
      </c>
      <c r="AR76" s="484">
        <v>939</v>
      </c>
      <c r="AS76" s="485">
        <v>1811</v>
      </c>
      <c r="AT76" s="486">
        <v>70</v>
      </c>
      <c r="AU76" s="484">
        <v>51</v>
      </c>
      <c r="AV76" s="485">
        <v>60</v>
      </c>
      <c r="AW76" s="486">
        <v>872</v>
      </c>
      <c r="AX76" s="484">
        <v>939</v>
      </c>
      <c r="AY76" s="485">
        <v>1811</v>
      </c>
      <c r="AZ76" s="486">
        <v>34.799999999999997</v>
      </c>
      <c r="BA76" s="484">
        <v>32.1</v>
      </c>
      <c r="BB76" s="485">
        <v>33.4</v>
      </c>
      <c r="BC76" s="486">
        <v>872</v>
      </c>
      <c r="BD76" s="484">
        <v>939</v>
      </c>
      <c r="BE76" s="485">
        <v>1811</v>
      </c>
    </row>
    <row r="77" spans="1:57" x14ac:dyDescent="0.35">
      <c r="A77" t="s">
        <v>25</v>
      </c>
      <c r="B77" t="s">
        <v>271</v>
      </c>
      <c r="C77" t="s">
        <v>260</v>
      </c>
      <c r="D77" s="486">
        <v>66</v>
      </c>
      <c r="E77" s="484">
        <v>46</v>
      </c>
      <c r="F77" s="485">
        <v>56</v>
      </c>
      <c r="G77" s="486">
        <v>1990</v>
      </c>
      <c r="H77" s="484">
        <v>2118</v>
      </c>
      <c r="I77" s="485">
        <v>4108</v>
      </c>
      <c r="J77" s="486">
        <v>67</v>
      </c>
      <c r="K77" s="484">
        <v>48</v>
      </c>
      <c r="L77" s="485">
        <v>57</v>
      </c>
      <c r="M77" s="486">
        <v>1990</v>
      </c>
      <c r="N77" s="484">
        <v>2118</v>
      </c>
      <c r="O77" s="485">
        <v>4108</v>
      </c>
      <c r="P77" s="486">
        <v>35</v>
      </c>
      <c r="Q77" s="484">
        <v>32.200000000000003</v>
      </c>
      <c r="R77" s="485">
        <v>33.5</v>
      </c>
      <c r="S77" s="486">
        <v>1990</v>
      </c>
      <c r="T77" s="484">
        <v>2118</v>
      </c>
      <c r="U77" s="485">
        <v>4108</v>
      </c>
      <c r="V77" s="486">
        <v>43</v>
      </c>
      <c r="W77" s="484">
        <v>33</v>
      </c>
      <c r="X77" s="485">
        <v>38</v>
      </c>
      <c r="Y77" s="486">
        <v>371</v>
      </c>
      <c r="Z77" s="484">
        <v>341</v>
      </c>
      <c r="AA77" s="485">
        <v>712</v>
      </c>
      <c r="AB77" s="486">
        <v>44</v>
      </c>
      <c r="AC77" s="484">
        <v>34</v>
      </c>
      <c r="AD77" s="485">
        <v>39</v>
      </c>
      <c r="AE77" s="486">
        <v>371</v>
      </c>
      <c r="AF77" s="484">
        <v>341</v>
      </c>
      <c r="AG77" s="485">
        <v>712</v>
      </c>
      <c r="AH77" s="486">
        <v>31.2</v>
      </c>
      <c r="AI77" s="484">
        <v>28.8</v>
      </c>
      <c r="AJ77" s="485">
        <v>30.1</v>
      </c>
      <c r="AK77" s="486">
        <v>371</v>
      </c>
      <c r="AL77" s="484">
        <v>341</v>
      </c>
      <c r="AM77" s="485">
        <v>712</v>
      </c>
      <c r="AN77" s="486">
        <v>62</v>
      </c>
      <c r="AO77" s="484">
        <v>43</v>
      </c>
      <c r="AP77" s="485">
        <v>53</v>
      </c>
      <c r="AQ77" s="486">
        <v>2490</v>
      </c>
      <c r="AR77" s="484">
        <v>2612</v>
      </c>
      <c r="AS77" s="485">
        <v>5102</v>
      </c>
      <c r="AT77" s="486">
        <v>63</v>
      </c>
      <c r="AU77" s="484">
        <v>45</v>
      </c>
      <c r="AV77" s="485">
        <v>54</v>
      </c>
      <c r="AW77" s="486">
        <v>2490</v>
      </c>
      <c r="AX77" s="484">
        <v>2612</v>
      </c>
      <c r="AY77" s="485">
        <v>5102</v>
      </c>
      <c r="AZ77" s="486">
        <v>34.299999999999997</v>
      </c>
      <c r="BA77" s="484">
        <v>31.7</v>
      </c>
      <c r="BB77" s="485">
        <v>33</v>
      </c>
      <c r="BC77" s="486">
        <v>2490</v>
      </c>
      <c r="BD77" s="484">
        <v>2612</v>
      </c>
      <c r="BE77" s="485">
        <v>5102</v>
      </c>
    </row>
    <row r="78" spans="1:57" x14ac:dyDescent="0.35">
      <c r="A78" t="s">
        <v>31</v>
      </c>
      <c r="B78" t="s">
        <v>277</v>
      </c>
      <c r="C78" t="s">
        <v>260</v>
      </c>
      <c r="D78" s="486">
        <v>67</v>
      </c>
      <c r="E78" s="484">
        <v>46</v>
      </c>
      <c r="F78" s="485">
        <v>57</v>
      </c>
      <c r="G78" s="486">
        <v>847</v>
      </c>
      <c r="H78" s="484">
        <v>820</v>
      </c>
      <c r="I78" s="485">
        <v>1667</v>
      </c>
      <c r="J78" s="486">
        <v>69</v>
      </c>
      <c r="K78" s="484">
        <v>51</v>
      </c>
      <c r="L78" s="485">
        <v>60</v>
      </c>
      <c r="M78" s="486">
        <v>847</v>
      </c>
      <c r="N78" s="484">
        <v>820</v>
      </c>
      <c r="O78" s="485">
        <v>1667</v>
      </c>
      <c r="P78" s="486">
        <v>34.6</v>
      </c>
      <c r="Q78" s="484">
        <v>31.3</v>
      </c>
      <c r="R78" s="485">
        <v>33</v>
      </c>
      <c r="S78" s="486">
        <v>847</v>
      </c>
      <c r="T78" s="484">
        <v>820</v>
      </c>
      <c r="U78" s="485">
        <v>1667</v>
      </c>
      <c r="V78" s="486">
        <v>39</v>
      </c>
      <c r="W78" s="484">
        <v>39</v>
      </c>
      <c r="X78" s="485">
        <v>39</v>
      </c>
      <c r="Y78" s="486">
        <v>23</v>
      </c>
      <c r="Z78" s="484">
        <v>23</v>
      </c>
      <c r="AA78" s="485">
        <v>46</v>
      </c>
      <c r="AB78" s="486">
        <v>48</v>
      </c>
      <c r="AC78" s="484">
        <v>43</v>
      </c>
      <c r="AD78" s="485">
        <v>46</v>
      </c>
      <c r="AE78" s="486">
        <v>23</v>
      </c>
      <c r="AF78" s="484">
        <v>23</v>
      </c>
      <c r="AG78" s="485">
        <v>46</v>
      </c>
      <c r="AH78" s="486">
        <v>29.5</v>
      </c>
      <c r="AI78" s="484">
        <v>28.5</v>
      </c>
      <c r="AJ78" s="485">
        <v>29</v>
      </c>
      <c r="AK78" s="486">
        <v>23</v>
      </c>
      <c r="AL78" s="484">
        <v>23</v>
      </c>
      <c r="AM78" s="485">
        <v>46</v>
      </c>
      <c r="AN78" s="486">
        <v>68</v>
      </c>
      <c r="AO78" s="484">
        <v>48</v>
      </c>
      <c r="AP78" s="485">
        <v>58</v>
      </c>
      <c r="AQ78" s="486">
        <v>1079</v>
      </c>
      <c r="AR78" s="484">
        <v>1009</v>
      </c>
      <c r="AS78" s="485">
        <v>2088</v>
      </c>
      <c r="AT78" s="486">
        <v>70</v>
      </c>
      <c r="AU78" s="484">
        <v>53</v>
      </c>
      <c r="AV78" s="485">
        <v>62</v>
      </c>
      <c r="AW78" s="486">
        <v>1079</v>
      </c>
      <c r="AX78" s="484">
        <v>1009</v>
      </c>
      <c r="AY78" s="485">
        <v>2088</v>
      </c>
      <c r="AZ78" s="486">
        <v>34.799999999999997</v>
      </c>
      <c r="BA78" s="484">
        <v>31.6</v>
      </c>
      <c r="BB78" s="485">
        <v>33.200000000000003</v>
      </c>
      <c r="BC78" s="486">
        <v>1079</v>
      </c>
      <c r="BD78" s="484">
        <v>1009</v>
      </c>
      <c r="BE78" s="485">
        <v>2088</v>
      </c>
    </row>
    <row r="79" spans="1:57" x14ac:dyDescent="0.35">
      <c r="A79" t="s">
        <v>30</v>
      </c>
      <c r="B79" t="s">
        <v>276</v>
      </c>
      <c r="C79" t="s">
        <v>260</v>
      </c>
      <c r="D79" s="486">
        <v>67</v>
      </c>
      <c r="E79" s="484">
        <v>45</v>
      </c>
      <c r="F79" s="485">
        <v>56</v>
      </c>
      <c r="G79" s="486">
        <v>1269</v>
      </c>
      <c r="H79" s="484">
        <v>1373</v>
      </c>
      <c r="I79" s="485">
        <v>2642</v>
      </c>
      <c r="J79" s="486">
        <v>69</v>
      </c>
      <c r="K79" s="484">
        <v>48</v>
      </c>
      <c r="L79" s="485">
        <v>58</v>
      </c>
      <c r="M79" s="486">
        <v>1269</v>
      </c>
      <c r="N79" s="484">
        <v>1373</v>
      </c>
      <c r="O79" s="485">
        <v>2642</v>
      </c>
      <c r="P79" s="486">
        <v>35.299999999999997</v>
      </c>
      <c r="Q79" s="484">
        <v>32.6</v>
      </c>
      <c r="R79" s="485">
        <v>33.9</v>
      </c>
      <c r="S79" s="486">
        <v>1269</v>
      </c>
      <c r="T79" s="484">
        <v>1373</v>
      </c>
      <c r="U79" s="485">
        <v>2642</v>
      </c>
      <c r="V79" s="486">
        <v>35</v>
      </c>
      <c r="W79" s="484">
        <v>24</v>
      </c>
      <c r="X79" s="485">
        <v>29</v>
      </c>
      <c r="Y79" s="486">
        <v>52</v>
      </c>
      <c r="Z79" s="484">
        <v>54</v>
      </c>
      <c r="AA79" s="485">
        <v>106</v>
      </c>
      <c r="AB79" s="486">
        <v>35</v>
      </c>
      <c r="AC79" s="484">
        <v>26</v>
      </c>
      <c r="AD79" s="485">
        <v>30</v>
      </c>
      <c r="AE79" s="486">
        <v>52</v>
      </c>
      <c r="AF79" s="484">
        <v>54</v>
      </c>
      <c r="AG79" s="485">
        <v>106</v>
      </c>
      <c r="AH79" s="486">
        <v>31.3</v>
      </c>
      <c r="AI79" s="484">
        <v>28.2</v>
      </c>
      <c r="AJ79" s="485">
        <v>29.8</v>
      </c>
      <c r="AK79" s="486">
        <v>52</v>
      </c>
      <c r="AL79" s="484">
        <v>54</v>
      </c>
      <c r="AM79" s="485">
        <v>106</v>
      </c>
      <c r="AN79" s="486">
        <v>67</v>
      </c>
      <c r="AO79" s="484">
        <v>45</v>
      </c>
      <c r="AP79" s="485">
        <v>56</v>
      </c>
      <c r="AQ79" s="486">
        <v>1429</v>
      </c>
      <c r="AR79" s="484">
        <v>1516</v>
      </c>
      <c r="AS79" s="485">
        <v>2945</v>
      </c>
      <c r="AT79" s="486">
        <v>68</v>
      </c>
      <c r="AU79" s="484">
        <v>48</v>
      </c>
      <c r="AV79" s="485">
        <v>58</v>
      </c>
      <c r="AW79" s="486">
        <v>1429</v>
      </c>
      <c r="AX79" s="484">
        <v>1516</v>
      </c>
      <c r="AY79" s="485">
        <v>2945</v>
      </c>
      <c r="AZ79" s="486">
        <v>35.200000000000003</v>
      </c>
      <c r="BA79" s="484">
        <v>32.6</v>
      </c>
      <c r="BB79" s="485">
        <v>33.799999999999997</v>
      </c>
      <c r="BC79" s="486">
        <v>1429</v>
      </c>
      <c r="BD79" s="484">
        <v>1516</v>
      </c>
      <c r="BE79" s="485">
        <v>2945</v>
      </c>
    </row>
    <row r="80" spans="1:57" x14ac:dyDescent="0.35">
      <c r="A80" t="s">
        <v>37</v>
      </c>
      <c r="B80" t="s">
        <v>283</v>
      </c>
      <c r="C80" t="s">
        <v>260</v>
      </c>
      <c r="D80" s="486">
        <v>70</v>
      </c>
      <c r="E80" s="484">
        <v>51</v>
      </c>
      <c r="F80" s="485">
        <v>60</v>
      </c>
      <c r="G80" s="486">
        <v>1616</v>
      </c>
      <c r="H80" s="484">
        <v>1666</v>
      </c>
      <c r="I80" s="485">
        <v>3282</v>
      </c>
      <c r="J80" s="486">
        <v>72</v>
      </c>
      <c r="K80" s="484">
        <v>55</v>
      </c>
      <c r="L80" s="485">
        <v>64</v>
      </c>
      <c r="M80" s="486">
        <v>1616</v>
      </c>
      <c r="N80" s="484">
        <v>1666</v>
      </c>
      <c r="O80" s="485">
        <v>3282</v>
      </c>
      <c r="P80" s="486">
        <v>35</v>
      </c>
      <c r="Q80" s="484">
        <v>32.1</v>
      </c>
      <c r="R80" s="485">
        <v>33.6</v>
      </c>
      <c r="S80" s="486">
        <v>1616</v>
      </c>
      <c r="T80" s="484">
        <v>1666</v>
      </c>
      <c r="U80" s="485">
        <v>3282</v>
      </c>
      <c r="V80" s="486">
        <v>51</v>
      </c>
      <c r="W80" s="484">
        <v>44</v>
      </c>
      <c r="X80" s="485">
        <v>48</v>
      </c>
      <c r="Y80" s="486">
        <v>73</v>
      </c>
      <c r="Z80" s="484">
        <v>55</v>
      </c>
      <c r="AA80" s="485">
        <v>128</v>
      </c>
      <c r="AB80" s="486">
        <v>55</v>
      </c>
      <c r="AC80" s="484">
        <v>49</v>
      </c>
      <c r="AD80" s="485">
        <v>52</v>
      </c>
      <c r="AE80" s="486">
        <v>73</v>
      </c>
      <c r="AF80" s="484">
        <v>55</v>
      </c>
      <c r="AG80" s="485">
        <v>128</v>
      </c>
      <c r="AH80" s="486">
        <v>30.6</v>
      </c>
      <c r="AI80" s="484">
        <v>29.5</v>
      </c>
      <c r="AJ80" s="485">
        <v>30.1</v>
      </c>
      <c r="AK80" s="486">
        <v>73</v>
      </c>
      <c r="AL80" s="484">
        <v>55</v>
      </c>
      <c r="AM80" s="485">
        <v>128</v>
      </c>
      <c r="AN80" s="486">
        <v>69</v>
      </c>
      <c r="AO80" s="484">
        <v>50</v>
      </c>
      <c r="AP80" s="485">
        <v>59</v>
      </c>
      <c r="AQ80" s="486">
        <v>1867</v>
      </c>
      <c r="AR80" s="484">
        <v>1903</v>
      </c>
      <c r="AS80" s="485">
        <v>3770</v>
      </c>
      <c r="AT80" s="486">
        <v>71</v>
      </c>
      <c r="AU80" s="484">
        <v>55</v>
      </c>
      <c r="AV80" s="485">
        <v>63</v>
      </c>
      <c r="AW80" s="486">
        <v>1867</v>
      </c>
      <c r="AX80" s="484">
        <v>1903</v>
      </c>
      <c r="AY80" s="485">
        <v>3770</v>
      </c>
      <c r="AZ80" s="486">
        <v>34.700000000000003</v>
      </c>
      <c r="BA80" s="484">
        <v>32</v>
      </c>
      <c r="BB80" s="485">
        <v>33.299999999999997</v>
      </c>
      <c r="BC80" s="486">
        <v>1867</v>
      </c>
      <c r="BD80" s="484">
        <v>1903</v>
      </c>
      <c r="BE80" s="485">
        <v>3770</v>
      </c>
    </row>
    <row r="81" spans="1:57" x14ac:dyDescent="0.35">
      <c r="A81" t="s">
        <v>39</v>
      </c>
      <c r="B81" t="s">
        <v>284</v>
      </c>
      <c r="C81" t="s">
        <v>408</v>
      </c>
      <c r="D81" s="486">
        <v>65</v>
      </c>
      <c r="E81" s="484">
        <v>43</v>
      </c>
      <c r="F81" s="485">
        <v>54</v>
      </c>
      <c r="G81" s="486">
        <v>1198</v>
      </c>
      <c r="H81" s="484">
        <v>1234</v>
      </c>
      <c r="I81" s="485">
        <v>2432</v>
      </c>
      <c r="J81" s="486">
        <v>67</v>
      </c>
      <c r="K81" s="484">
        <v>47</v>
      </c>
      <c r="L81" s="485">
        <v>57</v>
      </c>
      <c r="M81" s="486">
        <v>1198</v>
      </c>
      <c r="N81" s="484">
        <v>1234</v>
      </c>
      <c r="O81" s="485">
        <v>2432</v>
      </c>
      <c r="P81" s="486">
        <v>33.700000000000003</v>
      </c>
      <c r="Q81" s="484">
        <v>31</v>
      </c>
      <c r="R81" s="485">
        <v>32.299999999999997</v>
      </c>
      <c r="S81" s="486">
        <v>1198</v>
      </c>
      <c r="T81" s="484">
        <v>1234</v>
      </c>
      <c r="U81" s="485">
        <v>2432</v>
      </c>
      <c r="V81" s="486">
        <v>44</v>
      </c>
      <c r="W81" s="484">
        <v>33</v>
      </c>
      <c r="X81" s="485">
        <v>38</v>
      </c>
      <c r="Y81" s="486">
        <v>59</v>
      </c>
      <c r="Z81" s="484">
        <v>58</v>
      </c>
      <c r="AA81" s="485">
        <v>117</v>
      </c>
      <c r="AB81" s="486">
        <v>49</v>
      </c>
      <c r="AC81" s="484">
        <v>40</v>
      </c>
      <c r="AD81" s="485">
        <v>44</v>
      </c>
      <c r="AE81" s="486">
        <v>59</v>
      </c>
      <c r="AF81" s="484">
        <v>58</v>
      </c>
      <c r="AG81" s="485">
        <v>117</v>
      </c>
      <c r="AH81" s="486">
        <v>30.4</v>
      </c>
      <c r="AI81" s="484">
        <v>28</v>
      </c>
      <c r="AJ81" s="485">
        <v>29.2</v>
      </c>
      <c r="AK81" s="486">
        <v>59</v>
      </c>
      <c r="AL81" s="484">
        <v>58</v>
      </c>
      <c r="AM81" s="485">
        <v>117</v>
      </c>
      <c r="AN81" s="486">
        <v>64</v>
      </c>
      <c r="AO81" s="484">
        <v>42</v>
      </c>
      <c r="AP81" s="485">
        <v>53</v>
      </c>
      <c r="AQ81" s="486">
        <v>1340</v>
      </c>
      <c r="AR81" s="484">
        <v>1387</v>
      </c>
      <c r="AS81" s="485">
        <v>2727</v>
      </c>
      <c r="AT81" s="486">
        <v>66</v>
      </c>
      <c r="AU81" s="484">
        <v>46</v>
      </c>
      <c r="AV81" s="485">
        <v>56</v>
      </c>
      <c r="AW81" s="486">
        <v>1340</v>
      </c>
      <c r="AX81" s="484">
        <v>1387</v>
      </c>
      <c r="AY81" s="485">
        <v>2727</v>
      </c>
      <c r="AZ81" s="486">
        <v>33.6</v>
      </c>
      <c r="BA81" s="484">
        <v>30.8</v>
      </c>
      <c r="BB81" s="485">
        <v>32.200000000000003</v>
      </c>
      <c r="BC81" s="486">
        <v>1340</v>
      </c>
      <c r="BD81" s="484">
        <v>1387</v>
      </c>
      <c r="BE81" s="485">
        <v>2727</v>
      </c>
    </row>
    <row r="82" spans="1:57" x14ac:dyDescent="0.35">
      <c r="A82" t="s">
        <v>42</v>
      </c>
      <c r="B82" t="s">
        <v>287</v>
      </c>
      <c r="C82" t="s">
        <v>408</v>
      </c>
      <c r="D82" s="486">
        <v>63</v>
      </c>
      <c r="E82" s="484">
        <v>44</v>
      </c>
      <c r="F82" s="485">
        <v>53</v>
      </c>
      <c r="G82" s="486">
        <v>1513</v>
      </c>
      <c r="H82" s="484">
        <v>1572</v>
      </c>
      <c r="I82" s="485">
        <v>3085</v>
      </c>
      <c r="J82" s="486">
        <v>65</v>
      </c>
      <c r="K82" s="484">
        <v>47</v>
      </c>
      <c r="L82" s="485">
        <v>56</v>
      </c>
      <c r="M82" s="486">
        <v>1513</v>
      </c>
      <c r="N82" s="484">
        <v>1572</v>
      </c>
      <c r="O82" s="485">
        <v>3085</v>
      </c>
      <c r="P82" s="486">
        <v>33.799999999999997</v>
      </c>
      <c r="Q82" s="484">
        <v>31.3</v>
      </c>
      <c r="R82" s="485">
        <v>32.5</v>
      </c>
      <c r="S82" s="486">
        <v>1513</v>
      </c>
      <c r="T82" s="484">
        <v>1572</v>
      </c>
      <c r="U82" s="485">
        <v>3085</v>
      </c>
      <c r="V82" s="486">
        <v>39</v>
      </c>
      <c r="W82" s="484">
        <v>27</v>
      </c>
      <c r="X82" s="485">
        <v>33</v>
      </c>
      <c r="Y82" s="486">
        <v>178</v>
      </c>
      <c r="Z82" s="484">
        <v>177</v>
      </c>
      <c r="AA82" s="485">
        <v>355</v>
      </c>
      <c r="AB82" s="486">
        <v>40</v>
      </c>
      <c r="AC82" s="484">
        <v>29</v>
      </c>
      <c r="AD82" s="485">
        <v>35</v>
      </c>
      <c r="AE82" s="486">
        <v>178</v>
      </c>
      <c r="AF82" s="484">
        <v>177</v>
      </c>
      <c r="AG82" s="485">
        <v>355</v>
      </c>
      <c r="AH82" s="486">
        <v>29.4</v>
      </c>
      <c r="AI82" s="484">
        <v>27.2</v>
      </c>
      <c r="AJ82" s="485">
        <v>28.3</v>
      </c>
      <c r="AK82" s="486">
        <v>178</v>
      </c>
      <c r="AL82" s="484">
        <v>177</v>
      </c>
      <c r="AM82" s="485">
        <v>355</v>
      </c>
      <c r="AN82" s="486">
        <v>60</v>
      </c>
      <c r="AO82" s="484">
        <v>42</v>
      </c>
      <c r="AP82" s="485">
        <v>51</v>
      </c>
      <c r="AQ82" s="486">
        <v>1825</v>
      </c>
      <c r="AR82" s="484">
        <v>1903</v>
      </c>
      <c r="AS82" s="485">
        <v>3728</v>
      </c>
      <c r="AT82" s="486">
        <v>62</v>
      </c>
      <c r="AU82" s="484">
        <v>45</v>
      </c>
      <c r="AV82" s="485">
        <v>53</v>
      </c>
      <c r="AW82" s="486">
        <v>1825</v>
      </c>
      <c r="AX82" s="484">
        <v>1903</v>
      </c>
      <c r="AY82" s="485">
        <v>3728</v>
      </c>
      <c r="AZ82" s="486">
        <v>33.299999999999997</v>
      </c>
      <c r="BA82" s="484">
        <v>30.8</v>
      </c>
      <c r="BB82" s="485">
        <v>32</v>
      </c>
      <c r="BC82" s="486">
        <v>1825</v>
      </c>
      <c r="BD82" s="484">
        <v>1903</v>
      </c>
      <c r="BE82" s="485">
        <v>3728</v>
      </c>
    </row>
    <row r="83" spans="1:57" x14ac:dyDescent="0.35">
      <c r="A83" t="s">
        <v>50</v>
      </c>
      <c r="B83" t="s">
        <v>295</v>
      </c>
      <c r="C83" t="s">
        <v>408</v>
      </c>
      <c r="D83" s="486">
        <v>71</v>
      </c>
      <c r="E83" s="484">
        <v>55</v>
      </c>
      <c r="F83" s="485">
        <v>63</v>
      </c>
      <c r="G83" s="486">
        <v>1355</v>
      </c>
      <c r="H83" s="484">
        <v>1436</v>
      </c>
      <c r="I83" s="485">
        <v>2791</v>
      </c>
      <c r="J83" s="486">
        <v>72</v>
      </c>
      <c r="K83" s="484">
        <v>58</v>
      </c>
      <c r="L83" s="485">
        <v>65</v>
      </c>
      <c r="M83" s="486">
        <v>1355</v>
      </c>
      <c r="N83" s="484">
        <v>1436</v>
      </c>
      <c r="O83" s="485">
        <v>2791</v>
      </c>
      <c r="P83" s="486">
        <v>36.200000000000003</v>
      </c>
      <c r="Q83" s="484">
        <v>33.6</v>
      </c>
      <c r="R83" s="485">
        <v>34.799999999999997</v>
      </c>
      <c r="S83" s="486">
        <v>1355</v>
      </c>
      <c r="T83" s="484">
        <v>1436</v>
      </c>
      <c r="U83" s="485">
        <v>2791</v>
      </c>
      <c r="V83" s="486">
        <v>46</v>
      </c>
      <c r="W83" s="484">
        <v>30</v>
      </c>
      <c r="X83" s="485">
        <v>38</v>
      </c>
      <c r="Y83" s="486">
        <v>162</v>
      </c>
      <c r="Z83" s="484">
        <v>149</v>
      </c>
      <c r="AA83" s="485">
        <v>311</v>
      </c>
      <c r="AB83" s="486">
        <v>49</v>
      </c>
      <c r="AC83" s="484">
        <v>32</v>
      </c>
      <c r="AD83" s="485">
        <v>41</v>
      </c>
      <c r="AE83" s="486">
        <v>162</v>
      </c>
      <c r="AF83" s="484">
        <v>149</v>
      </c>
      <c r="AG83" s="485">
        <v>311</v>
      </c>
      <c r="AH83" s="486">
        <v>31.9</v>
      </c>
      <c r="AI83" s="484">
        <v>28.8</v>
      </c>
      <c r="AJ83" s="485">
        <v>30.4</v>
      </c>
      <c r="AK83" s="486">
        <v>162</v>
      </c>
      <c r="AL83" s="484">
        <v>149</v>
      </c>
      <c r="AM83" s="485">
        <v>311</v>
      </c>
      <c r="AN83" s="486">
        <v>68</v>
      </c>
      <c r="AO83" s="484">
        <v>52</v>
      </c>
      <c r="AP83" s="485">
        <v>60</v>
      </c>
      <c r="AQ83" s="486">
        <v>1636</v>
      </c>
      <c r="AR83" s="484">
        <v>1685</v>
      </c>
      <c r="AS83" s="485">
        <v>3321</v>
      </c>
      <c r="AT83" s="486">
        <v>70</v>
      </c>
      <c r="AU83" s="484">
        <v>55</v>
      </c>
      <c r="AV83" s="485">
        <v>62</v>
      </c>
      <c r="AW83" s="486">
        <v>1636</v>
      </c>
      <c r="AX83" s="484">
        <v>1685</v>
      </c>
      <c r="AY83" s="485">
        <v>3321</v>
      </c>
      <c r="AZ83" s="486">
        <v>35.6</v>
      </c>
      <c r="BA83" s="484">
        <v>33</v>
      </c>
      <c r="BB83" s="485">
        <v>34.299999999999997</v>
      </c>
      <c r="BC83" s="486">
        <v>1636</v>
      </c>
      <c r="BD83" s="484">
        <v>1685</v>
      </c>
      <c r="BE83" s="485">
        <v>3321</v>
      </c>
    </row>
    <row r="84" spans="1:57" x14ac:dyDescent="0.35">
      <c r="A84" t="s">
        <v>51</v>
      </c>
      <c r="B84" t="s">
        <v>296</v>
      </c>
      <c r="C84" t="s">
        <v>408</v>
      </c>
      <c r="D84" s="486">
        <v>69</v>
      </c>
      <c r="E84" s="484">
        <v>54</v>
      </c>
      <c r="F84" s="485">
        <v>61</v>
      </c>
      <c r="G84" s="486">
        <v>2245</v>
      </c>
      <c r="H84" s="484">
        <v>2297</v>
      </c>
      <c r="I84" s="485">
        <v>4542</v>
      </c>
      <c r="J84" s="486">
        <v>70</v>
      </c>
      <c r="K84" s="484">
        <v>56</v>
      </c>
      <c r="L84" s="485">
        <v>63</v>
      </c>
      <c r="M84" s="486">
        <v>2245</v>
      </c>
      <c r="N84" s="484">
        <v>2297</v>
      </c>
      <c r="O84" s="485">
        <v>4542</v>
      </c>
      <c r="P84" s="486">
        <v>33.9</v>
      </c>
      <c r="Q84" s="484">
        <v>31.8</v>
      </c>
      <c r="R84" s="485">
        <v>32.799999999999997</v>
      </c>
      <c r="S84" s="486">
        <v>2245</v>
      </c>
      <c r="T84" s="484">
        <v>2297</v>
      </c>
      <c r="U84" s="485">
        <v>4542</v>
      </c>
      <c r="V84" s="486">
        <v>58</v>
      </c>
      <c r="W84" s="484">
        <v>38</v>
      </c>
      <c r="X84" s="485">
        <v>48</v>
      </c>
      <c r="Y84" s="486">
        <v>622</v>
      </c>
      <c r="Z84" s="484">
        <v>629</v>
      </c>
      <c r="AA84" s="485">
        <v>1251</v>
      </c>
      <c r="AB84" s="486">
        <v>60</v>
      </c>
      <c r="AC84" s="484">
        <v>40</v>
      </c>
      <c r="AD84" s="485">
        <v>50</v>
      </c>
      <c r="AE84" s="486">
        <v>622</v>
      </c>
      <c r="AF84" s="484">
        <v>629</v>
      </c>
      <c r="AG84" s="485">
        <v>1251</v>
      </c>
      <c r="AH84" s="486">
        <v>31.9</v>
      </c>
      <c r="AI84" s="484">
        <v>28.8</v>
      </c>
      <c r="AJ84" s="485">
        <v>30.3</v>
      </c>
      <c r="AK84" s="486">
        <v>622</v>
      </c>
      <c r="AL84" s="484">
        <v>629</v>
      </c>
      <c r="AM84" s="485">
        <v>1251</v>
      </c>
      <c r="AN84" s="486">
        <v>66</v>
      </c>
      <c r="AO84" s="484">
        <v>50</v>
      </c>
      <c r="AP84" s="485">
        <v>58</v>
      </c>
      <c r="AQ84" s="486">
        <v>3141</v>
      </c>
      <c r="AR84" s="484">
        <v>3219</v>
      </c>
      <c r="AS84" s="485">
        <v>6360</v>
      </c>
      <c r="AT84" s="486">
        <v>67</v>
      </c>
      <c r="AU84" s="484">
        <v>52</v>
      </c>
      <c r="AV84" s="485">
        <v>60</v>
      </c>
      <c r="AW84" s="486">
        <v>3141</v>
      </c>
      <c r="AX84" s="484">
        <v>3219</v>
      </c>
      <c r="AY84" s="485">
        <v>6360</v>
      </c>
      <c r="AZ84" s="486">
        <v>33.4</v>
      </c>
      <c r="BA84" s="484">
        <v>31.1</v>
      </c>
      <c r="BB84" s="485">
        <v>32.200000000000003</v>
      </c>
      <c r="BC84" s="486">
        <v>3141</v>
      </c>
      <c r="BD84" s="484">
        <v>3219</v>
      </c>
      <c r="BE84" s="485">
        <v>6360</v>
      </c>
    </row>
    <row r="85" spans="1:57" x14ac:dyDescent="0.35">
      <c r="A85" t="s">
        <v>1087</v>
      </c>
      <c r="B85" t="s">
        <v>250</v>
      </c>
      <c r="C85" t="s">
        <v>247</v>
      </c>
      <c r="D85" s="486">
        <v>65</v>
      </c>
      <c r="E85" s="484">
        <v>48</v>
      </c>
      <c r="F85" s="485">
        <v>56</v>
      </c>
      <c r="G85" s="486">
        <v>973</v>
      </c>
      <c r="H85" s="484">
        <v>1022</v>
      </c>
      <c r="I85" s="485">
        <v>1995</v>
      </c>
      <c r="J85" s="486">
        <v>67</v>
      </c>
      <c r="K85" s="484">
        <v>50</v>
      </c>
      <c r="L85" s="485">
        <v>58</v>
      </c>
      <c r="M85" s="486">
        <v>973</v>
      </c>
      <c r="N85" s="484">
        <v>1022</v>
      </c>
      <c r="O85" s="485">
        <v>1995</v>
      </c>
      <c r="P85" s="486">
        <v>36.1</v>
      </c>
      <c r="Q85" s="484">
        <v>33.700000000000003</v>
      </c>
      <c r="R85" s="485">
        <v>34.9</v>
      </c>
      <c r="S85" s="486">
        <v>973</v>
      </c>
      <c r="T85" s="484">
        <v>1022</v>
      </c>
      <c r="U85" s="485">
        <v>1995</v>
      </c>
      <c r="V85" s="486">
        <v>46</v>
      </c>
      <c r="W85" s="484">
        <v>28</v>
      </c>
      <c r="X85" s="485">
        <v>38</v>
      </c>
      <c r="Y85" s="486">
        <v>78</v>
      </c>
      <c r="Z85" s="484">
        <v>58</v>
      </c>
      <c r="AA85" s="485">
        <v>136</v>
      </c>
      <c r="AB85" s="486">
        <v>50</v>
      </c>
      <c r="AC85" s="484">
        <v>33</v>
      </c>
      <c r="AD85" s="485">
        <v>43</v>
      </c>
      <c r="AE85" s="486">
        <v>78</v>
      </c>
      <c r="AF85" s="484">
        <v>58</v>
      </c>
      <c r="AG85" s="485">
        <v>136</v>
      </c>
      <c r="AH85" s="486">
        <v>31.9</v>
      </c>
      <c r="AI85" s="484">
        <v>29.4</v>
      </c>
      <c r="AJ85" s="485">
        <v>30.8</v>
      </c>
      <c r="AK85" s="486">
        <v>78</v>
      </c>
      <c r="AL85" s="484">
        <v>58</v>
      </c>
      <c r="AM85" s="485">
        <v>136</v>
      </c>
      <c r="AN85" s="486">
        <v>63</v>
      </c>
      <c r="AO85" s="484">
        <v>46</v>
      </c>
      <c r="AP85" s="485">
        <v>54</v>
      </c>
      <c r="AQ85" s="486">
        <v>1117</v>
      </c>
      <c r="AR85" s="484">
        <v>1150</v>
      </c>
      <c r="AS85" s="485">
        <v>2267</v>
      </c>
      <c r="AT85" s="486">
        <v>65</v>
      </c>
      <c r="AU85" s="484">
        <v>48</v>
      </c>
      <c r="AV85" s="485">
        <v>57</v>
      </c>
      <c r="AW85" s="486">
        <v>1117</v>
      </c>
      <c r="AX85" s="484">
        <v>1150</v>
      </c>
      <c r="AY85" s="485">
        <v>2267</v>
      </c>
      <c r="AZ85" s="486">
        <v>35.799999999999997</v>
      </c>
      <c r="BA85" s="484">
        <v>33.4</v>
      </c>
      <c r="BB85" s="485">
        <v>34.6</v>
      </c>
      <c r="BC85" s="486">
        <v>1117</v>
      </c>
      <c r="BD85" s="484">
        <v>1150</v>
      </c>
      <c r="BE85" s="485">
        <v>2267</v>
      </c>
    </row>
    <row r="86" spans="1:57" x14ac:dyDescent="0.35">
      <c r="A86" t="s">
        <v>8</v>
      </c>
      <c r="B86" t="s">
        <v>253</v>
      </c>
      <c r="C86" t="s">
        <v>247</v>
      </c>
      <c r="D86" s="486">
        <v>64</v>
      </c>
      <c r="E86" s="484">
        <v>45</v>
      </c>
      <c r="F86" s="485">
        <v>54</v>
      </c>
      <c r="G86" s="486">
        <v>1103</v>
      </c>
      <c r="H86" s="484">
        <v>1152</v>
      </c>
      <c r="I86" s="485">
        <v>2255</v>
      </c>
      <c r="J86" s="486">
        <v>65</v>
      </c>
      <c r="K86" s="484">
        <v>48</v>
      </c>
      <c r="L86" s="485">
        <v>56</v>
      </c>
      <c r="M86" s="486">
        <v>1103</v>
      </c>
      <c r="N86" s="484">
        <v>1152</v>
      </c>
      <c r="O86" s="485">
        <v>2255</v>
      </c>
      <c r="P86" s="486">
        <v>35.200000000000003</v>
      </c>
      <c r="Q86" s="484">
        <v>32.200000000000003</v>
      </c>
      <c r="R86" s="485">
        <v>33.700000000000003</v>
      </c>
      <c r="S86" s="486">
        <v>1103</v>
      </c>
      <c r="T86" s="484">
        <v>1152</v>
      </c>
      <c r="U86" s="485">
        <v>2255</v>
      </c>
      <c r="V86" s="486">
        <v>50</v>
      </c>
      <c r="W86" s="484">
        <v>32</v>
      </c>
      <c r="X86" s="485">
        <v>41</v>
      </c>
      <c r="Y86" s="486">
        <v>346</v>
      </c>
      <c r="Z86" s="484">
        <v>334</v>
      </c>
      <c r="AA86" s="485">
        <v>680</v>
      </c>
      <c r="AB86" s="486">
        <v>52</v>
      </c>
      <c r="AC86" s="484">
        <v>36</v>
      </c>
      <c r="AD86" s="485">
        <v>44</v>
      </c>
      <c r="AE86" s="486">
        <v>346</v>
      </c>
      <c r="AF86" s="484">
        <v>334</v>
      </c>
      <c r="AG86" s="485">
        <v>680</v>
      </c>
      <c r="AH86" s="486">
        <v>31.8</v>
      </c>
      <c r="AI86" s="484">
        <v>29.5</v>
      </c>
      <c r="AJ86" s="485">
        <v>30.7</v>
      </c>
      <c r="AK86" s="486">
        <v>346</v>
      </c>
      <c r="AL86" s="484">
        <v>334</v>
      </c>
      <c r="AM86" s="485">
        <v>680</v>
      </c>
      <c r="AN86" s="486">
        <v>61</v>
      </c>
      <c r="AO86" s="484">
        <v>43</v>
      </c>
      <c r="AP86" s="485">
        <v>51</v>
      </c>
      <c r="AQ86" s="486">
        <v>1561</v>
      </c>
      <c r="AR86" s="484">
        <v>1592</v>
      </c>
      <c r="AS86" s="485">
        <v>3153</v>
      </c>
      <c r="AT86" s="486">
        <v>62</v>
      </c>
      <c r="AU86" s="484">
        <v>46</v>
      </c>
      <c r="AV86" s="485">
        <v>54</v>
      </c>
      <c r="AW86" s="486">
        <v>1561</v>
      </c>
      <c r="AX86" s="484">
        <v>1592</v>
      </c>
      <c r="AY86" s="485">
        <v>3153</v>
      </c>
      <c r="AZ86" s="486">
        <v>34.4</v>
      </c>
      <c r="BA86" s="484">
        <v>31.7</v>
      </c>
      <c r="BB86" s="485">
        <v>33</v>
      </c>
      <c r="BC86" s="486">
        <v>1561</v>
      </c>
      <c r="BD86" s="484">
        <v>1592</v>
      </c>
      <c r="BE86" s="485">
        <v>3153</v>
      </c>
    </row>
    <row r="87" spans="1:57" x14ac:dyDescent="0.35">
      <c r="A87" t="s">
        <v>9</v>
      </c>
      <c r="B87" t="s">
        <v>254</v>
      </c>
      <c r="C87" t="s">
        <v>247</v>
      </c>
      <c r="D87" s="486">
        <v>66</v>
      </c>
      <c r="E87" s="484">
        <v>47</v>
      </c>
      <c r="F87" s="485">
        <v>56</v>
      </c>
      <c r="G87" s="486">
        <v>912</v>
      </c>
      <c r="H87" s="484">
        <v>1063</v>
      </c>
      <c r="I87" s="485">
        <v>1975</v>
      </c>
      <c r="J87" s="486">
        <v>69</v>
      </c>
      <c r="K87" s="484">
        <v>50</v>
      </c>
      <c r="L87" s="485">
        <v>59</v>
      </c>
      <c r="M87" s="486">
        <v>912</v>
      </c>
      <c r="N87" s="484">
        <v>1063</v>
      </c>
      <c r="O87" s="485">
        <v>1975</v>
      </c>
      <c r="P87" s="486">
        <v>36.700000000000003</v>
      </c>
      <c r="Q87" s="484">
        <v>33.299999999999997</v>
      </c>
      <c r="R87" s="485">
        <v>34.9</v>
      </c>
      <c r="S87" s="486">
        <v>912</v>
      </c>
      <c r="T87" s="484">
        <v>1063</v>
      </c>
      <c r="U87" s="485">
        <v>1975</v>
      </c>
      <c r="V87" s="486">
        <v>54</v>
      </c>
      <c r="W87" s="484">
        <v>33</v>
      </c>
      <c r="X87" s="485">
        <v>43</v>
      </c>
      <c r="Y87" s="486">
        <v>56</v>
      </c>
      <c r="Z87" s="484">
        <v>55</v>
      </c>
      <c r="AA87" s="485">
        <v>111</v>
      </c>
      <c r="AB87" s="486">
        <v>64</v>
      </c>
      <c r="AC87" s="484">
        <v>44</v>
      </c>
      <c r="AD87" s="485">
        <v>54</v>
      </c>
      <c r="AE87" s="486">
        <v>56</v>
      </c>
      <c r="AF87" s="484">
        <v>55</v>
      </c>
      <c r="AG87" s="485">
        <v>111</v>
      </c>
      <c r="AH87" s="486">
        <v>34.6</v>
      </c>
      <c r="AI87" s="484">
        <v>31</v>
      </c>
      <c r="AJ87" s="485">
        <v>32.799999999999997</v>
      </c>
      <c r="AK87" s="486">
        <v>56</v>
      </c>
      <c r="AL87" s="484">
        <v>55</v>
      </c>
      <c r="AM87" s="485">
        <v>111</v>
      </c>
      <c r="AN87" s="486">
        <v>66</v>
      </c>
      <c r="AO87" s="484">
        <v>47</v>
      </c>
      <c r="AP87" s="485">
        <v>56</v>
      </c>
      <c r="AQ87" s="486">
        <v>1086</v>
      </c>
      <c r="AR87" s="484">
        <v>1255</v>
      </c>
      <c r="AS87" s="485">
        <v>2341</v>
      </c>
      <c r="AT87" s="486">
        <v>69</v>
      </c>
      <c r="AU87" s="484">
        <v>50</v>
      </c>
      <c r="AV87" s="485">
        <v>59</v>
      </c>
      <c r="AW87" s="486">
        <v>1086</v>
      </c>
      <c r="AX87" s="484">
        <v>1255</v>
      </c>
      <c r="AY87" s="485">
        <v>2341</v>
      </c>
      <c r="AZ87" s="486">
        <v>36.6</v>
      </c>
      <c r="BA87" s="484">
        <v>33.200000000000003</v>
      </c>
      <c r="BB87" s="485">
        <v>34.799999999999997</v>
      </c>
      <c r="BC87" s="486">
        <v>1086</v>
      </c>
      <c r="BD87" s="484">
        <v>1255</v>
      </c>
      <c r="BE87" s="485">
        <v>2341</v>
      </c>
    </row>
    <row r="88" spans="1:57" x14ac:dyDescent="0.35">
      <c r="A88" t="s">
        <v>11</v>
      </c>
      <c r="B88" t="s">
        <v>257</v>
      </c>
      <c r="C88" t="s">
        <v>247</v>
      </c>
      <c r="D88" s="486">
        <v>63</v>
      </c>
      <c r="E88" s="484">
        <v>47</v>
      </c>
      <c r="F88" s="485">
        <v>54</v>
      </c>
      <c r="G88" s="486">
        <v>710</v>
      </c>
      <c r="H88" s="484">
        <v>797</v>
      </c>
      <c r="I88" s="485">
        <v>1507</v>
      </c>
      <c r="J88" s="486">
        <v>65</v>
      </c>
      <c r="K88" s="484">
        <v>50</v>
      </c>
      <c r="L88" s="485">
        <v>57</v>
      </c>
      <c r="M88" s="486">
        <v>710</v>
      </c>
      <c r="N88" s="484">
        <v>797</v>
      </c>
      <c r="O88" s="485">
        <v>1507</v>
      </c>
      <c r="P88" s="486">
        <v>33.200000000000003</v>
      </c>
      <c r="Q88" s="484">
        <v>31.1</v>
      </c>
      <c r="R88" s="485">
        <v>32.1</v>
      </c>
      <c r="S88" s="486">
        <v>710</v>
      </c>
      <c r="T88" s="484">
        <v>797</v>
      </c>
      <c r="U88" s="485">
        <v>1507</v>
      </c>
      <c r="V88" s="486">
        <v>45</v>
      </c>
      <c r="W88" s="484">
        <v>40</v>
      </c>
      <c r="X88" s="485">
        <v>42</v>
      </c>
      <c r="Y88" s="486">
        <v>49</v>
      </c>
      <c r="Z88" s="484">
        <v>48</v>
      </c>
      <c r="AA88" s="485">
        <v>97</v>
      </c>
      <c r="AB88" s="486">
        <v>45</v>
      </c>
      <c r="AC88" s="484">
        <v>40</v>
      </c>
      <c r="AD88" s="485">
        <v>42</v>
      </c>
      <c r="AE88" s="486">
        <v>49</v>
      </c>
      <c r="AF88" s="484">
        <v>48</v>
      </c>
      <c r="AG88" s="485">
        <v>97</v>
      </c>
      <c r="AH88" s="486">
        <v>29.7</v>
      </c>
      <c r="AI88" s="484">
        <v>28.5</v>
      </c>
      <c r="AJ88" s="485">
        <v>29.1</v>
      </c>
      <c r="AK88" s="486">
        <v>49</v>
      </c>
      <c r="AL88" s="484">
        <v>48</v>
      </c>
      <c r="AM88" s="485">
        <v>97</v>
      </c>
      <c r="AN88" s="486">
        <v>62</v>
      </c>
      <c r="AO88" s="484">
        <v>46</v>
      </c>
      <c r="AP88" s="485">
        <v>53</v>
      </c>
      <c r="AQ88" s="486">
        <v>787</v>
      </c>
      <c r="AR88" s="484">
        <v>871</v>
      </c>
      <c r="AS88" s="485">
        <v>1658</v>
      </c>
      <c r="AT88" s="486">
        <v>63</v>
      </c>
      <c r="AU88" s="484">
        <v>49</v>
      </c>
      <c r="AV88" s="485">
        <v>56</v>
      </c>
      <c r="AW88" s="486">
        <v>787</v>
      </c>
      <c r="AX88" s="484">
        <v>871</v>
      </c>
      <c r="AY88" s="485">
        <v>1658</v>
      </c>
      <c r="AZ88" s="486">
        <v>32.9</v>
      </c>
      <c r="BA88" s="484">
        <v>30.9</v>
      </c>
      <c r="BB88" s="485">
        <v>31.8</v>
      </c>
      <c r="BC88" s="486">
        <v>787</v>
      </c>
      <c r="BD88" s="484">
        <v>871</v>
      </c>
      <c r="BE88" s="485">
        <v>1658</v>
      </c>
    </row>
    <row r="89" spans="1:57" x14ac:dyDescent="0.35">
      <c r="A89" t="s">
        <v>13</v>
      </c>
      <c r="B89" t="s">
        <v>259</v>
      </c>
      <c r="C89" t="s">
        <v>247</v>
      </c>
      <c r="D89" s="486">
        <v>68</v>
      </c>
      <c r="E89" s="484">
        <v>48</v>
      </c>
      <c r="F89" s="485">
        <v>58</v>
      </c>
      <c r="G89" s="486">
        <v>1417</v>
      </c>
      <c r="H89" s="484">
        <v>1477</v>
      </c>
      <c r="I89" s="485">
        <v>2894</v>
      </c>
      <c r="J89" s="486">
        <v>69</v>
      </c>
      <c r="K89" s="484">
        <v>52</v>
      </c>
      <c r="L89" s="485">
        <v>60</v>
      </c>
      <c r="M89" s="486">
        <v>1417</v>
      </c>
      <c r="N89" s="484">
        <v>1477</v>
      </c>
      <c r="O89" s="485">
        <v>2894</v>
      </c>
      <c r="P89" s="486">
        <v>35.1</v>
      </c>
      <c r="Q89" s="484">
        <v>32.200000000000003</v>
      </c>
      <c r="R89" s="485">
        <v>33.6</v>
      </c>
      <c r="S89" s="486">
        <v>1417</v>
      </c>
      <c r="T89" s="484">
        <v>1477</v>
      </c>
      <c r="U89" s="485">
        <v>2894</v>
      </c>
      <c r="V89" s="486">
        <v>55</v>
      </c>
      <c r="W89" s="484">
        <v>36</v>
      </c>
      <c r="X89" s="485">
        <v>47</v>
      </c>
      <c r="Y89" s="486">
        <v>98</v>
      </c>
      <c r="Z89" s="484">
        <v>76</v>
      </c>
      <c r="AA89" s="485">
        <v>174</v>
      </c>
      <c r="AB89" s="486">
        <v>58</v>
      </c>
      <c r="AC89" s="484">
        <v>36</v>
      </c>
      <c r="AD89" s="485">
        <v>48</v>
      </c>
      <c r="AE89" s="486">
        <v>98</v>
      </c>
      <c r="AF89" s="484">
        <v>76</v>
      </c>
      <c r="AG89" s="485">
        <v>174</v>
      </c>
      <c r="AH89" s="486">
        <v>32.9</v>
      </c>
      <c r="AI89" s="484">
        <v>29.1</v>
      </c>
      <c r="AJ89" s="485">
        <v>31.2</v>
      </c>
      <c r="AK89" s="486">
        <v>98</v>
      </c>
      <c r="AL89" s="484">
        <v>76</v>
      </c>
      <c r="AM89" s="485">
        <v>174</v>
      </c>
      <c r="AN89" s="486">
        <v>67</v>
      </c>
      <c r="AO89" s="484">
        <v>48</v>
      </c>
      <c r="AP89" s="485">
        <v>57</v>
      </c>
      <c r="AQ89" s="486">
        <v>1530</v>
      </c>
      <c r="AR89" s="484">
        <v>1573</v>
      </c>
      <c r="AS89" s="485">
        <v>3103</v>
      </c>
      <c r="AT89" s="486">
        <v>69</v>
      </c>
      <c r="AU89" s="484">
        <v>51</v>
      </c>
      <c r="AV89" s="485">
        <v>60</v>
      </c>
      <c r="AW89" s="486">
        <v>1530</v>
      </c>
      <c r="AX89" s="484">
        <v>1573</v>
      </c>
      <c r="AY89" s="485">
        <v>3103</v>
      </c>
      <c r="AZ89" s="486">
        <v>35</v>
      </c>
      <c r="BA89" s="484">
        <v>32.1</v>
      </c>
      <c r="BB89" s="485">
        <v>33.6</v>
      </c>
      <c r="BC89" s="486">
        <v>1530</v>
      </c>
      <c r="BD89" s="484">
        <v>1573</v>
      </c>
      <c r="BE89" s="485">
        <v>3103</v>
      </c>
    </row>
    <row r="90" spans="1:57" x14ac:dyDescent="0.35">
      <c r="A90" t="s">
        <v>65</v>
      </c>
      <c r="B90" t="s">
        <v>310</v>
      </c>
      <c r="C90" t="s">
        <v>309</v>
      </c>
      <c r="D90" s="486" t="s">
        <v>416</v>
      </c>
      <c r="E90" s="484" t="s">
        <v>416</v>
      </c>
      <c r="F90" s="485" t="s">
        <v>416</v>
      </c>
      <c r="G90" s="486" t="s">
        <v>416</v>
      </c>
      <c r="H90" s="484" t="s">
        <v>416</v>
      </c>
      <c r="I90" s="485" t="s">
        <v>416</v>
      </c>
      <c r="J90" s="486" t="s">
        <v>416</v>
      </c>
      <c r="K90" s="484" t="s">
        <v>416</v>
      </c>
      <c r="L90" s="485" t="s">
        <v>416</v>
      </c>
      <c r="M90" s="486" t="s">
        <v>416</v>
      </c>
      <c r="N90" s="484" t="s">
        <v>416</v>
      </c>
      <c r="O90" s="485" t="s">
        <v>416</v>
      </c>
      <c r="P90" s="486" t="s">
        <v>416</v>
      </c>
      <c r="Q90" s="484" t="s">
        <v>416</v>
      </c>
      <c r="R90" s="485" t="s">
        <v>416</v>
      </c>
      <c r="S90" s="486" t="s">
        <v>416</v>
      </c>
      <c r="T90" s="484" t="s">
        <v>416</v>
      </c>
      <c r="U90" s="485" t="s">
        <v>416</v>
      </c>
      <c r="V90" s="486" t="s">
        <v>416</v>
      </c>
      <c r="W90" s="484" t="s">
        <v>416</v>
      </c>
      <c r="X90" s="485" t="s">
        <v>416</v>
      </c>
      <c r="Y90" s="486" t="s">
        <v>416</v>
      </c>
      <c r="Z90" s="484" t="s">
        <v>416</v>
      </c>
      <c r="AA90" s="485" t="s">
        <v>416</v>
      </c>
      <c r="AB90" s="486" t="s">
        <v>416</v>
      </c>
      <c r="AC90" s="484" t="s">
        <v>416</v>
      </c>
      <c r="AD90" s="485" t="s">
        <v>416</v>
      </c>
      <c r="AE90" s="486" t="s">
        <v>416</v>
      </c>
      <c r="AF90" s="484" t="s">
        <v>416</v>
      </c>
      <c r="AG90" s="485" t="s">
        <v>416</v>
      </c>
      <c r="AH90" s="486" t="s">
        <v>416</v>
      </c>
      <c r="AI90" s="484" t="s">
        <v>416</v>
      </c>
      <c r="AJ90" s="485" t="s">
        <v>416</v>
      </c>
      <c r="AK90" s="486" t="s">
        <v>416</v>
      </c>
      <c r="AL90" s="484" t="s">
        <v>416</v>
      </c>
      <c r="AM90" s="485" t="s">
        <v>416</v>
      </c>
      <c r="AN90" s="486">
        <v>62</v>
      </c>
      <c r="AO90" s="484">
        <v>45</v>
      </c>
      <c r="AP90" s="485">
        <v>53</v>
      </c>
      <c r="AQ90" s="486">
        <v>7840</v>
      </c>
      <c r="AR90" s="484">
        <v>8037</v>
      </c>
      <c r="AS90" s="485">
        <v>15877</v>
      </c>
      <c r="AT90" s="486">
        <v>65</v>
      </c>
      <c r="AU90" s="484">
        <v>48</v>
      </c>
      <c r="AV90" s="485">
        <v>56</v>
      </c>
      <c r="AW90" s="486">
        <v>7840</v>
      </c>
      <c r="AX90" s="484">
        <v>8037</v>
      </c>
      <c r="AY90" s="485">
        <v>15877</v>
      </c>
      <c r="AZ90" s="486">
        <v>34.700000000000003</v>
      </c>
      <c r="BA90" s="484">
        <v>32</v>
      </c>
      <c r="BB90" s="485">
        <v>33.299999999999997</v>
      </c>
      <c r="BC90" s="486">
        <v>7840</v>
      </c>
      <c r="BD90" s="484">
        <v>8037</v>
      </c>
      <c r="BE90" s="485">
        <v>15877</v>
      </c>
    </row>
    <row r="91" spans="1:57" x14ac:dyDescent="0.35">
      <c r="A91" t="s">
        <v>66</v>
      </c>
      <c r="B91" t="s">
        <v>311</v>
      </c>
      <c r="C91" t="s">
        <v>309</v>
      </c>
      <c r="D91" s="486">
        <v>70</v>
      </c>
      <c r="E91" s="484">
        <v>53</v>
      </c>
      <c r="F91" s="485">
        <v>61</v>
      </c>
      <c r="G91" s="486">
        <v>1330</v>
      </c>
      <c r="H91" s="484">
        <v>1491</v>
      </c>
      <c r="I91" s="485">
        <v>2821</v>
      </c>
      <c r="J91" s="486">
        <v>71</v>
      </c>
      <c r="K91" s="484">
        <v>56</v>
      </c>
      <c r="L91" s="485">
        <v>63</v>
      </c>
      <c r="M91" s="486">
        <v>1330</v>
      </c>
      <c r="N91" s="484">
        <v>1491</v>
      </c>
      <c r="O91" s="485">
        <v>2821</v>
      </c>
      <c r="P91" s="486">
        <v>35.1</v>
      </c>
      <c r="Q91" s="484">
        <v>32.799999999999997</v>
      </c>
      <c r="R91" s="485">
        <v>33.9</v>
      </c>
      <c r="S91" s="486">
        <v>1330</v>
      </c>
      <c r="T91" s="484">
        <v>1491</v>
      </c>
      <c r="U91" s="485">
        <v>2821</v>
      </c>
      <c r="V91" s="486">
        <v>60</v>
      </c>
      <c r="W91" s="484">
        <v>39</v>
      </c>
      <c r="X91" s="485">
        <v>50</v>
      </c>
      <c r="Y91" s="486">
        <v>668</v>
      </c>
      <c r="Z91" s="484">
        <v>652</v>
      </c>
      <c r="AA91" s="485">
        <v>1320</v>
      </c>
      <c r="AB91" s="486">
        <v>62</v>
      </c>
      <c r="AC91" s="484">
        <v>43</v>
      </c>
      <c r="AD91" s="485">
        <v>53</v>
      </c>
      <c r="AE91" s="486">
        <v>668</v>
      </c>
      <c r="AF91" s="484">
        <v>652</v>
      </c>
      <c r="AG91" s="485">
        <v>1320</v>
      </c>
      <c r="AH91" s="486">
        <v>32.700000000000003</v>
      </c>
      <c r="AI91" s="484">
        <v>29.6</v>
      </c>
      <c r="AJ91" s="485">
        <v>31.2</v>
      </c>
      <c r="AK91" s="486">
        <v>668</v>
      </c>
      <c r="AL91" s="484">
        <v>652</v>
      </c>
      <c r="AM91" s="485">
        <v>1320</v>
      </c>
      <c r="AN91" s="486">
        <v>66</v>
      </c>
      <c r="AO91" s="484">
        <v>49</v>
      </c>
      <c r="AP91" s="485">
        <v>57</v>
      </c>
      <c r="AQ91" s="486">
        <v>2065</v>
      </c>
      <c r="AR91" s="484">
        <v>2228</v>
      </c>
      <c r="AS91" s="485">
        <v>4293</v>
      </c>
      <c r="AT91" s="486">
        <v>68</v>
      </c>
      <c r="AU91" s="484">
        <v>52</v>
      </c>
      <c r="AV91" s="485">
        <v>60</v>
      </c>
      <c r="AW91" s="486">
        <v>2065</v>
      </c>
      <c r="AX91" s="484">
        <v>2228</v>
      </c>
      <c r="AY91" s="485">
        <v>4293</v>
      </c>
      <c r="AZ91" s="486">
        <v>34.299999999999997</v>
      </c>
      <c r="BA91" s="484">
        <v>31.8</v>
      </c>
      <c r="BB91" s="485">
        <v>33</v>
      </c>
      <c r="BC91" s="486">
        <v>2065</v>
      </c>
      <c r="BD91" s="484">
        <v>2228</v>
      </c>
      <c r="BE91" s="485">
        <v>4293</v>
      </c>
    </row>
    <row r="92" spans="1:57" x14ac:dyDescent="0.35">
      <c r="A92" t="s">
        <v>67</v>
      </c>
      <c r="B92" t="s">
        <v>312</v>
      </c>
      <c r="C92" t="s">
        <v>309</v>
      </c>
      <c r="D92" s="486">
        <v>65</v>
      </c>
      <c r="E92" s="484">
        <v>49</v>
      </c>
      <c r="F92" s="485">
        <v>57</v>
      </c>
      <c r="G92" s="486">
        <v>1506</v>
      </c>
      <c r="H92" s="484">
        <v>1625</v>
      </c>
      <c r="I92" s="485">
        <v>3131</v>
      </c>
      <c r="J92" s="486">
        <v>66</v>
      </c>
      <c r="K92" s="484">
        <v>51</v>
      </c>
      <c r="L92" s="485">
        <v>59</v>
      </c>
      <c r="M92" s="486">
        <v>1506</v>
      </c>
      <c r="N92" s="484">
        <v>1625</v>
      </c>
      <c r="O92" s="485">
        <v>3131</v>
      </c>
      <c r="P92" s="486">
        <v>35.299999999999997</v>
      </c>
      <c r="Q92" s="484">
        <v>32.4</v>
      </c>
      <c r="R92" s="485">
        <v>33.799999999999997</v>
      </c>
      <c r="S92" s="486">
        <v>1506</v>
      </c>
      <c r="T92" s="484">
        <v>1625</v>
      </c>
      <c r="U92" s="485">
        <v>3131</v>
      </c>
      <c r="V92" s="486">
        <v>58</v>
      </c>
      <c r="W92" s="484">
        <v>36</v>
      </c>
      <c r="X92" s="485">
        <v>47</v>
      </c>
      <c r="Y92" s="486">
        <v>231</v>
      </c>
      <c r="Z92" s="484">
        <v>236</v>
      </c>
      <c r="AA92" s="485">
        <v>467</v>
      </c>
      <c r="AB92" s="486">
        <v>60</v>
      </c>
      <c r="AC92" s="484">
        <v>39</v>
      </c>
      <c r="AD92" s="485">
        <v>49</v>
      </c>
      <c r="AE92" s="486">
        <v>231</v>
      </c>
      <c r="AF92" s="484">
        <v>236</v>
      </c>
      <c r="AG92" s="485">
        <v>467</v>
      </c>
      <c r="AH92" s="486">
        <v>32.700000000000003</v>
      </c>
      <c r="AI92" s="484">
        <v>29.5</v>
      </c>
      <c r="AJ92" s="485">
        <v>31.1</v>
      </c>
      <c r="AK92" s="486">
        <v>231</v>
      </c>
      <c r="AL92" s="484">
        <v>236</v>
      </c>
      <c r="AM92" s="485">
        <v>467</v>
      </c>
      <c r="AN92" s="486">
        <v>64</v>
      </c>
      <c r="AO92" s="484">
        <v>47</v>
      </c>
      <c r="AP92" s="485">
        <v>55</v>
      </c>
      <c r="AQ92" s="486">
        <v>1777</v>
      </c>
      <c r="AR92" s="484">
        <v>1901</v>
      </c>
      <c r="AS92" s="485">
        <v>3678</v>
      </c>
      <c r="AT92" s="486">
        <v>65</v>
      </c>
      <c r="AU92" s="484">
        <v>50</v>
      </c>
      <c r="AV92" s="485">
        <v>57</v>
      </c>
      <c r="AW92" s="486">
        <v>1777</v>
      </c>
      <c r="AX92" s="484">
        <v>1901</v>
      </c>
      <c r="AY92" s="485">
        <v>3678</v>
      </c>
      <c r="AZ92" s="486">
        <v>34.9</v>
      </c>
      <c r="BA92" s="484">
        <v>32</v>
      </c>
      <c r="BB92" s="485">
        <v>33.4</v>
      </c>
      <c r="BC92" s="486">
        <v>1777</v>
      </c>
      <c r="BD92" s="484">
        <v>1901</v>
      </c>
      <c r="BE92" s="485">
        <v>3678</v>
      </c>
    </row>
    <row r="93" spans="1:57" x14ac:dyDescent="0.35">
      <c r="A93" t="s">
        <v>69</v>
      </c>
      <c r="B93" t="s">
        <v>314</v>
      </c>
      <c r="C93" t="s">
        <v>309</v>
      </c>
      <c r="D93" s="486">
        <v>63</v>
      </c>
      <c r="E93" s="484">
        <v>45</v>
      </c>
      <c r="F93" s="485">
        <v>54</v>
      </c>
      <c r="G93" s="486">
        <v>1401</v>
      </c>
      <c r="H93" s="484">
        <v>1423</v>
      </c>
      <c r="I93" s="485">
        <v>2824</v>
      </c>
      <c r="J93" s="486">
        <v>66</v>
      </c>
      <c r="K93" s="484">
        <v>49</v>
      </c>
      <c r="L93" s="485">
        <v>58</v>
      </c>
      <c r="M93" s="486">
        <v>1401</v>
      </c>
      <c r="N93" s="484">
        <v>1423</v>
      </c>
      <c r="O93" s="485">
        <v>2824</v>
      </c>
      <c r="P93" s="486">
        <v>34.200000000000003</v>
      </c>
      <c r="Q93" s="484">
        <v>31.1</v>
      </c>
      <c r="R93" s="485">
        <v>32.6</v>
      </c>
      <c r="S93" s="486">
        <v>1401</v>
      </c>
      <c r="T93" s="484">
        <v>1423</v>
      </c>
      <c r="U93" s="485">
        <v>2824</v>
      </c>
      <c r="V93" s="486">
        <v>54</v>
      </c>
      <c r="W93" s="484">
        <v>35</v>
      </c>
      <c r="X93" s="485">
        <v>44</v>
      </c>
      <c r="Y93" s="486">
        <v>572</v>
      </c>
      <c r="Z93" s="484">
        <v>602</v>
      </c>
      <c r="AA93" s="485">
        <v>1174</v>
      </c>
      <c r="AB93" s="486">
        <v>58</v>
      </c>
      <c r="AC93" s="484">
        <v>41</v>
      </c>
      <c r="AD93" s="485">
        <v>49</v>
      </c>
      <c r="AE93" s="486">
        <v>572</v>
      </c>
      <c r="AF93" s="484">
        <v>602</v>
      </c>
      <c r="AG93" s="485">
        <v>1174</v>
      </c>
      <c r="AH93" s="486">
        <v>31.7</v>
      </c>
      <c r="AI93" s="484">
        <v>29</v>
      </c>
      <c r="AJ93" s="485">
        <v>30.3</v>
      </c>
      <c r="AK93" s="486">
        <v>572</v>
      </c>
      <c r="AL93" s="484">
        <v>602</v>
      </c>
      <c r="AM93" s="485">
        <v>1174</v>
      </c>
      <c r="AN93" s="486">
        <v>59</v>
      </c>
      <c r="AO93" s="484">
        <v>41</v>
      </c>
      <c r="AP93" s="485">
        <v>50</v>
      </c>
      <c r="AQ93" s="486">
        <v>2244</v>
      </c>
      <c r="AR93" s="484">
        <v>2326</v>
      </c>
      <c r="AS93" s="485">
        <v>4570</v>
      </c>
      <c r="AT93" s="486">
        <v>63</v>
      </c>
      <c r="AU93" s="484">
        <v>45</v>
      </c>
      <c r="AV93" s="485">
        <v>54</v>
      </c>
      <c r="AW93" s="486">
        <v>2244</v>
      </c>
      <c r="AX93" s="484">
        <v>2326</v>
      </c>
      <c r="AY93" s="485">
        <v>4570</v>
      </c>
      <c r="AZ93" s="486">
        <v>33.200000000000003</v>
      </c>
      <c r="BA93" s="484">
        <v>30.2</v>
      </c>
      <c r="BB93" s="485">
        <v>31.7</v>
      </c>
      <c r="BC93" s="486">
        <v>2244</v>
      </c>
      <c r="BD93" s="484">
        <v>2326</v>
      </c>
      <c r="BE93" s="485">
        <v>4570</v>
      </c>
    </row>
    <row r="94" spans="1:57" x14ac:dyDescent="0.35">
      <c r="A94" t="s">
        <v>71</v>
      </c>
      <c r="B94" t="s">
        <v>316</v>
      </c>
      <c r="C94" t="s">
        <v>309</v>
      </c>
      <c r="D94" s="486">
        <v>67</v>
      </c>
      <c r="E94" s="484">
        <v>50</v>
      </c>
      <c r="F94" s="485">
        <v>58</v>
      </c>
      <c r="G94" s="486">
        <v>1164</v>
      </c>
      <c r="H94" s="484">
        <v>1257</v>
      </c>
      <c r="I94" s="485">
        <v>2421</v>
      </c>
      <c r="J94" s="486">
        <v>70</v>
      </c>
      <c r="K94" s="484">
        <v>55</v>
      </c>
      <c r="L94" s="485">
        <v>62</v>
      </c>
      <c r="M94" s="486">
        <v>1164</v>
      </c>
      <c r="N94" s="484">
        <v>1257</v>
      </c>
      <c r="O94" s="485">
        <v>2421</v>
      </c>
      <c r="P94" s="486">
        <v>36.299999999999997</v>
      </c>
      <c r="Q94" s="484">
        <v>33.1</v>
      </c>
      <c r="R94" s="485">
        <v>34.6</v>
      </c>
      <c r="S94" s="486">
        <v>1164</v>
      </c>
      <c r="T94" s="484">
        <v>1257</v>
      </c>
      <c r="U94" s="485">
        <v>2421</v>
      </c>
      <c r="V94" s="486">
        <v>59</v>
      </c>
      <c r="W94" s="484">
        <v>50</v>
      </c>
      <c r="X94" s="485">
        <v>55</v>
      </c>
      <c r="Y94" s="486">
        <v>85</v>
      </c>
      <c r="Z94" s="484">
        <v>76</v>
      </c>
      <c r="AA94" s="485">
        <v>161</v>
      </c>
      <c r="AB94" s="486">
        <v>60</v>
      </c>
      <c r="AC94" s="484">
        <v>55</v>
      </c>
      <c r="AD94" s="485">
        <v>58</v>
      </c>
      <c r="AE94" s="486">
        <v>85</v>
      </c>
      <c r="AF94" s="484">
        <v>76</v>
      </c>
      <c r="AG94" s="485">
        <v>161</v>
      </c>
      <c r="AH94" s="486">
        <v>33.6</v>
      </c>
      <c r="AI94" s="484">
        <v>32.6</v>
      </c>
      <c r="AJ94" s="485">
        <v>33.1</v>
      </c>
      <c r="AK94" s="486">
        <v>85</v>
      </c>
      <c r="AL94" s="484">
        <v>76</v>
      </c>
      <c r="AM94" s="485">
        <v>161</v>
      </c>
      <c r="AN94" s="486">
        <v>66</v>
      </c>
      <c r="AO94" s="484">
        <v>50</v>
      </c>
      <c r="AP94" s="485">
        <v>58</v>
      </c>
      <c r="AQ94" s="486">
        <v>1302</v>
      </c>
      <c r="AR94" s="484">
        <v>1376</v>
      </c>
      <c r="AS94" s="485">
        <v>2678</v>
      </c>
      <c r="AT94" s="486">
        <v>69</v>
      </c>
      <c r="AU94" s="484">
        <v>54</v>
      </c>
      <c r="AV94" s="485">
        <v>61</v>
      </c>
      <c r="AW94" s="486">
        <v>1302</v>
      </c>
      <c r="AX94" s="484">
        <v>1376</v>
      </c>
      <c r="AY94" s="485">
        <v>2678</v>
      </c>
      <c r="AZ94" s="486">
        <v>36.1</v>
      </c>
      <c r="BA94" s="484">
        <v>33</v>
      </c>
      <c r="BB94" s="485">
        <v>34.5</v>
      </c>
      <c r="BC94" s="486">
        <v>1302</v>
      </c>
      <c r="BD94" s="484">
        <v>1376</v>
      </c>
      <c r="BE94" s="485">
        <v>2678</v>
      </c>
    </row>
    <row r="95" spans="1:57" x14ac:dyDescent="0.35">
      <c r="A95" t="s">
        <v>75</v>
      </c>
      <c r="B95" t="s">
        <v>320</v>
      </c>
      <c r="C95" t="s">
        <v>309</v>
      </c>
      <c r="D95" s="486">
        <v>59</v>
      </c>
      <c r="E95" s="484">
        <v>41</v>
      </c>
      <c r="F95" s="485">
        <v>50</v>
      </c>
      <c r="G95" s="486">
        <v>1287</v>
      </c>
      <c r="H95" s="484">
        <v>1316</v>
      </c>
      <c r="I95" s="485">
        <v>2603</v>
      </c>
      <c r="J95" s="486">
        <v>63</v>
      </c>
      <c r="K95" s="484">
        <v>46</v>
      </c>
      <c r="L95" s="485">
        <v>55</v>
      </c>
      <c r="M95" s="486">
        <v>1287</v>
      </c>
      <c r="N95" s="484">
        <v>1316</v>
      </c>
      <c r="O95" s="485">
        <v>2603</v>
      </c>
      <c r="P95" s="486">
        <v>33.6</v>
      </c>
      <c r="Q95" s="484">
        <v>31.1</v>
      </c>
      <c r="R95" s="485">
        <v>32.299999999999997</v>
      </c>
      <c r="S95" s="486">
        <v>1287</v>
      </c>
      <c r="T95" s="484">
        <v>1316</v>
      </c>
      <c r="U95" s="485">
        <v>2603</v>
      </c>
      <c r="V95" s="486">
        <v>54</v>
      </c>
      <c r="W95" s="484">
        <v>39</v>
      </c>
      <c r="X95" s="485">
        <v>46</v>
      </c>
      <c r="Y95" s="486">
        <v>347</v>
      </c>
      <c r="Z95" s="484">
        <v>400</v>
      </c>
      <c r="AA95" s="485">
        <v>747</v>
      </c>
      <c r="AB95" s="486">
        <v>58</v>
      </c>
      <c r="AC95" s="484">
        <v>44</v>
      </c>
      <c r="AD95" s="485">
        <v>50</v>
      </c>
      <c r="AE95" s="486">
        <v>347</v>
      </c>
      <c r="AF95" s="484">
        <v>400</v>
      </c>
      <c r="AG95" s="485">
        <v>747</v>
      </c>
      <c r="AH95" s="486">
        <v>31.7</v>
      </c>
      <c r="AI95" s="484">
        <v>29</v>
      </c>
      <c r="AJ95" s="485">
        <v>30.2</v>
      </c>
      <c r="AK95" s="486">
        <v>347</v>
      </c>
      <c r="AL95" s="484">
        <v>400</v>
      </c>
      <c r="AM95" s="485">
        <v>747</v>
      </c>
      <c r="AN95" s="486">
        <v>58</v>
      </c>
      <c r="AO95" s="484">
        <v>41</v>
      </c>
      <c r="AP95" s="485">
        <v>49</v>
      </c>
      <c r="AQ95" s="486">
        <v>1777</v>
      </c>
      <c r="AR95" s="484">
        <v>1872</v>
      </c>
      <c r="AS95" s="485">
        <v>3649</v>
      </c>
      <c r="AT95" s="486">
        <v>61</v>
      </c>
      <c r="AU95" s="484">
        <v>46</v>
      </c>
      <c r="AV95" s="485">
        <v>53</v>
      </c>
      <c r="AW95" s="486">
        <v>1777</v>
      </c>
      <c r="AX95" s="484">
        <v>1872</v>
      </c>
      <c r="AY95" s="485">
        <v>3649</v>
      </c>
      <c r="AZ95" s="486">
        <v>33.1</v>
      </c>
      <c r="BA95" s="484">
        <v>30.6</v>
      </c>
      <c r="BB95" s="485">
        <v>31.8</v>
      </c>
      <c r="BC95" s="486">
        <v>1777</v>
      </c>
      <c r="BD95" s="484">
        <v>1872</v>
      </c>
      <c r="BE95" s="485">
        <v>3649</v>
      </c>
    </row>
    <row r="96" spans="1:57" x14ac:dyDescent="0.35">
      <c r="A96" t="s">
        <v>77</v>
      </c>
      <c r="B96" t="s">
        <v>322</v>
      </c>
      <c r="C96" t="s">
        <v>309</v>
      </c>
      <c r="D96" s="486">
        <v>62</v>
      </c>
      <c r="E96" s="484">
        <v>50</v>
      </c>
      <c r="F96" s="485">
        <v>56</v>
      </c>
      <c r="G96" s="486">
        <v>1038</v>
      </c>
      <c r="H96" s="484">
        <v>1039</v>
      </c>
      <c r="I96" s="485">
        <v>2077</v>
      </c>
      <c r="J96" s="486">
        <v>64</v>
      </c>
      <c r="K96" s="484">
        <v>53</v>
      </c>
      <c r="L96" s="485">
        <v>59</v>
      </c>
      <c r="M96" s="486">
        <v>1038</v>
      </c>
      <c r="N96" s="484">
        <v>1039</v>
      </c>
      <c r="O96" s="485">
        <v>2077</v>
      </c>
      <c r="P96" s="486">
        <v>34.4</v>
      </c>
      <c r="Q96" s="484">
        <v>32.200000000000003</v>
      </c>
      <c r="R96" s="485">
        <v>33.299999999999997</v>
      </c>
      <c r="S96" s="486">
        <v>1038</v>
      </c>
      <c r="T96" s="484">
        <v>1039</v>
      </c>
      <c r="U96" s="485">
        <v>2077</v>
      </c>
      <c r="V96" s="486">
        <v>57</v>
      </c>
      <c r="W96" s="484">
        <v>37</v>
      </c>
      <c r="X96" s="485">
        <v>47</v>
      </c>
      <c r="Y96" s="486">
        <v>385</v>
      </c>
      <c r="Z96" s="484">
        <v>425</v>
      </c>
      <c r="AA96" s="485">
        <v>810</v>
      </c>
      <c r="AB96" s="486">
        <v>62</v>
      </c>
      <c r="AC96" s="484">
        <v>41</v>
      </c>
      <c r="AD96" s="485">
        <v>51</v>
      </c>
      <c r="AE96" s="486">
        <v>385</v>
      </c>
      <c r="AF96" s="484">
        <v>425</v>
      </c>
      <c r="AG96" s="485">
        <v>810</v>
      </c>
      <c r="AH96" s="486">
        <v>33.200000000000003</v>
      </c>
      <c r="AI96" s="484">
        <v>29.1</v>
      </c>
      <c r="AJ96" s="485">
        <v>31</v>
      </c>
      <c r="AK96" s="486">
        <v>385</v>
      </c>
      <c r="AL96" s="484">
        <v>425</v>
      </c>
      <c r="AM96" s="485">
        <v>810</v>
      </c>
      <c r="AN96" s="486">
        <v>61</v>
      </c>
      <c r="AO96" s="484">
        <v>46</v>
      </c>
      <c r="AP96" s="485">
        <v>53</v>
      </c>
      <c r="AQ96" s="486">
        <v>1561</v>
      </c>
      <c r="AR96" s="484">
        <v>1598</v>
      </c>
      <c r="AS96" s="485">
        <v>3159</v>
      </c>
      <c r="AT96" s="486">
        <v>64</v>
      </c>
      <c r="AU96" s="484">
        <v>49</v>
      </c>
      <c r="AV96" s="485">
        <v>56</v>
      </c>
      <c r="AW96" s="486">
        <v>1561</v>
      </c>
      <c r="AX96" s="484">
        <v>1598</v>
      </c>
      <c r="AY96" s="485">
        <v>3159</v>
      </c>
      <c r="AZ96" s="486">
        <v>34.1</v>
      </c>
      <c r="BA96" s="484">
        <v>31.3</v>
      </c>
      <c r="BB96" s="485">
        <v>32.700000000000003</v>
      </c>
      <c r="BC96" s="486">
        <v>1561</v>
      </c>
      <c r="BD96" s="484">
        <v>1598</v>
      </c>
      <c r="BE96" s="485">
        <v>3159</v>
      </c>
    </row>
    <row r="97" spans="1:57" x14ac:dyDescent="0.35">
      <c r="A97" t="s">
        <v>40</v>
      </c>
      <c r="B97" t="s">
        <v>285</v>
      </c>
      <c r="C97" t="s">
        <v>408</v>
      </c>
      <c r="D97" s="486">
        <v>69</v>
      </c>
      <c r="E97" s="484">
        <v>49</v>
      </c>
      <c r="F97" s="485">
        <v>58</v>
      </c>
      <c r="G97" s="486">
        <v>2116</v>
      </c>
      <c r="H97" s="484">
        <v>2262</v>
      </c>
      <c r="I97" s="485">
        <v>4378</v>
      </c>
      <c r="J97" s="486">
        <v>72</v>
      </c>
      <c r="K97" s="484">
        <v>53</v>
      </c>
      <c r="L97" s="485">
        <v>62</v>
      </c>
      <c r="M97" s="486">
        <v>2116</v>
      </c>
      <c r="N97" s="484">
        <v>2262</v>
      </c>
      <c r="O97" s="485">
        <v>4378</v>
      </c>
      <c r="P97" s="486">
        <v>35.1</v>
      </c>
      <c r="Q97" s="484">
        <v>31.9</v>
      </c>
      <c r="R97" s="485">
        <v>33.4</v>
      </c>
      <c r="S97" s="486">
        <v>2116</v>
      </c>
      <c r="T97" s="484">
        <v>2262</v>
      </c>
      <c r="U97" s="485">
        <v>4378</v>
      </c>
      <c r="V97" s="486">
        <v>49</v>
      </c>
      <c r="W97" s="484">
        <v>34</v>
      </c>
      <c r="X97" s="485">
        <v>41</v>
      </c>
      <c r="Y97" s="486">
        <v>1537</v>
      </c>
      <c r="Z97" s="484">
        <v>1652</v>
      </c>
      <c r="AA97" s="485">
        <v>3189</v>
      </c>
      <c r="AB97" s="486">
        <v>55</v>
      </c>
      <c r="AC97" s="484">
        <v>41</v>
      </c>
      <c r="AD97" s="485">
        <v>48</v>
      </c>
      <c r="AE97" s="486">
        <v>1537</v>
      </c>
      <c r="AF97" s="484">
        <v>1652</v>
      </c>
      <c r="AG97" s="485">
        <v>3189</v>
      </c>
      <c r="AH97" s="486">
        <v>30.5</v>
      </c>
      <c r="AI97" s="484">
        <v>28</v>
      </c>
      <c r="AJ97" s="485">
        <v>29.2</v>
      </c>
      <c r="AK97" s="486">
        <v>1537</v>
      </c>
      <c r="AL97" s="484">
        <v>1652</v>
      </c>
      <c r="AM97" s="485">
        <v>3189</v>
      </c>
      <c r="AN97" s="486">
        <v>60</v>
      </c>
      <c r="AO97" s="484">
        <v>42</v>
      </c>
      <c r="AP97" s="485">
        <v>51</v>
      </c>
      <c r="AQ97" s="486">
        <v>3838</v>
      </c>
      <c r="AR97" s="484">
        <v>4116</v>
      </c>
      <c r="AS97" s="485">
        <v>7954</v>
      </c>
      <c r="AT97" s="486">
        <v>64</v>
      </c>
      <c r="AU97" s="484">
        <v>47</v>
      </c>
      <c r="AV97" s="485">
        <v>56</v>
      </c>
      <c r="AW97" s="486">
        <v>3838</v>
      </c>
      <c r="AX97" s="484">
        <v>4116</v>
      </c>
      <c r="AY97" s="485">
        <v>7954</v>
      </c>
      <c r="AZ97" s="486">
        <v>33.1</v>
      </c>
      <c r="BA97" s="484">
        <v>30.2</v>
      </c>
      <c r="BB97" s="485">
        <v>31.6</v>
      </c>
      <c r="BC97" s="486">
        <v>3838</v>
      </c>
      <c r="BD97" s="484">
        <v>4116</v>
      </c>
      <c r="BE97" s="485">
        <v>7954</v>
      </c>
    </row>
    <row r="98" spans="1:57" x14ac:dyDescent="0.35">
      <c r="A98" t="s">
        <v>41</v>
      </c>
      <c r="B98" t="s">
        <v>286</v>
      </c>
      <c r="C98" t="s">
        <v>408</v>
      </c>
      <c r="D98" s="486">
        <v>66</v>
      </c>
      <c r="E98" s="484">
        <v>49</v>
      </c>
      <c r="F98" s="485">
        <v>57</v>
      </c>
      <c r="G98" s="486">
        <v>1086</v>
      </c>
      <c r="H98" s="484">
        <v>1081</v>
      </c>
      <c r="I98" s="485">
        <v>2167</v>
      </c>
      <c r="J98" s="486">
        <v>67</v>
      </c>
      <c r="K98" s="484">
        <v>51</v>
      </c>
      <c r="L98" s="485">
        <v>59</v>
      </c>
      <c r="M98" s="486">
        <v>1086</v>
      </c>
      <c r="N98" s="484">
        <v>1081</v>
      </c>
      <c r="O98" s="485">
        <v>2167</v>
      </c>
      <c r="P98" s="486">
        <v>34.6</v>
      </c>
      <c r="Q98" s="484">
        <v>32.1</v>
      </c>
      <c r="R98" s="485">
        <v>33.4</v>
      </c>
      <c r="S98" s="486">
        <v>1086</v>
      </c>
      <c r="T98" s="484">
        <v>1081</v>
      </c>
      <c r="U98" s="485">
        <v>2167</v>
      </c>
      <c r="V98" s="486">
        <v>38</v>
      </c>
      <c r="W98" s="484">
        <v>23</v>
      </c>
      <c r="X98" s="485">
        <v>30</v>
      </c>
      <c r="Y98" s="486">
        <v>224</v>
      </c>
      <c r="Z98" s="484">
        <v>230</v>
      </c>
      <c r="AA98" s="485">
        <v>454</v>
      </c>
      <c r="AB98" s="486">
        <v>46</v>
      </c>
      <c r="AC98" s="484">
        <v>32</v>
      </c>
      <c r="AD98" s="485">
        <v>39</v>
      </c>
      <c r="AE98" s="486">
        <v>224</v>
      </c>
      <c r="AF98" s="484">
        <v>230</v>
      </c>
      <c r="AG98" s="485">
        <v>454</v>
      </c>
      <c r="AH98" s="486">
        <v>29.7</v>
      </c>
      <c r="AI98" s="484">
        <v>27.4</v>
      </c>
      <c r="AJ98" s="485">
        <v>28.5</v>
      </c>
      <c r="AK98" s="486">
        <v>224</v>
      </c>
      <c r="AL98" s="484">
        <v>230</v>
      </c>
      <c r="AM98" s="485">
        <v>454</v>
      </c>
      <c r="AN98" s="486">
        <v>61</v>
      </c>
      <c r="AO98" s="484">
        <v>43</v>
      </c>
      <c r="AP98" s="485">
        <v>52</v>
      </c>
      <c r="AQ98" s="486">
        <v>1371</v>
      </c>
      <c r="AR98" s="484">
        <v>1376</v>
      </c>
      <c r="AS98" s="485">
        <v>2747</v>
      </c>
      <c r="AT98" s="486">
        <v>64</v>
      </c>
      <c r="AU98" s="484">
        <v>47</v>
      </c>
      <c r="AV98" s="485">
        <v>55</v>
      </c>
      <c r="AW98" s="486">
        <v>1371</v>
      </c>
      <c r="AX98" s="484">
        <v>1376</v>
      </c>
      <c r="AY98" s="485">
        <v>2747</v>
      </c>
      <c r="AZ98" s="486">
        <v>33.700000000000003</v>
      </c>
      <c r="BA98" s="484">
        <v>31.1</v>
      </c>
      <c r="BB98" s="485">
        <v>32.4</v>
      </c>
      <c r="BC98" s="486">
        <v>1371</v>
      </c>
      <c r="BD98" s="484">
        <v>1376</v>
      </c>
      <c r="BE98" s="485">
        <v>2747</v>
      </c>
    </row>
    <row r="99" spans="1:57" x14ac:dyDescent="0.35">
      <c r="A99" t="s">
        <v>45</v>
      </c>
      <c r="B99" t="s">
        <v>290</v>
      </c>
      <c r="C99" t="s">
        <v>408</v>
      </c>
      <c r="D99" s="486">
        <v>73</v>
      </c>
      <c r="E99" s="484">
        <v>56</v>
      </c>
      <c r="F99" s="485">
        <v>64</v>
      </c>
      <c r="G99" s="486">
        <v>1824</v>
      </c>
      <c r="H99" s="484">
        <v>1997</v>
      </c>
      <c r="I99" s="485">
        <v>3821</v>
      </c>
      <c r="J99" s="486">
        <v>74</v>
      </c>
      <c r="K99" s="484">
        <v>58</v>
      </c>
      <c r="L99" s="485">
        <v>66</v>
      </c>
      <c r="M99" s="486">
        <v>1824</v>
      </c>
      <c r="N99" s="484">
        <v>1997</v>
      </c>
      <c r="O99" s="485">
        <v>3821</v>
      </c>
      <c r="P99" s="486">
        <v>35.700000000000003</v>
      </c>
      <c r="Q99" s="484">
        <v>33.700000000000003</v>
      </c>
      <c r="R99" s="485">
        <v>34.6</v>
      </c>
      <c r="S99" s="486">
        <v>1824</v>
      </c>
      <c r="T99" s="484">
        <v>1997</v>
      </c>
      <c r="U99" s="485">
        <v>3821</v>
      </c>
      <c r="V99" s="486">
        <v>55</v>
      </c>
      <c r="W99" s="484">
        <v>37</v>
      </c>
      <c r="X99" s="485">
        <v>45</v>
      </c>
      <c r="Y99" s="486">
        <v>669</v>
      </c>
      <c r="Z99" s="484">
        <v>778</v>
      </c>
      <c r="AA99" s="485">
        <v>1447</v>
      </c>
      <c r="AB99" s="486">
        <v>61</v>
      </c>
      <c r="AC99" s="484">
        <v>42</v>
      </c>
      <c r="AD99" s="485">
        <v>51</v>
      </c>
      <c r="AE99" s="486">
        <v>669</v>
      </c>
      <c r="AF99" s="484">
        <v>778</v>
      </c>
      <c r="AG99" s="485">
        <v>1447</v>
      </c>
      <c r="AH99" s="486">
        <v>32.700000000000003</v>
      </c>
      <c r="AI99" s="484">
        <v>30.1</v>
      </c>
      <c r="AJ99" s="485">
        <v>31.3</v>
      </c>
      <c r="AK99" s="486">
        <v>669</v>
      </c>
      <c r="AL99" s="484">
        <v>778</v>
      </c>
      <c r="AM99" s="485">
        <v>1447</v>
      </c>
      <c r="AN99" s="486">
        <v>68</v>
      </c>
      <c r="AO99" s="484">
        <v>50</v>
      </c>
      <c r="AP99" s="485">
        <v>59</v>
      </c>
      <c r="AQ99" s="486">
        <v>2587</v>
      </c>
      <c r="AR99" s="484">
        <v>2854</v>
      </c>
      <c r="AS99" s="485">
        <v>5441</v>
      </c>
      <c r="AT99" s="486">
        <v>70</v>
      </c>
      <c r="AU99" s="484">
        <v>53</v>
      </c>
      <c r="AV99" s="485">
        <v>61</v>
      </c>
      <c r="AW99" s="486">
        <v>2587</v>
      </c>
      <c r="AX99" s="484">
        <v>2854</v>
      </c>
      <c r="AY99" s="485">
        <v>5441</v>
      </c>
      <c r="AZ99" s="486">
        <v>34.799999999999997</v>
      </c>
      <c r="BA99" s="484">
        <v>32.6</v>
      </c>
      <c r="BB99" s="485">
        <v>33.700000000000003</v>
      </c>
      <c r="BC99" s="486">
        <v>2587</v>
      </c>
      <c r="BD99" s="484">
        <v>2854</v>
      </c>
      <c r="BE99" s="485">
        <v>5441</v>
      </c>
    </row>
    <row r="100" spans="1:57" x14ac:dyDescent="0.35">
      <c r="A100" t="s">
        <v>46</v>
      </c>
      <c r="B100" t="s">
        <v>291</v>
      </c>
      <c r="C100" t="s">
        <v>408</v>
      </c>
      <c r="D100" s="486">
        <v>66</v>
      </c>
      <c r="E100" s="484">
        <v>50</v>
      </c>
      <c r="F100" s="485">
        <v>58</v>
      </c>
      <c r="G100" s="486">
        <v>3548</v>
      </c>
      <c r="H100" s="484">
        <v>3635</v>
      </c>
      <c r="I100" s="485">
        <v>7183</v>
      </c>
      <c r="J100" s="486">
        <v>68</v>
      </c>
      <c r="K100" s="484">
        <v>53</v>
      </c>
      <c r="L100" s="485">
        <v>61</v>
      </c>
      <c r="M100" s="486">
        <v>3548</v>
      </c>
      <c r="N100" s="484">
        <v>3635</v>
      </c>
      <c r="O100" s="485">
        <v>7183</v>
      </c>
      <c r="P100" s="486">
        <v>34.700000000000003</v>
      </c>
      <c r="Q100" s="484">
        <v>32.5</v>
      </c>
      <c r="R100" s="485">
        <v>33.6</v>
      </c>
      <c r="S100" s="486">
        <v>3548</v>
      </c>
      <c r="T100" s="484">
        <v>3635</v>
      </c>
      <c r="U100" s="485">
        <v>7183</v>
      </c>
      <c r="V100" s="486">
        <v>50</v>
      </c>
      <c r="W100" s="484">
        <v>33</v>
      </c>
      <c r="X100" s="485">
        <v>41</v>
      </c>
      <c r="Y100" s="486">
        <v>861</v>
      </c>
      <c r="Z100" s="484">
        <v>908</v>
      </c>
      <c r="AA100" s="485">
        <v>1769</v>
      </c>
      <c r="AB100" s="486">
        <v>54</v>
      </c>
      <c r="AC100" s="484">
        <v>38</v>
      </c>
      <c r="AD100" s="485">
        <v>46</v>
      </c>
      <c r="AE100" s="486">
        <v>861</v>
      </c>
      <c r="AF100" s="484">
        <v>908</v>
      </c>
      <c r="AG100" s="485">
        <v>1769</v>
      </c>
      <c r="AH100" s="486">
        <v>31.4</v>
      </c>
      <c r="AI100" s="484">
        <v>28.5</v>
      </c>
      <c r="AJ100" s="485">
        <v>29.9</v>
      </c>
      <c r="AK100" s="486">
        <v>861</v>
      </c>
      <c r="AL100" s="484">
        <v>908</v>
      </c>
      <c r="AM100" s="485">
        <v>1769</v>
      </c>
      <c r="AN100" s="486">
        <v>63</v>
      </c>
      <c r="AO100" s="484">
        <v>47</v>
      </c>
      <c r="AP100" s="485">
        <v>55</v>
      </c>
      <c r="AQ100" s="486">
        <v>4747</v>
      </c>
      <c r="AR100" s="484">
        <v>4915</v>
      </c>
      <c r="AS100" s="485">
        <v>9662</v>
      </c>
      <c r="AT100" s="486">
        <v>66</v>
      </c>
      <c r="AU100" s="484">
        <v>51</v>
      </c>
      <c r="AV100" s="485">
        <v>58</v>
      </c>
      <c r="AW100" s="486">
        <v>4747</v>
      </c>
      <c r="AX100" s="484">
        <v>4915</v>
      </c>
      <c r="AY100" s="485">
        <v>9662</v>
      </c>
      <c r="AZ100" s="486">
        <v>34.200000000000003</v>
      </c>
      <c r="BA100" s="484">
        <v>31.8</v>
      </c>
      <c r="BB100" s="485">
        <v>33</v>
      </c>
      <c r="BC100" s="486">
        <v>4747</v>
      </c>
      <c r="BD100" s="484">
        <v>4915</v>
      </c>
      <c r="BE100" s="485">
        <v>9662</v>
      </c>
    </row>
    <row r="101" spans="1:57" x14ac:dyDescent="0.35">
      <c r="A101" t="s">
        <v>52</v>
      </c>
      <c r="B101" t="s">
        <v>297</v>
      </c>
      <c r="C101" t="s">
        <v>408</v>
      </c>
      <c r="D101" s="486">
        <v>71</v>
      </c>
      <c r="E101" s="484">
        <v>51</v>
      </c>
      <c r="F101" s="485">
        <v>61</v>
      </c>
      <c r="G101" s="486">
        <v>1669</v>
      </c>
      <c r="H101" s="484">
        <v>1842</v>
      </c>
      <c r="I101" s="485">
        <v>3511</v>
      </c>
      <c r="J101" s="486">
        <v>72</v>
      </c>
      <c r="K101" s="484">
        <v>54</v>
      </c>
      <c r="L101" s="485">
        <v>63</v>
      </c>
      <c r="M101" s="486">
        <v>1669</v>
      </c>
      <c r="N101" s="484">
        <v>1842</v>
      </c>
      <c r="O101" s="485">
        <v>3511</v>
      </c>
      <c r="P101" s="486">
        <v>34.9</v>
      </c>
      <c r="Q101" s="484">
        <v>32</v>
      </c>
      <c r="R101" s="485">
        <v>33.4</v>
      </c>
      <c r="S101" s="486">
        <v>1669</v>
      </c>
      <c r="T101" s="484">
        <v>1842</v>
      </c>
      <c r="U101" s="485">
        <v>3511</v>
      </c>
      <c r="V101" s="486">
        <v>48</v>
      </c>
      <c r="W101" s="484">
        <v>28</v>
      </c>
      <c r="X101" s="485">
        <v>37</v>
      </c>
      <c r="Y101" s="486">
        <v>191</v>
      </c>
      <c r="Z101" s="484">
        <v>218</v>
      </c>
      <c r="AA101" s="485">
        <v>409</v>
      </c>
      <c r="AB101" s="486">
        <v>51</v>
      </c>
      <c r="AC101" s="484">
        <v>33</v>
      </c>
      <c r="AD101" s="485">
        <v>41</v>
      </c>
      <c r="AE101" s="486">
        <v>191</v>
      </c>
      <c r="AF101" s="484">
        <v>218</v>
      </c>
      <c r="AG101" s="485">
        <v>409</v>
      </c>
      <c r="AH101" s="486">
        <v>30.7</v>
      </c>
      <c r="AI101" s="484">
        <v>27.3</v>
      </c>
      <c r="AJ101" s="485">
        <v>28.9</v>
      </c>
      <c r="AK101" s="486">
        <v>191</v>
      </c>
      <c r="AL101" s="484">
        <v>218</v>
      </c>
      <c r="AM101" s="485">
        <v>409</v>
      </c>
      <c r="AN101" s="486">
        <v>69</v>
      </c>
      <c r="AO101" s="484">
        <v>48</v>
      </c>
      <c r="AP101" s="485">
        <v>58</v>
      </c>
      <c r="AQ101" s="486">
        <v>1880</v>
      </c>
      <c r="AR101" s="484">
        <v>2099</v>
      </c>
      <c r="AS101" s="485">
        <v>3979</v>
      </c>
      <c r="AT101" s="486">
        <v>70</v>
      </c>
      <c r="AU101" s="484">
        <v>52</v>
      </c>
      <c r="AV101" s="485">
        <v>60</v>
      </c>
      <c r="AW101" s="486">
        <v>1880</v>
      </c>
      <c r="AX101" s="484">
        <v>2099</v>
      </c>
      <c r="AY101" s="485">
        <v>3979</v>
      </c>
      <c r="AZ101" s="486">
        <v>34.5</v>
      </c>
      <c r="BA101" s="484">
        <v>31.5</v>
      </c>
      <c r="BB101" s="485">
        <v>32.9</v>
      </c>
      <c r="BC101" s="486">
        <v>1880</v>
      </c>
      <c r="BD101" s="484">
        <v>2099</v>
      </c>
      <c r="BE101" s="485">
        <v>3979</v>
      </c>
    </row>
    <row r="102" spans="1:57" x14ac:dyDescent="0.35">
      <c r="A102" t="s">
        <v>94</v>
      </c>
      <c r="B102" t="s">
        <v>337</v>
      </c>
      <c r="C102" t="s">
        <v>338</v>
      </c>
      <c r="D102" s="486" t="s">
        <v>197</v>
      </c>
      <c r="E102" s="484" t="s">
        <v>197</v>
      </c>
      <c r="F102" s="485" t="s">
        <v>197</v>
      </c>
      <c r="G102" s="486" t="s">
        <v>197</v>
      </c>
      <c r="H102" s="484" t="s">
        <v>197</v>
      </c>
      <c r="I102" s="485">
        <v>6</v>
      </c>
      <c r="J102" s="486" t="s">
        <v>197</v>
      </c>
      <c r="K102" s="484" t="s">
        <v>197</v>
      </c>
      <c r="L102" s="485" t="s">
        <v>197</v>
      </c>
      <c r="M102" s="486" t="s">
        <v>197</v>
      </c>
      <c r="N102" s="484" t="s">
        <v>197</v>
      </c>
      <c r="O102" s="485">
        <v>6</v>
      </c>
      <c r="P102" s="486">
        <v>37</v>
      </c>
      <c r="Q102" s="484">
        <v>38</v>
      </c>
      <c r="R102" s="485">
        <v>37.299999999999997</v>
      </c>
      <c r="S102" s="486" t="s">
        <v>197</v>
      </c>
      <c r="T102" s="484" t="s">
        <v>197</v>
      </c>
      <c r="U102" s="485">
        <v>6</v>
      </c>
      <c r="V102" s="486">
        <v>64</v>
      </c>
      <c r="W102" s="484">
        <v>70</v>
      </c>
      <c r="X102" s="485">
        <v>67</v>
      </c>
      <c r="Y102" s="486">
        <v>11</v>
      </c>
      <c r="Z102" s="484">
        <v>10</v>
      </c>
      <c r="AA102" s="485">
        <v>21</v>
      </c>
      <c r="AB102" s="486">
        <v>64</v>
      </c>
      <c r="AC102" s="484">
        <v>70</v>
      </c>
      <c r="AD102" s="485">
        <v>67</v>
      </c>
      <c r="AE102" s="486">
        <v>11</v>
      </c>
      <c r="AF102" s="484">
        <v>10</v>
      </c>
      <c r="AG102" s="485">
        <v>21</v>
      </c>
      <c r="AH102" s="486">
        <v>33.200000000000003</v>
      </c>
      <c r="AI102" s="484">
        <v>34</v>
      </c>
      <c r="AJ102" s="485">
        <v>33.6</v>
      </c>
      <c r="AK102" s="486">
        <v>11</v>
      </c>
      <c r="AL102" s="484">
        <v>10</v>
      </c>
      <c r="AM102" s="485">
        <v>21</v>
      </c>
      <c r="AN102" s="486">
        <v>59</v>
      </c>
      <c r="AO102" s="484">
        <v>73</v>
      </c>
      <c r="AP102" s="485">
        <v>65</v>
      </c>
      <c r="AQ102" s="486">
        <v>27</v>
      </c>
      <c r="AR102" s="484">
        <v>22</v>
      </c>
      <c r="AS102" s="485">
        <v>49</v>
      </c>
      <c r="AT102" s="486">
        <v>59</v>
      </c>
      <c r="AU102" s="484">
        <v>77</v>
      </c>
      <c r="AV102" s="485">
        <v>67</v>
      </c>
      <c r="AW102" s="486">
        <v>27</v>
      </c>
      <c r="AX102" s="484">
        <v>22</v>
      </c>
      <c r="AY102" s="485">
        <v>49</v>
      </c>
      <c r="AZ102" s="486">
        <v>35.9</v>
      </c>
      <c r="BA102" s="484">
        <v>36.4</v>
      </c>
      <c r="BB102" s="485">
        <v>36.1</v>
      </c>
      <c r="BC102" s="486">
        <v>27</v>
      </c>
      <c r="BD102" s="484">
        <v>22</v>
      </c>
      <c r="BE102" s="485">
        <v>49</v>
      </c>
    </row>
    <row r="103" spans="1:57" x14ac:dyDescent="0.35">
      <c r="A103" t="s">
        <v>108</v>
      </c>
      <c r="B103" t="s">
        <v>353</v>
      </c>
      <c r="C103" t="s">
        <v>352</v>
      </c>
      <c r="D103" s="486">
        <v>65</v>
      </c>
      <c r="E103" s="484">
        <v>49</v>
      </c>
      <c r="F103" s="485">
        <v>57</v>
      </c>
      <c r="G103" s="486">
        <v>775</v>
      </c>
      <c r="H103" s="484">
        <v>838</v>
      </c>
      <c r="I103" s="485">
        <v>1613</v>
      </c>
      <c r="J103" s="486">
        <v>68</v>
      </c>
      <c r="K103" s="484">
        <v>53</v>
      </c>
      <c r="L103" s="485">
        <v>60</v>
      </c>
      <c r="M103" s="486">
        <v>775</v>
      </c>
      <c r="N103" s="484">
        <v>838</v>
      </c>
      <c r="O103" s="485">
        <v>1613</v>
      </c>
      <c r="P103" s="486">
        <v>33.299999999999997</v>
      </c>
      <c r="Q103" s="484">
        <v>31.5</v>
      </c>
      <c r="R103" s="485">
        <v>32.4</v>
      </c>
      <c r="S103" s="486">
        <v>775</v>
      </c>
      <c r="T103" s="484">
        <v>838</v>
      </c>
      <c r="U103" s="485">
        <v>1613</v>
      </c>
      <c r="V103" s="486">
        <v>65</v>
      </c>
      <c r="W103" s="484">
        <v>47</v>
      </c>
      <c r="X103" s="485">
        <v>56</v>
      </c>
      <c r="Y103" s="486">
        <v>904</v>
      </c>
      <c r="Z103" s="484">
        <v>939</v>
      </c>
      <c r="AA103" s="485">
        <v>1843</v>
      </c>
      <c r="AB103" s="486">
        <v>70</v>
      </c>
      <c r="AC103" s="484">
        <v>52</v>
      </c>
      <c r="AD103" s="485">
        <v>61</v>
      </c>
      <c r="AE103" s="486">
        <v>904</v>
      </c>
      <c r="AF103" s="484">
        <v>939</v>
      </c>
      <c r="AG103" s="485">
        <v>1843</v>
      </c>
      <c r="AH103" s="486">
        <v>33.200000000000003</v>
      </c>
      <c r="AI103" s="484">
        <v>30.4</v>
      </c>
      <c r="AJ103" s="485">
        <v>31.8</v>
      </c>
      <c r="AK103" s="486">
        <v>904</v>
      </c>
      <c r="AL103" s="484">
        <v>939</v>
      </c>
      <c r="AM103" s="485">
        <v>1843</v>
      </c>
      <c r="AN103" s="486">
        <v>64</v>
      </c>
      <c r="AO103" s="484">
        <v>48</v>
      </c>
      <c r="AP103" s="485">
        <v>56</v>
      </c>
      <c r="AQ103" s="486">
        <v>1755</v>
      </c>
      <c r="AR103" s="484">
        <v>1847</v>
      </c>
      <c r="AS103" s="485">
        <v>3602</v>
      </c>
      <c r="AT103" s="486">
        <v>67</v>
      </c>
      <c r="AU103" s="484">
        <v>52</v>
      </c>
      <c r="AV103" s="485">
        <v>60</v>
      </c>
      <c r="AW103" s="486">
        <v>1755</v>
      </c>
      <c r="AX103" s="484">
        <v>1847</v>
      </c>
      <c r="AY103" s="485">
        <v>3602</v>
      </c>
      <c r="AZ103" s="486">
        <v>33.1</v>
      </c>
      <c r="BA103" s="484">
        <v>30.8</v>
      </c>
      <c r="BB103" s="485">
        <v>31.9</v>
      </c>
      <c r="BC103" s="486">
        <v>1755</v>
      </c>
      <c r="BD103" s="484">
        <v>1847</v>
      </c>
      <c r="BE103" s="485">
        <v>3602</v>
      </c>
    </row>
    <row r="104" spans="1:57" x14ac:dyDescent="0.35">
      <c r="A104" t="s">
        <v>109</v>
      </c>
      <c r="B104" t="s">
        <v>354</v>
      </c>
      <c r="C104" t="s">
        <v>352</v>
      </c>
      <c r="D104" s="486">
        <v>79</v>
      </c>
      <c r="E104" s="484">
        <v>64</v>
      </c>
      <c r="F104" s="485">
        <v>71</v>
      </c>
      <c r="G104" s="486">
        <v>1029</v>
      </c>
      <c r="H104" s="484">
        <v>1121</v>
      </c>
      <c r="I104" s="485">
        <v>2150</v>
      </c>
      <c r="J104" s="486">
        <v>80</v>
      </c>
      <c r="K104" s="484">
        <v>65</v>
      </c>
      <c r="L104" s="485">
        <v>72</v>
      </c>
      <c r="M104" s="486">
        <v>1029</v>
      </c>
      <c r="N104" s="484">
        <v>1121</v>
      </c>
      <c r="O104" s="485">
        <v>2150</v>
      </c>
      <c r="P104" s="486">
        <v>37.9</v>
      </c>
      <c r="Q104" s="484">
        <v>35.799999999999997</v>
      </c>
      <c r="R104" s="485">
        <v>36.799999999999997</v>
      </c>
      <c r="S104" s="486">
        <v>1029</v>
      </c>
      <c r="T104" s="484">
        <v>1121</v>
      </c>
      <c r="U104" s="485">
        <v>2150</v>
      </c>
      <c r="V104" s="486">
        <v>66</v>
      </c>
      <c r="W104" s="484">
        <v>52</v>
      </c>
      <c r="X104" s="485">
        <v>58</v>
      </c>
      <c r="Y104" s="486">
        <v>932</v>
      </c>
      <c r="Z104" s="484">
        <v>1041</v>
      </c>
      <c r="AA104" s="485">
        <v>1973</v>
      </c>
      <c r="AB104" s="486">
        <v>67</v>
      </c>
      <c r="AC104" s="484">
        <v>54</v>
      </c>
      <c r="AD104" s="485">
        <v>60</v>
      </c>
      <c r="AE104" s="486">
        <v>932</v>
      </c>
      <c r="AF104" s="484">
        <v>1041</v>
      </c>
      <c r="AG104" s="485">
        <v>1973</v>
      </c>
      <c r="AH104" s="486">
        <v>34.6</v>
      </c>
      <c r="AI104" s="484">
        <v>32.299999999999997</v>
      </c>
      <c r="AJ104" s="485">
        <v>33.4</v>
      </c>
      <c r="AK104" s="486">
        <v>932</v>
      </c>
      <c r="AL104" s="484">
        <v>1041</v>
      </c>
      <c r="AM104" s="485">
        <v>1973</v>
      </c>
      <c r="AN104" s="486">
        <v>72</v>
      </c>
      <c r="AO104" s="484">
        <v>57</v>
      </c>
      <c r="AP104" s="485">
        <v>64</v>
      </c>
      <c r="AQ104" s="486">
        <v>2097</v>
      </c>
      <c r="AR104" s="484">
        <v>2292</v>
      </c>
      <c r="AS104" s="485">
        <v>4389</v>
      </c>
      <c r="AT104" s="486">
        <v>73</v>
      </c>
      <c r="AU104" s="484">
        <v>59</v>
      </c>
      <c r="AV104" s="485">
        <v>65</v>
      </c>
      <c r="AW104" s="486">
        <v>2097</v>
      </c>
      <c r="AX104" s="484">
        <v>2292</v>
      </c>
      <c r="AY104" s="485">
        <v>4389</v>
      </c>
      <c r="AZ104" s="486">
        <v>36.200000000000003</v>
      </c>
      <c r="BA104" s="484">
        <v>34.1</v>
      </c>
      <c r="BB104" s="485">
        <v>35.1</v>
      </c>
      <c r="BC104" s="486">
        <v>2097</v>
      </c>
      <c r="BD104" s="484">
        <v>2292</v>
      </c>
      <c r="BE104" s="485">
        <v>4389</v>
      </c>
    </row>
    <row r="105" spans="1:57" x14ac:dyDescent="0.35">
      <c r="A105" t="s">
        <v>110</v>
      </c>
      <c r="B105" t="s">
        <v>355</v>
      </c>
      <c r="C105" t="s">
        <v>352</v>
      </c>
      <c r="D105" s="486">
        <v>80</v>
      </c>
      <c r="E105" s="484">
        <v>64</v>
      </c>
      <c r="F105" s="485">
        <v>72</v>
      </c>
      <c r="G105" s="486">
        <v>1210</v>
      </c>
      <c r="H105" s="484">
        <v>1218</v>
      </c>
      <c r="I105" s="485">
        <v>2428</v>
      </c>
      <c r="J105" s="486">
        <v>81</v>
      </c>
      <c r="K105" s="484">
        <v>65</v>
      </c>
      <c r="L105" s="485">
        <v>73</v>
      </c>
      <c r="M105" s="486">
        <v>1210</v>
      </c>
      <c r="N105" s="484">
        <v>1218</v>
      </c>
      <c r="O105" s="485">
        <v>2428</v>
      </c>
      <c r="P105" s="486">
        <v>37</v>
      </c>
      <c r="Q105" s="484">
        <v>34.799999999999997</v>
      </c>
      <c r="R105" s="485">
        <v>35.9</v>
      </c>
      <c r="S105" s="486">
        <v>1210</v>
      </c>
      <c r="T105" s="484">
        <v>1218</v>
      </c>
      <c r="U105" s="485">
        <v>2428</v>
      </c>
      <c r="V105" s="486">
        <v>76</v>
      </c>
      <c r="W105" s="484">
        <v>67</v>
      </c>
      <c r="X105" s="485">
        <v>71</v>
      </c>
      <c r="Y105" s="486">
        <v>243</v>
      </c>
      <c r="Z105" s="484">
        <v>260</v>
      </c>
      <c r="AA105" s="485">
        <v>503</v>
      </c>
      <c r="AB105" s="486">
        <v>77</v>
      </c>
      <c r="AC105" s="484">
        <v>69</v>
      </c>
      <c r="AD105" s="485">
        <v>73</v>
      </c>
      <c r="AE105" s="486">
        <v>243</v>
      </c>
      <c r="AF105" s="484">
        <v>260</v>
      </c>
      <c r="AG105" s="485">
        <v>503</v>
      </c>
      <c r="AH105" s="486">
        <v>35.799999999999997</v>
      </c>
      <c r="AI105" s="484">
        <v>34.5</v>
      </c>
      <c r="AJ105" s="485">
        <v>35.1</v>
      </c>
      <c r="AK105" s="486">
        <v>243</v>
      </c>
      <c r="AL105" s="484">
        <v>260</v>
      </c>
      <c r="AM105" s="485">
        <v>503</v>
      </c>
      <c r="AN105" s="486">
        <v>79</v>
      </c>
      <c r="AO105" s="484">
        <v>65</v>
      </c>
      <c r="AP105" s="485">
        <v>72</v>
      </c>
      <c r="AQ105" s="486">
        <v>1575</v>
      </c>
      <c r="AR105" s="484">
        <v>1587</v>
      </c>
      <c r="AS105" s="485">
        <v>3162</v>
      </c>
      <c r="AT105" s="486">
        <v>80</v>
      </c>
      <c r="AU105" s="484">
        <v>66</v>
      </c>
      <c r="AV105" s="485">
        <v>73</v>
      </c>
      <c r="AW105" s="486">
        <v>1575</v>
      </c>
      <c r="AX105" s="484">
        <v>1587</v>
      </c>
      <c r="AY105" s="485">
        <v>3162</v>
      </c>
      <c r="AZ105" s="486">
        <v>36.700000000000003</v>
      </c>
      <c r="BA105" s="484">
        <v>34.700000000000003</v>
      </c>
      <c r="BB105" s="485">
        <v>35.700000000000003</v>
      </c>
      <c r="BC105" s="486">
        <v>1575</v>
      </c>
      <c r="BD105" s="484">
        <v>1587</v>
      </c>
      <c r="BE105" s="485">
        <v>3162</v>
      </c>
    </row>
    <row r="106" spans="1:57" x14ac:dyDescent="0.35">
      <c r="A106" t="s">
        <v>111</v>
      </c>
      <c r="B106" t="s">
        <v>356</v>
      </c>
      <c r="C106" t="s">
        <v>352</v>
      </c>
      <c r="D106" s="486">
        <v>74</v>
      </c>
      <c r="E106" s="484">
        <v>54</v>
      </c>
      <c r="F106" s="485">
        <v>64</v>
      </c>
      <c r="G106" s="486">
        <v>507</v>
      </c>
      <c r="H106" s="484">
        <v>515</v>
      </c>
      <c r="I106" s="485">
        <v>1022</v>
      </c>
      <c r="J106" s="486">
        <v>75</v>
      </c>
      <c r="K106" s="484">
        <v>57</v>
      </c>
      <c r="L106" s="485">
        <v>66</v>
      </c>
      <c r="M106" s="486">
        <v>507</v>
      </c>
      <c r="N106" s="484">
        <v>515</v>
      </c>
      <c r="O106" s="485">
        <v>1022</v>
      </c>
      <c r="P106" s="486">
        <v>36.4</v>
      </c>
      <c r="Q106" s="484">
        <v>34.299999999999997</v>
      </c>
      <c r="R106" s="485">
        <v>35.299999999999997</v>
      </c>
      <c r="S106" s="486">
        <v>507</v>
      </c>
      <c r="T106" s="484">
        <v>515</v>
      </c>
      <c r="U106" s="485">
        <v>1022</v>
      </c>
      <c r="V106" s="486">
        <v>61</v>
      </c>
      <c r="W106" s="484">
        <v>47</v>
      </c>
      <c r="X106" s="485">
        <v>54</v>
      </c>
      <c r="Y106" s="486">
        <v>1145</v>
      </c>
      <c r="Z106" s="484">
        <v>1168</v>
      </c>
      <c r="AA106" s="485">
        <v>2313</v>
      </c>
      <c r="AB106" s="486">
        <v>63</v>
      </c>
      <c r="AC106" s="484">
        <v>49</v>
      </c>
      <c r="AD106" s="485">
        <v>56</v>
      </c>
      <c r="AE106" s="486">
        <v>1145</v>
      </c>
      <c r="AF106" s="484">
        <v>1168</v>
      </c>
      <c r="AG106" s="485">
        <v>2313</v>
      </c>
      <c r="AH106" s="486">
        <v>34.299999999999997</v>
      </c>
      <c r="AI106" s="484">
        <v>32</v>
      </c>
      <c r="AJ106" s="485">
        <v>33.1</v>
      </c>
      <c r="AK106" s="486">
        <v>1145</v>
      </c>
      <c r="AL106" s="484">
        <v>1168</v>
      </c>
      <c r="AM106" s="485">
        <v>2313</v>
      </c>
      <c r="AN106" s="486">
        <v>64</v>
      </c>
      <c r="AO106" s="484">
        <v>48</v>
      </c>
      <c r="AP106" s="485">
        <v>56</v>
      </c>
      <c r="AQ106" s="486">
        <v>1867</v>
      </c>
      <c r="AR106" s="484">
        <v>1912</v>
      </c>
      <c r="AS106" s="485">
        <v>3779</v>
      </c>
      <c r="AT106" s="486">
        <v>65</v>
      </c>
      <c r="AU106" s="484">
        <v>50</v>
      </c>
      <c r="AV106" s="485">
        <v>58</v>
      </c>
      <c r="AW106" s="486">
        <v>1867</v>
      </c>
      <c r="AX106" s="484">
        <v>1912</v>
      </c>
      <c r="AY106" s="485">
        <v>3779</v>
      </c>
      <c r="AZ106" s="486">
        <v>34.700000000000003</v>
      </c>
      <c r="BA106" s="484">
        <v>32.4</v>
      </c>
      <c r="BB106" s="485">
        <v>33.5</v>
      </c>
      <c r="BC106" s="486">
        <v>1867</v>
      </c>
      <c r="BD106" s="484">
        <v>1912</v>
      </c>
      <c r="BE106" s="485">
        <v>3779</v>
      </c>
    </row>
    <row r="107" spans="1:57" x14ac:dyDescent="0.35">
      <c r="A107" t="s">
        <v>112</v>
      </c>
      <c r="B107" t="s">
        <v>357</v>
      </c>
      <c r="C107" t="s">
        <v>352</v>
      </c>
      <c r="D107" s="486">
        <v>76</v>
      </c>
      <c r="E107" s="484">
        <v>60</v>
      </c>
      <c r="F107" s="485">
        <v>68</v>
      </c>
      <c r="G107" s="486">
        <v>1463</v>
      </c>
      <c r="H107" s="484">
        <v>1533</v>
      </c>
      <c r="I107" s="485">
        <v>2996</v>
      </c>
      <c r="J107" s="486">
        <v>77</v>
      </c>
      <c r="K107" s="484">
        <v>61</v>
      </c>
      <c r="L107" s="485">
        <v>69</v>
      </c>
      <c r="M107" s="486">
        <v>1463</v>
      </c>
      <c r="N107" s="484">
        <v>1533</v>
      </c>
      <c r="O107" s="485">
        <v>2996</v>
      </c>
      <c r="P107" s="486">
        <v>36</v>
      </c>
      <c r="Q107" s="484">
        <v>33.6</v>
      </c>
      <c r="R107" s="485">
        <v>34.700000000000003</v>
      </c>
      <c r="S107" s="486">
        <v>1463</v>
      </c>
      <c r="T107" s="484">
        <v>1533</v>
      </c>
      <c r="U107" s="485">
        <v>2996</v>
      </c>
      <c r="V107" s="486">
        <v>69</v>
      </c>
      <c r="W107" s="484">
        <v>57</v>
      </c>
      <c r="X107" s="485">
        <v>63</v>
      </c>
      <c r="Y107" s="486">
        <v>261</v>
      </c>
      <c r="Z107" s="484">
        <v>253</v>
      </c>
      <c r="AA107" s="485">
        <v>514</v>
      </c>
      <c r="AB107" s="486">
        <v>69</v>
      </c>
      <c r="AC107" s="484">
        <v>57</v>
      </c>
      <c r="AD107" s="485">
        <v>63</v>
      </c>
      <c r="AE107" s="486">
        <v>261</v>
      </c>
      <c r="AF107" s="484">
        <v>253</v>
      </c>
      <c r="AG107" s="485">
        <v>514</v>
      </c>
      <c r="AH107" s="486">
        <v>34.200000000000003</v>
      </c>
      <c r="AI107" s="484">
        <v>32</v>
      </c>
      <c r="AJ107" s="485">
        <v>33.1</v>
      </c>
      <c r="AK107" s="486">
        <v>261</v>
      </c>
      <c r="AL107" s="484">
        <v>253</v>
      </c>
      <c r="AM107" s="485">
        <v>514</v>
      </c>
      <c r="AN107" s="486">
        <v>74</v>
      </c>
      <c r="AO107" s="484">
        <v>58</v>
      </c>
      <c r="AP107" s="485">
        <v>66</v>
      </c>
      <c r="AQ107" s="486">
        <v>1936</v>
      </c>
      <c r="AR107" s="484">
        <v>1994</v>
      </c>
      <c r="AS107" s="485">
        <v>3930</v>
      </c>
      <c r="AT107" s="486">
        <v>75</v>
      </c>
      <c r="AU107" s="484">
        <v>59</v>
      </c>
      <c r="AV107" s="485">
        <v>67</v>
      </c>
      <c r="AW107" s="486">
        <v>1936</v>
      </c>
      <c r="AX107" s="484">
        <v>1994</v>
      </c>
      <c r="AY107" s="485">
        <v>3930</v>
      </c>
      <c r="AZ107" s="486">
        <v>35.5</v>
      </c>
      <c r="BA107" s="484">
        <v>33.299999999999997</v>
      </c>
      <c r="BB107" s="485">
        <v>34.4</v>
      </c>
      <c r="BC107" s="486">
        <v>1936</v>
      </c>
      <c r="BD107" s="484">
        <v>1994</v>
      </c>
      <c r="BE107" s="485">
        <v>3930</v>
      </c>
    </row>
    <row r="108" spans="1:57" x14ac:dyDescent="0.35">
      <c r="A108" t="s">
        <v>93</v>
      </c>
      <c r="B108" t="s">
        <v>339</v>
      </c>
      <c r="C108" t="s">
        <v>338</v>
      </c>
      <c r="D108" s="486">
        <v>65</v>
      </c>
      <c r="E108" s="484">
        <v>47</v>
      </c>
      <c r="F108" s="485">
        <v>56</v>
      </c>
      <c r="G108" s="486">
        <v>319</v>
      </c>
      <c r="H108" s="484">
        <v>312</v>
      </c>
      <c r="I108" s="485">
        <v>631</v>
      </c>
      <c r="J108" s="486">
        <v>68</v>
      </c>
      <c r="K108" s="484">
        <v>52</v>
      </c>
      <c r="L108" s="485">
        <v>60</v>
      </c>
      <c r="M108" s="486">
        <v>319</v>
      </c>
      <c r="N108" s="484">
        <v>312</v>
      </c>
      <c r="O108" s="485">
        <v>631</v>
      </c>
      <c r="P108" s="486">
        <v>35.5</v>
      </c>
      <c r="Q108" s="484">
        <v>32.799999999999997</v>
      </c>
      <c r="R108" s="485">
        <v>34.200000000000003</v>
      </c>
      <c r="S108" s="486">
        <v>319</v>
      </c>
      <c r="T108" s="484">
        <v>312</v>
      </c>
      <c r="U108" s="485">
        <v>631</v>
      </c>
      <c r="V108" s="486">
        <v>59</v>
      </c>
      <c r="W108" s="484">
        <v>37</v>
      </c>
      <c r="X108" s="485">
        <v>48</v>
      </c>
      <c r="Y108" s="486">
        <v>499</v>
      </c>
      <c r="Z108" s="484">
        <v>484</v>
      </c>
      <c r="AA108" s="485">
        <v>983</v>
      </c>
      <c r="AB108" s="486">
        <v>62</v>
      </c>
      <c r="AC108" s="484">
        <v>43</v>
      </c>
      <c r="AD108" s="485">
        <v>53</v>
      </c>
      <c r="AE108" s="486">
        <v>499</v>
      </c>
      <c r="AF108" s="484">
        <v>484</v>
      </c>
      <c r="AG108" s="485">
        <v>983</v>
      </c>
      <c r="AH108" s="486">
        <v>33.1</v>
      </c>
      <c r="AI108" s="484">
        <v>30.4</v>
      </c>
      <c r="AJ108" s="485">
        <v>31.8</v>
      </c>
      <c r="AK108" s="486">
        <v>499</v>
      </c>
      <c r="AL108" s="484">
        <v>484</v>
      </c>
      <c r="AM108" s="485">
        <v>983</v>
      </c>
      <c r="AN108" s="486">
        <v>61</v>
      </c>
      <c r="AO108" s="484">
        <v>42</v>
      </c>
      <c r="AP108" s="485">
        <v>52</v>
      </c>
      <c r="AQ108" s="486">
        <v>908</v>
      </c>
      <c r="AR108" s="484">
        <v>896</v>
      </c>
      <c r="AS108" s="485">
        <v>1804</v>
      </c>
      <c r="AT108" s="486">
        <v>65</v>
      </c>
      <c r="AU108" s="484">
        <v>47</v>
      </c>
      <c r="AV108" s="485">
        <v>56</v>
      </c>
      <c r="AW108" s="486">
        <v>908</v>
      </c>
      <c r="AX108" s="484">
        <v>896</v>
      </c>
      <c r="AY108" s="485">
        <v>1804</v>
      </c>
      <c r="AZ108" s="486">
        <v>34</v>
      </c>
      <c r="BA108" s="484">
        <v>31.7</v>
      </c>
      <c r="BB108" s="485">
        <v>32.9</v>
      </c>
      <c r="BC108" s="486">
        <v>908</v>
      </c>
      <c r="BD108" s="484">
        <v>896</v>
      </c>
      <c r="BE108" s="485">
        <v>1804</v>
      </c>
    </row>
    <row r="109" spans="1:57" x14ac:dyDescent="0.35">
      <c r="A109" t="s">
        <v>113</v>
      </c>
      <c r="B109" t="s">
        <v>358</v>
      </c>
      <c r="C109" t="s">
        <v>352</v>
      </c>
      <c r="D109" s="486">
        <v>65</v>
      </c>
      <c r="E109" s="484">
        <v>47</v>
      </c>
      <c r="F109" s="485">
        <v>56</v>
      </c>
      <c r="G109" s="486">
        <v>1485</v>
      </c>
      <c r="H109" s="484">
        <v>1481</v>
      </c>
      <c r="I109" s="485">
        <v>2966</v>
      </c>
      <c r="J109" s="486">
        <v>67</v>
      </c>
      <c r="K109" s="484">
        <v>50</v>
      </c>
      <c r="L109" s="485">
        <v>59</v>
      </c>
      <c r="M109" s="486">
        <v>1485</v>
      </c>
      <c r="N109" s="484">
        <v>1481</v>
      </c>
      <c r="O109" s="485">
        <v>2966</v>
      </c>
      <c r="P109" s="486">
        <v>33.9</v>
      </c>
      <c r="Q109" s="484">
        <v>31.6</v>
      </c>
      <c r="R109" s="485">
        <v>32.799999999999997</v>
      </c>
      <c r="S109" s="486">
        <v>1485</v>
      </c>
      <c r="T109" s="484">
        <v>1481</v>
      </c>
      <c r="U109" s="485">
        <v>2966</v>
      </c>
      <c r="V109" s="486">
        <v>56</v>
      </c>
      <c r="W109" s="484">
        <v>41</v>
      </c>
      <c r="X109" s="485">
        <v>49</v>
      </c>
      <c r="Y109" s="486">
        <v>807</v>
      </c>
      <c r="Z109" s="484">
        <v>791</v>
      </c>
      <c r="AA109" s="485">
        <v>1598</v>
      </c>
      <c r="AB109" s="486">
        <v>59</v>
      </c>
      <c r="AC109" s="484">
        <v>46</v>
      </c>
      <c r="AD109" s="485">
        <v>53</v>
      </c>
      <c r="AE109" s="486">
        <v>807</v>
      </c>
      <c r="AF109" s="484">
        <v>791</v>
      </c>
      <c r="AG109" s="485">
        <v>1598</v>
      </c>
      <c r="AH109" s="486">
        <v>32.299999999999997</v>
      </c>
      <c r="AI109" s="484">
        <v>29.9</v>
      </c>
      <c r="AJ109" s="485">
        <v>31.1</v>
      </c>
      <c r="AK109" s="486">
        <v>807</v>
      </c>
      <c r="AL109" s="484">
        <v>791</v>
      </c>
      <c r="AM109" s="485">
        <v>1598</v>
      </c>
      <c r="AN109" s="486">
        <v>62</v>
      </c>
      <c r="AO109" s="484">
        <v>45</v>
      </c>
      <c r="AP109" s="485">
        <v>53</v>
      </c>
      <c r="AQ109" s="486">
        <v>2452</v>
      </c>
      <c r="AR109" s="484">
        <v>2446</v>
      </c>
      <c r="AS109" s="485">
        <v>4898</v>
      </c>
      <c r="AT109" s="486">
        <v>64</v>
      </c>
      <c r="AU109" s="484">
        <v>49</v>
      </c>
      <c r="AV109" s="485">
        <v>57</v>
      </c>
      <c r="AW109" s="486">
        <v>2452</v>
      </c>
      <c r="AX109" s="484">
        <v>2446</v>
      </c>
      <c r="AY109" s="485">
        <v>4898</v>
      </c>
      <c r="AZ109" s="486">
        <v>33.4</v>
      </c>
      <c r="BA109" s="484">
        <v>31.2</v>
      </c>
      <c r="BB109" s="485">
        <v>32.299999999999997</v>
      </c>
      <c r="BC109" s="486">
        <v>2452</v>
      </c>
      <c r="BD109" s="484">
        <v>2446</v>
      </c>
      <c r="BE109" s="485">
        <v>4898</v>
      </c>
    </row>
    <row r="110" spans="1:57" x14ac:dyDescent="0.35">
      <c r="A110" t="s">
        <v>114</v>
      </c>
      <c r="B110" t="s">
        <v>359</v>
      </c>
      <c r="C110" t="s">
        <v>352</v>
      </c>
      <c r="D110" s="486">
        <v>78</v>
      </c>
      <c r="E110" s="484">
        <v>63</v>
      </c>
      <c r="F110" s="485">
        <v>70</v>
      </c>
      <c r="G110" s="486">
        <v>774</v>
      </c>
      <c r="H110" s="484">
        <v>824</v>
      </c>
      <c r="I110" s="485">
        <v>1598</v>
      </c>
      <c r="J110" s="486">
        <v>80</v>
      </c>
      <c r="K110" s="484">
        <v>65</v>
      </c>
      <c r="L110" s="485">
        <v>72</v>
      </c>
      <c r="M110" s="486">
        <v>774</v>
      </c>
      <c r="N110" s="484">
        <v>824</v>
      </c>
      <c r="O110" s="485">
        <v>1598</v>
      </c>
      <c r="P110" s="486">
        <v>38.1</v>
      </c>
      <c r="Q110" s="484">
        <v>35.5</v>
      </c>
      <c r="R110" s="485">
        <v>36.799999999999997</v>
      </c>
      <c r="S110" s="486">
        <v>774</v>
      </c>
      <c r="T110" s="484">
        <v>824</v>
      </c>
      <c r="U110" s="485">
        <v>1598</v>
      </c>
      <c r="V110" s="486">
        <v>68</v>
      </c>
      <c r="W110" s="484">
        <v>47</v>
      </c>
      <c r="X110" s="485">
        <v>58</v>
      </c>
      <c r="Y110" s="486">
        <v>1375</v>
      </c>
      <c r="Z110" s="484">
        <v>1376</v>
      </c>
      <c r="AA110" s="485">
        <v>2751</v>
      </c>
      <c r="AB110" s="486">
        <v>70</v>
      </c>
      <c r="AC110" s="484">
        <v>50</v>
      </c>
      <c r="AD110" s="485">
        <v>60</v>
      </c>
      <c r="AE110" s="486">
        <v>1375</v>
      </c>
      <c r="AF110" s="484">
        <v>1376</v>
      </c>
      <c r="AG110" s="485">
        <v>2751</v>
      </c>
      <c r="AH110" s="486">
        <v>35.299999999999997</v>
      </c>
      <c r="AI110" s="484">
        <v>32.1</v>
      </c>
      <c r="AJ110" s="485">
        <v>33.700000000000003</v>
      </c>
      <c r="AK110" s="486">
        <v>1375</v>
      </c>
      <c r="AL110" s="484">
        <v>1376</v>
      </c>
      <c r="AM110" s="485">
        <v>2751</v>
      </c>
      <c r="AN110" s="486">
        <v>71</v>
      </c>
      <c r="AO110" s="484">
        <v>53</v>
      </c>
      <c r="AP110" s="485">
        <v>62</v>
      </c>
      <c r="AQ110" s="486">
        <v>2289</v>
      </c>
      <c r="AR110" s="484">
        <v>2321</v>
      </c>
      <c r="AS110" s="485">
        <v>4610</v>
      </c>
      <c r="AT110" s="486">
        <v>73</v>
      </c>
      <c r="AU110" s="484">
        <v>55</v>
      </c>
      <c r="AV110" s="485">
        <v>64</v>
      </c>
      <c r="AW110" s="486">
        <v>2289</v>
      </c>
      <c r="AX110" s="484">
        <v>2321</v>
      </c>
      <c r="AY110" s="485">
        <v>4610</v>
      </c>
      <c r="AZ110" s="486">
        <v>36.299999999999997</v>
      </c>
      <c r="BA110" s="484">
        <v>33.4</v>
      </c>
      <c r="BB110" s="485">
        <v>34.9</v>
      </c>
      <c r="BC110" s="486">
        <v>2289</v>
      </c>
      <c r="BD110" s="484">
        <v>2321</v>
      </c>
      <c r="BE110" s="485">
        <v>4610</v>
      </c>
    </row>
    <row r="111" spans="1:57" x14ac:dyDescent="0.35">
      <c r="A111" t="s">
        <v>115</v>
      </c>
      <c r="B111" t="s">
        <v>360</v>
      </c>
      <c r="C111" t="s">
        <v>352</v>
      </c>
      <c r="D111" s="486">
        <v>72</v>
      </c>
      <c r="E111" s="484">
        <v>54</v>
      </c>
      <c r="F111" s="485">
        <v>63</v>
      </c>
      <c r="G111" s="486">
        <v>1106</v>
      </c>
      <c r="H111" s="484">
        <v>1243</v>
      </c>
      <c r="I111" s="485">
        <v>2349</v>
      </c>
      <c r="J111" s="486">
        <v>73</v>
      </c>
      <c r="K111" s="484">
        <v>56</v>
      </c>
      <c r="L111" s="485">
        <v>64</v>
      </c>
      <c r="M111" s="486">
        <v>1106</v>
      </c>
      <c r="N111" s="484">
        <v>1243</v>
      </c>
      <c r="O111" s="485">
        <v>2349</v>
      </c>
      <c r="P111" s="486">
        <v>37</v>
      </c>
      <c r="Q111" s="484">
        <v>34.200000000000003</v>
      </c>
      <c r="R111" s="485">
        <v>35.5</v>
      </c>
      <c r="S111" s="486">
        <v>1106</v>
      </c>
      <c r="T111" s="484">
        <v>1243</v>
      </c>
      <c r="U111" s="485">
        <v>2349</v>
      </c>
      <c r="V111" s="486">
        <v>56</v>
      </c>
      <c r="W111" s="484">
        <v>41</v>
      </c>
      <c r="X111" s="485">
        <v>48</v>
      </c>
      <c r="Y111" s="486">
        <v>962</v>
      </c>
      <c r="Z111" s="484">
        <v>1041</v>
      </c>
      <c r="AA111" s="485">
        <v>2003</v>
      </c>
      <c r="AB111" s="486">
        <v>58</v>
      </c>
      <c r="AC111" s="484">
        <v>43</v>
      </c>
      <c r="AD111" s="485">
        <v>51</v>
      </c>
      <c r="AE111" s="486">
        <v>962</v>
      </c>
      <c r="AF111" s="484">
        <v>1041</v>
      </c>
      <c r="AG111" s="485">
        <v>2003</v>
      </c>
      <c r="AH111" s="486">
        <v>33.5</v>
      </c>
      <c r="AI111" s="484">
        <v>30.9</v>
      </c>
      <c r="AJ111" s="485">
        <v>32.1</v>
      </c>
      <c r="AK111" s="486">
        <v>962</v>
      </c>
      <c r="AL111" s="484">
        <v>1041</v>
      </c>
      <c r="AM111" s="485">
        <v>2003</v>
      </c>
      <c r="AN111" s="486">
        <v>65</v>
      </c>
      <c r="AO111" s="484">
        <v>48</v>
      </c>
      <c r="AP111" s="485">
        <v>56</v>
      </c>
      <c r="AQ111" s="486">
        <v>2213</v>
      </c>
      <c r="AR111" s="484">
        <v>2403</v>
      </c>
      <c r="AS111" s="485">
        <v>4616</v>
      </c>
      <c r="AT111" s="486">
        <v>66</v>
      </c>
      <c r="AU111" s="484">
        <v>50</v>
      </c>
      <c r="AV111" s="485">
        <v>58</v>
      </c>
      <c r="AW111" s="486">
        <v>2213</v>
      </c>
      <c r="AX111" s="484">
        <v>2403</v>
      </c>
      <c r="AY111" s="485">
        <v>4616</v>
      </c>
      <c r="AZ111" s="486">
        <v>35.299999999999997</v>
      </c>
      <c r="BA111" s="484">
        <v>32.5</v>
      </c>
      <c r="BB111" s="485">
        <v>33.9</v>
      </c>
      <c r="BC111" s="486">
        <v>2213</v>
      </c>
      <c r="BD111" s="484">
        <v>2403</v>
      </c>
      <c r="BE111" s="485">
        <v>4616</v>
      </c>
    </row>
    <row r="112" spans="1:57" x14ac:dyDescent="0.35">
      <c r="A112" t="s">
        <v>116</v>
      </c>
      <c r="B112" t="s">
        <v>361</v>
      </c>
      <c r="C112" t="s">
        <v>352</v>
      </c>
      <c r="D112" s="486">
        <v>81</v>
      </c>
      <c r="E112" s="484">
        <v>65</v>
      </c>
      <c r="F112" s="485">
        <v>73</v>
      </c>
      <c r="G112" s="486">
        <v>972</v>
      </c>
      <c r="H112" s="484">
        <v>1029</v>
      </c>
      <c r="I112" s="485">
        <v>2001</v>
      </c>
      <c r="J112" s="486">
        <v>81</v>
      </c>
      <c r="K112" s="484">
        <v>67</v>
      </c>
      <c r="L112" s="485">
        <v>74</v>
      </c>
      <c r="M112" s="486">
        <v>972</v>
      </c>
      <c r="N112" s="484">
        <v>1029</v>
      </c>
      <c r="O112" s="485">
        <v>2001</v>
      </c>
      <c r="P112" s="486">
        <v>37.799999999999997</v>
      </c>
      <c r="Q112" s="484">
        <v>34.700000000000003</v>
      </c>
      <c r="R112" s="485">
        <v>36.200000000000003</v>
      </c>
      <c r="S112" s="486">
        <v>972</v>
      </c>
      <c r="T112" s="484">
        <v>1029</v>
      </c>
      <c r="U112" s="485">
        <v>2001</v>
      </c>
      <c r="V112" s="486">
        <v>78</v>
      </c>
      <c r="W112" s="484">
        <v>64</v>
      </c>
      <c r="X112" s="485">
        <v>71</v>
      </c>
      <c r="Y112" s="486">
        <v>659</v>
      </c>
      <c r="Z112" s="484">
        <v>670</v>
      </c>
      <c r="AA112" s="485">
        <v>1329</v>
      </c>
      <c r="AB112" s="486">
        <v>80</v>
      </c>
      <c r="AC112" s="484">
        <v>67</v>
      </c>
      <c r="AD112" s="485">
        <v>73</v>
      </c>
      <c r="AE112" s="486">
        <v>659</v>
      </c>
      <c r="AF112" s="484">
        <v>670</v>
      </c>
      <c r="AG112" s="485">
        <v>1329</v>
      </c>
      <c r="AH112" s="486">
        <v>36.700000000000003</v>
      </c>
      <c r="AI112" s="484">
        <v>34</v>
      </c>
      <c r="AJ112" s="485">
        <v>35.299999999999997</v>
      </c>
      <c r="AK112" s="486">
        <v>659</v>
      </c>
      <c r="AL112" s="484">
        <v>670</v>
      </c>
      <c r="AM112" s="485">
        <v>1329</v>
      </c>
      <c r="AN112" s="486">
        <v>79</v>
      </c>
      <c r="AO112" s="484">
        <v>64</v>
      </c>
      <c r="AP112" s="485">
        <v>71</v>
      </c>
      <c r="AQ112" s="486">
        <v>1704</v>
      </c>
      <c r="AR112" s="484">
        <v>1757</v>
      </c>
      <c r="AS112" s="485">
        <v>3461</v>
      </c>
      <c r="AT112" s="486">
        <v>80</v>
      </c>
      <c r="AU112" s="484">
        <v>67</v>
      </c>
      <c r="AV112" s="485">
        <v>73</v>
      </c>
      <c r="AW112" s="486">
        <v>1704</v>
      </c>
      <c r="AX112" s="484">
        <v>1757</v>
      </c>
      <c r="AY112" s="485">
        <v>3461</v>
      </c>
      <c r="AZ112" s="486">
        <v>37.299999999999997</v>
      </c>
      <c r="BA112" s="484">
        <v>34.299999999999997</v>
      </c>
      <c r="BB112" s="485">
        <v>35.799999999999997</v>
      </c>
      <c r="BC112" s="486">
        <v>1704</v>
      </c>
      <c r="BD112" s="484">
        <v>1757</v>
      </c>
      <c r="BE112" s="485">
        <v>3461</v>
      </c>
    </row>
    <row r="113" spans="1:57" x14ac:dyDescent="0.35">
      <c r="A113" t="s">
        <v>95</v>
      </c>
      <c r="B113" t="s">
        <v>340</v>
      </c>
      <c r="C113" t="s">
        <v>338</v>
      </c>
      <c r="D113" s="486">
        <v>80</v>
      </c>
      <c r="E113" s="484">
        <v>67</v>
      </c>
      <c r="F113" s="485">
        <v>73</v>
      </c>
      <c r="G113" s="486">
        <v>603</v>
      </c>
      <c r="H113" s="484">
        <v>660</v>
      </c>
      <c r="I113" s="485">
        <v>1263</v>
      </c>
      <c r="J113" s="486">
        <v>82</v>
      </c>
      <c r="K113" s="484">
        <v>69</v>
      </c>
      <c r="L113" s="485">
        <v>75</v>
      </c>
      <c r="M113" s="486">
        <v>603</v>
      </c>
      <c r="N113" s="484">
        <v>660</v>
      </c>
      <c r="O113" s="485">
        <v>1263</v>
      </c>
      <c r="P113" s="486">
        <v>37.200000000000003</v>
      </c>
      <c r="Q113" s="484">
        <v>34.5</v>
      </c>
      <c r="R113" s="485">
        <v>35.799999999999997</v>
      </c>
      <c r="S113" s="486">
        <v>603</v>
      </c>
      <c r="T113" s="484">
        <v>660</v>
      </c>
      <c r="U113" s="485">
        <v>1263</v>
      </c>
      <c r="V113" s="486">
        <v>71</v>
      </c>
      <c r="W113" s="484">
        <v>51</v>
      </c>
      <c r="X113" s="485">
        <v>61</v>
      </c>
      <c r="Y113" s="486">
        <v>615</v>
      </c>
      <c r="Z113" s="484">
        <v>616</v>
      </c>
      <c r="AA113" s="485">
        <v>1231</v>
      </c>
      <c r="AB113" s="486">
        <v>72</v>
      </c>
      <c r="AC113" s="484">
        <v>54</v>
      </c>
      <c r="AD113" s="485">
        <v>63</v>
      </c>
      <c r="AE113" s="486">
        <v>615</v>
      </c>
      <c r="AF113" s="484">
        <v>616</v>
      </c>
      <c r="AG113" s="485">
        <v>1231</v>
      </c>
      <c r="AH113" s="486">
        <v>34.4</v>
      </c>
      <c r="AI113" s="484">
        <v>31.5</v>
      </c>
      <c r="AJ113" s="485">
        <v>33</v>
      </c>
      <c r="AK113" s="486">
        <v>615</v>
      </c>
      <c r="AL113" s="484">
        <v>616</v>
      </c>
      <c r="AM113" s="485">
        <v>1231</v>
      </c>
      <c r="AN113" s="486">
        <v>70</v>
      </c>
      <c r="AO113" s="484">
        <v>55</v>
      </c>
      <c r="AP113" s="485">
        <v>62</v>
      </c>
      <c r="AQ113" s="486">
        <v>1466</v>
      </c>
      <c r="AR113" s="484">
        <v>1567</v>
      </c>
      <c r="AS113" s="485">
        <v>3033</v>
      </c>
      <c r="AT113" s="486">
        <v>73</v>
      </c>
      <c r="AU113" s="484">
        <v>58</v>
      </c>
      <c r="AV113" s="485">
        <v>65</v>
      </c>
      <c r="AW113" s="486">
        <v>1466</v>
      </c>
      <c r="AX113" s="484">
        <v>1567</v>
      </c>
      <c r="AY113" s="485">
        <v>3033</v>
      </c>
      <c r="AZ113" s="486">
        <v>35.4</v>
      </c>
      <c r="BA113" s="484">
        <v>32.799999999999997</v>
      </c>
      <c r="BB113" s="485">
        <v>34.1</v>
      </c>
      <c r="BC113" s="486">
        <v>1466</v>
      </c>
      <c r="BD113" s="484">
        <v>1567</v>
      </c>
      <c r="BE113" s="485">
        <v>3033</v>
      </c>
    </row>
    <row r="114" spans="1:57" x14ac:dyDescent="0.35">
      <c r="A114" t="s">
        <v>96</v>
      </c>
      <c r="B114" t="s">
        <v>341</v>
      </c>
      <c r="C114" t="s">
        <v>338</v>
      </c>
      <c r="D114" s="486">
        <v>70</v>
      </c>
      <c r="E114" s="484">
        <v>56</v>
      </c>
      <c r="F114" s="485">
        <v>63</v>
      </c>
      <c r="G114" s="486">
        <v>362</v>
      </c>
      <c r="H114" s="484">
        <v>357</v>
      </c>
      <c r="I114" s="485">
        <v>719</v>
      </c>
      <c r="J114" s="486">
        <v>71</v>
      </c>
      <c r="K114" s="484">
        <v>58</v>
      </c>
      <c r="L114" s="485">
        <v>65</v>
      </c>
      <c r="M114" s="486">
        <v>362</v>
      </c>
      <c r="N114" s="484">
        <v>357</v>
      </c>
      <c r="O114" s="485">
        <v>719</v>
      </c>
      <c r="P114" s="486">
        <v>35.799999999999997</v>
      </c>
      <c r="Q114" s="484">
        <v>33.299999999999997</v>
      </c>
      <c r="R114" s="485">
        <v>34.6</v>
      </c>
      <c r="S114" s="486">
        <v>362</v>
      </c>
      <c r="T114" s="484">
        <v>357</v>
      </c>
      <c r="U114" s="485">
        <v>719</v>
      </c>
      <c r="V114" s="486">
        <v>67</v>
      </c>
      <c r="W114" s="484">
        <v>50</v>
      </c>
      <c r="X114" s="485">
        <v>58</v>
      </c>
      <c r="Y114" s="486">
        <v>299</v>
      </c>
      <c r="Z114" s="484">
        <v>335</v>
      </c>
      <c r="AA114" s="485">
        <v>634</v>
      </c>
      <c r="AB114" s="486">
        <v>68</v>
      </c>
      <c r="AC114" s="484">
        <v>53</v>
      </c>
      <c r="AD114" s="485">
        <v>60</v>
      </c>
      <c r="AE114" s="486">
        <v>299</v>
      </c>
      <c r="AF114" s="484">
        <v>335</v>
      </c>
      <c r="AG114" s="485">
        <v>634</v>
      </c>
      <c r="AH114" s="486">
        <v>33.5</v>
      </c>
      <c r="AI114" s="484">
        <v>31.7</v>
      </c>
      <c r="AJ114" s="485">
        <v>32.6</v>
      </c>
      <c r="AK114" s="486">
        <v>299</v>
      </c>
      <c r="AL114" s="484">
        <v>335</v>
      </c>
      <c r="AM114" s="485">
        <v>634</v>
      </c>
      <c r="AN114" s="486">
        <v>67</v>
      </c>
      <c r="AO114" s="484">
        <v>51</v>
      </c>
      <c r="AP114" s="485">
        <v>59</v>
      </c>
      <c r="AQ114" s="486">
        <v>793</v>
      </c>
      <c r="AR114" s="484">
        <v>823</v>
      </c>
      <c r="AS114" s="485">
        <v>1616</v>
      </c>
      <c r="AT114" s="486">
        <v>68</v>
      </c>
      <c r="AU114" s="484">
        <v>54</v>
      </c>
      <c r="AV114" s="485">
        <v>61</v>
      </c>
      <c r="AW114" s="486">
        <v>793</v>
      </c>
      <c r="AX114" s="484">
        <v>823</v>
      </c>
      <c r="AY114" s="485">
        <v>1616</v>
      </c>
      <c r="AZ114" s="486">
        <v>34.700000000000003</v>
      </c>
      <c r="BA114" s="484">
        <v>32.5</v>
      </c>
      <c r="BB114" s="485">
        <v>33.6</v>
      </c>
      <c r="BC114" s="486">
        <v>793</v>
      </c>
      <c r="BD114" s="484">
        <v>823</v>
      </c>
      <c r="BE114" s="485">
        <v>1616</v>
      </c>
    </row>
    <row r="115" spans="1:57" x14ac:dyDescent="0.35">
      <c r="A115" t="s">
        <v>97</v>
      </c>
      <c r="B115" t="s">
        <v>342</v>
      </c>
      <c r="C115" t="s">
        <v>338</v>
      </c>
      <c r="D115" s="486">
        <v>76</v>
      </c>
      <c r="E115" s="484">
        <v>60</v>
      </c>
      <c r="F115" s="485">
        <v>68</v>
      </c>
      <c r="G115" s="486">
        <v>693</v>
      </c>
      <c r="H115" s="484">
        <v>693</v>
      </c>
      <c r="I115" s="485">
        <v>1386</v>
      </c>
      <c r="J115" s="486">
        <v>76</v>
      </c>
      <c r="K115" s="484">
        <v>62</v>
      </c>
      <c r="L115" s="485">
        <v>69</v>
      </c>
      <c r="M115" s="486">
        <v>693</v>
      </c>
      <c r="N115" s="484">
        <v>693</v>
      </c>
      <c r="O115" s="485">
        <v>1386</v>
      </c>
      <c r="P115" s="486">
        <v>36.200000000000003</v>
      </c>
      <c r="Q115" s="484">
        <v>34.1</v>
      </c>
      <c r="R115" s="485">
        <v>35.1</v>
      </c>
      <c r="S115" s="486">
        <v>693</v>
      </c>
      <c r="T115" s="484">
        <v>693</v>
      </c>
      <c r="U115" s="485">
        <v>1386</v>
      </c>
      <c r="V115" s="486">
        <v>61</v>
      </c>
      <c r="W115" s="484">
        <v>44</v>
      </c>
      <c r="X115" s="485">
        <v>52</v>
      </c>
      <c r="Y115" s="486">
        <v>826</v>
      </c>
      <c r="Z115" s="484">
        <v>848</v>
      </c>
      <c r="AA115" s="485">
        <v>1674</v>
      </c>
      <c r="AB115" s="486">
        <v>63</v>
      </c>
      <c r="AC115" s="484">
        <v>48</v>
      </c>
      <c r="AD115" s="485">
        <v>55</v>
      </c>
      <c r="AE115" s="486">
        <v>826</v>
      </c>
      <c r="AF115" s="484">
        <v>848</v>
      </c>
      <c r="AG115" s="485">
        <v>1674</v>
      </c>
      <c r="AH115" s="486">
        <v>33.200000000000003</v>
      </c>
      <c r="AI115" s="484">
        <v>30.9</v>
      </c>
      <c r="AJ115" s="485">
        <v>32</v>
      </c>
      <c r="AK115" s="486">
        <v>826</v>
      </c>
      <c r="AL115" s="484">
        <v>848</v>
      </c>
      <c r="AM115" s="485">
        <v>1674</v>
      </c>
      <c r="AN115" s="486">
        <v>68</v>
      </c>
      <c r="AO115" s="484">
        <v>51</v>
      </c>
      <c r="AP115" s="485">
        <v>59</v>
      </c>
      <c r="AQ115" s="486">
        <v>1567</v>
      </c>
      <c r="AR115" s="484">
        <v>1598</v>
      </c>
      <c r="AS115" s="485">
        <v>3165</v>
      </c>
      <c r="AT115" s="486">
        <v>69</v>
      </c>
      <c r="AU115" s="484">
        <v>54</v>
      </c>
      <c r="AV115" s="485">
        <v>61</v>
      </c>
      <c r="AW115" s="486">
        <v>1567</v>
      </c>
      <c r="AX115" s="484">
        <v>1598</v>
      </c>
      <c r="AY115" s="485">
        <v>3165</v>
      </c>
      <c r="AZ115" s="486">
        <v>34.6</v>
      </c>
      <c r="BA115" s="484">
        <v>32.299999999999997</v>
      </c>
      <c r="BB115" s="485">
        <v>33.4</v>
      </c>
      <c r="BC115" s="486">
        <v>1567</v>
      </c>
      <c r="BD115" s="484">
        <v>1598</v>
      </c>
      <c r="BE115" s="485">
        <v>3165</v>
      </c>
    </row>
    <row r="116" spans="1:57" x14ac:dyDescent="0.35">
      <c r="A116" t="s">
        <v>117</v>
      </c>
      <c r="B116" t="s">
        <v>362</v>
      </c>
      <c r="C116" t="s">
        <v>352</v>
      </c>
      <c r="D116" s="486">
        <v>71</v>
      </c>
      <c r="E116" s="484">
        <v>53</v>
      </c>
      <c r="F116" s="485">
        <v>61</v>
      </c>
      <c r="G116" s="486">
        <v>503</v>
      </c>
      <c r="H116" s="484">
        <v>554</v>
      </c>
      <c r="I116" s="485">
        <v>1057</v>
      </c>
      <c r="J116" s="486">
        <v>73</v>
      </c>
      <c r="K116" s="484">
        <v>57</v>
      </c>
      <c r="L116" s="485">
        <v>65</v>
      </c>
      <c r="M116" s="486">
        <v>503</v>
      </c>
      <c r="N116" s="484">
        <v>554</v>
      </c>
      <c r="O116" s="485">
        <v>1057</v>
      </c>
      <c r="P116" s="486">
        <v>36.5</v>
      </c>
      <c r="Q116" s="484">
        <v>33.9</v>
      </c>
      <c r="R116" s="485">
        <v>35.1</v>
      </c>
      <c r="S116" s="486">
        <v>503</v>
      </c>
      <c r="T116" s="484">
        <v>554</v>
      </c>
      <c r="U116" s="485">
        <v>1057</v>
      </c>
      <c r="V116" s="486">
        <v>66</v>
      </c>
      <c r="W116" s="484">
        <v>48</v>
      </c>
      <c r="X116" s="485">
        <v>57</v>
      </c>
      <c r="Y116" s="486">
        <v>950</v>
      </c>
      <c r="Z116" s="484">
        <v>988</v>
      </c>
      <c r="AA116" s="485">
        <v>1938</v>
      </c>
      <c r="AB116" s="486">
        <v>70</v>
      </c>
      <c r="AC116" s="484">
        <v>52</v>
      </c>
      <c r="AD116" s="485">
        <v>61</v>
      </c>
      <c r="AE116" s="486">
        <v>950</v>
      </c>
      <c r="AF116" s="484">
        <v>988</v>
      </c>
      <c r="AG116" s="485">
        <v>1938</v>
      </c>
      <c r="AH116" s="486">
        <v>34.799999999999997</v>
      </c>
      <c r="AI116" s="484">
        <v>31.6</v>
      </c>
      <c r="AJ116" s="485">
        <v>33.1</v>
      </c>
      <c r="AK116" s="486">
        <v>950</v>
      </c>
      <c r="AL116" s="484">
        <v>988</v>
      </c>
      <c r="AM116" s="485">
        <v>1938</v>
      </c>
      <c r="AN116" s="486">
        <v>67</v>
      </c>
      <c r="AO116" s="484">
        <v>49</v>
      </c>
      <c r="AP116" s="485">
        <v>58</v>
      </c>
      <c r="AQ116" s="486">
        <v>1516</v>
      </c>
      <c r="AR116" s="484">
        <v>1609</v>
      </c>
      <c r="AS116" s="485">
        <v>3125</v>
      </c>
      <c r="AT116" s="486">
        <v>70</v>
      </c>
      <c r="AU116" s="484">
        <v>53</v>
      </c>
      <c r="AV116" s="485">
        <v>61</v>
      </c>
      <c r="AW116" s="486">
        <v>1516</v>
      </c>
      <c r="AX116" s="484">
        <v>1609</v>
      </c>
      <c r="AY116" s="485">
        <v>3125</v>
      </c>
      <c r="AZ116" s="486">
        <v>35.200000000000003</v>
      </c>
      <c r="BA116" s="484">
        <v>32.299999999999997</v>
      </c>
      <c r="BB116" s="485">
        <v>33.700000000000003</v>
      </c>
      <c r="BC116" s="486">
        <v>1516</v>
      </c>
      <c r="BD116" s="484">
        <v>1609</v>
      </c>
      <c r="BE116" s="485">
        <v>3125</v>
      </c>
    </row>
    <row r="117" spans="1:57" x14ac:dyDescent="0.35">
      <c r="A117" t="s">
        <v>118</v>
      </c>
      <c r="B117" t="s">
        <v>363</v>
      </c>
      <c r="C117" t="s">
        <v>352</v>
      </c>
      <c r="D117" s="486">
        <v>74</v>
      </c>
      <c r="E117" s="484">
        <v>58</v>
      </c>
      <c r="F117" s="485">
        <v>66</v>
      </c>
      <c r="G117" s="486">
        <v>1263</v>
      </c>
      <c r="H117" s="484">
        <v>1310</v>
      </c>
      <c r="I117" s="485">
        <v>2573</v>
      </c>
      <c r="J117" s="486">
        <v>75</v>
      </c>
      <c r="K117" s="484">
        <v>60</v>
      </c>
      <c r="L117" s="485">
        <v>67</v>
      </c>
      <c r="M117" s="486">
        <v>1263</v>
      </c>
      <c r="N117" s="484">
        <v>1310</v>
      </c>
      <c r="O117" s="485">
        <v>2573</v>
      </c>
      <c r="P117" s="486">
        <v>34.799999999999997</v>
      </c>
      <c r="Q117" s="484">
        <v>33.200000000000003</v>
      </c>
      <c r="R117" s="485">
        <v>34</v>
      </c>
      <c r="S117" s="486">
        <v>1263</v>
      </c>
      <c r="T117" s="484">
        <v>1310</v>
      </c>
      <c r="U117" s="485">
        <v>2573</v>
      </c>
      <c r="V117" s="486">
        <v>73</v>
      </c>
      <c r="W117" s="484">
        <v>47</v>
      </c>
      <c r="X117" s="485">
        <v>59</v>
      </c>
      <c r="Y117" s="486">
        <v>182</v>
      </c>
      <c r="Z117" s="484">
        <v>224</v>
      </c>
      <c r="AA117" s="485">
        <v>406</v>
      </c>
      <c r="AB117" s="486">
        <v>73</v>
      </c>
      <c r="AC117" s="484">
        <v>50</v>
      </c>
      <c r="AD117" s="485">
        <v>61</v>
      </c>
      <c r="AE117" s="486">
        <v>182</v>
      </c>
      <c r="AF117" s="484">
        <v>224</v>
      </c>
      <c r="AG117" s="485">
        <v>406</v>
      </c>
      <c r="AH117" s="486">
        <v>34.200000000000003</v>
      </c>
      <c r="AI117" s="484">
        <v>31.3</v>
      </c>
      <c r="AJ117" s="485">
        <v>32.6</v>
      </c>
      <c r="AK117" s="486">
        <v>182</v>
      </c>
      <c r="AL117" s="484">
        <v>224</v>
      </c>
      <c r="AM117" s="485">
        <v>406</v>
      </c>
      <c r="AN117" s="486">
        <v>73</v>
      </c>
      <c r="AO117" s="484">
        <v>56</v>
      </c>
      <c r="AP117" s="485">
        <v>64</v>
      </c>
      <c r="AQ117" s="486">
        <v>1490</v>
      </c>
      <c r="AR117" s="484">
        <v>1581</v>
      </c>
      <c r="AS117" s="485">
        <v>3071</v>
      </c>
      <c r="AT117" s="486">
        <v>74</v>
      </c>
      <c r="AU117" s="484">
        <v>57</v>
      </c>
      <c r="AV117" s="485">
        <v>66</v>
      </c>
      <c r="AW117" s="486">
        <v>1490</v>
      </c>
      <c r="AX117" s="484">
        <v>1581</v>
      </c>
      <c r="AY117" s="485">
        <v>3071</v>
      </c>
      <c r="AZ117" s="486">
        <v>34.700000000000003</v>
      </c>
      <c r="BA117" s="484">
        <v>32.799999999999997</v>
      </c>
      <c r="BB117" s="485">
        <v>33.700000000000003</v>
      </c>
      <c r="BC117" s="486">
        <v>1490</v>
      </c>
      <c r="BD117" s="484">
        <v>1581</v>
      </c>
      <c r="BE117" s="485">
        <v>3071</v>
      </c>
    </row>
    <row r="118" spans="1:57" x14ac:dyDescent="0.35">
      <c r="A118" t="s">
        <v>119</v>
      </c>
      <c r="B118" t="s">
        <v>364</v>
      </c>
      <c r="C118" t="s">
        <v>352</v>
      </c>
      <c r="D118" s="486">
        <v>64</v>
      </c>
      <c r="E118" s="484">
        <v>47</v>
      </c>
      <c r="F118" s="485">
        <v>55</v>
      </c>
      <c r="G118" s="486">
        <v>1043</v>
      </c>
      <c r="H118" s="484">
        <v>1036</v>
      </c>
      <c r="I118" s="485">
        <v>2079</v>
      </c>
      <c r="J118" s="486">
        <v>65</v>
      </c>
      <c r="K118" s="484">
        <v>48</v>
      </c>
      <c r="L118" s="485">
        <v>57</v>
      </c>
      <c r="M118" s="486">
        <v>1043</v>
      </c>
      <c r="N118" s="484">
        <v>1036</v>
      </c>
      <c r="O118" s="485">
        <v>2079</v>
      </c>
      <c r="P118" s="486">
        <v>34.700000000000003</v>
      </c>
      <c r="Q118" s="484">
        <v>32.299999999999997</v>
      </c>
      <c r="R118" s="485">
        <v>33.5</v>
      </c>
      <c r="S118" s="486">
        <v>1043</v>
      </c>
      <c r="T118" s="484">
        <v>1036</v>
      </c>
      <c r="U118" s="485">
        <v>2079</v>
      </c>
      <c r="V118" s="486">
        <v>54</v>
      </c>
      <c r="W118" s="484">
        <v>37</v>
      </c>
      <c r="X118" s="485">
        <v>45</v>
      </c>
      <c r="Y118" s="486">
        <v>871</v>
      </c>
      <c r="Z118" s="484">
        <v>952</v>
      </c>
      <c r="AA118" s="485">
        <v>1823</v>
      </c>
      <c r="AB118" s="486">
        <v>56</v>
      </c>
      <c r="AC118" s="484">
        <v>40</v>
      </c>
      <c r="AD118" s="485">
        <v>47</v>
      </c>
      <c r="AE118" s="486">
        <v>871</v>
      </c>
      <c r="AF118" s="484">
        <v>952</v>
      </c>
      <c r="AG118" s="485">
        <v>1823</v>
      </c>
      <c r="AH118" s="486">
        <v>33.1</v>
      </c>
      <c r="AI118" s="484">
        <v>30.6</v>
      </c>
      <c r="AJ118" s="485">
        <v>31.8</v>
      </c>
      <c r="AK118" s="486">
        <v>871</v>
      </c>
      <c r="AL118" s="484">
        <v>952</v>
      </c>
      <c r="AM118" s="485">
        <v>1823</v>
      </c>
      <c r="AN118" s="486">
        <v>59</v>
      </c>
      <c r="AO118" s="484">
        <v>41</v>
      </c>
      <c r="AP118" s="485">
        <v>50</v>
      </c>
      <c r="AQ118" s="486">
        <v>2100</v>
      </c>
      <c r="AR118" s="484">
        <v>2158</v>
      </c>
      <c r="AS118" s="485">
        <v>4258</v>
      </c>
      <c r="AT118" s="486">
        <v>61</v>
      </c>
      <c r="AU118" s="484">
        <v>44</v>
      </c>
      <c r="AV118" s="485">
        <v>52</v>
      </c>
      <c r="AW118" s="486">
        <v>2100</v>
      </c>
      <c r="AX118" s="484">
        <v>2158</v>
      </c>
      <c r="AY118" s="485">
        <v>4258</v>
      </c>
      <c r="AZ118" s="486">
        <v>34</v>
      </c>
      <c r="BA118" s="484">
        <v>31.5</v>
      </c>
      <c r="BB118" s="485">
        <v>32.700000000000003</v>
      </c>
      <c r="BC118" s="486">
        <v>2100</v>
      </c>
      <c r="BD118" s="484">
        <v>2158</v>
      </c>
      <c r="BE118" s="485">
        <v>4258</v>
      </c>
    </row>
    <row r="119" spans="1:57" x14ac:dyDescent="0.35">
      <c r="A119" t="s">
        <v>120</v>
      </c>
      <c r="B119" t="s">
        <v>365</v>
      </c>
      <c r="C119" t="s">
        <v>352</v>
      </c>
      <c r="D119" s="486">
        <v>68</v>
      </c>
      <c r="E119" s="484">
        <v>50</v>
      </c>
      <c r="F119" s="485">
        <v>59</v>
      </c>
      <c r="G119" s="486">
        <v>568</v>
      </c>
      <c r="H119" s="484">
        <v>622</v>
      </c>
      <c r="I119" s="485">
        <v>1190</v>
      </c>
      <c r="J119" s="486">
        <v>70</v>
      </c>
      <c r="K119" s="484">
        <v>53</v>
      </c>
      <c r="L119" s="485">
        <v>61</v>
      </c>
      <c r="M119" s="486">
        <v>568</v>
      </c>
      <c r="N119" s="484">
        <v>622</v>
      </c>
      <c r="O119" s="485">
        <v>1190</v>
      </c>
      <c r="P119" s="486">
        <v>35.299999999999997</v>
      </c>
      <c r="Q119" s="484">
        <v>32.5</v>
      </c>
      <c r="R119" s="485">
        <v>33.9</v>
      </c>
      <c r="S119" s="486">
        <v>568</v>
      </c>
      <c r="T119" s="484">
        <v>622</v>
      </c>
      <c r="U119" s="485">
        <v>1190</v>
      </c>
      <c r="V119" s="486">
        <v>63</v>
      </c>
      <c r="W119" s="484">
        <v>45</v>
      </c>
      <c r="X119" s="485">
        <v>54</v>
      </c>
      <c r="Y119" s="486">
        <v>1008</v>
      </c>
      <c r="Z119" s="484">
        <v>1032</v>
      </c>
      <c r="AA119" s="485">
        <v>2040</v>
      </c>
      <c r="AB119" s="486">
        <v>66</v>
      </c>
      <c r="AC119" s="484">
        <v>51</v>
      </c>
      <c r="AD119" s="485">
        <v>58</v>
      </c>
      <c r="AE119" s="486">
        <v>1008</v>
      </c>
      <c r="AF119" s="484">
        <v>1032</v>
      </c>
      <c r="AG119" s="485">
        <v>2040</v>
      </c>
      <c r="AH119" s="486">
        <v>33.299999999999997</v>
      </c>
      <c r="AI119" s="484">
        <v>31.1</v>
      </c>
      <c r="AJ119" s="485">
        <v>32.200000000000003</v>
      </c>
      <c r="AK119" s="486">
        <v>1008</v>
      </c>
      <c r="AL119" s="484">
        <v>1032</v>
      </c>
      <c r="AM119" s="485">
        <v>2040</v>
      </c>
      <c r="AN119" s="486">
        <v>64</v>
      </c>
      <c r="AO119" s="484">
        <v>46</v>
      </c>
      <c r="AP119" s="485">
        <v>55</v>
      </c>
      <c r="AQ119" s="486">
        <v>1654</v>
      </c>
      <c r="AR119" s="484">
        <v>1769</v>
      </c>
      <c r="AS119" s="485">
        <v>3423</v>
      </c>
      <c r="AT119" s="486">
        <v>67</v>
      </c>
      <c r="AU119" s="484">
        <v>51</v>
      </c>
      <c r="AV119" s="485">
        <v>58</v>
      </c>
      <c r="AW119" s="486">
        <v>1654</v>
      </c>
      <c r="AX119" s="484">
        <v>1769</v>
      </c>
      <c r="AY119" s="485">
        <v>3423</v>
      </c>
      <c r="AZ119" s="486">
        <v>33.799999999999997</v>
      </c>
      <c r="BA119" s="484">
        <v>31.6</v>
      </c>
      <c r="BB119" s="485">
        <v>32.700000000000003</v>
      </c>
      <c r="BC119" s="486">
        <v>1654</v>
      </c>
      <c r="BD119" s="484">
        <v>1769</v>
      </c>
      <c r="BE119" s="485">
        <v>3423</v>
      </c>
    </row>
    <row r="120" spans="1:57" x14ac:dyDescent="0.35">
      <c r="A120" t="s">
        <v>98</v>
      </c>
      <c r="B120" t="s">
        <v>343</v>
      </c>
      <c r="C120" t="s">
        <v>338</v>
      </c>
      <c r="D120" s="486">
        <v>68</v>
      </c>
      <c r="E120" s="484">
        <v>51</v>
      </c>
      <c r="F120" s="485">
        <v>60</v>
      </c>
      <c r="G120" s="486">
        <v>608</v>
      </c>
      <c r="H120" s="484">
        <v>555</v>
      </c>
      <c r="I120" s="485">
        <v>1163</v>
      </c>
      <c r="J120" s="486">
        <v>69</v>
      </c>
      <c r="K120" s="484">
        <v>56</v>
      </c>
      <c r="L120" s="485">
        <v>63</v>
      </c>
      <c r="M120" s="486">
        <v>608</v>
      </c>
      <c r="N120" s="484">
        <v>555</v>
      </c>
      <c r="O120" s="485">
        <v>1163</v>
      </c>
      <c r="P120" s="486">
        <v>35</v>
      </c>
      <c r="Q120" s="484">
        <v>33.1</v>
      </c>
      <c r="R120" s="485">
        <v>34.1</v>
      </c>
      <c r="S120" s="486">
        <v>608</v>
      </c>
      <c r="T120" s="484">
        <v>555</v>
      </c>
      <c r="U120" s="485">
        <v>1163</v>
      </c>
      <c r="V120" s="486">
        <v>57</v>
      </c>
      <c r="W120" s="484">
        <v>40</v>
      </c>
      <c r="X120" s="485">
        <v>48</v>
      </c>
      <c r="Y120" s="486">
        <v>408</v>
      </c>
      <c r="Z120" s="484">
        <v>423</v>
      </c>
      <c r="AA120" s="485">
        <v>831</v>
      </c>
      <c r="AB120" s="486">
        <v>60</v>
      </c>
      <c r="AC120" s="484">
        <v>46</v>
      </c>
      <c r="AD120" s="485">
        <v>53</v>
      </c>
      <c r="AE120" s="486">
        <v>408</v>
      </c>
      <c r="AF120" s="484">
        <v>423</v>
      </c>
      <c r="AG120" s="485">
        <v>831</v>
      </c>
      <c r="AH120" s="486">
        <v>33.299999999999997</v>
      </c>
      <c r="AI120" s="484">
        <v>30.6</v>
      </c>
      <c r="AJ120" s="485">
        <v>31.9</v>
      </c>
      <c r="AK120" s="486">
        <v>408</v>
      </c>
      <c r="AL120" s="484">
        <v>423</v>
      </c>
      <c r="AM120" s="485">
        <v>831</v>
      </c>
      <c r="AN120" s="486">
        <v>63</v>
      </c>
      <c r="AO120" s="484">
        <v>45</v>
      </c>
      <c r="AP120" s="485">
        <v>54</v>
      </c>
      <c r="AQ120" s="486">
        <v>1070</v>
      </c>
      <c r="AR120" s="484">
        <v>1032</v>
      </c>
      <c r="AS120" s="485">
        <v>2102</v>
      </c>
      <c r="AT120" s="486">
        <v>65</v>
      </c>
      <c r="AU120" s="484">
        <v>50</v>
      </c>
      <c r="AV120" s="485">
        <v>58</v>
      </c>
      <c r="AW120" s="486">
        <v>1070</v>
      </c>
      <c r="AX120" s="484">
        <v>1032</v>
      </c>
      <c r="AY120" s="485">
        <v>2102</v>
      </c>
      <c r="AZ120" s="486">
        <v>34.299999999999997</v>
      </c>
      <c r="BA120" s="484">
        <v>31.8</v>
      </c>
      <c r="BB120" s="485">
        <v>33.1</v>
      </c>
      <c r="BC120" s="486">
        <v>1070</v>
      </c>
      <c r="BD120" s="484">
        <v>1032</v>
      </c>
      <c r="BE120" s="485">
        <v>2102</v>
      </c>
    </row>
    <row r="121" spans="1:57" x14ac:dyDescent="0.35">
      <c r="A121" t="s">
        <v>99</v>
      </c>
      <c r="B121" t="s">
        <v>344</v>
      </c>
      <c r="C121" t="s">
        <v>338</v>
      </c>
      <c r="D121" s="486">
        <v>69</v>
      </c>
      <c r="E121" s="484">
        <v>48</v>
      </c>
      <c r="F121" s="485">
        <v>58</v>
      </c>
      <c r="G121" s="486">
        <v>211</v>
      </c>
      <c r="H121" s="484">
        <v>235</v>
      </c>
      <c r="I121" s="485">
        <v>446</v>
      </c>
      <c r="J121" s="486">
        <v>70</v>
      </c>
      <c r="K121" s="484">
        <v>52</v>
      </c>
      <c r="L121" s="485">
        <v>60</v>
      </c>
      <c r="M121" s="486">
        <v>211</v>
      </c>
      <c r="N121" s="484">
        <v>235</v>
      </c>
      <c r="O121" s="485">
        <v>446</v>
      </c>
      <c r="P121" s="486">
        <v>36.4</v>
      </c>
      <c r="Q121" s="484">
        <v>33.299999999999997</v>
      </c>
      <c r="R121" s="485">
        <v>34.700000000000003</v>
      </c>
      <c r="S121" s="486">
        <v>211</v>
      </c>
      <c r="T121" s="484">
        <v>235</v>
      </c>
      <c r="U121" s="485">
        <v>446</v>
      </c>
      <c r="V121" s="486">
        <v>59</v>
      </c>
      <c r="W121" s="484">
        <v>44</v>
      </c>
      <c r="X121" s="485">
        <v>51</v>
      </c>
      <c r="Y121" s="486">
        <v>233</v>
      </c>
      <c r="Z121" s="484">
        <v>249</v>
      </c>
      <c r="AA121" s="485">
        <v>482</v>
      </c>
      <c r="AB121" s="486">
        <v>63</v>
      </c>
      <c r="AC121" s="484">
        <v>48</v>
      </c>
      <c r="AD121" s="485">
        <v>55</v>
      </c>
      <c r="AE121" s="486">
        <v>233</v>
      </c>
      <c r="AF121" s="484">
        <v>249</v>
      </c>
      <c r="AG121" s="485">
        <v>482</v>
      </c>
      <c r="AH121" s="486">
        <v>34.4</v>
      </c>
      <c r="AI121" s="484">
        <v>31.5</v>
      </c>
      <c r="AJ121" s="485">
        <v>32.9</v>
      </c>
      <c r="AK121" s="486">
        <v>233</v>
      </c>
      <c r="AL121" s="484">
        <v>249</v>
      </c>
      <c r="AM121" s="485">
        <v>482</v>
      </c>
      <c r="AN121" s="486">
        <v>62</v>
      </c>
      <c r="AO121" s="484">
        <v>45</v>
      </c>
      <c r="AP121" s="485">
        <v>53</v>
      </c>
      <c r="AQ121" s="486">
        <v>521</v>
      </c>
      <c r="AR121" s="484">
        <v>558</v>
      </c>
      <c r="AS121" s="485">
        <v>1079</v>
      </c>
      <c r="AT121" s="486">
        <v>65</v>
      </c>
      <c r="AU121" s="484">
        <v>49</v>
      </c>
      <c r="AV121" s="485">
        <v>57</v>
      </c>
      <c r="AW121" s="486">
        <v>521</v>
      </c>
      <c r="AX121" s="484">
        <v>558</v>
      </c>
      <c r="AY121" s="485">
        <v>1079</v>
      </c>
      <c r="AZ121" s="486">
        <v>35.299999999999997</v>
      </c>
      <c r="BA121" s="484">
        <v>32.299999999999997</v>
      </c>
      <c r="BB121" s="485">
        <v>33.700000000000003</v>
      </c>
      <c r="BC121" s="486">
        <v>521</v>
      </c>
      <c r="BD121" s="484">
        <v>558</v>
      </c>
      <c r="BE121" s="485">
        <v>1079</v>
      </c>
    </row>
    <row r="122" spans="1:57" x14ac:dyDescent="0.35">
      <c r="A122" t="s">
        <v>121</v>
      </c>
      <c r="B122" t="s">
        <v>366</v>
      </c>
      <c r="C122" t="s">
        <v>352</v>
      </c>
      <c r="D122" s="486">
        <v>76</v>
      </c>
      <c r="E122" s="484">
        <v>60</v>
      </c>
      <c r="F122" s="485">
        <v>68</v>
      </c>
      <c r="G122" s="486">
        <v>607</v>
      </c>
      <c r="H122" s="484">
        <v>624</v>
      </c>
      <c r="I122" s="485">
        <v>1231</v>
      </c>
      <c r="J122" s="486">
        <v>76</v>
      </c>
      <c r="K122" s="484">
        <v>60</v>
      </c>
      <c r="L122" s="485">
        <v>68</v>
      </c>
      <c r="M122" s="486">
        <v>607</v>
      </c>
      <c r="N122" s="484">
        <v>624</v>
      </c>
      <c r="O122" s="485">
        <v>1231</v>
      </c>
      <c r="P122" s="486">
        <v>36.799999999999997</v>
      </c>
      <c r="Q122" s="484">
        <v>34.9</v>
      </c>
      <c r="R122" s="485">
        <v>35.799999999999997</v>
      </c>
      <c r="S122" s="486">
        <v>607</v>
      </c>
      <c r="T122" s="484">
        <v>624</v>
      </c>
      <c r="U122" s="485">
        <v>1231</v>
      </c>
      <c r="V122" s="486">
        <v>63</v>
      </c>
      <c r="W122" s="484">
        <v>51</v>
      </c>
      <c r="X122" s="485">
        <v>58</v>
      </c>
      <c r="Y122" s="486">
        <v>327</v>
      </c>
      <c r="Z122" s="484">
        <v>306</v>
      </c>
      <c r="AA122" s="485">
        <v>633</v>
      </c>
      <c r="AB122" s="486">
        <v>64</v>
      </c>
      <c r="AC122" s="484">
        <v>54</v>
      </c>
      <c r="AD122" s="485">
        <v>59</v>
      </c>
      <c r="AE122" s="486">
        <v>327</v>
      </c>
      <c r="AF122" s="484">
        <v>306</v>
      </c>
      <c r="AG122" s="485">
        <v>633</v>
      </c>
      <c r="AH122" s="486">
        <v>34.299999999999997</v>
      </c>
      <c r="AI122" s="484">
        <v>32.700000000000003</v>
      </c>
      <c r="AJ122" s="485">
        <v>33.5</v>
      </c>
      <c r="AK122" s="486">
        <v>327</v>
      </c>
      <c r="AL122" s="484">
        <v>306</v>
      </c>
      <c r="AM122" s="485">
        <v>633</v>
      </c>
      <c r="AN122" s="486">
        <v>71</v>
      </c>
      <c r="AO122" s="484">
        <v>57</v>
      </c>
      <c r="AP122" s="485">
        <v>64</v>
      </c>
      <c r="AQ122" s="486">
        <v>1023</v>
      </c>
      <c r="AR122" s="484">
        <v>1034</v>
      </c>
      <c r="AS122" s="485">
        <v>2057</v>
      </c>
      <c r="AT122" s="486">
        <v>72</v>
      </c>
      <c r="AU122" s="484">
        <v>58</v>
      </c>
      <c r="AV122" s="485">
        <v>65</v>
      </c>
      <c r="AW122" s="486">
        <v>1023</v>
      </c>
      <c r="AX122" s="484">
        <v>1034</v>
      </c>
      <c r="AY122" s="485">
        <v>2057</v>
      </c>
      <c r="AZ122" s="486">
        <v>36</v>
      </c>
      <c r="BA122" s="484">
        <v>34.1</v>
      </c>
      <c r="BB122" s="485">
        <v>35</v>
      </c>
      <c r="BC122" s="486">
        <v>1023</v>
      </c>
      <c r="BD122" s="484">
        <v>1034</v>
      </c>
      <c r="BE122" s="485">
        <v>2057</v>
      </c>
    </row>
    <row r="123" spans="1:57" x14ac:dyDescent="0.35">
      <c r="A123" t="s">
        <v>100</v>
      </c>
      <c r="B123" t="s">
        <v>345</v>
      </c>
      <c r="C123" t="s">
        <v>338</v>
      </c>
      <c r="D123" s="486">
        <v>70</v>
      </c>
      <c r="E123" s="484">
        <v>49</v>
      </c>
      <c r="F123" s="485">
        <v>59</v>
      </c>
      <c r="G123" s="486">
        <v>795</v>
      </c>
      <c r="H123" s="484">
        <v>838</v>
      </c>
      <c r="I123" s="485">
        <v>1633</v>
      </c>
      <c r="J123" s="486">
        <v>71</v>
      </c>
      <c r="K123" s="484">
        <v>51</v>
      </c>
      <c r="L123" s="485">
        <v>60</v>
      </c>
      <c r="M123" s="486">
        <v>795</v>
      </c>
      <c r="N123" s="484">
        <v>838</v>
      </c>
      <c r="O123" s="485">
        <v>1633</v>
      </c>
      <c r="P123" s="486">
        <v>34.6</v>
      </c>
      <c r="Q123" s="484">
        <v>32.4</v>
      </c>
      <c r="R123" s="485">
        <v>33.4</v>
      </c>
      <c r="S123" s="486">
        <v>795</v>
      </c>
      <c r="T123" s="484">
        <v>838</v>
      </c>
      <c r="U123" s="485">
        <v>1633</v>
      </c>
      <c r="V123" s="486">
        <v>59</v>
      </c>
      <c r="W123" s="484">
        <v>42</v>
      </c>
      <c r="X123" s="485">
        <v>51</v>
      </c>
      <c r="Y123" s="486">
        <v>751</v>
      </c>
      <c r="Z123" s="484">
        <v>775</v>
      </c>
      <c r="AA123" s="485">
        <v>1526</v>
      </c>
      <c r="AB123" s="486">
        <v>61</v>
      </c>
      <c r="AC123" s="484">
        <v>44</v>
      </c>
      <c r="AD123" s="485">
        <v>52</v>
      </c>
      <c r="AE123" s="486">
        <v>751</v>
      </c>
      <c r="AF123" s="484">
        <v>775</v>
      </c>
      <c r="AG123" s="485">
        <v>1526</v>
      </c>
      <c r="AH123" s="486">
        <v>33.200000000000003</v>
      </c>
      <c r="AI123" s="484">
        <v>30.4</v>
      </c>
      <c r="AJ123" s="485">
        <v>31.7</v>
      </c>
      <c r="AK123" s="486">
        <v>751</v>
      </c>
      <c r="AL123" s="484">
        <v>775</v>
      </c>
      <c r="AM123" s="485">
        <v>1526</v>
      </c>
      <c r="AN123" s="486">
        <v>64</v>
      </c>
      <c r="AO123" s="484">
        <v>45</v>
      </c>
      <c r="AP123" s="485">
        <v>54</v>
      </c>
      <c r="AQ123" s="486">
        <v>1609</v>
      </c>
      <c r="AR123" s="484">
        <v>1686</v>
      </c>
      <c r="AS123" s="485">
        <v>3295</v>
      </c>
      <c r="AT123" s="486">
        <v>65</v>
      </c>
      <c r="AU123" s="484">
        <v>47</v>
      </c>
      <c r="AV123" s="485">
        <v>56</v>
      </c>
      <c r="AW123" s="486">
        <v>1609</v>
      </c>
      <c r="AX123" s="484">
        <v>1686</v>
      </c>
      <c r="AY123" s="485">
        <v>3295</v>
      </c>
      <c r="AZ123" s="486">
        <v>33.9</v>
      </c>
      <c r="BA123" s="484">
        <v>31.3</v>
      </c>
      <c r="BB123" s="485">
        <v>32.6</v>
      </c>
      <c r="BC123" s="486">
        <v>1609</v>
      </c>
      <c r="BD123" s="484">
        <v>1686</v>
      </c>
      <c r="BE123" s="485">
        <v>3295</v>
      </c>
    </row>
    <row r="124" spans="1:57" x14ac:dyDescent="0.35">
      <c r="A124" t="s">
        <v>101</v>
      </c>
      <c r="B124" t="s">
        <v>346</v>
      </c>
      <c r="C124" t="s">
        <v>338</v>
      </c>
      <c r="D124" s="486">
        <v>82</v>
      </c>
      <c r="E124" s="484">
        <v>74</v>
      </c>
      <c r="F124" s="485">
        <v>78</v>
      </c>
      <c r="G124" s="486">
        <v>1160</v>
      </c>
      <c r="H124" s="484">
        <v>1228</v>
      </c>
      <c r="I124" s="485">
        <v>2388</v>
      </c>
      <c r="J124" s="486">
        <v>83</v>
      </c>
      <c r="K124" s="484">
        <v>75</v>
      </c>
      <c r="L124" s="485">
        <v>79</v>
      </c>
      <c r="M124" s="486">
        <v>1160</v>
      </c>
      <c r="N124" s="484">
        <v>1228</v>
      </c>
      <c r="O124" s="485">
        <v>2388</v>
      </c>
      <c r="P124" s="486">
        <v>34.6</v>
      </c>
      <c r="Q124" s="484">
        <v>33.6</v>
      </c>
      <c r="R124" s="485">
        <v>34.1</v>
      </c>
      <c r="S124" s="486">
        <v>1160</v>
      </c>
      <c r="T124" s="484">
        <v>1228</v>
      </c>
      <c r="U124" s="485">
        <v>2388</v>
      </c>
      <c r="V124" s="486">
        <v>77</v>
      </c>
      <c r="W124" s="484">
        <v>64</v>
      </c>
      <c r="X124" s="485">
        <v>70</v>
      </c>
      <c r="Y124" s="486">
        <v>557</v>
      </c>
      <c r="Z124" s="484">
        <v>570</v>
      </c>
      <c r="AA124" s="485">
        <v>1127</v>
      </c>
      <c r="AB124" s="486">
        <v>79</v>
      </c>
      <c r="AC124" s="484">
        <v>65</v>
      </c>
      <c r="AD124" s="485">
        <v>72</v>
      </c>
      <c r="AE124" s="486">
        <v>557</v>
      </c>
      <c r="AF124" s="484">
        <v>570</v>
      </c>
      <c r="AG124" s="485">
        <v>1127</v>
      </c>
      <c r="AH124" s="486">
        <v>33.5</v>
      </c>
      <c r="AI124" s="484">
        <v>32</v>
      </c>
      <c r="AJ124" s="485">
        <v>32.799999999999997</v>
      </c>
      <c r="AK124" s="486">
        <v>557</v>
      </c>
      <c r="AL124" s="484">
        <v>570</v>
      </c>
      <c r="AM124" s="485">
        <v>1127</v>
      </c>
      <c r="AN124" s="486">
        <v>79</v>
      </c>
      <c r="AO124" s="484">
        <v>70</v>
      </c>
      <c r="AP124" s="485">
        <v>74</v>
      </c>
      <c r="AQ124" s="486">
        <v>1831</v>
      </c>
      <c r="AR124" s="484">
        <v>1901</v>
      </c>
      <c r="AS124" s="485">
        <v>3732</v>
      </c>
      <c r="AT124" s="486">
        <v>80</v>
      </c>
      <c r="AU124" s="484">
        <v>71</v>
      </c>
      <c r="AV124" s="485">
        <v>75</v>
      </c>
      <c r="AW124" s="486">
        <v>1831</v>
      </c>
      <c r="AX124" s="484">
        <v>1901</v>
      </c>
      <c r="AY124" s="485">
        <v>3732</v>
      </c>
      <c r="AZ124" s="486">
        <v>34.1</v>
      </c>
      <c r="BA124" s="484">
        <v>33</v>
      </c>
      <c r="BB124" s="485">
        <v>33.5</v>
      </c>
      <c r="BC124" s="486">
        <v>1831</v>
      </c>
      <c r="BD124" s="484">
        <v>1901</v>
      </c>
      <c r="BE124" s="485">
        <v>3732</v>
      </c>
    </row>
    <row r="125" spans="1:57" x14ac:dyDescent="0.35">
      <c r="A125" t="s">
        <v>122</v>
      </c>
      <c r="B125" t="s">
        <v>367</v>
      </c>
      <c r="C125" t="s">
        <v>352</v>
      </c>
      <c r="D125" s="486">
        <v>70</v>
      </c>
      <c r="E125" s="484">
        <v>53</v>
      </c>
      <c r="F125" s="485">
        <v>62</v>
      </c>
      <c r="G125" s="486">
        <v>705</v>
      </c>
      <c r="H125" s="484">
        <v>676</v>
      </c>
      <c r="I125" s="485">
        <v>1381</v>
      </c>
      <c r="J125" s="486">
        <v>71</v>
      </c>
      <c r="K125" s="484">
        <v>55</v>
      </c>
      <c r="L125" s="485">
        <v>63</v>
      </c>
      <c r="M125" s="486">
        <v>705</v>
      </c>
      <c r="N125" s="484">
        <v>676</v>
      </c>
      <c r="O125" s="485">
        <v>1381</v>
      </c>
      <c r="P125" s="486">
        <v>34.700000000000003</v>
      </c>
      <c r="Q125" s="484">
        <v>32.5</v>
      </c>
      <c r="R125" s="485">
        <v>33.6</v>
      </c>
      <c r="S125" s="486">
        <v>705</v>
      </c>
      <c r="T125" s="484">
        <v>676</v>
      </c>
      <c r="U125" s="485">
        <v>1381</v>
      </c>
      <c r="V125" s="486">
        <v>61</v>
      </c>
      <c r="W125" s="484">
        <v>48</v>
      </c>
      <c r="X125" s="485">
        <v>54</v>
      </c>
      <c r="Y125" s="486">
        <v>566</v>
      </c>
      <c r="Z125" s="484">
        <v>570</v>
      </c>
      <c r="AA125" s="485">
        <v>1136</v>
      </c>
      <c r="AB125" s="486">
        <v>63</v>
      </c>
      <c r="AC125" s="484">
        <v>50</v>
      </c>
      <c r="AD125" s="485">
        <v>56</v>
      </c>
      <c r="AE125" s="486">
        <v>566</v>
      </c>
      <c r="AF125" s="484">
        <v>570</v>
      </c>
      <c r="AG125" s="485">
        <v>1136</v>
      </c>
      <c r="AH125" s="486">
        <v>31.9</v>
      </c>
      <c r="AI125" s="484">
        <v>29.5</v>
      </c>
      <c r="AJ125" s="485">
        <v>30.7</v>
      </c>
      <c r="AK125" s="486">
        <v>566</v>
      </c>
      <c r="AL125" s="484">
        <v>570</v>
      </c>
      <c r="AM125" s="485">
        <v>1136</v>
      </c>
      <c r="AN125" s="486">
        <v>66</v>
      </c>
      <c r="AO125" s="484">
        <v>51</v>
      </c>
      <c r="AP125" s="485">
        <v>58</v>
      </c>
      <c r="AQ125" s="486">
        <v>1309</v>
      </c>
      <c r="AR125" s="484">
        <v>1304</v>
      </c>
      <c r="AS125" s="485">
        <v>2613</v>
      </c>
      <c r="AT125" s="486">
        <v>67</v>
      </c>
      <c r="AU125" s="484">
        <v>53</v>
      </c>
      <c r="AV125" s="485">
        <v>60</v>
      </c>
      <c r="AW125" s="486">
        <v>1309</v>
      </c>
      <c r="AX125" s="484">
        <v>1304</v>
      </c>
      <c r="AY125" s="485">
        <v>2613</v>
      </c>
      <c r="AZ125" s="486">
        <v>33.299999999999997</v>
      </c>
      <c r="BA125" s="484">
        <v>31.1</v>
      </c>
      <c r="BB125" s="485">
        <v>32.200000000000003</v>
      </c>
      <c r="BC125" s="486">
        <v>1309</v>
      </c>
      <c r="BD125" s="484">
        <v>1304</v>
      </c>
      <c r="BE125" s="485">
        <v>2613</v>
      </c>
    </row>
    <row r="126" spans="1:57" x14ac:dyDescent="0.35">
      <c r="A126" t="s">
        <v>102</v>
      </c>
      <c r="B126" t="s">
        <v>347</v>
      </c>
      <c r="C126" t="s">
        <v>338</v>
      </c>
      <c r="D126" s="486">
        <v>72</v>
      </c>
      <c r="E126" s="484">
        <v>57</v>
      </c>
      <c r="F126" s="485">
        <v>65</v>
      </c>
      <c r="G126" s="486">
        <v>658</v>
      </c>
      <c r="H126" s="484">
        <v>644</v>
      </c>
      <c r="I126" s="485">
        <v>1302</v>
      </c>
      <c r="J126" s="486">
        <v>74</v>
      </c>
      <c r="K126" s="484">
        <v>59</v>
      </c>
      <c r="L126" s="485">
        <v>67</v>
      </c>
      <c r="M126" s="486">
        <v>658</v>
      </c>
      <c r="N126" s="484">
        <v>644</v>
      </c>
      <c r="O126" s="485">
        <v>1302</v>
      </c>
      <c r="P126" s="486">
        <v>36.700000000000003</v>
      </c>
      <c r="Q126" s="484">
        <v>34.200000000000003</v>
      </c>
      <c r="R126" s="485">
        <v>35.4</v>
      </c>
      <c r="S126" s="486">
        <v>658</v>
      </c>
      <c r="T126" s="484">
        <v>644</v>
      </c>
      <c r="U126" s="485">
        <v>1302</v>
      </c>
      <c r="V126" s="486">
        <v>70</v>
      </c>
      <c r="W126" s="484">
        <v>57</v>
      </c>
      <c r="X126" s="485">
        <v>63</v>
      </c>
      <c r="Y126" s="486">
        <v>1609</v>
      </c>
      <c r="Z126" s="484">
        <v>1694</v>
      </c>
      <c r="AA126" s="485">
        <v>3303</v>
      </c>
      <c r="AB126" s="486">
        <v>72</v>
      </c>
      <c r="AC126" s="484">
        <v>60</v>
      </c>
      <c r="AD126" s="485">
        <v>66</v>
      </c>
      <c r="AE126" s="486">
        <v>1609</v>
      </c>
      <c r="AF126" s="484">
        <v>1694</v>
      </c>
      <c r="AG126" s="485">
        <v>3303</v>
      </c>
      <c r="AH126" s="486">
        <v>35.700000000000003</v>
      </c>
      <c r="AI126" s="484">
        <v>33.9</v>
      </c>
      <c r="AJ126" s="485">
        <v>34.799999999999997</v>
      </c>
      <c r="AK126" s="486">
        <v>1609</v>
      </c>
      <c r="AL126" s="484">
        <v>1694</v>
      </c>
      <c r="AM126" s="485">
        <v>3303</v>
      </c>
      <c r="AN126" s="486">
        <v>69</v>
      </c>
      <c r="AO126" s="484">
        <v>56</v>
      </c>
      <c r="AP126" s="485">
        <v>63</v>
      </c>
      <c r="AQ126" s="486">
        <v>2388</v>
      </c>
      <c r="AR126" s="484">
        <v>2446</v>
      </c>
      <c r="AS126" s="485">
        <v>4834</v>
      </c>
      <c r="AT126" s="486">
        <v>71</v>
      </c>
      <c r="AU126" s="484">
        <v>59</v>
      </c>
      <c r="AV126" s="485">
        <v>65</v>
      </c>
      <c r="AW126" s="486">
        <v>2388</v>
      </c>
      <c r="AX126" s="484">
        <v>2446</v>
      </c>
      <c r="AY126" s="485">
        <v>4834</v>
      </c>
      <c r="AZ126" s="486">
        <v>35.799999999999997</v>
      </c>
      <c r="BA126" s="484">
        <v>33.799999999999997</v>
      </c>
      <c r="BB126" s="485">
        <v>34.799999999999997</v>
      </c>
      <c r="BC126" s="486">
        <v>2388</v>
      </c>
      <c r="BD126" s="484">
        <v>2446</v>
      </c>
      <c r="BE126" s="485">
        <v>4834</v>
      </c>
    </row>
    <row r="127" spans="1:57" x14ac:dyDescent="0.35">
      <c r="A127" t="s">
        <v>123</v>
      </c>
      <c r="B127" t="s">
        <v>368</v>
      </c>
      <c r="C127" t="s">
        <v>352</v>
      </c>
      <c r="D127" s="486">
        <v>75</v>
      </c>
      <c r="E127" s="484">
        <v>61</v>
      </c>
      <c r="F127" s="485">
        <v>68</v>
      </c>
      <c r="G127" s="486">
        <v>657</v>
      </c>
      <c r="H127" s="484">
        <v>703</v>
      </c>
      <c r="I127" s="485">
        <v>1360</v>
      </c>
      <c r="J127" s="486">
        <v>77</v>
      </c>
      <c r="K127" s="484">
        <v>63</v>
      </c>
      <c r="L127" s="485">
        <v>70</v>
      </c>
      <c r="M127" s="486">
        <v>657</v>
      </c>
      <c r="N127" s="484">
        <v>703</v>
      </c>
      <c r="O127" s="485">
        <v>1360</v>
      </c>
      <c r="P127" s="486">
        <v>38.5</v>
      </c>
      <c r="Q127" s="484">
        <v>35.4</v>
      </c>
      <c r="R127" s="485">
        <v>36.9</v>
      </c>
      <c r="S127" s="486">
        <v>657</v>
      </c>
      <c r="T127" s="484">
        <v>703</v>
      </c>
      <c r="U127" s="485">
        <v>1360</v>
      </c>
      <c r="V127" s="486">
        <v>66</v>
      </c>
      <c r="W127" s="484">
        <v>50</v>
      </c>
      <c r="X127" s="485">
        <v>58</v>
      </c>
      <c r="Y127" s="486">
        <v>1185</v>
      </c>
      <c r="Z127" s="484">
        <v>1202</v>
      </c>
      <c r="AA127" s="485">
        <v>2387</v>
      </c>
      <c r="AB127" s="486">
        <v>69</v>
      </c>
      <c r="AC127" s="484">
        <v>53</v>
      </c>
      <c r="AD127" s="485">
        <v>61</v>
      </c>
      <c r="AE127" s="486">
        <v>1185</v>
      </c>
      <c r="AF127" s="484">
        <v>1202</v>
      </c>
      <c r="AG127" s="485">
        <v>2387</v>
      </c>
      <c r="AH127" s="486">
        <v>36.6</v>
      </c>
      <c r="AI127" s="484">
        <v>33.799999999999997</v>
      </c>
      <c r="AJ127" s="485">
        <v>35.200000000000003</v>
      </c>
      <c r="AK127" s="486">
        <v>1185</v>
      </c>
      <c r="AL127" s="484">
        <v>1202</v>
      </c>
      <c r="AM127" s="485">
        <v>2387</v>
      </c>
      <c r="AN127" s="486">
        <v>69</v>
      </c>
      <c r="AO127" s="484">
        <v>53</v>
      </c>
      <c r="AP127" s="485">
        <v>61</v>
      </c>
      <c r="AQ127" s="486">
        <v>1998</v>
      </c>
      <c r="AR127" s="484">
        <v>2093</v>
      </c>
      <c r="AS127" s="485">
        <v>4091</v>
      </c>
      <c r="AT127" s="486">
        <v>72</v>
      </c>
      <c r="AU127" s="484">
        <v>56</v>
      </c>
      <c r="AV127" s="485">
        <v>64</v>
      </c>
      <c r="AW127" s="486">
        <v>1998</v>
      </c>
      <c r="AX127" s="484">
        <v>2093</v>
      </c>
      <c r="AY127" s="485">
        <v>4091</v>
      </c>
      <c r="AZ127" s="486">
        <v>37.200000000000003</v>
      </c>
      <c r="BA127" s="484">
        <v>34.299999999999997</v>
      </c>
      <c r="BB127" s="485">
        <v>35.700000000000003</v>
      </c>
      <c r="BC127" s="486">
        <v>1998</v>
      </c>
      <c r="BD127" s="484">
        <v>2093</v>
      </c>
      <c r="BE127" s="485">
        <v>4091</v>
      </c>
    </row>
    <row r="128" spans="1:57" x14ac:dyDescent="0.35">
      <c r="A128" t="s">
        <v>124</v>
      </c>
      <c r="B128" t="s">
        <v>369</v>
      </c>
      <c r="C128" t="s">
        <v>352</v>
      </c>
      <c r="D128" s="486">
        <v>76</v>
      </c>
      <c r="E128" s="484">
        <v>57</v>
      </c>
      <c r="F128" s="485">
        <v>65</v>
      </c>
      <c r="G128" s="486">
        <v>841</v>
      </c>
      <c r="H128" s="484">
        <v>982</v>
      </c>
      <c r="I128" s="485">
        <v>1823</v>
      </c>
      <c r="J128" s="486">
        <v>76</v>
      </c>
      <c r="K128" s="484">
        <v>58</v>
      </c>
      <c r="L128" s="485">
        <v>66</v>
      </c>
      <c r="M128" s="486">
        <v>841</v>
      </c>
      <c r="N128" s="484">
        <v>982</v>
      </c>
      <c r="O128" s="485">
        <v>1823</v>
      </c>
      <c r="P128" s="486">
        <v>36.6</v>
      </c>
      <c r="Q128" s="484">
        <v>34.9</v>
      </c>
      <c r="R128" s="485">
        <v>35.700000000000003</v>
      </c>
      <c r="S128" s="486">
        <v>841</v>
      </c>
      <c r="T128" s="484">
        <v>982</v>
      </c>
      <c r="U128" s="485">
        <v>1823</v>
      </c>
      <c r="V128" s="486">
        <v>64</v>
      </c>
      <c r="W128" s="484">
        <v>47</v>
      </c>
      <c r="X128" s="485">
        <v>55</v>
      </c>
      <c r="Y128" s="486">
        <v>251</v>
      </c>
      <c r="Z128" s="484">
        <v>252</v>
      </c>
      <c r="AA128" s="485">
        <v>503</v>
      </c>
      <c r="AB128" s="486">
        <v>66</v>
      </c>
      <c r="AC128" s="484">
        <v>49</v>
      </c>
      <c r="AD128" s="485">
        <v>57</v>
      </c>
      <c r="AE128" s="486">
        <v>251</v>
      </c>
      <c r="AF128" s="484">
        <v>252</v>
      </c>
      <c r="AG128" s="485">
        <v>503</v>
      </c>
      <c r="AH128" s="486">
        <v>34.1</v>
      </c>
      <c r="AI128" s="484">
        <v>32.299999999999997</v>
      </c>
      <c r="AJ128" s="485">
        <v>33.200000000000003</v>
      </c>
      <c r="AK128" s="486">
        <v>251</v>
      </c>
      <c r="AL128" s="484">
        <v>252</v>
      </c>
      <c r="AM128" s="485">
        <v>503</v>
      </c>
      <c r="AN128" s="486">
        <v>73</v>
      </c>
      <c r="AO128" s="484">
        <v>54</v>
      </c>
      <c r="AP128" s="485">
        <v>63</v>
      </c>
      <c r="AQ128" s="486">
        <v>1214</v>
      </c>
      <c r="AR128" s="484">
        <v>1415</v>
      </c>
      <c r="AS128" s="485">
        <v>2629</v>
      </c>
      <c r="AT128" s="486">
        <v>74</v>
      </c>
      <c r="AU128" s="484">
        <v>56</v>
      </c>
      <c r="AV128" s="485">
        <v>64</v>
      </c>
      <c r="AW128" s="486">
        <v>1214</v>
      </c>
      <c r="AX128" s="484">
        <v>1415</v>
      </c>
      <c r="AY128" s="485">
        <v>2629</v>
      </c>
      <c r="AZ128" s="486">
        <v>36.1</v>
      </c>
      <c r="BA128" s="484">
        <v>34.200000000000003</v>
      </c>
      <c r="BB128" s="485">
        <v>35.1</v>
      </c>
      <c r="BC128" s="486">
        <v>1214</v>
      </c>
      <c r="BD128" s="484">
        <v>1415</v>
      </c>
      <c r="BE128" s="485">
        <v>2629</v>
      </c>
    </row>
    <row r="129" spans="1:57" x14ac:dyDescent="0.35">
      <c r="A129" t="s">
        <v>103</v>
      </c>
      <c r="B129" t="s">
        <v>348</v>
      </c>
      <c r="C129" t="s">
        <v>338</v>
      </c>
      <c r="D129" s="486">
        <v>73</v>
      </c>
      <c r="E129" s="484">
        <v>58</v>
      </c>
      <c r="F129" s="485">
        <v>65</v>
      </c>
      <c r="G129" s="486">
        <v>858</v>
      </c>
      <c r="H129" s="484">
        <v>983</v>
      </c>
      <c r="I129" s="485">
        <v>1841</v>
      </c>
      <c r="J129" s="486">
        <v>75</v>
      </c>
      <c r="K129" s="484">
        <v>61</v>
      </c>
      <c r="L129" s="485">
        <v>68</v>
      </c>
      <c r="M129" s="486">
        <v>858</v>
      </c>
      <c r="N129" s="484">
        <v>983</v>
      </c>
      <c r="O129" s="485">
        <v>1841</v>
      </c>
      <c r="P129" s="486">
        <v>35.700000000000003</v>
      </c>
      <c r="Q129" s="484">
        <v>33.700000000000003</v>
      </c>
      <c r="R129" s="485">
        <v>34.6</v>
      </c>
      <c r="S129" s="486">
        <v>858</v>
      </c>
      <c r="T129" s="484">
        <v>983</v>
      </c>
      <c r="U129" s="485">
        <v>1841</v>
      </c>
      <c r="V129" s="486">
        <v>67</v>
      </c>
      <c r="W129" s="484">
        <v>53</v>
      </c>
      <c r="X129" s="485">
        <v>60</v>
      </c>
      <c r="Y129" s="486">
        <v>688</v>
      </c>
      <c r="Z129" s="484">
        <v>756</v>
      </c>
      <c r="AA129" s="485">
        <v>1444</v>
      </c>
      <c r="AB129" s="486">
        <v>71</v>
      </c>
      <c r="AC129" s="484">
        <v>57</v>
      </c>
      <c r="AD129" s="485">
        <v>64</v>
      </c>
      <c r="AE129" s="486">
        <v>688</v>
      </c>
      <c r="AF129" s="484">
        <v>756</v>
      </c>
      <c r="AG129" s="485">
        <v>1444</v>
      </c>
      <c r="AH129" s="486">
        <v>34.5</v>
      </c>
      <c r="AI129" s="484">
        <v>31.9</v>
      </c>
      <c r="AJ129" s="485">
        <v>33.200000000000003</v>
      </c>
      <c r="AK129" s="486">
        <v>688</v>
      </c>
      <c r="AL129" s="484">
        <v>756</v>
      </c>
      <c r="AM129" s="485">
        <v>1444</v>
      </c>
      <c r="AN129" s="486">
        <v>70</v>
      </c>
      <c r="AO129" s="484">
        <v>56</v>
      </c>
      <c r="AP129" s="485">
        <v>62</v>
      </c>
      <c r="AQ129" s="486">
        <v>1672</v>
      </c>
      <c r="AR129" s="484">
        <v>1912</v>
      </c>
      <c r="AS129" s="485">
        <v>3584</v>
      </c>
      <c r="AT129" s="486">
        <v>73</v>
      </c>
      <c r="AU129" s="484">
        <v>59</v>
      </c>
      <c r="AV129" s="485">
        <v>66</v>
      </c>
      <c r="AW129" s="486">
        <v>1672</v>
      </c>
      <c r="AX129" s="484">
        <v>1912</v>
      </c>
      <c r="AY129" s="485">
        <v>3584</v>
      </c>
      <c r="AZ129" s="486">
        <v>35.200000000000003</v>
      </c>
      <c r="BA129" s="484">
        <v>33</v>
      </c>
      <c r="BB129" s="485">
        <v>34.1</v>
      </c>
      <c r="BC129" s="486">
        <v>1672</v>
      </c>
      <c r="BD129" s="484">
        <v>1912</v>
      </c>
      <c r="BE129" s="485">
        <v>3584</v>
      </c>
    </row>
    <row r="130" spans="1:57" x14ac:dyDescent="0.35">
      <c r="A130" t="s">
        <v>125</v>
      </c>
      <c r="B130" t="s">
        <v>370</v>
      </c>
      <c r="C130" t="s">
        <v>352</v>
      </c>
      <c r="D130" s="486">
        <v>71</v>
      </c>
      <c r="E130" s="484">
        <v>51</v>
      </c>
      <c r="F130" s="485">
        <v>61</v>
      </c>
      <c r="G130" s="486">
        <v>857</v>
      </c>
      <c r="H130" s="484">
        <v>866</v>
      </c>
      <c r="I130" s="485">
        <v>1723</v>
      </c>
      <c r="J130" s="486">
        <v>71</v>
      </c>
      <c r="K130" s="484">
        <v>53</v>
      </c>
      <c r="L130" s="485">
        <v>62</v>
      </c>
      <c r="M130" s="486">
        <v>857</v>
      </c>
      <c r="N130" s="484">
        <v>866</v>
      </c>
      <c r="O130" s="485">
        <v>1723</v>
      </c>
      <c r="P130" s="486">
        <v>37.6</v>
      </c>
      <c r="Q130" s="484">
        <v>34.700000000000003</v>
      </c>
      <c r="R130" s="485">
        <v>36.200000000000003</v>
      </c>
      <c r="S130" s="486">
        <v>857</v>
      </c>
      <c r="T130" s="484">
        <v>866</v>
      </c>
      <c r="U130" s="485">
        <v>1723</v>
      </c>
      <c r="V130" s="486">
        <v>58</v>
      </c>
      <c r="W130" s="484">
        <v>48</v>
      </c>
      <c r="X130" s="485">
        <v>53</v>
      </c>
      <c r="Y130" s="486">
        <v>301</v>
      </c>
      <c r="Z130" s="484">
        <v>349</v>
      </c>
      <c r="AA130" s="485">
        <v>650</v>
      </c>
      <c r="AB130" s="486">
        <v>59</v>
      </c>
      <c r="AC130" s="484">
        <v>53</v>
      </c>
      <c r="AD130" s="485">
        <v>56</v>
      </c>
      <c r="AE130" s="486">
        <v>301</v>
      </c>
      <c r="AF130" s="484">
        <v>349</v>
      </c>
      <c r="AG130" s="485">
        <v>650</v>
      </c>
      <c r="AH130" s="486">
        <v>34.6</v>
      </c>
      <c r="AI130" s="484">
        <v>33</v>
      </c>
      <c r="AJ130" s="485">
        <v>33.700000000000003</v>
      </c>
      <c r="AK130" s="486">
        <v>301</v>
      </c>
      <c r="AL130" s="484">
        <v>349</v>
      </c>
      <c r="AM130" s="485">
        <v>650</v>
      </c>
      <c r="AN130" s="486">
        <v>67</v>
      </c>
      <c r="AO130" s="484">
        <v>49</v>
      </c>
      <c r="AP130" s="485">
        <v>58</v>
      </c>
      <c r="AQ130" s="486">
        <v>1233</v>
      </c>
      <c r="AR130" s="484">
        <v>1291</v>
      </c>
      <c r="AS130" s="485">
        <v>2524</v>
      </c>
      <c r="AT130" s="486">
        <v>68</v>
      </c>
      <c r="AU130" s="484">
        <v>52</v>
      </c>
      <c r="AV130" s="485">
        <v>60</v>
      </c>
      <c r="AW130" s="486">
        <v>1233</v>
      </c>
      <c r="AX130" s="484">
        <v>1291</v>
      </c>
      <c r="AY130" s="485">
        <v>2524</v>
      </c>
      <c r="AZ130" s="486">
        <v>36.9</v>
      </c>
      <c r="BA130" s="484">
        <v>34.1</v>
      </c>
      <c r="BB130" s="485">
        <v>35.4</v>
      </c>
      <c r="BC130" s="486">
        <v>1233</v>
      </c>
      <c r="BD130" s="484">
        <v>1291</v>
      </c>
      <c r="BE130" s="485">
        <v>2524</v>
      </c>
    </row>
    <row r="131" spans="1:57" x14ac:dyDescent="0.35">
      <c r="A131" t="s">
        <v>104</v>
      </c>
      <c r="B131" t="s">
        <v>349</v>
      </c>
      <c r="C131" t="s">
        <v>338</v>
      </c>
      <c r="D131" s="486">
        <v>63</v>
      </c>
      <c r="E131" s="484">
        <v>45</v>
      </c>
      <c r="F131" s="485">
        <v>54</v>
      </c>
      <c r="G131" s="486">
        <v>460</v>
      </c>
      <c r="H131" s="484">
        <v>501</v>
      </c>
      <c r="I131" s="485">
        <v>961</v>
      </c>
      <c r="J131" s="486">
        <v>66</v>
      </c>
      <c r="K131" s="484">
        <v>49</v>
      </c>
      <c r="L131" s="485">
        <v>57</v>
      </c>
      <c r="M131" s="486">
        <v>460</v>
      </c>
      <c r="N131" s="484">
        <v>501</v>
      </c>
      <c r="O131" s="485">
        <v>961</v>
      </c>
      <c r="P131" s="486">
        <v>35.6</v>
      </c>
      <c r="Q131" s="484">
        <v>32.4</v>
      </c>
      <c r="R131" s="485">
        <v>33.9</v>
      </c>
      <c r="S131" s="486">
        <v>460</v>
      </c>
      <c r="T131" s="484">
        <v>501</v>
      </c>
      <c r="U131" s="485">
        <v>961</v>
      </c>
      <c r="V131" s="486">
        <v>60</v>
      </c>
      <c r="W131" s="484">
        <v>44</v>
      </c>
      <c r="X131" s="485">
        <v>51</v>
      </c>
      <c r="Y131" s="486">
        <v>1070</v>
      </c>
      <c r="Z131" s="484">
        <v>1127</v>
      </c>
      <c r="AA131" s="485">
        <v>2197</v>
      </c>
      <c r="AB131" s="486">
        <v>62</v>
      </c>
      <c r="AC131" s="484">
        <v>49</v>
      </c>
      <c r="AD131" s="485">
        <v>55</v>
      </c>
      <c r="AE131" s="486">
        <v>1070</v>
      </c>
      <c r="AF131" s="484">
        <v>1127</v>
      </c>
      <c r="AG131" s="485">
        <v>2197</v>
      </c>
      <c r="AH131" s="486">
        <v>34.200000000000003</v>
      </c>
      <c r="AI131" s="484">
        <v>31.6</v>
      </c>
      <c r="AJ131" s="485">
        <v>32.9</v>
      </c>
      <c r="AK131" s="486">
        <v>1070</v>
      </c>
      <c r="AL131" s="484">
        <v>1127</v>
      </c>
      <c r="AM131" s="485">
        <v>2197</v>
      </c>
      <c r="AN131" s="486">
        <v>60</v>
      </c>
      <c r="AO131" s="484">
        <v>43</v>
      </c>
      <c r="AP131" s="485">
        <v>51</v>
      </c>
      <c r="AQ131" s="486">
        <v>1665</v>
      </c>
      <c r="AR131" s="484">
        <v>1785</v>
      </c>
      <c r="AS131" s="485">
        <v>3450</v>
      </c>
      <c r="AT131" s="486">
        <v>63</v>
      </c>
      <c r="AU131" s="484">
        <v>48</v>
      </c>
      <c r="AV131" s="485">
        <v>55</v>
      </c>
      <c r="AW131" s="486">
        <v>1665</v>
      </c>
      <c r="AX131" s="484">
        <v>1785</v>
      </c>
      <c r="AY131" s="485">
        <v>3450</v>
      </c>
      <c r="AZ131" s="486">
        <v>34.6</v>
      </c>
      <c r="BA131" s="484">
        <v>31.7</v>
      </c>
      <c r="BB131" s="485">
        <v>33.1</v>
      </c>
      <c r="BC131" s="486">
        <v>1665</v>
      </c>
      <c r="BD131" s="484">
        <v>1785</v>
      </c>
      <c r="BE131" s="485">
        <v>3450</v>
      </c>
    </row>
    <row r="132" spans="1:57" x14ac:dyDescent="0.35">
      <c r="A132" t="s">
        <v>126</v>
      </c>
      <c r="B132" t="s">
        <v>371</v>
      </c>
      <c r="C132" t="s">
        <v>352</v>
      </c>
      <c r="D132" s="486">
        <v>76</v>
      </c>
      <c r="E132" s="484">
        <v>60</v>
      </c>
      <c r="F132" s="485">
        <v>68</v>
      </c>
      <c r="G132" s="486">
        <v>764</v>
      </c>
      <c r="H132" s="484">
        <v>794</v>
      </c>
      <c r="I132" s="485">
        <v>1558</v>
      </c>
      <c r="J132" s="486">
        <v>77</v>
      </c>
      <c r="K132" s="484">
        <v>62</v>
      </c>
      <c r="L132" s="485">
        <v>69</v>
      </c>
      <c r="M132" s="486">
        <v>764</v>
      </c>
      <c r="N132" s="484">
        <v>794</v>
      </c>
      <c r="O132" s="485">
        <v>1558</v>
      </c>
      <c r="P132" s="486">
        <v>36.700000000000003</v>
      </c>
      <c r="Q132" s="484">
        <v>34.5</v>
      </c>
      <c r="R132" s="485">
        <v>35.6</v>
      </c>
      <c r="S132" s="486">
        <v>764</v>
      </c>
      <c r="T132" s="484">
        <v>794</v>
      </c>
      <c r="U132" s="485">
        <v>1558</v>
      </c>
      <c r="V132" s="486">
        <v>64</v>
      </c>
      <c r="W132" s="484">
        <v>50</v>
      </c>
      <c r="X132" s="485">
        <v>57</v>
      </c>
      <c r="Y132" s="486">
        <v>948</v>
      </c>
      <c r="Z132" s="484">
        <v>890</v>
      </c>
      <c r="AA132" s="485">
        <v>1838</v>
      </c>
      <c r="AB132" s="486">
        <v>66</v>
      </c>
      <c r="AC132" s="484">
        <v>53</v>
      </c>
      <c r="AD132" s="485">
        <v>60</v>
      </c>
      <c r="AE132" s="486">
        <v>948</v>
      </c>
      <c r="AF132" s="484">
        <v>890</v>
      </c>
      <c r="AG132" s="485">
        <v>1838</v>
      </c>
      <c r="AH132" s="486">
        <v>34.200000000000003</v>
      </c>
      <c r="AI132" s="484">
        <v>32</v>
      </c>
      <c r="AJ132" s="485">
        <v>33.200000000000003</v>
      </c>
      <c r="AK132" s="486">
        <v>948</v>
      </c>
      <c r="AL132" s="484">
        <v>890</v>
      </c>
      <c r="AM132" s="485">
        <v>1838</v>
      </c>
      <c r="AN132" s="486">
        <v>68</v>
      </c>
      <c r="AO132" s="484">
        <v>53</v>
      </c>
      <c r="AP132" s="485">
        <v>61</v>
      </c>
      <c r="AQ132" s="486">
        <v>1859</v>
      </c>
      <c r="AR132" s="484">
        <v>1865</v>
      </c>
      <c r="AS132" s="485">
        <v>3724</v>
      </c>
      <c r="AT132" s="486">
        <v>70</v>
      </c>
      <c r="AU132" s="484">
        <v>56</v>
      </c>
      <c r="AV132" s="485">
        <v>63</v>
      </c>
      <c r="AW132" s="486">
        <v>1859</v>
      </c>
      <c r="AX132" s="484">
        <v>1865</v>
      </c>
      <c r="AY132" s="485">
        <v>3724</v>
      </c>
      <c r="AZ132" s="486">
        <v>35.200000000000003</v>
      </c>
      <c r="BA132" s="484">
        <v>32.9</v>
      </c>
      <c r="BB132" s="485">
        <v>34.1</v>
      </c>
      <c r="BC132" s="486">
        <v>1859</v>
      </c>
      <c r="BD132" s="484">
        <v>1865</v>
      </c>
      <c r="BE132" s="485">
        <v>3724</v>
      </c>
    </row>
    <row r="133" spans="1:57" x14ac:dyDescent="0.35">
      <c r="A133" t="s">
        <v>105</v>
      </c>
      <c r="B133" t="s">
        <v>350</v>
      </c>
      <c r="C133" t="s">
        <v>338</v>
      </c>
      <c r="D133" s="486">
        <v>74</v>
      </c>
      <c r="E133" s="484">
        <v>60</v>
      </c>
      <c r="F133" s="485">
        <v>67</v>
      </c>
      <c r="G133" s="486">
        <v>736</v>
      </c>
      <c r="H133" s="484">
        <v>800</v>
      </c>
      <c r="I133" s="485">
        <v>1536</v>
      </c>
      <c r="J133" s="486">
        <v>74</v>
      </c>
      <c r="K133" s="484">
        <v>61</v>
      </c>
      <c r="L133" s="485">
        <v>67</v>
      </c>
      <c r="M133" s="486">
        <v>736</v>
      </c>
      <c r="N133" s="484">
        <v>800</v>
      </c>
      <c r="O133" s="485">
        <v>1536</v>
      </c>
      <c r="P133" s="486">
        <v>36.700000000000003</v>
      </c>
      <c r="Q133" s="484">
        <v>34.299999999999997</v>
      </c>
      <c r="R133" s="485">
        <v>35.4</v>
      </c>
      <c r="S133" s="486">
        <v>736</v>
      </c>
      <c r="T133" s="484">
        <v>800</v>
      </c>
      <c r="U133" s="485">
        <v>1536</v>
      </c>
      <c r="V133" s="486">
        <v>64</v>
      </c>
      <c r="W133" s="484">
        <v>51</v>
      </c>
      <c r="X133" s="485">
        <v>57</v>
      </c>
      <c r="Y133" s="486">
        <v>559</v>
      </c>
      <c r="Z133" s="484">
        <v>628</v>
      </c>
      <c r="AA133" s="485">
        <v>1187</v>
      </c>
      <c r="AB133" s="486">
        <v>66</v>
      </c>
      <c r="AC133" s="484">
        <v>52</v>
      </c>
      <c r="AD133" s="485">
        <v>59</v>
      </c>
      <c r="AE133" s="486">
        <v>559</v>
      </c>
      <c r="AF133" s="484">
        <v>628</v>
      </c>
      <c r="AG133" s="485">
        <v>1187</v>
      </c>
      <c r="AH133" s="486">
        <v>34.5</v>
      </c>
      <c r="AI133" s="484">
        <v>31.9</v>
      </c>
      <c r="AJ133" s="485">
        <v>33.200000000000003</v>
      </c>
      <c r="AK133" s="486">
        <v>559</v>
      </c>
      <c r="AL133" s="484">
        <v>628</v>
      </c>
      <c r="AM133" s="485">
        <v>1187</v>
      </c>
      <c r="AN133" s="486">
        <v>69</v>
      </c>
      <c r="AO133" s="484">
        <v>56</v>
      </c>
      <c r="AP133" s="485">
        <v>63</v>
      </c>
      <c r="AQ133" s="486">
        <v>1502</v>
      </c>
      <c r="AR133" s="484">
        <v>1652</v>
      </c>
      <c r="AS133" s="485">
        <v>3154</v>
      </c>
      <c r="AT133" s="486">
        <v>70</v>
      </c>
      <c r="AU133" s="484">
        <v>58</v>
      </c>
      <c r="AV133" s="485">
        <v>64</v>
      </c>
      <c r="AW133" s="486">
        <v>1502</v>
      </c>
      <c r="AX133" s="484">
        <v>1652</v>
      </c>
      <c r="AY133" s="485">
        <v>3154</v>
      </c>
      <c r="AZ133" s="486">
        <v>35.799999999999997</v>
      </c>
      <c r="BA133" s="484">
        <v>33.5</v>
      </c>
      <c r="BB133" s="485">
        <v>34.6</v>
      </c>
      <c r="BC133" s="486">
        <v>1502</v>
      </c>
      <c r="BD133" s="484">
        <v>1652</v>
      </c>
      <c r="BE133" s="485">
        <v>3154</v>
      </c>
    </row>
    <row r="134" spans="1:57" x14ac:dyDescent="0.35">
      <c r="A134" t="s">
        <v>106</v>
      </c>
      <c r="B134" t="s">
        <v>351</v>
      </c>
      <c r="C134" t="s">
        <v>338</v>
      </c>
      <c r="D134" s="486">
        <v>69</v>
      </c>
      <c r="E134" s="484">
        <v>52</v>
      </c>
      <c r="F134" s="485">
        <v>60</v>
      </c>
      <c r="G134" s="486">
        <v>204</v>
      </c>
      <c r="H134" s="484">
        <v>234</v>
      </c>
      <c r="I134" s="485">
        <v>438</v>
      </c>
      <c r="J134" s="486">
        <v>71</v>
      </c>
      <c r="K134" s="484">
        <v>53</v>
      </c>
      <c r="L134" s="485">
        <v>61</v>
      </c>
      <c r="M134" s="486">
        <v>204</v>
      </c>
      <c r="N134" s="484">
        <v>234</v>
      </c>
      <c r="O134" s="485">
        <v>438</v>
      </c>
      <c r="P134" s="486">
        <v>36.1</v>
      </c>
      <c r="Q134" s="484">
        <v>33.799999999999997</v>
      </c>
      <c r="R134" s="485">
        <v>34.9</v>
      </c>
      <c r="S134" s="486">
        <v>204</v>
      </c>
      <c r="T134" s="484">
        <v>234</v>
      </c>
      <c r="U134" s="485">
        <v>438</v>
      </c>
      <c r="V134" s="486">
        <v>58</v>
      </c>
      <c r="W134" s="484">
        <v>46</v>
      </c>
      <c r="X134" s="485">
        <v>52</v>
      </c>
      <c r="Y134" s="486">
        <v>466</v>
      </c>
      <c r="Z134" s="484">
        <v>481</v>
      </c>
      <c r="AA134" s="485">
        <v>947</v>
      </c>
      <c r="AB134" s="486">
        <v>62</v>
      </c>
      <c r="AC134" s="484">
        <v>48</v>
      </c>
      <c r="AD134" s="485">
        <v>55</v>
      </c>
      <c r="AE134" s="486">
        <v>466</v>
      </c>
      <c r="AF134" s="484">
        <v>481</v>
      </c>
      <c r="AG134" s="485">
        <v>947</v>
      </c>
      <c r="AH134" s="486">
        <v>33.799999999999997</v>
      </c>
      <c r="AI134" s="484">
        <v>31.7</v>
      </c>
      <c r="AJ134" s="485">
        <v>32.799999999999997</v>
      </c>
      <c r="AK134" s="486">
        <v>466</v>
      </c>
      <c r="AL134" s="484">
        <v>481</v>
      </c>
      <c r="AM134" s="485">
        <v>947</v>
      </c>
      <c r="AN134" s="486">
        <v>62</v>
      </c>
      <c r="AO134" s="484">
        <v>49</v>
      </c>
      <c r="AP134" s="485">
        <v>56</v>
      </c>
      <c r="AQ134" s="486">
        <v>811</v>
      </c>
      <c r="AR134" s="484">
        <v>863</v>
      </c>
      <c r="AS134" s="485">
        <v>1674</v>
      </c>
      <c r="AT134" s="486">
        <v>65</v>
      </c>
      <c r="AU134" s="484">
        <v>51</v>
      </c>
      <c r="AV134" s="485">
        <v>58</v>
      </c>
      <c r="AW134" s="486">
        <v>811</v>
      </c>
      <c r="AX134" s="484">
        <v>863</v>
      </c>
      <c r="AY134" s="485">
        <v>1674</v>
      </c>
      <c r="AZ134" s="486">
        <v>34.5</v>
      </c>
      <c r="BA134" s="484">
        <v>32.700000000000003</v>
      </c>
      <c r="BB134" s="485">
        <v>33.5</v>
      </c>
      <c r="BC134" s="486">
        <v>811</v>
      </c>
      <c r="BD134" s="484">
        <v>863</v>
      </c>
      <c r="BE134" s="485">
        <v>1674</v>
      </c>
    </row>
    <row r="135" spans="1:57" x14ac:dyDescent="0.35">
      <c r="A135" t="s">
        <v>130</v>
      </c>
      <c r="B135" t="s">
        <v>375</v>
      </c>
      <c r="C135" t="s">
        <v>372</v>
      </c>
      <c r="D135" s="486">
        <v>75</v>
      </c>
      <c r="E135" s="484">
        <v>58</v>
      </c>
      <c r="F135" s="485">
        <v>66</v>
      </c>
      <c r="G135" s="486">
        <v>2429</v>
      </c>
      <c r="H135" s="484">
        <v>2504</v>
      </c>
      <c r="I135" s="485">
        <v>4933</v>
      </c>
      <c r="J135" s="486">
        <v>76</v>
      </c>
      <c r="K135" s="484">
        <v>60</v>
      </c>
      <c r="L135" s="485">
        <v>68</v>
      </c>
      <c r="M135" s="486">
        <v>2429</v>
      </c>
      <c r="N135" s="484">
        <v>2504</v>
      </c>
      <c r="O135" s="485">
        <v>4933</v>
      </c>
      <c r="P135" s="486">
        <v>36.200000000000003</v>
      </c>
      <c r="Q135" s="484">
        <v>34.1</v>
      </c>
      <c r="R135" s="485">
        <v>35.1</v>
      </c>
      <c r="S135" s="486">
        <v>2429</v>
      </c>
      <c r="T135" s="484">
        <v>2504</v>
      </c>
      <c r="U135" s="485">
        <v>4933</v>
      </c>
      <c r="V135" s="486">
        <v>50</v>
      </c>
      <c r="W135" s="484">
        <v>37</v>
      </c>
      <c r="X135" s="485">
        <v>43</v>
      </c>
      <c r="Y135" s="486">
        <v>449</v>
      </c>
      <c r="Z135" s="484">
        <v>485</v>
      </c>
      <c r="AA135" s="485">
        <v>934</v>
      </c>
      <c r="AB135" s="486">
        <v>52</v>
      </c>
      <c r="AC135" s="484">
        <v>40</v>
      </c>
      <c r="AD135" s="485">
        <v>46</v>
      </c>
      <c r="AE135" s="486">
        <v>449</v>
      </c>
      <c r="AF135" s="484">
        <v>485</v>
      </c>
      <c r="AG135" s="485">
        <v>934</v>
      </c>
      <c r="AH135" s="486">
        <v>31.5</v>
      </c>
      <c r="AI135" s="484">
        <v>29.9</v>
      </c>
      <c r="AJ135" s="485">
        <v>30.7</v>
      </c>
      <c r="AK135" s="486">
        <v>449</v>
      </c>
      <c r="AL135" s="484">
        <v>485</v>
      </c>
      <c r="AM135" s="485">
        <v>934</v>
      </c>
      <c r="AN135" s="486">
        <v>71</v>
      </c>
      <c r="AO135" s="484">
        <v>54</v>
      </c>
      <c r="AP135" s="485">
        <v>62</v>
      </c>
      <c r="AQ135" s="486">
        <v>2983</v>
      </c>
      <c r="AR135" s="484">
        <v>3111</v>
      </c>
      <c r="AS135" s="485">
        <v>6094</v>
      </c>
      <c r="AT135" s="486">
        <v>72</v>
      </c>
      <c r="AU135" s="484">
        <v>56</v>
      </c>
      <c r="AV135" s="485">
        <v>64</v>
      </c>
      <c r="AW135" s="486">
        <v>2983</v>
      </c>
      <c r="AX135" s="484">
        <v>3111</v>
      </c>
      <c r="AY135" s="485">
        <v>6094</v>
      </c>
      <c r="AZ135" s="486">
        <v>35.4</v>
      </c>
      <c r="BA135" s="484">
        <v>33.299999999999997</v>
      </c>
      <c r="BB135" s="485">
        <v>34.299999999999997</v>
      </c>
      <c r="BC135" s="486">
        <v>2983</v>
      </c>
      <c r="BD135" s="484">
        <v>3111</v>
      </c>
      <c r="BE135" s="485">
        <v>6094</v>
      </c>
    </row>
    <row r="136" spans="1:57" x14ac:dyDescent="0.35">
      <c r="A136" t="s">
        <v>82</v>
      </c>
      <c r="B136" t="s">
        <v>327</v>
      </c>
      <c r="C136" t="s">
        <v>324</v>
      </c>
      <c r="D136" s="486">
        <v>71</v>
      </c>
      <c r="E136" s="484">
        <v>52</v>
      </c>
      <c r="F136" s="485">
        <v>62</v>
      </c>
      <c r="G136" s="486">
        <v>2885</v>
      </c>
      <c r="H136" s="484">
        <v>2786</v>
      </c>
      <c r="I136" s="485">
        <v>5671</v>
      </c>
      <c r="J136" s="486">
        <v>72</v>
      </c>
      <c r="K136" s="484">
        <v>54</v>
      </c>
      <c r="L136" s="485">
        <v>64</v>
      </c>
      <c r="M136" s="486">
        <v>2885</v>
      </c>
      <c r="N136" s="484">
        <v>2786</v>
      </c>
      <c r="O136" s="485">
        <v>5671</v>
      </c>
      <c r="P136" s="486">
        <v>35.700000000000003</v>
      </c>
      <c r="Q136" s="484">
        <v>33.5</v>
      </c>
      <c r="R136" s="485">
        <v>34.6</v>
      </c>
      <c r="S136" s="486">
        <v>2885</v>
      </c>
      <c r="T136" s="484">
        <v>2786</v>
      </c>
      <c r="U136" s="485">
        <v>5671</v>
      </c>
      <c r="V136" s="486">
        <v>51</v>
      </c>
      <c r="W136" s="484">
        <v>38</v>
      </c>
      <c r="X136" s="485">
        <v>44</v>
      </c>
      <c r="Y136" s="486">
        <v>465</v>
      </c>
      <c r="Z136" s="484">
        <v>513</v>
      </c>
      <c r="AA136" s="485">
        <v>978</v>
      </c>
      <c r="AB136" s="486">
        <v>52</v>
      </c>
      <c r="AC136" s="484">
        <v>41</v>
      </c>
      <c r="AD136" s="485">
        <v>46</v>
      </c>
      <c r="AE136" s="486">
        <v>465</v>
      </c>
      <c r="AF136" s="484">
        <v>513</v>
      </c>
      <c r="AG136" s="485">
        <v>978</v>
      </c>
      <c r="AH136" s="486">
        <v>32.6</v>
      </c>
      <c r="AI136" s="484">
        <v>30.1</v>
      </c>
      <c r="AJ136" s="485">
        <v>31.3</v>
      </c>
      <c r="AK136" s="486">
        <v>465</v>
      </c>
      <c r="AL136" s="484">
        <v>513</v>
      </c>
      <c r="AM136" s="485">
        <v>978</v>
      </c>
      <c r="AN136" s="486">
        <v>69</v>
      </c>
      <c r="AO136" s="484">
        <v>50</v>
      </c>
      <c r="AP136" s="485">
        <v>59</v>
      </c>
      <c r="AQ136" s="486">
        <v>3623</v>
      </c>
      <c r="AR136" s="484">
        <v>3611</v>
      </c>
      <c r="AS136" s="485">
        <v>7234</v>
      </c>
      <c r="AT136" s="486">
        <v>70</v>
      </c>
      <c r="AU136" s="484">
        <v>52</v>
      </c>
      <c r="AV136" s="485">
        <v>61</v>
      </c>
      <c r="AW136" s="486">
        <v>3623</v>
      </c>
      <c r="AX136" s="484">
        <v>3611</v>
      </c>
      <c r="AY136" s="485">
        <v>7234</v>
      </c>
      <c r="AZ136" s="486">
        <v>35.4</v>
      </c>
      <c r="BA136" s="484">
        <v>32.9</v>
      </c>
      <c r="BB136" s="485">
        <v>34.200000000000003</v>
      </c>
      <c r="BC136" s="486">
        <v>3623</v>
      </c>
      <c r="BD136" s="484">
        <v>3611</v>
      </c>
      <c r="BE136" s="485">
        <v>7234</v>
      </c>
    </row>
    <row r="137" spans="1:57" x14ac:dyDescent="0.35">
      <c r="A137" t="s">
        <v>21</v>
      </c>
      <c r="B137" t="s">
        <v>267</v>
      </c>
      <c r="C137" t="s">
        <v>260</v>
      </c>
      <c r="D137" s="486">
        <v>66</v>
      </c>
      <c r="E137" s="484">
        <v>48</v>
      </c>
      <c r="F137" s="485">
        <v>56</v>
      </c>
      <c r="G137" s="486">
        <v>2130</v>
      </c>
      <c r="H137" s="484">
        <v>2421</v>
      </c>
      <c r="I137" s="485">
        <v>4551</v>
      </c>
      <c r="J137" s="486">
        <v>68</v>
      </c>
      <c r="K137" s="484">
        <v>51</v>
      </c>
      <c r="L137" s="485">
        <v>59</v>
      </c>
      <c r="M137" s="486">
        <v>2130</v>
      </c>
      <c r="N137" s="484">
        <v>2421</v>
      </c>
      <c r="O137" s="485">
        <v>4551</v>
      </c>
      <c r="P137" s="486">
        <v>34.799999999999997</v>
      </c>
      <c r="Q137" s="484">
        <v>32.299999999999997</v>
      </c>
      <c r="R137" s="485">
        <v>33.5</v>
      </c>
      <c r="S137" s="486">
        <v>2130</v>
      </c>
      <c r="T137" s="484">
        <v>2421</v>
      </c>
      <c r="U137" s="485">
        <v>4551</v>
      </c>
      <c r="V137" s="486">
        <v>46</v>
      </c>
      <c r="W137" s="484">
        <v>32</v>
      </c>
      <c r="X137" s="485">
        <v>39</v>
      </c>
      <c r="Y137" s="486">
        <v>95</v>
      </c>
      <c r="Z137" s="484">
        <v>92</v>
      </c>
      <c r="AA137" s="485">
        <v>187</v>
      </c>
      <c r="AB137" s="486">
        <v>51</v>
      </c>
      <c r="AC137" s="484">
        <v>35</v>
      </c>
      <c r="AD137" s="485">
        <v>43</v>
      </c>
      <c r="AE137" s="486">
        <v>95</v>
      </c>
      <c r="AF137" s="484">
        <v>92</v>
      </c>
      <c r="AG137" s="485">
        <v>187</v>
      </c>
      <c r="AH137" s="486">
        <v>31.1</v>
      </c>
      <c r="AI137" s="484">
        <v>28</v>
      </c>
      <c r="AJ137" s="485">
        <v>29.5</v>
      </c>
      <c r="AK137" s="486">
        <v>95</v>
      </c>
      <c r="AL137" s="484">
        <v>92</v>
      </c>
      <c r="AM137" s="485">
        <v>187</v>
      </c>
      <c r="AN137" s="486">
        <v>65</v>
      </c>
      <c r="AO137" s="484">
        <v>48</v>
      </c>
      <c r="AP137" s="485">
        <v>56</v>
      </c>
      <c r="AQ137" s="486">
        <v>2422</v>
      </c>
      <c r="AR137" s="484">
        <v>2729</v>
      </c>
      <c r="AS137" s="485">
        <v>5151</v>
      </c>
      <c r="AT137" s="486">
        <v>67</v>
      </c>
      <c r="AU137" s="484">
        <v>51</v>
      </c>
      <c r="AV137" s="485">
        <v>59</v>
      </c>
      <c r="AW137" s="486">
        <v>2422</v>
      </c>
      <c r="AX137" s="484">
        <v>2729</v>
      </c>
      <c r="AY137" s="485">
        <v>5151</v>
      </c>
      <c r="AZ137" s="486">
        <v>34.6</v>
      </c>
      <c r="BA137" s="484">
        <v>32.299999999999997</v>
      </c>
      <c r="BB137" s="485">
        <v>33.4</v>
      </c>
      <c r="BC137" s="486">
        <v>2422</v>
      </c>
      <c r="BD137" s="484">
        <v>2729</v>
      </c>
      <c r="BE137" s="485">
        <v>5151</v>
      </c>
    </row>
    <row r="138" spans="1:57" x14ac:dyDescent="0.35">
      <c r="A138" t="s">
        <v>56</v>
      </c>
      <c r="B138" t="s">
        <v>301</v>
      </c>
      <c r="C138" t="s">
        <v>299</v>
      </c>
      <c r="D138" s="486" t="s">
        <v>416</v>
      </c>
      <c r="E138" s="484" t="s">
        <v>416</v>
      </c>
      <c r="F138" s="485" t="s">
        <v>416</v>
      </c>
      <c r="G138" s="486" t="s">
        <v>416</v>
      </c>
      <c r="H138" s="484" t="s">
        <v>416</v>
      </c>
      <c r="I138" s="485" t="s">
        <v>416</v>
      </c>
      <c r="J138" s="486" t="s">
        <v>416</v>
      </c>
      <c r="K138" s="484" t="s">
        <v>416</v>
      </c>
      <c r="L138" s="485" t="s">
        <v>416</v>
      </c>
      <c r="M138" s="486" t="s">
        <v>416</v>
      </c>
      <c r="N138" s="484" t="s">
        <v>416</v>
      </c>
      <c r="O138" s="485" t="s">
        <v>416</v>
      </c>
      <c r="P138" s="486" t="s">
        <v>416</v>
      </c>
      <c r="Q138" s="484" t="s">
        <v>416</v>
      </c>
      <c r="R138" s="485" t="s">
        <v>416</v>
      </c>
      <c r="S138" s="486" t="s">
        <v>416</v>
      </c>
      <c r="T138" s="484" t="s">
        <v>416</v>
      </c>
      <c r="U138" s="485" t="s">
        <v>416</v>
      </c>
      <c r="V138" s="486" t="s">
        <v>416</v>
      </c>
      <c r="W138" s="484" t="s">
        <v>416</v>
      </c>
      <c r="X138" s="485" t="s">
        <v>416</v>
      </c>
      <c r="Y138" s="486" t="s">
        <v>416</v>
      </c>
      <c r="Z138" s="484" t="s">
        <v>416</v>
      </c>
      <c r="AA138" s="485" t="s">
        <v>416</v>
      </c>
      <c r="AB138" s="486" t="s">
        <v>416</v>
      </c>
      <c r="AC138" s="484" t="s">
        <v>416</v>
      </c>
      <c r="AD138" s="485" t="s">
        <v>416</v>
      </c>
      <c r="AE138" s="486" t="s">
        <v>416</v>
      </c>
      <c r="AF138" s="484" t="s">
        <v>416</v>
      </c>
      <c r="AG138" s="485" t="s">
        <v>416</v>
      </c>
      <c r="AH138" s="486" t="s">
        <v>416</v>
      </c>
      <c r="AI138" s="484" t="s">
        <v>416</v>
      </c>
      <c r="AJ138" s="485" t="s">
        <v>416</v>
      </c>
      <c r="AK138" s="486" t="s">
        <v>416</v>
      </c>
      <c r="AL138" s="484" t="s">
        <v>416</v>
      </c>
      <c r="AM138" s="485" t="s">
        <v>416</v>
      </c>
      <c r="AN138" s="486">
        <v>68</v>
      </c>
      <c r="AO138" s="484">
        <v>50</v>
      </c>
      <c r="AP138" s="485">
        <v>59</v>
      </c>
      <c r="AQ138" s="486">
        <v>4086</v>
      </c>
      <c r="AR138" s="484">
        <v>4285</v>
      </c>
      <c r="AS138" s="485">
        <v>8371</v>
      </c>
      <c r="AT138" s="486">
        <v>70</v>
      </c>
      <c r="AU138" s="484">
        <v>53</v>
      </c>
      <c r="AV138" s="485">
        <v>62</v>
      </c>
      <c r="AW138" s="486">
        <v>4086</v>
      </c>
      <c r="AX138" s="484">
        <v>4285</v>
      </c>
      <c r="AY138" s="485">
        <v>8371</v>
      </c>
      <c r="AZ138" s="486">
        <v>36.700000000000003</v>
      </c>
      <c r="BA138" s="484">
        <v>33.6</v>
      </c>
      <c r="BB138" s="485">
        <v>35.1</v>
      </c>
      <c r="BC138" s="486">
        <v>4086</v>
      </c>
      <c r="BD138" s="484">
        <v>4285</v>
      </c>
      <c r="BE138" s="485">
        <v>8371</v>
      </c>
    </row>
    <row r="139" spans="1:57" x14ac:dyDescent="0.35">
      <c r="A139" t="s">
        <v>152</v>
      </c>
      <c r="B139" t="s">
        <v>396</v>
      </c>
      <c r="C139" t="s">
        <v>392</v>
      </c>
      <c r="D139" s="486">
        <v>77</v>
      </c>
      <c r="E139" s="484">
        <v>59</v>
      </c>
      <c r="F139" s="485">
        <v>68</v>
      </c>
      <c r="G139" s="486">
        <v>3414</v>
      </c>
      <c r="H139" s="484">
        <v>3639</v>
      </c>
      <c r="I139" s="485">
        <v>7053</v>
      </c>
      <c r="J139" s="486">
        <v>78</v>
      </c>
      <c r="K139" s="484">
        <v>61</v>
      </c>
      <c r="L139" s="485">
        <v>69</v>
      </c>
      <c r="M139" s="486">
        <v>3414</v>
      </c>
      <c r="N139" s="484">
        <v>3639</v>
      </c>
      <c r="O139" s="485">
        <v>7053</v>
      </c>
      <c r="P139" s="486">
        <v>36.5</v>
      </c>
      <c r="Q139" s="484">
        <v>34.200000000000003</v>
      </c>
      <c r="R139" s="485">
        <v>35.299999999999997</v>
      </c>
      <c r="S139" s="486">
        <v>3414</v>
      </c>
      <c r="T139" s="484">
        <v>3639</v>
      </c>
      <c r="U139" s="485">
        <v>7053</v>
      </c>
      <c r="V139" s="486">
        <v>56</v>
      </c>
      <c r="W139" s="484">
        <v>40</v>
      </c>
      <c r="X139" s="485">
        <v>48</v>
      </c>
      <c r="Y139" s="486">
        <v>126</v>
      </c>
      <c r="Z139" s="484">
        <v>156</v>
      </c>
      <c r="AA139" s="485">
        <v>282</v>
      </c>
      <c r="AB139" s="486">
        <v>58</v>
      </c>
      <c r="AC139" s="484">
        <v>42</v>
      </c>
      <c r="AD139" s="485">
        <v>49</v>
      </c>
      <c r="AE139" s="486">
        <v>126</v>
      </c>
      <c r="AF139" s="484">
        <v>156</v>
      </c>
      <c r="AG139" s="485">
        <v>282</v>
      </c>
      <c r="AH139" s="486">
        <v>33.299999999999997</v>
      </c>
      <c r="AI139" s="484">
        <v>30.5</v>
      </c>
      <c r="AJ139" s="485">
        <v>31.8</v>
      </c>
      <c r="AK139" s="486">
        <v>126</v>
      </c>
      <c r="AL139" s="484">
        <v>156</v>
      </c>
      <c r="AM139" s="485">
        <v>282</v>
      </c>
      <c r="AN139" s="486">
        <v>76</v>
      </c>
      <c r="AO139" s="484">
        <v>58</v>
      </c>
      <c r="AP139" s="485">
        <v>67</v>
      </c>
      <c r="AQ139" s="486">
        <v>3731</v>
      </c>
      <c r="AR139" s="484">
        <v>4004</v>
      </c>
      <c r="AS139" s="485">
        <v>7735</v>
      </c>
      <c r="AT139" s="486">
        <v>77</v>
      </c>
      <c r="AU139" s="484">
        <v>59</v>
      </c>
      <c r="AV139" s="485">
        <v>68</v>
      </c>
      <c r="AW139" s="486">
        <v>3731</v>
      </c>
      <c r="AX139" s="484">
        <v>4004</v>
      </c>
      <c r="AY139" s="485">
        <v>7735</v>
      </c>
      <c r="AZ139" s="486">
        <v>36.299999999999997</v>
      </c>
      <c r="BA139" s="484">
        <v>34</v>
      </c>
      <c r="BB139" s="485">
        <v>35.1</v>
      </c>
      <c r="BC139" s="486">
        <v>3731</v>
      </c>
      <c r="BD139" s="484">
        <v>4004</v>
      </c>
      <c r="BE139" s="485">
        <v>7735</v>
      </c>
    </row>
    <row r="140" spans="1:57" x14ac:dyDescent="0.35">
      <c r="A140" t="s">
        <v>153</v>
      </c>
      <c r="B140" t="s">
        <v>397</v>
      </c>
      <c r="C140" t="s">
        <v>392</v>
      </c>
      <c r="D140" s="486">
        <v>75</v>
      </c>
      <c r="E140" s="484">
        <v>59</v>
      </c>
      <c r="F140" s="485">
        <v>67</v>
      </c>
      <c r="G140" s="486">
        <v>1786</v>
      </c>
      <c r="H140" s="484">
        <v>1782</v>
      </c>
      <c r="I140" s="485">
        <v>3568</v>
      </c>
      <c r="J140" s="486">
        <v>75</v>
      </c>
      <c r="K140" s="484">
        <v>61</v>
      </c>
      <c r="L140" s="485">
        <v>68</v>
      </c>
      <c r="M140" s="486">
        <v>1786</v>
      </c>
      <c r="N140" s="484">
        <v>1782</v>
      </c>
      <c r="O140" s="485">
        <v>3568</v>
      </c>
      <c r="P140" s="486">
        <v>36.4</v>
      </c>
      <c r="Q140" s="484">
        <v>34.200000000000003</v>
      </c>
      <c r="R140" s="485">
        <v>35.299999999999997</v>
      </c>
      <c r="S140" s="486">
        <v>1786</v>
      </c>
      <c r="T140" s="484">
        <v>1782</v>
      </c>
      <c r="U140" s="485">
        <v>3568</v>
      </c>
      <c r="V140" s="486">
        <v>69</v>
      </c>
      <c r="W140" s="484">
        <v>43</v>
      </c>
      <c r="X140" s="485">
        <v>56</v>
      </c>
      <c r="Y140" s="486">
        <v>67</v>
      </c>
      <c r="Z140" s="484">
        <v>63</v>
      </c>
      <c r="AA140" s="485">
        <v>130</v>
      </c>
      <c r="AB140" s="486">
        <v>69</v>
      </c>
      <c r="AC140" s="484">
        <v>43</v>
      </c>
      <c r="AD140" s="485">
        <v>56</v>
      </c>
      <c r="AE140" s="486">
        <v>67</v>
      </c>
      <c r="AF140" s="484">
        <v>63</v>
      </c>
      <c r="AG140" s="485">
        <v>130</v>
      </c>
      <c r="AH140" s="486">
        <v>33.200000000000003</v>
      </c>
      <c r="AI140" s="484">
        <v>31.6</v>
      </c>
      <c r="AJ140" s="485">
        <v>32.4</v>
      </c>
      <c r="AK140" s="486">
        <v>67</v>
      </c>
      <c r="AL140" s="484">
        <v>63</v>
      </c>
      <c r="AM140" s="485">
        <v>130</v>
      </c>
      <c r="AN140" s="486">
        <v>74</v>
      </c>
      <c r="AO140" s="484">
        <v>59</v>
      </c>
      <c r="AP140" s="485">
        <v>67</v>
      </c>
      <c r="AQ140" s="486">
        <v>2025</v>
      </c>
      <c r="AR140" s="484">
        <v>2034</v>
      </c>
      <c r="AS140" s="485">
        <v>4059</v>
      </c>
      <c r="AT140" s="486">
        <v>75</v>
      </c>
      <c r="AU140" s="484">
        <v>60</v>
      </c>
      <c r="AV140" s="485">
        <v>68</v>
      </c>
      <c r="AW140" s="486">
        <v>2025</v>
      </c>
      <c r="AX140" s="484">
        <v>2034</v>
      </c>
      <c r="AY140" s="485">
        <v>4059</v>
      </c>
      <c r="AZ140" s="486">
        <v>36.299999999999997</v>
      </c>
      <c r="BA140" s="484">
        <v>34.1</v>
      </c>
      <c r="BB140" s="485">
        <v>35.200000000000003</v>
      </c>
      <c r="BC140" s="486">
        <v>2025</v>
      </c>
      <c r="BD140" s="484">
        <v>2034</v>
      </c>
      <c r="BE140" s="485">
        <v>4059</v>
      </c>
    </row>
    <row r="141" spans="1:57" x14ac:dyDescent="0.35">
      <c r="A141" t="s">
        <v>131</v>
      </c>
      <c r="B141" t="s">
        <v>376</v>
      </c>
      <c r="C141" t="s">
        <v>372</v>
      </c>
      <c r="D141" s="486">
        <v>75</v>
      </c>
      <c r="E141" s="484">
        <v>58</v>
      </c>
      <c r="F141" s="485">
        <v>66</v>
      </c>
      <c r="G141" s="486">
        <v>2244</v>
      </c>
      <c r="H141" s="484">
        <v>2393</v>
      </c>
      <c r="I141" s="485">
        <v>4637</v>
      </c>
      <c r="J141" s="486">
        <v>75</v>
      </c>
      <c r="K141" s="484">
        <v>59</v>
      </c>
      <c r="L141" s="485">
        <v>67</v>
      </c>
      <c r="M141" s="486">
        <v>2244</v>
      </c>
      <c r="N141" s="484">
        <v>2393</v>
      </c>
      <c r="O141" s="485">
        <v>4637</v>
      </c>
      <c r="P141" s="486">
        <v>37.200000000000003</v>
      </c>
      <c r="Q141" s="484">
        <v>34.5</v>
      </c>
      <c r="R141" s="485">
        <v>35.799999999999997</v>
      </c>
      <c r="S141" s="486">
        <v>2244</v>
      </c>
      <c r="T141" s="484">
        <v>2393</v>
      </c>
      <c r="U141" s="485">
        <v>4637</v>
      </c>
      <c r="V141" s="486">
        <v>61</v>
      </c>
      <c r="W141" s="484">
        <v>41</v>
      </c>
      <c r="X141" s="485">
        <v>50</v>
      </c>
      <c r="Y141" s="486">
        <v>147</v>
      </c>
      <c r="Z141" s="484">
        <v>164</v>
      </c>
      <c r="AA141" s="485">
        <v>311</v>
      </c>
      <c r="AB141" s="486">
        <v>63</v>
      </c>
      <c r="AC141" s="484">
        <v>45</v>
      </c>
      <c r="AD141" s="485">
        <v>53</v>
      </c>
      <c r="AE141" s="486">
        <v>147</v>
      </c>
      <c r="AF141" s="484">
        <v>164</v>
      </c>
      <c r="AG141" s="485">
        <v>311</v>
      </c>
      <c r="AH141" s="486">
        <v>34.299999999999997</v>
      </c>
      <c r="AI141" s="484">
        <v>32.299999999999997</v>
      </c>
      <c r="AJ141" s="485">
        <v>33.200000000000003</v>
      </c>
      <c r="AK141" s="486">
        <v>147</v>
      </c>
      <c r="AL141" s="484">
        <v>164</v>
      </c>
      <c r="AM141" s="485">
        <v>311</v>
      </c>
      <c r="AN141" s="486">
        <v>73</v>
      </c>
      <c r="AO141" s="484">
        <v>56</v>
      </c>
      <c r="AP141" s="485">
        <v>64</v>
      </c>
      <c r="AQ141" s="486">
        <v>2607</v>
      </c>
      <c r="AR141" s="484">
        <v>2835</v>
      </c>
      <c r="AS141" s="485">
        <v>5442</v>
      </c>
      <c r="AT141" s="486">
        <v>74</v>
      </c>
      <c r="AU141" s="484">
        <v>58</v>
      </c>
      <c r="AV141" s="485">
        <v>66</v>
      </c>
      <c r="AW141" s="486">
        <v>2607</v>
      </c>
      <c r="AX141" s="484">
        <v>2835</v>
      </c>
      <c r="AY141" s="485">
        <v>5442</v>
      </c>
      <c r="AZ141" s="486">
        <v>37.1</v>
      </c>
      <c r="BA141" s="484">
        <v>34.4</v>
      </c>
      <c r="BB141" s="485">
        <v>35.700000000000003</v>
      </c>
      <c r="BC141" s="486">
        <v>2607</v>
      </c>
      <c r="BD141" s="484">
        <v>2835</v>
      </c>
      <c r="BE141" s="485">
        <v>5442</v>
      </c>
    </row>
    <row r="142" spans="1:57" x14ac:dyDescent="0.35">
      <c r="A142" t="s">
        <v>83</v>
      </c>
      <c r="B142" t="s">
        <v>328</v>
      </c>
      <c r="C142" t="s">
        <v>324</v>
      </c>
      <c r="D142" s="486">
        <v>69</v>
      </c>
      <c r="E142" s="484">
        <v>51</v>
      </c>
      <c r="F142" s="485">
        <v>60</v>
      </c>
      <c r="G142" s="486">
        <v>6827</v>
      </c>
      <c r="H142" s="484">
        <v>7179</v>
      </c>
      <c r="I142" s="485">
        <v>14006</v>
      </c>
      <c r="J142" s="486">
        <v>71</v>
      </c>
      <c r="K142" s="484">
        <v>54</v>
      </c>
      <c r="L142" s="485">
        <v>62</v>
      </c>
      <c r="M142" s="486">
        <v>6827</v>
      </c>
      <c r="N142" s="484">
        <v>7179</v>
      </c>
      <c r="O142" s="485">
        <v>14006</v>
      </c>
      <c r="P142" s="486">
        <v>36</v>
      </c>
      <c r="Q142" s="484">
        <v>33.4</v>
      </c>
      <c r="R142" s="485">
        <v>34.700000000000003</v>
      </c>
      <c r="S142" s="486">
        <v>6827</v>
      </c>
      <c r="T142" s="484">
        <v>7179</v>
      </c>
      <c r="U142" s="485">
        <v>14006</v>
      </c>
      <c r="V142" s="486">
        <v>53</v>
      </c>
      <c r="W142" s="484">
        <v>43</v>
      </c>
      <c r="X142" s="485">
        <v>48</v>
      </c>
      <c r="Y142" s="486">
        <v>493</v>
      </c>
      <c r="Z142" s="484">
        <v>559</v>
      </c>
      <c r="AA142" s="485">
        <v>1052</v>
      </c>
      <c r="AB142" s="486">
        <v>55</v>
      </c>
      <c r="AC142" s="484">
        <v>47</v>
      </c>
      <c r="AD142" s="485">
        <v>51</v>
      </c>
      <c r="AE142" s="486">
        <v>493</v>
      </c>
      <c r="AF142" s="484">
        <v>559</v>
      </c>
      <c r="AG142" s="485">
        <v>1052</v>
      </c>
      <c r="AH142" s="486">
        <v>33.4</v>
      </c>
      <c r="AI142" s="484">
        <v>31.3</v>
      </c>
      <c r="AJ142" s="485">
        <v>32.299999999999997</v>
      </c>
      <c r="AK142" s="486">
        <v>493</v>
      </c>
      <c r="AL142" s="484">
        <v>559</v>
      </c>
      <c r="AM142" s="485">
        <v>1052</v>
      </c>
      <c r="AN142" s="486">
        <v>68</v>
      </c>
      <c r="AO142" s="484">
        <v>51</v>
      </c>
      <c r="AP142" s="485">
        <v>59</v>
      </c>
      <c r="AQ142" s="486">
        <v>7976</v>
      </c>
      <c r="AR142" s="484">
        <v>8468</v>
      </c>
      <c r="AS142" s="485">
        <v>16444</v>
      </c>
      <c r="AT142" s="486">
        <v>70</v>
      </c>
      <c r="AU142" s="484">
        <v>53</v>
      </c>
      <c r="AV142" s="485">
        <v>61</v>
      </c>
      <c r="AW142" s="486">
        <v>7976</v>
      </c>
      <c r="AX142" s="484">
        <v>8468</v>
      </c>
      <c r="AY142" s="485">
        <v>16444</v>
      </c>
      <c r="AZ142" s="486">
        <v>35.700000000000003</v>
      </c>
      <c r="BA142" s="484">
        <v>33.299999999999997</v>
      </c>
      <c r="BB142" s="485">
        <v>34.5</v>
      </c>
      <c r="BC142" s="486">
        <v>7976</v>
      </c>
      <c r="BD142" s="484">
        <v>8468</v>
      </c>
      <c r="BE142" s="485">
        <v>16444</v>
      </c>
    </row>
    <row r="143" spans="1:57" x14ac:dyDescent="0.35">
      <c r="A143" t="s">
        <v>154</v>
      </c>
      <c r="B143" t="s">
        <v>398</v>
      </c>
      <c r="C143" t="s">
        <v>392</v>
      </c>
      <c r="D143" s="486">
        <v>65</v>
      </c>
      <c r="E143" s="484">
        <v>49</v>
      </c>
      <c r="F143" s="485">
        <v>57</v>
      </c>
      <c r="G143" s="486">
        <v>2869</v>
      </c>
      <c r="H143" s="484">
        <v>3021</v>
      </c>
      <c r="I143" s="485">
        <v>5890</v>
      </c>
      <c r="J143" s="486">
        <v>67</v>
      </c>
      <c r="K143" s="484">
        <v>51</v>
      </c>
      <c r="L143" s="485">
        <v>59</v>
      </c>
      <c r="M143" s="486">
        <v>2869</v>
      </c>
      <c r="N143" s="484">
        <v>3021</v>
      </c>
      <c r="O143" s="485">
        <v>5890</v>
      </c>
      <c r="P143" s="486">
        <v>36.1</v>
      </c>
      <c r="Q143" s="484">
        <v>33.4</v>
      </c>
      <c r="R143" s="485">
        <v>34.700000000000003</v>
      </c>
      <c r="S143" s="486">
        <v>2869</v>
      </c>
      <c r="T143" s="484">
        <v>3021</v>
      </c>
      <c r="U143" s="485">
        <v>5890</v>
      </c>
      <c r="V143" s="486">
        <v>46</v>
      </c>
      <c r="W143" s="484">
        <v>32</v>
      </c>
      <c r="X143" s="485">
        <v>39</v>
      </c>
      <c r="Y143" s="486">
        <v>245</v>
      </c>
      <c r="Z143" s="484">
        <v>248</v>
      </c>
      <c r="AA143" s="485">
        <v>493</v>
      </c>
      <c r="AB143" s="486">
        <v>48</v>
      </c>
      <c r="AC143" s="484">
        <v>36</v>
      </c>
      <c r="AD143" s="485">
        <v>42</v>
      </c>
      <c r="AE143" s="486">
        <v>245</v>
      </c>
      <c r="AF143" s="484">
        <v>248</v>
      </c>
      <c r="AG143" s="485">
        <v>493</v>
      </c>
      <c r="AH143" s="486">
        <v>32.6</v>
      </c>
      <c r="AI143" s="484">
        <v>30</v>
      </c>
      <c r="AJ143" s="485">
        <v>31.3</v>
      </c>
      <c r="AK143" s="486">
        <v>245</v>
      </c>
      <c r="AL143" s="484">
        <v>248</v>
      </c>
      <c r="AM143" s="485">
        <v>493</v>
      </c>
      <c r="AN143" s="486">
        <v>63</v>
      </c>
      <c r="AO143" s="484">
        <v>48</v>
      </c>
      <c r="AP143" s="485">
        <v>55</v>
      </c>
      <c r="AQ143" s="486">
        <v>3274</v>
      </c>
      <c r="AR143" s="484">
        <v>3411</v>
      </c>
      <c r="AS143" s="485">
        <v>6685</v>
      </c>
      <c r="AT143" s="486">
        <v>65</v>
      </c>
      <c r="AU143" s="484">
        <v>50</v>
      </c>
      <c r="AV143" s="485">
        <v>57</v>
      </c>
      <c r="AW143" s="486">
        <v>3274</v>
      </c>
      <c r="AX143" s="484">
        <v>3411</v>
      </c>
      <c r="AY143" s="485">
        <v>6685</v>
      </c>
      <c r="AZ143" s="486">
        <v>35.700000000000003</v>
      </c>
      <c r="BA143" s="484">
        <v>33.1</v>
      </c>
      <c r="BB143" s="485">
        <v>34.4</v>
      </c>
      <c r="BC143" s="486">
        <v>3274</v>
      </c>
      <c r="BD143" s="484">
        <v>3411</v>
      </c>
      <c r="BE143" s="485">
        <v>6685</v>
      </c>
    </row>
    <row r="144" spans="1:57" x14ac:dyDescent="0.35">
      <c r="A144" t="s">
        <v>132</v>
      </c>
      <c r="B144" t="s">
        <v>377</v>
      </c>
      <c r="C144" t="s">
        <v>372</v>
      </c>
      <c r="D144" s="486">
        <v>76</v>
      </c>
      <c r="E144" s="484">
        <v>58</v>
      </c>
      <c r="F144" s="485">
        <v>67</v>
      </c>
      <c r="G144" s="486">
        <v>6335</v>
      </c>
      <c r="H144" s="484">
        <v>6535</v>
      </c>
      <c r="I144" s="485">
        <v>12870</v>
      </c>
      <c r="J144" s="486">
        <v>77</v>
      </c>
      <c r="K144" s="484">
        <v>60</v>
      </c>
      <c r="L144" s="485">
        <v>68</v>
      </c>
      <c r="M144" s="486">
        <v>6335</v>
      </c>
      <c r="N144" s="484">
        <v>6535</v>
      </c>
      <c r="O144" s="485">
        <v>12870</v>
      </c>
      <c r="P144" s="486">
        <v>36.4</v>
      </c>
      <c r="Q144" s="484">
        <v>33.9</v>
      </c>
      <c r="R144" s="485">
        <v>35.1</v>
      </c>
      <c r="S144" s="486">
        <v>6335</v>
      </c>
      <c r="T144" s="484">
        <v>6535</v>
      </c>
      <c r="U144" s="485">
        <v>12870</v>
      </c>
      <c r="V144" s="486">
        <v>67</v>
      </c>
      <c r="W144" s="484">
        <v>49</v>
      </c>
      <c r="X144" s="485">
        <v>58</v>
      </c>
      <c r="Y144" s="486">
        <v>462</v>
      </c>
      <c r="Z144" s="484">
        <v>473</v>
      </c>
      <c r="AA144" s="485">
        <v>935</v>
      </c>
      <c r="AB144" s="486">
        <v>69</v>
      </c>
      <c r="AC144" s="484">
        <v>49</v>
      </c>
      <c r="AD144" s="485">
        <v>59</v>
      </c>
      <c r="AE144" s="486">
        <v>462</v>
      </c>
      <c r="AF144" s="484">
        <v>473</v>
      </c>
      <c r="AG144" s="485">
        <v>935</v>
      </c>
      <c r="AH144" s="486">
        <v>34.700000000000003</v>
      </c>
      <c r="AI144" s="484">
        <v>32.1</v>
      </c>
      <c r="AJ144" s="485">
        <v>33.4</v>
      </c>
      <c r="AK144" s="486">
        <v>462</v>
      </c>
      <c r="AL144" s="484">
        <v>473</v>
      </c>
      <c r="AM144" s="485">
        <v>935</v>
      </c>
      <c r="AN144" s="486">
        <v>75</v>
      </c>
      <c r="AO144" s="484">
        <v>57</v>
      </c>
      <c r="AP144" s="485">
        <v>66</v>
      </c>
      <c r="AQ144" s="486">
        <v>7361</v>
      </c>
      <c r="AR144" s="484">
        <v>7616</v>
      </c>
      <c r="AS144" s="485">
        <v>14977</v>
      </c>
      <c r="AT144" s="486">
        <v>77</v>
      </c>
      <c r="AU144" s="484">
        <v>59</v>
      </c>
      <c r="AV144" s="485">
        <v>67</v>
      </c>
      <c r="AW144" s="486">
        <v>7361</v>
      </c>
      <c r="AX144" s="484">
        <v>7616</v>
      </c>
      <c r="AY144" s="485">
        <v>14977</v>
      </c>
      <c r="AZ144" s="486">
        <v>36.299999999999997</v>
      </c>
      <c r="BA144" s="484">
        <v>33.799999999999997</v>
      </c>
      <c r="BB144" s="485">
        <v>35</v>
      </c>
      <c r="BC144" s="486">
        <v>7361</v>
      </c>
      <c r="BD144" s="484">
        <v>7616</v>
      </c>
      <c r="BE144" s="485">
        <v>14977</v>
      </c>
    </row>
    <row r="145" spans="1:57" x14ac:dyDescent="0.35">
      <c r="A145" t="s">
        <v>84</v>
      </c>
      <c r="B145" t="s">
        <v>329</v>
      </c>
      <c r="C145" t="s">
        <v>324</v>
      </c>
      <c r="D145" s="486">
        <v>75</v>
      </c>
      <c r="E145" s="484">
        <v>58</v>
      </c>
      <c r="F145" s="485">
        <v>66</v>
      </c>
      <c r="G145" s="486">
        <v>5780</v>
      </c>
      <c r="H145" s="484">
        <v>6027</v>
      </c>
      <c r="I145" s="485">
        <v>11807</v>
      </c>
      <c r="J145" s="486">
        <v>76</v>
      </c>
      <c r="K145" s="484">
        <v>60</v>
      </c>
      <c r="L145" s="485">
        <v>68</v>
      </c>
      <c r="M145" s="486">
        <v>5780</v>
      </c>
      <c r="N145" s="484">
        <v>6027</v>
      </c>
      <c r="O145" s="485">
        <v>11807</v>
      </c>
      <c r="P145" s="486">
        <v>36.5</v>
      </c>
      <c r="Q145" s="484">
        <v>34.1</v>
      </c>
      <c r="R145" s="485">
        <v>35.299999999999997</v>
      </c>
      <c r="S145" s="486">
        <v>5780</v>
      </c>
      <c r="T145" s="484">
        <v>6027</v>
      </c>
      <c r="U145" s="485">
        <v>11807</v>
      </c>
      <c r="V145" s="486">
        <v>64</v>
      </c>
      <c r="W145" s="484">
        <v>49</v>
      </c>
      <c r="X145" s="485">
        <v>56</v>
      </c>
      <c r="Y145" s="486">
        <v>1139</v>
      </c>
      <c r="Z145" s="484">
        <v>1168</v>
      </c>
      <c r="AA145" s="485">
        <v>2307</v>
      </c>
      <c r="AB145" s="486">
        <v>66</v>
      </c>
      <c r="AC145" s="484">
        <v>51</v>
      </c>
      <c r="AD145" s="485">
        <v>58</v>
      </c>
      <c r="AE145" s="486">
        <v>1139</v>
      </c>
      <c r="AF145" s="484">
        <v>1168</v>
      </c>
      <c r="AG145" s="485">
        <v>2307</v>
      </c>
      <c r="AH145" s="486">
        <v>34.4</v>
      </c>
      <c r="AI145" s="484">
        <v>31.8</v>
      </c>
      <c r="AJ145" s="485">
        <v>33</v>
      </c>
      <c r="AK145" s="486">
        <v>1139</v>
      </c>
      <c r="AL145" s="484">
        <v>1168</v>
      </c>
      <c r="AM145" s="485">
        <v>2307</v>
      </c>
      <c r="AN145" s="486">
        <v>73</v>
      </c>
      <c r="AO145" s="484">
        <v>56</v>
      </c>
      <c r="AP145" s="485">
        <v>64</v>
      </c>
      <c r="AQ145" s="486">
        <v>7016</v>
      </c>
      <c r="AR145" s="484">
        <v>7296</v>
      </c>
      <c r="AS145" s="485">
        <v>14312</v>
      </c>
      <c r="AT145" s="486">
        <v>74</v>
      </c>
      <c r="AU145" s="484">
        <v>58</v>
      </c>
      <c r="AV145" s="485">
        <v>66</v>
      </c>
      <c r="AW145" s="486">
        <v>7016</v>
      </c>
      <c r="AX145" s="484">
        <v>7296</v>
      </c>
      <c r="AY145" s="485">
        <v>14312</v>
      </c>
      <c r="AZ145" s="486">
        <v>36.1</v>
      </c>
      <c r="BA145" s="484">
        <v>33.6</v>
      </c>
      <c r="BB145" s="485">
        <v>34.9</v>
      </c>
      <c r="BC145" s="486">
        <v>7016</v>
      </c>
      <c r="BD145" s="484">
        <v>7296</v>
      </c>
      <c r="BE145" s="485">
        <v>14312</v>
      </c>
    </row>
    <row r="146" spans="1:57" x14ac:dyDescent="0.35">
      <c r="A146" t="s">
        <v>134</v>
      </c>
      <c r="B146" t="s">
        <v>379</v>
      </c>
      <c r="C146" t="s">
        <v>372</v>
      </c>
      <c r="D146" s="486">
        <v>77</v>
      </c>
      <c r="E146" s="484">
        <v>62</v>
      </c>
      <c r="F146" s="485">
        <v>69</v>
      </c>
      <c r="G146" s="486">
        <v>7082</v>
      </c>
      <c r="H146" s="484">
        <v>7485</v>
      </c>
      <c r="I146" s="485">
        <v>14567</v>
      </c>
      <c r="J146" s="486">
        <v>78</v>
      </c>
      <c r="K146" s="484">
        <v>63</v>
      </c>
      <c r="L146" s="485">
        <v>70</v>
      </c>
      <c r="M146" s="486">
        <v>7082</v>
      </c>
      <c r="N146" s="484">
        <v>7485</v>
      </c>
      <c r="O146" s="485">
        <v>14567</v>
      </c>
      <c r="P146" s="486">
        <v>37.4</v>
      </c>
      <c r="Q146" s="484">
        <v>35.1</v>
      </c>
      <c r="R146" s="485">
        <v>36.200000000000003</v>
      </c>
      <c r="S146" s="486">
        <v>7082</v>
      </c>
      <c r="T146" s="484">
        <v>7485</v>
      </c>
      <c r="U146" s="485">
        <v>14567</v>
      </c>
      <c r="V146" s="486">
        <v>68</v>
      </c>
      <c r="W146" s="484">
        <v>50</v>
      </c>
      <c r="X146" s="485">
        <v>59</v>
      </c>
      <c r="Y146" s="486">
        <v>907</v>
      </c>
      <c r="Z146" s="484">
        <v>930</v>
      </c>
      <c r="AA146" s="485">
        <v>1837</v>
      </c>
      <c r="AB146" s="486">
        <v>69</v>
      </c>
      <c r="AC146" s="484">
        <v>51</v>
      </c>
      <c r="AD146" s="485">
        <v>60</v>
      </c>
      <c r="AE146" s="486">
        <v>907</v>
      </c>
      <c r="AF146" s="484">
        <v>930</v>
      </c>
      <c r="AG146" s="485">
        <v>1837</v>
      </c>
      <c r="AH146" s="486">
        <v>35.5</v>
      </c>
      <c r="AI146" s="484">
        <v>32.700000000000003</v>
      </c>
      <c r="AJ146" s="485">
        <v>34.1</v>
      </c>
      <c r="AK146" s="486">
        <v>907</v>
      </c>
      <c r="AL146" s="484">
        <v>930</v>
      </c>
      <c r="AM146" s="485">
        <v>1837</v>
      </c>
      <c r="AN146" s="486">
        <v>76</v>
      </c>
      <c r="AO146" s="484">
        <v>60</v>
      </c>
      <c r="AP146" s="485">
        <v>68</v>
      </c>
      <c r="AQ146" s="486">
        <v>8587</v>
      </c>
      <c r="AR146" s="484">
        <v>9025</v>
      </c>
      <c r="AS146" s="485">
        <v>17612</v>
      </c>
      <c r="AT146" s="486">
        <v>76</v>
      </c>
      <c r="AU146" s="484">
        <v>61</v>
      </c>
      <c r="AV146" s="485">
        <v>69</v>
      </c>
      <c r="AW146" s="486">
        <v>8587</v>
      </c>
      <c r="AX146" s="484">
        <v>9025</v>
      </c>
      <c r="AY146" s="485">
        <v>17612</v>
      </c>
      <c r="AZ146" s="486">
        <v>37.1</v>
      </c>
      <c r="BA146" s="484">
        <v>34.700000000000003</v>
      </c>
      <c r="BB146" s="485">
        <v>35.9</v>
      </c>
      <c r="BC146" s="486">
        <v>8587</v>
      </c>
      <c r="BD146" s="484">
        <v>9025</v>
      </c>
      <c r="BE146" s="485">
        <v>17612</v>
      </c>
    </row>
    <row r="147" spans="1:57" x14ac:dyDescent="0.35">
      <c r="A147" t="s">
        <v>24</v>
      </c>
      <c r="B147" t="s">
        <v>270</v>
      </c>
      <c r="C147" t="s">
        <v>260</v>
      </c>
      <c r="D147" s="486">
        <v>73</v>
      </c>
      <c r="E147" s="484">
        <v>54</v>
      </c>
      <c r="F147" s="485">
        <v>63</v>
      </c>
      <c r="G147" s="486">
        <v>5686</v>
      </c>
      <c r="H147" s="484">
        <v>5899</v>
      </c>
      <c r="I147" s="485">
        <v>11585</v>
      </c>
      <c r="J147" s="486">
        <v>74</v>
      </c>
      <c r="K147" s="484">
        <v>57</v>
      </c>
      <c r="L147" s="485">
        <v>65</v>
      </c>
      <c r="M147" s="486">
        <v>5686</v>
      </c>
      <c r="N147" s="484">
        <v>5899</v>
      </c>
      <c r="O147" s="485">
        <v>11585</v>
      </c>
      <c r="P147" s="486">
        <v>36.5</v>
      </c>
      <c r="Q147" s="484">
        <v>33.6</v>
      </c>
      <c r="R147" s="485">
        <v>35.1</v>
      </c>
      <c r="S147" s="486">
        <v>5686</v>
      </c>
      <c r="T147" s="484">
        <v>5899</v>
      </c>
      <c r="U147" s="485">
        <v>11585</v>
      </c>
      <c r="V147" s="486">
        <v>51</v>
      </c>
      <c r="W147" s="484">
        <v>39</v>
      </c>
      <c r="X147" s="485">
        <v>45</v>
      </c>
      <c r="Y147" s="486">
        <v>812</v>
      </c>
      <c r="Z147" s="484">
        <v>827</v>
      </c>
      <c r="AA147" s="485">
        <v>1639</v>
      </c>
      <c r="AB147" s="486">
        <v>54</v>
      </c>
      <c r="AC147" s="484">
        <v>45</v>
      </c>
      <c r="AD147" s="485">
        <v>50</v>
      </c>
      <c r="AE147" s="486">
        <v>812</v>
      </c>
      <c r="AF147" s="484">
        <v>827</v>
      </c>
      <c r="AG147" s="485">
        <v>1639</v>
      </c>
      <c r="AH147" s="486">
        <v>32</v>
      </c>
      <c r="AI147" s="484">
        <v>30</v>
      </c>
      <c r="AJ147" s="485">
        <v>31</v>
      </c>
      <c r="AK147" s="486">
        <v>812</v>
      </c>
      <c r="AL147" s="484">
        <v>827</v>
      </c>
      <c r="AM147" s="485">
        <v>1639</v>
      </c>
      <c r="AN147" s="486">
        <v>70</v>
      </c>
      <c r="AO147" s="484">
        <v>52</v>
      </c>
      <c r="AP147" s="485">
        <v>61</v>
      </c>
      <c r="AQ147" s="486">
        <v>6810</v>
      </c>
      <c r="AR147" s="484">
        <v>7025</v>
      </c>
      <c r="AS147" s="485">
        <v>13835</v>
      </c>
      <c r="AT147" s="486">
        <v>71</v>
      </c>
      <c r="AU147" s="484">
        <v>55</v>
      </c>
      <c r="AV147" s="485">
        <v>63</v>
      </c>
      <c r="AW147" s="486">
        <v>6810</v>
      </c>
      <c r="AX147" s="484">
        <v>7025</v>
      </c>
      <c r="AY147" s="485">
        <v>13835</v>
      </c>
      <c r="AZ147" s="486">
        <v>36</v>
      </c>
      <c r="BA147" s="484">
        <v>33.200000000000003</v>
      </c>
      <c r="BB147" s="485">
        <v>34.6</v>
      </c>
      <c r="BC147" s="486">
        <v>6810</v>
      </c>
      <c r="BD147" s="484">
        <v>7025</v>
      </c>
      <c r="BE147" s="485">
        <v>13835</v>
      </c>
    </row>
    <row r="148" spans="1:57" x14ac:dyDescent="0.35">
      <c r="A148" t="s">
        <v>58</v>
      </c>
      <c r="B148" t="s">
        <v>303</v>
      </c>
      <c r="C148" t="s">
        <v>299</v>
      </c>
      <c r="D148" s="486">
        <v>67</v>
      </c>
      <c r="E148" s="484">
        <v>48</v>
      </c>
      <c r="F148" s="485">
        <v>58</v>
      </c>
      <c r="G148" s="486">
        <v>2908</v>
      </c>
      <c r="H148" s="484">
        <v>3040</v>
      </c>
      <c r="I148" s="485">
        <v>5948</v>
      </c>
      <c r="J148" s="486">
        <v>68</v>
      </c>
      <c r="K148" s="484">
        <v>50</v>
      </c>
      <c r="L148" s="485">
        <v>59</v>
      </c>
      <c r="M148" s="486">
        <v>2908</v>
      </c>
      <c r="N148" s="484">
        <v>3040</v>
      </c>
      <c r="O148" s="485">
        <v>5948</v>
      </c>
      <c r="P148" s="486">
        <v>35.299999999999997</v>
      </c>
      <c r="Q148" s="484">
        <v>32.9</v>
      </c>
      <c r="R148" s="485">
        <v>34.1</v>
      </c>
      <c r="S148" s="486">
        <v>2908</v>
      </c>
      <c r="T148" s="484">
        <v>3040</v>
      </c>
      <c r="U148" s="485">
        <v>5948</v>
      </c>
      <c r="V148" s="486">
        <v>60</v>
      </c>
      <c r="W148" s="484">
        <v>46</v>
      </c>
      <c r="X148" s="485">
        <v>53</v>
      </c>
      <c r="Y148" s="486">
        <v>268</v>
      </c>
      <c r="Z148" s="484">
        <v>289</v>
      </c>
      <c r="AA148" s="485">
        <v>557</v>
      </c>
      <c r="AB148" s="486">
        <v>60</v>
      </c>
      <c r="AC148" s="484">
        <v>48</v>
      </c>
      <c r="AD148" s="485">
        <v>54</v>
      </c>
      <c r="AE148" s="486">
        <v>268</v>
      </c>
      <c r="AF148" s="484">
        <v>289</v>
      </c>
      <c r="AG148" s="485">
        <v>557</v>
      </c>
      <c r="AH148" s="486">
        <v>33.700000000000003</v>
      </c>
      <c r="AI148" s="484">
        <v>32</v>
      </c>
      <c r="AJ148" s="485">
        <v>32.799999999999997</v>
      </c>
      <c r="AK148" s="486">
        <v>268</v>
      </c>
      <c r="AL148" s="484">
        <v>289</v>
      </c>
      <c r="AM148" s="485">
        <v>557</v>
      </c>
      <c r="AN148" s="486">
        <v>66</v>
      </c>
      <c r="AO148" s="484">
        <v>48</v>
      </c>
      <c r="AP148" s="485">
        <v>57</v>
      </c>
      <c r="AQ148" s="486">
        <v>3622</v>
      </c>
      <c r="AR148" s="484">
        <v>3823</v>
      </c>
      <c r="AS148" s="485">
        <v>7445</v>
      </c>
      <c r="AT148" s="486">
        <v>67</v>
      </c>
      <c r="AU148" s="484">
        <v>50</v>
      </c>
      <c r="AV148" s="485">
        <v>58</v>
      </c>
      <c r="AW148" s="486">
        <v>3622</v>
      </c>
      <c r="AX148" s="484">
        <v>3823</v>
      </c>
      <c r="AY148" s="485">
        <v>7445</v>
      </c>
      <c r="AZ148" s="486">
        <v>35.1</v>
      </c>
      <c r="BA148" s="484">
        <v>32.799999999999997</v>
      </c>
      <c r="BB148" s="485">
        <v>33.9</v>
      </c>
      <c r="BC148" s="486">
        <v>3622</v>
      </c>
      <c r="BD148" s="484">
        <v>3823</v>
      </c>
      <c r="BE148" s="485">
        <v>7445</v>
      </c>
    </row>
    <row r="149" spans="1:57" x14ac:dyDescent="0.35">
      <c r="A149" t="s">
        <v>59</v>
      </c>
      <c r="B149" t="s">
        <v>304</v>
      </c>
      <c r="C149" t="s">
        <v>299</v>
      </c>
      <c r="D149" s="486">
        <v>77</v>
      </c>
      <c r="E149" s="484">
        <v>59</v>
      </c>
      <c r="F149" s="485">
        <v>68</v>
      </c>
      <c r="G149" s="486">
        <v>3361</v>
      </c>
      <c r="H149" s="484">
        <v>3474</v>
      </c>
      <c r="I149" s="485">
        <v>6835</v>
      </c>
      <c r="J149" s="486">
        <v>78</v>
      </c>
      <c r="K149" s="484">
        <v>61</v>
      </c>
      <c r="L149" s="485">
        <v>69</v>
      </c>
      <c r="M149" s="486">
        <v>3361</v>
      </c>
      <c r="N149" s="484">
        <v>3474</v>
      </c>
      <c r="O149" s="485">
        <v>6835</v>
      </c>
      <c r="P149" s="486">
        <v>37.200000000000003</v>
      </c>
      <c r="Q149" s="484">
        <v>34.4</v>
      </c>
      <c r="R149" s="485">
        <v>35.799999999999997</v>
      </c>
      <c r="S149" s="486">
        <v>3361</v>
      </c>
      <c r="T149" s="484">
        <v>3474</v>
      </c>
      <c r="U149" s="485">
        <v>6835</v>
      </c>
      <c r="V149" s="486">
        <v>65</v>
      </c>
      <c r="W149" s="484">
        <v>42</v>
      </c>
      <c r="X149" s="485">
        <v>53</v>
      </c>
      <c r="Y149" s="486">
        <v>331</v>
      </c>
      <c r="Z149" s="484">
        <v>356</v>
      </c>
      <c r="AA149" s="485">
        <v>687</v>
      </c>
      <c r="AB149" s="486">
        <v>66</v>
      </c>
      <c r="AC149" s="484">
        <v>47</v>
      </c>
      <c r="AD149" s="485">
        <v>56</v>
      </c>
      <c r="AE149" s="486">
        <v>331</v>
      </c>
      <c r="AF149" s="484">
        <v>356</v>
      </c>
      <c r="AG149" s="485">
        <v>687</v>
      </c>
      <c r="AH149" s="486">
        <v>34.4</v>
      </c>
      <c r="AI149" s="484">
        <v>31.1</v>
      </c>
      <c r="AJ149" s="485">
        <v>32.700000000000003</v>
      </c>
      <c r="AK149" s="486">
        <v>331</v>
      </c>
      <c r="AL149" s="484">
        <v>356</v>
      </c>
      <c r="AM149" s="485">
        <v>687</v>
      </c>
      <c r="AN149" s="486">
        <v>75</v>
      </c>
      <c r="AO149" s="484">
        <v>57</v>
      </c>
      <c r="AP149" s="485">
        <v>66</v>
      </c>
      <c r="AQ149" s="486">
        <v>3852</v>
      </c>
      <c r="AR149" s="484">
        <v>4002</v>
      </c>
      <c r="AS149" s="485">
        <v>7854</v>
      </c>
      <c r="AT149" s="486">
        <v>76</v>
      </c>
      <c r="AU149" s="484">
        <v>59</v>
      </c>
      <c r="AV149" s="485">
        <v>67</v>
      </c>
      <c r="AW149" s="486">
        <v>3852</v>
      </c>
      <c r="AX149" s="484">
        <v>4002</v>
      </c>
      <c r="AY149" s="485">
        <v>7854</v>
      </c>
      <c r="AZ149" s="486">
        <v>36.799999999999997</v>
      </c>
      <c r="BA149" s="484">
        <v>34</v>
      </c>
      <c r="BB149" s="485">
        <v>35.4</v>
      </c>
      <c r="BC149" s="486">
        <v>3852</v>
      </c>
      <c r="BD149" s="484">
        <v>4002</v>
      </c>
      <c r="BE149" s="485">
        <v>7854</v>
      </c>
    </row>
    <row r="150" spans="1:57" x14ac:dyDescent="0.35">
      <c r="A150" t="s">
        <v>86</v>
      </c>
      <c r="B150" t="s">
        <v>331</v>
      </c>
      <c r="C150" t="s">
        <v>324</v>
      </c>
      <c r="D150" s="486">
        <v>65</v>
      </c>
      <c r="E150" s="484">
        <v>47</v>
      </c>
      <c r="F150" s="485">
        <v>56</v>
      </c>
      <c r="G150" s="486">
        <v>3082</v>
      </c>
      <c r="H150" s="484">
        <v>3230</v>
      </c>
      <c r="I150" s="485">
        <v>6312</v>
      </c>
      <c r="J150" s="486">
        <v>68</v>
      </c>
      <c r="K150" s="484">
        <v>51</v>
      </c>
      <c r="L150" s="485">
        <v>59</v>
      </c>
      <c r="M150" s="486">
        <v>3082</v>
      </c>
      <c r="N150" s="484">
        <v>3230</v>
      </c>
      <c r="O150" s="485">
        <v>6312</v>
      </c>
      <c r="P150" s="486">
        <v>34</v>
      </c>
      <c r="Q150" s="484">
        <v>31.9</v>
      </c>
      <c r="R150" s="485">
        <v>32.9</v>
      </c>
      <c r="S150" s="486">
        <v>3082</v>
      </c>
      <c r="T150" s="484">
        <v>3230</v>
      </c>
      <c r="U150" s="485">
        <v>6312</v>
      </c>
      <c r="V150" s="486">
        <v>52</v>
      </c>
      <c r="W150" s="484">
        <v>33</v>
      </c>
      <c r="X150" s="485">
        <v>42</v>
      </c>
      <c r="Y150" s="486">
        <v>403</v>
      </c>
      <c r="Z150" s="484">
        <v>436</v>
      </c>
      <c r="AA150" s="485">
        <v>839</v>
      </c>
      <c r="AB150" s="486">
        <v>55</v>
      </c>
      <c r="AC150" s="484">
        <v>37</v>
      </c>
      <c r="AD150" s="485">
        <v>45</v>
      </c>
      <c r="AE150" s="486">
        <v>403</v>
      </c>
      <c r="AF150" s="484">
        <v>436</v>
      </c>
      <c r="AG150" s="485">
        <v>839</v>
      </c>
      <c r="AH150" s="486">
        <v>32</v>
      </c>
      <c r="AI150" s="484">
        <v>29.2</v>
      </c>
      <c r="AJ150" s="485">
        <v>30.5</v>
      </c>
      <c r="AK150" s="486">
        <v>403</v>
      </c>
      <c r="AL150" s="484">
        <v>436</v>
      </c>
      <c r="AM150" s="485">
        <v>839</v>
      </c>
      <c r="AN150" s="486">
        <v>65</v>
      </c>
      <c r="AO150" s="484">
        <v>46</v>
      </c>
      <c r="AP150" s="485">
        <v>55</v>
      </c>
      <c r="AQ150" s="486">
        <v>4385</v>
      </c>
      <c r="AR150" s="484">
        <v>4629</v>
      </c>
      <c r="AS150" s="485">
        <v>9014</v>
      </c>
      <c r="AT150" s="486">
        <v>67</v>
      </c>
      <c r="AU150" s="484">
        <v>50</v>
      </c>
      <c r="AV150" s="485">
        <v>58</v>
      </c>
      <c r="AW150" s="486">
        <v>4385</v>
      </c>
      <c r="AX150" s="484">
        <v>4629</v>
      </c>
      <c r="AY150" s="485">
        <v>9014</v>
      </c>
      <c r="AZ150" s="486">
        <v>34</v>
      </c>
      <c r="BA150" s="484">
        <v>31.9</v>
      </c>
      <c r="BB150" s="485">
        <v>32.9</v>
      </c>
      <c r="BC150" s="486">
        <v>4385</v>
      </c>
      <c r="BD150" s="484">
        <v>4629</v>
      </c>
      <c r="BE150" s="485">
        <v>9014</v>
      </c>
    </row>
    <row r="151" spans="1:57" x14ac:dyDescent="0.35">
      <c r="A151" t="s">
        <v>60</v>
      </c>
      <c r="B151" t="s">
        <v>305</v>
      </c>
      <c r="C151" t="s">
        <v>299</v>
      </c>
      <c r="D151" s="486">
        <v>67</v>
      </c>
      <c r="E151" s="484">
        <v>50</v>
      </c>
      <c r="F151" s="485">
        <v>58</v>
      </c>
      <c r="G151" s="486">
        <v>3466</v>
      </c>
      <c r="H151" s="484">
        <v>3639</v>
      </c>
      <c r="I151" s="485">
        <v>7105</v>
      </c>
      <c r="J151" s="486">
        <v>69</v>
      </c>
      <c r="K151" s="484">
        <v>52</v>
      </c>
      <c r="L151" s="485">
        <v>60</v>
      </c>
      <c r="M151" s="486">
        <v>3466</v>
      </c>
      <c r="N151" s="484">
        <v>3639</v>
      </c>
      <c r="O151" s="485">
        <v>7105</v>
      </c>
      <c r="P151" s="486">
        <v>35.6</v>
      </c>
      <c r="Q151" s="484">
        <v>33</v>
      </c>
      <c r="R151" s="485">
        <v>34.299999999999997</v>
      </c>
      <c r="S151" s="486">
        <v>3466</v>
      </c>
      <c r="T151" s="484">
        <v>3639</v>
      </c>
      <c r="U151" s="485">
        <v>7105</v>
      </c>
      <c r="V151" s="486">
        <v>45</v>
      </c>
      <c r="W151" s="484">
        <v>30</v>
      </c>
      <c r="X151" s="485">
        <v>37</v>
      </c>
      <c r="Y151" s="486">
        <v>614</v>
      </c>
      <c r="Z151" s="484">
        <v>633</v>
      </c>
      <c r="AA151" s="485">
        <v>1247</v>
      </c>
      <c r="AB151" s="486">
        <v>50</v>
      </c>
      <c r="AC151" s="484">
        <v>33</v>
      </c>
      <c r="AD151" s="485">
        <v>42</v>
      </c>
      <c r="AE151" s="486">
        <v>614</v>
      </c>
      <c r="AF151" s="484">
        <v>633</v>
      </c>
      <c r="AG151" s="485">
        <v>1247</v>
      </c>
      <c r="AH151" s="486">
        <v>31.8</v>
      </c>
      <c r="AI151" s="484">
        <v>28.9</v>
      </c>
      <c r="AJ151" s="485">
        <v>30.4</v>
      </c>
      <c r="AK151" s="486">
        <v>614</v>
      </c>
      <c r="AL151" s="484">
        <v>633</v>
      </c>
      <c r="AM151" s="485">
        <v>1247</v>
      </c>
      <c r="AN151" s="486">
        <v>63</v>
      </c>
      <c r="AO151" s="484">
        <v>46</v>
      </c>
      <c r="AP151" s="485">
        <v>55</v>
      </c>
      <c r="AQ151" s="486">
        <v>4525</v>
      </c>
      <c r="AR151" s="484">
        <v>4708</v>
      </c>
      <c r="AS151" s="485">
        <v>9233</v>
      </c>
      <c r="AT151" s="486">
        <v>66</v>
      </c>
      <c r="AU151" s="484">
        <v>49</v>
      </c>
      <c r="AV151" s="485">
        <v>57</v>
      </c>
      <c r="AW151" s="486">
        <v>4525</v>
      </c>
      <c r="AX151" s="484">
        <v>4708</v>
      </c>
      <c r="AY151" s="485">
        <v>9233</v>
      </c>
      <c r="AZ151" s="486">
        <v>35</v>
      </c>
      <c r="BA151" s="484">
        <v>32.299999999999997</v>
      </c>
      <c r="BB151" s="485">
        <v>33.6</v>
      </c>
      <c r="BC151" s="486">
        <v>4525</v>
      </c>
      <c r="BD151" s="484">
        <v>4708</v>
      </c>
      <c r="BE151" s="485">
        <v>9233</v>
      </c>
    </row>
    <row r="152" spans="1:57" x14ac:dyDescent="0.35">
      <c r="A152" t="s">
        <v>49</v>
      </c>
      <c r="B152" t="s">
        <v>294</v>
      </c>
      <c r="C152" t="s">
        <v>408</v>
      </c>
      <c r="D152" s="486">
        <v>70</v>
      </c>
      <c r="E152" s="484">
        <v>50</v>
      </c>
      <c r="F152" s="485">
        <v>60</v>
      </c>
      <c r="G152" s="486">
        <v>2581</v>
      </c>
      <c r="H152" s="484">
        <v>2720</v>
      </c>
      <c r="I152" s="485">
        <v>5301</v>
      </c>
      <c r="J152" s="486">
        <v>72</v>
      </c>
      <c r="K152" s="484">
        <v>53</v>
      </c>
      <c r="L152" s="485">
        <v>62</v>
      </c>
      <c r="M152" s="486">
        <v>2581</v>
      </c>
      <c r="N152" s="484">
        <v>2720</v>
      </c>
      <c r="O152" s="485">
        <v>5301</v>
      </c>
      <c r="P152" s="486">
        <v>35.299999999999997</v>
      </c>
      <c r="Q152" s="484">
        <v>33.1</v>
      </c>
      <c r="R152" s="485">
        <v>34.1</v>
      </c>
      <c r="S152" s="486">
        <v>2581</v>
      </c>
      <c r="T152" s="484">
        <v>2720</v>
      </c>
      <c r="U152" s="485">
        <v>5301</v>
      </c>
      <c r="V152" s="486">
        <v>45</v>
      </c>
      <c r="W152" s="484">
        <v>32</v>
      </c>
      <c r="X152" s="485">
        <v>38</v>
      </c>
      <c r="Y152" s="486">
        <v>133</v>
      </c>
      <c r="Z152" s="484">
        <v>155</v>
      </c>
      <c r="AA152" s="485">
        <v>288</v>
      </c>
      <c r="AB152" s="486">
        <v>47</v>
      </c>
      <c r="AC152" s="484">
        <v>38</v>
      </c>
      <c r="AD152" s="485">
        <v>42</v>
      </c>
      <c r="AE152" s="486">
        <v>133</v>
      </c>
      <c r="AF152" s="484">
        <v>155</v>
      </c>
      <c r="AG152" s="485">
        <v>288</v>
      </c>
      <c r="AH152" s="486">
        <v>31.5</v>
      </c>
      <c r="AI152" s="484">
        <v>29.2</v>
      </c>
      <c r="AJ152" s="485">
        <v>30.3</v>
      </c>
      <c r="AK152" s="486">
        <v>133</v>
      </c>
      <c r="AL152" s="484">
        <v>155</v>
      </c>
      <c r="AM152" s="485">
        <v>288</v>
      </c>
      <c r="AN152" s="486">
        <v>69</v>
      </c>
      <c r="AO152" s="484">
        <v>49</v>
      </c>
      <c r="AP152" s="485">
        <v>59</v>
      </c>
      <c r="AQ152" s="486">
        <v>2950</v>
      </c>
      <c r="AR152" s="484">
        <v>3145</v>
      </c>
      <c r="AS152" s="485">
        <v>6095</v>
      </c>
      <c r="AT152" s="486">
        <v>71</v>
      </c>
      <c r="AU152" s="484">
        <v>52</v>
      </c>
      <c r="AV152" s="485">
        <v>61</v>
      </c>
      <c r="AW152" s="486">
        <v>2950</v>
      </c>
      <c r="AX152" s="484">
        <v>3145</v>
      </c>
      <c r="AY152" s="485">
        <v>6095</v>
      </c>
      <c r="AZ152" s="486">
        <v>35.200000000000003</v>
      </c>
      <c r="BA152" s="484">
        <v>32.799999999999997</v>
      </c>
      <c r="BB152" s="485">
        <v>34</v>
      </c>
      <c r="BC152" s="486">
        <v>2950</v>
      </c>
      <c r="BD152" s="484">
        <v>3145</v>
      </c>
      <c r="BE152" s="485">
        <v>6095</v>
      </c>
    </row>
    <row r="153" spans="1:57" x14ac:dyDescent="0.35">
      <c r="A153" t="s">
        <v>62</v>
      </c>
      <c r="B153" t="s">
        <v>307</v>
      </c>
      <c r="C153" t="s">
        <v>299</v>
      </c>
      <c r="D153" s="486">
        <v>69</v>
      </c>
      <c r="E153" s="484">
        <v>51</v>
      </c>
      <c r="F153" s="485">
        <v>60</v>
      </c>
      <c r="G153" s="486">
        <v>3636</v>
      </c>
      <c r="H153" s="484">
        <v>3797</v>
      </c>
      <c r="I153" s="485">
        <v>7433</v>
      </c>
      <c r="J153" s="486">
        <v>71</v>
      </c>
      <c r="K153" s="484">
        <v>54</v>
      </c>
      <c r="L153" s="485">
        <v>63</v>
      </c>
      <c r="M153" s="486">
        <v>3636</v>
      </c>
      <c r="N153" s="484">
        <v>3797</v>
      </c>
      <c r="O153" s="485">
        <v>7433</v>
      </c>
      <c r="P153" s="486">
        <v>35.6</v>
      </c>
      <c r="Q153" s="484">
        <v>32.799999999999997</v>
      </c>
      <c r="R153" s="485">
        <v>34.200000000000003</v>
      </c>
      <c r="S153" s="486">
        <v>3636</v>
      </c>
      <c r="T153" s="484">
        <v>3797</v>
      </c>
      <c r="U153" s="485">
        <v>7433</v>
      </c>
      <c r="V153" s="486">
        <v>47</v>
      </c>
      <c r="W153" s="484">
        <v>36</v>
      </c>
      <c r="X153" s="485">
        <v>41</v>
      </c>
      <c r="Y153" s="486">
        <v>295</v>
      </c>
      <c r="Z153" s="484">
        <v>307</v>
      </c>
      <c r="AA153" s="485">
        <v>602</v>
      </c>
      <c r="AB153" s="486">
        <v>51</v>
      </c>
      <c r="AC153" s="484">
        <v>39</v>
      </c>
      <c r="AD153" s="485">
        <v>45</v>
      </c>
      <c r="AE153" s="486">
        <v>295</v>
      </c>
      <c r="AF153" s="484">
        <v>307</v>
      </c>
      <c r="AG153" s="485">
        <v>602</v>
      </c>
      <c r="AH153" s="486">
        <v>32.1</v>
      </c>
      <c r="AI153" s="484">
        <v>29.7</v>
      </c>
      <c r="AJ153" s="485">
        <v>30.9</v>
      </c>
      <c r="AK153" s="486">
        <v>295</v>
      </c>
      <c r="AL153" s="484">
        <v>307</v>
      </c>
      <c r="AM153" s="485">
        <v>602</v>
      </c>
      <c r="AN153" s="486">
        <v>68</v>
      </c>
      <c r="AO153" s="484">
        <v>51</v>
      </c>
      <c r="AP153" s="485">
        <v>59</v>
      </c>
      <c r="AQ153" s="486">
        <v>4465</v>
      </c>
      <c r="AR153" s="484">
        <v>4643</v>
      </c>
      <c r="AS153" s="485">
        <v>9108</v>
      </c>
      <c r="AT153" s="486">
        <v>70</v>
      </c>
      <c r="AU153" s="484">
        <v>53</v>
      </c>
      <c r="AV153" s="485">
        <v>62</v>
      </c>
      <c r="AW153" s="486">
        <v>4465</v>
      </c>
      <c r="AX153" s="484">
        <v>4643</v>
      </c>
      <c r="AY153" s="485">
        <v>9108</v>
      </c>
      <c r="AZ153" s="486">
        <v>35.4</v>
      </c>
      <c r="BA153" s="484">
        <v>32.6</v>
      </c>
      <c r="BB153" s="485">
        <v>34</v>
      </c>
      <c r="BC153" s="486">
        <v>4465</v>
      </c>
      <c r="BD153" s="484">
        <v>4643</v>
      </c>
      <c r="BE153" s="485">
        <v>9108</v>
      </c>
    </row>
    <row r="154" spans="1:57" x14ac:dyDescent="0.35">
      <c r="A154" t="s">
        <v>137</v>
      </c>
      <c r="B154" t="s">
        <v>382</v>
      </c>
      <c r="C154" t="s">
        <v>372</v>
      </c>
      <c r="D154" s="486">
        <v>70</v>
      </c>
      <c r="E154" s="484">
        <v>51</v>
      </c>
      <c r="F154" s="485">
        <v>60</v>
      </c>
      <c r="G154" s="486">
        <v>2860</v>
      </c>
      <c r="H154" s="484">
        <v>3104</v>
      </c>
      <c r="I154" s="485">
        <v>5964</v>
      </c>
      <c r="J154" s="486">
        <v>71</v>
      </c>
      <c r="K154" s="484">
        <v>54</v>
      </c>
      <c r="L154" s="485">
        <v>62</v>
      </c>
      <c r="M154" s="486">
        <v>2860</v>
      </c>
      <c r="N154" s="484">
        <v>3104</v>
      </c>
      <c r="O154" s="485">
        <v>5964</v>
      </c>
      <c r="P154" s="486">
        <v>35.1</v>
      </c>
      <c r="Q154" s="484">
        <v>33.1</v>
      </c>
      <c r="R154" s="485">
        <v>34.1</v>
      </c>
      <c r="S154" s="486">
        <v>2860</v>
      </c>
      <c r="T154" s="484">
        <v>3104</v>
      </c>
      <c r="U154" s="485">
        <v>5964</v>
      </c>
      <c r="V154" s="486">
        <v>58</v>
      </c>
      <c r="W154" s="484">
        <v>41</v>
      </c>
      <c r="X154" s="485">
        <v>49</v>
      </c>
      <c r="Y154" s="486">
        <v>468</v>
      </c>
      <c r="Z154" s="484">
        <v>494</v>
      </c>
      <c r="AA154" s="485">
        <v>962</v>
      </c>
      <c r="AB154" s="486">
        <v>60</v>
      </c>
      <c r="AC154" s="484">
        <v>45</v>
      </c>
      <c r="AD154" s="485">
        <v>52</v>
      </c>
      <c r="AE154" s="486">
        <v>468</v>
      </c>
      <c r="AF154" s="484">
        <v>494</v>
      </c>
      <c r="AG154" s="485">
        <v>962</v>
      </c>
      <c r="AH154" s="486">
        <v>32.4</v>
      </c>
      <c r="AI154" s="484">
        <v>30.6</v>
      </c>
      <c r="AJ154" s="485">
        <v>31.5</v>
      </c>
      <c r="AK154" s="486">
        <v>468</v>
      </c>
      <c r="AL154" s="484">
        <v>494</v>
      </c>
      <c r="AM154" s="485">
        <v>962</v>
      </c>
      <c r="AN154" s="486">
        <v>68</v>
      </c>
      <c r="AO154" s="484">
        <v>49</v>
      </c>
      <c r="AP154" s="485">
        <v>58</v>
      </c>
      <c r="AQ154" s="486">
        <v>3599</v>
      </c>
      <c r="AR154" s="484">
        <v>3867</v>
      </c>
      <c r="AS154" s="485">
        <v>7466</v>
      </c>
      <c r="AT154" s="486">
        <v>69</v>
      </c>
      <c r="AU154" s="484">
        <v>52</v>
      </c>
      <c r="AV154" s="485">
        <v>60</v>
      </c>
      <c r="AW154" s="486">
        <v>3599</v>
      </c>
      <c r="AX154" s="484">
        <v>3867</v>
      </c>
      <c r="AY154" s="485">
        <v>7466</v>
      </c>
      <c r="AZ154" s="486">
        <v>34.700000000000003</v>
      </c>
      <c r="BA154" s="484">
        <v>32.700000000000003</v>
      </c>
      <c r="BB154" s="485">
        <v>33.700000000000003</v>
      </c>
      <c r="BC154" s="486">
        <v>3599</v>
      </c>
      <c r="BD154" s="484">
        <v>3867</v>
      </c>
      <c r="BE154" s="485">
        <v>7466</v>
      </c>
    </row>
    <row r="155" spans="1:57" x14ac:dyDescent="0.35">
      <c r="A155" t="s">
        <v>159</v>
      </c>
      <c r="B155" t="s">
        <v>403</v>
      </c>
      <c r="C155" t="s">
        <v>392</v>
      </c>
      <c r="D155" s="486">
        <v>70</v>
      </c>
      <c r="E155" s="484">
        <v>53</v>
      </c>
      <c r="F155" s="485">
        <v>62</v>
      </c>
      <c r="G155" s="486">
        <v>2486</v>
      </c>
      <c r="H155" s="484">
        <v>2580</v>
      </c>
      <c r="I155" s="485">
        <v>5066</v>
      </c>
      <c r="J155" s="486">
        <v>71</v>
      </c>
      <c r="K155" s="484">
        <v>55</v>
      </c>
      <c r="L155" s="485">
        <v>63</v>
      </c>
      <c r="M155" s="486">
        <v>2486</v>
      </c>
      <c r="N155" s="484">
        <v>2580</v>
      </c>
      <c r="O155" s="485">
        <v>5066</v>
      </c>
      <c r="P155" s="486">
        <v>36</v>
      </c>
      <c r="Q155" s="484">
        <v>33.5</v>
      </c>
      <c r="R155" s="485">
        <v>34.799999999999997</v>
      </c>
      <c r="S155" s="486">
        <v>2486</v>
      </c>
      <c r="T155" s="484">
        <v>2580</v>
      </c>
      <c r="U155" s="485">
        <v>5066</v>
      </c>
      <c r="V155" s="486">
        <v>54</v>
      </c>
      <c r="W155" s="484">
        <v>35</v>
      </c>
      <c r="X155" s="485">
        <v>44</v>
      </c>
      <c r="Y155" s="486">
        <v>185</v>
      </c>
      <c r="Z155" s="484">
        <v>173</v>
      </c>
      <c r="AA155" s="485">
        <v>358</v>
      </c>
      <c r="AB155" s="486">
        <v>54</v>
      </c>
      <c r="AC155" s="484">
        <v>38</v>
      </c>
      <c r="AD155" s="485">
        <v>46</v>
      </c>
      <c r="AE155" s="486">
        <v>185</v>
      </c>
      <c r="AF155" s="484">
        <v>173</v>
      </c>
      <c r="AG155" s="485">
        <v>358</v>
      </c>
      <c r="AH155" s="486">
        <v>33.700000000000003</v>
      </c>
      <c r="AI155" s="484">
        <v>31.1</v>
      </c>
      <c r="AJ155" s="485">
        <v>32.4</v>
      </c>
      <c r="AK155" s="486">
        <v>185</v>
      </c>
      <c r="AL155" s="484">
        <v>173</v>
      </c>
      <c r="AM155" s="485">
        <v>358</v>
      </c>
      <c r="AN155" s="486">
        <v>69</v>
      </c>
      <c r="AO155" s="484">
        <v>52</v>
      </c>
      <c r="AP155" s="485">
        <v>60</v>
      </c>
      <c r="AQ155" s="486">
        <v>2854</v>
      </c>
      <c r="AR155" s="484">
        <v>2929</v>
      </c>
      <c r="AS155" s="485">
        <v>5783</v>
      </c>
      <c r="AT155" s="486">
        <v>69</v>
      </c>
      <c r="AU155" s="484">
        <v>54</v>
      </c>
      <c r="AV155" s="485">
        <v>61</v>
      </c>
      <c r="AW155" s="486">
        <v>2854</v>
      </c>
      <c r="AX155" s="484">
        <v>2929</v>
      </c>
      <c r="AY155" s="485">
        <v>5783</v>
      </c>
      <c r="AZ155" s="486">
        <v>35.799999999999997</v>
      </c>
      <c r="BA155" s="484">
        <v>33.299999999999997</v>
      </c>
      <c r="BB155" s="485">
        <v>34.5</v>
      </c>
      <c r="BC155" s="486">
        <v>2854</v>
      </c>
      <c r="BD155" s="484">
        <v>2929</v>
      </c>
      <c r="BE155" s="485">
        <v>5783</v>
      </c>
    </row>
    <row r="156" spans="1:57" x14ac:dyDescent="0.35">
      <c r="A156" t="s">
        <v>72</v>
      </c>
      <c r="B156" t="s">
        <v>317</v>
      </c>
      <c r="C156" t="s">
        <v>309</v>
      </c>
      <c r="D156" s="486">
        <v>72</v>
      </c>
      <c r="E156" s="484">
        <v>55</v>
      </c>
      <c r="F156" s="485">
        <v>63</v>
      </c>
      <c r="G156" s="486">
        <v>3833</v>
      </c>
      <c r="H156" s="484">
        <v>4067</v>
      </c>
      <c r="I156" s="485">
        <v>7900</v>
      </c>
      <c r="J156" s="486">
        <v>73</v>
      </c>
      <c r="K156" s="484">
        <v>57</v>
      </c>
      <c r="L156" s="485">
        <v>65</v>
      </c>
      <c r="M156" s="486">
        <v>3833</v>
      </c>
      <c r="N156" s="484">
        <v>4067</v>
      </c>
      <c r="O156" s="485">
        <v>7900</v>
      </c>
      <c r="P156" s="486">
        <v>37.5</v>
      </c>
      <c r="Q156" s="484">
        <v>34.4</v>
      </c>
      <c r="R156" s="485">
        <v>35.9</v>
      </c>
      <c r="S156" s="486">
        <v>3833</v>
      </c>
      <c r="T156" s="484">
        <v>4067</v>
      </c>
      <c r="U156" s="485">
        <v>7900</v>
      </c>
      <c r="V156" s="486">
        <v>56</v>
      </c>
      <c r="W156" s="484">
        <v>35</v>
      </c>
      <c r="X156" s="485">
        <v>44</v>
      </c>
      <c r="Y156" s="486">
        <v>252</v>
      </c>
      <c r="Z156" s="484">
        <v>328</v>
      </c>
      <c r="AA156" s="485">
        <v>580</v>
      </c>
      <c r="AB156" s="486">
        <v>60</v>
      </c>
      <c r="AC156" s="484">
        <v>40</v>
      </c>
      <c r="AD156" s="485">
        <v>49</v>
      </c>
      <c r="AE156" s="486">
        <v>252</v>
      </c>
      <c r="AF156" s="484">
        <v>328</v>
      </c>
      <c r="AG156" s="485">
        <v>580</v>
      </c>
      <c r="AH156" s="486">
        <v>34.4</v>
      </c>
      <c r="AI156" s="484">
        <v>30.1</v>
      </c>
      <c r="AJ156" s="485">
        <v>32</v>
      </c>
      <c r="AK156" s="486">
        <v>252</v>
      </c>
      <c r="AL156" s="484">
        <v>328</v>
      </c>
      <c r="AM156" s="485">
        <v>580</v>
      </c>
      <c r="AN156" s="486">
        <v>71</v>
      </c>
      <c r="AO156" s="484">
        <v>53</v>
      </c>
      <c r="AP156" s="485">
        <v>62</v>
      </c>
      <c r="AQ156" s="486">
        <v>4503</v>
      </c>
      <c r="AR156" s="484">
        <v>4768</v>
      </c>
      <c r="AS156" s="485">
        <v>9271</v>
      </c>
      <c r="AT156" s="486">
        <v>73</v>
      </c>
      <c r="AU156" s="484">
        <v>56</v>
      </c>
      <c r="AV156" s="485">
        <v>64</v>
      </c>
      <c r="AW156" s="486">
        <v>4503</v>
      </c>
      <c r="AX156" s="484">
        <v>4768</v>
      </c>
      <c r="AY156" s="485">
        <v>9271</v>
      </c>
      <c r="AZ156" s="486">
        <v>37.299999999999997</v>
      </c>
      <c r="BA156" s="484">
        <v>34</v>
      </c>
      <c r="BB156" s="485">
        <v>35.6</v>
      </c>
      <c r="BC156" s="486">
        <v>4503</v>
      </c>
      <c r="BD156" s="484">
        <v>4768</v>
      </c>
      <c r="BE156" s="485">
        <v>9271</v>
      </c>
    </row>
    <row r="157" spans="1:57" x14ac:dyDescent="0.35">
      <c r="A157" t="s">
        <v>89</v>
      </c>
      <c r="B157" t="s">
        <v>334</v>
      </c>
      <c r="C157" t="s">
        <v>324</v>
      </c>
      <c r="D157" s="486">
        <v>67</v>
      </c>
      <c r="E157" s="484">
        <v>51</v>
      </c>
      <c r="F157" s="485">
        <v>59</v>
      </c>
      <c r="G157" s="486">
        <v>3307</v>
      </c>
      <c r="H157" s="484">
        <v>3328</v>
      </c>
      <c r="I157" s="485">
        <v>6635</v>
      </c>
      <c r="J157" s="486">
        <v>68</v>
      </c>
      <c r="K157" s="484">
        <v>53</v>
      </c>
      <c r="L157" s="485">
        <v>61</v>
      </c>
      <c r="M157" s="486">
        <v>3307</v>
      </c>
      <c r="N157" s="484">
        <v>3328</v>
      </c>
      <c r="O157" s="485">
        <v>6635</v>
      </c>
      <c r="P157" s="486">
        <v>34.700000000000003</v>
      </c>
      <c r="Q157" s="484">
        <v>32.4</v>
      </c>
      <c r="R157" s="485">
        <v>33.5</v>
      </c>
      <c r="S157" s="486">
        <v>3307</v>
      </c>
      <c r="T157" s="484">
        <v>3328</v>
      </c>
      <c r="U157" s="485">
        <v>6635</v>
      </c>
      <c r="V157" s="486">
        <v>53</v>
      </c>
      <c r="W157" s="484">
        <v>36</v>
      </c>
      <c r="X157" s="485">
        <v>44</v>
      </c>
      <c r="Y157" s="486">
        <v>327</v>
      </c>
      <c r="Z157" s="484">
        <v>337</v>
      </c>
      <c r="AA157" s="485">
        <v>664</v>
      </c>
      <c r="AB157" s="486">
        <v>54</v>
      </c>
      <c r="AC157" s="484">
        <v>40</v>
      </c>
      <c r="AD157" s="485">
        <v>47</v>
      </c>
      <c r="AE157" s="486">
        <v>327</v>
      </c>
      <c r="AF157" s="484">
        <v>337</v>
      </c>
      <c r="AG157" s="485">
        <v>664</v>
      </c>
      <c r="AH157" s="486">
        <v>31.7</v>
      </c>
      <c r="AI157" s="484">
        <v>30.1</v>
      </c>
      <c r="AJ157" s="485">
        <v>30.9</v>
      </c>
      <c r="AK157" s="486">
        <v>327</v>
      </c>
      <c r="AL157" s="484">
        <v>337</v>
      </c>
      <c r="AM157" s="485">
        <v>664</v>
      </c>
      <c r="AN157" s="486">
        <v>65</v>
      </c>
      <c r="AO157" s="484">
        <v>49</v>
      </c>
      <c r="AP157" s="485">
        <v>57</v>
      </c>
      <c r="AQ157" s="486">
        <v>3976</v>
      </c>
      <c r="AR157" s="484">
        <v>4014</v>
      </c>
      <c r="AS157" s="485">
        <v>7990</v>
      </c>
      <c r="AT157" s="486">
        <v>67</v>
      </c>
      <c r="AU157" s="484">
        <v>51</v>
      </c>
      <c r="AV157" s="485">
        <v>59</v>
      </c>
      <c r="AW157" s="486">
        <v>3976</v>
      </c>
      <c r="AX157" s="484">
        <v>4014</v>
      </c>
      <c r="AY157" s="485">
        <v>7990</v>
      </c>
      <c r="AZ157" s="486">
        <v>34.4</v>
      </c>
      <c r="BA157" s="484">
        <v>32.1</v>
      </c>
      <c r="BB157" s="485">
        <v>33.200000000000003</v>
      </c>
      <c r="BC157" s="486">
        <v>3976</v>
      </c>
      <c r="BD157" s="484">
        <v>4014</v>
      </c>
      <c r="BE157" s="485">
        <v>7990</v>
      </c>
    </row>
    <row r="158" spans="1:57" x14ac:dyDescent="0.35">
      <c r="A158" t="s">
        <v>142</v>
      </c>
      <c r="B158" t="s">
        <v>387</v>
      </c>
      <c r="C158" t="s">
        <v>372</v>
      </c>
      <c r="D158" s="486">
        <v>73</v>
      </c>
      <c r="E158" s="484">
        <v>55</v>
      </c>
      <c r="F158" s="485">
        <v>64</v>
      </c>
      <c r="G158" s="486">
        <v>5174</v>
      </c>
      <c r="H158" s="484">
        <v>5505</v>
      </c>
      <c r="I158" s="485">
        <v>10679</v>
      </c>
      <c r="J158" s="486">
        <v>74</v>
      </c>
      <c r="K158" s="484">
        <v>57</v>
      </c>
      <c r="L158" s="485">
        <v>65</v>
      </c>
      <c r="M158" s="486">
        <v>5174</v>
      </c>
      <c r="N158" s="484">
        <v>5505</v>
      </c>
      <c r="O158" s="485">
        <v>10679</v>
      </c>
      <c r="P158" s="486">
        <v>35.9</v>
      </c>
      <c r="Q158" s="484">
        <v>33.700000000000003</v>
      </c>
      <c r="R158" s="485">
        <v>34.799999999999997</v>
      </c>
      <c r="S158" s="486">
        <v>5174</v>
      </c>
      <c r="T158" s="484">
        <v>5505</v>
      </c>
      <c r="U158" s="485">
        <v>10679</v>
      </c>
      <c r="V158" s="486">
        <v>61</v>
      </c>
      <c r="W158" s="484">
        <v>40</v>
      </c>
      <c r="X158" s="485">
        <v>50</v>
      </c>
      <c r="Y158" s="486">
        <v>727</v>
      </c>
      <c r="Z158" s="484">
        <v>842</v>
      </c>
      <c r="AA158" s="485">
        <v>1569</v>
      </c>
      <c r="AB158" s="486">
        <v>64</v>
      </c>
      <c r="AC158" s="484">
        <v>43</v>
      </c>
      <c r="AD158" s="485">
        <v>53</v>
      </c>
      <c r="AE158" s="486">
        <v>727</v>
      </c>
      <c r="AF158" s="484">
        <v>842</v>
      </c>
      <c r="AG158" s="485">
        <v>1569</v>
      </c>
      <c r="AH158" s="486">
        <v>34.299999999999997</v>
      </c>
      <c r="AI158" s="484">
        <v>31.2</v>
      </c>
      <c r="AJ158" s="485">
        <v>32.6</v>
      </c>
      <c r="AK158" s="486">
        <v>727</v>
      </c>
      <c r="AL158" s="484">
        <v>842</v>
      </c>
      <c r="AM158" s="485">
        <v>1569</v>
      </c>
      <c r="AN158" s="486">
        <v>71</v>
      </c>
      <c r="AO158" s="484">
        <v>52</v>
      </c>
      <c r="AP158" s="485">
        <v>62</v>
      </c>
      <c r="AQ158" s="486">
        <v>6517</v>
      </c>
      <c r="AR158" s="484">
        <v>7003</v>
      </c>
      <c r="AS158" s="485">
        <v>13520</v>
      </c>
      <c r="AT158" s="486">
        <v>73</v>
      </c>
      <c r="AU158" s="484">
        <v>55</v>
      </c>
      <c r="AV158" s="485">
        <v>63</v>
      </c>
      <c r="AW158" s="486">
        <v>6517</v>
      </c>
      <c r="AX158" s="484">
        <v>7003</v>
      </c>
      <c r="AY158" s="485">
        <v>13520</v>
      </c>
      <c r="AZ158" s="486">
        <v>35.9</v>
      </c>
      <c r="BA158" s="484">
        <v>33.5</v>
      </c>
      <c r="BB158" s="485">
        <v>34.6</v>
      </c>
      <c r="BC158" s="486">
        <v>6517</v>
      </c>
      <c r="BD158" s="484">
        <v>7003</v>
      </c>
      <c r="BE158" s="485">
        <v>13520</v>
      </c>
    </row>
    <row r="159" spans="1:57" x14ac:dyDescent="0.35">
      <c r="A159" t="s">
        <v>76</v>
      </c>
      <c r="B159" t="s">
        <v>321</v>
      </c>
      <c r="C159" t="s">
        <v>309</v>
      </c>
      <c r="D159" s="486">
        <v>69</v>
      </c>
      <c r="E159" s="484">
        <v>50</v>
      </c>
      <c r="F159" s="485">
        <v>59</v>
      </c>
      <c r="G159" s="486">
        <v>2611</v>
      </c>
      <c r="H159" s="484">
        <v>2690</v>
      </c>
      <c r="I159" s="485">
        <v>5301</v>
      </c>
      <c r="J159" s="486">
        <v>71</v>
      </c>
      <c r="K159" s="484">
        <v>53</v>
      </c>
      <c r="L159" s="485">
        <v>62</v>
      </c>
      <c r="M159" s="486">
        <v>2611</v>
      </c>
      <c r="N159" s="484">
        <v>2690</v>
      </c>
      <c r="O159" s="485">
        <v>5301</v>
      </c>
      <c r="P159" s="486">
        <v>35.5</v>
      </c>
      <c r="Q159" s="484">
        <v>32.6</v>
      </c>
      <c r="R159" s="485">
        <v>34</v>
      </c>
      <c r="S159" s="486">
        <v>2611</v>
      </c>
      <c r="T159" s="484">
        <v>2690</v>
      </c>
      <c r="U159" s="485">
        <v>5301</v>
      </c>
      <c r="V159" s="486">
        <v>48</v>
      </c>
      <c r="W159" s="484">
        <v>38</v>
      </c>
      <c r="X159" s="485">
        <v>43</v>
      </c>
      <c r="Y159" s="486">
        <v>289</v>
      </c>
      <c r="Z159" s="484">
        <v>295</v>
      </c>
      <c r="AA159" s="485">
        <v>584</v>
      </c>
      <c r="AB159" s="486">
        <v>51</v>
      </c>
      <c r="AC159" s="484">
        <v>40</v>
      </c>
      <c r="AD159" s="485">
        <v>46</v>
      </c>
      <c r="AE159" s="486">
        <v>289</v>
      </c>
      <c r="AF159" s="484">
        <v>295</v>
      </c>
      <c r="AG159" s="485">
        <v>584</v>
      </c>
      <c r="AH159" s="486">
        <v>32.5</v>
      </c>
      <c r="AI159" s="484">
        <v>29.4</v>
      </c>
      <c r="AJ159" s="485">
        <v>31</v>
      </c>
      <c r="AK159" s="486">
        <v>289</v>
      </c>
      <c r="AL159" s="484">
        <v>295</v>
      </c>
      <c r="AM159" s="485">
        <v>584</v>
      </c>
      <c r="AN159" s="486">
        <v>67</v>
      </c>
      <c r="AO159" s="484">
        <v>48</v>
      </c>
      <c r="AP159" s="485">
        <v>57</v>
      </c>
      <c r="AQ159" s="486">
        <v>3064</v>
      </c>
      <c r="AR159" s="484">
        <v>3128</v>
      </c>
      <c r="AS159" s="485">
        <v>6192</v>
      </c>
      <c r="AT159" s="486">
        <v>69</v>
      </c>
      <c r="AU159" s="484">
        <v>52</v>
      </c>
      <c r="AV159" s="485">
        <v>60</v>
      </c>
      <c r="AW159" s="486">
        <v>3064</v>
      </c>
      <c r="AX159" s="484">
        <v>3128</v>
      </c>
      <c r="AY159" s="485">
        <v>6192</v>
      </c>
      <c r="AZ159" s="486">
        <v>35.200000000000003</v>
      </c>
      <c r="BA159" s="484">
        <v>32.200000000000003</v>
      </c>
      <c r="BB159" s="485">
        <v>33.700000000000003</v>
      </c>
      <c r="BC159" s="486">
        <v>3064</v>
      </c>
      <c r="BD159" s="484">
        <v>3128</v>
      </c>
      <c r="BE159" s="485">
        <v>6192</v>
      </c>
    </row>
    <row r="160" spans="1:57" x14ac:dyDescent="0.35">
      <c r="A160" t="s">
        <v>144</v>
      </c>
      <c r="B160" t="s">
        <v>389</v>
      </c>
      <c r="C160" t="s">
        <v>372</v>
      </c>
      <c r="D160" s="486">
        <v>70</v>
      </c>
      <c r="E160" s="484">
        <v>49</v>
      </c>
      <c r="F160" s="485">
        <v>59</v>
      </c>
      <c r="G160" s="486">
        <v>3684</v>
      </c>
      <c r="H160" s="484">
        <v>3889</v>
      </c>
      <c r="I160" s="485">
        <v>7573</v>
      </c>
      <c r="J160" s="486">
        <v>71</v>
      </c>
      <c r="K160" s="484">
        <v>51</v>
      </c>
      <c r="L160" s="485">
        <v>61</v>
      </c>
      <c r="M160" s="486">
        <v>3684</v>
      </c>
      <c r="N160" s="484">
        <v>3889</v>
      </c>
      <c r="O160" s="485">
        <v>7573</v>
      </c>
      <c r="P160" s="486">
        <v>34.6</v>
      </c>
      <c r="Q160" s="484">
        <v>32.6</v>
      </c>
      <c r="R160" s="485">
        <v>33.6</v>
      </c>
      <c r="S160" s="486">
        <v>3684</v>
      </c>
      <c r="T160" s="484">
        <v>3889</v>
      </c>
      <c r="U160" s="485">
        <v>7573</v>
      </c>
      <c r="V160" s="486">
        <v>57</v>
      </c>
      <c r="W160" s="484">
        <v>37</v>
      </c>
      <c r="X160" s="485">
        <v>47</v>
      </c>
      <c r="Y160" s="486">
        <v>457</v>
      </c>
      <c r="Z160" s="484">
        <v>483</v>
      </c>
      <c r="AA160" s="485">
        <v>940</v>
      </c>
      <c r="AB160" s="486">
        <v>58</v>
      </c>
      <c r="AC160" s="484">
        <v>41</v>
      </c>
      <c r="AD160" s="485">
        <v>49</v>
      </c>
      <c r="AE160" s="486">
        <v>457</v>
      </c>
      <c r="AF160" s="484">
        <v>483</v>
      </c>
      <c r="AG160" s="485">
        <v>940</v>
      </c>
      <c r="AH160" s="486">
        <v>33.1</v>
      </c>
      <c r="AI160" s="484">
        <v>30.6</v>
      </c>
      <c r="AJ160" s="485">
        <v>31.8</v>
      </c>
      <c r="AK160" s="486">
        <v>457</v>
      </c>
      <c r="AL160" s="484">
        <v>483</v>
      </c>
      <c r="AM160" s="485">
        <v>940</v>
      </c>
      <c r="AN160" s="486">
        <v>68</v>
      </c>
      <c r="AO160" s="484">
        <v>47</v>
      </c>
      <c r="AP160" s="485">
        <v>57</v>
      </c>
      <c r="AQ160" s="486">
        <v>4518</v>
      </c>
      <c r="AR160" s="484">
        <v>4734</v>
      </c>
      <c r="AS160" s="485">
        <v>9252</v>
      </c>
      <c r="AT160" s="486">
        <v>69</v>
      </c>
      <c r="AU160" s="484">
        <v>49</v>
      </c>
      <c r="AV160" s="485">
        <v>59</v>
      </c>
      <c r="AW160" s="486">
        <v>4518</v>
      </c>
      <c r="AX160" s="484">
        <v>4734</v>
      </c>
      <c r="AY160" s="485">
        <v>9252</v>
      </c>
      <c r="AZ160" s="486">
        <v>34.5</v>
      </c>
      <c r="BA160" s="484">
        <v>32.4</v>
      </c>
      <c r="BB160" s="485">
        <v>33.4</v>
      </c>
      <c r="BC160" s="486">
        <v>4518</v>
      </c>
      <c r="BD160" s="484">
        <v>4734</v>
      </c>
      <c r="BE160" s="485">
        <v>9252</v>
      </c>
    </row>
    <row r="161" spans="1:57" x14ac:dyDescent="0.35">
      <c r="A161" t="s">
        <v>78</v>
      </c>
      <c r="B161" t="s">
        <v>323</v>
      </c>
      <c r="C161" t="s">
        <v>309</v>
      </c>
      <c r="D161" s="486">
        <v>67</v>
      </c>
      <c r="E161" s="484">
        <v>49</v>
      </c>
      <c r="F161" s="485">
        <v>58</v>
      </c>
      <c r="G161" s="486">
        <v>2226</v>
      </c>
      <c r="H161" s="484">
        <v>2281</v>
      </c>
      <c r="I161" s="485">
        <v>4507</v>
      </c>
      <c r="J161" s="486">
        <v>68</v>
      </c>
      <c r="K161" s="484">
        <v>51</v>
      </c>
      <c r="L161" s="485">
        <v>59</v>
      </c>
      <c r="M161" s="486">
        <v>2226</v>
      </c>
      <c r="N161" s="484">
        <v>2281</v>
      </c>
      <c r="O161" s="485">
        <v>4507</v>
      </c>
      <c r="P161" s="486">
        <v>36.200000000000003</v>
      </c>
      <c r="Q161" s="484">
        <v>33.299999999999997</v>
      </c>
      <c r="R161" s="485">
        <v>34.700000000000003</v>
      </c>
      <c r="S161" s="486">
        <v>2226</v>
      </c>
      <c r="T161" s="484">
        <v>2281</v>
      </c>
      <c r="U161" s="485">
        <v>4507</v>
      </c>
      <c r="V161" s="486">
        <v>44</v>
      </c>
      <c r="W161" s="484">
        <v>33</v>
      </c>
      <c r="X161" s="485">
        <v>38</v>
      </c>
      <c r="Y161" s="486">
        <v>242</v>
      </c>
      <c r="Z161" s="484">
        <v>294</v>
      </c>
      <c r="AA161" s="485">
        <v>536</v>
      </c>
      <c r="AB161" s="486">
        <v>49</v>
      </c>
      <c r="AC161" s="484">
        <v>35</v>
      </c>
      <c r="AD161" s="485">
        <v>41</v>
      </c>
      <c r="AE161" s="486">
        <v>242</v>
      </c>
      <c r="AF161" s="484">
        <v>294</v>
      </c>
      <c r="AG161" s="485">
        <v>536</v>
      </c>
      <c r="AH161" s="486">
        <v>32.200000000000003</v>
      </c>
      <c r="AI161" s="484">
        <v>30.2</v>
      </c>
      <c r="AJ161" s="485">
        <v>31.1</v>
      </c>
      <c r="AK161" s="486">
        <v>242</v>
      </c>
      <c r="AL161" s="484">
        <v>294</v>
      </c>
      <c r="AM161" s="485">
        <v>536</v>
      </c>
      <c r="AN161" s="486">
        <v>66</v>
      </c>
      <c r="AO161" s="484">
        <v>48</v>
      </c>
      <c r="AP161" s="485">
        <v>57</v>
      </c>
      <c r="AQ161" s="486">
        <v>2996</v>
      </c>
      <c r="AR161" s="484">
        <v>3192</v>
      </c>
      <c r="AS161" s="485">
        <v>6188</v>
      </c>
      <c r="AT161" s="486">
        <v>67</v>
      </c>
      <c r="AU161" s="484">
        <v>50</v>
      </c>
      <c r="AV161" s="485">
        <v>58</v>
      </c>
      <c r="AW161" s="486">
        <v>2996</v>
      </c>
      <c r="AX161" s="484">
        <v>3192</v>
      </c>
      <c r="AY161" s="485">
        <v>6188</v>
      </c>
      <c r="AZ161" s="486">
        <v>35.9</v>
      </c>
      <c r="BA161" s="484">
        <v>33.1</v>
      </c>
      <c r="BB161" s="485">
        <v>34.5</v>
      </c>
      <c r="BC161" s="486">
        <v>2996</v>
      </c>
      <c r="BD161" s="484">
        <v>3192</v>
      </c>
      <c r="BE161" s="485">
        <v>6188</v>
      </c>
    </row>
    <row r="162" spans="1:57" x14ac:dyDescent="0.35">
      <c r="D162" s="157"/>
      <c r="E162" s="157"/>
      <c r="F162" s="157"/>
      <c r="G162" s="157"/>
      <c r="H162" s="157"/>
      <c r="I162" s="157"/>
      <c r="J162" s="157"/>
      <c r="K162" s="157"/>
      <c r="L162" s="157"/>
      <c r="M162" s="157"/>
      <c r="N162" s="157"/>
      <c r="O162" s="157"/>
      <c r="P162" s="157"/>
      <c r="Q162" s="157"/>
      <c r="R162" s="157"/>
      <c r="S162" s="157"/>
      <c r="T162" s="157"/>
      <c r="U162" s="157"/>
      <c r="V162" s="157"/>
      <c r="W162" s="157"/>
      <c r="X162" s="157"/>
      <c r="Y162" s="157"/>
      <c r="Z162" s="157"/>
      <c r="AA162" s="157"/>
      <c r="AB162" s="157"/>
      <c r="AC162" s="157"/>
      <c r="AD162" s="157"/>
      <c r="AE162" s="157"/>
      <c r="AF162" s="157"/>
      <c r="AG162" s="157"/>
      <c r="AH162" s="157"/>
      <c r="AI162" s="157"/>
      <c r="AJ162" s="157"/>
      <c r="AK162" s="157"/>
      <c r="AL162" s="157"/>
      <c r="AM162" s="157"/>
      <c r="AN162" s="157"/>
      <c r="AO162" s="157"/>
      <c r="AP162" s="157"/>
      <c r="AQ162" s="157"/>
      <c r="AR162" s="157"/>
      <c r="AS162" s="157"/>
      <c r="AT162" s="157"/>
      <c r="AU162" s="157"/>
      <c r="AV162" s="157"/>
      <c r="AW162" s="157"/>
      <c r="AX162" s="157"/>
      <c r="AY162" s="157"/>
      <c r="AZ162" s="157"/>
      <c r="BA162" s="157"/>
      <c r="BB162" s="157"/>
      <c r="BC162" s="157"/>
      <c r="BD162" s="157"/>
      <c r="BE162" s="157"/>
    </row>
    <row r="163" spans="1:57" x14ac:dyDescent="0.35">
      <c r="A163" t="s">
        <v>3</v>
      </c>
      <c r="B163" t="s">
        <v>247</v>
      </c>
      <c r="D163" s="486">
        <v>64</v>
      </c>
      <c r="E163" s="484">
        <v>45</v>
      </c>
      <c r="F163" s="485">
        <v>54</v>
      </c>
      <c r="G163" s="486">
        <v>12340</v>
      </c>
      <c r="H163" s="484">
        <v>13190</v>
      </c>
      <c r="I163" s="485">
        <v>25530</v>
      </c>
      <c r="J163" s="486">
        <v>66</v>
      </c>
      <c r="K163" s="484">
        <v>48</v>
      </c>
      <c r="L163" s="485">
        <v>57</v>
      </c>
      <c r="M163" s="486">
        <v>12340</v>
      </c>
      <c r="N163" s="484">
        <v>13190</v>
      </c>
      <c r="O163" s="485">
        <v>25530</v>
      </c>
      <c r="P163" s="486">
        <v>34.6</v>
      </c>
      <c r="Q163" s="484">
        <v>31.8</v>
      </c>
      <c r="R163" s="485">
        <v>33.200000000000003</v>
      </c>
      <c r="S163" s="486">
        <v>12340</v>
      </c>
      <c r="T163" s="484">
        <v>13190</v>
      </c>
      <c r="U163" s="485">
        <v>25530</v>
      </c>
      <c r="V163" s="486">
        <v>49</v>
      </c>
      <c r="W163" s="484">
        <v>31</v>
      </c>
      <c r="X163" s="485">
        <v>40</v>
      </c>
      <c r="Y163" s="486">
        <v>960</v>
      </c>
      <c r="Z163" s="484">
        <v>930</v>
      </c>
      <c r="AA163" s="485">
        <v>1890</v>
      </c>
      <c r="AB163" s="486">
        <v>52</v>
      </c>
      <c r="AC163" s="484">
        <v>36</v>
      </c>
      <c r="AD163" s="485">
        <v>44</v>
      </c>
      <c r="AE163" s="486">
        <v>960</v>
      </c>
      <c r="AF163" s="484">
        <v>930</v>
      </c>
      <c r="AG163" s="485">
        <v>1890</v>
      </c>
      <c r="AH163" s="486">
        <v>31.8</v>
      </c>
      <c r="AI163" s="484">
        <v>29.1</v>
      </c>
      <c r="AJ163" s="485">
        <v>30.5</v>
      </c>
      <c r="AK163" s="486">
        <v>960</v>
      </c>
      <c r="AL163" s="484">
        <v>930</v>
      </c>
      <c r="AM163" s="485">
        <v>1890</v>
      </c>
      <c r="AN163" s="486">
        <v>63</v>
      </c>
      <c r="AO163" s="484">
        <v>44</v>
      </c>
      <c r="AP163" s="485">
        <v>53</v>
      </c>
      <c r="AQ163" s="486">
        <v>14330</v>
      </c>
      <c r="AR163" s="484">
        <v>15180</v>
      </c>
      <c r="AS163" s="485">
        <v>29520</v>
      </c>
      <c r="AT163" s="486">
        <v>65</v>
      </c>
      <c r="AU163" s="484">
        <v>47</v>
      </c>
      <c r="AV163" s="485">
        <v>56</v>
      </c>
      <c r="AW163" s="486">
        <v>14330</v>
      </c>
      <c r="AX163" s="484">
        <v>15180</v>
      </c>
      <c r="AY163" s="485">
        <v>29520</v>
      </c>
      <c r="AZ163" s="486">
        <v>34.4</v>
      </c>
      <c r="BA163" s="484">
        <v>31.6</v>
      </c>
      <c r="BB163" s="485">
        <v>33</v>
      </c>
      <c r="BC163" s="486">
        <v>14330</v>
      </c>
      <c r="BD163" s="484">
        <v>15180</v>
      </c>
      <c r="BE163" s="485">
        <v>29520</v>
      </c>
    </row>
    <row r="164" spans="1:57" x14ac:dyDescent="0.35">
      <c r="A164" t="s">
        <v>14</v>
      </c>
      <c r="B164" t="s">
        <v>260</v>
      </c>
      <c r="D164" s="486">
        <v>67</v>
      </c>
      <c r="E164" s="484">
        <v>49</v>
      </c>
      <c r="F164" s="485">
        <v>58</v>
      </c>
      <c r="G164" s="486">
        <v>33110</v>
      </c>
      <c r="H164" s="484">
        <v>34990</v>
      </c>
      <c r="I164" s="485">
        <v>68110</v>
      </c>
      <c r="J164" s="486">
        <v>69</v>
      </c>
      <c r="K164" s="484">
        <v>52</v>
      </c>
      <c r="L164" s="485">
        <v>60</v>
      </c>
      <c r="M164" s="486">
        <v>33110</v>
      </c>
      <c r="N164" s="484">
        <v>34990</v>
      </c>
      <c r="O164" s="485">
        <v>68110</v>
      </c>
      <c r="P164" s="486">
        <v>35.200000000000003</v>
      </c>
      <c r="Q164" s="484">
        <v>32.5</v>
      </c>
      <c r="R164" s="485">
        <v>33.799999999999997</v>
      </c>
      <c r="S164" s="486">
        <v>33110</v>
      </c>
      <c r="T164" s="484">
        <v>34990</v>
      </c>
      <c r="U164" s="485">
        <v>68110</v>
      </c>
      <c r="V164" s="486">
        <v>48</v>
      </c>
      <c r="W164" s="484">
        <v>33</v>
      </c>
      <c r="X164" s="485">
        <v>40</v>
      </c>
      <c r="Y164" s="486">
        <v>5860</v>
      </c>
      <c r="Z164" s="484">
        <v>6030</v>
      </c>
      <c r="AA164" s="485">
        <v>11890</v>
      </c>
      <c r="AB164" s="486">
        <v>51</v>
      </c>
      <c r="AC164" s="484">
        <v>37</v>
      </c>
      <c r="AD164" s="485">
        <v>44</v>
      </c>
      <c r="AE164" s="486">
        <v>5860</v>
      </c>
      <c r="AF164" s="484">
        <v>6030</v>
      </c>
      <c r="AG164" s="485">
        <v>11890</v>
      </c>
      <c r="AH164" s="486">
        <v>31.2</v>
      </c>
      <c r="AI164" s="484">
        <v>28.5</v>
      </c>
      <c r="AJ164" s="485">
        <v>29.8</v>
      </c>
      <c r="AK164" s="486">
        <v>5860</v>
      </c>
      <c r="AL164" s="484">
        <v>6030</v>
      </c>
      <c r="AM164" s="485">
        <v>11890</v>
      </c>
      <c r="AN164" s="486">
        <v>64</v>
      </c>
      <c r="AO164" s="484">
        <v>46</v>
      </c>
      <c r="AP164" s="485">
        <v>55</v>
      </c>
      <c r="AQ164" s="486">
        <v>42010</v>
      </c>
      <c r="AR164" s="484">
        <v>44160</v>
      </c>
      <c r="AS164" s="485">
        <v>86170</v>
      </c>
      <c r="AT164" s="486">
        <v>66</v>
      </c>
      <c r="AU164" s="484">
        <v>50</v>
      </c>
      <c r="AV164" s="485">
        <v>58</v>
      </c>
      <c r="AW164" s="486">
        <v>42010</v>
      </c>
      <c r="AX164" s="484">
        <v>44160</v>
      </c>
      <c r="AY164" s="485">
        <v>86170</v>
      </c>
      <c r="AZ164" s="486">
        <v>34.5</v>
      </c>
      <c r="BA164" s="484">
        <v>31.9</v>
      </c>
      <c r="BB164" s="485">
        <v>33.200000000000003</v>
      </c>
      <c r="BC164" s="486">
        <v>42010</v>
      </c>
      <c r="BD164" s="484">
        <v>44160</v>
      </c>
      <c r="BE164" s="485">
        <v>86170</v>
      </c>
    </row>
    <row r="165" spans="1:57" x14ac:dyDescent="0.35">
      <c r="A165" t="s">
        <v>38</v>
      </c>
      <c r="B165" t="s">
        <v>408</v>
      </c>
      <c r="D165" s="486">
        <v>68</v>
      </c>
      <c r="E165" s="484">
        <v>50</v>
      </c>
      <c r="F165" s="485">
        <v>59</v>
      </c>
      <c r="G165" s="486">
        <v>24320</v>
      </c>
      <c r="H165" s="484">
        <v>25480</v>
      </c>
      <c r="I165" s="485">
        <v>49800</v>
      </c>
      <c r="J165" s="486">
        <v>70</v>
      </c>
      <c r="K165" s="484">
        <v>53</v>
      </c>
      <c r="L165" s="485">
        <v>62</v>
      </c>
      <c r="M165" s="486">
        <v>24320</v>
      </c>
      <c r="N165" s="484">
        <v>25480</v>
      </c>
      <c r="O165" s="485">
        <v>49800</v>
      </c>
      <c r="P165" s="486">
        <v>34.799999999999997</v>
      </c>
      <c r="Q165" s="484">
        <v>32.4</v>
      </c>
      <c r="R165" s="485">
        <v>33.6</v>
      </c>
      <c r="S165" s="486">
        <v>24320</v>
      </c>
      <c r="T165" s="484">
        <v>25480</v>
      </c>
      <c r="U165" s="485">
        <v>49800</v>
      </c>
      <c r="V165" s="486">
        <v>50</v>
      </c>
      <c r="W165" s="484">
        <v>34</v>
      </c>
      <c r="X165" s="485">
        <v>42</v>
      </c>
      <c r="Y165" s="486">
        <v>5120</v>
      </c>
      <c r="Z165" s="484">
        <v>5500</v>
      </c>
      <c r="AA165" s="485">
        <v>10620</v>
      </c>
      <c r="AB165" s="486">
        <v>55</v>
      </c>
      <c r="AC165" s="484">
        <v>40</v>
      </c>
      <c r="AD165" s="485">
        <v>47</v>
      </c>
      <c r="AE165" s="486">
        <v>5120</v>
      </c>
      <c r="AF165" s="484">
        <v>5500</v>
      </c>
      <c r="AG165" s="485">
        <v>10620</v>
      </c>
      <c r="AH165" s="486">
        <v>31.2</v>
      </c>
      <c r="AI165" s="484">
        <v>28.6</v>
      </c>
      <c r="AJ165" s="485">
        <v>29.8</v>
      </c>
      <c r="AK165" s="486">
        <v>5120</v>
      </c>
      <c r="AL165" s="484">
        <v>5500</v>
      </c>
      <c r="AM165" s="485">
        <v>10620</v>
      </c>
      <c r="AN165" s="486">
        <v>65</v>
      </c>
      <c r="AO165" s="484">
        <v>47</v>
      </c>
      <c r="AP165" s="485">
        <v>56</v>
      </c>
      <c r="AQ165" s="486">
        <v>31460</v>
      </c>
      <c r="AR165" s="484">
        <v>33150</v>
      </c>
      <c r="AS165" s="485">
        <v>64610</v>
      </c>
      <c r="AT165" s="486">
        <v>67</v>
      </c>
      <c r="AU165" s="484">
        <v>51</v>
      </c>
      <c r="AV165" s="485">
        <v>59</v>
      </c>
      <c r="AW165" s="486">
        <v>31460</v>
      </c>
      <c r="AX165" s="484">
        <v>33150</v>
      </c>
      <c r="AY165" s="485">
        <v>64610</v>
      </c>
      <c r="AZ165" s="486">
        <v>34.200000000000003</v>
      </c>
      <c r="BA165" s="484">
        <v>31.7</v>
      </c>
      <c r="BB165" s="485">
        <v>32.9</v>
      </c>
      <c r="BC165" s="486">
        <v>31460</v>
      </c>
      <c r="BD165" s="484">
        <v>33150</v>
      </c>
      <c r="BE165" s="485">
        <v>64610</v>
      </c>
    </row>
    <row r="166" spans="1:57" x14ac:dyDescent="0.35">
      <c r="A166" t="s">
        <v>54</v>
      </c>
      <c r="B166" t="s">
        <v>299</v>
      </c>
      <c r="D166" s="486">
        <v>68</v>
      </c>
      <c r="E166" s="484">
        <v>49</v>
      </c>
      <c r="F166" s="485">
        <v>58</v>
      </c>
      <c r="G166" s="486">
        <v>17000</v>
      </c>
      <c r="H166" s="484">
        <v>17740</v>
      </c>
      <c r="I166" s="485">
        <v>34730</v>
      </c>
      <c r="J166" s="486">
        <v>69</v>
      </c>
      <c r="K166" s="484">
        <v>52</v>
      </c>
      <c r="L166" s="485">
        <v>60</v>
      </c>
      <c r="M166" s="486">
        <v>17000</v>
      </c>
      <c r="N166" s="484">
        <v>17740</v>
      </c>
      <c r="O166" s="485">
        <v>34730</v>
      </c>
      <c r="P166" s="486">
        <v>35.5</v>
      </c>
      <c r="Q166" s="484">
        <v>32.799999999999997</v>
      </c>
      <c r="R166" s="485">
        <v>34.1</v>
      </c>
      <c r="S166" s="486">
        <v>17000</v>
      </c>
      <c r="T166" s="484">
        <v>17740</v>
      </c>
      <c r="U166" s="485">
        <v>34730</v>
      </c>
      <c r="V166" s="486">
        <v>46</v>
      </c>
      <c r="W166" s="484">
        <v>31</v>
      </c>
      <c r="X166" s="485">
        <v>38</v>
      </c>
      <c r="Y166" s="486">
        <v>3330</v>
      </c>
      <c r="Z166" s="484">
        <v>3540</v>
      </c>
      <c r="AA166" s="485">
        <v>6870</v>
      </c>
      <c r="AB166" s="486">
        <v>50</v>
      </c>
      <c r="AC166" s="484">
        <v>35</v>
      </c>
      <c r="AD166" s="485">
        <v>43</v>
      </c>
      <c r="AE166" s="486">
        <v>3330</v>
      </c>
      <c r="AF166" s="484">
        <v>3540</v>
      </c>
      <c r="AG166" s="485">
        <v>6870</v>
      </c>
      <c r="AH166" s="486">
        <v>31.4</v>
      </c>
      <c r="AI166" s="484">
        <v>28.9</v>
      </c>
      <c r="AJ166" s="485">
        <v>30.1</v>
      </c>
      <c r="AK166" s="486">
        <v>3330</v>
      </c>
      <c r="AL166" s="484">
        <v>3540</v>
      </c>
      <c r="AM166" s="485">
        <v>6870</v>
      </c>
      <c r="AN166" s="486">
        <v>64</v>
      </c>
      <c r="AO166" s="484">
        <v>47</v>
      </c>
      <c r="AP166" s="485">
        <v>55</v>
      </c>
      <c r="AQ166" s="486">
        <v>26380</v>
      </c>
      <c r="AR166" s="484">
        <v>27630</v>
      </c>
      <c r="AS166" s="485">
        <v>54010</v>
      </c>
      <c r="AT166" s="486">
        <v>66</v>
      </c>
      <c r="AU166" s="484">
        <v>50</v>
      </c>
      <c r="AV166" s="485">
        <v>58</v>
      </c>
      <c r="AW166" s="486">
        <v>26380</v>
      </c>
      <c r="AX166" s="484">
        <v>27630</v>
      </c>
      <c r="AY166" s="485">
        <v>54010</v>
      </c>
      <c r="AZ166" s="486">
        <v>35.1</v>
      </c>
      <c r="BA166" s="484">
        <v>32.299999999999997</v>
      </c>
      <c r="BB166" s="485">
        <v>33.700000000000003</v>
      </c>
      <c r="BC166" s="486">
        <v>26380</v>
      </c>
      <c r="BD166" s="484">
        <v>27630</v>
      </c>
      <c r="BE166" s="485">
        <v>54010</v>
      </c>
    </row>
    <row r="167" spans="1:57" x14ac:dyDescent="0.35">
      <c r="A167" t="s">
        <v>64</v>
      </c>
      <c r="B167" t="s">
        <v>309</v>
      </c>
      <c r="D167" s="486">
        <v>67</v>
      </c>
      <c r="E167" s="484">
        <v>50</v>
      </c>
      <c r="F167" s="485">
        <v>59</v>
      </c>
      <c r="G167" s="486">
        <v>21230</v>
      </c>
      <c r="H167" s="484">
        <v>22330</v>
      </c>
      <c r="I167" s="485">
        <v>43560</v>
      </c>
      <c r="J167" s="486">
        <v>69</v>
      </c>
      <c r="K167" s="484">
        <v>53</v>
      </c>
      <c r="L167" s="485">
        <v>61</v>
      </c>
      <c r="M167" s="486">
        <v>21230</v>
      </c>
      <c r="N167" s="484">
        <v>22330</v>
      </c>
      <c r="O167" s="485">
        <v>43560</v>
      </c>
      <c r="P167" s="486">
        <v>35.799999999999997</v>
      </c>
      <c r="Q167" s="484">
        <v>32.9</v>
      </c>
      <c r="R167" s="485">
        <v>34.299999999999997</v>
      </c>
      <c r="S167" s="486">
        <v>21230</v>
      </c>
      <c r="T167" s="484">
        <v>22330</v>
      </c>
      <c r="U167" s="485">
        <v>43560</v>
      </c>
      <c r="V167" s="486">
        <v>55</v>
      </c>
      <c r="W167" s="484">
        <v>37</v>
      </c>
      <c r="X167" s="485">
        <v>46</v>
      </c>
      <c r="Y167" s="486">
        <v>4420</v>
      </c>
      <c r="Z167" s="484">
        <v>4650</v>
      </c>
      <c r="AA167" s="485">
        <v>9070</v>
      </c>
      <c r="AB167" s="486">
        <v>58</v>
      </c>
      <c r="AC167" s="484">
        <v>41</v>
      </c>
      <c r="AD167" s="485">
        <v>49</v>
      </c>
      <c r="AE167" s="486">
        <v>4420</v>
      </c>
      <c r="AF167" s="484">
        <v>4650</v>
      </c>
      <c r="AG167" s="485">
        <v>9070</v>
      </c>
      <c r="AH167" s="486">
        <v>32.700000000000003</v>
      </c>
      <c r="AI167" s="484">
        <v>29.7</v>
      </c>
      <c r="AJ167" s="485">
        <v>31.2</v>
      </c>
      <c r="AK167" s="486">
        <v>4420</v>
      </c>
      <c r="AL167" s="484">
        <v>4650</v>
      </c>
      <c r="AM167" s="485">
        <v>9070</v>
      </c>
      <c r="AN167" s="486">
        <v>65</v>
      </c>
      <c r="AO167" s="484">
        <v>47</v>
      </c>
      <c r="AP167" s="485">
        <v>56</v>
      </c>
      <c r="AQ167" s="486">
        <v>34030</v>
      </c>
      <c r="AR167" s="484">
        <v>35760</v>
      </c>
      <c r="AS167" s="485">
        <v>69790</v>
      </c>
      <c r="AT167" s="486">
        <v>67</v>
      </c>
      <c r="AU167" s="484">
        <v>50</v>
      </c>
      <c r="AV167" s="485">
        <v>58</v>
      </c>
      <c r="AW167" s="486">
        <v>34030</v>
      </c>
      <c r="AX167" s="484">
        <v>35760</v>
      </c>
      <c r="AY167" s="485">
        <v>69790</v>
      </c>
      <c r="AZ167" s="486">
        <v>35.1</v>
      </c>
      <c r="BA167" s="484">
        <v>32.299999999999997</v>
      </c>
      <c r="BB167" s="485">
        <v>33.700000000000003</v>
      </c>
      <c r="BC167" s="486">
        <v>34030</v>
      </c>
      <c r="BD167" s="484">
        <v>35760</v>
      </c>
      <c r="BE167" s="485">
        <v>69790</v>
      </c>
    </row>
    <row r="168" spans="1:57" x14ac:dyDescent="0.35">
      <c r="A168" t="s">
        <v>79</v>
      </c>
      <c r="B168" t="s">
        <v>324</v>
      </c>
      <c r="D168" s="486">
        <v>70</v>
      </c>
      <c r="E168" s="484">
        <v>52</v>
      </c>
      <c r="F168" s="485">
        <v>61</v>
      </c>
      <c r="G168" s="486">
        <v>27510</v>
      </c>
      <c r="H168" s="484">
        <v>28320</v>
      </c>
      <c r="I168" s="485">
        <v>55830</v>
      </c>
      <c r="J168" s="486">
        <v>72</v>
      </c>
      <c r="K168" s="484">
        <v>55</v>
      </c>
      <c r="L168" s="485">
        <v>63</v>
      </c>
      <c r="M168" s="486">
        <v>27510</v>
      </c>
      <c r="N168" s="484">
        <v>28320</v>
      </c>
      <c r="O168" s="485">
        <v>55830</v>
      </c>
      <c r="P168" s="486">
        <v>35.6</v>
      </c>
      <c r="Q168" s="484">
        <v>33.200000000000003</v>
      </c>
      <c r="R168" s="485">
        <v>34.4</v>
      </c>
      <c r="S168" s="486">
        <v>27510</v>
      </c>
      <c r="T168" s="484">
        <v>28320</v>
      </c>
      <c r="U168" s="485">
        <v>55830</v>
      </c>
      <c r="V168" s="486">
        <v>55</v>
      </c>
      <c r="W168" s="484">
        <v>40</v>
      </c>
      <c r="X168" s="485">
        <v>47</v>
      </c>
      <c r="Y168" s="486">
        <v>4730</v>
      </c>
      <c r="Z168" s="484">
        <v>5020</v>
      </c>
      <c r="AA168" s="485">
        <v>9760</v>
      </c>
      <c r="AB168" s="486">
        <v>57</v>
      </c>
      <c r="AC168" s="484">
        <v>43</v>
      </c>
      <c r="AD168" s="485">
        <v>50</v>
      </c>
      <c r="AE168" s="486">
        <v>4730</v>
      </c>
      <c r="AF168" s="484">
        <v>5020</v>
      </c>
      <c r="AG168" s="485">
        <v>9760</v>
      </c>
      <c r="AH168" s="486">
        <v>33</v>
      </c>
      <c r="AI168" s="484">
        <v>30.5</v>
      </c>
      <c r="AJ168" s="485">
        <v>31.7</v>
      </c>
      <c r="AK168" s="486">
        <v>4730</v>
      </c>
      <c r="AL168" s="484">
        <v>5020</v>
      </c>
      <c r="AM168" s="485">
        <v>9760</v>
      </c>
      <c r="AN168" s="486">
        <v>67</v>
      </c>
      <c r="AO168" s="484">
        <v>50</v>
      </c>
      <c r="AP168" s="485">
        <v>59</v>
      </c>
      <c r="AQ168" s="486">
        <v>34960</v>
      </c>
      <c r="AR168" s="484">
        <v>36250</v>
      </c>
      <c r="AS168" s="485">
        <v>71210</v>
      </c>
      <c r="AT168" s="486">
        <v>69</v>
      </c>
      <c r="AU168" s="484">
        <v>53</v>
      </c>
      <c r="AV168" s="485">
        <v>61</v>
      </c>
      <c r="AW168" s="486">
        <v>34960</v>
      </c>
      <c r="AX168" s="484">
        <v>36250</v>
      </c>
      <c r="AY168" s="485">
        <v>71210</v>
      </c>
      <c r="AZ168" s="486">
        <v>35.200000000000003</v>
      </c>
      <c r="BA168" s="484">
        <v>32.799999999999997</v>
      </c>
      <c r="BB168" s="485">
        <v>34</v>
      </c>
      <c r="BC168" s="486">
        <v>34960</v>
      </c>
      <c r="BD168" s="484">
        <v>36250</v>
      </c>
      <c r="BE168" s="485">
        <v>71210</v>
      </c>
    </row>
    <row r="169" spans="1:57" x14ac:dyDescent="0.35">
      <c r="A169" s="157" t="s">
        <v>91</v>
      </c>
      <c r="B169" t="s">
        <v>336</v>
      </c>
      <c r="D169" s="486">
        <v>73</v>
      </c>
      <c r="E169" s="484">
        <v>57</v>
      </c>
      <c r="F169" s="485">
        <v>65</v>
      </c>
      <c r="G169" s="486">
        <v>24800</v>
      </c>
      <c r="H169" s="484">
        <v>26010</v>
      </c>
      <c r="I169" s="485">
        <v>50810</v>
      </c>
      <c r="J169" s="486">
        <v>74</v>
      </c>
      <c r="K169" s="484">
        <v>59</v>
      </c>
      <c r="L169" s="485">
        <v>67</v>
      </c>
      <c r="M169" s="486">
        <v>24800</v>
      </c>
      <c r="N169" s="484">
        <v>26010</v>
      </c>
      <c r="O169" s="485">
        <v>50810</v>
      </c>
      <c r="P169" s="486">
        <v>36</v>
      </c>
      <c r="Q169" s="484">
        <v>33.799999999999997</v>
      </c>
      <c r="R169" s="485">
        <v>34.9</v>
      </c>
      <c r="S169" s="486">
        <v>24800</v>
      </c>
      <c r="T169" s="484">
        <v>26010</v>
      </c>
      <c r="U169" s="485">
        <v>50810</v>
      </c>
      <c r="V169" s="486">
        <v>64</v>
      </c>
      <c r="W169" s="484">
        <v>48</v>
      </c>
      <c r="X169" s="485">
        <v>56</v>
      </c>
      <c r="Y169" s="486">
        <v>22470</v>
      </c>
      <c r="Z169" s="484">
        <v>23300</v>
      </c>
      <c r="AA169" s="485">
        <v>45770</v>
      </c>
      <c r="AB169" s="486">
        <v>66</v>
      </c>
      <c r="AC169" s="484">
        <v>52</v>
      </c>
      <c r="AD169" s="485">
        <v>59</v>
      </c>
      <c r="AE169" s="486">
        <v>22470</v>
      </c>
      <c r="AF169" s="484">
        <v>23300</v>
      </c>
      <c r="AG169" s="485">
        <v>45770</v>
      </c>
      <c r="AH169" s="486">
        <v>34.200000000000003</v>
      </c>
      <c r="AI169" s="484">
        <v>31.8</v>
      </c>
      <c r="AJ169" s="485">
        <v>33</v>
      </c>
      <c r="AK169" s="486">
        <v>22470</v>
      </c>
      <c r="AL169" s="484">
        <v>23300</v>
      </c>
      <c r="AM169" s="485">
        <v>45770</v>
      </c>
      <c r="AN169" s="486">
        <v>68</v>
      </c>
      <c r="AO169" s="484">
        <v>52</v>
      </c>
      <c r="AP169" s="485">
        <v>60</v>
      </c>
      <c r="AQ169" s="486">
        <v>51110</v>
      </c>
      <c r="AR169" s="484">
        <v>53420</v>
      </c>
      <c r="AS169" s="485">
        <v>104530</v>
      </c>
      <c r="AT169" s="486">
        <v>70</v>
      </c>
      <c r="AU169" s="484">
        <v>55</v>
      </c>
      <c r="AV169" s="485">
        <v>62</v>
      </c>
      <c r="AW169" s="486">
        <v>51110</v>
      </c>
      <c r="AX169" s="484">
        <v>53420</v>
      </c>
      <c r="AY169" s="485">
        <v>104530</v>
      </c>
      <c r="AZ169" s="486">
        <v>35.1</v>
      </c>
      <c r="BA169" s="484">
        <v>32.799999999999997</v>
      </c>
      <c r="BB169" s="485">
        <v>33.9</v>
      </c>
      <c r="BC169" s="486">
        <v>51110</v>
      </c>
      <c r="BD169" s="484">
        <v>53420</v>
      </c>
      <c r="BE169" s="485">
        <v>104530</v>
      </c>
    </row>
    <row r="170" spans="1:57" x14ac:dyDescent="0.35">
      <c r="A170" t="s">
        <v>92</v>
      </c>
      <c r="B170" t="s">
        <v>338</v>
      </c>
      <c r="D170" s="486">
        <v>73</v>
      </c>
      <c r="E170" s="484">
        <v>58</v>
      </c>
      <c r="F170" s="485">
        <v>65</v>
      </c>
      <c r="G170" s="486">
        <v>7670</v>
      </c>
      <c r="H170" s="484">
        <v>8040</v>
      </c>
      <c r="I170" s="485">
        <v>15710</v>
      </c>
      <c r="J170" s="486">
        <v>74</v>
      </c>
      <c r="K170" s="484">
        <v>61</v>
      </c>
      <c r="L170" s="485">
        <v>67</v>
      </c>
      <c r="M170" s="486">
        <v>7670</v>
      </c>
      <c r="N170" s="484">
        <v>8040</v>
      </c>
      <c r="O170" s="485">
        <v>15710</v>
      </c>
      <c r="P170" s="486">
        <v>35.700000000000003</v>
      </c>
      <c r="Q170" s="484">
        <v>33.6</v>
      </c>
      <c r="R170" s="485">
        <v>34.6</v>
      </c>
      <c r="S170" s="486">
        <v>7670</v>
      </c>
      <c r="T170" s="484">
        <v>8040</v>
      </c>
      <c r="U170" s="485">
        <v>15710</v>
      </c>
      <c r="V170" s="486">
        <v>64</v>
      </c>
      <c r="W170" s="484">
        <v>49</v>
      </c>
      <c r="X170" s="485">
        <v>57</v>
      </c>
      <c r="Y170" s="486">
        <v>8590</v>
      </c>
      <c r="Z170" s="484">
        <v>9000</v>
      </c>
      <c r="AA170" s="485">
        <v>17590</v>
      </c>
      <c r="AB170" s="486">
        <v>67</v>
      </c>
      <c r="AC170" s="484">
        <v>52</v>
      </c>
      <c r="AD170" s="485">
        <v>59</v>
      </c>
      <c r="AE170" s="486">
        <v>8590</v>
      </c>
      <c r="AF170" s="484">
        <v>9000</v>
      </c>
      <c r="AG170" s="485">
        <v>17590</v>
      </c>
      <c r="AH170" s="486">
        <v>34.200000000000003</v>
      </c>
      <c r="AI170" s="484">
        <v>31.8</v>
      </c>
      <c r="AJ170" s="485">
        <v>33</v>
      </c>
      <c r="AK170" s="486">
        <v>8590</v>
      </c>
      <c r="AL170" s="484">
        <v>9000</v>
      </c>
      <c r="AM170" s="485">
        <v>17590</v>
      </c>
      <c r="AN170" s="486">
        <v>67</v>
      </c>
      <c r="AO170" s="484">
        <v>53</v>
      </c>
      <c r="AP170" s="485">
        <v>60</v>
      </c>
      <c r="AQ170" s="486">
        <v>17830</v>
      </c>
      <c r="AR170" s="484">
        <v>18740</v>
      </c>
      <c r="AS170" s="485">
        <v>36570</v>
      </c>
      <c r="AT170" s="486">
        <v>69</v>
      </c>
      <c r="AU170" s="484">
        <v>55</v>
      </c>
      <c r="AV170" s="485">
        <v>62</v>
      </c>
      <c r="AW170" s="486">
        <v>17830</v>
      </c>
      <c r="AX170" s="484">
        <v>18740</v>
      </c>
      <c r="AY170" s="485">
        <v>36570</v>
      </c>
      <c r="AZ170" s="486">
        <v>34.799999999999997</v>
      </c>
      <c r="BA170" s="484">
        <v>32.6</v>
      </c>
      <c r="BB170" s="485">
        <v>33.700000000000003</v>
      </c>
      <c r="BC170" s="486">
        <v>17830</v>
      </c>
      <c r="BD170" s="484">
        <v>18740</v>
      </c>
      <c r="BE170" s="485">
        <v>36570</v>
      </c>
    </row>
    <row r="171" spans="1:57" x14ac:dyDescent="0.35">
      <c r="A171" t="s">
        <v>107</v>
      </c>
      <c r="B171" t="s">
        <v>352</v>
      </c>
      <c r="D171" s="486">
        <v>73</v>
      </c>
      <c r="E171" s="484">
        <v>56</v>
      </c>
      <c r="F171" s="485">
        <v>65</v>
      </c>
      <c r="G171" s="486">
        <v>17130</v>
      </c>
      <c r="H171" s="484">
        <v>17970</v>
      </c>
      <c r="I171" s="485">
        <v>35100</v>
      </c>
      <c r="J171" s="486">
        <v>74</v>
      </c>
      <c r="K171" s="484">
        <v>58</v>
      </c>
      <c r="L171" s="485">
        <v>66</v>
      </c>
      <c r="M171" s="486">
        <v>17130</v>
      </c>
      <c r="N171" s="484">
        <v>17970</v>
      </c>
      <c r="O171" s="485">
        <v>35100</v>
      </c>
      <c r="P171" s="486">
        <v>36.200000000000003</v>
      </c>
      <c r="Q171" s="484">
        <v>33.9</v>
      </c>
      <c r="R171" s="485">
        <v>35</v>
      </c>
      <c r="S171" s="486">
        <v>17130</v>
      </c>
      <c r="T171" s="484">
        <v>17970</v>
      </c>
      <c r="U171" s="485">
        <v>35100</v>
      </c>
      <c r="V171" s="486">
        <v>64</v>
      </c>
      <c r="W171" s="484">
        <v>48</v>
      </c>
      <c r="X171" s="485">
        <v>56</v>
      </c>
      <c r="Y171" s="486">
        <v>13880</v>
      </c>
      <c r="Z171" s="484">
        <v>14300</v>
      </c>
      <c r="AA171" s="485">
        <v>28180</v>
      </c>
      <c r="AB171" s="486">
        <v>66</v>
      </c>
      <c r="AC171" s="484">
        <v>51</v>
      </c>
      <c r="AD171" s="485">
        <v>58</v>
      </c>
      <c r="AE171" s="486">
        <v>13880</v>
      </c>
      <c r="AF171" s="484">
        <v>14300</v>
      </c>
      <c r="AG171" s="485">
        <v>28180</v>
      </c>
      <c r="AH171" s="486">
        <v>34.299999999999997</v>
      </c>
      <c r="AI171" s="484">
        <v>31.8</v>
      </c>
      <c r="AJ171" s="485">
        <v>33</v>
      </c>
      <c r="AK171" s="486">
        <v>13880</v>
      </c>
      <c r="AL171" s="484">
        <v>14300</v>
      </c>
      <c r="AM171" s="485">
        <v>28180</v>
      </c>
      <c r="AN171" s="486">
        <v>68</v>
      </c>
      <c r="AO171" s="484">
        <v>52</v>
      </c>
      <c r="AP171" s="485">
        <v>60</v>
      </c>
      <c r="AQ171" s="486">
        <v>33280</v>
      </c>
      <c r="AR171" s="484">
        <v>34680</v>
      </c>
      <c r="AS171" s="485">
        <v>67960</v>
      </c>
      <c r="AT171" s="486">
        <v>70</v>
      </c>
      <c r="AU171" s="484">
        <v>55</v>
      </c>
      <c r="AV171" s="485">
        <v>62</v>
      </c>
      <c r="AW171" s="486">
        <v>33280</v>
      </c>
      <c r="AX171" s="484">
        <v>34680</v>
      </c>
      <c r="AY171" s="485">
        <v>67960</v>
      </c>
      <c r="AZ171" s="486">
        <v>35.299999999999997</v>
      </c>
      <c r="BA171" s="484">
        <v>32.9</v>
      </c>
      <c r="BB171" s="485">
        <v>34</v>
      </c>
      <c r="BC171" s="486">
        <v>33280</v>
      </c>
      <c r="BD171" s="484">
        <v>34680</v>
      </c>
      <c r="BE171" s="485">
        <v>67960</v>
      </c>
    </row>
    <row r="172" spans="1:57" x14ac:dyDescent="0.35">
      <c r="A172" t="s">
        <v>127</v>
      </c>
      <c r="B172" t="s">
        <v>372</v>
      </c>
      <c r="D172" s="486">
        <v>74</v>
      </c>
      <c r="E172" s="484">
        <v>56</v>
      </c>
      <c r="F172" s="485">
        <v>64</v>
      </c>
      <c r="G172" s="486">
        <v>40040</v>
      </c>
      <c r="H172" s="484">
        <v>42170</v>
      </c>
      <c r="I172" s="485">
        <v>82210</v>
      </c>
      <c r="J172" s="486">
        <v>75</v>
      </c>
      <c r="K172" s="484">
        <v>58</v>
      </c>
      <c r="L172" s="485">
        <v>66</v>
      </c>
      <c r="M172" s="486">
        <v>40040</v>
      </c>
      <c r="N172" s="484">
        <v>42170</v>
      </c>
      <c r="O172" s="485">
        <v>82210</v>
      </c>
      <c r="P172" s="486">
        <v>36.200000000000003</v>
      </c>
      <c r="Q172" s="484">
        <v>33.9</v>
      </c>
      <c r="R172" s="485">
        <v>35</v>
      </c>
      <c r="S172" s="486">
        <v>40040</v>
      </c>
      <c r="T172" s="484">
        <v>42170</v>
      </c>
      <c r="U172" s="485">
        <v>82210</v>
      </c>
      <c r="V172" s="486">
        <v>62</v>
      </c>
      <c r="W172" s="484">
        <v>44</v>
      </c>
      <c r="X172" s="485">
        <v>53</v>
      </c>
      <c r="Y172" s="486">
        <v>6450</v>
      </c>
      <c r="Z172" s="484">
        <v>6770</v>
      </c>
      <c r="AA172" s="485">
        <v>13210</v>
      </c>
      <c r="AB172" s="486">
        <v>64</v>
      </c>
      <c r="AC172" s="484">
        <v>47</v>
      </c>
      <c r="AD172" s="485">
        <v>55</v>
      </c>
      <c r="AE172" s="486">
        <v>6450</v>
      </c>
      <c r="AF172" s="484">
        <v>6770</v>
      </c>
      <c r="AG172" s="485">
        <v>13210</v>
      </c>
      <c r="AH172" s="486">
        <v>34</v>
      </c>
      <c r="AI172" s="484">
        <v>31.5</v>
      </c>
      <c r="AJ172" s="485">
        <v>32.700000000000003</v>
      </c>
      <c r="AK172" s="486">
        <v>6450</v>
      </c>
      <c r="AL172" s="484">
        <v>6770</v>
      </c>
      <c r="AM172" s="485">
        <v>13210</v>
      </c>
      <c r="AN172" s="486">
        <v>72</v>
      </c>
      <c r="AO172" s="484">
        <v>54</v>
      </c>
      <c r="AP172" s="485">
        <v>62</v>
      </c>
      <c r="AQ172" s="486">
        <v>50020</v>
      </c>
      <c r="AR172" s="484">
        <v>52690</v>
      </c>
      <c r="AS172" s="485">
        <v>102710</v>
      </c>
      <c r="AT172" s="486">
        <v>73</v>
      </c>
      <c r="AU172" s="484">
        <v>56</v>
      </c>
      <c r="AV172" s="485">
        <v>64</v>
      </c>
      <c r="AW172" s="486">
        <v>50020</v>
      </c>
      <c r="AX172" s="484">
        <v>52690</v>
      </c>
      <c r="AY172" s="485">
        <v>102710</v>
      </c>
      <c r="AZ172" s="486">
        <v>35.9</v>
      </c>
      <c r="BA172" s="484">
        <v>33.6</v>
      </c>
      <c r="BB172" s="485">
        <v>34.700000000000003</v>
      </c>
      <c r="BC172" s="486">
        <v>50020</v>
      </c>
      <c r="BD172" s="484">
        <v>52690</v>
      </c>
      <c r="BE172" s="485">
        <v>102710</v>
      </c>
    </row>
    <row r="173" spans="1:57" x14ac:dyDescent="0.35">
      <c r="A173" t="s">
        <v>147</v>
      </c>
      <c r="B173" t="s">
        <v>392</v>
      </c>
      <c r="D173" s="486">
        <v>71</v>
      </c>
      <c r="E173" s="484">
        <v>54</v>
      </c>
      <c r="F173" s="485">
        <v>62</v>
      </c>
      <c r="G173" s="486">
        <v>24020</v>
      </c>
      <c r="H173" s="484">
        <v>25200</v>
      </c>
      <c r="I173" s="485">
        <v>49210</v>
      </c>
      <c r="J173" s="486">
        <v>72</v>
      </c>
      <c r="K173" s="484">
        <v>56</v>
      </c>
      <c r="L173" s="485">
        <v>64</v>
      </c>
      <c r="M173" s="486">
        <v>24020</v>
      </c>
      <c r="N173" s="484">
        <v>25200</v>
      </c>
      <c r="O173" s="485">
        <v>49210</v>
      </c>
      <c r="P173" s="486">
        <v>35.9</v>
      </c>
      <c r="Q173" s="484">
        <v>33.5</v>
      </c>
      <c r="R173" s="485">
        <v>34.700000000000003</v>
      </c>
      <c r="S173" s="486">
        <v>24020</v>
      </c>
      <c r="T173" s="484">
        <v>25200</v>
      </c>
      <c r="U173" s="485">
        <v>49210</v>
      </c>
      <c r="V173" s="486">
        <v>51</v>
      </c>
      <c r="W173" s="484">
        <v>38</v>
      </c>
      <c r="X173" s="485">
        <v>44</v>
      </c>
      <c r="Y173" s="486">
        <v>2090</v>
      </c>
      <c r="Z173" s="484">
        <v>2240</v>
      </c>
      <c r="AA173" s="485">
        <v>4340</v>
      </c>
      <c r="AB173" s="486">
        <v>54</v>
      </c>
      <c r="AC173" s="484">
        <v>41</v>
      </c>
      <c r="AD173" s="485">
        <v>47</v>
      </c>
      <c r="AE173" s="486">
        <v>2090</v>
      </c>
      <c r="AF173" s="484">
        <v>2240</v>
      </c>
      <c r="AG173" s="485">
        <v>4340</v>
      </c>
      <c r="AH173" s="486">
        <v>32.9</v>
      </c>
      <c r="AI173" s="484">
        <v>30.4</v>
      </c>
      <c r="AJ173" s="485">
        <v>31.6</v>
      </c>
      <c r="AK173" s="486">
        <v>2090</v>
      </c>
      <c r="AL173" s="484">
        <v>2240</v>
      </c>
      <c r="AM173" s="485">
        <v>4340</v>
      </c>
      <c r="AN173" s="486">
        <v>69</v>
      </c>
      <c r="AO173" s="484">
        <v>52</v>
      </c>
      <c r="AP173" s="485">
        <v>61</v>
      </c>
      <c r="AQ173" s="486">
        <v>28670</v>
      </c>
      <c r="AR173" s="484">
        <v>30120</v>
      </c>
      <c r="AS173" s="485">
        <v>58790</v>
      </c>
      <c r="AT173" s="486">
        <v>70</v>
      </c>
      <c r="AU173" s="484">
        <v>55</v>
      </c>
      <c r="AV173" s="485">
        <v>62</v>
      </c>
      <c r="AW173" s="486">
        <v>28670</v>
      </c>
      <c r="AX173" s="484">
        <v>30120</v>
      </c>
      <c r="AY173" s="485">
        <v>58790</v>
      </c>
      <c r="AZ173" s="486">
        <v>35.700000000000003</v>
      </c>
      <c r="BA173" s="484">
        <v>33.200000000000003</v>
      </c>
      <c r="BB173" s="485">
        <v>34.4</v>
      </c>
      <c r="BC173" s="486">
        <v>28670</v>
      </c>
      <c r="BD173" s="484">
        <v>30120</v>
      </c>
      <c r="BE173" s="485">
        <v>58790</v>
      </c>
    </row>
    <row r="174" spans="1:57" x14ac:dyDescent="0.35">
      <c r="A174" s="313" t="s">
        <v>2</v>
      </c>
      <c r="B174" t="s">
        <v>409</v>
      </c>
      <c r="D174" s="486">
        <v>70</v>
      </c>
      <c r="E174" s="484">
        <v>52</v>
      </c>
      <c r="F174" s="485">
        <v>61</v>
      </c>
      <c r="G174" s="486">
        <v>224361</v>
      </c>
      <c r="H174" s="484">
        <v>235429</v>
      </c>
      <c r="I174" s="485">
        <v>459790</v>
      </c>
      <c r="J174" s="486">
        <v>71</v>
      </c>
      <c r="K174" s="484">
        <v>55</v>
      </c>
      <c r="L174" s="485">
        <v>63</v>
      </c>
      <c r="M174" s="486">
        <v>224361</v>
      </c>
      <c r="N174" s="484">
        <v>235429</v>
      </c>
      <c r="O174" s="485">
        <v>459790</v>
      </c>
      <c r="P174" s="486">
        <v>35.6</v>
      </c>
      <c r="Q174" s="484">
        <v>33.1</v>
      </c>
      <c r="R174" s="485">
        <v>34.299999999999997</v>
      </c>
      <c r="S174" s="486">
        <v>224361</v>
      </c>
      <c r="T174" s="484">
        <v>235429</v>
      </c>
      <c r="U174" s="485">
        <v>459790</v>
      </c>
      <c r="V174" s="486">
        <v>57</v>
      </c>
      <c r="W174" s="484">
        <v>41</v>
      </c>
      <c r="X174" s="485">
        <v>49</v>
      </c>
      <c r="Y174" s="486">
        <v>55425</v>
      </c>
      <c r="Z174" s="484">
        <v>57985</v>
      </c>
      <c r="AA174" s="485">
        <v>113410</v>
      </c>
      <c r="AB174" s="486">
        <v>60</v>
      </c>
      <c r="AC174" s="484">
        <v>45</v>
      </c>
      <c r="AD174" s="485">
        <v>53</v>
      </c>
      <c r="AE174" s="486">
        <v>55425</v>
      </c>
      <c r="AF174" s="484">
        <v>57985</v>
      </c>
      <c r="AG174" s="485">
        <v>113410</v>
      </c>
      <c r="AH174" s="486">
        <v>33.1</v>
      </c>
      <c r="AI174" s="484">
        <v>30.6</v>
      </c>
      <c r="AJ174" s="485">
        <v>31.8</v>
      </c>
      <c r="AK174" s="486">
        <v>55425</v>
      </c>
      <c r="AL174" s="484">
        <v>57985</v>
      </c>
      <c r="AM174" s="485">
        <v>113410</v>
      </c>
      <c r="AN174" s="486">
        <v>67</v>
      </c>
      <c r="AO174" s="484">
        <v>50</v>
      </c>
      <c r="AP174" s="485">
        <v>58</v>
      </c>
      <c r="AQ174" s="486">
        <v>312970</v>
      </c>
      <c r="AR174" s="484">
        <v>328361</v>
      </c>
      <c r="AS174" s="485">
        <v>641331</v>
      </c>
      <c r="AT174" s="486">
        <v>69</v>
      </c>
      <c r="AU174" s="484">
        <v>52</v>
      </c>
      <c r="AV174" s="485">
        <v>60</v>
      </c>
      <c r="AW174" s="486">
        <v>312970</v>
      </c>
      <c r="AX174" s="484">
        <v>328361</v>
      </c>
      <c r="AY174" s="485">
        <v>641331</v>
      </c>
      <c r="AZ174" s="486">
        <v>35.1</v>
      </c>
      <c r="BA174" s="484">
        <v>32.6</v>
      </c>
      <c r="BB174" s="485">
        <v>33.799999999999997</v>
      </c>
      <c r="BC174" s="486">
        <v>312970</v>
      </c>
      <c r="BD174" s="484">
        <v>328361</v>
      </c>
      <c r="BE174" s="485">
        <v>641331</v>
      </c>
    </row>
  </sheetData>
  <autoFilter ref="A9:BE161"/>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FFCC"/>
  </sheetPr>
  <dimension ref="A1:AQ207"/>
  <sheetViews>
    <sheetView zoomScaleNormal="100" workbookViewId="0">
      <pane ySplit="10" topLeftCell="A11" activePane="bottomLeft" state="frozen"/>
      <selection pane="bottomLeft"/>
    </sheetView>
  </sheetViews>
  <sheetFormatPr defaultColWidth="9.1328125" defaultRowHeight="10.15" x14ac:dyDescent="0.3"/>
  <cols>
    <col min="1" max="1" width="9.59765625" style="37" customWidth="1"/>
    <col min="2" max="2" width="2.86328125" style="37" customWidth="1"/>
    <col min="3" max="3" width="22.3984375" style="37" bestFit="1" customWidth="1"/>
    <col min="4" max="4" width="6.1328125" style="37" customWidth="1"/>
    <col min="5" max="5" width="13.3984375" style="37" customWidth="1"/>
    <col min="6" max="6" width="17.3984375" style="37" customWidth="1"/>
    <col min="7" max="7" width="2.3984375" style="37" customWidth="1"/>
    <col min="8" max="8" width="13.3984375" style="37" customWidth="1"/>
    <col min="9" max="9" width="17.3984375" style="37" customWidth="1"/>
    <col min="10" max="10" width="2.3984375" style="37" customWidth="1"/>
    <col min="11" max="11" width="13.3984375" style="37" customWidth="1"/>
    <col min="12" max="12" width="18" style="37" customWidth="1"/>
    <col min="13" max="13" width="2.3984375" style="37" customWidth="1"/>
    <col min="14" max="14" width="2.86328125" style="37" customWidth="1"/>
    <col min="15" max="24" width="9.1328125" style="37"/>
    <col min="25" max="27" width="9.1328125" style="37" hidden="1" customWidth="1"/>
    <col min="28" max="28" width="9.1328125" style="37" customWidth="1"/>
    <col min="29" max="29" width="9.1328125" style="91" customWidth="1"/>
    <col min="30" max="32" width="9.1328125" style="37" customWidth="1"/>
    <col min="33" max="16384" width="9.1328125" style="37"/>
  </cols>
  <sheetData>
    <row r="1" spans="1:29" ht="13.15" x14ac:dyDescent="0.4">
      <c r="A1" s="649"/>
    </row>
    <row r="2" spans="1:29" s="19" customFormat="1" ht="12" customHeight="1" x14ac:dyDescent="0.4">
      <c r="A2" s="103" t="s">
        <v>517</v>
      </c>
      <c r="B2" s="103"/>
      <c r="C2" s="103"/>
      <c r="Z2" s="196" t="s">
        <v>466</v>
      </c>
      <c r="AC2" s="90"/>
    </row>
    <row r="3" spans="1:29" s="19" customFormat="1" ht="15.75" customHeight="1" thickBot="1" x14ac:dyDescent="0.4">
      <c r="A3" s="742" t="s">
        <v>1616</v>
      </c>
      <c r="B3" s="743"/>
      <c r="C3" s="743"/>
      <c r="D3" s="743"/>
      <c r="N3" s="104"/>
      <c r="Z3" s="196" t="s">
        <v>233</v>
      </c>
      <c r="AC3" s="90"/>
    </row>
    <row r="4" spans="1:29" s="19" customFormat="1" ht="15.75" customHeight="1" thickBot="1" x14ac:dyDescent="0.45">
      <c r="A4" s="83" t="s">
        <v>1152</v>
      </c>
      <c r="B4" s="25"/>
      <c r="C4" s="25"/>
      <c r="F4" s="817" t="s">
        <v>209</v>
      </c>
      <c r="G4" s="818"/>
      <c r="H4" s="818"/>
      <c r="I4" s="818"/>
      <c r="J4" s="818"/>
      <c r="K4" s="818"/>
      <c r="L4" s="818"/>
      <c r="M4" s="819"/>
      <c r="N4" s="145"/>
      <c r="Z4" s="196" t="s">
        <v>436</v>
      </c>
    </row>
    <row r="5" spans="1:29" s="19" customFormat="1" ht="12.75" customHeight="1" x14ac:dyDescent="0.35">
      <c r="A5" s="750"/>
      <c r="B5" s="735"/>
      <c r="C5" s="735"/>
      <c r="D5" s="735"/>
      <c r="E5" s="323"/>
      <c r="F5" s="332" t="s">
        <v>234</v>
      </c>
      <c r="G5" s="744" t="s">
        <v>466</v>
      </c>
      <c r="H5" s="744"/>
      <c r="I5" s="744"/>
      <c r="J5" s="744"/>
      <c r="K5" s="744"/>
      <c r="L5" s="744"/>
      <c r="M5" s="821"/>
      <c r="N5" s="95"/>
      <c r="Q5" s="195"/>
      <c r="Z5" s="163"/>
    </row>
    <row r="6" spans="1:29" s="19" customFormat="1" ht="12.75" x14ac:dyDescent="0.35">
      <c r="A6" s="735"/>
      <c r="B6" s="735"/>
      <c r="C6" s="735"/>
      <c r="D6" s="735"/>
      <c r="E6" s="323"/>
      <c r="F6" s="88" t="s">
        <v>210</v>
      </c>
      <c r="G6" s="764" t="s">
        <v>208</v>
      </c>
      <c r="H6" s="764"/>
      <c r="I6" s="764"/>
      <c r="J6" s="764"/>
      <c r="K6" s="764"/>
      <c r="L6" s="765"/>
      <c r="M6" s="822"/>
      <c r="N6" s="95"/>
      <c r="Q6" s="195"/>
      <c r="Z6" s="163"/>
    </row>
    <row r="7" spans="1:29" s="19" customFormat="1" ht="13.15" thickBot="1" x14ac:dyDescent="0.4">
      <c r="A7" s="735"/>
      <c r="B7" s="735"/>
      <c r="C7" s="735"/>
      <c r="D7" s="735"/>
      <c r="E7" s="323"/>
      <c r="F7" s="89" t="s">
        <v>211</v>
      </c>
      <c r="G7" s="746">
        <v>2017</v>
      </c>
      <c r="H7" s="746"/>
      <c r="I7" s="746"/>
      <c r="J7" s="746"/>
      <c r="K7" s="746"/>
      <c r="L7" s="746"/>
      <c r="M7" s="823"/>
      <c r="N7" s="95"/>
      <c r="Z7" s="163" t="s">
        <v>206</v>
      </c>
    </row>
    <row r="8" spans="1:29" x14ac:dyDescent="0.3">
      <c r="A8" s="71"/>
      <c r="N8" s="33"/>
      <c r="Z8" s="161" t="s">
        <v>207</v>
      </c>
    </row>
    <row r="9" spans="1:29" ht="30.75" customHeight="1" x14ac:dyDescent="0.3">
      <c r="A9" s="807" t="str">
        <f>G5</f>
        <v>At least the expected standard in all ELGs</v>
      </c>
      <c r="B9" s="807"/>
      <c r="C9" s="807"/>
      <c r="D9" s="804">
        <f>IF($G$5="At least the expected standard in all ELGs",5,IF($G$5="A good level of development",6,IF($G$5="Average point score",7,"")))</f>
        <v>5</v>
      </c>
      <c r="E9" s="803" t="s">
        <v>235</v>
      </c>
      <c r="F9" s="803"/>
      <c r="G9" s="60"/>
      <c r="H9" s="803" t="s">
        <v>432</v>
      </c>
      <c r="I9" s="803"/>
      <c r="J9" s="165"/>
      <c r="K9" s="766" t="s">
        <v>223</v>
      </c>
      <c r="L9" s="820"/>
      <c r="M9" s="200"/>
      <c r="N9" s="199"/>
      <c r="O9" s="199"/>
      <c r="P9" s="199"/>
      <c r="Q9" s="33"/>
      <c r="Z9" s="161" t="s">
        <v>208</v>
      </c>
    </row>
    <row r="10" spans="1:29" ht="59.25" customHeight="1" x14ac:dyDescent="0.3">
      <c r="A10" s="808"/>
      <c r="B10" s="808"/>
      <c r="C10" s="808"/>
      <c r="D10" s="805"/>
      <c r="E10" s="132" t="s">
        <v>170</v>
      </c>
      <c r="F10" s="201" t="str">
        <f>IF($G$5="At least the expected standard in all ELGs","Percentage achieving "&amp;LEFT(LOWER($G$5),1)&amp;RIGHT($G$5,LEN($G$5)-1),IF($G$5="A good level of development","Percentage achieving "&amp;LEFT(LOWER($G$5),1)&amp;RIGHT($G$5,LEN($G$5)-1),"Average point score"))</f>
        <v>Percentage achieving at least the expected standard in all ELGs</v>
      </c>
      <c r="G10" s="209">
        <f>IF($G$5="At least the expected standard in all ELGs",5,IF($G$5="A good level of development",6,IF($G$5="Average point score",7,"")))</f>
        <v>5</v>
      </c>
      <c r="H10" s="132" t="s">
        <v>170</v>
      </c>
      <c r="I10" s="201" t="str">
        <f>IF($G$5="At least the expected standard in all ELGs","Percentage achieving "&amp;LEFT(LOWER($G$5),1)&amp;RIGHT($G$5,LEN($G$5)-1),IF($G$5="A good level of development","Percentage achieving "&amp;LEFT(LOWER($G$5),1)&amp;RIGHT($G$5,LEN($G$5)-1),"Average point score"))</f>
        <v>Percentage achieving at least the expected standard in all ELGs</v>
      </c>
      <c r="J10" s="209">
        <f>IF($G$5="At least the expected standard in all ELGs",5,IF($G$5="A good level of development",6,IF($G$5="Average point score",7,"")))</f>
        <v>5</v>
      </c>
      <c r="K10" s="132" t="s">
        <v>170</v>
      </c>
      <c r="L10" s="201" t="str">
        <f>IF($G$5="At least the expected standard in all ELGs","Percentage achieving "&amp;LEFT(LOWER($G$5),1)&amp;RIGHT($G$5,LEN($G$5)-1),IF($G$5="A good level of development","Percentage achieving "&amp;LEFT(LOWER($G$5),1)&amp;RIGHT($G$5,LEN($G$5)-1),"Average point score"))</f>
        <v>Percentage achieving at least the expected standard in all ELGs</v>
      </c>
      <c r="M10" s="209">
        <f>IF($G$5="At least the expected standard in all ELGs",5,IF($G$5="A good level of development",6,IF($G$5="Average point score",7,"")))</f>
        <v>5</v>
      </c>
      <c r="Q10" s="168"/>
      <c r="Z10" s="161"/>
    </row>
    <row r="11" spans="1:29" s="39" customFormat="1" x14ac:dyDescent="0.3">
      <c r="A11" s="176" t="s">
        <v>2</v>
      </c>
      <c r="B11" s="176"/>
      <c r="C11" s="177" t="s">
        <v>409</v>
      </c>
      <c r="D11" s="54"/>
      <c r="E11" s="306">
        <f ca="1">VLOOKUP($A11,INDIRECT($Z$20),7+$Z$22+$Z$24,FALSE)</f>
        <v>91641</v>
      </c>
      <c r="F11" s="306">
        <f ca="1">VLOOKUP($A11,INDIRECT($Z$20),4+$Z$22+$Z$24,FALSE)</f>
        <v>54</v>
      </c>
      <c r="G11" s="306"/>
      <c r="H11" s="306">
        <f ca="1">VLOOKUP($A11,INDIRECT($Z$20),25+$Z$22+$Z$24,FALSE)</f>
        <v>578223</v>
      </c>
      <c r="I11" s="306">
        <f ca="1">VLOOKUP($A11,INDIRECT($Z$20),22+$Z$22+$Z$24,FALSE)</f>
        <v>71</v>
      </c>
      <c r="J11" s="306"/>
      <c r="K11" s="306">
        <f ca="1">VLOOKUP($A11,INDIRECT($Z$20),43+$Z$22+$Z$24,FALSE)</f>
        <v>669864</v>
      </c>
      <c r="L11" s="306">
        <f ca="1">VLOOKUP($A11,INDIRECT($Z$20),40+$Z$22+$Z$24,FALSE)</f>
        <v>69</v>
      </c>
      <c r="M11" s="26"/>
      <c r="Z11" s="164">
        <v>2013</v>
      </c>
      <c r="AC11" s="92"/>
    </row>
    <row r="12" spans="1:29" ht="5.25" customHeight="1" x14ac:dyDescent="0.3">
      <c r="A12" s="176"/>
      <c r="B12" s="176"/>
      <c r="C12" s="177"/>
      <c r="D12" s="54"/>
      <c r="E12" s="306"/>
      <c r="F12" s="306"/>
      <c r="G12" s="306"/>
      <c r="H12" s="306"/>
      <c r="I12" s="306"/>
      <c r="J12" s="306"/>
      <c r="K12" s="306"/>
      <c r="L12" s="306"/>
      <c r="M12" s="33"/>
      <c r="Z12" s="161">
        <v>2014</v>
      </c>
    </row>
    <row r="13" spans="1:29" s="39" customFormat="1" x14ac:dyDescent="0.3">
      <c r="A13" s="176" t="s">
        <v>3</v>
      </c>
      <c r="B13" s="178"/>
      <c r="C13" s="179" t="s">
        <v>247</v>
      </c>
      <c r="D13" s="46"/>
      <c r="E13" s="306">
        <f t="shared" ref="E13:E75" ca="1" si="0">VLOOKUP($A13,INDIRECT($Z$20),7+$Z$22+$Z$24,FALSE)</f>
        <v>6070</v>
      </c>
      <c r="F13" s="306">
        <f t="shared" ref="F13:F75" ca="1" si="1">VLOOKUP($A13,INDIRECT($Z$20),4+$Z$22+$Z$24,FALSE)</f>
        <v>56</v>
      </c>
      <c r="G13" s="306"/>
      <c r="H13" s="306">
        <f t="shared" ref="H13:H75" ca="1" si="2">VLOOKUP($A13,INDIRECT($Z$20),25+$Z$22+$Z$24,FALSE)</f>
        <v>24580</v>
      </c>
      <c r="I13" s="306">
        <f t="shared" ref="I13:I75" ca="1" si="3">VLOOKUP($A13,INDIRECT($Z$20),22+$Z$22+$Z$24,FALSE)</f>
        <v>73</v>
      </c>
      <c r="J13" s="306"/>
      <c r="K13" s="306">
        <f t="shared" ref="K13:K75" ca="1" si="4">VLOOKUP($A13,INDIRECT($Z$20),43+$Z$22+$Z$24,FALSE)</f>
        <v>30650</v>
      </c>
      <c r="L13" s="306">
        <f t="shared" ref="L13:L75" ca="1" si="5">VLOOKUP($A13,INDIRECT($Z$20),40+$Z$22+$Z$24,FALSE)</f>
        <v>69</v>
      </c>
      <c r="M13" s="26"/>
      <c r="Z13" s="164">
        <v>2015</v>
      </c>
      <c r="AC13" s="92"/>
    </row>
    <row r="14" spans="1:29" ht="5.25" customHeight="1" x14ac:dyDescent="0.3">
      <c r="A14" s="126"/>
      <c r="B14" s="180"/>
      <c r="C14" s="181"/>
      <c r="D14" s="43"/>
      <c r="E14" s="306"/>
      <c r="F14" s="306"/>
      <c r="G14" s="306"/>
      <c r="H14" s="306"/>
      <c r="I14" s="306"/>
      <c r="J14" s="306"/>
      <c r="K14" s="306"/>
      <c r="L14" s="306"/>
      <c r="M14" s="33"/>
      <c r="Z14" s="161">
        <v>2016</v>
      </c>
    </row>
    <row r="15" spans="1:29" ht="12.4" x14ac:dyDescent="0.3">
      <c r="A15" s="126" t="s">
        <v>5</v>
      </c>
      <c r="C15" s="43" t="s">
        <v>518</v>
      </c>
      <c r="D15" s="43"/>
      <c r="E15" s="307">
        <f t="shared" ca="1" si="0"/>
        <v>1222</v>
      </c>
      <c r="F15" s="307">
        <f t="shared" ca="1" si="1"/>
        <v>54</v>
      </c>
      <c r="G15" s="307"/>
      <c r="H15" s="307">
        <f t="shared" ca="1" si="2"/>
        <v>4403</v>
      </c>
      <c r="I15" s="307">
        <f t="shared" ca="1" si="3"/>
        <v>74</v>
      </c>
      <c r="J15" s="307"/>
      <c r="K15" s="307">
        <f t="shared" ca="1" si="4"/>
        <v>5625</v>
      </c>
      <c r="L15" s="307">
        <f t="shared" ca="1" si="5"/>
        <v>70</v>
      </c>
      <c r="M15" s="33"/>
      <c r="P15" s="166"/>
      <c r="Z15" s="161">
        <v>2017</v>
      </c>
    </row>
    <row r="16" spans="1:29" ht="11.65" x14ac:dyDescent="0.3">
      <c r="A16" s="126" t="s">
        <v>4</v>
      </c>
      <c r="C16" s="43" t="s">
        <v>248</v>
      </c>
      <c r="D16" s="43"/>
      <c r="E16" s="307">
        <f t="shared" ca="1" si="0"/>
        <v>254</v>
      </c>
      <c r="F16" s="307">
        <f t="shared" ca="1" si="1"/>
        <v>60</v>
      </c>
      <c r="G16" s="307"/>
      <c r="H16" s="307">
        <f t="shared" ca="1" si="2"/>
        <v>1054</v>
      </c>
      <c r="I16" s="307">
        <f t="shared" ca="1" si="3"/>
        <v>74</v>
      </c>
      <c r="J16" s="307"/>
      <c r="K16" s="307">
        <f t="shared" ca="1" si="4"/>
        <v>1308</v>
      </c>
      <c r="L16" s="307">
        <f t="shared" ca="1" si="5"/>
        <v>71</v>
      </c>
      <c r="M16" s="33"/>
      <c r="Q16" s="167"/>
      <c r="Z16" s="161"/>
    </row>
    <row r="17" spans="1:29" ht="13.5" customHeight="1" x14ac:dyDescent="0.3">
      <c r="A17" s="126" t="s">
        <v>1087</v>
      </c>
      <c r="B17" s="180"/>
      <c r="C17" s="181" t="s">
        <v>250</v>
      </c>
      <c r="D17" s="43"/>
      <c r="E17" s="307">
        <f t="shared" ca="1" si="0"/>
        <v>362</v>
      </c>
      <c r="F17" s="307">
        <f t="shared" ca="1" si="1"/>
        <v>56</v>
      </c>
      <c r="G17" s="307"/>
      <c r="H17" s="307">
        <f t="shared" ca="1" si="2"/>
        <v>1865</v>
      </c>
      <c r="I17" s="307">
        <f t="shared" ca="1" si="3"/>
        <v>71</v>
      </c>
      <c r="J17" s="307"/>
      <c r="K17" s="307">
        <f t="shared" ca="1" si="4"/>
        <v>2227</v>
      </c>
      <c r="L17" s="307">
        <f t="shared" ca="1" si="5"/>
        <v>69</v>
      </c>
      <c r="M17" s="33"/>
      <c r="S17" s="167"/>
      <c r="Z17" s="161"/>
    </row>
    <row r="18" spans="1:29" ht="12" customHeight="1" x14ac:dyDescent="0.4">
      <c r="A18" s="126" t="s">
        <v>6</v>
      </c>
      <c r="B18" s="180"/>
      <c r="C18" s="181" t="s">
        <v>251</v>
      </c>
      <c r="D18" s="43"/>
      <c r="E18" s="307">
        <f t="shared" ca="1" si="0"/>
        <v>339</v>
      </c>
      <c r="F18" s="307">
        <f t="shared" ca="1" si="1"/>
        <v>59</v>
      </c>
      <c r="G18" s="307"/>
      <c r="H18" s="307">
        <f t="shared" ca="1" si="2"/>
        <v>858</v>
      </c>
      <c r="I18" s="307">
        <f t="shared" ca="1" si="3"/>
        <v>72</v>
      </c>
      <c r="J18" s="307"/>
      <c r="K18" s="307">
        <f t="shared" ca="1" si="4"/>
        <v>1197</v>
      </c>
      <c r="L18" s="307">
        <f t="shared" ca="1" si="5"/>
        <v>68</v>
      </c>
      <c r="M18" s="33"/>
      <c r="Z18" s="194"/>
      <c r="AC18" s="101"/>
    </row>
    <row r="19" spans="1:29" ht="11.65" x14ac:dyDescent="0.3">
      <c r="A19" s="126" t="s">
        <v>7</v>
      </c>
      <c r="B19" s="180"/>
      <c r="C19" s="181" t="s">
        <v>252</v>
      </c>
      <c r="D19" s="43"/>
      <c r="E19" s="307">
        <f t="shared" ca="1" si="0"/>
        <v>469</v>
      </c>
      <c r="F19" s="307">
        <f t="shared" ca="1" si="1"/>
        <v>52</v>
      </c>
      <c r="G19" s="307"/>
      <c r="H19" s="307">
        <f t="shared" ca="1" si="2"/>
        <v>1472</v>
      </c>
      <c r="I19" s="307">
        <f t="shared" ca="1" si="3"/>
        <v>64</v>
      </c>
      <c r="J19" s="307"/>
      <c r="K19" s="307">
        <f t="shared" ca="1" si="4"/>
        <v>1941</v>
      </c>
      <c r="L19" s="307">
        <f t="shared" ca="1" si="5"/>
        <v>61</v>
      </c>
      <c r="M19" s="33"/>
      <c r="Q19" s="167"/>
      <c r="Z19" s="161"/>
    </row>
    <row r="20" spans="1:29" ht="11.65" x14ac:dyDescent="0.3">
      <c r="A20" s="126" t="s">
        <v>8</v>
      </c>
      <c r="B20" s="180"/>
      <c r="C20" s="181" t="s">
        <v>253</v>
      </c>
      <c r="D20" s="43"/>
      <c r="E20" s="307">
        <f t="shared" ca="1" si="0"/>
        <v>697</v>
      </c>
      <c r="F20" s="307">
        <f t="shared" ca="1" si="1"/>
        <v>60</v>
      </c>
      <c r="G20" s="307"/>
      <c r="H20" s="307">
        <f t="shared" ca="1" si="2"/>
        <v>2578</v>
      </c>
      <c r="I20" s="307">
        <f t="shared" ca="1" si="3"/>
        <v>73</v>
      </c>
      <c r="J20" s="307"/>
      <c r="K20" s="307">
        <f t="shared" ca="1" si="4"/>
        <v>3275</v>
      </c>
      <c r="L20" s="307">
        <f t="shared" ca="1" si="5"/>
        <v>70</v>
      </c>
      <c r="M20" s="33"/>
      <c r="Q20" s="167"/>
      <c r="Z20" s="161" t="str">
        <f>"Table6_"&amp;G7</f>
        <v>Table6_2017</v>
      </c>
    </row>
    <row r="21" spans="1:29" ht="11.65" x14ac:dyDescent="0.3">
      <c r="A21" s="126" t="s">
        <v>9</v>
      </c>
      <c r="B21" s="180"/>
      <c r="C21" s="181" t="s">
        <v>254</v>
      </c>
      <c r="D21" s="43"/>
      <c r="E21" s="307">
        <f t="shared" ca="1" si="0"/>
        <v>349</v>
      </c>
      <c r="F21" s="307">
        <f t="shared" ca="1" si="1"/>
        <v>57</v>
      </c>
      <c r="G21" s="307"/>
      <c r="H21" s="307">
        <f t="shared" ca="1" si="2"/>
        <v>1968</v>
      </c>
      <c r="I21" s="307">
        <f t="shared" ca="1" si="3"/>
        <v>71</v>
      </c>
      <c r="J21" s="307"/>
      <c r="K21" s="307">
        <f t="shared" ca="1" si="4"/>
        <v>2317</v>
      </c>
      <c r="L21" s="307">
        <f t="shared" ca="1" si="5"/>
        <v>69</v>
      </c>
      <c r="M21" s="33"/>
      <c r="Q21" s="167"/>
      <c r="Z21" s="161"/>
    </row>
    <row r="22" spans="1:29" ht="11.65" x14ac:dyDescent="0.3">
      <c r="A22" s="126" t="s">
        <v>1086</v>
      </c>
      <c r="B22" s="180"/>
      <c r="C22" s="181" t="s">
        <v>255</v>
      </c>
      <c r="D22" s="43"/>
      <c r="E22" s="307">
        <f t="shared" ca="1" si="0"/>
        <v>423</v>
      </c>
      <c r="F22" s="307">
        <f t="shared" ca="1" si="1"/>
        <v>57</v>
      </c>
      <c r="G22" s="307"/>
      <c r="H22" s="307">
        <f t="shared" ca="1" si="2"/>
        <v>3059</v>
      </c>
      <c r="I22" s="307">
        <f t="shared" ca="1" si="3"/>
        <v>76</v>
      </c>
      <c r="J22" s="307"/>
      <c r="K22" s="307">
        <f t="shared" ca="1" si="4"/>
        <v>3482</v>
      </c>
      <c r="L22" s="307">
        <f t="shared" ca="1" si="5"/>
        <v>74</v>
      </c>
      <c r="M22" s="33"/>
      <c r="Q22" s="167"/>
      <c r="Z22" s="161">
        <f>IF(G6="Girls",0,IF(G6="Boys",1,IF(G6="All",2)))</f>
        <v>2</v>
      </c>
    </row>
    <row r="23" spans="1:29" ht="11.65" x14ac:dyDescent="0.3">
      <c r="A23" s="126" t="s">
        <v>10</v>
      </c>
      <c r="B23" s="180"/>
      <c r="C23" s="181" t="s">
        <v>256</v>
      </c>
      <c r="D23" s="43"/>
      <c r="E23" s="307">
        <f t="shared" ca="1" si="0"/>
        <v>418</v>
      </c>
      <c r="F23" s="307">
        <f t="shared" ca="1" si="1"/>
        <v>53</v>
      </c>
      <c r="G23" s="307"/>
      <c r="H23" s="307">
        <f t="shared" ca="1" si="2"/>
        <v>1309</v>
      </c>
      <c r="I23" s="307">
        <f t="shared" ca="1" si="3"/>
        <v>70</v>
      </c>
      <c r="J23" s="307"/>
      <c r="K23" s="307">
        <f t="shared" ca="1" si="4"/>
        <v>1727</v>
      </c>
      <c r="L23" s="307">
        <f t="shared" ca="1" si="5"/>
        <v>66</v>
      </c>
      <c r="M23" s="33"/>
      <c r="Q23" s="167"/>
      <c r="Z23" s="161"/>
    </row>
    <row r="24" spans="1:29" ht="11.65" x14ac:dyDescent="0.3">
      <c r="A24" s="126" t="s">
        <v>11</v>
      </c>
      <c r="B24" s="180"/>
      <c r="C24" s="181" t="s">
        <v>257</v>
      </c>
      <c r="D24" s="43"/>
      <c r="E24" s="307">
        <f t="shared" ca="1" si="0"/>
        <v>392</v>
      </c>
      <c r="F24" s="307">
        <f t="shared" ca="1" si="1"/>
        <v>56</v>
      </c>
      <c r="G24" s="307"/>
      <c r="H24" s="307">
        <f t="shared" ca="1" si="2"/>
        <v>1332</v>
      </c>
      <c r="I24" s="307">
        <f t="shared" ca="1" si="3"/>
        <v>73</v>
      </c>
      <c r="J24" s="307"/>
      <c r="K24" s="307">
        <f t="shared" ca="1" si="4"/>
        <v>1724</v>
      </c>
      <c r="L24" s="307">
        <f t="shared" ca="1" si="5"/>
        <v>69</v>
      </c>
      <c r="M24" s="33"/>
      <c r="Q24" s="167"/>
      <c r="Z24" s="305">
        <f>IF(G5="At least the expected standard in all ELGs",0,IF(G5="A good level of development",6,IF(G5="Average point score",12)))</f>
        <v>0</v>
      </c>
    </row>
    <row r="25" spans="1:29" ht="11.65" x14ac:dyDescent="0.3">
      <c r="A25" s="126" t="s">
        <v>12</v>
      </c>
      <c r="B25" s="180"/>
      <c r="C25" s="181" t="s">
        <v>258</v>
      </c>
      <c r="D25" s="43"/>
      <c r="E25" s="307">
        <f t="shared" ca="1" si="0"/>
        <v>460</v>
      </c>
      <c r="F25" s="307">
        <f t="shared" ca="1" si="1"/>
        <v>52</v>
      </c>
      <c r="G25" s="307"/>
      <c r="H25" s="307">
        <f t="shared" ca="1" si="2"/>
        <v>2094</v>
      </c>
      <c r="I25" s="307">
        <f t="shared" ca="1" si="3"/>
        <v>70</v>
      </c>
      <c r="J25" s="307"/>
      <c r="K25" s="307">
        <f t="shared" ca="1" si="4"/>
        <v>2554</v>
      </c>
      <c r="L25" s="307">
        <f t="shared" ca="1" si="5"/>
        <v>67</v>
      </c>
      <c r="M25" s="33"/>
      <c r="Q25" s="167"/>
    </row>
    <row r="26" spans="1:29" x14ac:dyDescent="0.3">
      <c r="A26" s="126" t="s">
        <v>13</v>
      </c>
      <c r="B26" s="180"/>
      <c r="C26" s="181" t="s">
        <v>259</v>
      </c>
      <c r="D26" s="43"/>
      <c r="E26" s="307">
        <f t="shared" ca="1" si="0"/>
        <v>684</v>
      </c>
      <c r="F26" s="307">
        <f t="shared" ca="1" si="1"/>
        <v>55</v>
      </c>
      <c r="G26" s="307"/>
      <c r="H26" s="307">
        <f t="shared" ca="1" si="2"/>
        <v>2586</v>
      </c>
      <c r="I26" s="307">
        <f t="shared" ca="1" si="3"/>
        <v>74</v>
      </c>
      <c r="J26" s="307"/>
      <c r="K26" s="307">
        <f t="shared" ca="1" si="4"/>
        <v>3270</v>
      </c>
      <c r="L26" s="307">
        <f t="shared" ca="1" si="5"/>
        <v>70</v>
      </c>
      <c r="M26" s="33"/>
    </row>
    <row r="27" spans="1:29" ht="5.25" customHeight="1" x14ac:dyDescent="0.3">
      <c r="A27" s="176"/>
      <c r="B27" s="178"/>
      <c r="C27" s="181"/>
      <c r="D27" s="43"/>
      <c r="E27" s="306"/>
      <c r="F27" s="306"/>
      <c r="G27" s="306"/>
      <c r="H27" s="306"/>
      <c r="I27" s="306"/>
      <c r="J27" s="306"/>
      <c r="K27" s="306"/>
      <c r="L27" s="306"/>
      <c r="M27" s="33"/>
    </row>
    <row r="28" spans="1:29" s="39" customFormat="1" x14ac:dyDescent="0.3">
      <c r="A28" s="176" t="s">
        <v>14</v>
      </c>
      <c r="B28" s="178"/>
      <c r="C28" s="179" t="s">
        <v>260</v>
      </c>
      <c r="D28" s="46"/>
      <c r="E28" s="306">
        <f t="shared" ca="1" si="0"/>
        <v>14260</v>
      </c>
      <c r="F28" s="306">
        <f t="shared" ca="1" si="1"/>
        <v>51</v>
      </c>
      <c r="G28" s="306"/>
      <c r="H28" s="306">
        <f t="shared" ca="1" si="2"/>
        <v>75230</v>
      </c>
      <c r="I28" s="306">
        <f t="shared" ca="1" si="3"/>
        <v>69</v>
      </c>
      <c r="J28" s="306"/>
      <c r="K28" s="306">
        <f t="shared" ca="1" si="4"/>
        <v>89480</v>
      </c>
      <c r="L28" s="306">
        <f t="shared" ca="1" si="5"/>
        <v>66</v>
      </c>
      <c r="M28" s="26"/>
      <c r="AC28" s="92"/>
    </row>
    <row r="29" spans="1:29" ht="5.25" customHeight="1" x14ac:dyDescent="0.3">
      <c r="A29" s="126"/>
      <c r="B29" s="180"/>
      <c r="C29" s="181"/>
      <c r="D29" s="43"/>
      <c r="E29" s="306"/>
      <c r="F29" s="306"/>
      <c r="G29" s="306"/>
      <c r="H29" s="306"/>
      <c r="I29" s="306"/>
      <c r="J29" s="306"/>
      <c r="K29" s="306"/>
      <c r="L29" s="306"/>
      <c r="M29" s="33"/>
    </row>
    <row r="30" spans="1:29" x14ac:dyDescent="0.3">
      <c r="A30" s="126" t="s">
        <v>15</v>
      </c>
      <c r="B30" s="180"/>
      <c r="C30" s="181" t="s">
        <v>261</v>
      </c>
      <c r="D30" s="43"/>
      <c r="E30" s="307">
        <f t="shared" ca="1" si="0"/>
        <v>322</v>
      </c>
      <c r="F30" s="307">
        <f t="shared" ca="1" si="1"/>
        <v>50</v>
      </c>
      <c r="G30" s="307"/>
      <c r="H30" s="307">
        <f t="shared" ca="1" si="2"/>
        <v>1886</v>
      </c>
      <c r="I30" s="307">
        <f t="shared" ca="1" si="3"/>
        <v>65</v>
      </c>
      <c r="J30" s="307"/>
      <c r="K30" s="307">
        <f t="shared" ca="1" si="4"/>
        <v>2208</v>
      </c>
      <c r="L30" s="307">
        <f t="shared" ca="1" si="5"/>
        <v>63</v>
      </c>
      <c r="M30" s="33"/>
    </row>
    <row r="31" spans="1:29" x14ac:dyDescent="0.3">
      <c r="A31" s="126" t="s">
        <v>16</v>
      </c>
      <c r="B31" s="180"/>
      <c r="C31" s="181" t="s">
        <v>262</v>
      </c>
      <c r="D31" s="43"/>
      <c r="E31" s="307">
        <f t="shared" ca="1" si="0"/>
        <v>472</v>
      </c>
      <c r="F31" s="307">
        <f t="shared" ca="1" si="1"/>
        <v>53</v>
      </c>
      <c r="G31" s="307"/>
      <c r="H31" s="307">
        <f t="shared" ca="1" si="2"/>
        <v>1239</v>
      </c>
      <c r="I31" s="307">
        <f t="shared" ca="1" si="3"/>
        <v>70</v>
      </c>
      <c r="J31" s="307"/>
      <c r="K31" s="307">
        <f t="shared" ca="1" si="4"/>
        <v>1711</v>
      </c>
      <c r="L31" s="307">
        <f t="shared" ca="1" si="5"/>
        <v>65</v>
      </c>
      <c r="M31" s="33"/>
    </row>
    <row r="32" spans="1:29" x14ac:dyDescent="0.3">
      <c r="A32" s="126" t="s">
        <v>17</v>
      </c>
      <c r="B32" s="180"/>
      <c r="C32" s="181" t="s">
        <v>263</v>
      </c>
      <c r="D32" s="43"/>
      <c r="E32" s="307">
        <f t="shared" ca="1" si="0"/>
        <v>676</v>
      </c>
      <c r="F32" s="307">
        <f t="shared" ca="1" si="1"/>
        <v>48</v>
      </c>
      <c r="G32" s="307"/>
      <c r="H32" s="307">
        <f t="shared" ca="1" si="2"/>
        <v>3481</v>
      </c>
      <c r="I32" s="307">
        <f t="shared" ca="1" si="3"/>
        <v>65</v>
      </c>
      <c r="J32" s="307"/>
      <c r="K32" s="307">
        <f t="shared" ca="1" si="4"/>
        <v>4157</v>
      </c>
      <c r="L32" s="307">
        <f t="shared" ca="1" si="5"/>
        <v>63</v>
      </c>
      <c r="M32" s="33"/>
    </row>
    <row r="33" spans="1:27" x14ac:dyDescent="0.3">
      <c r="A33" s="126" t="s">
        <v>18</v>
      </c>
      <c r="B33" s="180"/>
      <c r="C33" s="181" t="s">
        <v>264</v>
      </c>
      <c r="D33" s="43"/>
      <c r="E33" s="307">
        <f t="shared" ca="1" si="0"/>
        <v>357</v>
      </c>
      <c r="F33" s="307">
        <f t="shared" ca="1" si="1"/>
        <v>57</v>
      </c>
      <c r="G33" s="307"/>
      <c r="H33" s="307">
        <f t="shared" ca="1" si="2"/>
        <v>2124</v>
      </c>
      <c r="I33" s="307">
        <f t="shared" ca="1" si="3"/>
        <v>69</v>
      </c>
      <c r="J33" s="307"/>
      <c r="K33" s="307">
        <f t="shared" ca="1" si="4"/>
        <v>2481</v>
      </c>
      <c r="L33" s="307">
        <f t="shared" ca="1" si="5"/>
        <v>67</v>
      </c>
      <c r="M33" s="33"/>
    </row>
    <row r="34" spans="1:27" x14ac:dyDescent="0.3">
      <c r="A34" s="126" t="s">
        <v>19</v>
      </c>
      <c r="B34" s="180"/>
      <c r="C34" s="181" t="s">
        <v>265</v>
      </c>
      <c r="D34" s="47"/>
      <c r="E34" s="307">
        <f t="shared" ca="1" si="0"/>
        <v>322</v>
      </c>
      <c r="F34" s="307">
        <f t="shared" ca="1" si="1"/>
        <v>50</v>
      </c>
      <c r="G34" s="307"/>
      <c r="H34" s="307">
        <f t="shared" ca="1" si="2"/>
        <v>3975</v>
      </c>
      <c r="I34" s="307">
        <f t="shared" ca="1" si="3"/>
        <v>71</v>
      </c>
      <c r="J34" s="307"/>
      <c r="K34" s="307">
        <f t="shared" ca="1" si="4"/>
        <v>4297</v>
      </c>
      <c r="L34" s="307">
        <f t="shared" ca="1" si="5"/>
        <v>70</v>
      </c>
      <c r="M34" s="33"/>
      <c r="AA34" s="37" t="s">
        <v>183</v>
      </c>
    </row>
    <row r="35" spans="1:27" x14ac:dyDescent="0.3">
      <c r="A35" s="126" t="s">
        <v>20</v>
      </c>
      <c r="B35" s="180"/>
      <c r="C35" s="181" t="s">
        <v>266</v>
      </c>
      <c r="D35" s="47"/>
      <c r="E35" s="307">
        <f t="shared" ca="1" si="0"/>
        <v>437</v>
      </c>
      <c r="F35" s="307">
        <f t="shared" ca="1" si="1"/>
        <v>53</v>
      </c>
      <c r="G35" s="307"/>
      <c r="H35" s="307">
        <f t="shared" ca="1" si="2"/>
        <v>3574</v>
      </c>
      <c r="I35" s="307">
        <f t="shared" ca="1" si="3"/>
        <v>71</v>
      </c>
      <c r="J35" s="307"/>
      <c r="K35" s="307">
        <f t="shared" ca="1" si="4"/>
        <v>4011</v>
      </c>
      <c r="L35" s="307">
        <f t="shared" ca="1" si="5"/>
        <v>69</v>
      </c>
      <c r="M35" s="33"/>
      <c r="AA35" s="37" t="s">
        <v>183</v>
      </c>
    </row>
    <row r="36" spans="1:27" x14ac:dyDescent="0.3">
      <c r="A36" s="126" t="s">
        <v>21</v>
      </c>
      <c r="B36" s="180"/>
      <c r="C36" s="181" t="s">
        <v>267</v>
      </c>
      <c r="D36" s="43"/>
      <c r="E36" s="307">
        <f t="shared" ca="1" si="0"/>
        <v>509</v>
      </c>
      <c r="F36" s="307">
        <f t="shared" ca="1" si="1"/>
        <v>44</v>
      </c>
      <c r="G36" s="307"/>
      <c r="H36" s="307">
        <f t="shared" ca="1" si="2"/>
        <v>4527</v>
      </c>
      <c r="I36" s="307">
        <f t="shared" ca="1" si="3"/>
        <v>69</v>
      </c>
      <c r="J36" s="307"/>
      <c r="K36" s="307">
        <f t="shared" ca="1" si="4"/>
        <v>5036</v>
      </c>
      <c r="L36" s="307">
        <f t="shared" ca="1" si="5"/>
        <v>67</v>
      </c>
      <c r="M36" s="33"/>
      <c r="AA36" s="37" t="s">
        <v>183</v>
      </c>
    </row>
    <row r="37" spans="1:27" x14ac:dyDescent="0.3">
      <c r="A37" s="126" t="s">
        <v>22</v>
      </c>
      <c r="B37" s="180"/>
      <c r="C37" s="181" t="s">
        <v>268</v>
      </c>
      <c r="D37" s="43"/>
      <c r="E37" s="307">
        <f t="shared" ca="1" si="0"/>
        <v>380</v>
      </c>
      <c r="F37" s="307">
        <f t="shared" ca="1" si="1"/>
        <v>42</v>
      </c>
      <c r="G37" s="307"/>
      <c r="H37" s="307">
        <f t="shared" ca="1" si="2"/>
        <v>1190</v>
      </c>
      <c r="I37" s="307">
        <f t="shared" ca="1" si="3"/>
        <v>64</v>
      </c>
      <c r="J37" s="307"/>
      <c r="K37" s="307">
        <f t="shared" ca="1" si="4"/>
        <v>1570</v>
      </c>
      <c r="L37" s="307">
        <f t="shared" ca="1" si="5"/>
        <v>59</v>
      </c>
      <c r="M37" s="33"/>
    </row>
    <row r="38" spans="1:27" x14ac:dyDescent="0.3">
      <c r="A38" s="126" t="s">
        <v>23</v>
      </c>
      <c r="B38" s="180"/>
      <c r="C38" s="181" t="s">
        <v>269</v>
      </c>
      <c r="D38" s="43"/>
      <c r="E38" s="307">
        <f t="shared" ca="1" si="0"/>
        <v>504</v>
      </c>
      <c r="F38" s="307">
        <f t="shared" ca="1" si="1"/>
        <v>52</v>
      </c>
      <c r="G38" s="307"/>
      <c r="H38" s="307">
        <f t="shared" ca="1" si="2"/>
        <v>1436</v>
      </c>
      <c r="I38" s="307">
        <f t="shared" ca="1" si="3"/>
        <v>70</v>
      </c>
      <c r="J38" s="307"/>
      <c r="K38" s="307">
        <f t="shared" ca="1" si="4"/>
        <v>1940</v>
      </c>
      <c r="L38" s="307">
        <f t="shared" ca="1" si="5"/>
        <v>66</v>
      </c>
      <c r="M38" s="33"/>
    </row>
    <row r="39" spans="1:27" x14ac:dyDescent="0.3">
      <c r="A39" s="126" t="s">
        <v>24</v>
      </c>
      <c r="B39" s="180"/>
      <c r="C39" s="181" t="s">
        <v>270</v>
      </c>
      <c r="D39" s="43"/>
      <c r="E39" s="307">
        <f t="shared" ca="1" si="0"/>
        <v>1874</v>
      </c>
      <c r="F39" s="307">
        <f t="shared" ca="1" si="1"/>
        <v>50</v>
      </c>
      <c r="G39" s="307"/>
      <c r="H39" s="307">
        <f t="shared" ca="1" si="2"/>
        <v>12195</v>
      </c>
      <c r="I39" s="307">
        <f t="shared" ca="1" si="3"/>
        <v>69</v>
      </c>
      <c r="J39" s="307"/>
      <c r="K39" s="307">
        <f t="shared" ca="1" si="4"/>
        <v>14069</v>
      </c>
      <c r="L39" s="307">
        <f t="shared" ca="1" si="5"/>
        <v>67</v>
      </c>
      <c r="M39" s="33"/>
    </row>
    <row r="40" spans="1:27" x14ac:dyDescent="0.3">
      <c r="A40" s="126" t="s">
        <v>25</v>
      </c>
      <c r="B40" s="180"/>
      <c r="C40" s="181" t="s">
        <v>271</v>
      </c>
      <c r="D40" s="43"/>
      <c r="E40" s="307">
        <f t="shared" ca="1" si="0"/>
        <v>1151</v>
      </c>
      <c r="F40" s="307">
        <f t="shared" ca="1" si="1"/>
        <v>49</v>
      </c>
      <c r="G40" s="307"/>
      <c r="H40" s="307">
        <f t="shared" ca="1" si="2"/>
        <v>4414</v>
      </c>
      <c r="I40" s="307">
        <f t="shared" ca="1" si="3"/>
        <v>64</v>
      </c>
      <c r="J40" s="307"/>
      <c r="K40" s="307">
        <f t="shared" ca="1" si="4"/>
        <v>5565</v>
      </c>
      <c r="L40" s="307">
        <f t="shared" ca="1" si="5"/>
        <v>61</v>
      </c>
      <c r="M40" s="33"/>
    </row>
    <row r="41" spans="1:27" x14ac:dyDescent="0.3">
      <c r="A41" s="126" t="s">
        <v>26</v>
      </c>
      <c r="B41" s="180"/>
      <c r="C41" s="181" t="s">
        <v>272</v>
      </c>
      <c r="D41" s="43"/>
      <c r="E41" s="307">
        <f t="shared" ca="1" si="0"/>
        <v>1831</v>
      </c>
      <c r="F41" s="307">
        <f t="shared" ca="1" si="1"/>
        <v>57</v>
      </c>
      <c r="G41" s="307"/>
      <c r="H41" s="307">
        <f t="shared" ca="1" si="2"/>
        <v>5368</v>
      </c>
      <c r="I41" s="307">
        <f t="shared" ca="1" si="3"/>
        <v>66</v>
      </c>
      <c r="J41" s="307"/>
      <c r="K41" s="307">
        <f t="shared" ca="1" si="4"/>
        <v>7199</v>
      </c>
      <c r="L41" s="307">
        <f t="shared" ca="1" si="5"/>
        <v>64</v>
      </c>
      <c r="M41" s="33"/>
    </row>
    <row r="42" spans="1:27" x14ac:dyDescent="0.3">
      <c r="A42" s="126" t="s">
        <v>27</v>
      </c>
      <c r="B42" s="180"/>
      <c r="C42" s="181" t="s">
        <v>273</v>
      </c>
      <c r="D42" s="43"/>
      <c r="E42" s="307">
        <f t="shared" ca="1" si="0"/>
        <v>558</v>
      </c>
      <c r="F42" s="307">
        <f t="shared" ca="1" si="1"/>
        <v>50</v>
      </c>
      <c r="G42" s="307"/>
      <c r="H42" s="307">
        <f t="shared" ca="1" si="2"/>
        <v>2821</v>
      </c>
      <c r="I42" s="307">
        <f t="shared" ca="1" si="3"/>
        <v>63</v>
      </c>
      <c r="J42" s="307"/>
      <c r="K42" s="307">
        <f t="shared" ca="1" si="4"/>
        <v>3379</v>
      </c>
      <c r="L42" s="307">
        <f t="shared" ca="1" si="5"/>
        <v>61</v>
      </c>
      <c r="M42" s="33"/>
    </row>
    <row r="43" spans="1:27" x14ac:dyDescent="0.3">
      <c r="A43" s="126" t="s">
        <v>28</v>
      </c>
      <c r="B43" s="180"/>
      <c r="C43" s="181" t="s">
        <v>274</v>
      </c>
      <c r="D43" s="43"/>
      <c r="E43" s="307">
        <f t="shared" ca="1" si="0"/>
        <v>582</v>
      </c>
      <c r="F43" s="307">
        <f t="shared" ca="1" si="1"/>
        <v>48</v>
      </c>
      <c r="G43" s="307"/>
      <c r="H43" s="307">
        <f t="shared" ca="1" si="2"/>
        <v>2520</v>
      </c>
      <c r="I43" s="307">
        <f t="shared" ca="1" si="3"/>
        <v>64</v>
      </c>
      <c r="J43" s="307"/>
      <c r="K43" s="307">
        <f t="shared" ca="1" si="4"/>
        <v>3102</v>
      </c>
      <c r="L43" s="307">
        <f t="shared" ca="1" si="5"/>
        <v>61</v>
      </c>
      <c r="M43" s="33"/>
    </row>
    <row r="44" spans="1:27" x14ac:dyDescent="0.3">
      <c r="A44" s="126" t="s">
        <v>29</v>
      </c>
      <c r="B44" s="180"/>
      <c r="C44" s="181" t="s">
        <v>275</v>
      </c>
      <c r="D44" s="43"/>
      <c r="E44" s="307">
        <f t="shared" ca="1" si="0"/>
        <v>610</v>
      </c>
      <c r="F44" s="307">
        <f t="shared" ca="1" si="1"/>
        <v>56</v>
      </c>
      <c r="G44" s="307"/>
      <c r="H44" s="307">
        <f t="shared" ca="1" si="2"/>
        <v>2713</v>
      </c>
      <c r="I44" s="307">
        <f t="shared" ca="1" si="3"/>
        <v>69</v>
      </c>
      <c r="J44" s="307"/>
      <c r="K44" s="307">
        <f t="shared" ca="1" si="4"/>
        <v>3323</v>
      </c>
      <c r="L44" s="307">
        <f t="shared" ca="1" si="5"/>
        <v>66</v>
      </c>
      <c r="M44" s="33"/>
    </row>
    <row r="45" spans="1:27" x14ac:dyDescent="0.3">
      <c r="A45" s="126" t="s">
        <v>30</v>
      </c>
      <c r="B45" s="180"/>
      <c r="C45" s="181" t="s">
        <v>276</v>
      </c>
      <c r="D45" s="43"/>
      <c r="E45" s="307">
        <f t="shared" ca="1" si="0"/>
        <v>534</v>
      </c>
      <c r="F45" s="307">
        <f t="shared" ca="1" si="1"/>
        <v>54</v>
      </c>
      <c r="G45" s="307"/>
      <c r="H45" s="307">
        <f t="shared" ca="1" si="2"/>
        <v>2473</v>
      </c>
      <c r="I45" s="307">
        <f t="shared" ca="1" si="3"/>
        <v>72</v>
      </c>
      <c r="J45" s="307"/>
      <c r="K45" s="307">
        <f t="shared" ca="1" si="4"/>
        <v>3007</v>
      </c>
      <c r="L45" s="307">
        <f t="shared" ca="1" si="5"/>
        <v>69</v>
      </c>
      <c r="M45" s="33"/>
    </row>
    <row r="46" spans="1:27" x14ac:dyDescent="0.3">
      <c r="A46" s="126" t="s">
        <v>31</v>
      </c>
      <c r="B46" s="180"/>
      <c r="C46" s="181" t="s">
        <v>277</v>
      </c>
      <c r="D46" s="43"/>
      <c r="E46" s="307">
        <f t="shared" ca="1" si="0"/>
        <v>407</v>
      </c>
      <c r="F46" s="307">
        <f t="shared" ca="1" si="1"/>
        <v>47</v>
      </c>
      <c r="G46" s="307"/>
      <c r="H46" s="307">
        <f t="shared" ca="1" si="2"/>
        <v>1756</v>
      </c>
      <c r="I46" s="307">
        <f t="shared" ca="1" si="3"/>
        <v>69</v>
      </c>
      <c r="J46" s="307"/>
      <c r="K46" s="307">
        <f t="shared" ca="1" si="4"/>
        <v>2163</v>
      </c>
      <c r="L46" s="307">
        <f t="shared" ca="1" si="5"/>
        <v>65</v>
      </c>
      <c r="M46" s="33"/>
    </row>
    <row r="47" spans="1:27" x14ac:dyDescent="0.3">
      <c r="A47" s="126" t="s">
        <v>32</v>
      </c>
      <c r="B47" s="180"/>
      <c r="C47" s="181" t="s">
        <v>278</v>
      </c>
      <c r="D47" s="43"/>
      <c r="E47" s="307">
        <f t="shared" ca="1" si="0"/>
        <v>488</v>
      </c>
      <c r="F47" s="307">
        <f t="shared" ca="1" si="1"/>
        <v>47</v>
      </c>
      <c r="G47" s="307"/>
      <c r="H47" s="307">
        <f t="shared" ca="1" si="2"/>
        <v>3176</v>
      </c>
      <c r="I47" s="307">
        <f t="shared" ca="1" si="3"/>
        <v>73</v>
      </c>
      <c r="J47" s="307"/>
      <c r="K47" s="307">
        <f t="shared" ca="1" si="4"/>
        <v>3664</v>
      </c>
      <c r="L47" s="307">
        <f t="shared" ca="1" si="5"/>
        <v>70</v>
      </c>
      <c r="M47" s="33"/>
    </row>
    <row r="48" spans="1:27" x14ac:dyDescent="0.3">
      <c r="A48" s="126" t="s">
        <v>33</v>
      </c>
      <c r="B48" s="180"/>
      <c r="C48" s="181" t="s">
        <v>279</v>
      </c>
      <c r="D48" s="43"/>
      <c r="E48" s="307">
        <f t="shared" ca="1" si="0"/>
        <v>459</v>
      </c>
      <c r="F48" s="307">
        <f t="shared" ca="1" si="1"/>
        <v>47</v>
      </c>
      <c r="G48" s="307"/>
      <c r="H48" s="307">
        <f t="shared" ca="1" si="2"/>
        <v>2629</v>
      </c>
      <c r="I48" s="307">
        <f t="shared" ca="1" si="3"/>
        <v>66</v>
      </c>
      <c r="J48" s="307"/>
      <c r="K48" s="307">
        <f t="shared" ca="1" si="4"/>
        <v>3088</v>
      </c>
      <c r="L48" s="307">
        <f t="shared" ca="1" si="5"/>
        <v>64</v>
      </c>
      <c r="M48" s="33"/>
    </row>
    <row r="49" spans="1:29" x14ac:dyDescent="0.3">
      <c r="A49" s="126" t="s">
        <v>34</v>
      </c>
      <c r="B49" s="180"/>
      <c r="C49" s="181" t="s">
        <v>280</v>
      </c>
      <c r="D49" s="43"/>
      <c r="E49" s="307">
        <f t="shared" ca="1" si="0"/>
        <v>212</v>
      </c>
      <c r="F49" s="307">
        <f t="shared" ca="1" si="1"/>
        <v>46</v>
      </c>
      <c r="G49" s="307"/>
      <c r="H49" s="307">
        <f t="shared" ca="1" si="2"/>
        <v>2949</v>
      </c>
      <c r="I49" s="307">
        <f t="shared" ca="1" si="3"/>
        <v>74</v>
      </c>
      <c r="J49" s="307"/>
      <c r="K49" s="307">
        <f t="shared" ca="1" si="4"/>
        <v>3161</v>
      </c>
      <c r="L49" s="307">
        <f t="shared" ca="1" si="5"/>
        <v>72</v>
      </c>
      <c r="M49" s="33"/>
    </row>
    <row r="50" spans="1:29" x14ac:dyDescent="0.3">
      <c r="A50" s="126" t="s">
        <v>35</v>
      </c>
      <c r="B50" s="180"/>
      <c r="C50" s="181" t="s">
        <v>281</v>
      </c>
      <c r="D50" s="43"/>
      <c r="E50" s="307">
        <f t="shared" ca="1" si="0"/>
        <v>329</v>
      </c>
      <c r="F50" s="307">
        <f t="shared" ca="1" si="1"/>
        <v>52</v>
      </c>
      <c r="G50" s="307"/>
      <c r="H50" s="307">
        <f t="shared" ca="1" si="2"/>
        <v>2281</v>
      </c>
      <c r="I50" s="307">
        <f t="shared" ca="1" si="3"/>
        <v>72</v>
      </c>
      <c r="J50" s="307"/>
      <c r="K50" s="307">
        <f t="shared" ca="1" si="4"/>
        <v>2610</v>
      </c>
      <c r="L50" s="307">
        <f t="shared" ca="1" si="5"/>
        <v>70</v>
      </c>
      <c r="M50" s="33"/>
    </row>
    <row r="51" spans="1:29" x14ac:dyDescent="0.3">
      <c r="A51" s="126" t="s">
        <v>36</v>
      </c>
      <c r="B51" s="180"/>
      <c r="C51" s="181" t="s">
        <v>282</v>
      </c>
      <c r="D51" s="43"/>
      <c r="E51" s="307">
        <f t="shared" ca="1" si="0"/>
        <v>463</v>
      </c>
      <c r="F51" s="307">
        <f t="shared" ca="1" si="1"/>
        <v>43</v>
      </c>
      <c r="G51" s="307"/>
      <c r="H51" s="307">
        <f t="shared" ca="1" si="2"/>
        <v>3333</v>
      </c>
      <c r="I51" s="307">
        <f t="shared" ca="1" si="3"/>
        <v>69</v>
      </c>
      <c r="J51" s="307"/>
      <c r="K51" s="307">
        <f t="shared" ca="1" si="4"/>
        <v>3796</v>
      </c>
      <c r="L51" s="307">
        <f t="shared" ca="1" si="5"/>
        <v>66</v>
      </c>
      <c r="M51" s="33"/>
    </row>
    <row r="52" spans="1:29" x14ac:dyDescent="0.3">
      <c r="A52" s="126" t="s">
        <v>37</v>
      </c>
      <c r="B52" s="180"/>
      <c r="C52" s="181" t="s">
        <v>283</v>
      </c>
      <c r="D52" s="43"/>
      <c r="E52" s="307">
        <f t="shared" ca="1" si="0"/>
        <v>781</v>
      </c>
      <c r="F52" s="307">
        <f t="shared" ca="1" si="1"/>
        <v>50</v>
      </c>
      <c r="G52" s="307"/>
      <c r="H52" s="307">
        <f t="shared" ca="1" si="2"/>
        <v>3165</v>
      </c>
      <c r="I52" s="307">
        <f t="shared" ca="1" si="3"/>
        <v>72</v>
      </c>
      <c r="J52" s="307"/>
      <c r="K52" s="307">
        <f t="shared" ca="1" si="4"/>
        <v>3946</v>
      </c>
      <c r="L52" s="307">
        <f t="shared" ca="1" si="5"/>
        <v>67</v>
      </c>
      <c r="M52" s="33"/>
    </row>
    <row r="53" spans="1:29" ht="5.25" customHeight="1" x14ac:dyDescent="0.3">
      <c r="A53" s="176"/>
      <c r="B53" s="178"/>
      <c r="C53" s="182"/>
      <c r="D53" s="48"/>
      <c r="E53" s="306"/>
      <c r="F53" s="306"/>
      <c r="G53" s="306"/>
      <c r="H53" s="306"/>
      <c r="I53" s="306"/>
      <c r="J53" s="306"/>
      <c r="K53" s="306"/>
      <c r="L53" s="306"/>
      <c r="M53" s="33"/>
    </row>
    <row r="54" spans="1:29" s="39" customFormat="1" x14ac:dyDescent="0.3">
      <c r="A54" s="176" t="s">
        <v>38</v>
      </c>
      <c r="B54" s="178"/>
      <c r="C54" s="179" t="s">
        <v>408</v>
      </c>
      <c r="D54" s="46"/>
      <c r="E54" s="306">
        <f t="shared" ca="1" si="0"/>
        <v>10430</v>
      </c>
      <c r="F54" s="306">
        <f t="shared" ca="1" si="1"/>
        <v>51</v>
      </c>
      <c r="G54" s="306"/>
      <c r="H54" s="306">
        <f t="shared" ca="1" si="2"/>
        <v>56510</v>
      </c>
      <c r="I54" s="306">
        <f t="shared" ca="1" si="3"/>
        <v>70</v>
      </c>
      <c r="J54" s="306"/>
      <c r="K54" s="306">
        <f t="shared" ca="1" si="4"/>
        <v>66940</v>
      </c>
      <c r="L54" s="306">
        <f t="shared" ca="1" si="5"/>
        <v>67</v>
      </c>
      <c r="M54" s="26"/>
      <c r="AC54" s="92"/>
    </row>
    <row r="55" spans="1:29" ht="5.25" customHeight="1" x14ac:dyDescent="0.3">
      <c r="A55" s="126"/>
      <c r="B55" s="180"/>
      <c r="C55" s="181"/>
      <c r="D55" s="43"/>
      <c r="E55" s="306"/>
      <c r="F55" s="306"/>
      <c r="G55" s="306"/>
      <c r="H55" s="306"/>
      <c r="I55" s="306"/>
      <c r="J55" s="306"/>
      <c r="K55" s="306"/>
      <c r="L55" s="306"/>
      <c r="M55" s="33"/>
    </row>
    <row r="56" spans="1:29" x14ac:dyDescent="0.3">
      <c r="A56" s="126" t="s">
        <v>39</v>
      </c>
      <c r="B56" s="180"/>
      <c r="C56" s="181" t="s">
        <v>284</v>
      </c>
      <c r="D56" s="43"/>
      <c r="E56" s="307">
        <f t="shared" ca="1" si="0"/>
        <v>579</v>
      </c>
      <c r="F56" s="307">
        <f t="shared" ca="1" si="1"/>
        <v>50</v>
      </c>
      <c r="G56" s="307"/>
      <c r="H56" s="307">
        <f t="shared" ca="1" si="2"/>
        <v>2432</v>
      </c>
      <c r="I56" s="307">
        <f t="shared" ca="1" si="3"/>
        <v>72</v>
      </c>
      <c r="J56" s="307"/>
      <c r="K56" s="307">
        <f t="shared" ca="1" si="4"/>
        <v>3011</v>
      </c>
      <c r="L56" s="307">
        <f t="shared" ca="1" si="5"/>
        <v>67</v>
      </c>
      <c r="M56" s="33"/>
    </row>
    <row r="57" spans="1:29" x14ac:dyDescent="0.3">
      <c r="A57" s="126" t="s">
        <v>40</v>
      </c>
      <c r="B57" s="180"/>
      <c r="C57" s="181" t="s">
        <v>285</v>
      </c>
      <c r="D57" s="43"/>
      <c r="E57" s="307">
        <f t="shared" ca="1" si="0"/>
        <v>1173</v>
      </c>
      <c r="F57" s="307">
        <f t="shared" ca="1" si="1"/>
        <v>57</v>
      </c>
      <c r="G57" s="307"/>
      <c r="H57" s="307">
        <f t="shared" ca="1" si="2"/>
        <v>6623</v>
      </c>
      <c r="I57" s="307">
        <f t="shared" ca="1" si="3"/>
        <v>67</v>
      </c>
      <c r="J57" s="307"/>
      <c r="K57" s="307">
        <f t="shared" ca="1" si="4"/>
        <v>7796</v>
      </c>
      <c r="L57" s="307">
        <f t="shared" ca="1" si="5"/>
        <v>65</v>
      </c>
      <c r="M57" s="33"/>
    </row>
    <row r="58" spans="1:29" x14ac:dyDescent="0.3">
      <c r="A58" s="126" t="s">
        <v>41</v>
      </c>
      <c r="B58" s="180"/>
      <c r="C58" s="181" t="s">
        <v>286</v>
      </c>
      <c r="D58" s="43"/>
      <c r="E58" s="307">
        <f t="shared" ca="1" si="0"/>
        <v>400</v>
      </c>
      <c r="F58" s="307">
        <f t="shared" ca="1" si="1"/>
        <v>48</v>
      </c>
      <c r="G58" s="307"/>
      <c r="H58" s="307">
        <f t="shared" ca="1" si="2"/>
        <v>2465</v>
      </c>
      <c r="I58" s="307">
        <f t="shared" ca="1" si="3"/>
        <v>70</v>
      </c>
      <c r="J58" s="307"/>
      <c r="K58" s="307">
        <f t="shared" ca="1" si="4"/>
        <v>2865</v>
      </c>
      <c r="L58" s="307">
        <f t="shared" ca="1" si="5"/>
        <v>67</v>
      </c>
      <c r="M58" s="33"/>
    </row>
    <row r="59" spans="1:29" x14ac:dyDescent="0.3">
      <c r="A59" s="126" t="s">
        <v>42</v>
      </c>
      <c r="B59" s="180"/>
      <c r="C59" s="181" t="s">
        <v>287</v>
      </c>
      <c r="D59" s="43"/>
      <c r="E59" s="307">
        <f t="shared" ca="1" si="0"/>
        <v>660</v>
      </c>
      <c r="F59" s="307">
        <f t="shared" ca="1" si="1"/>
        <v>52</v>
      </c>
      <c r="G59" s="307"/>
      <c r="H59" s="307">
        <f t="shared" ca="1" si="2"/>
        <v>3065</v>
      </c>
      <c r="I59" s="307">
        <f t="shared" ca="1" si="3"/>
        <v>73</v>
      </c>
      <c r="J59" s="307"/>
      <c r="K59" s="307">
        <f t="shared" ca="1" si="4"/>
        <v>3725</v>
      </c>
      <c r="L59" s="307">
        <f t="shared" ca="1" si="5"/>
        <v>69</v>
      </c>
      <c r="M59" s="33"/>
    </row>
    <row r="60" spans="1:29" x14ac:dyDescent="0.3">
      <c r="A60" s="126" t="s">
        <v>43</v>
      </c>
      <c r="B60" s="180"/>
      <c r="C60" s="181" t="s">
        <v>288</v>
      </c>
      <c r="D60" s="43"/>
      <c r="E60" s="307">
        <f t="shared" ca="1" si="0"/>
        <v>459</v>
      </c>
      <c r="F60" s="307">
        <f t="shared" ca="1" si="1"/>
        <v>53</v>
      </c>
      <c r="G60" s="307"/>
      <c r="H60" s="307">
        <f t="shared" ca="1" si="2"/>
        <v>3256</v>
      </c>
      <c r="I60" s="307">
        <f t="shared" ca="1" si="3"/>
        <v>73</v>
      </c>
      <c r="J60" s="307"/>
      <c r="K60" s="307">
        <f t="shared" ca="1" si="4"/>
        <v>3715</v>
      </c>
      <c r="L60" s="307">
        <f t="shared" ca="1" si="5"/>
        <v>70</v>
      </c>
      <c r="M60" s="33"/>
    </row>
    <row r="61" spans="1:29" x14ac:dyDescent="0.3">
      <c r="A61" s="126" t="s">
        <v>44</v>
      </c>
      <c r="B61" s="180"/>
      <c r="C61" s="181" t="s">
        <v>289</v>
      </c>
      <c r="D61" s="43"/>
      <c r="E61" s="307">
        <f t="shared" ca="1" si="0"/>
        <v>772</v>
      </c>
      <c r="F61" s="307">
        <f t="shared" ca="1" si="1"/>
        <v>49</v>
      </c>
      <c r="G61" s="307"/>
      <c r="H61" s="307">
        <f t="shared" ca="1" si="2"/>
        <v>2815</v>
      </c>
      <c r="I61" s="307">
        <f t="shared" ca="1" si="3"/>
        <v>64</v>
      </c>
      <c r="J61" s="307"/>
      <c r="K61" s="307">
        <f t="shared" ca="1" si="4"/>
        <v>3587</v>
      </c>
      <c r="L61" s="307">
        <f t="shared" ca="1" si="5"/>
        <v>61</v>
      </c>
      <c r="M61" s="33"/>
    </row>
    <row r="62" spans="1:29" x14ac:dyDescent="0.3">
      <c r="A62" s="126" t="s">
        <v>45</v>
      </c>
      <c r="B62" s="180"/>
      <c r="C62" s="181" t="s">
        <v>290</v>
      </c>
      <c r="D62" s="43"/>
      <c r="E62" s="307">
        <f t="shared" ca="1" si="0"/>
        <v>708</v>
      </c>
      <c r="F62" s="307">
        <f t="shared" ca="1" si="1"/>
        <v>52</v>
      </c>
      <c r="G62" s="307"/>
      <c r="H62" s="307">
        <f t="shared" ca="1" si="2"/>
        <v>4826</v>
      </c>
      <c r="I62" s="307">
        <f t="shared" ca="1" si="3"/>
        <v>69</v>
      </c>
      <c r="J62" s="307"/>
      <c r="K62" s="307">
        <f t="shared" ca="1" si="4"/>
        <v>5534</v>
      </c>
      <c r="L62" s="307">
        <f t="shared" ca="1" si="5"/>
        <v>66</v>
      </c>
      <c r="M62" s="33"/>
    </row>
    <row r="63" spans="1:29" x14ac:dyDescent="0.3">
      <c r="A63" s="126" t="s">
        <v>46</v>
      </c>
      <c r="B63" s="180"/>
      <c r="C63" s="181" t="s">
        <v>291</v>
      </c>
      <c r="D63" s="43"/>
      <c r="E63" s="307">
        <f t="shared" ca="1" si="0"/>
        <v>1856</v>
      </c>
      <c r="F63" s="307">
        <f t="shared" ca="1" si="1"/>
        <v>46</v>
      </c>
      <c r="G63" s="307"/>
      <c r="H63" s="307">
        <f t="shared" ca="1" si="2"/>
        <v>8465</v>
      </c>
      <c r="I63" s="307">
        <f t="shared" ca="1" si="3"/>
        <v>67</v>
      </c>
      <c r="J63" s="307"/>
      <c r="K63" s="307">
        <f t="shared" ca="1" si="4"/>
        <v>10321</v>
      </c>
      <c r="L63" s="307">
        <f t="shared" ca="1" si="5"/>
        <v>63</v>
      </c>
      <c r="M63" s="33"/>
    </row>
    <row r="64" spans="1:29" x14ac:dyDescent="0.3">
      <c r="A64" s="126" t="s">
        <v>47</v>
      </c>
      <c r="B64" s="180"/>
      <c r="C64" s="181" t="s">
        <v>292</v>
      </c>
      <c r="D64" s="43"/>
      <c r="E64" s="307">
        <f t="shared" ca="1" si="0"/>
        <v>318</v>
      </c>
      <c r="F64" s="307">
        <f t="shared" ca="1" si="1"/>
        <v>58</v>
      </c>
      <c r="G64" s="307"/>
      <c r="H64" s="307">
        <f t="shared" ca="1" si="2"/>
        <v>1675</v>
      </c>
      <c r="I64" s="307">
        <f t="shared" ca="1" si="3"/>
        <v>71</v>
      </c>
      <c r="J64" s="307"/>
      <c r="K64" s="307">
        <f t="shared" ca="1" si="4"/>
        <v>1993</v>
      </c>
      <c r="L64" s="307">
        <f t="shared" ca="1" si="5"/>
        <v>69</v>
      </c>
      <c r="M64" s="33"/>
    </row>
    <row r="65" spans="1:29" x14ac:dyDescent="0.3">
      <c r="A65" s="126" t="s">
        <v>48</v>
      </c>
      <c r="B65" s="180"/>
      <c r="C65" s="181" t="s">
        <v>293</v>
      </c>
      <c r="D65" s="43"/>
      <c r="E65" s="307">
        <f t="shared" ca="1" si="0"/>
        <v>301</v>
      </c>
      <c r="F65" s="307">
        <f t="shared" ca="1" si="1"/>
        <v>58</v>
      </c>
      <c r="G65" s="307"/>
      <c r="H65" s="307">
        <f t="shared" ca="1" si="2"/>
        <v>1706</v>
      </c>
      <c r="I65" s="307">
        <f t="shared" ca="1" si="3"/>
        <v>73</v>
      </c>
      <c r="J65" s="307"/>
      <c r="K65" s="307">
        <f t="shared" ca="1" si="4"/>
        <v>2007</v>
      </c>
      <c r="L65" s="307">
        <f t="shared" ca="1" si="5"/>
        <v>70</v>
      </c>
      <c r="M65" s="33"/>
    </row>
    <row r="66" spans="1:29" x14ac:dyDescent="0.3">
      <c r="A66" s="126" t="s">
        <v>49</v>
      </c>
      <c r="B66" s="180"/>
      <c r="C66" s="181" t="s">
        <v>294</v>
      </c>
      <c r="D66" s="43"/>
      <c r="E66" s="307">
        <f t="shared" ca="1" si="0"/>
        <v>493</v>
      </c>
      <c r="F66" s="307">
        <f t="shared" ca="1" si="1"/>
        <v>49</v>
      </c>
      <c r="G66" s="307"/>
      <c r="H66" s="307">
        <f t="shared" ca="1" si="2"/>
        <v>5703</v>
      </c>
      <c r="I66" s="307">
        <f t="shared" ca="1" si="3"/>
        <v>72</v>
      </c>
      <c r="J66" s="307"/>
      <c r="K66" s="307">
        <f t="shared" ca="1" si="4"/>
        <v>6196</v>
      </c>
      <c r="L66" s="307">
        <f t="shared" ca="1" si="5"/>
        <v>70</v>
      </c>
      <c r="M66" s="33"/>
    </row>
    <row r="67" spans="1:29" x14ac:dyDescent="0.3">
      <c r="A67" s="126" t="s">
        <v>50</v>
      </c>
      <c r="B67" s="180"/>
      <c r="C67" s="181" t="s">
        <v>295</v>
      </c>
      <c r="D67" s="43"/>
      <c r="E67" s="307">
        <f t="shared" ca="1" si="0"/>
        <v>503</v>
      </c>
      <c r="F67" s="307">
        <f t="shared" ca="1" si="1"/>
        <v>54</v>
      </c>
      <c r="G67" s="307"/>
      <c r="H67" s="307">
        <f t="shared" ca="1" si="2"/>
        <v>2904</v>
      </c>
      <c r="I67" s="307">
        <f t="shared" ca="1" si="3"/>
        <v>73</v>
      </c>
      <c r="J67" s="307"/>
      <c r="K67" s="307">
        <f t="shared" ca="1" si="4"/>
        <v>3407</v>
      </c>
      <c r="L67" s="307">
        <f t="shared" ca="1" si="5"/>
        <v>70</v>
      </c>
      <c r="M67" s="33"/>
    </row>
    <row r="68" spans="1:29" x14ac:dyDescent="0.3">
      <c r="A68" s="126" t="s">
        <v>51</v>
      </c>
      <c r="B68" s="180"/>
      <c r="C68" s="181" t="s">
        <v>296</v>
      </c>
      <c r="D68" s="43"/>
      <c r="E68" s="307">
        <f t="shared" ca="1" si="0"/>
        <v>1484</v>
      </c>
      <c r="F68" s="307">
        <f t="shared" ca="1" si="1"/>
        <v>53</v>
      </c>
      <c r="G68" s="307"/>
      <c r="H68" s="307">
        <f t="shared" ca="1" si="2"/>
        <v>5075</v>
      </c>
      <c r="I68" s="307">
        <f t="shared" ca="1" si="3"/>
        <v>73</v>
      </c>
      <c r="J68" s="307"/>
      <c r="K68" s="307">
        <f t="shared" ca="1" si="4"/>
        <v>6559</v>
      </c>
      <c r="L68" s="307">
        <f t="shared" ca="1" si="5"/>
        <v>69</v>
      </c>
      <c r="M68" s="33"/>
    </row>
    <row r="69" spans="1:29" x14ac:dyDescent="0.3">
      <c r="A69" s="126" t="s">
        <v>52</v>
      </c>
      <c r="B69" s="180"/>
      <c r="C69" s="181" t="s">
        <v>297</v>
      </c>
      <c r="D69" s="43"/>
      <c r="E69" s="307">
        <f t="shared" ca="1" si="0"/>
        <v>563</v>
      </c>
      <c r="F69" s="307">
        <f t="shared" ca="1" si="1"/>
        <v>48</v>
      </c>
      <c r="G69" s="307"/>
      <c r="H69" s="307">
        <f t="shared" ca="1" si="2"/>
        <v>3648</v>
      </c>
      <c r="I69" s="307">
        <f t="shared" ca="1" si="3"/>
        <v>68</v>
      </c>
      <c r="J69" s="307"/>
      <c r="K69" s="307">
        <f t="shared" ca="1" si="4"/>
        <v>4211</v>
      </c>
      <c r="L69" s="307">
        <f t="shared" ca="1" si="5"/>
        <v>65</v>
      </c>
      <c r="M69" s="33"/>
    </row>
    <row r="70" spans="1:29" x14ac:dyDescent="0.3">
      <c r="A70" s="126" t="s">
        <v>53</v>
      </c>
      <c r="B70" s="180"/>
      <c r="C70" s="181" t="s">
        <v>298</v>
      </c>
      <c r="D70" s="43"/>
      <c r="E70" s="307">
        <f t="shared" ca="1" si="0"/>
        <v>159</v>
      </c>
      <c r="F70" s="307">
        <f t="shared" ca="1" si="1"/>
        <v>45</v>
      </c>
      <c r="G70" s="307"/>
      <c r="H70" s="307">
        <f t="shared" ca="1" si="2"/>
        <v>1849</v>
      </c>
      <c r="I70" s="307">
        <f t="shared" ca="1" si="3"/>
        <v>76</v>
      </c>
      <c r="J70" s="307"/>
      <c r="K70" s="307">
        <f t="shared" ca="1" si="4"/>
        <v>2008</v>
      </c>
      <c r="L70" s="307">
        <f t="shared" ca="1" si="5"/>
        <v>74</v>
      </c>
      <c r="M70" s="33"/>
    </row>
    <row r="71" spans="1:29" ht="5.25" customHeight="1" x14ac:dyDescent="0.3">
      <c r="A71" s="176"/>
      <c r="B71" s="178"/>
      <c r="C71" s="182"/>
      <c r="D71" s="48"/>
      <c r="E71" s="306"/>
      <c r="F71" s="306"/>
      <c r="G71" s="306"/>
      <c r="H71" s="306"/>
      <c r="I71" s="306"/>
      <c r="J71" s="306"/>
      <c r="K71" s="306"/>
      <c r="L71" s="306"/>
      <c r="M71" s="33"/>
    </row>
    <row r="72" spans="1:29" s="39" customFormat="1" x14ac:dyDescent="0.3">
      <c r="A72" s="176" t="s">
        <v>54</v>
      </c>
      <c r="B72" s="178"/>
      <c r="C72" s="179" t="s">
        <v>299</v>
      </c>
      <c r="D72" s="46"/>
      <c r="E72" s="306">
        <f t="shared" ca="1" si="0"/>
        <v>7160</v>
      </c>
      <c r="F72" s="306">
        <f t="shared" ca="1" si="1"/>
        <v>49</v>
      </c>
      <c r="G72" s="306"/>
      <c r="H72" s="306">
        <f t="shared" ca="1" si="2"/>
        <v>49760</v>
      </c>
      <c r="I72" s="306">
        <f t="shared" ca="1" si="3"/>
        <v>69</v>
      </c>
      <c r="J72" s="306"/>
      <c r="K72" s="306">
        <f t="shared" ca="1" si="4"/>
        <v>56920</v>
      </c>
      <c r="L72" s="306">
        <f t="shared" ca="1" si="5"/>
        <v>67</v>
      </c>
      <c r="M72" s="26"/>
      <c r="AC72" s="92"/>
    </row>
    <row r="73" spans="1:29" ht="5.25" customHeight="1" x14ac:dyDescent="0.3">
      <c r="A73" s="126"/>
      <c r="B73" s="180"/>
      <c r="C73" s="181"/>
      <c r="D73" s="43"/>
      <c r="E73" s="306"/>
      <c r="F73" s="306"/>
      <c r="G73" s="306"/>
      <c r="H73" s="306"/>
      <c r="I73" s="306"/>
      <c r="J73" s="306"/>
      <c r="K73" s="306"/>
      <c r="L73" s="306"/>
      <c r="M73" s="33"/>
    </row>
    <row r="74" spans="1:29" x14ac:dyDescent="0.3">
      <c r="A74" s="126" t="s">
        <v>55</v>
      </c>
      <c r="B74" s="180"/>
      <c r="C74" s="181" t="s">
        <v>300</v>
      </c>
      <c r="D74" s="43"/>
      <c r="E74" s="307">
        <f t="shared" ca="1" si="0"/>
        <v>551</v>
      </c>
      <c r="F74" s="307">
        <f t="shared" ca="1" si="1"/>
        <v>47</v>
      </c>
      <c r="G74" s="307"/>
      <c r="H74" s="307">
        <f t="shared" ca="1" si="2"/>
        <v>2953</v>
      </c>
      <c r="I74" s="307">
        <f t="shared" ca="1" si="3"/>
        <v>70</v>
      </c>
      <c r="J74" s="307"/>
      <c r="K74" s="307">
        <f t="shared" ca="1" si="4"/>
        <v>3504</v>
      </c>
      <c r="L74" s="307">
        <f t="shared" ca="1" si="5"/>
        <v>66</v>
      </c>
      <c r="M74" s="33"/>
    </row>
    <row r="75" spans="1:29" x14ac:dyDescent="0.3">
      <c r="A75" s="126" t="s">
        <v>56</v>
      </c>
      <c r="B75" s="180"/>
      <c r="C75" s="181" t="s">
        <v>301</v>
      </c>
      <c r="D75" s="43"/>
      <c r="E75" s="307">
        <f t="shared" ca="1" si="0"/>
        <v>1314</v>
      </c>
      <c r="F75" s="307">
        <f t="shared" ca="1" si="1"/>
        <v>47</v>
      </c>
      <c r="G75" s="307"/>
      <c r="H75" s="307">
        <f t="shared" ca="1" si="2"/>
        <v>7410</v>
      </c>
      <c r="I75" s="307">
        <f t="shared" ca="1" si="3"/>
        <v>72</v>
      </c>
      <c r="J75" s="307"/>
      <c r="K75" s="307">
        <f t="shared" ca="1" si="4"/>
        <v>8724</v>
      </c>
      <c r="L75" s="307">
        <f t="shared" ca="1" si="5"/>
        <v>68</v>
      </c>
      <c r="M75" s="33"/>
    </row>
    <row r="76" spans="1:29" x14ac:dyDescent="0.3">
      <c r="A76" s="126" t="s">
        <v>57</v>
      </c>
      <c r="B76" s="180"/>
      <c r="C76" s="181" t="s">
        <v>302</v>
      </c>
      <c r="D76" s="43"/>
      <c r="E76" s="307">
        <f t="shared" ref="E76:E139" ca="1" si="6">VLOOKUP($A76,INDIRECT($Z$20),7+$Z$22+$Z$24,FALSE)</f>
        <v>644</v>
      </c>
      <c r="F76" s="307">
        <f t="shared" ref="F76:F139" ca="1" si="7">VLOOKUP($A76,INDIRECT($Z$20),4+$Z$22+$Z$24,FALSE)</f>
        <v>52</v>
      </c>
      <c r="G76" s="307"/>
      <c r="H76" s="307">
        <f t="shared" ref="H76:H139" ca="1" si="8">VLOOKUP($A76,INDIRECT($Z$20),25+$Z$22+$Z$24,FALSE)</f>
        <v>4193</v>
      </c>
      <c r="I76" s="307">
        <f t="shared" ref="I76:I139" ca="1" si="9">VLOOKUP($A76,INDIRECT($Z$20),22+$Z$22+$Z$24,FALSE)</f>
        <v>64</v>
      </c>
      <c r="J76" s="307"/>
      <c r="K76" s="307">
        <f t="shared" ref="K76:K139" ca="1" si="10">VLOOKUP($A76,INDIRECT($Z$20),43+$Z$22+$Z$24,FALSE)</f>
        <v>4837</v>
      </c>
      <c r="L76" s="307">
        <f t="shared" ref="L76:L139" ca="1" si="11">VLOOKUP($A76,INDIRECT($Z$20),40+$Z$22+$Z$24,FALSE)</f>
        <v>62</v>
      </c>
      <c r="M76" s="33"/>
    </row>
    <row r="77" spans="1:29" x14ac:dyDescent="0.3">
      <c r="A77" s="126" t="s">
        <v>58</v>
      </c>
      <c r="B77" s="180"/>
      <c r="C77" s="181" t="s">
        <v>303</v>
      </c>
      <c r="D77" s="43"/>
      <c r="E77" s="307">
        <f t="shared" ca="1" si="6"/>
        <v>528</v>
      </c>
      <c r="F77" s="307">
        <f t="shared" ca="1" si="7"/>
        <v>45</v>
      </c>
      <c r="G77" s="307"/>
      <c r="H77" s="307">
        <f t="shared" ca="1" si="8"/>
        <v>7382</v>
      </c>
      <c r="I77" s="307">
        <f t="shared" ca="1" si="9"/>
        <v>70</v>
      </c>
      <c r="J77" s="307"/>
      <c r="K77" s="307">
        <f t="shared" ca="1" si="10"/>
        <v>7910</v>
      </c>
      <c r="L77" s="307">
        <f t="shared" ca="1" si="11"/>
        <v>68</v>
      </c>
      <c r="M77" s="33"/>
    </row>
    <row r="78" spans="1:29" x14ac:dyDescent="0.3">
      <c r="A78" s="126" t="s">
        <v>59</v>
      </c>
      <c r="B78" s="180"/>
      <c r="C78" s="181" t="s">
        <v>304</v>
      </c>
      <c r="D78" s="43"/>
      <c r="E78" s="307">
        <f t="shared" ca="1" si="6"/>
        <v>1241</v>
      </c>
      <c r="F78" s="307">
        <f t="shared" ca="1" si="7"/>
        <v>51</v>
      </c>
      <c r="G78" s="307"/>
      <c r="H78" s="307">
        <f t="shared" ca="1" si="8"/>
        <v>6990</v>
      </c>
      <c r="I78" s="307">
        <f t="shared" ca="1" si="9"/>
        <v>72</v>
      </c>
      <c r="J78" s="307"/>
      <c r="K78" s="307">
        <f t="shared" ca="1" si="10"/>
        <v>8231</v>
      </c>
      <c r="L78" s="307">
        <f t="shared" ca="1" si="11"/>
        <v>69</v>
      </c>
      <c r="M78" s="33"/>
    </row>
    <row r="79" spans="1:29" x14ac:dyDescent="0.3">
      <c r="A79" s="126" t="s">
        <v>60</v>
      </c>
      <c r="B79" s="180"/>
      <c r="C79" s="181" t="s">
        <v>305</v>
      </c>
      <c r="D79" s="43"/>
      <c r="E79" s="307">
        <f t="shared" ca="1" si="6"/>
        <v>928</v>
      </c>
      <c r="F79" s="307">
        <f t="shared" ca="1" si="7"/>
        <v>51</v>
      </c>
      <c r="G79" s="307"/>
      <c r="H79" s="307">
        <f t="shared" ca="1" si="8"/>
        <v>8725</v>
      </c>
      <c r="I79" s="307">
        <f t="shared" ca="1" si="9"/>
        <v>69</v>
      </c>
      <c r="J79" s="307"/>
      <c r="K79" s="307">
        <f t="shared" ca="1" si="10"/>
        <v>9653</v>
      </c>
      <c r="L79" s="307">
        <f t="shared" ca="1" si="11"/>
        <v>68</v>
      </c>
      <c r="M79" s="33"/>
    </row>
    <row r="80" spans="1:29" x14ac:dyDescent="0.3">
      <c r="A80" s="126" t="s">
        <v>61</v>
      </c>
      <c r="B80" s="180"/>
      <c r="C80" s="181" t="s">
        <v>306</v>
      </c>
      <c r="D80" s="43"/>
      <c r="E80" s="307">
        <f t="shared" ca="1" si="6"/>
        <v>907</v>
      </c>
      <c r="F80" s="307">
        <f t="shared" ca="1" si="7"/>
        <v>52</v>
      </c>
      <c r="G80" s="307"/>
      <c r="H80" s="307">
        <f t="shared" ca="1" si="8"/>
        <v>2978</v>
      </c>
      <c r="I80" s="307">
        <f t="shared" ca="1" si="9"/>
        <v>65</v>
      </c>
      <c r="J80" s="307"/>
      <c r="K80" s="307">
        <f t="shared" ca="1" si="10"/>
        <v>3885</v>
      </c>
      <c r="L80" s="307">
        <f t="shared" ca="1" si="11"/>
        <v>62</v>
      </c>
      <c r="M80" s="33"/>
    </row>
    <row r="81" spans="1:29" x14ac:dyDescent="0.3">
      <c r="A81" s="126" t="s">
        <v>62</v>
      </c>
      <c r="B81" s="180"/>
      <c r="C81" s="181" t="s">
        <v>307</v>
      </c>
      <c r="D81" s="43"/>
      <c r="E81" s="307">
        <f t="shared" ca="1" si="6"/>
        <v>1038</v>
      </c>
      <c r="F81" s="307">
        <f t="shared" ca="1" si="7"/>
        <v>46</v>
      </c>
      <c r="G81" s="307"/>
      <c r="H81" s="307">
        <f t="shared" ca="1" si="8"/>
        <v>8737</v>
      </c>
      <c r="I81" s="307">
        <f t="shared" ca="1" si="9"/>
        <v>68</v>
      </c>
      <c r="J81" s="307"/>
      <c r="K81" s="307">
        <f t="shared" ca="1" si="10"/>
        <v>9775</v>
      </c>
      <c r="L81" s="307">
        <f t="shared" ca="1" si="11"/>
        <v>66</v>
      </c>
      <c r="M81" s="33"/>
    </row>
    <row r="82" spans="1:29" x14ac:dyDescent="0.3">
      <c r="A82" s="126" t="s">
        <v>63</v>
      </c>
      <c r="B82" s="180"/>
      <c r="C82" s="181" t="s">
        <v>308</v>
      </c>
      <c r="D82" s="43"/>
      <c r="E82" s="307">
        <f t="shared" ca="1" si="6"/>
        <v>11</v>
      </c>
      <c r="F82" s="307">
        <f t="shared" ca="1" si="7"/>
        <v>55</v>
      </c>
      <c r="G82" s="307"/>
      <c r="H82" s="307">
        <f t="shared" ca="1" si="8"/>
        <v>393</v>
      </c>
      <c r="I82" s="307">
        <f t="shared" ca="1" si="9"/>
        <v>75</v>
      </c>
      <c r="J82" s="307"/>
      <c r="K82" s="307">
        <f t="shared" ca="1" si="10"/>
        <v>404</v>
      </c>
      <c r="L82" s="307">
        <f t="shared" ca="1" si="11"/>
        <v>75</v>
      </c>
      <c r="M82" s="33"/>
    </row>
    <row r="83" spans="1:29" ht="5.25" customHeight="1" x14ac:dyDescent="0.3">
      <c r="A83" s="176"/>
      <c r="B83" s="178"/>
      <c r="C83" s="182"/>
      <c r="D83" s="48"/>
      <c r="E83" s="306"/>
      <c r="F83" s="306"/>
      <c r="G83" s="306"/>
      <c r="H83" s="306"/>
      <c r="I83" s="306"/>
      <c r="J83" s="306"/>
      <c r="K83" s="306"/>
      <c r="L83" s="306"/>
      <c r="M83" s="33"/>
    </row>
    <row r="84" spans="1:29" s="39" customFormat="1" x14ac:dyDescent="0.3">
      <c r="A84" s="176" t="s">
        <v>64</v>
      </c>
      <c r="B84" s="178"/>
      <c r="C84" s="179" t="s">
        <v>309</v>
      </c>
      <c r="D84" s="46"/>
      <c r="E84" s="306">
        <f t="shared" ca="1" si="6"/>
        <v>12270</v>
      </c>
      <c r="F84" s="306">
        <f t="shared" ca="1" si="7"/>
        <v>53</v>
      </c>
      <c r="G84" s="306"/>
      <c r="H84" s="306">
        <f t="shared" ca="1" si="8"/>
        <v>61790</v>
      </c>
      <c r="I84" s="306">
        <f t="shared" ca="1" si="9"/>
        <v>69</v>
      </c>
      <c r="J84" s="306"/>
      <c r="K84" s="306">
        <f t="shared" ca="1" si="10"/>
        <v>74060</v>
      </c>
      <c r="L84" s="306">
        <f t="shared" ca="1" si="11"/>
        <v>66</v>
      </c>
      <c r="M84" s="26"/>
      <c r="AC84" s="92"/>
    </row>
    <row r="85" spans="1:29" ht="5.25" customHeight="1" x14ac:dyDescent="0.3">
      <c r="A85" s="126"/>
      <c r="B85" s="180"/>
      <c r="C85" s="181"/>
      <c r="D85" s="43"/>
      <c r="E85" s="306"/>
      <c r="F85" s="306"/>
      <c r="G85" s="306"/>
      <c r="H85" s="306"/>
      <c r="I85" s="306"/>
      <c r="J85" s="306"/>
      <c r="K85" s="306"/>
      <c r="L85" s="306"/>
      <c r="M85" s="33"/>
    </row>
    <row r="86" spans="1:29" x14ac:dyDescent="0.3">
      <c r="A86" s="126" t="s">
        <v>65</v>
      </c>
      <c r="B86" s="180"/>
      <c r="C86" s="181" t="s">
        <v>310</v>
      </c>
      <c r="D86" s="43"/>
      <c r="E86" s="307">
        <f t="shared" ca="1" si="6"/>
        <v>4008</v>
      </c>
      <c r="F86" s="307">
        <f t="shared" ca="1" si="7"/>
        <v>55</v>
      </c>
      <c r="G86" s="307"/>
      <c r="H86" s="307">
        <f t="shared" ca="1" si="8"/>
        <v>12567</v>
      </c>
      <c r="I86" s="307">
        <f t="shared" ca="1" si="9"/>
        <v>66</v>
      </c>
      <c r="J86" s="307"/>
      <c r="K86" s="307">
        <f t="shared" ca="1" si="10"/>
        <v>16575</v>
      </c>
      <c r="L86" s="307">
        <f t="shared" ca="1" si="11"/>
        <v>64</v>
      </c>
      <c r="M86" s="33"/>
    </row>
    <row r="87" spans="1:29" x14ac:dyDescent="0.3">
      <c r="A87" s="126" t="s">
        <v>66</v>
      </c>
      <c r="B87" s="180"/>
      <c r="C87" s="181" t="s">
        <v>311</v>
      </c>
      <c r="D87" s="43"/>
      <c r="E87" s="307">
        <f t="shared" ca="1" si="6"/>
        <v>620</v>
      </c>
      <c r="F87" s="307">
        <f t="shared" ca="1" si="7"/>
        <v>56</v>
      </c>
      <c r="G87" s="307"/>
      <c r="H87" s="307">
        <f t="shared" ca="1" si="8"/>
        <v>3965</v>
      </c>
      <c r="I87" s="307">
        <f t="shared" ca="1" si="9"/>
        <v>66</v>
      </c>
      <c r="J87" s="307"/>
      <c r="K87" s="307">
        <f t="shared" ca="1" si="10"/>
        <v>4585</v>
      </c>
      <c r="L87" s="307">
        <f t="shared" ca="1" si="11"/>
        <v>65</v>
      </c>
      <c r="M87" s="33"/>
    </row>
    <row r="88" spans="1:29" x14ac:dyDescent="0.3">
      <c r="A88" s="126" t="s">
        <v>67</v>
      </c>
      <c r="B88" s="180"/>
      <c r="C88" s="181" t="s">
        <v>312</v>
      </c>
      <c r="D88" s="43"/>
      <c r="E88" s="307">
        <f t="shared" ca="1" si="6"/>
        <v>604</v>
      </c>
      <c r="F88" s="307">
        <f t="shared" ca="1" si="7"/>
        <v>46</v>
      </c>
      <c r="G88" s="307"/>
      <c r="H88" s="307">
        <f t="shared" ca="1" si="8"/>
        <v>3441</v>
      </c>
      <c r="I88" s="307">
        <f t="shared" ca="1" si="9"/>
        <v>65</v>
      </c>
      <c r="J88" s="307"/>
      <c r="K88" s="307">
        <f t="shared" ca="1" si="10"/>
        <v>4045</v>
      </c>
      <c r="L88" s="307">
        <f t="shared" ca="1" si="11"/>
        <v>62</v>
      </c>
      <c r="M88" s="33"/>
    </row>
    <row r="89" spans="1:29" x14ac:dyDescent="0.3">
      <c r="A89" s="126" t="s">
        <v>68</v>
      </c>
      <c r="B89" s="180"/>
      <c r="C89" s="181" t="s">
        <v>313</v>
      </c>
      <c r="D89" s="43"/>
      <c r="E89" s="307">
        <f t="shared" ca="1" si="6"/>
        <v>179</v>
      </c>
      <c r="F89" s="307">
        <f t="shared" ca="1" si="7"/>
        <v>58</v>
      </c>
      <c r="G89" s="307"/>
      <c r="H89" s="307">
        <f t="shared" ca="1" si="8"/>
        <v>1734</v>
      </c>
      <c r="I89" s="307">
        <f t="shared" ca="1" si="9"/>
        <v>76</v>
      </c>
      <c r="J89" s="307"/>
      <c r="K89" s="307">
        <f t="shared" ca="1" si="10"/>
        <v>1913</v>
      </c>
      <c r="L89" s="307">
        <f t="shared" ca="1" si="11"/>
        <v>74</v>
      </c>
      <c r="M89" s="33"/>
    </row>
    <row r="90" spans="1:29" x14ac:dyDescent="0.3">
      <c r="A90" s="126" t="s">
        <v>69</v>
      </c>
      <c r="B90" s="180"/>
      <c r="C90" s="181" t="s">
        <v>314</v>
      </c>
      <c r="D90" s="43"/>
      <c r="E90" s="307">
        <f t="shared" ca="1" si="6"/>
        <v>1094</v>
      </c>
      <c r="F90" s="307">
        <f t="shared" ca="1" si="7"/>
        <v>52</v>
      </c>
      <c r="G90" s="307"/>
      <c r="H90" s="307">
        <f t="shared" ca="1" si="8"/>
        <v>3859</v>
      </c>
      <c r="I90" s="307">
        <f t="shared" ca="1" si="9"/>
        <v>64</v>
      </c>
      <c r="J90" s="307"/>
      <c r="K90" s="307">
        <f t="shared" ca="1" si="10"/>
        <v>4953</v>
      </c>
      <c r="L90" s="307">
        <f t="shared" ca="1" si="11"/>
        <v>61</v>
      </c>
      <c r="M90" s="33"/>
    </row>
    <row r="91" spans="1:29" x14ac:dyDescent="0.3">
      <c r="A91" s="126" t="s">
        <v>70</v>
      </c>
      <c r="B91" s="180"/>
      <c r="C91" s="181" t="s">
        <v>315</v>
      </c>
      <c r="D91" s="43"/>
      <c r="E91" s="307">
        <f t="shared" ca="1" si="6"/>
        <v>276</v>
      </c>
      <c r="F91" s="307">
        <f t="shared" ca="1" si="7"/>
        <v>53</v>
      </c>
      <c r="G91" s="307"/>
      <c r="H91" s="307">
        <f t="shared" ca="1" si="8"/>
        <v>2786</v>
      </c>
      <c r="I91" s="307">
        <f t="shared" ca="1" si="9"/>
        <v>72</v>
      </c>
      <c r="J91" s="307"/>
      <c r="K91" s="307">
        <f t="shared" ca="1" si="10"/>
        <v>3062</v>
      </c>
      <c r="L91" s="307">
        <f t="shared" ca="1" si="11"/>
        <v>70</v>
      </c>
      <c r="M91" s="33"/>
    </row>
    <row r="92" spans="1:29" x14ac:dyDescent="0.3">
      <c r="A92" s="126" t="s">
        <v>71</v>
      </c>
      <c r="B92" s="180"/>
      <c r="C92" s="181" t="s">
        <v>316</v>
      </c>
      <c r="D92" s="43"/>
      <c r="E92" s="307">
        <f t="shared" ca="1" si="6"/>
        <v>380</v>
      </c>
      <c r="F92" s="307">
        <f t="shared" ca="1" si="7"/>
        <v>51</v>
      </c>
      <c r="G92" s="307"/>
      <c r="H92" s="307">
        <f t="shared" ca="1" si="8"/>
        <v>2536</v>
      </c>
      <c r="I92" s="307">
        <f t="shared" ca="1" si="9"/>
        <v>71</v>
      </c>
      <c r="J92" s="307"/>
      <c r="K92" s="307">
        <f t="shared" ca="1" si="10"/>
        <v>2916</v>
      </c>
      <c r="L92" s="307">
        <f t="shared" ca="1" si="11"/>
        <v>69</v>
      </c>
      <c r="M92" s="33"/>
    </row>
    <row r="93" spans="1:29" x14ac:dyDescent="0.3">
      <c r="A93" s="126" t="s">
        <v>72</v>
      </c>
      <c r="B93" s="180"/>
      <c r="C93" s="181" t="s">
        <v>317</v>
      </c>
      <c r="D93" s="43"/>
      <c r="E93" s="307">
        <f t="shared" ca="1" si="6"/>
        <v>915</v>
      </c>
      <c r="F93" s="307">
        <f t="shared" ca="1" si="7"/>
        <v>58</v>
      </c>
      <c r="G93" s="307"/>
      <c r="H93" s="307">
        <f t="shared" ca="1" si="8"/>
        <v>8657</v>
      </c>
      <c r="I93" s="307">
        <f t="shared" ca="1" si="9"/>
        <v>75</v>
      </c>
      <c r="J93" s="307"/>
      <c r="K93" s="307">
        <f t="shared" ca="1" si="10"/>
        <v>9572</v>
      </c>
      <c r="L93" s="307">
        <f t="shared" ca="1" si="11"/>
        <v>73</v>
      </c>
      <c r="M93" s="33"/>
    </row>
    <row r="94" spans="1:29" x14ac:dyDescent="0.3">
      <c r="A94" s="126" t="s">
        <v>73</v>
      </c>
      <c r="B94" s="180"/>
      <c r="C94" s="181" t="s">
        <v>318</v>
      </c>
      <c r="D94" s="43"/>
      <c r="E94" s="307">
        <f t="shared" ca="1" si="6"/>
        <v>723</v>
      </c>
      <c r="F94" s="307">
        <f t="shared" ca="1" si="7"/>
        <v>53</v>
      </c>
      <c r="G94" s="307"/>
      <c r="H94" s="307">
        <f t="shared" ca="1" si="8"/>
        <v>2657</v>
      </c>
      <c r="I94" s="307">
        <f t="shared" ca="1" si="9"/>
        <v>66</v>
      </c>
      <c r="J94" s="307"/>
      <c r="K94" s="307">
        <f t="shared" ca="1" si="10"/>
        <v>3380</v>
      </c>
      <c r="L94" s="307">
        <f t="shared" ca="1" si="11"/>
        <v>64</v>
      </c>
      <c r="M94" s="33"/>
    </row>
    <row r="95" spans="1:29" x14ac:dyDescent="0.3">
      <c r="A95" s="126" t="s">
        <v>74</v>
      </c>
      <c r="B95" s="180"/>
      <c r="C95" s="181" t="s">
        <v>319</v>
      </c>
      <c r="D95" s="43"/>
      <c r="E95" s="307">
        <f t="shared" ca="1" si="6"/>
        <v>381</v>
      </c>
      <c r="F95" s="307">
        <f t="shared" ca="1" si="7"/>
        <v>52</v>
      </c>
      <c r="G95" s="307"/>
      <c r="H95" s="307">
        <f t="shared" ca="1" si="8"/>
        <v>1937</v>
      </c>
      <c r="I95" s="307">
        <f t="shared" ca="1" si="9"/>
        <v>71</v>
      </c>
      <c r="J95" s="307"/>
      <c r="K95" s="307">
        <f t="shared" ca="1" si="10"/>
        <v>2318</v>
      </c>
      <c r="L95" s="307">
        <f t="shared" ca="1" si="11"/>
        <v>68</v>
      </c>
      <c r="M95" s="33"/>
    </row>
    <row r="96" spans="1:29" x14ac:dyDescent="0.3">
      <c r="A96" s="126" t="s">
        <v>75</v>
      </c>
      <c r="B96" s="180"/>
      <c r="C96" s="181" t="s">
        <v>320</v>
      </c>
      <c r="D96" s="43"/>
      <c r="E96" s="307">
        <f t="shared" ca="1" si="6"/>
        <v>1033</v>
      </c>
      <c r="F96" s="307">
        <f t="shared" ca="1" si="7"/>
        <v>53</v>
      </c>
      <c r="G96" s="307"/>
      <c r="H96" s="307">
        <f t="shared" ca="1" si="8"/>
        <v>2864</v>
      </c>
      <c r="I96" s="307">
        <f t="shared" ca="1" si="9"/>
        <v>66</v>
      </c>
      <c r="J96" s="307"/>
      <c r="K96" s="307">
        <f t="shared" ca="1" si="10"/>
        <v>3897</v>
      </c>
      <c r="L96" s="307">
        <f t="shared" ca="1" si="11"/>
        <v>62</v>
      </c>
      <c r="M96" s="33"/>
    </row>
    <row r="97" spans="1:29" x14ac:dyDescent="0.3">
      <c r="A97" s="126" t="s">
        <v>76</v>
      </c>
      <c r="B97" s="180"/>
      <c r="C97" s="181" t="s">
        <v>321</v>
      </c>
      <c r="D97" s="43"/>
      <c r="E97" s="307">
        <f t="shared" ca="1" si="6"/>
        <v>504</v>
      </c>
      <c r="F97" s="307">
        <f t="shared" ca="1" si="7"/>
        <v>56</v>
      </c>
      <c r="G97" s="307"/>
      <c r="H97" s="307">
        <f t="shared" ca="1" si="8"/>
        <v>6101</v>
      </c>
      <c r="I97" s="307">
        <f t="shared" ca="1" si="9"/>
        <v>72</v>
      </c>
      <c r="J97" s="307"/>
      <c r="K97" s="307">
        <f t="shared" ca="1" si="10"/>
        <v>6605</v>
      </c>
      <c r="L97" s="307">
        <f t="shared" ca="1" si="11"/>
        <v>71</v>
      </c>
      <c r="M97" s="33"/>
    </row>
    <row r="98" spans="1:29" x14ac:dyDescent="0.3">
      <c r="A98" s="126" t="s">
        <v>77</v>
      </c>
      <c r="B98" s="180"/>
      <c r="C98" s="181" t="s">
        <v>322</v>
      </c>
      <c r="D98" s="43"/>
      <c r="E98" s="307">
        <f t="shared" ca="1" si="6"/>
        <v>770</v>
      </c>
      <c r="F98" s="307">
        <f t="shared" ca="1" si="7"/>
        <v>50</v>
      </c>
      <c r="G98" s="307"/>
      <c r="H98" s="307">
        <f t="shared" ca="1" si="8"/>
        <v>2814</v>
      </c>
      <c r="I98" s="307">
        <f t="shared" ca="1" si="9"/>
        <v>65</v>
      </c>
      <c r="J98" s="307"/>
      <c r="K98" s="307">
        <f t="shared" ca="1" si="10"/>
        <v>3584</v>
      </c>
      <c r="L98" s="307">
        <f t="shared" ca="1" si="11"/>
        <v>62</v>
      </c>
      <c r="M98" s="33"/>
    </row>
    <row r="99" spans="1:29" x14ac:dyDescent="0.3">
      <c r="A99" s="126" t="s">
        <v>78</v>
      </c>
      <c r="B99" s="180"/>
      <c r="C99" s="181" t="s">
        <v>323</v>
      </c>
      <c r="D99" s="43"/>
      <c r="E99" s="307">
        <f t="shared" ca="1" si="6"/>
        <v>781</v>
      </c>
      <c r="F99" s="307">
        <f t="shared" ca="1" si="7"/>
        <v>47</v>
      </c>
      <c r="G99" s="307"/>
      <c r="H99" s="307">
        <f t="shared" ca="1" si="8"/>
        <v>5870</v>
      </c>
      <c r="I99" s="307">
        <f t="shared" ca="1" si="9"/>
        <v>71</v>
      </c>
      <c r="J99" s="307"/>
      <c r="K99" s="307">
        <f t="shared" ca="1" si="10"/>
        <v>6651</v>
      </c>
      <c r="L99" s="307">
        <f t="shared" ca="1" si="11"/>
        <v>68</v>
      </c>
      <c r="M99" s="33"/>
    </row>
    <row r="100" spans="1:29" ht="5.25" customHeight="1" x14ac:dyDescent="0.3">
      <c r="A100" s="176"/>
      <c r="B100" s="178"/>
      <c r="C100" s="182"/>
      <c r="D100" s="48"/>
      <c r="E100" s="306"/>
      <c r="F100" s="306"/>
      <c r="G100" s="306"/>
      <c r="H100" s="306"/>
      <c r="I100" s="306"/>
      <c r="J100" s="306"/>
      <c r="K100" s="306"/>
      <c r="L100" s="306"/>
      <c r="M100" s="33"/>
    </row>
    <row r="101" spans="1:29" s="39" customFormat="1" x14ac:dyDescent="0.3">
      <c r="A101" s="176" t="s">
        <v>79</v>
      </c>
      <c r="B101" s="178"/>
      <c r="C101" s="179" t="s">
        <v>511</v>
      </c>
      <c r="D101" s="46"/>
      <c r="E101" s="306">
        <f t="shared" ca="1" si="6"/>
        <v>8380</v>
      </c>
      <c r="F101" s="306">
        <f t="shared" ca="1" si="7"/>
        <v>53</v>
      </c>
      <c r="G101" s="306"/>
      <c r="H101" s="306">
        <f t="shared" ca="1" si="8"/>
        <v>66550</v>
      </c>
      <c r="I101" s="306">
        <f t="shared" ca="1" si="9"/>
        <v>71</v>
      </c>
      <c r="J101" s="306"/>
      <c r="K101" s="306">
        <f t="shared" ca="1" si="10"/>
        <v>74930</v>
      </c>
      <c r="L101" s="306">
        <f t="shared" ca="1" si="11"/>
        <v>69</v>
      </c>
      <c r="M101" s="26"/>
      <c r="AC101" s="92"/>
    </row>
    <row r="102" spans="1:29" ht="5.25" customHeight="1" x14ac:dyDescent="0.3">
      <c r="A102" s="126"/>
      <c r="B102" s="180"/>
      <c r="C102" s="179"/>
      <c r="D102" s="46"/>
      <c r="E102" s="306"/>
      <c r="F102" s="306"/>
      <c r="G102" s="306"/>
      <c r="H102" s="306"/>
      <c r="I102" s="306"/>
      <c r="J102" s="306"/>
      <c r="K102" s="306"/>
      <c r="L102" s="306"/>
      <c r="M102" s="33"/>
    </row>
    <row r="103" spans="1:29" x14ac:dyDescent="0.3">
      <c r="A103" s="126" t="s">
        <v>80</v>
      </c>
      <c r="B103" s="180"/>
      <c r="C103" s="181" t="s">
        <v>325</v>
      </c>
      <c r="D103" s="47"/>
      <c r="E103" s="307">
        <f t="shared" ca="1" si="6"/>
        <v>244</v>
      </c>
      <c r="F103" s="307">
        <f t="shared" ca="1" si="7"/>
        <v>50</v>
      </c>
      <c r="G103" s="307"/>
      <c r="H103" s="307">
        <f t="shared" ca="1" si="8"/>
        <v>2069</v>
      </c>
      <c r="I103" s="307">
        <f t="shared" ca="1" si="9"/>
        <v>66</v>
      </c>
      <c r="J103" s="307"/>
      <c r="K103" s="307">
        <f t="shared" ca="1" si="10"/>
        <v>2313</v>
      </c>
      <c r="L103" s="307">
        <f t="shared" ca="1" si="11"/>
        <v>64</v>
      </c>
      <c r="M103" s="33"/>
    </row>
    <row r="104" spans="1:29" x14ac:dyDescent="0.3">
      <c r="A104" s="126" t="s">
        <v>81</v>
      </c>
      <c r="B104" s="180"/>
      <c r="C104" s="181" t="s">
        <v>326</v>
      </c>
      <c r="D104" s="47"/>
      <c r="E104" s="307">
        <f t="shared" ca="1" si="6"/>
        <v>208</v>
      </c>
      <c r="F104" s="307">
        <f t="shared" ca="1" si="7"/>
        <v>51</v>
      </c>
      <c r="G104" s="307"/>
      <c r="H104" s="307">
        <f t="shared" ca="1" si="8"/>
        <v>3433</v>
      </c>
      <c r="I104" s="307">
        <f t="shared" ca="1" si="9"/>
        <v>70</v>
      </c>
      <c r="J104" s="307"/>
      <c r="K104" s="307">
        <f t="shared" ca="1" si="10"/>
        <v>3641</v>
      </c>
      <c r="L104" s="307">
        <f t="shared" ca="1" si="11"/>
        <v>69</v>
      </c>
      <c r="M104" s="33"/>
    </row>
    <row r="105" spans="1:29" x14ac:dyDescent="0.3">
      <c r="A105" s="126" t="s">
        <v>82</v>
      </c>
      <c r="B105" s="180"/>
      <c r="C105" s="181" t="s">
        <v>327</v>
      </c>
      <c r="D105" s="43"/>
      <c r="E105" s="307">
        <f t="shared" ca="1" si="6"/>
        <v>895</v>
      </c>
      <c r="F105" s="307">
        <f t="shared" ca="1" si="7"/>
        <v>45</v>
      </c>
      <c r="G105" s="307"/>
      <c r="H105" s="307">
        <f t="shared" ca="1" si="8"/>
        <v>6738</v>
      </c>
      <c r="I105" s="307">
        <f t="shared" ca="1" si="9"/>
        <v>72</v>
      </c>
      <c r="J105" s="307"/>
      <c r="K105" s="307">
        <f t="shared" ca="1" si="10"/>
        <v>7633</v>
      </c>
      <c r="L105" s="307">
        <f t="shared" ca="1" si="11"/>
        <v>68</v>
      </c>
      <c r="M105" s="33"/>
    </row>
    <row r="106" spans="1:29" x14ac:dyDescent="0.3">
      <c r="A106" s="126" t="s">
        <v>83</v>
      </c>
      <c r="B106" s="180"/>
      <c r="C106" s="181" t="s">
        <v>328</v>
      </c>
      <c r="D106" s="43"/>
      <c r="E106" s="307">
        <f t="shared" ca="1" si="6"/>
        <v>2046</v>
      </c>
      <c r="F106" s="307">
        <f t="shared" ca="1" si="7"/>
        <v>56</v>
      </c>
      <c r="G106" s="307"/>
      <c r="H106" s="307">
        <f t="shared" ca="1" si="8"/>
        <v>15168</v>
      </c>
      <c r="I106" s="307">
        <f t="shared" ca="1" si="9"/>
        <v>74</v>
      </c>
      <c r="J106" s="307"/>
      <c r="K106" s="307">
        <f t="shared" ca="1" si="10"/>
        <v>17214</v>
      </c>
      <c r="L106" s="307">
        <f t="shared" ca="1" si="11"/>
        <v>72</v>
      </c>
      <c r="M106" s="33"/>
    </row>
    <row r="107" spans="1:29" x14ac:dyDescent="0.3">
      <c r="A107" s="126" t="s">
        <v>84</v>
      </c>
      <c r="B107" s="180"/>
      <c r="C107" s="181" t="s">
        <v>329</v>
      </c>
      <c r="D107" s="43"/>
      <c r="E107" s="307">
        <f t="shared" ca="1" si="6"/>
        <v>1260</v>
      </c>
      <c r="F107" s="307">
        <f t="shared" ca="1" si="7"/>
        <v>50</v>
      </c>
      <c r="G107" s="307"/>
      <c r="H107" s="307">
        <f t="shared" ca="1" si="8"/>
        <v>13637</v>
      </c>
      <c r="I107" s="307">
        <f t="shared" ca="1" si="9"/>
        <v>72</v>
      </c>
      <c r="J107" s="307"/>
      <c r="K107" s="307">
        <f t="shared" ca="1" si="10"/>
        <v>14897</v>
      </c>
      <c r="L107" s="307">
        <f t="shared" ca="1" si="11"/>
        <v>70</v>
      </c>
      <c r="M107" s="33"/>
    </row>
    <row r="108" spans="1:29" x14ac:dyDescent="0.3">
      <c r="A108" s="126" t="s">
        <v>85</v>
      </c>
      <c r="B108" s="180"/>
      <c r="C108" s="181" t="s">
        <v>330</v>
      </c>
      <c r="D108" s="43"/>
      <c r="E108" s="307">
        <f t="shared" ca="1" si="6"/>
        <v>465</v>
      </c>
      <c r="F108" s="307">
        <f t="shared" ca="1" si="7"/>
        <v>61</v>
      </c>
      <c r="G108" s="307"/>
      <c r="H108" s="307">
        <f t="shared" ca="1" si="8"/>
        <v>2882</v>
      </c>
      <c r="I108" s="307">
        <f t="shared" ca="1" si="9"/>
        <v>67</v>
      </c>
      <c r="J108" s="307"/>
      <c r="K108" s="307">
        <f t="shared" ca="1" si="10"/>
        <v>3347</v>
      </c>
      <c r="L108" s="307">
        <f t="shared" ca="1" si="11"/>
        <v>66</v>
      </c>
      <c r="M108" s="33"/>
    </row>
    <row r="109" spans="1:29" x14ac:dyDescent="0.3">
      <c r="A109" s="126" t="s">
        <v>86</v>
      </c>
      <c r="B109" s="180"/>
      <c r="C109" s="181" t="s">
        <v>331</v>
      </c>
      <c r="D109" s="43"/>
      <c r="E109" s="307">
        <f t="shared" ca="1" si="6"/>
        <v>1251</v>
      </c>
      <c r="F109" s="307">
        <f t="shared" ca="1" si="7"/>
        <v>51</v>
      </c>
      <c r="G109" s="307"/>
      <c r="H109" s="307">
        <f t="shared" ca="1" si="8"/>
        <v>8464</v>
      </c>
      <c r="I109" s="307">
        <f t="shared" ca="1" si="9"/>
        <v>71</v>
      </c>
      <c r="J109" s="307"/>
      <c r="K109" s="307">
        <f t="shared" ca="1" si="10"/>
        <v>9715</v>
      </c>
      <c r="L109" s="307">
        <f t="shared" ca="1" si="11"/>
        <v>68</v>
      </c>
      <c r="M109" s="33"/>
    </row>
    <row r="110" spans="1:29" x14ac:dyDescent="0.3">
      <c r="A110" s="126" t="s">
        <v>87</v>
      </c>
      <c r="B110" s="180"/>
      <c r="C110" s="181" t="s">
        <v>332</v>
      </c>
      <c r="D110" s="43"/>
      <c r="E110" s="307">
        <f t="shared" ca="1" si="6"/>
        <v>426</v>
      </c>
      <c r="F110" s="307">
        <f t="shared" ca="1" si="7"/>
        <v>52</v>
      </c>
      <c r="G110" s="307"/>
      <c r="H110" s="307">
        <f t="shared" ca="1" si="8"/>
        <v>2738</v>
      </c>
      <c r="I110" s="307">
        <f t="shared" ca="1" si="9"/>
        <v>61</v>
      </c>
      <c r="J110" s="307"/>
      <c r="K110" s="307">
        <f t="shared" ca="1" si="10"/>
        <v>3164</v>
      </c>
      <c r="L110" s="307">
        <f t="shared" ca="1" si="11"/>
        <v>60</v>
      </c>
      <c r="M110" s="33"/>
    </row>
    <row r="111" spans="1:29" x14ac:dyDescent="0.3">
      <c r="A111" s="126" t="s">
        <v>88</v>
      </c>
      <c r="B111" s="180"/>
      <c r="C111" s="181" t="s">
        <v>333</v>
      </c>
      <c r="D111" s="43"/>
      <c r="E111" s="307">
        <f t="shared" ca="1" si="6"/>
        <v>331</v>
      </c>
      <c r="F111" s="307">
        <f t="shared" ca="1" si="7"/>
        <v>60</v>
      </c>
      <c r="G111" s="307"/>
      <c r="H111" s="307">
        <f t="shared" ca="1" si="8"/>
        <v>1865</v>
      </c>
      <c r="I111" s="307">
        <f t="shared" ca="1" si="9"/>
        <v>75</v>
      </c>
      <c r="J111" s="307"/>
      <c r="K111" s="307">
        <f t="shared" ca="1" si="10"/>
        <v>2196</v>
      </c>
      <c r="L111" s="307">
        <f t="shared" ca="1" si="11"/>
        <v>73</v>
      </c>
      <c r="M111" s="33"/>
    </row>
    <row r="112" spans="1:29" x14ac:dyDescent="0.3">
      <c r="A112" s="126" t="s">
        <v>89</v>
      </c>
      <c r="B112" s="180"/>
      <c r="C112" s="181" t="s">
        <v>334</v>
      </c>
      <c r="D112" s="43"/>
      <c r="E112" s="307">
        <f t="shared" ca="1" si="6"/>
        <v>939</v>
      </c>
      <c r="F112" s="307">
        <f t="shared" ca="1" si="7"/>
        <v>54</v>
      </c>
      <c r="G112" s="307"/>
      <c r="H112" s="307">
        <f t="shared" ca="1" si="8"/>
        <v>7362</v>
      </c>
      <c r="I112" s="307">
        <f t="shared" ca="1" si="9"/>
        <v>71</v>
      </c>
      <c r="J112" s="307"/>
      <c r="K112" s="307">
        <f t="shared" ca="1" si="10"/>
        <v>8301</v>
      </c>
      <c r="L112" s="307">
        <f t="shared" ca="1" si="11"/>
        <v>69</v>
      </c>
      <c r="M112" s="33"/>
    </row>
    <row r="113" spans="1:29" x14ac:dyDescent="0.3">
      <c r="A113" s="126" t="s">
        <v>90</v>
      </c>
      <c r="B113" s="180"/>
      <c r="C113" s="181" t="s">
        <v>335</v>
      </c>
      <c r="D113" s="43"/>
      <c r="E113" s="307">
        <f t="shared" ca="1" si="6"/>
        <v>317</v>
      </c>
      <c r="F113" s="307">
        <f t="shared" ca="1" si="7"/>
        <v>60</v>
      </c>
      <c r="G113" s="307"/>
      <c r="H113" s="307">
        <f t="shared" ca="1" si="8"/>
        <v>2195</v>
      </c>
      <c r="I113" s="307">
        <f t="shared" ca="1" si="9"/>
        <v>77</v>
      </c>
      <c r="J113" s="307"/>
      <c r="K113" s="307">
        <f t="shared" ca="1" si="10"/>
        <v>2512</v>
      </c>
      <c r="L113" s="307">
        <f t="shared" ca="1" si="11"/>
        <v>75</v>
      </c>
      <c r="M113" s="33"/>
    </row>
    <row r="114" spans="1:29" ht="5.25" customHeight="1" x14ac:dyDescent="0.3">
      <c r="A114" s="176"/>
      <c r="B114" s="178"/>
      <c r="C114" s="182"/>
      <c r="D114" s="48"/>
      <c r="E114" s="306"/>
      <c r="F114" s="306"/>
      <c r="G114" s="306"/>
      <c r="H114" s="306"/>
      <c r="I114" s="306"/>
      <c r="J114" s="306"/>
      <c r="K114" s="306"/>
      <c r="L114" s="306"/>
      <c r="M114" s="33"/>
    </row>
    <row r="115" spans="1:29" s="39" customFormat="1" x14ac:dyDescent="0.3">
      <c r="A115" s="176" t="s">
        <v>91</v>
      </c>
      <c r="B115" s="178"/>
      <c r="C115" s="183" t="s">
        <v>336</v>
      </c>
      <c r="D115" s="49"/>
      <c r="E115" s="306">
        <f t="shared" ca="1" si="6"/>
        <v>15480</v>
      </c>
      <c r="F115" s="306">
        <f t="shared" ca="1" si="7"/>
        <v>62</v>
      </c>
      <c r="G115" s="306"/>
      <c r="H115" s="306">
        <f t="shared" ca="1" si="8"/>
        <v>91670</v>
      </c>
      <c r="I115" s="306">
        <f t="shared" ca="1" si="9"/>
        <v>73</v>
      </c>
      <c r="J115" s="306"/>
      <c r="K115" s="306">
        <f t="shared" ca="1" si="10"/>
        <v>107140</v>
      </c>
      <c r="L115" s="306">
        <f t="shared" ca="1" si="11"/>
        <v>72</v>
      </c>
      <c r="M115" s="26"/>
      <c r="AC115" s="92"/>
    </row>
    <row r="116" spans="1:29" ht="5.25" customHeight="1" x14ac:dyDescent="0.3">
      <c r="A116" s="126"/>
      <c r="B116" s="180"/>
      <c r="C116" s="183"/>
      <c r="D116" s="49"/>
      <c r="E116" s="306"/>
      <c r="F116" s="306"/>
      <c r="G116" s="306"/>
      <c r="H116" s="306"/>
      <c r="I116" s="306"/>
      <c r="J116" s="306"/>
      <c r="K116" s="306"/>
      <c r="L116" s="306"/>
      <c r="M116" s="33"/>
    </row>
    <row r="117" spans="1:29" s="39" customFormat="1" x14ac:dyDescent="0.3">
      <c r="A117" s="184" t="s">
        <v>92</v>
      </c>
      <c r="B117" s="185"/>
      <c r="C117" s="186" t="s">
        <v>338</v>
      </c>
      <c r="D117" s="51"/>
      <c r="E117" s="306">
        <f t="shared" ca="1" si="6"/>
        <v>7150</v>
      </c>
      <c r="F117" s="306">
        <f t="shared" ca="1" si="7"/>
        <v>63</v>
      </c>
      <c r="G117" s="306"/>
      <c r="H117" s="306">
        <f t="shared" ca="1" si="8"/>
        <v>29550</v>
      </c>
      <c r="I117" s="306">
        <f t="shared" ca="1" si="9"/>
        <v>73</v>
      </c>
      <c r="J117" s="306"/>
      <c r="K117" s="306">
        <f t="shared" ca="1" si="10"/>
        <v>36700</v>
      </c>
      <c r="L117" s="306">
        <f t="shared" ca="1" si="11"/>
        <v>71</v>
      </c>
      <c r="M117" s="26"/>
      <c r="AC117" s="92"/>
    </row>
    <row r="118" spans="1:29" x14ac:dyDescent="0.3">
      <c r="A118" s="126" t="s">
        <v>93</v>
      </c>
      <c r="B118" s="180"/>
      <c r="C118" s="187" t="s">
        <v>339</v>
      </c>
      <c r="D118" s="50"/>
      <c r="E118" s="307">
        <f t="shared" ca="1" si="6"/>
        <v>389</v>
      </c>
      <c r="F118" s="307">
        <f t="shared" ca="1" si="7"/>
        <v>52</v>
      </c>
      <c r="G118" s="307"/>
      <c r="H118" s="307">
        <f t="shared" ca="1" si="8"/>
        <v>1357</v>
      </c>
      <c r="I118" s="307">
        <f t="shared" ca="1" si="9"/>
        <v>69</v>
      </c>
      <c r="J118" s="307"/>
      <c r="K118" s="307">
        <f t="shared" ca="1" si="10"/>
        <v>1746</v>
      </c>
      <c r="L118" s="307">
        <f t="shared" ca="1" si="11"/>
        <v>65</v>
      </c>
      <c r="M118" s="33"/>
    </row>
    <row r="119" spans="1:29" x14ac:dyDescent="0.3">
      <c r="A119" s="126" t="s">
        <v>94</v>
      </c>
      <c r="B119" s="180"/>
      <c r="C119" s="188" t="s">
        <v>337</v>
      </c>
      <c r="D119" s="52"/>
      <c r="E119" s="307">
        <f t="shared" ca="1" si="6"/>
        <v>3</v>
      </c>
      <c r="F119" s="307" t="str">
        <f t="shared" ca="1" si="7"/>
        <v>x</v>
      </c>
      <c r="G119" s="307"/>
      <c r="H119" s="307">
        <f t="shared" ca="1" si="8"/>
        <v>78</v>
      </c>
      <c r="I119" s="307">
        <f t="shared" ca="1" si="9"/>
        <v>62</v>
      </c>
      <c r="J119" s="307"/>
      <c r="K119" s="307">
        <f t="shared" ca="1" si="10"/>
        <v>81</v>
      </c>
      <c r="L119" s="307">
        <f t="shared" ca="1" si="11"/>
        <v>62</v>
      </c>
      <c r="M119" s="33"/>
    </row>
    <row r="120" spans="1:29" x14ac:dyDescent="0.3">
      <c r="A120" s="126" t="s">
        <v>95</v>
      </c>
      <c r="B120" s="180"/>
      <c r="C120" s="189" t="s">
        <v>340</v>
      </c>
      <c r="D120" s="53"/>
      <c r="E120" s="307">
        <f t="shared" ca="1" si="6"/>
        <v>722</v>
      </c>
      <c r="F120" s="307">
        <f t="shared" ca="1" si="7"/>
        <v>67</v>
      </c>
      <c r="G120" s="307"/>
      <c r="H120" s="307">
        <f t="shared" ca="1" si="8"/>
        <v>2341</v>
      </c>
      <c r="I120" s="307">
        <f t="shared" ca="1" si="9"/>
        <v>71</v>
      </c>
      <c r="J120" s="307"/>
      <c r="K120" s="307">
        <f t="shared" ca="1" si="10"/>
        <v>3063</v>
      </c>
      <c r="L120" s="307">
        <f t="shared" ca="1" si="11"/>
        <v>70</v>
      </c>
      <c r="M120" s="33"/>
    </row>
    <row r="121" spans="1:29" x14ac:dyDescent="0.3">
      <c r="A121" s="126" t="s">
        <v>96</v>
      </c>
      <c r="B121" s="180"/>
      <c r="C121" s="187" t="s">
        <v>341</v>
      </c>
      <c r="D121" s="52"/>
      <c r="E121" s="307">
        <f t="shared" ca="1" si="6"/>
        <v>293</v>
      </c>
      <c r="F121" s="307">
        <f t="shared" ca="1" si="7"/>
        <v>65</v>
      </c>
      <c r="G121" s="307"/>
      <c r="H121" s="307">
        <f t="shared" ca="1" si="8"/>
        <v>1344</v>
      </c>
      <c r="I121" s="307">
        <f t="shared" ca="1" si="9"/>
        <v>73</v>
      </c>
      <c r="J121" s="307"/>
      <c r="K121" s="307">
        <f t="shared" ca="1" si="10"/>
        <v>1637</v>
      </c>
      <c r="L121" s="307">
        <f t="shared" ca="1" si="11"/>
        <v>72</v>
      </c>
      <c r="M121" s="33"/>
    </row>
    <row r="122" spans="1:29" x14ac:dyDescent="0.3">
      <c r="A122" s="126" t="s">
        <v>97</v>
      </c>
      <c r="B122" s="180"/>
      <c r="C122" s="189" t="s">
        <v>342</v>
      </c>
      <c r="D122" s="53"/>
      <c r="E122" s="307">
        <f t="shared" ca="1" si="6"/>
        <v>486</v>
      </c>
      <c r="F122" s="307">
        <f t="shared" ca="1" si="7"/>
        <v>69</v>
      </c>
      <c r="G122" s="307"/>
      <c r="H122" s="307">
        <f t="shared" ca="1" si="8"/>
        <v>2593</v>
      </c>
      <c r="I122" s="307">
        <f t="shared" ca="1" si="9"/>
        <v>75</v>
      </c>
      <c r="J122" s="307"/>
      <c r="K122" s="307">
        <f t="shared" ca="1" si="10"/>
        <v>3079</v>
      </c>
      <c r="L122" s="307">
        <f t="shared" ca="1" si="11"/>
        <v>74</v>
      </c>
      <c r="M122" s="33"/>
    </row>
    <row r="123" spans="1:29" x14ac:dyDescent="0.3">
      <c r="A123" s="126" t="s">
        <v>98</v>
      </c>
      <c r="B123" s="180"/>
      <c r="C123" s="189" t="s">
        <v>343</v>
      </c>
      <c r="D123" s="53"/>
      <c r="E123" s="307">
        <f t="shared" ca="1" si="6"/>
        <v>593</v>
      </c>
      <c r="F123" s="307">
        <f t="shared" ca="1" si="7"/>
        <v>60</v>
      </c>
      <c r="G123" s="307"/>
      <c r="H123" s="307">
        <f t="shared" ca="1" si="8"/>
        <v>1460</v>
      </c>
      <c r="I123" s="307">
        <f t="shared" ca="1" si="9"/>
        <v>72</v>
      </c>
      <c r="J123" s="307"/>
      <c r="K123" s="307">
        <f t="shared" ca="1" si="10"/>
        <v>2053</v>
      </c>
      <c r="L123" s="307">
        <f t="shared" ca="1" si="11"/>
        <v>69</v>
      </c>
      <c r="M123" s="33"/>
    </row>
    <row r="124" spans="1:29" x14ac:dyDescent="0.3">
      <c r="A124" s="126" t="s">
        <v>99</v>
      </c>
      <c r="B124" s="180"/>
      <c r="C124" s="189" t="s">
        <v>344</v>
      </c>
      <c r="D124" s="53"/>
      <c r="E124" s="307">
        <f t="shared" ca="1" si="6"/>
        <v>225</v>
      </c>
      <c r="F124" s="307">
        <f t="shared" ca="1" si="7"/>
        <v>57</v>
      </c>
      <c r="G124" s="307"/>
      <c r="H124" s="307">
        <f t="shared" ca="1" si="8"/>
        <v>812</v>
      </c>
      <c r="I124" s="307">
        <f t="shared" ca="1" si="9"/>
        <v>72</v>
      </c>
      <c r="J124" s="307"/>
      <c r="K124" s="307">
        <f t="shared" ca="1" si="10"/>
        <v>1037</v>
      </c>
      <c r="L124" s="307">
        <f t="shared" ca="1" si="11"/>
        <v>68</v>
      </c>
      <c r="M124" s="33"/>
    </row>
    <row r="125" spans="1:29" x14ac:dyDescent="0.3">
      <c r="A125" s="126" t="s">
        <v>100</v>
      </c>
      <c r="B125" s="180"/>
      <c r="C125" s="189" t="s">
        <v>345</v>
      </c>
      <c r="D125" s="53"/>
      <c r="E125" s="307">
        <f t="shared" ca="1" si="6"/>
        <v>667</v>
      </c>
      <c r="F125" s="307">
        <f t="shared" ca="1" si="7"/>
        <v>57</v>
      </c>
      <c r="G125" s="307"/>
      <c r="H125" s="307">
        <f t="shared" ca="1" si="8"/>
        <v>2605</v>
      </c>
      <c r="I125" s="307">
        <f t="shared" ca="1" si="9"/>
        <v>72</v>
      </c>
      <c r="J125" s="307"/>
      <c r="K125" s="307">
        <f t="shared" ca="1" si="10"/>
        <v>3272</v>
      </c>
      <c r="L125" s="307">
        <f t="shared" ca="1" si="11"/>
        <v>69</v>
      </c>
      <c r="M125" s="33"/>
    </row>
    <row r="126" spans="1:29" x14ac:dyDescent="0.3">
      <c r="A126" s="126" t="s">
        <v>101</v>
      </c>
      <c r="B126" s="180"/>
      <c r="C126" s="189" t="s">
        <v>346</v>
      </c>
      <c r="D126" s="53"/>
      <c r="E126" s="307">
        <f t="shared" ca="1" si="6"/>
        <v>590</v>
      </c>
      <c r="F126" s="307">
        <f t="shared" ca="1" si="7"/>
        <v>70</v>
      </c>
      <c r="G126" s="307"/>
      <c r="H126" s="307">
        <f t="shared" ca="1" si="8"/>
        <v>3168</v>
      </c>
      <c r="I126" s="307">
        <f t="shared" ca="1" si="9"/>
        <v>80</v>
      </c>
      <c r="J126" s="307"/>
      <c r="K126" s="307">
        <f t="shared" ca="1" si="10"/>
        <v>3758</v>
      </c>
      <c r="L126" s="307">
        <f t="shared" ca="1" si="11"/>
        <v>78</v>
      </c>
      <c r="M126" s="33"/>
    </row>
    <row r="127" spans="1:29" x14ac:dyDescent="0.3">
      <c r="A127" s="126" t="s">
        <v>102</v>
      </c>
      <c r="B127" s="180"/>
      <c r="C127" s="189" t="s">
        <v>347</v>
      </c>
      <c r="D127" s="53"/>
      <c r="E127" s="307">
        <f t="shared" ca="1" si="6"/>
        <v>662</v>
      </c>
      <c r="F127" s="307">
        <f t="shared" ca="1" si="7"/>
        <v>69</v>
      </c>
      <c r="G127" s="307"/>
      <c r="H127" s="307">
        <f t="shared" ca="1" si="8"/>
        <v>4347</v>
      </c>
      <c r="I127" s="307">
        <f t="shared" ca="1" si="9"/>
        <v>74</v>
      </c>
      <c r="J127" s="307"/>
      <c r="K127" s="307">
        <f t="shared" ca="1" si="10"/>
        <v>5009</v>
      </c>
      <c r="L127" s="307">
        <f t="shared" ca="1" si="11"/>
        <v>73</v>
      </c>
      <c r="M127" s="33"/>
    </row>
    <row r="128" spans="1:29" x14ac:dyDescent="0.3">
      <c r="A128" s="126" t="s">
        <v>103</v>
      </c>
      <c r="B128" s="180"/>
      <c r="C128" s="189" t="s">
        <v>348</v>
      </c>
      <c r="D128" s="53"/>
      <c r="E128" s="307">
        <f t="shared" ca="1" si="6"/>
        <v>765</v>
      </c>
      <c r="F128" s="307">
        <f t="shared" ca="1" si="7"/>
        <v>65</v>
      </c>
      <c r="G128" s="307"/>
      <c r="H128" s="307">
        <f t="shared" ca="1" si="8"/>
        <v>2829</v>
      </c>
      <c r="I128" s="307">
        <f t="shared" ca="1" si="9"/>
        <v>73</v>
      </c>
      <c r="J128" s="307"/>
      <c r="K128" s="307">
        <f t="shared" ca="1" si="10"/>
        <v>3594</v>
      </c>
      <c r="L128" s="307">
        <f t="shared" ca="1" si="11"/>
        <v>72</v>
      </c>
      <c r="M128" s="33"/>
    </row>
    <row r="129" spans="1:29" x14ac:dyDescent="0.3">
      <c r="A129" s="126" t="s">
        <v>104</v>
      </c>
      <c r="B129" s="180"/>
      <c r="C129" s="189" t="s">
        <v>349</v>
      </c>
      <c r="D129" s="53"/>
      <c r="E129" s="307">
        <f t="shared" ca="1" si="6"/>
        <v>1020</v>
      </c>
      <c r="F129" s="307">
        <f t="shared" ca="1" si="7"/>
        <v>57</v>
      </c>
      <c r="G129" s="307"/>
      <c r="H129" s="307">
        <f t="shared" ca="1" si="8"/>
        <v>2590</v>
      </c>
      <c r="I129" s="307">
        <f t="shared" ca="1" si="9"/>
        <v>69</v>
      </c>
      <c r="J129" s="307"/>
      <c r="K129" s="307">
        <f t="shared" ca="1" si="10"/>
        <v>3610</v>
      </c>
      <c r="L129" s="307">
        <f t="shared" ca="1" si="11"/>
        <v>66</v>
      </c>
      <c r="M129" s="33"/>
    </row>
    <row r="130" spans="1:29" x14ac:dyDescent="0.3">
      <c r="A130" s="126" t="s">
        <v>105</v>
      </c>
      <c r="B130" s="180"/>
      <c r="C130" s="189" t="s">
        <v>350</v>
      </c>
      <c r="D130" s="53"/>
      <c r="E130" s="307">
        <f t="shared" ca="1" si="6"/>
        <v>477</v>
      </c>
      <c r="F130" s="307">
        <f t="shared" ca="1" si="7"/>
        <v>63</v>
      </c>
      <c r="G130" s="307"/>
      <c r="H130" s="307">
        <f t="shared" ca="1" si="8"/>
        <v>2793</v>
      </c>
      <c r="I130" s="307">
        <f t="shared" ca="1" si="9"/>
        <v>76</v>
      </c>
      <c r="J130" s="307"/>
      <c r="K130" s="307">
        <f t="shared" ca="1" si="10"/>
        <v>3270</v>
      </c>
      <c r="L130" s="307">
        <f t="shared" ca="1" si="11"/>
        <v>74</v>
      </c>
      <c r="M130" s="33"/>
    </row>
    <row r="131" spans="1:29" x14ac:dyDescent="0.3">
      <c r="A131" s="126" t="s">
        <v>106</v>
      </c>
      <c r="B131" s="180"/>
      <c r="C131" s="189" t="s">
        <v>351</v>
      </c>
      <c r="D131" s="53"/>
      <c r="E131" s="307">
        <f t="shared" ca="1" si="6"/>
        <v>260</v>
      </c>
      <c r="F131" s="307">
        <f t="shared" ca="1" si="7"/>
        <v>64</v>
      </c>
      <c r="G131" s="307"/>
      <c r="H131" s="307">
        <f t="shared" ca="1" si="8"/>
        <v>1229</v>
      </c>
      <c r="I131" s="307">
        <f t="shared" ca="1" si="9"/>
        <v>70</v>
      </c>
      <c r="J131" s="307"/>
      <c r="K131" s="307">
        <f t="shared" ca="1" si="10"/>
        <v>1489</v>
      </c>
      <c r="L131" s="307">
        <f t="shared" ca="1" si="11"/>
        <v>69</v>
      </c>
      <c r="M131" s="33"/>
    </row>
    <row r="132" spans="1:29" ht="5.25" customHeight="1" x14ac:dyDescent="0.3">
      <c r="A132" s="176"/>
      <c r="B132" s="178"/>
      <c r="C132" s="189"/>
      <c r="D132" s="53"/>
      <c r="E132" s="306"/>
      <c r="F132" s="306"/>
      <c r="G132" s="306"/>
      <c r="H132" s="306"/>
      <c r="I132" s="306"/>
      <c r="J132" s="306"/>
      <c r="K132" s="306"/>
      <c r="L132" s="306"/>
      <c r="M132" s="33"/>
    </row>
    <row r="133" spans="1:29" s="39" customFormat="1" x14ac:dyDescent="0.3">
      <c r="A133" s="184" t="s">
        <v>107</v>
      </c>
      <c r="B133" s="185"/>
      <c r="C133" s="186" t="s">
        <v>352</v>
      </c>
      <c r="D133" s="51"/>
      <c r="E133" s="306">
        <f t="shared" ca="1" si="6"/>
        <v>8320</v>
      </c>
      <c r="F133" s="306">
        <f t="shared" ca="1" si="7"/>
        <v>62</v>
      </c>
      <c r="G133" s="306"/>
      <c r="H133" s="306">
        <f t="shared" ca="1" si="8"/>
        <v>62120</v>
      </c>
      <c r="I133" s="306">
        <f t="shared" ca="1" si="9"/>
        <v>73</v>
      </c>
      <c r="J133" s="306"/>
      <c r="K133" s="306">
        <f t="shared" ca="1" si="10"/>
        <v>70440</v>
      </c>
      <c r="L133" s="306">
        <f t="shared" ca="1" si="11"/>
        <v>72</v>
      </c>
      <c r="M133" s="26"/>
      <c r="AC133" s="92"/>
    </row>
    <row r="134" spans="1:29" x14ac:dyDescent="0.3">
      <c r="A134" s="126" t="s">
        <v>108</v>
      </c>
      <c r="B134" s="180"/>
      <c r="C134" s="189" t="s">
        <v>353</v>
      </c>
      <c r="D134" s="53"/>
      <c r="E134" s="307">
        <f t="shared" ca="1" si="6"/>
        <v>509</v>
      </c>
      <c r="F134" s="307">
        <f t="shared" ca="1" si="7"/>
        <v>65</v>
      </c>
      <c r="G134" s="307"/>
      <c r="H134" s="307">
        <f t="shared" ca="1" si="8"/>
        <v>3289</v>
      </c>
      <c r="I134" s="307">
        <f t="shared" ca="1" si="9"/>
        <v>69</v>
      </c>
      <c r="J134" s="307"/>
      <c r="K134" s="307">
        <f t="shared" ca="1" si="10"/>
        <v>3798</v>
      </c>
      <c r="L134" s="307">
        <f t="shared" ca="1" si="11"/>
        <v>69</v>
      </c>
      <c r="M134" s="33"/>
    </row>
    <row r="135" spans="1:29" x14ac:dyDescent="0.3">
      <c r="A135" s="126" t="s">
        <v>109</v>
      </c>
      <c r="B135" s="180"/>
      <c r="C135" s="189" t="s">
        <v>354</v>
      </c>
      <c r="D135" s="53"/>
      <c r="E135" s="307">
        <f t="shared" ca="1" si="6"/>
        <v>641</v>
      </c>
      <c r="F135" s="307">
        <f t="shared" ca="1" si="7"/>
        <v>60</v>
      </c>
      <c r="G135" s="307"/>
      <c r="H135" s="307">
        <f t="shared" ca="1" si="8"/>
        <v>3957</v>
      </c>
      <c r="I135" s="307">
        <f t="shared" ca="1" si="9"/>
        <v>74</v>
      </c>
      <c r="J135" s="307"/>
      <c r="K135" s="307">
        <f t="shared" ca="1" si="10"/>
        <v>4598</v>
      </c>
      <c r="L135" s="307">
        <f t="shared" ca="1" si="11"/>
        <v>72</v>
      </c>
      <c r="M135" s="33"/>
    </row>
    <row r="136" spans="1:29" x14ac:dyDescent="0.3">
      <c r="A136" s="126" t="s">
        <v>110</v>
      </c>
      <c r="B136" s="180"/>
      <c r="C136" s="189" t="s">
        <v>355</v>
      </c>
      <c r="D136" s="53"/>
      <c r="E136" s="307">
        <f t="shared" ca="1" si="6"/>
        <v>352</v>
      </c>
      <c r="F136" s="307">
        <f t="shared" ca="1" si="7"/>
        <v>62</v>
      </c>
      <c r="G136" s="307"/>
      <c r="H136" s="307">
        <f t="shared" ca="1" si="8"/>
        <v>2985</v>
      </c>
      <c r="I136" s="307">
        <f t="shared" ca="1" si="9"/>
        <v>78</v>
      </c>
      <c r="J136" s="307"/>
      <c r="K136" s="307">
        <f t="shared" ca="1" si="10"/>
        <v>3337</v>
      </c>
      <c r="L136" s="307">
        <f t="shared" ca="1" si="11"/>
        <v>76</v>
      </c>
      <c r="M136" s="33"/>
    </row>
    <row r="137" spans="1:29" x14ac:dyDescent="0.3">
      <c r="A137" s="126" t="s">
        <v>111</v>
      </c>
      <c r="B137" s="180"/>
      <c r="C137" s="189" t="s">
        <v>356</v>
      </c>
      <c r="D137" s="53"/>
      <c r="E137" s="307">
        <f t="shared" ca="1" si="6"/>
        <v>270</v>
      </c>
      <c r="F137" s="307">
        <f t="shared" ca="1" si="7"/>
        <v>57</v>
      </c>
      <c r="G137" s="307"/>
      <c r="H137" s="307">
        <f t="shared" ca="1" si="8"/>
        <v>3677</v>
      </c>
      <c r="I137" s="307">
        <f t="shared" ca="1" si="9"/>
        <v>69</v>
      </c>
      <c r="J137" s="307"/>
      <c r="K137" s="307">
        <f t="shared" ca="1" si="10"/>
        <v>3947</v>
      </c>
      <c r="L137" s="307">
        <f t="shared" ca="1" si="11"/>
        <v>68</v>
      </c>
      <c r="M137" s="33"/>
    </row>
    <row r="138" spans="1:29" x14ac:dyDescent="0.3">
      <c r="A138" s="126" t="s">
        <v>112</v>
      </c>
      <c r="B138" s="180"/>
      <c r="C138" s="189" t="s">
        <v>357</v>
      </c>
      <c r="D138" s="53"/>
      <c r="E138" s="307">
        <f t="shared" ca="1" si="6"/>
        <v>334</v>
      </c>
      <c r="F138" s="307">
        <f t="shared" ca="1" si="7"/>
        <v>61</v>
      </c>
      <c r="G138" s="307"/>
      <c r="H138" s="307">
        <f t="shared" ca="1" si="8"/>
        <v>3796</v>
      </c>
      <c r="I138" s="307">
        <f t="shared" ca="1" si="9"/>
        <v>78</v>
      </c>
      <c r="J138" s="307"/>
      <c r="K138" s="307">
        <f t="shared" ca="1" si="10"/>
        <v>4130</v>
      </c>
      <c r="L138" s="307">
        <f t="shared" ca="1" si="11"/>
        <v>77</v>
      </c>
      <c r="M138" s="33"/>
    </row>
    <row r="139" spans="1:29" x14ac:dyDescent="0.3">
      <c r="A139" s="126" t="s">
        <v>113</v>
      </c>
      <c r="B139" s="180"/>
      <c r="C139" s="189" t="s">
        <v>358</v>
      </c>
      <c r="D139" s="53"/>
      <c r="E139" s="307">
        <f t="shared" ca="1" si="6"/>
        <v>800</v>
      </c>
      <c r="F139" s="307">
        <f t="shared" ca="1" si="7"/>
        <v>62</v>
      </c>
      <c r="G139" s="307"/>
      <c r="H139" s="307">
        <f t="shared" ca="1" si="8"/>
        <v>4252</v>
      </c>
      <c r="I139" s="307">
        <f t="shared" ca="1" si="9"/>
        <v>74</v>
      </c>
      <c r="J139" s="307"/>
      <c r="K139" s="307">
        <f t="shared" ca="1" si="10"/>
        <v>5052</v>
      </c>
      <c r="L139" s="307">
        <f t="shared" ca="1" si="11"/>
        <v>72</v>
      </c>
      <c r="M139" s="33"/>
    </row>
    <row r="140" spans="1:29" x14ac:dyDescent="0.3">
      <c r="A140" s="126" t="s">
        <v>114</v>
      </c>
      <c r="B140" s="180"/>
      <c r="C140" s="189" t="s">
        <v>359</v>
      </c>
      <c r="D140" s="53"/>
      <c r="E140" s="307">
        <f t="shared" ref="E140:E193" ca="1" si="12">VLOOKUP($A140,INDIRECT($Z$20),7+$Z$22+$Z$24,FALSE)</f>
        <v>567</v>
      </c>
      <c r="F140" s="307">
        <f t="shared" ref="F140:F193" ca="1" si="13">VLOOKUP($A140,INDIRECT($Z$20),4+$Z$22+$Z$24,FALSE)</f>
        <v>62</v>
      </c>
      <c r="G140" s="307"/>
      <c r="H140" s="307">
        <f t="shared" ref="H140:H193" ca="1" si="14">VLOOKUP($A140,INDIRECT($Z$20),25+$Z$22+$Z$24,FALSE)</f>
        <v>3948</v>
      </c>
      <c r="I140" s="307">
        <f t="shared" ref="I140:I193" ca="1" si="15">VLOOKUP($A140,INDIRECT($Z$20),22+$Z$22+$Z$24,FALSE)</f>
        <v>72</v>
      </c>
      <c r="J140" s="307"/>
      <c r="K140" s="307">
        <f t="shared" ref="K140:K193" ca="1" si="16">VLOOKUP($A140,INDIRECT($Z$20),43+$Z$22+$Z$24,FALSE)</f>
        <v>4515</v>
      </c>
      <c r="L140" s="307">
        <f t="shared" ref="L140:L193" ca="1" si="17">VLOOKUP($A140,INDIRECT($Z$20),40+$Z$22+$Z$24,FALSE)</f>
        <v>70</v>
      </c>
      <c r="M140" s="33"/>
    </row>
    <row r="141" spans="1:29" x14ac:dyDescent="0.3">
      <c r="A141" s="126" t="s">
        <v>115</v>
      </c>
      <c r="B141" s="180"/>
      <c r="C141" s="189" t="s">
        <v>360</v>
      </c>
      <c r="D141" s="53"/>
      <c r="E141" s="307">
        <f t="shared" ca="1" si="12"/>
        <v>832</v>
      </c>
      <c r="F141" s="307">
        <f t="shared" ca="1" si="13"/>
        <v>60</v>
      </c>
      <c r="G141" s="307"/>
      <c r="H141" s="307">
        <f t="shared" ca="1" si="14"/>
        <v>3836</v>
      </c>
      <c r="I141" s="307">
        <f t="shared" ca="1" si="15"/>
        <v>68</v>
      </c>
      <c r="J141" s="307"/>
      <c r="K141" s="307">
        <f t="shared" ca="1" si="16"/>
        <v>4668</v>
      </c>
      <c r="L141" s="307">
        <f t="shared" ca="1" si="17"/>
        <v>67</v>
      </c>
      <c r="M141" s="33"/>
    </row>
    <row r="142" spans="1:29" x14ac:dyDescent="0.3">
      <c r="A142" s="126" t="s">
        <v>116</v>
      </c>
      <c r="B142" s="180"/>
      <c r="C142" s="189" t="s">
        <v>361</v>
      </c>
      <c r="D142" s="53"/>
      <c r="E142" s="307">
        <f t="shared" ca="1" si="12"/>
        <v>678</v>
      </c>
      <c r="F142" s="307">
        <f t="shared" ca="1" si="13"/>
        <v>68</v>
      </c>
      <c r="G142" s="307"/>
      <c r="H142" s="307">
        <f t="shared" ca="1" si="14"/>
        <v>3052</v>
      </c>
      <c r="I142" s="307">
        <f t="shared" ca="1" si="15"/>
        <v>79</v>
      </c>
      <c r="J142" s="307"/>
      <c r="K142" s="307">
        <f t="shared" ca="1" si="16"/>
        <v>3730</v>
      </c>
      <c r="L142" s="307">
        <f t="shared" ca="1" si="17"/>
        <v>77</v>
      </c>
      <c r="M142" s="33"/>
    </row>
    <row r="143" spans="1:29" x14ac:dyDescent="0.3">
      <c r="A143" s="126" t="s">
        <v>117</v>
      </c>
      <c r="B143" s="180"/>
      <c r="C143" s="187" t="s">
        <v>362</v>
      </c>
      <c r="D143" s="52"/>
      <c r="E143" s="307">
        <f t="shared" ca="1" si="12"/>
        <v>151</v>
      </c>
      <c r="F143" s="307">
        <f t="shared" ca="1" si="13"/>
        <v>62</v>
      </c>
      <c r="G143" s="307"/>
      <c r="H143" s="307">
        <f t="shared" ca="1" si="14"/>
        <v>3036</v>
      </c>
      <c r="I143" s="307">
        <f t="shared" ca="1" si="15"/>
        <v>72</v>
      </c>
      <c r="J143" s="307"/>
      <c r="K143" s="307">
        <f t="shared" ca="1" si="16"/>
        <v>3187</v>
      </c>
      <c r="L143" s="307">
        <f t="shared" ca="1" si="17"/>
        <v>71</v>
      </c>
      <c r="M143" s="33"/>
    </row>
    <row r="144" spans="1:29" x14ac:dyDescent="0.3">
      <c r="A144" s="126" t="s">
        <v>118</v>
      </c>
      <c r="B144" s="180"/>
      <c r="C144" s="189" t="s">
        <v>363</v>
      </c>
      <c r="D144" s="53"/>
      <c r="E144" s="307">
        <f t="shared" ca="1" si="12"/>
        <v>444</v>
      </c>
      <c r="F144" s="307">
        <f t="shared" ca="1" si="13"/>
        <v>56</v>
      </c>
      <c r="G144" s="307"/>
      <c r="H144" s="307">
        <f t="shared" ca="1" si="14"/>
        <v>2871</v>
      </c>
      <c r="I144" s="307">
        <f t="shared" ca="1" si="15"/>
        <v>73</v>
      </c>
      <c r="J144" s="307"/>
      <c r="K144" s="307">
        <f t="shared" ca="1" si="16"/>
        <v>3315</v>
      </c>
      <c r="L144" s="307">
        <f t="shared" ca="1" si="17"/>
        <v>71</v>
      </c>
      <c r="M144" s="33"/>
    </row>
    <row r="145" spans="1:29" x14ac:dyDescent="0.3">
      <c r="A145" s="126" t="s">
        <v>119</v>
      </c>
      <c r="B145" s="180"/>
      <c r="C145" s="189" t="s">
        <v>364</v>
      </c>
      <c r="D145" s="53"/>
      <c r="E145" s="307">
        <f t="shared" ca="1" si="12"/>
        <v>499</v>
      </c>
      <c r="F145" s="307">
        <f t="shared" ca="1" si="13"/>
        <v>58</v>
      </c>
      <c r="G145" s="307"/>
      <c r="H145" s="307">
        <f t="shared" ca="1" si="14"/>
        <v>3779</v>
      </c>
      <c r="I145" s="307">
        <f t="shared" ca="1" si="15"/>
        <v>72</v>
      </c>
      <c r="J145" s="307"/>
      <c r="K145" s="307">
        <f t="shared" ca="1" si="16"/>
        <v>4278</v>
      </c>
      <c r="L145" s="307">
        <f t="shared" ca="1" si="17"/>
        <v>71</v>
      </c>
      <c r="M145" s="33"/>
    </row>
    <row r="146" spans="1:29" x14ac:dyDescent="0.3">
      <c r="A146" s="126" t="s">
        <v>120</v>
      </c>
      <c r="B146" s="180"/>
      <c r="C146" s="189" t="s">
        <v>365</v>
      </c>
      <c r="D146" s="53"/>
      <c r="E146" s="307">
        <f t="shared" ca="1" si="12"/>
        <v>443</v>
      </c>
      <c r="F146" s="307">
        <f t="shared" ca="1" si="13"/>
        <v>59</v>
      </c>
      <c r="G146" s="307"/>
      <c r="H146" s="307">
        <f t="shared" ca="1" si="14"/>
        <v>3198</v>
      </c>
      <c r="I146" s="307">
        <f t="shared" ca="1" si="15"/>
        <v>70</v>
      </c>
      <c r="J146" s="307"/>
      <c r="K146" s="307">
        <f t="shared" ca="1" si="16"/>
        <v>3641</v>
      </c>
      <c r="L146" s="307">
        <f t="shared" ca="1" si="17"/>
        <v>69</v>
      </c>
      <c r="M146" s="33"/>
    </row>
    <row r="147" spans="1:29" x14ac:dyDescent="0.3">
      <c r="A147" s="126" t="s">
        <v>121</v>
      </c>
      <c r="B147" s="180"/>
      <c r="C147" s="189" t="s">
        <v>366</v>
      </c>
      <c r="D147" s="53"/>
      <c r="E147" s="307">
        <f t="shared" ca="1" si="12"/>
        <v>167</v>
      </c>
      <c r="F147" s="307">
        <f t="shared" ca="1" si="13"/>
        <v>64</v>
      </c>
      <c r="G147" s="307"/>
      <c r="H147" s="307">
        <f t="shared" ca="1" si="14"/>
        <v>1862</v>
      </c>
      <c r="I147" s="307">
        <f t="shared" ca="1" si="15"/>
        <v>77</v>
      </c>
      <c r="J147" s="307"/>
      <c r="K147" s="307">
        <f t="shared" ca="1" si="16"/>
        <v>2029</v>
      </c>
      <c r="L147" s="307">
        <f t="shared" ca="1" si="17"/>
        <v>76</v>
      </c>
      <c r="M147" s="33"/>
    </row>
    <row r="148" spans="1:29" x14ac:dyDescent="0.3">
      <c r="A148" s="126" t="s">
        <v>122</v>
      </c>
      <c r="B148" s="180"/>
      <c r="C148" s="189" t="s">
        <v>367</v>
      </c>
      <c r="D148" s="53"/>
      <c r="E148" s="307">
        <f t="shared" ca="1" si="12"/>
        <v>324</v>
      </c>
      <c r="F148" s="307">
        <f t="shared" ca="1" si="13"/>
        <v>64</v>
      </c>
      <c r="G148" s="307"/>
      <c r="H148" s="307">
        <f t="shared" ca="1" si="14"/>
        <v>2225</v>
      </c>
      <c r="I148" s="307">
        <f t="shared" ca="1" si="15"/>
        <v>74</v>
      </c>
      <c r="J148" s="307"/>
      <c r="K148" s="307">
        <f t="shared" ca="1" si="16"/>
        <v>2549</v>
      </c>
      <c r="L148" s="307">
        <f t="shared" ca="1" si="17"/>
        <v>73</v>
      </c>
      <c r="M148" s="33"/>
    </row>
    <row r="149" spans="1:29" x14ac:dyDescent="0.3">
      <c r="A149" s="126" t="s">
        <v>123</v>
      </c>
      <c r="B149" s="180"/>
      <c r="C149" s="189" t="s">
        <v>368</v>
      </c>
      <c r="D149" s="53"/>
      <c r="E149" s="307">
        <f t="shared" ca="1" si="12"/>
        <v>375</v>
      </c>
      <c r="F149" s="307">
        <f t="shared" ca="1" si="13"/>
        <v>65</v>
      </c>
      <c r="G149" s="307"/>
      <c r="H149" s="307">
        <f t="shared" ca="1" si="14"/>
        <v>4152</v>
      </c>
      <c r="I149" s="307">
        <f t="shared" ca="1" si="15"/>
        <v>72</v>
      </c>
      <c r="J149" s="307"/>
      <c r="K149" s="307">
        <f t="shared" ca="1" si="16"/>
        <v>4527</v>
      </c>
      <c r="L149" s="307">
        <f t="shared" ca="1" si="17"/>
        <v>72</v>
      </c>
      <c r="M149" s="33"/>
    </row>
    <row r="150" spans="1:29" x14ac:dyDescent="0.3">
      <c r="A150" s="126" t="s">
        <v>124</v>
      </c>
      <c r="B150" s="180"/>
      <c r="C150" s="189" t="s">
        <v>369</v>
      </c>
      <c r="D150" s="53"/>
      <c r="E150" s="307">
        <f t="shared" ca="1" si="12"/>
        <v>188</v>
      </c>
      <c r="F150" s="307">
        <f t="shared" ca="1" si="13"/>
        <v>61</v>
      </c>
      <c r="G150" s="307"/>
      <c r="H150" s="307">
        <f t="shared" ca="1" si="14"/>
        <v>2501</v>
      </c>
      <c r="I150" s="307">
        <f t="shared" ca="1" si="15"/>
        <v>79</v>
      </c>
      <c r="J150" s="307"/>
      <c r="K150" s="307">
        <f t="shared" ca="1" si="16"/>
        <v>2689</v>
      </c>
      <c r="L150" s="307">
        <f t="shared" ca="1" si="17"/>
        <v>78</v>
      </c>
      <c r="M150" s="33"/>
    </row>
    <row r="151" spans="1:29" x14ac:dyDescent="0.3">
      <c r="A151" s="126" t="s">
        <v>125</v>
      </c>
      <c r="B151" s="180"/>
      <c r="C151" s="189" t="s">
        <v>370</v>
      </c>
      <c r="D151" s="53"/>
      <c r="E151" s="307">
        <f t="shared" ca="1" si="12"/>
        <v>260</v>
      </c>
      <c r="F151" s="307">
        <f t="shared" ca="1" si="13"/>
        <v>52</v>
      </c>
      <c r="G151" s="307"/>
      <c r="H151" s="307">
        <f t="shared" ca="1" si="14"/>
        <v>2374</v>
      </c>
      <c r="I151" s="307">
        <f t="shared" ca="1" si="15"/>
        <v>70</v>
      </c>
      <c r="J151" s="307"/>
      <c r="K151" s="307">
        <f t="shared" ca="1" si="16"/>
        <v>2634</v>
      </c>
      <c r="L151" s="307">
        <f t="shared" ca="1" si="17"/>
        <v>68</v>
      </c>
      <c r="M151" s="33"/>
    </row>
    <row r="152" spans="1:29" x14ac:dyDescent="0.3">
      <c r="A152" s="126" t="s">
        <v>126</v>
      </c>
      <c r="B152" s="180"/>
      <c r="C152" s="189" t="s">
        <v>371</v>
      </c>
      <c r="D152" s="53"/>
      <c r="E152" s="307">
        <f t="shared" ca="1" si="12"/>
        <v>489</v>
      </c>
      <c r="F152" s="307">
        <f t="shared" ca="1" si="13"/>
        <v>66</v>
      </c>
      <c r="G152" s="307"/>
      <c r="H152" s="307">
        <f t="shared" ca="1" si="14"/>
        <v>3331</v>
      </c>
      <c r="I152" s="307">
        <f t="shared" ca="1" si="15"/>
        <v>73</v>
      </c>
      <c r="J152" s="307"/>
      <c r="K152" s="307">
        <f t="shared" ca="1" si="16"/>
        <v>3820</v>
      </c>
      <c r="L152" s="307">
        <f t="shared" ca="1" si="17"/>
        <v>72</v>
      </c>
      <c r="M152" s="33"/>
    </row>
    <row r="153" spans="1:29" ht="5.25" customHeight="1" x14ac:dyDescent="0.3">
      <c r="A153" s="176"/>
      <c r="B153" s="178"/>
      <c r="C153" s="189"/>
      <c r="D153" s="53"/>
      <c r="E153" s="306"/>
      <c r="F153" s="306"/>
      <c r="G153" s="306"/>
      <c r="H153" s="306"/>
      <c r="I153" s="306"/>
      <c r="J153" s="306"/>
      <c r="K153" s="306"/>
      <c r="L153" s="306"/>
      <c r="M153" s="33"/>
    </row>
    <row r="154" spans="1:29" s="39" customFormat="1" x14ac:dyDescent="0.3">
      <c r="A154" s="176" t="s">
        <v>127</v>
      </c>
      <c r="B154" s="178"/>
      <c r="C154" s="179" t="s">
        <v>372</v>
      </c>
      <c r="D154" s="46"/>
      <c r="E154" s="306">
        <f t="shared" ca="1" si="12"/>
        <v>10450</v>
      </c>
      <c r="F154" s="306">
        <f t="shared" ca="1" si="13"/>
        <v>55</v>
      </c>
      <c r="G154" s="306"/>
      <c r="H154" s="306">
        <f t="shared" ca="1" si="14"/>
        <v>97380</v>
      </c>
      <c r="I154" s="306">
        <f t="shared" ca="1" si="15"/>
        <v>75</v>
      </c>
      <c r="J154" s="306"/>
      <c r="K154" s="306">
        <f t="shared" ca="1" si="16"/>
        <v>107820</v>
      </c>
      <c r="L154" s="306">
        <f t="shared" ca="1" si="17"/>
        <v>73</v>
      </c>
      <c r="M154" s="26"/>
      <c r="AC154" s="92"/>
    </row>
    <row r="155" spans="1:29" ht="5.25" customHeight="1" x14ac:dyDescent="0.3">
      <c r="A155" s="126"/>
      <c r="B155" s="180"/>
      <c r="C155" s="181"/>
      <c r="D155" s="43"/>
      <c r="E155" s="306"/>
      <c r="F155" s="306"/>
      <c r="G155" s="306"/>
      <c r="H155" s="306"/>
      <c r="I155" s="306"/>
      <c r="J155" s="306"/>
      <c r="K155" s="306"/>
      <c r="L155" s="306"/>
      <c r="M155" s="33"/>
    </row>
    <row r="156" spans="1:29" x14ac:dyDescent="0.3">
      <c r="A156" s="126" t="s">
        <v>128</v>
      </c>
      <c r="B156" s="180"/>
      <c r="C156" s="181" t="s">
        <v>373</v>
      </c>
      <c r="D156" s="43"/>
      <c r="E156" s="307">
        <f t="shared" ca="1" si="12"/>
        <v>99</v>
      </c>
      <c r="F156" s="307">
        <f t="shared" ca="1" si="13"/>
        <v>58</v>
      </c>
      <c r="G156" s="307"/>
      <c r="H156" s="307">
        <f t="shared" ca="1" si="14"/>
        <v>1392</v>
      </c>
      <c r="I156" s="307">
        <f t="shared" ca="1" si="15"/>
        <v>74</v>
      </c>
      <c r="J156" s="307"/>
      <c r="K156" s="307">
        <f t="shared" ca="1" si="16"/>
        <v>1491</v>
      </c>
      <c r="L156" s="307">
        <f t="shared" ca="1" si="17"/>
        <v>73</v>
      </c>
      <c r="M156" s="33"/>
    </row>
    <row r="157" spans="1:29" x14ac:dyDescent="0.3">
      <c r="A157" s="126" t="s">
        <v>129</v>
      </c>
      <c r="B157" s="180"/>
      <c r="C157" s="181" t="s">
        <v>374</v>
      </c>
      <c r="D157" s="43"/>
      <c r="E157" s="307">
        <f t="shared" ca="1" si="12"/>
        <v>347</v>
      </c>
      <c r="F157" s="307">
        <f t="shared" ca="1" si="13"/>
        <v>49</v>
      </c>
      <c r="G157" s="307"/>
      <c r="H157" s="307">
        <f t="shared" ca="1" si="14"/>
        <v>2436</v>
      </c>
      <c r="I157" s="307">
        <f t="shared" ca="1" si="15"/>
        <v>71</v>
      </c>
      <c r="J157" s="307"/>
      <c r="K157" s="307">
        <f t="shared" ca="1" si="16"/>
        <v>2783</v>
      </c>
      <c r="L157" s="307">
        <f t="shared" ca="1" si="17"/>
        <v>69</v>
      </c>
      <c r="M157" s="33"/>
    </row>
    <row r="158" spans="1:29" x14ac:dyDescent="0.3">
      <c r="A158" s="126" t="s">
        <v>130</v>
      </c>
      <c r="B158" s="180"/>
      <c r="C158" s="181" t="s">
        <v>375</v>
      </c>
      <c r="D158" s="43"/>
      <c r="E158" s="307">
        <f t="shared" ca="1" si="12"/>
        <v>478</v>
      </c>
      <c r="F158" s="307">
        <f t="shared" ca="1" si="13"/>
        <v>55</v>
      </c>
      <c r="G158" s="307"/>
      <c r="H158" s="307">
        <f t="shared" ca="1" si="14"/>
        <v>6038</v>
      </c>
      <c r="I158" s="307">
        <f t="shared" ca="1" si="15"/>
        <v>73</v>
      </c>
      <c r="J158" s="307"/>
      <c r="K158" s="307">
        <f t="shared" ca="1" si="16"/>
        <v>6516</v>
      </c>
      <c r="L158" s="307">
        <f t="shared" ca="1" si="17"/>
        <v>72</v>
      </c>
      <c r="M158" s="33"/>
    </row>
    <row r="159" spans="1:29" x14ac:dyDescent="0.3">
      <c r="A159" s="126" t="s">
        <v>131</v>
      </c>
      <c r="B159" s="180"/>
      <c r="C159" s="181" t="s">
        <v>376</v>
      </c>
      <c r="D159" s="43"/>
      <c r="E159" s="307">
        <f t="shared" ca="1" si="12"/>
        <v>675</v>
      </c>
      <c r="F159" s="307">
        <f t="shared" ca="1" si="13"/>
        <v>58</v>
      </c>
      <c r="G159" s="307"/>
      <c r="H159" s="307">
        <f t="shared" ca="1" si="14"/>
        <v>4988</v>
      </c>
      <c r="I159" s="307">
        <f t="shared" ca="1" si="15"/>
        <v>78</v>
      </c>
      <c r="J159" s="307"/>
      <c r="K159" s="307">
        <f t="shared" ca="1" si="16"/>
        <v>5663</v>
      </c>
      <c r="L159" s="307">
        <f t="shared" ca="1" si="17"/>
        <v>76</v>
      </c>
      <c r="M159" s="33"/>
    </row>
    <row r="160" spans="1:29" x14ac:dyDescent="0.3">
      <c r="A160" s="126" t="s">
        <v>132</v>
      </c>
      <c r="B160" s="180"/>
      <c r="C160" s="181" t="s">
        <v>377</v>
      </c>
      <c r="D160" s="43"/>
      <c r="E160" s="307">
        <f t="shared" ca="1" si="12"/>
        <v>1266</v>
      </c>
      <c r="F160" s="307">
        <f t="shared" ca="1" si="13"/>
        <v>54</v>
      </c>
      <c r="G160" s="307"/>
      <c r="H160" s="307">
        <f t="shared" ca="1" si="14"/>
        <v>14731</v>
      </c>
      <c r="I160" s="307">
        <f t="shared" ca="1" si="15"/>
        <v>76</v>
      </c>
      <c r="J160" s="307"/>
      <c r="K160" s="307">
        <f t="shared" ca="1" si="16"/>
        <v>15997</v>
      </c>
      <c r="L160" s="307">
        <f t="shared" ca="1" si="17"/>
        <v>75</v>
      </c>
      <c r="M160" s="33"/>
    </row>
    <row r="161" spans="1:29" x14ac:dyDescent="0.3">
      <c r="A161" s="126" t="s">
        <v>133</v>
      </c>
      <c r="B161" s="180"/>
      <c r="C161" s="181" t="s">
        <v>378</v>
      </c>
      <c r="D161" s="43"/>
      <c r="E161" s="307">
        <f t="shared" ca="1" si="12"/>
        <v>185</v>
      </c>
      <c r="F161" s="307">
        <f t="shared" ca="1" si="13"/>
        <v>59</v>
      </c>
      <c r="G161" s="307"/>
      <c r="H161" s="307">
        <f t="shared" ca="1" si="14"/>
        <v>1175</v>
      </c>
      <c r="I161" s="307">
        <f t="shared" ca="1" si="15"/>
        <v>72</v>
      </c>
      <c r="J161" s="307"/>
      <c r="K161" s="307">
        <f t="shared" ca="1" si="16"/>
        <v>1360</v>
      </c>
      <c r="L161" s="307">
        <f t="shared" ca="1" si="17"/>
        <v>70</v>
      </c>
      <c r="M161" s="33"/>
    </row>
    <row r="162" spans="1:29" x14ac:dyDescent="0.3">
      <c r="A162" s="126" t="s">
        <v>134</v>
      </c>
      <c r="B162" s="180"/>
      <c r="C162" s="181" t="s">
        <v>379</v>
      </c>
      <c r="D162" s="43"/>
      <c r="E162" s="307">
        <f t="shared" ca="1" si="12"/>
        <v>2298</v>
      </c>
      <c r="F162" s="307">
        <f t="shared" ca="1" si="13"/>
        <v>54</v>
      </c>
      <c r="G162" s="307"/>
      <c r="H162" s="307">
        <f t="shared" ca="1" si="14"/>
        <v>16438</v>
      </c>
      <c r="I162" s="307">
        <f t="shared" ca="1" si="15"/>
        <v>76</v>
      </c>
      <c r="J162" s="307"/>
      <c r="K162" s="307">
        <f t="shared" ca="1" si="16"/>
        <v>18736</v>
      </c>
      <c r="L162" s="307">
        <f t="shared" ca="1" si="17"/>
        <v>73</v>
      </c>
      <c r="M162" s="33"/>
    </row>
    <row r="163" spans="1:29" x14ac:dyDescent="0.3">
      <c r="A163" s="126" t="s">
        <v>135</v>
      </c>
      <c r="B163" s="180"/>
      <c r="C163" s="181" t="s">
        <v>380</v>
      </c>
      <c r="D163" s="43"/>
      <c r="E163" s="307">
        <f t="shared" ca="1" si="12"/>
        <v>439</v>
      </c>
      <c r="F163" s="307">
        <f t="shared" ca="1" si="13"/>
        <v>59</v>
      </c>
      <c r="G163" s="307"/>
      <c r="H163" s="307">
        <f t="shared" ca="1" si="14"/>
        <v>3204</v>
      </c>
      <c r="I163" s="307">
        <f t="shared" ca="1" si="15"/>
        <v>74</v>
      </c>
      <c r="J163" s="307"/>
      <c r="K163" s="307">
        <f t="shared" ca="1" si="16"/>
        <v>3643</v>
      </c>
      <c r="L163" s="307">
        <f t="shared" ca="1" si="17"/>
        <v>72</v>
      </c>
      <c r="M163" s="33"/>
    </row>
    <row r="164" spans="1:29" x14ac:dyDescent="0.3">
      <c r="A164" s="126" t="s">
        <v>136</v>
      </c>
      <c r="B164" s="180"/>
      <c r="C164" s="181" t="s">
        <v>381</v>
      </c>
      <c r="D164" s="43"/>
      <c r="E164" s="307">
        <f t="shared" ca="1" si="12"/>
        <v>323</v>
      </c>
      <c r="F164" s="307">
        <f t="shared" ca="1" si="13"/>
        <v>59</v>
      </c>
      <c r="G164" s="307"/>
      <c r="H164" s="307">
        <f t="shared" ca="1" si="14"/>
        <v>3594</v>
      </c>
      <c r="I164" s="307">
        <f t="shared" ca="1" si="15"/>
        <v>73</v>
      </c>
      <c r="J164" s="307"/>
      <c r="K164" s="307">
        <f t="shared" ca="1" si="16"/>
        <v>3917</v>
      </c>
      <c r="L164" s="307">
        <f t="shared" ca="1" si="17"/>
        <v>72</v>
      </c>
      <c r="M164" s="33"/>
    </row>
    <row r="165" spans="1:29" x14ac:dyDescent="0.3">
      <c r="A165" s="126" t="s">
        <v>137</v>
      </c>
      <c r="B165" s="180"/>
      <c r="C165" s="181" t="s">
        <v>382</v>
      </c>
      <c r="D165" s="43"/>
      <c r="E165" s="307">
        <f t="shared" ca="1" si="12"/>
        <v>698</v>
      </c>
      <c r="F165" s="307">
        <f t="shared" ca="1" si="13"/>
        <v>51</v>
      </c>
      <c r="G165" s="307"/>
      <c r="H165" s="307">
        <f t="shared" ca="1" si="14"/>
        <v>7182</v>
      </c>
      <c r="I165" s="307">
        <f t="shared" ca="1" si="15"/>
        <v>73</v>
      </c>
      <c r="J165" s="307"/>
      <c r="K165" s="307">
        <f t="shared" ca="1" si="16"/>
        <v>7880</v>
      </c>
      <c r="L165" s="307">
        <f t="shared" ca="1" si="17"/>
        <v>71</v>
      </c>
      <c r="M165" s="33"/>
    </row>
    <row r="166" spans="1:29" x14ac:dyDescent="0.3">
      <c r="A166" s="126" t="s">
        <v>138</v>
      </c>
      <c r="B166" s="180"/>
      <c r="C166" s="181" t="s">
        <v>383</v>
      </c>
      <c r="D166" s="43"/>
      <c r="E166" s="307">
        <f t="shared" ca="1" si="12"/>
        <v>438</v>
      </c>
      <c r="F166" s="307">
        <f t="shared" ca="1" si="13"/>
        <v>61</v>
      </c>
      <c r="G166" s="307"/>
      <c r="H166" s="307">
        <f t="shared" ca="1" si="14"/>
        <v>2028</v>
      </c>
      <c r="I166" s="307">
        <f t="shared" ca="1" si="15"/>
        <v>71</v>
      </c>
      <c r="J166" s="307"/>
      <c r="K166" s="307">
        <f t="shared" ca="1" si="16"/>
        <v>2466</v>
      </c>
      <c r="L166" s="307">
        <f t="shared" ca="1" si="17"/>
        <v>70</v>
      </c>
      <c r="M166" s="33"/>
    </row>
    <row r="167" spans="1:29" x14ac:dyDescent="0.3">
      <c r="A167" s="126" t="s">
        <v>139</v>
      </c>
      <c r="B167" s="180"/>
      <c r="C167" s="181" t="s">
        <v>384</v>
      </c>
      <c r="D167" s="43"/>
      <c r="E167" s="307">
        <f t="shared" ca="1" si="12"/>
        <v>302</v>
      </c>
      <c r="F167" s="307">
        <f t="shared" ca="1" si="13"/>
        <v>54</v>
      </c>
      <c r="G167" s="307"/>
      <c r="H167" s="307">
        <f t="shared" ca="1" si="14"/>
        <v>1755</v>
      </c>
      <c r="I167" s="307">
        <f t="shared" ca="1" si="15"/>
        <v>71</v>
      </c>
      <c r="J167" s="307"/>
      <c r="K167" s="307">
        <f t="shared" ca="1" si="16"/>
        <v>2057</v>
      </c>
      <c r="L167" s="307">
        <f t="shared" ca="1" si="17"/>
        <v>69</v>
      </c>
      <c r="M167" s="33"/>
    </row>
    <row r="168" spans="1:29" x14ac:dyDescent="0.3">
      <c r="A168" s="126" t="s">
        <v>140</v>
      </c>
      <c r="B168" s="180"/>
      <c r="C168" s="181" t="s">
        <v>385</v>
      </c>
      <c r="D168" s="43"/>
      <c r="E168" s="307">
        <f t="shared" ca="1" si="12"/>
        <v>227</v>
      </c>
      <c r="F168" s="307">
        <f t="shared" ca="1" si="13"/>
        <v>59</v>
      </c>
      <c r="G168" s="307"/>
      <c r="H168" s="307">
        <f t="shared" ca="1" si="14"/>
        <v>2241</v>
      </c>
      <c r="I168" s="307">
        <f t="shared" ca="1" si="15"/>
        <v>71</v>
      </c>
      <c r="J168" s="307"/>
      <c r="K168" s="307">
        <f t="shared" ca="1" si="16"/>
        <v>2468</v>
      </c>
      <c r="L168" s="307">
        <f t="shared" ca="1" si="17"/>
        <v>70</v>
      </c>
      <c r="M168" s="33"/>
    </row>
    <row r="169" spans="1:29" x14ac:dyDescent="0.3">
      <c r="A169" s="126" t="s">
        <v>141</v>
      </c>
      <c r="B169" s="180"/>
      <c r="C169" s="181" t="s">
        <v>386</v>
      </c>
      <c r="D169" s="43"/>
      <c r="E169" s="307">
        <f t="shared" ca="1" si="12"/>
        <v>522</v>
      </c>
      <c r="F169" s="307">
        <f t="shared" ca="1" si="13"/>
        <v>58</v>
      </c>
      <c r="G169" s="307"/>
      <c r="H169" s="307">
        <f t="shared" ca="1" si="14"/>
        <v>2510</v>
      </c>
      <c r="I169" s="307">
        <f t="shared" ca="1" si="15"/>
        <v>71</v>
      </c>
      <c r="J169" s="307"/>
      <c r="K169" s="307">
        <f t="shared" ca="1" si="16"/>
        <v>3032</v>
      </c>
      <c r="L169" s="307">
        <f t="shared" ca="1" si="17"/>
        <v>69</v>
      </c>
      <c r="M169" s="33"/>
    </row>
    <row r="170" spans="1:29" x14ac:dyDescent="0.3">
      <c r="A170" s="126" t="s">
        <v>142</v>
      </c>
      <c r="B170" s="180"/>
      <c r="C170" s="181" t="s">
        <v>387</v>
      </c>
      <c r="D170" s="43"/>
      <c r="E170" s="307">
        <f t="shared" ca="1" si="12"/>
        <v>1076</v>
      </c>
      <c r="F170" s="307">
        <f t="shared" ca="1" si="13"/>
        <v>54</v>
      </c>
      <c r="G170" s="307"/>
      <c r="H170" s="307">
        <f t="shared" ca="1" si="14"/>
        <v>12943</v>
      </c>
      <c r="I170" s="307">
        <f t="shared" ca="1" si="15"/>
        <v>79</v>
      </c>
      <c r="J170" s="307"/>
      <c r="K170" s="307">
        <f t="shared" ca="1" si="16"/>
        <v>14019</v>
      </c>
      <c r="L170" s="307">
        <f t="shared" ca="1" si="17"/>
        <v>77</v>
      </c>
      <c r="M170" s="33"/>
    </row>
    <row r="171" spans="1:29" x14ac:dyDescent="0.3">
      <c r="A171" s="126" t="s">
        <v>143</v>
      </c>
      <c r="B171" s="180"/>
      <c r="C171" s="181" t="s">
        <v>388</v>
      </c>
      <c r="D171" s="43"/>
      <c r="E171" s="307">
        <f t="shared" ca="1" si="12"/>
        <v>120</v>
      </c>
      <c r="F171" s="307">
        <f t="shared" ca="1" si="13"/>
        <v>53</v>
      </c>
      <c r="G171" s="307"/>
      <c r="H171" s="307">
        <f t="shared" ca="1" si="14"/>
        <v>1867</v>
      </c>
      <c r="I171" s="307">
        <f t="shared" ca="1" si="15"/>
        <v>77</v>
      </c>
      <c r="J171" s="307"/>
      <c r="K171" s="307">
        <f t="shared" ca="1" si="16"/>
        <v>1987</v>
      </c>
      <c r="L171" s="307">
        <f t="shared" ca="1" si="17"/>
        <v>75</v>
      </c>
      <c r="M171" s="33"/>
    </row>
    <row r="172" spans="1:29" x14ac:dyDescent="0.3">
      <c r="A172" s="126" t="s">
        <v>144</v>
      </c>
      <c r="B172" s="180"/>
      <c r="C172" s="181" t="s">
        <v>389</v>
      </c>
      <c r="D172" s="43"/>
      <c r="E172" s="307">
        <f t="shared" ca="1" si="12"/>
        <v>752</v>
      </c>
      <c r="F172" s="307">
        <f t="shared" ca="1" si="13"/>
        <v>49</v>
      </c>
      <c r="G172" s="307"/>
      <c r="H172" s="307">
        <f t="shared" ca="1" si="14"/>
        <v>9051</v>
      </c>
      <c r="I172" s="307">
        <f t="shared" ca="1" si="15"/>
        <v>70</v>
      </c>
      <c r="J172" s="307"/>
      <c r="K172" s="307">
        <f t="shared" ca="1" si="16"/>
        <v>9803</v>
      </c>
      <c r="L172" s="307">
        <f t="shared" ca="1" si="17"/>
        <v>69</v>
      </c>
      <c r="M172" s="33"/>
    </row>
    <row r="173" spans="1:29" x14ac:dyDescent="0.3">
      <c r="A173" s="126" t="s">
        <v>145</v>
      </c>
      <c r="B173" s="180"/>
      <c r="C173" s="181" t="s">
        <v>390</v>
      </c>
      <c r="D173" s="43"/>
      <c r="E173" s="307">
        <f t="shared" ca="1" si="12"/>
        <v>93</v>
      </c>
      <c r="F173" s="307">
        <f t="shared" ca="1" si="13"/>
        <v>52</v>
      </c>
      <c r="G173" s="307"/>
      <c r="H173" s="307">
        <f t="shared" ca="1" si="14"/>
        <v>1636</v>
      </c>
      <c r="I173" s="307">
        <f t="shared" ca="1" si="15"/>
        <v>77</v>
      </c>
      <c r="J173" s="307"/>
      <c r="K173" s="307">
        <f t="shared" ca="1" si="16"/>
        <v>1729</v>
      </c>
      <c r="L173" s="307">
        <f t="shared" ca="1" si="17"/>
        <v>76</v>
      </c>
      <c r="M173" s="33"/>
    </row>
    <row r="174" spans="1:29" x14ac:dyDescent="0.3">
      <c r="A174" s="126" t="s">
        <v>146</v>
      </c>
      <c r="B174" s="180"/>
      <c r="C174" s="181" t="s">
        <v>391</v>
      </c>
      <c r="D174" s="43"/>
      <c r="E174" s="307">
        <f t="shared" ca="1" si="12"/>
        <v>109</v>
      </c>
      <c r="F174" s="307">
        <f t="shared" ca="1" si="13"/>
        <v>51</v>
      </c>
      <c r="G174" s="307"/>
      <c r="H174" s="307">
        <f t="shared" ca="1" si="14"/>
        <v>2167</v>
      </c>
      <c r="I174" s="307">
        <f t="shared" ca="1" si="15"/>
        <v>76</v>
      </c>
      <c r="J174" s="307"/>
      <c r="K174" s="307">
        <f t="shared" ca="1" si="16"/>
        <v>2276</v>
      </c>
      <c r="L174" s="307">
        <f t="shared" ca="1" si="17"/>
        <v>75</v>
      </c>
      <c r="M174" s="33"/>
    </row>
    <row r="175" spans="1:29" ht="5.25" customHeight="1" x14ac:dyDescent="0.3">
      <c r="A175" s="176"/>
      <c r="B175" s="178"/>
      <c r="C175" s="182"/>
      <c r="D175" s="48"/>
      <c r="E175" s="306"/>
      <c r="F175" s="306"/>
      <c r="G175" s="306"/>
      <c r="H175" s="306"/>
      <c r="I175" s="306"/>
      <c r="J175" s="306"/>
      <c r="K175" s="306"/>
      <c r="L175" s="306"/>
      <c r="M175" s="33"/>
    </row>
    <row r="176" spans="1:29" s="39" customFormat="1" x14ac:dyDescent="0.3">
      <c r="A176" s="176" t="s">
        <v>147</v>
      </c>
      <c r="B176" s="178"/>
      <c r="C176" s="179" t="s">
        <v>392</v>
      </c>
      <c r="D176" s="46"/>
      <c r="E176" s="306">
        <f t="shared" ca="1" si="12"/>
        <v>7150</v>
      </c>
      <c r="F176" s="306">
        <f t="shared" ca="1" si="13"/>
        <v>51</v>
      </c>
      <c r="G176" s="306"/>
      <c r="H176" s="306">
        <f t="shared" ca="1" si="14"/>
        <v>54770</v>
      </c>
      <c r="I176" s="306">
        <f t="shared" ca="1" si="15"/>
        <v>72</v>
      </c>
      <c r="J176" s="306"/>
      <c r="K176" s="306">
        <f t="shared" ca="1" si="16"/>
        <v>61920</v>
      </c>
      <c r="L176" s="306">
        <f t="shared" ca="1" si="17"/>
        <v>69</v>
      </c>
      <c r="M176" s="26"/>
      <c r="AC176" s="92"/>
    </row>
    <row r="177" spans="1:13" ht="5.25" customHeight="1" x14ac:dyDescent="0.3">
      <c r="A177" s="126"/>
      <c r="B177" s="180"/>
      <c r="C177" s="181"/>
      <c r="D177" s="43"/>
      <c r="E177" s="306"/>
      <c r="F177" s="306"/>
      <c r="G177" s="306"/>
      <c r="H177" s="306"/>
      <c r="I177" s="306"/>
      <c r="J177" s="306"/>
      <c r="K177" s="306"/>
      <c r="L177" s="306"/>
      <c r="M177" s="33"/>
    </row>
    <row r="178" spans="1:13" x14ac:dyDescent="0.3">
      <c r="A178" s="126" t="s">
        <v>148</v>
      </c>
      <c r="B178" s="180"/>
      <c r="C178" s="181" t="s">
        <v>393</v>
      </c>
      <c r="D178" s="43"/>
      <c r="E178" s="307">
        <f t="shared" ca="1" si="12"/>
        <v>215</v>
      </c>
      <c r="F178" s="307">
        <f t="shared" ca="1" si="13"/>
        <v>46</v>
      </c>
      <c r="G178" s="307"/>
      <c r="H178" s="307">
        <f t="shared" ca="1" si="14"/>
        <v>1724</v>
      </c>
      <c r="I178" s="307">
        <f t="shared" ca="1" si="15"/>
        <v>73</v>
      </c>
      <c r="J178" s="307"/>
      <c r="K178" s="307">
        <f t="shared" ca="1" si="16"/>
        <v>1939</v>
      </c>
      <c r="L178" s="307">
        <f t="shared" ca="1" si="17"/>
        <v>70</v>
      </c>
      <c r="M178" s="33"/>
    </row>
    <row r="179" spans="1:13" x14ac:dyDescent="0.3">
      <c r="A179" s="126" t="s">
        <v>149</v>
      </c>
      <c r="B179" s="180"/>
      <c r="C179" s="181" t="s">
        <v>394</v>
      </c>
      <c r="D179" s="43"/>
      <c r="E179" s="307">
        <f t="shared" ca="1" si="12"/>
        <v>224</v>
      </c>
      <c r="F179" s="307">
        <f t="shared" ca="1" si="13"/>
        <v>63</v>
      </c>
      <c r="G179" s="307"/>
      <c r="H179" s="307">
        <f t="shared" ca="1" si="14"/>
        <v>1854</v>
      </c>
      <c r="I179" s="307">
        <f t="shared" ca="1" si="15"/>
        <v>75</v>
      </c>
      <c r="J179" s="307"/>
      <c r="K179" s="307">
        <f t="shared" ca="1" si="16"/>
        <v>2078</v>
      </c>
      <c r="L179" s="307">
        <f t="shared" ca="1" si="17"/>
        <v>74</v>
      </c>
      <c r="M179" s="33"/>
    </row>
    <row r="180" spans="1:13" x14ac:dyDescent="0.3">
      <c r="A180" s="126" t="s">
        <v>150</v>
      </c>
      <c r="B180" s="180"/>
      <c r="C180" s="181" t="s">
        <v>182</v>
      </c>
      <c r="D180" s="43"/>
      <c r="E180" s="307">
        <f t="shared" ca="1" si="12"/>
        <v>967</v>
      </c>
      <c r="F180" s="307">
        <f t="shared" ca="1" si="13"/>
        <v>49</v>
      </c>
      <c r="G180" s="307"/>
      <c r="H180" s="307">
        <f t="shared" ca="1" si="14"/>
        <v>4613</v>
      </c>
      <c r="I180" s="307">
        <f t="shared" ca="1" si="15"/>
        <v>69</v>
      </c>
      <c r="J180" s="307"/>
      <c r="K180" s="307">
        <f t="shared" ca="1" si="16"/>
        <v>5580</v>
      </c>
      <c r="L180" s="307">
        <f t="shared" ca="1" si="17"/>
        <v>65</v>
      </c>
      <c r="M180" s="33"/>
    </row>
    <row r="181" spans="1:13" x14ac:dyDescent="0.3">
      <c r="A181" s="126" t="s">
        <v>151</v>
      </c>
      <c r="B181" s="180"/>
      <c r="C181" s="181" t="s">
        <v>395</v>
      </c>
      <c r="D181" s="43"/>
      <c r="E181" s="307">
        <f t="shared" ca="1" si="12"/>
        <v>727</v>
      </c>
      <c r="F181" s="307">
        <f t="shared" ca="1" si="13"/>
        <v>48</v>
      </c>
      <c r="G181" s="307"/>
      <c r="H181" s="307">
        <f t="shared" ca="1" si="14"/>
        <v>5319</v>
      </c>
      <c r="I181" s="307">
        <f t="shared" ca="1" si="15"/>
        <v>70</v>
      </c>
      <c r="J181" s="307"/>
      <c r="K181" s="307">
        <f t="shared" ca="1" si="16"/>
        <v>6046</v>
      </c>
      <c r="L181" s="307">
        <f t="shared" ca="1" si="17"/>
        <v>67</v>
      </c>
      <c r="M181" s="33"/>
    </row>
    <row r="182" spans="1:13" x14ac:dyDescent="0.3">
      <c r="A182" s="126" t="s">
        <v>152</v>
      </c>
      <c r="B182" s="180"/>
      <c r="C182" s="181" t="s">
        <v>396</v>
      </c>
      <c r="D182" s="43"/>
      <c r="E182" s="307">
        <f t="shared" ca="1" si="12"/>
        <v>876</v>
      </c>
      <c r="F182" s="307">
        <f t="shared" ca="1" si="13"/>
        <v>52</v>
      </c>
      <c r="G182" s="307"/>
      <c r="H182" s="307">
        <f t="shared" ca="1" si="14"/>
        <v>7207</v>
      </c>
      <c r="I182" s="307">
        <f t="shared" ca="1" si="15"/>
        <v>72</v>
      </c>
      <c r="J182" s="307"/>
      <c r="K182" s="307">
        <f t="shared" ca="1" si="16"/>
        <v>8083</v>
      </c>
      <c r="L182" s="307">
        <f t="shared" ca="1" si="17"/>
        <v>70</v>
      </c>
      <c r="M182" s="33"/>
    </row>
    <row r="183" spans="1:13" x14ac:dyDescent="0.3">
      <c r="A183" s="126" t="s">
        <v>153</v>
      </c>
      <c r="B183" s="180"/>
      <c r="C183" s="181" t="s">
        <v>397</v>
      </c>
      <c r="D183" s="43"/>
      <c r="E183" s="307">
        <f t="shared" ca="1" si="12"/>
        <v>391</v>
      </c>
      <c r="F183" s="307">
        <f t="shared" ca="1" si="13"/>
        <v>48</v>
      </c>
      <c r="G183" s="307"/>
      <c r="H183" s="307">
        <f t="shared" ca="1" si="14"/>
        <v>3725</v>
      </c>
      <c r="I183" s="307">
        <f t="shared" ca="1" si="15"/>
        <v>70</v>
      </c>
      <c r="J183" s="307"/>
      <c r="K183" s="307">
        <f t="shared" ca="1" si="16"/>
        <v>4116</v>
      </c>
      <c r="L183" s="307">
        <f t="shared" ca="1" si="17"/>
        <v>68</v>
      </c>
      <c r="M183" s="33"/>
    </row>
    <row r="184" spans="1:13" x14ac:dyDescent="0.3">
      <c r="A184" s="126" t="s">
        <v>154</v>
      </c>
      <c r="B184" s="180"/>
      <c r="C184" s="181" t="s">
        <v>398</v>
      </c>
      <c r="D184" s="43"/>
      <c r="E184" s="307">
        <f t="shared" ca="1" si="12"/>
        <v>795</v>
      </c>
      <c r="F184" s="307">
        <f t="shared" ca="1" si="13"/>
        <v>49</v>
      </c>
      <c r="G184" s="307"/>
      <c r="H184" s="307">
        <f t="shared" ca="1" si="14"/>
        <v>6270</v>
      </c>
      <c r="I184" s="307">
        <f t="shared" ca="1" si="15"/>
        <v>69</v>
      </c>
      <c r="J184" s="307"/>
      <c r="K184" s="307">
        <f t="shared" ca="1" si="16"/>
        <v>7065</v>
      </c>
      <c r="L184" s="307">
        <f t="shared" ca="1" si="17"/>
        <v>67</v>
      </c>
      <c r="M184" s="33"/>
    </row>
    <row r="185" spans="1:13" x14ac:dyDescent="0.3">
      <c r="A185" s="126" t="s">
        <v>155</v>
      </c>
      <c r="B185" s="180"/>
      <c r="C185" s="181" t="s">
        <v>399</v>
      </c>
      <c r="D185" s="43"/>
      <c r="E185" s="307" t="str">
        <f t="shared" ca="1" si="12"/>
        <v>**</v>
      </c>
      <c r="F185" s="307" t="str">
        <f t="shared" ca="1" si="13"/>
        <v>**</v>
      </c>
      <c r="G185" s="307"/>
      <c r="H185" s="307" t="str">
        <f t="shared" ca="1" si="14"/>
        <v>**</v>
      </c>
      <c r="I185" s="307" t="str">
        <f t="shared" ca="1" si="15"/>
        <v>**</v>
      </c>
      <c r="J185" s="307"/>
      <c r="K185" s="307" t="str">
        <f t="shared" ca="1" si="16"/>
        <v>**</v>
      </c>
      <c r="L185" s="307" t="str">
        <f t="shared" ca="1" si="17"/>
        <v>**</v>
      </c>
      <c r="M185" s="33"/>
    </row>
    <row r="186" spans="1:13" x14ac:dyDescent="0.3">
      <c r="A186" s="126" t="s">
        <v>156</v>
      </c>
      <c r="B186" s="180"/>
      <c r="C186" s="181" t="s">
        <v>400</v>
      </c>
      <c r="D186" s="43"/>
      <c r="E186" s="307">
        <f t="shared" ca="1" si="12"/>
        <v>207</v>
      </c>
      <c r="F186" s="307">
        <f t="shared" ca="1" si="13"/>
        <v>52</v>
      </c>
      <c r="G186" s="307"/>
      <c r="H186" s="307">
        <f t="shared" ca="1" si="14"/>
        <v>2267</v>
      </c>
      <c r="I186" s="307">
        <f t="shared" ca="1" si="15"/>
        <v>76</v>
      </c>
      <c r="J186" s="307"/>
      <c r="K186" s="307">
        <f t="shared" ca="1" si="16"/>
        <v>2474</v>
      </c>
      <c r="L186" s="307">
        <f t="shared" ca="1" si="17"/>
        <v>74</v>
      </c>
      <c r="M186" s="33"/>
    </row>
    <row r="187" spans="1:13" x14ac:dyDescent="0.3">
      <c r="A187" s="126" t="s">
        <v>157</v>
      </c>
      <c r="B187" s="180"/>
      <c r="C187" s="181" t="s">
        <v>401</v>
      </c>
      <c r="D187" s="43"/>
      <c r="E187" s="307">
        <f t="shared" ca="1" si="12"/>
        <v>516</v>
      </c>
      <c r="F187" s="307">
        <f t="shared" ca="1" si="13"/>
        <v>49</v>
      </c>
      <c r="G187" s="307"/>
      <c r="H187" s="307">
        <f t="shared" ca="1" si="14"/>
        <v>2661</v>
      </c>
      <c r="I187" s="307">
        <f t="shared" ca="1" si="15"/>
        <v>67</v>
      </c>
      <c r="J187" s="307"/>
      <c r="K187" s="307">
        <f t="shared" ca="1" si="16"/>
        <v>3177</v>
      </c>
      <c r="L187" s="307">
        <f t="shared" ca="1" si="17"/>
        <v>64</v>
      </c>
      <c r="M187" s="33"/>
    </row>
    <row r="188" spans="1:13" x14ac:dyDescent="0.3">
      <c r="A188" s="126" t="s">
        <v>158</v>
      </c>
      <c r="B188" s="180"/>
      <c r="C188" s="181" t="s">
        <v>402</v>
      </c>
      <c r="D188" s="43"/>
      <c r="E188" s="307">
        <f t="shared" ca="1" si="12"/>
        <v>188</v>
      </c>
      <c r="F188" s="307">
        <f t="shared" ca="1" si="13"/>
        <v>55</v>
      </c>
      <c r="G188" s="307"/>
      <c r="H188" s="307">
        <f t="shared" ca="1" si="14"/>
        <v>1513</v>
      </c>
      <c r="I188" s="307">
        <f t="shared" ca="1" si="15"/>
        <v>76</v>
      </c>
      <c r="J188" s="307"/>
      <c r="K188" s="307">
        <f t="shared" ca="1" si="16"/>
        <v>1701</v>
      </c>
      <c r="L188" s="307">
        <f t="shared" ca="1" si="17"/>
        <v>74</v>
      </c>
      <c r="M188" s="33"/>
    </row>
    <row r="189" spans="1:13" x14ac:dyDescent="0.3">
      <c r="A189" s="126" t="s">
        <v>159</v>
      </c>
      <c r="B189" s="180"/>
      <c r="C189" s="181" t="s">
        <v>403</v>
      </c>
      <c r="D189" s="43"/>
      <c r="E189" s="307">
        <f t="shared" ca="1" si="12"/>
        <v>763</v>
      </c>
      <c r="F189" s="307">
        <f t="shared" ca="1" si="13"/>
        <v>53</v>
      </c>
      <c r="G189" s="307"/>
      <c r="H189" s="307">
        <f t="shared" ca="1" si="14"/>
        <v>5197</v>
      </c>
      <c r="I189" s="307">
        <f t="shared" ca="1" si="15"/>
        <v>72</v>
      </c>
      <c r="J189" s="307"/>
      <c r="K189" s="307">
        <f t="shared" ca="1" si="16"/>
        <v>5960</v>
      </c>
      <c r="L189" s="307">
        <f t="shared" ca="1" si="17"/>
        <v>70</v>
      </c>
      <c r="M189" s="33"/>
    </row>
    <row r="190" spans="1:13" x14ac:dyDescent="0.3">
      <c r="A190" s="126" t="s">
        <v>160</v>
      </c>
      <c r="B190" s="180"/>
      <c r="C190" s="181" t="s">
        <v>404</v>
      </c>
      <c r="D190" s="43"/>
      <c r="E190" s="307">
        <f t="shared" ca="1" si="12"/>
        <v>241</v>
      </c>
      <c r="F190" s="307">
        <f t="shared" ca="1" si="13"/>
        <v>59</v>
      </c>
      <c r="G190" s="307"/>
      <c r="H190" s="307">
        <f t="shared" ca="1" si="14"/>
        <v>3286</v>
      </c>
      <c r="I190" s="307">
        <f t="shared" ca="1" si="15"/>
        <v>77</v>
      </c>
      <c r="J190" s="307"/>
      <c r="K190" s="307">
        <f t="shared" ca="1" si="16"/>
        <v>3527</v>
      </c>
      <c r="L190" s="307">
        <f t="shared" ca="1" si="17"/>
        <v>76</v>
      </c>
      <c r="M190" s="33"/>
    </row>
    <row r="191" spans="1:13" x14ac:dyDescent="0.3">
      <c r="A191" s="126" t="s">
        <v>161</v>
      </c>
      <c r="B191" s="180"/>
      <c r="C191" s="181" t="s">
        <v>405</v>
      </c>
      <c r="D191" s="43"/>
      <c r="E191" s="307">
        <f t="shared" ca="1" si="12"/>
        <v>345</v>
      </c>
      <c r="F191" s="307">
        <f t="shared" ca="1" si="13"/>
        <v>52</v>
      </c>
      <c r="G191" s="307"/>
      <c r="H191" s="307">
        <f t="shared" ca="1" si="14"/>
        <v>2765</v>
      </c>
      <c r="I191" s="307">
        <f t="shared" ca="1" si="15"/>
        <v>70</v>
      </c>
      <c r="J191" s="307"/>
      <c r="K191" s="307">
        <f t="shared" ca="1" si="16"/>
        <v>3110</v>
      </c>
      <c r="L191" s="307">
        <f t="shared" ca="1" si="17"/>
        <v>68</v>
      </c>
      <c r="M191" s="33"/>
    </row>
    <row r="192" spans="1:13" x14ac:dyDescent="0.3">
      <c r="A192" s="126" t="s">
        <v>162</v>
      </c>
      <c r="B192" s="180"/>
      <c r="C192" s="181" t="s">
        <v>406</v>
      </c>
      <c r="D192" s="43"/>
      <c r="E192" s="307">
        <f t="shared" ca="1" si="12"/>
        <v>273</v>
      </c>
      <c r="F192" s="307">
        <f t="shared" ca="1" si="13"/>
        <v>60</v>
      </c>
      <c r="G192" s="307"/>
      <c r="H192" s="307">
        <f t="shared" ca="1" si="14"/>
        <v>1180</v>
      </c>
      <c r="I192" s="307">
        <f t="shared" ca="1" si="15"/>
        <v>73</v>
      </c>
      <c r="J192" s="307"/>
      <c r="K192" s="307">
        <f t="shared" ca="1" si="16"/>
        <v>1453</v>
      </c>
      <c r="L192" s="307">
        <f t="shared" ca="1" si="17"/>
        <v>71</v>
      </c>
      <c r="M192" s="33"/>
    </row>
    <row r="193" spans="1:43" x14ac:dyDescent="0.3">
      <c r="A193" s="160" t="s">
        <v>163</v>
      </c>
      <c r="B193" s="190"/>
      <c r="C193" s="191" t="s">
        <v>407</v>
      </c>
      <c r="D193" s="106"/>
      <c r="E193" s="308">
        <f t="shared" ca="1" si="12"/>
        <v>424</v>
      </c>
      <c r="F193" s="308">
        <f t="shared" ca="1" si="13"/>
        <v>48</v>
      </c>
      <c r="G193" s="308"/>
      <c r="H193" s="308">
        <f t="shared" ca="1" si="14"/>
        <v>5172</v>
      </c>
      <c r="I193" s="308">
        <f t="shared" ca="1" si="15"/>
        <v>72</v>
      </c>
      <c r="J193" s="308"/>
      <c r="K193" s="308">
        <f t="shared" ca="1" si="16"/>
        <v>5596</v>
      </c>
      <c r="L193" s="308">
        <f t="shared" ca="1" si="17"/>
        <v>70</v>
      </c>
      <c r="M193" s="71"/>
    </row>
    <row r="194" spans="1:43" x14ac:dyDescent="0.3">
      <c r="C194" s="33"/>
      <c r="D194" s="33"/>
      <c r="E194" s="4"/>
      <c r="F194" s="4"/>
      <c r="G194" s="4"/>
      <c r="H194" s="4"/>
      <c r="I194" s="4"/>
      <c r="J194" s="4"/>
      <c r="L194" s="13" t="s">
        <v>232</v>
      </c>
    </row>
    <row r="195" spans="1:43" s="33" customFormat="1" x14ac:dyDescent="0.3">
      <c r="A195" s="333" t="s">
        <v>1612</v>
      </c>
      <c r="B195" s="78"/>
      <c r="C195" s="78"/>
      <c r="D195" s="32"/>
      <c r="E195" s="32"/>
      <c r="F195" s="32"/>
      <c r="G195" s="79"/>
      <c r="H195" s="79"/>
      <c r="I195" s="79"/>
      <c r="J195" s="79"/>
      <c r="K195" s="30"/>
      <c r="L195" s="30"/>
      <c r="M195" s="30"/>
      <c r="N195" s="31"/>
      <c r="O195" s="31"/>
      <c r="P195" s="31"/>
      <c r="R195" s="32"/>
      <c r="S195" s="32"/>
      <c r="T195" s="32"/>
      <c r="U195" s="78"/>
      <c r="V195" s="78"/>
      <c r="W195" s="80"/>
      <c r="AH195" s="119"/>
      <c r="AI195" s="119"/>
      <c r="AJ195" s="119"/>
      <c r="AK195" s="119"/>
      <c r="AL195" s="119"/>
      <c r="AM195" s="119"/>
      <c r="AN195" s="119"/>
      <c r="AO195" s="119"/>
      <c r="AP195" s="119"/>
      <c r="AQ195" s="119"/>
    </row>
    <row r="196" spans="1:43" x14ac:dyDescent="0.3">
      <c r="A196" s="14" t="s">
        <v>181</v>
      </c>
      <c r="B196" s="59"/>
      <c r="C196" s="59"/>
      <c r="D196" s="59"/>
      <c r="E196" s="59"/>
      <c r="F196" s="59"/>
      <c r="G196" s="59"/>
      <c r="H196" s="59"/>
      <c r="I196" s="59"/>
      <c r="J196" s="56"/>
      <c r="K196" s="56"/>
    </row>
    <row r="197" spans="1:43" x14ac:dyDescent="0.3">
      <c r="A197" s="14" t="s">
        <v>203</v>
      </c>
      <c r="B197" s="59"/>
      <c r="C197" s="59"/>
      <c r="D197" s="59"/>
      <c r="E197" s="59"/>
      <c r="F197" s="59"/>
      <c r="G197" s="59"/>
      <c r="H197" s="59"/>
      <c r="I197" s="59"/>
      <c r="J197" s="56"/>
      <c r="K197" s="56"/>
    </row>
    <row r="198" spans="1:43" ht="33.75" customHeight="1" x14ac:dyDescent="0.3">
      <c r="A198" s="734" t="s">
        <v>1149</v>
      </c>
      <c r="B198" s="734"/>
      <c r="C198" s="734"/>
      <c r="D198" s="734"/>
      <c r="E198" s="734"/>
      <c r="F198" s="734"/>
      <c r="G198" s="734"/>
      <c r="H198" s="734"/>
      <c r="I198" s="734"/>
      <c r="J198" s="734"/>
      <c r="K198" s="734"/>
      <c r="L198" s="734"/>
    </row>
    <row r="199" spans="1:43" ht="13.5" customHeight="1" x14ac:dyDescent="0.3">
      <c r="A199" s="57" t="s">
        <v>433</v>
      </c>
      <c r="B199" s="16"/>
      <c r="C199" s="16"/>
      <c r="D199" s="16"/>
      <c r="E199" s="16"/>
      <c r="F199" s="16"/>
      <c r="G199" s="16"/>
      <c r="H199" s="16"/>
      <c r="I199" s="16"/>
      <c r="J199" s="16"/>
      <c r="K199" s="16"/>
      <c r="L199" s="16"/>
    </row>
    <row r="200" spans="1:43" ht="12.75" x14ac:dyDescent="0.35">
      <c r="A200" s="262" t="s">
        <v>475</v>
      </c>
      <c r="B200" s="262"/>
      <c r="C200" s="262"/>
      <c r="D200" s="262"/>
      <c r="E200" s="262"/>
      <c r="F200" s="262"/>
      <c r="G200" s="262"/>
      <c r="H200" s="262"/>
      <c r="I200" s="262"/>
      <c r="J200" s="205"/>
      <c r="K200" s="205"/>
      <c r="L200" s="205"/>
      <c r="M200" s="205"/>
      <c r="N200" s="205"/>
      <c r="O200" s="205"/>
      <c r="P200" s="205"/>
      <c r="Q200" s="205"/>
      <c r="R200" s="205"/>
      <c r="S200" s="205"/>
      <c r="T200" s="205"/>
      <c r="U200" s="205"/>
      <c r="V200" s="205"/>
    </row>
    <row r="201" spans="1:43" ht="12.75" x14ac:dyDescent="0.35">
      <c r="A201" s="262" t="s">
        <v>476</v>
      </c>
      <c r="B201" s="205"/>
      <c r="C201" s="205"/>
      <c r="D201" s="205"/>
      <c r="E201" s="205"/>
      <c r="F201" s="205"/>
      <c r="G201" s="205"/>
      <c r="H201" s="205"/>
      <c r="I201" s="205"/>
      <c r="J201" s="205"/>
      <c r="K201" s="205"/>
      <c r="L201" s="205"/>
      <c r="M201" s="205"/>
      <c r="N201" s="205"/>
      <c r="O201" s="205"/>
      <c r="P201" s="205"/>
      <c r="Q201" s="205"/>
      <c r="R201" s="205"/>
      <c r="S201" s="205"/>
      <c r="T201" s="205"/>
      <c r="U201" s="205"/>
      <c r="V201" s="205"/>
    </row>
    <row r="202" spans="1:43" ht="21.75" customHeight="1" x14ac:dyDescent="0.35">
      <c r="A202" s="734" t="s">
        <v>520</v>
      </c>
      <c r="B202" s="779"/>
      <c r="C202" s="779"/>
      <c r="D202" s="779"/>
      <c r="E202" s="779"/>
      <c r="F202" s="779"/>
      <c r="G202" s="779"/>
      <c r="H202" s="779"/>
      <c r="I202" s="779"/>
      <c r="J202" s="779"/>
      <c r="K202" s="779"/>
      <c r="L202" s="779"/>
      <c r="M202" s="779"/>
      <c r="N202" s="205"/>
      <c r="O202" s="205"/>
      <c r="P202" s="205"/>
      <c r="Q202" s="205"/>
      <c r="R202" s="205"/>
      <c r="S202" s="205"/>
      <c r="T202" s="205"/>
      <c r="U202" s="205"/>
      <c r="V202" s="205"/>
    </row>
    <row r="203" spans="1:43" x14ac:dyDescent="0.3">
      <c r="B203" s="16"/>
      <c r="C203" s="16"/>
      <c r="D203" s="16"/>
      <c r="E203" s="16"/>
      <c r="F203" s="16"/>
      <c r="G203" s="16"/>
      <c r="H203" s="16"/>
      <c r="I203" s="16"/>
      <c r="J203" s="16"/>
      <c r="K203" s="16"/>
      <c r="L203" s="16"/>
    </row>
    <row r="204" spans="1:43" x14ac:dyDescent="0.3">
      <c r="A204" s="107" t="s">
        <v>1632</v>
      </c>
      <c r="B204" s="107"/>
      <c r="C204" s="107"/>
      <c r="D204" s="107"/>
      <c r="E204" s="107"/>
      <c r="F204" s="107"/>
      <c r="G204" s="107"/>
      <c r="H204" s="107"/>
      <c r="I204" s="107"/>
      <c r="J204" s="107"/>
      <c r="K204" s="107"/>
    </row>
    <row r="205" spans="1:43" x14ac:dyDescent="0.3">
      <c r="A205" s="107"/>
      <c r="B205" s="107"/>
      <c r="C205" s="107"/>
      <c r="D205" s="107"/>
      <c r="E205" s="107"/>
      <c r="F205" s="107"/>
      <c r="G205" s="107"/>
      <c r="H205" s="107"/>
      <c r="I205" s="107"/>
      <c r="J205" s="107"/>
      <c r="K205" s="107"/>
    </row>
    <row r="206" spans="1:43" x14ac:dyDescent="0.3">
      <c r="A206" s="57" t="s">
        <v>1569</v>
      </c>
      <c r="B206" s="57"/>
      <c r="C206" s="57"/>
      <c r="D206" s="57"/>
      <c r="E206" s="56"/>
      <c r="F206" s="56"/>
      <c r="G206" s="59"/>
      <c r="H206" s="59"/>
      <c r="I206" s="59"/>
      <c r="J206" s="56"/>
      <c r="K206" s="56"/>
    </row>
    <row r="207" spans="1:43" x14ac:dyDescent="0.3">
      <c r="A207" s="37" t="s">
        <v>1145</v>
      </c>
    </row>
  </sheetData>
  <sheetProtection sheet="1" autoFilter="0"/>
  <mergeCells count="13">
    <mergeCell ref="A202:M202"/>
    <mergeCell ref="D9:D10"/>
    <mergeCell ref="H9:I9"/>
    <mergeCell ref="A198:L198"/>
    <mergeCell ref="G7:M7"/>
    <mergeCell ref="F4:M4"/>
    <mergeCell ref="A3:D3"/>
    <mergeCell ref="E9:F9"/>
    <mergeCell ref="K9:L9"/>
    <mergeCell ref="A9:C10"/>
    <mergeCell ref="G5:M5"/>
    <mergeCell ref="G6:M6"/>
    <mergeCell ref="A5:D7"/>
  </mergeCells>
  <phoneticPr fontId="6" type="noConversion"/>
  <conditionalFormatting sqref="F11:G193 I11:I193 L11:L193">
    <cfRule type="expression" dxfId="50" priority="1">
      <formula>$G$5="Average point score"</formula>
    </cfRule>
  </conditionalFormatting>
  <dataValidations count="3">
    <dataValidation type="list" allowBlank="1" showInputMessage="1" showErrorMessage="1" sqref="G6:L6">
      <formula1>$Z$7:$Z$9</formula1>
    </dataValidation>
    <dataValidation type="list" allowBlank="1" showInputMessage="1" showErrorMessage="1" sqref="G5:L5">
      <formula1>$Z$2:$Z$4</formula1>
    </dataValidation>
    <dataValidation type="list" allowBlank="1" showInputMessage="1" showErrorMessage="1" sqref="G7:M7">
      <formula1>$Z$11:$Z$15</formula1>
    </dataValidation>
  </dataValidations>
  <pageMargins left="0.39370078740157483" right="0.39370078740157483" top="0.39370078740157483" bottom="0.39370078740157483" header="0.23622047244094491" footer="0.23622047244094491"/>
  <pageSetup paperSize="9" scale="60" orientation="portrait" r:id="rId1"/>
  <headerFooter alignWithMargins="0"/>
  <rowBreaks count="1" manualBreakCount="1">
    <brk id="114" max="12"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FFCC"/>
    <pageSetUpPr fitToPage="1"/>
  </sheetPr>
  <dimension ref="A1:AQ210"/>
  <sheetViews>
    <sheetView zoomScaleNormal="100" workbookViewId="0">
      <pane ySplit="10" topLeftCell="A11" activePane="bottomLeft" state="frozen"/>
      <selection pane="bottomLeft"/>
    </sheetView>
  </sheetViews>
  <sheetFormatPr defaultColWidth="9.1328125" defaultRowHeight="10.15" x14ac:dyDescent="0.3"/>
  <cols>
    <col min="1" max="1" width="9.1328125" style="37"/>
    <col min="2" max="2" width="2" style="37" customWidth="1"/>
    <col min="3" max="3" width="21.59765625" style="37" customWidth="1"/>
    <col min="4" max="4" width="1.3984375" style="37" customWidth="1"/>
    <col min="5" max="5" width="7.3984375" style="37" customWidth="1"/>
    <col min="6" max="6" width="9.59765625" style="37" customWidth="1"/>
    <col min="7" max="7" width="1.3984375" style="37" customWidth="1"/>
    <col min="8" max="8" width="9.3984375" style="37" customWidth="1"/>
    <col min="9" max="9" width="9.86328125" style="37" customWidth="1"/>
    <col min="10" max="10" width="1.3984375" style="37" customWidth="1"/>
    <col min="11" max="11" width="7.1328125" style="37" customWidth="1"/>
    <col min="12" max="12" width="9.86328125" style="37" customWidth="1"/>
    <col min="13" max="13" width="1.3984375" style="37" customWidth="1"/>
    <col min="14" max="14" width="7.59765625" style="37" customWidth="1"/>
    <col min="15" max="15" width="9.59765625" style="37" customWidth="1"/>
    <col min="16" max="16" width="1.3984375" style="37" customWidth="1"/>
    <col min="17" max="17" width="7.59765625" style="37" customWidth="1"/>
    <col min="18" max="18" width="9.59765625" style="37" customWidth="1"/>
    <col min="19" max="19" width="1.3984375" style="37" customWidth="1"/>
    <col min="20" max="20" width="7.59765625" style="37" customWidth="1"/>
    <col min="21" max="21" width="9.86328125" style="37" customWidth="1"/>
    <col min="22" max="22" width="1.3984375" style="37" customWidth="1"/>
    <col min="23" max="23" width="2.59765625" style="37" customWidth="1"/>
    <col min="24" max="25" width="9.1328125" style="37"/>
    <col min="26" max="26" width="6.59765625" style="37" customWidth="1"/>
    <col min="27" max="27" width="9.1328125" style="37" customWidth="1"/>
    <col min="28" max="28" width="9.1328125" style="37" hidden="1" customWidth="1"/>
    <col min="29" max="29" width="9.1328125" style="91" hidden="1" customWidth="1"/>
    <col min="30" max="31" width="9.1328125" style="37" hidden="1" customWidth="1"/>
    <col min="32" max="34" width="9.1328125" style="37" customWidth="1"/>
    <col min="35" max="16384" width="9.1328125" style="37"/>
  </cols>
  <sheetData>
    <row r="1" spans="1:30" ht="13.15" x14ac:dyDescent="0.4">
      <c r="A1" s="649"/>
    </row>
    <row r="2" spans="1:30" s="19" customFormat="1" ht="15.75" customHeight="1" x14ac:dyDescent="0.4">
      <c r="A2" s="103" t="s">
        <v>566</v>
      </c>
      <c r="B2" s="108"/>
      <c r="C2" s="108"/>
      <c r="AC2" s="196" t="s">
        <v>466</v>
      </c>
    </row>
    <row r="3" spans="1:30" s="19" customFormat="1" ht="15.75" customHeight="1" thickBot="1" x14ac:dyDescent="0.4">
      <c r="A3" s="742" t="s">
        <v>1616</v>
      </c>
      <c r="B3" s="743"/>
      <c r="C3" s="743"/>
      <c r="D3" s="743"/>
      <c r="P3" s="104"/>
      <c r="AC3" s="196" t="s">
        <v>233</v>
      </c>
    </row>
    <row r="4" spans="1:30" s="19" customFormat="1" ht="16.5" customHeight="1" thickBot="1" x14ac:dyDescent="0.45">
      <c r="A4" s="83" t="s">
        <v>1152</v>
      </c>
      <c r="B4" s="25"/>
      <c r="C4" s="25"/>
      <c r="K4" s="753" t="s">
        <v>410</v>
      </c>
      <c r="L4" s="762"/>
      <c r="M4" s="762"/>
      <c r="N4" s="762"/>
      <c r="O4" s="762"/>
      <c r="P4" s="762"/>
      <c r="Q4" s="762"/>
      <c r="R4" s="762"/>
      <c r="S4" s="762"/>
      <c r="T4" s="762"/>
      <c r="U4" s="762"/>
      <c r="V4" s="763"/>
      <c r="AC4" s="196" t="s">
        <v>436</v>
      </c>
    </row>
    <row r="5" spans="1:30" s="19" customFormat="1" ht="16.5" customHeight="1" x14ac:dyDescent="0.35">
      <c r="A5" s="750"/>
      <c r="B5" s="750"/>
      <c r="C5" s="750"/>
      <c r="D5" s="750"/>
      <c r="E5" s="750"/>
      <c r="F5" s="750"/>
      <c r="G5" s="750"/>
      <c r="H5" s="750"/>
      <c r="K5" s="773" t="s">
        <v>234</v>
      </c>
      <c r="L5" s="774"/>
      <c r="M5" s="764" t="s">
        <v>466</v>
      </c>
      <c r="N5" s="764"/>
      <c r="O5" s="764"/>
      <c r="P5" s="764"/>
      <c r="Q5" s="764"/>
      <c r="R5" s="764"/>
      <c r="S5" s="764"/>
      <c r="T5" s="764"/>
      <c r="U5" s="764"/>
      <c r="V5" s="765"/>
      <c r="AC5" s="90"/>
    </row>
    <row r="6" spans="1:30" s="19" customFormat="1" ht="12.75" x14ac:dyDescent="0.35">
      <c r="A6" s="750"/>
      <c r="B6" s="750"/>
      <c r="C6" s="750"/>
      <c r="D6" s="750"/>
      <c r="E6" s="750"/>
      <c r="F6" s="750"/>
      <c r="G6" s="750"/>
      <c r="H6" s="750"/>
      <c r="K6" s="773" t="s">
        <v>210</v>
      </c>
      <c r="L6" s="774"/>
      <c r="M6" s="764" t="s">
        <v>208</v>
      </c>
      <c r="N6" s="764"/>
      <c r="O6" s="764"/>
      <c r="P6" s="764"/>
      <c r="Q6" s="764"/>
      <c r="R6" s="764"/>
      <c r="S6" s="764"/>
      <c r="T6" s="764"/>
      <c r="U6" s="764"/>
      <c r="V6" s="765"/>
      <c r="AC6" s="91"/>
    </row>
    <row r="7" spans="1:30" s="19" customFormat="1" ht="13.15" thickBot="1" x14ac:dyDescent="0.4">
      <c r="A7" s="195"/>
      <c r="B7" s="195"/>
      <c r="C7" s="195"/>
      <c r="D7" s="195"/>
      <c r="E7" s="195"/>
      <c r="F7" s="195"/>
      <c r="G7" s="195"/>
      <c r="H7" s="195"/>
      <c r="K7" s="771" t="s">
        <v>211</v>
      </c>
      <c r="L7" s="772"/>
      <c r="M7" s="746">
        <v>2017</v>
      </c>
      <c r="N7" s="746"/>
      <c r="O7" s="746"/>
      <c r="P7" s="746"/>
      <c r="Q7" s="746"/>
      <c r="R7" s="746"/>
      <c r="S7" s="746"/>
      <c r="T7" s="746"/>
      <c r="U7" s="746"/>
      <c r="V7" s="747"/>
      <c r="AC7" s="91"/>
    </row>
    <row r="8" spans="1:30" x14ac:dyDescent="0.3">
      <c r="A8" s="71"/>
      <c r="AD8" s="37">
        <v>2013</v>
      </c>
    </row>
    <row r="9" spans="1:30" ht="35.25" customHeight="1" x14ac:dyDescent="0.3">
      <c r="A9" s="782" t="str">
        <f>M5</f>
        <v>At least the expected standard in all ELGs</v>
      </c>
      <c r="B9" s="782"/>
      <c r="C9" s="782"/>
      <c r="D9" s="824">
        <f>IF($M$5="At least the expected standard in all ELGs",6,IF($M$5="A good level of development",7,IF($M$5="Average point score",8,"")))</f>
        <v>6</v>
      </c>
      <c r="E9" s="826" t="s">
        <v>411</v>
      </c>
      <c r="F9" s="826"/>
      <c r="G9" s="267"/>
      <c r="H9" s="826" t="s">
        <v>434</v>
      </c>
      <c r="I9" s="826"/>
      <c r="J9" s="267"/>
      <c r="K9" s="826" t="s">
        <v>426</v>
      </c>
      <c r="L9" s="826"/>
      <c r="M9" s="267"/>
      <c r="N9" s="827" t="str">
        <f>IF(OR(M7=2015,M7=2016,M7=2017),"SEN Support","Pupils with SEN but without a statement")</f>
        <v>SEN Support</v>
      </c>
      <c r="O9" s="827"/>
      <c r="P9" s="267"/>
      <c r="Q9" s="827" t="str">
        <f>IF(OR(M7=2015,M7=2016,M7=2017),"SEN with a statement or EHC plan","Pupils with a statement of SEN")</f>
        <v>SEN with a statement or EHC plan</v>
      </c>
      <c r="R9" s="827"/>
      <c r="S9" s="267"/>
      <c r="T9" s="803" t="s">
        <v>479</v>
      </c>
      <c r="U9" s="803"/>
      <c r="V9" s="267"/>
      <c r="W9" s="33"/>
      <c r="AD9" s="37">
        <v>2014</v>
      </c>
    </row>
    <row r="10" spans="1:30" ht="70.5" customHeight="1" x14ac:dyDescent="0.3">
      <c r="A10" s="783"/>
      <c r="B10" s="783"/>
      <c r="C10" s="783"/>
      <c r="D10" s="825"/>
      <c r="E10" s="132" t="s">
        <v>170</v>
      </c>
      <c r="F10" s="201" t="str">
        <f>IF($M$5="At least the expected standard in all ELGs","Percentage achieving "&amp;LEFT(LOWER($M$5),1)&amp;RIGHT($M$5,LEN($M$5)-1),IF($M$5="A good level of development","Percentage achieving "&amp;LEFT(LOWER($M$5),1)&amp;RIGHT($M$5,LEN($M$5)-1),"Average point score"))</f>
        <v>Percentage achieving at least the expected standard in all ELGs</v>
      </c>
      <c r="G10" s="331">
        <f>IF($M$5="At least the expected standard in all ELGs",6,IF($M$5="A good level of development",7,IF($M$5="Average point score",8,"")))</f>
        <v>6</v>
      </c>
      <c r="H10" s="132" t="s">
        <v>170</v>
      </c>
      <c r="I10" s="201" t="str">
        <f>IF($M$5="At least the expected standard in all ELGs","Percentage achieving "&amp;LEFT(LOWER($M$5),1)&amp;RIGHT($M$5,LEN($M$5)-1),IF($M$5="A good level of development","Percentage achieving "&amp;LEFT(LOWER($M$5),1)&amp;RIGHT($M$5,LEN($M$5)-1),"Average point score"))</f>
        <v>Percentage achieving at least the expected standard in all ELGs</v>
      </c>
      <c r="J10" s="331">
        <f>IF($M$5="At least the expected standard in all ELGs",6,IF($M$5="A good level of development",7,IF($M$5="Average point score",8,"")))</f>
        <v>6</v>
      </c>
      <c r="K10" s="132" t="s">
        <v>170</v>
      </c>
      <c r="L10" s="201" t="str">
        <f>IF($M$5="At least the expected standard in all ELGs","Percentage achieving "&amp;LEFT(LOWER($M$5),1)&amp;RIGHT($M$5,LEN($M$5)-1),IF($M$5="A good level of development","Percentage achieving "&amp;LEFT(LOWER($M$5),1)&amp;RIGHT($M$5,LEN($M$5)-1),"Average point score"))</f>
        <v>Percentage achieving at least the expected standard in all ELGs</v>
      </c>
      <c r="M10" s="331">
        <f>IF($M$5="At least the expected standard in all ELGs",6,IF($M$5="A good level of development",7,IF($M$5="Average point score",8,"")))</f>
        <v>6</v>
      </c>
      <c r="N10" s="132" t="s">
        <v>170</v>
      </c>
      <c r="O10" s="201" t="str">
        <f>IF($M$5="At least the expected standard in all ELGs","Percentage achieving "&amp;LEFT(LOWER($M$5),1)&amp;RIGHT($M$5,LEN($M$5)-1),IF($M$5="A good level of development","Percentage achieving "&amp;LEFT(LOWER($M$5),1)&amp;RIGHT($M$5,LEN($M$5)-1),"Average point score"))</f>
        <v>Percentage achieving at least the expected standard in all ELGs</v>
      </c>
      <c r="P10" s="331">
        <f>IF($M$5="At least the expected standard in all ELGs",6,IF($M$5="A good level of development",7,IF($M$5="Average point score",8,"")))</f>
        <v>6</v>
      </c>
      <c r="Q10" s="132" t="s">
        <v>170</v>
      </c>
      <c r="R10" s="201" t="str">
        <f>IF($M$5="At least the expected standard in all ELGs","Percentage achieving "&amp;LEFT(LOWER($M$5),1)&amp;RIGHT($M$5,LEN($M$5)-1),IF($M$5="A good level of development","Percentage achieving "&amp;LEFT(LOWER($M$5),1)&amp;RIGHT($M$5,LEN($M$5)-1),"Average point score"))</f>
        <v>Percentage achieving at least the expected standard in all ELGs</v>
      </c>
      <c r="S10" s="331">
        <f>IF($M$5="At least the expected standard in all ELGs",6,IF($M$5="A good level of development",7,IF($M$5="Average point score",8,"")))</f>
        <v>6</v>
      </c>
      <c r="T10" s="132" t="s">
        <v>170</v>
      </c>
      <c r="U10" s="201" t="str">
        <f>IF($M$5="At least the expected standard in all ELGs","Percentage achieving "&amp;LEFT(LOWER($M$5),1)&amp;RIGHT($M$5,LEN($M$5)-1),IF($M$5="A good level of development","Percentage achieving "&amp;LEFT(LOWER($M$5),1)&amp;RIGHT($M$5,LEN($M$5)-1),"Average point score"))</f>
        <v>Percentage achieving at least the expected standard in all ELGs</v>
      </c>
      <c r="V10" s="331">
        <f>IF($M$5="At least the expected standard in all ELGs",6,IF($M$5="A good level of development",7,IF($M$5="Average point score",8,"")))</f>
        <v>6</v>
      </c>
      <c r="W10" s="33"/>
      <c r="AC10" s="39"/>
      <c r="AD10" s="37">
        <v>2015</v>
      </c>
    </row>
    <row r="11" spans="1:30" s="39" customFormat="1" ht="11.65" x14ac:dyDescent="0.3">
      <c r="A11" s="176" t="s">
        <v>2</v>
      </c>
      <c r="B11" s="176"/>
      <c r="C11" s="177" t="s">
        <v>409</v>
      </c>
      <c r="D11" s="110"/>
      <c r="E11" s="306">
        <f ca="1">VLOOKUP($A11,INDIRECT($AC$23),7+$AC$19+$AC$21,FALSE)</f>
        <v>597144</v>
      </c>
      <c r="F11" s="306">
        <f ca="1">VLOOKUP($A11,INDIRECT($AC$23),4+$AC$19+$AC$21,FALSE)</f>
        <v>74</v>
      </c>
      <c r="G11" s="306"/>
      <c r="H11" s="306" t="str">
        <f ca="1">VLOOKUP($A11,INDIRECT($AC$23),25+$AC$19+$AC$21,FALSE)</f>
        <v>.</v>
      </c>
      <c r="I11" s="306" t="str">
        <f ca="1">VLOOKUP($A11,INDIRECT($AC$23),22+$AC$19+$AC$21,FALSE)</f>
        <v>.</v>
      </c>
      <c r="J11" s="306"/>
      <c r="K11" s="306" t="str">
        <f ca="1">VLOOKUP($A11,INDIRECT($AC$23),43+$AC$19+$AC$21,FALSE)</f>
        <v>.</v>
      </c>
      <c r="L11" s="306" t="str">
        <f ca="1">VLOOKUP($A11,INDIRECT($AC$23),40+$AC$19+$AC$21,FALSE)</f>
        <v>.</v>
      </c>
      <c r="M11" s="306"/>
      <c r="N11" s="306">
        <f ca="1">VLOOKUP($A11,INDIRECT($AC$23),61+$AC$19+$AC$21,FALSE)</f>
        <v>50862</v>
      </c>
      <c r="O11" s="306">
        <f ca="1">VLOOKUP($A11,INDIRECT($AC$23),58+$AC$19+$AC$21,FALSE)</f>
        <v>25</v>
      </c>
      <c r="P11" s="306"/>
      <c r="Q11" s="306">
        <f ca="1">VLOOKUP($A11,INDIRECT($AC$23),79+$AC$19+$AC$21,FALSE)</f>
        <v>9273</v>
      </c>
      <c r="R11" s="306">
        <f ca="1">VLOOKUP($A11,INDIRECT($AC$23),76+$AC$19+$AC$21,FALSE)</f>
        <v>4</v>
      </c>
      <c r="S11" s="306"/>
      <c r="T11" s="306">
        <f ca="1">VLOOKUP($A11,INDIRECT($AC$23),97+$AC$19+$AC$21,FALSE)</f>
        <v>669864</v>
      </c>
      <c r="U11" s="306">
        <f ca="1">VLOOKUP($A11,INDIRECT($AC$23),94+$AC$19+$AC$21,FALSE)</f>
        <v>69</v>
      </c>
      <c r="V11" s="109"/>
      <c r="W11" s="26"/>
      <c r="AD11" s="39">
        <v>2016</v>
      </c>
    </row>
    <row r="12" spans="1:30" s="39" customFormat="1" ht="5.25" customHeight="1" x14ac:dyDescent="0.3">
      <c r="A12" s="176"/>
      <c r="B12" s="176"/>
      <c r="C12" s="177"/>
      <c r="D12" s="110"/>
      <c r="E12" s="306"/>
      <c r="F12" s="306"/>
      <c r="G12" s="306"/>
      <c r="H12" s="306"/>
      <c r="I12" s="306"/>
      <c r="J12" s="306"/>
      <c r="K12" s="306"/>
      <c r="L12" s="306"/>
      <c r="M12" s="306"/>
      <c r="N12" s="306"/>
      <c r="O12" s="306"/>
      <c r="P12" s="306"/>
      <c r="Q12" s="306"/>
      <c r="R12" s="306"/>
      <c r="S12" s="306"/>
      <c r="T12" s="306"/>
      <c r="U12" s="306"/>
      <c r="V12" s="109"/>
      <c r="W12" s="26"/>
      <c r="AC12" s="92" t="s">
        <v>206</v>
      </c>
      <c r="AD12" s="39">
        <v>2017</v>
      </c>
    </row>
    <row r="13" spans="1:30" x14ac:dyDescent="0.3">
      <c r="A13" s="176" t="s">
        <v>3</v>
      </c>
      <c r="B13" s="178"/>
      <c r="C13" s="179" t="s">
        <v>247</v>
      </c>
      <c r="D13" s="64"/>
      <c r="E13" s="306">
        <f t="shared" ref="E13:E76" ca="1" si="0">VLOOKUP($A13,INDIRECT($AC$23),7+$AC$19+$AC$21,FALSE)</f>
        <v>26730</v>
      </c>
      <c r="F13" s="306">
        <f t="shared" ref="F13:F76" ca="1" si="1">VLOOKUP($A13,INDIRECT($AC$23),4+$AC$19+$AC$21,FALSE)</f>
        <v>75</v>
      </c>
      <c r="G13" s="306"/>
      <c r="H13" s="306" t="str">
        <f t="shared" ref="H13:H75" ca="1" si="2">VLOOKUP($A13,INDIRECT($AC$23),25+$AC$19+$AC$21,FALSE)</f>
        <v>.</v>
      </c>
      <c r="I13" s="306" t="str">
        <f t="shared" ref="I13:I75" ca="1" si="3">VLOOKUP($A13,INDIRECT($AC$23),22+$AC$19+$AC$21,FALSE)</f>
        <v>.</v>
      </c>
      <c r="J13" s="306"/>
      <c r="K13" s="306" t="str">
        <f t="shared" ref="K13:K75" ca="1" si="4">VLOOKUP($A13,INDIRECT($AC$23),43+$AC$19+$AC$21,FALSE)</f>
        <v>.</v>
      </c>
      <c r="L13" s="306" t="str">
        <f t="shared" ref="L13:L75" ca="1" si="5">VLOOKUP($A13,INDIRECT($AC$23),40+$AC$19+$AC$21,FALSE)</f>
        <v>.</v>
      </c>
      <c r="M13" s="306"/>
      <c r="N13" s="306">
        <f t="shared" ref="N13:N76" ca="1" si="6">VLOOKUP($A13,INDIRECT($AC$23),61+$AC$19+$AC$21,FALSE)</f>
        <v>3220</v>
      </c>
      <c r="O13" s="306">
        <f t="shared" ref="O13:O76" ca="1" si="7">VLOOKUP($A13,INDIRECT($AC$23),58+$AC$19+$AC$21,FALSE)</f>
        <v>29</v>
      </c>
      <c r="P13" s="306"/>
      <c r="Q13" s="306">
        <f t="shared" ref="Q13:Q76" ca="1" si="8">VLOOKUP($A13,INDIRECT($AC$23),79+$AC$19+$AC$21,FALSE)</f>
        <v>420</v>
      </c>
      <c r="R13" s="306">
        <f t="shared" ref="R13:R76" ca="1" si="9">VLOOKUP($A13,INDIRECT($AC$23),76+$AC$19+$AC$21,FALSE)</f>
        <v>1</v>
      </c>
      <c r="S13" s="306"/>
      <c r="T13" s="306">
        <f t="shared" ref="T13:T76" ca="1" si="10">VLOOKUP($A13,INDIRECT($AC$23),97+$AC$19+$AC$21,FALSE)</f>
        <v>30650</v>
      </c>
      <c r="U13" s="306">
        <f t="shared" ref="U13:U76" ca="1" si="11">VLOOKUP($A13,INDIRECT($AC$23),94+$AC$19+$AC$21,FALSE)</f>
        <v>69</v>
      </c>
      <c r="V13" s="33"/>
      <c r="W13" s="33"/>
      <c r="AC13" s="91" t="s">
        <v>207</v>
      </c>
    </row>
    <row r="14" spans="1:30" ht="5.25" customHeight="1" x14ac:dyDescent="0.3">
      <c r="A14" s="126"/>
      <c r="B14" s="180"/>
      <c r="C14" s="181"/>
      <c r="D14" s="65"/>
      <c r="E14" s="306"/>
      <c r="F14" s="306"/>
      <c r="G14" s="306"/>
      <c r="H14" s="307"/>
      <c r="I14" s="306"/>
      <c r="J14" s="306"/>
      <c r="K14" s="306"/>
      <c r="L14" s="306"/>
      <c r="M14" s="306"/>
      <c r="N14" s="306"/>
      <c r="O14" s="306"/>
      <c r="P14" s="306"/>
      <c r="Q14" s="306"/>
      <c r="R14" s="306"/>
      <c r="S14" s="306"/>
      <c r="T14" s="306"/>
      <c r="U14" s="306"/>
      <c r="V14" s="33"/>
      <c r="W14" s="33"/>
      <c r="AC14" s="91" t="s">
        <v>208</v>
      </c>
    </row>
    <row r="15" spans="1:30" x14ac:dyDescent="0.3">
      <c r="A15" s="126" t="s">
        <v>5</v>
      </c>
      <c r="C15" s="43" t="s">
        <v>518</v>
      </c>
      <c r="D15" s="65"/>
      <c r="E15" s="307">
        <f t="shared" ca="1" si="0"/>
        <v>4962</v>
      </c>
      <c r="F15" s="307">
        <f t="shared" ca="1" si="1"/>
        <v>76</v>
      </c>
      <c r="G15" s="307"/>
      <c r="H15" s="307" t="str">
        <f t="shared" ca="1" si="2"/>
        <v>.</v>
      </c>
      <c r="I15" s="307" t="str">
        <f t="shared" ca="1" si="3"/>
        <v>.</v>
      </c>
      <c r="J15" s="307"/>
      <c r="K15" s="307" t="str">
        <f t="shared" ca="1" si="4"/>
        <v>.</v>
      </c>
      <c r="L15" s="307" t="str">
        <f t="shared" ca="1" si="5"/>
        <v>.</v>
      </c>
      <c r="M15" s="307"/>
      <c r="N15" s="307">
        <f t="shared" ca="1" si="6"/>
        <v>538</v>
      </c>
      <c r="O15" s="307">
        <f t="shared" ca="1" si="7"/>
        <v>31</v>
      </c>
      <c r="P15" s="307"/>
      <c r="Q15" s="307">
        <f t="shared" ca="1" si="8"/>
        <v>99</v>
      </c>
      <c r="R15" s="307" t="str">
        <f t="shared" ca="1" si="9"/>
        <v>x</v>
      </c>
      <c r="S15" s="307"/>
      <c r="T15" s="307">
        <f t="shared" ca="1" si="10"/>
        <v>5625</v>
      </c>
      <c r="U15" s="307">
        <f t="shared" ca="1" si="11"/>
        <v>70</v>
      </c>
      <c r="V15" s="33"/>
    </row>
    <row r="16" spans="1:30" x14ac:dyDescent="0.3">
      <c r="A16" s="126" t="s">
        <v>4</v>
      </c>
      <c r="C16" s="43" t="s">
        <v>248</v>
      </c>
      <c r="D16" s="65"/>
      <c r="E16" s="307">
        <f t="shared" ca="1" si="0"/>
        <v>1149</v>
      </c>
      <c r="F16" s="307">
        <f t="shared" ca="1" si="1"/>
        <v>77</v>
      </c>
      <c r="G16" s="307"/>
      <c r="H16" s="307" t="str">
        <f t="shared" ca="1" si="2"/>
        <v>.</v>
      </c>
      <c r="I16" s="307" t="str">
        <f t="shared" ca="1" si="3"/>
        <v>.</v>
      </c>
      <c r="J16" s="307"/>
      <c r="K16" s="307" t="str">
        <f t="shared" ca="1" si="4"/>
        <v>.</v>
      </c>
      <c r="L16" s="307" t="str">
        <f t="shared" ca="1" si="5"/>
        <v>.</v>
      </c>
      <c r="M16" s="307"/>
      <c r="N16" s="307">
        <f t="shared" ca="1" si="6"/>
        <v>134</v>
      </c>
      <c r="O16" s="307">
        <f t="shared" ca="1" si="7"/>
        <v>33</v>
      </c>
      <c r="P16" s="307"/>
      <c r="Q16" s="307">
        <f t="shared" ca="1" si="8"/>
        <v>19</v>
      </c>
      <c r="R16" s="307" t="str">
        <f t="shared" ca="1" si="9"/>
        <v>x</v>
      </c>
      <c r="S16" s="307"/>
      <c r="T16" s="307">
        <f t="shared" ca="1" si="10"/>
        <v>1308</v>
      </c>
      <c r="U16" s="307">
        <f t="shared" ca="1" si="11"/>
        <v>71</v>
      </c>
      <c r="V16" s="33"/>
    </row>
    <row r="17" spans="1:29" ht="11.65" x14ac:dyDescent="0.3">
      <c r="A17" s="126" t="s">
        <v>1087</v>
      </c>
      <c r="B17" s="180"/>
      <c r="C17" s="181" t="s">
        <v>250</v>
      </c>
      <c r="D17" s="65"/>
      <c r="E17" s="307">
        <f t="shared" ca="1" si="0"/>
        <v>1940</v>
      </c>
      <c r="F17" s="307">
        <f t="shared" ca="1" si="1"/>
        <v>75</v>
      </c>
      <c r="G17" s="307"/>
      <c r="H17" s="307" t="str">
        <f t="shared" ca="1" si="2"/>
        <v>.</v>
      </c>
      <c r="I17" s="307" t="str">
        <f t="shared" ca="1" si="3"/>
        <v>.</v>
      </c>
      <c r="J17" s="307"/>
      <c r="K17" s="307" t="str">
        <f t="shared" ca="1" si="4"/>
        <v>.</v>
      </c>
      <c r="L17" s="307" t="str">
        <f t="shared" ca="1" si="5"/>
        <v>.</v>
      </c>
      <c r="M17" s="307"/>
      <c r="N17" s="307">
        <f t="shared" ca="1" si="6"/>
        <v>188</v>
      </c>
      <c r="O17" s="307">
        <f t="shared" ca="1" si="7"/>
        <v>26</v>
      </c>
      <c r="P17" s="307"/>
      <c r="Q17" s="307">
        <f t="shared" ca="1" si="8"/>
        <v>41</v>
      </c>
      <c r="R17" s="307" t="str">
        <f t="shared" ca="1" si="9"/>
        <v>x</v>
      </c>
      <c r="S17" s="307"/>
      <c r="T17" s="307">
        <f t="shared" ca="1" si="10"/>
        <v>2227</v>
      </c>
      <c r="U17" s="307">
        <f t="shared" ca="1" si="11"/>
        <v>69</v>
      </c>
      <c r="V17" s="33"/>
      <c r="AC17" s="101"/>
    </row>
    <row r="18" spans="1:29" x14ac:dyDescent="0.3">
      <c r="A18" s="126" t="s">
        <v>6</v>
      </c>
      <c r="B18" s="180"/>
      <c r="C18" s="181" t="s">
        <v>251</v>
      </c>
      <c r="D18" s="65"/>
      <c r="E18" s="307">
        <f t="shared" ca="1" si="0"/>
        <v>1057</v>
      </c>
      <c r="F18" s="307">
        <f t="shared" ca="1" si="1"/>
        <v>75</v>
      </c>
      <c r="G18" s="307"/>
      <c r="H18" s="307" t="str">
        <f t="shared" ca="1" si="2"/>
        <v>.</v>
      </c>
      <c r="I18" s="307" t="str">
        <f t="shared" ca="1" si="3"/>
        <v>.</v>
      </c>
      <c r="J18" s="307"/>
      <c r="K18" s="307" t="str">
        <f t="shared" ca="1" si="4"/>
        <v>.</v>
      </c>
      <c r="L18" s="307" t="str">
        <f t="shared" ca="1" si="5"/>
        <v>.</v>
      </c>
      <c r="M18" s="307"/>
      <c r="N18" s="307">
        <f t="shared" ca="1" si="6"/>
        <v>127</v>
      </c>
      <c r="O18" s="307">
        <f t="shared" ca="1" si="7"/>
        <v>20</v>
      </c>
      <c r="P18" s="307"/>
      <c r="Q18" s="307">
        <f t="shared" ca="1" si="8"/>
        <v>10</v>
      </c>
      <c r="R18" s="307" t="str">
        <f t="shared" ca="1" si="9"/>
        <v>x</v>
      </c>
      <c r="S18" s="307"/>
      <c r="T18" s="307">
        <f t="shared" ca="1" si="10"/>
        <v>1197</v>
      </c>
      <c r="U18" s="307">
        <f t="shared" ca="1" si="11"/>
        <v>68</v>
      </c>
      <c r="V18" s="33"/>
    </row>
    <row r="19" spans="1:29" x14ac:dyDescent="0.3">
      <c r="A19" s="126" t="s">
        <v>7</v>
      </c>
      <c r="B19" s="180"/>
      <c r="C19" s="181" t="s">
        <v>252</v>
      </c>
      <c r="D19" s="65"/>
      <c r="E19" s="307">
        <f t="shared" ca="1" si="0"/>
        <v>1745</v>
      </c>
      <c r="F19" s="307">
        <f t="shared" ca="1" si="1"/>
        <v>67</v>
      </c>
      <c r="G19" s="307"/>
      <c r="H19" s="307" t="str">
        <f t="shared" ca="1" si="2"/>
        <v>.</v>
      </c>
      <c r="I19" s="307" t="str">
        <f t="shared" ca="1" si="3"/>
        <v>.</v>
      </c>
      <c r="J19" s="307" t="s">
        <v>1552</v>
      </c>
      <c r="K19" s="307" t="str">
        <f t="shared" ca="1" si="4"/>
        <v>.</v>
      </c>
      <c r="L19" s="307" t="str">
        <f t="shared" ca="1" si="5"/>
        <v>.</v>
      </c>
      <c r="M19" s="307"/>
      <c r="N19" s="307">
        <f t="shared" ca="1" si="6"/>
        <v>152</v>
      </c>
      <c r="O19" s="307">
        <f t="shared" ca="1" si="7"/>
        <v>16</v>
      </c>
      <c r="P19" s="307"/>
      <c r="Q19" s="307">
        <f t="shared" ca="1" si="8"/>
        <v>39</v>
      </c>
      <c r="R19" s="307" t="str">
        <f t="shared" ca="1" si="9"/>
        <v>x</v>
      </c>
      <c r="S19" s="307"/>
      <c r="T19" s="307">
        <f t="shared" ca="1" si="10"/>
        <v>1941</v>
      </c>
      <c r="U19" s="307">
        <f t="shared" ca="1" si="11"/>
        <v>61</v>
      </c>
      <c r="V19" s="33"/>
      <c r="AC19" s="161">
        <f>IF(M6="Girls",0,IF(M6="Boys",1,IF(M6="All",2)))</f>
        <v>2</v>
      </c>
    </row>
    <row r="20" spans="1:29" x14ac:dyDescent="0.3">
      <c r="A20" s="126" t="s">
        <v>8</v>
      </c>
      <c r="B20" s="180"/>
      <c r="C20" s="181" t="s">
        <v>253</v>
      </c>
      <c r="D20" s="65"/>
      <c r="E20" s="307">
        <f t="shared" ca="1" si="0"/>
        <v>2830</v>
      </c>
      <c r="F20" s="307">
        <f t="shared" ca="1" si="1"/>
        <v>76</v>
      </c>
      <c r="G20" s="307"/>
      <c r="H20" s="307" t="str">
        <f t="shared" ca="1" si="2"/>
        <v>.</v>
      </c>
      <c r="I20" s="307" t="str">
        <f t="shared" ca="1" si="3"/>
        <v>.</v>
      </c>
      <c r="J20" s="307" t="s">
        <v>1552</v>
      </c>
      <c r="K20" s="307" t="str">
        <f t="shared" ca="1" si="4"/>
        <v>.</v>
      </c>
      <c r="L20" s="307" t="str">
        <f t="shared" ca="1" si="5"/>
        <v>.</v>
      </c>
      <c r="M20" s="307"/>
      <c r="N20" s="307">
        <f t="shared" ca="1" si="6"/>
        <v>320</v>
      </c>
      <c r="O20" s="307">
        <f t="shared" ca="1" si="7"/>
        <v>28</v>
      </c>
      <c r="P20" s="307"/>
      <c r="Q20" s="307">
        <f t="shared" ca="1" si="8"/>
        <v>40</v>
      </c>
      <c r="R20" s="307" t="str">
        <f t="shared" ca="1" si="9"/>
        <v>x</v>
      </c>
      <c r="S20" s="307"/>
      <c r="T20" s="307">
        <f t="shared" ca="1" si="10"/>
        <v>3275</v>
      </c>
      <c r="U20" s="307">
        <f t="shared" ca="1" si="11"/>
        <v>70</v>
      </c>
      <c r="V20" s="33"/>
      <c r="AC20" s="161"/>
    </row>
    <row r="21" spans="1:29" x14ac:dyDescent="0.3">
      <c r="A21" s="126" t="s">
        <v>9</v>
      </c>
      <c r="B21" s="180"/>
      <c r="C21" s="181" t="s">
        <v>254</v>
      </c>
      <c r="D21" s="65"/>
      <c r="E21" s="307">
        <f t="shared" ca="1" si="0"/>
        <v>2047</v>
      </c>
      <c r="F21" s="307">
        <f t="shared" ca="1" si="1"/>
        <v>75</v>
      </c>
      <c r="G21" s="307"/>
      <c r="H21" s="307" t="str">
        <f t="shared" ca="1" si="2"/>
        <v>.</v>
      </c>
      <c r="I21" s="307" t="str">
        <f t="shared" ca="1" si="3"/>
        <v>.</v>
      </c>
      <c r="J21" s="307" t="s">
        <v>1552</v>
      </c>
      <c r="K21" s="307" t="str">
        <f t="shared" ca="1" si="4"/>
        <v>.</v>
      </c>
      <c r="L21" s="307" t="str">
        <f t="shared" ca="1" si="5"/>
        <v>.</v>
      </c>
      <c r="M21" s="307"/>
      <c r="N21" s="307">
        <f t="shared" ca="1" si="6"/>
        <v>232</v>
      </c>
      <c r="O21" s="307">
        <f t="shared" ca="1" si="7"/>
        <v>31</v>
      </c>
      <c r="P21" s="307"/>
      <c r="Q21" s="307">
        <f t="shared" ca="1" si="8"/>
        <v>33</v>
      </c>
      <c r="R21" s="307" t="str">
        <f t="shared" ca="1" si="9"/>
        <v>x</v>
      </c>
      <c r="S21" s="307"/>
      <c r="T21" s="307">
        <f t="shared" ca="1" si="10"/>
        <v>2317</v>
      </c>
      <c r="U21" s="307">
        <f t="shared" ca="1" si="11"/>
        <v>69</v>
      </c>
      <c r="V21" s="33"/>
      <c r="AC21" s="305">
        <f>IF(M5="At least the expected standard in all ELGs",0,IF(M5="A good level of development",6,IF(M5="Average point score",12)))</f>
        <v>0</v>
      </c>
    </row>
    <row r="22" spans="1:29" x14ac:dyDescent="0.3">
      <c r="A22" s="126" t="s">
        <v>1086</v>
      </c>
      <c r="B22" s="180"/>
      <c r="C22" s="181" t="s">
        <v>255</v>
      </c>
      <c r="D22" s="65"/>
      <c r="E22" s="307">
        <f t="shared" ca="1" si="0"/>
        <v>3010</v>
      </c>
      <c r="F22" s="307">
        <f t="shared" ca="1" si="1"/>
        <v>81</v>
      </c>
      <c r="G22" s="307"/>
      <c r="H22" s="307" t="str">
        <f t="shared" ca="1" si="2"/>
        <v>.</v>
      </c>
      <c r="I22" s="307" t="str">
        <f t="shared" ca="1" si="3"/>
        <v>.</v>
      </c>
      <c r="J22" s="307" t="s">
        <v>1552</v>
      </c>
      <c r="K22" s="307" t="str">
        <f t="shared" ca="1" si="4"/>
        <v>.</v>
      </c>
      <c r="L22" s="307" t="str">
        <f t="shared" ca="1" si="5"/>
        <v>.</v>
      </c>
      <c r="M22" s="307"/>
      <c r="N22" s="307">
        <f t="shared" ca="1" si="6"/>
        <v>426</v>
      </c>
      <c r="O22" s="307">
        <f t="shared" ca="1" si="7"/>
        <v>32</v>
      </c>
      <c r="P22" s="307"/>
      <c r="Q22" s="307">
        <f t="shared" ca="1" si="8"/>
        <v>26</v>
      </c>
      <c r="R22" s="307" t="str">
        <f t="shared" ca="1" si="9"/>
        <v>x</v>
      </c>
      <c r="S22" s="307"/>
      <c r="T22" s="307">
        <f t="shared" ca="1" si="10"/>
        <v>3482</v>
      </c>
      <c r="U22" s="307">
        <f t="shared" ca="1" si="11"/>
        <v>74</v>
      </c>
      <c r="V22" s="33"/>
    </row>
    <row r="23" spans="1:29" x14ac:dyDescent="0.3">
      <c r="A23" s="126" t="s">
        <v>10</v>
      </c>
      <c r="B23" s="180"/>
      <c r="C23" s="181" t="s">
        <v>256</v>
      </c>
      <c r="D23" s="65"/>
      <c r="E23" s="307">
        <f t="shared" ca="1" si="0"/>
        <v>1452</v>
      </c>
      <c r="F23" s="307">
        <f t="shared" ca="1" si="1"/>
        <v>73</v>
      </c>
      <c r="G23" s="307"/>
      <c r="H23" s="307" t="str">
        <f t="shared" ca="1" si="2"/>
        <v>.</v>
      </c>
      <c r="I23" s="307" t="str">
        <f t="shared" ca="1" si="3"/>
        <v>.</v>
      </c>
      <c r="J23" s="307" t="s">
        <v>1552</v>
      </c>
      <c r="K23" s="307" t="str">
        <f t="shared" ca="1" si="4"/>
        <v>.</v>
      </c>
      <c r="L23" s="307" t="str">
        <f t="shared" ca="1" si="5"/>
        <v>.</v>
      </c>
      <c r="M23" s="307"/>
      <c r="N23" s="307">
        <f t="shared" ca="1" si="6"/>
        <v>244</v>
      </c>
      <c r="O23" s="307">
        <f t="shared" ca="1" si="7"/>
        <v>31</v>
      </c>
      <c r="P23" s="307"/>
      <c r="Q23" s="307">
        <f t="shared" ca="1" si="8"/>
        <v>27</v>
      </c>
      <c r="R23" s="307" t="str">
        <f t="shared" ca="1" si="9"/>
        <v>x</v>
      </c>
      <c r="S23" s="307"/>
      <c r="T23" s="307">
        <f t="shared" ca="1" si="10"/>
        <v>1727</v>
      </c>
      <c r="U23" s="307">
        <f t="shared" ca="1" si="11"/>
        <v>66</v>
      </c>
      <c r="V23" s="33"/>
      <c r="AB23" s="91"/>
      <c r="AC23" s="91" t="str">
        <f>"Table7b_"&amp;M7</f>
        <v>Table7b_2017</v>
      </c>
    </row>
    <row r="24" spans="1:29" x14ac:dyDescent="0.3">
      <c r="A24" s="126" t="s">
        <v>11</v>
      </c>
      <c r="B24" s="180"/>
      <c r="C24" s="181" t="s">
        <v>257</v>
      </c>
      <c r="D24" s="65"/>
      <c r="E24" s="307">
        <f t="shared" ca="1" si="0"/>
        <v>1472</v>
      </c>
      <c r="F24" s="307">
        <f t="shared" ca="1" si="1"/>
        <v>77</v>
      </c>
      <c r="G24" s="307"/>
      <c r="H24" s="307" t="str">
        <f t="shared" ca="1" si="2"/>
        <v>.</v>
      </c>
      <c r="I24" s="307" t="str">
        <f t="shared" ca="1" si="3"/>
        <v>.</v>
      </c>
      <c r="J24" s="307" t="s">
        <v>1552</v>
      </c>
      <c r="K24" s="307" t="str">
        <f t="shared" ca="1" si="4"/>
        <v>.</v>
      </c>
      <c r="L24" s="307" t="str">
        <f t="shared" ca="1" si="5"/>
        <v>.</v>
      </c>
      <c r="M24" s="307"/>
      <c r="N24" s="307">
        <f t="shared" ca="1" si="6"/>
        <v>227</v>
      </c>
      <c r="O24" s="307">
        <f t="shared" ca="1" si="7"/>
        <v>29</v>
      </c>
      <c r="P24" s="307"/>
      <c r="Q24" s="307">
        <f t="shared" ca="1" si="8"/>
        <v>19</v>
      </c>
      <c r="R24" s="307" t="str">
        <f t="shared" ca="1" si="9"/>
        <v>x</v>
      </c>
      <c r="S24" s="307"/>
      <c r="T24" s="307">
        <f t="shared" ca="1" si="10"/>
        <v>1724</v>
      </c>
      <c r="U24" s="307">
        <f t="shared" ca="1" si="11"/>
        <v>69</v>
      </c>
      <c r="V24" s="33"/>
    </row>
    <row r="25" spans="1:29" x14ac:dyDescent="0.3">
      <c r="A25" s="126" t="s">
        <v>12</v>
      </c>
      <c r="B25" s="180"/>
      <c r="C25" s="181" t="s">
        <v>258</v>
      </c>
      <c r="D25" s="65"/>
      <c r="E25" s="307">
        <f t="shared" ca="1" si="0"/>
        <v>2226</v>
      </c>
      <c r="F25" s="307">
        <f t="shared" ca="1" si="1"/>
        <v>73</v>
      </c>
      <c r="G25" s="307"/>
      <c r="H25" s="307" t="str">
        <f t="shared" ca="1" si="2"/>
        <v>.</v>
      </c>
      <c r="I25" s="307" t="str">
        <f t="shared" ca="1" si="3"/>
        <v>.</v>
      </c>
      <c r="J25" s="307" t="s">
        <v>1552</v>
      </c>
      <c r="K25" s="307" t="str">
        <f t="shared" ca="1" si="4"/>
        <v>.</v>
      </c>
      <c r="L25" s="307" t="str">
        <f t="shared" ca="1" si="5"/>
        <v>.</v>
      </c>
      <c r="M25" s="307"/>
      <c r="N25" s="307">
        <f t="shared" ca="1" si="6"/>
        <v>257</v>
      </c>
      <c r="O25" s="307">
        <f t="shared" ca="1" si="7"/>
        <v>22</v>
      </c>
      <c r="P25" s="307"/>
      <c r="Q25" s="307">
        <f t="shared" ca="1" si="8"/>
        <v>33</v>
      </c>
      <c r="R25" s="307" t="str">
        <f t="shared" ca="1" si="9"/>
        <v>x</v>
      </c>
      <c r="S25" s="307"/>
      <c r="T25" s="307">
        <f t="shared" ca="1" si="10"/>
        <v>2554</v>
      </c>
      <c r="U25" s="307">
        <f t="shared" ca="1" si="11"/>
        <v>67</v>
      </c>
      <c r="V25" s="33"/>
    </row>
    <row r="26" spans="1:29" x14ac:dyDescent="0.3">
      <c r="A26" s="126" t="s">
        <v>13</v>
      </c>
      <c r="B26" s="180"/>
      <c r="C26" s="181" t="s">
        <v>259</v>
      </c>
      <c r="D26" s="65"/>
      <c r="E26" s="307">
        <f t="shared" ca="1" si="0"/>
        <v>2841</v>
      </c>
      <c r="F26" s="307">
        <f t="shared" ca="1" si="1"/>
        <v>76</v>
      </c>
      <c r="G26" s="307"/>
      <c r="H26" s="307" t="str">
        <f t="shared" ca="1" si="2"/>
        <v>.</v>
      </c>
      <c r="I26" s="307" t="str">
        <f t="shared" ca="1" si="3"/>
        <v>.</v>
      </c>
      <c r="J26" s="307" t="s">
        <v>1552</v>
      </c>
      <c r="K26" s="307" t="str">
        <f t="shared" ca="1" si="4"/>
        <v>.</v>
      </c>
      <c r="L26" s="307" t="str">
        <f t="shared" ca="1" si="5"/>
        <v>.</v>
      </c>
      <c r="M26" s="307"/>
      <c r="N26" s="307">
        <f t="shared" ca="1" si="6"/>
        <v>377</v>
      </c>
      <c r="O26" s="307">
        <f t="shared" ca="1" si="7"/>
        <v>30</v>
      </c>
      <c r="P26" s="307"/>
      <c r="Q26" s="307">
        <f t="shared" ca="1" si="8"/>
        <v>37</v>
      </c>
      <c r="R26" s="307" t="str">
        <f t="shared" ca="1" si="9"/>
        <v>x</v>
      </c>
      <c r="S26" s="307"/>
      <c r="T26" s="307">
        <f t="shared" ca="1" si="10"/>
        <v>3270</v>
      </c>
      <c r="U26" s="307">
        <f t="shared" ca="1" si="11"/>
        <v>70</v>
      </c>
      <c r="V26" s="33"/>
    </row>
    <row r="27" spans="1:29" s="39" customFormat="1" ht="5.25" customHeight="1" x14ac:dyDescent="0.3">
      <c r="A27" s="176"/>
      <c r="B27" s="178"/>
      <c r="C27" s="181"/>
      <c r="D27" s="65"/>
      <c r="E27" s="306"/>
      <c r="F27" s="306"/>
      <c r="G27" s="306"/>
      <c r="H27" s="307"/>
      <c r="I27" s="307"/>
      <c r="J27" s="307"/>
      <c r="K27" s="307"/>
      <c r="L27" s="307"/>
      <c r="M27" s="307"/>
      <c r="N27" s="306"/>
      <c r="O27" s="306"/>
      <c r="P27" s="306"/>
      <c r="Q27" s="306"/>
      <c r="R27" s="306"/>
      <c r="S27" s="306"/>
      <c r="T27" s="306"/>
      <c r="U27" s="306"/>
      <c r="V27" s="26"/>
      <c r="AC27" s="92"/>
    </row>
    <row r="28" spans="1:29" x14ac:dyDescent="0.3">
      <c r="A28" s="176" t="s">
        <v>14</v>
      </c>
      <c r="B28" s="178"/>
      <c r="C28" s="179" t="s">
        <v>260</v>
      </c>
      <c r="D28" s="64"/>
      <c r="E28" s="306">
        <f t="shared" ca="1" si="0"/>
        <v>80340</v>
      </c>
      <c r="F28" s="306">
        <f t="shared" ca="1" si="1"/>
        <v>71</v>
      </c>
      <c r="G28" s="306"/>
      <c r="H28" s="306" t="str">
        <f t="shared" ca="1" si="2"/>
        <v>.</v>
      </c>
      <c r="I28" s="306" t="str">
        <f t="shared" ca="1" si="3"/>
        <v>.</v>
      </c>
      <c r="J28" s="306"/>
      <c r="K28" s="306" t="str">
        <f t="shared" ca="1" si="4"/>
        <v>.</v>
      </c>
      <c r="L28" s="306" t="str">
        <f t="shared" ca="1" si="5"/>
        <v>.</v>
      </c>
      <c r="M28" s="307"/>
      <c r="N28" s="306">
        <f t="shared" ca="1" si="6"/>
        <v>6710</v>
      </c>
      <c r="O28" s="306">
        <f t="shared" ca="1" si="7"/>
        <v>21</v>
      </c>
      <c r="P28" s="306"/>
      <c r="Q28" s="306">
        <f t="shared" ca="1" si="8"/>
        <v>1240</v>
      </c>
      <c r="R28" s="306">
        <f t="shared" ca="1" si="9"/>
        <v>2</v>
      </c>
      <c r="S28" s="306"/>
      <c r="T28" s="306">
        <f t="shared" ca="1" si="10"/>
        <v>89480</v>
      </c>
      <c r="U28" s="306">
        <f t="shared" ca="1" si="11"/>
        <v>66</v>
      </c>
      <c r="V28" s="33"/>
    </row>
    <row r="29" spans="1:29" ht="5.25" customHeight="1" x14ac:dyDescent="0.3">
      <c r="A29" s="126"/>
      <c r="B29" s="180"/>
      <c r="C29" s="181"/>
      <c r="D29" s="65"/>
      <c r="E29" s="306"/>
      <c r="F29" s="306"/>
      <c r="G29" s="306"/>
      <c r="H29" s="307"/>
      <c r="I29" s="307"/>
      <c r="J29" s="307"/>
      <c r="K29" s="307"/>
      <c r="L29" s="307"/>
      <c r="M29" s="307"/>
      <c r="N29" s="306"/>
      <c r="O29" s="306"/>
      <c r="P29" s="306"/>
      <c r="Q29" s="306"/>
      <c r="R29" s="306"/>
      <c r="S29" s="306"/>
      <c r="T29" s="306"/>
      <c r="U29" s="306"/>
      <c r="V29" s="33"/>
    </row>
    <row r="30" spans="1:29" x14ac:dyDescent="0.3">
      <c r="A30" s="126" t="s">
        <v>15</v>
      </c>
      <c r="B30" s="180"/>
      <c r="C30" s="181" t="s">
        <v>261</v>
      </c>
      <c r="D30" s="65"/>
      <c r="E30" s="307">
        <f t="shared" ca="1" si="0"/>
        <v>1895</v>
      </c>
      <c r="F30" s="307">
        <f t="shared" ca="1" si="1"/>
        <v>70</v>
      </c>
      <c r="G30" s="307"/>
      <c r="H30" s="307" t="str">
        <f t="shared" ca="1" si="2"/>
        <v>.</v>
      </c>
      <c r="I30" s="307" t="str">
        <f t="shared" ca="1" si="3"/>
        <v>.</v>
      </c>
      <c r="J30" s="307"/>
      <c r="K30" s="307" t="str">
        <f t="shared" ca="1" si="4"/>
        <v>.</v>
      </c>
      <c r="L30" s="307" t="str">
        <f t="shared" ca="1" si="5"/>
        <v>.</v>
      </c>
      <c r="M30" s="307"/>
      <c r="N30" s="307">
        <f t="shared" ca="1" si="6"/>
        <v>215</v>
      </c>
      <c r="O30" s="307">
        <f t="shared" ca="1" si="7"/>
        <v>30</v>
      </c>
      <c r="P30" s="307"/>
      <c r="Q30" s="307">
        <f t="shared" ca="1" si="8"/>
        <v>68</v>
      </c>
      <c r="R30" s="307" t="str">
        <f t="shared" ca="1" si="9"/>
        <v>x</v>
      </c>
      <c r="S30" s="307"/>
      <c r="T30" s="307">
        <f t="shared" ca="1" si="10"/>
        <v>2208</v>
      </c>
      <c r="U30" s="307">
        <f t="shared" ca="1" si="11"/>
        <v>63</v>
      </c>
      <c r="V30" s="33"/>
    </row>
    <row r="31" spans="1:29" x14ac:dyDescent="0.3">
      <c r="A31" s="126" t="s">
        <v>16</v>
      </c>
      <c r="B31" s="180"/>
      <c r="C31" s="181" t="s">
        <v>262</v>
      </c>
      <c r="D31" s="65"/>
      <c r="E31" s="307">
        <f t="shared" ca="1" si="0"/>
        <v>1450</v>
      </c>
      <c r="F31" s="307">
        <f t="shared" ca="1" si="1"/>
        <v>72</v>
      </c>
      <c r="G31" s="307"/>
      <c r="H31" s="307" t="str">
        <f t="shared" ca="1" si="2"/>
        <v>.</v>
      </c>
      <c r="I31" s="307" t="str">
        <f t="shared" ca="1" si="3"/>
        <v>.</v>
      </c>
      <c r="J31" s="307"/>
      <c r="K31" s="307" t="str">
        <f t="shared" ca="1" si="4"/>
        <v>.</v>
      </c>
      <c r="L31" s="307" t="str">
        <f t="shared" ca="1" si="5"/>
        <v>.</v>
      </c>
      <c r="M31" s="307"/>
      <c r="N31" s="307">
        <f t="shared" ca="1" si="6"/>
        <v>223</v>
      </c>
      <c r="O31" s="307">
        <f t="shared" ca="1" si="7"/>
        <v>30</v>
      </c>
      <c r="P31" s="307"/>
      <c r="Q31" s="307">
        <f t="shared" ca="1" si="8"/>
        <v>31</v>
      </c>
      <c r="R31" s="307" t="str">
        <f t="shared" ca="1" si="9"/>
        <v>x</v>
      </c>
      <c r="S31" s="307"/>
      <c r="T31" s="307">
        <f t="shared" ca="1" si="10"/>
        <v>1711</v>
      </c>
      <c r="U31" s="307">
        <f t="shared" ca="1" si="11"/>
        <v>65</v>
      </c>
      <c r="V31" s="33"/>
    </row>
    <row r="32" spans="1:29" x14ac:dyDescent="0.3">
      <c r="A32" s="126" t="s">
        <v>17</v>
      </c>
      <c r="B32" s="180"/>
      <c r="C32" s="181" t="s">
        <v>263</v>
      </c>
      <c r="D32" s="65"/>
      <c r="E32" s="307">
        <f t="shared" ca="1" si="0"/>
        <v>3719</v>
      </c>
      <c r="F32" s="307">
        <f t="shared" ca="1" si="1"/>
        <v>67</v>
      </c>
      <c r="G32" s="307"/>
      <c r="H32" s="307" t="str">
        <f t="shared" ca="1" si="2"/>
        <v>.</v>
      </c>
      <c r="I32" s="307" t="str">
        <f t="shared" ca="1" si="3"/>
        <v>.</v>
      </c>
      <c r="J32" s="307"/>
      <c r="K32" s="307" t="str">
        <f t="shared" ca="1" si="4"/>
        <v>.</v>
      </c>
      <c r="L32" s="307" t="str">
        <f t="shared" ca="1" si="5"/>
        <v>.</v>
      </c>
      <c r="M32" s="307"/>
      <c r="N32" s="307">
        <f t="shared" ca="1" si="6"/>
        <v>321</v>
      </c>
      <c r="O32" s="307">
        <f t="shared" ca="1" si="7"/>
        <v>19</v>
      </c>
      <c r="P32" s="307"/>
      <c r="Q32" s="307">
        <f t="shared" ca="1" si="8"/>
        <v>56</v>
      </c>
      <c r="R32" s="307" t="str">
        <f t="shared" ca="1" si="9"/>
        <v>x</v>
      </c>
      <c r="S32" s="307"/>
      <c r="T32" s="307">
        <f t="shared" ca="1" si="10"/>
        <v>4157</v>
      </c>
      <c r="U32" s="307">
        <f t="shared" ca="1" si="11"/>
        <v>63</v>
      </c>
      <c r="V32" s="33"/>
    </row>
    <row r="33" spans="1:22" x14ac:dyDescent="0.3">
      <c r="A33" s="126" t="s">
        <v>18</v>
      </c>
      <c r="B33" s="180"/>
      <c r="C33" s="181" t="s">
        <v>264</v>
      </c>
      <c r="D33" s="65"/>
      <c r="E33" s="307">
        <f t="shared" ca="1" si="0"/>
        <v>2213</v>
      </c>
      <c r="F33" s="307">
        <f t="shared" ca="1" si="1"/>
        <v>72</v>
      </c>
      <c r="G33" s="307"/>
      <c r="H33" s="307" t="str">
        <f t="shared" ca="1" si="2"/>
        <v>.</v>
      </c>
      <c r="I33" s="307" t="str">
        <f t="shared" ca="1" si="3"/>
        <v>.</v>
      </c>
      <c r="J33" s="307"/>
      <c r="K33" s="307" t="str">
        <f t="shared" ca="1" si="4"/>
        <v>.</v>
      </c>
      <c r="L33" s="307" t="str">
        <f t="shared" ca="1" si="5"/>
        <v>.</v>
      </c>
      <c r="M33" s="307"/>
      <c r="N33" s="307">
        <f t="shared" ca="1" si="6"/>
        <v>203</v>
      </c>
      <c r="O33" s="307">
        <f t="shared" ca="1" si="7"/>
        <v>28</v>
      </c>
      <c r="P33" s="307"/>
      <c r="Q33" s="307">
        <f t="shared" ca="1" si="8"/>
        <v>38</v>
      </c>
      <c r="R33" s="307" t="str">
        <f t="shared" ca="1" si="9"/>
        <v>x</v>
      </c>
      <c r="S33" s="307"/>
      <c r="T33" s="307">
        <f t="shared" ca="1" si="10"/>
        <v>2481</v>
      </c>
      <c r="U33" s="307">
        <f t="shared" ca="1" si="11"/>
        <v>67</v>
      </c>
      <c r="V33" s="33"/>
    </row>
    <row r="34" spans="1:22" x14ac:dyDescent="0.3">
      <c r="A34" s="126" t="s">
        <v>19</v>
      </c>
      <c r="B34" s="180"/>
      <c r="C34" s="181" t="s">
        <v>265</v>
      </c>
      <c r="D34" s="65"/>
      <c r="E34" s="307">
        <f t="shared" ca="1" si="0"/>
        <v>4001</v>
      </c>
      <c r="F34" s="307">
        <f t="shared" ca="1" si="1"/>
        <v>73</v>
      </c>
      <c r="G34" s="307"/>
      <c r="H34" s="307" t="str">
        <f t="shared" ca="1" si="2"/>
        <v>.</v>
      </c>
      <c r="I34" s="307" t="str">
        <f t="shared" ca="1" si="3"/>
        <v>.</v>
      </c>
      <c r="J34" s="307"/>
      <c r="K34" s="307" t="str">
        <f t="shared" ca="1" si="4"/>
        <v>.</v>
      </c>
      <c r="L34" s="307" t="str">
        <f t="shared" ca="1" si="5"/>
        <v>.</v>
      </c>
      <c r="M34" s="307"/>
      <c r="N34" s="307">
        <f t="shared" ca="1" si="6"/>
        <v>191</v>
      </c>
      <c r="O34" s="307">
        <f t="shared" ca="1" si="7"/>
        <v>21</v>
      </c>
      <c r="P34" s="307"/>
      <c r="Q34" s="307">
        <f t="shared" ca="1" si="8"/>
        <v>44</v>
      </c>
      <c r="R34" s="307" t="str">
        <f t="shared" ca="1" si="9"/>
        <v>x</v>
      </c>
      <c r="S34" s="307"/>
      <c r="T34" s="307">
        <f t="shared" ca="1" si="10"/>
        <v>4297</v>
      </c>
      <c r="U34" s="307">
        <f t="shared" ca="1" si="11"/>
        <v>70</v>
      </c>
      <c r="V34" s="33"/>
    </row>
    <row r="35" spans="1:22" x14ac:dyDescent="0.3">
      <c r="A35" s="126" t="s">
        <v>20</v>
      </c>
      <c r="B35" s="180"/>
      <c r="C35" s="181" t="s">
        <v>266</v>
      </c>
      <c r="D35" s="65"/>
      <c r="E35" s="307">
        <f t="shared" ca="1" si="0"/>
        <v>3601</v>
      </c>
      <c r="F35" s="307">
        <f t="shared" ca="1" si="1"/>
        <v>74</v>
      </c>
      <c r="G35" s="307"/>
      <c r="H35" s="307" t="str">
        <f t="shared" ca="1" si="2"/>
        <v>.</v>
      </c>
      <c r="I35" s="307" t="str">
        <f t="shared" ca="1" si="3"/>
        <v>.</v>
      </c>
      <c r="J35" s="307"/>
      <c r="K35" s="307" t="str">
        <f t="shared" ca="1" si="4"/>
        <v>.</v>
      </c>
      <c r="L35" s="307" t="str">
        <f t="shared" ca="1" si="5"/>
        <v>.</v>
      </c>
      <c r="M35" s="307"/>
      <c r="N35" s="307">
        <f t="shared" ca="1" si="6"/>
        <v>248</v>
      </c>
      <c r="O35" s="307">
        <f t="shared" ca="1" si="7"/>
        <v>28</v>
      </c>
      <c r="P35" s="307"/>
      <c r="Q35" s="307">
        <f t="shared" ca="1" si="8"/>
        <v>84</v>
      </c>
      <c r="R35" s="307" t="str">
        <f t="shared" ca="1" si="9"/>
        <v>x</v>
      </c>
      <c r="S35" s="307"/>
      <c r="T35" s="307">
        <f t="shared" ca="1" si="10"/>
        <v>4011</v>
      </c>
      <c r="U35" s="307">
        <f t="shared" ca="1" si="11"/>
        <v>69</v>
      </c>
      <c r="V35" s="33"/>
    </row>
    <row r="36" spans="1:22" x14ac:dyDescent="0.3">
      <c r="A36" s="126" t="s">
        <v>21</v>
      </c>
      <c r="B36" s="180"/>
      <c r="C36" s="181" t="s">
        <v>267</v>
      </c>
      <c r="D36" s="65"/>
      <c r="E36" s="307">
        <f t="shared" ca="1" si="0"/>
        <v>4602</v>
      </c>
      <c r="F36" s="307">
        <f t="shared" ca="1" si="1"/>
        <v>71</v>
      </c>
      <c r="G36" s="307"/>
      <c r="H36" s="307" t="str">
        <f t="shared" ca="1" si="2"/>
        <v>.</v>
      </c>
      <c r="I36" s="307" t="str">
        <f t="shared" ca="1" si="3"/>
        <v>.</v>
      </c>
      <c r="J36" s="307"/>
      <c r="K36" s="307" t="str">
        <f t="shared" ca="1" si="4"/>
        <v>.</v>
      </c>
      <c r="L36" s="307" t="str">
        <f t="shared" ca="1" si="5"/>
        <v>.</v>
      </c>
      <c r="M36" s="307"/>
      <c r="N36" s="307">
        <f t="shared" ca="1" si="6"/>
        <v>320</v>
      </c>
      <c r="O36" s="307">
        <f t="shared" ca="1" si="7"/>
        <v>23</v>
      </c>
      <c r="P36" s="307"/>
      <c r="Q36" s="307">
        <f t="shared" ca="1" si="8"/>
        <v>92</v>
      </c>
      <c r="R36" s="307" t="str">
        <f t="shared" ca="1" si="9"/>
        <v>x</v>
      </c>
      <c r="S36" s="307"/>
      <c r="T36" s="307">
        <f t="shared" ca="1" si="10"/>
        <v>5036</v>
      </c>
      <c r="U36" s="307">
        <f t="shared" ca="1" si="11"/>
        <v>67</v>
      </c>
      <c r="V36" s="33"/>
    </row>
    <row r="37" spans="1:22" x14ac:dyDescent="0.3">
      <c r="A37" s="126" t="s">
        <v>22</v>
      </c>
      <c r="B37" s="180"/>
      <c r="C37" s="181" t="s">
        <v>268</v>
      </c>
      <c r="D37" s="65"/>
      <c r="E37" s="307">
        <f t="shared" ca="1" si="0"/>
        <v>1390</v>
      </c>
      <c r="F37" s="307">
        <f t="shared" ca="1" si="1"/>
        <v>64</v>
      </c>
      <c r="G37" s="307"/>
      <c r="H37" s="307" t="str">
        <f t="shared" ca="1" si="2"/>
        <v>.</v>
      </c>
      <c r="I37" s="307" t="str">
        <f t="shared" ca="1" si="3"/>
        <v>.</v>
      </c>
      <c r="J37" s="307"/>
      <c r="K37" s="307" t="str">
        <f t="shared" ca="1" si="4"/>
        <v>.</v>
      </c>
      <c r="L37" s="307" t="str">
        <f t="shared" ca="1" si="5"/>
        <v>.</v>
      </c>
      <c r="M37" s="307"/>
      <c r="N37" s="307">
        <f t="shared" ca="1" si="6"/>
        <v>156</v>
      </c>
      <c r="O37" s="307">
        <f t="shared" ca="1" si="7"/>
        <v>19</v>
      </c>
      <c r="P37" s="307"/>
      <c r="Q37" s="307">
        <f t="shared" ca="1" si="8"/>
        <v>18</v>
      </c>
      <c r="R37" s="307" t="str">
        <f t="shared" ca="1" si="9"/>
        <v>x</v>
      </c>
      <c r="S37" s="307"/>
      <c r="T37" s="307">
        <f t="shared" ca="1" si="10"/>
        <v>1570</v>
      </c>
      <c r="U37" s="307">
        <f t="shared" ca="1" si="11"/>
        <v>59</v>
      </c>
      <c r="V37" s="33"/>
    </row>
    <row r="38" spans="1:22" x14ac:dyDescent="0.3">
      <c r="A38" s="126" t="s">
        <v>23</v>
      </c>
      <c r="B38" s="180"/>
      <c r="C38" s="181" t="s">
        <v>269</v>
      </c>
      <c r="D38" s="65"/>
      <c r="E38" s="307">
        <f t="shared" ca="1" si="0"/>
        <v>1725</v>
      </c>
      <c r="F38" s="307">
        <f t="shared" ca="1" si="1"/>
        <v>72</v>
      </c>
      <c r="G38" s="307"/>
      <c r="H38" s="307" t="str">
        <f t="shared" ca="1" si="2"/>
        <v>.</v>
      </c>
      <c r="I38" s="307" t="str">
        <f t="shared" ca="1" si="3"/>
        <v>.</v>
      </c>
      <c r="J38" s="307"/>
      <c r="K38" s="307" t="str">
        <f t="shared" ca="1" si="4"/>
        <v>.</v>
      </c>
      <c r="L38" s="307" t="str">
        <f t="shared" ca="1" si="5"/>
        <v>.</v>
      </c>
      <c r="M38" s="307"/>
      <c r="N38" s="307">
        <f t="shared" ca="1" si="6"/>
        <v>180</v>
      </c>
      <c r="O38" s="307">
        <f t="shared" ca="1" si="7"/>
        <v>18</v>
      </c>
      <c r="P38" s="307"/>
      <c r="Q38" s="307">
        <f t="shared" ca="1" si="8"/>
        <v>28</v>
      </c>
      <c r="R38" s="307" t="str">
        <f t="shared" ca="1" si="9"/>
        <v>x</v>
      </c>
      <c r="S38" s="307"/>
      <c r="T38" s="307">
        <f t="shared" ca="1" si="10"/>
        <v>1940</v>
      </c>
      <c r="U38" s="307">
        <f t="shared" ca="1" si="11"/>
        <v>66</v>
      </c>
      <c r="V38" s="33"/>
    </row>
    <row r="39" spans="1:22" x14ac:dyDescent="0.3">
      <c r="A39" s="126" t="s">
        <v>24</v>
      </c>
      <c r="B39" s="180"/>
      <c r="C39" s="181" t="s">
        <v>270</v>
      </c>
      <c r="D39" s="65"/>
      <c r="E39" s="307">
        <f t="shared" ca="1" si="0"/>
        <v>13026</v>
      </c>
      <c r="F39" s="307">
        <f t="shared" ca="1" si="1"/>
        <v>71</v>
      </c>
      <c r="G39" s="307"/>
      <c r="H39" s="307" t="str">
        <f t="shared" ca="1" si="2"/>
        <v>.</v>
      </c>
      <c r="I39" s="307" t="str">
        <f t="shared" ca="1" si="3"/>
        <v>.</v>
      </c>
      <c r="J39" s="307"/>
      <c r="K39" s="307" t="str">
        <f t="shared" ca="1" si="4"/>
        <v>.</v>
      </c>
      <c r="L39" s="307" t="str">
        <f t="shared" ca="1" si="5"/>
        <v>.</v>
      </c>
      <c r="M39" s="307"/>
      <c r="N39" s="307">
        <f t="shared" ca="1" si="6"/>
        <v>729</v>
      </c>
      <c r="O39" s="307">
        <f t="shared" ca="1" si="7"/>
        <v>20</v>
      </c>
      <c r="P39" s="307"/>
      <c r="Q39" s="307">
        <f t="shared" ca="1" si="8"/>
        <v>204</v>
      </c>
      <c r="R39" s="307">
        <f t="shared" ca="1" si="9"/>
        <v>2</v>
      </c>
      <c r="S39" s="307"/>
      <c r="T39" s="307">
        <f t="shared" ca="1" si="10"/>
        <v>14069</v>
      </c>
      <c r="U39" s="307">
        <f t="shared" ca="1" si="11"/>
        <v>67</v>
      </c>
      <c r="V39" s="33"/>
    </row>
    <row r="40" spans="1:22" x14ac:dyDescent="0.3">
      <c r="A40" s="126" t="s">
        <v>25</v>
      </c>
      <c r="B40" s="180"/>
      <c r="C40" s="181" t="s">
        <v>271</v>
      </c>
      <c r="D40" s="65"/>
      <c r="E40" s="307">
        <f t="shared" ca="1" si="0"/>
        <v>4759</v>
      </c>
      <c r="F40" s="307">
        <f t="shared" ca="1" si="1"/>
        <v>68</v>
      </c>
      <c r="G40" s="307"/>
      <c r="H40" s="307" t="str">
        <f t="shared" ca="1" si="2"/>
        <v>.</v>
      </c>
      <c r="I40" s="307" t="str">
        <f t="shared" ca="1" si="3"/>
        <v>.</v>
      </c>
      <c r="J40" s="307"/>
      <c r="K40" s="307" t="str">
        <f t="shared" ca="1" si="4"/>
        <v>.</v>
      </c>
      <c r="L40" s="307" t="str">
        <f t="shared" ca="1" si="5"/>
        <v>.</v>
      </c>
      <c r="M40" s="307"/>
      <c r="N40" s="307">
        <f t="shared" ca="1" si="6"/>
        <v>702</v>
      </c>
      <c r="O40" s="307">
        <f t="shared" ca="1" si="7"/>
        <v>20</v>
      </c>
      <c r="P40" s="307"/>
      <c r="Q40" s="307">
        <f t="shared" ca="1" si="8"/>
        <v>46</v>
      </c>
      <c r="R40" s="307" t="str">
        <f t="shared" ca="1" si="9"/>
        <v>x</v>
      </c>
      <c r="S40" s="307"/>
      <c r="T40" s="307">
        <f t="shared" ca="1" si="10"/>
        <v>5565</v>
      </c>
      <c r="U40" s="307">
        <f t="shared" ca="1" si="11"/>
        <v>61</v>
      </c>
      <c r="V40" s="33"/>
    </row>
    <row r="41" spans="1:22" x14ac:dyDescent="0.3">
      <c r="A41" s="126" t="s">
        <v>26</v>
      </c>
      <c r="B41" s="180"/>
      <c r="C41" s="181" t="s">
        <v>272</v>
      </c>
      <c r="D41" s="65"/>
      <c r="E41" s="307">
        <f t="shared" ca="1" si="0"/>
        <v>6327</v>
      </c>
      <c r="F41" s="307">
        <f t="shared" ca="1" si="1"/>
        <v>69</v>
      </c>
      <c r="G41" s="307"/>
      <c r="H41" s="307" t="str">
        <f t="shared" ca="1" si="2"/>
        <v>.</v>
      </c>
      <c r="I41" s="307" t="str">
        <f t="shared" ca="1" si="3"/>
        <v>.</v>
      </c>
      <c r="J41" s="307"/>
      <c r="K41" s="307" t="str">
        <f t="shared" ca="1" si="4"/>
        <v>.</v>
      </c>
      <c r="L41" s="307" t="str">
        <f t="shared" ca="1" si="5"/>
        <v>.</v>
      </c>
      <c r="M41" s="307"/>
      <c r="N41" s="307">
        <f t="shared" ca="1" si="6"/>
        <v>644</v>
      </c>
      <c r="O41" s="307">
        <f t="shared" ca="1" si="7"/>
        <v>23</v>
      </c>
      <c r="P41" s="307"/>
      <c r="Q41" s="307">
        <f t="shared" ca="1" si="8"/>
        <v>75</v>
      </c>
      <c r="R41" s="307" t="str">
        <f t="shared" ca="1" si="9"/>
        <v>x</v>
      </c>
      <c r="S41" s="307"/>
      <c r="T41" s="307">
        <f t="shared" ca="1" si="10"/>
        <v>7199</v>
      </c>
      <c r="U41" s="307">
        <f t="shared" ca="1" si="11"/>
        <v>64</v>
      </c>
      <c r="V41" s="33"/>
    </row>
    <row r="42" spans="1:22" x14ac:dyDescent="0.3">
      <c r="A42" s="126" t="s">
        <v>27</v>
      </c>
      <c r="B42" s="180"/>
      <c r="C42" s="181" t="s">
        <v>273</v>
      </c>
      <c r="D42" s="65"/>
      <c r="E42" s="307">
        <f t="shared" ca="1" si="0"/>
        <v>2991</v>
      </c>
      <c r="F42" s="307">
        <f t="shared" ca="1" si="1"/>
        <v>67</v>
      </c>
      <c r="G42" s="307"/>
      <c r="H42" s="307" t="str">
        <f t="shared" ca="1" si="2"/>
        <v>.</v>
      </c>
      <c r="I42" s="307" t="str">
        <f t="shared" ca="1" si="3"/>
        <v>.</v>
      </c>
      <c r="J42" s="307"/>
      <c r="K42" s="307" t="str">
        <f t="shared" ca="1" si="4"/>
        <v>.</v>
      </c>
      <c r="L42" s="307" t="str">
        <f t="shared" ca="1" si="5"/>
        <v>.</v>
      </c>
      <c r="M42" s="307"/>
      <c r="N42" s="307">
        <f t="shared" ca="1" si="6"/>
        <v>277</v>
      </c>
      <c r="O42" s="307">
        <f t="shared" ca="1" si="7"/>
        <v>14</v>
      </c>
      <c r="P42" s="307"/>
      <c r="Q42" s="307">
        <f t="shared" ca="1" si="8"/>
        <v>54</v>
      </c>
      <c r="R42" s="307" t="str">
        <f t="shared" ca="1" si="9"/>
        <v>x</v>
      </c>
      <c r="S42" s="307"/>
      <c r="T42" s="307">
        <f t="shared" ca="1" si="10"/>
        <v>3379</v>
      </c>
      <c r="U42" s="307">
        <f t="shared" ca="1" si="11"/>
        <v>61</v>
      </c>
      <c r="V42" s="33"/>
    </row>
    <row r="43" spans="1:22" x14ac:dyDescent="0.3">
      <c r="A43" s="126" t="s">
        <v>28</v>
      </c>
      <c r="B43" s="180"/>
      <c r="C43" s="181" t="s">
        <v>274</v>
      </c>
      <c r="D43" s="65"/>
      <c r="E43" s="307">
        <f t="shared" ca="1" si="0"/>
        <v>2785</v>
      </c>
      <c r="F43" s="307">
        <f t="shared" ca="1" si="1"/>
        <v>66</v>
      </c>
      <c r="G43" s="307"/>
      <c r="H43" s="307" t="str">
        <f t="shared" ca="1" si="2"/>
        <v>.</v>
      </c>
      <c r="I43" s="307" t="str">
        <f t="shared" ca="1" si="3"/>
        <v>.</v>
      </c>
      <c r="J43" s="307"/>
      <c r="K43" s="307" t="str">
        <f t="shared" ca="1" si="4"/>
        <v>.</v>
      </c>
      <c r="L43" s="307" t="str">
        <f t="shared" ca="1" si="5"/>
        <v>.</v>
      </c>
      <c r="M43" s="307"/>
      <c r="N43" s="307">
        <f t="shared" ca="1" si="6"/>
        <v>222</v>
      </c>
      <c r="O43" s="307">
        <f t="shared" ca="1" si="7"/>
        <v>18</v>
      </c>
      <c r="P43" s="307"/>
      <c r="Q43" s="307">
        <f t="shared" ca="1" si="8"/>
        <v>51</v>
      </c>
      <c r="R43" s="307" t="str">
        <f t="shared" ca="1" si="9"/>
        <v>x</v>
      </c>
      <c r="S43" s="307"/>
      <c r="T43" s="307">
        <f t="shared" ca="1" si="10"/>
        <v>3102</v>
      </c>
      <c r="U43" s="307">
        <f t="shared" ca="1" si="11"/>
        <v>61</v>
      </c>
      <c r="V43" s="33"/>
    </row>
    <row r="44" spans="1:22" x14ac:dyDescent="0.3">
      <c r="A44" s="126" t="s">
        <v>29</v>
      </c>
      <c r="B44" s="180"/>
      <c r="C44" s="181" t="s">
        <v>275</v>
      </c>
      <c r="D44" s="65"/>
      <c r="E44" s="307">
        <f t="shared" ca="1" si="0"/>
        <v>2711</v>
      </c>
      <c r="F44" s="307">
        <f t="shared" ca="1" si="1"/>
        <v>76</v>
      </c>
      <c r="G44" s="307"/>
      <c r="H44" s="307" t="str">
        <f t="shared" ca="1" si="2"/>
        <v>.</v>
      </c>
      <c r="I44" s="307" t="str">
        <f t="shared" ca="1" si="3"/>
        <v>.</v>
      </c>
      <c r="J44" s="307"/>
      <c r="K44" s="307" t="str">
        <f t="shared" ca="1" si="4"/>
        <v>.</v>
      </c>
      <c r="L44" s="307" t="str">
        <f t="shared" ca="1" si="5"/>
        <v>.</v>
      </c>
      <c r="M44" s="307"/>
      <c r="N44" s="307">
        <f t="shared" ca="1" si="6"/>
        <v>403</v>
      </c>
      <c r="O44" s="307">
        <f t="shared" ca="1" si="7"/>
        <v>26</v>
      </c>
      <c r="P44" s="307"/>
      <c r="Q44" s="307">
        <f t="shared" ca="1" si="8"/>
        <v>38</v>
      </c>
      <c r="R44" s="307" t="str">
        <f t="shared" ca="1" si="9"/>
        <v>x</v>
      </c>
      <c r="S44" s="307"/>
      <c r="T44" s="307">
        <f t="shared" ca="1" si="10"/>
        <v>3323</v>
      </c>
      <c r="U44" s="307">
        <f t="shared" ca="1" si="11"/>
        <v>66</v>
      </c>
      <c r="V44" s="33"/>
    </row>
    <row r="45" spans="1:22" x14ac:dyDescent="0.3">
      <c r="A45" s="126" t="s">
        <v>30</v>
      </c>
      <c r="B45" s="180"/>
      <c r="C45" s="181" t="s">
        <v>276</v>
      </c>
      <c r="D45" s="65"/>
      <c r="E45" s="307">
        <f t="shared" ca="1" si="0"/>
        <v>2793</v>
      </c>
      <c r="F45" s="307">
        <f t="shared" ca="1" si="1"/>
        <v>73</v>
      </c>
      <c r="G45" s="307"/>
      <c r="H45" s="307" t="str">
        <f t="shared" ca="1" si="2"/>
        <v>.</v>
      </c>
      <c r="I45" s="307" t="str">
        <f t="shared" ca="1" si="3"/>
        <v>.</v>
      </c>
      <c r="J45" s="307"/>
      <c r="K45" s="307" t="str">
        <f t="shared" ca="1" si="4"/>
        <v>.</v>
      </c>
      <c r="L45" s="307" t="str">
        <f t="shared" ca="1" si="5"/>
        <v>.</v>
      </c>
      <c r="M45" s="307"/>
      <c r="N45" s="307">
        <f t="shared" ca="1" si="6"/>
        <v>159</v>
      </c>
      <c r="O45" s="307">
        <f t="shared" ca="1" si="7"/>
        <v>16</v>
      </c>
      <c r="P45" s="307"/>
      <c r="Q45" s="307">
        <f t="shared" ca="1" si="8"/>
        <v>18</v>
      </c>
      <c r="R45" s="307" t="str">
        <f t="shared" ca="1" si="9"/>
        <v>x</v>
      </c>
      <c r="S45" s="307"/>
      <c r="T45" s="307">
        <f t="shared" ca="1" si="10"/>
        <v>3007</v>
      </c>
      <c r="U45" s="307">
        <f t="shared" ca="1" si="11"/>
        <v>69</v>
      </c>
      <c r="V45" s="33"/>
    </row>
    <row r="46" spans="1:22" x14ac:dyDescent="0.3">
      <c r="A46" s="126" t="s">
        <v>31</v>
      </c>
      <c r="B46" s="180"/>
      <c r="C46" s="181" t="s">
        <v>277</v>
      </c>
      <c r="D46" s="65"/>
      <c r="E46" s="307">
        <f t="shared" ca="1" si="0"/>
        <v>1906</v>
      </c>
      <c r="F46" s="307">
        <f t="shared" ca="1" si="1"/>
        <v>71</v>
      </c>
      <c r="G46" s="307"/>
      <c r="H46" s="307" t="str">
        <f t="shared" ca="1" si="2"/>
        <v>.</v>
      </c>
      <c r="I46" s="307" t="str">
        <f t="shared" ca="1" si="3"/>
        <v>.</v>
      </c>
      <c r="J46" s="307"/>
      <c r="K46" s="307" t="str">
        <f t="shared" ca="1" si="4"/>
        <v>.</v>
      </c>
      <c r="L46" s="307" t="str">
        <f t="shared" ca="1" si="5"/>
        <v>.</v>
      </c>
      <c r="M46" s="307"/>
      <c r="N46" s="307">
        <f t="shared" ca="1" si="6"/>
        <v>219</v>
      </c>
      <c r="O46" s="307">
        <f t="shared" ca="1" si="7"/>
        <v>17</v>
      </c>
      <c r="P46" s="307"/>
      <c r="Q46" s="307">
        <f t="shared" ca="1" si="8"/>
        <v>17</v>
      </c>
      <c r="R46" s="307" t="str">
        <f t="shared" ca="1" si="9"/>
        <v>x</v>
      </c>
      <c r="S46" s="307"/>
      <c r="T46" s="307">
        <f t="shared" ca="1" si="10"/>
        <v>2163</v>
      </c>
      <c r="U46" s="307">
        <f t="shared" ca="1" si="11"/>
        <v>65</v>
      </c>
      <c r="V46" s="33"/>
    </row>
    <row r="47" spans="1:22" x14ac:dyDescent="0.3">
      <c r="A47" s="126" t="s">
        <v>32</v>
      </c>
      <c r="B47" s="180"/>
      <c r="C47" s="181" t="s">
        <v>278</v>
      </c>
      <c r="D47" s="65"/>
      <c r="E47" s="307">
        <f t="shared" ca="1" si="0"/>
        <v>3314</v>
      </c>
      <c r="F47" s="307">
        <f t="shared" ca="1" si="1"/>
        <v>73</v>
      </c>
      <c r="G47" s="307"/>
      <c r="H47" s="307" t="str">
        <f t="shared" ca="1" si="2"/>
        <v>.</v>
      </c>
      <c r="I47" s="307" t="str">
        <f t="shared" ca="1" si="3"/>
        <v>.</v>
      </c>
      <c r="J47" s="307"/>
      <c r="K47" s="307" t="str">
        <f t="shared" ca="1" si="4"/>
        <v>.</v>
      </c>
      <c r="L47" s="307" t="str">
        <f t="shared" ca="1" si="5"/>
        <v>.</v>
      </c>
      <c r="M47" s="307"/>
      <c r="N47" s="307">
        <f t="shared" ca="1" si="6"/>
        <v>227</v>
      </c>
      <c r="O47" s="307">
        <f t="shared" ca="1" si="7"/>
        <v>23</v>
      </c>
      <c r="P47" s="307"/>
      <c r="Q47" s="307">
        <f t="shared" ca="1" si="8"/>
        <v>39</v>
      </c>
      <c r="R47" s="307">
        <f t="shared" ca="1" si="9"/>
        <v>8</v>
      </c>
      <c r="S47" s="307"/>
      <c r="T47" s="307">
        <f t="shared" ca="1" si="10"/>
        <v>3664</v>
      </c>
      <c r="U47" s="307">
        <f t="shared" ca="1" si="11"/>
        <v>70</v>
      </c>
      <c r="V47" s="33"/>
    </row>
    <row r="48" spans="1:22" x14ac:dyDescent="0.3">
      <c r="A48" s="126" t="s">
        <v>33</v>
      </c>
      <c r="B48" s="180"/>
      <c r="C48" s="181" t="s">
        <v>279</v>
      </c>
      <c r="D48" s="65"/>
      <c r="E48" s="307">
        <f t="shared" ca="1" si="0"/>
        <v>2845</v>
      </c>
      <c r="F48" s="307">
        <f t="shared" ca="1" si="1"/>
        <v>68</v>
      </c>
      <c r="G48" s="307"/>
      <c r="H48" s="307" t="str">
        <f t="shared" ca="1" si="2"/>
        <v>.</v>
      </c>
      <c r="I48" s="307" t="str">
        <f t="shared" ca="1" si="3"/>
        <v>.</v>
      </c>
      <c r="J48" s="307"/>
      <c r="K48" s="307" t="str">
        <f t="shared" ca="1" si="4"/>
        <v>.</v>
      </c>
      <c r="L48" s="307" t="str">
        <f t="shared" ca="1" si="5"/>
        <v>.</v>
      </c>
      <c r="M48" s="307"/>
      <c r="N48" s="307">
        <f t="shared" ca="1" si="6"/>
        <v>208</v>
      </c>
      <c r="O48" s="307">
        <f t="shared" ca="1" si="7"/>
        <v>13</v>
      </c>
      <c r="P48" s="307"/>
      <c r="Q48" s="307">
        <f t="shared" ca="1" si="8"/>
        <v>16</v>
      </c>
      <c r="R48" s="307" t="str">
        <f t="shared" ca="1" si="9"/>
        <v>x</v>
      </c>
      <c r="S48" s="307"/>
      <c r="T48" s="307">
        <f t="shared" ca="1" si="10"/>
        <v>3088</v>
      </c>
      <c r="U48" s="307">
        <f t="shared" ca="1" si="11"/>
        <v>64</v>
      </c>
      <c r="V48" s="33"/>
    </row>
    <row r="49" spans="1:29" x14ac:dyDescent="0.3">
      <c r="A49" s="126" t="s">
        <v>34</v>
      </c>
      <c r="B49" s="180"/>
      <c r="C49" s="181" t="s">
        <v>280</v>
      </c>
      <c r="D49" s="65"/>
      <c r="E49" s="307">
        <f t="shared" ca="1" si="0"/>
        <v>2862</v>
      </c>
      <c r="F49" s="307">
        <f t="shared" ca="1" si="1"/>
        <v>76</v>
      </c>
      <c r="G49" s="307"/>
      <c r="H49" s="307" t="str">
        <f t="shared" ca="1" si="2"/>
        <v>.</v>
      </c>
      <c r="I49" s="307" t="str">
        <f t="shared" ca="1" si="3"/>
        <v>.</v>
      </c>
      <c r="J49" s="307"/>
      <c r="K49" s="307" t="str">
        <f t="shared" ca="1" si="4"/>
        <v>.</v>
      </c>
      <c r="L49" s="307" t="str">
        <f t="shared" ca="1" si="5"/>
        <v>.</v>
      </c>
      <c r="M49" s="307"/>
      <c r="N49" s="307">
        <f t="shared" ca="1" si="6"/>
        <v>189</v>
      </c>
      <c r="O49" s="307">
        <f t="shared" ca="1" si="7"/>
        <v>21</v>
      </c>
      <c r="P49" s="307"/>
      <c r="Q49" s="307">
        <f t="shared" ca="1" si="8"/>
        <v>47</v>
      </c>
      <c r="R49" s="307" t="str">
        <f t="shared" ca="1" si="9"/>
        <v>x</v>
      </c>
      <c r="S49" s="307"/>
      <c r="T49" s="307">
        <f t="shared" ca="1" si="10"/>
        <v>3161</v>
      </c>
      <c r="U49" s="307">
        <f t="shared" ca="1" si="11"/>
        <v>72</v>
      </c>
      <c r="V49" s="33"/>
    </row>
    <row r="50" spans="1:29" x14ac:dyDescent="0.3">
      <c r="A50" s="126" t="s">
        <v>35</v>
      </c>
      <c r="B50" s="180"/>
      <c r="C50" s="181" t="s">
        <v>281</v>
      </c>
      <c r="D50" s="65"/>
      <c r="E50" s="307">
        <f t="shared" ca="1" si="0"/>
        <v>2436</v>
      </c>
      <c r="F50" s="307">
        <f t="shared" ca="1" si="1"/>
        <v>74</v>
      </c>
      <c r="G50" s="307"/>
      <c r="H50" s="307" t="str">
        <f t="shared" ca="1" si="2"/>
        <v>.</v>
      </c>
      <c r="I50" s="307" t="str">
        <f t="shared" ca="1" si="3"/>
        <v>.</v>
      </c>
      <c r="J50" s="307"/>
      <c r="K50" s="307" t="str">
        <f t="shared" ca="1" si="4"/>
        <v>.</v>
      </c>
      <c r="L50" s="307" t="str">
        <f t="shared" ca="1" si="5"/>
        <v>.</v>
      </c>
      <c r="M50" s="307"/>
      <c r="N50" s="307">
        <f t="shared" ca="1" si="6"/>
        <v>102</v>
      </c>
      <c r="O50" s="307">
        <f t="shared" ca="1" si="7"/>
        <v>20</v>
      </c>
      <c r="P50" s="307"/>
      <c r="Q50" s="307">
        <f t="shared" ca="1" si="8"/>
        <v>51</v>
      </c>
      <c r="R50" s="307" t="str">
        <f t="shared" ca="1" si="9"/>
        <v>x</v>
      </c>
      <c r="S50" s="307"/>
      <c r="T50" s="307">
        <f t="shared" ca="1" si="10"/>
        <v>2610</v>
      </c>
      <c r="U50" s="307">
        <f t="shared" ca="1" si="11"/>
        <v>70</v>
      </c>
      <c r="V50" s="33"/>
    </row>
    <row r="51" spans="1:29" x14ac:dyDescent="0.3">
      <c r="A51" s="126" t="s">
        <v>36</v>
      </c>
      <c r="B51" s="180"/>
      <c r="C51" s="181" t="s">
        <v>282</v>
      </c>
      <c r="D51" s="65"/>
      <c r="E51" s="307">
        <f t="shared" ca="1" si="0"/>
        <v>3454</v>
      </c>
      <c r="F51" s="307">
        <f t="shared" ca="1" si="1"/>
        <v>71</v>
      </c>
      <c r="G51" s="307"/>
      <c r="H51" s="307" t="str">
        <f t="shared" ca="1" si="2"/>
        <v>.</v>
      </c>
      <c r="I51" s="307" t="str">
        <f t="shared" ca="1" si="3"/>
        <v>.</v>
      </c>
      <c r="J51" s="307"/>
      <c r="K51" s="307" t="str">
        <f t="shared" ca="1" si="4"/>
        <v>.</v>
      </c>
      <c r="L51" s="307" t="str">
        <f t="shared" ca="1" si="5"/>
        <v>.</v>
      </c>
      <c r="M51" s="307"/>
      <c r="N51" s="307">
        <f t="shared" ca="1" si="6"/>
        <v>283</v>
      </c>
      <c r="O51" s="307">
        <f t="shared" ca="1" si="7"/>
        <v>16</v>
      </c>
      <c r="P51" s="307"/>
      <c r="Q51" s="307">
        <f t="shared" ca="1" si="8"/>
        <v>48</v>
      </c>
      <c r="R51" s="307" t="str">
        <f t="shared" ca="1" si="9"/>
        <v>x</v>
      </c>
      <c r="S51" s="307"/>
      <c r="T51" s="307">
        <f t="shared" ca="1" si="10"/>
        <v>3796</v>
      </c>
      <c r="U51" s="307">
        <f t="shared" ca="1" si="11"/>
        <v>66</v>
      </c>
      <c r="V51" s="33"/>
    </row>
    <row r="52" spans="1:29" x14ac:dyDescent="0.3">
      <c r="A52" s="126" t="s">
        <v>37</v>
      </c>
      <c r="B52" s="180"/>
      <c r="C52" s="181" t="s">
        <v>283</v>
      </c>
      <c r="D52" s="65"/>
      <c r="E52" s="307">
        <f t="shared" ca="1" si="0"/>
        <v>3538</v>
      </c>
      <c r="F52" s="307">
        <f t="shared" ca="1" si="1"/>
        <v>73</v>
      </c>
      <c r="G52" s="307"/>
      <c r="H52" s="307" t="str">
        <f t="shared" ca="1" si="2"/>
        <v>.</v>
      </c>
      <c r="I52" s="307" t="str">
        <f t="shared" ca="1" si="3"/>
        <v>.</v>
      </c>
      <c r="J52" s="307"/>
      <c r="K52" s="307" t="str">
        <f t="shared" ca="1" si="4"/>
        <v>.</v>
      </c>
      <c r="L52" s="307" t="str">
        <f t="shared" ca="1" si="5"/>
        <v>.</v>
      </c>
      <c r="M52" s="307"/>
      <c r="N52" s="307">
        <f t="shared" ca="1" si="6"/>
        <v>290</v>
      </c>
      <c r="O52" s="307">
        <f t="shared" ca="1" si="7"/>
        <v>21</v>
      </c>
      <c r="P52" s="307"/>
      <c r="Q52" s="307">
        <f t="shared" ca="1" si="8"/>
        <v>73</v>
      </c>
      <c r="R52" s="307" t="str">
        <f t="shared" ca="1" si="9"/>
        <v>x</v>
      </c>
      <c r="S52" s="307"/>
      <c r="T52" s="307">
        <f t="shared" ca="1" si="10"/>
        <v>3946</v>
      </c>
      <c r="U52" s="307">
        <f t="shared" ca="1" si="11"/>
        <v>67</v>
      </c>
      <c r="V52" s="33"/>
    </row>
    <row r="53" spans="1:29" s="39" customFormat="1" ht="5.25" customHeight="1" x14ac:dyDescent="0.3">
      <c r="A53" s="176"/>
      <c r="B53" s="178"/>
      <c r="C53" s="182"/>
      <c r="D53" s="66"/>
      <c r="E53" s="306"/>
      <c r="F53" s="306"/>
      <c r="G53" s="306"/>
      <c r="H53" s="307"/>
      <c r="I53" s="307"/>
      <c r="J53" s="307"/>
      <c r="K53" s="307"/>
      <c r="L53" s="307"/>
      <c r="M53" s="307"/>
      <c r="N53" s="306"/>
      <c r="O53" s="306"/>
      <c r="P53" s="306"/>
      <c r="Q53" s="306"/>
      <c r="R53" s="306"/>
      <c r="S53" s="306"/>
      <c r="T53" s="306"/>
      <c r="U53" s="306"/>
      <c r="V53" s="26"/>
      <c r="AC53" s="92"/>
    </row>
    <row r="54" spans="1:29" x14ac:dyDescent="0.3">
      <c r="A54" s="176" t="s">
        <v>38</v>
      </c>
      <c r="B54" s="178"/>
      <c r="C54" s="179" t="s">
        <v>408</v>
      </c>
      <c r="D54" s="64"/>
      <c r="E54" s="306">
        <f t="shared" ca="1" si="0"/>
        <v>59910</v>
      </c>
      <c r="F54" s="306">
        <f t="shared" ca="1" si="1"/>
        <v>72</v>
      </c>
      <c r="G54" s="306"/>
      <c r="H54" s="306" t="str">
        <f t="shared" ca="1" si="2"/>
        <v>.</v>
      </c>
      <c r="I54" s="306" t="str">
        <f t="shared" ca="1" si="3"/>
        <v>.</v>
      </c>
      <c r="J54" s="306"/>
      <c r="K54" s="306" t="str">
        <f t="shared" ca="1" si="4"/>
        <v>.</v>
      </c>
      <c r="L54" s="306" t="str">
        <f t="shared" ca="1" si="5"/>
        <v>.</v>
      </c>
      <c r="M54" s="306"/>
      <c r="N54" s="306">
        <f t="shared" ca="1" si="6"/>
        <v>5370</v>
      </c>
      <c r="O54" s="306">
        <f t="shared" ca="1" si="7"/>
        <v>25</v>
      </c>
      <c r="P54" s="306"/>
      <c r="Q54" s="306">
        <f t="shared" ca="1" si="8"/>
        <v>770</v>
      </c>
      <c r="R54" s="306">
        <f t="shared" ca="1" si="9"/>
        <v>5</v>
      </c>
      <c r="S54" s="306"/>
      <c r="T54" s="306">
        <f t="shared" ca="1" si="10"/>
        <v>66940</v>
      </c>
      <c r="U54" s="306">
        <f t="shared" ca="1" si="11"/>
        <v>67</v>
      </c>
      <c r="V54" s="33"/>
    </row>
    <row r="55" spans="1:29" ht="5.25" customHeight="1" x14ac:dyDescent="0.3">
      <c r="A55" s="126"/>
      <c r="B55" s="180"/>
      <c r="C55" s="181"/>
      <c r="D55" s="65"/>
      <c r="E55" s="306"/>
      <c r="F55" s="306"/>
      <c r="G55" s="306"/>
      <c r="H55" s="307"/>
      <c r="I55" s="307"/>
      <c r="J55" s="307"/>
      <c r="K55" s="307"/>
      <c r="L55" s="307"/>
      <c r="M55" s="307"/>
      <c r="N55" s="306"/>
      <c r="O55" s="306"/>
      <c r="P55" s="306"/>
      <c r="Q55" s="306"/>
      <c r="R55" s="306"/>
      <c r="S55" s="306"/>
      <c r="T55" s="306"/>
      <c r="U55" s="306"/>
      <c r="V55" s="33"/>
    </row>
    <row r="56" spans="1:29" x14ac:dyDescent="0.3">
      <c r="A56" s="126" t="s">
        <v>39</v>
      </c>
      <c r="B56" s="180"/>
      <c r="C56" s="181" t="s">
        <v>284</v>
      </c>
      <c r="D56" s="65"/>
      <c r="E56" s="307">
        <f t="shared" ca="1" si="0"/>
        <v>2728</v>
      </c>
      <c r="F56" s="307">
        <f t="shared" ca="1" si="1"/>
        <v>73</v>
      </c>
      <c r="G56" s="307"/>
      <c r="H56" s="307" t="str">
        <f t="shared" ca="1" si="2"/>
        <v>.</v>
      </c>
      <c r="I56" s="307" t="str">
        <f t="shared" ca="1" si="3"/>
        <v>.</v>
      </c>
      <c r="J56" s="307"/>
      <c r="K56" s="307" t="str">
        <f t="shared" ca="1" si="4"/>
        <v>.</v>
      </c>
      <c r="L56" s="307" t="str">
        <f t="shared" ca="1" si="5"/>
        <v>.</v>
      </c>
      <c r="M56" s="307"/>
      <c r="N56" s="307">
        <f t="shared" ca="1" si="6"/>
        <v>228</v>
      </c>
      <c r="O56" s="307">
        <f t="shared" ca="1" si="7"/>
        <v>20</v>
      </c>
      <c r="P56" s="307"/>
      <c r="Q56" s="307">
        <f t="shared" ca="1" si="8"/>
        <v>38</v>
      </c>
      <c r="R56" s="307" t="str">
        <f t="shared" ca="1" si="9"/>
        <v>x</v>
      </c>
      <c r="S56" s="307"/>
      <c r="T56" s="307">
        <f t="shared" ca="1" si="10"/>
        <v>3011</v>
      </c>
      <c r="U56" s="307">
        <f t="shared" ca="1" si="11"/>
        <v>67</v>
      </c>
      <c r="V56" s="33"/>
    </row>
    <row r="57" spans="1:29" x14ac:dyDescent="0.3">
      <c r="A57" s="126" t="s">
        <v>40</v>
      </c>
      <c r="B57" s="180"/>
      <c r="C57" s="181" t="s">
        <v>285</v>
      </c>
      <c r="D57" s="65"/>
      <c r="E57" s="307">
        <f t="shared" ca="1" si="0"/>
        <v>6857</v>
      </c>
      <c r="F57" s="307">
        <f t="shared" ca="1" si="1"/>
        <v>71</v>
      </c>
      <c r="G57" s="307"/>
      <c r="H57" s="307" t="str">
        <f t="shared" ca="1" si="2"/>
        <v>.</v>
      </c>
      <c r="I57" s="307" t="str">
        <f t="shared" ca="1" si="3"/>
        <v>.</v>
      </c>
      <c r="J57" s="307"/>
      <c r="K57" s="307" t="str">
        <f t="shared" ca="1" si="4"/>
        <v>.</v>
      </c>
      <c r="L57" s="307" t="str">
        <f t="shared" ca="1" si="5"/>
        <v>.</v>
      </c>
      <c r="M57" s="307"/>
      <c r="N57" s="307">
        <f t="shared" ca="1" si="6"/>
        <v>713</v>
      </c>
      <c r="O57" s="307">
        <f t="shared" ca="1" si="7"/>
        <v>28</v>
      </c>
      <c r="P57" s="307"/>
      <c r="Q57" s="307">
        <f t="shared" ca="1" si="8"/>
        <v>90</v>
      </c>
      <c r="R57" s="307" t="str">
        <f t="shared" ca="1" si="9"/>
        <v>x</v>
      </c>
      <c r="S57" s="307"/>
      <c r="T57" s="307">
        <f t="shared" ca="1" si="10"/>
        <v>7796</v>
      </c>
      <c r="U57" s="307">
        <f t="shared" ca="1" si="11"/>
        <v>65</v>
      </c>
      <c r="V57" s="33"/>
    </row>
    <row r="58" spans="1:29" x14ac:dyDescent="0.3">
      <c r="A58" s="126" t="s">
        <v>41</v>
      </c>
      <c r="B58" s="180"/>
      <c r="C58" s="181" t="s">
        <v>286</v>
      </c>
      <c r="D58" s="65"/>
      <c r="E58" s="307">
        <f t="shared" ca="1" si="0"/>
        <v>2597</v>
      </c>
      <c r="F58" s="307">
        <f t="shared" ca="1" si="1"/>
        <v>71</v>
      </c>
      <c r="G58" s="307"/>
      <c r="H58" s="307" t="str">
        <f t="shared" ca="1" si="2"/>
        <v>.</v>
      </c>
      <c r="I58" s="307" t="str">
        <f t="shared" ca="1" si="3"/>
        <v>.</v>
      </c>
      <c r="J58" s="307"/>
      <c r="K58" s="307" t="str">
        <f t="shared" ca="1" si="4"/>
        <v>.</v>
      </c>
      <c r="L58" s="307" t="str">
        <f t="shared" ca="1" si="5"/>
        <v>.</v>
      </c>
      <c r="M58" s="307"/>
      <c r="N58" s="307">
        <f t="shared" ca="1" si="6"/>
        <v>179</v>
      </c>
      <c r="O58" s="307">
        <f t="shared" ca="1" si="7"/>
        <v>28</v>
      </c>
      <c r="P58" s="307"/>
      <c r="Q58" s="307">
        <f t="shared" ca="1" si="8"/>
        <v>45</v>
      </c>
      <c r="R58" s="307">
        <f t="shared" ca="1" si="9"/>
        <v>7</v>
      </c>
      <c r="S58" s="307"/>
      <c r="T58" s="307">
        <f t="shared" ca="1" si="10"/>
        <v>2865</v>
      </c>
      <c r="U58" s="307">
        <f t="shared" ca="1" si="11"/>
        <v>67</v>
      </c>
      <c r="V58" s="33"/>
    </row>
    <row r="59" spans="1:29" x14ac:dyDescent="0.3">
      <c r="A59" s="126" t="s">
        <v>42</v>
      </c>
      <c r="B59" s="180"/>
      <c r="C59" s="181" t="s">
        <v>287</v>
      </c>
      <c r="D59" s="65"/>
      <c r="E59" s="307">
        <f t="shared" ca="1" si="0"/>
        <v>3392</v>
      </c>
      <c r="F59" s="307">
        <f t="shared" ca="1" si="1"/>
        <v>74</v>
      </c>
      <c r="G59" s="307"/>
      <c r="H59" s="307" t="str">
        <f t="shared" ca="1" si="2"/>
        <v>.</v>
      </c>
      <c r="I59" s="307" t="str">
        <f t="shared" ca="1" si="3"/>
        <v>.</v>
      </c>
      <c r="J59" s="307"/>
      <c r="K59" s="307" t="str">
        <f t="shared" ca="1" si="4"/>
        <v>.</v>
      </c>
      <c r="L59" s="307" t="str">
        <f t="shared" ca="1" si="5"/>
        <v>.</v>
      </c>
      <c r="M59" s="307"/>
      <c r="N59" s="307">
        <f t="shared" ca="1" si="6"/>
        <v>246</v>
      </c>
      <c r="O59" s="307">
        <f t="shared" ca="1" si="7"/>
        <v>19</v>
      </c>
      <c r="P59" s="307"/>
      <c r="Q59" s="307">
        <f t="shared" ca="1" si="8"/>
        <v>51</v>
      </c>
      <c r="R59" s="307" t="str">
        <f t="shared" ca="1" si="9"/>
        <v>x</v>
      </c>
      <c r="S59" s="307"/>
      <c r="T59" s="307">
        <f t="shared" ca="1" si="10"/>
        <v>3725</v>
      </c>
      <c r="U59" s="307">
        <f t="shared" ca="1" si="11"/>
        <v>69</v>
      </c>
      <c r="V59" s="33"/>
    </row>
    <row r="60" spans="1:29" x14ac:dyDescent="0.3">
      <c r="A60" s="126" t="s">
        <v>43</v>
      </c>
      <c r="B60" s="180"/>
      <c r="C60" s="181" t="s">
        <v>288</v>
      </c>
      <c r="D60" s="65"/>
      <c r="E60" s="307">
        <f t="shared" ca="1" si="0"/>
        <v>3395</v>
      </c>
      <c r="F60" s="307">
        <f t="shared" ca="1" si="1"/>
        <v>74</v>
      </c>
      <c r="G60" s="307"/>
      <c r="H60" s="307" t="str">
        <f t="shared" ca="1" si="2"/>
        <v>.</v>
      </c>
      <c r="I60" s="307" t="str">
        <f t="shared" ca="1" si="3"/>
        <v>.</v>
      </c>
      <c r="J60" s="307"/>
      <c r="K60" s="307" t="str">
        <f t="shared" ca="1" si="4"/>
        <v>.</v>
      </c>
      <c r="L60" s="307" t="str">
        <f t="shared" ca="1" si="5"/>
        <v>.</v>
      </c>
      <c r="M60" s="307"/>
      <c r="N60" s="307">
        <f t="shared" ca="1" si="6"/>
        <v>232</v>
      </c>
      <c r="O60" s="307">
        <f t="shared" ca="1" si="7"/>
        <v>27</v>
      </c>
      <c r="P60" s="307"/>
      <c r="Q60" s="307">
        <f t="shared" ca="1" si="8"/>
        <v>59</v>
      </c>
      <c r="R60" s="307">
        <f t="shared" ca="1" si="9"/>
        <v>8</v>
      </c>
      <c r="S60" s="307"/>
      <c r="T60" s="307">
        <f t="shared" ca="1" si="10"/>
        <v>3715</v>
      </c>
      <c r="U60" s="307">
        <f t="shared" ca="1" si="11"/>
        <v>70</v>
      </c>
      <c r="V60" s="33"/>
    </row>
    <row r="61" spans="1:29" x14ac:dyDescent="0.3">
      <c r="A61" s="126" t="s">
        <v>44</v>
      </c>
      <c r="B61" s="180"/>
      <c r="C61" s="181" t="s">
        <v>289</v>
      </c>
      <c r="D61" s="65"/>
      <c r="E61" s="307">
        <f t="shared" ca="1" si="0"/>
        <v>3192</v>
      </c>
      <c r="F61" s="307">
        <f t="shared" ca="1" si="1"/>
        <v>67</v>
      </c>
      <c r="G61" s="307"/>
      <c r="H61" s="307" t="str">
        <f t="shared" ca="1" si="2"/>
        <v>.</v>
      </c>
      <c r="I61" s="307" t="str">
        <f t="shared" ca="1" si="3"/>
        <v>.</v>
      </c>
      <c r="J61" s="307"/>
      <c r="K61" s="307" t="str">
        <f t="shared" ca="1" si="4"/>
        <v>.</v>
      </c>
      <c r="L61" s="307" t="str">
        <f t="shared" ca="1" si="5"/>
        <v>.</v>
      </c>
      <c r="M61" s="307"/>
      <c r="N61" s="307">
        <f t="shared" ca="1" si="6"/>
        <v>299</v>
      </c>
      <c r="O61" s="307">
        <f t="shared" ca="1" si="7"/>
        <v>19</v>
      </c>
      <c r="P61" s="307"/>
      <c r="Q61" s="307">
        <f t="shared" ca="1" si="8"/>
        <v>49</v>
      </c>
      <c r="R61" s="307">
        <f t="shared" ca="1" si="9"/>
        <v>6</v>
      </c>
      <c r="S61" s="307"/>
      <c r="T61" s="307">
        <f t="shared" ca="1" si="10"/>
        <v>3587</v>
      </c>
      <c r="U61" s="307">
        <f t="shared" ca="1" si="11"/>
        <v>61</v>
      </c>
      <c r="V61" s="33"/>
    </row>
    <row r="62" spans="1:29" x14ac:dyDescent="0.3">
      <c r="A62" s="126" t="s">
        <v>45</v>
      </c>
      <c r="B62" s="180"/>
      <c r="C62" s="181" t="s">
        <v>290</v>
      </c>
      <c r="D62" s="65"/>
      <c r="E62" s="307">
        <f t="shared" ca="1" si="0"/>
        <v>5037</v>
      </c>
      <c r="F62" s="307">
        <f t="shared" ca="1" si="1"/>
        <v>71</v>
      </c>
      <c r="G62" s="307"/>
      <c r="H62" s="307" t="str">
        <f t="shared" ca="1" si="2"/>
        <v>.</v>
      </c>
      <c r="I62" s="307" t="str">
        <f t="shared" ca="1" si="3"/>
        <v>.</v>
      </c>
      <c r="J62" s="307"/>
      <c r="K62" s="307" t="str">
        <f t="shared" ca="1" si="4"/>
        <v>.</v>
      </c>
      <c r="L62" s="307" t="str">
        <f t="shared" ca="1" si="5"/>
        <v>.</v>
      </c>
      <c r="M62" s="307"/>
      <c r="N62" s="307">
        <f t="shared" ca="1" si="6"/>
        <v>356</v>
      </c>
      <c r="O62" s="307">
        <f t="shared" ca="1" si="7"/>
        <v>14</v>
      </c>
      <c r="P62" s="307"/>
      <c r="Q62" s="307">
        <f t="shared" ca="1" si="8"/>
        <v>60</v>
      </c>
      <c r="R62" s="307" t="str">
        <f t="shared" ca="1" si="9"/>
        <v>x</v>
      </c>
      <c r="S62" s="307"/>
      <c r="T62" s="307">
        <f t="shared" ca="1" si="10"/>
        <v>5534</v>
      </c>
      <c r="U62" s="307">
        <f t="shared" ca="1" si="11"/>
        <v>66</v>
      </c>
      <c r="V62" s="33"/>
    </row>
    <row r="63" spans="1:29" x14ac:dyDescent="0.3">
      <c r="A63" s="126" t="s">
        <v>46</v>
      </c>
      <c r="B63" s="180"/>
      <c r="C63" s="181" t="s">
        <v>291</v>
      </c>
      <c r="D63" s="65"/>
      <c r="E63" s="307">
        <f t="shared" ca="1" si="0"/>
        <v>8983</v>
      </c>
      <c r="F63" s="307">
        <f t="shared" ca="1" si="1"/>
        <v>69</v>
      </c>
      <c r="G63" s="307"/>
      <c r="H63" s="307" t="str">
        <f t="shared" ca="1" si="2"/>
        <v>.</v>
      </c>
      <c r="I63" s="307" t="str">
        <f t="shared" ca="1" si="3"/>
        <v>.</v>
      </c>
      <c r="J63" s="307"/>
      <c r="K63" s="307" t="str">
        <f t="shared" ca="1" si="4"/>
        <v>.</v>
      </c>
      <c r="L63" s="307" t="str">
        <f t="shared" ca="1" si="5"/>
        <v>.</v>
      </c>
      <c r="M63" s="307"/>
      <c r="N63" s="307">
        <f t="shared" ca="1" si="6"/>
        <v>1109</v>
      </c>
      <c r="O63" s="307">
        <f t="shared" ca="1" si="7"/>
        <v>21</v>
      </c>
      <c r="P63" s="307"/>
      <c r="Q63" s="307">
        <f t="shared" ca="1" si="8"/>
        <v>78</v>
      </c>
      <c r="R63" s="307" t="str">
        <f t="shared" ca="1" si="9"/>
        <v>x</v>
      </c>
      <c r="S63" s="307"/>
      <c r="T63" s="307">
        <f t="shared" ca="1" si="10"/>
        <v>10321</v>
      </c>
      <c r="U63" s="307">
        <f t="shared" ca="1" si="11"/>
        <v>63</v>
      </c>
      <c r="V63" s="33"/>
    </row>
    <row r="64" spans="1:29" x14ac:dyDescent="0.3">
      <c r="A64" s="126" t="s">
        <v>47</v>
      </c>
      <c r="B64" s="180"/>
      <c r="C64" s="181" t="s">
        <v>292</v>
      </c>
      <c r="D64" s="65"/>
      <c r="E64" s="307">
        <f t="shared" ca="1" si="0"/>
        <v>1852</v>
      </c>
      <c r="F64" s="307">
        <f t="shared" ca="1" si="1"/>
        <v>73</v>
      </c>
      <c r="G64" s="307"/>
      <c r="H64" s="307" t="str">
        <f t="shared" ca="1" si="2"/>
        <v>.</v>
      </c>
      <c r="I64" s="307" t="str">
        <f t="shared" ca="1" si="3"/>
        <v>.</v>
      </c>
      <c r="J64" s="307"/>
      <c r="K64" s="307" t="str">
        <f t="shared" ca="1" si="4"/>
        <v>.</v>
      </c>
      <c r="L64" s="307" t="str">
        <f t="shared" ca="1" si="5"/>
        <v>.</v>
      </c>
      <c r="M64" s="307"/>
      <c r="N64" s="307">
        <f t="shared" ca="1" si="6"/>
        <v>101</v>
      </c>
      <c r="O64" s="307">
        <f t="shared" ca="1" si="7"/>
        <v>14</v>
      </c>
      <c r="P64" s="307"/>
      <c r="Q64" s="307">
        <f t="shared" ca="1" si="8"/>
        <v>12</v>
      </c>
      <c r="R64" s="307" t="str">
        <f t="shared" ca="1" si="9"/>
        <v>x</v>
      </c>
      <c r="S64" s="307"/>
      <c r="T64" s="307">
        <f t="shared" ca="1" si="10"/>
        <v>1993</v>
      </c>
      <c r="U64" s="307">
        <f t="shared" ca="1" si="11"/>
        <v>69</v>
      </c>
      <c r="V64" s="33"/>
    </row>
    <row r="65" spans="1:29" x14ac:dyDescent="0.3">
      <c r="A65" s="126" t="s">
        <v>48</v>
      </c>
      <c r="B65" s="180"/>
      <c r="C65" s="181" t="s">
        <v>293</v>
      </c>
      <c r="D65" s="65"/>
      <c r="E65" s="307">
        <f t="shared" ca="1" si="0"/>
        <v>1826</v>
      </c>
      <c r="F65" s="307">
        <f t="shared" ca="1" si="1"/>
        <v>75</v>
      </c>
      <c r="G65" s="307"/>
      <c r="H65" s="307" t="str">
        <f t="shared" ca="1" si="2"/>
        <v>.</v>
      </c>
      <c r="I65" s="307" t="str">
        <f t="shared" ca="1" si="3"/>
        <v>.</v>
      </c>
      <c r="J65" s="307"/>
      <c r="K65" s="307" t="str">
        <f t="shared" ca="1" si="4"/>
        <v>.</v>
      </c>
      <c r="L65" s="307" t="str">
        <f t="shared" ca="1" si="5"/>
        <v>.</v>
      </c>
      <c r="M65" s="307"/>
      <c r="N65" s="307">
        <f t="shared" ca="1" si="6"/>
        <v>136</v>
      </c>
      <c r="O65" s="307">
        <f t="shared" ca="1" si="7"/>
        <v>36</v>
      </c>
      <c r="P65" s="307"/>
      <c r="Q65" s="307">
        <f t="shared" ca="1" si="8"/>
        <v>27</v>
      </c>
      <c r="R65" s="307" t="str">
        <f t="shared" ca="1" si="9"/>
        <v>x</v>
      </c>
      <c r="S65" s="307"/>
      <c r="T65" s="307">
        <f t="shared" ca="1" si="10"/>
        <v>2007</v>
      </c>
      <c r="U65" s="307">
        <f t="shared" ca="1" si="11"/>
        <v>70</v>
      </c>
      <c r="V65" s="33"/>
    </row>
    <row r="66" spans="1:29" x14ac:dyDescent="0.3">
      <c r="A66" s="126" t="s">
        <v>49</v>
      </c>
      <c r="B66" s="180"/>
      <c r="C66" s="181" t="s">
        <v>294</v>
      </c>
      <c r="D66" s="65"/>
      <c r="E66" s="307">
        <f t="shared" ca="1" si="0"/>
        <v>5711</v>
      </c>
      <c r="F66" s="307">
        <f t="shared" ca="1" si="1"/>
        <v>74</v>
      </c>
      <c r="G66" s="307"/>
      <c r="H66" s="307" t="str">
        <f t="shared" ca="1" si="2"/>
        <v>.</v>
      </c>
      <c r="I66" s="307" t="str">
        <f t="shared" ca="1" si="3"/>
        <v>.</v>
      </c>
      <c r="J66" s="307"/>
      <c r="K66" s="307" t="str">
        <f t="shared" ca="1" si="4"/>
        <v>.</v>
      </c>
      <c r="L66" s="307" t="str">
        <f t="shared" ca="1" si="5"/>
        <v>.</v>
      </c>
      <c r="M66" s="307"/>
      <c r="N66" s="307">
        <f t="shared" ca="1" si="6"/>
        <v>327</v>
      </c>
      <c r="O66" s="307">
        <f t="shared" ca="1" si="7"/>
        <v>21</v>
      </c>
      <c r="P66" s="307"/>
      <c r="Q66" s="307">
        <f t="shared" ca="1" si="8"/>
        <v>55</v>
      </c>
      <c r="R66" s="307">
        <f t="shared" ca="1" si="9"/>
        <v>9</v>
      </c>
      <c r="S66" s="307"/>
      <c r="T66" s="307">
        <f t="shared" ca="1" si="10"/>
        <v>6196</v>
      </c>
      <c r="U66" s="307">
        <f t="shared" ca="1" si="11"/>
        <v>70</v>
      </c>
      <c r="V66" s="33"/>
    </row>
    <row r="67" spans="1:29" x14ac:dyDescent="0.3">
      <c r="A67" s="126" t="s">
        <v>50</v>
      </c>
      <c r="B67" s="180"/>
      <c r="C67" s="181" t="s">
        <v>295</v>
      </c>
      <c r="D67" s="65"/>
      <c r="E67" s="307">
        <f t="shared" ca="1" si="0"/>
        <v>3000</v>
      </c>
      <c r="F67" s="307">
        <f t="shared" ca="1" si="1"/>
        <v>75</v>
      </c>
      <c r="G67" s="307"/>
      <c r="H67" s="307" t="str">
        <f t="shared" ca="1" si="2"/>
        <v>.</v>
      </c>
      <c r="I67" s="307" t="str">
        <f t="shared" ca="1" si="3"/>
        <v>.</v>
      </c>
      <c r="J67" s="307"/>
      <c r="K67" s="307" t="str">
        <f t="shared" ca="1" si="4"/>
        <v>.</v>
      </c>
      <c r="L67" s="307" t="str">
        <f t="shared" ca="1" si="5"/>
        <v>.</v>
      </c>
      <c r="M67" s="307"/>
      <c r="N67" s="307">
        <f t="shared" ca="1" si="6"/>
        <v>350</v>
      </c>
      <c r="O67" s="307">
        <f t="shared" ca="1" si="7"/>
        <v>36</v>
      </c>
      <c r="P67" s="307"/>
      <c r="Q67" s="307">
        <f t="shared" ca="1" si="8"/>
        <v>37</v>
      </c>
      <c r="R67" s="307" t="str">
        <f t="shared" ca="1" si="9"/>
        <v>x</v>
      </c>
      <c r="S67" s="307"/>
      <c r="T67" s="307">
        <f t="shared" ca="1" si="10"/>
        <v>3407</v>
      </c>
      <c r="U67" s="307">
        <f t="shared" ca="1" si="11"/>
        <v>70</v>
      </c>
      <c r="V67" s="33"/>
    </row>
    <row r="68" spans="1:29" x14ac:dyDescent="0.3">
      <c r="A68" s="126" t="s">
        <v>51</v>
      </c>
      <c r="B68" s="180"/>
      <c r="C68" s="181" t="s">
        <v>296</v>
      </c>
      <c r="D68" s="65"/>
      <c r="E68" s="307">
        <f t="shared" ca="1" si="0"/>
        <v>5710</v>
      </c>
      <c r="F68" s="307">
        <f t="shared" ca="1" si="1"/>
        <v>74</v>
      </c>
      <c r="G68" s="307"/>
      <c r="H68" s="307" t="str">
        <f t="shared" ca="1" si="2"/>
        <v>.</v>
      </c>
      <c r="I68" s="307" t="str">
        <f t="shared" ca="1" si="3"/>
        <v>.</v>
      </c>
      <c r="J68" s="307"/>
      <c r="K68" s="307" t="str">
        <f t="shared" ca="1" si="4"/>
        <v>.</v>
      </c>
      <c r="L68" s="307" t="str">
        <f t="shared" ca="1" si="5"/>
        <v>.</v>
      </c>
      <c r="M68" s="307"/>
      <c r="N68" s="307">
        <f t="shared" ca="1" si="6"/>
        <v>688</v>
      </c>
      <c r="O68" s="307">
        <f t="shared" ca="1" si="7"/>
        <v>34</v>
      </c>
      <c r="P68" s="307"/>
      <c r="Q68" s="307">
        <f t="shared" ca="1" si="8"/>
        <v>70</v>
      </c>
      <c r="R68" s="307">
        <f t="shared" ca="1" si="9"/>
        <v>9</v>
      </c>
      <c r="S68" s="307"/>
      <c r="T68" s="307">
        <f t="shared" ca="1" si="10"/>
        <v>6559</v>
      </c>
      <c r="U68" s="307">
        <f t="shared" ca="1" si="11"/>
        <v>69</v>
      </c>
      <c r="V68" s="33"/>
    </row>
    <row r="69" spans="1:29" x14ac:dyDescent="0.3">
      <c r="A69" s="126" t="s">
        <v>52</v>
      </c>
      <c r="B69" s="180"/>
      <c r="C69" s="181" t="s">
        <v>297</v>
      </c>
      <c r="D69" s="65"/>
      <c r="E69" s="307">
        <f t="shared" ca="1" si="0"/>
        <v>3769</v>
      </c>
      <c r="F69" s="307">
        <f t="shared" ca="1" si="1"/>
        <v>70</v>
      </c>
      <c r="G69" s="307"/>
      <c r="H69" s="307" t="str">
        <f t="shared" ca="1" si="2"/>
        <v>.</v>
      </c>
      <c r="I69" s="307" t="str">
        <f t="shared" ca="1" si="3"/>
        <v>.</v>
      </c>
      <c r="J69" s="307"/>
      <c r="K69" s="307" t="str">
        <f t="shared" ca="1" si="4"/>
        <v>.</v>
      </c>
      <c r="L69" s="307" t="str">
        <f t="shared" ca="1" si="5"/>
        <v>.</v>
      </c>
      <c r="M69" s="307"/>
      <c r="N69" s="307">
        <f t="shared" ca="1" si="6"/>
        <v>315</v>
      </c>
      <c r="O69" s="307">
        <f t="shared" ca="1" si="7"/>
        <v>22</v>
      </c>
      <c r="P69" s="307"/>
      <c r="Q69" s="307">
        <f t="shared" ca="1" si="8"/>
        <v>68</v>
      </c>
      <c r="R69" s="307">
        <f t="shared" ca="1" si="9"/>
        <v>7</v>
      </c>
      <c r="S69" s="307"/>
      <c r="T69" s="307">
        <f t="shared" ca="1" si="10"/>
        <v>4211</v>
      </c>
      <c r="U69" s="307">
        <f t="shared" ca="1" si="11"/>
        <v>65</v>
      </c>
      <c r="V69" s="33"/>
    </row>
    <row r="70" spans="1:29" x14ac:dyDescent="0.3">
      <c r="A70" s="126" t="s">
        <v>53</v>
      </c>
      <c r="B70" s="180"/>
      <c r="C70" s="181" t="s">
        <v>298</v>
      </c>
      <c r="D70" s="65"/>
      <c r="E70" s="307">
        <f t="shared" ca="1" si="0"/>
        <v>1859</v>
      </c>
      <c r="F70" s="307">
        <f t="shared" ca="1" si="1"/>
        <v>78</v>
      </c>
      <c r="G70" s="307"/>
      <c r="H70" s="307" t="str">
        <f t="shared" ca="1" si="2"/>
        <v>.</v>
      </c>
      <c r="I70" s="307" t="str">
        <f t="shared" ca="1" si="3"/>
        <v>.</v>
      </c>
      <c r="J70" s="307"/>
      <c r="K70" s="307" t="str">
        <f t="shared" ca="1" si="4"/>
        <v>.</v>
      </c>
      <c r="L70" s="307" t="str">
        <f t="shared" ca="1" si="5"/>
        <v>.</v>
      </c>
      <c r="M70" s="307"/>
      <c r="N70" s="307">
        <f t="shared" ca="1" si="6"/>
        <v>87</v>
      </c>
      <c r="O70" s="307">
        <f t="shared" ca="1" si="7"/>
        <v>20</v>
      </c>
      <c r="P70" s="307"/>
      <c r="Q70" s="307">
        <f t="shared" ca="1" si="8"/>
        <v>29</v>
      </c>
      <c r="R70" s="307" t="str">
        <f t="shared" ca="1" si="9"/>
        <v>x</v>
      </c>
      <c r="S70" s="307"/>
      <c r="T70" s="307">
        <f t="shared" ca="1" si="10"/>
        <v>2008</v>
      </c>
      <c r="U70" s="307">
        <f t="shared" ca="1" si="11"/>
        <v>74</v>
      </c>
      <c r="V70" s="33"/>
    </row>
    <row r="71" spans="1:29" s="39" customFormat="1" ht="5.25" customHeight="1" x14ac:dyDescent="0.3">
      <c r="A71" s="176"/>
      <c r="B71" s="178"/>
      <c r="C71" s="182"/>
      <c r="D71" s="66"/>
      <c r="E71" s="306"/>
      <c r="F71" s="306"/>
      <c r="G71" s="306"/>
      <c r="H71" s="307"/>
      <c r="I71" s="307"/>
      <c r="J71" s="307"/>
      <c r="K71" s="307"/>
      <c r="L71" s="307"/>
      <c r="M71" s="307"/>
      <c r="N71" s="306"/>
      <c r="O71" s="306"/>
      <c r="P71" s="306"/>
      <c r="Q71" s="306"/>
      <c r="R71" s="306"/>
      <c r="S71" s="306"/>
      <c r="T71" s="306"/>
      <c r="U71" s="306"/>
      <c r="V71" s="26"/>
      <c r="AC71" s="92"/>
    </row>
    <row r="72" spans="1:29" x14ac:dyDescent="0.3">
      <c r="A72" s="176" t="s">
        <v>54</v>
      </c>
      <c r="B72" s="178"/>
      <c r="C72" s="179" t="s">
        <v>299</v>
      </c>
      <c r="D72" s="64"/>
      <c r="E72" s="306">
        <f t="shared" ca="1" si="0"/>
        <v>51740</v>
      </c>
      <c r="F72" s="306">
        <f t="shared" ca="1" si="1"/>
        <v>71</v>
      </c>
      <c r="G72" s="306"/>
      <c r="H72" s="306" t="str">
        <f t="shared" ca="1" si="2"/>
        <v>.</v>
      </c>
      <c r="I72" s="306" t="str">
        <f t="shared" ca="1" si="3"/>
        <v>.</v>
      </c>
      <c r="J72" s="306"/>
      <c r="K72" s="306" t="str">
        <f t="shared" ca="1" si="4"/>
        <v>.</v>
      </c>
      <c r="L72" s="306" t="str">
        <f t="shared" ca="1" si="5"/>
        <v>.</v>
      </c>
      <c r="M72" s="306"/>
      <c r="N72" s="306">
        <f t="shared" ca="1" si="6"/>
        <v>3780</v>
      </c>
      <c r="O72" s="306">
        <f t="shared" ca="1" si="7"/>
        <v>24</v>
      </c>
      <c r="P72" s="306"/>
      <c r="Q72" s="306">
        <f t="shared" ca="1" si="8"/>
        <v>560</v>
      </c>
      <c r="R72" s="306">
        <f t="shared" ca="1" si="9"/>
        <v>3</v>
      </c>
      <c r="S72" s="306"/>
      <c r="T72" s="306">
        <f t="shared" ca="1" si="10"/>
        <v>56920</v>
      </c>
      <c r="U72" s="306">
        <f t="shared" ca="1" si="11"/>
        <v>67</v>
      </c>
      <c r="V72" s="33"/>
    </row>
    <row r="73" spans="1:29" ht="5.25" customHeight="1" x14ac:dyDescent="0.3">
      <c r="A73" s="126"/>
      <c r="B73" s="180"/>
      <c r="C73" s="181"/>
      <c r="D73" s="65"/>
      <c r="E73" s="306"/>
      <c r="F73" s="306"/>
      <c r="G73" s="306"/>
      <c r="H73" s="306"/>
      <c r="I73" s="306"/>
      <c r="J73" s="306"/>
      <c r="K73" s="306"/>
      <c r="L73" s="306"/>
      <c r="M73" s="306"/>
      <c r="N73" s="306"/>
      <c r="O73" s="306"/>
      <c r="P73" s="306"/>
      <c r="Q73" s="306"/>
      <c r="R73" s="306"/>
      <c r="S73" s="306"/>
      <c r="T73" s="306"/>
      <c r="U73" s="306"/>
      <c r="V73" s="33"/>
    </row>
    <row r="74" spans="1:29" x14ac:dyDescent="0.3">
      <c r="A74" s="126" t="s">
        <v>55</v>
      </c>
      <c r="B74" s="180"/>
      <c r="C74" s="181" t="s">
        <v>300</v>
      </c>
      <c r="D74" s="65"/>
      <c r="E74" s="307">
        <f t="shared" ca="1" si="0"/>
        <v>3034</v>
      </c>
      <c r="F74" s="307">
        <f t="shared" ca="1" si="1"/>
        <v>72</v>
      </c>
      <c r="G74" s="307"/>
      <c r="H74" s="307" t="str">
        <f t="shared" ca="1" si="2"/>
        <v>.</v>
      </c>
      <c r="I74" s="307" t="str">
        <f t="shared" ca="1" si="3"/>
        <v>.</v>
      </c>
      <c r="J74" s="307"/>
      <c r="K74" s="307" t="str">
        <f t="shared" ca="1" si="4"/>
        <v>.</v>
      </c>
      <c r="L74" s="307" t="str">
        <f t="shared" ca="1" si="5"/>
        <v>.</v>
      </c>
      <c r="M74" s="307"/>
      <c r="N74" s="307">
        <f t="shared" ca="1" si="6"/>
        <v>370</v>
      </c>
      <c r="O74" s="307">
        <f t="shared" ca="1" si="7"/>
        <v>31</v>
      </c>
      <c r="P74" s="307"/>
      <c r="Q74" s="307">
        <f t="shared" ca="1" si="8"/>
        <v>38</v>
      </c>
      <c r="R74" s="307">
        <f t="shared" ca="1" si="9"/>
        <v>11</v>
      </c>
      <c r="S74" s="307"/>
      <c r="T74" s="307">
        <f t="shared" ca="1" si="10"/>
        <v>3504</v>
      </c>
      <c r="U74" s="307">
        <f t="shared" ca="1" si="11"/>
        <v>66</v>
      </c>
      <c r="V74" s="33"/>
    </row>
    <row r="75" spans="1:29" x14ac:dyDescent="0.3">
      <c r="A75" s="126" t="s">
        <v>56</v>
      </c>
      <c r="B75" s="180"/>
      <c r="C75" s="181" t="s">
        <v>301</v>
      </c>
      <c r="D75" s="65"/>
      <c r="E75" s="307">
        <f t="shared" ca="1" si="0"/>
        <v>7745</v>
      </c>
      <c r="F75" s="307">
        <f t="shared" ca="1" si="1"/>
        <v>73</v>
      </c>
      <c r="G75" s="307"/>
      <c r="H75" s="307" t="str">
        <f t="shared" ca="1" si="2"/>
        <v>.</v>
      </c>
      <c r="I75" s="307" t="str">
        <f t="shared" ca="1" si="3"/>
        <v>.</v>
      </c>
      <c r="J75" s="307"/>
      <c r="K75" s="307" t="str">
        <f t="shared" ca="1" si="4"/>
        <v>.</v>
      </c>
      <c r="L75" s="307" t="str">
        <f t="shared" ca="1" si="5"/>
        <v>.</v>
      </c>
      <c r="M75" s="307"/>
      <c r="N75" s="307">
        <f t="shared" ca="1" si="6"/>
        <v>792</v>
      </c>
      <c r="O75" s="307">
        <f t="shared" ca="1" si="7"/>
        <v>25</v>
      </c>
      <c r="P75" s="307"/>
      <c r="Q75" s="307">
        <f t="shared" ca="1" si="8"/>
        <v>88</v>
      </c>
      <c r="R75" s="307">
        <f t="shared" ca="1" si="9"/>
        <v>9</v>
      </c>
      <c r="S75" s="307"/>
      <c r="T75" s="307">
        <f t="shared" ca="1" si="10"/>
        <v>8724</v>
      </c>
      <c r="U75" s="307">
        <f t="shared" ca="1" si="11"/>
        <v>68</v>
      </c>
      <c r="V75" s="33"/>
    </row>
    <row r="76" spans="1:29" x14ac:dyDescent="0.3">
      <c r="A76" s="126" t="s">
        <v>57</v>
      </c>
      <c r="B76" s="180"/>
      <c r="C76" s="181" t="s">
        <v>302</v>
      </c>
      <c r="D76" s="65"/>
      <c r="E76" s="307">
        <f t="shared" ca="1" si="0"/>
        <v>4183</v>
      </c>
      <c r="F76" s="307">
        <f t="shared" ca="1" si="1"/>
        <v>68</v>
      </c>
      <c r="G76" s="307"/>
      <c r="H76" s="307" t="str">
        <f t="shared" ref="H76:H139" ca="1" si="12">VLOOKUP($A76,INDIRECT($AC$23),25+$AC$19+$AC$21,FALSE)</f>
        <v>.</v>
      </c>
      <c r="I76" s="307" t="str">
        <f t="shared" ref="I76:I139" ca="1" si="13">VLOOKUP($A76,INDIRECT($AC$23),22+$AC$19+$AC$21,FALSE)</f>
        <v>.</v>
      </c>
      <c r="J76" s="307"/>
      <c r="K76" s="307" t="str">
        <f t="shared" ref="K76:K139" ca="1" si="14">VLOOKUP($A76,INDIRECT($AC$23),43+$AC$19+$AC$21,FALSE)</f>
        <v>.</v>
      </c>
      <c r="L76" s="307" t="str">
        <f t="shared" ref="L76:L139" ca="1" si="15">VLOOKUP($A76,INDIRECT($AC$23),40+$AC$19+$AC$21,FALSE)</f>
        <v>.</v>
      </c>
      <c r="M76" s="307"/>
      <c r="N76" s="307">
        <f t="shared" ca="1" si="6"/>
        <v>445</v>
      </c>
      <c r="O76" s="307">
        <f t="shared" ca="1" si="7"/>
        <v>22</v>
      </c>
      <c r="P76" s="307"/>
      <c r="Q76" s="307">
        <f t="shared" ca="1" si="8"/>
        <v>61</v>
      </c>
      <c r="R76" s="307" t="str">
        <f t="shared" ca="1" si="9"/>
        <v>x</v>
      </c>
      <c r="S76" s="307"/>
      <c r="T76" s="307">
        <f t="shared" ca="1" si="10"/>
        <v>4837</v>
      </c>
      <c r="U76" s="307">
        <f t="shared" ca="1" si="11"/>
        <v>62</v>
      </c>
      <c r="V76" s="33"/>
    </row>
    <row r="77" spans="1:29" x14ac:dyDescent="0.3">
      <c r="A77" s="126" t="s">
        <v>58</v>
      </c>
      <c r="B77" s="180"/>
      <c r="C77" s="181" t="s">
        <v>303</v>
      </c>
      <c r="D77" s="65"/>
      <c r="E77" s="307">
        <f t="shared" ref="E77:E140" ca="1" si="16">VLOOKUP($A77,INDIRECT($AC$23),7+$AC$19+$AC$21,FALSE)</f>
        <v>7442</v>
      </c>
      <c r="F77" s="307">
        <f t="shared" ref="F77:F140" ca="1" si="17">VLOOKUP($A77,INDIRECT($AC$23),4+$AC$19+$AC$21,FALSE)</f>
        <v>71</v>
      </c>
      <c r="G77" s="307"/>
      <c r="H77" s="307" t="str">
        <f t="shared" ca="1" si="12"/>
        <v>.</v>
      </c>
      <c r="I77" s="307" t="str">
        <f t="shared" ca="1" si="13"/>
        <v>.</v>
      </c>
      <c r="J77" s="307"/>
      <c r="K77" s="307" t="str">
        <f t="shared" ca="1" si="14"/>
        <v>.</v>
      </c>
      <c r="L77" s="307" t="str">
        <f t="shared" ca="1" si="15"/>
        <v>.</v>
      </c>
      <c r="M77" s="307"/>
      <c r="N77" s="307">
        <f t="shared" ref="N77:N140" ca="1" si="18">VLOOKUP($A77,INDIRECT($AC$23),61+$AC$19+$AC$21,FALSE)</f>
        <v>261</v>
      </c>
      <c r="O77" s="307">
        <f t="shared" ref="O77:O140" ca="1" si="19">VLOOKUP($A77,INDIRECT($AC$23),58+$AC$19+$AC$21,FALSE)</f>
        <v>22</v>
      </c>
      <c r="P77" s="307"/>
      <c r="Q77" s="307">
        <f t="shared" ref="Q77:Q140" ca="1" si="20">VLOOKUP($A77,INDIRECT($AC$23),79+$AC$19+$AC$21,FALSE)</f>
        <v>118</v>
      </c>
      <c r="R77" s="307" t="str">
        <f t="shared" ref="R77:R140" ca="1" si="21">VLOOKUP($A77,INDIRECT($AC$23),76+$AC$19+$AC$21,FALSE)</f>
        <v>x</v>
      </c>
      <c r="S77" s="307"/>
      <c r="T77" s="307">
        <f t="shared" ref="T77:T140" ca="1" si="22">VLOOKUP($A77,INDIRECT($AC$23),97+$AC$19+$AC$21,FALSE)</f>
        <v>7910</v>
      </c>
      <c r="U77" s="307">
        <f t="shared" ref="U77:U140" ca="1" si="23">VLOOKUP($A77,INDIRECT($AC$23),94+$AC$19+$AC$21,FALSE)</f>
        <v>68</v>
      </c>
      <c r="V77" s="33"/>
    </row>
    <row r="78" spans="1:29" x14ac:dyDescent="0.3">
      <c r="A78" s="126" t="s">
        <v>59</v>
      </c>
      <c r="B78" s="180"/>
      <c r="C78" s="181" t="s">
        <v>304</v>
      </c>
      <c r="D78" s="65"/>
      <c r="E78" s="307">
        <f t="shared" ca="1" si="16"/>
        <v>7449</v>
      </c>
      <c r="F78" s="307">
        <f t="shared" ca="1" si="17"/>
        <v>73</v>
      </c>
      <c r="G78" s="307"/>
      <c r="H78" s="307" t="str">
        <f t="shared" ca="1" si="12"/>
        <v>.</v>
      </c>
      <c r="I78" s="307" t="str">
        <f t="shared" ca="1" si="13"/>
        <v>.</v>
      </c>
      <c r="J78" s="307"/>
      <c r="K78" s="307" t="str">
        <f t="shared" ca="1" si="14"/>
        <v>.</v>
      </c>
      <c r="L78" s="307" t="str">
        <f t="shared" ca="1" si="15"/>
        <v>.</v>
      </c>
      <c r="M78" s="307"/>
      <c r="N78" s="307">
        <f t="shared" ca="1" si="18"/>
        <v>528</v>
      </c>
      <c r="O78" s="307">
        <f t="shared" ca="1" si="19"/>
        <v>24</v>
      </c>
      <c r="P78" s="307"/>
      <c r="Q78" s="307">
        <f t="shared" ca="1" si="20"/>
        <v>121</v>
      </c>
      <c r="R78" s="307" t="str">
        <f t="shared" ca="1" si="21"/>
        <v>x</v>
      </c>
      <c r="S78" s="307"/>
      <c r="T78" s="307">
        <f t="shared" ca="1" si="22"/>
        <v>8231</v>
      </c>
      <c r="U78" s="307">
        <f t="shared" ca="1" si="23"/>
        <v>69</v>
      </c>
      <c r="V78" s="33"/>
    </row>
    <row r="79" spans="1:29" x14ac:dyDescent="0.3">
      <c r="A79" s="126" t="s">
        <v>60</v>
      </c>
      <c r="B79" s="180"/>
      <c r="C79" s="181" t="s">
        <v>305</v>
      </c>
      <c r="D79" s="65"/>
      <c r="E79" s="307">
        <f t="shared" ca="1" si="16"/>
        <v>8872</v>
      </c>
      <c r="F79" s="307">
        <f t="shared" ca="1" si="17"/>
        <v>71</v>
      </c>
      <c r="G79" s="307"/>
      <c r="H79" s="307" t="str">
        <f t="shared" ca="1" si="12"/>
        <v>.</v>
      </c>
      <c r="I79" s="307" t="str">
        <f t="shared" ca="1" si="13"/>
        <v>.</v>
      </c>
      <c r="J79" s="307"/>
      <c r="K79" s="307" t="str">
        <f t="shared" ca="1" si="14"/>
        <v>.</v>
      </c>
      <c r="L79" s="307" t="str">
        <f t="shared" ca="1" si="15"/>
        <v>.</v>
      </c>
      <c r="M79" s="307"/>
      <c r="N79" s="307">
        <f t="shared" ca="1" si="18"/>
        <v>562</v>
      </c>
      <c r="O79" s="307">
        <f t="shared" ca="1" si="19"/>
        <v>27</v>
      </c>
      <c r="P79" s="307"/>
      <c r="Q79" s="307">
        <f t="shared" ca="1" si="20"/>
        <v>96</v>
      </c>
      <c r="R79" s="307" t="str">
        <f t="shared" ca="1" si="21"/>
        <v>x</v>
      </c>
      <c r="S79" s="307"/>
      <c r="T79" s="307">
        <f t="shared" ca="1" si="22"/>
        <v>9653</v>
      </c>
      <c r="U79" s="307">
        <f t="shared" ca="1" si="23"/>
        <v>68</v>
      </c>
      <c r="V79" s="33"/>
    </row>
    <row r="80" spans="1:29" x14ac:dyDescent="0.3">
      <c r="A80" s="126" t="s">
        <v>61</v>
      </c>
      <c r="B80" s="180"/>
      <c r="C80" s="181" t="s">
        <v>306</v>
      </c>
      <c r="D80" s="65"/>
      <c r="E80" s="307">
        <f t="shared" ca="1" si="16"/>
        <v>3476</v>
      </c>
      <c r="F80" s="307">
        <f t="shared" ca="1" si="17"/>
        <v>67</v>
      </c>
      <c r="G80" s="307"/>
      <c r="H80" s="307" t="str">
        <f t="shared" ca="1" si="12"/>
        <v>.</v>
      </c>
      <c r="I80" s="307" t="str">
        <f t="shared" ca="1" si="13"/>
        <v>.</v>
      </c>
      <c r="J80" s="307"/>
      <c r="K80" s="307" t="str">
        <f t="shared" ca="1" si="14"/>
        <v>.</v>
      </c>
      <c r="L80" s="307" t="str">
        <f t="shared" ca="1" si="15"/>
        <v>.</v>
      </c>
      <c r="M80" s="307"/>
      <c r="N80" s="307">
        <f t="shared" ca="1" si="18"/>
        <v>302</v>
      </c>
      <c r="O80" s="307">
        <f t="shared" ca="1" si="19"/>
        <v>26</v>
      </c>
      <c r="P80" s="307"/>
      <c r="Q80" s="307">
        <f t="shared" ca="1" si="20"/>
        <v>13</v>
      </c>
      <c r="R80" s="307" t="str">
        <f t="shared" ca="1" si="21"/>
        <v>x</v>
      </c>
      <c r="S80" s="307"/>
      <c r="T80" s="307">
        <f t="shared" ca="1" si="22"/>
        <v>3885</v>
      </c>
      <c r="U80" s="307">
        <f t="shared" ca="1" si="23"/>
        <v>62</v>
      </c>
      <c r="V80" s="33"/>
    </row>
    <row r="81" spans="1:29" x14ac:dyDescent="0.3">
      <c r="A81" s="126" t="s">
        <v>62</v>
      </c>
      <c r="B81" s="180"/>
      <c r="C81" s="181" t="s">
        <v>307</v>
      </c>
      <c r="D81" s="65"/>
      <c r="E81" s="307">
        <f t="shared" ca="1" si="16"/>
        <v>9166</v>
      </c>
      <c r="F81" s="307">
        <f t="shared" ca="1" si="17"/>
        <v>69</v>
      </c>
      <c r="G81" s="307"/>
      <c r="H81" s="307" t="str">
        <f t="shared" ca="1" si="12"/>
        <v>.</v>
      </c>
      <c r="I81" s="307" t="str">
        <f t="shared" ca="1" si="13"/>
        <v>.</v>
      </c>
      <c r="J81" s="307"/>
      <c r="K81" s="307" t="str">
        <f t="shared" ca="1" si="14"/>
        <v>.</v>
      </c>
      <c r="L81" s="307" t="str">
        <f t="shared" ca="1" si="15"/>
        <v>.</v>
      </c>
      <c r="M81" s="307"/>
      <c r="N81" s="307">
        <f t="shared" ca="1" si="18"/>
        <v>501</v>
      </c>
      <c r="O81" s="307">
        <f t="shared" ca="1" si="19"/>
        <v>16</v>
      </c>
      <c r="P81" s="307"/>
      <c r="Q81" s="307">
        <f t="shared" ca="1" si="20"/>
        <v>22</v>
      </c>
      <c r="R81" s="307" t="str">
        <f t="shared" ca="1" si="21"/>
        <v>x</v>
      </c>
      <c r="S81" s="307"/>
      <c r="T81" s="307">
        <f t="shared" ca="1" si="22"/>
        <v>9775</v>
      </c>
      <c r="U81" s="307">
        <f t="shared" ca="1" si="23"/>
        <v>66</v>
      </c>
      <c r="V81" s="33"/>
    </row>
    <row r="82" spans="1:29" x14ac:dyDescent="0.3">
      <c r="A82" s="126" t="s">
        <v>63</v>
      </c>
      <c r="B82" s="180"/>
      <c r="C82" s="181" t="s">
        <v>308</v>
      </c>
      <c r="D82" s="65"/>
      <c r="E82" s="307">
        <f t="shared" ca="1" si="16"/>
        <v>376</v>
      </c>
      <c r="F82" s="307">
        <f t="shared" ca="1" si="17"/>
        <v>78</v>
      </c>
      <c r="G82" s="307"/>
      <c r="H82" s="307" t="str">
        <f t="shared" ca="1" si="12"/>
        <v>.</v>
      </c>
      <c r="I82" s="307" t="str">
        <f t="shared" ca="1" si="13"/>
        <v>.</v>
      </c>
      <c r="J82" s="307"/>
      <c r="K82" s="307" t="str">
        <f t="shared" ca="1" si="14"/>
        <v>.</v>
      </c>
      <c r="L82" s="307" t="str">
        <f t="shared" ca="1" si="15"/>
        <v>.</v>
      </c>
      <c r="M82" s="307"/>
      <c r="N82" s="307">
        <f t="shared" ca="1" si="18"/>
        <v>19</v>
      </c>
      <c r="O82" s="307">
        <f t="shared" ca="1" si="19"/>
        <v>21</v>
      </c>
      <c r="P82" s="307"/>
      <c r="Q82" s="307">
        <f t="shared" ca="1" si="20"/>
        <v>3</v>
      </c>
      <c r="R82" s="307" t="str">
        <f t="shared" ca="1" si="21"/>
        <v>x</v>
      </c>
      <c r="S82" s="307"/>
      <c r="T82" s="307">
        <f t="shared" ca="1" si="22"/>
        <v>404</v>
      </c>
      <c r="U82" s="307">
        <f t="shared" ca="1" si="23"/>
        <v>75</v>
      </c>
      <c r="V82" s="33"/>
    </row>
    <row r="83" spans="1:29" s="39" customFormat="1" ht="5.25" customHeight="1" x14ac:dyDescent="0.3">
      <c r="A83" s="176"/>
      <c r="B83" s="178"/>
      <c r="C83" s="182"/>
      <c r="D83" s="66"/>
      <c r="E83" s="306"/>
      <c r="F83" s="306"/>
      <c r="G83" s="306"/>
      <c r="H83" s="307"/>
      <c r="I83" s="307"/>
      <c r="J83" s="307"/>
      <c r="K83" s="307"/>
      <c r="L83" s="307"/>
      <c r="M83" s="307"/>
      <c r="N83" s="306"/>
      <c r="O83" s="306"/>
      <c r="P83" s="306"/>
      <c r="Q83" s="306"/>
      <c r="R83" s="306"/>
      <c r="S83" s="306"/>
      <c r="T83" s="306"/>
      <c r="U83" s="306"/>
      <c r="V83" s="26"/>
      <c r="AC83" s="92"/>
    </row>
    <row r="84" spans="1:29" x14ac:dyDescent="0.3">
      <c r="A84" s="176" t="s">
        <v>64</v>
      </c>
      <c r="B84" s="178"/>
      <c r="C84" s="179" t="s">
        <v>309</v>
      </c>
      <c r="D84" s="64"/>
      <c r="E84" s="306">
        <f t="shared" ca="1" si="16"/>
        <v>65470</v>
      </c>
      <c r="F84" s="306">
        <f t="shared" ca="1" si="17"/>
        <v>72</v>
      </c>
      <c r="G84" s="306"/>
      <c r="H84" s="306" t="str">
        <f t="shared" ca="1" si="12"/>
        <v>.</v>
      </c>
      <c r="I84" s="306" t="str">
        <f t="shared" ca="1" si="13"/>
        <v>.</v>
      </c>
      <c r="J84" s="306"/>
      <c r="K84" s="306" t="str">
        <f t="shared" ca="1" si="14"/>
        <v>.</v>
      </c>
      <c r="L84" s="306" t="str">
        <f t="shared" ca="1" si="15"/>
        <v>.</v>
      </c>
      <c r="M84" s="306"/>
      <c r="N84" s="306">
        <f t="shared" ca="1" si="18"/>
        <v>6390</v>
      </c>
      <c r="O84" s="306">
        <f t="shared" ca="1" si="19"/>
        <v>23</v>
      </c>
      <c r="P84" s="306"/>
      <c r="Q84" s="306">
        <f t="shared" ca="1" si="20"/>
        <v>1110</v>
      </c>
      <c r="R84" s="306">
        <f t="shared" ca="1" si="21"/>
        <v>3</v>
      </c>
      <c r="S84" s="306"/>
      <c r="T84" s="306">
        <f t="shared" ca="1" si="22"/>
        <v>74060</v>
      </c>
      <c r="U84" s="306">
        <f t="shared" ca="1" si="23"/>
        <v>66</v>
      </c>
      <c r="V84" s="33"/>
    </row>
    <row r="85" spans="1:29" ht="5.25" customHeight="1" x14ac:dyDescent="0.3">
      <c r="A85" s="126"/>
      <c r="B85" s="180"/>
      <c r="C85" s="181"/>
      <c r="D85" s="65"/>
      <c r="E85" s="306"/>
      <c r="F85" s="306"/>
      <c r="G85" s="306"/>
      <c r="H85" s="307"/>
      <c r="I85" s="307"/>
      <c r="J85" s="307"/>
      <c r="K85" s="307"/>
      <c r="L85" s="307"/>
      <c r="M85" s="307"/>
      <c r="N85" s="306"/>
      <c r="O85" s="306"/>
      <c r="P85" s="306"/>
      <c r="Q85" s="306"/>
      <c r="R85" s="306"/>
      <c r="S85" s="306"/>
      <c r="T85" s="306"/>
      <c r="U85" s="306"/>
      <c r="V85" s="33"/>
    </row>
    <row r="86" spans="1:29" x14ac:dyDescent="0.3">
      <c r="A86" s="126" t="s">
        <v>65</v>
      </c>
      <c r="B86" s="180"/>
      <c r="C86" s="181" t="s">
        <v>310</v>
      </c>
      <c r="D86" s="65"/>
      <c r="E86" s="307">
        <f t="shared" ca="1" si="16"/>
        <v>14276</v>
      </c>
      <c r="F86" s="307">
        <f t="shared" ca="1" si="17"/>
        <v>70</v>
      </c>
      <c r="G86" s="307"/>
      <c r="H86" s="307" t="str">
        <f t="shared" ca="1" si="12"/>
        <v>.</v>
      </c>
      <c r="I86" s="307" t="str">
        <f t="shared" ca="1" si="13"/>
        <v>.</v>
      </c>
      <c r="J86" s="307"/>
      <c r="K86" s="307" t="str">
        <f t="shared" ca="1" si="14"/>
        <v>.</v>
      </c>
      <c r="L86" s="307" t="str">
        <f t="shared" ca="1" si="15"/>
        <v>.</v>
      </c>
      <c r="M86" s="307"/>
      <c r="N86" s="307">
        <f t="shared" ca="1" si="18"/>
        <v>1661</v>
      </c>
      <c r="O86" s="307">
        <f t="shared" ca="1" si="19"/>
        <v>20</v>
      </c>
      <c r="P86" s="307"/>
      <c r="Q86" s="307">
        <f t="shared" ca="1" si="20"/>
        <v>298</v>
      </c>
      <c r="R86" s="307">
        <f t="shared" ca="1" si="21"/>
        <v>4</v>
      </c>
      <c r="S86" s="307"/>
      <c r="T86" s="307">
        <f t="shared" ca="1" si="22"/>
        <v>16575</v>
      </c>
      <c r="U86" s="307">
        <f t="shared" ca="1" si="23"/>
        <v>64</v>
      </c>
      <c r="V86" s="33"/>
    </row>
    <row r="87" spans="1:29" x14ac:dyDescent="0.3">
      <c r="A87" s="126" t="s">
        <v>66</v>
      </c>
      <c r="B87" s="180"/>
      <c r="C87" s="181" t="s">
        <v>311</v>
      </c>
      <c r="D87" s="65"/>
      <c r="E87" s="307">
        <f t="shared" ca="1" si="16"/>
        <v>4113</v>
      </c>
      <c r="F87" s="307">
        <f t="shared" ca="1" si="17"/>
        <v>70</v>
      </c>
      <c r="G87" s="307"/>
      <c r="H87" s="307" t="str">
        <f t="shared" ca="1" si="12"/>
        <v>.</v>
      </c>
      <c r="I87" s="307" t="str">
        <f t="shared" ca="1" si="13"/>
        <v>.</v>
      </c>
      <c r="J87" s="307"/>
      <c r="K87" s="307" t="str">
        <f t="shared" ca="1" si="14"/>
        <v>.</v>
      </c>
      <c r="L87" s="307" t="str">
        <f t="shared" ca="1" si="15"/>
        <v>.</v>
      </c>
      <c r="M87" s="307"/>
      <c r="N87" s="307">
        <f t="shared" ca="1" si="18"/>
        <v>348</v>
      </c>
      <c r="O87" s="307">
        <f t="shared" ca="1" si="19"/>
        <v>26</v>
      </c>
      <c r="P87" s="307"/>
      <c r="Q87" s="307">
        <f t="shared" ca="1" si="20"/>
        <v>52</v>
      </c>
      <c r="R87" s="307" t="str">
        <f t="shared" ca="1" si="21"/>
        <v>x</v>
      </c>
      <c r="S87" s="307"/>
      <c r="T87" s="307">
        <f t="shared" ca="1" si="22"/>
        <v>4585</v>
      </c>
      <c r="U87" s="307">
        <f t="shared" ca="1" si="23"/>
        <v>65</v>
      </c>
      <c r="V87" s="33"/>
    </row>
    <row r="88" spans="1:29" x14ac:dyDescent="0.3">
      <c r="A88" s="126" t="s">
        <v>67</v>
      </c>
      <c r="B88" s="180"/>
      <c r="C88" s="181" t="s">
        <v>312</v>
      </c>
      <c r="D88" s="65"/>
      <c r="E88" s="307">
        <f t="shared" ca="1" si="16"/>
        <v>3489</v>
      </c>
      <c r="F88" s="307">
        <f t="shared" ca="1" si="17"/>
        <v>69</v>
      </c>
      <c r="G88" s="307"/>
      <c r="H88" s="307" t="str">
        <f t="shared" ca="1" si="12"/>
        <v>.</v>
      </c>
      <c r="I88" s="307" t="str">
        <f t="shared" ca="1" si="13"/>
        <v>.</v>
      </c>
      <c r="J88" s="307"/>
      <c r="K88" s="307" t="str">
        <f t="shared" ca="1" si="14"/>
        <v>.</v>
      </c>
      <c r="L88" s="307" t="str">
        <f t="shared" ca="1" si="15"/>
        <v>.</v>
      </c>
      <c r="M88" s="307"/>
      <c r="N88" s="307">
        <f t="shared" ca="1" si="18"/>
        <v>441</v>
      </c>
      <c r="O88" s="307">
        <f t="shared" ca="1" si="19"/>
        <v>27</v>
      </c>
      <c r="P88" s="307"/>
      <c r="Q88" s="307">
        <f t="shared" ca="1" si="20"/>
        <v>100</v>
      </c>
      <c r="R88" s="307" t="str">
        <f t="shared" ca="1" si="21"/>
        <v>x</v>
      </c>
      <c r="S88" s="307"/>
      <c r="T88" s="307">
        <f t="shared" ca="1" si="22"/>
        <v>4045</v>
      </c>
      <c r="U88" s="307">
        <f t="shared" ca="1" si="23"/>
        <v>62</v>
      </c>
      <c r="V88" s="33"/>
    </row>
    <row r="89" spans="1:29" x14ac:dyDescent="0.3">
      <c r="A89" s="126" t="s">
        <v>68</v>
      </c>
      <c r="B89" s="180"/>
      <c r="C89" s="181" t="s">
        <v>313</v>
      </c>
      <c r="D89" s="65"/>
      <c r="E89" s="307">
        <f t="shared" ca="1" si="16"/>
        <v>1732</v>
      </c>
      <c r="F89" s="307">
        <f t="shared" ca="1" si="17"/>
        <v>78</v>
      </c>
      <c r="G89" s="307"/>
      <c r="H89" s="307" t="str">
        <f t="shared" ca="1" si="12"/>
        <v>.</v>
      </c>
      <c r="I89" s="307" t="str">
        <f t="shared" ca="1" si="13"/>
        <v>.</v>
      </c>
      <c r="J89" s="307"/>
      <c r="K89" s="307" t="str">
        <f t="shared" ca="1" si="14"/>
        <v>.</v>
      </c>
      <c r="L89" s="307" t="str">
        <f t="shared" ca="1" si="15"/>
        <v>.</v>
      </c>
      <c r="M89" s="307"/>
      <c r="N89" s="307">
        <f t="shared" ca="1" si="18"/>
        <v>134</v>
      </c>
      <c r="O89" s="307">
        <f t="shared" ca="1" si="19"/>
        <v>30</v>
      </c>
      <c r="P89" s="307"/>
      <c r="Q89" s="307">
        <f t="shared" ca="1" si="20"/>
        <v>21</v>
      </c>
      <c r="R89" s="307" t="str">
        <f t="shared" ca="1" si="21"/>
        <v>x</v>
      </c>
      <c r="S89" s="307"/>
      <c r="T89" s="307">
        <f t="shared" ca="1" si="22"/>
        <v>1913</v>
      </c>
      <c r="U89" s="307">
        <f t="shared" ca="1" si="23"/>
        <v>74</v>
      </c>
      <c r="V89" s="33"/>
    </row>
    <row r="90" spans="1:29" x14ac:dyDescent="0.3">
      <c r="A90" s="126" t="s">
        <v>69</v>
      </c>
      <c r="B90" s="180"/>
      <c r="C90" s="181" t="s">
        <v>314</v>
      </c>
      <c r="D90" s="65"/>
      <c r="E90" s="307">
        <f t="shared" ca="1" si="16"/>
        <v>4315</v>
      </c>
      <c r="F90" s="307">
        <f t="shared" ca="1" si="17"/>
        <v>68</v>
      </c>
      <c r="G90" s="307"/>
      <c r="H90" s="307" t="str">
        <f t="shared" ca="1" si="12"/>
        <v>.</v>
      </c>
      <c r="I90" s="307" t="str">
        <f t="shared" ca="1" si="13"/>
        <v>.</v>
      </c>
      <c r="J90" s="307"/>
      <c r="K90" s="307" t="str">
        <f t="shared" ca="1" si="14"/>
        <v>.</v>
      </c>
      <c r="L90" s="307" t="str">
        <f t="shared" ca="1" si="15"/>
        <v>.</v>
      </c>
      <c r="M90" s="307"/>
      <c r="N90" s="307">
        <f t="shared" ca="1" si="18"/>
        <v>504</v>
      </c>
      <c r="O90" s="307">
        <f t="shared" ca="1" si="19"/>
        <v>22</v>
      </c>
      <c r="P90" s="307"/>
      <c r="Q90" s="307">
        <f t="shared" ca="1" si="20"/>
        <v>76</v>
      </c>
      <c r="R90" s="307" t="str">
        <f t="shared" ca="1" si="21"/>
        <v>x</v>
      </c>
      <c r="S90" s="307"/>
      <c r="T90" s="307">
        <f t="shared" ca="1" si="22"/>
        <v>4953</v>
      </c>
      <c r="U90" s="307">
        <f t="shared" ca="1" si="23"/>
        <v>61</v>
      </c>
      <c r="V90" s="33"/>
    </row>
    <row r="91" spans="1:29" x14ac:dyDescent="0.3">
      <c r="A91" s="126" t="s">
        <v>70</v>
      </c>
      <c r="B91" s="180"/>
      <c r="C91" s="181" t="s">
        <v>315</v>
      </c>
      <c r="D91" s="65"/>
      <c r="E91" s="307">
        <f t="shared" ca="1" si="16"/>
        <v>2754</v>
      </c>
      <c r="F91" s="307">
        <f t="shared" ca="1" si="17"/>
        <v>75</v>
      </c>
      <c r="G91" s="307"/>
      <c r="H91" s="307" t="str">
        <f t="shared" ca="1" si="12"/>
        <v>.</v>
      </c>
      <c r="I91" s="307" t="str">
        <f t="shared" ca="1" si="13"/>
        <v>.</v>
      </c>
      <c r="J91" s="307"/>
      <c r="K91" s="307" t="str">
        <f t="shared" ca="1" si="14"/>
        <v>.</v>
      </c>
      <c r="L91" s="307" t="str">
        <f t="shared" ca="1" si="15"/>
        <v>.</v>
      </c>
      <c r="M91" s="307"/>
      <c r="N91" s="307">
        <f t="shared" ca="1" si="18"/>
        <v>187</v>
      </c>
      <c r="O91" s="307">
        <f t="shared" ca="1" si="19"/>
        <v>31</v>
      </c>
      <c r="P91" s="307"/>
      <c r="Q91" s="307">
        <f t="shared" ca="1" si="20"/>
        <v>66</v>
      </c>
      <c r="R91" s="307" t="str">
        <f t="shared" ca="1" si="21"/>
        <v>x</v>
      </c>
      <c r="S91" s="307"/>
      <c r="T91" s="307">
        <f t="shared" ca="1" si="22"/>
        <v>3062</v>
      </c>
      <c r="U91" s="307">
        <f t="shared" ca="1" si="23"/>
        <v>70</v>
      </c>
      <c r="V91" s="33"/>
    </row>
    <row r="92" spans="1:29" x14ac:dyDescent="0.3">
      <c r="A92" s="126" t="s">
        <v>71</v>
      </c>
      <c r="B92" s="180"/>
      <c r="C92" s="181" t="s">
        <v>316</v>
      </c>
      <c r="D92" s="65"/>
      <c r="E92" s="307">
        <f t="shared" ca="1" si="16"/>
        <v>2567</v>
      </c>
      <c r="F92" s="307">
        <f t="shared" ca="1" si="17"/>
        <v>75</v>
      </c>
      <c r="G92" s="307"/>
      <c r="H92" s="307" t="str">
        <f t="shared" ca="1" si="12"/>
        <v>.</v>
      </c>
      <c r="I92" s="307" t="str">
        <f t="shared" ca="1" si="13"/>
        <v>.</v>
      </c>
      <c r="J92" s="307"/>
      <c r="K92" s="307" t="str">
        <f t="shared" ca="1" si="14"/>
        <v>.</v>
      </c>
      <c r="L92" s="307" t="str">
        <f t="shared" ca="1" si="15"/>
        <v>.</v>
      </c>
      <c r="M92" s="307"/>
      <c r="N92" s="307">
        <f t="shared" ca="1" si="18"/>
        <v>264</v>
      </c>
      <c r="O92" s="307">
        <f t="shared" ca="1" si="19"/>
        <v>20</v>
      </c>
      <c r="P92" s="307"/>
      <c r="Q92" s="307">
        <f t="shared" ca="1" si="20"/>
        <v>22</v>
      </c>
      <c r="R92" s="307" t="str">
        <f t="shared" ca="1" si="21"/>
        <v>x</v>
      </c>
      <c r="S92" s="307"/>
      <c r="T92" s="307">
        <f t="shared" ca="1" si="22"/>
        <v>2916</v>
      </c>
      <c r="U92" s="307">
        <f t="shared" ca="1" si="23"/>
        <v>69</v>
      </c>
      <c r="V92" s="33"/>
    </row>
    <row r="93" spans="1:29" x14ac:dyDescent="0.3">
      <c r="A93" s="126" t="s">
        <v>72</v>
      </c>
      <c r="B93" s="180"/>
      <c r="C93" s="181" t="s">
        <v>317</v>
      </c>
      <c r="D93" s="65"/>
      <c r="E93" s="307">
        <f t="shared" ca="1" si="16"/>
        <v>8893</v>
      </c>
      <c r="F93" s="307">
        <f t="shared" ca="1" si="17"/>
        <v>77</v>
      </c>
      <c r="G93" s="307"/>
      <c r="H93" s="307" t="str">
        <f t="shared" ca="1" si="12"/>
        <v>.</v>
      </c>
      <c r="I93" s="307" t="str">
        <f t="shared" ca="1" si="13"/>
        <v>.</v>
      </c>
      <c r="J93" s="307"/>
      <c r="K93" s="307" t="str">
        <f t="shared" ca="1" si="14"/>
        <v>.</v>
      </c>
      <c r="L93" s="307" t="str">
        <f t="shared" ca="1" si="15"/>
        <v>.</v>
      </c>
      <c r="M93" s="307"/>
      <c r="N93" s="307">
        <f t="shared" ca="1" si="18"/>
        <v>489</v>
      </c>
      <c r="O93" s="307">
        <f t="shared" ca="1" si="19"/>
        <v>25</v>
      </c>
      <c r="P93" s="307"/>
      <c r="Q93" s="307">
        <f t="shared" ca="1" si="20"/>
        <v>127</v>
      </c>
      <c r="R93" s="307">
        <f t="shared" ca="1" si="21"/>
        <v>3</v>
      </c>
      <c r="S93" s="307"/>
      <c r="T93" s="307">
        <f t="shared" ca="1" si="22"/>
        <v>9572</v>
      </c>
      <c r="U93" s="307">
        <f t="shared" ca="1" si="23"/>
        <v>73</v>
      </c>
      <c r="V93" s="33"/>
    </row>
    <row r="94" spans="1:29" x14ac:dyDescent="0.3">
      <c r="A94" s="126" t="s">
        <v>73</v>
      </c>
      <c r="B94" s="180"/>
      <c r="C94" s="181" t="s">
        <v>318</v>
      </c>
      <c r="D94" s="65"/>
      <c r="E94" s="307">
        <f t="shared" ca="1" si="16"/>
        <v>2887</v>
      </c>
      <c r="F94" s="307">
        <f t="shared" ca="1" si="17"/>
        <v>71</v>
      </c>
      <c r="G94" s="307"/>
      <c r="H94" s="307" t="str">
        <f t="shared" ca="1" si="12"/>
        <v>.</v>
      </c>
      <c r="I94" s="307" t="str">
        <f t="shared" ca="1" si="13"/>
        <v>.</v>
      </c>
      <c r="J94" s="307"/>
      <c r="K94" s="307" t="str">
        <f t="shared" ca="1" si="14"/>
        <v>.</v>
      </c>
      <c r="L94" s="307" t="str">
        <f t="shared" ca="1" si="15"/>
        <v>.</v>
      </c>
      <c r="M94" s="307"/>
      <c r="N94" s="307">
        <f t="shared" ca="1" si="18"/>
        <v>375</v>
      </c>
      <c r="O94" s="307">
        <f t="shared" ca="1" si="19"/>
        <v>23</v>
      </c>
      <c r="P94" s="307"/>
      <c r="Q94" s="307">
        <f t="shared" ca="1" si="20"/>
        <v>73</v>
      </c>
      <c r="R94" s="307" t="str">
        <f t="shared" ca="1" si="21"/>
        <v>x</v>
      </c>
      <c r="S94" s="307"/>
      <c r="T94" s="307">
        <f t="shared" ca="1" si="22"/>
        <v>3380</v>
      </c>
      <c r="U94" s="307">
        <f t="shared" ca="1" si="23"/>
        <v>64</v>
      </c>
      <c r="V94" s="33"/>
    </row>
    <row r="95" spans="1:29" x14ac:dyDescent="0.3">
      <c r="A95" s="126" t="s">
        <v>74</v>
      </c>
      <c r="B95" s="180"/>
      <c r="C95" s="181" t="s">
        <v>319</v>
      </c>
      <c r="D95" s="65"/>
      <c r="E95" s="307">
        <f t="shared" ca="1" si="16"/>
        <v>2025</v>
      </c>
      <c r="F95" s="307">
        <f t="shared" ca="1" si="17"/>
        <v>74</v>
      </c>
      <c r="G95" s="307"/>
      <c r="H95" s="307" t="str">
        <f t="shared" ca="1" si="12"/>
        <v>.</v>
      </c>
      <c r="I95" s="307" t="str">
        <f t="shared" ca="1" si="13"/>
        <v>.</v>
      </c>
      <c r="J95" s="307"/>
      <c r="K95" s="307" t="str">
        <f t="shared" ca="1" si="14"/>
        <v>.</v>
      </c>
      <c r="L95" s="307" t="str">
        <f t="shared" ca="1" si="15"/>
        <v>.</v>
      </c>
      <c r="M95" s="307"/>
      <c r="N95" s="307">
        <f t="shared" ca="1" si="18"/>
        <v>201</v>
      </c>
      <c r="O95" s="307">
        <f t="shared" ca="1" si="19"/>
        <v>29</v>
      </c>
      <c r="P95" s="307"/>
      <c r="Q95" s="307">
        <f t="shared" ca="1" si="20"/>
        <v>56</v>
      </c>
      <c r="R95" s="307" t="str">
        <f t="shared" ca="1" si="21"/>
        <v>x</v>
      </c>
      <c r="S95" s="307"/>
      <c r="T95" s="307">
        <f t="shared" ca="1" si="22"/>
        <v>2318</v>
      </c>
      <c r="U95" s="307">
        <f t="shared" ca="1" si="23"/>
        <v>68</v>
      </c>
      <c r="V95" s="33"/>
    </row>
    <row r="96" spans="1:29" x14ac:dyDescent="0.3">
      <c r="A96" s="126" t="s">
        <v>75</v>
      </c>
      <c r="B96" s="180"/>
      <c r="C96" s="181" t="s">
        <v>320</v>
      </c>
      <c r="D96" s="65"/>
      <c r="E96" s="307">
        <f t="shared" ca="1" si="16"/>
        <v>3496</v>
      </c>
      <c r="F96" s="307">
        <f t="shared" ca="1" si="17"/>
        <v>67</v>
      </c>
      <c r="G96" s="307"/>
      <c r="H96" s="307" t="str">
        <f t="shared" ca="1" si="12"/>
        <v>.</v>
      </c>
      <c r="I96" s="307" t="str">
        <f t="shared" ca="1" si="13"/>
        <v>.</v>
      </c>
      <c r="J96" s="307"/>
      <c r="K96" s="307" t="str">
        <f t="shared" ca="1" si="14"/>
        <v>.</v>
      </c>
      <c r="L96" s="307" t="str">
        <f t="shared" ca="1" si="15"/>
        <v>.</v>
      </c>
      <c r="M96" s="307"/>
      <c r="N96" s="307">
        <f t="shared" ca="1" si="18"/>
        <v>269</v>
      </c>
      <c r="O96" s="307">
        <f t="shared" ca="1" si="19"/>
        <v>12</v>
      </c>
      <c r="P96" s="307"/>
      <c r="Q96" s="307">
        <f t="shared" ca="1" si="20"/>
        <v>62</v>
      </c>
      <c r="R96" s="307" t="str">
        <f t="shared" ca="1" si="21"/>
        <v>x</v>
      </c>
      <c r="S96" s="307"/>
      <c r="T96" s="307">
        <f t="shared" ca="1" si="22"/>
        <v>3897</v>
      </c>
      <c r="U96" s="307">
        <f t="shared" ca="1" si="23"/>
        <v>62</v>
      </c>
      <c r="V96" s="33"/>
    </row>
    <row r="97" spans="1:29" x14ac:dyDescent="0.3">
      <c r="A97" s="126" t="s">
        <v>76</v>
      </c>
      <c r="B97" s="180"/>
      <c r="C97" s="181" t="s">
        <v>321</v>
      </c>
      <c r="D97" s="65"/>
      <c r="E97" s="307">
        <f t="shared" ca="1" si="16"/>
        <v>5975</v>
      </c>
      <c r="F97" s="307">
        <f t="shared" ca="1" si="17"/>
        <v>75</v>
      </c>
      <c r="G97" s="307"/>
      <c r="H97" s="307" t="str">
        <f t="shared" ca="1" si="12"/>
        <v>.</v>
      </c>
      <c r="I97" s="307" t="str">
        <f t="shared" ca="1" si="13"/>
        <v>.</v>
      </c>
      <c r="J97" s="307"/>
      <c r="K97" s="307" t="str">
        <f t="shared" ca="1" si="14"/>
        <v>.</v>
      </c>
      <c r="L97" s="307" t="str">
        <f t="shared" ca="1" si="15"/>
        <v>.</v>
      </c>
      <c r="M97" s="307"/>
      <c r="N97" s="307">
        <f t="shared" ca="1" si="18"/>
        <v>441</v>
      </c>
      <c r="O97" s="307">
        <f t="shared" ca="1" si="19"/>
        <v>22</v>
      </c>
      <c r="P97" s="307"/>
      <c r="Q97" s="307">
        <f t="shared" ca="1" si="20"/>
        <v>74</v>
      </c>
      <c r="R97" s="307" t="str">
        <f t="shared" ca="1" si="21"/>
        <v>x</v>
      </c>
      <c r="S97" s="307"/>
      <c r="T97" s="307">
        <f t="shared" ca="1" si="22"/>
        <v>6605</v>
      </c>
      <c r="U97" s="307">
        <f t="shared" ca="1" si="23"/>
        <v>71</v>
      </c>
      <c r="V97" s="33"/>
    </row>
    <row r="98" spans="1:29" x14ac:dyDescent="0.3">
      <c r="A98" s="126" t="s">
        <v>77</v>
      </c>
      <c r="B98" s="180"/>
      <c r="C98" s="181" t="s">
        <v>322</v>
      </c>
      <c r="D98" s="65"/>
      <c r="E98" s="307">
        <f t="shared" ca="1" si="16"/>
        <v>3151</v>
      </c>
      <c r="F98" s="307">
        <f t="shared" ca="1" si="17"/>
        <v>68</v>
      </c>
      <c r="G98" s="307"/>
      <c r="H98" s="307" t="str">
        <f t="shared" ca="1" si="12"/>
        <v>.</v>
      </c>
      <c r="I98" s="307" t="str">
        <f t="shared" ca="1" si="13"/>
        <v>.</v>
      </c>
      <c r="J98" s="307"/>
      <c r="K98" s="307" t="str">
        <f t="shared" ca="1" si="14"/>
        <v>.</v>
      </c>
      <c r="L98" s="307" t="str">
        <f t="shared" ca="1" si="15"/>
        <v>.</v>
      </c>
      <c r="M98" s="307"/>
      <c r="N98" s="307">
        <f t="shared" ca="1" si="18"/>
        <v>350</v>
      </c>
      <c r="O98" s="307">
        <f t="shared" ca="1" si="19"/>
        <v>17</v>
      </c>
      <c r="P98" s="307"/>
      <c r="Q98" s="307">
        <f t="shared" ca="1" si="20"/>
        <v>39</v>
      </c>
      <c r="R98" s="307" t="str">
        <f t="shared" ca="1" si="21"/>
        <v>x</v>
      </c>
      <c r="S98" s="307"/>
      <c r="T98" s="307">
        <f t="shared" ca="1" si="22"/>
        <v>3584</v>
      </c>
      <c r="U98" s="307">
        <f t="shared" ca="1" si="23"/>
        <v>62</v>
      </c>
      <c r="V98" s="33"/>
    </row>
    <row r="99" spans="1:29" x14ac:dyDescent="0.3">
      <c r="A99" s="126" t="s">
        <v>78</v>
      </c>
      <c r="B99" s="180"/>
      <c r="C99" s="181" t="s">
        <v>323</v>
      </c>
      <c r="D99" s="65"/>
      <c r="E99" s="307">
        <f t="shared" ca="1" si="16"/>
        <v>5801</v>
      </c>
      <c r="F99" s="307">
        <f t="shared" ca="1" si="17"/>
        <v>74</v>
      </c>
      <c r="G99" s="307"/>
      <c r="H99" s="307" t="str">
        <f t="shared" ca="1" si="12"/>
        <v>.</v>
      </c>
      <c r="I99" s="307" t="str">
        <f t="shared" ca="1" si="13"/>
        <v>.</v>
      </c>
      <c r="J99" s="307"/>
      <c r="K99" s="307" t="str">
        <f t="shared" ca="1" si="14"/>
        <v>.</v>
      </c>
      <c r="L99" s="307" t="str">
        <f t="shared" ca="1" si="15"/>
        <v>.</v>
      </c>
      <c r="M99" s="307"/>
      <c r="N99" s="307">
        <f t="shared" ca="1" si="18"/>
        <v>726</v>
      </c>
      <c r="O99" s="307">
        <f t="shared" ca="1" si="19"/>
        <v>25</v>
      </c>
      <c r="P99" s="307"/>
      <c r="Q99" s="307">
        <f t="shared" ca="1" si="20"/>
        <v>46</v>
      </c>
      <c r="R99" s="307" t="str">
        <f t="shared" ca="1" si="21"/>
        <v>x</v>
      </c>
      <c r="S99" s="307"/>
      <c r="T99" s="307">
        <f t="shared" ca="1" si="22"/>
        <v>6651</v>
      </c>
      <c r="U99" s="307">
        <f t="shared" ca="1" si="23"/>
        <v>68</v>
      </c>
      <c r="V99" s="33"/>
    </row>
    <row r="100" spans="1:29" s="39" customFormat="1" ht="5.25" customHeight="1" x14ac:dyDescent="0.3">
      <c r="A100" s="176"/>
      <c r="B100" s="178"/>
      <c r="C100" s="182"/>
      <c r="D100" s="66"/>
      <c r="E100" s="306"/>
      <c r="F100" s="306"/>
      <c r="G100" s="306"/>
      <c r="H100" s="307"/>
      <c r="I100" s="307"/>
      <c r="J100" s="307"/>
      <c r="K100" s="307"/>
      <c r="L100" s="307"/>
      <c r="M100" s="307"/>
      <c r="N100" s="306"/>
      <c r="O100" s="306"/>
      <c r="P100" s="306"/>
      <c r="Q100" s="306"/>
      <c r="R100" s="306"/>
      <c r="S100" s="306"/>
      <c r="T100" s="306"/>
      <c r="U100" s="306"/>
      <c r="V100" s="26"/>
      <c r="AC100" s="92"/>
    </row>
    <row r="101" spans="1:29" x14ac:dyDescent="0.3">
      <c r="A101" s="176" t="s">
        <v>79</v>
      </c>
      <c r="B101" s="178"/>
      <c r="C101" s="179" t="s">
        <v>511</v>
      </c>
      <c r="D101" s="64"/>
      <c r="E101" s="306">
        <f t="shared" ca="1" si="16"/>
        <v>67570</v>
      </c>
      <c r="F101" s="306">
        <f t="shared" ca="1" si="17"/>
        <v>74</v>
      </c>
      <c r="G101" s="306"/>
      <c r="H101" s="306" t="str">
        <f t="shared" ca="1" si="12"/>
        <v>.</v>
      </c>
      <c r="I101" s="306" t="str">
        <f t="shared" ca="1" si="13"/>
        <v>.</v>
      </c>
      <c r="J101" s="306"/>
      <c r="K101" s="306" t="str">
        <f t="shared" ca="1" si="14"/>
        <v>.</v>
      </c>
      <c r="L101" s="306" t="str">
        <f t="shared" ca="1" si="15"/>
        <v>.</v>
      </c>
      <c r="M101" s="306"/>
      <c r="N101" s="306">
        <f t="shared" ca="1" si="18"/>
        <v>5270</v>
      </c>
      <c r="O101" s="306">
        <f t="shared" ca="1" si="19"/>
        <v>26</v>
      </c>
      <c r="P101" s="306"/>
      <c r="Q101" s="306">
        <f t="shared" ca="1" si="20"/>
        <v>920</v>
      </c>
      <c r="R101" s="306">
        <f t="shared" ca="1" si="21"/>
        <v>5</v>
      </c>
      <c r="S101" s="306"/>
      <c r="T101" s="306">
        <f t="shared" ca="1" si="22"/>
        <v>74930</v>
      </c>
      <c r="U101" s="306">
        <f t="shared" ca="1" si="23"/>
        <v>69</v>
      </c>
      <c r="V101" s="33"/>
    </row>
    <row r="102" spans="1:29" ht="5.25" customHeight="1" x14ac:dyDescent="0.3">
      <c r="A102" s="126"/>
      <c r="B102" s="180"/>
      <c r="C102" s="179"/>
      <c r="D102" s="64"/>
      <c r="E102" s="306"/>
      <c r="F102" s="306"/>
      <c r="G102" s="306"/>
      <c r="H102" s="307"/>
      <c r="I102" s="307"/>
      <c r="J102" s="307"/>
      <c r="K102" s="307"/>
      <c r="L102" s="307"/>
      <c r="M102" s="307"/>
      <c r="N102" s="306"/>
      <c r="O102" s="306"/>
      <c r="P102" s="306"/>
      <c r="Q102" s="306"/>
      <c r="R102" s="306"/>
      <c r="S102" s="306"/>
      <c r="T102" s="306"/>
      <c r="U102" s="306"/>
      <c r="V102" s="33"/>
    </row>
    <row r="103" spans="1:29" x14ac:dyDescent="0.3">
      <c r="A103" s="126" t="s">
        <v>80</v>
      </c>
      <c r="B103" s="180"/>
      <c r="C103" s="181" t="s">
        <v>325</v>
      </c>
      <c r="D103" s="65"/>
      <c r="E103" s="307">
        <f t="shared" ca="1" si="16"/>
        <v>2041</v>
      </c>
      <c r="F103" s="307">
        <f t="shared" ca="1" si="17"/>
        <v>69</v>
      </c>
      <c r="G103" s="307"/>
      <c r="H103" s="307" t="str">
        <f t="shared" ca="1" si="12"/>
        <v>.</v>
      </c>
      <c r="I103" s="307" t="str">
        <f t="shared" ca="1" si="13"/>
        <v>.</v>
      </c>
      <c r="J103" s="307"/>
      <c r="K103" s="307" t="str">
        <f t="shared" ca="1" si="14"/>
        <v>.</v>
      </c>
      <c r="L103" s="307" t="str">
        <f t="shared" ca="1" si="15"/>
        <v>.</v>
      </c>
      <c r="M103" s="307"/>
      <c r="N103" s="307">
        <f t="shared" ca="1" si="18"/>
        <v>176</v>
      </c>
      <c r="O103" s="307">
        <f t="shared" ca="1" si="19"/>
        <v>19</v>
      </c>
      <c r="P103" s="307"/>
      <c r="Q103" s="307">
        <f t="shared" ca="1" si="20"/>
        <v>43</v>
      </c>
      <c r="R103" s="307" t="str">
        <f t="shared" ca="1" si="21"/>
        <v>x</v>
      </c>
      <c r="S103" s="307"/>
      <c r="T103" s="307">
        <f t="shared" ca="1" si="22"/>
        <v>2313</v>
      </c>
      <c r="U103" s="307">
        <f t="shared" ca="1" si="23"/>
        <v>64</v>
      </c>
      <c r="V103" s="33"/>
    </row>
    <row r="104" spans="1:29" x14ac:dyDescent="0.3">
      <c r="A104" s="126" t="s">
        <v>81</v>
      </c>
      <c r="B104" s="180"/>
      <c r="C104" s="181" t="s">
        <v>326</v>
      </c>
      <c r="D104" s="65"/>
      <c r="E104" s="307">
        <f t="shared" ca="1" si="16"/>
        <v>3283</v>
      </c>
      <c r="F104" s="307">
        <f t="shared" ca="1" si="17"/>
        <v>74</v>
      </c>
      <c r="G104" s="307"/>
      <c r="H104" s="307" t="str">
        <f t="shared" ca="1" si="12"/>
        <v>.</v>
      </c>
      <c r="I104" s="307" t="str">
        <f t="shared" ca="1" si="13"/>
        <v>.</v>
      </c>
      <c r="J104" s="307"/>
      <c r="K104" s="307" t="str">
        <f t="shared" ca="1" si="14"/>
        <v>.</v>
      </c>
      <c r="L104" s="307" t="str">
        <f t="shared" ca="1" si="15"/>
        <v>.</v>
      </c>
      <c r="M104" s="307"/>
      <c r="N104" s="307">
        <f t="shared" ca="1" si="18"/>
        <v>255</v>
      </c>
      <c r="O104" s="307">
        <f t="shared" ca="1" si="19"/>
        <v>25</v>
      </c>
      <c r="P104" s="307"/>
      <c r="Q104" s="307">
        <f t="shared" ca="1" si="20"/>
        <v>66</v>
      </c>
      <c r="R104" s="307" t="str">
        <f t="shared" ca="1" si="21"/>
        <v>x</v>
      </c>
      <c r="S104" s="307"/>
      <c r="T104" s="307">
        <f t="shared" ca="1" si="22"/>
        <v>3641</v>
      </c>
      <c r="U104" s="307">
        <f t="shared" ca="1" si="23"/>
        <v>69</v>
      </c>
      <c r="V104" s="33"/>
    </row>
    <row r="105" spans="1:29" x14ac:dyDescent="0.3">
      <c r="A105" s="126" t="s">
        <v>82</v>
      </c>
      <c r="B105" s="180"/>
      <c r="C105" s="181" t="s">
        <v>327</v>
      </c>
      <c r="D105" s="65"/>
      <c r="E105" s="307">
        <f t="shared" ca="1" si="16"/>
        <v>6963</v>
      </c>
      <c r="F105" s="307">
        <f t="shared" ca="1" si="17"/>
        <v>73</v>
      </c>
      <c r="G105" s="307"/>
      <c r="H105" s="307" t="str">
        <f t="shared" ca="1" si="12"/>
        <v>.</v>
      </c>
      <c r="I105" s="307" t="str">
        <f t="shared" ca="1" si="13"/>
        <v>.</v>
      </c>
      <c r="J105" s="307"/>
      <c r="K105" s="307" t="str">
        <f t="shared" ca="1" si="14"/>
        <v>.</v>
      </c>
      <c r="L105" s="307" t="str">
        <f t="shared" ca="1" si="15"/>
        <v>.</v>
      </c>
      <c r="M105" s="307"/>
      <c r="N105" s="307">
        <f t="shared" ca="1" si="18"/>
        <v>440</v>
      </c>
      <c r="O105" s="307">
        <f t="shared" ca="1" si="19"/>
        <v>22</v>
      </c>
      <c r="P105" s="307"/>
      <c r="Q105" s="307">
        <f t="shared" ca="1" si="20"/>
        <v>105</v>
      </c>
      <c r="R105" s="307">
        <f t="shared" ca="1" si="21"/>
        <v>5</v>
      </c>
      <c r="S105" s="307"/>
      <c r="T105" s="307">
        <f t="shared" ca="1" si="22"/>
        <v>7633</v>
      </c>
      <c r="U105" s="307">
        <f t="shared" ca="1" si="23"/>
        <v>68</v>
      </c>
      <c r="V105" s="33"/>
    </row>
    <row r="106" spans="1:29" x14ac:dyDescent="0.3">
      <c r="A106" s="126" t="s">
        <v>83</v>
      </c>
      <c r="B106" s="180"/>
      <c r="C106" s="181" t="s">
        <v>328</v>
      </c>
      <c r="D106" s="65"/>
      <c r="E106" s="307">
        <f t="shared" ca="1" si="16"/>
        <v>15609</v>
      </c>
      <c r="F106" s="307">
        <f t="shared" ca="1" si="17"/>
        <v>76</v>
      </c>
      <c r="G106" s="307"/>
      <c r="H106" s="307" t="str">
        <f t="shared" ca="1" si="12"/>
        <v>.</v>
      </c>
      <c r="I106" s="307" t="str">
        <f t="shared" ca="1" si="13"/>
        <v>.</v>
      </c>
      <c r="J106" s="307"/>
      <c r="K106" s="307" t="str">
        <f t="shared" ca="1" si="14"/>
        <v>.</v>
      </c>
      <c r="L106" s="307" t="str">
        <f t="shared" ca="1" si="15"/>
        <v>.</v>
      </c>
      <c r="M106" s="307"/>
      <c r="N106" s="307">
        <f t="shared" ca="1" si="18"/>
        <v>1054</v>
      </c>
      <c r="O106" s="307">
        <f t="shared" ca="1" si="19"/>
        <v>26</v>
      </c>
      <c r="P106" s="307"/>
      <c r="Q106" s="307">
        <f t="shared" ca="1" si="20"/>
        <v>241</v>
      </c>
      <c r="R106" s="307">
        <f t="shared" ca="1" si="21"/>
        <v>9</v>
      </c>
      <c r="S106" s="307"/>
      <c r="T106" s="307">
        <f t="shared" ca="1" si="22"/>
        <v>17214</v>
      </c>
      <c r="U106" s="307">
        <f t="shared" ca="1" si="23"/>
        <v>72</v>
      </c>
      <c r="V106" s="33"/>
    </row>
    <row r="107" spans="1:29" x14ac:dyDescent="0.3">
      <c r="A107" s="126" t="s">
        <v>84</v>
      </c>
      <c r="B107" s="180"/>
      <c r="C107" s="181" t="s">
        <v>329</v>
      </c>
      <c r="D107" s="65"/>
      <c r="E107" s="307">
        <f t="shared" ca="1" si="16"/>
        <v>13384</v>
      </c>
      <c r="F107" s="307">
        <f t="shared" ca="1" si="17"/>
        <v>75</v>
      </c>
      <c r="G107" s="307"/>
      <c r="H107" s="307" t="str">
        <f t="shared" ca="1" si="12"/>
        <v>.</v>
      </c>
      <c r="I107" s="307" t="str">
        <f t="shared" ca="1" si="13"/>
        <v>.</v>
      </c>
      <c r="J107" s="307"/>
      <c r="K107" s="307" t="str">
        <f t="shared" ca="1" si="14"/>
        <v>.</v>
      </c>
      <c r="L107" s="307" t="str">
        <f t="shared" ca="1" si="15"/>
        <v>.</v>
      </c>
      <c r="M107" s="307"/>
      <c r="N107" s="307">
        <f t="shared" ca="1" si="18"/>
        <v>1234</v>
      </c>
      <c r="O107" s="307">
        <f t="shared" ca="1" si="19"/>
        <v>28</v>
      </c>
      <c r="P107" s="307"/>
      <c r="Q107" s="307">
        <f t="shared" ca="1" si="20"/>
        <v>162</v>
      </c>
      <c r="R107" s="307">
        <f t="shared" ca="1" si="21"/>
        <v>2</v>
      </c>
      <c r="S107" s="307"/>
      <c r="T107" s="307">
        <f t="shared" ca="1" si="22"/>
        <v>14897</v>
      </c>
      <c r="U107" s="307">
        <f t="shared" ca="1" si="23"/>
        <v>70</v>
      </c>
      <c r="V107" s="33"/>
    </row>
    <row r="108" spans="1:29" x14ac:dyDescent="0.3">
      <c r="A108" s="126" t="s">
        <v>85</v>
      </c>
      <c r="B108" s="180"/>
      <c r="C108" s="181" t="s">
        <v>330</v>
      </c>
      <c r="D108" s="65"/>
      <c r="E108" s="307">
        <f t="shared" ca="1" si="16"/>
        <v>2979</v>
      </c>
      <c r="F108" s="307">
        <f t="shared" ca="1" si="17"/>
        <v>71</v>
      </c>
      <c r="G108" s="307"/>
      <c r="H108" s="307" t="str">
        <f t="shared" ca="1" si="12"/>
        <v>.</v>
      </c>
      <c r="I108" s="307" t="str">
        <f t="shared" ca="1" si="13"/>
        <v>.</v>
      </c>
      <c r="J108" s="307"/>
      <c r="K108" s="307" t="str">
        <f t="shared" ca="1" si="14"/>
        <v>.</v>
      </c>
      <c r="L108" s="307" t="str">
        <f t="shared" ca="1" si="15"/>
        <v>.</v>
      </c>
      <c r="M108" s="307"/>
      <c r="N108" s="307">
        <f t="shared" ca="1" si="18"/>
        <v>271</v>
      </c>
      <c r="O108" s="307">
        <f t="shared" ca="1" si="19"/>
        <v>24</v>
      </c>
      <c r="P108" s="307"/>
      <c r="Q108" s="307">
        <f t="shared" ca="1" si="20"/>
        <v>28</v>
      </c>
      <c r="R108" s="307" t="str">
        <f t="shared" ca="1" si="21"/>
        <v>x</v>
      </c>
      <c r="S108" s="307"/>
      <c r="T108" s="307">
        <f t="shared" ca="1" si="22"/>
        <v>3347</v>
      </c>
      <c r="U108" s="307">
        <f t="shared" ca="1" si="23"/>
        <v>66</v>
      </c>
      <c r="V108" s="33"/>
    </row>
    <row r="109" spans="1:29" x14ac:dyDescent="0.3">
      <c r="A109" s="126" t="s">
        <v>86</v>
      </c>
      <c r="B109" s="180"/>
      <c r="C109" s="181" t="s">
        <v>331</v>
      </c>
      <c r="D109" s="65"/>
      <c r="E109" s="307">
        <f t="shared" ca="1" si="16"/>
        <v>8652</v>
      </c>
      <c r="F109" s="307">
        <f t="shared" ca="1" si="17"/>
        <v>73</v>
      </c>
      <c r="G109" s="307"/>
      <c r="H109" s="307" t="str">
        <f t="shared" ca="1" si="12"/>
        <v>.</v>
      </c>
      <c r="I109" s="307" t="str">
        <f t="shared" ca="1" si="13"/>
        <v>.</v>
      </c>
      <c r="J109" s="307"/>
      <c r="K109" s="307" t="str">
        <f t="shared" ca="1" si="14"/>
        <v>.</v>
      </c>
      <c r="L109" s="307" t="str">
        <f t="shared" ca="1" si="15"/>
        <v>.</v>
      </c>
      <c r="M109" s="307"/>
      <c r="N109" s="307">
        <f t="shared" ca="1" si="18"/>
        <v>826</v>
      </c>
      <c r="O109" s="307">
        <f t="shared" ca="1" si="19"/>
        <v>27</v>
      </c>
      <c r="P109" s="307"/>
      <c r="Q109" s="307">
        <f t="shared" ca="1" si="20"/>
        <v>79</v>
      </c>
      <c r="R109" s="307">
        <f t="shared" ca="1" si="21"/>
        <v>4</v>
      </c>
      <c r="S109" s="307"/>
      <c r="T109" s="307">
        <f t="shared" ca="1" si="22"/>
        <v>9715</v>
      </c>
      <c r="U109" s="307">
        <f t="shared" ca="1" si="23"/>
        <v>68</v>
      </c>
      <c r="V109" s="33"/>
    </row>
    <row r="110" spans="1:29" x14ac:dyDescent="0.3">
      <c r="A110" s="126" t="s">
        <v>87</v>
      </c>
      <c r="B110" s="180"/>
      <c r="C110" s="181" t="s">
        <v>332</v>
      </c>
      <c r="D110" s="65"/>
      <c r="E110" s="307">
        <f t="shared" ca="1" si="16"/>
        <v>2798</v>
      </c>
      <c r="F110" s="307">
        <f t="shared" ca="1" si="17"/>
        <v>65</v>
      </c>
      <c r="G110" s="307"/>
      <c r="H110" s="307" t="str">
        <f t="shared" ca="1" si="12"/>
        <v>.</v>
      </c>
      <c r="I110" s="307" t="str">
        <f t="shared" ca="1" si="13"/>
        <v>.</v>
      </c>
      <c r="J110" s="307"/>
      <c r="K110" s="307" t="str">
        <f t="shared" ca="1" si="14"/>
        <v>.</v>
      </c>
      <c r="L110" s="307" t="str">
        <f t="shared" ca="1" si="15"/>
        <v>.</v>
      </c>
      <c r="M110" s="307"/>
      <c r="N110" s="307">
        <f t="shared" ca="1" si="18"/>
        <v>227</v>
      </c>
      <c r="O110" s="307">
        <f t="shared" ca="1" si="19"/>
        <v>26</v>
      </c>
      <c r="P110" s="307"/>
      <c r="Q110" s="307">
        <f t="shared" ca="1" si="20"/>
        <v>57</v>
      </c>
      <c r="R110" s="307" t="str">
        <f t="shared" ca="1" si="21"/>
        <v>x</v>
      </c>
      <c r="S110" s="307"/>
      <c r="T110" s="307">
        <f t="shared" ca="1" si="22"/>
        <v>3164</v>
      </c>
      <c r="U110" s="307">
        <f t="shared" ca="1" si="23"/>
        <v>60</v>
      </c>
      <c r="V110" s="33"/>
    </row>
    <row r="111" spans="1:29" x14ac:dyDescent="0.3">
      <c r="A111" s="126" t="s">
        <v>88</v>
      </c>
      <c r="B111" s="180"/>
      <c r="C111" s="181" t="s">
        <v>333</v>
      </c>
      <c r="D111" s="65"/>
      <c r="E111" s="307">
        <f t="shared" ca="1" si="16"/>
        <v>1961</v>
      </c>
      <c r="F111" s="307">
        <f t="shared" ca="1" si="17"/>
        <v>79</v>
      </c>
      <c r="G111" s="307"/>
      <c r="H111" s="307" t="str">
        <f t="shared" ca="1" si="12"/>
        <v>.</v>
      </c>
      <c r="I111" s="307" t="str">
        <f t="shared" ca="1" si="13"/>
        <v>.</v>
      </c>
      <c r="J111" s="307"/>
      <c r="K111" s="307" t="str">
        <f t="shared" ca="1" si="14"/>
        <v>.</v>
      </c>
      <c r="L111" s="307" t="str">
        <f t="shared" ca="1" si="15"/>
        <v>.</v>
      </c>
      <c r="M111" s="307"/>
      <c r="N111" s="307">
        <f t="shared" ca="1" si="18"/>
        <v>123</v>
      </c>
      <c r="O111" s="307">
        <f t="shared" ca="1" si="19"/>
        <v>28</v>
      </c>
      <c r="P111" s="307"/>
      <c r="Q111" s="307">
        <f t="shared" ca="1" si="20"/>
        <v>61</v>
      </c>
      <c r="R111" s="307" t="str">
        <f t="shared" ca="1" si="21"/>
        <v>x</v>
      </c>
      <c r="S111" s="307"/>
      <c r="T111" s="307">
        <f t="shared" ca="1" si="22"/>
        <v>2196</v>
      </c>
      <c r="U111" s="307">
        <f t="shared" ca="1" si="23"/>
        <v>73</v>
      </c>
      <c r="V111" s="33"/>
    </row>
    <row r="112" spans="1:29" x14ac:dyDescent="0.3">
      <c r="A112" s="126" t="s">
        <v>89</v>
      </c>
      <c r="B112" s="180"/>
      <c r="C112" s="181" t="s">
        <v>334</v>
      </c>
      <c r="D112" s="65"/>
      <c r="E112" s="307">
        <f t="shared" ca="1" si="16"/>
        <v>7555</v>
      </c>
      <c r="F112" s="307">
        <f t="shared" ca="1" si="17"/>
        <v>73</v>
      </c>
      <c r="G112" s="307"/>
      <c r="H112" s="307" t="str">
        <f t="shared" ca="1" si="12"/>
        <v>.</v>
      </c>
      <c r="I112" s="307" t="str">
        <f t="shared" ca="1" si="13"/>
        <v>.</v>
      </c>
      <c r="J112" s="307"/>
      <c r="K112" s="307" t="str">
        <f t="shared" ca="1" si="14"/>
        <v>.</v>
      </c>
      <c r="L112" s="307" t="str">
        <f t="shared" ca="1" si="15"/>
        <v>.</v>
      </c>
      <c r="M112" s="307"/>
      <c r="N112" s="307">
        <f t="shared" ca="1" si="18"/>
        <v>540</v>
      </c>
      <c r="O112" s="307">
        <f t="shared" ca="1" si="19"/>
        <v>22</v>
      </c>
      <c r="P112" s="307"/>
      <c r="Q112" s="307">
        <f t="shared" ca="1" si="20"/>
        <v>49</v>
      </c>
      <c r="R112" s="307" t="str">
        <f t="shared" ca="1" si="21"/>
        <v>x</v>
      </c>
      <c r="S112" s="307"/>
      <c r="T112" s="307">
        <f t="shared" ca="1" si="22"/>
        <v>8301</v>
      </c>
      <c r="U112" s="307">
        <f t="shared" ca="1" si="23"/>
        <v>69</v>
      </c>
      <c r="V112" s="33"/>
    </row>
    <row r="113" spans="1:29" x14ac:dyDescent="0.3">
      <c r="A113" s="126" t="s">
        <v>90</v>
      </c>
      <c r="B113" s="180"/>
      <c r="C113" s="181" t="s">
        <v>335</v>
      </c>
      <c r="D113" s="65"/>
      <c r="E113" s="307">
        <f t="shared" ca="1" si="16"/>
        <v>2343</v>
      </c>
      <c r="F113" s="307">
        <f t="shared" ca="1" si="17"/>
        <v>78</v>
      </c>
      <c r="G113" s="307"/>
      <c r="H113" s="307" t="str">
        <f t="shared" ca="1" si="12"/>
        <v>.</v>
      </c>
      <c r="I113" s="307" t="str">
        <f t="shared" ca="1" si="13"/>
        <v>.</v>
      </c>
      <c r="J113" s="307"/>
      <c r="K113" s="307" t="str">
        <f t="shared" ca="1" si="14"/>
        <v>.</v>
      </c>
      <c r="L113" s="307" t="str">
        <f t="shared" ca="1" si="15"/>
        <v>.</v>
      </c>
      <c r="M113" s="307"/>
      <c r="N113" s="307">
        <f t="shared" ca="1" si="18"/>
        <v>122</v>
      </c>
      <c r="O113" s="307">
        <f t="shared" ca="1" si="19"/>
        <v>28</v>
      </c>
      <c r="P113" s="307"/>
      <c r="Q113" s="307">
        <f t="shared" ca="1" si="20"/>
        <v>33</v>
      </c>
      <c r="R113" s="307">
        <f t="shared" ca="1" si="21"/>
        <v>12</v>
      </c>
      <c r="S113" s="307"/>
      <c r="T113" s="307">
        <f t="shared" ca="1" si="22"/>
        <v>2512</v>
      </c>
      <c r="U113" s="307">
        <f t="shared" ca="1" si="23"/>
        <v>75</v>
      </c>
      <c r="V113" s="33"/>
    </row>
    <row r="114" spans="1:29" s="39" customFormat="1" ht="5.25" customHeight="1" x14ac:dyDescent="0.3">
      <c r="A114" s="176"/>
      <c r="B114" s="178"/>
      <c r="C114" s="182"/>
      <c r="D114" s="66"/>
      <c r="E114" s="306"/>
      <c r="F114" s="306"/>
      <c r="G114" s="306"/>
      <c r="H114" s="307"/>
      <c r="I114" s="307"/>
      <c r="J114" s="307"/>
      <c r="K114" s="307"/>
      <c r="L114" s="307"/>
      <c r="M114" s="307"/>
      <c r="N114" s="306"/>
      <c r="O114" s="306"/>
      <c r="P114" s="306"/>
      <c r="Q114" s="306"/>
      <c r="R114" s="306"/>
      <c r="S114" s="306"/>
      <c r="T114" s="306"/>
      <c r="U114" s="306"/>
      <c r="V114" s="26"/>
      <c r="AC114" s="92"/>
    </row>
    <row r="115" spans="1:29" x14ac:dyDescent="0.3">
      <c r="A115" s="176" t="s">
        <v>91</v>
      </c>
      <c r="B115" s="178"/>
      <c r="C115" s="636" t="s">
        <v>336</v>
      </c>
      <c r="D115" s="637"/>
      <c r="E115" s="306">
        <f t="shared" ca="1" si="16"/>
        <v>93070</v>
      </c>
      <c r="F115" s="306">
        <f t="shared" ca="1" si="17"/>
        <v>78</v>
      </c>
      <c r="G115" s="306"/>
      <c r="H115" s="306" t="str">
        <f t="shared" ca="1" si="12"/>
        <v>.</v>
      </c>
      <c r="I115" s="306" t="str">
        <f t="shared" ca="1" si="13"/>
        <v>.</v>
      </c>
      <c r="J115" s="306"/>
      <c r="K115" s="306" t="str">
        <f t="shared" ca="1" si="14"/>
        <v>.</v>
      </c>
      <c r="L115" s="306" t="str">
        <f t="shared" ca="1" si="15"/>
        <v>.</v>
      </c>
      <c r="M115" s="306"/>
      <c r="N115" s="306">
        <f t="shared" ca="1" si="18"/>
        <v>8470</v>
      </c>
      <c r="O115" s="306">
        <f t="shared" ca="1" si="19"/>
        <v>29</v>
      </c>
      <c r="P115" s="306"/>
      <c r="Q115" s="306">
        <f t="shared" ca="1" si="20"/>
        <v>1790</v>
      </c>
      <c r="R115" s="306">
        <f t="shared" ca="1" si="21"/>
        <v>4</v>
      </c>
      <c r="S115" s="306"/>
      <c r="T115" s="306">
        <f t="shared" ca="1" si="22"/>
        <v>107140</v>
      </c>
      <c r="U115" s="306">
        <f t="shared" ca="1" si="23"/>
        <v>72</v>
      </c>
      <c r="V115" s="33"/>
    </row>
    <row r="116" spans="1:29" ht="5.25" customHeight="1" x14ac:dyDescent="0.3">
      <c r="A116" s="126"/>
      <c r="B116" s="180"/>
      <c r="C116" s="636"/>
      <c r="D116" s="637"/>
      <c r="E116" s="306"/>
      <c r="F116" s="306"/>
      <c r="G116" s="306"/>
      <c r="H116" s="307"/>
      <c r="I116" s="307"/>
      <c r="J116" s="307"/>
      <c r="K116" s="307"/>
      <c r="L116" s="307"/>
      <c r="M116" s="307"/>
      <c r="N116" s="306"/>
      <c r="O116" s="306"/>
      <c r="P116" s="306"/>
      <c r="Q116" s="306"/>
      <c r="R116" s="306"/>
      <c r="S116" s="306"/>
      <c r="T116" s="306"/>
      <c r="U116" s="306"/>
      <c r="V116" s="33"/>
    </row>
    <row r="117" spans="1:29" x14ac:dyDescent="0.3">
      <c r="A117" s="184" t="s">
        <v>92</v>
      </c>
      <c r="B117" s="185"/>
      <c r="C117" s="186" t="s">
        <v>338</v>
      </c>
      <c r="D117" s="67"/>
      <c r="E117" s="306">
        <f t="shared" ca="1" si="16"/>
        <v>31110</v>
      </c>
      <c r="F117" s="306">
        <f t="shared" ca="1" si="17"/>
        <v>78</v>
      </c>
      <c r="G117" s="306"/>
      <c r="H117" s="306" t="str">
        <f t="shared" ca="1" si="12"/>
        <v>.</v>
      </c>
      <c r="I117" s="306" t="str">
        <f t="shared" ca="1" si="13"/>
        <v>.</v>
      </c>
      <c r="J117" s="306"/>
      <c r="K117" s="306" t="str">
        <f t="shared" ca="1" si="14"/>
        <v>.</v>
      </c>
      <c r="L117" s="306" t="str">
        <f t="shared" ca="1" si="15"/>
        <v>.</v>
      </c>
      <c r="M117" s="306"/>
      <c r="N117" s="306">
        <f t="shared" ca="1" si="18"/>
        <v>3190</v>
      </c>
      <c r="O117" s="306">
        <f t="shared" ca="1" si="19"/>
        <v>29</v>
      </c>
      <c r="P117" s="306"/>
      <c r="Q117" s="306">
        <f t="shared" ca="1" si="20"/>
        <v>560</v>
      </c>
      <c r="R117" s="306">
        <f t="shared" ca="1" si="21"/>
        <v>5</v>
      </c>
      <c r="S117" s="306"/>
      <c r="T117" s="306">
        <f t="shared" ca="1" si="22"/>
        <v>36700</v>
      </c>
      <c r="U117" s="306">
        <f t="shared" ca="1" si="23"/>
        <v>71</v>
      </c>
      <c r="V117" s="33"/>
    </row>
    <row r="118" spans="1:29" x14ac:dyDescent="0.3">
      <c r="A118" s="126" t="s">
        <v>93</v>
      </c>
      <c r="B118" s="180"/>
      <c r="C118" s="638" t="s">
        <v>339</v>
      </c>
      <c r="D118" s="639"/>
      <c r="E118" s="307">
        <f t="shared" ca="1" si="16"/>
        <v>1371</v>
      </c>
      <c r="F118" s="307">
        <f t="shared" ca="1" si="17"/>
        <v>74</v>
      </c>
      <c r="G118" s="307"/>
      <c r="H118" s="307" t="str">
        <f t="shared" ca="1" si="12"/>
        <v>.</v>
      </c>
      <c r="I118" s="307" t="str">
        <f t="shared" ca="1" si="13"/>
        <v>.</v>
      </c>
      <c r="J118" s="307"/>
      <c r="K118" s="307" t="str">
        <f t="shared" ca="1" si="14"/>
        <v>.</v>
      </c>
      <c r="L118" s="307" t="str">
        <f t="shared" ca="1" si="15"/>
        <v>.</v>
      </c>
      <c r="M118" s="307"/>
      <c r="N118" s="307">
        <f t="shared" ca="1" si="18"/>
        <v>178</v>
      </c>
      <c r="O118" s="307">
        <f t="shared" ca="1" si="19"/>
        <v>27</v>
      </c>
      <c r="P118" s="307"/>
      <c r="Q118" s="307">
        <f t="shared" ca="1" si="20"/>
        <v>44</v>
      </c>
      <c r="R118" s="307" t="str">
        <f t="shared" ca="1" si="21"/>
        <v>x</v>
      </c>
      <c r="S118" s="307"/>
      <c r="T118" s="307">
        <f t="shared" ca="1" si="22"/>
        <v>1746</v>
      </c>
      <c r="U118" s="307">
        <f t="shared" ca="1" si="23"/>
        <v>65</v>
      </c>
      <c r="V118" s="33"/>
    </row>
    <row r="119" spans="1:29" x14ac:dyDescent="0.3">
      <c r="A119" s="126" t="s">
        <v>94</v>
      </c>
      <c r="B119" s="180"/>
      <c r="C119" s="640" t="s">
        <v>337</v>
      </c>
      <c r="D119" s="641"/>
      <c r="E119" s="307">
        <f t="shared" ca="1" si="16"/>
        <v>55</v>
      </c>
      <c r="F119" s="307">
        <f t="shared" ca="1" si="17"/>
        <v>64</v>
      </c>
      <c r="G119" s="307"/>
      <c r="H119" s="307" t="str">
        <f t="shared" ca="1" si="12"/>
        <v>.</v>
      </c>
      <c r="I119" s="307" t="str">
        <f t="shared" ca="1" si="13"/>
        <v>.</v>
      </c>
      <c r="J119" s="307"/>
      <c r="K119" s="307" t="str">
        <f t="shared" ca="1" si="14"/>
        <v>.</v>
      </c>
      <c r="L119" s="307" t="str">
        <f t="shared" ca="1" si="15"/>
        <v>.</v>
      </c>
      <c r="M119" s="307"/>
      <c r="N119" s="307">
        <f t="shared" ca="1" si="18"/>
        <v>6</v>
      </c>
      <c r="O119" s="307" t="str">
        <f t="shared" ca="1" si="19"/>
        <v>x</v>
      </c>
      <c r="P119" s="307"/>
      <c r="Q119" s="307">
        <f t="shared" ca="1" si="20"/>
        <v>0</v>
      </c>
      <c r="R119" s="307" t="str">
        <f t="shared" ca="1" si="21"/>
        <v>.</v>
      </c>
      <c r="S119" s="307"/>
      <c r="T119" s="307">
        <f t="shared" ca="1" si="22"/>
        <v>81</v>
      </c>
      <c r="U119" s="307">
        <f t="shared" ca="1" si="23"/>
        <v>62</v>
      </c>
      <c r="V119" s="33"/>
    </row>
    <row r="120" spans="1:29" x14ac:dyDescent="0.3">
      <c r="A120" s="126" t="s">
        <v>95</v>
      </c>
      <c r="B120" s="180"/>
      <c r="C120" s="642" t="s">
        <v>340</v>
      </c>
      <c r="D120" s="643"/>
      <c r="E120" s="307">
        <f t="shared" ca="1" si="16"/>
        <v>2418</v>
      </c>
      <c r="F120" s="307">
        <f t="shared" ca="1" si="17"/>
        <v>81</v>
      </c>
      <c r="G120" s="307"/>
      <c r="H120" s="307" t="str">
        <f t="shared" ca="1" si="12"/>
        <v>.</v>
      </c>
      <c r="I120" s="307" t="str">
        <f t="shared" ca="1" si="13"/>
        <v>.</v>
      </c>
      <c r="J120" s="307"/>
      <c r="K120" s="307" t="str">
        <f t="shared" ca="1" si="14"/>
        <v>.</v>
      </c>
      <c r="L120" s="307" t="str">
        <f t="shared" ca="1" si="15"/>
        <v>.</v>
      </c>
      <c r="M120" s="307"/>
      <c r="N120" s="307">
        <f t="shared" ca="1" si="18"/>
        <v>251</v>
      </c>
      <c r="O120" s="307">
        <f t="shared" ca="1" si="19"/>
        <v>35</v>
      </c>
      <c r="P120" s="307"/>
      <c r="Q120" s="307">
        <f t="shared" ca="1" si="20"/>
        <v>61</v>
      </c>
      <c r="R120" s="307" t="str">
        <f t="shared" ca="1" si="21"/>
        <v>x</v>
      </c>
      <c r="S120" s="307"/>
      <c r="T120" s="307">
        <f t="shared" ca="1" si="22"/>
        <v>3063</v>
      </c>
      <c r="U120" s="307">
        <f t="shared" ca="1" si="23"/>
        <v>70</v>
      </c>
      <c r="V120" s="33"/>
    </row>
    <row r="121" spans="1:29" x14ac:dyDescent="0.3">
      <c r="A121" s="126" t="s">
        <v>96</v>
      </c>
      <c r="B121" s="180"/>
      <c r="C121" s="638" t="s">
        <v>341</v>
      </c>
      <c r="D121" s="641"/>
      <c r="E121" s="307">
        <f t="shared" ca="1" si="16"/>
        <v>1301</v>
      </c>
      <c r="F121" s="307">
        <f t="shared" ca="1" si="17"/>
        <v>78</v>
      </c>
      <c r="G121" s="307"/>
      <c r="H121" s="307" t="str">
        <f t="shared" ca="1" si="12"/>
        <v>.</v>
      </c>
      <c r="I121" s="307" t="str">
        <f t="shared" ca="1" si="13"/>
        <v>.</v>
      </c>
      <c r="J121" s="307"/>
      <c r="K121" s="307" t="str">
        <f t="shared" ca="1" si="14"/>
        <v>.</v>
      </c>
      <c r="L121" s="307" t="str">
        <f t="shared" ca="1" si="15"/>
        <v>.</v>
      </c>
      <c r="M121" s="307"/>
      <c r="N121" s="307">
        <f t="shared" ca="1" si="18"/>
        <v>143</v>
      </c>
      <c r="O121" s="307">
        <f t="shared" ca="1" si="19"/>
        <v>29</v>
      </c>
      <c r="P121" s="307"/>
      <c r="Q121" s="307">
        <f t="shared" ca="1" si="20"/>
        <v>12</v>
      </c>
      <c r="R121" s="307" t="str">
        <f t="shared" ca="1" si="21"/>
        <v>x</v>
      </c>
      <c r="S121" s="307"/>
      <c r="T121" s="307">
        <f t="shared" ca="1" si="22"/>
        <v>1637</v>
      </c>
      <c r="U121" s="307">
        <f t="shared" ca="1" si="23"/>
        <v>72</v>
      </c>
      <c r="V121" s="33"/>
    </row>
    <row r="122" spans="1:29" x14ac:dyDescent="0.3">
      <c r="A122" s="126" t="s">
        <v>97</v>
      </c>
      <c r="B122" s="180"/>
      <c r="C122" s="642" t="s">
        <v>342</v>
      </c>
      <c r="D122" s="643"/>
      <c r="E122" s="307">
        <f t="shared" ca="1" si="16"/>
        <v>2649</v>
      </c>
      <c r="F122" s="307">
        <f t="shared" ca="1" si="17"/>
        <v>80</v>
      </c>
      <c r="G122" s="307"/>
      <c r="H122" s="307" t="str">
        <f t="shared" ca="1" si="12"/>
        <v>.</v>
      </c>
      <c r="I122" s="307" t="str">
        <f t="shared" ca="1" si="13"/>
        <v>.</v>
      </c>
      <c r="J122" s="307"/>
      <c r="K122" s="307" t="str">
        <f t="shared" ca="1" si="14"/>
        <v>.</v>
      </c>
      <c r="L122" s="307" t="str">
        <f t="shared" ca="1" si="15"/>
        <v>.</v>
      </c>
      <c r="M122" s="307"/>
      <c r="N122" s="307">
        <f t="shared" ca="1" si="18"/>
        <v>297</v>
      </c>
      <c r="O122" s="307">
        <f t="shared" ca="1" si="19"/>
        <v>35</v>
      </c>
      <c r="P122" s="307"/>
      <c r="Q122" s="307">
        <f t="shared" ca="1" si="20"/>
        <v>39</v>
      </c>
      <c r="R122" s="307" t="str">
        <f t="shared" ca="1" si="21"/>
        <v>x</v>
      </c>
      <c r="S122" s="307"/>
      <c r="T122" s="307">
        <f t="shared" ca="1" si="22"/>
        <v>3079</v>
      </c>
      <c r="U122" s="307">
        <f t="shared" ca="1" si="23"/>
        <v>74</v>
      </c>
      <c r="V122" s="33"/>
    </row>
    <row r="123" spans="1:29" x14ac:dyDescent="0.3">
      <c r="A123" s="126" t="s">
        <v>98</v>
      </c>
      <c r="B123" s="180"/>
      <c r="C123" s="642" t="s">
        <v>343</v>
      </c>
      <c r="D123" s="643"/>
      <c r="E123" s="307">
        <f t="shared" ca="1" si="16"/>
        <v>1730</v>
      </c>
      <c r="F123" s="307">
        <f t="shared" ca="1" si="17"/>
        <v>75</v>
      </c>
      <c r="G123" s="307"/>
      <c r="H123" s="307" t="str">
        <f t="shared" ca="1" si="12"/>
        <v>.</v>
      </c>
      <c r="I123" s="307" t="str">
        <f t="shared" ca="1" si="13"/>
        <v>.</v>
      </c>
      <c r="J123" s="307"/>
      <c r="K123" s="307" t="str">
        <f t="shared" ca="1" si="14"/>
        <v>.</v>
      </c>
      <c r="L123" s="307" t="str">
        <f t="shared" ca="1" si="15"/>
        <v>.</v>
      </c>
      <c r="M123" s="307"/>
      <c r="N123" s="307">
        <f t="shared" ca="1" si="18"/>
        <v>214</v>
      </c>
      <c r="O123" s="307">
        <f t="shared" ca="1" si="19"/>
        <v>32</v>
      </c>
      <c r="P123" s="307"/>
      <c r="Q123" s="307">
        <f t="shared" ca="1" si="20"/>
        <v>48</v>
      </c>
      <c r="R123" s="307">
        <f t="shared" ca="1" si="21"/>
        <v>13</v>
      </c>
      <c r="S123" s="307"/>
      <c r="T123" s="307">
        <f t="shared" ca="1" si="22"/>
        <v>2053</v>
      </c>
      <c r="U123" s="307">
        <f t="shared" ca="1" si="23"/>
        <v>69</v>
      </c>
      <c r="V123" s="33"/>
    </row>
    <row r="124" spans="1:29" x14ac:dyDescent="0.3">
      <c r="A124" s="126" t="s">
        <v>99</v>
      </c>
      <c r="B124" s="180"/>
      <c r="C124" s="642" t="s">
        <v>344</v>
      </c>
      <c r="D124" s="643"/>
      <c r="E124" s="307">
        <f t="shared" ca="1" si="16"/>
        <v>857</v>
      </c>
      <c r="F124" s="307">
        <f t="shared" ca="1" si="17"/>
        <v>76</v>
      </c>
      <c r="G124" s="307"/>
      <c r="H124" s="307" t="str">
        <f t="shared" ca="1" si="12"/>
        <v>.</v>
      </c>
      <c r="I124" s="307" t="str">
        <f t="shared" ca="1" si="13"/>
        <v>.</v>
      </c>
      <c r="J124" s="307"/>
      <c r="K124" s="307" t="str">
        <f t="shared" ca="1" si="14"/>
        <v>.</v>
      </c>
      <c r="L124" s="307" t="str">
        <f t="shared" ca="1" si="15"/>
        <v>.</v>
      </c>
      <c r="M124" s="307"/>
      <c r="N124" s="307">
        <f t="shared" ca="1" si="18"/>
        <v>79</v>
      </c>
      <c r="O124" s="307">
        <f t="shared" ca="1" si="19"/>
        <v>14</v>
      </c>
      <c r="P124" s="307"/>
      <c r="Q124" s="307">
        <f t="shared" ca="1" si="20"/>
        <v>17</v>
      </c>
      <c r="R124" s="307" t="str">
        <f t="shared" ca="1" si="21"/>
        <v>x</v>
      </c>
      <c r="S124" s="307"/>
      <c r="T124" s="307">
        <f t="shared" ca="1" si="22"/>
        <v>1037</v>
      </c>
      <c r="U124" s="307">
        <f t="shared" ca="1" si="23"/>
        <v>68</v>
      </c>
      <c r="V124" s="33"/>
    </row>
    <row r="125" spans="1:29" x14ac:dyDescent="0.3">
      <c r="A125" s="126" t="s">
        <v>100</v>
      </c>
      <c r="B125" s="180"/>
      <c r="C125" s="642" t="s">
        <v>345</v>
      </c>
      <c r="D125" s="643"/>
      <c r="E125" s="307">
        <f t="shared" ca="1" si="16"/>
        <v>2856</v>
      </c>
      <c r="F125" s="307">
        <f t="shared" ca="1" si="17"/>
        <v>75</v>
      </c>
      <c r="G125" s="307"/>
      <c r="H125" s="307" t="str">
        <f t="shared" ca="1" si="12"/>
        <v>.</v>
      </c>
      <c r="I125" s="307" t="str">
        <f t="shared" ca="1" si="13"/>
        <v>.</v>
      </c>
      <c r="J125" s="307"/>
      <c r="K125" s="307" t="str">
        <f t="shared" ca="1" si="14"/>
        <v>.</v>
      </c>
      <c r="L125" s="307" t="str">
        <f t="shared" ca="1" si="15"/>
        <v>.</v>
      </c>
      <c r="M125" s="307"/>
      <c r="N125" s="307">
        <f t="shared" ca="1" si="18"/>
        <v>285</v>
      </c>
      <c r="O125" s="307">
        <f t="shared" ca="1" si="19"/>
        <v>25</v>
      </c>
      <c r="P125" s="307"/>
      <c r="Q125" s="307">
        <f t="shared" ca="1" si="20"/>
        <v>51</v>
      </c>
      <c r="R125" s="307" t="str">
        <f t="shared" ca="1" si="21"/>
        <v>x</v>
      </c>
      <c r="S125" s="307"/>
      <c r="T125" s="307">
        <f t="shared" ca="1" si="22"/>
        <v>3272</v>
      </c>
      <c r="U125" s="307">
        <f t="shared" ca="1" si="23"/>
        <v>69</v>
      </c>
      <c r="V125" s="33"/>
    </row>
    <row r="126" spans="1:29" x14ac:dyDescent="0.3">
      <c r="A126" s="126" t="s">
        <v>101</v>
      </c>
      <c r="B126" s="180"/>
      <c r="C126" s="642" t="s">
        <v>346</v>
      </c>
      <c r="D126" s="643"/>
      <c r="E126" s="307">
        <f t="shared" ca="1" si="16"/>
        <v>3376</v>
      </c>
      <c r="F126" s="307">
        <f t="shared" ca="1" si="17"/>
        <v>84</v>
      </c>
      <c r="G126" s="307"/>
      <c r="H126" s="307" t="str">
        <f t="shared" ca="1" si="12"/>
        <v>.</v>
      </c>
      <c r="I126" s="307" t="str">
        <f t="shared" ca="1" si="13"/>
        <v>.</v>
      </c>
      <c r="J126" s="307"/>
      <c r="K126" s="307" t="str">
        <f t="shared" ca="1" si="14"/>
        <v>.</v>
      </c>
      <c r="L126" s="307" t="str">
        <f t="shared" ca="1" si="15"/>
        <v>.</v>
      </c>
      <c r="M126" s="307"/>
      <c r="N126" s="307">
        <f t="shared" ca="1" si="18"/>
        <v>260</v>
      </c>
      <c r="O126" s="307">
        <f t="shared" ca="1" si="19"/>
        <v>32</v>
      </c>
      <c r="P126" s="307"/>
      <c r="Q126" s="307">
        <f t="shared" ca="1" si="20"/>
        <v>57</v>
      </c>
      <c r="R126" s="307" t="str">
        <f t="shared" ca="1" si="21"/>
        <v>x</v>
      </c>
      <c r="S126" s="307"/>
      <c r="T126" s="307">
        <f t="shared" ca="1" si="22"/>
        <v>3758</v>
      </c>
      <c r="U126" s="307">
        <f t="shared" ca="1" si="23"/>
        <v>78</v>
      </c>
      <c r="V126" s="33"/>
    </row>
    <row r="127" spans="1:29" x14ac:dyDescent="0.3">
      <c r="A127" s="126" t="s">
        <v>102</v>
      </c>
      <c r="B127" s="180"/>
      <c r="C127" s="642" t="s">
        <v>347</v>
      </c>
      <c r="D127" s="643"/>
      <c r="E127" s="307">
        <f t="shared" ca="1" si="16"/>
        <v>4458</v>
      </c>
      <c r="F127" s="307">
        <f t="shared" ca="1" si="17"/>
        <v>79</v>
      </c>
      <c r="G127" s="307"/>
      <c r="H127" s="307" t="str">
        <f t="shared" ca="1" si="12"/>
        <v>.</v>
      </c>
      <c r="I127" s="307" t="str">
        <f t="shared" ca="1" si="13"/>
        <v>.</v>
      </c>
      <c r="J127" s="307"/>
      <c r="K127" s="307" t="str">
        <f t="shared" ca="1" si="14"/>
        <v>.</v>
      </c>
      <c r="L127" s="307" t="str">
        <f t="shared" ca="1" si="15"/>
        <v>.</v>
      </c>
      <c r="M127" s="307"/>
      <c r="N127" s="307">
        <f t="shared" ca="1" si="18"/>
        <v>420</v>
      </c>
      <c r="O127" s="307">
        <f t="shared" ca="1" si="19"/>
        <v>23</v>
      </c>
      <c r="P127" s="307"/>
      <c r="Q127" s="307">
        <f t="shared" ca="1" si="20"/>
        <v>6</v>
      </c>
      <c r="R127" s="307" t="str">
        <f t="shared" ca="1" si="21"/>
        <v>x</v>
      </c>
      <c r="S127" s="307"/>
      <c r="T127" s="307">
        <f t="shared" ca="1" si="22"/>
        <v>5009</v>
      </c>
      <c r="U127" s="307">
        <f t="shared" ca="1" si="23"/>
        <v>73</v>
      </c>
      <c r="V127" s="33"/>
    </row>
    <row r="128" spans="1:29" x14ac:dyDescent="0.3">
      <c r="A128" s="126" t="s">
        <v>103</v>
      </c>
      <c r="B128" s="180"/>
      <c r="C128" s="642" t="s">
        <v>348</v>
      </c>
      <c r="D128" s="643"/>
      <c r="E128" s="307">
        <f t="shared" ca="1" si="16"/>
        <v>3078</v>
      </c>
      <c r="F128" s="307">
        <f t="shared" ca="1" si="17"/>
        <v>77</v>
      </c>
      <c r="G128" s="307"/>
      <c r="H128" s="307" t="str">
        <f t="shared" ca="1" si="12"/>
        <v>.</v>
      </c>
      <c r="I128" s="307" t="str">
        <f t="shared" ca="1" si="13"/>
        <v>.</v>
      </c>
      <c r="J128" s="307"/>
      <c r="K128" s="307" t="str">
        <f t="shared" ca="1" si="14"/>
        <v>.</v>
      </c>
      <c r="L128" s="307" t="str">
        <f t="shared" ca="1" si="15"/>
        <v>.</v>
      </c>
      <c r="M128" s="307"/>
      <c r="N128" s="307">
        <f t="shared" ca="1" si="18"/>
        <v>341</v>
      </c>
      <c r="O128" s="307">
        <f t="shared" ca="1" si="19"/>
        <v>32</v>
      </c>
      <c r="P128" s="307"/>
      <c r="Q128" s="307">
        <f t="shared" ca="1" si="20"/>
        <v>48</v>
      </c>
      <c r="R128" s="307" t="str">
        <f t="shared" ca="1" si="21"/>
        <v>x</v>
      </c>
      <c r="S128" s="307"/>
      <c r="T128" s="307">
        <f t="shared" ca="1" si="22"/>
        <v>3594</v>
      </c>
      <c r="U128" s="307">
        <f t="shared" ca="1" si="23"/>
        <v>72</v>
      </c>
      <c r="V128" s="33"/>
    </row>
    <row r="129" spans="1:29" x14ac:dyDescent="0.3">
      <c r="A129" s="126" t="s">
        <v>104</v>
      </c>
      <c r="B129" s="180"/>
      <c r="C129" s="642" t="s">
        <v>349</v>
      </c>
      <c r="D129" s="643"/>
      <c r="E129" s="307">
        <f t="shared" ca="1" si="16"/>
        <v>3023</v>
      </c>
      <c r="F129" s="307">
        <f t="shared" ca="1" si="17"/>
        <v>73</v>
      </c>
      <c r="G129" s="307"/>
      <c r="H129" s="307" t="str">
        <f t="shared" ca="1" si="12"/>
        <v>.</v>
      </c>
      <c r="I129" s="307" t="str">
        <f t="shared" ca="1" si="13"/>
        <v>.</v>
      </c>
      <c r="J129" s="307"/>
      <c r="K129" s="307" t="str">
        <f t="shared" ca="1" si="14"/>
        <v>.</v>
      </c>
      <c r="L129" s="307" t="str">
        <f t="shared" ca="1" si="15"/>
        <v>.</v>
      </c>
      <c r="M129" s="307"/>
      <c r="N129" s="307">
        <f t="shared" ca="1" si="18"/>
        <v>366</v>
      </c>
      <c r="O129" s="307">
        <f t="shared" ca="1" si="19"/>
        <v>24</v>
      </c>
      <c r="P129" s="307"/>
      <c r="Q129" s="307">
        <f t="shared" ca="1" si="20"/>
        <v>103</v>
      </c>
      <c r="R129" s="307">
        <f t="shared" ca="1" si="21"/>
        <v>6</v>
      </c>
      <c r="S129" s="307"/>
      <c r="T129" s="307">
        <f t="shared" ca="1" si="22"/>
        <v>3610</v>
      </c>
      <c r="U129" s="307">
        <f t="shared" ca="1" si="23"/>
        <v>66</v>
      </c>
      <c r="V129" s="33"/>
    </row>
    <row r="130" spans="1:29" x14ac:dyDescent="0.3">
      <c r="A130" s="126" t="s">
        <v>105</v>
      </c>
      <c r="B130" s="180"/>
      <c r="C130" s="642" t="s">
        <v>350</v>
      </c>
      <c r="D130" s="643"/>
      <c r="E130" s="307">
        <f t="shared" ca="1" si="16"/>
        <v>2688</v>
      </c>
      <c r="F130" s="307">
        <f t="shared" ca="1" si="17"/>
        <v>80</v>
      </c>
      <c r="G130" s="307"/>
      <c r="H130" s="307" t="str">
        <f t="shared" ca="1" si="12"/>
        <v>.</v>
      </c>
      <c r="I130" s="307" t="str">
        <f t="shared" ca="1" si="13"/>
        <v>.</v>
      </c>
      <c r="J130" s="307"/>
      <c r="K130" s="307" t="str">
        <f t="shared" ca="1" si="14"/>
        <v>.</v>
      </c>
      <c r="L130" s="307" t="str">
        <f t="shared" ca="1" si="15"/>
        <v>.</v>
      </c>
      <c r="M130" s="307"/>
      <c r="N130" s="307">
        <f t="shared" ca="1" si="18"/>
        <v>232</v>
      </c>
      <c r="O130" s="307">
        <f t="shared" ca="1" si="19"/>
        <v>32</v>
      </c>
      <c r="P130" s="307"/>
      <c r="Q130" s="307">
        <f t="shared" ca="1" si="20"/>
        <v>56</v>
      </c>
      <c r="R130" s="307">
        <f t="shared" ca="1" si="21"/>
        <v>7</v>
      </c>
      <c r="S130" s="307"/>
      <c r="T130" s="307">
        <f t="shared" ca="1" si="22"/>
        <v>3270</v>
      </c>
      <c r="U130" s="307">
        <f t="shared" ca="1" si="23"/>
        <v>74</v>
      </c>
      <c r="V130" s="33"/>
    </row>
    <row r="131" spans="1:29" x14ac:dyDescent="0.3">
      <c r="A131" s="126" t="s">
        <v>106</v>
      </c>
      <c r="B131" s="180"/>
      <c r="C131" s="642" t="s">
        <v>351</v>
      </c>
      <c r="D131" s="643"/>
      <c r="E131" s="307">
        <f t="shared" ca="1" si="16"/>
        <v>1245</v>
      </c>
      <c r="F131" s="307">
        <f t="shared" ca="1" si="17"/>
        <v>75</v>
      </c>
      <c r="G131" s="307"/>
      <c r="H131" s="307" t="str">
        <f t="shared" ca="1" si="12"/>
        <v>.</v>
      </c>
      <c r="I131" s="307" t="str">
        <f t="shared" ca="1" si="13"/>
        <v>.</v>
      </c>
      <c r="J131" s="307"/>
      <c r="K131" s="307" t="str">
        <f t="shared" ca="1" si="14"/>
        <v>.</v>
      </c>
      <c r="L131" s="307" t="str">
        <f t="shared" ca="1" si="15"/>
        <v>.</v>
      </c>
      <c r="M131" s="307"/>
      <c r="N131" s="307">
        <f t="shared" ca="1" si="18"/>
        <v>113</v>
      </c>
      <c r="O131" s="307">
        <f t="shared" ca="1" si="19"/>
        <v>29</v>
      </c>
      <c r="P131" s="307"/>
      <c r="Q131" s="307">
        <f t="shared" ca="1" si="20"/>
        <v>21</v>
      </c>
      <c r="R131" s="307" t="str">
        <f t="shared" ca="1" si="21"/>
        <v>x</v>
      </c>
      <c r="S131" s="307"/>
      <c r="T131" s="307">
        <f t="shared" ca="1" si="22"/>
        <v>1489</v>
      </c>
      <c r="U131" s="307">
        <f t="shared" ca="1" si="23"/>
        <v>69</v>
      </c>
      <c r="V131" s="33"/>
    </row>
    <row r="132" spans="1:29" s="39" customFormat="1" ht="5.25" customHeight="1" x14ac:dyDescent="0.3">
      <c r="A132" s="176"/>
      <c r="B132" s="178"/>
      <c r="C132" s="642"/>
      <c r="D132" s="643"/>
      <c r="E132" s="306"/>
      <c r="F132" s="306"/>
      <c r="G132" s="306"/>
      <c r="H132" s="307"/>
      <c r="I132" s="307"/>
      <c r="J132" s="307"/>
      <c r="K132" s="307"/>
      <c r="L132" s="307"/>
      <c r="M132" s="307"/>
      <c r="N132" s="306"/>
      <c r="O132" s="306"/>
      <c r="P132" s="306"/>
      <c r="Q132" s="306"/>
      <c r="R132" s="306"/>
      <c r="S132" s="306"/>
      <c r="T132" s="306"/>
      <c r="U132" s="306"/>
      <c r="V132" s="26"/>
      <c r="AC132" s="92"/>
    </row>
    <row r="133" spans="1:29" x14ac:dyDescent="0.3">
      <c r="A133" s="184" t="s">
        <v>107</v>
      </c>
      <c r="B133" s="185"/>
      <c r="C133" s="186" t="s">
        <v>352</v>
      </c>
      <c r="D133" s="67"/>
      <c r="E133" s="306">
        <f t="shared" ca="1" si="16"/>
        <v>61960</v>
      </c>
      <c r="F133" s="306">
        <f t="shared" ca="1" si="17"/>
        <v>77</v>
      </c>
      <c r="G133" s="306"/>
      <c r="H133" s="306" t="str">
        <f t="shared" ca="1" si="12"/>
        <v>.</v>
      </c>
      <c r="I133" s="306" t="str">
        <f t="shared" ca="1" si="13"/>
        <v>.</v>
      </c>
      <c r="J133" s="306"/>
      <c r="K133" s="306" t="str">
        <f t="shared" ca="1" si="14"/>
        <v>.</v>
      </c>
      <c r="L133" s="306" t="str">
        <f t="shared" ca="1" si="15"/>
        <v>.</v>
      </c>
      <c r="M133" s="306"/>
      <c r="N133" s="306">
        <f t="shared" ca="1" si="18"/>
        <v>5280</v>
      </c>
      <c r="O133" s="306">
        <f t="shared" ca="1" si="19"/>
        <v>29</v>
      </c>
      <c r="P133" s="306"/>
      <c r="Q133" s="306">
        <f t="shared" ca="1" si="20"/>
        <v>1220</v>
      </c>
      <c r="R133" s="306">
        <f t="shared" ca="1" si="21"/>
        <v>4</v>
      </c>
      <c r="S133" s="306"/>
      <c r="T133" s="306">
        <f t="shared" ca="1" si="22"/>
        <v>70440</v>
      </c>
      <c r="U133" s="306">
        <f t="shared" ca="1" si="23"/>
        <v>72</v>
      </c>
      <c r="V133" s="33"/>
    </row>
    <row r="134" spans="1:29" x14ac:dyDescent="0.3">
      <c r="A134" s="126" t="s">
        <v>108</v>
      </c>
      <c r="B134" s="180"/>
      <c r="C134" s="642" t="s">
        <v>353</v>
      </c>
      <c r="D134" s="643"/>
      <c r="E134" s="307">
        <f t="shared" ca="1" si="16"/>
        <v>3267</v>
      </c>
      <c r="F134" s="307">
        <f t="shared" ca="1" si="17"/>
        <v>75</v>
      </c>
      <c r="G134" s="307"/>
      <c r="H134" s="307" t="str">
        <f t="shared" ca="1" si="12"/>
        <v>.</v>
      </c>
      <c r="I134" s="307" t="str">
        <f t="shared" ca="1" si="13"/>
        <v>.</v>
      </c>
      <c r="J134" s="307"/>
      <c r="K134" s="307" t="str">
        <f t="shared" ca="1" si="14"/>
        <v>.</v>
      </c>
      <c r="L134" s="307" t="str">
        <f t="shared" ca="1" si="15"/>
        <v>.</v>
      </c>
      <c r="M134" s="307"/>
      <c r="N134" s="307">
        <f t="shared" ca="1" si="18"/>
        <v>407</v>
      </c>
      <c r="O134" s="307">
        <f t="shared" ca="1" si="19"/>
        <v>30</v>
      </c>
      <c r="P134" s="307"/>
      <c r="Q134" s="307">
        <f t="shared" ca="1" si="20"/>
        <v>52</v>
      </c>
      <c r="R134" s="307">
        <f t="shared" ca="1" si="21"/>
        <v>6</v>
      </c>
      <c r="S134" s="307"/>
      <c r="T134" s="307">
        <f t="shared" ca="1" si="22"/>
        <v>3798</v>
      </c>
      <c r="U134" s="307">
        <f t="shared" ca="1" si="23"/>
        <v>69</v>
      </c>
      <c r="V134" s="33"/>
    </row>
    <row r="135" spans="1:29" x14ac:dyDescent="0.3">
      <c r="A135" s="126" t="s">
        <v>109</v>
      </c>
      <c r="B135" s="180"/>
      <c r="C135" s="642" t="s">
        <v>354</v>
      </c>
      <c r="D135" s="643"/>
      <c r="E135" s="307">
        <f t="shared" ca="1" si="16"/>
        <v>4088</v>
      </c>
      <c r="F135" s="307">
        <f t="shared" ca="1" si="17"/>
        <v>77</v>
      </c>
      <c r="G135" s="307"/>
      <c r="H135" s="307" t="str">
        <f t="shared" ca="1" si="12"/>
        <v>.</v>
      </c>
      <c r="I135" s="307" t="str">
        <f t="shared" ca="1" si="13"/>
        <v>.</v>
      </c>
      <c r="J135" s="307"/>
      <c r="K135" s="307" t="str">
        <f t="shared" ca="1" si="14"/>
        <v>.</v>
      </c>
      <c r="L135" s="307" t="str">
        <f t="shared" ca="1" si="15"/>
        <v>.</v>
      </c>
      <c r="M135" s="307"/>
      <c r="N135" s="307">
        <f t="shared" ca="1" si="18"/>
        <v>304</v>
      </c>
      <c r="O135" s="307">
        <f t="shared" ca="1" si="19"/>
        <v>26</v>
      </c>
      <c r="P135" s="307"/>
      <c r="Q135" s="307">
        <f t="shared" ca="1" si="20"/>
        <v>69</v>
      </c>
      <c r="R135" s="307" t="str">
        <f t="shared" ca="1" si="21"/>
        <v>x</v>
      </c>
      <c r="S135" s="307"/>
      <c r="T135" s="307">
        <f t="shared" ca="1" si="22"/>
        <v>4598</v>
      </c>
      <c r="U135" s="307">
        <f t="shared" ca="1" si="23"/>
        <v>72</v>
      </c>
      <c r="V135" s="33"/>
    </row>
    <row r="136" spans="1:29" x14ac:dyDescent="0.3">
      <c r="A136" s="126" t="s">
        <v>110</v>
      </c>
      <c r="B136" s="180"/>
      <c r="C136" s="642" t="s">
        <v>355</v>
      </c>
      <c r="D136" s="643"/>
      <c r="E136" s="307">
        <f t="shared" ca="1" si="16"/>
        <v>3000</v>
      </c>
      <c r="F136" s="307">
        <f t="shared" ca="1" si="17"/>
        <v>81</v>
      </c>
      <c r="G136" s="307"/>
      <c r="H136" s="307" t="str">
        <f t="shared" ca="1" si="12"/>
        <v>.</v>
      </c>
      <c r="I136" s="307" t="str">
        <f t="shared" ca="1" si="13"/>
        <v>.</v>
      </c>
      <c r="J136" s="307"/>
      <c r="K136" s="307" t="str">
        <f t="shared" ca="1" si="14"/>
        <v>.</v>
      </c>
      <c r="L136" s="307" t="str">
        <f t="shared" ca="1" si="15"/>
        <v>.</v>
      </c>
      <c r="M136" s="307"/>
      <c r="N136" s="307">
        <f t="shared" ca="1" si="18"/>
        <v>239</v>
      </c>
      <c r="O136" s="307">
        <f t="shared" ca="1" si="19"/>
        <v>36</v>
      </c>
      <c r="P136" s="307"/>
      <c r="Q136" s="307">
        <f t="shared" ca="1" si="20"/>
        <v>42</v>
      </c>
      <c r="R136" s="307" t="str">
        <f t="shared" ca="1" si="21"/>
        <v>x</v>
      </c>
      <c r="S136" s="307"/>
      <c r="T136" s="307">
        <f t="shared" ca="1" si="22"/>
        <v>3337</v>
      </c>
      <c r="U136" s="307">
        <f t="shared" ca="1" si="23"/>
        <v>76</v>
      </c>
      <c r="V136" s="33"/>
    </row>
    <row r="137" spans="1:29" x14ac:dyDescent="0.3">
      <c r="A137" s="126" t="s">
        <v>111</v>
      </c>
      <c r="B137" s="180"/>
      <c r="C137" s="642" t="s">
        <v>356</v>
      </c>
      <c r="D137" s="643"/>
      <c r="E137" s="307">
        <f t="shared" ca="1" si="16"/>
        <v>3449</v>
      </c>
      <c r="F137" s="307">
        <f t="shared" ca="1" si="17"/>
        <v>74</v>
      </c>
      <c r="G137" s="307"/>
      <c r="H137" s="307" t="str">
        <f t="shared" ca="1" si="12"/>
        <v>.</v>
      </c>
      <c r="I137" s="307" t="str">
        <f t="shared" ca="1" si="13"/>
        <v>.</v>
      </c>
      <c r="J137" s="307"/>
      <c r="K137" s="307" t="str">
        <f t="shared" ca="1" si="14"/>
        <v>.</v>
      </c>
      <c r="L137" s="307" t="str">
        <f t="shared" ca="1" si="15"/>
        <v>.</v>
      </c>
      <c r="M137" s="307"/>
      <c r="N137" s="307">
        <f t="shared" ca="1" si="18"/>
        <v>288</v>
      </c>
      <c r="O137" s="307">
        <f t="shared" ca="1" si="19"/>
        <v>31</v>
      </c>
      <c r="P137" s="307"/>
      <c r="Q137" s="307">
        <f t="shared" ca="1" si="20"/>
        <v>85</v>
      </c>
      <c r="R137" s="307" t="str">
        <f t="shared" ca="1" si="21"/>
        <v>x</v>
      </c>
      <c r="S137" s="307"/>
      <c r="T137" s="307">
        <f t="shared" ca="1" si="22"/>
        <v>3947</v>
      </c>
      <c r="U137" s="307">
        <f t="shared" ca="1" si="23"/>
        <v>68</v>
      </c>
      <c r="V137" s="33"/>
    </row>
    <row r="138" spans="1:29" x14ac:dyDescent="0.3">
      <c r="A138" s="126" t="s">
        <v>112</v>
      </c>
      <c r="B138" s="180"/>
      <c r="C138" s="642" t="s">
        <v>357</v>
      </c>
      <c r="D138" s="643"/>
      <c r="E138" s="307">
        <f t="shared" ca="1" si="16"/>
        <v>3659</v>
      </c>
      <c r="F138" s="307">
        <f t="shared" ca="1" si="17"/>
        <v>82</v>
      </c>
      <c r="G138" s="307"/>
      <c r="H138" s="307" t="str">
        <f t="shared" ca="1" si="12"/>
        <v>.</v>
      </c>
      <c r="I138" s="307" t="str">
        <f t="shared" ca="1" si="13"/>
        <v>.</v>
      </c>
      <c r="J138" s="307"/>
      <c r="K138" s="307" t="str">
        <f t="shared" ca="1" si="14"/>
        <v>.</v>
      </c>
      <c r="L138" s="307" t="str">
        <f t="shared" ca="1" si="15"/>
        <v>.</v>
      </c>
      <c r="M138" s="307"/>
      <c r="N138" s="307">
        <f t="shared" ca="1" si="18"/>
        <v>264</v>
      </c>
      <c r="O138" s="307">
        <f t="shared" ca="1" si="19"/>
        <v>34</v>
      </c>
      <c r="P138" s="307"/>
      <c r="Q138" s="307">
        <f t="shared" ca="1" si="20"/>
        <v>80</v>
      </c>
      <c r="R138" s="307">
        <f t="shared" ca="1" si="21"/>
        <v>5</v>
      </c>
      <c r="S138" s="307"/>
      <c r="T138" s="307">
        <f t="shared" ca="1" si="22"/>
        <v>4130</v>
      </c>
      <c r="U138" s="307">
        <f t="shared" ca="1" si="23"/>
        <v>77</v>
      </c>
      <c r="V138" s="33"/>
    </row>
    <row r="139" spans="1:29" x14ac:dyDescent="0.3">
      <c r="A139" s="126" t="s">
        <v>113</v>
      </c>
      <c r="B139" s="180"/>
      <c r="C139" s="642" t="s">
        <v>358</v>
      </c>
      <c r="D139" s="643"/>
      <c r="E139" s="307">
        <f t="shared" ca="1" si="16"/>
        <v>4495</v>
      </c>
      <c r="F139" s="307">
        <f t="shared" ca="1" si="17"/>
        <v>77</v>
      </c>
      <c r="G139" s="307"/>
      <c r="H139" s="307" t="str">
        <f t="shared" ca="1" si="12"/>
        <v>.</v>
      </c>
      <c r="I139" s="307" t="str">
        <f t="shared" ca="1" si="13"/>
        <v>.</v>
      </c>
      <c r="J139" s="307"/>
      <c r="K139" s="307" t="str">
        <f t="shared" ca="1" si="14"/>
        <v>.</v>
      </c>
      <c r="L139" s="307" t="str">
        <f t="shared" ca="1" si="15"/>
        <v>.</v>
      </c>
      <c r="M139" s="307"/>
      <c r="N139" s="307">
        <f t="shared" ca="1" si="18"/>
        <v>301</v>
      </c>
      <c r="O139" s="307">
        <f t="shared" ca="1" si="19"/>
        <v>28</v>
      </c>
      <c r="P139" s="307"/>
      <c r="Q139" s="307">
        <f t="shared" ca="1" si="20"/>
        <v>114</v>
      </c>
      <c r="R139" s="307">
        <f t="shared" ca="1" si="21"/>
        <v>5</v>
      </c>
      <c r="S139" s="307"/>
      <c r="T139" s="307">
        <f t="shared" ca="1" si="22"/>
        <v>5052</v>
      </c>
      <c r="U139" s="307">
        <f t="shared" ca="1" si="23"/>
        <v>72</v>
      </c>
      <c r="V139" s="33"/>
    </row>
    <row r="140" spans="1:29" x14ac:dyDescent="0.3">
      <c r="A140" s="126" t="s">
        <v>114</v>
      </c>
      <c r="B140" s="180"/>
      <c r="C140" s="642" t="s">
        <v>359</v>
      </c>
      <c r="D140" s="643"/>
      <c r="E140" s="307">
        <f t="shared" ca="1" si="16"/>
        <v>3943</v>
      </c>
      <c r="F140" s="307">
        <f t="shared" ca="1" si="17"/>
        <v>77</v>
      </c>
      <c r="G140" s="307"/>
      <c r="H140" s="307" t="str">
        <f t="shared" ref="H140:H193" ca="1" si="24">VLOOKUP($A140,INDIRECT($AC$23),25+$AC$19+$AC$21,FALSE)</f>
        <v>.</v>
      </c>
      <c r="I140" s="307" t="str">
        <f t="shared" ref="I140:I193" ca="1" si="25">VLOOKUP($A140,INDIRECT($AC$23),22+$AC$19+$AC$21,FALSE)</f>
        <v>.</v>
      </c>
      <c r="J140" s="307"/>
      <c r="K140" s="307" t="str">
        <f t="shared" ref="K140:K193" ca="1" si="26">VLOOKUP($A140,INDIRECT($AC$23),43+$AC$19+$AC$21,FALSE)</f>
        <v>.</v>
      </c>
      <c r="L140" s="307" t="str">
        <f t="shared" ref="L140:L193" ca="1" si="27">VLOOKUP($A140,INDIRECT($AC$23),40+$AC$19+$AC$21,FALSE)</f>
        <v>.</v>
      </c>
      <c r="M140" s="307"/>
      <c r="N140" s="307">
        <f t="shared" ca="1" si="18"/>
        <v>342</v>
      </c>
      <c r="O140" s="307">
        <f t="shared" ca="1" si="19"/>
        <v>29</v>
      </c>
      <c r="P140" s="307"/>
      <c r="Q140" s="307">
        <f t="shared" ca="1" si="20"/>
        <v>106</v>
      </c>
      <c r="R140" s="307" t="str">
        <f t="shared" ca="1" si="21"/>
        <v>x</v>
      </c>
      <c r="S140" s="307"/>
      <c r="T140" s="307">
        <f t="shared" ca="1" si="22"/>
        <v>4515</v>
      </c>
      <c r="U140" s="307">
        <f t="shared" ca="1" si="23"/>
        <v>70</v>
      </c>
      <c r="V140" s="33"/>
    </row>
    <row r="141" spans="1:29" x14ac:dyDescent="0.3">
      <c r="A141" s="126" t="s">
        <v>115</v>
      </c>
      <c r="B141" s="180"/>
      <c r="C141" s="642" t="s">
        <v>360</v>
      </c>
      <c r="D141" s="643"/>
      <c r="E141" s="307">
        <f t="shared" ref="E141:E193" ca="1" si="28">VLOOKUP($A141,INDIRECT($AC$23),7+$AC$19+$AC$21,FALSE)</f>
        <v>4131</v>
      </c>
      <c r="F141" s="307">
        <f t="shared" ref="F141:F193" ca="1" si="29">VLOOKUP($A141,INDIRECT($AC$23),4+$AC$19+$AC$21,FALSE)</f>
        <v>72</v>
      </c>
      <c r="G141" s="307"/>
      <c r="H141" s="307" t="str">
        <f t="shared" ca="1" si="24"/>
        <v>.</v>
      </c>
      <c r="I141" s="307" t="str">
        <f t="shared" ca="1" si="25"/>
        <v>.</v>
      </c>
      <c r="J141" s="307"/>
      <c r="K141" s="307" t="str">
        <f t="shared" ca="1" si="26"/>
        <v>.</v>
      </c>
      <c r="L141" s="307" t="str">
        <f t="shared" ca="1" si="27"/>
        <v>.</v>
      </c>
      <c r="M141" s="307"/>
      <c r="N141" s="307">
        <f t="shared" ref="N141:N193" ca="1" si="30">VLOOKUP($A141,INDIRECT($AC$23),61+$AC$19+$AC$21,FALSE)</f>
        <v>382</v>
      </c>
      <c r="O141" s="307">
        <f t="shared" ref="O141:O193" ca="1" si="31">VLOOKUP($A141,INDIRECT($AC$23),58+$AC$19+$AC$21,FALSE)</f>
        <v>23</v>
      </c>
      <c r="P141" s="307"/>
      <c r="Q141" s="307">
        <f t="shared" ref="Q141:Q193" ca="1" si="32">VLOOKUP($A141,INDIRECT($AC$23),79+$AC$19+$AC$21,FALSE)</f>
        <v>54</v>
      </c>
      <c r="R141" s="307">
        <f t="shared" ref="R141:R193" ca="1" si="33">VLOOKUP($A141,INDIRECT($AC$23),76+$AC$19+$AC$21,FALSE)</f>
        <v>6</v>
      </c>
      <c r="S141" s="307"/>
      <c r="T141" s="307">
        <f t="shared" ref="T141:T193" ca="1" si="34">VLOOKUP($A141,INDIRECT($AC$23),97+$AC$19+$AC$21,FALSE)</f>
        <v>4668</v>
      </c>
      <c r="U141" s="307">
        <f t="shared" ref="U141:U193" ca="1" si="35">VLOOKUP($A141,INDIRECT($AC$23),94+$AC$19+$AC$21,FALSE)</f>
        <v>67</v>
      </c>
      <c r="V141" s="33"/>
    </row>
    <row r="142" spans="1:29" x14ac:dyDescent="0.3">
      <c r="A142" s="126" t="s">
        <v>116</v>
      </c>
      <c r="B142" s="180"/>
      <c r="C142" s="642" t="s">
        <v>361</v>
      </c>
      <c r="D142" s="643"/>
      <c r="E142" s="307">
        <f t="shared" ca="1" si="28"/>
        <v>3123</v>
      </c>
      <c r="F142" s="307">
        <f t="shared" ca="1" si="29"/>
        <v>85</v>
      </c>
      <c r="G142" s="307"/>
      <c r="H142" s="307" t="str">
        <f t="shared" ca="1" si="24"/>
        <v>.</v>
      </c>
      <c r="I142" s="307" t="str">
        <f t="shared" ca="1" si="25"/>
        <v>.</v>
      </c>
      <c r="J142" s="307"/>
      <c r="K142" s="307" t="str">
        <f t="shared" ca="1" si="26"/>
        <v>.</v>
      </c>
      <c r="L142" s="307" t="str">
        <f t="shared" ca="1" si="27"/>
        <v>.</v>
      </c>
      <c r="M142" s="307"/>
      <c r="N142" s="307">
        <f t="shared" ca="1" si="30"/>
        <v>466</v>
      </c>
      <c r="O142" s="307">
        <f t="shared" ca="1" si="31"/>
        <v>39</v>
      </c>
      <c r="P142" s="307"/>
      <c r="Q142" s="307">
        <f t="shared" ca="1" si="32"/>
        <v>43</v>
      </c>
      <c r="R142" s="307" t="str">
        <f t="shared" ca="1" si="33"/>
        <v>x</v>
      </c>
      <c r="S142" s="307"/>
      <c r="T142" s="307">
        <f t="shared" ca="1" si="34"/>
        <v>3730</v>
      </c>
      <c r="U142" s="307">
        <f t="shared" ca="1" si="35"/>
        <v>77</v>
      </c>
      <c r="V142" s="33"/>
    </row>
    <row r="143" spans="1:29" x14ac:dyDescent="0.3">
      <c r="A143" s="126" t="s">
        <v>117</v>
      </c>
      <c r="B143" s="180"/>
      <c r="C143" s="638" t="s">
        <v>362</v>
      </c>
      <c r="D143" s="641"/>
      <c r="E143" s="307">
        <f t="shared" ca="1" si="28"/>
        <v>2808</v>
      </c>
      <c r="F143" s="307">
        <f t="shared" ca="1" si="29"/>
        <v>77</v>
      </c>
      <c r="G143" s="307"/>
      <c r="H143" s="307" t="str">
        <f t="shared" ca="1" si="24"/>
        <v>.</v>
      </c>
      <c r="I143" s="307" t="str">
        <f t="shared" ca="1" si="25"/>
        <v>.</v>
      </c>
      <c r="J143" s="307"/>
      <c r="K143" s="307" t="str">
        <f t="shared" ca="1" si="26"/>
        <v>.</v>
      </c>
      <c r="L143" s="307" t="str">
        <f t="shared" ca="1" si="27"/>
        <v>.</v>
      </c>
      <c r="M143" s="307"/>
      <c r="N143" s="307">
        <f t="shared" ca="1" si="30"/>
        <v>239</v>
      </c>
      <c r="O143" s="307">
        <f t="shared" ca="1" si="31"/>
        <v>25</v>
      </c>
      <c r="P143" s="307"/>
      <c r="Q143" s="307">
        <f t="shared" ca="1" si="32"/>
        <v>65</v>
      </c>
      <c r="R143" s="307">
        <f t="shared" ca="1" si="33"/>
        <v>5</v>
      </c>
      <c r="S143" s="307"/>
      <c r="T143" s="307">
        <f t="shared" ca="1" si="34"/>
        <v>3187</v>
      </c>
      <c r="U143" s="307">
        <f t="shared" ca="1" si="35"/>
        <v>71</v>
      </c>
      <c r="V143" s="33"/>
    </row>
    <row r="144" spans="1:29" x14ac:dyDescent="0.3">
      <c r="A144" s="126" t="s">
        <v>118</v>
      </c>
      <c r="B144" s="180"/>
      <c r="C144" s="642" t="s">
        <v>363</v>
      </c>
      <c r="D144" s="643"/>
      <c r="E144" s="307">
        <f t="shared" ca="1" si="28"/>
        <v>3090</v>
      </c>
      <c r="F144" s="307">
        <f t="shared" ca="1" si="29"/>
        <v>74</v>
      </c>
      <c r="G144" s="307"/>
      <c r="H144" s="307" t="str">
        <f t="shared" ca="1" si="24"/>
        <v>.</v>
      </c>
      <c r="I144" s="307" t="str">
        <f t="shared" ca="1" si="25"/>
        <v>.</v>
      </c>
      <c r="J144" s="307"/>
      <c r="K144" s="307" t="str">
        <f t="shared" ca="1" si="26"/>
        <v>.</v>
      </c>
      <c r="L144" s="307" t="str">
        <f t="shared" ca="1" si="27"/>
        <v>.</v>
      </c>
      <c r="M144" s="307"/>
      <c r="N144" s="307">
        <f t="shared" ca="1" si="30"/>
        <v>138</v>
      </c>
      <c r="O144" s="307">
        <f t="shared" ca="1" si="31"/>
        <v>27</v>
      </c>
      <c r="P144" s="307"/>
      <c r="Q144" s="307">
        <f t="shared" ca="1" si="32"/>
        <v>33</v>
      </c>
      <c r="R144" s="307" t="str">
        <f t="shared" ca="1" si="33"/>
        <v>x</v>
      </c>
      <c r="S144" s="307"/>
      <c r="T144" s="307">
        <f t="shared" ca="1" si="34"/>
        <v>3315</v>
      </c>
      <c r="U144" s="307">
        <f t="shared" ca="1" si="35"/>
        <v>71</v>
      </c>
      <c r="V144" s="33"/>
    </row>
    <row r="145" spans="1:29" x14ac:dyDescent="0.3">
      <c r="A145" s="126" t="s">
        <v>119</v>
      </c>
      <c r="B145" s="180"/>
      <c r="C145" s="642" t="s">
        <v>364</v>
      </c>
      <c r="D145" s="643"/>
      <c r="E145" s="307">
        <f t="shared" ca="1" si="28"/>
        <v>3710</v>
      </c>
      <c r="F145" s="307">
        <f t="shared" ca="1" si="29"/>
        <v>76</v>
      </c>
      <c r="G145" s="307"/>
      <c r="H145" s="307" t="str">
        <f t="shared" ca="1" si="24"/>
        <v>.</v>
      </c>
      <c r="I145" s="307" t="str">
        <f t="shared" ca="1" si="25"/>
        <v>.</v>
      </c>
      <c r="J145" s="307"/>
      <c r="K145" s="307" t="str">
        <f t="shared" ca="1" si="26"/>
        <v>.</v>
      </c>
      <c r="L145" s="307" t="str">
        <f t="shared" ca="1" si="27"/>
        <v>.</v>
      </c>
      <c r="M145" s="307"/>
      <c r="N145" s="307">
        <f t="shared" ca="1" si="30"/>
        <v>362</v>
      </c>
      <c r="O145" s="307">
        <f t="shared" ca="1" si="31"/>
        <v>32</v>
      </c>
      <c r="P145" s="307"/>
      <c r="Q145" s="307">
        <f t="shared" ca="1" si="32"/>
        <v>76</v>
      </c>
      <c r="R145" s="307">
        <f t="shared" ca="1" si="33"/>
        <v>7</v>
      </c>
      <c r="S145" s="307"/>
      <c r="T145" s="307">
        <f t="shared" ca="1" si="34"/>
        <v>4278</v>
      </c>
      <c r="U145" s="307">
        <f t="shared" ca="1" si="35"/>
        <v>71</v>
      </c>
      <c r="V145" s="33"/>
    </row>
    <row r="146" spans="1:29" x14ac:dyDescent="0.3">
      <c r="A146" s="126" t="s">
        <v>120</v>
      </c>
      <c r="B146" s="180"/>
      <c r="C146" s="642" t="s">
        <v>365</v>
      </c>
      <c r="D146" s="643"/>
      <c r="E146" s="307">
        <f t="shared" ca="1" si="28"/>
        <v>3085</v>
      </c>
      <c r="F146" s="307">
        <f t="shared" ca="1" si="29"/>
        <v>76</v>
      </c>
      <c r="G146" s="307"/>
      <c r="H146" s="307" t="str">
        <f t="shared" ca="1" si="24"/>
        <v>.</v>
      </c>
      <c r="I146" s="307" t="str">
        <f t="shared" ca="1" si="25"/>
        <v>.</v>
      </c>
      <c r="J146" s="307"/>
      <c r="K146" s="307" t="str">
        <f t="shared" ca="1" si="26"/>
        <v>.</v>
      </c>
      <c r="L146" s="307" t="str">
        <f t="shared" ca="1" si="27"/>
        <v>.</v>
      </c>
      <c r="M146" s="307"/>
      <c r="N146" s="307">
        <f t="shared" ca="1" si="30"/>
        <v>375</v>
      </c>
      <c r="O146" s="307">
        <f t="shared" ca="1" si="31"/>
        <v>30</v>
      </c>
      <c r="P146" s="307"/>
      <c r="Q146" s="307">
        <f t="shared" ca="1" si="32"/>
        <v>78</v>
      </c>
      <c r="R146" s="307" t="str">
        <f t="shared" ca="1" si="33"/>
        <v>x</v>
      </c>
      <c r="S146" s="307"/>
      <c r="T146" s="307">
        <f t="shared" ca="1" si="34"/>
        <v>3641</v>
      </c>
      <c r="U146" s="307">
        <f t="shared" ca="1" si="35"/>
        <v>69</v>
      </c>
      <c r="V146" s="33"/>
    </row>
    <row r="147" spans="1:29" x14ac:dyDescent="0.3">
      <c r="A147" s="126" t="s">
        <v>121</v>
      </c>
      <c r="B147" s="180"/>
      <c r="C147" s="642" t="s">
        <v>366</v>
      </c>
      <c r="D147" s="643"/>
      <c r="E147" s="307">
        <f t="shared" ca="1" si="28"/>
        <v>1837</v>
      </c>
      <c r="F147" s="307">
        <f t="shared" ca="1" si="29"/>
        <v>80</v>
      </c>
      <c r="G147" s="307"/>
      <c r="H147" s="307" t="str">
        <f t="shared" ca="1" si="24"/>
        <v>.</v>
      </c>
      <c r="I147" s="307" t="str">
        <f t="shared" ca="1" si="25"/>
        <v>.</v>
      </c>
      <c r="J147" s="307"/>
      <c r="K147" s="307" t="str">
        <f t="shared" ca="1" si="26"/>
        <v>.</v>
      </c>
      <c r="L147" s="307" t="str">
        <f t="shared" ca="1" si="27"/>
        <v>.</v>
      </c>
      <c r="M147" s="307"/>
      <c r="N147" s="307">
        <f t="shared" ca="1" si="30"/>
        <v>127</v>
      </c>
      <c r="O147" s="307">
        <f t="shared" ca="1" si="31"/>
        <v>27</v>
      </c>
      <c r="P147" s="307"/>
      <c r="Q147" s="307">
        <f t="shared" ca="1" si="32"/>
        <v>11</v>
      </c>
      <c r="R147" s="307" t="str">
        <f t="shared" ca="1" si="33"/>
        <v>x</v>
      </c>
      <c r="S147" s="307"/>
      <c r="T147" s="307">
        <f t="shared" ca="1" si="34"/>
        <v>2029</v>
      </c>
      <c r="U147" s="307">
        <f t="shared" ca="1" si="35"/>
        <v>76</v>
      </c>
      <c r="V147" s="33"/>
    </row>
    <row r="148" spans="1:29" x14ac:dyDescent="0.3">
      <c r="A148" s="126" t="s">
        <v>122</v>
      </c>
      <c r="B148" s="180"/>
      <c r="C148" s="642" t="s">
        <v>367</v>
      </c>
      <c r="D148" s="643"/>
      <c r="E148" s="307">
        <f t="shared" ca="1" si="28"/>
        <v>2238</v>
      </c>
      <c r="F148" s="307">
        <f t="shared" ca="1" si="29"/>
        <v>79</v>
      </c>
      <c r="G148" s="307"/>
      <c r="H148" s="307" t="str">
        <f t="shared" ca="1" si="24"/>
        <v>.</v>
      </c>
      <c r="I148" s="307" t="str">
        <f t="shared" ca="1" si="25"/>
        <v>.</v>
      </c>
      <c r="J148" s="307"/>
      <c r="K148" s="307" t="str">
        <f t="shared" ca="1" si="26"/>
        <v>.</v>
      </c>
      <c r="L148" s="307" t="str">
        <f t="shared" ca="1" si="27"/>
        <v>.</v>
      </c>
      <c r="M148" s="307"/>
      <c r="N148" s="307">
        <f t="shared" ca="1" si="30"/>
        <v>204</v>
      </c>
      <c r="O148" s="307">
        <f t="shared" ca="1" si="31"/>
        <v>24</v>
      </c>
      <c r="P148" s="307"/>
      <c r="Q148" s="307">
        <f t="shared" ca="1" si="32"/>
        <v>39</v>
      </c>
      <c r="R148" s="307" t="str">
        <f t="shared" ca="1" si="33"/>
        <v>x</v>
      </c>
      <c r="S148" s="307"/>
      <c r="T148" s="307">
        <f t="shared" ca="1" si="34"/>
        <v>2549</v>
      </c>
      <c r="U148" s="307">
        <f t="shared" ca="1" si="35"/>
        <v>73</v>
      </c>
      <c r="V148" s="33"/>
    </row>
    <row r="149" spans="1:29" x14ac:dyDescent="0.3">
      <c r="A149" s="126" t="s">
        <v>123</v>
      </c>
      <c r="B149" s="180"/>
      <c r="C149" s="642" t="s">
        <v>368</v>
      </c>
      <c r="D149" s="643"/>
      <c r="E149" s="307">
        <f t="shared" ca="1" si="28"/>
        <v>4005</v>
      </c>
      <c r="F149" s="307">
        <f t="shared" ca="1" si="29"/>
        <v>77</v>
      </c>
      <c r="G149" s="307"/>
      <c r="H149" s="307" t="str">
        <f t="shared" ca="1" si="24"/>
        <v>.</v>
      </c>
      <c r="I149" s="307" t="str">
        <f t="shared" ca="1" si="25"/>
        <v>.</v>
      </c>
      <c r="J149" s="307"/>
      <c r="K149" s="307" t="str">
        <f t="shared" ca="1" si="26"/>
        <v>.</v>
      </c>
      <c r="L149" s="307" t="str">
        <f t="shared" ca="1" si="27"/>
        <v>.</v>
      </c>
      <c r="M149" s="307"/>
      <c r="N149" s="307">
        <f t="shared" ca="1" si="30"/>
        <v>238</v>
      </c>
      <c r="O149" s="307">
        <f t="shared" ca="1" si="31"/>
        <v>19</v>
      </c>
      <c r="P149" s="307"/>
      <c r="Q149" s="307">
        <f t="shared" ca="1" si="32"/>
        <v>87</v>
      </c>
      <c r="R149" s="307">
        <f t="shared" ca="1" si="33"/>
        <v>3</v>
      </c>
      <c r="S149" s="307"/>
      <c r="T149" s="307">
        <f t="shared" ca="1" si="34"/>
        <v>4527</v>
      </c>
      <c r="U149" s="307">
        <f t="shared" ca="1" si="35"/>
        <v>72</v>
      </c>
      <c r="V149" s="33"/>
    </row>
    <row r="150" spans="1:29" x14ac:dyDescent="0.3">
      <c r="A150" s="126" t="s">
        <v>124</v>
      </c>
      <c r="B150" s="180"/>
      <c r="C150" s="642" t="s">
        <v>369</v>
      </c>
      <c r="D150" s="643"/>
      <c r="E150" s="307">
        <f t="shared" ca="1" si="28"/>
        <v>2340</v>
      </c>
      <c r="F150" s="307">
        <f t="shared" ca="1" si="29"/>
        <v>82</v>
      </c>
      <c r="G150" s="307"/>
      <c r="H150" s="307" t="str">
        <f t="shared" ca="1" si="24"/>
        <v>.</v>
      </c>
      <c r="I150" s="307" t="str">
        <f t="shared" ca="1" si="25"/>
        <v>.</v>
      </c>
      <c r="J150" s="307"/>
      <c r="K150" s="307" t="str">
        <f t="shared" ca="1" si="26"/>
        <v>.</v>
      </c>
      <c r="L150" s="307" t="str">
        <f t="shared" ca="1" si="27"/>
        <v>.</v>
      </c>
      <c r="M150" s="307"/>
      <c r="N150" s="307">
        <f t="shared" ca="1" si="30"/>
        <v>104</v>
      </c>
      <c r="O150" s="307">
        <f t="shared" ca="1" si="31"/>
        <v>31</v>
      </c>
      <c r="P150" s="307"/>
      <c r="Q150" s="307">
        <f t="shared" ca="1" si="32"/>
        <v>64</v>
      </c>
      <c r="R150" s="307">
        <f t="shared" ca="1" si="33"/>
        <v>8</v>
      </c>
      <c r="S150" s="307"/>
      <c r="T150" s="307">
        <f t="shared" ca="1" si="34"/>
        <v>2689</v>
      </c>
      <c r="U150" s="307">
        <f t="shared" ca="1" si="35"/>
        <v>78</v>
      </c>
      <c r="V150" s="33"/>
    </row>
    <row r="151" spans="1:29" x14ac:dyDescent="0.3">
      <c r="A151" s="126" t="s">
        <v>125</v>
      </c>
      <c r="B151" s="180"/>
      <c r="C151" s="642" t="s">
        <v>370</v>
      </c>
      <c r="D151" s="643"/>
      <c r="E151" s="307">
        <f t="shared" ca="1" si="28"/>
        <v>2391</v>
      </c>
      <c r="F151" s="307">
        <f t="shared" ca="1" si="29"/>
        <v>73</v>
      </c>
      <c r="G151" s="307"/>
      <c r="H151" s="307" t="str">
        <f t="shared" ca="1" si="24"/>
        <v>.</v>
      </c>
      <c r="I151" s="307" t="str">
        <f t="shared" ca="1" si="25"/>
        <v>.</v>
      </c>
      <c r="J151" s="307"/>
      <c r="K151" s="307" t="str">
        <f t="shared" ca="1" si="26"/>
        <v>.</v>
      </c>
      <c r="L151" s="307" t="str">
        <f t="shared" ca="1" si="27"/>
        <v>.</v>
      </c>
      <c r="M151" s="307"/>
      <c r="N151" s="307">
        <f t="shared" ca="1" si="30"/>
        <v>147</v>
      </c>
      <c r="O151" s="307">
        <f t="shared" ca="1" si="31"/>
        <v>16</v>
      </c>
      <c r="P151" s="307"/>
      <c r="Q151" s="307">
        <f t="shared" ca="1" si="32"/>
        <v>58</v>
      </c>
      <c r="R151" s="307" t="str">
        <f t="shared" ca="1" si="33"/>
        <v>x</v>
      </c>
      <c r="S151" s="307"/>
      <c r="T151" s="307">
        <f t="shared" ca="1" si="34"/>
        <v>2634</v>
      </c>
      <c r="U151" s="307">
        <f t="shared" ca="1" si="35"/>
        <v>68</v>
      </c>
      <c r="V151" s="33"/>
    </row>
    <row r="152" spans="1:29" x14ac:dyDescent="0.3">
      <c r="A152" s="126" t="s">
        <v>126</v>
      </c>
      <c r="B152" s="180"/>
      <c r="C152" s="642" t="s">
        <v>371</v>
      </c>
      <c r="D152" s="643"/>
      <c r="E152" s="307">
        <f t="shared" ca="1" si="28"/>
        <v>3304</v>
      </c>
      <c r="F152" s="307">
        <f t="shared" ca="1" si="29"/>
        <v>79</v>
      </c>
      <c r="G152" s="307"/>
      <c r="H152" s="307" t="str">
        <f t="shared" ca="1" si="24"/>
        <v>.</v>
      </c>
      <c r="I152" s="307" t="str">
        <f t="shared" ca="1" si="25"/>
        <v>.</v>
      </c>
      <c r="J152" s="307"/>
      <c r="K152" s="307" t="str">
        <f t="shared" ca="1" si="26"/>
        <v>.</v>
      </c>
      <c r="L152" s="307" t="str">
        <f t="shared" ca="1" si="27"/>
        <v>.</v>
      </c>
      <c r="M152" s="307"/>
      <c r="N152" s="307">
        <f t="shared" ca="1" si="30"/>
        <v>355</v>
      </c>
      <c r="O152" s="307">
        <f t="shared" ca="1" si="31"/>
        <v>35</v>
      </c>
      <c r="P152" s="307"/>
      <c r="Q152" s="307">
        <f t="shared" ca="1" si="32"/>
        <v>66</v>
      </c>
      <c r="R152" s="307">
        <f t="shared" ca="1" si="33"/>
        <v>15</v>
      </c>
      <c r="S152" s="307"/>
      <c r="T152" s="307">
        <f t="shared" ca="1" si="34"/>
        <v>3820</v>
      </c>
      <c r="U152" s="307">
        <f t="shared" ca="1" si="35"/>
        <v>72</v>
      </c>
      <c r="V152" s="33"/>
    </row>
    <row r="153" spans="1:29" s="39" customFormat="1" ht="5.25" customHeight="1" x14ac:dyDescent="0.3">
      <c r="A153" s="176"/>
      <c r="B153" s="178"/>
      <c r="C153" s="642"/>
      <c r="D153" s="643"/>
      <c r="E153" s="306"/>
      <c r="F153" s="306"/>
      <c r="G153" s="306"/>
      <c r="H153" s="307"/>
      <c r="I153" s="307"/>
      <c r="J153" s="307"/>
      <c r="K153" s="307"/>
      <c r="L153" s="307"/>
      <c r="M153" s="307"/>
      <c r="N153" s="306"/>
      <c r="O153" s="306"/>
      <c r="P153" s="306"/>
      <c r="Q153" s="306"/>
      <c r="R153" s="306"/>
      <c r="S153" s="306"/>
      <c r="T153" s="306"/>
      <c r="U153" s="306"/>
      <c r="V153" s="26"/>
      <c r="AC153" s="92"/>
    </row>
    <row r="154" spans="1:29" x14ac:dyDescent="0.3">
      <c r="A154" s="176" t="s">
        <v>127</v>
      </c>
      <c r="B154" s="178"/>
      <c r="C154" s="179" t="s">
        <v>372</v>
      </c>
      <c r="D154" s="64"/>
      <c r="E154" s="306">
        <f t="shared" ca="1" si="28"/>
        <v>97100</v>
      </c>
      <c r="F154" s="306">
        <f t="shared" ca="1" si="29"/>
        <v>78</v>
      </c>
      <c r="G154" s="306"/>
      <c r="H154" s="306" t="str">
        <f t="shared" ca="1" si="24"/>
        <v>.</v>
      </c>
      <c r="I154" s="306" t="str">
        <f t="shared" ca="1" si="25"/>
        <v>.</v>
      </c>
      <c r="J154" s="306"/>
      <c r="K154" s="306" t="str">
        <f t="shared" ca="1" si="26"/>
        <v>.</v>
      </c>
      <c r="L154" s="306" t="str">
        <f t="shared" ca="1" si="27"/>
        <v>.</v>
      </c>
      <c r="M154" s="306"/>
      <c r="N154" s="306">
        <f t="shared" ca="1" si="30"/>
        <v>6710</v>
      </c>
      <c r="O154" s="306">
        <f t="shared" ca="1" si="31"/>
        <v>27</v>
      </c>
      <c r="P154" s="306"/>
      <c r="Q154" s="306">
        <f t="shared" ca="1" si="32"/>
        <v>1660</v>
      </c>
      <c r="R154" s="306">
        <f t="shared" ca="1" si="33"/>
        <v>5</v>
      </c>
      <c r="S154" s="306"/>
      <c r="T154" s="306">
        <f t="shared" ca="1" si="34"/>
        <v>107820</v>
      </c>
      <c r="U154" s="306">
        <f t="shared" ca="1" si="35"/>
        <v>73</v>
      </c>
      <c r="V154" s="33"/>
    </row>
    <row r="155" spans="1:29" ht="5.25" customHeight="1" x14ac:dyDescent="0.3">
      <c r="A155" s="126"/>
      <c r="B155" s="180"/>
      <c r="C155" s="181"/>
      <c r="D155" s="65"/>
      <c r="E155" s="306"/>
      <c r="F155" s="306"/>
      <c r="G155" s="306"/>
      <c r="H155" s="307"/>
      <c r="I155" s="307"/>
      <c r="J155" s="307"/>
      <c r="K155" s="307"/>
      <c r="L155" s="307"/>
      <c r="M155" s="307"/>
      <c r="N155" s="306"/>
      <c r="O155" s="306"/>
      <c r="P155" s="306"/>
      <c r="Q155" s="306"/>
      <c r="R155" s="306"/>
      <c r="S155" s="306"/>
      <c r="T155" s="306"/>
      <c r="U155" s="306"/>
      <c r="V155" s="33"/>
    </row>
    <row r="156" spans="1:29" x14ac:dyDescent="0.3">
      <c r="A156" s="126" t="s">
        <v>128</v>
      </c>
      <c r="B156" s="180"/>
      <c r="C156" s="181" t="s">
        <v>373</v>
      </c>
      <c r="D156" s="65"/>
      <c r="E156" s="307">
        <f t="shared" ca="1" si="28"/>
        <v>1396</v>
      </c>
      <c r="F156" s="307">
        <f t="shared" ca="1" si="29"/>
        <v>76</v>
      </c>
      <c r="G156" s="307"/>
      <c r="H156" s="307" t="str">
        <f t="shared" ca="1" si="24"/>
        <v>.</v>
      </c>
      <c r="I156" s="307" t="str">
        <f t="shared" ca="1" si="25"/>
        <v>.</v>
      </c>
      <c r="J156" s="307"/>
      <c r="K156" s="307" t="str">
        <f t="shared" ca="1" si="26"/>
        <v>.</v>
      </c>
      <c r="L156" s="307" t="str">
        <f t="shared" ca="1" si="27"/>
        <v>.</v>
      </c>
      <c r="M156" s="307"/>
      <c r="N156" s="307">
        <f t="shared" ca="1" si="30"/>
        <v>79</v>
      </c>
      <c r="O156" s="307">
        <f t="shared" ca="1" si="31"/>
        <v>22</v>
      </c>
      <c r="P156" s="307"/>
      <c r="Q156" s="307">
        <f t="shared" ca="1" si="32"/>
        <v>6</v>
      </c>
      <c r="R156" s="307" t="str">
        <f t="shared" ca="1" si="33"/>
        <v>x</v>
      </c>
      <c r="S156" s="307"/>
      <c r="T156" s="307">
        <f t="shared" ca="1" si="34"/>
        <v>1491</v>
      </c>
      <c r="U156" s="307">
        <f t="shared" ca="1" si="35"/>
        <v>73</v>
      </c>
      <c r="V156" s="33"/>
    </row>
    <row r="157" spans="1:29" x14ac:dyDescent="0.3">
      <c r="A157" s="126" t="s">
        <v>129</v>
      </c>
      <c r="B157" s="180"/>
      <c r="C157" s="181" t="s">
        <v>374</v>
      </c>
      <c r="D157" s="65"/>
      <c r="E157" s="307">
        <f t="shared" ca="1" si="28"/>
        <v>2507</v>
      </c>
      <c r="F157" s="307">
        <f t="shared" ca="1" si="29"/>
        <v>74</v>
      </c>
      <c r="G157" s="307"/>
      <c r="H157" s="307" t="str">
        <f t="shared" ca="1" si="24"/>
        <v>.</v>
      </c>
      <c r="I157" s="307" t="str">
        <f t="shared" ca="1" si="25"/>
        <v>.</v>
      </c>
      <c r="J157" s="307"/>
      <c r="K157" s="307" t="str">
        <f t="shared" ca="1" si="26"/>
        <v>.</v>
      </c>
      <c r="L157" s="307" t="str">
        <f t="shared" ca="1" si="27"/>
        <v>.</v>
      </c>
      <c r="M157" s="307"/>
      <c r="N157" s="307">
        <f t="shared" ca="1" si="30"/>
        <v>167</v>
      </c>
      <c r="O157" s="307">
        <f t="shared" ca="1" si="31"/>
        <v>21</v>
      </c>
      <c r="P157" s="307"/>
      <c r="Q157" s="307">
        <f t="shared" ca="1" si="32"/>
        <v>43</v>
      </c>
      <c r="R157" s="307" t="str">
        <f t="shared" ca="1" si="33"/>
        <v>x</v>
      </c>
      <c r="S157" s="307"/>
      <c r="T157" s="307">
        <f t="shared" ca="1" si="34"/>
        <v>2783</v>
      </c>
      <c r="U157" s="307">
        <f t="shared" ca="1" si="35"/>
        <v>69</v>
      </c>
      <c r="V157" s="33"/>
    </row>
    <row r="158" spans="1:29" x14ac:dyDescent="0.3">
      <c r="A158" s="126" t="s">
        <v>130</v>
      </c>
      <c r="B158" s="180"/>
      <c r="C158" s="181" t="s">
        <v>375</v>
      </c>
      <c r="D158" s="65"/>
      <c r="E158" s="307">
        <f t="shared" ca="1" si="28"/>
        <v>5981</v>
      </c>
      <c r="F158" s="307">
        <f t="shared" ca="1" si="29"/>
        <v>77</v>
      </c>
      <c r="G158" s="307"/>
      <c r="H158" s="307" t="str">
        <f t="shared" ca="1" si="24"/>
        <v>.</v>
      </c>
      <c r="I158" s="307" t="str">
        <f t="shared" ca="1" si="25"/>
        <v>.</v>
      </c>
      <c r="J158" s="307"/>
      <c r="K158" s="307" t="str">
        <f t="shared" ca="1" si="26"/>
        <v>.</v>
      </c>
      <c r="L158" s="307" t="str">
        <f t="shared" ca="1" si="27"/>
        <v>.</v>
      </c>
      <c r="M158" s="307"/>
      <c r="N158" s="307">
        <f t="shared" ca="1" si="30"/>
        <v>380</v>
      </c>
      <c r="O158" s="307">
        <f t="shared" ca="1" si="31"/>
        <v>24</v>
      </c>
      <c r="P158" s="307"/>
      <c r="Q158" s="307">
        <f t="shared" ca="1" si="32"/>
        <v>111</v>
      </c>
      <c r="R158" s="307">
        <f t="shared" ca="1" si="33"/>
        <v>5</v>
      </c>
      <c r="S158" s="307"/>
      <c r="T158" s="307">
        <f t="shared" ca="1" si="34"/>
        <v>6516</v>
      </c>
      <c r="U158" s="307">
        <f t="shared" ca="1" si="35"/>
        <v>72</v>
      </c>
      <c r="V158" s="33"/>
    </row>
    <row r="159" spans="1:29" x14ac:dyDescent="0.3">
      <c r="A159" s="126" t="s">
        <v>131</v>
      </c>
      <c r="B159" s="180"/>
      <c r="C159" s="181" t="s">
        <v>376</v>
      </c>
      <c r="D159" s="65"/>
      <c r="E159" s="307">
        <f t="shared" ca="1" si="28"/>
        <v>5161</v>
      </c>
      <c r="F159" s="307">
        <f t="shared" ca="1" si="29"/>
        <v>80</v>
      </c>
      <c r="G159" s="307"/>
      <c r="H159" s="307" t="str">
        <f t="shared" ca="1" si="24"/>
        <v>.</v>
      </c>
      <c r="I159" s="307" t="str">
        <f t="shared" ca="1" si="25"/>
        <v>.</v>
      </c>
      <c r="J159" s="307"/>
      <c r="K159" s="307" t="str">
        <f t="shared" ca="1" si="26"/>
        <v>.</v>
      </c>
      <c r="L159" s="307" t="str">
        <f t="shared" ca="1" si="27"/>
        <v>.</v>
      </c>
      <c r="M159" s="307"/>
      <c r="N159" s="307">
        <f t="shared" ca="1" si="30"/>
        <v>337</v>
      </c>
      <c r="O159" s="307">
        <f t="shared" ca="1" si="31"/>
        <v>31</v>
      </c>
      <c r="P159" s="307"/>
      <c r="Q159" s="307">
        <f t="shared" ca="1" si="32"/>
        <v>67</v>
      </c>
      <c r="R159" s="307">
        <f t="shared" ca="1" si="33"/>
        <v>12</v>
      </c>
      <c r="S159" s="307"/>
      <c r="T159" s="307">
        <f t="shared" ca="1" si="34"/>
        <v>5663</v>
      </c>
      <c r="U159" s="307">
        <f t="shared" ca="1" si="35"/>
        <v>76</v>
      </c>
      <c r="V159" s="33"/>
    </row>
    <row r="160" spans="1:29" x14ac:dyDescent="0.3">
      <c r="A160" s="126" t="s">
        <v>132</v>
      </c>
      <c r="B160" s="180"/>
      <c r="C160" s="181" t="s">
        <v>377</v>
      </c>
      <c r="D160" s="65"/>
      <c r="E160" s="307">
        <f t="shared" ca="1" si="28"/>
        <v>14545</v>
      </c>
      <c r="F160" s="307">
        <f t="shared" ca="1" si="29"/>
        <v>79</v>
      </c>
      <c r="G160" s="307"/>
      <c r="H160" s="307" t="str">
        <f t="shared" ca="1" si="24"/>
        <v>.</v>
      </c>
      <c r="I160" s="307" t="str">
        <f t="shared" ca="1" si="25"/>
        <v>.</v>
      </c>
      <c r="J160" s="307"/>
      <c r="K160" s="307" t="str">
        <f t="shared" ca="1" si="26"/>
        <v>.</v>
      </c>
      <c r="L160" s="307" t="str">
        <f t="shared" ca="1" si="27"/>
        <v>.</v>
      </c>
      <c r="M160" s="307"/>
      <c r="N160" s="307">
        <f t="shared" ca="1" si="30"/>
        <v>962</v>
      </c>
      <c r="O160" s="307">
        <f t="shared" ca="1" si="31"/>
        <v>26</v>
      </c>
      <c r="P160" s="307"/>
      <c r="Q160" s="307">
        <f t="shared" ca="1" si="32"/>
        <v>245</v>
      </c>
      <c r="R160" s="307">
        <f t="shared" ca="1" si="33"/>
        <v>6</v>
      </c>
      <c r="S160" s="307"/>
      <c r="T160" s="307">
        <f t="shared" ca="1" si="34"/>
        <v>15997</v>
      </c>
      <c r="U160" s="307">
        <f t="shared" ca="1" si="35"/>
        <v>75</v>
      </c>
      <c r="V160" s="33"/>
    </row>
    <row r="161" spans="1:29" x14ac:dyDescent="0.3">
      <c r="A161" s="126" t="s">
        <v>133</v>
      </c>
      <c r="B161" s="180"/>
      <c r="C161" s="181" t="s">
        <v>378</v>
      </c>
      <c r="D161" s="65"/>
      <c r="E161" s="307">
        <f t="shared" ca="1" si="28"/>
        <v>1238</v>
      </c>
      <c r="F161" s="307">
        <f t="shared" ca="1" si="29"/>
        <v>74</v>
      </c>
      <c r="G161" s="307"/>
      <c r="H161" s="307" t="str">
        <f t="shared" ca="1" si="24"/>
        <v>.</v>
      </c>
      <c r="I161" s="307" t="str">
        <f t="shared" ca="1" si="25"/>
        <v>.</v>
      </c>
      <c r="J161" s="307"/>
      <c r="K161" s="307" t="str">
        <f t="shared" ca="1" si="26"/>
        <v>.</v>
      </c>
      <c r="L161" s="307" t="str">
        <f t="shared" ca="1" si="27"/>
        <v>.</v>
      </c>
      <c r="M161" s="307"/>
      <c r="N161" s="307">
        <f t="shared" ca="1" si="30"/>
        <v>81</v>
      </c>
      <c r="O161" s="307">
        <f t="shared" ca="1" si="31"/>
        <v>38</v>
      </c>
      <c r="P161" s="307"/>
      <c r="Q161" s="307">
        <f t="shared" ca="1" si="32"/>
        <v>23</v>
      </c>
      <c r="R161" s="307" t="str">
        <f t="shared" ca="1" si="33"/>
        <v>x</v>
      </c>
      <c r="S161" s="307"/>
      <c r="T161" s="307">
        <f t="shared" ca="1" si="34"/>
        <v>1360</v>
      </c>
      <c r="U161" s="307">
        <f t="shared" ca="1" si="35"/>
        <v>70</v>
      </c>
      <c r="V161" s="33"/>
    </row>
    <row r="162" spans="1:29" x14ac:dyDescent="0.3">
      <c r="A162" s="126" t="s">
        <v>134</v>
      </c>
      <c r="B162" s="180"/>
      <c r="C162" s="181" t="s">
        <v>379</v>
      </c>
      <c r="D162" s="65"/>
      <c r="E162" s="307">
        <f t="shared" ca="1" si="28"/>
        <v>16954</v>
      </c>
      <c r="F162" s="307">
        <f t="shared" ca="1" si="29"/>
        <v>78</v>
      </c>
      <c r="G162" s="307"/>
      <c r="H162" s="307" t="str">
        <f t="shared" ca="1" si="24"/>
        <v>.</v>
      </c>
      <c r="I162" s="307" t="str">
        <f t="shared" ca="1" si="25"/>
        <v>.</v>
      </c>
      <c r="J162" s="307"/>
      <c r="K162" s="307" t="str">
        <f t="shared" ca="1" si="26"/>
        <v>.</v>
      </c>
      <c r="L162" s="307" t="str">
        <f t="shared" ca="1" si="27"/>
        <v>.</v>
      </c>
      <c r="M162" s="307"/>
      <c r="N162" s="307">
        <f t="shared" ca="1" si="30"/>
        <v>1114</v>
      </c>
      <c r="O162" s="307">
        <f t="shared" ca="1" si="31"/>
        <v>24</v>
      </c>
      <c r="P162" s="307"/>
      <c r="Q162" s="307">
        <f t="shared" ca="1" si="32"/>
        <v>325</v>
      </c>
      <c r="R162" s="307">
        <f t="shared" ca="1" si="33"/>
        <v>2</v>
      </c>
      <c r="S162" s="307"/>
      <c r="T162" s="307">
        <f t="shared" ca="1" si="34"/>
        <v>18736</v>
      </c>
      <c r="U162" s="307">
        <f t="shared" ca="1" si="35"/>
        <v>73</v>
      </c>
      <c r="V162" s="33"/>
    </row>
    <row r="163" spans="1:29" x14ac:dyDescent="0.3">
      <c r="A163" s="126" t="s">
        <v>135</v>
      </c>
      <c r="B163" s="180"/>
      <c r="C163" s="181" t="s">
        <v>380</v>
      </c>
      <c r="D163" s="65"/>
      <c r="E163" s="307">
        <f t="shared" ca="1" si="28"/>
        <v>3241</v>
      </c>
      <c r="F163" s="307">
        <f t="shared" ca="1" si="29"/>
        <v>78</v>
      </c>
      <c r="G163" s="307"/>
      <c r="H163" s="307" t="str">
        <f t="shared" ca="1" si="24"/>
        <v>.</v>
      </c>
      <c r="I163" s="307" t="str">
        <f t="shared" ca="1" si="25"/>
        <v>.</v>
      </c>
      <c r="J163" s="307"/>
      <c r="K163" s="307" t="str">
        <f t="shared" ca="1" si="26"/>
        <v>.</v>
      </c>
      <c r="L163" s="307" t="str">
        <f t="shared" ca="1" si="27"/>
        <v>.</v>
      </c>
      <c r="M163" s="307"/>
      <c r="N163" s="307">
        <f t="shared" ca="1" si="30"/>
        <v>292</v>
      </c>
      <c r="O163" s="307">
        <f t="shared" ca="1" si="31"/>
        <v>30</v>
      </c>
      <c r="P163" s="307"/>
      <c r="Q163" s="307">
        <f t="shared" ca="1" si="32"/>
        <v>39</v>
      </c>
      <c r="R163" s="307">
        <f t="shared" ca="1" si="33"/>
        <v>8</v>
      </c>
      <c r="S163" s="307"/>
      <c r="T163" s="307">
        <f t="shared" ca="1" si="34"/>
        <v>3643</v>
      </c>
      <c r="U163" s="307">
        <f t="shared" ca="1" si="35"/>
        <v>72</v>
      </c>
      <c r="V163" s="33"/>
    </row>
    <row r="164" spans="1:29" x14ac:dyDescent="0.3">
      <c r="A164" s="126" t="s">
        <v>136</v>
      </c>
      <c r="B164" s="180"/>
      <c r="C164" s="181" t="s">
        <v>381</v>
      </c>
      <c r="D164" s="65"/>
      <c r="E164" s="307">
        <f t="shared" ca="1" si="28"/>
        <v>3526</v>
      </c>
      <c r="F164" s="307">
        <f t="shared" ca="1" si="29"/>
        <v>78</v>
      </c>
      <c r="G164" s="307"/>
      <c r="H164" s="307" t="str">
        <f t="shared" ca="1" si="24"/>
        <v>.</v>
      </c>
      <c r="I164" s="307" t="str">
        <f t="shared" ca="1" si="25"/>
        <v>.</v>
      </c>
      <c r="J164" s="307"/>
      <c r="K164" s="307" t="str">
        <f t="shared" ca="1" si="26"/>
        <v>.</v>
      </c>
      <c r="L164" s="307" t="str">
        <f t="shared" ca="1" si="27"/>
        <v>.</v>
      </c>
      <c r="M164" s="307"/>
      <c r="N164" s="307">
        <f t="shared" ca="1" si="30"/>
        <v>257</v>
      </c>
      <c r="O164" s="307">
        <f t="shared" ca="1" si="31"/>
        <v>21</v>
      </c>
      <c r="P164" s="307"/>
      <c r="Q164" s="307">
        <f t="shared" ca="1" si="32"/>
        <v>66</v>
      </c>
      <c r="R164" s="307" t="str">
        <f t="shared" ca="1" si="33"/>
        <v>x</v>
      </c>
      <c r="S164" s="307"/>
      <c r="T164" s="307">
        <f t="shared" ca="1" si="34"/>
        <v>3917</v>
      </c>
      <c r="U164" s="307">
        <f t="shared" ca="1" si="35"/>
        <v>72</v>
      </c>
      <c r="V164" s="33"/>
    </row>
    <row r="165" spans="1:29" x14ac:dyDescent="0.3">
      <c r="A165" s="126" t="s">
        <v>137</v>
      </c>
      <c r="B165" s="180"/>
      <c r="C165" s="181" t="s">
        <v>382</v>
      </c>
      <c r="D165" s="65"/>
      <c r="E165" s="307">
        <f t="shared" ca="1" si="28"/>
        <v>7209</v>
      </c>
      <c r="F165" s="307">
        <f t="shared" ca="1" si="29"/>
        <v>75</v>
      </c>
      <c r="G165" s="307"/>
      <c r="H165" s="307" t="str">
        <f t="shared" ca="1" si="24"/>
        <v>.</v>
      </c>
      <c r="I165" s="307" t="str">
        <f t="shared" ca="1" si="25"/>
        <v>.</v>
      </c>
      <c r="J165" s="307"/>
      <c r="K165" s="307" t="str">
        <f t="shared" ca="1" si="26"/>
        <v>.</v>
      </c>
      <c r="L165" s="307" t="str">
        <f t="shared" ca="1" si="27"/>
        <v>.</v>
      </c>
      <c r="M165" s="307"/>
      <c r="N165" s="307">
        <f t="shared" ca="1" si="30"/>
        <v>394</v>
      </c>
      <c r="O165" s="307">
        <f t="shared" ca="1" si="31"/>
        <v>21</v>
      </c>
      <c r="P165" s="307"/>
      <c r="Q165" s="307">
        <f t="shared" ca="1" si="32"/>
        <v>81</v>
      </c>
      <c r="R165" s="307" t="str">
        <f t="shared" ca="1" si="33"/>
        <v>x</v>
      </c>
      <c r="S165" s="307"/>
      <c r="T165" s="307">
        <f t="shared" ca="1" si="34"/>
        <v>7880</v>
      </c>
      <c r="U165" s="307">
        <f t="shared" ca="1" si="35"/>
        <v>71</v>
      </c>
      <c r="V165" s="33"/>
    </row>
    <row r="166" spans="1:29" x14ac:dyDescent="0.3">
      <c r="A166" s="126" t="s">
        <v>138</v>
      </c>
      <c r="B166" s="180"/>
      <c r="C166" s="181" t="s">
        <v>383</v>
      </c>
      <c r="D166" s="65"/>
      <c r="E166" s="307">
        <f t="shared" ca="1" si="28"/>
        <v>2160</v>
      </c>
      <c r="F166" s="307">
        <f t="shared" ca="1" si="29"/>
        <v>75</v>
      </c>
      <c r="G166" s="307"/>
      <c r="H166" s="307" t="str">
        <f t="shared" ca="1" si="24"/>
        <v>.</v>
      </c>
      <c r="I166" s="307" t="str">
        <f t="shared" ca="1" si="25"/>
        <v>.</v>
      </c>
      <c r="J166" s="307"/>
      <c r="K166" s="307" t="str">
        <f t="shared" ca="1" si="26"/>
        <v>.</v>
      </c>
      <c r="L166" s="307" t="str">
        <f t="shared" ca="1" si="27"/>
        <v>.</v>
      </c>
      <c r="M166" s="307"/>
      <c r="N166" s="307">
        <f t="shared" ca="1" si="30"/>
        <v>199</v>
      </c>
      <c r="O166" s="307">
        <f t="shared" ca="1" si="31"/>
        <v>34</v>
      </c>
      <c r="P166" s="307"/>
      <c r="Q166" s="307">
        <f t="shared" ca="1" si="32"/>
        <v>50</v>
      </c>
      <c r="R166" s="307" t="str">
        <f t="shared" ca="1" si="33"/>
        <v>x</v>
      </c>
      <c r="S166" s="307"/>
      <c r="T166" s="307">
        <f t="shared" ca="1" si="34"/>
        <v>2466</v>
      </c>
      <c r="U166" s="307">
        <f t="shared" ca="1" si="35"/>
        <v>70</v>
      </c>
      <c r="V166" s="33"/>
    </row>
    <row r="167" spans="1:29" x14ac:dyDescent="0.3">
      <c r="A167" s="126" t="s">
        <v>139</v>
      </c>
      <c r="B167" s="180"/>
      <c r="C167" s="181" t="s">
        <v>384</v>
      </c>
      <c r="D167" s="65"/>
      <c r="E167" s="307">
        <f t="shared" ca="1" si="28"/>
        <v>1786</v>
      </c>
      <c r="F167" s="307">
        <f t="shared" ca="1" si="29"/>
        <v>75</v>
      </c>
      <c r="G167" s="307"/>
      <c r="H167" s="307" t="str">
        <f t="shared" ca="1" si="24"/>
        <v>.</v>
      </c>
      <c r="I167" s="307" t="str">
        <f t="shared" ca="1" si="25"/>
        <v>.</v>
      </c>
      <c r="J167" s="307"/>
      <c r="K167" s="307" t="str">
        <f t="shared" ca="1" si="26"/>
        <v>.</v>
      </c>
      <c r="L167" s="307" t="str">
        <f t="shared" ca="1" si="27"/>
        <v>.</v>
      </c>
      <c r="M167" s="307"/>
      <c r="N167" s="307">
        <f t="shared" ca="1" si="30"/>
        <v>176</v>
      </c>
      <c r="O167" s="307">
        <f t="shared" ca="1" si="31"/>
        <v>24</v>
      </c>
      <c r="P167" s="307"/>
      <c r="Q167" s="307">
        <f t="shared" ca="1" si="32"/>
        <v>21</v>
      </c>
      <c r="R167" s="307" t="str">
        <f t="shared" ca="1" si="33"/>
        <v>x</v>
      </c>
      <c r="S167" s="307"/>
      <c r="T167" s="307">
        <f t="shared" ca="1" si="34"/>
        <v>2057</v>
      </c>
      <c r="U167" s="307">
        <f t="shared" ca="1" si="35"/>
        <v>69</v>
      </c>
      <c r="V167" s="33"/>
    </row>
    <row r="168" spans="1:29" x14ac:dyDescent="0.3">
      <c r="A168" s="126" t="s">
        <v>140</v>
      </c>
      <c r="B168" s="180"/>
      <c r="C168" s="181" t="s">
        <v>385</v>
      </c>
      <c r="D168" s="65"/>
      <c r="E168" s="307">
        <f t="shared" ca="1" si="28"/>
        <v>2190</v>
      </c>
      <c r="F168" s="307">
        <f t="shared" ca="1" si="29"/>
        <v>75</v>
      </c>
      <c r="G168" s="307"/>
      <c r="H168" s="307" t="str">
        <f t="shared" ca="1" si="24"/>
        <v>.</v>
      </c>
      <c r="I168" s="307" t="str">
        <f t="shared" ca="1" si="25"/>
        <v>.</v>
      </c>
      <c r="J168" s="307"/>
      <c r="K168" s="307" t="str">
        <f t="shared" ca="1" si="26"/>
        <v>.</v>
      </c>
      <c r="L168" s="307" t="str">
        <f t="shared" ca="1" si="27"/>
        <v>.</v>
      </c>
      <c r="M168" s="307"/>
      <c r="N168" s="307">
        <f t="shared" ca="1" si="30"/>
        <v>174</v>
      </c>
      <c r="O168" s="307">
        <f t="shared" ca="1" si="31"/>
        <v>35</v>
      </c>
      <c r="P168" s="307"/>
      <c r="Q168" s="307">
        <f t="shared" ca="1" si="32"/>
        <v>44</v>
      </c>
      <c r="R168" s="307" t="str">
        <f t="shared" ca="1" si="33"/>
        <v>x</v>
      </c>
      <c r="S168" s="307"/>
      <c r="T168" s="307">
        <f t="shared" ca="1" si="34"/>
        <v>2468</v>
      </c>
      <c r="U168" s="307">
        <f t="shared" ca="1" si="35"/>
        <v>70</v>
      </c>
      <c r="V168" s="33"/>
    </row>
    <row r="169" spans="1:29" x14ac:dyDescent="0.3">
      <c r="A169" s="126" t="s">
        <v>141</v>
      </c>
      <c r="B169" s="180"/>
      <c r="C169" s="181" t="s">
        <v>386</v>
      </c>
      <c r="D169" s="65"/>
      <c r="E169" s="307">
        <f t="shared" ca="1" si="28"/>
        <v>2586</v>
      </c>
      <c r="F169" s="307">
        <f t="shared" ca="1" si="29"/>
        <v>75</v>
      </c>
      <c r="G169" s="307"/>
      <c r="H169" s="307" t="str">
        <f t="shared" ca="1" si="24"/>
        <v>.</v>
      </c>
      <c r="I169" s="307" t="str">
        <f t="shared" ca="1" si="25"/>
        <v>.</v>
      </c>
      <c r="J169" s="307"/>
      <c r="K169" s="307" t="str">
        <f t="shared" ca="1" si="26"/>
        <v>.</v>
      </c>
      <c r="L169" s="307" t="str">
        <f t="shared" ca="1" si="27"/>
        <v>.</v>
      </c>
      <c r="M169" s="307"/>
      <c r="N169" s="307">
        <f t="shared" ca="1" si="30"/>
        <v>354</v>
      </c>
      <c r="O169" s="307">
        <f t="shared" ca="1" si="31"/>
        <v>37</v>
      </c>
      <c r="P169" s="307"/>
      <c r="Q169" s="307">
        <f t="shared" ca="1" si="32"/>
        <v>56</v>
      </c>
      <c r="R169" s="307">
        <f t="shared" ca="1" si="33"/>
        <v>16</v>
      </c>
      <c r="S169" s="307"/>
      <c r="T169" s="307">
        <f t="shared" ca="1" si="34"/>
        <v>3032</v>
      </c>
      <c r="U169" s="307">
        <f t="shared" ca="1" si="35"/>
        <v>69</v>
      </c>
      <c r="V169" s="33"/>
    </row>
    <row r="170" spans="1:29" x14ac:dyDescent="0.3">
      <c r="A170" s="126" t="s">
        <v>142</v>
      </c>
      <c r="B170" s="180"/>
      <c r="C170" s="181" t="s">
        <v>387</v>
      </c>
      <c r="D170" s="65"/>
      <c r="E170" s="307">
        <f t="shared" ca="1" si="28"/>
        <v>12402</v>
      </c>
      <c r="F170" s="307">
        <f t="shared" ca="1" si="29"/>
        <v>82</v>
      </c>
      <c r="G170" s="307"/>
      <c r="H170" s="307" t="str">
        <f t="shared" ca="1" si="24"/>
        <v>.</v>
      </c>
      <c r="I170" s="307" t="str">
        <f t="shared" ca="1" si="25"/>
        <v>.</v>
      </c>
      <c r="J170" s="307"/>
      <c r="K170" s="307" t="str">
        <f t="shared" ca="1" si="26"/>
        <v>.</v>
      </c>
      <c r="L170" s="307" t="str">
        <f t="shared" ca="1" si="27"/>
        <v>.</v>
      </c>
      <c r="M170" s="307"/>
      <c r="N170" s="307">
        <f t="shared" ca="1" si="30"/>
        <v>814</v>
      </c>
      <c r="O170" s="307">
        <f t="shared" ca="1" si="31"/>
        <v>29</v>
      </c>
      <c r="P170" s="307"/>
      <c r="Q170" s="307">
        <f t="shared" ca="1" si="32"/>
        <v>245</v>
      </c>
      <c r="R170" s="307">
        <f t="shared" ca="1" si="33"/>
        <v>5</v>
      </c>
      <c r="S170" s="307"/>
      <c r="T170" s="307">
        <f t="shared" ca="1" si="34"/>
        <v>14019</v>
      </c>
      <c r="U170" s="307">
        <f t="shared" ca="1" si="35"/>
        <v>77</v>
      </c>
      <c r="V170" s="33"/>
    </row>
    <row r="171" spans="1:29" x14ac:dyDescent="0.3">
      <c r="A171" s="126" t="s">
        <v>143</v>
      </c>
      <c r="B171" s="180"/>
      <c r="C171" s="181" t="s">
        <v>388</v>
      </c>
      <c r="D171" s="65"/>
      <c r="E171" s="307">
        <f t="shared" ca="1" si="28"/>
        <v>1837</v>
      </c>
      <c r="F171" s="307">
        <f t="shared" ca="1" si="29"/>
        <v>79</v>
      </c>
      <c r="G171" s="307"/>
      <c r="H171" s="307" t="str">
        <f t="shared" ca="1" si="24"/>
        <v>.</v>
      </c>
      <c r="I171" s="307" t="str">
        <f t="shared" ca="1" si="25"/>
        <v>.</v>
      </c>
      <c r="J171" s="307"/>
      <c r="K171" s="307" t="str">
        <f t="shared" ca="1" si="26"/>
        <v>.</v>
      </c>
      <c r="L171" s="307" t="str">
        <f t="shared" ca="1" si="27"/>
        <v>.</v>
      </c>
      <c r="M171" s="307"/>
      <c r="N171" s="307">
        <f t="shared" ca="1" si="30"/>
        <v>96</v>
      </c>
      <c r="O171" s="307">
        <f t="shared" ca="1" si="31"/>
        <v>30</v>
      </c>
      <c r="P171" s="307"/>
      <c r="Q171" s="307">
        <f t="shared" ca="1" si="32"/>
        <v>12</v>
      </c>
      <c r="R171" s="307" t="str">
        <f t="shared" ca="1" si="33"/>
        <v>x</v>
      </c>
      <c r="S171" s="307"/>
      <c r="T171" s="307">
        <f t="shared" ca="1" si="34"/>
        <v>1987</v>
      </c>
      <c r="U171" s="307">
        <f t="shared" ca="1" si="35"/>
        <v>75</v>
      </c>
      <c r="V171" s="33"/>
    </row>
    <row r="172" spans="1:29" x14ac:dyDescent="0.3">
      <c r="A172" s="126" t="s">
        <v>144</v>
      </c>
      <c r="B172" s="180"/>
      <c r="C172" s="181" t="s">
        <v>389</v>
      </c>
      <c r="D172" s="65"/>
      <c r="E172" s="307">
        <f t="shared" ca="1" si="28"/>
        <v>8817</v>
      </c>
      <c r="F172" s="307">
        <f t="shared" ca="1" si="29"/>
        <v>73</v>
      </c>
      <c r="G172" s="307"/>
      <c r="H172" s="307" t="str">
        <f t="shared" ca="1" si="24"/>
        <v>.</v>
      </c>
      <c r="I172" s="307" t="str">
        <f t="shared" ca="1" si="25"/>
        <v>.</v>
      </c>
      <c r="J172" s="307"/>
      <c r="K172" s="307" t="str">
        <f t="shared" ca="1" si="26"/>
        <v>.</v>
      </c>
      <c r="L172" s="307" t="str">
        <f t="shared" ca="1" si="27"/>
        <v>.</v>
      </c>
      <c r="M172" s="307"/>
      <c r="N172" s="307">
        <f t="shared" ca="1" si="30"/>
        <v>579</v>
      </c>
      <c r="O172" s="307">
        <f t="shared" ca="1" si="31"/>
        <v>28</v>
      </c>
      <c r="P172" s="307"/>
      <c r="Q172" s="307">
        <f t="shared" ca="1" si="32"/>
        <v>195</v>
      </c>
      <c r="R172" s="307">
        <f t="shared" ca="1" si="33"/>
        <v>6</v>
      </c>
      <c r="S172" s="307"/>
      <c r="T172" s="307">
        <f t="shared" ca="1" si="34"/>
        <v>9803</v>
      </c>
      <c r="U172" s="307">
        <f t="shared" ca="1" si="35"/>
        <v>69</v>
      </c>
      <c r="V172" s="33"/>
    </row>
    <row r="173" spans="1:29" x14ac:dyDescent="0.3">
      <c r="A173" s="126" t="s">
        <v>145</v>
      </c>
      <c r="B173" s="180"/>
      <c r="C173" s="181" t="s">
        <v>390</v>
      </c>
      <c r="D173" s="65"/>
      <c r="E173" s="307">
        <f t="shared" ca="1" si="28"/>
        <v>1522</v>
      </c>
      <c r="F173" s="307">
        <f t="shared" ca="1" si="29"/>
        <v>81</v>
      </c>
      <c r="G173" s="307"/>
      <c r="H173" s="307" t="str">
        <f t="shared" ca="1" si="24"/>
        <v>.</v>
      </c>
      <c r="I173" s="307" t="str">
        <f t="shared" ca="1" si="25"/>
        <v>.</v>
      </c>
      <c r="J173" s="307"/>
      <c r="K173" s="307" t="str">
        <f t="shared" ca="1" si="26"/>
        <v>.</v>
      </c>
      <c r="L173" s="307" t="str">
        <f t="shared" ca="1" si="27"/>
        <v>.</v>
      </c>
      <c r="M173" s="307"/>
      <c r="N173" s="307">
        <f t="shared" ca="1" si="30"/>
        <v>116</v>
      </c>
      <c r="O173" s="307">
        <f t="shared" ca="1" si="31"/>
        <v>28</v>
      </c>
      <c r="P173" s="307"/>
      <c r="Q173" s="307">
        <f t="shared" ca="1" si="32"/>
        <v>18</v>
      </c>
      <c r="R173" s="307" t="str">
        <f t="shared" ca="1" si="33"/>
        <v>x</v>
      </c>
      <c r="S173" s="307"/>
      <c r="T173" s="307">
        <f t="shared" ca="1" si="34"/>
        <v>1729</v>
      </c>
      <c r="U173" s="307">
        <f t="shared" ca="1" si="35"/>
        <v>76</v>
      </c>
      <c r="V173" s="33"/>
    </row>
    <row r="174" spans="1:29" x14ac:dyDescent="0.3">
      <c r="A174" s="126" t="s">
        <v>146</v>
      </c>
      <c r="B174" s="180"/>
      <c r="C174" s="181" t="s">
        <v>391</v>
      </c>
      <c r="D174" s="65"/>
      <c r="E174" s="307">
        <f t="shared" ca="1" si="28"/>
        <v>2046</v>
      </c>
      <c r="F174" s="307">
        <f t="shared" ca="1" si="29"/>
        <v>79</v>
      </c>
      <c r="G174" s="307"/>
      <c r="H174" s="307" t="str">
        <f t="shared" ca="1" si="24"/>
        <v>.</v>
      </c>
      <c r="I174" s="307" t="str">
        <f t="shared" ca="1" si="25"/>
        <v>.</v>
      </c>
      <c r="J174" s="307"/>
      <c r="K174" s="307" t="str">
        <f t="shared" ca="1" si="26"/>
        <v>.</v>
      </c>
      <c r="L174" s="307" t="str">
        <f t="shared" ca="1" si="27"/>
        <v>.</v>
      </c>
      <c r="M174" s="307"/>
      <c r="N174" s="307">
        <f t="shared" ca="1" si="30"/>
        <v>135</v>
      </c>
      <c r="O174" s="307">
        <f t="shared" ca="1" si="31"/>
        <v>30</v>
      </c>
      <c r="P174" s="307"/>
      <c r="Q174" s="307">
        <f t="shared" ca="1" si="32"/>
        <v>14</v>
      </c>
      <c r="R174" s="307" t="str">
        <f t="shared" ca="1" si="33"/>
        <v>x</v>
      </c>
      <c r="S174" s="307"/>
      <c r="T174" s="307">
        <f t="shared" ca="1" si="34"/>
        <v>2276</v>
      </c>
      <c r="U174" s="307">
        <f t="shared" ca="1" si="35"/>
        <v>75</v>
      </c>
      <c r="V174" s="33"/>
    </row>
    <row r="175" spans="1:29" s="39" customFormat="1" ht="5.25" customHeight="1" x14ac:dyDescent="0.3">
      <c r="A175" s="176"/>
      <c r="B175" s="178"/>
      <c r="C175" s="182"/>
      <c r="D175" s="66"/>
      <c r="E175" s="306"/>
      <c r="F175" s="306"/>
      <c r="G175" s="306"/>
      <c r="H175" s="307"/>
      <c r="I175" s="307"/>
      <c r="J175" s="307"/>
      <c r="K175" s="307"/>
      <c r="L175" s="307"/>
      <c r="M175" s="307"/>
      <c r="N175" s="306"/>
      <c r="O175" s="306"/>
      <c r="P175" s="306"/>
      <c r="Q175" s="306"/>
      <c r="R175" s="306"/>
      <c r="S175" s="306"/>
      <c r="T175" s="306"/>
      <c r="U175" s="306"/>
      <c r="V175" s="26"/>
      <c r="AC175" s="92"/>
    </row>
    <row r="176" spans="1:29" x14ac:dyDescent="0.3">
      <c r="A176" s="176" t="s">
        <v>147</v>
      </c>
      <c r="B176" s="178"/>
      <c r="C176" s="179" t="s">
        <v>392</v>
      </c>
      <c r="D176" s="64"/>
      <c r="E176" s="306">
        <f t="shared" ca="1" si="28"/>
        <v>55210</v>
      </c>
      <c r="F176" s="306">
        <f t="shared" ca="1" si="29"/>
        <v>74</v>
      </c>
      <c r="G176" s="306"/>
      <c r="H176" s="306" t="str">
        <f t="shared" ca="1" si="24"/>
        <v>.</v>
      </c>
      <c r="I176" s="306" t="str">
        <f t="shared" ca="1" si="25"/>
        <v>.</v>
      </c>
      <c r="J176" s="306"/>
      <c r="K176" s="306" t="str">
        <f t="shared" ca="1" si="26"/>
        <v>.</v>
      </c>
      <c r="L176" s="306" t="str">
        <f t="shared" ca="1" si="27"/>
        <v>.</v>
      </c>
      <c r="M176" s="306"/>
      <c r="N176" s="306">
        <f t="shared" ca="1" si="30"/>
        <v>4950</v>
      </c>
      <c r="O176" s="306">
        <f t="shared" ca="1" si="31"/>
        <v>26</v>
      </c>
      <c r="P176" s="306"/>
      <c r="Q176" s="306">
        <f t="shared" ca="1" si="32"/>
        <v>800</v>
      </c>
      <c r="R176" s="306">
        <f t="shared" ca="1" si="33"/>
        <v>4</v>
      </c>
      <c r="S176" s="306"/>
      <c r="T176" s="306">
        <f t="shared" ca="1" si="34"/>
        <v>61920</v>
      </c>
      <c r="U176" s="306">
        <f t="shared" ca="1" si="35"/>
        <v>69</v>
      </c>
      <c r="V176" s="33"/>
    </row>
    <row r="177" spans="1:22" ht="5.25" customHeight="1" x14ac:dyDescent="0.3">
      <c r="A177" s="126"/>
      <c r="B177" s="180"/>
      <c r="C177" s="181"/>
      <c r="D177" s="65"/>
      <c r="E177" s="306"/>
      <c r="F177" s="306"/>
      <c r="G177" s="306"/>
      <c r="H177" s="307"/>
      <c r="I177" s="307"/>
      <c r="J177" s="307"/>
      <c r="K177" s="307"/>
      <c r="L177" s="307"/>
      <c r="M177" s="307"/>
      <c r="N177" s="306"/>
      <c r="O177" s="306"/>
      <c r="P177" s="306"/>
      <c r="Q177" s="306"/>
      <c r="R177" s="306"/>
      <c r="S177" s="306"/>
      <c r="T177" s="306"/>
      <c r="U177" s="306"/>
      <c r="V177" s="33"/>
    </row>
    <row r="178" spans="1:22" x14ac:dyDescent="0.3">
      <c r="A178" s="126" t="s">
        <v>148</v>
      </c>
      <c r="B178" s="180"/>
      <c r="C178" s="181" t="s">
        <v>393</v>
      </c>
      <c r="D178" s="65"/>
      <c r="E178" s="307">
        <f t="shared" ca="1" si="28"/>
        <v>1703</v>
      </c>
      <c r="F178" s="307">
        <f t="shared" ca="1" si="29"/>
        <v>75</v>
      </c>
      <c r="G178" s="307"/>
      <c r="H178" s="307" t="str">
        <f t="shared" ca="1" si="24"/>
        <v>.</v>
      </c>
      <c r="I178" s="307" t="str">
        <f t="shared" ca="1" si="25"/>
        <v>.</v>
      </c>
      <c r="J178" s="307"/>
      <c r="K178" s="307" t="str">
        <f t="shared" ca="1" si="26"/>
        <v>.</v>
      </c>
      <c r="L178" s="307" t="str">
        <f t="shared" ca="1" si="27"/>
        <v>.</v>
      </c>
      <c r="M178" s="307"/>
      <c r="N178" s="307">
        <f t="shared" ca="1" si="30"/>
        <v>132</v>
      </c>
      <c r="O178" s="307">
        <f t="shared" ca="1" si="31"/>
        <v>24</v>
      </c>
      <c r="P178" s="307"/>
      <c r="Q178" s="307">
        <f t="shared" ca="1" si="32"/>
        <v>47</v>
      </c>
      <c r="R178" s="307" t="str">
        <f t="shared" ca="1" si="33"/>
        <v>x</v>
      </c>
      <c r="S178" s="307"/>
      <c r="T178" s="307">
        <f t="shared" ca="1" si="34"/>
        <v>1939</v>
      </c>
      <c r="U178" s="307">
        <f t="shared" ca="1" si="35"/>
        <v>70</v>
      </c>
      <c r="V178" s="33"/>
    </row>
    <row r="179" spans="1:22" x14ac:dyDescent="0.3">
      <c r="A179" s="126" t="s">
        <v>149</v>
      </c>
      <c r="B179" s="180"/>
      <c r="C179" s="181" t="s">
        <v>394</v>
      </c>
      <c r="D179" s="65"/>
      <c r="E179" s="307">
        <f t="shared" ca="1" si="28"/>
        <v>1802</v>
      </c>
      <c r="F179" s="307">
        <f t="shared" ca="1" si="29"/>
        <v>80</v>
      </c>
      <c r="G179" s="307"/>
      <c r="H179" s="307" t="str">
        <f t="shared" ca="1" si="24"/>
        <v>.</v>
      </c>
      <c r="I179" s="307" t="str">
        <f t="shared" ca="1" si="25"/>
        <v>.</v>
      </c>
      <c r="J179" s="307"/>
      <c r="K179" s="307" t="str">
        <f t="shared" ca="1" si="26"/>
        <v>.</v>
      </c>
      <c r="L179" s="307" t="str">
        <f t="shared" ca="1" si="27"/>
        <v>.</v>
      </c>
      <c r="M179" s="307"/>
      <c r="N179" s="307">
        <f t="shared" ca="1" si="30"/>
        <v>164</v>
      </c>
      <c r="O179" s="307">
        <f t="shared" ca="1" si="31"/>
        <v>33</v>
      </c>
      <c r="P179" s="307"/>
      <c r="Q179" s="307">
        <f t="shared" ca="1" si="32"/>
        <v>32</v>
      </c>
      <c r="R179" s="307">
        <f t="shared" ca="1" si="33"/>
        <v>9</v>
      </c>
      <c r="S179" s="307"/>
      <c r="T179" s="307">
        <f t="shared" ca="1" si="34"/>
        <v>2078</v>
      </c>
      <c r="U179" s="307">
        <f t="shared" ca="1" si="35"/>
        <v>74</v>
      </c>
      <c r="V179" s="33"/>
    </row>
    <row r="180" spans="1:22" x14ac:dyDescent="0.3">
      <c r="A180" s="126" t="s">
        <v>150</v>
      </c>
      <c r="B180" s="180"/>
      <c r="C180" s="181" t="s">
        <v>182</v>
      </c>
      <c r="D180" s="65"/>
      <c r="E180" s="307">
        <f t="shared" ca="1" si="28"/>
        <v>4946</v>
      </c>
      <c r="F180" s="307">
        <f t="shared" ca="1" si="29"/>
        <v>71</v>
      </c>
      <c r="G180" s="307"/>
      <c r="H180" s="307" t="str">
        <f t="shared" ca="1" si="24"/>
        <v>.</v>
      </c>
      <c r="I180" s="307" t="str">
        <f t="shared" ca="1" si="25"/>
        <v>.</v>
      </c>
      <c r="J180" s="307"/>
      <c r="K180" s="307" t="str">
        <f t="shared" ca="1" si="26"/>
        <v>.</v>
      </c>
      <c r="L180" s="307" t="str">
        <f t="shared" ca="1" si="27"/>
        <v>.</v>
      </c>
      <c r="M180" s="307"/>
      <c r="N180" s="307">
        <f t="shared" ca="1" si="30"/>
        <v>484</v>
      </c>
      <c r="O180" s="307">
        <f t="shared" ca="1" si="31"/>
        <v>22</v>
      </c>
      <c r="P180" s="307"/>
      <c r="Q180" s="307">
        <f t="shared" ca="1" si="32"/>
        <v>46</v>
      </c>
      <c r="R180" s="307" t="str">
        <f t="shared" ca="1" si="33"/>
        <v>x</v>
      </c>
      <c r="S180" s="307"/>
      <c r="T180" s="307">
        <f t="shared" ca="1" si="34"/>
        <v>5580</v>
      </c>
      <c r="U180" s="307">
        <f t="shared" ca="1" si="35"/>
        <v>65</v>
      </c>
      <c r="V180" s="33"/>
    </row>
    <row r="181" spans="1:22" x14ac:dyDescent="0.3">
      <c r="A181" s="126" t="s">
        <v>151</v>
      </c>
      <c r="B181" s="180"/>
      <c r="C181" s="181" t="s">
        <v>395</v>
      </c>
      <c r="D181" s="65"/>
      <c r="E181" s="307">
        <f t="shared" ca="1" si="28"/>
        <v>5509</v>
      </c>
      <c r="F181" s="307">
        <f t="shared" ca="1" si="29"/>
        <v>72</v>
      </c>
      <c r="G181" s="307"/>
      <c r="H181" s="307" t="str">
        <f t="shared" ca="1" si="24"/>
        <v>.</v>
      </c>
      <c r="I181" s="307" t="str">
        <f t="shared" ca="1" si="25"/>
        <v>.</v>
      </c>
      <c r="J181" s="307"/>
      <c r="K181" s="307" t="str">
        <f t="shared" ca="1" si="26"/>
        <v>.</v>
      </c>
      <c r="L181" s="307" t="str">
        <f t="shared" ca="1" si="27"/>
        <v>.</v>
      </c>
      <c r="M181" s="307"/>
      <c r="N181" s="307">
        <f t="shared" ca="1" si="30"/>
        <v>420</v>
      </c>
      <c r="O181" s="307">
        <f t="shared" ca="1" si="31"/>
        <v>23</v>
      </c>
      <c r="P181" s="307"/>
      <c r="Q181" s="307">
        <f t="shared" ca="1" si="32"/>
        <v>51</v>
      </c>
      <c r="R181" s="307" t="str">
        <f t="shared" ca="1" si="33"/>
        <v>x</v>
      </c>
      <c r="S181" s="307"/>
      <c r="T181" s="307">
        <f t="shared" ca="1" si="34"/>
        <v>6046</v>
      </c>
      <c r="U181" s="307">
        <f t="shared" ca="1" si="35"/>
        <v>67</v>
      </c>
      <c r="V181" s="33"/>
    </row>
    <row r="182" spans="1:22" x14ac:dyDescent="0.3">
      <c r="A182" s="126" t="s">
        <v>152</v>
      </c>
      <c r="B182" s="180"/>
      <c r="C182" s="181" t="s">
        <v>396</v>
      </c>
      <c r="D182" s="65"/>
      <c r="E182" s="307">
        <f t="shared" ca="1" si="28"/>
        <v>7248</v>
      </c>
      <c r="F182" s="307">
        <f t="shared" ca="1" si="29"/>
        <v>75</v>
      </c>
      <c r="G182" s="307"/>
      <c r="H182" s="307" t="str">
        <f t="shared" ca="1" si="24"/>
        <v>.</v>
      </c>
      <c r="I182" s="307" t="str">
        <f t="shared" ca="1" si="25"/>
        <v>.</v>
      </c>
      <c r="J182" s="307"/>
      <c r="K182" s="307" t="str">
        <f t="shared" ca="1" si="26"/>
        <v>.</v>
      </c>
      <c r="L182" s="307" t="str">
        <f t="shared" ca="1" si="27"/>
        <v>.</v>
      </c>
      <c r="M182" s="307"/>
      <c r="N182" s="307">
        <f t="shared" ca="1" si="30"/>
        <v>683</v>
      </c>
      <c r="O182" s="307">
        <f t="shared" ca="1" si="31"/>
        <v>27</v>
      </c>
      <c r="P182" s="307"/>
      <c r="Q182" s="307">
        <f t="shared" ca="1" si="32"/>
        <v>52</v>
      </c>
      <c r="R182" s="307">
        <f t="shared" ca="1" si="33"/>
        <v>6</v>
      </c>
      <c r="S182" s="307"/>
      <c r="T182" s="307">
        <f t="shared" ca="1" si="34"/>
        <v>8083</v>
      </c>
      <c r="U182" s="307">
        <f t="shared" ca="1" si="35"/>
        <v>70</v>
      </c>
      <c r="V182" s="33"/>
    </row>
    <row r="183" spans="1:22" x14ac:dyDescent="0.3">
      <c r="A183" s="126" t="s">
        <v>153</v>
      </c>
      <c r="B183" s="180"/>
      <c r="C183" s="181" t="s">
        <v>397</v>
      </c>
      <c r="D183" s="65"/>
      <c r="E183" s="307">
        <f t="shared" ca="1" si="28"/>
        <v>3568</v>
      </c>
      <c r="F183" s="307">
        <f t="shared" ca="1" si="29"/>
        <v>75</v>
      </c>
      <c r="G183" s="307"/>
      <c r="H183" s="307" t="str">
        <f t="shared" ca="1" si="24"/>
        <v>.</v>
      </c>
      <c r="I183" s="307" t="str">
        <f t="shared" ca="1" si="25"/>
        <v>.</v>
      </c>
      <c r="J183" s="307"/>
      <c r="K183" s="307" t="str">
        <f t="shared" ca="1" si="26"/>
        <v>.</v>
      </c>
      <c r="L183" s="307" t="str">
        <f t="shared" ca="1" si="27"/>
        <v>.</v>
      </c>
      <c r="M183" s="307"/>
      <c r="N183" s="307">
        <f t="shared" ca="1" si="30"/>
        <v>433</v>
      </c>
      <c r="O183" s="307">
        <f t="shared" ca="1" si="31"/>
        <v>27</v>
      </c>
      <c r="P183" s="307"/>
      <c r="Q183" s="307">
        <f t="shared" ca="1" si="32"/>
        <v>61</v>
      </c>
      <c r="R183" s="307" t="str">
        <f t="shared" ca="1" si="33"/>
        <v>x</v>
      </c>
      <c r="S183" s="307"/>
      <c r="T183" s="307">
        <f t="shared" ca="1" si="34"/>
        <v>4116</v>
      </c>
      <c r="U183" s="307">
        <f t="shared" ca="1" si="35"/>
        <v>68</v>
      </c>
      <c r="V183" s="33"/>
    </row>
    <row r="184" spans="1:22" x14ac:dyDescent="0.3">
      <c r="A184" s="126" t="s">
        <v>154</v>
      </c>
      <c r="B184" s="180"/>
      <c r="C184" s="181" t="s">
        <v>398</v>
      </c>
      <c r="D184" s="65"/>
      <c r="E184" s="307">
        <f t="shared" ca="1" si="28"/>
        <v>6345</v>
      </c>
      <c r="F184" s="307">
        <f t="shared" ca="1" si="29"/>
        <v>72</v>
      </c>
      <c r="G184" s="307"/>
      <c r="H184" s="307" t="str">
        <f t="shared" ca="1" si="24"/>
        <v>.</v>
      </c>
      <c r="I184" s="307" t="str">
        <f t="shared" ca="1" si="25"/>
        <v>.</v>
      </c>
      <c r="J184" s="307"/>
      <c r="K184" s="307" t="str">
        <f t="shared" ca="1" si="26"/>
        <v>.</v>
      </c>
      <c r="L184" s="307" t="str">
        <f t="shared" ca="1" si="27"/>
        <v>.</v>
      </c>
      <c r="M184" s="307"/>
      <c r="N184" s="307">
        <f t="shared" ca="1" si="30"/>
        <v>492</v>
      </c>
      <c r="O184" s="307">
        <f t="shared" ca="1" si="31"/>
        <v>18</v>
      </c>
      <c r="P184" s="307"/>
      <c r="Q184" s="307">
        <f t="shared" ca="1" si="32"/>
        <v>93</v>
      </c>
      <c r="R184" s="307">
        <f t="shared" ca="1" si="33"/>
        <v>4</v>
      </c>
      <c r="S184" s="307"/>
      <c r="T184" s="307">
        <f t="shared" ca="1" si="34"/>
        <v>7065</v>
      </c>
      <c r="U184" s="307">
        <f t="shared" ca="1" si="35"/>
        <v>67</v>
      </c>
      <c r="V184" s="33"/>
    </row>
    <row r="185" spans="1:22" x14ac:dyDescent="0.3">
      <c r="A185" s="126" t="s">
        <v>155</v>
      </c>
      <c r="B185" s="180"/>
      <c r="C185" s="181" t="s">
        <v>399</v>
      </c>
      <c r="D185" s="65"/>
      <c r="E185" s="307" t="str">
        <f t="shared" ca="1" si="28"/>
        <v>**</v>
      </c>
      <c r="F185" s="307" t="str">
        <f t="shared" ca="1" si="29"/>
        <v>**</v>
      </c>
      <c r="G185" s="307"/>
      <c r="H185" s="307" t="str">
        <f t="shared" ca="1" si="24"/>
        <v>.</v>
      </c>
      <c r="I185" s="307" t="str">
        <f t="shared" ca="1" si="25"/>
        <v>.</v>
      </c>
      <c r="J185" s="307"/>
      <c r="K185" s="307" t="str">
        <f t="shared" ca="1" si="26"/>
        <v>.</v>
      </c>
      <c r="L185" s="307" t="str">
        <f t="shared" ca="1" si="27"/>
        <v>.</v>
      </c>
      <c r="M185" s="307"/>
      <c r="N185" s="307" t="str">
        <f t="shared" ca="1" si="30"/>
        <v>**</v>
      </c>
      <c r="O185" s="307" t="str">
        <f t="shared" ca="1" si="31"/>
        <v>**</v>
      </c>
      <c r="P185" s="307"/>
      <c r="Q185" s="307" t="str">
        <f t="shared" ca="1" si="32"/>
        <v>**</v>
      </c>
      <c r="R185" s="307" t="str">
        <f t="shared" ca="1" si="33"/>
        <v>**</v>
      </c>
      <c r="S185" s="307"/>
      <c r="T185" s="307" t="str">
        <f t="shared" ca="1" si="34"/>
        <v>**</v>
      </c>
      <c r="U185" s="307" t="str">
        <f t="shared" ca="1" si="35"/>
        <v>**</v>
      </c>
      <c r="V185" s="33"/>
    </row>
    <row r="186" spans="1:22" x14ac:dyDescent="0.3">
      <c r="A186" s="126" t="s">
        <v>156</v>
      </c>
      <c r="B186" s="180"/>
      <c r="C186" s="181" t="s">
        <v>400</v>
      </c>
      <c r="D186" s="65"/>
      <c r="E186" s="307">
        <f t="shared" ca="1" si="28"/>
        <v>2275</v>
      </c>
      <c r="F186" s="307">
        <f t="shared" ca="1" si="29"/>
        <v>78</v>
      </c>
      <c r="G186" s="307"/>
      <c r="H186" s="307" t="str">
        <f t="shared" ca="1" si="24"/>
        <v>.</v>
      </c>
      <c r="I186" s="307" t="str">
        <f t="shared" ca="1" si="25"/>
        <v>.</v>
      </c>
      <c r="J186" s="307"/>
      <c r="K186" s="307" t="str">
        <f t="shared" ca="1" si="26"/>
        <v>.</v>
      </c>
      <c r="L186" s="307" t="str">
        <f t="shared" ca="1" si="27"/>
        <v>.</v>
      </c>
      <c r="M186" s="307"/>
      <c r="N186" s="307">
        <f t="shared" ca="1" si="30"/>
        <v>140</v>
      </c>
      <c r="O186" s="307">
        <f t="shared" ca="1" si="31"/>
        <v>26</v>
      </c>
      <c r="P186" s="307"/>
      <c r="Q186" s="307">
        <f t="shared" ca="1" si="32"/>
        <v>18</v>
      </c>
      <c r="R186" s="307" t="str">
        <f t="shared" ca="1" si="33"/>
        <v>x</v>
      </c>
      <c r="S186" s="307"/>
      <c r="T186" s="307">
        <f t="shared" ca="1" si="34"/>
        <v>2474</v>
      </c>
      <c r="U186" s="307">
        <f t="shared" ca="1" si="35"/>
        <v>74</v>
      </c>
      <c r="V186" s="33"/>
    </row>
    <row r="187" spans="1:22" x14ac:dyDescent="0.3">
      <c r="A187" s="126" t="s">
        <v>157</v>
      </c>
      <c r="B187" s="180"/>
      <c r="C187" s="181" t="s">
        <v>401</v>
      </c>
      <c r="D187" s="65"/>
      <c r="E187" s="307">
        <f t="shared" ca="1" si="28"/>
        <v>2730</v>
      </c>
      <c r="F187" s="307">
        <f t="shared" ca="1" si="29"/>
        <v>71</v>
      </c>
      <c r="G187" s="307"/>
      <c r="H187" s="307" t="str">
        <f t="shared" ca="1" si="24"/>
        <v>.</v>
      </c>
      <c r="I187" s="307" t="str">
        <f t="shared" ca="1" si="25"/>
        <v>.</v>
      </c>
      <c r="J187" s="307"/>
      <c r="K187" s="307" t="str">
        <f t="shared" ca="1" si="26"/>
        <v>.</v>
      </c>
      <c r="L187" s="307" t="str">
        <f t="shared" ca="1" si="27"/>
        <v>.</v>
      </c>
      <c r="M187" s="307"/>
      <c r="N187" s="307">
        <f t="shared" ca="1" si="30"/>
        <v>339</v>
      </c>
      <c r="O187" s="307">
        <f t="shared" ca="1" si="31"/>
        <v>23</v>
      </c>
      <c r="P187" s="307"/>
      <c r="Q187" s="307">
        <f t="shared" ca="1" si="32"/>
        <v>58</v>
      </c>
      <c r="R187" s="307" t="str">
        <f t="shared" ca="1" si="33"/>
        <v>x</v>
      </c>
      <c r="S187" s="307"/>
      <c r="T187" s="307">
        <f t="shared" ca="1" si="34"/>
        <v>3177</v>
      </c>
      <c r="U187" s="307">
        <f t="shared" ca="1" si="35"/>
        <v>64</v>
      </c>
      <c r="V187" s="33"/>
    </row>
    <row r="188" spans="1:22" x14ac:dyDescent="0.3">
      <c r="A188" s="126" t="s">
        <v>158</v>
      </c>
      <c r="B188" s="180"/>
      <c r="C188" s="181" t="s">
        <v>402</v>
      </c>
      <c r="D188" s="65"/>
      <c r="E188" s="307">
        <f t="shared" ca="1" si="28"/>
        <v>1468</v>
      </c>
      <c r="F188" s="307">
        <f t="shared" ca="1" si="29"/>
        <v>81</v>
      </c>
      <c r="G188" s="307"/>
      <c r="H188" s="307" t="str">
        <f t="shared" ca="1" si="24"/>
        <v>.</v>
      </c>
      <c r="I188" s="307" t="str">
        <f t="shared" ca="1" si="25"/>
        <v>.</v>
      </c>
      <c r="J188" s="307"/>
      <c r="K188" s="307" t="str">
        <f t="shared" ca="1" si="26"/>
        <v>.</v>
      </c>
      <c r="L188" s="307" t="str">
        <f t="shared" ca="1" si="27"/>
        <v>.</v>
      </c>
      <c r="M188" s="307"/>
      <c r="N188" s="307">
        <f t="shared" ca="1" si="30"/>
        <v>186</v>
      </c>
      <c r="O188" s="307">
        <f t="shared" ca="1" si="31"/>
        <v>32</v>
      </c>
      <c r="P188" s="307"/>
      <c r="Q188" s="307">
        <f t="shared" ca="1" si="32"/>
        <v>25</v>
      </c>
      <c r="R188" s="307" t="str">
        <f t="shared" ca="1" si="33"/>
        <v>x</v>
      </c>
      <c r="S188" s="307"/>
      <c r="T188" s="307">
        <f t="shared" ca="1" si="34"/>
        <v>1701</v>
      </c>
      <c r="U188" s="307">
        <f t="shared" ca="1" si="35"/>
        <v>74</v>
      </c>
      <c r="V188" s="33"/>
    </row>
    <row r="189" spans="1:22" x14ac:dyDescent="0.3">
      <c r="A189" s="126" t="s">
        <v>159</v>
      </c>
      <c r="B189" s="180"/>
      <c r="C189" s="181" t="s">
        <v>403</v>
      </c>
      <c r="D189" s="65"/>
      <c r="E189" s="307">
        <f t="shared" ca="1" si="28"/>
        <v>5321</v>
      </c>
      <c r="F189" s="307">
        <f t="shared" ca="1" si="29"/>
        <v>75</v>
      </c>
      <c r="G189" s="307"/>
      <c r="H189" s="307" t="str">
        <f t="shared" ca="1" si="24"/>
        <v>.</v>
      </c>
      <c r="I189" s="307" t="str">
        <f t="shared" ca="1" si="25"/>
        <v>.</v>
      </c>
      <c r="J189" s="307"/>
      <c r="K189" s="307" t="str">
        <f t="shared" ca="1" si="26"/>
        <v>.</v>
      </c>
      <c r="L189" s="307" t="str">
        <f t="shared" ca="1" si="27"/>
        <v>.</v>
      </c>
      <c r="M189" s="307"/>
      <c r="N189" s="307">
        <f t="shared" ca="1" si="30"/>
        <v>527</v>
      </c>
      <c r="O189" s="307">
        <f t="shared" ca="1" si="31"/>
        <v>30</v>
      </c>
      <c r="P189" s="307"/>
      <c r="Q189" s="307">
        <f t="shared" ca="1" si="32"/>
        <v>27</v>
      </c>
      <c r="R189" s="307" t="str">
        <f t="shared" ca="1" si="33"/>
        <v>x</v>
      </c>
      <c r="S189" s="307"/>
      <c r="T189" s="307">
        <f t="shared" ca="1" si="34"/>
        <v>5960</v>
      </c>
      <c r="U189" s="307">
        <f t="shared" ca="1" si="35"/>
        <v>70</v>
      </c>
      <c r="V189" s="33"/>
    </row>
    <row r="190" spans="1:22" x14ac:dyDescent="0.3">
      <c r="A190" s="126" t="s">
        <v>160</v>
      </c>
      <c r="B190" s="180"/>
      <c r="C190" s="181" t="s">
        <v>404</v>
      </c>
      <c r="D190" s="65"/>
      <c r="E190" s="307">
        <f t="shared" ca="1" si="28"/>
        <v>3217</v>
      </c>
      <c r="F190" s="307">
        <f t="shared" ca="1" si="29"/>
        <v>81</v>
      </c>
      <c r="G190" s="307"/>
      <c r="H190" s="307" t="str">
        <f t="shared" ca="1" si="24"/>
        <v>.</v>
      </c>
      <c r="I190" s="307" t="str">
        <f t="shared" ca="1" si="25"/>
        <v>.</v>
      </c>
      <c r="J190" s="307"/>
      <c r="K190" s="307" t="str">
        <f t="shared" ca="1" si="26"/>
        <v>.</v>
      </c>
      <c r="L190" s="307" t="str">
        <f t="shared" ca="1" si="27"/>
        <v>.</v>
      </c>
      <c r="M190" s="307"/>
      <c r="N190" s="307">
        <f t="shared" ca="1" si="30"/>
        <v>201</v>
      </c>
      <c r="O190" s="307">
        <f t="shared" ca="1" si="31"/>
        <v>33</v>
      </c>
      <c r="P190" s="307"/>
      <c r="Q190" s="307">
        <f t="shared" ca="1" si="32"/>
        <v>74</v>
      </c>
      <c r="R190" s="307">
        <f t="shared" ca="1" si="33"/>
        <v>7</v>
      </c>
      <c r="S190" s="307"/>
      <c r="T190" s="307">
        <f t="shared" ca="1" si="34"/>
        <v>3527</v>
      </c>
      <c r="U190" s="307">
        <f t="shared" ca="1" si="35"/>
        <v>76</v>
      </c>
      <c r="V190" s="33"/>
    </row>
    <row r="191" spans="1:22" x14ac:dyDescent="0.3">
      <c r="A191" s="126" t="s">
        <v>161</v>
      </c>
      <c r="B191" s="180"/>
      <c r="C191" s="181" t="s">
        <v>405</v>
      </c>
      <c r="D191" s="65"/>
      <c r="E191" s="307">
        <f t="shared" ca="1" si="28"/>
        <v>2809</v>
      </c>
      <c r="F191" s="307">
        <f t="shared" ca="1" si="29"/>
        <v>73</v>
      </c>
      <c r="G191" s="307"/>
      <c r="H191" s="307" t="str">
        <f t="shared" ca="1" si="24"/>
        <v>.</v>
      </c>
      <c r="I191" s="307" t="str">
        <f t="shared" ca="1" si="25"/>
        <v>.</v>
      </c>
      <c r="J191" s="307"/>
      <c r="K191" s="307" t="str">
        <f t="shared" ca="1" si="26"/>
        <v>.</v>
      </c>
      <c r="L191" s="307" t="str">
        <f t="shared" ca="1" si="27"/>
        <v>.</v>
      </c>
      <c r="M191" s="307"/>
      <c r="N191" s="307">
        <f t="shared" ca="1" si="30"/>
        <v>203</v>
      </c>
      <c r="O191" s="307">
        <f t="shared" ca="1" si="31"/>
        <v>23</v>
      </c>
      <c r="P191" s="307"/>
      <c r="Q191" s="307">
        <f t="shared" ca="1" si="32"/>
        <v>66</v>
      </c>
      <c r="R191" s="307" t="str">
        <f t="shared" ca="1" si="33"/>
        <v>x</v>
      </c>
      <c r="S191" s="307"/>
      <c r="T191" s="307">
        <f t="shared" ca="1" si="34"/>
        <v>3110</v>
      </c>
      <c r="U191" s="307">
        <f t="shared" ca="1" si="35"/>
        <v>68</v>
      </c>
      <c r="V191" s="33"/>
    </row>
    <row r="192" spans="1:22" x14ac:dyDescent="0.3">
      <c r="A192" s="126" t="s">
        <v>162</v>
      </c>
      <c r="B192" s="180"/>
      <c r="C192" s="181" t="s">
        <v>406</v>
      </c>
      <c r="D192" s="65"/>
      <c r="E192" s="307">
        <f t="shared" ca="1" si="28"/>
        <v>1290</v>
      </c>
      <c r="F192" s="307">
        <f t="shared" ca="1" si="29"/>
        <v>77</v>
      </c>
      <c r="G192" s="307"/>
      <c r="H192" s="307" t="str">
        <f t="shared" ca="1" si="24"/>
        <v>.</v>
      </c>
      <c r="I192" s="307" t="str">
        <f t="shared" ca="1" si="25"/>
        <v>.</v>
      </c>
      <c r="J192" s="307"/>
      <c r="K192" s="307" t="str">
        <f t="shared" ca="1" si="26"/>
        <v>.</v>
      </c>
      <c r="L192" s="307" t="str">
        <f t="shared" ca="1" si="27"/>
        <v>.</v>
      </c>
      <c r="M192" s="307"/>
      <c r="N192" s="307">
        <f t="shared" ca="1" si="30"/>
        <v>112</v>
      </c>
      <c r="O192" s="307">
        <f t="shared" ca="1" si="31"/>
        <v>25</v>
      </c>
      <c r="P192" s="307"/>
      <c r="Q192" s="307">
        <f t="shared" ca="1" si="32"/>
        <v>32</v>
      </c>
      <c r="R192" s="307" t="str">
        <f t="shared" ca="1" si="33"/>
        <v>x</v>
      </c>
      <c r="S192" s="307"/>
      <c r="T192" s="307">
        <f t="shared" ca="1" si="34"/>
        <v>1453</v>
      </c>
      <c r="U192" s="307">
        <f t="shared" ca="1" si="35"/>
        <v>71</v>
      </c>
      <c r="V192" s="33"/>
    </row>
    <row r="193" spans="1:43" x14ac:dyDescent="0.3">
      <c r="A193" s="160" t="s">
        <v>163</v>
      </c>
      <c r="B193" s="190"/>
      <c r="C193" s="191" t="s">
        <v>407</v>
      </c>
      <c r="D193" s="111"/>
      <c r="E193" s="308">
        <f t="shared" ca="1" si="28"/>
        <v>4958</v>
      </c>
      <c r="F193" s="308">
        <f t="shared" ca="1" si="29"/>
        <v>75</v>
      </c>
      <c r="G193" s="308"/>
      <c r="H193" s="307" t="str">
        <f t="shared" ca="1" si="24"/>
        <v>.</v>
      </c>
      <c r="I193" s="307" t="str">
        <f t="shared" ca="1" si="25"/>
        <v>.</v>
      </c>
      <c r="J193" s="307"/>
      <c r="K193" s="307" t="str">
        <f t="shared" ca="1" si="26"/>
        <v>.</v>
      </c>
      <c r="L193" s="307" t="str">
        <f t="shared" ca="1" si="27"/>
        <v>.</v>
      </c>
      <c r="M193" s="308"/>
      <c r="N193" s="308">
        <f t="shared" ca="1" si="30"/>
        <v>435</v>
      </c>
      <c r="O193" s="308">
        <f t="shared" ca="1" si="31"/>
        <v>31</v>
      </c>
      <c r="P193" s="308"/>
      <c r="Q193" s="308">
        <f t="shared" ca="1" si="32"/>
        <v>122</v>
      </c>
      <c r="R193" s="308">
        <f t="shared" ca="1" si="33"/>
        <v>7</v>
      </c>
      <c r="S193" s="308"/>
      <c r="T193" s="308">
        <f t="shared" ca="1" si="34"/>
        <v>5596</v>
      </c>
      <c r="U193" s="308">
        <f t="shared" ca="1" si="35"/>
        <v>70</v>
      </c>
      <c r="V193" s="71"/>
    </row>
    <row r="194" spans="1:43" x14ac:dyDescent="0.3">
      <c r="B194" s="61"/>
      <c r="C194" s="644"/>
      <c r="D194" s="644"/>
      <c r="E194" s="645"/>
      <c r="F194" s="645"/>
      <c r="G194" s="645"/>
      <c r="H194" s="700"/>
      <c r="I194" s="701"/>
      <c r="J194" s="701"/>
      <c r="K194" s="701"/>
      <c r="L194" s="701"/>
      <c r="M194" s="9"/>
      <c r="N194" s="9"/>
      <c r="O194" s="9"/>
      <c r="P194" s="9"/>
      <c r="Q194" s="69"/>
      <c r="R194" s="69"/>
      <c r="S194" s="61"/>
      <c r="U194" s="13" t="s">
        <v>232</v>
      </c>
    </row>
    <row r="195" spans="1:43" s="33" customFormat="1" x14ac:dyDescent="0.3">
      <c r="A195" s="333" t="s">
        <v>1612</v>
      </c>
      <c r="B195" s="78"/>
      <c r="C195" s="78"/>
      <c r="D195" s="32"/>
      <c r="E195" s="32"/>
      <c r="F195" s="32"/>
      <c r="G195" s="79"/>
      <c r="H195" s="79"/>
      <c r="I195" s="79"/>
      <c r="J195" s="79"/>
      <c r="K195" s="30"/>
      <c r="L195" s="30"/>
      <c r="M195" s="30"/>
      <c r="N195" s="31"/>
      <c r="O195" s="31"/>
      <c r="P195" s="31"/>
      <c r="R195" s="32"/>
      <c r="S195" s="32"/>
      <c r="T195" s="32"/>
      <c r="U195" s="78"/>
      <c r="V195" s="78"/>
      <c r="W195" s="80"/>
      <c r="AH195" s="119"/>
      <c r="AI195" s="119"/>
      <c r="AJ195" s="119"/>
      <c r="AK195" s="119"/>
      <c r="AL195" s="119"/>
      <c r="AM195" s="119"/>
      <c r="AN195" s="119"/>
      <c r="AO195" s="119"/>
      <c r="AP195" s="119"/>
      <c r="AQ195" s="119"/>
    </row>
    <row r="196" spans="1:43" x14ac:dyDescent="0.3">
      <c r="A196" s="14" t="s">
        <v>181</v>
      </c>
      <c r="B196" s="59"/>
      <c r="C196" s="59"/>
      <c r="D196" s="59"/>
      <c r="E196" s="59"/>
      <c r="F196" s="59"/>
      <c r="G196" s="59"/>
      <c r="H196" s="59"/>
      <c r="I196" s="59"/>
      <c r="J196" s="56"/>
      <c r="K196" s="56"/>
      <c r="L196" s="70"/>
      <c r="M196" s="70"/>
      <c r="N196" s="70"/>
      <c r="O196" s="70"/>
      <c r="P196" s="61"/>
      <c r="Q196" s="61"/>
      <c r="R196" s="61"/>
      <c r="S196" s="61"/>
      <c r="T196" s="61"/>
    </row>
    <row r="197" spans="1:43" x14ac:dyDescent="0.3">
      <c r="A197" s="14" t="s">
        <v>203</v>
      </c>
      <c r="B197" s="59"/>
      <c r="C197" s="59"/>
      <c r="D197" s="59"/>
      <c r="E197" s="59"/>
      <c r="F197" s="59"/>
      <c r="G197" s="59"/>
      <c r="H197" s="59"/>
      <c r="I197" s="59"/>
      <c r="J197" s="56"/>
      <c r="K197" s="56"/>
      <c r="L197" s="70"/>
      <c r="M197" s="70"/>
      <c r="N197" s="70"/>
      <c r="O197" s="70"/>
      <c r="P197" s="61"/>
      <c r="Q197" s="61"/>
      <c r="R197" s="61"/>
      <c r="S197" s="61"/>
      <c r="T197" s="61"/>
    </row>
    <row r="198" spans="1:43" ht="33" customHeight="1" x14ac:dyDescent="0.3">
      <c r="A198" s="734" t="s">
        <v>1149</v>
      </c>
      <c r="B198" s="734"/>
      <c r="C198" s="734"/>
      <c r="D198" s="734"/>
      <c r="E198" s="734"/>
      <c r="F198" s="734"/>
      <c r="G198" s="734"/>
      <c r="H198" s="734"/>
      <c r="I198" s="734"/>
      <c r="J198" s="734"/>
      <c r="K198" s="734"/>
      <c r="L198" s="734"/>
      <c r="M198" s="734"/>
      <c r="N198" s="734"/>
      <c r="O198" s="734"/>
      <c r="P198" s="734"/>
      <c r="Q198" s="734"/>
      <c r="R198" s="734"/>
      <c r="S198" s="734"/>
      <c r="T198" s="734"/>
      <c r="U198" s="734"/>
    </row>
    <row r="199" spans="1:43" s="33" customFormat="1" x14ac:dyDescent="0.3">
      <c r="A199" s="112" t="s">
        <v>1573</v>
      </c>
      <c r="B199" s="112"/>
      <c r="C199" s="112"/>
      <c r="D199" s="112"/>
      <c r="E199" s="112"/>
      <c r="F199" s="112"/>
      <c r="G199" s="8"/>
      <c r="H199" s="8"/>
      <c r="I199" s="8"/>
      <c r="J199" s="8"/>
      <c r="K199" s="8"/>
      <c r="L199" s="8"/>
      <c r="M199" s="8"/>
      <c r="N199" s="8"/>
      <c r="AC199" s="113"/>
    </row>
    <row r="200" spans="1:43" s="33" customFormat="1" x14ac:dyDescent="0.3">
      <c r="A200" s="112" t="s">
        <v>480</v>
      </c>
      <c r="B200" s="112"/>
      <c r="C200" s="112"/>
      <c r="D200" s="107"/>
      <c r="E200" s="107"/>
      <c r="F200" s="107"/>
      <c r="G200" s="8"/>
      <c r="H200" s="8"/>
      <c r="I200" s="8"/>
      <c r="J200" s="8"/>
      <c r="K200" s="8"/>
      <c r="L200" s="8"/>
      <c r="M200" s="8"/>
      <c r="N200" s="8"/>
      <c r="AC200" s="113"/>
    </row>
    <row r="201" spans="1:43" s="33" customFormat="1" ht="12.75" customHeight="1" x14ac:dyDescent="0.35">
      <c r="A201" s="262" t="s">
        <v>481</v>
      </c>
      <c r="B201" s="634"/>
      <c r="C201" s="634"/>
      <c r="D201" s="634"/>
      <c r="E201" s="634"/>
      <c r="F201" s="634"/>
      <c r="G201" s="634"/>
      <c r="H201" s="634"/>
      <c r="I201" s="634"/>
      <c r="J201" s="635"/>
      <c r="K201" s="635"/>
      <c r="L201" s="635"/>
      <c r="M201" s="635"/>
      <c r="N201" s="635"/>
      <c r="O201" s="635"/>
      <c r="P201" s="635"/>
      <c r="Q201" s="635"/>
      <c r="R201" s="635"/>
      <c r="S201" s="635"/>
      <c r="T201" s="635"/>
      <c r="U201" s="635"/>
      <c r="V201" s="635"/>
      <c r="AC201" s="113"/>
    </row>
    <row r="202" spans="1:43" ht="12.75" customHeight="1" x14ac:dyDescent="0.35">
      <c r="A202" s="262" t="s">
        <v>482</v>
      </c>
      <c r="B202" s="635"/>
      <c r="C202" s="635"/>
      <c r="D202" s="635"/>
      <c r="E202" s="635"/>
      <c r="F202" s="635"/>
      <c r="G202" s="635"/>
      <c r="H202" s="635"/>
      <c r="I202" s="635"/>
      <c r="J202" s="635"/>
      <c r="K202" s="635"/>
      <c r="L202" s="635"/>
      <c r="M202" s="635"/>
      <c r="N202" s="635"/>
      <c r="O202" s="635"/>
      <c r="P202" s="635"/>
      <c r="Q202" s="635"/>
      <c r="R202" s="635"/>
      <c r="S202" s="635"/>
      <c r="T202" s="635"/>
      <c r="U202" s="635"/>
      <c r="V202" s="635"/>
    </row>
    <row r="203" spans="1:43" ht="24" customHeight="1" x14ac:dyDescent="0.35">
      <c r="A203" s="734" t="s">
        <v>568</v>
      </c>
      <c r="B203" s="740"/>
      <c r="C203" s="740"/>
      <c r="D203" s="740"/>
      <c r="E203" s="740"/>
      <c r="F203" s="740"/>
      <c r="G203" s="740"/>
      <c r="H203" s="740"/>
      <c r="I203" s="740"/>
      <c r="J203" s="740"/>
      <c r="K203" s="740"/>
      <c r="L203" s="740"/>
      <c r="M203" s="740"/>
      <c r="N203" s="740"/>
      <c r="O203" s="740"/>
      <c r="P203" s="740"/>
      <c r="Q203" s="740"/>
      <c r="R203" s="740"/>
      <c r="S203" s="740"/>
      <c r="T203" s="740"/>
      <c r="U203" s="740"/>
      <c r="V203" s="740"/>
    </row>
    <row r="204" spans="1:43" ht="7.5" customHeight="1" x14ac:dyDescent="0.3">
      <c r="A204" s="107"/>
      <c r="B204" s="107"/>
      <c r="C204" s="107"/>
      <c r="D204" s="107"/>
      <c r="E204" s="107"/>
      <c r="F204" s="107"/>
      <c r="G204" s="107"/>
      <c r="H204" s="107"/>
      <c r="I204" s="107"/>
      <c r="J204" s="107"/>
      <c r="K204" s="107"/>
      <c r="L204" s="70"/>
      <c r="M204" s="70"/>
      <c r="N204" s="70"/>
      <c r="O204" s="70"/>
      <c r="P204" s="61"/>
      <c r="Q204" s="61"/>
      <c r="R204" s="61"/>
      <c r="S204" s="61"/>
      <c r="T204" s="61"/>
    </row>
    <row r="205" spans="1:43" x14ac:dyDescent="0.3">
      <c r="A205" s="393" t="s">
        <v>175</v>
      </c>
      <c r="B205" s="107"/>
      <c r="C205" s="107"/>
      <c r="D205" s="107"/>
      <c r="E205" s="107"/>
      <c r="F205" s="107"/>
      <c r="G205" s="107"/>
      <c r="H205" s="107"/>
      <c r="I205" s="107"/>
      <c r="J205" s="107"/>
      <c r="K205" s="107"/>
      <c r="L205" s="70"/>
      <c r="M205" s="70"/>
      <c r="N205" s="70"/>
      <c r="O205" s="70"/>
      <c r="P205" s="61"/>
      <c r="Q205" s="61"/>
      <c r="R205" s="61"/>
      <c r="S205" s="61"/>
      <c r="T205" s="61"/>
    </row>
    <row r="206" spans="1:43" x14ac:dyDescent="0.3">
      <c r="A206" s="57" t="s">
        <v>1569</v>
      </c>
      <c r="B206" s="57"/>
      <c r="C206" s="57"/>
      <c r="D206" s="57"/>
      <c r="E206" s="56"/>
      <c r="F206" s="56"/>
      <c r="G206" s="59"/>
      <c r="H206" s="59"/>
      <c r="I206" s="56"/>
      <c r="J206" s="56"/>
      <c r="K206" s="56"/>
      <c r="L206" s="70"/>
      <c r="M206" s="70"/>
      <c r="N206" s="70"/>
      <c r="O206" s="70"/>
      <c r="P206" s="61"/>
      <c r="Q206" s="61"/>
      <c r="R206" s="61"/>
      <c r="S206" s="61"/>
      <c r="T206" s="61"/>
    </row>
    <row r="207" spans="1:43" x14ac:dyDescent="0.3">
      <c r="A207" s="37" t="s">
        <v>1145</v>
      </c>
      <c r="B207" s="61"/>
      <c r="C207" s="644"/>
      <c r="D207" s="644"/>
      <c r="E207" s="645"/>
      <c r="F207" s="645"/>
      <c r="G207" s="645"/>
      <c r="H207" s="68"/>
      <c r="I207" s="68"/>
      <c r="J207" s="70"/>
      <c r="K207" s="70"/>
      <c r="L207" s="70"/>
      <c r="M207" s="70"/>
      <c r="N207" s="70"/>
      <c r="O207" s="70"/>
      <c r="P207" s="70"/>
      <c r="Q207" s="61"/>
      <c r="R207" s="61"/>
      <c r="S207" s="61"/>
      <c r="T207" s="61"/>
      <c r="U207" s="61"/>
    </row>
    <row r="210" spans="1:25" ht="39.75" customHeight="1" x14ac:dyDescent="0.3">
      <c r="A210" s="733" t="s">
        <v>1571</v>
      </c>
      <c r="B210" s="733"/>
      <c r="C210" s="733"/>
      <c r="D210" s="733"/>
      <c r="E210" s="733"/>
      <c r="F210" s="733"/>
      <c r="G210" s="733"/>
      <c r="H210" s="733"/>
      <c r="I210" s="733"/>
      <c r="J210" s="733"/>
      <c r="K210" s="733"/>
      <c r="L210" s="733"/>
      <c r="M210" s="733"/>
      <c r="N210" s="733"/>
      <c r="O210" s="733"/>
      <c r="P210" s="733"/>
      <c r="Q210" s="733"/>
      <c r="R210" s="733"/>
      <c r="S210" s="733"/>
      <c r="T210" s="733"/>
      <c r="U210" s="733"/>
      <c r="V210" s="646"/>
      <c r="W210" s="646"/>
      <c r="X210" s="646"/>
      <c r="Y210" s="646"/>
    </row>
  </sheetData>
  <sheetProtection sheet="1" autoFilter="0"/>
  <mergeCells count="20">
    <mergeCell ref="A210:U210"/>
    <mergeCell ref="Q9:R9"/>
    <mergeCell ref="T9:U9"/>
    <mergeCell ref="A198:U198"/>
    <mergeCell ref="A203:V203"/>
    <mergeCell ref="K7:L7"/>
    <mergeCell ref="M7:V7"/>
    <mergeCell ref="A9:C10"/>
    <mergeCell ref="D9:D10"/>
    <mergeCell ref="A3:D3"/>
    <mergeCell ref="K4:V4"/>
    <mergeCell ref="A5:H6"/>
    <mergeCell ref="K5:L5"/>
    <mergeCell ref="M5:V5"/>
    <mergeCell ref="K6:L6"/>
    <mergeCell ref="M6:V6"/>
    <mergeCell ref="E9:F9"/>
    <mergeCell ref="H9:I9"/>
    <mergeCell ref="K9:L9"/>
    <mergeCell ref="N9:O9"/>
  </mergeCells>
  <conditionalFormatting sqref="F11:F193 O11:O193 R11:R193 U11:U193">
    <cfRule type="expression" dxfId="49" priority="1" stopIfTrue="1">
      <formula>$M$5="Average point score"</formula>
    </cfRule>
    <cfRule type="expression" dxfId="48" priority="2">
      <formula>$M$5="Average point score"</formula>
    </cfRule>
  </conditionalFormatting>
  <dataValidations count="3">
    <dataValidation type="list" allowBlank="1" showInputMessage="1" showErrorMessage="1" sqref="M7:V7">
      <formula1>$AD$8:$AD$12</formula1>
    </dataValidation>
    <dataValidation type="list" allowBlank="1" showInputMessage="1" showErrorMessage="1" sqref="M6">
      <formula1>$AC$12:$AC$14</formula1>
    </dataValidation>
    <dataValidation type="list" allowBlank="1" showInputMessage="1" showErrorMessage="1" sqref="M5">
      <formula1>$AC$2:$AC$4</formula1>
    </dataValidation>
  </dataValidations>
  <pageMargins left="0.7" right="0.7" top="0.75" bottom="0.75" header="0.3" footer="0.3"/>
  <pageSetup paperSize="9" scale="59" fitToHeight="0" orientation="portrait" r:id="rId1"/>
  <rowBreaks count="1" manualBreakCount="1">
    <brk id="100" max="22"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99"/>
  </sheetPr>
  <dimension ref="A1:BE174"/>
  <sheetViews>
    <sheetView topLeftCell="A55" workbookViewId="0">
      <selection activeCell="A80" sqref="A80"/>
    </sheetView>
  </sheetViews>
  <sheetFormatPr defaultRowHeight="12.75" x14ac:dyDescent="0.35"/>
  <cols>
    <col min="1" max="1" width="21.73046875" customWidth="1"/>
  </cols>
  <sheetData>
    <row r="1" spans="1:57" ht="15" x14ac:dyDescent="0.4">
      <c r="A1" s="162" t="s">
        <v>193</v>
      </c>
      <c r="B1" s="202"/>
      <c r="C1" s="202"/>
    </row>
    <row r="2" spans="1:57" x14ac:dyDescent="0.35">
      <c r="A2" s="318">
        <v>1</v>
      </c>
      <c r="B2" s="319">
        <v>2</v>
      </c>
      <c r="C2" s="319">
        <v>3</v>
      </c>
      <c r="D2" s="318">
        <v>4</v>
      </c>
      <c r="E2" s="319">
        <v>5</v>
      </c>
      <c r="F2" s="319">
        <v>6</v>
      </c>
      <c r="G2" s="318">
        <v>7</v>
      </c>
      <c r="H2" s="319">
        <v>8</v>
      </c>
      <c r="I2" s="319">
        <v>9</v>
      </c>
      <c r="J2" s="318">
        <v>10</v>
      </c>
      <c r="K2" s="319">
        <v>11</v>
      </c>
      <c r="L2" s="319">
        <v>12</v>
      </c>
      <c r="M2" s="318">
        <v>13</v>
      </c>
      <c r="N2" s="319">
        <v>14</v>
      </c>
      <c r="O2" s="319">
        <v>15</v>
      </c>
      <c r="P2" s="318">
        <v>16</v>
      </c>
      <c r="Q2" s="319">
        <v>17</v>
      </c>
      <c r="R2" s="319">
        <v>18</v>
      </c>
      <c r="S2" s="318">
        <v>19</v>
      </c>
      <c r="T2" s="319">
        <v>20</v>
      </c>
      <c r="U2" s="319">
        <v>21</v>
      </c>
      <c r="V2" s="318">
        <v>22</v>
      </c>
      <c r="W2" s="319">
        <v>23</v>
      </c>
      <c r="X2" s="319">
        <v>24</v>
      </c>
      <c r="Y2" s="318">
        <v>25</v>
      </c>
      <c r="Z2" s="319">
        <v>26</v>
      </c>
      <c r="AA2" s="319">
        <v>27</v>
      </c>
      <c r="AB2" s="318">
        <v>28</v>
      </c>
      <c r="AC2" s="319">
        <v>29</v>
      </c>
      <c r="AD2" s="319">
        <v>30</v>
      </c>
      <c r="AE2" s="318">
        <v>31</v>
      </c>
      <c r="AF2" s="319">
        <v>32</v>
      </c>
      <c r="AG2" s="319">
        <v>33</v>
      </c>
      <c r="AH2" s="318">
        <v>34</v>
      </c>
      <c r="AI2" s="319">
        <v>35</v>
      </c>
      <c r="AJ2" s="319">
        <v>36</v>
      </c>
      <c r="AK2" s="318">
        <v>37</v>
      </c>
      <c r="AL2" s="319">
        <v>38</v>
      </c>
      <c r="AM2" s="319">
        <v>39</v>
      </c>
      <c r="AN2" s="318">
        <v>40</v>
      </c>
      <c r="AO2" s="319">
        <v>41</v>
      </c>
      <c r="AP2" s="319">
        <v>42</v>
      </c>
      <c r="AQ2" s="318">
        <v>43</v>
      </c>
      <c r="AR2" s="319">
        <v>44</v>
      </c>
      <c r="AS2" s="319">
        <v>45</v>
      </c>
      <c r="AT2" s="318">
        <v>46</v>
      </c>
      <c r="AU2" s="319">
        <v>47</v>
      </c>
      <c r="AV2" s="319">
        <v>48</v>
      </c>
      <c r="AW2" s="318">
        <v>49</v>
      </c>
      <c r="AX2" s="319">
        <v>50</v>
      </c>
      <c r="AY2" s="319">
        <v>51</v>
      </c>
      <c r="AZ2" s="318">
        <v>52</v>
      </c>
      <c r="BA2" s="319">
        <v>53</v>
      </c>
      <c r="BB2" s="319">
        <v>54</v>
      </c>
      <c r="BC2" s="318">
        <v>55</v>
      </c>
      <c r="BD2" s="319">
        <v>56</v>
      </c>
      <c r="BE2" s="319">
        <v>57</v>
      </c>
    </row>
    <row r="3" spans="1:57" x14ac:dyDescent="0.35">
      <c r="A3" s="202"/>
      <c r="B3" s="202"/>
      <c r="C3" s="202"/>
      <c r="D3" t="s">
        <v>535</v>
      </c>
    </row>
    <row r="4" spans="1:57" x14ac:dyDescent="0.35">
      <c r="A4" s="202"/>
      <c r="B4" s="202"/>
      <c r="C4" s="202"/>
      <c r="D4" t="s">
        <v>192</v>
      </c>
      <c r="V4" t="s">
        <v>415</v>
      </c>
      <c r="AN4" t="s">
        <v>236</v>
      </c>
    </row>
    <row r="5" spans="1:57" x14ac:dyDescent="0.35">
      <c r="A5" s="202"/>
      <c r="B5" s="202"/>
      <c r="C5" s="202"/>
      <c r="D5" t="s">
        <v>524</v>
      </c>
      <c r="J5" t="s">
        <v>525</v>
      </c>
      <c r="P5" t="s">
        <v>526</v>
      </c>
      <c r="V5" t="s">
        <v>524</v>
      </c>
      <c r="AB5" t="s">
        <v>525</v>
      </c>
      <c r="AH5" t="s">
        <v>526</v>
      </c>
      <c r="AN5" t="s">
        <v>524</v>
      </c>
      <c r="AT5" t="s">
        <v>525</v>
      </c>
      <c r="AZ5" t="s">
        <v>526</v>
      </c>
    </row>
    <row r="6" spans="1:57" x14ac:dyDescent="0.35">
      <c r="A6" s="202"/>
      <c r="B6" s="202"/>
      <c r="C6" s="202"/>
      <c r="D6">
        <v>1</v>
      </c>
      <c r="G6" t="s">
        <v>236</v>
      </c>
      <c r="J6">
        <v>1</v>
      </c>
      <c r="M6" t="s">
        <v>236</v>
      </c>
      <c r="P6" t="s">
        <v>528</v>
      </c>
      <c r="S6" t="s">
        <v>236</v>
      </c>
      <c r="V6">
        <v>1</v>
      </c>
      <c r="Y6" t="s">
        <v>236</v>
      </c>
      <c r="AB6">
        <v>1</v>
      </c>
      <c r="AE6" t="s">
        <v>236</v>
      </c>
      <c r="AH6" t="s">
        <v>528</v>
      </c>
      <c r="AK6" t="s">
        <v>236</v>
      </c>
      <c r="AN6">
        <v>1</v>
      </c>
      <c r="AQ6" t="s">
        <v>236</v>
      </c>
      <c r="AT6">
        <v>1</v>
      </c>
      <c r="AW6" t="s">
        <v>236</v>
      </c>
      <c r="AZ6" t="s">
        <v>528</v>
      </c>
      <c r="BC6" t="s">
        <v>236</v>
      </c>
    </row>
    <row r="7" spans="1:57" x14ac:dyDescent="0.35">
      <c r="A7" s="202"/>
      <c r="B7" s="202"/>
      <c r="C7" s="202"/>
      <c r="D7" t="s">
        <v>528</v>
      </c>
      <c r="G7" t="s">
        <v>528</v>
      </c>
      <c r="J7" t="s">
        <v>528</v>
      </c>
      <c r="M7" t="s">
        <v>528</v>
      </c>
      <c r="P7" t="s">
        <v>412</v>
      </c>
      <c r="Q7" t="s">
        <v>184</v>
      </c>
      <c r="R7" t="s">
        <v>236</v>
      </c>
      <c r="S7" t="s">
        <v>528</v>
      </c>
      <c r="V7" t="s">
        <v>528</v>
      </c>
      <c r="Y7" t="s">
        <v>528</v>
      </c>
      <c r="AB7" t="s">
        <v>528</v>
      </c>
      <c r="AE7" t="s">
        <v>528</v>
      </c>
      <c r="AH7" t="s">
        <v>412</v>
      </c>
      <c r="AI7" t="s">
        <v>184</v>
      </c>
      <c r="AJ7" t="s">
        <v>236</v>
      </c>
      <c r="AK7" t="s">
        <v>528</v>
      </c>
      <c r="AN7" t="s">
        <v>528</v>
      </c>
      <c r="AQ7" t="s">
        <v>528</v>
      </c>
      <c r="AT7" t="s">
        <v>528</v>
      </c>
      <c r="AW7" t="s">
        <v>528</v>
      </c>
      <c r="AZ7" t="s">
        <v>412</v>
      </c>
      <c r="BA7" t="s">
        <v>184</v>
      </c>
      <c r="BB7" t="s">
        <v>236</v>
      </c>
      <c r="BC7" t="s">
        <v>528</v>
      </c>
    </row>
    <row r="8" spans="1:57" x14ac:dyDescent="0.35">
      <c r="D8" t="s">
        <v>412</v>
      </c>
      <c r="E8" t="s">
        <v>184</v>
      </c>
      <c r="F8" t="s">
        <v>236</v>
      </c>
      <c r="G8" t="s">
        <v>412</v>
      </c>
      <c r="H8" t="s">
        <v>184</v>
      </c>
      <c r="I8" t="s">
        <v>236</v>
      </c>
      <c r="J8" t="s">
        <v>412</v>
      </c>
      <c r="K8" t="s">
        <v>184</v>
      </c>
      <c r="L8" t="s">
        <v>236</v>
      </c>
      <c r="M8" t="s">
        <v>412</v>
      </c>
      <c r="N8" t="s">
        <v>184</v>
      </c>
      <c r="O8" t="s">
        <v>236</v>
      </c>
      <c r="P8" t="s">
        <v>529</v>
      </c>
      <c r="Q8" t="s">
        <v>529</v>
      </c>
      <c r="R8" t="s">
        <v>529</v>
      </c>
      <c r="S8" t="s">
        <v>412</v>
      </c>
      <c r="T8" t="s">
        <v>184</v>
      </c>
      <c r="U8" t="s">
        <v>236</v>
      </c>
      <c r="V8" t="s">
        <v>412</v>
      </c>
      <c r="W8" t="s">
        <v>184</v>
      </c>
      <c r="X8" t="s">
        <v>236</v>
      </c>
      <c r="Y8" t="s">
        <v>412</v>
      </c>
      <c r="Z8" t="s">
        <v>184</v>
      </c>
      <c r="AA8" t="s">
        <v>236</v>
      </c>
      <c r="AB8" t="s">
        <v>412</v>
      </c>
      <c r="AC8" t="s">
        <v>184</v>
      </c>
      <c r="AD8" t="s">
        <v>236</v>
      </c>
      <c r="AE8" t="s">
        <v>412</v>
      </c>
      <c r="AF8" t="s">
        <v>184</v>
      </c>
      <c r="AG8" t="s">
        <v>236</v>
      </c>
      <c r="AH8" t="s">
        <v>529</v>
      </c>
      <c r="AI8" t="s">
        <v>529</v>
      </c>
      <c r="AJ8" t="s">
        <v>529</v>
      </c>
      <c r="AK8" t="s">
        <v>412</v>
      </c>
      <c r="AL8" t="s">
        <v>184</v>
      </c>
      <c r="AM8" t="s">
        <v>236</v>
      </c>
      <c r="AN8" t="s">
        <v>412</v>
      </c>
      <c r="AO8" t="s">
        <v>184</v>
      </c>
      <c r="AP8" t="s">
        <v>236</v>
      </c>
      <c r="AQ8" t="s">
        <v>412</v>
      </c>
      <c r="AR8" t="s">
        <v>184</v>
      </c>
      <c r="AS8" t="s">
        <v>236</v>
      </c>
      <c r="AT8" t="s">
        <v>412</v>
      </c>
      <c r="AU8" t="s">
        <v>184</v>
      </c>
      <c r="AV8" t="s">
        <v>236</v>
      </c>
      <c r="AW8" t="s">
        <v>412</v>
      </c>
      <c r="AX8" t="s">
        <v>184</v>
      </c>
      <c r="AY8" t="s">
        <v>236</v>
      </c>
      <c r="AZ8" t="s">
        <v>529</v>
      </c>
      <c r="BA8" t="s">
        <v>529</v>
      </c>
      <c r="BB8" t="s">
        <v>529</v>
      </c>
      <c r="BC8" t="s">
        <v>412</v>
      </c>
      <c r="BD8" t="s">
        <v>184</v>
      </c>
      <c r="BE8" t="s">
        <v>236</v>
      </c>
    </row>
    <row r="9" spans="1:57" x14ac:dyDescent="0.35">
      <c r="D9" t="s">
        <v>185</v>
      </c>
      <c r="E9" t="s">
        <v>185</v>
      </c>
      <c r="F9" t="s">
        <v>185</v>
      </c>
      <c r="G9" t="s">
        <v>185</v>
      </c>
      <c r="H9" t="s">
        <v>185</v>
      </c>
      <c r="I9" t="s">
        <v>185</v>
      </c>
      <c r="J9" t="s">
        <v>185</v>
      </c>
      <c r="K9" t="s">
        <v>185</v>
      </c>
      <c r="L9" t="s">
        <v>185</v>
      </c>
      <c r="M9" t="s">
        <v>185</v>
      </c>
      <c r="N9" t="s">
        <v>185</v>
      </c>
      <c r="O9" t="s">
        <v>185</v>
      </c>
      <c r="P9" t="s">
        <v>185</v>
      </c>
      <c r="Q9" t="s">
        <v>185</v>
      </c>
      <c r="R9" t="s">
        <v>185</v>
      </c>
      <c r="S9" t="s">
        <v>185</v>
      </c>
      <c r="T9" t="s">
        <v>185</v>
      </c>
      <c r="U9" t="s">
        <v>185</v>
      </c>
      <c r="V9" t="s">
        <v>185</v>
      </c>
      <c r="W9" t="s">
        <v>185</v>
      </c>
      <c r="X9" t="s">
        <v>185</v>
      </c>
      <c r="Y9" t="s">
        <v>185</v>
      </c>
      <c r="Z9" t="s">
        <v>185</v>
      </c>
      <c r="AA9" t="s">
        <v>185</v>
      </c>
      <c r="AB9" t="s">
        <v>185</v>
      </c>
      <c r="AC9" t="s">
        <v>185</v>
      </c>
      <c r="AD9" t="s">
        <v>185</v>
      </c>
      <c r="AE9" t="s">
        <v>185</v>
      </c>
      <c r="AF9" t="s">
        <v>185</v>
      </c>
      <c r="AG9" t="s">
        <v>185</v>
      </c>
      <c r="AH9" t="s">
        <v>185</v>
      </c>
      <c r="AI9" t="s">
        <v>185</v>
      </c>
      <c r="AJ9" t="s">
        <v>185</v>
      </c>
      <c r="AK9" t="s">
        <v>185</v>
      </c>
      <c r="AL9" t="s">
        <v>185</v>
      </c>
      <c r="AM9" t="s">
        <v>185</v>
      </c>
      <c r="AN9" t="s">
        <v>185</v>
      </c>
      <c r="AO9" t="s">
        <v>185</v>
      </c>
      <c r="AP9" t="s">
        <v>185</v>
      </c>
      <c r="AQ9" t="s">
        <v>185</v>
      </c>
      <c r="AR9" t="s">
        <v>185</v>
      </c>
      <c r="AS9" t="s">
        <v>185</v>
      </c>
      <c r="AT9" t="s">
        <v>185</v>
      </c>
      <c r="AU9" t="s">
        <v>185</v>
      </c>
      <c r="AV9" t="s">
        <v>185</v>
      </c>
      <c r="AW9" t="s">
        <v>185</v>
      </c>
      <c r="AX9" t="s">
        <v>185</v>
      </c>
      <c r="AY9" t="s">
        <v>185</v>
      </c>
      <c r="AZ9" t="s">
        <v>185</v>
      </c>
      <c r="BA9" t="s">
        <v>185</v>
      </c>
      <c r="BB9" t="s">
        <v>185</v>
      </c>
      <c r="BC9" t="s">
        <v>185</v>
      </c>
      <c r="BD9" t="s">
        <v>185</v>
      </c>
      <c r="BE9" t="s">
        <v>185</v>
      </c>
    </row>
    <row r="10" spans="1:57" x14ac:dyDescent="0.35">
      <c r="A10" t="s">
        <v>6</v>
      </c>
      <c r="B10" t="s">
        <v>251</v>
      </c>
      <c r="C10" t="s">
        <v>247</v>
      </c>
      <c r="D10" s="273">
        <v>36</v>
      </c>
      <c r="E10" s="274">
        <v>24</v>
      </c>
      <c r="F10" s="275">
        <v>30</v>
      </c>
      <c r="G10" s="273">
        <v>169</v>
      </c>
      <c r="H10" s="274">
        <v>200</v>
      </c>
      <c r="I10" s="275">
        <v>369</v>
      </c>
      <c r="J10" s="273">
        <v>37</v>
      </c>
      <c r="K10" s="274">
        <v>25</v>
      </c>
      <c r="L10" s="275">
        <v>30</v>
      </c>
      <c r="M10" s="273">
        <v>169</v>
      </c>
      <c r="N10" s="274">
        <v>200</v>
      </c>
      <c r="O10" s="275">
        <v>369</v>
      </c>
      <c r="P10" s="273">
        <v>30</v>
      </c>
      <c r="Q10" s="274">
        <v>27.7</v>
      </c>
      <c r="R10" s="275">
        <v>28.8</v>
      </c>
      <c r="S10" s="273">
        <v>169</v>
      </c>
      <c r="T10" s="274">
        <v>200</v>
      </c>
      <c r="U10" s="275">
        <v>369</v>
      </c>
      <c r="V10" s="273">
        <v>61</v>
      </c>
      <c r="W10" s="274">
        <v>43</v>
      </c>
      <c r="X10" s="275">
        <v>52</v>
      </c>
      <c r="Y10" s="273">
        <v>395</v>
      </c>
      <c r="Z10" s="274">
        <v>391</v>
      </c>
      <c r="AA10" s="275">
        <v>786</v>
      </c>
      <c r="AB10" s="273">
        <v>64</v>
      </c>
      <c r="AC10" s="274">
        <v>47</v>
      </c>
      <c r="AD10" s="275">
        <v>56</v>
      </c>
      <c r="AE10" s="273">
        <v>395</v>
      </c>
      <c r="AF10" s="274">
        <v>391</v>
      </c>
      <c r="AG10" s="275">
        <v>786</v>
      </c>
      <c r="AH10" s="273">
        <v>34.6</v>
      </c>
      <c r="AI10" s="274">
        <v>31.4</v>
      </c>
      <c r="AJ10" s="275">
        <v>33</v>
      </c>
      <c r="AK10" s="273">
        <v>395</v>
      </c>
      <c r="AL10" s="274">
        <v>391</v>
      </c>
      <c r="AM10" s="275">
        <v>786</v>
      </c>
      <c r="AN10" s="273">
        <v>54</v>
      </c>
      <c r="AO10" s="274">
        <v>37</v>
      </c>
      <c r="AP10" s="275">
        <v>45</v>
      </c>
      <c r="AQ10" s="273">
        <v>564</v>
      </c>
      <c r="AR10" s="274">
        <v>591</v>
      </c>
      <c r="AS10" s="275">
        <v>1155</v>
      </c>
      <c r="AT10" s="273">
        <v>56</v>
      </c>
      <c r="AU10" s="274">
        <v>39</v>
      </c>
      <c r="AV10" s="275">
        <v>48</v>
      </c>
      <c r="AW10" s="273">
        <v>564</v>
      </c>
      <c r="AX10" s="274">
        <v>591</v>
      </c>
      <c r="AY10" s="275">
        <v>1155</v>
      </c>
      <c r="AZ10" s="273">
        <v>33.200000000000003</v>
      </c>
      <c r="BA10" s="274">
        <v>30.2</v>
      </c>
      <c r="BB10" s="275">
        <v>31.7</v>
      </c>
      <c r="BC10" s="273">
        <v>564</v>
      </c>
      <c r="BD10" s="274">
        <v>591</v>
      </c>
      <c r="BE10" s="275">
        <v>1155</v>
      </c>
    </row>
    <row r="11" spans="1:57" x14ac:dyDescent="0.35">
      <c r="A11" t="s">
        <v>7</v>
      </c>
      <c r="B11" t="s">
        <v>252</v>
      </c>
      <c r="C11" t="s">
        <v>247</v>
      </c>
      <c r="D11" s="273">
        <v>35</v>
      </c>
      <c r="E11" s="274">
        <v>18</v>
      </c>
      <c r="F11" s="275">
        <v>26</v>
      </c>
      <c r="G11" s="273">
        <v>339</v>
      </c>
      <c r="H11" s="274">
        <v>376</v>
      </c>
      <c r="I11" s="275">
        <v>715</v>
      </c>
      <c r="J11" s="273">
        <v>37</v>
      </c>
      <c r="K11" s="274">
        <v>20</v>
      </c>
      <c r="L11" s="275">
        <v>28</v>
      </c>
      <c r="M11" s="273">
        <v>339</v>
      </c>
      <c r="N11" s="274">
        <v>376</v>
      </c>
      <c r="O11" s="275">
        <v>715</v>
      </c>
      <c r="P11" s="273">
        <v>29</v>
      </c>
      <c r="Q11" s="274">
        <v>25.7</v>
      </c>
      <c r="R11" s="275">
        <v>27.3</v>
      </c>
      <c r="S11" s="273">
        <v>339</v>
      </c>
      <c r="T11" s="274">
        <v>376</v>
      </c>
      <c r="U11" s="275">
        <v>715</v>
      </c>
      <c r="V11" s="273">
        <v>53</v>
      </c>
      <c r="W11" s="274">
        <v>30</v>
      </c>
      <c r="X11" s="275">
        <v>41</v>
      </c>
      <c r="Y11" s="273">
        <v>574</v>
      </c>
      <c r="Z11" s="274">
        <v>597</v>
      </c>
      <c r="AA11" s="275">
        <v>1171</v>
      </c>
      <c r="AB11" s="273">
        <v>55</v>
      </c>
      <c r="AC11" s="274">
        <v>34</v>
      </c>
      <c r="AD11" s="275">
        <v>44</v>
      </c>
      <c r="AE11" s="273">
        <v>574</v>
      </c>
      <c r="AF11" s="274">
        <v>597</v>
      </c>
      <c r="AG11" s="275">
        <v>1171</v>
      </c>
      <c r="AH11" s="273">
        <v>33.299999999999997</v>
      </c>
      <c r="AI11" s="274">
        <v>29.8</v>
      </c>
      <c r="AJ11" s="275">
        <v>31.5</v>
      </c>
      <c r="AK11" s="273">
        <v>574</v>
      </c>
      <c r="AL11" s="274">
        <v>597</v>
      </c>
      <c r="AM11" s="275">
        <v>1171</v>
      </c>
      <c r="AN11" s="273">
        <v>46</v>
      </c>
      <c r="AO11" s="274">
        <v>26</v>
      </c>
      <c r="AP11" s="275">
        <v>36</v>
      </c>
      <c r="AQ11" s="273">
        <v>913</v>
      </c>
      <c r="AR11" s="274">
        <v>973</v>
      </c>
      <c r="AS11" s="275">
        <v>1886</v>
      </c>
      <c r="AT11" s="273">
        <v>48</v>
      </c>
      <c r="AU11" s="274">
        <v>29</v>
      </c>
      <c r="AV11" s="275">
        <v>38</v>
      </c>
      <c r="AW11" s="273">
        <v>913</v>
      </c>
      <c r="AX11" s="274">
        <v>973</v>
      </c>
      <c r="AY11" s="275">
        <v>1886</v>
      </c>
      <c r="AZ11" s="273">
        <v>31.7</v>
      </c>
      <c r="BA11" s="274">
        <v>28.2</v>
      </c>
      <c r="BB11" s="275">
        <v>29.9</v>
      </c>
      <c r="BC11" s="273">
        <v>913</v>
      </c>
      <c r="BD11" s="274">
        <v>973</v>
      </c>
      <c r="BE11" s="275">
        <v>1886</v>
      </c>
    </row>
    <row r="12" spans="1:57" x14ac:dyDescent="0.35">
      <c r="A12" t="s">
        <v>10</v>
      </c>
      <c r="B12" t="s">
        <v>256</v>
      </c>
      <c r="C12" t="s">
        <v>247</v>
      </c>
      <c r="D12" s="273">
        <v>37</v>
      </c>
      <c r="E12" s="274">
        <v>21</v>
      </c>
      <c r="F12" s="275">
        <v>29</v>
      </c>
      <c r="G12" s="273">
        <v>228</v>
      </c>
      <c r="H12" s="274">
        <v>226</v>
      </c>
      <c r="I12" s="275">
        <v>454</v>
      </c>
      <c r="J12" s="273">
        <v>41</v>
      </c>
      <c r="K12" s="274">
        <v>26</v>
      </c>
      <c r="L12" s="275">
        <v>33</v>
      </c>
      <c r="M12" s="273">
        <v>228</v>
      </c>
      <c r="N12" s="274">
        <v>226</v>
      </c>
      <c r="O12" s="275">
        <v>454</v>
      </c>
      <c r="P12" s="273">
        <v>29.1</v>
      </c>
      <c r="Q12" s="274">
        <v>26.8</v>
      </c>
      <c r="R12" s="275">
        <v>28</v>
      </c>
      <c r="S12" s="273">
        <v>228</v>
      </c>
      <c r="T12" s="274">
        <v>226</v>
      </c>
      <c r="U12" s="275">
        <v>454</v>
      </c>
      <c r="V12" s="273">
        <v>62</v>
      </c>
      <c r="W12" s="274">
        <v>44</v>
      </c>
      <c r="X12" s="275">
        <v>53</v>
      </c>
      <c r="Y12" s="273">
        <v>540</v>
      </c>
      <c r="Z12" s="274">
        <v>570</v>
      </c>
      <c r="AA12" s="275">
        <v>1110</v>
      </c>
      <c r="AB12" s="273">
        <v>66</v>
      </c>
      <c r="AC12" s="274">
        <v>50</v>
      </c>
      <c r="AD12" s="275">
        <v>58</v>
      </c>
      <c r="AE12" s="273">
        <v>540</v>
      </c>
      <c r="AF12" s="274">
        <v>570</v>
      </c>
      <c r="AG12" s="275">
        <v>1110</v>
      </c>
      <c r="AH12" s="273">
        <v>32.1</v>
      </c>
      <c r="AI12" s="274">
        <v>30.4</v>
      </c>
      <c r="AJ12" s="275">
        <v>31.3</v>
      </c>
      <c r="AK12" s="273">
        <v>540</v>
      </c>
      <c r="AL12" s="274">
        <v>570</v>
      </c>
      <c r="AM12" s="275">
        <v>1110</v>
      </c>
      <c r="AN12" s="273">
        <v>55</v>
      </c>
      <c r="AO12" s="274">
        <v>38</v>
      </c>
      <c r="AP12" s="275">
        <v>46</v>
      </c>
      <c r="AQ12" s="273">
        <v>768</v>
      </c>
      <c r="AR12" s="274">
        <v>796</v>
      </c>
      <c r="AS12" s="275">
        <v>1564</v>
      </c>
      <c r="AT12" s="273">
        <v>58</v>
      </c>
      <c r="AU12" s="274">
        <v>43</v>
      </c>
      <c r="AV12" s="275">
        <v>51</v>
      </c>
      <c r="AW12" s="273">
        <v>768</v>
      </c>
      <c r="AX12" s="274">
        <v>796</v>
      </c>
      <c r="AY12" s="275">
        <v>1564</v>
      </c>
      <c r="AZ12" s="273">
        <v>31.3</v>
      </c>
      <c r="BA12" s="274">
        <v>29.4</v>
      </c>
      <c r="BB12" s="275">
        <v>30.3</v>
      </c>
      <c r="BC12" s="273">
        <v>768</v>
      </c>
      <c r="BD12" s="274">
        <v>796</v>
      </c>
      <c r="BE12" s="275">
        <v>1564</v>
      </c>
    </row>
    <row r="13" spans="1:57" x14ac:dyDescent="0.35">
      <c r="A13" t="s">
        <v>12</v>
      </c>
      <c r="B13" t="s">
        <v>258</v>
      </c>
      <c r="C13" t="s">
        <v>247</v>
      </c>
      <c r="D13" s="273">
        <v>26</v>
      </c>
      <c r="E13" s="274">
        <v>13</v>
      </c>
      <c r="F13" s="275">
        <v>20</v>
      </c>
      <c r="G13" s="273">
        <v>295</v>
      </c>
      <c r="H13" s="274">
        <v>263</v>
      </c>
      <c r="I13" s="275">
        <v>558</v>
      </c>
      <c r="J13" s="273">
        <v>27</v>
      </c>
      <c r="K13" s="274">
        <v>16</v>
      </c>
      <c r="L13" s="275">
        <v>22</v>
      </c>
      <c r="M13" s="273">
        <v>295</v>
      </c>
      <c r="N13" s="274">
        <v>263</v>
      </c>
      <c r="O13" s="275">
        <v>558</v>
      </c>
      <c r="P13" s="273">
        <v>28.1</v>
      </c>
      <c r="Q13" s="274">
        <v>25.9</v>
      </c>
      <c r="R13" s="275">
        <v>27.1</v>
      </c>
      <c r="S13" s="273">
        <v>295</v>
      </c>
      <c r="T13" s="274">
        <v>263</v>
      </c>
      <c r="U13" s="275">
        <v>558</v>
      </c>
      <c r="V13" s="273">
        <v>54</v>
      </c>
      <c r="W13" s="274">
        <v>33</v>
      </c>
      <c r="X13" s="275">
        <v>44</v>
      </c>
      <c r="Y13" s="273">
        <v>989</v>
      </c>
      <c r="Z13" s="274">
        <v>948</v>
      </c>
      <c r="AA13" s="275">
        <v>1937</v>
      </c>
      <c r="AB13" s="273">
        <v>55</v>
      </c>
      <c r="AC13" s="274">
        <v>37</v>
      </c>
      <c r="AD13" s="275">
        <v>47</v>
      </c>
      <c r="AE13" s="273">
        <v>989</v>
      </c>
      <c r="AF13" s="274">
        <v>948</v>
      </c>
      <c r="AG13" s="275">
        <v>1937</v>
      </c>
      <c r="AH13" s="273">
        <v>33.9</v>
      </c>
      <c r="AI13" s="274">
        <v>31.2</v>
      </c>
      <c r="AJ13" s="275">
        <v>32.6</v>
      </c>
      <c r="AK13" s="273">
        <v>989</v>
      </c>
      <c r="AL13" s="274">
        <v>948</v>
      </c>
      <c r="AM13" s="275">
        <v>1937</v>
      </c>
      <c r="AN13" s="273">
        <v>47</v>
      </c>
      <c r="AO13" s="274">
        <v>29</v>
      </c>
      <c r="AP13" s="275">
        <v>38</v>
      </c>
      <c r="AQ13" s="273">
        <v>1284</v>
      </c>
      <c r="AR13" s="274">
        <v>1211</v>
      </c>
      <c r="AS13" s="275">
        <v>2495</v>
      </c>
      <c r="AT13" s="273">
        <v>49</v>
      </c>
      <c r="AU13" s="274">
        <v>33</v>
      </c>
      <c r="AV13" s="275">
        <v>41</v>
      </c>
      <c r="AW13" s="273">
        <v>1284</v>
      </c>
      <c r="AX13" s="274">
        <v>1211</v>
      </c>
      <c r="AY13" s="275">
        <v>2495</v>
      </c>
      <c r="AZ13" s="273">
        <v>32.6</v>
      </c>
      <c r="BA13" s="274">
        <v>30</v>
      </c>
      <c r="BB13" s="275">
        <v>31.4</v>
      </c>
      <c r="BC13" s="273">
        <v>1284</v>
      </c>
      <c r="BD13" s="274">
        <v>1211</v>
      </c>
      <c r="BE13" s="275">
        <v>2495</v>
      </c>
    </row>
    <row r="14" spans="1:57" x14ac:dyDescent="0.35">
      <c r="A14" t="s">
        <v>4</v>
      </c>
      <c r="B14" t="s">
        <v>248</v>
      </c>
      <c r="C14" t="s">
        <v>247</v>
      </c>
      <c r="D14" s="273">
        <v>41</v>
      </c>
      <c r="E14" s="274">
        <v>23</v>
      </c>
      <c r="F14" s="275">
        <v>33</v>
      </c>
      <c r="G14" s="273">
        <v>143</v>
      </c>
      <c r="H14" s="274">
        <v>124</v>
      </c>
      <c r="I14" s="275">
        <v>267</v>
      </c>
      <c r="J14" s="273">
        <v>41</v>
      </c>
      <c r="K14" s="274">
        <v>29</v>
      </c>
      <c r="L14" s="275">
        <v>36</v>
      </c>
      <c r="M14" s="273">
        <v>143</v>
      </c>
      <c r="N14" s="274">
        <v>124</v>
      </c>
      <c r="O14" s="275">
        <v>267</v>
      </c>
      <c r="P14" s="273">
        <v>28.8</v>
      </c>
      <c r="Q14" s="274">
        <v>26.7</v>
      </c>
      <c r="R14" s="275">
        <v>27.8</v>
      </c>
      <c r="S14" s="273">
        <v>143</v>
      </c>
      <c r="T14" s="274">
        <v>124</v>
      </c>
      <c r="U14" s="275">
        <v>267</v>
      </c>
      <c r="V14" s="273">
        <v>62</v>
      </c>
      <c r="W14" s="274">
        <v>39</v>
      </c>
      <c r="X14" s="275">
        <v>51</v>
      </c>
      <c r="Y14" s="273">
        <v>502</v>
      </c>
      <c r="Z14" s="274">
        <v>485</v>
      </c>
      <c r="AA14" s="275">
        <v>987</v>
      </c>
      <c r="AB14" s="273">
        <v>63</v>
      </c>
      <c r="AC14" s="274">
        <v>43</v>
      </c>
      <c r="AD14" s="275">
        <v>53</v>
      </c>
      <c r="AE14" s="273">
        <v>502</v>
      </c>
      <c r="AF14" s="274">
        <v>485</v>
      </c>
      <c r="AG14" s="275">
        <v>987</v>
      </c>
      <c r="AH14" s="273">
        <v>33.4</v>
      </c>
      <c r="AI14" s="274">
        <v>31</v>
      </c>
      <c r="AJ14" s="275">
        <v>32.200000000000003</v>
      </c>
      <c r="AK14" s="273">
        <v>502</v>
      </c>
      <c r="AL14" s="274">
        <v>485</v>
      </c>
      <c r="AM14" s="275">
        <v>987</v>
      </c>
      <c r="AN14" s="273">
        <v>57</v>
      </c>
      <c r="AO14" s="274">
        <v>36</v>
      </c>
      <c r="AP14" s="275">
        <v>47</v>
      </c>
      <c r="AQ14" s="273">
        <v>645</v>
      </c>
      <c r="AR14" s="274">
        <v>609</v>
      </c>
      <c r="AS14" s="275">
        <v>1254</v>
      </c>
      <c r="AT14" s="273">
        <v>58</v>
      </c>
      <c r="AU14" s="274">
        <v>40</v>
      </c>
      <c r="AV14" s="275">
        <v>49</v>
      </c>
      <c r="AW14" s="273">
        <v>645</v>
      </c>
      <c r="AX14" s="274">
        <v>609</v>
      </c>
      <c r="AY14" s="275">
        <v>1254</v>
      </c>
      <c r="AZ14" s="273">
        <v>32.4</v>
      </c>
      <c r="BA14" s="274">
        <v>30.1</v>
      </c>
      <c r="BB14" s="275">
        <v>31.3</v>
      </c>
      <c r="BC14" s="273">
        <v>645</v>
      </c>
      <c r="BD14" s="274">
        <v>609</v>
      </c>
      <c r="BE14" s="275">
        <v>1254</v>
      </c>
    </row>
    <row r="15" spans="1:57" x14ac:dyDescent="0.35">
      <c r="A15" t="s">
        <v>22</v>
      </c>
      <c r="B15" t="s">
        <v>268</v>
      </c>
      <c r="C15" t="s">
        <v>260</v>
      </c>
      <c r="D15" s="273">
        <v>28</v>
      </c>
      <c r="E15" s="274">
        <v>14</v>
      </c>
      <c r="F15" s="275">
        <v>21</v>
      </c>
      <c r="G15" s="273">
        <v>239</v>
      </c>
      <c r="H15" s="274">
        <v>226</v>
      </c>
      <c r="I15" s="275">
        <v>465</v>
      </c>
      <c r="J15" s="273">
        <v>31</v>
      </c>
      <c r="K15" s="274">
        <v>17</v>
      </c>
      <c r="L15" s="275">
        <v>24</v>
      </c>
      <c r="M15" s="273">
        <v>239</v>
      </c>
      <c r="N15" s="274">
        <v>226</v>
      </c>
      <c r="O15" s="275">
        <v>465</v>
      </c>
      <c r="P15" s="273">
        <v>29</v>
      </c>
      <c r="Q15" s="274">
        <v>26.1</v>
      </c>
      <c r="R15" s="275">
        <v>27.6</v>
      </c>
      <c r="S15" s="273">
        <v>239</v>
      </c>
      <c r="T15" s="274">
        <v>226</v>
      </c>
      <c r="U15" s="275">
        <v>465</v>
      </c>
      <c r="V15" s="273">
        <v>47</v>
      </c>
      <c r="W15" s="274">
        <v>30</v>
      </c>
      <c r="X15" s="275">
        <v>38</v>
      </c>
      <c r="Y15" s="273">
        <v>545</v>
      </c>
      <c r="Z15" s="274">
        <v>567</v>
      </c>
      <c r="AA15" s="275">
        <v>1112</v>
      </c>
      <c r="AB15" s="273">
        <v>50</v>
      </c>
      <c r="AC15" s="274">
        <v>35</v>
      </c>
      <c r="AD15" s="275">
        <v>42</v>
      </c>
      <c r="AE15" s="273">
        <v>545</v>
      </c>
      <c r="AF15" s="274">
        <v>567</v>
      </c>
      <c r="AG15" s="275">
        <v>1112</v>
      </c>
      <c r="AH15" s="273">
        <v>32.200000000000003</v>
      </c>
      <c r="AI15" s="274">
        <v>30</v>
      </c>
      <c r="AJ15" s="275">
        <v>31.1</v>
      </c>
      <c r="AK15" s="273">
        <v>545</v>
      </c>
      <c r="AL15" s="274">
        <v>567</v>
      </c>
      <c r="AM15" s="275">
        <v>1112</v>
      </c>
      <c r="AN15" s="273">
        <v>41</v>
      </c>
      <c r="AO15" s="274">
        <v>25</v>
      </c>
      <c r="AP15" s="275">
        <v>33</v>
      </c>
      <c r="AQ15" s="273">
        <v>784</v>
      </c>
      <c r="AR15" s="274">
        <v>793</v>
      </c>
      <c r="AS15" s="275">
        <v>1577</v>
      </c>
      <c r="AT15" s="273">
        <v>44</v>
      </c>
      <c r="AU15" s="274">
        <v>30</v>
      </c>
      <c r="AV15" s="275">
        <v>37</v>
      </c>
      <c r="AW15" s="273">
        <v>784</v>
      </c>
      <c r="AX15" s="274">
        <v>793</v>
      </c>
      <c r="AY15" s="275">
        <v>1577</v>
      </c>
      <c r="AZ15" s="273">
        <v>31.2</v>
      </c>
      <c r="BA15" s="274">
        <v>28.9</v>
      </c>
      <c r="BB15" s="275">
        <v>30</v>
      </c>
      <c r="BC15" s="273">
        <v>784</v>
      </c>
      <c r="BD15" s="274">
        <v>793</v>
      </c>
      <c r="BE15" s="275">
        <v>1577</v>
      </c>
    </row>
    <row r="16" spans="1:57" x14ac:dyDescent="0.35">
      <c r="A16" t="s">
        <v>35</v>
      </c>
      <c r="B16" t="s">
        <v>281</v>
      </c>
      <c r="C16" t="s">
        <v>260</v>
      </c>
      <c r="D16" s="273">
        <v>25</v>
      </c>
      <c r="E16" s="274">
        <v>11</v>
      </c>
      <c r="F16" s="275">
        <v>17</v>
      </c>
      <c r="G16" s="273">
        <v>163</v>
      </c>
      <c r="H16" s="274">
        <v>190</v>
      </c>
      <c r="I16" s="275">
        <v>353</v>
      </c>
      <c r="J16" s="273">
        <v>26</v>
      </c>
      <c r="K16" s="274">
        <v>11</v>
      </c>
      <c r="L16" s="275">
        <v>18</v>
      </c>
      <c r="M16" s="273">
        <v>163</v>
      </c>
      <c r="N16" s="274">
        <v>190</v>
      </c>
      <c r="O16" s="275">
        <v>353</v>
      </c>
      <c r="P16" s="273">
        <v>28.6</v>
      </c>
      <c r="Q16" s="274">
        <v>25.6</v>
      </c>
      <c r="R16" s="275">
        <v>27</v>
      </c>
      <c r="S16" s="273">
        <v>163</v>
      </c>
      <c r="T16" s="274">
        <v>190</v>
      </c>
      <c r="U16" s="275">
        <v>353</v>
      </c>
      <c r="V16" s="273">
        <v>55</v>
      </c>
      <c r="W16" s="274">
        <v>39</v>
      </c>
      <c r="X16" s="275">
        <v>47</v>
      </c>
      <c r="Y16" s="273">
        <v>1127</v>
      </c>
      <c r="Z16" s="274">
        <v>1108</v>
      </c>
      <c r="AA16" s="275">
        <v>2235</v>
      </c>
      <c r="AB16" s="273">
        <v>58</v>
      </c>
      <c r="AC16" s="274">
        <v>41</v>
      </c>
      <c r="AD16" s="275">
        <v>49</v>
      </c>
      <c r="AE16" s="273">
        <v>1127</v>
      </c>
      <c r="AF16" s="274">
        <v>1108</v>
      </c>
      <c r="AG16" s="275">
        <v>2235</v>
      </c>
      <c r="AH16" s="273">
        <v>34.700000000000003</v>
      </c>
      <c r="AI16" s="274">
        <v>31.8</v>
      </c>
      <c r="AJ16" s="275">
        <v>33.299999999999997</v>
      </c>
      <c r="AK16" s="273">
        <v>1127</v>
      </c>
      <c r="AL16" s="274">
        <v>1108</v>
      </c>
      <c r="AM16" s="275">
        <v>2235</v>
      </c>
      <c r="AN16" s="273">
        <v>51</v>
      </c>
      <c r="AO16" s="274">
        <v>35</v>
      </c>
      <c r="AP16" s="275">
        <v>43</v>
      </c>
      <c r="AQ16" s="273">
        <v>1290</v>
      </c>
      <c r="AR16" s="274">
        <v>1298</v>
      </c>
      <c r="AS16" s="275">
        <v>2588</v>
      </c>
      <c r="AT16" s="273">
        <v>54</v>
      </c>
      <c r="AU16" s="274">
        <v>36</v>
      </c>
      <c r="AV16" s="275">
        <v>45</v>
      </c>
      <c r="AW16" s="273">
        <v>1290</v>
      </c>
      <c r="AX16" s="274">
        <v>1298</v>
      </c>
      <c r="AY16" s="275">
        <v>2588</v>
      </c>
      <c r="AZ16" s="273">
        <v>34</v>
      </c>
      <c r="BA16" s="274">
        <v>30.9</v>
      </c>
      <c r="BB16" s="275">
        <v>32.4</v>
      </c>
      <c r="BC16" s="273">
        <v>1290</v>
      </c>
      <c r="BD16" s="274">
        <v>1298</v>
      </c>
      <c r="BE16" s="275">
        <v>2588</v>
      </c>
    </row>
    <row r="17" spans="1:57" x14ac:dyDescent="0.35">
      <c r="A17" t="s">
        <v>15</v>
      </c>
      <c r="B17" t="s">
        <v>261</v>
      </c>
      <c r="C17" t="s">
        <v>260</v>
      </c>
      <c r="D17" s="273">
        <v>33</v>
      </c>
      <c r="E17" s="274">
        <v>25</v>
      </c>
      <c r="F17" s="275">
        <v>29</v>
      </c>
      <c r="G17" s="273">
        <v>237</v>
      </c>
      <c r="H17" s="274">
        <v>252</v>
      </c>
      <c r="I17" s="275">
        <v>489</v>
      </c>
      <c r="J17" s="273">
        <v>36</v>
      </c>
      <c r="K17" s="274">
        <v>28</v>
      </c>
      <c r="L17" s="275">
        <v>32</v>
      </c>
      <c r="M17" s="273">
        <v>237</v>
      </c>
      <c r="N17" s="274">
        <v>252</v>
      </c>
      <c r="O17" s="275">
        <v>489</v>
      </c>
      <c r="P17" s="273">
        <v>30.4</v>
      </c>
      <c r="Q17" s="274">
        <v>29.7</v>
      </c>
      <c r="R17" s="275">
        <v>30</v>
      </c>
      <c r="S17" s="273">
        <v>237</v>
      </c>
      <c r="T17" s="274">
        <v>252</v>
      </c>
      <c r="U17" s="275">
        <v>489</v>
      </c>
      <c r="V17" s="273">
        <v>46</v>
      </c>
      <c r="W17" s="274">
        <v>32</v>
      </c>
      <c r="X17" s="275">
        <v>39</v>
      </c>
      <c r="Y17" s="273">
        <v>792</v>
      </c>
      <c r="Z17" s="274">
        <v>833</v>
      </c>
      <c r="AA17" s="275">
        <v>1625</v>
      </c>
      <c r="AB17" s="273">
        <v>49</v>
      </c>
      <c r="AC17" s="274">
        <v>36</v>
      </c>
      <c r="AD17" s="275">
        <v>42</v>
      </c>
      <c r="AE17" s="273">
        <v>792</v>
      </c>
      <c r="AF17" s="274">
        <v>833</v>
      </c>
      <c r="AG17" s="275">
        <v>1625</v>
      </c>
      <c r="AH17" s="273">
        <v>33.200000000000003</v>
      </c>
      <c r="AI17" s="274">
        <v>30.5</v>
      </c>
      <c r="AJ17" s="275">
        <v>31.8</v>
      </c>
      <c r="AK17" s="273">
        <v>792</v>
      </c>
      <c r="AL17" s="274">
        <v>833</v>
      </c>
      <c r="AM17" s="275">
        <v>1625</v>
      </c>
      <c r="AN17" s="273">
        <v>43</v>
      </c>
      <c r="AO17" s="274">
        <v>31</v>
      </c>
      <c r="AP17" s="275">
        <v>37</v>
      </c>
      <c r="AQ17" s="273">
        <v>1029</v>
      </c>
      <c r="AR17" s="274">
        <v>1085</v>
      </c>
      <c r="AS17" s="275">
        <v>2114</v>
      </c>
      <c r="AT17" s="273">
        <v>46</v>
      </c>
      <c r="AU17" s="274">
        <v>34</v>
      </c>
      <c r="AV17" s="275">
        <v>40</v>
      </c>
      <c r="AW17" s="273">
        <v>1029</v>
      </c>
      <c r="AX17" s="274">
        <v>1085</v>
      </c>
      <c r="AY17" s="275">
        <v>2114</v>
      </c>
      <c r="AZ17" s="273">
        <v>32.5</v>
      </c>
      <c r="BA17" s="274">
        <v>30.3</v>
      </c>
      <c r="BB17" s="275">
        <v>31.4</v>
      </c>
      <c r="BC17" s="273">
        <v>1029</v>
      </c>
      <c r="BD17" s="274">
        <v>1085</v>
      </c>
      <c r="BE17" s="275">
        <v>2114</v>
      </c>
    </row>
    <row r="18" spans="1:57" x14ac:dyDescent="0.35">
      <c r="A18" t="s">
        <v>16</v>
      </c>
      <c r="B18" t="s">
        <v>262</v>
      </c>
      <c r="C18" t="s">
        <v>260</v>
      </c>
      <c r="D18" s="273">
        <v>48</v>
      </c>
      <c r="E18" s="274">
        <v>30</v>
      </c>
      <c r="F18" s="275">
        <v>39</v>
      </c>
      <c r="G18" s="273">
        <v>280</v>
      </c>
      <c r="H18" s="274">
        <v>289</v>
      </c>
      <c r="I18" s="275">
        <v>569</v>
      </c>
      <c r="J18" s="273">
        <v>48</v>
      </c>
      <c r="K18" s="274">
        <v>33</v>
      </c>
      <c r="L18" s="275">
        <v>40</v>
      </c>
      <c r="M18" s="273">
        <v>280</v>
      </c>
      <c r="N18" s="274">
        <v>289</v>
      </c>
      <c r="O18" s="275">
        <v>569</v>
      </c>
      <c r="P18" s="273">
        <v>31.7</v>
      </c>
      <c r="Q18" s="274">
        <v>29.2</v>
      </c>
      <c r="R18" s="275">
        <v>30.4</v>
      </c>
      <c r="S18" s="273">
        <v>280</v>
      </c>
      <c r="T18" s="274">
        <v>289</v>
      </c>
      <c r="U18" s="275">
        <v>569</v>
      </c>
      <c r="V18" s="273">
        <v>65</v>
      </c>
      <c r="W18" s="274">
        <v>43</v>
      </c>
      <c r="X18" s="275">
        <v>54</v>
      </c>
      <c r="Y18" s="273">
        <v>559</v>
      </c>
      <c r="Z18" s="274">
        <v>562</v>
      </c>
      <c r="AA18" s="275">
        <v>1121</v>
      </c>
      <c r="AB18" s="273">
        <v>68</v>
      </c>
      <c r="AC18" s="274">
        <v>47</v>
      </c>
      <c r="AD18" s="275">
        <v>57</v>
      </c>
      <c r="AE18" s="273">
        <v>559</v>
      </c>
      <c r="AF18" s="274">
        <v>562</v>
      </c>
      <c r="AG18" s="275">
        <v>1121</v>
      </c>
      <c r="AH18" s="273">
        <v>34.299999999999997</v>
      </c>
      <c r="AI18" s="274">
        <v>31.8</v>
      </c>
      <c r="AJ18" s="275">
        <v>33</v>
      </c>
      <c r="AK18" s="273">
        <v>559</v>
      </c>
      <c r="AL18" s="274">
        <v>562</v>
      </c>
      <c r="AM18" s="275">
        <v>1121</v>
      </c>
      <c r="AN18" s="273">
        <v>59</v>
      </c>
      <c r="AO18" s="274">
        <v>38</v>
      </c>
      <c r="AP18" s="275">
        <v>49</v>
      </c>
      <c r="AQ18" s="273">
        <v>839</v>
      </c>
      <c r="AR18" s="274">
        <v>851</v>
      </c>
      <c r="AS18" s="275">
        <v>1690</v>
      </c>
      <c r="AT18" s="273">
        <v>61</v>
      </c>
      <c r="AU18" s="274">
        <v>42</v>
      </c>
      <c r="AV18" s="275">
        <v>52</v>
      </c>
      <c r="AW18" s="273">
        <v>839</v>
      </c>
      <c r="AX18" s="274">
        <v>851</v>
      </c>
      <c r="AY18" s="275">
        <v>1690</v>
      </c>
      <c r="AZ18" s="273">
        <v>33.4</v>
      </c>
      <c r="BA18" s="274">
        <v>30.9</v>
      </c>
      <c r="BB18" s="275">
        <v>32.1</v>
      </c>
      <c r="BC18" s="273">
        <v>839</v>
      </c>
      <c r="BD18" s="274">
        <v>851</v>
      </c>
      <c r="BE18" s="275">
        <v>1690</v>
      </c>
    </row>
    <row r="19" spans="1:57" x14ac:dyDescent="0.35">
      <c r="A19" t="s">
        <v>44</v>
      </c>
      <c r="B19" t="s">
        <v>563</v>
      </c>
      <c r="C19" t="s">
        <v>408</v>
      </c>
      <c r="D19" s="273">
        <v>35</v>
      </c>
      <c r="E19" s="274">
        <v>18</v>
      </c>
      <c r="F19" s="275">
        <v>26</v>
      </c>
      <c r="G19" s="273">
        <v>488</v>
      </c>
      <c r="H19" s="274">
        <v>541</v>
      </c>
      <c r="I19" s="275">
        <v>1029</v>
      </c>
      <c r="J19" s="273">
        <v>44</v>
      </c>
      <c r="K19" s="274">
        <v>26</v>
      </c>
      <c r="L19" s="275">
        <v>35</v>
      </c>
      <c r="M19" s="273">
        <v>488</v>
      </c>
      <c r="N19" s="274">
        <v>541</v>
      </c>
      <c r="O19" s="275">
        <v>1029</v>
      </c>
      <c r="P19" s="273">
        <v>29</v>
      </c>
      <c r="Q19" s="274">
        <v>26</v>
      </c>
      <c r="R19" s="275">
        <v>27.5</v>
      </c>
      <c r="S19" s="273">
        <v>488</v>
      </c>
      <c r="T19" s="274">
        <v>541</v>
      </c>
      <c r="U19" s="275">
        <v>1029</v>
      </c>
      <c r="V19" s="273">
        <v>47</v>
      </c>
      <c r="W19" s="274">
        <v>32</v>
      </c>
      <c r="X19" s="275">
        <v>40</v>
      </c>
      <c r="Y19" s="273">
        <v>1117</v>
      </c>
      <c r="Z19" s="274">
        <v>1133</v>
      </c>
      <c r="AA19" s="275">
        <v>2250</v>
      </c>
      <c r="AB19" s="273">
        <v>53</v>
      </c>
      <c r="AC19" s="274">
        <v>37</v>
      </c>
      <c r="AD19" s="275">
        <v>45</v>
      </c>
      <c r="AE19" s="273">
        <v>1117</v>
      </c>
      <c r="AF19" s="274">
        <v>1133</v>
      </c>
      <c r="AG19" s="275">
        <v>2250</v>
      </c>
      <c r="AH19" s="273">
        <v>31.3</v>
      </c>
      <c r="AI19" s="274">
        <v>29</v>
      </c>
      <c r="AJ19" s="275">
        <v>30.2</v>
      </c>
      <c r="AK19" s="273">
        <v>1117</v>
      </c>
      <c r="AL19" s="274">
        <v>1133</v>
      </c>
      <c r="AM19" s="275">
        <v>2250</v>
      </c>
      <c r="AN19" s="273">
        <v>44</v>
      </c>
      <c r="AO19" s="274">
        <v>28</v>
      </c>
      <c r="AP19" s="275">
        <v>35</v>
      </c>
      <c r="AQ19" s="273">
        <v>1605</v>
      </c>
      <c r="AR19" s="274">
        <v>1674</v>
      </c>
      <c r="AS19" s="275">
        <v>3279</v>
      </c>
      <c r="AT19" s="273">
        <v>50</v>
      </c>
      <c r="AU19" s="274">
        <v>34</v>
      </c>
      <c r="AV19" s="275">
        <v>42</v>
      </c>
      <c r="AW19" s="273">
        <v>1605</v>
      </c>
      <c r="AX19" s="274">
        <v>1674</v>
      </c>
      <c r="AY19" s="275">
        <v>3279</v>
      </c>
      <c r="AZ19" s="273">
        <v>30.6</v>
      </c>
      <c r="BA19" s="274">
        <v>28.1</v>
      </c>
      <c r="BB19" s="275">
        <v>29.3</v>
      </c>
      <c r="BC19" s="273">
        <v>1605</v>
      </c>
      <c r="BD19" s="274">
        <v>1674</v>
      </c>
      <c r="BE19" s="275">
        <v>3279</v>
      </c>
    </row>
    <row r="20" spans="1:57" x14ac:dyDescent="0.35">
      <c r="A20" t="s">
        <v>43</v>
      </c>
      <c r="B20" t="s">
        <v>288</v>
      </c>
      <c r="C20" t="s">
        <v>408</v>
      </c>
      <c r="D20" s="273">
        <v>42</v>
      </c>
      <c r="E20" s="274">
        <v>20</v>
      </c>
      <c r="F20" s="275">
        <v>32</v>
      </c>
      <c r="G20" s="273">
        <v>233</v>
      </c>
      <c r="H20" s="274">
        <v>180</v>
      </c>
      <c r="I20" s="275">
        <v>413</v>
      </c>
      <c r="J20" s="273">
        <v>42</v>
      </c>
      <c r="K20" s="274">
        <v>21</v>
      </c>
      <c r="L20" s="275">
        <v>33</v>
      </c>
      <c r="M20" s="273">
        <v>233</v>
      </c>
      <c r="N20" s="274">
        <v>180</v>
      </c>
      <c r="O20" s="275">
        <v>413</v>
      </c>
      <c r="P20" s="273">
        <v>32</v>
      </c>
      <c r="Q20" s="274">
        <v>29.4</v>
      </c>
      <c r="R20" s="275">
        <v>30.8</v>
      </c>
      <c r="S20" s="273">
        <v>233</v>
      </c>
      <c r="T20" s="274">
        <v>180</v>
      </c>
      <c r="U20" s="275">
        <v>413</v>
      </c>
      <c r="V20" s="273">
        <v>66</v>
      </c>
      <c r="W20" s="274">
        <v>47</v>
      </c>
      <c r="X20" s="275">
        <v>56</v>
      </c>
      <c r="Y20" s="273">
        <v>1514</v>
      </c>
      <c r="Z20" s="274">
        <v>1629</v>
      </c>
      <c r="AA20" s="275">
        <v>3143</v>
      </c>
      <c r="AB20" s="273">
        <v>67</v>
      </c>
      <c r="AC20" s="274">
        <v>49</v>
      </c>
      <c r="AD20" s="275">
        <v>58</v>
      </c>
      <c r="AE20" s="273">
        <v>1514</v>
      </c>
      <c r="AF20" s="274">
        <v>1629</v>
      </c>
      <c r="AG20" s="275">
        <v>3143</v>
      </c>
      <c r="AH20" s="273">
        <v>35.9</v>
      </c>
      <c r="AI20" s="274">
        <v>33.299999999999997</v>
      </c>
      <c r="AJ20" s="275">
        <v>34.5</v>
      </c>
      <c r="AK20" s="273">
        <v>1514</v>
      </c>
      <c r="AL20" s="274">
        <v>1629</v>
      </c>
      <c r="AM20" s="275">
        <v>3143</v>
      </c>
      <c r="AN20" s="273">
        <v>63</v>
      </c>
      <c r="AO20" s="274">
        <v>44</v>
      </c>
      <c r="AP20" s="275">
        <v>53</v>
      </c>
      <c r="AQ20" s="273">
        <v>1747</v>
      </c>
      <c r="AR20" s="274">
        <v>1809</v>
      </c>
      <c r="AS20" s="275">
        <v>3556</v>
      </c>
      <c r="AT20" s="273">
        <v>64</v>
      </c>
      <c r="AU20" s="274">
        <v>47</v>
      </c>
      <c r="AV20" s="275">
        <v>55</v>
      </c>
      <c r="AW20" s="273">
        <v>1747</v>
      </c>
      <c r="AX20" s="274">
        <v>1809</v>
      </c>
      <c r="AY20" s="275">
        <v>3556</v>
      </c>
      <c r="AZ20" s="273">
        <v>35.4</v>
      </c>
      <c r="BA20" s="274">
        <v>32.9</v>
      </c>
      <c r="BB20" s="275">
        <v>34.1</v>
      </c>
      <c r="BC20" s="273">
        <v>1747</v>
      </c>
      <c r="BD20" s="274">
        <v>1809</v>
      </c>
      <c r="BE20" s="275">
        <v>3556</v>
      </c>
    </row>
    <row r="21" spans="1:57" x14ac:dyDescent="0.35">
      <c r="A21" t="s">
        <v>47</v>
      </c>
      <c r="B21" t="s">
        <v>292</v>
      </c>
      <c r="C21" t="s">
        <v>408</v>
      </c>
      <c r="D21" s="273">
        <v>45</v>
      </c>
      <c r="E21" s="274">
        <v>29</v>
      </c>
      <c r="F21" s="275">
        <v>37</v>
      </c>
      <c r="G21" s="273">
        <v>203</v>
      </c>
      <c r="H21" s="274">
        <v>198</v>
      </c>
      <c r="I21" s="275">
        <v>401</v>
      </c>
      <c r="J21" s="273">
        <v>49</v>
      </c>
      <c r="K21" s="274">
        <v>33</v>
      </c>
      <c r="L21" s="275">
        <v>41</v>
      </c>
      <c r="M21" s="273">
        <v>203</v>
      </c>
      <c r="N21" s="274">
        <v>198</v>
      </c>
      <c r="O21" s="275">
        <v>401</v>
      </c>
      <c r="P21" s="273">
        <v>31.8</v>
      </c>
      <c r="Q21" s="274">
        <v>29.8</v>
      </c>
      <c r="R21" s="275">
        <v>30.8</v>
      </c>
      <c r="S21" s="273">
        <v>203</v>
      </c>
      <c r="T21" s="274">
        <v>198</v>
      </c>
      <c r="U21" s="275">
        <v>401</v>
      </c>
      <c r="V21" s="273">
        <v>60</v>
      </c>
      <c r="W21" s="274">
        <v>40</v>
      </c>
      <c r="X21" s="275">
        <v>50</v>
      </c>
      <c r="Y21" s="273">
        <v>734</v>
      </c>
      <c r="Z21" s="274">
        <v>787</v>
      </c>
      <c r="AA21" s="275">
        <v>1521</v>
      </c>
      <c r="AB21" s="273">
        <v>63</v>
      </c>
      <c r="AC21" s="274">
        <v>45</v>
      </c>
      <c r="AD21" s="275">
        <v>53</v>
      </c>
      <c r="AE21" s="273">
        <v>734</v>
      </c>
      <c r="AF21" s="274">
        <v>787</v>
      </c>
      <c r="AG21" s="275">
        <v>1521</v>
      </c>
      <c r="AH21" s="273">
        <v>34.9</v>
      </c>
      <c r="AI21" s="274">
        <v>32</v>
      </c>
      <c r="AJ21" s="275">
        <v>33.4</v>
      </c>
      <c r="AK21" s="273">
        <v>734</v>
      </c>
      <c r="AL21" s="274">
        <v>787</v>
      </c>
      <c r="AM21" s="275">
        <v>1521</v>
      </c>
      <c r="AN21" s="273">
        <v>57</v>
      </c>
      <c r="AO21" s="274">
        <v>38</v>
      </c>
      <c r="AP21" s="275">
        <v>47</v>
      </c>
      <c r="AQ21" s="273">
        <v>937</v>
      </c>
      <c r="AR21" s="274">
        <v>985</v>
      </c>
      <c r="AS21" s="275">
        <v>1922</v>
      </c>
      <c r="AT21" s="273">
        <v>60</v>
      </c>
      <c r="AU21" s="274">
        <v>42</v>
      </c>
      <c r="AV21" s="275">
        <v>51</v>
      </c>
      <c r="AW21" s="273">
        <v>937</v>
      </c>
      <c r="AX21" s="274">
        <v>985</v>
      </c>
      <c r="AY21" s="275">
        <v>1922</v>
      </c>
      <c r="AZ21" s="273">
        <v>34.200000000000003</v>
      </c>
      <c r="BA21" s="274">
        <v>31.6</v>
      </c>
      <c r="BB21" s="275">
        <v>32.9</v>
      </c>
      <c r="BC21" s="273">
        <v>937</v>
      </c>
      <c r="BD21" s="274">
        <v>985</v>
      </c>
      <c r="BE21" s="275">
        <v>1922</v>
      </c>
    </row>
    <row r="22" spans="1:57" x14ac:dyDescent="0.35">
      <c r="A22" t="s">
        <v>48</v>
      </c>
      <c r="B22" t="s">
        <v>293</v>
      </c>
      <c r="C22" t="s">
        <v>408</v>
      </c>
      <c r="D22" s="273">
        <v>40</v>
      </c>
      <c r="E22" s="274">
        <v>26</v>
      </c>
      <c r="F22" s="275">
        <v>33</v>
      </c>
      <c r="G22" s="273">
        <v>178</v>
      </c>
      <c r="H22" s="274">
        <v>193</v>
      </c>
      <c r="I22" s="275">
        <v>371</v>
      </c>
      <c r="J22" s="273">
        <v>43</v>
      </c>
      <c r="K22" s="274">
        <v>28</v>
      </c>
      <c r="L22" s="275">
        <v>35</v>
      </c>
      <c r="M22" s="273">
        <v>178</v>
      </c>
      <c r="N22" s="274">
        <v>193</v>
      </c>
      <c r="O22" s="275">
        <v>371</v>
      </c>
      <c r="P22" s="273">
        <v>31.1</v>
      </c>
      <c r="Q22" s="274">
        <v>28.9</v>
      </c>
      <c r="R22" s="275">
        <v>30</v>
      </c>
      <c r="S22" s="273">
        <v>178</v>
      </c>
      <c r="T22" s="274">
        <v>193</v>
      </c>
      <c r="U22" s="275">
        <v>371</v>
      </c>
      <c r="V22" s="273">
        <v>62</v>
      </c>
      <c r="W22" s="274">
        <v>45</v>
      </c>
      <c r="X22" s="275">
        <v>53</v>
      </c>
      <c r="Y22" s="273">
        <v>780</v>
      </c>
      <c r="Z22" s="274">
        <v>778</v>
      </c>
      <c r="AA22" s="275">
        <v>1558</v>
      </c>
      <c r="AB22" s="273">
        <v>64</v>
      </c>
      <c r="AC22" s="274">
        <v>49</v>
      </c>
      <c r="AD22" s="275">
        <v>57</v>
      </c>
      <c r="AE22" s="273">
        <v>780</v>
      </c>
      <c r="AF22" s="274">
        <v>778</v>
      </c>
      <c r="AG22" s="275">
        <v>1558</v>
      </c>
      <c r="AH22" s="273">
        <v>35.1</v>
      </c>
      <c r="AI22" s="274">
        <v>32.6</v>
      </c>
      <c r="AJ22" s="275">
        <v>33.799999999999997</v>
      </c>
      <c r="AK22" s="273">
        <v>780</v>
      </c>
      <c r="AL22" s="274">
        <v>778</v>
      </c>
      <c r="AM22" s="275">
        <v>1558</v>
      </c>
      <c r="AN22" s="273">
        <v>58</v>
      </c>
      <c r="AO22" s="274">
        <v>41</v>
      </c>
      <c r="AP22" s="275">
        <v>50</v>
      </c>
      <c r="AQ22" s="273">
        <v>958</v>
      </c>
      <c r="AR22" s="274">
        <v>971</v>
      </c>
      <c r="AS22" s="275">
        <v>1929</v>
      </c>
      <c r="AT22" s="273">
        <v>60</v>
      </c>
      <c r="AU22" s="274">
        <v>45</v>
      </c>
      <c r="AV22" s="275">
        <v>53</v>
      </c>
      <c r="AW22" s="273">
        <v>958</v>
      </c>
      <c r="AX22" s="274">
        <v>971</v>
      </c>
      <c r="AY22" s="275">
        <v>1929</v>
      </c>
      <c r="AZ22" s="273">
        <v>34.299999999999997</v>
      </c>
      <c r="BA22" s="274">
        <v>31.9</v>
      </c>
      <c r="BB22" s="275">
        <v>33.1</v>
      </c>
      <c r="BC22" s="273">
        <v>958</v>
      </c>
      <c r="BD22" s="274">
        <v>971</v>
      </c>
      <c r="BE22" s="275">
        <v>1929</v>
      </c>
    </row>
    <row r="23" spans="1:57" x14ac:dyDescent="0.35">
      <c r="A23" t="s">
        <v>53</v>
      </c>
      <c r="B23" t="s">
        <v>298</v>
      </c>
      <c r="C23" t="s">
        <v>408</v>
      </c>
      <c r="D23" s="273">
        <v>37</v>
      </c>
      <c r="E23" s="274">
        <v>19</v>
      </c>
      <c r="F23" s="275">
        <v>28</v>
      </c>
      <c r="G23" s="273">
        <v>123</v>
      </c>
      <c r="H23" s="274">
        <v>122</v>
      </c>
      <c r="I23" s="275">
        <v>245</v>
      </c>
      <c r="J23" s="273">
        <v>41</v>
      </c>
      <c r="K23" s="274">
        <v>21</v>
      </c>
      <c r="L23" s="275">
        <v>31</v>
      </c>
      <c r="M23" s="273">
        <v>123</v>
      </c>
      <c r="N23" s="274">
        <v>122</v>
      </c>
      <c r="O23" s="275">
        <v>245</v>
      </c>
      <c r="P23" s="273">
        <v>30.2</v>
      </c>
      <c r="Q23" s="274">
        <v>28</v>
      </c>
      <c r="R23" s="275">
        <v>29.1</v>
      </c>
      <c r="S23" s="273">
        <v>123</v>
      </c>
      <c r="T23" s="274">
        <v>122</v>
      </c>
      <c r="U23" s="275">
        <v>245</v>
      </c>
      <c r="V23" s="273">
        <v>66</v>
      </c>
      <c r="W23" s="274">
        <v>48</v>
      </c>
      <c r="X23" s="275">
        <v>57</v>
      </c>
      <c r="Y23" s="273">
        <v>855</v>
      </c>
      <c r="Z23" s="274">
        <v>911</v>
      </c>
      <c r="AA23" s="275">
        <v>1766</v>
      </c>
      <c r="AB23" s="273">
        <v>68</v>
      </c>
      <c r="AC23" s="274">
        <v>52</v>
      </c>
      <c r="AD23" s="275">
        <v>60</v>
      </c>
      <c r="AE23" s="273">
        <v>855</v>
      </c>
      <c r="AF23" s="274">
        <v>911</v>
      </c>
      <c r="AG23" s="275">
        <v>1766</v>
      </c>
      <c r="AH23" s="273">
        <v>34.6</v>
      </c>
      <c r="AI23" s="274">
        <v>32.799999999999997</v>
      </c>
      <c r="AJ23" s="275">
        <v>33.700000000000003</v>
      </c>
      <c r="AK23" s="273">
        <v>855</v>
      </c>
      <c r="AL23" s="274">
        <v>911</v>
      </c>
      <c r="AM23" s="275">
        <v>1766</v>
      </c>
      <c r="AN23" s="273">
        <v>63</v>
      </c>
      <c r="AO23" s="274">
        <v>45</v>
      </c>
      <c r="AP23" s="275">
        <v>53</v>
      </c>
      <c r="AQ23" s="273">
        <v>978</v>
      </c>
      <c r="AR23" s="274">
        <v>1033</v>
      </c>
      <c r="AS23" s="275">
        <v>2011</v>
      </c>
      <c r="AT23" s="273">
        <v>65</v>
      </c>
      <c r="AU23" s="274">
        <v>49</v>
      </c>
      <c r="AV23" s="275">
        <v>56</v>
      </c>
      <c r="AW23" s="273">
        <v>978</v>
      </c>
      <c r="AX23" s="274">
        <v>1033</v>
      </c>
      <c r="AY23" s="275">
        <v>2011</v>
      </c>
      <c r="AZ23" s="273">
        <v>34.1</v>
      </c>
      <c r="BA23" s="274">
        <v>32.200000000000003</v>
      </c>
      <c r="BB23" s="275">
        <v>33.1</v>
      </c>
      <c r="BC23" s="273">
        <v>978</v>
      </c>
      <c r="BD23" s="274">
        <v>1033</v>
      </c>
      <c r="BE23" s="275">
        <v>2011</v>
      </c>
    </row>
    <row r="24" spans="1:57" x14ac:dyDescent="0.35">
      <c r="A24" t="s">
        <v>55</v>
      </c>
      <c r="B24" t="s">
        <v>300</v>
      </c>
      <c r="C24" t="s">
        <v>299</v>
      </c>
      <c r="D24" s="273" t="s">
        <v>197</v>
      </c>
      <c r="E24" s="274" t="s">
        <v>197</v>
      </c>
      <c r="F24" s="275">
        <v>25</v>
      </c>
      <c r="G24" s="273">
        <v>342</v>
      </c>
      <c r="H24" s="274">
        <v>397</v>
      </c>
      <c r="I24" s="275">
        <v>739</v>
      </c>
      <c r="J24" s="273" t="s">
        <v>197</v>
      </c>
      <c r="K24" s="274" t="s">
        <v>197</v>
      </c>
      <c r="L24" s="275">
        <v>28</v>
      </c>
      <c r="M24" s="273">
        <v>342</v>
      </c>
      <c r="N24" s="274">
        <v>397</v>
      </c>
      <c r="O24" s="275">
        <v>739</v>
      </c>
      <c r="P24" s="273">
        <v>29.5</v>
      </c>
      <c r="Q24" s="274">
        <v>27.5</v>
      </c>
      <c r="R24" s="275">
        <v>28.5</v>
      </c>
      <c r="S24" s="273">
        <v>342</v>
      </c>
      <c r="T24" s="274">
        <v>397</v>
      </c>
      <c r="U24" s="275">
        <v>739</v>
      </c>
      <c r="V24" s="273" t="s">
        <v>197</v>
      </c>
      <c r="W24" s="274" t="s">
        <v>197</v>
      </c>
      <c r="X24" s="275">
        <v>42</v>
      </c>
      <c r="Y24" s="273">
        <v>1254</v>
      </c>
      <c r="Z24" s="274">
        <v>1324</v>
      </c>
      <c r="AA24" s="275">
        <v>2578</v>
      </c>
      <c r="AB24" s="273" t="s">
        <v>197</v>
      </c>
      <c r="AC24" s="274" t="s">
        <v>197</v>
      </c>
      <c r="AD24" s="275">
        <v>45</v>
      </c>
      <c r="AE24" s="273">
        <v>1254</v>
      </c>
      <c r="AF24" s="274">
        <v>1324</v>
      </c>
      <c r="AG24" s="275">
        <v>2578</v>
      </c>
      <c r="AH24" s="273">
        <v>32.5</v>
      </c>
      <c r="AI24" s="274">
        <v>30.2</v>
      </c>
      <c r="AJ24" s="275">
        <v>31.3</v>
      </c>
      <c r="AK24" s="273">
        <v>1254</v>
      </c>
      <c r="AL24" s="274">
        <v>1324</v>
      </c>
      <c r="AM24" s="275">
        <v>2578</v>
      </c>
      <c r="AN24" s="273">
        <v>44</v>
      </c>
      <c r="AO24" s="274">
        <v>33</v>
      </c>
      <c r="AP24" s="275">
        <v>38</v>
      </c>
      <c r="AQ24" s="273">
        <v>1596</v>
      </c>
      <c r="AR24" s="274">
        <v>1721</v>
      </c>
      <c r="AS24" s="275">
        <v>3317</v>
      </c>
      <c r="AT24" s="273">
        <v>47</v>
      </c>
      <c r="AU24" s="274">
        <v>36</v>
      </c>
      <c r="AV24" s="275">
        <v>41</v>
      </c>
      <c r="AW24" s="273">
        <v>1596</v>
      </c>
      <c r="AX24" s="274">
        <v>1721</v>
      </c>
      <c r="AY24" s="275">
        <v>3317</v>
      </c>
      <c r="AZ24" s="273">
        <v>31.9</v>
      </c>
      <c r="BA24" s="274">
        <v>29.6</v>
      </c>
      <c r="BB24" s="275">
        <v>30.7</v>
      </c>
      <c r="BC24" s="273">
        <v>1596</v>
      </c>
      <c r="BD24" s="274">
        <v>1721</v>
      </c>
      <c r="BE24" s="275">
        <v>3317</v>
      </c>
    </row>
    <row r="25" spans="1:57" x14ac:dyDescent="0.35">
      <c r="A25" t="s">
        <v>57</v>
      </c>
      <c r="B25" t="s">
        <v>302</v>
      </c>
      <c r="C25" t="s">
        <v>299</v>
      </c>
      <c r="D25" s="273">
        <v>21</v>
      </c>
      <c r="E25" s="274">
        <v>14</v>
      </c>
      <c r="F25" s="275">
        <v>17</v>
      </c>
      <c r="G25" s="273">
        <v>516</v>
      </c>
      <c r="H25" s="274">
        <v>564</v>
      </c>
      <c r="I25" s="275">
        <v>1080</v>
      </c>
      <c r="J25" s="273">
        <v>24</v>
      </c>
      <c r="K25" s="274">
        <v>18</v>
      </c>
      <c r="L25" s="275">
        <v>21</v>
      </c>
      <c r="M25" s="273">
        <v>516</v>
      </c>
      <c r="N25" s="274">
        <v>564</v>
      </c>
      <c r="O25" s="275">
        <v>1080</v>
      </c>
      <c r="P25" s="273">
        <v>27.4</v>
      </c>
      <c r="Q25" s="274">
        <v>25.5</v>
      </c>
      <c r="R25" s="275">
        <v>26.4</v>
      </c>
      <c r="S25" s="273">
        <v>516</v>
      </c>
      <c r="T25" s="274">
        <v>564</v>
      </c>
      <c r="U25" s="275">
        <v>1080</v>
      </c>
      <c r="V25" s="273">
        <v>31</v>
      </c>
      <c r="W25" s="274">
        <v>18</v>
      </c>
      <c r="X25" s="275">
        <v>24</v>
      </c>
      <c r="Y25" s="273">
        <v>1599</v>
      </c>
      <c r="Z25" s="274">
        <v>1738</v>
      </c>
      <c r="AA25" s="275">
        <v>3337</v>
      </c>
      <c r="AB25" s="273">
        <v>36</v>
      </c>
      <c r="AC25" s="274">
        <v>24</v>
      </c>
      <c r="AD25" s="275">
        <v>30</v>
      </c>
      <c r="AE25" s="273">
        <v>1599</v>
      </c>
      <c r="AF25" s="274">
        <v>1738</v>
      </c>
      <c r="AG25" s="275">
        <v>3337</v>
      </c>
      <c r="AH25" s="273">
        <v>28.9</v>
      </c>
      <c r="AI25" s="274">
        <v>26.5</v>
      </c>
      <c r="AJ25" s="275">
        <v>27.7</v>
      </c>
      <c r="AK25" s="273">
        <v>1599</v>
      </c>
      <c r="AL25" s="274">
        <v>1738</v>
      </c>
      <c r="AM25" s="275">
        <v>3337</v>
      </c>
      <c r="AN25" s="273">
        <v>28</v>
      </c>
      <c r="AO25" s="274">
        <v>17</v>
      </c>
      <c r="AP25" s="275">
        <v>22</v>
      </c>
      <c r="AQ25" s="273">
        <v>2115</v>
      </c>
      <c r="AR25" s="274">
        <v>2302</v>
      </c>
      <c r="AS25" s="275">
        <v>4417</v>
      </c>
      <c r="AT25" s="273">
        <v>33</v>
      </c>
      <c r="AU25" s="274">
        <v>23</v>
      </c>
      <c r="AV25" s="275">
        <v>28</v>
      </c>
      <c r="AW25" s="273">
        <v>2115</v>
      </c>
      <c r="AX25" s="274">
        <v>2302</v>
      </c>
      <c r="AY25" s="275">
        <v>4417</v>
      </c>
      <c r="AZ25" s="273">
        <v>28.6</v>
      </c>
      <c r="BA25" s="274">
        <v>26.3</v>
      </c>
      <c r="BB25" s="275">
        <v>27.4</v>
      </c>
      <c r="BC25" s="273">
        <v>2115</v>
      </c>
      <c r="BD25" s="274">
        <v>2302</v>
      </c>
      <c r="BE25" s="275">
        <v>4417</v>
      </c>
    </row>
    <row r="26" spans="1:57" x14ac:dyDescent="0.35">
      <c r="A26" t="s">
        <v>63</v>
      </c>
      <c r="B26" t="s">
        <v>308</v>
      </c>
      <c r="C26" t="s">
        <v>299</v>
      </c>
      <c r="D26" s="273" t="s">
        <v>197</v>
      </c>
      <c r="E26" s="274" t="s">
        <v>197</v>
      </c>
      <c r="F26" s="275">
        <v>25</v>
      </c>
      <c r="G26" s="273">
        <v>8</v>
      </c>
      <c r="H26" s="274">
        <v>12</v>
      </c>
      <c r="I26" s="275">
        <v>20</v>
      </c>
      <c r="J26" s="273" t="s">
        <v>197</v>
      </c>
      <c r="K26" s="274" t="s">
        <v>197</v>
      </c>
      <c r="L26" s="275">
        <v>25</v>
      </c>
      <c r="M26" s="273">
        <v>8</v>
      </c>
      <c r="N26" s="274">
        <v>12</v>
      </c>
      <c r="O26" s="275">
        <v>20</v>
      </c>
      <c r="P26" s="273">
        <v>34.6</v>
      </c>
      <c r="Q26" s="274">
        <v>27.1</v>
      </c>
      <c r="R26" s="275">
        <v>30.1</v>
      </c>
      <c r="S26" s="273">
        <v>8</v>
      </c>
      <c r="T26" s="274">
        <v>12</v>
      </c>
      <c r="U26" s="275">
        <v>20</v>
      </c>
      <c r="V26" s="273" t="s">
        <v>197</v>
      </c>
      <c r="W26" s="274" t="s">
        <v>197</v>
      </c>
      <c r="X26" s="275">
        <v>58</v>
      </c>
      <c r="Y26" s="273">
        <v>190</v>
      </c>
      <c r="Z26" s="274">
        <v>183</v>
      </c>
      <c r="AA26" s="275">
        <v>373</v>
      </c>
      <c r="AB26" s="273" t="s">
        <v>197</v>
      </c>
      <c r="AC26" s="274" t="s">
        <v>197</v>
      </c>
      <c r="AD26" s="275">
        <v>59</v>
      </c>
      <c r="AE26" s="273">
        <v>190</v>
      </c>
      <c r="AF26" s="274">
        <v>183</v>
      </c>
      <c r="AG26" s="275">
        <v>373</v>
      </c>
      <c r="AH26" s="273">
        <v>37.4</v>
      </c>
      <c r="AI26" s="274">
        <v>35.299999999999997</v>
      </c>
      <c r="AJ26" s="275">
        <v>36.4</v>
      </c>
      <c r="AK26" s="273">
        <v>190</v>
      </c>
      <c r="AL26" s="274">
        <v>183</v>
      </c>
      <c r="AM26" s="275">
        <v>373</v>
      </c>
      <c r="AN26" s="273">
        <v>64</v>
      </c>
      <c r="AO26" s="274">
        <v>49</v>
      </c>
      <c r="AP26" s="275">
        <v>56</v>
      </c>
      <c r="AQ26" s="273">
        <v>198</v>
      </c>
      <c r="AR26" s="274">
        <v>195</v>
      </c>
      <c r="AS26" s="275">
        <v>393</v>
      </c>
      <c r="AT26" s="273">
        <v>65</v>
      </c>
      <c r="AU26" s="274">
        <v>50</v>
      </c>
      <c r="AV26" s="275">
        <v>57</v>
      </c>
      <c r="AW26" s="273">
        <v>198</v>
      </c>
      <c r="AX26" s="274">
        <v>195</v>
      </c>
      <c r="AY26" s="275">
        <v>393</v>
      </c>
      <c r="AZ26" s="273">
        <v>37.299999999999997</v>
      </c>
      <c r="BA26" s="274">
        <v>34.799999999999997</v>
      </c>
      <c r="BB26" s="275">
        <v>36.1</v>
      </c>
      <c r="BC26" s="273">
        <v>198</v>
      </c>
      <c r="BD26" s="274">
        <v>195</v>
      </c>
      <c r="BE26" s="275">
        <v>393</v>
      </c>
    </row>
    <row r="27" spans="1:57" x14ac:dyDescent="0.35">
      <c r="A27" t="s">
        <v>61</v>
      </c>
      <c r="B27" t="s">
        <v>306</v>
      </c>
      <c r="C27" t="s">
        <v>299</v>
      </c>
      <c r="D27" s="273">
        <v>33</v>
      </c>
      <c r="E27" s="274">
        <v>16</v>
      </c>
      <c r="F27" s="275">
        <v>25</v>
      </c>
      <c r="G27" s="273">
        <v>568</v>
      </c>
      <c r="H27" s="274">
        <v>577</v>
      </c>
      <c r="I27" s="275">
        <v>1145</v>
      </c>
      <c r="J27" s="273">
        <v>37</v>
      </c>
      <c r="K27" s="274">
        <v>19</v>
      </c>
      <c r="L27" s="275">
        <v>28</v>
      </c>
      <c r="M27" s="273">
        <v>568</v>
      </c>
      <c r="N27" s="274">
        <v>577</v>
      </c>
      <c r="O27" s="275">
        <v>1145</v>
      </c>
      <c r="P27" s="273">
        <v>30.3</v>
      </c>
      <c r="Q27" s="274">
        <v>27.6</v>
      </c>
      <c r="R27" s="275">
        <v>28.9</v>
      </c>
      <c r="S27" s="273">
        <v>568</v>
      </c>
      <c r="T27" s="274">
        <v>577</v>
      </c>
      <c r="U27" s="275">
        <v>1145</v>
      </c>
      <c r="V27" s="273">
        <v>51</v>
      </c>
      <c r="W27" s="274">
        <v>35</v>
      </c>
      <c r="X27" s="275">
        <v>43</v>
      </c>
      <c r="Y27" s="273">
        <v>1206</v>
      </c>
      <c r="Z27" s="274">
        <v>1194</v>
      </c>
      <c r="AA27" s="275">
        <v>2400</v>
      </c>
      <c r="AB27" s="273">
        <v>54</v>
      </c>
      <c r="AC27" s="274">
        <v>38</v>
      </c>
      <c r="AD27" s="275">
        <v>46</v>
      </c>
      <c r="AE27" s="273">
        <v>1206</v>
      </c>
      <c r="AF27" s="274">
        <v>1194</v>
      </c>
      <c r="AG27" s="275">
        <v>2400</v>
      </c>
      <c r="AH27" s="273">
        <v>33</v>
      </c>
      <c r="AI27" s="274">
        <v>30.4</v>
      </c>
      <c r="AJ27" s="275">
        <v>31.7</v>
      </c>
      <c r="AK27" s="273">
        <v>1206</v>
      </c>
      <c r="AL27" s="274">
        <v>1194</v>
      </c>
      <c r="AM27" s="275">
        <v>2400</v>
      </c>
      <c r="AN27" s="273">
        <v>45</v>
      </c>
      <c r="AO27" s="274">
        <v>29</v>
      </c>
      <c r="AP27" s="275">
        <v>37</v>
      </c>
      <c r="AQ27" s="273">
        <v>1774</v>
      </c>
      <c r="AR27" s="274">
        <v>1771</v>
      </c>
      <c r="AS27" s="275">
        <v>3545</v>
      </c>
      <c r="AT27" s="273">
        <v>48</v>
      </c>
      <c r="AU27" s="274">
        <v>32</v>
      </c>
      <c r="AV27" s="275">
        <v>40</v>
      </c>
      <c r="AW27" s="273">
        <v>1774</v>
      </c>
      <c r="AX27" s="274">
        <v>1771</v>
      </c>
      <c r="AY27" s="275">
        <v>3545</v>
      </c>
      <c r="AZ27" s="273">
        <v>32.200000000000003</v>
      </c>
      <c r="BA27" s="274">
        <v>29.5</v>
      </c>
      <c r="BB27" s="275">
        <v>30.8</v>
      </c>
      <c r="BC27" s="273">
        <v>1774</v>
      </c>
      <c r="BD27" s="274">
        <v>1771</v>
      </c>
      <c r="BE27" s="275">
        <v>3545</v>
      </c>
    </row>
    <row r="28" spans="1:57" x14ac:dyDescent="0.35">
      <c r="A28" t="s">
        <v>68</v>
      </c>
      <c r="B28" t="s">
        <v>313</v>
      </c>
      <c r="C28" t="s">
        <v>309</v>
      </c>
      <c r="D28" s="273">
        <v>33</v>
      </c>
      <c r="E28" s="274">
        <v>29</v>
      </c>
      <c r="F28" s="275">
        <v>31</v>
      </c>
      <c r="G28" s="273">
        <v>93</v>
      </c>
      <c r="H28" s="274">
        <v>119</v>
      </c>
      <c r="I28" s="275">
        <v>212</v>
      </c>
      <c r="J28" s="273">
        <v>38</v>
      </c>
      <c r="K28" s="274">
        <v>32</v>
      </c>
      <c r="L28" s="275">
        <v>34</v>
      </c>
      <c r="M28" s="273">
        <v>93</v>
      </c>
      <c r="N28" s="274">
        <v>119</v>
      </c>
      <c r="O28" s="275">
        <v>212</v>
      </c>
      <c r="P28" s="273">
        <v>29.3</v>
      </c>
      <c r="Q28" s="274">
        <v>29.1</v>
      </c>
      <c r="R28" s="275">
        <v>29.2</v>
      </c>
      <c r="S28" s="273">
        <v>93</v>
      </c>
      <c r="T28" s="274">
        <v>119</v>
      </c>
      <c r="U28" s="275">
        <v>212</v>
      </c>
      <c r="V28" s="273">
        <v>66</v>
      </c>
      <c r="W28" s="274">
        <v>44</v>
      </c>
      <c r="X28" s="275">
        <v>55</v>
      </c>
      <c r="Y28" s="273">
        <v>797</v>
      </c>
      <c r="Z28" s="274">
        <v>856</v>
      </c>
      <c r="AA28" s="275">
        <v>1653</v>
      </c>
      <c r="AB28" s="273">
        <v>68</v>
      </c>
      <c r="AC28" s="274">
        <v>48</v>
      </c>
      <c r="AD28" s="275">
        <v>58</v>
      </c>
      <c r="AE28" s="273">
        <v>797</v>
      </c>
      <c r="AF28" s="274">
        <v>856</v>
      </c>
      <c r="AG28" s="275">
        <v>1653</v>
      </c>
      <c r="AH28" s="273">
        <v>34.700000000000003</v>
      </c>
      <c r="AI28" s="274">
        <v>32.1</v>
      </c>
      <c r="AJ28" s="275">
        <v>33.4</v>
      </c>
      <c r="AK28" s="273">
        <v>797</v>
      </c>
      <c r="AL28" s="274">
        <v>856</v>
      </c>
      <c r="AM28" s="275">
        <v>1653</v>
      </c>
      <c r="AN28" s="273">
        <v>63</v>
      </c>
      <c r="AO28" s="274">
        <v>42</v>
      </c>
      <c r="AP28" s="275">
        <v>52</v>
      </c>
      <c r="AQ28" s="273">
        <v>890</v>
      </c>
      <c r="AR28" s="274">
        <v>975</v>
      </c>
      <c r="AS28" s="275">
        <v>1865</v>
      </c>
      <c r="AT28" s="273">
        <v>65</v>
      </c>
      <c r="AU28" s="274">
        <v>46</v>
      </c>
      <c r="AV28" s="275">
        <v>55</v>
      </c>
      <c r="AW28" s="273">
        <v>890</v>
      </c>
      <c r="AX28" s="274">
        <v>975</v>
      </c>
      <c r="AY28" s="275">
        <v>1865</v>
      </c>
      <c r="AZ28" s="273">
        <v>34.1</v>
      </c>
      <c r="BA28" s="274">
        <v>31.8</v>
      </c>
      <c r="BB28" s="275">
        <v>32.9</v>
      </c>
      <c r="BC28" s="273">
        <v>890</v>
      </c>
      <c r="BD28" s="274">
        <v>975</v>
      </c>
      <c r="BE28" s="275">
        <v>1865</v>
      </c>
    </row>
    <row r="29" spans="1:57" x14ac:dyDescent="0.35">
      <c r="A29" t="s">
        <v>74</v>
      </c>
      <c r="B29" t="s">
        <v>319</v>
      </c>
      <c r="C29" t="s">
        <v>309</v>
      </c>
      <c r="D29" s="273">
        <v>34</v>
      </c>
      <c r="E29" s="274">
        <v>25</v>
      </c>
      <c r="F29" s="275">
        <v>29</v>
      </c>
      <c r="G29" s="273">
        <v>217</v>
      </c>
      <c r="H29" s="274">
        <v>240</v>
      </c>
      <c r="I29" s="275">
        <v>457</v>
      </c>
      <c r="J29" s="273">
        <v>36</v>
      </c>
      <c r="K29" s="274">
        <v>26</v>
      </c>
      <c r="L29" s="275">
        <v>31</v>
      </c>
      <c r="M29" s="273">
        <v>217</v>
      </c>
      <c r="N29" s="274">
        <v>240</v>
      </c>
      <c r="O29" s="275">
        <v>457</v>
      </c>
      <c r="P29" s="273">
        <v>30.9</v>
      </c>
      <c r="Q29" s="274">
        <v>28.1</v>
      </c>
      <c r="R29" s="275">
        <v>29.4</v>
      </c>
      <c r="S29" s="273">
        <v>217</v>
      </c>
      <c r="T29" s="274">
        <v>240</v>
      </c>
      <c r="U29" s="275">
        <v>457</v>
      </c>
      <c r="V29" s="273">
        <v>56</v>
      </c>
      <c r="W29" s="274">
        <v>37</v>
      </c>
      <c r="X29" s="275">
        <v>46</v>
      </c>
      <c r="Y29" s="273">
        <v>822</v>
      </c>
      <c r="Z29" s="274">
        <v>876</v>
      </c>
      <c r="AA29" s="275">
        <v>1698</v>
      </c>
      <c r="AB29" s="273">
        <v>59</v>
      </c>
      <c r="AC29" s="274">
        <v>40</v>
      </c>
      <c r="AD29" s="275">
        <v>49</v>
      </c>
      <c r="AE29" s="273">
        <v>822</v>
      </c>
      <c r="AF29" s="274">
        <v>876</v>
      </c>
      <c r="AG29" s="275">
        <v>1698</v>
      </c>
      <c r="AH29" s="273">
        <v>34.5</v>
      </c>
      <c r="AI29" s="274">
        <v>32.200000000000003</v>
      </c>
      <c r="AJ29" s="275">
        <v>33.299999999999997</v>
      </c>
      <c r="AK29" s="273">
        <v>822</v>
      </c>
      <c r="AL29" s="274">
        <v>876</v>
      </c>
      <c r="AM29" s="275">
        <v>1698</v>
      </c>
      <c r="AN29" s="273">
        <v>52</v>
      </c>
      <c r="AO29" s="274">
        <v>34</v>
      </c>
      <c r="AP29" s="275">
        <v>43</v>
      </c>
      <c r="AQ29" s="273">
        <v>1039</v>
      </c>
      <c r="AR29" s="274">
        <v>1116</v>
      </c>
      <c r="AS29" s="275">
        <v>2155</v>
      </c>
      <c r="AT29" s="273">
        <v>54</v>
      </c>
      <c r="AU29" s="274">
        <v>37</v>
      </c>
      <c r="AV29" s="275">
        <v>45</v>
      </c>
      <c r="AW29" s="273">
        <v>1039</v>
      </c>
      <c r="AX29" s="274">
        <v>1116</v>
      </c>
      <c r="AY29" s="275">
        <v>2155</v>
      </c>
      <c r="AZ29" s="273">
        <v>33.799999999999997</v>
      </c>
      <c r="BA29" s="274">
        <v>31.3</v>
      </c>
      <c r="BB29" s="275">
        <v>32.5</v>
      </c>
      <c r="BC29" s="273">
        <v>1039</v>
      </c>
      <c r="BD29" s="274">
        <v>1116</v>
      </c>
      <c r="BE29" s="275">
        <v>2155</v>
      </c>
    </row>
    <row r="30" spans="1:57" x14ac:dyDescent="0.35">
      <c r="A30" t="s">
        <v>73</v>
      </c>
      <c r="B30" t="s">
        <v>318</v>
      </c>
      <c r="C30" t="s">
        <v>309</v>
      </c>
      <c r="D30" s="273">
        <v>46</v>
      </c>
      <c r="E30" s="274">
        <v>29</v>
      </c>
      <c r="F30" s="275">
        <v>38</v>
      </c>
      <c r="G30" s="273">
        <v>501</v>
      </c>
      <c r="H30" s="274">
        <v>461</v>
      </c>
      <c r="I30" s="275">
        <v>962</v>
      </c>
      <c r="J30" s="273">
        <v>49</v>
      </c>
      <c r="K30" s="274">
        <v>32</v>
      </c>
      <c r="L30" s="275">
        <v>41</v>
      </c>
      <c r="M30" s="273">
        <v>501</v>
      </c>
      <c r="N30" s="274">
        <v>461</v>
      </c>
      <c r="O30" s="275">
        <v>962</v>
      </c>
      <c r="P30" s="273">
        <v>31.8</v>
      </c>
      <c r="Q30" s="274">
        <v>29.2</v>
      </c>
      <c r="R30" s="275">
        <v>30.6</v>
      </c>
      <c r="S30" s="273">
        <v>501</v>
      </c>
      <c r="T30" s="274">
        <v>461</v>
      </c>
      <c r="U30" s="275">
        <v>962</v>
      </c>
      <c r="V30" s="273">
        <v>62</v>
      </c>
      <c r="W30" s="274">
        <v>44</v>
      </c>
      <c r="X30" s="275">
        <v>53</v>
      </c>
      <c r="Y30" s="273">
        <v>1163</v>
      </c>
      <c r="Z30" s="274">
        <v>1235</v>
      </c>
      <c r="AA30" s="275">
        <v>2398</v>
      </c>
      <c r="AB30" s="273">
        <v>65</v>
      </c>
      <c r="AC30" s="274">
        <v>48</v>
      </c>
      <c r="AD30" s="275">
        <v>56</v>
      </c>
      <c r="AE30" s="273">
        <v>1163</v>
      </c>
      <c r="AF30" s="274">
        <v>1235</v>
      </c>
      <c r="AG30" s="275">
        <v>2398</v>
      </c>
      <c r="AH30" s="273">
        <v>35.200000000000003</v>
      </c>
      <c r="AI30" s="274">
        <v>32.200000000000003</v>
      </c>
      <c r="AJ30" s="275">
        <v>33.700000000000003</v>
      </c>
      <c r="AK30" s="273">
        <v>1163</v>
      </c>
      <c r="AL30" s="274">
        <v>1235</v>
      </c>
      <c r="AM30" s="275">
        <v>2398</v>
      </c>
      <c r="AN30" s="273">
        <v>57</v>
      </c>
      <c r="AO30" s="274">
        <v>40</v>
      </c>
      <c r="AP30" s="275">
        <v>48</v>
      </c>
      <c r="AQ30" s="273">
        <v>1664</v>
      </c>
      <c r="AR30" s="274">
        <v>1696</v>
      </c>
      <c r="AS30" s="275">
        <v>3360</v>
      </c>
      <c r="AT30" s="273">
        <v>60</v>
      </c>
      <c r="AU30" s="274">
        <v>44</v>
      </c>
      <c r="AV30" s="275">
        <v>52</v>
      </c>
      <c r="AW30" s="273">
        <v>1664</v>
      </c>
      <c r="AX30" s="274">
        <v>1696</v>
      </c>
      <c r="AY30" s="275">
        <v>3360</v>
      </c>
      <c r="AZ30" s="273">
        <v>34.200000000000003</v>
      </c>
      <c r="BA30" s="274">
        <v>31.4</v>
      </c>
      <c r="BB30" s="275">
        <v>32.799999999999997</v>
      </c>
      <c r="BC30" s="273">
        <v>1664</v>
      </c>
      <c r="BD30" s="274">
        <v>1696</v>
      </c>
      <c r="BE30" s="275">
        <v>3360</v>
      </c>
    </row>
    <row r="31" spans="1:57" x14ac:dyDescent="0.35">
      <c r="A31" t="s">
        <v>148</v>
      </c>
      <c r="B31" t="s">
        <v>393</v>
      </c>
      <c r="C31" t="s">
        <v>392</v>
      </c>
      <c r="D31" s="273">
        <v>37</v>
      </c>
      <c r="E31" s="274">
        <v>18</v>
      </c>
      <c r="F31" s="275">
        <v>28</v>
      </c>
      <c r="G31" s="273">
        <v>125</v>
      </c>
      <c r="H31" s="274">
        <v>122</v>
      </c>
      <c r="I31" s="275">
        <v>247</v>
      </c>
      <c r="J31" s="273">
        <v>38</v>
      </c>
      <c r="K31" s="274">
        <v>20</v>
      </c>
      <c r="L31" s="275">
        <v>29</v>
      </c>
      <c r="M31" s="273">
        <v>125</v>
      </c>
      <c r="N31" s="274">
        <v>122</v>
      </c>
      <c r="O31" s="275">
        <v>247</v>
      </c>
      <c r="P31" s="273">
        <v>31.3</v>
      </c>
      <c r="Q31" s="274">
        <v>27</v>
      </c>
      <c r="R31" s="275">
        <v>29.2</v>
      </c>
      <c r="S31" s="273">
        <v>125</v>
      </c>
      <c r="T31" s="274">
        <v>122</v>
      </c>
      <c r="U31" s="275">
        <v>247</v>
      </c>
      <c r="V31" s="273">
        <v>62</v>
      </c>
      <c r="W31" s="274">
        <v>41</v>
      </c>
      <c r="X31" s="275">
        <v>51</v>
      </c>
      <c r="Y31" s="273">
        <v>772</v>
      </c>
      <c r="Z31" s="274">
        <v>803</v>
      </c>
      <c r="AA31" s="275">
        <v>1575</v>
      </c>
      <c r="AB31" s="273">
        <v>64</v>
      </c>
      <c r="AC31" s="274">
        <v>45</v>
      </c>
      <c r="AD31" s="275">
        <v>54</v>
      </c>
      <c r="AE31" s="273">
        <v>772</v>
      </c>
      <c r="AF31" s="274">
        <v>803</v>
      </c>
      <c r="AG31" s="275">
        <v>1575</v>
      </c>
      <c r="AH31" s="273">
        <v>35.5</v>
      </c>
      <c r="AI31" s="274">
        <v>32.799999999999997</v>
      </c>
      <c r="AJ31" s="275">
        <v>34.200000000000003</v>
      </c>
      <c r="AK31" s="273">
        <v>772</v>
      </c>
      <c r="AL31" s="274">
        <v>803</v>
      </c>
      <c r="AM31" s="275">
        <v>1575</v>
      </c>
      <c r="AN31" s="273">
        <v>59</v>
      </c>
      <c r="AO31" s="274">
        <v>38</v>
      </c>
      <c r="AP31" s="275">
        <v>48</v>
      </c>
      <c r="AQ31" s="273">
        <v>897</v>
      </c>
      <c r="AR31" s="274">
        <v>925</v>
      </c>
      <c r="AS31" s="275">
        <v>1822</v>
      </c>
      <c r="AT31" s="273">
        <v>60</v>
      </c>
      <c r="AU31" s="274">
        <v>42</v>
      </c>
      <c r="AV31" s="275">
        <v>51</v>
      </c>
      <c r="AW31" s="273">
        <v>897</v>
      </c>
      <c r="AX31" s="274">
        <v>925</v>
      </c>
      <c r="AY31" s="275">
        <v>1822</v>
      </c>
      <c r="AZ31" s="273">
        <v>35</v>
      </c>
      <c r="BA31" s="274">
        <v>32</v>
      </c>
      <c r="BB31" s="275">
        <v>33.5</v>
      </c>
      <c r="BC31" s="273">
        <v>897</v>
      </c>
      <c r="BD31" s="274">
        <v>925</v>
      </c>
      <c r="BE31" s="275">
        <v>1822</v>
      </c>
    </row>
    <row r="32" spans="1:57" x14ac:dyDescent="0.35">
      <c r="A32" t="s">
        <v>150</v>
      </c>
      <c r="B32" t="s">
        <v>182</v>
      </c>
      <c r="C32" t="s">
        <v>392</v>
      </c>
      <c r="D32" s="273">
        <v>36</v>
      </c>
      <c r="E32" s="274">
        <v>23</v>
      </c>
      <c r="F32" s="275">
        <v>29</v>
      </c>
      <c r="G32" s="273">
        <v>616</v>
      </c>
      <c r="H32" s="274">
        <v>656</v>
      </c>
      <c r="I32" s="275">
        <v>1272</v>
      </c>
      <c r="J32" s="273">
        <v>40</v>
      </c>
      <c r="K32" s="274">
        <v>28</v>
      </c>
      <c r="L32" s="275">
        <v>34</v>
      </c>
      <c r="M32" s="273">
        <v>616</v>
      </c>
      <c r="N32" s="274">
        <v>656</v>
      </c>
      <c r="O32" s="275">
        <v>1272</v>
      </c>
      <c r="P32" s="273">
        <v>30.8</v>
      </c>
      <c r="Q32" s="274">
        <v>28.1</v>
      </c>
      <c r="R32" s="275">
        <v>29.4</v>
      </c>
      <c r="S32" s="273">
        <v>616</v>
      </c>
      <c r="T32" s="274">
        <v>656</v>
      </c>
      <c r="U32" s="275">
        <v>1272</v>
      </c>
      <c r="V32" s="273">
        <v>58</v>
      </c>
      <c r="W32" s="274">
        <v>44</v>
      </c>
      <c r="X32" s="275">
        <v>51</v>
      </c>
      <c r="Y32" s="273">
        <v>1953</v>
      </c>
      <c r="Z32" s="274">
        <v>1933</v>
      </c>
      <c r="AA32" s="275">
        <v>3886</v>
      </c>
      <c r="AB32" s="273">
        <v>61</v>
      </c>
      <c r="AC32" s="274">
        <v>48</v>
      </c>
      <c r="AD32" s="275">
        <v>55</v>
      </c>
      <c r="AE32" s="273">
        <v>1953</v>
      </c>
      <c r="AF32" s="274">
        <v>1933</v>
      </c>
      <c r="AG32" s="275">
        <v>3886</v>
      </c>
      <c r="AH32" s="273">
        <v>35.200000000000003</v>
      </c>
      <c r="AI32" s="274">
        <v>32.9</v>
      </c>
      <c r="AJ32" s="275">
        <v>34</v>
      </c>
      <c r="AK32" s="273">
        <v>1953</v>
      </c>
      <c r="AL32" s="274">
        <v>1933</v>
      </c>
      <c r="AM32" s="275">
        <v>3886</v>
      </c>
      <c r="AN32" s="273">
        <v>53</v>
      </c>
      <c r="AO32" s="274">
        <v>38</v>
      </c>
      <c r="AP32" s="275">
        <v>46</v>
      </c>
      <c r="AQ32" s="273">
        <v>2569</v>
      </c>
      <c r="AR32" s="274">
        <v>2589</v>
      </c>
      <c r="AS32" s="275">
        <v>5158</v>
      </c>
      <c r="AT32" s="273">
        <v>56</v>
      </c>
      <c r="AU32" s="274">
        <v>43</v>
      </c>
      <c r="AV32" s="275">
        <v>50</v>
      </c>
      <c r="AW32" s="273">
        <v>2569</v>
      </c>
      <c r="AX32" s="274">
        <v>2589</v>
      </c>
      <c r="AY32" s="275">
        <v>5158</v>
      </c>
      <c r="AZ32" s="273">
        <v>34.1</v>
      </c>
      <c r="BA32" s="274">
        <v>31.7</v>
      </c>
      <c r="BB32" s="275">
        <v>32.9</v>
      </c>
      <c r="BC32" s="273">
        <v>2569</v>
      </c>
      <c r="BD32" s="274">
        <v>2589</v>
      </c>
      <c r="BE32" s="275">
        <v>5158</v>
      </c>
    </row>
    <row r="33" spans="1:57" x14ac:dyDescent="0.35">
      <c r="A33" t="s">
        <v>156</v>
      </c>
      <c r="B33" t="s">
        <v>400</v>
      </c>
      <c r="C33" t="s">
        <v>392</v>
      </c>
      <c r="D33" s="273">
        <v>46</v>
      </c>
      <c r="E33" s="274">
        <v>29</v>
      </c>
      <c r="F33" s="275">
        <v>38</v>
      </c>
      <c r="G33" s="273">
        <v>149</v>
      </c>
      <c r="H33" s="274">
        <v>154</v>
      </c>
      <c r="I33" s="275">
        <v>303</v>
      </c>
      <c r="J33" s="273">
        <v>49</v>
      </c>
      <c r="K33" s="274">
        <v>30</v>
      </c>
      <c r="L33" s="275">
        <v>39</v>
      </c>
      <c r="M33" s="273">
        <v>149</v>
      </c>
      <c r="N33" s="274">
        <v>154</v>
      </c>
      <c r="O33" s="275">
        <v>303</v>
      </c>
      <c r="P33" s="273">
        <v>31.6</v>
      </c>
      <c r="Q33" s="274">
        <v>30.3</v>
      </c>
      <c r="R33" s="275">
        <v>31</v>
      </c>
      <c r="S33" s="273">
        <v>149</v>
      </c>
      <c r="T33" s="274">
        <v>154</v>
      </c>
      <c r="U33" s="275">
        <v>303</v>
      </c>
      <c r="V33" s="273">
        <v>75</v>
      </c>
      <c r="W33" s="274">
        <v>59</v>
      </c>
      <c r="X33" s="275">
        <v>66</v>
      </c>
      <c r="Y33" s="273">
        <v>941</v>
      </c>
      <c r="Z33" s="274">
        <v>1135</v>
      </c>
      <c r="AA33" s="275">
        <v>2076</v>
      </c>
      <c r="AB33" s="273">
        <v>76</v>
      </c>
      <c r="AC33" s="274">
        <v>60</v>
      </c>
      <c r="AD33" s="275">
        <v>67</v>
      </c>
      <c r="AE33" s="273">
        <v>941</v>
      </c>
      <c r="AF33" s="274">
        <v>1135</v>
      </c>
      <c r="AG33" s="275">
        <v>2076</v>
      </c>
      <c r="AH33" s="273">
        <v>35.6</v>
      </c>
      <c r="AI33" s="274">
        <v>34</v>
      </c>
      <c r="AJ33" s="275">
        <v>34.700000000000003</v>
      </c>
      <c r="AK33" s="273">
        <v>941</v>
      </c>
      <c r="AL33" s="274">
        <v>1135</v>
      </c>
      <c r="AM33" s="275">
        <v>2076</v>
      </c>
      <c r="AN33" s="273">
        <v>71</v>
      </c>
      <c r="AO33" s="274">
        <v>55</v>
      </c>
      <c r="AP33" s="275">
        <v>62</v>
      </c>
      <c r="AQ33" s="273">
        <v>1090</v>
      </c>
      <c r="AR33" s="274">
        <v>1289</v>
      </c>
      <c r="AS33" s="275">
        <v>2379</v>
      </c>
      <c r="AT33" s="273">
        <v>72</v>
      </c>
      <c r="AU33" s="274">
        <v>57</v>
      </c>
      <c r="AV33" s="275">
        <v>64</v>
      </c>
      <c r="AW33" s="273">
        <v>1090</v>
      </c>
      <c r="AX33" s="274">
        <v>1289</v>
      </c>
      <c r="AY33" s="275">
        <v>2379</v>
      </c>
      <c r="AZ33" s="273">
        <v>35.1</v>
      </c>
      <c r="BA33" s="274">
        <v>33.5</v>
      </c>
      <c r="BB33" s="275">
        <v>34.200000000000003</v>
      </c>
      <c r="BC33" s="273">
        <v>1090</v>
      </c>
      <c r="BD33" s="274">
        <v>1289</v>
      </c>
      <c r="BE33" s="275">
        <v>2379</v>
      </c>
    </row>
    <row r="34" spans="1:57" x14ac:dyDescent="0.35">
      <c r="A34" t="s">
        <v>160</v>
      </c>
      <c r="B34" t="s">
        <v>404</v>
      </c>
      <c r="C34" t="s">
        <v>392</v>
      </c>
      <c r="D34" s="273">
        <v>50</v>
      </c>
      <c r="E34" s="274">
        <v>31</v>
      </c>
      <c r="F34" s="275">
        <v>40</v>
      </c>
      <c r="G34" s="273">
        <v>153</v>
      </c>
      <c r="H34" s="274">
        <v>170</v>
      </c>
      <c r="I34" s="275">
        <v>323</v>
      </c>
      <c r="J34" s="273">
        <v>56</v>
      </c>
      <c r="K34" s="274">
        <v>39</v>
      </c>
      <c r="L34" s="275">
        <v>47</v>
      </c>
      <c r="M34" s="273">
        <v>153</v>
      </c>
      <c r="N34" s="274">
        <v>170</v>
      </c>
      <c r="O34" s="275">
        <v>323</v>
      </c>
      <c r="P34" s="273">
        <v>32.5</v>
      </c>
      <c r="Q34" s="274">
        <v>29.7</v>
      </c>
      <c r="R34" s="275">
        <v>31</v>
      </c>
      <c r="S34" s="273">
        <v>153</v>
      </c>
      <c r="T34" s="274">
        <v>170</v>
      </c>
      <c r="U34" s="275">
        <v>323</v>
      </c>
      <c r="V34" s="273">
        <v>74</v>
      </c>
      <c r="W34" s="274">
        <v>55</v>
      </c>
      <c r="X34" s="275">
        <v>64</v>
      </c>
      <c r="Y34" s="273">
        <v>1497</v>
      </c>
      <c r="Z34" s="274">
        <v>1575</v>
      </c>
      <c r="AA34" s="275">
        <v>3072</v>
      </c>
      <c r="AB34" s="273">
        <v>78</v>
      </c>
      <c r="AC34" s="274">
        <v>61</v>
      </c>
      <c r="AD34" s="275">
        <v>69</v>
      </c>
      <c r="AE34" s="273">
        <v>1497</v>
      </c>
      <c r="AF34" s="274">
        <v>1575</v>
      </c>
      <c r="AG34" s="275">
        <v>3072</v>
      </c>
      <c r="AH34" s="273">
        <v>35.700000000000003</v>
      </c>
      <c r="AI34" s="274">
        <v>33.299999999999997</v>
      </c>
      <c r="AJ34" s="275">
        <v>34.5</v>
      </c>
      <c r="AK34" s="273">
        <v>1497</v>
      </c>
      <c r="AL34" s="274">
        <v>1575</v>
      </c>
      <c r="AM34" s="275">
        <v>3072</v>
      </c>
      <c r="AN34" s="273">
        <v>72</v>
      </c>
      <c r="AO34" s="274">
        <v>52</v>
      </c>
      <c r="AP34" s="275">
        <v>62</v>
      </c>
      <c r="AQ34" s="273">
        <v>1650</v>
      </c>
      <c r="AR34" s="274">
        <v>1745</v>
      </c>
      <c r="AS34" s="275">
        <v>3395</v>
      </c>
      <c r="AT34" s="273">
        <v>76</v>
      </c>
      <c r="AU34" s="274">
        <v>59</v>
      </c>
      <c r="AV34" s="275">
        <v>67</v>
      </c>
      <c r="AW34" s="273">
        <v>1650</v>
      </c>
      <c r="AX34" s="274">
        <v>1745</v>
      </c>
      <c r="AY34" s="275">
        <v>3395</v>
      </c>
      <c r="AZ34" s="273">
        <v>35.4</v>
      </c>
      <c r="BA34" s="274">
        <v>32.9</v>
      </c>
      <c r="BB34" s="275">
        <v>34.1</v>
      </c>
      <c r="BC34" s="273">
        <v>1650</v>
      </c>
      <c r="BD34" s="274">
        <v>1745</v>
      </c>
      <c r="BE34" s="275">
        <v>3395</v>
      </c>
    </row>
    <row r="35" spans="1:57" x14ac:dyDescent="0.35">
      <c r="A35" t="s">
        <v>157</v>
      </c>
      <c r="B35" t="s">
        <v>401</v>
      </c>
      <c r="C35" t="s">
        <v>392</v>
      </c>
      <c r="D35" s="273">
        <v>53</v>
      </c>
      <c r="E35" s="274">
        <v>32</v>
      </c>
      <c r="F35" s="275">
        <v>42</v>
      </c>
      <c r="G35" s="273">
        <v>310</v>
      </c>
      <c r="H35" s="274">
        <v>360</v>
      </c>
      <c r="I35" s="275">
        <v>670</v>
      </c>
      <c r="J35" s="273">
        <v>54</v>
      </c>
      <c r="K35" s="274">
        <v>32</v>
      </c>
      <c r="L35" s="275">
        <v>42</v>
      </c>
      <c r="M35" s="273">
        <v>310</v>
      </c>
      <c r="N35" s="274">
        <v>360</v>
      </c>
      <c r="O35" s="275">
        <v>670</v>
      </c>
      <c r="P35" s="273">
        <v>31.7</v>
      </c>
      <c r="Q35" s="274">
        <v>29</v>
      </c>
      <c r="R35" s="275">
        <v>30.3</v>
      </c>
      <c r="S35" s="273">
        <v>310</v>
      </c>
      <c r="T35" s="274">
        <v>360</v>
      </c>
      <c r="U35" s="275">
        <v>670</v>
      </c>
      <c r="V35" s="273">
        <v>69</v>
      </c>
      <c r="W35" s="274">
        <v>51</v>
      </c>
      <c r="X35" s="275">
        <v>60</v>
      </c>
      <c r="Y35" s="273">
        <v>1158</v>
      </c>
      <c r="Z35" s="274">
        <v>1164</v>
      </c>
      <c r="AA35" s="275">
        <v>2322</v>
      </c>
      <c r="AB35" s="273">
        <v>70</v>
      </c>
      <c r="AC35" s="274">
        <v>53</v>
      </c>
      <c r="AD35" s="275">
        <v>62</v>
      </c>
      <c r="AE35" s="273">
        <v>1158</v>
      </c>
      <c r="AF35" s="274">
        <v>1164</v>
      </c>
      <c r="AG35" s="275">
        <v>2322</v>
      </c>
      <c r="AH35" s="273">
        <v>34.5</v>
      </c>
      <c r="AI35" s="274">
        <v>32.5</v>
      </c>
      <c r="AJ35" s="275">
        <v>33.5</v>
      </c>
      <c r="AK35" s="273">
        <v>1158</v>
      </c>
      <c r="AL35" s="274">
        <v>1164</v>
      </c>
      <c r="AM35" s="275">
        <v>2322</v>
      </c>
      <c r="AN35" s="273">
        <v>65</v>
      </c>
      <c r="AO35" s="274">
        <v>46</v>
      </c>
      <c r="AP35" s="275">
        <v>56</v>
      </c>
      <c r="AQ35" s="273">
        <v>1468</v>
      </c>
      <c r="AR35" s="274">
        <v>1524</v>
      </c>
      <c r="AS35" s="275">
        <v>2992</v>
      </c>
      <c r="AT35" s="273">
        <v>67</v>
      </c>
      <c r="AU35" s="274">
        <v>48</v>
      </c>
      <c r="AV35" s="275">
        <v>57</v>
      </c>
      <c r="AW35" s="273">
        <v>1468</v>
      </c>
      <c r="AX35" s="274">
        <v>1524</v>
      </c>
      <c r="AY35" s="275">
        <v>2992</v>
      </c>
      <c r="AZ35" s="273">
        <v>33.9</v>
      </c>
      <c r="BA35" s="274">
        <v>31.7</v>
      </c>
      <c r="BB35" s="275">
        <v>32.700000000000003</v>
      </c>
      <c r="BC35" s="273">
        <v>1468</v>
      </c>
      <c r="BD35" s="274">
        <v>1524</v>
      </c>
      <c r="BE35" s="275">
        <v>2992</v>
      </c>
    </row>
    <row r="36" spans="1:57" x14ac:dyDescent="0.35">
      <c r="A36" t="s">
        <v>162</v>
      </c>
      <c r="B36" t="s">
        <v>406</v>
      </c>
      <c r="C36" t="s">
        <v>392</v>
      </c>
      <c r="D36" s="273" t="s">
        <v>197</v>
      </c>
      <c r="E36" s="274" t="s">
        <v>197</v>
      </c>
      <c r="F36" s="275" t="s">
        <v>197</v>
      </c>
      <c r="G36" s="273" t="s">
        <v>197</v>
      </c>
      <c r="H36" s="274" t="s">
        <v>197</v>
      </c>
      <c r="I36" s="275" t="s">
        <v>197</v>
      </c>
      <c r="J36" s="273" t="s">
        <v>197</v>
      </c>
      <c r="K36" s="274" t="s">
        <v>197</v>
      </c>
      <c r="L36" s="275" t="s">
        <v>197</v>
      </c>
      <c r="M36" s="273" t="s">
        <v>197</v>
      </c>
      <c r="N36" s="274" t="s">
        <v>197</v>
      </c>
      <c r="O36" s="275" t="s">
        <v>197</v>
      </c>
      <c r="P36" s="273">
        <v>30.5</v>
      </c>
      <c r="Q36" s="274">
        <v>28.5</v>
      </c>
      <c r="R36" s="275">
        <v>29.4</v>
      </c>
      <c r="S36" s="273" t="s">
        <v>197</v>
      </c>
      <c r="T36" s="274" t="s">
        <v>197</v>
      </c>
      <c r="U36" s="275" t="s">
        <v>197</v>
      </c>
      <c r="V36" s="273" t="s">
        <v>197</v>
      </c>
      <c r="W36" s="274" t="s">
        <v>197</v>
      </c>
      <c r="X36" s="275" t="s">
        <v>197</v>
      </c>
      <c r="Y36" s="273" t="s">
        <v>197</v>
      </c>
      <c r="Z36" s="274" t="s">
        <v>197</v>
      </c>
      <c r="AA36" s="275" t="s">
        <v>197</v>
      </c>
      <c r="AB36" s="273" t="s">
        <v>197</v>
      </c>
      <c r="AC36" s="274" t="s">
        <v>197</v>
      </c>
      <c r="AD36" s="275" t="s">
        <v>197</v>
      </c>
      <c r="AE36" s="273" t="s">
        <v>197</v>
      </c>
      <c r="AF36" s="274" t="s">
        <v>197</v>
      </c>
      <c r="AG36" s="275" t="s">
        <v>197</v>
      </c>
      <c r="AH36" s="273">
        <v>33.700000000000003</v>
      </c>
      <c r="AI36" s="274">
        <v>31.6</v>
      </c>
      <c r="AJ36" s="275">
        <v>32.700000000000003</v>
      </c>
      <c r="AK36" s="273" t="s">
        <v>197</v>
      </c>
      <c r="AL36" s="274" t="s">
        <v>197</v>
      </c>
      <c r="AM36" s="275" t="s">
        <v>197</v>
      </c>
      <c r="AN36" s="273" t="s">
        <v>197</v>
      </c>
      <c r="AO36" s="274" t="s">
        <v>197</v>
      </c>
      <c r="AP36" s="275" t="s">
        <v>197</v>
      </c>
      <c r="AQ36" s="273" t="s">
        <v>197</v>
      </c>
      <c r="AR36" s="274" t="s">
        <v>197</v>
      </c>
      <c r="AS36" s="275" t="s">
        <v>197</v>
      </c>
      <c r="AT36" s="273" t="s">
        <v>197</v>
      </c>
      <c r="AU36" s="274" t="s">
        <v>197</v>
      </c>
      <c r="AV36" s="275" t="s">
        <v>197</v>
      </c>
      <c r="AW36" s="273" t="s">
        <v>197</v>
      </c>
      <c r="AX36" s="274" t="s">
        <v>197</v>
      </c>
      <c r="AY36" s="275" t="s">
        <v>197</v>
      </c>
      <c r="AZ36" s="273">
        <v>33</v>
      </c>
      <c r="BA36" s="274">
        <v>30.8</v>
      </c>
      <c r="BB36" s="275">
        <v>31.9</v>
      </c>
      <c r="BC36" s="273" t="s">
        <v>197</v>
      </c>
      <c r="BD36" s="274" t="s">
        <v>197</v>
      </c>
      <c r="BE36" s="275" t="s">
        <v>197</v>
      </c>
    </row>
    <row r="37" spans="1:57" x14ac:dyDescent="0.35">
      <c r="A37" t="s">
        <v>149</v>
      </c>
      <c r="B37" t="s">
        <v>394</v>
      </c>
      <c r="C37" t="s">
        <v>392</v>
      </c>
      <c r="D37" s="273">
        <v>58</v>
      </c>
      <c r="E37" s="274">
        <v>27</v>
      </c>
      <c r="F37" s="275">
        <v>42</v>
      </c>
      <c r="G37" s="273">
        <v>130</v>
      </c>
      <c r="H37" s="274">
        <v>147</v>
      </c>
      <c r="I37" s="275">
        <v>277</v>
      </c>
      <c r="J37" s="273">
        <v>60</v>
      </c>
      <c r="K37" s="274">
        <v>27</v>
      </c>
      <c r="L37" s="275">
        <v>42</v>
      </c>
      <c r="M37" s="273">
        <v>130</v>
      </c>
      <c r="N37" s="274">
        <v>147</v>
      </c>
      <c r="O37" s="275">
        <v>277</v>
      </c>
      <c r="P37" s="273">
        <v>35.6</v>
      </c>
      <c r="Q37" s="274">
        <v>31</v>
      </c>
      <c r="R37" s="275">
        <v>33.200000000000003</v>
      </c>
      <c r="S37" s="273">
        <v>130</v>
      </c>
      <c r="T37" s="274">
        <v>147</v>
      </c>
      <c r="U37" s="275">
        <v>277</v>
      </c>
      <c r="V37" s="273">
        <v>69</v>
      </c>
      <c r="W37" s="274">
        <v>51</v>
      </c>
      <c r="X37" s="275">
        <v>60</v>
      </c>
      <c r="Y37" s="273">
        <v>798</v>
      </c>
      <c r="Z37" s="274">
        <v>826</v>
      </c>
      <c r="AA37" s="275">
        <v>1624</v>
      </c>
      <c r="AB37" s="273">
        <v>69</v>
      </c>
      <c r="AC37" s="274">
        <v>51</v>
      </c>
      <c r="AD37" s="275">
        <v>60</v>
      </c>
      <c r="AE37" s="273">
        <v>798</v>
      </c>
      <c r="AF37" s="274">
        <v>826</v>
      </c>
      <c r="AG37" s="275">
        <v>1624</v>
      </c>
      <c r="AH37" s="273">
        <v>37.299999999999997</v>
      </c>
      <c r="AI37" s="274">
        <v>34.799999999999997</v>
      </c>
      <c r="AJ37" s="275">
        <v>36</v>
      </c>
      <c r="AK37" s="273">
        <v>798</v>
      </c>
      <c r="AL37" s="274">
        <v>826</v>
      </c>
      <c r="AM37" s="275">
        <v>1624</v>
      </c>
      <c r="AN37" s="273">
        <v>67</v>
      </c>
      <c r="AO37" s="274">
        <v>47</v>
      </c>
      <c r="AP37" s="275">
        <v>57</v>
      </c>
      <c r="AQ37" s="273">
        <v>928</v>
      </c>
      <c r="AR37" s="274">
        <v>973</v>
      </c>
      <c r="AS37" s="275">
        <v>1901</v>
      </c>
      <c r="AT37" s="273">
        <v>68</v>
      </c>
      <c r="AU37" s="274">
        <v>47</v>
      </c>
      <c r="AV37" s="275">
        <v>57</v>
      </c>
      <c r="AW37" s="273">
        <v>928</v>
      </c>
      <c r="AX37" s="274">
        <v>973</v>
      </c>
      <c r="AY37" s="275">
        <v>1901</v>
      </c>
      <c r="AZ37" s="273">
        <v>37.1</v>
      </c>
      <c r="BA37" s="274">
        <v>34.200000000000003</v>
      </c>
      <c r="BB37" s="275">
        <v>35.6</v>
      </c>
      <c r="BC37" s="273">
        <v>928</v>
      </c>
      <c r="BD37" s="274">
        <v>973</v>
      </c>
      <c r="BE37" s="275">
        <v>1901</v>
      </c>
    </row>
    <row r="38" spans="1:57" x14ac:dyDescent="0.35">
      <c r="A38" t="s">
        <v>158</v>
      </c>
      <c r="B38" t="s">
        <v>402</v>
      </c>
      <c r="C38" t="s">
        <v>392</v>
      </c>
      <c r="D38" s="273">
        <v>37</v>
      </c>
      <c r="E38" s="274">
        <v>21</v>
      </c>
      <c r="F38" s="275">
        <v>29</v>
      </c>
      <c r="G38" s="273">
        <v>91</v>
      </c>
      <c r="H38" s="274">
        <v>101</v>
      </c>
      <c r="I38" s="275">
        <v>192</v>
      </c>
      <c r="J38" s="273">
        <v>37</v>
      </c>
      <c r="K38" s="274">
        <v>23</v>
      </c>
      <c r="L38" s="275">
        <v>30</v>
      </c>
      <c r="M38" s="273">
        <v>91</v>
      </c>
      <c r="N38" s="274">
        <v>101</v>
      </c>
      <c r="O38" s="275">
        <v>192</v>
      </c>
      <c r="P38" s="273">
        <v>32.5</v>
      </c>
      <c r="Q38" s="274">
        <v>29.5</v>
      </c>
      <c r="R38" s="275">
        <v>31</v>
      </c>
      <c r="S38" s="273">
        <v>91</v>
      </c>
      <c r="T38" s="274">
        <v>101</v>
      </c>
      <c r="U38" s="275">
        <v>192</v>
      </c>
      <c r="V38" s="273">
        <v>57</v>
      </c>
      <c r="W38" s="274">
        <v>40</v>
      </c>
      <c r="X38" s="275">
        <v>49</v>
      </c>
      <c r="Y38" s="273">
        <v>702</v>
      </c>
      <c r="Z38" s="274">
        <v>723</v>
      </c>
      <c r="AA38" s="275">
        <v>1425</v>
      </c>
      <c r="AB38" s="273">
        <v>59</v>
      </c>
      <c r="AC38" s="274">
        <v>42</v>
      </c>
      <c r="AD38" s="275">
        <v>50</v>
      </c>
      <c r="AE38" s="273">
        <v>702</v>
      </c>
      <c r="AF38" s="274">
        <v>723</v>
      </c>
      <c r="AG38" s="275">
        <v>1425</v>
      </c>
      <c r="AH38" s="273">
        <v>35.9</v>
      </c>
      <c r="AI38" s="274">
        <v>33.200000000000003</v>
      </c>
      <c r="AJ38" s="275">
        <v>34.6</v>
      </c>
      <c r="AK38" s="273">
        <v>702</v>
      </c>
      <c r="AL38" s="274">
        <v>723</v>
      </c>
      <c r="AM38" s="275">
        <v>1425</v>
      </c>
      <c r="AN38" s="273">
        <v>55</v>
      </c>
      <c r="AO38" s="274">
        <v>38</v>
      </c>
      <c r="AP38" s="275">
        <v>46</v>
      </c>
      <c r="AQ38" s="273">
        <v>793</v>
      </c>
      <c r="AR38" s="274">
        <v>824</v>
      </c>
      <c r="AS38" s="275">
        <v>1617</v>
      </c>
      <c r="AT38" s="273">
        <v>56</v>
      </c>
      <c r="AU38" s="274">
        <v>40</v>
      </c>
      <c r="AV38" s="275">
        <v>48</v>
      </c>
      <c r="AW38" s="273">
        <v>793</v>
      </c>
      <c r="AX38" s="274">
        <v>824</v>
      </c>
      <c r="AY38" s="275">
        <v>1617</v>
      </c>
      <c r="AZ38" s="273">
        <v>35.6</v>
      </c>
      <c r="BA38" s="274">
        <v>32.799999999999997</v>
      </c>
      <c r="BB38" s="275">
        <v>34.1</v>
      </c>
      <c r="BC38" s="273">
        <v>793</v>
      </c>
      <c r="BD38" s="274">
        <v>824</v>
      </c>
      <c r="BE38" s="275">
        <v>1617</v>
      </c>
    </row>
    <row r="39" spans="1:57" x14ac:dyDescent="0.35">
      <c r="A39" t="s">
        <v>161</v>
      </c>
      <c r="B39" t="s">
        <v>405</v>
      </c>
      <c r="C39" t="s">
        <v>392</v>
      </c>
      <c r="D39" s="273">
        <v>45</v>
      </c>
      <c r="E39" s="274">
        <v>28</v>
      </c>
      <c r="F39" s="275">
        <v>37</v>
      </c>
      <c r="G39" s="273">
        <v>194</v>
      </c>
      <c r="H39" s="274">
        <v>184</v>
      </c>
      <c r="I39" s="275">
        <v>378</v>
      </c>
      <c r="J39" s="273">
        <v>45</v>
      </c>
      <c r="K39" s="274">
        <v>29</v>
      </c>
      <c r="L39" s="275">
        <v>37</v>
      </c>
      <c r="M39" s="273">
        <v>194</v>
      </c>
      <c r="N39" s="274">
        <v>184</v>
      </c>
      <c r="O39" s="275">
        <v>378</v>
      </c>
      <c r="P39" s="273">
        <v>33.5</v>
      </c>
      <c r="Q39" s="274">
        <v>30.1</v>
      </c>
      <c r="R39" s="275">
        <v>31.9</v>
      </c>
      <c r="S39" s="273">
        <v>194</v>
      </c>
      <c r="T39" s="274">
        <v>184</v>
      </c>
      <c r="U39" s="275">
        <v>378</v>
      </c>
      <c r="V39" s="273">
        <v>65</v>
      </c>
      <c r="W39" s="274">
        <v>47</v>
      </c>
      <c r="X39" s="275">
        <v>56</v>
      </c>
      <c r="Y39" s="273">
        <v>1244</v>
      </c>
      <c r="Z39" s="274">
        <v>1257</v>
      </c>
      <c r="AA39" s="275">
        <v>2501</v>
      </c>
      <c r="AB39" s="273">
        <v>66</v>
      </c>
      <c r="AC39" s="274">
        <v>50</v>
      </c>
      <c r="AD39" s="275">
        <v>58</v>
      </c>
      <c r="AE39" s="273">
        <v>1244</v>
      </c>
      <c r="AF39" s="274">
        <v>1257</v>
      </c>
      <c r="AG39" s="275">
        <v>2501</v>
      </c>
      <c r="AH39" s="273">
        <v>35.9</v>
      </c>
      <c r="AI39" s="274">
        <v>33.4</v>
      </c>
      <c r="AJ39" s="275">
        <v>34.6</v>
      </c>
      <c r="AK39" s="273">
        <v>1244</v>
      </c>
      <c r="AL39" s="274">
        <v>1257</v>
      </c>
      <c r="AM39" s="275">
        <v>2501</v>
      </c>
      <c r="AN39" s="273">
        <v>62</v>
      </c>
      <c r="AO39" s="274">
        <v>45</v>
      </c>
      <c r="AP39" s="275">
        <v>53</v>
      </c>
      <c r="AQ39" s="273">
        <v>1438</v>
      </c>
      <c r="AR39" s="274">
        <v>1441</v>
      </c>
      <c r="AS39" s="275">
        <v>2879</v>
      </c>
      <c r="AT39" s="273">
        <v>63</v>
      </c>
      <c r="AU39" s="274">
        <v>47</v>
      </c>
      <c r="AV39" s="275">
        <v>55</v>
      </c>
      <c r="AW39" s="273">
        <v>1438</v>
      </c>
      <c r="AX39" s="274">
        <v>1441</v>
      </c>
      <c r="AY39" s="275">
        <v>2879</v>
      </c>
      <c r="AZ39" s="273">
        <v>35.6</v>
      </c>
      <c r="BA39" s="274">
        <v>33</v>
      </c>
      <c r="BB39" s="275">
        <v>34.299999999999997</v>
      </c>
      <c r="BC39" s="273">
        <v>1438</v>
      </c>
      <c r="BD39" s="274">
        <v>1441</v>
      </c>
      <c r="BE39" s="275">
        <v>2879</v>
      </c>
    </row>
    <row r="40" spans="1:57" x14ac:dyDescent="0.35">
      <c r="A40" t="s">
        <v>87</v>
      </c>
      <c r="B40" t="s">
        <v>332</v>
      </c>
      <c r="C40" t="s">
        <v>324</v>
      </c>
      <c r="D40" s="273">
        <v>40</v>
      </c>
      <c r="E40" s="274">
        <v>24</v>
      </c>
      <c r="F40" s="275">
        <v>31</v>
      </c>
      <c r="G40" s="273">
        <v>295</v>
      </c>
      <c r="H40" s="274">
        <v>342</v>
      </c>
      <c r="I40" s="275">
        <v>637</v>
      </c>
      <c r="J40" s="273">
        <v>43</v>
      </c>
      <c r="K40" s="274">
        <v>27</v>
      </c>
      <c r="L40" s="275">
        <v>34</v>
      </c>
      <c r="M40" s="273">
        <v>295</v>
      </c>
      <c r="N40" s="274">
        <v>342</v>
      </c>
      <c r="O40" s="275">
        <v>637</v>
      </c>
      <c r="P40" s="273">
        <v>31</v>
      </c>
      <c r="Q40" s="274">
        <v>27.6</v>
      </c>
      <c r="R40" s="275">
        <v>29.2</v>
      </c>
      <c r="S40" s="273">
        <v>295</v>
      </c>
      <c r="T40" s="274">
        <v>342</v>
      </c>
      <c r="U40" s="275">
        <v>637</v>
      </c>
      <c r="V40" s="273">
        <v>55</v>
      </c>
      <c r="W40" s="274">
        <v>38</v>
      </c>
      <c r="X40" s="275">
        <v>46</v>
      </c>
      <c r="Y40" s="273">
        <v>1094</v>
      </c>
      <c r="Z40" s="274">
        <v>1153</v>
      </c>
      <c r="AA40" s="275">
        <v>2247</v>
      </c>
      <c r="AB40" s="273">
        <v>59</v>
      </c>
      <c r="AC40" s="274">
        <v>42</v>
      </c>
      <c r="AD40" s="275">
        <v>50</v>
      </c>
      <c r="AE40" s="273">
        <v>1094</v>
      </c>
      <c r="AF40" s="274">
        <v>1153</v>
      </c>
      <c r="AG40" s="275">
        <v>2247</v>
      </c>
      <c r="AH40" s="273">
        <v>33.700000000000003</v>
      </c>
      <c r="AI40" s="274">
        <v>30.8</v>
      </c>
      <c r="AJ40" s="275">
        <v>32.200000000000003</v>
      </c>
      <c r="AK40" s="273">
        <v>1094</v>
      </c>
      <c r="AL40" s="274">
        <v>1153</v>
      </c>
      <c r="AM40" s="275">
        <v>2247</v>
      </c>
      <c r="AN40" s="273">
        <v>52</v>
      </c>
      <c r="AO40" s="274">
        <v>35</v>
      </c>
      <c r="AP40" s="275">
        <v>43</v>
      </c>
      <c r="AQ40" s="273">
        <v>1389</v>
      </c>
      <c r="AR40" s="274">
        <v>1495</v>
      </c>
      <c r="AS40" s="275">
        <v>2884</v>
      </c>
      <c r="AT40" s="273">
        <v>55</v>
      </c>
      <c r="AU40" s="274">
        <v>39</v>
      </c>
      <c r="AV40" s="275">
        <v>47</v>
      </c>
      <c r="AW40" s="273">
        <v>1389</v>
      </c>
      <c r="AX40" s="274">
        <v>1495</v>
      </c>
      <c r="AY40" s="275">
        <v>2884</v>
      </c>
      <c r="AZ40" s="273">
        <v>33.1</v>
      </c>
      <c r="BA40" s="274">
        <v>30.1</v>
      </c>
      <c r="BB40" s="275">
        <v>31.5</v>
      </c>
      <c r="BC40" s="273">
        <v>1389</v>
      </c>
      <c r="BD40" s="274">
        <v>1495</v>
      </c>
      <c r="BE40" s="275">
        <v>2884</v>
      </c>
    </row>
    <row r="41" spans="1:57" x14ac:dyDescent="0.35">
      <c r="A41" t="s">
        <v>85</v>
      </c>
      <c r="B41" t="s">
        <v>330</v>
      </c>
      <c r="C41" t="s">
        <v>324</v>
      </c>
      <c r="D41" s="273">
        <v>46</v>
      </c>
      <c r="E41" s="274">
        <v>28</v>
      </c>
      <c r="F41" s="275">
        <v>37</v>
      </c>
      <c r="G41" s="273">
        <v>336</v>
      </c>
      <c r="H41" s="274">
        <v>322</v>
      </c>
      <c r="I41" s="275">
        <v>658</v>
      </c>
      <c r="J41" s="273">
        <v>47</v>
      </c>
      <c r="K41" s="274">
        <v>32</v>
      </c>
      <c r="L41" s="275">
        <v>40</v>
      </c>
      <c r="M41" s="273">
        <v>336</v>
      </c>
      <c r="N41" s="274">
        <v>322</v>
      </c>
      <c r="O41" s="275">
        <v>658</v>
      </c>
      <c r="P41" s="273">
        <v>31.8</v>
      </c>
      <c r="Q41" s="274">
        <v>29.2</v>
      </c>
      <c r="R41" s="275">
        <v>30.5</v>
      </c>
      <c r="S41" s="273">
        <v>336</v>
      </c>
      <c r="T41" s="274">
        <v>322</v>
      </c>
      <c r="U41" s="275">
        <v>658</v>
      </c>
      <c r="V41" s="273">
        <v>53</v>
      </c>
      <c r="W41" s="274">
        <v>38</v>
      </c>
      <c r="X41" s="275">
        <v>45</v>
      </c>
      <c r="Y41" s="273">
        <v>1262</v>
      </c>
      <c r="Z41" s="274">
        <v>1382</v>
      </c>
      <c r="AA41" s="275">
        <v>2644</v>
      </c>
      <c r="AB41" s="273">
        <v>56</v>
      </c>
      <c r="AC41" s="274">
        <v>43</v>
      </c>
      <c r="AD41" s="275">
        <v>49</v>
      </c>
      <c r="AE41" s="273">
        <v>1262</v>
      </c>
      <c r="AF41" s="274">
        <v>1382</v>
      </c>
      <c r="AG41" s="275">
        <v>2644</v>
      </c>
      <c r="AH41" s="273">
        <v>33.1</v>
      </c>
      <c r="AI41" s="274">
        <v>31</v>
      </c>
      <c r="AJ41" s="275">
        <v>32</v>
      </c>
      <c r="AK41" s="273">
        <v>1262</v>
      </c>
      <c r="AL41" s="274">
        <v>1382</v>
      </c>
      <c r="AM41" s="275">
        <v>2644</v>
      </c>
      <c r="AN41" s="273">
        <v>51</v>
      </c>
      <c r="AO41" s="274">
        <v>37</v>
      </c>
      <c r="AP41" s="275">
        <v>44</v>
      </c>
      <c r="AQ41" s="273">
        <v>1598</v>
      </c>
      <c r="AR41" s="274">
        <v>1704</v>
      </c>
      <c r="AS41" s="275">
        <v>3302</v>
      </c>
      <c r="AT41" s="273">
        <v>54</v>
      </c>
      <c r="AU41" s="274">
        <v>40</v>
      </c>
      <c r="AV41" s="275">
        <v>47</v>
      </c>
      <c r="AW41" s="273">
        <v>1598</v>
      </c>
      <c r="AX41" s="274">
        <v>1704</v>
      </c>
      <c r="AY41" s="275">
        <v>3302</v>
      </c>
      <c r="AZ41" s="273">
        <v>32.799999999999997</v>
      </c>
      <c r="BA41" s="274">
        <v>30.6</v>
      </c>
      <c r="BB41" s="275">
        <v>31.7</v>
      </c>
      <c r="BC41" s="273">
        <v>1598</v>
      </c>
      <c r="BD41" s="274">
        <v>1704</v>
      </c>
      <c r="BE41" s="275">
        <v>3302</v>
      </c>
    </row>
    <row r="42" spans="1:57" x14ac:dyDescent="0.35">
      <c r="A42" t="s">
        <v>88</v>
      </c>
      <c r="B42" t="s">
        <v>333</v>
      </c>
      <c r="C42" t="s">
        <v>324</v>
      </c>
      <c r="D42" s="273">
        <v>32</v>
      </c>
      <c r="E42" s="274">
        <v>19</v>
      </c>
      <c r="F42" s="275">
        <v>25</v>
      </c>
      <c r="G42" s="273">
        <v>200</v>
      </c>
      <c r="H42" s="274">
        <v>243</v>
      </c>
      <c r="I42" s="275">
        <v>443</v>
      </c>
      <c r="J42" s="273">
        <v>33</v>
      </c>
      <c r="K42" s="274">
        <v>21</v>
      </c>
      <c r="L42" s="275">
        <v>26</v>
      </c>
      <c r="M42" s="273">
        <v>200</v>
      </c>
      <c r="N42" s="274">
        <v>243</v>
      </c>
      <c r="O42" s="275">
        <v>443</v>
      </c>
      <c r="P42" s="273">
        <v>31</v>
      </c>
      <c r="Q42" s="274">
        <v>28.6</v>
      </c>
      <c r="R42" s="275">
        <v>29.7</v>
      </c>
      <c r="S42" s="273">
        <v>200</v>
      </c>
      <c r="T42" s="274">
        <v>243</v>
      </c>
      <c r="U42" s="275">
        <v>443</v>
      </c>
      <c r="V42" s="273">
        <v>57</v>
      </c>
      <c r="W42" s="274">
        <v>41</v>
      </c>
      <c r="X42" s="275">
        <v>49</v>
      </c>
      <c r="Y42" s="273">
        <v>844</v>
      </c>
      <c r="Z42" s="274">
        <v>866</v>
      </c>
      <c r="AA42" s="275">
        <v>1710</v>
      </c>
      <c r="AB42" s="273">
        <v>57</v>
      </c>
      <c r="AC42" s="274">
        <v>43</v>
      </c>
      <c r="AD42" s="275">
        <v>50</v>
      </c>
      <c r="AE42" s="273">
        <v>844</v>
      </c>
      <c r="AF42" s="274">
        <v>866</v>
      </c>
      <c r="AG42" s="275">
        <v>1710</v>
      </c>
      <c r="AH42" s="273">
        <v>35.299999999999997</v>
      </c>
      <c r="AI42" s="274">
        <v>32.799999999999997</v>
      </c>
      <c r="AJ42" s="275">
        <v>34</v>
      </c>
      <c r="AK42" s="273">
        <v>844</v>
      </c>
      <c r="AL42" s="274">
        <v>866</v>
      </c>
      <c r="AM42" s="275">
        <v>1710</v>
      </c>
      <c r="AN42" s="273">
        <v>52</v>
      </c>
      <c r="AO42" s="274">
        <v>36</v>
      </c>
      <c r="AP42" s="275">
        <v>44</v>
      </c>
      <c r="AQ42" s="273">
        <v>1044</v>
      </c>
      <c r="AR42" s="274">
        <v>1109</v>
      </c>
      <c r="AS42" s="275">
        <v>2153</v>
      </c>
      <c r="AT42" s="273">
        <v>52</v>
      </c>
      <c r="AU42" s="274">
        <v>38</v>
      </c>
      <c r="AV42" s="275">
        <v>45</v>
      </c>
      <c r="AW42" s="273">
        <v>1044</v>
      </c>
      <c r="AX42" s="274">
        <v>1109</v>
      </c>
      <c r="AY42" s="275">
        <v>2153</v>
      </c>
      <c r="AZ42" s="273">
        <v>34.5</v>
      </c>
      <c r="BA42" s="274">
        <v>31.8</v>
      </c>
      <c r="BB42" s="275">
        <v>33.1</v>
      </c>
      <c r="BC42" s="273">
        <v>1044</v>
      </c>
      <c r="BD42" s="274">
        <v>1109</v>
      </c>
      <c r="BE42" s="275">
        <v>2153</v>
      </c>
    </row>
    <row r="43" spans="1:57" x14ac:dyDescent="0.35">
      <c r="A43" t="s">
        <v>90</v>
      </c>
      <c r="B43" t="s">
        <v>335</v>
      </c>
      <c r="C43" t="s">
        <v>324</v>
      </c>
      <c r="D43" s="273">
        <v>52</v>
      </c>
      <c r="E43" s="274">
        <v>30</v>
      </c>
      <c r="F43" s="275">
        <v>40</v>
      </c>
      <c r="G43" s="273">
        <v>166</v>
      </c>
      <c r="H43" s="274">
        <v>201</v>
      </c>
      <c r="I43" s="275">
        <v>367</v>
      </c>
      <c r="J43" s="273">
        <v>54</v>
      </c>
      <c r="K43" s="274">
        <v>31</v>
      </c>
      <c r="L43" s="275">
        <v>42</v>
      </c>
      <c r="M43" s="273">
        <v>166</v>
      </c>
      <c r="N43" s="274">
        <v>201</v>
      </c>
      <c r="O43" s="275">
        <v>367</v>
      </c>
      <c r="P43" s="273">
        <v>32.299999999999997</v>
      </c>
      <c r="Q43" s="274">
        <v>29.5</v>
      </c>
      <c r="R43" s="275">
        <v>30.8</v>
      </c>
      <c r="S43" s="273">
        <v>166</v>
      </c>
      <c r="T43" s="274">
        <v>201</v>
      </c>
      <c r="U43" s="275">
        <v>367</v>
      </c>
      <c r="V43" s="273">
        <v>64</v>
      </c>
      <c r="W43" s="274">
        <v>42</v>
      </c>
      <c r="X43" s="275">
        <v>53</v>
      </c>
      <c r="Y43" s="273">
        <v>932</v>
      </c>
      <c r="Z43" s="274">
        <v>985</v>
      </c>
      <c r="AA43" s="275">
        <v>1917</v>
      </c>
      <c r="AB43" s="273">
        <v>66</v>
      </c>
      <c r="AC43" s="274">
        <v>45</v>
      </c>
      <c r="AD43" s="275">
        <v>55</v>
      </c>
      <c r="AE43" s="273">
        <v>932</v>
      </c>
      <c r="AF43" s="274">
        <v>985</v>
      </c>
      <c r="AG43" s="275">
        <v>1917</v>
      </c>
      <c r="AH43" s="273">
        <v>34.200000000000003</v>
      </c>
      <c r="AI43" s="274">
        <v>31.7</v>
      </c>
      <c r="AJ43" s="275">
        <v>32.9</v>
      </c>
      <c r="AK43" s="273">
        <v>932</v>
      </c>
      <c r="AL43" s="274">
        <v>985</v>
      </c>
      <c r="AM43" s="275">
        <v>1917</v>
      </c>
      <c r="AN43" s="273">
        <v>62</v>
      </c>
      <c r="AO43" s="274">
        <v>40</v>
      </c>
      <c r="AP43" s="275">
        <v>51</v>
      </c>
      <c r="AQ43" s="273">
        <v>1098</v>
      </c>
      <c r="AR43" s="274">
        <v>1186</v>
      </c>
      <c r="AS43" s="275">
        <v>2284</v>
      </c>
      <c r="AT43" s="273">
        <v>64</v>
      </c>
      <c r="AU43" s="274">
        <v>43</v>
      </c>
      <c r="AV43" s="275">
        <v>53</v>
      </c>
      <c r="AW43" s="273">
        <v>1098</v>
      </c>
      <c r="AX43" s="274">
        <v>1186</v>
      </c>
      <c r="AY43" s="275">
        <v>2284</v>
      </c>
      <c r="AZ43" s="273">
        <v>33.9</v>
      </c>
      <c r="BA43" s="274">
        <v>31.3</v>
      </c>
      <c r="BB43" s="275">
        <v>32.5</v>
      </c>
      <c r="BC43" s="273">
        <v>1098</v>
      </c>
      <c r="BD43" s="274">
        <v>1186</v>
      </c>
      <c r="BE43" s="275">
        <v>2284</v>
      </c>
    </row>
    <row r="44" spans="1:57" x14ac:dyDescent="0.35">
      <c r="A44" t="s">
        <v>135</v>
      </c>
      <c r="B44" t="s">
        <v>380</v>
      </c>
      <c r="C44" t="s">
        <v>372</v>
      </c>
      <c r="D44" s="273">
        <v>44</v>
      </c>
      <c r="E44" s="274">
        <v>27</v>
      </c>
      <c r="F44" s="275">
        <v>36</v>
      </c>
      <c r="G44" s="273">
        <v>309</v>
      </c>
      <c r="H44" s="274">
        <v>288</v>
      </c>
      <c r="I44" s="275">
        <v>597</v>
      </c>
      <c r="J44" s="273">
        <v>49</v>
      </c>
      <c r="K44" s="274">
        <v>33</v>
      </c>
      <c r="L44" s="275">
        <v>42</v>
      </c>
      <c r="M44" s="273">
        <v>309</v>
      </c>
      <c r="N44" s="274">
        <v>288</v>
      </c>
      <c r="O44" s="275">
        <v>597</v>
      </c>
      <c r="P44" s="273">
        <v>32.1</v>
      </c>
      <c r="Q44" s="274">
        <v>29.1</v>
      </c>
      <c r="R44" s="275">
        <v>30.7</v>
      </c>
      <c r="S44" s="273">
        <v>309</v>
      </c>
      <c r="T44" s="274">
        <v>288</v>
      </c>
      <c r="U44" s="275">
        <v>597</v>
      </c>
      <c r="V44" s="273">
        <v>68</v>
      </c>
      <c r="W44" s="274">
        <v>46</v>
      </c>
      <c r="X44" s="275">
        <v>57</v>
      </c>
      <c r="Y44" s="273">
        <v>1348</v>
      </c>
      <c r="Z44" s="274">
        <v>1427</v>
      </c>
      <c r="AA44" s="275">
        <v>2775</v>
      </c>
      <c r="AB44" s="273">
        <v>70</v>
      </c>
      <c r="AC44" s="274">
        <v>52</v>
      </c>
      <c r="AD44" s="275">
        <v>61</v>
      </c>
      <c r="AE44" s="273">
        <v>1348</v>
      </c>
      <c r="AF44" s="274">
        <v>1427</v>
      </c>
      <c r="AG44" s="275">
        <v>2775</v>
      </c>
      <c r="AH44" s="273">
        <v>35.6</v>
      </c>
      <c r="AI44" s="274">
        <v>32.799999999999997</v>
      </c>
      <c r="AJ44" s="275">
        <v>34.200000000000003</v>
      </c>
      <c r="AK44" s="273">
        <v>1348</v>
      </c>
      <c r="AL44" s="274">
        <v>1427</v>
      </c>
      <c r="AM44" s="275">
        <v>2775</v>
      </c>
      <c r="AN44" s="273">
        <v>63</v>
      </c>
      <c r="AO44" s="274">
        <v>43</v>
      </c>
      <c r="AP44" s="275">
        <v>53</v>
      </c>
      <c r="AQ44" s="273">
        <v>1657</v>
      </c>
      <c r="AR44" s="274">
        <v>1715</v>
      </c>
      <c r="AS44" s="275">
        <v>3372</v>
      </c>
      <c r="AT44" s="273">
        <v>66</v>
      </c>
      <c r="AU44" s="274">
        <v>49</v>
      </c>
      <c r="AV44" s="275">
        <v>57</v>
      </c>
      <c r="AW44" s="273">
        <v>1657</v>
      </c>
      <c r="AX44" s="274">
        <v>1715</v>
      </c>
      <c r="AY44" s="275">
        <v>3372</v>
      </c>
      <c r="AZ44" s="273">
        <v>35</v>
      </c>
      <c r="BA44" s="274">
        <v>32.200000000000003</v>
      </c>
      <c r="BB44" s="275">
        <v>33.6</v>
      </c>
      <c r="BC44" s="273">
        <v>1657</v>
      </c>
      <c r="BD44" s="274">
        <v>1715</v>
      </c>
      <c r="BE44" s="275">
        <v>3372</v>
      </c>
    </row>
    <row r="45" spans="1:57" x14ac:dyDescent="0.35">
      <c r="A45" t="s">
        <v>128</v>
      </c>
      <c r="B45" t="s">
        <v>373</v>
      </c>
      <c r="C45" t="s">
        <v>372</v>
      </c>
      <c r="D45" s="273">
        <v>48</v>
      </c>
      <c r="E45" s="274">
        <v>19</v>
      </c>
      <c r="F45" s="275">
        <v>33</v>
      </c>
      <c r="G45" s="273">
        <v>75</v>
      </c>
      <c r="H45" s="274">
        <v>79</v>
      </c>
      <c r="I45" s="275">
        <v>154</v>
      </c>
      <c r="J45" s="273">
        <v>49</v>
      </c>
      <c r="K45" s="274">
        <v>20</v>
      </c>
      <c r="L45" s="275">
        <v>34</v>
      </c>
      <c r="M45" s="273">
        <v>75</v>
      </c>
      <c r="N45" s="274">
        <v>79</v>
      </c>
      <c r="O45" s="275">
        <v>154</v>
      </c>
      <c r="P45" s="273">
        <v>32.6</v>
      </c>
      <c r="Q45" s="274">
        <v>29.6</v>
      </c>
      <c r="R45" s="275">
        <v>31</v>
      </c>
      <c r="S45" s="273">
        <v>75</v>
      </c>
      <c r="T45" s="274">
        <v>79</v>
      </c>
      <c r="U45" s="275">
        <v>154</v>
      </c>
      <c r="V45" s="273">
        <v>69</v>
      </c>
      <c r="W45" s="274">
        <v>49</v>
      </c>
      <c r="X45" s="275">
        <v>59</v>
      </c>
      <c r="Y45" s="273">
        <v>680</v>
      </c>
      <c r="Z45" s="274">
        <v>675</v>
      </c>
      <c r="AA45" s="275">
        <v>1355</v>
      </c>
      <c r="AB45" s="273">
        <v>70</v>
      </c>
      <c r="AC45" s="274">
        <v>51</v>
      </c>
      <c r="AD45" s="275">
        <v>60</v>
      </c>
      <c r="AE45" s="273">
        <v>680</v>
      </c>
      <c r="AF45" s="274">
        <v>675</v>
      </c>
      <c r="AG45" s="275">
        <v>1355</v>
      </c>
      <c r="AH45" s="273">
        <v>36.1</v>
      </c>
      <c r="AI45" s="274">
        <v>33.700000000000003</v>
      </c>
      <c r="AJ45" s="275">
        <v>34.9</v>
      </c>
      <c r="AK45" s="273">
        <v>680</v>
      </c>
      <c r="AL45" s="274">
        <v>675</v>
      </c>
      <c r="AM45" s="275">
        <v>1355</v>
      </c>
      <c r="AN45" s="273">
        <v>67</v>
      </c>
      <c r="AO45" s="274">
        <v>45</v>
      </c>
      <c r="AP45" s="275">
        <v>56</v>
      </c>
      <c r="AQ45" s="273">
        <v>755</v>
      </c>
      <c r="AR45" s="274">
        <v>754</v>
      </c>
      <c r="AS45" s="275">
        <v>1509</v>
      </c>
      <c r="AT45" s="273">
        <v>68</v>
      </c>
      <c r="AU45" s="274">
        <v>47</v>
      </c>
      <c r="AV45" s="275">
        <v>58</v>
      </c>
      <c r="AW45" s="273">
        <v>755</v>
      </c>
      <c r="AX45" s="274">
        <v>754</v>
      </c>
      <c r="AY45" s="275">
        <v>1509</v>
      </c>
      <c r="AZ45" s="273">
        <v>35.700000000000003</v>
      </c>
      <c r="BA45" s="274">
        <v>33.200000000000003</v>
      </c>
      <c r="BB45" s="275">
        <v>34.5</v>
      </c>
      <c r="BC45" s="273">
        <v>755</v>
      </c>
      <c r="BD45" s="274">
        <v>754</v>
      </c>
      <c r="BE45" s="275">
        <v>1509</v>
      </c>
    </row>
    <row r="46" spans="1:57" x14ac:dyDescent="0.35">
      <c r="A46" t="s">
        <v>143</v>
      </c>
      <c r="B46" t="s">
        <v>388</v>
      </c>
      <c r="C46" t="s">
        <v>372</v>
      </c>
      <c r="D46" s="273">
        <v>49</v>
      </c>
      <c r="E46" s="274">
        <v>27</v>
      </c>
      <c r="F46" s="275">
        <v>38</v>
      </c>
      <c r="G46" s="273">
        <v>85</v>
      </c>
      <c r="H46" s="274">
        <v>79</v>
      </c>
      <c r="I46" s="275">
        <v>164</v>
      </c>
      <c r="J46" s="273">
        <v>53</v>
      </c>
      <c r="K46" s="274">
        <v>28</v>
      </c>
      <c r="L46" s="275">
        <v>41</v>
      </c>
      <c r="M46" s="273">
        <v>85</v>
      </c>
      <c r="N46" s="274">
        <v>79</v>
      </c>
      <c r="O46" s="275">
        <v>164</v>
      </c>
      <c r="P46" s="273">
        <v>33.1</v>
      </c>
      <c r="Q46" s="274">
        <v>29.4</v>
      </c>
      <c r="R46" s="275">
        <v>31.3</v>
      </c>
      <c r="S46" s="273">
        <v>85</v>
      </c>
      <c r="T46" s="274">
        <v>79</v>
      </c>
      <c r="U46" s="275">
        <v>164</v>
      </c>
      <c r="V46" s="273">
        <v>71</v>
      </c>
      <c r="W46" s="274">
        <v>51</v>
      </c>
      <c r="X46" s="275">
        <v>60</v>
      </c>
      <c r="Y46" s="273">
        <v>879</v>
      </c>
      <c r="Z46" s="274">
        <v>1008</v>
      </c>
      <c r="AA46" s="275">
        <v>1887</v>
      </c>
      <c r="AB46" s="273">
        <v>72</v>
      </c>
      <c r="AC46" s="274">
        <v>54</v>
      </c>
      <c r="AD46" s="275">
        <v>62</v>
      </c>
      <c r="AE46" s="273">
        <v>879</v>
      </c>
      <c r="AF46" s="274">
        <v>1008</v>
      </c>
      <c r="AG46" s="275">
        <v>1887</v>
      </c>
      <c r="AH46" s="273">
        <v>35.799999999999997</v>
      </c>
      <c r="AI46" s="274">
        <v>33.6</v>
      </c>
      <c r="AJ46" s="275">
        <v>34.6</v>
      </c>
      <c r="AK46" s="273">
        <v>879</v>
      </c>
      <c r="AL46" s="274">
        <v>1008</v>
      </c>
      <c r="AM46" s="275">
        <v>1887</v>
      </c>
      <c r="AN46" s="273">
        <v>69</v>
      </c>
      <c r="AO46" s="274">
        <v>49</v>
      </c>
      <c r="AP46" s="275">
        <v>59</v>
      </c>
      <c r="AQ46" s="273">
        <v>964</v>
      </c>
      <c r="AR46" s="274">
        <v>1087</v>
      </c>
      <c r="AS46" s="275">
        <v>2051</v>
      </c>
      <c r="AT46" s="273">
        <v>70</v>
      </c>
      <c r="AU46" s="274">
        <v>52</v>
      </c>
      <c r="AV46" s="275">
        <v>61</v>
      </c>
      <c r="AW46" s="273">
        <v>964</v>
      </c>
      <c r="AX46" s="274">
        <v>1087</v>
      </c>
      <c r="AY46" s="275">
        <v>2051</v>
      </c>
      <c r="AZ46" s="273">
        <v>35.5</v>
      </c>
      <c r="BA46" s="274">
        <v>33.299999999999997</v>
      </c>
      <c r="BB46" s="275">
        <v>34.4</v>
      </c>
      <c r="BC46" s="273">
        <v>964</v>
      </c>
      <c r="BD46" s="274">
        <v>1087</v>
      </c>
      <c r="BE46" s="275">
        <v>2051</v>
      </c>
    </row>
    <row r="47" spans="1:57" x14ac:dyDescent="0.35">
      <c r="A47" t="s">
        <v>139</v>
      </c>
      <c r="B47" t="s">
        <v>384</v>
      </c>
      <c r="C47" t="s">
        <v>372</v>
      </c>
      <c r="D47" s="273">
        <v>46</v>
      </c>
      <c r="E47" s="274">
        <v>24</v>
      </c>
      <c r="F47" s="275">
        <v>36</v>
      </c>
      <c r="G47" s="273">
        <v>185</v>
      </c>
      <c r="H47" s="274">
        <v>162</v>
      </c>
      <c r="I47" s="275">
        <v>347</v>
      </c>
      <c r="J47" s="273">
        <v>50</v>
      </c>
      <c r="K47" s="274">
        <v>30</v>
      </c>
      <c r="L47" s="275">
        <v>40</v>
      </c>
      <c r="M47" s="273">
        <v>185</v>
      </c>
      <c r="N47" s="274">
        <v>162</v>
      </c>
      <c r="O47" s="275">
        <v>347</v>
      </c>
      <c r="P47" s="273">
        <v>32.700000000000003</v>
      </c>
      <c r="Q47" s="274">
        <v>30</v>
      </c>
      <c r="R47" s="275">
        <v>31.4</v>
      </c>
      <c r="S47" s="273">
        <v>185</v>
      </c>
      <c r="T47" s="274">
        <v>162</v>
      </c>
      <c r="U47" s="275">
        <v>347</v>
      </c>
      <c r="V47" s="273">
        <v>57</v>
      </c>
      <c r="W47" s="274">
        <v>40</v>
      </c>
      <c r="X47" s="275">
        <v>48</v>
      </c>
      <c r="Y47" s="273">
        <v>800</v>
      </c>
      <c r="Z47" s="274">
        <v>853</v>
      </c>
      <c r="AA47" s="275">
        <v>1653</v>
      </c>
      <c r="AB47" s="273">
        <v>61</v>
      </c>
      <c r="AC47" s="274">
        <v>46</v>
      </c>
      <c r="AD47" s="275">
        <v>53</v>
      </c>
      <c r="AE47" s="273">
        <v>800</v>
      </c>
      <c r="AF47" s="274">
        <v>853</v>
      </c>
      <c r="AG47" s="275">
        <v>1653</v>
      </c>
      <c r="AH47" s="273">
        <v>35.299999999999997</v>
      </c>
      <c r="AI47" s="274">
        <v>32.799999999999997</v>
      </c>
      <c r="AJ47" s="275">
        <v>34</v>
      </c>
      <c r="AK47" s="273">
        <v>800</v>
      </c>
      <c r="AL47" s="274">
        <v>853</v>
      </c>
      <c r="AM47" s="275">
        <v>1653</v>
      </c>
      <c r="AN47" s="273">
        <v>55</v>
      </c>
      <c r="AO47" s="274">
        <v>38</v>
      </c>
      <c r="AP47" s="275">
        <v>46</v>
      </c>
      <c r="AQ47" s="273">
        <v>985</v>
      </c>
      <c r="AR47" s="274">
        <v>1015</v>
      </c>
      <c r="AS47" s="275">
        <v>2000</v>
      </c>
      <c r="AT47" s="273">
        <v>59</v>
      </c>
      <c r="AU47" s="274">
        <v>44</v>
      </c>
      <c r="AV47" s="275">
        <v>51</v>
      </c>
      <c r="AW47" s="273">
        <v>985</v>
      </c>
      <c r="AX47" s="274">
        <v>1015</v>
      </c>
      <c r="AY47" s="275">
        <v>2000</v>
      </c>
      <c r="AZ47" s="273">
        <v>34.799999999999997</v>
      </c>
      <c r="BA47" s="274">
        <v>32.299999999999997</v>
      </c>
      <c r="BB47" s="275">
        <v>33.5</v>
      </c>
      <c r="BC47" s="273">
        <v>985</v>
      </c>
      <c r="BD47" s="274">
        <v>1015</v>
      </c>
      <c r="BE47" s="275">
        <v>2000</v>
      </c>
    </row>
    <row r="48" spans="1:57" x14ac:dyDescent="0.35">
      <c r="A48" t="s">
        <v>140</v>
      </c>
      <c r="B48" t="s">
        <v>385</v>
      </c>
      <c r="C48" t="s">
        <v>372</v>
      </c>
      <c r="D48" s="273">
        <v>48</v>
      </c>
      <c r="E48" s="274">
        <v>26</v>
      </c>
      <c r="F48" s="275">
        <v>38</v>
      </c>
      <c r="G48" s="273">
        <v>196</v>
      </c>
      <c r="H48" s="274">
        <v>173</v>
      </c>
      <c r="I48" s="275">
        <v>369</v>
      </c>
      <c r="J48" s="273">
        <v>49</v>
      </c>
      <c r="K48" s="274">
        <v>26</v>
      </c>
      <c r="L48" s="275">
        <v>38</v>
      </c>
      <c r="M48" s="273">
        <v>196</v>
      </c>
      <c r="N48" s="274">
        <v>173</v>
      </c>
      <c r="O48" s="275">
        <v>369</v>
      </c>
      <c r="P48" s="273">
        <v>31.8</v>
      </c>
      <c r="Q48" s="274">
        <v>28.9</v>
      </c>
      <c r="R48" s="275">
        <v>30.4</v>
      </c>
      <c r="S48" s="273">
        <v>196</v>
      </c>
      <c r="T48" s="274">
        <v>173</v>
      </c>
      <c r="U48" s="275">
        <v>369</v>
      </c>
      <c r="V48" s="273">
        <v>56</v>
      </c>
      <c r="W48" s="274">
        <v>44</v>
      </c>
      <c r="X48" s="275">
        <v>50</v>
      </c>
      <c r="Y48" s="273">
        <v>970</v>
      </c>
      <c r="Z48" s="274">
        <v>987</v>
      </c>
      <c r="AA48" s="275">
        <v>1957</v>
      </c>
      <c r="AB48" s="273">
        <v>58</v>
      </c>
      <c r="AC48" s="274">
        <v>47</v>
      </c>
      <c r="AD48" s="275">
        <v>52</v>
      </c>
      <c r="AE48" s="273">
        <v>970</v>
      </c>
      <c r="AF48" s="274">
        <v>987</v>
      </c>
      <c r="AG48" s="275">
        <v>1957</v>
      </c>
      <c r="AH48" s="273">
        <v>33</v>
      </c>
      <c r="AI48" s="274">
        <v>31.2</v>
      </c>
      <c r="AJ48" s="275">
        <v>32.1</v>
      </c>
      <c r="AK48" s="273">
        <v>970</v>
      </c>
      <c r="AL48" s="274">
        <v>987</v>
      </c>
      <c r="AM48" s="275">
        <v>1957</v>
      </c>
      <c r="AN48" s="273">
        <v>55</v>
      </c>
      <c r="AO48" s="274">
        <v>41</v>
      </c>
      <c r="AP48" s="275">
        <v>48</v>
      </c>
      <c r="AQ48" s="273">
        <v>1166</v>
      </c>
      <c r="AR48" s="274">
        <v>1160</v>
      </c>
      <c r="AS48" s="275">
        <v>2326</v>
      </c>
      <c r="AT48" s="273">
        <v>56</v>
      </c>
      <c r="AU48" s="274">
        <v>43</v>
      </c>
      <c r="AV48" s="275">
        <v>50</v>
      </c>
      <c r="AW48" s="273">
        <v>1166</v>
      </c>
      <c r="AX48" s="274">
        <v>1160</v>
      </c>
      <c r="AY48" s="275">
        <v>2326</v>
      </c>
      <c r="AZ48" s="273">
        <v>32.799999999999997</v>
      </c>
      <c r="BA48" s="274">
        <v>30.8</v>
      </c>
      <c r="BB48" s="275">
        <v>31.8</v>
      </c>
      <c r="BC48" s="273">
        <v>1166</v>
      </c>
      <c r="BD48" s="274">
        <v>1160</v>
      </c>
      <c r="BE48" s="275">
        <v>2326</v>
      </c>
    </row>
    <row r="49" spans="1:57" x14ac:dyDescent="0.35">
      <c r="A49" t="s">
        <v>145</v>
      </c>
      <c r="B49" t="s">
        <v>390</v>
      </c>
      <c r="C49" t="s">
        <v>372</v>
      </c>
      <c r="D49" s="273">
        <v>42</v>
      </c>
      <c r="E49" s="274">
        <v>27</v>
      </c>
      <c r="F49" s="275">
        <v>34</v>
      </c>
      <c r="G49" s="273">
        <v>57</v>
      </c>
      <c r="H49" s="274">
        <v>74</v>
      </c>
      <c r="I49" s="275">
        <v>131</v>
      </c>
      <c r="J49" s="273">
        <v>44</v>
      </c>
      <c r="K49" s="274">
        <v>28</v>
      </c>
      <c r="L49" s="275">
        <v>35</v>
      </c>
      <c r="M49" s="273">
        <v>57</v>
      </c>
      <c r="N49" s="274">
        <v>74</v>
      </c>
      <c r="O49" s="275">
        <v>131</v>
      </c>
      <c r="P49" s="273">
        <v>34.5</v>
      </c>
      <c r="Q49" s="274">
        <v>29.7</v>
      </c>
      <c r="R49" s="275">
        <v>31.8</v>
      </c>
      <c r="S49" s="273">
        <v>57</v>
      </c>
      <c r="T49" s="274">
        <v>74</v>
      </c>
      <c r="U49" s="275">
        <v>131</v>
      </c>
      <c r="V49" s="273">
        <v>67</v>
      </c>
      <c r="W49" s="274">
        <v>46</v>
      </c>
      <c r="X49" s="275">
        <v>56</v>
      </c>
      <c r="Y49" s="273">
        <v>772</v>
      </c>
      <c r="Z49" s="274">
        <v>829</v>
      </c>
      <c r="AA49" s="275">
        <v>1601</v>
      </c>
      <c r="AB49" s="273">
        <v>68</v>
      </c>
      <c r="AC49" s="274">
        <v>47</v>
      </c>
      <c r="AD49" s="275">
        <v>57</v>
      </c>
      <c r="AE49" s="273">
        <v>772</v>
      </c>
      <c r="AF49" s="274">
        <v>829</v>
      </c>
      <c r="AG49" s="275">
        <v>1601</v>
      </c>
      <c r="AH49" s="273">
        <v>37</v>
      </c>
      <c r="AI49" s="274">
        <v>33.6</v>
      </c>
      <c r="AJ49" s="275">
        <v>35.200000000000003</v>
      </c>
      <c r="AK49" s="273">
        <v>772</v>
      </c>
      <c r="AL49" s="274">
        <v>829</v>
      </c>
      <c r="AM49" s="275">
        <v>1601</v>
      </c>
      <c r="AN49" s="273">
        <v>65</v>
      </c>
      <c r="AO49" s="274">
        <v>44</v>
      </c>
      <c r="AP49" s="275">
        <v>54</v>
      </c>
      <c r="AQ49" s="273">
        <v>829</v>
      </c>
      <c r="AR49" s="274">
        <v>903</v>
      </c>
      <c r="AS49" s="275">
        <v>1732</v>
      </c>
      <c r="AT49" s="273">
        <v>66</v>
      </c>
      <c r="AU49" s="274">
        <v>46</v>
      </c>
      <c r="AV49" s="275">
        <v>55</v>
      </c>
      <c r="AW49" s="273">
        <v>829</v>
      </c>
      <c r="AX49" s="274">
        <v>903</v>
      </c>
      <c r="AY49" s="275">
        <v>1732</v>
      </c>
      <c r="AZ49" s="273">
        <v>36.799999999999997</v>
      </c>
      <c r="BA49" s="274">
        <v>33.299999999999997</v>
      </c>
      <c r="BB49" s="275">
        <v>35</v>
      </c>
      <c r="BC49" s="273">
        <v>829</v>
      </c>
      <c r="BD49" s="274">
        <v>903</v>
      </c>
      <c r="BE49" s="275">
        <v>1732</v>
      </c>
    </row>
    <row r="50" spans="1:57" x14ac:dyDescent="0.35">
      <c r="A50" t="s">
        <v>146</v>
      </c>
      <c r="B50" t="s">
        <v>391</v>
      </c>
      <c r="C50" t="s">
        <v>372</v>
      </c>
      <c r="D50" s="273">
        <v>37</v>
      </c>
      <c r="E50" s="274">
        <v>14</v>
      </c>
      <c r="F50" s="275">
        <v>24</v>
      </c>
      <c r="G50" s="273">
        <v>52</v>
      </c>
      <c r="H50" s="274">
        <v>69</v>
      </c>
      <c r="I50" s="275">
        <v>121</v>
      </c>
      <c r="J50" s="273">
        <v>37</v>
      </c>
      <c r="K50" s="274">
        <v>17</v>
      </c>
      <c r="L50" s="275">
        <v>26</v>
      </c>
      <c r="M50" s="273">
        <v>52</v>
      </c>
      <c r="N50" s="274">
        <v>69</v>
      </c>
      <c r="O50" s="275">
        <v>121</v>
      </c>
      <c r="P50" s="273">
        <v>31.8</v>
      </c>
      <c r="Q50" s="274">
        <v>28.4</v>
      </c>
      <c r="R50" s="275">
        <v>29.9</v>
      </c>
      <c r="S50" s="273">
        <v>52</v>
      </c>
      <c r="T50" s="274">
        <v>69</v>
      </c>
      <c r="U50" s="275">
        <v>121</v>
      </c>
      <c r="V50" s="273">
        <v>56</v>
      </c>
      <c r="W50" s="274">
        <v>38</v>
      </c>
      <c r="X50" s="275">
        <v>47</v>
      </c>
      <c r="Y50" s="273">
        <v>965</v>
      </c>
      <c r="Z50" s="274">
        <v>1029</v>
      </c>
      <c r="AA50" s="275">
        <v>1994</v>
      </c>
      <c r="AB50" s="273">
        <v>57</v>
      </c>
      <c r="AC50" s="274">
        <v>41</v>
      </c>
      <c r="AD50" s="275">
        <v>49</v>
      </c>
      <c r="AE50" s="273">
        <v>965</v>
      </c>
      <c r="AF50" s="274">
        <v>1029</v>
      </c>
      <c r="AG50" s="275">
        <v>1994</v>
      </c>
      <c r="AH50" s="273">
        <v>34.6</v>
      </c>
      <c r="AI50" s="274">
        <v>32.5</v>
      </c>
      <c r="AJ50" s="275">
        <v>33.5</v>
      </c>
      <c r="AK50" s="273">
        <v>965</v>
      </c>
      <c r="AL50" s="274">
        <v>1029</v>
      </c>
      <c r="AM50" s="275">
        <v>1994</v>
      </c>
      <c r="AN50" s="273">
        <v>55</v>
      </c>
      <c r="AO50" s="274">
        <v>36</v>
      </c>
      <c r="AP50" s="275">
        <v>45</v>
      </c>
      <c r="AQ50" s="273">
        <v>1017</v>
      </c>
      <c r="AR50" s="274">
        <v>1098</v>
      </c>
      <c r="AS50" s="275">
        <v>2115</v>
      </c>
      <c r="AT50" s="273">
        <v>56</v>
      </c>
      <c r="AU50" s="274">
        <v>39</v>
      </c>
      <c r="AV50" s="275">
        <v>47</v>
      </c>
      <c r="AW50" s="273">
        <v>1017</v>
      </c>
      <c r="AX50" s="274">
        <v>1098</v>
      </c>
      <c r="AY50" s="275">
        <v>2115</v>
      </c>
      <c r="AZ50" s="273">
        <v>34.5</v>
      </c>
      <c r="BA50" s="274">
        <v>32.299999999999997</v>
      </c>
      <c r="BB50" s="275">
        <v>33.299999999999997</v>
      </c>
      <c r="BC50" s="273">
        <v>1017</v>
      </c>
      <c r="BD50" s="274">
        <v>1098</v>
      </c>
      <c r="BE50" s="275">
        <v>2115</v>
      </c>
    </row>
    <row r="51" spans="1:57" x14ac:dyDescent="0.35">
      <c r="A51" t="s">
        <v>136</v>
      </c>
      <c r="B51" t="s">
        <v>381</v>
      </c>
      <c r="C51" t="s">
        <v>372</v>
      </c>
      <c r="D51" s="273">
        <v>38</v>
      </c>
      <c r="E51" s="274">
        <v>18</v>
      </c>
      <c r="F51" s="275">
        <v>28</v>
      </c>
      <c r="G51" s="273">
        <v>262</v>
      </c>
      <c r="H51" s="274">
        <v>264</v>
      </c>
      <c r="I51" s="275">
        <v>526</v>
      </c>
      <c r="J51" s="273">
        <v>41</v>
      </c>
      <c r="K51" s="274">
        <v>23</v>
      </c>
      <c r="L51" s="275">
        <v>32</v>
      </c>
      <c r="M51" s="273">
        <v>262</v>
      </c>
      <c r="N51" s="274">
        <v>264</v>
      </c>
      <c r="O51" s="275">
        <v>526</v>
      </c>
      <c r="P51" s="273">
        <v>30.8</v>
      </c>
      <c r="Q51" s="274">
        <v>27.7</v>
      </c>
      <c r="R51" s="275">
        <v>29.2</v>
      </c>
      <c r="S51" s="273">
        <v>262</v>
      </c>
      <c r="T51" s="274">
        <v>264</v>
      </c>
      <c r="U51" s="275">
        <v>526</v>
      </c>
      <c r="V51" s="273">
        <v>59</v>
      </c>
      <c r="W51" s="274">
        <v>40</v>
      </c>
      <c r="X51" s="275">
        <v>49</v>
      </c>
      <c r="Y51" s="273">
        <v>1466</v>
      </c>
      <c r="Z51" s="274">
        <v>1633</v>
      </c>
      <c r="AA51" s="275">
        <v>3099</v>
      </c>
      <c r="AB51" s="273">
        <v>61</v>
      </c>
      <c r="AC51" s="274">
        <v>44</v>
      </c>
      <c r="AD51" s="275">
        <v>52</v>
      </c>
      <c r="AE51" s="273">
        <v>1466</v>
      </c>
      <c r="AF51" s="274">
        <v>1633</v>
      </c>
      <c r="AG51" s="275">
        <v>3099</v>
      </c>
      <c r="AH51" s="273">
        <v>34.5</v>
      </c>
      <c r="AI51" s="274">
        <v>31.7</v>
      </c>
      <c r="AJ51" s="275">
        <v>33</v>
      </c>
      <c r="AK51" s="273">
        <v>1466</v>
      </c>
      <c r="AL51" s="274">
        <v>1633</v>
      </c>
      <c r="AM51" s="275">
        <v>3099</v>
      </c>
      <c r="AN51" s="273">
        <v>56</v>
      </c>
      <c r="AO51" s="274">
        <v>37</v>
      </c>
      <c r="AP51" s="275">
        <v>46</v>
      </c>
      <c r="AQ51" s="273">
        <v>1728</v>
      </c>
      <c r="AR51" s="274">
        <v>1897</v>
      </c>
      <c r="AS51" s="275">
        <v>3625</v>
      </c>
      <c r="AT51" s="273">
        <v>58</v>
      </c>
      <c r="AU51" s="274">
        <v>41</v>
      </c>
      <c r="AV51" s="275">
        <v>49</v>
      </c>
      <c r="AW51" s="273">
        <v>1728</v>
      </c>
      <c r="AX51" s="274">
        <v>1897</v>
      </c>
      <c r="AY51" s="275">
        <v>3625</v>
      </c>
      <c r="AZ51" s="273">
        <v>33.9</v>
      </c>
      <c r="BA51" s="274">
        <v>31.1</v>
      </c>
      <c r="BB51" s="275">
        <v>32.5</v>
      </c>
      <c r="BC51" s="273">
        <v>1728</v>
      </c>
      <c r="BD51" s="274">
        <v>1897</v>
      </c>
      <c r="BE51" s="275">
        <v>3625</v>
      </c>
    </row>
    <row r="52" spans="1:57" x14ac:dyDescent="0.35">
      <c r="A52" t="s">
        <v>129</v>
      </c>
      <c r="B52" t="s">
        <v>374</v>
      </c>
      <c r="C52" t="s">
        <v>372</v>
      </c>
      <c r="D52" s="273">
        <v>32</v>
      </c>
      <c r="E52" s="274">
        <v>19</v>
      </c>
      <c r="F52" s="275">
        <v>25</v>
      </c>
      <c r="G52" s="273">
        <v>238</v>
      </c>
      <c r="H52" s="274">
        <v>256</v>
      </c>
      <c r="I52" s="275">
        <v>494</v>
      </c>
      <c r="J52" s="273">
        <v>33</v>
      </c>
      <c r="K52" s="274">
        <v>20</v>
      </c>
      <c r="L52" s="275">
        <v>27</v>
      </c>
      <c r="M52" s="273">
        <v>238</v>
      </c>
      <c r="N52" s="274">
        <v>256</v>
      </c>
      <c r="O52" s="275">
        <v>494</v>
      </c>
      <c r="P52" s="273">
        <v>30.4</v>
      </c>
      <c r="Q52" s="274">
        <v>28</v>
      </c>
      <c r="R52" s="275">
        <v>29.2</v>
      </c>
      <c r="S52" s="273">
        <v>238</v>
      </c>
      <c r="T52" s="274">
        <v>256</v>
      </c>
      <c r="U52" s="275">
        <v>494</v>
      </c>
      <c r="V52" s="273">
        <v>54</v>
      </c>
      <c r="W52" s="274">
        <v>40</v>
      </c>
      <c r="X52" s="275">
        <v>47</v>
      </c>
      <c r="Y52" s="273">
        <v>1130</v>
      </c>
      <c r="Z52" s="274">
        <v>1269</v>
      </c>
      <c r="AA52" s="275">
        <v>2399</v>
      </c>
      <c r="AB52" s="273">
        <v>56</v>
      </c>
      <c r="AC52" s="274">
        <v>42</v>
      </c>
      <c r="AD52" s="275">
        <v>49</v>
      </c>
      <c r="AE52" s="273">
        <v>1130</v>
      </c>
      <c r="AF52" s="274">
        <v>1269</v>
      </c>
      <c r="AG52" s="275">
        <v>2399</v>
      </c>
      <c r="AH52" s="273">
        <v>34.5</v>
      </c>
      <c r="AI52" s="274">
        <v>32.700000000000003</v>
      </c>
      <c r="AJ52" s="275">
        <v>33.5</v>
      </c>
      <c r="AK52" s="273">
        <v>1130</v>
      </c>
      <c r="AL52" s="274">
        <v>1269</v>
      </c>
      <c r="AM52" s="275">
        <v>2399</v>
      </c>
      <c r="AN52" s="273">
        <v>50</v>
      </c>
      <c r="AO52" s="274">
        <v>36</v>
      </c>
      <c r="AP52" s="275">
        <v>43</v>
      </c>
      <c r="AQ52" s="273">
        <v>1368</v>
      </c>
      <c r="AR52" s="274">
        <v>1525</v>
      </c>
      <c r="AS52" s="275">
        <v>2893</v>
      </c>
      <c r="AT52" s="273">
        <v>52</v>
      </c>
      <c r="AU52" s="274">
        <v>38</v>
      </c>
      <c r="AV52" s="275">
        <v>45</v>
      </c>
      <c r="AW52" s="273">
        <v>1368</v>
      </c>
      <c r="AX52" s="274">
        <v>1525</v>
      </c>
      <c r="AY52" s="275">
        <v>2893</v>
      </c>
      <c r="AZ52" s="273">
        <v>33.799999999999997</v>
      </c>
      <c r="BA52" s="274">
        <v>31.9</v>
      </c>
      <c r="BB52" s="275">
        <v>32.799999999999997</v>
      </c>
      <c r="BC52" s="273">
        <v>1368</v>
      </c>
      <c r="BD52" s="274">
        <v>1525</v>
      </c>
      <c r="BE52" s="275">
        <v>2893</v>
      </c>
    </row>
    <row r="53" spans="1:57" x14ac:dyDescent="0.35">
      <c r="A53" t="s">
        <v>138</v>
      </c>
      <c r="B53" t="s">
        <v>383</v>
      </c>
      <c r="C53" t="s">
        <v>372</v>
      </c>
      <c r="D53" s="273">
        <v>56</v>
      </c>
      <c r="E53" s="274">
        <v>32</v>
      </c>
      <c r="F53" s="275">
        <v>44</v>
      </c>
      <c r="G53" s="273">
        <v>268</v>
      </c>
      <c r="H53" s="274">
        <v>260</v>
      </c>
      <c r="I53" s="275">
        <v>528</v>
      </c>
      <c r="J53" s="273">
        <v>57</v>
      </c>
      <c r="K53" s="274">
        <v>34</v>
      </c>
      <c r="L53" s="275">
        <v>46</v>
      </c>
      <c r="M53" s="273">
        <v>268</v>
      </c>
      <c r="N53" s="274">
        <v>260</v>
      </c>
      <c r="O53" s="275">
        <v>528</v>
      </c>
      <c r="P53" s="273">
        <v>34</v>
      </c>
      <c r="Q53" s="274">
        <v>30.9</v>
      </c>
      <c r="R53" s="275">
        <v>32.5</v>
      </c>
      <c r="S53" s="273">
        <v>268</v>
      </c>
      <c r="T53" s="274">
        <v>260</v>
      </c>
      <c r="U53" s="275">
        <v>528</v>
      </c>
      <c r="V53" s="273">
        <v>66</v>
      </c>
      <c r="W53" s="274">
        <v>44</v>
      </c>
      <c r="X53" s="275">
        <v>55</v>
      </c>
      <c r="Y53" s="273">
        <v>896</v>
      </c>
      <c r="Z53" s="274">
        <v>918</v>
      </c>
      <c r="AA53" s="275">
        <v>1814</v>
      </c>
      <c r="AB53" s="273">
        <v>68</v>
      </c>
      <c r="AC53" s="274">
        <v>47</v>
      </c>
      <c r="AD53" s="275">
        <v>57</v>
      </c>
      <c r="AE53" s="273">
        <v>896</v>
      </c>
      <c r="AF53" s="274">
        <v>918</v>
      </c>
      <c r="AG53" s="275">
        <v>1814</v>
      </c>
      <c r="AH53" s="273">
        <v>35.9</v>
      </c>
      <c r="AI53" s="274">
        <v>32.9</v>
      </c>
      <c r="AJ53" s="275">
        <v>34.4</v>
      </c>
      <c r="AK53" s="273">
        <v>896</v>
      </c>
      <c r="AL53" s="274">
        <v>918</v>
      </c>
      <c r="AM53" s="275">
        <v>1814</v>
      </c>
      <c r="AN53" s="273">
        <v>64</v>
      </c>
      <c r="AO53" s="274">
        <v>41</v>
      </c>
      <c r="AP53" s="275">
        <v>52</v>
      </c>
      <c r="AQ53" s="273">
        <v>1164</v>
      </c>
      <c r="AR53" s="274">
        <v>1178</v>
      </c>
      <c r="AS53" s="275">
        <v>2342</v>
      </c>
      <c r="AT53" s="273">
        <v>65</v>
      </c>
      <c r="AU53" s="274">
        <v>44</v>
      </c>
      <c r="AV53" s="275">
        <v>55</v>
      </c>
      <c r="AW53" s="273">
        <v>1164</v>
      </c>
      <c r="AX53" s="274">
        <v>1178</v>
      </c>
      <c r="AY53" s="275">
        <v>2342</v>
      </c>
      <c r="AZ53" s="273">
        <v>35.5</v>
      </c>
      <c r="BA53" s="274">
        <v>32.5</v>
      </c>
      <c r="BB53" s="275">
        <v>34</v>
      </c>
      <c r="BC53" s="273">
        <v>1164</v>
      </c>
      <c r="BD53" s="274">
        <v>1178</v>
      </c>
      <c r="BE53" s="275">
        <v>2342</v>
      </c>
    </row>
    <row r="54" spans="1:57" x14ac:dyDescent="0.35">
      <c r="A54" t="s">
        <v>141</v>
      </c>
      <c r="B54" t="s">
        <v>386</v>
      </c>
      <c r="C54" t="s">
        <v>372</v>
      </c>
      <c r="D54" s="273">
        <v>42</v>
      </c>
      <c r="E54" s="274">
        <v>28</v>
      </c>
      <c r="F54" s="275">
        <v>35</v>
      </c>
      <c r="G54" s="273">
        <v>339</v>
      </c>
      <c r="H54" s="274">
        <v>353</v>
      </c>
      <c r="I54" s="275">
        <v>692</v>
      </c>
      <c r="J54" s="273">
        <v>45</v>
      </c>
      <c r="K54" s="274">
        <v>31</v>
      </c>
      <c r="L54" s="275">
        <v>38</v>
      </c>
      <c r="M54" s="273">
        <v>339</v>
      </c>
      <c r="N54" s="274">
        <v>353</v>
      </c>
      <c r="O54" s="275">
        <v>692</v>
      </c>
      <c r="P54" s="273">
        <v>32.5</v>
      </c>
      <c r="Q54" s="274">
        <v>29.8</v>
      </c>
      <c r="R54" s="275">
        <v>31.1</v>
      </c>
      <c r="S54" s="273">
        <v>339</v>
      </c>
      <c r="T54" s="274">
        <v>353</v>
      </c>
      <c r="U54" s="275">
        <v>692</v>
      </c>
      <c r="V54" s="273">
        <v>63</v>
      </c>
      <c r="W54" s="274">
        <v>44</v>
      </c>
      <c r="X54" s="275">
        <v>53</v>
      </c>
      <c r="Y54" s="273">
        <v>1079</v>
      </c>
      <c r="Z54" s="274">
        <v>1207</v>
      </c>
      <c r="AA54" s="275">
        <v>2286</v>
      </c>
      <c r="AB54" s="273">
        <v>64</v>
      </c>
      <c r="AC54" s="274">
        <v>46</v>
      </c>
      <c r="AD54" s="275">
        <v>55</v>
      </c>
      <c r="AE54" s="273">
        <v>1079</v>
      </c>
      <c r="AF54" s="274">
        <v>1207</v>
      </c>
      <c r="AG54" s="275">
        <v>2286</v>
      </c>
      <c r="AH54" s="273">
        <v>35.5</v>
      </c>
      <c r="AI54" s="274">
        <v>32.5</v>
      </c>
      <c r="AJ54" s="275">
        <v>33.9</v>
      </c>
      <c r="AK54" s="273">
        <v>1079</v>
      </c>
      <c r="AL54" s="274">
        <v>1207</v>
      </c>
      <c r="AM54" s="275">
        <v>2286</v>
      </c>
      <c r="AN54" s="273">
        <v>58</v>
      </c>
      <c r="AO54" s="274">
        <v>40</v>
      </c>
      <c r="AP54" s="275">
        <v>49</v>
      </c>
      <c r="AQ54" s="273">
        <v>1418</v>
      </c>
      <c r="AR54" s="274">
        <v>1560</v>
      </c>
      <c r="AS54" s="275">
        <v>2978</v>
      </c>
      <c r="AT54" s="273">
        <v>60</v>
      </c>
      <c r="AU54" s="274">
        <v>43</v>
      </c>
      <c r="AV54" s="275">
        <v>51</v>
      </c>
      <c r="AW54" s="273">
        <v>1418</v>
      </c>
      <c r="AX54" s="274">
        <v>1560</v>
      </c>
      <c r="AY54" s="275">
        <v>2978</v>
      </c>
      <c r="AZ54" s="273">
        <v>34.799999999999997</v>
      </c>
      <c r="BA54" s="274">
        <v>31.9</v>
      </c>
      <c r="BB54" s="275">
        <v>33.299999999999997</v>
      </c>
      <c r="BC54" s="273">
        <v>1418</v>
      </c>
      <c r="BD54" s="274">
        <v>1560</v>
      </c>
      <c r="BE54" s="275">
        <v>2978</v>
      </c>
    </row>
    <row r="55" spans="1:57" x14ac:dyDescent="0.35">
      <c r="A55" t="s">
        <v>133</v>
      </c>
      <c r="B55" t="s">
        <v>378</v>
      </c>
      <c r="C55" t="s">
        <v>372</v>
      </c>
      <c r="D55" s="273">
        <v>42</v>
      </c>
      <c r="E55" s="274">
        <v>23</v>
      </c>
      <c r="F55" s="275">
        <v>31</v>
      </c>
      <c r="G55" s="273">
        <v>115</v>
      </c>
      <c r="H55" s="274">
        <v>151</v>
      </c>
      <c r="I55" s="275">
        <v>266</v>
      </c>
      <c r="J55" s="273">
        <v>44</v>
      </c>
      <c r="K55" s="274">
        <v>26</v>
      </c>
      <c r="L55" s="275">
        <v>34</v>
      </c>
      <c r="M55" s="273">
        <v>115</v>
      </c>
      <c r="N55" s="274">
        <v>151</v>
      </c>
      <c r="O55" s="275">
        <v>266</v>
      </c>
      <c r="P55" s="273">
        <v>30.6</v>
      </c>
      <c r="Q55" s="274">
        <v>27.5</v>
      </c>
      <c r="R55" s="275">
        <v>28.8</v>
      </c>
      <c r="S55" s="273">
        <v>115</v>
      </c>
      <c r="T55" s="274">
        <v>151</v>
      </c>
      <c r="U55" s="275">
        <v>266</v>
      </c>
      <c r="V55" s="273">
        <v>54</v>
      </c>
      <c r="W55" s="274">
        <v>34</v>
      </c>
      <c r="X55" s="275">
        <v>43</v>
      </c>
      <c r="Y55" s="273">
        <v>468</v>
      </c>
      <c r="Z55" s="274">
        <v>544</v>
      </c>
      <c r="AA55" s="275">
        <v>1012</v>
      </c>
      <c r="AB55" s="273">
        <v>59</v>
      </c>
      <c r="AC55" s="274">
        <v>39</v>
      </c>
      <c r="AD55" s="275">
        <v>48</v>
      </c>
      <c r="AE55" s="273">
        <v>468</v>
      </c>
      <c r="AF55" s="274">
        <v>544</v>
      </c>
      <c r="AG55" s="275">
        <v>1012</v>
      </c>
      <c r="AH55" s="273">
        <v>33</v>
      </c>
      <c r="AI55" s="274">
        <v>30.4</v>
      </c>
      <c r="AJ55" s="275">
        <v>31.6</v>
      </c>
      <c r="AK55" s="273">
        <v>468</v>
      </c>
      <c r="AL55" s="274">
        <v>544</v>
      </c>
      <c r="AM55" s="275">
        <v>1012</v>
      </c>
      <c r="AN55" s="273">
        <v>52</v>
      </c>
      <c r="AO55" s="274">
        <v>31</v>
      </c>
      <c r="AP55" s="275">
        <v>41</v>
      </c>
      <c r="AQ55" s="273">
        <v>583</v>
      </c>
      <c r="AR55" s="274">
        <v>695</v>
      </c>
      <c r="AS55" s="275">
        <v>1278</v>
      </c>
      <c r="AT55" s="273">
        <v>56</v>
      </c>
      <c r="AU55" s="274">
        <v>36</v>
      </c>
      <c r="AV55" s="275">
        <v>45</v>
      </c>
      <c r="AW55" s="273">
        <v>583</v>
      </c>
      <c r="AX55" s="274">
        <v>695</v>
      </c>
      <c r="AY55" s="275">
        <v>1278</v>
      </c>
      <c r="AZ55" s="273">
        <v>32.5</v>
      </c>
      <c r="BA55" s="274">
        <v>29.8</v>
      </c>
      <c r="BB55" s="275">
        <v>31</v>
      </c>
      <c r="BC55" s="273">
        <v>583</v>
      </c>
      <c r="BD55" s="274">
        <v>695</v>
      </c>
      <c r="BE55" s="275">
        <v>1278</v>
      </c>
    </row>
    <row r="56" spans="1:57" x14ac:dyDescent="0.35">
      <c r="A56" t="s">
        <v>5</v>
      </c>
      <c r="B56" t="s">
        <v>249</v>
      </c>
      <c r="C56" t="s">
        <v>247</v>
      </c>
      <c r="D56" s="273">
        <v>30</v>
      </c>
      <c r="E56" s="274">
        <v>17</v>
      </c>
      <c r="F56" s="275">
        <v>24</v>
      </c>
      <c r="G56" s="273">
        <v>755</v>
      </c>
      <c r="H56" s="274">
        <v>738</v>
      </c>
      <c r="I56" s="275">
        <v>1493</v>
      </c>
      <c r="J56" s="273">
        <v>33</v>
      </c>
      <c r="K56" s="274">
        <v>20</v>
      </c>
      <c r="L56" s="275">
        <v>26</v>
      </c>
      <c r="M56" s="273">
        <v>755</v>
      </c>
      <c r="N56" s="274">
        <v>738</v>
      </c>
      <c r="O56" s="275">
        <v>1493</v>
      </c>
      <c r="P56" s="273">
        <v>28.2</v>
      </c>
      <c r="Q56" s="274">
        <v>25.3</v>
      </c>
      <c r="R56" s="275">
        <v>26.8</v>
      </c>
      <c r="S56" s="273">
        <v>755</v>
      </c>
      <c r="T56" s="274">
        <v>738</v>
      </c>
      <c r="U56" s="275">
        <v>1493</v>
      </c>
      <c r="V56" s="273">
        <v>54</v>
      </c>
      <c r="W56" s="274">
        <v>32</v>
      </c>
      <c r="X56" s="275">
        <v>42</v>
      </c>
      <c r="Y56" s="273">
        <v>2053</v>
      </c>
      <c r="Z56" s="274">
        <v>2136</v>
      </c>
      <c r="AA56" s="275">
        <v>4189</v>
      </c>
      <c r="AB56" s="273">
        <v>57</v>
      </c>
      <c r="AC56" s="274">
        <v>38</v>
      </c>
      <c r="AD56" s="275">
        <v>47</v>
      </c>
      <c r="AE56" s="273">
        <v>2053</v>
      </c>
      <c r="AF56" s="274">
        <v>2136</v>
      </c>
      <c r="AG56" s="275">
        <v>4189</v>
      </c>
      <c r="AH56" s="273">
        <v>33.4</v>
      </c>
      <c r="AI56" s="274">
        <v>29.8</v>
      </c>
      <c r="AJ56" s="275">
        <v>31.6</v>
      </c>
      <c r="AK56" s="273">
        <v>2053</v>
      </c>
      <c r="AL56" s="274">
        <v>2136</v>
      </c>
      <c r="AM56" s="275">
        <v>4189</v>
      </c>
      <c r="AN56" s="273">
        <v>47</v>
      </c>
      <c r="AO56" s="274">
        <v>28</v>
      </c>
      <c r="AP56" s="275">
        <v>37</v>
      </c>
      <c r="AQ56" s="273">
        <v>2808</v>
      </c>
      <c r="AR56" s="274">
        <v>2874</v>
      </c>
      <c r="AS56" s="275">
        <v>5682</v>
      </c>
      <c r="AT56" s="273">
        <v>51</v>
      </c>
      <c r="AU56" s="274">
        <v>33</v>
      </c>
      <c r="AV56" s="275">
        <v>42</v>
      </c>
      <c r="AW56" s="273">
        <v>2808</v>
      </c>
      <c r="AX56" s="274">
        <v>2874</v>
      </c>
      <c r="AY56" s="275">
        <v>5682</v>
      </c>
      <c r="AZ56" s="273">
        <v>32</v>
      </c>
      <c r="BA56" s="274">
        <v>28.7</v>
      </c>
      <c r="BB56" s="275">
        <v>30.3</v>
      </c>
      <c r="BC56" s="273">
        <v>2808</v>
      </c>
      <c r="BD56" s="274">
        <v>2874</v>
      </c>
      <c r="BE56" s="275">
        <v>5682</v>
      </c>
    </row>
    <row r="57" spans="1:57" x14ac:dyDescent="0.35">
      <c r="A57" t="s">
        <v>1086</v>
      </c>
      <c r="B57" t="s">
        <v>255</v>
      </c>
      <c r="C57" t="s">
        <v>247</v>
      </c>
      <c r="D57" s="273">
        <v>34</v>
      </c>
      <c r="E57" s="274">
        <v>21</v>
      </c>
      <c r="F57" s="275">
        <v>28</v>
      </c>
      <c r="G57" s="273">
        <v>319</v>
      </c>
      <c r="H57" s="274">
        <v>306</v>
      </c>
      <c r="I57" s="275">
        <v>625</v>
      </c>
      <c r="J57" s="273">
        <v>36</v>
      </c>
      <c r="K57" s="274">
        <v>23</v>
      </c>
      <c r="L57" s="275">
        <v>30</v>
      </c>
      <c r="M57" s="273">
        <v>319</v>
      </c>
      <c r="N57" s="274">
        <v>306</v>
      </c>
      <c r="O57" s="275">
        <v>625</v>
      </c>
      <c r="P57" s="273">
        <v>30.1</v>
      </c>
      <c r="Q57" s="274">
        <v>27.7</v>
      </c>
      <c r="R57" s="275">
        <v>28.9</v>
      </c>
      <c r="S57" s="273">
        <v>319</v>
      </c>
      <c r="T57" s="274">
        <v>306</v>
      </c>
      <c r="U57" s="275">
        <v>625</v>
      </c>
      <c r="V57" s="273">
        <v>60</v>
      </c>
      <c r="W57" s="274">
        <v>44</v>
      </c>
      <c r="X57" s="275">
        <v>52</v>
      </c>
      <c r="Y57" s="273">
        <v>1371</v>
      </c>
      <c r="Z57" s="274">
        <v>1437</v>
      </c>
      <c r="AA57" s="275">
        <v>2808</v>
      </c>
      <c r="AB57" s="273">
        <v>61</v>
      </c>
      <c r="AC57" s="274">
        <v>47</v>
      </c>
      <c r="AD57" s="275">
        <v>54</v>
      </c>
      <c r="AE57" s="273">
        <v>1371</v>
      </c>
      <c r="AF57" s="274">
        <v>1437</v>
      </c>
      <c r="AG57" s="275">
        <v>2808</v>
      </c>
      <c r="AH57" s="273">
        <v>34.799999999999997</v>
      </c>
      <c r="AI57" s="274">
        <v>32.700000000000003</v>
      </c>
      <c r="AJ57" s="275">
        <v>33.700000000000003</v>
      </c>
      <c r="AK57" s="273">
        <v>1371</v>
      </c>
      <c r="AL57" s="274">
        <v>1437</v>
      </c>
      <c r="AM57" s="275">
        <v>2808</v>
      </c>
      <c r="AN57" s="273">
        <v>55</v>
      </c>
      <c r="AO57" s="274">
        <v>40</v>
      </c>
      <c r="AP57" s="275">
        <v>47</v>
      </c>
      <c r="AQ57" s="273">
        <v>1690</v>
      </c>
      <c r="AR57" s="274">
        <v>1743</v>
      </c>
      <c r="AS57" s="275">
        <v>3433</v>
      </c>
      <c r="AT57" s="273">
        <v>56</v>
      </c>
      <c r="AU57" s="274">
        <v>43</v>
      </c>
      <c r="AV57" s="275">
        <v>49</v>
      </c>
      <c r="AW57" s="273">
        <v>1690</v>
      </c>
      <c r="AX57" s="274">
        <v>1743</v>
      </c>
      <c r="AY57" s="275">
        <v>3433</v>
      </c>
      <c r="AZ57" s="273">
        <v>33.9</v>
      </c>
      <c r="BA57" s="274">
        <v>31.8</v>
      </c>
      <c r="BB57" s="275">
        <v>32.9</v>
      </c>
      <c r="BC57" s="273">
        <v>1690</v>
      </c>
      <c r="BD57" s="274">
        <v>1743</v>
      </c>
      <c r="BE57" s="275">
        <v>3433</v>
      </c>
    </row>
    <row r="58" spans="1:57" x14ac:dyDescent="0.35">
      <c r="A58" t="s">
        <v>19</v>
      </c>
      <c r="B58" t="s">
        <v>265</v>
      </c>
      <c r="C58" t="s">
        <v>260</v>
      </c>
      <c r="D58" s="273">
        <v>41</v>
      </c>
      <c r="E58" s="274">
        <v>22</v>
      </c>
      <c r="F58" s="275">
        <v>31</v>
      </c>
      <c r="G58" s="273">
        <v>226</v>
      </c>
      <c r="H58" s="274">
        <v>258</v>
      </c>
      <c r="I58" s="275">
        <v>484</v>
      </c>
      <c r="J58" s="273">
        <v>47</v>
      </c>
      <c r="K58" s="274">
        <v>25</v>
      </c>
      <c r="L58" s="275">
        <v>36</v>
      </c>
      <c r="M58" s="273">
        <v>226</v>
      </c>
      <c r="N58" s="274">
        <v>258</v>
      </c>
      <c r="O58" s="275">
        <v>484</v>
      </c>
      <c r="P58" s="273">
        <v>31.9</v>
      </c>
      <c r="Q58" s="274">
        <v>27.5</v>
      </c>
      <c r="R58" s="275">
        <v>29.5</v>
      </c>
      <c r="S58" s="273">
        <v>226</v>
      </c>
      <c r="T58" s="274">
        <v>258</v>
      </c>
      <c r="U58" s="275">
        <v>484</v>
      </c>
      <c r="V58" s="273">
        <v>66</v>
      </c>
      <c r="W58" s="274">
        <v>48</v>
      </c>
      <c r="X58" s="275">
        <v>56</v>
      </c>
      <c r="Y58" s="273">
        <v>1768</v>
      </c>
      <c r="Z58" s="274">
        <v>1966</v>
      </c>
      <c r="AA58" s="275">
        <v>3734</v>
      </c>
      <c r="AB58" s="273">
        <v>68</v>
      </c>
      <c r="AC58" s="274">
        <v>51</v>
      </c>
      <c r="AD58" s="275">
        <v>59</v>
      </c>
      <c r="AE58" s="273">
        <v>1768</v>
      </c>
      <c r="AF58" s="274">
        <v>1966</v>
      </c>
      <c r="AG58" s="275">
        <v>3734</v>
      </c>
      <c r="AH58" s="273">
        <v>35.9</v>
      </c>
      <c r="AI58" s="274">
        <v>33</v>
      </c>
      <c r="AJ58" s="275">
        <v>34.4</v>
      </c>
      <c r="AK58" s="273">
        <v>1768</v>
      </c>
      <c r="AL58" s="274">
        <v>1966</v>
      </c>
      <c r="AM58" s="275">
        <v>3734</v>
      </c>
      <c r="AN58" s="273">
        <v>63</v>
      </c>
      <c r="AO58" s="274">
        <v>45</v>
      </c>
      <c r="AP58" s="275">
        <v>53</v>
      </c>
      <c r="AQ58" s="273">
        <v>1994</v>
      </c>
      <c r="AR58" s="274">
        <v>2224</v>
      </c>
      <c r="AS58" s="275">
        <v>4218</v>
      </c>
      <c r="AT58" s="273">
        <v>65</v>
      </c>
      <c r="AU58" s="274">
        <v>48</v>
      </c>
      <c r="AV58" s="275">
        <v>56</v>
      </c>
      <c r="AW58" s="273">
        <v>1994</v>
      </c>
      <c r="AX58" s="274">
        <v>2224</v>
      </c>
      <c r="AY58" s="275">
        <v>4218</v>
      </c>
      <c r="AZ58" s="273">
        <v>35.5</v>
      </c>
      <c r="BA58" s="274">
        <v>32.299999999999997</v>
      </c>
      <c r="BB58" s="275">
        <v>33.799999999999997</v>
      </c>
      <c r="BC58" s="273">
        <v>1994</v>
      </c>
      <c r="BD58" s="274">
        <v>2224</v>
      </c>
      <c r="BE58" s="275">
        <v>4218</v>
      </c>
    </row>
    <row r="59" spans="1:57" x14ac:dyDescent="0.35">
      <c r="A59" t="s">
        <v>20</v>
      </c>
      <c r="B59" t="s">
        <v>266</v>
      </c>
      <c r="C59" t="s">
        <v>260</v>
      </c>
      <c r="D59" s="273">
        <v>36</v>
      </c>
      <c r="E59" s="274">
        <v>19</v>
      </c>
      <c r="F59" s="275">
        <v>28</v>
      </c>
      <c r="G59" s="273">
        <v>294</v>
      </c>
      <c r="H59" s="274">
        <v>261</v>
      </c>
      <c r="I59" s="275">
        <v>555</v>
      </c>
      <c r="J59" s="273">
        <v>38</v>
      </c>
      <c r="K59" s="274">
        <v>23</v>
      </c>
      <c r="L59" s="275">
        <v>31</v>
      </c>
      <c r="M59" s="273">
        <v>294</v>
      </c>
      <c r="N59" s="274">
        <v>261</v>
      </c>
      <c r="O59" s="275">
        <v>555</v>
      </c>
      <c r="P59" s="273">
        <v>31.2</v>
      </c>
      <c r="Q59" s="274">
        <v>28.4</v>
      </c>
      <c r="R59" s="275">
        <v>29.9</v>
      </c>
      <c r="S59" s="273">
        <v>294</v>
      </c>
      <c r="T59" s="274">
        <v>261</v>
      </c>
      <c r="U59" s="275">
        <v>555</v>
      </c>
      <c r="V59" s="273">
        <v>63</v>
      </c>
      <c r="W59" s="274">
        <v>45</v>
      </c>
      <c r="X59" s="275">
        <v>54</v>
      </c>
      <c r="Y59" s="273">
        <v>1603</v>
      </c>
      <c r="Z59" s="274">
        <v>1729</v>
      </c>
      <c r="AA59" s="275">
        <v>3332</v>
      </c>
      <c r="AB59" s="273">
        <v>64</v>
      </c>
      <c r="AC59" s="274">
        <v>48</v>
      </c>
      <c r="AD59" s="275">
        <v>56</v>
      </c>
      <c r="AE59" s="273">
        <v>1603</v>
      </c>
      <c r="AF59" s="274">
        <v>1729</v>
      </c>
      <c r="AG59" s="275">
        <v>3332</v>
      </c>
      <c r="AH59" s="273">
        <v>36.1</v>
      </c>
      <c r="AI59" s="274">
        <v>33.700000000000003</v>
      </c>
      <c r="AJ59" s="275">
        <v>34.799999999999997</v>
      </c>
      <c r="AK59" s="273">
        <v>1603</v>
      </c>
      <c r="AL59" s="274">
        <v>1729</v>
      </c>
      <c r="AM59" s="275">
        <v>3332</v>
      </c>
      <c r="AN59" s="273">
        <v>59</v>
      </c>
      <c r="AO59" s="274">
        <v>42</v>
      </c>
      <c r="AP59" s="275">
        <v>50</v>
      </c>
      <c r="AQ59" s="273">
        <v>1897</v>
      </c>
      <c r="AR59" s="274">
        <v>1990</v>
      </c>
      <c r="AS59" s="275">
        <v>3887</v>
      </c>
      <c r="AT59" s="273">
        <v>60</v>
      </c>
      <c r="AU59" s="274">
        <v>45</v>
      </c>
      <c r="AV59" s="275">
        <v>52</v>
      </c>
      <c r="AW59" s="273">
        <v>1897</v>
      </c>
      <c r="AX59" s="274">
        <v>1990</v>
      </c>
      <c r="AY59" s="275">
        <v>3887</v>
      </c>
      <c r="AZ59" s="273">
        <v>35.299999999999997</v>
      </c>
      <c r="BA59" s="274">
        <v>33</v>
      </c>
      <c r="BB59" s="275">
        <v>34.1</v>
      </c>
      <c r="BC59" s="273">
        <v>1897</v>
      </c>
      <c r="BD59" s="274">
        <v>1990</v>
      </c>
      <c r="BE59" s="275">
        <v>3887</v>
      </c>
    </row>
    <row r="60" spans="1:57" x14ac:dyDescent="0.35">
      <c r="A60" t="s">
        <v>70</v>
      </c>
      <c r="B60" t="s">
        <v>315</v>
      </c>
      <c r="C60" t="s">
        <v>309</v>
      </c>
      <c r="D60" s="273">
        <v>42</v>
      </c>
      <c r="E60" s="274">
        <v>27</v>
      </c>
      <c r="F60" s="275">
        <v>34</v>
      </c>
      <c r="G60" s="273">
        <v>186</v>
      </c>
      <c r="H60" s="274">
        <v>201</v>
      </c>
      <c r="I60" s="275">
        <v>387</v>
      </c>
      <c r="J60" s="273">
        <v>44</v>
      </c>
      <c r="K60" s="274">
        <v>28</v>
      </c>
      <c r="L60" s="275">
        <v>36</v>
      </c>
      <c r="M60" s="273">
        <v>186</v>
      </c>
      <c r="N60" s="274">
        <v>201</v>
      </c>
      <c r="O60" s="275">
        <v>387</v>
      </c>
      <c r="P60" s="273">
        <v>32</v>
      </c>
      <c r="Q60" s="274">
        <v>29.7</v>
      </c>
      <c r="R60" s="275">
        <v>30.8</v>
      </c>
      <c r="S60" s="273">
        <v>186</v>
      </c>
      <c r="T60" s="274">
        <v>201</v>
      </c>
      <c r="U60" s="275">
        <v>387</v>
      </c>
      <c r="V60" s="273">
        <v>61</v>
      </c>
      <c r="W60" s="274">
        <v>44</v>
      </c>
      <c r="X60" s="275">
        <v>53</v>
      </c>
      <c r="Y60" s="273">
        <v>1354</v>
      </c>
      <c r="Z60" s="274">
        <v>1288</v>
      </c>
      <c r="AA60" s="275">
        <v>2642</v>
      </c>
      <c r="AB60" s="273">
        <v>63</v>
      </c>
      <c r="AC60" s="274">
        <v>46</v>
      </c>
      <c r="AD60" s="275">
        <v>55</v>
      </c>
      <c r="AE60" s="273">
        <v>1354</v>
      </c>
      <c r="AF60" s="274">
        <v>1288</v>
      </c>
      <c r="AG60" s="275">
        <v>2642</v>
      </c>
      <c r="AH60" s="273">
        <v>35.6</v>
      </c>
      <c r="AI60" s="274">
        <v>33</v>
      </c>
      <c r="AJ60" s="275">
        <v>34.4</v>
      </c>
      <c r="AK60" s="273">
        <v>1354</v>
      </c>
      <c r="AL60" s="274">
        <v>1288</v>
      </c>
      <c r="AM60" s="275">
        <v>2642</v>
      </c>
      <c r="AN60" s="273">
        <v>59</v>
      </c>
      <c r="AO60" s="274">
        <v>41</v>
      </c>
      <c r="AP60" s="275">
        <v>50</v>
      </c>
      <c r="AQ60" s="273">
        <v>1540</v>
      </c>
      <c r="AR60" s="274">
        <v>1489</v>
      </c>
      <c r="AS60" s="275">
        <v>3029</v>
      </c>
      <c r="AT60" s="273">
        <v>61</v>
      </c>
      <c r="AU60" s="274">
        <v>44</v>
      </c>
      <c r="AV60" s="275">
        <v>52</v>
      </c>
      <c r="AW60" s="273">
        <v>1540</v>
      </c>
      <c r="AX60" s="274">
        <v>1489</v>
      </c>
      <c r="AY60" s="275">
        <v>3029</v>
      </c>
      <c r="AZ60" s="273">
        <v>35.200000000000003</v>
      </c>
      <c r="BA60" s="274">
        <v>32.6</v>
      </c>
      <c r="BB60" s="275">
        <v>33.9</v>
      </c>
      <c r="BC60" s="273">
        <v>1540</v>
      </c>
      <c r="BD60" s="274">
        <v>1489</v>
      </c>
      <c r="BE60" s="275">
        <v>3029</v>
      </c>
    </row>
    <row r="61" spans="1:57" x14ac:dyDescent="0.35">
      <c r="A61" t="s">
        <v>151</v>
      </c>
      <c r="B61" t="s">
        <v>395</v>
      </c>
      <c r="C61" t="s">
        <v>392</v>
      </c>
      <c r="D61" s="273">
        <v>37</v>
      </c>
      <c r="E61" s="274">
        <v>25</v>
      </c>
      <c r="F61" s="275">
        <v>31</v>
      </c>
      <c r="G61" s="273">
        <v>367</v>
      </c>
      <c r="H61" s="274">
        <v>449</v>
      </c>
      <c r="I61" s="275">
        <v>816</v>
      </c>
      <c r="J61" s="273">
        <v>40</v>
      </c>
      <c r="K61" s="274">
        <v>27</v>
      </c>
      <c r="L61" s="275">
        <v>33</v>
      </c>
      <c r="M61" s="273">
        <v>367</v>
      </c>
      <c r="N61" s="274">
        <v>449</v>
      </c>
      <c r="O61" s="275">
        <v>816</v>
      </c>
      <c r="P61" s="273">
        <v>31.2</v>
      </c>
      <c r="Q61" s="274">
        <v>28.7</v>
      </c>
      <c r="R61" s="275">
        <v>29.8</v>
      </c>
      <c r="S61" s="273">
        <v>367</v>
      </c>
      <c r="T61" s="274">
        <v>449</v>
      </c>
      <c r="U61" s="275">
        <v>816</v>
      </c>
      <c r="V61" s="273">
        <v>60</v>
      </c>
      <c r="W61" s="274">
        <v>39</v>
      </c>
      <c r="X61" s="275">
        <v>50</v>
      </c>
      <c r="Y61" s="273">
        <v>2318</v>
      </c>
      <c r="Z61" s="274">
        <v>2377</v>
      </c>
      <c r="AA61" s="275">
        <v>4695</v>
      </c>
      <c r="AB61" s="273">
        <v>62</v>
      </c>
      <c r="AC61" s="274">
        <v>43</v>
      </c>
      <c r="AD61" s="275">
        <v>52</v>
      </c>
      <c r="AE61" s="273">
        <v>2318</v>
      </c>
      <c r="AF61" s="274">
        <v>2377</v>
      </c>
      <c r="AG61" s="275">
        <v>4695</v>
      </c>
      <c r="AH61" s="273">
        <v>35.299999999999997</v>
      </c>
      <c r="AI61" s="274">
        <v>32.4</v>
      </c>
      <c r="AJ61" s="275">
        <v>33.799999999999997</v>
      </c>
      <c r="AK61" s="273">
        <v>2318</v>
      </c>
      <c r="AL61" s="274">
        <v>2377</v>
      </c>
      <c r="AM61" s="275">
        <v>4695</v>
      </c>
      <c r="AN61" s="273">
        <v>57</v>
      </c>
      <c r="AO61" s="274">
        <v>37</v>
      </c>
      <c r="AP61" s="275">
        <v>47</v>
      </c>
      <c r="AQ61" s="273">
        <v>2685</v>
      </c>
      <c r="AR61" s="274">
        <v>2826</v>
      </c>
      <c r="AS61" s="275">
        <v>5511</v>
      </c>
      <c r="AT61" s="273">
        <v>59</v>
      </c>
      <c r="AU61" s="274">
        <v>40</v>
      </c>
      <c r="AV61" s="275">
        <v>49</v>
      </c>
      <c r="AW61" s="273">
        <v>2685</v>
      </c>
      <c r="AX61" s="274">
        <v>2826</v>
      </c>
      <c r="AY61" s="275">
        <v>5511</v>
      </c>
      <c r="AZ61" s="273">
        <v>34.799999999999997</v>
      </c>
      <c r="BA61" s="274">
        <v>31.8</v>
      </c>
      <c r="BB61" s="275">
        <v>33.200000000000003</v>
      </c>
      <c r="BC61" s="273">
        <v>2685</v>
      </c>
      <c r="BD61" s="274">
        <v>2826</v>
      </c>
      <c r="BE61" s="275">
        <v>5511</v>
      </c>
    </row>
    <row r="62" spans="1:57" x14ac:dyDescent="0.35">
      <c r="A62" t="s">
        <v>155</v>
      </c>
      <c r="B62" t="s">
        <v>399</v>
      </c>
      <c r="C62" t="s">
        <v>392</v>
      </c>
      <c r="D62" s="320" t="s">
        <v>417</v>
      </c>
      <c r="E62" s="321" t="s">
        <v>417</v>
      </c>
      <c r="F62" s="322" t="s">
        <v>417</v>
      </c>
      <c r="G62" s="320" t="s">
        <v>417</v>
      </c>
      <c r="H62" s="321" t="s">
        <v>417</v>
      </c>
      <c r="I62" s="322" t="s">
        <v>417</v>
      </c>
      <c r="J62" s="320" t="s">
        <v>417</v>
      </c>
      <c r="K62" s="321" t="s">
        <v>417</v>
      </c>
      <c r="L62" s="322" t="s">
        <v>417</v>
      </c>
      <c r="M62" s="320" t="s">
        <v>417</v>
      </c>
      <c r="N62" s="321" t="s">
        <v>417</v>
      </c>
      <c r="O62" s="322" t="s">
        <v>417</v>
      </c>
      <c r="P62" s="320" t="s">
        <v>417</v>
      </c>
      <c r="Q62" s="321" t="s">
        <v>417</v>
      </c>
      <c r="R62" s="322" t="s">
        <v>417</v>
      </c>
      <c r="S62" s="320" t="s">
        <v>417</v>
      </c>
      <c r="T62" s="321" t="s">
        <v>417</v>
      </c>
      <c r="U62" s="322" t="s">
        <v>417</v>
      </c>
      <c r="V62" s="320" t="s">
        <v>417</v>
      </c>
      <c r="W62" s="321" t="s">
        <v>417</v>
      </c>
      <c r="X62" s="322" t="s">
        <v>417</v>
      </c>
      <c r="Y62" s="320" t="s">
        <v>417</v>
      </c>
      <c r="Z62" s="321" t="s">
        <v>417</v>
      </c>
      <c r="AA62" s="322" t="s">
        <v>417</v>
      </c>
      <c r="AB62" s="320" t="s">
        <v>417</v>
      </c>
      <c r="AC62" s="321" t="s">
        <v>417</v>
      </c>
      <c r="AD62" s="322" t="s">
        <v>417</v>
      </c>
      <c r="AE62" s="320" t="s">
        <v>417</v>
      </c>
      <c r="AF62" s="321" t="s">
        <v>417</v>
      </c>
      <c r="AG62" s="322" t="s">
        <v>417</v>
      </c>
      <c r="AH62" s="320" t="s">
        <v>417</v>
      </c>
      <c r="AI62" s="321" t="s">
        <v>417</v>
      </c>
      <c r="AJ62" s="322" t="s">
        <v>417</v>
      </c>
      <c r="AK62" s="320" t="s">
        <v>417</v>
      </c>
      <c r="AL62" s="321" t="s">
        <v>417</v>
      </c>
      <c r="AM62" s="322" t="s">
        <v>417</v>
      </c>
      <c r="AN62" s="320" t="s">
        <v>417</v>
      </c>
      <c r="AO62" s="321" t="s">
        <v>417</v>
      </c>
      <c r="AP62" s="322" t="s">
        <v>417</v>
      </c>
      <c r="AQ62" s="320" t="s">
        <v>417</v>
      </c>
      <c r="AR62" s="321" t="s">
        <v>417</v>
      </c>
      <c r="AS62" s="322" t="s">
        <v>417</v>
      </c>
      <c r="AT62" s="320" t="s">
        <v>417</v>
      </c>
      <c r="AU62" s="321" t="s">
        <v>417</v>
      </c>
      <c r="AV62" s="322" t="s">
        <v>417</v>
      </c>
      <c r="AW62" s="320" t="s">
        <v>417</v>
      </c>
      <c r="AX62" s="321" t="s">
        <v>417</v>
      </c>
      <c r="AY62" s="322" t="s">
        <v>417</v>
      </c>
      <c r="AZ62" s="320" t="s">
        <v>417</v>
      </c>
      <c r="BA62" s="321" t="s">
        <v>417</v>
      </c>
      <c r="BB62" s="322" t="s">
        <v>417</v>
      </c>
      <c r="BC62" s="320" t="s">
        <v>417</v>
      </c>
      <c r="BD62" s="321" t="s">
        <v>417</v>
      </c>
      <c r="BE62" s="322" t="s">
        <v>417</v>
      </c>
    </row>
    <row r="63" spans="1:57" x14ac:dyDescent="0.35">
      <c r="A63" t="s">
        <v>163</v>
      </c>
      <c r="B63" t="s">
        <v>407</v>
      </c>
      <c r="C63" t="s">
        <v>392</v>
      </c>
      <c r="D63" s="273">
        <v>34</v>
      </c>
      <c r="E63" s="274">
        <v>23</v>
      </c>
      <c r="F63" s="275">
        <v>28</v>
      </c>
      <c r="G63" s="273">
        <v>277</v>
      </c>
      <c r="H63" s="274">
        <v>275</v>
      </c>
      <c r="I63" s="275">
        <v>552</v>
      </c>
      <c r="J63" s="273">
        <v>34</v>
      </c>
      <c r="K63" s="274">
        <v>24</v>
      </c>
      <c r="L63" s="275">
        <v>29</v>
      </c>
      <c r="M63" s="273">
        <v>277</v>
      </c>
      <c r="N63" s="274">
        <v>275</v>
      </c>
      <c r="O63" s="275">
        <v>552</v>
      </c>
      <c r="P63" s="273">
        <v>30.2</v>
      </c>
      <c r="Q63" s="274">
        <v>28.7</v>
      </c>
      <c r="R63" s="275">
        <v>29.5</v>
      </c>
      <c r="S63" s="273">
        <v>277</v>
      </c>
      <c r="T63" s="274">
        <v>275</v>
      </c>
      <c r="U63" s="275">
        <v>552</v>
      </c>
      <c r="V63" s="273">
        <v>63</v>
      </c>
      <c r="W63" s="274">
        <v>44</v>
      </c>
      <c r="X63" s="275">
        <v>53</v>
      </c>
      <c r="Y63" s="273">
        <v>2334</v>
      </c>
      <c r="Z63" s="274">
        <v>2485</v>
      </c>
      <c r="AA63" s="275">
        <v>4819</v>
      </c>
      <c r="AB63" s="273">
        <v>64</v>
      </c>
      <c r="AC63" s="274">
        <v>46</v>
      </c>
      <c r="AD63" s="275">
        <v>55</v>
      </c>
      <c r="AE63" s="273">
        <v>2334</v>
      </c>
      <c r="AF63" s="274">
        <v>2485</v>
      </c>
      <c r="AG63" s="275">
        <v>4819</v>
      </c>
      <c r="AH63" s="273">
        <v>35</v>
      </c>
      <c r="AI63" s="274">
        <v>32.5</v>
      </c>
      <c r="AJ63" s="275">
        <v>33.700000000000003</v>
      </c>
      <c r="AK63" s="273">
        <v>2334</v>
      </c>
      <c r="AL63" s="274">
        <v>2485</v>
      </c>
      <c r="AM63" s="275">
        <v>4819</v>
      </c>
      <c r="AN63" s="273">
        <v>60</v>
      </c>
      <c r="AO63" s="274">
        <v>42</v>
      </c>
      <c r="AP63" s="275">
        <v>51</v>
      </c>
      <c r="AQ63" s="273">
        <v>2611</v>
      </c>
      <c r="AR63" s="274">
        <v>2760</v>
      </c>
      <c r="AS63" s="275">
        <v>5371</v>
      </c>
      <c r="AT63" s="273">
        <v>61</v>
      </c>
      <c r="AU63" s="274">
        <v>44</v>
      </c>
      <c r="AV63" s="275">
        <v>52</v>
      </c>
      <c r="AW63" s="273">
        <v>2611</v>
      </c>
      <c r="AX63" s="274">
        <v>2760</v>
      </c>
      <c r="AY63" s="275">
        <v>5371</v>
      </c>
      <c r="AZ63" s="273">
        <v>34.5</v>
      </c>
      <c r="BA63" s="274">
        <v>32.1</v>
      </c>
      <c r="BB63" s="275">
        <v>33.299999999999997</v>
      </c>
      <c r="BC63" s="273">
        <v>2611</v>
      </c>
      <c r="BD63" s="274">
        <v>2760</v>
      </c>
      <c r="BE63" s="275">
        <v>5371</v>
      </c>
    </row>
    <row r="64" spans="1:57" x14ac:dyDescent="0.35">
      <c r="A64" t="s">
        <v>80</v>
      </c>
      <c r="B64" t="s">
        <v>325</v>
      </c>
      <c r="C64" t="s">
        <v>324</v>
      </c>
      <c r="D64" s="273">
        <v>37</v>
      </c>
      <c r="E64" s="274">
        <v>22</v>
      </c>
      <c r="F64" s="275">
        <v>30</v>
      </c>
      <c r="G64" s="273">
        <v>170</v>
      </c>
      <c r="H64" s="274">
        <v>168</v>
      </c>
      <c r="I64" s="275">
        <v>338</v>
      </c>
      <c r="J64" s="273">
        <v>38</v>
      </c>
      <c r="K64" s="274">
        <v>26</v>
      </c>
      <c r="L64" s="275">
        <v>32</v>
      </c>
      <c r="M64" s="273">
        <v>170</v>
      </c>
      <c r="N64" s="274">
        <v>168</v>
      </c>
      <c r="O64" s="275">
        <v>338</v>
      </c>
      <c r="P64" s="273">
        <v>31.3</v>
      </c>
      <c r="Q64" s="274">
        <v>28.9</v>
      </c>
      <c r="R64" s="275">
        <v>30.1</v>
      </c>
      <c r="S64" s="273">
        <v>170</v>
      </c>
      <c r="T64" s="274">
        <v>168</v>
      </c>
      <c r="U64" s="275">
        <v>338</v>
      </c>
      <c r="V64" s="273">
        <v>54</v>
      </c>
      <c r="W64" s="274">
        <v>42</v>
      </c>
      <c r="X64" s="275">
        <v>48</v>
      </c>
      <c r="Y64" s="273">
        <v>895</v>
      </c>
      <c r="Z64" s="274">
        <v>903</v>
      </c>
      <c r="AA64" s="275">
        <v>1798</v>
      </c>
      <c r="AB64" s="273">
        <v>57</v>
      </c>
      <c r="AC64" s="274">
        <v>45</v>
      </c>
      <c r="AD64" s="275">
        <v>51</v>
      </c>
      <c r="AE64" s="273">
        <v>895</v>
      </c>
      <c r="AF64" s="274">
        <v>903</v>
      </c>
      <c r="AG64" s="275">
        <v>1798</v>
      </c>
      <c r="AH64" s="273">
        <v>33.799999999999997</v>
      </c>
      <c r="AI64" s="274">
        <v>31.7</v>
      </c>
      <c r="AJ64" s="275">
        <v>32.799999999999997</v>
      </c>
      <c r="AK64" s="273">
        <v>895</v>
      </c>
      <c r="AL64" s="274">
        <v>903</v>
      </c>
      <c r="AM64" s="275">
        <v>1798</v>
      </c>
      <c r="AN64" s="273">
        <v>52</v>
      </c>
      <c r="AO64" s="274">
        <v>39</v>
      </c>
      <c r="AP64" s="275">
        <v>45</v>
      </c>
      <c r="AQ64" s="273">
        <v>1065</v>
      </c>
      <c r="AR64" s="274">
        <v>1071</v>
      </c>
      <c r="AS64" s="275">
        <v>2136</v>
      </c>
      <c r="AT64" s="273">
        <v>54</v>
      </c>
      <c r="AU64" s="274">
        <v>42</v>
      </c>
      <c r="AV64" s="275">
        <v>48</v>
      </c>
      <c r="AW64" s="273">
        <v>1065</v>
      </c>
      <c r="AX64" s="274">
        <v>1071</v>
      </c>
      <c r="AY64" s="275">
        <v>2136</v>
      </c>
      <c r="AZ64" s="273">
        <v>33.4</v>
      </c>
      <c r="BA64" s="274">
        <v>31.3</v>
      </c>
      <c r="BB64" s="275">
        <v>32.299999999999997</v>
      </c>
      <c r="BC64" s="273">
        <v>1065</v>
      </c>
      <c r="BD64" s="274">
        <v>1071</v>
      </c>
      <c r="BE64" s="275">
        <v>2136</v>
      </c>
    </row>
    <row r="65" spans="1:57" x14ac:dyDescent="0.35">
      <c r="A65" t="s">
        <v>81</v>
      </c>
      <c r="B65" t="s">
        <v>326</v>
      </c>
      <c r="C65" t="s">
        <v>324</v>
      </c>
      <c r="D65" s="273">
        <v>34</v>
      </c>
      <c r="E65" s="274">
        <v>20</v>
      </c>
      <c r="F65" s="275">
        <v>27</v>
      </c>
      <c r="G65" s="273">
        <v>167</v>
      </c>
      <c r="H65" s="274">
        <v>182</v>
      </c>
      <c r="I65" s="275">
        <v>349</v>
      </c>
      <c r="J65" s="273">
        <v>37</v>
      </c>
      <c r="K65" s="274">
        <v>21</v>
      </c>
      <c r="L65" s="275">
        <v>29</v>
      </c>
      <c r="M65" s="273">
        <v>167</v>
      </c>
      <c r="N65" s="274">
        <v>182</v>
      </c>
      <c r="O65" s="275">
        <v>349</v>
      </c>
      <c r="P65" s="273">
        <v>31.6</v>
      </c>
      <c r="Q65" s="274">
        <v>30.3</v>
      </c>
      <c r="R65" s="275">
        <v>30.9</v>
      </c>
      <c r="S65" s="273">
        <v>167</v>
      </c>
      <c r="T65" s="274">
        <v>182</v>
      </c>
      <c r="U65" s="275">
        <v>349</v>
      </c>
      <c r="V65" s="273">
        <v>57</v>
      </c>
      <c r="W65" s="274">
        <v>42</v>
      </c>
      <c r="X65" s="275">
        <v>50</v>
      </c>
      <c r="Y65" s="273">
        <v>1539</v>
      </c>
      <c r="Z65" s="274">
        <v>1593</v>
      </c>
      <c r="AA65" s="275">
        <v>3132</v>
      </c>
      <c r="AB65" s="273">
        <v>58</v>
      </c>
      <c r="AC65" s="274">
        <v>45</v>
      </c>
      <c r="AD65" s="275">
        <v>51</v>
      </c>
      <c r="AE65" s="273">
        <v>1539</v>
      </c>
      <c r="AF65" s="274">
        <v>1593</v>
      </c>
      <c r="AG65" s="275">
        <v>3132</v>
      </c>
      <c r="AH65" s="273">
        <v>34.6</v>
      </c>
      <c r="AI65" s="274">
        <v>32.700000000000003</v>
      </c>
      <c r="AJ65" s="275">
        <v>33.6</v>
      </c>
      <c r="AK65" s="273">
        <v>1539</v>
      </c>
      <c r="AL65" s="274">
        <v>1593</v>
      </c>
      <c r="AM65" s="275">
        <v>3132</v>
      </c>
      <c r="AN65" s="273">
        <v>55</v>
      </c>
      <c r="AO65" s="274">
        <v>40</v>
      </c>
      <c r="AP65" s="275">
        <v>47</v>
      </c>
      <c r="AQ65" s="273">
        <v>1706</v>
      </c>
      <c r="AR65" s="274">
        <v>1775</v>
      </c>
      <c r="AS65" s="275">
        <v>3481</v>
      </c>
      <c r="AT65" s="273">
        <v>56</v>
      </c>
      <c r="AU65" s="274">
        <v>43</v>
      </c>
      <c r="AV65" s="275">
        <v>49</v>
      </c>
      <c r="AW65" s="273">
        <v>1706</v>
      </c>
      <c r="AX65" s="274">
        <v>1775</v>
      </c>
      <c r="AY65" s="275">
        <v>3481</v>
      </c>
      <c r="AZ65" s="273">
        <v>34.299999999999997</v>
      </c>
      <c r="BA65" s="274">
        <v>32.4</v>
      </c>
      <c r="BB65" s="275">
        <v>33.299999999999997</v>
      </c>
      <c r="BC65" s="273">
        <v>1706</v>
      </c>
      <c r="BD65" s="274">
        <v>1775</v>
      </c>
      <c r="BE65" s="275">
        <v>3481</v>
      </c>
    </row>
    <row r="66" spans="1:57" x14ac:dyDescent="0.35">
      <c r="A66" t="s">
        <v>17</v>
      </c>
      <c r="B66" t="s">
        <v>263</v>
      </c>
      <c r="C66" t="s">
        <v>260</v>
      </c>
      <c r="D66" s="273">
        <v>36</v>
      </c>
      <c r="E66" s="274">
        <v>21</v>
      </c>
      <c r="F66" s="275">
        <v>28</v>
      </c>
      <c r="G66" s="273">
        <v>411</v>
      </c>
      <c r="H66" s="274">
        <v>418</v>
      </c>
      <c r="I66" s="275">
        <v>829</v>
      </c>
      <c r="J66" s="273">
        <v>39</v>
      </c>
      <c r="K66" s="274">
        <v>26</v>
      </c>
      <c r="L66" s="275">
        <v>32</v>
      </c>
      <c r="M66" s="273">
        <v>411</v>
      </c>
      <c r="N66" s="274">
        <v>418</v>
      </c>
      <c r="O66" s="275">
        <v>829</v>
      </c>
      <c r="P66" s="273">
        <v>30</v>
      </c>
      <c r="Q66" s="274">
        <v>27.6</v>
      </c>
      <c r="R66" s="275">
        <v>28.8</v>
      </c>
      <c r="S66" s="273">
        <v>411</v>
      </c>
      <c r="T66" s="274">
        <v>418</v>
      </c>
      <c r="U66" s="275">
        <v>829</v>
      </c>
      <c r="V66" s="273">
        <v>56</v>
      </c>
      <c r="W66" s="274">
        <v>42</v>
      </c>
      <c r="X66" s="275">
        <v>49</v>
      </c>
      <c r="Y66" s="273">
        <v>1407</v>
      </c>
      <c r="Z66" s="274">
        <v>1546</v>
      </c>
      <c r="AA66" s="275">
        <v>2953</v>
      </c>
      <c r="AB66" s="273">
        <v>59</v>
      </c>
      <c r="AC66" s="274">
        <v>46</v>
      </c>
      <c r="AD66" s="275">
        <v>52</v>
      </c>
      <c r="AE66" s="273">
        <v>1407</v>
      </c>
      <c r="AF66" s="274">
        <v>1546</v>
      </c>
      <c r="AG66" s="275">
        <v>2953</v>
      </c>
      <c r="AH66" s="273">
        <v>33.5</v>
      </c>
      <c r="AI66" s="274">
        <v>31.1</v>
      </c>
      <c r="AJ66" s="275">
        <v>32.200000000000003</v>
      </c>
      <c r="AK66" s="273">
        <v>1407</v>
      </c>
      <c r="AL66" s="274">
        <v>1546</v>
      </c>
      <c r="AM66" s="275">
        <v>2953</v>
      </c>
      <c r="AN66" s="273">
        <v>52</v>
      </c>
      <c r="AO66" s="274">
        <v>37</v>
      </c>
      <c r="AP66" s="275">
        <v>44</v>
      </c>
      <c r="AQ66" s="273">
        <v>1818</v>
      </c>
      <c r="AR66" s="274">
        <v>1964</v>
      </c>
      <c r="AS66" s="275">
        <v>3782</v>
      </c>
      <c r="AT66" s="273">
        <v>54</v>
      </c>
      <c r="AU66" s="274">
        <v>41</v>
      </c>
      <c r="AV66" s="275">
        <v>48</v>
      </c>
      <c r="AW66" s="273">
        <v>1818</v>
      </c>
      <c r="AX66" s="274">
        <v>1964</v>
      </c>
      <c r="AY66" s="275">
        <v>3782</v>
      </c>
      <c r="AZ66" s="273">
        <v>32.700000000000003</v>
      </c>
      <c r="BA66" s="274">
        <v>30.4</v>
      </c>
      <c r="BB66" s="275">
        <v>31.5</v>
      </c>
      <c r="BC66" s="273">
        <v>1818</v>
      </c>
      <c r="BD66" s="274">
        <v>1964</v>
      </c>
      <c r="BE66" s="275">
        <v>3782</v>
      </c>
    </row>
    <row r="67" spans="1:57" x14ac:dyDescent="0.35">
      <c r="A67" t="s">
        <v>18</v>
      </c>
      <c r="B67" t="s">
        <v>264</v>
      </c>
      <c r="C67" t="s">
        <v>260</v>
      </c>
      <c r="D67" s="273">
        <v>34</v>
      </c>
      <c r="E67" s="274">
        <v>21</v>
      </c>
      <c r="F67" s="275">
        <v>28</v>
      </c>
      <c r="G67" s="273">
        <v>219</v>
      </c>
      <c r="H67" s="274">
        <v>220</v>
      </c>
      <c r="I67" s="275">
        <v>439</v>
      </c>
      <c r="J67" s="273">
        <v>39</v>
      </c>
      <c r="K67" s="274">
        <v>25</v>
      </c>
      <c r="L67" s="275">
        <v>32</v>
      </c>
      <c r="M67" s="273">
        <v>219</v>
      </c>
      <c r="N67" s="274">
        <v>220</v>
      </c>
      <c r="O67" s="275">
        <v>439</v>
      </c>
      <c r="P67" s="273">
        <v>29.2</v>
      </c>
      <c r="Q67" s="274">
        <v>26.4</v>
      </c>
      <c r="R67" s="275">
        <v>27.8</v>
      </c>
      <c r="S67" s="273">
        <v>219</v>
      </c>
      <c r="T67" s="274">
        <v>220</v>
      </c>
      <c r="U67" s="275">
        <v>439</v>
      </c>
      <c r="V67" s="273">
        <v>61</v>
      </c>
      <c r="W67" s="274">
        <v>44</v>
      </c>
      <c r="X67" s="275">
        <v>52</v>
      </c>
      <c r="Y67" s="273">
        <v>934</v>
      </c>
      <c r="Z67" s="274">
        <v>979</v>
      </c>
      <c r="AA67" s="275">
        <v>1913</v>
      </c>
      <c r="AB67" s="273">
        <v>64</v>
      </c>
      <c r="AC67" s="274">
        <v>48</v>
      </c>
      <c r="AD67" s="275">
        <v>56</v>
      </c>
      <c r="AE67" s="273">
        <v>934</v>
      </c>
      <c r="AF67" s="274">
        <v>979</v>
      </c>
      <c r="AG67" s="275">
        <v>1913</v>
      </c>
      <c r="AH67" s="273">
        <v>33</v>
      </c>
      <c r="AI67" s="274">
        <v>30.9</v>
      </c>
      <c r="AJ67" s="275">
        <v>31.9</v>
      </c>
      <c r="AK67" s="273">
        <v>934</v>
      </c>
      <c r="AL67" s="274">
        <v>979</v>
      </c>
      <c r="AM67" s="275">
        <v>1913</v>
      </c>
      <c r="AN67" s="273">
        <v>56</v>
      </c>
      <c r="AO67" s="274">
        <v>40</v>
      </c>
      <c r="AP67" s="275">
        <v>48</v>
      </c>
      <c r="AQ67" s="273">
        <v>1153</v>
      </c>
      <c r="AR67" s="274">
        <v>1199</v>
      </c>
      <c r="AS67" s="275">
        <v>2352</v>
      </c>
      <c r="AT67" s="273">
        <v>59</v>
      </c>
      <c r="AU67" s="274">
        <v>44</v>
      </c>
      <c r="AV67" s="275">
        <v>51</v>
      </c>
      <c r="AW67" s="273">
        <v>1153</v>
      </c>
      <c r="AX67" s="274">
        <v>1199</v>
      </c>
      <c r="AY67" s="275">
        <v>2352</v>
      </c>
      <c r="AZ67" s="273">
        <v>32.299999999999997</v>
      </c>
      <c r="BA67" s="274">
        <v>30.1</v>
      </c>
      <c r="BB67" s="275">
        <v>31.2</v>
      </c>
      <c r="BC67" s="273">
        <v>1153</v>
      </c>
      <c r="BD67" s="274">
        <v>1199</v>
      </c>
      <c r="BE67" s="275">
        <v>2352</v>
      </c>
    </row>
    <row r="68" spans="1:57" x14ac:dyDescent="0.35">
      <c r="A68" t="s">
        <v>26</v>
      </c>
      <c r="B68" t="s">
        <v>272</v>
      </c>
      <c r="C68" t="s">
        <v>260</v>
      </c>
      <c r="D68" s="273">
        <v>47</v>
      </c>
      <c r="E68" s="274">
        <v>27</v>
      </c>
      <c r="F68" s="275">
        <v>37</v>
      </c>
      <c r="G68" s="273">
        <v>1103</v>
      </c>
      <c r="H68" s="274">
        <v>1141</v>
      </c>
      <c r="I68" s="275">
        <v>2244</v>
      </c>
      <c r="J68" s="273">
        <v>49</v>
      </c>
      <c r="K68" s="274">
        <v>30</v>
      </c>
      <c r="L68" s="275">
        <v>39</v>
      </c>
      <c r="M68" s="273">
        <v>1103</v>
      </c>
      <c r="N68" s="274">
        <v>1141</v>
      </c>
      <c r="O68" s="275">
        <v>2244</v>
      </c>
      <c r="P68" s="273">
        <v>31.7</v>
      </c>
      <c r="Q68" s="274">
        <v>28.5</v>
      </c>
      <c r="R68" s="275">
        <v>30.1</v>
      </c>
      <c r="S68" s="273">
        <v>1103</v>
      </c>
      <c r="T68" s="274">
        <v>1141</v>
      </c>
      <c r="U68" s="275">
        <v>2244</v>
      </c>
      <c r="V68" s="273">
        <v>56</v>
      </c>
      <c r="W68" s="274">
        <v>39</v>
      </c>
      <c r="X68" s="275">
        <v>47</v>
      </c>
      <c r="Y68" s="273">
        <v>2085</v>
      </c>
      <c r="Z68" s="274">
        <v>2216</v>
      </c>
      <c r="AA68" s="275">
        <v>4301</v>
      </c>
      <c r="AB68" s="273">
        <v>59</v>
      </c>
      <c r="AC68" s="274">
        <v>43</v>
      </c>
      <c r="AD68" s="275">
        <v>50</v>
      </c>
      <c r="AE68" s="273">
        <v>2085</v>
      </c>
      <c r="AF68" s="274">
        <v>2216</v>
      </c>
      <c r="AG68" s="275">
        <v>4301</v>
      </c>
      <c r="AH68" s="273">
        <v>33.1</v>
      </c>
      <c r="AI68" s="274">
        <v>30.4</v>
      </c>
      <c r="AJ68" s="275">
        <v>31.7</v>
      </c>
      <c r="AK68" s="273">
        <v>2085</v>
      </c>
      <c r="AL68" s="274">
        <v>2216</v>
      </c>
      <c r="AM68" s="275">
        <v>4301</v>
      </c>
      <c r="AN68" s="273">
        <v>53</v>
      </c>
      <c r="AO68" s="274">
        <v>35</v>
      </c>
      <c r="AP68" s="275">
        <v>44</v>
      </c>
      <c r="AQ68" s="273">
        <v>3188</v>
      </c>
      <c r="AR68" s="274">
        <v>3357</v>
      </c>
      <c r="AS68" s="275">
        <v>6545</v>
      </c>
      <c r="AT68" s="273">
        <v>55</v>
      </c>
      <c r="AU68" s="274">
        <v>38</v>
      </c>
      <c r="AV68" s="275">
        <v>47</v>
      </c>
      <c r="AW68" s="273">
        <v>3188</v>
      </c>
      <c r="AX68" s="274">
        <v>3357</v>
      </c>
      <c r="AY68" s="275">
        <v>6545</v>
      </c>
      <c r="AZ68" s="273">
        <v>32.700000000000003</v>
      </c>
      <c r="BA68" s="274">
        <v>29.7</v>
      </c>
      <c r="BB68" s="275">
        <v>31.1</v>
      </c>
      <c r="BC68" s="273">
        <v>3188</v>
      </c>
      <c r="BD68" s="274">
        <v>3357</v>
      </c>
      <c r="BE68" s="275">
        <v>6545</v>
      </c>
    </row>
    <row r="69" spans="1:57" x14ac:dyDescent="0.35">
      <c r="A69" t="s">
        <v>27</v>
      </c>
      <c r="B69" t="s">
        <v>273</v>
      </c>
      <c r="C69" t="s">
        <v>260</v>
      </c>
      <c r="D69" s="273">
        <v>30</v>
      </c>
      <c r="E69" s="274">
        <v>19</v>
      </c>
      <c r="F69" s="275">
        <v>25</v>
      </c>
      <c r="G69" s="273">
        <v>417</v>
      </c>
      <c r="H69" s="274">
        <v>411</v>
      </c>
      <c r="I69" s="275">
        <v>828</v>
      </c>
      <c r="J69" s="273">
        <v>33</v>
      </c>
      <c r="K69" s="274">
        <v>22</v>
      </c>
      <c r="L69" s="275">
        <v>27</v>
      </c>
      <c r="M69" s="273">
        <v>417</v>
      </c>
      <c r="N69" s="274">
        <v>411</v>
      </c>
      <c r="O69" s="275">
        <v>828</v>
      </c>
      <c r="P69" s="273">
        <v>29</v>
      </c>
      <c r="Q69" s="274">
        <v>26.3</v>
      </c>
      <c r="R69" s="275">
        <v>27.6</v>
      </c>
      <c r="S69" s="273">
        <v>417</v>
      </c>
      <c r="T69" s="274">
        <v>411</v>
      </c>
      <c r="U69" s="275">
        <v>828</v>
      </c>
      <c r="V69" s="273">
        <v>50</v>
      </c>
      <c r="W69" s="274">
        <v>34</v>
      </c>
      <c r="X69" s="275">
        <v>42</v>
      </c>
      <c r="Y69" s="273">
        <v>1199</v>
      </c>
      <c r="Z69" s="274">
        <v>1306</v>
      </c>
      <c r="AA69" s="275">
        <v>2505</v>
      </c>
      <c r="AB69" s="273">
        <v>53</v>
      </c>
      <c r="AC69" s="274">
        <v>39</v>
      </c>
      <c r="AD69" s="275">
        <v>46</v>
      </c>
      <c r="AE69" s="273">
        <v>1199</v>
      </c>
      <c r="AF69" s="274">
        <v>1306</v>
      </c>
      <c r="AG69" s="275">
        <v>2505</v>
      </c>
      <c r="AH69" s="273">
        <v>32.799999999999997</v>
      </c>
      <c r="AI69" s="274">
        <v>29.8</v>
      </c>
      <c r="AJ69" s="275">
        <v>31.3</v>
      </c>
      <c r="AK69" s="273">
        <v>1199</v>
      </c>
      <c r="AL69" s="274">
        <v>1306</v>
      </c>
      <c r="AM69" s="275">
        <v>2505</v>
      </c>
      <c r="AN69" s="273">
        <v>45</v>
      </c>
      <c r="AO69" s="274">
        <v>31</v>
      </c>
      <c r="AP69" s="275">
        <v>37</v>
      </c>
      <c r="AQ69" s="273">
        <v>1616</v>
      </c>
      <c r="AR69" s="274">
        <v>1717</v>
      </c>
      <c r="AS69" s="275">
        <v>3333</v>
      </c>
      <c r="AT69" s="273">
        <v>48</v>
      </c>
      <c r="AU69" s="274">
        <v>35</v>
      </c>
      <c r="AV69" s="275">
        <v>41</v>
      </c>
      <c r="AW69" s="273">
        <v>1616</v>
      </c>
      <c r="AX69" s="274">
        <v>1717</v>
      </c>
      <c r="AY69" s="275">
        <v>3333</v>
      </c>
      <c r="AZ69" s="273">
        <v>31.8</v>
      </c>
      <c r="BA69" s="274">
        <v>29</v>
      </c>
      <c r="BB69" s="275">
        <v>30.4</v>
      </c>
      <c r="BC69" s="273">
        <v>1616</v>
      </c>
      <c r="BD69" s="274">
        <v>1717</v>
      </c>
      <c r="BE69" s="275">
        <v>3333</v>
      </c>
    </row>
    <row r="70" spans="1:57" x14ac:dyDescent="0.35">
      <c r="A70" t="s">
        <v>28</v>
      </c>
      <c r="B70" t="s">
        <v>274</v>
      </c>
      <c r="C70" t="s">
        <v>260</v>
      </c>
      <c r="D70" s="273">
        <v>31</v>
      </c>
      <c r="E70" s="274">
        <v>19</v>
      </c>
      <c r="F70" s="275">
        <v>25</v>
      </c>
      <c r="G70" s="273">
        <v>326</v>
      </c>
      <c r="H70" s="274">
        <v>336</v>
      </c>
      <c r="I70" s="275">
        <v>662</v>
      </c>
      <c r="J70" s="273">
        <v>34</v>
      </c>
      <c r="K70" s="274">
        <v>23</v>
      </c>
      <c r="L70" s="275">
        <v>29</v>
      </c>
      <c r="M70" s="273">
        <v>326</v>
      </c>
      <c r="N70" s="274">
        <v>336</v>
      </c>
      <c r="O70" s="275">
        <v>662</v>
      </c>
      <c r="P70" s="273">
        <v>28.9</v>
      </c>
      <c r="Q70" s="274">
        <v>27.2</v>
      </c>
      <c r="R70" s="275">
        <v>28</v>
      </c>
      <c r="S70" s="273">
        <v>326</v>
      </c>
      <c r="T70" s="274">
        <v>336</v>
      </c>
      <c r="U70" s="275">
        <v>662</v>
      </c>
      <c r="V70" s="273">
        <v>53</v>
      </c>
      <c r="W70" s="274">
        <v>33</v>
      </c>
      <c r="X70" s="275">
        <v>42</v>
      </c>
      <c r="Y70" s="273">
        <v>1074</v>
      </c>
      <c r="Z70" s="274">
        <v>1188</v>
      </c>
      <c r="AA70" s="275">
        <v>2262</v>
      </c>
      <c r="AB70" s="273">
        <v>56</v>
      </c>
      <c r="AC70" s="274">
        <v>37</v>
      </c>
      <c r="AD70" s="275">
        <v>46</v>
      </c>
      <c r="AE70" s="273">
        <v>1074</v>
      </c>
      <c r="AF70" s="274">
        <v>1188</v>
      </c>
      <c r="AG70" s="275">
        <v>2262</v>
      </c>
      <c r="AH70" s="273">
        <v>32.200000000000003</v>
      </c>
      <c r="AI70" s="274">
        <v>29.6</v>
      </c>
      <c r="AJ70" s="275">
        <v>30.8</v>
      </c>
      <c r="AK70" s="273">
        <v>1074</v>
      </c>
      <c r="AL70" s="274">
        <v>1188</v>
      </c>
      <c r="AM70" s="275">
        <v>2262</v>
      </c>
      <c r="AN70" s="273">
        <v>47</v>
      </c>
      <c r="AO70" s="274">
        <v>30</v>
      </c>
      <c r="AP70" s="275">
        <v>38</v>
      </c>
      <c r="AQ70" s="273">
        <v>1400</v>
      </c>
      <c r="AR70" s="274">
        <v>1524</v>
      </c>
      <c r="AS70" s="275">
        <v>2924</v>
      </c>
      <c r="AT70" s="273">
        <v>51</v>
      </c>
      <c r="AU70" s="274">
        <v>34</v>
      </c>
      <c r="AV70" s="275">
        <v>42</v>
      </c>
      <c r="AW70" s="273">
        <v>1400</v>
      </c>
      <c r="AX70" s="274">
        <v>1524</v>
      </c>
      <c r="AY70" s="275">
        <v>2924</v>
      </c>
      <c r="AZ70" s="273">
        <v>31.5</v>
      </c>
      <c r="BA70" s="274">
        <v>29.1</v>
      </c>
      <c r="BB70" s="275">
        <v>30.2</v>
      </c>
      <c r="BC70" s="273">
        <v>1400</v>
      </c>
      <c r="BD70" s="274">
        <v>1524</v>
      </c>
      <c r="BE70" s="275">
        <v>2924</v>
      </c>
    </row>
    <row r="71" spans="1:57" x14ac:dyDescent="0.35">
      <c r="A71" t="s">
        <v>29</v>
      </c>
      <c r="B71" t="s">
        <v>275</v>
      </c>
      <c r="C71" t="s">
        <v>260</v>
      </c>
      <c r="D71" s="273">
        <v>47</v>
      </c>
      <c r="E71" s="274">
        <v>31</v>
      </c>
      <c r="F71" s="275">
        <v>38</v>
      </c>
      <c r="G71" s="273">
        <v>406</v>
      </c>
      <c r="H71" s="274">
        <v>454</v>
      </c>
      <c r="I71" s="275">
        <v>860</v>
      </c>
      <c r="J71" s="273">
        <v>50</v>
      </c>
      <c r="K71" s="274">
        <v>33</v>
      </c>
      <c r="L71" s="275">
        <v>41</v>
      </c>
      <c r="M71" s="273">
        <v>406</v>
      </c>
      <c r="N71" s="274">
        <v>454</v>
      </c>
      <c r="O71" s="275">
        <v>860</v>
      </c>
      <c r="P71" s="273">
        <v>31.1</v>
      </c>
      <c r="Q71" s="274">
        <v>28.9</v>
      </c>
      <c r="R71" s="275">
        <v>29.9</v>
      </c>
      <c r="S71" s="273">
        <v>406</v>
      </c>
      <c r="T71" s="274">
        <v>454</v>
      </c>
      <c r="U71" s="275">
        <v>860</v>
      </c>
      <c r="V71" s="273">
        <v>62</v>
      </c>
      <c r="W71" s="274">
        <v>46</v>
      </c>
      <c r="X71" s="275">
        <v>53</v>
      </c>
      <c r="Y71" s="273">
        <v>1102</v>
      </c>
      <c r="Z71" s="274">
        <v>1166</v>
      </c>
      <c r="AA71" s="275">
        <v>2268</v>
      </c>
      <c r="AB71" s="273">
        <v>65</v>
      </c>
      <c r="AC71" s="274">
        <v>50</v>
      </c>
      <c r="AD71" s="275">
        <v>57</v>
      </c>
      <c r="AE71" s="273">
        <v>1102</v>
      </c>
      <c r="AF71" s="274">
        <v>1166</v>
      </c>
      <c r="AG71" s="275">
        <v>2268</v>
      </c>
      <c r="AH71" s="273">
        <v>32.9</v>
      </c>
      <c r="AI71" s="274">
        <v>31.2</v>
      </c>
      <c r="AJ71" s="275">
        <v>32.1</v>
      </c>
      <c r="AK71" s="273">
        <v>1102</v>
      </c>
      <c r="AL71" s="274">
        <v>1166</v>
      </c>
      <c r="AM71" s="275">
        <v>2268</v>
      </c>
      <c r="AN71" s="273">
        <v>58</v>
      </c>
      <c r="AO71" s="274">
        <v>41</v>
      </c>
      <c r="AP71" s="275">
        <v>49</v>
      </c>
      <c r="AQ71" s="273">
        <v>1508</v>
      </c>
      <c r="AR71" s="274">
        <v>1620</v>
      </c>
      <c r="AS71" s="275">
        <v>3128</v>
      </c>
      <c r="AT71" s="273">
        <v>61</v>
      </c>
      <c r="AU71" s="274">
        <v>45</v>
      </c>
      <c r="AV71" s="275">
        <v>53</v>
      </c>
      <c r="AW71" s="273">
        <v>1508</v>
      </c>
      <c r="AX71" s="274">
        <v>1620</v>
      </c>
      <c r="AY71" s="275">
        <v>3128</v>
      </c>
      <c r="AZ71" s="273">
        <v>32.5</v>
      </c>
      <c r="BA71" s="274">
        <v>30.6</v>
      </c>
      <c r="BB71" s="275">
        <v>31.5</v>
      </c>
      <c r="BC71" s="273">
        <v>1508</v>
      </c>
      <c r="BD71" s="274">
        <v>1620</v>
      </c>
      <c r="BE71" s="275">
        <v>3128</v>
      </c>
    </row>
    <row r="72" spans="1:57" x14ac:dyDescent="0.35">
      <c r="A72" t="s">
        <v>32</v>
      </c>
      <c r="B72" t="s">
        <v>278</v>
      </c>
      <c r="C72" t="s">
        <v>260</v>
      </c>
      <c r="D72" s="273">
        <v>40</v>
      </c>
      <c r="E72" s="274">
        <v>22</v>
      </c>
      <c r="F72" s="275">
        <v>31</v>
      </c>
      <c r="G72" s="273">
        <v>238</v>
      </c>
      <c r="H72" s="274">
        <v>254</v>
      </c>
      <c r="I72" s="275">
        <v>492</v>
      </c>
      <c r="J72" s="273">
        <v>41</v>
      </c>
      <c r="K72" s="274">
        <v>27</v>
      </c>
      <c r="L72" s="275">
        <v>34</v>
      </c>
      <c r="M72" s="273">
        <v>238</v>
      </c>
      <c r="N72" s="274">
        <v>254</v>
      </c>
      <c r="O72" s="275">
        <v>492</v>
      </c>
      <c r="P72" s="273">
        <v>30.6</v>
      </c>
      <c r="Q72" s="274">
        <v>28.2</v>
      </c>
      <c r="R72" s="275">
        <v>29.3</v>
      </c>
      <c r="S72" s="273">
        <v>238</v>
      </c>
      <c r="T72" s="274">
        <v>254</v>
      </c>
      <c r="U72" s="275">
        <v>492</v>
      </c>
      <c r="V72" s="273">
        <v>65</v>
      </c>
      <c r="W72" s="274">
        <v>46</v>
      </c>
      <c r="X72" s="275">
        <v>55</v>
      </c>
      <c r="Y72" s="273">
        <v>1531</v>
      </c>
      <c r="Z72" s="274">
        <v>1542</v>
      </c>
      <c r="AA72" s="275">
        <v>3073</v>
      </c>
      <c r="AB72" s="273">
        <v>66</v>
      </c>
      <c r="AC72" s="274">
        <v>49</v>
      </c>
      <c r="AD72" s="275">
        <v>57</v>
      </c>
      <c r="AE72" s="273">
        <v>1531</v>
      </c>
      <c r="AF72" s="274">
        <v>1542</v>
      </c>
      <c r="AG72" s="275">
        <v>3073</v>
      </c>
      <c r="AH72" s="273">
        <v>35.299999999999997</v>
      </c>
      <c r="AI72" s="274">
        <v>32.6</v>
      </c>
      <c r="AJ72" s="275">
        <v>33.9</v>
      </c>
      <c r="AK72" s="273">
        <v>1531</v>
      </c>
      <c r="AL72" s="274">
        <v>1542</v>
      </c>
      <c r="AM72" s="275">
        <v>3073</v>
      </c>
      <c r="AN72" s="273">
        <v>61</v>
      </c>
      <c r="AO72" s="274">
        <v>43</v>
      </c>
      <c r="AP72" s="275">
        <v>52</v>
      </c>
      <c r="AQ72" s="273">
        <v>1769</v>
      </c>
      <c r="AR72" s="274">
        <v>1796</v>
      </c>
      <c r="AS72" s="275">
        <v>3565</v>
      </c>
      <c r="AT72" s="273">
        <v>63</v>
      </c>
      <c r="AU72" s="274">
        <v>45</v>
      </c>
      <c r="AV72" s="275">
        <v>54</v>
      </c>
      <c r="AW72" s="273">
        <v>1769</v>
      </c>
      <c r="AX72" s="274">
        <v>1796</v>
      </c>
      <c r="AY72" s="275">
        <v>3565</v>
      </c>
      <c r="AZ72" s="273">
        <v>34.6</v>
      </c>
      <c r="BA72" s="274">
        <v>32</v>
      </c>
      <c r="BB72" s="275">
        <v>33.299999999999997</v>
      </c>
      <c r="BC72" s="273">
        <v>1769</v>
      </c>
      <c r="BD72" s="274">
        <v>1796</v>
      </c>
      <c r="BE72" s="275">
        <v>3565</v>
      </c>
    </row>
    <row r="73" spans="1:57" x14ac:dyDescent="0.35">
      <c r="A73" t="s">
        <v>33</v>
      </c>
      <c r="B73" t="s">
        <v>279</v>
      </c>
      <c r="C73" t="s">
        <v>260</v>
      </c>
      <c r="D73" s="273">
        <v>35</v>
      </c>
      <c r="E73" s="274">
        <v>18</v>
      </c>
      <c r="F73" s="275">
        <v>26</v>
      </c>
      <c r="G73" s="273">
        <v>336</v>
      </c>
      <c r="H73" s="274">
        <v>356</v>
      </c>
      <c r="I73" s="275">
        <v>692</v>
      </c>
      <c r="J73" s="273">
        <v>37</v>
      </c>
      <c r="K73" s="274">
        <v>20</v>
      </c>
      <c r="L73" s="275">
        <v>28</v>
      </c>
      <c r="M73" s="273">
        <v>336</v>
      </c>
      <c r="N73" s="274">
        <v>356</v>
      </c>
      <c r="O73" s="275">
        <v>692</v>
      </c>
      <c r="P73" s="273">
        <v>29.7</v>
      </c>
      <c r="Q73" s="274">
        <v>27.4</v>
      </c>
      <c r="R73" s="275">
        <v>28.5</v>
      </c>
      <c r="S73" s="273">
        <v>336</v>
      </c>
      <c r="T73" s="274">
        <v>356</v>
      </c>
      <c r="U73" s="275">
        <v>692</v>
      </c>
      <c r="V73" s="273">
        <v>52</v>
      </c>
      <c r="W73" s="274">
        <v>34</v>
      </c>
      <c r="X73" s="275">
        <v>43</v>
      </c>
      <c r="Y73" s="273">
        <v>1087</v>
      </c>
      <c r="Z73" s="274">
        <v>1149</v>
      </c>
      <c r="AA73" s="275">
        <v>2236</v>
      </c>
      <c r="AB73" s="273">
        <v>54</v>
      </c>
      <c r="AC73" s="274">
        <v>38</v>
      </c>
      <c r="AD73" s="275">
        <v>46</v>
      </c>
      <c r="AE73" s="273">
        <v>1087</v>
      </c>
      <c r="AF73" s="274">
        <v>1149</v>
      </c>
      <c r="AG73" s="275">
        <v>2236</v>
      </c>
      <c r="AH73" s="273">
        <v>32.5</v>
      </c>
      <c r="AI73" s="274">
        <v>30.5</v>
      </c>
      <c r="AJ73" s="275">
        <v>31.5</v>
      </c>
      <c r="AK73" s="273">
        <v>1087</v>
      </c>
      <c r="AL73" s="274">
        <v>1149</v>
      </c>
      <c r="AM73" s="275">
        <v>2236</v>
      </c>
      <c r="AN73" s="273">
        <v>48</v>
      </c>
      <c r="AO73" s="274">
        <v>30</v>
      </c>
      <c r="AP73" s="275">
        <v>39</v>
      </c>
      <c r="AQ73" s="273">
        <v>1423</v>
      </c>
      <c r="AR73" s="274">
        <v>1505</v>
      </c>
      <c r="AS73" s="275">
        <v>2928</v>
      </c>
      <c r="AT73" s="273">
        <v>50</v>
      </c>
      <c r="AU73" s="274">
        <v>34</v>
      </c>
      <c r="AV73" s="275">
        <v>42</v>
      </c>
      <c r="AW73" s="273">
        <v>1423</v>
      </c>
      <c r="AX73" s="274">
        <v>1505</v>
      </c>
      <c r="AY73" s="275">
        <v>2928</v>
      </c>
      <c r="AZ73" s="273">
        <v>31.8</v>
      </c>
      <c r="BA73" s="274">
        <v>29.8</v>
      </c>
      <c r="BB73" s="275">
        <v>30.8</v>
      </c>
      <c r="BC73" s="273">
        <v>1423</v>
      </c>
      <c r="BD73" s="274">
        <v>1505</v>
      </c>
      <c r="BE73" s="275">
        <v>2928</v>
      </c>
    </row>
    <row r="74" spans="1:57" x14ac:dyDescent="0.35">
      <c r="A74" t="s">
        <v>34</v>
      </c>
      <c r="B74" t="s">
        <v>280</v>
      </c>
      <c r="C74" t="s">
        <v>260</v>
      </c>
      <c r="D74" s="273">
        <v>44</v>
      </c>
      <c r="E74" s="274">
        <v>25</v>
      </c>
      <c r="F74" s="275">
        <v>35</v>
      </c>
      <c r="G74" s="273">
        <v>198</v>
      </c>
      <c r="H74" s="274">
        <v>172</v>
      </c>
      <c r="I74" s="275">
        <v>370</v>
      </c>
      <c r="J74" s="273">
        <v>46</v>
      </c>
      <c r="K74" s="274">
        <v>31</v>
      </c>
      <c r="L74" s="275">
        <v>39</v>
      </c>
      <c r="M74" s="273">
        <v>198</v>
      </c>
      <c r="N74" s="274">
        <v>172</v>
      </c>
      <c r="O74" s="275">
        <v>370</v>
      </c>
      <c r="P74" s="273">
        <v>32.1</v>
      </c>
      <c r="Q74" s="274">
        <v>29.5</v>
      </c>
      <c r="R74" s="275">
        <v>30.9</v>
      </c>
      <c r="S74" s="273">
        <v>198</v>
      </c>
      <c r="T74" s="274">
        <v>172</v>
      </c>
      <c r="U74" s="275">
        <v>370</v>
      </c>
      <c r="V74" s="273">
        <v>72</v>
      </c>
      <c r="W74" s="274">
        <v>54</v>
      </c>
      <c r="X74" s="275">
        <v>62</v>
      </c>
      <c r="Y74" s="273">
        <v>1228</v>
      </c>
      <c r="Z74" s="274">
        <v>1302</v>
      </c>
      <c r="AA74" s="275">
        <v>2530</v>
      </c>
      <c r="AB74" s="273">
        <v>73</v>
      </c>
      <c r="AC74" s="274">
        <v>56</v>
      </c>
      <c r="AD74" s="275">
        <v>64</v>
      </c>
      <c r="AE74" s="273">
        <v>1228</v>
      </c>
      <c r="AF74" s="274">
        <v>1302</v>
      </c>
      <c r="AG74" s="275">
        <v>2530</v>
      </c>
      <c r="AH74" s="273">
        <v>37.6</v>
      </c>
      <c r="AI74" s="274">
        <v>34.9</v>
      </c>
      <c r="AJ74" s="275">
        <v>36.200000000000003</v>
      </c>
      <c r="AK74" s="273">
        <v>1228</v>
      </c>
      <c r="AL74" s="274">
        <v>1302</v>
      </c>
      <c r="AM74" s="275">
        <v>2530</v>
      </c>
      <c r="AN74" s="273">
        <v>68</v>
      </c>
      <c r="AO74" s="274">
        <v>50</v>
      </c>
      <c r="AP74" s="275">
        <v>59</v>
      </c>
      <c r="AQ74" s="273">
        <v>1426</v>
      </c>
      <c r="AR74" s="274">
        <v>1474</v>
      </c>
      <c r="AS74" s="275">
        <v>2900</v>
      </c>
      <c r="AT74" s="273">
        <v>69</v>
      </c>
      <c r="AU74" s="274">
        <v>53</v>
      </c>
      <c r="AV74" s="275">
        <v>61</v>
      </c>
      <c r="AW74" s="273">
        <v>1426</v>
      </c>
      <c r="AX74" s="274">
        <v>1474</v>
      </c>
      <c r="AY74" s="275">
        <v>2900</v>
      </c>
      <c r="AZ74" s="273">
        <v>36.799999999999997</v>
      </c>
      <c r="BA74" s="274">
        <v>34.299999999999997</v>
      </c>
      <c r="BB74" s="275">
        <v>35.5</v>
      </c>
      <c r="BC74" s="273">
        <v>1426</v>
      </c>
      <c r="BD74" s="274">
        <v>1474</v>
      </c>
      <c r="BE74" s="275">
        <v>2900</v>
      </c>
    </row>
    <row r="75" spans="1:57" x14ac:dyDescent="0.35">
      <c r="A75" t="s">
        <v>36</v>
      </c>
      <c r="B75" t="s">
        <v>282</v>
      </c>
      <c r="C75" t="s">
        <v>260</v>
      </c>
      <c r="D75" s="273">
        <v>24</v>
      </c>
      <c r="E75" s="274">
        <v>11</v>
      </c>
      <c r="F75" s="275">
        <v>17</v>
      </c>
      <c r="G75" s="273">
        <v>335</v>
      </c>
      <c r="H75" s="274">
        <v>413</v>
      </c>
      <c r="I75" s="275">
        <v>748</v>
      </c>
      <c r="J75" s="273">
        <v>26</v>
      </c>
      <c r="K75" s="274">
        <v>14</v>
      </c>
      <c r="L75" s="275">
        <v>19</v>
      </c>
      <c r="M75" s="273">
        <v>335</v>
      </c>
      <c r="N75" s="274">
        <v>413</v>
      </c>
      <c r="O75" s="275">
        <v>748</v>
      </c>
      <c r="P75" s="273">
        <v>28.1</v>
      </c>
      <c r="Q75" s="274">
        <v>24.3</v>
      </c>
      <c r="R75" s="275">
        <v>26</v>
      </c>
      <c r="S75" s="273">
        <v>335</v>
      </c>
      <c r="T75" s="274">
        <v>413</v>
      </c>
      <c r="U75" s="275">
        <v>748</v>
      </c>
      <c r="V75" s="273">
        <v>47</v>
      </c>
      <c r="W75" s="274">
        <v>31</v>
      </c>
      <c r="X75" s="275">
        <v>39</v>
      </c>
      <c r="Y75" s="273">
        <v>1486</v>
      </c>
      <c r="Z75" s="274">
        <v>1564</v>
      </c>
      <c r="AA75" s="275">
        <v>3050</v>
      </c>
      <c r="AB75" s="273">
        <v>50</v>
      </c>
      <c r="AC75" s="274">
        <v>34</v>
      </c>
      <c r="AD75" s="275">
        <v>42</v>
      </c>
      <c r="AE75" s="273">
        <v>1486</v>
      </c>
      <c r="AF75" s="274">
        <v>1564</v>
      </c>
      <c r="AG75" s="275">
        <v>3050</v>
      </c>
      <c r="AH75" s="273">
        <v>32.299999999999997</v>
      </c>
      <c r="AI75" s="274">
        <v>29.4</v>
      </c>
      <c r="AJ75" s="275">
        <v>30.8</v>
      </c>
      <c r="AK75" s="273">
        <v>1486</v>
      </c>
      <c r="AL75" s="274">
        <v>1564</v>
      </c>
      <c r="AM75" s="275">
        <v>3050</v>
      </c>
      <c r="AN75" s="273">
        <v>43</v>
      </c>
      <c r="AO75" s="274">
        <v>27</v>
      </c>
      <c r="AP75" s="275">
        <v>35</v>
      </c>
      <c r="AQ75" s="273">
        <v>1821</v>
      </c>
      <c r="AR75" s="274">
        <v>1977</v>
      </c>
      <c r="AS75" s="275">
        <v>3798</v>
      </c>
      <c r="AT75" s="273">
        <v>46</v>
      </c>
      <c r="AU75" s="274">
        <v>30</v>
      </c>
      <c r="AV75" s="275">
        <v>38</v>
      </c>
      <c r="AW75" s="273">
        <v>1821</v>
      </c>
      <c r="AX75" s="274">
        <v>1977</v>
      </c>
      <c r="AY75" s="275">
        <v>3798</v>
      </c>
      <c r="AZ75" s="273">
        <v>31.5</v>
      </c>
      <c r="BA75" s="274">
        <v>28.3</v>
      </c>
      <c r="BB75" s="275">
        <v>29.9</v>
      </c>
      <c r="BC75" s="273">
        <v>1821</v>
      </c>
      <c r="BD75" s="274">
        <v>1977</v>
      </c>
      <c r="BE75" s="275">
        <v>3798</v>
      </c>
    </row>
    <row r="76" spans="1:57" x14ac:dyDescent="0.35">
      <c r="A76" t="s">
        <v>23</v>
      </c>
      <c r="B76" t="s">
        <v>269</v>
      </c>
      <c r="C76" t="s">
        <v>260</v>
      </c>
      <c r="D76" s="273">
        <v>50</v>
      </c>
      <c r="E76" s="274">
        <v>31</v>
      </c>
      <c r="F76" s="275">
        <v>41</v>
      </c>
      <c r="G76" s="273">
        <v>337</v>
      </c>
      <c r="H76" s="274">
        <v>325</v>
      </c>
      <c r="I76" s="275">
        <v>662</v>
      </c>
      <c r="J76" s="273">
        <v>53</v>
      </c>
      <c r="K76" s="274">
        <v>36</v>
      </c>
      <c r="L76" s="275">
        <v>44</v>
      </c>
      <c r="M76" s="273">
        <v>337</v>
      </c>
      <c r="N76" s="274">
        <v>325</v>
      </c>
      <c r="O76" s="275">
        <v>662</v>
      </c>
      <c r="P76" s="273">
        <v>31.8</v>
      </c>
      <c r="Q76" s="274">
        <v>29.6</v>
      </c>
      <c r="R76" s="275">
        <v>30.7</v>
      </c>
      <c r="S76" s="273">
        <v>337</v>
      </c>
      <c r="T76" s="274">
        <v>325</v>
      </c>
      <c r="U76" s="275">
        <v>662</v>
      </c>
      <c r="V76" s="273">
        <v>69</v>
      </c>
      <c r="W76" s="274">
        <v>47</v>
      </c>
      <c r="X76" s="275">
        <v>58</v>
      </c>
      <c r="Y76" s="273">
        <v>569</v>
      </c>
      <c r="Z76" s="274">
        <v>631</v>
      </c>
      <c r="AA76" s="275">
        <v>1200</v>
      </c>
      <c r="AB76" s="273">
        <v>72</v>
      </c>
      <c r="AC76" s="274">
        <v>52</v>
      </c>
      <c r="AD76" s="275">
        <v>61</v>
      </c>
      <c r="AE76" s="273">
        <v>569</v>
      </c>
      <c r="AF76" s="274">
        <v>631</v>
      </c>
      <c r="AG76" s="275">
        <v>1200</v>
      </c>
      <c r="AH76" s="273">
        <v>33.9</v>
      </c>
      <c r="AI76" s="274">
        <v>32.1</v>
      </c>
      <c r="AJ76" s="275">
        <v>33</v>
      </c>
      <c r="AK76" s="273">
        <v>569</v>
      </c>
      <c r="AL76" s="274">
        <v>631</v>
      </c>
      <c r="AM76" s="275">
        <v>1200</v>
      </c>
      <c r="AN76" s="273">
        <v>62</v>
      </c>
      <c r="AO76" s="274">
        <v>42</v>
      </c>
      <c r="AP76" s="275">
        <v>52</v>
      </c>
      <c r="AQ76" s="273">
        <v>906</v>
      </c>
      <c r="AR76" s="274">
        <v>956</v>
      </c>
      <c r="AS76" s="275">
        <v>1862</v>
      </c>
      <c r="AT76" s="273">
        <v>64</v>
      </c>
      <c r="AU76" s="274">
        <v>47</v>
      </c>
      <c r="AV76" s="275">
        <v>55</v>
      </c>
      <c r="AW76" s="273">
        <v>906</v>
      </c>
      <c r="AX76" s="274">
        <v>956</v>
      </c>
      <c r="AY76" s="275">
        <v>1862</v>
      </c>
      <c r="AZ76" s="273">
        <v>33.1</v>
      </c>
      <c r="BA76" s="274">
        <v>31.2</v>
      </c>
      <c r="BB76" s="275">
        <v>32.200000000000003</v>
      </c>
      <c r="BC76" s="273">
        <v>906</v>
      </c>
      <c r="BD76" s="274">
        <v>956</v>
      </c>
      <c r="BE76" s="275">
        <v>1862</v>
      </c>
    </row>
    <row r="77" spans="1:57" x14ac:dyDescent="0.35">
      <c r="A77" t="s">
        <v>25</v>
      </c>
      <c r="B77" t="s">
        <v>271</v>
      </c>
      <c r="C77" t="s">
        <v>260</v>
      </c>
      <c r="D77" s="273">
        <v>43</v>
      </c>
      <c r="E77" s="274">
        <v>27</v>
      </c>
      <c r="F77" s="275">
        <v>35</v>
      </c>
      <c r="G77" s="273">
        <v>777</v>
      </c>
      <c r="H77" s="274">
        <v>730</v>
      </c>
      <c r="I77" s="275">
        <v>1507</v>
      </c>
      <c r="J77" s="273">
        <v>44</v>
      </c>
      <c r="K77" s="274">
        <v>29</v>
      </c>
      <c r="L77" s="275">
        <v>37</v>
      </c>
      <c r="M77" s="273">
        <v>777</v>
      </c>
      <c r="N77" s="274">
        <v>730</v>
      </c>
      <c r="O77" s="275">
        <v>1507</v>
      </c>
      <c r="P77" s="273">
        <v>31.6</v>
      </c>
      <c r="Q77" s="274">
        <v>28.9</v>
      </c>
      <c r="R77" s="275">
        <v>30.3</v>
      </c>
      <c r="S77" s="273">
        <v>777</v>
      </c>
      <c r="T77" s="274">
        <v>730</v>
      </c>
      <c r="U77" s="275">
        <v>1507</v>
      </c>
      <c r="V77" s="273">
        <v>64</v>
      </c>
      <c r="W77" s="274">
        <v>47</v>
      </c>
      <c r="X77" s="275">
        <v>55</v>
      </c>
      <c r="Y77" s="273">
        <v>1761</v>
      </c>
      <c r="Z77" s="274">
        <v>1804</v>
      </c>
      <c r="AA77" s="275">
        <v>3565</v>
      </c>
      <c r="AB77" s="273">
        <v>65</v>
      </c>
      <c r="AC77" s="274">
        <v>48</v>
      </c>
      <c r="AD77" s="275">
        <v>56</v>
      </c>
      <c r="AE77" s="273">
        <v>1761</v>
      </c>
      <c r="AF77" s="274">
        <v>1804</v>
      </c>
      <c r="AG77" s="275">
        <v>3565</v>
      </c>
      <c r="AH77" s="273">
        <v>34.299999999999997</v>
      </c>
      <c r="AI77" s="274">
        <v>32.299999999999997</v>
      </c>
      <c r="AJ77" s="275">
        <v>33.299999999999997</v>
      </c>
      <c r="AK77" s="273">
        <v>1761</v>
      </c>
      <c r="AL77" s="274">
        <v>1804</v>
      </c>
      <c r="AM77" s="275">
        <v>3565</v>
      </c>
      <c r="AN77" s="273">
        <v>57</v>
      </c>
      <c r="AO77" s="274">
        <v>41</v>
      </c>
      <c r="AP77" s="275">
        <v>49</v>
      </c>
      <c r="AQ77" s="273">
        <v>2538</v>
      </c>
      <c r="AR77" s="274">
        <v>2534</v>
      </c>
      <c r="AS77" s="275">
        <v>5072</v>
      </c>
      <c r="AT77" s="273">
        <v>58</v>
      </c>
      <c r="AU77" s="274">
        <v>43</v>
      </c>
      <c r="AV77" s="275">
        <v>51</v>
      </c>
      <c r="AW77" s="273">
        <v>2538</v>
      </c>
      <c r="AX77" s="274">
        <v>2534</v>
      </c>
      <c r="AY77" s="275">
        <v>5072</v>
      </c>
      <c r="AZ77" s="273">
        <v>33.5</v>
      </c>
      <c r="BA77" s="274">
        <v>31.3</v>
      </c>
      <c r="BB77" s="275">
        <v>32.4</v>
      </c>
      <c r="BC77" s="273">
        <v>2538</v>
      </c>
      <c r="BD77" s="274">
        <v>2534</v>
      </c>
      <c r="BE77" s="275">
        <v>5072</v>
      </c>
    </row>
    <row r="78" spans="1:57" x14ac:dyDescent="0.35">
      <c r="A78" t="s">
        <v>31</v>
      </c>
      <c r="B78" t="s">
        <v>277</v>
      </c>
      <c r="C78" t="s">
        <v>260</v>
      </c>
      <c r="D78" s="273">
        <v>47</v>
      </c>
      <c r="E78" s="274">
        <v>30</v>
      </c>
      <c r="F78" s="275">
        <v>38</v>
      </c>
      <c r="G78" s="273">
        <v>270</v>
      </c>
      <c r="H78" s="274">
        <v>280</v>
      </c>
      <c r="I78" s="275">
        <v>550</v>
      </c>
      <c r="J78" s="273">
        <v>50</v>
      </c>
      <c r="K78" s="274">
        <v>35</v>
      </c>
      <c r="L78" s="275">
        <v>43</v>
      </c>
      <c r="M78" s="273">
        <v>270</v>
      </c>
      <c r="N78" s="274">
        <v>280</v>
      </c>
      <c r="O78" s="275">
        <v>550</v>
      </c>
      <c r="P78" s="273">
        <v>30.9</v>
      </c>
      <c r="Q78" s="274">
        <v>28.1</v>
      </c>
      <c r="R78" s="275">
        <v>29.5</v>
      </c>
      <c r="S78" s="273">
        <v>270</v>
      </c>
      <c r="T78" s="274">
        <v>280</v>
      </c>
      <c r="U78" s="275">
        <v>550</v>
      </c>
      <c r="V78" s="273">
        <v>68</v>
      </c>
      <c r="W78" s="274">
        <v>50</v>
      </c>
      <c r="X78" s="275">
        <v>58</v>
      </c>
      <c r="Y78" s="273">
        <v>774</v>
      </c>
      <c r="Z78" s="274">
        <v>845</v>
      </c>
      <c r="AA78" s="275">
        <v>1619</v>
      </c>
      <c r="AB78" s="273">
        <v>70</v>
      </c>
      <c r="AC78" s="274">
        <v>55</v>
      </c>
      <c r="AD78" s="275">
        <v>62</v>
      </c>
      <c r="AE78" s="273">
        <v>774</v>
      </c>
      <c r="AF78" s="274">
        <v>845</v>
      </c>
      <c r="AG78" s="275">
        <v>1619</v>
      </c>
      <c r="AH78" s="273">
        <v>34.5</v>
      </c>
      <c r="AI78" s="274">
        <v>31.9</v>
      </c>
      <c r="AJ78" s="275">
        <v>33.1</v>
      </c>
      <c r="AK78" s="273">
        <v>774</v>
      </c>
      <c r="AL78" s="274">
        <v>845</v>
      </c>
      <c r="AM78" s="275">
        <v>1619</v>
      </c>
      <c r="AN78" s="273">
        <v>62</v>
      </c>
      <c r="AO78" s="274">
        <v>45</v>
      </c>
      <c r="AP78" s="275">
        <v>53</v>
      </c>
      <c r="AQ78" s="273">
        <v>1044</v>
      </c>
      <c r="AR78" s="274">
        <v>1125</v>
      </c>
      <c r="AS78" s="275">
        <v>2169</v>
      </c>
      <c r="AT78" s="273">
        <v>65</v>
      </c>
      <c r="AU78" s="274">
        <v>50</v>
      </c>
      <c r="AV78" s="275">
        <v>57</v>
      </c>
      <c r="AW78" s="273">
        <v>1044</v>
      </c>
      <c r="AX78" s="274">
        <v>1125</v>
      </c>
      <c r="AY78" s="275">
        <v>2169</v>
      </c>
      <c r="AZ78" s="273">
        <v>33.6</v>
      </c>
      <c r="BA78" s="274">
        <v>31</v>
      </c>
      <c r="BB78" s="275">
        <v>32.200000000000003</v>
      </c>
      <c r="BC78" s="273">
        <v>1044</v>
      </c>
      <c r="BD78" s="274">
        <v>1125</v>
      </c>
      <c r="BE78" s="275">
        <v>2169</v>
      </c>
    </row>
    <row r="79" spans="1:57" x14ac:dyDescent="0.35">
      <c r="A79" t="s">
        <v>30</v>
      </c>
      <c r="B79" t="s">
        <v>276</v>
      </c>
      <c r="C79" t="s">
        <v>260</v>
      </c>
      <c r="D79" s="273">
        <v>39</v>
      </c>
      <c r="E79" s="274">
        <v>20</v>
      </c>
      <c r="F79" s="275">
        <v>29</v>
      </c>
      <c r="G79" s="273">
        <v>274</v>
      </c>
      <c r="H79" s="274">
        <v>293</v>
      </c>
      <c r="I79" s="275">
        <v>567</v>
      </c>
      <c r="J79" s="273">
        <v>41</v>
      </c>
      <c r="K79" s="274">
        <v>23</v>
      </c>
      <c r="L79" s="275">
        <v>32</v>
      </c>
      <c r="M79" s="273">
        <v>274</v>
      </c>
      <c r="N79" s="274">
        <v>293</v>
      </c>
      <c r="O79" s="275">
        <v>567</v>
      </c>
      <c r="P79" s="273">
        <v>31.6</v>
      </c>
      <c r="Q79" s="274">
        <v>28.7</v>
      </c>
      <c r="R79" s="275">
        <v>30.1</v>
      </c>
      <c r="S79" s="273">
        <v>274</v>
      </c>
      <c r="T79" s="274">
        <v>293</v>
      </c>
      <c r="U79" s="275">
        <v>567</v>
      </c>
      <c r="V79" s="273">
        <v>62</v>
      </c>
      <c r="W79" s="274">
        <v>46</v>
      </c>
      <c r="X79" s="275">
        <v>54</v>
      </c>
      <c r="Y79" s="273">
        <v>1144</v>
      </c>
      <c r="Z79" s="274">
        <v>1199</v>
      </c>
      <c r="AA79" s="275">
        <v>2343</v>
      </c>
      <c r="AB79" s="273">
        <v>64</v>
      </c>
      <c r="AC79" s="274">
        <v>48</v>
      </c>
      <c r="AD79" s="275">
        <v>56</v>
      </c>
      <c r="AE79" s="273">
        <v>1144</v>
      </c>
      <c r="AF79" s="274">
        <v>1199</v>
      </c>
      <c r="AG79" s="275">
        <v>2343</v>
      </c>
      <c r="AH79" s="273">
        <v>35.200000000000003</v>
      </c>
      <c r="AI79" s="274">
        <v>32.700000000000003</v>
      </c>
      <c r="AJ79" s="275">
        <v>33.9</v>
      </c>
      <c r="AK79" s="273">
        <v>1144</v>
      </c>
      <c r="AL79" s="274">
        <v>1199</v>
      </c>
      <c r="AM79" s="275">
        <v>2343</v>
      </c>
      <c r="AN79" s="273">
        <v>58</v>
      </c>
      <c r="AO79" s="274">
        <v>41</v>
      </c>
      <c r="AP79" s="275">
        <v>49</v>
      </c>
      <c r="AQ79" s="273">
        <v>1418</v>
      </c>
      <c r="AR79" s="274">
        <v>1492</v>
      </c>
      <c r="AS79" s="275">
        <v>2910</v>
      </c>
      <c r="AT79" s="273">
        <v>59</v>
      </c>
      <c r="AU79" s="274">
        <v>43</v>
      </c>
      <c r="AV79" s="275">
        <v>51</v>
      </c>
      <c r="AW79" s="273">
        <v>1418</v>
      </c>
      <c r="AX79" s="274">
        <v>1492</v>
      </c>
      <c r="AY79" s="275">
        <v>2910</v>
      </c>
      <c r="AZ79" s="273">
        <v>34.5</v>
      </c>
      <c r="BA79" s="274">
        <v>31.9</v>
      </c>
      <c r="BB79" s="275">
        <v>33.1</v>
      </c>
      <c r="BC79" s="273">
        <v>1418</v>
      </c>
      <c r="BD79" s="274">
        <v>1492</v>
      </c>
      <c r="BE79" s="275">
        <v>2910</v>
      </c>
    </row>
    <row r="80" spans="1:57" x14ac:dyDescent="0.35">
      <c r="A80" t="s">
        <v>37</v>
      </c>
      <c r="B80" t="s">
        <v>283</v>
      </c>
      <c r="C80" t="s">
        <v>260</v>
      </c>
      <c r="D80" s="273">
        <v>29</v>
      </c>
      <c r="E80" s="274">
        <v>18</v>
      </c>
      <c r="F80" s="275">
        <v>24</v>
      </c>
      <c r="G80" s="273">
        <v>385</v>
      </c>
      <c r="H80" s="274">
        <v>406</v>
      </c>
      <c r="I80" s="275">
        <v>791</v>
      </c>
      <c r="J80" s="273">
        <v>34</v>
      </c>
      <c r="K80" s="274">
        <v>21</v>
      </c>
      <c r="L80" s="275">
        <v>28</v>
      </c>
      <c r="M80" s="273">
        <v>385</v>
      </c>
      <c r="N80" s="274">
        <v>406</v>
      </c>
      <c r="O80" s="275">
        <v>791</v>
      </c>
      <c r="P80" s="273">
        <v>29.2</v>
      </c>
      <c r="Q80" s="274">
        <v>26.8</v>
      </c>
      <c r="R80" s="275">
        <v>28</v>
      </c>
      <c r="S80" s="273">
        <v>385</v>
      </c>
      <c r="T80" s="274">
        <v>406</v>
      </c>
      <c r="U80" s="275">
        <v>791</v>
      </c>
      <c r="V80" s="273">
        <v>59</v>
      </c>
      <c r="W80" s="274">
        <v>38</v>
      </c>
      <c r="X80" s="275">
        <v>49</v>
      </c>
      <c r="Y80" s="273">
        <v>1489</v>
      </c>
      <c r="Z80" s="274">
        <v>1465</v>
      </c>
      <c r="AA80" s="275">
        <v>2954</v>
      </c>
      <c r="AB80" s="273">
        <v>62</v>
      </c>
      <c r="AC80" s="274">
        <v>42</v>
      </c>
      <c r="AD80" s="275">
        <v>52</v>
      </c>
      <c r="AE80" s="273">
        <v>1489</v>
      </c>
      <c r="AF80" s="274">
        <v>1465</v>
      </c>
      <c r="AG80" s="275">
        <v>2954</v>
      </c>
      <c r="AH80" s="273">
        <v>34.5</v>
      </c>
      <c r="AI80" s="274">
        <v>31.4</v>
      </c>
      <c r="AJ80" s="275">
        <v>32.9</v>
      </c>
      <c r="AK80" s="273">
        <v>1489</v>
      </c>
      <c r="AL80" s="274">
        <v>1465</v>
      </c>
      <c r="AM80" s="275">
        <v>2954</v>
      </c>
      <c r="AN80" s="273">
        <v>53</v>
      </c>
      <c r="AO80" s="274">
        <v>34</v>
      </c>
      <c r="AP80" s="275">
        <v>43</v>
      </c>
      <c r="AQ80" s="273">
        <v>1874</v>
      </c>
      <c r="AR80" s="274">
        <v>1871</v>
      </c>
      <c r="AS80" s="275">
        <v>3745</v>
      </c>
      <c r="AT80" s="273">
        <v>57</v>
      </c>
      <c r="AU80" s="274">
        <v>38</v>
      </c>
      <c r="AV80" s="275">
        <v>47</v>
      </c>
      <c r="AW80" s="273">
        <v>1874</v>
      </c>
      <c r="AX80" s="274">
        <v>1871</v>
      </c>
      <c r="AY80" s="275">
        <v>3745</v>
      </c>
      <c r="AZ80" s="273">
        <v>33.4</v>
      </c>
      <c r="BA80" s="274">
        <v>30.4</v>
      </c>
      <c r="BB80" s="275">
        <v>31.9</v>
      </c>
      <c r="BC80" s="273">
        <v>1874</v>
      </c>
      <c r="BD80" s="274">
        <v>1871</v>
      </c>
      <c r="BE80" s="275">
        <v>3745</v>
      </c>
    </row>
    <row r="81" spans="1:57" x14ac:dyDescent="0.35">
      <c r="A81" t="s">
        <v>39</v>
      </c>
      <c r="B81" t="s">
        <v>284</v>
      </c>
      <c r="C81" t="s">
        <v>408</v>
      </c>
      <c r="D81" s="273">
        <v>39</v>
      </c>
      <c r="E81" s="274">
        <v>20</v>
      </c>
      <c r="F81" s="275">
        <v>30</v>
      </c>
      <c r="G81" s="273">
        <v>353</v>
      </c>
      <c r="H81" s="274">
        <v>342</v>
      </c>
      <c r="I81" s="275">
        <v>695</v>
      </c>
      <c r="J81" s="273">
        <v>42</v>
      </c>
      <c r="K81" s="274">
        <v>24</v>
      </c>
      <c r="L81" s="275">
        <v>33</v>
      </c>
      <c r="M81" s="273">
        <v>353</v>
      </c>
      <c r="N81" s="274">
        <v>342</v>
      </c>
      <c r="O81" s="275">
        <v>695</v>
      </c>
      <c r="P81" s="273">
        <v>29.6</v>
      </c>
      <c r="Q81" s="274">
        <v>27.2</v>
      </c>
      <c r="R81" s="275">
        <v>28.4</v>
      </c>
      <c r="S81" s="273">
        <v>353</v>
      </c>
      <c r="T81" s="274">
        <v>342</v>
      </c>
      <c r="U81" s="275">
        <v>695</v>
      </c>
      <c r="V81" s="273">
        <v>62</v>
      </c>
      <c r="W81" s="274">
        <v>44</v>
      </c>
      <c r="X81" s="275">
        <v>53</v>
      </c>
      <c r="Y81" s="273">
        <v>976</v>
      </c>
      <c r="Z81" s="274">
        <v>1080</v>
      </c>
      <c r="AA81" s="275">
        <v>2056</v>
      </c>
      <c r="AB81" s="273">
        <v>65</v>
      </c>
      <c r="AC81" s="274">
        <v>48</v>
      </c>
      <c r="AD81" s="275">
        <v>56</v>
      </c>
      <c r="AE81" s="273">
        <v>976</v>
      </c>
      <c r="AF81" s="274">
        <v>1080</v>
      </c>
      <c r="AG81" s="275">
        <v>2056</v>
      </c>
      <c r="AH81" s="273">
        <v>33.799999999999997</v>
      </c>
      <c r="AI81" s="274">
        <v>31.4</v>
      </c>
      <c r="AJ81" s="275">
        <v>32.6</v>
      </c>
      <c r="AK81" s="273">
        <v>976</v>
      </c>
      <c r="AL81" s="274">
        <v>1080</v>
      </c>
      <c r="AM81" s="275">
        <v>2056</v>
      </c>
      <c r="AN81" s="273">
        <v>56</v>
      </c>
      <c r="AO81" s="274">
        <v>38</v>
      </c>
      <c r="AP81" s="275">
        <v>47</v>
      </c>
      <c r="AQ81" s="273">
        <v>1329</v>
      </c>
      <c r="AR81" s="274">
        <v>1422</v>
      </c>
      <c r="AS81" s="275">
        <v>2751</v>
      </c>
      <c r="AT81" s="273">
        <v>59</v>
      </c>
      <c r="AU81" s="274">
        <v>42</v>
      </c>
      <c r="AV81" s="275">
        <v>50</v>
      </c>
      <c r="AW81" s="273">
        <v>1329</v>
      </c>
      <c r="AX81" s="274">
        <v>1422</v>
      </c>
      <c r="AY81" s="275">
        <v>2751</v>
      </c>
      <c r="AZ81" s="273">
        <v>32.700000000000003</v>
      </c>
      <c r="BA81" s="274">
        <v>30.4</v>
      </c>
      <c r="BB81" s="275">
        <v>31.5</v>
      </c>
      <c r="BC81" s="273">
        <v>1329</v>
      </c>
      <c r="BD81" s="274">
        <v>1422</v>
      </c>
      <c r="BE81" s="275">
        <v>2751</v>
      </c>
    </row>
    <row r="82" spans="1:57" x14ac:dyDescent="0.35">
      <c r="A82" t="s">
        <v>42</v>
      </c>
      <c r="B82" t="s">
        <v>287</v>
      </c>
      <c r="C82" t="s">
        <v>408</v>
      </c>
      <c r="D82" s="273">
        <v>33</v>
      </c>
      <c r="E82" s="274">
        <v>20</v>
      </c>
      <c r="F82" s="275">
        <v>26</v>
      </c>
      <c r="G82" s="273">
        <v>479</v>
      </c>
      <c r="H82" s="274">
        <v>492</v>
      </c>
      <c r="I82" s="275">
        <v>971</v>
      </c>
      <c r="J82" s="273">
        <v>36</v>
      </c>
      <c r="K82" s="274">
        <v>22</v>
      </c>
      <c r="L82" s="275">
        <v>29</v>
      </c>
      <c r="M82" s="273">
        <v>479</v>
      </c>
      <c r="N82" s="274">
        <v>492</v>
      </c>
      <c r="O82" s="275">
        <v>971</v>
      </c>
      <c r="P82" s="273">
        <v>29.5</v>
      </c>
      <c r="Q82" s="274">
        <v>27</v>
      </c>
      <c r="R82" s="275">
        <v>28.2</v>
      </c>
      <c r="S82" s="273">
        <v>479</v>
      </c>
      <c r="T82" s="274">
        <v>492</v>
      </c>
      <c r="U82" s="275">
        <v>971</v>
      </c>
      <c r="V82" s="273">
        <v>55</v>
      </c>
      <c r="W82" s="274">
        <v>36</v>
      </c>
      <c r="X82" s="275">
        <v>45</v>
      </c>
      <c r="Y82" s="273">
        <v>1363</v>
      </c>
      <c r="Z82" s="274">
        <v>1416</v>
      </c>
      <c r="AA82" s="275">
        <v>2779</v>
      </c>
      <c r="AB82" s="273">
        <v>58</v>
      </c>
      <c r="AC82" s="274">
        <v>39</v>
      </c>
      <c r="AD82" s="275">
        <v>48</v>
      </c>
      <c r="AE82" s="273">
        <v>1363</v>
      </c>
      <c r="AF82" s="274">
        <v>1416</v>
      </c>
      <c r="AG82" s="275">
        <v>2779</v>
      </c>
      <c r="AH82" s="273">
        <v>33.4</v>
      </c>
      <c r="AI82" s="274">
        <v>30.5</v>
      </c>
      <c r="AJ82" s="275">
        <v>31.9</v>
      </c>
      <c r="AK82" s="273">
        <v>1363</v>
      </c>
      <c r="AL82" s="274">
        <v>1416</v>
      </c>
      <c r="AM82" s="275">
        <v>2779</v>
      </c>
      <c r="AN82" s="273">
        <v>49</v>
      </c>
      <c r="AO82" s="274">
        <v>32</v>
      </c>
      <c r="AP82" s="275">
        <v>40</v>
      </c>
      <c r="AQ82" s="273">
        <v>1842</v>
      </c>
      <c r="AR82" s="274">
        <v>1908</v>
      </c>
      <c r="AS82" s="275">
        <v>3750</v>
      </c>
      <c r="AT82" s="273">
        <v>52</v>
      </c>
      <c r="AU82" s="274">
        <v>35</v>
      </c>
      <c r="AV82" s="275">
        <v>43</v>
      </c>
      <c r="AW82" s="273">
        <v>1842</v>
      </c>
      <c r="AX82" s="274">
        <v>1908</v>
      </c>
      <c r="AY82" s="275">
        <v>3750</v>
      </c>
      <c r="AZ82" s="273">
        <v>32.4</v>
      </c>
      <c r="BA82" s="274">
        <v>29.6</v>
      </c>
      <c r="BB82" s="275">
        <v>30.9</v>
      </c>
      <c r="BC82" s="273">
        <v>1842</v>
      </c>
      <c r="BD82" s="274">
        <v>1908</v>
      </c>
      <c r="BE82" s="275">
        <v>3750</v>
      </c>
    </row>
    <row r="83" spans="1:57" x14ac:dyDescent="0.35">
      <c r="A83" t="s">
        <v>50</v>
      </c>
      <c r="B83" t="s">
        <v>295</v>
      </c>
      <c r="C83" t="s">
        <v>408</v>
      </c>
      <c r="D83" s="273">
        <v>45</v>
      </c>
      <c r="E83" s="274">
        <v>29</v>
      </c>
      <c r="F83" s="275">
        <v>37</v>
      </c>
      <c r="G83" s="273">
        <v>338</v>
      </c>
      <c r="H83" s="274">
        <v>343</v>
      </c>
      <c r="I83" s="275">
        <v>681</v>
      </c>
      <c r="J83" s="273">
        <v>47</v>
      </c>
      <c r="K83" s="274">
        <v>33</v>
      </c>
      <c r="L83" s="275">
        <v>40</v>
      </c>
      <c r="M83" s="273">
        <v>338</v>
      </c>
      <c r="N83" s="274">
        <v>343</v>
      </c>
      <c r="O83" s="275">
        <v>681</v>
      </c>
      <c r="P83" s="273">
        <v>31.7</v>
      </c>
      <c r="Q83" s="274">
        <v>29.3</v>
      </c>
      <c r="R83" s="275">
        <v>30.5</v>
      </c>
      <c r="S83" s="273">
        <v>338</v>
      </c>
      <c r="T83" s="274">
        <v>343</v>
      </c>
      <c r="U83" s="275">
        <v>681</v>
      </c>
      <c r="V83" s="273">
        <v>68</v>
      </c>
      <c r="W83" s="274">
        <v>47</v>
      </c>
      <c r="X83" s="275">
        <v>57</v>
      </c>
      <c r="Y83" s="273">
        <v>1261</v>
      </c>
      <c r="Z83" s="274">
        <v>1366</v>
      </c>
      <c r="AA83" s="275">
        <v>2627</v>
      </c>
      <c r="AB83" s="273">
        <v>70</v>
      </c>
      <c r="AC83" s="274">
        <v>50</v>
      </c>
      <c r="AD83" s="275">
        <v>60</v>
      </c>
      <c r="AE83" s="273">
        <v>1261</v>
      </c>
      <c r="AF83" s="274">
        <v>1366</v>
      </c>
      <c r="AG83" s="275">
        <v>2627</v>
      </c>
      <c r="AH83" s="273">
        <v>35.1</v>
      </c>
      <c r="AI83" s="274">
        <v>32.4</v>
      </c>
      <c r="AJ83" s="275">
        <v>33.700000000000003</v>
      </c>
      <c r="AK83" s="273">
        <v>1261</v>
      </c>
      <c r="AL83" s="274">
        <v>1366</v>
      </c>
      <c r="AM83" s="275">
        <v>2627</v>
      </c>
      <c r="AN83" s="273">
        <v>63</v>
      </c>
      <c r="AO83" s="274">
        <v>44</v>
      </c>
      <c r="AP83" s="275">
        <v>53</v>
      </c>
      <c r="AQ83" s="273">
        <v>1599</v>
      </c>
      <c r="AR83" s="274">
        <v>1709</v>
      </c>
      <c r="AS83" s="275">
        <v>3308</v>
      </c>
      <c r="AT83" s="273">
        <v>65</v>
      </c>
      <c r="AU83" s="274">
        <v>47</v>
      </c>
      <c r="AV83" s="275">
        <v>56</v>
      </c>
      <c r="AW83" s="273">
        <v>1599</v>
      </c>
      <c r="AX83" s="274">
        <v>1709</v>
      </c>
      <c r="AY83" s="275">
        <v>3308</v>
      </c>
      <c r="AZ83" s="273">
        <v>34.4</v>
      </c>
      <c r="BA83" s="274">
        <v>31.8</v>
      </c>
      <c r="BB83" s="275">
        <v>33</v>
      </c>
      <c r="BC83" s="273">
        <v>1599</v>
      </c>
      <c r="BD83" s="274">
        <v>1709</v>
      </c>
      <c r="BE83" s="275">
        <v>3308</v>
      </c>
    </row>
    <row r="84" spans="1:57" x14ac:dyDescent="0.35">
      <c r="A84" t="s">
        <v>51</v>
      </c>
      <c r="B84" t="s">
        <v>296</v>
      </c>
      <c r="C84" t="s">
        <v>408</v>
      </c>
      <c r="D84" s="273">
        <v>40</v>
      </c>
      <c r="E84" s="274">
        <v>27</v>
      </c>
      <c r="F84" s="275">
        <v>33</v>
      </c>
      <c r="G84" s="273">
        <v>649</v>
      </c>
      <c r="H84" s="274">
        <v>679</v>
      </c>
      <c r="I84" s="275">
        <v>1328</v>
      </c>
      <c r="J84" s="273">
        <v>43</v>
      </c>
      <c r="K84" s="274">
        <v>31</v>
      </c>
      <c r="L84" s="275">
        <v>37</v>
      </c>
      <c r="M84" s="273">
        <v>649</v>
      </c>
      <c r="N84" s="274">
        <v>679</v>
      </c>
      <c r="O84" s="275">
        <v>1328</v>
      </c>
      <c r="P84" s="273">
        <v>30.2</v>
      </c>
      <c r="Q84" s="274">
        <v>27.6</v>
      </c>
      <c r="R84" s="275">
        <v>28.9</v>
      </c>
      <c r="S84" s="273">
        <v>649</v>
      </c>
      <c r="T84" s="274">
        <v>679</v>
      </c>
      <c r="U84" s="275">
        <v>1328</v>
      </c>
      <c r="V84" s="273">
        <v>60</v>
      </c>
      <c r="W84" s="274">
        <v>43</v>
      </c>
      <c r="X84" s="275">
        <v>51</v>
      </c>
      <c r="Y84" s="273">
        <v>2377</v>
      </c>
      <c r="Z84" s="274">
        <v>2560</v>
      </c>
      <c r="AA84" s="275">
        <v>4937</v>
      </c>
      <c r="AB84" s="273">
        <v>63</v>
      </c>
      <c r="AC84" s="274">
        <v>47</v>
      </c>
      <c r="AD84" s="275">
        <v>55</v>
      </c>
      <c r="AE84" s="273">
        <v>2377</v>
      </c>
      <c r="AF84" s="274">
        <v>2560</v>
      </c>
      <c r="AG84" s="275">
        <v>4937</v>
      </c>
      <c r="AH84" s="273">
        <v>34.4</v>
      </c>
      <c r="AI84" s="274">
        <v>31.7</v>
      </c>
      <c r="AJ84" s="275">
        <v>33</v>
      </c>
      <c r="AK84" s="273">
        <v>2377</v>
      </c>
      <c r="AL84" s="274">
        <v>2560</v>
      </c>
      <c r="AM84" s="275">
        <v>4937</v>
      </c>
      <c r="AN84" s="273">
        <v>56</v>
      </c>
      <c r="AO84" s="274">
        <v>40</v>
      </c>
      <c r="AP84" s="275">
        <v>48</v>
      </c>
      <c r="AQ84" s="273">
        <v>3026</v>
      </c>
      <c r="AR84" s="274">
        <v>3239</v>
      </c>
      <c r="AS84" s="275">
        <v>6265</v>
      </c>
      <c r="AT84" s="273">
        <v>59</v>
      </c>
      <c r="AU84" s="274">
        <v>44</v>
      </c>
      <c r="AV84" s="275">
        <v>51</v>
      </c>
      <c r="AW84" s="273">
        <v>3026</v>
      </c>
      <c r="AX84" s="274">
        <v>3239</v>
      </c>
      <c r="AY84" s="275">
        <v>6265</v>
      </c>
      <c r="AZ84" s="273">
        <v>33.5</v>
      </c>
      <c r="BA84" s="274">
        <v>30.8</v>
      </c>
      <c r="BB84" s="275">
        <v>32.1</v>
      </c>
      <c r="BC84" s="273">
        <v>3026</v>
      </c>
      <c r="BD84" s="274">
        <v>3239</v>
      </c>
      <c r="BE84" s="275">
        <v>6265</v>
      </c>
    </row>
    <row r="85" spans="1:57" x14ac:dyDescent="0.35">
      <c r="A85" t="s">
        <v>1087</v>
      </c>
      <c r="B85" t="s">
        <v>250</v>
      </c>
      <c r="C85" t="s">
        <v>247</v>
      </c>
      <c r="D85" s="273">
        <v>25</v>
      </c>
      <c r="E85" s="274">
        <v>11</v>
      </c>
      <c r="F85" s="275">
        <v>18</v>
      </c>
      <c r="G85" s="273">
        <v>249</v>
      </c>
      <c r="H85" s="274">
        <v>269</v>
      </c>
      <c r="I85" s="275">
        <v>518</v>
      </c>
      <c r="J85" s="273">
        <v>27</v>
      </c>
      <c r="K85" s="274">
        <v>13</v>
      </c>
      <c r="L85" s="275">
        <v>20</v>
      </c>
      <c r="M85" s="273">
        <v>249</v>
      </c>
      <c r="N85" s="274">
        <v>269</v>
      </c>
      <c r="O85" s="275">
        <v>518</v>
      </c>
      <c r="P85" s="273">
        <v>30.1</v>
      </c>
      <c r="Q85" s="274">
        <v>26.1</v>
      </c>
      <c r="R85" s="275">
        <v>28</v>
      </c>
      <c r="S85" s="273">
        <v>249</v>
      </c>
      <c r="T85" s="274">
        <v>269</v>
      </c>
      <c r="U85" s="275">
        <v>518</v>
      </c>
      <c r="V85" s="273">
        <v>44</v>
      </c>
      <c r="W85" s="274">
        <v>28</v>
      </c>
      <c r="X85" s="275">
        <v>36</v>
      </c>
      <c r="Y85" s="273">
        <v>783</v>
      </c>
      <c r="Z85" s="274">
        <v>825</v>
      </c>
      <c r="AA85" s="275">
        <v>1608</v>
      </c>
      <c r="AB85" s="273">
        <v>46</v>
      </c>
      <c r="AC85" s="274">
        <v>32</v>
      </c>
      <c r="AD85" s="275">
        <v>39</v>
      </c>
      <c r="AE85" s="273">
        <v>783</v>
      </c>
      <c r="AF85" s="274">
        <v>825</v>
      </c>
      <c r="AG85" s="275">
        <v>1608</v>
      </c>
      <c r="AH85" s="273">
        <v>33.299999999999997</v>
      </c>
      <c r="AI85" s="274">
        <v>30.5</v>
      </c>
      <c r="AJ85" s="275">
        <v>31.9</v>
      </c>
      <c r="AK85" s="273">
        <v>783</v>
      </c>
      <c r="AL85" s="274">
        <v>825</v>
      </c>
      <c r="AM85" s="275">
        <v>1608</v>
      </c>
      <c r="AN85" s="273">
        <v>39</v>
      </c>
      <c r="AO85" s="274">
        <v>24</v>
      </c>
      <c r="AP85" s="275">
        <v>31</v>
      </c>
      <c r="AQ85" s="273">
        <v>1032</v>
      </c>
      <c r="AR85" s="274">
        <v>1094</v>
      </c>
      <c r="AS85" s="275">
        <v>2126</v>
      </c>
      <c r="AT85" s="273">
        <v>41</v>
      </c>
      <c r="AU85" s="274">
        <v>28</v>
      </c>
      <c r="AV85" s="275">
        <v>34</v>
      </c>
      <c r="AW85" s="273">
        <v>1032</v>
      </c>
      <c r="AX85" s="274">
        <v>1094</v>
      </c>
      <c r="AY85" s="275">
        <v>2126</v>
      </c>
      <c r="AZ85" s="273">
        <v>32.6</v>
      </c>
      <c r="BA85" s="274">
        <v>29.4</v>
      </c>
      <c r="BB85" s="275">
        <v>31</v>
      </c>
      <c r="BC85" s="273">
        <v>1032</v>
      </c>
      <c r="BD85" s="274">
        <v>1094</v>
      </c>
      <c r="BE85" s="275">
        <v>2126</v>
      </c>
    </row>
    <row r="86" spans="1:57" x14ac:dyDescent="0.35">
      <c r="A86" t="s">
        <v>8</v>
      </c>
      <c r="B86" t="s">
        <v>253</v>
      </c>
      <c r="C86" t="s">
        <v>247</v>
      </c>
      <c r="D86" s="273">
        <v>34</v>
      </c>
      <c r="E86" s="274">
        <v>18</v>
      </c>
      <c r="F86" s="275">
        <v>26</v>
      </c>
      <c r="G86" s="273">
        <v>398</v>
      </c>
      <c r="H86" s="274">
        <v>444</v>
      </c>
      <c r="I86" s="275">
        <v>842</v>
      </c>
      <c r="J86" s="273">
        <v>37</v>
      </c>
      <c r="K86" s="274">
        <v>21</v>
      </c>
      <c r="L86" s="275">
        <v>28</v>
      </c>
      <c r="M86" s="273">
        <v>398</v>
      </c>
      <c r="N86" s="274">
        <v>444</v>
      </c>
      <c r="O86" s="275">
        <v>842</v>
      </c>
      <c r="P86" s="273">
        <v>30.8</v>
      </c>
      <c r="Q86" s="274">
        <v>28.2</v>
      </c>
      <c r="R86" s="275">
        <v>29.5</v>
      </c>
      <c r="S86" s="273">
        <v>398</v>
      </c>
      <c r="T86" s="274">
        <v>444</v>
      </c>
      <c r="U86" s="275">
        <v>842</v>
      </c>
      <c r="V86" s="273">
        <v>57</v>
      </c>
      <c r="W86" s="274">
        <v>38</v>
      </c>
      <c r="X86" s="275">
        <v>47</v>
      </c>
      <c r="Y86" s="273">
        <v>1019</v>
      </c>
      <c r="Z86" s="274">
        <v>1073</v>
      </c>
      <c r="AA86" s="275">
        <v>2092</v>
      </c>
      <c r="AB86" s="273">
        <v>59</v>
      </c>
      <c r="AC86" s="274">
        <v>40</v>
      </c>
      <c r="AD86" s="275">
        <v>50</v>
      </c>
      <c r="AE86" s="273">
        <v>1019</v>
      </c>
      <c r="AF86" s="274">
        <v>1073</v>
      </c>
      <c r="AG86" s="275">
        <v>2092</v>
      </c>
      <c r="AH86" s="273">
        <v>35</v>
      </c>
      <c r="AI86" s="274">
        <v>31.8</v>
      </c>
      <c r="AJ86" s="275">
        <v>33.4</v>
      </c>
      <c r="AK86" s="273">
        <v>1019</v>
      </c>
      <c r="AL86" s="274">
        <v>1073</v>
      </c>
      <c r="AM86" s="275">
        <v>2092</v>
      </c>
      <c r="AN86" s="273">
        <v>50</v>
      </c>
      <c r="AO86" s="274">
        <v>32</v>
      </c>
      <c r="AP86" s="275">
        <v>41</v>
      </c>
      <c r="AQ86" s="273">
        <v>1417</v>
      </c>
      <c r="AR86" s="274">
        <v>1517</v>
      </c>
      <c r="AS86" s="275">
        <v>2934</v>
      </c>
      <c r="AT86" s="273">
        <v>53</v>
      </c>
      <c r="AU86" s="274">
        <v>35</v>
      </c>
      <c r="AV86" s="275">
        <v>44</v>
      </c>
      <c r="AW86" s="273">
        <v>1417</v>
      </c>
      <c r="AX86" s="274">
        <v>1517</v>
      </c>
      <c r="AY86" s="275">
        <v>2934</v>
      </c>
      <c r="AZ86" s="273">
        <v>33.799999999999997</v>
      </c>
      <c r="BA86" s="274">
        <v>30.8</v>
      </c>
      <c r="BB86" s="275">
        <v>32.299999999999997</v>
      </c>
      <c r="BC86" s="273">
        <v>1417</v>
      </c>
      <c r="BD86" s="274">
        <v>1517</v>
      </c>
      <c r="BE86" s="275">
        <v>2934</v>
      </c>
    </row>
    <row r="87" spans="1:57" x14ac:dyDescent="0.35">
      <c r="A87" t="s">
        <v>9</v>
      </c>
      <c r="B87" t="s">
        <v>254</v>
      </c>
      <c r="C87" t="s">
        <v>247</v>
      </c>
      <c r="D87" s="273">
        <v>37</v>
      </c>
      <c r="E87" s="274">
        <v>21</v>
      </c>
      <c r="F87" s="275">
        <v>29</v>
      </c>
      <c r="G87" s="273">
        <v>248</v>
      </c>
      <c r="H87" s="274">
        <v>235</v>
      </c>
      <c r="I87" s="275">
        <v>483</v>
      </c>
      <c r="J87" s="273">
        <v>38</v>
      </c>
      <c r="K87" s="274">
        <v>23</v>
      </c>
      <c r="L87" s="275">
        <v>31</v>
      </c>
      <c r="M87" s="273">
        <v>248</v>
      </c>
      <c r="N87" s="274">
        <v>235</v>
      </c>
      <c r="O87" s="275">
        <v>483</v>
      </c>
      <c r="P87" s="273">
        <v>31.3</v>
      </c>
      <c r="Q87" s="274">
        <v>28.4</v>
      </c>
      <c r="R87" s="275">
        <v>29.9</v>
      </c>
      <c r="S87" s="273">
        <v>248</v>
      </c>
      <c r="T87" s="274">
        <v>235</v>
      </c>
      <c r="U87" s="275">
        <v>483</v>
      </c>
      <c r="V87" s="273">
        <v>60</v>
      </c>
      <c r="W87" s="274">
        <v>41</v>
      </c>
      <c r="X87" s="275">
        <v>50</v>
      </c>
      <c r="Y87" s="273">
        <v>954</v>
      </c>
      <c r="Z87" s="274">
        <v>980</v>
      </c>
      <c r="AA87" s="275">
        <v>1934</v>
      </c>
      <c r="AB87" s="273">
        <v>62</v>
      </c>
      <c r="AC87" s="274">
        <v>44</v>
      </c>
      <c r="AD87" s="275">
        <v>53</v>
      </c>
      <c r="AE87" s="273">
        <v>954</v>
      </c>
      <c r="AF87" s="274">
        <v>980</v>
      </c>
      <c r="AG87" s="275">
        <v>1934</v>
      </c>
      <c r="AH87" s="273">
        <v>34.9</v>
      </c>
      <c r="AI87" s="274">
        <v>32.4</v>
      </c>
      <c r="AJ87" s="275">
        <v>33.6</v>
      </c>
      <c r="AK87" s="273">
        <v>954</v>
      </c>
      <c r="AL87" s="274">
        <v>980</v>
      </c>
      <c r="AM87" s="275">
        <v>1934</v>
      </c>
      <c r="AN87" s="273">
        <v>55</v>
      </c>
      <c r="AO87" s="274">
        <v>37</v>
      </c>
      <c r="AP87" s="275">
        <v>46</v>
      </c>
      <c r="AQ87" s="273">
        <v>1202</v>
      </c>
      <c r="AR87" s="274">
        <v>1215</v>
      </c>
      <c r="AS87" s="275">
        <v>2417</v>
      </c>
      <c r="AT87" s="273">
        <v>57</v>
      </c>
      <c r="AU87" s="274">
        <v>40</v>
      </c>
      <c r="AV87" s="275">
        <v>48</v>
      </c>
      <c r="AW87" s="273">
        <v>1202</v>
      </c>
      <c r="AX87" s="274">
        <v>1215</v>
      </c>
      <c r="AY87" s="275">
        <v>2417</v>
      </c>
      <c r="AZ87" s="273">
        <v>34.200000000000003</v>
      </c>
      <c r="BA87" s="274">
        <v>31.6</v>
      </c>
      <c r="BB87" s="275">
        <v>32.9</v>
      </c>
      <c r="BC87" s="273">
        <v>1202</v>
      </c>
      <c r="BD87" s="274">
        <v>1215</v>
      </c>
      <c r="BE87" s="275">
        <v>2417</v>
      </c>
    </row>
    <row r="88" spans="1:57" x14ac:dyDescent="0.35">
      <c r="A88" t="s">
        <v>11</v>
      </c>
      <c r="B88" t="s">
        <v>257</v>
      </c>
      <c r="C88" t="s">
        <v>247</v>
      </c>
      <c r="D88" s="273">
        <v>34</v>
      </c>
      <c r="E88" s="274">
        <v>26</v>
      </c>
      <c r="F88" s="275">
        <v>30</v>
      </c>
      <c r="G88" s="273">
        <v>215</v>
      </c>
      <c r="H88" s="274">
        <v>261</v>
      </c>
      <c r="I88" s="275">
        <v>476</v>
      </c>
      <c r="J88" s="273">
        <v>37</v>
      </c>
      <c r="K88" s="274">
        <v>30</v>
      </c>
      <c r="L88" s="275">
        <v>33</v>
      </c>
      <c r="M88" s="273">
        <v>215</v>
      </c>
      <c r="N88" s="274">
        <v>261</v>
      </c>
      <c r="O88" s="275">
        <v>476</v>
      </c>
      <c r="P88" s="273">
        <v>30</v>
      </c>
      <c r="Q88" s="274">
        <v>28.2</v>
      </c>
      <c r="R88" s="275">
        <v>29</v>
      </c>
      <c r="S88" s="273">
        <v>215</v>
      </c>
      <c r="T88" s="274">
        <v>261</v>
      </c>
      <c r="U88" s="275">
        <v>476</v>
      </c>
      <c r="V88" s="273">
        <v>60</v>
      </c>
      <c r="W88" s="274">
        <v>44</v>
      </c>
      <c r="X88" s="275">
        <v>53</v>
      </c>
      <c r="Y88" s="273">
        <v>587</v>
      </c>
      <c r="Z88" s="274">
        <v>542</v>
      </c>
      <c r="AA88" s="275">
        <v>1129</v>
      </c>
      <c r="AB88" s="273">
        <v>64</v>
      </c>
      <c r="AC88" s="274">
        <v>48</v>
      </c>
      <c r="AD88" s="275">
        <v>57</v>
      </c>
      <c r="AE88" s="273">
        <v>587</v>
      </c>
      <c r="AF88" s="274">
        <v>542</v>
      </c>
      <c r="AG88" s="275">
        <v>1129</v>
      </c>
      <c r="AH88" s="273">
        <v>33.5</v>
      </c>
      <c r="AI88" s="274">
        <v>31.3</v>
      </c>
      <c r="AJ88" s="275">
        <v>32.5</v>
      </c>
      <c r="AK88" s="273">
        <v>587</v>
      </c>
      <c r="AL88" s="274">
        <v>542</v>
      </c>
      <c r="AM88" s="275">
        <v>1129</v>
      </c>
      <c r="AN88" s="273">
        <v>53</v>
      </c>
      <c r="AO88" s="274">
        <v>38</v>
      </c>
      <c r="AP88" s="275">
        <v>46</v>
      </c>
      <c r="AQ88" s="273">
        <v>802</v>
      </c>
      <c r="AR88" s="274">
        <v>803</v>
      </c>
      <c r="AS88" s="275">
        <v>1605</v>
      </c>
      <c r="AT88" s="273">
        <v>57</v>
      </c>
      <c r="AU88" s="274">
        <v>42</v>
      </c>
      <c r="AV88" s="275">
        <v>50</v>
      </c>
      <c r="AW88" s="273">
        <v>802</v>
      </c>
      <c r="AX88" s="274">
        <v>803</v>
      </c>
      <c r="AY88" s="275">
        <v>1605</v>
      </c>
      <c r="AZ88" s="273">
        <v>32.6</v>
      </c>
      <c r="BA88" s="274">
        <v>30.3</v>
      </c>
      <c r="BB88" s="275">
        <v>31.4</v>
      </c>
      <c r="BC88" s="273">
        <v>802</v>
      </c>
      <c r="BD88" s="274">
        <v>803</v>
      </c>
      <c r="BE88" s="275">
        <v>1605</v>
      </c>
    </row>
    <row r="89" spans="1:57" x14ac:dyDescent="0.35">
      <c r="A89" t="s">
        <v>13</v>
      </c>
      <c r="B89" t="s">
        <v>259</v>
      </c>
      <c r="C89" t="s">
        <v>247</v>
      </c>
      <c r="D89" s="273">
        <v>35</v>
      </c>
      <c r="E89" s="274">
        <v>27</v>
      </c>
      <c r="F89" s="275">
        <v>31</v>
      </c>
      <c r="G89" s="273">
        <v>429</v>
      </c>
      <c r="H89" s="274">
        <v>424</v>
      </c>
      <c r="I89" s="275">
        <v>853</v>
      </c>
      <c r="J89" s="273">
        <v>38</v>
      </c>
      <c r="K89" s="274">
        <v>30</v>
      </c>
      <c r="L89" s="275">
        <v>34</v>
      </c>
      <c r="M89" s="273">
        <v>429</v>
      </c>
      <c r="N89" s="274">
        <v>424</v>
      </c>
      <c r="O89" s="275">
        <v>853</v>
      </c>
      <c r="P89" s="273">
        <v>30.4</v>
      </c>
      <c r="Q89" s="274">
        <v>28.2</v>
      </c>
      <c r="R89" s="275">
        <v>29.3</v>
      </c>
      <c r="S89" s="273">
        <v>429</v>
      </c>
      <c r="T89" s="274">
        <v>424</v>
      </c>
      <c r="U89" s="275">
        <v>853</v>
      </c>
      <c r="V89" s="273">
        <v>67</v>
      </c>
      <c r="W89" s="274">
        <v>48</v>
      </c>
      <c r="X89" s="275">
        <v>57</v>
      </c>
      <c r="Y89" s="273">
        <v>1166</v>
      </c>
      <c r="Z89" s="274">
        <v>1234</v>
      </c>
      <c r="AA89" s="275">
        <v>2400</v>
      </c>
      <c r="AB89" s="273">
        <v>69</v>
      </c>
      <c r="AC89" s="274">
        <v>51</v>
      </c>
      <c r="AD89" s="275">
        <v>60</v>
      </c>
      <c r="AE89" s="273">
        <v>1166</v>
      </c>
      <c r="AF89" s="274">
        <v>1234</v>
      </c>
      <c r="AG89" s="275">
        <v>2400</v>
      </c>
      <c r="AH89" s="273">
        <v>35.299999999999997</v>
      </c>
      <c r="AI89" s="274">
        <v>32.5</v>
      </c>
      <c r="AJ89" s="275">
        <v>33.799999999999997</v>
      </c>
      <c r="AK89" s="273">
        <v>1166</v>
      </c>
      <c r="AL89" s="274">
        <v>1234</v>
      </c>
      <c r="AM89" s="275">
        <v>2400</v>
      </c>
      <c r="AN89" s="273">
        <v>58</v>
      </c>
      <c r="AO89" s="274">
        <v>43</v>
      </c>
      <c r="AP89" s="275">
        <v>50</v>
      </c>
      <c r="AQ89" s="273">
        <v>1595</v>
      </c>
      <c r="AR89" s="274">
        <v>1658</v>
      </c>
      <c r="AS89" s="275">
        <v>3253</v>
      </c>
      <c r="AT89" s="273">
        <v>61</v>
      </c>
      <c r="AU89" s="274">
        <v>46</v>
      </c>
      <c r="AV89" s="275">
        <v>53</v>
      </c>
      <c r="AW89" s="273">
        <v>1595</v>
      </c>
      <c r="AX89" s="274">
        <v>1658</v>
      </c>
      <c r="AY89" s="275">
        <v>3253</v>
      </c>
      <c r="AZ89" s="273">
        <v>33.9</v>
      </c>
      <c r="BA89" s="274">
        <v>31.4</v>
      </c>
      <c r="BB89" s="275">
        <v>32.6</v>
      </c>
      <c r="BC89" s="273">
        <v>1595</v>
      </c>
      <c r="BD89" s="274">
        <v>1658</v>
      </c>
      <c r="BE89" s="275">
        <v>3253</v>
      </c>
    </row>
    <row r="90" spans="1:57" x14ac:dyDescent="0.35">
      <c r="A90" t="s">
        <v>65</v>
      </c>
      <c r="B90" t="s">
        <v>310</v>
      </c>
      <c r="C90" t="s">
        <v>309</v>
      </c>
      <c r="D90" s="273">
        <v>45</v>
      </c>
      <c r="E90" s="274">
        <v>29</v>
      </c>
      <c r="F90" s="275">
        <v>37</v>
      </c>
      <c r="G90" s="273">
        <v>2387</v>
      </c>
      <c r="H90" s="274">
        <v>2629</v>
      </c>
      <c r="I90" s="275">
        <v>5016</v>
      </c>
      <c r="J90" s="273">
        <v>47</v>
      </c>
      <c r="K90" s="274">
        <v>32</v>
      </c>
      <c r="L90" s="275">
        <v>39</v>
      </c>
      <c r="M90" s="273">
        <v>2387</v>
      </c>
      <c r="N90" s="274">
        <v>2629</v>
      </c>
      <c r="O90" s="275">
        <v>5016</v>
      </c>
      <c r="P90" s="273">
        <v>32.4</v>
      </c>
      <c r="Q90" s="274">
        <v>29.4</v>
      </c>
      <c r="R90" s="275">
        <v>30.8</v>
      </c>
      <c r="S90" s="273">
        <v>2387</v>
      </c>
      <c r="T90" s="274">
        <v>2629</v>
      </c>
      <c r="U90" s="275">
        <v>5016</v>
      </c>
      <c r="V90" s="273">
        <v>60</v>
      </c>
      <c r="W90" s="274">
        <v>43</v>
      </c>
      <c r="X90" s="275">
        <v>51</v>
      </c>
      <c r="Y90" s="273">
        <v>5188</v>
      </c>
      <c r="Z90" s="274">
        <v>5459</v>
      </c>
      <c r="AA90" s="275">
        <v>10647</v>
      </c>
      <c r="AB90" s="273">
        <v>62</v>
      </c>
      <c r="AC90" s="274">
        <v>47</v>
      </c>
      <c r="AD90" s="275">
        <v>54</v>
      </c>
      <c r="AE90" s="273">
        <v>5188</v>
      </c>
      <c r="AF90" s="274">
        <v>5459</v>
      </c>
      <c r="AG90" s="275">
        <v>10647</v>
      </c>
      <c r="AH90" s="273">
        <v>35.1</v>
      </c>
      <c r="AI90" s="274">
        <v>32.4</v>
      </c>
      <c r="AJ90" s="275">
        <v>33.700000000000003</v>
      </c>
      <c r="AK90" s="273">
        <v>5188</v>
      </c>
      <c r="AL90" s="274">
        <v>5459</v>
      </c>
      <c r="AM90" s="275">
        <v>10647</v>
      </c>
      <c r="AN90" s="273">
        <v>55</v>
      </c>
      <c r="AO90" s="274">
        <v>39</v>
      </c>
      <c r="AP90" s="275">
        <v>47</v>
      </c>
      <c r="AQ90" s="273">
        <v>7575</v>
      </c>
      <c r="AR90" s="274">
        <v>8088</v>
      </c>
      <c r="AS90" s="275">
        <v>15663</v>
      </c>
      <c r="AT90" s="273">
        <v>57</v>
      </c>
      <c r="AU90" s="274">
        <v>42</v>
      </c>
      <c r="AV90" s="275">
        <v>50</v>
      </c>
      <c r="AW90" s="273">
        <v>7575</v>
      </c>
      <c r="AX90" s="274">
        <v>8088</v>
      </c>
      <c r="AY90" s="275">
        <v>15663</v>
      </c>
      <c r="AZ90" s="273">
        <v>34.200000000000003</v>
      </c>
      <c r="BA90" s="274">
        <v>31.4</v>
      </c>
      <c r="BB90" s="275">
        <v>32.799999999999997</v>
      </c>
      <c r="BC90" s="273">
        <v>7575</v>
      </c>
      <c r="BD90" s="274">
        <v>8088</v>
      </c>
      <c r="BE90" s="275">
        <v>15663</v>
      </c>
    </row>
    <row r="91" spans="1:57" x14ac:dyDescent="0.35">
      <c r="A91" t="s">
        <v>66</v>
      </c>
      <c r="B91" t="s">
        <v>311</v>
      </c>
      <c r="C91" t="s">
        <v>309</v>
      </c>
      <c r="D91" s="273">
        <v>46</v>
      </c>
      <c r="E91" s="274">
        <v>33</v>
      </c>
      <c r="F91" s="275">
        <v>39</v>
      </c>
      <c r="G91" s="273">
        <v>484</v>
      </c>
      <c r="H91" s="274">
        <v>519</v>
      </c>
      <c r="I91" s="275">
        <v>1003</v>
      </c>
      <c r="J91" s="273">
        <v>49</v>
      </c>
      <c r="K91" s="274">
        <v>36</v>
      </c>
      <c r="L91" s="275">
        <v>42</v>
      </c>
      <c r="M91" s="273">
        <v>484</v>
      </c>
      <c r="N91" s="274">
        <v>519</v>
      </c>
      <c r="O91" s="275">
        <v>1003</v>
      </c>
      <c r="P91" s="273">
        <v>31.8</v>
      </c>
      <c r="Q91" s="274">
        <v>29.7</v>
      </c>
      <c r="R91" s="275">
        <v>30.7</v>
      </c>
      <c r="S91" s="273">
        <v>484</v>
      </c>
      <c r="T91" s="274">
        <v>519</v>
      </c>
      <c r="U91" s="275">
        <v>1003</v>
      </c>
      <c r="V91" s="273">
        <v>64</v>
      </c>
      <c r="W91" s="274">
        <v>48</v>
      </c>
      <c r="X91" s="275">
        <v>56</v>
      </c>
      <c r="Y91" s="273">
        <v>1677</v>
      </c>
      <c r="Z91" s="274">
        <v>1694</v>
      </c>
      <c r="AA91" s="275">
        <v>3371</v>
      </c>
      <c r="AB91" s="273">
        <v>66</v>
      </c>
      <c r="AC91" s="274">
        <v>52</v>
      </c>
      <c r="AD91" s="275">
        <v>59</v>
      </c>
      <c r="AE91" s="273">
        <v>1677</v>
      </c>
      <c r="AF91" s="274">
        <v>1694</v>
      </c>
      <c r="AG91" s="275">
        <v>3371</v>
      </c>
      <c r="AH91" s="273">
        <v>34.5</v>
      </c>
      <c r="AI91" s="274">
        <v>32.5</v>
      </c>
      <c r="AJ91" s="275">
        <v>33.5</v>
      </c>
      <c r="AK91" s="273">
        <v>1677</v>
      </c>
      <c r="AL91" s="274">
        <v>1694</v>
      </c>
      <c r="AM91" s="275">
        <v>3371</v>
      </c>
      <c r="AN91" s="273">
        <v>60</v>
      </c>
      <c r="AO91" s="274">
        <v>45</v>
      </c>
      <c r="AP91" s="275">
        <v>52</v>
      </c>
      <c r="AQ91" s="273">
        <v>2161</v>
      </c>
      <c r="AR91" s="274">
        <v>2213</v>
      </c>
      <c r="AS91" s="275">
        <v>4374</v>
      </c>
      <c r="AT91" s="273">
        <v>63</v>
      </c>
      <c r="AU91" s="274">
        <v>48</v>
      </c>
      <c r="AV91" s="275">
        <v>55</v>
      </c>
      <c r="AW91" s="273">
        <v>2161</v>
      </c>
      <c r="AX91" s="274">
        <v>2213</v>
      </c>
      <c r="AY91" s="275">
        <v>4374</v>
      </c>
      <c r="AZ91" s="273">
        <v>33.9</v>
      </c>
      <c r="BA91" s="274">
        <v>31.8</v>
      </c>
      <c r="BB91" s="275">
        <v>32.9</v>
      </c>
      <c r="BC91" s="273">
        <v>2161</v>
      </c>
      <c r="BD91" s="274">
        <v>2213</v>
      </c>
      <c r="BE91" s="275">
        <v>4374</v>
      </c>
    </row>
    <row r="92" spans="1:57" x14ac:dyDescent="0.35">
      <c r="A92" t="s">
        <v>67</v>
      </c>
      <c r="B92" t="s">
        <v>312</v>
      </c>
      <c r="C92" t="s">
        <v>309</v>
      </c>
      <c r="D92" s="273">
        <v>39</v>
      </c>
      <c r="E92" s="274">
        <v>23</v>
      </c>
      <c r="F92" s="275">
        <v>31</v>
      </c>
      <c r="G92" s="273">
        <v>371</v>
      </c>
      <c r="H92" s="274">
        <v>398</v>
      </c>
      <c r="I92" s="275">
        <v>769</v>
      </c>
      <c r="J92" s="273">
        <v>42</v>
      </c>
      <c r="K92" s="274">
        <v>27</v>
      </c>
      <c r="L92" s="275">
        <v>34</v>
      </c>
      <c r="M92" s="273">
        <v>371</v>
      </c>
      <c r="N92" s="274">
        <v>398</v>
      </c>
      <c r="O92" s="275">
        <v>769</v>
      </c>
      <c r="P92" s="273">
        <v>30.8</v>
      </c>
      <c r="Q92" s="274">
        <v>28.5</v>
      </c>
      <c r="R92" s="275">
        <v>29.7</v>
      </c>
      <c r="S92" s="273">
        <v>371</v>
      </c>
      <c r="T92" s="274">
        <v>398</v>
      </c>
      <c r="U92" s="275">
        <v>769</v>
      </c>
      <c r="V92" s="273">
        <v>64</v>
      </c>
      <c r="W92" s="274">
        <v>43</v>
      </c>
      <c r="X92" s="275">
        <v>53</v>
      </c>
      <c r="Y92" s="273">
        <v>1407</v>
      </c>
      <c r="Z92" s="274">
        <v>1595</v>
      </c>
      <c r="AA92" s="275">
        <v>3002</v>
      </c>
      <c r="AB92" s="273">
        <v>66</v>
      </c>
      <c r="AC92" s="274">
        <v>46</v>
      </c>
      <c r="AD92" s="275">
        <v>56</v>
      </c>
      <c r="AE92" s="273">
        <v>1407</v>
      </c>
      <c r="AF92" s="274">
        <v>1595</v>
      </c>
      <c r="AG92" s="275">
        <v>3002</v>
      </c>
      <c r="AH92" s="273">
        <v>35</v>
      </c>
      <c r="AI92" s="274">
        <v>32</v>
      </c>
      <c r="AJ92" s="275">
        <v>33.4</v>
      </c>
      <c r="AK92" s="273">
        <v>1407</v>
      </c>
      <c r="AL92" s="274">
        <v>1595</v>
      </c>
      <c r="AM92" s="275">
        <v>3002</v>
      </c>
      <c r="AN92" s="273">
        <v>59</v>
      </c>
      <c r="AO92" s="274">
        <v>39</v>
      </c>
      <c r="AP92" s="275">
        <v>48</v>
      </c>
      <c r="AQ92" s="273">
        <v>1778</v>
      </c>
      <c r="AR92" s="274">
        <v>1993</v>
      </c>
      <c r="AS92" s="275">
        <v>3771</v>
      </c>
      <c r="AT92" s="273">
        <v>61</v>
      </c>
      <c r="AU92" s="274">
        <v>42</v>
      </c>
      <c r="AV92" s="275">
        <v>51</v>
      </c>
      <c r="AW92" s="273">
        <v>1778</v>
      </c>
      <c r="AX92" s="274">
        <v>1993</v>
      </c>
      <c r="AY92" s="275">
        <v>3771</v>
      </c>
      <c r="AZ92" s="273">
        <v>34.1</v>
      </c>
      <c r="BA92" s="274">
        <v>31.3</v>
      </c>
      <c r="BB92" s="275">
        <v>32.6</v>
      </c>
      <c r="BC92" s="273">
        <v>1778</v>
      </c>
      <c r="BD92" s="274">
        <v>1993</v>
      </c>
      <c r="BE92" s="275">
        <v>3771</v>
      </c>
    </row>
    <row r="93" spans="1:57" x14ac:dyDescent="0.35">
      <c r="A93" t="s">
        <v>69</v>
      </c>
      <c r="B93" t="s">
        <v>314</v>
      </c>
      <c r="C93" t="s">
        <v>309</v>
      </c>
      <c r="D93" s="273">
        <v>40</v>
      </c>
      <c r="E93" s="274">
        <v>24</v>
      </c>
      <c r="F93" s="275">
        <v>33</v>
      </c>
      <c r="G93" s="273">
        <v>602</v>
      </c>
      <c r="H93" s="274">
        <v>576</v>
      </c>
      <c r="I93" s="275">
        <v>1178</v>
      </c>
      <c r="J93" s="273">
        <v>43</v>
      </c>
      <c r="K93" s="274">
        <v>27</v>
      </c>
      <c r="L93" s="275">
        <v>35</v>
      </c>
      <c r="M93" s="273">
        <v>602</v>
      </c>
      <c r="N93" s="274">
        <v>576</v>
      </c>
      <c r="O93" s="275">
        <v>1178</v>
      </c>
      <c r="P93" s="273">
        <v>30.8</v>
      </c>
      <c r="Q93" s="274">
        <v>28</v>
      </c>
      <c r="R93" s="275">
        <v>29.4</v>
      </c>
      <c r="S93" s="273">
        <v>602</v>
      </c>
      <c r="T93" s="274">
        <v>576</v>
      </c>
      <c r="U93" s="275">
        <v>1178</v>
      </c>
      <c r="V93" s="273">
        <v>54</v>
      </c>
      <c r="W93" s="274">
        <v>37</v>
      </c>
      <c r="X93" s="275">
        <v>45</v>
      </c>
      <c r="Y93" s="273">
        <v>1677</v>
      </c>
      <c r="Z93" s="274">
        <v>1726</v>
      </c>
      <c r="AA93" s="275">
        <v>3403</v>
      </c>
      <c r="AB93" s="273">
        <v>58</v>
      </c>
      <c r="AC93" s="274">
        <v>41</v>
      </c>
      <c r="AD93" s="275">
        <v>49</v>
      </c>
      <c r="AE93" s="273">
        <v>1677</v>
      </c>
      <c r="AF93" s="274">
        <v>1726</v>
      </c>
      <c r="AG93" s="275">
        <v>3403</v>
      </c>
      <c r="AH93" s="273">
        <v>33.4</v>
      </c>
      <c r="AI93" s="274">
        <v>30.6</v>
      </c>
      <c r="AJ93" s="275">
        <v>32</v>
      </c>
      <c r="AK93" s="273">
        <v>1677</v>
      </c>
      <c r="AL93" s="274">
        <v>1726</v>
      </c>
      <c r="AM93" s="275">
        <v>3403</v>
      </c>
      <c r="AN93" s="273">
        <v>51</v>
      </c>
      <c r="AO93" s="274">
        <v>34</v>
      </c>
      <c r="AP93" s="275">
        <v>42</v>
      </c>
      <c r="AQ93" s="273">
        <v>2279</v>
      </c>
      <c r="AR93" s="274">
        <v>2302</v>
      </c>
      <c r="AS93" s="275">
        <v>4581</v>
      </c>
      <c r="AT93" s="273">
        <v>54</v>
      </c>
      <c r="AU93" s="274">
        <v>37</v>
      </c>
      <c r="AV93" s="275">
        <v>46</v>
      </c>
      <c r="AW93" s="273">
        <v>2279</v>
      </c>
      <c r="AX93" s="274">
        <v>2302</v>
      </c>
      <c r="AY93" s="275">
        <v>4581</v>
      </c>
      <c r="AZ93" s="273">
        <v>32.700000000000003</v>
      </c>
      <c r="BA93" s="274">
        <v>29.9</v>
      </c>
      <c r="BB93" s="275">
        <v>31.3</v>
      </c>
      <c r="BC93" s="273">
        <v>2279</v>
      </c>
      <c r="BD93" s="274">
        <v>2302</v>
      </c>
      <c r="BE93" s="275">
        <v>4581</v>
      </c>
    </row>
    <row r="94" spans="1:57" x14ac:dyDescent="0.35">
      <c r="A94" t="s">
        <v>71</v>
      </c>
      <c r="B94" t="s">
        <v>316</v>
      </c>
      <c r="C94" t="s">
        <v>309</v>
      </c>
      <c r="D94" s="273">
        <v>37</v>
      </c>
      <c r="E94" s="274">
        <v>22</v>
      </c>
      <c r="F94" s="275">
        <v>29</v>
      </c>
      <c r="G94" s="273">
        <v>209</v>
      </c>
      <c r="H94" s="274">
        <v>246</v>
      </c>
      <c r="I94" s="275">
        <v>455</v>
      </c>
      <c r="J94" s="273">
        <v>40</v>
      </c>
      <c r="K94" s="274">
        <v>26</v>
      </c>
      <c r="L94" s="275">
        <v>32</v>
      </c>
      <c r="M94" s="273">
        <v>209</v>
      </c>
      <c r="N94" s="274">
        <v>246</v>
      </c>
      <c r="O94" s="275">
        <v>455</v>
      </c>
      <c r="P94" s="273">
        <v>30.3</v>
      </c>
      <c r="Q94" s="274">
        <v>27.1</v>
      </c>
      <c r="R94" s="275">
        <v>28.6</v>
      </c>
      <c r="S94" s="273">
        <v>209</v>
      </c>
      <c r="T94" s="274">
        <v>246</v>
      </c>
      <c r="U94" s="275">
        <v>455</v>
      </c>
      <c r="V94" s="273">
        <v>67</v>
      </c>
      <c r="W94" s="274">
        <v>48</v>
      </c>
      <c r="X94" s="275">
        <v>57</v>
      </c>
      <c r="Y94" s="273">
        <v>1088</v>
      </c>
      <c r="Z94" s="274">
        <v>1127</v>
      </c>
      <c r="AA94" s="275">
        <v>2215</v>
      </c>
      <c r="AB94" s="273">
        <v>70</v>
      </c>
      <c r="AC94" s="274">
        <v>52</v>
      </c>
      <c r="AD94" s="275">
        <v>61</v>
      </c>
      <c r="AE94" s="273">
        <v>1088</v>
      </c>
      <c r="AF94" s="274">
        <v>1127</v>
      </c>
      <c r="AG94" s="275">
        <v>2215</v>
      </c>
      <c r="AH94" s="273">
        <v>36.4</v>
      </c>
      <c r="AI94" s="274">
        <v>33.1</v>
      </c>
      <c r="AJ94" s="275">
        <v>34.700000000000003</v>
      </c>
      <c r="AK94" s="273">
        <v>1088</v>
      </c>
      <c r="AL94" s="274">
        <v>1127</v>
      </c>
      <c r="AM94" s="275">
        <v>2215</v>
      </c>
      <c r="AN94" s="273">
        <v>62</v>
      </c>
      <c r="AO94" s="274">
        <v>43</v>
      </c>
      <c r="AP94" s="275">
        <v>53</v>
      </c>
      <c r="AQ94" s="273">
        <v>1297</v>
      </c>
      <c r="AR94" s="274">
        <v>1373</v>
      </c>
      <c r="AS94" s="275">
        <v>2670</v>
      </c>
      <c r="AT94" s="273">
        <v>65</v>
      </c>
      <c r="AU94" s="274">
        <v>48</v>
      </c>
      <c r="AV94" s="275">
        <v>56</v>
      </c>
      <c r="AW94" s="273">
        <v>1297</v>
      </c>
      <c r="AX94" s="274">
        <v>1373</v>
      </c>
      <c r="AY94" s="275">
        <v>2670</v>
      </c>
      <c r="AZ94" s="273">
        <v>35.4</v>
      </c>
      <c r="BA94" s="274">
        <v>32</v>
      </c>
      <c r="BB94" s="275">
        <v>33.700000000000003</v>
      </c>
      <c r="BC94" s="273">
        <v>1297</v>
      </c>
      <c r="BD94" s="274">
        <v>1373</v>
      </c>
      <c r="BE94" s="275">
        <v>2670</v>
      </c>
    </row>
    <row r="95" spans="1:57" x14ac:dyDescent="0.35">
      <c r="A95" t="s">
        <v>75</v>
      </c>
      <c r="B95" t="s">
        <v>320</v>
      </c>
      <c r="C95" t="s">
        <v>309</v>
      </c>
      <c r="D95" s="273">
        <v>38</v>
      </c>
      <c r="E95" s="274">
        <v>23</v>
      </c>
      <c r="F95" s="275">
        <v>30</v>
      </c>
      <c r="G95" s="273">
        <v>442</v>
      </c>
      <c r="H95" s="274">
        <v>494</v>
      </c>
      <c r="I95" s="275">
        <v>936</v>
      </c>
      <c r="J95" s="273">
        <v>40</v>
      </c>
      <c r="K95" s="274">
        <v>26</v>
      </c>
      <c r="L95" s="275">
        <v>33</v>
      </c>
      <c r="M95" s="273">
        <v>442</v>
      </c>
      <c r="N95" s="274">
        <v>494</v>
      </c>
      <c r="O95" s="275">
        <v>936</v>
      </c>
      <c r="P95" s="273">
        <v>30.2</v>
      </c>
      <c r="Q95" s="274">
        <v>27.5</v>
      </c>
      <c r="R95" s="275">
        <v>28.8</v>
      </c>
      <c r="S95" s="273">
        <v>442</v>
      </c>
      <c r="T95" s="274">
        <v>494</v>
      </c>
      <c r="U95" s="275">
        <v>936</v>
      </c>
      <c r="V95" s="273">
        <v>57</v>
      </c>
      <c r="W95" s="274">
        <v>40</v>
      </c>
      <c r="X95" s="275">
        <v>48</v>
      </c>
      <c r="Y95" s="273">
        <v>1293</v>
      </c>
      <c r="Z95" s="274">
        <v>1396</v>
      </c>
      <c r="AA95" s="275">
        <v>2689</v>
      </c>
      <c r="AB95" s="273">
        <v>60</v>
      </c>
      <c r="AC95" s="274">
        <v>43</v>
      </c>
      <c r="AD95" s="275">
        <v>51</v>
      </c>
      <c r="AE95" s="273">
        <v>1293</v>
      </c>
      <c r="AF95" s="274">
        <v>1396</v>
      </c>
      <c r="AG95" s="275">
        <v>2689</v>
      </c>
      <c r="AH95" s="273">
        <v>33.799999999999997</v>
      </c>
      <c r="AI95" s="274">
        <v>30.9</v>
      </c>
      <c r="AJ95" s="275">
        <v>32.299999999999997</v>
      </c>
      <c r="AK95" s="273">
        <v>1293</v>
      </c>
      <c r="AL95" s="274">
        <v>1396</v>
      </c>
      <c r="AM95" s="275">
        <v>2689</v>
      </c>
      <c r="AN95" s="273">
        <v>52</v>
      </c>
      <c r="AO95" s="274">
        <v>35</v>
      </c>
      <c r="AP95" s="275">
        <v>43</v>
      </c>
      <c r="AQ95" s="273">
        <v>1735</v>
      </c>
      <c r="AR95" s="274">
        <v>1890</v>
      </c>
      <c r="AS95" s="275">
        <v>3625</v>
      </c>
      <c r="AT95" s="273">
        <v>55</v>
      </c>
      <c r="AU95" s="274">
        <v>39</v>
      </c>
      <c r="AV95" s="275">
        <v>46</v>
      </c>
      <c r="AW95" s="273">
        <v>1735</v>
      </c>
      <c r="AX95" s="274">
        <v>1890</v>
      </c>
      <c r="AY95" s="275">
        <v>3625</v>
      </c>
      <c r="AZ95" s="273">
        <v>32.9</v>
      </c>
      <c r="BA95" s="274">
        <v>30</v>
      </c>
      <c r="BB95" s="275">
        <v>31.4</v>
      </c>
      <c r="BC95" s="273">
        <v>1735</v>
      </c>
      <c r="BD95" s="274">
        <v>1890</v>
      </c>
      <c r="BE95" s="275">
        <v>3625</v>
      </c>
    </row>
    <row r="96" spans="1:57" x14ac:dyDescent="0.35">
      <c r="A96" t="s">
        <v>77</v>
      </c>
      <c r="B96" t="s">
        <v>322</v>
      </c>
      <c r="C96" t="s">
        <v>309</v>
      </c>
      <c r="D96" s="273">
        <v>39</v>
      </c>
      <c r="E96" s="274">
        <v>22</v>
      </c>
      <c r="F96" s="275">
        <v>31</v>
      </c>
      <c r="G96" s="273">
        <v>495</v>
      </c>
      <c r="H96" s="274">
        <v>458</v>
      </c>
      <c r="I96" s="275">
        <v>953</v>
      </c>
      <c r="J96" s="273">
        <v>43</v>
      </c>
      <c r="K96" s="274">
        <v>26</v>
      </c>
      <c r="L96" s="275">
        <v>35</v>
      </c>
      <c r="M96" s="273">
        <v>495</v>
      </c>
      <c r="N96" s="274">
        <v>458</v>
      </c>
      <c r="O96" s="275">
        <v>953</v>
      </c>
      <c r="P96" s="273">
        <v>30.5</v>
      </c>
      <c r="Q96" s="274">
        <v>27.7</v>
      </c>
      <c r="R96" s="275">
        <v>29.2</v>
      </c>
      <c r="S96" s="273">
        <v>495</v>
      </c>
      <c r="T96" s="274">
        <v>458</v>
      </c>
      <c r="U96" s="275">
        <v>953</v>
      </c>
      <c r="V96" s="273">
        <v>56</v>
      </c>
      <c r="W96" s="274">
        <v>37</v>
      </c>
      <c r="X96" s="275">
        <v>46</v>
      </c>
      <c r="Y96" s="273">
        <v>1029</v>
      </c>
      <c r="Z96" s="274">
        <v>1180</v>
      </c>
      <c r="AA96" s="275">
        <v>2209</v>
      </c>
      <c r="AB96" s="273">
        <v>58</v>
      </c>
      <c r="AC96" s="274">
        <v>40</v>
      </c>
      <c r="AD96" s="275">
        <v>48</v>
      </c>
      <c r="AE96" s="273">
        <v>1029</v>
      </c>
      <c r="AF96" s="274">
        <v>1180</v>
      </c>
      <c r="AG96" s="275">
        <v>2209</v>
      </c>
      <c r="AH96" s="273">
        <v>33.4</v>
      </c>
      <c r="AI96" s="274">
        <v>30.6</v>
      </c>
      <c r="AJ96" s="275">
        <v>31.9</v>
      </c>
      <c r="AK96" s="273">
        <v>1029</v>
      </c>
      <c r="AL96" s="274">
        <v>1180</v>
      </c>
      <c r="AM96" s="275">
        <v>2209</v>
      </c>
      <c r="AN96" s="273">
        <v>51</v>
      </c>
      <c r="AO96" s="274">
        <v>33</v>
      </c>
      <c r="AP96" s="275">
        <v>42</v>
      </c>
      <c r="AQ96" s="273">
        <v>1524</v>
      </c>
      <c r="AR96" s="274">
        <v>1638</v>
      </c>
      <c r="AS96" s="275">
        <v>3162</v>
      </c>
      <c r="AT96" s="273">
        <v>53</v>
      </c>
      <c r="AU96" s="274">
        <v>36</v>
      </c>
      <c r="AV96" s="275">
        <v>44</v>
      </c>
      <c r="AW96" s="273">
        <v>1524</v>
      </c>
      <c r="AX96" s="274">
        <v>1638</v>
      </c>
      <c r="AY96" s="275">
        <v>3162</v>
      </c>
      <c r="AZ96" s="273">
        <v>32.5</v>
      </c>
      <c r="BA96" s="274">
        <v>29.8</v>
      </c>
      <c r="BB96" s="275">
        <v>31.1</v>
      </c>
      <c r="BC96" s="273">
        <v>1524</v>
      </c>
      <c r="BD96" s="274">
        <v>1638</v>
      </c>
      <c r="BE96" s="275">
        <v>3162</v>
      </c>
    </row>
    <row r="97" spans="1:57" x14ac:dyDescent="0.35">
      <c r="A97" t="s">
        <v>40</v>
      </c>
      <c r="B97" t="s">
        <v>285</v>
      </c>
      <c r="C97" t="s">
        <v>408</v>
      </c>
      <c r="D97" s="273">
        <v>39</v>
      </c>
      <c r="E97" s="274">
        <v>23</v>
      </c>
      <c r="F97" s="275">
        <v>31</v>
      </c>
      <c r="G97" s="273">
        <v>824</v>
      </c>
      <c r="H97" s="274">
        <v>860</v>
      </c>
      <c r="I97" s="275">
        <v>1684</v>
      </c>
      <c r="J97" s="273">
        <v>44</v>
      </c>
      <c r="K97" s="274">
        <v>28</v>
      </c>
      <c r="L97" s="275">
        <v>36</v>
      </c>
      <c r="M97" s="273">
        <v>824</v>
      </c>
      <c r="N97" s="274">
        <v>860</v>
      </c>
      <c r="O97" s="275">
        <v>1684</v>
      </c>
      <c r="P97" s="273">
        <v>29.6</v>
      </c>
      <c r="Q97" s="274">
        <v>27.3</v>
      </c>
      <c r="R97" s="275">
        <v>28.4</v>
      </c>
      <c r="S97" s="273">
        <v>824</v>
      </c>
      <c r="T97" s="274">
        <v>860</v>
      </c>
      <c r="U97" s="275">
        <v>1684</v>
      </c>
      <c r="V97" s="273">
        <v>55</v>
      </c>
      <c r="W97" s="274">
        <v>40</v>
      </c>
      <c r="X97" s="275">
        <v>47</v>
      </c>
      <c r="Y97" s="273">
        <v>3000</v>
      </c>
      <c r="Z97" s="274">
        <v>3193</v>
      </c>
      <c r="AA97" s="275">
        <v>6193</v>
      </c>
      <c r="AB97" s="273">
        <v>60</v>
      </c>
      <c r="AC97" s="274">
        <v>45</v>
      </c>
      <c r="AD97" s="275">
        <v>52</v>
      </c>
      <c r="AE97" s="273">
        <v>3000</v>
      </c>
      <c r="AF97" s="274">
        <v>3193</v>
      </c>
      <c r="AG97" s="275">
        <v>6193</v>
      </c>
      <c r="AH97" s="273">
        <v>32.9</v>
      </c>
      <c r="AI97" s="274">
        <v>30.5</v>
      </c>
      <c r="AJ97" s="275">
        <v>31.7</v>
      </c>
      <c r="AK97" s="273">
        <v>3000</v>
      </c>
      <c r="AL97" s="274">
        <v>3193</v>
      </c>
      <c r="AM97" s="275">
        <v>6193</v>
      </c>
      <c r="AN97" s="273">
        <v>51</v>
      </c>
      <c r="AO97" s="274">
        <v>36</v>
      </c>
      <c r="AP97" s="275">
        <v>44</v>
      </c>
      <c r="AQ97" s="273">
        <v>3824</v>
      </c>
      <c r="AR97" s="274">
        <v>4053</v>
      </c>
      <c r="AS97" s="275">
        <v>7877</v>
      </c>
      <c r="AT97" s="273">
        <v>56</v>
      </c>
      <c r="AU97" s="274">
        <v>42</v>
      </c>
      <c r="AV97" s="275">
        <v>49</v>
      </c>
      <c r="AW97" s="273">
        <v>3824</v>
      </c>
      <c r="AX97" s="274">
        <v>4053</v>
      </c>
      <c r="AY97" s="275">
        <v>7877</v>
      </c>
      <c r="AZ97" s="273">
        <v>32.200000000000003</v>
      </c>
      <c r="BA97" s="274">
        <v>29.8</v>
      </c>
      <c r="BB97" s="275">
        <v>31</v>
      </c>
      <c r="BC97" s="273">
        <v>3824</v>
      </c>
      <c r="BD97" s="274">
        <v>4053</v>
      </c>
      <c r="BE97" s="275">
        <v>7877</v>
      </c>
    </row>
    <row r="98" spans="1:57" x14ac:dyDescent="0.35">
      <c r="A98" t="s">
        <v>41</v>
      </c>
      <c r="B98" t="s">
        <v>286</v>
      </c>
      <c r="C98" t="s">
        <v>408</v>
      </c>
      <c r="D98" s="273">
        <v>36</v>
      </c>
      <c r="E98" s="274">
        <v>18</v>
      </c>
      <c r="F98" s="275">
        <v>27</v>
      </c>
      <c r="G98" s="273">
        <v>242</v>
      </c>
      <c r="H98" s="274">
        <v>258</v>
      </c>
      <c r="I98" s="275">
        <v>500</v>
      </c>
      <c r="J98" s="273">
        <v>38</v>
      </c>
      <c r="K98" s="274">
        <v>21</v>
      </c>
      <c r="L98" s="275">
        <v>29</v>
      </c>
      <c r="M98" s="273">
        <v>242</v>
      </c>
      <c r="N98" s="274">
        <v>258</v>
      </c>
      <c r="O98" s="275">
        <v>500</v>
      </c>
      <c r="P98" s="273">
        <v>30.5</v>
      </c>
      <c r="Q98" s="274">
        <v>27.6</v>
      </c>
      <c r="R98" s="275">
        <v>29</v>
      </c>
      <c r="S98" s="273">
        <v>242</v>
      </c>
      <c r="T98" s="274">
        <v>258</v>
      </c>
      <c r="U98" s="275">
        <v>500</v>
      </c>
      <c r="V98" s="273">
        <v>55</v>
      </c>
      <c r="W98" s="274">
        <v>36</v>
      </c>
      <c r="X98" s="275">
        <v>46</v>
      </c>
      <c r="Y98" s="273">
        <v>1092</v>
      </c>
      <c r="Z98" s="274">
        <v>1149</v>
      </c>
      <c r="AA98" s="275">
        <v>2241</v>
      </c>
      <c r="AB98" s="273">
        <v>58</v>
      </c>
      <c r="AC98" s="274">
        <v>40</v>
      </c>
      <c r="AD98" s="275">
        <v>49</v>
      </c>
      <c r="AE98" s="273">
        <v>1092</v>
      </c>
      <c r="AF98" s="274">
        <v>1149</v>
      </c>
      <c r="AG98" s="275">
        <v>2241</v>
      </c>
      <c r="AH98" s="273">
        <v>33.5</v>
      </c>
      <c r="AI98" s="274">
        <v>31.2</v>
      </c>
      <c r="AJ98" s="275">
        <v>32.299999999999997</v>
      </c>
      <c r="AK98" s="273">
        <v>1092</v>
      </c>
      <c r="AL98" s="274">
        <v>1149</v>
      </c>
      <c r="AM98" s="275">
        <v>2241</v>
      </c>
      <c r="AN98" s="273">
        <v>52</v>
      </c>
      <c r="AO98" s="274">
        <v>33</v>
      </c>
      <c r="AP98" s="275">
        <v>42</v>
      </c>
      <c r="AQ98" s="273">
        <v>1334</v>
      </c>
      <c r="AR98" s="274">
        <v>1407</v>
      </c>
      <c r="AS98" s="275">
        <v>2741</v>
      </c>
      <c r="AT98" s="273">
        <v>54</v>
      </c>
      <c r="AU98" s="274">
        <v>36</v>
      </c>
      <c r="AV98" s="275">
        <v>45</v>
      </c>
      <c r="AW98" s="273">
        <v>1334</v>
      </c>
      <c r="AX98" s="274">
        <v>1407</v>
      </c>
      <c r="AY98" s="275">
        <v>2741</v>
      </c>
      <c r="AZ98" s="273">
        <v>33</v>
      </c>
      <c r="BA98" s="274">
        <v>30.5</v>
      </c>
      <c r="BB98" s="275">
        <v>31.7</v>
      </c>
      <c r="BC98" s="273">
        <v>1334</v>
      </c>
      <c r="BD98" s="274">
        <v>1407</v>
      </c>
      <c r="BE98" s="275">
        <v>2741</v>
      </c>
    </row>
    <row r="99" spans="1:57" x14ac:dyDescent="0.35">
      <c r="A99" t="s">
        <v>45</v>
      </c>
      <c r="B99" t="s">
        <v>290</v>
      </c>
      <c r="C99" t="s">
        <v>408</v>
      </c>
      <c r="D99" s="273">
        <v>41</v>
      </c>
      <c r="E99" s="274">
        <v>25</v>
      </c>
      <c r="F99" s="275">
        <v>32</v>
      </c>
      <c r="G99" s="273">
        <v>500</v>
      </c>
      <c r="H99" s="274">
        <v>561</v>
      </c>
      <c r="I99" s="275">
        <v>1061</v>
      </c>
      <c r="J99" s="273">
        <v>43</v>
      </c>
      <c r="K99" s="274">
        <v>27</v>
      </c>
      <c r="L99" s="275">
        <v>35</v>
      </c>
      <c r="M99" s="273">
        <v>500</v>
      </c>
      <c r="N99" s="274">
        <v>561</v>
      </c>
      <c r="O99" s="275">
        <v>1061</v>
      </c>
      <c r="P99" s="273">
        <v>31.4</v>
      </c>
      <c r="Q99" s="274">
        <v>28.8</v>
      </c>
      <c r="R99" s="275">
        <v>30</v>
      </c>
      <c r="S99" s="273">
        <v>500</v>
      </c>
      <c r="T99" s="274">
        <v>561</v>
      </c>
      <c r="U99" s="275">
        <v>1061</v>
      </c>
      <c r="V99" s="273">
        <v>63</v>
      </c>
      <c r="W99" s="274">
        <v>47</v>
      </c>
      <c r="X99" s="275">
        <v>55</v>
      </c>
      <c r="Y99" s="273">
        <v>2259</v>
      </c>
      <c r="Z99" s="274">
        <v>2266</v>
      </c>
      <c r="AA99" s="275">
        <v>4525</v>
      </c>
      <c r="AB99" s="273">
        <v>65</v>
      </c>
      <c r="AC99" s="274">
        <v>51</v>
      </c>
      <c r="AD99" s="275">
        <v>58</v>
      </c>
      <c r="AE99" s="273">
        <v>2259</v>
      </c>
      <c r="AF99" s="274">
        <v>2266</v>
      </c>
      <c r="AG99" s="275">
        <v>4525</v>
      </c>
      <c r="AH99" s="273">
        <v>34.700000000000003</v>
      </c>
      <c r="AI99" s="274">
        <v>32.5</v>
      </c>
      <c r="AJ99" s="275">
        <v>33.6</v>
      </c>
      <c r="AK99" s="273">
        <v>2259</v>
      </c>
      <c r="AL99" s="274">
        <v>2266</v>
      </c>
      <c r="AM99" s="275">
        <v>4525</v>
      </c>
      <c r="AN99" s="273">
        <v>59</v>
      </c>
      <c r="AO99" s="274">
        <v>43</v>
      </c>
      <c r="AP99" s="275">
        <v>51</v>
      </c>
      <c r="AQ99" s="273">
        <v>2759</v>
      </c>
      <c r="AR99" s="274">
        <v>2827</v>
      </c>
      <c r="AS99" s="275">
        <v>5586</v>
      </c>
      <c r="AT99" s="273">
        <v>61</v>
      </c>
      <c r="AU99" s="274">
        <v>46</v>
      </c>
      <c r="AV99" s="275">
        <v>53</v>
      </c>
      <c r="AW99" s="273">
        <v>2759</v>
      </c>
      <c r="AX99" s="274">
        <v>2827</v>
      </c>
      <c r="AY99" s="275">
        <v>5586</v>
      </c>
      <c r="AZ99" s="273">
        <v>34.1</v>
      </c>
      <c r="BA99" s="274">
        <v>31.7</v>
      </c>
      <c r="BB99" s="275">
        <v>32.9</v>
      </c>
      <c r="BC99" s="273">
        <v>2759</v>
      </c>
      <c r="BD99" s="274">
        <v>2827</v>
      </c>
      <c r="BE99" s="275">
        <v>5586</v>
      </c>
    </row>
    <row r="100" spans="1:57" x14ac:dyDescent="0.35">
      <c r="A100" t="s">
        <v>46</v>
      </c>
      <c r="B100" t="s">
        <v>291</v>
      </c>
      <c r="C100" t="s">
        <v>408</v>
      </c>
      <c r="D100" s="273">
        <v>36</v>
      </c>
      <c r="E100" s="274">
        <v>21</v>
      </c>
      <c r="F100" s="275">
        <v>28</v>
      </c>
      <c r="G100" s="273">
        <v>987</v>
      </c>
      <c r="H100" s="274">
        <v>1082</v>
      </c>
      <c r="I100" s="275">
        <v>2069</v>
      </c>
      <c r="J100" s="273">
        <v>41</v>
      </c>
      <c r="K100" s="274">
        <v>27</v>
      </c>
      <c r="L100" s="275">
        <v>34</v>
      </c>
      <c r="M100" s="273">
        <v>987</v>
      </c>
      <c r="N100" s="274">
        <v>1082</v>
      </c>
      <c r="O100" s="275">
        <v>2069</v>
      </c>
      <c r="P100" s="273">
        <v>29.3</v>
      </c>
      <c r="Q100" s="274">
        <v>26.5</v>
      </c>
      <c r="R100" s="275">
        <v>27.8</v>
      </c>
      <c r="S100" s="273">
        <v>987</v>
      </c>
      <c r="T100" s="274">
        <v>1082</v>
      </c>
      <c r="U100" s="275">
        <v>2069</v>
      </c>
      <c r="V100" s="273">
        <v>61</v>
      </c>
      <c r="W100" s="274">
        <v>44</v>
      </c>
      <c r="X100" s="275">
        <v>52</v>
      </c>
      <c r="Y100" s="273">
        <v>3552</v>
      </c>
      <c r="Z100" s="274">
        <v>3678</v>
      </c>
      <c r="AA100" s="275">
        <v>7230</v>
      </c>
      <c r="AB100" s="273">
        <v>64</v>
      </c>
      <c r="AC100" s="274">
        <v>49</v>
      </c>
      <c r="AD100" s="275">
        <v>56</v>
      </c>
      <c r="AE100" s="273">
        <v>3552</v>
      </c>
      <c r="AF100" s="274">
        <v>3678</v>
      </c>
      <c r="AG100" s="275">
        <v>7230</v>
      </c>
      <c r="AH100" s="273">
        <v>34</v>
      </c>
      <c r="AI100" s="274">
        <v>31.3</v>
      </c>
      <c r="AJ100" s="275">
        <v>32.6</v>
      </c>
      <c r="AK100" s="273">
        <v>3552</v>
      </c>
      <c r="AL100" s="274">
        <v>3678</v>
      </c>
      <c r="AM100" s="275">
        <v>7230</v>
      </c>
      <c r="AN100" s="273">
        <v>55</v>
      </c>
      <c r="AO100" s="274">
        <v>38</v>
      </c>
      <c r="AP100" s="275">
        <v>47</v>
      </c>
      <c r="AQ100" s="273">
        <v>4539</v>
      </c>
      <c r="AR100" s="274">
        <v>4760</v>
      </c>
      <c r="AS100" s="275">
        <v>9299</v>
      </c>
      <c r="AT100" s="273">
        <v>59</v>
      </c>
      <c r="AU100" s="274">
        <v>44</v>
      </c>
      <c r="AV100" s="275">
        <v>51</v>
      </c>
      <c r="AW100" s="273">
        <v>4539</v>
      </c>
      <c r="AX100" s="274">
        <v>4760</v>
      </c>
      <c r="AY100" s="275">
        <v>9299</v>
      </c>
      <c r="AZ100" s="273">
        <v>32.9</v>
      </c>
      <c r="BA100" s="274">
        <v>30.2</v>
      </c>
      <c r="BB100" s="275">
        <v>31.5</v>
      </c>
      <c r="BC100" s="273">
        <v>4539</v>
      </c>
      <c r="BD100" s="274">
        <v>4760</v>
      </c>
      <c r="BE100" s="275">
        <v>9299</v>
      </c>
    </row>
    <row r="101" spans="1:57" x14ac:dyDescent="0.35">
      <c r="A101" t="s">
        <v>52</v>
      </c>
      <c r="B101" t="s">
        <v>297</v>
      </c>
      <c r="C101" t="s">
        <v>408</v>
      </c>
      <c r="D101" s="273">
        <v>47</v>
      </c>
      <c r="E101" s="274">
        <v>25</v>
      </c>
      <c r="F101" s="275">
        <v>37</v>
      </c>
      <c r="G101" s="273">
        <v>406</v>
      </c>
      <c r="H101" s="274">
        <v>377</v>
      </c>
      <c r="I101" s="275">
        <v>783</v>
      </c>
      <c r="J101" s="273">
        <v>50</v>
      </c>
      <c r="K101" s="274">
        <v>28</v>
      </c>
      <c r="L101" s="275">
        <v>39</v>
      </c>
      <c r="M101" s="273">
        <v>406</v>
      </c>
      <c r="N101" s="274">
        <v>377</v>
      </c>
      <c r="O101" s="275">
        <v>783</v>
      </c>
      <c r="P101" s="273">
        <v>30.6</v>
      </c>
      <c r="Q101" s="274">
        <v>28</v>
      </c>
      <c r="R101" s="275">
        <v>29.4</v>
      </c>
      <c r="S101" s="273">
        <v>406</v>
      </c>
      <c r="T101" s="274">
        <v>377</v>
      </c>
      <c r="U101" s="275">
        <v>783</v>
      </c>
      <c r="V101" s="273">
        <v>70</v>
      </c>
      <c r="W101" s="274">
        <v>48</v>
      </c>
      <c r="X101" s="275">
        <v>59</v>
      </c>
      <c r="Y101" s="273">
        <v>1543</v>
      </c>
      <c r="Z101" s="274">
        <v>1646</v>
      </c>
      <c r="AA101" s="275">
        <v>3189</v>
      </c>
      <c r="AB101" s="273">
        <v>72</v>
      </c>
      <c r="AC101" s="274">
        <v>52</v>
      </c>
      <c r="AD101" s="275">
        <v>61</v>
      </c>
      <c r="AE101" s="273">
        <v>1543</v>
      </c>
      <c r="AF101" s="274">
        <v>1646</v>
      </c>
      <c r="AG101" s="275">
        <v>3189</v>
      </c>
      <c r="AH101" s="273">
        <v>35.1</v>
      </c>
      <c r="AI101" s="274">
        <v>32</v>
      </c>
      <c r="AJ101" s="275">
        <v>33.5</v>
      </c>
      <c r="AK101" s="273">
        <v>1543</v>
      </c>
      <c r="AL101" s="274">
        <v>1646</v>
      </c>
      <c r="AM101" s="275">
        <v>3189</v>
      </c>
      <c r="AN101" s="273">
        <v>65</v>
      </c>
      <c r="AO101" s="274">
        <v>44</v>
      </c>
      <c r="AP101" s="275">
        <v>54</v>
      </c>
      <c r="AQ101" s="273">
        <v>1949</v>
      </c>
      <c r="AR101" s="274">
        <v>2023</v>
      </c>
      <c r="AS101" s="275">
        <v>3972</v>
      </c>
      <c r="AT101" s="273">
        <v>67</v>
      </c>
      <c r="AU101" s="274">
        <v>47</v>
      </c>
      <c r="AV101" s="275">
        <v>57</v>
      </c>
      <c r="AW101" s="273">
        <v>1949</v>
      </c>
      <c r="AX101" s="274">
        <v>2023</v>
      </c>
      <c r="AY101" s="275">
        <v>3972</v>
      </c>
      <c r="AZ101" s="273">
        <v>34.1</v>
      </c>
      <c r="BA101" s="274">
        <v>31.3</v>
      </c>
      <c r="BB101" s="275">
        <v>32.700000000000003</v>
      </c>
      <c r="BC101" s="273">
        <v>1949</v>
      </c>
      <c r="BD101" s="274">
        <v>2023</v>
      </c>
      <c r="BE101" s="275">
        <v>3972</v>
      </c>
    </row>
    <row r="102" spans="1:57" x14ac:dyDescent="0.35">
      <c r="A102" t="s">
        <v>94</v>
      </c>
      <c r="B102" t="s">
        <v>337</v>
      </c>
      <c r="C102" t="s">
        <v>338</v>
      </c>
      <c r="D102" s="273" t="s">
        <v>191</v>
      </c>
      <c r="E102" s="274">
        <v>43</v>
      </c>
      <c r="F102" s="275">
        <v>43</v>
      </c>
      <c r="G102" s="273">
        <v>0</v>
      </c>
      <c r="H102" s="274">
        <v>7</v>
      </c>
      <c r="I102" s="275">
        <v>7</v>
      </c>
      <c r="J102" s="273" t="s">
        <v>191</v>
      </c>
      <c r="K102" s="274">
        <v>43</v>
      </c>
      <c r="L102" s="275">
        <v>43</v>
      </c>
      <c r="M102" s="273">
        <v>0</v>
      </c>
      <c r="N102" s="274">
        <v>7</v>
      </c>
      <c r="O102" s="275">
        <v>7</v>
      </c>
      <c r="P102" s="273" t="s">
        <v>191</v>
      </c>
      <c r="Q102" s="274">
        <v>31.4</v>
      </c>
      <c r="R102" s="275">
        <v>31.4</v>
      </c>
      <c r="S102" s="273">
        <v>0</v>
      </c>
      <c r="T102" s="274">
        <v>7</v>
      </c>
      <c r="U102" s="275">
        <v>7</v>
      </c>
      <c r="V102" s="273">
        <v>81</v>
      </c>
      <c r="W102" s="274">
        <v>52</v>
      </c>
      <c r="X102" s="275">
        <v>65</v>
      </c>
      <c r="Y102" s="273">
        <v>16</v>
      </c>
      <c r="Z102" s="274">
        <v>21</v>
      </c>
      <c r="AA102" s="275">
        <v>37</v>
      </c>
      <c r="AB102" s="273">
        <v>81</v>
      </c>
      <c r="AC102" s="274">
        <v>57</v>
      </c>
      <c r="AD102" s="275">
        <v>68</v>
      </c>
      <c r="AE102" s="273">
        <v>16</v>
      </c>
      <c r="AF102" s="274">
        <v>21</v>
      </c>
      <c r="AG102" s="275">
        <v>37</v>
      </c>
      <c r="AH102" s="273">
        <v>39.799999999999997</v>
      </c>
      <c r="AI102" s="274">
        <v>35.9</v>
      </c>
      <c r="AJ102" s="275">
        <v>37.6</v>
      </c>
      <c r="AK102" s="273">
        <v>16</v>
      </c>
      <c r="AL102" s="274">
        <v>21</v>
      </c>
      <c r="AM102" s="275">
        <v>37</v>
      </c>
      <c r="AN102" s="273">
        <v>81</v>
      </c>
      <c r="AO102" s="274">
        <v>50</v>
      </c>
      <c r="AP102" s="275">
        <v>61</v>
      </c>
      <c r="AQ102" s="273">
        <v>16</v>
      </c>
      <c r="AR102" s="274">
        <v>28</v>
      </c>
      <c r="AS102" s="275">
        <v>44</v>
      </c>
      <c r="AT102" s="273">
        <v>81</v>
      </c>
      <c r="AU102" s="274">
        <v>54</v>
      </c>
      <c r="AV102" s="275">
        <v>64</v>
      </c>
      <c r="AW102" s="273">
        <v>16</v>
      </c>
      <c r="AX102" s="274">
        <v>28</v>
      </c>
      <c r="AY102" s="275">
        <v>44</v>
      </c>
      <c r="AZ102" s="273">
        <v>39.799999999999997</v>
      </c>
      <c r="BA102" s="274">
        <v>34.799999999999997</v>
      </c>
      <c r="BB102" s="275">
        <v>36.6</v>
      </c>
      <c r="BC102" s="273">
        <v>16</v>
      </c>
      <c r="BD102" s="274">
        <v>28</v>
      </c>
      <c r="BE102" s="275">
        <v>44</v>
      </c>
    </row>
    <row r="103" spans="1:57" x14ac:dyDescent="0.35">
      <c r="A103" t="s">
        <v>108</v>
      </c>
      <c r="B103" t="s">
        <v>353</v>
      </c>
      <c r="C103" t="s">
        <v>352</v>
      </c>
      <c r="D103" s="273">
        <v>39</v>
      </c>
      <c r="E103" s="274">
        <v>26</v>
      </c>
      <c r="F103" s="275">
        <v>32</v>
      </c>
      <c r="G103" s="273">
        <v>413</v>
      </c>
      <c r="H103" s="274">
        <v>459</v>
      </c>
      <c r="I103" s="275">
        <v>872</v>
      </c>
      <c r="J103" s="273">
        <v>44</v>
      </c>
      <c r="K103" s="274">
        <v>30</v>
      </c>
      <c r="L103" s="275">
        <v>36</v>
      </c>
      <c r="M103" s="273">
        <v>413</v>
      </c>
      <c r="N103" s="274">
        <v>459</v>
      </c>
      <c r="O103" s="275">
        <v>872</v>
      </c>
      <c r="P103" s="273">
        <v>30.8</v>
      </c>
      <c r="Q103" s="274">
        <v>28.5</v>
      </c>
      <c r="R103" s="275">
        <v>29.5</v>
      </c>
      <c r="S103" s="273">
        <v>413</v>
      </c>
      <c r="T103" s="274">
        <v>459</v>
      </c>
      <c r="U103" s="275">
        <v>872</v>
      </c>
      <c r="V103" s="273">
        <v>52</v>
      </c>
      <c r="W103" s="274">
        <v>35</v>
      </c>
      <c r="X103" s="275">
        <v>43</v>
      </c>
      <c r="Y103" s="273">
        <v>1343</v>
      </c>
      <c r="Z103" s="274">
        <v>1355</v>
      </c>
      <c r="AA103" s="275">
        <v>2698</v>
      </c>
      <c r="AB103" s="273">
        <v>57</v>
      </c>
      <c r="AC103" s="274">
        <v>41</v>
      </c>
      <c r="AD103" s="275">
        <v>49</v>
      </c>
      <c r="AE103" s="273">
        <v>1343</v>
      </c>
      <c r="AF103" s="274">
        <v>1355</v>
      </c>
      <c r="AG103" s="275">
        <v>2698</v>
      </c>
      <c r="AH103" s="273">
        <v>31.7</v>
      </c>
      <c r="AI103" s="274">
        <v>29.2</v>
      </c>
      <c r="AJ103" s="275">
        <v>30.5</v>
      </c>
      <c r="AK103" s="273">
        <v>1343</v>
      </c>
      <c r="AL103" s="274">
        <v>1355</v>
      </c>
      <c r="AM103" s="275">
        <v>2698</v>
      </c>
      <c r="AN103" s="273">
        <v>49</v>
      </c>
      <c r="AO103" s="274">
        <v>32</v>
      </c>
      <c r="AP103" s="275">
        <v>40</v>
      </c>
      <c r="AQ103" s="273">
        <v>1756</v>
      </c>
      <c r="AR103" s="274">
        <v>1814</v>
      </c>
      <c r="AS103" s="275">
        <v>3570</v>
      </c>
      <c r="AT103" s="273">
        <v>54</v>
      </c>
      <c r="AU103" s="274">
        <v>38</v>
      </c>
      <c r="AV103" s="275">
        <v>46</v>
      </c>
      <c r="AW103" s="273">
        <v>1756</v>
      </c>
      <c r="AX103" s="274">
        <v>1814</v>
      </c>
      <c r="AY103" s="275">
        <v>3570</v>
      </c>
      <c r="AZ103" s="273">
        <v>31.5</v>
      </c>
      <c r="BA103" s="274">
        <v>29</v>
      </c>
      <c r="BB103" s="275">
        <v>30.2</v>
      </c>
      <c r="BC103" s="273">
        <v>1756</v>
      </c>
      <c r="BD103" s="274">
        <v>1814</v>
      </c>
      <c r="BE103" s="275">
        <v>3570</v>
      </c>
    </row>
    <row r="104" spans="1:57" x14ac:dyDescent="0.35">
      <c r="A104" t="s">
        <v>109</v>
      </c>
      <c r="B104" t="s">
        <v>354</v>
      </c>
      <c r="C104" t="s">
        <v>352</v>
      </c>
      <c r="D104" s="273">
        <v>52</v>
      </c>
      <c r="E104" s="274">
        <v>37</v>
      </c>
      <c r="F104" s="275">
        <v>44</v>
      </c>
      <c r="G104" s="273">
        <v>343</v>
      </c>
      <c r="H104" s="274">
        <v>393</v>
      </c>
      <c r="I104" s="275">
        <v>736</v>
      </c>
      <c r="J104" s="273">
        <v>55</v>
      </c>
      <c r="K104" s="274">
        <v>39</v>
      </c>
      <c r="L104" s="275">
        <v>46</v>
      </c>
      <c r="M104" s="273">
        <v>343</v>
      </c>
      <c r="N104" s="274">
        <v>393</v>
      </c>
      <c r="O104" s="275">
        <v>736</v>
      </c>
      <c r="P104" s="273">
        <v>33.200000000000003</v>
      </c>
      <c r="Q104" s="274">
        <v>30.1</v>
      </c>
      <c r="R104" s="275">
        <v>31.6</v>
      </c>
      <c r="S104" s="273">
        <v>343</v>
      </c>
      <c r="T104" s="274">
        <v>393</v>
      </c>
      <c r="U104" s="275">
        <v>736</v>
      </c>
      <c r="V104" s="273">
        <v>68</v>
      </c>
      <c r="W104" s="274">
        <v>54</v>
      </c>
      <c r="X104" s="275">
        <v>61</v>
      </c>
      <c r="Y104" s="273">
        <v>1821</v>
      </c>
      <c r="Z104" s="274">
        <v>1857</v>
      </c>
      <c r="AA104" s="275">
        <v>3678</v>
      </c>
      <c r="AB104" s="273">
        <v>69</v>
      </c>
      <c r="AC104" s="274">
        <v>55</v>
      </c>
      <c r="AD104" s="275">
        <v>62</v>
      </c>
      <c r="AE104" s="273">
        <v>1821</v>
      </c>
      <c r="AF104" s="274">
        <v>1857</v>
      </c>
      <c r="AG104" s="275">
        <v>3678</v>
      </c>
      <c r="AH104" s="273">
        <v>35.6</v>
      </c>
      <c r="AI104" s="274">
        <v>33.6</v>
      </c>
      <c r="AJ104" s="275">
        <v>34.6</v>
      </c>
      <c r="AK104" s="273">
        <v>1821</v>
      </c>
      <c r="AL104" s="274">
        <v>1857</v>
      </c>
      <c r="AM104" s="275">
        <v>3678</v>
      </c>
      <c r="AN104" s="273">
        <v>65</v>
      </c>
      <c r="AO104" s="274">
        <v>51</v>
      </c>
      <c r="AP104" s="275">
        <v>58</v>
      </c>
      <c r="AQ104" s="273">
        <v>2164</v>
      </c>
      <c r="AR104" s="274">
        <v>2250</v>
      </c>
      <c r="AS104" s="275">
        <v>4414</v>
      </c>
      <c r="AT104" s="273">
        <v>67</v>
      </c>
      <c r="AU104" s="274">
        <v>53</v>
      </c>
      <c r="AV104" s="275">
        <v>60</v>
      </c>
      <c r="AW104" s="273">
        <v>2164</v>
      </c>
      <c r="AX104" s="274">
        <v>2250</v>
      </c>
      <c r="AY104" s="275">
        <v>4414</v>
      </c>
      <c r="AZ104" s="273">
        <v>35.200000000000003</v>
      </c>
      <c r="BA104" s="274">
        <v>33</v>
      </c>
      <c r="BB104" s="275">
        <v>34.1</v>
      </c>
      <c r="BC104" s="273">
        <v>2164</v>
      </c>
      <c r="BD104" s="274">
        <v>2250</v>
      </c>
      <c r="BE104" s="275">
        <v>4414</v>
      </c>
    </row>
    <row r="105" spans="1:57" x14ac:dyDescent="0.35">
      <c r="A105" t="s">
        <v>110</v>
      </c>
      <c r="B105" t="s">
        <v>355</v>
      </c>
      <c r="C105" t="s">
        <v>352</v>
      </c>
      <c r="D105" s="273">
        <v>56</v>
      </c>
      <c r="E105" s="274">
        <v>36</v>
      </c>
      <c r="F105" s="275">
        <v>46</v>
      </c>
      <c r="G105" s="273">
        <v>277</v>
      </c>
      <c r="H105" s="274">
        <v>255</v>
      </c>
      <c r="I105" s="275">
        <v>532</v>
      </c>
      <c r="J105" s="273">
        <v>56</v>
      </c>
      <c r="K105" s="274">
        <v>38</v>
      </c>
      <c r="L105" s="275">
        <v>47</v>
      </c>
      <c r="M105" s="273">
        <v>277</v>
      </c>
      <c r="N105" s="274">
        <v>255</v>
      </c>
      <c r="O105" s="275">
        <v>532</v>
      </c>
      <c r="P105" s="273">
        <v>32.5</v>
      </c>
      <c r="Q105" s="274">
        <v>30.5</v>
      </c>
      <c r="R105" s="275">
        <v>31.5</v>
      </c>
      <c r="S105" s="273">
        <v>277</v>
      </c>
      <c r="T105" s="274">
        <v>255</v>
      </c>
      <c r="U105" s="275">
        <v>532</v>
      </c>
      <c r="V105" s="273">
        <v>76</v>
      </c>
      <c r="W105" s="274">
        <v>56</v>
      </c>
      <c r="X105" s="275">
        <v>66</v>
      </c>
      <c r="Y105" s="273">
        <v>1415</v>
      </c>
      <c r="Z105" s="274">
        <v>1387</v>
      </c>
      <c r="AA105" s="275">
        <v>2802</v>
      </c>
      <c r="AB105" s="273">
        <v>77</v>
      </c>
      <c r="AC105" s="274">
        <v>57</v>
      </c>
      <c r="AD105" s="275">
        <v>67</v>
      </c>
      <c r="AE105" s="273">
        <v>1415</v>
      </c>
      <c r="AF105" s="274">
        <v>1387</v>
      </c>
      <c r="AG105" s="275">
        <v>2802</v>
      </c>
      <c r="AH105" s="273">
        <v>36.4</v>
      </c>
      <c r="AI105" s="274">
        <v>33.700000000000003</v>
      </c>
      <c r="AJ105" s="275">
        <v>35.1</v>
      </c>
      <c r="AK105" s="273">
        <v>1415</v>
      </c>
      <c r="AL105" s="274">
        <v>1387</v>
      </c>
      <c r="AM105" s="275">
        <v>2802</v>
      </c>
      <c r="AN105" s="273">
        <v>73</v>
      </c>
      <c r="AO105" s="274">
        <v>53</v>
      </c>
      <c r="AP105" s="275">
        <v>63</v>
      </c>
      <c r="AQ105" s="273">
        <v>1692</v>
      </c>
      <c r="AR105" s="274">
        <v>1642</v>
      </c>
      <c r="AS105" s="275">
        <v>3334</v>
      </c>
      <c r="AT105" s="273">
        <v>74</v>
      </c>
      <c r="AU105" s="274">
        <v>54</v>
      </c>
      <c r="AV105" s="275">
        <v>64</v>
      </c>
      <c r="AW105" s="273">
        <v>1692</v>
      </c>
      <c r="AX105" s="274">
        <v>1642</v>
      </c>
      <c r="AY105" s="275">
        <v>3334</v>
      </c>
      <c r="AZ105" s="273">
        <v>35.799999999999997</v>
      </c>
      <c r="BA105" s="274">
        <v>33.200000000000003</v>
      </c>
      <c r="BB105" s="275">
        <v>34.5</v>
      </c>
      <c r="BC105" s="273">
        <v>1692</v>
      </c>
      <c r="BD105" s="274">
        <v>1642</v>
      </c>
      <c r="BE105" s="275">
        <v>3334</v>
      </c>
    </row>
    <row r="106" spans="1:57" x14ac:dyDescent="0.35">
      <c r="A106" t="s">
        <v>111</v>
      </c>
      <c r="B106" t="s">
        <v>356</v>
      </c>
      <c r="C106" t="s">
        <v>352</v>
      </c>
      <c r="D106" s="273">
        <v>59</v>
      </c>
      <c r="E106" s="274">
        <v>43</v>
      </c>
      <c r="F106" s="275">
        <v>51</v>
      </c>
      <c r="G106" s="273">
        <v>426</v>
      </c>
      <c r="H106" s="274">
        <v>433</v>
      </c>
      <c r="I106" s="275">
        <v>859</v>
      </c>
      <c r="J106" s="273">
        <v>60</v>
      </c>
      <c r="K106" s="274">
        <v>45</v>
      </c>
      <c r="L106" s="275">
        <v>52</v>
      </c>
      <c r="M106" s="273">
        <v>426</v>
      </c>
      <c r="N106" s="274">
        <v>433</v>
      </c>
      <c r="O106" s="275">
        <v>859</v>
      </c>
      <c r="P106" s="273">
        <v>34.200000000000003</v>
      </c>
      <c r="Q106" s="274">
        <v>32.200000000000003</v>
      </c>
      <c r="R106" s="275">
        <v>33.200000000000003</v>
      </c>
      <c r="S106" s="273">
        <v>426</v>
      </c>
      <c r="T106" s="274">
        <v>433</v>
      </c>
      <c r="U106" s="275">
        <v>859</v>
      </c>
      <c r="V106" s="273">
        <v>61</v>
      </c>
      <c r="W106" s="274">
        <v>48</v>
      </c>
      <c r="X106" s="275">
        <v>54</v>
      </c>
      <c r="Y106" s="273">
        <v>1448</v>
      </c>
      <c r="Z106" s="274">
        <v>1540</v>
      </c>
      <c r="AA106" s="275">
        <v>2988</v>
      </c>
      <c r="AB106" s="273">
        <v>63</v>
      </c>
      <c r="AC106" s="274">
        <v>51</v>
      </c>
      <c r="AD106" s="275">
        <v>57</v>
      </c>
      <c r="AE106" s="273">
        <v>1448</v>
      </c>
      <c r="AF106" s="274">
        <v>1540</v>
      </c>
      <c r="AG106" s="275">
        <v>2988</v>
      </c>
      <c r="AH106" s="273">
        <v>35</v>
      </c>
      <c r="AI106" s="274">
        <v>33.299999999999997</v>
      </c>
      <c r="AJ106" s="275">
        <v>34.1</v>
      </c>
      <c r="AK106" s="273">
        <v>1448</v>
      </c>
      <c r="AL106" s="274">
        <v>1540</v>
      </c>
      <c r="AM106" s="275">
        <v>2988</v>
      </c>
      <c r="AN106" s="273">
        <v>61</v>
      </c>
      <c r="AO106" s="274">
        <v>47</v>
      </c>
      <c r="AP106" s="275">
        <v>54</v>
      </c>
      <c r="AQ106" s="273">
        <v>1874</v>
      </c>
      <c r="AR106" s="274">
        <v>1973</v>
      </c>
      <c r="AS106" s="275">
        <v>3847</v>
      </c>
      <c r="AT106" s="273">
        <v>62</v>
      </c>
      <c r="AU106" s="274">
        <v>50</v>
      </c>
      <c r="AV106" s="275">
        <v>56</v>
      </c>
      <c r="AW106" s="273">
        <v>1874</v>
      </c>
      <c r="AX106" s="274">
        <v>1973</v>
      </c>
      <c r="AY106" s="275">
        <v>3847</v>
      </c>
      <c r="AZ106" s="273">
        <v>34.799999999999997</v>
      </c>
      <c r="BA106" s="274">
        <v>33.1</v>
      </c>
      <c r="BB106" s="275">
        <v>33.9</v>
      </c>
      <c r="BC106" s="273">
        <v>1874</v>
      </c>
      <c r="BD106" s="274">
        <v>1973</v>
      </c>
      <c r="BE106" s="275">
        <v>3847</v>
      </c>
    </row>
    <row r="107" spans="1:57" x14ac:dyDescent="0.35">
      <c r="A107" t="s">
        <v>112</v>
      </c>
      <c r="B107" t="s">
        <v>357</v>
      </c>
      <c r="C107" t="s">
        <v>352</v>
      </c>
      <c r="D107" s="273">
        <v>46</v>
      </c>
      <c r="E107" s="274">
        <v>32</v>
      </c>
      <c r="F107" s="275">
        <v>39</v>
      </c>
      <c r="G107" s="273">
        <v>297</v>
      </c>
      <c r="H107" s="274">
        <v>313</v>
      </c>
      <c r="I107" s="275">
        <v>610</v>
      </c>
      <c r="J107" s="273">
        <v>47</v>
      </c>
      <c r="K107" s="274">
        <v>33</v>
      </c>
      <c r="L107" s="275">
        <v>40</v>
      </c>
      <c r="M107" s="273">
        <v>297</v>
      </c>
      <c r="N107" s="274">
        <v>313</v>
      </c>
      <c r="O107" s="275">
        <v>610</v>
      </c>
      <c r="P107" s="273">
        <v>31.2</v>
      </c>
      <c r="Q107" s="274">
        <v>29.2</v>
      </c>
      <c r="R107" s="275">
        <v>30.2</v>
      </c>
      <c r="S107" s="273">
        <v>297</v>
      </c>
      <c r="T107" s="274">
        <v>313</v>
      </c>
      <c r="U107" s="275">
        <v>610</v>
      </c>
      <c r="V107" s="273">
        <v>73</v>
      </c>
      <c r="W107" s="274">
        <v>54</v>
      </c>
      <c r="X107" s="275">
        <v>63</v>
      </c>
      <c r="Y107" s="273">
        <v>1682</v>
      </c>
      <c r="Z107" s="274">
        <v>1720</v>
      </c>
      <c r="AA107" s="275">
        <v>3402</v>
      </c>
      <c r="AB107" s="273">
        <v>74</v>
      </c>
      <c r="AC107" s="274">
        <v>55</v>
      </c>
      <c r="AD107" s="275">
        <v>65</v>
      </c>
      <c r="AE107" s="273">
        <v>1682</v>
      </c>
      <c r="AF107" s="274">
        <v>1720</v>
      </c>
      <c r="AG107" s="275">
        <v>3402</v>
      </c>
      <c r="AH107" s="273">
        <v>35.299999999999997</v>
      </c>
      <c r="AI107" s="274">
        <v>32.799999999999997</v>
      </c>
      <c r="AJ107" s="275">
        <v>34</v>
      </c>
      <c r="AK107" s="273">
        <v>1682</v>
      </c>
      <c r="AL107" s="274">
        <v>1720</v>
      </c>
      <c r="AM107" s="275">
        <v>3402</v>
      </c>
      <c r="AN107" s="273">
        <v>69</v>
      </c>
      <c r="AO107" s="274">
        <v>50</v>
      </c>
      <c r="AP107" s="275">
        <v>60</v>
      </c>
      <c r="AQ107" s="273">
        <v>1979</v>
      </c>
      <c r="AR107" s="274">
        <v>2033</v>
      </c>
      <c r="AS107" s="275">
        <v>4012</v>
      </c>
      <c r="AT107" s="273">
        <v>70</v>
      </c>
      <c r="AU107" s="274">
        <v>52</v>
      </c>
      <c r="AV107" s="275">
        <v>61</v>
      </c>
      <c r="AW107" s="273">
        <v>1979</v>
      </c>
      <c r="AX107" s="274">
        <v>2033</v>
      </c>
      <c r="AY107" s="275">
        <v>4012</v>
      </c>
      <c r="AZ107" s="273">
        <v>34.700000000000003</v>
      </c>
      <c r="BA107" s="274">
        <v>32.299999999999997</v>
      </c>
      <c r="BB107" s="275">
        <v>33.5</v>
      </c>
      <c r="BC107" s="273">
        <v>1979</v>
      </c>
      <c r="BD107" s="274">
        <v>2033</v>
      </c>
      <c r="BE107" s="275">
        <v>4012</v>
      </c>
    </row>
    <row r="108" spans="1:57" x14ac:dyDescent="0.35">
      <c r="A108" t="s">
        <v>93</v>
      </c>
      <c r="B108" t="s">
        <v>339</v>
      </c>
      <c r="C108" t="s">
        <v>338</v>
      </c>
      <c r="D108" s="273">
        <v>42</v>
      </c>
      <c r="E108" s="274">
        <v>18</v>
      </c>
      <c r="F108" s="275">
        <v>29</v>
      </c>
      <c r="G108" s="273">
        <v>259</v>
      </c>
      <c r="H108" s="274">
        <v>284</v>
      </c>
      <c r="I108" s="275">
        <v>543</v>
      </c>
      <c r="J108" s="273">
        <v>46</v>
      </c>
      <c r="K108" s="274">
        <v>23</v>
      </c>
      <c r="L108" s="275">
        <v>34</v>
      </c>
      <c r="M108" s="273">
        <v>259</v>
      </c>
      <c r="N108" s="274">
        <v>284</v>
      </c>
      <c r="O108" s="275">
        <v>543</v>
      </c>
      <c r="P108" s="273">
        <v>31.1</v>
      </c>
      <c r="Q108" s="274">
        <v>27.7</v>
      </c>
      <c r="R108" s="275">
        <v>29.3</v>
      </c>
      <c r="S108" s="273">
        <v>259</v>
      </c>
      <c r="T108" s="274">
        <v>284</v>
      </c>
      <c r="U108" s="275">
        <v>543</v>
      </c>
      <c r="V108" s="273">
        <v>57</v>
      </c>
      <c r="W108" s="274">
        <v>39</v>
      </c>
      <c r="X108" s="275">
        <v>48</v>
      </c>
      <c r="Y108" s="273">
        <v>571</v>
      </c>
      <c r="Z108" s="274">
        <v>639</v>
      </c>
      <c r="AA108" s="275">
        <v>1210</v>
      </c>
      <c r="AB108" s="273">
        <v>61</v>
      </c>
      <c r="AC108" s="274">
        <v>45</v>
      </c>
      <c r="AD108" s="275">
        <v>53</v>
      </c>
      <c r="AE108" s="273">
        <v>571</v>
      </c>
      <c r="AF108" s="274">
        <v>639</v>
      </c>
      <c r="AG108" s="275">
        <v>1210</v>
      </c>
      <c r="AH108" s="273">
        <v>33.799999999999997</v>
      </c>
      <c r="AI108" s="274">
        <v>31.6</v>
      </c>
      <c r="AJ108" s="275">
        <v>32.6</v>
      </c>
      <c r="AK108" s="273">
        <v>571</v>
      </c>
      <c r="AL108" s="274">
        <v>639</v>
      </c>
      <c r="AM108" s="275">
        <v>1210</v>
      </c>
      <c r="AN108" s="273">
        <v>52</v>
      </c>
      <c r="AO108" s="274">
        <v>33</v>
      </c>
      <c r="AP108" s="275">
        <v>42</v>
      </c>
      <c r="AQ108" s="273">
        <v>830</v>
      </c>
      <c r="AR108" s="274">
        <v>923</v>
      </c>
      <c r="AS108" s="275">
        <v>1753</v>
      </c>
      <c r="AT108" s="273">
        <v>57</v>
      </c>
      <c r="AU108" s="274">
        <v>38</v>
      </c>
      <c r="AV108" s="275">
        <v>47</v>
      </c>
      <c r="AW108" s="273">
        <v>830</v>
      </c>
      <c r="AX108" s="274">
        <v>923</v>
      </c>
      <c r="AY108" s="275">
        <v>1753</v>
      </c>
      <c r="AZ108" s="273">
        <v>32.9</v>
      </c>
      <c r="BA108" s="274">
        <v>30.4</v>
      </c>
      <c r="BB108" s="275">
        <v>31.6</v>
      </c>
      <c r="BC108" s="273">
        <v>830</v>
      </c>
      <c r="BD108" s="274">
        <v>923</v>
      </c>
      <c r="BE108" s="275">
        <v>1753</v>
      </c>
    </row>
    <row r="109" spans="1:57" x14ac:dyDescent="0.35">
      <c r="A109" t="s">
        <v>113</v>
      </c>
      <c r="B109" t="s">
        <v>358</v>
      </c>
      <c r="C109" t="s">
        <v>352</v>
      </c>
      <c r="D109" s="273">
        <v>41</v>
      </c>
      <c r="E109" s="274">
        <v>24</v>
      </c>
      <c r="F109" s="275">
        <v>32</v>
      </c>
      <c r="G109" s="273">
        <v>607</v>
      </c>
      <c r="H109" s="274">
        <v>639</v>
      </c>
      <c r="I109" s="275">
        <v>1246</v>
      </c>
      <c r="J109" s="273">
        <v>43</v>
      </c>
      <c r="K109" s="274">
        <v>26</v>
      </c>
      <c r="L109" s="275">
        <v>35</v>
      </c>
      <c r="M109" s="273">
        <v>607</v>
      </c>
      <c r="N109" s="274">
        <v>639</v>
      </c>
      <c r="O109" s="275">
        <v>1246</v>
      </c>
      <c r="P109" s="273">
        <v>31.2</v>
      </c>
      <c r="Q109" s="274">
        <v>28.1</v>
      </c>
      <c r="R109" s="275">
        <v>29.6</v>
      </c>
      <c r="S109" s="273">
        <v>607</v>
      </c>
      <c r="T109" s="274">
        <v>639</v>
      </c>
      <c r="U109" s="275">
        <v>1246</v>
      </c>
      <c r="V109" s="273">
        <v>56</v>
      </c>
      <c r="W109" s="274">
        <v>36</v>
      </c>
      <c r="X109" s="275">
        <v>46</v>
      </c>
      <c r="Y109" s="273">
        <v>1800</v>
      </c>
      <c r="Z109" s="274">
        <v>1837</v>
      </c>
      <c r="AA109" s="275">
        <v>3637</v>
      </c>
      <c r="AB109" s="273">
        <v>59</v>
      </c>
      <c r="AC109" s="274">
        <v>41</v>
      </c>
      <c r="AD109" s="275">
        <v>50</v>
      </c>
      <c r="AE109" s="273">
        <v>1800</v>
      </c>
      <c r="AF109" s="274">
        <v>1837</v>
      </c>
      <c r="AG109" s="275">
        <v>3637</v>
      </c>
      <c r="AH109" s="273">
        <v>33.299999999999997</v>
      </c>
      <c r="AI109" s="274">
        <v>30.5</v>
      </c>
      <c r="AJ109" s="275">
        <v>31.9</v>
      </c>
      <c r="AK109" s="273">
        <v>1800</v>
      </c>
      <c r="AL109" s="274">
        <v>1837</v>
      </c>
      <c r="AM109" s="275">
        <v>3637</v>
      </c>
      <c r="AN109" s="273">
        <v>52</v>
      </c>
      <c r="AO109" s="274">
        <v>33</v>
      </c>
      <c r="AP109" s="275">
        <v>42</v>
      </c>
      <c r="AQ109" s="273">
        <v>2407</v>
      </c>
      <c r="AR109" s="274">
        <v>2476</v>
      </c>
      <c r="AS109" s="275">
        <v>4883</v>
      </c>
      <c r="AT109" s="273">
        <v>55</v>
      </c>
      <c r="AU109" s="274">
        <v>37</v>
      </c>
      <c r="AV109" s="275">
        <v>46</v>
      </c>
      <c r="AW109" s="273">
        <v>2407</v>
      </c>
      <c r="AX109" s="274">
        <v>2476</v>
      </c>
      <c r="AY109" s="275">
        <v>4883</v>
      </c>
      <c r="AZ109" s="273">
        <v>32.799999999999997</v>
      </c>
      <c r="BA109" s="274">
        <v>29.9</v>
      </c>
      <c r="BB109" s="275">
        <v>31.3</v>
      </c>
      <c r="BC109" s="273">
        <v>2407</v>
      </c>
      <c r="BD109" s="274">
        <v>2476</v>
      </c>
      <c r="BE109" s="275">
        <v>4883</v>
      </c>
    </row>
    <row r="110" spans="1:57" x14ac:dyDescent="0.35">
      <c r="A110" t="s">
        <v>114</v>
      </c>
      <c r="B110" t="s">
        <v>359</v>
      </c>
      <c r="C110" t="s">
        <v>352</v>
      </c>
      <c r="D110" s="273">
        <v>51</v>
      </c>
      <c r="E110" s="274">
        <v>40</v>
      </c>
      <c r="F110" s="275">
        <v>45</v>
      </c>
      <c r="G110" s="273">
        <v>409</v>
      </c>
      <c r="H110" s="274">
        <v>442</v>
      </c>
      <c r="I110" s="275">
        <v>851</v>
      </c>
      <c r="J110" s="273">
        <v>54</v>
      </c>
      <c r="K110" s="274">
        <v>44</v>
      </c>
      <c r="L110" s="275">
        <v>49</v>
      </c>
      <c r="M110" s="273">
        <v>409</v>
      </c>
      <c r="N110" s="274">
        <v>442</v>
      </c>
      <c r="O110" s="275">
        <v>851</v>
      </c>
      <c r="P110" s="273">
        <v>33.200000000000003</v>
      </c>
      <c r="Q110" s="274">
        <v>31.7</v>
      </c>
      <c r="R110" s="275">
        <v>32.4</v>
      </c>
      <c r="S110" s="273">
        <v>409</v>
      </c>
      <c r="T110" s="274">
        <v>442</v>
      </c>
      <c r="U110" s="275">
        <v>851</v>
      </c>
      <c r="V110" s="273">
        <v>63</v>
      </c>
      <c r="W110" s="274">
        <v>48</v>
      </c>
      <c r="X110" s="275">
        <v>56</v>
      </c>
      <c r="Y110" s="273">
        <v>1889</v>
      </c>
      <c r="Z110" s="274">
        <v>1971</v>
      </c>
      <c r="AA110" s="275">
        <v>3860</v>
      </c>
      <c r="AB110" s="273">
        <v>65</v>
      </c>
      <c r="AC110" s="274">
        <v>51</v>
      </c>
      <c r="AD110" s="275">
        <v>58</v>
      </c>
      <c r="AE110" s="273">
        <v>1889</v>
      </c>
      <c r="AF110" s="274">
        <v>1971</v>
      </c>
      <c r="AG110" s="275">
        <v>3860</v>
      </c>
      <c r="AH110" s="273">
        <v>35.299999999999997</v>
      </c>
      <c r="AI110" s="274">
        <v>33.200000000000003</v>
      </c>
      <c r="AJ110" s="275">
        <v>34.200000000000003</v>
      </c>
      <c r="AK110" s="273">
        <v>1889</v>
      </c>
      <c r="AL110" s="274">
        <v>1971</v>
      </c>
      <c r="AM110" s="275">
        <v>3860</v>
      </c>
      <c r="AN110" s="273">
        <v>61</v>
      </c>
      <c r="AO110" s="274">
        <v>47</v>
      </c>
      <c r="AP110" s="275">
        <v>54</v>
      </c>
      <c r="AQ110" s="273">
        <v>2298</v>
      </c>
      <c r="AR110" s="274">
        <v>2413</v>
      </c>
      <c r="AS110" s="275">
        <v>4711</v>
      </c>
      <c r="AT110" s="273">
        <v>63</v>
      </c>
      <c r="AU110" s="274">
        <v>50</v>
      </c>
      <c r="AV110" s="275">
        <v>56</v>
      </c>
      <c r="AW110" s="273">
        <v>2298</v>
      </c>
      <c r="AX110" s="274">
        <v>2413</v>
      </c>
      <c r="AY110" s="275">
        <v>4711</v>
      </c>
      <c r="AZ110" s="273">
        <v>34.9</v>
      </c>
      <c r="BA110" s="274">
        <v>32.9</v>
      </c>
      <c r="BB110" s="275">
        <v>33.9</v>
      </c>
      <c r="BC110" s="273">
        <v>2298</v>
      </c>
      <c r="BD110" s="274">
        <v>2413</v>
      </c>
      <c r="BE110" s="275">
        <v>4711</v>
      </c>
    </row>
    <row r="111" spans="1:57" x14ac:dyDescent="0.35">
      <c r="A111" t="s">
        <v>115</v>
      </c>
      <c r="B111" t="s">
        <v>360</v>
      </c>
      <c r="C111" t="s">
        <v>352</v>
      </c>
      <c r="D111" s="273">
        <v>46</v>
      </c>
      <c r="E111" s="274">
        <v>30</v>
      </c>
      <c r="F111" s="275">
        <v>38</v>
      </c>
      <c r="G111" s="273">
        <v>702</v>
      </c>
      <c r="H111" s="274">
        <v>689</v>
      </c>
      <c r="I111" s="275">
        <v>1391</v>
      </c>
      <c r="J111" s="273">
        <v>48</v>
      </c>
      <c r="K111" s="274">
        <v>34</v>
      </c>
      <c r="L111" s="275">
        <v>41</v>
      </c>
      <c r="M111" s="273">
        <v>702</v>
      </c>
      <c r="N111" s="274">
        <v>689</v>
      </c>
      <c r="O111" s="275">
        <v>1391</v>
      </c>
      <c r="P111" s="273">
        <v>33</v>
      </c>
      <c r="Q111" s="274">
        <v>30.2</v>
      </c>
      <c r="R111" s="275">
        <v>31.6</v>
      </c>
      <c r="S111" s="273">
        <v>702</v>
      </c>
      <c r="T111" s="274">
        <v>689</v>
      </c>
      <c r="U111" s="275">
        <v>1391</v>
      </c>
      <c r="V111" s="273">
        <v>59</v>
      </c>
      <c r="W111" s="274">
        <v>40</v>
      </c>
      <c r="X111" s="275">
        <v>49</v>
      </c>
      <c r="Y111" s="273">
        <v>1580</v>
      </c>
      <c r="Z111" s="274">
        <v>1768</v>
      </c>
      <c r="AA111" s="275">
        <v>3348</v>
      </c>
      <c r="AB111" s="273">
        <v>62</v>
      </c>
      <c r="AC111" s="274">
        <v>44</v>
      </c>
      <c r="AD111" s="275">
        <v>52</v>
      </c>
      <c r="AE111" s="273">
        <v>1580</v>
      </c>
      <c r="AF111" s="274">
        <v>1768</v>
      </c>
      <c r="AG111" s="275">
        <v>3348</v>
      </c>
      <c r="AH111" s="273">
        <v>35.200000000000003</v>
      </c>
      <c r="AI111" s="274">
        <v>32.200000000000003</v>
      </c>
      <c r="AJ111" s="275">
        <v>33.6</v>
      </c>
      <c r="AK111" s="273">
        <v>1580</v>
      </c>
      <c r="AL111" s="274">
        <v>1768</v>
      </c>
      <c r="AM111" s="275">
        <v>3348</v>
      </c>
      <c r="AN111" s="273">
        <v>55</v>
      </c>
      <c r="AO111" s="274">
        <v>37</v>
      </c>
      <c r="AP111" s="275">
        <v>46</v>
      </c>
      <c r="AQ111" s="273">
        <v>2282</v>
      </c>
      <c r="AR111" s="274">
        <v>2457</v>
      </c>
      <c r="AS111" s="275">
        <v>4739</v>
      </c>
      <c r="AT111" s="273">
        <v>58</v>
      </c>
      <c r="AU111" s="274">
        <v>41</v>
      </c>
      <c r="AV111" s="275">
        <v>49</v>
      </c>
      <c r="AW111" s="273">
        <v>2282</v>
      </c>
      <c r="AX111" s="274">
        <v>2457</v>
      </c>
      <c r="AY111" s="275">
        <v>4739</v>
      </c>
      <c r="AZ111" s="273">
        <v>34.5</v>
      </c>
      <c r="BA111" s="274">
        <v>31.7</v>
      </c>
      <c r="BB111" s="275">
        <v>33</v>
      </c>
      <c r="BC111" s="273">
        <v>2282</v>
      </c>
      <c r="BD111" s="274">
        <v>2457</v>
      </c>
      <c r="BE111" s="275">
        <v>4739</v>
      </c>
    </row>
    <row r="112" spans="1:57" x14ac:dyDescent="0.35">
      <c r="A112" t="s">
        <v>116</v>
      </c>
      <c r="B112" t="s">
        <v>361</v>
      </c>
      <c r="C112" t="s">
        <v>352</v>
      </c>
      <c r="D112" s="273">
        <v>60</v>
      </c>
      <c r="E112" s="274">
        <v>52</v>
      </c>
      <c r="F112" s="275">
        <v>56</v>
      </c>
      <c r="G112" s="273">
        <v>453</v>
      </c>
      <c r="H112" s="274">
        <v>490</v>
      </c>
      <c r="I112" s="275">
        <v>943</v>
      </c>
      <c r="J112" s="273">
        <v>64</v>
      </c>
      <c r="K112" s="274">
        <v>56</v>
      </c>
      <c r="L112" s="275">
        <v>60</v>
      </c>
      <c r="M112" s="273">
        <v>453</v>
      </c>
      <c r="N112" s="274">
        <v>490</v>
      </c>
      <c r="O112" s="275">
        <v>943</v>
      </c>
      <c r="P112" s="273">
        <v>34.700000000000003</v>
      </c>
      <c r="Q112" s="274">
        <v>32.700000000000003</v>
      </c>
      <c r="R112" s="275">
        <v>33.6</v>
      </c>
      <c r="S112" s="273">
        <v>453</v>
      </c>
      <c r="T112" s="274">
        <v>490</v>
      </c>
      <c r="U112" s="275">
        <v>943</v>
      </c>
      <c r="V112" s="273">
        <v>78</v>
      </c>
      <c r="W112" s="274">
        <v>61</v>
      </c>
      <c r="X112" s="275">
        <v>69</v>
      </c>
      <c r="Y112" s="273">
        <v>1251</v>
      </c>
      <c r="Z112" s="274">
        <v>1363</v>
      </c>
      <c r="AA112" s="275">
        <v>2614</v>
      </c>
      <c r="AB112" s="273">
        <v>81</v>
      </c>
      <c r="AC112" s="274">
        <v>64</v>
      </c>
      <c r="AD112" s="275">
        <v>72</v>
      </c>
      <c r="AE112" s="273">
        <v>1251</v>
      </c>
      <c r="AF112" s="274">
        <v>1363</v>
      </c>
      <c r="AG112" s="275">
        <v>2614</v>
      </c>
      <c r="AH112" s="273">
        <v>37.200000000000003</v>
      </c>
      <c r="AI112" s="274">
        <v>34.1</v>
      </c>
      <c r="AJ112" s="275">
        <v>35.6</v>
      </c>
      <c r="AK112" s="273">
        <v>1251</v>
      </c>
      <c r="AL112" s="274">
        <v>1363</v>
      </c>
      <c r="AM112" s="275">
        <v>2614</v>
      </c>
      <c r="AN112" s="273">
        <v>74</v>
      </c>
      <c r="AO112" s="274">
        <v>59</v>
      </c>
      <c r="AP112" s="275">
        <v>66</v>
      </c>
      <c r="AQ112" s="273">
        <v>1704</v>
      </c>
      <c r="AR112" s="274">
        <v>1853</v>
      </c>
      <c r="AS112" s="275">
        <v>3557</v>
      </c>
      <c r="AT112" s="273">
        <v>76</v>
      </c>
      <c r="AU112" s="274">
        <v>62</v>
      </c>
      <c r="AV112" s="275">
        <v>69</v>
      </c>
      <c r="AW112" s="273">
        <v>1704</v>
      </c>
      <c r="AX112" s="274">
        <v>1853</v>
      </c>
      <c r="AY112" s="275">
        <v>3557</v>
      </c>
      <c r="AZ112" s="273">
        <v>36.5</v>
      </c>
      <c r="BA112" s="274">
        <v>33.700000000000003</v>
      </c>
      <c r="BB112" s="275">
        <v>35.1</v>
      </c>
      <c r="BC112" s="273">
        <v>1704</v>
      </c>
      <c r="BD112" s="274">
        <v>1853</v>
      </c>
      <c r="BE112" s="275">
        <v>3557</v>
      </c>
    </row>
    <row r="113" spans="1:57" x14ac:dyDescent="0.35">
      <c r="A113" t="s">
        <v>95</v>
      </c>
      <c r="B113" t="s">
        <v>340</v>
      </c>
      <c r="C113" t="s">
        <v>338</v>
      </c>
      <c r="D113" s="273">
        <v>61</v>
      </c>
      <c r="E113" s="274">
        <v>44</v>
      </c>
      <c r="F113" s="275">
        <v>53</v>
      </c>
      <c r="G113" s="273">
        <v>432</v>
      </c>
      <c r="H113" s="274">
        <v>418</v>
      </c>
      <c r="I113" s="275">
        <v>850</v>
      </c>
      <c r="J113" s="273">
        <v>63</v>
      </c>
      <c r="K113" s="274">
        <v>46</v>
      </c>
      <c r="L113" s="275">
        <v>55</v>
      </c>
      <c r="M113" s="273">
        <v>432</v>
      </c>
      <c r="N113" s="274">
        <v>418</v>
      </c>
      <c r="O113" s="275">
        <v>850</v>
      </c>
      <c r="P113" s="273">
        <v>33.700000000000003</v>
      </c>
      <c r="Q113" s="274">
        <v>31.1</v>
      </c>
      <c r="R113" s="275">
        <v>32.4</v>
      </c>
      <c r="S113" s="273">
        <v>432</v>
      </c>
      <c r="T113" s="274">
        <v>418</v>
      </c>
      <c r="U113" s="275">
        <v>850</v>
      </c>
      <c r="V113" s="273">
        <v>64</v>
      </c>
      <c r="W113" s="274">
        <v>49</v>
      </c>
      <c r="X113" s="275">
        <v>56</v>
      </c>
      <c r="Y113" s="273">
        <v>1083</v>
      </c>
      <c r="Z113" s="274">
        <v>1116</v>
      </c>
      <c r="AA113" s="275">
        <v>2199</v>
      </c>
      <c r="AB113" s="273">
        <v>65</v>
      </c>
      <c r="AC113" s="274">
        <v>50</v>
      </c>
      <c r="AD113" s="275">
        <v>58</v>
      </c>
      <c r="AE113" s="273">
        <v>1083</v>
      </c>
      <c r="AF113" s="274">
        <v>1116</v>
      </c>
      <c r="AG113" s="275">
        <v>2199</v>
      </c>
      <c r="AH113" s="273">
        <v>34.700000000000003</v>
      </c>
      <c r="AI113" s="274">
        <v>32.5</v>
      </c>
      <c r="AJ113" s="275">
        <v>33.6</v>
      </c>
      <c r="AK113" s="273">
        <v>1083</v>
      </c>
      <c r="AL113" s="274">
        <v>1116</v>
      </c>
      <c r="AM113" s="275">
        <v>2199</v>
      </c>
      <c r="AN113" s="273">
        <v>63</v>
      </c>
      <c r="AO113" s="274">
        <v>47</v>
      </c>
      <c r="AP113" s="275">
        <v>55</v>
      </c>
      <c r="AQ113" s="273">
        <v>1515</v>
      </c>
      <c r="AR113" s="274">
        <v>1534</v>
      </c>
      <c r="AS113" s="275">
        <v>3049</v>
      </c>
      <c r="AT113" s="273">
        <v>65</v>
      </c>
      <c r="AU113" s="274">
        <v>49</v>
      </c>
      <c r="AV113" s="275">
        <v>57</v>
      </c>
      <c r="AW113" s="273">
        <v>1515</v>
      </c>
      <c r="AX113" s="274">
        <v>1534</v>
      </c>
      <c r="AY113" s="275">
        <v>3049</v>
      </c>
      <c r="AZ113" s="273">
        <v>34.4</v>
      </c>
      <c r="BA113" s="274">
        <v>32.1</v>
      </c>
      <c r="BB113" s="275">
        <v>33.299999999999997</v>
      </c>
      <c r="BC113" s="273">
        <v>1515</v>
      </c>
      <c r="BD113" s="274">
        <v>1534</v>
      </c>
      <c r="BE113" s="275">
        <v>3049</v>
      </c>
    </row>
    <row r="114" spans="1:57" x14ac:dyDescent="0.35">
      <c r="A114" t="s">
        <v>96</v>
      </c>
      <c r="B114" t="s">
        <v>341</v>
      </c>
      <c r="C114" t="s">
        <v>338</v>
      </c>
      <c r="D114" s="273">
        <v>47</v>
      </c>
      <c r="E114" s="274">
        <v>27</v>
      </c>
      <c r="F114" s="275">
        <v>37</v>
      </c>
      <c r="G114" s="273">
        <v>223</v>
      </c>
      <c r="H114" s="274">
        <v>233</v>
      </c>
      <c r="I114" s="275">
        <v>456</v>
      </c>
      <c r="J114" s="273">
        <v>48</v>
      </c>
      <c r="K114" s="274">
        <v>31</v>
      </c>
      <c r="L114" s="275">
        <v>40</v>
      </c>
      <c r="M114" s="273">
        <v>223</v>
      </c>
      <c r="N114" s="274">
        <v>233</v>
      </c>
      <c r="O114" s="275">
        <v>456</v>
      </c>
      <c r="P114" s="273">
        <v>32.1</v>
      </c>
      <c r="Q114" s="274">
        <v>29.6</v>
      </c>
      <c r="R114" s="275">
        <v>30.8</v>
      </c>
      <c r="S114" s="273">
        <v>223</v>
      </c>
      <c r="T114" s="274">
        <v>233</v>
      </c>
      <c r="U114" s="275">
        <v>456</v>
      </c>
      <c r="V114" s="273">
        <v>63</v>
      </c>
      <c r="W114" s="274">
        <v>46</v>
      </c>
      <c r="X114" s="275">
        <v>55</v>
      </c>
      <c r="Y114" s="273">
        <v>572</v>
      </c>
      <c r="Z114" s="274">
        <v>545</v>
      </c>
      <c r="AA114" s="275">
        <v>1117</v>
      </c>
      <c r="AB114" s="273">
        <v>66</v>
      </c>
      <c r="AC114" s="274">
        <v>50</v>
      </c>
      <c r="AD114" s="275">
        <v>58</v>
      </c>
      <c r="AE114" s="273">
        <v>572</v>
      </c>
      <c r="AF114" s="274">
        <v>545</v>
      </c>
      <c r="AG114" s="275">
        <v>1117</v>
      </c>
      <c r="AH114" s="273">
        <v>34.4</v>
      </c>
      <c r="AI114" s="274">
        <v>32.200000000000003</v>
      </c>
      <c r="AJ114" s="275">
        <v>33.4</v>
      </c>
      <c r="AK114" s="273">
        <v>572</v>
      </c>
      <c r="AL114" s="274">
        <v>545</v>
      </c>
      <c r="AM114" s="275">
        <v>1117</v>
      </c>
      <c r="AN114" s="273">
        <v>59</v>
      </c>
      <c r="AO114" s="274">
        <v>40</v>
      </c>
      <c r="AP114" s="275">
        <v>49</v>
      </c>
      <c r="AQ114" s="273">
        <v>795</v>
      </c>
      <c r="AR114" s="274">
        <v>778</v>
      </c>
      <c r="AS114" s="275">
        <v>1573</v>
      </c>
      <c r="AT114" s="273">
        <v>61</v>
      </c>
      <c r="AU114" s="274">
        <v>44</v>
      </c>
      <c r="AV114" s="275">
        <v>53</v>
      </c>
      <c r="AW114" s="273">
        <v>795</v>
      </c>
      <c r="AX114" s="274">
        <v>778</v>
      </c>
      <c r="AY114" s="275">
        <v>1573</v>
      </c>
      <c r="AZ114" s="273">
        <v>33.799999999999997</v>
      </c>
      <c r="BA114" s="274">
        <v>31.4</v>
      </c>
      <c r="BB114" s="275">
        <v>32.6</v>
      </c>
      <c r="BC114" s="273">
        <v>795</v>
      </c>
      <c r="BD114" s="274">
        <v>778</v>
      </c>
      <c r="BE114" s="275">
        <v>1573</v>
      </c>
    </row>
    <row r="115" spans="1:57" x14ac:dyDescent="0.35">
      <c r="A115" t="s">
        <v>97</v>
      </c>
      <c r="B115" t="s">
        <v>342</v>
      </c>
      <c r="C115" t="s">
        <v>338</v>
      </c>
      <c r="D115" s="273">
        <v>44</v>
      </c>
      <c r="E115" s="274">
        <v>27</v>
      </c>
      <c r="F115" s="275">
        <v>35</v>
      </c>
      <c r="G115" s="273">
        <v>395</v>
      </c>
      <c r="H115" s="274">
        <v>467</v>
      </c>
      <c r="I115" s="275">
        <v>862</v>
      </c>
      <c r="J115" s="273">
        <v>48</v>
      </c>
      <c r="K115" s="274">
        <v>34</v>
      </c>
      <c r="L115" s="275">
        <v>41</v>
      </c>
      <c r="M115" s="273">
        <v>395</v>
      </c>
      <c r="N115" s="274">
        <v>467</v>
      </c>
      <c r="O115" s="275">
        <v>862</v>
      </c>
      <c r="P115" s="273">
        <v>31.7</v>
      </c>
      <c r="Q115" s="274">
        <v>28.9</v>
      </c>
      <c r="R115" s="275">
        <v>30.2</v>
      </c>
      <c r="S115" s="273">
        <v>395</v>
      </c>
      <c r="T115" s="274">
        <v>467</v>
      </c>
      <c r="U115" s="275">
        <v>862</v>
      </c>
      <c r="V115" s="273">
        <v>56</v>
      </c>
      <c r="W115" s="274">
        <v>43</v>
      </c>
      <c r="X115" s="275">
        <v>50</v>
      </c>
      <c r="Y115" s="273">
        <v>1221</v>
      </c>
      <c r="Z115" s="274">
        <v>1183</v>
      </c>
      <c r="AA115" s="275">
        <v>2404</v>
      </c>
      <c r="AB115" s="273">
        <v>60</v>
      </c>
      <c r="AC115" s="274">
        <v>48</v>
      </c>
      <c r="AD115" s="275">
        <v>54</v>
      </c>
      <c r="AE115" s="273">
        <v>1221</v>
      </c>
      <c r="AF115" s="274">
        <v>1183</v>
      </c>
      <c r="AG115" s="275">
        <v>2404</v>
      </c>
      <c r="AH115" s="273">
        <v>33.6</v>
      </c>
      <c r="AI115" s="274">
        <v>31.9</v>
      </c>
      <c r="AJ115" s="275">
        <v>32.799999999999997</v>
      </c>
      <c r="AK115" s="273">
        <v>1221</v>
      </c>
      <c r="AL115" s="274">
        <v>1183</v>
      </c>
      <c r="AM115" s="275">
        <v>2404</v>
      </c>
      <c r="AN115" s="273">
        <v>53</v>
      </c>
      <c r="AO115" s="274">
        <v>38</v>
      </c>
      <c r="AP115" s="275">
        <v>46</v>
      </c>
      <c r="AQ115" s="273">
        <v>1616</v>
      </c>
      <c r="AR115" s="274">
        <v>1650</v>
      </c>
      <c r="AS115" s="275">
        <v>3266</v>
      </c>
      <c r="AT115" s="273">
        <v>57</v>
      </c>
      <c r="AU115" s="274">
        <v>44</v>
      </c>
      <c r="AV115" s="275">
        <v>50</v>
      </c>
      <c r="AW115" s="273">
        <v>1616</v>
      </c>
      <c r="AX115" s="274">
        <v>1650</v>
      </c>
      <c r="AY115" s="275">
        <v>3266</v>
      </c>
      <c r="AZ115" s="273">
        <v>33.1</v>
      </c>
      <c r="BA115" s="274">
        <v>31</v>
      </c>
      <c r="BB115" s="275">
        <v>32.1</v>
      </c>
      <c r="BC115" s="273">
        <v>1616</v>
      </c>
      <c r="BD115" s="274">
        <v>1650</v>
      </c>
      <c r="BE115" s="275">
        <v>3266</v>
      </c>
    </row>
    <row r="116" spans="1:57" x14ac:dyDescent="0.35">
      <c r="A116" t="s">
        <v>117</v>
      </c>
      <c r="B116" t="s">
        <v>362</v>
      </c>
      <c r="C116" t="s">
        <v>352</v>
      </c>
      <c r="D116" s="273">
        <v>33</v>
      </c>
      <c r="E116" s="274">
        <v>18</v>
      </c>
      <c r="F116" s="275">
        <v>26</v>
      </c>
      <c r="G116" s="273">
        <v>212</v>
      </c>
      <c r="H116" s="274">
        <v>198</v>
      </c>
      <c r="I116" s="275">
        <v>410</v>
      </c>
      <c r="J116" s="273">
        <v>35</v>
      </c>
      <c r="K116" s="274">
        <v>26</v>
      </c>
      <c r="L116" s="275">
        <v>31</v>
      </c>
      <c r="M116" s="273">
        <v>212</v>
      </c>
      <c r="N116" s="274">
        <v>198</v>
      </c>
      <c r="O116" s="275">
        <v>410</v>
      </c>
      <c r="P116" s="273">
        <v>30.8</v>
      </c>
      <c r="Q116" s="274">
        <v>28.6</v>
      </c>
      <c r="R116" s="275">
        <v>29.8</v>
      </c>
      <c r="S116" s="273">
        <v>212</v>
      </c>
      <c r="T116" s="274">
        <v>198</v>
      </c>
      <c r="U116" s="275">
        <v>410</v>
      </c>
      <c r="V116" s="273">
        <v>52</v>
      </c>
      <c r="W116" s="274">
        <v>36</v>
      </c>
      <c r="X116" s="275">
        <v>44</v>
      </c>
      <c r="Y116" s="273">
        <v>1262</v>
      </c>
      <c r="Z116" s="274">
        <v>1315</v>
      </c>
      <c r="AA116" s="275">
        <v>2577</v>
      </c>
      <c r="AB116" s="273">
        <v>54</v>
      </c>
      <c r="AC116" s="274">
        <v>40</v>
      </c>
      <c r="AD116" s="275">
        <v>47</v>
      </c>
      <c r="AE116" s="273">
        <v>1262</v>
      </c>
      <c r="AF116" s="274">
        <v>1315</v>
      </c>
      <c r="AG116" s="275">
        <v>2577</v>
      </c>
      <c r="AH116" s="273">
        <v>33.9</v>
      </c>
      <c r="AI116" s="274">
        <v>31.2</v>
      </c>
      <c r="AJ116" s="275">
        <v>32.5</v>
      </c>
      <c r="AK116" s="273">
        <v>1262</v>
      </c>
      <c r="AL116" s="274">
        <v>1315</v>
      </c>
      <c r="AM116" s="275">
        <v>2577</v>
      </c>
      <c r="AN116" s="273">
        <v>49</v>
      </c>
      <c r="AO116" s="274">
        <v>33</v>
      </c>
      <c r="AP116" s="275">
        <v>41</v>
      </c>
      <c r="AQ116" s="273">
        <v>1474</v>
      </c>
      <c r="AR116" s="274">
        <v>1513</v>
      </c>
      <c r="AS116" s="275">
        <v>2987</v>
      </c>
      <c r="AT116" s="273">
        <v>51</v>
      </c>
      <c r="AU116" s="274">
        <v>38</v>
      </c>
      <c r="AV116" s="275">
        <v>45</v>
      </c>
      <c r="AW116" s="273">
        <v>1474</v>
      </c>
      <c r="AX116" s="274">
        <v>1513</v>
      </c>
      <c r="AY116" s="275">
        <v>2987</v>
      </c>
      <c r="AZ116" s="273">
        <v>33.5</v>
      </c>
      <c r="BA116" s="274">
        <v>30.9</v>
      </c>
      <c r="BB116" s="275">
        <v>32.200000000000003</v>
      </c>
      <c r="BC116" s="273">
        <v>1474</v>
      </c>
      <c r="BD116" s="274">
        <v>1513</v>
      </c>
      <c r="BE116" s="275">
        <v>2987</v>
      </c>
    </row>
    <row r="117" spans="1:57" x14ac:dyDescent="0.35">
      <c r="A117" t="s">
        <v>118</v>
      </c>
      <c r="B117" t="s">
        <v>363</v>
      </c>
      <c r="C117" t="s">
        <v>352</v>
      </c>
      <c r="D117" s="273">
        <v>45</v>
      </c>
      <c r="E117" s="274">
        <v>30</v>
      </c>
      <c r="F117" s="275">
        <v>37</v>
      </c>
      <c r="G117" s="273">
        <v>244</v>
      </c>
      <c r="H117" s="274">
        <v>247</v>
      </c>
      <c r="I117" s="275">
        <v>491</v>
      </c>
      <c r="J117" s="273">
        <v>47</v>
      </c>
      <c r="K117" s="274">
        <v>32</v>
      </c>
      <c r="L117" s="275">
        <v>40</v>
      </c>
      <c r="M117" s="273">
        <v>244</v>
      </c>
      <c r="N117" s="274">
        <v>247</v>
      </c>
      <c r="O117" s="275">
        <v>491</v>
      </c>
      <c r="P117" s="273">
        <v>31.7</v>
      </c>
      <c r="Q117" s="274">
        <v>29.8</v>
      </c>
      <c r="R117" s="275">
        <v>30.7</v>
      </c>
      <c r="S117" s="273">
        <v>244</v>
      </c>
      <c r="T117" s="274">
        <v>247</v>
      </c>
      <c r="U117" s="275">
        <v>491</v>
      </c>
      <c r="V117" s="273">
        <v>67</v>
      </c>
      <c r="W117" s="274">
        <v>54</v>
      </c>
      <c r="X117" s="275">
        <v>60</v>
      </c>
      <c r="Y117" s="273">
        <v>1245</v>
      </c>
      <c r="Z117" s="274">
        <v>1233</v>
      </c>
      <c r="AA117" s="275">
        <v>2478</v>
      </c>
      <c r="AB117" s="273">
        <v>68</v>
      </c>
      <c r="AC117" s="274">
        <v>56</v>
      </c>
      <c r="AD117" s="275">
        <v>62</v>
      </c>
      <c r="AE117" s="273">
        <v>1245</v>
      </c>
      <c r="AF117" s="274">
        <v>1233</v>
      </c>
      <c r="AG117" s="275">
        <v>2478</v>
      </c>
      <c r="AH117" s="273">
        <v>33.299999999999997</v>
      </c>
      <c r="AI117" s="274">
        <v>31.8</v>
      </c>
      <c r="AJ117" s="275">
        <v>32.6</v>
      </c>
      <c r="AK117" s="273">
        <v>1245</v>
      </c>
      <c r="AL117" s="274">
        <v>1233</v>
      </c>
      <c r="AM117" s="275">
        <v>2478</v>
      </c>
      <c r="AN117" s="273">
        <v>63</v>
      </c>
      <c r="AO117" s="274">
        <v>50</v>
      </c>
      <c r="AP117" s="275">
        <v>57</v>
      </c>
      <c r="AQ117" s="273">
        <v>1489</v>
      </c>
      <c r="AR117" s="274">
        <v>1480</v>
      </c>
      <c r="AS117" s="275">
        <v>2969</v>
      </c>
      <c r="AT117" s="273">
        <v>65</v>
      </c>
      <c r="AU117" s="274">
        <v>52</v>
      </c>
      <c r="AV117" s="275">
        <v>59</v>
      </c>
      <c r="AW117" s="273">
        <v>1489</v>
      </c>
      <c r="AX117" s="274">
        <v>1480</v>
      </c>
      <c r="AY117" s="275">
        <v>2969</v>
      </c>
      <c r="AZ117" s="273">
        <v>33</v>
      </c>
      <c r="BA117" s="274">
        <v>31.5</v>
      </c>
      <c r="BB117" s="275">
        <v>32.299999999999997</v>
      </c>
      <c r="BC117" s="273">
        <v>1489</v>
      </c>
      <c r="BD117" s="274">
        <v>1480</v>
      </c>
      <c r="BE117" s="275">
        <v>2969</v>
      </c>
    </row>
    <row r="118" spans="1:57" x14ac:dyDescent="0.35">
      <c r="A118" t="s">
        <v>119</v>
      </c>
      <c r="B118" t="s">
        <v>364</v>
      </c>
      <c r="C118" t="s">
        <v>352</v>
      </c>
      <c r="D118" s="273">
        <v>32</v>
      </c>
      <c r="E118" s="274">
        <v>19</v>
      </c>
      <c r="F118" s="275">
        <v>25</v>
      </c>
      <c r="G118" s="273">
        <v>316</v>
      </c>
      <c r="H118" s="274">
        <v>353</v>
      </c>
      <c r="I118" s="275">
        <v>669</v>
      </c>
      <c r="J118" s="273">
        <v>34</v>
      </c>
      <c r="K118" s="274">
        <v>23</v>
      </c>
      <c r="L118" s="275">
        <v>28</v>
      </c>
      <c r="M118" s="273">
        <v>316</v>
      </c>
      <c r="N118" s="274">
        <v>353</v>
      </c>
      <c r="O118" s="275">
        <v>669</v>
      </c>
      <c r="P118" s="273">
        <v>30.4</v>
      </c>
      <c r="Q118" s="274">
        <v>27.8</v>
      </c>
      <c r="R118" s="275">
        <v>29</v>
      </c>
      <c r="S118" s="273">
        <v>316</v>
      </c>
      <c r="T118" s="274">
        <v>353</v>
      </c>
      <c r="U118" s="275">
        <v>669</v>
      </c>
      <c r="V118" s="273">
        <v>48</v>
      </c>
      <c r="W118" s="274">
        <v>32</v>
      </c>
      <c r="X118" s="275">
        <v>40</v>
      </c>
      <c r="Y118" s="273">
        <v>1712</v>
      </c>
      <c r="Z118" s="274">
        <v>1699</v>
      </c>
      <c r="AA118" s="275">
        <v>3411</v>
      </c>
      <c r="AB118" s="273">
        <v>51</v>
      </c>
      <c r="AC118" s="274">
        <v>37</v>
      </c>
      <c r="AD118" s="275">
        <v>44</v>
      </c>
      <c r="AE118" s="273">
        <v>1712</v>
      </c>
      <c r="AF118" s="274">
        <v>1699</v>
      </c>
      <c r="AG118" s="275">
        <v>3411</v>
      </c>
      <c r="AH118" s="273">
        <v>32.299999999999997</v>
      </c>
      <c r="AI118" s="274">
        <v>30.1</v>
      </c>
      <c r="AJ118" s="275">
        <v>31.2</v>
      </c>
      <c r="AK118" s="273">
        <v>1712</v>
      </c>
      <c r="AL118" s="274">
        <v>1699</v>
      </c>
      <c r="AM118" s="275">
        <v>3411</v>
      </c>
      <c r="AN118" s="273">
        <v>46</v>
      </c>
      <c r="AO118" s="274">
        <v>30</v>
      </c>
      <c r="AP118" s="275">
        <v>38</v>
      </c>
      <c r="AQ118" s="273">
        <v>2028</v>
      </c>
      <c r="AR118" s="274">
        <v>2052</v>
      </c>
      <c r="AS118" s="275">
        <v>4080</v>
      </c>
      <c r="AT118" s="273">
        <v>49</v>
      </c>
      <c r="AU118" s="274">
        <v>34</v>
      </c>
      <c r="AV118" s="275">
        <v>41</v>
      </c>
      <c r="AW118" s="273">
        <v>2028</v>
      </c>
      <c r="AX118" s="274">
        <v>2052</v>
      </c>
      <c r="AY118" s="275">
        <v>4080</v>
      </c>
      <c r="AZ118" s="273">
        <v>32</v>
      </c>
      <c r="BA118" s="274">
        <v>29.7</v>
      </c>
      <c r="BB118" s="275">
        <v>30.9</v>
      </c>
      <c r="BC118" s="273">
        <v>2028</v>
      </c>
      <c r="BD118" s="274">
        <v>2052</v>
      </c>
      <c r="BE118" s="275">
        <v>4080</v>
      </c>
    </row>
    <row r="119" spans="1:57" x14ac:dyDescent="0.35">
      <c r="A119" t="s">
        <v>120</v>
      </c>
      <c r="B119" t="s">
        <v>365</v>
      </c>
      <c r="C119" t="s">
        <v>352</v>
      </c>
      <c r="D119" s="273">
        <v>34</v>
      </c>
      <c r="E119" s="274">
        <v>17</v>
      </c>
      <c r="F119" s="275">
        <v>25</v>
      </c>
      <c r="G119" s="273">
        <v>339</v>
      </c>
      <c r="H119" s="274">
        <v>347</v>
      </c>
      <c r="I119" s="275">
        <v>686</v>
      </c>
      <c r="J119" s="273">
        <v>37</v>
      </c>
      <c r="K119" s="274">
        <v>21</v>
      </c>
      <c r="L119" s="275">
        <v>29</v>
      </c>
      <c r="M119" s="273">
        <v>339</v>
      </c>
      <c r="N119" s="274">
        <v>347</v>
      </c>
      <c r="O119" s="275">
        <v>686</v>
      </c>
      <c r="P119" s="273">
        <v>29.6</v>
      </c>
      <c r="Q119" s="274">
        <v>27.5</v>
      </c>
      <c r="R119" s="275">
        <v>28.6</v>
      </c>
      <c r="S119" s="273">
        <v>339</v>
      </c>
      <c r="T119" s="274">
        <v>347</v>
      </c>
      <c r="U119" s="275">
        <v>686</v>
      </c>
      <c r="V119" s="273">
        <v>47</v>
      </c>
      <c r="W119" s="274">
        <v>29</v>
      </c>
      <c r="X119" s="275">
        <v>38</v>
      </c>
      <c r="Y119" s="273">
        <v>1446</v>
      </c>
      <c r="Z119" s="274">
        <v>1454</v>
      </c>
      <c r="AA119" s="275">
        <v>2900</v>
      </c>
      <c r="AB119" s="273">
        <v>50</v>
      </c>
      <c r="AC119" s="274">
        <v>36</v>
      </c>
      <c r="AD119" s="275">
        <v>43</v>
      </c>
      <c r="AE119" s="273">
        <v>1446</v>
      </c>
      <c r="AF119" s="274">
        <v>1454</v>
      </c>
      <c r="AG119" s="275">
        <v>2900</v>
      </c>
      <c r="AH119" s="273">
        <v>31.4</v>
      </c>
      <c r="AI119" s="274">
        <v>29.3</v>
      </c>
      <c r="AJ119" s="275">
        <v>30.3</v>
      </c>
      <c r="AK119" s="273">
        <v>1446</v>
      </c>
      <c r="AL119" s="274">
        <v>1454</v>
      </c>
      <c r="AM119" s="275">
        <v>2900</v>
      </c>
      <c r="AN119" s="273">
        <v>44</v>
      </c>
      <c r="AO119" s="274">
        <v>27</v>
      </c>
      <c r="AP119" s="275">
        <v>35</v>
      </c>
      <c r="AQ119" s="273">
        <v>1785</v>
      </c>
      <c r="AR119" s="274">
        <v>1801</v>
      </c>
      <c r="AS119" s="275">
        <v>3586</v>
      </c>
      <c r="AT119" s="273">
        <v>48</v>
      </c>
      <c r="AU119" s="274">
        <v>33</v>
      </c>
      <c r="AV119" s="275">
        <v>40</v>
      </c>
      <c r="AW119" s="273">
        <v>1785</v>
      </c>
      <c r="AX119" s="274">
        <v>1801</v>
      </c>
      <c r="AY119" s="275">
        <v>3586</v>
      </c>
      <c r="AZ119" s="273">
        <v>31</v>
      </c>
      <c r="BA119" s="274">
        <v>29</v>
      </c>
      <c r="BB119" s="275">
        <v>30</v>
      </c>
      <c r="BC119" s="273">
        <v>1785</v>
      </c>
      <c r="BD119" s="274">
        <v>1801</v>
      </c>
      <c r="BE119" s="275">
        <v>3586</v>
      </c>
    </row>
    <row r="120" spans="1:57" x14ac:dyDescent="0.35">
      <c r="A120" t="s">
        <v>98</v>
      </c>
      <c r="B120" t="s">
        <v>343</v>
      </c>
      <c r="C120" t="s">
        <v>338</v>
      </c>
      <c r="D120" s="273">
        <v>39</v>
      </c>
      <c r="E120" s="274">
        <v>22</v>
      </c>
      <c r="F120" s="275">
        <v>31</v>
      </c>
      <c r="G120" s="273">
        <v>461</v>
      </c>
      <c r="H120" s="274">
        <v>449</v>
      </c>
      <c r="I120" s="275">
        <v>910</v>
      </c>
      <c r="J120" s="273">
        <v>44</v>
      </c>
      <c r="K120" s="274">
        <v>28</v>
      </c>
      <c r="L120" s="275">
        <v>36</v>
      </c>
      <c r="M120" s="273">
        <v>461</v>
      </c>
      <c r="N120" s="274">
        <v>449</v>
      </c>
      <c r="O120" s="275">
        <v>910</v>
      </c>
      <c r="P120" s="273">
        <v>31.8</v>
      </c>
      <c r="Q120" s="274">
        <v>28.8</v>
      </c>
      <c r="R120" s="275">
        <v>30.3</v>
      </c>
      <c r="S120" s="273">
        <v>461</v>
      </c>
      <c r="T120" s="274">
        <v>449</v>
      </c>
      <c r="U120" s="275">
        <v>910</v>
      </c>
      <c r="V120" s="273">
        <v>54</v>
      </c>
      <c r="W120" s="274">
        <v>35</v>
      </c>
      <c r="X120" s="275">
        <v>44</v>
      </c>
      <c r="Y120" s="273">
        <v>544</v>
      </c>
      <c r="Z120" s="274">
        <v>606</v>
      </c>
      <c r="AA120" s="275">
        <v>1150</v>
      </c>
      <c r="AB120" s="273">
        <v>57</v>
      </c>
      <c r="AC120" s="274">
        <v>43</v>
      </c>
      <c r="AD120" s="275">
        <v>50</v>
      </c>
      <c r="AE120" s="273">
        <v>544</v>
      </c>
      <c r="AF120" s="274">
        <v>606</v>
      </c>
      <c r="AG120" s="275">
        <v>1150</v>
      </c>
      <c r="AH120" s="273">
        <v>33.9</v>
      </c>
      <c r="AI120" s="274">
        <v>31.9</v>
      </c>
      <c r="AJ120" s="275">
        <v>32.799999999999997</v>
      </c>
      <c r="AK120" s="273">
        <v>544</v>
      </c>
      <c r="AL120" s="274">
        <v>606</v>
      </c>
      <c r="AM120" s="275">
        <v>1150</v>
      </c>
      <c r="AN120" s="273">
        <v>47</v>
      </c>
      <c r="AO120" s="274">
        <v>29</v>
      </c>
      <c r="AP120" s="275">
        <v>38</v>
      </c>
      <c r="AQ120" s="273">
        <v>1005</v>
      </c>
      <c r="AR120" s="274">
        <v>1055</v>
      </c>
      <c r="AS120" s="275">
        <v>2060</v>
      </c>
      <c r="AT120" s="273">
        <v>51</v>
      </c>
      <c r="AU120" s="274">
        <v>37</v>
      </c>
      <c r="AV120" s="275">
        <v>44</v>
      </c>
      <c r="AW120" s="273">
        <v>1005</v>
      </c>
      <c r="AX120" s="274">
        <v>1055</v>
      </c>
      <c r="AY120" s="275">
        <v>2060</v>
      </c>
      <c r="AZ120" s="273">
        <v>33</v>
      </c>
      <c r="BA120" s="274">
        <v>30.6</v>
      </c>
      <c r="BB120" s="275">
        <v>31.7</v>
      </c>
      <c r="BC120" s="273">
        <v>1005</v>
      </c>
      <c r="BD120" s="274">
        <v>1055</v>
      </c>
      <c r="BE120" s="275">
        <v>2060</v>
      </c>
    </row>
    <row r="121" spans="1:57" x14ac:dyDescent="0.35">
      <c r="A121" t="s">
        <v>99</v>
      </c>
      <c r="B121" t="s">
        <v>344</v>
      </c>
      <c r="C121" t="s">
        <v>338</v>
      </c>
      <c r="D121" s="273">
        <v>44</v>
      </c>
      <c r="E121" s="274">
        <v>24</v>
      </c>
      <c r="F121" s="275">
        <v>35</v>
      </c>
      <c r="G121" s="273">
        <v>158</v>
      </c>
      <c r="H121" s="274">
        <v>134</v>
      </c>
      <c r="I121" s="275">
        <v>292</v>
      </c>
      <c r="J121" s="273">
        <v>48</v>
      </c>
      <c r="K121" s="274">
        <v>30</v>
      </c>
      <c r="L121" s="275">
        <v>40</v>
      </c>
      <c r="M121" s="273">
        <v>158</v>
      </c>
      <c r="N121" s="274">
        <v>134</v>
      </c>
      <c r="O121" s="275">
        <v>292</v>
      </c>
      <c r="P121" s="273">
        <v>32.299999999999997</v>
      </c>
      <c r="Q121" s="274">
        <v>29.1</v>
      </c>
      <c r="R121" s="275">
        <v>30.8</v>
      </c>
      <c r="S121" s="273">
        <v>158</v>
      </c>
      <c r="T121" s="274">
        <v>134</v>
      </c>
      <c r="U121" s="275">
        <v>292</v>
      </c>
      <c r="V121" s="273">
        <v>57</v>
      </c>
      <c r="W121" s="274">
        <v>40</v>
      </c>
      <c r="X121" s="275">
        <v>48</v>
      </c>
      <c r="Y121" s="273">
        <v>407</v>
      </c>
      <c r="Z121" s="274">
        <v>421</v>
      </c>
      <c r="AA121" s="275">
        <v>828</v>
      </c>
      <c r="AB121" s="273">
        <v>60</v>
      </c>
      <c r="AC121" s="274">
        <v>43</v>
      </c>
      <c r="AD121" s="275">
        <v>51</v>
      </c>
      <c r="AE121" s="273">
        <v>407</v>
      </c>
      <c r="AF121" s="274">
        <v>421</v>
      </c>
      <c r="AG121" s="275">
        <v>828</v>
      </c>
      <c r="AH121" s="273">
        <v>35.6</v>
      </c>
      <c r="AI121" s="274">
        <v>32.299999999999997</v>
      </c>
      <c r="AJ121" s="275">
        <v>33.9</v>
      </c>
      <c r="AK121" s="273">
        <v>407</v>
      </c>
      <c r="AL121" s="274">
        <v>421</v>
      </c>
      <c r="AM121" s="275">
        <v>828</v>
      </c>
      <c r="AN121" s="273">
        <v>53</v>
      </c>
      <c r="AO121" s="274">
        <v>36</v>
      </c>
      <c r="AP121" s="275">
        <v>45</v>
      </c>
      <c r="AQ121" s="273">
        <v>565</v>
      </c>
      <c r="AR121" s="274">
        <v>555</v>
      </c>
      <c r="AS121" s="275">
        <v>1120</v>
      </c>
      <c r="AT121" s="273">
        <v>56</v>
      </c>
      <c r="AU121" s="274">
        <v>40</v>
      </c>
      <c r="AV121" s="275">
        <v>48</v>
      </c>
      <c r="AW121" s="273">
        <v>565</v>
      </c>
      <c r="AX121" s="274">
        <v>555</v>
      </c>
      <c r="AY121" s="275">
        <v>1120</v>
      </c>
      <c r="AZ121" s="273">
        <v>34.700000000000003</v>
      </c>
      <c r="BA121" s="274">
        <v>31.5</v>
      </c>
      <c r="BB121" s="275">
        <v>33.1</v>
      </c>
      <c r="BC121" s="273">
        <v>565</v>
      </c>
      <c r="BD121" s="274">
        <v>555</v>
      </c>
      <c r="BE121" s="275">
        <v>1120</v>
      </c>
    </row>
    <row r="122" spans="1:57" x14ac:dyDescent="0.35">
      <c r="A122" t="s">
        <v>121</v>
      </c>
      <c r="B122" t="s">
        <v>366</v>
      </c>
      <c r="C122" t="s">
        <v>352</v>
      </c>
      <c r="D122" s="273">
        <v>40</v>
      </c>
      <c r="E122" s="274">
        <v>32</v>
      </c>
      <c r="F122" s="275">
        <v>36</v>
      </c>
      <c r="G122" s="273">
        <v>121</v>
      </c>
      <c r="H122" s="274">
        <v>114</v>
      </c>
      <c r="I122" s="275">
        <v>235</v>
      </c>
      <c r="J122" s="273">
        <v>41</v>
      </c>
      <c r="K122" s="274">
        <v>32</v>
      </c>
      <c r="L122" s="275">
        <v>37</v>
      </c>
      <c r="M122" s="273">
        <v>121</v>
      </c>
      <c r="N122" s="274">
        <v>114</v>
      </c>
      <c r="O122" s="275">
        <v>235</v>
      </c>
      <c r="P122" s="273">
        <v>31.9</v>
      </c>
      <c r="Q122" s="274">
        <v>30.5</v>
      </c>
      <c r="R122" s="275">
        <v>31.2</v>
      </c>
      <c r="S122" s="273">
        <v>121</v>
      </c>
      <c r="T122" s="274">
        <v>114</v>
      </c>
      <c r="U122" s="275">
        <v>235</v>
      </c>
      <c r="V122" s="273">
        <v>68</v>
      </c>
      <c r="W122" s="274">
        <v>50</v>
      </c>
      <c r="X122" s="275">
        <v>59</v>
      </c>
      <c r="Y122" s="273">
        <v>898</v>
      </c>
      <c r="Z122" s="274">
        <v>924</v>
      </c>
      <c r="AA122" s="275">
        <v>1822</v>
      </c>
      <c r="AB122" s="273">
        <v>68</v>
      </c>
      <c r="AC122" s="274">
        <v>51</v>
      </c>
      <c r="AD122" s="275">
        <v>59</v>
      </c>
      <c r="AE122" s="273">
        <v>898</v>
      </c>
      <c r="AF122" s="274">
        <v>924</v>
      </c>
      <c r="AG122" s="275">
        <v>1822</v>
      </c>
      <c r="AH122" s="273">
        <v>36</v>
      </c>
      <c r="AI122" s="274">
        <v>33.6</v>
      </c>
      <c r="AJ122" s="275">
        <v>34.799999999999997</v>
      </c>
      <c r="AK122" s="273">
        <v>898</v>
      </c>
      <c r="AL122" s="274">
        <v>924</v>
      </c>
      <c r="AM122" s="275">
        <v>1822</v>
      </c>
      <c r="AN122" s="273">
        <v>64</v>
      </c>
      <c r="AO122" s="274">
        <v>48</v>
      </c>
      <c r="AP122" s="275">
        <v>56</v>
      </c>
      <c r="AQ122" s="273">
        <v>1019</v>
      </c>
      <c r="AR122" s="274">
        <v>1038</v>
      </c>
      <c r="AS122" s="275">
        <v>2057</v>
      </c>
      <c r="AT122" s="273">
        <v>65</v>
      </c>
      <c r="AU122" s="274">
        <v>49</v>
      </c>
      <c r="AV122" s="275">
        <v>57</v>
      </c>
      <c r="AW122" s="273">
        <v>1019</v>
      </c>
      <c r="AX122" s="274">
        <v>1038</v>
      </c>
      <c r="AY122" s="275">
        <v>2057</v>
      </c>
      <c r="AZ122" s="273">
        <v>35.5</v>
      </c>
      <c r="BA122" s="274">
        <v>33.299999999999997</v>
      </c>
      <c r="BB122" s="275">
        <v>34.4</v>
      </c>
      <c r="BC122" s="273">
        <v>1019</v>
      </c>
      <c r="BD122" s="274">
        <v>1038</v>
      </c>
      <c r="BE122" s="275">
        <v>2057</v>
      </c>
    </row>
    <row r="123" spans="1:57" x14ac:dyDescent="0.35">
      <c r="A123" t="s">
        <v>100</v>
      </c>
      <c r="B123" t="s">
        <v>345</v>
      </c>
      <c r="C123" t="s">
        <v>338</v>
      </c>
      <c r="D123" s="273">
        <v>38</v>
      </c>
      <c r="E123" s="274">
        <v>29</v>
      </c>
      <c r="F123" s="275">
        <v>33</v>
      </c>
      <c r="G123" s="273">
        <v>536</v>
      </c>
      <c r="H123" s="274">
        <v>572</v>
      </c>
      <c r="I123" s="275">
        <v>1108</v>
      </c>
      <c r="J123" s="273">
        <v>42</v>
      </c>
      <c r="K123" s="274">
        <v>31</v>
      </c>
      <c r="L123" s="275">
        <v>36</v>
      </c>
      <c r="M123" s="273">
        <v>536</v>
      </c>
      <c r="N123" s="274">
        <v>572</v>
      </c>
      <c r="O123" s="275">
        <v>1108</v>
      </c>
      <c r="P123" s="273">
        <v>30.3</v>
      </c>
      <c r="Q123" s="274">
        <v>28.3</v>
      </c>
      <c r="R123" s="275">
        <v>29.3</v>
      </c>
      <c r="S123" s="273">
        <v>536</v>
      </c>
      <c r="T123" s="274">
        <v>572</v>
      </c>
      <c r="U123" s="275">
        <v>1108</v>
      </c>
      <c r="V123" s="273">
        <v>55</v>
      </c>
      <c r="W123" s="274">
        <v>40</v>
      </c>
      <c r="X123" s="275">
        <v>48</v>
      </c>
      <c r="Y123" s="273">
        <v>1096</v>
      </c>
      <c r="Z123" s="274">
        <v>1115</v>
      </c>
      <c r="AA123" s="275">
        <v>2211</v>
      </c>
      <c r="AB123" s="273">
        <v>58</v>
      </c>
      <c r="AC123" s="274">
        <v>43</v>
      </c>
      <c r="AD123" s="275">
        <v>51</v>
      </c>
      <c r="AE123" s="273">
        <v>1096</v>
      </c>
      <c r="AF123" s="274">
        <v>1115</v>
      </c>
      <c r="AG123" s="275">
        <v>2211</v>
      </c>
      <c r="AH123" s="273">
        <v>33</v>
      </c>
      <c r="AI123" s="274">
        <v>30.8</v>
      </c>
      <c r="AJ123" s="275">
        <v>31.9</v>
      </c>
      <c r="AK123" s="273">
        <v>1096</v>
      </c>
      <c r="AL123" s="274">
        <v>1115</v>
      </c>
      <c r="AM123" s="275">
        <v>2211</v>
      </c>
      <c r="AN123" s="273">
        <v>50</v>
      </c>
      <c r="AO123" s="274">
        <v>36</v>
      </c>
      <c r="AP123" s="275">
        <v>43</v>
      </c>
      <c r="AQ123" s="273">
        <v>1632</v>
      </c>
      <c r="AR123" s="274">
        <v>1687</v>
      </c>
      <c r="AS123" s="275">
        <v>3319</v>
      </c>
      <c r="AT123" s="273">
        <v>53</v>
      </c>
      <c r="AU123" s="274">
        <v>39</v>
      </c>
      <c r="AV123" s="275">
        <v>46</v>
      </c>
      <c r="AW123" s="273">
        <v>1632</v>
      </c>
      <c r="AX123" s="274">
        <v>1687</v>
      </c>
      <c r="AY123" s="275">
        <v>3319</v>
      </c>
      <c r="AZ123" s="273">
        <v>32.1</v>
      </c>
      <c r="BA123" s="274">
        <v>30</v>
      </c>
      <c r="BB123" s="275">
        <v>31</v>
      </c>
      <c r="BC123" s="273">
        <v>1632</v>
      </c>
      <c r="BD123" s="274">
        <v>1687</v>
      </c>
      <c r="BE123" s="275">
        <v>3319</v>
      </c>
    </row>
    <row r="124" spans="1:57" x14ac:dyDescent="0.35">
      <c r="A124" t="s">
        <v>101</v>
      </c>
      <c r="B124" t="s">
        <v>346</v>
      </c>
      <c r="C124" t="s">
        <v>338</v>
      </c>
      <c r="D124" s="273">
        <v>67</v>
      </c>
      <c r="E124" s="274">
        <v>48</v>
      </c>
      <c r="F124" s="275">
        <v>57</v>
      </c>
      <c r="G124" s="273">
        <v>467</v>
      </c>
      <c r="H124" s="274">
        <v>492</v>
      </c>
      <c r="I124" s="275">
        <v>959</v>
      </c>
      <c r="J124" s="273">
        <v>68</v>
      </c>
      <c r="K124" s="274">
        <v>51</v>
      </c>
      <c r="L124" s="275">
        <v>60</v>
      </c>
      <c r="M124" s="273">
        <v>467</v>
      </c>
      <c r="N124" s="274">
        <v>492</v>
      </c>
      <c r="O124" s="275">
        <v>959</v>
      </c>
      <c r="P124" s="273">
        <v>33.1</v>
      </c>
      <c r="Q124" s="274">
        <v>31.4</v>
      </c>
      <c r="R124" s="275">
        <v>32.200000000000003</v>
      </c>
      <c r="S124" s="273">
        <v>467</v>
      </c>
      <c r="T124" s="274">
        <v>492</v>
      </c>
      <c r="U124" s="275">
        <v>959</v>
      </c>
      <c r="V124" s="273">
        <v>77</v>
      </c>
      <c r="W124" s="274">
        <v>62</v>
      </c>
      <c r="X124" s="275">
        <v>69</v>
      </c>
      <c r="Y124" s="273">
        <v>1445</v>
      </c>
      <c r="Z124" s="274">
        <v>1420</v>
      </c>
      <c r="AA124" s="275">
        <v>2865</v>
      </c>
      <c r="AB124" s="273">
        <v>78</v>
      </c>
      <c r="AC124" s="274">
        <v>64</v>
      </c>
      <c r="AD124" s="275">
        <v>71</v>
      </c>
      <c r="AE124" s="273">
        <v>1445</v>
      </c>
      <c r="AF124" s="274">
        <v>1420</v>
      </c>
      <c r="AG124" s="275">
        <v>2865</v>
      </c>
      <c r="AH124" s="273">
        <v>34</v>
      </c>
      <c r="AI124" s="274">
        <v>32.4</v>
      </c>
      <c r="AJ124" s="275">
        <v>33.200000000000003</v>
      </c>
      <c r="AK124" s="273">
        <v>1445</v>
      </c>
      <c r="AL124" s="274">
        <v>1420</v>
      </c>
      <c r="AM124" s="275">
        <v>2865</v>
      </c>
      <c r="AN124" s="273">
        <v>74</v>
      </c>
      <c r="AO124" s="274">
        <v>58</v>
      </c>
      <c r="AP124" s="275">
        <v>66</v>
      </c>
      <c r="AQ124" s="273">
        <v>1912</v>
      </c>
      <c r="AR124" s="274">
        <v>1912</v>
      </c>
      <c r="AS124" s="275">
        <v>3824</v>
      </c>
      <c r="AT124" s="273">
        <v>75</v>
      </c>
      <c r="AU124" s="274">
        <v>61</v>
      </c>
      <c r="AV124" s="275">
        <v>68</v>
      </c>
      <c r="AW124" s="273">
        <v>1912</v>
      </c>
      <c r="AX124" s="274">
        <v>1912</v>
      </c>
      <c r="AY124" s="275">
        <v>3824</v>
      </c>
      <c r="AZ124" s="273">
        <v>33.799999999999997</v>
      </c>
      <c r="BA124" s="274">
        <v>32.200000000000003</v>
      </c>
      <c r="BB124" s="275">
        <v>33</v>
      </c>
      <c r="BC124" s="273">
        <v>1912</v>
      </c>
      <c r="BD124" s="274">
        <v>1912</v>
      </c>
      <c r="BE124" s="275">
        <v>3824</v>
      </c>
    </row>
    <row r="125" spans="1:57" x14ac:dyDescent="0.35">
      <c r="A125" t="s">
        <v>122</v>
      </c>
      <c r="B125" t="s">
        <v>367</v>
      </c>
      <c r="C125" t="s">
        <v>352</v>
      </c>
      <c r="D125" s="273">
        <v>40</v>
      </c>
      <c r="E125" s="274">
        <v>17</v>
      </c>
      <c r="F125" s="275">
        <v>30</v>
      </c>
      <c r="G125" s="273">
        <v>201</v>
      </c>
      <c r="H125" s="274">
        <v>161</v>
      </c>
      <c r="I125" s="275">
        <v>362</v>
      </c>
      <c r="J125" s="273">
        <v>45</v>
      </c>
      <c r="K125" s="274">
        <v>18</v>
      </c>
      <c r="L125" s="275">
        <v>33</v>
      </c>
      <c r="M125" s="273">
        <v>201</v>
      </c>
      <c r="N125" s="274">
        <v>161</v>
      </c>
      <c r="O125" s="275">
        <v>362</v>
      </c>
      <c r="P125" s="273">
        <v>30.5</v>
      </c>
      <c r="Q125" s="274">
        <v>27.2</v>
      </c>
      <c r="R125" s="275">
        <v>29</v>
      </c>
      <c r="S125" s="273">
        <v>201</v>
      </c>
      <c r="T125" s="274">
        <v>161</v>
      </c>
      <c r="U125" s="275">
        <v>362</v>
      </c>
      <c r="V125" s="273">
        <v>53</v>
      </c>
      <c r="W125" s="274">
        <v>36</v>
      </c>
      <c r="X125" s="275">
        <v>44</v>
      </c>
      <c r="Y125" s="273">
        <v>1143</v>
      </c>
      <c r="Z125" s="274">
        <v>1208</v>
      </c>
      <c r="AA125" s="275">
        <v>2351</v>
      </c>
      <c r="AB125" s="273">
        <v>56</v>
      </c>
      <c r="AC125" s="274">
        <v>41</v>
      </c>
      <c r="AD125" s="275">
        <v>48</v>
      </c>
      <c r="AE125" s="273">
        <v>1143</v>
      </c>
      <c r="AF125" s="274">
        <v>1208</v>
      </c>
      <c r="AG125" s="275">
        <v>2351</v>
      </c>
      <c r="AH125" s="273">
        <v>33.4</v>
      </c>
      <c r="AI125" s="274">
        <v>30.9</v>
      </c>
      <c r="AJ125" s="275">
        <v>32.1</v>
      </c>
      <c r="AK125" s="273">
        <v>1143</v>
      </c>
      <c r="AL125" s="274">
        <v>1208</v>
      </c>
      <c r="AM125" s="275">
        <v>2351</v>
      </c>
      <c r="AN125" s="273">
        <v>51</v>
      </c>
      <c r="AO125" s="274">
        <v>34</v>
      </c>
      <c r="AP125" s="275">
        <v>42</v>
      </c>
      <c r="AQ125" s="273">
        <v>1344</v>
      </c>
      <c r="AR125" s="274">
        <v>1369</v>
      </c>
      <c r="AS125" s="275">
        <v>2713</v>
      </c>
      <c r="AT125" s="273">
        <v>54</v>
      </c>
      <c r="AU125" s="274">
        <v>38</v>
      </c>
      <c r="AV125" s="275">
        <v>46</v>
      </c>
      <c r="AW125" s="273">
        <v>1344</v>
      </c>
      <c r="AX125" s="274">
        <v>1369</v>
      </c>
      <c r="AY125" s="275">
        <v>2713</v>
      </c>
      <c r="AZ125" s="273">
        <v>32.9</v>
      </c>
      <c r="BA125" s="274">
        <v>30.4</v>
      </c>
      <c r="BB125" s="275">
        <v>31.7</v>
      </c>
      <c r="BC125" s="273">
        <v>1344</v>
      </c>
      <c r="BD125" s="274">
        <v>1369</v>
      </c>
      <c r="BE125" s="275">
        <v>2713</v>
      </c>
    </row>
    <row r="126" spans="1:57" x14ac:dyDescent="0.35">
      <c r="A126" t="s">
        <v>102</v>
      </c>
      <c r="B126" t="s">
        <v>347</v>
      </c>
      <c r="C126" t="s">
        <v>338</v>
      </c>
      <c r="D126" s="273">
        <v>56</v>
      </c>
      <c r="E126" s="274">
        <v>43</v>
      </c>
      <c r="F126" s="275">
        <v>49</v>
      </c>
      <c r="G126" s="273">
        <v>629</v>
      </c>
      <c r="H126" s="274">
        <v>623</v>
      </c>
      <c r="I126" s="275">
        <v>1252</v>
      </c>
      <c r="J126" s="273">
        <v>60</v>
      </c>
      <c r="K126" s="274">
        <v>47</v>
      </c>
      <c r="L126" s="275">
        <v>54</v>
      </c>
      <c r="M126" s="273">
        <v>629</v>
      </c>
      <c r="N126" s="274">
        <v>623</v>
      </c>
      <c r="O126" s="275">
        <v>1252</v>
      </c>
      <c r="P126" s="273">
        <v>34.5</v>
      </c>
      <c r="Q126" s="274">
        <v>31.9</v>
      </c>
      <c r="R126" s="275">
        <v>33.200000000000003</v>
      </c>
      <c r="S126" s="273">
        <v>629</v>
      </c>
      <c r="T126" s="274">
        <v>623</v>
      </c>
      <c r="U126" s="275">
        <v>1252</v>
      </c>
      <c r="V126" s="273">
        <v>59</v>
      </c>
      <c r="W126" s="274">
        <v>45</v>
      </c>
      <c r="X126" s="275">
        <v>52</v>
      </c>
      <c r="Y126" s="273">
        <v>1817</v>
      </c>
      <c r="Z126" s="274">
        <v>1895</v>
      </c>
      <c r="AA126" s="275">
        <v>3712</v>
      </c>
      <c r="AB126" s="273">
        <v>62</v>
      </c>
      <c r="AC126" s="274">
        <v>51</v>
      </c>
      <c r="AD126" s="275">
        <v>56</v>
      </c>
      <c r="AE126" s="273">
        <v>1817</v>
      </c>
      <c r="AF126" s="274">
        <v>1895</v>
      </c>
      <c r="AG126" s="275">
        <v>3712</v>
      </c>
      <c r="AH126" s="273">
        <v>34.6</v>
      </c>
      <c r="AI126" s="274">
        <v>32.5</v>
      </c>
      <c r="AJ126" s="275">
        <v>33.5</v>
      </c>
      <c r="AK126" s="273">
        <v>1817</v>
      </c>
      <c r="AL126" s="274">
        <v>1895</v>
      </c>
      <c r="AM126" s="275">
        <v>3712</v>
      </c>
      <c r="AN126" s="273">
        <v>58</v>
      </c>
      <c r="AO126" s="274">
        <v>45</v>
      </c>
      <c r="AP126" s="275">
        <v>51</v>
      </c>
      <c r="AQ126" s="273">
        <v>2446</v>
      </c>
      <c r="AR126" s="274">
        <v>2518</v>
      </c>
      <c r="AS126" s="275">
        <v>4964</v>
      </c>
      <c r="AT126" s="273">
        <v>61</v>
      </c>
      <c r="AU126" s="274">
        <v>50</v>
      </c>
      <c r="AV126" s="275">
        <v>55</v>
      </c>
      <c r="AW126" s="273">
        <v>2446</v>
      </c>
      <c r="AX126" s="274">
        <v>2518</v>
      </c>
      <c r="AY126" s="275">
        <v>4964</v>
      </c>
      <c r="AZ126" s="273">
        <v>34.6</v>
      </c>
      <c r="BA126" s="274">
        <v>32.4</v>
      </c>
      <c r="BB126" s="275">
        <v>33.4</v>
      </c>
      <c r="BC126" s="273">
        <v>2446</v>
      </c>
      <c r="BD126" s="274">
        <v>2518</v>
      </c>
      <c r="BE126" s="275">
        <v>4964</v>
      </c>
    </row>
    <row r="127" spans="1:57" x14ac:dyDescent="0.35">
      <c r="A127" t="s">
        <v>123</v>
      </c>
      <c r="B127" t="s">
        <v>368</v>
      </c>
      <c r="C127" t="s">
        <v>352</v>
      </c>
      <c r="D127" s="273">
        <v>54</v>
      </c>
      <c r="E127" s="274">
        <v>36</v>
      </c>
      <c r="F127" s="275">
        <v>45</v>
      </c>
      <c r="G127" s="273">
        <v>320</v>
      </c>
      <c r="H127" s="274">
        <v>308</v>
      </c>
      <c r="I127" s="275">
        <v>628</v>
      </c>
      <c r="J127" s="273">
        <v>56</v>
      </c>
      <c r="K127" s="274">
        <v>41</v>
      </c>
      <c r="L127" s="275">
        <v>48</v>
      </c>
      <c r="M127" s="273">
        <v>320</v>
      </c>
      <c r="N127" s="274">
        <v>308</v>
      </c>
      <c r="O127" s="275">
        <v>628</v>
      </c>
      <c r="P127" s="273">
        <v>34.700000000000003</v>
      </c>
      <c r="Q127" s="274">
        <v>32.799999999999997</v>
      </c>
      <c r="R127" s="275">
        <v>33.799999999999997</v>
      </c>
      <c r="S127" s="273">
        <v>320</v>
      </c>
      <c r="T127" s="274">
        <v>308</v>
      </c>
      <c r="U127" s="275">
        <v>628</v>
      </c>
      <c r="V127" s="273">
        <v>67</v>
      </c>
      <c r="W127" s="274">
        <v>51</v>
      </c>
      <c r="X127" s="275">
        <v>59</v>
      </c>
      <c r="Y127" s="273">
        <v>1696</v>
      </c>
      <c r="Z127" s="274">
        <v>1812</v>
      </c>
      <c r="AA127" s="275">
        <v>3508</v>
      </c>
      <c r="AB127" s="273">
        <v>70</v>
      </c>
      <c r="AC127" s="274">
        <v>54</v>
      </c>
      <c r="AD127" s="275">
        <v>62</v>
      </c>
      <c r="AE127" s="273">
        <v>1696</v>
      </c>
      <c r="AF127" s="274">
        <v>1812</v>
      </c>
      <c r="AG127" s="275">
        <v>3508</v>
      </c>
      <c r="AH127" s="273">
        <v>36.799999999999997</v>
      </c>
      <c r="AI127" s="274">
        <v>33.9</v>
      </c>
      <c r="AJ127" s="275">
        <v>35.299999999999997</v>
      </c>
      <c r="AK127" s="273">
        <v>1696</v>
      </c>
      <c r="AL127" s="274">
        <v>1812</v>
      </c>
      <c r="AM127" s="275">
        <v>3508</v>
      </c>
      <c r="AN127" s="273">
        <v>65</v>
      </c>
      <c r="AO127" s="274">
        <v>49</v>
      </c>
      <c r="AP127" s="275">
        <v>57</v>
      </c>
      <c r="AQ127" s="273">
        <v>2016</v>
      </c>
      <c r="AR127" s="274">
        <v>2120</v>
      </c>
      <c r="AS127" s="275">
        <v>4136</v>
      </c>
      <c r="AT127" s="273">
        <v>68</v>
      </c>
      <c r="AU127" s="274">
        <v>52</v>
      </c>
      <c r="AV127" s="275">
        <v>60</v>
      </c>
      <c r="AW127" s="273">
        <v>2016</v>
      </c>
      <c r="AX127" s="274">
        <v>2120</v>
      </c>
      <c r="AY127" s="275">
        <v>4136</v>
      </c>
      <c r="AZ127" s="273">
        <v>36.5</v>
      </c>
      <c r="BA127" s="274">
        <v>33.700000000000003</v>
      </c>
      <c r="BB127" s="275">
        <v>35.1</v>
      </c>
      <c r="BC127" s="273">
        <v>2016</v>
      </c>
      <c r="BD127" s="274">
        <v>2120</v>
      </c>
      <c r="BE127" s="275">
        <v>4136</v>
      </c>
    </row>
    <row r="128" spans="1:57" x14ac:dyDescent="0.35">
      <c r="A128" t="s">
        <v>124</v>
      </c>
      <c r="B128" t="s">
        <v>369</v>
      </c>
      <c r="C128" t="s">
        <v>352</v>
      </c>
      <c r="D128" s="273">
        <v>24</v>
      </c>
      <c r="E128" s="274">
        <v>14</v>
      </c>
      <c r="F128" s="275">
        <v>19</v>
      </c>
      <c r="G128" s="273">
        <v>92</v>
      </c>
      <c r="H128" s="274">
        <v>93</v>
      </c>
      <c r="I128" s="275">
        <v>185</v>
      </c>
      <c r="J128" s="273">
        <v>24</v>
      </c>
      <c r="K128" s="274">
        <v>17</v>
      </c>
      <c r="L128" s="275">
        <v>21</v>
      </c>
      <c r="M128" s="273">
        <v>92</v>
      </c>
      <c r="N128" s="274">
        <v>93</v>
      </c>
      <c r="O128" s="275">
        <v>185</v>
      </c>
      <c r="P128" s="273">
        <v>29</v>
      </c>
      <c r="Q128" s="274">
        <v>27.3</v>
      </c>
      <c r="R128" s="275">
        <v>28.2</v>
      </c>
      <c r="S128" s="273">
        <v>92</v>
      </c>
      <c r="T128" s="274">
        <v>93</v>
      </c>
      <c r="U128" s="275">
        <v>185</v>
      </c>
      <c r="V128" s="273">
        <v>50</v>
      </c>
      <c r="W128" s="274">
        <v>35</v>
      </c>
      <c r="X128" s="275">
        <v>42</v>
      </c>
      <c r="Y128" s="273">
        <v>1168</v>
      </c>
      <c r="Z128" s="274">
        <v>1224</v>
      </c>
      <c r="AA128" s="275">
        <v>2392</v>
      </c>
      <c r="AB128" s="273">
        <v>51</v>
      </c>
      <c r="AC128" s="274">
        <v>38</v>
      </c>
      <c r="AD128" s="275">
        <v>44</v>
      </c>
      <c r="AE128" s="273">
        <v>1168</v>
      </c>
      <c r="AF128" s="274">
        <v>1224</v>
      </c>
      <c r="AG128" s="275">
        <v>2392</v>
      </c>
      <c r="AH128" s="273">
        <v>33</v>
      </c>
      <c r="AI128" s="274">
        <v>31.2</v>
      </c>
      <c r="AJ128" s="275">
        <v>32.1</v>
      </c>
      <c r="AK128" s="273">
        <v>1168</v>
      </c>
      <c r="AL128" s="274">
        <v>1224</v>
      </c>
      <c r="AM128" s="275">
        <v>2392</v>
      </c>
      <c r="AN128" s="273">
        <v>48</v>
      </c>
      <c r="AO128" s="274">
        <v>34</v>
      </c>
      <c r="AP128" s="275">
        <v>41</v>
      </c>
      <c r="AQ128" s="273">
        <v>1260</v>
      </c>
      <c r="AR128" s="274">
        <v>1317</v>
      </c>
      <c r="AS128" s="275">
        <v>2577</v>
      </c>
      <c r="AT128" s="273">
        <v>49</v>
      </c>
      <c r="AU128" s="274">
        <v>37</v>
      </c>
      <c r="AV128" s="275">
        <v>43</v>
      </c>
      <c r="AW128" s="273">
        <v>1260</v>
      </c>
      <c r="AX128" s="274">
        <v>1317</v>
      </c>
      <c r="AY128" s="275">
        <v>2577</v>
      </c>
      <c r="AZ128" s="273">
        <v>32.700000000000003</v>
      </c>
      <c r="BA128" s="274">
        <v>30.9</v>
      </c>
      <c r="BB128" s="275">
        <v>31.8</v>
      </c>
      <c r="BC128" s="273">
        <v>1260</v>
      </c>
      <c r="BD128" s="274">
        <v>1317</v>
      </c>
      <c r="BE128" s="275">
        <v>2577</v>
      </c>
    </row>
    <row r="129" spans="1:57" x14ac:dyDescent="0.35">
      <c r="A129" t="s">
        <v>103</v>
      </c>
      <c r="B129" t="s">
        <v>348</v>
      </c>
      <c r="C129" t="s">
        <v>338</v>
      </c>
      <c r="D129" s="273">
        <v>56</v>
      </c>
      <c r="E129" s="274">
        <v>37</v>
      </c>
      <c r="F129" s="275">
        <v>46</v>
      </c>
      <c r="G129" s="273">
        <v>400</v>
      </c>
      <c r="H129" s="274">
        <v>427</v>
      </c>
      <c r="I129" s="275">
        <v>827</v>
      </c>
      <c r="J129" s="273">
        <v>62</v>
      </c>
      <c r="K129" s="274">
        <v>42</v>
      </c>
      <c r="L129" s="275">
        <v>52</v>
      </c>
      <c r="M129" s="273">
        <v>400</v>
      </c>
      <c r="N129" s="274">
        <v>427</v>
      </c>
      <c r="O129" s="275">
        <v>827</v>
      </c>
      <c r="P129" s="273">
        <v>33.6</v>
      </c>
      <c r="Q129" s="274">
        <v>31</v>
      </c>
      <c r="R129" s="275">
        <v>32.299999999999997</v>
      </c>
      <c r="S129" s="273">
        <v>400</v>
      </c>
      <c r="T129" s="274">
        <v>427</v>
      </c>
      <c r="U129" s="275">
        <v>827</v>
      </c>
      <c r="V129" s="273">
        <v>66</v>
      </c>
      <c r="W129" s="274">
        <v>51</v>
      </c>
      <c r="X129" s="275">
        <v>59</v>
      </c>
      <c r="Y129" s="273">
        <v>1413</v>
      </c>
      <c r="Z129" s="274">
        <v>1397</v>
      </c>
      <c r="AA129" s="275">
        <v>2810</v>
      </c>
      <c r="AB129" s="273">
        <v>69</v>
      </c>
      <c r="AC129" s="274">
        <v>54</v>
      </c>
      <c r="AD129" s="275">
        <v>62</v>
      </c>
      <c r="AE129" s="273">
        <v>1413</v>
      </c>
      <c r="AF129" s="274">
        <v>1397</v>
      </c>
      <c r="AG129" s="275">
        <v>2810</v>
      </c>
      <c r="AH129" s="273">
        <v>35.6</v>
      </c>
      <c r="AI129" s="274">
        <v>33.200000000000003</v>
      </c>
      <c r="AJ129" s="275">
        <v>34.4</v>
      </c>
      <c r="AK129" s="273">
        <v>1413</v>
      </c>
      <c r="AL129" s="274">
        <v>1397</v>
      </c>
      <c r="AM129" s="275">
        <v>2810</v>
      </c>
      <c r="AN129" s="273">
        <v>64</v>
      </c>
      <c r="AO129" s="274">
        <v>48</v>
      </c>
      <c r="AP129" s="275">
        <v>56</v>
      </c>
      <c r="AQ129" s="273">
        <v>1813</v>
      </c>
      <c r="AR129" s="274">
        <v>1824</v>
      </c>
      <c r="AS129" s="275">
        <v>3637</v>
      </c>
      <c r="AT129" s="273">
        <v>68</v>
      </c>
      <c r="AU129" s="274">
        <v>52</v>
      </c>
      <c r="AV129" s="275">
        <v>60</v>
      </c>
      <c r="AW129" s="273">
        <v>1813</v>
      </c>
      <c r="AX129" s="274">
        <v>1824</v>
      </c>
      <c r="AY129" s="275">
        <v>3637</v>
      </c>
      <c r="AZ129" s="273">
        <v>35.1</v>
      </c>
      <c r="BA129" s="274">
        <v>32.700000000000003</v>
      </c>
      <c r="BB129" s="275">
        <v>33.9</v>
      </c>
      <c r="BC129" s="273">
        <v>1813</v>
      </c>
      <c r="BD129" s="274">
        <v>1824</v>
      </c>
      <c r="BE129" s="275">
        <v>3637</v>
      </c>
    </row>
    <row r="130" spans="1:57" x14ac:dyDescent="0.35">
      <c r="A130" t="s">
        <v>125</v>
      </c>
      <c r="B130" t="s">
        <v>370</v>
      </c>
      <c r="C130" t="s">
        <v>352</v>
      </c>
      <c r="D130" s="273">
        <v>31</v>
      </c>
      <c r="E130" s="274">
        <v>22</v>
      </c>
      <c r="F130" s="275">
        <v>26</v>
      </c>
      <c r="G130" s="273">
        <v>177</v>
      </c>
      <c r="H130" s="274">
        <v>210</v>
      </c>
      <c r="I130" s="275">
        <v>387</v>
      </c>
      <c r="J130" s="273">
        <v>32</v>
      </c>
      <c r="K130" s="274">
        <v>22</v>
      </c>
      <c r="L130" s="275">
        <v>27</v>
      </c>
      <c r="M130" s="273">
        <v>177</v>
      </c>
      <c r="N130" s="274">
        <v>210</v>
      </c>
      <c r="O130" s="275">
        <v>387</v>
      </c>
      <c r="P130" s="273">
        <v>31.2</v>
      </c>
      <c r="Q130" s="274">
        <v>28.7</v>
      </c>
      <c r="R130" s="275">
        <v>29.9</v>
      </c>
      <c r="S130" s="273">
        <v>177</v>
      </c>
      <c r="T130" s="274">
        <v>210</v>
      </c>
      <c r="U130" s="275">
        <v>387</v>
      </c>
      <c r="V130" s="273">
        <v>51</v>
      </c>
      <c r="W130" s="274">
        <v>32</v>
      </c>
      <c r="X130" s="275">
        <v>41</v>
      </c>
      <c r="Y130" s="273">
        <v>960</v>
      </c>
      <c r="Z130" s="274">
        <v>1040</v>
      </c>
      <c r="AA130" s="275">
        <v>2000</v>
      </c>
      <c r="AB130" s="273">
        <v>53</v>
      </c>
      <c r="AC130" s="274">
        <v>35</v>
      </c>
      <c r="AD130" s="275">
        <v>44</v>
      </c>
      <c r="AE130" s="273">
        <v>960</v>
      </c>
      <c r="AF130" s="274">
        <v>1040</v>
      </c>
      <c r="AG130" s="275">
        <v>2000</v>
      </c>
      <c r="AH130" s="273">
        <v>34.6</v>
      </c>
      <c r="AI130" s="274">
        <v>32</v>
      </c>
      <c r="AJ130" s="275">
        <v>33.200000000000003</v>
      </c>
      <c r="AK130" s="273">
        <v>960</v>
      </c>
      <c r="AL130" s="274">
        <v>1040</v>
      </c>
      <c r="AM130" s="275">
        <v>2000</v>
      </c>
      <c r="AN130" s="273">
        <v>48</v>
      </c>
      <c r="AO130" s="274">
        <v>31</v>
      </c>
      <c r="AP130" s="275">
        <v>39</v>
      </c>
      <c r="AQ130" s="273">
        <v>1137</v>
      </c>
      <c r="AR130" s="274">
        <v>1250</v>
      </c>
      <c r="AS130" s="275">
        <v>2387</v>
      </c>
      <c r="AT130" s="273">
        <v>50</v>
      </c>
      <c r="AU130" s="274">
        <v>33</v>
      </c>
      <c r="AV130" s="275">
        <v>41</v>
      </c>
      <c r="AW130" s="273">
        <v>1137</v>
      </c>
      <c r="AX130" s="274">
        <v>1250</v>
      </c>
      <c r="AY130" s="275">
        <v>2387</v>
      </c>
      <c r="AZ130" s="273">
        <v>34.1</v>
      </c>
      <c r="BA130" s="274">
        <v>31.5</v>
      </c>
      <c r="BB130" s="275">
        <v>32.700000000000003</v>
      </c>
      <c r="BC130" s="273">
        <v>1137</v>
      </c>
      <c r="BD130" s="274">
        <v>1250</v>
      </c>
      <c r="BE130" s="275">
        <v>2387</v>
      </c>
    </row>
    <row r="131" spans="1:57" x14ac:dyDescent="0.35">
      <c r="A131" t="s">
        <v>104</v>
      </c>
      <c r="B131" t="s">
        <v>349</v>
      </c>
      <c r="C131" t="s">
        <v>338</v>
      </c>
      <c r="D131" s="273">
        <v>48</v>
      </c>
      <c r="E131" s="274">
        <v>30</v>
      </c>
      <c r="F131" s="275">
        <v>39</v>
      </c>
      <c r="G131" s="273">
        <v>656</v>
      </c>
      <c r="H131" s="274">
        <v>660</v>
      </c>
      <c r="I131" s="275">
        <v>1316</v>
      </c>
      <c r="J131" s="273">
        <v>50</v>
      </c>
      <c r="K131" s="274">
        <v>35</v>
      </c>
      <c r="L131" s="275">
        <v>43</v>
      </c>
      <c r="M131" s="273">
        <v>656</v>
      </c>
      <c r="N131" s="274">
        <v>660</v>
      </c>
      <c r="O131" s="275">
        <v>1316</v>
      </c>
      <c r="P131" s="273">
        <v>32.700000000000003</v>
      </c>
      <c r="Q131" s="274">
        <v>29.8</v>
      </c>
      <c r="R131" s="275">
        <v>31.2</v>
      </c>
      <c r="S131" s="273">
        <v>656</v>
      </c>
      <c r="T131" s="274">
        <v>660</v>
      </c>
      <c r="U131" s="275">
        <v>1316</v>
      </c>
      <c r="V131" s="273">
        <v>51</v>
      </c>
      <c r="W131" s="274">
        <v>36</v>
      </c>
      <c r="X131" s="275">
        <v>43</v>
      </c>
      <c r="Y131" s="273">
        <v>1077</v>
      </c>
      <c r="Z131" s="274">
        <v>1080</v>
      </c>
      <c r="AA131" s="275">
        <v>2157</v>
      </c>
      <c r="AB131" s="273">
        <v>56</v>
      </c>
      <c r="AC131" s="274">
        <v>40</v>
      </c>
      <c r="AD131" s="275">
        <v>48</v>
      </c>
      <c r="AE131" s="273">
        <v>1077</v>
      </c>
      <c r="AF131" s="274">
        <v>1080</v>
      </c>
      <c r="AG131" s="275">
        <v>2157</v>
      </c>
      <c r="AH131" s="273">
        <v>33.9</v>
      </c>
      <c r="AI131" s="274">
        <v>30.8</v>
      </c>
      <c r="AJ131" s="275">
        <v>32.299999999999997</v>
      </c>
      <c r="AK131" s="273">
        <v>1077</v>
      </c>
      <c r="AL131" s="274">
        <v>1080</v>
      </c>
      <c r="AM131" s="275">
        <v>2157</v>
      </c>
      <c r="AN131" s="273">
        <v>50</v>
      </c>
      <c r="AO131" s="274">
        <v>33</v>
      </c>
      <c r="AP131" s="275">
        <v>42</v>
      </c>
      <c r="AQ131" s="273">
        <v>1733</v>
      </c>
      <c r="AR131" s="274">
        <v>1740</v>
      </c>
      <c r="AS131" s="275">
        <v>3473</v>
      </c>
      <c r="AT131" s="273">
        <v>53</v>
      </c>
      <c r="AU131" s="274">
        <v>38</v>
      </c>
      <c r="AV131" s="275">
        <v>46</v>
      </c>
      <c r="AW131" s="273">
        <v>1733</v>
      </c>
      <c r="AX131" s="274">
        <v>1740</v>
      </c>
      <c r="AY131" s="275">
        <v>3473</v>
      </c>
      <c r="AZ131" s="273">
        <v>33.4</v>
      </c>
      <c r="BA131" s="274">
        <v>30.4</v>
      </c>
      <c r="BB131" s="275">
        <v>31.9</v>
      </c>
      <c r="BC131" s="273">
        <v>1733</v>
      </c>
      <c r="BD131" s="274">
        <v>1740</v>
      </c>
      <c r="BE131" s="275">
        <v>3473</v>
      </c>
    </row>
    <row r="132" spans="1:57" x14ac:dyDescent="0.35">
      <c r="A132" t="s">
        <v>126</v>
      </c>
      <c r="B132" t="s">
        <v>371</v>
      </c>
      <c r="C132" t="s">
        <v>352</v>
      </c>
      <c r="D132" s="273">
        <v>60</v>
      </c>
      <c r="E132" s="274">
        <v>35</v>
      </c>
      <c r="F132" s="275">
        <v>47</v>
      </c>
      <c r="G132" s="273">
        <v>391</v>
      </c>
      <c r="H132" s="274">
        <v>397</v>
      </c>
      <c r="I132" s="275">
        <v>788</v>
      </c>
      <c r="J132" s="273">
        <v>63</v>
      </c>
      <c r="K132" s="274">
        <v>41</v>
      </c>
      <c r="L132" s="275">
        <v>52</v>
      </c>
      <c r="M132" s="273">
        <v>391</v>
      </c>
      <c r="N132" s="274">
        <v>397</v>
      </c>
      <c r="O132" s="275">
        <v>788</v>
      </c>
      <c r="P132" s="273">
        <v>34.299999999999997</v>
      </c>
      <c r="Q132" s="274">
        <v>31.1</v>
      </c>
      <c r="R132" s="275">
        <v>32.700000000000003</v>
      </c>
      <c r="S132" s="273">
        <v>391</v>
      </c>
      <c r="T132" s="274">
        <v>397</v>
      </c>
      <c r="U132" s="275">
        <v>788</v>
      </c>
      <c r="V132" s="273">
        <v>58</v>
      </c>
      <c r="W132" s="274">
        <v>48</v>
      </c>
      <c r="X132" s="275">
        <v>53</v>
      </c>
      <c r="Y132" s="273">
        <v>1458</v>
      </c>
      <c r="Z132" s="274">
        <v>1501</v>
      </c>
      <c r="AA132" s="275">
        <v>2959</v>
      </c>
      <c r="AB132" s="273">
        <v>62</v>
      </c>
      <c r="AC132" s="274">
        <v>52</v>
      </c>
      <c r="AD132" s="275">
        <v>57</v>
      </c>
      <c r="AE132" s="273">
        <v>1458</v>
      </c>
      <c r="AF132" s="274">
        <v>1501</v>
      </c>
      <c r="AG132" s="275">
        <v>2959</v>
      </c>
      <c r="AH132" s="273">
        <v>34.799999999999997</v>
      </c>
      <c r="AI132" s="274">
        <v>32.5</v>
      </c>
      <c r="AJ132" s="275">
        <v>33.6</v>
      </c>
      <c r="AK132" s="273">
        <v>1458</v>
      </c>
      <c r="AL132" s="274">
        <v>1501</v>
      </c>
      <c r="AM132" s="275">
        <v>2959</v>
      </c>
      <c r="AN132" s="273">
        <v>59</v>
      </c>
      <c r="AO132" s="274">
        <v>45</v>
      </c>
      <c r="AP132" s="275">
        <v>52</v>
      </c>
      <c r="AQ132" s="273">
        <v>1849</v>
      </c>
      <c r="AR132" s="274">
        <v>1898</v>
      </c>
      <c r="AS132" s="275">
        <v>3747</v>
      </c>
      <c r="AT132" s="273">
        <v>62</v>
      </c>
      <c r="AU132" s="274">
        <v>49</v>
      </c>
      <c r="AV132" s="275">
        <v>56</v>
      </c>
      <c r="AW132" s="273">
        <v>1849</v>
      </c>
      <c r="AX132" s="274">
        <v>1898</v>
      </c>
      <c r="AY132" s="275">
        <v>3747</v>
      </c>
      <c r="AZ132" s="273">
        <v>34.700000000000003</v>
      </c>
      <c r="BA132" s="274">
        <v>32.200000000000003</v>
      </c>
      <c r="BB132" s="275">
        <v>33.4</v>
      </c>
      <c r="BC132" s="273">
        <v>1849</v>
      </c>
      <c r="BD132" s="274">
        <v>1898</v>
      </c>
      <c r="BE132" s="275">
        <v>3747</v>
      </c>
    </row>
    <row r="133" spans="1:57" x14ac:dyDescent="0.35">
      <c r="A133" t="s">
        <v>105</v>
      </c>
      <c r="B133" t="s">
        <v>350</v>
      </c>
      <c r="C133" t="s">
        <v>338</v>
      </c>
      <c r="D133" s="273">
        <v>50</v>
      </c>
      <c r="E133" s="274">
        <v>26</v>
      </c>
      <c r="F133" s="275">
        <v>38</v>
      </c>
      <c r="G133" s="273">
        <v>338</v>
      </c>
      <c r="H133" s="274">
        <v>361</v>
      </c>
      <c r="I133" s="275">
        <v>699</v>
      </c>
      <c r="J133" s="273">
        <v>51</v>
      </c>
      <c r="K133" s="274">
        <v>30</v>
      </c>
      <c r="L133" s="275">
        <v>40</v>
      </c>
      <c r="M133" s="273">
        <v>338</v>
      </c>
      <c r="N133" s="274">
        <v>361</v>
      </c>
      <c r="O133" s="275">
        <v>699</v>
      </c>
      <c r="P133" s="273">
        <v>32.6</v>
      </c>
      <c r="Q133" s="274">
        <v>28.8</v>
      </c>
      <c r="R133" s="275">
        <v>30.6</v>
      </c>
      <c r="S133" s="273">
        <v>338</v>
      </c>
      <c r="T133" s="274">
        <v>361</v>
      </c>
      <c r="U133" s="275">
        <v>699</v>
      </c>
      <c r="V133" s="273">
        <v>65</v>
      </c>
      <c r="W133" s="274">
        <v>48</v>
      </c>
      <c r="X133" s="275">
        <v>57</v>
      </c>
      <c r="Y133" s="273">
        <v>1198</v>
      </c>
      <c r="Z133" s="274">
        <v>1201</v>
      </c>
      <c r="AA133" s="275">
        <v>2399</v>
      </c>
      <c r="AB133" s="273">
        <v>66</v>
      </c>
      <c r="AC133" s="274">
        <v>50</v>
      </c>
      <c r="AD133" s="275">
        <v>58</v>
      </c>
      <c r="AE133" s="273">
        <v>1198</v>
      </c>
      <c r="AF133" s="274">
        <v>1201</v>
      </c>
      <c r="AG133" s="275">
        <v>2399</v>
      </c>
      <c r="AH133" s="273">
        <v>35.5</v>
      </c>
      <c r="AI133" s="274">
        <v>33.5</v>
      </c>
      <c r="AJ133" s="275">
        <v>34.5</v>
      </c>
      <c r="AK133" s="273">
        <v>1198</v>
      </c>
      <c r="AL133" s="274">
        <v>1201</v>
      </c>
      <c r="AM133" s="275">
        <v>2399</v>
      </c>
      <c r="AN133" s="273">
        <v>62</v>
      </c>
      <c r="AO133" s="274">
        <v>43</v>
      </c>
      <c r="AP133" s="275">
        <v>52</v>
      </c>
      <c r="AQ133" s="273">
        <v>1536</v>
      </c>
      <c r="AR133" s="274">
        <v>1562</v>
      </c>
      <c r="AS133" s="275">
        <v>3098</v>
      </c>
      <c r="AT133" s="273">
        <v>62</v>
      </c>
      <c r="AU133" s="274">
        <v>46</v>
      </c>
      <c r="AV133" s="275">
        <v>54</v>
      </c>
      <c r="AW133" s="273">
        <v>1536</v>
      </c>
      <c r="AX133" s="274">
        <v>1562</v>
      </c>
      <c r="AY133" s="275">
        <v>3098</v>
      </c>
      <c r="AZ133" s="273">
        <v>34.9</v>
      </c>
      <c r="BA133" s="274">
        <v>32.4</v>
      </c>
      <c r="BB133" s="275">
        <v>33.6</v>
      </c>
      <c r="BC133" s="273">
        <v>1536</v>
      </c>
      <c r="BD133" s="274">
        <v>1562</v>
      </c>
      <c r="BE133" s="275">
        <v>3098</v>
      </c>
    </row>
    <row r="134" spans="1:57" x14ac:dyDescent="0.35">
      <c r="A134" t="s">
        <v>106</v>
      </c>
      <c r="B134" t="s">
        <v>351</v>
      </c>
      <c r="C134" t="s">
        <v>338</v>
      </c>
      <c r="D134" s="273">
        <v>46</v>
      </c>
      <c r="E134" s="274">
        <v>31</v>
      </c>
      <c r="F134" s="275">
        <v>38</v>
      </c>
      <c r="G134" s="273">
        <v>278</v>
      </c>
      <c r="H134" s="274">
        <v>311</v>
      </c>
      <c r="I134" s="275">
        <v>589</v>
      </c>
      <c r="J134" s="273">
        <v>49</v>
      </c>
      <c r="K134" s="274">
        <v>35</v>
      </c>
      <c r="L134" s="275">
        <v>41</v>
      </c>
      <c r="M134" s="273">
        <v>278</v>
      </c>
      <c r="N134" s="274">
        <v>311</v>
      </c>
      <c r="O134" s="275">
        <v>589</v>
      </c>
      <c r="P134" s="273">
        <v>32.200000000000003</v>
      </c>
      <c r="Q134" s="274">
        <v>29.9</v>
      </c>
      <c r="R134" s="275">
        <v>31</v>
      </c>
      <c r="S134" s="273">
        <v>278</v>
      </c>
      <c r="T134" s="274">
        <v>311</v>
      </c>
      <c r="U134" s="275">
        <v>589</v>
      </c>
      <c r="V134" s="273">
        <v>59</v>
      </c>
      <c r="W134" s="274">
        <v>44</v>
      </c>
      <c r="X134" s="275">
        <v>51</v>
      </c>
      <c r="Y134" s="273">
        <v>521</v>
      </c>
      <c r="Z134" s="274">
        <v>639</v>
      </c>
      <c r="AA134" s="275">
        <v>1160</v>
      </c>
      <c r="AB134" s="273">
        <v>61</v>
      </c>
      <c r="AC134" s="274">
        <v>48</v>
      </c>
      <c r="AD134" s="275">
        <v>54</v>
      </c>
      <c r="AE134" s="273">
        <v>521</v>
      </c>
      <c r="AF134" s="274">
        <v>639</v>
      </c>
      <c r="AG134" s="275">
        <v>1160</v>
      </c>
      <c r="AH134" s="273">
        <v>34.4</v>
      </c>
      <c r="AI134" s="274">
        <v>32.5</v>
      </c>
      <c r="AJ134" s="275">
        <v>33.299999999999997</v>
      </c>
      <c r="AK134" s="273">
        <v>521</v>
      </c>
      <c r="AL134" s="274">
        <v>639</v>
      </c>
      <c r="AM134" s="275">
        <v>1160</v>
      </c>
      <c r="AN134" s="273">
        <v>54</v>
      </c>
      <c r="AO134" s="274">
        <v>40</v>
      </c>
      <c r="AP134" s="275">
        <v>46</v>
      </c>
      <c r="AQ134" s="273">
        <v>799</v>
      </c>
      <c r="AR134" s="274">
        <v>950</v>
      </c>
      <c r="AS134" s="275">
        <v>1749</v>
      </c>
      <c r="AT134" s="273">
        <v>57</v>
      </c>
      <c r="AU134" s="274">
        <v>44</v>
      </c>
      <c r="AV134" s="275">
        <v>50</v>
      </c>
      <c r="AW134" s="273">
        <v>799</v>
      </c>
      <c r="AX134" s="274">
        <v>950</v>
      </c>
      <c r="AY134" s="275">
        <v>1749</v>
      </c>
      <c r="AZ134" s="273">
        <v>33.6</v>
      </c>
      <c r="BA134" s="274">
        <v>31.6</v>
      </c>
      <c r="BB134" s="275">
        <v>32.5</v>
      </c>
      <c r="BC134" s="273">
        <v>799</v>
      </c>
      <c r="BD134" s="274">
        <v>950</v>
      </c>
      <c r="BE134" s="275">
        <v>1749</v>
      </c>
    </row>
    <row r="135" spans="1:57" x14ac:dyDescent="0.35">
      <c r="A135" t="s">
        <v>130</v>
      </c>
      <c r="B135" t="s">
        <v>375</v>
      </c>
      <c r="C135" t="s">
        <v>372</v>
      </c>
      <c r="D135" s="273">
        <v>36</v>
      </c>
      <c r="E135" s="274">
        <v>24</v>
      </c>
      <c r="F135" s="275">
        <v>30</v>
      </c>
      <c r="G135" s="273">
        <v>233</v>
      </c>
      <c r="H135" s="274">
        <v>223</v>
      </c>
      <c r="I135" s="275">
        <v>456</v>
      </c>
      <c r="J135" s="273">
        <v>38</v>
      </c>
      <c r="K135" s="274">
        <v>26</v>
      </c>
      <c r="L135" s="275">
        <v>32</v>
      </c>
      <c r="M135" s="273">
        <v>233</v>
      </c>
      <c r="N135" s="274">
        <v>223</v>
      </c>
      <c r="O135" s="275">
        <v>456</v>
      </c>
      <c r="P135" s="273">
        <v>30.8</v>
      </c>
      <c r="Q135" s="274">
        <v>28.2</v>
      </c>
      <c r="R135" s="275">
        <v>29.6</v>
      </c>
      <c r="S135" s="273">
        <v>233</v>
      </c>
      <c r="T135" s="274">
        <v>223</v>
      </c>
      <c r="U135" s="275">
        <v>456</v>
      </c>
      <c r="V135" s="273">
        <v>62</v>
      </c>
      <c r="W135" s="274">
        <v>47</v>
      </c>
      <c r="X135" s="275">
        <v>54</v>
      </c>
      <c r="Y135" s="273">
        <v>2805</v>
      </c>
      <c r="Z135" s="274">
        <v>2989</v>
      </c>
      <c r="AA135" s="275">
        <v>5794</v>
      </c>
      <c r="AB135" s="273">
        <v>64</v>
      </c>
      <c r="AC135" s="274">
        <v>50</v>
      </c>
      <c r="AD135" s="275">
        <v>57</v>
      </c>
      <c r="AE135" s="273">
        <v>2805</v>
      </c>
      <c r="AF135" s="274">
        <v>2989</v>
      </c>
      <c r="AG135" s="275">
        <v>5794</v>
      </c>
      <c r="AH135" s="273">
        <v>34.6</v>
      </c>
      <c r="AI135" s="274">
        <v>32.6</v>
      </c>
      <c r="AJ135" s="275">
        <v>33.5</v>
      </c>
      <c r="AK135" s="273">
        <v>2805</v>
      </c>
      <c r="AL135" s="274">
        <v>2989</v>
      </c>
      <c r="AM135" s="275">
        <v>5794</v>
      </c>
      <c r="AN135" s="273">
        <v>60</v>
      </c>
      <c r="AO135" s="274">
        <v>45</v>
      </c>
      <c r="AP135" s="275">
        <v>53</v>
      </c>
      <c r="AQ135" s="273">
        <v>3038</v>
      </c>
      <c r="AR135" s="274">
        <v>3212</v>
      </c>
      <c r="AS135" s="275">
        <v>6250</v>
      </c>
      <c r="AT135" s="273">
        <v>62</v>
      </c>
      <c r="AU135" s="274">
        <v>48</v>
      </c>
      <c r="AV135" s="275">
        <v>55</v>
      </c>
      <c r="AW135" s="273">
        <v>3038</v>
      </c>
      <c r="AX135" s="274">
        <v>3212</v>
      </c>
      <c r="AY135" s="275">
        <v>6250</v>
      </c>
      <c r="AZ135" s="273">
        <v>34.299999999999997</v>
      </c>
      <c r="BA135" s="274">
        <v>32.299999999999997</v>
      </c>
      <c r="BB135" s="275">
        <v>33.299999999999997</v>
      </c>
      <c r="BC135" s="273">
        <v>3038</v>
      </c>
      <c r="BD135" s="274">
        <v>3212</v>
      </c>
      <c r="BE135" s="275">
        <v>6250</v>
      </c>
    </row>
    <row r="136" spans="1:57" x14ac:dyDescent="0.35">
      <c r="A136" t="s">
        <v>82</v>
      </c>
      <c r="B136" t="s">
        <v>327</v>
      </c>
      <c r="C136" t="s">
        <v>324</v>
      </c>
      <c r="D136" s="273">
        <v>37</v>
      </c>
      <c r="E136" s="274">
        <v>22</v>
      </c>
      <c r="F136" s="275">
        <v>29</v>
      </c>
      <c r="G136" s="273">
        <v>419</v>
      </c>
      <c r="H136" s="274">
        <v>428</v>
      </c>
      <c r="I136" s="275">
        <v>847</v>
      </c>
      <c r="J136" s="273">
        <v>38</v>
      </c>
      <c r="K136" s="274">
        <v>24</v>
      </c>
      <c r="L136" s="275">
        <v>31</v>
      </c>
      <c r="M136" s="273">
        <v>419</v>
      </c>
      <c r="N136" s="274">
        <v>428</v>
      </c>
      <c r="O136" s="275">
        <v>847</v>
      </c>
      <c r="P136" s="273">
        <v>31.2</v>
      </c>
      <c r="Q136" s="274">
        <v>28.7</v>
      </c>
      <c r="R136" s="275">
        <v>29.9</v>
      </c>
      <c r="S136" s="273">
        <v>419</v>
      </c>
      <c r="T136" s="274">
        <v>428</v>
      </c>
      <c r="U136" s="275">
        <v>847</v>
      </c>
      <c r="V136" s="273">
        <v>61</v>
      </c>
      <c r="W136" s="274">
        <v>43</v>
      </c>
      <c r="X136" s="275">
        <v>51</v>
      </c>
      <c r="Y136" s="273">
        <v>2996</v>
      </c>
      <c r="Z136" s="274">
        <v>3280</v>
      </c>
      <c r="AA136" s="275">
        <v>6276</v>
      </c>
      <c r="AB136" s="273">
        <v>62</v>
      </c>
      <c r="AC136" s="274">
        <v>46</v>
      </c>
      <c r="AD136" s="275">
        <v>53</v>
      </c>
      <c r="AE136" s="273">
        <v>2996</v>
      </c>
      <c r="AF136" s="274">
        <v>3280</v>
      </c>
      <c r="AG136" s="275">
        <v>6276</v>
      </c>
      <c r="AH136" s="273">
        <v>34.799999999999997</v>
      </c>
      <c r="AI136" s="274">
        <v>32.6</v>
      </c>
      <c r="AJ136" s="275">
        <v>33.700000000000003</v>
      </c>
      <c r="AK136" s="273">
        <v>2996</v>
      </c>
      <c r="AL136" s="274">
        <v>3280</v>
      </c>
      <c r="AM136" s="275">
        <v>6276</v>
      </c>
      <c r="AN136" s="273">
        <v>58</v>
      </c>
      <c r="AO136" s="274">
        <v>40</v>
      </c>
      <c r="AP136" s="275">
        <v>49</v>
      </c>
      <c r="AQ136" s="273">
        <v>3415</v>
      </c>
      <c r="AR136" s="274">
        <v>3708</v>
      </c>
      <c r="AS136" s="275">
        <v>7123</v>
      </c>
      <c r="AT136" s="273">
        <v>59</v>
      </c>
      <c r="AU136" s="274">
        <v>43</v>
      </c>
      <c r="AV136" s="275">
        <v>51</v>
      </c>
      <c r="AW136" s="273">
        <v>3415</v>
      </c>
      <c r="AX136" s="274">
        <v>3708</v>
      </c>
      <c r="AY136" s="275">
        <v>7123</v>
      </c>
      <c r="AZ136" s="273">
        <v>34.4</v>
      </c>
      <c r="BA136" s="274">
        <v>32.200000000000003</v>
      </c>
      <c r="BB136" s="275">
        <v>33.200000000000003</v>
      </c>
      <c r="BC136" s="273">
        <v>3415</v>
      </c>
      <c r="BD136" s="274">
        <v>3708</v>
      </c>
      <c r="BE136" s="275">
        <v>7123</v>
      </c>
    </row>
    <row r="137" spans="1:57" x14ac:dyDescent="0.35">
      <c r="A137" t="s">
        <v>21</v>
      </c>
      <c r="B137" t="s">
        <v>267</v>
      </c>
      <c r="C137" t="s">
        <v>260</v>
      </c>
      <c r="D137" s="273">
        <v>34</v>
      </c>
      <c r="E137" s="274">
        <v>21</v>
      </c>
      <c r="F137" s="275">
        <v>28</v>
      </c>
      <c r="G137" s="273">
        <v>369</v>
      </c>
      <c r="H137" s="274">
        <v>378</v>
      </c>
      <c r="I137" s="275">
        <v>747</v>
      </c>
      <c r="J137" s="273">
        <v>36</v>
      </c>
      <c r="K137" s="274">
        <v>24</v>
      </c>
      <c r="L137" s="275">
        <v>30</v>
      </c>
      <c r="M137" s="273">
        <v>369</v>
      </c>
      <c r="N137" s="274">
        <v>378</v>
      </c>
      <c r="O137" s="275">
        <v>747</v>
      </c>
      <c r="P137" s="273">
        <v>30</v>
      </c>
      <c r="Q137" s="274">
        <v>28.2</v>
      </c>
      <c r="R137" s="275">
        <v>29.1</v>
      </c>
      <c r="S137" s="273">
        <v>369</v>
      </c>
      <c r="T137" s="274">
        <v>378</v>
      </c>
      <c r="U137" s="275">
        <v>747</v>
      </c>
      <c r="V137" s="273">
        <v>61</v>
      </c>
      <c r="W137" s="274">
        <v>42</v>
      </c>
      <c r="X137" s="275">
        <v>51</v>
      </c>
      <c r="Y137" s="273">
        <v>2093</v>
      </c>
      <c r="Z137" s="274">
        <v>2267</v>
      </c>
      <c r="AA137" s="275">
        <v>4360</v>
      </c>
      <c r="AB137" s="273">
        <v>62</v>
      </c>
      <c r="AC137" s="274">
        <v>44</v>
      </c>
      <c r="AD137" s="275">
        <v>53</v>
      </c>
      <c r="AE137" s="273">
        <v>2093</v>
      </c>
      <c r="AF137" s="274">
        <v>2267</v>
      </c>
      <c r="AG137" s="275">
        <v>4360</v>
      </c>
      <c r="AH137" s="273">
        <v>34.299999999999997</v>
      </c>
      <c r="AI137" s="274">
        <v>31.7</v>
      </c>
      <c r="AJ137" s="275">
        <v>32.9</v>
      </c>
      <c r="AK137" s="273">
        <v>2093</v>
      </c>
      <c r="AL137" s="274">
        <v>2267</v>
      </c>
      <c r="AM137" s="275">
        <v>4360</v>
      </c>
      <c r="AN137" s="273">
        <v>57</v>
      </c>
      <c r="AO137" s="274">
        <v>39</v>
      </c>
      <c r="AP137" s="275">
        <v>47</v>
      </c>
      <c r="AQ137" s="273">
        <v>2462</v>
      </c>
      <c r="AR137" s="274">
        <v>2645</v>
      </c>
      <c r="AS137" s="275">
        <v>5107</v>
      </c>
      <c r="AT137" s="273">
        <v>58</v>
      </c>
      <c r="AU137" s="274">
        <v>42</v>
      </c>
      <c r="AV137" s="275">
        <v>50</v>
      </c>
      <c r="AW137" s="273">
        <v>2462</v>
      </c>
      <c r="AX137" s="274">
        <v>2645</v>
      </c>
      <c r="AY137" s="275">
        <v>5107</v>
      </c>
      <c r="AZ137" s="273">
        <v>33.6</v>
      </c>
      <c r="BA137" s="274">
        <v>31.2</v>
      </c>
      <c r="BB137" s="275">
        <v>32.4</v>
      </c>
      <c r="BC137" s="273">
        <v>2462</v>
      </c>
      <c r="BD137" s="274">
        <v>2645</v>
      </c>
      <c r="BE137" s="275">
        <v>5107</v>
      </c>
    </row>
    <row r="138" spans="1:57" x14ac:dyDescent="0.35">
      <c r="A138" t="s">
        <v>56</v>
      </c>
      <c r="B138" t="s">
        <v>301</v>
      </c>
      <c r="C138" t="s">
        <v>299</v>
      </c>
      <c r="D138" s="273">
        <v>36</v>
      </c>
      <c r="E138" s="274">
        <v>23</v>
      </c>
      <c r="F138" s="275">
        <v>30</v>
      </c>
      <c r="G138" s="273">
        <v>668</v>
      </c>
      <c r="H138" s="274">
        <v>681</v>
      </c>
      <c r="I138" s="275">
        <v>1349</v>
      </c>
      <c r="J138" s="273">
        <v>39</v>
      </c>
      <c r="K138" s="274">
        <v>25</v>
      </c>
      <c r="L138" s="275">
        <v>32</v>
      </c>
      <c r="M138" s="273">
        <v>668</v>
      </c>
      <c r="N138" s="274">
        <v>681</v>
      </c>
      <c r="O138" s="275">
        <v>1349</v>
      </c>
      <c r="P138" s="273">
        <v>31.2</v>
      </c>
      <c r="Q138" s="274">
        <v>28.6</v>
      </c>
      <c r="R138" s="275">
        <v>29.9</v>
      </c>
      <c r="S138" s="273">
        <v>668</v>
      </c>
      <c r="T138" s="274">
        <v>681</v>
      </c>
      <c r="U138" s="275">
        <v>1349</v>
      </c>
      <c r="V138" s="273">
        <v>59</v>
      </c>
      <c r="W138" s="274">
        <v>42</v>
      </c>
      <c r="X138" s="275">
        <v>50</v>
      </c>
      <c r="Y138" s="273">
        <v>3575</v>
      </c>
      <c r="Z138" s="274">
        <v>3754</v>
      </c>
      <c r="AA138" s="275">
        <v>7329</v>
      </c>
      <c r="AB138" s="273">
        <v>61</v>
      </c>
      <c r="AC138" s="274">
        <v>45</v>
      </c>
      <c r="AD138" s="275">
        <v>53</v>
      </c>
      <c r="AE138" s="273">
        <v>3575</v>
      </c>
      <c r="AF138" s="274">
        <v>3754</v>
      </c>
      <c r="AG138" s="275">
        <v>7329</v>
      </c>
      <c r="AH138" s="273">
        <v>35.799999999999997</v>
      </c>
      <c r="AI138" s="274">
        <v>32.799999999999997</v>
      </c>
      <c r="AJ138" s="275">
        <v>34.299999999999997</v>
      </c>
      <c r="AK138" s="273">
        <v>3575</v>
      </c>
      <c r="AL138" s="274">
        <v>3754</v>
      </c>
      <c r="AM138" s="275">
        <v>7329</v>
      </c>
      <c r="AN138" s="273">
        <v>56</v>
      </c>
      <c r="AO138" s="274">
        <v>39</v>
      </c>
      <c r="AP138" s="275">
        <v>47</v>
      </c>
      <c r="AQ138" s="273">
        <v>4243</v>
      </c>
      <c r="AR138" s="274">
        <v>4435</v>
      </c>
      <c r="AS138" s="275">
        <v>8678</v>
      </c>
      <c r="AT138" s="273">
        <v>58</v>
      </c>
      <c r="AU138" s="274">
        <v>42</v>
      </c>
      <c r="AV138" s="275">
        <v>50</v>
      </c>
      <c r="AW138" s="273">
        <v>4243</v>
      </c>
      <c r="AX138" s="274">
        <v>4435</v>
      </c>
      <c r="AY138" s="275">
        <v>8678</v>
      </c>
      <c r="AZ138" s="273">
        <v>35.1</v>
      </c>
      <c r="BA138" s="274">
        <v>32.1</v>
      </c>
      <c r="BB138" s="275">
        <v>33.6</v>
      </c>
      <c r="BC138" s="273">
        <v>4243</v>
      </c>
      <c r="BD138" s="274">
        <v>4435</v>
      </c>
      <c r="BE138" s="275">
        <v>8678</v>
      </c>
    </row>
    <row r="139" spans="1:57" x14ac:dyDescent="0.35">
      <c r="A139" t="s">
        <v>152</v>
      </c>
      <c r="B139" t="s">
        <v>396</v>
      </c>
      <c r="C139" t="s">
        <v>392</v>
      </c>
      <c r="D139" s="273">
        <v>53</v>
      </c>
      <c r="E139" s="274">
        <v>36</v>
      </c>
      <c r="F139" s="275">
        <v>45</v>
      </c>
      <c r="G139" s="273">
        <v>525</v>
      </c>
      <c r="H139" s="274">
        <v>488</v>
      </c>
      <c r="I139" s="275">
        <v>1013</v>
      </c>
      <c r="J139" s="273">
        <v>56</v>
      </c>
      <c r="K139" s="274">
        <v>39</v>
      </c>
      <c r="L139" s="275">
        <v>48</v>
      </c>
      <c r="M139" s="273">
        <v>525</v>
      </c>
      <c r="N139" s="274">
        <v>488</v>
      </c>
      <c r="O139" s="275">
        <v>1013</v>
      </c>
      <c r="P139" s="273">
        <v>32.6</v>
      </c>
      <c r="Q139" s="274">
        <v>30.4</v>
      </c>
      <c r="R139" s="275">
        <v>31.5</v>
      </c>
      <c r="S139" s="273">
        <v>525</v>
      </c>
      <c r="T139" s="274">
        <v>488</v>
      </c>
      <c r="U139" s="275">
        <v>1013</v>
      </c>
      <c r="V139" s="273">
        <v>72</v>
      </c>
      <c r="W139" s="274">
        <v>57</v>
      </c>
      <c r="X139" s="275">
        <v>64</v>
      </c>
      <c r="Y139" s="273">
        <v>3098</v>
      </c>
      <c r="Z139" s="274">
        <v>3378</v>
      </c>
      <c r="AA139" s="275">
        <v>6476</v>
      </c>
      <c r="AB139" s="273">
        <v>73</v>
      </c>
      <c r="AC139" s="274">
        <v>60</v>
      </c>
      <c r="AD139" s="275">
        <v>66</v>
      </c>
      <c r="AE139" s="273">
        <v>3098</v>
      </c>
      <c r="AF139" s="274">
        <v>3378</v>
      </c>
      <c r="AG139" s="275">
        <v>6476</v>
      </c>
      <c r="AH139" s="273">
        <v>35.799999999999997</v>
      </c>
      <c r="AI139" s="274">
        <v>33.9</v>
      </c>
      <c r="AJ139" s="275">
        <v>34.799999999999997</v>
      </c>
      <c r="AK139" s="273">
        <v>3098</v>
      </c>
      <c r="AL139" s="274">
        <v>3378</v>
      </c>
      <c r="AM139" s="275">
        <v>6476</v>
      </c>
      <c r="AN139" s="273">
        <v>70</v>
      </c>
      <c r="AO139" s="274">
        <v>54</v>
      </c>
      <c r="AP139" s="275">
        <v>62</v>
      </c>
      <c r="AQ139" s="273">
        <v>3623</v>
      </c>
      <c r="AR139" s="274">
        <v>3866</v>
      </c>
      <c r="AS139" s="275">
        <v>7489</v>
      </c>
      <c r="AT139" s="273">
        <v>71</v>
      </c>
      <c r="AU139" s="274">
        <v>57</v>
      </c>
      <c r="AV139" s="275">
        <v>64</v>
      </c>
      <c r="AW139" s="273">
        <v>3623</v>
      </c>
      <c r="AX139" s="274">
        <v>3866</v>
      </c>
      <c r="AY139" s="275">
        <v>7489</v>
      </c>
      <c r="AZ139" s="273">
        <v>35.4</v>
      </c>
      <c r="BA139" s="274">
        <v>33.5</v>
      </c>
      <c r="BB139" s="275">
        <v>34.4</v>
      </c>
      <c r="BC139" s="273">
        <v>3623</v>
      </c>
      <c r="BD139" s="274">
        <v>3866</v>
      </c>
      <c r="BE139" s="275">
        <v>7489</v>
      </c>
    </row>
    <row r="140" spans="1:57" x14ac:dyDescent="0.35">
      <c r="A140" t="s">
        <v>153</v>
      </c>
      <c r="B140" t="s">
        <v>397</v>
      </c>
      <c r="C140" t="s">
        <v>392</v>
      </c>
      <c r="D140" s="273">
        <v>48</v>
      </c>
      <c r="E140" s="274">
        <v>31</v>
      </c>
      <c r="F140" s="275">
        <v>39</v>
      </c>
      <c r="G140" s="273">
        <v>179</v>
      </c>
      <c r="H140" s="274">
        <v>221</v>
      </c>
      <c r="I140" s="275">
        <v>400</v>
      </c>
      <c r="J140" s="273">
        <v>49</v>
      </c>
      <c r="K140" s="274">
        <v>33</v>
      </c>
      <c r="L140" s="275">
        <v>40</v>
      </c>
      <c r="M140" s="273">
        <v>179</v>
      </c>
      <c r="N140" s="274">
        <v>221</v>
      </c>
      <c r="O140" s="275">
        <v>400</v>
      </c>
      <c r="P140" s="273">
        <v>32.299999999999997</v>
      </c>
      <c r="Q140" s="274">
        <v>29.5</v>
      </c>
      <c r="R140" s="275">
        <v>30.8</v>
      </c>
      <c r="S140" s="273">
        <v>179</v>
      </c>
      <c r="T140" s="274">
        <v>221</v>
      </c>
      <c r="U140" s="275">
        <v>400</v>
      </c>
      <c r="V140" s="273">
        <v>71</v>
      </c>
      <c r="W140" s="274">
        <v>53</v>
      </c>
      <c r="X140" s="275">
        <v>62</v>
      </c>
      <c r="Y140" s="273">
        <v>1824</v>
      </c>
      <c r="Z140" s="274">
        <v>1842</v>
      </c>
      <c r="AA140" s="275">
        <v>3666</v>
      </c>
      <c r="AB140" s="273">
        <v>72</v>
      </c>
      <c r="AC140" s="274">
        <v>55</v>
      </c>
      <c r="AD140" s="275">
        <v>63</v>
      </c>
      <c r="AE140" s="273">
        <v>1824</v>
      </c>
      <c r="AF140" s="274">
        <v>1842</v>
      </c>
      <c r="AG140" s="275">
        <v>3666</v>
      </c>
      <c r="AH140" s="273">
        <v>35.700000000000003</v>
      </c>
      <c r="AI140" s="274">
        <v>33.700000000000003</v>
      </c>
      <c r="AJ140" s="275">
        <v>34.700000000000003</v>
      </c>
      <c r="AK140" s="273">
        <v>1824</v>
      </c>
      <c r="AL140" s="274">
        <v>1842</v>
      </c>
      <c r="AM140" s="275">
        <v>3666</v>
      </c>
      <c r="AN140" s="273">
        <v>69</v>
      </c>
      <c r="AO140" s="274">
        <v>51</v>
      </c>
      <c r="AP140" s="275">
        <v>60</v>
      </c>
      <c r="AQ140" s="273">
        <v>2003</v>
      </c>
      <c r="AR140" s="274">
        <v>2063</v>
      </c>
      <c r="AS140" s="275">
        <v>4066</v>
      </c>
      <c r="AT140" s="273">
        <v>70</v>
      </c>
      <c r="AU140" s="274">
        <v>52</v>
      </c>
      <c r="AV140" s="275">
        <v>61</v>
      </c>
      <c r="AW140" s="273">
        <v>2003</v>
      </c>
      <c r="AX140" s="274">
        <v>2063</v>
      </c>
      <c r="AY140" s="275">
        <v>4066</v>
      </c>
      <c r="AZ140" s="273">
        <v>35.4</v>
      </c>
      <c r="BA140" s="274">
        <v>33.299999999999997</v>
      </c>
      <c r="BB140" s="275">
        <v>34.299999999999997</v>
      </c>
      <c r="BC140" s="273">
        <v>2003</v>
      </c>
      <c r="BD140" s="274">
        <v>2063</v>
      </c>
      <c r="BE140" s="275">
        <v>4066</v>
      </c>
    </row>
    <row r="141" spans="1:57" x14ac:dyDescent="0.35">
      <c r="A141" t="s">
        <v>131</v>
      </c>
      <c r="B141" t="s">
        <v>376</v>
      </c>
      <c r="C141" t="s">
        <v>372</v>
      </c>
      <c r="D141" s="273">
        <v>32</v>
      </c>
      <c r="E141" s="274">
        <v>18</v>
      </c>
      <c r="F141" s="275">
        <v>25</v>
      </c>
      <c r="G141" s="273">
        <v>436</v>
      </c>
      <c r="H141" s="274">
        <v>441</v>
      </c>
      <c r="I141" s="275">
        <v>877</v>
      </c>
      <c r="J141" s="273">
        <v>33</v>
      </c>
      <c r="K141" s="274">
        <v>20</v>
      </c>
      <c r="L141" s="275">
        <v>27</v>
      </c>
      <c r="M141" s="273">
        <v>436</v>
      </c>
      <c r="N141" s="274">
        <v>441</v>
      </c>
      <c r="O141" s="275">
        <v>877</v>
      </c>
      <c r="P141" s="273">
        <v>30.5</v>
      </c>
      <c r="Q141" s="274">
        <v>27.8</v>
      </c>
      <c r="R141" s="275">
        <v>29.1</v>
      </c>
      <c r="S141" s="273">
        <v>436</v>
      </c>
      <c r="T141" s="274">
        <v>441</v>
      </c>
      <c r="U141" s="275">
        <v>877</v>
      </c>
      <c r="V141" s="273">
        <v>53</v>
      </c>
      <c r="W141" s="274">
        <v>37</v>
      </c>
      <c r="X141" s="275">
        <v>44</v>
      </c>
      <c r="Y141" s="273">
        <v>2178</v>
      </c>
      <c r="Z141" s="274">
        <v>2380</v>
      </c>
      <c r="AA141" s="275">
        <v>4558</v>
      </c>
      <c r="AB141" s="273">
        <v>55</v>
      </c>
      <c r="AC141" s="274">
        <v>40</v>
      </c>
      <c r="AD141" s="275">
        <v>47</v>
      </c>
      <c r="AE141" s="273">
        <v>2178</v>
      </c>
      <c r="AF141" s="274">
        <v>2380</v>
      </c>
      <c r="AG141" s="275">
        <v>4558</v>
      </c>
      <c r="AH141" s="273">
        <v>34.6</v>
      </c>
      <c r="AI141" s="274">
        <v>32.1</v>
      </c>
      <c r="AJ141" s="275">
        <v>33.299999999999997</v>
      </c>
      <c r="AK141" s="273">
        <v>2178</v>
      </c>
      <c r="AL141" s="274">
        <v>2380</v>
      </c>
      <c r="AM141" s="275">
        <v>4558</v>
      </c>
      <c r="AN141" s="273">
        <v>49</v>
      </c>
      <c r="AO141" s="274">
        <v>34</v>
      </c>
      <c r="AP141" s="275">
        <v>41</v>
      </c>
      <c r="AQ141" s="273">
        <v>2614</v>
      </c>
      <c r="AR141" s="274">
        <v>2821</v>
      </c>
      <c r="AS141" s="275">
        <v>5435</v>
      </c>
      <c r="AT141" s="273">
        <v>51</v>
      </c>
      <c r="AU141" s="274">
        <v>37</v>
      </c>
      <c r="AV141" s="275">
        <v>44</v>
      </c>
      <c r="AW141" s="273">
        <v>2614</v>
      </c>
      <c r="AX141" s="274">
        <v>2821</v>
      </c>
      <c r="AY141" s="275">
        <v>5435</v>
      </c>
      <c r="AZ141" s="273">
        <v>33.9</v>
      </c>
      <c r="BA141" s="274">
        <v>31.4</v>
      </c>
      <c r="BB141" s="275">
        <v>32.6</v>
      </c>
      <c r="BC141" s="273">
        <v>2614</v>
      </c>
      <c r="BD141" s="274">
        <v>2821</v>
      </c>
      <c r="BE141" s="275">
        <v>5435</v>
      </c>
    </row>
    <row r="142" spans="1:57" x14ac:dyDescent="0.35">
      <c r="A142" t="s">
        <v>83</v>
      </c>
      <c r="B142" t="s">
        <v>328</v>
      </c>
      <c r="C142" t="s">
        <v>324</v>
      </c>
      <c r="D142" s="273">
        <v>42</v>
      </c>
      <c r="E142" s="274">
        <v>24</v>
      </c>
      <c r="F142" s="275">
        <v>33</v>
      </c>
      <c r="G142" s="273">
        <v>1127</v>
      </c>
      <c r="H142" s="274">
        <v>1197</v>
      </c>
      <c r="I142" s="275">
        <v>2324</v>
      </c>
      <c r="J142" s="273">
        <v>43</v>
      </c>
      <c r="K142" s="274">
        <v>26</v>
      </c>
      <c r="L142" s="275">
        <v>35</v>
      </c>
      <c r="M142" s="273">
        <v>1127</v>
      </c>
      <c r="N142" s="274">
        <v>1197</v>
      </c>
      <c r="O142" s="275">
        <v>2324</v>
      </c>
      <c r="P142" s="273">
        <v>32.200000000000003</v>
      </c>
      <c r="Q142" s="274">
        <v>28.8</v>
      </c>
      <c r="R142" s="275">
        <v>30.5</v>
      </c>
      <c r="S142" s="273">
        <v>1127</v>
      </c>
      <c r="T142" s="274">
        <v>1197</v>
      </c>
      <c r="U142" s="275">
        <v>2324</v>
      </c>
      <c r="V142" s="273">
        <v>63</v>
      </c>
      <c r="W142" s="274">
        <v>43</v>
      </c>
      <c r="X142" s="275">
        <v>53</v>
      </c>
      <c r="Y142" s="273">
        <v>6926</v>
      </c>
      <c r="Z142" s="274">
        <v>7220</v>
      </c>
      <c r="AA142" s="275">
        <v>14146</v>
      </c>
      <c r="AB142" s="273">
        <v>64</v>
      </c>
      <c r="AC142" s="274">
        <v>47</v>
      </c>
      <c r="AD142" s="275">
        <v>55</v>
      </c>
      <c r="AE142" s="273">
        <v>6926</v>
      </c>
      <c r="AF142" s="274">
        <v>7220</v>
      </c>
      <c r="AG142" s="275">
        <v>14146</v>
      </c>
      <c r="AH142" s="273">
        <v>35.5</v>
      </c>
      <c r="AI142" s="274">
        <v>32.700000000000003</v>
      </c>
      <c r="AJ142" s="275">
        <v>34.1</v>
      </c>
      <c r="AK142" s="273">
        <v>6926</v>
      </c>
      <c r="AL142" s="274">
        <v>7220</v>
      </c>
      <c r="AM142" s="275">
        <v>14146</v>
      </c>
      <c r="AN142" s="273">
        <v>60</v>
      </c>
      <c r="AO142" s="274">
        <v>41</v>
      </c>
      <c r="AP142" s="275">
        <v>50</v>
      </c>
      <c r="AQ142" s="273">
        <v>8053</v>
      </c>
      <c r="AR142" s="274">
        <v>8417</v>
      </c>
      <c r="AS142" s="275">
        <v>16470</v>
      </c>
      <c r="AT142" s="273">
        <v>62</v>
      </c>
      <c r="AU142" s="274">
        <v>44</v>
      </c>
      <c r="AV142" s="275">
        <v>53</v>
      </c>
      <c r="AW142" s="273">
        <v>8053</v>
      </c>
      <c r="AX142" s="274">
        <v>8417</v>
      </c>
      <c r="AY142" s="275">
        <v>16470</v>
      </c>
      <c r="AZ142" s="273">
        <v>35</v>
      </c>
      <c r="BA142" s="274">
        <v>32.200000000000003</v>
      </c>
      <c r="BB142" s="275">
        <v>33.6</v>
      </c>
      <c r="BC142" s="273">
        <v>8053</v>
      </c>
      <c r="BD142" s="274">
        <v>8417</v>
      </c>
      <c r="BE142" s="275">
        <v>16470</v>
      </c>
    </row>
    <row r="143" spans="1:57" x14ac:dyDescent="0.35">
      <c r="A143" t="s">
        <v>154</v>
      </c>
      <c r="B143" t="s">
        <v>398</v>
      </c>
      <c r="C143" t="s">
        <v>392</v>
      </c>
      <c r="D143" s="273">
        <v>40</v>
      </c>
      <c r="E143" s="274">
        <v>22</v>
      </c>
      <c r="F143" s="275">
        <v>31</v>
      </c>
      <c r="G143" s="273">
        <v>422</v>
      </c>
      <c r="H143" s="274">
        <v>420</v>
      </c>
      <c r="I143" s="275">
        <v>842</v>
      </c>
      <c r="J143" s="273">
        <v>42</v>
      </c>
      <c r="K143" s="274">
        <v>26</v>
      </c>
      <c r="L143" s="275">
        <v>34</v>
      </c>
      <c r="M143" s="273">
        <v>422</v>
      </c>
      <c r="N143" s="274">
        <v>420</v>
      </c>
      <c r="O143" s="275">
        <v>842</v>
      </c>
      <c r="P143" s="273">
        <v>31.6</v>
      </c>
      <c r="Q143" s="274">
        <v>29</v>
      </c>
      <c r="R143" s="275">
        <v>30.3</v>
      </c>
      <c r="S143" s="273">
        <v>422</v>
      </c>
      <c r="T143" s="274">
        <v>420</v>
      </c>
      <c r="U143" s="275">
        <v>842</v>
      </c>
      <c r="V143" s="273">
        <v>61</v>
      </c>
      <c r="W143" s="274">
        <v>44</v>
      </c>
      <c r="X143" s="275">
        <v>53</v>
      </c>
      <c r="Y143" s="273">
        <v>2964</v>
      </c>
      <c r="Z143" s="274">
        <v>2984</v>
      </c>
      <c r="AA143" s="275">
        <v>5948</v>
      </c>
      <c r="AB143" s="273">
        <v>63</v>
      </c>
      <c r="AC143" s="274">
        <v>46</v>
      </c>
      <c r="AD143" s="275">
        <v>55</v>
      </c>
      <c r="AE143" s="273">
        <v>2964</v>
      </c>
      <c r="AF143" s="274">
        <v>2984</v>
      </c>
      <c r="AG143" s="275">
        <v>5948</v>
      </c>
      <c r="AH143" s="273">
        <v>35.700000000000003</v>
      </c>
      <c r="AI143" s="274">
        <v>33.200000000000003</v>
      </c>
      <c r="AJ143" s="275">
        <v>34.4</v>
      </c>
      <c r="AK143" s="273">
        <v>2964</v>
      </c>
      <c r="AL143" s="274">
        <v>2984</v>
      </c>
      <c r="AM143" s="275">
        <v>5948</v>
      </c>
      <c r="AN143" s="273">
        <v>58</v>
      </c>
      <c r="AO143" s="274">
        <v>41</v>
      </c>
      <c r="AP143" s="275">
        <v>50</v>
      </c>
      <c r="AQ143" s="273">
        <v>3386</v>
      </c>
      <c r="AR143" s="274">
        <v>3404</v>
      </c>
      <c r="AS143" s="275">
        <v>6790</v>
      </c>
      <c r="AT143" s="273">
        <v>60</v>
      </c>
      <c r="AU143" s="274">
        <v>44</v>
      </c>
      <c r="AV143" s="275">
        <v>52</v>
      </c>
      <c r="AW143" s="273">
        <v>3386</v>
      </c>
      <c r="AX143" s="274">
        <v>3404</v>
      </c>
      <c r="AY143" s="275">
        <v>6790</v>
      </c>
      <c r="AZ143" s="273">
        <v>35.200000000000003</v>
      </c>
      <c r="BA143" s="274">
        <v>32.6</v>
      </c>
      <c r="BB143" s="275">
        <v>33.9</v>
      </c>
      <c r="BC143" s="273">
        <v>3386</v>
      </c>
      <c r="BD143" s="274">
        <v>3404</v>
      </c>
      <c r="BE143" s="275">
        <v>6790</v>
      </c>
    </row>
    <row r="144" spans="1:57" x14ac:dyDescent="0.35">
      <c r="A144" t="s">
        <v>132</v>
      </c>
      <c r="B144" t="s">
        <v>377</v>
      </c>
      <c r="C144" t="s">
        <v>372</v>
      </c>
      <c r="D144" s="273">
        <v>43</v>
      </c>
      <c r="E144" s="274">
        <v>28</v>
      </c>
      <c r="F144" s="275">
        <v>36</v>
      </c>
      <c r="G144" s="273">
        <v>834</v>
      </c>
      <c r="H144" s="274">
        <v>878</v>
      </c>
      <c r="I144" s="275">
        <v>1712</v>
      </c>
      <c r="J144" s="273">
        <v>45</v>
      </c>
      <c r="K144" s="274">
        <v>30</v>
      </c>
      <c r="L144" s="275">
        <v>37</v>
      </c>
      <c r="M144" s="273">
        <v>834</v>
      </c>
      <c r="N144" s="274">
        <v>878</v>
      </c>
      <c r="O144" s="275">
        <v>1712</v>
      </c>
      <c r="P144" s="273">
        <v>31.9</v>
      </c>
      <c r="Q144" s="274">
        <v>29.1</v>
      </c>
      <c r="R144" s="275">
        <v>30.5</v>
      </c>
      <c r="S144" s="273">
        <v>834</v>
      </c>
      <c r="T144" s="274">
        <v>878</v>
      </c>
      <c r="U144" s="275">
        <v>1712</v>
      </c>
      <c r="V144" s="273">
        <v>69</v>
      </c>
      <c r="W144" s="274">
        <v>51</v>
      </c>
      <c r="X144" s="275">
        <v>59</v>
      </c>
      <c r="Y144" s="273">
        <v>6524</v>
      </c>
      <c r="Z144" s="274">
        <v>6832</v>
      </c>
      <c r="AA144" s="275">
        <v>13356</v>
      </c>
      <c r="AB144" s="273">
        <v>70</v>
      </c>
      <c r="AC144" s="274">
        <v>54</v>
      </c>
      <c r="AD144" s="275">
        <v>62</v>
      </c>
      <c r="AE144" s="273">
        <v>6524</v>
      </c>
      <c r="AF144" s="274">
        <v>6832</v>
      </c>
      <c r="AG144" s="275">
        <v>13356</v>
      </c>
      <c r="AH144" s="273">
        <v>36.1</v>
      </c>
      <c r="AI144" s="274">
        <v>33.6</v>
      </c>
      <c r="AJ144" s="275">
        <v>34.799999999999997</v>
      </c>
      <c r="AK144" s="273">
        <v>6524</v>
      </c>
      <c r="AL144" s="274">
        <v>6832</v>
      </c>
      <c r="AM144" s="275">
        <v>13356</v>
      </c>
      <c r="AN144" s="273">
        <v>66</v>
      </c>
      <c r="AO144" s="274">
        <v>48</v>
      </c>
      <c r="AP144" s="275">
        <v>57</v>
      </c>
      <c r="AQ144" s="273">
        <v>7358</v>
      </c>
      <c r="AR144" s="274">
        <v>7710</v>
      </c>
      <c r="AS144" s="275">
        <v>15068</v>
      </c>
      <c r="AT144" s="273">
        <v>67</v>
      </c>
      <c r="AU144" s="274">
        <v>51</v>
      </c>
      <c r="AV144" s="275">
        <v>59</v>
      </c>
      <c r="AW144" s="273">
        <v>7358</v>
      </c>
      <c r="AX144" s="274">
        <v>7710</v>
      </c>
      <c r="AY144" s="275">
        <v>15068</v>
      </c>
      <c r="AZ144" s="273">
        <v>35.6</v>
      </c>
      <c r="BA144" s="274">
        <v>33.1</v>
      </c>
      <c r="BB144" s="275">
        <v>34.299999999999997</v>
      </c>
      <c r="BC144" s="273">
        <v>7358</v>
      </c>
      <c r="BD144" s="274">
        <v>7710</v>
      </c>
      <c r="BE144" s="275">
        <v>15068</v>
      </c>
    </row>
    <row r="145" spans="1:57" x14ac:dyDescent="0.35">
      <c r="A145" t="s">
        <v>84</v>
      </c>
      <c r="B145" t="s">
        <v>329</v>
      </c>
      <c r="C145" t="s">
        <v>324</v>
      </c>
      <c r="D145" s="273">
        <v>50</v>
      </c>
      <c r="E145" s="274">
        <v>28</v>
      </c>
      <c r="F145" s="275">
        <v>39</v>
      </c>
      <c r="G145" s="273">
        <v>865</v>
      </c>
      <c r="H145" s="274">
        <v>868</v>
      </c>
      <c r="I145" s="275">
        <v>1733</v>
      </c>
      <c r="J145" s="273">
        <v>52</v>
      </c>
      <c r="K145" s="274">
        <v>30</v>
      </c>
      <c r="L145" s="275">
        <v>41</v>
      </c>
      <c r="M145" s="273">
        <v>865</v>
      </c>
      <c r="N145" s="274">
        <v>868</v>
      </c>
      <c r="O145" s="275">
        <v>1733</v>
      </c>
      <c r="P145" s="273">
        <v>32.6</v>
      </c>
      <c r="Q145" s="274">
        <v>29.6</v>
      </c>
      <c r="R145" s="275">
        <v>31.1</v>
      </c>
      <c r="S145" s="273">
        <v>865</v>
      </c>
      <c r="T145" s="274">
        <v>868</v>
      </c>
      <c r="U145" s="275">
        <v>1733</v>
      </c>
      <c r="V145" s="273">
        <v>71</v>
      </c>
      <c r="W145" s="274">
        <v>54</v>
      </c>
      <c r="X145" s="275">
        <v>62</v>
      </c>
      <c r="Y145" s="273">
        <v>6139</v>
      </c>
      <c r="Z145" s="274">
        <v>6495</v>
      </c>
      <c r="AA145" s="275">
        <v>12634</v>
      </c>
      <c r="AB145" s="273">
        <v>72</v>
      </c>
      <c r="AC145" s="274">
        <v>56</v>
      </c>
      <c r="AD145" s="275">
        <v>64</v>
      </c>
      <c r="AE145" s="273">
        <v>6139</v>
      </c>
      <c r="AF145" s="274">
        <v>6495</v>
      </c>
      <c r="AG145" s="275">
        <v>12634</v>
      </c>
      <c r="AH145" s="273">
        <v>36</v>
      </c>
      <c r="AI145" s="274">
        <v>33.700000000000003</v>
      </c>
      <c r="AJ145" s="275">
        <v>34.799999999999997</v>
      </c>
      <c r="AK145" s="273">
        <v>6139</v>
      </c>
      <c r="AL145" s="274">
        <v>6495</v>
      </c>
      <c r="AM145" s="275">
        <v>12634</v>
      </c>
      <c r="AN145" s="273">
        <v>68</v>
      </c>
      <c r="AO145" s="274">
        <v>51</v>
      </c>
      <c r="AP145" s="275">
        <v>59</v>
      </c>
      <c r="AQ145" s="273">
        <v>7004</v>
      </c>
      <c r="AR145" s="274">
        <v>7363</v>
      </c>
      <c r="AS145" s="275">
        <v>14367</v>
      </c>
      <c r="AT145" s="273">
        <v>70</v>
      </c>
      <c r="AU145" s="274">
        <v>53</v>
      </c>
      <c r="AV145" s="275">
        <v>61</v>
      </c>
      <c r="AW145" s="273">
        <v>7004</v>
      </c>
      <c r="AX145" s="274">
        <v>7363</v>
      </c>
      <c r="AY145" s="275">
        <v>14367</v>
      </c>
      <c r="AZ145" s="273">
        <v>35.6</v>
      </c>
      <c r="BA145" s="274">
        <v>33.200000000000003</v>
      </c>
      <c r="BB145" s="275">
        <v>34.4</v>
      </c>
      <c r="BC145" s="273">
        <v>7004</v>
      </c>
      <c r="BD145" s="274">
        <v>7363</v>
      </c>
      <c r="BE145" s="275">
        <v>14367</v>
      </c>
    </row>
    <row r="146" spans="1:57" x14ac:dyDescent="0.35">
      <c r="A146" t="s">
        <v>134</v>
      </c>
      <c r="B146" t="s">
        <v>379</v>
      </c>
      <c r="C146" t="s">
        <v>372</v>
      </c>
      <c r="D146" s="273">
        <v>55</v>
      </c>
      <c r="E146" s="274">
        <v>37</v>
      </c>
      <c r="F146" s="275">
        <v>46</v>
      </c>
      <c r="G146" s="273">
        <v>1403</v>
      </c>
      <c r="H146" s="274">
        <v>1435</v>
      </c>
      <c r="I146" s="275">
        <v>2838</v>
      </c>
      <c r="J146" s="273">
        <v>57</v>
      </c>
      <c r="K146" s="274">
        <v>39</v>
      </c>
      <c r="L146" s="275">
        <v>48</v>
      </c>
      <c r="M146" s="273">
        <v>1403</v>
      </c>
      <c r="N146" s="274">
        <v>1435</v>
      </c>
      <c r="O146" s="275">
        <v>2838</v>
      </c>
      <c r="P146" s="273">
        <v>33.9</v>
      </c>
      <c r="Q146" s="274">
        <v>31.4</v>
      </c>
      <c r="R146" s="275">
        <v>32.700000000000003</v>
      </c>
      <c r="S146" s="273">
        <v>1403</v>
      </c>
      <c r="T146" s="274">
        <v>1435</v>
      </c>
      <c r="U146" s="275">
        <v>2838</v>
      </c>
      <c r="V146" s="273">
        <v>74</v>
      </c>
      <c r="W146" s="274">
        <v>57</v>
      </c>
      <c r="X146" s="275">
        <v>65</v>
      </c>
      <c r="Y146" s="273">
        <v>7137</v>
      </c>
      <c r="Z146" s="274">
        <v>7343</v>
      </c>
      <c r="AA146" s="275">
        <v>14480</v>
      </c>
      <c r="AB146" s="273">
        <v>75</v>
      </c>
      <c r="AC146" s="274">
        <v>58</v>
      </c>
      <c r="AD146" s="275">
        <v>66</v>
      </c>
      <c r="AE146" s="273">
        <v>7137</v>
      </c>
      <c r="AF146" s="274">
        <v>7343</v>
      </c>
      <c r="AG146" s="275">
        <v>14480</v>
      </c>
      <c r="AH146" s="273">
        <v>37.200000000000003</v>
      </c>
      <c r="AI146" s="274">
        <v>34.700000000000003</v>
      </c>
      <c r="AJ146" s="275">
        <v>35.9</v>
      </c>
      <c r="AK146" s="273">
        <v>7137</v>
      </c>
      <c r="AL146" s="274">
        <v>7343</v>
      </c>
      <c r="AM146" s="275">
        <v>14480</v>
      </c>
      <c r="AN146" s="273">
        <v>71</v>
      </c>
      <c r="AO146" s="274">
        <v>53</v>
      </c>
      <c r="AP146" s="275">
        <v>62</v>
      </c>
      <c r="AQ146" s="273">
        <v>8540</v>
      </c>
      <c r="AR146" s="274">
        <v>8778</v>
      </c>
      <c r="AS146" s="275">
        <v>17318</v>
      </c>
      <c r="AT146" s="273">
        <v>72</v>
      </c>
      <c r="AU146" s="274">
        <v>55</v>
      </c>
      <c r="AV146" s="275">
        <v>63</v>
      </c>
      <c r="AW146" s="273">
        <v>8540</v>
      </c>
      <c r="AX146" s="274">
        <v>8778</v>
      </c>
      <c r="AY146" s="275">
        <v>17318</v>
      </c>
      <c r="AZ146" s="273">
        <v>36.6</v>
      </c>
      <c r="BA146" s="274">
        <v>34.200000000000003</v>
      </c>
      <c r="BB146" s="275">
        <v>35.4</v>
      </c>
      <c r="BC146" s="273">
        <v>8540</v>
      </c>
      <c r="BD146" s="274">
        <v>8778</v>
      </c>
      <c r="BE146" s="275">
        <v>17318</v>
      </c>
    </row>
    <row r="147" spans="1:57" x14ac:dyDescent="0.35">
      <c r="A147" t="s">
        <v>24</v>
      </c>
      <c r="B147" t="s">
        <v>270</v>
      </c>
      <c r="C147" t="s">
        <v>260</v>
      </c>
      <c r="D147" s="273">
        <v>45</v>
      </c>
      <c r="E147" s="274">
        <v>30</v>
      </c>
      <c r="F147" s="275">
        <v>37</v>
      </c>
      <c r="G147" s="273">
        <v>1218</v>
      </c>
      <c r="H147" s="274">
        <v>1367</v>
      </c>
      <c r="I147" s="275">
        <v>2585</v>
      </c>
      <c r="J147" s="273">
        <v>47</v>
      </c>
      <c r="K147" s="274">
        <v>33</v>
      </c>
      <c r="L147" s="275">
        <v>40</v>
      </c>
      <c r="M147" s="273">
        <v>1218</v>
      </c>
      <c r="N147" s="274">
        <v>1367</v>
      </c>
      <c r="O147" s="275">
        <v>2585</v>
      </c>
      <c r="P147" s="273">
        <v>31.5</v>
      </c>
      <c r="Q147" s="274">
        <v>29.4</v>
      </c>
      <c r="R147" s="275">
        <v>30.4</v>
      </c>
      <c r="S147" s="273">
        <v>1218</v>
      </c>
      <c r="T147" s="274">
        <v>1367</v>
      </c>
      <c r="U147" s="275">
        <v>2585</v>
      </c>
      <c r="V147" s="273">
        <v>70</v>
      </c>
      <c r="W147" s="274">
        <v>53</v>
      </c>
      <c r="X147" s="275">
        <v>61</v>
      </c>
      <c r="Y147" s="273">
        <v>5493</v>
      </c>
      <c r="Z147" s="274">
        <v>5826</v>
      </c>
      <c r="AA147" s="275">
        <v>11319</v>
      </c>
      <c r="AB147" s="273">
        <v>72</v>
      </c>
      <c r="AC147" s="274">
        <v>55</v>
      </c>
      <c r="AD147" s="275">
        <v>63</v>
      </c>
      <c r="AE147" s="273">
        <v>5493</v>
      </c>
      <c r="AF147" s="274">
        <v>5826</v>
      </c>
      <c r="AG147" s="275">
        <v>11319</v>
      </c>
      <c r="AH147" s="273">
        <v>36.1</v>
      </c>
      <c r="AI147" s="274">
        <v>33.700000000000003</v>
      </c>
      <c r="AJ147" s="275">
        <v>34.799999999999997</v>
      </c>
      <c r="AK147" s="273">
        <v>5493</v>
      </c>
      <c r="AL147" s="274">
        <v>5826</v>
      </c>
      <c r="AM147" s="275">
        <v>11319</v>
      </c>
      <c r="AN147" s="273">
        <v>65</v>
      </c>
      <c r="AO147" s="274">
        <v>48</v>
      </c>
      <c r="AP147" s="275">
        <v>56</v>
      </c>
      <c r="AQ147" s="273">
        <v>6711</v>
      </c>
      <c r="AR147" s="274">
        <v>7193</v>
      </c>
      <c r="AS147" s="275">
        <v>13904</v>
      </c>
      <c r="AT147" s="273">
        <v>67</v>
      </c>
      <c r="AU147" s="274">
        <v>51</v>
      </c>
      <c r="AV147" s="275">
        <v>59</v>
      </c>
      <c r="AW147" s="273">
        <v>6711</v>
      </c>
      <c r="AX147" s="274">
        <v>7193</v>
      </c>
      <c r="AY147" s="275">
        <v>13904</v>
      </c>
      <c r="AZ147" s="273">
        <v>35.200000000000003</v>
      </c>
      <c r="BA147" s="274">
        <v>32.9</v>
      </c>
      <c r="BB147" s="275">
        <v>34</v>
      </c>
      <c r="BC147" s="273">
        <v>6711</v>
      </c>
      <c r="BD147" s="274">
        <v>7193</v>
      </c>
      <c r="BE147" s="275">
        <v>13904</v>
      </c>
    </row>
    <row r="148" spans="1:57" x14ac:dyDescent="0.35">
      <c r="A148" t="s">
        <v>58</v>
      </c>
      <c r="B148" t="s">
        <v>303</v>
      </c>
      <c r="C148" t="s">
        <v>299</v>
      </c>
      <c r="D148" s="273">
        <v>32</v>
      </c>
      <c r="E148" s="274">
        <v>15</v>
      </c>
      <c r="F148" s="275">
        <v>23</v>
      </c>
      <c r="G148" s="273">
        <v>383</v>
      </c>
      <c r="H148" s="274">
        <v>382</v>
      </c>
      <c r="I148" s="275">
        <v>765</v>
      </c>
      <c r="J148" s="273">
        <v>34</v>
      </c>
      <c r="K148" s="274">
        <v>16</v>
      </c>
      <c r="L148" s="275">
        <v>25</v>
      </c>
      <c r="M148" s="273">
        <v>383</v>
      </c>
      <c r="N148" s="274">
        <v>382</v>
      </c>
      <c r="O148" s="275">
        <v>765</v>
      </c>
      <c r="P148" s="273">
        <v>29.9</v>
      </c>
      <c r="Q148" s="274">
        <v>27.5</v>
      </c>
      <c r="R148" s="275">
        <v>28.7</v>
      </c>
      <c r="S148" s="273">
        <v>383</v>
      </c>
      <c r="T148" s="274">
        <v>382</v>
      </c>
      <c r="U148" s="275">
        <v>765</v>
      </c>
      <c r="V148" s="273">
        <v>54</v>
      </c>
      <c r="W148" s="274">
        <v>39</v>
      </c>
      <c r="X148" s="275">
        <v>46</v>
      </c>
      <c r="Y148" s="273">
        <v>3215</v>
      </c>
      <c r="Z148" s="274">
        <v>3492</v>
      </c>
      <c r="AA148" s="275">
        <v>6707</v>
      </c>
      <c r="AB148" s="273">
        <v>56</v>
      </c>
      <c r="AC148" s="274">
        <v>42</v>
      </c>
      <c r="AD148" s="275">
        <v>49</v>
      </c>
      <c r="AE148" s="273">
        <v>3215</v>
      </c>
      <c r="AF148" s="274">
        <v>3492</v>
      </c>
      <c r="AG148" s="275">
        <v>6707</v>
      </c>
      <c r="AH148" s="273">
        <v>33.9</v>
      </c>
      <c r="AI148" s="274">
        <v>31.8</v>
      </c>
      <c r="AJ148" s="275">
        <v>32.799999999999997</v>
      </c>
      <c r="AK148" s="273">
        <v>3215</v>
      </c>
      <c r="AL148" s="274">
        <v>3492</v>
      </c>
      <c r="AM148" s="275">
        <v>6707</v>
      </c>
      <c r="AN148" s="273">
        <v>52</v>
      </c>
      <c r="AO148" s="274">
        <v>36</v>
      </c>
      <c r="AP148" s="275">
        <v>44</v>
      </c>
      <c r="AQ148" s="273">
        <v>3598</v>
      </c>
      <c r="AR148" s="274">
        <v>3874</v>
      </c>
      <c r="AS148" s="275">
        <v>7472</v>
      </c>
      <c r="AT148" s="273">
        <v>54</v>
      </c>
      <c r="AU148" s="274">
        <v>39</v>
      </c>
      <c r="AV148" s="275">
        <v>46</v>
      </c>
      <c r="AW148" s="273">
        <v>3598</v>
      </c>
      <c r="AX148" s="274">
        <v>3874</v>
      </c>
      <c r="AY148" s="275">
        <v>7472</v>
      </c>
      <c r="AZ148" s="273">
        <v>33.4</v>
      </c>
      <c r="BA148" s="274">
        <v>31.4</v>
      </c>
      <c r="BB148" s="275">
        <v>32.4</v>
      </c>
      <c r="BC148" s="273">
        <v>3598</v>
      </c>
      <c r="BD148" s="274">
        <v>3874</v>
      </c>
      <c r="BE148" s="275">
        <v>7472</v>
      </c>
    </row>
    <row r="149" spans="1:57" x14ac:dyDescent="0.35">
      <c r="A149" t="s">
        <v>59</v>
      </c>
      <c r="B149" t="s">
        <v>304</v>
      </c>
      <c r="C149" t="s">
        <v>299</v>
      </c>
      <c r="D149" s="273">
        <v>55</v>
      </c>
      <c r="E149" s="274">
        <v>36</v>
      </c>
      <c r="F149" s="275">
        <v>45</v>
      </c>
      <c r="G149" s="273">
        <v>553</v>
      </c>
      <c r="H149" s="274">
        <v>621</v>
      </c>
      <c r="I149" s="275">
        <v>1174</v>
      </c>
      <c r="J149" s="273">
        <v>58</v>
      </c>
      <c r="K149" s="274">
        <v>38</v>
      </c>
      <c r="L149" s="275">
        <v>47</v>
      </c>
      <c r="M149" s="273">
        <v>553</v>
      </c>
      <c r="N149" s="274">
        <v>621</v>
      </c>
      <c r="O149" s="275">
        <v>1174</v>
      </c>
      <c r="P149" s="273">
        <v>33</v>
      </c>
      <c r="Q149" s="274">
        <v>30.1</v>
      </c>
      <c r="R149" s="275">
        <v>31.4</v>
      </c>
      <c r="S149" s="273">
        <v>553</v>
      </c>
      <c r="T149" s="274">
        <v>621</v>
      </c>
      <c r="U149" s="275">
        <v>1174</v>
      </c>
      <c r="V149" s="273">
        <v>75</v>
      </c>
      <c r="W149" s="274">
        <v>57</v>
      </c>
      <c r="X149" s="275">
        <v>65</v>
      </c>
      <c r="Y149" s="273">
        <v>3281</v>
      </c>
      <c r="Z149" s="274">
        <v>3532</v>
      </c>
      <c r="AA149" s="275">
        <v>6813</v>
      </c>
      <c r="AB149" s="273">
        <v>77</v>
      </c>
      <c r="AC149" s="274">
        <v>61</v>
      </c>
      <c r="AD149" s="275">
        <v>69</v>
      </c>
      <c r="AE149" s="273">
        <v>3281</v>
      </c>
      <c r="AF149" s="274">
        <v>3532</v>
      </c>
      <c r="AG149" s="275">
        <v>6813</v>
      </c>
      <c r="AH149" s="273">
        <v>36.700000000000003</v>
      </c>
      <c r="AI149" s="274">
        <v>33.9</v>
      </c>
      <c r="AJ149" s="275">
        <v>35.299999999999997</v>
      </c>
      <c r="AK149" s="273">
        <v>3281</v>
      </c>
      <c r="AL149" s="274">
        <v>3532</v>
      </c>
      <c r="AM149" s="275">
        <v>6813</v>
      </c>
      <c r="AN149" s="273">
        <v>72</v>
      </c>
      <c r="AO149" s="274">
        <v>54</v>
      </c>
      <c r="AP149" s="275">
        <v>62</v>
      </c>
      <c r="AQ149" s="273">
        <v>3834</v>
      </c>
      <c r="AR149" s="274">
        <v>4153</v>
      </c>
      <c r="AS149" s="275">
        <v>7987</v>
      </c>
      <c r="AT149" s="273">
        <v>74</v>
      </c>
      <c r="AU149" s="274">
        <v>57</v>
      </c>
      <c r="AV149" s="275">
        <v>65</v>
      </c>
      <c r="AW149" s="273">
        <v>3834</v>
      </c>
      <c r="AX149" s="274">
        <v>4153</v>
      </c>
      <c r="AY149" s="275">
        <v>7987</v>
      </c>
      <c r="AZ149" s="273">
        <v>36.200000000000003</v>
      </c>
      <c r="BA149" s="274">
        <v>33.4</v>
      </c>
      <c r="BB149" s="275">
        <v>34.700000000000003</v>
      </c>
      <c r="BC149" s="273">
        <v>3834</v>
      </c>
      <c r="BD149" s="274">
        <v>4153</v>
      </c>
      <c r="BE149" s="275">
        <v>7987</v>
      </c>
    </row>
    <row r="150" spans="1:57" x14ac:dyDescent="0.35">
      <c r="A150" t="s">
        <v>86</v>
      </c>
      <c r="B150" t="s">
        <v>331</v>
      </c>
      <c r="C150" t="s">
        <v>324</v>
      </c>
      <c r="D150" s="273">
        <v>37</v>
      </c>
      <c r="E150" s="274">
        <v>21</v>
      </c>
      <c r="F150" s="275">
        <v>29</v>
      </c>
      <c r="G150" s="273">
        <v>761</v>
      </c>
      <c r="H150" s="274">
        <v>745</v>
      </c>
      <c r="I150" s="275">
        <v>1506</v>
      </c>
      <c r="J150" s="273">
        <v>40</v>
      </c>
      <c r="K150" s="274">
        <v>23</v>
      </c>
      <c r="L150" s="275">
        <v>31</v>
      </c>
      <c r="M150" s="273">
        <v>761</v>
      </c>
      <c r="N150" s="274">
        <v>745</v>
      </c>
      <c r="O150" s="275">
        <v>1506</v>
      </c>
      <c r="P150" s="273">
        <v>30.6</v>
      </c>
      <c r="Q150" s="274">
        <v>27.6</v>
      </c>
      <c r="R150" s="275">
        <v>29.1</v>
      </c>
      <c r="S150" s="273">
        <v>761</v>
      </c>
      <c r="T150" s="274">
        <v>745</v>
      </c>
      <c r="U150" s="275">
        <v>1506</v>
      </c>
      <c r="V150" s="273">
        <v>54</v>
      </c>
      <c r="W150" s="274">
        <v>38</v>
      </c>
      <c r="X150" s="275">
        <v>46</v>
      </c>
      <c r="Y150" s="273">
        <v>3710</v>
      </c>
      <c r="Z150" s="274">
        <v>3970</v>
      </c>
      <c r="AA150" s="275">
        <v>7680</v>
      </c>
      <c r="AB150" s="273">
        <v>56</v>
      </c>
      <c r="AC150" s="274">
        <v>41</v>
      </c>
      <c r="AD150" s="275">
        <v>48</v>
      </c>
      <c r="AE150" s="273">
        <v>3710</v>
      </c>
      <c r="AF150" s="274">
        <v>3970</v>
      </c>
      <c r="AG150" s="275">
        <v>7680</v>
      </c>
      <c r="AH150" s="273">
        <v>33.6</v>
      </c>
      <c r="AI150" s="274">
        <v>31.4</v>
      </c>
      <c r="AJ150" s="275">
        <v>32.5</v>
      </c>
      <c r="AK150" s="273">
        <v>3710</v>
      </c>
      <c r="AL150" s="274">
        <v>3970</v>
      </c>
      <c r="AM150" s="275">
        <v>7680</v>
      </c>
      <c r="AN150" s="273">
        <v>51</v>
      </c>
      <c r="AO150" s="274">
        <v>36</v>
      </c>
      <c r="AP150" s="275">
        <v>43</v>
      </c>
      <c r="AQ150" s="273">
        <v>4471</v>
      </c>
      <c r="AR150" s="274">
        <v>4715</v>
      </c>
      <c r="AS150" s="275">
        <v>9186</v>
      </c>
      <c r="AT150" s="273">
        <v>53</v>
      </c>
      <c r="AU150" s="274">
        <v>38</v>
      </c>
      <c r="AV150" s="275">
        <v>46</v>
      </c>
      <c r="AW150" s="273">
        <v>4471</v>
      </c>
      <c r="AX150" s="274">
        <v>4715</v>
      </c>
      <c r="AY150" s="275">
        <v>9186</v>
      </c>
      <c r="AZ150" s="273">
        <v>33.1</v>
      </c>
      <c r="BA150" s="274">
        <v>30.8</v>
      </c>
      <c r="BB150" s="275">
        <v>31.9</v>
      </c>
      <c r="BC150" s="273">
        <v>4471</v>
      </c>
      <c r="BD150" s="274">
        <v>4715</v>
      </c>
      <c r="BE150" s="275">
        <v>9186</v>
      </c>
    </row>
    <row r="151" spans="1:57" x14ac:dyDescent="0.35">
      <c r="A151" t="s">
        <v>60</v>
      </c>
      <c r="B151" t="s">
        <v>305</v>
      </c>
      <c r="C151" t="s">
        <v>299</v>
      </c>
      <c r="D151" s="273">
        <v>39</v>
      </c>
      <c r="E151" s="274">
        <v>23</v>
      </c>
      <c r="F151" s="275">
        <v>31</v>
      </c>
      <c r="G151" s="273">
        <v>631</v>
      </c>
      <c r="H151" s="274">
        <v>632</v>
      </c>
      <c r="I151" s="275">
        <v>1263</v>
      </c>
      <c r="J151" s="273">
        <v>42</v>
      </c>
      <c r="K151" s="274">
        <v>25</v>
      </c>
      <c r="L151" s="275">
        <v>33</v>
      </c>
      <c r="M151" s="273">
        <v>631</v>
      </c>
      <c r="N151" s="274">
        <v>632</v>
      </c>
      <c r="O151" s="275">
        <v>1263</v>
      </c>
      <c r="P151" s="273">
        <v>31.9</v>
      </c>
      <c r="Q151" s="274">
        <v>28.7</v>
      </c>
      <c r="R151" s="275">
        <v>30.3</v>
      </c>
      <c r="S151" s="273">
        <v>631</v>
      </c>
      <c r="T151" s="274">
        <v>632</v>
      </c>
      <c r="U151" s="275">
        <v>1263</v>
      </c>
      <c r="V151" s="273">
        <v>59</v>
      </c>
      <c r="W151" s="274">
        <v>41</v>
      </c>
      <c r="X151" s="275">
        <v>50</v>
      </c>
      <c r="Y151" s="273">
        <v>3878</v>
      </c>
      <c r="Z151" s="274">
        <v>4145</v>
      </c>
      <c r="AA151" s="275">
        <v>8023</v>
      </c>
      <c r="AB151" s="273">
        <v>60</v>
      </c>
      <c r="AC151" s="274">
        <v>45</v>
      </c>
      <c r="AD151" s="275">
        <v>52</v>
      </c>
      <c r="AE151" s="273">
        <v>3878</v>
      </c>
      <c r="AF151" s="274">
        <v>4145</v>
      </c>
      <c r="AG151" s="275">
        <v>8023</v>
      </c>
      <c r="AH151" s="273">
        <v>35.1</v>
      </c>
      <c r="AI151" s="274">
        <v>32.4</v>
      </c>
      <c r="AJ151" s="275">
        <v>33.700000000000003</v>
      </c>
      <c r="AK151" s="273">
        <v>3878</v>
      </c>
      <c r="AL151" s="274">
        <v>4145</v>
      </c>
      <c r="AM151" s="275">
        <v>8023</v>
      </c>
      <c r="AN151" s="273">
        <v>56</v>
      </c>
      <c r="AO151" s="274">
        <v>39</v>
      </c>
      <c r="AP151" s="275">
        <v>47</v>
      </c>
      <c r="AQ151" s="273">
        <v>4509</v>
      </c>
      <c r="AR151" s="274">
        <v>4777</v>
      </c>
      <c r="AS151" s="275">
        <v>9286</v>
      </c>
      <c r="AT151" s="273">
        <v>57</v>
      </c>
      <c r="AU151" s="274">
        <v>42</v>
      </c>
      <c r="AV151" s="275">
        <v>50</v>
      </c>
      <c r="AW151" s="273">
        <v>4509</v>
      </c>
      <c r="AX151" s="274">
        <v>4777</v>
      </c>
      <c r="AY151" s="275">
        <v>9286</v>
      </c>
      <c r="AZ151" s="273">
        <v>34.6</v>
      </c>
      <c r="BA151" s="274">
        <v>31.9</v>
      </c>
      <c r="BB151" s="275">
        <v>33.200000000000003</v>
      </c>
      <c r="BC151" s="273">
        <v>4509</v>
      </c>
      <c r="BD151" s="274">
        <v>4777</v>
      </c>
      <c r="BE151" s="275">
        <v>9286</v>
      </c>
    </row>
    <row r="152" spans="1:57" x14ac:dyDescent="0.35">
      <c r="A152" t="s">
        <v>49</v>
      </c>
      <c r="B152" t="s">
        <v>294</v>
      </c>
      <c r="C152" t="s">
        <v>408</v>
      </c>
      <c r="D152" s="273">
        <v>34</v>
      </c>
      <c r="E152" s="274">
        <v>13</v>
      </c>
      <c r="F152" s="275">
        <v>23</v>
      </c>
      <c r="G152" s="273">
        <v>324</v>
      </c>
      <c r="H152" s="274">
        <v>350</v>
      </c>
      <c r="I152" s="275">
        <v>674</v>
      </c>
      <c r="J152" s="273">
        <v>35</v>
      </c>
      <c r="K152" s="274">
        <v>14</v>
      </c>
      <c r="L152" s="275">
        <v>24</v>
      </c>
      <c r="M152" s="273">
        <v>324</v>
      </c>
      <c r="N152" s="274">
        <v>350</v>
      </c>
      <c r="O152" s="275">
        <v>674</v>
      </c>
      <c r="P152" s="273">
        <v>30.4</v>
      </c>
      <c r="Q152" s="274">
        <v>26.9</v>
      </c>
      <c r="R152" s="275">
        <v>28.6</v>
      </c>
      <c r="S152" s="273">
        <v>324</v>
      </c>
      <c r="T152" s="274">
        <v>350</v>
      </c>
      <c r="U152" s="275">
        <v>674</v>
      </c>
      <c r="V152" s="273">
        <v>54</v>
      </c>
      <c r="W152" s="274">
        <v>33</v>
      </c>
      <c r="X152" s="275">
        <v>43</v>
      </c>
      <c r="Y152" s="273">
        <v>2764</v>
      </c>
      <c r="Z152" s="274">
        <v>2888</v>
      </c>
      <c r="AA152" s="275">
        <v>5652</v>
      </c>
      <c r="AB152" s="273">
        <v>56</v>
      </c>
      <c r="AC152" s="274">
        <v>36</v>
      </c>
      <c r="AD152" s="275">
        <v>46</v>
      </c>
      <c r="AE152" s="273">
        <v>2764</v>
      </c>
      <c r="AF152" s="274">
        <v>2888</v>
      </c>
      <c r="AG152" s="275">
        <v>5652</v>
      </c>
      <c r="AH152" s="273">
        <v>34</v>
      </c>
      <c r="AI152" s="274">
        <v>31.5</v>
      </c>
      <c r="AJ152" s="275">
        <v>32.700000000000003</v>
      </c>
      <c r="AK152" s="273">
        <v>2764</v>
      </c>
      <c r="AL152" s="274">
        <v>2888</v>
      </c>
      <c r="AM152" s="275">
        <v>5652</v>
      </c>
      <c r="AN152" s="273">
        <v>52</v>
      </c>
      <c r="AO152" s="274">
        <v>31</v>
      </c>
      <c r="AP152" s="275">
        <v>41</v>
      </c>
      <c r="AQ152" s="273">
        <v>3088</v>
      </c>
      <c r="AR152" s="274">
        <v>3238</v>
      </c>
      <c r="AS152" s="275">
        <v>6326</v>
      </c>
      <c r="AT152" s="273">
        <v>54</v>
      </c>
      <c r="AU152" s="274">
        <v>34</v>
      </c>
      <c r="AV152" s="275">
        <v>44</v>
      </c>
      <c r="AW152" s="273">
        <v>3088</v>
      </c>
      <c r="AX152" s="274">
        <v>3238</v>
      </c>
      <c r="AY152" s="275">
        <v>6326</v>
      </c>
      <c r="AZ152" s="273">
        <v>33.700000000000003</v>
      </c>
      <c r="BA152" s="274">
        <v>31</v>
      </c>
      <c r="BB152" s="275">
        <v>32.299999999999997</v>
      </c>
      <c r="BC152" s="273">
        <v>3088</v>
      </c>
      <c r="BD152" s="274">
        <v>3238</v>
      </c>
      <c r="BE152" s="275">
        <v>6326</v>
      </c>
    </row>
    <row r="153" spans="1:57" x14ac:dyDescent="0.35">
      <c r="A153" t="s">
        <v>62</v>
      </c>
      <c r="B153" t="s">
        <v>307</v>
      </c>
      <c r="C153" t="s">
        <v>299</v>
      </c>
      <c r="D153" s="273">
        <v>43</v>
      </c>
      <c r="E153" s="274">
        <v>26</v>
      </c>
      <c r="F153" s="275">
        <v>34</v>
      </c>
      <c r="G153" s="273">
        <v>715</v>
      </c>
      <c r="H153" s="274">
        <v>788</v>
      </c>
      <c r="I153" s="275">
        <v>1503</v>
      </c>
      <c r="J153" s="273">
        <v>45</v>
      </c>
      <c r="K153" s="274">
        <v>30</v>
      </c>
      <c r="L153" s="275">
        <v>37</v>
      </c>
      <c r="M153" s="273">
        <v>715</v>
      </c>
      <c r="N153" s="274">
        <v>788</v>
      </c>
      <c r="O153" s="275">
        <v>1503</v>
      </c>
      <c r="P153" s="273">
        <v>31.4</v>
      </c>
      <c r="Q153" s="274">
        <v>28.4</v>
      </c>
      <c r="R153" s="275">
        <v>29.8</v>
      </c>
      <c r="S153" s="273">
        <v>715</v>
      </c>
      <c r="T153" s="274">
        <v>788</v>
      </c>
      <c r="U153" s="275">
        <v>1503</v>
      </c>
      <c r="V153" s="273">
        <v>67</v>
      </c>
      <c r="W153" s="274">
        <v>49</v>
      </c>
      <c r="X153" s="275">
        <v>58</v>
      </c>
      <c r="Y153" s="273">
        <v>3752</v>
      </c>
      <c r="Z153" s="274">
        <v>3872</v>
      </c>
      <c r="AA153" s="275">
        <v>7624</v>
      </c>
      <c r="AB153" s="273">
        <v>69</v>
      </c>
      <c r="AC153" s="274">
        <v>52</v>
      </c>
      <c r="AD153" s="275">
        <v>60</v>
      </c>
      <c r="AE153" s="273">
        <v>3752</v>
      </c>
      <c r="AF153" s="274">
        <v>3872</v>
      </c>
      <c r="AG153" s="275">
        <v>7624</v>
      </c>
      <c r="AH153" s="273">
        <v>35.5</v>
      </c>
      <c r="AI153" s="274">
        <v>33.1</v>
      </c>
      <c r="AJ153" s="275">
        <v>34.299999999999997</v>
      </c>
      <c r="AK153" s="273">
        <v>3752</v>
      </c>
      <c r="AL153" s="274">
        <v>3872</v>
      </c>
      <c r="AM153" s="275">
        <v>7624</v>
      </c>
      <c r="AN153" s="273">
        <v>63</v>
      </c>
      <c r="AO153" s="274">
        <v>45</v>
      </c>
      <c r="AP153" s="275">
        <v>54</v>
      </c>
      <c r="AQ153" s="273">
        <v>4467</v>
      </c>
      <c r="AR153" s="274">
        <v>4660</v>
      </c>
      <c r="AS153" s="275">
        <v>9127</v>
      </c>
      <c r="AT153" s="273">
        <v>65</v>
      </c>
      <c r="AU153" s="274">
        <v>48</v>
      </c>
      <c r="AV153" s="275">
        <v>57</v>
      </c>
      <c r="AW153" s="273">
        <v>4467</v>
      </c>
      <c r="AX153" s="274">
        <v>4660</v>
      </c>
      <c r="AY153" s="275">
        <v>9127</v>
      </c>
      <c r="AZ153" s="273">
        <v>34.9</v>
      </c>
      <c r="BA153" s="274">
        <v>32.299999999999997</v>
      </c>
      <c r="BB153" s="275">
        <v>33.5</v>
      </c>
      <c r="BC153" s="273">
        <v>4467</v>
      </c>
      <c r="BD153" s="274">
        <v>4660</v>
      </c>
      <c r="BE153" s="275">
        <v>9127</v>
      </c>
    </row>
    <row r="154" spans="1:57" x14ac:dyDescent="0.35">
      <c r="A154" t="s">
        <v>137</v>
      </c>
      <c r="B154" t="s">
        <v>382</v>
      </c>
      <c r="C154" t="s">
        <v>372</v>
      </c>
      <c r="D154" s="273">
        <v>31</v>
      </c>
      <c r="E154" s="274">
        <v>19</v>
      </c>
      <c r="F154" s="275">
        <v>25</v>
      </c>
      <c r="G154" s="273">
        <v>412</v>
      </c>
      <c r="H154" s="274">
        <v>421</v>
      </c>
      <c r="I154" s="275">
        <v>833</v>
      </c>
      <c r="J154" s="273">
        <v>33</v>
      </c>
      <c r="K154" s="274">
        <v>20</v>
      </c>
      <c r="L154" s="275">
        <v>27</v>
      </c>
      <c r="M154" s="273">
        <v>412</v>
      </c>
      <c r="N154" s="274">
        <v>421</v>
      </c>
      <c r="O154" s="275">
        <v>833</v>
      </c>
      <c r="P154" s="273">
        <v>30.7</v>
      </c>
      <c r="Q154" s="274">
        <v>27.9</v>
      </c>
      <c r="R154" s="275">
        <v>29.3</v>
      </c>
      <c r="S154" s="273">
        <v>412</v>
      </c>
      <c r="T154" s="274">
        <v>421</v>
      </c>
      <c r="U154" s="275">
        <v>833</v>
      </c>
      <c r="V154" s="273">
        <v>56</v>
      </c>
      <c r="W154" s="274">
        <v>39</v>
      </c>
      <c r="X154" s="275">
        <v>48</v>
      </c>
      <c r="Y154" s="273">
        <v>3513</v>
      </c>
      <c r="Z154" s="274">
        <v>3564</v>
      </c>
      <c r="AA154" s="275">
        <v>7077</v>
      </c>
      <c r="AB154" s="273">
        <v>58</v>
      </c>
      <c r="AC154" s="274">
        <v>43</v>
      </c>
      <c r="AD154" s="275">
        <v>50</v>
      </c>
      <c r="AE154" s="273">
        <v>3513</v>
      </c>
      <c r="AF154" s="274">
        <v>3564</v>
      </c>
      <c r="AG154" s="275">
        <v>7077</v>
      </c>
      <c r="AH154" s="273">
        <v>33.9</v>
      </c>
      <c r="AI154" s="274">
        <v>32</v>
      </c>
      <c r="AJ154" s="275">
        <v>33</v>
      </c>
      <c r="AK154" s="273">
        <v>3513</v>
      </c>
      <c r="AL154" s="274">
        <v>3564</v>
      </c>
      <c r="AM154" s="275">
        <v>7077</v>
      </c>
      <c r="AN154" s="273">
        <v>54</v>
      </c>
      <c r="AO154" s="274">
        <v>37</v>
      </c>
      <c r="AP154" s="275">
        <v>45</v>
      </c>
      <c r="AQ154" s="273">
        <v>3925</v>
      </c>
      <c r="AR154" s="274">
        <v>3985</v>
      </c>
      <c r="AS154" s="275">
        <v>7910</v>
      </c>
      <c r="AT154" s="273">
        <v>55</v>
      </c>
      <c r="AU154" s="274">
        <v>41</v>
      </c>
      <c r="AV154" s="275">
        <v>48</v>
      </c>
      <c r="AW154" s="273">
        <v>3925</v>
      </c>
      <c r="AX154" s="274">
        <v>3985</v>
      </c>
      <c r="AY154" s="275">
        <v>7910</v>
      </c>
      <c r="AZ154" s="273">
        <v>33.6</v>
      </c>
      <c r="BA154" s="274">
        <v>31.6</v>
      </c>
      <c r="BB154" s="275">
        <v>32.6</v>
      </c>
      <c r="BC154" s="273">
        <v>3925</v>
      </c>
      <c r="BD154" s="274">
        <v>3985</v>
      </c>
      <c r="BE154" s="275">
        <v>7910</v>
      </c>
    </row>
    <row r="155" spans="1:57" x14ac:dyDescent="0.35">
      <c r="A155" t="s">
        <v>159</v>
      </c>
      <c r="B155" t="s">
        <v>403</v>
      </c>
      <c r="C155" t="s">
        <v>392</v>
      </c>
      <c r="D155" s="273">
        <v>35</v>
      </c>
      <c r="E155" s="274">
        <v>24</v>
      </c>
      <c r="F155" s="275">
        <v>29</v>
      </c>
      <c r="G155" s="273">
        <v>356</v>
      </c>
      <c r="H155" s="274">
        <v>399</v>
      </c>
      <c r="I155" s="275">
        <v>755</v>
      </c>
      <c r="J155" s="273">
        <v>36</v>
      </c>
      <c r="K155" s="274">
        <v>27</v>
      </c>
      <c r="L155" s="275">
        <v>31</v>
      </c>
      <c r="M155" s="273">
        <v>356</v>
      </c>
      <c r="N155" s="274">
        <v>399</v>
      </c>
      <c r="O155" s="275">
        <v>755</v>
      </c>
      <c r="P155" s="273">
        <v>30.6</v>
      </c>
      <c r="Q155" s="274">
        <v>29</v>
      </c>
      <c r="R155" s="275">
        <v>29.8</v>
      </c>
      <c r="S155" s="273">
        <v>356</v>
      </c>
      <c r="T155" s="274">
        <v>399</v>
      </c>
      <c r="U155" s="275">
        <v>755</v>
      </c>
      <c r="V155" s="273">
        <v>64</v>
      </c>
      <c r="W155" s="274">
        <v>45</v>
      </c>
      <c r="X155" s="275">
        <v>54</v>
      </c>
      <c r="Y155" s="273">
        <v>2459</v>
      </c>
      <c r="Z155" s="274">
        <v>2587</v>
      </c>
      <c r="AA155" s="275">
        <v>5046</v>
      </c>
      <c r="AB155" s="273">
        <v>65</v>
      </c>
      <c r="AC155" s="274">
        <v>49</v>
      </c>
      <c r="AD155" s="275">
        <v>57</v>
      </c>
      <c r="AE155" s="273">
        <v>2459</v>
      </c>
      <c r="AF155" s="274">
        <v>2587</v>
      </c>
      <c r="AG155" s="275">
        <v>5046</v>
      </c>
      <c r="AH155" s="273">
        <v>35.799999999999997</v>
      </c>
      <c r="AI155" s="274">
        <v>33.1</v>
      </c>
      <c r="AJ155" s="275">
        <v>34.4</v>
      </c>
      <c r="AK155" s="273">
        <v>2459</v>
      </c>
      <c r="AL155" s="274">
        <v>2587</v>
      </c>
      <c r="AM155" s="275">
        <v>5046</v>
      </c>
      <c r="AN155" s="273">
        <v>60</v>
      </c>
      <c r="AO155" s="274">
        <v>42</v>
      </c>
      <c r="AP155" s="275">
        <v>51</v>
      </c>
      <c r="AQ155" s="273">
        <v>2815</v>
      </c>
      <c r="AR155" s="274">
        <v>2986</v>
      </c>
      <c r="AS155" s="275">
        <v>5801</v>
      </c>
      <c r="AT155" s="273">
        <v>61</v>
      </c>
      <c r="AU155" s="274">
        <v>46</v>
      </c>
      <c r="AV155" s="275">
        <v>53</v>
      </c>
      <c r="AW155" s="273">
        <v>2815</v>
      </c>
      <c r="AX155" s="274">
        <v>2986</v>
      </c>
      <c r="AY155" s="275">
        <v>5801</v>
      </c>
      <c r="AZ155" s="273">
        <v>35.200000000000003</v>
      </c>
      <c r="BA155" s="274">
        <v>32.6</v>
      </c>
      <c r="BB155" s="275">
        <v>33.799999999999997</v>
      </c>
      <c r="BC155" s="273">
        <v>2815</v>
      </c>
      <c r="BD155" s="274">
        <v>2986</v>
      </c>
      <c r="BE155" s="275">
        <v>5801</v>
      </c>
    </row>
    <row r="156" spans="1:57" x14ac:dyDescent="0.35">
      <c r="A156" t="s">
        <v>72</v>
      </c>
      <c r="B156" t="s">
        <v>317</v>
      </c>
      <c r="C156" t="s">
        <v>309</v>
      </c>
      <c r="D156" s="273">
        <v>41</v>
      </c>
      <c r="E156" s="274">
        <v>26</v>
      </c>
      <c r="F156" s="275">
        <v>34</v>
      </c>
      <c r="G156" s="273">
        <v>756</v>
      </c>
      <c r="H156" s="274">
        <v>654</v>
      </c>
      <c r="I156" s="275">
        <v>1410</v>
      </c>
      <c r="J156" s="273">
        <v>43</v>
      </c>
      <c r="K156" s="274">
        <v>28</v>
      </c>
      <c r="L156" s="275">
        <v>36</v>
      </c>
      <c r="M156" s="273">
        <v>756</v>
      </c>
      <c r="N156" s="274">
        <v>654</v>
      </c>
      <c r="O156" s="275">
        <v>1410</v>
      </c>
      <c r="P156" s="273">
        <v>31.9</v>
      </c>
      <c r="Q156" s="274">
        <v>28.9</v>
      </c>
      <c r="R156" s="275">
        <v>30.5</v>
      </c>
      <c r="S156" s="273">
        <v>756</v>
      </c>
      <c r="T156" s="274">
        <v>654</v>
      </c>
      <c r="U156" s="275">
        <v>1410</v>
      </c>
      <c r="V156" s="273">
        <v>65</v>
      </c>
      <c r="W156" s="274">
        <v>45</v>
      </c>
      <c r="X156" s="275">
        <v>55</v>
      </c>
      <c r="Y156" s="273">
        <v>3927</v>
      </c>
      <c r="Z156" s="274">
        <v>4196</v>
      </c>
      <c r="AA156" s="275">
        <v>8123</v>
      </c>
      <c r="AB156" s="273">
        <v>67</v>
      </c>
      <c r="AC156" s="274">
        <v>47</v>
      </c>
      <c r="AD156" s="275">
        <v>57</v>
      </c>
      <c r="AE156" s="273">
        <v>3927</v>
      </c>
      <c r="AF156" s="274">
        <v>4196</v>
      </c>
      <c r="AG156" s="275">
        <v>8123</v>
      </c>
      <c r="AH156" s="273">
        <v>36.4</v>
      </c>
      <c r="AI156" s="274">
        <v>33</v>
      </c>
      <c r="AJ156" s="275">
        <v>34.6</v>
      </c>
      <c r="AK156" s="273">
        <v>3927</v>
      </c>
      <c r="AL156" s="274">
        <v>4196</v>
      </c>
      <c r="AM156" s="275">
        <v>8123</v>
      </c>
      <c r="AN156" s="273">
        <v>61</v>
      </c>
      <c r="AO156" s="274">
        <v>42</v>
      </c>
      <c r="AP156" s="275">
        <v>52</v>
      </c>
      <c r="AQ156" s="273">
        <v>4683</v>
      </c>
      <c r="AR156" s="274">
        <v>4850</v>
      </c>
      <c r="AS156" s="275">
        <v>9533</v>
      </c>
      <c r="AT156" s="273">
        <v>63</v>
      </c>
      <c r="AU156" s="274">
        <v>45</v>
      </c>
      <c r="AV156" s="275">
        <v>54</v>
      </c>
      <c r="AW156" s="273">
        <v>4683</v>
      </c>
      <c r="AX156" s="274">
        <v>4850</v>
      </c>
      <c r="AY156" s="275">
        <v>9533</v>
      </c>
      <c r="AZ156" s="273">
        <v>35.700000000000003</v>
      </c>
      <c r="BA156" s="274">
        <v>32.5</v>
      </c>
      <c r="BB156" s="275">
        <v>34</v>
      </c>
      <c r="BC156" s="273">
        <v>4683</v>
      </c>
      <c r="BD156" s="274">
        <v>4850</v>
      </c>
      <c r="BE156" s="275">
        <v>9533</v>
      </c>
    </row>
    <row r="157" spans="1:57" x14ac:dyDescent="0.35">
      <c r="A157" t="s">
        <v>89</v>
      </c>
      <c r="B157" t="s">
        <v>334</v>
      </c>
      <c r="C157" t="s">
        <v>324</v>
      </c>
      <c r="D157" s="273">
        <v>39</v>
      </c>
      <c r="E157" s="274">
        <v>23</v>
      </c>
      <c r="F157" s="275">
        <v>31</v>
      </c>
      <c r="G157" s="273">
        <v>598</v>
      </c>
      <c r="H157" s="274">
        <v>616</v>
      </c>
      <c r="I157" s="275">
        <v>1214</v>
      </c>
      <c r="J157" s="273">
        <v>41</v>
      </c>
      <c r="K157" s="274">
        <v>25</v>
      </c>
      <c r="L157" s="275">
        <v>33</v>
      </c>
      <c r="M157" s="273">
        <v>598</v>
      </c>
      <c r="N157" s="274">
        <v>616</v>
      </c>
      <c r="O157" s="275">
        <v>1214</v>
      </c>
      <c r="P157" s="273">
        <v>30.6</v>
      </c>
      <c r="Q157" s="274">
        <v>28.3</v>
      </c>
      <c r="R157" s="275">
        <v>29.4</v>
      </c>
      <c r="S157" s="273">
        <v>598</v>
      </c>
      <c r="T157" s="274">
        <v>616</v>
      </c>
      <c r="U157" s="275">
        <v>1214</v>
      </c>
      <c r="V157" s="273">
        <v>57</v>
      </c>
      <c r="W157" s="274">
        <v>41</v>
      </c>
      <c r="X157" s="275">
        <v>49</v>
      </c>
      <c r="Y157" s="273">
        <v>3357</v>
      </c>
      <c r="Z157" s="274">
        <v>3460</v>
      </c>
      <c r="AA157" s="275">
        <v>6817</v>
      </c>
      <c r="AB157" s="273">
        <v>60</v>
      </c>
      <c r="AC157" s="274">
        <v>44</v>
      </c>
      <c r="AD157" s="275">
        <v>52</v>
      </c>
      <c r="AE157" s="273">
        <v>3357</v>
      </c>
      <c r="AF157" s="274">
        <v>3460</v>
      </c>
      <c r="AG157" s="275">
        <v>6817</v>
      </c>
      <c r="AH157" s="273">
        <v>34</v>
      </c>
      <c r="AI157" s="274">
        <v>31.9</v>
      </c>
      <c r="AJ157" s="275">
        <v>32.9</v>
      </c>
      <c r="AK157" s="273">
        <v>3357</v>
      </c>
      <c r="AL157" s="274">
        <v>3460</v>
      </c>
      <c r="AM157" s="275">
        <v>6817</v>
      </c>
      <c r="AN157" s="273">
        <v>54</v>
      </c>
      <c r="AO157" s="274">
        <v>39</v>
      </c>
      <c r="AP157" s="275">
        <v>46</v>
      </c>
      <c r="AQ157" s="273">
        <v>3955</v>
      </c>
      <c r="AR157" s="274">
        <v>4076</v>
      </c>
      <c r="AS157" s="275">
        <v>8031</v>
      </c>
      <c r="AT157" s="273">
        <v>57</v>
      </c>
      <c r="AU157" s="274">
        <v>41</v>
      </c>
      <c r="AV157" s="275">
        <v>49</v>
      </c>
      <c r="AW157" s="273">
        <v>3955</v>
      </c>
      <c r="AX157" s="274">
        <v>4076</v>
      </c>
      <c r="AY157" s="275">
        <v>8031</v>
      </c>
      <c r="AZ157" s="273">
        <v>33.5</v>
      </c>
      <c r="BA157" s="274">
        <v>31.3</v>
      </c>
      <c r="BB157" s="275">
        <v>32.4</v>
      </c>
      <c r="BC157" s="273">
        <v>3955</v>
      </c>
      <c r="BD157" s="274">
        <v>4076</v>
      </c>
      <c r="BE157" s="275">
        <v>8031</v>
      </c>
    </row>
    <row r="158" spans="1:57" x14ac:dyDescent="0.35">
      <c r="A158" t="s">
        <v>142</v>
      </c>
      <c r="B158" t="s">
        <v>387</v>
      </c>
      <c r="C158" t="s">
        <v>372</v>
      </c>
      <c r="D158" s="273">
        <v>35</v>
      </c>
      <c r="E158" s="274">
        <v>18</v>
      </c>
      <c r="F158" s="275">
        <v>26</v>
      </c>
      <c r="G158" s="273">
        <v>567</v>
      </c>
      <c r="H158" s="274">
        <v>596</v>
      </c>
      <c r="I158" s="275">
        <v>1163</v>
      </c>
      <c r="J158" s="273">
        <v>36</v>
      </c>
      <c r="K158" s="274">
        <v>20</v>
      </c>
      <c r="L158" s="275">
        <v>28</v>
      </c>
      <c r="M158" s="273">
        <v>567</v>
      </c>
      <c r="N158" s="274">
        <v>596</v>
      </c>
      <c r="O158" s="275">
        <v>1163</v>
      </c>
      <c r="P158" s="273">
        <v>30.3</v>
      </c>
      <c r="Q158" s="274">
        <v>27.7</v>
      </c>
      <c r="R158" s="275">
        <v>29</v>
      </c>
      <c r="S158" s="273">
        <v>567</v>
      </c>
      <c r="T158" s="274">
        <v>596</v>
      </c>
      <c r="U158" s="275">
        <v>1163</v>
      </c>
      <c r="V158" s="273">
        <v>60</v>
      </c>
      <c r="W158" s="274">
        <v>45</v>
      </c>
      <c r="X158" s="275">
        <v>52</v>
      </c>
      <c r="Y158" s="273">
        <v>6084</v>
      </c>
      <c r="Z158" s="274">
        <v>6457</v>
      </c>
      <c r="AA158" s="275">
        <v>12541</v>
      </c>
      <c r="AB158" s="273">
        <v>61</v>
      </c>
      <c r="AC158" s="274">
        <v>47</v>
      </c>
      <c r="AD158" s="275">
        <v>54</v>
      </c>
      <c r="AE158" s="273">
        <v>6084</v>
      </c>
      <c r="AF158" s="274">
        <v>6457</v>
      </c>
      <c r="AG158" s="275">
        <v>12541</v>
      </c>
      <c r="AH158" s="273">
        <v>34.200000000000003</v>
      </c>
      <c r="AI158" s="274">
        <v>32.4</v>
      </c>
      <c r="AJ158" s="275">
        <v>33.299999999999997</v>
      </c>
      <c r="AK158" s="273">
        <v>6084</v>
      </c>
      <c r="AL158" s="274">
        <v>6457</v>
      </c>
      <c r="AM158" s="275">
        <v>12541</v>
      </c>
      <c r="AN158" s="273">
        <v>58</v>
      </c>
      <c r="AO158" s="274">
        <v>42</v>
      </c>
      <c r="AP158" s="275">
        <v>50</v>
      </c>
      <c r="AQ158" s="273">
        <v>6651</v>
      </c>
      <c r="AR158" s="274">
        <v>7053</v>
      </c>
      <c r="AS158" s="275">
        <v>13704</v>
      </c>
      <c r="AT158" s="273">
        <v>59</v>
      </c>
      <c r="AU158" s="274">
        <v>45</v>
      </c>
      <c r="AV158" s="275">
        <v>52</v>
      </c>
      <c r="AW158" s="273">
        <v>6651</v>
      </c>
      <c r="AX158" s="274">
        <v>7053</v>
      </c>
      <c r="AY158" s="275">
        <v>13704</v>
      </c>
      <c r="AZ158" s="273">
        <v>33.9</v>
      </c>
      <c r="BA158" s="274">
        <v>32</v>
      </c>
      <c r="BB158" s="275">
        <v>32.9</v>
      </c>
      <c r="BC158" s="273">
        <v>6651</v>
      </c>
      <c r="BD158" s="274">
        <v>7053</v>
      </c>
      <c r="BE158" s="275">
        <v>13704</v>
      </c>
    </row>
    <row r="159" spans="1:57" x14ac:dyDescent="0.35">
      <c r="A159" t="s">
        <v>76</v>
      </c>
      <c r="B159" t="s">
        <v>321</v>
      </c>
      <c r="C159" t="s">
        <v>309</v>
      </c>
      <c r="D159" s="273">
        <v>31</v>
      </c>
      <c r="E159" s="274">
        <v>15</v>
      </c>
      <c r="F159" s="275">
        <v>23</v>
      </c>
      <c r="G159" s="273">
        <v>367</v>
      </c>
      <c r="H159" s="274">
        <v>420</v>
      </c>
      <c r="I159" s="275">
        <v>787</v>
      </c>
      <c r="J159" s="273">
        <v>33</v>
      </c>
      <c r="K159" s="274">
        <v>20</v>
      </c>
      <c r="L159" s="275">
        <v>26</v>
      </c>
      <c r="M159" s="273">
        <v>367</v>
      </c>
      <c r="N159" s="274">
        <v>420</v>
      </c>
      <c r="O159" s="275">
        <v>787</v>
      </c>
      <c r="P159" s="273">
        <v>30</v>
      </c>
      <c r="Q159" s="274">
        <v>26.6</v>
      </c>
      <c r="R159" s="275">
        <v>28.1</v>
      </c>
      <c r="S159" s="273">
        <v>367</v>
      </c>
      <c r="T159" s="274">
        <v>420</v>
      </c>
      <c r="U159" s="275">
        <v>787</v>
      </c>
      <c r="V159" s="273">
        <v>54</v>
      </c>
      <c r="W159" s="274">
        <v>34</v>
      </c>
      <c r="X159" s="275">
        <v>44</v>
      </c>
      <c r="Y159" s="273">
        <v>2692</v>
      </c>
      <c r="Z159" s="274">
        <v>2835</v>
      </c>
      <c r="AA159" s="275">
        <v>5527</v>
      </c>
      <c r="AB159" s="273">
        <v>57</v>
      </c>
      <c r="AC159" s="274">
        <v>39</v>
      </c>
      <c r="AD159" s="275">
        <v>48</v>
      </c>
      <c r="AE159" s="273">
        <v>2692</v>
      </c>
      <c r="AF159" s="274">
        <v>2835</v>
      </c>
      <c r="AG159" s="275">
        <v>5527</v>
      </c>
      <c r="AH159" s="273">
        <v>34</v>
      </c>
      <c r="AI159" s="274">
        <v>31.1</v>
      </c>
      <c r="AJ159" s="275">
        <v>32.5</v>
      </c>
      <c r="AK159" s="273">
        <v>2692</v>
      </c>
      <c r="AL159" s="274">
        <v>2835</v>
      </c>
      <c r="AM159" s="275">
        <v>5527</v>
      </c>
      <c r="AN159" s="273">
        <v>51</v>
      </c>
      <c r="AO159" s="274">
        <v>32</v>
      </c>
      <c r="AP159" s="275">
        <v>41</v>
      </c>
      <c r="AQ159" s="273">
        <v>3059</v>
      </c>
      <c r="AR159" s="274">
        <v>3255</v>
      </c>
      <c r="AS159" s="275">
        <v>6314</v>
      </c>
      <c r="AT159" s="273">
        <v>54</v>
      </c>
      <c r="AU159" s="274">
        <v>37</v>
      </c>
      <c r="AV159" s="275">
        <v>45</v>
      </c>
      <c r="AW159" s="273">
        <v>3059</v>
      </c>
      <c r="AX159" s="274">
        <v>3255</v>
      </c>
      <c r="AY159" s="275">
        <v>6314</v>
      </c>
      <c r="AZ159" s="273">
        <v>33.5</v>
      </c>
      <c r="BA159" s="274">
        <v>30.5</v>
      </c>
      <c r="BB159" s="275">
        <v>31.9</v>
      </c>
      <c r="BC159" s="273">
        <v>3059</v>
      </c>
      <c r="BD159" s="274">
        <v>3255</v>
      </c>
      <c r="BE159" s="275">
        <v>6314</v>
      </c>
    </row>
    <row r="160" spans="1:57" x14ac:dyDescent="0.35">
      <c r="A160" t="s">
        <v>144</v>
      </c>
      <c r="B160" t="s">
        <v>389</v>
      </c>
      <c r="C160" t="s">
        <v>372</v>
      </c>
      <c r="D160" s="273">
        <v>41</v>
      </c>
      <c r="E160" s="274">
        <v>24</v>
      </c>
      <c r="F160" s="275">
        <v>32</v>
      </c>
      <c r="G160" s="273">
        <v>425</v>
      </c>
      <c r="H160" s="274">
        <v>464</v>
      </c>
      <c r="I160" s="275">
        <v>889</v>
      </c>
      <c r="J160" s="273">
        <v>43</v>
      </c>
      <c r="K160" s="274">
        <v>24</v>
      </c>
      <c r="L160" s="275">
        <v>33</v>
      </c>
      <c r="M160" s="273">
        <v>425</v>
      </c>
      <c r="N160" s="274">
        <v>464</v>
      </c>
      <c r="O160" s="275">
        <v>889</v>
      </c>
      <c r="P160" s="273">
        <v>31.2</v>
      </c>
      <c r="Q160" s="274">
        <v>28.7</v>
      </c>
      <c r="R160" s="275">
        <v>29.9</v>
      </c>
      <c r="S160" s="273">
        <v>425</v>
      </c>
      <c r="T160" s="274">
        <v>464</v>
      </c>
      <c r="U160" s="275">
        <v>889</v>
      </c>
      <c r="V160" s="273">
        <v>62</v>
      </c>
      <c r="W160" s="274">
        <v>43</v>
      </c>
      <c r="X160" s="275">
        <v>52</v>
      </c>
      <c r="Y160" s="273">
        <v>4045</v>
      </c>
      <c r="Z160" s="274">
        <v>4309</v>
      </c>
      <c r="AA160" s="275">
        <v>8354</v>
      </c>
      <c r="AB160" s="273">
        <v>64</v>
      </c>
      <c r="AC160" s="274">
        <v>46</v>
      </c>
      <c r="AD160" s="275">
        <v>54</v>
      </c>
      <c r="AE160" s="273">
        <v>4045</v>
      </c>
      <c r="AF160" s="274">
        <v>4309</v>
      </c>
      <c r="AG160" s="275">
        <v>8354</v>
      </c>
      <c r="AH160" s="273">
        <v>34.200000000000003</v>
      </c>
      <c r="AI160" s="274">
        <v>32.200000000000003</v>
      </c>
      <c r="AJ160" s="275">
        <v>33.200000000000003</v>
      </c>
      <c r="AK160" s="273">
        <v>4045</v>
      </c>
      <c r="AL160" s="274">
        <v>4309</v>
      </c>
      <c r="AM160" s="275">
        <v>8354</v>
      </c>
      <c r="AN160" s="273">
        <v>60</v>
      </c>
      <c r="AO160" s="274">
        <v>41</v>
      </c>
      <c r="AP160" s="275">
        <v>50</v>
      </c>
      <c r="AQ160" s="273">
        <v>4470</v>
      </c>
      <c r="AR160" s="274">
        <v>4773</v>
      </c>
      <c r="AS160" s="275">
        <v>9243</v>
      </c>
      <c r="AT160" s="273">
        <v>62</v>
      </c>
      <c r="AU160" s="274">
        <v>44</v>
      </c>
      <c r="AV160" s="275">
        <v>52</v>
      </c>
      <c r="AW160" s="273">
        <v>4470</v>
      </c>
      <c r="AX160" s="274">
        <v>4773</v>
      </c>
      <c r="AY160" s="275">
        <v>9243</v>
      </c>
      <c r="AZ160" s="273">
        <v>33.9</v>
      </c>
      <c r="BA160" s="274">
        <v>31.9</v>
      </c>
      <c r="BB160" s="275">
        <v>32.9</v>
      </c>
      <c r="BC160" s="273">
        <v>4470</v>
      </c>
      <c r="BD160" s="274">
        <v>4773</v>
      </c>
      <c r="BE160" s="275">
        <v>9243</v>
      </c>
    </row>
    <row r="161" spans="1:57" x14ac:dyDescent="0.35">
      <c r="A161" t="s">
        <v>78</v>
      </c>
      <c r="B161" t="s">
        <v>323</v>
      </c>
      <c r="C161" t="s">
        <v>309</v>
      </c>
      <c r="D161" s="273">
        <v>31</v>
      </c>
      <c r="E161" s="274">
        <v>19</v>
      </c>
      <c r="F161" s="275">
        <v>25</v>
      </c>
      <c r="G161" s="273">
        <v>425</v>
      </c>
      <c r="H161" s="274">
        <v>432</v>
      </c>
      <c r="I161" s="275">
        <v>857</v>
      </c>
      <c r="J161" s="273">
        <v>33</v>
      </c>
      <c r="K161" s="274">
        <v>20</v>
      </c>
      <c r="L161" s="275">
        <v>27</v>
      </c>
      <c r="M161" s="273">
        <v>425</v>
      </c>
      <c r="N161" s="274">
        <v>432</v>
      </c>
      <c r="O161" s="275">
        <v>857</v>
      </c>
      <c r="P161" s="273">
        <v>30.5</v>
      </c>
      <c r="Q161" s="274">
        <v>27.9</v>
      </c>
      <c r="R161" s="275">
        <v>29.2</v>
      </c>
      <c r="S161" s="273">
        <v>425</v>
      </c>
      <c r="T161" s="274">
        <v>432</v>
      </c>
      <c r="U161" s="275">
        <v>857</v>
      </c>
      <c r="V161" s="273">
        <v>61</v>
      </c>
      <c r="W161" s="274">
        <v>41</v>
      </c>
      <c r="X161" s="275">
        <v>51</v>
      </c>
      <c r="Y161" s="273">
        <v>2522</v>
      </c>
      <c r="Z161" s="274">
        <v>2755</v>
      </c>
      <c r="AA161" s="275">
        <v>5277</v>
      </c>
      <c r="AB161" s="273">
        <v>63</v>
      </c>
      <c r="AC161" s="274">
        <v>44</v>
      </c>
      <c r="AD161" s="275">
        <v>53</v>
      </c>
      <c r="AE161" s="273">
        <v>2522</v>
      </c>
      <c r="AF161" s="274">
        <v>2755</v>
      </c>
      <c r="AG161" s="275">
        <v>5277</v>
      </c>
      <c r="AH161" s="273">
        <v>35.6</v>
      </c>
      <c r="AI161" s="274">
        <v>32.9</v>
      </c>
      <c r="AJ161" s="275">
        <v>34.200000000000003</v>
      </c>
      <c r="AK161" s="273">
        <v>2522</v>
      </c>
      <c r="AL161" s="274">
        <v>2755</v>
      </c>
      <c r="AM161" s="275">
        <v>5277</v>
      </c>
      <c r="AN161" s="273">
        <v>57</v>
      </c>
      <c r="AO161" s="274">
        <v>38</v>
      </c>
      <c r="AP161" s="275">
        <v>47</v>
      </c>
      <c r="AQ161" s="273">
        <v>2947</v>
      </c>
      <c r="AR161" s="274">
        <v>3187</v>
      </c>
      <c r="AS161" s="275">
        <v>6134</v>
      </c>
      <c r="AT161" s="273">
        <v>59</v>
      </c>
      <c r="AU161" s="274">
        <v>41</v>
      </c>
      <c r="AV161" s="275">
        <v>49</v>
      </c>
      <c r="AW161" s="273">
        <v>2947</v>
      </c>
      <c r="AX161" s="274">
        <v>3187</v>
      </c>
      <c r="AY161" s="275">
        <v>6134</v>
      </c>
      <c r="AZ161" s="273">
        <v>34.9</v>
      </c>
      <c r="BA161" s="274">
        <v>32.200000000000003</v>
      </c>
      <c r="BB161" s="275">
        <v>33.5</v>
      </c>
      <c r="BC161" s="273">
        <v>2947</v>
      </c>
      <c r="BD161" s="274">
        <v>3187</v>
      </c>
      <c r="BE161" s="275">
        <v>6134</v>
      </c>
    </row>
    <row r="162" spans="1:57" x14ac:dyDescent="0.35">
      <c r="A162" s="157"/>
      <c r="B162" s="157"/>
      <c r="C162" s="157"/>
      <c r="D162" s="157"/>
      <c r="E162" s="157"/>
      <c r="F162" s="157"/>
      <c r="G162" s="157"/>
      <c r="H162" s="157"/>
      <c r="I162" s="157"/>
      <c r="J162" s="157"/>
      <c r="K162" s="157"/>
      <c r="L162" s="157"/>
      <c r="M162" s="157"/>
      <c r="N162" s="157"/>
      <c r="O162" s="157"/>
      <c r="P162" s="157"/>
      <c r="Q162" s="157"/>
      <c r="R162" s="157"/>
      <c r="S162" s="157"/>
      <c r="T162" s="157"/>
      <c r="U162" s="157"/>
      <c r="V162" s="157"/>
      <c r="W162" s="157"/>
      <c r="X162" s="157"/>
      <c r="Y162" s="157"/>
      <c r="Z162" s="157"/>
      <c r="AA162" s="157"/>
      <c r="AB162" s="157"/>
      <c r="AC162" s="157"/>
      <c r="AD162" s="157"/>
      <c r="AE162" s="157"/>
      <c r="AF162" s="157"/>
      <c r="AG162" s="157"/>
      <c r="AH162" s="157"/>
      <c r="AI162" s="157"/>
      <c r="AJ162" s="157"/>
      <c r="AK162" s="157"/>
      <c r="AL162" s="157"/>
      <c r="AM162" s="157"/>
      <c r="AN162" s="157"/>
      <c r="AO162" s="157"/>
      <c r="AP162" s="157"/>
      <c r="AQ162" s="157"/>
      <c r="AR162" s="157"/>
      <c r="AS162" s="157"/>
      <c r="AT162" s="157"/>
      <c r="AU162" s="157"/>
      <c r="AV162" s="157"/>
      <c r="AW162" s="157"/>
      <c r="AX162" s="157"/>
      <c r="AY162" s="157"/>
      <c r="AZ162" s="157"/>
      <c r="BA162" s="157"/>
      <c r="BB162" s="157"/>
      <c r="BC162" s="157"/>
      <c r="BD162" s="157"/>
      <c r="BE162" s="157"/>
    </row>
    <row r="163" spans="1:57" x14ac:dyDescent="0.35">
      <c r="A163" t="s">
        <v>3</v>
      </c>
      <c r="B163" t="s">
        <v>247</v>
      </c>
      <c r="D163" s="273">
        <v>33</v>
      </c>
      <c r="E163" s="274">
        <v>20</v>
      </c>
      <c r="F163" s="275">
        <v>26</v>
      </c>
      <c r="G163" s="273">
        <v>3787</v>
      </c>
      <c r="H163" s="274">
        <v>3866</v>
      </c>
      <c r="I163" s="275">
        <v>7653</v>
      </c>
      <c r="J163" s="273">
        <v>35</v>
      </c>
      <c r="K163" s="274">
        <v>22</v>
      </c>
      <c r="L163" s="275">
        <v>29</v>
      </c>
      <c r="M163" s="273">
        <v>3787</v>
      </c>
      <c r="N163" s="274">
        <v>3866</v>
      </c>
      <c r="O163" s="275">
        <v>7653</v>
      </c>
      <c r="P163" s="273">
        <v>29.5</v>
      </c>
      <c r="Q163" s="274">
        <v>26.9</v>
      </c>
      <c r="R163" s="275">
        <v>28.2</v>
      </c>
      <c r="S163" s="273">
        <v>3787</v>
      </c>
      <c r="T163" s="274">
        <v>3866</v>
      </c>
      <c r="U163" s="275">
        <v>7653</v>
      </c>
      <c r="V163" s="273">
        <v>57</v>
      </c>
      <c r="W163" s="274">
        <v>38</v>
      </c>
      <c r="X163" s="275">
        <v>48</v>
      </c>
      <c r="Y163" s="273">
        <v>10933</v>
      </c>
      <c r="Z163" s="274">
        <v>11218</v>
      </c>
      <c r="AA163" s="275">
        <v>22151</v>
      </c>
      <c r="AB163" s="273">
        <v>60</v>
      </c>
      <c r="AC163" s="274">
        <v>42</v>
      </c>
      <c r="AD163" s="275">
        <v>51</v>
      </c>
      <c r="AE163" s="273">
        <v>10933</v>
      </c>
      <c r="AF163" s="274">
        <v>11218</v>
      </c>
      <c r="AG163" s="275">
        <v>22151</v>
      </c>
      <c r="AH163" s="273">
        <v>34.1</v>
      </c>
      <c r="AI163" s="274">
        <v>31.3</v>
      </c>
      <c r="AJ163" s="275">
        <v>32.700000000000003</v>
      </c>
      <c r="AK163" s="273">
        <v>10933</v>
      </c>
      <c r="AL163" s="274">
        <v>11218</v>
      </c>
      <c r="AM163" s="275">
        <v>22151</v>
      </c>
      <c r="AN163" s="273">
        <v>51</v>
      </c>
      <c r="AO163" s="274">
        <v>33</v>
      </c>
      <c r="AP163" s="275">
        <v>42</v>
      </c>
      <c r="AQ163" s="273">
        <v>14720</v>
      </c>
      <c r="AR163" s="274">
        <v>15084</v>
      </c>
      <c r="AS163" s="275">
        <v>29804</v>
      </c>
      <c r="AT163" s="273">
        <v>53</v>
      </c>
      <c r="AU163" s="274">
        <v>37</v>
      </c>
      <c r="AV163" s="275">
        <v>45</v>
      </c>
      <c r="AW163" s="273">
        <v>14720</v>
      </c>
      <c r="AX163" s="274">
        <v>15084</v>
      </c>
      <c r="AY163" s="275">
        <v>29804</v>
      </c>
      <c r="AZ163" s="273">
        <v>32.9</v>
      </c>
      <c r="BA163" s="274">
        <v>30.2</v>
      </c>
      <c r="BB163" s="275">
        <v>31.5</v>
      </c>
      <c r="BC163" s="273">
        <v>14720</v>
      </c>
      <c r="BD163" s="274">
        <v>15084</v>
      </c>
      <c r="BE163" s="275">
        <v>29804</v>
      </c>
    </row>
    <row r="164" spans="1:57" x14ac:dyDescent="0.35">
      <c r="A164" t="s">
        <v>14</v>
      </c>
      <c r="B164" t="s">
        <v>260</v>
      </c>
      <c r="D164" s="273">
        <v>39</v>
      </c>
      <c r="E164" s="274">
        <v>24</v>
      </c>
      <c r="F164" s="275">
        <v>31</v>
      </c>
      <c r="G164" s="273">
        <v>9058</v>
      </c>
      <c r="H164" s="274">
        <v>9430</v>
      </c>
      <c r="I164" s="275">
        <v>18488</v>
      </c>
      <c r="J164" s="273">
        <v>42</v>
      </c>
      <c r="K164" s="274">
        <v>27</v>
      </c>
      <c r="L164" s="275">
        <v>34</v>
      </c>
      <c r="M164" s="273">
        <v>9058</v>
      </c>
      <c r="N164" s="274">
        <v>9430</v>
      </c>
      <c r="O164" s="275">
        <v>18488</v>
      </c>
      <c r="P164" s="273">
        <v>30.7</v>
      </c>
      <c r="Q164" s="274">
        <v>28.1</v>
      </c>
      <c r="R164" s="275">
        <v>29.4</v>
      </c>
      <c r="S164" s="273">
        <v>9058</v>
      </c>
      <c r="T164" s="274">
        <v>9430</v>
      </c>
      <c r="U164" s="275">
        <v>18488</v>
      </c>
      <c r="V164" s="273">
        <v>61</v>
      </c>
      <c r="W164" s="274">
        <v>43</v>
      </c>
      <c r="X164" s="275">
        <v>52</v>
      </c>
      <c r="Y164" s="273">
        <v>32850</v>
      </c>
      <c r="Z164" s="274">
        <v>34760</v>
      </c>
      <c r="AA164" s="275">
        <v>67610</v>
      </c>
      <c r="AB164" s="273">
        <v>63</v>
      </c>
      <c r="AC164" s="274">
        <v>47</v>
      </c>
      <c r="AD164" s="275">
        <v>55</v>
      </c>
      <c r="AE164" s="273">
        <v>32850</v>
      </c>
      <c r="AF164" s="274">
        <v>34760</v>
      </c>
      <c r="AG164" s="275">
        <v>67610</v>
      </c>
      <c r="AH164" s="273">
        <v>34.5</v>
      </c>
      <c r="AI164" s="274">
        <v>31.9</v>
      </c>
      <c r="AJ164" s="275">
        <v>33.200000000000003</v>
      </c>
      <c r="AK164" s="273">
        <v>32850</v>
      </c>
      <c r="AL164" s="274">
        <v>34760</v>
      </c>
      <c r="AM164" s="275">
        <v>67610</v>
      </c>
      <c r="AN164" s="273">
        <v>56</v>
      </c>
      <c r="AO164" s="274">
        <v>39</v>
      </c>
      <c r="AP164" s="275">
        <v>48</v>
      </c>
      <c r="AQ164" s="273">
        <v>41908</v>
      </c>
      <c r="AR164" s="274">
        <v>44190</v>
      </c>
      <c r="AS164" s="275">
        <v>86098</v>
      </c>
      <c r="AT164" s="273">
        <v>59</v>
      </c>
      <c r="AU164" s="274">
        <v>43</v>
      </c>
      <c r="AV164" s="275">
        <v>50</v>
      </c>
      <c r="AW164" s="273">
        <v>41908</v>
      </c>
      <c r="AX164" s="274">
        <v>44190</v>
      </c>
      <c r="AY164" s="275">
        <v>86098</v>
      </c>
      <c r="AZ164" s="273">
        <v>33.6</v>
      </c>
      <c r="BA164" s="274">
        <v>31.1</v>
      </c>
      <c r="BB164" s="275">
        <v>32.299999999999997</v>
      </c>
      <c r="BC164" s="273">
        <v>41908</v>
      </c>
      <c r="BD164" s="274">
        <v>44190</v>
      </c>
      <c r="BE164" s="275">
        <v>86098</v>
      </c>
    </row>
    <row r="165" spans="1:57" x14ac:dyDescent="0.35">
      <c r="A165" t="s">
        <v>38</v>
      </c>
      <c r="B165" t="s">
        <v>408</v>
      </c>
      <c r="D165" s="273">
        <v>39</v>
      </c>
      <c r="E165" s="274">
        <v>22</v>
      </c>
      <c r="F165" s="275">
        <v>30</v>
      </c>
      <c r="G165" s="273">
        <v>6327</v>
      </c>
      <c r="H165" s="274">
        <v>6578</v>
      </c>
      <c r="I165" s="275">
        <v>12905</v>
      </c>
      <c r="J165" s="273">
        <v>43</v>
      </c>
      <c r="K165" s="274">
        <v>26</v>
      </c>
      <c r="L165" s="275">
        <v>34</v>
      </c>
      <c r="M165" s="273">
        <v>6327</v>
      </c>
      <c r="N165" s="274">
        <v>6578</v>
      </c>
      <c r="O165" s="275">
        <v>12905</v>
      </c>
      <c r="P165" s="273">
        <v>30.2</v>
      </c>
      <c r="Q165" s="274">
        <v>27.5</v>
      </c>
      <c r="R165" s="275">
        <v>28.8</v>
      </c>
      <c r="S165" s="273">
        <v>6327</v>
      </c>
      <c r="T165" s="274">
        <v>6578</v>
      </c>
      <c r="U165" s="275">
        <v>12905</v>
      </c>
      <c r="V165" s="273">
        <v>60</v>
      </c>
      <c r="W165" s="274">
        <v>42</v>
      </c>
      <c r="X165" s="275">
        <v>51</v>
      </c>
      <c r="Y165" s="273">
        <v>25187</v>
      </c>
      <c r="Z165" s="274">
        <v>26480</v>
      </c>
      <c r="AA165" s="275">
        <v>51667</v>
      </c>
      <c r="AB165" s="273">
        <v>63</v>
      </c>
      <c r="AC165" s="274">
        <v>46</v>
      </c>
      <c r="AD165" s="275">
        <v>54</v>
      </c>
      <c r="AE165" s="273">
        <v>25187</v>
      </c>
      <c r="AF165" s="274">
        <v>26480</v>
      </c>
      <c r="AG165" s="275">
        <v>51667</v>
      </c>
      <c r="AH165" s="273">
        <v>34.1</v>
      </c>
      <c r="AI165" s="274">
        <v>31.5</v>
      </c>
      <c r="AJ165" s="275">
        <v>32.799999999999997</v>
      </c>
      <c r="AK165" s="273">
        <v>25187</v>
      </c>
      <c r="AL165" s="274">
        <v>26480</v>
      </c>
      <c r="AM165" s="275">
        <v>51667</v>
      </c>
      <c r="AN165" s="273">
        <v>56</v>
      </c>
      <c r="AO165" s="274">
        <v>38</v>
      </c>
      <c r="AP165" s="275">
        <v>47</v>
      </c>
      <c r="AQ165" s="273">
        <v>31514</v>
      </c>
      <c r="AR165" s="274">
        <v>33058</v>
      </c>
      <c r="AS165" s="275">
        <v>64572</v>
      </c>
      <c r="AT165" s="273">
        <v>59</v>
      </c>
      <c r="AU165" s="274">
        <v>42</v>
      </c>
      <c r="AV165" s="275">
        <v>50</v>
      </c>
      <c r="AW165" s="273">
        <v>31514</v>
      </c>
      <c r="AX165" s="274">
        <v>33058</v>
      </c>
      <c r="AY165" s="275">
        <v>64572</v>
      </c>
      <c r="AZ165" s="273">
        <v>33.299999999999997</v>
      </c>
      <c r="BA165" s="274">
        <v>30.7</v>
      </c>
      <c r="BB165" s="275">
        <v>32</v>
      </c>
      <c r="BC165" s="273">
        <v>31514</v>
      </c>
      <c r="BD165" s="274">
        <v>33058</v>
      </c>
      <c r="BE165" s="275">
        <v>64572</v>
      </c>
    </row>
    <row r="166" spans="1:57" x14ac:dyDescent="0.35">
      <c r="A166" t="s">
        <v>54</v>
      </c>
      <c r="B166" t="s">
        <v>299</v>
      </c>
      <c r="D166" s="273">
        <v>37</v>
      </c>
      <c r="E166" s="274">
        <v>22</v>
      </c>
      <c r="F166" s="275">
        <v>29</v>
      </c>
      <c r="G166" s="273">
        <v>4384</v>
      </c>
      <c r="H166" s="274">
        <v>4654</v>
      </c>
      <c r="I166" s="275">
        <v>9038</v>
      </c>
      <c r="J166" s="273">
        <v>40</v>
      </c>
      <c r="K166" s="274">
        <v>25</v>
      </c>
      <c r="L166" s="275">
        <v>32</v>
      </c>
      <c r="M166" s="273">
        <v>4384</v>
      </c>
      <c r="N166" s="274">
        <v>4654</v>
      </c>
      <c r="O166" s="275">
        <v>9038</v>
      </c>
      <c r="P166" s="273">
        <v>30.7</v>
      </c>
      <c r="Q166" s="274">
        <v>28.1</v>
      </c>
      <c r="R166" s="275">
        <v>29.4</v>
      </c>
      <c r="S166" s="273">
        <v>4384</v>
      </c>
      <c r="T166" s="274">
        <v>4654</v>
      </c>
      <c r="U166" s="275">
        <v>9038</v>
      </c>
      <c r="V166" s="273">
        <v>59</v>
      </c>
      <c r="W166" s="274">
        <v>42</v>
      </c>
      <c r="X166" s="275">
        <v>50</v>
      </c>
      <c r="Y166" s="273">
        <v>21950</v>
      </c>
      <c r="Z166" s="274">
        <v>23234</v>
      </c>
      <c r="AA166" s="275">
        <v>45184</v>
      </c>
      <c r="AB166" s="273">
        <v>61</v>
      </c>
      <c r="AC166" s="274">
        <v>46</v>
      </c>
      <c r="AD166" s="275">
        <v>53</v>
      </c>
      <c r="AE166" s="273">
        <v>21950</v>
      </c>
      <c r="AF166" s="274">
        <v>23234</v>
      </c>
      <c r="AG166" s="275">
        <v>45184</v>
      </c>
      <c r="AH166" s="273">
        <v>34.6</v>
      </c>
      <c r="AI166" s="274">
        <v>32.1</v>
      </c>
      <c r="AJ166" s="275">
        <v>33.299999999999997</v>
      </c>
      <c r="AK166" s="273">
        <v>21950</v>
      </c>
      <c r="AL166" s="274">
        <v>23234</v>
      </c>
      <c r="AM166" s="275">
        <v>45184</v>
      </c>
      <c r="AN166" s="273">
        <v>55</v>
      </c>
      <c r="AO166" s="274">
        <v>39</v>
      </c>
      <c r="AP166" s="275">
        <v>47</v>
      </c>
      <c r="AQ166" s="273">
        <v>26334</v>
      </c>
      <c r="AR166" s="274">
        <v>27888</v>
      </c>
      <c r="AS166" s="275">
        <v>54222</v>
      </c>
      <c r="AT166" s="273">
        <v>58</v>
      </c>
      <c r="AU166" s="274">
        <v>42</v>
      </c>
      <c r="AV166" s="275">
        <v>50</v>
      </c>
      <c r="AW166" s="273">
        <v>26334</v>
      </c>
      <c r="AX166" s="274">
        <v>27888</v>
      </c>
      <c r="AY166" s="275">
        <v>54222</v>
      </c>
      <c r="AZ166" s="273">
        <v>34</v>
      </c>
      <c r="BA166" s="274">
        <v>31.4</v>
      </c>
      <c r="BB166" s="275">
        <v>32.700000000000003</v>
      </c>
      <c r="BC166" s="273">
        <v>26334</v>
      </c>
      <c r="BD166" s="274">
        <v>27888</v>
      </c>
      <c r="BE166" s="275">
        <v>54222</v>
      </c>
    </row>
    <row r="167" spans="1:57" x14ac:dyDescent="0.35">
      <c r="A167" t="s">
        <v>64</v>
      </c>
      <c r="B167" t="s">
        <v>309</v>
      </c>
      <c r="D167" s="273">
        <v>41</v>
      </c>
      <c r="E167" s="274">
        <v>26</v>
      </c>
      <c r="F167" s="275">
        <v>33</v>
      </c>
      <c r="G167" s="273">
        <v>7535</v>
      </c>
      <c r="H167" s="274">
        <v>7847</v>
      </c>
      <c r="I167" s="275">
        <v>15382</v>
      </c>
      <c r="J167" s="273">
        <v>44</v>
      </c>
      <c r="K167" s="274">
        <v>29</v>
      </c>
      <c r="L167" s="275">
        <v>36</v>
      </c>
      <c r="M167" s="273">
        <v>7535</v>
      </c>
      <c r="N167" s="274">
        <v>7847</v>
      </c>
      <c r="O167" s="275">
        <v>15382</v>
      </c>
      <c r="P167" s="273">
        <v>31.4</v>
      </c>
      <c r="Q167" s="274">
        <v>28.7</v>
      </c>
      <c r="R167" s="275">
        <v>30</v>
      </c>
      <c r="S167" s="273">
        <v>7535</v>
      </c>
      <c r="T167" s="274">
        <v>7847</v>
      </c>
      <c r="U167" s="275">
        <v>15382</v>
      </c>
      <c r="V167" s="273">
        <v>60</v>
      </c>
      <c r="W167" s="274">
        <v>42</v>
      </c>
      <c r="X167" s="275">
        <v>51</v>
      </c>
      <c r="Y167" s="273">
        <v>26636</v>
      </c>
      <c r="Z167" s="274">
        <v>28218</v>
      </c>
      <c r="AA167" s="275">
        <v>54854</v>
      </c>
      <c r="AB167" s="273">
        <v>63</v>
      </c>
      <c r="AC167" s="274">
        <v>45</v>
      </c>
      <c r="AD167" s="275">
        <v>54</v>
      </c>
      <c r="AE167" s="273">
        <v>26636</v>
      </c>
      <c r="AF167" s="274">
        <v>28218</v>
      </c>
      <c r="AG167" s="275">
        <v>54854</v>
      </c>
      <c r="AH167" s="273">
        <v>35</v>
      </c>
      <c r="AI167" s="274">
        <v>32.200000000000003</v>
      </c>
      <c r="AJ167" s="275">
        <v>33.5</v>
      </c>
      <c r="AK167" s="273">
        <v>26636</v>
      </c>
      <c r="AL167" s="274">
        <v>28218</v>
      </c>
      <c r="AM167" s="275">
        <v>54854</v>
      </c>
      <c r="AN167" s="273">
        <v>56</v>
      </c>
      <c r="AO167" s="274">
        <v>38</v>
      </c>
      <c r="AP167" s="275">
        <v>47</v>
      </c>
      <c r="AQ167" s="273">
        <v>34171</v>
      </c>
      <c r="AR167" s="274">
        <v>36065</v>
      </c>
      <c r="AS167" s="275">
        <v>70236</v>
      </c>
      <c r="AT167" s="273">
        <v>59</v>
      </c>
      <c r="AU167" s="274">
        <v>42</v>
      </c>
      <c r="AV167" s="275">
        <v>50</v>
      </c>
      <c r="AW167" s="273">
        <v>34171</v>
      </c>
      <c r="AX167" s="274">
        <v>36065</v>
      </c>
      <c r="AY167" s="275">
        <v>70236</v>
      </c>
      <c r="AZ167" s="273">
        <v>34.200000000000003</v>
      </c>
      <c r="BA167" s="274">
        <v>31.4</v>
      </c>
      <c r="BB167" s="275">
        <v>32.799999999999997</v>
      </c>
      <c r="BC167" s="273">
        <v>34171</v>
      </c>
      <c r="BD167" s="274">
        <v>36065</v>
      </c>
      <c r="BE167" s="275">
        <v>70236</v>
      </c>
    </row>
    <row r="168" spans="1:57" x14ac:dyDescent="0.35">
      <c r="A168" t="s">
        <v>79</v>
      </c>
      <c r="B168" t="s">
        <v>324</v>
      </c>
      <c r="D168" s="273">
        <v>41</v>
      </c>
      <c r="E168" s="274">
        <v>24</v>
      </c>
      <c r="F168" s="275">
        <v>33</v>
      </c>
      <c r="G168" s="273">
        <v>5104</v>
      </c>
      <c r="H168" s="274">
        <v>5312</v>
      </c>
      <c r="I168" s="275">
        <v>10416</v>
      </c>
      <c r="J168" s="273">
        <v>43</v>
      </c>
      <c r="K168" s="274">
        <v>26</v>
      </c>
      <c r="L168" s="275">
        <v>35</v>
      </c>
      <c r="M168" s="273">
        <v>5104</v>
      </c>
      <c r="N168" s="274">
        <v>5312</v>
      </c>
      <c r="O168" s="275">
        <v>10416</v>
      </c>
      <c r="P168" s="273">
        <v>31.6</v>
      </c>
      <c r="Q168" s="274">
        <v>28.7</v>
      </c>
      <c r="R168" s="275">
        <v>30.1</v>
      </c>
      <c r="S168" s="273">
        <v>5104</v>
      </c>
      <c r="T168" s="274">
        <v>5312</v>
      </c>
      <c r="U168" s="275">
        <v>10416</v>
      </c>
      <c r="V168" s="273">
        <v>61</v>
      </c>
      <c r="W168" s="274">
        <v>44</v>
      </c>
      <c r="X168" s="275">
        <v>52</v>
      </c>
      <c r="Y168" s="273">
        <v>29694</v>
      </c>
      <c r="Z168" s="274">
        <v>31307</v>
      </c>
      <c r="AA168" s="275">
        <v>61001</v>
      </c>
      <c r="AB168" s="273">
        <v>63</v>
      </c>
      <c r="AC168" s="274">
        <v>47</v>
      </c>
      <c r="AD168" s="275">
        <v>55</v>
      </c>
      <c r="AE168" s="273">
        <v>29694</v>
      </c>
      <c r="AF168" s="274">
        <v>31307</v>
      </c>
      <c r="AG168" s="275">
        <v>61001</v>
      </c>
      <c r="AH168" s="273">
        <v>34.799999999999997</v>
      </c>
      <c r="AI168" s="274">
        <v>32.4</v>
      </c>
      <c r="AJ168" s="275">
        <v>33.6</v>
      </c>
      <c r="AK168" s="273">
        <v>29694</v>
      </c>
      <c r="AL168" s="274">
        <v>31307</v>
      </c>
      <c r="AM168" s="275">
        <v>61001</v>
      </c>
      <c r="AN168" s="273">
        <v>58</v>
      </c>
      <c r="AO168" s="274">
        <v>41</v>
      </c>
      <c r="AP168" s="275">
        <v>49</v>
      </c>
      <c r="AQ168" s="273">
        <v>34798</v>
      </c>
      <c r="AR168" s="274">
        <v>36619</v>
      </c>
      <c r="AS168" s="275">
        <v>71417</v>
      </c>
      <c r="AT168" s="273">
        <v>60</v>
      </c>
      <c r="AU168" s="274">
        <v>44</v>
      </c>
      <c r="AV168" s="275">
        <v>52</v>
      </c>
      <c r="AW168" s="273">
        <v>34798</v>
      </c>
      <c r="AX168" s="274">
        <v>36619</v>
      </c>
      <c r="AY168" s="275">
        <v>71417</v>
      </c>
      <c r="AZ168" s="273">
        <v>34.299999999999997</v>
      </c>
      <c r="BA168" s="274">
        <v>31.9</v>
      </c>
      <c r="BB168" s="275">
        <v>33.1</v>
      </c>
      <c r="BC168" s="273">
        <v>34798</v>
      </c>
      <c r="BD168" s="274">
        <v>36619</v>
      </c>
      <c r="BE168" s="275">
        <v>71417</v>
      </c>
    </row>
    <row r="169" spans="1:57" x14ac:dyDescent="0.35">
      <c r="A169" s="157" t="s">
        <v>91</v>
      </c>
      <c r="B169" t="s">
        <v>336</v>
      </c>
      <c r="D169" s="273">
        <v>48</v>
      </c>
      <c r="E169" s="274">
        <v>32</v>
      </c>
      <c r="F169" s="275">
        <v>40</v>
      </c>
      <c r="G169" s="273">
        <v>11572</v>
      </c>
      <c r="H169" s="274">
        <v>11979</v>
      </c>
      <c r="I169" s="275">
        <v>23551</v>
      </c>
      <c r="J169" s="273">
        <v>51</v>
      </c>
      <c r="K169" s="274">
        <v>36</v>
      </c>
      <c r="L169" s="275">
        <v>43</v>
      </c>
      <c r="M169" s="273">
        <v>11572</v>
      </c>
      <c r="N169" s="274">
        <v>11979</v>
      </c>
      <c r="O169" s="275">
        <v>23551</v>
      </c>
      <c r="P169" s="273">
        <v>32.4</v>
      </c>
      <c r="Q169" s="274">
        <v>29.9</v>
      </c>
      <c r="R169" s="275">
        <v>31.1</v>
      </c>
      <c r="S169" s="273">
        <v>11572</v>
      </c>
      <c r="T169" s="274">
        <v>11979</v>
      </c>
      <c r="U169" s="275">
        <v>23551</v>
      </c>
      <c r="V169" s="273">
        <v>61</v>
      </c>
      <c r="W169" s="274">
        <v>45</v>
      </c>
      <c r="X169" s="275">
        <v>53</v>
      </c>
      <c r="Y169" s="273">
        <v>40198</v>
      </c>
      <c r="Z169" s="274">
        <v>41486</v>
      </c>
      <c r="AA169" s="275">
        <v>81684</v>
      </c>
      <c r="AB169" s="273">
        <v>63</v>
      </c>
      <c r="AC169" s="274">
        <v>48</v>
      </c>
      <c r="AD169" s="275">
        <v>56</v>
      </c>
      <c r="AE169" s="273">
        <v>40198</v>
      </c>
      <c r="AF169" s="274">
        <v>41486</v>
      </c>
      <c r="AG169" s="275">
        <v>81684</v>
      </c>
      <c r="AH169" s="273">
        <v>34.4</v>
      </c>
      <c r="AI169" s="274">
        <v>32.200000000000003</v>
      </c>
      <c r="AJ169" s="275">
        <v>33.299999999999997</v>
      </c>
      <c r="AK169" s="273">
        <v>40198</v>
      </c>
      <c r="AL169" s="274">
        <v>41486</v>
      </c>
      <c r="AM169" s="275">
        <v>81684</v>
      </c>
      <c r="AN169" s="273">
        <v>58</v>
      </c>
      <c r="AO169" s="274">
        <v>42</v>
      </c>
      <c r="AP169" s="275">
        <v>50</v>
      </c>
      <c r="AQ169" s="273">
        <v>51770</v>
      </c>
      <c r="AR169" s="274">
        <v>53465</v>
      </c>
      <c r="AS169" s="275">
        <v>105235</v>
      </c>
      <c r="AT169" s="273">
        <v>60</v>
      </c>
      <c r="AU169" s="274">
        <v>45</v>
      </c>
      <c r="AV169" s="275">
        <v>53</v>
      </c>
      <c r="AW169" s="273">
        <v>51770</v>
      </c>
      <c r="AX169" s="274">
        <v>53465</v>
      </c>
      <c r="AY169" s="275">
        <v>105235</v>
      </c>
      <c r="AZ169" s="273">
        <v>34</v>
      </c>
      <c r="BA169" s="274">
        <v>31.6</v>
      </c>
      <c r="BB169" s="275">
        <v>32.799999999999997</v>
      </c>
      <c r="BC169" s="273">
        <v>51770</v>
      </c>
      <c r="BD169" s="274">
        <v>53465</v>
      </c>
      <c r="BE169" s="275">
        <v>105235</v>
      </c>
    </row>
    <row r="170" spans="1:57" x14ac:dyDescent="0.35">
      <c r="A170" t="s">
        <v>92</v>
      </c>
      <c r="B170" t="s">
        <v>338</v>
      </c>
      <c r="D170" s="273">
        <v>50</v>
      </c>
      <c r="E170" s="274">
        <v>33</v>
      </c>
      <c r="F170" s="275">
        <v>41</v>
      </c>
      <c r="G170" s="273">
        <v>5232</v>
      </c>
      <c r="H170" s="274">
        <v>5438</v>
      </c>
      <c r="I170" s="275">
        <v>10670</v>
      </c>
      <c r="J170" s="273">
        <v>53</v>
      </c>
      <c r="K170" s="274">
        <v>37</v>
      </c>
      <c r="L170" s="275">
        <v>45</v>
      </c>
      <c r="M170" s="273">
        <v>5232</v>
      </c>
      <c r="N170" s="274">
        <v>5438</v>
      </c>
      <c r="O170" s="275">
        <v>10670</v>
      </c>
      <c r="P170" s="273">
        <v>32.6</v>
      </c>
      <c r="Q170" s="274">
        <v>29.9</v>
      </c>
      <c r="R170" s="275">
        <v>31.2</v>
      </c>
      <c r="S170" s="273">
        <v>5232</v>
      </c>
      <c r="T170" s="274">
        <v>5438</v>
      </c>
      <c r="U170" s="275">
        <v>10670</v>
      </c>
      <c r="V170" s="273">
        <v>61</v>
      </c>
      <c r="W170" s="274">
        <v>46</v>
      </c>
      <c r="X170" s="275">
        <v>53</v>
      </c>
      <c r="Y170" s="273">
        <v>12981</v>
      </c>
      <c r="Z170" s="274">
        <v>13278</v>
      </c>
      <c r="AA170" s="275">
        <v>26259</v>
      </c>
      <c r="AB170" s="273">
        <v>64</v>
      </c>
      <c r="AC170" s="274">
        <v>50</v>
      </c>
      <c r="AD170" s="275">
        <v>57</v>
      </c>
      <c r="AE170" s="273">
        <v>12981</v>
      </c>
      <c r="AF170" s="274">
        <v>13278</v>
      </c>
      <c r="AG170" s="275">
        <v>26259</v>
      </c>
      <c r="AH170" s="273">
        <v>34.4</v>
      </c>
      <c r="AI170" s="274">
        <v>32.200000000000003</v>
      </c>
      <c r="AJ170" s="275">
        <v>33.299999999999997</v>
      </c>
      <c r="AK170" s="273">
        <v>12981</v>
      </c>
      <c r="AL170" s="274">
        <v>13278</v>
      </c>
      <c r="AM170" s="275">
        <v>26259</v>
      </c>
      <c r="AN170" s="273">
        <v>58</v>
      </c>
      <c r="AO170" s="274">
        <v>42</v>
      </c>
      <c r="AP170" s="275">
        <v>50</v>
      </c>
      <c r="AQ170" s="273">
        <v>18213</v>
      </c>
      <c r="AR170" s="274">
        <v>18716</v>
      </c>
      <c r="AS170" s="275">
        <v>36929</v>
      </c>
      <c r="AT170" s="273">
        <v>61</v>
      </c>
      <c r="AU170" s="274">
        <v>46</v>
      </c>
      <c r="AV170" s="275">
        <v>53</v>
      </c>
      <c r="AW170" s="273">
        <v>18213</v>
      </c>
      <c r="AX170" s="274">
        <v>18716</v>
      </c>
      <c r="AY170" s="275">
        <v>36929</v>
      </c>
      <c r="AZ170" s="273">
        <v>33.9</v>
      </c>
      <c r="BA170" s="274">
        <v>31.6</v>
      </c>
      <c r="BB170" s="275">
        <v>32.700000000000003</v>
      </c>
      <c r="BC170" s="273">
        <v>18213</v>
      </c>
      <c r="BD170" s="274">
        <v>18716</v>
      </c>
      <c r="BE170" s="275">
        <v>36929</v>
      </c>
    </row>
    <row r="171" spans="1:57" x14ac:dyDescent="0.35">
      <c r="A171" t="s">
        <v>107</v>
      </c>
      <c r="B171" t="s">
        <v>352</v>
      </c>
      <c r="D171" s="273">
        <v>46</v>
      </c>
      <c r="E171" s="274">
        <v>31</v>
      </c>
      <c r="F171" s="275">
        <v>39</v>
      </c>
      <c r="G171" s="273">
        <v>6340</v>
      </c>
      <c r="H171" s="274">
        <v>6541</v>
      </c>
      <c r="I171" s="275">
        <v>12881</v>
      </c>
      <c r="J171" s="273">
        <v>49</v>
      </c>
      <c r="K171" s="274">
        <v>35</v>
      </c>
      <c r="L171" s="275">
        <v>42</v>
      </c>
      <c r="M171" s="273">
        <v>6340</v>
      </c>
      <c r="N171" s="274">
        <v>6541</v>
      </c>
      <c r="O171" s="275">
        <v>12881</v>
      </c>
      <c r="P171" s="273">
        <v>32.299999999999997</v>
      </c>
      <c r="Q171" s="274">
        <v>29.9</v>
      </c>
      <c r="R171" s="275">
        <v>31.1</v>
      </c>
      <c r="S171" s="273">
        <v>6340</v>
      </c>
      <c r="T171" s="274">
        <v>6541</v>
      </c>
      <c r="U171" s="275">
        <v>12881</v>
      </c>
      <c r="V171" s="273">
        <v>61</v>
      </c>
      <c r="W171" s="274">
        <v>44</v>
      </c>
      <c r="X171" s="275">
        <v>52</v>
      </c>
      <c r="Y171" s="273">
        <v>27217</v>
      </c>
      <c r="Z171" s="274">
        <v>28208</v>
      </c>
      <c r="AA171" s="275">
        <v>55425</v>
      </c>
      <c r="AB171" s="273">
        <v>63</v>
      </c>
      <c r="AC171" s="274">
        <v>48</v>
      </c>
      <c r="AD171" s="275">
        <v>55</v>
      </c>
      <c r="AE171" s="273">
        <v>27217</v>
      </c>
      <c r="AF171" s="274">
        <v>28208</v>
      </c>
      <c r="AG171" s="275">
        <v>55425</v>
      </c>
      <c r="AH171" s="273">
        <v>34.5</v>
      </c>
      <c r="AI171" s="274">
        <v>32.1</v>
      </c>
      <c r="AJ171" s="275">
        <v>33.299999999999997</v>
      </c>
      <c r="AK171" s="273">
        <v>27217</v>
      </c>
      <c r="AL171" s="274">
        <v>28208</v>
      </c>
      <c r="AM171" s="275">
        <v>55425</v>
      </c>
      <c r="AN171" s="273">
        <v>58</v>
      </c>
      <c r="AO171" s="274">
        <v>42</v>
      </c>
      <c r="AP171" s="275">
        <v>50</v>
      </c>
      <c r="AQ171" s="273">
        <v>33557</v>
      </c>
      <c r="AR171" s="274">
        <v>34749</v>
      </c>
      <c r="AS171" s="275">
        <v>68306</v>
      </c>
      <c r="AT171" s="273">
        <v>60</v>
      </c>
      <c r="AU171" s="274">
        <v>45</v>
      </c>
      <c r="AV171" s="275">
        <v>53</v>
      </c>
      <c r="AW171" s="273">
        <v>33557</v>
      </c>
      <c r="AX171" s="274">
        <v>34749</v>
      </c>
      <c r="AY171" s="275">
        <v>68306</v>
      </c>
      <c r="AZ171" s="273">
        <v>34.1</v>
      </c>
      <c r="BA171" s="274">
        <v>31.7</v>
      </c>
      <c r="BB171" s="275">
        <v>32.9</v>
      </c>
      <c r="BC171" s="273">
        <v>33557</v>
      </c>
      <c r="BD171" s="274">
        <v>34749</v>
      </c>
      <c r="BE171" s="275">
        <v>68306</v>
      </c>
    </row>
    <row r="172" spans="1:57" x14ac:dyDescent="0.35">
      <c r="A172" t="s">
        <v>127</v>
      </c>
      <c r="B172" t="s">
        <v>372</v>
      </c>
      <c r="D172" s="273">
        <v>43</v>
      </c>
      <c r="E172" s="274">
        <v>26</v>
      </c>
      <c r="F172" s="275">
        <v>35</v>
      </c>
      <c r="G172" s="273">
        <v>6491</v>
      </c>
      <c r="H172" s="274">
        <v>6666</v>
      </c>
      <c r="I172" s="275">
        <v>13157</v>
      </c>
      <c r="J172" s="273">
        <v>45</v>
      </c>
      <c r="K172" s="274">
        <v>28</v>
      </c>
      <c r="L172" s="275">
        <v>37</v>
      </c>
      <c r="M172" s="273">
        <v>6491</v>
      </c>
      <c r="N172" s="274">
        <v>6666</v>
      </c>
      <c r="O172" s="275">
        <v>13157</v>
      </c>
      <c r="P172" s="273">
        <v>32</v>
      </c>
      <c r="Q172" s="274">
        <v>29.3</v>
      </c>
      <c r="R172" s="275">
        <v>30.6</v>
      </c>
      <c r="S172" s="273">
        <v>6491</v>
      </c>
      <c r="T172" s="274">
        <v>6666</v>
      </c>
      <c r="U172" s="275">
        <v>13157</v>
      </c>
      <c r="V172" s="273">
        <v>64</v>
      </c>
      <c r="W172" s="274">
        <v>46</v>
      </c>
      <c r="X172" s="275">
        <v>55</v>
      </c>
      <c r="Y172" s="273">
        <v>43739</v>
      </c>
      <c r="Z172" s="274">
        <v>46253</v>
      </c>
      <c r="AA172" s="275">
        <v>89992</v>
      </c>
      <c r="AB172" s="273">
        <v>65</v>
      </c>
      <c r="AC172" s="274">
        <v>49</v>
      </c>
      <c r="AD172" s="275">
        <v>57</v>
      </c>
      <c r="AE172" s="273">
        <v>43739</v>
      </c>
      <c r="AF172" s="274">
        <v>46253</v>
      </c>
      <c r="AG172" s="275">
        <v>89992</v>
      </c>
      <c r="AH172" s="273">
        <v>35.200000000000003</v>
      </c>
      <c r="AI172" s="274">
        <v>32.9</v>
      </c>
      <c r="AJ172" s="275">
        <v>34</v>
      </c>
      <c r="AK172" s="273">
        <v>43739</v>
      </c>
      <c r="AL172" s="274">
        <v>46253</v>
      </c>
      <c r="AM172" s="275">
        <v>89992</v>
      </c>
      <c r="AN172" s="273">
        <v>61</v>
      </c>
      <c r="AO172" s="274">
        <v>44</v>
      </c>
      <c r="AP172" s="275">
        <v>52</v>
      </c>
      <c r="AQ172" s="273">
        <v>50230</v>
      </c>
      <c r="AR172" s="274">
        <v>52919</v>
      </c>
      <c r="AS172" s="275">
        <v>103149</v>
      </c>
      <c r="AT172" s="273">
        <v>63</v>
      </c>
      <c r="AU172" s="274">
        <v>46</v>
      </c>
      <c r="AV172" s="275">
        <v>54</v>
      </c>
      <c r="AW172" s="273">
        <v>50230</v>
      </c>
      <c r="AX172" s="274">
        <v>52919</v>
      </c>
      <c r="AY172" s="275">
        <v>103149</v>
      </c>
      <c r="AZ172" s="273">
        <v>34.799999999999997</v>
      </c>
      <c r="BA172" s="274">
        <v>32.5</v>
      </c>
      <c r="BB172" s="275">
        <v>33.6</v>
      </c>
      <c r="BC172" s="273">
        <v>50230</v>
      </c>
      <c r="BD172" s="274">
        <v>52919</v>
      </c>
      <c r="BE172" s="275">
        <v>103149</v>
      </c>
    </row>
    <row r="173" spans="1:57" x14ac:dyDescent="0.35">
      <c r="A173" t="s">
        <v>147</v>
      </c>
      <c r="B173" t="s">
        <v>392</v>
      </c>
      <c r="D173" s="273">
        <v>43</v>
      </c>
      <c r="E173" s="274">
        <v>26</v>
      </c>
      <c r="F173" s="275">
        <v>34</v>
      </c>
      <c r="G173" s="273">
        <v>4045</v>
      </c>
      <c r="H173" s="274">
        <v>4310</v>
      </c>
      <c r="I173" s="275">
        <v>8355</v>
      </c>
      <c r="J173" s="273">
        <v>45</v>
      </c>
      <c r="K173" s="274">
        <v>29</v>
      </c>
      <c r="L173" s="275">
        <v>37</v>
      </c>
      <c r="M173" s="273">
        <v>4045</v>
      </c>
      <c r="N173" s="274">
        <v>4310</v>
      </c>
      <c r="O173" s="275">
        <v>8355</v>
      </c>
      <c r="P173" s="273">
        <v>31.7</v>
      </c>
      <c r="Q173" s="274">
        <v>29.1</v>
      </c>
      <c r="R173" s="275">
        <v>30.4</v>
      </c>
      <c r="S173" s="273">
        <v>4045</v>
      </c>
      <c r="T173" s="274">
        <v>4310</v>
      </c>
      <c r="U173" s="275">
        <v>8355</v>
      </c>
      <c r="V173" s="273">
        <v>65</v>
      </c>
      <c r="W173" s="274">
        <v>48</v>
      </c>
      <c r="X173" s="275">
        <v>56</v>
      </c>
      <c r="Y173" s="273">
        <v>24608</v>
      </c>
      <c r="Z173" s="274">
        <v>25606</v>
      </c>
      <c r="AA173" s="275">
        <v>50214</v>
      </c>
      <c r="AB173" s="273">
        <v>67</v>
      </c>
      <c r="AC173" s="274">
        <v>51</v>
      </c>
      <c r="AD173" s="275">
        <v>59</v>
      </c>
      <c r="AE173" s="273">
        <v>24608</v>
      </c>
      <c r="AF173" s="274">
        <v>25606</v>
      </c>
      <c r="AG173" s="275">
        <v>50214</v>
      </c>
      <c r="AH173" s="273">
        <v>35.5</v>
      </c>
      <c r="AI173" s="274">
        <v>33.200000000000003</v>
      </c>
      <c r="AJ173" s="275">
        <v>34.299999999999997</v>
      </c>
      <c r="AK173" s="273">
        <v>24608</v>
      </c>
      <c r="AL173" s="274">
        <v>25606</v>
      </c>
      <c r="AM173" s="275">
        <v>50214</v>
      </c>
      <c r="AN173" s="273">
        <v>62</v>
      </c>
      <c r="AO173" s="274">
        <v>45</v>
      </c>
      <c r="AP173" s="275">
        <v>53</v>
      </c>
      <c r="AQ173" s="273">
        <v>28653</v>
      </c>
      <c r="AR173" s="274">
        <v>29916</v>
      </c>
      <c r="AS173" s="275">
        <v>58569</v>
      </c>
      <c r="AT173" s="273">
        <v>64</v>
      </c>
      <c r="AU173" s="274">
        <v>48</v>
      </c>
      <c r="AV173" s="275">
        <v>56</v>
      </c>
      <c r="AW173" s="273">
        <v>28653</v>
      </c>
      <c r="AX173" s="274">
        <v>29916</v>
      </c>
      <c r="AY173" s="275">
        <v>58569</v>
      </c>
      <c r="AZ173" s="273">
        <v>35</v>
      </c>
      <c r="BA173" s="274">
        <v>32.6</v>
      </c>
      <c r="BB173" s="275">
        <v>33.799999999999997</v>
      </c>
      <c r="BC173" s="273">
        <v>28653</v>
      </c>
      <c r="BD173" s="274">
        <v>29916</v>
      </c>
      <c r="BE173" s="275">
        <v>58569</v>
      </c>
    </row>
    <row r="174" spans="1:57" x14ac:dyDescent="0.35">
      <c r="A174" s="309" t="s">
        <v>2</v>
      </c>
      <c r="B174" t="s">
        <v>409</v>
      </c>
      <c r="D174" s="273">
        <v>41</v>
      </c>
      <c r="E174" s="274">
        <v>26</v>
      </c>
      <c r="F174" s="275">
        <v>33</v>
      </c>
      <c r="G174" s="273">
        <v>58303</v>
      </c>
      <c r="H174" s="274">
        <v>60642</v>
      </c>
      <c r="I174" s="275">
        <v>118945</v>
      </c>
      <c r="J174" s="273">
        <v>44</v>
      </c>
      <c r="K174" s="274">
        <v>29</v>
      </c>
      <c r="L174" s="275">
        <v>36</v>
      </c>
      <c r="M174" s="273">
        <v>58303</v>
      </c>
      <c r="N174" s="274">
        <v>60642</v>
      </c>
      <c r="O174" s="275">
        <v>118945</v>
      </c>
      <c r="P174" s="273">
        <v>31.3</v>
      </c>
      <c r="Q174" s="274">
        <v>28.6</v>
      </c>
      <c r="R174" s="275">
        <v>29.9</v>
      </c>
      <c r="S174" s="273">
        <v>58303</v>
      </c>
      <c r="T174" s="274">
        <v>60642</v>
      </c>
      <c r="U174" s="275">
        <v>118945</v>
      </c>
      <c r="V174" s="273">
        <v>61</v>
      </c>
      <c r="W174" s="274">
        <v>44</v>
      </c>
      <c r="X174" s="275">
        <v>52</v>
      </c>
      <c r="Y174" s="273">
        <v>255795</v>
      </c>
      <c r="Z174" s="274">
        <v>268562</v>
      </c>
      <c r="AA174" s="275">
        <v>524357</v>
      </c>
      <c r="AB174" s="273">
        <v>63</v>
      </c>
      <c r="AC174" s="274">
        <v>47</v>
      </c>
      <c r="AD174" s="275">
        <v>55</v>
      </c>
      <c r="AE174" s="273">
        <v>255795</v>
      </c>
      <c r="AF174" s="274">
        <v>268562</v>
      </c>
      <c r="AG174" s="275">
        <v>524357</v>
      </c>
      <c r="AH174" s="273">
        <v>34.799999999999997</v>
      </c>
      <c r="AI174" s="274">
        <v>32.299999999999997</v>
      </c>
      <c r="AJ174" s="275">
        <v>33.5</v>
      </c>
      <c r="AK174" s="273">
        <v>255795</v>
      </c>
      <c r="AL174" s="274">
        <v>268562</v>
      </c>
      <c r="AM174" s="275">
        <v>524357</v>
      </c>
      <c r="AN174" s="273">
        <v>58</v>
      </c>
      <c r="AO174" s="274">
        <v>41</v>
      </c>
      <c r="AP174" s="275">
        <v>49</v>
      </c>
      <c r="AQ174" s="273">
        <v>314098</v>
      </c>
      <c r="AR174" s="274">
        <v>329204</v>
      </c>
      <c r="AS174" s="275">
        <v>643302</v>
      </c>
      <c r="AT174" s="273">
        <v>60</v>
      </c>
      <c r="AU174" s="274">
        <v>44</v>
      </c>
      <c r="AV174" s="275">
        <v>52</v>
      </c>
      <c r="AW174" s="273">
        <v>314098</v>
      </c>
      <c r="AX174" s="274">
        <v>329204</v>
      </c>
      <c r="AY174" s="275">
        <v>643302</v>
      </c>
      <c r="AZ174" s="273">
        <v>34.1</v>
      </c>
      <c r="BA174" s="274">
        <v>31.6</v>
      </c>
      <c r="BB174" s="275">
        <v>32.799999999999997</v>
      </c>
      <c r="BC174" s="273">
        <v>314098</v>
      </c>
      <c r="BD174" s="274">
        <v>329204</v>
      </c>
      <c r="BE174" s="275">
        <v>643302</v>
      </c>
    </row>
  </sheetData>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99"/>
  </sheetPr>
  <dimension ref="A1:BE341"/>
  <sheetViews>
    <sheetView topLeftCell="A52" workbookViewId="0">
      <selection activeCell="A92" sqref="A92"/>
    </sheetView>
  </sheetViews>
  <sheetFormatPr defaultRowHeight="12.75" x14ac:dyDescent="0.35"/>
  <cols>
    <col min="1" max="1" width="16.73046875" customWidth="1"/>
  </cols>
  <sheetData>
    <row r="1" spans="1:57" ht="15" x14ac:dyDescent="0.4">
      <c r="A1" s="162" t="s">
        <v>193</v>
      </c>
      <c r="B1" s="202"/>
      <c r="C1" s="202"/>
    </row>
    <row r="2" spans="1:57" x14ac:dyDescent="0.35">
      <c r="A2" s="318">
        <v>1</v>
      </c>
      <c r="B2" s="319">
        <v>2</v>
      </c>
      <c r="C2" s="319">
        <v>3</v>
      </c>
      <c r="D2" s="318">
        <v>4</v>
      </c>
      <c r="E2" s="319">
        <v>5</v>
      </c>
      <c r="F2" s="319">
        <v>6</v>
      </c>
      <c r="G2" s="318">
        <v>7</v>
      </c>
      <c r="H2" s="319">
        <v>8</v>
      </c>
      <c r="I2" s="319">
        <v>9</v>
      </c>
      <c r="J2" s="318">
        <v>10</v>
      </c>
      <c r="K2" s="319">
        <v>11</v>
      </c>
      <c r="L2" s="319">
        <v>12</v>
      </c>
      <c r="M2" s="318">
        <v>13</v>
      </c>
      <c r="N2" s="319">
        <v>14</v>
      </c>
      <c r="O2" s="319">
        <v>15</v>
      </c>
      <c r="P2" s="318">
        <v>16</v>
      </c>
      <c r="Q2" s="319">
        <v>17</v>
      </c>
      <c r="R2" s="319">
        <v>18</v>
      </c>
      <c r="S2" s="318">
        <v>19</v>
      </c>
      <c r="T2" s="319">
        <v>20</v>
      </c>
      <c r="U2" s="319">
        <v>21</v>
      </c>
      <c r="V2" s="318">
        <v>22</v>
      </c>
      <c r="W2" s="319">
        <v>23</v>
      </c>
      <c r="X2" s="319">
        <v>24</v>
      </c>
      <c r="Y2" s="318">
        <v>25</v>
      </c>
      <c r="Z2" s="319">
        <v>26</v>
      </c>
      <c r="AA2" s="319">
        <v>27</v>
      </c>
      <c r="AB2" s="318">
        <v>28</v>
      </c>
      <c r="AC2" s="319">
        <v>29</v>
      </c>
      <c r="AD2" s="319">
        <v>30</v>
      </c>
      <c r="AE2" s="318">
        <v>31</v>
      </c>
      <c r="AF2" s="319">
        <v>32</v>
      </c>
      <c r="AG2" s="319">
        <v>33</v>
      </c>
      <c r="AH2" s="318">
        <v>34</v>
      </c>
      <c r="AI2" s="319">
        <v>35</v>
      </c>
      <c r="AJ2" s="319">
        <v>36</v>
      </c>
      <c r="AK2" s="318">
        <v>37</v>
      </c>
      <c r="AL2" s="319">
        <v>38</v>
      </c>
      <c r="AM2" s="319">
        <v>39</v>
      </c>
      <c r="AN2" s="318">
        <v>40</v>
      </c>
      <c r="AO2" s="319">
        <v>41</v>
      </c>
      <c r="AP2" s="319">
        <v>42</v>
      </c>
      <c r="AQ2" s="318">
        <v>43</v>
      </c>
      <c r="AR2" s="319">
        <v>44</v>
      </c>
      <c r="AS2" s="319">
        <v>45</v>
      </c>
      <c r="AT2" s="318">
        <v>46</v>
      </c>
      <c r="AU2" s="319">
        <v>47</v>
      </c>
      <c r="AV2" s="319">
        <v>48</v>
      </c>
      <c r="AW2" s="318">
        <v>49</v>
      </c>
      <c r="AX2" s="319">
        <v>50</v>
      </c>
      <c r="AY2" s="319">
        <v>51</v>
      </c>
      <c r="AZ2" s="318">
        <v>52</v>
      </c>
      <c r="BA2" s="319">
        <v>53</v>
      </c>
      <c r="BB2" s="319">
        <v>54</v>
      </c>
      <c r="BC2" s="318">
        <v>55</v>
      </c>
      <c r="BD2" s="319">
        <v>56</v>
      </c>
      <c r="BE2" s="319">
        <v>57</v>
      </c>
    </row>
    <row r="3" spans="1:57" x14ac:dyDescent="0.35">
      <c r="A3" s="202"/>
      <c r="B3" s="202"/>
      <c r="C3" s="202"/>
      <c r="D3" t="s">
        <v>535</v>
      </c>
    </row>
    <row r="4" spans="1:57" x14ac:dyDescent="0.35">
      <c r="A4" s="202"/>
      <c r="B4" s="202"/>
      <c r="C4" s="202"/>
      <c r="D4" t="s">
        <v>192</v>
      </c>
      <c r="V4" t="s">
        <v>415</v>
      </c>
      <c r="AN4" t="s">
        <v>236</v>
      </c>
    </row>
    <row r="5" spans="1:57" x14ac:dyDescent="0.35">
      <c r="A5" s="202"/>
      <c r="B5" s="202"/>
      <c r="C5" s="202"/>
      <c r="D5" t="s">
        <v>524</v>
      </c>
      <c r="J5" t="s">
        <v>525</v>
      </c>
      <c r="P5" t="s">
        <v>526</v>
      </c>
      <c r="V5" t="s">
        <v>524</v>
      </c>
      <c r="AB5" t="s">
        <v>525</v>
      </c>
      <c r="AH5" t="s">
        <v>526</v>
      </c>
      <c r="AN5" t="s">
        <v>524</v>
      </c>
      <c r="AT5" t="s">
        <v>525</v>
      </c>
      <c r="AZ5" t="s">
        <v>526</v>
      </c>
    </row>
    <row r="6" spans="1:57" x14ac:dyDescent="0.35">
      <c r="A6" s="202"/>
      <c r="B6" s="202"/>
      <c r="C6" s="202"/>
      <c r="D6">
        <v>1</v>
      </c>
      <c r="G6" t="s">
        <v>236</v>
      </c>
      <c r="J6">
        <v>1</v>
      </c>
      <c r="M6" t="s">
        <v>236</v>
      </c>
      <c r="P6" t="s">
        <v>528</v>
      </c>
      <c r="S6" t="s">
        <v>236</v>
      </c>
      <c r="V6">
        <v>1</v>
      </c>
      <c r="Y6" t="s">
        <v>236</v>
      </c>
      <c r="AB6">
        <v>1</v>
      </c>
      <c r="AE6" t="s">
        <v>236</v>
      </c>
      <c r="AH6" t="s">
        <v>528</v>
      </c>
      <c r="AK6" t="s">
        <v>236</v>
      </c>
      <c r="AN6">
        <v>1</v>
      </c>
      <c r="AQ6" t="s">
        <v>236</v>
      </c>
      <c r="AT6">
        <v>1</v>
      </c>
      <c r="AW6" t="s">
        <v>236</v>
      </c>
      <c r="AZ6" t="s">
        <v>528</v>
      </c>
      <c r="BC6" t="s">
        <v>236</v>
      </c>
    </row>
    <row r="7" spans="1:57" x14ac:dyDescent="0.35">
      <c r="A7" s="202"/>
      <c r="B7" s="202"/>
      <c r="C7" s="202"/>
      <c r="D7" t="s">
        <v>528</v>
      </c>
      <c r="G7" t="s">
        <v>528</v>
      </c>
      <c r="J7" t="s">
        <v>528</v>
      </c>
      <c r="M7" t="s">
        <v>528</v>
      </c>
      <c r="P7" t="s">
        <v>412</v>
      </c>
      <c r="Q7" t="s">
        <v>184</v>
      </c>
      <c r="R7" t="s">
        <v>236</v>
      </c>
      <c r="S7" t="s">
        <v>528</v>
      </c>
      <c r="V7" t="s">
        <v>528</v>
      </c>
      <c r="Y7" t="s">
        <v>528</v>
      </c>
      <c r="AB7" t="s">
        <v>528</v>
      </c>
      <c r="AE7" t="s">
        <v>528</v>
      </c>
      <c r="AH7" t="s">
        <v>412</v>
      </c>
      <c r="AI7" t="s">
        <v>184</v>
      </c>
      <c r="AJ7" t="s">
        <v>236</v>
      </c>
      <c r="AK7" t="s">
        <v>528</v>
      </c>
      <c r="AN7" t="s">
        <v>528</v>
      </c>
      <c r="AQ7" t="s">
        <v>528</v>
      </c>
      <c r="AT7" t="s">
        <v>528</v>
      </c>
      <c r="AW7" t="s">
        <v>528</v>
      </c>
      <c r="AZ7" t="s">
        <v>412</v>
      </c>
      <c r="BA7" t="s">
        <v>184</v>
      </c>
      <c r="BB7" t="s">
        <v>236</v>
      </c>
      <c r="BC7" t="s">
        <v>528</v>
      </c>
    </row>
    <row r="8" spans="1:57" x14ac:dyDescent="0.35">
      <c r="D8" t="s">
        <v>412</v>
      </c>
      <c r="E8" t="s">
        <v>184</v>
      </c>
      <c r="F8" t="s">
        <v>236</v>
      </c>
      <c r="G8" t="s">
        <v>412</v>
      </c>
      <c r="H8" t="s">
        <v>184</v>
      </c>
      <c r="I8" t="s">
        <v>236</v>
      </c>
      <c r="J8" t="s">
        <v>412</v>
      </c>
      <c r="K8" t="s">
        <v>184</v>
      </c>
      <c r="L8" t="s">
        <v>236</v>
      </c>
      <c r="M8" t="s">
        <v>412</v>
      </c>
      <c r="N8" t="s">
        <v>184</v>
      </c>
      <c r="O8" t="s">
        <v>236</v>
      </c>
      <c r="P8" t="s">
        <v>529</v>
      </c>
      <c r="Q8" t="s">
        <v>529</v>
      </c>
      <c r="R8" t="s">
        <v>529</v>
      </c>
      <c r="S8" t="s">
        <v>412</v>
      </c>
      <c r="T8" t="s">
        <v>184</v>
      </c>
      <c r="U8" t="s">
        <v>236</v>
      </c>
      <c r="V8" t="s">
        <v>412</v>
      </c>
      <c r="W8" t="s">
        <v>184</v>
      </c>
      <c r="X8" t="s">
        <v>236</v>
      </c>
      <c r="Y8" t="s">
        <v>412</v>
      </c>
      <c r="Z8" t="s">
        <v>184</v>
      </c>
      <c r="AA8" t="s">
        <v>236</v>
      </c>
      <c r="AB8" t="s">
        <v>412</v>
      </c>
      <c r="AC8" t="s">
        <v>184</v>
      </c>
      <c r="AD8" t="s">
        <v>236</v>
      </c>
      <c r="AE8" t="s">
        <v>412</v>
      </c>
      <c r="AF8" t="s">
        <v>184</v>
      </c>
      <c r="AG8" t="s">
        <v>236</v>
      </c>
      <c r="AH8" t="s">
        <v>529</v>
      </c>
      <c r="AI8" t="s">
        <v>529</v>
      </c>
      <c r="AJ8" t="s">
        <v>529</v>
      </c>
      <c r="AK8" t="s">
        <v>412</v>
      </c>
      <c r="AL8" t="s">
        <v>184</v>
      </c>
      <c r="AM8" t="s">
        <v>236</v>
      </c>
      <c r="AN8" t="s">
        <v>412</v>
      </c>
      <c r="AO8" t="s">
        <v>184</v>
      </c>
      <c r="AP8" t="s">
        <v>236</v>
      </c>
      <c r="AQ8" t="s">
        <v>412</v>
      </c>
      <c r="AR8" t="s">
        <v>184</v>
      </c>
      <c r="AS8" t="s">
        <v>236</v>
      </c>
      <c r="AT8" t="s">
        <v>412</v>
      </c>
      <c r="AU8" t="s">
        <v>184</v>
      </c>
      <c r="AV8" t="s">
        <v>236</v>
      </c>
      <c r="AW8" t="s">
        <v>412</v>
      </c>
      <c r="AX8" t="s">
        <v>184</v>
      </c>
      <c r="AY8" t="s">
        <v>236</v>
      </c>
      <c r="AZ8" t="s">
        <v>529</v>
      </c>
      <c r="BA8" t="s">
        <v>529</v>
      </c>
      <c r="BB8" t="s">
        <v>529</v>
      </c>
      <c r="BC8" t="s">
        <v>412</v>
      </c>
      <c r="BD8" t="s">
        <v>184</v>
      </c>
      <c r="BE8" t="s">
        <v>236</v>
      </c>
    </row>
    <row r="9" spans="1:57" x14ac:dyDescent="0.35">
      <c r="D9" t="s">
        <v>185</v>
      </c>
      <c r="E9" t="s">
        <v>185</v>
      </c>
      <c r="F9" t="s">
        <v>185</v>
      </c>
      <c r="G9" t="s">
        <v>185</v>
      </c>
      <c r="H9" t="s">
        <v>185</v>
      </c>
      <c r="I9" t="s">
        <v>185</v>
      </c>
      <c r="J9" t="s">
        <v>185</v>
      </c>
      <c r="K9" t="s">
        <v>185</v>
      </c>
      <c r="L9" t="s">
        <v>185</v>
      </c>
      <c r="M9" t="s">
        <v>185</v>
      </c>
      <c r="N9" t="s">
        <v>185</v>
      </c>
      <c r="O9" t="s">
        <v>185</v>
      </c>
      <c r="P9" t="s">
        <v>185</v>
      </c>
      <c r="Q9" t="s">
        <v>185</v>
      </c>
      <c r="R9" t="s">
        <v>185</v>
      </c>
      <c r="S9" t="s">
        <v>185</v>
      </c>
      <c r="T9" t="s">
        <v>185</v>
      </c>
      <c r="U9" t="s">
        <v>185</v>
      </c>
      <c r="V9" t="s">
        <v>185</v>
      </c>
      <c r="W9" t="s">
        <v>185</v>
      </c>
      <c r="X9" t="s">
        <v>185</v>
      </c>
      <c r="Y9" t="s">
        <v>185</v>
      </c>
      <c r="Z9" t="s">
        <v>185</v>
      </c>
      <c r="AA9" t="s">
        <v>185</v>
      </c>
      <c r="AB9" t="s">
        <v>185</v>
      </c>
      <c r="AC9" t="s">
        <v>185</v>
      </c>
      <c r="AD9" t="s">
        <v>185</v>
      </c>
      <c r="AE9" t="s">
        <v>185</v>
      </c>
      <c r="AF9" t="s">
        <v>185</v>
      </c>
      <c r="AG9" t="s">
        <v>185</v>
      </c>
      <c r="AH9" t="s">
        <v>185</v>
      </c>
      <c r="AI9" t="s">
        <v>185</v>
      </c>
      <c r="AJ9" t="s">
        <v>185</v>
      </c>
      <c r="AK9" t="s">
        <v>185</v>
      </c>
      <c r="AL9" t="s">
        <v>185</v>
      </c>
      <c r="AM9" t="s">
        <v>185</v>
      </c>
      <c r="AN9" t="s">
        <v>185</v>
      </c>
      <c r="AO9" t="s">
        <v>185</v>
      </c>
      <c r="AP9" t="s">
        <v>185</v>
      </c>
      <c r="AQ9" t="s">
        <v>185</v>
      </c>
      <c r="AR9" t="s">
        <v>185</v>
      </c>
      <c r="AS9" t="s">
        <v>185</v>
      </c>
      <c r="AT9" t="s">
        <v>185</v>
      </c>
      <c r="AU9" t="s">
        <v>185</v>
      </c>
      <c r="AV9" t="s">
        <v>185</v>
      </c>
      <c r="AW9" t="s">
        <v>185</v>
      </c>
      <c r="AX9" t="s">
        <v>185</v>
      </c>
      <c r="AY9" t="s">
        <v>185</v>
      </c>
      <c r="AZ9" t="s">
        <v>185</v>
      </c>
      <c r="BA9" t="s">
        <v>185</v>
      </c>
      <c r="BB9" t="s">
        <v>185</v>
      </c>
      <c r="BC9" t="s">
        <v>185</v>
      </c>
      <c r="BD9" t="s">
        <v>185</v>
      </c>
      <c r="BE9" t="s">
        <v>185</v>
      </c>
    </row>
    <row r="10" spans="1:57" x14ac:dyDescent="0.35">
      <c r="A10" t="s">
        <v>6</v>
      </c>
      <c r="B10" t="s">
        <v>251</v>
      </c>
      <c r="C10" t="s">
        <v>247</v>
      </c>
      <c r="D10" s="483">
        <v>54</v>
      </c>
      <c r="E10" s="484">
        <v>35</v>
      </c>
      <c r="F10" s="485">
        <v>44</v>
      </c>
      <c r="G10" s="486">
        <v>167</v>
      </c>
      <c r="H10" s="484">
        <v>194</v>
      </c>
      <c r="I10" s="485">
        <v>361</v>
      </c>
      <c r="J10" s="486">
        <v>55</v>
      </c>
      <c r="K10" s="484">
        <v>36</v>
      </c>
      <c r="L10" s="485">
        <v>45</v>
      </c>
      <c r="M10" s="486">
        <v>167</v>
      </c>
      <c r="N10" s="484">
        <v>194</v>
      </c>
      <c r="O10" s="485">
        <v>361</v>
      </c>
      <c r="P10" s="486">
        <v>31.9</v>
      </c>
      <c r="Q10" s="484">
        <v>28.7</v>
      </c>
      <c r="R10" s="485">
        <v>30.2</v>
      </c>
      <c r="S10" s="486">
        <v>167</v>
      </c>
      <c r="T10" s="484">
        <v>194</v>
      </c>
      <c r="U10" s="485">
        <v>361</v>
      </c>
      <c r="V10" s="486">
        <v>76</v>
      </c>
      <c r="W10" s="484">
        <v>53</v>
      </c>
      <c r="X10" s="485">
        <v>65</v>
      </c>
      <c r="Y10" s="486">
        <v>407</v>
      </c>
      <c r="Z10" s="484">
        <v>415</v>
      </c>
      <c r="AA10" s="485">
        <v>822</v>
      </c>
      <c r="AB10" s="486">
        <v>78</v>
      </c>
      <c r="AC10" s="484">
        <v>56</v>
      </c>
      <c r="AD10" s="485">
        <v>67</v>
      </c>
      <c r="AE10" s="486">
        <v>407</v>
      </c>
      <c r="AF10" s="484">
        <v>415</v>
      </c>
      <c r="AG10" s="485">
        <v>822</v>
      </c>
      <c r="AH10" s="486">
        <v>36.200000000000003</v>
      </c>
      <c r="AI10" s="484">
        <v>32.700000000000003</v>
      </c>
      <c r="AJ10" s="485">
        <v>34.5</v>
      </c>
      <c r="AK10" s="486">
        <v>407</v>
      </c>
      <c r="AL10" s="484">
        <v>415</v>
      </c>
      <c r="AM10" s="485">
        <v>822</v>
      </c>
      <c r="AN10" s="486">
        <v>70</v>
      </c>
      <c r="AO10" s="484">
        <v>47</v>
      </c>
      <c r="AP10" s="485">
        <v>58</v>
      </c>
      <c r="AQ10" s="486">
        <v>574</v>
      </c>
      <c r="AR10" s="484">
        <v>609</v>
      </c>
      <c r="AS10" s="485">
        <v>1183</v>
      </c>
      <c r="AT10" s="486">
        <v>71</v>
      </c>
      <c r="AU10" s="484">
        <v>50</v>
      </c>
      <c r="AV10" s="485">
        <v>60</v>
      </c>
      <c r="AW10" s="486">
        <v>574</v>
      </c>
      <c r="AX10" s="484">
        <v>609</v>
      </c>
      <c r="AY10" s="485">
        <v>1183</v>
      </c>
      <c r="AZ10" s="486">
        <v>35</v>
      </c>
      <c r="BA10" s="484">
        <v>31.4</v>
      </c>
      <c r="BB10" s="485">
        <v>33.1</v>
      </c>
      <c r="BC10" s="486">
        <v>574</v>
      </c>
      <c r="BD10" s="484">
        <v>609</v>
      </c>
      <c r="BE10" s="485">
        <v>1183</v>
      </c>
    </row>
    <row r="11" spans="1:57" x14ac:dyDescent="0.35">
      <c r="A11" t="s">
        <v>7</v>
      </c>
      <c r="B11" t="s">
        <v>252</v>
      </c>
      <c r="C11" t="s">
        <v>247</v>
      </c>
      <c r="D11" s="486">
        <v>39</v>
      </c>
      <c r="E11" s="484">
        <v>28</v>
      </c>
      <c r="F11" s="485">
        <v>33</v>
      </c>
      <c r="G11" s="486">
        <v>352</v>
      </c>
      <c r="H11" s="484">
        <v>367</v>
      </c>
      <c r="I11" s="485">
        <v>719</v>
      </c>
      <c r="J11" s="486">
        <v>44</v>
      </c>
      <c r="K11" s="484">
        <v>33</v>
      </c>
      <c r="L11" s="485">
        <v>38</v>
      </c>
      <c r="M11" s="486">
        <v>352</v>
      </c>
      <c r="N11" s="484">
        <v>367</v>
      </c>
      <c r="O11" s="485">
        <v>719</v>
      </c>
      <c r="P11" s="486">
        <v>30.7</v>
      </c>
      <c r="Q11" s="484">
        <v>27.8</v>
      </c>
      <c r="R11" s="485">
        <v>29.2</v>
      </c>
      <c r="S11" s="486">
        <v>352</v>
      </c>
      <c r="T11" s="484">
        <v>367</v>
      </c>
      <c r="U11" s="485">
        <v>719</v>
      </c>
      <c r="V11" s="486">
        <v>63</v>
      </c>
      <c r="W11" s="484">
        <v>45</v>
      </c>
      <c r="X11" s="485">
        <v>54</v>
      </c>
      <c r="Y11" s="486">
        <v>566</v>
      </c>
      <c r="Z11" s="484">
        <v>583</v>
      </c>
      <c r="AA11" s="485">
        <v>1149</v>
      </c>
      <c r="AB11" s="486">
        <v>66</v>
      </c>
      <c r="AC11" s="484">
        <v>49</v>
      </c>
      <c r="AD11" s="485">
        <v>57</v>
      </c>
      <c r="AE11" s="486">
        <v>566</v>
      </c>
      <c r="AF11" s="484">
        <v>583</v>
      </c>
      <c r="AG11" s="485">
        <v>1149</v>
      </c>
      <c r="AH11" s="486">
        <v>35.5</v>
      </c>
      <c r="AI11" s="484">
        <v>31.7</v>
      </c>
      <c r="AJ11" s="485">
        <v>33.6</v>
      </c>
      <c r="AK11" s="486">
        <v>566</v>
      </c>
      <c r="AL11" s="484">
        <v>583</v>
      </c>
      <c r="AM11" s="485">
        <v>1149</v>
      </c>
      <c r="AN11" s="486">
        <v>54</v>
      </c>
      <c r="AO11" s="484">
        <v>38</v>
      </c>
      <c r="AP11" s="485">
        <v>46</v>
      </c>
      <c r="AQ11" s="486">
        <v>918</v>
      </c>
      <c r="AR11" s="484">
        <v>950</v>
      </c>
      <c r="AS11" s="485">
        <v>1868</v>
      </c>
      <c r="AT11" s="486">
        <v>58</v>
      </c>
      <c r="AU11" s="484">
        <v>43</v>
      </c>
      <c r="AV11" s="485">
        <v>50</v>
      </c>
      <c r="AW11" s="486">
        <v>918</v>
      </c>
      <c r="AX11" s="484">
        <v>950</v>
      </c>
      <c r="AY11" s="485">
        <v>1868</v>
      </c>
      <c r="AZ11" s="486">
        <v>33.700000000000003</v>
      </c>
      <c r="BA11" s="484">
        <v>30.2</v>
      </c>
      <c r="BB11" s="485">
        <v>31.9</v>
      </c>
      <c r="BC11" s="486">
        <v>918</v>
      </c>
      <c r="BD11" s="484">
        <v>950</v>
      </c>
      <c r="BE11" s="485">
        <v>1868</v>
      </c>
    </row>
    <row r="12" spans="1:57" x14ac:dyDescent="0.35">
      <c r="A12" t="s">
        <v>10</v>
      </c>
      <c r="B12" t="s">
        <v>256</v>
      </c>
      <c r="C12" t="s">
        <v>247</v>
      </c>
      <c r="D12" s="486">
        <v>45</v>
      </c>
      <c r="E12" s="484">
        <v>24</v>
      </c>
      <c r="F12" s="485">
        <v>34</v>
      </c>
      <c r="G12" s="486">
        <v>181</v>
      </c>
      <c r="H12" s="484">
        <v>210</v>
      </c>
      <c r="I12" s="485">
        <v>391</v>
      </c>
      <c r="J12" s="486">
        <v>50</v>
      </c>
      <c r="K12" s="484">
        <v>26</v>
      </c>
      <c r="L12" s="485">
        <v>37</v>
      </c>
      <c r="M12" s="486">
        <v>181</v>
      </c>
      <c r="N12" s="484">
        <v>210</v>
      </c>
      <c r="O12" s="485">
        <v>391</v>
      </c>
      <c r="P12" s="486">
        <v>30.1</v>
      </c>
      <c r="Q12" s="484">
        <v>27.1</v>
      </c>
      <c r="R12" s="485">
        <v>28.5</v>
      </c>
      <c r="S12" s="486">
        <v>181</v>
      </c>
      <c r="T12" s="484">
        <v>210</v>
      </c>
      <c r="U12" s="485">
        <v>391</v>
      </c>
      <c r="V12" s="486">
        <v>69</v>
      </c>
      <c r="W12" s="484">
        <v>44</v>
      </c>
      <c r="X12" s="485">
        <v>56</v>
      </c>
      <c r="Y12" s="486">
        <v>540</v>
      </c>
      <c r="Z12" s="484">
        <v>567</v>
      </c>
      <c r="AA12" s="485">
        <v>1107</v>
      </c>
      <c r="AB12" s="486">
        <v>71</v>
      </c>
      <c r="AC12" s="484">
        <v>49</v>
      </c>
      <c r="AD12" s="485">
        <v>60</v>
      </c>
      <c r="AE12" s="486">
        <v>540</v>
      </c>
      <c r="AF12" s="484">
        <v>567</v>
      </c>
      <c r="AG12" s="485">
        <v>1107</v>
      </c>
      <c r="AH12" s="486">
        <v>33.4</v>
      </c>
      <c r="AI12" s="484">
        <v>30.6</v>
      </c>
      <c r="AJ12" s="485">
        <v>32</v>
      </c>
      <c r="AK12" s="486">
        <v>540</v>
      </c>
      <c r="AL12" s="484">
        <v>567</v>
      </c>
      <c r="AM12" s="485">
        <v>1107</v>
      </c>
      <c r="AN12" s="486">
        <v>63</v>
      </c>
      <c r="AO12" s="484">
        <v>39</v>
      </c>
      <c r="AP12" s="485">
        <v>50</v>
      </c>
      <c r="AQ12" s="486">
        <v>721</v>
      </c>
      <c r="AR12" s="484">
        <v>777</v>
      </c>
      <c r="AS12" s="485">
        <v>1498</v>
      </c>
      <c r="AT12" s="486">
        <v>65</v>
      </c>
      <c r="AU12" s="484">
        <v>43</v>
      </c>
      <c r="AV12" s="485">
        <v>54</v>
      </c>
      <c r="AW12" s="486">
        <v>721</v>
      </c>
      <c r="AX12" s="484">
        <v>777</v>
      </c>
      <c r="AY12" s="485">
        <v>1498</v>
      </c>
      <c r="AZ12" s="486">
        <v>32.6</v>
      </c>
      <c r="BA12" s="484">
        <v>29.7</v>
      </c>
      <c r="BB12" s="485">
        <v>31.1</v>
      </c>
      <c r="BC12" s="486">
        <v>721</v>
      </c>
      <c r="BD12" s="484">
        <v>777</v>
      </c>
      <c r="BE12" s="485">
        <v>1498</v>
      </c>
    </row>
    <row r="13" spans="1:57" x14ac:dyDescent="0.35">
      <c r="A13" t="s">
        <v>12</v>
      </c>
      <c r="B13" t="s">
        <v>258</v>
      </c>
      <c r="C13" t="s">
        <v>247</v>
      </c>
      <c r="D13" s="486">
        <v>39</v>
      </c>
      <c r="E13" s="484">
        <v>21</v>
      </c>
      <c r="F13" s="485">
        <v>30</v>
      </c>
      <c r="G13" s="486">
        <v>276</v>
      </c>
      <c r="H13" s="484">
        <v>295</v>
      </c>
      <c r="I13" s="485">
        <v>571</v>
      </c>
      <c r="J13" s="486">
        <v>42</v>
      </c>
      <c r="K13" s="484">
        <v>24</v>
      </c>
      <c r="L13" s="485">
        <v>33</v>
      </c>
      <c r="M13" s="486">
        <v>276</v>
      </c>
      <c r="N13" s="484">
        <v>295</v>
      </c>
      <c r="O13" s="485">
        <v>571</v>
      </c>
      <c r="P13" s="486">
        <v>30.8</v>
      </c>
      <c r="Q13" s="484">
        <v>27.9</v>
      </c>
      <c r="R13" s="485">
        <v>29.3</v>
      </c>
      <c r="S13" s="486">
        <v>276</v>
      </c>
      <c r="T13" s="484">
        <v>295</v>
      </c>
      <c r="U13" s="485">
        <v>571</v>
      </c>
      <c r="V13" s="486">
        <v>63</v>
      </c>
      <c r="W13" s="484">
        <v>42</v>
      </c>
      <c r="X13" s="485">
        <v>53</v>
      </c>
      <c r="Y13" s="486">
        <v>885</v>
      </c>
      <c r="Z13" s="484">
        <v>946</v>
      </c>
      <c r="AA13" s="485">
        <v>1831</v>
      </c>
      <c r="AB13" s="486">
        <v>66</v>
      </c>
      <c r="AC13" s="484">
        <v>46</v>
      </c>
      <c r="AD13" s="485">
        <v>56</v>
      </c>
      <c r="AE13" s="486">
        <v>885</v>
      </c>
      <c r="AF13" s="484">
        <v>946</v>
      </c>
      <c r="AG13" s="485">
        <v>1831</v>
      </c>
      <c r="AH13" s="486">
        <v>35.299999999999997</v>
      </c>
      <c r="AI13" s="484">
        <v>32.6</v>
      </c>
      <c r="AJ13" s="485">
        <v>33.9</v>
      </c>
      <c r="AK13" s="486">
        <v>885</v>
      </c>
      <c r="AL13" s="484">
        <v>946</v>
      </c>
      <c r="AM13" s="485">
        <v>1831</v>
      </c>
      <c r="AN13" s="486">
        <v>58</v>
      </c>
      <c r="AO13" s="484">
        <v>37</v>
      </c>
      <c r="AP13" s="485">
        <v>47</v>
      </c>
      <c r="AQ13" s="486">
        <v>1161</v>
      </c>
      <c r="AR13" s="484">
        <v>1241</v>
      </c>
      <c r="AS13" s="485">
        <v>2402</v>
      </c>
      <c r="AT13" s="486">
        <v>61</v>
      </c>
      <c r="AU13" s="484">
        <v>40</v>
      </c>
      <c r="AV13" s="485">
        <v>50</v>
      </c>
      <c r="AW13" s="486">
        <v>1161</v>
      </c>
      <c r="AX13" s="484">
        <v>1241</v>
      </c>
      <c r="AY13" s="485">
        <v>2402</v>
      </c>
      <c r="AZ13" s="486">
        <v>34.299999999999997</v>
      </c>
      <c r="BA13" s="484">
        <v>31.5</v>
      </c>
      <c r="BB13" s="485">
        <v>32.799999999999997</v>
      </c>
      <c r="BC13" s="486">
        <v>1161</v>
      </c>
      <c r="BD13" s="484">
        <v>1241</v>
      </c>
      <c r="BE13" s="485">
        <v>2402</v>
      </c>
    </row>
    <row r="14" spans="1:57" x14ac:dyDescent="0.35">
      <c r="A14" t="s">
        <v>4</v>
      </c>
      <c r="B14" t="s">
        <v>248</v>
      </c>
      <c r="C14" t="s">
        <v>247</v>
      </c>
      <c r="D14" s="486">
        <v>47</v>
      </c>
      <c r="E14" s="484">
        <v>28</v>
      </c>
      <c r="F14" s="485">
        <v>37</v>
      </c>
      <c r="G14" s="486">
        <v>145</v>
      </c>
      <c r="H14" s="484">
        <v>152</v>
      </c>
      <c r="I14" s="485">
        <v>297</v>
      </c>
      <c r="J14" s="486">
        <v>48</v>
      </c>
      <c r="K14" s="484">
        <v>30</v>
      </c>
      <c r="L14" s="485">
        <v>38</v>
      </c>
      <c r="M14" s="486">
        <v>145</v>
      </c>
      <c r="N14" s="484">
        <v>152</v>
      </c>
      <c r="O14" s="485">
        <v>297</v>
      </c>
      <c r="P14" s="486">
        <v>30.2</v>
      </c>
      <c r="Q14" s="484">
        <v>27.5</v>
      </c>
      <c r="R14" s="485">
        <v>28.8</v>
      </c>
      <c r="S14" s="486">
        <v>145</v>
      </c>
      <c r="T14" s="484">
        <v>152</v>
      </c>
      <c r="U14" s="485">
        <v>297</v>
      </c>
      <c r="V14" s="486">
        <v>68</v>
      </c>
      <c r="W14" s="484">
        <v>50</v>
      </c>
      <c r="X14" s="485">
        <v>59</v>
      </c>
      <c r="Y14" s="486">
        <v>486</v>
      </c>
      <c r="Z14" s="484">
        <v>515</v>
      </c>
      <c r="AA14" s="485">
        <v>1001</v>
      </c>
      <c r="AB14" s="486">
        <v>68</v>
      </c>
      <c r="AC14" s="484">
        <v>53</v>
      </c>
      <c r="AD14" s="485">
        <v>60</v>
      </c>
      <c r="AE14" s="486">
        <v>486</v>
      </c>
      <c r="AF14" s="484">
        <v>515</v>
      </c>
      <c r="AG14" s="485">
        <v>1001</v>
      </c>
      <c r="AH14" s="486">
        <v>34.299999999999997</v>
      </c>
      <c r="AI14" s="484">
        <v>31.7</v>
      </c>
      <c r="AJ14" s="485">
        <v>33</v>
      </c>
      <c r="AK14" s="486">
        <v>486</v>
      </c>
      <c r="AL14" s="484">
        <v>515</v>
      </c>
      <c r="AM14" s="485">
        <v>1001</v>
      </c>
      <c r="AN14" s="486">
        <v>63</v>
      </c>
      <c r="AO14" s="484">
        <v>45</v>
      </c>
      <c r="AP14" s="485">
        <v>54</v>
      </c>
      <c r="AQ14" s="486">
        <v>631</v>
      </c>
      <c r="AR14" s="484">
        <v>667</v>
      </c>
      <c r="AS14" s="485">
        <v>1298</v>
      </c>
      <c r="AT14" s="486">
        <v>64</v>
      </c>
      <c r="AU14" s="484">
        <v>48</v>
      </c>
      <c r="AV14" s="485">
        <v>55</v>
      </c>
      <c r="AW14" s="486">
        <v>631</v>
      </c>
      <c r="AX14" s="484">
        <v>667</v>
      </c>
      <c r="AY14" s="485">
        <v>1298</v>
      </c>
      <c r="AZ14" s="486">
        <v>33.4</v>
      </c>
      <c r="BA14" s="484">
        <v>30.8</v>
      </c>
      <c r="BB14" s="485">
        <v>32</v>
      </c>
      <c r="BC14" s="486">
        <v>631</v>
      </c>
      <c r="BD14" s="484">
        <v>667</v>
      </c>
      <c r="BE14" s="485">
        <v>1298</v>
      </c>
    </row>
    <row r="15" spans="1:57" x14ac:dyDescent="0.35">
      <c r="A15" t="s">
        <v>22</v>
      </c>
      <c r="B15" t="s">
        <v>268</v>
      </c>
      <c r="C15" t="s">
        <v>260</v>
      </c>
      <c r="D15" s="486">
        <v>32</v>
      </c>
      <c r="E15" s="484">
        <v>18</v>
      </c>
      <c r="F15" s="485">
        <v>25</v>
      </c>
      <c r="G15" s="486">
        <v>229</v>
      </c>
      <c r="H15" s="484">
        <v>203</v>
      </c>
      <c r="I15" s="485">
        <v>432</v>
      </c>
      <c r="J15" s="486">
        <v>40</v>
      </c>
      <c r="K15" s="484">
        <v>26</v>
      </c>
      <c r="L15" s="485">
        <v>33</v>
      </c>
      <c r="M15" s="486">
        <v>229</v>
      </c>
      <c r="N15" s="484">
        <v>203</v>
      </c>
      <c r="O15" s="485">
        <v>432</v>
      </c>
      <c r="P15" s="486">
        <v>29.6</v>
      </c>
      <c r="Q15" s="484">
        <v>26.9</v>
      </c>
      <c r="R15" s="485">
        <v>28.3</v>
      </c>
      <c r="S15" s="486">
        <v>229</v>
      </c>
      <c r="T15" s="484">
        <v>203</v>
      </c>
      <c r="U15" s="485">
        <v>432</v>
      </c>
      <c r="V15" s="486">
        <v>53</v>
      </c>
      <c r="W15" s="484">
        <v>36</v>
      </c>
      <c r="X15" s="485">
        <v>45</v>
      </c>
      <c r="Y15" s="486">
        <v>504</v>
      </c>
      <c r="Z15" s="484">
        <v>510</v>
      </c>
      <c r="AA15" s="485">
        <v>1014</v>
      </c>
      <c r="AB15" s="486">
        <v>58</v>
      </c>
      <c r="AC15" s="484">
        <v>44</v>
      </c>
      <c r="AD15" s="485">
        <v>51</v>
      </c>
      <c r="AE15" s="486">
        <v>504</v>
      </c>
      <c r="AF15" s="484">
        <v>510</v>
      </c>
      <c r="AG15" s="485">
        <v>1014</v>
      </c>
      <c r="AH15" s="486">
        <v>33.299999999999997</v>
      </c>
      <c r="AI15" s="484">
        <v>30.5</v>
      </c>
      <c r="AJ15" s="485">
        <v>31.8</v>
      </c>
      <c r="AK15" s="486">
        <v>504</v>
      </c>
      <c r="AL15" s="484">
        <v>510</v>
      </c>
      <c r="AM15" s="485">
        <v>1014</v>
      </c>
      <c r="AN15" s="486">
        <v>47</v>
      </c>
      <c r="AO15" s="484">
        <v>31</v>
      </c>
      <c r="AP15" s="485">
        <v>39</v>
      </c>
      <c r="AQ15" s="486">
        <v>733</v>
      </c>
      <c r="AR15" s="484">
        <v>713</v>
      </c>
      <c r="AS15" s="485">
        <v>1446</v>
      </c>
      <c r="AT15" s="486">
        <v>52</v>
      </c>
      <c r="AU15" s="484">
        <v>39</v>
      </c>
      <c r="AV15" s="485">
        <v>46</v>
      </c>
      <c r="AW15" s="486">
        <v>733</v>
      </c>
      <c r="AX15" s="484">
        <v>713</v>
      </c>
      <c r="AY15" s="485">
        <v>1446</v>
      </c>
      <c r="AZ15" s="486">
        <v>32.1</v>
      </c>
      <c r="BA15" s="484">
        <v>29.4</v>
      </c>
      <c r="BB15" s="485">
        <v>30.8</v>
      </c>
      <c r="BC15" s="486">
        <v>733</v>
      </c>
      <c r="BD15" s="484">
        <v>713</v>
      </c>
      <c r="BE15" s="485">
        <v>1446</v>
      </c>
    </row>
    <row r="16" spans="1:57" x14ac:dyDescent="0.35">
      <c r="A16" t="s">
        <v>35</v>
      </c>
      <c r="B16" t="s">
        <v>281</v>
      </c>
      <c r="C16" t="s">
        <v>260</v>
      </c>
      <c r="D16" s="486">
        <v>39</v>
      </c>
      <c r="E16" s="484">
        <v>32</v>
      </c>
      <c r="F16" s="485">
        <v>35</v>
      </c>
      <c r="G16" s="486">
        <v>144</v>
      </c>
      <c r="H16" s="484">
        <v>171</v>
      </c>
      <c r="I16" s="485">
        <v>315</v>
      </c>
      <c r="J16" s="486">
        <v>42</v>
      </c>
      <c r="K16" s="484">
        <v>36</v>
      </c>
      <c r="L16" s="485">
        <v>38</v>
      </c>
      <c r="M16" s="486">
        <v>144</v>
      </c>
      <c r="N16" s="484">
        <v>171</v>
      </c>
      <c r="O16" s="485">
        <v>315</v>
      </c>
      <c r="P16" s="486">
        <v>31.1</v>
      </c>
      <c r="Q16" s="484">
        <v>29.5</v>
      </c>
      <c r="R16" s="485">
        <v>30.2</v>
      </c>
      <c r="S16" s="486">
        <v>144</v>
      </c>
      <c r="T16" s="484">
        <v>171</v>
      </c>
      <c r="U16" s="485">
        <v>315</v>
      </c>
      <c r="V16" s="486">
        <v>71</v>
      </c>
      <c r="W16" s="484">
        <v>52</v>
      </c>
      <c r="X16" s="485">
        <v>61</v>
      </c>
      <c r="Y16" s="486">
        <v>1066</v>
      </c>
      <c r="Z16" s="484">
        <v>1138</v>
      </c>
      <c r="AA16" s="485">
        <v>2204</v>
      </c>
      <c r="AB16" s="486">
        <v>72</v>
      </c>
      <c r="AC16" s="484">
        <v>55</v>
      </c>
      <c r="AD16" s="485">
        <v>63</v>
      </c>
      <c r="AE16" s="486">
        <v>1066</v>
      </c>
      <c r="AF16" s="484">
        <v>1138</v>
      </c>
      <c r="AG16" s="485">
        <v>2204</v>
      </c>
      <c r="AH16" s="486">
        <v>36.6</v>
      </c>
      <c r="AI16" s="484">
        <v>33.700000000000003</v>
      </c>
      <c r="AJ16" s="485">
        <v>35.1</v>
      </c>
      <c r="AK16" s="486">
        <v>1066</v>
      </c>
      <c r="AL16" s="484">
        <v>1138</v>
      </c>
      <c r="AM16" s="485">
        <v>2204</v>
      </c>
      <c r="AN16" s="486">
        <v>67</v>
      </c>
      <c r="AO16" s="484">
        <v>50</v>
      </c>
      <c r="AP16" s="485">
        <v>58</v>
      </c>
      <c r="AQ16" s="486">
        <v>1210</v>
      </c>
      <c r="AR16" s="484">
        <v>1309</v>
      </c>
      <c r="AS16" s="485">
        <v>2519</v>
      </c>
      <c r="AT16" s="486">
        <v>68</v>
      </c>
      <c r="AU16" s="484">
        <v>52</v>
      </c>
      <c r="AV16" s="485">
        <v>60</v>
      </c>
      <c r="AW16" s="486">
        <v>1210</v>
      </c>
      <c r="AX16" s="484">
        <v>1309</v>
      </c>
      <c r="AY16" s="485">
        <v>2519</v>
      </c>
      <c r="AZ16" s="486">
        <v>36</v>
      </c>
      <c r="BA16" s="484">
        <v>33.1</v>
      </c>
      <c r="BB16" s="485">
        <v>34.5</v>
      </c>
      <c r="BC16" s="486">
        <v>1210</v>
      </c>
      <c r="BD16" s="484">
        <v>1309</v>
      </c>
      <c r="BE16" s="485">
        <v>2519</v>
      </c>
    </row>
    <row r="17" spans="1:57" x14ac:dyDescent="0.35">
      <c r="A17" t="s">
        <v>15</v>
      </c>
      <c r="B17" t="s">
        <v>261</v>
      </c>
      <c r="C17" t="s">
        <v>260</v>
      </c>
      <c r="D17" s="486">
        <v>37</v>
      </c>
      <c r="E17" s="484">
        <v>21</v>
      </c>
      <c r="F17" s="485">
        <v>29</v>
      </c>
      <c r="G17" s="486">
        <v>215</v>
      </c>
      <c r="H17" s="484">
        <v>223</v>
      </c>
      <c r="I17" s="485">
        <v>438</v>
      </c>
      <c r="J17" s="486">
        <v>39</v>
      </c>
      <c r="K17" s="484">
        <v>25</v>
      </c>
      <c r="L17" s="485">
        <v>32</v>
      </c>
      <c r="M17" s="486">
        <v>215</v>
      </c>
      <c r="N17" s="484">
        <v>223</v>
      </c>
      <c r="O17" s="485">
        <v>438</v>
      </c>
      <c r="P17" s="486">
        <v>30.2</v>
      </c>
      <c r="Q17" s="484">
        <v>27.8</v>
      </c>
      <c r="R17" s="485">
        <v>29</v>
      </c>
      <c r="S17" s="486">
        <v>215</v>
      </c>
      <c r="T17" s="484">
        <v>223</v>
      </c>
      <c r="U17" s="485">
        <v>438</v>
      </c>
      <c r="V17" s="486">
        <v>55</v>
      </c>
      <c r="W17" s="484">
        <v>40</v>
      </c>
      <c r="X17" s="485">
        <v>48</v>
      </c>
      <c r="Y17" s="486">
        <v>866</v>
      </c>
      <c r="Z17" s="484">
        <v>893</v>
      </c>
      <c r="AA17" s="485">
        <v>1759</v>
      </c>
      <c r="AB17" s="486">
        <v>58</v>
      </c>
      <c r="AC17" s="484">
        <v>43</v>
      </c>
      <c r="AD17" s="485">
        <v>50</v>
      </c>
      <c r="AE17" s="486">
        <v>866</v>
      </c>
      <c r="AF17" s="484">
        <v>893</v>
      </c>
      <c r="AG17" s="485">
        <v>1759</v>
      </c>
      <c r="AH17" s="486">
        <v>33.799999999999997</v>
      </c>
      <c r="AI17" s="484">
        <v>31.2</v>
      </c>
      <c r="AJ17" s="485">
        <v>32.5</v>
      </c>
      <c r="AK17" s="486">
        <v>866</v>
      </c>
      <c r="AL17" s="484">
        <v>893</v>
      </c>
      <c r="AM17" s="485">
        <v>1759</v>
      </c>
      <c r="AN17" s="486">
        <v>52</v>
      </c>
      <c r="AO17" s="484">
        <v>37</v>
      </c>
      <c r="AP17" s="485">
        <v>44</v>
      </c>
      <c r="AQ17" s="486">
        <v>1081</v>
      </c>
      <c r="AR17" s="484">
        <v>1116</v>
      </c>
      <c r="AS17" s="485">
        <v>2197</v>
      </c>
      <c r="AT17" s="486">
        <v>54</v>
      </c>
      <c r="AU17" s="484">
        <v>39</v>
      </c>
      <c r="AV17" s="485">
        <v>47</v>
      </c>
      <c r="AW17" s="486">
        <v>1081</v>
      </c>
      <c r="AX17" s="484">
        <v>1116</v>
      </c>
      <c r="AY17" s="485">
        <v>2197</v>
      </c>
      <c r="AZ17" s="486">
        <v>33.1</v>
      </c>
      <c r="BA17" s="484">
        <v>30.5</v>
      </c>
      <c r="BB17" s="485">
        <v>31.8</v>
      </c>
      <c r="BC17" s="486">
        <v>1081</v>
      </c>
      <c r="BD17" s="484">
        <v>1116</v>
      </c>
      <c r="BE17" s="485">
        <v>2197</v>
      </c>
    </row>
    <row r="18" spans="1:57" x14ac:dyDescent="0.35">
      <c r="A18" t="s">
        <v>16</v>
      </c>
      <c r="B18" t="s">
        <v>262</v>
      </c>
      <c r="C18" t="s">
        <v>260</v>
      </c>
      <c r="D18" s="486">
        <v>53</v>
      </c>
      <c r="E18" s="484">
        <v>28</v>
      </c>
      <c r="F18" s="485">
        <v>40</v>
      </c>
      <c r="G18" s="486">
        <v>241</v>
      </c>
      <c r="H18" s="484">
        <v>292</v>
      </c>
      <c r="I18" s="485">
        <v>533</v>
      </c>
      <c r="J18" s="486">
        <v>56</v>
      </c>
      <c r="K18" s="484">
        <v>31</v>
      </c>
      <c r="L18" s="485">
        <v>42</v>
      </c>
      <c r="M18" s="486">
        <v>241</v>
      </c>
      <c r="N18" s="484">
        <v>292</v>
      </c>
      <c r="O18" s="485">
        <v>533</v>
      </c>
      <c r="P18" s="486">
        <v>32.200000000000003</v>
      </c>
      <c r="Q18" s="484">
        <v>29.3</v>
      </c>
      <c r="R18" s="485">
        <v>30.6</v>
      </c>
      <c r="S18" s="486">
        <v>241</v>
      </c>
      <c r="T18" s="484">
        <v>292</v>
      </c>
      <c r="U18" s="485">
        <v>533</v>
      </c>
      <c r="V18" s="486">
        <v>66</v>
      </c>
      <c r="W18" s="484">
        <v>49</v>
      </c>
      <c r="X18" s="485">
        <v>58</v>
      </c>
      <c r="Y18" s="486">
        <v>528</v>
      </c>
      <c r="Z18" s="484">
        <v>542</v>
      </c>
      <c r="AA18" s="485">
        <v>1070</v>
      </c>
      <c r="AB18" s="486">
        <v>70</v>
      </c>
      <c r="AC18" s="484">
        <v>52</v>
      </c>
      <c r="AD18" s="485">
        <v>61</v>
      </c>
      <c r="AE18" s="486">
        <v>528</v>
      </c>
      <c r="AF18" s="484">
        <v>542</v>
      </c>
      <c r="AG18" s="485">
        <v>1070</v>
      </c>
      <c r="AH18" s="486">
        <v>34.4</v>
      </c>
      <c r="AI18" s="484">
        <v>32.1</v>
      </c>
      <c r="AJ18" s="485">
        <v>33.200000000000003</v>
      </c>
      <c r="AK18" s="486">
        <v>528</v>
      </c>
      <c r="AL18" s="484">
        <v>542</v>
      </c>
      <c r="AM18" s="485">
        <v>1070</v>
      </c>
      <c r="AN18" s="486">
        <v>62</v>
      </c>
      <c r="AO18" s="484">
        <v>42</v>
      </c>
      <c r="AP18" s="485">
        <v>52</v>
      </c>
      <c r="AQ18" s="486">
        <v>769</v>
      </c>
      <c r="AR18" s="484">
        <v>834</v>
      </c>
      <c r="AS18" s="485">
        <v>1603</v>
      </c>
      <c r="AT18" s="486">
        <v>65</v>
      </c>
      <c r="AU18" s="484">
        <v>44</v>
      </c>
      <c r="AV18" s="485">
        <v>54</v>
      </c>
      <c r="AW18" s="486">
        <v>769</v>
      </c>
      <c r="AX18" s="484">
        <v>834</v>
      </c>
      <c r="AY18" s="485">
        <v>1603</v>
      </c>
      <c r="AZ18" s="486">
        <v>33.799999999999997</v>
      </c>
      <c r="BA18" s="484">
        <v>31.1</v>
      </c>
      <c r="BB18" s="485">
        <v>32.4</v>
      </c>
      <c r="BC18" s="486">
        <v>769</v>
      </c>
      <c r="BD18" s="484">
        <v>834</v>
      </c>
      <c r="BE18" s="485">
        <v>1603</v>
      </c>
    </row>
    <row r="19" spans="1:57" x14ac:dyDescent="0.35">
      <c r="A19" t="s">
        <v>44</v>
      </c>
      <c r="B19" t="s">
        <v>563</v>
      </c>
      <c r="C19" t="s">
        <v>408</v>
      </c>
      <c r="D19" s="486">
        <v>43</v>
      </c>
      <c r="E19" s="484">
        <v>31</v>
      </c>
      <c r="F19" s="485">
        <v>37</v>
      </c>
      <c r="G19" s="486">
        <v>470</v>
      </c>
      <c r="H19" s="484">
        <v>478</v>
      </c>
      <c r="I19" s="485">
        <v>948</v>
      </c>
      <c r="J19" s="486">
        <v>48</v>
      </c>
      <c r="K19" s="484">
        <v>35</v>
      </c>
      <c r="L19" s="485">
        <v>41</v>
      </c>
      <c r="M19" s="486">
        <v>470</v>
      </c>
      <c r="N19" s="484">
        <v>478</v>
      </c>
      <c r="O19" s="485">
        <v>948</v>
      </c>
      <c r="P19" s="486">
        <v>29.8</v>
      </c>
      <c r="Q19" s="484">
        <v>27.9</v>
      </c>
      <c r="R19" s="485">
        <v>28.8</v>
      </c>
      <c r="S19" s="486">
        <v>470</v>
      </c>
      <c r="T19" s="484">
        <v>478</v>
      </c>
      <c r="U19" s="485">
        <v>948</v>
      </c>
      <c r="V19" s="486">
        <v>58</v>
      </c>
      <c r="W19" s="484">
        <v>42</v>
      </c>
      <c r="X19" s="485">
        <v>50</v>
      </c>
      <c r="Y19" s="486">
        <v>1094</v>
      </c>
      <c r="Z19" s="484">
        <v>1196</v>
      </c>
      <c r="AA19" s="485">
        <v>2290</v>
      </c>
      <c r="AB19" s="486">
        <v>62</v>
      </c>
      <c r="AC19" s="484">
        <v>48</v>
      </c>
      <c r="AD19" s="485">
        <v>55</v>
      </c>
      <c r="AE19" s="486">
        <v>1094</v>
      </c>
      <c r="AF19" s="484">
        <v>1196</v>
      </c>
      <c r="AG19" s="485">
        <v>2290</v>
      </c>
      <c r="AH19" s="486">
        <v>32.299999999999997</v>
      </c>
      <c r="AI19" s="484">
        <v>30.2</v>
      </c>
      <c r="AJ19" s="485">
        <v>31.2</v>
      </c>
      <c r="AK19" s="486">
        <v>1094</v>
      </c>
      <c r="AL19" s="484">
        <v>1196</v>
      </c>
      <c r="AM19" s="485">
        <v>2290</v>
      </c>
      <c r="AN19" s="486">
        <v>54</v>
      </c>
      <c r="AO19" s="484">
        <v>39</v>
      </c>
      <c r="AP19" s="485">
        <v>46</v>
      </c>
      <c r="AQ19" s="486">
        <v>1564</v>
      </c>
      <c r="AR19" s="484">
        <v>1674</v>
      </c>
      <c r="AS19" s="485">
        <v>3238</v>
      </c>
      <c r="AT19" s="486">
        <v>58</v>
      </c>
      <c r="AU19" s="484">
        <v>44</v>
      </c>
      <c r="AV19" s="485">
        <v>51</v>
      </c>
      <c r="AW19" s="486">
        <v>1564</v>
      </c>
      <c r="AX19" s="484">
        <v>1674</v>
      </c>
      <c r="AY19" s="485">
        <v>3238</v>
      </c>
      <c r="AZ19" s="486">
        <v>31.6</v>
      </c>
      <c r="BA19" s="484">
        <v>29.5</v>
      </c>
      <c r="BB19" s="485">
        <v>30.5</v>
      </c>
      <c r="BC19" s="486">
        <v>1564</v>
      </c>
      <c r="BD19" s="484">
        <v>1674</v>
      </c>
      <c r="BE19" s="485">
        <v>3238</v>
      </c>
    </row>
    <row r="20" spans="1:57" x14ac:dyDescent="0.35">
      <c r="A20" t="s">
        <v>43</v>
      </c>
      <c r="B20" t="s">
        <v>288</v>
      </c>
      <c r="C20" t="s">
        <v>408</v>
      </c>
      <c r="D20" s="486">
        <v>50</v>
      </c>
      <c r="E20" s="484">
        <v>38</v>
      </c>
      <c r="F20" s="485">
        <v>44</v>
      </c>
      <c r="G20" s="486">
        <v>218</v>
      </c>
      <c r="H20" s="484">
        <v>212</v>
      </c>
      <c r="I20" s="485">
        <v>430</v>
      </c>
      <c r="J20" s="486">
        <v>51</v>
      </c>
      <c r="K20" s="484">
        <v>42</v>
      </c>
      <c r="L20" s="485">
        <v>47</v>
      </c>
      <c r="M20" s="486">
        <v>218</v>
      </c>
      <c r="N20" s="484">
        <v>212</v>
      </c>
      <c r="O20" s="485">
        <v>430</v>
      </c>
      <c r="P20" s="486">
        <v>33.299999999999997</v>
      </c>
      <c r="Q20" s="484">
        <v>30.3</v>
      </c>
      <c r="R20" s="485">
        <v>31.8</v>
      </c>
      <c r="S20" s="486">
        <v>218</v>
      </c>
      <c r="T20" s="484">
        <v>212</v>
      </c>
      <c r="U20" s="485">
        <v>430</v>
      </c>
      <c r="V20" s="486">
        <v>77</v>
      </c>
      <c r="W20" s="484">
        <v>55</v>
      </c>
      <c r="X20" s="485">
        <v>66</v>
      </c>
      <c r="Y20" s="486">
        <v>1511</v>
      </c>
      <c r="Z20" s="484">
        <v>1517</v>
      </c>
      <c r="AA20" s="485">
        <v>3028</v>
      </c>
      <c r="AB20" s="486">
        <v>79</v>
      </c>
      <c r="AC20" s="484">
        <v>56</v>
      </c>
      <c r="AD20" s="485">
        <v>68</v>
      </c>
      <c r="AE20" s="486">
        <v>1511</v>
      </c>
      <c r="AF20" s="484">
        <v>1517</v>
      </c>
      <c r="AG20" s="485">
        <v>3028</v>
      </c>
      <c r="AH20" s="486">
        <v>37.1</v>
      </c>
      <c r="AI20" s="484">
        <v>34</v>
      </c>
      <c r="AJ20" s="485">
        <v>35.6</v>
      </c>
      <c r="AK20" s="486">
        <v>1511</v>
      </c>
      <c r="AL20" s="484">
        <v>1517</v>
      </c>
      <c r="AM20" s="485">
        <v>3028</v>
      </c>
      <c r="AN20" s="486">
        <v>74</v>
      </c>
      <c r="AO20" s="484">
        <v>53</v>
      </c>
      <c r="AP20" s="485">
        <v>63</v>
      </c>
      <c r="AQ20" s="486">
        <v>1729</v>
      </c>
      <c r="AR20" s="484">
        <v>1729</v>
      </c>
      <c r="AS20" s="485">
        <v>3458</v>
      </c>
      <c r="AT20" s="486">
        <v>75</v>
      </c>
      <c r="AU20" s="484">
        <v>55</v>
      </c>
      <c r="AV20" s="485">
        <v>65</v>
      </c>
      <c r="AW20" s="486">
        <v>1729</v>
      </c>
      <c r="AX20" s="484">
        <v>1729</v>
      </c>
      <c r="AY20" s="485">
        <v>3458</v>
      </c>
      <c r="AZ20" s="486">
        <v>36.700000000000003</v>
      </c>
      <c r="BA20" s="484">
        <v>33.6</v>
      </c>
      <c r="BB20" s="485">
        <v>35.1</v>
      </c>
      <c r="BC20" s="486">
        <v>1729</v>
      </c>
      <c r="BD20" s="484">
        <v>1729</v>
      </c>
      <c r="BE20" s="485">
        <v>3458</v>
      </c>
    </row>
    <row r="21" spans="1:57" x14ac:dyDescent="0.35">
      <c r="A21" t="s">
        <v>47</v>
      </c>
      <c r="B21" t="s">
        <v>292</v>
      </c>
      <c r="C21" t="s">
        <v>408</v>
      </c>
      <c r="D21" s="486">
        <v>50</v>
      </c>
      <c r="E21" s="484">
        <v>44</v>
      </c>
      <c r="F21" s="485">
        <v>47</v>
      </c>
      <c r="G21" s="486">
        <v>177</v>
      </c>
      <c r="H21" s="484">
        <v>202</v>
      </c>
      <c r="I21" s="485">
        <v>379</v>
      </c>
      <c r="J21" s="486">
        <v>52</v>
      </c>
      <c r="K21" s="484">
        <v>45</v>
      </c>
      <c r="L21" s="485">
        <v>48</v>
      </c>
      <c r="M21" s="486">
        <v>177</v>
      </c>
      <c r="N21" s="484">
        <v>202</v>
      </c>
      <c r="O21" s="485">
        <v>379</v>
      </c>
      <c r="P21" s="486">
        <v>31.8</v>
      </c>
      <c r="Q21" s="484">
        <v>29.8</v>
      </c>
      <c r="R21" s="485">
        <v>30.7</v>
      </c>
      <c r="S21" s="486">
        <v>177</v>
      </c>
      <c r="T21" s="484">
        <v>202</v>
      </c>
      <c r="U21" s="485">
        <v>379</v>
      </c>
      <c r="V21" s="486">
        <v>69</v>
      </c>
      <c r="W21" s="484">
        <v>47</v>
      </c>
      <c r="X21" s="485">
        <v>58</v>
      </c>
      <c r="Y21" s="486">
        <v>754</v>
      </c>
      <c r="Z21" s="484">
        <v>791</v>
      </c>
      <c r="AA21" s="485">
        <v>1545</v>
      </c>
      <c r="AB21" s="486">
        <v>71</v>
      </c>
      <c r="AC21" s="484">
        <v>50</v>
      </c>
      <c r="AD21" s="485">
        <v>60</v>
      </c>
      <c r="AE21" s="486">
        <v>754</v>
      </c>
      <c r="AF21" s="484">
        <v>791</v>
      </c>
      <c r="AG21" s="485">
        <v>1545</v>
      </c>
      <c r="AH21" s="486">
        <v>34.4</v>
      </c>
      <c r="AI21" s="484">
        <v>31.7</v>
      </c>
      <c r="AJ21" s="485">
        <v>33</v>
      </c>
      <c r="AK21" s="486">
        <v>754</v>
      </c>
      <c r="AL21" s="484">
        <v>791</v>
      </c>
      <c r="AM21" s="485">
        <v>1545</v>
      </c>
      <c r="AN21" s="486">
        <v>66</v>
      </c>
      <c r="AO21" s="484">
        <v>46</v>
      </c>
      <c r="AP21" s="485">
        <v>56</v>
      </c>
      <c r="AQ21" s="486">
        <v>931</v>
      </c>
      <c r="AR21" s="484">
        <v>993</v>
      </c>
      <c r="AS21" s="485">
        <v>1924</v>
      </c>
      <c r="AT21" s="486">
        <v>68</v>
      </c>
      <c r="AU21" s="484">
        <v>49</v>
      </c>
      <c r="AV21" s="485">
        <v>58</v>
      </c>
      <c r="AW21" s="486">
        <v>931</v>
      </c>
      <c r="AX21" s="484">
        <v>993</v>
      </c>
      <c r="AY21" s="485">
        <v>1924</v>
      </c>
      <c r="AZ21" s="486">
        <v>33.9</v>
      </c>
      <c r="BA21" s="484">
        <v>31.3</v>
      </c>
      <c r="BB21" s="485">
        <v>32.6</v>
      </c>
      <c r="BC21" s="486">
        <v>931</v>
      </c>
      <c r="BD21" s="484">
        <v>993</v>
      </c>
      <c r="BE21" s="485">
        <v>1924</v>
      </c>
    </row>
    <row r="22" spans="1:57" x14ac:dyDescent="0.35">
      <c r="A22" t="s">
        <v>48</v>
      </c>
      <c r="B22" t="s">
        <v>293</v>
      </c>
      <c r="C22" t="s">
        <v>408</v>
      </c>
      <c r="D22" s="486">
        <v>57</v>
      </c>
      <c r="E22" s="484">
        <v>44</v>
      </c>
      <c r="F22" s="485">
        <v>51</v>
      </c>
      <c r="G22" s="486">
        <v>190</v>
      </c>
      <c r="H22" s="484">
        <v>178</v>
      </c>
      <c r="I22" s="485">
        <v>368</v>
      </c>
      <c r="J22" s="486">
        <v>58</v>
      </c>
      <c r="K22" s="484">
        <v>46</v>
      </c>
      <c r="L22" s="485">
        <v>52</v>
      </c>
      <c r="M22" s="486">
        <v>190</v>
      </c>
      <c r="N22" s="484">
        <v>178</v>
      </c>
      <c r="O22" s="485">
        <v>368</v>
      </c>
      <c r="P22" s="486">
        <v>33</v>
      </c>
      <c r="Q22" s="484">
        <v>30.7</v>
      </c>
      <c r="R22" s="485">
        <v>31.9</v>
      </c>
      <c r="S22" s="486">
        <v>190</v>
      </c>
      <c r="T22" s="484">
        <v>178</v>
      </c>
      <c r="U22" s="485">
        <v>368</v>
      </c>
      <c r="V22" s="486">
        <v>75</v>
      </c>
      <c r="W22" s="484">
        <v>58</v>
      </c>
      <c r="X22" s="485">
        <v>66</v>
      </c>
      <c r="Y22" s="486">
        <v>776</v>
      </c>
      <c r="Z22" s="484">
        <v>848</v>
      </c>
      <c r="AA22" s="485">
        <v>1624</v>
      </c>
      <c r="AB22" s="486">
        <v>75</v>
      </c>
      <c r="AC22" s="484">
        <v>60</v>
      </c>
      <c r="AD22" s="485">
        <v>67</v>
      </c>
      <c r="AE22" s="486">
        <v>776</v>
      </c>
      <c r="AF22" s="484">
        <v>848</v>
      </c>
      <c r="AG22" s="485">
        <v>1624</v>
      </c>
      <c r="AH22" s="486">
        <v>36.4</v>
      </c>
      <c r="AI22" s="484">
        <v>33.6</v>
      </c>
      <c r="AJ22" s="485">
        <v>34.9</v>
      </c>
      <c r="AK22" s="486">
        <v>776</v>
      </c>
      <c r="AL22" s="484">
        <v>848</v>
      </c>
      <c r="AM22" s="485">
        <v>1624</v>
      </c>
      <c r="AN22" s="486">
        <v>71</v>
      </c>
      <c r="AO22" s="484">
        <v>55</v>
      </c>
      <c r="AP22" s="485">
        <v>63</v>
      </c>
      <c r="AQ22" s="486">
        <v>966</v>
      </c>
      <c r="AR22" s="484">
        <v>1026</v>
      </c>
      <c r="AS22" s="485">
        <v>1992</v>
      </c>
      <c r="AT22" s="486">
        <v>72</v>
      </c>
      <c r="AU22" s="484">
        <v>58</v>
      </c>
      <c r="AV22" s="485">
        <v>65</v>
      </c>
      <c r="AW22" s="486">
        <v>966</v>
      </c>
      <c r="AX22" s="484">
        <v>1026</v>
      </c>
      <c r="AY22" s="485">
        <v>1992</v>
      </c>
      <c r="AZ22" s="486">
        <v>35.700000000000003</v>
      </c>
      <c r="BA22" s="484">
        <v>33.1</v>
      </c>
      <c r="BB22" s="485">
        <v>34.4</v>
      </c>
      <c r="BC22" s="486">
        <v>966</v>
      </c>
      <c r="BD22" s="484">
        <v>1026</v>
      </c>
      <c r="BE22" s="485">
        <v>1992</v>
      </c>
    </row>
    <row r="23" spans="1:57" x14ac:dyDescent="0.35">
      <c r="A23" t="s">
        <v>53</v>
      </c>
      <c r="B23" t="s">
        <v>298</v>
      </c>
      <c r="C23" t="s">
        <v>408</v>
      </c>
      <c r="D23" s="486">
        <v>55</v>
      </c>
      <c r="E23" s="484">
        <v>32</v>
      </c>
      <c r="F23" s="485">
        <v>45</v>
      </c>
      <c r="G23" s="486">
        <v>121</v>
      </c>
      <c r="H23" s="484">
        <v>108</v>
      </c>
      <c r="I23" s="485">
        <v>229</v>
      </c>
      <c r="J23" s="486">
        <v>55</v>
      </c>
      <c r="K23" s="484">
        <v>34</v>
      </c>
      <c r="L23" s="485">
        <v>45</v>
      </c>
      <c r="M23" s="486">
        <v>121</v>
      </c>
      <c r="N23" s="484">
        <v>108</v>
      </c>
      <c r="O23" s="485">
        <v>229</v>
      </c>
      <c r="P23" s="486">
        <v>32.299999999999997</v>
      </c>
      <c r="Q23" s="484">
        <v>29.9</v>
      </c>
      <c r="R23" s="485">
        <v>31.2</v>
      </c>
      <c r="S23" s="486">
        <v>121</v>
      </c>
      <c r="T23" s="484">
        <v>108</v>
      </c>
      <c r="U23" s="485">
        <v>229</v>
      </c>
      <c r="V23" s="486">
        <v>72</v>
      </c>
      <c r="W23" s="484">
        <v>59</v>
      </c>
      <c r="X23" s="485">
        <v>65</v>
      </c>
      <c r="Y23" s="486">
        <v>832</v>
      </c>
      <c r="Z23" s="484">
        <v>922</v>
      </c>
      <c r="AA23" s="485">
        <v>1754</v>
      </c>
      <c r="AB23" s="486">
        <v>73</v>
      </c>
      <c r="AC23" s="484">
        <v>61</v>
      </c>
      <c r="AD23" s="485">
        <v>67</v>
      </c>
      <c r="AE23" s="486">
        <v>832</v>
      </c>
      <c r="AF23" s="484">
        <v>922</v>
      </c>
      <c r="AG23" s="485">
        <v>1754</v>
      </c>
      <c r="AH23" s="486">
        <v>35.9</v>
      </c>
      <c r="AI23" s="484">
        <v>34</v>
      </c>
      <c r="AJ23" s="485">
        <v>34.9</v>
      </c>
      <c r="AK23" s="486">
        <v>832</v>
      </c>
      <c r="AL23" s="484">
        <v>922</v>
      </c>
      <c r="AM23" s="485">
        <v>1754</v>
      </c>
      <c r="AN23" s="486">
        <v>69</v>
      </c>
      <c r="AO23" s="484">
        <v>56</v>
      </c>
      <c r="AP23" s="485">
        <v>63</v>
      </c>
      <c r="AQ23" s="486">
        <v>953</v>
      </c>
      <c r="AR23" s="484">
        <v>1030</v>
      </c>
      <c r="AS23" s="485">
        <v>1983</v>
      </c>
      <c r="AT23" s="486">
        <v>71</v>
      </c>
      <c r="AU23" s="484">
        <v>58</v>
      </c>
      <c r="AV23" s="485">
        <v>64</v>
      </c>
      <c r="AW23" s="486">
        <v>953</v>
      </c>
      <c r="AX23" s="484">
        <v>1030</v>
      </c>
      <c r="AY23" s="485">
        <v>1983</v>
      </c>
      <c r="AZ23" s="486">
        <v>35.5</v>
      </c>
      <c r="BA23" s="484">
        <v>33.6</v>
      </c>
      <c r="BB23" s="485">
        <v>34.5</v>
      </c>
      <c r="BC23" s="486">
        <v>953</v>
      </c>
      <c r="BD23" s="484">
        <v>1030</v>
      </c>
      <c r="BE23" s="485">
        <v>1983</v>
      </c>
    </row>
    <row r="24" spans="1:57" x14ac:dyDescent="0.35">
      <c r="A24" t="s">
        <v>55</v>
      </c>
      <c r="B24" t="s">
        <v>300</v>
      </c>
      <c r="C24" t="s">
        <v>299</v>
      </c>
      <c r="D24" s="486">
        <v>45</v>
      </c>
      <c r="E24" s="484">
        <v>25</v>
      </c>
      <c r="F24" s="485">
        <v>35</v>
      </c>
      <c r="G24" s="486">
        <v>324</v>
      </c>
      <c r="H24" s="484">
        <v>348</v>
      </c>
      <c r="I24" s="485">
        <v>672</v>
      </c>
      <c r="J24" s="486">
        <v>46</v>
      </c>
      <c r="K24" s="484">
        <v>27</v>
      </c>
      <c r="L24" s="485">
        <v>36</v>
      </c>
      <c r="M24" s="486">
        <v>324</v>
      </c>
      <c r="N24" s="484">
        <v>348</v>
      </c>
      <c r="O24" s="485">
        <v>672</v>
      </c>
      <c r="P24" s="486">
        <v>31.4</v>
      </c>
      <c r="Q24" s="484">
        <v>28.4</v>
      </c>
      <c r="R24" s="485">
        <v>29.8</v>
      </c>
      <c r="S24" s="486">
        <v>324</v>
      </c>
      <c r="T24" s="484">
        <v>348</v>
      </c>
      <c r="U24" s="485">
        <v>672</v>
      </c>
      <c r="V24" s="486">
        <v>62</v>
      </c>
      <c r="W24" s="484">
        <v>44</v>
      </c>
      <c r="X24" s="485">
        <v>53</v>
      </c>
      <c r="Y24" s="486">
        <v>1300</v>
      </c>
      <c r="Z24" s="484">
        <v>1359</v>
      </c>
      <c r="AA24" s="485">
        <v>2659</v>
      </c>
      <c r="AB24" s="486">
        <v>64</v>
      </c>
      <c r="AC24" s="484">
        <v>47</v>
      </c>
      <c r="AD24" s="485">
        <v>55</v>
      </c>
      <c r="AE24" s="486">
        <v>1300</v>
      </c>
      <c r="AF24" s="484">
        <v>1359</v>
      </c>
      <c r="AG24" s="485">
        <v>2659</v>
      </c>
      <c r="AH24" s="486">
        <v>34.6</v>
      </c>
      <c r="AI24" s="484">
        <v>31.8</v>
      </c>
      <c r="AJ24" s="485">
        <v>33.200000000000003</v>
      </c>
      <c r="AK24" s="486">
        <v>1300</v>
      </c>
      <c r="AL24" s="484">
        <v>1359</v>
      </c>
      <c r="AM24" s="485">
        <v>2659</v>
      </c>
      <c r="AN24" s="486">
        <v>59</v>
      </c>
      <c r="AO24" s="484">
        <v>40</v>
      </c>
      <c r="AP24" s="485">
        <v>49</v>
      </c>
      <c r="AQ24" s="486">
        <v>1624</v>
      </c>
      <c r="AR24" s="484">
        <v>1707</v>
      </c>
      <c r="AS24" s="485">
        <v>3331</v>
      </c>
      <c r="AT24" s="486">
        <v>61</v>
      </c>
      <c r="AU24" s="484">
        <v>43</v>
      </c>
      <c r="AV24" s="485">
        <v>51</v>
      </c>
      <c r="AW24" s="486">
        <v>1624</v>
      </c>
      <c r="AX24" s="484">
        <v>1707</v>
      </c>
      <c r="AY24" s="485">
        <v>3331</v>
      </c>
      <c r="AZ24" s="486">
        <v>33.9</v>
      </c>
      <c r="BA24" s="484">
        <v>31.1</v>
      </c>
      <c r="BB24" s="485">
        <v>32.5</v>
      </c>
      <c r="BC24" s="486">
        <v>1624</v>
      </c>
      <c r="BD24" s="484">
        <v>1707</v>
      </c>
      <c r="BE24" s="485">
        <v>3331</v>
      </c>
    </row>
    <row r="25" spans="1:57" x14ac:dyDescent="0.35">
      <c r="A25" t="s">
        <v>57</v>
      </c>
      <c r="B25" t="s">
        <v>302</v>
      </c>
      <c r="C25" t="s">
        <v>299</v>
      </c>
      <c r="D25" s="486">
        <v>37</v>
      </c>
      <c r="E25" s="484">
        <v>22</v>
      </c>
      <c r="F25" s="485">
        <v>29</v>
      </c>
      <c r="G25" s="486">
        <v>509</v>
      </c>
      <c r="H25" s="484">
        <v>535</v>
      </c>
      <c r="I25" s="485">
        <v>1044</v>
      </c>
      <c r="J25" s="486">
        <v>41</v>
      </c>
      <c r="K25" s="484">
        <v>27</v>
      </c>
      <c r="L25" s="485">
        <v>34</v>
      </c>
      <c r="M25" s="486">
        <v>509</v>
      </c>
      <c r="N25" s="484">
        <v>535</v>
      </c>
      <c r="O25" s="485">
        <v>1044</v>
      </c>
      <c r="P25" s="486">
        <v>30.1</v>
      </c>
      <c r="Q25" s="484">
        <v>27.6</v>
      </c>
      <c r="R25" s="485">
        <v>28.8</v>
      </c>
      <c r="S25" s="486">
        <v>509</v>
      </c>
      <c r="T25" s="484">
        <v>535</v>
      </c>
      <c r="U25" s="485">
        <v>1044</v>
      </c>
      <c r="V25" s="486">
        <v>46</v>
      </c>
      <c r="W25" s="484">
        <v>30</v>
      </c>
      <c r="X25" s="485">
        <v>38</v>
      </c>
      <c r="Y25" s="486">
        <v>1695</v>
      </c>
      <c r="Z25" s="484">
        <v>1803</v>
      </c>
      <c r="AA25" s="485">
        <v>3498</v>
      </c>
      <c r="AB25" s="486">
        <v>52</v>
      </c>
      <c r="AC25" s="484">
        <v>36</v>
      </c>
      <c r="AD25" s="485">
        <v>43</v>
      </c>
      <c r="AE25" s="486">
        <v>1695</v>
      </c>
      <c r="AF25" s="484">
        <v>1803</v>
      </c>
      <c r="AG25" s="485">
        <v>3498</v>
      </c>
      <c r="AH25" s="486">
        <v>31.2</v>
      </c>
      <c r="AI25" s="484">
        <v>28.7</v>
      </c>
      <c r="AJ25" s="485">
        <v>29.9</v>
      </c>
      <c r="AK25" s="486">
        <v>1695</v>
      </c>
      <c r="AL25" s="484">
        <v>1803</v>
      </c>
      <c r="AM25" s="485">
        <v>3498</v>
      </c>
      <c r="AN25" s="486">
        <v>44</v>
      </c>
      <c r="AO25" s="484">
        <v>28</v>
      </c>
      <c r="AP25" s="485">
        <v>36</v>
      </c>
      <c r="AQ25" s="486">
        <v>2204</v>
      </c>
      <c r="AR25" s="484">
        <v>2338</v>
      </c>
      <c r="AS25" s="485">
        <v>4542</v>
      </c>
      <c r="AT25" s="486">
        <v>49</v>
      </c>
      <c r="AU25" s="484">
        <v>34</v>
      </c>
      <c r="AV25" s="485">
        <v>41</v>
      </c>
      <c r="AW25" s="486">
        <v>2204</v>
      </c>
      <c r="AX25" s="484">
        <v>2338</v>
      </c>
      <c r="AY25" s="485">
        <v>4542</v>
      </c>
      <c r="AZ25" s="486">
        <v>31</v>
      </c>
      <c r="BA25" s="484">
        <v>28.5</v>
      </c>
      <c r="BB25" s="485">
        <v>29.7</v>
      </c>
      <c r="BC25" s="486">
        <v>2204</v>
      </c>
      <c r="BD25" s="484">
        <v>2338</v>
      </c>
      <c r="BE25" s="485">
        <v>4542</v>
      </c>
    </row>
    <row r="26" spans="1:57" x14ac:dyDescent="0.35">
      <c r="A26" t="s">
        <v>63</v>
      </c>
      <c r="B26" t="s">
        <v>308</v>
      </c>
      <c r="C26" t="s">
        <v>299</v>
      </c>
      <c r="D26" s="486">
        <v>42</v>
      </c>
      <c r="E26" s="484">
        <v>40</v>
      </c>
      <c r="F26" s="485">
        <v>41</v>
      </c>
      <c r="G26" s="486">
        <v>12</v>
      </c>
      <c r="H26" s="484">
        <v>10</v>
      </c>
      <c r="I26" s="485">
        <v>22</v>
      </c>
      <c r="J26" s="486">
        <v>42</v>
      </c>
      <c r="K26" s="484">
        <v>40</v>
      </c>
      <c r="L26" s="485">
        <v>41</v>
      </c>
      <c r="M26" s="486">
        <v>12</v>
      </c>
      <c r="N26" s="484">
        <v>10</v>
      </c>
      <c r="O26" s="485">
        <v>22</v>
      </c>
      <c r="P26" s="486">
        <v>31.7</v>
      </c>
      <c r="Q26" s="484">
        <v>33.4</v>
      </c>
      <c r="R26" s="485">
        <v>32.5</v>
      </c>
      <c r="S26" s="486">
        <v>12</v>
      </c>
      <c r="T26" s="484">
        <v>10</v>
      </c>
      <c r="U26" s="485">
        <v>22</v>
      </c>
      <c r="V26" s="486">
        <v>69</v>
      </c>
      <c r="W26" s="484">
        <v>56</v>
      </c>
      <c r="X26" s="485">
        <v>62</v>
      </c>
      <c r="Y26" s="486">
        <v>191</v>
      </c>
      <c r="Z26" s="484">
        <v>174</v>
      </c>
      <c r="AA26" s="485">
        <v>365</v>
      </c>
      <c r="AB26" s="486">
        <v>70</v>
      </c>
      <c r="AC26" s="484">
        <v>56</v>
      </c>
      <c r="AD26" s="485">
        <v>63</v>
      </c>
      <c r="AE26" s="486">
        <v>191</v>
      </c>
      <c r="AF26" s="484">
        <v>174</v>
      </c>
      <c r="AG26" s="485">
        <v>365</v>
      </c>
      <c r="AH26" s="486">
        <v>38.6</v>
      </c>
      <c r="AI26" s="484">
        <v>36.1</v>
      </c>
      <c r="AJ26" s="485">
        <v>37.4</v>
      </c>
      <c r="AK26" s="486">
        <v>191</v>
      </c>
      <c r="AL26" s="484">
        <v>174</v>
      </c>
      <c r="AM26" s="485">
        <v>365</v>
      </c>
      <c r="AN26" s="486">
        <v>67</v>
      </c>
      <c r="AO26" s="484">
        <v>55</v>
      </c>
      <c r="AP26" s="485">
        <v>61</v>
      </c>
      <c r="AQ26" s="486">
        <v>203</v>
      </c>
      <c r="AR26" s="484">
        <v>184</v>
      </c>
      <c r="AS26" s="485">
        <v>387</v>
      </c>
      <c r="AT26" s="486">
        <v>68</v>
      </c>
      <c r="AU26" s="484">
        <v>55</v>
      </c>
      <c r="AV26" s="485">
        <v>62</v>
      </c>
      <c r="AW26" s="486">
        <v>203</v>
      </c>
      <c r="AX26" s="484">
        <v>184</v>
      </c>
      <c r="AY26" s="485">
        <v>387</v>
      </c>
      <c r="AZ26" s="486">
        <v>38.200000000000003</v>
      </c>
      <c r="BA26" s="484">
        <v>35.9</v>
      </c>
      <c r="BB26" s="485">
        <v>37.1</v>
      </c>
      <c r="BC26" s="486">
        <v>203</v>
      </c>
      <c r="BD26" s="484">
        <v>184</v>
      </c>
      <c r="BE26" s="485">
        <v>387</v>
      </c>
    </row>
    <row r="27" spans="1:57" x14ac:dyDescent="0.35">
      <c r="A27" t="s">
        <v>61</v>
      </c>
      <c r="B27" t="s">
        <v>306</v>
      </c>
      <c r="C27" t="s">
        <v>299</v>
      </c>
      <c r="D27" s="486">
        <v>43</v>
      </c>
      <c r="E27" s="484">
        <v>26</v>
      </c>
      <c r="F27" s="485">
        <v>34</v>
      </c>
      <c r="G27" s="486">
        <v>567</v>
      </c>
      <c r="H27" s="484">
        <v>603</v>
      </c>
      <c r="I27" s="485">
        <v>1170</v>
      </c>
      <c r="J27" s="486">
        <v>46</v>
      </c>
      <c r="K27" s="484">
        <v>29</v>
      </c>
      <c r="L27" s="485">
        <v>37</v>
      </c>
      <c r="M27" s="486">
        <v>567</v>
      </c>
      <c r="N27" s="484">
        <v>603</v>
      </c>
      <c r="O27" s="485">
        <v>1170</v>
      </c>
      <c r="P27" s="486">
        <v>31.3</v>
      </c>
      <c r="Q27" s="484">
        <v>28.6</v>
      </c>
      <c r="R27" s="485">
        <v>29.9</v>
      </c>
      <c r="S27" s="486">
        <v>567</v>
      </c>
      <c r="T27" s="484">
        <v>603</v>
      </c>
      <c r="U27" s="485">
        <v>1170</v>
      </c>
      <c r="V27" s="486">
        <v>57</v>
      </c>
      <c r="W27" s="484">
        <v>38</v>
      </c>
      <c r="X27" s="485">
        <v>47</v>
      </c>
      <c r="Y27" s="486">
        <v>1227</v>
      </c>
      <c r="Z27" s="484">
        <v>1339</v>
      </c>
      <c r="AA27" s="485">
        <v>2566</v>
      </c>
      <c r="AB27" s="486">
        <v>59</v>
      </c>
      <c r="AC27" s="484">
        <v>43</v>
      </c>
      <c r="AD27" s="485">
        <v>51</v>
      </c>
      <c r="AE27" s="486">
        <v>1227</v>
      </c>
      <c r="AF27" s="484">
        <v>1339</v>
      </c>
      <c r="AG27" s="485">
        <v>2566</v>
      </c>
      <c r="AH27" s="486">
        <v>33.5</v>
      </c>
      <c r="AI27" s="484">
        <v>30.5</v>
      </c>
      <c r="AJ27" s="485">
        <v>32</v>
      </c>
      <c r="AK27" s="486">
        <v>1227</v>
      </c>
      <c r="AL27" s="484">
        <v>1339</v>
      </c>
      <c r="AM27" s="485">
        <v>2566</v>
      </c>
      <c r="AN27" s="486">
        <v>53</v>
      </c>
      <c r="AO27" s="484">
        <v>34</v>
      </c>
      <c r="AP27" s="485">
        <v>43</v>
      </c>
      <c r="AQ27" s="486">
        <v>1794</v>
      </c>
      <c r="AR27" s="484">
        <v>1942</v>
      </c>
      <c r="AS27" s="485">
        <v>3736</v>
      </c>
      <c r="AT27" s="486">
        <v>55</v>
      </c>
      <c r="AU27" s="484">
        <v>39</v>
      </c>
      <c r="AV27" s="485">
        <v>46</v>
      </c>
      <c r="AW27" s="486">
        <v>1794</v>
      </c>
      <c r="AX27" s="484">
        <v>1942</v>
      </c>
      <c r="AY27" s="485">
        <v>3736</v>
      </c>
      <c r="AZ27" s="486">
        <v>32.799999999999997</v>
      </c>
      <c r="BA27" s="484">
        <v>29.9</v>
      </c>
      <c r="BB27" s="485">
        <v>31.3</v>
      </c>
      <c r="BC27" s="486">
        <v>1794</v>
      </c>
      <c r="BD27" s="484">
        <v>1942</v>
      </c>
      <c r="BE27" s="485">
        <v>3736</v>
      </c>
    </row>
    <row r="28" spans="1:57" x14ac:dyDescent="0.35">
      <c r="A28" t="s">
        <v>68</v>
      </c>
      <c r="B28" t="s">
        <v>313</v>
      </c>
      <c r="C28" t="s">
        <v>309</v>
      </c>
      <c r="D28" s="486">
        <v>45</v>
      </c>
      <c r="E28" s="484">
        <v>25</v>
      </c>
      <c r="F28" s="485">
        <v>33</v>
      </c>
      <c r="G28" s="486">
        <v>74</v>
      </c>
      <c r="H28" s="484">
        <v>122</v>
      </c>
      <c r="I28" s="485">
        <v>196</v>
      </c>
      <c r="J28" s="486">
        <v>47</v>
      </c>
      <c r="K28" s="484">
        <v>25</v>
      </c>
      <c r="L28" s="485">
        <v>34</v>
      </c>
      <c r="M28" s="486">
        <v>74</v>
      </c>
      <c r="N28" s="484">
        <v>122</v>
      </c>
      <c r="O28" s="485">
        <v>196</v>
      </c>
      <c r="P28" s="486">
        <v>31.1</v>
      </c>
      <c r="Q28" s="484">
        <v>28.1</v>
      </c>
      <c r="R28" s="485">
        <v>29.3</v>
      </c>
      <c r="S28" s="486">
        <v>74</v>
      </c>
      <c r="T28" s="484">
        <v>122</v>
      </c>
      <c r="U28" s="485">
        <v>196</v>
      </c>
      <c r="V28" s="486">
        <v>70</v>
      </c>
      <c r="W28" s="484">
        <v>54</v>
      </c>
      <c r="X28" s="485">
        <v>62</v>
      </c>
      <c r="Y28" s="486">
        <v>789</v>
      </c>
      <c r="Z28" s="484">
        <v>866</v>
      </c>
      <c r="AA28" s="485">
        <v>1655</v>
      </c>
      <c r="AB28" s="486">
        <v>71</v>
      </c>
      <c r="AC28" s="484">
        <v>55</v>
      </c>
      <c r="AD28" s="485">
        <v>63</v>
      </c>
      <c r="AE28" s="486">
        <v>789</v>
      </c>
      <c r="AF28" s="484">
        <v>866</v>
      </c>
      <c r="AG28" s="485">
        <v>1655</v>
      </c>
      <c r="AH28" s="486">
        <v>35.6</v>
      </c>
      <c r="AI28" s="484">
        <v>33.299999999999997</v>
      </c>
      <c r="AJ28" s="485">
        <v>34.4</v>
      </c>
      <c r="AK28" s="486">
        <v>789</v>
      </c>
      <c r="AL28" s="484">
        <v>866</v>
      </c>
      <c r="AM28" s="485">
        <v>1655</v>
      </c>
      <c r="AN28" s="486">
        <v>68</v>
      </c>
      <c r="AO28" s="484">
        <v>50</v>
      </c>
      <c r="AP28" s="485">
        <v>59</v>
      </c>
      <c r="AQ28" s="486">
        <v>863</v>
      </c>
      <c r="AR28" s="484">
        <v>988</v>
      </c>
      <c r="AS28" s="485">
        <v>1851</v>
      </c>
      <c r="AT28" s="486">
        <v>69</v>
      </c>
      <c r="AU28" s="484">
        <v>52</v>
      </c>
      <c r="AV28" s="485">
        <v>60</v>
      </c>
      <c r="AW28" s="486">
        <v>863</v>
      </c>
      <c r="AX28" s="484">
        <v>988</v>
      </c>
      <c r="AY28" s="485">
        <v>1851</v>
      </c>
      <c r="AZ28" s="486">
        <v>35.200000000000003</v>
      </c>
      <c r="BA28" s="484">
        <v>32.700000000000003</v>
      </c>
      <c r="BB28" s="485">
        <v>33.799999999999997</v>
      </c>
      <c r="BC28" s="486">
        <v>863</v>
      </c>
      <c r="BD28" s="484">
        <v>988</v>
      </c>
      <c r="BE28" s="485">
        <v>1851</v>
      </c>
    </row>
    <row r="29" spans="1:57" x14ac:dyDescent="0.35">
      <c r="A29" t="s">
        <v>74</v>
      </c>
      <c r="B29" t="s">
        <v>319</v>
      </c>
      <c r="C29" t="s">
        <v>309</v>
      </c>
      <c r="D29" s="486">
        <v>54</v>
      </c>
      <c r="E29" s="484">
        <v>36</v>
      </c>
      <c r="F29" s="485">
        <v>44</v>
      </c>
      <c r="G29" s="486">
        <v>215</v>
      </c>
      <c r="H29" s="484">
        <v>253</v>
      </c>
      <c r="I29" s="485">
        <v>468</v>
      </c>
      <c r="J29" s="486">
        <v>59</v>
      </c>
      <c r="K29" s="484">
        <v>39</v>
      </c>
      <c r="L29" s="485">
        <v>48</v>
      </c>
      <c r="M29" s="486">
        <v>215</v>
      </c>
      <c r="N29" s="484">
        <v>253</v>
      </c>
      <c r="O29" s="485">
        <v>468</v>
      </c>
      <c r="P29" s="486">
        <v>32</v>
      </c>
      <c r="Q29" s="484">
        <v>29.1</v>
      </c>
      <c r="R29" s="485">
        <v>30.5</v>
      </c>
      <c r="S29" s="486">
        <v>215</v>
      </c>
      <c r="T29" s="484">
        <v>253</v>
      </c>
      <c r="U29" s="485">
        <v>468</v>
      </c>
      <c r="V29" s="486">
        <v>67</v>
      </c>
      <c r="W29" s="484">
        <v>49</v>
      </c>
      <c r="X29" s="485">
        <v>58</v>
      </c>
      <c r="Y29" s="486">
        <v>815</v>
      </c>
      <c r="Z29" s="484">
        <v>927</v>
      </c>
      <c r="AA29" s="485">
        <v>1742</v>
      </c>
      <c r="AB29" s="486">
        <v>70</v>
      </c>
      <c r="AC29" s="484">
        <v>53</v>
      </c>
      <c r="AD29" s="485">
        <v>61</v>
      </c>
      <c r="AE29" s="486">
        <v>815</v>
      </c>
      <c r="AF29" s="484">
        <v>927</v>
      </c>
      <c r="AG29" s="485">
        <v>1742</v>
      </c>
      <c r="AH29" s="486">
        <v>35.1</v>
      </c>
      <c r="AI29" s="484">
        <v>32.1</v>
      </c>
      <c r="AJ29" s="485">
        <v>33.5</v>
      </c>
      <c r="AK29" s="486">
        <v>815</v>
      </c>
      <c r="AL29" s="484">
        <v>927</v>
      </c>
      <c r="AM29" s="485">
        <v>1742</v>
      </c>
      <c r="AN29" s="486">
        <v>65</v>
      </c>
      <c r="AO29" s="484">
        <v>46</v>
      </c>
      <c r="AP29" s="485">
        <v>55</v>
      </c>
      <c r="AQ29" s="486">
        <v>1030</v>
      </c>
      <c r="AR29" s="484">
        <v>1180</v>
      </c>
      <c r="AS29" s="485">
        <v>2210</v>
      </c>
      <c r="AT29" s="486">
        <v>68</v>
      </c>
      <c r="AU29" s="484">
        <v>50</v>
      </c>
      <c r="AV29" s="485">
        <v>58</v>
      </c>
      <c r="AW29" s="486">
        <v>1030</v>
      </c>
      <c r="AX29" s="484">
        <v>1180</v>
      </c>
      <c r="AY29" s="485">
        <v>2210</v>
      </c>
      <c r="AZ29" s="486">
        <v>34.4</v>
      </c>
      <c r="BA29" s="484">
        <v>31.5</v>
      </c>
      <c r="BB29" s="485">
        <v>32.9</v>
      </c>
      <c r="BC29" s="486">
        <v>1030</v>
      </c>
      <c r="BD29" s="484">
        <v>1180</v>
      </c>
      <c r="BE29" s="485">
        <v>2210</v>
      </c>
    </row>
    <row r="30" spans="1:57" x14ac:dyDescent="0.35">
      <c r="A30" t="s">
        <v>73</v>
      </c>
      <c r="B30" t="s">
        <v>318</v>
      </c>
      <c r="C30" t="s">
        <v>309</v>
      </c>
      <c r="D30" s="486">
        <v>49</v>
      </c>
      <c r="E30" s="484">
        <v>27</v>
      </c>
      <c r="F30" s="485">
        <v>38</v>
      </c>
      <c r="G30" s="486">
        <v>445</v>
      </c>
      <c r="H30" s="484">
        <v>470</v>
      </c>
      <c r="I30" s="485">
        <v>915</v>
      </c>
      <c r="J30" s="486">
        <v>52</v>
      </c>
      <c r="K30" s="484">
        <v>31</v>
      </c>
      <c r="L30" s="485">
        <v>41</v>
      </c>
      <c r="M30" s="486">
        <v>445</v>
      </c>
      <c r="N30" s="484">
        <v>470</v>
      </c>
      <c r="O30" s="485">
        <v>915</v>
      </c>
      <c r="P30" s="486">
        <v>32.1</v>
      </c>
      <c r="Q30" s="484">
        <v>28.2</v>
      </c>
      <c r="R30" s="485">
        <v>30.1</v>
      </c>
      <c r="S30" s="486">
        <v>445</v>
      </c>
      <c r="T30" s="484">
        <v>470</v>
      </c>
      <c r="U30" s="485">
        <v>915</v>
      </c>
      <c r="V30" s="486">
        <v>65</v>
      </c>
      <c r="W30" s="484">
        <v>48</v>
      </c>
      <c r="X30" s="485">
        <v>56</v>
      </c>
      <c r="Y30" s="486">
        <v>1158</v>
      </c>
      <c r="Z30" s="484">
        <v>1165</v>
      </c>
      <c r="AA30" s="485">
        <v>2323</v>
      </c>
      <c r="AB30" s="486">
        <v>68</v>
      </c>
      <c r="AC30" s="484">
        <v>52</v>
      </c>
      <c r="AD30" s="485">
        <v>60</v>
      </c>
      <c r="AE30" s="486">
        <v>1158</v>
      </c>
      <c r="AF30" s="484">
        <v>1165</v>
      </c>
      <c r="AG30" s="485">
        <v>2323</v>
      </c>
      <c r="AH30" s="486">
        <v>35.9</v>
      </c>
      <c r="AI30" s="484">
        <v>32.4</v>
      </c>
      <c r="AJ30" s="485">
        <v>34.1</v>
      </c>
      <c r="AK30" s="486">
        <v>1158</v>
      </c>
      <c r="AL30" s="484">
        <v>1165</v>
      </c>
      <c r="AM30" s="485">
        <v>2323</v>
      </c>
      <c r="AN30" s="486">
        <v>60</v>
      </c>
      <c r="AO30" s="484">
        <v>42</v>
      </c>
      <c r="AP30" s="485">
        <v>51</v>
      </c>
      <c r="AQ30" s="486">
        <v>1603</v>
      </c>
      <c r="AR30" s="484">
        <v>1635</v>
      </c>
      <c r="AS30" s="485">
        <v>3238</v>
      </c>
      <c r="AT30" s="486">
        <v>64</v>
      </c>
      <c r="AU30" s="484">
        <v>46</v>
      </c>
      <c r="AV30" s="485">
        <v>55</v>
      </c>
      <c r="AW30" s="486">
        <v>1603</v>
      </c>
      <c r="AX30" s="484">
        <v>1635</v>
      </c>
      <c r="AY30" s="485">
        <v>3238</v>
      </c>
      <c r="AZ30" s="486">
        <v>34.799999999999997</v>
      </c>
      <c r="BA30" s="484">
        <v>31.2</v>
      </c>
      <c r="BB30" s="485">
        <v>33</v>
      </c>
      <c r="BC30" s="486">
        <v>1603</v>
      </c>
      <c r="BD30" s="484">
        <v>1635</v>
      </c>
      <c r="BE30" s="485">
        <v>3238</v>
      </c>
    </row>
    <row r="31" spans="1:57" x14ac:dyDescent="0.35">
      <c r="A31" t="s">
        <v>148</v>
      </c>
      <c r="B31" t="s">
        <v>393</v>
      </c>
      <c r="C31" t="s">
        <v>392</v>
      </c>
      <c r="D31" s="486">
        <v>34</v>
      </c>
      <c r="E31" s="484">
        <v>26</v>
      </c>
      <c r="F31" s="485">
        <v>30</v>
      </c>
      <c r="G31" s="486">
        <v>116</v>
      </c>
      <c r="H31" s="484">
        <v>117</v>
      </c>
      <c r="I31" s="485">
        <v>233</v>
      </c>
      <c r="J31" s="486">
        <v>39</v>
      </c>
      <c r="K31" s="484">
        <v>27</v>
      </c>
      <c r="L31" s="485">
        <v>33</v>
      </c>
      <c r="M31" s="486">
        <v>116</v>
      </c>
      <c r="N31" s="484">
        <v>117</v>
      </c>
      <c r="O31" s="485">
        <v>233</v>
      </c>
      <c r="P31" s="486">
        <v>30.4</v>
      </c>
      <c r="Q31" s="484">
        <v>29.6</v>
      </c>
      <c r="R31" s="485">
        <v>30</v>
      </c>
      <c r="S31" s="486">
        <v>116</v>
      </c>
      <c r="T31" s="484">
        <v>117</v>
      </c>
      <c r="U31" s="485">
        <v>233</v>
      </c>
      <c r="V31" s="486">
        <v>73</v>
      </c>
      <c r="W31" s="484">
        <v>57</v>
      </c>
      <c r="X31" s="485">
        <v>64</v>
      </c>
      <c r="Y31" s="486">
        <v>770</v>
      </c>
      <c r="Z31" s="484">
        <v>857</v>
      </c>
      <c r="AA31" s="485">
        <v>1627</v>
      </c>
      <c r="AB31" s="486">
        <v>74</v>
      </c>
      <c r="AC31" s="484">
        <v>60</v>
      </c>
      <c r="AD31" s="485">
        <v>67</v>
      </c>
      <c r="AE31" s="486">
        <v>770</v>
      </c>
      <c r="AF31" s="484">
        <v>857</v>
      </c>
      <c r="AG31" s="485">
        <v>1627</v>
      </c>
      <c r="AH31" s="486">
        <v>36.299999999999997</v>
      </c>
      <c r="AI31" s="484">
        <v>34.1</v>
      </c>
      <c r="AJ31" s="485">
        <v>35.1</v>
      </c>
      <c r="AK31" s="486">
        <v>770</v>
      </c>
      <c r="AL31" s="484">
        <v>857</v>
      </c>
      <c r="AM31" s="485">
        <v>1627</v>
      </c>
      <c r="AN31" s="486">
        <v>68</v>
      </c>
      <c r="AO31" s="484">
        <v>53</v>
      </c>
      <c r="AP31" s="485">
        <v>60</v>
      </c>
      <c r="AQ31" s="486">
        <v>886</v>
      </c>
      <c r="AR31" s="484">
        <v>974</v>
      </c>
      <c r="AS31" s="485">
        <v>1860</v>
      </c>
      <c r="AT31" s="486">
        <v>70</v>
      </c>
      <c r="AU31" s="484">
        <v>56</v>
      </c>
      <c r="AV31" s="485">
        <v>63</v>
      </c>
      <c r="AW31" s="486">
        <v>886</v>
      </c>
      <c r="AX31" s="484">
        <v>974</v>
      </c>
      <c r="AY31" s="485">
        <v>1860</v>
      </c>
      <c r="AZ31" s="486">
        <v>35.5</v>
      </c>
      <c r="BA31" s="484">
        <v>33.5</v>
      </c>
      <c r="BB31" s="485">
        <v>34.5</v>
      </c>
      <c r="BC31" s="486">
        <v>886</v>
      </c>
      <c r="BD31" s="484">
        <v>974</v>
      </c>
      <c r="BE31" s="485">
        <v>1860</v>
      </c>
    </row>
    <row r="32" spans="1:57" x14ac:dyDescent="0.35">
      <c r="A32" t="s">
        <v>150</v>
      </c>
      <c r="B32" t="s">
        <v>182</v>
      </c>
      <c r="C32" t="s">
        <v>392</v>
      </c>
      <c r="D32" s="486">
        <v>46</v>
      </c>
      <c r="E32" s="484">
        <v>29</v>
      </c>
      <c r="F32" s="485">
        <v>38</v>
      </c>
      <c r="G32" s="486">
        <v>578</v>
      </c>
      <c r="H32" s="484">
        <v>579</v>
      </c>
      <c r="I32" s="485">
        <v>1157</v>
      </c>
      <c r="J32" s="486">
        <v>52</v>
      </c>
      <c r="K32" s="484">
        <v>35</v>
      </c>
      <c r="L32" s="485">
        <v>44</v>
      </c>
      <c r="M32" s="486">
        <v>578</v>
      </c>
      <c r="N32" s="484">
        <v>579</v>
      </c>
      <c r="O32" s="485">
        <v>1157</v>
      </c>
      <c r="P32" s="486">
        <v>32.1</v>
      </c>
      <c r="Q32" s="484">
        <v>28.9</v>
      </c>
      <c r="R32" s="485">
        <v>30.5</v>
      </c>
      <c r="S32" s="486">
        <v>578</v>
      </c>
      <c r="T32" s="484">
        <v>579</v>
      </c>
      <c r="U32" s="485">
        <v>1157</v>
      </c>
      <c r="V32" s="486">
        <v>67</v>
      </c>
      <c r="W32" s="484">
        <v>52</v>
      </c>
      <c r="X32" s="485">
        <v>59</v>
      </c>
      <c r="Y32" s="486">
        <v>1973</v>
      </c>
      <c r="Z32" s="484">
        <v>2072</v>
      </c>
      <c r="AA32" s="485">
        <v>4045</v>
      </c>
      <c r="AB32" s="486">
        <v>70</v>
      </c>
      <c r="AC32" s="484">
        <v>55</v>
      </c>
      <c r="AD32" s="485">
        <v>63</v>
      </c>
      <c r="AE32" s="486">
        <v>1973</v>
      </c>
      <c r="AF32" s="484">
        <v>2072</v>
      </c>
      <c r="AG32" s="485">
        <v>4045</v>
      </c>
      <c r="AH32" s="486">
        <v>35.9</v>
      </c>
      <c r="AI32" s="484">
        <v>33.5</v>
      </c>
      <c r="AJ32" s="485">
        <v>34.700000000000003</v>
      </c>
      <c r="AK32" s="486">
        <v>1973</v>
      </c>
      <c r="AL32" s="484">
        <v>2072</v>
      </c>
      <c r="AM32" s="485">
        <v>4045</v>
      </c>
      <c r="AN32" s="486">
        <v>63</v>
      </c>
      <c r="AO32" s="484">
        <v>47</v>
      </c>
      <c r="AP32" s="485">
        <v>55</v>
      </c>
      <c r="AQ32" s="486">
        <v>2551</v>
      </c>
      <c r="AR32" s="484">
        <v>2651</v>
      </c>
      <c r="AS32" s="485">
        <v>5202</v>
      </c>
      <c r="AT32" s="486">
        <v>66</v>
      </c>
      <c r="AU32" s="484">
        <v>51</v>
      </c>
      <c r="AV32" s="485">
        <v>58</v>
      </c>
      <c r="AW32" s="486">
        <v>2551</v>
      </c>
      <c r="AX32" s="484">
        <v>2651</v>
      </c>
      <c r="AY32" s="485">
        <v>5202</v>
      </c>
      <c r="AZ32" s="486">
        <v>35</v>
      </c>
      <c r="BA32" s="484">
        <v>32.5</v>
      </c>
      <c r="BB32" s="485">
        <v>33.700000000000003</v>
      </c>
      <c r="BC32" s="486">
        <v>2551</v>
      </c>
      <c r="BD32" s="484">
        <v>2651</v>
      </c>
      <c r="BE32" s="485">
        <v>5202</v>
      </c>
    </row>
    <row r="33" spans="1:57" x14ac:dyDescent="0.35">
      <c r="A33" t="s">
        <v>156</v>
      </c>
      <c r="B33" t="s">
        <v>400</v>
      </c>
      <c r="C33" t="s">
        <v>392</v>
      </c>
      <c r="D33" s="486">
        <v>53</v>
      </c>
      <c r="E33" s="484">
        <v>34</v>
      </c>
      <c r="F33" s="485">
        <v>43</v>
      </c>
      <c r="G33" s="486">
        <v>153</v>
      </c>
      <c r="H33" s="484">
        <v>161</v>
      </c>
      <c r="I33" s="485">
        <v>314</v>
      </c>
      <c r="J33" s="486">
        <v>57</v>
      </c>
      <c r="K33" s="484">
        <v>36</v>
      </c>
      <c r="L33" s="485">
        <v>46</v>
      </c>
      <c r="M33" s="486">
        <v>153</v>
      </c>
      <c r="N33" s="484">
        <v>161</v>
      </c>
      <c r="O33" s="485">
        <v>314</v>
      </c>
      <c r="P33" s="486">
        <v>32.200000000000003</v>
      </c>
      <c r="Q33" s="484">
        <v>29.9</v>
      </c>
      <c r="R33" s="485">
        <v>31</v>
      </c>
      <c r="S33" s="486">
        <v>153</v>
      </c>
      <c r="T33" s="484">
        <v>161</v>
      </c>
      <c r="U33" s="485">
        <v>314</v>
      </c>
      <c r="V33" s="486">
        <v>79</v>
      </c>
      <c r="W33" s="484">
        <v>65</v>
      </c>
      <c r="X33" s="485">
        <v>72</v>
      </c>
      <c r="Y33" s="486">
        <v>981</v>
      </c>
      <c r="Z33" s="484">
        <v>1105</v>
      </c>
      <c r="AA33" s="485">
        <v>2086</v>
      </c>
      <c r="AB33" s="486">
        <v>81</v>
      </c>
      <c r="AC33" s="484">
        <v>67</v>
      </c>
      <c r="AD33" s="485">
        <v>73</v>
      </c>
      <c r="AE33" s="486">
        <v>981</v>
      </c>
      <c r="AF33" s="484">
        <v>1105</v>
      </c>
      <c r="AG33" s="485">
        <v>2086</v>
      </c>
      <c r="AH33" s="486">
        <v>36.799999999999997</v>
      </c>
      <c r="AI33" s="484">
        <v>34.6</v>
      </c>
      <c r="AJ33" s="485">
        <v>35.700000000000003</v>
      </c>
      <c r="AK33" s="486">
        <v>981</v>
      </c>
      <c r="AL33" s="484">
        <v>1105</v>
      </c>
      <c r="AM33" s="485">
        <v>2086</v>
      </c>
      <c r="AN33" s="486">
        <v>76</v>
      </c>
      <c r="AO33" s="484">
        <v>61</v>
      </c>
      <c r="AP33" s="485">
        <v>68</v>
      </c>
      <c r="AQ33" s="486">
        <v>1134</v>
      </c>
      <c r="AR33" s="484">
        <v>1266</v>
      </c>
      <c r="AS33" s="485">
        <v>2400</v>
      </c>
      <c r="AT33" s="486">
        <v>78</v>
      </c>
      <c r="AU33" s="484">
        <v>63</v>
      </c>
      <c r="AV33" s="485">
        <v>70</v>
      </c>
      <c r="AW33" s="486">
        <v>1134</v>
      </c>
      <c r="AX33" s="484">
        <v>1266</v>
      </c>
      <c r="AY33" s="485">
        <v>2400</v>
      </c>
      <c r="AZ33" s="486">
        <v>36.200000000000003</v>
      </c>
      <c r="BA33" s="484">
        <v>34</v>
      </c>
      <c r="BB33" s="485">
        <v>35</v>
      </c>
      <c r="BC33" s="486">
        <v>1134</v>
      </c>
      <c r="BD33" s="484">
        <v>1266</v>
      </c>
      <c r="BE33" s="485">
        <v>2400</v>
      </c>
    </row>
    <row r="34" spans="1:57" x14ac:dyDescent="0.35">
      <c r="A34" t="s">
        <v>160</v>
      </c>
      <c r="B34" t="s">
        <v>404</v>
      </c>
      <c r="C34" t="s">
        <v>392</v>
      </c>
      <c r="D34" s="486">
        <v>58</v>
      </c>
      <c r="E34" s="484">
        <v>38</v>
      </c>
      <c r="F34" s="485">
        <v>48</v>
      </c>
      <c r="G34" s="486">
        <v>176</v>
      </c>
      <c r="H34" s="484">
        <v>164</v>
      </c>
      <c r="I34" s="485">
        <v>340</v>
      </c>
      <c r="J34" s="486">
        <v>63</v>
      </c>
      <c r="K34" s="484">
        <v>41</v>
      </c>
      <c r="L34" s="485">
        <v>52</v>
      </c>
      <c r="M34" s="486">
        <v>176</v>
      </c>
      <c r="N34" s="484">
        <v>164</v>
      </c>
      <c r="O34" s="485">
        <v>340</v>
      </c>
      <c r="P34" s="486">
        <v>32.700000000000003</v>
      </c>
      <c r="Q34" s="484">
        <v>30.5</v>
      </c>
      <c r="R34" s="485">
        <v>31.6</v>
      </c>
      <c r="S34" s="486">
        <v>176</v>
      </c>
      <c r="T34" s="484">
        <v>164</v>
      </c>
      <c r="U34" s="485">
        <v>340</v>
      </c>
      <c r="V34" s="486">
        <v>79</v>
      </c>
      <c r="W34" s="484">
        <v>66</v>
      </c>
      <c r="X34" s="485">
        <v>72</v>
      </c>
      <c r="Y34" s="486">
        <v>1466</v>
      </c>
      <c r="Z34" s="484">
        <v>1539</v>
      </c>
      <c r="AA34" s="485">
        <v>3005</v>
      </c>
      <c r="AB34" s="486">
        <v>81</v>
      </c>
      <c r="AC34" s="484">
        <v>69</v>
      </c>
      <c r="AD34" s="485">
        <v>75</v>
      </c>
      <c r="AE34" s="486">
        <v>1466</v>
      </c>
      <c r="AF34" s="484">
        <v>1539</v>
      </c>
      <c r="AG34" s="485">
        <v>3005</v>
      </c>
      <c r="AH34" s="486">
        <v>36.799999999999997</v>
      </c>
      <c r="AI34" s="484">
        <v>34.4</v>
      </c>
      <c r="AJ34" s="485">
        <v>35.6</v>
      </c>
      <c r="AK34" s="486">
        <v>1466</v>
      </c>
      <c r="AL34" s="484">
        <v>1539</v>
      </c>
      <c r="AM34" s="485">
        <v>3005</v>
      </c>
      <c r="AN34" s="486">
        <v>77</v>
      </c>
      <c r="AO34" s="484">
        <v>63</v>
      </c>
      <c r="AP34" s="485">
        <v>70</v>
      </c>
      <c r="AQ34" s="486">
        <v>1642</v>
      </c>
      <c r="AR34" s="484">
        <v>1703</v>
      </c>
      <c r="AS34" s="485">
        <v>3345</v>
      </c>
      <c r="AT34" s="486">
        <v>79</v>
      </c>
      <c r="AU34" s="484">
        <v>66</v>
      </c>
      <c r="AV34" s="485">
        <v>72</v>
      </c>
      <c r="AW34" s="486">
        <v>1642</v>
      </c>
      <c r="AX34" s="484">
        <v>1703</v>
      </c>
      <c r="AY34" s="485">
        <v>3345</v>
      </c>
      <c r="AZ34" s="486">
        <v>36.299999999999997</v>
      </c>
      <c r="BA34" s="484">
        <v>34</v>
      </c>
      <c r="BB34" s="485">
        <v>35.200000000000003</v>
      </c>
      <c r="BC34" s="486">
        <v>1642</v>
      </c>
      <c r="BD34" s="484">
        <v>1703</v>
      </c>
      <c r="BE34" s="485">
        <v>3345</v>
      </c>
    </row>
    <row r="35" spans="1:57" x14ac:dyDescent="0.35">
      <c r="A35" t="s">
        <v>157</v>
      </c>
      <c r="B35" t="s">
        <v>401</v>
      </c>
      <c r="C35" t="s">
        <v>392</v>
      </c>
      <c r="D35" s="486">
        <v>56</v>
      </c>
      <c r="E35" s="484">
        <v>30</v>
      </c>
      <c r="F35" s="485">
        <v>44</v>
      </c>
      <c r="G35" s="486">
        <v>340</v>
      </c>
      <c r="H35" s="484">
        <v>323</v>
      </c>
      <c r="I35" s="485">
        <v>663</v>
      </c>
      <c r="J35" s="486">
        <v>58</v>
      </c>
      <c r="K35" s="484">
        <v>33</v>
      </c>
      <c r="L35" s="485">
        <v>46</v>
      </c>
      <c r="M35" s="486">
        <v>340</v>
      </c>
      <c r="N35" s="484">
        <v>323</v>
      </c>
      <c r="O35" s="485">
        <v>663</v>
      </c>
      <c r="P35" s="486">
        <v>31.6</v>
      </c>
      <c r="Q35" s="484">
        <v>28.6</v>
      </c>
      <c r="R35" s="485">
        <v>30.1</v>
      </c>
      <c r="S35" s="486">
        <v>340</v>
      </c>
      <c r="T35" s="484">
        <v>323</v>
      </c>
      <c r="U35" s="485">
        <v>663</v>
      </c>
      <c r="V35" s="486">
        <v>69</v>
      </c>
      <c r="W35" s="484">
        <v>54</v>
      </c>
      <c r="X35" s="485">
        <v>61</v>
      </c>
      <c r="Y35" s="486">
        <v>1103</v>
      </c>
      <c r="Z35" s="484">
        <v>1230</v>
      </c>
      <c r="AA35" s="485">
        <v>2333</v>
      </c>
      <c r="AB35" s="486">
        <v>69</v>
      </c>
      <c r="AC35" s="484">
        <v>55</v>
      </c>
      <c r="AD35" s="485">
        <v>62</v>
      </c>
      <c r="AE35" s="486">
        <v>1103</v>
      </c>
      <c r="AF35" s="484">
        <v>1230</v>
      </c>
      <c r="AG35" s="485">
        <v>2333</v>
      </c>
      <c r="AH35" s="486">
        <v>34.200000000000003</v>
      </c>
      <c r="AI35" s="484">
        <v>32.1</v>
      </c>
      <c r="AJ35" s="485">
        <v>33.1</v>
      </c>
      <c r="AK35" s="486">
        <v>1103</v>
      </c>
      <c r="AL35" s="484">
        <v>1230</v>
      </c>
      <c r="AM35" s="485">
        <v>2333</v>
      </c>
      <c r="AN35" s="486">
        <v>66</v>
      </c>
      <c r="AO35" s="484">
        <v>49</v>
      </c>
      <c r="AP35" s="485">
        <v>57</v>
      </c>
      <c r="AQ35" s="486">
        <v>1443</v>
      </c>
      <c r="AR35" s="484">
        <v>1553</v>
      </c>
      <c r="AS35" s="485">
        <v>2996</v>
      </c>
      <c r="AT35" s="486">
        <v>67</v>
      </c>
      <c r="AU35" s="484">
        <v>51</v>
      </c>
      <c r="AV35" s="485">
        <v>58</v>
      </c>
      <c r="AW35" s="486">
        <v>1443</v>
      </c>
      <c r="AX35" s="484">
        <v>1553</v>
      </c>
      <c r="AY35" s="485">
        <v>2996</v>
      </c>
      <c r="AZ35" s="486">
        <v>33.6</v>
      </c>
      <c r="BA35" s="484">
        <v>31.4</v>
      </c>
      <c r="BB35" s="485">
        <v>32.4</v>
      </c>
      <c r="BC35" s="486">
        <v>1443</v>
      </c>
      <c r="BD35" s="484">
        <v>1553</v>
      </c>
      <c r="BE35" s="485">
        <v>2996</v>
      </c>
    </row>
    <row r="36" spans="1:57" x14ac:dyDescent="0.35">
      <c r="A36" t="s">
        <v>162</v>
      </c>
      <c r="B36" t="s">
        <v>406</v>
      </c>
      <c r="C36" t="s">
        <v>392</v>
      </c>
      <c r="D36" s="486">
        <v>50</v>
      </c>
      <c r="E36" s="484">
        <v>38</v>
      </c>
      <c r="F36" s="485">
        <v>44</v>
      </c>
      <c r="G36" s="486">
        <v>151</v>
      </c>
      <c r="H36" s="484">
        <v>169</v>
      </c>
      <c r="I36" s="485">
        <v>320</v>
      </c>
      <c r="J36" s="486">
        <v>56</v>
      </c>
      <c r="K36" s="484">
        <v>41</v>
      </c>
      <c r="L36" s="485">
        <v>48</v>
      </c>
      <c r="M36" s="486">
        <v>151</v>
      </c>
      <c r="N36" s="484">
        <v>169</v>
      </c>
      <c r="O36" s="485">
        <v>320</v>
      </c>
      <c r="P36" s="486">
        <v>31.3</v>
      </c>
      <c r="Q36" s="484">
        <v>29.7</v>
      </c>
      <c r="R36" s="485">
        <v>30.5</v>
      </c>
      <c r="S36" s="486">
        <v>151</v>
      </c>
      <c r="T36" s="484">
        <v>169</v>
      </c>
      <c r="U36" s="485">
        <v>320</v>
      </c>
      <c r="V36" s="486">
        <v>72</v>
      </c>
      <c r="W36" s="484">
        <v>51</v>
      </c>
      <c r="X36" s="485">
        <v>61</v>
      </c>
      <c r="Y36" s="486">
        <v>538</v>
      </c>
      <c r="Z36" s="484">
        <v>549</v>
      </c>
      <c r="AA36" s="485">
        <v>1087</v>
      </c>
      <c r="AB36" s="486">
        <v>76</v>
      </c>
      <c r="AC36" s="484">
        <v>55</v>
      </c>
      <c r="AD36" s="485">
        <v>65</v>
      </c>
      <c r="AE36" s="486">
        <v>538</v>
      </c>
      <c r="AF36" s="484">
        <v>549</v>
      </c>
      <c r="AG36" s="485">
        <v>1087</v>
      </c>
      <c r="AH36" s="486">
        <v>35.700000000000003</v>
      </c>
      <c r="AI36" s="484">
        <v>32.6</v>
      </c>
      <c r="AJ36" s="485">
        <v>34.1</v>
      </c>
      <c r="AK36" s="486">
        <v>538</v>
      </c>
      <c r="AL36" s="484">
        <v>549</v>
      </c>
      <c r="AM36" s="485">
        <v>1087</v>
      </c>
      <c r="AN36" s="486">
        <v>67</v>
      </c>
      <c r="AO36" s="484">
        <v>48</v>
      </c>
      <c r="AP36" s="485">
        <v>57</v>
      </c>
      <c r="AQ36" s="486">
        <v>689</v>
      </c>
      <c r="AR36" s="484">
        <v>718</v>
      </c>
      <c r="AS36" s="485">
        <v>1407</v>
      </c>
      <c r="AT36" s="486">
        <v>72</v>
      </c>
      <c r="AU36" s="484">
        <v>52</v>
      </c>
      <c r="AV36" s="485">
        <v>61</v>
      </c>
      <c r="AW36" s="486">
        <v>689</v>
      </c>
      <c r="AX36" s="484">
        <v>718</v>
      </c>
      <c r="AY36" s="485">
        <v>1407</v>
      </c>
      <c r="AZ36" s="486">
        <v>34.700000000000003</v>
      </c>
      <c r="BA36" s="484">
        <v>31.9</v>
      </c>
      <c r="BB36" s="485">
        <v>33.299999999999997</v>
      </c>
      <c r="BC36" s="486">
        <v>689</v>
      </c>
      <c r="BD36" s="484">
        <v>718</v>
      </c>
      <c r="BE36" s="485">
        <v>1407</v>
      </c>
    </row>
    <row r="37" spans="1:57" x14ac:dyDescent="0.35">
      <c r="A37" t="s">
        <v>149</v>
      </c>
      <c r="B37" t="s">
        <v>394</v>
      </c>
      <c r="C37" t="s">
        <v>392</v>
      </c>
      <c r="D37" s="486">
        <v>56</v>
      </c>
      <c r="E37" s="484">
        <v>45</v>
      </c>
      <c r="F37" s="485">
        <v>51</v>
      </c>
      <c r="G37" s="486">
        <v>151</v>
      </c>
      <c r="H37" s="484">
        <v>121</v>
      </c>
      <c r="I37" s="485">
        <v>272</v>
      </c>
      <c r="J37" s="486">
        <v>56</v>
      </c>
      <c r="K37" s="484">
        <v>45</v>
      </c>
      <c r="L37" s="485">
        <v>51</v>
      </c>
      <c r="M37" s="486">
        <v>151</v>
      </c>
      <c r="N37" s="484">
        <v>121</v>
      </c>
      <c r="O37" s="485">
        <v>272</v>
      </c>
      <c r="P37" s="486">
        <v>34.4</v>
      </c>
      <c r="Q37" s="484">
        <v>32.5</v>
      </c>
      <c r="R37" s="485">
        <v>33.5</v>
      </c>
      <c r="S37" s="486">
        <v>151</v>
      </c>
      <c r="T37" s="484">
        <v>121</v>
      </c>
      <c r="U37" s="485">
        <v>272</v>
      </c>
      <c r="V37" s="486">
        <v>76</v>
      </c>
      <c r="W37" s="484">
        <v>63</v>
      </c>
      <c r="X37" s="485">
        <v>69</v>
      </c>
      <c r="Y37" s="486">
        <v>840</v>
      </c>
      <c r="Z37" s="484">
        <v>858</v>
      </c>
      <c r="AA37" s="485">
        <v>1698</v>
      </c>
      <c r="AB37" s="486">
        <v>77</v>
      </c>
      <c r="AC37" s="484">
        <v>64</v>
      </c>
      <c r="AD37" s="485">
        <v>70</v>
      </c>
      <c r="AE37" s="486">
        <v>840</v>
      </c>
      <c r="AF37" s="484">
        <v>858</v>
      </c>
      <c r="AG37" s="485">
        <v>1698</v>
      </c>
      <c r="AH37" s="486">
        <v>38.4</v>
      </c>
      <c r="AI37" s="484">
        <v>35.4</v>
      </c>
      <c r="AJ37" s="485">
        <v>36.9</v>
      </c>
      <c r="AK37" s="486">
        <v>840</v>
      </c>
      <c r="AL37" s="484">
        <v>858</v>
      </c>
      <c r="AM37" s="485">
        <v>1698</v>
      </c>
      <c r="AN37" s="486">
        <v>73</v>
      </c>
      <c r="AO37" s="484">
        <v>60</v>
      </c>
      <c r="AP37" s="485">
        <v>67</v>
      </c>
      <c r="AQ37" s="486">
        <v>991</v>
      </c>
      <c r="AR37" s="484">
        <v>979</v>
      </c>
      <c r="AS37" s="485">
        <v>1970</v>
      </c>
      <c r="AT37" s="486">
        <v>73</v>
      </c>
      <c r="AU37" s="484">
        <v>61</v>
      </c>
      <c r="AV37" s="485">
        <v>67</v>
      </c>
      <c r="AW37" s="486">
        <v>991</v>
      </c>
      <c r="AX37" s="484">
        <v>979</v>
      </c>
      <c r="AY37" s="485">
        <v>1970</v>
      </c>
      <c r="AZ37" s="486">
        <v>37.799999999999997</v>
      </c>
      <c r="BA37" s="484">
        <v>35</v>
      </c>
      <c r="BB37" s="485">
        <v>36.4</v>
      </c>
      <c r="BC37" s="486">
        <v>991</v>
      </c>
      <c r="BD37" s="484">
        <v>979</v>
      </c>
      <c r="BE37" s="485">
        <v>1970</v>
      </c>
    </row>
    <row r="38" spans="1:57" x14ac:dyDescent="0.35">
      <c r="A38" t="s">
        <v>158</v>
      </c>
      <c r="B38" t="s">
        <v>402</v>
      </c>
      <c r="C38" t="s">
        <v>392</v>
      </c>
      <c r="D38" s="486">
        <v>62</v>
      </c>
      <c r="E38" s="484">
        <v>34</v>
      </c>
      <c r="F38" s="485">
        <v>46</v>
      </c>
      <c r="G38" s="486">
        <v>78</v>
      </c>
      <c r="H38" s="484">
        <v>102</v>
      </c>
      <c r="I38" s="485">
        <v>180</v>
      </c>
      <c r="J38" s="486">
        <v>63</v>
      </c>
      <c r="K38" s="484">
        <v>34</v>
      </c>
      <c r="L38" s="485">
        <v>47</v>
      </c>
      <c r="M38" s="486">
        <v>78</v>
      </c>
      <c r="N38" s="484">
        <v>102</v>
      </c>
      <c r="O38" s="485">
        <v>180</v>
      </c>
      <c r="P38" s="486">
        <v>34</v>
      </c>
      <c r="Q38" s="484">
        <v>31</v>
      </c>
      <c r="R38" s="485">
        <v>32.299999999999997</v>
      </c>
      <c r="S38" s="486">
        <v>78</v>
      </c>
      <c r="T38" s="484">
        <v>102</v>
      </c>
      <c r="U38" s="485">
        <v>180</v>
      </c>
      <c r="V38" s="486">
        <v>70</v>
      </c>
      <c r="W38" s="484">
        <v>52</v>
      </c>
      <c r="X38" s="485">
        <v>61</v>
      </c>
      <c r="Y38" s="486">
        <v>659</v>
      </c>
      <c r="Z38" s="484">
        <v>715</v>
      </c>
      <c r="AA38" s="485">
        <v>1374</v>
      </c>
      <c r="AB38" s="486">
        <v>71</v>
      </c>
      <c r="AC38" s="484">
        <v>54</v>
      </c>
      <c r="AD38" s="485">
        <v>62</v>
      </c>
      <c r="AE38" s="486">
        <v>659</v>
      </c>
      <c r="AF38" s="484">
        <v>715</v>
      </c>
      <c r="AG38" s="485">
        <v>1374</v>
      </c>
      <c r="AH38" s="486">
        <v>36.1</v>
      </c>
      <c r="AI38" s="484">
        <v>33.6</v>
      </c>
      <c r="AJ38" s="485">
        <v>34.799999999999997</v>
      </c>
      <c r="AK38" s="486">
        <v>659</v>
      </c>
      <c r="AL38" s="484">
        <v>715</v>
      </c>
      <c r="AM38" s="485">
        <v>1374</v>
      </c>
      <c r="AN38" s="486">
        <v>69</v>
      </c>
      <c r="AO38" s="484">
        <v>50</v>
      </c>
      <c r="AP38" s="485">
        <v>59</v>
      </c>
      <c r="AQ38" s="486">
        <v>737</v>
      </c>
      <c r="AR38" s="484">
        <v>817</v>
      </c>
      <c r="AS38" s="485">
        <v>1554</v>
      </c>
      <c r="AT38" s="486">
        <v>70</v>
      </c>
      <c r="AU38" s="484">
        <v>51</v>
      </c>
      <c r="AV38" s="485">
        <v>60</v>
      </c>
      <c r="AW38" s="486">
        <v>737</v>
      </c>
      <c r="AX38" s="484">
        <v>817</v>
      </c>
      <c r="AY38" s="485">
        <v>1554</v>
      </c>
      <c r="AZ38" s="486">
        <v>35.9</v>
      </c>
      <c r="BA38" s="484">
        <v>33.299999999999997</v>
      </c>
      <c r="BB38" s="485">
        <v>34.5</v>
      </c>
      <c r="BC38" s="486">
        <v>737</v>
      </c>
      <c r="BD38" s="484">
        <v>817</v>
      </c>
      <c r="BE38" s="485">
        <v>1554</v>
      </c>
    </row>
    <row r="39" spans="1:57" x14ac:dyDescent="0.35">
      <c r="A39" t="s">
        <v>161</v>
      </c>
      <c r="B39" t="s">
        <v>405</v>
      </c>
      <c r="C39" t="s">
        <v>392</v>
      </c>
      <c r="D39" s="486">
        <v>52</v>
      </c>
      <c r="E39" s="484">
        <v>35</v>
      </c>
      <c r="F39" s="485">
        <v>43</v>
      </c>
      <c r="G39" s="486">
        <v>179</v>
      </c>
      <c r="H39" s="484">
        <v>208</v>
      </c>
      <c r="I39" s="485">
        <v>387</v>
      </c>
      <c r="J39" s="486">
        <v>52</v>
      </c>
      <c r="K39" s="484">
        <v>38</v>
      </c>
      <c r="L39" s="485">
        <v>44</v>
      </c>
      <c r="M39" s="486">
        <v>179</v>
      </c>
      <c r="N39" s="484">
        <v>208</v>
      </c>
      <c r="O39" s="485">
        <v>387</v>
      </c>
      <c r="P39" s="486">
        <v>33.299999999999997</v>
      </c>
      <c r="Q39" s="484">
        <v>31.4</v>
      </c>
      <c r="R39" s="485">
        <v>32.299999999999997</v>
      </c>
      <c r="S39" s="486">
        <v>179</v>
      </c>
      <c r="T39" s="484">
        <v>208</v>
      </c>
      <c r="U39" s="485">
        <v>387</v>
      </c>
      <c r="V39" s="486">
        <v>70</v>
      </c>
      <c r="W39" s="484">
        <v>52</v>
      </c>
      <c r="X39" s="485">
        <v>61</v>
      </c>
      <c r="Y39" s="486">
        <v>1185</v>
      </c>
      <c r="Z39" s="484">
        <v>1233</v>
      </c>
      <c r="AA39" s="485">
        <v>2418</v>
      </c>
      <c r="AB39" s="486">
        <v>72</v>
      </c>
      <c r="AC39" s="484">
        <v>55</v>
      </c>
      <c r="AD39" s="485">
        <v>63</v>
      </c>
      <c r="AE39" s="486">
        <v>1185</v>
      </c>
      <c r="AF39" s="484">
        <v>1233</v>
      </c>
      <c r="AG39" s="485">
        <v>2418</v>
      </c>
      <c r="AH39" s="486">
        <v>36.6</v>
      </c>
      <c r="AI39" s="484">
        <v>33.700000000000003</v>
      </c>
      <c r="AJ39" s="485">
        <v>35.1</v>
      </c>
      <c r="AK39" s="486">
        <v>1185</v>
      </c>
      <c r="AL39" s="484">
        <v>1233</v>
      </c>
      <c r="AM39" s="485">
        <v>2418</v>
      </c>
      <c r="AN39" s="486">
        <v>68</v>
      </c>
      <c r="AO39" s="484">
        <v>49</v>
      </c>
      <c r="AP39" s="485">
        <v>58</v>
      </c>
      <c r="AQ39" s="486">
        <v>1364</v>
      </c>
      <c r="AR39" s="484">
        <v>1441</v>
      </c>
      <c r="AS39" s="485">
        <v>2805</v>
      </c>
      <c r="AT39" s="486">
        <v>69</v>
      </c>
      <c r="AU39" s="484">
        <v>52</v>
      </c>
      <c r="AV39" s="485">
        <v>61</v>
      </c>
      <c r="AW39" s="486">
        <v>1364</v>
      </c>
      <c r="AX39" s="484">
        <v>1441</v>
      </c>
      <c r="AY39" s="485">
        <v>2805</v>
      </c>
      <c r="AZ39" s="486">
        <v>36.200000000000003</v>
      </c>
      <c r="BA39" s="484">
        <v>33.4</v>
      </c>
      <c r="BB39" s="485">
        <v>34.700000000000003</v>
      </c>
      <c r="BC39" s="486">
        <v>1364</v>
      </c>
      <c r="BD39" s="484">
        <v>1441</v>
      </c>
      <c r="BE39" s="485">
        <v>2805</v>
      </c>
    </row>
    <row r="40" spans="1:57" x14ac:dyDescent="0.35">
      <c r="A40" t="s">
        <v>87</v>
      </c>
      <c r="B40" t="s">
        <v>332</v>
      </c>
      <c r="C40" t="s">
        <v>324</v>
      </c>
      <c r="D40" s="486">
        <v>54</v>
      </c>
      <c r="E40" s="484">
        <v>40</v>
      </c>
      <c r="F40" s="485">
        <v>47</v>
      </c>
      <c r="G40" s="486">
        <v>278</v>
      </c>
      <c r="H40" s="484">
        <v>282</v>
      </c>
      <c r="I40" s="485">
        <v>560</v>
      </c>
      <c r="J40" s="486">
        <v>59</v>
      </c>
      <c r="K40" s="484">
        <v>45</v>
      </c>
      <c r="L40" s="485">
        <v>52</v>
      </c>
      <c r="M40" s="486">
        <v>278</v>
      </c>
      <c r="N40" s="484">
        <v>282</v>
      </c>
      <c r="O40" s="485">
        <v>560</v>
      </c>
      <c r="P40" s="486">
        <v>33.4</v>
      </c>
      <c r="Q40" s="484">
        <v>30.7</v>
      </c>
      <c r="R40" s="485">
        <v>32.1</v>
      </c>
      <c r="S40" s="486">
        <v>278</v>
      </c>
      <c r="T40" s="484">
        <v>282</v>
      </c>
      <c r="U40" s="485">
        <v>560</v>
      </c>
      <c r="V40" s="486">
        <v>68</v>
      </c>
      <c r="W40" s="484">
        <v>49</v>
      </c>
      <c r="X40" s="485">
        <v>58</v>
      </c>
      <c r="Y40" s="486">
        <v>1170</v>
      </c>
      <c r="Z40" s="484">
        <v>1190</v>
      </c>
      <c r="AA40" s="485">
        <v>2360</v>
      </c>
      <c r="AB40" s="486">
        <v>70</v>
      </c>
      <c r="AC40" s="484">
        <v>52</v>
      </c>
      <c r="AD40" s="485">
        <v>61</v>
      </c>
      <c r="AE40" s="486">
        <v>1170</v>
      </c>
      <c r="AF40" s="484">
        <v>1190</v>
      </c>
      <c r="AG40" s="485">
        <v>2360</v>
      </c>
      <c r="AH40" s="486">
        <v>36.4</v>
      </c>
      <c r="AI40" s="484">
        <v>33.1</v>
      </c>
      <c r="AJ40" s="485">
        <v>34.700000000000003</v>
      </c>
      <c r="AK40" s="486">
        <v>1170</v>
      </c>
      <c r="AL40" s="484">
        <v>1190</v>
      </c>
      <c r="AM40" s="485">
        <v>2360</v>
      </c>
      <c r="AN40" s="486">
        <v>65</v>
      </c>
      <c r="AO40" s="484">
        <v>47</v>
      </c>
      <c r="AP40" s="485">
        <v>56</v>
      </c>
      <c r="AQ40" s="486">
        <v>1448</v>
      </c>
      <c r="AR40" s="484">
        <v>1472</v>
      </c>
      <c r="AS40" s="485">
        <v>2920</v>
      </c>
      <c r="AT40" s="486">
        <v>68</v>
      </c>
      <c r="AU40" s="484">
        <v>51</v>
      </c>
      <c r="AV40" s="485">
        <v>59</v>
      </c>
      <c r="AW40" s="486">
        <v>1448</v>
      </c>
      <c r="AX40" s="484">
        <v>1472</v>
      </c>
      <c r="AY40" s="485">
        <v>2920</v>
      </c>
      <c r="AZ40" s="486">
        <v>35.799999999999997</v>
      </c>
      <c r="BA40" s="484">
        <v>32.700000000000003</v>
      </c>
      <c r="BB40" s="485">
        <v>34.200000000000003</v>
      </c>
      <c r="BC40" s="486">
        <v>1448</v>
      </c>
      <c r="BD40" s="484">
        <v>1472</v>
      </c>
      <c r="BE40" s="485">
        <v>2920</v>
      </c>
    </row>
    <row r="41" spans="1:57" x14ac:dyDescent="0.35">
      <c r="A41" t="s">
        <v>85</v>
      </c>
      <c r="B41" t="s">
        <v>330</v>
      </c>
      <c r="C41" t="s">
        <v>324</v>
      </c>
      <c r="D41" s="486">
        <v>49</v>
      </c>
      <c r="E41" s="484">
        <v>34</v>
      </c>
      <c r="F41" s="485">
        <v>42</v>
      </c>
      <c r="G41" s="486">
        <v>253</v>
      </c>
      <c r="H41" s="484">
        <v>274</v>
      </c>
      <c r="I41" s="485">
        <v>527</v>
      </c>
      <c r="J41" s="486">
        <v>54</v>
      </c>
      <c r="K41" s="484">
        <v>38</v>
      </c>
      <c r="L41" s="485">
        <v>45</v>
      </c>
      <c r="M41" s="486">
        <v>253</v>
      </c>
      <c r="N41" s="484">
        <v>274</v>
      </c>
      <c r="O41" s="485">
        <v>527</v>
      </c>
      <c r="P41" s="486">
        <v>32.6</v>
      </c>
      <c r="Q41" s="484">
        <v>30.1</v>
      </c>
      <c r="R41" s="485">
        <v>31.3</v>
      </c>
      <c r="S41" s="486">
        <v>253</v>
      </c>
      <c r="T41" s="484">
        <v>274</v>
      </c>
      <c r="U41" s="485">
        <v>527</v>
      </c>
      <c r="V41" s="486">
        <v>58</v>
      </c>
      <c r="W41" s="484">
        <v>42</v>
      </c>
      <c r="X41" s="485">
        <v>50</v>
      </c>
      <c r="Y41" s="486">
        <v>1308</v>
      </c>
      <c r="Z41" s="484">
        <v>1377</v>
      </c>
      <c r="AA41" s="485">
        <v>2685</v>
      </c>
      <c r="AB41" s="486">
        <v>61</v>
      </c>
      <c r="AC41" s="484">
        <v>45</v>
      </c>
      <c r="AD41" s="485">
        <v>53</v>
      </c>
      <c r="AE41" s="486">
        <v>1308</v>
      </c>
      <c r="AF41" s="484">
        <v>1377</v>
      </c>
      <c r="AG41" s="485">
        <v>2685</v>
      </c>
      <c r="AH41" s="486">
        <v>33.5</v>
      </c>
      <c r="AI41" s="484">
        <v>31.2</v>
      </c>
      <c r="AJ41" s="485">
        <v>32.299999999999997</v>
      </c>
      <c r="AK41" s="486">
        <v>1308</v>
      </c>
      <c r="AL41" s="484">
        <v>1377</v>
      </c>
      <c r="AM41" s="485">
        <v>2685</v>
      </c>
      <c r="AN41" s="486">
        <v>57</v>
      </c>
      <c r="AO41" s="484">
        <v>40</v>
      </c>
      <c r="AP41" s="485">
        <v>48</v>
      </c>
      <c r="AQ41" s="486">
        <v>1561</v>
      </c>
      <c r="AR41" s="484">
        <v>1651</v>
      </c>
      <c r="AS41" s="485">
        <v>3212</v>
      </c>
      <c r="AT41" s="486">
        <v>60</v>
      </c>
      <c r="AU41" s="484">
        <v>44</v>
      </c>
      <c r="AV41" s="485">
        <v>52</v>
      </c>
      <c r="AW41" s="486">
        <v>1561</v>
      </c>
      <c r="AX41" s="484">
        <v>1651</v>
      </c>
      <c r="AY41" s="485">
        <v>3212</v>
      </c>
      <c r="AZ41" s="486">
        <v>33.4</v>
      </c>
      <c r="BA41" s="484">
        <v>31</v>
      </c>
      <c r="BB41" s="485">
        <v>32.1</v>
      </c>
      <c r="BC41" s="486">
        <v>1561</v>
      </c>
      <c r="BD41" s="484">
        <v>1651</v>
      </c>
      <c r="BE41" s="485">
        <v>3212</v>
      </c>
    </row>
    <row r="42" spans="1:57" x14ac:dyDescent="0.35">
      <c r="A42" t="s">
        <v>88</v>
      </c>
      <c r="B42" t="s">
        <v>333</v>
      </c>
      <c r="C42" t="s">
        <v>324</v>
      </c>
      <c r="D42" s="486">
        <v>50</v>
      </c>
      <c r="E42" s="484">
        <v>28</v>
      </c>
      <c r="F42" s="485">
        <v>38</v>
      </c>
      <c r="G42" s="486">
        <v>202</v>
      </c>
      <c r="H42" s="484">
        <v>219</v>
      </c>
      <c r="I42" s="485">
        <v>421</v>
      </c>
      <c r="J42" s="486">
        <v>53</v>
      </c>
      <c r="K42" s="484">
        <v>32</v>
      </c>
      <c r="L42" s="485">
        <v>43</v>
      </c>
      <c r="M42" s="486">
        <v>202</v>
      </c>
      <c r="N42" s="484">
        <v>219</v>
      </c>
      <c r="O42" s="485">
        <v>421</v>
      </c>
      <c r="P42" s="486">
        <v>33.200000000000003</v>
      </c>
      <c r="Q42" s="484">
        <v>29.4</v>
      </c>
      <c r="R42" s="485">
        <v>31.2</v>
      </c>
      <c r="S42" s="486">
        <v>202</v>
      </c>
      <c r="T42" s="484">
        <v>219</v>
      </c>
      <c r="U42" s="485">
        <v>421</v>
      </c>
      <c r="V42" s="486">
        <v>74</v>
      </c>
      <c r="W42" s="484">
        <v>54</v>
      </c>
      <c r="X42" s="485">
        <v>64</v>
      </c>
      <c r="Y42" s="486">
        <v>878</v>
      </c>
      <c r="Z42" s="484">
        <v>890</v>
      </c>
      <c r="AA42" s="485">
        <v>1768</v>
      </c>
      <c r="AB42" s="486">
        <v>76</v>
      </c>
      <c r="AC42" s="484">
        <v>57</v>
      </c>
      <c r="AD42" s="485">
        <v>66</v>
      </c>
      <c r="AE42" s="486">
        <v>878</v>
      </c>
      <c r="AF42" s="484">
        <v>890</v>
      </c>
      <c r="AG42" s="485">
        <v>1768</v>
      </c>
      <c r="AH42" s="486">
        <v>37.299999999999997</v>
      </c>
      <c r="AI42" s="484">
        <v>34.5</v>
      </c>
      <c r="AJ42" s="485">
        <v>35.9</v>
      </c>
      <c r="AK42" s="486">
        <v>878</v>
      </c>
      <c r="AL42" s="484">
        <v>890</v>
      </c>
      <c r="AM42" s="485">
        <v>1768</v>
      </c>
      <c r="AN42" s="486">
        <v>69</v>
      </c>
      <c r="AO42" s="484">
        <v>49</v>
      </c>
      <c r="AP42" s="485">
        <v>59</v>
      </c>
      <c r="AQ42" s="486">
        <v>1080</v>
      </c>
      <c r="AR42" s="484">
        <v>1109</v>
      </c>
      <c r="AS42" s="485">
        <v>2189</v>
      </c>
      <c r="AT42" s="486">
        <v>71</v>
      </c>
      <c r="AU42" s="484">
        <v>52</v>
      </c>
      <c r="AV42" s="485">
        <v>62</v>
      </c>
      <c r="AW42" s="486">
        <v>1080</v>
      </c>
      <c r="AX42" s="484">
        <v>1109</v>
      </c>
      <c r="AY42" s="485">
        <v>2189</v>
      </c>
      <c r="AZ42" s="486">
        <v>36.5</v>
      </c>
      <c r="BA42" s="484">
        <v>33.5</v>
      </c>
      <c r="BB42" s="485">
        <v>35</v>
      </c>
      <c r="BC42" s="486">
        <v>1080</v>
      </c>
      <c r="BD42" s="484">
        <v>1109</v>
      </c>
      <c r="BE42" s="485">
        <v>2189</v>
      </c>
    </row>
    <row r="43" spans="1:57" x14ac:dyDescent="0.35">
      <c r="A43" t="s">
        <v>90</v>
      </c>
      <c r="B43" t="s">
        <v>335</v>
      </c>
      <c r="C43" t="s">
        <v>324</v>
      </c>
      <c r="D43" s="486">
        <v>61</v>
      </c>
      <c r="E43" s="484">
        <v>47</v>
      </c>
      <c r="F43" s="485">
        <v>54</v>
      </c>
      <c r="G43" s="486">
        <v>189</v>
      </c>
      <c r="H43" s="484">
        <v>181</v>
      </c>
      <c r="I43" s="485">
        <v>370</v>
      </c>
      <c r="J43" s="486">
        <v>61</v>
      </c>
      <c r="K43" s="484">
        <v>47</v>
      </c>
      <c r="L43" s="485">
        <v>54</v>
      </c>
      <c r="M43" s="486">
        <v>189</v>
      </c>
      <c r="N43" s="484">
        <v>181</v>
      </c>
      <c r="O43" s="485">
        <v>370</v>
      </c>
      <c r="P43" s="486">
        <v>33</v>
      </c>
      <c r="Q43" s="484">
        <v>30.5</v>
      </c>
      <c r="R43" s="485">
        <v>31.8</v>
      </c>
      <c r="S43" s="486">
        <v>189</v>
      </c>
      <c r="T43" s="484">
        <v>181</v>
      </c>
      <c r="U43" s="485">
        <v>370</v>
      </c>
      <c r="V43" s="486">
        <v>75</v>
      </c>
      <c r="W43" s="484">
        <v>60</v>
      </c>
      <c r="X43" s="485">
        <v>68</v>
      </c>
      <c r="Y43" s="486">
        <v>963</v>
      </c>
      <c r="Z43" s="484">
        <v>1013</v>
      </c>
      <c r="AA43" s="485">
        <v>1976</v>
      </c>
      <c r="AB43" s="486">
        <v>76</v>
      </c>
      <c r="AC43" s="484">
        <v>61</v>
      </c>
      <c r="AD43" s="485">
        <v>68</v>
      </c>
      <c r="AE43" s="486">
        <v>963</v>
      </c>
      <c r="AF43" s="484">
        <v>1013</v>
      </c>
      <c r="AG43" s="485">
        <v>1976</v>
      </c>
      <c r="AH43" s="486">
        <v>34.9</v>
      </c>
      <c r="AI43" s="484">
        <v>33.1</v>
      </c>
      <c r="AJ43" s="485">
        <v>34</v>
      </c>
      <c r="AK43" s="486">
        <v>963</v>
      </c>
      <c r="AL43" s="484">
        <v>1013</v>
      </c>
      <c r="AM43" s="485">
        <v>1976</v>
      </c>
      <c r="AN43" s="486">
        <v>73</v>
      </c>
      <c r="AO43" s="484">
        <v>58</v>
      </c>
      <c r="AP43" s="485">
        <v>65</v>
      </c>
      <c r="AQ43" s="486">
        <v>1152</v>
      </c>
      <c r="AR43" s="484">
        <v>1194</v>
      </c>
      <c r="AS43" s="485">
        <v>2346</v>
      </c>
      <c r="AT43" s="486">
        <v>73</v>
      </c>
      <c r="AU43" s="484">
        <v>59</v>
      </c>
      <c r="AV43" s="485">
        <v>66</v>
      </c>
      <c r="AW43" s="486">
        <v>1152</v>
      </c>
      <c r="AX43" s="484">
        <v>1194</v>
      </c>
      <c r="AY43" s="485">
        <v>2346</v>
      </c>
      <c r="AZ43" s="486">
        <v>34.6</v>
      </c>
      <c r="BA43" s="484">
        <v>32.700000000000003</v>
      </c>
      <c r="BB43" s="485">
        <v>33.700000000000003</v>
      </c>
      <c r="BC43" s="486">
        <v>1152</v>
      </c>
      <c r="BD43" s="484">
        <v>1194</v>
      </c>
      <c r="BE43" s="485">
        <v>2346</v>
      </c>
    </row>
    <row r="44" spans="1:57" x14ac:dyDescent="0.35">
      <c r="A44" t="s">
        <v>135</v>
      </c>
      <c r="B44" t="s">
        <v>380</v>
      </c>
      <c r="C44" t="s">
        <v>372</v>
      </c>
      <c r="D44" s="486">
        <v>54</v>
      </c>
      <c r="E44" s="484">
        <v>37</v>
      </c>
      <c r="F44" s="485">
        <v>45</v>
      </c>
      <c r="G44" s="486">
        <v>284</v>
      </c>
      <c r="H44" s="484">
        <v>280</v>
      </c>
      <c r="I44" s="485">
        <v>564</v>
      </c>
      <c r="J44" s="486">
        <v>57</v>
      </c>
      <c r="K44" s="484">
        <v>42</v>
      </c>
      <c r="L44" s="485">
        <v>50</v>
      </c>
      <c r="M44" s="486">
        <v>284</v>
      </c>
      <c r="N44" s="484">
        <v>280</v>
      </c>
      <c r="O44" s="485">
        <v>564</v>
      </c>
      <c r="P44" s="486">
        <v>32.299999999999997</v>
      </c>
      <c r="Q44" s="484">
        <v>30.1</v>
      </c>
      <c r="R44" s="485">
        <v>31.2</v>
      </c>
      <c r="S44" s="486">
        <v>284</v>
      </c>
      <c r="T44" s="484">
        <v>280</v>
      </c>
      <c r="U44" s="485">
        <v>564</v>
      </c>
      <c r="V44" s="486">
        <v>73</v>
      </c>
      <c r="W44" s="484">
        <v>55</v>
      </c>
      <c r="X44" s="485">
        <v>64</v>
      </c>
      <c r="Y44" s="486">
        <v>1423</v>
      </c>
      <c r="Z44" s="484">
        <v>1476</v>
      </c>
      <c r="AA44" s="485">
        <v>2899</v>
      </c>
      <c r="AB44" s="486">
        <v>75</v>
      </c>
      <c r="AC44" s="484">
        <v>60</v>
      </c>
      <c r="AD44" s="485">
        <v>67</v>
      </c>
      <c r="AE44" s="486">
        <v>1423</v>
      </c>
      <c r="AF44" s="484">
        <v>1476</v>
      </c>
      <c r="AG44" s="485">
        <v>2899</v>
      </c>
      <c r="AH44" s="486">
        <v>35.799999999999997</v>
      </c>
      <c r="AI44" s="484">
        <v>33.299999999999997</v>
      </c>
      <c r="AJ44" s="485">
        <v>34.5</v>
      </c>
      <c r="AK44" s="486">
        <v>1423</v>
      </c>
      <c r="AL44" s="484">
        <v>1476</v>
      </c>
      <c r="AM44" s="485">
        <v>2899</v>
      </c>
      <c r="AN44" s="486">
        <v>70</v>
      </c>
      <c r="AO44" s="484">
        <v>53</v>
      </c>
      <c r="AP44" s="485">
        <v>61</v>
      </c>
      <c r="AQ44" s="486">
        <v>1707</v>
      </c>
      <c r="AR44" s="484">
        <v>1756</v>
      </c>
      <c r="AS44" s="485">
        <v>3463</v>
      </c>
      <c r="AT44" s="486">
        <v>72</v>
      </c>
      <c r="AU44" s="484">
        <v>57</v>
      </c>
      <c r="AV44" s="485">
        <v>64</v>
      </c>
      <c r="AW44" s="486">
        <v>1707</v>
      </c>
      <c r="AX44" s="484">
        <v>1756</v>
      </c>
      <c r="AY44" s="485">
        <v>3463</v>
      </c>
      <c r="AZ44" s="486">
        <v>35.200000000000003</v>
      </c>
      <c r="BA44" s="484">
        <v>32.799999999999997</v>
      </c>
      <c r="BB44" s="485">
        <v>34</v>
      </c>
      <c r="BC44" s="486">
        <v>1707</v>
      </c>
      <c r="BD44" s="484">
        <v>1756</v>
      </c>
      <c r="BE44" s="485">
        <v>3463</v>
      </c>
    </row>
    <row r="45" spans="1:57" x14ac:dyDescent="0.35">
      <c r="A45" t="s">
        <v>128</v>
      </c>
      <c r="B45" t="s">
        <v>373</v>
      </c>
      <c r="C45" t="s">
        <v>372</v>
      </c>
      <c r="D45" s="486">
        <v>51</v>
      </c>
      <c r="E45" s="484">
        <v>35</v>
      </c>
      <c r="F45" s="485">
        <v>43</v>
      </c>
      <c r="G45" s="486">
        <v>68</v>
      </c>
      <c r="H45" s="484">
        <v>74</v>
      </c>
      <c r="I45" s="485">
        <v>142</v>
      </c>
      <c r="J45" s="486">
        <v>51</v>
      </c>
      <c r="K45" s="484">
        <v>35</v>
      </c>
      <c r="L45" s="485">
        <v>43</v>
      </c>
      <c r="M45" s="486">
        <v>68</v>
      </c>
      <c r="N45" s="484">
        <v>74</v>
      </c>
      <c r="O45" s="485">
        <v>142</v>
      </c>
      <c r="P45" s="486">
        <v>33.4</v>
      </c>
      <c r="Q45" s="484">
        <v>29.9</v>
      </c>
      <c r="R45" s="485">
        <v>31.6</v>
      </c>
      <c r="S45" s="486">
        <v>68</v>
      </c>
      <c r="T45" s="484">
        <v>74</v>
      </c>
      <c r="U45" s="485">
        <v>142</v>
      </c>
      <c r="V45" s="486">
        <v>73</v>
      </c>
      <c r="W45" s="484">
        <v>57</v>
      </c>
      <c r="X45" s="485">
        <v>65</v>
      </c>
      <c r="Y45" s="486">
        <v>688</v>
      </c>
      <c r="Z45" s="484">
        <v>691</v>
      </c>
      <c r="AA45" s="485">
        <v>1379</v>
      </c>
      <c r="AB45" s="486">
        <v>73</v>
      </c>
      <c r="AC45" s="484">
        <v>58</v>
      </c>
      <c r="AD45" s="485">
        <v>65</v>
      </c>
      <c r="AE45" s="486">
        <v>688</v>
      </c>
      <c r="AF45" s="484">
        <v>691</v>
      </c>
      <c r="AG45" s="485">
        <v>1379</v>
      </c>
      <c r="AH45" s="486">
        <v>37.299999999999997</v>
      </c>
      <c r="AI45" s="484">
        <v>34.4</v>
      </c>
      <c r="AJ45" s="485">
        <v>35.9</v>
      </c>
      <c r="AK45" s="486">
        <v>688</v>
      </c>
      <c r="AL45" s="484">
        <v>691</v>
      </c>
      <c r="AM45" s="485">
        <v>1379</v>
      </c>
      <c r="AN45" s="486">
        <v>71</v>
      </c>
      <c r="AO45" s="484">
        <v>55</v>
      </c>
      <c r="AP45" s="485">
        <v>63</v>
      </c>
      <c r="AQ45" s="486">
        <v>756</v>
      </c>
      <c r="AR45" s="484">
        <v>765</v>
      </c>
      <c r="AS45" s="485">
        <v>1521</v>
      </c>
      <c r="AT45" s="486">
        <v>71</v>
      </c>
      <c r="AU45" s="484">
        <v>55</v>
      </c>
      <c r="AV45" s="485">
        <v>63</v>
      </c>
      <c r="AW45" s="486">
        <v>756</v>
      </c>
      <c r="AX45" s="484">
        <v>765</v>
      </c>
      <c r="AY45" s="485">
        <v>1521</v>
      </c>
      <c r="AZ45" s="486">
        <v>37</v>
      </c>
      <c r="BA45" s="484">
        <v>34</v>
      </c>
      <c r="BB45" s="485">
        <v>35.5</v>
      </c>
      <c r="BC45" s="486">
        <v>756</v>
      </c>
      <c r="BD45" s="484">
        <v>765</v>
      </c>
      <c r="BE45" s="485">
        <v>1521</v>
      </c>
    </row>
    <row r="46" spans="1:57" x14ac:dyDescent="0.35">
      <c r="A46" t="s">
        <v>143</v>
      </c>
      <c r="B46" t="s">
        <v>388</v>
      </c>
      <c r="C46" t="s">
        <v>372</v>
      </c>
      <c r="D46" s="486">
        <v>39</v>
      </c>
      <c r="E46" s="484">
        <v>27</v>
      </c>
      <c r="F46" s="485">
        <v>33</v>
      </c>
      <c r="G46" s="486">
        <v>79</v>
      </c>
      <c r="H46" s="484">
        <v>90</v>
      </c>
      <c r="I46" s="485">
        <v>169</v>
      </c>
      <c r="J46" s="486">
        <v>41</v>
      </c>
      <c r="K46" s="484">
        <v>32</v>
      </c>
      <c r="L46" s="485">
        <v>36</v>
      </c>
      <c r="M46" s="486">
        <v>79</v>
      </c>
      <c r="N46" s="484">
        <v>90</v>
      </c>
      <c r="O46" s="485">
        <v>169</v>
      </c>
      <c r="P46" s="486">
        <v>31.8</v>
      </c>
      <c r="Q46" s="484">
        <v>29.8</v>
      </c>
      <c r="R46" s="485">
        <v>30.8</v>
      </c>
      <c r="S46" s="486">
        <v>79</v>
      </c>
      <c r="T46" s="484">
        <v>90</v>
      </c>
      <c r="U46" s="485">
        <v>169</v>
      </c>
      <c r="V46" s="486">
        <v>75</v>
      </c>
      <c r="W46" s="484">
        <v>58</v>
      </c>
      <c r="X46" s="485">
        <v>67</v>
      </c>
      <c r="Y46" s="486">
        <v>874</v>
      </c>
      <c r="Z46" s="484">
        <v>937</v>
      </c>
      <c r="AA46" s="485">
        <v>1811</v>
      </c>
      <c r="AB46" s="486">
        <v>76</v>
      </c>
      <c r="AC46" s="484">
        <v>60</v>
      </c>
      <c r="AD46" s="485">
        <v>68</v>
      </c>
      <c r="AE46" s="486">
        <v>874</v>
      </c>
      <c r="AF46" s="484">
        <v>937</v>
      </c>
      <c r="AG46" s="485">
        <v>1811</v>
      </c>
      <c r="AH46" s="486">
        <v>36.9</v>
      </c>
      <c r="AI46" s="484">
        <v>34.200000000000003</v>
      </c>
      <c r="AJ46" s="485">
        <v>35.5</v>
      </c>
      <c r="AK46" s="486">
        <v>874</v>
      </c>
      <c r="AL46" s="484">
        <v>937</v>
      </c>
      <c r="AM46" s="485">
        <v>1811</v>
      </c>
      <c r="AN46" s="486">
        <v>72</v>
      </c>
      <c r="AO46" s="484">
        <v>56</v>
      </c>
      <c r="AP46" s="485">
        <v>64</v>
      </c>
      <c r="AQ46" s="486">
        <v>953</v>
      </c>
      <c r="AR46" s="484">
        <v>1027</v>
      </c>
      <c r="AS46" s="485">
        <v>1980</v>
      </c>
      <c r="AT46" s="486">
        <v>73</v>
      </c>
      <c r="AU46" s="484">
        <v>57</v>
      </c>
      <c r="AV46" s="485">
        <v>65</v>
      </c>
      <c r="AW46" s="486">
        <v>953</v>
      </c>
      <c r="AX46" s="484">
        <v>1027</v>
      </c>
      <c r="AY46" s="485">
        <v>1980</v>
      </c>
      <c r="AZ46" s="486">
        <v>36.5</v>
      </c>
      <c r="BA46" s="484">
        <v>33.799999999999997</v>
      </c>
      <c r="BB46" s="485">
        <v>35.1</v>
      </c>
      <c r="BC46" s="486">
        <v>953</v>
      </c>
      <c r="BD46" s="484">
        <v>1027</v>
      </c>
      <c r="BE46" s="485">
        <v>1980</v>
      </c>
    </row>
    <row r="47" spans="1:57" x14ac:dyDescent="0.35">
      <c r="A47" t="s">
        <v>139</v>
      </c>
      <c r="B47" t="s">
        <v>384</v>
      </c>
      <c r="C47" t="s">
        <v>372</v>
      </c>
      <c r="D47" s="486">
        <v>60</v>
      </c>
      <c r="E47" s="484">
        <v>39</v>
      </c>
      <c r="F47" s="485">
        <v>49</v>
      </c>
      <c r="G47" s="486">
        <v>154</v>
      </c>
      <c r="H47" s="484">
        <v>159</v>
      </c>
      <c r="I47" s="485">
        <v>313</v>
      </c>
      <c r="J47" s="486">
        <v>62</v>
      </c>
      <c r="K47" s="484">
        <v>42</v>
      </c>
      <c r="L47" s="485">
        <v>52</v>
      </c>
      <c r="M47" s="486">
        <v>154</v>
      </c>
      <c r="N47" s="484">
        <v>159</v>
      </c>
      <c r="O47" s="485">
        <v>313</v>
      </c>
      <c r="P47" s="486">
        <v>33.6</v>
      </c>
      <c r="Q47" s="484">
        <v>30.8</v>
      </c>
      <c r="R47" s="485">
        <v>32.200000000000003</v>
      </c>
      <c r="S47" s="486">
        <v>154</v>
      </c>
      <c r="T47" s="484">
        <v>159</v>
      </c>
      <c r="U47" s="485">
        <v>313</v>
      </c>
      <c r="V47" s="486">
        <v>70</v>
      </c>
      <c r="W47" s="484">
        <v>52</v>
      </c>
      <c r="X47" s="485">
        <v>61</v>
      </c>
      <c r="Y47" s="486">
        <v>796</v>
      </c>
      <c r="Z47" s="484">
        <v>845</v>
      </c>
      <c r="AA47" s="485">
        <v>1641</v>
      </c>
      <c r="AB47" s="486">
        <v>74</v>
      </c>
      <c r="AC47" s="484">
        <v>58</v>
      </c>
      <c r="AD47" s="485">
        <v>66</v>
      </c>
      <c r="AE47" s="486">
        <v>796</v>
      </c>
      <c r="AF47" s="484">
        <v>845</v>
      </c>
      <c r="AG47" s="485">
        <v>1641</v>
      </c>
      <c r="AH47" s="486">
        <v>35.200000000000003</v>
      </c>
      <c r="AI47" s="484">
        <v>32.9</v>
      </c>
      <c r="AJ47" s="485">
        <v>34</v>
      </c>
      <c r="AK47" s="486">
        <v>796</v>
      </c>
      <c r="AL47" s="484">
        <v>845</v>
      </c>
      <c r="AM47" s="485">
        <v>1641</v>
      </c>
      <c r="AN47" s="486">
        <v>69</v>
      </c>
      <c r="AO47" s="484">
        <v>50</v>
      </c>
      <c r="AP47" s="485">
        <v>59</v>
      </c>
      <c r="AQ47" s="486">
        <v>950</v>
      </c>
      <c r="AR47" s="484">
        <v>1004</v>
      </c>
      <c r="AS47" s="485">
        <v>1954</v>
      </c>
      <c r="AT47" s="486">
        <v>72</v>
      </c>
      <c r="AU47" s="484">
        <v>56</v>
      </c>
      <c r="AV47" s="485">
        <v>64</v>
      </c>
      <c r="AW47" s="486">
        <v>950</v>
      </c>
      <c r="AX47" s="484">
        <v>1004</v>
      </c>
      <c r="AY47" s="485">
        <v>1954</v>
      </c>
      <c r="AZ47" s="486">
        <v>34.9</v>
      </c>
      <c r="BA47" s="484">
        <v>32.6</v>
      </c>
      <c r="BB47" s="485">
        <v>33.700000000000003</v>
      </c>
      <c r="BC47" s="486">
        <v>950</v>
      </c>
      <c r="BD47" s="484">
        <v>1004</v>
      </c>
      <c r="BE47" s="485">
        <v>1954</v>
      </c>
    </row>
    <row r="48" spans="1:57" x14ac:dyDescent="0.35">
      <c r="A48" t="s">
        <v>140</v>
      </c>
      <c r="B48" t="s">
        <v>385</v>
      </c>
      <c r="C48" t="s">
        <v>372</v>
      </c>
      <c r="D48" s="486">
        <v>53</v>
      </c>
      <c r="E48" s="484">
        <v>39</v>
      </c>
      <c r="F48" s="485">
        <v>46</v>
      </c>
      <c r="G48" s="486">
        <v>146</v>
      </c>
      <c r="H48" s="484">
        <v>148</v>
      </c>
      <c r="I48" s="485">
        <v>294</v>
      </c>
      <c r="J48" s="486">
        <v>55</v>
      </c>
      <c r="K48" s="484">
        <v>41</v>
      </c>
      <c r="L48" s="485">
        <v>48</v>
      </c>
      <c r="M48" s="486">
        <v>146</v>
      </c>
      <c r="N48" s="484">
        <v>148</v>
      </c>
      <c r="O48" s="485">
        <v>294</v>
      </c>
      <c r="P48" s="486">
        <v>32.1</v>
      </c>
      <c r="Q48" s="484">
        <v>30.2</v>
      </c>
      <c r="R48" s="485">
        <v>31.1</v>
      </c>
      <c r="S48" s="486">
        <v>146</v>
      </c>
      <c r="T48" s="484">
        <v>148</v>
      </c>
      <c r="U48" s="485">
        <v>294</v>
      </c>
      <c r="V48" s="486">
        <v>66</v>
      </c>
      <c r="W48" s="484">
        <v>48</v>
      </c>
      <c r="X48" s="485">
        <v>57</v>
      </c>
      <c r="Y48" s="486">
        <v>1019</v>
      </c>
      <c r="Z48" s="484">
        <v>1069</v>
      </c>
      <c r="AA48" s="485">
        <v>2088</v>
      </c>
      <c r="AB48" s="486">
        <v>68</v>
      </c>
      <c r="AC48" s="484">
        <v>51</v>
      </c>
      <c r="AD48" s="485">
        <v>59</v>
      </c>
      <c r="AE48" s="486">
        <v>1019</v>
      </c>
      <c r="AF48" s="484">
        <v>1069</v>
      </c>
      <c r="AG48" s="485">
        <v>2088</v>
      </c>
      <c r="AH48" s="486">
        <v>33.6</v>
      </c>
      <c r="AI48" s="484">
        <v>31.7</v>
      </c>
      <c r="AJ48" s="485">
        <v>32.6</v>
      </c>
      <c r="AK48" s="486">
        <v>1019</v>
      </c>
      <c r="AL48" s="484">
        <v>1069</v>
      </c>
      <c r="AM48" s="485">
        <v>2088</v>
      </c>
      <c r="AN48" s="486">
        <v>65</v>
      </c>
      <c r="AO48" s="484">
        <v>47</v>
      </c>
      <c r="AP48" s="485">
        <v>56</v>
      </c>
      <c r="AQ48" s="486">
        <v>1165</v>
      </c>
      <c r="AR48" s="484">
        <v>1217</v>
      </c>
      <c r="AS48" s="485">
        <v>2382</v>
      </c>
      <c r="AT48" s="486">
        <v>66</v>
      </c>
      <c r="AU48" s="484">
        <v>50</v>
      </c>
      <c r="AV48" s="485">
        <v>58</v>
      </c>
      <c r="AW48" s="486">
        <v>1165</v>
      </c>
      <c r="AX48" s="484">
        <v>1217</v>
      </c>
      <c r="AY48" s="485">
        <v>2382</v>
      </c>
      <c r="AZ48" s="486">
        <v>33.4</v>
      </c>
      <c r="BA48" s="484">
        <v>31.5</v>
      </c>
      <c r="BB48" s="485">
        <v>32.5</v>
      </c>
      <c r="BC48" s="486">
        <v>1165</v>
      </c>
      <c r="BD48" s="484">
        <v>1217</v>
      </c>
      <c r="BE48" s="485">
        <v>2382</v>
      </c>
    </row>
    <row r="49" spans="1:57" x14ac:dyDescent="0.35">
      <c r="A49" t="s">
        <v>145</v>
      </c>
      <c r="B49" t="s">
        <v>390</v>
      </c>
      <c r="C49" t="s">
        <v>372</v>
      </c>
      <c r="D49" s="486">
        <v>42</v>
      </c>
      <c r="E49" s="484">
        <v>27</v>
      </c>
      <c r="F49" s="485">
        <v>35</v>
      </c>
      <c r="G49" s="486">
        <v>59</v>
      </c>
      <c r="H49" s="484">
        <v>62</v>
      </c>
      <c r="I49" s="485">
        <v>121</v>
      </c>
      <c r="J49" s="486">
        <v>46</v>
      </c>
      <c r="K49" s="484">
        <v>34</v>
      </c>
      <c r="L49" s="485">
        <v>40</v>
      </c>
      <c r="M49" s="486">
        <v>59</v>
      </c>
      <c r="N49" s="484">
        <v>62</v>
      </c>
      <c r="O49" s="485">
        <v>121</v>
      </c>
      <c r="P49" s="486">
        <v>31.8</v>
      </c>
      <c r="Q49" s="484">
        <v>31.5</v>
      </c>
      <c r="R49" s="485">
        <v>31.7</v>
      </c>
      <c r="S49" s="486">
        <v>59</v>
      </c>
      <c r="T49" s="484">
        <v>62</v>
      </c>
      <c r="U49" s="485">
        <v>121</v>
      </c>
      <c r="V49" s="486">
        <v>74</v>
      </c>
      <c r="W49" s="484">
        <v>60</v>
      </c>
      <c r="X49" s="485">
        <v>67</v>
      </c>
      <c r="Y49" s="486">
        <v>772</v>
      </c>
      <c r="Z49" s="484">
        <v>828</v>
      </c>
      <c r="AA49" s="485">
        <v>1600</v>
      </c>
      <c r="AB49" s="486">
        <v>76</v>
      </c>
      <c r="AC49" s="484">
        <v>61</v>
      </c>
      <c r="AD49" s="485">
        <v>68</v>
      </c>
      <c r="AE49" s="486">
        <v>772</v>
      </c>
      <c r="AF49" s="484">
        <v>828</v>
      </c>
      <c r="AG49" s="485">
        <v>1600</v>
      </c>
      <c r="AH49" s="486">
        <v>37.299999999999997</v>
      </c>
      <c r="AI49" s="484">
        <v>35.4</v>
      </c>
      <c r="AJ49" s="485">
        <v>36.299999999999997</v>
      </c>
      <c r="AK49" s="486">
        <v>772</v>
      </c>
      <c r="AL49" s="484">
        <v>828</v>
      </c>
      <c r="AM49" s="485">
        <v>1600</v>
      </c>
      <c r="AN49" s="486">
        <v>72</v>
      </c>
      <c r="AO49" s="484">
        <v>58</v>
      </c>
      <c r="AP49" s="485">
        <v>65</v>
      </c>
      <c r="AQ49" s="486">
        <v>831</v>
      </c>
      <c r="AR49" s="484">
        <v>890</v>
      </c>
      <c r="AS49" s="485">
        <v>1721</v>
      </c>
      <c r="AT49" s="486">
        <v>74</v>
      </c>
      <c r="AU49" s="484">
        <v>59</v>
      </c>
      <c r="AV49" s="485">
        <v>66</v>
      </c>
      <c r="AW49" s="486">
        <v>831</v>
      </c>
      <c r="AX49" s="484">
        <v>890</v>
      </c>
      <c r="AY49" s="485">
        <v>1721</v>
      </c>
      <c r="AZ49" s="486">
        <v>36.9</v>
      </c>
      <c r="BA49" s="484">
        <v>35.1</v>
      </c>
      <c r="BB49" s="485">
        <v>36</v>
      </c>
      <c r="BC49" s="486">
        <v>831</v>
      </c>
      <c r="BD49" s="484">
        <v>890</v>
      </c>
      <c r="BE49" s="485">
        <v>1721</v>
      </c>
    </row>
    <row r="50" spans="1:57" x14ac:dyDescent="0.35">
      <c r="A50" t="s">
        <v>146</v>
      </c>
      <c r="B50" t="s">
        <v>391</v>
      </c>
      <c r="C50" t="s">
        <v>372</v>
      </c>
      <c r="D50" s="486">
        <v>43</v>
      </c>
      <c r="E50" s="484">
        <v>22</v>
      </c>
      <c r="F50" s="485">
        <v>33</v>
      </c>
      <c r="G50" s="486">
        <v>54</v>
      </c>
      <c r="H50" s="484">
        <v>50</v>
      </c>
      <c r="I50" s="485">
        <v>104</v>
      </c>
      <c r="J50" s="486">
        <v>46</v>
      </c>
      <c r="K50" s="484">
        <v>22</v>
      </c>
      <c r="L50" s="485">
        <v>35</v>
      </c>
      <c r="M50" s="486">
        <v>54</v>
      </c>
      <c r="N50" s="484">
        <v>50</v>
      </c>
      <c r="O50" s="485">
        <v>104</v>
      </c>
      <c r="P50" s="486">
        <v>33.6</v>
      </c>
      <c r="Q50" s="484">
        <v>29.7</v>
      </c>
      <c r="R50" s="485">
        <v>31.7</v>
      </c>
      <c r="S50" s="486">
        <v>54</v>
      </c>
      <c r="T50" s="484">
        <v>50</v>
      </c>
      <c r="U50" s="485">
        <v>104</v>
      </c>
      <c r="V50" s="486">
        <v>73</v>
      </c>
      <c r="W50" s="484">
        <v>50</v>
      </c>
      <c r="X50" s="485">
        <v>61</v>
      </c>
      <c r="Y50" s="486">
        <v>940</v>
      </c>
      <c r="Z50" s="484">
        <v>1030</v>
      </c>
      <c r="AA50" s="485">
        <v>1970</v>
      </c>
      <c r="AB50" s="486">
        <v>73</v>
      </c>
      <c r="AC50" s="484">
        <v>52</v>
      </c>
      <c r="AD50" s="485">
        <v>62</v>
      </c>
      <c r="AE50" s="486">
        <v>940</v>
      </c>
      <c r="AF50" s="484">
        <v>1030</v>
      </c>
      <c r="AG50" s="485">
        <v>1970</v>
      </c>
      <c r="AH50" s="486">
        <v>37</v>
      </c>
      <c r="AI50" s="484">
        <v>34.200000000000003</v>
      </c>
      <c r="AJ50" s="485">
        <v>35.5</v>
      </c>
      <c r="AK50" s="486">
        <v>940</v>
      </c>
      <c r="AL50" s="484">
        <v>1030</v>
      </c>
      <c r="AM50" s="485">
        <v>1970</v>
      </c>
      <c r="AN50" s="486">
        <v>71</v>
      </c>
      <c r="AO50" s="484">
        <v>48</v>
      </c>
      <c r="AP50" s="485">
        <v>59</v>
      </c>
      <c r="AQ50" s="486">
        <v>994</v>
      </c>
      <c r="AR50" s="484">
        <v>1080</v>
      </c>
      <c r="AS50" s="485">
        <v>2074</v>
      </c>
      <c r="AT50" s="486">
        <v>72</v>
      </c>
      <c r="AU50" s="484">
        <v>50</v>
      </c>
      <c r="AV50" s="485">
        <v>61</v>
      </c>
      <c r="AW50" s="486">
        <v>994</v>
      </c>
      <c r="AX50" s="484">
        <v>1080</v>
      </c>
      <c r="AY50" s="485">
        <v>2074</v>
      </c>
      <c r="AZ50" s="486">
        <v>36.799999999999997</v>
      </c>
      <c r="BA50" s="484">
        <v>34</v>
      </c>
      <c r="BB50" s="485">
        <v>35.299999999999997</v>
      </c>
      <c r="BC50" s="486">
        <v>994</v>
      </c>
      <c r="BD50" s="484">
        <v>1080</v>
      </c>
      <c r="BE50" s="485">
        <v>2074</v>
      </c>
    </row>
    <row r="51" spans="1:57" x14ac:dyDescent="0.35">
      <c r="A51" t="s">
        <v>136</v>
      </c>
      <c r="B51" t="s">
        <v>381</v>
      </c>
      <c r="C51" t="s">
        <v>372</v>
      </c>
      <c r="D51" s="486">
        <v>53</v>
      </c>
      <c r="E51" s="484">
        <v>36</v>
      </c>
      <c r="F51" s="485">
        <v>45</v>
      </c>
      <c r="G51" s="486">
        <v>249</v>
      </c>
      <c r="H51" s="484">
        <v>244</v>
      </c>
      <c r="I51" s="485">
        <v>493</v>
      </c>
      <c r="J51" s="486">
        <v>55</v>
      </c>
      <c r="K51" s="484">
        <v>40</v>
      </c>
      <c r="L51" s="485">
        <v>48</v>
      </c>
      <c r="M51" s="486">
        <v>249</v>
      </c>
      <c r="N51" s="484">
        <v>244</v>
      </c>
      <c r="O51" s="485">
        <v>493</v>
      </c>
      <c r="P51" s="486">
        <v>32.9</v>
      </c>
      <c r="Q51" s="484">
        <v>30.6</v>
      </c>
      <c r="R51" s="485">
        <v>31.8</v>
      </c>
      <c r="S51" s="486">
        <v>249</v>
      </c>
      <c r="T51" s="484">
        <v>244</v>
      </c>
      <c r="U51" s="485">
        <v>493</v>
      </c>
      <c r="V51" s="486">
        <v>71</v>
      </c>
      <c r="W51" s="484">
        <v>54</v>
      </c>
      <c r="X51" s="485">
        <v>62</v>
      </c>
      <c r="Y51" s="486">
        <v>1640</v>
      </c>
      <c r="Z51" s="484">
        <v>1694</v>
      </c>
      <c r="AA51" s="485">
        <v>3334</v>
      </c>
      <c r="AB51" s="486">
        <v>72</v>
      </c>
      <c r="AC51" s="484">
        <v>57</v>
      </c>
      <c r="AD51" s="485">
        <v>64</v>
      </c>
      <c r="AE51" s="486">
        <v>1640</v>
      </c>
      <c r="AF51" s="484">
        <v>1694</v>
      </c>
      <c r="AG51" s="485">
        <v>3334</v>
      </c>
      <c r="AH51" s="486">
        <v>35.9</v>
      </c>
      <c r="AI51" s="484">
        <v>33.4</v>
      </c>
      <c r="AJ51" s="485">
        <v>34.6</v>
      </c>
      <c r="AK51" s="486">
        <v>1640</v>
      </c>
      <c r="AL51" s="484">
        <v>1694</v>
      </c>
      <c r="AM51" s="485">
        <v>3334</v>
      </c>
      <c r="AN51" s="486">
        <v>68</v>
      </c>
      <c r="AO51" s="484">
        <v>51</v>
      </c>
      <c r="AP51" s="485">
        <v>60</v>
      </c>
      <c r="AQ51" s="486">
        <v>1889</v>
      </c>
      <c r="AR51" s="484">
        <v>1938</v>
      </c>
      <c r="AS51" s="485">
        <v>3827</v>
      </c>
      <c r="AT51" s="486">
        <v>70</v>
      </c>
      <c r="AU51" s="484">
        <v>54</v>
      </c>
      <c r="AV51" s="485">
        <v>62</v>
      </c>
      <c r="AW51" s="486">
        <v>1889</v>
      </c>
      <c r="AX51" s="484">
        <v>1938</v>
      </c>
      <c r="AY51" s="485">
        <v>3827</v>
      </c>
      <c r="AZ51" s="486">
        <v>35.5</v>
      </c>
      <c r="BA51" s="484">
        <v>33</v>
      </c>
      <c r="BB51" s="485">
        <v>34.200000000000003</v>
      </c>
      <c r="BC51" s="486">
        <v>1889</v>
      </c>
      <c r="BD51" s="484">
        <v>1938</v>
      </c>
      <c r="BE51" s="485">
        <v>3827</v>
      </c>
    </row>
    <row r="52" spans="1:57" x14ac:dyDescent="0.35">
      <c r="A52" t="s">
        <v>129</v>
      </c>
      <c r="B52" t="s">
        <v>374</v>
      </c>
      <c r="C52" t="s">
        <v>372</v>
      </c>
      <c r="D52" s="486">
        <v>54</v>
      </c>
      <c r="E52" s="484">
        <v>29</v>
      </c>
      <c r="F52" s="485">
        <v>42</v>
      </c>
      <c r="G52" s="486">
        <v>221</v>
      </c>
      <c r="H52" s="484">
        <v>234</v>
      </c>
      <c r="I52" s="485">
        <v>455</v>
      </c>
      <c r="J52" s="486">
        <v>54</v>
      </c>
      <c r="K52" s="484">
        <v>30</v>
      </c>
      <c r="L52" s="485">
        <v>42</v>
      </c>
      <c r="M52" s="486">
        <v>221</v>
      </c>
      <c r="N52" s="484">
        <v>234</v>
      </c>
      <c r="O52" s="485">
        <v>455</v>
      </c>
      <c r="P52" s="486">
        <v>33</v>
      </c>
      <c r="Q52" s="484">
        <v>30.4</v>
      </c>
      <c r="R52" s="485">
        <v>31.7</v>
      </c>
      <c r="S52" s="486">
        <v>221</v>
      </c>
      <c r="T52" s="484">
        <v>234</v>
      </c>
      <c r="U52" s="485">
        <v>455</v>
      </c>
      <c r="V52" s="486">
        <v>71</v>
      </c>
      <c r="W52" s="484">
        <v>53</v>
      </c>
      <c r="X52" s="485">
        <v>62</v>
      </c>
      <c r="Y52" s="486">
        <v>1189</v>
      </c>
      <c r="Z52" s="484">
        <v>1232</v>
      </c>
      <c r="AA52" s="485">
        <v>2421</v>
      </c>
      <c r="AB52" s="486">
        <v>72</v>
      </c>
      <c r="AC52" s="484">
        <v>55</v>
      </c>
      <c r="AD52" s="485">
        <v>63</v>
      </c>
      <c r="AE52" s="486">
        <v>1189</v>
      </c>
      <c r="AF52" s="484">
        <v>1232</v>
      </c>
      <c r="AG52" s="485">
        <v>2421</v>
      </c>
      <c r="AH52" s="486">
        <v>35.700000000000003</v>
      </c>
      <c r="AI52" s="484">
        <v>34.200000000000003</v>
      </c>
      <c r="AJ52" s="485">
        <v>34.9</v>
      </c>
      <c r="AK52" s="486">
        <v>1189</v>
      </c>
      <c r="AL52" s="484">
        <v>1232</v>
      </c>
      <c r="AM52" s="485">
        <v>2421</v>
      </c>
      <c r="AN52" s="486">
        <v>69</v>
      </c>
      <c r="AO52" s="484">
        <v>50</v>
      </c>
      <c r="AP52" s="485">
        <v>59</v>
      </c>
      <c r="AQ52" s="486">
        <v>1410</v>
      </c>
      <c r="AR52" s="484">
        <v>1466</v>
      </c>
      <c r="AS52" s="485">
        <v>2876</v>
      </c>
      <c r="AT52" s="486">
        <v>70</v>
      </c>
      <c r="AU52" s="484">
        <v>51</v>
      </c>
      <c r="AV52" s="485">
        <v>60</v>
      </c>
      <c r="AW52" s="486">
        <v>1410</v>
      </c>
      <c r="AX52" s="484">
        <v>1466</v>
      </c>
      <c r="AY52" s="485">
        <v>2876</v>
      </c>
      <c r="AZ52" s="486">
        <v>35.299999999999997</v>
      </c>
      <c r="BA52" s="484">
        <v>33.6</v>
      </c>
      <c r="BB52" s="485">
        <v>34.4</v>
      </c>
      <c r="BC52" s="486">
        <v>1410</v>
      </c>
      <c r="BD52" s="484">
        <v>1466</v>
      </c>
      <c r="BE52" s="485">
        <v>2876</v>
      </c>
    </row>
    <row r="53" spans="1:57" x14ac:dyDescent="0.35">
      <c r="A53" t="s">
        <v>138</v>
      </c>
      <c r="B53" t="s">
        <v>383</v>
      </c>
      <c r="C53" t="s">
        <v>372</v>
      </c>
      <c r="D53" s="486">
        <v>61</v>
      </c>
      <c r="E53" s="484">
        <v>42</v>
      </c>
      <c r="F53" s="485">
        <v>51</v>
      </c>
      <c r="G53" s="486">
        <v>231</v>
      </c>
      <c r="H53" s="484">
        <v>279</v>
      </c>
      <c r="I53" s="485">
        <v>510</v>
      </c>
      <c r="J53" s="486">
        <v>63</v>
      </c>
      <c r="K53" s="484">
        <v>44</v>
      </c>
      <c r="L53" s="485">
        <v>53</v>
      </c>
      <c r="M53" s="486">
        <v>231</v>
      </c>
      <c r="N53" s="484">
        <v>279</v>
      </c>
      <c r="O53" s="485">
        <v>510</v>
      </c>
      <c r="P53" s="486">
        <v>33.4</v>
      </c>
      <c r="Q53" s="484">
        <v>31</v>
      </c>
      <c r="R53" s="485">
        <v>32.1</v>
      </c>
      <c r="S53" s="486">
        <v>231</v>
      </c>
      <c r="T53" s="484">
        <v>279</v>
      </c>
      <c r="U53" s="485">
        <v>510</v>
      </c>
      <c r="V53" s="486">
        <v>75</v>
      </c>
      <c r="W53" s="484">
        <v>57</v>
      </c>
      <c r="X53" s="485">
        <v>66</v>
      </c>
      <c r="Y53" s="486">
        <v>912</v>
      </c>
      <c r="Z53" s="484">
        <v>960</v>
      </c>
      <c r="AA53" s="485">
        <v>1872</v>
      </c>
      <c r="AB53" s="486">
        <v>76</v>
      </c>
      <c r="AC53" s="484">
        <v>60</v>
      </c>
      <c r="AD53" s="485">
        <v>68</v>
      </c>
      <c r="AE53" s="486">
        <v>912</v>
      </c>
      <c r="AF53" s="484">
        <v>960</v>
      </c>
      <c r="AG53" s="485">
        <v>1872</v>
      </c>
      <c r="AH53" s="486">
        <v>36.9</v>
      </c>
      <c r="AI53" s="484">
        <v>34.1</v>
      </c>
      <c r="AJ53" s="485">
        <v>35.5</v>
      </c>
      <c r="AK53" s="486">
        <v>912</v>
      </c>
      <c r="AL53" s="484">
        <v>960</v>
      </c>
      <c r="AM53" s="485">
        <v>1872</v>
      </c>
      <c r="AN53" s="486">
        <v>72</v>
      </c>
      <c r="AO53" s="484">
        <v>54</v>
      </c>
      <c r="AP53" s="485">
        <v>63</v>
      </c>
      <c r="AQ53" s="486">
        <v>1143</v>
      </c>
      <c r="AR53" s="484">
        <v>1239</v>
      </c>
      <c r="AS53" s="485">
        <v>2382</v>
      </c>
      <c r="AT53" s="486">
        <v>74</v>
      </c>
      <c r="AU53" s="484">
        <v>56</v>
      </c>
      <c r="AV53" s="485">
        <v>65</v>
      </c>
      <c r="AW53" s="486">
        <v>1143</v>
      </c>
      <c r="AX53" s="484">
        <v>1239</v>
      </c>
      <c r="AY53" s="485">
        <v>2382</v>
      </c>
      <c r="AZ53" s="486">
        <v>36.200000000000003</v>
      </c>
      <c r="BA53" s="484">
        <v>33.4</v>
      </c>
      <c r="BB53" s="485">
        <v>34.700000000000003</v>
      </c>
      <c r="BC53" s="486">
        <v>1143</v>
      </c>
      <c r="BD53" s="484">
        <v>1239</v>
      </c>
      <c r="BE53" s="485">
        <v>2382</v>
      </c>
    </row>
    <row r="54" spans="1:57" x14ac:dyDescent="0.35">
      <c r="A54" t="s">
        <v>141</v>
      </c>
      <c r="B54" t="s">
        <v>386</v>
      </c>
      <c r="C54" t="s">
        <v>372</v>
      </c>
      <c r="D54" s="486">
        <v>52</v>
      </c>
      <c r="E54" s="484">
        <v>41</v>
      </c>
      <c r="F54" s="485">
        <v>47</v>
      </c>
      <c r="G54" s="486">
        <v>325</v>
      </c>
      <c r="H54" s="484">
        <v>299</v>
      </c>
      <c r="I54" s="485">
        <v>624</v>
      </c>
      <c r="J54" s="486">
        <v>54</v>
      </c>
      <c r="K54" s="484">
        <v>42</v>
      </c>
      <c r="L54" s="485">
        <v>48</v>
      </c>
      <c r="M54" s="486">
        <v>325</v>
      </c>
      <c r="N54" s="484">
        <v>299</v>
      </c>
      <c r="O54" s="485">
        <v>624</v>
      </c>
      <c r="P54" s="486">
        <v>33.299999999999997</v>
      </c>
      <c r="Q54" s="484">
        <v>31.1</v>
      </c>
      <c r="R54" s="485">
        <v>32.299999999999997</v>
      </c>
      <c r="S54" s="486">
        <v>325</v>
      </c>
      <c r="T54" s="484">
        <v>299</v>
      </c>
      <c r="U54" s="485">
        <v>624</v>
      </c>
      <c r="V54" s="486">
        <v>71</v>
      </c>
      <c r="W54" s="484">
        <v>57</v>
      </c>
      <c r="X54" s="485">
        <v>64</v>
      </c>
      <c r="Y54" s="486">
        <v>1086</v>
      </c>
      <c r="Z54" s="484">
        <v>1178</v>
      </c>
      <c r="AA54" s="485">
        <v>2264</v>
      </c>
      <c r="AB54" s="486">
        <v>73</v>
      </c>
      <c r="AC54" s="484">
        <v>59</v>
      </c>
      <c r="AD54" s="485">
        <v>66</v>
      </c>
      <c r="AE54" s="486">
        <v>1086</v>
      </c>
      <c r="AF54" s="484">
        <v>1178</v>
      </c>
      <c r="AG54" s="485">
        <v>2264</v>
      </c>
      <c r="AH54" s="486">
        <v>36.5</v>
      </c>
      <c r="AI54" s="484">
        <v>34.200000000000003</v>
      </c>
      <c r="AJ54" s="485">
        <v>35.299999999999997</v>
      </c>
      <c r="AK54" s="486">
        <v>1086</v>
      </c>
      <c r="AL54" s="484">
        <v>1178</v>
      </c>
      <c r="AM54" s="485">
        <v>2264</v>
      </c>
      <c r="AN54" s="486">
        <v>67</v>
      </c>
      <c r="AO54" s="484">
        <v>53</v>
      </c>
      <c r="AP54" s="485">
        <v>60</v>
      </c>
      <c r="AQ54" s="486">
        <v>1411</v>
      </c>
      <c r="AR54" s="484">
        <v>1477</v>
      </c>
      <c r="AS54" s="485">
        <v>2888</v>
      </c>
      <c r="AT54" s="486">
        <v>68</v>
      </c>
      <c r="AU54" s="484">
        <v>56</v>
      </c>
      <c r="AV54" s="485">
        <v>62</v>
      </c>
      <c r="AW54" s="486">
        <v>1411</v>
      </c>
      <c r="AX54" s="484">
        <v>1477</v>
      </c>
      <c r="AY54" s="485">
        <v>2888</v>
      </c>
      <c r="AZ54" s="486">
        <v>35.700000000000003</v>
      </c>
      <c r="BA54" s="484">
        <v>33.6</v>
      </c>
      <c r="BB54" s="485">
        <v>34.6</v>
      </c>
      <c r="BC54" s="486">
        <v>1411</v>
      </c>
      <c r="BD54" s="484">
        <v>1477</v>
      </c>
      <c r="BE54" s="485">
        <v>2888</v>
      </c>
    </row>
    <row r="55" spans="1:57" x14ac:dyDescent="0.35">
      <c r="A55" t="s">
        <v>133</v>
      </c>
      <c r="B55" t="s">
        <v>378</v>
      </c>
      <c r="C55" t="s">
        <v>372</v>
      </c>
      <c r="D55" s="486">
        <v>58</v>
      </c>
      <c r="E55" s="484">
        <v>34</v>
      </c>
      <c r="F55" s="485">
        <v>46</v>
      </c>
      <c r="G55" s="486">
        <v>110</v>
      </c>
      <c r="H55" s="484">
        <v>107</v>
      </c>
      <c r="I55" s="485">
        <v>217</v>
      </c>
      <c r="J55" s="486">
        <v>58</v>
      </c>
      <c r="K55" s="484">
        <v>36</v>
      </c>
      <c r="L55" s="485">
        <v>47</v>
      </c>
      <c r="M55" s="486">
        <v>110</v>
      </c>
      <c r="N55" s="484">
        <v>107</v>
      </c>
      <c r="O55" s="485">
        <v>217</v>
      </c>
      <c r="P55" s="486">
        <v>31.4</v>
      </c>
      <c r="Q55" s="484">
        <v>28.9</v>
      </c>
      <c r="R55" s="485">
        <v>30.2</v>
      </c>
      <c r="S55" s="486">
        <v>110</v>
      </c>
      <c r="T55" s="484">
        <v>107</v>
      </c>
      <c r="U55" s="485">
        <v>217</v>
      </c>
      <c r="V55" s="486">
        <v>73</v>
      </c>
      <c r="W55" s="484">
        <v>57</v>
      </c>
      <c r="X55" s="485">
        <v>65</v>
      </c>
      <c r="Y55" s="486">
        <v>525</v>
      </c>
      <c r="Z55" s="484">
        <v>537</v>
      </c>
      <c r="AA55" s="485">
        <v>1062</v>
      </c>
      <c r="AB55" s="486">
        <v>76</v>
      </c>
      <c r="AC55" s="484">
        <v>60</v>
      </c>
      <c r="AD55" s="485">
        <v>68</v>
      </c>
      <c r="AE55" s="486">
        <v>525</v>
      </c>
      <c r="AF55" s="484">
        <v>537</v>
      </c>
      <c r="AG55" s="485">
        <v>1062</v>
      </c>
      <c r="AH55" s="486">
        <v>33.9</v>
      </c>
      <c r="AI55" s="484">
        <v>32.200000000000003</v>
      </c>
      <c r="AJ55" s="485">
        <v>33</v>
      </c>
      <c r="AK55" s="486">
        <v>525</v>
      </c>
      <c r="AL55" s="484">
        <v>537</v>
      </c>
      <c r="AM55" s="485">
        <v>1062</v>
      </c>
      <c r="AN55" s="486">
        <v>71</v>
      </c>
      <c r="AO55" s="484">
        <v>53</v>
      </c>
      <c r="AP55" s="485">
        <v>62</v>
      </c>
      <c r="AQ55" s="486">
        <v>635</v>
      </c>
      <c r="AR55" s="484">
        <v>644</v>
      </c>
      <c r="AS55" s="485">
        <v>1279</v>
      </c>
      <c r="AT55" s="486">
        <v>73</v>
      </c>
      <c r="AU55" s="484">
        <v>56</v>
      </c>
      <c r="AV55" s="485">
        <v>64</v>
      </c>
      <c r="AW55" s="486">
        <v>635</v>
      </c>
      <c r="AX55" s="484">
        <v>644</v>
      </c>
      <c r="AY55" s="485">
        <v>1279</v>
      </c>
      <c r="AZ55" s="486">
        <v>33.5</v>
      </c>
      <c r="BA55" s="484">
        <v>31.6</v>
      </c>
      <c r="BB55" s="485">
        <v>32.5</v>
      </c>
      <c r="BC55" s="486">
        <v>635</v>
      </c>
      <c r="BD55" s="484">
        <v>644</v>
      </c>
      <c r="BE55" s="485">
        <v>1279</v>
      </c>
    </row>
    <row r="56" spans="1:57" x14ac:dyDescent="0.35">
      <c r="A56" t="s">
        <v>5</v>
      </c>
      <c r="B56" t="s">
        <v>249</v>
      </c>
      <c r="C56" t="s">
        <v>247</v>
      </c>
      <c r="D56" s="486">
        <v>44</v>
      </c>
      <c r="E56" s="484">
        <v>26</v>
      </c>
      <c r="F56" s="485">
        <v>35</v>
      </c>
      <c r="G56" s="486">
        <v>690</v>
      </c>
      <c r="H56" s="484">
        <v>708</v>
      </c>
      <c r="I56" s="485">
        <v>1398</v>
      </c>
      <c r="J56" s="486">
        <v>49</v>
      </c>
      <c r="K56" s="484">
        <v>31</v>
      </c>
      <c r="L56" s="485">
        <v>40</v>
      </c>
      <c r="M56" s="486">
        <v>690</v>
      </c>
      <c r="N56" s="484">
        <v>708</v>
      </c>
      <c r="O56" s="485">
        <v>1398</v>
      </c>
      <c r="P56" s="486">
        <v>30.4</v>
      </c>
      <c r="Q56" s="484">
        <v>27.5</v>
      </c>
      <c r="R56" s="485">
        <v>28.9</v>
      </c>
      <c r="S56" s="486">
        <v>690</v>
      </c>
      <c r="T56" s="484">
        <v>708</v>
      </c>
      <c r="U56" s="485">
        <v>1398</v>
      </c>
      <c r="V56" s="486">
        <v>69</v>
      </c>
      <c r="W56" s="484">
        <v>49</v>
      </c>
      <c r="X56" s="485">
        <v>58</v>
      </c>
      <c r="Y56" s="486">
        <v>1966</v>
      </c>
      <c r="Z56" s="484">
        <v>2089</v>
      </c>
      <c r="AA56" s="485">
        <v>4055</v>
      </c>
      <c r="AB56" s="486">
        <v>72</v>
      </c>
      <c r="AC56" s="484">
        <v>54</v>
      </c>
      <c r="AD56" s="485">
        <v>62</v>
      </c>
      <c r="AE56" s="486">
        <v>1966</v>
      </c>
      <c r="AF56" s="484">
        <v>2089</v>
      </c>
      <c r="AG56" s="485">
        <v>4055</v>
      </c>
      <c r="AH56" s="486">
        <v>35.200000000000003</v>
      </c>
      <c r="AI56" s="484">
        <v>32.299999999999997</v>
      </c>
      <c r="AJ56" s="485">
        <v>33.700000000000003</v>
      </c>
      <c r="AK56" s="486">
        <v>1966</v>
      </c>
      <c r="AL56" s="484">
        <v>2089</v>
      </c>
      <c r="AM56" s="485">
        <v>4055</v>
      </c>
      <c r="AN56" s="486">
        <v>62</v>
      </c>
      <c r="AO56" s="484">
        <v>43</v>
      </c>
      <c r="AP56" s="485">
        <v>52</v>
      </c>
      <c r="AQ56" s="486">
        <v>2656</v>
      </c>
      <c r="AR56" s="484">
        <v>2797</v>
      </c>
      <c r="AS56" s="485">
        <v>5453</v>
      </c>
      <c r="AT56" s="486">
        <v>66</v>
      </c>
      <c r="AU56" s="484">
        <v>48</v>
      </c>
      <c r="AV56" s="485">
        <v>57</v>
      </c>
      <c r="AW56" s="486">
        <v>2656</v>
      </c>
      <c r="AX56" s="484">
        <v>2797</v>
      </c>
      <c r="AY56" s="485">
        <v>5453</v>
      </c>
      <c r="AZ56" s="486">
        <v>34</v>
      </c>
      <c r="BA56" s="484">
        <v>31.1</v>
      </c>
      <c r="BB56" s="485">
        <v>32.5</v>
      </c>
      <c r="BC56" s="486">
        <v>2656</v>
      </c>
      <c r="BD56" s="484">
        <v>2797</v>
      </c>
      <c r="BE56" s="485">
        <v>5453</v>
      </c>
    </row>
    <row r="57" spans="1:57" x14ac:dyDescent="0.35">
      <c r="A57" t="s">
        <v>1086</v>
      </c>
      <c r="B57" t="s">
        <v>255</v>
      </c>
      <c r="C57" t="s">
        <v>247</v>
      </c>
      <c r="D57" s="486">
        <v>42</v>
      </c>
      <c r="E57" s="484">
        <v>30</v>
      </c>
      <c r="F57" s="485">
        <v>36</v>
      </c>
      <c r="G57" s="486">
        <v>268</v>
      </c>
      <c r="H57" s="484">
        <v>306</v>
      </c>
      <c r="I57" s="485">
        <v>574</v>
      </c>
      <c r="J57" s="486">
        <v>43</v>
      </c>
      <c r="K57" s="484">
        <v>34</v>
      </c>
      <c r="L57" s="485">
        <v>38</v>
      </c>
      <c r="M57" s="486">
        <v>268</v>
      </c>
      <c r="N57" s="484">
        <v>306</v>
      </c>
      <c r="O57" s="485">
        <v>574</v>
      </c>
      <c r="P57" s="486">
        <v>31.1</v>
      </c>
      <c r="Q57" s="484">
        <v>29.4</v>
      </c>
      <c r="R57" s="485">
        <v>30.2</v>
      </c>
      <c r="S57" s="486">
        <v>268</v>
      </c>
      <c r="T57" s="484">
        <v>306</v>
      </c>
      <c r="U57" s="485">
        <v>574</v>
      </c>
      <c r="V57" s="486">
        <v>69</v>
      </c>
      <c r="W57" s="484">
        <v>48</v>
      </c>
      <c r="X57" s="485">
        <v>58</v>
      </c>
      <c r="Y57" s="486">
        <v>1322</v>
      </c>
      <c r="Z57" s="484">
        <v>1395</v>
      </c>
      <c r="AA57" s="485">
        <v>2717</v>
      </c>
      <c r="AB57" s="486">
        <v>71</v>
      </c>
      <c r="AC57" s="484">
        <v>51</v>
      </c>
      <c r="AD57" s="485">
        <v>61</v>
      </c>
      <c r="AE57" s="486">
        <v>1322</v>
      </c>
      <c r="AF57" s="484">
        <v>1395</v>
      </c>
      <c r="AG57" s="485">
        <v>2717</v>
      </c>
      <c r="AH57" s="486">
        <v>35.5</v>
      </c>
      <c r="AI57" s="484">
        <v>32.799999999999997</v>
      </c>
      <c r="AJ57" s="485">
        <v>34.1</v>
      </c>
      <c r="AK57" s="486">
        <v>1322</v>
      </c>
      <c r="AL57" s="484">
        <v>1395</v>
      </c>
      <c r="AM57" s="485">
        <v>2717</v>
      </c>
      <c r="AN57" s="486">
        <v>65</v>
      </c>
      <c r="AO57" s="484">
        <v>45</v>
      </c>
      <c r="AP57" s="485">
        <v>55</v>
      </c>
      <c r="AQ57" s="486">
        <v>1590</v>
      </c>
      <c r="AR57" s="484">
        <v>1701</v>
      </c>
      <c r="AS57" s="485">
        <v>3291</v>
      </c>
      <c r="AT57" s="486">
        <v>66</v>
      </c>
      <c r="AU57" s="484">
        <v>48</v>
      </c>
      <c r="AV57" s="485">
        <v>57</v>
      </c>
      <c r="AW57" s="486">
        <v>1590</v>
      </c>
      <c r="AX57" s="484">
        <v>1701</v>
      </c>
      <c r="AY57" s="485">
        <v>3291</v>
      </c>
      <c r="AZ57" s="486">
        <v>34.799999999999997</v>
      </c>
      <c r="BA57" s="484">
        <v>32.200000000000003</v>
      </c>
      <c r="BB57" s="485">
        <v>33.4</v>
      </c>
      <c r="BC57" s="486">
        <v>1590</v>
      </c>
      <c r="BD57" s="484">
        <v>1701</v>
      </c>
      <c r="BE57" s="485">
        <v>3291</v>
      </c>
    </row>
    <row r="58" spans="1:57" x14ac:dyDescent="0.35">
      <c r="A58" t="s">
        <v>19</v>
      </c>
      <c r="B58" t="s">
        <v>265</v>
      </c>
      <c r="C58" t="s">
        <v>260</v>
      </c>
      <c r="D58" s="486">
        <v>48</v>
      </c>
      <c r="E58" s="484">
        <v>28</v>
      </c>
      <c r="F58" s="485">
        <v>38</v>
      </c>
      <c r="G58" s="486">
        <v>205</v>
      </c>
      <c r="H58" s="484">
        <v>222</v>
      </c>
      <c r="I58" s="485">
        <v>427</v>
      </c>
      <c r="J58" s="486">
        <v>50</v>
      </c>
      <c r="K58" s="484">
        <v>35</v>
      </c>
      <c r="L58" s="485">
        <v>42</v>
      </c>
      <c r="M58" s="486">
        <v>205</v>
      </c>
      <c r="N58" s="484">
        <v>222</v>
      </c>
      <c r="O58" s="485">
        <v>427</v>
      </c>
      <c r="P58" s="486">
        <v>31.4</v>
      </c>
      <c r="Q58" s="484">
        <v>28.8</v>
      </c>
      <c r="R58" s="485">
        <v>30</v>
      </c>
      <c r="S58" s="486">
        <v>205</v>
      </c>
      <c r="T58" s="484">
        <v>222</v>
      </c>
      <c r="U58" s="485">
        <v>427</v>
      </c>
      <c r="V58" s="486">
        <v>71</v>
      </c>
      <c r="W58" s="484">
        <v>52</v>
      </c>
      <c r="X58" s="485">
        <v>61</v>
      </c>
      <c r="Y58" s="486">
        <v>1746</v>
      </c>
      <c r="Z58" s="484">
        <v>1900</v>
      </c>
      <c r="AA58" s="485">
        <v>3646</v>
      </c>
      <c r="AB58" s="486">
        <v>73</v>
      </c>
      <c r="AC58" s="484">
        <v>56</v>
      </c>
      <c r="AD58" s="485">
        <v>64</v>
      </c>
      <c r="AE58" s="486">
        <v>1746</v>
      </c>
      <c r="AF58" s="484">
        <v>1900</v>
      </c>
      <c r="AG58" s="485">
        <v>3646</v>
      </c>
      <c r="AH58" s="486">
        <v>36.700000000000003</v>
      </c>
      <c r="AI58" s="484">
        <v>34</v>
      </c>
      <c r="AJ58" s="485">
        <v>35.299999999999997</v>
      </c>
      <c r="AK58" s="486">
        <v>1746</v>
      </c>
      <c r="AL58" s="484">
        <v>1900</v>
      </c>
      <c r="AM58" s="485">
        <v>3646</v>
      </c>
      <c r="AN58" s="486">
        <v>69</v>
      </c>
      <c r="AO58" s="484">
        <v>50</v>
      </c>
      <c r="AP58" s="485">
        <v>59</v>
      </c>
      <c r="AQ58" s="486">
        <v>1951</v>
      </c>
      <c r="AR58" s="484">
        <v>2122</v>
      </c>
      <c r="AS58" s="485">
        <v>4073</v>
      </c>
      <c r="AT58" s="486">
        <v>71</v>
      </c>
      <c r="AU58" s="484">
        <v>54</v>
      </c>
      <c r="AV58" s="485">
        <v>62</v>
      </c>
      <c r="AW58" s="486">
        <v>1951</v>
      </c>
      <c r="AX58" s="484">
        <v>2122</v>
      </c>
      <c r="AY58" s="485">
        <v>4073</v>
      </c>
      <c r="AZ58" s="486">
        <v>36.200000000000003</v>
      </c>
      <c r="BA58" s="484">
        <v>33.4</v>
      </c>
      <c r="BB58" s="485">
        <v>34.700000000000003</v>
      </c>
      <c r="BC58" s="486">
        <v>1951</v>
      </c>
      <c r="BD58" s="484">
        <v>2122</v>
      </c>
      <c r="BE58" s="485">
        <v>4073</v>
      </c>
    </row>
    <row r="59" spans="1:57" x14ac:dyDescent="0.35">
      <c r="A59" t="s">
        <v>20</v>
      </c>
      <c r="B59" t="s">
        <v>266</v>
      </c>
      <c r="C59" t="s">
        <v>260</v>
      </c>
      <c r="D59" s="486">
        <v>51</v>
      </c>
      <c r="E59" s="484">
        <v>34</v>
      </c>
      <c r="F59" s="485">
        <v>42</v>
      </c>
      <c r="G59" s="486">
        <v>239</v>
      </c>
      <c r="H59" s="484">
        <v>289</v>
      </c>
      <c r="I59" s="485">
        <v>528</v>
      </c>
      <c r="J59" s="486">
        <v>54</v>
      </c>
      <c r="K59" s="484">
        <v>36</v>
      </c>
      <c r="L59" s="485">
        <v>44</v>
      </c>
      <c r="M59" s="486">
        <v>239</v>
      </c>
      <c r="N59" s="484">
        <v>289</v>
      </c>
      <c r="O59" s="485">
        <v>528</v>
      </c>
      <c r="P59" s="486">
        <v>33.200000000000003</v>
      </c>
      <c r="Q59" s="484">
        <v>30.6</v>
      </c>
      <c r="R59" s="485">
        <v>31.8</v>
      </c>
      <c r="S59" s="486">
        <v>239</v>
      </c>
      <c r="T59" s="484">
        <v>289</v>
      </c>
      <c r="U59" s="485">
        <v>528</v>
      </c>
      <c r="V59" s="486">
        <v>72</v>
      </c>
      <c r="W59" s="484">
        <v>55</v>
      </c>
      <c r="X59" s="485">
        <v>63</v>
      </c>
      <c r="Y59" s="486">
        <v>1558</v>
      </c>
      <c r="Z59" s="484">
        <v>1683</v>
      </c>
      <c r="AA59" s="485">
        <v>3241</v>
      </c>
      <c r="AB59" s="486">
        <v>73</v>
      </c>
      <c r="AC59" s="484">
        <v>56</v>
      </c>
      <c r="AD59" s="485">
        <v>64</v>
      </c>
      <c r="AE59" s="486">
        <v>1558</v>
      </c>
      <c r="AF59" s="484">
        <v>1683</v>
      </c>
      <c r="AG59" s="485">
        <v>3241</v>
      </c>
      <c r="AH59" s="486">
        <v>37</v>
      </c>
      <c r="AI59" s="484">
        <v>34.6</v>
      </c>
      <c r="AJ59" s="485">
        <v>35.700000000000003</v>
      </c>
      <c r="AK59" s="486">
        <v>1558</v>
      </c>
      <c r="AL59" s="484">
        <v>1683</v>
      </c>
      <c r="AM59" s="485">
        <v>3241</v>
      </c>
      <c r="AN59" s="486">
        <v>69</v>
      </c>
      <c r="AO59" s="484">
        <v>52</v>
      </c>
      <c r="AP59" s="485">
        <v>60</v>
      </c>
      <c r="AQ59" s="486">
        <v>1797</v>
      </c>
      <c r="AR59" s="484">
        <v>1972</v>
      </c>
      <c r="AS59" s="485">
        <v>3769</v>
      </c>
      <c r="AT59" s="486">
        <v>70</v>
      </c>
      <c r="AU59" s="484">
        <v>53</v>
      </c>
      <c r="AV59" s="485">
        <v>61</v>
      </c>
      <c r="AW59" s="486">
        <v>1797</v>
      </c>
      <c r="AX59" s="484">
        <v>1972</v>
      </c>
      <c r="AY59" s="485">
        <v>3769</v>
      </c>
      <c r="AZ59" s="486">
        <v>36.5</v>
      </c>
      <c r="BA59" s="484">
        <v>34</v>
      </c>
      <c r="BB59" s="485">
        <v>35.200000000000003</v>
      </c>
      <c r="BC59" s="486">
        <v>1797</v>
      </c>
      <c r="BD59" s="484">
        <v>1972</v>
      </c>
      <c r="BE59" s="485">
        <v>3769</v>
      </c>
    </row>
    <row r="60" spans="1:57" x14ac:dyDescent="0.35">
      <c r="A60" t="s">
        <v>70</v>
      </c>
      <c r="B60" t="s">
        <v>315</v>
      </c>
      <c r="C60" t="s">
        <v>309</v>
      </c>
      <c r="D60" s="486">
        <v>53</v>
      </c>
      <c r="E60" s="484">
        <v>40</v>
      </c>
      <c r="F60" s="485">
        <v>47</v>
      </c>
      <c r="G60" s="486">
        <v>173</v>
      </c>
      <c r="H60" s="484">
        <v>173</v>
      </c>
      <c r="I60" s="485">
        <v>346</v>
      </c>
      <c r="J60" s="486">
        <v>54</v>
      </c>
      <c r="K60" s="484">
        <v>40</v>
      </c>
      <c r="L60" s="485">
        <v>47</v>
      </c>
      <c r="M60" s="486">
        <v>173</v>
      </c>
      <c r="N60" s="484">
        <v>173</v>
      </c>
      <c r="O60" s="485">
        <v>346</v>
      </c>
      <c r="P60" s="486">
        <v>33.799999999999997</v>
      </c>
      <c r="Q60" s="484">
        <v>31.4</v>
      </c>
      <c r="R60" s="485">
        <v>32.6</v>
      </c>
      <c r="S60" s="486">
        <v>173</v>
      </c>
      <c r="T60" s="484">
        <v>173</v>
      </c>
      <c r="U60" s="485">
        <v>346</v>
      </c>
      <c r="V60" s="486">
        <v>74</v>
      </c>
      <c r="W60" s="484">
        <v>56</v>
      </c>
      <c r="X60" s="485">
        <v>65</v>
      </c>
      <c r="Y60" s="486">
        <v>1232</v>
      </c>
      <c r="Z60" s="484">
        <v>1354</v>
      </c>
      <c r="AA60" s="485">
        <v>2586</v>
      </c>
      <c r="AB60" s="486">
        <v>75</v>
      </c>
      <c r="AC60" s="484">
        <v>58</v>
      </c>
      <c r="AD60" s="485">
        <v>66</v>
      </c>
      <c r="AE60" s="486">
        <v>1232</v>
      </c>
      <c r="AF60" s="484">
        <v>1354</v>
      </c>
      <c r="AG60" s="485">
        <v>2586</v>
      </c>
      <c r="AH60" s="486">
        <v>37.5</v>
      </c>
      <c r="AI60" s="484">
        <v>35.1</v>
      </c>
      <c r="AJ60" s="485">
        <v>36.299999999999997</v>
      </c>
      <c r="AK60" s="486">
        <v>1232</v>
      </c>
      <c r="AL60" s="484">
        <v>1354</v>
      </c>
      <c r="AM60" s="485">
        <v>2586</v>
      </c>
      <c r="AN60" s="486">
        <v>72</v>
      </c>
      <c r="AO60" s="484">
        <v>54</v>
      </c>
      <c r="AP60" s="485">
        <v>63</v>
      </c>
      <c r="AQ60" s="486">
        <v>1405</v>
      </c>
      <c r="AR60" s="484">
        <v>1527</v>
      </c>
      <c r="AS60" s="485">
        <v>2932</v>
      </c>
      <c r="AT60" s="486">
        <v>73</v>
      </c>
      <c r="AU60" s="484">
        <v>56</v>
      </c>
      <c r="AV60" s="485">
        <v>64</v>
      </c>
      <c r="AW60" s="486">
        <v>1405</v>
      </c>
      <c r="AX60" s="484">
        <v>1527</v>
      </c>
      <c r="AY60" s="485">
        <v>2932</v>
      </c>
      <c r="AZ60" s="486">
        <v>37.1</v>
      </c>
      <c r="BA60" s="484">
        <v>34.700000000000003</v>
      </c>
      <c r="BB60" s="485">
        <v>35.799999999999997</v>
      </c>
      <c r="BC60" s="486">
        <v>1405</v>
      </c>
      <c r="BD60" s="484">
        <v>1527</v>
      </c>
      <c r="BE60" s="485">
        <v>2932</v>
      </c>
    </row>
    <row r="61" spans="1:57" x14ac:dyDescent="0.35">
      <c r="A61" t="s">
        <v>151</v>
      </c>
      <c r="B61" t="s">
        <v>395</v>
      </c>
      <c r="C61" t="s">
        <v>392</v>
      </c>
      <c r="D61" s="486">
        <v>46</v>
      </c>
      <c r="E61" s="484">
        <v>29</v>
      </c>
      <c r="F61" s="485">
        <v>38</v>
      </c>
      <c r="G61" s="486">
        <v>407</v>
      </c>
      <c r="H61" s="484">
        <v>389</v>
      </c>
      <c r="I61" s="485">
        <v>796</v>
      </c>
      <c r="J61" s="486">
        <v>48</v>
      </c>
      <c r="K61" s="484">
        <v>33</v>
      </c>
      <c r="L61" s="485">
        <v>41</v>
      </c>
      <c r="M61" s="486">
        <v>407</v>
      </c>
      <c r="N61" s="484">
        <v>389</v>
      </c>
      <c r="O61" s="485">
        <v>796</v>
      </c>
      <c r="P61" s="486">
        <v>31.8</v>
      </c>
      <c r="Q61" s="484">
        <v>29.4</v>
      </c>
      <c r="R61" s="485">
        <v>30.6</v>
      </c>
      <c r="S61" s="486">
        <v>407</v>
      </c>
      <c r="T61" s="484">
        <v>389</v>
      </c>
      <c r="U61" s="485">
        <v>796</v>
      </c>
      <c r="V61" s="486">
        <v>69</v>
      </c>
      <c r="W61" s="484">
        <v>51</v>
      </c>
      <c r="X61" s="485">
        <v>60</v>
      </c>
      <c r="Y61" s="486">
        <v>2376</v>
      </c>
      <c r="Z61" s="484">
        <v>2504</v>
      </c>
      <c r="AA61" s="485">
        <v>4880</v>
      </c>
      <c r="AB61" s="486">
        <v>71</v>
      </c>
      <c r="AC61" s="484">
        <v>53</v>
      </c>
      <c r="AD61" s="485">
        <v>62</v>
      </c>
      <c r="AE61" s="486">
        <v>2376</v>
      </c>
      <c r="AF61" s="484">
        <v>2504</v>
      </c>
      <c r="AG61" s="485">
        <v>4880</v>
      </c>
      <c r="AH61" s="486">
        <v>36</v>
      </c>
      <c r="AI61" s="484">
        <v>33.299999999999997</v>
      </c>
      <c r="AJ61" s="485">
        <v>34.6</v>
      </c>
      <c r="AK61" s="486">
        <v>2376</v>
      </c>
      <c r="AL61" s="484">
        <v>2504</v>
      </c>
      <c r="AM61" s="485">
        <v>4880</v>
      </c>
      <c r="AN61" s="486">
        <v>66</v>
      </c>
      <c r="AO61" s="484">
        <v>48</v>
      </c>
      <c r="AP61" s="485">
        <v>57</v>
      </c>
      <c r="AQ61" s="486">
        <v>2783</v>
      </c>
      <c r="AR61" s="484">
        <v>2893</v>
      </c>
      <c r="AS61" s="485">
        <v>5676</v>
      </c>
      <c r="AT61" s="486">
        <v>68</v>
      </c>
      <c r="AU61" s="484">
        <v>51</v>
      </c>
      <c r="AV61" s="485">
        <v>59</v>
      </c>
      <c r="AW61" s="486">
        <v>2783</v>
      </c>
      <c r="AX61" s="484">
        <v>2893</v>
      </c>
      <c r="AY61" s="485">
        <v>5676</v>
      </c>
      <c r="AZ61" s="486">
        <v>35.299999999999997</v>
      </c>
      <c r="BA61" s="484">
        <v>32.799999999999997</v>
      </c>
      <c r="BB61" s="485">
        <v>34.1</v>
      </c>
      <c r="BC61" s="486">
        <v>2783</v>
      </c>
      <c r="BD61" s="484">
        <v>2893</v>
      </c>
      <c r="BE61" s="485">
        <v>5676</v>
      </c>
    </row>
    <row r="62" spans="1:57" x14ac:dyDescent="0.35">
      <c r="A62" t="s">
        <v>155</v>
      </c>
      <c r="B62" t="s">
        <v>399</v>
      </c>
      <c r="C62" t="s">
        <v>392</v>
      </c>
      <c r="D62" s="483" t="s">
        <v>417</v>
      </c>
      <c r="E62" s="487" t="s">
        <v>417</v>
      </c>
      <c r="F62" s="488" t="s">
        <v>417</v>
      </c>
      <c r="G62" s="483" t="s">
        <v>417</v>
      </c>
      <c r="H62" s="487" t="s">
        <v>417</v>
      </c>
      <c r="I62" s="488" t="s">
        <v>417</v>
      </c>
      <c r="J62" s="483" t="s">
        <v>417</v>
      </c>
      <c r="K62" s="487" t="s">
        <v>417</v>
      </c>
      <c r="L62" s="488" t="s">
        <v>417</v>
      </c>
      <c r="M62" s="483" t="s">
        <v>417</v>
      </c>
      <c r="N62" s="487" t="s">
        <v>417</v>
      </c>
      <c r="O62" s="488" t="s">
        <v>417</v>
      </c>
      <c r="P62" s="483" t="s">
        <v>417</v>
      </c>
      <c r="Q62" s="487" t="s">
        <v>417</v>
      </c>
      <c r="R62" s="488" t="s">
        <v>417</v>
      </c>
      <c r="S62" s="483" t="s">
        <v>417</v>
      </c>
      <c r="T62" s="487" t="s">
        <v>417</v>
      </c>
      <c r="U62" s="488" t="s">
        <v>417</v>
      </c>
      <c r="V62" s="483" t="s">
        <v>417</v>
      </c>
      <c r="W62" s="487" t="s">
        <v>417</v>
      </c>
      <c r="X62" s="488" t="s">
        <v>417</v>
      </c>
      <c r="Y62" s="483" t="s">
        <v>417</v>
      </c>
      <c r="Z62" s="487" t="s">
        <v>417</v>
      </c>
      <c r="AA62" s="488" t="s">
        <v>417</v>
      </c>
      <c r="AB62" s="483" t="s">
        <v>417</v>
      </c>
      <c r="AC62" s="487" t="s">
        <v>417</v>
      </c>
      <c r="AD62" s="488" t="s">
        <v>417</v>
      </c>
      <c r="AE62" s="483" t="s">
        <v>417</v>
      </c>
      <c r="AF62" s="487" t="s">
        <v>417</v>
      </c>
      <c r="AG62" s="488" t="s">
        <v>417</v>
      </c>
      <c r="AH62" s="483" t="s">
        <v>417</v>
      </c>
      <c r="AI62" s="487" t="s">
        <v>417</v>
      </c>
      <c r="AJ62" s="488" t="s">
        <v>417</v>
      </c>
      <c r="AK62" s="483" t="s">
        <v>417</v>
      </c>
      <c r="AL62" s="487" t="s">
        <v>417</v>
      </c>
      <c r="AM62" s="488" t="s">
        <v>417</v>
      </c>
      <c r="AN62" s="483" t="s">
        <v>417</v>
      </c>
      <c r="AO62" s="487" t="s">
        <v>417</v>
      </c>
      <c r="AP62" s="488" t="s">
        <v>417</v>
      </c>
      <c r="AQ62" s="483" t="s">
        <v>417</v>
      </c>
      <c r="AR62" s="487" t="s">
        <v>417</v>
      </c>
      <c r="AS62" s="488" t="s">
        <v>417</v>
      </c>
      <c r="AT62" s="483" t="s">
        <v>417</v>
      </c>
      <c r="AU62" s="487" t="s">
        <v>417</v>
      </c>
      <c r="AV62" s="488" t="s">
        <v>417</v>
      </c>
      <c r="AW62" s="483" t="s">
        <v>417</v>
      </c>
      <c r="AX62" s="487" t="s">
        <v>417</v>
      </c>
      <c r="AY62" s="488" t="s">
        <v>417</v>
      </c>
      <c r="AZ62" s="483" t="s">
        <v>417</v>
      </c>
      <c r="BA62" s="487" t="s">
        <v>417</v>
      </c>
      <c r="BB62" s="488" t="s">
        <v>417</v>
      </c>
      <c r="BC62" s="483" t="s">
        <v>417</v>
      </c>
      <c r="BD62" s="487" t="s">
        <v>417</v>
      </c>
      <c r="BE62" s="488" t="s">
        <v>417</v>
      </c>
    </row>
    <row r="63" spans="1:57" x14ac:dyDescent="0.35">
      <c r="A63" t="s">
        <v>163</v>
      </c>
      <c r="B63" t="s">
        <v>407</v>
      </c>
      <c r="C63" t="s">
        <v>392</v>
      </c>
      <c r="D63" s="486">
        <v>38</v>
      </c>
      <c r="E63" s="484">
        <v>26</v>
      </c>
      <c r="F63" s="485">
        <v>32</v>
      </c>
      <c r="G63" s="486">
        <v>248</v>
      </c>
      <c r="H63" s="484">
        <v>248</v>
      </c>
      <c r="I63" s="485">
        <v>496</v>
      </c>
      <c r="J63" s="486">
        <v>40</v>
      </c>
      <c r="K63" s="484">
        <v>31</v>
      </c>
      <c r="L63" s="485">
        <v>36</v>
      </c>
      <c r="M63" s="486">
        <v>248</v>
      </c>
      <c r="N63" s="484">
        <v>248</v>
      </c>
      <c r="O63" s="485">
        <v>496</v>
      </c>
      <c r="P63" s="486">
        <v>30.8</v>
      </c>
      <c r="Q63" s="484">
        <v>28.8</v>
      </c>
      <c r="R63" s="485">
        <v>29.8</v>
      </c>
      <c r="S63" s="486">
        <v>248</v>
      </c>
      <c r="T63" s="484">
        <v>248</v>
      </c>
      <c r="U63" s="485">
        <v>496</v>
      </c>
      <c r="V63" s="486">
        <v>69</v>
      </c>
      <c r="W63" s="484">
        <v>51</v>
      </c>
      <c r="X63" s="485">
        <v>60</v>
      </c>
      <c r="Y63" s="486">
        <v>2311</v>
      </c>
      <c r="Z63" s="484">
        <v>2482</v>
      </c>
      <c r="AA63" s="485">
        <v>4793</v>
      </c>
      <c r="AB63" s="486">
        <v>70</v>
      </c>
      <c r="AC63" s="484">
        <v>53</v>
      </c>
      <c r="AD63" s="485">
        <v>61</v>
      </c>
      <c r="AE63" s="486">
        <v>2311</v>
      </c>
      <c r="AF63" s="484">
        <v>2482</v>
      </c>
      <c r="AG63" s="485">
        <v>4793</v>
      </c>
      <c r="AH63" s="486">
        <v>35</v>
      </c>
      <c r="AI63" s="484">
        <v>32.700000000000003</v>
      </c>
      <c r="AJ63" s="485">
        <v>33.799999999999997</v>
      </c>
      <c r="AK63" s="486">
        <v>2311</v>
      </c>
      <c r="AL63" s="484">
        <v>2482</v>
      </c>
      <c r="AM63" s="485">
        <v>4793</v>
      </c>
      <c r="AN63" s="486">
        <v>66</v>
      </c>
      <c r="AO63" s="484">
        <v>49</v>
      </c>
      <c r="AP63" s="485">
        <v>57</v>
      </c>
      <c r="AQ63" s="486">
        <v>2559</v>
      </c>
      <c r="AR63" s="484">
        <v>2730</v>
      </c>
      <c r="AS63" s="485">
        <v>5289</v>
      </c>
      <c r="AT63" s="486">
        <v>67</v>
      </c>
      <c r="AU63" s="484">
        <v>51</v>
      </c>
      <c r="AV63" s="485">
        <v>59</v>
      </c>
      <c r="AW63" s="486">
        <v>2559</v>
      </c>
      <c r="AX63" s="484">
        <v>2730</v>
      </c>
      <c r="AY63" s="485">
        <v>5289</v>
      </c>
      <c r="AZ63" s="486">
        <v>34.6</v>
      </c>
      <c r="BA63" s="484">
        <v>32.4</v>
      </c>
      <c r="BB63" s="485">
        <v>33.4</v>
      </c>
      <c r="BC63" s="486">
        <v>2559</v>
      </c>
      <c r="BD63" s="484">
        <v>2730</v>
      </c>
      <c r="BE63" s="485">
        <v>5289</v>
      </c>
    </row>
    <row r="64" spans="1:57" x14ac:dyDescent="0.35">
      <c r="A64" t="s">
        <v>80</v>
      </c>
      <c r="B64" t="s">
        <v>325</v>
      </c>
      <c r="C64" t="s">
        <v>324</v>
      </c>
      <c r="D64" s="486">
        <v>50</v>
      </c>
      <c r="E64" s="484">
        <v>31</v>
      </c>
      <c r="F64" s="485">
        <v>40</v>
      </c>
      <c r="G64" s="486">
        <v>149</v>
      </c>
      <c r="H64" s="484">
        <v>151</v>
      </c>
      <c r="I64" s="485">
        <v>300</v>
      </c>
      <c r="J64" s="486">
        <v>50</v>
      </c>
      <c r="K64" s="484">
        <v>32</v>
      </c>
      <c r="L64" s="485">
        <v>41</v>
      </c>
      <c r="M64" s="486">
        <v>149</v>
      </c>
      <c r="N64" s="484">
        <v>151</v>
      </c>
      <c r="O64" s="485">
        <v>300</v>
      </c>
      <c r="P64" s="486">
        <v>32.6</v>
      </c>
      <c r="Q64" s="484">
        <v>29.9</v>
      </c>
      <c r="R64" s="485">
        <v>31.3</v>
      </c>
      <c r="S64" s="486">
        <v>149</v>
      </c>
      <c r="T64" s="484">
        <v>151</v>
      </c>
      <c r="U64" s="485">
        <v>300</v>
      </c>
      <c r="V64" s="486">
        <v>64</v>
      </c>
      <c r="W64" s="484">
        <v>50</v>
      </c>
      <c r="X64" s="485">
        <v>57</v>
      </c>
      <c r="Y64" s="486">
        <v>966</v>
      </c>
      <c r="Z64" s="484">
        <v>950</v>
      </c>
      <c r="AA64" s="485">
        <v>1916</v>
      </c>
      <c r="AB64" s="486">
        <v>66</v>
      </c>
      <c r="AC64" s="484">
        <v>53</v>
      </c>
      <c r="AD64" s="485">
        <v>59</v>
      </c>
      <c r="AE64" s="486">
        <v>966</v>
      </c>
      <c r="AF64" s="484">
        <v>950</v>
      </c>
      <c r="AG64" s="485">
        <v>1916</v>
      </c>
      <c r="AH64" s="486">
        <v>34.799999999999997</v>
      </c>
      <c r="AI64" s="484">
        <v>32.6</v>
      </c>
      <c r="AJ64" s="485">
        <v>33.799999999999997</v>
      </c>
      <c r="AK64" s="486">
        <v>966</v>
      </c>
      <c r="AL64" s="484">
        <v>950</v>
      </c>
      <c r="AM64" s="485">
        <v>1916</v>
      </c>
      <c r="AN64" s="486">
        <v>63</v>
      </c>
      <c r="AO64" s="484">
        <v>48</v>
      </c>
      <c r="AP64" s="485">
        <v>55</v>
      </c>
      <c r="AQ64" s="486">
        <v>1115</v>
      </c>
      <c r="AR64" s="484">
        <v>1101</v>
      </c>
      <c r="AS64" s="485">
        <v>2216</v>
      </c>
      <c r="AT64" s="486">
        <v>64</v>
      </c>
      <c r="AU64" s="484">
        <v>50</v>
      </c>
      <c r="AV64" s="485">
        <v>57</v>
      </c>
      <c r="AW64" s="486">
        <v>1115</v>
      </c>
      <c r="AX64" s="484">
        <v>1101</v>
      </c>
      <c r="AY64" s="485">
        <v>2216</v>
      </c>
      <c r="AZ64" s="486">
        <v>34.5</v>
      </c>
      <c r="BA64" s="484">
        <v>32.299999999999997</v>
      </c>
      <c r="BB64" s="485">
        <v>33.4</v>
      </c>
      <c r="BC64" s="486">
        <v>1115</v>
      </c>
      <c r="BD64" s="484">
        <v>1101</v>
      </c>
      <c r="BE64" s="485">
        <v>2216</v>
      </c>
    </row>
    <row r="65" spans="1:57" x14ac:dyDescent="0.35">
      <c r="A65" t="s">
        <v>81</v>
      </c>
      <c r="B65" t="s">
        <v>326</v>
      </c>
      <c r="C65" t="s">
        <v>324</v>
      </c>
      <c r="D65" s="486">
        <v>45</v>
      </c>
      <c r="E65" s="484">
        <v>27</v>
      </c>
      <c r="F65" s="485">
        <v>35</v>
      </c>
      <c r="G65" s="486">
        <v>170</v>
      </c>
      <c r="H65" s="484">
        <v>189</v>
      </c>
      <c r="I65" s="485">
        <v>359</v>
      </c>
      <c r="J65" s="486">
        <v>46</v>
      </c>
      <c r="K65" s="484">
        <v>27</v>
      </c>
      <c r="L65" s="485">
        <v>36</v>
      </c>
      <c r="M65" s="486">
        <v>170</v>
      </c>
      <c r="N65" s="484">
        <v>189</v>
      </c>
      <c r="O65" s="485">
        <v>359</v>
      </c>
      <c r="P65" s="486">
        <v>32</v>
      </c>
      <c r="Q65" s="484">
        <v>29</v>
      </c>
      <c r="R65" s="485">
        <v>30.4</v>
      </c>
      <c r="S65" s="486">
        <v>170</v>
      </c>
      <c r="T65" s="484">
        <v>189</v>
      </c>
      <c r="U65" s="485">
        <v>359</v>
      </c>
      <c r="V65" s="486">
        <v>68</v>
      </c>
      <c r="W65" s="484">
        <v>47</v>
      </c>
      <c r="X65" s="485">
        <v>57</v>
      </c>
      <c r="Y65" s="486">
        <v>1461</v>
      </c>
      <c r="Z65" s="484">
        <v>1513</v>
      </c>
      <c r="AA65" s="485">
        <v>2974</v>
      </c>
      <c r="AB65" s="486">
        <v>70</v>
      </c>
      <c r="AC65" s="484">
        <v>50</v>
      </c>
      <c r="AD65" s="485">
        <v>60</v>
      </c>
      <c r="AE65" s="486">
        <v>1461</v>
      </c>
      <c r="AF65" s="484">
        <v>1513</v>
      </c>
      <c r="AG65" s="485">
        <v>2974</v>
      </c>
      <c r="AH65" s="486">
        <v>35.1</v>
      </c>
      <c r="AI65" s="484">
        <v>32.799999999999997</v>
      </c>
      <c r="AJ65" s="485">
        <v>33.9</v>
      </c>
      <c r="AK65" s="486">
        <v>1461</v>
      </c>
      <c r="AL65" s="484">
        <v>1513</v>
      </c>
      <c r="AM65" s="485">
        <v>2974</v>
      </c>
      <c r="AN65" s="486">
        <v>65</v>
      </c>
      <c r="AO65" s="484">
        <v>45</v>
      </c>
      <c r="AP65" s="485">
        <v>55</v>
      </c>
      <c r="AQ65" s="486">
        <v>1631</v>
      </c>
      <c r="AR65" s="484">
        <v>1702</v>
      </c>
      <c r="AS65" s="485">
        <v>3333</v>
      </c>
      <c r="AT65" s="486">
        <v>67</v>
      </c>
      <c r="AU65" s="484">
        <v>48</v>
      </c>
      <c r="AV65" s="485">
        <v>57</v>
      </c>
      <c r="AW65" s="486">
        <v>1631</v>
      </c>
      <c r="AX65" s="484">
        <v>1702</v>
      </c>
      <c r="AY65" s="485">
        <v>3333</v>
      </c>
      <c r="AZ65" s="486">
        <v>34.799999999999997</v>
      </c>
      <c r="BA65" s="484">
        <v>32.299999999999997</v>
      </c>
      <c r="BB65" s="485">
        <v>33.5</v>
      </c>
      <c r="BC65" s="486">
        <v>1631</v>
      </c>
      <c r="BD65" s="484">
        <v>1702</v>
      </c>
      <c r="BE65" s="485">
        <v>3333</v>
      </c>
    </row>
    <row r="66" spans="1:57" x14ac:dyDescent="0.35">
      <c r="A66" t="s">
        <v>17</v>
      </c>
      <c r="B66" t="s">
        <v>263</v>
      </c>
      <c r="C66" t="s">
        <v>260</v>
      </c>
      <c r="D66" s="486">
        <v>43</v>
      </c>
      <c r="E66" s="484">
        <v>23</v>
      </c>
      <c r="F66" s="485">
        <v>32</v>
      </c>
      <c r="G66" s="486">
        <v>428</v>
      </c>
      <c r="H66" s="484">
        <v>460</v>
      </c>
      <c r="I66" s="485">
        <v>888</v>
      </c>
      <c r="J66" s="486">
        <v>46</v>
      </c>
      <c r="K66" s="484">
        <v>28</v>
      </c>
      <c r="L66" s="485">
        <v>36</v>
      </c>
      <c r="M66" s="486">
        <v>428</v>
      </c>
      <c r="N66" s="484">
        <v>460</v>
      </c>
      <c r="O66" s="485">
        <v>888</v>
      </c>
      <c r="P66" s="486">
        <v>30.2</v>
      </c>
      <c r="Q66" s="484">
        <v>27.3</v>
      </c>
      <c r="R66" s="485">
        <v>28.7</v>
      </c>
      <c r="S66" s="486">
        <v>428</v>
      </c>
      <c r="T66" s="484">
        <v>460</v>
      </c>
      <c r="U66" s="485">
        <v>888</v>
      </c>
      <c r="V66" s="486">
        <v>65</v>
      </c>
      <c r="W66" s="484">
        <v>47</v>
      </c>
      <c r="X66" s="485">
        <v>56</v>
      </c>
      <c r="Y66" s="486">
        <v>1488</v>
      </c>
      <c r="Z66" s="484">
        <v>1573</v>
      </c>
      <c r="AA66" s="485">
        <v>3061</v>
      </c>
      <c r="AB66" s="486">
        <v>67</v>
      </c>
      <c r="AC66" s="484">
        <v>52</v>
      </c>
      <c r="AD66" s="485">
        <v>59</v>
      </c>
      <c r="AE66" s="486">
        <v>1488</v>
      </c>
      <c r="AF66" s="484">
        <v>1573</v>
      </c>
      <c r="AG66" s="485">
        <v>3061</v>
      </c>
      <c r="AH66" s="486">
        <v>34.200000000000003</v>
      </c>
      <c r="AI66" s="484">
        <v>31.7</v>
      </c>
      <c r="AJ66" s="485">
        <v>32.9</v>
      </c>
      <c r="AK66" s="486">
        <v>1488</v>
      </c>
      <c r="AL66" s="484">
        <v>1573</v>
      </c>
      <c r="AM66" s="485">
        <v>3061</v>
      </c>
      <c r="AN66" s="486">
        <v>60</v>
      </c>
      <c r="AO66" s="484">
        <v>42</v>
      </c>
      <c r="AP66" s="485">
        <v>51</v>
      </c>
      <c r="AQ66" s="486">
        <v>1916</v>
      </c>
      <c r="AR66" s="484">
        <v>2033</v>
      </c>
      <c r="AS66" s="485">
        <v>3949</v>
      </c>
      <c r="AT66" s="486">
        <v>63</v>
      </c>
      <c r="AU66" s="484">
        <v>46</v>
      </c>
      <c r="AV66" s="485">
        <v>54</v>
      </c>
      <c r="AW66" s="486">
        <v>1916</v>
      </c>
      <c r="AX66" s="484">
        <v>2033</v>
      </c>
      <c r="AY66" s="485">
        <v>3949</v>
      </c>
      <c r="AZ66" s="486">
        <v>33.299999999999997</v>
      </c>
      <c r="BA66" s="484">
        <v>30.7</v>
      </c>
      <c r="BB66" s="485">
        <v>32</v>
      </c>
      <c r="BC66" s="486">
        <v>1916</v>
      </c>
      <c r="BD66" s="484">
        <v>2033</v>
      </c>
      <c r="BE66" s="485">
        <v>3949</v>
      </c>
    </row>
    <row r="67" spans="1:57" x14ac:dyDescent="0.35">
      <c r="A67" t="s">
        <v>18</v>
      </c>
      <c r="B67" t="s">
        <v>264</v>
      </c>
      <c r="C67" t="s">
        <v>260</v>
      </c>
      <c r="D67" s="486">
        <v>44</v>
      </c>
      <c r="E67" s="484">
        <v>29</v>
      </c>
      <c r="F67" s="485">
        <v>37</v>
      </c>
      <c r="G67" s="486">
        <v>222</v>
      </c>
      <c r="H67" s="484">
        <v>213</v>
      </c>
      <c r="I67" s="485">
        <v>435</v>
      </c>
      <c r="J67" s="486">
        <v>45</v>
      </c>
      <c r="K67" s="484">
        <v>32</v>
      </c>
      <c r="L67" s="485">
        <v>39</v>
      </c>
      <c r="M67" s="486">
        <v>222</v>
      </c>
      <c r="N67" s="484">
        <v>213</v>
      </c>
      <c r="O67" s="485">
        <v>435</v>
      </c>
      <c r="P67" s="486">
        <v>29.7</v>
      </c>
      <c r="Q67" s="484">
        <v>26.8</v>
      </c>
      <c r="R67" s="485">
        <v>28.3</v>
      </c>
      <c r="S67" s="486">
        <v>222</v>
      </c>
      <c r="T67" s="484">
        <v>213</v>
      </c>
      <c r="U67" s="485">
        <v>435</v>
      </c>
      <c r="V67" s="486">
        <v>67</v>
      </c>
      <c r="W67" s="484">
        <v>50</v>
      </c>
      <c r="X67" s="485">
        <v>58</v>
      </c>
      <c r="Y67" s="486">
        <v>924</v>
      </c>
      <c r="Z67" s="484">
        <v>1031</v>
      </c>
      <c r="AA67" s="485">
        <v>1955</v>
      </c>
      <c r="AB67" s="486">
        <v>69</v>
      </c>
      <c r="AC67" s="484">
        <v>52</v>
      </c>
      <c r="AD67" s="485">
        <v>60</v>
      </c>
      <c r="AE67" s="486">
        <v>924</v>
      </c>
      <c r="AF67" s="484">
        <v>1031</v>
      </c>
      <c r="AG67" s="485">
        <v>1955</v>
      </c>
      <c r="AH67" s="486">
        <v>33.200000000000003</v>
      </c>
      <c r="AI67" s="484">
        <v>31.2</v>
      </c>
      <c r="AJ67" s="485">
        <v>32.200000000000003</v>
      </c>
      <c r="AK67" s="486">
        <v>924</v>
      </c>
      <c r="AL67" s="484">
        <v>1031</v>
      </c>
      <c r="AM67" s="485">
        <v>1955</v>
      </c>
      <c r="AN67" s="486">
        <v>62</v>
      </c>
      <c r="AO67" s="484">
        <v>46</v>
      </c>
      <c r="AP67" s="485">
        <v>54</v>
      </c>
      <c r="AQ67" s="486">
        <v>1146</v>
      </c>
      <c r="AR67" s="484">
        <v>1244</v>
      </c>
      <c r="AS67" s="485">
        <v>2390</v>
      </c>
      <c r="AT67" s="486">
        <v>64</v>
      </c>
      <c r="AU67" s="484">
        <v>48</v>
      </c>
      <c r="AV67" s="485">
        <v>56</v>
      </c>
      <c r="AW67" s="486">
        <v>1146</v>
      </c>
      <c r="AX67" s="484">
        <v>1244</v>
      </c>
      <c r="AY67" s="485">
        <v>2390</v>
      </c>
      <c r="AZ67" s="486">
        <v>32.5</v>
      </c>
      <c r="BA67" s="484">
        <v>30.5</v>
      </c>
      <c r="BB67" s="485">
        <v>31.4</v>
      </c>
      <c r="BC67" s="486">
        <v>1146</v>
      </c>
      <c r="BD67" s="484">
        <v>1244</v>
      </c>
      <c r="BE67" s="485">
        <v>2390</v>
      </c>
    </row>
    <row r="68" spans="1:57" x14ac:dyDescent="0.35">
      <c r="A68" t="s">
        <v>26</v>
      </c>
      <c r="B68" t="s">
        <v>272</v>
      </c>
      <c r="C68" t="s">
        <v>260</v>
      </c>
      <c r="D68" s="486">
        <v>53</v>
      </c>
      <c r="E68" s="484">
        <v>32</v>
      </c>
      <c r="F68" s="485">
        <v>42</v>
      </c>
      <c r="G68" s="486">
        <v>1080</v>
      </c>
      <c r="H68" s="484">
        <v>1116</v>
      </c>
      <c r="I68" s="485">
        <v>2196</v>
      </c>
      <c r="J68" s="486">
        <v>56</v>
      </c>
      <c r="K68" s="484">
        <v>36</v>
      </c>
      <c r="L68" s="485">
        <v>46</v>
      </c>
      <c r="M68" s="486">
        <v>1080</v>
      </c>
      <c r="N68" s="484">
        <v>1116</v>
      </c>
      <c r="O68" s="485">
        <v>2196</v>
      </c>
      <c r="P68" s="486">
        <v>32.1</v>
      </c>
      <c r="Q68" s="484">
        <v>28.6</v>
      </c>
      <c r="R68" s="485">
        <v>30.4</v>
      </c>
      <c r="S68" s="486">
        <v>1080</v>
      </c>
      <c r="T68" s="484">
        <v>1116</v>
      </c>
      <c r="U68" s="485">
        <v>2196</v>
      </c>
      <c r="V68" s="486">
        <v>60</v>
      </c>
      <c r="W68" s="484">
        <v>44</v>
      </c>
      <c r="X68" s="485">
        <v>51</v>
      </c>
      <c r="Y68" s="486">
        <v>2252</v>
      </c>
      <c r="Z68" s="484">
        <v>2413</v>
      </c>
      <c r="AA68" s="485">
        <v>4665</v>
      </c>
      <c r="AB68" s="486">
        <v>64</v>
      </c>
      <c r="AC68" s="484">
        <v>49</v>
      </c>
      <c r="AD68" s="485">
        <v>56</v>
      </c>
      <c r="AE68" s="486">
        <v>2252</v>
      </c>
      <c r="AF68" s="484">
        <v>2413</v>
      </c>
      <c r="AG68" s="485">
        <v>4665</v>
      </c>
      <c r="AH68" s="486">
        <v>33.299999999999997</v>
      </c>
      <c r="AI68" s="484">
        <v>30.8</v>
      </c>
      <c r="AJ68" s="485">
        <v>32</v>
      </c>
      <c r="AK68" s="486">
        <v>2252</v>
      </c>
      <c r="AL68" s="484">
        <v>2413</v>
      </c>
      <c r="AM68" s="485">
        <v>4665</v>
      </c>
      <c r="AN68" s="486">
        <v>58</v>
      </c>
      <c r="AO68" s="484">
        <v>40</v>
      </c>
      <c r="AP68" s="485">
        <v>48</v>
      </c>
      <c r="AQ68" s="486">
        <v>3332</v>
      </c>
      <c r="AR68" s="484">
        <v>3529</v>
      </c>
      <c r="AS68" s="485">
        <v>6861</v>
      </c>
      <c r="AT68" s="486">
        <v>61</v>
      </c>
      <c r="AU68" s="484">
        <v>45</v>
      </c>
      <c r="AV68" s="485">
        <v>53</v>
      </c>
      <c r="AW68" s="486">
        <v>3332</v>
      </c>
      <c r="AX68" s="484">
        <v>3529</v>
      </c>
      <c r="AY68" s="485">
        <v>6861</v>
      </c>
      <c r="AZ68" s="486">
        <v>32.9</v>
      </c>
      <c r="BA68" s="484">
        <v>30.1</v>
      </c>
      <c r="BB68" s="485">
        <v>31.5</v>
      </c>
      <c r="BC68" s="486">
        <v>3332</v>
      </c>
      <c r="BD68" s="484">
        <v>3529</v>
      </c>
      <c r="BE68" s="485">
        <v>6861</v>
      </c>
    </row>
    <row r="69" spans="1:57" x14ac:dyDescent="0.35">
      <c r="A69" t="s">
        <v>27</v>
      </c>
      <c r="B69" t="s">
        <v>273</v>
      </c>
      <c r="C69" t="s">
        <v>260</v>
      </c>
      <c r="D69" s="486">
        <v>41</v>
      </c>
      <c r="E69" s="484">
        <v>29</v>
      </c>
      <c r="F69" s="485">
        <v>35</v>
      </c>
      <c r="G69" s="486">
        <v>362</v>
      </c>
      <c r="H69" s="484">
        <v>357</v>
      </c>
      <c r="I69" s="485">
        <v>719</v>
      </c>
      <c r="J69" s="486">
        <v>45</v>
      </c>
      <c r="K69" s="484">
        <v>32</v>
      </c>
      <c r="L69" s="485">
        <v>38</v>
      </c>
      <c r="M69" s="486">
        <v>362</v>
      </c>
      <c r="N69" s="484">
        <v>357</v>
      </c>
      <c r="O69" s="485">
        <v>719</v>
      </c>
      <c r="P69" s="486">
        <v>29.7</v>
      </c>
      <c r="Q69" s="484">
        <v>26.9</v>
      </c>
      <c r="R69" s="485">
        <v>28.3</v>
      </c>
      <c r="S69" s="486">
        <v>362</v>
      </c>
      <c r="T69" s="484">
        <v>357</v>
      </c>
      <c r="U69" s="485">
        <v>719</v>
      </c>
      <c r="V69" s="486">
        <v>58</v>
      </c>
      <c r="W69" s="484">
        <v>41</v>
      </c>
      <c r="X69" s="485">
        <v>50</v>
      </c>
      <c r="Y69" s="486">
        <v>1343</v>
      </c>
      <c r="Z69" s="484">
        <v>1369</v>
      </c>
      <c r="AA69" s="485">
        <v>2712</v>
      </c>
      <c r="AB69" s="486">
        <v>63</v>
      </c>
      <c r="AC69" s="484">
        <v>47</v>
      </c>
      <c r="AD69" s="485">
        <v>55</v>
      </c>
      <c r="AE69" s="486">
        <v>1343</v>
      </c>
      <c r="AF69" s="484">
        <v>1369</v>
      </c>
      <c r="AG69" s="485">
        <v>2712</v>
      </c>
      <c r="AH69" s="486">
        <v>32.9</v>
      </c>
      <c r="AI69" s="484">
        <v>30.2</v>
      </c>
      <c r="AJ69" s="485">
        <v>31.5</v>
      </c>
      <c r="AK69" s="486">
        <v>1343</v>
      </c>
      <c r="AL69" s="484">
        <v>1369</v>
      </c>
      <c r="AM69" s="485">
        <v>2712</v>
      </c>
      <c r="AN69" s="486">
        <v>55</v>
      </c>
      <c r="AO69" s="484">
        <v>39</v>
      </c>
      <c r="AP69" s="485">
        <v>47</v>
      </c>
      <c r="AQ69" s="486">
        <v>1705</v>
      </c>
      <c r="AR69" s="484">
        <v>1726</v>
      </c>
      <c r="AS69" s="485">
        <v>3431</v>
      </c>
      <c r="AT69" s="486">
        <v>59</v>
      </c>
      <c r="AU69" s="484">
        <v>44</v>
      </c>
      <c r="AV69" s="485">
        <v>52</v>
      </c>
      <c r="AW69" s="486">
        <v>1705</v>
      </c>
      <c r="AX69" s="484">
        <v>1726</v>
      </c>
      <c r="AY69" s="485">
        <v>3431</v>
      </c>
      <c r="AZ69" s="486">
        <v>32.299999999999997</v>
      </c>
      <c r="BA69" s="484">
        <v>29.5</v>
      </c>
      <c r="BB69" s="485">
        <v>30.9</v>
      </c>
      <c r="BC69" s="486">
        <v>1705</v>
      </c>
      <c r="BD69" s="484">
        <v>1726</v>
      </c>
      <c r="BE69" s="485">
        <v>3431</v>
      </c>
    </row>
    <row r="70" spans="1:57" x14ac:dyDescent="0.35">
      <c r="A70" t="s">
        <v>28</v>
      </c>
      <c r="B70" t="s">
        <v>274</v>
      </c>
      <c r="C70" t="s">
        <v>260</v>
      </c>
      <c r="D70" s="486">
        <v>39</v>
      </c>
      <c r="E70" s="484">
        <v>22</v>
      </c>
      <c r="F70" s="485">
        <v>31</v>
      </c>
      <c r="G70" s="486">
        <v>350</v>
      </c>
      <c r="H70" s="484">
        <v>347</v>
      </c>
      <c r="I70" s="485">
        <v>697</v>
      </c>
      <c r="J70" s="486">
        <v>42</v>
      </c>
      <c r="K70" s="484">
        <v>27</v>
      </c>
      <c r="L70" s="485">
        <v>35</v>
      </c>
      <c r="M70" s="486">
        <v>350</v>
      </c>
      <c r="N70" s="484">
        <v>347</v>
      </c>
      <c r="O70" s="485">
        <v>697</v>
      </c>
      <c r="P70" s="486">
        <v>29.5</v>
      </c>
      <c r="Q70" s="484">
        <v>27.3</v>
      </c>
      <c r="R70" s="485">
        <v>28.4</v>
      </c>
      <c r="S70" s="486">
        <v>350</v>
      </c>
      <c r="T70" s="484">
        <v>347</v>
      </c>
      <c r="U70" s="485">
        <v>697</v>
      </c>
      <c r="V70" s="486">
        <v>62</v>
      </c>
      <c r="W70" s="484">
        <v>42</v>
      </c>
      <c r="X70" s="485">
        <v>52</v>
      </c>
      <c r="Y70" s="486">
        <v>1114</v>
      </c>
      <c r="Z70" s="484">
        <v>1135</v>
      </c>
      <c r="AA70" s="485">
        <v>2249</v>
      </c>
      <c r="AB70" s="486">
        <v>64</v>
      </c>
      <c r="AC70" s="484">
        <v>46</v>
      </c>
      <c r="AD70" s="485">
        <v>55</v>
      </c>
      <c r="AE70" s="486">
        <v>1114</v>
      </c>
      <c r="AF70" s="484">
        <v>1135</v>
      </c>
      <c r="AG70" s="485">
        <v>2249</v>
      </c>
      <c r="AH70" s="486">
        <v>33.5</v>
      </c>
      <c r="AI70" s="484">
        <v>30.5</v>
      </c>
      <c r="AJ70" s="485">
        <v>32</v>
      </c>
      <c r="AK70" s="486">
        <v>1114</v>
      </c>
      <c r="AL70" s="484">
        <v>1135</v>
      </c>
      <c r="AM70" s="485">
        <v>2249</v>
      </c>
      <c r="AN70" s="486">
        <v>56</v>
      </c>
      <c r="AO70" s="484">
        <v>37</v>
      </c>
      <c r="AP70" s="485">
        <v>47</v>
      </c>
      <c r="AQ70" s="486">
        <v>1464</v>
      </c>
      <c r="AR70" s="484">
        <v>1482</v>
      </c>
      <c r="AS70" s="485">
        <v>2946</v>
      </c>
      <c r="AT70" s="486">
        <v>59</v>
      </c>
      <c r="AU70" s="484">
        <v>41</v>
      </c>
      <c r="AV70" s="485">
        <v>50</v>
      </c>
      <c r="AW70" s="486">
        <v>1464</v>
      </c>
      <c r="AX70" s="484">
        <v>1482</v>
      </c>
      <c r="AY70" s="485">
        <v>2946</v>
      </c>
      <c r="AZ70" s="486">
        <v>32.5</v>
      </c>
      <c r="BA70" s="484">
        <v>29.7</v>
      </c>
      <c r="BB70" s="485">
        <v>31.1</v>
      </c>
      <c r="BC70" s="486">
        <v>1464</v>
      </c>
      <c r="BD70" s="484">
        <v>1482</v>
      </c>
      <c r="BE70" s="485">
        <v>2946</v>
      </c>
    </row>
    <row r="71" spans="1:57" x14ac:dyDescent="0.35">
      <c r="A71" t="s">
        <v>29</v>
      </c>
      <c r="B71" t="s">
        <v>275</v>
      </c>
      <c r="C71" t="s">
        <v>260</v>
      </c>
      <c r="D71" s="486">
        <v>56</v>
      </c>
      <c r="E71" s="484">
        <v>35</v>
      </c>
      <c r="F71" s="485">
        <v>45</v>
      </c>
      <c r="G71" s="486">
        <v>395</v>
      </c>
      <c r="H71" s="484">
        <v>441</v>
      </c>
      <c r="I71" s="485">
        <v>836</v>
      </c>
      <c r="J71" s="486">
        <v>58</v>
      </c>
      <c r="K71" s="484">
        <v>38</v>
      </c>
      <c r="L71" s="485">
        <v>47</v>
      </c>
      <c r="M71" s="486">
        <v>395</v>
      </c>
      <c r="N71" s="484">
        <v>441</v>
      </c>
      <c r="O71" s="485">
        <v>836</v>
      </c>
      <c r="P71" s="486">
        <v>31.6</v>
      </c>
      <c r="Q71" s="484">
        <v>28.8</v>
      </c>
      <c r="R71" s="485">
        <v>30.1</v>
      </c>
      <c r="S71" s="486">
        <v>395</v>
      </c>
      <c r="T71" s="484">
        <v>441</v>
      </c>
      <c r="U71" s="485">
        <v>836</v>
      </c>
      <c r="V71" s="486">
        <v>68</v>
      </c>
      <c r="W71" s="484">
        <v>49</v>
      </c>
      <c r="X71" s="485">
        <v>58</v>
      </c>
      <c r="Y71" s="486">
        <v>1080</v>
      </c>
      <c r="Z71" s="484">
        <v>1190</v>
      </c>
      <c r="AA71" s="485">
        <v>2270</v>
      </c>
      <c r="AB71" s="486">
        <v>70</v>
      </c>
      <c r="AC71" s="484">
        <v>52</v>
      </c>
      <c r="AD71" s="485">
        <v>60</v>
      </c>
      <c r="AE71" s="486">
        <v>1080</v>
      </c>
      <c r="AF71" s="484">
        <v>1190</v>
      </c>
      <c r="AG71" s="485">
        <v>2270</v>
      </c>
      <c r="AH71" s="486">
        <v>33.6</v>
      </c>
      <c r="AI71" s="484">
        <v>31.2</v>
      </c>
      <c r="AJ71" s="485">
        <v>32.299999999999997</v>
      </c>
      <c r="AK71" s="486">
        <v>1080</v>
      </c>
      <c r="AL71" s="484">
        <v>1190</v>
      </c>
      <c r="AM71" s="485">
        <v>2270</v>
      </c>
      <c r="AN71" s="486">
        <v>65</v>
      </c>
      <c r="AO71" s="484">
        <v>45</v>
      </c>
      <c r="AP71" s="485">
        <v>55</v>
      </c>
      <c r="AQ71" s="486">
        <v>1475</v>
      </c>
      <c r="AR71" s="484">
        <v>1631</v>
      </c>
      <c r="AS71" s="485">
        <v>3106</v>
      </c>
      <c r="AT71" s="486">
        <v>67</v>
      </c>
      <c r="AU71" s="484">
        <v>48</v>
      </c>
      <c r="AV71" s="485">
        <v>57</v>
      </c>
      <c r="AW71" s="486">
        <v>1475</v>
      </c>
      <c r="AX71" s="484">
        <v>1631</v>
      </c>
      <c r="AY71" s="485">
        <v>3106</v>
      </c>
      <c r="AZ71" s="486">
        <v>33</v>
      </c>
      <c r="BA71" s="484">
        <v>30.6</v>
      </c>
      <c r="BB71" s="485">
        <v>31.8</v>
      </c>
      <c r="BC71" s="486">
        <v>1475</v>
      </c>
      <c r="BD71" s="484">
        <v>1631</v>
      </c>
      <c r="BE71" s="485">
        <v>3106</v>
      </c>
    </row>
    <row r="72" spans="1:57" x14ac:dyDescent="0.35">
      <c r="A72" t="s">
        <v>32</v>
      </c>
      <c r="B72" t="s">
        <v>278</v>
      </c>
      <c r="C72" t="s">
        <v>260</v>
      </c>
      <c r="D72" s="486">
        <v>43</v>
      </c>
      <c r="E72" s="484">
        <v>30</v>
      </c>
      <c r="F72" s="485">
        <v>37</v>
      </c>
      <c r="G72" s="486">
        <v>264</v>
      </c>
      <c r="H72" s="484">
        <v>234</v>
      </c>
      <c r="I72" s="485">
        <v>498</v>
      </c>
      <c r="J72" s="486">
        <v>45</v>
      </c>
      <c r="K72" s="484">
        <v>33</v>
      </c>
      <c r="L72" s="485">
        <v>40</v>
      </c>
      <c r="M72" s="486">
        <v>264</v>
      </c>
      <c r="N72" s="484">
        <v>234</v>
      </c>
      <c r="O72" s="485">
        <v>498</v>
      </c>
      <c r="P72" s="486">
        <v>30.7</v>
      </c>
      <c r="Q72" s="484">
        <v>28.6</v>
      </c>
      <c r="R72" s="485">
        <v>29.7</v>
      </c>
      <c r="S72" s="486">
        <v>264</v>
      </c>
      <c r="T72" s="484">
        <v>234</v>
      </c>
      <c r="U72" s="485">
        <v>498</v>
      </c>
      <c r="V72" s="486">
        <v>71</v>
      </c>
      <c r="W72" s="484">
        <v>57</v>
      </c>
      <c r="X72" s="485">
        <v>63</v>
      </c>
      <c r="Y72" s="486">
        <v>1459</v>
      </c>
      <c r="Z72" s="484">
        <v>1568</v>
      </c>
      <c r="AA72" s="485">
        <v>3027</v>
      </c>
      <c r="AB72" s="486">
        <v>73</v>
      </c>
      <c r="AC72" s="484">
        <v>59</v>
      </c>
      <c r="AD72" s="485">
        <v>66</v>
      </c>
      <c r="AE72" s="486">
        <v>1459</v>
      </c>
      <c r="AF72" s="484">
        <v>1568</v>
      </c>
      <c r="AG72" s="485">
        <v>3027</v>
      </c>
      <c r="AH72" s="486">
        <v>36</v>
      </c>
      <c r="AI72" s="484">
        <v>33.6</v>
      </c>
      <c r="AJ72" s="485">
        <v>34.799999999999997</v>
      </c>
      <c r="AK72" s="486">
        <v>1459</v>
      </c>
      <c r="AL72" s="484">
        <v>1568</v>
      </c>
      <c r="AM72" s="485">
        <v>3027</v>
      </c>
      <c r="AN72" s="486">
        <v>66</v>
      </c>
      <c r="AO72" s="484">
        <v>53</v>
      </c>
      <c r="AP72" s="485">
        <v>60</v>
      </c>
      <c r="AQ72" s="486">
        <v>1723</v>
      </c>
      <c r="AR72" s="484">
        <v>1802</v>
      </c>
      <c r="AS72" s="485">
        <v>3525</v>
      </c>
      <c r="AT72" s="486">
        <v>69</v>
      </c>
      <c r="AU72" s="484">
        <v>56</v>
      </c>
      <c r="AV72" s="485">
        <v>62</v>
      </c>
      <c r="AW72" s="486">
        <v>1723</v>
      </c>
      <c r="AX72" s="484">
        <v>1802</v>
      </c>
      <c r="AY72" s="485">
        <v>3525</v>
      </c>
      <c r="AZ72" s="486">
        <v>35.200000000000003</v>
      </c>
      <c r="BA72" s="484">
        <v>33</v>
      </c>
      <c r="BB72" s="485">
        <v>34</v>
      </c>
      <c r="BC72" s="486">
        <v>1723</v>
      </c>
      <c r="BD72" s="484">
        <v>1802</v>
      </c>
      <c r="BE72" s="485">
        <v>3525</v>
      </c>
    </row>
    <row r="73" spans="1:57" x14ac:dyDescent="0.35">
      <c r="A73" t="s">
        <v>33</v>
      </c>
      <c r="B73" t="s">
        <v>279</v>
      </c>
      <c r="C73" t="s">
        <v>260</v>
      </c>
      <c r="D73" s="486">
        <v>46</v>
      </c>
      <c r="E73" s="484">
        <v>26</v>
      </c>
      <c r="F73" s="485">
        <v>36</v>
      </c>
      <c r="G73" s="486">
        <v>338</v>
      </c>
      <c r="H73" s="484">
        <v>347</v>
      </c>
      <c r="I73" s="485">
        <v>685</v>
      </c>
      <c r="J73" s="486">
        <v>48</v>
      </c>
      <c r="K73" s="484">
        <v>28</v>
      </c>
      <c r="L73" s="485">
        <v>38</v>
      </c>
      <c r="M73" s="486">
        <v>338</v>
      </c>
      <c r="N73" s="484">
        <v>347</v>
      </c>
      <c r="O73" s="485">
        <v>685</v>
      </c>
      <c r="P73" s="486">
        <v>31.2</v>
      </c>
      <c r="Q73" s="484">
        <v>27.5</v>
      </c>
      <c r="R73" s="485">
        <v>29.4</v>
      </c>
      <c r="S73" s="486">
        <v>338</v>
      </c>
      <c r="T73" s="484">
        <v>347</v>
      </c>
      <c r="U73" s="485">
        <v>685</v>
      </c>
      <c r="V73" s="486">
        <v>64</v>
      </c>
      <c r="W73" s="484">
        <v>44</v>
      </c>
      <c r="X73" s="485">
        <v>54</v>
      </c>
      <c r="Y73" s="486">
        <v>1115</v>
      </c>
      <c r="Z73" s="484">
        <v>1129</v>
      </c>
      <c r="AA73" s="485">
        <v>2244</v>
      </c>
      <c r="AB73" s="486">
        <v>66</v>
      </c>
      <c r="AC73" s="484">
        <v>47</v>
      </c>
      <c r="AD73" s="485">
        <v>56</v>
      </c>
      <c r="AE73" s="486">
        <v>1115</v>
      </c>
      <c r="AF73" s="484">
        <v>1129</v>
      </c>
      <c r="AG73" s="485">
        <v>2244</v>
      </c>
      <c r="AH73" s="486">
        <v>33.799999999999997</v>
      </c>
      <c r="AI73" s="484">
        <v>31.3</v>
      </c>
      <c r="AJ73" s="485">
        <v>32.6</v>
      </c>
      <c r="AK73" s="486">
        <v>1115</v>
      </c>
      <c r="AL73" s="484">
        <v>1129</v>
      </c>
      <c r="AM73" s="485">
        <v>2244</v>
      </c>
      <c r="AN73" s="486">
        <v>60</v>
      </c>
      <c r="AO73" s="484">
        <v>40</v>
      </c>
      <c r="AP73" s="485">
        <v>50</v>
      </c>
      <c r="AQ73" s="486">
        <v>1453</v>
      </c>
      <c r="AR73" s="484">
        <v>1476</v>
      </c>
      <c r="AS73" s="485">
        <v>2929</v>
      </c>
      <c r="AT73" s="486">
        <v>62</v>
      </c>
      <c r="AU73" s="484">
        <v>43</v>
      </c>
      <c r="AV73" s="485">
        <v>52</v>
      </c>
      <c r="AW73" s="486">
        <v>1453</v>
      </c>
      <c r="AX73" s="484">
        <v>1476</v>
      </c>
      <c r="AY73" s="485">
        <v>2929</v>
      </c>
      <c r="AZ73" s="486">
        <v>33.200000000000003</v>
      </c>
      <c r="BA73" s="484">
        <v>30.5</v>
      </c>
      <c r="BB73" s="485">
        <v>31.8</v>
      </c>
      <c r="BC73" s="486">
        <v>1453</v>
      </c>
      <c r="BD73" s="484">
        <v>1476</v>
      </c>
      <c r="BE73" s="485">
        <v>2929</v>
      </c>
    </row>
    <row r="74" spans="1:57" x14ac:dyDescent="0.35">
      <c r="A74" t="s">
        <v>34</v>
      </c>
      <c r="B74" t="s">
        <v>280</v>
      </c>
      <c r="C74" t="s">
        <v>260</v>
      </c>
      <c r="D74" s="486">
        <v>52</v>
      </c>
      <c r="E74" s="484">
        <v>37</v>
      </c>
      <c r="F74" s="485">
        <v>45</v>
      </c>
      <c r="G74" s="486">
        <v>201</v>
      </c>
      <c r="H74" s="484">
        <v>185</v>
      </c>
      <c r="I74" s="485">
        <v>386</v>
      </c>
      <c r="J74" s="486">
        <v>56</v>
      </c>
      <c r="K74" s="484">
        <v>38</v>
      </c>
      <c r="L74" s="485">
        <v>47</v>
      </c>
      <c r="M74" s="486">
        <v>201</v>
      </c>
      <c r="N74" s="484">
        <v>185</v>
      </c>
      <c r="O74" s="485">
        <v>386</v>
      </c>
      <c r="P74" s="486">
        <v>33.799999999999997</v>
      </c>
      <c r="Q74" s="484">
        <v>31</v>
      </c>
      <c r="R74" s="485">
        <v>32.4</v>
      </c>
      <c r="S74" s="486">
        <v>201</v>
      </c>
      <c r="T74" s="484">
        <v>185</v>
      </c>
      <c r="U74" s="485">
        <v>386</v>
      </c>
      <c r="V74" s="486">
        <v>78</v>
      </c>
      <c r="W74" s="484">
        <v>63</v>
      </c>
      <c r="X74" s="485">
        <v>70</v>
      </c>
      <c r="Y74" s="486">
        <v>1238</v>
      </c>
      <c r="Z74" s="484">
        <v>1314</v>
      </c>
      <c r="AA74" s="485">
        <v>2552</v>
      </c>
      <c r="AB74" s="486">
        <v>79</v>
      </c>
      <c r="AC74" s="484">
        <v>65</v>
      </c>
      <c r="AD74" s="485">
        <v>72</v>
      </c>
      <c r="AE74" s="486">
        <v>1238</v>
      </c>
      <c r="AF74" s="484">
        <v>1314</v>
      </c>
      <c r="AG74" s="485">
        <v>2552</v>
      </c>
      <c r="AH74" s="486">
        <v>39</v>
      </c>
      <c r="AI74" s="484">
        <v>36.200000000000003</v>
      </c>
      <c r="AJ74" s="485">
        <v>37.6</v>
      </c>
      <c r="AK74" s="486">
        <v>1238</v>
      </c>
      <c r="AL74" s="484">
        <v>1314</v>
      </c>
      <c r="AM74" s="485">
        <v>2552</v>
      </c>
      <c r="AN74" s="486">
        <v>74</v>
      </c>
      <c r="AO74" s="484">
        <v>59</v>
      </c>
      <c r="AP74" s="485">
        <v>67</v>
      </c>
      <c r="AQ74" s="486">
        <v>1439</v>
      </c>
      <c r="AR74" s="484">
        <v>1499</v>
      </c>
      <c r="AS74" s="485">
        <v>2938</v>
      </c>
      <c r="AT74" s="486">
        <v>76</v>
      </c>
      <c r="AU74" s="484">
        <v>62</v>
      </c>
      <c r="AV74" s="485">
        <v>69</v>
      </c>
      <c r="AW74" s="486">
        <v>1439</v>
      </c>
      <c r="AX74" s="484">
        <v>1499</v>
      </c>
      <c r="AY74" s="485">
        <v>2938</v>
      </c>
      <c r="AZ74" s="486">
        <v>38.299999999999997</v>
      </c>
      <c r="BA74" s="484">
        <v>35.5</v>
      </c>
      <c r="BB74" s="485">
        <v>36.9</v>
      </c>
      <c r="BC74" s="486">
        <v>1439</v>
      </c>
      <c r="BD74" s="484">
        <v>1499</v>
      </c>
      <c r="BE74" s="485">
        <v>2938</v>
      </c>
    </row>
    <row r="75" spans="1:57" x14ac:dyDescent="0.35">
      <c r="A75" t="s">
        <v>36</v>
      </c>
      <c r="B75" t="s">
        <v>282</v>
      </c>
      <c r="C75" t="s">
        <v>260</v>
      </c>
      <c r="D75" s="486">
        <v>35</v>
      </c>
      <c r="E75" s="484">
        <v>23</v>
      </c>
      <c r="F75" s="485">
        <v>28</v>
      </c>
      <c r="G75" s="486">
        <v>322</v>
      </c>
      <c r="H75" s="484">
        <v>389</v>
      </c>
      <c r="I75" s="485">
        <v>711</v>
      </c>
      <c r="J75" s="486">
        <v>40</v>
      </c>
      <c r="K75" s="484">
        <v>26</v>
      </c>
      <c r="L75" s="485">
        <v>32</v>
      </c>
      <c r="M75" s="486">
        <v>322</v>
      </c>
      <c r="N75" s="484">
        <v>389</v>
      </c>
      <c r="O75" s="485">
        <v>711</v>
      </c>
      <c r="P75" s="486">
        <v>29.3</v>
      </c>
      <c r="Q75" s="484">
        <v>26.5</v>
      </c>
      <c r="R75" s="485">
        <v>27.8</v>
      </c>
      <c r="S75" s="486">
        <v>322</v>
      </c>
      <c r="T75" s="484">
        <v>389</v>
      </c>
      <c r="U75" s="485">
        <v>711</v>
      </c>
      <c r="V75" s="486">
        <v>66</v>
      </c>
      <c r="W75" s="484">
        <v>48</v>
      </c>
      <c r="X75" s="485">
        <v>57</v>
      </c>
      <c r="Y75" s="486">
        <v>1528</v>
      </c>
      <c r="Z75" s="484">
        <v>1551</v>
      </c>
      <c r="AA75" s="485">
        <v>3079</v>
      </c>
      <c r="AB75" s="486">
        <v>70</v>
      </c>
      <c r="AC75" s="484">
        <v>52</v>
      </c>
      <c r="AD75" s="485">
        <v>61</v>
      </c>
      <c r="AE75" s="486">
        <v>1528</v>
      </c>
      <c r="AF75" s="484">
        <v>1551</v>
      </c>
      <c r="AG75" s="485">
        <v>3079</v>
      </c>
      <c r="AH75" s="486">
        <v>34.5</v>
      </c>
      <c r="AI75" s="484">
        <v>31.6</v>
      </c>
      <c r="AJ75" s="485">
        <v>33</v>
      </c>
      <c r="AK75" s="486">
        <v>1528</v>
      </c>
      <c r="AL75" s="484">
        <v>1551</v>
      </c>
      <c r="AM75" s="485">
        <v>3079</v>
      </c>
      <c r="AN75" s="486">
        <v>60</v>
      </c>
      <c r="AO75" s="484">
        <v>43</v>
      </c>
      <c r="AP75" s="485">
        <v>51</v>
      </c>
      <c r="AQ75" s="486">
        <v>1850</v>
      </c>
      <c r="AR75" s="484">
        <v>1940</v>
      </c>
      <c r="AS75" s="485">
        <v>3790</v>
      </c>
      <c r="AT75" s="486">
        <v>64</v>
      </c>
      <c r="AU75" s="484">
        <v>47</v>
      </c>
      <c r="AV75" s="485">
        <v>55</v>
      </c>
      <c r="AW75" s="486">
        <v>1850</v>
      </c>
      <c r="AX75" s="484">
        <v>1940</v>
      </c>
      <c r="AY75" s="485">
        <v>3790</v>
      </c>
      <c r="AZ75" s="486">
        <v>33.6</v>
      </c>
      <c r="BA75" s="484">
        <v>30.6</v>
      </c>
      <c r="BB75" s="485">
        <v>32</v>
      </c>
      <c r="BC75" s="486">
        <v>1850</v>
      </c>
      <c r="BD75" s="484">
        <v>1940</v>
      </c>
      <c r="BE75" s="485">
        <v>3790</v>
      </c>
    </row>
    <row r="76" spans="1:57" x14ac:dyDescent="0.35">
      <c r="A76" t="s">
        <v>23</v>
      </c>
      <c r="B76" t="s">
        <v>269</v>
      </c>
      <c r="C76" t="s">
        <v>260</v>
      </c>
      <c r="D76" s="486">
        <v>58</v>
      </c>
      <c r="E76" s="484">
        <v>38</v>
      </c>
      <c r="F76" s="485">
        <v>47</v>
      </c>
      <c r="G76" s="486">
        <v>290</v>
      </c>
      <c r="H76" s="484">
        <v>339</v>
      </c>
      <c r="I76" s="485">
        <v>629</v>
      </c>
      <c r="J76" s="486">
        <v>60</v>
      </c>
      <c r="K76" s="484">
        <v>41</v>
      </c>
      <c r="L76" s="485">
        <v>50</v>
      </c>
      <c r="M76" s="486">
        <v>290</v>
      </c>
      <c r="N76" s="484">
        <v>339</v>
      </c>
      <c r="O76" s="485">
        <v>629</v>
      </c>
      <c r="P76" s="486">
        <v>33.1</v>
      </c>
      <c r="Q76" s="484">
        <v>30.8</v>
      </c>
      <c r="R76" s="485">
        <v>31.8</v>
      </c>
      <c r="S76" s="486">
        <v>290</v>
      </c>
      <c r="T76" s="484">
        <v>339</v>
      </c>
      <c r="U76" s="485">
        <v>629</v>
      </c>
      <c r="V76" s="486">
        <v>74</v>
      </c>
      <c r="W76" s="484">
        <v>54</v>
      </c>
      <c r="X76" s="485">
        <v>64</v>
      </c>
      <c r="Y76" s="486">
        <v>582</v>
      </c>
      <c r="Z76" s="484">
        <v>600</v>
      </c>
      <c r="AA76" s="485">
        <v>1182</v>
      </c>
      <c r="AB76" s="486">
        <v>75</v>
      </c>
      <c r="AC76" s="484">
        <v>56</v>
      </c>
      <c r="AD76" s="485">
        <v>65</v>
      </c>
      <c r="AE76" s="486">
        <v>582</v>
      </c>
      <c r="AF76" s="484">
        <v>600</v>
      </c>
      <c r="AG76" s="485">
        <v>1182</v>
      </c>
      <c r="AH76" s="486">
        <v>35.6</v>
      </c>
      <c r="AI76" s="484">
        <v>32.9</v>
      </c>
      <c r="AJ76" s="485">
        <v>34.200000000000003</v>
      </c>
      <c r="AK76" s="486">
        <v>582</v>
      </c>
      <c r="AL76" s="484">
        <v>600</v>
      </c>
      <c r="AM76" s="485">
        <v>1182</v>
      </c>
      <c r="AN76" s="486">
        <v>69</v>
      </c>
      <c r="AO76" s="484">
        <v>48</v>
      </c>
      <c r="AP76" s="485">
        <v>58</v>
      </c>
      <c r="AQ76" s="486">
        <v>872</v>
      </c>
      <c r="AR76" s="484">
        <v>939</v>
      </c>
      <c r="AS76" s="485">
        <v>1811</v>
      </c>
      <c r="AT76" s="486">
        <v>70</v>
      </c>
      <c r="AU76" s="484">
        <v>51</v>
      </c>
      <c r="AV76" s="485">
        <v>60</v>
      </c>
      <c r="AW76" s="486">
        <v>872</v>
      </c>
      <c r="AX76" s="484">
        <v>939</v>
      </c>
      <c r="AY76" s="485">
        <v>1811</v>
      </c>
      <c r="AZ76" s="486">
        <v>34.799999999999997</v>
      </c>
      <c r="BA76" s="484">
        <v>32.1</v>
      </c>
      <c r="BB76" s="485">
        <v>33.4</v>
      </c>
      <c r="BC76" s="486">
        <v>872</v>
      </c>
      <c r="BD76" s="484">
        <v>939</v>
      </c>
      <c r="BE76" s="485">
        <v>1811</v>
      </c>
    </row>
    <row r="77" spans="1:57" x14ac:dyDescent="0.35">
      <c r="A77" t="s">
        <v>25</v>
      </c>
      <c r="B77" t="s">
        <v>271</v>
      </c>
      <c r="C77" t="s">
        <v>260</v>
      </c>
      <c r="D77" s="486">
        <v>52</v>
      </c>
      <c r="E77" s="484">
        <v>32</v>
      </c>
      <c r="F77" s="485">
        <v>42</v>
      </c>
      <c r="G77" s="486">
        <v>726</v>
      </c>
      <c r="H77" s="484">
        <v>769</v>
      </c>
      <c r="I77" s="485">
        <v>1495</v>
      </c>
      <c r="J77" s="486">
        <v>54</v>
      </c>
      <c r="K77" s="484">
        <v>34</v>
      </c>
      <c r="L77" s="485">
        <v>43</v>
      </c>
      <c r="M77" s="486">
        <v>726</v>
      </c>
      <c r="N77" s="484">
        <v>769</v>
      </c>
      <c r="O77" s="485">
        <v>1495</v>
      </c>
      <c r="P77" s="486">
        <v>32.4</v>
      </c>
      <c r="Q77" s="484">
        <v>29.9</v>
      </c>
      <c r="R77" s="485">
        <v>31.1</v>
      </c>
      <c r="S77" s="486">
        <v>726</v>
      </c>
      <c r="T77" s="484">
        <v>769</v>
      </c>
      <c r="U77" s="485">
        <v>1495</v>
      </c>
      <c r="V77" s="486">
        <v>67</v>
      </c>
      <c r="W77" s="484">
        <v>48</v>
      </c>
      <c r="X77" s="485">
        <v>57</v>
      </c>
      <c r="Y77" s="486">
        <v>1764</v>
      </c>
      <c r="Z77" s="484">
        <v>1843</v>
      </c>
      <c r="AA77" s="485">
        <v>3607</v>
      </c>
      <c r="AB77" s="486">
        <v>67</v>
      </c>
      <c r="AC77" s="484">
        <v>50</v>
      </c>
      <c r="AD77" s="485">
        <v>58</v>
      </c>
      <c r="AE77" s="486">
        <v>1764</v>
      </c>
      <c r="AF77" s="484">
        <v>1843</v>
      </c>
      <c r="AG77" s="485">
        <v>3607</v>
      </c>
      <c r="AH77" s="486">
        <v>35.1</v>
      </c>
      <c r="AI77" s="484">
        <v>32.4</v>
      </c>
      <c r="AJ77" s="485">
        <v>33.700000000000003</v>
      </c>
      <c r="AK77" s="486">
        <v>1764</v>
      </c>
      <c r="AL77" s="484">
        <v>1843</v>
      </c>
      <c r="AM77" s="485">
        <v>3607</v>
      </c>
      <c r="AN77" s="486">
        <v>62</v>
      </c>
      <c r="AO77" s="484">
        <v>43</v>
      </c>
      <c r="AP77" s="485">
        <v>53</v>
      </c>
      <c r="AQ77" s="486">
        <v>2490</v>
      </c>
      <c r="AR77" s="484">
        <v>2612</v>
      </c>
      <c r="AS77" s="485">
        <v>5102</v>
      </c>
      <c r="AT77" s="486">
        <v>63</v>
      </c>
      <c r="AU77" s="484">
        <v>45</v>
      </c>
      <c r="AV77" s="485">
        <v>54</v>
      </c>
      <c r="AW77" s="486">
        <v>2490</v>
      </c>
      <c r="AX77" s="484">
        <v>2612</v>
      </c>
      <c r="AY77" s="485">
        <v>5102</v>
      </c>
      <c r="AZ77" s="486">
        <v>34.299999999999997</v>
      </c>
      <c r="BA77" s="484">
        <v>31.7</v>
      </c>
      <c r="BB77" s="485">
        <v>33</v>
      </c>
      <c r="BC77" s="486">
        <v>2490</v>
      </c>
      <c r="BD77" s="484">
        <v>2612</v>
      </c>
      <c r="BE77" s="485">
        <v>5102</v>
      </c>
    </row>
    <row r="78" spans="1:57" x14ac:dyDescent="0.35">
      <c r="A78" t="s">
        <v>31</v>
      </c>
      <c r="B78" t="s">
        <v>277</v>
      </c>
      <c r="C78" t="s">
        <v>260</v>
      </c>
      <c r="D78" s="486">
        <v>50</v>
      </c>
      <c r="E78" s="484">
        <v>29</v>
      </c>
      <c r="F78" s="485">
        <v>40</v>
      </c>
      <c r="G78" s="486">
        <v>254</v>
      </c>
      <c r="H78" s="484">
        <v>246</v>
      </c>
      <c r="I78" s="485">
        <v>500</v>
      </c>
      <c r="J78" s="486">
        <v>55</v>
      </c>
      <c r="K78" s="484">
        <v>34</v>
      </c>
      <c r="L78" s="485">
        <v>44</v>
      </c>
      <c r="M78" s="486">
        <v>254</v>
      </c>
      <c r="N78" s="484">
        <v>246</v>
      </c>
      <c r="O78" s="485">
        <v>500</v>
      </c>
      <c r="P78" s="486">
        <v>31.4</v>
      </c>
      <c r="Q78" s="484">
        <v>27.9</v>
      </c>
      <c r="R78" s="485">
        <v>29.7</v>
      </c>
      <c r="S78" s="486">
        <v>254</v>
      </c>
      <c r="T78" s="484">
        <v>246</v>
      </c>
      <c r="U78" s="485">
        <v>500</v>
      </c>
      <c r="V78" s="486">
        <v>73</v>
      </c>
      <c r="W78" s="484">
        <v>55</v>
      </c>
      <c r="X78" s="485">
        <v>64</v>
      </c>
      <c r="Y78" s="486">
        <v>825</v>
      </c>
      <c r="Z78" s="484">
        <v>763</v>
      </c>
      <c r="AA78" s="485">
        <v>1588</v>
      </c>
      <c r="AB78" s="486">
        <v>75</v>
      </c>
      <c r="AC78" s="484">
        <v>59</v>
      </c>
      <c r="AD78" s="485">
        <v>67</v>
      </c>
      <c r="AE78" s="486">
        <v>825</v>
      </c>
      <c r="AF78" s="484">
        <v>763</v>
      </c>
      <c r="AG78" s="485">
        <v>1588</v>
      </c>
      <c r="AH78" s="486">
        <v>35.799999999999997</v>
      </c>
      <c r="AI78" s="484">
        <v>32.799999999999997</v>
      </c>
      <c r="AJ78" s="485">
        <v>34.4</v>
      </c>
      <c r="AK78" s="486">
        <v>825</v>
      </c>
      <c r="AL78" s="484">
        <v>763</v>
      </c>
      <c r="AM78" s="485">
        <v>1588</v>
      </c>
      <c r="AN78" s="486">
        <v>68</v>
      </c>
      <c r="AO78" s="484">
        <v>48</v>
      </c>
      <c r="AP78" s="485">
        <v>58</v>
      </c>
      <c r="AQ78" s="486">
        <v>1079</v>
      </c>
      <c r="AR78" s="484">
        <v>1009</v>
      </c>
      <c r="AS78" s="485">
        <v>2088</v>
      </c>
      <c r="AT78" s="486">
        <v>70</v>
      </c>
      <c r="AU78" s="484">
        <v>53</v>
      </c>
      <c r="AV78" s="485">
        <v>62</v>
      </c>
      <c r="AW78" s="486">
        <v>1079</v>
      </c>
      <c r="AX78" s="484">
        <v>1009</v>
      </c>
      <c r="AY78" s="485">
        <v>2088</v>
      </c>
      <c r="AZ78" s="486">
        <v>34.799999999999997</v>
      </c>
      <c r="BA78" s="484">
        <v>31.6</v>
      </c>
      <c r="BB78" s="485">
        <v>33.200000000000003</v>
      </c>
      <c r="BC78" s="486">
        <v>1079</v>
      </c>
      <c r="BD78" s="484">
        <v>1009</v>
      </c>
      <c r="BE78" s="485">
        <v>2088</v>
      </c>
    </row>
    <row r="79" spans="1:57" x14ac:dyDescent="0.35">
      <c r="A79" t="s">
        <v>30</v>
      </c>
      <c r="B79" t="s">
        <v>276</v>
      </c>
      <c r="C79" t="s">
        <v>260</v>
      </c>
      <c r="D79" s="486">
        <v>41</v>
      </c>
      <c r="E79" s="484">
        <v>32</v>
      </c>
      <c r="F79" s="485">
        <v>36</v>
      </c>
      <c r="G79" s="486">
        <v>250</v>
      </c>
      <c r="H79" s="484">
        <v>274</v>
      </c>
      <c r="I79" s="485">
        <v>524</v>
      </c>
      <c r="J79" s="486">
        <v>42</v>
      </c>
      <c r="K79" s="484">
        <v>37</v>
      </c>
      <c r="L79" s="485">
        <v>40</v>
      </c>
      <c r="M79" s="486">
        <v>250</v>
      </c>
      <c r="N79" s="484">
        <v>274</v>
      </c>
      <c r="O79" s="485">
        <v>524</v>
      </c>
      <c r="P79" s="486">
        <v>31.2</v>
      </c>
      <c r="Q79" s="484">
        <v>30.1</v>
      </c>
      <c r="R79" s="485">
        <v>30.6</v>
      </c>
      <c r="S79" s="486">
        <v>250</v>
      </c>
      <c r="T79" s="484">
        <v>274</v>
      </c>
      <c r="U79" s="485">
        <v>524</v>
      </c>
      <c r="V79" s="486">
        <v>72</v>
      </c>
      <c r="W79" s="484">
        <v>48</v>
      </c>
      <c r="X79" s="485">
        <v>60</v>
      </c>
      <c r="Y79" s="486">
        <v>1179</v>
      </c>
      <c r="Z79" s="484">
        <v>1242</v>
      </c>
      <c r="AA79" s="485">
        <v>2421</v>
      </c>
      <c r="AB79" s="486">
        <v>73</v>
      </c>
      <c r="AC79" s="484">
        <v>51</v>
      </c>
      <c r="AD79" s="485">
        <v>62</v>
      </c>
      <c r="AE79" s="486">
        <v>1179</v>
      </c>
      <c r="AF79" s="484">
        <v>1242</v>
      </c>
      <c r="AG79" s="485">
        <v>2421</v>
      </c>
      <c r="AH79" s="486">
        <v>36</v>
      </c>
      <c r="AI79" s="484">
        <v>33.1</v>
      </c>
      <c r="AJ79" s="485">
        <v>34.5</v>
      </c>
      <c r="AK79" s="486">
        <v>1179</v>
      </c>
      <c r="AL79" s="484">
        <v>1242</v>
      </c>
      <c r="AM79" s="485">
        <v>2421</v>
      </c>
      <c r="AN79" s="486">
        <v>67</v>
      </c>
      <c r="AO79" s="484">
        <v>45</v>
      </c>
      <c r="AP79" s="485">
        <v>56</v>
      </c>
      <c r="AQ79" s="486">
        <v>1429</v>
      </c>
      <c r="AR79" s="484">
        <v>1516</v>
      </c>
      <c r="AS79" s="485">
        <v>2945</v>
      </c>
      <c r="AT79" s="486">
        <v>68</v>
      </c>
      <c r="AU79" s="484">
        <v>48</v>
      </c>
      <c r="AV79" s="485">
        <v>58</v>
      </c>
      <c r="AW79" s="486">
        <v>1429</v>
      </c>
      <c r="AX79" s="484">
        <v>1516</v>
      </c>
      <c r="AY79" s="485">
        <v>2945</v>
      </c>
      <c r="AZ79" s="486">
        <v>35.200000000000003</v>
      </c>
      <c r="BA79" s="484">
        <v>32.6</v>
      </c>
      <c r="BB79" s="485">
        <v>33.799999999999997</v>
      </c>
      <c r="BC79" s="486">
        <v>1429</v>
      </c>
      <c r="BD79" s="484">
        <v>1516</v>
      </c>
      <c r="BE79" s="485">
        <v>2945</v>
      </c>
    </row>
    <row r="80" spans="1:57" x14ac:dyDescent="0.35">
      <c r="A80" t="s">
        <v>37</v>
      </c>
      <c r="B80" t="s">
        <v>283</v>
      </c>
      <c r="C80" t="s">
        <v>260</v>
      </c>
      <c r="D80" s="486">
        <v>54</v>
      </c>
      <c r="E80" s="484">
        <v>30</v>
      </c>
      <c r="F80" s="485">
        <v>41</v>
      </c>
      <c r="G80" s="486">
        <v>400</v>
      </c>
      <c r="H80" s="484">
        <v>405</v>
      </c>
      <c r="I80" s="485">
        <v>805</v>
      </c>
      <c r="J80" s="486">
        <v>57</v>
      </c>
      <c r="K80" s="484">
        <v>37</v>
      </c>
      <c r="L80" s="485">
        <v>47</v>
      </c>
      <c r="M80" s="486">
        <v>400</v>
      </c>
      <c r="N80" s="484">
        <v>405</v>
      </c>
      <c r="O80" s="485">
        <v>805</v>
      </c>
      <c r="P80" s="486">
        <v>31.7</v>
      </c>
      <c r="Q80" s="484">
        <v>28.4</v>
      </c>
      <c r="R80" s="485">
        <v>30.1</v>
      </c>
      <c r="S80" s="486">
        <v>400</v>
      </c>
      <c r="T80" s="484">
        <v>405</v>
      </c>
      <c r="U80" s="485">
        <v>805</v>
      </c>
      <c r="V80" s="486">
        <v>73</v>
      </c>
      <c r="W80" s="484">
        <v>56</v>
      </c>
      <c r="X80" s="485">
        <v>64</v>
      </c>
      <c r="Y80" s="486">
        <v>1467</v>
      </c>
      <c r="Z80" s="484">
        <v>1498</v>
      </c>
      <c r="AA80" s="485">
        <v>2965</v>
      </c>
      <c r="AB80" s="486">
        <v>75</v>
      </c>
      <c r="AC80" s="484">
        <v>59</v>
      </c>
      <c r="AD80" s="485">
        <v>67</v>
      </c>
      <c r="AE80" s="486">
        <v>1467</v>
      </c>
      <c r="AF80" s="484">
        <v>1498</v>
      </c>
      <c r="AG80" s="485">
        <v>2965</v>
      </c>
      <c r="AH80" s="486">
        <v>35.6</v>
      </c>
      <c r="AI80" s="484">
        <v>32.9</v>
      </c>
      <c r="AJ80" s="485">
        <v>34.200000000000003</v>
      </c>
      <c r="AK80" s="486">
        <v>1467</v>
      </c>
      <c r="AL80" s="484">
        <v>1498</v>
      </c>
      <c r="AM80" s="485">
        <v>2965</v>
      </c>
      <c r="AN80" s="486">
        <v>69</v>
      </c>
      <c r="AO80" s="484">
        <v>50</v>
      </c>
      <c r="AP80" s="485">
        <v>59</v>
      </c>
      <c r="AQ80" s="486">
        <v>1867</v>
      </c>
      <c r="AR80" s="484">
        <v>1903</v>
      </c>
      <c r="AS80" s="485">
        <v>3770</v>
      </c>
      <c r="AT80" s="486">
        <v>71</v>
      </c>
      <c r="AU80" s="484">
        <v>55</v>
      </c>
      <c r="AV80" s="485">
        <v>63</v>
      </c>
      <c r="AW80" s="486">
        <v>1867</v>
      </c>
      <c r="AX80" s="484">
        <v>1903</v>
      </c>
      <c r="AY80" s="485">
        <v>3770</v>
      </c>
      <c r="AZ80" s="486">
        <v>34.700000000000003</v>
      </c>
      <c r="BA80" s="484">
        <v>32</v>
      </c>
      <c r="BB80" s="485">
        <v>33.299999999999997</v>
      </c>
      <c r="BC80" s="486">
        <v>1867</v>
      </c>
      <c r="BD80" s="484">
        <v>1903</v>
      </c>
      <c r="BE80" s="485">
        <v>3770</v>
      </c>
    </row>
    <row r="81" spans="1:57" x14ac:dyDescent="0.35">
      <c r="A81" t="s">
        <v>39</v>
      </c>
      <c r="B81" t="s">
        <v>284</v>
      </c>
      <c r="C81" t="s">
        <v>408</v>
      </c>
      <c r="D81" s="486">
        <v>42</v>
      </c>
      <c r="E81" s="484">
        <v>24</v>
      </c>
      <c r="F81" s="485">
        <v>33</v>
      </c>
      <c r="G81" s="486">
        <v>332</v>
      </c>
      <c r="H81" s="484">
        <v>343</v>
      </c>
      <c r="I81" s="485">
        <v>675</v>
      </c>
      <c r="J81" s="486">
        <v>45</v>
      </c>
      <c r="K81" s="484">
        <v>28</v>
      </c>
      <c r="L81" s="485">
        <v>36</v>
      </c>
      <c r="M81" s="486">
        <v>332</v>
      </c>
      <c r="N81" s="484">
        <v>343</v>
      </c>
      <c r="O81" s="485">
        <v>675</v>
      </c>
      <c r="P81" s="486">
        <v>30.1</v>
      </c>
      <c r="Q81" s="484">
        <v>27.8</v>
      </c>
      <c r="R81" s="485">
        <v>28.9</v>
      </c>
      <c r="S81" s="486">
        <v>332</v>
      </c>
      <c r="T81" s="484">
        <v>343</v>
      </c>
      <c r="U81" s="485">
        <v>675</v>
      </c>
      <c r="V81" s="486">
        <v>71</v>
      </c>
      <c r="W81" s="484">
        <v>48</v>
      </c>
      <c r="X81" s="485">
        <v>59</v>
      </c>
      <c r="Y81" s="486">
        <v>1008</v>
      </c>
      <c r="Z81" s="484">
        <v>1044</v>
      </c>
      <c r="AA81" s="485">
        <v>2052</v>
      </c>
      <c r="AB81" s="486">
        <v>73</v>
      </c>
      <c r="AC81" s="484">
        <v>52</v>
      </c>
      <c r="AD81" s="485">
        <v>62</v>
      </c>
      <c r="AE81" s="486">
        <v>1008</v>
      </c>
      <c r="AF81" s="484">
        <v>1044</v>
      </c>
      <c r="AG81" s="485">
        <v>2052</v>
      </c>
      <c r="AH81" s="486">
        <v>34.799999999999997</v>
      </c>
      <c r="AI81" s="484">
        <v>31.8</v>
      </c>
      <c r="AJ81" s="485">
        <v>33.299999999999997</v>
      </c>
      <c r="AK81" s="486">
        <v>1008</v>
      </c>
      <c r="AL81" s="484">
        <v>1044</v>
      </c>
      <c r="AM81" s="485">
        <v>2052</v>
      </c>
      <c r="AN81" s="486">
        <v>64</v>
      </c>
      <c r="AO81" s="484">
        <v>42</v>
      </c>
      <c r="AP81" s="485">
        <v>53</v>
      </c>
      <c r="AQ81" s="486">
        <v>1340</v>
      </c>
      <c r="AR81" s="484">
        <v>1387</v>
      </c>
      <c r="AS81" s="485">
        <v>2727</v>
      </c>
      <c r="AT81" s="486">
        <v>66</v>
      </c>
      <c r="AU81" s="484">
        <v>46</v>
      </c>
      <c r="AV81" s="485">
        <v>56</v>
      </c>
      <c r="AW81" s="486">
        <v>1340</v>
      </c>
      <c r="AX81" s="484">
        <v>1387</v>
      </c>
      <c r="AY81" s="485">
        <v>2727</v>
      </c>
      <c r="AZ81" s="486">
        <v>33.6</v>
      </c>
      <c r="BA81" s="484">
        <v>30.8</v>
      </c>
      <c r="BB81" s="485">
        <v>32.200000000000003</v>
      </c>
      <c r="BC81" s="486">
        <v>1340</v>
      </c>
      <c r="BD81" s="484">
        <v>1387</v>
      </c>
      <c r="BE81" s="485">
        <v>2727</v>
      </c>
    </row>
    <row r="82" spans="1:57" x14ac:dyDescent="0.35">
      <c r="A82" t="s">
        <v>42</v>
      </c>
      <c r="B82" t="s">
        <v>287</v>
      </c>
      <c r="C82" t="s">
        <v>408</v>
      </c>
      <c r="D82" s="486">
        <v>44</v>
      </c>
      <c r="E82" s="484">
        <v>30</v>
      </c>
      <c r="F82" s="485">
        <v>37</v>
      </c>
      <c r="G82" s="486">
        <v>445</v>
      </c>
      <c r="H82" s="484">
        <v>453</v>
      </c>
      <c r="I82" s="485">
        <v>898</v>
      </c>
      <c r="J82" s="486">
        <v>47</v>
      </c>
      <c r="K82" s="484">
        <v>32</v>
      </c>
      <c r="L82" s="485">
        <v>40</v>
      </c>
      <c r="M82" s="486">
        <v>445</v>
      </c>
      <c r="N82" s="484">
        <v>453</v>
      </c>
      <c r="O82" s="485">
        <v>898</v>
      </c>
      <c r="P82" s="486">
        <v>30.5</v>
      </c>
      <c r="Q82" s="484">
        <v>28.1</v>
      </c>
      <c r="R82" s="485">
        <v>29.3</v>
      </c>
      <c r="S82" s="486">
        <v>445</v>
      </c>
      <c r="T82" s="484">
        <v>453</v>
      </c>
      <c r="U82" s="485">
        <v>898</v>
      </c>
      <c r="V82" s="486">
        <v>65</v>
      </c>
      <c r="W82" s="484">
        <v>46</v>
      </c>
      <c r="X82" s="485">
        <v>55</v>
      </c>
      <c r="Y82" s="486">
        <v>1380</v>
      </c>
      <c r="Z82" s="484">
        <v>1450</v>
      </c>
      <c r="AA82" s="485">
        <v>2830</v>
      </c>
      <c r="AB82" s="486">
        <v>67</v>
      </c>
      <c r="AC82" s="484">
        <v>49</v>
      </c>
      <c r="AD82" s="485">
        <v>57</v>
      </c>
      <c r="AE82" s="486">
        <v>1380</v>
      </c>
      <c r="AF82" s="484">
        <v>1450</v>
      </c>
      <c r="AG82" s="485">
        <v>2830</v>
      </c>
      <c r="AH82" s="486">
        <v>34.200000000000003</v>
      </c>
      <c r="AI82" s="484">
        <v>31.6</v>
      </c>
      <c r="AJ82" s="485">
        <v>32.9</v>
      </c>
      <c r="AK82" s="486">
        <v>1380</v>
      </c>
      <c r="AL82" s="484">
        <v>1450</v>
      </c>
      <c r="AM82" s="485">
        <v>2830</v>
      </c>
      <c r="AN82" s="486">
        <v>60</v>
      </c>
      <c r="AO82" s="484">
        <v>42</v>
      </c>
      <c r="AP82" s="485">
        <v>51</v>
      </c>
      <c r="AQ82" s="486">
        <v>1825</v>
      </c>
      <c r="AR82" s="484">
        <v>1903</v>
      </c>
      <c r="AS82" s="485">
        <v>3728</v>
      </c>
      <c r="AT82" s="486">
        <v>62</v>
      </c>
      <c r="AU82" s="484">
        <v>45</v>
      </c>
      <c r="AV82" s="485">
        <v>53</v>
      </c>
      <c r="AW82" s="486">
        <v>1825</v>
      </c>
      <c r="AX82" s="484">
        <v>1903</v>
      </c>
      <c r="AY82" s="485">
        <v>3728</v>
      </c>
      <c r="AZ82" s="486">
        <v>33.299999999999997</v>
      </c>
      <c r="BA82" s="484">
        <v>30.8</v>
      </c>
      <c r="BB82" s="485">
        <v>32</v>
      </c>
      <c r="BC82" s="486">
        <v>1825</v>
      </c>
      <c r="BD82" s="484">
        <v>1903</v>
      </c>
      <c r="BE82" s="485">
        <v>3728</v>
      </c>
    </row>
    <row r="83" spans="1:57" x14ac:dyDescent="0.35">
      <c r="A83" t="s">
        <v>50</v>
      </c>
      <c r="B83" t="s">
        <v>295</v>
      </c>
      <c r="C83" t="s">
        <v>408</v>
      </c>
      <c r="D83" s="486">
        <v>50</v>
      </c>
      <c r="E83" s="484">
        <v>35</v>
      </c>
      <c r="F83" s="485">
        <v>43</v>
      </c>
      <c r="G83" s="486">
        <v>335</v>
      </c>
      <c r="H83" s="484">
        <v>356</v>
      </c>
      <c r="I83" s="485">
        <v>691</v>
      </c>
      <c r="J83" s="486">
        <v>53</v>
      </c>
      <c r="K83" s="484">
        <v>38</v>
      </c>
      <c r="L83" s="485">
        <v>45</v>
      </c>
      <c r="M83" s="486">
        <v>335</v>
      </c>
      <c r="N83" s="484">
        <v>356</v>
      </c>
      <c r="O83" s="485">
        <v>691</v>
      </c>
      <c r="P83" s="486">
        <v>33.1</v>
      </c>
      <c r="Q83" s="484">
        <v>30.1</v>
      </c>
      <c r="R83" s="485">
        <v>31.5</v>
      </c>
      <c r="S83" s="486">
        <v>335</v>
      </c>
      <c r="T83" s="484">
        <v>356</v>
      </c>
      <c r="U83" s="485">
        <v>691</v>
      </c>
      <c r="V83" s="486">
        <v>73</v>
      </c>
      <c r="W83" s="484">
        <v>57</v>
      </c>
      <c r="X83" s="485">
        <v>65</v>
      </c>
      <c r="Y83" s="486">
        <v>1301</v>
      </c>
      <c r="Z83" s="484">
        <v>1329</v>
      </c>
      <c r="AA83" s="485">
        <v>2630</v>
      </c>
      <c r="AB83" s="486">
        <v>74</v>
      </c>
      <c r="AC83" s="484">
        <v>60</v>
      </c>
      <c r="AD83" s="485">
        <v>67</v>
      </c>
      <c r="AE83" s="486">
        <v>1301</v>
      </c>
      <c r="AF83" s="484">
        <v>1329</v>
      </c>
      <c r="AG83" s="485">
        <v>2630</v>
      </c>
      <c r="AH83" s="486">
        <v>36.200000000000003</v>
      </c>
      <c r="AI83" s="484">
        <v>33.799999999999997</v>
      </c>
      <c r="AJ83" s="485">
        <v>35</v>
      </c>
      <c r="AK83" s="486">
        <v>1301</v>
      </c>
      <c r="AL83" s="484">
        <v>1329</v>
      </c>
      <c r="AM83" s="485">
        <v>2630</v>
      </c>
      <c r="AN83" s="486">
        <v>68</v>
      </c>
      <c r="AO83" s="484">
        <v>52</v>
      </c>
      <c r="AP83" s="485">
        <v>60</v>
      </c>
      <c r="AQ83" s="486">
        <v>1636</v>
      </c>
      <c r="AR83" s="484">
        <v>1685</v>
      </c>
      <c r="AS83" s="485">
        <v>3321</v>
      </c>
      <c r="AT83" s="486">
        <v>70</v>
      </c>
      <c r="AU83" s="484">
        <v>55</v>
      </c>
      <c r="AV83" s="485">
        <v>62</v>
      </c>
      <c r="AW83" s="486">
        <v>1636</v>
      </c>
      <c r="AX83" s="484">
        <v>1685</v>
      </c>
      <c r="AY83" s="485">
        <v>3321</v>
      </c>
      <c r="AZ83" s="486">
        <v>35.6</v>
      </c>
      <c r="BA83" s="484">
        <v>33</v>
      </c>
      <c r="BB83" s="485">
        <v>34.299999999999997</v>
      </c>
      <c r="BC83" s="486">
        <v>1636</v>
      </c>
      <c r="BD83" s="484">
        <v>1685</v>
      </c>
      <c r="BE83" s="485">
        <v>3321</v>
      </c>
    </row>
    <row r="84" spans="1:57" x14ac:dyDescent="0.35">
      <c r="A84" t="s">
        <v>51</v>
      </c>
      <c r="B84" t="s">
        <v>296</v>
      </c>
      <c r="C84" t="s">
        <v>408</v>
      </c>
      <c r="D84" s="486">
        <v>49</v>
      </c>
      <c r="E84" s="484">
        <v>35</v>
      </c>
      <c r="F84" s="485">
        <v>42</v>
      </c>
      <c r="G84" s="486">
        <v>677</v>
      </c>
      <c r="H84" s="484">
        <v>716</v>
      </c>
      <c r="I84" s="485">
        <v>1393</v>
      </c>
      <c r="J84" s="486">
        <v>51</v>
      </c>
      <c r="K84" s="484">
        <v>37</v>
      </c>
      <c r="L84" s="485">
        <v>44</v>
      </c>
      <c r="M84" s="486">
        <v>677</v>
      </c>
      <c r="N84" s="484">
        <v>716</v>
      </c>
      <c r="O84" s="485">
        <v>1393</v>
      </c>
      <c r="P84" s="486">
        <v>30.8</v>
      </c>
      <c r="Q84" s="484">
        <v>28.7</v>
      </c>
      <c r="R84" s="485">
        <v>29.7</v>
      </c>
      <c r="S84" s="486">
        <v>677</v>
      </c>
      <c r="T84" s="484">
        <v>716</v>
      </c>
      <c r="U84" s="485">
        <v>1393</v>
      </c>
      <c r="V84" s="486">
        <v>71</v>
      </c>
      <c r="W84" s="484">
        <v>54</v>
      </c>
      <c r="X84" s="485">
        <v>62</v>
      </c>
      <c r="Y84" s="486">
        <v>2464</v>
      </c>
      <c r="Z84" s="484">
        <v>2503</v>
      </c>
      <c r="AA84" s="485">
        <v>4967</v>
      </c>
      <c r="AB84" s="486">
        <v>71</v>
      </c>
      <c r="AC84" s="484">
        <v>56</v>
      </c>
      <c r="AD84" s="485">
        <v>64</v>
      </c>
      <c r="AE84" s="486">
        <v>2464</v>
      </c>
      <c r="AF84" s="484">
        <v>2503</v>
      </c>
      <c r="AG84" s="485">
        <v>4967</v>
      </c>
      <c r="AH84" s="486">
        <v>34.1</v>
      </c>
      <c r="AI84" s="484">
        <v>31.7</v>
      </c>
      <c r="AJ84" s="485">
        <v>32.9</v>
      </c>
      <c r="AK84" s="486">
        <v>2464</v>
      </c>
      <c r="AL84" s="484">
        <v>2503</v>
      </c>
      <c r="AM84" s="485">
        <v>4967</v>
      </c>
      <c r="AN84" s="486">
        <v>66</v>
      </c>
      <c r="AO84" s="484">
        <v>50</v>
      </c>
      <c r="AP84" s="485">
        <v>58</v>
      </c>
      <c r="AQ84" s="486">
        <v>3141</v>
      </c>
      <c r="AR84" s="484">
        <v>3219</v>
      </c>
      <c r="AS84" s="485">
        <v>6360</v>
      </c>
      <c r="AT84" s="486">
        <v>67</v>
      </c>
      <c r="AU84" s="484">
        <v>52</v>
      </c>
      <c r="AV84" s="485">
        <v>60</v>
      </c>
      <c r="AW84" s="486">
        <v>3141</v>
      </c>
      <c r="AX84" s="484">
        <v>3219</v>
      </c>
      <c r="AY84" s="485">
        <v>6360</v>
      </c>
      <c r="AZ84" s="486">
        <v>33.4</v>
      </c>
      <c r="BA84" s="484">
        <v>31.1</v>
      </c>
      <c r="BB84" s="485">
        <v>32.200000000000003</v>
      </c>
      <c r="BC84" s="486">
        <v>3141</v>
      </c>
      <c r="BD84" s="484">
        <v>3219</v>
      </c>
      <c r="BE84" s="485">
        <v>6360</v>
      </c>
    </row>
    <row r="85" spans="1:57" x14ac:dyDescent="0.35">
      <c r="A85" t="s">
        <v>1087</v>
      </c>
      <c r="B85" t="s">
        <v>250</v>
      </c>
      <c r="C85" t="s">
        <v>247</v>
      </c>
      <c r="D85" s="486">
        <v>41</v>
      </c>
      <c r="E85" s="484">
        <v>27</v>
      </c>
      <c r="F85" s="485">
        <v>34</v>
      </c>
      <c r="G85" s="486">
        <v>241</v>
      </c>
      <c r="H85" s="484">
        <v>267</v>
      </c>
      <c r="I85" s="485">
        <v>508</v>
      </c>
      <c r="J85" s="486">
        <v>45</v>
      </c>
      <c r="K85" s="484">
        <v>29</v>
      </c>
      <c r="L85" s="485">
        <v>37</v>
      </c>
      <c r="M85" s="486">
        <v>241</v>
      </c>
      <c r="N85" s="484">
        <v>267</v>
      </c>
      <c r="O85" s="485">
        <v>508</v>
      </c>
      <c r="P85" s="486">
        <v>33</v>
      </c>
      <c r="Q85" s="484">
        <v>30.1</v>
      </c>
      <c r="R85" s="485">
        <v>31.5</v>
      </c>
      <c r="S85" s="486">
        <v>241</v>
      </c>
      <c r="T85" s="484">
        <v>267</v>
      </c>
      <c r="U85" s="485">
        <v>508</v>
      </c>
      <c r="V85" s="486">
        <v>69</v>
      </c>
      <c r="W85" s="484">
        <v>52</v>
      </c>
      <c r="X85" s="485">
        <v>60</v>
      </c>
      <c r="Y85" s="486">
        <v>876</v>
      </c>
      <c r="Z85" s="484">
        <v>883</v>
      </c>
      <c r="AA85" s="485">
        <v>1759</v>
      </c>
      <c r="AB85" s="486">
        <v>70</v>
      </c>
      <c r="AC85" s="484">
        <v>54</v>
      </c>
      <c r="AD85" s="485">
        <v>62</v>
      </c>
      <c r="AE85" s="486">
        <v>876</v>
      </c>
      <c r="AF85" s="484">
        <v>883</v>
      </c>
      <c r="AG85" s="485">
        <v>1759</v>
      </c>
      <c r="AH85" s="486">
        <v>36.5</v>
      </c>
      <c r="AI85" s="484">
        <v>34.4</v>
      </c>
      <c r="AJ85" s="485">
        <v>35.4</v>
      </c>
      <c r="AK85" s="486">
        <v>876</v>
      </c>
      <c r="AL85" s="484">
        <v>883</v>
      </c>
      <c r="AM85" s="485">
        <v>1759</v>
      </c>
      <c r="AN85" s="486">
        <v>63</v>
      </c>
      <c r="AO85" s="484">
        <v>46</v>
      </c>
      <c r="AP85" s="485">
        <v>54</v>
      </c>
      <c r="AQ85" s="486">
        <v>1117</v>
      </c>
      <c r="AR85" s="484">
        <v>1150</v>
      </c>
      <c r="AS85" s="485">
        <v>2267</v>
      </c>
      <c r="AT85" s="486">
        <v>65</v>
      </c>
      <c r="AU85" s="484">
        <v>48</v>
      </c>
      <c r="AV85" s="485">
        <v>57</v>
      </c>
      <c r="AW85" s="486">
        <v>1117</v>
      </c>
      <c r="AX85" s="484">
        <v>1150</v>
      </c>
      <c r="AY85" s="485">
        <v>2267</v>
      </c>
      <c r="AZ85" s="486">
        <v>35.799999999999997</v>
      </c>
      <c r="BA85" s="484">
        <v>33.4</v>
      </c>
      <c r="BB85" s="485">
        <v>34.6</v>
      </c>
      <c r="BC85" s="486">
        <v>1117</v>
      </c>
      <c r="BD85" s="484">
        <v>1150</v>
      </c>
      <c r="BE85" s="485">
        <v>2267</v>
      </c>
    </row>
    <row r="86" spans="1:57" x14ac:dyDescent="0.35">
      <c r="A86" t="s">
        <v>8</v>
      </c>
      <c r="B86" t="s">
        <v>253</v>
      </c>
      <c r="C86" t="s">
        <v>247</v>
      </c>
      <c r="D86" s="486">
        <v>46</v>
      </c>
      <c r="E86" s="484">
        <v>25</v>
      </c>
      <c r="F86" s="485">
        <v>35</v>
      </c>
      <c r="G86" s="486">
        <v>454</v>
      </c>
      <c r="H86" s="484">
        <v>466</v>
      </c>
      <c r="I86" s="485">
        <v>920</v>
      </c>
      <c r="J86" s="486">
        <v>47</v>
      </c>
      <c r="K86" s="484">
        <v>29</v>
      </c>
      <c r="L86" s="485">
        <v>38</v>
      </c>
      <c r="M86" s="486">
        <v>454</v>
      </c>
      <c r="N86" s="484">
        <v>466</v>
      </c>
      <c r="O86" s="485">
        <v>920</v>
      </c>
      <c r="P86" s="486">
        <v>31.8</v>
      </c>
      <c r="Q86" s="484">
        <v>28.8</v>
      </c>
      <c r="R86" s="485">
        <v>30.3</v>
      </c>
      <c r="S86" s="486">
        <v>454</v>
      </c>
      <c r="T86" s="484">
        <v>466</v>
      </c>
      <c r="U86" s="485">
        <v>920</v>
      </c>
      <c r="V86" s="486">
        <v>67</v>
      </c>
      <c r="W86" s="484">
        <v>50</v>
      </c>
      <c r="X86" s="485">
        <v>58</v>
      </c>
      <c r="Y86" s="486">
        <v>1107</v>
      </c>
      <c r="Z86" s="484">
        <v>1126</v>
      </c>
      <c r="AA86" s="485">
        <v>2233</v>
      </c>
      <c r="AB86" s="486">
        <v>67</v>
      </c>
      <c r="AC86" s="484">
        <v>53</v>
      </c>
      <c r="AD86" s="485">
        <v>60</v>
      </c>
      <c r="AE86" s="486">
        <v>1107</v>
      </c>
      <c r="AF86" s="484">
        <v>1126</v>
      </c>
      <c r="AG86" s="485">
        <v>2233</v>
      </c>
      <c r="AH86" s="486">
        <v>35.4</v>
      </c>
      <c r="AI86" s="484">
        <v>32.9</v>
      </c>
      <c r="AJ86" s="485">
        <v>34.200000000000003</v>
      </c>
      <c r="AK86" s="486">
        <v>1107</v>
      </c>
      <c r="AL86" s="484">
        <v>1126</v>
      </c>
      <c r="AM86" s="485">
        <v>2233</v>
      </c>
      <c r="AN86" s="486">
        <v>61</v>
      </c>
      <c r="AO86" s="484">
        <v>43</v>
      </c>
      <c r="AP86" s="485">
        <v>51</v>
      </c>
      <c r="AQ86" s="486">
        <v>1561</v>
      </c>
      <c r="AR86" s="484">
        <v>1592</v>
      </c>
      <c r="AS86" s="485">
        <v>3153</v>
      </c>
      <c r="AT86" s="486">
        <v>62</v>
      </c>
      <c r="AU86" s="484">
        <v>46</v>
      </c>
      <c r="AV86" s="485">
        <v>54</v>
      </c>
      <c r="AW86" s="486">
        <v>1561</v>
      </c>
      <c r="AX86" s="484">
        <v>1592</v>
      </c>
      <c r="AY86" s="485">
        <v>3153</v>
      </c>
      <c r="AZ86" s="486">
        <v>34.4</v>
      </c>
      <c r="BA86" s="484">
        <v>31.7</v>
      </c>
      <c r="BB86" s="485">
        <v>33</v>
      </c>
      <c r="BC86" s="486">
        <v>1561</v>
      </c>
      <c r="BD86" s="484">
        <v>1592</v>
      </c>
      <c r="BE86" s="485">
        <v>3153</v>
      </c>
    </row>
    <row r="87" spans="1:57" x14ac:dyDescent="0.35">
      <c r="A87" t="s">
        <v>9</v>
      </c>
      <c r="B87" t="s">
        <v>254</v>
      </c>
      <c r="C87" t="s">
        <v>247</v>
      </c>
      <c r="D87" s="486">
        <v>44</v>
      </c>
      <c r="E87" s="484">
        <v>24</v>
      </c>
      <c r="F87" s="485">
        <v>33</v>
      </c>
      <c r="G87" s="486">
        <v>169</v>
      </c>
      <c r="H87" s="484">
        <v>193</v>
      </c>
      <c r="I87" s="485">
        <v>362</v>
      </c>
      <c r="J87" s="486">
        <v>49</v>
      </c>
      <c r="K87" s="484">
        <v>30</v>
      </c>
      <c r="L87" s="485">
        <v>38</v>
      </c>
      <c r="M87" s="486">
        <v>169</v>
      </c>
      <c r="N87" s="484">
        <v>193</v>
      </c>
      <c r="O87" s="485">
        <v>362</v>
      </c>
      <c r="P87" s="486">
        <v>32.4</v>
      </c>
      <c r="Q87" s="484">
        <v>28.8</v>
      </c>
      <c r="R87" s="485">
        <v>30.5</v>
      </c>
      <c r="S87" s="486">
        <v>169</v>
      </c>
      <c r="T87" s="484">
        <v>193</v>
      </c>
      <c r="U87" s="485">
        <v>362</v>
      </c>
      <c r="V87" s="486">
        <v>70</v>
      </c>
      <c r="W87" s="484">
        <v>51</v>
      </c>
      <c r="X87" s="485">
        <v>60</v>
      </c>
      <c r="Y87" s="486">
        <v>917</v>
      </c>
      <c r="Z87" s="484">
        <v>1062</v>
      </c>
      <c r="AA87" s="485">
        <v>1979</v>
      </c>
      <c r="AB87" s="486">
        <v>73</v>
      </c>
      <c r="AC87" s="484">
        <v>54</v>
      </c>
      <c r="AD87" s="485">
        <v>63</v>
      </c>
      <c r="AE87" s="486">
        <v>917</v>
      </c>
      <c r="AF87" s="484">
        <v>1062</v>
      </c>
      <c r="AG87" s="485">
        <v>1979</v>
      </c>
      <c r="AH87" s="486">
        <v>37.4</v>
      </c>
      <c r="AI87" s="484">
        <v>34</v>
      </c>
      <c r="AJ87" s="485">
        <v>35.5</v>
      </c>
      <c r="AK87" s="486">
        <v>917</v>
      </c>
      <c r="AL87" s="484">
        <v>1062</v>
      </c>
      <c r="AM87" s="485">
        <v>1979</v>
      </c>
      <c r="AN87" s="486">
        <v>66</v>
      </c>
      <c r="AO87" s="484">
        <v>47</v>
      </c>
      <c r="AP87" s="485">
        <v>56</v>
      </c>
      <c r="AQ87" s="486">
        <v>1086</v>
      </c>
      <c r="AR87" s="484">
        <v>1255</v>
      </c>
      <c r="AS87" s="485">
        <v>2341</v>
      </c>
      <c r="AT87" s="486">
        <v>69</v>
      </c>
      <c r="AU87" s="484">
        <v>50</v>
      </c>
      <c r="AV87" s="485">
        <v>59</v>
      </c>
      <c r="AW87" s="486">
        <v>1086</v>
      </c>
      <c r="AX87" s="484">
        <v>1255</v>
      </c>
      <c r="AY87" s="485">
        <v>2341</v>
      </c>
      <c r="AZ87" s="486">
        <v>36.6</v>
      </c>
      <c r="BA87" s="484">
        <v>33.200000000000003</v>
      </c>
      <c r="BB87" s="485">
        <v>34.799999999999997</v>
      </c>
      <c r="BC87" s="486">
        <v>1086</v>
      </c>
      <c r="BD87" s="484">
        <v>1255</v>
      </c>
      <c r="BE87" s="485">
        <v>2341</v>
      </c>
    </row>
    <row r="88" spans="1:57" x14ac:dyDescent="0.35">
      <c r="A88" t="s">
        <v>11</v>
      </c>
      <c r="B88" t="s">
        <v>257</v>
      </c>
      <c r="C88" t="s">
        <v>247</v>
      </c>
      <c r="D88" s="486">
        <v>42</v>
      </c>
      <c r="E88" s="484">
        <v>34</v>
      </c>
      <c r="F88" s="485">
        <v>38</v>
      </c>
      <c r="G88" s="486">
        <v>210</v>
      </c>
      <c r="H88" s="484">
        <v>236</v>
      </c>
      <c r="I88" s="485">
        <v>446</v>
      </c>
      <c r="J88" s="486">
        <v>44</v>
      </c>
      <c r="K88" s="484">
        <v>37</v>
      </c>
      <c r="L88" s="485">
        <v>40</v>
      </c>
      <c r="M88" s="486">
        <v>210</v>
      </c>
      <c r="N88" s="484">
        <v>236</v>
      </c>
      <c r="O88" s="485">
        <v>446</v>
      </c>
      <c r="P88" s="486">
        <v>29.9</v>
      </c>
      <c r="Q88" s="484">
        <v>28.6</v>
      </c>
      <c r="R88" s="485">
        <v>29.2</v>
      </c>
      <c r="S88" s="486">
        <v>210</v>
      </c>
      <c r="T88" s="484">
        <v>236</v>
      </c>
      <c r="U88" s="485">
        <v>446</v>
      </c>
      <c r="V88" s="486">
        <v>69</v>
      </c>
      <c r="W88" s="484">
        <v>50</v>
      </c>
      <c r="X88" s="485">
        <v>59</v>
      </c>
      <c r="Y88" s="486">
        <v>577</v>
      </c>
      <c r="Z88" s="484">
        <v>635</v>
      </c>
      <c r="AA88" s="485">
        <v>1212</v>
      </c>
      <c r="AB88" s="486">
        <v>70</v>
      </c>
      <c r="AC88" s="484">
        <v>54</v>
      </c>
      <c r="AD88" s="485">
        <v>62</v>
      </c>
      <c r="AE88" s="486">
        <v>577</v>
      </c>
      <c r="AF88" s="484">
        <v>635</v>
      </c>
      <c r="AG88" s="485">
        <v>1212</v>
      </c>
      <c r="AH88" s="486">
        <v>34</v>
      </c>
      <c r="AI88" s="484">
        <v>31.7</v>
      </c>
      <c r="AJ88" s="485">
        <v>32.799999999999997</v>
      </c>
      <c r="AK88" s="486">
        <v>577</v>
      </c>
      <c r="AL88" s="484">
        <v>635</v>
      </c>
      <c r="AM88" s="485">
        <v>1212</v>
      </c>
      <c r="AN88" s="486">
        <v>62</v>
      </c>
      <c r="AO88" s="484">
        <v>46</v>
      </c>
      <c r="AP88" s="485">
        <v>53</v>
      </c>
      <c r="AQ88" s="486">
        <v>787</v>
      </c>
      <c r="AR88" s="484">
        <v>871</v>
      </c>
      <c r="AS88" s="485">
        <v>1658</v>
      </c>
      <c r="AT88" s="486">
        <v>63</v>
      </c>
      <c r="AU88" s="484">
        <v>49</v>
      </c>
      <c r="AV88" s="485">
        <v>56</v>
      </c>
      <c r="AW88" s="486">
        <v>787</v>
      </c>
      <c r="AX88" s="484">
        <v>871</v>
      </c>
      <c r="AY88" s="485">
        <v>1658</v>
      </c>
      <c r="AZ88" s="486">
        <v>32.9</v>
      </c>
      <c r="BA88" s="484">
        <v>30.9</v>
      </c>
      <c r="BB88" s="485">
        <v>31.8</v>
      </c>
      <c r="BC88" s="486">
        <v>787</v>
      </c>
      <c r="BD88" s="484">
        <v>871</v>
      </c>
      <c r="BE88" s="485">
        <v>1658</v>
      </c>
    </row>
    <row r="89" spans="1:57" x14ac:dyDescent="0.35">
      <c r="A89" t="s">
        <v>13</v>
      </c>
      <c r="B89" t="s">
        <v>259</v>
      </c>
      <c r="C89" t="s">
        <v>247</v>
      </c>
      <c r="D89" s="486">
        <v>52</v>
      </c>
      <c r="E89" s="484">
        <v>32</v>
      </c>
      <c r="F89" s="485">
        <v>42</v>
      </c>
      <c r="G89" s="486">
        <v>387</v>
      </c>
      <c r="H89" s="484">
        <v>384</v>
      </c>
      <c r="I89" s="485">
        <v>771</v>
      </c>
      <c r="J89" s="486">
        <v>54</v>
      </c>
      <c r="K89" s="484">
        <v>35</v>
      </c>
      <c r="L89" s="485">
        <v>45</v>
      </c>
      <c r="M89" s="486">
        <v>387</v>
      </c>
      <c r="N89" s="484">
        <v>384</v>
      </c>
      <c r="O89" s="485">
        <v>771</v>
      </c>
      <c r="P89" s="486">
        <v>31.8</v>
      </c>
      <c r="Q89" s="484">
        <v>29.1</v>
      </c>
      <c r="R89" s="485">
        <v>30.4</v>
      </c>
      <c r="S89" s="486">
        <v>387</v>
      </c>
      <c r="T89" s="484">
        <v>384</v>
      </c>
      <c r="U89" s="485">
        <v>771</v>
      </c>
      <c r="V89" s="486">
        <v>72</v>
      </c>
      <c r="W89" s="484">
        <v>53</v>
      </c>
      <c r="X89" s="485">
        <v>63</v>
      </c>
      <c r="Y89" s="486">
        <v>1143</v>
      </c>
      <c r="Z89" s="484">
        <v>1189</v>
      </c>
      <c r="AA89" s="485">
        <v>2332</v>
      </c>
      <c r="AB89" s="486">
        <v>74</v>
      </c>
      <c r="AC89" s="484">
        <v>57</v>
      </c>
      <c r="AD89" s="485">
        <v>65</v>
      </c>
      <c r="AE89" s="486">
        <v>1143</v>
      </c>
      <c r="AF89" s="484">
        <v>1189</v>
      </c>
      <c r="AG89" s="485">
        <v>2332</v>
      </c>
      <c r="AH89" s="486">
        <v>36.1</v>
      </c>
      <c r="AI89" s="484">
        <v>33.1</v>
      </c>
      <c r="AJ89" s="485">
        <v>34.6</v>
      </c>
      <c r="AK89" s="486">
        <v>1143</v>
      </c>
      <c r="AL89" s="484">
        <v>1189</v>
      </c>
      <c r="AM89" s="485">
        <v>2332</v>
      </c>
      <c r="AN89" s="486">
        <v>67</v>
      </c>
      <c r="AO89" s="484">
        <v>48</v>
      </c>
      <c r="AP89" s="485">
        <v>57</v>
      </c>
      <c r="AQ89" s="486">
        <v>1530</v>
      </c>
      <c r="AR89" s="484">
        <v>1573</v>
      </c>
      <c r="AS89" s="485">
        <v>3103</v>
      </c>
      <c r="AT89" s="486">
        <v>69</v>
      </c>
      <c r="AU89" s="484">
        <v>51</v>
      </c>
      <c r="AV89" s="485">
        <v>60</v>
      </c>
      <c r="AW89" s="486">
        <v>1530</v>
      </c>
      <c r="AX89" s="484">
        <v>1573</v>
      </c>
      <c r="AY89" s="485">
        <v>3103</v>
      </c>
      <c r="AZ89" s="486">
        <v>35</v>
      </c>
      <c r="BA89" s="484">
        <v>32.1</v>
      </c>
      <c r="BB89" s="485">
        <v>33.6</v>
      </c>
      <c r="BC89" s="486">
        <v>1530</v>
      </c>
      <c r="BD89" s="484">
        <v>1573</v>
      </c>
      <c r="BE89" s="485">
        <v>3103</v>
      </c>
    </row>
    <row r="90" spans="1:57" x14ac:dyDescent="0.35">
      <c r="A90" t="s">
        <v>65</v>
      </c>
      <c r="B90" t="s">
        <v>310</v>
      </c>
      <c r="C90" t="s">
        <v>309</v>
      </c>
      <c r="D90" s="486">
        <v>53</v>
      </c>
      <c r="E90" s="484">
        <v>34</v>
      </c>
      <c r="F90" s="485">
        <v>44</v>
      </c>
      <c r="G90" s="486">
        <v>2405</v>
      </c>
      <c r="H90" s="484">
        <v>2346</v>
      </c>
      <c r="I90" s="485">
        <v>4751</v>
      </c>
      <c r="J90" s="486">
        <v>56</v>
      </c>
      <c r="K90" s="484">
        <v>37</v>
      </c>
      <c r="L90" s="485">
        <v>47</v>
      </c>
      <c r="M90" s="486">
        <v>2405</v>
      </c>
      <c r="N90" s="484">
        <v>2346</v>
      </c>
      <c r="O90" s="485">
        <v>4751</v>
      </c>
      <c r="P90" s="486">
        <v>32.9</v>
      </c>
      <c r="Q90" s="484">
        <v>29.8</v>
      </c>
      <c r="R90" s="485">
        <v>31.4</v>
      </c>
      <c r="S90" s="486">
        <v>2405</v>
      </c>
      <c r="T90" s="484">
        <v>2346</v>
      </c>
      <c r="U90" s="485">
        <v>4751</v>
      </c>
      <c r="V90" s="486">
        <v>66</v>
      </c>
      <c r="W90" s="484">
        <v>49</v>
      </c>
      <c r="X90" s="485">
        <v>57</v>
      </c>
      <c r="Y90" s="486">
        <v>5435</v>
      </c>
      <c r="Z90" s="484">
        <v>5691</v>
      </c>
      <c r="AA90" s="485">
        <v>11126</v>
      </c>
      <c r="AB90" s="486">
        <v>68</v>
      </c>
      <c r="AC90" s="484">
        <v>53</v>
      </c>
      <c r="AD90" s="485">
        <v>61</v>
      </c>
      <c r="AE90" s="486">
        <v>5435</v>
      </c>
      <c r="AF90" s="484">
        <v>5691</v>
      </c>
      <c r="AG90" s="485">
        <v>11126</v>
      </c>
      <c r="AH90" s="486">
        <v>35.5</v>
      </c>
      <c r="AI90" s="484">
        <v>32.799999999999997</v>
      </c>
      <c r="AJ90" s="485">
        <v>34.1</v>
      </c>
      <c r="AK90" s="486">
        <v>5435</v>
      </c>
      <c r="AL90" s="484">
        <v>5691</v>
      </c>
      <c r="AM90" s="485">
        <v>11126</v>
      </c>
      <c r="AN90" s="486">
        <v>62</v>
      </c>
      <c r="AO90" s="484">
        <v>45</v>
      </c>
      <c r="AP90" s="485">
        <v>53</v>
      </c>
      <c r="AQ90" s="486">
        <v>7840</v>
      </c>
      <c r="AR90" s="484">
        <v>8037</v>
      </c>
      <c r="AS90" s="485">
        <v>15877</v>
      </c>
      <c r="AT90" s="486">
        <v>65</v>
      </c>
      <c r="AU90" s="484">
        <v>48</v>
      </c>
      <c r="AV90" s="485">
        <v>56</v>
      </c>
      <c r="AW90" s="486">
        <v>7840</v>
      </c>
      <c r="AX90" s="484">
        <v>8037</v>
      </c>
      <c r="AY90" s="485">
        <v>15877</v>
      </c>
      <c r="AZ90" s="486">
        <v>34.700000000000003</v>
      </c>
      <c r="BA90" s="484">
        <v>32</v>
      </c>
      <c r="BB90" s="485">
        <v>33.299999999999997</v>
      </c>
      <c r="BC90" s="486">
        <v>7840</v>
      </c>
      <c r="BD90" s="484">
        <v>8037</v>
      </c>
      <c r="BE90" s="485">
        <v>15877</v>
      </c>
    </row>
    <row r="91" spans="1:57" x14ac:dyDescent="0.35">
      <c r="A91" t="s">
        <v>66</v>
      </c>
      <c r="B91" t="s">
        <v>311</v>
      </c>
      <c r="C91" t="s">
        <v>309</v>
      </c>
      <c r="D91" s="486">
        <v>58</v>
      </c>
      <c r="E91" s="484">
        <v>38</v>
      </c>
      <c r="F91" s="485">
        <v>47</v>
      </c>
      <c r="G91" s="486">
        <v>446</v>
      </c>
      <c r="H91" s="484">
        <v>497</v>
      </c>
      <c r="I91" s="485">
        <v>943</v>
      </c>
      <c r="J91" s="486">
        <v>59</v>
      </c>
      <c r="K91" s="484">
        <v>40</v>
      </c>
      <c r="L91" s="485">
        <v>49</v>
      </c>
      <c r="M91" s="486">
        <v>446</v>
      </c>
      <c r="N91" s="484">
        <v>497</v>
      </c>
      <c r="O91" s="485">
        <v>943</v>
      </c>
      <c r="P91" s="486">
        <v>32.700000000000003</v>
      </c>
      <c r="Q91" s="484">
        <v>29.5</v>
      </c>
      <c r="R91" s="485">
        <v>31</v>
      </c>
      <c r="S91" s="486">
        <v>446</v>
      </c>
      <c r="T91" s="484">
        <v>497</v>
      </c>
      <c r="U91" s="485">
        <v>943</v>
      </c>
      <c r="V91" s="486">
        <v>68</v>
      </c>
      <c r="W91" s="484">
        <v>52</v>
      </c>
      <c r="X91" s="485">
        <v>60</v>
      </c>
      <c r="Y91" s="486">
        <v>1619</v>
      </c>
      <c r="Z91" s="484">
        <v>1731</v>
      </c>
      <c r="AA91" s="485">
        <v>3350</v>
      </c>
      <c r="AB91" s="486">
        <v>70</v>
      </c>
      <c r="AC91" s="484">
        <v>56</v>
      </c>
      <c r="AD91" s="485">
        <v>63</v>
      </c>
      <c r="AE91" s="486">
        <v>1619</v>
      </c>
      <c r="AF91" s="484">
        <v>1731</v>
      </c>
      <c r="AG91" s="485">
        <v>3350</v>
      </c>
      <c r="AH91" s="486">
        <v>34.799999999999997</v>
      </c>
      <c r="AI91" s="484">
        <v>32.5</v>
      </c>
      <c r="AJ91" s="485">
        <v>33.6</v>
      </c>
      <c r="AK91" s="486">
        <v>1619</v>
      </c>
      <c r="AL91" s="484">
        <v>1731</v>
      </c>
      <c r="AM91" s="485">
        <v>3350</v>
      </c>
      <c r="AN91" s="486">
        <v>66</v>
      </c>
      <c r="AO91" s="484">
        <v>49</v>
      </c>
      <c r="AP91" s="485">
        <v>57</v>
      </c>
      <c r="AQ91" s="486">
        <v>2065</v>
      </c>
      <c r="AR91" s="484">
        <v>2228</v>
      </c>
      <c r="AS91" s="485">
        <v>4293</v>
      </c>
      <c r="AT91" s="486">
        <v>68</v>
      </c>
      <c r="AU91" s="484">
        <v>52</v>
      </c>
      <c r="AV91" s="485">
        <v>60</v>
      </c>
      <c r="AW91" s="486">
        <v>2065</v>
      </c>
      <c r="AX91" s="484">
        <v>2228</v>
      </c>
      <c r="AY91" s="485">
        <v>4293</v>
      </c>
      <c r="AZ91" s="486">
        <v>34.299999999999997</v>
      </c>
      <c r="BA91" s="484">
        <v>31.8</v>
      </c>
      <c r="BB91" s="485">
        <v>33</v>
      </c>
      <c r="BC91" s="486">
        <v>2065</v>
      </c>
      <c r="BD91" s="484">
        <v>2228</v>
      </c>
      <c r="BE91" s="485">
        <v>4293</v>
      </c>
    </row>
    <row r="92" spans="1:57" x14ac:dyDescent="0.35">
      <c r="A92" t="s">
        <v>67</v>
      </c>
      <c r="B92" t="s">
        <v>312</v>
      </c>
      <c r="C92" t="s">
        <v>309</v>
      </c>
      <c r="D92" s="486">
        <v>47</v>
      </c>
      <c r="E92" s="484">
        <v>32</v>
      </c>
      <c r="F92" s="485">
        <v>39</v>
      </c>
      <c r="G92" s="486">
        <v>355</v>
      </c>
      <c r="H92" s="484">
        <v>371</v>
      </c>
      <c r="I92" s="485">
        <v>726</v>
      </c>
      <c r="J92" s="486">
        <v>49</v>
      </c>
      <c r="K92" s="484">
        <v>35</v>
      </c>
      <c r="L92" s="485">
        <v>42</v>
      </c>
      <c r="M92" s="486">
        <v>355</v>
      </c>
      <c r="N92" s="484">
        <v>371</v>
      </c>
      <c r="O92" s="485">
        <v>726</v>
      </c>
      <c r="P92" s="486">
        <v>32</v>
      </c>
      <c r="Q92" s="484">
        <v>28.5</v>
      </c>
      <c r="R92" s="485">
        <v>30.2</v>
      </c>
      <c r="S92" s="486">
        <v>355</v>
      </c>
      <c r="T92" s="484">
        <v>371</v>
      </c>
      <c r="U92" s="485">
        <v>726</v>
      </c>
      <c r="V92" s="486">
        <v>68</v>
      </c>
      <c r="W92" s="484">
        <v>51</v>
      </c>
      <c r="X92" s="485">
        <v>59</v>
      </c>
      <c r="Y92" s="486">
        <v>1422</v>
      </c>
      <c r="Z92" s="484">
        <v>1530</v>
      </c>
      <c r="AA92" s="485">
        <v>2952</v>
      </c>
      <c r="AB92" s="486">
        <v>69</v>
      </c>
      <c r="AC92" s="484">
        <v>53</v>
      </c>
      <c r="AD92" s="485">
        <v>61</v>
      </c>
      <c r="AE92" s="486">
        <v>1422</v>
      </c>
      <c r="AF92" s="484">
        <v>1530</v>
      </c>
      <c r="AG92" s="485">
        <v>2952</v>
      </c>
      <c r="AH92" s="486">
        <v>35.6</v>
      </c>
      <c r="AI92" s="484">
        <v>32.799999999999997</v>
      </c>
      <c r="AJ92" s="485">
        <v>34.200000000000003</v>
      </c>
      <c r="AK92" s="486">
        <v>1422</v>
      </c>
      <c r="AL92" s="484">
        <v>1530</v>
      </c>
      <c r="AM92" s="485">
        <v>2952</v>
      </c>
      <c r="AN92" s="486">
        <v>64</v>
      </c>
      <c r="AO92" s="484">
        <v>47</v>
      </c>
      <c r="AP92" s="485">
        <v>55</v>
      </c>
      <c r="AQ92" s="486">
        <v>1777</v>
      </c>
      <c r="AR92" s="484">
        <v>1901</v>
      </c>
      <c r="AS92" s="485">
        <v>3678</v>
      </c>
      <c r="AT92" s="486">
        <v>65</v>
      </c>
      <c r="AU92" s="484">
        <v>50</v>
      </c>
      <c r="AV92" s="485">
        <v>57</v>
      </c>
      <c r="AW92" s="486">
        <v>1777</v>
      </c>
      <c r="AX92" s="484">
        <v>1901</v>
      </c>
      <c r="AY92" s="485">
        <v>3678</v>
      </c>
      <c r="AZ92" s="486">
        <v>34.9</v>
      </c>
      <c r="BA92" s="484">
        <v>32</v>
      </c>
      <c r="BB92" s="485">
        <v>33.4</v>
      </c>
      <c r="BC92" s="486">
        <v>1777</v>
      </c>
      <c r="BD92" s="484">
        <v>1901</v>
      </c>
      <c r="BE92" s="485">
        <v>3678</v>
      </c>
    </row>
    <row r="93" spans="1:57" x14ac:dyDescent="0.35">
      <c r="A93" t="s">
        <v>69</v>
      </c>
      <c r="B93" t="s">
        <v>314</v>
      </c>
      <c r="C93" t="s">
        <v>309</v>
      </c>
      <c r="D93" s="486">
        <v>46</v>
      </c>
      <c r="E93" s="484">
        <v>32</v>
      </c>
      <c r="F93" s="485">
        <v>39</v>
      </c>
      <c r="G93" s="486">
        <v>604</v>
      </c>
      <c r="H93" s="484">
        <v>570</v>
      </c>
      <c r="I93" s="485">
        <v>1174</v>
      </c>
      <c r="J93" s="486">
        <v>52</v>
      </c>
      <c r="K93" s="484">
        <v>36</v>
      </c>
      <c r="L93" s="485">
        <v>44</v>
      </c>
      <c r="M93" s="486">
        <v>604</v>
      </c>
      <c r="N93" s="484">
        <v>570</v>
      </c>
      <c r="O93" s="485">
        <v>1174</v>
      </c>
      <c r="P93" s="486">
        <v>31.2</v>
      </c>
      <c r="Q93" s="484">
        <v>28.3</v>
      </c>
      <c r="R93" s="485">
        <v>29.8</v>
      </c>
      <c r="S93" s="486">
        <v>604</v>
      </c>
      <c r="T93" s="484">
        <v>570</v>
      </c>
      <c r="U93" s="485">
        <v>1174</v>
      </c>
      <c r="V93" s="486">
        <v>64</v>
      </c>
      <c r="W93" s="484">
        <v>43</v>
      </c>
      <c r="X93" s="485">
        <v>53</v>
      </c>
      <c r="Y93" s="486">
        <v>1640</v>
      </c>
      <c r="Z93" s="484">
        <v>1756</v>
      </c>
      <c r="AA93" s="485">
        <v>3396</v>
      </c>
      <c r="AB93" s="486">
        <v>67</v>
      </c>
      <c r="AC93" s="484">
        <v>48</v>
      </c>
      <c r="AD93" s="485">
        <v>57</v>
      </c>
      <c r="AE93" s="486">
        <v>1640</v>
      </c>
      <c r="AF93" s="484">
        <v>1756</v>
      </c>
      <c r="AG93" s="485">
        <v>3396</v>
      </c>
      <c r="AH93" s="486">
        <v>33.9</v>
      </c>
      <c r="AI93" s="484">
        <v>30.8</v>
      </c>
      <c r="AJ93" s="485">
        <v>32.299999999999997</v>
      </c>
      <c r="AK93" s="486">
        <v>1640</v>
      </c>
      <c r="AL93" s="484">
        <v>1756</v>
      </c>
      <c r="AM93" s="485">
        <v>3396</v>
      </c>
      <c r="AN93" s="486">
        <v>59</v>
      </c>
      <c r="AO93" s="484">
        <v>41</v>
      </c>
      <c r="AP93" s="485">
        <v>50</v>
      </c>
      <c r="AQ93" s="486">
        <v>2244</v>
      </c>
      <c r="AR93" s="484">
        <v>2326</v>
      </c>
      <c r="AS93" s="485">
        <v>4570</v>
      </c>
      <c r="AT93" s="486">
        <v>63</v>
      </c>
      <c r="AU93" s="484">
        <v>45</v>
      </c>
      <c r="AV93" s="485">
        <v>54</v>
      </c>
      <c r="AW93" s="486">
        <v>2244</v>
      </c>
      <c r="AX93" s="484">
        <v>2326</v>
      </c>
      <c r="AY93" s="485">
        <v>4570</v>
      </c>
      <c r="AZ93" s="486">
        <v>33.200000000000003</v>
      </c>
      <c r="BA93" s="484">
        <v>30.2</v>
      </c>
      <c r="BB93" s="485">
        <v>31.7</v>
      </c>
      <c r="BC93" s="486">
        <v>2244</v>
      </c>
      <c r="BD93" s="484">
        <v>2326</v>
      </c>
      <c r="BE93" s="485">
        <v>4570</v>
      </c>
    </row>
    <row r="94" spans="1:57" x14ac:dyDescent="0.35">
      <c r="A94" t="s">
        <v>71</v>
      </c>
      <c r="B94" t="s">
        <v>316</v>
      </c>
      <c r="C94" t="s">
        <v>309</v>
      </c>
      <c r="D94" s="486">
        <v>43</v>
      </c>
      <c r="E94" s="484">
        <v>28</v>
      </c>
      <c r="F94" s="485">
        <v>36</v>
      </c>
      <c r="G94" s="486">
        <v>193</v>
      </c>
      <c r="H94" s="484">
        <v>186</v>
      </c>
      <c r="I94" s="485">
        <v>379</v>
      </c>
      <c r="J94" s="486">
        <v>48</v>
      </c>
      <c r="K94" s="484">
        <v>33</v>
      </c>
      <c r="L94" s="485">
        <v>41</v>
      </c>
      <c r="M94" s="486">
        <v>193</v>
      </c>
      <c r="N94" s="484">
        <v>186</v>
      </c>
      <c r="O94" s="485">
        <v>379</v>
      </c>
      <c r="P94" s="486">
        <v>31</v>
      </c>
      <c r="Q94" s="484">
        <v>27.4</v>
      </c>
      <c r="R94" s="485">
        <v>29.3</v>
      </c>
      <c r="S94" s="486">
        <v>193</v>
      </c>
      <c r="T94" s="484">
        <v>186</v>
      </c>
      <c r="U94" s="485">
        <v>379</v>
      </c>
      <c r="V94" s="486">
        <v>70</v>
      </c>
      <c r="W94" s="484">
        <v>53</v>
      </c>
      <c r="X94" s="485">
        <v>61</v>
      </c>
      <c r="Y94" s="486">
        <v>1109</v>
      </c>
      <c r="Z94" s="484">
        <v>1190</v>
      </c>
      <c r="AA94" s="485">
        <v>2299</v>
      </c>
      <c r="AB94" s="486">
        <v>72</v>
      </c>
      <c r="AC94" s="484">
        <v>58</v>
      </c>
      <c r="AD94" s="485">
        <v>65</v>
      </c>
      <c r="AE94" s="486">
        <v>1109</v>
      </c>
      <c r="AF94" s="484">
        <v>1190</v>
      </c>
      <c r="AG94" s="485">
        <v>2299</v>
      </c>
      <c r="AH94" s="486">
        <v>37</v>
      </c>
      <c r="AI94" s="484">
        <v>33.9</v>
      </c>
      <c r="AJ94" s="485">
        <v>35.4</v>
      </c>
      <c r="AK94" s="486">
        <v>1109</v>
      </c>
      <c r="AL94" s="484">
        <v>1190</v>
      </c>
      <c r="AM94" s="485">
        <v>2299</v>
      </c>
      <c r="AN94" s="486">
        <v>66</v>
      </c>
      <c r="AO94" s="484">
        <v>50</v>
      </c>
      <c r="AP94" s="485">
        <v>58</v>
      </c>
      <c r="AQ94" s="486">
        <v>1302</v>
      </c>
      <c r="AR94" s="484">
        <v>1376</v>
      </c>
      <c r="AS94" s="485">
        <v>2678</v>
      </c>
      <c r="AT94" s="486">
        <v>69</v>
      </c>
      <c r="AU94" s="484">
        <v>54</v>
      </c>
      <c r="AV94" s="485">
        <v>61</v>
      </c>
      <c r="AW94" s="486">
        <v>1302</v>
      </c>
      <c r="AX94" s="484">
        <v>1376</v>
      </c>
      <c r="AY94" s="485">
        <v>2678</v>
      </c>
      <c r="AZ94" s="486">
        <v>36.1</v>
      </c>
      <c r="BA94" s="484">
        <v>33</v>
      </c>
      <c r="BB94" s="485">
        <v>34.5</v>
      </c>
      <c r="BC94" s="486">
        <v>1302</v>
      </c>
      <c r="BD94" s="484">
        <v>1376</v>
      </c>
      <c r="BE94" s="485">
        <v>2678</v>
      </c>
    </row>
    <row r="95" spans="1:57" x14ac:dyDescent="0.35">
      <c r="A95" t="s">
        <v>75</v>
      </c>
      <c r="B95" t="s">
        <v>320</v>
      </c>
      <c r="C95" t="s">
        <v>309</v>
      </c>
      <c r="D95" s="486">
        <v>44</v>
      </c>
      <c r="E95" s="484">
        <v>29</v>
      </c>
      <c r="F95" s="485">
        <v>37</v>
      </c>
      <c r="G95" s="486">
        <v>437</v>
      </c>
      <c r="H95" s="484">
        <v>465</v>
      </c>
      <c r="I95" s="485">
        <v>902</v>
      </c>
      <c r="J95" s="486">
        <v>49</v>
      </c>
      <c r="K95" s="484">
        <v>34</v>
      </c>
      <c r="L95" s="485">
        <v>42</v>
      </c>
      <c r="M95" s="486">
        <v>437</v>
      </c>
      <c r="N95" s="484">
        <v>465</v>
      </c>
      <c r="O95" s="485">
        <v>902</v>
      </c>
      <c r="P95" s="486">
        <v>31.2</v>
      </c>
      <c r="Q95" s="484">
        <v>28.5</v>
      </c>
      <c r="R95" s="485">
        <v>29.8</v>
      </c>
      <c r="S95" s="486">
        <v>437</v>
      </c>
      <c r="T95" s="484">
        <v>465</v>
      </c>
      <c r="U95" s="485">
        <v>902</v>
      </c>
      <c r="V95" s="486">
        <v>62</v>
      </c>
      <c r="W95" s="484">
        <v>45</v>
      </c>
      <c r="X95" s="485">
        <v>53</v>
      </c>
      <c r="Y95" s="486">
        <v>1340</v>
      </c>
      <c r="Z95" s="484">
        <v>1407</v>
      </c>
      <c r="AA95" s="485">
        <v>2747</v>
      </c>
      <c r="AB95" s="486">
        <v>65</v>
      </c>
      <c r="AC95" s="484">
        <v>49</v>
      </c>
      <c r="AD95" s="485">
        <v>57</v>
      </c>
      <c r="AE95" s="486">
        <v>1340</v>
      </c>
      <c r="AF95" s="484">
        <v>1407</v>
      </c>
      <c r="AG95" s="485">
        <v>2747</v>
      </c>
      <c r="AH95" s="486">
        <v>33.700000000000003</v>
      </c>
      <c r="AI95" s="484">
        <v>31.3</v>
      </c>
      <c r="AJ95" s="485">
        <v>32.4</v>
      </c>
      <c r="AK95" s="486">
        <v>1340</v>
      </c>
      <c r="AL95" s="484">
        <v>1407</v>
      </c>
      <c r="AM95" s="485">
        <v>2747</v>
      </c>
      <c r="AN95" s="486">
        <v>58</v>
      </c>
      <c r="AO95" s="484">
        <v>41</v>
      </c>
      <c r="AP95" s="485">
        <v>49</v>
      </c>
      <c r="AQ95" s="486">
        <v>1777</v>
      </c>
      <c r="AR95" s="484">
        <v>1872</v>
      </c>
      <c r="AS95" s="485">
        <v>3649</v>
      </c>
      <c r="AT95" s="486">
        <v>61</v>
      </c>
      <c r="AU95" s="484">
        <v>46</v>
      </c>
      <c r="AV95" s="485">
        <v>53</v>
      </c>
      <c r="AW95" s="486">
        <v>1777</v>
      </c>
      <c r="AX95" s="484">
        <v>1872</v>
      </c>
      <c r="AY95" s="485">
        <v>3649</v>
      </c>
      <c r="AZ95" s="486">
        <v>33.1</v>
      </c>
      <c r="BA95" s="484">
        <v>30.6</v>
      </c>
      <c r="BB95" s="485">
        <v>31.8</v>
      </c>
      <c r="BC95" s="486">
        <v>1777</v>
      </c>
      <c r="BD95" s="484">
        <v>1872</v>
      </c>
      <c r="BE95" s="485">
        <v>3649</v>
      </c>
    </row>
    <row r="96" spans="1:57" x14ac:dyDescent="0.35">
      <c r="A96" t="s">
        <v>77</v>
      </c>
      <c r="B96" t="s">
        <v>322</v>
      </c>
      <c r="C96" t="s">
        <v>309</v>
      </c>
      <c r="D96" s="486">
        <v>50</v>
      </c>
      <c r="E96" s="484">
        <v>37</v>
      </c>
      <c r="F96" s="485">
        <v>44</v>
      </c>
      <c r="G96" s="486">
        <v>446</v>
      </c>
      <c r="H96" s="484">
        <v>412</v>
      </c>
      <c r="I96" s="485">
        <v>858</v>
      </c>
      <c r="J96" s="486">
        <v>53</v>
      </c>
      <c r="K96" s="484">
        <v>41</v>
      </c>
      <c r="L96" s="485">
        <v>47</v>
      </c>
      <c r="M96" s="486">
        <v>446</v>
      </c>
      <c r="N96" s="484">
        <v>412</v>
      </c>
      <c r="O96" s="485">
        <v>858</v>
      </c>
      <c r="P96" s="486">
        <v>32</v>
      </c>
      <c r="Q96" s="484">
        <v>29.5</v>
      </c>
      <c r="R96" s="485">
        <v>30.8</v>
      </c>
      <c r="S96" s="486">
        <v>446</v>
      </c>
      <c r="T96" s="484">
        <v>412</v>
      </c>
      <c r="U96" s="485">
        <v>858</v>
      </c>
      <c r="V96" s="486">
        <v>66</v>
      </c>
      <c r="W96" s="484">
        <v>49</v>
      </c>
      <c r="X96" s="485">
        <v>57</v>
      </c>
      <c r="Y96" s="486">
        <v>1115</v>
      </c>
      <c r="Z96" s="484">
        <v>1186</v>
      </c>
      <c r="AA96" s="485">
        <v>2301</v>
      </c>
      <c r="AB96" s="486">
        <v>68</v>
      </c>
      <c r="AC96" s="484">
        <v>52</v>
      </c>
      <c r="AD96" s="485">
        <v>60</v>
      </c>
      <c r="AE96" s="486">
        <v>1115</v>
      </c>
      <c r="AF96" s="484">
        <v>1186</v>
      </c>
      <c r="AG96" s="485">
        <v>2301</v>
      </c>
      <c r="AH96" s="486">
        <v>34.9</v>
      </c>
      <c r="AI96" s="484">
        <v>31.9</v>
      </c>
      <c r="AJ96" s="485">
        <v>33.4</v>
      </c>
      <c r="AK96" s="486">
        <v>1115</v>
      </c>
      <c r="AL96" s="484">
        <v>1186</v>
      </c>
      <c r="AM96" s="485">
        <v>2301</v>
      </c>
      <c r="AN96" s="486">
        <v>61</v>
      </c>
      <c r="AO96" s="484">
        <v>46</v>
      </c>
      <c r="AP96" s="485">
        <v>53</v>
      </c>
      <c r="AQ96" s="486">
        <v>1561</v>
      </c>
      <c r="AR96" s="484">
        <v>1598</v>
      </c>
      <c r="AS96" s="485">
        <v>3159</v>
      </c>
      <c r="AT96" s="486">
        <v>64</v>
      </c>
      <c r="AU96" s="484">
        <v>49</v>
      </c>
      <c r="AV96" s="485">
        <v>56</v>
      </c>
      <c r="AW96" s="486">
        <v>1561</v>
      </c>
      <c r="AX96" s="484">
        <v>1598</v>
      </c>
      <c r="AY96" s="485">
        <v>3159</v>
      </c>
      <c r="AZ96" s="486">
        <v>34.1</v>
      </c>
      <c r="BA96" s="484">
        <v>31.3</v>
      </c>
      <c r="BB96" s="485">
        <v>32.700000000000003</v>
      </c>
      <c r="BC96" s="486">
        <v>1561</v>
      </c>
      <c r="BD96" s="484">
        <v>1598</v>
      </c>
      <c r="BE96" s="485">
        <v>3159</v>
      </c>
    </row>
    <row r="97" spans="1:57" x14ac:dyDescent="0.35">
      <c r="A97" t="s">
        <v>40</v>
      </c>
      <c r="B97" t="s">
        <v>285</v>
      </c>
      <c r="C97" t="s">
        <v>408</v>
      </c>
      <c r="D97" s="486">
        <v>46</v>
      </c>
      <c r="E97" s="484">
        <v>31</v>
      </c>
      <c r="F97" s="485">
        <v>39</v>
      </c>
      <c r="G97" s="486">
        <v>850</v>
      </c>
      <c r="H97" s="484">
        <v>871</v>
      </c>
      <c r="I97" s="485">
        <v>1721</v>
      </c>
      <c r="J97" s="486">
        <v>50</v>
      </c>
      <c r="K97" s="484">
        <v>35</v>
      </c>
      <c r="L97" s="485">
        <v>43</v>
      </c>
      <c r="M97" s="486">
        <v>850</v>
      </c>
      <c r="N97" s="484">
        <v>871</v>
      </c>
      <c r="O97" s="485">
        <v>1721</v>
      </c>
      <c r="P97" s="486">
        <v>30.6</v>
      </c>
      <c r="Q97" s="484">
        <v>27.8</v>
      </c>
      <c r="R97" s="485">
        <v>29.2</v>
      </c>
      <c r="S97" s="486">
        <v>850</v>
      </c>
      <c r="T97" s="484">
        <v>871</v>
      </c>
      <c r="U97" s="485">
        <v>1721</v>
      </c>
      <c r="V97" s="486">
        <v>64</v>
      </c>
      <c r="W97" s="484">
        <v>45</v>
      </c>
      <c r="X97" s="485">
        <v>54</v>
      </c>
      <c r="Y97" s="486">
        <v>2988</v>
      </c>
      <c r="Z97" s="484">
        <v>3245</v>
      </c>
      <c r="AA97" s="485">
        <v>6233</v>
      </c>
      <c r="AB97" s="486">
        <v>68</v>
      </c>
      <c r="AC97" s="484">
        <v>51</v>
      </c>
      <c r="AD97" s="485">
        <v>59</v>
      </c>
      <c r="AE97" s="486">
        <v>2988</v>
      </c>
      <c r="AF97" s="484">
        <v>3245</v>
      </c>
      <c r="AG97" s="485">
        <v>6233</v>
      </c>
      <c r="AH97" s="486">
        <v>33.799999999999997</v>
      </c>
      <c r="AI97" s="484">
        <v>30.9</v>
      </c>
      <c r="AJ97" s="485">
        <v>32.299999999999997</v>
      </c>
      <c r="AK97" s="486">
        <v>2988</v>
      </c>
      <c r="AL97" s="484">
        <v>3245</v>
      </c>
      <c r="AM97" s="485">
        <v>6233</v>
      </c>
      <c r="AN97" s="486">
        <v>60</v>
      </c>
      <c r="AO97" s="484">
        <v>42</v>
      </c>
      <c r="AP97" s="485">
        <v>51</v>
      </c>
      <c r="AQ97" s="486">
        <v>3838</v>
      </c>
      <c r="AR97" s="484">
        <v>4116</v>
      </c>
      <c r="AS97" s="485">
        <v>7954</v>
      </c>
      <c r="AT97" s="486">
        <v>64</v>
      </c>
      <c r="AU97" s="484">
        <v>47</v>
      </c>
      <c r="AV97" s="485">
        <v>56</v>
      </c>
      <c r="AW97" s="486">
        <v>3838</v>
      </c>
      <c r="AX97" s="484">
        <v>4116</v>
      </c>
      <c r="AY97" s="485">
        <v>7954</v>
      </c>
      <c r="AZ97" s="486">
        <v>33.1</v>
      </c>
      <c r="BA97" s="484">
        <v>30.2</v>
      </c>
      <c r="BB97" s="485">
        <v>31.6</v>
      </c>
      <c r="BC97" s="486">
        <v>3838</v>
      </c>
      <c r="BD97" s="484">
        <v>4116</v>
      </c>
      <c r="BE97" s="485">
        <v>7954</v>
      </c>
    </row>
    <row r="98" spans="1:57" x14ac:dyDescent="0.35">
      <c r="A98" t="s">
        <v>41</v>
      </c>
      <c r="B98" t="s">
        <v>286</v>
      </c>
      <c r="C98" t="s">
        <v>408</v>
      </c>
      <c r="D98" s="486">
        <v>45</v>
      </c>
      <c r="E98" s="484">
        <v>27</v>
      </c>
      <c r="F98" s="485">
        <v>36</v>
      </c>
      <c r="G98" s="486">
        <v>249</v>
      </c>
      <c r="H98" s="484">
        <v>246</v>
      </c>
      <c r="I98" s="485">
        <v>495</v>
      </c>
      <c r="J98" s="486">
        <v>47</v>
      </c>
      <c r="K98" s="484">
        <v>30</v>
      </c>
      <c r="L98" s="485">
        <v>39</v>
      </c>
      <c r="M98" s="486">
        <v>249</v>
      </c>
      <c r="N98" s="484">
        <v>246</v>
      </c>
      <c r="O98" s="485">
        <v>495</v>
      </c>
      <c r="P98" s="486">
        <v>31.2</v>
      </c>
      <c r="Q98" s="484">
        <v>28</v>
      </c>
      <c r="R98" s="485">
        <v>29.6</v>
      </c>
      <c r="S98" s="486">
        <v>249</v>
      </c>
      <c r="T98" s="484">
        <v>246</v>
      </c>
      <c r="U98" s="485">
        <v>495</v>
      </c>
      <c r="V98" s="486">
        <v>65</v>
      </c>
      <c r="W98" s="484">
        <v>47</v>
      </c>
      <c r="X98" s="485">
        <v>56</v>
      </c>
      <c r="Y98" s="486">
        <v>1122</v>
      </c>
      <c r="Z98" s="484">
        <v>1130</v>
      </c>
      <c r="AA98" s="485">
        <v>2252</v>
      </c>
      <c r="AB98" s="486">
        <v>67</v>
      </c>
      <c r="AC98" s="484">
        <v>51</v>
      </c>
      <c r="AD98" s="485">
        <v>59</v>
      </c>
      <c r="AE98" s="486">
        <v>1122</v>
      </c>
      <c r="AF98" s="484">
        <v>1130</v>
      </c>
      <c r="AG98" s="485">
        <v>2252</v>
      </c>
      <c r="AH98" s="486">
        <v>34.299999999999997</v>
      </c>
      <c r="AI98" s="484">
        <v>31.8</v>
      </c>
      <c r="AJ98" s="485">
        <v>33</v>
      </c>
      <c r="AK98" s="486">
        <v>1122</v>
      </c>
      <c r="AL98" s="484">
        <v>1130</v>
      </c>
      <c r="AM98" s="485">
        <v>2252</v>
      </c>
      <c r="AN98" s="486">
        <v>61</v>
      </c>
      <c r="AO98" s="484">
        <v>43</v>
      </c>
      <c r="AP98" s="485">
        <v>52</v>
      </c>
      <c r="AQ98" s="486">
        <v>1371</v>
      </c>
      <c r="AR98" s="484">
        <v>1376</v>
      </c>
      <c r="AS98" s="485">
        <v>2747</v>
      </c>
      <c r="AT98" s="486">
        <v>64</v>
      </c>
      <c r="AU98" s="484">
        <v>47</v>
      </c>
      <c r="AV98" s="485">
        <v>55</v>
      </c>
      <c r="AW98" s="486">
        <v>1371</v>
      </c>
      <c r="AX98" s="484">
        <v>1376</v>
      </c>
      <c r="AY98" s="485">
        <v>2747</v>
      </c>
      <c r="AZ98" s="486">
        <v>33.700000000000003</v>
      </c>
      <c r="BA98" s="484">
        <v>31.1</v>
      </c>
      <c r="BB98" s="485">
        <v>32.4</v>
      </c>
      <c r="BC98" s="486">
        <v>1371</v>
      </c>
      <c r="BD98" s="484">
        <v>1376</v>
      </c>
      <c r="BE98" s="485">
        <v>2747</v>
      </c>
    </row>
    <row r="99" spans="1:57" x14ac:dyDescent="0.35">
      <c r="A99" t="s">
        <v>45</v>
      </c>
      <c r="B99" t="s">
        <v>290</v>
      </c>
      <c r="C99" t="s">
        <v>408</v>
      </c>
      <c r="D99" s="486">
        <v>57</v>
      </c>
      <c r="E99" s="484">
        <v>35</v>
      </c>
      <c r="F99" s="485">
        <v>46</v>
      </c>
      <c r="G99" s="486">
        <v>484</v>
      </c>
      <c r="H99" s="484">
        <v>506</v>
      </c>
      <c r="I99" s="485">
        <v>990</v>
      </c>
      <c r="J99" s="486">
        <v>61</v>
      </c>
      <c r="K99" s="484">
        <v>38</v>
      </c>
      <c r="L99" s="485">
        <v>49</v>
      </c>
      <c r="M99" s="486">
        <v>484</v>
      </c>
      <c r="N99" s="484">
        <v>506</v>
      </c>
      <c r="O99" s="485">
        <v>990</v>
      </c>
      <c r="P99" s="486">
        <v>32.6</v>
      </c>
      <c r="Q99" s="484">
        <v>29.5</v>
      </c>
      <c r="R99" s="485">
        <v>31</v>
      </c>
      <c r="S99" s="486">
        <v>484</v>
      </c>
      <c r="T99" s="484">
        <v>506</v>
      </c>
      <c r="U99" s="485">
        <v>990</v>
      </c>
      <c r="V99" s="486">
        <v>70</v>
      </c>
      <c r="W99" s="484">
        <v>54</v>
      </c>
      <c r="X99" s="485">
        <v>61</v>
      </c>
      <c r="Y99" s="486">
        <v>2103</v>
      </c>
      <c r="Z99" s="484">
        <v>2348</v>
      </c>
      <c r="AA99" s="485">
        <v>4451</v>
      </c>
      <c r="AB99" s="486">
        <v>73</v>
      </c>
      <c r="AC99" s="484">
        <v>56</v>
      </c>
      <c r="AD99" s="485">
        <v>64</v>
      </c>
      <c r="AE99" s="486">
        <v>2103</v>
      </c>
      <c r="AF99" s="484">
        <v>2348</v>
      </c>
      <c r="AG99" s="485">
        <v>4451</v>
      </c>
      <c r="AH99" s="486">
        <v>35.4</v>
      </c>
      <c r="AI99" s="484">
        <v>33.299999999999997</v>
      </c>
      <c r="AJ99" s="485">
        <v>34.299999999999997</v>
      </c>
      <c r="AK99" s="486">
        <v>2103</v>
      </c>
      <c r="AL99" s="484">
        <v>2348</v>
      </c>
      <c r="AM99" s="485">
        <v>4451</v>
      </c>
      <c r="AN99" s="486">
        <v>68</v>
      </c>
      <c r="AO99" s="484">
        <v>50</v>
      </c>
      <c r="AP99" s="485">
        <v>59</v>
      </c>
      <c r="AQ99" s="486">
        <v>2587</v>
      </c>
      <c r="AR99" s="484">
        <v>2854</v>
      </c>
      <c r="AS99" s="485">
        <v>5441</v>
      </c>
      <c r="AT99" s="486">
        <v>70</v>
      </c>
      <c r="AU99" s="484">
        <v>53</v>
      </c>
      <c r="AV99" s="485">
        <v>61</v>
      </c>
      <c r="AW99" s="486">
        <v>2587</v>
      </c>
      <c r="AX99" s="484">
        <v>2854</v>
      </c>
      <c r="AY99" s="485">
        <v>5441</v>
      </c>
      <c r="AZ99" s="486">
        <v>34.799999999999997</v>
      </c>
      <c r="BA99" s="484">
        <v>32.6</v>
      </c>
      <c r="BB99" s="485">
        <v>33.700000000000003</v>
      </c>
      <c r="BC99" s="486">
        <v>2587</v>
      </c>
      <c r="BD99" s="484">
        <v>2854</v>
      </c>
      <c r="BE99" s="485">
        <v>5441</v>
      </c>
    </row>
    <row r="100" spans="1:57" x14ac:dyDescent="0.35">
      <c r="A100" t="s">
        <v>46</v>
      </c>
      <c r="B100" t="s">
        <v>291</v>
      </c>
      <c r="C100" t="s">
        <v>408</v>
      </c>
      <c r="D100" s="486">
        <v>41</v>
      </c>
      <c r="E100" s="484">
        <v>26</v>
      </c>
      <c r="F100" s="485">
        <v>33</v>
      </c>
      <c r="G100" s="486">
        <v>1072</v>
      </c>
      <c r="H100" s="484">
        <v>1078</v>
      </c>
      <c r="I100" s="485">
        <v>2150</v>
      </c>
      <c r="J100" s="486">
        <v>45</v>
      </c>
      <c r="K100" s="484">
        <v>31</v>
      </c>
      <c r="L100" s="485">
        <v>38</v>
      </c>
      <c r="M100" s="486">
        <v>1072</v>
      </c>
      <c r="N100" s="484">
        <v>1078</v>
      </c>
      <c r="O100" s="485">
        <v>2150</v>
      </c>
      <c r="P100" s="486">
        <v>30.4</v>
      </c>
      <c r="Q100" s="484">
        <v>28.1</v>
      </c>
      <c r="R100" s="485">
        <v>29.2</v>
      </c>
      <c r="S100" s="486">
        <v>1072</v>
      </c>
      <c r="T100" s="484">
        <v>1078</v>
      </c>
      <c r="U100" s="485">
        <v>2150</v>
      </c>
      <c r="V100" s="486">
        <v>69</v>
      </c>
      <c r="W100" s="484">
        <v>52</v>
      </c>
      <c r="X100" s="485">
        <v>61</v>
      </c>
      <c r="Y100" s="486">
        <v>3675</v>
      </c>
      <c r="Z100" s="484">
        <v>3837</v>
      </c>
      <c r="AA100" s="485">
        <v>7512</v>
      </c>
      <c r="AB100" s="486">
        <v>72</v>
      </c>
      <c r="AC100" s="484">
        <v>56</v>
      </c>
      <c r="AD100" s="485">
        <v>64</v>
      </c>
      <c r="AE100" s="486">
        <v>3675</v>
      </c>
      <c r="AF100" s="484">
        <v>3837</v>
      </c>
      <c r="AG100" s="485">
        <v>7512</v>
      </c>
      <c r="AH100" s="486">
        <v>35.299999999999997</v>
      </c>
      <c r="AI100" s="484">
        <v>32.799999999999997</v>
      </c>
      <c r="AJ100" s="485">
        <v>34</v>
      </c>
      <c r="AK100" s="486">
        <v>3675</v>
      </c>
      <c r="AL100" s="484">
        <v>3837</v>
      </c>
      <c r="AM100" s="485">
        <v>7512</v>
      </c>
      <c r="AN100" s="486">
        <v>63</v>
      </c>
      <c r="AO100" s="484">
        <v>47</v>
      </c>
      <c r="AP100" s="485">
        <v>55</v>
      </c>
      <c r="AQ100" s="486">
        <v>4747</v>
      </c>
      <c r="AR100" s="484">
        <v>4915</v>
      </c>
      <c r="AS100" s="485">
        <v>9662</v>
      </c>
      <c r="AT100" s="486">
        <v>66</v>
      </c>
      <c r="AU100" s="484">
        <v>51</v>
      </c>
      <c r="AV100" s="485">
        <v>58</v>
      </c>
      <c r="AW100" s="486">
        <v>4747</v>
      </c>
      <c r="AX100" s="484">
        <v>4915</v>
      </c>
      <c r="AY100" s="485">
        <v>9662</v>
      </c>
      <c r="AZ100" s="486">
        <v>34.200000000000003</v>
      </c>
      <c r="BA100" s="484">
        <v>31.8</v>
      </c>
      <c r="BB100" s="485">
        <v>33</v>
      </c>
      <c r="BC100" s="486">
        <v>4747</v>
      </c>
      <c r="BD100" s="484">
        <v>4915</v>
      </c>
      <c r="BE100" s="485">
        <v>9662</v>
      </c>
    </row>
    <row r="101" spans="1:57" x14ac:dyDescent="0.35">
      <c r="A101" t="s">
        <v>52</v>
      </c>
      <c r="B101" t="s">
        <v>297</v>
      </c>
      <c r="C101" t="s">
        <v>408</v>
      </c>
      <c r="D101" s="486">
        <v>53</v>
      </c>
      <c r="E101" s="484">
        <v>33</v>
      </c>
      <c r="F101" s="485">
        <v>42</v>
      </c>
      <c r="G101" s="486">
        <v>349</v>
      </c>
      <c r="H101" s="484">
        <v>392</v>
      </c>
      <c r="I101" s="485">
        <v>741</v>
      </c>
      <c r="J101" s="486">
        <v>54</v>
      </c>
      <c r="K101" s="484">
        <v>36</v>
      </c>
      <c r="L101" s="485">
        <v>45</v>
      </c>
      <c r="M101" s="486">
        <v>349</v>
      </c>
      <c r="N101" s="484">
        <v>392</v>
      </c>
      <c r="O101" s="485">
        <v>741</v>
      </c>
      <c r="P101" s="486">
        <v>31.4</v>
      </c>
      <c r="Q101" s="484">
        <v>28.8</v>
      </c>
      <c r="R101" s="485">
        <v>30</v>
      </c>
      <c r="S101" s="486">
        <v>349</v>
      </c>
      <c r="T101" s="484">
        <v>392</v>
      </c>
      <c r="U101" s="485">
        <v>741</v>
      </c>
      <c r="V101" s="486">
        <v>72</v>
      </c>
      <c r="W101" s="484">
        <v>52</v>
      </c>
      <c r="X101" s="485">
        <v>61</v>
      </c>
      <c r="Y101" s="486">
        <v>1531</v>
      </c>
      <c r="Z101" s="484">
        <v>1707</v>
      </c>
      <c r="AA101" s="485">
        <v>3238</v>
      </c>
      <c r="AB101" s="486">
        <v>74</v>
      </c>
      <c r="AC101" s="484">
        <v>55</v>
      </c>
      <c r="AD101" s="485">
        <v>64</v>
      </c>
      <c r="AE101" s="486">
        <v>1531</v>
      </c>
      <c r="AF101" s="484">
        <v>1707</v>
      </c>
      <c r="AG101" s="485">
        <v>3238</v>
      </c>
      <c r="AH101" s="486">
        <v>35.200000000000003</v>
      </c>
      <c r="AI101" s="484">
        <v>32.1</v>
      </c>
      <c r="AJ101" s="485">
        <v>33.6</v>
      </c>
      <c r="AK101" s="486">
        <v>1531</v>
      </c>
      <c r="AL101" s="484">
        <v>1707</v>
      </c>
      <c r="AM101" s="485">
        <v>3238</v>
      </c>
      <c r="AN101" s="486">
        <v>69</v>
      </c>
      <c r="AO101" s="484">
        <v>48</v>
      </c>
      <c r="AP101" s="485">
        <v>58</v>
      </c>
      <c r="AQ101" s="486">
        <v>1880</v>
      </c>
      <c r="AR101" s="484">
        <v>2099</v>
      </c>
      <c r="AS101" s="485">
        <v>3979</v>
      </c>
      <c r="AT101" s="486">
        <v>70</v>
      </c>
      <c r="AU101" s="484">
        <v>52</v>
      </c>
      <c r="AV101" s="485">
        <v>60</v>
      </c>
      <c r="AW101" s="486">
        <v>1880</v>
      </c>
      <c r="AX101" s="484">
        <v>2099</v>
      </c>
      <c r="AY101" s="485">
        <v>3979</v>
      </c>
      <c r="AZ101" s="486">
        <v>34.5</v>
      </c>
      <c r="BA101" s="484">
        <v>31.5</v>
      </c>
      <c r="BB101" s="485">
        <v>32.9</v>
      </c>
      <c r="BC101" s="486">
        <v>1880</v>
      </c>
      <c r="BD101" s="484">
        <v>2099</v>
      </c>
      <c r="BE101" s="485">
        <v>3979</v>
      </c>
    </row>
    <row r="102" spans="1:57" x14ac:dyDescent="0.35">
      <c r="A102" t="s">
        <v>94</v>
      </c>
      <c r="B102" t="s">
        <v>337</v>
      </c>
      <c r="C102" t="s">
        <v>338</v>
      </c>
      <c r="D102" s="486" t="s">
        <v>197</v>
      </c>
      <c r="E102" s="484" t="s">
        <v>197</v>
      </c>
      <c r="F102" s="485" t="s">
        <v>197</v>
      </c>
      <c r="G102" s="486" t="s">
        <v>197</v>
      </c>
      <c r="H102" s="484" t="s">
        <v>197</v>
      </c>
      <c r="I102" s="485">
        <v>6</v>
      </c>
      <c r="J102" s="486" t="s">
        <v>197</v>
      </c>
      <c r="K102" s="484" t="s">
        <v>197</v>
      </c>
      <c r="L102" s="485" t="s">
        <v>197</v>
      </c>
      <c r="M102" s="486" t="s">
        <v>197</v>
      </c>
      <c r="N102" s="484" t="s">
        <v>197</v>
      </c>
      <c r="O102" s="485">
        <v>6</v>
      </c>
      <c r="P102" s="486">
        <v>32.799999999999997</v>
      </c>
      <c r="Q102" s="484">
        <v>34</v>
      </c>
      <c r="R102" s="485">
        <v>33.200000000000003</v>
      </c>
      <c r="S102" s="486" t="s">
        <v>197</v>
      </c>
      <c r="T102" s="484" t="s">
        <v>197</v>
      </c>
      <c r="U102" s="485">
        <v>6</v>
      </c>
      <c r="V102" s="486" t="s">
        <v>197</v>
      </c>
      <c r="W102" s="484" t="s">
        <v>197</v>
      </c>
      <c r="X102" s="485" t="s">
        <v>197</v>
      </c>
      <c r="Y102" s="486" t="s">
        <v>197</v>
      </c>
      <c r="Z102" s="484" t="s">
        <v>197</v>
      </c>
      <c r="AA102" s="485">
        <v>43</v>
      </c>
      <c r="AB102" s="486" t="s">
        <v>197</v>
      </c>
      <c r="AC102" s="484" t="s">
        <v>197</v>
      </c>
      <c r="AD102" s="485" t="s">
        <v>197</v>
      </c>
      <c r="AE102" s="486" t="s">
        <v>197</v>
      </c>
      <c r="AF102" s="484" t="s">
        <v>197</v>
      </c>
      <c r="AG102" s="485">
        <v>43</v>
      </c>
      <c r="AH102" s="486">
        <v>36.5</v>
      </c>
      <c r="AI102" s="484">
        <v>36.6</v>
      </c>
      <c r="AJ102" s="485">
        <v>36.5</v>
      </c>
      <c r="AK102" s="486" t="s">
        <v>197</v>
      </c>
      <c r="AL102" s="484" t="s">
        <v>197</v>
      </c>
      <c r="AM102" s="485">
        <v>43</v>
      </c>
      <c r="AN102" s="486">
        <v>59</v>
      </c>
      <c r="AO102" s="484">
        <v>73</v>
      </c>
      <c r="AP102" s="485">
        <v>65</v>
      </c>
      <c r="AQ102" s="486">
        <v>27</v>
      </c>
      <c r="AR102" s="484">
        <v>22</v>
      </c>
      <c r="AS102" s="485">
        <v>49</v>
      </c>
      <c r="AT102" s="486">
        <v>59</v>
      </c>
      <c r="AU102" s="484">
        <v>77</v>
      </c>
      <c r="AV102" s="485">
        <v>67</v>
      </c>
      <c r="AW102" s="486">
        <v>27</v>
      </c>
      <c r="AX102" s="484">
        <v>22</v>
      </c>
      <c r="AY102" s="485">
        <v>49</v>
      </c>
      <c r="AZ102" s="486">
        <v>35.9</v>
      </c>
      <c r="BA102" s="484">
        <v>36.4</v>
      </c>
      <c r="BB102" s="485">
        <v>36.1</v>
      </c>
      <c r="BC102" s="486">
        <v>27</v>
      </c>
      <c r="BD102" s="484">
        <v>22</v>
      </c>
      <c r="BE102" s="485">
        <v>49</v>
      </c>
    </row>
    <row r="103" spans="1:57" x14ac:dyDescent="0.35">
      <c r="A103" t="s">
        <v>108</v>
      </c>
      <c r="B103" t="s">
        <v>353</v>
      </c>
      <c r="C103" t="s">
        <v>352</v>
      </c>
      <c r="D103" s="486">
        <v>60</v>
      </c>
      <c r="E103" s="484">
        <v>41</v>
      </c>
      <c r="F103" s="485">
        <v>50</v>
      </c>
      <c r="G103" s="486">
        <v>396</v>
      </c>
      <c r="H103" s="484">
        <v>416</v>
      </c>
      <c r="I103" s="485">
        <v>812</v>
      </c>
      <c r="J103" s="486">
        <v>63</v>
      </c>
      <c r="K103" s="484">
        <v>44</v>
      </c>
      <c r="L103" s="485">
        <v>53</v>
      </c>
      <c r="M103" s="486">
        <v>396</v>
      </c>
      <c r="N103" s="484">
        <v>416</v>
      </c>
      <c r="O103" s="485">
        <v>812</v>
      </c>
      <c r="P103" s="486">
        <v>32.700000000000003</v>
      </c>
      <c r="Q103" s="484">
        <v>30</v>
      </c>
      <c r="R103" s="485">
        <v>31.3</v>
      </c>
      <c r="S103" s="486">
        <v>396</v>
      </c>
      <c r="T103" s="484">
        <v>416</v>
      </c>
      <c r="U103" s="485">
        <v>812</v>
      </c>
      <c r="V103" s="486">
        <v>65</v>
      </c>
      <c r="W103" s="484">
        <v>50</v>
      </c>
      <c r="X103" s="485">
        <v>57</v>
      </c>
      <c r="Y103" s="486">
        <v>1359</v>
      </c>
      <c r="Z103" s="484">
        <v>1431</v>
      </c>
      <c r="AA103" s="485">
        <v>2790</v>
      </c>
      <c r="AB103" s="486">
        <v>69</v>
      </c>
      <c r="AC103" s="484">
        <v>54</v>
      </c>
      <c r="AD103" s="485">
        <v>61</v>
      </c>
      <c r="AE103" s="486">
        <v>1359</v>
      </c>
      <c r="AF103" s="484">
        <v>1431</v>
      </c>
      <c r="AG103" s="485">
        <v>2790</v>
      </c>
      <c r="AH103" s="486">
        <v>33.200000000000003</v>
      </c>
      <c r="AI103" s="484">
        <v>31</v>
      </c>
      <c r="AJ103" s="485">
        <v>32.1</v>
      </c>
      <c r="AK103" s="486">
        <v>1359</v>
      </c>
      <c r="AL103" s="484">
        <v>1431</v>
      </c>
      <c r="AM103" s="485">
        <v>2790</v>
      </c>
      <c r="AN103" s="486">
        <v>64</v>
      </c>
      <c r="AO103" s="484">
        <v>48</v>
      </c>
      <c r="AP103" s="485">
        <v>56</v>
      </c>
      <c r="AQ103" s="486">
        <v>1755</v>
      </c>
      <c r="AR103" s="484">
        <v>1847</v>
      </c>
      <c r="AS103" s="485">
        <v>3602</v>
      </c>
      <c r="AT103" s="486">
        <v>67</v>
      </c>
      <c r="AU103" s="484">
        <v>52</v>
      </c>
      <c r="AV103" s="485">
        <v>60</v>
      </c>
      <c r="AW103" s="486">
        <v>1755</v>
      </c>
      <c r="AX103" s="484">
        <v>1847</v>
      </c>
      <c r="AY103" s="485">
        <v>3602</v>
      </c>
      <c r="AZ103" s="486">
        <v>33.1</v>
      </c>
      <c r="BA103" s="484">
        <v>30.8</v>
      </c>
      <c r="BB103" s="485">
        <v>31.9</v>
      </c>
      <c r="BC103" s="486">
        <v>1755</v>
      </c>
      <c r="BD103" s="484">
        <v>1847</v>
      </c>
      <c r="BE103" s="485">
        <v>3602</v>
      </c>
    </row>
    <row r="104" spans="1:57" x14ac:dyDescent="0.35">
      <c r="A104" t="s">
        <v>109</v>
      </c>
      <c r="B104" t="s">
        <v>354</v>
      </c>
      <c r="C104" t="s">
        <v>352</v>
      </c>
      <c r="D104" s="486">
        <v>64</v>
      </c>
      <c r="E104" s="484">
        <v>41</v>
      </c>
      <c r="F104" s="485">
        <v>52</v>
      </c>
      <c r="G104" s="486">
        <v>329</v>
      </c>
      <c r="H104" s="484">
        <v>340</v>
      </c>
      <c r="I104" s="485">
        <v>669</v>
      </c>
      <c r="J104" s="486">
        <v>65</v>
      </c>
      <c r="K104" s="484">
        <v>42</v>
      </c>
      <c r="L104" s="485">
        <v>53</v>
      </c>
      <c r="M104" s="486">
        <v>329</v>
      </c>
      <c r="N104" s="484">
        <v>340</v>
      </c>
      <c r="O104" s="485">
        <v>669</v>
      </c>
      <c r="P104" s="486">
        <v>34.200000000000003</v>
      </c>
      <c r="Q104" s="484">
        <v>30.9</v>
      </c>
      <c r="R104" s="485">
        <v>32.5</v>
      </c>
      <c r="S104" s="486">
        <v>329</v>
      </c>
      <c r="T104" s="484">
        <v>340</v>
      </c>
      <c r="U104" s="485">
        <v>669</v>
      </c>
      <c r="V104" s="486">
        <v>73</v>
      </c>
      <c r="W104" s="484">
        <v>60</v>
      </c>
      <c r="X104" s="485">
        <v>66</v>
      </c>
      <c r="Y104" s="486">
        <v>1768</v>
      </c>
      <c r="Z104" s="484">
        <v>1952</v>
      </c>
      <c r="AA104" s="485">
        <v>3720</v>
      </c>
      <c r="AB104" s="486">
        <v>74</v>
      </c>
      <c r="AC104" s="484">
        <v>62</v>
      </c>
      <c r="AD104" s="485">
        <v>68</v>
      </c>
      <c r="AE104" s="486">
        <v>1768</v>
      </c>
      <c r="AF104" s="484">
        <v>1952</v>
      </c>
      <c r="AG104" s="485">
        <v>3720</v>
      </c>
      <c r="AH104" s="486">
        <v>36.5</v>
      </c>
      <c r="AI104" s="484">
        <v>34.6</v>
      </c>
      <c r="AJ104" s="485">
        <v>35.5</v>
      </c>
      <c r="AK104" s="486">
        <v>1768</v>
      </c>
      <c r="AL104" s="484">
        <v>1952</v>
      </c>
      <c r="AM104" s="485">
        <v>3720</v>
      </c>
      <c r="AN104" s="486">
        <v>72</v>
      </c>
      <c r="AO104" s="484">
        <v>57</v>
      </c>
      <c r="AP104" s="485">
        <v>64</v>
      </c>
      <c r="AQ104" s="486">
        <v>2097</v>
      </c>
      <c r="AR104" s="484">
        <v>2292</v>
      </c>
      <c r="AS104" s="485">
        <v>4389</v>
      </c>
      <c r="AT104" s="486">
        <v>73</v>
      </c>
      <c r="AU104" s="484">
        <v>59</v>
      </c>
      <c r="AV104" s="485">
        <v>65</v>
      </c>
      <c r="AW104" s="486">
        <v>2097</v>
      </c>
      <c r="AX104" s="484">
        <v>2292</v>
      </c>
      <c r="AY104" s="485">
        <v>4389</v>
      </c>
      <c r="AZ104" s="486">
        <v>36.200000000000003</v>
      </c>
      <c r="BA104" s="484">
        <v>34.1</v>
      </c>
      <c r="BB104" s="485">
        <v>35.1</v>
      </c>
      <c r="BC104" s="486">
        <v>2097</v>
      </c>
      <c r="BD104" s="484">
        <v>2292</v>
      </c>
      <c r="BE104" s="485">
        <v>4389</v>
      </c>
    </row>
    <row r="105" spans="1:57" x14ac:dyDescent="0.35">
      <c r="A105" t="s">
        <v>110</v>
      </c>
      <c r="B105" t="s">
        <v>355</v>
      </c>
      <c r="C105" t="s">
        <v>352</v>
      </c>
      <c r="D105" s="486">
        <v>69</v>
      </c>
      <c r="E105" s="484">
        <v>50</v>
      </c>
      <c r="F105" s="485">
        <v>61</v>
      </c>
      <c r="G105" s="486">
        <v>291</v>
      </c>
      <c r="H105" s="484">
        <v>245</v>
      </c>
      <c r="I105" s="485">
        <v>536</v>
      </c>
      <c r="J105" s="486">
        <v>71</v>
      </c>
      <c r="K105" s="484">
        <v>51</v>
      </c>
      <c r="L105" s="485">
        <v>62</v>
      </c>
      <c r="M105" s="486">
        <v>291</v>
      </c>
      <c r="N105" s="484">
        <v>245</v>
      </c>
      <c r="O105" s="485">
        <v>536</v>
      </c>
      <c r="P105" s="486">
        <v>34.700000000000003</v>
      </c>
      <c r="Q105" s="484">
        <v>32.1</v>
      </c>
      <c r="R105" s="485">
        <v>33.6</v>
      </c>
      <c r="S105" s="486">
        <v>291</v>
      </c>
      <c r="T105" s="484">
        <v>245</v>
      </c>
      <c r="U105" s="485">
        <v>536</v>
      </c>
      <c r="V105" s="486">
        <v>82</v>
      </c>
      <c r="W105" s="484">
        <v>67</v>
      </c>
      <c r="X105" s="485">
        <v>74</v>
      </c>
      <c r="Y105" s="486">
        <v>1284</v>
      </c>
      <c r="Z105" s="484">
        <v>1342</v>
      </c>
      <c r="AA105" s="485">
        <v>2626</v>
      </c>
      <c r="AB105" s="486">
        <v>82</v>
      </c>
      <c r="AC105" s="484">
        <v>68</v>
      </c>
      <c r="AD105" s="485">
        <v>75</v>
      </c>
      <c r="AE105" s="486">
        <v>1284</v>
      </c>
      <c r="AF105" s="484">
        <v>1342</v>
      </c>
      <c r="AG105" s="485">
        <v>2626</v>
      </c>
      <c r="AH105" s="486">
        <v>37.200000000000003</v>
      </c>
      <c r="AI105" s="484">
        <v>35.1</v>
      </c>
      <c r="AJ105" s="485">
        <v>36.1</v>
      </c>
      <c r="AK105" s="486">
        <v>1284</v>
      </c>
      <c r="AL105" s="484">
        <v>1342</v>
      </c>
      <c r="AM105" s="485">
        <v>2626</v>
      </c>
      <c r="AN105" s="486">
        <v>79</v>
      </c>
      <c r="AO105" s="484">
        <v>65</v>
      </c>
      <c r="AP105" s="485">
        <v>72</v>
      </c>
      <c r="AQ105" s="486">
        <v>1575</v>
      </c>
      <c r="AR105" s="484">
        <v>1587</v>
      </c>
      <c r="AS105" s="485">
        <v>3162</v>
      </c>
      <c r="AT105" s="486">
        <v>80</v>
      </c>
      <c r="AU105" s="484">
        <v>66</v>
      </c>
      <c r="AV105" s="485">
        <v>73</v>
      </c>
      <c r="AW105" s="486">
        <v>1575</v>
      </c>
      <c r="AX105" s="484">
        <v>1587</v>
      </c>
      <c r="AY105" s="485">
        <v>3162</v>
      </c>
      <c r="AZ105" s="486">
        <v>36.700000000000003</v>
      </c>
      <c r="BA105" s="484">
        <v>34.700000000000003</v>
      </c>
      <c r="BB105" s="485">
        <v>35.700000000000003</v>
      </c>
      <c r="BC105" s="486">
        <v>1575</v>
      </c>
      <c r="BD105" s="484">
        <v>1587</v>
      </c>
      <c r="BE105" s="485">
        <v>3162</v>
      </c>
    </row>
    <row r="106" spans="1:57" x14ac:dyDescent="0.35">
      <c r="A106" t="s">
        <v>111</v>
      </c>
      <c r="B106" t="s">
        <v>356</v>
      </c>
      <c r="C106" t="s">
        <v>352</v>
      </c>
      <c r="D106" s="486">
        <v>57</v>
      </c>
      <c r="E106" s="484">
        <v>40</v>
      </c>
      <c r="F106" s="485">
        <v>48</v>
      </c>
      <c r="G106" s="486">
        <v>286</v>
      </c>
      <c r="H106" s="484">
        <v>320</v>
      </c>
      <c r="I106" s="485">
        <v>606</v>
      </c>
      <c r="J106" s="486">
        <v>59</v>
      </c>
      <c r="K106" s="484">
        <v>43</v>
      </c>
      <c r="L106" s="485">
        <v>51</v>
      </c>
      <c r="M106" s="486">
        <v>286</v>
      </c>
      <c r="N106" s="484">
        <v>320</v>
      </c>
      <c r="O106" s="485">
        <v>606</v>
      </c>
      <c r="P106" s="486">
        <v>33.799999999999997</v>
      </c>
      <c r="Q106" s="484">
        <v>30.7</v>
      </c>
      <c r="R106" s="485">
        <v>32.200000000000003</v>
      </c>
      <c r="S106" s="486">
        <v>286</v>
      </c>
      <c r="T106" s="484">
        <v>320</v>
      </c>
      <c r="U106" s="485">
        <v>606</v>
      </c>
      <c r="V106" s="486">
        <v>65</v>
      </c>
      <c r="W106" s="484">
        <v>49</v>
      </c>
      <c r="X106" s="485">
        <v>57</v>
      </c>
      <c r="Y106" s="486">
        <v>1581</v>
      </c>
      <c r="Z106" s="484">
        <v>1592</v>
      </c>
      <c r="AA106" s="485">
        <v>3173</v>
      </c>
      <c r="AB106" s="486">
        <v>66</v>
      </c>
      <c r="AC106" s="484">
        <v>52</v>
      </c>
      <c r="AD106" s="485">
        <v>59</v>
      </c>
      <c r="AE106" s="486">
        <v>1581</v>
      </c>
      <c r="AF106" s="484">
        <v>1592</v>
      </c>
      <c r="AG106" s="485">
        <v>3173</v>
      </c>
      <c r="AH106" s="486">
        <v>34.799999999999997</v>
      </c>
      <c r="AI106" s="484">
        <v>32.700000000000003</v>
      </c>
      <c r="AJ106" s="485">
        <v>33.700000000000003</v>
      </c>
      <c r="AK106" s="486">
        <v>1581</v>
      </c>
      <c r="AL106" s="484">
        <v>1592</v>
      </c>
      <c r="AM106" s="485">
        <v>3173</v>
      </c>
      <c r="AN106" s="486">
        <v>64</v>
      </c>
      <c r="AO106" s="484">
        <v>48</v>
      </c>
      <c r="AP106" s="485">
        <v>56</v>
      </c>
      <c r="AQ106" s="486">
        <v>1867</v>
      </c>
      <c r="AR106" s="484">
        <v>1912</v>
      </c>
      <c r="AS106" s="485">
        <v>3779</v>
      </c>
      <c r="AT106" s="486">
        <v>65</v>
      </c>
      <c r="AU106" s="484">
        <v>50</v>
      </c>
      <c r="AV106" s="485">
        <v>58</v>
      </c>
      <c r="AW106" s="486">
        <v>1867</v>
      </c>
      <c r="AX106" s="484">
        <v>1912</v>
      </c>
      <c r="AY106" s="485">
        <v>3779</v>
      </c>
      <c r="AZ106" s="486">
        <v>34.700000000000003</v>
      </c>
      <c r="BA106" s="484">
        <v>32.4</v>
      </c>
      <c r="BB106" s="485">
        <v>33.5</v>
      </c>
      <c r="BC106" s="486">
        <v>1867</v>
      </c>
      <c r="BD106" s="484">
        <v>1912</v>
      </c>
      <c r="BE106" s="485">
        <v>3779</v>
      </c>
    </row>
    <row r="107" spans="1:57" x14ac:dyDescent="0.35">
      <c r="A107" t="s">
        <v>112</v>
      </c>
      <c r="B107" t="s">
        <v>357</v>
      </c>
      <c r="C107" t="s">
        <v>352</v>
      </c>
      <c r="D107" s="486">
        <v>58</v>
      </c>
      <c r="E107" s="484">
        <v>43</v>
      </c>
      <c r="F107" s="485">
        <v>50</v>
      </c>
      <c r="G107" s="486">
        <v>257</v>
      </c>
      <c r="H107" s="484">
        <v>263</v>
      </c>
      <c r="I107" s="485">
        <v>520</v>
      </c>
      <c r="J107" s="486">
        <v>59</v>
      </c>
      <c r="K107" s="484">
        <v>43</v>
      </c>
      <c r="L107" s="485">
        <v>51</v>
      </c>
      <c r="M107" s="486">
        <v>257</v>
      </c>
      <c r="N107" s="484">
        <v>263</v>
      </c>
      <c r="O107" s="485">
        <v>520</v>
      </c>
      <c r="P107" s="486">
        <v>32.700000000000003</v>
      </c>
      <c r="Q107" s="484">
        <v>30.7</v>
      </c>
      <c r="R107" s="485">
        <v>31.7</v>
      </c>
      <c r="S107" s="486">
        <v>257</v>
      </c>
      <c r="T107" s="484">
        <v>263</v>
      </c>
      <c r="U107" s="485">
        <v>520</v>
      </c>
      <c r="V107" s="486">
        <v>76</v>
      </c>
      <c r="W107" s="484">
        <v>61</v>
      </c>
      <c r="X107" s="485">
        <v>69</v>
      </c>
      <c r="Y107" s="486">
        <v>1679</v>
      </c>
      <c r="Z107" s="484">
        <v>1731</v>
      </c>
      <c r="AA107" s="485">
        <v>3410</v>
      </c>
      <c r="AB107" s="486">
        <v>77</v>
      </c>
      <c r="AC107" s="484">
        <v>62</v>
      </c>
      <c r="AD107" s="485">
        <v>70</v>
      </c>
      <c r="AE107" s="486">
        <v>1679</v>
      </c>
      <c r="AF107" s="484">
        <v>1731</v>
      </c>
      <c r="AG107" s="485">
        <v>3410</v>
      </c>
      <c r="AH107" s="486">
        <v>36</v>
      </c>
      <c r="AI107" s="484">
        <v>33.6</v>
      </c>
      <c r="AJ107" s="485">
        <v>34.799999999999997</v>
      </c>
      <c r="AK107" s="486">
        <v>1679</v>
      </c>
      <c r="AL107" s="484">
        <v>1731</v>
      </c>
      <c r="AM107" s="485">
        <v>3410</v>
      </c>
      <c r="AN107" s="486">
        <v>74</v>
      </c>
      <c r="AO107" s="484">
        <v>58</v>
      </c>
      <c r="AP107" s="485">
        <v>66</v>
      </c>
      <c r="AQ107" s="486">
        <v>1936</v>
      </c>
      <c r="AR107" s="484">
        <v>1994</v>
      </c>
      <c r="AS107" s="485">
        <v>3930</v>
      </c>
      <c r="AT107" s="486">
        <v>75</v>
      </c>
      <c r="AU107" s="484">
        <v>59</v>
      </c>
      <c r="AV107" s="485">
        <v>67</v>
      </c>
      <c r="AW107" s="486">
        <v>1936</v>
      </c>
      <c r="AX107" s="484">
        <v>1994</v>
      </c>
      <c r="AY107" s="485">
        <v>3930</v>
      </c>
      <c r="AZ107" s="486">
        <v>35.5</v>
      </c>
      <c r="BA107" s="484">
        <v>33.299999999999997</v>
      </c>
      <c r="BB107" s="485">
        <v>34.4</v>
      </c>
      <c r="BC107" s="486">
        <v>1936</v>
      </c>
      <c r="BD107" s="484">
        <v>1994</v>
      </c>
      <c r="BE107" s="485">
        <v>3930</v>
      </c>
    </row>
    <row r="108" spans="1:57" x14ac:dyDescent="0.35">
      <c r="A108" t="s">
        <v>93</v>
      </c>
      <c r="B108" t="s">
        <v>339</v>
      </c>
      <c r="C108" t="s">
        <v>338</v>
      </c>
      <c r="D108" s="486">
        <v>49</v>
      </c>
      <c r="E108" s="484">
        <v>30</v>
      </c>
      <c r="F108" s="485">
        <v>40</v>
      </c>
      <c r="G108" s="486">
        <v>260</v>
      </c>
      <c r="H108" s="484">
        <v>256</v>
      </c>
      <c r="I108" s="485">
        <v>516</v>
      </c>
      <c r="J108" s="486">
        <v>52</v>
      </c>
      <c r="K108" s="484">
        <v>34</v>
      </c>
      <c r="L108" s="485">
        <v>43</v>
      </c>
      <c r="M108" s="486">
        <v>260</v>
      </c>
      <c r="N108" s="484">
        <v>256</v>
      </c>
      <c r="O108" s="485">
        <v>516</v>
      </c>
      <c r="P108" s="486">
        <v>31.9</v>
      </c>
      <c r="Q108" s="484">
        <v>28.6</v>
      </c>
      <c r="R108" s="485">
        <v>30.2</v>
      </c>
      <c r="S108" s="486">
        <v>260</v>
      </c>
      <c r="T108" s="484">
        <v>256</v>
      </c>
      <c r="U108" s="485">
        <v>516</v>
      </c>
      <c r="V108" s="486">
        <v>66</v>
      </c>
      <c r="W108" s="484">
        <v>47</v>
      </c>
      <c r="X108" s="485">
        <v>57</v>
      </c>
      <c r="Y108" s="486">
        <v>648</v>
      </c>
      <c r="Z108" s="484">
        <v>640</v>
      </c>
      <c r="AA108" s="485">
        <v>1288</v>
      </c>
      <c r="AB108" s="486">
        <v>69</v>
      </c>
      <c r="AC108" s="484">
        <v>52</v>
      </c>
      <c r="AD108" s="485">
        <v>61</v>
      </c>
      <c r="AE108" s="486">
        <v>648</v>
      </c>
      <c r="AF108" s="484">
        <v>640</v>
      </c>
      <c r="AG108" s="485">
        <v>1288</v>
      </c>
      <c r="AH108" s="486">
        <v>34.9</v>
      </c>
      <c r="AI108" s="484">
        <v>33</v>
      </c>
      <c r="AJ108" s="485">
        <v>33.9</v>
      </c>
      <c r="AK108" s="486">
        <v>648</v>
      </c>
      <c r="AL108" s="484">
        <v>640</v>
      </c>
      <c r="AM108" s="485">
        <v>1288</v>
      </c>
      <c r="AN108" s="486">
        <v>61</v>
      </c>
      <c r="AO108" s="484">
        <v>42</v>
      </c>
      <c r="AP108" s="485">
        <v>52</v>
      </c>
      <c r="AQ108" s="486">
        <v>908</v>
      </c>
      <c r="AR108" s="484">
        <v>896</v>
      </c>
      <c r="AS108" s="485">
        <v>1804</v>
      </c>
      <c r="AT108" s="486">
        <v>65</v>
      </c>
      <c r="AU108" s="484">
        <v>47</v>
      </c>
      <c r="AV108" s="485">
        <v>56</v>
      </c>
      <c r="AW108" s="486">
        <v>908</v>
      </c>
      <c r="AX108" s="484">
        <v>896</v>
      </c>
      <c r="AY108" s="485">
        <v>1804</v>
      </c>
      <c r="AZ108" s="486">
        <v>34</v>
      </c>
      <c r="BA108" s="484">
        <v>31.7</v>
      </c>
      <c r="BB108" s="485">
        <v>32.9</v>
      </c>
      <c r="BC108" s="486">
        <v>908</v>
      </c>
      <c r="BD108" s="484">
        <v>896</v>
      </c>
      <c r="BE108" s="485">
        <v>1804</v>
      </c>
    </row>
    <row r="109" spans="1:57" x14ac:dyDescent="0.35">
      <c r="A109" t="s">
        <v>113</v>
      </c>
      <c r="B109" t="s">
        <v>358</v>
      </c>
      <c r="C109" t="s">
        <v>352</v>
      </c>
      <c r="D109" s="486">
        <v>54</v>
      </c>
      <c r="E109" s="484">
        <v>35</v>
      </c>
      <c r="F109" s="485">
        <v>45</v>
      </c>
      <c r="G109" s="486">
        <v>571</v>
      </c>
      <c r="H109" s="484">
        <v>535</v>
      </c>
      <c r="I109" s="485">
        <v>1106</v>
      </c>
      <c r="J109" s="486">
        <v>56</v>
      </c>
      <c r="K109" s="484">
        <v>39</v>
      </c>
      <c r="L109" s="485">
        <v>48</v>
      </c>
      <c r="M109" s="486">
        <v>571</v>
      </c>
      <c r="N109" s="484">
        <v>535</v>
      </c>
      <c r="O109" s="485">
        <v>1106</v>
      </c>
      <c r="P109" s="486">
        <v>31.8</v>
      </c>
      <c r="Q109" s="484">
        <v>29.4</v>
      </c>
      <c r="R109" s="485">
        <v>30.6</v>
      </c>
      <c r="S109" s="486">
        <v>571</v>
      </c>
      <c r="T109" s="484">
        <v>535</v>
      </c>
      <c r="U109" s="485">
        <v>1106</v>
      </c>
      <c r="V109" s="486">
        <v>64</v>
      </c>
      <c r="W109" s="484">
        <v>48</v>
      </c>
      <c r="X109" s="485">
        <v>56</v>
      </c>
      <c r="Y109" s="486">
        <v>1881</v>
      </c>
      <c r="Z109" s="484">
        <v>1911</v>
      </c>
      <c r="AA109" s="485">
        <v>3792</v>
      </c>
      <c r="AB109" s="486">
        <v>66</v>
      </c>
      <c r="AC109" s="484">
        <v>52</v>
      </c>
      <c r="AD109" s="485">
        <v>59</v>
      </c>
      <c r="AE109" s="486">
        <v>1881</v>
      </c>
      <c r="AF109" s="484">
        <v>1911</v>
      </c>
      <c r="AG109" s="485">
        <v>3792</v>
      </c>
      <c r="AH109" s="486">
        <v>33.799999999999997</v>
      </c>
      <c r="AI109" s="484">
        <v>31.7</v>
      </c>
      <c r="AJ109" s="485">
        <v>32.700000000000003</v>
      </c>
      <c r="AK109" s="486">
        <v>1881</v>
      </c>
      <c r="AL109" s="484">
        <v>1911</v>
      </c>
      <c r="AM109" s="485">
        <v>3792</v>
      </c>
      <c r="AN109" s="486">
        <v>62</v>
      </c>
      <c r="AO109" s="484">
        <v>45</v>
      </c>
      <c r="AP109" s="485">
        <v>53</v>
      </c>
      <c r="AQ109" s="486">
        <v>2452</v>
      </c>
      <c r="AR109" s="484">
        <v>2446</v>
      </c>
      <c r="AS109" s="485">
        <v>4898</v>
      </c>
      <c r="AT109" s="486">
        <v>64</v>
      </c>
      <c r="AU109" s="484">
        <v>49</v>
      </c>
      <c r="AV109" s="485">
        <v>57</v>
      </c>
      <c r="AW109" s="486">
        <v>2452</v>
      </c>
      <c r="AX109" s="484">
        <v>2446</v>
      </c>
      <c r="AY109" s="485">
        <v>4898</v>
      </c>
      <c r="AZ109" s="486">
        <v>33.4</v>
      </c>
      <c r="BA109" s="484">
        <v>31.2</v>
      </c>
      <c r="BB109" s="485">
        <v>32.299999999999997</v>
      </c>
      <c r="BC109" s="486">
        <v>2452</v>
      </c>
      <c r="BD109" s="484">
        <v>2446</v>
      </c>
      <c r="BE109" s="485">
        <v>4898</v>
      </c>
    </row>
    <row r="110" spans="1:57" x14ac:dyDescent="0.35">
      <c r="A110" t="s">
        <v>114</v>
      </c>
      <c r="B110" t="s">
        <v>359</v>
      </c>
      <c r="C110" t="s">
        <v>352</v>
      </c>
      <c r="D110" s="486">
        <v>60</v>
      </c>
      <c r="E110" s="484">
        <v>46</v>
      </c>
      <c r="F110" s="485">
        <v>53</v>
      </c>
      <c r="G110" s="486">
        <v>375</v>
      </c>
      <c r="H110" s="484">
        <v>363</v>
      </c>
      <c r="I110" s="485">
        <v>738</v>
      </c>
      <c r="J110" s="486">
        <v>62</v>
      </c>
      <c r="K110" s="484">
        <v>48</v>
      </c>
      <c r="L110" s="485">
        <v>55</v>
      </c>
      <c r="M110" s="486">
        <v>375</v>
      </c>
      <c r="N110" s="484">
        <v>363</v>
      </c>
      <c r="O110" s="485">
        <v>738</v>
      </c>
      <c r="P110" s="486">
        <v>34.299999999999997</v>
      </c>
      <c r="Q110" s="484">
        <v>32.1</v>
      </c>
      <c r="R110" s="485">
        <v>33.200000000000003</v>
      </c>
      <c r="S110" s="486">
        <v>375</v>
      </c>
      <c r="T110" s="484">
        <v>363</v>
      </c>
      <c r="U110" s="485">
        <v>738</v>
      </c>
      <c r="V110" s="486">
        <v>74</v>
      </c>
      <c r="W110" s="484">
        <v>54</v>
      </c>
      <c r="X110" s="485">
        <v>64</v>
      </c>
      <c r="Y110" s="486">
        <v>1914</v>
      </c>
      <c r="Z110" s="484">
        <v>1958</v>
      </c>
      <c r="AA110" s="485">
        <v>3872</v>
      </c>
      <c r="AB110" s="486">
        <v>75</v>
      </c>
      <c r="AC110" s="484">
        <v>56</v>
      </c>
      <c r="AD110" s="485">
        <v>66</v>
      </c>
      <c r="AE110" s="486">
        <v>1914</v>
      </c>
      <c r="AF110" s="484">
        <v>1958</v>
      </c>
      <c r="AG110" s="485">
        <v>3872</v>
      </c>
      <c r="AH110" s="486">
        <v>36.700000000000003</v>
      </c>
      <c r="AI110" s="484">
        <v>33.700000000000003</v>
      </c>
      <c r="AJ110" s="485">
        <v>35.200000000000003</v>
      </c>
      <c r="AK110" s="486">
        <v>1914</v>
      </c>
      <c r="AL110" s="484">
        <v>1958</v>
      </c>
      <c r="AM110" s="485">
        <v>3872</v>
      </c>
      <c r="AN110" s="486">
        <v>71</v>
      </c>
      <c r="AO110" s="484">
        <v>53</v>
      </c>
      <c r="AP110" s="485">
        <v>62</v>
      </c>
      <c r="AQ110" s="486">
        <v>2289</v>
      </c>
      <c r="AR110" s="484">
        <v>2321</v>
      </c>
      <c r="AS110" s="485">
        <v>4610</v>
      </c>
      <c r="AT110" s="486">
        <v>73</v>
      </c>
      <c r="AU110" s="484">
        <v>55</v>
      </c>
      <c r="AV110" s="485">
        <v>64</v>
      </c>
      <c r="AW110" s="486">
        <v>2289</v>
      </c>
      <c r="AX110" s="484">
        <v>2321</v>
      </c>
      <c r="AY110" s="485">
        <v>4610</v>
      </c>
      <c r="AZ110" s="486">
        <v>36.299999999999997</v>
      </c>
      <c r="BA110" s="484">
        <v>33.4</v>
      </c>
      <c r="BB110" s="485">
        <v>34.9</v>
      </c>
      <c r="BC110" s="486">
        <v>2289</v>
      </c>
      <c r="BD110" s="484">
        <v>2321</v>
      </c>
      <c r="BE110" s="485">
        <v>4610</v>
      </c>
    </row>
    <row r="111" spans="1:57" x14ac:dyDescent="0.35">
      <c r="A111" t="s">
        <v>115</v>
      </c>
      <c r="B111" t="s">
        <v>360</v>
      </c>
      <c r="C111" t="s">
        <v>352</v>
      </c>
      <c r="D111" s="486">
        <v>57</v>
      </c>
      <c r="E111" s="484">
        <v>38</v>
      </c>
      <c r="F111" s="485">
        <v>47</v>
      </c>
      <c r="G111" s="486">
        <v>521</v>
      </c>
      <c r="H111" s="484">
        <v>536</v>
      </c>
      <c r="I111" s="485">
        <v>1057</v>
      </c>
      <c r="J111" s="486">
        <v>59</v>
      </c>
      <c r="K111" s="484">
        <v>40</v>
      </c>
      <c r="L111" s="485">
        <v>49</v>
      </c>
      <c r="M111" s="486">
        <v>521</v>
      </c>
      <c r="N111" s="484">
        <v>536</v>
      </c>
      <c r="O111" s="485">
        <v>1057</v>
      </c>
      <c r="P111" s="486">
        <v>34</v>
      </c>
      <c r="Q111" s="484">
        <v>30.7</v>
      </c>
      <c r="R111" s="485">
        <v>32.299999999999997</v>
      </c>
      <c r="S111" s="486">
        <v>521</v>
      </c>
      <c r="T111" s="484">
        <v>536</v>
      </c>
      <c r="U111" s="485">
        <v>1057</v>
      </c>
      <c r="V111" s="486">
        <v>67</v>
      </c>
      <c r="W111" s="484">
        <v>50</v>
      </c>
      <c r="X111" s="485">
        <v>58</v>
      </c>
      <c r="Y111" s="486">
        <v>1692</v>
      </c>
      <c r="Z111" s="484">
        <v>1867</v>
      </c>
      <c r="AA111" s="485">
        <v>3559</v>
      </c>
      <c r="AB111" s="486">
        <v>68</v>
      </c>
      <c r="AC111" s="484">
        <v>52</v>
      </c>
      <c r="AD111" s="485">
        <v>60</v>
      </c>
      <c r="AE111" s="486">
        <v>1692</v>
      </c>
      <c r="AF111" s="484">
        <v>1867</v>
      </c>
      <c r="AG111" s="485">
        <v>3559</v>
      </c>
      <c r="AH111" s="486">
        <v>35.700000000000003</v>
      </c>
      <c r="AI111" s="484">
        <v>33.1</v>
      </c>
      <c r="AJ111" s="485">
        <v>34.299999999999997</v>
      </c>
      <c r="AK111" s="486">
        <v>1692</v>
      </c>
      <c r="AL111" s="484">
        <v>1867</v>
      </c>
      <c r="AM111" s="485">
        <v>3559</v>
      </c>
      <c r="AN111" s="486">
        <v>65</v>
      </c>
      <c r="AO111" s="484">
        <v>48</v>
      </c>
      <c r="AP111" s="485">
        <v>56</v>
      </c>
      <c r="AQ111" s="486">
        <v>2213</v>
      </c>
      <c r="AR111" s="484">
        <v>2403</v>
      </c>
      <c r="AS111" s="485">
        <v>4616</v>
      </c>
      <c r="AT111" s="486">
        <v>66</v>
      </c>
      <c r="AU111" s="484">
        <v>50</v>
      </c>
      <c r="AV111" s="485">
        <v>58</v>
      </c>
      <c r="AW111" s="486">
        <v>2213</v>
      </c>
      <c r="AX111" s="484">
        <v>2403</v>
      </c>
      <c r="AY111" s="485">
        <v>4616</v>
      </c>
      <c r="AZ111" s="486">
        <v>35.299999999999997</v>
      </c>
      <c r="BA111" s="484">
        <v>32.5</v>
      </c>
      <c r="BB111" s="485">
        <v>33.9</v>
      </c>
      <c r="BC111" s="486">
        <v>2213</v>
      </c>
      <c r="BD111" s="484">
        <v>2403</v>
      </c>
      <c r="BE111" s="485">
        <v>4616</v>
      </c>
    </row>
    <row r="112" spans="1:57" x14ac:dyDescent="0.35">
      <c r="A112" t="s">
        <v>116</v>
      </c>
      <c r="B112" t="s">
        <v>361</v>
      </c>
      <c r="C112" t="s">
        <v>352</v>
      </c>
      <c r="D112" s="486">
        <v>74</v>
      </c>
      <c r="E112" s="484">
        <v>53</v>
      </c>
      <c r="F112" s="485">
        <v>63</v>
      </c>
      <c r="G112" s="486">
        <v>360</v>
      </c>
      <c r="H112" s="484">
        <v>395</v>
      </c>
      <c r="I112" s="485">
        <v>755</v>
      </c>
      <c r="J112" s="486">
        <v>76</v>
      </c>
      <c r="K112" s="484">
        <v>55</v>
      </c>
      <c r="L112" s="485">
        <v>65</v>
      </c>
      <c r="M112" s="486">
        <v>360</v>
      </c>
      <c r="N112" s="484">
        <v>395</v>
      </c>
      <c r="O112" s="485">
        <v>755</v>
      </c>
      <c r="P112" s="486">
        <v>35.4</v>
      </c>
      <c r="Q112" s="484">
        <v>33</v>
      </c>
      <c r="R112" s="485">
        <v>34.1</v>
      </c>
      <c r="S112" s="486">
        <v>360</v>
      </c>
      <c r="T112" s="484">
        <v>395</v>
      </c>
      <c r="U112" s="485">
        <v>755</v>
      </c>
      <c r="V112" s="486">
        <v>80</v>
      </c>
      <c r="W112" s="484">
        <v>67</v>
      </c>
      <c r="X112" s="485">
        <v>74</v>
      </c>
      <c r="Y112" s="486">
        <v>1344</v>
      </c>
      <c r="Z112" s="484">
        <v>1362</v>
      </c>
      <c r="AA112" s="485">
        <v>2706</v>
      </c>
      <c r="AB112" s="486">
        <v>81</v>
      </c>
      <c r="AC112" s="484">
        <v>70</v>
      </c>
      <c r="AD112" s="485">
        <v>76</v>
      </c>
      <c r="AE112" s="486">
        <v>1344</v>
      </c>
      <c r="AF112" s="484">
        <v>1362</v>
      </c>
      <c r="AG112" s="485">
        <v>2706</v>
      </c>
      <c r="AH112" s="486">
        <v>37.799999999999997</v>
      </c>
      <c r="AI112" s="484">
        <v>34.700000000000003</v>
      </c>
      <c r="AJ112" s="485">
        <v>36.299999999999997</v>
      </c>
      <c r="AK112" s="486">
        <v>1344</v>
      </c>
      <c r="AL112" s="484">
        <v>1362</v>
      </c>
      <c r="AM112" s="485">
        <v>2706</v>
      </c>
      <c r="AN112" s="486">
        <v>79</v>
      </c>
      <c r="AO112" s="484">
        <v>64</v>
      </c>
      <c r="AP112" s="485">
        <v>71</v>
      </c>
      <c r="AQ112" s="486">
        <v>1704</v>
      </c>
      <c r="AR112" s="484">
        <v>1757</v>
      </c>
      <c r="AS112" s="485">
        <v>3461</v>
      </c>
      <c r="AT112" s="486">
        <v>80</v>
      </c>
      <c r="AU112" s="484">
        <v>67</v>
      </c>
      <c r="AV112" s="485">
        <v>73</v>
      </c>
      <c r="AW112" s="486">
        <v>1704</v>
      </c>
      <c r="AX112" s="484">
        <v>1757</v>
      </c>
      <c r="AY112" s="485">
        <v>3461</v>
      </c>
      <c r="AZ112" s="486">
        <v>37.299999999999997</v>
      </c>
      <c r="BA112" s="484">
        <v>34.299999999999997</v>
      </c>
      <c r="BB112" s="485">
        <v>35.799999999999997</v>
      </c>
      <c r="BC112" s="486">
        <v>1704</v>
      </c>
      <c r="BD112" s="484">
        <v>1757</v>
      </c>
      <c r="BE112" s="485">
        <v>3461</v>
      </c>
    </row>
    <row r="113" spans="1:57" x14ac:dyDescent="0.35">
      <c r="A113" t="s">
        <v>95</v>
      </c>
      <c r="B113" t="s">
        <v>340</v>
      </c>
      <c r="C113" t="s">
        <v>338</v>
      </c>
      <c r="D113" s="486">
        <v>69</v>
      </c>
      <c r="E113" s="484">
        <v>50</v>
      </c>
      <c r="F113" s="485">
        <v>59</v>
      </c>
      <c r="G113" s="486">
        <v>376</v>
      </c>
      <c r="H113" s="484">
        <v>441</v>
      </c>
      <c r="I113" s="485">
        <v>817</v>
      </c>
      <c r="J113" s="486">
        <v>70</v>
      </c>
      <c r="K113" s="484">
        <v>52</v>
      </c>
      <c r="L113" s="485">
        <v>61</v>
      </c>
      <c r="M113" s="486">
        <v>376</v>
      </c>
      <c r="N113" s="484">
        <v>441</v>
      </c>
      <c r="O113" s="485">
        <v>817</v>
      </c>
      <c r="P113" s="486">
        <v>34.200000000000003</v>
      </c>
      <c r="Q113" s="484">
        <v>31.3</v>
      </c>
      <c r="R113" s="485">
        <v>32.6</v>
      </c>
      <c r="S113" s="486">
        <v>376</v>
      </c>
      <c r="T113" s="484">
        <v>441</v>
      </c>
      <c r="U113" s="485">
        <v>817</v>
      </c>
      <c r="V113" s="486">
        <v>70</v>
      </c>
      <c r="W113" s="484">
        <v>57</v>
      </c>
      <c r="X113" s="485">
        <v>64</v>
      </c>
      <c r="Y113" s="486">
        <v>1090</v>
      </c>
      <c r="Z113" s="484">
        <v>1126</v>
      </c>
      <c r="AA113" s="485">
        <v>2216</v>
      </c>
      <c r="AB113" s="486">
        <v>73</v>
      </c>
      <c r="AC113" s="484">
        <v>60</v>
      </c>
      <c r="AD113" s="485">
        <v>66</v>
      </c>
      <c r="AE113" s="486">
        <v>1090</v>
      </c>
      <c r="AF113" s="484">
        <v>1126</v>
      </c>
      <c r="AG113" s="485">
        <v>2216</v>
      </c>
      <c r="AH113" s="486">
        <v>35.799999999999997</v>
      </c>
      <c r="AI113" s="484">
        <v>33.4</v>
      </c>
      <c r="AJ113" s="485">
        <v>34.6</v>
      </c>
      <c r="AK113" s="486">
        <v>1090</v>
      </c>
      <c r="AL113" s="484">
        <v>1126</v>
      </c>
      <c r="AM113" s="485">
        <v>2216</v>
      </c>
      <c r="AN113" s="486">
        <v>70</v>
      </c>
      <c r="AO113" s="484">
        <v>55</v>
      </c>
      <c r="AP113" s="485">
        <v>62</v>
      </c>
      <c r="AQ113" s="486">
        <v>1466</v>
      </c>
      <c r="AR113" s="484">
        <v>1567</v>
      </c>
      <c r="AS113" s="485">
        <v>3033</v>
      </c>
      <c r="AT113" s="486">
        <v>73</v>
      </c>
      <c r="AU113" s="484">
        <v>58</v>
      </c>
      <c r="AV113" s="485">
        <v>65</v>
      </c>
      <c r="AW113" s="486">
        <v>1466</v>
      </c>
      <c r="AX113" s="484">
        <v>1567</v>
      </c>
      <c r="AY113" s="485">
        <v>3033</v>
      </c>
      <c r="AZ113" s="486">
        <v>35.4</v>
      </c>
      <c r="BA113" s="484">
        <v>32.799999999999997</v>
      </c>
      <c r="BB113" s="485">
        <v>34.1</v>
      </c>
      <c r="BC113" s="486">
        <v>1466</v>
      </c>
      <c r="BD113" s="484">
        <v>1567</v>
      </c>
      <c r="BE113" s="485">
        <v>3033</v>
      </c>
    </row>
    <row r="114" spans="1:57" x14ac:dyDescent="0.35">
      <c r="A114" t="s">
        <v>96</v>
      </c>
      <c r="B114" t="s">
        <v>341</v>
      </c>
      <c r="C114" t="s">
        <v>338</v>
      </c>
      <c r="D114" s="486">
        <v>55</v>
      </c>
      <c r="E114" s="484">
        <v>41</v>
      </c>
      <c r="F114" s="485">
        <v>48</v>
      </c>
      <c r="G114" s="486">
        <v>198</v>
      </c>
      <c r="H114" s="484">
        <v>206</v>
      </c>
      <c r="I114" s="485">
        <v>404</v>
      </c>
      <c r="J114" s="486">
        <v>57</v>
      </c>
      <c r="K114" s="484">
        <v>45</v>
      </c>
      <c r="L114" s="485">
        <v>51</v>
      </c>
      <c r="M114" s="486">
        <v>198</v>
      </c>
      <c r="N114" s="484">
        <v>206</v>
      </c>
      <c r="O114" s="485">
        <v>404</v>
      </c>
      <c r="P114" s="486">
        <v>32.6</v>
      </c>
      <c r="Q114" s="484">
        <v>30.9</v>
      </c>
      <c r="R114" s="485">
        <v>31.7</v>
      </c>
      <c r="S114" s="486">
        <v>198</v>
      </c>
      <c r="T114" s="484">
        <v>206</v>
      </c>
      <c r="U114" s="485">
        <v>404</v>
      </c>
      <c r="V114" s="486">
        <v>71</v>
      </c>
      <c r="W114" s="484">
        <v>54</v>
      </c>
      <c r="X114" s="485">
        <v>62</v>
      </c>
      <c r="Y114" s="486">
        <v>595</v>
      </c>
      <c r="Z114" s="484">
        <v>617</v>
      </c>
      <c r="AA114" s="485">
        <v>1212</v>
      </c>
      <c r="AB114" s="486">
        <v>72</v>
      </c>
      <c r="AC114" s="484">
        <v>57</v>
      </c>
      <c r="AD114" s="485">
        <v>64</v>
      </c>
      <c r="AE114" s="486">
        <v>595</v>
      </c>
      <c r="AF114" s="484">
        <v>617</v>
      </c>
      <c r="AG114" s="485">
        <v>1212</v>
      </c>
      <c r="AH114" s="486">
        <v>35.299999999999997</v>
      </c>
      <c r="AI114" s="484">
        <v>33</v>
      </c>
      <c r="AJ114" s="485">
        <v>34.200000000000003</v>
      </c>
      <c r="AK114" s="486">
        <v>595</v>
      </c>
      <c r="AL114" s="484">
        <v>617</v>
      </c>
      <c r="AM114" s="485">
        <v>1212</v>
      </c>
      <c r="AN114" s="486">
        <v>67</v>
      </c>
      <c r="AO114" s="484">
        <v>51</v>
      </c>
      <c r="AP114" s="485">
        <v>59</v>
      </c>
      <c r="AQ114" s="486">
        <v>793</v>
      </c>
      <c r="AR114" s="484">
        <v>823</v>
      </c>
      <c r="AS114" s="485">
        <v>1616</v>
      </c>
      <c r="AT114" s="486">
        <v>68</v>
      </c>
      <c r="AU114" s="484">
        <v>54</v>
      </c>
      <c r="AV114" s="485">
        <v>61</v>
      </c>
      <c r="AW114" s="486">
        <v>793</v>
      </c>
      <c r="AX114" s="484">
        <v>823</v>
      </c>
      <c r="AY114" s="485">
        <v>1616</v>
      </c>
      <c r="AZ114" s="486">
        <v>34.700000000000003</v>
      </c>
      <c r="BA114" s="484">
        <v>32.5</v>
      </c>
      <c r="BB114" s="485">
        <v>33.6</v>
      </c>
      <c r="BC114" s="486">
        <v>793</v>
      </c>
      <c r="BD114" s="484">
        <v>823</v>
      </c>
      <c r="BE114" s="485">
        <v>1616</v>
      </c>
    </row>
    <row r="115" spans="1:57" x14ac:dyDescent="0.35">
      <c r="A115" t="s">
        <v>97</v>
      </c>
      <c r="B115" t="s">
        <v>342</v>
      </c>
      <c r="C115" t="s">
        <v>338</v>
      </c>
      <c r="D115" s="486">
        <v>58</v>
      </c>
      <c r="E115" s="484">
        <v>41</v>
      </c>
      <c r="F115" s="485">
        <v>50</v>
      </c>
      <c r="G115" s="486">
        <v>392</v>
      </c>
      <c r="H115" s="484">
        <v>387</v>
      </c>
      <c r="I115" s="485">
        <v>779</v>
      </c>
      <c r="J115" s="486">
        <v>59</v>
      </c>
      <c r="K115" s="484">
        <v>45</v>
      </c>
      <c r="L115" s="485">
        <v>52</v>
      </c>
      <c r="M115" s="486">
        <v>392</v>
      </c>
      <c r="N115" s="484">
        <v>387</v>
      </c>
      <c r="O115" s="485">
        <v>779</v>
      </c>
      <c r="P115" s="486">
        <v>33.200000000000003</v>
      </c>
      <c r="Q115" s="484">
        <v>30.3</v>
      </c>
      <c r="R115" s="485">
        <v>31.8</v>
      </c>
      <c r="S115" s="486">
        <v>392</v>
      </c>
      <c r="T115" s="484">
        <v>387</v>
      </c>
      <c r="U115" s="485">
        <v>779</v>
      </c>
      <c r="V115" s="486">
        <v>71</v>
      </c>
      <c r="W115" s="484">
        <v>54</v>
      </c>
      <c r="X115" s="485">
        <v>62</v>
      </c>
      <c r="Y115" s="486">
        <v>1175</v>
      </c>
      <c r="Z115" s="484">
        <v>1211</v>
      </c>
      <c r="AA115" s="485">
        <v>2386</v>
      </c>
      <c r="AB115" s="486">
        <v>72</v>
      </c>
      <c r="AC115" s="484">
        <v>57</v>
      </c>
      <c r="AD115" s="485">
        <v>64</v>
      </c>
      <c r="AE115" s="486">
        <v>1175</v>
      </c>
      <c r="AF115" s="484">
        <v>1211</v>
      </c>
      <c r="AG115" s="485">
        <v>2386</v>
      </c>
      <c r="AH115" s="486">
        <v>35</v>
      </c>
      <c r="AI115" s="484">
        <v>32.9</v>
      </c>
      <c r="AJ115" s="485">
        <v>33.9</v>
      </c>
      <c r="AK115" s="486">
        <v>1175</v>
      </c>
      <c r="AL115" s="484">
        <v>1211</v>
      </c>
      <c r="AM115" s="485">
        <v>2386</v>
      </c>
      <c r="AN115" s="486">
        <v>68</v>
      </c>
      <c r="AO115" s="484">
        <v>51</v>
      </c>
      <c r="AP115" s="485">
        <v>59</v>
      </c>
      <c r="AQ115" s="486">
        <v>1567</v>
      </c>
      <c r="AR115" s="484">
        <v>1598</v>
      </c>
      <c r="AS115" s="485">
        <v>3165</v>
      </c>
      <c r="AT115" s="486">
        <v>69</v>
      </c>
      <c r="AU115" s="484">
        <v>54</v>
      </c>
      <c r="AV115" s="485">
        <v>61</v>
      </c>
      <c r="AW115" s="486">
        <v>1567</v>
      </c>
      <c r="AX115" s="484">
        <v>1598</v>
      </c>
      <c r="AY115" s="485">
        <v>3165</v>
      </c>
      <c r="AZ115" s="486">
        <v>34.6</v>
      </c>
      <c r="BA115" s="484">
        <v>32.299999999999997</v>
      </c>
      <c r="BB115" s="485">
        <v>33.4</v>
      </c>
      <c r="BC115" s="486">
        <v>1567</v>
      </c>
      <c r="BD115" s="484">
        <v>1598</v>
      </c>
      <c r="BE115" s="485">
        <v>3165</v>
      </c>
    </row>
    <row r="116" spans="1:57" x14ac:dyDescent="0.35">
      <c r="A116" t="s">
        <v>117</v>
      </c>
      <c r="B116" t="s">
        <v>362</v>
      </c>
      <c r="C116" t="s">
        <v>352</v>
      </c>
      <c r="D116" s="486">
        <v>54</v>
      </c>
      <c r="E116" s="484">
        <v>33</v>
      </c>
      <c r="F116" s="485">
        <v>44</v>
      </c>
      <c r="G116" s="486">
        <v>186</v>
      </c>
      <c r="H116" s="484">
        <v>167</v>
      </c>
      <c r="I116" s="485">
        <v>353</v>
      </c>
      <c r="J116" s="486">
        <v>56</v>
      </c>
      <c r="K116" s="484">
        <v>39</v>
      </c>
      <c r="L116" s="485">
        <v>48</v>
      </c>
      <c r="M116" s="486">
        <v>186</v>
      </c>
      <c r="N116" s="484">
        <v>167</v>
      </c>
      <c r="O116" s="485">
        <v>353</v>
      </c>
      <c r="P116" s="486">
        <v>32.700000000000003</v>
      </c>
      <c r="Q116" s="484">
        <v>29.7</v>
      </c>
      <c r="R116" s="485">
        <v>31.3</v>
      </c>
      <c r="S116" s="486">
        <v>186</v>
      </c>
      <c r="T116" s="484">
        <v>167</v>
      </c>
      <c r="U116" s="485">
        <v>353</v>
      </c>
      <c r="V116" s="486">
        <v>69</v>
      </c>
      <c r="W116" s="484">
        <v>51</v>
      </c>
      <c r="X116" s="485">
        <v>60</v>
      </c>
      <c r="Y116" s="486">
        <v>1330</v>
      </c>
      <c r="Z116" s="484">
        <v>1442</v>
      </c>
      <c r="AA116" s="485">
        <v>2772</v>
      </c>
      <c r="AB116" s="486">
        <v>72</v>
      </c>
      <c r="AC116" s="484">
        <v>55</v>
      </c>
      <c r="AD116" s="485">
        <v>63</v>
      </c>
      <c r="AE116" s="486">
        <v>1330</v>
      </c>
      <c r="AF116" s="484">
        <v>1442</v>
      </c>
      <c r="AG116" s="485">
        <v>2772</v>
      </c>
      <c r="AH116" s="486">
        <v>35.5</v>
      </c>
      <c r="AI116" s="484">
        <v>32.6</v>
      </c>
      <c r="AJ116" s="485">
        <v>34</v>
      </c>
      <c r="AK116" s="486">
        <v>1330</v>
      </c>
      <c r="AL116" s="484">
        <v>1442</v>
      </c>
      <c r="AM116" s="485">
        <v>2772</v>
      </c>
      <c r="AN116" s="486">
        <v>67</v>
      </c>
      <c r="AO116" s="484">
        <v>49</v>
      </c>
      <c r="AP116" s="485">
        <v>58</v>
      </c>
      <c r="AQ116" s="486">
        <v>1516</v>
      </c>
      <c r="AR116" s="484">
        <v>1609</v>
      </c>
      <c r="AS116" s="485">
        <v>3125</v>
      </c>
      <c r="AT116" s="486">
        <v>70</v>
      </c>
      <c r="AU116" s="484">
        <v>53</v>
      </c>
      <c r="AV116" s="485">
        <v>61</v>
      </c>
      <c r="AW116" s="486">
        <v>1516</v>
      </c>
      <c r="AX116" s="484">
        <v>1609</v>
      </c>
      <c r="AY116" s="485">
        <v>3125</v>
      </c>
      <c r="AZ116" s="486">
        <v>35.200000000000003</v>
      </c>
      <c r="BA116" s="484">
        <v>32.299999999999997</v>
      </c>
      <c r="BB116" s="485">
        <v>33.700000000000003</v>
      </c>
      <c r="BC116" s="486">
        <v>1516</v>
      </c>
      <c r="BD116" s="484">
        <v>1609</v>
      </c>
      <c r="BE116" s="485">
        <v>3125</v>
      </c>
    </row>
    <row r="117" spans="1:57" x14ac:dyDescent="0.35">
      <c r="A117" t="s">
        <v>118</v>
      </c>
      <c r="B117" t="s">
        <v>363</v>
      </c>
      <c r="C117" t="s">
        <v>352</v>
      </c>
      <c r="D117" s="486">
        <v>59</v>
      </c>
      <c r="E117" s="484">
        <v>36</v>
      </c>
      <c r="F117" s="485">
        <v>48</v>
      </c>
      <c r="G117" s="486">
        <v>245</v>
      </c>
      <c r="H117" s="484">
        <v>251</v>
      </c>
      <c r="I117" s="485">
        <v>496</v>
      </c>
      <c r="J117" s="486">
        <v>60</v>
      </c>
      <c r="K117" s="484">
        <v>38</v>
      </c>
      <c r="L117" s="485">
        <v>49</v>
      </c>
      <c r="M117" s="486">
        <v>245</v>
      </c>
      <c r="N117" s="484">
        <v>251</v>
      </c>
      <c r="O117" s="485">
        <v>496</v>
      </c>
      <c r="P117" s="486">
        <v>33.200000000000003</v>
      </c>
      <c r="Q117" s="484">
        <v>30.7</v>
      </c>
      <c r="R117" s="485">
        <v>31.9</v>
      </c>
      <c r="S117" s="486">
        <v>245</v>
      </c>
      <c r="T117" s="484">
        <v>251</v>
      </c>
      <c r="U117" s="485">
        <v>496</v>
      </c>
      <c r="V117" s="486">
        <v>76</v>
      </c>
      <c r="W117" s="484">
        <v>59</v>
      </c>
      <c r="X117" s="485">
        <v>68</v>
      </c>
      <c r="Y117" s="486">
        <v>1245</v>
      </c>
      <c r="Z117" s="484">
        <v>1330</v>
      </c>
      <c r="AA117" s="485">
        <v>2575</v>
      </c>
      <c r="AB117" s="486">
        <v>77</v>
      </c>
      <c r="AC117" s="484">
        <v>61</v>
      </c>
      <c r="AD117" s="485">
        <v>69</v>
      </c>
      <c r="AE117" s="486">
        <v>1245</v>
      </c>
      <c r="AF117" s="484">
        <v>1330</v>
      </c>
      <c r="AG117" s="485">
        <v>2575</v>
      </c>
      <c r="AH117" s="486">
        <v>35</v>
      </c>
      <c r="AI117" s="484">
        <v>33.200000000000003</v>
      </c>
      <c r="AJ117" s="485">
        <v>34</v>
      </c>
      <c r="AK117" s="486">
        <v>1245</v>
      </c>
      <c r="AL117" s="484">
        <v>1330</v>
      </c>
      <c r="AM117" s="485">
        <v>2575</v>
      </c>
      <c r="AN117" s="486">
        <v>73</v>
      </c>
      <c r="AO117" s="484">
        <v>56</v>
      </c>
      <c r="AP117" s="485">
        <v>64</v>
      </c>
      <c r="AQ117" s="486">
        <v>1490</v>
      </c>
      <c r="AR117" s="484">
        <v>1581</v>
      </c>
      <c r="AS117" s="485">
        <v>3071</v>
      </c>
      <c r="AT117" s="486">
        <v>74</v>
      </c>
      <c r="AU117" s="484">
        <v>57</v>
      </c>
      <c r="AV117" s="485">
        <v>66</v>
      </c>
      <c r="AW117" s="486">
        <v>1490</v>
      </c>
      <c r="AX117" s="484">
        <v>1581</v>
      </c>
      <c r="AY117" s="485">
        <v>3071</v>
      </c>
      <c r="AZ117" s="486">
        <v>34.700000000000003</v>
      </c>
      <c r="BA117" s="484">
        <v>32.799999999999997</v>
      </c>
      <c r="BB117" s="485">
        <v>33.700000000000003</v>
      </c>
      <c r="BC117" s="486">
        <v>1490</v>
      </c>
      <c r="BD117" s="484">
        <v>1581</v>
      </c>
      <c r="BE117" s="485">
        <v>3071</v>
      </c>
    </row>
    <row r="118" spans="1:57" x14ac:dyDescent="0.35">
      <c r="A118" t="s">
        <v>119</v>
      </c>
      <c r="B118" t="s">
        <v>364</v>
      </c>
      <c r="C118" t="s">
        <v>352</v>
      </c>
      <c r="D118" s="486">
        <v>45</v>
      </c>
      <c r="E118" s="484">
        <v>31</v>
      </c>
      <c r="F118" s="485">
        <v>38</v>
      </c>
      <c r="G118" s="486">
        <v>299</v>
      </c>
      <c r="H118" s="484">
        <v>341</v>
      </c>
      <c r="I118" s="485">
        <v>640</v>
      </c>
      <c r="J118" s="486">
        <v>46</v>
      </c>
      <c r="K118" s="484">
        <v>33</v>
      </c>
      <c r="L118" s="485">
        <v>39</v>
      </c>
      <c r="M118" s="486">
        <v>299</v>
      </c>
      <c r="N118" s="484">
        <v>341</v>
      </c>
      <c r="O118" s="485">
        <v>640</v>
      </c>
      <c r="P118" s="486">
        <v>31.6</v>
      </c>
      <c r="Q118" s="484">
        <v>29.3</v>
      </c>
      <c r="R118" s="485">
        <v>30.4</v>
      </c>
      <c r="S118" s="486">
        <v>299</v>
      </c>
      <c r="T118" s="484">
        <v>341</v>
      </c>
      <c r="U118" s="485">
        <v>640</v>
      </c>
      <c r="V118" s="486">
        <v>62</v>
      </c>
      <c r="W118" s="484">
        <v>43</v>
      </c>
      <c r="X118" s="485">
        <v>52</v>
      </c>
      <c r="Y118" s="486">
        <v>1801</v>
      </c>
      <c r="Z118" s="484">
        <v>1817</v>
      </c>
      <c r="AA118" s="485">
        <v>3618</v>
      </c>
      <c r="AB118" s="486">
        <v>64</v>
      </c>
      <c r="AC118" s="484">
        <v>46</v>
      </c>
      <c r="AD118" s="485">
        <v>55</v>
      </c>
      <c r="AE118" s="486">
        <v>1801</v>
      </c>
      <c r="AF118" s="484">
        <v>1817</v>
      </c>
      <c r="AG118" s="485">
        <v>3618</v>
      </c>
      <c r="AH118" s="486">
        <v>34.4</v>
      </c>
      <c r="AI118" s="484">
        <v>31.9</v>
      </c>
      <c r="AJ118" s="485">
        <v>33.1</v>
      </c>
      <c r="AK118" s="486">
        <v>1801</v>
      </c>
      <c r="AL118" s="484">
        <v>1817</v>
      </c>
      <c r="AM118" s="485">
        <v>3618</v>
      </c>
      <c r="AN118" s="486">
        <v>59</v>
      </c>
      <c r="AO118" s="484">
        <v>41</v>
      </c>
      <c r="AP118" s="485">
        <v>50</v>
      </c>
      <c r="AQ118" s="486">
        <v>2100</v>
      </c>
      <c r="AR118" s="484">
        <v>2158</v>
      </c>
      <c r="AS118" s="485">
        <v>4258</v>
      </c>
      <c r="AT118" s="486">
        <v>61</v>
      </c>
      <c r="AU118" s="484">
        <v>44</v>
      </c>
      <c r="AV118" s="485">
        <v>52</v>
      </c>
      <c r="AW118" s="486">
        <v>2100</v>
      </c>
      <c r="AX118" s="484">
        <v>2158</v>
      </c>
      <c r="AY118" s="485">
        <v>4258</v>
      </c>
      <c r="AZ118" s="486">
        <v>34</v>
      </c>
      <c r="BA118" s="484">
        <v>31.5</v>
      </c>
      <c r="BB118" s="485">
        <v>32.700000000000003</v>
      </c>
      <c r="BC118" s="486">
        <v>2100</v>
      </c>
      <c r="BD118" s="484">
        <v>2158</v>
      </c>
      <c r="BE118" s="485">
        <v>4258</v>
      </c>
    </row>
    <row r="119" spans="1:57" x14ac:dyDescent="0.35">
      <c r="A119" t="s">
        <v>120</v>
      </c>
      <c r="B119" t="s">
        <v>365</v>
      </c>
      <c r="C119" t="s">
        <v>352</v>
      </c>
      <c r="D119" s="486">
        <v>54</v>
      </c>
      <c r="E119" s="484">
        <v>38</v>
      </c>
      <c r="F119" s="485">
        <v>46</v>
      </c>
      <c r="G119" s="486">
        <v>276</v>
      </c>
      <c r="H119" s="484">
        <v>288</v>
      </c>
      <c r="I119" s="485">
        <v>564</v>
      </c>
      <c r="J119" s="486">
        <v>57</v>
      </c>
      <c r="K119" s="484">
        <v>42</v>
      </c>
      <c r="L119" s="485">
        <v>49</v>
      </c>
      <c r="M119" s="486">
        <v>276</v>
      </c>
      <c r="N119" s="484">
        <v>288</v>
      </c>
      <c r="O119" s="485">
        <v>564</v>
      </c>
      <c r="P119" s="486">
        <v>32.799999999999997</v>
      </c>
      <c r="Q119" s="484">
        <v>29.8</v>
      </c>
      <c r="R119" s="485">
        <v>31.3</v>
      </c>
      <c r="S119" s="486">
        <v>276</v>
      </c>
      <c r="T119" s="484">
        <v>288</v>
      </c>
      <c r="U119" s="485">
        <v>564</v>
      </c>
      <c r="V119" s="486">
        <v>66</v>
      </c>
      <c r="W119" s="484">
        <v>48</v>
      </c>
      <c r="X119" s="485">
        <v>56</v>
      </c>
      <c r="Y119" s="486">
        <v>1378</v>
      </c>
      <c r="Z119" s="484">
        <v>1481</v>
      </c>
      <c r="AA119" s="485">
        <v>2859</v>
      </c>
      <c r="AB119" s="486">
        <v>69</v>
      </c>
      <c r="AC119" s="484">
        <v>52</v>
      </c>
      <c r="AD119" s="485">
        <v>60</v>
      </c>
      <c r="AE119" s="486">
        <v>1378</v>
      </c>
      <c r="AF119" s="484">
        <v>1481</v>
      </c>
      <c r="AG119" s="485">
        <v>2859</v>
      </c>
      <c r="AH119" s="486">
        <v>34.1</v>
      </c>
      <c r="AI119" s="484">
        <v>31.9</v>
      </c>
      <c r="AJ119" s="485">
        <v>32.9</v>
      </c>
      <c r="AK119" s="486">
        <v>1378</v>
      </c>
      <c r="AL119" s="484">
        <v>1481</v>
      </c>
      <c r="AM119" s="485">
        <v>2859</v>
      </c>
      <c r="AN119" s="486">
        <v>64</v>
      </c>
      <c r="AO119" s="484">
        <v>46</v>
      </c>
      <c r="AP119" s="485">
        <v>55</v>
      </c>
      <c r="AQ119" s="486">
        <v>1654</v>
      </c>
      <c r="AR119" s="484">
        <v>1769</v>
      </c>
      <c r="AS119" s="485">
        <v>3423</v>
      </c>
      <c r="AT119" s="486">
        <v>67</v>
      </c>
      <c r="AU119" s="484">
        <v>51</v>
      </c>
      <c r="AV119" s="485">
        <v>58</v>
      </c>
      <c r="AW119" s="486">
        <v>1654</v>
      </c>
      <c r="AX119" s="484">
        <v>1769</v>
      </c>
      <c r="AY119" s="485">
        <v>3423</v>
      </c>
      <c r="AZ119" s="486">
        <v>33.799999999999997</v>
      </c>
      <c r="BA119" s="484">
        <v>31.6</v>
      </c>
      <c r="BB119" s="485">
        <v>32.700000000000003</v>
      </c>
      <c r="BC119" s="486">
        <v>1654</v>
      </c>
      <c r="BD119" s="484">
        <v>1769</v>
      </c>
      <c r="BE119" s="485">
        <v>3423</v>
      </c>
    </row>
    <row r="120" spans="1:57" x14ac:dyDescent="0.35">
      <c r="A120" t="s">
        <v>98</v>
      </c>
      <c r="B120" t="s">
        <v>343</v>
      </c>
      <c r="C120" t="s">
        <v>338</v>
      </c>
      <c r="D120" s="486">
        <v>52</v>
      </c>
      <c r="E120" s="484">
        <v>36</v>
      </c>
      <c r="F120" s="485">
        <v>44</v>
      </c>
      <c r="G120" s="486">
        <v>434</v>
      </c>
      <c r="H120" s="484">
        <v>437</v>
      </c>
      <c r="I120" s="485">
        <v>871</v>
      </c>
      <c r="J120" s="486">
        <v>55</v>
      </c>
      <c r="K120" s="484">
        <v>42</v>
      </c>
      <c r="L120" s="485">
        <v>49</v>
      </c>
      <c r="M120" s="486">
        <v>434</v>
      </c>
      <c r="N120" s="484">
        <v>437</v>
      </c>
      <c r="O120" s="485">
        <v>871</v>
      </c>
      <c r="P120" s="486">
        <v>33</v>
      </c>
      <c r="Q120" s="484">
        <v>30.4</v>
      </c>
      <c r="R120" s="485">
        <v>31.7</v>
      </c>
      <c r="S120" s="486">
        <v>434</v>
      </c>
      <c r="T120" s="484">
        <v>437</v>
      </c>
      <c r="U120" s="485">
        <v>871</v>
      </c>
      <c r="V120" s="486">
        <v>70</v>
      </c>
      <c r="W120" s="484">
        <v>51</v>
      </c>
      <c r="X120" s="485">
        <v>61</v>
      </c>
      <c r="Y120" s="486">
        <v>636</v>
      </c>
      <c r="Z120" s="484">
        <v>595</v>
      </c>
      <c r="AA120" s="485">
        <v>1231</v>
      </c>
      <c r="AB120" s="486">
        <v>72</v>
      </c>
      <c r="AC120" s="484">
        <v>56</v>
      </c>
      <c r="AD120" s="485">
        <v>64</v>
      </c>
      <c r="AE120" s="486">
        <v>636</v>
      </c>
      <c r="AF120" s="484">
        <v>595</v>
      </c>
      <c r="AG120" s="485">
        <v>1231</v>
      </c>
      <c r="AH120" s="486">
        <v>35.1</v>
      </c>
      <c r="AI120" s="484">
        <v>32.9</v>
      </c>
      <c r="AJ120" s="485">
        <v>34</v>
      </c>
      <c r="AK120" s="486">
        <v>636</v>
      </c>
      <c r="AL120" s="484">
        <v>595</v>
      </c>
      <c r="AM120" s="485">
        <v>1231</v>
      </c>
      <c r="AN120" s="486">
        <v>63</v>
      </c>
      <c r="AO120" s="484">
        <v>45</v>
      </c>
      <c r="AP120" s="485">
        <v>54</v>
      </c>
      <c r="AQ120" s="486">
        <v>1070</v>
      </c>
      <c r="AR120" s="484">
        <v>1032</v>
      </c>
      <c r="AS120" s="485">
        <v>2102</v>
      </c>
      <c r="AT120" s="486">
        <v>65</v>
      </c>
      <c r="AU120" s="484">
        <v>50</v>
      </c>
      <c r="AV120" s="485">
        <v>58</v>
      </c>
      <c r="AW120" s="486">
        <v>1070</v>
      </c>
      <c r="AX120" s="484">
        <v>1032</v>
      </c>
      <c r="AY120" s="485">
        <v>2102</v>
      </c>
      <c r="AZ120" s="486">
        <v>34.299999999999997</v>
      </c>
      <c r="BA120" s="484">
        <v>31.8</v>
      </c>
      <c r="BB120" s="485">
        <v>33.1</v>
      </c>
      <c r="BC120" s="486">
        <v>1070</v>
      </c>
      <c r="BD120" s="484">
        <v>1032</v>
      </c>
      <c r="BE120" s="485">
        <v>2102</v>
      </c>
    </row>
    <row r="121" spans="1:57" x14ac:dyDescent="0.35">
      <c r="A121" t="s">
        <v>99</v>
      </c>
      <c r="B121" t="s">
        <v>344</v>
      </c>
      <c r="C121" t="s">
        <v>338</v>
      </c>
      <c r="D121" s="486">
        <v>53</v>
      </c>
      <c r="E121" s="484">
        <v>31</v>
      </c>
      <c r="F121" s="485">
        <v>41</v>
      </c>
      <c r="G121" s="486">
        <v>118</v>
      </c>
      <c r="H121" s="484">
        <v>150</v>
      </c>
      <c r="I121" s="485">
        <v>268</v>
      </c>
      <c r="J121" s="486">
        <v>55</v>
      </c>
      <c r="K121" s="484">
        <v>35</v>
      </c>
      <c r="L121" s="485">
        <v>44</v>
      </c>
      <c r="M121" s="486">
        <v>118</v>
      </c>
      <c r="N121" s="484">
        <v>150</v>
      </c>
      <c r="O121" s="485">
        <v>268</v>
      </c>
      <c r="P121" s="486">
        <v>33.200000000000003</v>
      </c>
      <c r="Q121" s="484">
        <v>29.7</v>
      </c>
      <c r="R121" s="485">
        <v>31.3</v>
      </c>
      <c r="S121" s="486">
        <v>118</v>
      </c>
      <c r="T121" s="484">
        <v>150</v>
      </c>
      <c r="U121" s="485">
        <v>268</v>
      </c>
      <c r="V121" s="486">
        <v>65</v>
      </c>
      <c r="W121" s="484">
        <v>50</v>
      </c>
      <c r="X121" s="485">
        <v>57</v>
      </c>
      <c r="Y121" s="486">
        <v>403</v>
      </c>
      <c r="Z121" s="484">
        <v>408</v>
      </c>
      <c r="AA121" s="485">
        <v>811</v>
      </c>
      <c r="AB121" s="486">
        <v>68</v>
      </c>
      <c r="AC121" s="484">
        <v>54</v>
      </c>
      <c r="AD121" s="485">
        <v>61</v>
      </c>
      <c r="AE121" s="486">
        <v>403</v>
      </c>
      <c r="AF121" s="484">
        <v>408</v>
      </c>
      <c r="AG121" s="485">
        <v>811</v>
      </c>
      <c r="AH121" s="486">
        <v>35.9</v>
      </c>
      <c r="AI121" s="484">
        <v>33.200000000000003</v>
      </c>
      <c r="AJ121" s="485">
        <v>34.5</v>
      </c>
      <c r="AK121" s="486">
        <v>403</v>
      </c>
      <c r="AL121" s="484">
        <v>408</v>
      </c>
      <c r="AM121" s="485">
        <v>811</v>
      </c>
      <c r="AN121" s="486">
        <v>62</v>
      </c>
      <c r="AO121" s="484">
        <v>45</v>
      </c>
      <c r="AP121" s="485">
        <v>53</v>
      </c>
      <c r="AQ121" s="486">
        <v>521</v>
      </c>
      <c r="AR121" s="484">
        <v>558</v>
      </c>
      <c r="AS121" s="485">
        <v>1079</v>
      </c>
      <c r="AT121" s="486">
        <v>65</v>
      </c>
      <c r="AU121" s="484">
        <v>49</v>
      </c>
      <c r="AV121" s="485">
        <v>57</v>
      </c>
      <c r="AW121" s="486">
        <v>521</v>
      </c>
      <c r="AX121" s="484">
        <v>558</v>
      </c>
      <c r="AY121" s="485">
        <v>1079</v>
      </c>
      <c r="AZ121" s="486">
        <v>35.299999999999997</v>
      </c>
      <c r="BA121" s="484">
        <v>32.299999999999997</v>
      </c>
      <c r="BB121" s="485">
        <v>33.700000000000003</v>
      </c>
      <c r="BC121" s="486">
        <v>521</v>
      </c>
      <c r="BD121" s="484">
        <v>558</v>
      </c>
      <c r="BE121" s="485">
        <v>1079</v>
      </c>
    </row>
    <row r="122" spans="1:57" x14ac:dyDescent="0.35">
      <c r="A122" t="s">
        <v>121</v>
      </c>
      <c r="B122" t="s">
        <v>366</v>
      </c>
      <c r="C122" t="s">
        <v>352</v>
      </c>
      <c r="D122" s="486">
        <v>46</v>
      </c>
      <c r="E122" s="484">
        <v>40</v>
      </c>
      <c r="F122" s="485">
        <v>43</v>
      </c>
      <c r="G122" s="486">
        <v>91</v>
      </c>
      <c r="H122" s="484">
        <v>114</v>
      </c>
      <c r="I122" s="485">
        <v>205</v>
      </c>
      <c r="J122" s="486">
        <v>47</v>
      </c>
      <c r="K122" s="484">
        <v>41</v>
      </c>
      <c r="L122" s="485">
        <v>44</v>
      </c>
      <c r="M122" s="486">
        <v>91</v>
      </c>
      <c r="N122" s="484">
        <v>114</v>
      </c>
      <c r="O122" s="485">
        <v>205</v>
      </c>
      <c r="P122" s="486">
        <v>32.5</v>
      </c>
      <c r="Q122" s="484">
        <v>30.4</v>
      </c>
      <c r="R122" s="485">
        <v>31.3</v>
      </c>
      <c r="S122" s="486">
        <v>91</v>
      </c>
      <c r="T122" s="484">
        <v>114</v>
      </c>
      <c r="U122" s="485">
        <v>205</v>
      </c>
      <c r="V122" s="486">
        <v>74</v>
      </c>
      <c r="W122" s="484">
        <v>59</v>
      </c>
      <c r="X122" s="485">
        <v>66</v>
      </c>
      <c r="Y122" s="486">
        <v>932</v>
      </c>
      <c r="Z122" s="484">
        <v>920</v>
      </c>
      <c r="AA122" s="485">
        <v>1852</v>
      </c>
      <c r="AB122" s="486">
        <v>74</v>
      </c>
      <c r="AC122" s="484">
        <v>60</v>
      </c>
      <c r="AD122" s="485">
        <v>67</v>
      </c>
      <c r="AE122" s="486">
        <v>932</v>
      </c>
      <c r="AF122" s="484">
        <v>920</v>
      </c>
      <c r="AG122" s="485">
        <v>1852</v>
      </c>
      <c r="AH122" s="486">
        <v>36.299999999999997</v>
      </c>
      <c r="AI122" s="484">
        <v>34.6</v>
      </c>
      <c r="AJ122" s="485">
        <v>35.5</v>
      </c>
      <c r="AK122" s="486">
        <v>932</v>
      </c>
      <c r="AL122" s="484">
        <v>920</v>
      </c>
      <c r="AM122" s="485">
        <v>1852</v>
      </c>
      <c r="AN122" s="486">
        <v>71</v>
      </c>
      <c r="AO122" s="484">
        <v>57</v>
      </c>
      <c r="AP122" s="485">
        <v>64</v>
      </c>
      <c r="AQ122" s="486">
        <v>1023</v>
      </c>
      <c r="AR122" s="484">
        <v>1034</v>
      </c>
      <c r="AS122" s="485">
        <v>2057</v>
      </c>
      <c r="AT122" s="486">
        <v>72</v>
      </c>
      <c r="AU122" s="484">
        <v>58</v>
      </c>
      <c r="AV122" s="485">
        <v>65</v>
      </c>
      <c r="AW122" s="486">
        <v>1023</v>
      </c>
      <c r="AX122" s="484">
        <v>1034</v>
      </c>
      <c r="AY122" s="485">
        <v>2057</v>
      </c>
      <c r="AZ122" s="486">
        <v>36</v>
      </c>
      <c r="BA122" s="484">
        <v>34.1</v>
      </c>
      <c r="BB122" s="485">
        <v>35</v>
      </c>
      <c r="BC122" s="486">
        <v>1023</v>
      </c>
      <c r="BD122" s="484">
        <v>1034</v>
      </c>
      <c r="BE122" s="485">
        <v>2057</v>
      </c>
    </row>
    <row r="123" spans="1:57" x14ac:dyDescent="0.35">
      <c r="A123" t="s">
        <v>100</v>
      </c>
      <c r="B123" t="s">
        <v>345</v>
      </c>
      <c r="C123" t="s">
        <v>338</v>
      </c>
      <c r="D123" s="486">
        <v>58</v>
      </c>
      <c r="E123" s="484">
        <v>33</v>
      </c>
      <c r="F123" s="485">
        <v>45</v>
      </c>
      <c r="G123" s="486">
        <v>500</v>
      </c>
      <c r="H123" s="484">
        <v>504</v>
      </c>
      <c r="I123" s="485">
        <v>1004</v>
      </c>
      <c r="J123" s="486">
        <v>59</v>
      </c>
      <c r="K123" s="484">
        <v>35</v>
      </c>
      <c r="L123" s="485">
        <v>47</v>
      </c>
      <c r="M123" s="486">
        <v>500</v>
      </c>
      <c r="N123" s="484">
        <v>504</v>
      </c>
      <c r="O123" s="485">
        <v>1004</v>
      </c>
      <c r="P123" s="486">
        <v>32.799999999999997</v>
      </c>
      <c r="Q123" s="484">
        <v>29.4</v>
      </c>
      <c r="R123" s="485">
        <v>31.1</v>
      </c>
      <c r="S123" s="486">
        <v>500</v>
      </c>
      <c r="T123" s="484">
        <v>504</v>
      </c>
      <c r="U123" s="485">
        <v>1004</v>
      </c>
      <c r="V123" s="486">
        <v>67</v>
      </c>
      <c r="W123" s="484">
        <v>50</v>
      </c>
      <c r="X123" s="485">
        <v>58</v>
      </c>
      <c r="Y123" s="486">
        <v>1109</v>
      </c>
      <c r="Z123" s="484">
        <v>1182</v>
      </c>
      <c r="AA123" s="485">
        <v>2291</v>
      </c>
      <c r="AB123" s="486">
        <v>68</v>
      </c>
      <c r="AC123" s="484">
        <v>52</v>
      </c>
      <c r="AD123" s="485">
        <v>60</v>
      </c>
      <c r="AE123" s="486">
        <v>1109</v>
      </c>
      <c r="AF123" s="484">
        <v>1182</v>
      </c>
      <c r="AG123" s="485">
        <v>2291</v>
      </c>
      <c r="AH123" s="486">
        <v>34.4</v>
      </c>
      <c r="AI123" s="484">
        <v>32.1</v>
      </c>
      <c r="AJ123" s="485">
        <v>33.200000000000003</v>
      </c>
      <c r="AK123" s="486">
        <v>1109</v>
      </c>
      <c r="AL123" s="484">
        <v>1182</v>
      </c>
      <c r="AM123" s="485">
        <v>2291</v>
      </c>
      <c r="AN123" s="486">
        <v>64</v>
      </c>
      <c r="AO123" s="484">
        <v>45</v>
      </c>
      <c r="AP123" s="485">
        <v>54</v>
      </c>
      <c r="AQ123" s="486">
        <v>1609</v>
      </c>
      <c r="AR123" s="484">
        <v>1686</v>
      </c>
      <c r="AS123" s="485">
        <v>3295</v>
      </c>
      <c r="AT123" s="486">
        <v>65</v>
      </c>
      <c r="AU123" s="484">
        <v>47</v>
      </c>
      <c r="AV123" s="485">
        <v>56</v>
      </c>
      <c r="AW123" s="486">
        <v>1609</v>
      </c>
      <c r="AX123" s="484">
        <v>1686</v>
      </c>
      <c r="AY123" s="485">
        <v>3295</v>
      </c>
      <c r="AZ123" s="486">
        <v>33.9</v>
      </c>
      <c r="BA123" s="484">
        <v>31.3</v>
      </c>
      <c r="BB123" s="485">
        <v>32.6</v>
      </c>
      <c r="BC123" s="486">
        <v>1609</v>
      </c>
      <c r="BD123" s="484">
        <v>1686</v>
      </c>
      <c r="BE123" s="485">
        <v>3295</v>
      </c>
    </row>
    <row r="124" spans="1:57" x14ac:dyDescent="0.35">
      <c r="A124" t="s">
        <v>101</v>
      </c>
      <c r="B124" t="s">
        <v>346</v>
      </c>
      <c r="C124" t="s">
        <v>338</v>
      </c>
      <c r="D124" s="486">
        <v>73</v>
      </c>
      <c r="E124" s="484">
        <v>62</v>
      </c>
      <c r="F124" s="485">
        <v>67</v>
      </c>
      <c r="G124" s="486">
        <v>463</v>
      </c>
      <c r="H124" s="484">
        <v>463</v>
      </c>
      <c r="I124" s="485">
        <v>926</v>
      </c>
      <c r="J124" s="486">
        <v>74</v>
      </c>
      <c r="K124" s="484">
        <v>63</v>
      </c>
      <c r="L124" s="485">
        <v>68</v>
      </c>
      <c r="M124" s="486">
        <v>463</v>
      </c>
      <c r="N124" s="484">
        <v>463</v>
      </c>
      <c r="O124" s="485">
        <v>926</v>
      </c>
      <c r="P124" s="486">
        <v>33.299999999999997</v>
      </c>
      <c r="Q124" s="484">
        <v>32</v>
      </c>
      <c r="R124" s="485">
        <v>32.6</v>
      </c>
      <c r="S124" s="486">
        <v>463</v>
      </c>
      <c r="T124" s="484">
        <v>463</v>
      </c>
      <c r="U124" s="485">
        <v>926</v>
      </c>
      <c r="V124" s="486">
        <v>81</v>
      </c>
      <c r="W124" s="484">
        <v>72</v>
      </c>
      <c r="X124" s="485">
        <v>77</v>
      </c>
      <c r="Y124" s="486">
        <v>1368</v>
      </c>
      <c r="Z124" s="484">
        <v>1438</v>
      </c>
      <c r="AA124" s="485">
        <v>2806</v>
      </c>
      <c r="AB124" s="486">
        <v>82</v>
      </c>
      <c r="AC124" s="484">
        <v>73</v>
      </c>
      <c r="AD124" s="485">
        <v>78</v>
      </c>
      <c r="AE124" s="486">
        <v>1368</v>
      </c>
      <c r="AF124" s="484">
        <v>1438</v>
      </c>
      <c r="AG124" s="485">
        <v>2806</v>
      </c>
      <c r="AH124" s="486">
        <v>34.4</v>
      </c>
      <c r="AI124" s="484">
        <v>33.299999999999997</v>
      </c>
      <c r="AJ124" s="485">
        <v>33.799999999999997</v>
      </c>
      <c r="AK124" s="486">
        <v>1368</v>
      </c>
      <c r="AL124" s="484">
        <v>1438</v>
      </c>
      <c r="AM124" s="485">
        <v>2806</v>
      </c>
      <c r="AN124" s="486">
        <v>79</v>
      </c>
      <c r="AO124" s="484">
        <v>70</v>
      </c>
      <c r="AP124" s="485">
        <v>74</v>
      </c>
      <c r="AQ124" s="486">
        <v>1831</v>
      </c>
      <c r="AR124" s="484">
        <v>1901</v>
      </c>
      <c r="AS124" s="485">
        <v>3732</v>
      </c>
      <c r="AT124" s="486">
        <v>80</v>
      </c>
      <c r="AU124" s="484">
        <v>71</v>
      </c>
      <c r="AV124" s="485">
        <v>75</v>
      </c>
      <c r="AW124" s="486">
        <v>1831</v>
      </c>
      <c r="AX124" s="484">
        <v>1901</v>
      </c>
      <c r="AY124" s="485">
        <v>3732</v>
      </c>
      <c r="AZ124" s="486">
        <v>34.1</v>
      </c>
      <c r="BA124" s="484">
        <v>33</v>
      </c>
      <c r="BB124" s="485">
        <v>33.5</v>
      </c>
      <c r="BC124" s="486">
        <v>1831</v>
      </c>
      <c r="BD124" s="484">
        <v>1901</v>
      </c>
      <c r="BE124" s="485">
        <v>3732</v>
      </c>
    </row>
    <row r="125" spans="1:57" x14ac:dyDescent="0.35">
      <c r="A125" t="s">
        <v>122</v>
      </c>
      <c r="B125" t="s">
        <v>367</v>
      </c>
      <c r="C125" t="s">
        <v>352</v>
      </c>
      <c r="D125" s="486">
        <v>55</v>
      </c>
      <c r="E125" s="484">
        <v>33</v>
      </c>
      <c r="F125" s="485">
        <v>44</v>
      </c>
      <c r="G125" s="486">
        <v>157</v>
      </c>
      <c r="H125" s="484">
        <v>172</v>
      </c>
      <c r="I125" s="485">
        <v>329</v>
      </c>
      <c r="J125" s="486">
        <v>55</v>
      </c>
      <c r="K125" s="484">
        <v>34</v>
      </c>
      <c r="L125" s="485">
        <v>44</v>
      </c>
      <c r="M125" s="486">
        <v>157</v>
      </c>
      <c r="N125" s="484">
        <v>172</v>
      </c>
      <c r="O125" s="485">
        <v>329</v>
      </c>
      <c r="P125" s="486">
        <v>31.4</v>
      </c>
      <c r="Q125" s="484">
        <v>28.1</v>
      </c>
      <c r="R125" s="485">
        <v>29.7</v>
      </c>
      <c r="S125" s="486">
        <v>157</v>
      </c>
      <c r="T125" s="484">
        <v>172</v>
      </c>
      <c r="U125" s="485">
        <v>329</v>
      </c>
      <c r="V125" s="486">
        <v>67</v>
      </c>
      <c r="W125" s="484">
        <v>53</v>
      </c>
      <c r="X125" s="485">
        <v>60</v>
      </c>
      <c r="Y125" s="486">
        <v>1152</v>
      </c>
      <c r="Z125" s="484">
        <v>1132</v>
      </c>
      <c r="AA125" s="485">
        <v>2284</v>
      </c>
      <c r="AB125" s="486">
        <v>68</v>
      </c>
      <c r="AC125" s="484">
        <v>56</v>
      </c>
      <c r="AD125" s="485">
        <v>62</v>
      </c>
      <c r="AE125" s="486">
        <v>1152</v>
      </c>
      <c r="AF125" s="484">
        <v>1132</v>
      </c>
      <c r="AG125" s="485">
        <v>2284</v>
      </c>
      <c r="AH125" s="486">
        <v>33.6</v>
      </c>
      <c r="AI125" s="484">
        <v>31.6</v>
      </c>
      <c r="AJ125" s="485">
        <v>32.6</v>
      </c>
      <c r="AK125" s="486">
        <v>1152</v>
      </c>
      <c r="AL125" s="484">
        <v>1132</v>
      </c>
      <c r="AM125" s="485">
        <v>2284</v>
      </c>
      <c r="AN125" s="486">
        <v>66</v>
      </c>
      <c r="AO125" s="484">
        <v>51</v>
      </c>
      <c r="AP125" s="485">
        <v>58</v>
      </c>
      <c r="AQ125" s="486">
        <v>1309</v>
      </c>
      <c r="AR125" s="484">
        <v>1304</v>
      </c>
      <c r="AS125" s="485">
        <v>2613</v>
      </c>
      <c r="AT125" s="486">
        <v>67</v>
      </c>
      <c r="AU125" s="484">
        <v>53</v>
      </c>
      <c r="AV125" s="485">
        <v>60</v>
      </c>
      <c r="AW125" s="486">
        <v>1309</v>
      </c>
      <c r="AX125" s="484">
        <v>1304</v>
      </c>
      <c r="AY125" s="485">
        <v>2613</v>
      </c>
      <c r="AZ125" s="486">
        <v>33.299999999999997</v>
      </c>
      <c r="BA125" s="484">
        <v>31.1</v>
      </c>
      <c r="BB125" s="485">
        <v>32.200000000000003</v>
      </c>
      <c r="BC125" s="486">
        <v>1309</v>
      </c>
      <c r="BD125" s="484">
        <v>1304</v>
      </c>
      <c r="BE125" s="485">
        <v>2613</v>
      </c>
    </row>
    <row r="126" spans="1:57" x14ac:dyDescent="0.35">
      <c r="A126" t="s">
        <v>102</v>
      </c>
      <c r="B126" t="s">
        <v>347</v>
      </c>
      <c r="C126" t="s">
        <v>338</v>
      </c>
      <c r="D126" s="486">
        <v>64</v>
      </c>
      <c r="E126" s="484">
        <v>50</v>
      </c>
      <c r="F126" s="485">
        <v>57</v>
      </c>
      <c r="G126" s="486">
        <v>609</v>
      </c>
      <c r="H126" s="484">
        <v>614</v>
      </c>
      <c r="I126" s="485">
        <v>1223</v>
      </c>
      <c r="J126" s="486">
        <v>67</v>
      </c>
      <c r="K126" s="484">
        <v>53</v>
      </c>
      <c r="L126" s="485">
        <v>60</v>
      </c>
      <c r="M126" s="486">
        <v>609</v>
      </c>
      <c r="N126" s="484">
        <v>614</v>
      </c>
      <c r="O126" s="485">
        <v>1223</v>
      </c>
      <c r="P126" s="486">
        <v>35.6</v>
      </c>
      <c r="Q126" s="484">
        <v>33.200000000000003</v>
      </c>
      <c r="R126" s="485">
        <v>34.4</v>
      </c>
      <c r="S126" s="486">
        <v>609</v>
      </c>
      <c r="T126" s="484">
        <v>614</v>
      </c>
      <c r="U126" s="485">
        <v>1223</v>
      </c>
      <c r="V126" s="486">
        <v>71</v>
      </c>
      <c r="W126" s="484">
        <v>58</v>
      </c>
      <c r="X126" s="485">
        <v>64</v>
      </c>
      <c r="Y126" s="486">
        <v>1779</v>
      </c>
      <c r="Z126" s="484">
        <v>1832</v>
      </c>
      <c r="AA126" s="485">
        <v>3611</v>
      </c>
      <c r="AB126" s="486">
        <v>73</v>
      </c>
      <c r="AC126" s="484">
        <v>61</v>
      </c>
      <c r="AD126" s="485">
        <v>67</v>
      </c>
      <c r="AE126" s="486">
        <v>1779</v>
      </c>
      <c r="AF126" s="484">
        <v>1832</v>
      </c>
      <c r="AG126" s="485">
        <v>3611</v>
      </c>
      <c r="AH126" s="486">
        <v>35.9</v>
      </c>
      <c r="AI126" s="484">
        <v>33.9</v>
      </c>
      <c r="AJ126" s="485">
        <v>34.9</v>
      </c>
      <c r="AK126" s="486">
        <v>1779</v>
      </c>
      <c r="AL126" s="484">
        <v>1832</v>
      </c>
      <c r="AM126" s="485">
        <v>3611</v>
      </c>
      <c r="AN126" s="486">
        <v>69</v>
      </c>
      <c r="AO126" s="484">
        <v>56</v>
      </c>
      <c r="AP126" s="485">
        <v>63</v>
      </c>
      <c r="AQ126" s="486">
        <v>2388</v>
      </c>
      <c r="AR126" s="484">
        <v>2446</v>
      </c>
      <c r="AS126" s="485">
        <v>4834</v>
      </c>
      <c r="AT126" s="486">
        <v>71</v>
      </c>
      <c r="AU126" s="484">
        <v>59</v>
      </c>
      <c r="AV126" s="485">
        <v>65</v>
      </c>
      <c r="AW126" s="486">
        <v>2388</v>
      </c>
      <c r="AX126" s="484">
        <v>2446</v>
      </c>
      <c r="AY126" s="485">
        <v>4834</v>
      </c>
      <c r="AZ126" s="486">
        <v>35.799999999999997</v>
      </c>
      <c r="BA126" s="484">
        <v>33.799999999999997</v>
      </c>
      <c r="BB126" s="485">
        <v>34.799999999999997</v>
      </c>
      <c r="BC126" s="486">
        <v>2388</v>
      </c>
      <c r="BD126" s="484">
        <v>2446</v>
      </c>
      <c r="BE126" s="485">
        <v>4834</v>
      </c>
    </row>
    <row r="127" spans="1:57" x14ac:dyDescent="0.35">
      <c r="A127" t="s">
        <v>123</v>
      </c>
      <c r="B127" t="s">
        <v>368</v>
      </c>
      <c r="C127" t="s">
        <v>352</v>
      </c>
      <c r="D127" s="486">
        <v>60</v>
      </c>
      <c r="E127" s="484">
        <v>33</v>
      </c>
      <c r="F127" s="485">
        <v>47</v>
      </c>
      <c r="G127" s="486">
        <v>276</v>
      </c>
      <c r="H127" s="484">
        <v>271</v>
      </c>
      <c r="I127" s="485">
        <v>547</v>
      </c>
      <c r="J127" s="486">
        <v>63</v>
      </c>
      <c r="K127" s="484">
        <v>37</v>
      </c>
      <c r="L127" s="485">
        <v>50</v>
      </c>
      <c r="M127" s="486">
        <v>276</v>
      </c>
      <c r="N127" s="484">
        <v>271</v>
      </c>
      <c r="O127" s="485">
        <v>547</v>
      </c>
      <c r="P127" s="486">
        <v>35.1</v>
      </c>
      <c r="Q127" s="484">
        <v>31.9</v>
      </c>
      <c r="R127" s="485">
        <v>33.5</v>
      </c>
      <c r="S127" s="486">
        <v>276</v>
      </c>
      <c r="T127" s="484">
        <v>271</v>
      </c>
      <c r="U127" s="485">
        <v>547</v>
      </c>
      <c r="V127" s="486">
        <v>71</v>
      </c>
      <c r="W127" s="484">
        <v>56</v>
      </c>
      <c r="X127" s="485">
        <v>63</v>
      </c>
      <c r="Y127" s="486">
        <v>1722</v>
      </c>
      <c r="Z127" s="484">
        <v>1822</v>
      </c>
      <c r="AA127" s="485">
        <v>3544</v>
      </c>
      <c r="AB127" s="486">
        <v>73</v>
      </c>
      <c r="AC127" s="484">
        <v>59</v>
      </c>
      <c r="AD127" s="485">
        <v>66</v>
      </c>
      <c r="AE127" s="486">
        <v>1722</v>
      </c>
      <c r="AF127" s="484">
        <v>1822</v>
      </c>
      <c r="AG127" s="485">
        <v>3544</v>
      </c>
      <c r="AH127" s="486">
        <v>37.6</v>
      </c>
      <c r="AI127" s="484">
        <v>34.6</v>
      </c>
      <c r="AJ127" s="485">
        <v>36.1</v>
      </c>
      <c r="AK127" s="486">
        <v>1722</v>
      </c>
      <c r="AL127" s="484">
        <v>1822</v>
      </c>
      <c r="AM127" s="485">
        <v>3544</v>
      </c>
      <c r="AN127" s="486">
        <v>69</v>
      </c>
      <c r="AO127" s="484">
        <v>53</v>
      </c>
      <c r="AP127" s="485">
        <v>61</v>
      </c>
      <c r="AQ127" s="486">
        <v>1998</v>
      </c>
      <c r="AR127" s="484">
        <v>2093</v>
      </c>
      <c r="AS127" s="485">
        <v>4091</v>
      </c>
      <c r="AT127" s="486">
        <v>72</v>
      </c>
      <c r="AU127" s="484">
        <v>56</v>
      </c>
      <c r="AV127" s="485">
        <v>64</v>
      </c>
      <c r="AW127" s="486">
        <v>1998</v>
      </c>
      <c r="AX127" s="484">
        <v>2093</v>
      </c>
      <c r="AY127" s="485">
        <v>4091</v>
      </c>
      <c r="AZ127" s="486">
        <v>37.200000000000003</v>
      </c>
      <c r="BA127" s="484">
        <v>34.299999999999997</v>
      </c>
      <c r="BB127" s="485">
        <v>35.700000000000003</v>
      </c>
      <c r="BC127" s="486">
        <v>1998</v>
      </c>
      <c r="BD127" s="484">
        <v>2093</v>
      </c>
      <c r="BE127" s="485">
        <v>4091</v>
      </c>
    </row>
    <row r="128" spans="1:57" x14ac:dyDescent="0.35">
      <c r="A128" t="s">
        <v>124</v>
      </c>
      <c r="B128" t="s">
        <v>369</v>
      </c>
      <c r="C128" t="s">
        <v>352</v>
      </c>
      <c r="D128" s="486">
        <v>44</v>
      </c>
      <c r="E128" s="484">
        <v>28</v>
      </c>
      <c r="F128" s="485">
        <v>36</v>
      </c>
      <c r="G128" s="486">
        <v>86</v>
      </c>
      <c r="H128" s="484">
        <v>94</v>
      </c>
      <c r="I128" s="485">
        <v>180</v>
      </c>
      <c r="J128" s="486">
        <v>44</v>
      </c>
      <c r="K128" s="484">
        <v>29</v>
      </c>
      <c r="L128" s="485">
        <v>36</v>
      </c>
      <c r="M128" s="486">
        <v>86</v>
      </c>
      <c r="N128" s="484">
        <v>94</v>
      </c>
      <c r="O128" s="485">
        <v>180</v>
      </c>
      <c r="P128" s="486">
        <v>30.9</v>
      </c>
      <c r="Q128" s="484">
        <v>29.5</v>
      </c>
      <c r="R128" s="485">
        <v>30.2</v>
      </c>
      <c r="S128" s="486">
        <v>86</v>
      </c>
      <c r="T128" s="484">
        <v>94</v>
      </c>
      <c r="U128" s="485">
        <v>180</v>
      </c>
      <c r="V128" s="486">
        <v>75</v>
      </c>
      <c r="W128" s="484">
        <v>56</v>
      </c>
      <c r="X128" s="485">
        <v>65</v>
      </c>
      <c r="Y128" s="486">
        <v>1128</v>
      </c>
      <c r="Z128" s="484">
        <v>1321</v>
      </c>
      <c r="AA128" s="485">
        <v>2449</v>
      </c>
      <c r="AB128" s="486">
        <v>76</v>
      </c>
      <c r="AC128" s="484">
        <v>58</v>
      </c>
      <c r="AD128" s="485">
        <v>66</v>
      </c>
      <c r="AE128" s="486">
        <v>1128</v>
      </c>
      <c r="AF128" s="484">
        <v>1321</v>
      </c>
      <c r="AG128" s="485">
        <v>2449</v>
      </c>
      <c r="AH128" s="486">
        <v>36.5</v>
      </c>
      <c r="AI128" s="484">
        <v>34.5</v>
      </c>
      <c r="AJ128" s="485">
        <v>35.4</v>
      </c>
      <c r="AK128" s="486">
        <v>1128</v>
      </c>
      <c r="AL128" s="484">
        <v>1321</v>
      </c>
      <c r="AM128" s="485">
        <v>2449</v>
      </c>
      <c r="AN128" s="486">
        <v>73</v>
      </c>
      <c r="AO128" s="484">
        <v>54</v>
      </c>
      <c r="AP128" s="485">
        <v>63</v>
      </c>
      <c r="AQ128" s="486">
        <v>1214</v>
      </c>
      <c r="AR128" s="484">
        <v>1415</v>
      </c>
      <c r="AS128" s="485">
        <v>2629</v>
      </c>
      <c r="AT128" s="486">
        <v>74</v>
      </c>
      <c r="AU128" s="484">
        <v>56</v>
      </c>
      <c r="AV128" s="485">
        <v>64</v>
      </c>
      <c r="AW128" s="486">
        <v>1214</v>
      </c>
      <c r="AX128" s="484">
        <v>1415</v>
      </c>
      <c r="AY128" s="485">
        <v>2629</v>
      </c>
      <c r="AZ128" s="486">
        <v>36.1</v>
      </c>
      <c r="BA128" s="484">
        <v>34.200000000000003</v>
      </c>
      <c r="BB128" s="485">
        <v>35.1</v>
      </c>
      <c r="BC128" s="486">
        <v>1214</v>
      </c>
      <c r="BD128" s="484">
        <v>1415</v>
      </c>
      <c r="BE128" s="485">
        <v>2629</v>
      </c>
    </row>
    <row r="129" spans="1:57" x14ac:dyDescent="0.35">
      <c r="A129" t="s">
        <v>103</v>
      </c>
      <c r="B129" t="s">
        <v>348</v>
      </c>
      <c r="C129" t="s">
        <v>338</v>
      </c>
      <c r="D129" s="486">
        <v>62</v>
      </c>
      <c r="E129" s="484">
        <v>42</v>
      </c>
      <c r="F129" s="485">
        <v>51</v>
      </c>
      <c r="G129" s="486">
        <v>371</v>
      </c>
      <c r="H129" s="484">
        <v>447</v>
      </c>
      <c r="I129" s="485">
        <v>818</v>
      </c>
      <c r="J129" s="486">
        <v>65</v>
      </c>
      <c r="K129" s="484">
        <v>47</v>
      </c>
      <c r="L129" s="485">
        <v>55</v>
      </c>
      <c r="M129" s="486">
        <v>371</v>
      </c>
      <c r="N129" s="484">
        <v>447</v>
      </c>
      <c r="O129" s="485">
        <v>818</v>
      </c>
      <c r="P129" s="486">
        <v>33.6</v>
      </c>
      <c r="Q129" s="484">
        <v>30.9</v>
      </c>
      <c r="R129" s="485">
        <v>32.200000000000003</v>
      </c>
      <c r="S129" s="486">
        <v>371</v>
      </c>
      <c r="T129" s="484">
        <v>447</v>
      </c>
      <c r="U129" s="485">
        <v>818</v>
      </c>
      <c r="V129" s="486">
        <v>72</v>
      </c>
      <c r="W129" s="484">
        <v>60</v>
      </c>
      <c r="X129" s="485">
        <v>66</v>
      </c>
      <c r="Y129" s="486">
        <v>1301</v>
      </c>
      <c r="Z129" s="484">
        <v>1465</v>
      </c>
      <c r="AA129" s="485">
        <v>2766</v>
      </c>
      <c r="AB129" s="486">
        <v>75</v>
      </c>
      <c r="AC129" s="484">
        <v>63</v>
      </c>
      <c r="AD129" s="485">
        <v>69</v>
      </c>
      <c r="AE129" s="486">
        <v>1301</v>
      </c>
      <c r="AF129" s="484">
        <v>1465</v>
      </c>
      <c r="AG129" s="485">
        <v>2766</v>
      </c>
      <c r="AH129" s="486">
        <v>35.700000000000003</v>
      </c>
      <c r="AI129" s="484">
        <v>33.700000000000003</v>
      </c>
      <c r="AJ129" s="485">
        <v>34.6</v>
      </c>
      <c r="AK129" s="486">
        <v>1301</v>
      </c>
      <c r="AL129" s="484">
        <v>1465</v>
      </c>
      <c r="AM129" s="485">
        <v>2766</v>
      </c>
      <c r="AN129" s="486">
        <v>70</v>
      </c>
      <c r="AO129" s="484">
        <v>56</v>
      </c>
      <c r="AP129" s="485">
        <v>62</v>
      </c>
      <c r="AQ129" s="486">
        <v>1672</v>
      </c>
      <c r="AR129" s="484">
        <v>1912</v>
      </c>
      <c r="AS129" s="485">
        <v>3584</v>
      </c>
      <c r="AT129" s="486">
        <v>73</v>
      </c>
      <c r="AU129" s="484">
        <v>59</v>
      </c>
      <c r="AV129" s="485">
        <v>66</v>
      </c>
      <c r="AW129" s="486">
        <v>1672</v>
      </c>
      <c r="AX129" s="484">
        <v>1912</v>
      </c>
      <c r="AY129" s="485">
        <v>3584</v>
      </c>
      <c r="AZ129" s="486">
        <v>35.200000000000003</v>
      </c>
      <c r="BA129" s="484">
        <v>33</v>
      </c>
      <c r="BB129" s="485">
        <v>34.1</v>
      </c>
      <c r="BC129" s="486">
        <v>1672</v>
      </c>
      <c r="BD129" s="484">
        <v>1912</v>
      </c>
      <c r="BE129" s="485">
        <v>3584</v>
      </c>
    </row>
    <row r="130" spans="1:57" x14ac:dyDescent="0.35">
      <c r="A130" t="s">
        <v>125</v>
      </c>
      <c r="B130" t="s">
        <v>370</v>
      </c>
      <c r="C130" t="s">
        <v>352</v>
      </c>
      <c r="D130" s="486">
        <v>49</v>
      </c>
      <c r="E130" s="484">
        <v>29</v>
      </c>
      <c r="F130" s="485">
        <v>40</v>
      </c>
      <c r="G130" s="486">
        <v>181</v>
      </c>
      <c r="H130" s="484">
        <v>153</v>
      </c>
      <c r="I130" s="485">
        <v>334</v>
      </c>
      <c r="J130" s="486">
        <v>50</v>
      </c>
      <c r="K130" s="484">
        <v>29</v>
      </c>
      <c r="L130" s="485">
        <v>40</v>
      </c>
      <c r="M130" s="486">
        <v>181</v>
      </c>
      <c r="N130" s="484">
        <v>153</v>
      </c>
      <c r="O130" s="485">
        <v>334</v>
      </c>
      <c r="P130" s="486">
        <v>33.1</v>
      </c>
      <c r="Q130" s="484">
        <v>30</v>
      </c>
      <c r="R130" s="485">
        <v>31.7</v>
      </c>
      <c r="S130" s="486">
        <v>181</v>
      </c>
      <c r="T130" s="484">
        <v>153</v>
      </c>
      <c r="U130" s="485">
        <v>334</v>
      </c>
      <c r="V130" s="486">
        <v>70</v>
      </c>
      <c r="W130" s="484">
        <v>52</v>
      </c>
      <c r="X130" s="485">
        <v>61</v>
      </c>
      <c r="Y130" s="486">
        <v>1052</v>
      </c>
      <c r="Z130" s="484">
        <v>1138</v>
      </c>
      <c r="AA130" s="485">
        <v>2190</v>
      </c>
      <c r="AB130" s="486">
        <v>71</v>
      </c>
      <c r="AC130" s="484">
        <v>55</v>
      </c>
      <c r="AD130" s="485">
        <v>63</v>
      </c>
      <c r="AE130" s="486">
        <v>1052</v>
      </c>
      <c r="AF130" s="484">
        <v>1138</v>
      </c>
      <c r="AG130" s="485">
        <v>2190</v>
      </c>
      <c r="AH130" s="486">
        <v>37.5</v>
      </c>
      <c r="AI130" s="484">
        <v>34.6</v>
      </c>
      <c r="AJ130" s="485">
        <v>36</v>
      </c>
      <c r="AK130" s="486">
        <v>1052</v>
      </c>
      <c r="AL130" s="484">
        <v>1138</v>
      </c>
      <c r="AM130" s="485">
        <v>2190</v>
      </c>
      <c r="AN130" s="486">
        <v>67</v>
      </c>
      <c r="AO130" s="484">
        <v>49</v>
      </c>
      <c r="AP130" s="485">
        <v>58</v>
      </c>
      <c r="AQ130" s="486">
        <v>1233</v>
      </c>
      <c r="AR130" s="484">
        <v>1291</v>
      </c>
      <c r="AS130" s="485">
        <v>2524</v>
      </c>
      <c r="AT130" s="486">
        <v>68</v>
      </c>
      <c r="AU130" s="484">
        <v>52</v>
      </c>
      <c r="AV130" s="485">
        <v>60</v>
      </c>
      <c r="AW130" s="486">
        <v>1233</v>
      </c>
      <c r="AX130" s="484">
        <v>1291</v>
      </c>
      <c r="AY130" s="485">
        <v>2524</v>
      </c>
      <c r="AZ130" s="486">
        <v>36.9</v>
      </c>
      <c r="BA130" s="484">
        <v>34.1</v>
      </c>
      <c r="BB130" s="485">
        <v>35.4</v>
      </c>
      <c r="BC130" s="486">
        <v>1233</v>
      </c>
      <c r="BD130" s="484">
        <v>1291</v>
      </c>
      <c r="BE130" s="485">
        <v>2524</v>
      </c>
    </row>
    <row r="131" spans="1:57" x14ac:dyDescent="0.35">
      <c r="A131" t="s">
        <v>104</v>
      </c>
      <c r="B131" t="s">
        <v>349</v>
      </c>
      <c r="C131" t="s">
        <v>338</v>
      </c>
      <c r="D131" s="486">
        <v>57</v>
      </c>
      <c r="E131" s="484">
        <v>37</v>
      </c>
      <c r="F131" s="485">
        <v>47</v>
      </c>
      <c r="G131" s="486">
        <v>615</v>
      </c>
      <c r="H131" s="484">
        <v>622</v>
      </c>
      <c r="I131" s="485">
        <v>1237</v>
      </c>
      <c r="J131" s="486">
        <v>60</v>
      </c>
      <c r="K131" s="484">
        <v>41</v>
      </c>
      <c r="L131" s="485">
        <v>51</v>
      </c>
      <c r="M131" s="486">
        <v>615</v>
      </c>
      <c r="N131" s="484">
        <v>622</v>
      </c>
      <c r="O131" s="485">
        <v>1237</v>
      </c>
      <c r="P131" s="486">
        <v>34.1</v>
      </c>
      <c r="Q131" s="484">
        <v>30.6</v>
      </c>
      <c r="R131" s="485">
        <v>32.299999999999997</v>
      </c>
      <c r="S131" s="486">
        <v>615</v>
      </c>
      <c r="T131" s="484">
        <v>622</v>
      </c>
      <c r="U131" s="485">
        <v>1237</v>
      </c>
      <c r="V131" s="486">
        <v>61</v>
      </c>
      <c r="W131" s="484">
        <v>46</v>
      </c>
      <c r="X131" s="485">
        <v>53</v>
      </c>
      <c r="Y131" s="486">
        <v>1050</v>
      </c>
      <c r="Z131" s="484">
        <v>1163</v>
      </c>
      <c r="AA131" s="485">
        <v>2213</v>
      </c>
      <c r="AB131" s="486">
        <v>64</v>
      </c>
      <c r="AC131" s="484">
        <v>51</v>
      </c>
      <c r="AD131" s="485">
        <v>57</v>
      </c>
      <c r="AE131" s="486">
        <v>1050</v>
      </c>
      <c r="AF131" s="484">
        <v>1163</v>
      </c>
      <c r="AG131" s="485">
        <v>2213</v>
      </c>
      <c r="AH131" s="486">
        <v>34.9</v>
      </c>
      <c r="AI131" s="484">
        <v>32.299999999999997</v>
      </c>
      <c r="AJ131" s="485">
        <v>33.6</v>
      </c>
      <c r="AK131" s="486">
        <v>1050</v>
      </c>
      <c r="AL131" s="484">
        <v>1163</v>
      </c>
      <c r="AM131" s="485">
        <v>2213</v>
      </c>
      <c r="AN131" s="486">
        <v>60</v>
      </c>
      <c r="AO131" s="484">
        <v>43</v>
      </c>
      <c r="AP131" s="485">
        <v>51</v>
      </c>
      <c r="AQ131" s="486">
        <v>1665</v>
      </c>
      <c r="AR131" s="484">
        <v>1785</v>
      </c>
      <c r="AS131" s="485">
        <v>3450</v>
      </c>
      <c r="AT131" s="486">
        <v>63</v>
      </c>
      <c r="AU131" s="484">
        <v>48</v>
      </c>
      <c r="AV131" s="485">
        <v>55</v>
      </c>
      <c r="AW131" s="486">
        <v>1665</v>
      </c>
      <c r="AX131" s="484">
        <v>1785</v>
      </c>
      <c r="AY131" s="485">
        <v>3450</v>
      </c>
      <c r="AZ131" s="486">
        <v>34.6</v>
      </c>
      <c r="BA131" s="484">
        <v>31.7</v>
      </c>
      <c r="BB131" s="485">
        <v>33.1</v>
      </c>
      <c r="BC131" s="486">
        <v>1665</v>
      </c>
      <c r="BD131" s="484">
        <v>1785</v>
      </c>
      <c r="BE131" s="485">
        <v>3450</v>
      </c>
    </row>
    <row r="132" spans="1:57" x14ac:dyDescent="0.35">
      <c r="A132" t="s">
        <v>126</v>
      </c>
      <c r="B132" t="s">
        <v>371</v>
      </c>
      <c r="C132" t="s">
        <v>352</v>
      </c>
      <c r="D132" s="486">
        <v>63</v>
      </c>
      <c r="E132" s="484">
        <v>49</v>
      </c>
      <c r="F132" s="485">
        <v>56</v>
      </c>
      <c r="G132" s="486">
        <v>314</v>
      </c>
      <c r="H132" s="484">
        <v>327</v>
      </c>
      <c r="I132" s="485">
        <v>641</v>
      </c>
      <c r="J132" s="486">
        <v>65</v>
      </c>
      <c r="K132" s="484">
        <v>51</v>
      </c>
      <c r="L132" s="485">
        <v>58</v>
      </c>
      <c r="M132" s="486">
        <v>314</v>
      </c>
      <c r="N132" s="484">
        <v>327</v>
      </c>
      <c r="O132" s="485">
        <v>641</v>
      </c>
      <c r="P132" s="486">
        <v>33.299999999999997</v>
      </c>
      <c r="Q132" s="484">
        <v>31.8</v>
      </c>
      <c r="R132" s="485">
        <v>32.5</v>
      </c>
      <c r="S132" s="486">
        <v>314</v>
      </c>
      <c r="T132" s="484">
        <v>327</v>
      </c>
      <c r="U132" s="485">
        <v>641</v>
      </c>
      <c r="V132" s="486">
        <v>69</v>
      </c>
      <c r="W132" s="484">
        <v>54</v>
      </c>
      <c r="X132" s="485">
        <v>62</v>
      </c>
      <c r="Y132" s="486">
        <v>1545</v>
      </c>
      <c r="Z132" s="484">
        <v>1538</v>
      </c>
      <c r="AA132" s="485">
        <v>3083</v>
      </c>
      <c r="AB132" s="486">
        <v>71</v>
      </c>
      <c r="AC132" s="484">
        <v>57</v>
      </c>
      <c r="AD132" s="485">
        <v>64</v>
      </c>
      <c r="AE132" s="486">
        <v>1545</v>
      </c>
      <c r="AF132" s="484">
        <v>1538</v>
      </c>
      <c r="AG132" s="485">
        <v>3083</v>
      </c>
      <c r="AH132" s="486">
        <v>35.6</v>
      </c>
      <c r="AI132" s="484">
        <v>33.200000000000003</v>
      </c>
      <c r="AJ132" s="485">
        <v>34.4</v>
      </c>
      <c r="AK132" s="486">
        <v>1545</v>
      </c>
      <c r="AL132" s="484">
        <v>1538</v>
      </c>
      <c r="AM132" s="485">
        <v>3083</v>
      </c>
      <c r="AN132" s="486">
        <v>68</v>
      </c>
      <c r="AO132" s="484">
        <v>53</v>
      </c>
      <c r="AP132" s="485">
        <v>61</v>
      </c>
      <c r="AQ132" s="486">
        <v>1859</v>
      </c>
      <c r="AR132" s="484">
        <v>1865</v>
      </c>
      <c r="AS132" s="485">
        <v>3724</v>
      </c>
      <c r="AT132" s="486">
        <v>70</v>
      </c>
      <c r="AU132" s="484">
        <v>56</v>
      </c>
      <c r="AV132" s="485">
        <v>63</v>
      </c>
      <c r="AW132" s="486">
        <v>1859</v>
      </c>
      <c r="AX132" s="484">
        <v>1865</v>
      </c>
      <c r="AY132" s="485">
        <v>3724</v>
      </c>
      <c r="AZ132" s="486">
        <v>35.200000000000003</v>
      </c>
      <c r="BA132" s="484">
        <v>32.9</v>
      </c>
      <c r="BB132" s="485">
        <v>34.1</v>
      </c>
      <c r="BC132" s="486">
        <v>1859</v>
      </c>
      <c r="BD132" s="484">
        <v>1865</v>
      </c>
      <c r="BE132" s="485">
        <v>3724</v>
      </c>
    </row>
    <row r="133" spans="1:57" x14ac:dyDescent="0.35">
      <c r="A133" t="s">
        <v>105</v>
      </c>
      <c r="B133" t="s">
        <v>350</v>
      </c>
      <c r="C133" t="s">
        <v>338</v>
      </c>
      <c r="D133" s="486">
        <v>56</v>
      </c>
      <c r="E133" s="484">
        <v>47</v>
      </c>
      <c r="F133" s="485">
        <v>51</v>
      </c>
      <c r="G133" s="486">
        <v>288</v>
      </c>
      <c r="H133" s="484">
        <v>320</v>
      </c>
      <c r="I133" s="485">
        <v>608</v>
      </c>
      <c r="J133" s="486">
        <v>58</v>
      </c>
      <c r="K133" s="484">
        <v>48</v>
      </c>
      <c r="L133" s="485">
        <v>52</v>
      </c>
      <c r="M133" s="486">
        <v>288</v>
      </c>
      <c r="N133" s="484">
        <v>320</v>
      </c>
      <c r="O133" s="485">
        <v>608</v>
      </c>
      <c r="P133" s="486">
        <v>33.299999999999997</v>
      </c>
      <c r="Q133" s="484">
        <v>31</v>
      </c>
      <c r="R133" s="485">
        <v>32.1</v>
      </c>
      <c r="S133" s="486">
        <v>288</v>
      </c>
      <c r="T133" s="484">
        <v>320</v>
      </c>
      <c r="U133" s="485">
        <v>608</v>
      </c>
      <c r="V133" s="486">
        <v>72</v>
      </c>
      <c r="W133" s="484">
        <v>59</v>
      </c>
      <c r="X133" s="485">
        <v>65</v>
      </c>
      <c r="Y133" s="486">
        <v>1214</v>
      </c>
      <c r="Z133" s="484">
        <v>1332</v>
      </c>
      <c r="AA133" s="485">
        <v>2546</v>
      </c>
      <c r="AB133" s="486">
        <v>73</v>
      </c>
      <c r="AC133" s="484">
        <v>60</v>
      </c>
      <c r="AD133" s="485">
        <v>66</v>
      </c>
      <c r="AE133" s="486">
        <v>1214</v>
      </c>
      <c r="AF133" s="484">
        <v>1332</v>
      </c>
      <c r="AG133" s="485">
        <v>2546</v>
      </c>
      <c r="AH133" s="486">
        <v>36.4</v>
      </c>
      <c r="AI133" s="484">
        <v>34.1</v>
      </c>
      <c r="AJ133" s="485">
        <v>35.200000000000003</v>
      </c>
      <c r="AK133" s="486">
        <v>1214</v>
      </c>
      <c r="AL133" s="484">
        <v>1332</v>
      </c>
      <c r="AM133" s="485">
        <v>2546</v>
      </c>
      <c r="AN133" s="486">
        <v>69</v>
      </c>
      <c r="AO133" s="484">
        <v>56</v>
      </c>
      <c r="AP133" s="485">
        <v>63</v>
      </c>
      <c r="AQ133" s="486">
        <v>1502</v>
      </c>
      <c r="AR133" s="484">
        <v>1652</v>
      </c>
      <c r="AS133" s="485">
        <v>3154</v>
      </c>
      <c r="AT133" s="486">
        <v>70</v>
      </c>
      <c r="AU133" s="484">
        <v>58</v>
      </c>
      <c r="AV133" s="485">
        <v>64</v>
      </c>
      <c r="AW133" s="486">
        <v>1502</v>
      </c>
      <c r="AX133" s="484">
        <v>1652</v>
      </c>
      <c r="AY133" s="485">
        <v>3154</v>
      </c>
      <c r="AZ133" s="486">
        <v>35.799999999999997</v>
      </c>
      <c r="BA133" s="484">
        <v>33.5</v>
      </c>
      <c r="BB133" s="485">
        <v>34.6</v>
      </c>
      <c r="BC133" s="486">
        <v>1502</v>
      </c>
      <c r="BD133" s="484">
        <v>1652</v>
      </c>
      <c r="BE133" s="485">
        <v>3154</v>
      </c>
    </row>
    <row r="134" spans="1:57" x14ac:dyDescent="0.35">
      <c r="A134" t="s">
        <v>106</v>
      </c>
      <c r="B134" t="s">
        <v>351</v>
      </c>
      <c r="C134" t="s">
        <v>338</v>
      </c>
      <c r="D134" s="486">
        <v>57</v>
      </c>
      <c r="E134" s="484">
        <v>43</v>
      </c>
      <c r="F134" s="485">
        <v>50</v>
      </c>
      <c r="G134" s="486">
        <v>247</v>
      </c>
      <c r="H134" s="484">
        <v>279</v>
      </c>
      <c r="I134" s="485">
        <v>526</v>
      </c>
      <c r="J134" s="486">
        <v>60</v>
      </c>
      <c r="K134" s="484">
        <v>45</v>
      </c>
      <c r="L134" s="485">
        <v>52</v>
      </c>
      <c r="M134" s="486">
        <v>247</v>
      </c>
      <c r="N134" s="484">
        <v>279</v>
      </c>
      <c r="O134" s="485">
        <v>526</v>
      </c>
      <c r="P134" s="486">
        <v>33.6</v>
      </c>
      <c r="Q134" s="484">
        <v>31.3</v>
      </c>
      <c r="R134" s="485">
        <v>32.4</v>
      </c>
      <c r="S134" s="486">
        <v>247</v>
      </c>
      <c r="T134" s="484">
        <v>279</v>
      </c>
      <c r="U134" s="485">
        <v>526</v>
      </c>
      <c r="V134" s="486">
        <v>64</v>
      </c>
      <c r="W134" s="484">
        <v>53</v>
      </c>
      <c r="X134" s="485">
        <v>58</v>
      </c>
      <c r="Y134" s="486">
        <v>564</v>
      </c>
      <c r="Z134" s="484">
        <v>584</v>
      </c>
      <c r="AA134" s="485">
        <v>1148</v>
      </c>
      <c r="AB134" s="486">
        <v>67</v>
      </c>
      <c r="AC134" s="484">
        <v>54</v>
      </c>
      <c r="AD134" s="485">
        <v>61</v>
      </c>
      <c r="AE134" s="486">
        <v>564</v>
      </c>
      <c r="AF134" s="484">
        <v>584</v>
      </c>
      <c r="AG134" s="485">
        <v>1148</v>
      </c>
      <c r="AH134" s="486">
        <v>34.9</v>
      </c>
      <c r="AI134" s="484">
        <v>33.299999999999997</v>
      </c>
      <c r="AJ134" s="485">
        <v>34.1</v>
      </c>
      <c r="AK134" s="486">
        <v>564</v>
      </c>
      <c r="AL134" s="484">
        <v>584</v>
      </c>
      <c r="AM134" s="485">
        <v>1148</v>
      </c>
      <c r="AN134" s="486">
        <v>62</v>
      </c>
      <c r="AO134" s="484">
        <v>49</v>
      </c>
      <c r="AP134" s="485">
        <v>56</v>
      </c>
      <c r="AQ134" s="486">
        <v>811</v>
      </c>
      <c r="AR134" s="484">
        <v>863</v>
      </c>
      <c r="AS134" s="485">
        <v>1674</v>
      </c>
      <c r="AT134" s="486">
        <v>65</v>
      </c>
      <c r="AU134" s="484">
        <v>51</v>
      </c>
      <c r="AV134" s="485">
        <v>58</v>
      </c>
      <c r="AW134" s="486">
        <v>811</v>
      </c>
      <c r="AX134" s="484">
        <v>863</v>
      </c>
      <c r="AY134" s="485">
        <v>1674</v>
      </c>
      <c r="AZ134" s="486">
        <v>34.5</v>
      </c>
      <c r="BA134" s="484">
        <v>32.700000000000003</v>
      </c>
      <c r="BB134" s="485">
        <v>33.5</v>
      </c>
      <c r="BC134" s="486">
        <v>811</v>
      </c>
      <c r="BD134" s="484">
        <v>863</v>
      </c>
      <c r="BE134" s="485">
        <v>1674</v>
      </c>
    </row>
    <row r="135" spans="1:57" x14ac:dyDescent="0.35">
      <c r="A135" t="s">
        <v>130</v>
      </c>
      <c r="B135" t="s">
        <v>375</v>
      </c>
      <c r="C135" t="s">
        <v>372</v>
      </c>
      <c r="D135" s="486">
        <v>46</v>
      </c>
      <c r="E135" s="484">
        <v>30</v>
      </c>
      <c r="F135" s="485">
        <v>38</v>
      </c>
      <c r="G135" s="486">
        <v>226</v>
      </c>
      <c r="H135" s="484">
        <v>227</v>
      </c>
      <c r="I135" s="485">
        <v>453</v>
      </c>
      <c r="J135" s="486">
        <v>49</v>
      </c>
      <c r="K135" s="484">
        <v>31</v>
      </c>
      <c r="L135" s="485">
        <v>40</v>
      </c>
      <c r="M135" s="486">
        <v>226</v>
      </c>
      <c r="N135" s="484">
        <v>227</v>
      </c>
      <c r="O135" s="485">
        <v>453</v>
      </c>
      <c r="P135" s="486">
        <v>31.7</v>
      </c>
      <c r="Q135" s="484">
        <v>29.3</v>
      </c>
      <c r="R135" s="485">
        <v>30.5</v>
      </c>
      <c r="S135" s="486">
        <v>226</v>
      </c>
      <c r="T135" s="484">
        <v>227</v>
      </c>
      <c r="U135" s="485">
        <v>453</v>
      </c>
      <c r="V135" s="486">
        <v>73</v>
      </c>
      <c r="W135" s="484">
        <v>56</v>
      </c>
      <c r="X135" s="485">
        <v>64</v>
      </c>
      <c r="Y135" s="486">
        <v>2757</v>
      </c>
      <c r="Z135" s="484">
        <v>2884</v>
      </c>
      <c r="AA135" s="485">
        <v>5641</v>
      </c>
      <c r="AB135" s="486">
        <v>74</v>
      </c>
      <c r="AC135" s="484">
        <v>58</v>
      </c>
      <c r="AD135" s="485">
        <v>66</v>
      </c>
      <c r="AE135" s="486">
        <v>2757</v>
      </c>
      <c r="AF135" s="484">
        <v>2884</v>
      </c>
      <c r="AG135" s="485">
        <v>5641</v>
      </c>
      <c r="AH135" s="486">
        <v>35.700000000000003</v>
      </c>
      <c r="AI135" s="484">
        <v>33.700000000000003</v>
      </c>
      <c r="AJ135" s="485">
        <v>34.700000000000003</v>
      </c>
      <c r="AK135" s="486">
        <v>2757</v>
      </c>
      <c r="AL135" s="484">
        <v>2884</v>
      </c>
      <c r="AM135" s="485">
        <v>5641</v>
      </c>
      <c r="AN135" s="486">
        <v>71</v>
      </c>
      <c r="AO135" s="484">
        <v>54</v>
      </c>
      <c r="AP135" s="485">
        <v>62</v>
      </c>
      <c r="AQ135" s="486">
        <v>2983</v>
      </c>
      <c r="AR135" s="484">
        <v>3111</v>
      </c>
      <c r="AS135" s="485">
        <v>6094</v>
      </c>
      <c r="AT135" s="486">
        <v>72</v>
      </c>
      <c r="AU135" s="484">
        <v>56</v>
      </c>
      <c r="AV135" s="485">
        <v>64</v>
      </c>
      <c r="AW135" s="486">
        <v>2983</v>
      </c>
      <c r="AX135" s="484">
        <v>3111</v>
      </c>
      <c r="AY135" s="485">
        <v>6094</v>
      </c>
      <c r="AZ135" s="486">
        <v>35.4</v>
      </c>
      <c r="BA135" s="484">
        <v>33.299999999999997</v>
      </c>
      <c r="BB135" s="485">
        <v>34.299999999999997</v>
      </c>
      <c r="BC135" s="486">
        <v>2983</v>
      </c>
      <c r="BD135" s="484">
        <v>3111</v>
      </c>
      <c r="BE135" s="485">
        <v>6094</v>
      </c>
    </row>
    <row r="136" spans="1:57" x14ac:dyDescent="0.35">
      <c r="A136" t="s">
        <v>82</v>
      </c>
      <c r="B136" t="s">
        <v>327</v>
      </c>
      <c r="C136" t="s">
        <v>324</v>
      </c>
      <c r="D136" s="486">
        <v>49</v>
      </c>
      <c r="E136" s="484">
        <v>29</v>
      </c>
      <c r="F136" s="485">
        <v>39</v>
      </c>
      <c r="G136" s="486">
        <v>409</v>
      </c>
      <c r="H136" s="484">
        <v>389</v>
      </c>
      <c r="I136" s="485">
        <v>798</v>
      </c>
      <c r="J136" s="486">
        <v>51</v>
      </c>
      <c r="K136" s="484">
        <v>31</v>
      </c>
      <c r="L136" s="485">
        <v>41</v>
      </c>
      <c r="M136" s="486">
        <v>409</v>
      </c>
      <c r="N136" s="484">
        <v>389</v>
      </c>
      <c r="O136" s="485">
        <v>798</v>
      </c>
      <c r="P136" s="486">
        <v>31.8</v>
      </c>
      <c r="Q136" s="484">
        <v>29.2</v>
      </c>
      <c r="R136" s="485">
        <v>30.5</v>
      </c>
      <c r="S136" s="486">
        <v>409</v>
      </c>
      <c r="T136" s="484">
        <v>389</v>
      </c>
      <c r="U136" s="485">
        <v>798</v>
      </c>
      <c r="V136" s="486">
        <v>71</v>
      </c>
      <c r="W136" s="484">
        <v>53</v>
      </c>
      <c r="X136" s="485">
        <v>62</v>
      </c>
      <c r="Y136" s="486">
        <v>3214</v>
      </c>
      <c r="Z136" s="484">
        <v>3222</v>
      </c>
      <c r="AA136" s="485">
        <v>6436</v>
      </c>
      <c r="AB136" s="486">
        <v>72</v>
      </c>
      <c r="AC136" s="484">
        <v>55</v>
      </c>
      <c r="AD136" s="485">
        <v>64</v>
      </c>
      <c r="AE136" s="486">
        <v>3214</v>
      </c>
      <c r="AF136" s="484">
        <v>3222</v>
      </c>
      <c r="AG136" s="485">
        <v>6436</v>
      </c>
      <c r="AH136" s="486">
        <v>35.799999999999997</v>
      </c>
      <c r="AI136" s="484">
        <v>33.4</v>
      </c>
      <c r="AJ136" s="485">
        <v>34.6</v>
      </c>
      <c r="AK136" s="486">
        <v>3214</v>
      </c>
      <c r="AL136" s="484">
        <v>3222</v>
      </c>
      <c r="AM136" s="485">
        <v>6436</v>
      </c>
      <c r="AN136" s="486">
        <v>69</v>
      </c>
      <c r="AO136" s="484">
        <v>50</v>
      </c>
      <c r="AP136" s="485">
        <v>59</v>
      </c>
      <c r="AQ136" s="486">
        <v>3623</v>
      </c>
      <c r="AR136" s="484">
        <v>3611</v>
      </c>
      <c r="AS136" s="485">
        <v>7234</v>
      </c>
      <c r="AT136" s="486">
        <v>70</v>
      </c>
      <c r="AU136" s="484">
        <v>52</v>
      </c>
      <c r="AV136" s="485">
        <v>61</v>
      </c>
      <c r="AW136" s="486">
        <v>3623</v>
      </c>
      <c r="AX136" s="484">
        <v>3611</v>
      </c>
      <c r="AY136" s="485">
        <v>7234</v>
      </c>
      <c r="AZ136" s="486">
        <v>35.4</v>
      </c>
      <c r="BA136" s="484">
        <v>32.9</v>
      </c>
      <c r="BB136" s="485">
        <v>34.200000000000003</v>
      </c>
      <c r="BC136" s="486">
        <v>3623</v>
      </c>
      <c r="BD136" s="484">
        <v>3611</v>
      </c>
      <c r="BE136" s="485">
        <v>7234</v>
      </c>
    </row>
    <row r="137" spans="1:57" x14ac:dyDescent="0.35">
      <c r="A137" t="s">
        <v>21</v>
      </c>
      <c r="B137" t="s">
        <v>267</v>
      </c>
      <c r="C137" t="s">
        <v>260</v>
      </c>
      <c r="D137" s="486">
        <v>48</v>
      </c>
      <c r="E137" s="484">
        <v>30</v>
      </c>
      <c r="F137" s="485">
        <v>38</v>
      </c>
      <c r="G137" s="486">
        <v>323</v>
      </c>
      <c r="H137" s="484">
        <v>405</v>
      </c>
      <c r="I137" s="485">
        <v>728</v>
      </c>
      <c r="J137" s="486">
        <v>50</v>
      </c>
      <c r="K137" s="484">
        <v>33</v>
      </c>
      <c r="L137" s="485">
        <v>41</v>
      </c>
      <c r="M137" s="486">
        <v>323</v>
      </c>
      <c r="N137" s="484">
        <v>405</v>
      </c>
      <c r="O137" s="485">
        <v>728</v>
      </c>
      <c r="P137" s="486">
        <v>31.7</v>
      </c>
      <c r="Q137" s="484">
        <v>28.8</v>
      </c>
      <c r="R137" s="485">
        <v>30.1</v>
      </c>
      <c r="S137" s="486">
        <v>323</v>
      </c>
      <c r="T137" s="484">
        <v>405</v>
      </c>
      <c r="U137" s="485">
        <v>728</v>
      </c>
      <c r="V137" s="486">
        <v>68</v>
      </c>
      <c r="W137" s="484">
        <v>51</v>
      </c>
      <c r="X137" s="485">
        <v>59</v>
      </c>
      <c r="Y137" s="486">
        <v>2099</v>
      </c>
      <c r="Z137" s="484">
        <v>2324</v>
      </c>
      <c r="AA137" s="485">
        <v>4423</v>
      </c>
      <c r="AB137" s="486">
        <v>70</v>
      </c>
      <c r="AC137" s="484">
        <v>54</v>
      </c>
      <c r="AD137" s="485">
        <v>62</v>
      </c>
      <c r="AE137" s="486">
        <v>2099</v>
      </c>
      <c r="AF137" s="484">
        <v>2324</v>
      </c>
      <c r="AG137" s="485">
        <v>4423</v>
      </c>
      <c r="AH137" s="486">
        <v>35.1</v>
      </c>
      <c r="AI137" s="484">
        <v>32.9</v>
      </c>
      <c r="AJ137" s="485">
        <v>33.9</v>
      </c>
      <c r="AK137" s="486">
        <v>2099</v>
      </c>
      <c r="AL137" s="484">
        <v>2324</v>
      </c>
      <c r="AM137" s="485">
        <v>4423</v>
      </c>
      <c r="AN137" s="486">
        <v>65</v>
      </c>
      <c r="AO137" s="484">
        <v>48</v>
      </c>
      <c r="AP137" s="485">
        <v>56</v>
      </c>
      <c r="AQ137" s="486">
        <v>2422</v>
      </c>
      <c r="AR137" s="484">
        <v>2729</v>
      </c>
      <c r="AS137" s="485">
        <v>5151</v>
      </c>
      <c r="AT137" s="486">
        <v>67</v>
      </c>
      <c r="AU137" s="484">
        <v>51</v>
      </c>
      <c r="AV137" s="485">
        <v>59</v>
      </c>
      <c r="AW137" s="486">
        <v>2422</v>
      </c>
      <c r="AX137" s="484">
        <v>2729</v>
      </c>
      <c r="AY137" s="485">
        <v>5151</v>
      </c>
      <c r="AZ137" s="486">
        <v>34.6</v>
      </c>
      <c r="BA137" s="484">
        <v>32.299999999999997</v>
      </c>
      <c r="BB137" s="485">
        <v>33.4</v>
      </c>
      <c r="BC137" s="486">
        <v>2422</v>
      </c>
      <c r="BD137" s="484">
        <v>2729</v>
      </c>
      <c r="BE137" s="485">
        <v>5151</v>
      </c>
    </row>
    <row r="138" spans="1:57" x14ac:dyDescent="0.35">
      <c r="A138" t="s">
        <v>56</v>
      </c>
      <c r="B138" t="s">
        <v>301</v>
      </c>
      <c r="C138" t="s">
        <v>299</v>
      </c>
      <c r="D138" s="486">
        <v>50</v>
      </c>
      <c r="E138" s="484">
        <v>33</v>
      </c>
      <c r="F138" s="485">
        <v>41</v>
      </c>
      <c r="G138" s="486">
        <v>631</v>
      </c>
      <c r="H138" s="484">
        <v>663</v>
      </c>
      <c r="I138" s="485">
        <v>1294</v>
      </c>
      <c r="J138" s="486">
        <v>52</v>
      </c>
      <c r="K138" s="484">
        <v>37</v>
      </c>
      <c r="L138" s="485">
        <v>44</v>
      </c>
      <c r="M138" s="486">
        <v>631</v>
      </c>
      <c r="N138" s="484">
        <v>663</v>
      </c>
      <c r="O138" s="485">
        <v>1294</v>
      </c>
      <c r="P138" s="486">
        <v>33</v>
      </c>
      <c r="Q138" s="484">
        <v>29.7</v>
      </c>
      <c r="R138" s="485">
        <v>31.3</v>
      </c>
      <c r="S138" s="486">
        <v>631</v>
      </c>
      <c r="T138" s="484">
        <v>663</v>
      </c>
      <c r="U138" s="485">
        <v>1294</v>
      </c>
      <c r="V138" s="486">
        <v>71</v>
      </c>
      <c r="W138" s="484">
        <v>53</v>
      </c>
      <c r="X138" s="485">
        <v>62</v>
      </c>
      <c r="Y138" s="486">
        <v>3455</v>
      </c>
      <c r="Z138" s="484">
        <v>3622</v>
      </c>
      <c r="AA138" s="485">
        <v>7077</v>
      </c>
      <c r="AB138" s="486">
        <v>74</v>
      </c>
      <c r="AC138" s="484">
        <v>56</v>
      </c>
      <c r="AD138" s="485">
        <v>65</v>
      </c>
      <c r="AE138" s="486">
        <v>3455</v>
      </c>
      <c r="AF138" s="484">
        <v>3622</v>
      </c>
      <c r="AG138" s="485">
        <v>7077</v>
      </c>
      <c r="AH138" s="486">
        <v>37.299999999999997</v>
      </c>
      <c r="AI138" s="484">
        <v>34.299999999999997</v>
      </c>
      <c r="AJ138" s="485">
        <v>35.799999999999997</v>
      </c>
      <c r="AK138" s="486">
        <v>3455</v>
      </c>
      <c r="AL138" s="484">
        <v>3622</v>
      </c>
      <c r="AM138" s="485">
        <v>7077</v>
      </c>
      <c r="AN138" s="486">
        <v>68</v>
      </c>
      <c r="AO138" s="484">
        <v>50</v>
      </c>
      <c r="AP138" s="485">
        <v>59</v>
      </c>
      <c r="AQ138" s="486">
        <v>4086</v>
      </c>
      <c r="AR138" s="484">
        <v>4285</v>
      </c>
      <c r="AS138" s="485">
        <v>8371</v>
      </c>
      <c r="AT138" s="486">
        <v>70</v>
      </c>
      <c r="AU138" s="484">
        <v>53</v>
      </c>
      <c r="AV138" s="485">
        <v>62</v>
      </c>
      <c r="AW138" s="486">
        <v>4086</v>
      </c>
      <c r="AX138" s="484">
        <v>4285</v>
      </c>
      <c r="AY138" s="485">
        <v>8371</v>
      </c>
      <c r="AZ138" s="486">
        <v>36.700000000000003</v>
      </c>
      <c r="BA138" s="484">
        <v>33.6</v>
      </c>
      <c r="BB138" s="485">
        <v>35.1</v>
      </c>
      <c r="BC138" s="486">
        <v>4086</v>
      </c>
      <c r="BD138" s="484">
        <v>4285</v>
      </c>
      <c r="BE138" s="485">
        <v>8371</v>
      </c>
    </row>
    <row r="139" spans="1:57" x14ac:dyDescent="0.35">
      <c r="A139" t="s">
        <v>152</v>
      </c>
      <c r="B139" t="s">
        <v>396</v>
      </c>
      <c r="C139" t="s">
        <v>392</v>
      </c>
      <c r="D139" s="486">
        <v>58</v>
      </c>
      <c r="E139" s="484">
        <v>41</v>
      </c>
      <c r="F139" s="485">
        <v>49</v>
      </c>
      <c r="G139" s="486">
        <v>479</v>
      </c>
      <c r="H139" s="484">
        <v>568</v>
      </c>
      <c r="I139" s="485">
        <v>1047</v>
      </c>
      <c r="J139" s="486">
        <v>59</v>
      </c>
      <c r="K139" s="484">
        <v>42</v>
      </c>
      <c r="L139" s="485">
        <v>50</v>
      </c>
      <c r="M139" s="486">
        <v>479</v>
      </c>
      <c r="N139" s="484">
        <v>568</v>
      </c>
      <c r="O139" s="485">
        <v>1047</v>
      </c>
      <c r="P139" s="486">
        <v>33.299999999999997</v>
      </c>
      <c r="Q139" s="484">
        <v>30.8</v>
      </c>
      <c r="R139" s="485">
        <v>32</v>
      </c>
      <c r="S139" s="486">
        <v>479</v>
      </c>
      <c r="T139" s="484">
        <v>568</v>
      </c>
      <c r="U139" s="485">
        <v>1047</v>
      </c>
      <c r="V139" s="486">
        <v>78</v>
      </c>
      <c r="W139" s="484">
        <v>61</v>
      </c>
      <c r="X139" s="485">
        <v>69</v>
      </c>
      <c r="Y139" s="486">
        <v>3252</v>
      </c>
      <c r="Z139" s="484">
        <v>3436</v>
      </c>
      <c r="AA139" s="485">
        <v>6688</v>
      </c>
      <c r="AB139" s="486">
        <v>79</v>
      </c>
      <c r="AC139" s="484">
        <v>62</v>
      </c>
      <c r="AD139" s="485">
        <v>71</v>
      </c>
      <c r="AE139" s="486">
        <v>3252</v>
      </c>
      <c r="AF139" s="484">
        <v>3436</v>
      </c>
      <c r="AG139" s="485">
        <v>6688</v>
      </c>
      <c r="AH139" s="486">
        <v>36.700000000000003</v>
      </c>
      <c r="AI139" s="484">
        <v>34.5</v>
      </c>
      <c r="AJ139" s="485">
        <v>35.6</v>
      </c>
      <c r="AK139" s="486">
        <v>3252</v>
      </c>
      <c r="AL139" s="484">
        <v>3436</v>
      </c>
      <c r="AM139" s="485">
        <v>6688</v>
      </c>
      <c r="AN139" s="486">
        <v>76</v>
      </c>
      <c r="AO139" s="484">
        <v>58</v>
      </c>
      <c r="AP139" s="485">
        <v>67</v>
      </c>
      <c r="AQ139" s="486">
        <v>3731</v>
      </c>
      <c r="AR139" s="484">
        <v>4004</v>
      </c>
      <c r="AS139" s="485">
        <v>7735</v>
      </c>
      <c r="AT139" s="486">
        <v>77</v>
      </c>
      <c r="AU139" s="484">
        <v>59</v>
      </c>
      <c r="AV139" s="485">
        <v>68</v>
      </c>
      <c r="AW139" s="486">
        <v>3731</v>
      </c>
      <c r="AX139" s="484">
        <v>4004</v>
      </c>
      <c r="AY139" s="485">
        <v>7735</v>
      </c>
      <c r="AZ139" s="486">
        <v>36.299999999999997</v>
      </c>
      <c r="BA139" s="484">
        <v>34</v>
      </c>
      <c r="BB139" s="485">
        <v>35.1</v>
      </c>
      <c r="BC139" s="486">
        <v>3731</v>
      </c>
      <c r="BD139" s="484">
        <v>4004</v>
      </c>
      <c r="BE139" s="485">
        <v>7735</v>
      </c>
    </row>
    <row r="140" spans="1:57" x14ac:dyDescent="0.35">
      <c r="A140" t="s">
        <v>153</v>
      </c>
      <c r="B140" t="s">
        <v>397</v>
      </c>
      <c r="C140" t="s">
        <v>392</v>
      </c>
      <c r="D140" s="486">
        <v>56</v>
      </c>
      <c r="E140" s="484">
        <v>32</v>
      </c>
      <c r="F140" s="485">
        <v>44</v>
      </c>
      <c r="G140" s="486">
        <v>230</v>
      </c>
      <c r="H140" s="484">
        <v>238</v>
      </c>
      <c r="I140" s="485">
        <v>468</v>
      </c>
      <c r="J140" s="486">
        <v>57</v>
      </c>
      <c r="K140" s="484">
        <v>34</v>
      </c>
      <c r="L140" s="485">
        <v>45</v>
      </c>
      <c r="M140" s="486">
        <v>230</v>
      </c>
      <c r="N140" s="484">
        <v>238</v>
      </c>
      <c r="O140" s="485">
        <v>468</v>
      </c>
      <c r="P140" s="486">
        <v>33.5</v>
      </c>
      <c r="Q140" s="484">
        <v>29.7</v>
      </c>
      <c r="R140" s="485">
        <v>31.6</v>
      </c>
      <c r="S140" s="486">
        <v>230</v>
      </c>
      <c r="T140" s="484">
        <v>238</v>
      </c>
      <c r="U140" s="485">
        <v>468</v>
      </c>
      <c r="V140" s="486">
        <v>77</v>
      </c>
      <c r="W140" s="484">
        <v>62</v>
      </c>
      <c r="X140" s="485">
        <v>70</v>
      </c>
      <c r="Y140" s="486">
        <v>1795</v>
      </c>
      <c r="Z140" s="484">
        <v>1796</v>
      </c>
      <c r="AA140" s="485">
        <v>3591</v>
      </c>
      <c r="AB140" s="486">
        <v>78</v>
      </c>
      <c r="AC140" s="484">
        <v>63</v>
      </c>
      <c r="AD140" s="485">
        <v>70</v>
      </c>
      <c r="AE140" s="486">
        <v>1795</v>
      </c>
      <c r="AF140" s="484">
        <v>1796</v>
      </c>
      <c r="AG140" s="485">
        <v>3591</v>
      </c>
      <c r="AH140" s="486">
        <v>36.6</v>
      </c>
      <c r="AI140" s="484">
        <v>34.700000000000003</v>
      </c>
      <c r="AJ140" s="485">
        <v>35.6</v>
      </c>
      <c r="AK140" s="486">
        <v>1795</v>
      </c>
      <c r="AL140" s="484">
        <v>1796</v>
      </c>
      <c r="AM140" s="485">
        <v>3591</v>
      </c>
      <c r="AN140" s="486">
        <v>74</v>
      </c>
      <c r="AO140" s="484">
        <v>59</v>
      </c>
      <c r="AP140" s="485">
        <v>67</v>
      </c>
      <c r="AQ140" s="486">
        <v>2025</v>
      </c>
      <c r="AR140" s="484">
        <v>2034</v>
      </c>
      <c r="AS140" s="485">
        <v>4059</v>
      </c>
      <c r="AT140" s="486">
        <v>75</v>
      </c>
      <c r="AU140" s="484">
        <v>60</v>
      </c>
      <c r="AV140" s="485">
        <v>68</v>
      </c>
      <c r="AW140" s="486">
        <v>2025</v>
      </c>
      <c r="AX140" s="484">
        <v>2034</v>
      </c>
      <c r="AY140" s="485">
        <v>4059</v>
      </c>
      <c r="AZ140" s="486">
        <v>36.299999999999997</v>
      </c>
      <c r="BA140" s="484">
        <v>34.1</v>
      </c>
      <c r="BB140" s="485">
        <v>35.200000000000003</v>
      </c>
      <c r="BC140" s="486">
        <v>2025</v>
      </c>
      <c r="BD140" s="484">
        <v>2034</v>
      </c>
      <c r="BE140" s="485">
        <v>4059</v>
      </c>
    </row>
    <row r="141" spans="1:57" x14ac:dyDescent="0.35">
      <c r="A141" t="s">
        <v>131</v>
      </c>
      <c r="B141" t="s">
        <v>376</v>
      </c>
      <c r="C141" t="s">
        <v>372</v>
      </c>
      <c r="D141" s="486">
        <v>57</v>
      </c>
      <c r="E141" s="484">
        <v>40</v>
      </c>
      <c r="F141" s="485">
        <v>48</v>
      </c>
      <c r="G141" s="486">
        <v>399</v>
      </c>
      <c r="H141" s="484">
        <v>415</v>
      </c>
      <c r="I141" s="485">
        <v>814</v>
      </c>
      <c r="J141" s="486">
        <v>59</v>
      </c>
      <c r="K141" s="484">
        <v>40</v>
      </c>
      <c r="L141" s="485">
        <v>49</v>
      </c>
      <c r="M141" s="486">
        <v>399</v>
      </c>
      <c r="N141" s="484">
        <v>415</v>
      </c>
      <c r="O141" s="485">
        <v>814</v>
      </c>
      <c r="P141" s="486">
        <v>33.9</v>
      </c>
      <c r="Q141" s="484">
        <v>31</v>
      </c>
      <c r="R141" s="485">
        <v>32.4</v>
      </c>
      <c r="S141" s="486">
        <v>399</v>
      </c>
      <c r="T141" s="484">
        <v>415</v>
      </c>
      <c r="U141" s="485">
        <v>814</v>
      </c>
      <c r="V141" s="486">
        <v>76</v>
      </c>
      <c r="W141" s="484">
        <v>59</v>
      </c>
      <c r="X141" s="485">
        <v>67</v>
      </c>
      <c r="Y141" s="486">
        <v>2208</v>
      </c>
      <c r="Z141" s="484">
        <v>2420</v>
      </c>
      <c r="AA141" s="485">
        <v>4628</v>
      </c>
      <c r="AB141" s="486">
        <v>77</v>
      </c>
      <c r="AC141" s="484">
        <v>61</v>
      </c>
      <c r="AD141" s="485">
        <v>68</v>
      </c>
      <c r="AE141" s="486">
        <v>2208</v>
      </c>
      <c r="AF141" s="484">
        <v>2420</v>
      </c>
      <c r="AG141" s="485">
        <v>4628</v>
      </c>
      <c r="AH141" s="486">
        <v>37.6</v>
      </c>
      <c r="AI141" s="484">
        <v>35</v>
      </c>
      <c r="AJ141" s="485">
        <v>36.200000000000003</v>
      </c>
      <c r="AK141" s="486">
        <v>2208</v>
      </c>
      <c r="AL141" s="484">
        <v>2420</v>
      </c>
      <c r="AM141" s="485">
        <v>4628</v>
      </c>
      <c r="AN141" s="486">
        <v>73</v>
      </c>
      <c r="AO141" s="484">
        <v>56</v>
      </c>
      <c r="AP141" s="485">
        <v>64</v>
      </c>
      <c r="AQ141" s="486">
        <v>2607</v>
      </c>
      <c r="AR141" s="484">
        <v>2835</v>
      </c>
      <c r="AS141" s="485">
        <v>5442</v>
      </c>
      <c r="AT141" s="486">
        <v>74</v>
      </c>
      <c r="AU141" s="484">
        <v>58</v>
      </c>
      <c r="AV141" s="485">
        <v>66</v>
      </c>
      <c r="AW141" s="486">
        <v>2607</v>
      </c>
      <c r="AX141" s="484">
        <v>2835</v>
      </c>
      <c r="AY141" s="485">
        <v>5442</v>
      </c>
      <c r="AZ141" s="486">
        <v>37.1</v>
      </c>
      <c r="BA141" s="484">
        <v>34.4</v>
      </c>
      <c r="BB141" s="485">
        <v>35.700000000000003</v>
      </c>
      <c r="BC141" s="486">
        <v>2607</v>
      </c>
      <c r="BD141" s="484">
        <v>2835</v>
      </c>
      <c r="BE141" s="485">
        <v>5442</v>
      </c>
    </row>
    <row r="142" spans="1:57" x14ac:dyDescent="0.35">
      <c r="A142" t="s">
        <v>83</v>
      </c>
      <c r="B142" t="s">
        <v>328</v>
      </c>
      <c r="C142" t="s">
        <v>324</v>
      </c>
      <c r="D142" s="486">
        <v>49</v>
      </c>
      <c r="E142" s="484">
        <v>34</v>
      </c>
      <c r="F142" s="485">
        <v>41</v>
      </c>
      <c r="G142" s="486">
        <v>1087</v>
      </c>
      <c r="H142" s="484">
        <v>1148</v>
      </c>
      <c r="I142" s="485">
        <v>2235</v>
      </c>
      <c r="J142" s="486">
        <v>52</v>
      </c>
      <c r="K142" s="484">
        <v>36</v>
      </c>
      <c r="L142" s="485">
        <v>43</v>
      </c>
      <c r="M142" s="486">
        <v>1087</v>
      </c>
      <c r="N142" s="484">
        <v>1148</v>
      </c>
      <c r="O142" s="485">
        <v>2235</v>
      </c>
      <c r="P142" s="486">
        <v>32.200000000000003</v>
      </c>
      <c r="Q142" s="484">
        <v>29.8</v>
      </c>
      <c r="R142" s="485">
        <v>31</v>
      </c>
      <c r="S142" s="486">
        <v>1087</v>
      </c>
      <c r="T142" s="484">
        <v>1148</v>
      </c>
      <c r="U142" s="485">
        <v>2235</v>
      </c>
      <c r="V142" s="486">
        <v>71</v>
      </c>
      <c r="W142" s="484">
        <v>53</v>
      </c>
      <c r="X142" s="485">
        <v>62</v>
      </c>
      <c r="Y142" s="486">
        <v>6889</v>
      </c>
      <c r="Z142" s="484">
        <v>7320</v>
      </c>
      <c r="AA142" s="485">
        <v>14209</v>
      </c>
      <c r="AB142" s="486">
        <v>73</v>
      </c>
      <c r="AC142" s="484">
        <v>56</v>
      </c>
      <c r="AD142" s="485">
        <v>64</v>
      </c>
      <c r="AE142" s="486">
        <v>6889</v>
      </c>
      <c r="AF142" s="484">
        <v>7320</v>
      </c>
      <c r="AG142" s="485">
        <v>14209</v>
      </c>
      <c r="AH142" s="486">
        <v>36.299999999999997</v>
      </c>
      <c r="AI142" s="484">
        <v>33.799999999999997</v>
      </c>
      <c r="AJ142" s="485">
        <v>35</v>
      </c>
      <c r="AK142" s="486">
        <v>6889</v>
      </c>
      <c r="AL142" s="484">
        <v>7320</v>
      </c>
      <c r="AM142" s="485">
        <v>14209</v>
      </c>
      <c r="AN142" s="486">
        <v>68</v>
      </c>
      <c r="AO142" s="484">
        <v>51</v>
      </c>
      <c r="AP142" s="485">
        <v>59</v>
      </c>
      <c r="AQ142" s="486">
        <v>7976</v>
      </c>
      <c r="AR142" s="484">
        <v>8468</v>
      </c>
      <c r="AS142" s="485">
        <v>16444</v>
      </c>
      <c r="AT142" s="486">
        <v>70</v>
      </c>
      <c r="AU142" s="484">
        <v>53</v>
      </c>
      <c r="AV142" s="485">
        <v>61</v>
      </c>
      <c r="AW142" s="486">
        <v>7976</v>
      </c>
      <c r="AX142" s="484">
        <v>8468</v>
      </c>
      <c r="AY142" s="485">
        <v>16444</v>
      </c>
      <c r="AZ142" s="486">
        <v>35.700000000000003</v>
      </c>
      <c r="BA142" s="484">
        <v>33.299999999999997</v>
      </c>
      <c r="BB142" s="485">
        <v>34.5</v>
      </c>
      <c r="BC142" s="486">
        <v>7976</v>
      </c>
      <c r="BD142" s="484">
        <v>8468</v>
      </c>
      <c r="BE142" s="485">
        <v>16444</v>
      </c>
    </row>
    <row r="143" spans="1:57" x14ac:dyDescent="0.35">
      <c r="A143" t="s">
        <v>154</v>
      </c>
      <c r="B143" t="s">
        <v>398</v>
      </c>
      <c r="C143" t="s">
        <v>392</v>
      </c>
      <c r="D143" s="486">
        <v>42</v>
      </c>
      <c r="E143" s="484">
        <v>28</v>
      </c>
      <c r="F143" s="485">
        <v>34</v>
      </c>
      <c r="G143" s="486">
        <v>366</v>
      </c>
      <c r="H143" s="484">
        <v>428</v>
      </c>
      <c r="I143" s="485">
        <v>794</v>
      </c>
      <c r="J143" s="486">
        <v>43</v>
      </c>
      <c r="K143" s="484">
        <v>29</v>
      </c>
      <c r="L143" s="485">
        <v>35</v>
      </c>
      <c r="M143" s="486">
        <v>366</v>
      </c>
      <c r="N143" s="484">
        <v>428</v>
      </c>
      <c r="O143" s="485">
        <v>794</v>
      </c>
      <c r="P143" s="486">
        <v>31.6</v>
      </c>
      <c r="Q143" s="484">
        <v>29.1</v>
      </c>
      <c r="R143" s="485">
        <v>30.3</v>
      </c>
      <c r="S143" s="486">
        <v>366</v>
      </c>
      <c r="T143" s="484">
        <v>428</v>
      </c>
      <c r="U143" s="485">
        <v>794</v>
      </c>
      <c r="V143" s="486">
        <v>66</v>
      </c>
      <c r="W143" s="484">
        <v>50</v>
      </c>
      <c r="X143" s="485">
        <v>58</v>
      </c>
      <c r="Y143" s="486">
        <v>2908</v>
      </c>
      <c r="Z143" s="484">
        <v>2983</v>
      </c>
      <c r="AA143" s="485">
        <v>5891</v>
      </c>
      <c r="AB143" s="486">
        <v>68</v>
      </c>
      <c r="AC143" s="484">
        <v>53</v>
      </c>
      <c r="AD143" s="485">
        <v>60</v>
      </c>
      <c r="AE143" s="486">
        <v>2908</v>
      </c>
      <c r="AF143" s="484">
        <v>2983</v>
      </c>
      <c r="AG143" s="485">
        <v>5891</v>
      </c>
      <c r="AH143" s="486">
        <v>36.299999999999997</v>
      </c>
      <c r="AI143" s="484">
        <v>33.700000000000003</v>
      </c>
      <c r="AJ143" s="485">
        <v>35</v>
      </c>
      <c r="AK143" s="486">
        <v>2908</v>
      </c>
      <c r="AL143" s="484">
        <v>2983</v>
      </c>
      <c r="AM143" s="485">
        <v>5891</v>
      </c>
      <c r="AN143" s="486">
        <v>63</v>
      </c>
      <c r="AO143" s="484">
        <v>48</v>
      </c>
      <c r="AP143" s="485">
        <v>55</v>
      </c>
      <c r="AQ143" s="486">
        <v>3274</v>
      </c>
      <c r="AR143" s="484">
        <v>3411</v>
      </c>
      <c r="AS143" s="485">
        <v>6685</v>
      </c>
      <c r="AT143" s="486">
        <v>65</v>
      </c>
      <c r="AU143" s="484">
        <v>50</v>
      </c>
      <c r="AV143" s="485">
        <v>57</v>
      </c>
      <c r="AW143" s="486">
        <v>3274</v>
      </c>
      <c r="AX143" s="484">
        <v>3411</v>
      </c>
      <c r="AY143" s="485">
        <v>6685</v>
      </c>
      <c r="AZ143" s="486">
        <v>35.700000000000003</v>
      </c>
      <c r="BA143" s="484">
        <v>33.1</v>
      </c>
      <c r="BB143" s="485">
        <v>34.4</v>
      </c>
      <c r="BC143" s="486">
        <v>3274</v>
      </c>
      <c r="BD143" s="484">
        <v>3411</v>
      </c>
      <c r="BE143" s="485">
        <v>6685</v>
      </c>
    </row>
    <row r="144" spans="1:57" x14ac:dyDescent="0.35">
      <c r="A144" t="s">
        <v>132</v>
      </c>
      <c r="B144" t="s">
        <v>377</v>
      </c>
      <c r="C144" t="s">
        <v>372</v>
      </c>
      <c r="D144" s="486">
        <v>56</v>
      </c>
      <c r="E144" s="484">
        <v>33</v>
      </c>
      <c r="F144" s="485">
        <v>44</v>
      </c>
      <c r="G144" s="486">
        <v>780</v>
      </c>
      <c r="H144" s="484">
        <v>794</v>
      </c>
      <c r="I144" s="485">
        <v>1574</v>
      </c>
      <c r="J144" s="486">
        <v>58</v>
      </c>
      <c r="K144" s="484">
        <v>35</v>
      </c>
      <c r="L144" s="485">
        <v>47</v>
      </c>
      <c r="M144" s="486">
        <v>780</v>
      </c>
      <c r="N144" s="484">
        <v>794</v>
      </c>
      <c r="O144" s="485">
        <v>1574</v>
      </c>
      <c r="P144" s="486">
        <v>33.1</v>
      </c>
      <c r="Q144" s="484">
        <v>29.8</v>
      </c>
      <c r="R144" s="485">
        <v>31.4</v>
      </c>
      <c r="S144" s="486">
        <v>780</v>
      </c>
      <c r="T144" s="484">
        <v>794</v>
      </c>
      <c r="U144" s="485">
        <v>1574</v>
      </c>
      <c r="V144" s="486">
        <v>77</v>
      </c>
      <c r="W144" s="484">
        <v>60</v>
      </c>
      <c r="X144" s="485">
        <v>68</v>
      </c>
      <c r="Y144" s="486">
        <v>6581</v>
      </c>
      <c r="Z144" s="484">
        <v>6822</v>
      </c>
      <c r="AA144" s="485">
        <v>13403</v>
      </c>
      <c r="AB144" s="486">
        <v>79</v>
      </c>
      <c r="AC144" s="484">
        <v>61</v>
      </c>
      <c r="AD144" s="485">
        <v>70</v>
      </c>
      <c r="AE144" s="486">
        <v>6581</v>
      </c>
      <c r="AF144" s="484">
        <v>6822</v>
      </c>
      <c r="AG144" s="485">
        <v>13403</v>
      </c>
      <c r="AH144" s="486">
        <v>36.700000000000003</v>
      </c>
      <c r="AI144" s="484">
        <v>34.200000000000003</v>
      </c>
      <c r="AJ144" s="485">
        <v>35.4</v>
      </c>
      <c r="AK144" s="486">
        <v>6581</v>
      </c>
      <c r="AL144" s="484">
        <v>6822</v>
      </c>
      <c r="AM144" s="485">
        <v>13403</v>
      </c>
      <c r="AN144" s="486">
        <v>75</v>
      </c>
      <c r="AO144" s="484">
        <v>57</v>
      </c>
      <c r="AP144" s="485">
        <v>66</v>
      </c>
      <c r="AQ144" s="486">
        <v>7361</v>
      </c>
      <c r="AR144" s="484">
        <v>7616</v>
      </c>
      <c r="AS144" s="485">
        <v>14977</v>
      </c>
      <c r="AT144" s="486">
        <v>77</v>
      </c>
      <c r="AU144" s="484">
        <v>59</v>
      </c>
      <c r="AV144" s="485">
        <v>67</v>
      </c>
      <c r="AW144" s="486">
        <v>7361</v>
      </c>
      <c r="AX144" s="484">
        <v>7616</v>
      </c>
      <c r="AY144" s="485">
        <v>14977</v>
      </c>
      <c r="AZ144" s="486">
        <v>36.299999999999997</v>
      </c>
      <c r="BA144" s="484">
        <v>33.799999999999997</v>
      </c>
      <c r="BB144" s="485">
        <v>35</v>
      </c>
      <c r="BC144" s="486">
        <v>7361</v>
      </c>
      <c r="BD144" s="484">
        <v>7616</v>
      </c>
      <c r="BE144" s="485">
        <v>14977</v>
      </c>
    </row>
    <row r="145" spans="1:57" x14ac:dyDescent="0.35">
      <c r="A145" t="s">
        <v>84</v>
      </c>
      <c r="B145" t="s">
        <v>329</v>
      </c>
      <c r="C145" t="s">
        <v>324</v>
      </c>
      <c r="D145" s="486">
        <v>51</v>
      </c>
      <c r="E145" s="484">
        <v>36</v>
      </c>
      <c r="F145" s="485">
        <v>44</v>
      </c>
      <c r="G145" s="486">
        <v>784</v>
      </c>
      <c r="H145" s="484">
        <v>793</v>
      </c>
      <c r="I145" s="485">
        <v>1577</v>
      </c>
      <c r="J145" s="486">
        <v>53</v>
      </c>
      <c r="K145" s="484">
        <v>38</v>
      </c>
      <c r="L145" s="485">
        <v>46</v>
      </c>
      <c r="M145" s="486">
        <v>784</v>
      </c>
      <c r="N145" s="484">
        <v>793</v>
      </c>
      <c r="O145" s="485">
        <v>1577</v>
      </c>
      <c r="P145" s="486">
        <v>32.299999999999997</v>
      </c>
      <c r="Q145" s="484">
        <v>29.9</v>
      </c>
      <c r="R145" s="485">
        <v>31.1</v>
      </c>
      <c r="S145" s="486">
        <v>784</v>
      </c>
      <c r="T145" s="484">
        <v>793</v>
      </c>
      <c r="U145" s="485">
        <v>1577</v>
      </c>
      <c r="V145" s="486">
        <v>75</v>
      </c>
      <c r="W145" s="484">
        <v>59</v>
      </c>
      <c r="X145" s="485">
        <v>67</v>
      </c>
      <c r="Y145" s="486">
        <v>6232</v>
      </c>
      <c r="Z145" s="484">
        <v>6503</v>
      </c>
      <c r="AA145" s="485">
        <v>12735</v>
      </c>
      <c r="AB145" s="486">
        <v>76</v>
      </c>
      <c r="AC145" s="484">
        <v>61</v>
      </c>
      <c r="AD145" s="485">
        <v>68</v>
      </c>
      <c r="AE145" s="486">
        <v>6232</v>
      </c>
      <c r="AF145" s="484">
        <v>6503</v>
      </c>
      <c r="AG145" s="485">
        <v>12735</v>
      </c>
      <c r="AH145" s="486">
        <v>36.6</v>
      </c>
      <c r="AI145" s="484">
        <v>34.1</v>
      </c>
      <c r="AJ145" s="485">
        <v>35.299999999999997</v>
      </c>
      <c r="AK145" s="486">
        <v>6232</v>
      </c>
      <c r="AL145" s="484">
        <v>6503</v>
      </c>
      <c r="AM145" s="485">
        <v>12735</v>
      </c>
      <c r="AN145" s="486">
        <v>73</v>
      </c>
      <c r="AO145" s="484">
        <v>56</v>
      </c>
      <c r="AP145" s="485">
        <v>64</v>
      </c>
      <c r="AQ145" s="486">
        <v>7016</v>
      </c>
      <c r="AR145" s="484">
        <v>7296</v>
      </c>
      <c r="AS145" s="485">
        <v>14312</v>
      </c>
      <c r="AT145" s="486">
        <v>74</v>
      </c>
      <c r="AU145" s="484">
        <v>58</v>
      </c>
      <c r="AV145" s="485">
        <v>66</v>
      </c>
      <c r="AW145" s="486">
        <v>7016</v>
      </c>
      <c r="AX145" s="484">
        <v>7296</v>
      </c>
      <c r="AY145" s="485">
        <v>14312</v>
      </c>
      <c r="AZ145" s="486">
        <v>36.1</v>
      </c>
      <c r="BA145" s="484">
        <v>33.6</v>
      </c>
      <c r="BB145" s="485">
        <v>34.9</v>
      </c>
      <c r="BC145" s="486">
        <v>7016</v>
      </c>
      <c r="BD145" s="484">
        <v>7296</v>
      </c>
      <c r="BE145" s="485">
        <v>14312</v>
      </c>
    </row>
    <row r="146" spans="1:57" x14ac:dyDescent="0.35">
      <c r="A146" t="s">
        <v>134</v>
      </c>
      <c r="B146" t="s">
        <v>379</v>
      </c>
      <c r="C146" t="s">
        <v>372</v>
      </c>
      <c r="D146" s="486">
        <v>60</v>
      </c>
      <c r="E146" s="484">
        <v>43</v>
      </c>
      <c r="F146" s="485">
        <v>51</v>
      </c>
      <c r="G146" s="486">
        <v>1275</v>
      </c>
      <c r="H146" s="484">
        <v>1359</v>
      </c>
      <c r="I146" s="485">
        <v>2634</v>
      </c>
      <c r="J146" s="486">
        <v>61</v>
      </c>
      <c r="K146" s="484">
        <v>43</v>
      </c>
      <c r="L146" s="485">
        <v>52</v>
      </c>
      <c r="M146" s="486">
        <v>1275</v>
      </c>
      <c r="N146" s="484">
        <v>1359</v>
      </c>
      <c r="O146" s="485">
        <v>2634</v>
      </c>
      <c r="P146" s="486">
        <v>33.9</v>
      </c>
      <c r="Q146" s="484">
        <v>31.6</v>
      </c>
      <c r="R146" s="485">
        <v>32.700000000000003</v>
      </c>
      <c r="S146" s="486">
        <v>1275</v>
      </c>
      <c r="T146" s="484">
        <v>1359</v>
      </c>
      <c r="U146" s="485">
        <v>2634</v>
      </c>
      <c r="V146" s="486">
        <v>78</v>
      </c>
      <c r="W146" s="484">
        <v>63</v>
      </c>
      <c r="X146" s="485">
        <v>70</v>
      </c>
      <c r="Y146" s="486">
        <v>7312</v>
      </c>
      <c r="Z146" s="484">
        <v>7666</v>
      </c>
      <c r="AA146" s="485">
        <v>14978</v>
      </c>
      <c r="AB146" s="486">
        <v>79</v>
      </c>
      <c r="AC146" s="484">
        <v>64</v>
      </c>
      <c r="AD146" s="485">
        <v>71</v>
      </c>
      <c r="AE146" s="486">
        <v>7312</v>
      </c>
      <c r="AF146" s="484">
        <v>7666</v>
      </c>
      <c r="AG146" s="485">
        <v>14978</v>
      </c>
      <c r="AH146" s="486">
        <v>37.700000000000003</v>
      </c>
      <c r="AI146" s="484">
        <v>35.299999999999997</v>
      </c>
      <c r="AJ146" s="485">
        <v>36.5</v>
      </c>
      <c r="AK146" s="486">
        <v>7312</v>
      </c>
      <c r="AL146" s="484">
        <v>7666</v>
      </c>
      <c r="AM146" s="485">
        <v>14978</v>
      </c>
      <c r="AN146" s="486">
        <v>76</v>
      </c>
      <c r="AO146" s="484">
        <v>60</v>
      </c>
      <c r="AP146" s="485">
        <v>68</v>
      </c>
      <c r="AQ146" s="486">
        <v>8587</v>
      </c>
      <c r="AR146" s="484">
        <v>9025</v>
      </c>
      <c r="AS146" s="485">
        <v>17612</v>
      </c>
      <c r="AT146" s="486">
        <v>76</v>
      </c>
      <c r="AU146" s="484">
        <v>61</v>
      </c>
      <c r="AV146" s="485">
        <v>69</v>
      </c>
      <c r="AW146" s="486">
        <v>8587</v>
      </c>
      <c r="AX146" s="484">
        <v>9025</v>
      </c>
      <c r="AY146" s="485">
        <v>17612</v>
      </c>
      <c r="AZ146" s="486">
        <v>37.1</v>
      </c>
      <c r="BA146" s="484">
        <v>34.700000000000003</v>
      </c>
      <c r="BB146" s="485">
        <v>35.9</v>
      </c>
      <c r="BC146" s="486">
        <v>8587</v>
      </c>
      <c r="BD146" s="484">
        <v>9025</v>
      </c>
      <c r="BE146" s="485">
        <v>17612</v>
      </c>
    </row>
    <row r="147" spans="1:57" x14ac:dyDescent="0.35">
      <c r="A147" t="s">
        <v>24</v>
      </c>
      <c r="B147" t="s">
        <v>270</v>
      </c>
      <c r="C147" t="s">
        <v>260</v>
      </c>
      <c r="D147" s="486">
        <v>56</v>
      </c>
      <c r="E147" s="484">
        <v>37</v>
      </c>
      <c r="F147" s="485">
        <v>46</v>
      </c>
      <c r="G147" s="486">
        <v>1228</v>
      </c>
      <c r="H147" s="484">
        <v>1256</v>
      </c>
      <c r="I147" s="485">
        <v>2484</v>
      </c>
      <c r="J147" s="486">
        <v>59</v>
      </c>
      <c r="K147" s="484">
        <v>39</v>
      </c>
      <c r="L147" s="485">
        <v>49</v>
      </c>
      <c r="M147" s="486">
        <v>1228</v>
      </c>
      <c r="N147" s="484">
        <v>1256</v>
      </c>
      <c r="O147" s="485">
        <v>2484</v>
      </c>
      <c r="P147" s="486">
        <v>33</v>
      </c>
      <c r="Q147" s="484">
        <v>30</v>
      </c>
      <c r="R147" s="485">
        <v>31.5</v>
      </c>
      <c r="S147" s="486">
        <v>1228</v>
      </c>
      <c r="T147" s="484">
        <v>1256</v>
      </c>
      <c r="U147" s="485">
        <v>2484</v>
      </c>
      <c r="V147" s="486">
        <v>73</v>
      </c>
      <c r="W147" s="484">
        <v>56</v>
      </c>
      <c r="X147" s="485">
        <v>64</v>
      </c>
      <c r="Y147" s="486">
        <v>5582</v>
      </c>
      <c r="Z147" s="484">
        <v>5769</v>
      </c>
      <c r="AA147" s="485">
        <v>11351</v>
      </c>
      <c r="AB147" s="486">
        <v>74</v>
      </c>
      <c r="AC147" s="484">
        <v>59</v>
      </c>
      <c r="AD147" s="485">
        <v>66</v>
      </c>
      <c r="AE147" s="486">
        <v>5582</v>
      </c>
      <c r="AF147" s="484">
        <v>5769</v>
      </c>
      <c r="AG147" s="485">
        <v>11351</v>
      </c>
      <c r="AH147" s="486">
        <v>36.6</v>
      </c>
      <c r="AI147" s="484">
        <v>33.9</v>
      </c>
      <c r="AJ147" s="485">
        <v>35.200000000000003</v>
      </c>
      <c r="AK147" s="486">
        <v>5582</v>
      </c>
      <c r="AL147" s="484">
        <v>5769</v>
      </c>
      <c r="AM147" s="485">
        <v>11351</v>
      </c>
      <c r="AN147" s="486">
        <v>70</v>
      </c>
      <c r="AO147" s="484">
        <v>52</v>
      </c>
      <c r="AP147" s="485">
        <v>61</v>
      </c>
      <c r="AQ147" s="486">
        <v>6810</v>
      </c>
      <c r="AR147" s="484">
        <v>7025</v>
      </c>
      <c r="AS147" s="485">
        <v>13835</v>
      </c>
      <c r="AT147" s="486">
        <v>71</v>
      </c>
      <c r="AU147" s="484">
        <v>55</v>
      </c>
      <c r="AV147" s="485">
        <v>63</v>
      </c>
      <c r="AW147" s="486">
        <v>6810</v>
      </c>
      <c r="AX147" s="484">
        <v>7025</v>
      </c>
      <c r="AY147" s="485">
        <v>13835</v>
      </c>
      <c r="AZ147" s="486">
        <v>36</v>
      </c>
      <c r="BA147" s="484">
        <v>33.200000000000003</v>
      </c>
      <c r="BB147" s="485">
        <v>34.6</v>
      </c>
      <c r="BC147" s="486">
        <v>6810</v>
      </c>
      <c r="BD147" s="484">
        <v>7025</v>
      </c>
      <c r="BE147" s="485">
        <v>13835</v>
      </c>
    </row>
    <row r="148" spans="1:57" x14ac:dyDescent="0.35">
      <c r="A148" t="s">
        <v>58</v>
      </c>
      <c r="B148" t="s">
        <v>303</v>
      </c>
      <c r="C148" t="s">
        <v>299</v>
      </c>
      <c r="D148" s="486">
        <v>44</v>
      </c>
      <c r="E148" s="484">
        <v>25</v>
      </c>
      <c r="F148" s="485">
        <v>33</v>
      </c>
      <c r="G148" s="486">
        <v>305</v>
      </c>
      <c r="H148" s="484">
        <v>375</v>
      </c>
      <c r="I148" s="485">
        <v>680</v>
      </c>
      <c r="J148" s="486">
        <v>44</v>
      </c>
      <c r="K148" s="484">
        <v>27</v>
      </c>
      <c r="L148" s="485">
        <v>35</v>
      </c>
      <c r="M148" s="486">
        <v>305</v>
      </c>
      <c r="N148" s="484">
        <v>375</v>
      </c>
      <c r="O148" s="485">
        <v>680</v>
      </c>
      <c r="P148" s="486">
        <v>31</v>
      </c>
      <c r="Q148" s="484">
        <v>28.6</v>
      </c>
      <c r="R148" s="485">
        <v>29.7</v>
      </c>
      <c r="S148" s="486">
        <v>305</v>
      </c>
      <c r="T148" s="484">
        <v>375</v>
      </c>
      <c r="U148" s="485">
        <v>680</v>
      </c>
      <c r="V148" s="486">
        <v>68</v>
      </c>
      <c r="W148" s="484">
        <v>50</v>
      </c>
      <c r="X148" s="485">
        <v>59</v>
      </c>
      <c r="Y148" s="486">
        <v>3317</v>
      </c>
      <c r="Z148" s="484">
        <v>3448</v>
      </c>
      <c r="AA148" s="485">
        <v>6765</v>
      </c>
      <c r="AB148" s="486">
        <v>69</v>
      </c>
      <c r="AC148" s="484">
        <v>52</v>
      </c>
      <c r="AD148" s="485">
        <v>60</v>
      </c>
      <c r="AE148" s="486">
        <v>3317</v>
      </c>
      <c r="AF148" s="484">
        <v>3448</v>
      </c>
      <c r="AG148" s="485">
        <v>6765</v>
      </c>
      <c r="AH148" s="486">
        <v>35.5</v>
      </c>
      <c r="AI148" s="484">
        <v>33.200000000000003</v>
      </c>
      <c r="AJ148" s="485">
        <v>34.299999999999997</v>
      </c>
      <c r="AK148" s="486">
        <v>3317</v>
      </c>
      <c r="AL148" s="484">
        <v>3448</v>
      </c>
      <c r="AM148" s="485">
        <v>6765</v>
      </c>
      <c r="AN148" s="486">
        <v>66</v>
      </c>
      <c r="AO148" s="484">
        <v>48</v>
      </c>
      <c r="AP148" s="485">
        <v>57</v>
      </c>
      <c r="AQ148" s="486">
        <v>3622</v>
      </c>
      <c r="AR148" s="484">
        <v>3823</v>
      </c>
      <c r="AS148" s="485">
        <v>7445</v>
      </c>
      <c r="AT148" s="486">
        <v>67</v>
      </c>
      <c r="AU148" s="484">
        <v>50</v>
      </c>
      <c r="AV148" s="485">
        <v>58</v>
      </c>
      <c r="AW148" s="486">
        <v>3622</v>
      </c>
      <c r="AX148" s="484">
        <v>3823</v>
      </c>
      <c r="AY148" s="485">
        <v>7445</v>
      </c>
      <c r="AZ148" s="486">
        <v>35.1</v>
      </c>
      <c r="BA148" s="484">
        <v>32.799999999999997</v>
      </c>
      <c r="BB148" s="485">
        <v>33.9</v>
      </c>
      <c r="BC148" s="486">
        <v>3622</v>
      </c>
      <c r="BD148" s="484">
        <v>3823</v>
      </c>
      <c r="BE148" s="485">
        <v>7445</v>
      </c>
    </row>
    <row r="149" spans="1:57" x14ac:dyDescent="0.35">
      <c r="A149" t="s">
        <v>59</v>
      </c>
      <c r="B149" t="s">
        <v>304</v>
      </c>
      <c r="C149" t="s">
        <v>299</v>
      </c>
      <c r="D149" s="486">
        <v>61</v>
      </c>
      <c r="E149" s="484">
        <v>42</v>
      </c>
      <c r="F149" s="485">
        <v>51</v>
      </c>
      <c r="G149" s="486">
        <v>533</v>
      </c>
      <c r="H149" s="484">
        <v>556</v>
      </c>
      <c r="I149" s="485">
        <v>1089</v>
      </c>
      <c r="J149" s="486">
        <v>62</v>
      </c>
      <c r="K149" s="484">
        <v>43</v>
      </c>
      <c r="L149" s="485">
        <v>52</v>
      </c>
      <c r="M149" s="486">
        <v>533</v>
      </c>
      <c r="N149" s="484">
        <v>556</v>
      </c>
      <c r="O149" s="485">
        <v>1089</v>
      </c>
      <c r="P149" s="486">
        <v>34.1</v>
      </c>
      <c r="Q149" s="484">
        <v>31</v>
      </c>
      <c r="R149" s="485">
        <v>32.5</v>
      </c>
      <c r="S149" s="486">
        <v>533</v>
      </c>
      <c r="T149" s="484">
        <v>556</v>
      </c>
      <c r="U149" s="485">
        <v>1089</v>
      </c>
      <c r="V149" s="486">
        <v>78</v>
      </c>
      <c r="W149" s="484">
        <v>60</v>
      </c>
      <c r="X149" s="485">
        <v>69</v>
      </c>
      <c r="Y149" s="486">
        <v>3319</v>
      </c>
      <c r="Z149" s="484">
        <v>3446</v>
      </c>
      <c r="AA149" s="485">
        <v>6765</v>
      </c>
      <c r="AB149" s="486">
        <v>78</v>
      </c>
      <c r="AC149" s="484">
        <v>62</v>
      </c>
      <c r="AD149" s="485">
        <v>70</v>
      </c>
      <c r="AE149" s="486">
        <v>3319</v>
      </c>
      <c r="AF149" s="484">
        <v>3446</v>
      </c>
      <c r="AG149" s="485">
        <v>6765</v>
      </c>
      <c r="AH149" s="486">
        <v>37.299999999999997</v>
      </c>
      <c r="AI149" s="484">
        <v>34.5</v>
      </c>
      <c r="AJ149" s="485">
        <v>35.9</v>
      </c>
      <c r="AK149" s="486">
        <v>3319</v>
      </c>
      <c r="AL149" s="484">
        <v>3446</v>
      </c>
      <c r="AM149" s="485">
        <v>6765</v>
      </c>
      <c r="AN149" s="486">
        <v>75</v>
      </c>
      <c r="AO149" s="484">
        <v>57</v>
      </c>
      <c r="AP149" s="485">
        <v>66</v>
      </c>
      <c r="AQ149" s="486">
        <v>3852</v>
      </c>
      <c r="AR149" s="484">
        <v>4002</v>
      </c>
      <c r="AS149" s="485">
        <v>7854</v>
      </c>
      <c r="AT149" s="486">
        <v>76</v>
      </c>
      <c r="AU149" s="484">
        <v>59</v>
      </c>
      <c r="AV149" s="485">
        <v>67</v>
      </c>
      <c r="AW149" s="486">
        <v>3852</v>
      </c>
      <c r="AX149" s="484">
        <v>4002</v>
      </c>
      <c r="AY149" s="485">
        <v>7854</v>
      </c>
      <c r="AZ149" s="486">
        <v>36.799999999999997</v>
      </c>
      <c r="BA149" s="484">
        <v>34</v>
      </c>
      <c r="BB149" s="485">
        <v>35.4</v>
      </c>
      <c r="BC149" s="486">
        <v>3852</v>
      </c>
      <c r="BD149" s="484">
        <v>4002</v>
      </c>
      <c r="BE149" s="485">
        <v>7854</v>
      </c>
    </row>
    <row r="150" spans="1:57" x14ac:dyDescent="0.35">
      <c r="A150" t="s">
        <v>86</v>
      </c>
      <c r="B150" t="s">
        <v>331</v>
      </c>
      <c r="C150" t="s">
        <v>324</v>
      </c>
      <c r="D150" s="486">
        <v>49</v>
      </c>
      <c r="E150" s="484">
        <v>33</v>
      </c>
      <c r="F150" s="485">
        <v>41</v>
      </c>
      <c r="G150" s="486">
        <v>792</v>
      </c>
      <c r="H150" s="484">
        <v>786</v>
      </c>
      <c r="I150" s="485">
        <v>1578</v>
      </c>
      <c r="J150" s="486">
        <v>51</v>
      </c>
      <c r="K150" s="484">
        <v>35</v>
      </c>
      <c r="L150" s="485">
        <v>43</v>
      </c>
      <c r="M150" s="486">
        <v>792</v>
      </c>
      <c r="N150" s="484">
        <v>786</v>
      </c>
      <c r="O150" s="485">
        <v>1578</v>
      </c>
      <c r="P150" s="486">
        <v>31.5</v>
      </c>
      <c r="Q150" s="484">
        <v>29.1</v>
      </c>
      <c r="R150" s="485">
        <v>30.3</v>
      </c>
      <c r="S150" s="486">
        <v>792</v>
      </c>
      <c r="T150" s="484">
        <v>786</v>
      </c>
      <c r="U150" s="485">
        <v>1578</v>
      </c>
      <c r="V150" s="486">
        <v>68</v>
      </c>
      <c r="W150" s="484">
        <v>49</v>
      </c>
      <c r="X150" s="485">
        <v>58</v>
      </c>
      <c r="Y150" s="486">
        <v>3593</v>
      </c>
      <c r="Z150" s="484">
        <v>3843</v>
      </c>
      <c r="AA150" s="485">
        <v>7436</v>
      </c>
      <c r="AB150" s="486">
        <v>70</v>
      </c>
      <c r="AC150" s="484">
        <v>53</v>
      </c>
      <c r="AD150" s="485">
        <v>61</v>
      </c>
      <c r="AE150" s="486">
        <v>3593</v>
      </c>
      <c r="AF150" s="484">
        <v>3843</v>
      </c>
      <c r="AG150" s="485">
        <v>7436</v>
      </c>
      <c r="AH150" s="486">
        <v>34.6</v>
      </c>
      <c r="AI150" s="484">
        <v>32.4</v>
      </c>
      <c r="AJ150" s="485">
        <v>33.5</v>
      </c>
      <c r="AK150" s="486">
        <v>3593</v>
      </c>
      <c r="AL150" s="484">
        <v>3843</v>
      </c>
      <c r="AM150" s="485">
        <v>7436</v>
      </c>
      <c r="AN150" s="486">
        <v>65</v>
      </c>
      <c r="AO150" s="484">
        <v>46</v>
      </c>
      <c r="AP150" s="485">
        <v>55</v>
      </c>
      <c r="AQ150" s="486">
        <v>4385</v>
      </c>
      <c r="AR150" s="484">
        <v>4629</v>
      </c>
      <c r="AS150" s="485">
        <v>9014</v>
      </c>
      <c r="AT150" s="486">
        <v>67</v>
      </c>
      <c r="AU150" s="484">
        <v>50</v>
      </c>
      <c r="AV150" s="485">
        <v>58</v>
      </c>
      <c r="AW150" s="486">
        <v>4385</v>
      </c>
      <c r="AX150" s="484">
        <v>4629</v>
      </c>
      <c r="AY150" s="485">
        <v>9014</v>
      </c>
      <c r="AZ150" s="486">
        <v>34</v>
      </c>
      <c r="BA150" s="484">
        <v>31.9</v>
      </c>
      <c r="BB150" s="485">
        <v>32.9</v>
      </c>
      <c r="BC150" s="486">
        <v>4385</v>
      </c>
      <c r="BD150" s="484">
        <v>4629</v>
      </c>
      <c r="BE150" s="485">
        <v>9014</v>
      </c>
    </row>
    <row r="151" spans="1:57" x14ac:dyDescent="0.35">
      <c r="A151" t="s">
        <v>60</v>
      </c>
      <c r="B151" t="s">
        <v>305</v>
      </c>
      <c r="C151" t="s">
        <v>299</v>
      </c>
      <c r="D151" s="486">
        <v>45</v>
      </c>
      <c r="E151" s="484">
        <v>30</v>
      </c>
      <c r="F151" s="485">
        <v>37</v>
      </c>
      <c r="G151" s="486">
        <v>610</v>
      </c>
      <c r="H151" s="484">
        <v>665</v>
      </c>
      <c r="I151" s="485">
        <v>1275</v>
      </c>
      <c r="J151" s="486">
        <v>49</v>
      </c>
      <c r="K151" s="484">
        <v>34</v>
      </c>
      <c r="L151" s="485">
        <v>41</v>
      </c>
      <c r="M151" s="486">
        <v>610</v>
      </c>
      <c r="N151" s="484">
        <v>665</v>
      </c>
      <c r="O151" s="485">
        <v>1275</v>
      </c>
      <c r="P151" s="486">
        <v>32</v>
      </c>
      <c r="Q151" s="484">
        <v>29.4</v>
      </c>
      <c r="R151" s="485">
        <v>30.6</v>
      </c>
      <c r="S151" s="486">
        <v>610</v>
      </c>
      <c r="T151" s="484">
        <v>665</v>
      </c>
      <c r="U151" s="485">
        <v>1275</v>
      </c>
      <c r="V151" s="486">
        <v>66</v>
      </c>
      <c r="W151" s="484">
        <v>49</v>
      </c>
      <c r="X151" s="485">
        <v>57</v>
      </c>
      <c r="Y151" s="486">
        <v>3915</v>
      </c>
      <c r="Z151" s="484">
        <v>4043</v>
      </c>
      <c r="AA151" s="485">
        <v>7958</v>
      </c>
      <c r="AB151" s="486">
        <v>68</v>
      </c>
      <c r="AC151" s="484">
        <v>51</v>
      </c>
      <c r="AD151" s="485">
        <v>60</v>
      </c>
      <c r="AE151" s="486">
        <v>3915</v>
      </c>
      <c r="AF151" s="484">
        <v>4043</v>
      </c>
      <c r="AG151" s="485">
        <v>7958</v>
      </c>
      <c r="AH151" s="486">
        <v>35.4</v>
      </c>
      <c r="AI151" s="484">
        <v>32.799999999999997</v>
      </c>
      <c r="AJ151" s="485">
        <v>34.1</v>
      </c>
      <c r="AK151" s="486">
        <v>3915</v>
      </c>
      <c r="AL151" s="484">
        <v>4043</v>
      </c>
      <c r="AM151" s="485">
        <v>7958</v>
      </c>
      <c r="AN151" s="486">
        <v>63</v>
      </c>
      <c r="AO151" s="484">
        <v>46</v>
      </c>
      <c r="AP151" s="485">
        <v>55</v>
      </c>
      <c r="AQ151" s="486">
        <v>4525</v>
      </c>
      <c r="AR151" s="484">
        <v>4708</v>
      </c>
      <c r="AS151" s="485">
        <v>9233</v>
      </c>
      <c r="AT151" s="486">
        <v>66</v>
      </c>
      <c r="AU151" s="484">
        <v>49</v>
      </c>
      <c r="AV151" s="485">
        <v>57</v>
      </c>
      <c r="AW151" s="486">
        <v>4525</v>
      </c>
      <c r="AX151" s="484">
        <v>4708</v>
      </c>
      <c r="AY151" s="485">
        <v>9233</v>
      </c>
      <c r="AZ151" s="486">
        <v>35</v>
      </c>
      <c r="BA151" s="484">
        <v>32.299999999999997</v>
      </c>
      <c r="BB151" s="485">
        <v>33.6</v>
      </c>
      <c r="BC151" s="486">
        <v>4525</v>
      </c>
      <c r="BD151" s="484">
        <v>4708</v>
      </c>
      <c r="BE151" s="485">
        <v>9233</v>
      </c>
    </row>
    <row r="152" spans="1:57" x14ac:dyDescent="0.35">
      <c r="A152" t="s">
        <v>49</v>
      </c>
      <c r="B152" t="s">
        <v>294</v>
      </c>
      <c r="C152" t="s">
        <v>408</v>
      </c>
      <c r="D152" s="486">
        <v>47</v>
      </c>
      <c r="E152" s="484">
        <v>28</v>
      </c>
      <c r="F152" s="485">
        <v>37</v>
      </c>
      <c r="G152" s="486">
        <v>277</v>
      </c>
      <c r="H152" s="484">
        <v>304</v>
      </c>
      <c r="I152" s="485">
        <v>581</v>
      </c>
      <c r="J152" s="486">
        <v>49</v>
      </c>
      <c r="K152" s="484">
        <v>31</v>
      </c>
      <c r="L152" s="485">
        <v>40</v>
      </c>
      <c r="M152" s="486">
        <v>277</v>
      </c>
      <c r="N152" s="484">
        <v>304</v>
      </c>
      <c r="O152" s="485">
        <v>581</v>
      </c>
      <c r="P152" s="486">
        <v>31.5</v>
      </c>
      <c r="Q152" s="484">
        <v>29</v>
      </c>
      <c r="R152" s="485">
        <v>30.2</v>
      </c>
      <c r="S152" s="486">
        <v>277</v>
      </c>
      <c r="T152" s="484">
        <v>304</v>
      </c>
      <c r="U152" s="485">
        <v>581</v>
      </c>
      <c r="V152" s="486">
        <v>71</v>
      </c>
      <c r="W152" s="484">
        <v>51</v>
      </c>
      <c r="X152" s="485">
        <v>61</v>
      </c>
      <c r="Y152" s="486">
        <v>2673</v>
      </c>
      <c r="Z152" s="484">
        <v>2841</v>
      </c>
      <c r="AA152" s="485">
        <v>5514</v>
      </c>
      <c r="AB152" s="486">
        <v>73</v>
      </c>
      <c r="AC152" s="484">
        <v>54</v>
      </c>
      <c r="AD152" s="485">
        <v>63</v>
      </c>
      <c r="AE152" s="486">
        <v>2673</v>
      </c>
      <c r="AF152" s="484">
        <v>2841</v>
      </c>
      <c r="AG152" s="485">
        <v>5514</v>
      </c>
      <c r="AH152" s="486">
        <v>35.5</v>
      </c>
      <c r="AI152" s="484">
        <v>33.299999999999997</v>
      </c>
      <c r="AJ152" s="485">
        <v>34.4</v>
      </c>
      <c r="AK152" s="486">
        <v>2673</v>
      </c>
      <c r="AL152" s="484">
        <v>2841</v>
      </c>
      <c r="AM152" s="485">
        <v>5514</v>
      </c>
      <c r="AN152" s="486">
        <v>69</v>
      </c>
      <c r="AO152" s="484">
        <v>49</v>
      </c>
      <c r="AP152" s="485">
        <v>59</v>
      </c>
      <c r="AQ152" s="486">
        <v>2950</v>
      </c>
      <c r="AR152" s="484">
        <v>3145</v>
      </c>
      <c r="AS152" s="485">
        <v>6095</v>
      </c>
      <c r="AT152" s="486">
        <v>71</v>
      </c>
      <c r="AU152" s="484">
        <v>52</v>
      </c>
      <c r="AV152" s="485">
        <v>61</v>
      </c>
      <c r="AW152" s="486">
        <v>2950</v>
      </c>
      <c r="AX152" s="484">
        <v>3145</v>
      </c>
      <c r="AY152" s="485">
        <v>6095</v>
      </c>
      <c r="AZ152" s="486">
        <v>35.200000000000003</v>
      </c>
      <c r="BA152" s="484">
        <v>32.799999999999997</v>
      </c>
      <c r="BB152" s="485">
        <v>34</v>
      </c>
      <c r="BC152" s="486">
        <v>2950</v>
      </c>
      <c r="BD152" s="484">
        <v>3145</v>
      </c>
      <c r="BE152" s="485">
        <v>6095</v>
      </c>
    </row>
    <row r="153" spans="1:57" x14ac:dyDescent="0.35">
      <c r="A153" t="s">
        <v>62</v>
      </c>
      <c r="B153" t="s">
        <v>307</v>
      </c>
      <c r="C153" t="s">
        <v>299</v>
      </c>
      <c r="D153" s="486">
        <v>46</v>
      </c>
      <c r="E153" s="484">
        <v>26</v>
      </c>
      <c r="F153" s="485">
        <v>35</v>
      </c>
      <c r="G153" s="486">
        <v>709</v>
      </c>
      <c r="H153" s="484">
        <v>751</v>
      </c>
      <c r="I153" s="485">
        <v>1460</v>
      </c>
      <c r="J153" s="486">
        <v>50</v>
      </c>
      <c r="K153" s="484">
        <v>29</v>
      </c>
      <c r="L153" s="485">
        <v>39</v>
      </c>
      <c r="M153" s="486">
        <v>709</v>
      </c>
      <c r="N153" s="484">
        <v>751</v>
      </c>
      <c r="O153" s="485">
        <v>1460</v>
      </c>
      <c r="P153" s="486">
        <v>31.6</v>
      </c>
      <c r="Q153" s="484">
        <v>28.3</v>
      </c>
      <c r="R153" s="485">
        <v>29.9</v>
      </c>
      <c r="S153" s="486">
        <v>709</v>
      </c>
      <c r="T153" s="484">
        <v>751</v>
      </c>
      <c r="U153" s="485">
        <v>1460</v>
      </c>
      <c r="V153" s="486">
        <v>72</v>
      </c>
      <c r="W153" s="484">
        <v>55</v>
      </c>
      <c r="X153" s="485">
        <v>63</v>
      </c>
      <c r="Y153" s="486">
        <v>3756</v>
      </c>
      <c r="Z153" s="484">
        <v>3892</v>
      </c>
      <c r="AA153" s="485">
        <v>7648</v>
      </c>
      <c r="AB153" s="486">
        <v>74</v>
      </c>
      <c r="AC153" s="484">
        <v>58</v>
      </c>
      <c r="AD153" s="485">
        <v>66</v>
      </c>
      <c r="AE153" s="486">
        <v>3756</v>
      </c>
      <c r="AF153" s="484">
        <v>3892</v>
      </c>
      <c r="AG153" s="485">
        <v>7648</v>
      </c>
      <c r="AH153" s="486">
        <v>36.1</v>
      </c>
      <c r="AI153" s="484">
        <v>33.4</v>
      </c>
      <c r="AJ153" s="485">
        <v>34.799999999999997</v>
      </c>
      <c r="AK153" s="486">
        <v>3756</v>
      </c>
      <c r="AL153" s="484">
        <v>3892</v>
      </c>
      <c r="AM153" s="485">
        <v>7648</v>
      </c>
      <c r="AN153" s="486">
        <v>68</v>
      </c>
      <c r="AO153" s="484">
        <v>51</v>
      </c>
      <c r="AP153" s="485">
        <v>59</v>
      </c>
      <c r="AQ153" s="486">
        <v>4465</v>
      </c>
      <c r="AR153" s="484">
        <v>4643</v>
      </c>
      <c r="AS153" s="485">
        <v>9108</v>
      </c>
      <c r="AT153" s="486">
        <v>70</v>
      </c>
      <c r="AU153" s="484">
        <v>53</v>
      </c>
      <c r="AV153" s="485">
        <v>62</v>
      </c>
      <c r="AW153" s="486">
        <v>4465</v>
      </c>
      <c r="AX153" s="484">
        <v>4643</v>
      </c>
      <c r="AY153" s="485">
        <v>9108</v>
      </c>
      <c r="AZ153" s="486">
        <v>35.4</v>
      </c>
      <c r="BA153" s="484">
        <v>32.6</v>
      </c>
      <c r="BB153" s="485">
        <v>34</v>
      </c>
      <c r="BC153" s="486">
        <v>4465</v>
      </c>
      <c r="BD153" s="484">
        <v>4643</v>
      </c>
      <c r="BE153" s="485">
        <v>9108</v>
      </c>
    </row>
    <row r="154" spans="1:57" x14ac:dyDescent="0.35">
      <c r="A154" t="s">
        <v>137</v>
      </c>
      <c r="B154" t="s">
        <v>382</v>
      </c>
      <c r="C154" t="s">
        <v>372</v>
      </c>
      <c r="D154" s="486">
        <v>45</v>
      </c>
      <c r="E154" s="484">
        <v>29</v>
      </c>
      <c r="F154" s="485">
        <v>37</v>
      </c>
      <c r="G154" s="486">
        <v>341</v>
      </c>
      <c r="H154" s="484">
        <v>392</v>
      </c>
      <c r="I154" s="485">
        <v>733</v>
      </c>
      <c r="J154" s="486">
        <v>47</v>
      </c>
      <c r="K154" s="484">
        <v>30</v>
      </c>
      <c r="L154" s="485">
        <v>38</v>
      </c>
      <c r="M154" s="486">
        <v>341</v>
      </c>
      <c r="N154" s="484">
        <v>392</v>
      </c>
      <c r="O154" s="485">
        <v>733</v>
      </c>
      <c r="P154" s="486">
        <v>31.3</v>
      </c>
      <c r="Q154" s="484">
        <v>29.5</v>
      </c>
      <c r="R154" s="485">
        <v>30.3</v>
      </c>
      <c r="S154" s="486">
        <v>341</v>
      </c>
      <c r="T154" s="484">
        <v>392</v>
      </c>
      <c r="U154" s="485">
        <v>733</v>
      </c>
      <c r="V154" s="486">
        <v>70</v>
      </c>
      <c r="W154" s="484">
        <v>52</v>
      </c>
      <c r="X154" s="485">
        <v>61</v>
      </c>
      <c r="Y154" s="486">
        <v>3258</v>
      </c>
      <c r="Z154" s="484">
        <v>3475</v>
      </c>
      <c r="AA154" s="485">
        <v>6733</v>
      </c>
      <c r="AB154" s="486">
        <v>71</v>
      </c>
      <c r="AC154" s="484">
        <v>54</v>
      </c>
      <c r="AD154" s="485">
        <v>63</v>
      </c>
      <c r="AE154" s="486">
        <v>3258</v>
      </c>
      <c r="AF154" s="484">
        <v>3475</v>
      </c>
      <c r="AG154" s="485">
        <v>6733</v>
      </c>
      <c r="AH154" s="486">
        <v>35</v>
      </c>
      <c r="AI154" s="484">
        <v>33.1</v>
      </c>
      <c r="AJ154" s="485">
        <v>34</v>
      </c>
      <c r="AK154" s="486">
        <v>3258</v>
      </c>
      <c r="AL154" s="484">
        <v>3475</v>
      </c>
      <c r="AM154" s="485">
        <v>6733</v>
      </c>
      <c r="AN154" s="486">
        <v>68</v>
      </c>
      <c r="AO154" s="484">
        <v>49</v>
      </c>
      <c r="AP154" s="485">
        <v>58</v>
      </c>
      <c r="AQ154" s="486">
        <v>3599</v>
      </c>
      <c r="AR154" s="484">
        <v>3867</v>
      </c>
      <c r="AS154" s="485">
        <v>7466</v>
      </c>
      <c r="AT154" s="486">
        <v>69</v>
      </c>
      <c r="AU154" s="484">
        <v>52</v>
      </c>
      <c r="AV154" s="485">
        <v>60</v>
      </c>
      <c r="AW154" s="486">
        <v>3599</v>
      </c>
      <c r="AX154" s="484">
        <v>3867</v>
      </c>
      <c r="AY154" s="485">
        <v>7466</v>
      </c>
      <c r="AZ154" s="486">
        <v>34.700000000000003</v>
      </c>
      <c r="BA154" s="484">
        <v>32.700000000000003</v>
      </c>
      <c r="BB154" s="485">
        <v>33.700000000000003</v>
      </c>
      <c r="BC154" s="486">
        <v>3599</v>
      </c>
      <c r="BD154" s="484">
        <v>3867</v>
      </c>
      <c r="BE154" s="485">
        <v>7466</v>
      </c>
    </row>
    <row r="155" spans="1:57" x14ac:dyDescent="0.35">
      <c r="A155" t="s">
        <v>159</v>
      </c>
      <c r="B155" t="s">
        <v>403</v>
      </c>
      <c r="C155" t="s">
        <v>392</v>
      </c>
      <c r="D155" s="486">
        <v>53</v>
      </c>
      <c r="E155" s="484">
        <v>28</v>
      </c>
      <c r="F155" s="485">
        <v>40</v>
      </c>
      <c r="G155" s="486">
        <v>341</v>
      </c>
      <c r="H155" s="484">
        <v>367</v>
      </c>
      <c r="I155" s="485">
        <v>708</v>
      </c>
      <c r="J155" s="486">
        <v>53</v>
      </c>
      <c r="K155" s="484">
        <v>29</v>
      </c>
      <c r="L155" s="485">
        <v>41</v>
      </c>
      <c r="M155" s="486">
        <v>341</v>
      </c>
      <c r="N155" s="484">
        <v>367</v>
      </c>
      <c r="O155" s="485">
        <v>708</v>
      </c>
      <c r="P155" s="486">
        <v>32.9</v>
      </c>
      <c r="Q155" s="484">
        <v>29.3</v>
      </c>
      <c r="R155" s="485">
        <v>31</v>
      </c>
      <c r="S155" s="486">
        <v>341</v>
      </c>
      <c r="T155" s="484">
        <v>367</v>
      </c>
      <c r="U155" s="485">
        <v>708</v>
      </c>
      <c r="V155" s="486">
        <v>71</v>
      </c>
      <c r="W155" s="484">
        <v>55</v>
      </c>
      <c r="X155" s="485">
        <v>63</v>
      </c>
      <c r="Y155" s="486">
        <v>2513</v>
      </c>
      <c r="Z155" s="484">
        <v>2562</v>
      </c>
      <c r="AA155" s="485">
        <v>5075</v>
      </c>
      <c r="AB155" s="486">
        <v>72</v>
      </c>
      <c r="AC155" s="484">
        <v>57</v>
      </c>
      <c r="AD155" s="485">
        <v>64</v>
      </c>
      <c r="AE155" s="486">
        <v>2513</v>
      </c>
      <c r="AF155" s="484">
        <v>2562</v>
      </c>
      <c r="AG155" s="485">
        <v>5075</v>
      </c>
      <c r="AH155" s="486">
        <v>36.1</v>
      </c>
      <c r="AI155" s="484">
        <v>33.9</v>
      </c>
      <c r="AJ155" s="485">
        <v>35</v>
      </c>
      <c r="AK155" s="486">
        <v>2513</v>
      </c>
      <c r="AL155" s="484">
        <v>2562</v>
      </c>
      <c r="AM155" s="485">
        <v>5075</v>
      </c>
      <c r="AN155" s="486">
        <v>69</v>
      </c>
      <c r="AO155" s="484">
        <v>52</v>
      </c>
      <c r="AP155" s="485">
        <v>60</v>
      </c>
      <c r="AQ155" s="486">
        <v>2854</v>
      </c>
      <c r="AR155" s="484">
        <v>2929</v>
      </c>
      <c r="AS155" s="485">
        <v>5783</v>
      </c>
      <c r="AT155" s="486">
        <v>69</v>
      </c>
      <c r="AU155" s="484">
        <v>54</v>
      </c>
      <c r="AV155" s="485">
        <v>61</v>
      </c>
      <c r="AW155" s="486">
        <v>2854</v>
      </c>
      <c r="AX155" s="484">
        <v>2929</v>
      </c>
      <c r="AY155" s="485">
        <v>5783</v>
      </c>
      <c r="AZ155" s="486">
        <v>35.799999999999997</v>
      </c>
      <c r="BA155" s="484">
        <v>33.299999999999997</v>
      </c>
      <c r="BB155" s="485">
        <v>34.5</v>
      </c>
      <c r="BC155" s="486">
        <v>2854</v>
      </c>
      <c r="BD155" s="484">
        <v>2929</v>
      </c>
      <c r="BE155" s="485">
        <v>5783</v>
      </c>
    </row>
    <row r="156" spans="1:57" x14ac:dyDescent="0.35">
      <c r="A156" t="s">
        <v>72</v>
      </c>
      <c r="B156" t="s">
        <v>317</v>
      </c>
      <c r="C156" t="s">
        <v>309</v>
      </c>
      <c r="D156" s="486">
        <v>54</v>
      </c>
      <c r="E156" s="484">
        <v>32</v>
      </c>
      <c r="F156" s="485">
        <v>43</v>
      </c>
      <c r="G156" s="486">
        <v>639</v>
      </c>
      <c r="H156" s="484">
        <v>677</v>
      </c>
      <c r="I156" s="485">
        <v>1316</v>
      </c>
      <c r="J156" s="486">
        <v>55</v>
      </c>
      <c r="K156" s="484">
        <v>36</v>
      </c>
      <c r="L156" s="485">
        <v>45</v>
      </c>
      <c r="M156" s="486">
        <v>639</v>
      </c>
      <c r="N156" s="484">
        <v>677</v>
      </c>
      <c r="O156" s="485">
        <v>1316</v>
      </c>
      <c r="P156" s="486">
        <v>33.5</v>
      </c>
      <c r="Q156" s="484">
        <v>30</v>
      </c>
      <c r="R156" s="485">
        <v>31.7</v>
      </c>
      <c r="S156" s="486">
        <v>639</v>
      </c>
      <c r="T156" s="484">
        <v>677</v>
      </c>
      <c r="U156" s="485">
        <v>1316</v>
      </c>
      <c r="V156" s="486">
        <v>74</v>
      </c>
      <c r="W156" s="484">
        <v>57</v>
      </c>
      <c r="X156" s="485">
        <v>65</v>
      </c>
      <c r="Y156" s="486">
        <v>3864</v>
      </c>
      <c r="Z156" s="484">
        <v>4091</v>
      </c>
      <c r="AA156" s="485">
        <v>7955</v>
      </c>
      <c r="AB156" s="486">
        <v>75</v>
      </c>
      <c r="AC156" s="484">
        <v>59</v>
      </c>
      <c r="AD156" s="485">
        <v>67</v>
      </c>
      <c r="AE156" s="486">
        <v>3864</v>
      </c>
      <c r="AF156" s="484">
        <v>4091</v>
      </c>
      <c r="AG156" s="485">
        <v>7955</v>
      </c>
      <c r="AH156" s="486">
        <v>37.9</v>
      </c>
      <c r="AI156" s="484">
        <v>34.700000000000003</v>
      </c>
      <c r="AJ156" s="485">
        <v>36.200000000000003</v>
      </c>
      <c r="AK156" s="486">
        <v>3864</v>
      </c>
      <c r="AL156" s="484">
        <v>4091</v>
      </c>
      <c r="AM156" s="485">
        <v>7955</v>
      </c>
      <c r="AN156" s="486">
        <v>71</v>
      </c>
      <c r="AO156" s="484">
        <v>53</v>
      </c>
      <c r="AP156" s="485">
        <v>62</v>
      </c>
      <c r="AQ156" s="486">
        <v>4503</v>
      </c>
      <c r="AR156" s="484">
        <v>4768</v>
      </c>
      <c r="AS156" s="485">
        <v>9271</v>
      </c>
      <c r="AT156" s="486">
        <v>73</v>
      </c>
      <c r="AU156" s="484">
        <v>56</v>
      </c>
      <c r="AV156" s="485">
        <v>64</v>
      </c>
      <c r="AW156" s="486">
        <v>4503</v>
      </c>
      <c r="AX156" s="484">
        <v>4768</v>
      </c>
      <c r="AY156" s="485">
        <v>9271</v>
      </c>
      <c r="AZ156" s="486">
        <v>37.299999999999997</v>
      </c>
      <c r="BA156" s="484">
        <v>34</v>
      </c>
      <c r="BB156" s="485">
        <v>35.6</v>
      </c>
      <c r="BC156" s="486">
        <v>4503</v>
      </c>
      <c r="BD156" s="484">
        <v>4768</v>
      </c>
      <c r="BE156" s="485">
        <v>9271</v>
      </c>
    </row>
    <row r="157" spans="1:57" x14ac:dyDescent="0.35">
      <c r="A157" t="s">
        <v>89</v>
      </c>
      <c r="B157" t="s">
        <v>334</v>
      </c>
      <c r="C157" t="s">
        <v>324</v>
      </c>
      <c r="D157" s="486">
        <v>48</v>
      </c>
      <c r="E157" s="484">
        <v>33</v>
      </c>
      <c r="F157" s="485">
        <v>41</v>
      </c>
      <c r="G157" s="486">
        <v>640</v>
      </c>
      <c r="H157" s="484">
        <v>608</v>
      </c>
      <c r="I157" s="485">
        <v>1248</v>
      </c>
      <c r="J157" s="486">
        <v>50</v>
      </c>
      <c r="K157" s="484">
        <v>35</v>
      </c>
      <c r="L157" s="485">
        <v>42</v>
      </c>
      <c r="M157" s="486">
        <v>640</v>
      </c>
      <c r="N157" s="484">
        <v>608</v>
      </c>
      <c r="O157" s="485">
        <v>1248</v>
      </c>
      <c r="P157" s="486">
        <v>31.6</v>
      </c>
      <c r="Q157" s="484">
        <v>29.3</v>
      </c>
      <c r="R157" s="485">
        <v>30.5</v>
      </c>
      <c r="S157" s="486">
        <v>640</v>
      </c>
      <c r="T157" s="484">
        <v>608</v>
      </c>
      <c r="U157" s="485">
        <v>1248</v>
      </c>
      <c r="V157" s="486">
        <v>68</v>
      </c>
      <c r="W157" s="484">
        <v>51</v>
      </c>
      <c r="X157" s="485">
        <v>60</v>
      </c>
      <c r="Y157" s="486">
        <v>3336</v>
      </c>
      <c r="Z157" s="484">
        <v>3406</v>
      </c>
      <c r="AA157" s="485">
        <v>6742</v>
      </c>
      <c r="AB157" s="486">
        <v>70</v>
      </c>
      <c r="AC157" s="484">
        <v>54</v>
      </c>
      <c r="AD157" s="485">
        <v>62</v>
      </c>
      <c r="AE157" s="486">
        <v>3336</v>
      </c>
      <c r="AF157" s="484">
        <v>3406</v>
      </c>
      <c r="AG157" s="485">
        <v>6742</v>
      </c>
      <c r="AH157" s="486">
        <v>34.9</v>
      </c>
      <c r="AI157" s="484">
        <v>32.6</v>
      </c>
      <c r="AJ157" s="485">
        <v>33.700000000000003</v>
      </c>
      <c r="AK157" s="486">
        <v>3336</v>
      </c>
      <c r="AL157" s="484">
        <v>3406</v>
      </c>
      <c r="AM157" s="485">
        <v>6742</v>
      </c>
      <c r="AN157" s="486">
        <v>65</v>
      </c>
      <c r="AO157" s="484">
        <v>49</v>
      </c>
      <c r="AP157" s="485">
        <v>57</v>
      </c>
      <c r="AQ157" s="486">
        <v>3976</v>
      </c>
      <c r="AR157" s="484">
        <v>4014</v>
      </c>
      <c r="AS157" s="485">
        <v>7990</v>
      </c>
      <c r="AT157" s="486">
        <v>67</v>
      </c>
      <c r="AU157" s="484">
        <v>51</v>
      </c>
      <c r="AV157" s="485">
        <v>59</v>
      </c>
      <c r="AW157" s="486">
        <v>3976</v>
      </c>
      <c r="AX157" s="484">
        <v>4014</v>
      </c>
      <c r="AY157" s="485">
        <v>7990</v>
      </c>
      <c r="AZ157" s="486">
        <v>34.4</v>
      </c>
      <c r="BA157" s="484">
        <v>32.1</v>
      </c>
      <c r="BB157" s="485">
        <v>33.200000000000003</v>
      </c>
      <c r="BC157" s="486">
        <v>3976</v>
      </c>
      <c r="BD157" s="484">
        <v>4014</v>
      </c>
      <c r="BE157" s="485">
        <v>7990</v>
      </c>
    </row>
    <row r="158" spans="1:57" x14ac:dyDescent="0.35">
      <c r="A158" t="s">
        <v>142</v>
      </c>
      <c r="B158" t="s">
        <v>387</v>
      </c>
      <c r="C158" t="s">
        <v>372</v>
      </c>
      <c r="D158" s="486">
        <v>49</v>
      </c>
      <c r="E158" s="484">
        <v>27</v>
      </c>
      <c r="F158" s="485">
        <v>38</v>
      </c>
      <c r="G158" s="486">
        <v>554</v>
      </c>
      <c r="H158" s="484">
        <v>624</v>
      </c>
      <c r="I158" s="485">
        <v>1178</v>
      </c>
      <c r="J158" s="486">
        <v>51</v>
      </c>
      <c r="K158" s="484">
        <v>29</v>
      </c>
      <c r="L158" s="485">
        <v>39</v>
      </c>
      <c r="M158" s="486">
        <v>554</v>
      </c>
      <c r="N158" s="484">
        <v>624</v>
      </c>
      <c r="O158" s="485">
        <v>1178</v>
      </c>
      <c r="P158" s="486">
        <v>32.4</v>
      </c>
      <c r="Q158" s="484">
        <v>29.4</v>
      </c>
      <c r="R158" s="485">
        <v>30.8</v>
      </c>
      <c r="S158" s="486">
        <v>554</v>
      </c>
      <c r="T158" s="484">
        <v>624</v>
      </c>
      <c r="U158" s="485">
        <v>1178</v>
      </c>
      <c r="V158" s="486">
        <v>74</v>
      </c>
      <c r="W158" s="484">
        <v>55</v>
      </c>
      <c r="X158" s="485">
        <v>64</v>
      </c>
      <c r="Y158" s="486">
        <v>5963</v>
      </c>
      <c r="Z158" s="484">
        <v>6379</v>
      </c>
      <c r="AA158" s="485">
        <v>12342</v>
      </c>
      <c r="AB158" s="486">
        <v>75</v>
      </c>
      <c r="AC158" s="484">
        <v>57</v>
      </c>
      <c r="AD158" s="485">
        <v>66</v>
      </c>
      <c r="AE158" s="486">
        <v>5963</v>
      </c>
      <c r="AF158" s="484">
        <v>6379</v>
      </c>
      <c r="AG158" s="485">
        <v>12342</v>
      </c>
      <c r="AH158" s="486">
        <v>36.200000000000003</v>
      </c>
      <c r="AI158" s="484">
        <v>33.9</v>
      </c>
      <c r="AJ158" s="485">
        <v>35</v>
      </c>
      <c r="AK158" s="486">
        <v>5963</v>
      </c>
      <c r="AL158" s="484">
        <v>6379</v>
      </c>
      <c r="AM158" s="485">
        <v>12342</v>
      </c>
      <c r="AN158" s="486">
        <v>71</v>
      </c>
      <c r="AO158" s="484">
        <v>52</v>
      </c>
      <c r="AP158" s="485">
        <v>62</v>
      </c>
      <c r="AQ158" s="486">
        <v>6517</v>
      </c>
      <c r="AR158" s="484">
        <v>7003</v>
      </c>
      <c r="AS158" s="485">
        <v>13520</v>
      </c>
      <c r="AT158" s="486">
        <v>73</v>
      </c>
      <c r="AU158" s="484">
        <v>55</v>
      </c>
      <c r="AV158" s="485">
        <v>63</v>
      </c>
      <c r="AW158" s="486">
        <v>6517</v>
      </c>
      <c r="AX158" s="484">
        <v>7003</v>
      </c>
      <c r="AY158" s="485">
        <v>13520</v>
      </c>
      <c r="AZ158" s="486">
        <v>35.9</v>
      </c>
      <c r="BA158" s="484">
        <v>33.5</v>
      </c>
      <c r="BB158" s="485">
        <v>34.6</v>
      </c>
      <c r="BC158" s="486">
        <v>6517</v>
      </c>
      <c r="BD158" s="484">
        <v>7003</v>
      </c>
      <c r="BE158" s="485">
        <v>13520</v>
      </c>
    </row>
    <row r="159" spans="1:57" x14ac:dyDescent="0.35">
      <c r="A159" t="s">
        <v>76</v>
      </c>
      <c r="B159" t="s">
        <v>321</v>
      </c>
      <c r="C159" t="s">
        <v>309</v>
      </c>
      <c r="D159" s="486">
        <v>44</v>
      </c>
      <c r="E159" s="484">
        <v>24</v>
      </c>
      <c r="F159" s="485">
        <v>34</v>
      </c>
      <c r="G159" s="486">
        <v>340</v>
      </c>
      <c r="H159" s="484">
        <v>344</v>
      </c>
      <c r="I159" s="485">
        <v>684</v>
      </c>
      <c r="J159" s="486">
        <v>47</v>
      </c>
      <c r="K159" s="484">
        <v>28</v>
      </c>
      <c r="L159" s="485">
        <v>38</v>
      </c>
      <c r="M159" s="486">
        <v>340</v>
      </c>
      <c r="N159" s="484">
        <v>344</v>
      </c>
      <c r="O159" s="485">
        <v>684</v>
      </c>
      <c r="P159" s="486">
        <v>31.1</v>
      </c>
      <c r="Q159" s="484">
        <v>27.9</v>
      </c>
      <c r="R159" s="485">
        <v>29.5</v>
      </c>
      <c r="S159" s="486">
        <v>340</v>
      </c>
      <c r="T159" s="484">
        <v>344</v>
      </c>
      <c r="U159" s="485">
        <v>684</v>
      </c>
      <c r="V159" s="486">
        <v>70</v>
      </c>
      <c r="W159" s="484">
        <v>51</v>
      </c>
      <c r="X159" s="485">
        <v>60</v>
      </c>
      <c r="Y159" s="486">
        <v>2724</v>
      </c>
      <c r="Z159" s="484">
        <v>2784</v>
      </c>
      <c r="AA159" s="485">
        <v>5508</v>
      </c>
      <c r="AB159" s="486">
        <v>71</v>
      </c>
      <c r="AC159" s="484">
        <v>55</v>
      </c>
      <c r="AD159" s="485">
        <v>63</v>
      </c>
      <c r="AE159" s="486">
        <v>2724</v>
      </c>
      <c r="AF159" s="484">
        <v>2784</v>
      </c>
      <c r="AG159" s="485">
        <v>5508</v>
      </c>
      <c r="AH159" s="486">
        <v>35.700000000000003</v>
      </c>
      <c r="AI159" s="484">
        <v>32.799999999999997</v>
      </c>
      <c r="AJ159" s="485">
        <v>34.200000000000003</v>
      </c>
      <c r="AK159" s="486">
        <v>2724</v>
      </c>
      <c r="AL159" s="484">
        <v>2784</v>
      </c>
      <c r="AM159" s="485">
        <v>5508</v>
      </c>
      <c r="AN159" s="486">
        <v>67</v>
      </c>
      <c r="AO159" s="484">
        <v>48</v>
      </c>
      <c r="AP159" s="485">
        <v>57</v>
      </c>
      <c r="AQ159" s="486">
        <v>3064</v>
      </c>
      <c r="AR159" s="484">
        <v>3128</v>
      </c>
      <c r="AS159" s="485">
        <v>6192</v>
      </c>
      <c r="AT159" s="486">
        <v>69</v>
      </c>
      <c r="AU159" s="484">
        <v>52</v>
      </c>
      <c r="AV159" s="485">
        <v>60</v>
      </c>
      <c r="AW159" s="486">
        <v>3064</v>
      </c>
      <c r="AX159" s="484">
        <v>3128</v>
      </c>
      <c r="AY159" s="485">
        <v>6192</v>
      </c>
      <c r="AZ159" s="486">
        <v>35.200000000000003</v>
      </c>
      <c r="BA159" s="484">
        <v>32.200000000000003</v>
      </c>
      <c r="BB159" s="485">
        <v>33.700000000000003</v>
      </c>
      <c r="BC159" s="486">
        <v>3064</v>
      </c>
      <c r="BD159" s="484">
        <v>3128</v>
      </c>
      <c r="BE159" s="485">
        <v>6192</v>
      </c>
    </row>
    <row r="160" spans="1:57" x14ac:dyDescent="0.35">
      <c r="A160" t="s">
        <v>144</v>
      </c>
      <c r="B160" t="s">
        <v>389</v>
      </c>
      <c r="C160" t="s">
        <v>372</v>
      </c>
      <c r="D160" s="486">
        <v>44</v>
      </c>
      <c r="E160" s="484">
        <v>31</v>
      </c>
      <c r="F160" s="485">
        <v>37</v>
      </c>
      <c r="G160" s="486">
        <v>444</v>
      </c>
      <c r="H160" s="484">
        <v>476</v>
      </c>
      <c r="I160" s="485">
        <v>920</v>
      </c>
      <c r="J160" s="486">
        <v>45</v>
      </c>
      <c r="K160" s="484">
        <v>32</v>
      </c>
      <c r="L160" s="485">
        <v>38</v>
      </c>
      <c r="M160" s="486">
        <v>444</v>
      </c>
      <c r="N160" s="484">
        <v>476</v>
      </c>
      <c r="O160" s="485">
        <v>920</v>
      </c>
      <c r="P160" s="486">
        <v>31.5</v>
      </c>
      <c r="Q160" s="484">
        <v>29.8</v>
      </c>
      <c r="R160" s="485">
        <v>30.7</v>
      </c>
      <c r="S160" s="486">
        <v>444</v>
      </c>
      <c r="T160" s="484">
        <v>476</v>
      </c>
      <c r="U160" s="485">
        <v>920</v>
      </c>
      <c r="V160" s="486">
        <v>71</v>
      </c>
      <c r="W160" s="484">
        <v>49</v>
      </c>
      <c r="X160" s="485">
        <v>60</v>
      </c>
      <c r="Y160" s="486">
        <v>4074</v>
      </c>
      <c r="Z160" s="484">
        <v>4258</v>
      </c>
      <c r="AA160" s="485">
        <v>8332</v>
      </c>
      <c r="AB160" s="486">
        <v>72</v>
      </c>
      <c r="AC160" s="484">
        <v>51</v>
      </c>
      <c r="AD160" s="485">
        <v>61</v>
      </c>
      <c r="AE160" s="486">
        <v>4074</v>
      </c>
      <c r="AF160" s="484">
        <v>4258</v>
      </c>
      <c r="AG160" s="485">
        <v>8332</v>
      </c>
      <c r="AH160" s="486">
        <v>34.799999999999997</v>
      </c>
      <c r="AI160" s="484">
        <v>32.6</v>
      </c>
      <c r="AJ160" s="485">
        <v>33.700000000000003</v>
      </c>
      <c r="AK160" s="486">
        <v>4074</v>
      </c>
      <c r="AL160" s="484">
        <v>4258</v>
      </c>
      <c r="AM160" s="485">
        <v>8332</v>
      </c>
      <c r="AN160" s="486">
        <v>68</v>
      </c>
      <c r="AO160" s="484">
        <v>47</v>
      </c>
      <c r="AP160" s="485">
        <v>57</v>
      </c>
      <c r="AQ160" s="486">
        <v>4518</v>
      </c>
      <c r="AR160" s="484">
        <v>4734</v>
      </c>
      <c r="AS160" s="485">
        <v>9252</v>
      </c>
      <c r="AT160" s="486">
        <v>69</v>
      </c>
      <c r="AU160" s="484">
        <v>49</v>
      </c>
      <c r="AV160" s="485">
        <v>59</v>
      </c>
      <c r="AW160" s="486">
        <v>4518</v>
      </c>
      <c r="AX160" s="484">
        <v>4734</v>
      </c>
      <c r="AY160" s="485">
        <v>9252</v>
      </c>
      <c r="AZ160" s="486">
        <v>34.5</v>
      </c>
      <c r="BA160" s="484">
        <v>32.4</v>
      </c>
      <c r="BB160" s="485">
        <v>33.4</v>
      </c>
      <c r="BC160" s="486">
        <v>4518</v>
      </c>
      <c r="BD160" s="484">
        <v>4734</v>
      </c>
      <c r="BE160" s="485">
        <v>9252</v>
      </c>
    </row>
    <row r="161" spans="1:57" x14ac:dyDescent="0.35">
      <c r="A161" t="s">
        <v>78</v>
      </c>
      <c r="B161" t="s">
        <v>323</v>
      </c>
      <c r="C161" t="s">
        <v>309</v>
      </c>
      <c r="D161" s="486">
        <v>40</v>
      </c>
      <c r="E161" s="484">
        <v>28</v>
      </c>
      <c r="F161" s="485">
        <v>34</v>
      </c>
      <c r="G161" s="486">
        <v>436</v>
      </c>
      <c r="H161" s="484">
        <v>450</v>
      </c>
      <c r="I161" s="485">
        <v>886</v>
      </c>
      <c r="J161" s="486">
        <v>42</v>
      </c>
      <c r="K161" s="484">
        <v>30</v>
      </c>
      <c r="L161" s="485">
        <v>36</v>
      </c>
      <c r="M161" s="486">
        <v>436</v>
      </c>
      <c r="N161" s="484">
        <v>450</v>
      </c>
      <c r="O161" s="485">
        <v>886</v>
      </c>
      <c r="P161" s="486">
        <v>31.2</v>
      </c>
      <c r="Q161" s="484">
        <v>28.7</v>
      </c>
      <c r="R161" s="485">
        <v>29.9</v>
      </c>
      <c r="S161" s="486">
        <v>436</v>
      </c>
      <c r="T161" s="484">
        <v>450</v>
      </c>
      <c r="U161" s="485">
        <v>886</v>
      </c>
      <c r="V161" s="486">
        <v>70</v>
      </c>
      <c r="W161" s="484">
        <v>51</v>
      </c>
      <c r="X161" s="485">
        <v>60</v>
      </c>
      <c r="Y161" s="486">
        <v>2560</v>
      </c>
      <c r="Z161" s="484">
        <v>2742</v>
      </c>
      <c r="AA161" s="485">
        <v>5302</v>
      </c>
      <c r="AB161" s="486">
        <v>71</v>
      </c>
      <c r="AC161" s="484">
        <v>53</v>
      </c>
      <c r="AD161" s="485">
        <v>62</v>
      </c>
      <c r="AE161" s="486">
        <v>2560</v>
      </c>
      <c r="AF161" s="484">
        <v>2742</v>
      </c>
      <c r="AG161" s="485">
        <v>5302</v>
      </c>
      <c r="AH161" s="486">
        <v>36.700000000000003</v>
      </c>
      <c r="AI161" s="484">
        <v>33.9</v>
      </c>
      <c r="AJ161" s="485">
        <v>35.299999999999997</v>
      </c>
      <c r="AK161" s="486">
        <v>2560</v>
      </c>
      <c r="AL161" s="484">
        <v>2742</v>
      </c>
      <c r="AM161" s="485">
        <v>5302</v>
      </c>
      <c r="AN161" s="486">
        <v>66</v>
      </c>
      <c r="AO161" s="484">
        <v>48</v>
      </c>
      <c r="AP161" s="485">
        <v>57</v>
      </c>
      <c r="AQ161" s="486">
        <v>2996</v>
      </c>
      <c r="AR161" s="484">
        <v>3192</v>
      </c>
      <c r="AS161" s="485">
        <v>6188</v>
      </c>
      <c r="AT161" s="486">
        <v>67</v>
      </c>
      <c r="AU161" s="484">
        <v>50</v>
      </c>
      <c r="AV161" s="485">
        <v>58</v>
      </c>
      <c r="AW161" s="486">
        <v>2996</v>
      </c>
      <c r="AX161" s="484">
        <v>3192</v>
      </c>
      <c r="AY161" s="485">
        <v>6188</v>
      </c>
      <c r="AZ161" s="486">
        <v>35.9</v>
      </c>
      <c r="BA161" s="484">
        <v>33.1</v>
      </c>
      <c r="BB161" s="485">
        <v>34.5</v>
      </c>
      <c r="BC161" s="486">
        <v>2996</v>
      </c>
      <c r="BD161" s="484">
        <v>3192</v>
      </c>
      <c r="BE161" s="485">
        <v>6188</v>
      </c>
    </row>
    <row r="162" spans="1:57" x14ac:dyDescent="0.35">
      <c r="A162" s="157"/>
      <c r="B162" s="157"/>
      <c r="C162" s="157"/>
      <c r="D162" s="489"/>
      <c r="E162" s="489"/>
      <c r="F162" s="489"/>
      <c r="G162" s="489"/>
      <c r="H162" s="489"/>
      <c r="I162" s="489"/>
      <c r="J162" s="489"/>
      <c r="K162" s="489"/>
      <c r="L162" s="489"/>
      <c r="M162" s="489"/>
      <c r="N162" s="489"/>
      <c r="O162" s="489"/>
      <c r="P162" s="489"/>
      <c r="Q162" s="489"/>
      <c r="R162" s="489"/>
      <c r="S162" s="489"/>
      <c r="T162" s="489"/>
      <c r="U162" s="489"/>
      <c r="V162" s="489"/>
      <c r="W162" s="489"/>
      <c r="X162" s="489"/>
      <c r="Y162" s="489"/>
      <c r="Z162" s="489"/>
      <c r="AA162" s="489"/>
      <c r="AB162" s="489"/>
      <c r="AC162" s="489"/>
      <c r="AD162" s="489"/>
      <c r="AE162" s="489"/>
      <c r="AF162" s="489"/>
      <c r="AG162" s="489"/>
      <c r="AH162" s="489"/>
      <c r="AI162" s="489"/>
      <c r="AJ162" s="489"/>
      <c r="AK162" s="489"/>
      <c r="AL162" s="489"/>
      <c r="AM162" s="489"/>
      <c r="AN162" s="489"/>
      <c r="AO162" s="489"/>
      <c r="AP162" s="489"/>
      <c r="AQ162" s="489"/>
      <c r="AR162" s="489"/>
      <c r="AS162" s="489"/>
      <c r="AT162" s="489"/>
      <c r="AU162" s="489"/>
      <c r="AV162" s="489"/>
      <c r="AW162" s="489"/>
      <c r="AX162" s="489"/>
      <c r="AY162" s="489"/>
      <c r="AZ162" s="489"/>
      <c r="BA162" s="489"/>
      <c r="BB162" s="489"/>
      <c r="BC162" s="489"/>
      <c r="BD162" s="489"/>
      <c r="BE162" s="489"/>
    </row>
    <row r="163" spans="1:57" x14ac:dyDescent="0.35">
      <c r="A163" t="s">
        <v>3</v>
      </c>
      <c r="B163" t="s">
        <v>247</v>
      </c>
      <c r="D163" s="486">
        <v>45</v>
      </c>
      <c r="E163" s="484">
        <v>27</v>
      </c>
      <c r="F163" s="485">
        <v>36</v>
      </c>
      <c r="G163" s="486">
        <v>3540</v>
      </c>
      <c r="H163" s="484">
        <v>3780</v>
      </c>
      <c r="I163" s="485">
        <v>7320</v>
      </c>
      <c r="J163" s="486">
        <v>48</v>
      </c>
      <c r="K163" s="484">
        <v>31</v>
      </c>
      <c r="L163" s="485">
        <v>39</v>
      </c>
      <c r="M163" s="486">
        <v>3540</v>
      </c>
      <c r="N163" s="484">
        <v>3780</v>
      </c>
      <c r="O163" s="485">
        <v>7320</v>
      </c>
      <c r="P163" s="486">
        <v>31.1</v>
      </c>
      <c r="Q163" s="484">
        <v>28.4</v>
      </c>
      <c r="R163" s="485">
        <v>29.7</v>
      </c>
      <c r="S163" s="486">
        <v>3540</v>
      </c>
      <c r="T163" s="484">
        <v>3780</v>
      </c>
      <c r="U163" s="485">
        <v>7320</v>
      </c>
      <c r="V163" s="486">
        <v>69</v>
      </c>
      <c r="W163" s="484">
        <v>49</v>
      </c>
      <c r="X163" s="485">
        <v>59</v>
      </c>
      <c r="Y163" s="486">
        <v>10790</v>
      </c>
      <c r="Z163" s="484">
        <v>11410</v>
      </c>
      <c r="AA163" s="485">
        <v>22200</v>
      </c>
      <c r="AB163" s="486">
        <v>71</v>
      </c>
      <c r="AC163" s="484">
        <v>53</v>
      </c>
      <c r="AD163" s="485">
        <v>61</v>
      </c>
      <c r="AE163" s="486">
        <v>10790</v>
      </c>
      <c r="AF163" s="484">
        <v>11410</v>
      </c>
      <c r="AG163" s="485">
        <v>22200</v>
      </c>
      <c r="AH163" s="486">
        <v>35.5</v>
      </c>
      <c r="AI163" s="484">
        <v>32.700000000000003</v>
      </c>
      <c r="AJ163" s="485">
        <v>34.1</v>
      </c>
      <c r="AK163" s="486">
        <v>10790</v>
      </c>
      <c r="AL163" s="484">
        <v>11410</v>
      </c>
      <c r="AM163" s="485">
        <v>22200</v>
      </c>
      <c r="AN163" s="486">
        <v>63</v>
      </c>
      <c r="AO163" s="484">
        <v>44</v>
      </c>
      <c r="AP163" s="485">
        <v>53</v>
      </c>
      <c r="AQ163" s="486">
        <v>14330</v>
      </c>
      <c r="AR163" s="484">
        <v>15180</v>
      </c>
      <c r="AS163" s="485">
        <v>29520</v>
      </c>
      <c r="AT163" s="486">
        <v>65</v>
      </c>
      <c r="AU163" s="484">
        <v>47</v>
      </c>
      <c r="AV163" s="485">
        <v>56</v>
      </c>
      <c r="AW163" s="486">
        <v>14330</v>
      </c>
      <c r="AX163" s="484">
        <v>15180</v>
      </c>
      <c r="AY163" s="485">
        <v>29520</v>
      </c>
      <c r="AZ163" s="486">
        <v>34.4</v>
      </c>
      <c r="BA163" s="484">
        <v>31.6</v>
      </c>
      <c r="BB163" s="485">
        <v>33</v>
      </c>
      <c r="BC163" s="486">
        <v>14330</v>
      </c>
      <c r="BD163" s="484">
        <v>15180</v>
      </c>
      <c r="BE163" s="485">
        <v>29520</v>
      </c>
    </row>
    <row r="164" spans="1:57" x14ac:dyDescent="0.35">
      <c r="A164" t="s">
        <v>14</v>
      </c>
      <c r="B164" t="s">
        <v>260</v>
      </c>
      <c r="D164" s="486">
        <v>49</v>
      </c>
      <c r="E164" s="484">
        <v>30</v>
      </c>
      <c r="F164" s="485">
        <v>39</v>
      </c>
      <c r="G164" s="486">
        <v>8710</v>
      </c>
      <c r="H164" s="484">
        <v>9180</v>
      </c>
      <c r="I164" s="485">
        <v>17890</v>
      </c>
      <c r="J164" s="486">
        <v>51</v>
      </c>
      <c r="K164" s="484">
        <v>34</v>
      </c>
      <c r="L164" s="485">
        <v>43</v>
      </c>
      <c r="M164" s="486">
        <v>8710</v>
      </c>
      <c r="N164" s="484">
        <v>9180</v>
      </c>
      <c r="O164" s="485">
        <v>17890</v>
      </c>
      <c r="P164" s="486">
        <v>31.6</v>
      </c>
      <c r="Q164" s="484">
        <v>28.8</v>
      </c>
      <c r="R164" s="485">
        <v>30.1</v>
      </c>
      <c r="S164" s="486">
        <v>8710</v>
      </c>
      <c r="T164" s="484">
        <v>9180</v>
      </c>
      <c r="U164" s="485">
        <v>17890</v>
      </c>
      <c r="V164" s="486">
        <v>68</v>
      </c>
      <c r="W164" s="484">
        <v>51</v>
      </c>
      <c r="X164" s="485">
        <v>59</v>
      </c>
      <c r="Y164" s="486">
        <v>33310</v>
      </c>
      <c r="Z164" s="484">
        <v>34980</v>
      </c>
      <c r="AA164" s="485">
        <v>68290</v>
      </c>
      <c r="AB164" s="486">
        <v>70</v>
      </c>
      <c r="AC164" s="484">
        <v>54</v>
      </c>
      <c r="AD164" s="485">
        <v>62</v>
      </c>
      <c r="AE164" s="486">
        <v>33310</v>
      </c>
      <c r="AF164" s="484">
        <v>34980</v>
      </c>
      <c r="AG164" s="485">
        <v>68290</v>
      </c>
      <c r="AH164" s="486">
        <v>35.299999999999997</v>
      </c>
      <c r="AI164" s="484">
        <v>32.700000000000003</v>
      </c>
      <c r="AJ164" s="485">
        <v>34</v>
      </c>
      <c r="AK164" s="486">
        <v>33310</v>
      </c>
      <c r="AL164" s="484">
        <v>34980</v>
      </c>
      <c r="AM164" s="485">
        <v>68290</v>
      </c>
      <c r="AN164" s="486">
        <v>64</v>
      </c>
      <c r="AO164" s="484">
        <v>46</v>
      </c>
      <c r="AP164" s="485">
        <v>55</v>
      </c>
      <c r="AQ164" s="486">
        <v>42010</v>
      </c>
      <c r="AR164" s="484">
        <v>44160</v>
      </c>
      <c r="AS164" s="485">
        <v>86170</v>
      </c>
      <c r="AT164" s="486">
        <v>66</v>
      </c>
      <c r="AU164" s="484">
        <v>50</v>
      </c>
      <c r="AV164" s="485">
        <v>58</v>
      </c>
      <c r="AW164" s="486">
        <v>42010</v>
      </c>
      <c r="AX164" s="484">
        <v>44160</v>
      </c>
      <c r="AY164" s="485">
        <v>86170</v>
      </c>
      <c r="AZ164" s="486">
        <v>34.5</v>
      </c>
      <c r="BA164" s="484">
        <v>31.9</v>
      </c>
      <c r="BB164" s="485">
        <v>33.200000000000003</v>
      </c>
      <c r="BC164" s="486">
        <v>42010</v>
      </c>
      <c r="BD164" s="484">
        <v>44160</v>
      </c>
      <c r="BE164" s="485">
        <v>86170</v>
      </c>
    </row>
    <row r="165" spans="1:57" x14ac:dyDescent="0.35">
      <c r="A165" t="s">
        <v>38</v>
      </c>
      <c r="B165" t="s">
        <v>408</v>
      </c>
      <c r="D165" s="486">
        <v>47</v>
      </c>
      <c r="E165" s="484">
        <v>32</v>
      </c>
      <c r="F165" s="485">
        <v>39</v>
      </c>
      <c r="G165" s="486">
        <v>6250</v>
      </c>
      <c r="H165" s="484">
        <v>6440</v>
      </c>
      <c r="I165" s="485">
        <v>12690</v>
      </c>
      <c r="J165" s="486">
        <v>50</v>
      </c>
      <c r="K165" s="484">
        <v>35</v>
      </c>
      <c r="L165" s="485">
        <v>42</v>
      </c>
      <c r="M165" s="486">
        <v>6250</v>
      </c>
      <c r="N165" s="484">
        <v>6440</v>
      </c>
      <c r="O165" s="485">
        <v>12690</v>
      </c>
      <c r="P165" s="486">
        <v>31.1</v>
      </c>
      <c r="Q165" s="484">
        <v>28.6</v>
      </c>
      <c r="R165" s="485">
        <v>29.8</v>
      </c>
      <c r="S165" s="486">
        <v>6250</v>
      </c>
      <c r="T165" s="484">
        <v>6440</v>
      </c>
      <c r="U165" s="485">
        <v>12690</v>
      </c>
      <c r="V165" s="486">
        <v>69</v>
      </c>
      <c r="W165" s="484">
        <v>51</v>
      </c>
      <c r="X165" s="485">
        <v>60</v>
      </c>
      <c r="Y165" s="486">
        <v>25210</v>
      </c>
      <c r="Z165" s="484">
        <v>26710</v>
      </c>
      <c r="AA165" s="485">
        <v>51920</v>
      </c>
      <c r="AB165" s="486">
        <v>71</v>
      </c>
      <c r="AC165" s="484">
        <v>54</v>
      </c>
      <c r="AD165" s="485">
        <v>63</v>
      </c>
      <c r="AE165" s="486">
        <v>25210</v>
      </c>
      <c r="AF165" s="484">
        <v>26710</v>
      </c>
      <c r="AG165" s="485">
        <v>51920</v>
      </c>
      <c r="AH165" s="486">
        <v>34.9</v>
      </c>
      <c r="AI165" s="484">
        <v>32.4</v>
      </c>
      <c r="AJ165" s="485">
        <v>33.6</v>
      </c>
      <c r="AK165" s="486">
        <v>25210</v>
      </c>
      <c r="AL165" s="484">
        <v>26710</v>
      </c>
      <c r="AM165" s="485">
        <v>51920</v>
      </c>
      <c r="AN165" s="486">
        <v>65</v>
      </c>
      <c r="AO165" s="484">
        <v>47</v>
      </c>
      <c r="AP165" s="485">
        <v>56</v>
      </c>
      <c r="AQ165" s="486">
        <v>31460</v>
      </c>
      <c r="AR165" s="484">
        <v>33150</v>
      </c>
      <c r="AS165" s="485">
        <v>64610</v>
      </c>
      <c r="AT165" s="486">
        <v>67</v>
      </c>
      <c r="AU165" s="484">
        <v>51</v>
      </c>
      <c r="AV165" s="485">
        <v>59</v>
      </c>
      <c r="AW165" s="486">
        <v>31460</v>
      </c>
      <c r="AX165" s="484">
        <v>33150</v>
      </c>
      <c r="AY165" s="485">
        <v>64610</v>
      </c>
      <c r="AZ165" s="486">
        <v>34.200000000000003</v>
      </c>
      <c r="BA165" s="484">
        <v>31.7</v>
      </c>
      <c r="BB165" s="485">
        <v>32.9</v>
      </c>
      <c r="BC165" s="486">
        <v>31460</v>
      </c>
      <c r="BD165" s="484">
        <v>33150</v>
      </c>
      <c r="BE165" s="485">
        <v>64610</v>
      </c>
    </row>
    <row r="166" spans="1:57" x14ac:dyDescent="0.35">
      <c r="A166" t="s">
        <v>54</v>
      </c>
      <c r="B166" t="s">
        <v>299</v>
      </c>
      <c r="D166" s="486">
        <v>47</v>
      </c>
      <c r="E166" s="484">
        <v>29</v>
      </c>
      <c r="F166" s="485">
        <v>37</v>
      </c>
      <c r="G166" s="486">
        <v>4200</v>
      </c>
      <c r="H166" s="484">
        <v>4510</v>
      </c>
      <c r="I166" s="485">
        <v>8710</v>
      </c>
      <c r="J166" s="486">
        <v>49</v>
      </c>
      <c r="K166" s="484">
        <v>32</v>
      </c>
      <c r="L166" s="485">
        <v>40</v>
      </c>
      <c r="M166" s="486">
        <v>4200</v>
      </c>
      <c r="N166" s="484">
        <v>4510</v>
      </c>
      <c r="O166" s="485">
        <v>8710</v>
      </c>
      <c r="P166" s="486">
        <v>31.9</v>
      </c>
      <c r="Q166" s="484">
        <v>29</v>
      </c>
      <c r="R166" s="485">
        <v>30.4</v>
      </c>
      <c r="S166" s="486">
        <v>4200</v>
      </c>
      <c r="T166" s="484">
        <v>4510</v>
      </c>
      <c r="U166" s="485">
        <v>8710</v>
      </c>
      <c r="V166" s="486">
        <v>68</v>
      </c>
      <c r="W166" s="484">
        <v>50</v>
      </c>
      <c r="X166" s="485">
        <v>59</v>
      </c>
      <c r="Y166" s="486">
        <v>22180</v>
      </c>
      <c r="Z166" s="484">
        <v>23130</v>
      </c>
      <c r="AA166" s="485">
        <v>45300</v>
      </c>
      <c r="AB166" s="486">
        <v>70</v>
      </c>
      <c r="AC166" s="484">
        <v>53</v>
      </c>
      <c r="AD166" s="485">
        <v>61</v>
      </c>
      <c r="AE166" s="486">
        <v>22180</v>
      </c>
      <c r="AF166" s="484">
        <v>23130</v>
      </c>
      <c r="AG166" s="485">
        <v>45300</v>
      </c>
      <c r="AH166" s="486">
        <v>35.700000000000003</v>
      </c>
      <c r="AI166" s="484">
        <v>33</v>
      </c>
      <c r="AJ166" s="485">
        <v>34.299999999999997</v>
      </c>
      <c r="AK166" s="486">
        <v>22180</v>
      </c>
      <c r="AL166" s="484">
        <v>23130</v>
      </c>
      <c r="AM166" s="485">
        <v>45300</v>
      </c>
      <c r="AN166" s="486">
        <v>64</v>
      </c>
      <c r="AO166" s="484">
        <v>47</v>
      </c>
      <c r="AP166" s="485">
        <v>55</v>
      </c>
      <c r="AQ166" s="486">
        <v>26380</v>
      </c>
      <c r="AR166" s="484">
        <v>27630</v>
      </c>
      <c r="AS166" s="485">
        <v>54010</v>
      </c>
      <c r="AT166" s="486">
        <v>66</v>
      </c>
      <c r="AU166" s="484">
        <v>50</v>
      </c>
      <c r="AV166" s="485">
        <v>58</v>
      </c>
      <c r="AW166" s="486">
        <v>26380</v>
      </c>
      <c r="AX166" s="484">
        <v>27630</v>
      </c>
      <c r="AY166" s="485">
        <v>54010</v>
      </c>
      <c r="AZ166" s="486">
        <v>35.1</v>
      </c>
      <c r="BA166" s="484">
        <v>32.299999999999997</v>
      </c>
      <c r="BB166" s="485">
        <v>33.700000000000003</v>
      </c>
      <c r="BC166" s="486">
        <v>26380</v>
      </c>
      <c r="BD166" s="484">
        <v>27630</v>
      </c>
      <c r="BE166" s="485">
        <v>54010</v>
      </c>
    </row>
    <row r="167" spans="1:57" x14ac:dyDescent="0.35">
      <c r="A167" t="s">
        <v>64</v>
      </c>
      <c r="B167" t="s">
        <v>309</v>
      </c>
      <c r="D167" s="486">
        <v>50</v>
      </c>
      <c r="E167" s="484">
        <v>32</v>
      </c>
      <c r="F167" s="485">
        <v>41</v>
      </c>
      <c r="G167" s="486">
        <v>7210</v>
      </c>
      <c r="H167" s="484">
        <v>7340</v>
      </c>
      <c r="I167" s="485">
        <v>14540</v>
      </c>
      <c r="J167" s="486">
        <v>53</v>
      </c>
      <c r="K167" s="484">
        <v>36</v>
      </c>
      <c r="L167" s="485">
        <v>44</v>
      </c>
      <c r="M167" s="486">
        <v>7210</v>
      </c>
      <c r="N167" s="484">
        <v>7340</v>
      </c>
      <c r="O167" s="485">
        <v>14540</v>
      </c>
      <c r="P167" s="486">
        <v>32.299999999999997</v>
      </c>
      <c r="Q167" s="484">
        <v>29.2</v>
      </c>
      <c r="R167" s="485">
        <v>30.7</v>
      </c>
      <c r="S167" s="486">
        <v>7210</v>
      </c>
      <c r="T167" s="484">
        <v>7340</v>
      </c>
      <c r="U167" s="485">
        <v>14540</v>
      </c>
      <c r="V167" s="486">
        <v>68</v>
      </c>
      <c r="W167" s="484">
        <v>51</v>
      </c>
      <c r="X167" s="485">
        <v>59</v>
      </c>
      <c r="Y167" s="486">
        <v>26820</v>
      </c>
      <c r="Z167" s="484">
        <v>28420</v>
      </c>
      <c r="AA167" s="485">
        <v>55240</v>
      </c>
      <c r="AB167" s="486">
        <v>70</v>
      </c>
      <c r="AC167" s="484">
        <v>54</v>
      </c>
      <c r="AD167" s="485">
        <v>62</v>
      </c>
      <c r="AE167" s="486">
        <v>26820</v>
      </c>
      <c r="AF167" s="484">
        <v>28420</v>
      </c>
      <c r="AG167" s="485">
        <v>55240</v>
      </c>
      <c r="AH167" s="486">
        <v>35.9</v>
      </c>
      <c r="AI167" s="484">
        <v>33.1</v>
      </c>
      <c r="AJ167" s="485">
        <v>34.4</v>
      </c>
      <c r="AK167" s="486">
        <v>26820</v>
      </c>
      <c r="AL167" s="484">
        <v>28420</v>
      </c>
      <c r="AM167" s="485">
        <v>55240</v>
      </c>
      <c r="AN167" s="486">
        <v>65</v>
      </c>
      <c r="AO167" s="484">
        <v>47</v>
      </c>
      <c r="AP167" s="485">
        <v>56</v>
      </c>
      <c r="AQ167" s="486">
        <v>34030</v>
      </c>
      <c r="AR167" s="484">
        <v>35760</v>
      </c>
      <c r="AS167" s="485">
        <v>69790</v>
      </c>
      <c r="AT167" s="486">
        <v>67</v>
      </c>
      <c r="AU167" s="484">
        <v>50</v>
      </c>
      <c r="AV167" s="485">
        <v>58</v>
      </c>
      <c r="AW167" s="486">
        <v>34030</v>
      </c>
      <c r="AX167" s="484">
        <v>35760</v>
      </c>
      <c r="AY167" s="485">
        <v>69790</v>
      </c>
      <c r="AZ167" s="486">
        <v>35.1</v>
      </c>
      <c r="BA167" s="484">
        <v>32.299999999999997</v>
      </c>
      <c r="BB167" s="485">
        <v>33.700000000000003</v>
      </c>
      <c r="BC167" s="486">
        <v>34030</v>
      </c>
      <c r="BD167" s="484">
        <v>35760</v>
      </c>
      <c r="BE167" s="485">
        <v>69790</v>
      </c>
    </row>
    <row r="168" spans="1:57" x14ac:dyDescent="0.35">
      <c r="A168" t="s">
        <v>79</v>
      </c>
      <c r="B168" t="s">
        <v>324</v>
      </c>
      <c r="D168" s="486">
        <v>50</v>
      </c>
      <c r="E168" s="484">
        <v>34</v>
      </c>
      <c r="F168" s="485">
        <v>42</v>
      </c>
      <c r="G168" s="486">
        <v>4950</v>
      </c>
      <c r="H168" s="484">
        <v>5020</v>
      </c>
      <c r="I168" s="485">
        <v>9970</v>
      </c>
      <c r="J168" s="486">
        <v>52</v>
      </c>
      <c r="K168" s="484">
        <v>36</v>
      </c>
      <c r="L168" s="485">
        <v>44</v>
      </c>
      <c r="M168" s="486">
        <v>4950</v>
      </c>
      <c r="N168" s="484">
        <v>5020</v>
      </c>
      <c r="O168" s="485">
        <v>9970</v>
      </c>
      <c r="P168" s="486">
        <v>32.200000000000003</v>
      </c>
      <c r="Q168" s="484">
        <v>29.6</v>
      </c>
      <c r="R168" s="485">
        <v>30.9</v>
      </c>
      <c r="S168" s="486">
        <v>4950</v>
      </c>
      <c r="T168" s="484">
        <v>5020</v>
      </c>
      <c r="U168" s="485">
        <v>9970</v>
      </c>
      <c r="V168" s="486">
        <v>70</v>
      </c>
      <c r="W168" s="484">
        <v>53</v>
      </c>
      <c r="X168" s="485">
        <v>61</v>
      </c>
      <c r="Y168" s="486">
        <v>30010</v>
      </c>
      <c r="Z168" s="484">
        <v>31230</v>
      </c>
      <c r="AA168" s="485">
        <v>61240</v>
      </c>
      <c r="AB168" s="486">
        <v>72</v>
      </c>
      <c r="AC168" s="484">
        <v>56</v>
      </c>
      <c r="AD168" s="485">
        <v>64</v>
      </c>
      <c r="AE168" s="486">
        <v>30010</v>
      </c>
      <c r="AF168" s="484">
        <v>31230</v>
      </c>
      <c r="AG168" s="485">
        <v>61240</v>
      </c>
      <c r="AH168" s="486">
        <v>35.700000000000003</v>
      </c>
      <c r="AI168" s="484">
        <v>33.299999999999997</v>
      </c>
      <c r="AJ168" s="485">
        <v>34.5</v>
      </c>
      <c r="AK168" s="486">
        <v>30010</v>
      </c>
      <c r="AL168" s="484">
        <v>31230</v>
      </c>
      <c r="AM168" s="485">
        <v>61240</v>
      </c>
      <c r="AN168" s="486">
        <v>67</v>
      </c>
      <c r="AO168" s="484">
        <v>50</v>
      </c>
      <c r="AP168" s="485">
        <v>59</v>
      </c>
      <c r="AQ168" s="486">
        <v>34960</v>
      </c>
      <c r="AR168" s="484">
        <v>36250</v>
      </c>
      <c r="AS168" s="485">
        <v>71210</v>
      </c>
      <c r="AT168" s="486">
        <v>69</v>
      </c>
      <c r="AU168" s="484">
        <v>53</v>
      </c>
      <c r="AV168" s="485">
        <v>61</v>
      </c>
      <c r="AW168" s="486">
        <v>34960</v>
      </c>
      <c r="AX168" s="484">
        <v>36250</v>
      </c>
      <c r="AY168" s="485">
        <v>71210</v>
      </c>
      <c r="AZ168" s="486">
        <v>35.200000000000003</v>
      </c>
      <c r="BA168" s="484">
        <v>32.799999999999997</v>
      </c>
      <c r="BB168" s="485">
        <v>34</v>
      </c>
      <c r="BC168" s="486">
        <v>34960</v>
      </c>
      <c r="BD168" s="484">
        <v>36250</v>
      </c>
      <c r="BE168" s="485">
        <v>71210</v>
      </c>
    </row>
    <row r="169" spans="1:57" x14ac:dyDescent="0.35">
      <c r="A169" s="157" t="s">
        <v>91</v>
      </c>
      <c r="B169" t="s">
        <v>336</v>
      </c>
      <c r="D169" s="486">
        <v>59</v>
      </c>
      <c r="E169" s="484">
        <v>41</v>
      </c>
      <c r="F169" s="485">
        <v>50</v>
      </c>
      <c r="G169" s="486">
        <v>10370</v>
      </c>
      <c r="H169" s="484">
        <v>10720</v>
      </c>
      <c r="I169" s="485">
        <v>21090</v>
      </c>
      <c r="J169" s="486">
        <v>61</v>
      </c>
      <c r="K169" s="484">
        <v>44</v>
      </c>
      <c r="L169" s="485">
        <v>52</v>
      </c>
      <c r="M169" s="486">
        <v>10370</v>
      </c>
      <c r="N169" s="484">
        <v>10720</v>
      </c>
      <c r="O169" s="485">
        <v>21090</v>
      </c>
      <c r="P169" s="486">
        <v>33.5</v>
      </c>
      <c r="Q169" s="484">
        <v>30.8</v>
      </c>
      <c r="R169" s="485">
        <v>32.1</v>
      </c>
      <c r="S169" s="486">
        <v>10370</v>
      </c>
      <c r="T169" s="484">
        <v>10720</v>
      </c>
      <c r="U169" s="485">
        <v>21090</v>
      </c>
      <c r="V169" s="486">
        <v>70</v>
      </c>
      <c r="W169" s="484">
        <v>55</v>
      </c>
      <c r="X169" s="485">
        <v>62</v>
      </c>
      <c r="Y169" s="486">
        <v>40740</v>
      </c>
      <c r="Z169" s="484">
        <v>42700</v>
      </c>
      <c r="AA169" s="485">
        <v>83440</v>
      </c>
      <c r="AB169" s="486">
        <v>72</v>
      </c>
      <c r="AC169" s="484">
        <v>58</v>
      </c>
      <c r="AD169" s="485">
        <v>65</v>
      </c>
      <c r="AE169" s="486">
        <v>40740</v>
      </c>
      <c r="AF169" s="484">
        <v>42700</v>
      </c>
      <c r="AG169" s="485">
        <v>83440</v>
      </c>
      <c r="AH169" s="486">
        <v>35.5</v>
      </c>
      <c r="AI169" s="484">
        <v>33.299999999999997</v>
      </c>
      <c r="AJ169" s="485">
        <v>34.4</v>
      </c>
      <c r="AK169" s="486">
        <v>40740</v>
      </c>
      <c r="AL169" s="484">
        <v>42700</v>
      </c>
      <c r="AM169" s="485">
        <v>83440</v>
      </c>
      <c r="AN169" s="486">
        <v>68</v>
      </c>
      <c r="AO169" s="484">
        <v>52</v>
      </c>
      <c r="AP169" s="485">
        <v>60</v>
      </c>
      <c r="AQ169" s="486">
        <v>51110</v>
      </c>
      <c r="AR169" s="484">
        <v>53420</v>
      </c>
      <c r="AS169" s="485">
        <v>104530</v>
      </c>
      <c r="AT169" s="486">
        <v>70</v>
      </c>
      <c r="AU169" s="484">
        <v>55</v>
      </c>
      <c r="AV169" s="485">
        <v>62</v>
      </c>
      <c r="AW169" s="486">
        <v>51110</v>
      </c>
      <c r="AX169" s="484">
        <v>53420</v>
      </c>
      <c r="AY169" s="485">
        <v>104530</v>
      </c>
      <c r="AZ169" s="486">
        <v>35.1</v>
      </c>
      <c r="BA169" s="484">
        <v>32.799999999999997</v>
      </c>
      <c r="BB169" s="485">
        <v>33.9</v>
      </c>
      <c r="BC169" s="486">
        <v>51110</v>
      </c>
      <c r="BD169" s="484">
        <v>53420</v>
      </c>
      <c r="BE169" s="485">
        <v>104530</v>
      </c>
    </row>
    <row r="170" spans="1:57" x14ac:dyDescent="0.35">
      <c r="A170" t="s">
        <v>92</v>
      </c>
      <c r="B170" t="s">
        <v>338</v>
      </c>
      <c r="D170" s="486">
        <v>60</v>
      </c>
      <c r="E170" s="484">
        <v>43</v>
      </c>
      <c r="F170" s="485">
        <v>51</v>
      </c>
      <c r="G170" s="486">
        <v>4880</v>
      </c>
      <c r="H170" s="484">
        <v>5130</v>
      </c>
      <c r="I170" s="485">
        <v>10000</v>
      </c>
      <c r="J170" s="486">
        <v>62</v>
      </c>
      <c r="K170" s="484">
        <v>46</v>
      </c>
      <c r="L170" s="485">
        <v>54</v>
      </c>
      <c r="M170" s="486">
        <v>4880</v>
      </c>
      <c r="N170" s="484">
        <v>5130</v>
      </c>
      <c r="O170" s="485">
        <v>10000</v>
      </c>
      <c r="P170" s="486">
        <v>33.6</v>
      </c>
      <c r="Q170" s="484">
        <v>30.9</v>
      </c>
      <c r="R170" s="485">
        <v>32.200000000000003</v>
      </c>
      <c r="S170" s="486">
        <v>4880</v>
      </c>
      <c r="T170" s="484">
        <v>5130</v>
      </c>
      <c r="U170" s="485">
        <v>10000</v>
      </c>
      <c r="V170" s="486">
        <v>70</v>
      </c>
      <c r="W170" s="484">
        <v>56</v>
      </c>
      <c r="X170" s="485">
        <v>63</v>
      </c>
      <c r="Y170" s="486">
        <v>12960</v>
      </c>
      <c r="Z170" s="484">
        <v>13610</v>
      </c>
      <c r="AA170" s="485">
        <v>26570</v>
      </c>
      <c r="AB170" s="486">
        <v>72</v>
      </c>
      <c r="AC170" s="484">
        <v>59</v>
      </c>
      <c r="AD170" s="485">
        <v>65</v>
      </c>
      <c r="AE170" s="486">
        <v>12960</v>
      </c>
      <c r="AF170" s="484">
        <v>13610</v>
      </c>
      <c r="AG170" s="485">
        <v>26570</v>
      </c>
      <c r="AH170" s="486">
        <v>35.299999999999997</v>
      </c>
      <c r="AI170" s="484">
        <v>33.200000000000003</v>
      </c>
      <c r="AJ170" s="485">
        <v>34.200000000000003</v>
      </c>
      <c r="AK170" s="486">
        <v>12960</v>
      </c>
      <c r="AL170" s="484">
        <v>13610</v>
      </c>
      <c r="AM170" s="485">
        <v>26570</v>
      </c>
      <c r="AN170" s="486">
        <v>67</v>
      </c>
      <c r="AO170" s="484">
        <v>53</v>
      </c>
      <c r="AP170" s="485">
        <v>60</v>
      </c>
      <c r="AQ170" s="486">
        <v>17830</v>
      </c>
      <c r="AR170" s="484">
        <v>18740</v>
      </c>
      <c r="AS170" s="485">
        <v>36570</v>
      </c>
      <c r="AT170" s="486">
        <v>69</v>
      </c>
      <c r="AU170" s="484">
        <v>55</v>
      </c>
      <c r="AV170" s="485">
        <v>62</v>
      </c>
      <c r="AW170" s="486">
        <v>17830</v>
      </c>
      <c r="AX170" s="484">
        <v>18740</v>
      </c>
      <c r="AY170" s="485">
        <v>36570</v>
      </c>
      <c r="AZ170" s="486">
        <v>34.799999999999997</v>
      </c>
      <c r="BA170" s="484">
        <v>32.6</v>
      </c>
      <c r="BB170" s="485">
        <v>33.700000000000003</v>
      </c>
      <c r="BC170" s="486">
        <v>17830</v>
      </c>
      <c r="BD170" s="484">
        <v>18740</v>
      </c>
      <c r="BE170" s="485">
        <v>36570</v>
      </c>
    </row>
    <row r="171" spans="1:57" x14ac:dyDescent="0.35">
      <c r="A171" t="s">
        <v>107</v>
      </c>
      <c r="B171" t="s">
        <v>352</v>
      </c>
      <c r="D171" s="486">
        <v>58</v>
      </c>
      <c r="E171" s="484">
        <v>40</v>
      </c>
      <c r="F171" s="485">
        <v>49</v>
      </c>
      <c r="G171" s="486">
        <v>5500</v>
      </c>
      <c r="H171" s="484">
        <v>5590</v>
      </c>
      <c r="I171" s="485">
        <v>11090</v>
      </c>
      <c r="J171" s="486">
        <v>60</v>
      </c>
      <c r="K171" s="484">
        <v>42</v>
      </c>
      <c r="L171" s="485">
        <v>51</v>
      </c>
      <c r="M171" s="486">
        <v>5500</v>
      </c>
      <c r="N171" s="484">
        <v>5590</v>
      </c>
      <c r="O171" s="485">
        <v>11090</v>
      </c>
      <c r="P171" s="486">
        <v>33.299999999999997</v>
      </c>
      <c r="Q171" s="484">
        <v>30.7</v>
      </c>
      <c r="R171" s="485">
        <v>32</v>
      </c>
      <c r="S171" s="486">
        <v>5500</v>
      </c>
      <c r="T171" s="484">
        <v>5590</v>
      </c>
      <c r="U171" s="485">
        <v>11090</v>
      </c>
      <c r="V171" s="486">
        <v>70</v>
      </c>
      <c r="W171" s="484">
        <v>54</v>
      </c>
      <c r="X171" s="485">
        <v>62</v>
      </c>
      <c r="Y171" s="486">
        <v>27790</v>
      </c>
      <c r="Z171" s="484">
        <v>29090</v>
      </c>
      <c r="AA171" s="485">
        <v>56870</v>
      </c>
      <c r="AB171" s="486">
        <v>72</v>
      </c>
      <c r="AC171" s="484">
        <v>57</v>
      </c>
      <c r="AD171" s="485">
        <v>64</v>
      </c>
      <c r="AE171" s="486">
        <v>27790</v>
      </c>
      <c r="AF171" s="484">
        <v>29090</v>
      </c>
      <c r="AG171" s="485">
        <v>56870</v>
      </c>
      <c r="AH171" s="486">
        <v>35.700000000000003</v>
      </c>
      <c r="AI171" s="484">
        <v>33.299999999999997</v>
      </c>
      <c r="AJ171" s="485">
        <v>34.4</v>
      </c>
      <c r="AK171" s="486">
        <v>27790</v>
      </c>
      <c r="AL171" s="484">
        <v>29090</v>
      </c>
      <c r="AM171" s="485">
        <v>56870</v>
      </c>
      <c r="AN171" s="486">
        <v>68</v>
      </c>
      <c r="AO171" s="484">
        <v>52</v>
      </c>
      <c r="AP171" s="485">
        <v>60</v>
      </c>
      <c r="AQ171" s="486">
        <v>33280</v>
      </c>
      <c r="AR171" s="484">
        <v>34680</v>
      </c>
      <c r="AS171" s="485">
        <v>67960</v>
      </c>
      <c r="AT171" s="486">
        <v>70</v>
      </c>
      <c r="AU171" s="484">
        <v>55</v>
      </c>
      <c r="AV171" s="485">
        <v>62</v>
      </c>
      <c r="AW171" s="486">
        <v>33280</v>
      </c>
      <c r="AX171" s="484">
        <v>34680</v>
      </c>
      <c r="AY171" s="485">
        <v>67960</v>
      </c>
      <c r="AZ171" s="486">
        <v>35.299999999999997</v>
      </c>
      <c r="BA171" s="484">
        <v>32.9</v>
      </c>
      <c r="BB171" s="485">
        <v>34</v>
      </c>
      <c r="BC171" s="486">
        <v>33280</v>
      </c>
      <c r="BD171" s="484">
        <v>34680</v>
      </c>
      <c r="BE171" s="485">
        <v>67960</v>
      </c>
    </row>
    <row r="172" spans="1:57" x14ac:dyDescent="0.35">
      <c r="A172" t="s">
        <v>127</v>
      </c>
      <c r="B172" t="s">
        <v>372</v>
      </c>
      <c r="D172" s="486">
        <v>54</v>
      </c>
      <c r="E172" s="484">
        <v>35</v>
      </c>
      <c r="F172" s="485">
        <v>44</v>
      </c>
      <c r="G172" s="486">
        <v>6000</v>
      </c>
      <c r="H172" s="484">
        <v>6310</v>
      </c>
      <c r="I172" s="485">
        <v>12310</v>
      </c>
      <c r="J172" s="486">
        <v>55</v>
      </c>
      <c r="K172" s="484">
        <v>37</v>
      </c>
      <c r="L172" s="485">
        <v>46</v>
      </c>
      <c r="M172" s="486">
        <v>6000</v>
      </c>
      <c r="N172" s="484">
        <v>6310</v>
      </c>
      <c r="O172" s="485">
        <v>12310</v>
      </c>
      <c r="P172" s="486">
        <v>32.9</v>
      </c>
      <c r="Q172" s="484">
        <v>30.4</v>
      </c>
      <c r="R172" s="485">
        <v>31.6</v>
      </c>
      <c r="S172" s="486">
        <v>6000</v>
      </c>
      <c r="T172" s="484">
        <v>6310</v>
      </c>
      <c r="U172" s="485">
        <v>12310</v>
      </c>
      <c r="V172" s="486">
        <v>74</v>
      </c>
      <c r="W172" s="484">
        <v>56</v>
      </c>
      <c r="X172" s="485">
        <v>65</v>
      </c>
      <c r="Y172" s="486">
        <v>44020</v>
      </c>
      <c r="Z172" s="484">
        <v>46380</v>
      </c>
      <c r="AA172" s="485">
        <v>90400</v>
      </c>
      <c r="AB172" s="486">
        <v>75</v>
      </c>
      <c r="AC172" s="484">
        <v>58</v>
      </c>
      <c r="AD172" s="485">
        <v>67</v>
      </c>
      <c r="AE172" s="486">
        <v>44020</v>
      </c>
      <c r="AF172" s="484">
        <v>46380</v>
      </c>
      <c r="AG172" s="485">
        <v>90400</v>
      </c>
      <c r="AH172" s="486">
        <v>36.299999999999997</v>
      </c>
      <c r="AI172" s="484">
        <v>34</v>
      </c>
      <c r="AJ172" s="485">
        <v>35.1</v>
      </c>
      <c r="AK172" s="486">
        <v>44020</v>
      </c>
      <c r="AL172" s="484">
        <v>46380</v>
      </c>
      <c r="AM172" s="485">
        <v>90400</v>
      </c>
      <c r="AN172" s="486">
        <v>72</v>
      </c>
      <c r="AO172" s="484">
        <v>54</v>
      </c>
      <c r="AP172" s="485">
        <v>62</v>
      </c>
      <c r="AQ172" s="486">
        <v>50020</v>
      </c>
      <c r="AR172" s="484">
        <v>52690</v>
      </c>
      <c r="AS172" s="485">
        <v>102710</v>
      </c>
      <c r="AT172" s="486">
        <v>73</v>
      </c>
      <c r="AU172" s="484">
        <v>56</v>
      </c>
      <c r="AV172" s="485">
        <v>64</v>
      </c>
      <c r="AW172" s="486">
        <v>50020</v>
      </c>
      <c r="AX172" s="484">
        <v>52690</v>
      </c>
      <c r="AY172" s="485">
        <v>102710</v>
      </c>
      <c r="AZ172" s="486">
        <v>35.9</v>
      </c>
      <c r="BA172" s="484">
        <v>33.6</v>
      </c>
      <c r="BB172" s="485">
        <v>34.700000000000003</v>
      </c>
      <c r="BC172" s="486">
        <v>50020</v>
      </c>
      <c r="BD172" s="484">
        <v>52690</v>
      </c>
      <c r="BE172" s="485">
        <v>102710</v>
      </c>
    </row>
    <row r="173" spans="1:57" x14ac:dyDescent="0.35">
      <c r="A173" t="s">
        <v>147</v>
      </c>
      <c r="B173" t="s">
        <v>392</v>
      </c>
      <c r="D173" s="486">
        <v>50</v>
      </c>
      <c r="E173" s="484">
        <v>32</v>
      </c>
      <c r="F173" s="485">
        <v>41</v>
      </c>
      <c r="G173" s="486">
        <v>3990</v>
      </c>
      <c r="H173" s="484">
        <v>4180</v>
      </c>
      <c r="I173" s="485">
        <v>8180</v>
      </c>
      <c r="J173" s="486">
        <v>53</v>
      </c>
      <c r="K173" s="484">
        <v>35</v>
      </c>
      <c r="L173" s="485">
        <v>44</v>
      </c>
      <c r="M173" s="486">
        <v>3990</v>
      </c>
      <c r="N173" s="484">
        <v>4180</v>
      </c>
      <c r="O173" s="485">
        <v>8180</v>
      </c>
      <c r="P173" s="486">
        <v>32.299999999999997</v>
      </c>
      <c r="Q173" s="484">
        <v>29.7</v>
      </c>
      <c r="R173" s="485">
        <v>31</v>
      </c>
      <c r="S173" s="486">
        <v>3990</v>
      </c>
      <c r="T173" s="484">
        <v>4180</v>
      </c>
      <c r="U173" s="485">
        <v>8180</v>
      </c>
      <c r="V173" s="486">
        <v>72</v>
      </c>
      <c r="W173" s="484">
        <v>56</v>
      </c>
      <c r="X173" s="485">
        <v>64</v>
      </c>
      <c r="Y173" s="486">
        <v>24680</v>
      </c>
      <c r="Z173" s="484">
        <v>25940</v>
      </c>
      <c r="AA173" s="485">
        <v>50610</v>
      </c>
      <c r="AB173" s="486">
        <v>73</v>
      </c>
      <c r="AC173" s="484">
        <v>58</v>
      </c>
      <c r="AD173" s="485">
        <v>65</v>
      </c>
      <c r="AE173" s="486">
        <v>24680</v>
      </c>
      <c r="AF173" s="484">
        <v>25940</v>
      </c>
      <c r="AG173" s="485">
        <v>50610</v>
      </c>
      <c r="AH173" s="486">
        <v>36.200000000000003</v>
      </c>
      <c r="AI173" s="484">
        <v>33.799999999999997</v>
      </c>
      <c r="AJ173" s="485">
        <v>35</v>
      </c>
      <c r="AK173" s="486">
        <v>24680</v>
      </c>
      <c r="AL173" s="484">
        <v>25940</v>
      </c>
      <c r="AM173" s="485">
        <v>50610</v>
      </c>
      <c r="AN173" s="486">
        <v>69</v>
      </c>
      <c r="AO173" s="484">
        <v>52</v>
      </c>
      <c r="AP173" s="485">
        <v>61</v>
      </c>
      <c r="AQ173" s="486">
        <v>28670</v>
      </c>
      <c r="AR173" s="484">
        <v>30120</v>
      </c>
      <c r="AS173" s="485">
        <v>58790</v>
      </c>
      <c r="AT173" s="486">
        <v>70</v>
      </c>
      <c r="AU173" s="484">
        <v>55</v>
      </c>
      <c r="AV173" s="485">
        <v>62</v>
      </c>
      <c r="AW173" s="486">
        <v>28670</v>
      </c>
      <c r="AX173" s="484">
        <v>30120</v>
      </c>
      <c r="AY173" s="485">
        <v>58790</v>
      </c>
      <c r="AZ173" s="486">
        <v>35.700000000000003</v>
      </c>
      <c r="BA173" s="484">
        <v>33.200000000000003</v>
      </c>
      <c r="BB173" s="485">
        <v>34.4</v>
      </c>
      <c r="BC173" s="486">
        <v>28670</v>
      </c>
      <c r="BD173" s="484">
        <v>30120</v>
      </c>
      <c r="BE173" s="485">
        <v>58790</v>
      </c>
    </row>
    <row r="174" spans="1:57" x14ac:dyDescent="0.35">
      <c r="A174" s="309" t="s">
        <v>2</v>
      </c>
      <c r="B174" t="s">
        <v>409</v>
      </c>
      <c r="D174" s="486">
        <v>51</v>
      </c>
      <c r="E174" s="484">
        <v>33</v>
      </c>
      <c r="F174" s="485">
        <v>42</v>
      </c>
      <c r="G174" s="486">
        <v>55217</v>
      </c>
      <c r="H174" s="484">
        <v>57480</v>
      </c>
      <c r="I174" s="485">
        <v>112697</v>
      </c>
      <c r="J174" s="486">
        <v>53</v>
      </c>
      <c r="K174" s="484">
        <v>36</v>
      </c>
      <c r="L174" s="485">
        <v>45</v>
      </c>
      <c r="M174" s="486">
        <v>55217</v>
      </c>
      <c r="N174" s="484">
        <v>57480</v>
      </c>
      <c r="O174" s="485">
        <v>112697</v>
      </c>
      <c r="P174" s="486">
        <v>32.200000000000003</v>
      </c>
      <c r="Q174" s="484">
        <v>29.5</v>
      </c>
      <c r="R174" s="485">
        <v>30.8</v>
      </c>
      <c r="S174" s="486">
        <v>55217</v>
      </c>
      <c r="T174" s="484">
        <v>57480</v>
      </c>
      <c r="U174" s="485">
        <v>112697</v>
      </c>
      <c r="V174" s="486">
        <v>70</v>
      </c>
      <c r="W174" s="484">
        <v>53</v>
      </c>
      <c r="X174" s="485">
        <v>61</v>
      </c>
      <c r="Y174" s="486">
        <v>257753</v>
      </c>
      <c r="Z174" s="484">
        <v>270881</v>
      </c>
      <c r="AA174" s="485">
        <v>528634</v>
      </c>
      <c r="AB174" s="486">
        <v>72</v>
      </c>
      <c r="AC174" s="484">
        <v>56</v>
      </c>
      <c r="AD174" s="485">
        <v>64</v>
      </c>
      <c r="AE174" s="486">
        <v>257753</v>
      </c>
      <c r="AF174" s="484">
        <v>270881</v>
      </c>
      <c r="AG174" s="485">
        <v>528634</v>
      </c>
      <c r="AH174" s="486">
        <v>35.700000000000003</v>
      </c>
      <c r="AI174" s="484">
        <v>33.200000000000003</v>
      </c>
      <c r="AJ174" s="485">
        <v>34.4</v>
      </c>
      <c r="AK174" s="486">
        <v>257753</v>
      </c>
      <c r="AL174" s="484">
        <v>270881</v>
      </c>
      <c r="AM174" s="485">
        <v>528634</v>
      </c>
      <c r="AN174" s="486">
        <v>67</v>
      </c>
      <c r="AO174" s="484">
        <v>50</v>
      </c>
      <c r="AP174" s="485">
        <v>58</v>
      </c>
      <c r="AQ174" s="486">
        <v>312970</v>
      </c>
      <c r="AR174" s="484">
        <v>328361</v>
      </c>
      <c r="AS174" s="485">
        <v>641331</v>
      </c>
      <c r="AT174" s="486">
        <v>69</v>
      </c>
      <c r="AU174" s="484">
        <v>52</v>
      </c>
      <c r="AV174" s="485">
        <v>60</v>
      </c>
      <c r="AW174" s="486">
        <v>312970</v>
      </c>
      <c r="AX174" s="484">
        <v>328361</v>
      </c>
      <c r="AY174" s="485">
        <v>641331</v>
      </c>
      <c r="AZ174" s="486">
        <v>35.1</v>
      </c>
      <c r="BA174" s="484">
        <v>32.6</v>
      </c>
      <c r="BB174" s="485">
        <v>33.799999999999997</v>
      </c>
      <c r="BC174" s="486">
        <v>312970</v>
      </c>
      <c r="BD174" s="484">
        <v>328361</v>
      </c>
      <c r="BE174" s="485">
        <v>641331</v>
      </c>
    </row>
    <row r="329" spans="1:5" x14ac:dyDescent="0.35">
      <c r="A329" s="157"/>
      <c r="B329" s="157"/>
      <c r="D329" s="157"/>
      <c r="E329" s="157"/>
    </row>
    <row r="336" spans="1:5" x14ac:dyDescent="0.35">
      <c r="A336" s="157"/>
      <c r="D336" s="157"/>
    </row>
    <row r="341" spans="1:4" ht="14.25" x14ac:dyDescent="0.45">
      <c r="A341" s="527"/>
      <c r="D341" s="309"/>
    </row>
  </sheetData>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99"/>
  </sheetPr>
  <dimension ref="A1:DG174"/>
  <sheetViews>
    <sheetView workbookViewId="0">
      <pane xSplit="3" ySplit="9" topLeftCell="CI40" activePane="bottomRight" state="frozen"/>
      <selection activeCell="A10" sqref="A10:DG174"/>
      <selection pane="topRight" activeCell="A10" sqref="A10:DG174"/>
      <selection pane="bottomLeft" activeCell="A10" sqref="A10:DG174"/>
      <selection pane="bottomRight" activeCell="A81" sqref="A81"/>
    </sheetView>
  </sheetViews>
  <sheetFormatPr defaultRowHeight="12.75" x14ac:dyDescent="0.35"/>
  <cols>
    <col min="1" max="1" width="18" customWidth="1"/>
  </cols>
  <sheetData>
    <row r="1" spans="1:111" ht="15" x14ac:dyDescent="0.4">
      <c r="A1" s="159" t="s">
        <v>193</v>
      </c>
      <c r="B1" s="310"/>
      <c r="C1" s="310"/>
    </row>
    <row r="2" spans="1:111" ht="13.15" x14ac:dyDescent="0.4">
      <c r="A2" s="156">
        <v>1</v>
      </c>
      <c r="B2" s="310">
        <v>2</v>
      </c>
      <c r="C2" s="310">
        <v>3</v>
      </c>
      <c r="D2" s="156">
        <v>4</v>
      </c>
      <c r="E2" s="310">
        <v>5</v>
      </c>
      <c r="F2" s="310">
        <v>6</v>
      </c>
      <c r="G2" s="156">
        <v>7</v>
      </c>
      <c r="H2" s="310">
        <v>8</v>
      </c>
      <c r="I2" s="310">
        <v>9</v>
      </c>
      <c r="J2" s="156">
        <v>10</v>
      </c>
      <c r="K2" s="310">
        <v>11</v>
      </c>
      <c r="L2" s="310">
        <v>12</v>
      </c>
      <c r="M2" s="156">
        <v>13</v>
      </c>
      <c r="N2" s="310">
        <v>14</v>
      </c>
      <c r="O2" s="310">
        <v>15</v>
      </c>
      <c r="P2" s="156">
        <v>16</v>
      </c>
      <c r="Q2" s="310">
        <v>17</v>
      </c>
      <c r="R2" s="310">
        <v>18</v>
      </c>
      <c r="S2" s="156">
        <v>19</v>
      </c>
      <c r="T2" s="310">
        <v>20</v>
      </c>
      <c r="U2" s="310">
        <v>21</v>
      </c>
      <c r="V2" s="156">
        <v>22</v>
      </c>
      <c r="W2" s="310">
        <v>23</v>
      </c>
      <c r="X2" s="310">
        <v>24</v>
      </c>
      <c r="Y2" s="156">
        <v>25</v>
      </c>
      <c r="Z2" s="310">
        <v>26</v>
      </c>
      <c r="AA2" s="310">
        <v>27</v>
      </c>
      <c r="AB2" s="156">
        <v>28</v>
      </c>
      <c r="AC2" s="310">
        <v>29</v>
      </c>
      <c r="AD2" s="310">
        <v>30</v>
      </c>
      <c r="AE2" s="156">
        <v>31</v>
      </c>
      <c r="AF2" s="310">
        <v>32</v>
      </c>
      <c r="AG2" s="310">
        <v>33</v>
      </c>
      <c r="AH2" s="156">
        <v>34</v>
      </c>
      <c r="AI2" s="310">
        <v>35</v>
      </c>
      <c r="AJ2" s="310">
        <v>36</v>
      </c>
      <c r="AK2" s="156">
        <v>37</v>
      </c>
      <c r="AL2" s="310">
        <v>38</v>
      </c>
      <c r="AM2" s="310">
        <v>39</v>
      </c>
      <c r="AN2" s="156">
        <v>40</v>
      </c>
      <c r="AO2" s="310">
        <v>41</v>
      </c>
      <c r="AP2" s="310">
        <v>42</v>
      </c>
      <c r="AQ2" s="156">
        <v>43</v>
      </c>
      <c r="AR2" s="310">
        <v>44</v>
      </c>
      <c r="AS2" s="310">
        <v>45</v>
      </c>
      <c r="AT2" s="156">
        <v>46</v>
      </c>
      <c r="AU2" s="310">
        <v>47</v>
      </c>
      <c r="AV2" s="310">
        <v>48</v>
      </c>
      <c r="AW2" s="156">
        <v>49</v>
      </c>
      <c r="AX2" s="310">
        <v>50</v>
      </c>
      <c r="AY2" s="310">
        <v>51</v>
      </c>
      <c r="AZ2" s="156">
        <v>52</v>
      </c>
      <c r="BA2" s="310">
        <v>53</v>
      </c>
      <c r="BB2" s="310">
        <v>54</v>
      </c>
      <c r="BC2" s="156">
        <v>55</v>
      </c>
      <c r="BD2" s="310">
        <v>56</v>
      </c>
      <c r="BE2" s="310">
        <v>57</v>
      </c>
      <c r="BF2" s="156">
        <v>58</v>
      </c>
      <c r="BG2" s="310">
        <v>59</v>
      </c>
      <c r="BH2" s="310">
        <v>60</v>
      </c>
      <c r="BI2" s="156">
        <v>61</v>
      </c>
      <c r="BJ2" s="310">
        <v>62</v>
      </c>
      <c r="BK2" s="310">
        <v>63</v>
      </c>
      <c r="BL2" s="156">
        <v>64</v>
      </c>
      <c r="BM2" s="310">
        <v>65</v>
      </c>
      <c r="BN2" s="310">
        <v>66</v>
      </c>
      <c r="BO2" s="156">
        <v>67</v>
      </c>
      <c r="BP2" s="310">
        <v>68</v>
      </c>
      <c r="BQ2" s="310">
        <v>69</v>
      </c>
      <c r="BR2" s="156">
        <v>70</v>
      </c>
      <c r="BS2" s="310">
        <v>71</v>
      </c>
      <c r="BT2" s="310">
        <v>72</v>
      </c>
      <c r="BU2" s="156">
        <v>73</v>
      </c>
      <c r="BV2" s="310">
        <v>74</v>
      </c>
      <c r="BW2" s="310">
        <v>75</v>
      </c>
      <c r="BX2" s="156">
        <v>76</v>
      </c>
      <c r="BY2" s="310">
        <v>77</v>
      </c>
      <c r="BZ2" s="310">
        <v>78</v>
      </c>
      <c r="CA2" s="156">
        <v>79</v>
      </c>
      <c r="CB2" s="310">
        <v>80</v>
      </c>
      <c r="CC2" s="310">
        <v>81</v>
      </c>
      <c r="CD2" s="156">
        <v>82</v>
      </c>
      <c r="CE2" s="310">
        <v>83</v>
      </c>
      <c r="CF2" s="310">
        <v>84</v>
      </c>
      <c r="CG2" s="156">
        <v>85</v>
      </c>
      <c r="CH2" s="310">
        <v>86</v>
      </c>
      <c r="CI2" s="310">
        <v>87</v>
      </c>
      <c r="CJ2" s="156">
        <v>88</v>
      </c>
      <c r="CK2" s="310">
        <v>89</v>
      </c>
      <c r="CL2" s="310">
        <v>90</v>
      </c>
      <c r="CM2" s="156">
        <v>91</v>
      </c>
      <c r="CN2" s="310">
        <v>92</v>
      </c>
      <c r="CO2" s="310">
        <v>93</v>
      </c>
      <c r="CP2" s="156">
        <v>94</v>
      </c>
      <c r="CQ2" s="310">
        <v>95</v>
      </c>
      <c r="CR2" s="310">
        <v>96</v>
      </c>
      <c r="CS2" s="156">
        <v>97</v>
      </c>
      <c r="CT2" s="310">
        <v>98</v>
      </c>
      <c r="CU2" s="310">
        <v>99</v>
      </c>
      <c r="CV2" s="156">
        <v>100</v>
      </c>
      <c r="CW2" s="310">
        <v>101</v>
      </c>
      <c r="CX2" s="310">
        <v>102</v>
      </c>
      <c r="CY2" s="156">
        <v>103</v>
      </c>
      <c r="CZ2" s="310">
        <v>104</v>
      </c>
      <c r="DA2" s="310">
        <v>105</v>
      </c>
      <c r="DB2" s="156">
        <v>106</v>
      </c>
      <c r="DC2" s="310">
        <v>107</v>
      </c>
      <c r="DD2" s="310">
        <v>108</v>
      </c>
      <c r="DE2" s="156">
        <v>109</v>
      </c>
      <c r="DF2" s="310">
        <v>110</v>
      </c>
      <c r="DG2" s="310">
        <v>111</v>
      </c>
    </row>
    <row r="3" spans="1:111" ht="13.15" x14ac:dyDescent="0.4">
      <c r="A3" s="310"/>
      <c r="B3" s="310"/>
      <c r="C3" s="310"/>
      <c r="D3" t="s">
        <v>190</v>
      </c>
      <c r="BF3" t="s">
        <v>564</v>
      </c>
    </row>
    <row r="4" spans="1:111" ht="13.15" x14ac:dyDescent="0.4">
      <c r="A4" s="310"/>
      <c r="B4" s="310"/>
      <c r="C4" s="310"/>
      <c r="D4" t="s">
        <v>228</v>
      </c>
      <c r="V4" t="s">
        <v>176</v>
      </c>
      <c r="AN4" t="s">
        <v>196</v>
      </c>
      <c r="BF4">
        <v>1</v>
      </c>
      <c r="BX4" t="s">
        <v>231</v>
      </c>
      <c r="CP4" t="s">
        <v>236</v>
      </c>
    </row>
    <row r="5" spans="1:111" ht="13.15" x14ac:dyDescent="0.4">
      <c r="A5" s="310"/>
      <c r="B5" s="310"/>
      <c r="C5" s="310"/>
      <c r="D5" t="s">
        <v>524</v>
      </c>
      <c r="J5" t="s">
        <v>525</v>
      </c>
      <c r="P5" t="s">
        <v>526</v>
      </c>
      <c r="V5" t="s">
        <v>524</v>
      </c>
      <c r="AB5" t="s">
        <v>525</v>
      </c>
      <c r="AH5" t="s">
        <v>526</v>
      </c>
      <c r="AN5" t="s">
        <v>524</v>
      </c>
      <c r="AT5" t="s">
        <v>525</v>
      </c>
      <c r="AZ5" t="s">
        <v>526</v>
      </c>
      <c r="BF5" t="s">
        <v>524</v>
      </c>
      <c r="BL5" t="s">
        <v>525</v>
      </c>
      <c r="BR5" t="s">
        <v>526</v>
      </c>
      <c r="BX5" t="s">
        <v>524</v>
      </c>
      <c r="CD5" t="s">
        <v>525</v>
      </c>
      <c r="CJ5" t="s">
        <v>526</v>
      </c>
      <c r="CP5" t="s">
        <v>524</v>
      </c>
      <c r="CV5" t="s">
        <v>525</v>
      </c>
      <c r="DB5" t="s">
        <v>526</v>
      </c>
    </row>
    <row r="6" spans="1:111" ht="13.15" x14ac:dyDescent="0.4">
      <c r="A6" s="310"/>
      <c r="B6" s="310"/>
      <c r="C6" s="310"/>
      <c r="D6">
        <v>1</v>
      </c>
      <c r="G6" t="s">
        <v>236</v>
      </c>
      <c r="J6">
        <v>1</v>
      </c>
      <c r="M6" t="s">
        <v>236</v>
      </c>
      <c r="P6" t="s">
        <v>528</v>
      </c>
      <c r="S6" t="s">
        <v>236</v>
      </c>
      <c r="V6">
        <v>1</v>
      </c>
      <c r="Y6" t="s">
        <v>236</v>
      </c>
      <c r="AB6">
        <v>1</v>
      </c>
      <c r="AE6" t="s">
        <v>236</v>
      </c>
      <c r="AH6" t="s">
        <v>528</v>
      </c>
      <c r="AK6" t="s">
        <v>236</v>
      </c>
      <c r="AN6">
        <v>1</v>
      </c>
      <c r="AQ6" t="s">
        <v>236</v>
      </c>
      <c r="AT6">
        <v>1</v>
      </c>
      <c r="AW6" t="s">
        <v>236</v>
      </c>
      <c r="AZ6" t="s">
        <v>528</v>
      </c>
      <c r="BC6" t="s">
        <v>236</v>
      </c>
      <c r="BF6">
        <v>1</v>
      </c>
      <c r="BI6" t="s">
        <v>236</v>
      </c>
      <c r="BL6">
        <v>1</v>
      </c>
      <c r="BO6" t="s">
        <v>236</v>
      </c>
      <c r="BR6" t="s">
        <v>528</v>
      </c>
      <c r="BU6" t="s">
        <v>236</v>
      </c>
      <c r="BX6">
        <v>1</v>
      </c>
      <c r="CA6" t="s">
        <v>236</v>
      </c>
      <c r="CD6">
        <v>1</v>
      </c>
      <c r="CG6" t="s">
        <v>236</v>
      </c>
      <c r="CJ6" t="s">
        <v>528</v>
      </c>
      <c r="CM6" t="s">
        <v>236</v>
      </c>
      <c r="CP6">
        <v>1</v>
      </c>
      <c r="CS6" t="s">
        <v>236</v>
      </c>
      <c r="CV6">
        <v>1</v>
      </c>
      <c r="CY6" t="s">
        <v>236</v>
      </c>
      <c r="DB6" t="s">
        <v>528</v>
      </c>
      <c r="DE6" t="s">
        <v>236</v>
      </c>
    </row>
    <row r="7" spans="1:111" ht="13.15" x14ac:dyDescent="0.4">
      <c r="A7" s="310"/>
      <c r="B7" s="310"/>
      <c r="C7" s="310"/>
      <c r="D7" t="s">
        <v>528</v>
      </c>
      <c r="G7" t="s">
        <v>528</v>
      </c>
      <c r="J7" t="s">
        <v>528</v>
      </c>
      <c r="M7" t="s">
        <v>528</v>
      </c>
      <c r="P7" t="s">
        <v>412</v>
      </c>
      <c r="Q7" t="s">
        <v>184</v>
      </c>
      <c r="R7" t="s">
        <v>236</v>
      </c>
      <c r="S7" t="s">
        <v>528</v>
      </c>
      <c r="V7" t="s">
        <v>528</v>
      </c>
      <c r="Y7" t="s">
        <v>528</v>
      </c>
      <c r="AB7" t="s">
        <v>528</v>
      </c>
      <c r="AE7" t="s">
        <v>528</v>
      </c>
      <c r="AH7" t="s">
        <v>412</v>
      </c>
      <c r="AI7" t="s">
        <v>184</v>
      </c>
      <c r="AJ7" t="s">
        <v>236</v>
      </c>
      <c r="AK7" t="s">
        <v>528</v>
      </c>
      <c r="AN7" t="s">
        <v>528</v>
      </c>
      <c r="AQ7" t="s">
        <v>528</v>
      </c>
      <c r="AT7" t="s">
        <v>528</v>
      </c>
      <c r="AW7" t="s">
        <v>528</v>
      </c>
      <c r="AZ7" t="s">
        <v>412</v>
      </c>
      <c r="BA7" t="s">
        <v>184</v>
      </c>
      <c r="BB7" t="s">
        <v>236</v>
      </c>
      <c r="BC7" t="s">
        <v>528</v>
      </c>
      <c r="BF7" t="s">
        <v>528</v>
      </c>
      <c r="BI7" t="s">
        <v>528</v>
      </c>
      <c r="BL7" t="s">
        <v>528</v>
      </c>
      <c r="BO7" t="s">
        <v>528</v>
      </c>
      <c r="BR7" t="s">
        <v>412</v>
      </c>
      <c r="BS7" t="s">
        <v>184</v>
      </c>
      <c r="BT7" t="s">
        <v>236</v>
      </c>
      <c r="BU7" t="s">
        <v>528</v>
      </c>
      <c r="BX7" t="s">
        <v>528</v>
      </c>
      <c r="CA7" t="s">
        <v>528</v>
      </c>
      <c r="CD7" t="s">
        <v>528</v>
      </c>
      <c r="CG7" t="s">
        <v>528</v>
      </c>
      <c r="CJ7" t="s">
        <v>412</v>
      </c>
      <c r="CK7" t="s">
        <v>184</v>
      </c>
      <c r="CL7" t="s">
        <v>236</v>
      </c>
      <c r="CM7" t="s">
        <v>528</v>
      </c>
      <c r="CP7" t="s">
        <v>528</v>
      </c>
      <c r="CS7" t="s">
        <v>528</v>
      </c>
      <c r="CV7" t="s">
        <v>528</v>
      </c>
      <c r="CY7" t="s">
        <v>528</v>
      </c>
      <c r="DB7" t="s">
        <v>412</v>
      </c>
      <c r="DC7" t="s">
        <v>184</v>
      </c>
      <c r="DD7" t="s">
        <v>236</v>
      </c>
      <c r="DE7" t="s">
        <v>528</v>
      </c>
    </row>
    <row r="8" spans="1:111" x14ac:dyDescent="0.35">
      <c r="D8" t="s">
        <v>412</v>
      </c>
      <c r="E8" t="s">
        <v>184</v>
      </c>
      <c r="F8" t="s">
        <v>236</v>
      </c>
      <c r="G8" t="s">
        <v>412</v>
      </c>
      <c r="H8" t="s">
        <v>184</v>
      </c>
      <c r="I8" t="s">
        <v>236</v>
      </c>
      <c r="J8" t="s">
        <v>412</v>
      </c>
      <c r="K8" t="s">
        <v>184</v>
      </c>
      <c r="L8" t="s">
        <v>236</v>
      </c>
      <c r="M8" t="s">
        <v>412</v>
      </c>
      <c r="N8" t="s">
        <v>184</v>
      </c>
      <c r="O8" t="s">
        <v>236</v>
      </c>
      <c r="P8" t="s">
        <v>529</v>
      </c>
      <c r="Q8" t="s">
        <v>529</v>
      </c>
      <c r="R8" t="s">
        <v>529</v>
      </c>
      <c r="S8" t="s">
        <v>412</v>
      </c>
      <c r="T8" t="s">
        <v>184</v>
      </c>
      <c r="U8" t="s">
        <v>236</v>
      </c>
      <c r="V8" t="s">
        <v>412</v>
      </c>
      <c r="W8" t="s">
        <v>184</v>
      </c>
      <c r="X8" t="s">
        <v>236</v>
      </c>
      <c r="Y8" t="s">
        <v>412</v>
      </c>
      <c r="Z8" t="s">
        <v>184</v>
      </c>
      <c r="AA8" t="s">
        <v>236</v>
      </c>
      <c r="AB8" t="s">
        <v>412</v>
      </c>
      <c r="AC8" t="s">
        <v>184</v>
      </c>
      <c r="AD8" t="s">
        <v>236</v>
      </c>
      <c r="AE8" t="s">
        <v>412</v>
      </c>
      <c r="AF8" t="s">
        <v>184</v>
      </c>
      <c r="AG8" t="s">
        <v>236</v>
      </c>
      <c r="AH8" t="s">
        <v>529</v>
      </c>
      <c r="AI8" t="s">
        <v>529</v>
      </c>
      <c r="AJ8" t="s">
        <v>529</v>
      </c>
      <c r="AK8" t="s">
        <v>412</v>
      </c>
      <c r="AL8" t="s">
        <v>184</v>
      </c>
      <c r="AM8" t="s">
        <v>236</v>
      </c>
      <c r="AN8" t="s">
        <v>412</v>
      </c>
      <c r="AO8" t="s">
        <v>184</v>
      </c>
      <c r="AP8" t="s">
        <v>236</v>
      </c>
      <c r="AQ8" t="s">
        <v>412</v>
      </c>
      <c r="AR8" t="s">
        <v>184</v>
      </c>
      <c r="AS8" t="s">
        <v>236</v>
      </c>
      <c r="AT8" t="s">
        <v>412</v>
      </c>
      <c r="AU8" t="s">
        <v>184</v>
      </c>
      <c r="AV8" t="s">
        <v>236</v>
      </c>
      <c r="AW8" t="s">
        <v>412</v>
      </c>
      <c r="AX8" t="s">
        <v>184</v>
      </c>
      <c r="AY8" t="s">
        <v>236</v>
      </c>
      <c r="AZ8" t="s">
        <v>529</v>
      </c>
      <c r="BA8" t="s">
        <v>529</v>
      </c>
      <c r="BB8" t="s">
        <v>529</v>
      </c>
      <c r="BC8" t="s">
        <v>412</v>
      </c>
      <c r="BD8" t="s">
        <v>184</v>
      </c>
      <c r="BE8" t="s">
        <v>236</v>
      </c>
      <c r="BF8" t="s">
        <v>412</v>
      </c>
      <c r="BG8" t="s">
        <v>184</v>
      </c>
      <c r="BH8" t="s">
        <v>236</v>
      </c>
      <c r="BI8" t="s">
        <v>412</v>
      </c>
      <c r="BJ8" t="s">
        <v>184</v>
      </c>
      <c r="BK8" t="s">
        <v>236</v>
      </c>
      <c r="BL8" t="s">
        <v>412</v>
      </c>
      <c r="BM8" t="s">
        <v>184</v>
      </c>
      <c r="BN8" t="s">
        <v>236</v>
      </c>
      <c r="BO8" t="s">
        <v>412</v>
      </c>
      <c r="BP8" t="s">
        <v>184</v>
      </c>
      <c r="BQ8" t="s">
        <v>236</v>
      </c>
      <c r="BR8" t="s">
        <v>529</v>
      </c>
      <c r="BS8" t="s">
        <v>529</v>
      </c>
      <c r="BT8" t="s">
        <v>529</v>
      </c>
      <c r="BU8" t="s">
        <v>412</v>
      </c>
      <c r="BV8" t="s">
        <v>184</v>
      </c>
      <c r="BW8" t="s">
        <v>236</v>
      </c>
      <c r="BX8" t="s">
        <v>412</v>
      </c>
      <c r="BY8" t="s">
        <v>184</v>
      </c>
      <c r="BZ8" t="s">
        <v>236</v>
      </c>
      <c r="CA8" t="s">
        <v>412</v>
      </c>
      <c r="CB8" t="s">
        <v>184</v>
      </c>
      <c r="CC8" t="s">
        <v>236</v>
      </c>
      <c r="CD8" t="s">
        <v>412</v>
      </c>
      <c r="CE8" t="s">
        <v>184</v>
      </c>
      <c r="CF8" t="s">
        <v>236</v>
      </c>
      <c r="CG8" t="s">
        <v>412</v>
      </c>
      <c r="CH8" t="s">
        <v>184</v>
      </c>
      <c r="CI8" t="s">
        <v>236</v>
      </c>
      <c r="CJ8" t="s">
        <v>529</v>
      </c>
      <c r="CK8" t="s">
        <v>529</v>
      </c>
      <c r="CL8" t="s">
        <v>529</v>
      </c>
      <c r="CM8" t="s">
        <v>412</v>
      </c>
      <c r="CN8" t="s">
        <v>184</v>
      </c>
      <c r="CO8" t="s">
        <v>236</v>
      </c>
      <c r="CP8" t="s">
        <v>412</v>
      </c>
      <c r="CQ8" t="s">
        <v>184</v>
      </c>
      <c r="CR8" t="s">
        <v>236</v>
      </c>
      <c r="CS8" t="s">
        <v>412</v>
      </c>
      <c r="CT8" t="s">
        <v>184</v>
      </c>
      <c r="CU8" t="s">
        <v>236</v>
      </c>
      <c r="CV8" t="s">
        <v>412</v>
      </c>
      <c r="CW8" t="s">
        <v>184</v>
      </c>
      <c r="CX8" t="s">
        <v>236</v>
      </c>
      <c r="CY8" t="s">
        <v>412</v>
      </c>
      <c r="CZ8" t="s">
        <v>184</v>
      </c>
      <c r="DA8" t="s">
        <v>236</v>
      </c>
      <c r="DB8" t="s">
        <v>529</v>
      </c>
      <c r="DC8" t="s">
        <v>529</v>
      </c>
      <c r="DD8" t="s">
        <v>529</v>
      </c>
      <c r="DE8" t="s">
        <v>412</v>
      </c>
      <c r="DF8" t="s">
        <v>184</v>
      </c>
      <c r="DG8" t="s">
        <v>236</v>
      </c>
    </row>
    <row r="9" spans="1:111" x14ac:dyDescent="0.35">
      <c r="D9" t="s">
        <v>185</v>
      </c>
      <c r="E9" t="s">
        <v>185</v>
      </c>
      <c r="F9" t="s">
        <v>185</v>
      </c>
      <c r="G9" t="s">
        <v>185</v>
      </c>
      <c r="H9" t="s">
        <v>185</v>
      </c>
      <c r="I9" t="s">
        <v>185</v>
      </c>
      <c r="J9" t="s">
        <v>185</v>
      </c>
      <c r="K9" t="s">
        <v>185</v>
      </c>
      <c r="L9" t="s">
        <v>185</v>
      </c>
      <c r="M9" t="s">
        <v>185</v>
      </c>
      <c r="N9" t="s">
        <v>185</v>
      </c>
      <c r="O9" t="s">
        <v>185</v>
      </c>
      <c r="P9" t="s">
        <v>185</v>
      </c>
      <c r="Q9" t="s">
        <v>185</v>
      </c>
      <c r="R9" t="s">
        <v>185</v>
      </c>
      <c r="S9" t="s">
        <v>185</v>
      </c>
      <c r="T9" t="s">
        <v>185</v>
      </c>
      <c r="U9" t="s">
        <v>185</v>
      </c>
      <c r="V9" t="s">
        <v>185</v>
      </c>
      <c r="W9" t="s">
        <v>185</v>
      </c>
      <c r="X9" t="s">
        <v>185</v>
      </c>
      <c r="Y9" t="s">
        <v>185</v>
      </c>
      <c r="Z9" t="s">
        <v>185</v>
      </c>
      <c r="AA9" t="s">
        <v>185</v>
      </c>
      <c r="AB9" t="s">
        <v>185</v>
      </c>
      <c r="AC9" t="s">
        <v>185</v>
      </c>
      <c r="AD9" t="s">
        <v>185</v>
      </c>
      <c r="AE9" t="s">
        <v>185</v>
      </c>
      <c r="AF9" t="s">
        <v>185</v>
      </c>
      <c r="AG9" t="s">
        <v>185</v>
      </c>
      <c r="AH9" t="s">
        <v>185</v>
      </c>
      <c r="AI9" t="s">
        <v>185</v>
      </c>
      <c r="AJ9" t="s">
        <v>185</v>
      </c>
      <c r="AK9" t="s">
        <v>185</v>
      </c>
      <c r="AL9" t="s">
        <v>185</v>
      </c>
      <c r="AM9" t="s">
        <v>185</v>
      </c>
      <c r="AN9" t="s">
        <v>185</v>
      </c>
      <c r="AO9" t="s">
        <v>185</v>
      </c>
      <c r="AP9" t="s">
        <v>185</v>
      </c>
      <c r="AQ9" t="s">
        <v>185</v>
      </c>
      <c r="AR9" t="s">
        <v>185</v>
      </c>
      <c r="AS9" t="s">
        <v>185</v>
      </c>
      <c r="AT9" t="s">
        <v>185</v>
      </c>
      <c r="AU9" t="s">
        <v>185</v>
      </c>
      <c r="AV9" t="s">
        <v>185</v>
      </c>
      <c r="AW9" t="s">
        <v>185</v>
      </c>
      <c r="AX9" t="s">
        <v>185</v>
      </c>
      <c r="AY9" t="s">
        <v>185</v>
      </c>
      <c r="AZ9" t="s">
        <v>185</v>
      </c>
      <c r="BA9" t="s">
        <v>185</v>
      </c>
      <c r="BB9" t="s">
        <v>185</v>
      </c>
      <c r="BC9" t="s">
        <v>185</v>
      </c>
      <c r="BD9" t="s">
        <v>185</v>
      </c>
      <c r="BE9" t="s">
        <v>185</v>
      </c>
      <c r="BF9" t="s">
        <v>185</v>
      </c>
      <c r="BG9" t="s">
        <v>185</v>
      </c>
      <c r="BH9" t="s">
        <v>185</v>
      </c>
      <c r="BI9" t="s">
        <v>185</v>
      </c>
      <c r="BJ9" t="s">
        <v>185</v>
      </c>
      <c r="BK9" t="s">
        <v>185</v>
      </c>
      <c r="BL9" t="s">
        <v>185</v>
      </c>
      <c r="BM9" t="s">
        <v>185</v>
      </c>
      <c r="BN9" t="s">
        <v>185</v>
      </c>
      <c r="BO9" t="s">
        <v>185</v>
      </c>
      <c r="BP9" t="s">
        <v>185</v>
      </c>
      <c r="BQ9" t="s">
        <v>185</v>
      </c>
      <c r="BR9" t="s">
        <v>185</v>
      </c>
      <c r="BS9" t="s">
        <v>185</v>
      </c>
      <c r="BT9" t="s">
        <v>185</v>
      </c>
      <c r="BU9" t="s">
        <v>185</v>
      </c>
      <c r="BV9" t="s">
        <v>185</v>
      </c>
      <c r="BW9" t="s">
        <v>185</v>
      </c>
      <c r="BX9" t="s">
        <v>185</v>
      </c>
      <c r="BY9" t="s">
        <v>185</v>
      </c>
      <c r="BZ9" t="s">
        <v>185</v>
      </c>
      <c r="CA9" t="s">
        <v>185</v>
      </c>
      <c r="CB9" t="s">
        <v>185</v>
      </c>
      <c r="CC9" t="s">
        <v>185</v>
      </c>
      <c r="CD9" t="s">
        <v>185</v>
      </c>
      <c r="CE9" t="s">
        <v>185</v>
      </c>
      <c r="CF9" t="s">
        <v>185</v>
      </c>
      <c r="CG9" t="s">
        <v>185</v>
      </c>
      <c r="CH9" t="s">
        <v>185</v>
      </c>
      <c r="CI9" t="s">
        <v>185</v>
      </c>
      <c r="CJ9" t="s">
        <v>185</v>
      </c>
      <c r="CK9" t="s">
        <v>185</v>
      </c>
      <c r="CL9" t="s">
        <v>185</v>
      </c>
      <c r="CM9" t="s">
        <v>185</v>
      </c>
      <c r="CN9" t="s">
        <v>185</v>
      </c>
      <c r="CO9" t="s">
        <v>185</v>
      </c>
      <c r="CP9" t="s">
        <v>185</v>
      </c>
      <c r="CQ9" t="s">
        <v>185</v>
      </c>
      <c r="CR9" t="s">
        <v>185</v>
      </c>
      <c r="CS9" t="s">
        <v>185</v>
      </c>
      <c r="CT9" t="s">
        <v>185</v>
      </c>
      <c r="CU9" t="s">
        <v>185</v>
      </c>
      <c r="CV9" t="s">
        <v>185</v>
      </c>
      <c r="CW9" t="s">
        <v>185</v>
      </c>
      <c r="CX9" t="s">
        <v>185</v>
      </c>
      <c r="CY9" t="s">
        <v>185</v>
      </c>
      <c r="CZ9" t="s">
        <v>185</v>
      </c>
      <c r="DA9" t="s">
        <v>185</v>
      </c>
      <c r="DB9" t="s">
        <v>185</v>
      </c>
      <c r="DC9" t="s">
        <v>185</v>
      </c>
      <c r="DD9" t="s">
        <v>185</v>
      </c>
      <c r="DE9" t="s">
        <v>185</v>
      </c>
      <c r="DF9" t="s">
        <v>185</v>
      </c>
      <c r="DG9" t="s">
        <v>185</v>
      </c>
    </row>
    <row r="10" spans="1:111" x14ac:dyDescent="0.35">
      <c r="A10" t="s">
        <v>6</v>
      </c>
      <c r="B10" t="s">
        <v>251</v>
      </c>
      <c r="C10" t="s">
        <v>247</v>
      </c>
      <c r="D10" s="273">
        <v>57</v>
      </c>
      <c r="E10" s="274">
        <v>41</v>
      </c>
      <c r="F10" s="275">
        <v>49</v>
      </c>
      <c r="G10" s="273">
        <v>523</v>
      </c>
      <c r="H10" s="274">
        <v>515</v>
      </c>
      <c r="I10" s="275">
        <v>1038</v>
      </c>
      <c r="J10" s="273">
        <v>59</v>
      </c>
      <c r="K10" s="274">
        <v>43</v>
      </c>
      <c r="L10" s="275">
        <v>52</v>
      </c>
      <c r="M10" s="273">
        <v>523</v>
      </c>
      <c r="N10" s="274">
        <v>515</v>
      </c>
      <c r="O10" s="275">
        <v>1038</v>
      </c>
      <c r="P10" s="273">
        <v>34</v>
      </c>
      <c r="Q10" s="274">
        <v>31.2</v>
      </c>
      <c r="R10" s="275">
        <v>32.6</v>
      </c>
      <c r="S10" s="273">
        <v>523</v>
      </c>
      <c r="T10" s="274">
        <v>515</v>
      </c>
      <c r="U10" s="275">
        <v>1038</v>
      </c>
      <c r="V10" s="273" t="s">
        <v>197</v>
      </c>
      <c r="W10" s="274" t="s">
        <v>197</v>
      </c>
      <c r="X10" s="275" t="s">
        <v>197</v>
      </c>
      <c r="Y10" s="273" t="s">
        <v>197</v>
      </c>
      <c r="Z10" s="274" t="s">
        <v>197</v>
      </c>
      <c r="AA10" s="275">
        <v>40</v>
      </c>
      <c r="AB10" s="273" t="s">
        <v>197</v>
      </c>
      <c r="AC10" s="274" t="s">
        <v>197</v>
      </c>
      <c r="AD10" s="275" t="s">
        <v>197</v>
      </c>
      <c r="AE10" s="273" t="s">
        <v>197</v>
      </c>
      <c r="AF10" s="274" t="s">
        <v>197</v>
      </c>
      <c r="AG10" s="275">
        <v>40</v>
      </c>
      <c r="AH10" s="273">
        <v>24.5</v>
      </c>
      <c r="AI10" s="274">
        <v>24.1</v>
      </c>
      <c r="AJ10" s="275">
        <v>24.3</v>
      </c>
      <c r="AK10" s="273" t="s">
        <v>197</v>
      </c>
      <c r="AL10" s="274" t="s">
        <v>197</v>
      </c>
      <c r="AM10" s="275">
        <v>40</v>
      </c>
      <c r="AN10" s="273" t="s">
        <v>197</v>
      </c>
      <c r="AO10" s="274" t="s">
        <v>197</v>
      </c>
      <c r="AP10" s="275" t="s">
        <v>197</v>
      </c>
      <c r="AQ10" s="273">
        <v>27</v>
      </c>
      <c r="AR10" s="274">
        <v>45</v>
      </c>
      <c r="AS10" s="275">
        <v>72</v>
      </c>
      <c r="AT10" s="273" t="s">
        <v>197</v>
      </c>
      <c r="AU10" s="274" t="s">
        <v>197</v>
      </c>
      <c r="AV10" s="275" t="s">
        <v>197</v>
      </c>
      <c r="AW10" s="273">
        <v>27</v>
      </c>
      <c r="AX10" s="274">
        <v>45</v>
      </c>
      <c r="AY10" s="275">
        <v>72</v>
      </c>
      <c r="AZ10" s="273">
        <v>23.5</v>
      </c>
      <c r="BA10" s="274">
        <v>22.7</v>
      </c>
      <c r="BB10" s="275">
        <v>23</v>
      </c>
      <c r="BC10" s="273">
        <v>27</v>
      </c>
      <c r="BD10" s="274">
        <v>45</v>
      </c>
      <c r="BE10" s="275">
        <v>72</v>
      </c>
      <c r="BF10" s="273" t="s">
        <v>197</v>
      </c>
      <c r="BG10" s="274" t="s">
        <v>197</v>
      </c>
      <c r="BH10" s="275">
        <v>12</v>
      </c>
      <c r="BI10" s="273" t="s">
        <v>197</v>
      </c>
      <c r="BJ10" s="274" t="s">
        <v>197</v>
      </c>
      <c r="BK10" s="275">
        <v>112</v>
      </c>
      <c r="BL10" s="273" t="s">
        <v>197</v>
      </c>
      <c r="BM10" s="274" t="s">
        <v>197</v>
      </c>
      <c r="BN10" s="275">
        <v>13</v>
      </c>
      <c r="BO10" s="273" t="s">
        <v>197</v>
      </c>
      <c r="BP10" s="274" t="s">
        <v>197</v>
      </c>
      <c r="BQ10" s="275">
        <v>112</v>
      </c>
      <c r="BR10" s="273">
        <v>23.8</v>
      </c>
      <c r="BS10" s="274">
        <v>23.3</v>
      </c>
      <c r="BT10" s="275">
        <v>23.5</v>
      </c>
      <c r="BU10" s="273" t="s">
        <v>197</v>
      </c>
      <c r="BV10" s="274" t="s">
        <v>197</v>
      </c>
      <c r="BW10" s="275">
        <v>112</v>
      </c>
      <c r="BX10" s="273" t="s">
        <v>197</v>
      </c>
      <c r="BY10" s="274" t="s">
        <v>197</v>
      </c>
      <c r="BZ10" s="275" t="s">
        <v>197</v>
      </c>
      <c r="CA10" s="273" t="s">
        <v>197</v>
      </c>
      <c r="CB10" s="274" t="s">
        <v>197</v>
      </c>
      <c r="CC10" s="275">
        <v>4</v>
      </c>
      <c r="CD10" s="273" t="s">
        <v>197</v>
      </c>
      <c r="CE10" s="274" t="s">
        <v>197</v>
      </c>
      <c r="CF10" s="275" t="s">
        <v>197</v>
      </c>
      <c r="CG10" s="273" t="s">
        <v>197</v>
      </c>
      <c r="CH10" s="274" t="s">
        <v>197</v>
      </c>
      <c r="CI10" s="275">
        <v>4</v>
      </c>
      <c r="CJ10" s="273">
        <v>17</v>
      </c>
      <c r="CK10" s="274">
        <v>17</v>
      </c>
      <c r="CL10" s="275">
        <v>17</v>
      </c>
      <c r="CM10" s="273" t="s">
        <v>197</v>
      </c>
      <c r="CN10" s="274" t="s">
        <v>197</v>
      </c>
      <c r="CO10" s="275">
        <v>4</v>
      </c>
      <c r="CP10" s="273">
        <v>54</v>
      </c>
      <c r="CQ10" s="274">
        <v>37</v>
      </c>
      <c r="CR10" s="275">
        <v>45</v>
      </c>
      <c r="CS10" s="273">
        <v>564</v>
      </c>
      <c r="CT10" s="274">
        <v>591</v>
      </c>
      <c r="CU10" s="275">
        <v>1155</v>
      </c>
      <c r="CV10" s="273">
        <v>56</v>
      </c>
      <c r="CW10" s="274">
        <v>39</v>
      </c>
      <c r="CX10" s="275">
        <v>48</v>
      </c>
      <c r="CY10" s="273">
        <v>564</v>
      </c>
      <c r="CZ10" s="274">
        <v>591</v>
      </c>
      <c r="DA10" s="275">
        <v>1155</v>
      </c>
      <c r="DB10" s="273">
        <v>33.200000000000003</v>
      </c>
      <c r="DC10" s="274">
        <v>30.2</v>
      </c>
      <c r="DD10" s="275">
        <v>31.7</v>
      </c>
      <c r="DE10" s="273">
        <v>564</v>
      </c>
      <c r="DF10" s="274">
        <v>591</v>
      </c>
      <c r="DG10" s="275">
        <v>1155</v>
      </c>
    </row>
    <row r="11" spans="1:111" x14ac:dyDescent="0.35">
      <c r="A11" t="s">
        <v>7</v>
      </c>
      <c r="B11" t="s">
        <v>252</v>
      </c>
      <c r="C11" t="s">
        <v>247</v>
      </c>
      <c r="D11" s="273">
        <v>49</v>
      </c>
      <c r="E11" s="274">
        <v>28</v>
      </c>
      <c r="F11" s="275">
        <v>39</v>
      </c>
      <c r="G11" s="273">
        <v>850</v>
      </c>
      <c r="H11" s="274">
        <v>857</v>
      </c>
      <c r="I11" s="275">
        <v>1707</v>
      </c>
      <c r="J11" s="273">
        <v>52</v>
      </c>
      <c r="K11" s="274">
        <v>32</v>
      </c>
      <c r="L11" s="275">
        <v>42</v>
      </c>
      <c r="M11" s="273">
        <v>850</v>
      </c>
      <c r="N11" s="274">
        <v>857</v>
      </c>
      <c r="O11" s="275">
        <v>1707</v>
      </c>
      <c r="P11" s="273">
        <v>32.4</v>
      </c>
      <c r="Q11" s="274">
        <v>29.2</v>
      </c>
      <c r="R11" s="275">
        <v>30.8</v>
      </c>
      <c r="S11" s="273">
        <v>850</v>
      </c>
      <c r="T11" s="274">
        <v>857</v>
      </c>
      <c r="U11" s="275">
        <v>1707</v>
      </c>
      <c r="V11" s="273" t="s">
        <v>197</v>
      </c>
      <c r="W11" s="274" t="s">
        <v>197</v>
      </c>
      <c r="X11" s="275" t="s">
        <v>197</v>
      </c>
      <c r="Y11" s="273" t="s">
        <v>197</v>
      </c>
      <c r="Z11" s="274" t="s">
        <v>197</v>
      </c>
      <c r="AA11" s="275">
        <v>45</v>
      </c>
      <c r="AB11" s="273" t="s">
        <v>197</v>
      </c>
      <c r="AC11" s="274" t="s">
        <v>197</v>
      </c>
      <c r="AD11" s="275" t="s">
        <v>197</v>
      </c>
      <c r="AE11" s="273" t="s">
        <v>197</v>
      </c>
      <c r="AF11" s="274" t="s">
        <v>197</v>
      </c>
      <c r="AG11" s="275">
        <v>45</v>
      </c>
      <c r="AH11" s="273">
        <v>23.9</v>
      </c>
      <c r="AI11" s="274">
        <v>22.5</v>
      </c>
      <c r="AJ11" s="275">
        <v>22.9</v>
      </c>
      <c r="AK11" s="273" t="s">
        <v>197</v>
      </c>
      <c r="AL11" s="274" t="s">
        <v>197</v>
      </c>
      <c r="AM11" s="275">
        <v>45</v>
      </c>
      <c r="AN11" s="273" t="s">
        <v>197</v>
      </c>
      <c r="AO11" s="274" t="s">
        <v>197</v>
      </c>
      <c r="AP11" s="275" t="s">
        <v>197</v>
      </c>
      <c r="AQ11" s="273">
        <v>23</v>
      </c>
      <c r="AR11" s="274">
        <v>60</v>
      </c>
      <c r="AS11" s="275">
        <v>83</v>
      </c>
      <c r="AT11" s="273" t="s">
        <v>197</v>
      </c>
      <c r="AU11" s="274" t="s">
        <v>197</v>
      </c>
      <c r="AV11" s="275" t="s">
        <v>197</v>
      </c>
      <c r="AW11" s="273">
        <v>23</v>
      </c>
      <c r="AX11" s="274">
        <v>60</v>
      </c>
      <c r="AY11" s="275">
        <v>83</v>
      </c>
      <c r="AZ11" s="273">
        <v>24.1</v>
      </c>
      <c r="BA11" s="274">
        <v>21.3</v>
      </c>
      <c r="BB11" s="275">
        <v>22.1</v>
      </c>
      <c r="BC11" s="273">
        <v>23</v>
      </c>
      <c r="BD11" s="274">
        <v>60</v>
      </c>
      <c r="BE11" s="275">
        <v>83</v>
      </c>
      <c r="BF11" s="273" t="s">
        <v>197</v>
      </c>
      <c r="BG11" s="274" t="s">
        <v>197</v>
      </c>
      <c r="BH11" s="275">
        <v>8</v>
      </c>
      <c r="BI11" s="273" t="s">
        <v>197</v>
      </c>
      <c r="BJ11" s="274" t="s">
        <v>197</v>
      </c>
      <c r="BK11" s="275">
        <v>128</v>
      </c>
      <c r="BL11" s="273" t="s">
        <v>197</v>
      </c>
      <c r="BM11" s="274" t="s">
        <v>197</v>
      </c>
      <c r="BN11" s="275">
        <v>9</v>
      </c>
      <c r="BO11" s="273" t="s">
        <v>197</v>
      </c>
      <c r="BP11" s="274" t="s">
        <v>197</v>
      </c>
      <c r="BQ11" s="275">
        <v>128</v>
      </c>
      <c r="BR11" s="273">
        <v>24</v>
      </c>
      <c r="BS11" s="274">
        <v>21.7</v>
      </c>
      <c r="BT11" s="275">
        <v>22.4</v>
      </c>
      <c r="BU11" s="273" t="s">
        <v>197</v>
      </c>
      <c r="BV11" s="274" t="s">
        <v>197</v>
      </c>
      <c r="BW11" s="275">
        <v>128</v>
      </c>
      <c r="BX11" s="273" t="s">
        <v>197</v>
      </c>
      <c r="BY11" s="274" t="s">
        <v>197</v>
      </c>
      <c r="BZ11" s="275" t="s">
        <v>197</v>
      </c>
      <c r="CA11" s="273">
        <v>16</v>
      </c>
      <c r="CB11" s="274">
        <v>18</v>
      </c>
      <c r="CC11" s="275">
        <v>34</v>
      </c>
      <c r="CD11" s="273" t="s">
        <v>197</v>
      </c>
      <c r="CE11" s="274" t="s">
        <v>197</v>
      </c>
      <c r="CF11" s="275" t="s">
        <v>197</v>
      </c>
      <c r="CG11" s="273">
        <v>16</v>
      </c>
      <c r="CH11" s="274">
        <v>18</v>
      </c>
      <c r="CI11" s="275">
        <v>34</v>
      </c>
      <c r="CJ11" s="273">
        <v>17.3</v>
      </c>
      <c r="CK11" s="274">
        <v>17.8</v>
      </c>
      <c r="CL11" s="275">
        <v>17.600000000000001</v>
      </c>
      <c r="CM11" s="273">
        <v>16</v>
      </c>
      <c r="CN11" s="274">
        <v>18</v>
      </c>
      <c r="CO11" s="275">
        <v>34</v>
      </c>
      <c r="CP11" s="273">
        <v>46</v>
      </c>
      <c r="CQ11" s="274">
        <v>26</v>
      </c>
      <c r="CR11" s="275">
        <v>36</v>
      </c>
      <c r="CS11" s="273">
        <v>913</v>
      </c>
      <c r="CT11" s="274">
        <v>973</v>
      </c>
      <c r="CU11" s="275">
        <v>1886</v>
      </c>
      <c r="CV11" s="273">
        <v>48</v>
      </c>
      <c r="CW11" s="274">
        <v>29</v>
      </c>
      <c r="CX11" s="275">
        <v>38</v>
      </c>
      <c r="CY11" s="273">
        <v>913</v>
      </c>
      <c r="CZ11" s="274">
        <v>973</v>
      </c>
      <c r="DA11" s="275">
        <v>1886</v>
      </c>
      <c r="DB11" s="273">
        <v>31.7</v>
      </c>
      <c r="DC11" s="274">
        <v>28.2</v>
      </c>
      <c r="DD11" s="275">
        <v>29.9</v>
      </c>
      <c r="DE11" s="273">
        <v>913</v>
      </c>
      <c r="DF11" s="274">
        <v>973</v>
      </c>
      <c r="DG11" s="275">
        <v>1886</v>
      </c>
    </row>
    <row r="12" spans="1:111" x14ac:dyDescent="0.35">
      <c r="A12" t="s">
        <v>10</v>
      </c>
      <c r="B12" t="s">
        <v>256</v>
      </c>
      <c r="C12" t="s">
        <v>247</v>
      </c>
      <c r="D12" s="273">
        <v>58</v>
      </c>
      <c r="E12" s="274">
        <v>42</v>
      </c>
      <c r="F12" s="275">
        <v>50</v>
      </c>
      <c r="G12" s="273">
        <v>706</v>
      </c>
      <c r="H12" s="274">
        <v>685</v>
      </c>
      <c r="I12" s="275">
        <v>1391</v>
      </c>
      <c r="J12" s="273">
        <v>62</v>
      </c>
      <c r="K12" s="274">
        <v>48</v>
      </c>
      <c r="L12" s="275">
        <v>55</v>
      </c>
      <c r="M12" s="273">
        <v>706</v>
      </c>
      <c r="N12" s="274">
        <v>685</v>
      </c>
      <c r="O12" s="275">
        <v>1391</v>
      </c>
      <c r="P12" s="273">
        <v>31.7</v>
      </c>
      <c r="Q12" s="274">
        <v>30.2</v>
      </c>
      <c r="R12" s="275">
        <v>30.9</v>
      </c>
      <c r="S12" s="273">
        <v>706</v>
      </c>
      <c r="T12" s="274">
        <v>685</v>
      </c>
      <c r="U12" s="275">
        <v>1391</v>
      </c>
      <c r="V12" s="273">
        <v>25</v>
      </c>
      <c r="W12" s="274">
        <v>17</v>
      </c>
      <c r="X12" s="275">
        <v>20</v>
      </c>
      <c r="Y12" s="273">
        <v>20</v>
      </c>
      <c r="Z12" s="274">
        <v>30</v>
      </c>
      <c r="AA12" s="275">
        <v>50</v>
      </c>
      <c r="AB12" s="273">
        <v>25</v>
      </c>
      <c r="AC12" s="274">
        <v>17</v>
      </c>
      <c r="AD12" s="275">
        <v>20</v>
      </c>
      <c r="AE12" s="273">
        <v>20</v>
      </c>
      <c r="AF12" s="274">
        <v>30</v>
      </c>
      <c r="AG12" s="275">
        <v>50</v>
      </c>
      <c r="AH12" s="273">
        <v>28.4</v>
      </c>
      <c r="AI12" s="274">
        <v>26.2</v>
      </c>
      <c r="AJ12" s="275">
        <v>27.1</v>
      </c>
      <c r="AK12" s="273">
        <v>20</v>
      </c>
      <c r="AL12" s="274">
        <v>30</v>
      </c>
      <c r="AM12" s="275">
        <v>50</v>
      </c>
      <c r="AN12" s="273">
        <v>21</v>
      </c>
      <c r="AO12" s="274">
        <v>10</v>
      </c>
      <c r="AP12" s="275">
        <v>14</v>
      </c>
      <c r="AQ12" s="273">
        <v>33</v>
      </c>
      <c r="AR12" s="274">
        <v>69</v>
      </c>
      <c r="AS12" s="275">
        <v>102</v>
      </c>
      <c r="AT12" s="273">
        <v>24</v>
      </c>
      <c r="AU12" s="274">
        <v>13</v>
      </c>
      <c r="AV12" s="275">
        <v>17</v>
      </c>
      <c r="AW12" s="273">
        <v>33</v>
      </c>
      <c r="AX12" s="274">
        <v>69</v>
      </c>
      <c r="AY12" s="275">
        <v>102</v>
      </c>
      <c r="AZ12" s="273">
        <v>27</v>
      </c>
      <c r="BA12" s="274">
        <v>25</v>
      </c>
      <c r="BB12" s="275">
        <v>25.6</v>
      </c>
      <c r="BC12" s="273">
        <v>33</v>
      </c>
      <c r="BD12" s="274">
        <v>69</v>
      </c>
      <c r="BE12" s="275">
        <v>102</v>
      </c>
      <c r="BF12" s="273">
        <v>23</v>
      </c>
      <c r="BG12" s="274">
        <v>12</v>
      </c>
      <c r="BH12" s="275">
        <v>16</v>
      </c>
      <c r="BI12" s="273">
        <v>53</v>
      </c>
      <c r="BJ12" s="274">
        <v>99</v>
      </c>
      <c r="BK12" s="275">
        <v>152</v>
      </c>
      <c r="BL12" s="273">
        <v>25</v>
      </c>
      <c r="BM12" s="274">
        <v>14</v>
      </c>
      <c r="BN12" s="275">
        <v>18</v>
      </c>
      <c r="BO12" s="273">
        <v>53</v>
      </c>
      <c r="BP12" s="274">
        <v>99</v>
      </c>
      <c r="BQ12" s="275">
        <v>152</v>
      </c>
      <c r="BR12" s="273">
        <v>27.5</v>
      </c>
      <c r="BS12" s="274">
        <v>25.3</v>
      </c>
      <c r="BT12" s="275">
        <v>26.1</v>
      </c>
      <c r="BU12" s="273">
        <v>53</v>
      </c>
      <c r="BV12" s="274">
        <v>99</v>
      </c>
      <c r="BW12" s="275">
        <v>152</v>
      </c>
      <c r="BX12" s="273" t="s">
        <v>197</v>
      </c>
      <c r="BY12" s="274" t="s">
        <v>197</v>
      </c>
      <c r="BZ12" s="275" t="s">
        <v>197</v>
      </c>
      <c r="CA12" s="273" t="s">
        <v>197</v>
      </c>
      <c r="CB12" s="274" t="s">
        <v>197</v>
      </c>
      <c r="CC12" s="275">
        <v>19</v>
      </c>
      <c r="CD12" s="273" t="s">
        <v>197</v>
      </c>
      <c r="CE12" s="274" t="s">
        <v>197</v>
      </c>
      <c r="CF12" s="275" t="s">
        <v>197</v>
      </c>
      <c r="CG12" s="273" t="s">
        <v>197</v>
      </c>
      <c r="CH12" s="274" t="s">
        <v>197</v>
      </c>
      <c r="CI12" s="275">
        <v>19</v>
      </c>
      <c r="CJ12" s="273">
        <v>19.3</v>
      </c>
      <c r="CK12" s="274">
        <v>18</v>
      </c>
      <c r="CL12" s="275">
        <v>18.5</v>
      </c>
      <c r="CM12" s="273" t="s">
        <v>197</v>
      </c>
      <c r="CN12" s="274" t="s">
        <v>197</v>
      </c>
      <c r="CO12" s="275">
        <v>19</v>
      </c>
      <c r="CP12" s="273">
        <v>55</v>
      </c>
      <c r="CQ12" s="274">
        <v>38</v>
      </c>
      <c r="CR12" s="275">
        <v>46</v>
      </c>
      <c r="CS12" s="273">
        <v>768</v>
      </c>
      <c r="CT12" s="274">
        <v>796</v>
      </c>
      <c r="CU12" s="275">
        <v>1564</v>
      </c>
      <c r="CV12" s="273">
        <v>58</v>
      </c>
      <c r="CW12" s="274">
        <v>43</v>
      </c>
      <c r="CX12" s="275">
        <v>51</v>
      </c>
      <c r="CY12" s="273">
        <v>768</v>
      </c>
      <c r="CZ12" s="274">
        <v>796</v>
      </c>
      <c r="DA12" s="275">
        <v>1564</v>
      </c>
      <c r="DB12" s="273">
        <v>31.3</v>
      </c>
      <c r="DC12" s="274">
        <v>29.4</v>
      </c>
      <c r="DD12" s="275">
        <v>30.3</v>
      </c>
      <c r="DE12" s="273">
        <v>768</v>
      </c>
      <c r="DF12" s="274">
        <v>796</v>
      </c>
      <c r="DG12" s="275">
        <v>1564</v>
      </c>
    </row>
    <row r="13" spans="1:111" x14ac:dyDescent="0.35">
      <c r="A13" t="s">
        <v>12</v>
      </c>
      <c r="B13" t="s">
        <v>258</v>
      </c>
      <c r="C13" t="s">
        <v>247</v>
      </c>
      <c r="D13" s="273">
        <v>49</v>
      </c>
      <c r="E13" s="274">
        <v>32</v>
      </c>
      <c r="F13" s="275">
        <v>41</v>
      </c>
      <c r="G13" s="273">
        <v>1184</v>
      </c>
      <c r="H13" s="274">
        <v>1027</v>
      </c>
      <c r="I13" s="275">
        <v>2211</v>
      </c>
      <c r="J13" s="273">
        <v>51</v>
      </c>
      <c r="K13" s="274">
        <v>36</v>
      </c>
      <c r="L13" s="275">
        <v>44</v>
      </c>
      <c r="M13" s="273">
        <v>1184</v>
      </c>
      <c r="N13" s="274">
        <v>1027</v>
      </c>
      <c r="O13" s="275">
        <v>2211</v>
      </c>
      <c r="P13" s="273">
        <v>33.1</v>
      </c>
      <c r="Q13" s="274">
        <v>31.1</v>
      </c>
      <c r="R13" s="275">
        <v>32.200000000000003</v>
      </c>
      <c r="S13" s="273">
        <v>1184</v>
      </c>
      <c r="T13" s="274">
        <v>1027</v>
      </c>
      <c r="U13" s="275">
        <v>2211</v>
      </c>
      <c r="V13" s="273" t="s">
        <v>197</v>
      </c>
      <c r="W13" s="274" t="s">
        <v>197</v>
      </c>
      <c r="X13" s="275">
        <v>6</v>
      </c>
      <c r="Y13" s="273">
        <v>32</v>
      </c>
      <c r="Z13" s="274">
        <v>55</v>
      </c>
      <c r="AA13" s="275">
        <v>87</v>
      </c>
      <c r="AB13" s="273">
        <v>13</v>
      </c>
      <c r="AC13" s="274">
        <v>5</v>
      </c>
      <c r="AD13" s="275">
        <v>8</v>
      </c>
      <c r="AE13" s="273">
        <v>32</v>
      </c>
      <c r="AF13" s="274">
        <v>55</v>
      </c>
      <c r="AG13" s="275">
        <v>87</v>
      </c>
      <c r="AH13" s="273">
        <v>26.2</v>
      </c>
      <c r="AI13" s="274">
        <v>23.2</v>
      </c>
      <c r="AJ13" s="275">
        <v>24.3</v>
      </c>
      <c r="AK13" s="273">
        <v>32</v>
      </c>
      <c r="AL13" s="274">
        <v>55</v>
      </c>
      <c r="AM13" s="275">
        <v>87</v>
      </c>
      <c r="AN13" s="273" t="s">
        <v>197</v>
      </c>
      <c r="AO13" s="274" t="s">
        <v>197</v>
      </c>
      <c r="AP13" s="275">
        <v>7</v>
      </c>
      <c r="AQ13" s="273">
        <v>37</v>
      </c>
      <c r="AR13" s="274">
        <v>94</v>
      </c>
      <c r="AS13" s="275">
        <v>131</v>
      </c>
      <c r="AT13" s="273">
        <v>8</v>
      </c>
      <c r="AU13" s="274">
        <v>11</v>
      </c>
      <c r="AV13" s="275">
        <v>10</v>
      </c>
      <c r="AW13" s="273">
        <v>37</v>
      </c>
      <c r="AX13" s="274">
        <v>94</v>
      </c>
      <c r="AY13" s="275">
        <v>131</v>
      </c>
      <c r="AZ13" s="273">
        <v>23.7</v>
      </c>
      <c r="BA13" s="274">
        <v>24</v>
      </c>
      <c r="BB13" s="275">
        <v>23.9</v>
      </c>
      <c r="BC13" s="273">
        <v>37</v>
      </c>
      <c r="BD13" s="274">
        <v>94</v>
      </c>
      <c r="BE13" s="275">
        <v>131</v>
      </c>
      <c r="BF13" s="273">
        <v>9</v>
      </c>
      <c r="BG13" s="274">
        <v>5</v>
      </c>
      <c r="BH13" s="275">
        <v>6</v>
      </c>
      <c r="BI13" s="273">
        <v>69</v>
      </c>
      <c r="BJ13" s="274">
        <v>149</v>
      </c>
      <c r="BK13" s="275">
        <v>218</v>
      </c>
      <c r="BL13" s="273">
        <v>10</v>
      </c>
      <c r="BM13" s="274">
        <v>9</v>
      </c>
      <c r="BN13" s="275">
        <v>9</v>
      </c>
      <c r="BO13" s="273">
        <v>69</v>
      </c>
      <c r="BP13" s="274">
        <v>149</v>
      </c>
      <c r="BQ13" s="275">
        <v>218</v>
      </c>
      <c r="BR13" s="273">
        <v>24.9</v>
      </c>
      <c r="BS13" s="274">
        <v>23.7</v>
      </c>
      <c r="BT13" s="275">
        <v>24.1</v>
      </c>
      <c r="BU13" s="273">
        <v>69</v>
      </c>
      <c r="BV13" s="274">
        <v>149</v>
      </c>
      <c r="BW13" s="275">
        <v>218</v>
      </c>
      <c r="BX13" s="273" t="s">
        <v>197</v>
      </c>
      <c r="BY13" s="274" t="s">
        <v>197</v>
      </c>
      <c r="BZ13" s="275" t="s">
        <v>197</v>
      </c>
      <c r="CA13" s="273">
        <v>10</v>
      </c>
      <c r="CB13" s="274">
        <v>15</v>
      </c>
      <c r="CC13" s="275">
        <v>25</v>
      </c>
      <c r="CD13" s="273" t="s">
        <v>197</v>
      </c>
      <c r="CE13" s="274" t="s">
        <v>197</v>
      </c>
      <c r="CF13" s="275" t="s">
        <v>197</v>
      </c>
      <c r="CG13" s="273">
        <v>10</v>
      </c>
      <c r="CH13" s="274">
        <v>15</v>
      </c>
      <c r="CI13" s="275">
        <v>25</v>
      </c>
      <c r="CJ13" s="273">
        <v>17.7</v>
      </c>
      <c r="CK13" s="274">
        <v>17.100000000000001</v>
      </c>
      <c r="CL13" s="275">
        <v>17.399999999999999</v>
      </c>
      <c r="CM13" s="273">
        <v>10</v>
      </c>
      <c r="CN13" s="274">
        <v>15</v>
      </c>
      <c r="CO13" s="275">
        <v>25</v>
      </c>
      <c r="CP13" s="273">
        <v>47</v>
      </c>
      <c r="CQ13" s="274">
        <v>29</v>
      </c>
      <c r="CR13" s="275">
        <v>38</v>
      </c>
      <c r="CS13" s="273">
        <v>1284</v>
      </c>
      <c r="CT13" s="274">
        <v>1211</v>
      </c>
      <c r="CU13" s="275">
        <v>2495</v>
      </c>
      <c r="CV13" s="273">
        <v>49</v>
      </c>
      <c r="CW13" s="274">
        <v>33</v>
      </c>
      <c r="CX13" s="275">
        <v>41</v>
      </c>
      <c r="CY13" s="273">
        <v>1284</v>
      </c>
      <c r="CZ13" s="274">
        <v>1211</v>
      </c>
      <c r="DA13" s="275">
        <v>2495</v>
      </c>
      <c r="DB13" s="273">
        <v>32.6</v>
      </c>
      <c r="DC13" s="274">
        <v>30</v>
      </c>
      <c r="DD13" s="275">
        <v>31.4</v>
      </c>
      <c r="DE13" s="273">
        <v>1284</v>
      </c>
      <c r="DF13" s="274">
        <v>1211</v>
      </c>
      <c r="DG13" s="275">
        <v>2495</v>
      </c>
    </row>
    <row r="14" spans="1:111" x14ac:dyDescent="0.35">
      <c r="A14" t="s">
        <v>4</v>
      </c>
      <c r="B14" t="s">
        <v>248</v>
      </c>
      <c r="C14" t="s">
        <v>247</v>
      </c>
      <c r="D14" s="273">
        <v>61</v>
      </c>
      <c r="E14" s="274">
        <v>41</v>
      </c>
      <c r="F14" s="275">
        <v>52</v>
      </c>
      <c r="G14" s="273">
        <v>580</v>
      </c>
      <c r="H14" s="274">
        <v>510</v>
      </c>
      <c r="I14" s="275">
        <v>1090</v>
      </c>
      <c r="J14" s="273">
        <v>62</v>
      </c>
      <c r="K14" s="274">
        <v>46</v>
      </c>
      <c r="L14" s="275">
        <v>54</v>
      </c>
      <c r="M14" s="273">
        <v>580</v>
      </c>
      <c r="N14" s="274">
        <v>510</v>
      </c>
      <c r="O14" s="275">
        <v>1090</v>
      </c>
      <c r="P14" s="273">
        <v>33.200000000000003</v>
      </c>
      <c r="Q14" s="274">
        <v>31.4</v>
      </c>
      <c r="R14" s="275">
        <v>32.4</v>
      </c>
      <c r="S14" s="273">
        <v>580</v>
      </c>
      <c r="T14" s="274">
        <v>510</v>
      </c>
      <c r="U14" s="275">
        <v>1090</v>
      </c>
      <c r="V14" s="273">
        <v>25</v>
      </c>
      <c r="W14" s="274">
        <v>16</v>
      </c>
      <c r="X14" s="275">
        <v>20</v>
      </c>
      <c r="Y14" s="273">
        <v>28</v>
      </c>
      <c r="Z14" s="274">
        <v>37</v>
      </c>
      <c r="AA14" s="275">
        <v>65</v>
      </c>
      <c r="AB14" s="273">
        <v>25</v>
      </c>
      <c r="AC14" s="274">
        <v>19</v>
      </c>
      <c r="AD14" s="275">
        <v>22</v>
      </c>
      <c r="AE14" s="273">
        <v>28</v>
      </c>
      <c r="AF14" s="274">
        <v>37</v>
      </c>
      <c r="AG14" s="275">
        <v>65</v>
      </c>
      <c r="AH14" s="273">
        <v>24.9</v>
      </c>
      <c r="AI14" s="274">
        <v>25.1</v>
      </c>
      <c r="AJ14" s="275">
        <v>25</v>
      </c>
      <c r="AK14" s="273">
        <v>28</v>
      </c>
      <c r="AL14" s="274">
        <v>37</v>
      </c>
      <c r="AM14" s="275">
        <v>65</v>
      </c>
      <c r="AN14" s="273">
        <v>30</v>
      </c>
      <c r="AO14" s="274">
        <v>7</v>
      </c>
      <c r="AP14" s="275">
        <v>15</v>
      </c>
      <c r="AQ14" s="273">
        <v>23</v>
      </c>
      <c r="AR14" s="274">
        <v>45</v>
      </c>
      <c r="AS14" s="275">
        <v>68</v>
      </c>
      <c r="AT14" s="273">
        <v>30</v>
      </c>
      <c r="AU14" s="274">
        <v>11</v>
      </c>
      <c r="AV14" s="275">
        <v>18</v>
      </c>
      <c r="AW14" s="273">
        <v>23</v>
      </c>
      <c r="AX14" s="274">
        <v>45</v>
      </c>
      <c r="AY14" s="275">
        <v>68</v>
      </c>
      <c r="AZ14" s="273">
        <v>25.5</v>
      </c>
      <c r="BA14" s="274">
        <v>22.9</v>
      </c>
      <c r="BB14" s="275">
        <v>23.8</v>
      </c>
      <c r="BC14" s="273">
        <v>23</v>
      </c>
      <c r="BD14" s="274">
        <v>45</v>
      </c>
      <c r="BE14" s="275">
        <v>68</v>
      </c>
      <c r="BF14" s="273">
        <v>27</v>
      </c>
      <c r="BG14" s="274">
        <v>11</v>
      </c>
      <c r="BH14" s="275">
        <v>17</v>
      </c>
      <c r="BI14" s="273">
        <v>51</v>
      </c>
      <c r="BJ14" s="274">
        <v>82</v>
      </c>
      <c r="BK14" s="275">
        <v>133</v>
      </c>
      <c r="BL14" s="273">
        <v>27</v>
      </c>
      <c r="BM14" s="274">
        <v>15</v>
      </c>
      <c r="BN14" s="275">
        <v>20</v>
      </c>
      <c r="BO14" s="273">
        <v>51</v>
      </c>
      <c r="BP14" s="274">
        <v>82</v>
      </c>
      <c r="BQ14" s="275">
        <v>133</v>
      </c>
      <c r="BR14" s="273">
        <v>25.2</v>
      </c>
      <c r="BS14" s="274">
        <v>23.9</v>
      </c>
      <c r="BT14" s="275">
        <v>24.4</v>
      </c>
      <c r="BU14" s="273">
        <v>51</v>
      </c>
      <c r="BV14" s="274">
        <v>82</v>
      </c>
      <c r="BW14" s="275">
        <v>133</v>
      </c>
      <c r="BX14" s="273" t="s">
        <v>197</v>
      </c>
      <c r="BY14" s="274" t="s">
        <v>197</v>
      </c>
      <c r="BZ14" s="275" t="s">
        <v>197</v>
      </c>
      <c r="CA14" s="273">
        <v>7</v>
      </c>
      <c r="CB14" s="274">
        <v>10</v>
      </c>
      <c r="CC14" s="275">
        <v>17</v>
      </c>
      <c r="CD14" s="273" t="s">
        <v>197</v>
      </c>
      <c r="CE14" s="274" t="s">
        <v>197</v>
      </c>
      <c r="CF14" s="275" t="s">
        <v>197</v>
      </c>
      <c r="CG14" s="273">
        <v>7</v>
      </c>
      <c r="CH14" s="274">
        <v>10</v>
      </c>
      <c r="CI14" s="275">
        <v>17</v>
      </c>
      <c r="CJ14" s="273">
        <v>18</v>
      </c>
      <c r="CK14" s="274">
        <v>19.5</v>
      </c>
      <c r="CL14" s="275">
        <v>18.899999999999999</v>
      </c>
      <c r="CM14" s="273">
        <v>7</v>
      </c>
      <c r="CN14" s="274">
        <v>10</v>
      </c>
      <c r="CO14" s="275">
        <v>17</v>
      </c>
      <c r="CP14" s="273">
        <v>57</v>
      </c>
      <c r="CQ14" s="274">
        <v>36</v>
      </c>
      <c r="CR14" s="275">
        <v>47</v>
      </c>
      <c r="CS14" s="273">
        <v>645</v>
      </c>
      <c r="CT14" s="274">
        <v>609</v>
      </c>
      <c r="CU14" s="275">
        <v>1254</v>
      </c>
      <c r="CV14" s="273">
        <v>58</v>
      </c>
      <c r="CW14" s="274">
        <v>40</v>
      </c>
      <c r="CX14" s="275">
        <v>49</v>
      </c>
      <c r="CY14" s="273">
        <v>645</v>
      </c>
      <c r="CZ14" s="274">
        <v>609</v>
      </c>
      <c r="DA14" s="275">
        <v>1254</v>
      </c>
      <c r="DB14" s="273">
        <v>32.4</v>
      </c>
      <c r="DC14" s="274">
        <v>30.1</v>
      </c>
      <c r="DD14" s="275">
        <v>31.3</v>
      </c>
      <c r="DE14" s="273">
        <v>645</v>
      </c>
      <c r="DF14" s="274">
        <v>609</v>
      </c>
      <c r="DG14" s="275">
        <v>1254</v>
      </c>
    </row>
    <row r="15" spans="1:111" x14ac:dyDescent="0.35">
      <c r="A15" t="s">
        <v>22</v>
      </c>
      <c r="B15" t="s">
        <v>268</v>
      </c>
      <c r="C15" t="s">
        <v>260</v>
      </c>
      <c r="D15" s="273">
        <v>44</v>
      </c>
      <c r="E15" s="274">
        <v>28</v>
      </c>
      <c r="F15" s="275">
        <v>36</v>
      </c>
      <c r="G15" s="273">
        <v>722</v>
      </c>
      <c r="H15" s="274">
        <v>682</v>
      </c>
      <c r="I15" s="275">
        <v>1404</v>
      </c>
      <c r="J15" s="273">
        <v>47</v>
      </c>
      <c r="K15" s="274">
        <v>34</v>
      </c>
      <c r="L15" s="275">
        <v>40</v>
      </c>
      <c r="M15" s="273">
        <v>722</v>
      </c>
      <c r="N15" s="274">
        <v>682</v>
      </c>
      <c r="O15" s="275">
        <v>1404</v>
      </c>
      <c r="P15" s="273">
        <v>31.6</v>
      </c>
      <c r="Q15" s="274">
        <v>29.5</v>
      </c>
      <c r="R15" s="275">
        <v>30.6</v>
      </c>
      <c r="S15" s="273">
        <v>722</v>
      </c>
      <c r="T15" s="274">
        <v>682</v>
      </c>
      <c r="U15" s="275">
        <v>1404</v>
      </c>
      <c r="V15" s="273" t="s">
        <v>197</v>
      </c>
      <c r="W15" s="274" t="s">
        <v>197</v>
      </c>
      <c r="X15" s="275">
        <v>9</v>
      </c>
      <c r="Y15" s="273">
        <v>32</v>
      </c>
      <c r="Z15" s="274">
        <v>63</v>
      </c>
      <c r="AA15" s="275">
        <v>95</v>
      </c>
      <c r="AB15" s="273" t="s">
        <v>197</v>
      </c>
      <c r="AC15" s="274" t="s">
        <v>197</v>
      </c>
      <c r="AD15" s="275">
        <v>11</v>
      </c>
      <c r="AE15" s="273">
        <v>32</v>
      </c>
      <c r="AF15" s="274">
        <v>63</v>
      </c>
      <c r="AG15" s="275">
        <v>95</v>
      </c>
      <c r="AH15" s="273">
        <v>27.1</v>
      </c>
      <c r="AI15" s="274">
        <v>26.3</v>
      </c>
      <c r="AJ15" s="275">
        <v>26.5</v>
      </c>
      <c r="AK15" s="273">
        <v>32</v>
      </c>
      <c r="AL15" s="274">
        <v>63</v>
      </c>
      <c r="AM15" s="275">
        <v>95</v>
      </c>
      <c r="AN15" s="273" t="s">
        <v>197</v>
      </c>
      <c r="AO15" s="274" t="s">
        <v>197</v>
      </c>
      <c r="AP15" s="275">
        <v>8</v>
      </c>
      <c r="AQ15" s="273">
        <v>22</v>
      </c>
      <c r="AR15" s="274">
        <v>41</v>
      </c>
      <c r="AS15" s="275">
        <v>63</v>
      </c>
      <c r="AT15" s="273" t="s">
        <v>197</v>
      </c>
      <c r="AU15" s="274" t="s">
        <v>197</v>
      </c>
      <c r="AV15" s="275">
        <v>10</v>
      </c>
      <c r="AW15" s="273">
        <v>22</v>
      </c>
      <c r="AX15" s="274">
        <v>41</v>
      </c>
      <c r="AY15" s="275">
        <v>63</v>
      </c>
      <c r="AZ15" s="273">
        <v>27.6</v>
      </c>
      <c r="BA15" s="274">
        <v>24</v>
      </c>
      <c r="BB15" s="275">
        <v>25.2</v>
      </c>
      <c r="BC15" s="273">
        <v>22</v>
      </c>
      <c r="BD15" s="274">
        <v>41</v>
      </c>
      <c r="BE15" s="275">
        <v>63</v>
      </c>
      <c r="BF15" s="273">
        <v>9</v>
      </c>
      <c r="BG15" s="274">
        <v>9</v>
      </c>
      <c r="BH15" s="275">
        <v>9</v>
      </c>
      <c r="BI15" s="273">
        <v>54</v>
      </c>
      <c r="BJ15" s="274">
        <v>104</v>
      </c>
      <c r="BK15" s="275">
        <v>158</v>
      </c>
      <c r="BL15" s="273">
        <v>11</v>
      </c>
      <c r="BM15" s="274">
        <v>10</v>
      </c>
      <c r="BN15" s="275">
        <v>10</v>
      </c>
      <c r="BO15" s="273">
        <v>54</v>
      </c>
      <c r="BP15" s="274">
        <v>104</v>
      </c>
      <c r="BQ15" s="275">
        <v>158</v>
      </c>
      <c r="BR15" s="273">
        <v>27.3</v>
      </c>
      <c r="BS15" s="274">
        <v>25.4</v>
      </c>
      <c r="BT15" s="275">
        <v>26</v>
      </c>
      <c r="BU15" s="273">
        <v>54</v>
      </c>
      <c r="BV15" s="274">
        <v>104</v>
      </c>
      <c r="BW15" s="275">
        <v>158</v>
      </c>
      <c r="BX15" s="273" t="s">
        <v>197</v>
      </c>
      <c r="BY15" s="274" t="s">
        <v>197</v>
      </c>
      <c r="BZ15" s="275" t="s">
        <v>197</v>
      </c>
      <c r="CA15" s="273">
        <v>5</v>
      </c>
      <c r="CB15" s="274">
        <v>6</v>
      </c>
      <c r="CC15" s="275">
        <v>11</v>
      </c>
      <c r="CD15" s="273" t="s">
        <v>197</v>
      </c>
      <c r="CE15" s="274" t="s">
        <v>197</v>
      </c>
      <c r="CF15" s="275" t="s">
        <v>197</v>
      </c>
      <c r="CG15" s="273">
        <v>5</v>
      </c>
      <c r="CH15" s="274">
        <v>6</v>
      </c>
      <c r="CI15" s="275">
        <v>11</v>
      </c>
      <c r="CJ15" s="273">
        <v>21</v>
      </c>
      <c r="CK15" s="274">
        <v>20.8</v>
      </c>
      <c r="CL15" s="275">
        <v>20.9</v>
      </c>
      <c r="CM15" s="273">
        <v>5</v>
      </c>
      <c r="CN15" s="274">
        <v>6</v>
      </c>
      <c r="CO15" s="275">
        <v>11</v>
      </c>
      <c r="CP15" s="273">
        <v>41</v>
      </c>
      <c r="CQ15" s="274">
        <v>25</v>
      </c>
      <c r="CR15" s="275">
        <v>33</v>
      </c>
      <c r="CS15" s="273">
        <v>784</v>
      </c>
      <c r="CT15" s="274">
        <v>793</v>
      </c>
      <c r="CU15" s="275">
        <v>1577</v>
      </c>
      <c r="CV15" s="273">
        <v>44</v>
      </c>
      <c r="CW15" s="274">
        <v>30</v>
      </c>
      <c r="CX15" s="275">
        <v>37</v>
      </c>
      <c r="CY15" s="273">
        <v>784</v>
      </c>
      <c r="CZ15" s="274">
        <v>793</v>
      </c>
      <c r="DA15" s="275">
        <v>1577</v>
      </c>
      <c r="DB15" s="273">
        <v>31.2</v>
      </c>
      <c r="DC15" s="274">
        <v>28.9</v>
      </c>
      <c r="DD15" s="275">
        <v>30</v>
      </c>
      <c r="DE15" s="273">
        <v>784</v>
      </c>
      <c r="DF15" s="274">
        <v>793</v>
      </c>
      <c r="DG15" s="275">
        <v>1577</v>
      </c>
    </row>
    <row r="16" spans="1:111" x14ac:dyDescent="0.35">
      <c r="A16" t="s">
        <v>35</v>
      </c>
      <c r="B16" t="s">
        <v>281</v>
      </c>
      <c r="C16" t="s">
        <v>260</v>
      </c>
      <c r="D16" s="273">
        <v>55</v>
      </c>
      <c r="E16" s="274">
        <v>39</v>
      </c>
      <c r="F16" s="275">
        <v>47</v>
      </c>
      <c r="G16" s="273">
        <v>1189</v>
      </c>
      <c r="H16" s="274">
        <v>1134</v>
      </c>
      <c r="I16" s="275">
        <v>2323</v>
      </c>
      <c r="J16" s="273">
        <v>57</v>
      </c>
      <c r="K16" s="274">
        <v>41</v>
      </c>
      <c r="L16" s="275">
        <v>49</v>
      </c>
      <c r="M16" s="273">
        <v>1189</v>
      </c>
      <c r="N16" s="274">
        <v>1134</v>
      </c>
      <c r="O16" s="275">
        <v>2323</v>
      </c>
      <c r="P16" s="273">
        <v>34.700000000000003</v>
      </c>
      <c r="Q16" s="274">
        <v>32</v>
      </c>
      <c r="R16" s="275">
        <v>33.299999999999997</v>
      </c>
      <c r="S16" s="273">
        <v>1189</v>
      </c>
      <c r="T16" s="274">
        <v>1134</v>
      </c>
      <c r="U16" s="275">
        <v>2323</v>
      </c>
      <c r="V16" s="273">
        <v>14</v>
      </c>
      <c r="W16" s="274">
        <v>5</v>
      </c>
      <c r="X16" s="275">
        <v>8</v>
      </c>
      <c r="Y16" s="273">
        <v>36</v>
      </c>
      <c r="Z16" s="274">
        <v>76</v>
      </c>
      <c r="AA16" s="275">
        <v>112</v>
      </c>
      <c r="AB16" s="273">
        <v>14</v>
      </c>
      <c r="AC16" s="274">
        <v>5</v>
      </c>
      <c r="AD16" s="275">
        <v>8</v>
      </c>
      <c r="AE16" s="273">
        <v>36</v>
      </c>
      <c r="AF16" s="274">
        <v>76</v>
      </c>
      <c r="AG16" s="275">
        <v>112</v>
      </c>
      <c r="AH16" s="273">
        <v>25.9</v>
      </c>
      <c r="AI16" s="274">
        <v>24.4</v>
      </c>
      <c r="AJ16" s="275">
        <v>24.9</v>
      </c>
      <c r="AK16" s="273">
        <v>36</v>
      </c>
      <c r="AL16" s="274">
        <v>76</v>
      </c>
      <c r="AM16" s="275">
        <v>112</v>
      </c>
      <c r="AN16" s="273">
        <v>15</v>
      </c>
      <c r="AO16" s="274">
        <v>8</v>
      </c>
      <c r="AP16" s="275">
        <v>11</v>
      </c>
      <c r="AQ16" s="273">
        <v>46</v>
      </c>
      <c r="AR16" s="274">
        <v>71</v>
      </c>
      <c r="AS16" s="275">
        <v>117</v>
      </c>
      <c r="AT16" s="273">
        <v>15</v>
      </c>
      <c r="AU16" s="274">
        <v>8</v>
      </c>
      <c r="AV16" s="275">
        <v>11</v>
      </c>
      <c r="AW16" s="273">
        <v>46</v>
      </c>
      <c r="AX16" s="274">
        <v>71</v>
      </c>
      <c r="AY16" s="275">
        <v>117</v>
      </c>
      <c r="AZ16" s="273">
        <v>26.8</v>
      </c>
      <c r="BA16" s="274">
        <v>23.8</v>
      </c>
      <c r="BB16" s="275">
        <v>24.9</v>
      </c>
      <c r="BC16" s="273">
        <v>46</v>
      </c>
      <c r="BD16" s="274">
        <v>71</v>
      </c>
      <c r="BE16" s="275">
        <v>117</v>
      </c>
      <c r="BF16" s="273">
        <v>15</v>
      </c>
      <c r="BG16" s="274">
        <v>7</v>
      </c>
      <c r="BH16" s="275">
        <v>10</v>
      </c>
      <c r="BI16" s="273">
        <v>82</v>
      </c>
      <c r="BJ16" s="274">
        <v>147</v>
      </c>
      <c r="BK16" s="275">
        <v>229</v>
      </c>
      <c r="BL16" s="273">
        <v>15</v>
      </c>
      <c r="BM16" s="274">
        <v>7</v>
      </c>
      <c r="BN16" s="275">
        <v>10</v>
      </c>
      <c r="BO16" s="273">
        <v>82</v>
      </c>
      <c r="BP16" s="274">
        <v>147</v>
      </c>
      <c r="BQ16" s="275">
        <v>229</v>
      </c>
      <c r="BR16" s="273">
        <v>26.4</v>
      </c>
      <c r="BS16" s="274">
        <v>24.1</v>
      </c>
      <c r="BT16" s="275">
        <v>24.9</v>
      </c>
      <c r="BU16" s="273">
        <v>82</v>
      </c>
      <c r="BV16" s="274">
        <v>147</v>
      </c>
      <c r="BW16" s="275">
        <v>229</v>
      </c>
      <c r="BX16" s="273" t="s">
        <v>197</v>
      </c>
      <c r="BY16" s="274" t="s">
        <v>197</v>
      </c>
      <c r="BZ16" s="275" t="s">
        <v>197</v>
      </c>
      <c r="CA16" s="273">
        <v>5</v>
      </c>
      <c r="CB16" s="274">
        <v>12</v>
      </c>
      <c r="CC16" s="275">
        <v>17</v>
      </c>
      <c r="CD16" s="273" t="s">
        <v>197</v>
      </c>
      <c r="CE16" s="274" t="s">
        <v>197</v>
      </c>
      <c r="CF16" s="275" t="s">
        <v>197</v>
      </c>
      <c r="CG16" s="273">
        <v>5</v>
      </c>
      <c r="CH16" s="274">
        <v>12</v>
      </c>
      <c r="CI16" s="275">
        <v>17</v>
      </c>
      <c r="CJ16" s="273">
        <v>19</v>
      </c>
      <c r="CK16" s="274">
        <v>18.8</v>
      </c>
      <c r="CL16" s="275">
        <v>18.8</v>
      </c>
      <c r="CM16" s="273">
        <v>5</v>
      </c>
      <c r="CN16" s="274">
        <v>12</v>
      </c>
      <c r="CO16" s="275">
        <v>17</v>
      </c>
      <c r="CP16" s="273">
        <v>51</v>
      </c>
      <c r="CQ16" s="274">
        <v>35</v>
      </c>
      <c r="CR16" s="275">
        <v>43</v>
      </c>
      <c r="CS16" s="273">
        <v>1290</v>
      </c>
      <c r="CT16" s="274">
        <v>1298</v>
      </c>
      <c r="CU16" s="275">
        <v>2588</v>
      </c>
      <c r="CV16" s="273">
        <v>54</v>
      </c>
      <c r="CW16" s="274">
        <v>36</v>
      </c>
      <c r="CX16" s="275">
        <v>45</v>
      </c>
      <c r="CY16" s="273">
        <v>1290</v>
      </c>
      <c r="CZ16" s="274">
        <v>1298</v>
      </c>
      <c r="DA16" s="275">
        <v>2588</v>
      </c>
      <c r="DB16" s="273">
        <v>34</v>
      </c>
      <c r="DC16" s="274">
        <v>30.9</v>
      </c>
      <c r="DD16" s="275">
        <v>32.4</v>
      </c>
      <c r="DE16" s="273">
        <v>1290</v>
      </c>
      <c r="DF16" s="274">
        <v>1298</v>
      </c>
      <c r="DG16" s="275">
        <v>2588</v>
      </c>
    </row>
    <row r="17" spans="1:111" x14ac:dyDescent="0.35">
      <c r="A17" t="s">
        <v>15</v>
      </c>
      <c r="B17" t="s">
        <v>261</v>
      </c>
      <c r="C17" t="s">
        <v>260</v>
      </c>
      <c r="D17" s="273">
        <v>48</v>
      </c>
      <c r="E17" s="274">
        <v>36</v>
      </c>
      <c r="F17" s="275">
        <v>42</v>
      </c>
      <c r="G17" s="273">
        <v>893</v>
      </c>
      <c r="H17" s="274">
        <v>870</v>
      </c>
      <c r="I17" s="275">
        <v>1763</v>
      </c>
      <c r="J17" s="273">
        <v>51</v>
      </c>
      <c r="K17" s="274">
        <v>39</v>
      </c>
      <c r="L17" s="275">
        <v>45</v>
      </c>
      <c r="M17" s="273">
        <v>893</v>
      </c>
      <c r="N17" s="274">
        <v>870</v>
      </c>
      <c r="O17" s="275">
        <v>1763</v>
      </c>
      <c r="P17" s="273">
        <v>33.6</v>
      </c>
      <c r="Q17" s="274">
        <v>31.7</v>
      </c>
      <c r="R17" s="275">
        <v>32.700000000000003</v>
      </c>
      <c r="S17" s="273">
        <v>893</v>
      </c>
      <c r="T17" s="274">
        <v>870</v>
      </c>
      <c r="U17" s="275">
        <v>1763</v>
      </c>
      <c r="V17" s="273" t="s">
        <v>197</v>
      </c>
      <c r="W17" s="274" t="s">
        <v>197</v>
      </c>
      <c r="X17" s="275">
        <v>16</v>
      </c>
      <c r="Y17" s="273">
        <v>76</v>
      </c>
      <c r="Z17" s="274">
        <v>103</v>
      </c>
      <c r="AA17" s="275">
        <v>179</v>
      </c>
      <c r="AB17" s="273" t="s">
        <v>197</v>
      </c>
      <c r="AC17" s="274" t="s">
        <v>197</v>
      </c>
      <c r="AD17" s="275">
        <v>17</v>
      </c>
      <c r="AE17" s="273">
        <v>76</v>
      </c>
      <c r="AF17" s="274">
        <v>103</v>
      </c>
      <c r="AG17" s="275">
        <v>179</v>
      </c>
      <c r="AH17" s="273">
        <v>25.3</v>
      </c>
      <c r="AI17" s="274">
        <v>26.7</v>
      </c>
      <c r="AJ17" s="275">
        <v>26.1</v>
      </c>
      <c r="AK17" s="273">
        <v>76</v>
      </c>
      <c r="AL17" s="274">
        <v>103</v>
      </c>
      <c r="AM17" s="275">
        <v>179</v>
      </c>
      <c r="AN17" s="273" t="s">
        <v>197</v>
      </c>
      <c r="AO17" s="274" t="s">
        <v>197</v>
      </c>
      <c r="AP17" s="275">
        <v>4</v>
      </c>
      <c r="AQ17" s="273">
        <v>37</v>
      </c>
      <c r="AR17" s="274">
        <v>92</v>
      </c>
      <c r="AS17" s="275">
        <v>129</v>
      </c>
      <c r="AT17" s="273" t="s">
        <v>197</v>
      </c>
      <c r="AU17" s="274" t="s">
        <v>197</v>
      </c>
      <c r="AV17" s="275">
        <v>5</v>
      </c>
      <c r="AW17" s="273">
        <v>37</v>
      </c>
      <c r="AX17" s="274">
        <v>92</v>
      </c>
      <c r="AY17" s="275">
        <v>129</v>
      </c>
      <c r="AZ17" s="273">
        <v>22.5</v>
      </c>
      <c r="BA17" s="274">
        <v>22.8</v>
      </c>
      <c r="BB17" s="275">
        <v>22.7</v>
      </c>
      <c r="BC17" s="273">
        <v>37</v>
      </c>
      <c r="BD17" s="274">
        <v>92</v>
      </c>
      <c r="BE17" s="275">
        <v>129</v>
      </c>
      <c r="BF17" s="273">
        <v>11</v>
      </c>
      <c r="BG17" s="274">
        <v>11</v>
      </c>
      <c r="BH17" s="275">
        <v>11</v>
      </c>
      <c r="BI17" s="273">
        <v>113</v>
      </c>
      <c r="BJ17" s="274">
        <v>195</v>
      </c>
      <c r="BK17" s="275">
        <v>308</v>
      </c>
      <c r="BL17" s="273">
        <v>12</v>
      </c>
      <c r="BM17" s="274">
        <v>12</v>
      </c>
      <c r="BN17" s="275">
        <v>12</v>
      </c>
      <c r="BO17" s="273">
        <v>113</v>
      </c>
      <c r="BP17" s="274">
        <v>195</v>
      </c>
      <c r="BQ17" s="275">
        <v>308</v>
      </c>
      <c r="BR17" s="273">
        <v>24.4</v>
      </c>
      <c r="BS17" s="274">
        <v>24.8</v>
      </c>
      <c r="BT17" s="275">
        <v>24.7</v>
      </c>
      <c r="BU17" s="273">
        <v>113</v>
      </c>
      <c r="BV17" s="274">
        <v>195</v>
      </c>
      <c r="BW17" s="275">
        <v>308</v>
      </c>
      <c r="BX17" s="273" t="s">
        <v>197</v>
      </c>
      <c r="BY17" s="274" t="s">
        <v>197</v>
      </c>
      <c r="BZ17" s="275" t="s">
        <v>197</v>
      </c>
      <c r="CA17" s="273" t="s">
        <v>197</v>
      </c>
      <c r="CB17" s="274" t="s">
        <v>197</v>
      </c>
      <c r="CC17" s="275">
        <v>10</v>
      </c>
      <c r="CD17" s="273" t="s">
        <v>197</v>
      </c>
      <c r="CE17" s="274" t="s">
        <v>197</v>
      </c>
      <c r="CF17" s="275" t="s">
        <v>197</v>
      </c>
      <c r="CG17" s="273" t="s">
        <v>197</v>
      </c>
      <c r="CH17" s="274" t="s">
        <v>197</v>
      </c>
      <c r="CI17" s="275">
        <v>10</v>
      </c>
      <c r="CJ17" s="273">
        <v>17</v>
      </c>
      <c r="CK17" s="274">
        <v>19.600000000000001</v>
      </c>
      <c r="CL17" s="275">
        <v>18.8</v>
      </c>
      <c r="CM17" s="273" t="s">
        <v>197</v>
      </c>
      <c r="CN17" s="274" t="s">
        <v>197</v>
      </c>
      <c r="CO17" s="275">
        <v>10</v>
      </c>
      <c r="CP17" s="273">
        <v>43</v>
      </c>
      <c r="CQ17" s="274">
        <v>31</v>
      </c>
      <c r="CR17" s="275">
        <v>37</v>
      </c>
      <c r="CS17" s="273">
        <v>1029</v>
      </c>
      <c r="CT17" s="274">
        <v>1085</v>
      </c>
      <c r="CU17" s="275">
        <v>2114</v>
      </c>
      <c r="CV17" s="273">
        <v>46</v>
      </c>
      <c r="CW17" s="274">
        <v>34</v>
      </c>
      <c r="CX17" s="275">
        <v>40</v>
      </c>
      <c r="CY17" s="273">
        <v>1029</v>
      </c>
      <c r="CZ17" s="274">
        <v>1085</v>
      </c>
      <c r="DA17" s="275">
        <v>2114</v>
      </c>
      <c r="DB17" s="273">
        <v>32.5</v>
      </c>
      <c r="DC17" s="274">
        <v>30.3</v>
      </c>
      <c r="DD17" s="275">
        <v>31.4</v>
      </c>
      <c r="DE17" s="273">
        <v>1029</v>
      </c>
      <c r="DF17" s="274">
        <v>1085</v>
      </c>
      <c r="DG17" s="275">
        <v>2114</v>
      </c>
    </row>
    <row r="18" spans="1:111" x14ac:dyDescent="0.35">
      <c r="A18" t="s">
        <v>16</v>
      </c>
      <c r="B18" t="s">
        <v>262</v>
      </c>
      <c r="C18" t="s">
        <v>260</v>
      </c>
      <c r="D18" s="273">
        <v>63</v>
      </c>
      <c r="E18" s="274">
        <v>45</v>
      </c>
      <c r="F18" s="275">
        <v>55</v>
      </c>
      <c r="G18" s="273">
        <v>759</v>
      </c>
      <c r="H18" s="274">
        <v>674</v>
      </c>
      <c r="I18" s="275">
        <v>1433</v>
      </c>
      <c r="J18" s="273">
        <v>65</v>
      </c>
      <c r="K18" s="274">
        <v>49</v>
      </c>
      <c r="L18" s="275">
        <v>58</v>
      </c>
      <c r="M18" s="273">
        <v>759</v>
      </c>
      <c r="N18" s="274">
        <v>674</v>
      </c>
      <c r="O18" s="275">
        <v>1433</v>
      </c>
      <c r="P18" s="273">
        <v>34.1</v>
      </c>
      <c r="Q18" s="274">
        <v>32.200000000000003</v>
      </c>
      <c r="R18" s="275">
        <v>33.200000000000003</v>
      </c>
      <c r="S18" s="273">
        <v>759</v>
      </c>
      <c r="T18" s="274">
        <v>674</v>
      </c>
      <c r="U18" s="275">
        <v>1433</v>
      </c>
      <c r="V18" s="273">
        <v>19</v>
      </c>
      <c r="W18" s="274">
        <v>10</v>
      </c>
      <c r="X18" s="275">
        <v>13</v>
      </c>
      <c r="Y18" s="273">
        <v>31</v>
      </c>
      <c r="Z18" s="274">
        <v>78</v>
      </c>
      <c r="AA18" s="275">
        <v>109</v>
      </c>
      <c r="AB18" s="273">
        <v>23</v>
      </c>
      <c r="AC18" s="274">
        <v>14</v>
      </c>
      <c r="AD18" s="275">
        <v>17</v>
      </c>
      <c r="AE18" s="273">
        <v>31</v>
      </c>
      <c r="AF18" s="274">
        <v>78</v>
      </c>
      <c r="AG18" s="275">
        <v>109</v>
      </c>
      <c r="AH18" s="273">
        <v>26.8</v>
      </c>
      <c r="AI18" s="274">
        <v>25.9</v>
      </c>
      <c r="AJ18" s="275">
        <v>26.2</v>
      </c>
      <c r="AK18" s="273">
        <v>31</v>
      </c>
      <c r="AL18" s="274">
        <v>78</v>
      </c>
      <c r="AM18" s="275">
        <v>109</v>
      </c>
      <c r="AN18" s="273">
        <v>25</v>
      </c>
      <c r="AO18" s="274">
        <v>15</v>
      </c>
      <c r="AP18" s="275">
        <v>18</v>
      </c>
      <c r="AQ18" s="273">
        <v>36</v>
      </c>
      <c r="AR18" s="274">
        <v>81</v>
      </c>
      <c r="AS18" s="275">
        <v>117</v>
      </c>
      <c r="AT18" s="273">
        <v>28</v>
      </c>
      <c r="AU18" s="274">
        <v>17</v>
      </c>
      <c r="AV18" s="275">
        <v>21</v>
      </c>
      <c r="AW18" s="273">
        <v>36</v>
      </c>
      <c r="AX18" s="274">
        <v>81</v>
      </c>
      <c r="AY18" s="275">
        <v>117</v>
      </c>
      <c r="AZ18" s="273">
        <v>27.3</v>
      </c>
      <c r="BA18" s="274">
        <v>26.8</v>
      </c>
      <c r="BB18" s="275">
        <v>26.9</v>
      </c>
      <c r="BC18" s="273">
        <v>36</v>
      </c>
      <c r="BD18" s="274">
        <v>81</v>
      </c>
      <c r="BE18" s="275">
        <v>117</v>
      </c>
      <c r="BF18" s="273">
        <v>22</v>
      </c>
      <c r="BG18" s="274">
        <v>13</v>
      </c>
      <c r="BH18" s="275">
        <v>15</v>
      </c>
      <c r="BI18" s="273">
        <v>67</v>
      </c>
      <c r="BJ18" s="274">
        <v>159</v>
      </c>
      <c r="BK18" s="275">
        <v>226</v>
      </c>
      <c r="BL18" s="273">
        <v>25</v>
      </c>
      <c r="BM18" s="274">
        <v>16</v>
      </c>
      <c r="BN18" s="275">
        <v>19</v>
      </c>
      <c r="BO18" s="273">
        <v>67</v>
      </c>
      <c r="BP18" s="274">
        <v>159</v>
      </c>
      <c r="BQ18" s="275">
        <v>226</v>
      </c>
      <c r="BR18" s="273">
        <v>27.1</v>
      </c>
      <c r="BS18" s="274">
        <v>26.4</v>
      </c>
      <c r="BT18" s="275">
        <v>26.6</v>
      </c>
      <c r="BU18" s="273">
        <v>67</v>
      </c>
      <c r="BV18" s="274">
        <v>159</v>
      </c>
      <c r="BW18" s="275">
        <v>226</v>
      </c>
      <c r="BX18" s="273" t="s">
        <v>197</v>
      </c>
      <c r="BY18" s="274" t="s">
        <v>197</v>
      </c>
      <c r="BZ18" s="275" t="s">
        <v>197</v>
      </c>
      <c r="CA18" s="273">
        <v>5</v>
      </c>
      <c r="CB18" s="274">
        <v>8</v>
      </c>
      <c r="CC18" s="275">
        <v>13</v>
      </c>
      <c r="CD18" s="273" t="s">
        <v>197</v>
      </c>
      <c r="CE18" s="274" t="s">
        <v>197</v>
      </c>
      <c r="CF18" s="275" t="s">
        <v>197</v>
      </c>
      <c r="CG18" s="273">
        <v>5</v>
      </c>
      <c r="CH18" s="274">
        <v>8</v>
      </c>
      <c r="CI18" s="275">
        <v>13</v>
      </c>
      <c r="CJ18" s="273">
        <v>17</v>
      </c>
      <c r="CK18" s="274">
        <v>18.600000000000001</v>
      </c>
      <c r="CL18" s="275">
        <v>18</v>
      </c>
      <c r="CM18" s="273">
        <v>5</v>
      </c>
      <c r="CN18" s="274">
        <v>8</v>
      </c>
      <c r="CO18" s="275">
        <v>13</v>
      </c>
      <c r="CP18" s="273">
        <v>59</v>
      </c>
      <c r="CQ18" s="274">
        <v>38</v>
      </c>
      <c r="CR18" s="275">
        <v>49</v>
      </c>
      <c r="CS18" s="273">
        <v>839</v>
      </c>
      <c r="CT18" s="274">
        <v>851</v>
      </c>
      <c r="CU18" s="275">
        <v>1690</v>
      </c>
      <c r="CV18" s="273">
        <v>61</v>
      </c>
      <c r="CW18" s="274">
        <v>42</v>
      </c>
      <c r="CX18" s="275">
        <v>52</v>
      </c>
      <c r="CY18" s="273">
        <v>839</v>
      </c>
      <c r="CZ18" s="274">
        <v>851</v>
      </c>
      <c r="DA18" s="275">
        <v>1690</v>
      </c>
      <c r="DB18" s="273">
        <v>33.4</v>
      </c>
      <c r="DC18" s="274">
        <v>30.9</v>
      </c>
      <c r="DD18" s="275">
        <v>32.1</v>
      </c>
      <c r="DE18" s="273">
        <v>839</v>
      </c>
      <c r="DF18" s="274">
        <v>851</v>
      </c>
      <c r="DG18" s="275">
        <v>1690</v>
      </c>
    </row>
    <row r="19" spans="1:111" x14ac:dyDescent="0.35">
      <c r="A19" t="s">
        <v>44</v>
      </c>
      <c r="B19" t="s">
        <v>563</v>
      </c>
      <c r="C19" t="s">
        <v>408</v>
      </c>
      <c r="D19" s="273">
        <v>46</v>
      </c>
      <c r="E19" s="274">
        <v>31</v>
      </c>
      <c r="F19" s="275">
        <v>39</v>
      </c>
      <c r="G19" s="273">
        <v>1480</v>
      </c>
      <c r="H19" s="274">
        <v>1422</v>
      </c>
      <c r="I19" s="275">
        <v>2902</v>
      </c>
      <c r="J19" s="273">
        <v>54</v>
      </c>
      <c r="K19" s="274">
        <v>38</v>
      </c>
      <c r="L19" s="275">
        <v>46</v>
      </c>
      <c r="M19" s="273">
        <v>1480</v>
      </c>
      <c r="N19" s="274">
        <v>1422</v>
      </c>
      <c r="O19" s="275">
        <v>2902</v>
      </c>
      <c r="P19" s="273">
        <v>31.2</v>
      </c>
      <c r="Q19" s="274">
        <v>29</v>
      </c>
      <c r="R19" s="275">
        <v>30.1</v>
      </c>
      <c r="S19" s="273">
        <v>1480</v>
      </c>
      <c r="T19" s="274">
        <v>1422</v>
      </c>
      <c r="U19" s="275">
        <v>2902</v>
      </c>
      <c r="V19" s="273">
        <v>9</v>
      </c>
      <c r="W19" s="274">
        <v>7</v>
      </c>
      <c r="X19" s="275">
        <v>8</v>
      </c>
      <c r="Y19" s="273">
        <v>43</v>
      </c>
      <c r="Z19" s="274">
        <v>74</v>
      </c>
      <c r="AA19" s="275">
        <v>117</v>
      </c>
      <c r="AB19" s="273">
        <v>12</v>
      </c>
      <c r="AC19" s="274">
        <v>7</v>
      </c>
      <c r="AD19" s="275">
        <v>9</v>
      </c>
      <c r="AE19" s="273">
        <v>43</v>
      </c>
      <c r="AF19" s="274">
        <v>74</v>
      </c>
      <c r="AG19" s="275">
        <v>117</v>
      </c>
      <c r="AH19" s="273">
        <v>23.9</v>
      </c>
      <c r="AI19" s="274">
        <v>22.4</v>
      </c>
      <c r="AJ19" s="275">
        <v>23</v>
      </c>
      <c r="AK19" s="273">
        <v>43</v>
      </c>
      <c r="AL19" s="274">
        <v>74</v>
      </c>
      <c r="AM19" s="275">
        <v>117</v>
      </c>
      <c r="AN19" s="273">
        <v>11</v>
      </c>
      <c r="AO19" s="274">
        <v>12</v>
      </c>
      <c r="AP19" s="275">
        <v>12</v>
      </c>
      <c r="AQ19" s="273">
        <v>45</v>
      </c>
      <c r="AR19" s="274">
        <v>101</v>
      </c>
      <c r="AS19" s="275">
        <v>146</v>
      </c>
      <c r="AT19" s="273">
        <v>13</v>
      </c>
      <c r="AU19" s="274">
        <v>15</v>
      </c>
      <c r="AV19" s="275">
        <v>14</v>
      </c>
      <c r="AW19" s="273">
        <v>45</v>
      </c>
      <c r="AX19" s="274">
        <v>101</v>
      </c>
      <c r="AY19" s="275">
        <v>146</v>
      </c>
      <c r="AZ19" s="273">
        <v>23.7</v>
      </c>
      <c r="BA19" s="274">
        <v>23.4</v>
      </c>
      <c r="BB19" s="275">
        <v>23.5</v>
      </c>
      <c r="BC19" s="273">
        <v>45</v>
      </c>
      <c r="BD19" s="274">
        <v>101</v>
      </c>
      <c r="BE19" s="275">
        <v>146</v>
      </c>
      <c r="BF19" s="273">
        <v>10</v>
      </c>
      <c r="BG19" s="274">
        <v>10</v>
      </c>
      <c r="BH19" s="275">
        <v>10</v>
      </c>
      <c r="BI19" s="273">
        <v>88</v>
      </c>
      <c r="BJ19" s="274">
        <v>175</v>
      </c>
      <c r="BK19" s="275">
        <v>263</v>
      </c>
      <c r="BL19" s="273">
        <v>13</v>
      </c>
      <c r="BM19" s="274">
        <v>11</v>
      </c>
      <c r="BN19" s="275">
        <v>12</v>
      </c>
      <c r="BO19" s="273">
        <v>88</v>
      </c>
      <c r="BP19" s="274">
        <v>175</v>
      </c>
      <c r="BQ19" s="275">
        <v>263</v>
      </c>
      <c r="BR19" s="273">
        <v>23.8</v>
      </c>
      <c r="BS19" s="274">
        <v>23</v>
      </c>
      <c r="BT19" s="275">
        <v>23.2</v>
      </c>
      <c r="BU19" s="273">
        <v>88</v>
      </c>
      <c r="BV19" s="274">
        <v>175</v>
      </c>
      <c r="BW19" s="275">
        <v>263</v>
      </c>
      <c r="BX19" s="273" t="s">
        <v>197</v>
      </c>
      <c r="BY19" s="274" t="s">
        <v>197</v>
      </c>
      <c r="BZ19" s="275" t="s">
        <v>197</v>
      </c>
      <c r="CA19" s="273">
        <v>15</v>
      </c>
      <c r="CB19" s="274">
        <v>44</v>
      </c>
      <c r="CC19" s="275">
        <v>59</v>
      </c>
      <c r="CD19" s="273" t="s">
        <v>197</v>
      </c>
      <c r="CE19" s="274" t="s">
        <v>197</v>
      </c>
      <c r="CF19" s="275" t="s">
        <v>197</v>
      </c>
      <c r="CG19" s="273">
        <v>15</v>
      </c>
      <c r="CH19" s="274">
        <v>44</v>
      </c>
      <c r="CI19" s="275">
        <v>59</v>
      </c>
      <c r="CJ19" s="273">
        <v>20.3</v>
      </c>
      <c r="CK19" s="274">
        <v>19.2</v>
      </c>
      <c r="CL19" s="275">
        <v>19.5</v>
      </c>
      <c r="CM19" s="273">
        <v>15</v>
      </c>
      <c r="CN19" s="274">
        <v>44</v>
      </c>
      <c r="CO19" s="275">
        <v>59</v>
      </c>
      <c r="CP19" s="273">
        <v>44</v>
      </c>
      <c r="CQ19" s="274">
        <v>28</v>
      </c>
      <c r="CR19" s="275">
        <v>35</v>
      </c>
      <c r="CS19" s="273">
        <v>1605</v>
      </c>
      <c r="CT19" s="274">
        <v>1674</v>
      </c>
      <c r="CU19" s="275">
        <v>3279</v>
      </c>
      <c r="CV19" s="273">
        <v>50</v>
      </c>
      <c r="CW19" s="274">
        <v>34</v>
      </c>
      <c r="CX19" s="275">
        <v>42</v>
      </c>
      <c r="CY19" s="273">
        <v>1605</v>
      </c>
      <c r="CZ19" s="274">
        <v>1674</v>
      </c>
      <c r="DA19" s="275">
        <v>3279</v>
      </c>
      <c r="DB19" s="273">
        <v>30.6</v>
      </c>
      <c r="DC19" s="274">
        <v>28.1</v>
      </c>
      <c r="DD19" s="275">
        <v>29.3</v>
      </c>
      <c r="DE19" s="273">
        <v>1605</v>
      </c>
      <c r="DF19" s="274">
        <v>1674</v>
      </c>
      <c r="DG19" s="275">
        <v>3279</v>
      </c>
    </row>
    <row r="20" spans="1:111" x14ac:dyDescent="0.35">
      <c r="A20" t="s">
        <v>43</v>
      </c>
      <c r="B20" t="s">
        <v>288</v>
      </c>
      <c r="C20" t="s">
        <v>408</v>
      </c>
      <c r="D20" s="273">
        <v>65</v>
      </c>
      <c r="E20" s="274">
        <v>48</v>
      </c>
      <c r="F20" s="275">
        <v>57</v>
      </c>
      <c r="G20" s="273">
        <v>1659</v>
      </c>
      <c r="H20" s="274">
        <v>1603</v>
      </c>
      <c r="I20" s="275">
        <v>3262</v>
      </c>
      <c r="J20" s="273">
        <v>66</v>
      </c>
      <c r="K20" s="274">
        <v>51</v>
      </c>
      <c r="L20" s="275">
        <v>58</v>
      </c>
      <c r="M20" s="273">
        <v>1659</v>
      </c>
      <c r="N20" s="274">
        <v>1603</v>
      </c>
      <c r="O20" s="275">
        <v>3262</v>
      </c>
      <c r="P20" s="273">
        <v>35.700000000000003</v>
      </c>
      <c r="Q20" s="274">
        <v>33.799999999999997</v>
      </c>
      <c r="R20" s="275">
        <v>34.799999999999997</v>
      </c>
      <c r="S20" s="273">
        <v>1659</v>
      </c>
      <c r="T20" s="274">
        <v>1603</v>
      </c>
      <c r="U20" s="275">
        <v>3262</v>
      </c>
      <c r="V20" s="273" t="s">
        <v>197</v>
      </c>
      <c r="W20" s="274" t="s">
        <v>197</v>
      </c>
      <c r="X20" s="275">
        <v>5</v>
      </c>
      <c r="Y20" s="273">
        <v>21</v>
      </c>
      <c r="Z20" s="274">
        <v>56</v>
      </c>
      <c r="AA20" s="275">
        <v>77</v>
      </c>
      <c r="AB20" s="273" t="s">
        <v>197</v>
      </c>
      <c r="AC20" s="274" t="s">
        <v>197</v>
      </c>
      <c r="AD20" s="275">
        <v>5</v>
      </c>
      <c r="AE20" s="273">
        <v>21</v>
      </c>
      <c r="AF20" s="274">
        <v>56</v>
      </c>
      <c r="AG20" s="275">
        <v>77</v>
      </c>
      <c r="AH20" s="273">
        <v>23.9</v>
      </c>
      <c r="AI20" s="274">
        <v>25.8</v>
      </c>
      <c r="AJ20" s="275">
        <v>25.2</v>
      </c>
      <c r="AK20" s="273">
        <v>21</v>
      </c>
      <c r="AL20" s="274">
        <v>56</v>
      </c>
      <c r="AM20" s="275">
        <v>77</v>
      </c>
      <c r="AN20" s="273" t="s">
        <v>197</v>
      </c>
      <c r="AO20" s="274" t="s">
        <v>197</v>
      </c>
      <c r="AP20" s="275">
        <v>16</v>
      </c>
      <c r="AQ20" s="273">
        <v>30</v>
      </c>
      <c r="AR20" s="274">
        <v>91</v>
      </c>
      <c r="AS20" s="275">
        <v>121</v>
      </c>
      <c r="AT20" s="273" t="s">
        <v>197</v>
      </c>
      <c r="AU20" s="274" t="s">
        <v>197</v>
      </c>
      <c r="AV20" s="275">
        <v>16</v>
      </c>
      <c r="AW20" s="273">
        <v>30</v>
      </c>
      <c r="AX20" s="274">
        <v>91</v>
      </c>
      <c r="AY20" s="275">
        <v>121</v>
      </c>
      <c r="AZ20" s="273">
        <v>27.5</v>
      </c>
      <c r="BA20" s="274">
        <v>25.8</v>
      </c>
      <c r="BB20" s="275">
        <v>26.2</v>
      </c>
      <c r="BC20" s="273">
        <v>30</v>
      </c>
      <c r="BD20" s="274">
        <v>91</v>
      </c>
      <c r="BE20" s="275">
        <v>121</v>
      </c>
      <c r="BF20" s="273">
        <v>18</v>
      </c>
      <c r="BG20" s="274">
        <v>10</v>
      </c>
      <c r="BH20" s="275">
        <v>12</v>
      </c>
      <c r="BI20" s="273">
        <v>51</v>
      </c>
      <c r="BJ20" s="274">
        <v>147</v>
      </c>
      <c r="BK20" s="275">
        <v>198</v>
      </c>
      <c r="BL20" s="273">
        <v>18</v>
      </c>
      <c r="BM20" s="274">
        <v>10</v>
      </c>
      <c r="BN20" s="275">
        <v>12</v>
      </c>
      <c r="BO20" s="273">
        <v>51</v>
      </c>
      <c r="BP20" s="274">
        <v>147</v>
      </c>
      <c r="BQ20" s="275">
        <v>198</v>
      </c>
      <c r="BR20" s="273">
        <v>26</v>
      </c>
      <c r="BS20" s="274">
        <v>25.8</v>
      </c>
      <c r="BT20" s="275">
        <v>25.9</v>
      </c>
      <c r="BU20" s="273">
        <v>51</v>
      </c>
      <c r="BV20" s="274">
        <v>147</v>
      </c>
      <c r="BW20" s="275">
        <v>198</v>
      </c>
      <c r="BX20" s="273" t="s">
        <v>197</v>
      </c>
      <c r="BY20" s="274" t="s">
        <v>197</v>
      </c>
      <c r="BZ20" s="275" t="s">
        <v>197</v>
      </c>
      <c r="CA20" s="273">
        <v>9</v>
      </c>
      <c r="CB20" s="274">
        <v>31</v>
      </c>
      <c r="CC20" s="275">
        <v>40</v>
      </c>
      <c r="CD20" s="273" t="s">
        <v>197</v>
      </c>
      <c r="CE20" s="274" t="s">
        <v>197</v>
      </c>
      <c r="CF20" s="275" t="s">
        <v>197</v>
      </c>
      <c r="CG20" s="273">
        <v>9</v>
      </c>
      <c r="CH20" s="274">
        <v>31</v>
      </c>
      <c r="CI20" s="275">
        <v>40</v>
      </c>
      <c r="CJ20" s="273">
        <v>23.6</v>
      </c>
      <c r="CK20" s="274">
        <v>20.399999999999999</v>
      </c>
      <c r="CL20" s="275">
        <v>21.1</v>
      </c>
      <c r="CM20" s="273">
        <v>9</v>
      </c>
      <c r="CN20" s="274">
        <v>31</v>
      </c>
      <c r="CO20" s="275">
        <v>40</v>
      </c>
      <c r="CP20" s="273">
        <v>63</v>
      </c>
      <c r="CQ20" s="274">
        <v>44</v>
      </c>
      <c r="CR20" s="275">
        <v>53</v>
      </c>
      <c r="CS20" s="273">
        <v>1747</v>
      </c>
      <c r="CT20" s="274">
        <v>1809</v>
      </c>
      <c r="CU20" s="275">
        <v>3556</v>
      </c>
      <c r="CV20" s="273">
        <v>64</v>
      </c>
      <c r="CW20" s="274">
        <v>47</v>
      </c>
      <c r="CX20" s="275">
        <v>55</v>
      </c>
      <c r="CY20" s="273">
        <v>1747</v>
      </c>
      <c r="CZ20" s="274">
        <v>1809</v>
      </c>
      <c r="DA20" s="275">
        <v>3556</v>
      </c>
      <c r="DB20" s="273">
        <v>35.4</v>
      </c>
      <c r="DC20" s="274">
        <v>32.9</v>
      </c>
      <c r="DD20" s="275">
        <v>34.1</v>
      </c>
      <c r="DE20" s="273">
        <v>1747</v>
      </c>
      <c r="DF20" s="274">
        <v>1809</v>
      </c>
      <c r="DG20" s="275">
        <v>3556</v>
      </c>
    </row>
    <row r="21" spans="1:111" x14ac:dyDescent="0.35">
      <c r="A21" t="s">
        <v>47</v>
      </c>
      <c r="B21" t="s">
        <v>292</v>
      </c>
      <c r="C21" t="s">
        <v>408</v>
      </c>
      <c r="D21" s="273">
        <v>60</v>
      </c>
      <c r="E21" s="274">
        <v>42</v>
      </c>
      <c r="F21" s="275">
        <v>51</v>
      </c>
      <c r="G21" s="273">
        <v>878</v>
      </c>
      <c r="H21" s="274">
        <v>856</v>
      </c>
      <c r="I21" s="275">
        <v>1734</v>
      </c>
      <c r="J21" s="273">
        <v>63</v>
      </c>
      <c r="K21" s="274">
        <v>46</v>
      </c>
      <c r="L21" s="275">
        <v>55</v>
      </c>
      <c r="M21" s="273">
        <v>878</v>
      </c>
      <c r="N21" s="274">
        <v>856</v>
      </c>
      <c r="O21" s="275">
        <v>1734</v>
      </c>
      <c r="P21" s="273">
        <v>34.700000000000003</v>
      </c>
      <c r="Q21" s="274">
        <v>32.6</v>
      </c>
      <c r="R21" s="275">
        <v>33.6</v>
      </c>
      <c r="S21" s="273">
        <v>878</v>
      </c>
      <c r="T21" s="274">
        <v>856</v>
      </c>
      <c r="U21" s="275">
        <v>1734</v>
      </c>
      <c r="V21" s="273" t="s">
        <v>197</v>
      </c>
      <c r="W21" s="274" t="s">
        <v>197</v>
      </c>
      <c r="X21" s="275">
        <v>21</v>
      </c>
      <c r="Y21" s="273">
        <v>32</v>
      </c>
      <c r="Z21" s="274">
        <v>64</v>
      </c>
      <c r="AA21" s="275">
        <v>96</v>
      </c>
      <c r="AB21" s="273" t="s">
        <v>197</v>
      </c>
      <c r="AC21" s="274" t="s">
        <v>197</v>
      </c>
      <c r="AD21" s="275">
        <v>22</v>
      </c>
      <c r="AE21" s="273">
        <v>32</v>
      </c>
      <c r="AF21" s="274">
        <v>64</v>
      </c>
      <c r="AG21" s="275">
        <v>96</v>
      </c>
      <c r="AH21" s="273">
        <v>28.7</v>
      </c>
      <c r="AI21" s="274">
        <v>26.4</v>
      </c>
      <c r="AJ21" s="275">
        <v>27.2</v>
      </c>
      <c r="AK21" s="273">
        <v>32</v>
      </c>
      <c r="AL21" s="274">
        <v>64</v>
      </c>
      <c r="AM21" s="275">
        <v>96</v>
      </c>
      <c r="AN21" s="273" t="s">
        <v>197</v>
      </c>
      <c r="AO21" s="274" t="s">
        <v>197</v>
      </c>
      <c r="AP21" s="275">
        <v>6</v>
      </c>
      <c r="AQ21" s="273">
        <v>14</v>
      </c>
      <c r="AR21" s="274">
        <v>35</v>
      </c>
      <c r="AS21" s="275">
        <v>49</v>
      </c>
      <c r="AT21" s="273" t="s">
        <v>197</v>
      </c>
      <c r="AU21" s="274" t="s">
        <v>197</v>
      </c>
      <c r="AV21" s="275">
        <v>6</v>
      </c>
      <c r="AW21" s="273">
        <v>14</v>
      </c>
      <c r="AX21" s="274">
        <v>35</v>
      </c>
      <c r="AY21" s="275">
        <v>49</v>
      </c>
      <c r="AZ21" s="273">
        <v>27.2</v>
      </c>
      <c r="BA21" s="274">
        <v>24.5</v>
      </c>
      <c r="BB21" s="275">
        <v>25.2</v>
      </c>
      <c r="BC21" s="273">
        <v>14</v>
      </c>
      <c r="BD21" s="274">
        <v>35</v>
      </c>
      <c r="BE21" s="275">
        <v>49</v>
      </c>
      <c r="BF21" s="273">
        <v>20</v>
      </c>
      <c r="BG21" s="274">
        <v>14</v>
      </c>
      <c r="BH21" s="275">
        <v>16</v>
      </c>
      <c r="BI21" s="273">
        <v>46</v>
      </c>
      <c r="BJ21" s="274">
        <v>99</v>
      </c>
      <c r="BK21" s="275">
        <v>145</v>
      </c>
      <c r="BL21" s="273">
        <v>20</v>
      </c>
      <c r="BM21" s="274">
        <v>15</v>
      </c>
      <c r="BN21" s="275">
        <v>17</v>
      </c>
      <c r="BO21" s="273">
        <v>46</v>
      </c>
      <c r="BP21" s="274">
        <v>99</v>
      </c>
      <c r="BQ21" s="275">
        <v>145</v>
      </c>
      <c r="BR21" s="273">
        <v>28.2</v>
      </c>
      <c r="BS21" s="274">
        <v>25.7</v>
      </c>
      <c r="BT21" s="275">
        <v>26.5</v>
      </c>
      <c r="BU21" s="273">
        <v>46</v>
      </c>
      <c r="BV21" s="274">
        <v>99</v>
      </c>
      <c r="BW21" s="275">
        <v>145</v>
      </c>
      <c r="BX21" s="273" t="s">
        <v>197</v>
      </c>
      <c r="BY21" s="274" t="s">
        <v>197</v>
      </c>
      <c r="BZ21" s="275" t="s">
        <v>197</v>
      </c>
      <c r="CA21" s="273" t="s">
        <v>197</v>
      </c>
      <c r="CB21" s="274" t="s">
        <v>197</v>
      </c>
      <c r="CC21" s="275">
        <v>21</v>
      </c>
      <c r="CD21" s="273" t="s">
        <v>197</v>
      </c>
      <c r="CE21" s="274" t="s">
        <v>197</v>
      </c>
      <c r="CF21" s="275" t="s">
        <v>197</v>
      </c>
      <c r="CG21" s="273" t="s">
        <v>197</v>
      </c>
      <c r="CH21" s="274" t="s">
        <v>197</v>
      </c>
      <c r="CI21" s="275">
        <v>21</v>
      </c>
      <c r="CJ21" s="273">
        <v>17</v>
      </c>
      <c r="CK21" s="274">
        <v>17.899999999999999</v>
      </c>
      <c r="CL21" s="275">
        <v>17.8</v>
      </c>
      <c r="CM21" s="273" t="s">
        <v>197</v>
      </c>
      <c r="CN21" s="274" t="s">
        <v>197</v>
      </c>
      <c r="CO21" s="275">
        <v>21</v>
      </c>
      <c r="CP21" s="273">
        <v>57</v>
      </c>
      <c r="CQ21" s="274">
        <v>38</v>
      </c>
      <c r="CR21" s="275">
        <v>47</v>
      </c>
      <c r="CS21" s="273">
        <v>937</v>
      </c>
      <c r="CT21" s="274">
        <v>985</v>
      </c>
      <c r="CU21" s="275">
        <v>1922</v>
      </c>
      <c r="CV21" s="273">
        <v>60</v>
      </c>
      <c r="CW21" s="274">
        <v>42</v>
      </c>
      <c r="CX21" s="275">
        <v>51</v>
      </c>
      <c r="CY21" s="273">
        <v>937</v>
      </c>
      <c r="CZ21" s="274">
        <v>985</v>
      </c>
      <c r="DA21" s="275">
        <v>1922</v>
      </c>
      <c r="DB21" s="273">
        <v>34.200000000000003</v>
      </c>
      <c r="DC21" s="274">
        <v>31.6</v>
      </c>
      <c r="DD21" s="275">
        <v>32.9</v>
      </c>
      <c r="DE21" s="273">
        <v>937</v>
      </c>
      <c r="DF21" s="274">
        <v>985</v>
      </c>
      <c r="DG21" s="275">
        <v>1922</v>
      </c>
    </row>
    <row r="22" spans="1:111" x14ac:dyDescent="0.35">
      <c r="A22" t="s">
        <v>48</v>
      </c>
      <c r="B22" t="s">
        <v>293</v>
      </c>
      <c r="C22" t="s">
        <v>408</v>
      </c>
      <c r="D22" s="273">
        <v>60</v>
      </c>
      <c r="E22" s="274">
        <v>46</v>
      </c>
      <c r="F22" s="275">
        <v>53</v>
      </c>
      <c r="G22" s="273">
        <v>908</v>
      </c>
      <c r="H22" s="274">
        <v>835</v>
      </c>
      <c r="I22" s="275">
        <v>1743</v>
      </c>
      <c r="J22" s="273">
        <v>63</v>
      </c>
      <c r="K22" s="274">
        <v>50</v>
      </c>
      <c r="L22" s="275">
        <v>57</v>
      </c>
      <c r="M22" s="273">
        <v>908</v>
      </c>
      <c r="N22" s="274">
        <v>835</v>
      </c>
      <c r="O22" s="275">
        <v>1743</v>
      </c>
      <c r="P22" s="273">
        <v>34.799999999999997</v>
      </c>
      <c r="Q22" s="274">
        <v>33.1</v>
      </c>
      <c r="R22" s="275">
        <v>34</v>
      </c>
      <c r="S22" s="273">
        <v>908</v>
      </c>
      <c r="T22" s="274">
        <v>835</v>
      </c>
      <c r="U22" s="275">
        <v>1743</v>
      </c>
      <c r="V22" s="273" t="s">
        <v>197</v>
      </c>
      <c r="W22" s="274" t="s">
        <v>197</v>
      </c>
      <c r="X22" s="275">
        <v>15</v>
      </c>
      <c r="Y22" s="273">
        <v>13</v>
      </c>
      <c r="Z22" s="274">
        <v>46</v>
      </c>
      <c r="AA22" s="275">
        <v>59</v>
      </c>
      <c r="AB22" s="273" t="s">
        <v>197</v>
      </c>
      <c r="AC22" s="274" t="s">
        <v>197</v>
      </c>
      <c r="AD22" s="275">
        <v>19</v>
      </c>
      <c r="AE22" s="273">
        <v>13</v>
      </c>
      <c r="AF22" s="274">
        <v>46</v>
      </c>
      <c r="AG22" s="275">
        <v>59</v>
      </c>
      <c r="AH22" s="273">
        <v>27.2</v>
      </c>
      <c r="AI22" s="274">
        <v>26.1</v>
      </c>
      <c r="AJ22" s="275">
        <v>26.4</v>
      </c>
      <c r="AK22" s="273">
        <v>13</v>
      </c>
      <c r="AL22" s="274">
        <v>46</v>
      </c>
      <c r="AM22" s="275">
        <v>59</v>
      </c>
      <c r="AN22" s="273" t="s">
        <v>197</v>
      </c>
      <c r="AO22" s="274" t="s">
        <v>197</v>
      </c>
      <c r="AP22" s="275">
        <v>20</v>
      </c>
      <c r="AQ22" s="273">
        <v>25</v>
      </c>
      <c r="AR22" s="274">
        <v>57</v>
      </c>
      <c r="AS22" s="275">
        <v>82</v>
      </c>
      <c r="AT22" s="273" t="s">
        <v>197</v>
      </c>
      <c r="AU22" s="274" t="s">
        <v>197</v>
      </c>
      <c r="AV22" s="275">
        <v>20</v>
      </c>
      <c r="AW22" s="273">
        <v>25</v>
      </c>
      <c r="AX22" s="274">
        <v>57</v>
      </c>
      <c r="AY22" s="275">
        <v>82</v>
      </c>
      <c r="AZ22" s="273">
        <v>29</v>
      </c>
      <c r="BA22" s="274">
        <v>26.3</v>
      </c>
      <c r="BB22" s="275">
        <v>27.1</v>
      </c>
      <c r="BC22" s="273">
        <v>25</v>
      </c>
      <c r="BD22" s="274">
        <v>57</v>
      </c>
      <c r="BE22" s="275">
        <v>82</v>
      </c>
      <c r="BF22" s="273">
        <v>26</v>
      </c>
      <c r="BG22" s="274">
        <v>15</v>
      </c>
      <c r="BH22" s="275">
        <v>18</v>
      </c>
      <c r="BI22" s="273">
        <v>38</v>
      </c>
      <c r="BJ22" s="274">
        <v>103</v>
      </c>
      <c r="BK22" s="275">
        <v>141</v>
      </c>
      <c r="BL22" s="273">
        <v>26</v>
      </c>
      <c r="BM22" s="274">
        <v>17</v>
      </c>
      <c r="BN22" s="275">
        <v>19</v>
      </c>
      <c r="BO22" s="273">
        <v>38</v>
      </c>
      <c r="BP22" s="274">
        <v>103</v>
      </c>
      <c r="BQ22" s="275">
        <v>141</v>
      </c>
      <c r="BR22" s="273">
        <v>28.4</v>
      </c>
      <c r="BS22" s="274">
        <v>26.2</v>
      </c>
      <c r="BT22" s="275">
        <v>26.8</v>
      </c>
      <c r="BU22" s="273">
        <v>38</v>
      </c>
      <c r="BV22" s="274">
        <v>103</v>
      </c>
      <c r="BW22" s="275">
        <v>141</v>
      </c>
      <c r="BX22" s="273" t="s">
        <v>197</v>
      </c>
      <c r="BY22" s="274" t="s">
        <v>197</v>
      </c>
      <c r="BZ22" s="275" t="s">
        <v>197</v>
      </c>
      <c r="CA22" s="273">
        <v>9</v>
      </c>
      <c r="CB22" s="274">
        <v>31</v>
      </c>
      <c r="CC22" s="275">
        <v>40</v>
      </c>
      <c r="CD22" s="273" t="s">
        <v>197</v>
      </c>
      <c r="CE22" s="274" t="s">
        <v>197</v>
      </c>
      <c r="CF22" s="275" t="s">
        <v>197</v>
      </c>
      <c r="CG22" s="273">
        <v>9</v>
      </c>
      <c r="CH22" s="274">
        <v>31</v>
      </c>
      <c r="CI22" s="275">
        <v>40</v>
      </c>
      <c r="CJ22" s="273">
        <v>19.399999999999999</v>
      </c>
      <c r="CK22" s="274">
        <v>18.899999999999999</v>
      </c>
      <c r="CL22" s="275">
        <v>19</v>
      </c>
      <c r="CM22" s="273">
        <v>9</v>
      </c>
      <c r="CN22" s="274">
        <v>31</v>
      </c>
      <c r="CO22" s="275">
        <v>40</v>
      </c>
      <c r="CP22" s="273">
        <v>58</v>
      </c>
      <c r="CQ22" s="274">
        <v>41</v>
      </c>
      <c r="CR22" s="275">
        <v>50</v>
      </c>
      <c r="CS22" s="273">
        <v>958</v>
      </c>
      <c r="CT22" s="274">
        <v>971</v>
      </c>
      <c r="CU22" s="275">
        <v>1929</v>
      </c>
      <c r="CV22" s="273">
        <v>60</v>
      </c>
      <c r="CW22" s="274">
        <v>45</v>
      </c>
      <c r="CX22" s="275">
        <v>53</v>
      </c>
      <c r="CY22" s="273">
        <v>958</v>
      </c>
      <c r="CZ22" s="274">
        <v>971</v>
      </c>
      <c r="DA22" s="275">
        <v>1929</v>
      </c>
      <c r="DB22" s="273">
        <v>34.299999999999997</v>
      </c>
      <c r="DC22" s="274">
        <v>31.9</v>
      </c>
      <c r="DD22" s="275">
        <v>33.1</v>
      </c>
      <c r="DE22" s="273">
        <v>958</v>
      </c>
      <c r="DF22" s="274">
        <v>971</v>
      </c>
      <c r="DG22" s="275">
        <v>1929</v>
      </c>
    </row>
    <row r="23" spans="1:111" x14ac:dyDescent="0.35">
      <c r="A23" t="s">
        <v>53</v>
      </c>
      <c r="B23" t="s">
        <v>298</v>
      </c>
      <c r="C23" t="s">
        <v>408</v>
      </c>
      <c r="D23" s="273">
        <v>65</v>
      </c>
      <c r="E23" s="274">
        <v>48</v>
      </c>
      <c r="F23" s="275">
        <v>56</v>
      </c>
      <c r="G23" s="273">
        <v>920</v>
      </c>
      <c r="H23" s="274">
        <v>933</v>
      </c>
      <c r="I23" s="275">
        <v>1853</v>
      </c>
      <c r="J23" s="273">
        <v>67</v>
      </c>
      <c r="K23" s="274">
        <v>52</v>
      </c>
      <c r="L23" s="275">
        <v>60</v>
      </c>
      <c r="M23" s="273">
        <v>920</v>
      </c>
      <c r="N23" s="274">
        <v>933</v>
      </c>
      <c r="O23" s="275">
        <v>1853</v>
      </c>
      <c r="P23" s="273">
        <v>34.4</v>
      </c>
      <c r="Q23" s="274">
        <v>32.799999999999997</v>
      </c>
      <c r="R23" s="275">
        <v>33.6</v>
      </c>
      <c r="S23" s="273">
        <v>920</v>
      </c>
      <c r="T23" s="274">
        <v>933</v>
      </c>
      <c r="U23" s="275">
        <v>1853</v>
      </c>
      <c r="V23" s="273" t="s">
        <v>197</v>
      </c>
      <c r="W23" s="274" t="s">
        <v>197</v>
      </c>
      <c r="X23" s="275">
        <v>6</v>
      </c>
      <c r="Y23" s="273">
        <v>23</v>
      </c>
      <c r="Z23" s="274">
        <v>39</v>
      </c>
      <c r="AA23" s="275">
        <v>62</v>
      </c>
      <c r="AB23" s="273" t="s">
        <v>197</v>
      </c>
      <c r="AC23" s="274" t="s">
        <v>197</v>
      </c>
      <c r="AD23" s="275">
        <v>10</v>
      </c>
      <c r="AE23" s="273">
        <v>23</v>
      </c>
      <c r="AF23" s="274">
        <v>39</v>
      </c>
      <c r="AG23" s="275">
        <v>62</v>
      </c>
      <c r="AH23" s="273">
        <v>25.6</v>
      </c>
      <c r="AI23" s="274">
        <v>24.7</v>
      </c>
      <c r="AJ23" s="275">
        <v>25</v>
      </c>
      <c r="AK23" s="273">
        <v>23</v>
      </c>
      <c r="AL23" s="274">
        <v>39</v>
      </c>
      <c r="AM23" s="275">
        <v>62</v>
      </c>
      <c r="AN23" s="273" t="s">
        <v>197</v>
      </c>
      <c r="AO23" s="274" t="s">
        <v>197</v>
      </c>
      <c r="AP23" s="275">
        <v>11</v>
      </c>
      <c r="AQ23" s="273">
        <v>17</v>
      </c>
      <c r="AR23" s="274">
        <v>29</v>
      </c>
      <c r="AS23" s="275">
        <v>46</v>
      </c>
      <c r="AT23" s="273" t="s">
        <v>197</v>
      </c>
      <c r="AU23" s="274" t="s">
        <v>197</v>
      </c>
      <c r="AV23" s="275">
        <v>11</v>
      </c>
      <c r="AW23" s="273">
        <v>17</v>
      </c>
      <c r="AX23" s="274">
        <v>29</v>
      </c>
      <c r="AY23" s="275">
        <v>46</v>
      </c>
      <c r="AZ23" s="273">
        <v>24.5</v>
      </c>
      <c r="BA23" s="274">
        <v>28</v>
      </c>
      <c r="BB23" s="275">
        <v>26.7</v>
      </c>
      <c r="BC23" s="273">
        <v>17</v>
      </c>
      <c r="BD23" s="274">
        <v>29</v>
      </c>
      <c r="BE23" s="275">
        <v>46</v>
      </c>
      <c r="BF23" s="273">
        <v>13</v>
      </c>
      <c r="BG23" s="274">
        <v>6</v>
      </c>
      <c r="BH23" s="275">
        <v>8</v>
      </c>
      <c r="BI23" s="273">
        <v>40</v>
      </c>
      <c r="BJ23" s="274">
        <v>68</v>
      </c>
      <c r="BK23" s="275">
        <v>108</v>
      </c>
      <c r="BL23" s="273">
        <v>13</v>
      </c>
      <c r="BM23" s="274">
        <v>9</v>
      </c>
      <c r="BN23" s="275">
        <v>10</v>
      </c>
      <c r="BO23" s="273">
        <v>40</v>
      </c>
      <c r="BP23" s="274">
        <v>68</v>
      </c>
      <c r="BQ23" s="275">
        <v>108</v>
      </c>
      <c r="BR23" s="273">
        <v>25.1</v>
      </c>
      <c r="BS23" s="274">
        <v>26.1</v>
      </c>
      <c r="BT23" s="275">
        <v>25.7</v>
      </c>
      <c r="BU23" s="273">
        <v>40</v>
      </c>
      <c r="BV23" s="274">
        <v>68</v>
      </c>
      <c r="BW23" s="275">
        <v>108</v>
      </c>
      <c r="BX23" s="273" t="s">
        <v>197</v>
      </c>
      <c r="BY23" s="274" t="s">
        <v>197</v>
      </c>
      <c r="BZ23" s="275" t="s">
        <v>197</v>
      </c>
      <c r="CA23" s="273" t="s">
        <v>197</v>
      </c>
      <c r="CB23" s="274" t="s">
        <v>197</v>
      </c>
      <c r="CC23" s="275">
        <v>15</v>
      </c>
      <c r="CD23" s="273" t="s">
        <v>197</v>
      </c>
      <c r="CE23" s="274" t="s">
        <v>197</v>
      </c>
      <c r="CF23" s="275" t="s">
        <v>197</v>
      </c>
      <c r="CG23" s="273" t="s">
        <v>197</v>
      </c>
      <c r="CH23" s="274" t="s">
        <v>197</v>
      </c>
      <c r="CI23" s="275">
        <v>15</v>
      </c>
      <c r="CJ23" s="273">
        <v>17</v>
      </c>
      <c r="CK23" s="274">
        <v>19.399999999999999</v>
      </c>
      <c r="CL23" s="275">
        <v>19.100000000000001</v>
      </c>
      <c r="CM23" s="273" t="s">
        <v>197</v>
      </c>
      <c r="CN23" s="274" t="s">
        <v>197</v>
      </c>
      <c r="CO23" s="275">
        <v>15</v>
      </c>
      <c r="CP23" s="273">
        <v>63</v>
      </c>
      <c r="CQ23" s="274">
        <v>45</v>
      </c>
      <c r="CR23" s="275">
        <v>53</v>
      </c>
      <c r="CS23" s="273">
        <v>978</v>
      </c>
      <c r="CT23" s="274">
        <v>1033</v>
      </c>
      <c r="CU23" s="275">
        <v>2011</v>
      </c>
      <c r="CV23" s="273">
        <v>65</v>
      </c>
      <c r="CW23" s="274">
        <v>49</v>
      </c>
      <c r="CX23" s="275">
        <v>56</v>
      </c>
      <c r="CY23" s="273">
        <v>978</v>
      </c>
      <c r="CZ23" s="274">
        <v>1033</v>
      </c>
      <c r="DA23" s="275">
        <v>2011</v>
      </c>
      <c r="DB23" s="273">
        <v>34.1</v>
      </c>
      <c r="DC23" s="274">
        <v>32.200000000000003</v>
      </c>
      <c r="DD23" s="275">
        <v>33.1</v>
      </c>
      <c r="DE23" s="273">
        <v>978</v>
      </c>
      <c r="DF23" s="274">
        <v>1033</v>
      </c>
      <c r="DG23" s="275">
        <v>2011</v>
      </c>
    </row>
    <row r="24" spans="1:111" x14ac:dyDescent="0.35">
      <c r="A24" t="s">
        <v>55</v>
      </c>
      <c r="B24" t="s">
        <v>300</v>
      </c>
      <c r="C24" t="s">
        <v>299</v>
      </c>
      <c r="D24" s="273">
        <v>47</v>
      </c>
      <c r="E24" s="274">
        <v>37</v>
      </c>
      <c r="F24" s="275">
        <v>42</v>
      </c>
      <c r="G24" s="273">
        <v>1443</v>
      </c>
      <c r="H24" s="274">
        <v>1441</v>
      </c>
      <c r="I24" s="275">
        <v>2884</v>
      </c>
      <c r="J24" s="273">
        <v>50</v>
      </c>
      <c r="K24" s="274">
        <v>41</v>
      </c>
      <c r="L24" s="275">
        <v>45</v>
      </c>
      <c r="M24" s="273">
        <v>1443</v>
      </c>
      <c r="N24" s="274">
        <v>1441</v>
      </c>
      <c r="O24" s="275">
        <v>2884</v>
      </c>
      <c r="P24" s="273">
        <v>32.6</v>
      </c>
      <c r="Q24" s="274">
        <v>30.8</v>
      </c>
      <c r="R24" s="275">
        <v>31.7</v>
      </c>
      <c r="S24" s="273">
        <v>1443</v>
      </c>
      <c r="T24" s="274">
        <v>1441</v>
      </c>
      <c r="U24" s="275">
        <v>2884</v>
      </c>
      <c r="V24" s="273">
        <v>7</v>
      </c>
      <c r="W24" s="274">
        <v>9</v>
      </c>
      <c r="X24" s="275">
        <v>8</v>
      </c>
      <c r="Y24" s="273">
        <v>58</v>
      </c>
      <c r="Z24" s="274">
        <v>114</v>
      </c>
      <c r="AA24" s="275">
        <v>172</v>
      </c>
      <c r="AB24" s="273">
        <v>9</v>
      </c>
      <c r="AC24" s="274">
        <v>11</v>
      </c>
      <c r="AD24" s="275">
        <v>10</v>
      </c>
      <c r="AE24" s="273">
        <v>58</v>
      </c>
      <c r="AF24" s="274">
        <v>114</v>
      </c>
      <c r="AG24" s="275">
        <v>172</v>
      </c>
      <c r="AH24" s="273">
        <v>25</v>
      </c>
      <c r="AI24" s="274">
        <v>24.6</v>
      </c>
      <c r="AJ24" s="275">
        <v>24.7</v>
      </c>
      <c r="AK24" s="273">
        <v>58</v>
      </c>
      <c r="AL24" s="274">
        <v>114</v>
      </c>
      <c r="AM24" s="275">
        <v>172</v>
      </c>
      <c r="AN24" s="273">
        <v>16</v>
      </c>
      <c r="AO24" s="274">
        <v>9</v>
      </c>
      <c r="AP24" s="275">
        <v>11</v>
      </c>
      <c r="AQ24" s="273">
        <v>49</v>
      </c>
      <c r="AR24" s="274">
        <v>112</v>
      </c>
      <c r="AS24" s="275">
        <v>161</v>
      </c>
      <c r="AT24" s="273">
        <v>18</v>
      </c>
      <c r="AU24" s="274">
        <v>9</v>
      </c>
      <c r="AV24" s="275">
        <v>12</v>
      </c>
      <c r="AW24" s="273">
        <v>49</v>
      </c>
      <c r="AX24" s="274">
        <v>112</v>
      </c>
      <c r="AY24" s="275">
        <v>161</v>
      </c>
      <c r="AZ24" s="273">
        <v>25.4</v>
      </c>
      <c r="BA24" s="274">
        <v>23.4</v>
      </c>
      <c r="BB24" s="275">
        <v>24</v>
      </c>
      <c r="BC24" s="273">
        <v>49</v>
      </c>
      <c r="BD24" s="274">
        <v>112</v>
      </c>
      <c r="BE24" s="275">
        <v>161</v>
      </c>
      <c r="BF24" s="273">
        <v>11</v>
      </c>
      <c r="BG24" s="274">
        <v>9</v>
      </c>
      <c r="BH24" s="275">
        <v>10</v>
      </c>
      <c r="BI24" s="273">
        <v>107</v>
      </c>
      <c r="BJ24" s="274">
        <v>226</v>
      </c>
      <c r="BK24" s="275">
        <v>333</v>
      </c>
      <c r="BL24" s="273">
        <v>13</v>
      </c>
      <c r="BM24" s="274">
        <v>10</v>
      </c>
      <c r="BN24" s="275">
        <v>11</v>
      </c>
      <c r="BO24" s="273">
        <v>107</v>
      </c>
      <c r="BP24" s="274">
        <v>226</v>
      </c>
      <c r="BQ24" s="275">
        <v>333</v>
      </c>
      <c r="BR24" s="273">
        <v>25.2</v>
      </c>
      <c r="BS24" s="274">
        <v>24</v>
      </c>
      <c r="BT24" s="275">
        <v>24.4</v>
      </c>
      <c r="BU24" s="273">
        <v>107</v>
      </c>
      <c r="BV24" s="274">
        <v>226</v>
      </c>
      <c r="BW24" s="275">
        <v>333</v>
      </c>
      <c r="BX24" s="273" t="s">
        <v>197</v>
      </c>
      <c r="BY24" s="274" t="s">
        <v>197</v>
      </c>
      <c r="BZ24" s="275" t="s">
        <v>197</v>
      </c>
      <c r="CA24" s="273">
        <v>16</v>
      </c>
      <c r="CB24" s="274">
        <v>14</v>
      </c>
      <c r="CC24" s="275">
        <v>30</v>
      </c>
      <c r="CD24" s="273" t="s">
        <v>197</v>
      </c>
      <c r="CE24" s="274" t="s">
        <v>197</v>
      </c>
      <c r="CF24" s="275" t="s">
        <v>197</v>
      </c>
      <c r="CG24" s="273">
        <v>16</v>
      </c>
      <c r="CH24" s="274">
        <v>14</v>
      </c>
      <c r="CI24" s="275">
        <v>30</v>
      </c>
      <c r="CJ24" s="273">
        <v>20.8</v>
      </c>
      <c r="CK24" s="274">
        <v>18.7</v>
      </c>
      <c r="CL24" s="275">
        <v>19.8</v>
      </c>
      <c r="CM24" s="273">
        <v>16</v>
      </c>
      <c r="CN24" s="274">
        <v>14</v>
      </c>
      <c r="CO24" s="275">
        <v>30</v>
      </c>
      <c r="CP24" s="273">
        <v>44</v>
      </c>
      <c r="CQ24" s="274">
        <v>33</v>
      </c>
      <c r="CR24" s="275">
        <v>38</v>
      </c>
      <c r="CS24" s="273">
        <v>1596</v>
      </c>
      <c r="CT24" s="274">
        <v>1721</v>
      </c>
      <c r="CU24" s="275">
        <v>3317</v>
      </c>
      <c r="CV24" s="273">
        <v>47</v>
      </c>
      <c r="CW24" s="274">
        <v>36</v>
      </c>
      <c r="CX24" s="275">
        <v>41</v>
      </c>
      <c r="CY24" s="273">
        <v>1596</v>
      </c>
      <c r="CZ24" s="274">
        <v>1721</v>
      </c>
      <c r="DA24" s="275">
        <v>3317</v>
      </c>
      <c r="DB24" s="273">
        <v>31.9</v>
      </c>
      <c r="DC24" s="274">
        <v>29.6</v>
      </c>
      <c r="DD24" s="275">
        <v>30.7</v>
      </c>
      <c r="DE24" s="273">
        <v>1596</v>
      </c>
      <c r="DF24" s="274">
        <v>1721</v>
      </c>
      <c r="DG24" s="275">
        <v>3317</v>
      </c>
    </row>
    <row r="25" spans="1:111" x14ac:dyDescent="0.35">
      <c r="A25" t="s">
        <v>57</v>
      </c>
      <c r="B25" t="s">
        <v>302</v>
      </c>
      <c r="C25" t="s">
        <v>299</v>
      </c>
      <c r="D25" s="273">
        <v>31</v>
      </c>
      <c r="E25" s="274">
        <v>20</v>
      </c>
      <c r="F25" s="275">
        <v>25</v>
      </c>
      <c r="G25" s="273">
        <v>1891</v>
      </c>
      <c r="H25" s="274">
        <v>1869</v>
      </c>
      <c r="I25" s="275">
        <v>3760</v>
      </c>
      <c r="J25" s="273">
        <v>36</v>
      </c>
      <c r="K25" s="274">
        <v>26</v>
      </c>
      <c r="L25" s="275">
        <v>31</v>
      </c>
      <c r="M25" s="273">
        <v>1891</v>
      </c>
      <c r="N25" s="274">
        <v>1869</v>
      </c>
      <c r="O25" s="275">
        <v>3760</v>
      </c>
      <c r="P25" s="273">
        <v>29.3</v>
      </c>
      <c r="Q25" s="274">
        <v>27.4</v>
      </c>
      <c r="R25" s="275">
        <v>28.3</v>
      </c>
      <c r="S25" s="273">
        <v>1891</v>
      </c>
      <c r="T25" s="274">
        <v>1869</v>
      </c>
      <c r="U25" s="275">
        <v>3760</v>
      </c>
      <c r="V25" s="273" t="s">
        <v>197</v>
      </c>
      <c r="W25" s="274" t="s">
        <v>197</v>
      </c>
      <c r="X25" s="275">
        <v>8</v>
      </c>
      <c r="Y25" s="273">
        <v>69</v>
      </c>
      <c r="Z25" s="274">
        <v>128</v>
      </c>
      <c r="AA25" s="275">
        <v>197</v>
      </c>
      <c r="AB25" s="273" t="s">
        <v>197</v>
      </c>
      <c r="AC25" s="274" t="s">
        <v>197</v>
      </c>
      <c r="AD25" s="275">
        <v>9</v>
      </c>
      <c r="AE25" s="273">
        <v>69</v>
      </c>
      <c r="AF25" s="274">
        <v>128</v>
      </c>
      <c r="AG25" s="275">
        <v>197</v>
      </c>
      <c r="AH25" s="273">
        <v>21.4</v>
      </c>
      <c r="AI25" s="274">
        <v>22.6</v>
      </c>
      <c r="AJ25" s="275">
        <v>22.2</v>
      </c>
      <c r="AK25" s="273">
        <v>69</v>
      </c>
      <c r="AL25" s="274">
        <v>128</v>
      </c>
      <c r="AM25" s="275">
        <v>197</v>
      </c>
      <c r="AN25" s="273">
        <v>6</v>
      </c>
      <c r="AO25" s="274">
        <v>4</v>
      </c>
      <c r="AP25" s="275">
        <v>4</v>
      </c>
      <c r="AQ25" s="273">
        <v>48</v>
      </c>
      <c r="AR25" s="274">
        <v>186</v>
      </c>
      <c r="AS25" s="275">
        <v>234</v>
      </c>
      <c r="AT25" s="273">
        <v>10</v>
      </c>
      <c r="AU25" s="274">
        <v>5</v>
      </c>
      <c r="AV25" s="275">
        <v>6</v>
      </c>
      <c r="AW25" s="273">
        <v>48</v>
      </c>
      <c r="AX25" s="274">
        <v>186</v>
      </c>
      <c r="AY25" s="275">
        <v>234</v>
      </c>
      <c r="AZ25" s="273">
        <v>22.5</v>
      </c>
      <c r="BA25" s="274">
        <v>20.8</v>
      </c>
      <c r="BB25" s="275">
        <v>21.1</v>
      </c>
      <c r="BC25" s="273">
        <v>48</v>
      </c>
      <c r="BD25" s="274">
        <v>186</v>
      </c>
      <c r="BE25" s="275">
        <v>234</v>
      </c>
      <c r="BF25" s="273" t="s">
        <v>197</v>
      </c>
      <c r="BG25" s="274" t="s">
        <v>197</v>
      </c>
      <c r="BH25" s="275">
        <v>6</v>
      </c>
      <c r="BI25" s="273">
        <v>117</v>
      </c>
      <c r="BJ25" s="274">
        <v>314</v>
      </c>
      <c r="BK25" s="275">
        <v>431</v>
      </c>
      <c r="BL25" s="273" t="s">
        <v>197</v>
      </c>
      <c r="BM25" s="274" t="s">
        <v>197</v>
      </c>
      <c r="BN25" s="275">
        <v>7</v>
      </c>
      <c r="BO25" s="273">
        <v>117</v>
      </c>
      <c r="BP25" s="274">
        <v>314</v>
      </c>
      <c r="BQ25" s="275">
        <v>431</v>
      </c>
      <c r="BR25" s="273">
        <v>21.9</v>
      </c>
      <c r="BS25" s="274">
        <v>21.5</v>
      </c>
      <c r="BT25" s="275">
        <v>21.6</v>
      </c>
      <c r="BU25" s="273">
        <v>117</v>
      </c>
      <c r="BV25" s="274">
        <v>314</v>
      </c>
      <c r="BW25" s="275">
        <v>431</v>
      </c>
      <c r="BX25" s="273" t="s">
        <v>197</v>
      </c>
      <c r="BY25" s="274" t="s">
        <v>197</v>
      </c>
      <c r="BZ25" s="275" t="s">
        <v>197</v>
      </c>
      <c r="CA25" s="273">
        <v>16</v>
      </c>
      <c r="CB25" s="274">
        <v>34</v>
      </c>
      <c r="CC25" s="275">
        <v>50</v>
      </c>
      <c r="CD25" s="273" t="s">
        <v>197</v>
      </c>
      <c r="CE25" s="274" t="s">
        <v>197</v>
      </c>
      <c r="CF25" s="275" t="s">
        <v>197</v>
      </c>
      <c r="CG25" s="273">
        <v>16</v>
      </c>
      <c r="CH25" s="274">
        <v>34</v>
      </c>
      <c r="CI25" s="275">
        <v>50</v>
      </c>
      <c r="CJ25" s="273">
        <v>18.100000000000001</v>
      </c>
      <c r="CK25" s="274">
        <v>17.3</v>
      </c>
      <c r="CL25" s="275">
        <v>17.5</v>
      </c>
      <c r="CM25" s="273">
        <v>16</v>
      </c>
      <c r="CN25" s="274">
        <v>34</v>
      </c>
      <c r="CO25" s="275">
        <v>50</v>
      </c>
      <c r="CP25" s="273">
        <v>28</v>
      </c>
      <c r="CQ25" s="274">
        <v>17</v>
      </c>
      <c r="CR25" s="275">
        <v>22</v>
      </c>
      <c r="CS25" s="273">
        <v>2115</v>
      </c>
      <c r="CT25" s="274">
        <v>2302</v>
      </c>
      <c r="CU25" s="275">
        <v>4417</v>
      </c>
      <c r="CV25" s="273">
        <v>33</v>
      </c>
      <c r="CW25" s="274">
        <v>23</v>
      </c>
      <c r="CX25" s="275">
        <v>28</v>
      </c>
      <c r="CY25" s="273">
        <v>2115</v>
      </c>
      <c r="CZ25" s="274">
        <v>2302</v>
      </c>
      <c r="DA25" s="275">
        <v>4417</v>
      </c>
      <c r="DB25" s="273">
        <v>28.6</v>
      </c>
      <c r="DC25" s="274">
        <v>26.3</v>
      </c>
      <c r="DD25" s="275">
        <v>27.4</v>
      </c>
      <c r="DE25" s="273">
        <v>2115</v>
      </c>
      <c r="DF25" s="274">
        <v>2302</v>
      </c>
      <c r="DG25" s="275">
        <v>4417</v>
      </c>
    </row>
    <row r="26" spans="1:111" x14ac:dyDescent="0.35">
      <c r="A26" t="s">
        <v>63</v>
      </c>
      <c r="B26" t="s">
        <v>308</v>
      </c>
      <c r="C26" t="s">
        <v>299</v>
      </c>
      <c r="D26" s="273">
        <v>65</v>
      </c>
      <c r="E26" s="274">
        <v>54</v>
      </c>
      <c r="F26" s="275">
        <v>60</v>
      </c>
      <c r="G26" s="273">
        <v>190</v>
      </c>
      <c r="H26" s="274">
        <v>170</v>
      </c>
      <c r="I26" s="275">
        <v>360</v>
      </c>
      <c r="J26" s="273">
        <v>66</v>
      </c>
      <c r="K26" s="274">
        <v>55</v>
      </c>
      <c r="L26" s="275">
        <v>61</v>
      </c>
      <c r="M26" s="273">
        <v>190</v>
      </c>
      <c r="N26" s="274">
        <v>170</v>
      </c>
      <c r="O26" s="275">
        <v>360</v>
      </c>
      <c r="P26" s="273">
        <v>37.4</v>
      </c>
      <c r="Q26" s="274">
        <v>36</v>
      </c>
      <c r="R26" s="275">
        <v>36.799999999999997</v>
      </c>
      <c r="S26" s="273">
        <v>190</v>
      </c>
      <c r="T26" s="274">
        <v>170</v>
      </c>
      <c r="U26" s="275">
        <v>360</v>
      </c>
      <c r="V26" s="273" t="s">
        <v>197</v>
      </c>
      <c r="W26" s="274" t="s">
        <v>197</v>
      </c>
      <c r="X26" s="275" t="s">
        <v>197</v>
      </c>
      <c r="Y26" s="273" t="s">
        <v>197</v>
      </c>
      <c r="Z26" s="274" t="s">
        <v>197</v>
      </c>
      <c r="AA26" s="275">
        <v>6</v>
      </c>
      <c r="AB26" s="273" t="s">
        <v>197</v>
      </c>
      <c r="AC26" s="274" t="s">
        <v>197</v>
      </c>
      <c r="AD26" s="275" t="s">
        <v>197</v>
      </c>
      <c r="AE26" s="273" t="s">
        <v>197</v>
      </c>
      <c r="AF26" s="274" t="s">
        <v>197</v>
      </c>
      <c r="AG26" s="275">
        <v>6</v>
      </c>
      <c r="AH26" s="273">
        <v>32</v>
      </c>
      <c r="AI26" s="274">
        <v>32.799999999999997</v>
      </c>
      <c r="AJ26" s="275">
        <v>32.5</v>
      </c>
      <c r="AK26" s="273" t="s">
        <v>197</v>
      </c>
      <c r="AL26" s="274" t="s">
        <v>197</v>
      </c>
      <c r="AM26" s="275">
        <v>6</v>
      </c>
      <c r="AN26" s="273" t="s">
        <v>197</v>
      </c>
      <c r="AO26" s="274" t="s">
        <v>197</v>
      </c>
      <c r="AP26" s="275" t="s">
        <v>197</v>
      </c>
      <c r="AQ26" s="273" t="s">
        <v>197</v>
      </c>
      <c r="AR26" s="274" t="s">
        <v>197</v>
      </c>
      <c r="AS26" s="275">
        <v>19</v>
      </c>
      <c r="AT26" s="273" t="s">
        <v>197</v>
      </c>
      <c r="AU26" s="274" t="s">
        <v>197</v>
      </c>
      <c r="AV26" s="275" t="s">
        <v>197</v>
      </c>
      <c r="AW26" s="273" t="s">
        <v>197</v>
      </c>
      <c r="AX26" s="274" t="s">
        <v>197</v>
      </c>
      <c r="AY26" s="275">
        <v>19</v>
      </c>
      <c r="AZ26" s="273">
        <v>34.700000000000003</v>
      </c>
      <c r="BA26" s="274">
        <v>26.4</v>
      </c>
      <c r="BB26" s="275">
        <v>27.7</v>
      </c>
      <c r="BC26" s="273" t="s">
        <v>197</v>
      </c>
      <c r="BD26" s="274" t="s">
        <v>197</v>
      </c>
      <c r="BE26" s="275">
        <v>19</v>
      </c>
      <c r="BF26" s="273" t="s">
        <v>197</v>
      </c>
      <c r="BG26" s="274" t="s">
        <v>197</v>
      </c>
      <c r="BH26" s="275">
        <v>16</v>
      </c>
      <c r="BI26" s="273">
        <v>5</v>
      </c>
      <c r="BJ26" s="274">
        <v>20</v>
      </c>
      <c r="BK26" s="275">
        <v>25</v>
      </c>
      <c r="BL26" s="273" t="s">
        <v>197</v>
      </c>
      <c r="BM26" s="274" t="s">
        <v>197</v>
      </c>
      <c r="BN26" s="275">
        <v>16</v>
      </c>
      <c r="BO26" s="273">
        <v>5</v>
      </c>
      <c r="BP26" s="274">
        <v>20</v>
      </c>
      <c r="BQ26" s="275">
        <v>25</v>
      </c>
      <c r="BR26" s="273">
        <v>33.6</v>
      </c>
      <c r="BS26" s="274">
        <v>27.7</v>
      </c>
      <c r="BT26" s="275">
        <v>28.8</v>
      </c>
      <c r="BU26" s="273">
        <v>5</v>
      </c>
      <c r="BV26" s="274">
        <v>20</v>
      </c>
      <c r="BW26" s="275">
        <v>25</v>
      </c>
      <c r="BX26" s="273" t="s">
        <v>191</v>
      </c>
      <c r="BY26" s="274" t="s">
        <v>197</v>
      </c>
      <c r="BZ26" s="275" t="s">
        <v>197</v>
      </c>
      <c r="CA26" s="273">
        <v>0</v>
      </c>
      <c r="CB26" s="274">
        <v>4</v>
      </c>
      <c r="CC26" s="275">
        <v>4</v>
      </c>
      <c r="CD26" s="273" t="s">
        <v>191</v>
      </c>
      <c r="CE26" s="274" t="s">
        <v>197</v>
      </c>
      <c r="CF26" s="275" t="s">
        <v>197</v>
      </c>
      <c r="CG26" s="273">
        <v>0</v>
      </c>
      <c r="CH26" s="274">
        <v>4</v>
      </c>
      <c r="CI26" s="275">
        <v>4</v>
      </c>
      <c r="CJ26" s="273" t="s">
        <v>191</v>
      </c>
      <c r="CK26" s="274">
        <v>20</v>
      </c>
      <c r="CL26" s="275">
        <v>20</v>
      </c>
      <c r="CM26" s="273">
        <v>0</v>
      </c>
      <c r="CN26" s="274">
        <v>4</v>
      </c>
      <c r="CO26" s="275">
        <v>4</v>
      </c>
      <c r="CP26" s="273">
        <v>64</v>
      </c>
      <c r="CQ26" s="274">
        <v>49</v>
      </c>
      <c r="CR26" s="275">
        <v>56</v>
      </c>
      <c r="CS26" s="273">
        <v>198</v>
      </c>
      <c r="CT26" s="274">
        <v>195</v>
      </c>
      <c r="CU26" s="275">
        <v>393</v>
      </c>
      <c r="CV26" s="273">
        <v>65</v>
      </c>
      <c r="CW26" s="274">
        <v>50</v>
      </c>
      <c r="CX26" s="275">
        <v>57</v>
      </c>
      <c r="CY26" s="273">
        <v>198</v>
      </c>
      <c r="CZ26" s="274">
        <v>195</v>
      </c>
      <c r="DA26" s="275">
        <v>393</v>
      </c>
      <c r="DB26" s="273">
        <v>37.299999999999997</v>
      </c>
      <c r="DC26" s="274">
        <v>34.799999999999997</v>
      </c>
      <c r="DD26" s="275">
        <v>36.1</v>
      </c>
      <c r="DE26" s="273">
        <v>198</v>
      </c>
      <c r="DF26" s="274">
        <v>195</v>
      </c>
      <c r="DG26" s="275">
        <v>393</v>
      </c>
    </row>
    <row r="27" spans="1:111" x14ac:dyDescent="0.35">
      <c r="A27" t="s">
        <v>61</v>
      </c>
      <c r="B27" t="s">
        <v>306</v>
      </c>
      <c r="C27" t="s">
        <v>299</v>
      </c>
      <c r="D27" s="273">
        <v>49</v>
      </c>
      <c r="E27" s="274">
        <v>34</v>
      </c>
      <c r="F27" s="275">
        <v>41</v>
      </c>
      <c r="G27" s="273">
        <v>1573</v>
      </c>
      <c r="H27" s="274">
        <v>1437</v>
      </c>
      <c r="I27" s="275">
        <v>3010</v>
      </c>
      <c r="J27" s="273">
        <v>52</v>
      </c>
      <c r="K27" s="274">
        <v>37</v>
      </c>
      <c r="L27" s="275">
        <v>45</v>
      </c>
      <c r="M27" s="273">
        <v>1573</v>
      </c>
      <c r="N27" s="274">
        <v>1437</v>
      </c>
      <c r="O27" s="275">
        <v>3010</v>
      </c>
      <c r="P27" s="273">
        <v>32.9</v>
      </c>
      <c r="Q27" s="274">
        <v>30.8</v>
      </c>
      <c r="R27" s="275">
        <v>31.9</v>
      </c>
      <c r="S27" s="273">
        <v>1573</v>
      </c>
      <c r="T27" s="274">
        <v>1437</v>
      </c>
      <c r="U27" s="275">
        <v>3010</v>
      </c>
      <c r="V27" s="273" t="s">
        <v>197</v>
      </c>
      <c r="W27" s="274" t="s">
        <v>197</v>
      </c>
      <c r="X27" s="275" t="s">
        <v>197</v>
      </c>
      <c r="Y27" s="273">
        <v>82</v>
      </c>
      <c r="Z27" s="274">
        <v>189</v>
      </c>
      <c r="AA27" s="275">
        <v>271</v>
      </c>
      <c r="AB27" s="273" t="s">
        <v>197</v>
      </c>
      <c r="AC27" s="274" t="s">
        <v>197</v>
      </c>
      <c r="AD27" s="275" t="s">
        <v>197</v>
      </c>
      <c r="AE27" s="273">
        <v>82</v>
      </c>
      <c r="AF27" s="274">
        <v>189</v>
      </c>
      <c r="AG27" s="275">
        <v>271</v>
      </c>
      <c r="AH27" s="273">
        <v>27.2</v>
      </c>
      <c r="AI27" s="274">
        <v>24.2</v>
      </c>
      <c r="AJ27" s="275">
        <v>25.1</v>
      </c>
      <c r="AK27" s="273">
        <v>82</v>
      </c>
      <c r="AL27" s="274">
        <v>189</v>
      </c>
      <c r="AM27" s="275">
        <v>271</v>
      </c>
      <c r="AN27" s="273" t="s">
        <v>197</v>
      </c>
      <c r="AO27" s="274" t="s">
        <v>197</v>
      </c>
      <c r="AP27" s="275" t="s">
        <v>197</v>
      </c>
      <c r="AQ27" s="273">
        <v>47</v>
      </c>
      <c r="AR27" s="274">
        <v>90</v>
      </c>
      <c r="AS27" s="275">
        <v>137</v>
      </c>
      <c r="AT27" s="273" t="s">
        <v>197</v>
      </c>
      <c r="AU27" s="274" t="s">
        <v>197</v>
      </c>
      <c r="AV27" s="275" t="s">
        <v>197</v>
      </c>
      <c r="AW27" s="273">
        <v>47</v>
      </c>
      <c r="AX27" s="274">
        <v>90</v>
      </c>
      <c r="AY27" s="275">
        <v>137</v>
      </c>
      <c r="AZ27" s="273">
        <v>23.4</v>
      </c>
      <c r="BA27" s="274">
        <v>21.8</v>
      </c>
      <c r="BB27" s="275">
        <v>22.3</v>
      </c>
      <c r="BC27" s="273">
        <v>47</v>
      </c>
      <c r="BD27" s="274">
        <v>90</v>
      </c>
      <c r="BE27" s="275">
        <v>137</v>
      </c>
      <c r="BF27" s="273">
        <v>14</v>
      </c>
      <c r="BG27" s="274">
        <v>4</v>
      </c>
      <c r="BH27" s="275">
        <v>7</v>
      </c>
      <c r="BI27" s="273">
        <v>129</v>
      </c>
      <c r="BJ27" s="274">
        <v>279</v>
      </c>
      <c r="BK27" s="275">
        <v>408</v>
      </c>
      <c r="BL27" s="273">
        <v>15</v>
      </c>
      <c r="BM27" s="274">
        <v>5</v>
      </c>
      <c r="BN27" s="275">
        <v>8</v>
      </c>
      <c r="BO27" s="273">
        <v>129</v>
      </c>
      <c r="BP27" s="274">
        <v>279</v>
      </c>
      <c r="BQ27" s="275">
        <v>408</v>
      </c>
      <c r="BR27" s="273">
        <v>25.8</v>
      </c>
      <c r="BS27" s="274">
        <v>23.4</v>
      </c>
      <c r="BT27" s="275">
        <v>24.2</v>
      </c>
      <c r="BU27" s="273">
        <v>129</v>
      </c>
      <c r="BV27" s="274">
        <v>279</v>
      </c>
      <c r="BW27" s="275">
        <v>408</v>
      </c>
      <c r="BX27" s="273" t="s">
        <v>197</v>
      </c>
      <c r="BY27" s="274" t="s">
        <v>197</v>
      </c>
      <c r="BZ27" s="275" t="s">
        <v>197</v>
      </c>
      <c r="CA27" s="273">
        <v>5</v>
      </c>
      <c r="CB27" s="274">
        <v>7</v>
      </c>
      <c r="CC27" s="275">
        <v>12</v>
      </c>
      <c r="CD27" s="273" t="s">
        <v>197</v>
      </c>
      <c r="CE27" s="274" t="s">
        <v>197</v>
      </c>
      <c r="CF27" s="275" t="s">
        <v>197</v>
      </c>
      <c r="CG27" s="273">
        <v>5</v>
      </c>
      <c r="CH27" s="274">
        <v>7</v>
      </c>
      <c r="CI27" s="275">
        <v>12</v>
      </c>
      <c r="CJ27" s="273">
        <v>17</v>
      </c>
      <c r="CK27" s="274">
        <v>17</v>
      </c>
      <c r="CL27" s="275">
        <v>17</v>
      </c>
      <c r="CM27" s="273">
        <v>5</v>
      </c>
      <c r="CN27" s="274">
        <v>7</v>
      </c>
      <c r="CO27" s="275">
        <v>12</v>
      </c>
      <c r="CP27" s="273">
        <v>45</v>
      </c>
      <c r="CQ27" s="274">
        <v>29</v>
      </c>
      <c r="CR27" s="275">
        <v>37</v>
      </c>
      <c r="CS27" s="273">
        <v>1774</v>
      </c>
      <c r="CT27" s="274">
        <v>1771</v>
      </c>
      <c r="CU27" s="275">
        <v>3545</v>
      </c>
      <c r="CV27" s="273">
        <v>48</v>
      </c>
      <c r="CW27" s="274">
        <v>32</v>
      </c>
      <c r="CX27" s="275">
        <v>40</v>
      </c>
      <c r="CY27" s="273">
        <v>1774</v>
      </c>
      <c r="CZ27" s="274">
        <v>1771</v>
      </c>
      <c r="DA27" s="275">
        <v>3545</v>
      </c>
      <c r="DB27" s="273">
        <v>32.200000000000003</v>
      </c>
      <c r="DC27" s="274">
        <v>29.5</v>
      </c>
      <c r="DD27" s="275">
        <v>30.8</v>
      </c>
      <c r="DE27" s="273">
        <v>1774</v>
      </c>
      <c r="DF27" s="274">
        <v>1771</v>
      </c>
      <c r="DG27" s="275">
        <v>3545</v>
      </c>
    </row>
    <row r="28" spans="1:111" x14ac:dyDescent="0.35">
      <c r="A28" t="s">
        <v>68</v>
      </c>
      <c r="B28" t="s">
        <v>313</v>
      </c>
      <c r="C28" t="s">
        <v>309</v>
      </c>
      <c r="D28" s="273">
        <v>65</v>
      </c>
      <c r="E28" s="274">
        <v>45</v>
      </c>
      <c r="F28" s="275">
        <v>55</v>
      </c>
      <c r="G28" s="273">
        <v>822</v>
      </c>
      <c r="H28" s="274">
        <v>851</v>
      </c>
      <c r="I28" s="275">
        <v>1673</v>
      </c>
      <c r="J28" s="273">
        <v>68</v>
      </c>
      <c r="K28" s="274">
        <v>49</v>
      </c>
      <c r="L28" s="275">
        <v>58</v>
      </c>
      <c r="M28" s="273">
        <v>822</v>
      </c>
      <c r="N28" s="274">
        <v>851</v>
      </c>
      <c r="O28" s="275">
        <v>1673</v>
      </c>
      <c r="P28" s="273">
        <v>34.5</v>
      </c>
      <c r="Q28" s="274">
        <v>32.5</v>
      </c>
      <c r="R28" s="275">
        <v>33.5</v>
      </c>
      <c r="S28" s="273">
        <v>822</v>
      </c>
      <c r="T28" s="274">
        <v>851</v>
      </c>
      <c r="U28" s="275">
        <v>1673</v>
      </c>
      <c r="V28" s="273" t="s">
        <v>197</v>
      </c>
      <c r="W28" s="274" t="s">
        <v>197</v>
      </c>
      <c r="X28" s="275">
        <v>15</v>
      </c>
      <c r="Y28" s="273">
        <v>21</v>
      </c>
      <c r="Z28" s="274">
        <v>38</v>
      </c>
      <c r="AA28" s="275">
        <v>59</v>
      </c>
      <c r="AB28" s="273">
        <v>29</v>
      </c>
      <c r="AC28" s="274">
        <v>11</v>
      </c>
      <c r="AD28" s="275">
        <v>17</v>
      </c>
      <c r="AE28" s="273">
        <v>21</v>
      </c>
      <c r="AF28" s="274">
        <v>38</v>
      </c>
      <c r="AG28" s="275">
        <v>59</v>
      </c>
      <c r="AH28" s="273">
        <v>31.1</v>
      </c>
      <c r="AI28" s="274">
        <v>25.8</v>
      </c>
      <c r="AJ28" s="275">
        <v>27.7</v>
      </c>
      <c r="AK28" s="273">
        <v>21</v>
      </c>
      <c r="AL28" s="274">
        <v>38</v>
      </c>
      <c r="AM28" s="275">
        <v>59</v>
      </c>
      <c r="AN28" s="273" t="s">
        <v>197</v>
      </c>
      <c r="AO28" s="274" t="s">
        <v>197</v>
      </c>
      <c r="AP28" s="275">
        <v>20</v>
      </c>
      <c r="AQ28" s="273">
        <v>18</v>
      </c>
      <c r="AR28" s="274">
        <v>46</v>
      </c>
      <c r="AS28" s="275">
        <v>64</v>
      </c>
      <c r="AT28" s="273">
        <v>22</v>
      </c>
      <c r="AU28" s="274">
        <v>22</v>
      </c>
      <c r="AV28" s="275">
        <v>22</v>
      </c>
      <c r="AW28" s="273">
        <v>18</v>
      </c>
      <c r="AX28" s="274">
        <v>46</v>
      </c>
      <c r="AY28" s="275">
        <v>64</v>
      </c>
      <c r="AZ28" s="273">
        <v>24.3</v>
      </c>
      <c r="BA28" s="274">
        <v>27.1</v>
      </c>
      <c r="BB28" s="275">
        <v>26.3</v>
      </c>
      <c r="BC28" s="273">
        <v>18</v>
      </c>
      <c r="BD28" s="274">
        <v>46</v>
      </c>
      <c r="BE28" s="275">
        <v>64</v>
      </c>
      <c r="BF28" s="273">
        <v>23</v>
      </c>
      <c r="BG28" s="274">
        <v>15</v>
      </c>
      <c r="BH28" s="275">
        <v>18</v>
      </c>
      <c r="BI28" s="273">
        <v>39</v>
      </c>
      <c r="BJ28" s="274">
        <v>84</v>
      </c>
      <c r="BK28" s="275">
        <v>123</v>
      </c>
      <c r="BL28" s="273">
        <v>26</v>
      </c>
      <c r="BM28" s="274">
        <v>17</v>
      </c>
      <c r="BN28" s="275">
        <v>20</v>
      </c>
      <c r="BO28" s="273">
        <v>39</v>
      </c>
      <c r="BP28" s="274">
        <v>84</v>
      </c>
      <c r="BQ28" s="275">
        <v>123</v>
      </c>
      <c r="BR28" s="273">
        <v>28</v>
      </c>
      <c r="BS28" s="274">
        <v>26.5</v>
      </c>
      <c r="BT28" s="275">
        <v>27</v>
      </c>
      <c r="BU28" s="273">
        <v>39</v>
      </c>
      <c r="BV28" s="274">
        <v>84</v>
      </c>
      <c r="BW28" s="275">
        <v>123</v>
      </c>
      <c r="BX28" s="273" t="s">
        <v>197</v>
      </c>
      <c r="BY28" s="274" t="s">
        <v>197</v>
      </c>
      <c r="BZ28" s="275" t="s">
        <v>197</v>
      </c>
      <c r="CA28" s="273">
        <v>9</v>
      </c>
      <c r="CB28" s="274">
        <v>15</v>
      </c>
      <c r="CC28" s="275">
        <v>24</v>
      </c>
      <c r="CD28" s="273" t="s">
        <v>197</v>
      </c>
      <c r="CE28" s="274" t="s">
        <v>197</v>
      </c>
      <c r="CF28" s="275" t="s">
        <v>197</v>
      </c>
      <c r="CG28" s="273">
        <v>9</v>
      </c>
      <c r="CH28" s="274">
        <v>15</v>
      </c>
      <c r="CI28" s="275">
        <v>24</v>
      </c>
      <c r="CJ28" s="273">
        <v>18.899999999999999</v>
      </c>
      <c r="CK28" s="274">
        <v>19.3</v>
      </c>
      <c r="CL28" s="275">
        <v>19.100000000000001</v>
      </c>
      <c r="CM28" s="273">
        <v>9</v>
      </c>
      <c r="CN28" s="274">
        <v>15</v>
      </c>
      <c r="CO28" s="275">
        <v>24</v>
      </c>
      <c r="CP28" s="273">
        <v>63</v>
      </c>
      <c r="CQ28" s="274">
        <v>42</v>
      </c>
      <c r="CR28" s="275">
        <v>52</v>
      </c>
      <c r="CS28" s="273">
        <v>890</v>
      </c>
      <c r="CT28" s="274">
        <v>975</v>
      </c>
      <c r="CU28" s="275">
        <v>1865</v>
      </c>
      <c r="CV28" s="273">
        <v>65</v>
      </c>
      <c r="CW28" s="274">
        <v>46</v>
      </c>
      <c r="CX28" s="275">
        <v>55</v>
      </c>
      <c r="CY28" s="273">
        <v>890</v>
      </c>
      <c r="CZ28" s="274">
        <v>975</v>
      </c>
      <c r="DA28" s="275">
        <v>1865</v>
      </c>
      <c r="DB28" s="273">
        <v>34.1</v>
      </c>
      <c r="DC28" s="274">
        <v>31.8</v>
      </c>
      <c r="DD28" s="275">
        <v>32.9</v>
      </c>
      <c r="DE28" s="273">
        <v>890</v>
      </c>
      <c r="DF28" s="274">
        <v>975</v>
      </c>
      <c r="DG28" s="275">
        <v>1865</v>
      </c>
    </row>
    <row r="29" spans="1:111" x14ac:dyDescent="0.35">
      <c r="A29" t="s">
        <v>74</v>
      </c>
      <c r="B29" t="s">
        <v>319</v>
      </c>
      <c r="C29" t="s">
        <v>309</v>
      </c>
      <c r="D29" s="273">
        <v>54</v>
      </c>
      <c r="E29" s="274">
        <v>38</v>
      </c>
      <c r="F29" s="275">
        <v>46</v>
      </c>
      <c r="G29" s="273">
        <v>967</v>
      </c>
      <c r="H29" s="274">
        <v>961</v>
      </c>
      <c r="I29" s="275">
        <v>1928</v>
      </c>
      <c r="J29" s="273">
        <v>57</v>
      </c>
      <c r="K29" s="274">
        <v>41</v>
      </c>
      <c r="L29" s="275">
        <v>49</v>
      </c>
      <c r="M29" s="273">
        <v>967</v>
      </c>
      <c r="N29" s="274">
        <v>961</v>
      </c>
      <c r="O29" s="275">
        <v>1928</v>
      </c>
      <c r="P29" s="273">
        <v>34.299999999999997</v>
      </c>
      <c r="Q29" s="274">
        <v>32.5</v>
      </c>
      <c r="R29" s="275">
        <v>33.4</v>
      </c>
      <c r="S29" s="273">
        <v>967</v>
      </c>
      <c r="T29" s="274">
        <v>961</v>
      </c>
      <c r="U29" s="275">
        <v>1928</v>
      </c>
      <c r="V29" s="273" t="s">
        <v>197</v>
      </c>
      <c r="W29" s="274" t="s">
        <v>197</v>
      </c>
      <c r="X29" s="275">
        <v>13</v>
      </c>
      <c r="Y29" s="273">
        <v>28</v>
      </c>
      <c r="Z29" s="274">
        <v>59</v>
      </c>
      <c r="AA29" s="275">
        <v>87</v>
      </c>
      <c r="AB29" s="273" t="s">
        <v>197</v>
      </c>
      <c r="AC29" s="274" t="s">
        <v>197</v>
      </c>
      <c r="AD29" s="275">
        <v>13</v>
      </c>
      <c r="AE29" s="273">
        <v>28</v>
      </c>
      <c r="AF29" s="274">
        <v>59</v>
      </c>
      <c r="AG29" s="275">
        <v>87</v>
      </c>
      <c r="AH29" s="273">
        <v>27</v>
      </c>
      <c r="AI29" s="274">
        <v>25</v>
      </c>
      <c r="AJ29" s="275">
        <v>25.6</v>
      </c>
      <c r="AK29" s="273">
        <v>28</v>
      </c>
      <c r="AL29" s="274">
        <v>59</v>
      </c>
      <c r="AM29" s="275">
        <v>87</v>
      </c>
      <c r="AN29" s="273" t="s">
        <v>197</v>
      </c>
      <c r="AO29" s="274" t="s">
        <v>197</v>
      </c>
      <c r="AP29" s="275">
        <v>4</v>
      </c>
      <c r="AQ29" s="273">
        <v>22</v>
      </c>
      <c r="AR29" s="274">
        <v>55</v>
      </c>
      <c r="AS29" s="275">
        <v>77</v>
      </c>
      <c r="AT29" s="273" t="s">
        <v>197</v>
      </c>
      <c r="AU29" s="274" t="s">
        <v>197</v>
      </c>
      <c r="AV29" s="275">
        <v>6</v>
      </c>
      <c r="AW29" s="273">
        <v>22</v>
      </c>
      <c r="AX29" s="274">
        <v>55</v>
      </c>
      <c r="AY29" s="275">
        <v>77</v>
      </c>
      <c r="AZ29" s="273">
        <v>24.2</v>
      </c>
      <c r="BA29" s="274">
        <v>24</v>
      </c>
      <c r="BB29" s="275">
        <v>24</v>
      </c>
      <c r="BC29" s="273">
        <v>22</v>
      </c>
      <c r="BD29" s="274">
        <v>55</v>
      </c>
      <c r="BE29" s="275">
        <v>77</v>
      </c>
      <c r="BF29" s="273">
        <v>12</v>
      </c>
      <c r="BG29" s="274">
        <v>7</v>
      </c>
      <c r="BH29" s="275">
        <v>9</v>
      </c>
      <c r="BI29" s="273">
        <v>50</v>
      </c>
      <c r="BJ29" s="274">
        <v>114</v>
      </c>
      <c r="BK29" s="275">
        <v>164</v>
      </c>
      <c r="BL29" s="273">
        <v>12</v>
      </c>
      <c r="BM29" s="274">
        <v>9</v>
      </c>
      <c r="BN29" s="275">
        <v>10</v>
      </c>
      <c r="BO29" s="273">
        <v>50</v>
      </c>
      <c r="BP29" s="274">
        <v>114</v>
      </c>
      <c r="BQ29" s="275">
        <v>164</v>
      </c>
      <c r="BR29" s="273">
        <v>25.7</v>
      </c>
      <c r="BS29" s="274">
        <v>24.5</v>
      </c>
      <c r="BT29" s="275">
        <v>24.9</v>
      </c>
      <c r="BU29" s="273">
        <v>50</v>
      </c>
      <c r="BV29" s="274">
        <v>114</v>
      </c>
      <c r="BW29" s="275">
        <v>164</v>
      </c>
      <c r="BX29" s="273" t="s">
        <v>197</v>
      </c>
      <c r="BY29" s="274" t="s">
        <v>197</v>
      </c>
      <c r="BZ29" s="275" t="s">
        <v>197</v>
      </c>
      <c r="CA29" s="273">
        <v>9</v>
      </c>
      <c r="CB29" s="274">
        <v>26</v>
      </c>
      <c r="CC29" s="275">
        <v>35</v>
      </c>
      <c r="CD29" s="273" t="s">
        <v>197</v>
      </c>
      <c r="CE29" s="274" t="s">
        <v>197</v>
      </c>
      <c r="CF29" s="275" t="s">
        <v>197</v>
      </c>
      <c r="CG29" s="273">
        <v>9</v>
      </c>
      <c r="CH29" s="274">
        <v>26</v>
      </c>
      <c r="CI29" s="275">
        <v>35</v>
      </c>
      <c r="CJ29" s="273">
        <v>24.4</v>
      </c>
      <c r="CK29" s="274">
        <v>19.600000000000001</v>
      </c>
      <c r="CL29" s="275">
        <v>20.9</v>
      </c>
      <c r="CM29" s="273">
        <v>9</v>
      </c>
      <c r="CN29" s="274">
        <v>26</v>
      </c>
      <c r="CO29" s="275">
        <v>35</v>
      </c>
      <c r="CP29" s="273">
        <v>52</v>
      </c>
      <c r="CQ29" s="274">
        <v>34</v>
      </c>
      <c r="CR29" s="275">
        <v>43</v>
      </c>
      <c r="CS29" s="273">
        <v>1039</v>
      </c>
      <c r="CT29" s="274">
        <v>1116</v>
      </c>
      <c r="CU29" s="275">
        <v>2155</v>
      </c>
      <c r="CV29" s="273">
        <v>54</v>
      </c>
      <c r="CW29" s="274">
        <v>37</v>
      </c>
      <c r="CX29" s="275">
        <v>45</v>
      </c>
      <c r="CY29" s="273">
        <v>1039</v>
      </c>
      <c r="CZ29" s="274">
        <v>1116</v>
      </c>
      <c r="DA29" s="275">
        <v>2155</v>
      </c>
      <c r="DB29" s="273">
        <v>33.799999999999997</v>
      </c>
      <c r="DC29" s="274">
        <v>31.3</v>
      </c>
      <c r="DD29" s="275">
        <v>32.5</v>
      </c>
      <c r="DE29" s="273">
        <v>1039</v>
      </c>
      <c r="DF29" s="274">
        <v>1116</v>
      </c>
      <c r="DG29" s="275">
        <v>2155</v>
      </c>
    </row>
    <row r="30" spans="1:111" x14ac:dyDescent="0.35">
      <c r="A30" t="s">
        <v>73</v>
      </c>
      <c r="B30" t="s">
        <v>318</v>
      </c>
      <c r="C30" t="s">
        <v>309</v>
      </c>
      <c r="D30" s="273">
        <v>63</v>
      </c>
      <c r="E30" s="274">
        <v>48</v>
      </c>
      <c r="F30" s="275">
        <v>56</v>
      </c>
      <c r="G30" s="273">
        <v>1469</v>
      </c>
      <c r="H30" s="274">
        <v>1304</v>
      </c>
      <c r="I30" s="275">
        <v>2773</v>
      </c>
      <c r="J30" s="273">
        <v>66</v>
      </c>
      <c r="K30" s="274">
        <v>53</v>
      </c>
      <c r="L30" s="275">
        <v>60</v>
      </c>
      <c r="M30" s="273">
        <v>1469</v>
      </c>
      <c r="N30" s="274">
        <v>1304</v>
      </c>
      <c r="O30" s="275">
        <v>2773</v>
      </c>
      <c r="P30" s="273">
        <v>35.4</v>
      </c>
      <c r="Q30" s="274">
        <v>33.299999999999997</v>
      </c>
      <c r="R30" s="275">
        <v>34.4</v>
      </c>
      <c r="S30" s="273">
        <v>1469</v>
      </c>
      <c r="T30" s="274">
        <v>1304</v>
      </c>
      <c r="U30" s="275">
        <v>2773</v>
      </c>
      <c r="V30" s="273">
        <v>15</v>
      </c>
      <c r="W30" s="274">
        <v>14</v>
      </c>
      <c r="X30" s="275">
        <v>14</v>
      </c>
      <c r="Y30" s="273">
        <v>107</v>
      </c>
      <c r="Z30" s="274">
        <v>234</v>
      </c>
      <c r="AA30" s="275">
        <v>341</v>
      </c>
      <c r="AB30" s="273">
        <v>19</v>
      </c>
      <c r="AC30" s="274">
        <v>18</v>
      </c>
      <c r="AD30" s="275">
        <v>18</v>
      </c>
      <c r="AE30" s="273">
        <v>107</v>
      </c>
      <c r="AF30" s="274">
        <v>234</v>
      </c>
      <c r="AG30" s="275">
        <v>341</v>
      </c>
      <c r="AH30" s="273">
        <v>27</v>
      </c>
      <c r="AI30" s="274">
        <v>26.4</v>
      </c>
      <c r="AJ30" s="275">
        <v>26.6</v>
      </c>
      <c r="AK30" s="273">
        <v>107</v>
      </c>
      <c r="AL30" s="274">
        <v>234</v>
      </c>
      <c r="AM30" s="275">
        <v>341</v>
      </c>
      <c r="AN30" s="273">
        <v>19</v>
      </c>
      <c r="AO30" s="274">
        <v>10</v>
      </c>
      <c r="AP30" s="275">
        <v>13</v>
      </c>
      <c r="AQ30" s="273">
        <v>37</v>
      </c>
      <c r="AR30" s="274">
        <v>105</v>
      </c>
      <c r="AS30" s="275">
        <v>142</v>
      </c>
      <c r="AT30" s="273">
        <v>22</v>
      </c>
      <c r="AU30" s="274">
        <v>10</v>
      </c>
      <c r="AV30" s="275">
        <v>13</v>
      </c>
      <c r="AW30" s="273">
        <v>37</v>
      </c>
      <c r="AX30" s="274">
        <v>105</v>
      </c>
      <c r="AY30" s="275">
        <v>142</v>
      </c>
      <c r="AZ30" s="273">
        <v>24.2</v>
      </c>
      <c r="BA30" s="274">
        <v>24</v>
      </c>
      <c r="BB30" s="275">
        <v>24</v>
      </c>
      <c r="BC30" s="273">
        <v>37</v>
      </c>
      <c r="BD30" s="274">
        <v>105</v>
      </c>
      <c r="BE30" s="275">
        <v>142</v>
      </c>
      <c r="BF30" s="273">
        <v>16</v>
      </c>
      <c r="BG30" s="274">
        <v>13</v>
      </c>
      <c r="BH30" s="275">
        <v>14</v>
      </c>
      <c r="BI30" s="273">
        <v>144</v>
      </c>
      <c r="BJ30" s="274">
        <v>339</v>
      </c>
      <c r="BK30" s="275">
        <v>483</v>
      </c>
      <c r="BL30" s="273">
        <v>19</v>
      </c>
      <c r="BM30" s="274">
        <v>15</v>
      </c>
      <c r="BN30" s="275">
        <v>17</v>
      </c>
      <c r="BO30" s="273">
        <v>144</v>
      </c>
      <c r="BP30" s="274">
        <v>339</v>
      </c>
      <c r="BQ30" s="275">
        <v>483</v>
      </c>
      <c r="BR30" s="273">
        <v>26.3</v>
      </c>
      <c r="BS30" s="274">
        <v>25.7</v>
      </c>
      <c r="BT30" s="275">
        <v>25.8</v>
      </c>
      <c r="BU30" s="273">
        <v>144</v>
      </c>
      <c r="BV30" s="274">
        <v>339</v>
      </c>
      <c r="BW30" s="275">
        <v>483</v>
      </c>
      <c r="BX30" s="273" t="s">
        <v>197</v>
      </c>
      <c r="BY30" s="274" t="s">
        <v>197</v>
      </c>
      <c r="BZ30" s="275" t="s">
        <v>197</v>
      </c>
      <c r="CA30" s="273">
        <v>24</v>
      </c>
      <c r="CB30" s="274">
        <v>24</v>
      </c>
      <c r="CC30" s="275">
        <v>48</v>
      </c>
      <c r="CD30" s="273" t="s">
        <v>197</v>
      </c>
      <c r="CE30" s="274" t="s">
        <v>197</v>
      </c>
      <c r="CF30" s="275" t="s">
        <v>197</v>
      </c>
      <c r="CG30" s="273">
        <v>24</v>
      </c>
      <c r="CH30" s="274">
        <v>24</v>
      </c>
      <c r="CI30" s="275">
        <v>48</v>
      </c>
      <c r="CJ30" s="273">
        <v>18.7</v>
      </c>
      <c r="CK30" s="274">
        <v>18.7</v>
      </c>
      <c r="CL30" s="275">
        <v>18.7</v>
      </c>
      <c r="CM30" s="273">
        <v>24</v>
      </c>
      <c r="CN30" s="274">
        <v>24</v>
      </c>
      <c r="CO30" s="275">
        <v>48</v>
      </c>
      <c r="CP30" s="273">
        <v>57</v>
      </c>
      <c r="CQ30" s="274">
        <v>40</v>
      </c>
      <c r="CR30" s="275">
        <v>48</v>
      </c>
      <c r="CS30" s="273">
        <v>1664</v>
      </c>
      <c r="CT30" s="274">
        <v>1696</v>
      </c>
      <c r="CU30" s="275">
        <v>3360</v>
      </c>
      <c r="CV30" s="273">
        <v>60</v>
      </c>
      <c r="CW30" s="274">
        <v>44</v>
      </c>
      <c r="CX30" s="275">
        <v>52</v>
      </c>
      <c r="CY30" s="273">
        <v>1664</v>
      </c>
      <c r="CZ30" s="274">
        <v>1696</v>
      </c>
      <c r="DA30" s="275">
        <v>3360</v>
      </c>
      <c r="DB30" s="273">
        <v>34.200000000000003</v>
      </c>
      <c r="DC30" s="274">
        <v>31.4</v>
      </c>
      <c r="DD30" s="275">
        <v>32.799999999999997</v>
      </c>
      <c r="DE30" s="273">
        <v>1664</v>
      </c>
      <c r="DF30" s="274">
        <v>1696</v>
      </c>
      <c r="DG30" s="275">
        <v>3360</v>
      </c>
    </row>
    <row r="31" spans="1:111" x14ac:dyDescent="0.35">
      <c r="A31" t="s">
        <v>148</v>
      </c>
      <c r="B31" t="s">
        <v>393</v>
      </c>
      <c r="C31" t="s">
        <v>392</v>
      </c>
      <c r="D31" s="273">
        <v>61</v>
      </c>
      <c r="E31" s="274">
        <v>43</v>
      </c>
      <c r="F31" s="275">
        <v>52</v>
      </c>
      <c r="G31" s="273">
        <v>824</v>
      </c>
      <c r="H31" s="274">
        <v>785</v>
      </c>
      <c r="I31" s="275">
        <v>1609</v>
      </c>
      <c r="J31" s="273">
        <v>62</v>
      </c>
      <c r="K31" s="274">
        <v>47</v>
      </c>
      <c r="L31" s="275">
        <v>55</v>
      </c>
      <c r="M31" s="273">
        <v>824</v>
      </c>
      <c r="N31" s="274">
        <v>785</v>
      </c>
      <c r="O31" s="275">
        <v>1609</v>
      </c>
      <c r="P31" s="273">
        <v>35.4</v>
      </c>
      <c r="Q31" s="274">
        <v>33.200000000000003</v>
      </c>
      <c r="R31" s="275">
        <v>34.299999999999997</v>
      </c>
      <c r="S31" s="273">
        <v>824</v>
      </c>
      <c r="T31" s="274">
        <v>785</v>
      </c>
      <c r="U31" s="275">
        <v>1609</v>
      </c>
      <c r="V31" s="273" t="s">
        <v>197</v>
      </c>
      <c r="W31" s="274" t="s">
        <v>197</v>
      </c>
      <c r="X31" s="275">
        <v>16</v>
      </c>
      <c r="Y31" s="273">
        <v>15</v>
      </c>
      <c r="Z31" s="274">
        <v>47</v>
      </c>
      <c r="AA31" s="275">
        <v>62</v>
      </c>
      <c r="AB31" s="273" t="s">
        <v>197</v>
      </c>
      <c r="AC31" s="274" t="s">
        <v>197</v>
      </c>
      <c r="AD31" s="275">
        <v>16</v>
      </c>
      <c r="AE31" s="273">
        <v>15</v>
      </c>
      <c r="AF31" s="274">
        <v>47</v>
      </c>
      <c r="AG31" s="275">
        <v>62</v>
      </c>
      <c r="AH31" s="273">
        <v>25.3</v>
      </c>
      <c r="AI31" s="274">
        <v>28.1</v>
      </c>
      <c r="AJ31" s="275">
        <v>27.5</v>
      </c>
      <c r="AK31" s="273">
        <v>15</v>
      </c>
      <c r="AL31" s="274">
        <v>47</v>
      </c>
      <c r="AM31" s="275">
        <v>62</v>
      </c>
      <c r="AN31" s="273" t="s">
        <v>197</v>
      </c>
      <c r="AO31" s="274" t="s">
        <v>197</v>
      </c>
      <c r="AP31" s="275">
        <v>6</v>
      </c>
      <c r="AQ31" s="273">
        <v>21</v>
      </c>
      <c r="AR31" s="274">
        <v>57</v>
      </c>
      <c r="AS31" s="275">
        <v>78</v>
      </c>
      <c r="AT31" s="273" t="s">
        <v>197</v>
      </c>
      <c r="AU31" s="274" t="s">
        <v>197</v>
      </c>
      <c r="AV31" s="275">
        <v>8</v>
      </c>
      <c r="AW31" s="273">
        <v>21</v>
      </c>
      <c r="AX31" s="274">
        <v>57</v>
      </c>
      <c r="AY31" s="275">
        <v>78</v>
      </c>
      <c r="AZ31" s="273">
        <v>24</v>
      </c>
      <c r="BA31" s="274">
        <v>24.7</v>
      </c>
      <c r="BB31" s="275">
        <v>24.5</v>
      </c>
      <c r="BC31" s="273">
        <v>21</v>
      </c>
      <c r="BD31" s="274">
        <v>57</v>
      </c>
      <c r="BE31" s="275">
        <v>78</v>
      </c>
      <c r="BF31" s="273">
        <v>8</v>
      </c>
      <c r="BG31" s="274">
        <v>12</v>
      </c>
      <c r="BH31" s="275">
        <v>11</v>
      </c>
      <c r="BI31" s="273">
        <v>36</v>
      </c>
      <c r="BJ31" s="274">
        <v>104</v>
      </c>
      <c r="BK31" s="275">
        <v>140</v>
      </c>
      <c r="BL31" s="273">
        <v>8</v>
      </c>
      <c r="BM31" s="274">
        <v>13</v>
      </c>
      <c r="BN31" s="275">
        <v>11</v>
      </c>
      <c r="BO31" s="273">
        <v>36</v>
      </c>
      <c r="BP31" s="274">
        <v>104</v>
      </c>
      <c r="BQ31" s="275">
        <v>140</v>
      </c>
      <c r="BR31" s="273">
        <v>24.6</v>
      </c>
      <c r="BS31" s="274">
        <v>26.3</v>
      </c>
      <c r="BT31" s="275">
        <v>25.8</v>
      </c>
      <c r="BU31" s="273">
        <v>36</v>
      </c>
      <c r="BV31" s="274">
        <v>104</v>
      </c>
      <c r="BW31" s="275">
        <v>140</v>
      </c>
      <c r="BX31" s="273" t="s">
        <v>197</v>
      </c>
      <c r="BY31" s="274" t="s">
        <v>197</v>
      </c>
      <c r="BZ31" s="275" t="s">
        <v>197</v>
      </c>
      <c r="CA31" s="273" t="s">
        <v>197</v>
      </c>
      <c r="CB31" s="274" t="s">
        <v>197</v>
      </c>
      <c r="CC31" s="275" t="s">
        <v>197</v>
      </c>
      <c r="CD31" s="273" t="s">
        <v>197</v>
      </c>
      <c r="CE31" s="274" t="s">
        <v>197</v>
      </c>
      <c r="CF31" s="275" t="s">
        <v>197</v>
      </c>
      <c r="CG31" s="273" t="s">
        <v>197</v>
      </c>
      <c r="CH31" s="274" t="s">
        <v>197</v>
      </c>
      <c r="CI31" s="275" t="s">
        <v>197</v>
      </c>
      <c r="CJ31" s="273">
        <v>24</v>
      </c>
      <c r="CK31" s="274">
        <v>17.7</v>
      </c>
      <c r="CL31" s="275">
        <v>18.3</v>
      </c>
      <c r="CM31" s="273" t="s">
        <v>197</v>
      </c>
      <c r="CN31" s="274" t="s">
        <v>197</v>
      </c>
      <c r="CO31" s="275" t="s">
        <v>197</v>
      </c>
      <c r="CP31" s="273">
        <v>59</v>
      </c>
      <c r="CQ31" s="274">
        <v>38</v>
      </c>
      <c r="CR31" s="275">
        <v>48</v>
      </c>
      <c r="CS31" s="273">
        <v>897</v>
      </c>
      <c r="CT31" s="274">
        <v>925</v>
      </c>
      <c r="CU31" s="275">
        <v>1822</v>
      </c>
      <c r="CV31" s="273">
        <v>60</v>
      </c>
      <c r="CW31" s="274">
        <v>42</v>
      </c>
      <c r="CX31" s="275">
        <v>51</v>
      </c>
      <c r="CY31" s="273">
        <v>897</v>
      </c>
      <c r="CZ31" s="274">
        <v>925</v>
      </c>
      <c r="DA31" s="275">
        <v>1822</v>
      </c>
      <c r="DB31" s="273">
        <v>35</v>
      </c>
      <c r="DC31" s="274">
        <v>32</v>
      </c>
      <c r="DD31" s="275">
        <v>33.5</v>
      </c>
      <c r="DE31" s="273">
        <v>897</v>
      </c>
      <c r="DF31" s="274">
        <v>925</v>
      </c>
      <c r="DG31" s="275">
        <v>1822</v>
      </c>
    </row>
    <row r="32" spans="1:111" x14ac:dyDescent="0.35">
      <c r="A32" t="s">
        <v>150</v>
      </c>
      <c r="B32" t="s">
        <v>182</v>
      </c>
      <c r="C32" t="s">
        <v>392</v>
      </c>
      <c r="D32" s="273">
        <v>55</v>
      </c>
      <c r="E32" s="274">
        <v>42</v>
      </c>
      <c r="F32" s="275">
        <v>49</v>
      </c>
      <c r="G32" s="273">
        <v>2376</v>
      </c>
      <c r="H32" s="274">
        <v>2255</v>
      </c>
      <c r="I32" s="275">
        <v>4631</v>
      </c>
      <c r="J32" s="273">
        <v>59</v>
      </c>
      <c r="K32" s="274">
        <v>47</v>
      </c>
      <c r="L32" s="275">
        <v>53</v>
      </c>
      <c r="M32" s="273">
        <v>2376</v>
      </c>
      <c r="N32" s="274">
        <v>2255</v>
      </c>
      <c r="O32" s="275">
        <v>4631</v>
      </c>
      <c r="P32" s="273">
        <v>34.6</v>
      </c>
      <c r="Q32" s="274">
        <v>32.6</v>
      </c>
      <c r="R32" s="275">
        <v>33.6</v>
      </c>
      <c r="S32" s="273">
        <v>2376</v>
      </c>
      <c r="T32" s="274">
        <v>2255</v>
      </c>
      <c r="U32" s="275">
        <v>4631</v>
      </c>
      <c r="V32" s="273">
        <v>22</v>
      </c>
      <c r="W32" s="274">
        <v>8</v>
      </c>
      <c r="X32" s="275">
        <v>13</v>
      </c>
      <c r="Y32" s="273">
        <v>59</v>
      </c>
      <c r="Z32" s="274">
        <v>107</v>
      </c>
      <c r="AA32" s="275">
        <v>166</v>
      </c>
      <c r="AB32" s="273">
        <v>22</v>
      </c>
      <c r="AC32" s="274">
        <v>9</v>
      </c>
      <c r="AD32" s="275">
        <v>14</v>
      </c>
      <c r="AE32" s="273">
        <v>59</v>
      </c>
      <c r="AF32" s="274">
        <v>107</v>
      </c>
      <c r="AG32" s="275">
        <v>166</v>
      </c>
      <c r="AH32" s="273">
        <v>28</v>
      </c>
      <c r="AI32" s="274">
        <v>25.1</v>
      </c>
      <c r="AJ32" s="275">
        <v>26.1</v>
      </c>
      <c r="AK32" s="273">
        <v>59</v>
      </c>
      <c r="AL32" s="274">
        <v>107</v>
      </c>
      <c r="AM32" s="275">
        <v>166</v>
      </c>
      <c r="AN32" s="273">
        <v>8</v>
      </c>
      <c r="AO32" s="274">
        <v>10</v>
      </c>
      <c r="AP32" s="275">
        <v>9</v>
      </c>
      <c r="AQ32" s="273">
        <v>64</v>
      </c>
      <c r="AR32" s="274">
        <v>150</v>
      </c>
      <c r="AS32" s="275">
        <v>214</v>
      </c>
      <c r="AT32" s="273">
        <v>8</v>
      </c>
      <c r="AU32" s="274">
        <v>11</v>
      </c>
      <c r="AV32" s="275">
        <v>10</v>
      </c>
      <c r="AW32" s="273">
        <v>64</v>
      </c>
      <c r="AX32" s="274">
        <v>150</v>
      </c>
      <c r="AY32" s="275">
        <v>214</v>
      </c>
      <c r="AZ32" s="273">
        <v>24.6</v>
      </c>
      <c r="BA32" s="274">
        <v>25.3</v>
      </c>
      <c r="BB32" s="275">
        <v>25.1</v>
      </c>
      <c r="BC32" s="273">
        <v>64</v>
      </c>
      <c r="BD32" s="274">
        <v>150</v>
      </c>
      <c r="BE32" s="275">
        <v>214</v>
      </c>
      <c r="BF32" s="273">
        <v>15</v>
      </c>
      <c r="BG32" s="274">
        <v>9</v>
      </c>
      <c r="BH32" s="275">
        <v>11</v>
      </c>
      <c r="BI32" s="273">
        <v>123</v>
      </c>
      <c r="BJ32" s="274">
        <v>257</v>
      </c>
      <c r="BK32" s="275">
        <v>380</v>
      </c>
      <c r="BL32" s="273">
        <v>15</v>
      </c>
      <c r="BM32" s="274">
        <v>10</v>
      </c>
      <c r="BN32" s="275">
        <v>12</v>
      </c>
      <c r="BO32" s="273">
        <v>123</v>
      </c>
      <c r="BP32" s="274">
        <v>257</v>
      </c>
      <c r="BQ32" s="275">
        <v>380</v>
      </c>
      <c r="BR32" s="273">
        <v>26.2</v>
      </c>
      <c r="BS32" s="274">
        <v>25.2</v>
      </c>
      <c r="BT32" s="275">
        <v>25.5</v>
      </c>
      <c r="BU32" s="273">
        <v>123</v>
      </c>
      <c r="BV32" s="274">
        <v>257</v>
      </c>
      <c r="BW32" s="275">
        <v>380</v>
      </c>
      <c r="BX32" s="273" t="s">
        <v>197</v>
      </c>
      <c r="BY32" s="274" t="s">
        <v>197</v>
      </c>
      <c r="BZ32" s="275" t="s">
        <v>197</v>
      </c>
      <c r="CA32" s="273">
        <v>10</v>
      </c>
      <c r="CB32" s="274">
        <v>25</v>
      </c>
      <c r="CC32" s="275">
        <v>35</v>
      </c>
      <c r="CD32" s="273" t="s">
        <v>197</v>
      </c>
      <c r="CE32" s="274" t="s">
        <v>197</v>
      </c>
      <c r="CF32" s="275" t="s">
        <v>197</v>
      </c>
      <c r="CG32" s="273">
        <v>10</v>
      </c>
      <c r="CH32" s="274">
        <v>25</v>
      </c>
      <c r="CI32" s="275">
        <v>35</v>
      </c>
      <c r="CJ32" s="273">
        <v>20.7</v>
      </c>
      <c r="CK32" s="274">
        <v>18.2</v>
      </c>
      <c r="CL32" s="275">
        <v>18.899999999999999</v>
      </c>
      <c r="CM32" s="273">
        <v>10</v>
      </c>
      <c r="CN32" s="274">
        <v>25</v>
      </c>
      <c r="CO32" s="275">
        <v>35</v>
      </c>
      <c r="CP32" s="273">
        <v>53</v>
      </c>
      <c r="CQ32" s="274">
        <v>38</v>
      </c>
      <c r="CR32" s="275">
        <v>46</v>
      </c>
      <c r="CS32" s="273">
        <v>2569</v>
      </c>
      <c r="CT32" s="274">
        <v>2589</v>
      </c>
      <c r="CU32" s="275">
        <v>5158</v>
      </c>
      <c r="CV32" s="273">
        <v>56</v>
      </c>
      <c r="CW32" s="274">
        <v>43</v>
      </c>
      <c r="CX32" s="275">
        <v>50</v>
      </c>
      <c r="CY32" s="273">
        <v>2569</v>
      </c>
      <c r="CZ32" s="274">
        <v>2589</v>
      </c>
      <c r="DA32" s="275">
        <v>5158</v>
      </c>
      <c r="DB32" s="273">
        <v>34.1</v>
      </c>
      <c r="DC32" s="274">
        <v>31.7</v>
      </c>
      <c r="DD32" s="275">
        <v>32.9</v>
      </c>
      <c r="DE32" s="273">
        <v>2569</v>
      </c>
      <c r="DF32" s="274">
        <v>2589</v>
      </c>
      <c r="DG32" s="275">
        <v>5158</v>
      </c>
    </row>
    <row r="33" spans="1:111" x14ac:dyDescent="0.35">
      <c r="A33" t="s">
        <v>156</v>
      </c>
      <c r="B33" t="s">
        <v>400</v>
      </c>
      <c r="C33" t="s">
        <v>392</v>
      </c>
      <c r="D33" s="273">
        <v>74</v>
      </c>
      <c r="E33" s="274">
        <v>59</v>
      </c>
      <c r="F33" s="275">
        <v>66</v>
      </c>
      <c r="G33" s="273">
        <v>1015</v>
      </c>
      <c r="H33" s="274">
        <v>1140</v>
      </c>
      <c r="I33" s="275">
        <v>2155</v>
      </c>
      <c r="J33" s="273">
        <v>75</v>
      </c>
      <c r="K33" s="274">
        <v>61</v>
      </c>
      <c r="L33" s="275">
        <v>68</v>
      </c>
      <c r="M33" s="273">
        <v>1015</v>
      </c>
      <c r="N33" s="274">
        <v>1140</v>
      </c>
      <c r="O33" s="275">
        <v>2155</v>
      </c>
      <c r="P33" s="273">
        <v>35.6</v>
      </c>
      <c r="Q33" s="274">
        <v>34.200000000000003</v>
      </c>
      <c r="R33" s="275">
        <v>34.9</v>
      </c>
      <c r="S33" s="273">
        <v>1015</v>
      </c>
      <c r="T33" s="274">
        <v>1140</v>
      </c>
      <c r="U33" s="275">
        <v>2155</v>
      </c>
      <c r="V33" s="273">
        <v>24</v>
      </c>
      <c r="W33" s="274">
        <v>14</v>
      </c>
      <c r="X33" s="275">
        <v>18</v>
      </c>
      <c r="Y33" s="273">
        <v>29</v>
      </c>
      <c r="Z33" s="274">
        <v>50</v>
      </c>
      <c r="AA33" s="275">
        <v>79</v>
      </c>
      <c r="AB33" s="273">
        <v>24</v>
      </c>
      <c r="AC33" s="274">
        <v>14</v>
      </c>
      <c r="AD33" s="275">
        <v>18</v>
      </c>
      <c r="AE33" s="273">
        <v>29</v>
      </c>
      <c r="AF33" s="274">
        <v>50</v>
      </c>
      <c r="AG33" s="275">
        <v>79</v>
      </c>
      <c r="AH33" s="273">
        <v>28.7</v>
      </c>
      <c r="AI33" s="274">
        <v>28.5</v>
      </c>
      <c r="AJ33" s="275">
        <v>28.6</v>
      </c>
      <c r="AK33" s="273">
        <v>29</v>
      </c>
      <c r="AL33" s="274">
        <v>50</v>
      </c>
      <c r="AM33" s="275">
        <v>79</v>
      </c>
      <c r="AN33" s="273">
        <v>14</v>
      </c>
      <c r="AO33" s="274">
        <v>24</v>
      </c>
      <c r="AP33" s="275">
        <v>21</v>
      </c>
      <c r="AQ33" s="273">
        <v>29</v>
      </c>
      <c r="AR33" s="274">
        <v>68</v>
      </c>
      <c r="AS33" s="275">
        <v>97</v>
      </c>
      <c r="AT33" s="273">
        <v>14</v>
      </c>
      <c r="AU33" s="274">
        <v>25</v>
      </c>
      <c r="AV33" s="275">
        <v>22</v>
      </c>
      <c r="AW33" s="273">
        <v>29</v>
      </c>
      <c r="AX33" s="274">
        <v>68</v>
      </c>
      <c r="AY33" s="275">
        <v>97</v>
      </c>
      <c r="AZ33" s="273">
        <v>25.7</v>
      </c>
      <c r="BA33" s="274">
        <v>28.3</v>
      </c>
      <c r="BB33" s="275">
        <v>27.5</v>
      </c>
      <c r="BC33" s="273">
        <v>29</v>
      </c>
      <c r="BD33" s="274">
        <v>68</v>
      </c>
      <c r="BE33" s="275">
        <v>97</v>
      </c>
      <c r="BF33" s="273">
        <v>19</v>
      </c>
      <c r="BG33" s="274">
        <v>19</v>
      </c>
      <c r="BH33" s="275">
        <v>19</v>
      </c>
      <c r="BI33" s="273">
        <v>58</v>
      </c>
      <c r="BJ33" s="274">
        <v>118</v>
      </c>
      <c r="BK33" s="275">
        <v>176</v>
      </c>
      <c r="BL33" s="273">
        <v>19</v>
      </c>
      <c r="BM33" s="274">
        <v>20</v>
      </c>
      <c r="BN33" s="275">
        <v>20</v>
      </c>
      <c r="BO33" s="273">
        <v>58</v>
      </c>
      <c r="BP33" s="274">
        <v>118</v>
      </c>
      <c r="BQ33" s="275">
        <v>176</v>
      </c>
      <c r="BR33" s="273">
        <v>27.2</v>
      </c>
      <c r="BS33" s="274">
        <v>28.4</v>
      </c>
      <c r="BT33" s="275">
        <v>28</v>
      </c>
      <c r="BU33" s="273">
        <v>58</v>
      </c>
      <c r="BV33" s="274">
        <v>118</v>
      </c>
      <c r="BW33" s="275">
        <v>176</v>
      </c>
      <c r="BX33" s="273" t="s">
        <v>197</v>
      </c>
      <c r="BY33" s="274" t="s">
        <v>197</v>
      </c>
      <c r="BZ33" s="275" t="s">
        <v>197</v>
      </c>
      <c r="CA33" s="273">
        <v>4</v>
      </c>
      <c r="CB33" s="274">
        <v>8</v>
      </c>
      <c r="CC33" s="275">
        <v>12</v>
      </c>
      <c r="CD33" s="273" t="s">
        <v>197</v>
      </c>
      <c r="CE33" s="274" t="s">
        <v>197</v>
      </c>
      <c r="CF33" s="275" t="s">
        <v>197</v>
      </c>
      <c r="CG33" s="273">
        <v>4</v>
      </c>
      <c r="CH33" s="274">
        <v>8</v>
      </c>
      <c r="CI33" s="275">
        <v>12</v>
      </c>
      <c r="CJ33" s="273">
        <v>17.3</v>
      </c>
      <c r="CK33" s="274">
        <v>17.600000000000001</v>
      </c>
      <c r="CL33" s="275">
        <v>17.5</v>
      </c>
      <c r="CM33" s="273">
        <v>4</v>
      </c>
      <c r="CN33" s="274">
        <v>8</v>
      </c>
      <c r="CO33" s="275">
        <v>12</v>
      </c>
      <c r="CP33" s="273">
        <v>71</v>
      </c>
      <c r="CQ33" s="274">
        <v>55</v>
      </c>
      <c r="CR33" s="275">
        <v>62</v>
      </c>
      <c r="CS33" s="273">
        <v>1090</v>
      </c>
      <c r="CT33" s="274">
        <v>1289</v>
      </c>
      <c r="CU33" s="275">
        <v>2379</v>
      </c>
      <c r="CV33" s="273">
        <v>72</v>
      </c>
      <c r="CW33" s="274">
        <v>57</v>
      </c>
      <c r="CX33" s="275">
        <v>64</v>
      </c>
      <c r="CY33" s="273">
        <v>1090</v>
      </c>
      <c r="CZ33" s="274">
        <v>1289</v>
      </c>
      <c r="DA33" s="275">
        <v>2379</v>
      </c>
      <c r="DB33" s="273">
        <v>35.1</v>
      </c>
      <c r="DC33" s="274">
        <v>33.5</v>
      </c>
      <c r="DD33" s="275">
        <v>34.200000000000003</v>
      </c>
      <c r="DE33" s="273">
        <v>1090</v>
      </c>
      <c r="DF33" s="274">
        <v>1289</v>
      </c>
      <c r="DG33" s="275">
        <v>2379</v>
      </c>
    </row>
    <row r="34" spans="1:111" x14ac:dyDescent="0.35">
      <c r="A34" t="s">
        <v>160</v>
      </c>
      <c r="B34" t="s">
        <v>404</v>
      </c>
      <c r="C34" t="s">
        <v>392</v>
      </c>
      <c r="D34" s="273">
        <v>75</v>
      </c>
      <c r="E34" s="274">
        <v>57</v>
      </c>
      <c r="F34" s="275">
        <v>66</v>
      </c>
      <c r="G34" s="273">
        <v>1578</v>
      </c>
      <c r="H34" s="274">
        <v>1566</v>
      </c>
      <c r="I34" s="275">
        <v>3144</v>
      </c>
      <c r="J34" s="273">
        <v>78</v>
      </c>
      <c r="K34" s="274">
        <v>63</v>
      </c>
      <c r="L34" s="275">
        <v>71</v>
      </c>
      <c r="M34" s="273">
        <v>1578</v>
      </c>
      <c r="N34" s="274">
        <v>1566</v>
      </c>
      <c r="O34" s="275">
        <v>3144</v>
      </c>
      <c r="P34" s="273">
        <v>35.799999999999997</v>
      </c>
      <c r="Q34" s="274">
        <v>33.700000000000003</v>
      </c>
      <c r="R34" s="275">
        <v>34.799999999999997</v>
      </c>
      <c r="S34" s="273">
        <v>1578</v>
      </c>
      <c r="T34" s="274">
        <v>1566</v>
      </c>
      <c r="U34" s="275">
        <v>3144</v>
      </c>
      <c r="V34" s="273">
        <v>23</v>
      </c>
      <c r="W34" s="274">
        <v>22</v>
      </c>
      <c r="X34" s="275">
        <v>22</v>
      </c>
      <c r="Y34" s="273">
        <v>13</v>
      </c>
      <c r="Z34" s="274">
        <v>50</v>
      </c>
      <c r="AA34" s="275">
        <v>63</v>
      </c>
      <c r="AB34" s="273">
        <v>31</v>
      </c>
      <c r="AC34" s="274">
        <v>26</v>
      </c>
      <c r="AD34" s="275">
        <v>27</v>
      </c>
      <c r="AE34" s="273">
        <v>13</v>
      </c>
      <c r="AF34" s="274">
        <v>50</v>
      </c>
      <c r="AG34" s="275">
        <v>63</v>
      </c>
      <c r="AH34" s="273">
        <v>28.3</v>
      </c>
      <c r="AI34" s="274">
        <v>28.7</v>
      </c>
      <c r="AJ34" s="275">
        <v>28.7</v>
      </c>
      <c r="AK34" s="273">
        <v>13</v>
      </c>
      <c r="AL34" s="274">
        <v>50</v>
      </c>
      <c r="AM34" s="275">
        <v>63</v>
      </c>
      <c r="AN34" s="273">
        <v>13</v>
      </c>
      <c r="AO34" s="274">
        <v>14</v>
      </c>
      <c r="AP34" s="275">
        <v>14</v>
      </c>
      <c r="AQ34" s="273">
        <v>31</v>
      </c>
      <c r="AR34" s="274">
        <v>71</v>
      </c>
      <c r="AS34" s="275">
        <v>102</v>
      </c>
      <c r="AT34" s="273">
        <v>13</v>
      </c>
      <c r="AU34" s="274">
        <v>15</v>
      </c>
      <c r="AV34" s="275">
        <v>15</v>
      </c>
      <c r="AW34" s="273">
        <v>31</v>
      </c>
      <c r="AX34" s="274">
        <v>71</v>
      </c>
      <c r="AY34" s="275">
        <v>102</v>
      </c>
      <c r="AZ34" s="273">
        <v>25.6</v>
      </c>
      <c r="BA34" s="274">
        <v>27.2</v>
      </c>
      <c r="BB34" s="275">
        <v>26.7</v>
      </c>
      <c r="BC34" s="273">
        <v>31</v>
      </c>
      <c r="BD34" s="274">
        <v>71</v>
      </c>
      <c r="BE34" s="275">
        <v>102</v>
      </c>
      <c r="BF34" s="273">
        <v>16</v>
      </c>
      <c r="BG34" s="274">
        <v>17</v>
      </c>
      <c r="BH34" s="275">
        <v>17</v>
      </c>
      <c r="BI34" s="273">
        <v>44</v>
      </c>
      <c r="BJ34" s="274">
        <v>121</v>
      </c>
      <c r="BK34" s="275">
        <v>165</v>
      </c>
      <c r="BL34" s="273">
        <v>18</v>
      </c>
      <c r="BM34" s="274">
        <v>20</v>
      </c>
      <c r="BN34" s="275">
        <v>19</v>
      </c>
      <c r="BO34" s="273">
        <v>44</v>
      </c>
      <c r="BP34" s="274">
        <v>121</v>
      </c>
      <c r="BQ34" s="275">
        <v>165</v>
      </c>
      <c r="BR34" s="273">
        <v>26.4</v>
      </c>
      <c r="BS34" s="274">
        <v>27.8</v>
      </c>
      <c r="BT34" s="275">
        <v>27.4</v>
      </c>
      <c r="BU34" s="273">
        <v>44</v>
      </c>
      <c r="BV34" s="274">
        <v>121</v>
      </c>
      <c r="BW34" s="275">
        <v>165</v>
      </c>
      <c r="BX34" s="273" t="s">
        <v>197</v>
      </c>
      <c r="BY34" s="274" t="s">
        <v>197</v>
      </c>
      <c r="BZ34" s="275" t="s">
        <v>197</v>
      </c>
      <c r="CA34" s="273">
        <v>8</v>
      </c>
      <c r="CB34" s="274">
        <v>37</v>
      </c>
      <c r="CC34" s="275">
        <v>45</v>
      </c>
      <c r="CD34" s="273" t="s">
        <v>197</v>
      </c>
      <c r="CE34" s="274" t="s">
        <v>197</v>
      </c>
      <c r="CF34" s="275" t="s">
        <v>197</v>
      </c>
      <c r="CG34" s="273">
        <v>8</v>
      </c>
      <c r="CH34" s="274">
        <v>37</v>
      </c>
      <c r="CI34" s="275">
        <v>45</v>
      </c>
      <c r="CJ34" s="273">
        <v>20.6</v>
      </c>
      <c r="CK34" s="274">
        <v>19.399999999999999</v>
      </c>
      <c r="CL34" s="275">
        <v>19.600000000000001</v>
      </c>
      <c r="CM34" s="273">
        <v>8</v>
      </c>
      <c r="CN34" s="274">
        <v>37</v>
      </c>
      <c r="CO34" s="275">
        <v>45</v>
      </c>
      <c r="CP34" s="273">
        <v>72</v>
      </c>
      <c r="CQ34" s="274">
        <v>52</v>
      </c>
      <c r="CR34" s="275">
        <v>62</v>
      </c>
      <c r="CS34" s="273">
        <v>1650</v>
      </c>
      <c r="CT34" s="274">
        <v>1745</v>
      </c>
      <c r="CU34" s="275">
        <v>3395</v>
      </c>
      <c r="CV34" s="273">
        <v>76</v>
      </c>
      <c r="CW34" s="274">
        <v>59</v>
      </c>
      <c r="CX34" s="275">
        <v>67</v>
      </c>
      <c r="CY34" s="273">
        <v>1650</v>
      </c>
      <c r="CZ34" s="274">
        <v>1745</v>
      </c>
      <c r="DA34" s="275">
        <v>3395</v>
      </c>
      <c r="DB34" s="273">
        <v>35.4</v>
      </c>
      <c r="DC34" s="274">
        <v>32.9</v>
      </c>
      <c r="DD34" s="275">
        <v>34.1</v>
      </c>
      <c r="DE34" s="273">
        <v>1650</v>
      </c>
      <c r="DF34" s="274">
        <v>1745</v>
      </c>
      <c r="DG34" s="275">
        <v>3395</v>
      </c>
    </row>
    <row r="35" spans="1:111" x14ac:dyDescent="0.35">
      <c r="A35" t="s">
        <v>157</v>
      </c>
      <c r="B35" t="s">
        <v>401</v>
      </c>
      <c r="C35" t="s">
        <v>392</v>
      </c>
      <c r="D35" s="273">
        <v>68</v>
      </c>
      <c r="E35" s="274">
        <v>52</v>
      </c>
      <c r="F35" s="275">
        <v>60</v>
      </c>
      <c r="G35" s="273">
        <v>1346</v>
      </c>
      <c r="H35" s="274">
        <v>1280</v>
      </c>
      <c r="I35" s="275">
        <v>2626</v>
      </c>
      <c r="J35" s="273">
        <v>70</v>
      </c>
      <c r="K35" s="274">
        <v>54</v>
      </c>
      <c r="L35" s="275">
        <v>62</v>
      </c>
      <c r="M35" s="273">
        <v>1346</v>
      </c>
      <c r="N35" s="274">
        <v>1280</v>
      </c>
      <c r="O35" s="275">
        <v>2626</v>
      </c>
      <c r="P35" s="273">
        <v>34.299999999999997</v>
      </c>
      <c r="Q35" s="274">
        <v>32.700000000000003</v>
      </c>
      <c r="R35" s="275">
        <v>33.6</v>
      </c>
      <c r="S35" s="273">
        <v>1346</v>
      </c>
      <c r="T35" s="274">
        <v>1280</v>
      </c>
      <c r="U35" s="275">
        <v>2626</v>
      </c>
      <c r="V35" s="273">
        <v>21</v>
      </c>
      <c r="W35" s="274">
        <v>13</v>
      </c>
      <c r="X35" s="275">
        <v>16</v>
      </c>
      <c r="Y35" s="273">
        <v>38</v>
      </c>
      <c r="Z35" s="274">
        <v>53</v>
      </c>
      <c r="AA35" s="275">
        <v>91</v>
      </c>
      <c r="AB35" s="273">
        <v>24</v>
      </c>
      <c r="AC35" s="274">
        <v>13</v>
      </c>
      <c r="AD35" s="275">
        <v>18</v>
      </c>
      <c r="AE35" s="273">
        <v>38</v>
      </c>
      <c r="AF35" s="274">
        <v>53</v>
      </c>
      <c r="AG35" s="275">
        <v>91</v>
      </c>
      <c r="AH35" s="273">
        <v>27.4</v>
      </c>
      <c r="AI35" s="274">
        <v>27</v>
      </c>
      <c r="AJ35" s="275">
        <v>27.2</v>
      </c>
      <c r="AK35" s="273">
        <v>38</v>
      </c>
      <c r="AL35" s="274">
        <v>53</v>
      </c>
      <c r="AM35" s="275">
        <v>91</v>
      </c>
      <c r="AN35" s="273">
        <v>36</v>
      </c>
      <c r="AO35" s="274">
        <v>23</v>
      </c>
      <c r="AP35" s="275">
        <v>26</v>
      </c>
      <c r="AQ35" s="273">
        <v>50</v>
      </c>
      <c r="AR35" s="274">
        <v>133</v>
      </c>
      <c r="AS35" s="275">
        <v>183</v>
      </c>
      <c r="AT35" s="273">
        <v>40</v>
      </c>
      <c r="AU35" s="274">
        <v>23</v>
      </c>
      <c r="AV35" s="275">
        <v>27</v>
      </c>
      <c r="AW35" s="273">
        <v>50</v>
      </c>
      <c r="AX35" s="274">
        <v>133</v>
      </c>
      <c r="AY35" s="275">
        <v>183</v>
      </c>
      <c r="AZ35" s="273">
        <v>29.8</v>
      </c>
      <c r="BA35" s="274">
        <v>26.8</v>
      </c>
      <c r="BB35" s="275">
        <v>27.6</v>
      </c>
      <c r="BC35" s="273">
        <v>50</v>
      </c>
      <c r="BD35" s="274">
        <v>133</v>
      </c>
      <c r="BE35" s="275">
        <v>183</v>
      </c>
      <c r="BF35" s="273">
        <v>30</v>
      </c>
      <c r="BG35" s="274">
        <v>20</v>
      </c>
      <c r="BH35" s="275">
        <v>23</v>
      </c>
      <c r="BI35" s="273">
        <v>88</v>
      </c>
      <c r="BJ35" s="274">
        <v>186</v>
      </c>
      <c r="BK35" s="275">
        <v>274</v>
      </c>
      <c r="BL35" s="273">
        <v>33</v>
      </c>
      <c r="BM35" s="274">
        <v>20</v>
      </c>
      <c r="BN35" s="275">
        <v>24</v>
      </c>
      <c r="BO35" s="273">
        <v>88</v>
      </c>
      <c r="BP35" s="274">
        <v>186</v>
      </c>
      <c r="BQ35" s="275">
        <v>274</v>
      </c>
      <c r="BR35" s="273">
        <v>28.8</v>
      </c>
      <c r="BS35" s="274">
        <v>26.9</v>
      </c>
      <c r="BT35" s="275">
        <v>27.5</v>
      </c>
      <c r="BU35" s="273">
        <v>88</v>
      </c>
      <c r="BV35" s="274">
        <v>186</v>
      </c>
      <c r="BW35" s="275">
        <v>274</v>
      </c>
      <c r="BX35" s="273" t="s">
        <v>197</v>
      </c>
      <c r="BY35" s="274" t="s">
        <v>197</v>
      </c>
      <c r="BZ35" s="275" t="s">
        <v>197</v>
      </c>
      <c r="CA35" s="273">
        <v>11</v>
      </c>
      <c r="CB35" s="274">
        <v>38</v>
      </c>
      <c r="CC35" s="275">
        <v>49</v>
      </c>
      <c r="CD35" s="273" t="s">
        <v>197</v>
      </c>
      <c r="CE35" s="274" t="s">
        <v>197</v>
      </c>
      <c r="CF35" s="275" t="s">
        <v>197</v>
      </c>
      <c r="CG35" s="273">
        <v>11</v>
      </c>
      <c r="CH35" s="274">
        <v>38</v>
      </c>
      <c r="CI35" s="275">
        <v>49</v>
      </c>
      <c r="CJ35" s="273">
        <v>19.2</v>
      </c>
      <c r="CK35" s="274">
        <v>21</v>
      </c>
      <c r="CL35" s="275">
        <v>20.6</v>
      </c>
      <c r="CM35" s="273">
        <v>11</v>
      </c>
      <c r="CN35" s="274">
        <v>38</v>
      </c>
      <c r="CO35" s="275">
        <v>49</v>
      </c>
      <c r="CP35" s="273">
        <v>65</v>
      </c>
      <c r="CQ35" s="274">
        <v>46</v>
      </c>
      <c r="CR35" s="275">
        <v>56</v>
      </c>
      <c r="CS35" s="273">
        <v>1468</v>
      </c>
      <c r="CT35" s="274">
        <v>1524</v>
      </c>
      <c r="CU35" s="275">
        <v>2992</v>
      </c>
      <c r="CV35" s="273">
        <v>67</v>
      </c>
      <c r="CW35" s="274">
        <v>48</v>
      </c>
      <c r="CX35" s="275">
        <v>57</v>
      </c>
      <c r="CY35" s="273">
        <v>1468</v>
      </c>
      <c r="CZ35" s="274">
        <v>1524</v>
      </c>
      <c r="DA35" s="275">
        <v>2992</v>
      </c>
      <c r="DB35" s="273">
        <v>33.9</v>
      </c>
      <c r="DC35" s="274">
        <v>31.7</v>
      </c>
      <c r="DD35" s="275">
        <v>32.700000000000003</v>
      </c>
      <c r="DE35" s="273">
        <v>1468</v>
      </c>
      <c r="DF35" s="274">
        <v>1524</v>
      </c>
      <c r="DG35" s="275">
        <v>2992</v>
      </c>
    </row>
    <row r="36" spans="1:111" x14ac:dyDescent="0.35">
      <c r="A36" t="s">
        <v>162</v>
      </c>
      <c r="B36" t="s">
        <v>406</v>
      </c>
      <c r="C36" t="s">
        <v>392</v>
      </c>
      <c r="D36" s="273" t="s">
        <v>197</v>
      </c>
      <c r="E36" s="274" t="s">
        <v>197</v>
      </c>
      <c r="F36" s="275" t="s">
        <v>197</v>
      </c>
      <c r="G36" s="273" t="s">
        <v>197</v>
      </c>
      <c r="H36" s="274" t="s">
        <v>197</v>
      </c>
      <c r="I36" s="275" t="s">
        <v>197</v>
      </c>
      <c r="J36" s="273" t="s">
        <v>197</v>
      </c>
      <c r="K36" s="274" t="s">
        <v>197</v>
      </c>
      <c r="L36" s="275" t="s">
        <v>197</v>
      </c>
      <c r="M36" s="273" t="s">
        <v>197</v>
      </c>
      <c r="N36" s="274" t="s">
        <v>197</v>
      </c>
      <c r="O36" s="275" t="s">
        <v>197</v>
      </c>
      <c r="P36" s="273">
        <v>33.6</v>
      </c>
      <c r="Q36" s="274">
        <v>32</v>
      </c>
      <c r="R36" s="275">
        <v>32.799999999999997</v>
      </c>
      <c r="S36" s="273" t="s">
        <v>197</v>
      </c>
      <c r="T36" s="274" t="s">
        <v>197</v>
      </c>
      <c r="U36" s="275" t="s">
        <v>197</v>
      </c>
      <c r="V36" s="273" t="s">
        <v>197</v>
      </c>
      <c r="W36" s="274" t="s">
        <v>197</v>
      </c>
      <c r="X36" s="275">
        <v>16</v>
      </c>
      <c r="Y36" s="273">
        <v>26</v>
      </c>
      <c r="Z36" s="274">
        <v>62</v>
      </c>
      <c r="AA36" s="275">
        <v>88</v>
      </c>
      <c r="AB36" s="273" t="s">
        <v>197</v>
      </c>
      <c r="AC36" s="274" t="s">
        <v>197</v>
      </c>
      <c r="AD36" s="275">
        <v>16</v>
      </c>
      <c r="AE36" s="273">
        <v>26</v>
      </c>
      <c r="AF36" s="274">
        <v>62</v>
      </c>
      <c r="AG36" s="275">
        <v>88</v>
      </c>
      <c r="AH36" s="273">
        <v>27.6</v>
      </c>
      <c r="AI36" s="274">
        <v>27.5</v>
      </c>
      <c r="AJ36" s="275">
        <v>27.5</v>
      </c>
      <c r="AK36" s="273">
        <v>26</v>
      </c>
      <c r="AL36" s="274">
        <v>62</v>
      </c>
      <c r="AM36" s="275">
        <v>88</v>
      </c>
      <c r="AN36" s="273" t="s">
        <v>197</v>
      </c>
      <c r="AO36" s="274" t="s">
        <v>197</v>
      </c>
      <c r="AP36" s="275">
        <v>15</v>
      </c>
      <c r="AQ36" s="273">
        <v>14</v>
      </c>
      <c r="AR36" s="274">
        <v>47</v>
      </c>
      <c r="AS36" s="275">
        <v>61</v>
      </c>
      <c r="AT36" s="273" t="s">
        <v>197</v>
      </c>
      <c r="AU36" s="274" t="s">
        <v>197</v>
      </c>
      <c r="AV36" s="275">
        <v>18</v>
      </c>
      <c r="AW36" s="273">
        <v>14</v>
      </c>
      <c r="AX36" s="274">
        <v>47</v>
      </c>
      <c r="AY36" s="275">
        <v>61</v>
      </c>
      <c r="AZ36" s="273">
        <v>25.6</v>
      </c>
      <c r="BA36" s="274">
        <v>26</v>
      </c>
      <c r="BB36" s="275">
        <v>25.9</v>
      </c>
      <c r="BC36" s="273">
        <v>14</v>
      </c>
      <c r="BD36" s="274">
        <v>47</v>
      </c>
      <c r="BE36" s="275">
        <v>61</v>
      </c>
      <c r="BF36" s="273">
        <v>23</v>
      </c>
      <c r="BG36" s="274">
        <v>13</v>
      </c>
      <c r="BH36" s="275">
        <v>15</v>
      </c>
      <c r="BI36" s="273">
        <v>40</v>
      </c>
      <c r="BJ36" s="274">
        <v>109</v>
      </c>
      <c r="BK36" s="275">
        <v>149</v>
      </c>
      <c r="BL36" s="273">
        <v>23</v>
      </c>
      <c r="BM36" s="274">
        <v>15</v>
      </c>
      <c r="BN36" s="275">
        <v>17</v>
      </c>
      <c r="BO36" s="273">
        <v>40</v>
      </c>
      <c r="BP36" s="274">
        <v>109</v>
      </c>
      <c r="BQ36" s="275">
        <v>149</v>
      </c>
      <c r="BR36" s="273">
        <v>26.9</v>
      </c>
      <c r="BS36" s="274">
        <v>26.8</v>
      </c>
      <c r="BT36" s="275">
        <v>26.9</v>
      </c>
      <c r="BU36" s="273">
        <v>40</v>
      </c>
      <c r="BV36" s="274">
        <v>109</v>
      </c>
      <c r="BW36" s="275">
        <v>149</v>
      </c>
      <c r="BX36" s="273" t="s">
        <v>197</v>
      </c>
      <c r="BY36" s="274" t="s">
        <v>197</v>
      </c>
      <c r="BZ36" s="275" t="s">
        <v>197</v>
      </c>
      <c r="CA36" s="273">
        <v>13</v>
      </c>
      <c r="CB36" s="274">
        <v>16</v>
      </c>
      <c r="CC36" s="275">
        <v>29</v>
      </c>
      <c r="CD36" s="273" t="s">
        <v>197</v>
      </c>
      <c r="CE36" s="274" t="s">
        <v>197</v>
      </c>
      <c r="CF36" s="275" t="s">
        <v>197</v>
      </c>
      <c r="CG36" s="273">
        <v>13</v>
      </c>
      <c r="CH36" s="274">
        <v>16</v>
      </c>
      <c r="CI36" s="275">
        <v>29</v>
      </c>
      <c r="CJ36" s="273">
        <v>20.399999999999999</v>
      </c>
      <c r="CK36" s="274">
        <v>20.7</v>
      </c>
      <c r="CL36" s="275">
        <v>20.6</v>
      </c>
      <c r="CM36" s="273">
        <v>13</v>
      </c>
      <c r="CN36" s="274">
        <v>16</v>
      </c>
      <c r="CO36" s="275">
        <v>29</v>
      </c>
      <c r="CP36" s="273" t="s">
        <v>197</v>
      </c>
      <c r="CQ36" s="274" t="s">
        <v>197</v>
      </c>
      <c r="CR36" s="275" t="s">
        <v>197</v>
      </c>
      <c r="CS36" s="273" t="s">
        <v>197</v>
      </c>
      <c r="CT36" s="274" t="s">
        <v>197</v>
      </c>
      <c r="CU36" s="275" t="s">
        <v>197</v>
      </c>
      <c r="CV36" s="273" t="s">
        <v>197</v>
      </c>
      <c r="CW36" s="274" t="s">
        <v>197</v>
      </c>
      <c r="CX36" s="275" t="s">
        <v>197</v>
      </c>
      <c r="CY36" s="273" t="s">
        <v>197</v>
      </c>
      <c r="CZ36" s="274" t="s">
        <v>197</v>
      </c>
      <c r="DA36" s="275" t="s">
        <v>197</v>
      </c>
      <c r="DB36" s="273">
        <v>33</v>
      </c>
      <c r="DC36" s="274">
        <v>30.8</v>
      </c>
      <c r="DD36" s="275">
        <v>31.9</v>
      </c>
      <c r="DE36" s="273" t="s">
        <v>197</v>
      </c>
      <c r="DF36" s="274" t="s">
        <v>197</v>
      </c>
      <c r="DG36" s="275" t="s">
        <v>197</v>
      </c>
    </row>
    <row r="37" spans="1:111" x14ac:dyDescent="0.35">
      <c r="A37" t="s">
        <v>149</v>
      </c>
      <c r="B37" t="s">
        <v>394</v>
      </c>
      <c r="C37" t="s">
        <v>392</v>
      </c>
      <c r="D37" s="273">
        <v>71</v>
      </c>
      <c r="E37" s="274">
        <v>53</v>
      </c>
      <c r="F37" s="275">
        <v>62</v>
      </c>
      <c r="G37" s="273">
        <v>834</v>
      </c>
      <c r="H37" s="274">
        <v>789</v>
      </c>
      <c r="I37" s="275">
        <v>1623</v>
      </c>
      <c r="J37" s="273">
        <v>71</v>
      </c>
      <c r="K37" s="274">
        <v>53</v>
      </c>
      <c r="L37" s="275">
        <v>62</v>
      </c>
      <c r="M37" s="273">
        <v>834</v>
      </c>
      <c r="N37" s="274">
        <v>789</v>
      </c>
      <c r="O37" s="275">
        <v>1623</v>
      </c>
      <c r="P37" s="273">
        <v>37.799999999999997</v>
      </c>
      <c r="Q37" s="274">
        <v>35.4</v>
      </c>
      <c r="R37" s="275">
        <v>36.6</v>
      </c>
      <c r="S37" s="273">
        <v>834</v>
      </c>
      <c r="T37" s="274">
        <v>789</v>
      </c>
      <c r="U37" s="275">
        <v>1623</v>
      </c>
      <c r="V37" s="273">
        <v>33</v>
      </c>
      <c r="W37" s="274">
        <v>21</v>
      </c>
      <c r="X37" s="275">
        <v>24</v>
      </c>
      <c r="Y37" s="273">
        <v>15</v>
      </c>
      <c r="Z37" s="274">
        <v>56</v>
      </c>
      <c r="AA37" s="275">
        <v>71</v>
      </c>
      <c r="AB37" s="273">
        <v>40</v>
      </c>
      <c r="AC37" s="274">
        <v>21</v>
      </c>
      <c r="AD37" s="275">
        <v>25</v>
      </c>
      <c r="AE37" s="273">
        <v>15</v>
      </c>
      <c r="AF37" s="274">
        <v>56</v>
      </c>
      <c r="AG37" s="275">
        <v>71</v>
      </c>
      <c r="AH37" s="273">
        <v>31.8</v>
      </c>
      <c r="AI37" s="274">
        <v>30.1</v>
      </c>
      <c r="AJ37" s="275">
        <v>30.5</v>
      </c>
      <c r="AK37" s="273">
        <v>15</v>
      </c>
      <c r="AL37" s="274">
        <v>56</v>
      </c>
      <c r="AM37" s="275">
        <v>71</v>
      </c>
      <c r="AN37" s="273">
        <v>32</v>
      </c>
      <c r="AO37" s="274">
        <v>19</v>
      </c>
      <c r="AP37" s="275">
        <v>22</v>
      </c>
      <c r="AQ37" s="273">
        <v>22</v>
      </c>
      <c r="AR37" s="274">
        <v>64</v>
      </c>
      <c r="AS37" s="275">
        <v>86</v>
      </c>
      <c r="AT37" s="273">
        <v>32</v>
      </c>
      <c r="AU37" s="274">
        <v>19</v>
      </c>
      <c r="AV37" s="275">
        <v>22</v>
      </c>
      <c r="AW37" s="273">
        <v>22</v>
      </c>
      <c r="AX37" s="274">
        <v>64</v>
      </c>
      <c r="AY37" s="275">
        <v>86</v>
      </c>
      <c r="AZ37" s="273">
        <v>31.8</v>
      </c>
      <c r="BA37" s="274">
        <v>29.9</v>
      </c>
      <c r="BB37" s="275">
        <v>30.4</v>
      </c>
      <c r="BC37" s="273">
        <v>22</v>
      </c>
      <c r="BD37" s="274">
        <v>64</v>
      </c>
      <c r="BE37" s="275">
        <v>86</v>
      </c>
      <c r="BF37" s="273">
        <v>32</v>
      </c>
      <c r="BG37" s="274">
        <v>20</v>
      </c>
      <c r="BH37" s="275">
        <v>23</v>
      </c>
      <c r="BI37" s="273">
        <v>37</v>
      </c>
      <c r="BJ37" s="274">
        <v>120</v>
      </c>
      <c r="BK37" s="275">
        <v>157</v>
      </c>
      <c r="BL37" s="273">
        <v>35</v>
      </c>
      <c r="BM37" s="274">
        <v>20</v>
      </c>
      <c r="BN37" s="275">
        <v>24</v>
      </c>
      <c r="BO37" s="273">
        <v>37</v>
      </c>
      <c r="BP37" s="274">
        <v>120</v>
      </c>
      <c r="BQ37" s="275">
        <v>157</v>
      </c>
      <c r="BR37" s="273">
        <v>31.8</v>
      </c>
      <c r="BS37" s="274">
        <v>30</v>
      </c>
      <c r="BT37" s="275">
        <v>30.4</v>
      </c>
      <c r="BU37" s="273">
        <v>37</v>
      </c>
      <c r="BV37" s="274">
        <v>120</v>
      </c>
      <c r="BW37" s="275">
        <v>157</v>
      </c>
      <c r="BX37" s="273" t="s">
        <v>197</v>
      </c>
      <c r="BY37" s="274" t="s">
        <v>197</v>
      </c>
      <c r="BZ37" s="275" t="s">
        <v>197</v>
      </c>
      <c r="CA37" s="273">
        <v>12</v>
      </c>
      <c r="CB37" s="274">
        <v>19</v>
      </c>
      <c r="CC37" s="275">
        <v>31</v>
      </c>
      <c r="CD37" s="273" t="s">
        <v>197</v>
      </c>
      <c r="CE37" s="274" t="s">
        <v>197</v>
      </c>
      <c r="CF37" s="275" t="s">
        <v>197</v>
      </c>
      <c r="CG37" s="273">
        <v>12</v>
      </c>
      <c r="CH37" s="274">
        <v>19</v>
      </c>
      <c r="CI37" s="275">
        <v>31</v>
      </c>
      <c r="CJ37" s="273">
        <v>20.399999999999999</v>
      </c>
      <c r="CK37" s="274">
        <v>19.7</v>
      </c>
      <c r="CL37" s="275">
        <v>20</v>
      </c>
      <c r="CM37" s="273">
        <v>12</v>
      </c>
      <c r="CN37" s="274">
        <v>19</v>
      </c>
      <c r="CO37" s="275">
        <v>31</v>
      </c>
      <c r="CP37" s="273">
        <v>67</v>
      </c>
      <c r="CQ37" s="274">
        <v>47</v>
      </c>
      <c r="CR37" s="275">
        <v>57</v>
      </c>
      <c r="CS37" s="273">
        <v>928</v>
      </c>
      <c r="CT37" s="274">
        <v>973</v>
      </c>
      <c r="CU37" s="275">
        <v>1901</v>
      </c>
      <c r="CV37" s="273">
        <v>68</v>
      </c>
      <c r="CW37" s="274">
        <v>47</v>
      </c>
      <c r="CX37" s="275">
        <v>57</v>
      </c>
      <c r="CY37" s="273">
        <v>928</v>
      </c>
      <c r="CZ37" s="274">
        <v>973</v>
      </c>
      <c r="DA37" s="275">
        <v>1901</v>
      </c>
      <c r="DB37" s="273">
        <v>37.1</v>
      </c>
      <c r="DC37" s="274">
        <v>34.200000000000003</v>
      </c>
      <c r="DD37" s="275">
        <v>35.6</v>
      </c>
      <c r="DE37" s="273">
        <v>928</v>
      </c>
      <c r="DF37" s="274">
        <v>973</v>
      </c>
      <c r="DG37" s="275">
        <v>1901</v>
      </c>
    </row>
    <row r="38" spans="1:111" x14ac:dyDescent="0.35">
      <c r="A38" t="s">
        <v>158</v>
      </c>
      <c r="B38" t="s">
        <v>402</v>
      </c>
      <c r="C38" t="s">
        <v>392</v>
      </c>
      <c r="D38" s="273">
        <v>58</v>
      </c>
      <c r="E38" s="274">
        <v>42</v>
      </c>
      <c r="F38" s="275">
        <v>50</v>
      </c>
      <c r="G38" s="273">
        <v>732</v>
      </c>
      <c r="H38" s="274">
        <v>709</v>
      </c>
      <c r="I38" s="275">
        <v>1441</v>
      </c>
      <c r="J38" s="273">
        <v>59</v>
      </c>
      <c r="K38" s="274">
        <v>44</v>
      </c>
      <c r="L38" s="275">
        <v>52</v>
      </c>
      <c r="M38" s="273">
        <v>732</v>
      </c>
      <c r="N38" s="274">
        <v>709</v>
      </c>
      <c r="O38" s="275">
        <v>1441</v>
      </c>
      <c r="P38" s="273">
        <v>36.1</v>
      </c>
      <c r="Q38" s="274">
        <v>33.799999999999997</v>
      </c>
      <c r="R38" s="275">
        <v>35</v>
      </c>
      <c r="S38" s="273">
        <v>732</v>
      </c>
      <c r="T38" s="274">
        <v>709</v>
      </c>
      <c r="U38" s="275">
        <v>1441</v>
      </c>
      <c r="V38" s="273" t="s">
        <v>197</v>
      </c>
      <c r="W38" s="274" t="s">
        <v>197</v>
      </c>
      <c r="X38" s="275" t="s">
        <v>197</v>
      </c>
      <c r="Y38" s="273" t="s">
        <v>197</v>
      </c>
      <c r="Z38" s="274" t="s">
        <v>197</v>
      </c>
      <c r="AA38" s="275" t="s">
        <v>197</v>
      </c>
      <c r="AB38" s="273" t="s">
        <v>197</v>
      </c>
      <c r="AC38" s="274" t="s">
        <v>197</v>
      </c>
      <c r="AD38" s="275" t="s">
        <v>197</v>
      </c>
      <c r="AE38" s="273" t="s">
        <v>197</v>
      </c>
      <c r="AF38" s="274" t="s">
        <v>197</v>
      </c>
      <c r="AG38" s="275" t="s">
        <v>197</v>
      </c>
      <c r="AH38" s="273">
        <v>30.3</v>
      </c>
      <c r="AI38" s="274">
        <v>26.3</v>
      </c>
      <c r="AJ38" s="275">
        <v>27.5</v>
      </c>
      <c r="AK38" s="273" t="s">
        <v>197</v>
      </c>
      <c r="AL38" s="274" t="s">
        <v>197</v>
      </c>
      <c r="AM38" s="275" t="s">
        <v>197</v>
      </c>
      <c r="AN38" s="273" t="s">
        <v>197</v>
      </c>
      <c r="AO38" s="274" t="s">
        <v>197</v>
      </c>
      <c r="AP38" s="275" t="s">
        <v>197</v>
      </c>
      <c r="AQ38" s="273" t="s">
        <v>197</v>
      </c>
      <c r="AR38" s="274" t="s">
        <v>197</v>
      </c>
      <c r="AS38" s="275" t="s">
        <v>197</v>
      </c>
      <c r="AT38" s="273" t="s">
        <v>197</v>
      </c>
      <c r="AU38" s="274" t="s">
        <v>197</v>
      </c>
      <c r="AV38" s="275" t="s">
        <v>197</v>
      </c>
      <c r="AW38" s="273" t="s">
        <v>197</v>
      </c>
      <c r="AX38" s="274" t="s">
        <v>197</v>
      </c>
      <c r="AY38" s="275" t="s">
        <v>197</v>
      </c>
      <c r="AZ38" s="273">
        <v>26.2</v>
      </c>
      <c r="BA38" s="274">
        <v>27.3</v>
      </c>
      <c r="BB38" s="275">
        <v>26.9</v>
      </c>
      <c r="BC38" s="273" t="s">
        <v>197</v>
      </c>
      <c r="BD38" s="274" t="s">
        <v>197</v>
      </c>
      <c r="BE38" s="275" t="s">
        <v>197</v>
      </c>
      <c r="BF38" s="273" t="s">
        <v>197</v>
      </c>
      <c r="BG38" s="274" t="s">
        <v>197</v>
      </c>
      <c r="BH38" s="275" t="s">
        <v>197</v>
      </c>
      <c r="BI38" s="273" t="s">
        <v>197</v>
      </c>
      <c r="BJ38" s="274" t="s">
        <v>197</v>
      </c>
      <c r="BK38" s="275" t="s">
        <v>197</v>
      </c>
      <c r="BL38" s="273" t="s">
        <v>197</v>
      </c>
      <c r="BM38" s="274" t="s">
        <v>197</v>
      </c>
      <c r="BN38" s="275" t="s">
        <v>197</v>
      </c>
      <c r="BO38" s="273" t="s">
        <v>197</v>
      </c>
      <c r="BP38" s="274" t="s">
        <v>197</v>
      </c>
      <c r="BQ38" s="275" t="s">
        <v>197</v>
      </c>
      <c r="BR38" s="273">
        <v>27.6</v>
      </c>
      <c r="BS38" s="274">
        <v>26.9</v>
      </c>
      <c r="BT38" s="275">
        <v>27.1</v>
      </c>
      <c r="BU38" s="273" t="s">
        <v>197</v>
      </c>
      <c r="BV38" s="274" t="s">
        <v>197</v>
      </c>
      <c r="BW38" s="275" t="s">
        <v>197</v>
      </c>
      <c r="BX38" s="273" t="s">
        <v>197</v>
      </c>
      <c r="BY38" s="274" t="s">
        <v>197</v>
      </c>
      <c r="BZ38" s="275" t="s">
        <v>197</v>
      </c>
      <c r="CA38" s="273">
        <v>5</v>
      </c>
      <c r="CB38" s="274">
        <v>19</v>
      </c>
      <c r="CC38" s="275">
        <v>24</v>
      </c>
      <c r="CD38" s="273" t="s">
        <v>197</v>
      </c>
      <c r="CE38" s="274" t="s">
        <v>197</v>
      </c>
      <c r="CF38" s="275" t="s">
        <v>197</v>
      </c>
      <c r="CG38" s="273">
        <v>5</v>
      </c>
      <c r="CH38" s="274">
        <v>19</v>
      </c>
      <c r="CI38" s="275">
        <v>24</v>
      </c>
      <c r="CJ38" s="273">
        <v>18.600000000000001</v>
      </c>
      <c r="CK38" s="274">
        <v>19.8</v>
      </c>
      <c r="CL38" s="275">
        <v>19.600000000000001</v>
      </c>
      <c r="CM38" s="273">
        <v>5</v>
      </c>
      <c r="CN38" s="274">
        <v>19</v>
      </c>
      <c r="CO38" s="275">
        <v>24</v>
      </c>
      <c r="CP38" s="273">
        <v>55</v>
      </c>
      <c r="CQ38" s="274">
        <v>38</v>
      </c>
      <c r="CR38" s="275">
        <v>46</v>
      </c>
      <c r="CS38" s="273">
        <v>793</v>
      </c>
      <c r="CT38" s="274">
        <v>824</v>
      </c>
      <c r="CU38" s="275">
        <v>1617</v>
      </c>
      <c r="CV38" s="273">
        <v>56</v>
      </c>
      <c r="CW38" s="274">
        <v>40</v>
      </c>
      <c r="CX38" s="275">
        <v>48</v>
      </c>
      <c r="CY38" s="273">
        <v>793</v>
      </c>
      <c r="CZ38" s="274">
        <v>824</v>
      </c>
      <c r="DA38" s="275">
        <v>1617</v>
      </c>
      <c r="DB38" s="273">
        <v>35.6</v>
      </c>
      <c r="DC38" s="274">
        <v>32.799999999999997</v>
      </c>
      <c r="DD38" s="275">
        <v>34.1</v>
      </c>
      <c r="DE38" s="273">
        <v>793</v>
      </c>
      <c r="DF38" s="274">
        <v>824</v>
      </c>
      <c r="DG38" s="275">
        <v>1617</v>
      </c>
    </row>
    <row r="39" spans="1:111" x14ac:dyDescent="0.35">
      <c r="A39" t="s">
        <v>161</v>
      </c>
      <c r="B39" t="s">
        <v>405</v>
      </c>
      <c r="C39" t="s">
        <v>392</v>
      </c>
      <c r="D39" s="273">
        <v>65</v>
      </c>
      <c r="E39" s="274">
        <v>50</v>
      </c>
      <c r="F39" s="275">
        <v>57</v>
      </c>
      <c r="G39" s="273">
        <v>1358</v>
      </c>
      <c r="H39" s="274">
        <v>1271</v>
      </c>
      <c r="I39" s="275">
        <v>2629</v>
      </c>
      <c r="J39" s="273">
        <v>66</v>
      </c>
      <c r="K39" s="274">
        <v>53</v>
      </c>
      <c r="L39" s="275">
        <v>59</v>
      </c>
      <c r="M39" s="273">
        <v>1358</v>
      </c>
      <c r="N39" s="274">
        <v>1271</v>
      </c>
      <c r="O39" s="275">
        <v>2629</v>
      </c>
      <c r="P39" s="273">
        <v>36.1</v>
      </c>
      <c r="Q39" s="274">
        <v>34</v>
      </c>
      <c r="R39" s="275">
        <v>35.1</v>
      </c>
      <c r="S39" s="273">
        <v>1358</v>
      </c>
      <c r="T39" s="274">
        <v>1271</v>
      </c>
      <c r="U39" s="275">
        <v>2629</v>
      </c>
      <c r="V39" s="273">
        <v>21</v>
      </c>
      <c r="W39" s="274">
        <v>9</v>
      </c>
      <c r="X39" s="275">
        <v>13</v>
      </c>
      <c r="Y39" s="273">
        <v>33</v>
      </c>
      <c r="Z39" s="274">
        <v>67</v>
      </c>
      <c r="AA39" s="275">
        <v>100</v>
      </c>
      <c r="AB39" s="273">
        <v>21</v>
      </c>
      <c r="AC39" s="274">
        <v>10</v>
      </c>
      <c r="AD39" s="275">
        <v>14</v>
      </c>
      <c r="AE39" s="273">
        <v>33</v>
      </c>
      <c r="AF39" s="274">
        <v>67</v>
      </c>
      <c r="AG39" s="275">
        <v>100</v>
      </c>
      <c r="AH39" s="273">
        <v>27.9</v>
      </c>
      <c r="AI39" s="274">
        <v>26.3</v>
      </c>
      <c r="AJ39" s="275">
        <v>26.8</v>
      </c>
      <c r="AK39" s="273">
        <v>33</v>
      </c>
      <c r="AL39" s="274">
        <v>67</v>
      </c>
      <c r="AM39" s="275">
        <v>100</v>
      </c>
      <c r="AN39" s="273">
        <v>19</v>
      </c>
      <c r="AO39" s="274">
        <v>10</v>
      </c>
      <c r="AP39" s="275">
        <v>13</v>
      </c>
      <c r="AQ39" s="273">
        <v>26</v>
      </c>
      <c r="AR39" s="274">
        <v>58</v>
      </c>
      <c r="AS39" s="275">
        <v>84</v>
      </c>
      <c r="AT39" s="273">
        <v>19</v>
      </c>
      <c r="AU39" s="274">
        <v>10</v>
      </c>
      <c r="AV39" s="275">
        <v>13</v>
      </c>
      <c r="AW39" s="273">
        <v>26</v>
      </c>
      <c r="AX39" s="274">
        <v>58</v>
      </c>
      <c r="AY39" s="275">
        <v>84</v>
      </c>
      <c r="AZ39" s="273">
        <v>27.4</v>
      </c>
      <c r="BA39" s="274">
        <v>27.1</v>
      </c>
      <c r="BB39" s="275">
        <v>27.2</v>
      </c>
      <c r="BC39" s="273">
        <v>26</v>
      </c>
      <c r="BD39" s="274">
        <v>58</v>
      </c>
      <c r="BE39" s="275">
        <v>84</v>
      </c>
      <c r="BF39" s="273">
        <v>20</v>
      </c>
      <c r="BG39" s="274">
        <v>10</v>
      </c>
      <c r="BH39" s="275">
        <v>13</v>
      </c>
      <c r="BI39" s="273">
        <v>59</v>
      </c>
      <c r="BJ39" s="274">
        <v>125</v>
      </c>
      <c r="BK39" s="275">
        <v>184</v>
      </c>
      <c r="BL39" s="273">
        <v>20</v>
      </c>
      <c r="BM39" s="274">
        <v>10</v>
      </c>
      <c r="BN39" s="275">
        <v>14</v>
      </c>
      <c r="BO39" s="273">
        <v>59</v>
      </c>
      <c r="BP39" s="274">
        <v>125</v>
      </c>
      <c r="BQ39" s="275">
        <v>184</v>
      </c>
      <c r="BR39" s="273">
        <v>27.7</v>
      </c>
      <c r="BS39" s="274">
        <v>26.6</v>
      </c>
      <c r="BT39" s="275">
        <v>27</v>
      </c>
      <c r="BU39" s="273">
        <v>59</v>
      </c>
      <c r="BV39" s="274">
        <v>125</v>
      </c>
      <c r="BW39" s="275">
        <v>184</v>
      </c>
      <c r="BX39" s="273" t="s">
        <v>197</v>
      </c>
      <c r="BY39" s="274" t="s">
        <v>197</v>
      </c>
      <c r="BZ39" s="275" t="s">
        <v>197</v>
      </c>
      <c r="CA39" s="273">
        <v>12</v>
      </c>
      <c r="CB39" s="274">
        <v>35</v>
      </c>
      <c r="CC39" s="275">
        <v>47</v>
      </c>
      <c r="CD39" s="273" t="s">
        <v>197</v>
      </c>
      <c r="CE39" s="274" t="s">
        <v>197</v>
      </c>
      <c r="CF39" s="275" t="s">
        <v>197</v>
      </c>
      <c r="CG39" s="273">
        <v>12</v>
      </c>
      <c r="CH39" s="274">
        <v>35</v>
      </c>
      <c r="CI39" s="275">
        <v>47</v>
      </c>
      <c r="CJ39" s="273">
        <v>20.3</v>
      </c>
      <c r="CK39" s="274">
        <v>19.8</v>
      </c>
      <c r="CL39" s="275">
        <v>19.899999999999999</v>
      </c>
      <c r="CM39" s="273">
        <v>12</v>
      </c>
      <c r="CN39" s="274">
        <v>35</v>
      </c>
      <c r="CO39" s="275">
        <v>47</v>
      </c>
      <c r="CP39" s="273">
        <v>62</v>
      </c>
      <c r="CQ39" s="274">
        <v>45</v>
      </c>
      <c r="CR39" s="275">
        <v>53</v>
      </c>
      <c r="CS39" s="273">
        <v>1438</v>
      </c>
      <c r="CT39" s="274">
        <v>1441</v>
      </c>
      <c r="CU39" s="275">
        <v>2879</v>
      </c>
      <c r="CV39" s="273">
        <v>63</v>
      </c>
      <c r="CW39" s="274">
        <v>47</v>
      </c>
      <c r="CX39" s="275">
        <v>55</v>
      </c>
      <c r="CY39" s="273">
        <v>1438</v>
      </c>
      <c r="CZ39" s="274">
        <v>1441</v>
      </c>
      <c r="DA39" s="275">
        <v>2879</v>
      </c>
      <c r="DB39" s="273">
        <v>35.6</v>
      </c>
      <c r="DC39" s="274">
        <v>33</v>
      </c>
      <c r="DD39" s="275">
        <v>34.299999999999997</v>
      </c>
      <c r="DE39" s="273">
        <v>1438</v>
      </c>
      <c r="DF39" s="274">
        <v>1441</v>
      </c>
      <c r="DG39" s="275">
        <v>2879</v>
      </c>
    </row>
    <row r="40" spans="1:111" x14ac:dyDescent="0.35">
      <c r="A40" t="s">
        <v>87</v>
      </c>
      <c r="B40" t="s">
        <v>332</v>
      </c>
      <c r="C40" t="s">
        <v>324</v>
      </c>
      <c r="D40" s="273">
        <v>55</v>
      </c>
      <c r="E40" s="274">
        <v>41</v>
      </c>
      <c r="F40" s="275">
        <v>48</v>
      </c>
      <c r="G40" s="273">
        <v>1285</v>
      </c>
      <c r="H40" s="274">
        <v>1253</v>
      </c>
      <c r="I40" s="275">
        <v>2538</v>
      </c>
      <c r="J40" s="273">
        <v>59</v>
      </c>
      <c r="K40" s="274">
        <v>44</v>
      </c>
      <c r="L40" s="275">
        <v>52</v>
      </c>
      <c r="M40" s="273">
        <v>1285</v>
      </c>
      <c r="N40" s="274">
        <v>1253</v>
      </c>
      <c r="O40" s="275">
        <v>2538</v>
      </c>
      <c r="P40" s="273">
        <v>33.799999999999997</v>
      </c>
      <c r="Q40" s="274">
        <v>31.4</v>
      </c>
      <c r="R40" s="275">
        <v>32.6</v>
      </c>
      <c r="S40" s="273">
        <v>1285</v>
      </c>
      <c r="T40" s="274">
        <v>1253</v>
      </c>
      <c r="U40" s="275">
        <v>2538</v>
      </c>
      <c r="V40" s="273">
        <v>8</v>
      </c>
      <c r="W40" s="274">
        <v>5</v>
      </c>
      <c r="X40" s="275">
        <v>6</v>
      </c>
      <c r="Y40" s="273">
        <v>51</v>
      </c>
      <c r="Z40" s="274">
        <v>119</v>
      </c>
      <c r="AA40" s="275">
        <v>170</v>
      </c>
      <c r="AB40" s="273">
        <v>16</v>
      </c>
      <c r="AC40" s="274">
        <v>12</v>
      </c>
      <c r="AD40" s="275">
        <v>13</v>
      </c>
      <c r="AE40" s="273">
        <v>51</v>
      </c>
      <c r="AF40" s="274">
        <v>119</v>
      </c>
      <c r="AG40" s="275">
        <v>170</v>
      </c>
      <c r="AH40" s="273">
        <v>25.7</v>
      </c>
      <c r="AI40" s="274">
        <v>24</v>
      </c>
      <c r="AJ40" s="275">
        <v>24.5</v>
      </c>
      <c r="AK40" s="273">
        <v>51</v>
      </c>
      <c r="AL40" s="274">
        <v>119</v>
      </c>
      <c r="AM40" s="275">
        <v>170</v>
      </c>
      <c r="AN40" s="273">
        <v>16</v>
      </c>
      <c r="AO40" s="274">
        <v>7</v>
      </c>
      <c r="AP40" s="275">
        <v>10</v>
      </c>
      <c r="AQ40" s="273">
        <v>25</v>
      </c>
      <c r="AR40" s="274">
        <v>69</v>
      </c>
      <c r="AS40" s="275">
        <v>94</v>
      </c>
      <c r="AT40" s="273">
        <v>16</v>
      </c>
      <c r="AU40" s="274">
        <v>7</v>
      </c>
      <c r="AV40" s="275">
        <v>10</v>
      </c>
      <c r="AW40" s="273">
        <v>25</v>
      </c>
      <c r="AX40" s="274">
        <v>69</v>
      </c>
      <c r="AY40" s="275">
        <v>94</v>
      </c>
      <c r="AZ40" s="273">
        <v>23.4</v>
      </c>
      <c r="BA40" s="274">
        <v>24.1</v>
      </c>
      <c r="BB40" s="275">
        <v>23.9</v>
      </c>
      <c r="BC40" s="273">
        <v>25</v>
      </c>
      <c r="BD40" s="274">
        <v>69</v>
      </c>
      <c r="BE40" s="275">
        <v>94</v>
      </c>
      <c r="BF40" s="273">
        <v>11</v>
      </c>
      <c r="BG40" s="274">
        <v>6</v>
      </c>
      <c r="BH40" s="275">
        <v>7</v>
      </c>
      <c r="BI40" s="273">
        <v>76</v>
      </c>
      <c r="BJ40" s="274">
        <v>188</v>
      </c>
      <c r="BK40" s="275">
        <v>264</v>
      </c>
      <c r="BL40" s="273">
        <v>16</v>
      </c>
      <c r="BM40" s="274">
        <v>10</v>
      </c>
      <c r="BN40" s="275">
        <v>12</v>
      </c>
      <c r="BO40" s="273">
        <v>76</v>
      </c>
      <c r="BP40" s="274">
        <v>188</v>
      </c>
      <c r="BQ40" s="275">
        <v>264</v>
      </c>
      <c r="BR40" s="273">
        <v>24.9</v>
      </c>
      <c r="BS40" s="274">
        <v>24</v>
      </c>
      <c r="BT40" s="275">
        <v>24.3</v>
      </c>
      <c r="BU40" s="273">
        <v>76</v>
      </c>
      <c r="BV40" s="274">
        <v>188</v>
      </c>
      <c r="BW40" s="275">
        <v>264</v>
      </c>
      <c r="BX40" s="273" t="s">
        <v>197</v>
      </c>
      <c r="BY40" s="274" t="s">
        <v>197</v>
      </c>
      <c r="BZ40" s="275" t="s">
        <v>197</v>
      </c>
      <c r="CA40" s="273">
        <v>8</v>
      </c>
      <c r="CB40" s="274">
        <v>30</v>
      </c>
      <c r="CC40" s="275">
        <v>38</v>
      </c>
      <c r="CD40" s="273" t="s">
        <v>197</v>
      </c>
      <c r="CE40" s="274" t="s">
        <v>197</v>
      </c>
      <c r="CF40" s="275" t="s">
        <v>197</v>
      </c>
      <c r="CG40" s="273">
        <v>8</v>
      </c>
      <c r="CH40" s="274">
        <v>30</v>
      </c>
      <c r="CI40" s="275">
        <v>38</v>
      </c>
      <c r="CJ40" s="273">
        <v>22.4</v>
      </c>
      <c r="CK40" s="274">
        <v>19</v>
      </c>
      <c r="CL40" s="275">
        <v>19.7</v>
      </c>
      <c r="CM40" s="273">
        <v>8</v>
      </c>
      <c r="CN40" s="274">
        <v>30</v>
      </c>
      <c r="CO40" s="275">
        <v>38</v>
      </c>
      <c r="CP40" s="273">
        <v>52</v>
      </c>
      <c r="CQ40" s="274">
        <v>35</v>
      </c>
      <c r="CR40" s="275">
        <v>43</v>
      </c>
      <c r="CS40" s="273">
        <v>1389</v>
      </c>
      <c r="CT40" s="274">
        <v>1495</v>
      </c>
      <c r="CU40" s="275">
        <v>2884</v>
      </c>
      <c r="CV40" s="273">
        <v>55</v>
      </c>
      <c r="CW40" s="274">
        <v>39</v>
      </c>
      <c r="CX40" s="275">
        <v>47</v>
      </c>
      <c r="CY40" s="273">
        <v>1389</v>
      </c>
      <c r="CZ40" s="274">
        <v>1495</v>
      </c>
      <c r="DA40" s="275">
        <v>2884</v>
      </c>
      <c r="DB40" s="273">
        <v>33.1</v>
      </c>
      <c r="DC40" s="274">
        <v>30.1</v>
      </c>
      <c r="DD40" s="275">
        <v>31.5</v>
      </c>
      <c r="DE40" s="273">
        <v>1389</v>
      </c>
      <c r="DF40" s="274">
        <v>1495</v>
      </c>
      <c r="DG40" s="275">
        <v>2884</v>
      </c>
    </row>
    <row r="41" spans="1:111" x14ac:dyDescent="0.35">
      <c r="A41" t="s">
        <v>85</v>
      </c>
      <c r="B41" t="s">
        <v>330</v>
      </c>
      <c r="C41" t="s">
        <v>324</v>
      </c>
      <c r="D41" s="273">
        <v>55</v>
      </c>
      <c r="E41" s="274">
        <v>42</v>
      </c>
      <c r="F41" s="275">
        <v>49</v>
      </c>
      <c r="G41" s="273">
        <v>1444</v>
      </c>
      <c r="H41" s="274">
        <v>1410</v>
      </c>
      <c r="I41" s="275">
        <v>2854</v>
      </c>
      <c r="J41" s="273">
        <v>58</v>
      </c>
      <c r="K41" s="274">
        <v>47</v>
      </c>
      <c r="L41" s="275">
        <v>52</v>
      </c>
      <c r="M41" s="273">
        <v>1444</v>
      </c>
      <c r="N41" s="274">
        <v>1410</v>
      </c>
      <c r="O41" s="275">
        <v>2854</v>
      </c>
      <c r="P41" s="273">
        <v>33.6</v>
      </c>
      <c r="Q41" s="274">
        <v>32</v>
      </c>
      <c r="R41" s="275">
        <v>32.799999999999997</v>
      </c>
      <c r="S41" s="273">
        <v>1444</v>
      </c>
      <c r="T41" s="274">
        <v>1410</v>
      </c>
      <c r="U41" s="275">
        <v>2854</v>
      </c>
      <c r="V41" s="273">
        <v>21</v>
      </c>
      <c r="W41" s="274">
        <v>11</v>
      </c>
      <c r="X41" s="275">
        <v>15</v>
      </c>
      <c r="Y41" s="273">
        <v>66</v>
      </c>
      <c r="Z41" s="274">
        <v>124</v>
      </c>
      <c r="AA41" s="275">
        <v>190</v>
      </c>
      <c r="AB41" s="273">
        <v>24</v>
      </c>
      <c r="AC41" s="274">
        <v>13</v>
      </c>
      <c r="AD41" s="275">
        <v>17</v>
      </c>
      <c r="AE41" s="273">
        <v>66</v>
      </c>
      <c r="AF41" s="274">
        <v>124</v>
      </c>
      <c r="AG41" s="275">
        <v>190</v>
      </c>
      <c r="AH41" s="273">
        <v>26.7</v>
      </c>
      <c r="AI41" s="274">
        <v>25.2</v>
      </c>
      <c r="AJ41" s="275">
        <v>25.7</v>
      </c>
      <c r="AK41" s="273">
        <v>66</v>
      </c>
      <c r="AL41" s="274">
        <v>124</v>
      </c>
      <c r="AM41" s="275">
        <v>190</v>
      </c>
      <c r="AN41" s="273">
        <v>28</v>
      </c>
      <c r="AO41" s="274">
        <v>6</v>
      </c>
      <c r="AP41" s="275">
        <v>11</v>
      </c>
      <c r="AQ41" s="273">
        <v>29</v>
      </c>
      <c r="AR41" s="274">
        <v>109</v>
      </c>
      <c r="AS41" s="275">
        <v>138</v>
      </c>
      <c r="AT41" s="273">
        <v>31</v>
      </c>
      <c r="AU41" s="274">
        <v>8</v>
      </c>
      <c r="AV41" s="275">
        <v>13</v>
      </c>
      <c r="AW41" s="273">
        <v>29</v>
      </c>
      <c r="AX41" s="274">
        <v>109</v>
      </c>
      <c r="AY41" s="275">
        <v>138</v>
      </c>
      <c r="AZ41" s="273">
        <v>25.3</v>
      </c>
      <c r="BA41" s="274">
        <v>23</v>
      </c>
      <c r="BB41" s="275">
        <v>23.5</v>
      </c>
      <c r="BC41" s="273">
        <v>29</v>
      </c>
      <c r="BD41" s="274">
        <v>109</v>
      </c>
      <c r="BE41" s="275">
        <v>138</v>
      </c>
      <c r="BF41" s="273">
        <v>23</v>
      </c>
      <c r="BG41" s="274">
        <v>9</v>
      </c>
      <c r="BH41" s="275">
        <v>13</v>
      </c>
      <c r="BI41" s="273">
        <v>95</v>
      </c>
      <c r="BJ41" s="274">
        <v>233</v>
      </c>
      <c r="BK41" s="275">
        <v>328</v>
      </c>
      <c r="BL41" s="273">
        <v>26</v>
      </c>
      <c r="BM41" s="274">
        <v>11</v>
      </c>
      <c r="BN41" s="275">
        <v>15</v>
      </c>
      <c r="BO41" s="273">
        <v>95</v>
      </c>
      <c r="BP41" s="274">
        <v>233</v>
      </c>
      <c r="BQ41" s="275">
        <v>328</v>
      </c>
      <c r="BR41" s="273">
        <v>26.3</v>
      </c>
      <c r="BS41" s="274">
        <v>24.2</v>
      </c>
      <c r="BT41" s="275">
        <v>24.8</v>
      </c>
      <c r="BU41" s="273">
        <v>95</v>
      </c>
      <c r="BV41" s="274">
        <v>233</v>
      </c>
      <c r="BW41" s="275">
        <v>328</v>
      </c>
      <c r="BX41" s="273" t="s">
        <v>197</v>
      </c>
      <c r="BY41" s="274" t="s">
        <v>197</v>
      </c>
      <c r="BZ41" s="275" t="s">
        <v>197</v>
      </c>
      <c r="CA41" s="273">
        <v>9</v>
      </c>
      <c r="CB41" s="274">
        <v>20</v>
      </c>
      <c r="CC41" s="275">
        <v>29</v>
      </c>
      <c r="CD41" s="273" t="s">
        <v>197</v>
      </c>
      <c r="CE41" s="274" t="s">
        <v>197</v>
      </c>
      <c r="CF41" s="275" t="s">
        <v>197</v>
      </c>
      <c r="CG41" s="273">
        <v>9</v>
      </c>
      <c r="CH41" s="274">
        <v>20</v>
      </c>
      <c r="CI41" s="275">
        <v>29</v>
      </c>
      <c r="CJ41" s="273">
        <v>17.7</v>
      </c>
      <c r="CK41" s="274">
        <v>19.5</v>
      </c>
      <c r="CL41" s="275">
        <v>18.899999999999999</v>
      </c>
      <c r="CM41" s="273">
        <v>9</v>
      </c>
      <c r="CN41" s="274">
        <v>20</v>
      </c>
      <c r="CO41" s="275">
        <v>29</v>
      </c>
      <c r="CP41" s="273">
        <v>51</v>
      </c>
      <c r="CQ41" s="274">
        <v>37</v>
      </c>
      <c r="CR41" s="275">
        <v>44</v>
      </c>
      <c r="CS41" s="273">
        <v>1598</v>
      </c>
      <c r="CT41" s="274">
        <v>1704</v>
      </c>
      <c r="CU41" s="275">
        <v>3302</v>
      </c>
      <c r="CV41" s="273">
        <v>54</v>
      </c>
      <c r="CW41" s="274">
        <v>40</v>
      </c>
      <c r="CX41" s="275">
        <v>47</v>
      </c>
      <c r="CY41" s="273">
        <v>1598</v>
      </c>
      <c r="CZ41" s="274">
        <v>1704</v>
      </c>
      <c r="DA41" s="275">
        <v>3302</v>
      </c>
      <c r="DB41" s="273">
        <v>32.799999999999997</v>
      </c>
      <c r="DC41" s="274">
        <v>30.6</v>
      </c>
      <c r="DD41" s="275">
        <v>31.7</v>
      </c>
      <c r="DE41" s="273">
        <v>1598</v>
      </c>
      <c r="DF41" s="274">
        <v>1704</v>
      </c>
      <c r="DG41" s="275">
        <v>3302</v>
      </c>
    </row>
    <row r="42" spans="1:111" x14ac:dyDescent="0.35">
      <c r="A42" t="s">
        <v>88</v>
      </c>
      <c r="B42" t="s">
        <v>333</v>
      </c>
      <c r="C42" t="s">
        <v>324</v>
      </c>
      <c r="D42" s="273">
        <v>55</v>
      </c>
      <c r="E42" s="274">
        <v>41</v>
      </c>
      <c r="F42" s="275">
        <v>48</v>
      </c>
      <c r="G42" s="273">
        <v>967</v>
      </c>
      <c r="H42" s="274">
        <v>953</v>
      </c>
      <c r="I42" s="275">
        <v>1920</v>
      </c>
      <c r="J42" s="273">
        <v>55</v>
      </c>
      <c r="K42" s="274">
        <v>43</v>
      </c>
      <c r="L42" s="275">
        <v>49</v>
      </c>
      <c r="M42" s="273">
        <v>967</v>
      </c>
      <c r="N42" s="274">
        <v>953</v>
      </c>
      <c r="O42" s="275">
        <v>1920</v>
      </c>
      <c r="P42" s="273">
        <v>35</v>
      </c>
      <c r="Q42" s="274">
        <v>33.200000000000003</v>
      </c>
      <c r="R42" s="275">
        <v>34.1</v>
      </c>
      <c r="S42" s="273">
        <v>967</v>
      </c>
      <c r="T42" s="274">
        <v>953</v>
      </c>
      <c r="U42" s="275">
        <v>1920</v>
      </c>
      <c r="V42" s="273" t="s">
        <v>197</v>
      </c>
      <c r="W42" s="274" t="s">
        <v>197</v>
      </c>
      <c r="X42" s="275" t="s">
        <v>197</v>
      </c>
      <c r="Y42" s="273">
        <v>26</v>
      </c>
      <c r="Z42" s="274">
        <v>62</v>
      </c>
      <c r="AA42" s="275">
        <v>88</v>
      </c>
      <c r="AB42" s="273" t="s">
        <v>197</v>
      </c>
      <c r="AC42" s="274" t="s">
        <v>197</v>
      </c>
      <c r="AD42" s="275" t="s">
        <v>197</v>
      </c>
      <c r="AE42" s="273">
        <v>26</v>
      </c>
      <c r="AF42" s="274">
        <v>62</v>
      </c>
      <c r="AG42" s="275">
        <v>88</v>
      </c>
      <c r="AH42" s="273">
        <v>26.9</v>
      </c>
      <c r="AI42" s="274">
        <v>24.4</v>
      </c>
      <c r="AJ42" s="275">
        <v>25.1</v>
      </c>
      <c r="AK42" s="273">
        <v>26</v>
      </c>
      <c r="AL42" s="274">
        <v>62</v>
      </c>
      <c r="AM42" s="275">
        <v>88</v>
      </c>
      <c r="AN42" s="273" t="s">
        <v>197</v>
      </c>
      <c r="AO42" s="274" t="s">
        <v>197</v>
      </c>
      <c r="AP42" s="275" t="s">
        <v>197</v>
      </c>
      <c r="AQ42" s="273">
        <v>8</v>
      </c>
      <c r="AR42" s="274">
        <v>34</v>
      </c>
      <c r="AS42" s="275">
        <v>42</v>
      </c>
      <c r="AT42" s="273" t="s">
        <v>197</v>
      </c>
      <c r="AU42" s="274" t="s">
        <v>197</v>
      </c>
      <c r="AV42" s="275" t="s">
        <v>197</v>
      </c>
      <c r="AW42" s="273">
        <v>8</v>
      </c>
      <c r="AX42" s="274">
        <v>34</v>
      </c>
      <c r="AY42" s="275">
        <v>42</v>
      </c>
      <c r="AZ42" s="273">
        <v>21.1</v>
      </c>
      <c r="BA42" s="274">
        <v>21.5</v>
      </c>
      <c r="BB42" s="275">
        <v>21.4</v>
      </c>
      <c r="BC42" s="273">
        <v>8</v>
      </c>
      <c r="BD42" s="274">
        <v>34</v>
      </c>
      <c r="BE42" s="275">
        <v>42</v>
      </c>
      <c r="BF42" s="273" t="s">
        <v>197</v>
      </c>
      <c r="BG42" s="274" t="s">
        <v>197</v>
      </c>
      <c r="BH42" s="275">
        <v>2</v>
      </c>
      <c r="BI42" s="273">
        <v>34</v>
      </c>
      <c r="BJ42" s="274">
        <v>96</v>
      </c>
      <c r="BK42" s="275">
        <v>130</v>
      </c>
      <c r="BL42" s="273" t="s">
        <v>197</v>
      </c>
      <c r="BM42" s="274" t="s">
        <v>197</v>
      </c>
      <c r="BN42" s="275">
        <v>2</v>
      </c>
      <c r="BO42" s="273">
        <v>34</v>
      </c>
      <c r="BP42" s="274">
        <v>96</v>
      </c>
      <c r="BQ42" s="275">
        <v>130</v>
      </c>
      <c r="BR42" s="273">
        <v>25.5</v>
      </c>
      <c r="BS42" s="274">
        <v>23.4</v>
      </c>
      <c r="BT42" s="275">
        <v>23.9</v>
      </c>
      <c r="BU42" s="273">
        <v>34</v>
      </c>
      <c r="BV42" s="274">
        <v>96</v>
      </c>
      <c r="BW42" s="275">
        <v>130</v>
      </c>
      <c r="BX42" s="273" t="s">
        <v>197</v>
      </c>
      <c r="BY42" s="274" t="s">
        <v>197</v>
      </c>
      <c r="BZ42" s="275" t="s">
        <v>197</v>
      </c>
      <c r="CA42" s="273">
        <v>10</v>
      </c>
      <c r="CB42" s="274">
        <v>33</v>
      </c>
      <c r="CC42" s="275">
        <v>43</v>
      </c>
      <c r="CD42" s="273" t="s">
        <v>197</v>
      </c>
      <c r="CE42" s="274" t="s">
        <v>197</v>
      </c>
      <c r="CF42" s="275" t="s">
        <v>197</v>
      </c>
      <c r="CG42" s="273">
        <v>10</v>
      </c>
      <c r="CH42" s="274">
        <v>33</v>
      </c>
      <c r="CI42" s="275">
        <v>43</v>
      </c>
      <c r="CJ42" s="273">
        <v>21.5</v>
      </c>
      <c r="CK42" s="274">
        <v>19.2</v>
      </c>
      <c r="CL42" s="275">
        <v>19.7</v>
      </c>
      <c r="CM42" s="273">
        <v>10</v>
      </c>
      <c r="CN42" s="274">
        <v>33</v>
      </c>
      <c r="CO42" s="275">
        <v>43</v>
      </c>
      <c r="CP42" s="273">
        <v>52</v>
      </c>
      <c r="CQ42" s="274">
        <v>36</v>
      </c>
      <c r="CR42" s="275">
        <v>44</v>
      </c>
      <c r="CS42" s="273">
        <v>1044</v>
      </c>
      <c r="CT42" s="274">
        <v>1109</v>
      </c>
      <c r="CU42" s="275">
        <v>2153</v>
      </c>
      <c r="CV42" s="273">
        <v>52</v>
      </c>
      <c r="CW42" s="274">
        <v>38</v>
      </c>
      <c r="CX42" s="275">
        <v>45</v>
      </c>
      <c r="CY42" s="273">
        <v>1044</v>
      </c>
      <c r="CZ42" s="274">
        <v>1109</v>
      </c>
      <c r="DA42" s="275">
        <v>2153</v>
      </c>
      <c r="DB42" s="273">
        <v>34.5</v>
      </c>
      <c r="DC42" s="274">
        <v>31.8</v>
      </c>
      <c r="DD42" s="275">
        <v>33.1</v>
      </c>
      <c r="DE42" s="273">
        <v>1044</v>
      </c>
      <c r="DF42" s="274">
        <v>1109</v>
      </c>
      <c r="DG42" s="275">
        <v>2153</v>
      </c>
    </row>
    <row r="43" spans="1:111" x14ac:dyDescent="0.35">
      <c r="A43" t="s">
        <v>90</v>
      </c>
      <c r="B43" t="s">
        <v>335</v>
      </c>
      <c r="C43" t="s">
        <v>324</v>
      </c>
      <c r="D43" s="273">
        <v>64</v>
      </c>
      <c r="E43" s="274">
        <v>44</v>
      </c>
      <c r="F43" s="275">
        <v>54</v>
      </c>
      <c r="G43" s="273">
        <v>1054</v>
      </c>
      <c r="H43" s="274">
        <v>1041</v>
      </c>
      <c r="I43" s="275">
        <v>2095</v>
      </c>
      <c r="J43" s="273">
        <v>66</v>
      </c>
      <c r="K43" s="274">
        <v>47</v>
      </c>
      <c r="L43" s="275">
        <v>57</v>
      </c>
      <c r="M43" s="273">
        <v>1054</v>
      </c>
      <c r="N43" s="274">
        <v>1041</v>
      </c>
      <c r="O43" s="275">
        <v>2095</v>
      </c>
      <c r="P43" s="273">
        <v>34.200000000000003</v>
      </c>
      <c r="Q43" s="274">
        <v>32.1</v>
      </c>
      <c r="R43" s="275">
        <v>33.200000000000003</v>
      </c>
      <c r="S43" s="273">
        <v>1054</v>
      </c>
      <c r="T43" s="274">
        <v>1041</v>
      </c>
      <c r="U43" s="275">
        <v>2095</v>
      </c>
      <c r="V43" s="273">
        <v>16</v>
      </c>
      <c r="W43" s="274">
        <v>10</v>
      </c>
      <c r="X43" s="275">
        <v>11</v>
      </c>
      <c r="Y43" s="273">
        <v>19</v>
      </c>
      <c r="Z43" s="274">
        <v>60</v>
      </c>
      <c r="AA43" s="275">
        <v>79</v>
      </c>
      <c r="AB43" s="273">
        <v>16</v>
      </c>
      <c r="AC43" s="274">
        <v>10</v>
      </c>
      <c r="AD43" s="275">
        <v>11</v>
      </c>
      <c r="AE43" s="273">
        <v>19</v>
      </c>
      <c r="AF43" s="274">
        <v>60</v>
      </c>
      <c r="AG43" s="275">
        <v>79</v>
      </c>
      <c r="AH43" s="273">
        <v>29.9</v>
      </c>
      <c r="AI43" s="274">
        <v>27.1</v>
      </c>
      <c r="AJ43" s="275">
        <v>27.8</v>
      </c>
      <c r="AK43" s="273">
        <v>19</v>
      </c>
      <c r="AL43" s="274">
        <v>60</v>
      </c>
      <c r="AM43" s="275">
        <v>79</v>
      </c>
      <c r="AN43" s="273">
        <v>33</v>
      </c>
      <c r="AO43" s="274">
        <v>11</v>
      </c>
      <c r="AP43" s="275">
        <v>15</v>
      </c>
      <c r="AQ43" s="273">
        <v>9</v>
      </c>
      <c r="AR43" s="274">
        <v>45</v>
      </c>
      <c r="AS43" s="275">
        <v>54</v>
      </c>
      <c r="AT43" s="273">
        <v>33</v>
      </c>
      <c r="AU43" s="274">
        <v>11</v>
      </c>
      <c r="AV43" s="275">
        <v>15</v>
      </c>
      <c r="AW43" s="273">
        <v>9</v>
      </c>
      <c r="AX43" s="274">
        <v>45</v>
      </c>
      <c r="AY43" s="275">
        <v>54</v>
      </c>
      <c r="AZ43" s="273">
        <v>26.6</v>
      </c>
      <c r="BA43" s="274">
        <v>24.2</v>
      </c>
      <c r="BB43" s="275">
        <v>24.6</v>
      </c>
      <c r="BC43" s="273">
        <v>9</v>
      </c>
      <c r="BD43" s="274">
        <v>45</v>
      </c>
      <c r="BE43" s="275">
        <v>54</v>
      </c>
      <c r="BF43" s="273">
        <v>21</v>
      </c>
      <c r="BG43" s="274">
        <v>10</v>
      </c>
      <c r="BH43" s="275">
        <v>13</v>
      </c>
      <c r="BI43" s="273">
        <v>28</v>
      </c>
      <c r="BJ43" s="274">
        <v>105</v>
      </c>
      <c r="BK43" s="275">
        <v>133</v>
      </c>
      <c r="BL43" s="273">
        <v>21</v>
      </c>
      <c r="BM43" s="274">
        <v>10</v>
      </c>
      <c r="BN43" s="275">
        <v>13</v>
      </c>
      <c r="BO43" s="273">
        <v>28</v>
      </c>
      <c r="BP43" s="274">
        <v>105</v>
      </c>
      <c r="BQ43" s="275">
        <v>133</v>
      </c>
      <c r="BR43" s="273">
        <v>28.8</v>
      </c>
      <c r="BS43" s="274">
        <v>25.9</v>
      </c>
      <c r="BT43" s="275">
        <v>26.5</v>
      </c>
      <c r="BU43" s="273">
        <v>28</v>
      </c>
      <c r="BV43" s="274">
        <v>105</v>
      </c>
      <c r="BW43" s="275">
        <v>133</v>
      </c>
      <c r="BX43" s="273" t="s">
        <v>197</v>
      </c>
      <c r="BY43" s="274" t="s">
        <v>197</v>
      </c>
      <c r="BZ43" s="275" t="s">
        <v>197</v>
      </c>
      <c r="CA43" s="273">
        <v>9</v>
      </c>
      <c r="CB43" s="274">
        <v>23</v>
      </c>
      <c r="CC43" s="275">
        <v>32</v>
      </c>
      <c r="CD43" s="273" t="s">
        <v>197</v>
      </c>
      <c r="CE43" s="274" t="s">
        <v>197</v>
      </c>
      <c r="CF43" s="275" t="s">
        <v>197</v>
      </c>
      <c r="CG43" s="273">
        <v>9</v>
      </c>
      <c r="CH43" s="274">
        <v>23</v>
      </c>
      <c r="CI43" s="275">
        <v>32</v>
      </c>
      <c r="CJ43" s="273">
        <v>19.3</v>
      </c>
      <c r="CK43" s="274">
        <v>21.3</v>
      </c>
      <c r="CL43" s="275">
        <v>20.8</v>
      </c>
      <c r="CM43" s="273">
        <v>9</v>
      </c>
      <c r="CN43" s="274">
        <v>23</v>
      </c>
      <c r="CO43" s="275">
        <v>32</v>
      </c>
      <c r="CP43" s="273">
        <v>62</v>
      </c>
      <c r="CQ43" s="274">
        <v>40</v>
      </c>
      <c r="CR43" s="275">
        <v>51</v>
      </c>
      <c r="CS43" s="273">
        <v>1098</v>
      </c>
      <c r="CT43" s="274">
        <v>1186</v>
      </c>
      <c r="CU43" s="275">
        <v>2284</v>
      </c>
      <c r="CV43" s="273">
        <v>64</v>
      </c>
      <c r="CW43" s="274">
        <v>43</v>
      </c>
      <c r="CX43" s="275">
        <v>53</v>
      </c>
      <c r="CY43" s="273">
        <v>1098</v>
      </c>
      <c r="CZ43" s="274">
        <v>1186</v>
      </c>
      <c r="DA43" s="275">
        <v>2284</v>
      </c>
      <c r="DB43" s="273">
        <v>33.9</v>
      </c>
      <c r="DC43" s="274">
        <v>31.3</v>
      </c>
      <c r="DD43" s="275">
        <v>32.5</v>
      </c>
      <c r="DE43" s="273">
        <v>1098</v>
      </c>
      <c r="DF43" s="274">
        <v>1186</v>
      </c>
      <c r="DG43" s="275">
        <v>2284</v>
      </c>
    </row>
    <row r="44" spans="1:111" x14ac:dyDescent="0.35">
      <c r="A44" t="s">
        <v>135</v>
      </c>
      <c r="B44" t="s">
        <v>380</v>
      </c>
      <c r="C44" t="s">
        <v>372</v>
      </c>
      <c r="D44" s="273">
        <v>68</v>
      </c>
      <c r="E44" s="274">
        <v>50</v>
      </c>
      <c r="F44" s="275">
        <v>59</v>
      </c>
      <c r="G44" s="273">
        <v>1484</v>
      </c>
      <c r="H44" s="274">
        <v>1366</v>
      </c>
      <c r="I44" s="275">
        <v>2850</v>
      </c>
      <c r="J44" s="273">
        <v>70</v>
      </c>
      <c r="K44" s="274">
        <v>56</v>
      </c>
      <c r="L44" s="275">
        <v>64</v>
      </c>
      <c r="M44" s="273">
        <v>1484</v>
      </c>
      <c r="N44" s="274">
        <v>1366</v>
      </c>
      <c r="O44" s="275">
        <v>2850</v>
      </c>
      <c r="P44" s="273">
        <v>35.799999999999997</v>
      </c>
      <c r="Q44" s="274">
        <v>33.5</v>
      </c>
      <c r="R44" s="275">
        <v>34.700000000000003</v>
      </c>
      <c r="S44" s="273">
        <v>1484</v>
      </c>
      <c r="T44" s="274">
        <v>1366</v>
      </c>
      <c r="U44" s="275">
        <v>2850</v>
      </c>
      <c r="V44" s="273">
        <v>23</v>
      </c>
      <c r="W44" s="274">
        <v>16</v>
      </c>
      <c r="X44" s="275">
        <v>18</v>
      </c>
      <c r="Y44" s="273">
        <v>47</v>
      </c>
      <c r="Z44" s="274">
        <v>135</v>
      </c>
      <c r="AA44" s="275">
        <v>182</v>
      </c>
      <c r="AB44" s="273">
        <v>26</v>
      </c>
      <c r="AC44" s="274">
        <v>18</v>
      </c>
      <c r="AD44" s="275">
        <v>20</v>
      </c>
      <c r="AE44" s="273">
        <v>47</v>
      </c>
      <c r="AF44" s="274">
        <v>135</v>
      </c>
      <c r="AG44" s="275">
        <v>182</v>
      </c>
      <c r="AH44" s="273">
        <v>27</v>
      </c>
      <c r="AI44" s="274">
        <v>27.5</v>
      </c>
      <c r="AJ44" s="275">
        <v>27.4</v>
      </c>
      <c r="AK44" s="273">
        <v>47</v>
      </c>
      <c r="AL44" s="274">
        <v>135</v>
      </c>
      <c r="AM44" s="275">
        <v>182</v>
      </c>
      <c r="AN44" s="273">
        <v>21</v>
      </c>
      <c r="AO44" s="274">
        <v>14</v>
      </c>
      <c r="AP44" s="275">
        <v>16</v>
      </c>
      <c r="AQ44" s="273">
        <v>62</v>
      </c>
      <c r="AR44" s="274">
        <v>132</v>
      </c>
      <c r="AS44" s="275">
        <v>194</v>
      </c>
      <c r="AT44" s="273">
        <v>23</v>
      </c>
      <c r="AU44" s="274">
        <v>18</v>
      </c>
      <c r="AV44" s="275">
        <v>20</v>
      </c>
      <c r="AW44" s="273">
        <v>62</v>
      </c>
      <c r="AX44" s="274">
        <v>132</v>
      </c>
      <c r="AY44" s="275">
        <v>194</v>
      </c>
      <c r="AZ44" s="273">
        <v>28.1</v>
      </c>
      <c r="BA44" s="274">
        <v>26.9</v>
      </c>
      <c r="BB44" s="275">
        <v>27.2</v>
      </c>
      <c r="BC44" s="273">
        <v>62</v>
      </c>
      <c r="BD44" s="274">
        <v>132</v>
      </c>
      <c r="BE44" s="275">
        <v>194</v>
      </c>
      <c r="BF44" s="273">
        <v>22</v>
      </c>
      <c r="BG44" s="274">
        <v>15</v>
      </c>
      <c r="BH44" s="275">
        <v>17</v>
      </c>
      <c r="BI44" s="273">
        <v>109</v>
      </c>
      <c r="BJ44" s="274">
        <v>267</v>
      </c>
      <c r="BK44" s="275">
        <v>376</v>
      </c>
      <c r="BL44" s="273">
        <v>24</v>
      </c>
      <c r="BM44" s="274">
        <v>18</v>
      </c>
      <c r="BN44" s="275">
        <v>20</v>
      </c>
      <c r="BO44" s="273">
        <v>109</v>
      </c>
      <c r="BP44" s="274">
        <v>267</v>
      </c>
      <c r="BQ44" s="275">
        <v>376</v>
      </c>
      <c r="BR44" s="273">
        <v>27.6</v>
      </c>
      <c r="BS44" s="274">
        <v>27.2</v>
      </c>
      <c r="BT44" s="275">
        <v>27.3</v>
      </c>
      <c r="BU44" s="273">
        <v>109</v>
      </c>
      <c r="BV44" s="274">
        <v>267</v>
      </c>
      <c r="BW44" s="275">
        <v>376</v>
      </c>
      <c r="BX44" s="273" t="s">
        <v>197</v>
      </c>
      <c r="BY44" s="274" t="s">
        <v>197</v>
      </c>
      <c r="BZ44" s="275" t="s">
        <v>197</v>
      </c>
      <c r="CA44" s="273">
        <v>20</v>
      </c>
      <c r="CB44" s="274">
        <v>38</v>
      </c>
      <c r="CC44" s="275">
        <v>58</v>
      </c>
      <c r="CD44" s="273" t="s">
        <v>197</v>
      </c>
      <c r="CE44" s="274" t="s">
        <v>197</v>
      </c>
      <c r="CF44" s="275" t="s">
        <v>197</v>
      </c>
      <c r="CG44" s="273">
        <v>20</v>
      </c>
      <c r="CH44" s="274">
        <v>38</v>
      </c>
      <c r="CI44" s="275">
        <v>58</v>
      </c>
      <c r="CJ44" s="273">
        <v>19.7</v>
      </c>
      <c r="CK44" s="274">
        <v>17.899999999999999</v>
      </c>
      <c r="CL44" s="275">
        <v>18.5</v>
      </c>
      <c r="CM44" s="273">
        <v>20</v>
      </c>
      <c r="CN44" s="274">
        <v>38</v>
      </c>
      <c r="CO44" s="275">
        <v>58</v>
      </c>
      <c r="CP44" s="273">
        <v>63</v>
      </c>
      <c r="CQ44" s="274">
        <v>43</v>
      </c>
      <c r="CR44" s="275">
        <v>53</v>
      </c>
      <c r="CS44" s="273">
        <v>1657</v>
      </c>
      <c r="CT44" s="274">
        <v>1715</v>
      </c>
      <c r="CU44" s="275">
        <v>3372</v>
      </c>
      <c r="CV44" s="273">
        <v>66</v>
      </c>
      <c r="CW44" s="274">
        <v>49</v>
      </c>
      <c r="CX44" s="275">
        <v>57</v>
      </c>
      <c r="CY44" s="273">
        <v>1657</v>
      </c>
      <c r="CZ44" s="274">
        <v>1715</v>
      </c>
      <c r="DA44" s="275">
        <v>3372</v>
      </c>
      <c r="DB44" s="273">
        <v>35</v>
      </c>
      <c r="DC44" s="274">
        <v>32.200000000000003</v>
      </c>
      <c r="DD44" s="275">
        <v>33.6</v>
      </c>
      <c r="DE44" s="273">
        <v>1657</v>
      </c>
      <c r="DF44" s="274">
        <v>1715</v>
      </c>
      <c r="DG44" s="275">
        <v>3372</v>
      </c>
    </row>
    <row r="45" spans="1:111" x14ac:dyDescent="0.35">
      <c r="A45" t="s">
        <v>128</v>
      </c>
      <c r="B45" t="s">
        <v>373</v>
      </c>
      <c r="C45" t="s">
        <v>372</v>
      </c>
      <c r="D45" s="273">
        <v>70</v>
      </c>
      <c r="E45" s="274">
        <v>49</v>
      </c>
      <c r="F45" s="275">
        <v>60</v>
      </c>
      <c r="G45" s="273">
        <v>705</v>
      </c>
      <c r="H45" s="274">
        <v>665</v>
      </c>
      <c r="I45" s="275">
        <v>1370</v>
      </c>
      <c r="J45" s="273">
        <v>71</v>
      </c>
      <c r="K45" s="274">
        <v>51</v>
      </c>
      <c r="L45" s="275">
        <v>61</v>
      </c>
      <c r="M45" s="273">
        <v>705</v>
      </c>
      <c r="N45" s="274">
        <v>665</v>
      </c>
      <c r="O45" s="275">
        <v>1370</v>
      </c>
      <c r="P45" s="273">
        <v>36.200000000000003</v>
      </c>
      <c r="Q45" s="274">
        <v>33.799999999999997</v>
      </c>
      <c r="R45" s="275">
        <v>35</v>
      </c>
      <c r="S45" s="273">
        <v>705</v>
      </c>
      <c r="T45" s="274">
        <v>665</v>
      </c>
      <c r="U45" s="275">
        <v>1370</v>
      </c>
      <c r="V45" s="273" t="s">
        <v>197</v>
      </c>
      <c r="W45" s="274" t="s">
        <v>197</v>
      </c>
      <c r="X45" s="275" t="s">
        <v>197</v>
      </c>
      <c r="Y45" s="273">
        <v>16</v>
      </c>
      <c r="Z45" s="274">
        <v>31</v>
      </c>
      <c r="AA45" s="275">
        <v>47</v>
      </c>
      <c r="AB45" s="273" t="s">
        <v>197</v>
      </c>
      <c r="AC45" s="274" t="s">
        <v>197</v>
      </c>
      <c r="AD45" s="275" t="s">
        <v>197</v>
      </c>
      <c r="AE45" s="273">
        <v>16</v>
      </c>
      <c r="AF45" s="274">
        <v>31</v>
      </c>
      <c r="AG45" s="275">
        <v>47</v>
      </c>
      <c r="AH45" s="273">
        <v>23.1</v>
      </c>
      <c r="AI45" s="274">
        <v>29.7</v>
      </c>
      <c r="AJ45" s="275">
        <v>27.5</v>
      </c>
      <c r="AK45" s="273">
        <v>16</v>
      </c>
      <c r="AL45" s="274">
        <v>31</v>
      </c>
      <c r="AM45" s="275">
        <v>47</v>
      </c>
      <c r="AN45" s="273" t="s">
        <v>197</v>
      </c>
      <c r="AO45" s="274" t="s">
        <v>197</v>
      </c>
      <c r="AP45" s="275" t="s">
        <v>197</v>
      </c>
      <c r="AQ45" s="273">
        <v>7</v>
      </c>
      <c r="AR45" s="274">
        <v>22</v>
      </c>
      <c r="AS45" s="275">
        <v>29</v>
      </c>
      <c r="AT45" s="273" t="s">
        <v>197</v>
      </c>
      <c r="AU45" s="274" t="s">
        <v>197</v>
      </c>
      <c r="AV45" s="275" t="s">
        <v>197</v>
      </c>
      <c r="AW45" s="273">
        <v>7</v>
      </c>
      <c r="AX45" s="274">
        <v>22</v>
      </c>
      <c r="AY45" s="275">
        <v>29</v>
      </c>
      <c r="AZ45" s="273">
        <v>27.7</v>
      </c>
      <c r="BA45" s="274">
        <v>24.4</v>
      </c>
      <c r="BB45" s="275">
        <v>25.2</v>
      </c>
      <c r="BC45" s="273">
        <v>7</v>
      </c>
      <c r="BD45" s="274">
        <v>22</v>
      </c>
      <c r="BE45" s="275">
        <v>29</v>
      </c>
      <c r="BF45" s="273" t="s">
        <v>197</v>
      </c>
      <c r="BG45" s="274" t="s">
        <v>197</v>
      </c>
      <c r="BH45" s="275">
        <v>8</v>
      </c>
      <c r="BI45" s="273">
        <v>23</v>
      </c>
      <c r="BJ45" s="274">
        <v>53</v>
      </c>
      <c r="BK45" s="275">
        <v>76</v>
      </c>
      <c r="BL45" s="273" t="s">
        <v>197</v>
      </c>
      <c r="BM45" s="274" t="s">
        <v>197</v>
      </c>
      <c r="BN45" s="275">
        <v>8</v>
      </c>
      <c r="BO45" s="273">
        <v>23</v>
      </c>
      <c r="BP45" s="274">
        <v>53</v>
      </c>
      <c r="BQ45" s="275">
        <v>76</v>
      </c>
      <c r="BR45" s="273">
        <v>24.5</v>
      </c>
      <c r="BS45" s="274">
        <v>27.5</v>
      </c>
      <c r="BT45" s="275">
        <v>26.6</v>
      </c>
      <c r="BU45" s="273">
        <v>23</v>
      </c>
      <c r="BV45" s="274">
        <v>53</v>
      </c>
      <c r="BW45" s="275">
        <v>76</v>
      </c>
      <c r="BX45" s="273" t="s">
        <v>197</v>
      </c>
      <c r="BY45" s="274" t="s">
        <v>197</v>
      </c>
      <c r="BZ45" s="275" t="s">
        <v>197</v>
      </c>
      <c r="CA45" s="273">
        <v>3</v>
      </c>
      <c r="CB45" s="274">
        <v>15</v>
      </c>
      <c r="CC45" s="275">
        <v>18</v>
      </c>
      <c r="CD45" s="273" t="s">
        <v>197</v>
      </c>
      <c r="CE45" s="274" t="s">
        <v>197</v>
      </c>
      <c r="CF45" s="275">
        <v>17</v>
      </c>
      <c r="CG45" s="273">
        <v>3</v>
      </c>
      <c r="CH45" s="274">
        <v>15</v>
      </c>
      <c r="CI45" s="275">
        <v>18</v>
      </c>
      <c r="CJ45" s="273">
        <v>18.3</v>
      </c>
      <c r="CK45" s="274">
        <v>23.5</v>
      </c>
      <c r="CL45" s="275">
        <v>22.7</v>
      </c>
      <c r="CM45" s="273">
        <v>3</v>
      </c>
      <c r="CN45" s="274">
        <v>15</v>
      </c>
      <c r="CO45" s="275">
        <v>18</v>
      </c>
      <c r="CP45" s="273">
        <v>67</v>
      </c>
      <c r="CQ45" s="274">
        <v>45</v>
      </c>
      <c r="CR45" s="275">
        <v>56</v>
      </c>
      <c r="CS45" s="273">
        <v>755</v>
      </c>
      <c r="CT45" s="274">
        <v>754</v>
      </c>
      <c r="CU45" s="275">
        <v>1509</v>
      </c>
      <c r="CV45" s="273">
        <v>68</v>
      </c>
      <c r="CW45" s="274">
        <v>47</v>
      </c>
      <c r="CX45" s="275">
        <v>58</v>
      </c>
      <c r="CY45" s="273">
        <v>755</v>
      </c>
      <c r="CZ45" s="274">
        <v>754</v>
      </c>
      <c r="DA45" s="275">
        <v>1509</v>
      </c>
      <c r="DB45" s="273">
        <v>35.700000000000003</v>
      </c>
      <c r="DC45" s="274">
        <v>33.200000000000003</v>
      </c>
      <c r="DD45" s="275">
        <v>34.5</v>
      </c>
      <c r="DE45" s="273">
        <v>755</v>
      </c>
      <c r="DF45" s="274">
        <v>754</v>
      </c>
      <c r="DG45" s="275">
        <v>1509</v>
      </c>
    </row>
    <row r="46" spans="1:111" x14ac:dyDescent="0.35">
      <c r="A46" t="s">
        <v>143</v>
      </c>
      <c r="B46" t="s">
        <v>388</v>
      </c>
      <c r="C46" t="s">
        <v>372</v>
      </c>
      <c r="D46" s="273">
        <v>72</v>
      </c>
      <c r="E46" s="274">
        <v>54</v>
      </c>
      <c r="F46" s="275">
        <v>63</v>
      </c>
      <c r="G46" s="273">
        <v>901</v>
      </c>
      <c r="H46" s="274">
        <v>950</v>
      </c>
      <c r="I46" s="275">
        <v>1851</v>
      </c>
      <c r="J46" s="273">
        <v>73</v>
      </c>
      <c r="K46" s="274">
        <v>57</v>
      </c>
      <c r="L46" s="275">
        <v>65</v>
      </c>
      <c r="M46" s="273">
        <v>901</v>
      </c>
      <c r="N46" s="274">
        <v>950</v>
      </c>
      <c r="O46" s="275">
        <v>1851</v>
      </c>
      <c r="P46" s="273">
        <v>35.9</v>
      </c>
      <c r="Q46" s="274">
        <v>34.200000000000003</v>
      </c>
      <c r="R46" s="275">
        <v>35</v>
      </c>
      <c r="S46" s="273">
        <v>901</v>
      </c>
      <c r="T46" s="274">
        <v>950</v>
      </c>
      <c r="U46" s="275">
        <v>1851</v>
      </c>
      <c r="V46" s="273" t="s">
        <v>197</v>
      </c>
      <c r="W46" s="274" t="s">
        <v>197</v>
      </c>
      <c r="X46" s="275">
        <v>26</v>
      </c>
      <c r="Y46" s="273">
        <v>17</v>
      </c>
      <c r="Z46" s="274">
        <v>45</v>
      </c>
      <c r="AA46" s="275">
        <v>62</v>
      </c>
      <c r="AB46" s="273" t="s">
        <v>197</v>
      </c>
      <c r="AC46" s="274" t="s">
        <v>197</v>
      </c>
      <c r="AD46" s="275">
        <v>27</v>
      </c>
      <c r="AE46" s="273">
        <v>17</v>
      </c>
      <c r="AF46" s="274">
        <v>45</v>
      </c>
      <c r="AG46" s="275">
        <v>62</v>
      </c>
      <c r="AH46" s="273">
        <v>31.6</v>
      </c>
      <c r="AI46" s="274">
        <v>30</v>
      </c>
      <c r="AJ46" s="275">
        <v>30.4</v>
      </c>
      <c r="AK46" s="273">
        <v>17</v>
      </c>
      <c r="AL46" s="274">
        <v>45</v>
      </c>
      <c r="AM46" s="275">
        <v>62</v>
      </c>
      <c r="AN46" s="273" t="s">
        <v>197</v>
      </c>
      <c r="AO46" s="274" t="s">
        <v>197</v>
      </c>
      <c r="AP46" s="275">
        <v>11</v>
      </c>
      <c r="AQ46" s="273">
        <v>19</v>
      </c>
      <c r="AR46" s="274">
        <v>57</v>
      </c>
      <c r="AS46" s="275">
        <v>76</v>
      </c>
      <c r="AT46" s="273" t="s">
        <v>197</v>
      </c>
      <c r="AU46" s="274" t="s">
        <v>197</v>
      </c>
      <c r="AV46" s="275">
        <v>12</v>
      </c>
      <c r="AW46" s="273">
        <v>19</v>
      </c>
      <c r="AX46" s="274">
        <v>57</v>
      </c>
      <c r="AY46" s="275">
        <v>76</v>
      </c>
      <c r="AZ46" s="273">
        <v>28.4</v>
      </c>
      <c r="BA46" s="274">
        <v>26.4</v>
      </c>
      <c r="BB46" s="275">
        <v>26.9</v>
      </c>
      <c r="BC46" s="273">
        <v>19</v>
      </c>
      <c r="BD46" s="274">
        <v>57</v>
      </c>
      <c r="BE46" s="275">
        <v>76</v>
      </c>
      <c r="BF46" s="273">
        <v>22</v>
      </c>
      <c r="BG46" s="274">
        <v>16</v>
      </c>
      <c r="BH46" s="275">
        <v>17</v>
      </c>
      <c r="BI46" s="273">
        <v>36</v>
      </c>
      <c r="BJ46" s="274">
        <v>102</v>
      </c>
      <c r="BK46" s="275">
        <v>138</v>
      </c>
      <c r="BL46" s="273">
        <v>22</v>
      </c>
      <c r="BM46" s="274">
        <v>18</v>
      </c>
      <c r="BN46" s="275">
        <v>19</v>
      </c>
      <c r="BO46" s="273">
        <v>36</v>
      </c>
      <c r="BP46" s="274">
        <v>102</v>
      </c>
      <c r="BQ46" s="275">
        <v>138</v>
      </c>
      <c r="BR46" s="273">
        <v>29.9</v>
      </c>
      <c r="BS46" s="274">
        <v>28</v>
      </c>
      <c r="BT46" s="275">
        <v>28.5</v>
      </c>
      <c r="BU46" s="273">
        <v>36</v>
      </c>
      <c r="BV46" s="274">
        <v>102</v>
      </c>
      <c r="BW46" s="275">
        <v>138</v>
      </c>
      <c r="BX46" s="273" t="s">
        <v>197</v>
      </c>
      <c r="BY46" s="274" t="s">
        <v>197</v>
      </c>
      <c r="BZ46" s="275" t="s">
        <v>197</v>
      </c>
      <c r="CA46" s="273">
        <v>7</v>
      </c>
      <c r="CB46" s="274">
        <v>18</v>
      </c>
      <c r="CC46" s="275">
        <v>25</v>
      </c>
      <c r="CD46" s="273" t="s">
        <v>197</v>
      </c>
      <c r="CE46" s="274" t="s">
        <v>197</v>
      </c>
      <c r="CF46" s="275" t="s">
        <v>197</v>
      </c>
      <c r="CG46" s="273">
        <v>7</v>
      </c>
      <c r="CH46" s="274">
        <v>18</v>
      </c>
      <c r="CI46" s="275">
        <v>25</v>
      </c>
      <c r="CJ46" s="273">
        <v>17.899999999999999</v>
      </c>
      <c r="CK46" s="274">
        <v>21.4</v>
      </c>
      <c r="CL46" s="275">
        <v>20.399999999999999</v>
      </c>
      <c r="CM46" s="273">
        <v>7</v>
      </c>
      <c r="CN46" s="274">
        <v>18</v>
      </c>
      <c r="CO46" s="275">
        <v>25</v>
      </c>
      <c r="CP46" s="273">
        <v>69</v>
      </c>
      <c r="CQ46" s="274">
        <v>49</v>
      </c>
      <c r="CR46" s="275">
        <v>59</v>
      </c>
      <c r="CS46" s="273">
        <v>964</v>
      </c>
      <c r="CT46" s="274">
        <v>1087</v>
      </c>
      <c r="CU46" s="275">
        <v>2051</v>
      </c>
      <c r="CV46" s="273">
        <v>70</v>
      </c>
      <c r="CW46" s="274">
        <v>52</v>
      </c>
      <c r="CX46" s="275">
        <v>61</v>
      </c>
      <c r="CY46" s="273">
        <v>964</v>
      </c>
      <c r="CZ46" s="274">
        <v>1087</v>
      </c>
      <c r="DA46" s="275">
        <v>2051</v>
      </c>
      <c r="DB46" s="273">
        <v>35.5</v>
      </c>
      <c r="DC46" s="274">
        <v>33.299999999999997</v>
      </c>
      <c r="DD46" s="275">
        <v>34.4</v>
      </c>
      <c r="DE46" s="273">
        <v>964</v>
      </c>
      <c r="DF46" s="274">
        <v>1087</v>
      </c>
      <c r="DG46" s="275">
        <v>2051</v>
      </c>
    </row>
    <row r="47" spans="1:111" x14ac:dyDescent="0.35">
      <c r="A47" t="s">
        <v>139</v>
      </c>
      <c r="B47" t="s">
        <v>384</v>
      </c>
      <c r="C47" t="s">
        <v>372</v>
      </c>
      <c r="D47" s="273">
        <v>58</v>
      </c>
      <c r="E47" s="274">
        <v>43</v>
      </c>
      <c r="F47" s="275">
        <v>51</v>
      </c>
      <c r="G47" s="273">
        <v>866</v>
      </c>
      <c r="H47" s="274">
        <v>814</v>
      </c>
      <c r="I47" s="275">
        <v>1680</v>
      </c>
      <c r="J47" s="273">
        <v>61</v>
      </c>
      <c r="K47" s="274">
        <v>50</v>
      </c>
      <c r="L47" s="275">
        <v>56</v>
      </c>
      <c r="M47" s="273">
        <v>866</v>
      </c>
      <c r="N47" s="274">
        <v>814</v>
      </c>
      <c r="O47" s="275">
        <v>1680</v>
      </c>
      <c r="P47" s="273">
        <v>35.4</v>
      </c>
      <c r="Q47" s="274">
        <v>33.6</v>
      </c>
      <c r="R47" s="275">
        <v>34.5</v>
      </c>
      <c r="S47" s="273">
        <v>866</v>
      </c>
      <c r="T47" s="274">
        <v>814</v>
      </c>
      <c r="U47" s="275">
        <v>1680</v>
      </c>
      <c r="V47" s="273">
        <v>34</v>
      </c>
      <c r="W47" s="274">
        <v>21</v>
      </c>
      <c r="X47" s="275">
        <v>25</v>
      </c>
      <c r="Y47" s="273">
        <v>32</v>
      </c>
      <c r="Z47" s="274">
        <v>63</v>
      </c>
      <c r="AA47" s="275">
        <v>95</v>
      </c>
      <c r="AB47" s="273">
        <v>38</v>
      </c>
      <c r="AC47" s="274">
        <v>22</v>
      </c>
      <c r="AD47" s="275">
        <v>27</v>
      </c>
      <c r="AE47" s="273">
        <v>32</v>
      </c>
      <c r="AF47" s="274">
        <v>63</v>
      </c>
      <c r="AG47" s="275">
        <v>95</v>
      </c>
      <c r="AH47" s="273">
        <v>31.1</v>
      </c>
      <c r="AI47" s="274">
        <v>27.5</v>
      </c>
      <c r="AJ47" s="275">
        <v>28.7</v>
      </c>
      <c r="AK47" s="273">
        <v>32</v>
      </c>
      <c r="AL47" s="274">
        <v>63</v>
      </c>
      <c r="AM47" s="275">
        <v>95</v>
      </c>
      <c r="AN47" s="273">
        <v>24</v>
      </c>
      <c r="AO47" s="274">
        <v>15</v>
      </c>
      <c r="AP47" s="275">
        <v>17</v>
      </c>
      <c r="AQ47" s="273">
        <v>37</v>
      </c>
      <c r="AR47" s="274">
        <v>95</v>
      </c>
      <c r="AS47" s="275">
        <v>132</v>
      </c>
      <c r="AT47" s="273">
        <v>27</v>
      </c>
      <c r="AU47" s="274">
        <v>18</v>
      </c>
      <c r="AV47" s="275">
        <v>20</v>
      </c>
      <c r="AW47" s="273">
        <v>37</v>
      </c>
      <c r="AX47" s="274">
        <v>95</v>
      </c>
      <c r="AY47" s="275">
        <v>132</v>
      </c>
      <c r="AZ47" s="273">
        <v>26.8</v>
      </c>
      <c r="BA47" s="274">
        <v>27</v>
      </c>
      <c r="BB47" s="275">
        <v>26.9</v>
      </c>
      <c r="BC47" s="273">
        <v>37</v>
      </c>
      <c r="BD47" s="274">
        <v>95</v>
      </c>
      <c r="BE47" s="275">
        <v>132</v>
      </c>
      <c r="BF47" s="273">
        <v>29</v>
      </c>
      <c r="BG47" s="274">
        <v>17</v>
      </c>
      <c r="BH47" s="275">
        <v>21</v>
      </c>
      <c r="BI47" s="273">
        <v>69</v>
      </c>
      <c r="BJ47" s="274">
        <v>158</v>
      </c>
      <c r="BK47" s="275">
        <v>227</v>
      </c>
      <c r="BL47" s="273">
        <v>32</v>
      </c>
      <c r="BM47" s="274">
        <v>20</v>
      </c>
      <c r="BN47" s="275">
        <v>23</v>
      </c>
      <c r="BO47" s="273">
        <v>69</v>
      </c>
      <c r="BP47" s="274">
        <v>158</v>
      </c>
      <c r="BQ47" s="275">
        <v>227</v>
      </c>
      <c r="BR47" s="273">
        <v>28.8</v>
      </c>
      <c r="BS47" s="274">
        <v>27.2</v>
      </c>
      <c r="BT47" s="275">
        <v>27.7</v>
      </c>
      <c r="BU47" s="273">
        <v>69</v>
      </c>
      <c r="BV47" s="274">
        <v>158</v>
      </c>
      <c r="BW47" s="275">
        <v>227</v>
      </c>
      <c r="BX47" s="273" t="s">
        <v>197</v>
      </c>
      <c r="BY47" s="274" t="s">
        <v>197</v>
      </c>
      <c r="BZ47" s="275" t="s">
        <v>197</v>
      </c>
      <c r="CA47" s="273">
        <v>8</v>
      </c>
      <c r="CB47" s="274">
        <v>16</v>
      </c>
      <c r="CC47" s="275">
        <v>24</v>
      </c>
      <c r="CD47" s="273" t="s">
        <v>197</v>
      </c>
      <c r="CE47" s="274" t="s">
        <v>197</v>
      </c>
      <c r="CF47" s="275">
        <v>13</v>
      </c>
      <c r="CG47" s="273">
        <v>8</v>
      </c>
      <c r="CH47" s="274">
        <v>16</v>
      </c>
      <c r="CI47" s="275">
        <v>24</v>
      </c>
      <c r="CJ47" s="273">
        <v>21</v>
      </c>
      <c r="CK47" s="274">
        <v>22.9</v>
      </c>
      <c r="CL47" s="275">
        <v>22.3</v>
      </c>
      <c r="CM47" s="273">
        <v>8</v>
      </c>
      <c r="CN47" s="274">
        <v>16</v>
      </c>
      <c r="CO47" s="275">
        <v>24</v>
      </c>
      <c r="CP47" s="273">
        <v>55</v>
      </c>
      <c r="CQ47" s="274">
        <v>38</v>
      </c>
      <c r="CR47" s="275">
        <v>46</v>
      </c>
      <c r="CS47" s="273">
        <v>985</v>
      </c>
      <c r="CT47" s="274">
        <v>1015</v>
      </c>
      <c r="CU47" s="275">
        <v>2000</v>
      </c>
      <c r="CV47" s="273">
        <v>59</v>
      </c>
      <c r="CW47" s="274">
        <v>44</v>
      </c>
      <c r="CX47" s="275">
        <v>51</v>
      </c>
      <c r="CY47" s="273">
        <v>985</v>
      </c>
      <c r="CZ47" s="274">
        <v>1015</v>
      </c>
      <c r="DA47" s="275">
        <v>2000</v>
      </c>
      <c r="DB47" s="273">
        <v>34.799999999999997</v>
      </c>
      <c r="DC47" s="274">
        <v>32.299999999999997</v>
      </c>
      <c r="DD47" s="275">
        <v>33.5</v>
      </c>
      <c r="DE47" s="273">
        <v>985</v>
      </c>
      <c r="DF47" s="274">
        <v>1015</v>
      </c>
      <c r="DG47" s="275">
        <v>2000</v>
      </c>
    </row>
    <row r="48" spans="1:111" x14ac:dyDescent="0.35">
      <c r="A48" t="s">
        <v>140</v>
      </c>
      <c r="B48" t="s">
        <v>385</v>
      </c>
      <c r="C48" t="s">
        <v>372</v>
      </c>
      <c r="D48" s="273">
        <v>59</v>
      </c>
      <c r="E48" s="274">
        <v>48</v>
      </c>
      <c r="F48" s="275">
        <v>54</v>
      </c>
      <c r="G48" s="273">
        <v>1049</v>
      </c>
      <c r="H48" s="274">
        <v>943</v>
      </c>
      <c r="I48" s="275">
        <v>1992</v>
      </c>
      <c r="J48" s="273">
        <v>61</v>
      </c>
      <c r="K48" s="274">
        <v>50</v>
      </c>
      <c r="L48" s="275">
        <v>56</v>
      </c>
      <c r="M48" s="273">
        <v>1049</v>
      </c>
      <c r="N48" s="274">
        <v>943</v>
      </c>
      <c r="O48" s="275">
        <v>1992</v>
      </c>
      <c r="P48" s="273">
        <v>33.5</v>
      </c>
      <c r="Q48" s="274">
        <v>32.1</v>
      </c>
      <c r="R48" s="275">
        <v>32.799999999999997</v>
      </c>
      <c r="S48" s="273">
        <v>1049</v>
      </c>
      <c r="T48" s="274">
        <v>943</v>
      </c>
      <c r="U48" s="275">
        <v>1992</v>
      </c>
      <c r="V48" s="273">
        <v>17</v>
      </c>
      <c r="W48" s="274">
        <v>15</v>
      </c>
      <c r="X48" s="275">
        <v>16</v>
      </c>
      <c r="Y48" s="273">
        <v>24</v>
      </c>
      <c r="Z48" s="274">
        <v>66</v>
      </c>
      <c r="AA48" s="275">
        <v>90</v>
      </c>
      <c r="AB48" s="273">
        <v>17</v>
      </c>
      <c r="AC48" s="274">
        <v>18</v>
      </c>
      <c r="AD48" s="275">
        <v>18</v>
      </c>
      <c r="AE48" s="273">
        <v>24</v>
      </c>
      <c r="AF48" s="274">
        <v>66</v>
      </c>
      <c r="AG48" s="275">
        <v>90</v>
      </c>
      <c r="AH48" s="273">
        <v>26.8</v>
      </c>
      <c r="AI48" s="274">
        <v>26.9</v>
      </c>
      <c r="AJ48" s="275">
        <v>26.9</v>
      </c>
      <c r="AK48" s="273">
        <v>24</v>
      </c>
      <c r="AL48" s="274">
        <v>66</v>
      </c>
      <c r="AM48" s="275">
        <v>90</v>
      </c>
      <c r="AN48" s="273">
        <v>18</v>
      </c>
      <c r="AO48" s="274">
        <v>13</v>
      </c>
      <c r="AP48" s="275">
        <v>14</v>
      </c>
      <c r="AQ48" s="273">
        <v>45</v>
      </c>
      <c r="AR48" s="274">
        <v>95</v>
      </c>
      <c r="AS48" s="275">
        <v>140</v>
      </c>
      <c r="AT48" s="273">
        <v>18</v>
      </c>
      <c r="AU48" s="274">
        <v>13</v>
      </c>
      <c r="AV48" s="275">
        <v>14</v>
      </c>
      <c r="AW48" s="273">
        <v>45</v>
      </c>
      <c r="AX48" s="274">
        <v>95</v>
      </c>
      <c r="AY48" s="275">
        <v>140</v>
      </c>
      <c r="AZ48" s="273">
        <v>27.4</v>
      </c>
      <c r="BA48" s="274">
        <v>26.2</v>
      </c>
      <c r="BB48" s="275">
        <v>26.6</v>
      </c>
      <c r="BC48" s="273">
        <v>45</v>
      </c>
      <c r="BD48" s="274">
        <v>95</v>
      </c>
      <c r="BE48" s="275">
        <v>140</v>
      </c>
      <c r="BF48" s="273">
        <v>17</v>
      </c>
      <c r="BG48" s="274">
        <v>14</v>
      </c>
      <c r="BH48" s="275">
        <v>15</v>
      </c>
      <c r="BI48" s="273">
        <v>69</v>
      </c>
      <c r="BJ48" s="274">
        <v>161</v>
      </c>
      <c r="BK48" s="275">
        <v>230</v>
      </c>
      <c r="BL48" s="273">
        <v>17</v>
      </c>
      <c r="BM48" s="274">
        <v>15</v>
      </c>
      <c r="BN48" s="275">
        <v>16</v>
      </c>
      <c r="BO48" s="273">
        <v>69</v>
      </c>
      <c r="BP48" s="274">
        <v>161</v>
      </c>
      <c r="BQ48" s="275">
        <v>230</v>
      </c>
      <c r="BR48" s="273">
        <v>27.2</v>
      </c>
      <c r="BS48" s="274">
        <v>26.5</v>
      </c>
      <c r="BT48" s="275">
        <v>26.7</v>
      </c>
      <c r="BU48" s="273">
        <v>69</v>
      </c>
      <c r="BV48" s="274">
        <v>161</v>
      </c>
      <c r="BW48" s="275">
        <v>230</v>
      </c>
      <c r="BX48" s="273" t="s">
        <v>197</v>
      </c>
      <c r="BY48" s="274" t="s">
        <v>197</v>
      </c>
      <c r="BZ48" s="275" t="s">
        <v>197</v>
      </c>
      <c r="CA48" s="273">
        <v>12</v>
      </c>
      <c r="CB48" s="274">
        <v>29</v>
      </c>
      <c r="CC48" s="275">
        <v>41</v>
      </c>
      <c r="CD48" s="273" t="s">
        <v>197</v>
      </c>
      <c r="CE48" s="274" t="s">
        <v>197</v>
      </c>
      <c r="CF48" s="275" t="s">
        <v>197</v>
      </c>
      <c r="CG48" s="273">
        <v>12</v>
      </c>
      <c r="CH48" s="274">
        <v>29</v>
      </c>
      <c r="CI48" s="275">
        <v>41</v>
      </c>
      <c r="CJ48" s="273">
        <v>19.100000000000001</v>
      </c>
      <c r="CK48" s="274">
        <v>17.5</v>
      </c>
      <c r="CL48" s="275">
        <v>18</v>
      </c>
      <c r="CM48" s="273">
        <v>12</v>
      </c>
      <c r="CN48" s="274">
        <v>29</v>
      </c>
      <c r="CO48" s="275">
        <v>41</v>
      </c>
      <c r="CP48" s="273">
        <v>55</v>
      </c>
      <c r="CQ48" s="274">
        <v>41</v>
      </c>
      <c r="CR48" s="275">
        <v>48</v>
      </c>
      <c r="CS48" s="273">
        <v>1166</v>
      </c>
      <c r="CT48" s="274">
        <v>1160</v>
      </c>
      <c r="CU48" s="275">
        <v>2326</v>
      </c>
      <c r="CV48" s="273">
        <v>56</v>
      </c>
      <c r="CW48" s="274">
        <v>43</v>
      </c>
      <c r="CX48" s="275">
        <v>50</v>
      </c>
      <c r="CY48" s="273">
        <v>1166</v>
      </c>
      <c r="CZ48" s="274">
        <v>1160</v>
      </c>
      <c r="DA48" s="275">
        <v>2326</v>
      </c>
      <c r="DB48" s="273">
        <v>32.799999999999997</v>
      </c>
      <c r="DC48" s="274">
        <v>30.8</v>
      </c>
      <c r="DD48" s="275">
        <v>31.8</v>
      </c>
      <c r="DE48" s="273">
        <v>1166</v>
      </c>
      <c r="DF48" s="274">
        <v>1160</v>
      </c>
      <c r="DG48" s="275">
        <v>2326</v>
      </c>
    </row>
    <row r="49" spans="1:111" x14ac:dyDescent="0.35">
      <c r="A49" t="s">
        <v>145</v>
      </c>
      <c r="B49" t="s">
        <v>390</v>
      </c>
      <c r="C49" t="s">
        <v>372</v>
      </c>
      <c r="D49" s="273">
        <v>66</v>
      </c>
      <c r="E49" s="274">
        <v>51</v>
      </c>
      <c r="F49" s="275">
        <v>59</v>
      </c>
      <c r="G49" s="273">
        <v>757</v>
      </c>
      <c r="H49" s="274">
        <v>741</v>
      </c>
      <c r="I49" s="275">
        <v>1498</v>
      </c>
      <c r="J49" s="273">
        <v>68</v>
      </c>
      <c r="K49" s="274">
        <v>52</v>
      </c>
      <c r="L49" s="275">
        <v>60</v>
      </c>
      <c r="M49" s="273">
        <v>757</v>
      </c>
      <c r="N49" s="274">
        <v>741</v>
      </c>
      <c r="O49" s="275">
        <v>1498</v>
      </c>
      <c r="P49" s="273">
        <v>37</v>
      </c>
      <c r="Q49" s="274">
        <v>34.700000000000003</v>
      </c>
      <c r="R49" s="275">
        <v>35.799999999999997</v>
      </c>
      <c r="S49" s="273">
        <v>757</v>
      </c>
      <c r="T49" s="274">
        <v>741</v>
      </c>
      <c r="U49" s="275">
        <v>1498</v>
      </c>
      <c r="V49" s="273">
        <v>27</v>
      </c>
      <c r="W49" s="274">
        <v>14</v>
      </c>
      <c r="X49" s="275">
        <v>17</v>
      </c>
      <c r="Y49" s="273">
        <v>11</v>
      </c>
      <c r="Z49" s="274">
        <v>35</v>
      </c>
      <c r="AA49" s="275">
        <v>46</v>
      </c>
      <c r="AB49" s="273">
        <v>27</v>
      </c>
      <c r="AC49" s="274">
        <v>14</v>
      </c>
      <c r="AD49" s="275">
        <v>17</v>
      </c>
      <c r="AE49" s="273">
        <v>11</v>
      </c>
      <c r="AF49" s="274">
        <v>35</v>
      </c>
      <c r="AG49" s="275">
        <v>46</v>
      </c>
      <c r="AH49" s="273">
        <v>32.5</v>
      </c>
      <c r="AI49" s="274">
        <v>27.7</v>
      </c>
      <c r="AJ49" s="275">
        <v>28.9</v>
      </c>
      <c r="AK49" s="273">
        <v>11</v>
      </c>
      <c r="AL49" s="274">
        <v>35</v>
      </c>
      <c r="AM49" s="275">
        <v>46</v>
      </c>
      <c r="AN49" s="273">
        <v>27</v>
      </c>
      <c r="AO49" s="274">
        <v>12</v>
      </c>
      <c r="AP49" s="275">
        <v>15</v>
      </c>
      <c r="AQ49" s="273">
        <v>11</v>
      </c>
      <c r="AR49" s="274">
        <v>50</v>
      </c>
      <c r="AS49" s="275">
        <v>61</v>
      </c>
      <c r="AT49" s="273">
        <v>27</v>
      </c>
      <c r="AU49" s="274">
        <v>12</v>
      </c>
      <c r="AV49" s="275">
        <v>15</v>
      </c>
      <c r="AW49" s="273">
        <v>11</v>
      </c>
      <c r="AX49" s="274">
        <v>50</v>
      </c>
      <c r="AY49" s="275">
        <v>61</v>
      </c>
      <c r="AZ49" s="273">
        <v>30.5</v>
      </c>
      <c r="BA49" s="274">
        <v>26.9</v>
      </c>
      <c r="BB49" s="275">
        <v>27.6</v>
      </c>
      <c r="BC49" s="273">
        <v>11</v>
      </c>
      <c r="BD49" s="274">
        <v>50</v>
      </c>
      <c r="BE49" s="275">
        <v>61</v>
      </c>
      <c r="BF49" s="273">
        <v>27</v>
      </c>
      <c r="BG49" s="274">
        <v>13</v>
      </c>
      <c r="BH49" s="275">
        <v>16</v>
      </c>
      <c r="BI49" s="273">
        <v>22</v>
      </c>
      <c r="BJ49" s="274">
        <v>85</v>
      </c>
      <c r="BK49" s="275">
        <v>107</v>
      </c>
      <c r="BL49" s="273">
        <v>27</v>
      </c>
      <c r="BM49" s="274">
        <v>13</v>
      </c>
      <c r="BN49" s="275">
        <v>16</v>
      </c>
      <c r="BO49" s="273">
        <v>22</v>
      </c>
      <c r="BP49" s="274">
        <v>85</v>
      </c>
      <c r="BQ49" s="275">
        <v>107</v>
      </c>
      <c r="BR49" s="273">
        <v>31.5</v>
      </c>
      <c r="BS49" s="274">
        <v>27.2</v>
      </c>
      <c r="BT49" s="275">
        <v>28.1</v>
      </c>
      <c r="BU49" s="273">
        <v>22</v>
      </c>
      <c r="BV49" s="274">
        <v>85</v>
      </c>
      <c r="BW49" s="275">
        <v>107</v>
      </c>
      <c r="BX49" s="273" t="s">
        <v>197</v>
      </c>
      <c r="BY49" s="274" t="s">
        <v>197</v>
      </c>
      <c r="BZ49" s="275" t="s">
        <v>197</v>
      </c>
      <c r="CA49" s="273">
        <v>3</v>
      </c>
      <c r="CB49" s="274">
        <v>27</v>
      </c>
      <c r="CC49" s="275">
        <v>30</v>
      </c>
      <c r="CD49" s="273" t="s">
        <v>197</v>
      </c>
      <c r="CE49" s="274" t="s">
        <v>197</v>
      </c>
      <c r="CF49" s="275" t="s">
        <v>197</v>
      </c>
      <c r="CG49" s="273">
        <v>3</v>
      </c>
      <c r="CH49" s="274">
        <v>27</v>
      </c>
      <c r="CI49" s="275">
        <v>30</v>
      </c>
      <c r="CJ49" s="273">
        <v>18.7</v>
      </c>
      <c r="CK49" s="274">
        <v>20.5</v>
      </c>
      <c r="CL49" s="275">
        <v>20.3</v>
      </c>
      <c r="CM49" s="273">
        <v>3</v>
      </c>
      <c r="CN49" s="274">
        <v>27</v>
      </c>
      <c r="CO49" s="275">
        <v>30</v>
      </c>
      <c r="CP49" s="273">
        <v>65</v>
      </c>
      <c r="CQ49" s="274">
        <v>44</v>
      </c>
      <c r="CR49" s="275">
        <v>54</v>
      </c>
      <c r="CS49" s="273">
        <v>829</v>
      </c>
      <c r="CT49" s="274">
        <v>903</v>
      </c>
      <c r="CU49" s="275">
        <v>1732</v>
      </c>
      <c r="CV49" s="273">
        <v>66</v>
      </c>
      <c r="CW49" s="274">
        <v>46</v>
      </c>
      <c r="CX49" s="275">
        <v>55</v>
      </c>
      <c r="CY49" s="273">
        <v>829</v>
      </c>
      <c r="CZ49" s="274">
        <v>903</v>
      </c>
      <c r="DA49" s="275">
        <v>1732</v>
      </c>
      <c r="DB49" s="273">
        <v>36.799999999999997</v>
      </c>
      <c r="DC49" s="274">
        <v>33.299999999999997</v>
      </c>
      <c r="DD49" s="275">
        <v>35</v>
      </c>
      <c r="DE49" s="273">
        <v>829</v>
      </c>
      <c r="DF49" s="274">
        <v>903</v>
      </c>
      <c r="DG49" s="275">
        <v>1732</v>
      </c>
    </row>
    <row r="50" spans="1:111" x14ac:dyDescent="0.35">
      <c r="A50" t="s">
        <v>146</v>
      </c>
      <c r="B50" t="s">
        <v>391</v>
      </c>
      <c r="C50" t="s">
        <v>372</v>
      </c>
      <c r="D50" s="273">
        <v>57</v>
      </c>
      <c r="E50" s="274">
        <v>40</v>
      </c>
      <c r="F50" s="275">
        <v>48</v>
      </c>
      <c r="G50" s="273">
        <v>945</v>
      </c>
      <c r="H50" s="274">
        <v>946</v>
      </c>
      <c r="I50" s="275">
        <v>1891</v>
      </c>
      <c r="J50" s="273">
        <v>58</v>
      </c>
      <c r="K50" s="274">
        <v>42</v>
      </c>
      <c r="L50" s="275">
        <v>50</v>
      </c>
      <c r="M50" s="273">
        <v>945</v>
      </c>
      <c r="N50" s="274">
        <v>946</v>
      </c>
      <c r="O50" s="275">
        <v>1891</v>
      </c>
      <c r="P50" s="273">
        <v>34.9</v>
      </c>
      <c r="Q50" s="274">
        <v>33.1</v>
      </c>
      <c r="R50" s="275">
        <v>34</v>
      </c>
      <c r="S50" s="273">
        <v>945</v>
      </c>
      <c r="T50" s="274">
        <v>946</v>
      </c>
      <c r="U50" s="275">
        <v>1891</v>
      </c>
      <c r="V50" s="273" t="s">
        <v>197</v>
      </c>
      <c r="W50" s="274" t="s">
        <v>197</v>
      </c>
      <c r="X50" s="275">
        <v>10</v>
      </c>
      <c r="Y50" s="273">
        <v>9</v>
      </c>
      <c r="Z50" s="274">
        <v>42</v>
      </c>
      <c r="AA50" s="275">
        <v>51</v>
      </c>
      <c r="AB50" s="273" t="s">
        <v>197</v>
      </c>
      <c r="AC50" s="274" t="s">
        <v>197</v>
      </c>
      <c r="AD50" s="275">
        <v>12</v>
      </c>
      <c r="AE50" s="273">
        <v>9</v>
      </c>
      <c r="AF50" s="274">
        <v>42</v>
      </c>
      <c r="AG50" s="275">
        <v>51</v>
      </c>
      <c r="AH50" s="273">
        <v>27.8</v>
      </c>
      <c r="AI50" s="274">
        <v>25.5</v>
      </c>
      <c r="AJ50" s="275">
        <v>25.9</v>
      </c>
      <c r="AK50" s="273">
        <v>9</v>
      </c>
      <c r="AL50" s="274">
        <v>42</v>
      </c>
      <c r="AM50" s="275">
        <v>51</v>
      </c>
      <c r="AN50" s="273" t="s">
        <v>197</v>
      </c>
      <c r="AO50" s="274" t="s">
        <v>197</v>
      </c>
      <c r="AP50" s="275">
        <v>8</v>
      </c>
      <c r="AQ50" s="273">
        <v>12</v>
      </c>
      <c r="AR50" s="274">
        <v>54</v>
      </c>
      <c r="AS50" s="275">
        <v>66</v>
      </c>
      <c r="AT50" s="273" t="s">
        <v>197</v>
      </c>
      <c r="AU50" s="274" t="s">
        <v>197</v>
      </c>
      <c r="AV50" s="275">
        <v>11</v>
      </c>
      <c r="AW50" s="273">
        <v>12</v>
      </c>
      <c r="AX50" s="274">
        <v>54</v>
      </c>
      <c r="AY50" s="275">
        <v>66</v>
      </c>
      <c r="AZ50" s="273">
        <v>25.3</v>
      </c>
      <c r="BA50" s="274">
        <v>26.4</v>
      </c>
      <c r="BB50" s="275">
        <v>26.2</v>
      </c>
      <c r="BC50" s="273">
        <v>12</v>
      </c>
      <c r="BD50" s="274">
        <v>54</v>
      </c>
      <c r="BE50" s="275">
        <v>66</v>
      </c>
      <c r="BF50" s="273" t="s">
        <v>197</v>
      </c>
      <c r="BG50" s="274" t="s">
        <v>197</v>
      </c>
      <c r="BH50" s="275">
        <v>9</v>
      </c>
      <c r="BI50" s="273">
        <v>21</v>
      </c>
      <c r="BJ50" s="274">
        <v>96</v>
      </c>
      <c r="BK50" s="275">
        <v>117</v>
      </c>
      <c r="BL50" s="273" t="s">
        <v>197</v>
      </c>
      <c r="BM50" s="274" t="s">
        <v>197</v>
      </c>
      <c r="BN50" s="275">
        <v>11</v>
      </c>
      <c r="BO50" s="273">
        <v>21</v>
      </c>
      <c r="BP50" s="274">
        <v>96</v>
      </c>
      <c r="BQ50" s="275">
        <v>117</v>
      </c>
      <c r="BR50" s="273">
        <v>26.4</v>
      </c>
      <c r="BS50" s="274">
        <v>26</v>
      </c>
      <c r="BT50" s="275">
        <v>26.1</v>
      </c>
      <c r="BU50" s="273">
        <v>21</v>
      </c>
      <c r="BV50" s="274">
        <v>96</v>
      </c>
      <c r="BW50" s="275">
        <v>117</v>
      </c>
      <c r="BX50" s="273" t="s">
        <v>197</v>
      </c>
      <c r="BY50" s="274" t="s">
        <v>197</v>
      </c>
      <c r="BZ50" s="275" t="s">
        <v>197</v>
      </c>
      <c r="CA50" s="273">
        <v>6</v>
      </c>
      <c r="CB50" s="274">
        <v>15</v>
      </c>
      <c r="CC50" s="275">
        <v>21</v>
      </c>
      <c r="CD50" s="273" t="s">
        <v>197</v>
      </c>
      <c r="CE50" s="274" t="s">
        <v>197</v>
      </c>
      <c r="CF50" s="275" t="s">
        <v>197</v>
      </c>
      <c r="CG50" s="273">
        <v>6</v>
      </c>
      <c r="CH50" s="274">
        <v>15</v>
      </c>
      <c r="CI50" s="275">
        <v>21</v>
      </c>
      <c r="CJ50" s="273">
        <v>19.7</v>
      </c>
      <c r="CK50" s="274">
        <v>21.3</v>
      </c>
      <c r="CL50" s="275">
        <v>20.9</v>
      </c>
      <c r="CM50" s="273">
        <v>6</v>
      </c>
      <c r="CN50" s="274">
        <v>15</v>
      </c>
      <c r="CO50" s="275">
        <v>21</v>
      </c>
      <c r="CP50" s="273">
        <v>55</v>
      </c>
      <c r="CQ50" s="274">
        <v>36</v>
      </c>
      <c r="CR50" s="275">
        <v>45</v>
      </c>
      <c r="CS50" s="273">
        <v>1017</v>
      </c>
      <c r="CT50" s="274">
        <v>1098</v>
      </c>
      <c r="CU50" s="275">
        <v>2115</v>
      </c>
      <c r="CV50" s="273">
        <v>56</v>
      </c>
      <c r="CW50" s="274">
        <v>39</v>
      </c>
      <c r="CX50" s="275">
        <v>47</v>
      </c>
      <c r="CY50" s="273">
        <v>1017</v>
      </c>
      <c r="CZ50" s="274">
        <v>1098</v>
      </c>
      <c r="DA50" s="275">
        <v>2115</v>
      </c>
      <c r="DB50" s="273">
        <v>34.5</v>
      </c>
      <c r="DC50" s="274">
        <v>32.299999999999997</v>
      </c>
      <c r="DD50" s="275">
        <v>33.299999999999997</v>
      </c>
      <c r="DE50" s="273">
        <v>1017</v>
      </c>
      <c r="DF50" s="274">
        <v>1098</v>
      </c>
      <c r="DG50" s="275">
        <v>2115</v>
      </c>
    </row>
    <row r="51" spans="1:111" x14ac:dyDescent="0.35">
      <c r="A51" t="s">
        <v>136</v>
      </c>
      <c r="B51" t="s">
        <v>381</v>
      </c>
      <c r="C51" t="s">
        <v>372</v>
      </c>
      <c r="D51" s="273">
        <v>58</v>
      </c>
      <c r="E51" s="274">
        <v>41</v>
      </c>
      <c r="F51" s="275">
        <v>49</v>
      </c>
      <c r="G51" s="273">
        <v>1609</v>
      </c>
      <c r="H51" s="274">
        <v>1613</v>
      </c>
      <c r="I51" s="275">
        <v>3222</v>
      </c>
      <c r="J51" s="273">
        <v>60</v>
      </c>
      <c r="K51" s="274">
        <v>46</v>
      </c>
      <c r="L51" s="275">
        <v>53</v>
      </c>
      <c r="M51" s="273">
        <v>1609</v>
      </c>
      <c r="N51" s="274">
        <v>1613</v>
      </c>
      <c r="O51" s="275">
        <v>3222</v>
      </c>
      <c r="P51" s="273">
        <v>34.200000000000003</v>
      </c>
      <c r="Q51" s="274">
        <v>32.200000000000003</v>
      </c>
      <c r="R51" s="275">
        <v>33.200000000000003</v>
      </c>
      <c r="S51" s="273">
        <v>1609</v>
      </c>
      <c r="T51" s="274">
        <v>1613</v>
      </c>
      <c r="U51" s="275">
        <v>3222</v>
      </c>
      <c r="V51" s="273">
        <v>23</v>
      </c>
      <c r="W51" s="274">
        <v>7</v>
      </c>
      <c r="X51" s="275">
        <v>12</v>
      </c>
      <c r="Y51" s="273">
        <v>44</v>
      </c>
      <c r="Z51" s="274">
        <v>94</v>
      </c>
      <c r="AA51" s="275">
        <v>138</v>
      </c>
      <c r="AB51" s="273">
        <v>23</v>
      </c>
      <c r="AC51" s="274">
        <v>7</v>
      </c>
      <c r="AD51" s="275">
        <v>12</v>
      </c>
      <c r="AE51" s="273">
        <v>44</v>
      </c>
      <c r="AF51" s="274">
        <v>94</v>
      </c>
      <c r="AG51" s="275">
        <v>138</v>
      </c>
      <c r="AH51" s="273">
        <v>28.8</v>
      </c>
      <c r="AI51" s="274">
        <v>24.9</v>
      </c>
      <c r="AJ51" s="275">
        <v>26.1</v>
      </c>
      <c r="AK51" s="273">
        <v>44</v>
      </c>
      <c r="AL51" s="274">
        <v>94</v>
      </c>
      <c r="AM51" s="275">
        <v>138</v>
      </c>
      <c r="AN51" s="273">
        <v>22</v>
      </c>
      <c r="AO51" s="274">
        <v>9</v>
      </c>
      <c r="AP51" s="275">
        <v>12</v>
      </c>
      <c r="AQ51" s="273">
        <v>32</v>
      </c>
      <c r="AR51" s="274">
        <v>120</v>
      </c>
      <c r="AS51" s="275">
        <v>152</v>
      </c>
      <c r="AT51" s="273">
        <v>25</v>
      </c>
      <c r="AU51" s="274">
        <v>10</v>
      </c>
      <c r="AV51" s="275">
        <v>13</v>
      </c>
      <c r="AW51" s="273">
        <v>32</v>
      </c>
      <c r="AX51" s="274">
        <v>120</v>
      </c>
      <c r="AY51" s="275">
        <v>152</v>
      </c>
      <c r="AZ51" s="273">
        <v>27.1</v>
      </c>
      <c r="BA51" s="274">
        <v>24</v>
      </c>
      <c r="BB51" s="275">
        <v>24.6</v>
      </c>
      <c r="BC51" s="273">
        <v>32</v>
      </c>
      <c r="BD51" s="274">
        <v>120</v>
      </c>
      <c r="BE51" s="275">
        <v>152</v>
      </c>
      <c r="BF51" s="273">
        <v>22</v>
      </c>
      <c r="BG51" s="274">
        <v>8</v>
      </c>
      <c r="BH51" s="275">
        <v>12</v>
      </c>
      <c r="BI51" s="273">
        <v>76</v>
      </c>
      <c r="BJ51" s="274">
        <v>214</v>
      </c>
      <c r="BK51" s="275">
        <v>290</v>
      </c>
      <c r="BL51" s="273">
        <v>24</v>
      </c>
      <c r="BM51" s="274">
        <v>9</v>
      </c>
      <c r="BN51" s="275">
        <v>13</v>
      </c>
      <c r="BO51" s="273">
        <v>76</v>
      </c>
      <c r="BP51" s="274">
        <v>214</v>
      </c>
      <c r="BQ51" s="275">
        <v>290</v>
      </c>
      <c r="BR51" s="273">
        <v>28.1</v>
      </c>
      <c r="BS51" s="274">
        <v>24.4</v>
      </c>
      <c r="BT51" s="275">
        <v>25.3</v>
      </c>
      <c r="BU51" s="273">
        <v>76</v>
      </c>
      <c r="BV51" s="274">
        <v>214</v>
      </c>
      <c r="BW51" s="275">
        <v>290</v>
      </c>
      <c r="BX51" s="273" t="s">
        <v>197</v>
      </c>
      <c r="BY51" s="274" t="s">
        <v>197</v>
      </c>
      <c r="BZ51" s="275" t="s">
        <v>197</v>
      </c>
      <c r="CA51" s="273">
        <v>7</v>
      </c>
      <c r="CB51" s="274">
        <v>33</v>
      </c>
      <c r="CC51" s="275">
        <v>40</v>
      </c>
      <c r="CD51" s="273" t="s">
        <v>197</v>
      </c>
      <c r="CE51" s="274" t="s">
        <v>197</v>
      </c>
      <c r="CF51" s="275" t="s">
        <v>197</v>
      </c>
      <c r="CG51" s="273">
        <v>7</v>
      </c>
      <c r="CH51" s="274">
        <v>33</v>
      </c>
      <c r="CI51" s="275">
        <v>40</v>
      </c>
      <c r="CJ51" s="273">
        <v>24.6</v>
      </c>
      <c r="CK51" s="274">
        <v>18.3</v>
      </c>
      <c r="CL51" s="275">
        <v>19.399999999999999</v>
      </c>
      <c r="CM51" s="273">
        <v>7</v>
      </c>
      <c r="CN51" s="274">
        <v>33</v>
      </c>
      <c r="CO51" s="275">
        <v>40</v>
      </c>
      <c r="CP51" s="273">
        <v>56</v>
      </c>
      <c r="CQ51" s="274">
        <v>37</v>
      </c>
      <c r="CR51" s="275">
        <v>46</v>
      </c>
      <c r="CS51" s="273">
        <v>1728</v>
      </c>
      <c r="CT51" s="274">
        <v>1897</v>
      </c>
      <c r="CU51" s="275">
        <v>3625</v>
      </c>
      <c r="CV51" s="273">
        <v>58</v>
      </c>
      <c r="CW51" s="274">
        <v>41</v>
      </c>
      <c r="CX51" s="275">
        <v>49</v>
      </c>
      <c r="CY51" s="273">
        <v>1728</v>
      </c>
      <c r="CZ51" s="274">
        <v>1897</v>
      </c>
      <c r="DA51" s="275">
        <v>3625</v>
      </c>
      <c r="DB51" s="273">
        <v>33.9</v>
      </c>
      <c r="DC51" s="274">
        <v>31.1</v>
      </c>
      <c r="DD51" s="275">
        <v>32.5</v>
      </c>
      <c r="DE51" s="273">
        <v>1728</v>
      </c>
      <c r="DF51" s="274">
        <v>1897</v>
      </c>
      <c r="DG51" s="275">
        <v>3625</v>
      </c>
    </row>
    <row r="52" spans="1:111" x14ac:dyDescent="0.35">
      <c r="A52" t="s">
        <v>129</v>
      </c>
      <c r="B52" t="s">
        <v>374</v>
      </c>
      <c r="C52" t="s">
        <v>372</v>
      </c>
      <c r="D52" s="273">
        <v>55</v>
      </c>
      <c r="E52" s="274">
        <v>41</v>
      </c>
      <c r="F52" s="275">
        <v>48</v>
      </c>
      <c r="G52" s="273">
        <v>1187</v>
      </c>
      <c r="H52" s="274">
        <v>1214</v>
      </c>
      <c r="I52" s="275">
        <v>2401</v>
      </c>
      <c r="J52" s="273">
        <v>56</v>
      </c>
      <c r="K52" s="274">
        <v>44</v>
      </c>
      <c r="L52" s="275">
        <v>50</v>
      </c>
      <c r="M52" s="273">
        <v>1187</v>
      </c>
      <c r="N52" s="274">
        <v>1214</v>
      </c>
      <c r="O52" s="275">
        <v>2401</v>
      </c>
      <c r="P52" s="273">
        <v>34.700000000000003</v>
      </c>
      <c r="Q52" s="274">
        <v>33.1</v>
      </c>
      <c r="R52" s="275">
        <v>33.9</v>
      </c>
      <c r="S52" s="273">
        <v>1187</v>
      </c>
      <c r="T52" s="274">
        <v>1214</v>
      </c>
      <c r="U52" s="275">
        <v>2401</v>
      </c>
      <c r="V52" s="273">
        <v>14</v>
      </c>
      <c r="W52" s="274">
        <v>14</v>
      </c>
      <c r="X52" s="275">
        <v>14</v>
      </c>
      <c r="Y52" s="273">
        <v>77</v>
      </c>
      <c r="Z52" s="274">
        <v>114</v>
      </c>
      <c r="AA52" s="275">
        <v>191</v>
      </c>
      <c r="AB52" s="273">
        <v>14</v>
      </c>
      <c r="AC52" s="274">
        <v>15</v>
      </c>
      <c r="AD52" s="275">
        <v>15</v>
      </c>
      <c r="AE52" s="273">
        <v>77</v>
      </c>
      <c r="AF52" s="274">
        <v>114</v>
      </c>
      <c r="AG52" s="275">
        <v>191</v>
      </c>
      <c r="AH52" s="273">
        <v>28</v>
      </c>
      <c r="AI52" s="274">
        <v>28.2</v>
      </c>
      <c r="AJ52" s="275">
        <v>28.1</v>
      </c>
      <c r="AK52" s="273">
        <v>77</v>
      </c>
      <c r="AL52" s="274">
        <v>114</v>
      </c>
      <c r="AM52" s="275">
        <v>191</v>
      </c>
      <c r="AN52" s="273">
        <v>11</v>
      </c>
      <c r="AO52" s="274">
        <v>12</v>
      </c>
      <c r="AP52" s="275">
        <v>11</v>
      </c>
      <c r="AQ52" s="273">
        <v>57</v>
      </c>
      <c r="AR52" s="274">
        <v>119</v>
      </c>
      <c r="AS52" s="275">
        <v>176</v>
      </c>
      <c r="AT52" s="273">
        <v>12</v>
      </c>
      <c r="AU52" s="274">
        <v>12</v>
      </c>
      <c r="AV52" s="275">
        <v>12</v>
      </c>
      <c r="AW52" s="273">
        <v>57</v>
      </c>
      <c r="AX52" s="274">
        <v>119</v>
      </c>
      <c r="AY52" s="275">
        <v>176</v>
      </c>
      <c r="AZ52" s="273">
        <v>26.2</v>
      </c>
      <c r="BA52" s="274">
        <v>26.5</v>
      </c>
      <c r="BB52" s="275">
        <v>26.4</v>
      </c>
      <c r="BC52" s="273">
        <v>57</v>
      </c>
      <c r="BD52" s="274">
        <v>119</v>
      </c>
      <c r="BE52" s="275">
        <v>176</v>
      </c>
      <c r="BF52" s="273">
        <v>13</v>
      </c>
      <c r="BG52" s="274">
        <v>13</v>
      </c>
      <c r="BH52" s="275">
        <v>13</v>
      </c>
      <c r="BI52" s="273">
        <v>134</v>
      </c>
      <c r="BJ52" s="274">
        <v>233</v>
      </c>
      <c r="BK52" s="275">
        <v>367</v>
      </c>
      <c r="BL52" s="273">
        <v>13</v>
      </c>
      <c r="BM52" s="274">
        <v>13</v>
      </c>
      <c r="BN52" s="275">
        <v>13</v>
      </c>
      <c r="BO52" s="273">
        <v>134</v>
      </c>
      <c r="BP52" s="274">
        <v>233</v>
      </c>
      <c r="BQ52" s="275">
        <v>367</v>
      </c>
      <c r="BR52" s="273">
        <v>27.2</v>
      </c>
      <c r="BS52" s="274">
        <v>27.3</v>
      </c>
      <c r="BT52" s="275">
        <v>27.3</v>
      </c>
      <c r="BU52" s="273">
        <v>134</v>
      </c>
      <c r="BV52" s="274">
        <v>233</v>
      </c>
      <c r="BW52" s="275">
        <v>367</v>
      </c>
      <c r="BX52" s="273" t="s">
        <v>197</v>
      </c>
      <c r="BY52" s="274" t="s">
        <v>197</v>
      </c>
      <c r="BZ52" s="275" t="s">
        <v>197</v>
      </c>
      <c r="CA52" s="273">
        <v>14</v>
      </c>
      <c r="CB52" s="274">
        <v>31</v>
      </c>
      <c r="CC52" s="275">
        <v>45</v>
      </c>
      <c r="CD52" s="273" t="s">
        <v>197</v>
      </c>
      <c r="CE52" s="274" t="s">
        <v>197</v>
      </c>
      <c r="CF52" s="275" t="s">
        <v>197</v>
      </c>
      <c r="CG52" s="273">
        <v>14</v>
      </c>
      <c r="CH52" s="274">
        <v>31</v>
      </c>
      <c r="CI52" s="275">
        <v>45</v>
      </c>
      <c r="CJ52" s="273">
        <v>21.5</v>
      </c>
      <c r="CK52" s="274">
        <v>20.9</v>
      </c>
      <c r="CL52" s="275">
        <v>21.1</v>
      </c>
      <c r="CM52" s="273">
        <v>14</v>
      </c>
      <c r="CN52" s="274">
        <v>31</v>
      </c>
      <c r="CO52" s="275">
        <v>45</v>
      </c>
      <c r="CP52" s="273">
        <v>50</v>
      </c>
      <c r="CQ52" s="274">
        <v>36</v>
      </c>
      <c r="CR52" s="275">
        <v>43</v>
      </c>
      <c r="CS52" s="273">
        <v>1368</v>
      </c>
      <c r="CT52" s="274">
        <v>1525</v>
      </c>
      <c r="CU52" s="275">
        <v>2893</v>
      </c>
      <c r="CV52" s="273">
        <v>52</v>
      </c>
      <c r="CW52" s="274">
        <v>38</v>
      </c>
      <c r="CX52" s="275">
        <v>45</v>
      </c>
      <c r="CY52" s="273">
        <v>1368</v>
      </c>
      <c r="CZ52" s="274">
        <v>1525</v>
      </c>
      <c r="DA52" s="275">
        <v>2893</v>
      </c>
      <c r="DB52" s="273">
        <v>33.799999999999997</v>
      </c>
      <c r="DC52" s="274">
        <v>31.9</v>
      </c>
      <c r="DD52" s="275">
        <v>32.799999999999997</v>
      </c>
      <c r="DE52" s="273">
        <v>1368</v>
      </c>
      <c r="DF52" s="274">
        <v>1525</v>
      </c>
      <c r="DG52" s="275">
        <v>2893</v>
      </c>
    </row>
    <row r="53" spans="1:111" x14ac:dyDescent="0.35">
      <c r="A53" t="s">
        <v>138</v>
      </c>
      <c r="B53" t="s">
        <v>383</v>
      </c>
      <c r="C53" t="s">
        <v>372</v>
      </c>
      <c r="D53" s="273">
        <v>68</v>
      </c>
      <c r="E53" s="274">
        <v>46</v>
      </c>
      <c r="F53" s="275">
        <v>57</v>
      </c>
      <c r="G53" s="273">
        <v>1044</v>
      </c>
      <c r="H53" s="274">
        <v>955</v>
      </c>
      <c r="I53" s="275">
        <v>1999</v>
      </c>
      <c r="J53" s="273">
        <v>70</v>
      </c>
      <c r="K53" s="274">
        <v>49</v>
      </c>
      <c r="L53" s="275">
        <v>60</v>
      </c>
      <c r="M53" s="273">
        <v>1044</v>
      </c>
      <c r="N53" s="274">
        <v>955</v>
      </c>
      <c r="O53" s="275">
        <v>1999</v>
      </c>
      <c r="P53" s="273">
        <v>36.200000000000003</v>
      </c>
      <c r="Q53" s="274">
        <v>33.5</v>
      </c>
      <c r="R53" s="275">
        <v>34.9</v>
      </c>
      <c r="S53" s="273">
        <v>1044</v>
      </c>
      <c r="T53" s="274">
        <v>955</v>
      </c>
      <c r="U53" s="275">
        <v>1999</v>
      </c>
      <c r="V53" s="273">
        <v>19</v>
      </c>
      <c r="W53" s="274">
        <v>24</v>
      </c>
      <c r="X53" s="275">
        <v>22</v>
      </c>
      <c r="Y53" s="273">
        <v>37</v>
      </c>
      <c r="Z53" s="274">
        <v>54</v>
      </c>
      <c r="AA53" s="275">
        <v>91</v>
      </c>
      <c r="AB53" s="273">
        <v>22</v>
      </c>
      <c r="AC53" s="274">
        <v>26</v>
      </c>
      <c r="AD53" s="275">
        <v>24</v>
      </c>
      <c r="AE53" s="273">
        <v>37</v>
      </c>
      <c r="AF53" s="274">
        <v>54</v>
      </c>
      <c r="AG53" s="275">
        <v>91</v>
      </c>
      <c r="AH53" s="273">
        <v>28.1</v>
      </c>
      <c r="AI53" s="274">
        <v>30.1</v>
      </c>
      <c r="AJ53" s="275">
        <v>29.3</v>
      </c>
      <c r="AK53" s="273">
        <v>37</v>
      </c>
      <c r="AL53" s="274">
        <v>54</v>
      </c>
      <c r="AM53" s="275">
        <v>91</v>
      </c>
      <c r="AN53" s="273">
        <v>21</v>
      </c>
      <c r="AO53" s="274">
        <v>15</v>
      </c>
      <c r="AP53" s="275">
        <v>17</v>
      </c>
      <c r="AQ53" s="273">
        <v>48</v>
      </c>
      <c r="AR53" s="274">
        <v>119</v>
      </c>
      <c r="AS53" s="275">
        <v>167</v>
      </c>
      <c r="AT53" s="273">
        <v>21</v>
      </c>
      <c r="AU53" s="274">
        <v>18</v>
      </c>
      <c r="AV53" s="275">
        <v>19</v>
      </c>
      <c r="AW53" s="273">
        <v>48</v>
      </c>
      <c r="AX53" s="274">
        <v>119</v>
      </c>
      <c r="AY53" s="275">
        <v>167</v>
      </c>
      <c r="AZ53" s="273">
        <v>28.4</v>
      </c>
      <c r="BA53" s="274">
        <v>27.5</v>
      </c>
      <c r="BB53" s="275">
        <v>27.8</v>
      </c>
      <c r="BC53" s="273">
        <v>48</v>
      </c>
      <c r="BD53" s="274">
        <v>119</v>
      </c>
      <c r="BE53" s="275">
        <v>167</v>
      </c>
      <c r="BF53" s="273">
        <v>20</v>
      </c>
      <c r="BG53" s="274">
        <v>18</v>
      </c>
      <c r="BH53" s="275">
        <v>19</v>
      </c>
      <c r="BI53" s="273">
        <v>85</v>
      </c>
      <c r="BJ53" s="274">
        <v>173</v>
      </c>
      <c r="BK53" s="275">
        <v>258</v>
      </c>
      <c r="BL53" s="273">
        <v>21</v>
      </c>
      <c r="BM53" s="274">
        <v>20</v>
      </c>
      <c r="BN53" s="275">
        <v>21</v>
      </c>
      <c r="BO53" s="273">
        <v>85</v>
      </c>
      <c r="BP53" s="274">
        <v>173</v>
      </c>
      <c r="BQ53" s="275">
        <v>258</v>
      </c>
      <c r="BR53" s="273">
        <v>28.3</v>
      </c>
      <c r="BS53" s="274">
        <v>28.3</v>
      </c>
      <c r="BT53" s="275">
        <v>28.3</v>
      </c>
      <c r="BU53" s="273">
        <v>85</v>
      </c>
      <c r="BV53" s="274">
        <v>173</v>
      </c>
      <c r="BW53" s="275">
        <v>258</v>
      </c>
      <c r="BX53" s="273" t="s">
        <v>197</v>
      </c>
      <c r="BY53" s="274" t="s">
        <v>197</v>
      </c>
      <c r="BZ53" s="275">
        <v>9</v>
      </c>
      <c r="CA53" s="273">
        <v>8</v>
      </c>
      <c r="CB53" s="274">
        <v>27</v>
      </c>
      <c r="CC53" s="275">
        <v>35</v>
      </c>
      <c r="CD53" s="273" t="s">
        <v>197</v>
      </c>
      <c r="CE53" s="274" t="s">
        <v>197</v>
      </c>
      <c r="CF53" s="275">
        <v>9</v>
      </c>
      <c r="CG53" s="273">
        <v>8</v>
      </c>
      <c r="CH53" s="274">
        <v>27</v>
      </c>
      <c r="CI53" s="275">
        <v>35</v>
      </c>
      <c r="CJ53" s="273">
        <v>24.5</v>
      </c>
      <c r="CK53" s="274">
        <v>23.1</v>
      </c>
      <c r="CL53" s="275">
        <v>23.4</v>
      </c>
      <c r="CM53" s="273">
        <v>8</v>
      </c>
      <c r="CN53" s="274">
        <v>27</v>
      </c>
      <c r="CO53" s="275">
        <v>35</v>
      </c>
      <c r="CP53" s="273">
        <v>64</v>
      </c>
      <c r="CQ53" s="274">
        <v>41</v>
      </c>
      <c r="CR53" s="275">
        <v>52</v>
      </c>
      <c r="CS53" s="273">
        <v>1164</v>
      </c>
      <c r="CT53" s="274">
        <v>1178</v>
      </c>
      <c r="CU53" s="275">
        <v>2342</v>
      </c>
      <c r="CV53" s="273">
        <v>65</v>
      </c>
      <c r="CW53" s="274">
        <v>44</v>
      </c>
      <c r="CX53" s="275">
        <v>55</v>
      </c>
      <c r="CY53" s="273">
        <v>1164</v>
      </c>
      <c r="CZ53" s="274">
        <v>1178</v>
      </c>
      <c r="DA53" s="275">
        <v>2342</v>
      </c>
      <c r="DB53" s="273">
        <v>35.5</v>
      </c>
      <c r="DC53" s="274">
        <v>32.5</v>
      </c>
      <c r="DD53" s="275">
        <v>34</v>
      </c>
      <c r="DE53" s="273">
        <v>1164</v>
      </c>
      <c r="DF53" s="274">
        <v>1178</v>
      </c>
      <c r="DG53" s="275">
        <v>2342</v>
      </c>
    </row>
    <row r="54" spans="1:111" x14ac:dyDescent="0.35">
      <c r="A54" t="s">
        <v>141</v>
      </c>
      <c r="B54" t="s">
        <v>386</v>
      </c>
      <c r="C54" t="s">
        <v>372</v>
      </c>
      <c r="D54" s="273">
        <v>61</v>
      </c>
      <c r="E54" s="274">
        <v>45</v>
      </c>
      <c r="F54" s="275">
        <v>53</v>
      </c>
      <c r="G54" s="273">
        <v>1315</v>
      </c>
      <c r="H54" s="274">
        <v>1320</v>
      </c>
      <c r="I54" s="275">
        <v>2635</v>
      </c>
      <c r="J54" s="273">
        <v>63</v>
      </c>
      <c r="K54" s="274">
        <v>48</v>
      </c>
      <c r="L54" s="275">
        <v>55</v>
      </c>
      <c r="M54" s="273">
        <v>1315</v>
      </c>
      <c r="N54" s="274">
        <v>1320</v>
      </c>
      <c r="O54" s="275">
        <v>2635</v>
      </c>
      <c r="P54" s="273">
        <v>35.5</v>
      </c>
      <c r="Q54" s="274">
        <v>33.1</v>
      </c>
      <c r="R54" s="275">
        <v>34.299999999999997</v>
      </c>
      <c r="S54" s="273">
        <v>1315</v>
      </c>
      <c r="T54" s="274">
        <v>1320</v>
      </c>
      <c r="U54" s="275">
        <v>2635</v>
      </c>
      <c r="V54" s="273" t="s">
        <v>197</v>
      </c>
      <c r="W54" s="274" t="s">
        <v>197</v>
      </c>
      <c r="X54" s="275">
        <v>14</v>
      </c>
      <c r="Y54" s="273">
        <v>45</v>
      </c>
      <c r="Z54" s="274">
        <v>115</v>
      </c>
      <c r="AA54" s="275">
        <v>160</v>
      </c>
      <c r="AB54" s="273">
        <v>24</v>
      </c>
      <c r="AC54" s="274">
        <v>12</v>
      </c>
      <c r="AD54" s="275">
        <v>16</v>
      </c>
      <c r="AE54" s="273">
        <v>45</v>
      </c>
      <c r="AF54" s="274">
        <v>115</v>
      </c>
      <c r="AG54" s="275">
        <v>160</v>
      </c>
      <c r="AH54" s="273">
        <v>28.1</v>
      </c>
      <c r="AI54" s="274">
        <v>25.4</v>
      </c>
      <c r="AJ54" s="275">
        <v>26.2</v>
      </c>
      <c r="AK54" s="273">
        <v>45</v>
      </c>
      <c r="AL54" s="274">
        <v>115</v>
      </c>
      <c r="AM54" s="275">
        <v>160</v>
      </c>
      <c r="AN54" s="273" t="s">
        <v>197</v>
      </c>
      <c r="AO54" s="274" t="s">
        <v>197</v>
      </c>
      <c r="AP54" s="275">
        <v>15</v>
      </c>
      <c r="AQ54" s="273">
        <v>31</v>
      </c>
      <c r="AR54" s="274">
        <v>76</v>
      </c>
      <c r="AS54" s="275">
        <v>107</v>
      </c>
      <c r="AT54" s="273">
        <v>10</v>
      </c>
      <c r="AU54" s="274">
        <v>20</v>
      </c>
      <c r="AV54" s="275">
        <v>17</v>
      </c>
      <c r="AW54" s="273">
        <v>31</v>
      </c>
      <c r="AX54" s="274">
        <v>76</v>
      </c>
      <c r="AY54" s="275">
        <v>107</v>
      </c>
      <c r="AZ54" s="273">
        <v>24.5</v>
      </c>
      <c r="BA54" s="274">
        <v>27.3</v>
      </c>
      <c r="BB54" s="275">
        <v>26.5</v>
      </c>
      <c r="BC54" s="273">
        <v>31</v>
      </c>
      <c r="BD54" s="274">
        <v>76</v>
      </c>
      <c r="BE54" s="275">
        <v>107</v>
      </c>
      <c r="BF54" s="273">
        <v>16</v>
      </c>
      <c r="BG54" s="274">
        <v>14</v>
      </c>
      <c r="BH54" s="275">
        <v>15</v>
      </c>
      <c r="BI54" s="273">
        <v>76</v>
      </c>
      <c r="BJ54" s="274">
        <v>191</v>
      </c>
      <c r="BK54" s="275">
        <v>267</v>
      </c>
      <c r="BL54" s="273">
        <v>18</v>
      </c>
      <c r="BM54" s="274">
        <v>15</v>
      </c>
      <c r="BN54" s="275">
        <v>16</v>
      </c>
      <c r="BO54" s="273">
        <v>76</v>
      </c>
      <c r="BP54" s="274">
        <v>191</v>
      </c>
      <c r="BQ54" s="275">
        <v>267</v>
      </c>
      <c r="BR54" s="273">
        <v>26.6</v>
      </c>
      <c r="BS54" s="274">
        <v>26.2</v>
      </c>
      <c r="BT54" s="275">
        <v>26.3</v>
      </c>
      <c r="BU54" s="273">
        <v>76</v>
      </c>
      <c r="BV54" s="274">
        <v>191</v>
      </c>
      <c r="BW54" s="275">
        <v>267</v>
      </c>
      <c r="BX54" s="273" t="s">
        <v>197</v>
      </c>
      <c r="BY54" s="274" t="s">
        <v>197</v>
      </c>
      <c r="BZ54" s="275" t="s">
        <v>197</v>
      </c>
      <c r="CA54" s="273">
        <v>14</v>
      </c>
      <c r="CB54" s="274">
        <v>25</v>
      </c>
      <c r="CC54" s="275">
        <v>39</v>
      </c>
      <c r="CD54" s="273" t="s">
        <v>197</v>
      </c>
      <c r="CE54" s="274" t="s">
        <v>197</v>
      </c>
      <c r="CF54" s="275" t="s">
        <v>197</v>
      </c>
      <c r="CG54" s="273">
        <v>14</v>
      </c>
      <c r="CH54" s="274">
        <v>25</v>
      </c>
      <c r="CI54" s="275">
        <v>39</v>
      </c>
      <c r="CJ54" s="273">
        <v>20.9</v>
      </c>
      <c r="CK54" s="274">
        <v>18.8</v>
      </c>
      <c r="CL54" s="275">
        <v>19.5</v>
      </c>
      <c r="CM54" s="273">
        <v>14</v>
      </c>
      <c r="CN54" s="274">
        <v>25</v>
      </c>
      <c r="CO54" s="275">
        <v>39</v>
      </c>
      <c r="CP54" s="273">
        <v>58</v>
      </c>
      <c r="CQ54" s="274">
        <v>40</v>
      </c>
      <c r="CR54" s="275">
        <v>49</v>
      </c>
      <c r="CS54" s="273">
        <v>1418</v>
      </c>
      <c r="CT54" s="274">
        <v>1560</v>
      </c>
      <c r="CU54" s="275">
        <v>2978</v>
      </c>
      <c r="CV54" s="273">
        <v>60</v>
      </c>
      <c r="CW54" s="274">
        <v>43</v>
      </c>
      <c r="CX54" s="275">
        <v>51</v>
      </c>
      <c r="CY54" s="273">
        <v>1418</v>
      </c>
      <c r="CZ54" s="274">
        <v>1560</v>
      </c>
      <c r="DA54" s="275">
        <v>2978</v>
      </c>
      <c r="DB54" s="273">
        <v>34.799999999999997</v>
      </c>
      <c r="DC54" s="274">
        <v>31.9</v>
      </c>
      <c r="DD54" s="275">
        <v>33.299999999999997</v>
      </c>
      <c r="DE54" s="273">
        <v>1418</v>
      </c>
      <c r="DF54" s="274">
        <v>1560</v>
      </c>
      <c r="DG54" s="275">
        <v>2978</v>
      </c>
    </row>
    <row r="55" spans="1:111" x14ac:dyDescent="0.35">
      <c r="A55" t="s">
        <v>133</v>
      </c>
      <c r="B55" t="s">
        <v>378</v>
      </c>
      <c r="C55" t="s">
        <v>372</v>
      </c>
      <c r="D55" s="273">
        <v>54</v>
      </c>
      <c r="E55" s="274">
        <v>36</v>
      </c>
      <c r="F55" s="275">
        <v>44</v>
      </c>
      <c r="G55" s="273">
        <v>556</v>
      </c>
      <c r="H55" s="274">
        <v>596</v>
      </c>
      <c r="I55" s="275">
        <v>1152</v>
      </c>
      <c r="J55" s="273">
        <v>58</v>
      </c>
      <c r="K55" s="274">
        <v>41</v>
      </c>
      <c r="L55" s="275">
        <v>49</v>
      </c>
      <c r="M55" s="273">
        <v>556</v>
      </c>
      <c r="N55" s="274">
        <v>596</v>
      </c>
      <c r="O55" s="275">
        <v>1152</v>
      </c>
      <c r="P55" s="273">
        <v>32.9</v>
      </c>
      <c r="Q55" s="274">
        <v>30.8</v>
      </c>
      <c r="R55" s="275">
        <v>31.8</v>
      </c>
      <c r="S55" s="273">
        <v>556</v>
      </c>
      <c r="T55" s="274">
        <v>596</v>
      </c>
      <c r="U55" s="275">
        <v>1152</v>
      </c>
      <c r="V55" s="273" t="s">
        <v>197</v>
      </c>
      <c r="W55" s="274" t="s">
        <v>197</v>
      </c>
      <c r="X55" s="275" t="s">
        <v>197</v>
      </c>
      <c r="Y55" s="273">
        <v>6</v>
      </c>
      <c r="Z55" s="274">
        <v>24</v>
      </c>
      <c r="AA55" s="275">
        <v>30</v>
      </c>
      <c r="AB55" s="273" t="s">
        <v>197</v>
      </c>
      <c r="AC55" s="274" t="s">
        <v>197</v>
      </c>
      <c r="AD55" s="275" t="s">
        <v>197</v>
      </c>
      <c r="AE55" s="273">
        <v>6</v>
      </c>
      <c r="AF55" s="274">
        <v>24</v>
      </c>
      <c r="AG55" s="275">
        <v>30</v>
      </c>
      <c r="AH55" s="273">
        <v>20.8</v>
      </c>
      <c r="AI55" s="274">
        <v>24</v>
      </c>
      <c r="AJ55" s="275">
        <v>23.3</v>
      </c>
      <c r="AK55" s="273">
        <v>6</v>
      </c>
      <c r="AL55" s="274">
        <v>24</v>
      </c>
      <c r="AM55" s="275">
        <v>30</v>
      </c>
      <c r="AN55" s="273" t="s">
        <v>197</v>
      </c>
      <c r="AO55" s="274" t="s">
        <v>197</v>
      </c>
      <c r="AP55" s="275" t="s">
        <v>197</v>
      </c>
      <c r="AQ55" s="273">
        <v>11</v>
      </c>
      <c r="AR55" s="274">
        <v>53</v>
      </c>
      <c r="AS55" s="275">
        <v>64</v>
      </c>
      <c r="AT55" s="273" t="s">
        <v>197</v>
      </c>
      <c r="AU55" s="274" t="s">
        <v>197</v>
      </c>
      <c r="AV55" s="275" t="s">
        <v>197</v>
      </c>
      <c r="AW55" s="273">
        <v>11</v>
      </c>
      <c r="AX55" s="274">
        <v>53</v>
      </c>
      <c r="AY55" s="275">
        <v>64</v>
      </c>
      <c r="AZ55" s="273">
        <v>23.9</v>
      </c>
      <c r="BA55" s="274">
        <v>23.5</v>
      </c>
      <c r="BB55" s="275">
        <v>23.6</v>
      </c>
      <c r="BC55" s="273">
        <v>11</v>
      </c>
      <c r="BD55" s="274">
        <v>53</v>
      </c>
      <c r="BE55" s="275">
        <v>64</v>
      </c>
      <c r="BF55" s="273" t="s">
        <v>197</v>
      </c>
      <c r="BG55" s="274" t="s">
        <v>197</v>
      </c>
      <c r="BH55" s="275">
        <v>5</v>
      </c>
      <c r="BI55" s="273">
        <v>17</v>
      </c>
      <c r="BJ55" s="274">
        <v>77</v>
      </c>
      <c r="BK55" s="275">
        <v>94</v>
      </c>
      <c r="BL55" s="273" t="s">
        <v>197</v>
      </c>
      <c r="BM55" s="274" t="s">
        <v>197</v>
      </c>
      <c r="BN55" s="275">
        <v>6</v>
      </c>
      <c r="BO55" s="273">
        <v>17</v>
      </c>
      <c r="BP55" s="274">
        <v>77</v>
      </c>
      <c r="BQ55" s="275">
        <v>94</v>
      </c>
      <c r="BR55" s="273">
        <v>22.8</v>
      </c>
      <c r="BS55" s="274">
        <v>23.6</v>
      </c>
      <c r="BT55" s="275">
        <v>23.5</v>
      </c>
      <c r="BU55" s="273">
        <v>17</v>
      </c>
      <c r="BV55" s="274">
        <v>77</v>
      </c>
      <c r="BW55" s="275">
        <v>94</v>
      </c>
      <c r="BX55" s="273" t="s">
        <v>197</v>
      </c>
      <c r="BY55" s="274" t="s">
        <v>197</v>
      </c>
      <c r="BZ55" s="275" t="s">
        <v>197</v>
      </c>
      <c r="CA55" s="273">
        <v>5</v>
      </c>
      <c r="CB55" s="274">
        <v>11</v>
      </c>
      <c r="CC55" s="275">
        <v>16</v>
      </c>
      <c r="CD55" s="273" t="s">
        <v>197</v>
      </c>
      <c r="CE55" s="274" t="s">
        <v>197</v>
      </c>
      <c r="CF55" s="275" t="s">
        <v>197</v>
      </c>
      <c r="CG55" s="273">
        <v>5</v>
      </c>
      <c r="CH55" s="274">
        <v>11</v>
      </c>
      <c r="CI55" s="275">
        <v>16</v>
      </c>
      <c r="CJ55" s="273">
        <v>19.600000000000001</v>
      </c>
      <c r="CK55" s="274">
        <v>17.100000000000001</v>
      </c>
      <c r="CL55" s="275">
        <v>17.899999999999999</v>
      </c>
      <c r="CM55" s="273">
        <v>5</v>
      </c>
      <c r="CN55" s="274">
        <v>11</v>
      </c>
      <c r="CO55" s="275">
        <v>16</v>
      </c>
      <c r="CP55" s="273">
        <v>52</v>
      </c>
      <c r="CQ55" s="274">
        <v>31</v>
      </c>
      <c r="CR55" s="275">
        <v>41</v>
      </c>
      <c r="CS55" s="273">
        <v>583</v>
      </c>
      <c r="CT55" s="274">
        <v>695</v>
      </c>
      <c r="CU55" s="275">
        <v>1278</v>
      </c>
      <c r="CV55" s="273">
        <v>56</v>
      </c>
      <c r="CW55" s="274">
        <v>36</v>
      </c>
      <c r="CX55" s="275">
        <v>45</v>
      </c>
      <c r="CY55" s="273">
        <v>583</v>
      </c>
      <c r="CZ55" s="274">
        <v>695</v>
      </c>
      <c r="DA55" s="275">
        <v>1278</v>
      </c>
      <c r="DB55" s="273">
        <v>32.5</v>
      </c>
      <c r="DC55" s="274">
        <v>29.8</v>
      </c>
      <c r="DD55" s="275">
        <v>31</v>
      </c>
      <c r="DE55" s="273">
        <v>583</v>
      </c>
      <c r="DF55" s="274">
        <v>695</v>
      </c>
      <c r="DG55" s="275">
        <v>1278</v>
      </c>
    </row>
    <row r="56" spans="1:111" x14ac:dyDescent="0.35">
      <c r="A56" t="s">
        <v>5</v>
      </c>
      <c r="B56" t="s">
        <v>249</v>
      </c>
      <c r="C56" t="s">
        <v>247</v>
      </c>
      <c r="D56" s="273">
        <v>52</v>
      </c>
      <c r="E56" s="274">
        <v>33</v>
      </c>
      <c r="F56" s="275">
        <v>43</v>
      </c>
      <c r="G56" s="273">
        <v>2489</v>
      </c>
      <c r="H56" s="274">
        <v>2267</v>
      </c>
      <c r="I56" s="275">
        <v>4756</v>
      </c>
      <c r="J56" s="273">
        <v>55</v>
      </c>
      <c r="K56" s="274">
        <v>39</v>
      </c>
      <c r="L56" s="275">
        <v>47</v>
      </c>
      <c r="M56" s="273">
        <v>2489</v>
      </c>
      <c r="N56" s="274">
        <v>2267</v>
      </c>
      <c r="O56" s="275">
        <v>4756</v>
      </c>
      <c r="P56" s="273">
        <v>33</v>
      </c>
      <c r="Q56" s="274">
        <v>30.2</v>
      </c>
      <c r="R56" s="275">
        <v>31.7</v>
      </c>
      <c r="S56" s="273">
        <v>2489</v>
      </c>
      <c r="T56" s="274">
        <v>2267</v>
      </c>
      <c r="U56" s="275">
        <v>4756</v>
      </c>
      <c r="V56" s="273">
        <v>8</v>
      </c>
      <c r="W56" s="274">
        <v>8</v>
      </c>
      <c r="X56" s="275">
        <v>8</v>
      </c>
      <c r="Y56" s="273">
        <v>148</v>
      </c>
      <c r="Z56" s="274">
        <v>193</v>
      </c>
      <c r="AA56" s="275">
        <v>341</v>
      </c>
      <c r="AB56" s="273">
        <v>9</v>
      </c>
      <c r="AC56" s="274">
        <v>11</v>
      </c>
      <c r="AD56" s="275">
        <v>10</v>
      </c>
      <c r="AE56" s="273">
        <v>148</v>
      </c>
      <c r="AF56" s="274">
        <v>193</v>
      </c>
      <c r="AG56" s="275">
        <v>341</v>
      </c>
      <c r="AH56" s="273">
        <v>22.9</v>
      </c>
      <c r="AI56" s="274">
        <v>24</v>
      </c>
      <c r="AJ56" s="275">
        <v>23.5</v>
      </c>
      <c r="AK56" s="273">
        <v>148</v>
      </c>
      <c r="AL56" s="274">
        <v>193</v>
      </c>
      <c r="AM56" s="275">
        <v>341</v>
      </c>
      <c r="AN56" s="273">
        <v>17</v>
      </c>
      <c r="AO56" s="274">
        <v>10</v>
      </c>
      <c r="AP56" s="275">
        <v>12</v>
      </c>
      <c r="AQ56" s="273">
        <v>121</v>
      </c>
      <c r="AR56" s="274">
        <v>312</v>
      </c>
      <c r="AS56" s="275">
        <v>433</v>
      </c>
      <c r="AT56" s="273">
        <v>18</v>
      </c>
      <c r="AU56" s="274">
        <v>12</v>
      </c>
      <c r="AV56" s="275">
        <v>14</v>
      </c>
      <c r="AW56" s="273">
        <v>121</v>
      </c>
      <c r="AX56" s="274">
        <v>312</v>
      </c>
      <c r="AY56" s="275">
        <v>433</v>
      </c>
      <c r="AZ56" s="273">
        <v>25.7</v>
      </c>
      <c r="BA56" s="274">
        <v>23.4</v>
      </c>
      <c r="BB56" s="275">
        <v>24</v>
      </c>
      <c r="BC56" s="273">
        <v>121</v>
      </c>
      <c r="BD56" s="274">
        <v>312</v>
      </c>
      <c r="BE56" s="275">
        <v>433</v>
      </c>
      <c r="BF56" s="273">
        <v>12</v>
      </c>
      <c r="BG56" s="274">
        <v>9</v>
      </c>
      <c r="BH56" s="275">
        <v>10</v>
      </c>
      <c r="BI56" s="273">
        <v>269</v>
      </c>
      <c r="BJ56" s="274">
        <v>505</v>
      </c>
      <c r="BK56" s="275">
        <v>774</v>
      </c>
      <c r="BL56" s="273">
        <v>13</v>
      </c>
      <c r="BM56" s="274">
        <v>12</v>
      </c>
      <c r="BN56" s="275">
        <v>12</v>
      </c>
      <c r="BO56" s="273">
        <v>269</v>
      </c>
      <c r="BP56" s="274">
        <v>505</v>
      </c>
      <c r="BQ56" s="275">
        <v>774</v>
      </c>
      <c r="BR56" s="273">
        <v>24.2</v>
      </c>
      <c r="BS56" s="274">
        <v>23.6</v>
      </c>
      <c r="BT56" s="275">
        <v>23.8</v>
      </c>
      <c r="BU56" s="273">
        <v>269</v>
      </c>
      <c r="BV56" s="274">
        <v>505</v>
      </c>
      <c r="BW56" s="275">
        <v>774</v>
      </c>
      <c r="BX56" s="273" t="s">
        <v>197</v>
      </c>
      <c r="BY56" s="274" t="s">
        <v>197</v>
      </c>
      <c r="BZ56" s="275" t="s">
        <v>197</v>
      </c>
      <c r="CA56" s="273">
        <v>31</v>
      </c>
      <c r="CB56" s="274">
        <v>87</v>
      </c>
      <c r="CC56" s="275">
        <v>118</v>
      </c>
      <c r="CD56" s="273" t="s">
        <v>197</v>
      </c>
      <c r="CE56" s="274" t="s">
        <v>197</v>
      </c>
      <c r="CF56" s="275" t="s">
        <v>197</v>
      </c>
      <c r="CG56" s="273">
        <v>31</v>
      </c>
      <c r="CH56" s="274">
        <v>87</v>
      </c>
      <c r="CI56" s="275">
        <v>118</v>
      </c>
      <c r="CJ56" s="273">
        <v>18.8</v>
      </c>
      <c r="CK56" s="274">
        <v>18.3</v>
      </c>
      <c r="CL56" s="275">
        <v>18.399999999999999</v>
      </c>
      <c r="CM56" s="273">
        <v>31</v>
      </c>
      <c r="CN56" s="274">
        <v>87</v>
      </c>
      <c r="CO56" s="275">
        <v>118</v>
      </c>
      <c r="CP56" s="273">
        <v>47</v>
      </c>
      <c r="CQ56" s="274">
        <v>28</v>
      </c>
      <c r="CR56" s="275">
        <v>37</v>
      </c>
      <c r="CS56" s="273">
        <v>2808</v>
      </c>
      <c r="CT56" s="274">
        <v>2874</v>
      </c>
      <c r="CU56" s="275">
        <v>5682</v>
      </c>
      <c r="CV56" s="273">
        <v>51</v>
      </c>
      <c r="CW56" s="274">
        <v>33</v>
      </c>
      <c r="CX56" s="275">
        <v>42</v>
      </c>
      <c r="CY56" s="273">
        <v>2808</v>
      </c>
      <c r="CZ56" s="274">
        <v>2874</v>
      </c>
      <c r="DA56" s="275">
        <v>5682</v>
      </c>
      <c r="DB56" s="273">
        <v>32</v>
      </c>
      <c r="DC56" s="274">
        <v>28.7</v>
      </c>
      <c r="DD56" s="275">
        <v>30.3</v>
      </c>
      <c r="DE56" s="273">
        <v>2808</v>
      </c>
      <c r="DF56" s="274">
        <v>2874</v>
      </c>
      <c r="DG56" s="275">
        <v>5682</v>
      </c>
    </row>
    <row r="57" spans="1:111" x14ac:dyDescent="0.35">
      <c r="A57" t="s">
        <v>1086</v>
      </c>
      <c r="B57" t="s">
        <v>255</v>
      </c>
      <c r="C57" t="s">
        <v>247</v>
      </c>
      <c r="D57" s="273">
        <v>59</v>
      </c>
      <c r="E57" s="274">
        <v>46</v>
      </c>
      <c r="F57" s="275">
        <v>52</v>
      </c>
      <c r="G57" s="273">
        <v>1530</v>
      </c>
      <c r="H57" s="274">
        <v>1447</v>
      </c>
      <c r="I57" s="275">
        <v>2977</v>
      </c>
      <c r="J57" s="273">
        <v>60</v>
      </c>
      <c r="K57" s="274">
        <v>49</v>
      </c>
      <c r="L57" s="275">
        <v>55</v>
      </c>
      <c r="M57" s="273">
        <v>1530</v>
      </c>
      <c r="N57" s="274">
        <v>1447</v>
      </c>
      <c r="O57" s="275">
        <v>2977</v>
      </c>
      <c r="P57" s="273">
        <v>34.6</v>
      </c>
      <c r="Q57" s="274">
        <v>33.1</v>
      </c>
      <c r="R57" s="275">
        <v>33.9</v>
      </c>
      <c r="S57" s="273">
        <v>1530</v>
      </c>
      <c r="T57" s="274">
        <v>1447</v>
      </c>
      <c r="U57" s="275">
        <v>2977</v>
      </c>
      <c r="V57" s="273">
        <v>23</v>
      </c>
      <c r="W57" s="274">
        <v>16</v>
      </c>
      <c r="X57" s="275">
        <v>18</v>
      </c>
      <c r="Y57" s="273">
        <v>66</v>
      </c>
      <c r="Z57" s="274">
        <v>120</v>
      </c>
      <c r="AA57" s="275">
        <v>186</v>
      </c>
      <c r="AB57" s="273">
        <v>24</v>
      </c>
      <c r="AC57" s="274">
        <v>18</v>
      </c>
      <c r="AD57" s="275">
        <v>20</v>
      </c>
      <c r="AE57" s="273">
        <v>66</v>
      </c>
      <c r="AF57" s="274">
        <v>120</v>
      </c>
      <c r="AG57" s="275">
        <v>186</v>
      </c>
      <c r="AH57" s="273">
        <v>29</v>
      </c>
      <c r="AI57" s="274">
        <v>27</v>
      </c>
      <c r="AJ57" s="275">
        <v>27.7</v>
      </c>
      <c r="AK57" s="273">
        <v>66</v>
      </c>
      <c r="AL57" s="274">
        <v>120</v>
      </c>
      <c r="AM57" s="275">
        <v>186</v>
      </c>
      <c r="AN57" s="273">
        <v>19</v>
      </c>
      <c r="AO57" s="274">
        <v>13</v>
      </c>
      <c r="AP57" s="275">
        <v>15</v>
      </c>
      <c r="AQ57" s="273">
        <v>69</v>
      </c>
      <c r="AR57" s="274">
        <v>143</v>
      </c>
      <c r="AS57" s="275">
        <v>212</v>
      </c>
      <c r="AT57" s="273">
        <v>19</v>
      </c>
      <c r="AU57" s="274">
        <v>13</v>
      </c>
      <c r="AV57" s="275">
        <v>15</v>
      </c>
      <c r="AW57" s="273">
        <v>69</v>
      </c>
      <c r="AX57" s="274">
        <v>143</v>
      </c>
      <c r="AY57" s="275">
        <v>212</v>
      </c>
      <c r="AZ57" s="273">
        <v>27.5</v>
      </c>
      <c r="BA57" s="274">
        <v>25.5</v>
      </c>
      <c r="BB57" s="275">
        <v>26.1</v>
      </c>
      <c r="BC57" s="273">
        <v>69</v>
      </c>
      <c r="BD57" s="274">
        <v>143</v>
      </c>
      <c r="BE57" s="275">
        <v>212</v>
      </c>
      <c r="BF57" s="273">
        <v>21</v>
      </c>
      <c r="BG57" s="274">
        <v>14</v>
      </c>
      <c r="BH57" s="275">
        <v>16</v>
      </c>
      <c r="BI57" s="273">
        <v>135</v>
      </c>
      <c r="BJ57" s="274">
        <v>263</v>
      </c>
      <c r="BK57" s="275">
        <v>398</v>
      </c>
      <c r="BL57" s="273">
        <v>21</v>
      </c>
      <c r="BM57" s="274">
        <v>15</v>
      </c>
      <c r="BN57" s="275">
        <v>17</v>
      </c>
      <c r="BO57" s="273">
        <v>135</v>
      </c>
      <c r="BP57" s="274">
        <v>263</v>
      </c>
      <c r="BQ57" s="275">
        <v>398</v>
      </c>
      <c r="BR57" s="273">
        <v>28.2</v>
      </c>
      <c r="BS57" s="274">
        <v>26.2</v>
      </c>
      <c r="BT57" s="275">
        <v>26.9</v>
      </c>
      <c r="BU57" s="273">
        <v>135</v>
      </c>
      <c r="BV57" s="274">
        <v>263</v>
      </c>
      <c r="BW57" s="275">
        <v>398</v>
      </c>
      <c r="BX57" s="273" t="s">
        <v>197</v>
      </c>
      <c r="BY57" s="274" t="s">
        <v>197</v>
      </c>
      <c r="BZ57" s="275" t="s">
        <v>197</v>
      </c>
      <c r="CA57" s="273">
        <v>18</v>
      </c>
      <c r="CB57" s="274">
        <v>24</v>
      </c>
      <c r="CC57" s="275">
        <v>42</v>
      </c>
      <c r="CD57" s="273" t="s">
        <v>197</v>
      </c>
      <c r="CE57" s="274" t="s">
        <v>197</v>
      </c>
      <c r="CF57" s="275" t="s">
        <v>197</v>
      </c>
      <c r="CG57" s="273">
        <v>18</v>
      </c>
      <c r="CH57" s="274">
        <v>24</v>
      </c>
      <c r="CI57" s="275">
        <v>42</v>
      </c>
      <c r="CJ57" s="273">
        <v>18.600000000000001</v>
      </c>
      <c r="CK57" s="274">
        <v>18.7</v>
      </c>
      <c r="CL57" s="275">
        <v>18.600000000000001</v>
      </c>
      <c r="CM57" s="273">
        <v>18</v>
      </c>
      <c r="CN57" s="274">
        <v>24</v>
      </c>
      <c r="CO57" s="275">
        <v>42</v>
      </c>
      <c r="CP57" s="273">
        <v>55</v>
      </c>
      <c r="CQ57" s="274">
        <v>40</v>
      </c>
      <c r="CR57" s="275">
        <v>47</v>
      </c>
      <c r="CS57" s="273">
        <v>1690</v>
      </c>
      <c r="CT57" s="274">
        <v>1743</v>
      </c>
      <c r="CU57" s="275">
        <v>3433</v>
      </c>
      <c r="CV57" s="273">
        <v>56</v>
      </c>
      <c r="CW57" s="274">
        <v>43</v>
      </c>
      <c r="CX57" s="275">
        <v>49</v>
      </c>
      <c r="CY57" s="273">
        <v>1690</v>
      </c>
      <c r="CZ57" s="274">
        <v>1743</v>
      </c>
      <c r="DA57" s="275">
        <v>3433</v>
      </c>
      <c r="DB57" s="273">
        <v>33.9</v>
      </c>
      <c r="DC57" s="274">
        <v>31.8</v>
      </c>
      <c r="DD57" s="275">
        <v>32.9</v>
      </c>
      <c r="DE57" s="273">
        <v>1690</v>
      </c>
      <c r="DF57" s="274">
        <v>1743</v>
      </c>
      <c r="DG57" s="275">
        <v>3433</v>
      </c>
    </row>
    <row r="58" spans="1:111" x14ac:dyDescent="0.35">
      <c r="A58" t="s">
        <v>19</v>
      </c>
      <c r="B58" t="s">
        <v>265</v>
      </c>
      <c r="C58" t="s">
        <v>260</v>
      </c>
      <c r="D58" s="273">
        <v>65</v>
      </c>
      <c r="E58" s="274">
        <v>50</v>
      </c>
      <c r="F58" s="275">
        <v>58</v>
      </c>
      <c r="G58" s="273">
        <v>1866</v>
      </c>
      <c r="H58" s="274">
        <v>1927</v>
      </c>
      <c r="I58" s="275">
        <v>3793</v>
      </c>
      <c r="J58" s="273">
        <v>68</v>
      </c>
      <c r="K58" s="274">
        <v>54</v>
      </c>
      <c r="L58" s="275">
        <v>61</v>
      </c>
      <c r="M58" s="273">
        <v>1866</v>
      </c>
      <c r="N58" s="274">
        <v>1927</v>
      </c>
      <c r="O58" s="275">
        <v>3793</v>
      </c>
      <c r="P58" s="273">
        <v>36</v>
      </c>
      <c r="Q58" s="274">
        <v>33.6</v>
      </c>
      <c r="R58" s="275">
        <v>34.799999999999997</v>
      </c>
      <c r="S58" s="273">
        <v>1866</v>
      </c>
      <c r="T58" s="274">
        <v>1927</v>
      </c>
      <c r="U58" s="275">
        <v>3793</v>
      </c>
      <c r="V58" s="273">
        <v>14</v>
      </c>
      <c r="W58" s="274">
        <v>5</v>
      </c>
      <c r="X58" s="275">
        <v>7</v>
      </c>
      <c r="Y58" s="273">
        <v>36</v>
      </c>
      <c r="Z58" s="274">
        <v>100</v>
      </c>
      <c r="AA58" s="275">
        <v>136</v>
      </c>
      <c r="AB58" s="273">
        <v>14</v>
      </c>
      <c r="AC58" s="274">
        <v>7</v>
      </c>
      <c r="AD58" s="275">
        <v>9</v>
      </c>
      <c r="AE58" s="273">
        <v>36</v>
      </c>
      <c r="AF58" s="274">
        <v>100</v>
      </c>
      <c r="AG58" s="275">
        <v>136</v>
      </c>
      <c r="AH58" s="273">
        <v>23.5</v>
      </c>
      <c r="AI58" s="274">
        <v>23.7</v>
      </c>
      <c r="AJ58" s="275">
        <v>23.6</v>
      </c>
      <c r="AK58" s="273">
        <v>36</v>
      </c>
      <c r="AL58" s="274">
        <v>100</v>
      </c>
      <c r="AM58" s="275">
        <v>136</v>
      </c>
      <c r="AN58" s="273">
        <v>14</v>
      </c>
      <c r="AO58" s="274">
        <v>4</v>
      </c>
      <c r="AP58" s="275">
        <v>7</v>
      </c>
      <c r="AQ58" s="273">
        <v>35</v>
      </c>
      <c r="AR58" s="274">
        <v>112</v>
      </c>
      <c r="AS58" s="275">
        <v>147</v>
      </c>
      <c r="AT58" s="273">
        <v>14</v>
      </c>
      <c r="AU58" s="274">
        <v>9</v>
      </c>
      <c r="AV58" s="275">
        <v>10</v>
      </c>
      <c r="AW58" s="273">
        <v>35</v>
      </c>
      <c r="AX58" s="274">
        <v>112</v>
      </c>
      <c r="AY58" s="275">
        <v>147</v>
      </c>
      <c r="AZ58" s="273">
        <v>24.5</v>
      </c>
      <c r="BA58" s="274">
        <v>23.4</v>
      </c>
      <c r="BB58" s="275">
        <v>23.7</v>
      </c>
      <c r="BC58" s="273">
        <v>35</v>
      </c>
      <c r="BD58" s="274">
        <v>112</v>
      </c>
      <c r="BE58" s="275">
        <v>147</v>
      </c>
      <c r="BF58" s="273">
        <v>14</v>
      </c>
      <c r="BG58" s="274">
        <v>5</v>
      </c>
      <c r="BH58" s="275">
        <v>7</v>
      </c>
      <c r="BI58" s="273">
        <v>71</v>
      </c>
      <c r="BJ58" s="274">
        <v>212</v>
      </c>
      <c r="BK58" s="275">
        <v>283</v>
      </c>
      <c r="BL58" s="273">
        <v>14</v>
      </c>
      <c r="BM58" s="274">
        <v>8</v>
      </c>
      <c r="BN58" s="275">
        <v>10</v>
      </c>
      <c r="BO58" s="273">
        <v>71</v>
      </c>
      <c r="BP58" s="274">
        <v>212</v>
      </c>
      <c r="BQ58" s="275">
        <v>283</v>
      </c>
      <c r="BR58" s="273">
        <v>24</v>
      </c>
      <c r="BS58" s="274">
        <v>23.5</v>
      </c>
      <c r="BT58" s="275">
        <v>23.7</v>
      </c>
      <c r="BU58" s="273">
        <v>71</v>
      </c>
      <c r="BV58" s="274">
        <v>212</v>
      </c>
      <c r="BW58" s="275">
        <v>283</v>
      </c>
      <c r="BX58" s="273" t="s">
        <v>197</v>
      </c>
      <c r="BY58" s="274" t="s">
        <v>197</v>
      </c>
      <c r="BZ58" s="275" t="s">
        <v>197</v>
      </c>
      <c r="CA58" s="273">
        <v>11</v>
      </c>
      <c r="CB58" s="274">
        <v>37</v>
      </c>
      <c r="CC58" s="275">
        <v>48</v>
      </c>
      <c r="CD58" s="273" t="s">
        <v>197</v>
      </c>
      <c r="CE58" s="274" t="s">
        <v>197</v>
      </c>
      <c r="CF58" s="275" t="s">
        <v>197</v>
      </c>
      <c r="CG58" s="273">
        <v>11</v>
      </c>
      <c r="CH58" s="274">
        <v>37</v>
      </c>
      <c r="CI58" s="275">
        <v>48</v>
      </c>
      <c r="CJ58" s="273">
        <v>18.3</v>
      </c>
      <c r="CK58" s="274">
        <v>19</v>
      </c>
      <c r="CL58" s="275">
        <v>18.899999999999999</v>
      </c>
      <c r="CM58" s="273">
        <v>11</v>
      </c>
      <c r="CN58" s="274">
        <v>37</v>
      </c>
      <c r="CO58" s="275">
        <v>48</v>
      </c>
      <c r="CP58" s="273">
        <v>63</v>
      </c>
      <c r="CQ58" s="274">
        <v>45</v>
      </c>
      <c r="CR58" s="275">
        <v>53</v>
      </c>
      <c r="CS58" s="273">
        <v>1994</v>
      </c>
      <c r="CT58" s="274">
        <v>2224</v>
      </c>
      <c r="CU58" s="275">
        <v>4218</v>
      </c>
      <c r="CV58" s="273">
        <v>65</v>
      </c>
      <c r="CW58" s="274">
        <v>48</v>
      </c>
      <c r="CX58" s="275">
        <v>56</v>
      </c>
      <c r="CY58" s="273">
        <v>1994</v>
      </c>
      <c r="CZ58" s="274">
        <v>2224</v>
      </c>
      <c r="DA58" s="275">
        <v>4218</v>
      </c>
      <c r="DB58" s="273">
        <v>35.5</v>
      </c>
      <c r="DC58" s="274">
        <v>32.299999999999997</v>
      </c>
      <c r="DD58" s="275">
        <v>33.799999999999997</v>
      </c>
      <c r="DE58" s="273">
        <v>1994</v>
      </c>
      <c r="DF58" s="274">
        <v>2224</v>
      </c>
      <c r="DG58" s="275">
        <v>4218</v>
      </c>
    </row>
    <row r="59" spans="1:111" x14ac:dyDescent="0.35">
      <c r="A59" t="s">
        <v>20</v>
      </c>
      <c r="B59" t="s">
        <v>266</v>
      </c>
      <c r="C59" t="s">
        <v>260</v>
      </c>
      <c r="D59" s="273">
        <v>62</v>
      </c>
      <c r="E59" s="274">
        <v>45</v>
      </c>
      <c r="F59" s="275">
        <v>53</v>
      </c>
      <c r="G59" s="273">
        <v>1758</v>
      </c>
      <c r="H59" s="274">
        <v>1765</v>
      </c>
      <c r="I59" s="275">
        <v>3523</v>
      </c>
      <c r="J59" s="273">
        <v>63</v>
      </c>
      <c r="K59" s="274">
        <v>49</v>
      </c>
      <c r="L59" s="275">
        <v>56</v>
      </c>
      <c r="M59" s="273">
        <v>1758</v>
      </c>
      <c r="N59" s="274">
        <v>1765</v>
      </c>
      <c r="O59" s="275">
        <v>3523</v>
      </c>
      <c r="P59" s="273">
        <v>35.9</v>
      </c>
      <c r="Q59" s="274">
        <v>33.799999999999997</v>
      </c>
      <c r="R59" s="275">
        <v>34.9</v>
      </c>
      <c r="S59" s="273">
        <v>1758</v>
      </c>
      <c r="T59" s="274">
        <v>1765</v>
      </c>
      <c r="U59" s="275">
        <v>3523</v>
      </c>
      <c r="V59" s="273">
        <v>19</v>
      </c>
      <c r="W59" s="274">
        <v>11</v>
      </c>
      <c r="X59" s="275">
        <v>15</v>
      </c>
      <c r="Y59" s="273">
        <v>47</v>
      </c>
      <c r="Z59" s="274">
        <v>70</v>
      </c>
      <c r="AA59" s="275">
        <v>117</v>
      </c>
      <c r="AB59" s="273">
        <v>19</v>
      </c>
      <c r="AC59" s="274">
        <v>14</v>
      </c>
      <c r="AD59" s="275">
        <v>16</v>
      </c>
      <c r="AE59" s="273">
        <v>47</v>
      </c>
      <c r="AF59" s="274">
        <v>70</v>
      </c>
      <c r="AG59" s="275">
        <v>117</v>
      </c>
      <c r="AH59" s="273">
        <v>27.7</v>
      </c>
      <c r="AI59" s="274">
        <v>28.2</v>
      </c>
      <c r="AJ59" s="275">
        <v>28</v>
      </c>
      <c r="AK59" s="273">
        <v>47</v>
      </c>
      <c r="AL59" s="274">
        <v>70</v>
      </c>
      <c r="AM59" s="275">
        <v>117</v>
      </c>
      <c r="AN59" s="273">
        <v>16</v>
      </c>
      <c r="AO59" s="274">
        <v>14</v>
      </c>
      <c r="AP59" s="275">
        <v>15</v>
      </c>
      <c r="AQ59" s="273">
        <v>37</v>
      </c>
      <c r="AR59" s="274">
        <v>87</v>
      </c>
      <c r="AS59" s="275">
        <v>124</v>
      </c>
      <c r="AT59" s="273">
        <v>16</v>
      </c>
      <c r="AU59" s="274">
        <v>14</v>
      </c>
      <c r="AV59" s="275">
        <v>15</v>
      </c>
      <c r="AW59" s="273">
        <v>37</v>
      </c>
      <c r="AX59" s="274">
        <v>87</v>
      </c>
      <c r="AY59" s="275">
        <v>124</v>
      </c>
      <c r="AZ59" s="273">
        <v>28.6</v>
      </c>
      <c r="BA59" s="274">
        <v>25</v>
      </c>
      <c r="BB59" s="275">
        <v>26.1</v>
      </c>
      <c r="BC59" s="273">
        <v>37</v>
      </c>
      <c r="BD59" s="274">
        <v>87</v>
      </c>
      <c r="BE59" s="275">
        <v>124</v>
      </c>
      <c r="BF59" s="273">
        <v>18</v>
      </c>
      <c r="BG59" s="274">
        <v>13</v>
      </c>
      <c r="BH59" s="275">
        <v>15</v>
      </c>
      <c r="BI59" s="273">
        <v>84</v>
      </c>
      <c r="BJ59" s="274">
        <v>157</v>
      </c>
      <c r="BK59" s="275">
        <v>241</v>
      </c>
      <c r="BL59" s="273">
        <v>18</v>
      </c>
      <c r="BM59" s="274">
        <v>14</v>
      </c>
      <c r="BN59" s="275">
        <v>15</v>
      </c>
      <c r="BO59" s="273">
        <v>84</v>
      </c>
      <c r="BP59" s="274">
        <v>157</v>
      </c>
      <c r="BQ59" s="275">
        <v>241</v>
      </c>
      <c r="BR59" s="273">
        <v>28.1</v>
      </c>
      <c r="BS59" s="274">
        <v>26.5</v>
      </c>
      <c r="BT59" s="275">
        <v>27</v>
      </c>
      <c r="BU59" s="273">
        <v>84</v>
      </c>
      <c r="BV59" s="274">
        <v>157</v>
      </c>
      <c r="BW59" s="275">
        <v>241</v>
      </c>
      <c r="BX59" s="273" t="s">
        <v>197</v>
      </c>
      <c r="BY59" s="274" t="s">
        <v>197</v>
      </c>
      <c r="BZ59" s="275" t="s">
        <v>197</v>
      </c>
      <c r="CA59" s="273">
        <v>18</v>
      </c>
      <c r="CB59" s="274">
        <v>32</v>
      </c>
      <c r="CC59" s="275">
        <v>50</v>
      </c>
      <c r="CD59" s="273" t="s">
        <v>197</v>
      </c>
      <c r="CE59" s="274" t="s">
        <v>197</v>
      </c>
      <c r="CF59" s="275" t="s">
        <v>197</v>
      </c>
      <c r="CG59" s="273">
        <v>18</v>
      </c>
      <c r="CH59" s="274">
        <v>32</v>
      </c>
      <c r="CI59" s="275">
        <v>50</v>
      </c>
      <c r="CJ59" s="273">
        <v>19.8</v>
      </c>
      <c r="CK59" s="274">
        <v>21.2</v>
      </c>
      <c r="CL59" s="275">
        <v>20.7</v>
      </c>
      <c r="CM59" s="273">
        <v>18</v>
      </c>
      <c r="CN59" s="274">
        <v>32</v>
      </c>
      <c r="CO59" s="275">
        <v>50</v>
      </c>
      <c r="CP59" s="273">
        <v>59</v>
      </c>
      <c r="CQ59" s="274">
        <v>42</v>
      </c>
      <c r="CR59" s="275">
        <v>50</v>
      </c>
      <c r="CS59" s="273">
        <v>1897</v>
      </c>
      <c r="CT59" s="274">
        <v>1990</v>
      </c>
      <c r="CU59" s="275">
        <v>3887</v>
      </c>
      <c r="CV59" s="273">
        <v>60</v>
      </c>
      <c r="CW59" s="274">
        <v>45</v>
      </c>
      <c r="CX59" s="275">
        <v>52</v>
      </c>
      <c r="CY59" s="273">
        <v>1897</v>
      </c>
      <c r="CZ59" s="274">
        <v>1990</v>
      </c>
      <c r="DA59" s="275">
        <v>3887</v>
      </c>
      <c r="DB59" s="273">
        <v>35.299999999999997</v>
      </c>
      <c r="DC59" s="274">
        <v>33</v>
      </c>
      <c r="DD59" s="275">
        <v>34.1</v>
      </c>
      <c r="DE59" s="273">
        <v>1897</v>
      </c>
      <c r="DF59" s="274">
        <v>1990</v>
      </c>
      <c r="DG59" s="275">
        <v>3887</v>
      </c>
    </row>
    <row r="60" spans="1:111" x14ac:dyDescent="0.35">
      <c r="A60" t="s">
        <v>70</v>
      </c>
      <c r="B60" t="s">
        <v>315</v>
      </c>
      <c r="C60" t="s">
        <v>309</v>
      </c>
      <c r="D60" s="273">
        <v>62</v>
      </c>
      <c r="E60" s="274">
        <v>46</v>
      </c>
      <c r="F60" s="275">
        <v>55</v>
      </c>
      <c r="G60" s="273">
        <v>1395</v>
      </c>
      <c r="H60" s="274">
        <v>1237</v>
      </c>
      <c r="I60" s="275">
        <v>2632</v>
      </c>
      <c r="J60" s="273">
        <v>64</v>
      </c>
      <c r="K60" s="274">
        <v>49</v>
      </c>
      <c r="L60" s="275">
        <v>57</v>
      </c>
      <c r="M60" s="273">
        <v>1395</v>
      </c>
      <c r="N60" s="274">
        <v>1237</v>
      </c>
      <c r="O60" s="275">
        <v>2632</v>
      </c>
      <c r="P60" s="273">
        <v>35.799999999999997</v>
      </c>
      <c r="Q60" s="274">
        <v>33.700000000000003</v>
      </c>
      <c r="R60" s="275">
        <v>34.799999999999997</v>
      </c>
      <c r="S60" s="273">
        <v>1395</v>
      </c>
      <c r="T60" s="274">
        <v>1237</v>
      </c>
      <c r="U60" s="275">
        <v>2632</v>
      </c>
      <c r="V60" s="273">
        <v>28</v>
      </c>
      <c r="W60" s="274">
        <v>18</v>
      </c>
      <c r="X60" s="275">
        <v>22</v>
      </c>
      <c r="Y60" s="273">
        <v>47</v>
      </c>
      <c r="Z60" s="274">
        <v>78</v>
      </c>
      <c r="AA60" s="275">
        <v>125</v>
      </c>
      <c r="AB60" s="273">
        <v>32</v>
      </c>
      <c r="AC60" s="274">
        <v>18</v>
      </c>
      <c r="AD60" s="275">
        <v>23</v>
      </c>
      <c r="AE60" s="273">
        <v>47</v>
      </c>
      <c r="AF60" s="274">
        <v>78</v>
      </c>
      <c r="AG60" s="275">
        <v>125</v>
      </c>
      <c r="AH60" s="273">
        <v>30.4</v>
      </c>
      <c r="AI60" s="274">
        <v>28.7</v>
      </c>
      <c r="AJ60" s="275">
        <v>29.3</v>
      </c>
      <c r="AK60" s="273">
        <v>47</v>
      </c>
      <c r="AL60" s="274">
        <v>78</v>
      </c>
      <c r="AM60" s="275">
        <v>125</v>
      </c>
      <c r="AN60" s="273">
        <v>16</v>
      </c>
      <c r="AO60" s="274">
        <v>13</v>
      </c>
      <c r="AP60" s="275">
        <v>14</v>
      </c>
      <c r="AQ60" s="273">
        <v>43</v>
      </c>
      <c r="AR60" s="274">
        <v>113</v>
      </c>
      <c r="AS60" s="275">
        <v>156</v>
      </c>
      <c r="AT60" s="273">
        <v>16</v>
      </c>
      <c r="AU60" s="274">
        <v>14</v>
      </c>
      <c r="AV60" s="275">
        <v>15</v>
      </c>
      <c r="AW60" s="273">
        <v>43</v>
      </c>
      <c r="AX60" s="274">
        <v>113</v>
      </c>
      <c r="AY60" s="275">
        <v>156</v>
      </c>
      <c r="AZ60" s="273">
        <v>28.2</v>
      </c>
      <c r="BA60" s="274">
        <v>26.3</v>
      </c>
      <c r="BB60" s="275">
        <v>26.8</v>
      </c>
      <c r="BC60" s="273">
        <v>43</v>
      </c>
      <c r="BD60" s="274">
        <v>113</v>
      </c>
      <c r="BE60" s="275">
        <v>156</v>
      </c>
      <c r="BF60" s="273">
        <v>22</v>
      </c>
      <c r="BG60" s="274">
        <v>15</v>
      </c>
      <c r="BH60" s="275">
        <v>17</v>
      </c>
      <c r="BI60" s="273">
        <v>90</v>
      </c>
      <c r="BJ60" s="274">
        <v>191</v>
      </c>
      <c r="BK60" s="275">
        <v>281</v>
      </c>
      <c r="BL60" s="273">
        <v>24</v>
      </c>
      <c r="BM60" s="274">
        <v>16</v>
      </c>
      <c r="BN60" s="275">
        <v>19</v>
      </c>
      <c r="BO60" s="273">
        <v>90</v>
      </c>
      <c r="BP60" s="274">
        <v>191</v>
      </c>
      <c r="BQ60" s="275">
        <v>281</v>
      </c>
      <c r="BR60" s="273">
        <v>29.4</v>
      </c>
      <c r="BS60" s="274">
        <v>27.3</v>
      </c>
      <c r="BT60" s="275">
        <v>27.9</v>
      </c>
      <c r="BU60" s="273">
        <v>90</v>
      </c>
      <c r="BV60" s="274">
        <v>191</v>
      </c>
      <c r="BW60" s="275">
        <v>281</v>
      </c>
      <c r="BX60" s="273" t="s">
        <v>197</v>
      </c>
      <c r="BY60" s="274" t="s">
        <v>197</v>
      </c>
      <c r="BZ60" s="275">
        <v>6</v>
      </c>
      <c r="CA60" s="273">
        <v>18</v>
      </c>
      <c r="CB60" s="274">
        <v>30</v>
      </c>
      <c r="CC60" s="275">
        <v>48</v>
      </c>
      <c r="CD60" s="273" t="s">
        <v>197</v>
      </c>
      <c r="CE60" s="274" t="s">
        <v>197</v>
      </c>
      <c r="CF60" s="275">
        <v>6</v>
      </c>
      <c r="CG60" s="273">
        <v>18</v>
      </c>
      <c r="CH60" s="274">
        <v>30</v>
      </c>
      <c r="CI60" s="275">
        <v>48</v>
      </c>
      <c r="CJ60" s="273">
        <v>23.5</v>
      </c>
      <c r="CK60" s="274">
        <v>19.8</v>
      </c>
      <c r="CL60" s="275">
        <v>21.2</v>
      </c>
      <c r="CM60" s="273">
        <v>18</v>
      </c>
      <c r="CN60" s="274">
        <v>30</v>
      </c>
      <c r="CO60" s="275">
        <v>48</v>
      </c>
      <c r="CP60" s="273">
        <v>59</v>
      </c>
      <c r="CQ60" s="274">
        <v>41</v>
      </c>
      <c r="CR60" s="275">
        <v>50</v>
      </c>
      <c r="CS60" s="273">
        <v>1540</v>
      </c>
      <c r="CT60" s="274">
        <v>1489</v>
      </c>
      <c r="CU60" s="275">
        <v>3029</v>
      </c>
      <c r="CV60" s="273">
        <v>61</v>
      </c>
      <c r="CW60" s="274">
        <v>44</v>
      </c>
      <c r="CX60" s="275">
        <v>52</v>
      </c>
      <c r="CY60" s="273">
        <v>1540</v>
      </c>
      <c r="CZ60" s="274">
        <v>1489</v>
      </c>
      <c r="DA60" s="275">
        <v>3029</v>
      </c>
      <c r="DB60" s="273">
        <v>35.200000000000003</v>
      </c>
      <c r="DC60" s="274">
        <v>32.6</v>
      </c>
      <c r="DD60" s="275">
        <v>33.9</v>
      </c>
      <c r="DE60" s="273">
        <v>1540</v>
      </c>
      <c r="DF60" s="274">
        <v>1489</v>
      </c>
      <c r="DG60" s="275">
        <v>3029</v>
      </c>
    </row>
    <row r="61" spans="1:111" x14ac:dyDescent="0.35">
      <c r="A61" t="s">
        <v>151</v>
      </c>
      <c r="B61" t="s">
        <v>395</v>
      </c>
      <c r="C61" t="s">
        <v>392</v>
      </c>
      <c r="D61" s="273">
        <v>60</v>
      </c>
      <c r="E61" s="274">
        <v>41</v>
      </c>
      <c r="F61" s="275">
        <v>51</v>
      </c>
      <c r="G61" s="273">
        <v>2503</v>
      </c>
      <c r="H61" s="274">
        <v>2443</v>
      </c>
      <c r="I61" s="275">
        <v>4946</v>
      </c>
      <c r="J61" s="273">
        <v>62</v>
      </c>
      <c r="K61" s="274">
        <v>45</v>
      </c>
      <c r="L61" s="275">
        <v>53</v>
      </c>
      <c r="M61" s="273">
        <v>2503</v>
      </c>
      <c r="N61" s="274">
        <v>2443</v>
      </c>
      <c r="O61" s="275">
        <v>4946</v>
      </c>
      <c r="P61" s="273">
        <v>35.200000000000003</v>
      </c>
      <c r="Q61" s="274">
        <v>32.9</v>
      </c>
      <c r="R61" s="275">
        <v>34</v>
      </c>
      <c r="S61" s="273">
        <v>2503</v>
      </c>
      <c r="T61" s="274">
        <v>2443</v>
      </c>
      <c r="U61" s="275">
        <v>4946</v>
      </c>
      <c r="V61" s="273">
        <v>31</v>
      </c>
      <c r="W61" s="274">
        <v>13</v>
      </c>
      <c r="X61" s="275">
        <v>18</v>
      </c>
      <c r="Y61" s="273">
        <v>52</v>
      </c>
      <c r="Z61" s="274">
        <v>127</v>
      </c>
      <c r="AA61" s="275">
        <v>179</v>
      </c>
      <c r="AB61" s="273">
        <v>33</v>
      </c>
      <c r="AC61" s="274">
        <v>15</v>
      </c>
      <c r="AD61" s="275">
        <v>20</v>
      </c>
      <c r="AE61" s="273">
        <v>52</v>
      </c>
      <c r="AF61" s="274">
        <v>127</v>
      </c>
      <c r="AG61" s="275">
        <v>179</v>
      </c>
      <c r="AH61" s="273">
        <v>30.5</v>
      </c>
      <c r="AI61" s="274">
        <v>26.8</v>
      </c>
      <c r="AJ61" s="275">
        <v>27.9</v>
      </c>
      <c r="AK61" s="273">
        <v>52</v>
      </c>
      <c r="AL61" s="274">
        <v>127</v>
      </c>
      <c r="AM61" s="275">
        <v>179</v>
      </c>
      <c r="AN61" s="273">
        <v>16</v>
      </c>
      <c r="AO61" s="274">
        <v>9</v>
      </c>
      <c r="AP61" s="275">
        <v>11</v>
      </c>
      <c r="AQ61" s="273">
        <v>61</v>
      </c>
      <c r="AR61" s="274">
        <v>149</v>
      </c>
      <c r="AS61" s="275">
        <v>210</v>
      </c>
      <c r="AT61" s="273">
        <v>16</v>
      </c>
      <c r="AU61" s="274">
        <v>9</v>
      </c>
      <c r="AV61" s="275">
        <v>11</v>
      </c>
      <c r="AW61" s="273">
        <v>61</v>
      </c>
      <c r="AX61" s="274">
        <v>149</v>
      </c>
      <c r="AY61" s="275">
        <v>210</v>
      </c>
      <c r="AZ61" s="273">
        <v>29.3</v>
      </c>
      <c r="BA61" s="274">
        <v>24.8</v>
      </c>
      <c r="BB61" s="275">
        <v>26.1</v>
      </c>
      <c r="BC61" s="273">
        <v>61</v>
      </c>
      <c r="BD61" s="274">
        <v>149</v>
      </c>
      <c r="BE61" s="275">
        <v>210</v>
      </c>
      <c r="BF61" s="273">
        <v>23</v>
      </c>
      <c r="BG61" s="274">
        <v>11</v>
      </c>
      <c r="BH61" s="275">
        <v>14</v>
      </c>
      <c r="BI61" s="273">
        <v>113</v>
      </c>
      <c r="BJ61" s="274">
        <v>276</v>
      </c>
      <c r="BK61" s="275">
        <v>389</v>
      </c>
      <c r="BL61" s="273">
        <v>24</v>
      </c>
      <c r="BM61" s="274">
        <v>12</v>
      </c>
      <c r="BN61" s="275">
        <v>15</v>
      </c>
      <c r="BO61" s="273">
        <v>113</v>
      </c>
      <c r="BP61" s="274">
        <v>276</v>
      </c>
      <c r="BQ61" s="275">
        <v>389</v>
      </c>
      <c r="BR61" s="273">
        <v>29.9</v>
      </c>
      <c r="BS61" s="274">
        <v>25.7</v>
      </c>
      <c r="BT61" s="275">
        <v>26.9</v>
      </c>
      <c r="BU61" s="273">
        <v>113</v>
      </c>
      <c r="BV61" s="274">
        <v>276</v>
      </c>
      <c r="BW61" s="275">
        <v>389</v>
      </c>
      <c r="BX61" s="273" t="s">
        <v>197</v>
      </c>
      <c r="BY61" s="274" t="s">
        <v>197</v>
      </c>
      <c r="BZ61" s="275" t="s">
        <v>197</v>
      </c>
      <c r="CA61" s="273">
        <v>34</v>
      </c>
      <c r="CB61" s="274">
        <v>67</v>
      </c>
      <c r="CC61" s="275">
        <v>101</v>
      </c>
      <c r="CD61" s="273" t="s">
        <v>197</v>
      </c>
      <c r="CE61" s="274" t="s">
        <v>197</v>
      </c>
      <c r="CF61" s="275" t="s">
        <v>197</v>
      </c>
      <c r="CG61" s="273">
        <v>34</v>
      </c>
      <c r="CH61" s="274">
        <v>67</v>
      </c>
      <c r="CI61" s="275">
        <v>101</v>
      </c>
      <c r="CJ61" s="273">
        <v>19.7</v>
      </c>
      <c r="CK61" s="274">
        <v>19.5</v>
      </c>
      <c r="CL61" s="275">
        <v>19.600000000000001</v>
      </c>
      <c r="CM61" s="273">
        <v>34</v>
      </c>
      <c r="CN61" s="274">
        <v>67</v>
      </c>
      <c r="CO61" s="275">
        <v>101</v>
      </c>
      <c r="CP61" s="273">
        <v>57</v>
      </c>
      <c r="CQ61" s="274">
        <v>37</v>
      </c>
      <c r="CR61" s="275">
        <v>47</v>
      </c>
      <c r="CS61" s="273">
        <v>2685</v>
      </c>
      <c r="CT61" s="274">
        <v>2826</v>
      </c>
      <c r="CU61" s="275">
        <v>5511</v>
      </c>
      <c r="CV61" s="273">
        <v>59</v>
      </c>
      <c r="CW61" s="274">
        <v>40</v>
      </c>
      <c r="CX61" s="275">
        <v>49</v>
      </c>
      <c r="CY61" s="273">
        <v>2685</v>
      </c>
      <c r="CZ61" s="274">
        <v>2826</v>
      </c>
      <c r="DA61" s="275">
        <v>5511</v>
      </c>
      <c r="DB61" s="273">
        <v>34.799999999999997</v>
      </c>
      <c r="DC61" s="274">
        <v>31.8</v>
      </c>
      <c r="DD61" s="275">
        <v>33.200000000000003</v>
      </c>
      <c r="DE61" s="273">
        <v>2685</v>
      </c>
      <c r="DF61" s="274">
        <v>2826</v>
      </c>
      <c r="DG61" s="275">
        <v>5511</v>
      </c>
    </row>
    <row r="62" spans="1:111" x14ac:dyDescent="0.35">
      <c r="A62" t="s">
        <v>155</v>
      </c>
      <c r="B62" t="s">
        <v>399</v>
      </c>
      <c r="C62" t="s">
        <v>392</v>
      </c>
      <c r="D62" s="320" t="s">
        <v>417</v>
      </c>
      <c r="E62" s="321" t="s">
        <v>417</v>
      </c>
      <c r="F62" s="322" t="s">
        <v>417</v>
      </c>
      <c r="G62" s="320" t="s">
        <v>417</v>
      </c>
      <c r="H62" s="321" t="s">
        <v>417</v>
      </c>
      <c r="I62" s="322" t="s">
        <v>417</v>
      </c>
      <c r="J62" s="320" t="s">
        <v>417</v>
      </c>
      <c r="K62" s="321" t="s">
        <v>417</v>
      </c>
      <c r="L62" s="322" t="s">
        <v>417</v>
      </c>
      <c r="M62" s="320" t="s">
        <v>417</v>
      </c>
      <c r="N62" s="321" t="s">
        <v>417</v>
      </c>
      <c r="O62" s="322" t="s">
        <v>417</v>
      </c>
      <c r="P62" s="320" t="s">
        <v>417</v>
      </c>
      <c r="Q62" s="321" t="s">
        <v>417</v>
      </c>
      <c r="R62" s="322" t="s">
        <v>417</v>
      </c>
      <c r="S62" s="320" t="s">
        <v>417</v>
      </c>
      <c r="T62" s="321" t="s">
        <v>417</v>
      </c>
      <c r="U62" s="322" t="s">
        <v>417</v>
      </c>
      <c r="V62" s="320" t="s">
        <v>417</v>
      </c>
      <c r="W62" s="321" t="s">
        <v>417</v>
      </c>
      <c r="X62" s="322" t="s">
        <v>417</v>
      </c>
      <c r="Y62" s="320" t="s">
        <v>417</v>
      </c>
      <c r="Z62" s="321" t="s">
        <v>417</v>
      </c>
      <c r="AA62" s="322" t="s">
        <v>417</v>
      </c>
      <c r="AB62" s="320" t="s">
        <v>417</v>
      </c>
      <c r="AC62" s="321" t="s">
        <v>417</v>
      </c>
      <c r="AD62" s="322" t="s">
        <v>417</v>
      </c>
      <c r="AE62" s="320" t="s">
        <v>417</v>
      </c>
      <c r="AF62" s="321" t="s">
        <v>417</v>
      </c>
      <c r="AG62" s="322" t="s">
        <v>417</v>
      </c>
      <c r="AH62" s="320" t="s">
        <v>417</v>
      </c>
      <c r="AI62" s="321" t="s">
        <v>417</v>
      </c>
      <c r="AJ62" s="322" t="s">
        <v>417</v>
      </c>
      <c r="AK62" s="320" t="s">
        <v>417</v>
      </c>
      <c r="AL62" s="321" t="s">
        <v>417</v>
      </c>
      <c r="AM62" s="322" t="s">
        <v>417</v>
      </c>
      <c r="AN62" s="320" t="s">
        <v>417</v>
      </c>
      <c r="AO62" s="321" t="s">
        <v>417</v>
      </c>
      <c r="AP62" s="322" t="s">
        <v>417</v>
      </c>
      <c r="AQ62" s="320" t="s">
        <v>417</v>
      </c>
      <c r="AR62" s="321" t="s">
        <v>417</v>
      </c>
      <c r="AS62" s="322" t="s">
        <v>417</v>
      </c>
      <c r="AT62" s="320" t="s">
        <v>417</v>
      </c>
      <c r="AU62" s="321" t="s">
        <v>417</v>
      </c>
      <c r="AV62" s="322" t="s">
        <v>417</v>
      </c>
      <c r="AW62" s="320" t="s">
        <v>417</v>
      </c>
      <c r="AX62" s="321" t="s">
        <v>417</v>
      </c>
      <c r="AY62" s="322" t="s">
        <v>417</v>
      </c>
      <c r="AZ62" s="320" t="s">
        <v>417</v>
      </c>
      <c r="BA62" s="321" t="s">
        <v>417</v>
      </c>
      <c r="BB62" s="322" t="s">
        <v>417</v>
      </c>
      <c r="BC62" s="320" t="s">
        <v>417</v>
      </c>
      <c r="BD62" s="321" t="s">
        <v>417</v>
      </c>
      <c r="BE62" s="322" t="s">
        <v>417</v>
      </c>
      <c r="BF62" s="320" t="s">
        <v>417</v>
      </c>
      <c r="BG62" s="321" t="s">
        <v>417</v>
      </c>
      <c r="BH62" s="322" t="s">
        <v>417</v>
      </c>
      <c r="BI62" s="320" t="s">
        <v>417</v>
      </c>
      <c r="BJ62" s="321" t="s">
        <v>417</v>
      </c>
      <c r="BK62" s="322" t="s">
        <v>417</v>
      </c>
      <c r="BL62" s="320" t="s">
        <v>417</v>
      </c>
      <c r="BM62" s="321" t="s">
        <v>417</v>
      </c>
      <c r="BN62" s="322" t="s">
        <v>417</v>
      </c>
      <c r="BO62" s="320" t="s">
        <v>417</v>
      </c>
      <c r="BP62" s="321" t="s">
        <v>417</v>
      </c>
      <c r="BQ62" s="322" t="s">
        <v>417</v>
      </c>
      <c r="BR62" s="320" t="s">
        <v>417</v>
      </c>
      <c r="BS62" s="321" t="s">
        <v>417</v>
      </c>
      <c r="BT62" s="322" t="s">
        <v>417</v>
      </c>
      <c r="BU62" s="320" t="s">
        <v>417</v>
      </c>
      <c r="BV62" s="321" t="s">
        <v>417</v>
      </c>
      <c r="BW62" s="322" t="s">
        <v>417</v>
      </c>
      <c r="BX62" s="320" t="s">
        <v>417</v>
      </c>
      <c r="BY62" s="321" t="s">
        <v>417</v>
      </c>
      <c r="BZ62" s="322" t="s">
        <v>417</v>
      </c>
      <c r="CA62" s="320" t="s">
        <v>417</v>
      </c>
      <c r="CB62" s="321" t="s">
        <v>417</v>
      </c>
      <c r="CC62" s="322" t="s">
        <v>417</v>
      </c>
      <c r="CD62" s="320" t="s">
        <v>417</v>
      </c>
      <c r="CE62" s="321" t="s">
        <v>417</v>
      </c>
      <c r="CF62" s="322" t="s">
        <v>417</v>
      </c>
      <c r="CG62" s="320" t="s">
        <v>417</v>
      </c>
      <c r="CH62" s="321" t="s">
        <v>417</v>
      </c>
      <c r="CI62" s="322" t="s">
        <v>417</v>
      </c>
      <c r="CJ62" s="320" t="s">
        <v>417</v>
      </c>
      <c r="CK62" s="321" t="s">
        <v>417</v>
      </c>
      <c r="CL62" s="322" t="s">
        <v>417</v>
      </c>
      <c r="CM62" s="320" t="s">
        <v>417</v>
      </c>
      <c r="CN62" s="321" t="s">
        <v>417</v>
      </c>
      <c r="CO62" s="322" t="s">
        <v>417</v>
      </c>
      <c r="CP62" s="320" t="s">
        <v>417</v>
      </c>
      <c r="CQ62" s="321" t="s">
        <v>417</v>
      </c>
      <c r="CR62" s="322" t="s">
        <v>417</v>
      </c>
      <c r="CS62" s="320" t="s">
        <v>417</v>
      </c>
      <c r="CT62" s="321" t="s">
        <v>417</v>
      </c>
      <c r="CU62" s="322" t="s">
        <v>417</v>
      </c>
      <c r="CV62" s="320" t="s">
        <v>417</v>
      </c>
      <c r="CW62" s="321" t="s">
        <v>417</v>
      </c>
      <c r="CX62" s="322" t="s">
        <v>417</v>
      </c>
      <c r="CY62" s="320" t="s">
        <v>417</v>
      </c>
      <c r="CZ62" s="321" t="s">
        <v>417</v>
      </c>
      <c r="DA62" s="322" t="s">
        <v>417</v>
      </c>
      <c r="DB62" s="320" t="s">
        <v>417</v>
      </c>
      <c r="DC62" s="321" t="s">
        <v>417</v>
      </c>
      <c r="DD62" s="322" t="s">
        <v>417</v>
      </c>
      <c r="DE62" s="320" t="s">
        <v>417</v>
      </c>
      <c r="DF62" s="321" t="s">
        <v>417</v>
      </c>
      <c r="DG62" s="322" t="s">
        <v>417</v>
      </c>
    </row>
    <row r="63" spans="1:111" x14ac:dyDescent="0.35">
      <c r="A63" t="s">
        <v>163</v>
      </c>
      <c r="B63" t="s">
        <v>407</v>
      </c>
      <c r="C63" t="s">
        <v>392</v>
      </c>
      <c r="D63" s="273">
        <v>63</v>
      </c>
      <c r="E63" s="274">
        <v>47</v>
      </c>
      <c r="F63" s="275">
        <v>55</v>
      </c>
      <c r="G63" s="273">
        <v>2392</v>
      </c>
      <c r="H63" s="274">
        <v>2343</v>
      </c>
      <c r="I63" s="275">
        <v>4735</v>
      </c>
      <c r="J63" s="273">
        <v>63</v>
      </c>
      <c r="K63" s="274">
        <v>49</v>
      </c>
      <c r="L63" s="275">
        <v>56</v>
      </c>
      <c r="M63" s="273">
        <v>2392</v>
      </c>
      <c r="N63" s="274">
        <v>2343</v>
      </c>
      <c r="O63" s="275">
        <v>4735</v>
      </c>
      <c r="P63" s="273">
        <v>35</v>
      </c>
      <c r="Q63" s="274">
        <v>33.200000000000003</v>
      </c>
      <c r="R63" s="275">
        <v>34.1</v>
      </c>
      <c r="S63" s="273">
        <v>2392</v>
      </c>
      <c r="T63" s="274">
        <v>2343</v>
      </c>
      <c r="U63" s="275">
        <v>4735</v>
      </c>
      <c r="V63" s="273">
        <v>29</v>
      </c>
      <c r="W63" s="274">
        <v>14</v>
      </c>
      <c r="X63" s="275">
        <v>19</v>
      </c>
      <c r="Y63" s="273">
        <v>55</v>
      </c>
      <c r="Z63" s="274">
        <v>127</v>
      </c>
      <c r="AA63" s="275">
        <v>182</v>
      </c>
      <c r="AB63" s="273">
        <v>29</v>
      </c>
      <c r="AC63" s="274">
        <v>14</v>
      </c>
      <c r="AD63" s="275">
        <v>19</v>
      </c>
      <c r="AE63" s="273">
        <v>55</v>
      </c>
      <c r="AF63" s="274">
        <v>127</v>
      </c>
      <c r="AG63" s="275">
        <v>182</v>
      </c>
      <c r="AH63" s="273">
        <v>29.5</v>
      </c>
      <c r="AI63" s="274">
        <v>27.9</v>
      </c>
      <c r="AJ63" s="275">
        <v>28.4</v>
      </c>
      <c r="AK63" s="273">
        <v>55</v>
      </c>
      <c r="AL63" s="274">
        <v>127</v>
      </c>
      <c r="AM63" s="275">
        <v>182</v>
      </c>
      <c r="AN63" s="273">
        <v>24</v>
      </c>
      <c r="AO63" s="274">
        <v>12</v>
      </c>
      <c r="AP63" s="275">
        <v>16</v>
      </c>
      <c r="AQ63" s="273">
        <v>86</v>
      </c>
      <c r="AR63" s="274">
        <v>181</v>
      </c>
      <c r="AS63" s="275">
        <v>267</v>
      </c>
      <c r="AT63" s="273">
        <v>24</v>
      </c>
      <c r="AU63" s="274">
        <v>12</v>
      </c>
      <c r="AV63" s="275">
        <v>16</v>
      </c>
      <c r="AW63" s="273">
        <v>86</v>
      </c>
      <c r="AX63" s="274">
        <v>181</v>
      </c>
      <c r="AY63" s="275">
        <v>267</v>
      </c>
      <c r="AZ63" s="273">
        <v>28.5</v>
      </c>
      <c r="BA63" s="274">
        <v>25.5</v>
      </c>
      <c r="BB63" s="275">
        <v>26.5</v>
      </c>
      <c r="BC63" s="273">
        <v>86</v>
      </c>
      <c r="BD63" s="274">
        <v>181</v>
      </c>
      <c r="BE63" s="275">
        <v>267</v>
      </c>
      <c r="BF63" s="273">
        <v>26</v>
      </c>
      <c r="BG63" s="274">
        <v>13</v>
      </c>
      <c r="BH63" s="275">
        <v>17</v>
      </c>
      <c r="BI63" s="273">
        <v>141</v>
      </c>
      <c r="BJ63" s="274">
        <v>308</v>
      </c>
      <c r="BK63" s="275">
        <v>449</v>
      </c>
      <c r="BL63" s="273">
        <v>26</v>
      </c>
      <c r="BM63" s="274">
        <v>13</v>
      </c>
      <c r="BN63" s="275">
        <v>17</v>
      </c>
      <c r="BO63" s="273">
        <v>141</v>
      </c>
      <c r="BP63" s="274">
        <v>308</v>
      </c>
      <c r="BQ63" s="275">
        <v>449</v>
      </c>
      <c r="BR63" s="273">
        <v>28.9</v>
      </c>
      <c r="BS63" s="274">
        <v>26.5</v>
      </c>
      <c r="BT63" s="275">
        <v>27.3</v>
      </c>
      <c r="BU63" s="273">
        <v>141</v>
      </c>
      <c r="BV63" s="274">
        <v>308</v>
      </c>
      <c r="BW63" s="275">
        <v>449</v>
      </c>
      <c r="BX63" s="273" t="s">
        <v>197</v>
      </c>
      <c r="BY63" s="274" t="s">
        <v>197</v>
      </c>
      <c r="BZ63" s="275" t="s">
        <v>197</v>
      </c>
      <c r="CA63" s="273">
        <v>18</v>
      </c>
      <c r="CB63" s="274">
        <v>52</v>
      </c>
      <c r="CC63" s="275">
        <v>70</v>
      </c>
      <c r="CD63" s="273" t="s">
        <v>197</v>
      </c>
      <c r="CE63" s="274" t="s">
        <v>197</v>
      </c>
      <c r="CF63" s="275" t="s">
        <v>197</v>
      </c>
      <c r="CG63" s="273">
        <v>18</v>
      </c>
      <c r="CH63" s="274">
        <v>52</v>
      </c>
      <c r="CI63" s="275">
        <v>70</v>
      </c>
      <c r="CJ63" s="273">
        <v>18.899999999999999</v>
      </c>
      <c r="CK63" s="274">
        <v>18.5</v>
      </c>
      <c r="CL63" s="275">
        <v>18.600000000000001</v>
      </c>
      <c r="CM63" s="273">
        <v>18</v>
      </c>
      <c r="CN63" s="274">
        <v>52</v>
      </c>
      <c r="CO63" s="275">
        <v>70</v>
      </c>
      <c r="CP63" s="273">
        <v>60</v>
      </c>
      <c r="CQ63" s="274">
        <v>42</v>
      </c>
      <c r="CR63" s="275">
        <v>51</v>
      </c>
      <c r="CS63" s="273">
        <v>2611</v>
      </c>
      <c r="CT63" s="274">
        <v>2760</v>
      </c>
      <c r="CU63" s="275">
        <v>5371</v>
      </c>
      <c r="CV63" s="273">
        <v>61</v>
      </c>
      <c r="CW63" s="274">
        <v>44</v>
      </c>
      <c r="CX63" s="275">
        <v>52</v>
      </c>
      <c r="CY63" s="273">
        <v>2611</v>
      </c>
      <c r="CZ63" s="274">
        <v>2760</v>
      </c>
      <c r="DA63" s="275">
        <v>5371</v>
      </c>
      <c r="DB63" s="273">
        <v>34.5</v>
      </c>
      <c r="DC63" s="274">
        <v>32.1</v>
      </c>
      <c r="DD63" s="275">
        <v>33.299999999999997</v>
      </c>
      <c r="DE63" s="273">
        <v>2611</v>
      </c>
      <c r="DF63" s="274">
        <v>2760</v>
      </c>
      <c r="DG63" s="275">
        <v>5371</v>
      </c>
    </row>
    <row r="64" spans="1:111" x14ac:dyDescent="0.35">
      <c r="A64" t="s">
        <v>80</v>
      </c>
      <c r="B64" t="s">
        <v>325</v>
      </c>
      <c r="C64" t="s">
        <v>324</v>
      </c>
      <c r="D64" s="273">
        <v>54</v>
      </c>
      <c r="E64" s="274">
        <v>42</v>
      </c>
      <c r="F64" s="275">
        <v>48</v>
      </c>
      <c r="G64" s="273">
        <v>984</v>
      </c>
      <c r="H64" s="274">
        <v>934</v>
      </c>
      <c r="I64" s="275">
        <v>1918</v>
      </c>
      <c r="J64" s="273">
        <v>56</v>
      </c>
      <c r="K64" s="274">
        <v>46</v>
      </c>
      <c r="L64" s="275">
        <v>51</v>
      </c>
      <c r="M64" s="273">
        <v>984</v>
      </c>
      <c r="N64" s="274">
        <v>934</v>
      </c>
      <c r="O64" s="275">
        <v>1918</v>
      </c>
      <c r="P64" s="273">
        <v>33.9</v>
      </c>
      <c r="Q64" s="274">
        <v>32</v>
      </c>
      <c r="R64" s="275">
        <v>33</v>
      </c>
      <c r="S64" s="273">
        <v>984</v>
      </c>
      <c r="T64" s="274">
        <v>934</v>
      </c>
      <c r="U64" s="275">
        <v>1918</v>
      </c>
      <c r="V64" s="273" t="s">
        <v>197</v>
      </c>
      <c r="W64" s="274" t="s">
        <v>197</v>
      </c>
      <c r="X64" s="275" t="s">
        <v>197</v>
      </c>
      <c r="Y64" s="273">
        <v>21</v>
      </c>
      <c r="Z64" s="274">
        <v>38</v>
      </c>
      <c r="AA64" s="275">
        <v>59</v>
      </c>
      <c r="AB64" s="273" t="s">
        <v>197</v>
      </c>
      <c r="AC64" s="274" t="s">
        <v>197</v>
      </c>
      <c r="AD64" s="275" t="s">
        <v>197</v>
      </c>
      <c r="AE64" s="273">
        <v>21</v>
      </c>
      <c r="AF64" s="274">
        <v>38</v>
      </c>
      <c r="AG64" s="275">
        <v>59</v>
      </c>
      <c r="AH64" s="273">
        <v>24.6</v>
      </c>
      <c r="AI64" s="274">
        <v>27.3</v>
      </c>
      <c r="AJ64" s="275">
        <v>26.3</v>
      </c>
      <c r="AK64" s="273">
        <v>21</v>
      </c>
      <c r="AL64" s="274">
        <v>38</v>
      </c>
      <c r="AM64" s="275">
        <v>59</v>
      </c>
      <c r="AN64" s="273" t="s">
        <v>197</v>
      </c>
      <c r="AO64" s="274" t="s">
        <v>197</v>
      </c>
      <c r="AP64" s="275" t="s">
        <v>197</v>
      </c>
      <c r="AQ64" s="273">
        <v>17</v>
      </c>
      <c r="AR64" s="274">
        <v>50</v>
      </c>
      <c r="AS64" s="275">
        <v>67</v>
      </c>
      <c r="AT64" s="273" t="s">
        <v>197</v>
      </c>
      <c r="AU64" s="274" t="s">
        <v>197</v>
      </c>
      <c r="AV64" s="275" t="s">
        <v>197</v>
      </c>
      <c r="AW64" s="273">
        <v>17</v>
      </c>
      <c r="AX64" s="274">
        <v>50</v>
      </c>
      <c r="AY64" s="275">
        <v>67</v>
      </c>
      <c r="AZ64" s="273">
        <v>23.8</v>
      </c>
      <c r="BA64" s="274">
        <v>24.1</v>
      </c>
      <c r="BB64" s="275">
        <v>24</v>
      </c>
      <c r="BC64" s="273">
        <v>17</v>
      </c>
      <c r="BD64" s="274">
        <v>50</v>
      </c>
      <c r="BE64" s="275">
        <v>67</v>
      </c>
      <c r="BF64" s="273" t="s">
        <v>197</v>
      </c>
      <c r="BG64" s="274" t="s">
        <v>197</v>
      </c>
      <c r="BH64" s="275">
        <v>10</v>
      </c>
      <c r="BI64" s="273">
        <v>38</v>
      </c>
      <c r="BJ64" s="274">
        <v>88</v>
      </c>
      <c r="BK64" s="275">
        <v>126</v>
      </c>
      <c r="BL64" s="273" t="s">
        <v>197</v>
      </c>
      <c r="BM64" s="274" t="s">
        <v>197</v>
      </c>
      <c r="BN64" s="275">
        <v>11</v>
      </c>
      <c r="BO64" s="273">
        <v>38</v>
      </c>
      <c r="BP64" s="274">
        <v>88</v>
      </c>
      <c r="BQ64" s="275">
        <v>126</v>
      </c>
      <c r="BR64" s="273">
        <v>24.2</v>
      </c>
      <c r="BS64" s="274">
        <v>25.5</v>
      </c>
      <c r="BT64" s="275">
        <v>25.1</v>
      </c>
      <c r="BU64" s="273">
        <v>38</v>
      </c>
      <c r="BV64" s="274">
        <v>88</v>
      </c>
      <c r="BW64" s="275">
        <v>126</v>
      </c>
      <c r="BX64" s="273" t="s">
        <v>197</v>
      </c>
      <c r="BY64" s="274" t="s">
        <v>197</v>
      </c>
      <c r="BZ64" s="275" t="s">
        <v>197</v>
      </c>
      <c r="CA64" s="273">
        <v>10</v>
      </c>
      <c r="CB64" s="274">
        <v>16</v>
      </c>
      <c r="CC64" s="275">
        <v>26</v>
      </c>
      <c r="CD64" s="273" t="s">
        <v>197</v>
      </c>
      <c r="CE64" s="274" t="s">
        <v>197</v>
      </c>
      <c r="CF64" s="275" t="s">
        <v>197</v>
      </c>
      <c r="CG64" s="273">
        <v>10</v>
      </c>
      <c r="CH64" s="274">
        <v>16</v>
      </c>
      <c r="CI64" s="275">
        <v>26</v>
      </c>
      <c r="CJ64" s="273">
        <v>20.100000000000001</v>
      </c>
      <c r="CK64" s="274">
        <v>20</v>
      </c>
      <c r="CL64" s="275">
        <v>20</v>
      </c>
      <c r="CM64" s="273">
        <v>10</v>
      </c>
      <c r="CN64" s="274">
        <v>16</v>
      </c>
      <c r="CO64" s="275">
        <v>26</v>
      </c>
      <c r="CP64" s="273">
        <v>52</v>
      </c>
      <c r="CQ64" s="274">
        <v>39</v>
      </c>
      <c r="CR64" s="275">
        <v>45</v>
      </c>
      <c r="CS64" s="273">
        <v>1065</v>
      </c>
      <c r="CT64" s="274">
        <v>1071</v>
      </c>
      <c r="CU64" s="275">
        <v>2136</v>
      </c>
      <c r="CV64" s="273">
        <v>54</v>
      </c>
      <c r="CW64" s="274">
        <v>42</v>
      </c>
      <c r="CX64" s="275">
        <v>48</v>
      </c>
      <c r="CY64" s="273">
        <v>1065</v>
      </c>
      <c r="CZ64" s="274">
        <v>1071</v>
      </c>
      <c r="DA64" s="275">
        <v>2136</v>
      </c>
      <c r="DB64" s="273">
        <v>33.4</v>
      </c>
      <c r="DC64" s="274">
        <v>31.3</v>
      </c>
      <c r="DD64" s="275">
        <v>32.299999999999997</v>
      </c>
      <c r="DE64" s="273">
        <v>1065</v>
      </c>
      <c r="DF64" s="274">
        <v>1071</v>
      </c>
      <c r="DG64" s="275">
        <v>2136</v>
      </c>
    </row>
    <row r="65" spans="1:111" x14ac:dyDescent="0.35">
      <c r="A65" t="s">
        <v>81</v>
      </c>
      <c r="B65" t="s">
        <v>326</v>
      </c>
      <c r="C65" t="s">
        <v>324</v>
      </c>
      <c r="D65" s="273">
        <v>57</v>
      </c>
      <c r="E65" s="274">
        <v>44</v>
      </c>
      <c r="F65" s="275">
        <v>51</v>
      </c>
      <c r="G65" s="273">
        <v>1584</v>
      </c>
      <c r="H65" s="274">
        <v>1563</v>
      </c>
      <c r="I65" s="275">
        <v>3147</v>
      </c>
      <c r="J65" s="273">
        <v>58</v>
      </c>
      <c r="K65" s="274">
        <v>47</v>
      </c>
      <c r="L65" s="275">
        <v>53</v>
      </c>
      <c r="M65" s="273">
        <v>1584</v>
      </c>
      <c r="N65" s="274">
        <v>1563</v>
      </c>
      <c r="O65" s="275">
        <v>3147</v>
      </c>
      <c r="P65" s="273">
        <v>34.799999999999997</v>
      </c>
      <c r="Q65" s="274">
        <v>33.299999999999997</v>
      </c>
      <c r="R65" s="275">
        <v>34.1</v>
      </c>
      <c r="S65" s="273">
        <v>1584</v>
      </c>
      <c r="T65" s="274">
        <v>1563</v>
      </c>
      <c r="U65" s="275">
        <v>3147</v>
      </c>
      <c r="V65" s="273">
        <v>15</v>
      </c>
      <c r="W65" s="274">
        <v>4</v>
      </c>
      <c r="X65" s="275">
        <v>8</v>
      </c>
      <c r="Y65" s="273">
        <v>52</v>
      </c>
      <c r="Z65" s="274">
        <v>81</v>
      </c>
      <c r="AA65" s="275">
        <v>133</v>
      </c>
      <c r="AB65" s="273">
        <v>15</v>
      </c>
      <c r="AC65" s="274">
        <v>4</v>
      </c>
      <c r="AD65" s="275">
        <v>8</v>
      </c>
      <c r="AE65" s="273">
        <v>52</v>
      </c>
      <c r="AF65" s="274">
        <v>81</v>
      </c>
      <c r="AG65" s="275">
        <v>133</v>
      </c>
      <c r="AH65" s="273">
        <v>27</v>
      </c>
      <c r="AI65" s="274">
        <v>26.2</v>
      </c>
      <c r="AJ65" s="275">
        <v>26.5</v>
      </c>
      <c r="AK65" s="273">
        <v>52</v>
      </c>
      <c r="AL65" s="274">
        <v>81</v>
      </c>
      <c r="AM65" s="275">
        <v>133</v>
      </c>
      <c r="AN65" s="273">
        <v>30</v>
      </c>
      <c r="AO65" s="274">
        <v>16</v>
      </c>
      <c r="AP65" s="275">
        <v>21</v>
      </c>
      <c r="AQ65" s="273">
        <v>37</v>
      </c>
      <c r="AR65" s="274">
        <v>80</v>
      </c>
      <c r="AS65" s="275">
        <v>117</v>
      </c>
      <c r="AT65" s="273">
        <v>30</v>
      </c>
      <c r="AU65" s="274">
        <v>18</v>
      </c>
      <c r="AV65" s="275">
        <v>21</v>
      </c>
      <c r="AW65" s="273">
        <v>37</v>
      </c>
      <c r="AX65" s="274">
        <v>80</v>
      </c>
      <c r="AY65" s="275">
        <v>117</v>
      </c>
      <c r="AZ65" s="273">
        <v>29.4</v>
      </c>
      <c r="BA65" s="274">
        <v>27.7</v>
      </c>
      <c r="BB65" s="275">
        <v>28.3</v>
      </c>
      <c r="BC65" s="273">
        <v>37</v>
      </c>
      <c r="BD65" s="274">
        <v>80</v>
      </c>
      <c r="BE65" s="275">
        <v>117</v>
      </c>
      <c r="BF65" s="273">
        <v>21</v>
      </c>
      <c r="BG65" s="274">
        <v>10</v>
      </c>
      <c r="BH65" s="275">
        <v>14</v>
      </c>
      <c r="BI65" s="273">
        <v>89</v>
      </c>
      <c r="BJ65" s="274">
        <v>161</v>
      </c>
      <c r="BK65" s="275">
        <v>250</v>
      </c>
      <c r="BL65" s="273">
        <v>21</v>
      </c>
      <c r="BM65" s="274">
        <v>11</v>
      </c>
      <c r="BN65" s="275">
        <v>14</v>
      </c>
      <c r="BO65" s="273">
        <v>89</v>
      </c>
      <c r="BP65" s="274">
        <v>161</v>
      </c>
      <c r="BQ65" s="275">
        <v>250</v>
      </c>
      <c r="BR65" s="273">
        <v>28</v>
      </c>
      <c r="BS65" s="274">
        <v>27</v>
      </c>
      <c r="BT65" s="275">
        <v>27.3</v>
      </c>
      <c r="BU65" s="273">
        <v>89</v>
      </c>
      <c r="BV65" s="274">
        <v>161</v>
      </c>
      <c r="BW65" s="275">
        <v>250</v>
      </c>
      <c r="BX65" s="273" t="s">
        <v>197</v>
      </c>
      <c r="BY65" s="274" t="s">
        <v>197</v>
      </c>
      <c r="BZ65" s="275" t="s">
        <v>197</v>
      </c>
      <c r="CA65" s="273">
        <v>13</v>
      </c>
      <c r="CB65" s="274">
        <v>29</v>
      </c>
      <c r="CC65" s="275">
        <v>42</v>
      </c>
      <c r="CD65" s="273" t="s">
        <v>197</v>
      </c>
      <c r="CE65" s="274" t="s">
        <v>197</v>
      </c>
      <c r="CF65" s="275" t="s">
        <v>197</v>
      </c>
      <c r="CG65" s="273">
        <v>13</v>
      </c>
      <c r="CH65" s="274">
        <v>29</v>
      </c>
      <c r="CI65" s="275">
        <v>42</v>
      </c>
      <c r="CJ65" s="273">
        <v>20</v>
      </c>
      <c r="CK65" s="274">
        <v>20</v>
      </c>
      <c r="CL65" s="275">
        <v>20</v>
      </c>
      <c r="CM65" s="273">
        <v>13</v>
      </c>
      <c r="CN65" s="274">
        <v>29</v>
      </c>
      <c r="CO65" s="275">
        <v>42</v>
      </c>
      <c r="CP65" s="273">
        <v>55</v>
      </c>
      <c r="CQ65" s="274">
        <v>40</v>
      </c>
      <c r="CR65" s="275">
        <v>47</v>
      </c>
      <c r="CS65" s="273">
        <v>1706</v>
      </c>
      <c r="CT65" s="274">
        <v>1775</v>
      </c>
      <c r="CU65" s="275">
        <v>3481</v>
      </c>
      <c r="CV65" s="273">
        <v>56</v>
      </c>
      <c r="CW65" s="274">
        <v>43</v>
      </c>
      <c r="CX65" s="275">
        <v>49</v>
      </c>
      <c r="CY65" s="273">
        <v>1706</v>
      </c>
      <c r="CZ65" s="274">
        <v>1775</v>
      </c>
      <c r="DA65" s="275">
        <v>3481</v>
      </c>
      <c r="DB65" s="273">
        <v>34.299999999999997</v>
      </c>
      <c r="DC65" s="274">
        <v>32.4</v>
      </c>
      <c r="DD65" s="275">
        <v>33.299999999999997</v>
      </c>
      <c r="DE65" s="273">
        <v>1706</v>
      </c>
      <c r="DF65" s="274">
        <v>1775</v>
      </c>
      <c r="DG65" s="275">
        <v>3481</v>
      </c>
    </row>
    <row r="66" spans="1:111" x14ac:dyDescent="0.35">
      <c r="A66" t="s">
        <v>17</v>
      </c>
      <c r="B66" t="s">
        <v>263</v>
      </c>
      <c r="C66" t="s">
        <v>260</v>
      </c>
      <c r="D66" s="273">
        <v>53</v>
      </c>
      <c r="E66" s="274">
        <v>41</v>
      </c>
      <c r="F66" s="275">
        <v>47</v>
      </c>
      <c r="G66" s="273">
        <v>1718</v>
      </c>
      <c r="H66" s="274">
        <v>1770</v>
      </c>
      <c r="I66" s="275">
        <v>3488</v>
      </c>
      <c r="J66" s="273">
        <v>56</v>
      </c>
      <c r="K66" s="274">
        <v>45</v>
      </c>
      <c r="L66" s="275">
        <v>50</v>
      </c>
      <c r="M66" s="273">
        <v>1718</v>
      </c>
      <c r="N66" s="274">
        <v>1770</v>
      </c>
      <c r="O66" s="275">
        <v>3488</v>
      </c>
      <c r="P66" s="273">
        <v>33</v>
      </c>
      <c r="Q66" s="274">
        <v>31.2</v>
      </c>
      <c r="R66" s="275">
        <v>32.1</v>
      </c>
      <c r="S66" s="273">
        <v>1718</v>
      </c>
      <c r="T66" s="274">
        <v>1770</v>
      </c>
      <c r="U66" s="275">
        <v>3488</v>
      </c>
      <c r="V66" s="273" t="s">
        <v>197</v>
      </c>
      <c r="W66" s="274" t="s">
        <v>197</v>
      </c>
      <c r="X66" s="275">
        <v>6</v>
      </c>
      <c r="Y66" s="273">
        <v>26</v>
      </c>
      <c r="Z66" s="274">
        <v>69</v>
      </c>
      <c r="AA66" s="275">
        <v>95</v>
      </c>
      <c r="AB66" s="273" t="s">
        <v>197</v>
      </c>
      <c r="AC66" s="274" t="s">
        <v>197</v>
      </c>
      <c r="AD66" s="275" t="s">
        <v>197</v>
      </c>
      <c r="AE66" s="273">
        <v>26</v>
      </c>
      <c r="AF66" s="274">
        <v>69</v>
      </c>
      <c r="AG66" s="275">
        <v>95</v>
      </c>
      <c r="AH66" s="273">
        <v>28</v>
      </c>
      <c r="AI66" s="274">
        <v>23</v>
      </c>
      <c r="AJ66" s="275">
        <v>24.3</v>
      </c>
      <c r="AK66" s="273">
        <v>26</v>
      </c>
      <c r="AL66" s="274">
        <v>69</v>
      </c>
      <c r="AM66" s="275">
        <v>95</v>
      </c>
      <c r="AN66" s="273" t="s">
        <v>197</v>
      </c>
      <c r="AO66" s="274" t="s">
        <v>197</v>
      </c>
      <c r="AP66" s="275">
        <v>3</v>
      </c>
      <c r="AQ66" s="273">
        <v>18</v>
      </c>
      <c r="AR66" s="274">
        <v>73</v>
      </c>
      <c r="AS66" s="275">
        <v>91</v>
      </c>
      <c r="AT66" s="273" t="s">
        <v>197</v>
      </c>
      <c r="AU66" s="274" t="s">
        <v>197</v>
      </c>
      <c r="AV66" s="275" t="s">
        <v>197</v>
      </c>
      <c r="AW66" s="273">
        <v>18</v>
      </c>
      <c r="AX66" s="274">
        <v>73</v>
      </c>
      <c r="AY66" s="275">
        <v>91</v>
      </c>
      <c r="AZ66" s="273">
        <v>21.9</v>
      </c>
      <c r="BA66" s="274">
        <v>21.5</v>
      </c>
      <c r="BB66" s="275">
        <v>21.6</v>
      </c>
      <c r="BC66" s="273">
        <v>18</v>
      </c>
      <c r="BD66" s="274">
        <v>73</v>
      </c>
      <c r="BE66" s="275">
        <v>91</v>
      </c>
      <c r="BF66" s="273">
        <v>14</v>
      </c>
      <c r="BG66" s="274">
        <v>2</v>
      </c>
      <c r="BH66" s="275">
        <v>5</v>
      </c>
      <c r="BI66" s="273">
        <v>44</v>
      </c>
      <c r="BJ66" s="274">
        <v>142</v>
      </c>
      <c r="BK66" s="275">
        <v>186</v>
      </c>
      <c r="BL66" s="273">
        <v>14</v>
      </c>
      <c r="BM66" s="274">
        <v>4</v>
      </c>
      <c r="BN66" s="275">
        <v>6</v>
      </c>
      <c r="BO66" s="273">
        <v>44</v>
      </c>
      <c r="BP66" s="274">
        <v>142</v>
      </c>
      <c r="BQ66" s="275">
        <v>186</v>
      </c>
      <c r="BR66" s="273">
        <v>25.5</v>
      </c>
      <c r="BS66" s="274">
        <v>22.2</v>
      </c>
      <c r="BT66" s="275">
        <v>23</v>
      </c>
      <c r="BU66" s="273">
        <v>44</v>
      </c>
      <c r="BV66" s="274">
        <v>142</v>
      </c>
      <c r="BW66" s="275">
        <v>186</v>
      </c>
      <c r="BX66" s="273" t="s">
        <v>197</v>
      </c>
      <c r="BY66" s="274" t="s">
        <v>197</v>
      </c>
      <c r="BZ66" s="275" t="s">
        <v>197</v>
      </c>
      <c r="CA66" s="273">
        <v>20</v>
      </c>
      <c r="CB66" s="274">
        <v>26</v>
      </c>
      <c r="CC66" s="275">
        <v>46</v>
      </c>
      <c r="CD66" s="273" t="s">
        <v>197</v>
      </c>
      <c r="CE66" s="274" t="s">
        <v>197</v>
      </c>
      <c r="CF66" s="275" t="s">
        <v>197</v>
      </c>
      <c r="CG66" s="273">
        <v>20</v>
      </c>
      <c r="CH66" s="274">
        <v>26</v>
      </c>
      <c r="CI66" s="275">
        <v>46</v>
      </c>
      <c r="CJ66" s="273">
        <v>20.399999999999999</v>
      </c>
      <c r="CK66" s="274">
        <v>18.899999999999999</v>
      </c>
      <c r="CL66" s="275">
        <v>19.5</v>
      </c>
      <c r="CM66" s="273">
        <v>20</v>
      </c>
      <c r="CN66" s="274">
        <v>26</v>
      </c>
      <c r="CO66" s="275">
        <v>46</v>
      </c>
      <c r="CP66" s="273">
        <v>52</v>
      </c>
      <c r="CQ66" s="274">
        <v>37</v>
      </c>
      <c r="CR66" s="275">
        <v>44</v>
      </c>
      <c r="CS66" s="273">
        <v>1818</v>
      </c>
      <c r="CT66" s="274">
        <v>1964</v>
      </c>
      <c r="CU66" s="275">
        <v>3782</v>
      </c>
      <c r="CV66" s="273">
        <v>54</v>
      </c>
      <c r="CW66" s="274">
        <v>41</v>
      </c>
      <c r="CX66" s="275">
        <v>48</v>
      </c>
      <c r="CY66" s="273">
        <v>1818</v>
      </c>
      <c r="CZ66" s="274">
        <v>1964</v>
      </c>
      <c r="DA66" s="275">
        <v>3782</v>
      </c>
      <c r="DB66" s="273">
        <v>32.700000000000003</v>
      </c>
      <c r="DC66" s="274">
        <v>30.4</v>
      </c>
      <c r="DD66" s="275">
        <v>31.5</v>
      </c>
      <c r="DE66" s="273">
        <v>1818</v>
      </c>
      <c r="DF66" s="274">
        <v>1964</v>
      </c>
      <c r="DG66" s="275">
        <v>3782</v>
      </c>
    </row>
    <row r="67" spans="1:111" x14ac:dyDescent="0.35">
      <c r="A67" t="s">
        <v>18</v>
      </c>
      <c r="B67" t="s">
        <v>264</v>
      </c>
      <c r="C67" t="s">
        <v>260</v>
      </c>
      <c r="D67" s="273">
        <v>60</v>
      </c>
      <c r="E67" s="274">
        <v>45</v>
      </c>
      <c r="F67" s="275">
        <v>53</v>
      </c>
      <c r="G67" s="273">
        <v>1034</v>
      </c>
      <c r="H67" s="274">
        <v>1037</v>
      </c>
      <c r="I67" s="275">
        <v>2071</v>
      </c>
      <c r="J67" s="273">
        <v>64</v>
      </c>
      <c r="K67" s="274">
        <v>49</v>
      </c>
      <c r="L67" s="275">
        <v>56</v>
      </c>
      <c r="M67" s="273">
        <v>1034</v>
      </c>
      <c r="N67" s="274">
        <v>1037</v>
      </c>
      <c r="O67" s="275">
        <v>2071</v>
      </c>
      <c r="P67" s="273">
        <v>33.1</v>
      </c>
      <c r="Q67" s="274">
        <v>31.3</v>
      </c>
      <c r="R67" s="275">
        <v>32.200000000000003</v>
      </c>
      <c r="S67" s="273">
        <v>1034</v>
      </c>
      <c r="T67" s="274">
        <v>1037</v>
      </c>
      <c r="U67" s="275">
        <v>2071</v>
      </c>
      <c r="V67" s="273" t="s">
        <v>197</v>
      </c>
      <c r="W67" s="274" t="s">
        <v>197</v>
      </c>
      <c r="X67" s="275">
        <v>10</v>
      </c>
      <c r="Y67" s="273">
        <v>52</v>
      </c>
      <c r="Z67" s="274">
        <v>48</v>
      </c>
      <c r="AA67" s="275">
        <v>100</v>
      </c>
      <c r="AB67" s="273">
        <v>10</v>
      </c>
      <c r="AC67" s="274">
        <v>13</v>
      </c>
      <c r="AD67" s="275">
        <v>11</v>
      </c>
      <c r="AE67" s="273">
        <v>52</v>
      </c>
      <c r="AF67" s="274">
        <v>48</v>
      </c>
      <c r="AG67" s="275">
        <v>100</v>
      </c>
      <c r="AH67" s="273">
        <v>24.4</v>
      </c>
      <c r="AI67" s="274">
        <v>23.8</v>
      </c>
      <c r="AJ67" s="275">
        <v>24.1</v>
      </c>
      <c r="AK67" s="273">
        <v>52</v>
      </c>
      <c r="AL67" s="274">
        <v>48</v>
      </c>
      <c r="AM67" s="275">
        <v>100</v>
      </c>
      <c r="AN67" s="273" t="s">
        <v>197</v>
      </c>
      <c r="AO67" s="274" t="s">
        <v>197</v>
      </c>
      <c r="AP67" s="275">
        <v>6</v>
      </c>
      <c r="AQ67" s="273">
        <v>27</v>
      </c>
      <c r="AR67" s="274">
        <v>62</v>
      </c>
      <c r="AS67" s="275">
        <v>89</v>
      </c>
      <c r="AT67" s="273">
        <v>15</v>
      </c>
      <c r="AU67" s="274">
        <v>8</v>
      </c>
      <c r="AV67" s="275">
        <v>10</v>
      </c>
      <c r="AW67" s="273">
        <v>27</v>
      </c>
      <c r="AX67" s="274">
        <v>62</v>
      </c>
      <c r="AY67" s="275">
        <v>89</v>
      </c>
      <c r="AZ67" s="273">
        <v>23.5</v>
      </c>
      <c r="BA67" s="274">
        <v>21.6</v>
      </c>
      <c r="BB67" s="275">
        <v>22.2</v>
      </c>
      <c r="BC67" s="273">
        <v>27</v>
      </c>
      <c r="BD67" s="274">
        <v>62</v>
      </c>
      <c r="BE67" s="275">
        <v>89</v>
      </c>
      <c r="BF67" s="273">
        <v>9</v>
      </c>
      <c r="BG67" s="274">
        <v>7</v>
      </c>
      <c r="BH67" s="275">
        <v>8</v>
      </c>
      <c r="BI67" s="273">
        <v>79</v>
      </c>
      <c r="BJ67" s="274">
        <v>110</v>
      </c>
      <c r="BK67" s="275">
        <v>189</v>
      </c>
      <c r="BL67" s="273">
        <v>11</v>
      </c>
      <c r="BM67" s="274">
        <v>10</v>
      </c>
      <c r="BN67" s="275">
        <v>11</v>
      </c>
      <c r="BO67" s="273">
        <v>79</v>
      </c>
      <c r="BP67" s="274">
        <v>110</v>
      </c>
      <c r="BQ67" s="275">
        <v>189</v>
      </c>
      <c r="BR67" s="273">
        <v>24.1</v>
      </c>
      <c r="BS67" s="274">
        <v>22.5</v>
      </c>
      <c r="BT67" s="275">
        <v>23.2</v>
      </c>
      <c r="BU67" s="273">
        <v>79</v>
      </c>
      <c r="BV67" s="274">
        <v>110</v>
      </c>
      <c r="BW67" s="275">
        <v>189</v>
      </c>
      <c r="BX67" s="273" t="s">
        <v>197</v>
      </c>
      <c r="BY67" s="274" t="s">
        <v>197</v>
      </c>
      <c r="BZ67" s="275" t="s">
        <v>197</v>
      </c>
      <c r="CA67" s="273">
        <v>19</v>
      </c>
      <c r="CB67" s="274">
        <v>33</v>
      </c>
      <c r="CC67" s="275">
        <v>52</v>
      </c>
      <c r="CD67" s="273" t="s">
        <v>197</v>
      </c>
      <c r="CE67" s="274" t="s">
        <v>197</v>
      </c>
      <c r="CF67" s="275" t="s">
        <v>197</v>
      </c>
      <c r="CG67" s="273">
        <v>19</v>
      </c>
      <c r="CH67" s="274">
        <v>33</v>
      </c>
      <c r="CI67" s="275">
        <v>52</v>
      </c>
      <c r="CJ67" s="273">
        <v>19.600000000000001</v>
      </c>
      <c r="CK67" s="274">
        <v>18.8</v>
      </c>
      <c r="CL67" s="275">
        <v>19.100000000000001</v>
      </c>
      <c r="CM67" s="273">
        <v>19</v>
      </c>
      <c r="CN67" s="274">
        <v>33</v>
      </c>
      <c r="CO67" s="275">
        <v>52</v>
      </c>
      <c r="CP67" s="273">
        <v>56</v>
      </c>
      <c r="CQ67" s="274">
        <v>40</v>
      </c>
      <c r="CR67" s="275">
        <v>48</v>
      </c>
      <c r="CS67" s="273">
        <v>1153</v>
      </c>
      <c r="CT67" s="274">
        <v>1199</v>
      </c>
      <c r="CU67" s="275">
        <v>2352</v>
      </c>
      <c r="CV67" s="273">
        <v>59</v>
      </c>
      <c r="CW67" s="274">
        <v>44</v>
      </c>
      <c r="CX67" s="275">
        <v>51</v>
      </c>
      <c r="CY67" s="273">
        <v>1153</v>
      </c>
      <c r="CZ67" s="274">
        <v>1199</v>
      </c>
      <c r="DA67" s="275">
        <v>2352</v>
      </c>
      <c r="DB67" s="273">
        <v>32.299999999999997</v>
      </c>
      <c r="DC67" s="274">
        <v>30.1</v>
      </c>
      <c r="DD67" s="275">
        <v>31.2</v>
      </c>
      <c r="DE67" s="273">
        <v>1153</v>
      </c>
      <c r="DF67" s="274">
        <v>1199</v>
      </c>
      <c r="DG67" s="275">
        <v>2352</v>
      </c>
    </row>
    <row r="68" spans="1:111" x14ac:dyDescent="0.35">
      <c r="A68" t="s">
        <v>26</v>
      </c>
      <c r="B68" t="s">
        <v>272</v>
      </c>
      <c r="C68" t="s">
        <v>260</v>
      </c>
      <c r="D68" s="273">
        <v>56</v>
      </c>
      <c r="E68" s="274">
        <v>40</v>
      </c>
      <c r="F68" s="275">
        <v>48</v>
      </c>
      <c r="G68" s="273">
        <v>2945</v>
      </c>
      <c r="H68" s="274">
        <v>2825</v>
      </c>
      <c r="I68" s="275">
        <v>5770</v>
      </c>
      <c r="J68" s="273">
        <v>58</v>
      </c>
      <c r="K68" s="274">
        <v>44</v>
      </c>
      <c r="L68" s="275">
        <v>51</v>
      </c>
      <c r="M68" s="273">
        <v>2945</v>
      </c>
      <c r="N68" s="274">
        <v>2825</v>
      </c>
      <c r="O68" s="275">
        <v>5770</v>
      </c>
      <c r="P68" s="273">
        <v>33.299999999999997</v>
      </c>
      <c r="Q68" s="274">
        <v>30.9</v>
      </c>
      <c r="R68" s="275">
        <v>32.1</v>
      </c>
      <c r="S68" s="273">
        <v>2945</v>
      </c>
      <c r="T68" s="274">
        <v>2825</v>
      </c>
      <c r="U68" s="275">
        <v>5770</v>
      </c>
      <c r="V68" s="273">
        <v>16</v>
      </c>
      <c r="W68" s="274">
        <v>11</v>
      </c>
      <c r="X68" s="275">
        <v>13</v>
      </c>
      <c r="Y68" s="273">
        <v>101</v>
      </c>
      <c r="Z68" s="274">
        <v>239</v>
      </c>
      <c r="AA68" s="275">
        <v>340</v>
      </c>
      <c r="AB68" s="273">
        <v>18</v>
      </c>
      <c r="AC68" s="274">
        <v>15</v>
      </c>
      <c r="AD68" s="275">
        <v>16</v>
      </c>
      <c r="AE68" s="273">
        <v>101</v>
      </c>
      <c r="AF68" s="274">
        <v>239</v>
      </c>
      <c r="AG68" s="275">
        <v>340</v>
      </c>
      <c r="AH68" s="273">
        <v>25.4</v>
      </c>
      <c r="AI68" s="274">
        <v>25.8</v>
      </c>
      <c r="AJ68" s="275">
        <v>25.7</v>
      </c>
      <c r="AK68" s="273">
        <v>101</v>
      </c>
      <c r="AL68" s="274">
        <v>239</v>
      </c>
      <c r="AM68" s="275">
        <v>340</v>
      </c>
      <c r="AN68" s="273">
        <v>8</v>
      </c>
      <c r="AO68" s="274">
        <v>5</v>
      </c>
      <c r="AP68" s="275">
        <v>6</v>
      </c>
      <c r="AQ68" s="273">
        <v>50</v>
      </c>
      <c r="AR68" s="274">
        <v>148</v>
      </c>
      <c r="AS68" s="275">
        <v>198</v>
      </c>
      <c r="AT68" s="273">
        <v>8</v>
      </c>
      <c r="AU68" s="274">
        <v>5</v>
      </c>
      <c r="AV68" s="275">
        <v>6</v>
      </c>
      <c r="AW68" s="273">
        <v>50</v>
      </c>
      <c r="AX68" s="274">
        <v>148</v>
      </c>
      <c r="AY68" s="275">
        <v>198</v>
      </c>
      <c r="AZ68" s="273">
        <v>23.7</v>
      </c>
      <c r="BA68" s="274">
        <v>21.7</v>
      </c>
      <c r="BB68" s="275">
        <v>22.2</v>
      </c>
      <c r="BC68" s="273">
        <v>50</v>
      </c>
      <c r="BD68" s="274">
        <v>148</v>
      </c>
      <c r="BE68" s="275">
        <v>198</v>
      </c>
      <c r="BF68" s="273">
        <v>13</v>
      </c>
      <c r="BG68" s="274">
        <v>9</v>
      </c>
      <c r="BH68" s="275">
        <v>10</v>
      </c>
      <c r="BI68" s="273">
        <v>151</v>
      </c>
      <c r="BJ68" s="274">
        <v>387</v>
      </c>
      <c r="BK68" s="275">
        <v>538</v>
      </c>
      <c r="BL68" s="273">
        <v>15</v>
      </c>
      <c r="BM68" s="274">
        <v>11</v>
      </c>
      <c r="BN68" s="275">
        <v>12</v>
      </c>
      <c r="BO68" s="273">
        <v>151</v>
      </c>
      <c r="BP68" s="274">
        <v>387</v>
      </c>
      <c r="BQ68" s="275">
        <v>538</v>
      </c>
      <c r="BR68" s="273">
        <v>24.8</v>
      </c>
      <c r="BS68" s="274">
        <v>24.2</v>
      </c>
      <c r="BT68" s="275">
        <v>24.4</v>
      </c>
      <c r="BU68" s="273">
        <v>151</v>
      </c>
      <c r="BV68" s="274">
        <v>387</v>
      </c>
      <c r="BW68" s="275">
        <v>538</v>
      </c>
      <c r="BX68" s="273" t="s">
        <v>197</v>
      </c>
      <c r="BY68" s="274" t="s">
        <v>197</v>
      </c>
      <c r="BZ68" s="275" t="s">
        <v>197</v>
      </c>
      <c r="CA68" s="273">
        <v>19</v>
      </c>
      <c r="CB68" s="274">
        <v>39</v>
      </c>
      <c r="CC68" s="275">
        <v>58</v>
      </c>
      <c r="CD68" s="273" t="s">
        <v>197</v>
      </c>
      <c r="CE68" s="274" t="s">
        <v>197</v>
      </c>
      <c r="CF68" s="275" t="s">
        <v>197</v>
      </c>
      <c r="CG68" s="273">
        <v>19</v>
      </c>
      <c r="CH68" s="274">
        <v>39</v>
      </c>
      <c r="CI68" s="275">
        <v>58</v>
      </c>
      <c r="CJ68" s="273">
        <v>17.7</v>
      </c>
      <c r="CK68" s="274">
        <v>18</v>
      </c>
      <c r="CL68" s="275">
        <v>17.899999999999999</v>
      </c>
      <c r="CM68" s="273">
        <v>19</v>
      </c>
      <c r="CN68" s="274">
        <v>39</v>
      </c>
      <c r="CO68" s="275">
        <v>58</v>
      </c>
      <c r="CP68" s="273">
        <v>53</v>
      </c>
      <c r="CQ68" s="274">
        <v>35</v>
      </c>
      <c r="CR68" s="275">
        <v>44</v>
      </c>
      <c r="CS68" s="273">
        <v>3188</v>
      </c>
      <c r="CT68" s="274">
        <v>3357</v>
      </c>
      <c r="CU68" s="275">
        <v>6545</v>
      </c>
      <c r="CV68" s="273">
        <v>55</v>
      </c>
      <c r="CW68" s="274">
        <v>38</v>
      </c>
      <c r="CX68" s="275">
        <v>47</v>
      </c>
      <c r="CY68" s="273">
        <v>3188</v>
      </c>
      <c r="CZ68" s="274">
        <v>3357</v>
      </c>
      <c r="DA68" s="275">
        <v>6545</v>
      </c>
      <c r="DB68" s="273">
        <v>32.700000000000003</v>
      </c>
      <c r="DC68" s="274">
        <v>29.7</v>
      </c>
      <c r="DD68" s="275">
        <v>31.1</v>
      </c>
      <c r="DE68" s="273">
        <v>3188</v>
      </c>
      <c r="DF68" s="274">
        <v>3357</v>
      </c>
      <c r="DG68" s="275">
        <v>6545</v>
      </c>
    </row>
    <row r="69" spans="1:111" x14ac:dyDescent="0.35">
      <c r="A69" t="s">
        <v>27</v>
      </c>
      <c r="B69" t="s">
        <v>273</v>
      </c>
      <c r="C69" t="s">
        <v>260</v>
      </c>
      <c r="D69" s="273">
        <v>47</v>
      </c>
      <c r="E69" s="274">
        <v>35</v>
      </c>
      <c r="F69" s="275">
        <v>41</v>
      </c>
      <c r="G69" s="273">
        <v>1494</v>
      </c>
      <c r="H69" s="274">
        <v>1438</v>
      </c>
      <c r="I69" s="275">
        <v>2932</v>
      </c>
      <c r="J69" s="273">
        <v>50</v>
      </c>
      <c r="K69" s="274">
        <v>40</v>
      </c>
      <c r="L69" s="275">
        <v>45</v>
      </c>
      <c r="M69" s="273">
        <v>1494</v>
      </c>
      <c r="N69" s="274">
        <v>1438</v>
      </c>
      <c r="O69" s="275">
        <v>2932</v>
      </c>
      <c r="P69" s="273">
        <v>32.4</v>
      </c>
      <c r="Q69" s="274">
        <v>30.3</v>
      </c>
      <c r="R69" s="275">
        <v>31.3</v>
      </c>
      <c r="S69" s="273">
        <v>1494</v>
      </c>
      <c r="T69" s="274">
        <v>1438</v>
      </c>
      <c r="U69" s="275">
        <v>2932</v>
      </c>
      <c r="V69" s="273">
        <v>8</v>
      </c>
      <c r="W69" s="274">
        <v>6</v>
      </c>
      <c r="X69" s="275">
        <v>7</v>
      </c>
      <c r="Y69" s="273">
        <v>50</v>
      </c>
      <c r="Z69" s="274">
        <v>127</v>
      </c>
      <c r="AA69" s="275">
        <v>177</v>
      </c>
      <c r="AB69" s="273">
        <v>8</v>
      </c>
      <c r="AC69" s="274">
        <v>7</v>
      </c>
      <c r="AD69" s="275">
        <v>7</v>
      </c>
      <c r="AE69" s="273">
        <v>50</v>
      </c>
      <c r="AF69" s="274">
        <v>127</v>
      </c>
      <c r="AG69" s="275">
        <v>177</v>
      </c>
      <c r="AH69" s="273">
        <v>23.1</v>
      </c>
      <c r="AI69" s="274">
        <v>22.8</v>
      </c>
      <c r="AJ69" s="275">
        <v>22.9</v>
      </c>
      <c r="AK69" s="273">
        <v>50</v>
      </c>
      <c r="AL69" s="274">
        <v>127</v>
      </c>
      <c r="AM69" s="275">
        <v>177</v>
      </c>
      <c r="AN69" s="273">
        <v>11</v>
      </c>
      <c r="AO69" s="274">
        <v>6</v>
      </c>
      <c r="AP69" s="275">
        <v>7</v>
      </c>
      <c r="AQ69" s="273">
        <v>27</v>
      </c>
      <c r="AR69" s="274">
        <v>102</v>
      </c>
      <c r="AS69" s="275">
        <v>129</v>
      </c>
      <c r="AT69" s="273">
        <v>11</v>
      </c>
      <c r="AU69" s="274">
        <v>8</v>
      </c>
      <c r="AV69" s="275">
        <v>9</v>
      </c>
      <c r="AW69" s="273">
        <v>27</v>
      </c>
      <c r="AX69" s="274">
        <v>102</v>
      </c>
      <c r="AY69" s="275">
        <v>129</v>
      </c>
      <c r="AZ69" s="273">
        <v>24.3</v>
      </c>
      <c r="BA69" s="274">
        <v>23.3</v>
      </c>
      <c r="BB69" s="275">
        <v>23.5</v>
      </c>
      <c r="BC69" s="273">
        <v>27</v>
      </c>
      <c r="BD69" s="274">
        <v>102</v>
      </c>
      <c r="BE69" s="275">
        <v>129</v>
      </c>
      <c r="BF69" s="273">
        <v>9</v>
      </c>
      <c r="BG69" s="274">
        <v>6</v>
      </c>
      <c r="BH69" s="275">
        <v>7</v>
      </c>
      <c r="BI69" s="273">
        <v>77</v>
      </c>
      <c r="BJ69" s="274">
        <v>229</v>
      </c>
      <c r="BK69" s="275">
        <v>306</v>
      </c>
      <c r="BL69" s="273">
        <v>9</v>
      </c>
      <c r="BM69" s="274">
        <v>7</v>
      </c>
      <c r="BN69" s="275">
        <v>8</v>
      </c>
      <c r="BO69" s="273">
        <v>77</v>
      </c>
      <c r="BP69" s="274">
        <v>229</v>
      </c>
      <c r="BQ69" s="275">
        <v>306</v>
      </c>
      <c r="BR69" s="273">
        <v>23.5</v>
      </c>
      <c r="BS69" s="274">
        <v>23</v>
      </c>
      <c r="BT69" s="275">
        <v>23.2</v>
      </c>
      <c r="BU69" s="273">
        <v>77</v>
      </c>
      <c r="BV69" s="274">
        <v>229</v>
      </c>
      <c r="BW69" s="275">
        <v>306</v>
      </c>
      <c r="BX69" s="273" t="s">
        <v>197</v>
      </c>
      <c r="BY69" s="274" t="s">
        <v>197</v>
      </c>
      <c r="BZ69" s="275" t="s">
        <v>197</v>
      </c>
      <c r="CA69" s="273">
        <v>18</v>
      </c>
      <c r="CB69" s="274">
        <v>28</v>
      </c>
      <c r="CC69" s="275">
        <v>46</v>
      </c>
      <c r="CD69" s="273" t="s">
        <v>197</v>
      </c>
      <c r="CE69" s="274" t="s">
        <v>197</v>
      </c>
      <c r="CF69" s="275" t="s">
        <v>197</v>
      </c>
      <c r="CG69" s="273">
        <v>18</v>
      </c>
      <c r="CH69" s="274">
        <v>28</v>
      </c>
      <c r="CI69" s="275">
        <v>46</v>
      </c>
      <c r="CJ69" s="273">
        <v>18.100000000000001</v>
      </c>
      <c r="CK69" s="274">
        <v>17.899999999999999</v>
      </c>
      <c r="CL69" s="275">
        <v>18</v>
      </c>
      <c r="CM69" s="273">
        <v>18</v>
      </c>
      <c r="CN69" s="274">
        <v>28</v>
      </c>
      <c r="CO69" s="275">
        <v>46</v>
      </c>
      <c r="CP69" s="273">
        <v>45</v>
      </c>
      <c r="CQ69" s="274">
        <v>31</v>
      </c>
      <c r="CR69" s="275">
        <v>37</v>
      </c>
      <c r="CS69" s="273">
        <v>1616</v>
      </c>
      <c r="CT69" s="274">
        <v>1717</v>
      </c>
      <c r="CU69" s="275">
        <v>3333</v>
      </c>
      <c r="CV69" s="273">
        <v>48</v>
      </c>
      <c r="CW69" s="274">
        <v>35</v>
      </c>
      <c r="CX69" s="275">
        <v>41</v>
      </c>
      <c r="CY69" s="273">
        <v>1616</v>
      </c>
      <c r="CZ69" s="274">
        <v>1717</v>
      </c>
      <c r="DA69" s="275">
        <v>3333</v>
      </c>
      <c r="DB69" s="273">
        <v>31.8</v>
      </c>
      <c r="DC69" s="274">
        <v>29</v>
      </c>
      <c r="DD69" s="275">
        <v>30.4</v>
      </c>
      <c r="DE69" s="273">
        <v>1616</v>
      </c>
      <c r="DF69" s="274">
        <v>1717</v>
      </c>
      <c r="DG69" s="275">
        <v>3333</v>
      </c>
    </row>
    <row r="70" spans="1:111" x14ac:dyDescent="0.35">
      <c r="A70" t="s">
        <v>28</v>
      </c>
      <c r="B70" t="s">
        <v>274</v>
      </c>
      <c r="C70" t="s">
        <v>260</v>
      </c>
      <c r="D70" s="273">
        <v>50</v>
      </c>
      <c r="E70" s="274">
        <v>33</v>
      </c>
      <c r="F70" s="275">
        <v>41</v>
      </c>
      <c r="G70" s="273">
        <v>1314</v>
      </c>
      <c r="H70" s="274">
        <v>1353</v>
      </c>
      <c r="I70" s="275">
        <v>2667</v>
      </c>
      <c r="J70" s="273">
        <v>53</v>
      </c>
      <c r="K70" s="274">
        <v>38</v>
      </c>
      <c r="L70" s="275">
        <v>45</v>
      </c>
      <c r="M70" s="273">
        <v>1314</v>
      </c>
      <c r="N70" s="274">
        <v>1353</v>
      </c>
      <c r="O70" s="275">
        <v>2667</v>
      </c>
      <c r="P70" s="273">
        <v>32</v>
      </c>
      <c r="Q70" s="274">
        <v>30</v>
      </c>
      <c r="R70" s="275">
        <v>31</v>
      </c>
      <c r="S70" s="273">
        <v>1314</v>
      </c>
      <c r="T70" s="274">
        <v>1353</v>
      </c>
      <c r="U70" s="275">
        <v>2667</v>
      </c>
      <c r="V70" s="273" t="s">
        <v>197</v>
      </c>
      <c r="W70" s="274" t="s">
        <v>197</v>
      </c>
      <c r="X70" s="275" t="s">
        <v>197</v>
      </c>
      <c r="Y70" s="273">
        <v>34</v>
      </c>
      <c r="Z70" s="274">
        <v>54</v>
      </c>
      <c r="AA70" s="275">
        <v>88</v>
      </c>
      <c r="AB70" s="273" t="s">
        <v>197</v>
      </c>
      <c r="AC70" s="274" t="s">
        <v>197</v>
      </c>
      <c r="AD70" s="275" t="s">
        <v>197</v>
      </c>
      <c r="AE70" s="273">
        <v>34</v>
      </c>
      <c r="AF70" s="274">
        <v>54</v>
      </c>
      <c r="AG70" s="275">
        <v>88</v>
      </c>
      <c r="AH70" s="273">
        <v>21.6</v>
      </c>
      <c r="AI70" s="274">
        <v>22.7</v>
      </c>
      <c r="AJ70" s="275">
        <v>22.3</v>
      </c>
      <c r="AK70" s="273">
        <v>34</v>
      </c>
      <c r="AL70" s="274">
        <v>54</v>
      </c>
      <c r="AM70" s="275">
        <v>88</v>
      </c>
      <c r="AN70" s="273" t="s">
        <v>197</v>
      </c>
      <c r="AO70" s="274" t="s">
        <v>197</v>
      </c>
      <c r="AP70" s="275" t="s">
        <v>197</v>
      </c>
      <c r="AQ70" s="273">
        <v>24</v>
      </c>
      <c r="AR70" s="274">
        <v>65</v>
      </c>
      <c r="AS70" s="275">
        <v>89</v>
      </c>
      <c r="AT70" s="273" t="s">
        <v>197</v>
      </c>
      <c r="AU70" s="274" t="s">
        <v>197</v>
      </c>
      <c r="AV70" s="275" t="s">
        <v>197</v>
      </c>
      <c r="AW70" s="273">
        <v>24</v>
      </c>
      <c r="AX70" s="274">
        <v>65</v>
      </c>
      <c r="AY70" s="275">
        <v>89</v>
      </c>
      <c r="AZ70" s="273">
        <v>25.7</v>
      </c>
      <c r="BA70" s="274">
        <v>21.9</v>
      </c>
      <c r="BB70" s="275">
        <v>22.9</v>
      </c>
      <c r="BC70" s="273">
        <v>24</v>
      </c>
      <c r="BD70" s="274">
        <v>65</v>
      </c>
      <c r="BE70" s="275">
        <v>89</v>
      </c>
      <c r="BF70" s="273">
        <v>12</v>
      </c>
      <c r="BG70" s="274">
        <v>4</v>
      </c>
      <c r="BH70" s="275">
        <v>7</v>
      </c>
      <c r="BI70" s="273">
        <v>58</v>
      </c>
      <c r="BJ70" s="274">
        <v>119</v>
      </c>
      <c r="BK70" s="275">
        <v>177</v>
      </c>
      <c r="BL70" s="273">
        <v>12</v>
      </c>
      <c r="BM70" s="274">
        <v>5</v>
      </c>
      <c r="BN70" s="275">
        <v>7</v>
      </c>
      <c r="BO70" s="273">
        <v>58</v>
      </c>
      <c r="BP70" s="274">
        <v>119</v>
      </c>
      <c r="BQ70" s="275">
        <v>177</v>
      </c>
      <c r="BR70" s="273">
        <v>23.3</v>
      </c>
      <c r="BS70" s="274">
        <v>22.3</v>
      </c>
      <c r="BT70" s="275">
        <v>22.6</v>
      </c>
      <c r="BU70" s="273">
        <v>58</v>
      </c>
      <c r="BV70" s="274">
        <v>119</v>
      </c>
      <c r="BW70" s="275">
        <v>177</v>
      </c>
      <c r="BX70" s="273" t="s">
        <v>197</v>
      </c>
      <c r="BY70" s="274" t="s">
        <v>197</v>
      </c>
      <c r="BZ70" s="275" t="s">
        <v>197</v>
      </c>
      <c r="CA70" s="273">
        <v>15</v>
      </c>
      <c r="CB70" s="274">
        <v>34</v>
      </c>
      <c r="CC70" s="275">
        <v>49</v>
      </c>
      <c r="CD70" s="273" t="s">
        <v>197</v>
      </c>
      <c r="CE70" s="274" t="s">
        <v>197</v>
      </c>
      <c r="CF70" s="275" t="s">
        <v>197</v>
      </c>
      <c r="CG70" s="273">
        <v>15</v>
      </c>
      <c r="CH70" s="274">
        <v>34</v>
      </c>
      <c r="CI70" s="275">
        <v>49</v>
      </c>
      <c r="CJ70" s="273">
        <v>20.100000000000001</v>
      </c>
      <c r="CK70" s="274">
        <v>18.100000000000001</v>
      </c>
      <c r="CL70" s="275">
        <v>18.7</v>
      </c>
      <c r="CM70" s="273">
        <v>15</v>
      </c>
      <c r="CN70" s="274">
        <v>34</v>
      </c>
      <c r="CO70" s="275">
        <v>49</v>
      </c>
      <c r="CP70" s="273">
        <v>47</v>
      </c>
      <c r="CQ70" s="274">
        <v>30</v>
      </c>
      <c r="CR70" s="275">
        <v>38</v>
      </c>
      <c r="CS70" s="273">
        <v>1400</v>
      </c>
      <c r="CT70" s="274">
        <v>1524</v>
      </c>
      <c r="CU70" s="275">
        <v>2924</v>
      </c>
      <c r="CV70" s="273">
        <v>51</v>
      </c>
      <c r="CW70" s="274">
        <v>34</v>
      </c>
      <c r="CX70" s="275">
        <v>42</v>
      </c>
      <c r="CY70" s="273">
        <v>1400</v>
      </c>
      <c r="CZ70" s="274">
        <v>1524</v>
      </c>
      <c r="DA70" s="275">
        <v>2924</v>
      </c>
      <c r="DB70" s="273">
        <v>31.5</v>
      </c>
      <c r="DC70" s="274">
        <v>29.1</v>
      </c>
      <c r="DD70" s="275">
        <v>30.2</v>
      </c>
      <c r="DE70" s="273">
        <v>1400</v>
      </c>
      <c r="DF70" s="274">
        <v>1524</v>
      </c>
      <c r="DG70" s="275">
        <v>2924</v>
      </c>
    </row>
    <row r="71" spans="1:111" x14ac:dyDescent="0.35">
      <c r="A71" t="s">
        <v>29</v>
      </c>
      <c r="B71" t="s">
        <v>275</v>
      </c>
      <c r="C71" t="s">
        <v>260</v>
      </c>
      <c r="D71" s="273">
        <v>64</v>
      </c>
      <c r="E71" s="274">
        <v>48</v>
      </c>
      <c r="F71" s="275">
        <v>56</v>
      </c>
      <c r="G71" s="273">
        <v>1312</v>
      </c>
      <c r="H71" s="274">
        <v>1323</v>
      </c>
      <c r="I71" s="275">
        <v>2635</v>
      </c>
      <c r="J71" s="273">
        <v>66</v>
      </c>
      <c r="K71" s="274">
        <v>53</v>
      </c>
      <c r="L71" s="275">
        <v>59</v>
      </c>
      <c r="M71" s="273">
        <v>1312</v>
      </c>
      <c r="N71" s="274">
        <v>1323</v>
      </c>
      <c r="O71" s="275">
        <v>2635</v>
      </c>
      <c r="P71" s="273">
        <v>33.299999999999997</v>
      </c>
      <c r="Q71" s="274">
        <v>31.9</v>
      </c>
      <c r="R71" s="275">
        <v>32.6</v>
      </c>
      <c r="S71" s="273">
        <v>1312</v>
      </c>
      <c r="T71" s="274">
        <v>1323</v>
      </c>
      <c r="U71" s="275">
        <v>2635</v>
      </c>
      <c r="V71" s="273">
        <v>23</v>
      </c>
      <c r="W71" s="274">
        <v>7</v>
      </c>
      <c r="X71" s="275">
        <v>12</v>
      </c>
      <c r="Y71" s="273">
        <v>53</v>
      </c>
      <c r="Z71" s="274">
        <v>114</v>
      </c>
      <c r="AA71" s="275">
        <v>167</v>
      </c>
      <c r="AB71" s="273">
        <v>23</v>
      </c>
      <c r="AC71" s="274">
        <v>9</v>
      </c>
      <c r="AD71" s="275">
        <v>13</v>
      </c>
      <c r="AE71" s="273">
        <v>53</v>
      </c>
      <c r="AF71" s="274">
        <v>114</v>
      </c>
      <c r="AG71" s="275">
        <v>167</v>
      </c>
      <c r="AH71" s="273">
        <v>28.1</v>
      </c>
      <c r="AI71" s="274">
        <v>25.4</v>
      </c>
      <c r="AJ71" s="275">
        <v>26.2</v>
      </c>
      <c r="AK71" s="273">
        <v>53</v>
      </c>
      <c r="AL71" s="274">
        <v>114</v>
      </c>
      <c r="AM71" s="275">
        <v>167</v>
      </c>
      <c r="AN71" s="273">
        <v>30</v>
      </c>
      <c r="AO71" s="274">
        <v>13</v>
      </c>
      <c r="AP71" s="275">
        <v>18</v>
      </c>
      <c r="AQ71" s="273">
        <v>43</v>
      </c>
      <c r="AR71" s="274">
        <v>87</v>
      </c>
      <c r="AS71" s="275">
        <v>130</v>
      </c>
      <c r="AT71" s="273">
        <v>30</v>
      </c>
      <c r="AU71" s="274">
        <v>14</v>
      </c>
      <c r="AV71" s="275">
        <v>19</v>
      </c>
      <c r="AW71" s="273">
        <v>43</v>
      </c>
      <c r="AX71" s="274">
        <v>87</v>
      </c>
      <c r="AY71" s="275">
        <v>130</v>
      </c>
      <c r="AZ71" s="273">
        <v>27.7</v>
      </c>
      <c r="BA71" s="274">
        <v>23.9</v>
      </c>
      <c r="BB71" s="275">
        <v>25.2</v>
      </c>
      <c r="BC71" s="273">
        <v>43</v>
      </c>
      <c r="BD71" s="274">
        <v>87</v>
      </c>
      <c r="BE71" s="275">
        <v>130</v>
      </c>
      <c r="BF71" s="273">
        <v>26</v>
      </c>
      <c r="BG71" s="274">
        <v>9</v>
      </c>
      <c r="BH71" s="275">
        <v>15</v>
      </c>
      <c r="BI71" s="273">
        <v>96</v>
      </c>
      <c r="BJ71" s="274">
        <v>201</v>
      </c>
      <c r="BK71" s="275">
        <v>297</v>
      </c>
      <c r="BL71" s="273">
        <v>26</v>
      </c>
      <c r="BM71" s="274">
        <v>11</v>
      </c>
      <c r="BN71" s="275">
        <v>16</v>
      </c>
      <c r="BO71" s="273">
        <v>96</v>
      </c>
      <c r="BP71" s="274">
        <v>201</v>
      </c>
      <c r="BQ71" s="275">
        <v>297</v>
      </c>
      <c r="BR71" s="273">
        <v>27.9</v>
      </c>
      <c r="BS71" s="274">
        <v>24.8</v>
      </c>
      <c r="BT71" s="275">
        <v>25.8</v>
      </c>
      <c r="BU71" s="273">
        <v>96</v>
      </c>
      <c r="BV71" s="274">
        <v>201</v>
      </c>
      <c r="BW71" s="275">
        <v>297</v>
      </c>
      <c r="BX71" s="273" t="s">
        <v>197</v>
      </c>
      <c r="BY71" s="274" t="s">
        <v>197</v>
      </c>
      <c r="BZ71" s="275" t="s">
        <v>197</v>
      </c>
      <c r="CA71" s="273">
        <v>13</v>
      </c>
      <c r="CB71" s="274">
        <v>33</v>
      </c>
      <c r="CC71" s="275">
        <v>46</v>
      </c>
      <c r="CD71" s="273" t="s">
        <v>197</v>
      </c>
      <c r="CE71" s="274" t="s">
        <v>197</v>
      </c>
      <c r="CF71" s="275" t="s">
        <v>197</v>
      </c>
      <c r="CG71" s="273">
        <v>13</v>
      </c>
      <c r="CH71" s="274">
        <v>33</v>
      </c>
      <c r="CI71" s="275">
        <v>46</v>
      </c>
      <c r="CJ71" s="273">
        <v>18.2</v>
      </c>
      <c r="CK71" s="274">
        <v>19.399999999999999</v>
      </c>
      <c r="CL71" s="275">
        <v>19.100000000000001</v>
      </c>
      <c r="CM71" s="273">
        <v>13</v>
      </c>
      <c r="CN71" s="274">
        <v>33</v>
      </c>
      <c r="CO71" s="275">
        <v>46</v>
      </c>
      <c r="CP71" s="273">
        <v>58</v>
      </c>
      <c r="CQ71" s="274">
        <v>41</v>
      </c>
      <c r="CR71" s="275">
        <v>49</v>
      </c>
      <c r="CS71" s="273">
        <v>1508</v>
      </c>
      <c r="CT71" s="274">
        <v>1620</v>
      </c>
      <c r="CU71" s="275">
        <v>3128</v>
      </c>
      <c r="CV71" s="273">
        <v>61</v>
      </c>
      <c r="CW71" s="274">
        <v>45</v>
      </c>
      <c r="CX71" s="275">
        <v>53</v>
      </c>
      <c r="CY71" s="273">
        <v>1508</v>
      </c>
      <c r="CZ71" s="274">
        <v>1620</v>
      </c>
      <c r="DA71" s="275">
        <v>3128</v>
      </c>
      <c r="DB71" s="273">
        <v>32.5</v>
      </c>
      <c r="DC71" s="274">
        <v>30.6</v>
      </c>
      <c r="DD71" s="275">
        <v>31.5</v>
      </c>
      <c r="DE71" s="273">
        <v>1508</v>
      </c>
      <c r="DF71" s="274">
        <v>1620</v>
      </c>
      <c r="DG71" s="275">
        <v>3128</v>
      </c>
    </row>
    <row r="72" spans="1:111" x14ac:dyDescent="0.35">
      <c r="A72" t="s">
        <v>32</v>
      </c>
      <c r="B72" t="s">
        <v>278</v>
      </c>
      <c r="C72" t="s">
        <v>260</v>
      </c>
      <c r="D72" s="273">
        <v>64</v>
      </c>
      <c r="E72" s="274">
        <v>48</v>
      </c>
      <c r="F72" s="275">
        <v>56</v>
      </c>
      <c r="G72" s="273">
        <v>1637</v>
      </c>
      <c r="H72" s="274">
        <v>1519</v>
      </c>
      <c r="I72" s="275">
        <v>3156</v>
      </c>
      <c r="J72" s="273">
        <v>66</v>
      </c>
      <c r="K72" s="274">
        <v>51</v>
      </c>
      <c r="L72" s="275">
        <v>59</v>
      </c>
      <c r="M72" s="273">
        <v>1637</v>
      </c>
      <c r="N72" s="274">
        <v>1519</v>
      </c>
      <c r="O72" s="275">
        <v>3156</v>
      </c>
      <c r="P72" s="273">
        <v>35</v>
      </c>
      <c r="Q72" s="274">
        <v>33.200000000000003</v>
      </c>
      <c r="R72" s="275">
        <v>34.1</v>
      </c>
      <c r="S72" s="273">
        <v>1637</v>
      </c>
      <c r="T72" s="274">
        <v>1519</v>
      </c>
      <c r="U72" s="275">
        <v>3156</v>
      </c>
      <c r="V72" s="273">
        <v>27</v>
      </c>
      <c r="W72" s="274">
        <v>9</v>
      </c>
      <c r="X72" s="275">
        <v>14</v>
      </c>
      <c r="Y72" s="273">
        <v>41</v>
      </c>
      <c r="Z72" s="274">
        <v>101</v>
      </c>
      <c r="AA72" s="275">
        <v>142</v>
      </c>
      <c r="AB72" s="273">
        <v>27</v>
      </c>
      <c r="AC72" s="274">
        <v>9</v>
      </c>
      <c r="AD72" s="275">
        <v>14</v>
      </c>
      <c r="AE72" s="273">
        <v>41</v>
      </c>
      <c r="AF72" s="274">
        <v>101</v>
      </c>
      <c r="AG72" s="275">
        <v>142</v>
      </c>
      <c r="AH72" s="273">
        <v>30.2</v>
      </c>
      <c r="AI72" s="274">
        <v>25.6</v>
      </c>
      <c r="AJ72" s="275">
        <v>26.9</v>
      </c>
      <c r="AK72" s="273">
        <v>41</v>
      </c>
      <c r="AL72" s="274">
        <v>101</v>
      </c>
      <c r="AM72" s="275">
        <v>142</v>
      </c>
      <c r="AN72" s="273">
        <v>34</v>
      </c>
      <c r="AO72" s="274">
        <v>12</v>
      </c>
      <c r="AP72" s="275">
        <v>17</v>
      </c>
      <c r="AQ72" s="273">
        <v>29</v>
      </c>
      <c r="AR72" s="274">
        <v>93</v>
      </c>
      <c r="AS72" s="275">
        <v>122</v>
      </c>
      <c r="AT72" s="273">
        <v>34</v>
      </c>
      <c r="AU72" s="274">
        <v>13</v>
      </c>
      <c r="AV72" s="275">
        <v>18</v>
      </c>
      <c r="AW72" s="273">
        <v>29</v>
      </c>
      <c r="AX72" s="274">
        <v>93</v>
      </c>
      <c r="AY72" s="275">
        <v>122</v>
      </c>
      <c r="AZ72" s="273">
        <v>28.1</v>
      </c>
      <c r="BA72" s="274">
        <v>24.8</v>
      </c>
      <c r="BB72" s="275">
        <v>25.6</v>
      </c>
      <c r="BC72" s="273">
        <v>29</v>
      </c>
      <c r="BD72" s="274">
        <v>93</v>
      </c>
      <c r="BE72" s="275">
        <v>122</v>
      </c>
      <c r="BF72" s="273">
        <v>30</v>
      </c>
      <c r="BG72" s="274">
        <v>10</v>
      </c>
      <c r="BH72" s="275">
        <v>16</v>
      </c>
      <c r="BI72" s="273">
        <v>70</v>
      </c>
      <c r="BJ72" s="274">
        <v>194</v>
      </c>
      <c r="BK72" s="275">
        <v>264</v>
      </c>
      <c r="BL72" s="273">
        <v>30</v>
      </c>
      <c r="BM72" s="274">
        <v>11</v>
      </c>
      <c r="BN72" s="275">
        <v>16</v>
      </c>
      <c r="BO72" s="273">
        <v>70</v>
      </c>
      <c r="BP72" s="274">
        <v>194</v>
      </c>
      <c r="BQ72" s="275">
        <v>264</v>
      </c>
      <c r="BR72" s="273">
        <v>29.4</v>
      </c>
      <c r="BS72" s="274">
        <v>25.2</v>
      </c>
      <c r="BT72" s="275">
        <v>26.3</v>
      </c>
      <c r="BU72" s="273">
        <v>70</v>
      </c>
      <c r="BV72" s="274">
        <v>194</v>
      </c>
      <c r="BW72" s="275">
        <v>264</v>
      </c>
      <c r="BX72" s="273" t="s">
        <v>197</v>
      </c>
      <c r="BY72" s="274" t="s">
        <v>197</v>
      </c>
      <c r="BZ72" s="275" t="s">
        <v>197</v>
      </c>
      <c r="CA72" s="273">
        <v>15</v>
      </c>
      <c r="CB72" s="274">
        <v>37</v>
      </c>
      <c r="CC72" s="275">
        <v>52</v>
      </c>
      <c r="CD72" s="273" t="s">
        <v>197</v>
      </c>
      <c r="CE72" s="274" t="s">
        <v>197</v>
      </c>
      <c r="CF72" s="275" t="s">
        <v>197</v>
      </c>
      <c r="CG72" s="273">
        <v>15</v>
      </c>
      <c r="CH72" s="274">
        <v>37</v>
      </c>
      <c r="CI72" s="275">
        <v>52</v>
      </c>
      <c r="CJ72" s="273">
        <v>18.399999999999999</v>
      </c>
      <c r="CK72" s="274">
        <v>19.3</v>
      </c>
      <c r="CL72" s="275">
        <v>19.100000000000001</v>
      </c>
      <c r="CM72" s="273">
        <v>15</v>
      </c>
      <c r="CN72" s="274">
        <v>37</v>
      </c>
      <c r="CO72" s="275">
        <v>52</v>
      </c>
      <c r="CP72" s="273">
        <v>61</v>
      </c>
      <c r="CQ72" s="274">
        <v>43</v>
      </c>
      <c r="CR72" s="275">
        <v>52</v>
      </c>
      <c r="CS72" s="273">
        <v>1769</v>
      </c>
      <c r="CT72" s="274">
        <v>1796</v>
      </c>
      <c r="CU72" s="275">
        <v>3565</v>
      </c>
      <c r="CV72" s="273">
        <v>63</v>
      </c>
      <c r="CW72" s="274">
        <v>45</v>
      </c>
      <c r="CX72" s="275">
        <v>54</v>
      </c>
      <c r="CY72" s="273">
        <v>1769</v>
      </c>
      <c r="CZ72" s="274">
        <v>1796</v>
      </c>
      <c r="DA72" s="275">
        <v>3565</v>
      </c>
      <c r="DB72" s="273">
        <v>34.6</v>
      </c>
      <c r="DC72" s="274">
        <v>32</v>
      </c>
      <c r="DD72" s="275">
        <v>33.299999999999997</v>
      </c>
      <c r="DE72" s="273">
        <v>1769</v>
      </c>
      <c r="DF72" s="274">
        <v>1796</v>
      </c>
      <c r="DG72" s="275">
        <v>3565</v>
      </c>
    </row>
    <row r="73" spans="1:111" x14ac:dyDescent="0.35">
      <c r="A73" t="s">
        <v>33</v>
      </c>
      <c r="B73" t="s">
        <v>279</v>
      </c>
      <c r="C73" t="s">
        <v>260</v>
      </c>
      <c r="D73" s="273">
        <v>50</v>
      </c>
      <c r="E73" s="274">
        <v>34</v>
      </c>
      <c r="F73" s="275">
        <v>42</v>
      </c>
      <c r="G73" s="273">
        <v>1343</v>
      </c>
      <c r="H73" s="274">
        <v>1333</v>
      </c>
      <c r="I73" s="275">
        <v>2676</v>
      </c>
      <c r="J73" s="273">
        <v>52</v>
      </c>
      <c r="K73" s="274">
        <v>37</v>
      </c>
      <c r="L73" s="275">
        <v>45</v>
      </c>
      <c r="M73" s="273">
        <v>1343</v>
      </c>
      <c r="N73" s="274">
        <v>1333</v>
      </c>
      <c r="O73" s="275">
        <v>2676</v>
      </c>
      <c r="P73" s="273">
        <v>32.299999999999997</v>
      </c>
      <c r="Q73" s="274">
        <v>30.6</v>
      </c>
      <c r="R73" s="275">
        <v>31.5</v>
      </c>
      <c r="S73" s="273">
        <v>1343</v>
      </c>
      <c r="T73" s="274">
        <v>1333</v>
      </c>
      <c r="U73" s="275">
        <v>2676</v>
      </c>
      <c r="V73" s="273" t="s">
        <v>197</v>
      </c>
      <c r="W73" s="274" t="s">
        <v>197</v>
      </c>
      <c r="X73" s="275">
        <v>8</v>
      </c>
      <c r="Y73" s="273">
        <v>45</v>
      </c>
      <c r="Z73" s="274">
        <v>83</v>
      </c>
      <c r="AA73" s="275">
        <v>128</v>
      </c>
      <c r="AB73" s="273" t="s">
        <v>197</v>
      </c>
      <c r="AC73" s="274" t="s">
        <v>197</v>
      </c>
      <c r="AD73" s="275">
        <v>9</v>
      </c>
      <c r="AE73" s="273">
        <v>45</v>
      </c>
      <c r="AF73" s="274">
        <v>83</v>
      </c>
      <c r="AG73" s="275">
        <v>128</v>
      </c>
      <c r="AH73" s="273">
        <v>23.7</v>
      </c>
      <c r="AI73" s="274">
        <v>24.1</v>
      </c>
      <c r="AJ73" s="275">
        <v>24</v>
      </c>
      <c r="AK73" s="273">
        <v>45</v>
      </c>
      <c r="AL73" s="274">
        <v>83</v>
      </c>
      <c r="AM73" s="275">
        <v>128</v>
      </c>
      <c r="AN73" s="273" t="s">
        <v>197</v>
      </c>
      <c r="AO73" s="274" t="s">
        <v>197</v>
      </c>
      <c r="AP73" s="275">
        <v>8</v>
      </c>
      <c r="AQ73" s="273">
        <v>19</v>
      </c>
      <c r="AR73" s="274">
        <v>52</v>
      </c>
      <c r="AS73" s="275">
        <v>71</v>
      </c>
      <c r="AT73" s="273" t="s">
        <v>197</v>
      </c>
      <c r="AU73" s="274" t="s">
        <v>197</v>
      </c>
      <c r="AV73" s="275">
        <v>11</v>
      </c>
      <c r="AW73" s="273">
        <v>19</v>
      </c>
      <c r="AX73" s="274">
        <v>52</v>
      </c>
      <c r="AY73" s="275">
        <v>71</v>
      </c>
      <c r="AZ73" s="273">
        <v>22.9</v>
      </c>
      <c r="BA73" s="274">
        <v>23.3</v>
      </c>
      <c r="BB73" s="275">
        <v>23.2</v>
      </c>
      <c r="BC73" s="273">
        <v>19</v>
      </c>
      <c r="BD73" s="274">
        <v>52</v>
      </c>
      <c r="BE73" s="275">
        <v>71</v>
      </c>
      <c r="BF73" s="273">
        <v>11</v>
      </c>
      <c r="BG73" s="274">
        <v>7</v>
      </c>
      <c r="BH73" s="275">
        <v>8</v>
      </c>
      <c r="BI73" s="273">
        <v>64</v>
      </c>
      <c r="BJ73" s="274">
        <v>135</v>
      </c>
      <c r="BK73" s="275">
        <v>199</v>
      </c>
      <c r="BL73" s="273">
        <v>11</v>
      </c>
      <c r="BM73" s="274">
        <v>9</v>
      </c>
      <c r="BN73" s="275">
        <v>10</v>
      </c>
      <c r="BO73" s="273">
        <v>64</v>
      </c>
      <c r="BP73" s="274">
        <v>135</v>
      </c>
      <c r="BQ73" s="275">
        <v>199</v>
      </c>
      <c r="BR73" s="273">
        <v>23.5</v>
      </c>
      <c r="BS73" s="274">
        <v>23.8</v>
      </c>
      <c r="BT73" s="275">
        <v>23.7</v>
      </c>
      <c r="BU73" s="273">
        <v>64</v>
      </c>
      <c r="BV73" s="274">
        <v>135</v>
      </c>
      <c r="BW73" s="275">
        <v>199</v>
      </c>
      <c r="BX73" s="273" t="s">
        <v>197</v>
      </c>
      <c r="BY73" s="274" t="s">
        <v>197</v>
      </c>
      <c r="BZ73" s="275" t="s">
        <v>197</v>
      </c>
      <c r="CA73" s="273">
        <v>5</v>
      </c>
      <c r="CB73" s="274">
        <v>21</v>
      </c>
      <c r="CC73" s="275">
        <v>26</v>
      </c>
      <c r="CD73" s="273" t="s">
        <v>197</v>
      </c>
      <c r="CE73" s="274" t="s">
        <v>197</v>
      </c>
      <c r="CF73" s="275" t="s">
        <v>197</v>
      </c>
      <c r="CG73" s="273">
        <v>5</v>
      </c>
      <c r="CH73" s="274">
        <v>21</v>
      </c>
      <c r="CI73" s="275">
        <v>26</v>
      </c>
      <c r="CJ73" s="273">
        <v>19</v>
      </c>
      <c r="CK73" s="274">
        <v>17.3</v>
      </c>
      <c r="CL73" s="275">
        <v>17.600000000000001</v>
      </c>
      <c r="CM73" s="273">
        <v>5</v>
      </c>
      <c r="CN73" s="274">
        <v>21</v>
      </c>
      <c r="CO73" s="275">
        <v>26</v>
      </c>
      <c r="CP73" s="273">
        <v>48</v>
      </c>
      <c r="CQ73" s="274">
        <v>30</v>
      </c>
      <c r="CR73" s="275">
        <v>39</v>
      </c>
      <c r="CS73" s="273">
        <v>1423</v>
      </c>
      <c r="CT73" s="274">
        <v>1505</v>
      </c>
      <c r="CU73" s="275">
        <v>2928</v>
      </c>
      <c r="CV73" s="273">
        <v>50</v>
      </c>
      <c r="CW73" s="274">
        <v>34</v>
      </c>
      <c r="CX73" s="275">
        <v>42</v>
      </c>
      <c r="CY73" s="273">
        <v>1423</v>
      </c>
      <c r="CZ73" s="274">
        <v>1505</v>
      </c>
      <c r="DA73" s="275">
        <v>2928</v>
      </c>
      <c r="DB73" s="273">
        <v>31.8</v>
      </c>
      <c r="DC73" s="274">
        <v>29.8</v>
      </c>
      <c r="DD73" s="275">
        <v>30.8</v>
      </c>
      <c r="DE73" s="273">
        <v>1423</v>
      </c>
      <c r="DF73" s="274">
        <v>1505</v>
      </c>
      <c r="DG73" s="275">
        <v>2928</v>
      </c>
    </row>
    <row r="74" spans="1:111" x14ac:dyDescent="0.35">
      <c r="A74" t="s">
        <v>34</v>
      </c>
      <c r="B74" t="s">
        <v>280</v>
      </c>
      <c r="C74" t="s">
        <v>260</v>
      </c>
      <c r="D74" s="273">
        <v>71</v>
      </c>
      <c r="E74" s="274">
        <v>55</v>
      </c>
      <c r="F74" s="275">
        <v>63</v>
      </c>
      <c r="G74" s="273">
        <v>1334</v>
      </c>
      <c r="H74" s="274">
        <v>1308</v>
      </c>
      <c r="I74" s="275">
        <v>2642</v>
      </c>
      <c r="J74" s="273">
        <v>72</v>
      </c>
      <c r="K74" s="274">
        <v>59</v>
      </c>
      <c r="L74" s="275">
        <v>66</v>
      </c>
      <c r="M74" s="273">
        <v>1334</v>
      </c>
      <c r="N74" s="274">
        <v>1308</v>
      </c>
      <c r="O74" s="275">
        <v>2642</v>
      </c>
      <c r="P74" s="273">
        <v>37.6</v>
      </c>
      <c r="Q74" s="274">
        <v>35.299999999999997</v>
      </c>
      <c r="R74" s="275">
        <v>36.5</v>
      </c>
      <c r="S74" s="273">
        <v>1334</v>
      </c>
      <c r="T74" s="274">
        <v>1308</v>
      </c>
      <c r="U74" s="275">
        <v>2642</v>
      </c>
      <c r="V74" s="273" t="s">
        <v>197</v>
      </c>
      <c r="W74" s="274" t="s">
        <v>197</v>
      </c>
      <c r="X74" s="275" t="s">
        <v>197</v>
      </c>
      <c r="Y74" s="273">
        <v>26</v>
      </c>
      <c r="Z74" s="274">
        <v>58</v>
      </c>
      <c r="AA74" s="275">
        <v>84</v>
      </c>
      <c r="AB74" s="273" t="s">
        <v>197</v>
      </c>
      <c r="AC74" s="274" t="s">
        <v>197</v>
      </c>
      <c r="AD74" s="275" t="s">
        <v>197</v>
      </c>
      <c r="AE74" s="273">
        <v>26</v>
      </c>
      <c r="AF74" s="274">
        <v>58</v>
      </c>
      <c r="AG74" s="275">
        <v>84</v>
      </c>
      <c r="AH74" s="273">
        <v>25.4</v>
      </c>
      <c r="AI74" s="274">
        <v>26.6</v>
      </c>
      <c r="AJ74" s="275">
        <v>26.3</v>
      </c>
      <c r="AK74" s="273">
        <v>26</v>
      </c>
      <c r="AL74" s="274">
        <v>58</v>
      </c>
      <c r="AM74" s="275">
        <v>84</v>
      </c>
      <c r="AN74" s="273" t="s">
        <v>197</v>
      </c>
      <c r="AO74" s="274" t="s">
        <v>197</v>
      </c>
      <c r="AP74" s="275" t="s">
        <v>197</v>
      </c>
      <c r="AQ74" s="273">
        <v>26</v>
      </c>
      <c r="AR74" s="274">
        <v>46</v>
      </c>
      <c r="AS74" s="275">
        <v>72</v>
      </c>
      <c r="AT74" s="273" t="s">
        <v>197</v>
      </c>
      <c r="AU74" s="274" t="s">
        <v>197</v>
      </c>
      <c r="AV74" s="275" t="s">
        <v>197</v>
      </c>
      <c r="AW74" s="273">
        <v>26</v>
      </c>
      <c r="AX74" s="274">
        <v>46</v>
      </c>
      <c r="AY74" s="275">
        <v>72</v>
      </c>
      <c r="AZ74" s="273">
        <v>22.9</v>
      </c>
      <c r="BA74" s="274">
        <v>23.2</v>
      </c>
      <c r="BB74" s="275">
        <v>23.1</v>
      </c>
      <c r="BC74" s="273">
        <v>26</v>
      </c>
      <c r="BD74" s="274">
        <v>46</v>
      </c>
      <c r="BE74" s="275">
        <v>72</v>
      </c>
      <c r="BF74" s="273">
        <v>8</v>
      </c>
      <c r="BG74" s="274">
        <v>7</v>
      </c>
      <c r="BH74" s="275">
        <v>7</v>
      </c>
      <c r="BI74" s="273">
        <v>52</v>
      </c>
      <c r="BJ74" s="274">
        <v>104</v>
      </c>
      <c r="BK74" s="275">
        <v>156</v>
      </c>
      <c r="BL74" s="273">
        <v>13</v>
      </c>
      <c r="BM74" s="274">
        <v>7</v>
      </c>
      <c r="BN74" s="275">
        <v>9</v>
      </c>
      <c r="BO74" s="273">
        <v>52</v>
      </c>
      <c r="BP74" s="274">
        <v>104</v>
      </c>
      <c r="BQ74" s="275">
        <v>156</v>
      </c>
      <c r="BR74" s="273">
        <v>24.2</v>
      </c>
      <c r="BS74" s="274">
        <v>25.1</v>
      </c>
      <c r="BT74" s="275">
        <v>24.8</v>
      </c>
      <c r="BU74" s="273">
        <v>52</v>
      </c>
      <c r="BV74" s="274">
        <v>104</v>
      </c>
      <c r="BW74" s="275">
        <v>156</v>
      </c>
      <c r="BX74" s="273" t="s">
        <v>197</v>
      </c>
      <c r="BY74" s="274" t="s">
        <v>197</v>
      </c>
      <c r="BZ74" s="275" t="s">
        <v>197</v>
      </c>
      <c r="CA74" s="273">
        <v>16</v>
      </c>
      <c r="CB74" s="274">
        <v>33</v>
      </c>
      <c r="CC74" s="275">
        <v>49</v>
      </c>
      <c r="CD74" s="273" t="s">
        <v>197</v>
      </c>
      <c r="CE74" s="274" t="s">
        <v>197</v>
      </c>
      <c r="CF74" s="275" t="s">
        <v>197</v>
      </c>
      <c r="CG74" s="273">
        <v>16</v>
      </c>
      <c r="CH74" s="274">
        <v>33</v>
      </c>
      <c r="CI74" s="275">
        <v>49</v>
      </c>
      <c r="CJ74" s="273">
        <v>17.8</v>
      </c>
      <c r="CK74" s="274">
        <v>20.9</v>
      </c>
      <c r="CL74" s="275">
        <v>19.899999999999999</v>
      </c>
      <c r="CM74" s="273">
        <v>16</v>
      </c>
      <c r="CN74" s="274">
        <v>33</v>
      </c>
      <c r="CO74" s="275">
        <v>49</v>
      </c>
      <c r="CP74" s="273">
        <v>68</v>
      </c>
      <c r="CQ74" s="274">
        <v>50</v>
      </c>
      <c r="CR74" s="275">
        <v>59</v>
      </c>
      <c r="CS74" s="273">
        <v>1426</v>
      </c>
      <c r="CT74" s="274">
        <v>1474</v>
      </c>
      <c r="CU74" s="275">
        <v>2900</v>
      </c>
      <c r="CV74" s="273">
        <v>69</v>
      </c>
      <c r="CW74" s="274">
        <v>53</v>
      </c>
      <c r="CX74" s="275">
        <v>61</v>
      </c>
      <c r="CY74" s="273">
        <v>1426</v>
      </c>
      <c r="CZ74" s="274">
        <v>1474</v>
      </c>
      <c r="DA74" s="275">
        <v>2900</v>
      </c>
      <c r="DB74" s="273">
        <v>36.799999999999997</v>
      </c>
      <c r="DC74" s="274">
        <v>34.299999999999997</v>
      </c>
      <c r="DD74" s="275">
        <v>35.5</v>
      </c>
      <c r="DE74" s="273">
        <v>1426</v>
      </c>
      <c r="DF74" s="274">
        <v>1474</v>
      </c>
      <c r="DG74" s="275">
        <v>2900</v>
      </c>
    </row>
    <row r="75" spans="1:111" x14ac:dyDescent="0.35">
      <c r="A75" t="s">
        <v>36</v>
      </c>
      <c r="B75" t="s">
        <v>282</v>
      </c>
      <c r="C75" t="s">
        <v>260</v>
      </c>
      <c r="D75" s="273">
        <v>45</v>
      </c>
      <c r="E75" s="274">
        <v>30</v>
      </c>
      <c r="F75" s="275">
        <v>38</v>
      </c>
      <c r="G75" s="273">
        <v>1704</v>
      </c>
      <c r="H75" s="274">
        <v>1701</v>
      </c>
      <c r="I75" s="275">
        <v>3405</v>
      </c>
      <c r="J75" s="273">
        <v>48</v>
      </c>
      <c r="K75" s="274">
        <v>35</v>
      </c>
      <c r="L75" s="275">
        <v>41</v>
      </c>
      <c r="M75" s="273">
        <v>1704</v>
      </c>
      <c r="N75" s="274">
        <v>1701</v>
      </c>
      <c r="O75" s="275">
        <v>3405</v>
      </c>
      <c r="P75" s="273">
        <v>32.200000000000003</v>
      </c>
      <c r="Q75" s="274">
        <v>29.6</v>
      </c>
      <c r="R75" s="275">
        <v>30.9</v>
      </c>
      <c r="S75" s="273">
        <v>1704</v>
      </c>
      <c r="T75" s="274">
        <v>1701</v>
      </c>
      <c r="U75" s="275">
        <v>3405</v>
      </c>
      <c r="V75" s="273">
        <v>10</v>
      </c>
      <c r="W75" s="274">
        <v>4</v>
      </c>
      <c r="X75" s="275">
        <v>6</v>
      </c>
      <c r="Y75" s="273">
        <v>60</v>
      </c>
      <c r="Z75" s="274">
        <v>114</v>
      </c>
      <c r="AA75" s="275">
        <v>174</v>
      </c>
      <c r="AB75" s="273">
        <v>10</v>
      </c>
      <c r="AC75" s="274">
        <v>4</v>
      </c>
      <c r="AD75" s="275">
        <v>6</v>
      </c>
      <c r="AE75" s="273">
        <v>60</v>
      </c>
      <c r="AF75" s="274">
        <v>114</v>
      </c>
      <c r="AG75" s="275">
        <v>174</v>
      </c>
      <c r="AH75" s="273">
        <v>23.1</v>
      </c>
      <c r="AI75" s="274">
        <v>21</v>
      </c>
      <c r="AJ75" s="275">
        <v>21.7</v>
      </c>
      <c r="AK75" s="273">
        <v>60</v>
      </c>
      <c r="AL75" s="274">
        <v>114</v>
      </c>
      <c r="AM75" s="275">
        <v>174</v>
      </c>
      <c r="AN75" s="273">
        <v>11</v>
      </c>
      <c r="AO75" s="274">
        <v>2</v>
      </c>
      <c r="AP75" s="275">
        <v>4</v>
      </c>
      <c r="AQ75" s="273">
        <v>38</v>
      </c>
      <c r="AR75" s="274">
        <v>132</v>
      </c>
      <c r="AS75" s="275">
        <v>170</v>
      </c>
      <c r="AT75" s="273">
        <v>11</v>
      </c>
      <c r="AU75" s="274">
        <v>3</v>
      </c>
      <c r="AV75" s="275">
        <v>5</v>
      </c>
      <c r="AW75" s="273">
        <v>38</v>
      </c>
      <c r="AX75" s="274">
        <v>132</v>
      </c>
      <c r="AY75" s="275">
        <v>170</v>
      </c>
      <c r="AZ75" s="273">
        <v>22.6</v>
      </c>
      <c r="BA75" s="274">
        <v>20.7</v>
      </c>
      <c r="BB75" s="275">
        <v>21.1</v>
      </c>
      <c r="BC75" s="273">
        <v>38</v>
      </c>
      <c r="BD75" s="274">
        <v>132</v>
      </c>
      <c r="BE75" s="275">
        <v>170</v>
      </c>
      <c r="BF75" s="273">
        <v>10</v>
      </c>
      <c r="BG75" s="274">
        <v>3</v>
      </c>
      <c r="BH75" s="275">
        <v>5</v>
      </c>
      <c r="BI75" s="273">
        <v>98</v>
      </c>
      <c r="BJ75" s="274">
        <v>246</v>
      </c>
      <c r="BK75" s="275">
        <v>344</v>
      </c>
      <c r="BL75" s="273">
        <v>10</v>
      </c>
      <c r="BM75" s="274">
        <v>4</v>
      </c>
      <c r="BN75" s="275">
        <v>6</v>
      </c>
      <c r="BO75" s="273">
        <v>98</v>
      </c>
      <c r="BP75" s="274">
        <v>246</v>
      </c>
      <c r="BQ75" s="275">
        <v>344</v>
      </c>
      <c r="BR75" s="273">
        <v>22.9</v>
      </c>
      <c r="BS75" s="274">
        <v>20.9</v>
      </c>
      <c r="BT75" s="275">
        <v>21.4</v>
      </c>
      <c r="BU75" s="273">
        <v>98</v>
      </c>
      <c r="BV75" s="274">
        <v>246</v>
      </c>
      <c r="BW75" s="275">
        <v>344</v>
      </c>
      <c r="BX75" s="273" t="s">
        <v>197</v>
      </c>
      <c r="BY75" s="274" t="s">
        <v>197</v>
      </c>
      <c r="BZ75" s="275" t="s">
        <v>197</v>
      </c>
      <c r="CA75" s="273">
        <v>5</v>
      </c>
      <c r="CB75" s="274">
        <v>21</v>
      </c>
      <c r="CC75" s="275">
        <v>26</v>
      </c>
      <c r="CD75" s="273" t="s">
        <v>197</v>
      </c>
      <c r="CE75" s="274" t="s">
        <v>197</v>
      </c>
      <c r="CF75" s="275" t="s">
        <v>197</v>
      </c>
      <c r="CG75" s="273">
        <v>5</v>
      </c>
      <c r="CH75" s="274">
        <v>21</v>
      </c>
      <c r="CI75" s="275">
        <v>26</v>
      </c>
      <c r="CJ75" s="273">
        <v>17</v>
      </c>
      <c r="CK75" s="274">
        <v>17.600000000000001</v>
      </c>
      <c r="CL75" s="275">
        <v>17.5</v>
      </c>
      <c r="CM75" s="273">
        <v>5</v>
      </c>
      <c r="CN75" s="274">
        <v>21</v>
      </c>
      <c r="CO75" s="275">
        <v>26</v>
      </c>
      <c r="CP75" s="273">
        <v>43</v>
      </c>
      <c r="CQ75" s="274">
        <v>27</v>
      </c>
      <c r="CR75" s="275">
        <v>35</v>
      </c>
      <c r="CS75" s="273">
        <v>1821</v>
      </c>
      <c r="CT75" s="274">
        <v>1977</v>
      </c>
      <c r="CU75" s="275">
        <v>3798</v>
      </c>
      <c r="CV75" s="273">
        <v>46</v>
      </c>
      <c r="CW75" s="274">
        <v>30</v>
      </c>
      <c r="CX75" s="275">
        <v>38</v>
      </c>
      <c r="CY75" s="273">
        <v>1821</v>
      </c>
      <c r="CZ75" s="274">
        <v>1977</v>
      </c>
      <c r="DA75" s="275">
        <v>3798</v>
      </c>
      <c r="DB75" s="273">
        <v>31.5</v>
      </c>
      <c r="DC75" s="274">
        <v>28.3</v>
      </c>
      <c r="DD75" s="275">
        <v>29.9</v>
      </c>
      <c r="DE75" s="273">
        <v>1821</v>
      </c>
      <c r="DF75" s="274">
        <v>1977</v>
      </c>
      <c r="DG75" s="275">
        <v>3798</v>
      </c>
    </row>
    <row r="76" spans="1:111" x14ac:dyDescent="0.35">
      <c r="A76" t="s">
        <v>23</v>
      </c>
      <c r="B76" t="s">
        <v>269</v>
      </c>
      <c r="C76" t="s">
        <v>260</v>
      </c>
      <c r="D76" s="273">
        <v>65</v>
      </c>
      <c r="E76" s="274">
        <v>47</v>
      </c>
      <c r="F76" s="275">
        <v>56</v>
      </c>
      <c r="G76" s="273">
        <v>831</v>
      </c>
      <c r="H76" s="274">
        <v>815</v>
      </c>
      <c r="I76" s="275">
        <v>1646</v>
      </c>
      <c r="J76" s="273">
        <v>68</v>
      </c>
      <c r="K76" s="274">
        <v>53</v>
      </c>
      <c r="L76" s="275">
        <v>60</v>
      </c>
      <c r="M76" s="273">
        <v>831</v>
      </c>
      <c r="N76" s="274">
        <v>815</v>
      </c>
      <c r="O76" s="275">
        <v>1646</v>
      </c>
      <c r="P76" s="273">
        <v>33.700000000000003</v>
      </c>
      <c r="Q76" s="274">
        <v>32.299999999999997</v>
      </c>
      <c r="R76" s="275">
        <v>33</v>
      </c>
      <c r="S76" s="273">
        <v>831</v>
      </c>
      <c r="T76" s="274">
        <v>815</v>
      </c>
      <c r="U76" s="275">
        <v>1646</v>
      </c>
      <c r="V76" s="273">
        <v>26</v>
      </c>
      <c r="W76" s="274">
        <v>12</v>
      </c>
      <c r="X76" s="275">
        <v>17</v>
      </c>
      <c r="Y76" s="273">
        <v>34</v>
      </c>
      <c r="Z76" s="274">
        <v>58</v>
      </c>
      <c r="AA76" s="275">
        <v>92</v>
      </c>
      <c r="AB76" s="273">
        <v>29</v>
      </c>
      <c r="AC76" s="274">
        <v>12</v>
      </c>
      <c r="AD76" s="275">
        <v>18</v>
      </c>
      <c r="AE76" s="273">
        <v>34</v>
      </c>
      <c r="AF76" s="274">
        <v>58</v>
      </c>
      <c r="AG76" s="275">
        <v>92</v>
      </c>
      <c r="AH76" s="273">
        <v>27.6</v>
      </c>
      <c r="AI76" s="274">
        <v>26.2</v>
      </c>
      <c r="AJ76" s="275">
        <v>26.7</v>
      </c>
      <c r="AK76" s="273">
        <v>34</v>
      </c>
      <c r="AL76" s="274">
        <v>58</v>
      </c>
      <c r="AM76" s="275">
        <v>92</v>
      </c>
      <c r="AN76" s="273">
        <v>29</v>
      </c>
      <c r="AO76" s="274">
        <v>11</v>
      </c>
      <c r="AP76" s="275">
        <v>17</v>
      </c>
      <c r="AQ76" s="273">
        <v>31</v>
      </c>
      <c r="AR76" s="274">
        <v>64</v>
      </c>
      <c r="AS76" s="275">
        <v>95</v>
      </c>
      <c r="AT76" s="273">
        <v>29</v>
      </c>
      <c r="AU76" s="274">
        <v>14</v>
      </c>
      <c r="AV76" s="275">
        <v>19</v>
      </c>
      <c r="AW76" s="273">
        <v>31</v>
      </c>
      <c r="AX76" s="274">
        <v>64</v>
      </c>
      <c r="AY76" s="275">
        <v>95</v>
      </c>
      <c r="AZ76" s="273">
        <v>28.5</v>
      </c>
      <c r="BA76" s="274">
        <v>25.8</v>
      </c>
      <c r="BB76" s="275">
        <v>26.7</v>
      </c>
      <c r="BC76" s="273">
        <v>31</v>
      </c>
      <c r="BD76" s="274">
        <v>64</v>
      </c>
      <c r="BE76" s="275">
        <v>95</v>
      </c>
      <c r="BF76" s="273">
        <v>28</v>
      </c>
      <c r="BG76" s="274">
        <v>11</v>
      </c>
      <c r="BH76" s="275">
        <v>17</v>
      </c>
      <c r="BI76" s="273">
        <v>65</v>
      </c>
      <c r="BJ76" s="274">
        <v>122</v>
      </c>
      <c r="BK76" s="275">
        <v>187</v>
      </c>
      <c r="BL76" s="273">
        <v>29</v>
      </c>
      <c r="BM76" s="274">
        <v>13</v>
      </c>
      <c r="BN76" s="275">
        <v>19</v>
      </c>
      <c r="BO76" s="273">
        <v>65</v>
      </c>
      <c r="BP76" s="274">
        <v>122</v>
      </c>
      <c r="BQ76" s="275">
        <v>187</v>
      </c>
      <c r="BR76" s="273">
        <v>28</v>
      </c>
      <c r="BS76" s="274">
        <v>26</v>
      </c>
      <c r="BT76" s="275">
        <v>26.7</v>
      </c>
      <c r="BU76" s="273">
        <v>65</v>
      </c>
      <c r="BV76" s="274">
        <v>122</v>
      </c>
      <c r="BW76" s="275">
        <v>187</v>
      </c>
      <c r="BX76" s="273" t="s">
        <v>197</v>
      </c>
      <c r="BY76" s="274" t="s">
        <v>197</v>
      </c>
      <c r="BZ76" s="275" t="s">
        <v>197</v>
      </c>
      <c r="CA76" s="273">
        <v>9</v>
      </c>
      <c r="CB76" s="274">
        <v>15</v>
      </c>
      <c r="CC76" s="275">
        <v>24</v>
      </c>
      <c r="CD76" s="273" t="s">
        <v>197</v>
      </c>
      <c r="CE76" s="274" t="s">
        <v>197</v>
      </c>
      <c r="CF76" s="275" t="s">
        <v>197</v>
      </c>
      <c r="CG76" s="273">
        <v>9</v>
      </c>
      <c r="CH76" s="274">
        <v>15</v>
      </c>
      <c r="CI76" s="275">
        <v>24</v>
      </c>
      <c r="CJ76" s="273">
        <v>21.7</v>
      </c>
      <c r="CK76" s="274">
        <v>17.5</v>
      </c>
      <c r="CL76" s="275">
        <v>19.100000000000001</v>
      </c>
      <c r="CM76" s="273">
        <v>9</v>
      </c>
      <c r="CN76" s="274">
        <v>15</v>
      </c>
      <c r="CO76" s="275">
        <v>24</v>
      </c>
      <c r="CP76" s="273">
        <v>62</v>
      </c>
      <c r="CQ76" s="274">
        <v>42</v>
      </c>
      <c r="CR76" s="275">
        <v>52</v>
      </c>
      <c r="CS76" s="273">
        <v>906</v>
      </c>
      <c r="CT76" s="274">
        <v>956</v>
      </c>
      <c r="CU76" s="275">
        <v>1862</v>
      </c>
      <c r="CV76" s="273">
        <v>64</v>
      </c>
      <c r="CW76" s="274">
        <v>47</v>
      </c>
      <c r="CX76" s="275">
        <v>55</v>
      </c>
      <c r="CY76" s="273">
        <v>906</v>
      </c>
      <c r="CZ76" s="274">
        <v>956</v>
      </c>
      <c r="DA76" s="275">
        <v>1862</v>
      </c>
      <c r="DB76" s="273">
        <v>33.1</v>
      </c>
      <c r="DC76" s="274">
        <v>31.2</v>
      </c>
      <c r="DD76" s="275">
        <v>32.200000000000003</v>
      </c>
      <c r="DE76" s="273">
        <v>906</v>
      </c>
      <c r="DF76" s="274">
        <v>956</v>
      </c>
      <c r="DG76" s="275">
        <v>1862</v>
      </c>
    </row>
    <row r="77" spans="1:111" x14ac:dyDescent="0.35">
      <c r="A77" t="s">
        <v>25</v>
      </c>
      <c r="B77" t="s">
        <v>271</v>
      </c>
      <c r="C77" t="s">
        <v>260</v>
      </c>
      <c r="D77" s="273">
        <v>61</v>
      </c>
      <c r="E77" s="274">
        <v>48</v>
      </c>
      <c r="F77" s="275">
        <v>55</v>
      </c>
      <c r="G77" s="273">
        <v>2273</v>
      </c>
      <c r="H77" s="274">
        <v>2074</v>
      </c>
      <c r="I77" s="275">
        <v>4347</v>
      </c>
      <c r="J77" s="273">
        <v>62</v>
      </c>
      <c r="K77" s="274">
        <v>50</v>
      </c>
      <c r="L77" s="275">
        <v>56</v>
      </c>
      <c r="M77" s="273">
        <v>2273</v>
      </c>
      <c r="N77" s="274">
        <v>2074</v>
      </c>
      <c r="O77" s="275">
        <v>4347</v>
      </c>
      <c r="P77" s="273">
        <v>34.200000000000003</v>
      </c>
      <c r="Q77" s="274">
        <v>32.6</v>
      </c>
      <c r="R77" s="275">
        <v>33.5</v>
      </c>
      <c r="S77" s="273">
        <v>2273</v>
      </c>
      <c r="T77" s="274">
        <v>2074</v>
      </c>
      <c r="U77" s="275">
        <v>4347</v>
      </c>
      <c r="V77" s="273">
        <v>19</v>
      </c>
      <c r="W77" s="274">
        <v>10</v>
      </c>
      <c r="X77" s="275">
        <v>14</v>
      </c>
      <c r="Y77" s="273">
        <v>95</v>
      </c>
      <c r="Z77" s="274">
        <v>163</v>
      </c>
      <c r="AA77" s="275">
        <v>258</v>
      </c>
      <c r="AB77" s="273">
        <v>19</v>
      </c>
      <c r="AC77" s="274">
        <v>12</v>
      </c>
      <c r="AD77" s="275">
        <v>14</v>
      </c>
      <c r="AE77" s="273">
        <v>95</v>
      </c>
      <c r="AF77" s="274">
        <v>163</v>
      </c>
      <c r="AG77" s="275">
        <v>258</v>
      </c>
      <c r="AH77" s="273">
        <v>27.4</v>
      </c>
      <c r="AI77" s="274">
        <v>27.1</v>
      </c>
      <c r="AJ77" s="275">
        <v>27.2</v>
      </c>
      <c r="AK77" s="273">
        <v>95</v>
      </c>
      <c r="AL77" s="274">
        <v>163</v>
      </c>
      <c r="AM77" s="275">
        <v>258</v>
      </c>
      <c r="AN77" s="273">
        <v>19</v>
      </c>
      <c r="AO77" s="274">
        <v>7</v>
      </c>
      <c r="AP77" s="275">
        <v>11</v>
      </c>
      <c r="AQ77" s="273">
        <v>119</v>
      </c>
      <c r="AR77" s="274">
        <v>255</v>
      </c>
      <c r="AS77" s="275">
        <v>374</v>
      </c>
      <c r="AT77" s="273">
        <v>19</v>
      </c>
      <c r="AU77" s="274">
        <v>9</v>
      </c>
      <c r="AV77" s="275">
        <v>12</v>
      </c>
      <c r="AW77" s="273">
        <v>119</v>
      </c>
      <c r="AX77" s="274">
        <v>255</v>
      </c>
      <c r="AY77" s="275">
        <v>374</v>
      </c>
      <c r="AZ77" s="273">
        <v>26.3</v>
      </c>
      <c r="BA77" s="274">
        <v>24</v>
      </c>
      <c r="BB77" s="275">
        <v>24.7</v>
      </c>
      <c r="BC77" s="273">
        <v>119</v>
      </c>
      <c r="BD77" s="274">
        <v>255</v>
      </c>
      <c r="BE77" s="275">
        <v>374</v>
      </c>
      <c r="BF77" s="273">
        <v>19</v>
      </c>
      <c r="BG77" s="274">
        <v>9</v>
      </c>
      <c r="BH77" s="275">
        <v>12</v>
      </c>
      <c r="BI77" s="273">
        <v>214</v>
      </c>
      <c r="BJ77" s="274">
        <v>418</v>
      </c>
      <c r="BK77" s="275">
        <v>632</v>
      </c>
      <c r="BL77" s="273">
        <v>19</v>
      </c>
      <c r="BM77" s="274">
        <v>10</v>
      </c>
      <c r="BN77" s="275">
        <v>13</v>
      </c>
      <c r="BO77" s="273">
        <v>214</v>
      </c>
      <c r="BP77" s="274">
        <v>418</v>
      </c>
      <c r="BQ77" s="275">
        <v>632</v>
      </c>
      <c r="BR77" s="273">
        <v>26.8</v>
      </c>
      <c r="BS77" s="274">
        <v>25.2</v>
      </c>
      <c r="BT77" s="275">
        <v>25.7</v>
      </c>
      <c r="BU77" s="273">
        <v>214</v>
      </c>
      <c r="BV77" s="274">
        <v>418</v>
      </c>
      <c r="BW77" s="275">
        <v>632</v>
      </c>
      <c r="BX77" s="273" t="s">
        <v>197</v>
      </c>
      <c r="BY77" s="274" t="s">
        <v>197</v>
      </c>
      <c r="BZ77" s="275" t="s">
        <v>197</v>
      </c>
      <c r="CA77" s="273">
        <v>6</v>
      </c>
      <c r="CB77" s="274">
        <v>6</v>
      </c>
      <c r="CC77" s="275">
        <v>12</v>
      </c>
      <c r="CD77" s="273" t="s">
        <v>197</v>
      </c>
      <c r="CE77" s="274" t="s">
        <v>197</v>
      </c>
      <c r="CF77" s="275" t="s">
        <v>197</v>
      </c>
      <c r="CG77" s="273">
        <v>6</v>
      </c>
      <c r="CH77" s="274">
        <v>6</v>
      </c>
      <c r="CI77" s="275">
        <v>12</v>
      </c>
      <c r="CJ77" s="273">
        <v>17.2</v>
      </c>
      <c r="CK77" s="274">
        <v>18.7</v>
      </c>
      <c r="CL77" s="275">
        <v>17.899999999999999</v>
      </c>
      <c r="CM77" s="273">
        <v>6</v>
      </c>
      <c r="CN77" s="274">
        <v>6</v>
      </c>
      <c r="CO77" s="275">
        <v>12</v>
      </c>
      <c r="CP77" s="273">
        <v>57</v>
      </c>
      <c r="CQ77" s="274">
        <v>41</v>
      </c>
      <c r="CR77" s="275">
        <v>49</v>
      </c>
      <c r="CS77" s="273">
        <v>2538</v>
      </c>
      <c r="CT77" s="274">
        <v>2534</v>
      </c>
      <c r="CU77" s="275">
        <v>5072</v>
      </c>
      <c r="CV77" s="273">
        <v>58</v>
      </c>
      <c r="CW77" s="274">
        <v>43</v>
      </c>
      <c r="CX77" s="275">
        <v>51</v>
      </c>
      <c r="CY77" s="273">
        <v>2538</v>
      </c>
      <c r="CZ77" s="274">
        <v>2534</v>
      </c>
      <c r="DA77" s="275">
        <v>5072</v>
      </c>
      <c r="DB77" s="273">
        <v>33.5</v>
      </c>
      <c r="DC77" s="274">
        <v>31.3</v>
      </c>
      <c r="DD77" s="275">
        <v>32.4</v>
      </c>
      <c r="DE77" s="273">
        <v>2538</v>
      </c>
      <c r="DF77" s="274">
        <v>2534</v>
      </c>
      <c r="DG77" s="275">
        <v>5072</v>
      </c>
    </row>
    <row r="78" spans="1:111" x14ac:dyDescent="0.35">
      <c r="A78" t="s">
        <v>31</v>
      </c>
      <c r="B78" t="s">
        <v>277</v>
      </c>
      <c r="C78" t="s">
        <v>260</v>
      </c>
      <c r="D78" s="273">
        <v>66</v>
      </c>
      <c r="E78" s="274">
        <v>50</v>
      </c>
      <c r="F78" s="275">
        <v>58</v>
      </c>
      <c r="G78" s="273">
        <v>970</v>
      </c>
      <c r="H78" s="274">
        <v>964</v>
      </c>
      <c r="I78" s="275">
        <v>1934</v>
      </c>
      <c r="J78" s="273">
        <v>68</v>
      </c>
      <c r="K78" s="274">
        <v>56</v>
      </c>
      <c r="L78" s="275">
        <v>62</v>
      </c>
      <c r="M78" s="273">
        <v>970</v>
      </c>
      <c r="N78" s="274">
        <v>964</v>
      </c>
      <c r="O78" s="275">
        <v>1934</v>
      </c>
      <c r="P78" s="273">
        <v>34.200000000000003</v>
      </c>
      <c r="Q78" s="274">
        <v>32.1</v>
      </c>
      <c r="R78" s="275">
        <v>33.1</v>
      </c>
      <c r="S78" s="273">
        <v>970</v>
      </c>
      <c r="T78" s="274">
        <v>964</v>
      </c>
      <c r="U78" s="275">
        <v>1934</v>
      </c>
      <c r="V78" s="273">
        <v>12</v>
      </c>
      <c r="W78" s="274">
        <v>13</v>
      </c>
      <c r="X78" s="275">
        <v>13</v>
      </c>
      <c r="Y78" s="273">
        <v>34</v>
      </c>
      <c r="Z78" s="274">
        <v>78</v>
      </c>
      <c r="AA78" s="275">
        <v>112</v>
      </c>
      <c r="AB78" s="273">
        <v>18</v>
      </c>
      <c r="AC78" s="274">
        <v>14</v>
      </c>
      <c r="AD78" s="275">
        <v>15</v>
      </c>
      <c r="AE78" s="273">
        <v>34</v>
      </c>
      <c r="AF78" s="274">
        <v>78</v>
      </c>
      <c r="AG78" s="275">
        <v>112</v>
      </c>
      <c r="AH78" s="273">
        <v>26.1</v>
      </c>
      <c r="AI78" s="274">
        <v>24.5</v>
      </c>
      <c r="AJ78" s="275">
        <v>25</v>
      </c>
      <c r="AK78" s="273">
        <v>34</v>
      </c>
      <c r="AL78" s="274">
        <v>78</v>
      </c>
      <c r="AM78" s="275">
        <v>112</v>
      </c>
      <c r="AN78" s="273">
        <v>15</v>
      </c>
      <c r="AO78" s="274">
        <v>11</v>
      </c>
      <c r="AP78" s="275">
        <v>12</v>
      </c>
      <c r="AQ78" s="273">
        <v>27</v>
      </c>
      <c r="AR78" s="274">
        <v>63</v>
      </c>
      <c r="AS78" s="275">
        <v>90</v>
      </c>
      <c r="AT78" s="273">
        <v>15</v>
      </c>
      <c r="AU78" s="274">
        <v>13</v>
      </c>
      <c r="AV78" s="275">
        <v>13</v>
      </c>
      <c r="AW78" s="273">
        <v>27</v>
      </c>
      <c r="AX78" s="274">
        <v>63</v>
      </c>
      <c r="AY78" s="275">
        <v>90</v>
      </c>
      <c r="AZ78" s="273">
        <v>24.7</v>
      </c>
      <c r="BA78" s="274">
        <v>23.6</v>
      </c>
      <c r="BB78" s="275">
        <v>24</v>
      </c>
      <c r="BC78" s="273">
        <v>27</v>
      </c>
      <c r="BD78" s="274">
        <v>63</v>
      </c>
      <c r="BE78" s="275">
        <v>90</v>
      </c>
      <c r="BF78" s="273">
        <v>13</v>
      </c>
      <c r="BG78" s="274">
        <v>12</v>
      </c>
      <c r="BH78" s="275">
        <v>12</v>
      </c>
      <c r="BI78" s="273">
        <v>61</v>
      </c>
      <c r="BJ78" s="274">
        <v>141</v>
      </c>
      <c r="BK78" s="275">
        <v>202</v>
      </c>
      <c r="BL78" s="273">
        <v>16</v>
      </c>
      <c r="BM78" s="274">
        <v>13</v>
      </c>
      <c r="BN78" s="275">
        <v>14</v>
      </c>
      <c r="BO78" s="273">
        <v>61</v>
      </c>
      <c r="BP78" s="274">
        <v>141</v>
      </c>
      <c r="BQ78" s="275">
        <v>202</v>
      </c>
      <c r="BR78" s="273">
        <v>25.5</v>
      </c>
      <c r="BS78" s="274">
        <v>24.1</v>
      </c>
      <c r="BT78" s="275">
        <v>24.5</v>
      </c>
      <c r="BU78" s="273">
        <v>61</v>
      </c>
      <c r="BV78" s="274">
        <v>141</v>
      </c>
      <c r="BW78" s="275">
        <v>202</v>
      </c>
      <c r="BX78" s="273" t="s">
        <v>197</v>
      </c>
      <c r="BY78" s="274" t="s">
        <v>197</v>
      </c>
      <c r="BZ78" s="275" t="s">
        <v>197</v>
      </c>
      <c r="CA78" s="273" t="s">
        <v>197</v>
      </c>
      <c r="CB78" s="274" t="s">
        <v>197</v>
      </c>
      <c r="CC78" s="275">
        <v>11</v>
      </c>
      <c r="CD78" s="273" t="s">
        <v>197</v>
      </c>
      <c r="CE78" s="274" t="s">
        <v>197</v>
      </c>
      <c r="CF78" s="275" t="s">
        <v>197</v>
      </c>
      <c r="CG78" s="273" t="s">
        <v>197</v>
      </c>
      <c r="CH78" s="274" t="s">
        <v>197</v>
      </c>
      <c r="CI78" s="275">
        <v>11</v>
      </c>
      <c r="CJ78" s="273">
        <v>17</v>
      </c>
      <c r="CK78" s="274">
        <v>17</v>
      </c>
      <c r="CL78" s="275">
        <v>17</v>
      </c>
      <c r="CM78" s="273" t="s">
        <v>197</v>
      </c>
      <c r="CN78" s="274" t="s">
        <v>197</v>
      </c>
      <c r="CO78" s="275">
        <v>11</v>
      </c>
      <c r="CP78" s="273">
        <v>62</v>
      </c>
      <c r="CQ78" s="274">
        <v>45</v>
      </c>
      <c r="CR78" s="275">
        <v>53</v>
      </c>
      <c r="CS78" s="273">
        <v>1044</v>
      </c>
      <c r="CT78" s="274">
        <v>1125</v>
      </c>
      <c r="CU78" s="275">
        <v>2169</v>
      </c>
      <c r="CV78" s="273">
        <v>65</v>
      </c>
      <c r="CW78" s="274">
        <v>50</v>
      </c>
      <c r="CX78" s="275">
        <v>57</v>
      </c>
      <c r="CY78" s="273">
        <v>1044</v>
      </c>
      <c r="CZ78" s="274">
        <v>1125</v>
      </c>
      <c r="DA78" s="275">
        <v>2169</v>
      </c>
      <c r="DB78" s="273">
        <v>33.6</v>
      </c>
      <c r="DC78" s="274">
        <v>31</v>
      </c>
      <c r="DD78" s="275">
        <v>32.200000000000003</v>
      </c>
      <c r="DE78" s="273">
        <v>1044</v>
      </c>
      <c r="DF78" s="274">
        <v>1125</v>
      </c>
      <c r="DG78" s="275">
        <v>2169</v>
      </c>
    </row>
    <row r="79" spans="1:111" x14ac:dyDescent="0.35">
      <c r="A79" t="s">
        <v>30</v>
      </c>
      <c r="B79" t="s">
        <v>276</v>
      </c>
      <c r="C79" t="s">
        <v>260</v>
      </c>
      <c r="D79" s="273">
        <v>60</v>
      </c>
      <c r="E79" s="274">
        <v>46</v>
      </c>
      <c r="F79" s="275">
        <v>53</v>
      </c>
      <c r="G79" s="273">
        <v>1345</v>
      </c>
      <c r="H79" s="274">
        <v>1300</v>
      </c>
      <c r="I79" s="275">
        <v>2645</v>
      </c>
      <c r="J79" s="273">
        <v>62</v>
      </c>
      <c r="K79" s="274">
        <v>49</v>
      </c>
      <c r="L79" s="275">
        <v>56</v>
      </c>
      <c r="M79" s="273">
        <v>1345</v>
      </c>
      <c r="N79" s="274">
        <v>1300</v>
      </c>
      <c r="O79" s="275">
        <v>2645</v>
      </c>
      <c r="P79" s="273">
        <v>35</v>
      </c>
      <c r="Q79" s="274">
        <v>33.1</v>
      </c>
      <c r="R79" s="275">
        <v>34.1</v>
      </c>
      <c r="S79" s="273">
        <v>1345</v>
      </c>
      <c r="T79" s="274">
        <v>1300</v>
      </c>
      <c r="U79" s="275">
        <v>2645</v>
      </c>
      <c r="V79" s="273" t="s">
        <v>197</v>
      </c>
      <c r="W79" s="274" t="s">
        <v>197</v>
      </c>
      <c r="X79" s="275">
        <v>8</v>
      </c>
      <c r="Y79" s="273">
        <v>32</v>
      </c>
      <c r="Z79" s="274">
        <v>72</v>
      </c>
      <c r="AA79" s="275">
        <v>104</v>
      </c>
      <c r="AB79" s="273">
        <v>13</v>
      </c>
      <c r="AC79" s="274">
        <v>6</v>
      </c>
      <c r="AD79" s="275">
        <v>8</v>
      </c>
      <c r="AE79" s="273">
        <v>32</v>
      </c>
      <c r="AF79" s="274">
        <v>72</v>
      </c>
      <c r="AG79" s="275">
        <v>104</v>
      </c>
      <c r="AH79" s="273">
        <v>26.2</v>
      </c>
      <c r="AI79" s="274">
        <v>24.6</v>
      </c>
      <c r="AJ79" s="275">
        <v>25.1</v>
      </c>
      <c r="AK79" s="273">
        <v>32</v>
      </c>
      <c r="AL79" s="274">
        <v>72</v>
      </c>
      <c r="AM79" s="275">
        <v>104</v>
      </c>
      <c r="AN79" s="273" t="s">
        <v>197</v>
      </c>
      <c r="AO79" s="274" t="s">
        <v>197</v>
      </c>
      <c r="AP79" s="275">
        <v>5</v>
      </c>
      <c r="AQ79" s="273">
        <v>33</v>
      </c>
      <c r="AR79" s="274">
        <v>88</v>
      </c>
      <c r="AS79" s="275">
        <v>121</v>
      </c>
      <c r="AT79" s="273">
        <v>12</v>
      </c>
      <c r="AU79" s="274">
        <v>3</v>
      </c>
      <c r="AV79" s="275">
        <v>6</v>
      </c>
      <c r="AW79" s="273">
        <v>33</v>
      </c>
      <c r="AX79" s="274">
        <v>88</v>
      </c>
      <c r="AY79" s="275">
        <v>121</v>
      </c>
      <c r="AZ79" s="273">
        <v>24.5</v>
      </c>
      <c r="BA79" s="274">
        <v>23.8</v>
      </c>
      <c r="BB79" s="275">
        <v>24</v>
      </c>
      <c r="BC79" s="273">
        <v>33</v>
      </c>
      <c r="BD79" s="274">
        <v>88</v>
      </c>
      <c r="BE79" s="275">
        <v>121</v>
      </c>
      <c r="BF79" s="273">
        <v>12</v>
      </c>
      <c r="BG79" s="274">
        <v>4</v>
      </c>
      <c r="BH79" s="275">
        <v>6</v>
      </c>
      <c r="BI79" s="273">
        <v>65</v>
      </c>
      <c r="BJ79" s="274">
        <v>160</v>
      </c>
      <c r="BK79" s="275">
        <v>225</v>
      </c>
      <c r="BL79" s="273">
        <v>12</v>
      </c>
      <c r="BM79" s="274">
        <v>4</v>
      </c>
      <c r="BN79" s="275">
        <v>7</v>
      </c>
      <c r="BO79" s="273">
        <v>65</v>
      </c>
      <c r="BP79" s="274">
        <v>160</v>
      </c>
      <c r="BQ79" s="275">
        <v>225</v>
      </c>
      <c r="BR79" s="273">
        <v>25.3</v>
      </c>
      <c r="BS79" s="274">
        <v>24.2</v>
      </c>
      <c r="BT79" s="275">
        <v>24.5</v>
      </c>
      <c r="BU79" s="273">
        <v>65</v>
      </c>
      <c r="BV79" s="274">
        <v>160</v>
      </c>
      <c r="BW79" s="275">
        <v>225</v>
      </c>
      <c r="BX79" s="273" t="s">
        <v>197</v>
      </c>
      <c r="BY79" s="274" t="s">
        <v>197</v>
      </c>
      <c r="BZ79" s="275" t="s">
        <v>197</v>
      </c>
      <c r="CA79" s="273">
        <v>5</v>
      </c>
      <c r="CB79" s="274">
        <v>21</v>
      </c>
      <c r="CC79" s="275">
        <v>26</v>
      </c>
      <c r="CD79" s="273" t="s">
        <v>197</v>
      </c>
      <c r="CE79" s="274" t="s">
        <v>197</v>
      </c>
      <c r="CF79" s="275" t="s">
        <v>197</v>
      </c>
      <c r="CG79" s="273">
        <v>5</v>
      </c>
      <c r="CH79" s="274">
        <v>21</v>
      </c>
      <c r="CI79" s="275">
        <v>26</v>
      </c>
      <c r="CJ79" s="273">
        <v>17.8</v>
      </c>
      <c r="CK79" s="274">
        <v>18.600000000000001</v>
      </c>
      <c r="CL79" s="275">
        <v>18.5</v>
      </c>
      <c r="CM79" s="273">
        <v>5</v>
      </c>
      <c r="CN79" s="274">
        <v>21</v>
      </c>
      <c r="CO79" s="275">
        <v>26</v>
      </c>
      <c r="CP79" s="273">
        <v>58</v>
      </c>
      <c r="CQ79" s="274">
        <v>41</v>
      </c>
      <c r="CR79" s="275">
        <v>49</v>
      </c>
      <c r="CS79" s="273">
        <v>1418</v>
      </c>
      <c r="CT79" s="274">
        <v>1492</v>
      </c>
      <c r="CU79" s="275">
        <v>2910</v>
      </c>
      <c r="CV79" s="273">
        <v>59</v>
      </c>
      <c r="CW79" s="274">
        <v>43</v>
      </c>
      <c r="CX79" s="275">
        <v>51</v>
      </c>
      <c r="CY79" s="273">
        <v>1418</v>
      </c>
      <c r="CZ79" s="274">
        <v>1492</v>
      </c>
      <c r="DA79" s="275">
        <v>2910</v>
      </c>
      <c r="DB79" s="273">
        <v>34.5</v>
      </c>
      <c r="DC79" s="274">
        <v>31.9</v>
      </c>
      <c r="DD79" s="275">
        <v>33.1</v>
      </c>
      <c r="DE79" s="273">
        <v>1418</v>
      </c>
      <c r="DF79" s="274">
        <v>1492</v>
      </c>
      <c r="DG79" s="275">
        <v>2910</v>
      </c>
    </row>
    <row r="80" spans="1:111" x14ac:dyDescent="0.35">
      <c r="A80" t="s">
        <v>37</v>
      </c>
      <c r="B80" t="s">
        <v>283</v>
      </c>
      <c r="C80" t="s">
        <v>260</v>
      </c>
      <c r="D80" s="273">
        <v>55</v>
      </c>
      <c r="E80" s="274">
        <v>38</v>
      </c>
      <c r="F80" s="275">
        <v>47</v>
      </c>
      <c r="G80" s="273">
        <v>1759</v>
      </c>
      <c r="H80" s="274">
        <v>1623</v>
      </c>
      <c r="I80" s="275">
        <v>3382</v>
      </c>
      <c r="J80" s="273">
        <v>59</v>
      </c>
      <c r="K80" s="274">
        <v>42</v>
      </c>
      <c r="L80" s="275">
        <v>51</v>
      </c>
      <c r="M80" s="273">
        <v>1759</v>
      </c>
      <c r="N80" s="274">
        <v>1623</v>
      </c>
      <c r="O80" s="275">
        <v>3382</v>
      </c>
      <c r="P80" s="273">
        <v>33.9</v>
      </c>
      <c r="Q80" s="274">
        <v>31.5</v>
      </c>
      <c r="R80" s="275">
        <v>32.700000000000003</v>
      </c>
      <c r="S80" s="273">
        <v>1759</v>
      </c>
      <c r="T80" s="274">
        <v>1623</v>
      </c>
      <c r="U80" s="275">
        <v>3382</v>
      </c>
      <c r="V80" s="273" t="s">
        <v>197</v>
      </c>
      <c r="W80" s="274" t="s">
        <v>197</v>
      </c>
      <c r="X80" s="275">
        <v>11</v>
      </c>
      <c r="Y80" s="273">
        <v>46</v>
      </c>
      <c r="Z80" s="274">
        <v>100</v>
      </c>
      <c r="AA80" s="275">
        <v>146</v>
      </c>
      <c r="AB80" s="273" t="s">
        <v>197</v>
      </c>
      <c r="AC80" s="274" t="s">
        <v>197</v>
      </c>
      <c r="AD80" s="275">
        <v>12</v>
      </c>
      <c r="AE80" s="273">
        <v>46</v>
      </c>
      <c r="AF80" s="274">
        <v>100</v>
      </c>
      <c r="AG80" s="275">
        <v>146</v>
      </c>
      <c r="AH80" s="273">
        <v>26.8</v>
      </c>
      <c r="AI80" s="274">
        <v>23.9</v>
      </c>
      <c r="AJ80" s="275">
        <v>24.8</v>
      </c>
      <c r="AK80" s="273">
        <v>46</v>
      </c>
      <c r="AL80" s="274">
        <v>100</v>
      </c>
      <c r="AM80" s="275">
        <v>146</v>
      </c>
      <c r="AN80" s="273" t="s">
        <v>197</v>
      </c>
      <c r="AO80" s="274" t="s">
        <v>197</v>
      </c>
      <c r="AP80" s="275">
        <v>3</v>
      </c>
      <c r="AQ80" s="273">
        <v>30</v>
      </c>
      <c r="AR80" s="274">
        <v>79</v>
      </c>
      <c r="AS80" s="275">
        <v>109</v>
      </c>
      <c r="AT80" s="273" t="s">
        <v>197</v>
      </c>
      <c r="AU80" s="274" t="s">
        <v>197</v>
      </c>
      <c r="AV80" s="275">
        <v>4</v>
      </c>
      <c r="AW80" s="273">
        <v>30</v>
      </c>
      <c r="AX80" s="274">
        <v>79</v>
      </c>
      <c r="AY80" s="275">
        <v>109</v>
      </c>
      <c r="AZ80" s="273">
        <v>22.4</v>
      </c>
      <c r="BA80" s="274">
        <v>21.3</v>
      </c>
      <c r="BB80" s="275">
        <v>21.6</v>
      </c>
      <c r="BC80" s="273">
        <v>30</v>
      </c>
      <c r="BD80" s="274">
        <v>79</v>
      </c>
      <c r="BE80" s="275">
        <v>109</v>
      </c>
      <c r="BF80" s="273">
        <v>11</v>
      </c>
      <c r="BG80" s="274">
        <v>6</v>
      </c>
      <c r="BH80" s="275">
        <v>7</v>
      </c>
      <c r="BI80" s="273">
        <v>76</v>
      </c>
      <c r="BJ80" s="274">
        <v>179</v>
      </c>
      <c r="BK80" s="275">
        <v>255</v>
      </c>
      <c r="BL80" s="273">
        <v>12</v>
      </c>
      <c r="BM80" s="274">
        <v>7</v>
      </c>
      <c r="BN80" s="275">
        <v>8</v>
      </c>
      <c r="BO80" s="273">
        <v>76</v>
      </c>
      <c r="BP80" s="274">
        <v>179</v>
      </c>
      <c r="BQ80" s="275">
        <v>255</v>
      </c>
      <c r="BR80" s="273">
        <v>25.1</v>
      </c>
      <c r="BS80" s="274">
        <v>22.7</v>
      </c>
      <c r="BT80" s="275">
        <v>23.4</v>
      </c>
      <c r="BU80" s="273">
        <v>76</v>
      </c>
      <c r="BV80" s="274">
        <v>179</v>
      </c>
      <c r="BW80" s="275">
        <v>255</v>
      </c>
      <c r="BX80" s="273" t="s">
        <v>197</v>
      </c>
      <c r="BY80" s="274" t="s">
        <v>197</v>
      </c>
      <c r="BZ80" s="275" t="s">
        <v>197</v>
      </c>
      <c r="CA80" s="273">
        <v>11</v>
      </c>
      <c r="CB80" s="274">
        <v>34</v>
      </c>
      <c r="CC80" s="275">
        <v>45</v>
      </c>
      <c r="CD80" s="273" t="s">
        <v>197</v>
      </c>
      <c r="CE80" s="274" t="s">
        <v>197</v>
      </c>
      <c r="CF80" s="275" t="s">
        <v>197</v>
      </c>
      <c r="CG80" s="273">
        <v>11</v>
      </c>
      <c r="CH80" s="274">
        <v>34</v>
      </c>
      <c r="CI80" s="275">
        <v>45</v>
      </c>
      <c r="CJ80" s="273">
        <v>17.399999999999999</v>
      </c>
      <c r="CK80" s="274">
        <v>17.8</v>
      </c>
      <c r="CL80" s="275">
        <v>17.7</v>
      </c>
      <c r="CM80" s="273">
        <v>11</v>
      </c>
      <c r="CN80" s="274">
        <v>34</v>
      </c>
      <c r="CO80" s="275">
        <v>45</v>
      </c>
      <c r="CP80" s="273">
        <v>53</v>
      </c>
      <c r="CQ80" s="274">
        <v>34</v>
      </c>
      <c r="CR80" s="275">
        <v>43</v>
      </c>
      <c r="CS80" s="273">
        <v>1874</v>
      </c>
      <c r="CT80" s="274">
        <v>1871</v>
      </c>
      <c r="CU80" s="275">
        <v>3745</v>
      </c>
      <c r="CV80" s="273">
        <v>57</v>
      </c>
      <c r="CW80" s="274">
        <v>38</v>
      </c>
      <c r="CX80" s="275">
        <v>47</v>
      </c>
      <c r="CY80" s="273">
        <v>1874</v>
      </c>
      <c r="CZ80" s="274">
        <v>1871</v>
      </c>
      <c r="DA80" s="275">
        <v>3745</v>
      </c>
      <c r="DB80" s="273">
        <v>33.4</v>
      </c>
      <c r="DC80" s="274">
        <v>30.4</v>
      </c>
      <c r="DD80" s="275">
        <v>31.9</v>
      </c>
      <c r="DE80" s="273">
        <v>1874</v>
      </c>
      <c r="DF80" s="274">
        <v>1871</v>
      </c>
      <c r="DG80" s="275">
        <v>3745</v>
      </c>
    </row>
    <row r="81" spans="1:111" x14ac:dyDescent="0.35">
      <c r="A81" t="s">
        <v>39</v>
      </c>
      <c r="B81" t="s">
        <v>284</v>
      </c>
      <c r="C81" t="s">
        <v>408</v>
      </c>
      <c r="D81" s="273">
        <v>60</v>
      </c>
      <c r="E81" s="274">
        <v>44</v>
      </c>
      <c r="F81" s="275">
        <v>52</v>
      </c>
      <c r="G81" s="273">
        <v>1224</v>
      </c>
      <c r="H81" s="274">
        <v>1195</v>
      </c>
      <c r="I81" s="275">
        <v>2419</v>
      </c>
      <c r="J81" s="273">
        <v>63</v>
      </c>
      <c r="K81" s="274">
        <v>48</v>
      </c>
      <c r="L81" s="275">
        <v>56</v>
      </c>
      <c r="M81" s="273">
        <v>1224</v>
      </c>
      <c r="N81" s="274">
        <v>1195</v>
      </c>
      <c r="O81" s="275">
        <v>2419</v>
      </c>
      <c r="P81" s="273">
        <v>33.5</v>
      </c>
      <c r="Q81" s="274">
        <v>31.7</v>
      </c>
      <c r="R81" s="275">
        <v>32.6</v>
      </c>
      <c r="S81" s="273">
        <v>1224</v>
      </c>
      <c r="T81" s="274">
        <v>1195</v>
      </c>
      <c r="U81" s="275">
        <v>2419</v>
      </c>
      <c r="V81" s="273" t="s">
        <v>197</v>
      </c>
      <c r="W81" s="274" t="s">
        <v>197</v>
      </c>
      <c r="X81" s="275">
        <v>9</v>
      </c>
      <c r="Y81" s="273">
        <v>62</v>
      </c>
      <c r="Z81" s="274">
        <v>117</v>
      </c>
      <c r="AA81" s="275">
        <v>179</v>
      </c>
      <c r="AB81" s="273">
        <v>18</v>
      </c>
      <c r="AC81" s="274">
        <v>9</v>
      </c>
      <c r="AD81" s="275">
        <v>12</v>
      </c>
      <c r="AE81" s="273">
        <v>62</v>
      </c>
      <c r="AF81" s="274">
        <v>117</v>
      </c>
      <c r="AG81" s="275">
        <v>179</v>
      </c>
      <c r="AH81" s="273">
        <v>24.6</v>
      </c>
      <c r="AI81" s="274">
        <v>24.5</v>
      </c>
      <c r="AJ81" s="275">
        <v>24.5</v>
      </c>
      <c r="AK81" s="273">
        <v>62</v>
      </c>
      <c r="AL81" s="274">
        <v>117</v>
      </c>
      <c r="AM81" s="275">
        <v>179</v>
      </c>
      <c r="AN81" s="273" t="s">
        <v>197</v>
      </c>
      <c r="AO81" s="274" t="s">
        <v>197</v>
      </c>
      <c r="AP81" s="275">
        <v>8</v>
      </c>
      <c r="AQ81" s="273">
        <v>25</v>
      </c>
      <c r="AR81" s="274">
        <v>70</v>
      </c>
      <c r="AS81" s="275">
        <v>95</v>
      </c>
      <c r="AT81" s="273">
        <v>12</v>
      </c>
      <c r="AU81" s="274">
        <v>10</v>
      </c>
      <c r="AV81" s="275">
        <v>11</v>
      </c>
      <c r="AW81" s="273">
        <v>25</v>
      </c>
      <c r="AX81" s="274">
        <v>70</v>
      </c>
      <c r="AY81" s="275">
        <v>95</v>
      </c>
      <c r="AZ81" s="273">
        <v>23.4</v>
      </c>
      <c r="BA81" s="274">
        <v>24.3</v>
      </c>
      <c r="BB81" s="275">
        <v>24.1</v>
      </c>
      <c r="BC81" s="273">
        <v>25</v>
      </c>
      <c r="BD81" s="274">
        <v>70</v>
      </c>
      <c r="BE81" s="275">
        <v>95</v>
      </c>
      <c r="BF81" s="273">
        <v>11</v>
      </c>
      <c r="BG81" s="274">
        <v>7</v>
      </c>
      <c r="BH81" s="275">
        <v>9</v>
      </c>
      <c r="BI81" s="273">
        <v>87</v>
      </c>
      <c r="BJ81" s="274">
        <v>187</v>
      </c>
      <c r="BK81" s="275">
        <v>274</v>
      </c>
      <c r="BL81" s="273">
        <v>16</v>
      </c>
      <c r="BM81" s="274">
        <v>10</v>
      </c>
      <c r="BN81" s="275">
        <v>12</v>
      </c>
      <c r="BO81" s="273">
        <v>87</v>
      </c>
      <c r="BP81" s="274">
        <v>187</v>
      </c>
      <c r="BQ81" s="275">
        <v>274</v>
      </c>
      <c r="BR81" s="273">
        <v>24.3</v>
      </c>
      <c r="BS81" s="274">
        <v>24.4</v>
      </c>
      <c r="BT81" s="275">
        <v>24.4</v>
      </c>
      <c r="BU81" s="273">
        <v>87</v>
      </c>
      <c r="BV81" s="274">
        <v>187</v>
      </c>
      <c r="BW81" s="275">
        <v>274</v>
      </c>
      <c r="BX81" s="273" t="s">
        <v>197</v>
      </c>
      <c r="BY81" s="274" t="s">
        <v>197</v>
      </c>
      <c r="BZ81" s="275" t="s">
        <v>197</v>
      </c>
      <c r="CA81" s="273">
        <v>16</v>
      </c>
      <c r="CB81" s="274">
        <v>34</v>
      </c>
      <c r="CC81" s="275">
        <v>50</v>
      </c>
      <c r="CD81" s="273" t="s">
        <v>197</v>
      </c>
      <c r="CE81" s="274" t="s">
        <v>197</v>
      </c>
      <c r="CF81" s="275">
        <v>6</v>
      </c>
      <c r="CG81" s="273">
        <v>16</v>
      </c>
      <c r="CH81" s="274">
        <v>34</v>
      </c>
      <c r="CI81" s="275">
        <v>50</v>
      </c>
      <c r="CJ81" s="273">
        <v>21.2</v>
      </c>
      <c r="CK81" s="274">
        <v>19.2</v>
      </c>
      <c r="CL81" s="275">
        <v>19.8</v>
      </c>
      <c r="CM81" s="273">
        <v>16</v>
      </c>
      <c r="CN81" s="274">
        <v>34</v>
      </c>
      <c r="CO81" s="275">
        <v>50</v>
      </c>
      <c r="CP81" s="273">
        <v>56</v>
      </c>
      <c r="CQ81" s="274">
        <v>38</v>
      </c>
      <c r="CR81" s="275">
        <v>47</v>
      </c>
      <c r="CS81" s="273">
        <v>1329</v>
      </c>
      <c r="CT81" s="274">
        <v>1422</v>
      </c>
      <c r="CU81" s="275">
        <v>2751</v>
      </c>
      <c r="CV81" s="273">
        <v>59</v>
      </c>
      <c r="CW81" s="274">
        <v>42</v>
      </c>
      <c r="CX81" s="275">
        <v>50</v>
      </c>
      <c r="CY81" s="273">
        <v>1329</v>
      </c>
      <c r="CZ81" s="274">
        <v>1422</v>
      </c>
      <c r="DA81" s="275">
        <v>2751</v>
      </c>
      <c r="DB81" s="273">
        <v>32.700000000000003</v>
      </c>
      <c r="DC81" s="274">
        <v>30.4</v>
      </c>
      <c r="DD81" s="275">
        <v>31.5</v>
      </c>
      <c r="DE81" s="273">
        <v>1329</v>
      </c>
      <c r="DF81" s="274">
        <v>1422</v>
      </c>
      <c r="DG81" s="275">
        <v>2751</v>
      </c>
    </row>
    <row r="82" spans="1:111" x14ac:dyDescent="0.35">
      <c r="A82" t="s">
        <v>42</v>
      </c>
      <c r="B82" t="s">
        <v>287</v>
      </c>
      <c r="C82" t="s">
        <v>408</v>
      </c>
      <c r="D82" s="273">
        <v>51</v>
      </c>
      <c r="E82" s="274">
        <v>36</v>
      </c>
      <c r="F82" s="275">
        <v>44</v>
      </c>
      <c r="G82" s="273">
        <v>1749</v>
      </c>
      <c r="H82" s="274">
        <v>1670</v>
      </c>
      <c r="I82" s="275">
        <v>3419</v>
      </c>
      <c r="J82" s="273">
        <v>54</v>
      </c>
      <c r="K82" s="274">
        <v>39</v>
      </c>
      <c r="L82" s="275">
        <v>47</v>
      </c>
      <c r="M82" s="273">
        <v>1749</v>
      </c>
      <c r="N82" s="274">
        <v>1670</v>
      </c>
      <c r="O82" s="275">
        <v>3419</v>
      </c>
      <c r="P82" s="273">
        <v>32.799999999999997</v>
      </c>
      <c r="Q82" s="274">
        <v>30.6</v>
      </c>
      <c r="R82" s="275">
        <v>31.7</v>
      </c>
      <c r="S82" s="273">
        <v>1749</v>
      </c>
      <c r="T82" s="274">
        <v>1670</v>
      </c>
      <c r="U82" s="275">
        <v>3419</v>
      </c>
      <c r="V82" s="273" t="s">
        <v>197</v>
      </c>
      <c r="W82" s="274" t="s">
        <v>197</v>
      </c>
      <c r="X82" s="275">
        <v>5</v>
      </c>
      <c r="Y82" s="273">
        <v>50</v>
      </c>
      <c r="Z82" s="274">
        <v>118</v>
      </c>
      <c r="AA82" s="275">
        <v>168</v>
      </c>
      <c r="AB82" s="273" t="s">
        <v>197</v>
      </c>
      <c r="AC82" s="274" t="s">
        <v>197</v>
      </c>
      <c r="AD82" s="275">
        <v>7</v>
      </c>
      <c r="AE82" s="273">
        <v>50</v>
      </c>
      <c r="AF82" s="274">
        <v>118</v>
      </c>
      <c r="AG82" s="275">
        <v>168</v>
      </c>
      <c r="AH82" s="273">
        <v>24.7</v>
      </c>
      <c r="AI82" s="274">
        <v>23.8</v>
      </c>
      <c r="AJ82" s="275">
        <v>24.1</v>
      </c>
      <c r="AK82" s="273">
        <v>50</v>
      </c>
      <c r="AL82" s="274">
        <v>118</v>
      </c>
      <c r="AM82" s="275">
        <v>168</v>
      </c>
      <c r="AN82" s="273" t="s">
        <v>197</v>
      </c>
      <c r="AO82" s="274" t="s">
        <v>197</v>
      </c>
      <c r="AP82" s="275">
        <v>5</v>
      </c>
      <c r="AQ82" s="273">
        <v>22</v>
      </c>
      <c r="AR82" s="274">
        <v>85</v>
      </c>
      <c r="AS82" s="275">
        <v>107</v>
      </c>
      <c r="AT82" s="273" t="s">
        <v>197</v>
      </c>
      <c r="AU82" s="274" t="s">
        <v>197</v>
      </c>
      <c r="AV82" s="275">
        <v>6</v>
      </c>
      <c r="AW82" s="273">
        <v>22</v>
      </c>
      <c r="AX82" s="274">
        <v>85</v>
      </c>
      <c r="AY82" s="275">
        <v>107</v>
      </c>
      <c r="AZ82" s="273">
        <v>26.7</v>
      </c>
      <c r="BA82" s="274">
        <v>21.9</v>
      </c>
      <c r="BB82" s="275">
        <v>22.9</v>
      </c>
      <c r="BC82" s="273">
        <v>22</v>
      </c>
      <c r="BD82" s="274">
        <v>85</v>
      </c>
      <c r="BE82" s="275">
        <v>107</v>
      </c>
      <c r="BF82" s="273">
        <v>6</v>
      </c>
      <c r="BG82" s="274">
        <v>4</v>
      </c>
      <c r="BH82" s="275">
        <v>5</v>
      </c>
      <c r="BI82" s="273">
        <v>72</v>
      </c>
      <c r="BJ82" s="274">
        <v>203</v>
      </c>
      <c r="BK82" s="275">
        <v>275</v>
      </c>
      <c r="BL82" s="273">
        <v>6</v>
      </c>
      <c r="BM82" s="274">
        <v>6</v>
      </c>
      <c r="BN82" s="275">
        <v>6</v>
      </c>
      <c r="BO82" s="273">
        <v>72</v>
      </c>
      <c r="BP82" s="274">
        <v>203</v>
      </c>
      <c r="BQ82" s="275">
        <v>275</v>
      </c>
      <c r="BR82" s="273">
        <v>25.3</v>
      </c>
      <c r="BS82" s="274">
        <v>23</v>
      </c>
      <c r="BT82" s="275">
        <v>23.6</v>
      </c>
      <c r="BU82" s="273">
        <v>72</v>
      </c>
      <c r="BV82" s="274">
        <v>203</v>
      </c>
      <c r="BW82" s="275">
        <v>275</v>
      </c>
      <c r="BX82" s="273" t="s">
        <v>197</v>
      </c>
      <c r="BY82" s="274" t="s">
        <v>197</v>
      </c>
      <c r="BZ82" s="275" t="s">
        <v>197</v>
      </c>
      <c r="CA82" s="273">
        <v>8</v>
      </c>
      <c r="CB82" s="274">
        <v>26</v>
      </c>
      <c r="CC82" s="275">
        <v>34</v>
      </c>
      <c r="CD82" s="273" t="s">
        <v>197</v>
      </c>
      <c r="CE82" s="274" t="s">
        <v>197</v>
      </c>
      <c r="CF82" s="275" t="s">
        <v>197</v>
      </c>
      <c r="CG82" s="273">
        <v>8</v>
      </c>
      <c r="CH82" s="274">
        <v>26</v>
      </c>
      <c r="CI82" s="275">
        <v>34</v>
      </c>
      <c r="CJ82" s="273">
        <v>21.3</v>
      </c>
      <c r="CK82" s="274">
        <v>18.3</v>
      </c>
      <c r="CL82" s="275">
        <v>19</v>
      </c>
      <c r="CM82" s="273">
        <v>8</v>
      </c>
      <c r="CN82" s="274">
        <v>26</v>
      </c>
      <c r="CO82" s="275">
        <v>34</v>
      </c>
      <c r="CP82" s="273">
        <v>49</v>
      </c>
      <c r="CQ82" s="274">
        <v>32</v>
      </c>
      <c r="CR82" s="275">
        <v>40</v>
      </c>
      <c r="CS82" s="273">
        <v>1842</v>
      </c>
      <c r="CT82" s="274">
        <v>1908</v>
      </c>
      <c r="CU82" s="275">
        <v>3750</v>
      </c>
      <c r="CV82" s="273">
        <v>52</v>
      </c>
      <c r="CW82" s="274">
        <v>35</v>
      </c>
      <c r="CX82" s="275">
        <v>43</v>
      </c>
      <c r="CY82" s="273">
        <v>1842</v>
      </c>
      <c r="CZ82" s="274">
        <v>1908</v>
      </c>
      <c r="DA82" s="275">
        <v>3750</v>
      </c>
      <c r="DB82" s="273">
        <v>32.4</v>
      </c>
      <c r="DC82" s="274">
        <v>29.6</v>
      </c>
      <c r="DD82" s="275">
        <v>30.9</v>
      </c>
      <c r="DE82" s="273">
        <v>1842</v>
      </c>
      <c r="DF82" s="274">
        <v>1908</v>
      </c>
      <c r="DG82" s="275">
        <v>3750</v>
      </c>
    </row>
    <row r="83" spans="1:111" x14ac:dyDescent="0.35">
      <c r="A83" t="s">
        <v>50</v>
      </c>
      <c r="B83" t="s">
        <v>295</v>
      </c>
      <c r="C83" t="s">
        <v>408</v>
      </c>
      <c r="D83" s="273">
        <v>67</v>
      </c>
      <c r="E83" s="274">
        <v>50</v>
      </c>
      <c r="F83" s="275">
        <v>58</v>
      </c>
      <c r="G83" s="273">
        <v>1462</v>
      </c>
      <c r="H83" s="274">
        <v>1422</v>
      </c>
      <c r="I83" s="275">
        <v>2884</v>
      </c>
      <c r="J83" s="273">
        <v>69</v>
      </c>
      <c r="K83" s="274">
        <v>53</v>
      </c>
      <c r="L83" s="275">
        <v>61</v>
      </c>
      <c r="M83" s="273">
        <v>1462</v>
      </c>
      <c r="N83" s="274">
        <v>1422</v>
      </c>
      <c r="O83" s="275">
        <v>2884</v>
      </c>
      <c r="P83" s="273">
        <v>35</v>
      </c>
      <c r="Q83" s="274">
        <v>32.9</v>
      </c>
      <c r="R83" s="275">
        <v>34</v>
      </c>
      <c r="S83" s="273">
        <v>1462</v>
      </c>
      <c r="T83" s="274">
        <v>1422</v>
      </c>
      <c r="U83" s="275">
        <v>2884</v>
      </c>
      <c r="V83" s="273">
        <v>25</v>
      </c>
      <c r="W83" s="274">
        <v>18</v>
      </c>
      <c r="X83" s="275">
        <v>21</v>
      </c>
      <c r="Y83" s="273">
        <v>63</v>
      </c>
      <c r="Z83" s="274">
        <v>126</v>
      </c>
      <c r="AA83" s="275">
        <v>189</v>
      </c>
      <c r="AB83" s="273">
        <v>27</v>
      </c>
      <c r="AC83" s="274">
        <v>18</v>
      </c>
      <c r="AD83" s="275">
        <v>21</v>
      </c>
      <c r="AE83" s="273">
        <v>63</v>
      </c>
      <c r="AF83" s="274">
        <v>126</v>
      </c>
      <c r="AG83" s="275">
        <v>189</v>
      </c>
      <c r="AH83" s="273">
        <v>28</v>
      </c>
      <c r="AI83" s="274">
        <v>27.1</v>
      </c>
      <c r="AJ83" s="275">
        <v>27.4</v>
      </c>
      <c r="AK83" s="273">
        <v>63</v>
      </c>
      <c r="AL83" s="274">
        <v>126</v>
      </c>
      <c r="AM83" s="275">
        <v>189</v>
      </c>
      <c r="AN83" s="273">
        <v>26</v>
      </c>
      <c r="AO83" s="274">
        <v>10</v>
      </c>
      <c r="AP83" s="275">
        <v>15</v>
      </c>
      <c r="AQ83" s="273">
        <v>50</v>
      </c>
      <c r="AR83" s="274">
        <v>124</v>
      </c>
      <c r="AS83" s="275">
        <v>174</v>
      </c>
      <c r="AT83" s="273">
        <v>28</v>
      </c>
      <c r="AU83" s="274">
        <v>13</v>
      </c>
      <c r="AV83" s="275">
        <v>17</v>
      </c>
      <c r="AW83" s="273">
        <v>50</v>
      </c>
      <c r="AX83" s="274">
        <v>124</v>
      </c>
      <c r="AY83" s="275">
        <v>174</v>
      </c>
      <c r="AZ83" s="273">
        <v>27.5</v>
      </c>
      <c r="BA83" s="274">
        <v>25.7</v>
      </c>
      <c r="BB83" s="275">
        <v>26.2</v>
      </c>
      <c r="BC83" s="273">
        <v>50</v>
      </c>
      <c r="BD83" s="274">
        <v>124</v>
      </c>
      <c r="BE83" s="275">
        <v>174</v>
      </c>
      <c r="BF83" s="273">
        <v>26</v>
      </c>
      <c r="BG83" s="274">
        <v>14</v>
      </c>
      <c r="BH83" s="275">
        <v>18</v>
      </c>
      <c r="BI83" s="273">
        <v>113</v>
      </c>
      <c r="BJ83" s="274">
        <v>250</v>
      </c>
      <c r="BK83" s="275">
        <v>363</v>
      </c>
      <c r="BL83" s="273">
        <v>27</v>
      </c>
      <c r="BM83" s="274">
        <v>16</v>
      </c>
      <c r="BN83" s="275">
        <v>19</v>
      </c>
      <c r="BO83" s="273">
        <v>113</v>
      </c>
      <c r="BP83" s="274">
        <v>250</v>
      </c>
      <c r="BQ83" s="275">
        <v>363</v>
      </c>
      <c r="BR83" s="273">
        <v>27.8</v>
      </c>
      <c r="BS83" s="274">
        <v>26.4</v>
      </c>
      <c r="BT83" s="275">
        <v>26.8</v>
      </c>
      <c r="BU83" s="273">
        <v>113</v>
      </c>
      <c r="BV83" s="274">
        <v>250</v>
      </c>
      <c r="BW83" s="275">
        <v>363</v>
      </c>
      <c r="BX83" s="273" t="s">
        <v>197</v>
      </c>
      <c r="BY83" s="274" t="s">
        <v>197</v>
      </c>
      <c r="BZ83" s="275" t="s">
        <v>197</v>
      </c>
      <c r="CA83" s="273">
        <v>8</v>
      </c>
      <c r="CB83" s="274">
        <v>16</v>
      </c>
      <c r="CC83" s="275">
        <v>24</v>
      </c>
      <c r="CD83" s="273" t="s">
        <v>197</v>
      </c>
      <c r="CE83" s="274" t="s">
        <v>197</v>
      </c>
      <c r="CF83" s="275" t="s">
        <v>197</v>
      </c>
      <c r="CG83" s="273">
        <v>8</v>
      </c>
      <c r="CH83" s="274">
        <v>16</v>
      </c>
      <c r="CI83" s="275">
        <v>24</v>
      </c>
      <c r="CJ83" s="273">
        <v>18.600000000000001</v>
      </c>
      <c r="CK83" s="274">
        <v>17.600000000000001</v>
      </c>
      <c r="CL83" s="275">
        <v>17.899999999999999</v>
      </c>
      <c r="CM83" s="273">
        <v>8</v>
      </c>
      <c r="CN83" s="274">
        <v>16</v>
      </c>
      <c r="CO83" s="275">
        <v>24</v>
      </c>
      <c r="CP83" s="273">
        <v>63</v>
      </c>
      <c r="CQ83" s="274">
        <v>44</v>
      </c>
      <c r="CR83" s="275">
        <v>53</v>
      </c>
      <c r="CS83" s="273">
        <v>1599</v>
      </c>
      <c r="CT83" s="274">
        <v>1709</v>
      </c>
      <c r="CU83" s="275">
        <v>3308</v>
      </c>
      <c r="CV83" s="273">
        <v>65</v>
      </c>
      <c r="CW83" s="274">
        <v>47</v>
      </c>
      <c r="CX83" s="275">
        <v>56</v>
      </c>
      <c r="CY83" s="273">
        <v>1599</v>
      </c>
      <c r="CZ83" s="274">
        <v>1709</v>
      </c>
      <c r="DA83" s="275">
        <v>3308</v>
      </c>
      <c r="DB83" s="273">
        <v>34.4</v>
      </c>
      <c r="DC83" s="274">
        <v>31.8</v>
      </c>
      <c r="DD83" s="275">
        <v>33</v>
      </c>
      <c r="DE83" s="273">
        <v>1599</v>
      </c>
      <c r="DF83" s="274">
        <v>1709</v>
      </c>
      <c r="DG83" s="275">
        <v>3308</v>
      </c>
    </row>
    <row r="84" spans="1:111" x14ac:dyDescent="0.35">
      <c r="A84" t="s">
        <v>51</v>
      </c>
      <c r="B84" t="s">
        <v>296</v>
      </c>
      <c r="C84" t="s">
        <v>408</v>
      </c>
      <c r="D84" s="273">
        <v>59</v>
      </c>
      <c r="E84" s="274">
        <v>46</v>
      </c>
      <c r="F84" s="275">
        <v>52</v>
      </c>
      <c r="G84" s="273">
        <v>2761</v>
      </c>
      <c r="H84" s="274">
        <v>2591</v>
      </c>
      <c r="I84" s="275">
        <v>5352</v>
      </c>
      <c r="J84" s="273">
        <v>62</v>
      </c>
      <c r="K84" s="274">
        <v>50</v>
      </c>
      <c r="L84" s="275">
        <v>56</v>
      </c>
      <c r="M84" s="273">
        <v>2761</v>
      </c>
      <c r="N84" s="274">
        <v>2591</v>
      </c>
      <c r="O84" s="275">
        <v>5352</v>
      </c>
      <c r="P84" s="273">
        <v>34.1</v>
      </c>
      <c r="Q84" s="274">
        <v>32.200000000000003</v>
      </c>
      <c r="R84" s="275">
        <v>33.200000000000003</v>
      </c>
      <c r="S84" s="273">
        <v>2761</v>
      </c>
      <c r="T84" s="274">
        <v>2591</v>
      </c>
      <c r="U84" s="275">
        <v>5352</v>
      </c>
      <c r="V84" s="273">
        <v>32</v>
      </c>
      <c r="W84" s="274">
        <v>24</v>
      </c>
      <c r="X84" s="275">
        <v>27</v>
      </c>
      <c r="Y84" s="273">
        <v>74</v>
      </c>
      <c r="Z84" s="274">
        <v>157</v>
      </c>
      <c r="AA84" s="275">
        <v>231</v>
      </c>
      <c r="AB84" s="273">
        <v>34</v>
      </c>
      <c r="AC84" s="274">
        <v>27</v>
      </c>
      <c r="AD84" s="275">
        <v>29</v>
      </c>
      <c r="AE84" s="273">
        <v>74</v>
      </c>
      <c r="AF84" s="274">
        <v>157</v>
      </c>
      <c r="AG84" s="275">
        <v>231</v>
      </c>
      <c r="AH84" s="273">
        <v>28.9</v>
      </c>
      <c r="AI84" s="274">
        <v>27.4</v>
      </c>
      <c r="AJ84" s="275">
        <v>27.9</v>
      </c>
      <c r="AK84" s="273">
        <v>74</v>
      </c>
      <c r="AL84" s="274">
        <v>157</v>
      </c>
      <c r="AM84" s="275">
        <v>231</v>
      </c>
      <c r="AN84" s="273">
        <v>24</v>
      </c>
      <c r="AO84" s="274">
        <v>17</v>
      </c>
      <c r="AP84" s="275">
        <v>18</v>
      </c>
      <c r="AQ84" s="273">
        <v>123</v>
      </c>
      <c r="AR84" s="274">
        <v>395</v>
      </c>
      <c r="AS84" s="275">
        <v>518</v>
      </c>
      <c r="AT84" s="273">
        <v>24</v>
      </c>
      <c r="AU84" s="274">
        <v>19</v>
      </c>
      <c r="AV84" s="275">
        <v>20</v>
      </c>
      <c r="AW84" s="273">
        <v>123</v>
      </c>
      <c r="AX84" s="274">
        <v>395</v>
      </c>
      <c r="AY84" s="275">
        <v>518</v>
      </c>
      <c r="AZ84" s="273">
        <v>26.7</v>
      </c>
      <c r="BA84" s="274">
        <v>25.4</v>
      </c>
      <c r="BB84" s="275">
        <v>25.7</v>
      </c>
      <c r="BC84" s="273">
        <v>123</v>
      </c>
      <c r="BD84" s="274">
        <v>395</v>
      </c>
      <c r="BE84" s="275">
        <v>518</v>
      </c>
      <c r="BF84" s="273">
        <v>27</v>
      </c>
      <c r="BG84" s="274">
        <v>19</v>
      </c>
      <c r="BH84" s="275">
        <v>21</v>
      </c>
      <c r="BI84" s="273">
        <v>197</v>
      </c>
      <c r="BJ84" s="274">
        <v>552</v>
      </c>
      <c r="BK84" s="275">
        <v>749</v>
      </c>
      <c r="BL84" s="273">
        <v>27</v>
      </c>
      <c r="BM84" s="274">
        <v>21</v>
      </c>
      <c r="BN84" s="275">
        <v>23</v>
      </c>
      <c r="BO84" s="273">
        <v>197</v>
      </c>
      <c r="BP84" s="274">
        <v>552</v>
      </c>
      <c r="BQ84" s="275">
        <v>749</v>
      </c>
      <c r="BR84" s="273">
        <v>27.5</v>
      </c>
      <c r="BS84" s="274">
        <v>26</v>
      </c>
      <c r="BT84" s="275">
        <v>26.4</v>
      </c>
      <c r="BU84" s="273">
        <v>197</v>
      </c>
      <c r="BV84" s="274">
        <v>552</v>
      </c>
      <c r="BW84" s="275">
        <v>749</v>
      </c>
      <c r="BX84" s="273" t="s">
        <v>197</v>
      </c>
      <c r="BY84" s="274" t="s">
        <v>197</v>
      </c>
      <c r="BZ84" s="275" t="s">
        <v>197</v>
      </c>
      <c r="CA84" s="273">
        <v>9</v>
      </c>
      <c r="CB84" s="274">
        <v>42</v>
      </c>
      <c r="CC84" s="275">
        <v>51</v>
      </c>
      <c r="CD84" s="273" t="s">
        <v>197</v>
      </c>
      <c r="CE84" s="274" t="s">
        <v>197</v>
      </c>
      <c r="CF84" s="275" t="s">
        <v>197</v>
      </c>
      <c r="CG84" s="273">
        <v>9</v>
      </c>
      <c r="CH84" s="274">
        <v>42</v>
      </c>
      <c r="CI84" s="275">
        <v>51</v>
      </c>
      <c r="CJ84" s="273">
        <v>18.899999999999999</v>
      </c>
      <c r="CK84" s="274">
        <v>17.600000000000001</v>
      </c>
      <c r="CL84" s="275">
        <v>17.8</v>
      </c>
      <c r="CM84" s="273">
        <v>9</v>
      </c>
      <c r="CN84" s="274">
        <v>42</v>
      </c>
      <c r="CO84" s="275">
        <v>51</v>
      </c>
      <c r="CP84" s="273">
        <v>56</v>
      </c>
      <c r="CQ84" s="274">
        <v>40</v>
      </c>
      <c r="CR84" s="275">
        <v>48</v>
      </c>
      <c r="CS84" s="273">
        <v>3026</v>
      </c>
      <c r="CT84" s="274">
        <v>3239</v>
      </c>
      <c r="CU84" s="275">
        <v>6265</v>
      </c>
      <c r="CV84" s="273">
        <v>59</v>
      </c>
      <c r="CW84" s="274">
        <v>44</v>
      </c>
      <c r="CX84" s="275">
        <v>51</v>
      </c>
      <c r="CY84" s="273">
        <v>3026</v>
      </c>
      <c r="CZ84" s="274">
        <v>3239</v>
      </c>
      <c r="DA84" s="275">
        <v>6265</v>
      </c>
      <c r="DB84" s="273">
        <v>33.5</v>
      </c>
      <c r="DC84" s="274">
        <v>30.8</v>
      </c>
      <c r="DD84" s="275">
        <v>32.1</v>
      </c>
      <c r="DE84" s="273">
        <v>3026</v>
      </c>
      <c r="DF84" s="274">
        <v>3239</v>
      </c>
      <c r="DG84" s="275">
        <v>6265</v>
      </c>
    </row>
    <row r="85" spans="1:111" x14ac:dyDescent="0.35">
      <c r="A85" t="s">
        <v>1087</v>
      </c>
      <c r="B85" t="s">
        <v>250</v>
      </c>
      <c r="C85" t="s">
        <v>247</v>
      </c>
      <c r="D85" s="273">
        <v>42</v>
      </c>
      <c r="E85" s="274">
        <v>27</v>
      </c>
      <c r="F85" s="275">
        <v>34</v>
      </c>
      <c r="G85" s="273">
        <v>965</v>
      </c>
      <c r="H85" s="274">
        <v>955</v>
      </c>
      <c r="I85" s="275">
        <v>1920</v>
      </c>
      <c r="J85" s="273">
        <v>44</v>
      </c>
      <c r="K85" s="274">
        <v>30</v>
      </c>
      <c r="L85" s="275">
        <v>37</v>
      </c>
      <c r="M85" s="273">
        <v>965</v>
      </c>
      <c r="N85" s="274">
        <v>955</v>
      </c>
      <c r="O85" s="275">
        <v>1920</v>
      </c>
      <c r="P85" s="273">
        <v>33</v>
      </c>
      <c r="Q85" s="274">
        <v>30.4</v>
      </c>
      <c r="R85" s="275">
        <v>31.7</v>
      </c>
      <c r="S85" s="273">
        <v>965</v>
      </c>
      <c r="T85" s="274">
        <v>955</v>
      </c>
      <c r="U85" s="275">
        <v>1920</v>
      </c>
      <c r="V85" s="273" t="s">
        <v>197</v>
      </c>
      <c r="W85" s="274" t="s">
        <v>197</v>
      </c>
      <c r="X85" s="275">
        <v>7</v>
      </c>
      <c r="Y85" s="273">
        <v>29</v>
      </c>
      <c r="Z85" s="274">
        <v>53</v>
      </c>
      <c r="AA85" s="275">
        <v>82</v>
      </c>
      <c r="AB85" s="273" t="s">
        <v>197</v>
      </c>
      <c r="AC85" s="274" t="s">
        <v>197</v>
      </c>
      <c r="AD85" s="275">
        <v>10</v>
      </c>
      <c r="AE85" s="273">
        <v>29</v>
      </c>
      <c r="AF85" s="274">
        <v>53</v>
      </c>
      <c r="AG85" s="275">
        <v>82</v>
      </c>
      <c r="AH85" s="273">
        <v>26.2</v>
      </c>
      <c r="AI85" s="274">
        <v>23.5</v>
      </c>
      <c r="AJ85" s="275">
        <v>24.4</v>
      </c>
      <c r="AK85" s="273">
        <v>29</v>
      </c>
      <c r="AL85" s="274">
        <v>53</v>
      </c>
      <c r="AM85" s="275">
        <v>82</v>
      </c>
      <c r="AN85" s="273" t="s">
        <v>197</v>
      </c>
      <c r="AO85" s="274" t="s">
        <v>197</v>
      </c>
      <c r="AP85" s="275">
        <v>7</v>
      </c>
      <c r="AQ85" s="273">
        <v>16</v>
      </c>
      <c r="AR85" s="274">
        <v>53</v>
      </c>
      <c r="AS85" s="275">
        <v>69</v>
      </c>
      <c r="AT85" s="273" t="s">
        <v>197</v>
      </c>
      <c r="AU85" s="274" t="s">
        <v>197</v>
      </c>
      <c r="AV85" s="275">
        <v>12</v>
      </c>
      <c r="AW85" s="273">
        <v>16</v>
      </c>
      <c r="AX85" s="274">
        <v>53</v>
      </c>
      <c r="AY85" s="275">
        <v>69</v>
      </c>
      <c r="AZ85" s="273">
        <v>25.8</v>
      </c>
      <c r="BA85" s="274">
        <v>23.4</v>
      </c>
      <c r="BB85" s="275">
        <v>24</v>
      </c>
      <c r="BC85" s="273">
        <v>16</v>
      </c>
      <c r="BD85" s="274">
        <v>53</v>
      </c>
      <c r="BE85" s="275">
        <v>69</v>
      </c>
      <c r="BF85" s="273">
        <v>9</v>
      </c>
      <c r="BG85" s="274">
        <v>7</v>
      </c>
      <c r="BH85" s="275">
        <v>7</v>
      </c>
      <c r="BI85" s="273">
        <v>45</v>
      </c>
      <c r="BJ85" s="274">
        <v>106</v>
      </c>
      <c r="BK85" s="275">
        <v>151</v>
      </c>
      <c r="BL85" s="273">
        <v>11</v>
      </c>
      <c r="BM85" s="274">
        <v>10</v>
      </c>
      <c r="BN85" s="275">
        <v>11</v>
      </c>
      <c r="BO85" s="273">
        <v>45</v>
      </c>
      <c r="BP85" s="274">
        <v>106</v>
      </c>
      <c r="BQ85" s="275">
        <v>151</v>
      </c>
      <c r="BR85" s="273">
        <v>26</v>
      </c>
      <c r="BS85" s="274">
        <v>23.4</v>
      </c>
      <c r="BT85" s="275">
        <v>24.2</v>
      </c>
      <c r="BU85" s="273">
        <v>45</v>
      </c>
      <c r="BV85" s="274">
        <v>106</v>
      </c>
      <c r="BW85" s="275">
        <v>151</v>
      </c>
      <c r="BX85" s="273" t="s">
        <v>197</v>
      </c>
      <c r="BY85" s="274" t="s">
        <v>197</v>
      </c>
      <c r="BZ85" s="275" t="s">
        <v>197</v>
      </c>
      <c r="CA85" s="273">
        <v>7</v>
      </c>
      <c r="CB85" s="274">
        <v>16</v>
      </c>
      <c r="CC85" s="275">
        <v>23</v>
      </c>
      <c r="CD85" s="273" t="s">
        <v>197</v>
      </c>
      <c r="CE85" s="274" t="s">
        <v>197</v>
      </c>
      <c r="CF85" s="275" t="s">
        <v>197</v>
      </c>
      <c r="CG85" s="273">
        <v>7</v>
      </c>
      <c r="CH85" s="274">
        <v>16</v>
      </c>
      <c r="CI85" s="275">
        <v>23</v>
      </c>
      <c r="CJ85" s="273">
        <v>18.7</v>
      </c>
      <c r="CK85" s="274">
        <v>17.8</v>
      </c>
      <c r="CL85" s="275">
        <v>18.100000000000001</v>
      </c>
      <c r="CM85" s="273">
        <v>7</v>
      </c>
      <c r="CN85" s="274">
        <v>16</v>
      </c>
      <c r="CO85" s="275">
        <v>23</v>
      </c>
      <c r="CP85" s="273">
        <v>39</v>
      </c>
      <c r="CQ85" s="274">
        <v>24</v>
      </c>
      <c r="CR85" s="275">
        <v>31</v>
      </c>
      <c r="CS85" s="273">
        <v>1032</v>
      </c>
      <c r="CT85" s="274">
        <v>1094</v>
      </c>
      <c r="CU85" s="275">
        <v>2126</v>
      </c>
      <c r="CV85" s="273">
        <v>41</v>
      </c>
      <c r="CW85" s="274">
        <v>28</v>
      </c>
      <c r="CX85" s="275">
        <v>34</v>
      </c>
      <c r="CY85" s="273">
        <v>1032</v>
      </c>
      <c r="CZ85" s="274">
        <v>1094</v>
      </c>
      <c r="DA85" s="275">
        <v>2126</v>
      </c>
      <c r="DB85" s="273">
        <v>32.6</v>
      </c>
      <c r="DC85" s="274">
        <v>29.4</v>
      </c>
      <c r="DD85" s="275">
        <v>31</v>
      </c>
      <c r="DE85" s="273">
        <v>1032</v>
      </c>
      <c r="DF85" s="274">
        <v>1094</v>
      </c>
      <c r="DG85" s="275">
        <v>2126</v>
      </c>
    </row>
    <row r="86" spans="1:111" x14ac:dyDescent="0.35">
      <c r="A86" t="s">
        <v>8</v>
      </c>
      <c r="B86" t="s">
        <v>253</v>
      </c>
      <c r="C86" t="s">
        <v>247</v>
      </c>
      <c r="D86" s="273">
        <v>52</v>
      </c>
      <c r="E86" s="274">
        <v>36</v>
      </c>
      <c r="F86" s="275">
        <v>44</v>
      </c>
      <c r="G86" s="273">
        <v>1299</v>
      </c>
      <c r="H86" s="274">
        <v>1260</v>
      </c>
      <c r="I86" s="275">
        <v>2559</v>
      </c>
      <c r="J86" s="273">
        <v>55</v>
      </c>
      <c r="K86" s="274">
        <v>40</v>
      </c>
      <c r="L86" s="275">
        <v>48</v>
      </c>
      <c r="M86" s="273">
        <v>1299</v>
      </c>
      <c r="N86" s="274">
        <v>1260</v>
      </c>
      <c r="O86" s="275">
        <v>2559</v>
      </c>
      <c r="P86" s="273">
        <v>34.299999999999997</v>
      </c>
      <c r="Q86" s="274">
        <v>32.200000000000003</v>
      </c>
      <c r="R86" s="275">
        <v>33.299999999999997</v>
      </c>
      <c r="S86" s="273">
        <v>1299</v>
      </c>
      <c r="T86" s="274">
        <v>1260</v>
      </c>
      <c r="U86" s="275">
        <v>2559</v>
      </c>
      <c r="V86" s="273" t="s">
        <v>197</v>
      </c>
      <c r="W86" s="274" t="s">
        <v>197</v>
      </c>
      <c r="X86" s="275">
        <v>7</v>
      </c>
      <c r="Y86" s="273">
        <v>45</v>
      </c>
      <c r="Z86" s="274">
        <v>131</v>
      </c>
      <c r="AA86" s="275">
        <v>176</v>
      </c>
      <c r="AB86" s="273" t="s">
        <v>197</v>
      </c>
      <c r="AC86" s="274" t="s">
        <v>197</v>
      </c>
      <c r="AD86" s="275">
        <v>10</v>
      </c>
      <c r="AE86" s="273">
        <v>45</v>
      </c>
      <c r="AF86" s="274">
        <v>131</v>
      </c>
      <c r="AG86" s="275">
        <v>176</v>
      </c>
      <c r="AH86" s="273">
        <v>26.8</v>
      </c>
      <c r="AI86" s="274">
        <v>24.5</v>
      </c>
      <c r="AJ86" s="275">
        <v>25.1</v>
      </c>
      <c r="AK86" s="273">
        <v>45</v>
      </c>
      <c r="AL86" s="274">
        <v>131</v>
      </c>
      <c r="AM86" s="275">
        <v>176</v>
      </c>
      <c r="AN86" s="273" t="s">
        <v>197</v>
      </c>
      <c r="AO86" s="274" t="s">
        <v>197</v>
      </c>
      <c r="AP86" s="275">
        <v>11</v>
      </c>
      <c r="AQ86" s="273">
        <v>28</v>
      </c>
      <c r="AR86" s="274">
        <v>56</v>
      </c>
      <c r="AS86" s="275">
        <v>84</v>
      </c>
      <c r="AT86" s="273" t="s">
        <v>197</v>
      </c>
      <c r="AU86" s="274" t="s">
        <v>197</v>
      </c>
      <c r="AV86" s="275">
        <v>12</v>
      </c>
      <c r="AW86" s="273">
        <v>28</v>
      </c>
      <c r="AX86" s="274">
        <v>56</v>
      </c>
      <c r="AY86" s="275">
        <v>84</v>
      </c>
      <c r="AZ86" s="273">
        <v>25.8</v>
      </c>
      <c r="BA86" s="274">
        <v>22.7</v>
      </c>
      <c r="BB86" s="275">
        <v>23.7</v>
      </c>
      <c r="BC86" s="273">
        <v>28</v>
      </c>
      <c r="BD86" s="274">
        <v>56</v>
      </c>
      <c r="BE86" s="275">
        <v>84</v>
      </c>
      <c r="BF86" s="273">
        <v>18</v>
      </c>
      <c r="BG86" s="274">
        <v>5</v>
      </c>
      <c r="BH86" s="275">
        <v>8</v>
      </c>
      <c r="BI86" s="273">
        <v>73</v>
      </c>
      <c r="BJ86" s="274">
        <v>187</v>
      </c>
      <c r="BK86" s="275">
        <v>260</v>
      </c>
      <c r="BL86" s="273">
        <v>21</v>
      </c>
      <c r="BM86" s="274">
        <v>6</v>
      </c>
      <c r="BN86" s="275">
        <v>10</v>
      </c>
      <c r="BO86" s="273">
        <v>73</v>
      </c>
      <c r="BP86" s="274">
        <v>187</v>
      </c>
      <c r="BQ86" s="275">
        <v>260</v>
      </c>
      <c r="BR86" s="273">
        <v>26.4</v>
      </c>
      <c r="BS86" s="274">
        <v>23.9</v>
      </c>
      <c r="BT86" s="275">
        <v>24.6</v>
      </c>
      <c r="BU86" s="273">
        <v>73</v>
      </c>
      <c r="BV86" s="274">
        <v>187</v>
      </c>
      <c r="BW86" s="275">
        <v>260</v>
      </c>
      <c r="BX86" s="273" t="s">
        <v>197</v>
      </c>
      <c r="BY86" s="274" t="s">
        <v>197</v>
      </c>
      <c r="BZ86" s="275" t="s">
        <v>197</v>
      </c>
      <c r="CA86" s="273">
        <v>7</v>
      </c>
      <c r="CB86" s="274">
        <v>24</v>
      </c>
      <c r="CC86" s="275">
        <v>31</v>
      </c>
      <c r="CD86" s="273" t="s">
        <v>197</v>
      </c>
      <c r="CE86" s="274" t="s">
        <v>197</v>
      </c>
      <c r="CF86" s="275" t="s">
        <v>197</v>
      </c>
      <c r="CG86" s="273">
        <v>7</v>
      </c>
      <c r="CH86" s="274">
        <v>24</v>
      </c>
      <c r="CI86" s="275">
        <v>31</v>
      </c>
      <c r="CJ86" s="273">
        <v>17</v>
      </c>
      <c r="CK86" s="274">
        <v>17.5</v>
      </c>
      <c r="CL86" s="275">
        <v>17.399999999999999</v>
      </c>
      <c r="CM86" s="273">
        <v>7</v>
      </c>
      <c r="CN86" s="274">
        <v>24</v>
      </c>
      <c r="CO86" s="275">
        <v>31</v>
      </c>
      <c r="CP86" s="273">
        <v>50</v>
      </c>
      <c r="CQ86" s="274">
        <v>32</v>
      </c>
      <c r="CR86" s="275">
        <v>41</v>
      </c>
      <c r="CS86" s="273">
        <v>1417</v>
      </c>
      <c r="CT86" s="274">
        <v>1517</v>
      </c>
      <c r="CU86" s="275">
        <v>2934</v>
      </c>
      <c r="CV86" s="273">
        <v>53</v>
      </c>
      <c r="CW86" s="274">
        <v>35</v>
      </c>
      <c r="CX86" s="275">
        <v>44</v>
      </c>
      <c r="CY86" s="273">
        <v>1417</v>
      </c>
      <c r="CZ86" s="274">
        <v>1517</v>
      </c>
      <c r="DA86" s="275">
        <v>2934</v>
      </c>
      <c r="DB86" s="273">
        <v>33.799999999999997</v>
      </c>
      <c r="DC86" s="274">
        <v>30.8</v>
      </c>
      <c r="DD86" s="275">
        <v>32.299999999999997</v>
      </c>
      <c r="DE86" s="273">
        <v>1417</v>
      </c>
      <c r="DF86" s="274">
        <v>1517</v>
      </c>
      <c r="DG86" s="275">
        <v>2934</v>
      </c>
    </row>
    <row r="87" spans="1:111" x14ac:dyDescent="0.35">
      <c r="A87" t="s">
        <v>9</v>
      </c>
      <c r="B87" t="s">
        <v>254</v>
      </c>
      <c r="C87" t="s">
        <v>247</v>
      </c>
      <c r="D87" s="273">
        <v>60</v>
      </c>
      <c r="E87" s="274">
        <v>42</v>
      </c>
      <c r="F87" s="275">
        <v>51</v>
      </c>
      <c r="G87" s="273">
        <v>1058</v>
      </c>
      <c r="H87" s="274">
        <v>964</v>
      </c>
      <c r="I87" s="275">
        <v>2022</v>
      </c>
      <c r="J87" s="273">
        <v>61</v>
      </c>
      <c r="K87" s="274">
        <v>46</v>
      </c>
      <c r="L87" s="275">
        <v>54</v>
      </c>
      <c r="M87" s="273">
        <v>1058</v>
      </c>
      <c r="N87" s="274">
        <v>964</v>
      </c>
      <c r="O87" s="275">
        <v>2022</v>
      </c>
      <c r="P87" s="273">
        <v>35.1</v>
      </c>
      <c r="Q87" s="274">
        <v>32.9</v>
      </c>
      <c r="R87" s="275">
        <v>34.1</v>
      </c>
      <c r="S87" s="273">
        <v>1058</v>
      </c>
      <c r="T87" s="274">
        <v>964</v>
      </c>
      <c r="U87" s="275">
        <v>2022</v>
      </c>
      <c r="V87" s="273">
        <v>24</v>
      </c>
      <c r="W87" s="274">
        <v>20</v>
      </c>
      <c r="X87" s="275">
        <v>22</v>
      </c>
      <c r="Y87" s="273">
        <v>54</v>
      </c>
      <c r="Z87" s="274">
        <v>76</v>
      </c>
      <c r="AA87" s="275">
        <v>130</v>
      </c>
      <c r="AB87" s="273">
        <v>24</v>
      </c>
      <c r="AC87" s="274">
        <v>25</v>
      </c>
      <c r="AD87" s="275">
        <v>25</v>
      </c>
      <c r="AE87" s="273">
        <v>54</v>
      </c>
      <c r="AF87" s="274">
        <v>76</v>
      </c>
      <c r="AG87" s="275">
        <v>130</v>
      </c>
      <c r="AH87" s="273">
        <v>27.9</v>
      </c>
      <c r="AI87" s="274">
        <v>28.9</v>
      </c>
      <c r="AJ87" s="275">
        <v>28.5</v>
      </c>
      <c r="AK87" s="273">
        <v>54</v>
      </c>
      <c r="AL87" s="274">
        <v>76</v>
      </c>
      <c r="AM87" s="275">
        <v>130</v>
      </c>
      <c r="AN87" s="273">
        <v>22</v>
      </c>
      <c r="AO87" s="274">
        <v>15</v>
      </c>
      <c r="AP87" s="275">
        <v>17</v>
      </c>
      <c r="AQ87" s="273">
        <v>73</v>
      </c>
      <c r="AR87" s="274">
        <v>151</v>
      </c>
      <c r="AS87" s="275">
        <v>224</v>
      </c>
      <c r="AT87" s="273">
        <v>22</v>
      </c>
      <c r="AU87" s="274">
        <v>16</v>
      </c>
      <c r="AV87" s="275">
        <v>18</v>
      </c>
      <c r="AW87" s="273">
        <v>73</v>
      </c>
      <c r="AX87" s="274">
        <v>151</v>
      </c>
      <c r="AY87" s="275">
        <v>224</v>
      </c>
      <c r="AZ87" s="273">
        <v>26.7</v>
      </c>
      <c r="BA87" s="274">
        <v>26</v>
      </c>
      <c r="BB87" s="275">
        <v>26.3</v>
      </c>
      <c r="BC87" s="273">
        <v>73</v>
      </c>
      <c r="BD87" s="274">
        <v>151</v>
      </c>
      <c r="BE87" s="275">
        <v>224</v>
      </c>
      <c r="BF87" s="273">
        <v>23</v>
      </c>
      <c r="BG87" s="274">
        <v>17</v>
      </c>
      <c r="BH87" s="275">
        <v>19</v>
      </c>
      <c r="BI87" s="273">
        <v>127</v>
      </c>
      <c r="BJ87" s="274">
        <v>227</v>
      </c>
      <c r="BK87" s="275">
        <v>354</v>
      </c>
      <c r="BL87" s="273">
        <v>23</v>
      </c>
      <c r="BM87" s="274">
        <v>19</v>
      </c>
      <c r="BN87" s="275">
        <v>20</v>
      </c>
      <c r="BO87" s="273">
        <v>127</v>
      </c>
      <c r="BP87" s="274">
        <v>227</v>
      </c>
      <c r="BQ87" s="275">
        <v>354</v>
      </c>
      <c r="BR87" s="273">
        <v>27.2</v>
      </c>
      <c r="BS87" s="274">
        <v>27</v>
      </c>
      <c r="BT87" s="275">
        <v>27.1</v>
      </c>
      <c r="BU87" s="273">
        <v>127</v>
      </c>
      <c r="BV87" s="274">
        <v>227</v>
      </c>
      <c r="BW87" s="275">
        <v>354</v>
      </c>
      <c r="BX87" s="273" t="s">
        <v>197</v>
      </c>
      <c r="BY87" s="274" t="s">
        <v>197</v>
      </c>
      <c r="BZ87" s="275" t="s">
        <v>197</v>
      </c>
      <c r="CA87" s="273">
        <v>6</v>
      </c>
      <c r="CB87" s="274">
        <v>16</v>
      </c>
      <c r="CC87" s="275">
        <v>22</v>
      </c>
      <c r="CD87" s="273" t="s">
        <v>197</v>
      </c>
      <c r="CE87" s="274" t="s">
        <v>197</v>
      </c>
      <c r="CF87" s="275" t="s">
        <v>197</v>
      </c>
      <c r="CG87" s="273">
        <v>6</v>
      </c>
      <c r="CH87" s="274">
        <v>16</v>
      </c>
      <c r="CI87" s="275">
        <v>22</v>
      </c>
      <c r="CJ87" s="273">
        <v>17.2</v>
      </c>
      <c r="CK87" s="274">
        <v>18</v>
      </c>
      <c r="CL87" s="275">
        <v>17.8</v>
      </c>
      <c r="CM87" s="273">
        <v>6</v>
      </c>
      <c r="CN87" s="274">
        <v>16</v>
      </c>
      <c r="CO87" s="275">
        <v>22</v>
      </c>
      <c r="CP87" s="273">
        <v>55</v>
      </c>
      <c r="CQ87" s="274">
        <v>37</v>
      </c>
      <c r="CR87" s="275">
        <v>46</v>
      </c>
      <c r="CS87" s="273">
        <v>1202</v>
      </c>
      <c r="CT87" s="274">
        <v>1215</v>
      </c>
      <c r="CU87" s="275">
        <v>2417</v>
      </c>
      <c r="CV87" s="273">
        <v>57</v>
      </c>
      <c r="CW87" s="274">
        <v>40</v>
      </c>
      <c r="CX87" s="275">
        <v>48</v>
      </c>
      <c r="CY87" s="273">
        <v>1202</v>
      </c>
      <c r="CZ87" s="274">
        <v>1215</v>
      </c>
      <c r="DA87" s="275">
        <v>2417</v>
      </c>
      <c r="DB87" s="273">
        <v>34.200000000000003</v>
      </c>
      <c r="DC87" s="274">
        <v>31.6</v>
      </c>
      <c r="DD87" s="275">
        <v>32.9</v>
      </c>
      <c r="DE87" s="273">
        <v>1202</v>
      </c>
      <c r="DF87" s="274">
        <v>1215</v>
      </c>
      <c r="DG87" s="275">
        <v>2417</v>
      </c>
    </row>
    <row r="88" spans="1:111" x14ac:dyDescent="0.35">
      <c r="A88" t="s">
        <v>11</v>
      </c>
      <c r="B88" t="s">
        <v>257</v>
      </c>
      <c r="C88" t="s">
        <v>247</v>
      </c>
      <c r="D88" s="273">
        <v>57</v>
      </c>
      <c r="E88" s="274">
        <v>44</v>
      </c>
      <c r="F88" s="275">
        <v>51</v>
      </c>
      <c r="G88" s="273">
        <v>727</v>
      </c>
      <c r="H88" s="274">
        <v>664</v>
      </c>
      <c r="I88" s="275">
        <v>1391</v>
      </c>
      <c r="J88" s="273">
        <v>60</v>
      </c>
      <c r="K88" s="274">
        <v>48</v>
      </c>
      <c r="L88" s="275">
        <v>54</v>
      </c>
      <c r="M88" s="273">
        <v>727</v>
      </c>
      <c r="N88" s="274">
        <v>664</v>
      </c>
      <c r="O88" s="275">
        <v>1391</v>
      </c>
      <c r="P88" s="273">
        <v>33.299999999999997</v>
      </c>
      <c r="Q88" s="274">
        <v>31.4</v>
      </c>
      <c r="R88" s="275">
        <v>32.4</v>
      </c>
      <c r="S88" s="273">
        <v>727</v>
      </c>
      <c r="T88" s="274">
        <v>664</v>
      </c>
      <c r="U88" s="275">
        <v>1391</v>
      </c>
      <c r="V88" s="273" t="s">
        <v>197</v>
      </c>
      <c r="W88" s="274" t="s">
        <v>197</v>
      </c>
      <c r="X88" s="275">
        <v>15</v>
      </c>
      <c r="Y88" s="273">
        <v>20</v>
      </c>
      <c r="Z88" s="274">
        <v>52</v>
      </c>
      <c r="AA88" s="275">
        <v>72</v>
      </c>
      <c r="AB88" s="273">
        <v>15</v>
      </c>
      <c r="AC88" s="274">
        <v>19</v>
      </c>
      <c r="AD88" s="275">
        <v>18</v>
      </c>
      <c r="AE88" s="273">
        <v>20</v>
      </c>
      <c r="AF88" s="274">
        <v>52</v>
      </c>
      <c r="AG88" s="275">
        <v>72</v>
      </c>
      <c r="AH88" s="273">
        <v>26.3</v>
      </c>
      <c r="AI88" s="274">
        <v>25.2</v>
      </c>
      <c r="AJ88" s="275">
        <v>25.5</v>
      </c>
      <c r="AK88" s="273">
        <v>20</v>
      </c>
      <c r="AL88" s="274">
        <v>52</v>
      </c>
      <c r="AM88" s="275">
        <v>72</v>
      </c>
      <c r="AN88" s="273" t="s">
        <v>197</v>
      </c>
      <c r="AO88" s="274" t="s">
        <v>197</v>
      </c>
      <c r="AP88" s="275">
        <v>17</v>
      </c>
      <c r="AQ88" s="273">
        <v>39</v>
      </c>
      <c r="AR88" s="274">
        <v>77</v>
      </c>
      <c r="AS88" s="275">
        <v>116</v>
      </c>
      <c r="AT88" s="273">
        <v>36</v>
      </c>
      <c r="AU88" s="274">
        <v>14</v>
      </c>
      <c r="AV88" s="275">
        <v>22</v>
      </c>
      <c r="AW88" s="273">
        <v>39</v>
      </c>
      <c r="AX88" s="274">
        <v>77</v>
      </c>
      <c r="AY88" s="275">
        <v>116</v>
      </c>
      <c r="AZ88" s="273">
        <v>28.4</v>
      </c>
      <c r="BA88" s="274">
        <v>24.9</v>
      </c>
      <c r="BB88" s="275">
        <v>26.1</v>
      </c>
      <c r="BC88" s="273">
        <v>39</v>
      </c>
      <c r="BD88" s="274">
        <v>77</v>
      </c>
      <c r="BE88" s="275">
        <v>116</v>
      </c>
      <c r="BF88" s="273">
        <v>24</v>
      </c>
      <c r="BG88" s="274">
        <v>13</v>
      </c>
      <c r="BH88" s="275">
        <v>16</v>
      </c>
      <c r="BI88" s="273">
        <v>59</v>
      </c>
      <c r="BJ88" s="274">
        <v>129</v>
      </c>
      <c r="BK88" s="275">
        <v>188</v>
      </c>
      <c r="BL88" s="273">
        <v>29</v>
      </c>
      <c r="BM88" s="274">
        <v>16</v>
      </c>
      <c r="BN88" s="275">
        <v>20</v>
      </c>
      <c r="BO88" s="273">
        <v>59</v>
      </c>
      <c r="BP88" s="274">
        <v>129</v>
      </c>
      <c r="BQ88" s="275">
        <v>188</v>
      </c>
      <c r="BR88" s="273">
        <v>27.6</v>
      </c>
      <c r="BS88" s="274">
        <v>25</v>
      </c>
      <c r="BT88" s="275">
        <v>25.8</v>
      </c>
      <c r="BU88" s="273">
        <v>59</v>
      </c>
      <c r="BV88" s="274">
        <v>129</v>
      </c>
      <c r="BW88" s="275">
        <v>188</v>
      </c>
      <c r="BX88" s="273" t="s">
        <v>197</v>
      </c>
      <c r="BY88" s="274" t="s">
        <v>197</v>
      </c>
      <c r="BZ88" s="275" t="s">
        <v>197</v>
      </c>
      <c r="CA88" s="273">
        <v>10</v>
      </c>
      <c r="CB88" s="274">
        <v>7</v>
      </c>
      <c r="CC88" s="275">
        <v>17</v>
      </c>
      <c r="CD88" s="273" t="s">
        <v>197</v>
      </c>
      <c r="CE88" s="274" t="s">
        <v>197</v>
      </c>
      <c r="CF88" s="275" t="s">
        <v>197</v>
      </c>
      <c r="CG88" s="273">
        <v>10</v>
      </c>
      <c r="CH88" s="274">
        <v>7</v>
      </c>
      <c r="CI88" s="275">
        <v>17</v>
      </c>
      <c r="CJ88" s="273">
        <v>20</v>
      </c>
      <c r="CK88" s="274">
        <v>18.100000000000001</v>
      </c>
      <c r="CL88" s="275">
        <v>19.2</v>
      </c>
      <c r="CM88" s="273">
        <v>10</v>
      </c>
      <c r="CN88" s="274">
        <v>7</v>
      </c>
      <c r="CO88" s="275">
        <v>17</v>
      </c>
      <c r="CP88" s="273">
        <v>53</v>
      </c>
      <c r="CQ88" s="274">
        <v>38</v>
      </c>
      <c r="CR88" s="275">
        <v>46</v>
      </c>
      <c r="CS88" s="273">
        <v>802</v>
      </c>
      <c r="CT88" s="274">
        <v>803</v>
      </c>
      <c r="CU88" s="275">
        <v>1605</v>
      </c>
      <c r="CV88" s="273">
        <v>57</v>
      </c>
      <c r="CW88" s="274">
        <v>42</v>
      </c>
      <c r="CX88" s="275">
        <v>50</v>
      </c>
      <c r="CY88" s="273">
        <v>802</v>
      </c>
      <c r="CZ88" s="274">
        <v>803</v>
      </c>
      <c r="DA88" s="275">
        <v>1605</v>
      </c>
      <c r="DB88" s="273">
        <v>32.6</v>
      </c>
      <c r="DC88" s="274">
        <v>30.3</v>
      </c>
      <c r="DD88" s="275">
        <v>31.4</v>
      </c>
      <c r="DE88" s="273">
        <v>802</v>
      </c>
      <c r="DF88" s="274">
        <v>803</v>
      </c>
      <c r="DG88" s="275">
        <v>1605</v>
      </c>
    </row>
    <row r="89" spans="1:111" x14ac:dyDescent="0.35">
      <c r="A89" t="s">
        <v>13</v>
      </c>
      <c r="B89" t="s">
        <v>259</v>
      </c>
      <c r="C89" t="s">
        <v>247</v>
      </c>
      <c r="D89" s="273">
        <v>63</v>
      </c>
      <c r="E89" s="274">
        <v>49</v>
      </c>
      <c r="F89" s="275">
        <v>56</v>
      </c>
      <c r="G89" s="273">
        <v>1447</v>
      </c>
      <c r="H89" s="274">
        <v>1351</v>
      </c>
      <c r="I89" s="275">
        <v>2798</v>
      </c>
      <c r="J89" s="273">
        <v>66</v>
      </c>
      <c r="K89" s="274">
        <v>53</v>
      </c>
      <c r="L89" s="275">
        <v>60</v>
      </c>
      <c r="M89" s="273">
        <v>1447</v>
      </c>
      <c r="N89" s="274">
        <v>1351</v>
      </c>
      <c r="O89" s="275">
        <v>2798</v>
      </c>
      <c r="P89" s="273">
        <v>34.799999999999997</v>
      </c>
      <c r="Q89" s="274">
        <v>32.9</v>
      </c>
      <c r="R89" s="275">
        <v>33.9</v>
      </c>
      <c r="S89" s="273">
        <v>1447</v>
      </c>
      <c r="T89" s="274">
        <v>1351</v>
      </c>
      <c r="U89" s="275">
        <v>2798</v>
      </c>
      <c r="V89" s="273">
        <v>11</v>
      </c>
      <c r="W89" s="274">
        <v>12</v>
      </c>
      <c r="X89" s="275">
        <v>12</v>
      </c>
      <c r="Y89" s="273">
        <v>75</v>
      </c>
      <c r="Z89" s="274">
        <v>140</v>
      </c>
      <c r="AA89" s="275">
        <v>215</v>
      </c>
      <c r="AB89" s="273">
        <v>11</v>
      </c>
      <c r="AC89" s="274">
        <v>13</v>
      </c>
      <c r="AD89" s="275">
        <v>12</v>
      </c>
      <c r="AE89" s="273">
        <v>75</v>
      </c>
      <c r="AF89" s="274">
        <v>140</v>
      </c>
      <c r="AG89" s="275">
        <v>215</v>
      </c>
      <c r="AH89" s="273">
        <v>25.1</v>
      </c>
      <c r="AI89" s="274">
        <v>25.2</v>
      </c>
      <c r="AJ89" s="275">
        <v>25.2</v>
      </c>
      <c r="AK89" s="273">
        <v>75</v>
      </c>
      <c r="AL89" s="274">
        <v>140</v>
      </c>
      <c r="AM89" s="275">
        <v>215</v>
      </c>
      <c r="AN89" s="273">
        <v>16</v>
      </c>
      <c r="AO89" s="274">
        <v>11</v>
      </c>
      <c r="AP89" s="275">
        <v>12</v>
      </c>
      <c r="AQ89" s="273">
        <v>57</v>
      </c>
      <c r="AR89" s="274">
        <v>129</v>
      </c>
      <c r="AS89" s="275">
        <v>186</v>
      </c>
      <c r="AT89" s="273">
        <v>18</v>
      </c>
      <c r="AU89" s="274">
        <v>11</v>
      </c>
      <c r="AV89" s="275">
        <v>13</v>
      </c>
      <c r="AW89" s="273">
        <v>57</v>
      </c>
      <c r="AX89" s="274">
        <v>129</v>
      </c>
      <c r="AY89" s="275">
        <v>186</v>
      </c>
      <c r="AZ89" s="273">
        <v>25.7</v>
      </c>
      <c r="BA89" s="274">
        <v>24</v>
      </c>
      <c r="BB89" s="275">
        <v>24.6</v>
      </c>
      <c r="BC89" s="273">
        <v>57</v>
      </c>
      <c r="BD89" s="274">
        <v>129</v>
      </c>
      <c r="BE89" s="275">
        <v>186</v>
      </c>
      <c r="BF89" s="273">
        <v>13</v>
      </c>
      <c r="BG89" s="274">
        <v>12</v>
      </c>
      <c r="BH89" s="275">
        <v>12</v>
      </c>
      <c r="BI89" s="273">
        <v>132</v>
      </c>
      <c r="BJ89" s="274">
        <v>269</v>
      </c>
      <c r="BK89" s="275">
        <v>401</v>
      </c>
      <c r="BL89" s="273">
        <v>14</v>
      </c>
      <c r="BM89" s="274">
        <v>12</v>
      </c>
      <c r="BN89" s="275">
        <v>12</v>
      </c>
      <c r="BO89" s="273">
        <v>132</v>
      </c>
      <c r="BP89" s="274">
        <v>269</v>
      </c>
      <c r="BQ89" s="275">
        <v>401</v>
      </c>
      <c r="BR89" s="273">
        <v>25.4</v>
      </c>
      <c r="BS89" s="274">
        <v>24.7</v>
      </c>
      <c r="BT89" s="275">
        <v>24.9</v>
      </c>
      <c r="BU89" s="273">
        <v>132</v>
      </c>
      <c r="BV89" s="274">
        <v>269</v>
      </c>
      <c r="BW89" s="275">
        <v>401</v>
      </c>
      <c r="BX89" s="273" t="s">
        <v>197</v>
      </c>
      <c r="BY89" s="274" t="s">
        <v>197</v>
      </c>
      <c r="BZ89" s="275" t="s">
        <v>197</v>
      </c>
      <c r="CA89" s="273">
        <v>10</v>
      </c>
      <c r="CB89" s="274">
        <v>25</v>
      </c>
      <c r="CC89" s="275">
        <v>35</v>
      </c>
      <c r="CD89" s="273" t="s">
        <v>197</v>
      </c>
      <c r="CE89" s="274" t="s">
        <v>197</v>
      </c>
      <c r="CF89" s="275" t="s">
        <v>197</v>
      </c>
      <c r="CG89" s="273">
        <v>10</v>
      </c>
      <c r="CH89" s="274">
        <v>25</v>
      </c>
      <c r="CI89" s="275">
        <v>35</v>
      </c>
      <c r="CJ89" s="273">
        <v>17</v>
      </c>
      <c r="CK89" s="274">
        <v>19.100000000000001</v>
      </c>
      <c r="CL89" s="275">
        <v>18.5</v>
      </c>
      <c r="CM89" s="273">
        <v>10</v>
      </c>
      <c r="CN89" s="274">
        <v>25</v>
      </c>
      <c r="CO89" s="275">
        <v>35</v>
      </c>
      <c r="CP89" s="273">
        <v>58</v>
      </c>
      <c r="CQ89" s="274">
        <v>43</v>
      </c>
      <c r="CR89" s="275">
        <v>50</v>
      </c>
      <c r="CS89" s="273">
        <v>1595</v>
      </c>
      <c r="CT89" s="274">
        <v>1658</v>
      </c>
      <c r="CU89" s="275">
        <v>3253</v>
      </c>
      <c r="CV89" s="273">
        <v>61</v>
      </c>
      <c r="CW89" s="274">
        <v>46</v>
      </c>
      <c r="CX89" s="275">
        <v>53</v>
      </c>
      <c r="CY89" s="273">
        <v>1595</v>
      </c>
      <c r="CZ89" s="274">
        <v>1658</v>
      </c>
      <c r="DA89" s="275">
        <v>3253</v>
      </c>
      <c r="DB89" s="273">
        <v>33.9</v>
      </c>
      <c r="DC89" s="274">
        <v>31.4</v>
      </c>
      <c r="DD89" s="275">
        <v>32.6</v>
      </c>
      <c r="DE89" s="273">
        <v>1595</v>
      </c>
      <c r="DF89" s="274">
        <v>1658</v>
      </c>
      <c r="DG89" s="275">
        <v>3253</v>
      </c>
    </row>
    <row r="90" spans="1:111" x14ac:dyDescent="0.35">
      <c r="A90" t="s">
        <v>65</v>
      </c>
      <c r="B90" t="s">
        <v>310</v>
      </c>
      <c r="C90" t="s">
        <v>309</v>
      </c>
      <c r="D90" s="273">
        <v>60</v>
      </c>
      <c r="E90" s="274">
        <v>47</v>
      </c>
      <c r="F90" s="275">
        <v>54</v>
      </c>
      <c r="G90" s="273">
        <v>6629</v>
      </c>
      <c r="H90" s="274">
        <v>6324</v>
      </c>
      <c r="I90" s="275">
        <v>12953</v>
      </c>
      <c r="J90" s="273">
        <v>63</v>
      </c>
      <c r="K90" s="274">
        <v>51</v>
      </c>
      <c r="L90" s="275">
        <v>57</v>
      </c>
      <c r="M90" s="273">
        <v>6629</v>
      </c>
      <c r="N90" s="274">
        <v>6324</v>
      </c>
      <c r="O90" s="275">
        <v>12953</v>
      </c>
      <c r="P90" s="273">
        <v>35.299999999999997</v>
      </c>
      <c r="Q90" s="274">
        <v>33.4</v>
      </c>
      <c r="R90" s="275">
        <v>34.4</v>
      </c>
      <c r="S90" s="273">
        <v>6629</v>
      </c>
      <c r="T90" s="274">
        <v>6324</v>
      </c>
      <c r="U90" s="275">
        <v>12953</v>
      </c>
      <c r="V90" s="273">
        <v>18</v>
      </c>
      <c r="W90" s="274">
        <v>11</v>
      </c>
      <c r="X90" s="275">
        <v>13</v>
      </c>
      <c r="Y90" s="273">
        <v>427</v>
      </c>
      <c r="Z90" s="274">
        <v>734</v>
      </c>
      <c r="AA90" s="275">
        <v>1161</v>
      </c>
      <c r="AB90" s="273">
        <v>20</v>
      </c>
      <c r="AC90" s="274">
        <v>13</v>
      </c>
      <c r="AD90" s="275">
        <v>16</v>
      </c>
      <c r="AE90" s="273">
        <v>427</v>
      </c>
      <c r="AF90" s="274">
        <v>734</v>
      </c>
      <c r="AG90" s="275">
        <v>1161</v>
      </c>
      <c r="AH90" s="273">
        <v>27.2</v>
      </c>
      <c r="AI90" s="274">
        <v>25.8</v>
      </c>
      <c r="AJ90" s="275">
        <v>26.3</v>
      </c>
      <c r="AK90" s="273">
        <v>427</v>
      </c>
      <c r="AL90" s="274">
        <v>734</v>
      </c>
      <c r="AM90" s="275">
        <v>1161</v>
      </c>
      <c r="AN90" s="273">
        <v>8</v>
      </c>
      <c r="AO90" s="274">
        <v>5</v>
      </c>
      <c r="AP90" s="275">
        <v>6</v>
      </c>
      <c r="AQ90" s="273">
        <v>277</v>
      </c>
      <c r="AR90" s="274">
        <v>700</v>
      </c>
      <c r="AS90" s="275">
        <v>977</v>
      </c>
      <c r="AT90" s="273">
        <v>9</v>
      </c>
      <c r="AU90" s="274">
        <v>6</v>
      </c>
      <c r="AV90" s="275">
        <v>7</v>
      </c>
      <c r="AW90" s="273">
        <v>277</v>
      </c>
      <c r="AX90" s="274">
        <v>700</v>
      </c>
      <c r="AY90" s="275">
        <v>977</v>
      </c>
      <c r="AZ90" s="273">
        <v>23.8</v>
      </c>
      <c r="BA90" s="274">
        <v>22.7</v>
      </c>
      <c r="BB90" s="275">
        <v>23</v>
      </c>
      <c r="BC90" s="273">
        <v>277</v>
      </c>
      <c r="BD90" s="274">
        <v>700</v>
      </c>
      <c r="BE90" s="275">
        <v>977</v>
      </c>
      <c r="BF90" s="273">
        <v>14</v>
      </c>
      <c r="BG90" s="274">
        <v>8</v>
      </c>
      <c r="BH90" s="275">
        <v>10</v>
      </c>
      <c r="BI90" s="273">
        <v>704</v>
      </c>
      <c r="BJ90" s="274">
        <v>1434</v>
      </c>
      <c r="BK90" s="275">
        <v>2138</v>
      </c>
      <c r="BL90" s="273">
        <v>15</v>
      </c>
      <c r="BM90" s="274">
        <v>10</v>
      </c>
      <c r="BN90" s="275">
        <v>12</v>
      </c>
      <c r="BO90" s="273">
        <v>704</v>
      </c>
      <c r="BP90" s="274">
        <v>1434</v>
      </c>
      <c r="BQ90" s="275">
        <v>2138</v>
      </c>
      <c r="BR90" s="273">
        <v>25.9</v>
      </c>
      <c r="BS90" s="274">
        <v>24.3</v>
      </c>
      <c r="BT90" s="275">
        <v>24.8</v>
      </c>
      <c r="BU90" s="273">
        <v>704</v>
      </c>
      <c r="BV90" s="274">
        <v>1434</v>
      </c>
      <c r="BW90" s="275">
        <v>2138</v>
      </c>
      <c r="BX90" s="273" t="s">
        <v>197</v>
      </c>
      <c r="BY90" s="274" t="s">
        <v>197</v>
      </c>
      <c r="BZ90" s="275" t="s">
        <v>197</v>
      </c>
      <c r="CA90" s="273">
        <v>74</v>
      </c>
      <c r="CB90" s="274">
        <v>150</v>
      </c>
      <c r="CC90" s="275">
        <v>224</v>
      </c>
      <c r="CD90" s="273" t="s">
        <v>197</v>
      </c>
      <c r="CE90" s="274" t="s">
        <v>197</v>
      </c>
      <c r="CF90" s="275">
        <v>1</v>
      </c>
      <c r="CG90" s="273">
        <v>74</v>
      </c>
      <c r="CH90" s="274">
        <v>150</v>
      </c>
      <c r="CI90" s="275">
        <v>224</v>
      </c>
      <c r="CJ90" s="273">
        <v>19.600000000000001</v>
      </c>
      <c r="CK90" s="274">
        <v>19.8</v>
      </c>
      <c r="CL90" s="275">
        <v>19.7</v>
      </c>
      <c r="CM90" s="273">
        <v>74</v>
      </c>
      <c r="CN90" s="274">
        <v>150</v>
      </c>
      <c r="CO90" s="275">
        <v>224</v>
      </c>
      <c r="CP90" s="273">
        <v>55</v>
      </c>
      <c r="CQ90" s="274">
        <v>39</v>
      </c>
      <c r="CR90" s="275">
        <v>47</v>
      </c>
      <c r="CS90" s="273">
        <v>7575</v>
      </c>
      <c r="CT90" s="274">
        <v>8088</v>
      </c>
      <c r="CU90" s="275">
        <v>15663</v>
      </c>
      <c r="CV90" s="273">
        <v>57</v>
      </c>
      <c r="CW90" s="274">
        <v>42</v>
      </c>
      <c r="CX90" s="275">
        <v>50</v>
      </c>
      <c r="CY90" s="273">
        <v>7575</v>
      </c>
      <c r="CZ90" s="274">
        <v>8088</v>
      </c>
      <c r="DA90" s="275">
        <v>15663</v>
      </c>
      <c r="DB90" s="273">
        <v>34.200000000000003</v>
      </c>
      <c r="DC90" s="274">
        <v>31.4</v>
      </c>
      <c r="DD90" s="275">
        <v>32.799999999999997</v>
      </c>
      <c r="DE90" s="273">
        <v>7575</v>
      </c>
      <c r="DF90" s="274">
        <v>8088</v>
      </c>
      <c r="DG90" s="275">
        <v>15663</v>
      </c>
    </row>
    <row r="91" spans="1:111" x14ac:dyDescent="0.35">
      <c r="A91" t="s">
        <v>66</v>
      </c>
      <c r="B91" t="s">
        <v>311</v>
      </c>
      <c r="C91" t="s">
        <v>309</v>
      </c>
      <c r="D91" s="273">
        <v>63</v>
      </c>
      <c r="E91" s="274">
        <v>50</v>
      </c>
      <c r="F91" s="275">
        <v>57</v>
      </c>
      <c r="G91" s="273">
        <v>1978</v>
      </c>
      <c r="H91" s="274">
        <v>1876</v>
      </c>
      <c r="I91" s="275">
        <v>3854</v>
      </c>
      <c r="J91" s="273">
        <v>66</v>
      </c>
      <c r="K91" s="274">
        <v>54</v>
      </c>
      <c r="L91" s="275">
        <v>60</v>
      </c>
      <c r="M91" s="273">
        <v>1978</v>
      </c>
      <c r="N91" s="274">
        <v>1876</v>
      </c>
      <c r="O91" s="275">
        <v>3854</v>
      </c>
      <c r="P91" s="273">
        <v>34.6</v>
      </c>
      <c r="Q91" s="274">
        <v>32.799999999999997</v>
      </c>
      <c r="R91" s="275">
        <v>33.700000000000003</v>
      </c>
      <c r="S91" s="273">
        <v>1978</v>
      </c>
      <c r="T91" s="274">
        <v>1876</v>
      </c>
      <c r="U91" s="275">
        <v>3854</v>
      </c>
      <c r="V91" s="273">
        <v>28</v>
      </c>
      <c r="W91" s="274">
        <v>23</v>
      </c>
      <c r="X91" s="275">
        <v>24</v>
      </c>
      <c r="Y91" s="273">
        <v>39</v>
      </c>
      <c r="Z91" s="274">
        <v>92</v>
      </c>
      <c r="AA91" s="275">
        <v>131</v>
      </c>
      <c r="AB91" s="273">
        <v>28</v>
      </c>
      <c r="AC91" s="274">
        <v>25</v>
      </c>
      <c r="AD91" s="275">
        <v>26</v>
      </c>
      <c r="AE91" s="273">
        <v>39</v>
      </c>
      <c r="AF91" s="274">
        <v>92</v>
      </c>
      <c r="AG91" s="275">
        <v>131</v>
      </c>
      <c r="AH91" s="273">
        <v>27.7</v>
      </c>
      <c r="AI91" s="274">
        <v>28.3</v>
      </c>
      <c r="AJ91" s="275">
        <v>28.1</v>
      </c>
      <c r="AK91" s="273">
        <v>39</v>
      </c>
      <c r="AL91" s="274">
        <v>92</v>
      </c>
      <c r="AM91" s="275">
        <v>131</v>
      </c>
      <c r="AN91" s="273">
        <v>23</v>
      </c>
      <c r="AO91" s="274">
        <v>17</v>
      </c>
      <c r="AP91" s="275">
        <v>19</v>
      </c>
      <c r="AQ91" s="273">
        <v>97</v>
      </c>
      <c r="AR91" s="274">
        <v>196</v>
      </c>
      <c r="AS91" s="275">
        <v>293</v>
      </c>
      <c r="AT91" s="273">
        <v>24</v>
      </c>
      <c r="AU91" s="274">
        <v>17</v>
      </c>
      <c r="AV91" s="275">
        <v>19</v>
      </c>
      <c r="AW91" s="273">
        <v>97</v>
      </c>
      <c r="AX91" s="274">
        <v>196</v>
      </c>
      <c r="AY91" s="275">
        <v>293</v>
      </c>
      <c r="AZ91" s="273">
        <v>27.2</v>
      </c>
      <c r="BA91" s="274">
        <v>25.9</v>
      </c>
      <c r="BB91" s="275">
        <v>26.3</v>
      </c>
      <c r="BC91" s="273">
        <v>97</v>
      </c>
      <c r="BD91" s="274">
        <v>196</v>
      </c>
      <c r="BE91" s="275">
        <v>293</v>
      </c>
      <c r="BF91" s="273">
        <v>24</v>
      </c>
      <c r="BG91" s="274">
        <v>19</v>
      </c>
      <c r="BH91" s="275">
        <v>21</v>
      </c>
      <c r="BI91" s="273">
        <v>136</v>
      </c>
      <c r="BJ91" s="274">
        <v>288</v>
      </c>
      <c r="BK91" s="275">
        <v>424</v>
      </c>
      <c r="BL91" s="273">
        <v>25</v>
      </c>
      <c r="BM91" s="274">
        <v>20</v>
      </c>
      <c r="BN91" s="275">
        <v>21</v>
      </c>
      <c r="BO91" s="273">
        <v>136</v>
      </c>
      <c r="BP91" s="274">
        <v>288</v>
      </c>
      <c r="BQ91" s="275">
        <v>424</v>
      </c>
      <c r="BR91" s="273">
        <v>27.4</v>
      </c>
      <c r="BS91" s="274">
        <v>26.7</v>
      </c>
      <c r="BT91" s="275">
        <v>26.9</v>
      </c>
      <c r="BU91" s="273">
        <v>136</v>
      </c>
      <c r="BV91" s="274">
        <v>288</v>
      </c>
      <c r="BW91" s="275">
        <v>424</v>
      </c>
      <c r="BX91" s="273" t="s">
        <v>197</v>
      </c>
      <c r="BY91" s="274" t="s">
        <v>197</v>
      </c>
      <c r="BZ91" s="275" t="s">
        <v>197</v>
      </c>
      <c r="CA91" s="273">
        <v>10</v>
      </c>
      <c r="CB91" s="274">
        <v>19</v>
      </c>
      <c r="CC91" s="275">
        <v>29</v>
      </c>
      <c r="CD91" s="273" t="s">
        <v>197</v>
      </c>
      <c r="CE91" s="274" t="s">
        <v>197</v>
      </c>
      <c r="CF91" s="275" t="s">
        <v>197</v>
      </c>
      <c r="CG91" s="273">
        <v>10</v>
      </c>
      <c r="CH91" s="274">
        <v>19</v>
      </c>
      <c r="CI91" s="275">
        <v>29</v>
      </c>
      <c r="CJ91" s="273">
        <v>17</v>
      </c>
      <c r="CK91" s="274">
        <v>17</v>
      </c>
      <c r="CL91" s="275">
        <v>17</v>
      </c>
      <c r="CM91" s="273">
        <v>10</v>
      </c>
      <c r="CN91" s="274">
        <v>19</v>
      </c>
      <c r="CO91" s="275">
        <v>29</v>
      </c>
      <c r="CP91" s="273">
        <v>60</v>
      </c>
      <c r="CQ91" s="274">
        <v>45</v>
      </c>
      <c r="CR91" s="275">
        <v>52</v>
      </c>
      <c r="CS91" s="273">
        <v>2161</v>
      </c>
      <c r="CT91" s="274">
        <v>2213</v>
      </c>
      <c r="CU91" s="275">
        <v>4374</v>
      </c>
      <c r="CV91" s="273">
        <v>63</v>
      </c>
      <c r="CW91" s="274">
        <v>48</v>
      </c>
      <c r="CX91" s="275">
        <v>55</v>
      </c>
      <c r="CY91" s="273">
        <v>2161</v>
      </c>
      <c r="CZ91" s="274">
        <v>2213</v>
      </c>
      <c r="DA91" s="275">
        <v>4374</v>
      </c>
      <c r="DB91" s="273">
        <v>33.9</v>
      </c>
      <c r="DC91" s="274">
        <v>31.8</v>
      </c>
      <c r="DD91" s="275">
        <v>32.9</v>
      </c>
      <c r="DE91" s="273">
        <v>2161</v>
      </c>
      <c r="DF91" s="274">
        <v>2213</v>
      </c>
      <c r="DG91" s="275">
        <v>4374</v>
      </c>
    </row>
    <row r="92" spans="1:111" x14ac:dyDescent="0.35">
      <c r="A92" t="s">
        <v>67</v>
      </c>
      <c r="B92" t="s">
        <v>312</v>
      </c>
      <c r="C92" t="s">
        <v>309</v>
      </c>
      <c r="D92" s="273">
        <v>62</v>
      </c>
      <c r="E92" s="274">
        <v>44</v>
      </c>
      <c r="F92" s="275">
        <v>53</v>
      </c>
      <c r="G92" s="273">
        <v>1627</v>
      </c>
      <c r="H92" s="274">
        <v>1675</v>
      </c>
      <c r="I92" s="275">
        <v>3302</v>
      </c>
      <c r="J92" s="273">
        <v>64</v>
      </c>
      <c r="K92" s="274">
        <v>48</v>
      </c>
      <c r="L92" s="275">
        <v>56</v>
      </c>
      <c r="M92" s="273">
        <v>1627</v>
      </c>
      <c r="N92" s="274">
        <v>1675</v>
      </c>
      <c r="O92" s="275">
        <v>3302</v>
      </c>
      <c r="P92" s="273">
        <v>34.799999999999997</v>
      </c>
      <c r="Q92" s="274">
        <v>32.6</v>
      </c>
      <c r="R92" s="275">
        <v>33.700000000000003</v>
      </c>
      <c r="S92" s="273">
        <v>1627</v>
      </c>
      <c r="T92" s="274">
        <v>1675</v>
      </c>
      <c r="U92" s="275">
        <v>3302</v>
      </c>
      <c r="V92" s="273">
        <v>9</v>
      </c>
      <c r="W92" s="274">
        <v>9</v>
      </c>
      <c r="X92" s="275">
        <v>9</v>
      </c>
      <c r="Y92" s="273">
        <v>47</v>
      </c>
      <c r="Z92" s="274">
        <v>115</v>
      </c>
      <c r="AA92" s="275">
        <v>162</v>
      </c>
      <c r="AB92" s="273">
        <v>9</v>
      </c>
      <c r="AC92" s="274">
        <v>10</v>
      </c>
      <c r="AD92" s="275">
        <v>10</v>
      </c>
      <c r="AE92" s="273">
        <v>47</v>
      </c>
      <c r="AF92" s="274">
        <v>115</v>
      </c>
      <c r="AG92" s="275">
        <v>162</v>
      </c>
      <c r="AH92" s="273">
        <v>23.9</v>
      </c>
      <c r="AI92" s="274">
        <v>24.7</v>
      </c>
      <c r="AJ92" s="275">
        <v>24.5</v>
      </c>
      <c r="AK92" s="273">
        <v>47</v>
      </c>
      <c r="AL92" s="274">
        <v>115</v>
      </c>
      <c r="AM92" s="275">
        <v>162</v>
      </c>
      <c r="AN92" s="273">
        <v>42</v>
      </c>
      <c r="AO92" s="274">
        <v>17</v>
      </c>
      <c r="AP92" s="275">
        <v>26</v>
      </c>
      <c r="AQ92" s="273">
        <v>77</v>
      </c>
      <c r="AR92" s="274">
        <v>141</v>
      </c>
      <c r="AS92" s="275">
        <v>218</v>
      </c>
      <c r="AT92" s="273">
        <v>43</v>
      </c>
      <c r="AU92" s="274">
        <v>18</v>
      </c>
      <c r="AV92" s="275">
        <v>27</v>
      </c>
      <c r="AW92" s="273">
        <v>77</v>
      </c>
      <c r="AX92" s="274">
        <v>141</v>
      </c>
      <c r="AY92" s="275">
        <v>218</v>
      </c>
      <c r="AZ92" s="273">
        <v>30.8</v>
      </c>
      <c r="BA92" s="274">
        <v>26.3</v>
      </c>
      <c r="BB92" s="275">
        <v>27.9</v>
      </c>
      <c r="BC92" s="273">
        <v>77</v>
      </c>
      <c r="BD92" s="274">
        <v>141</v>
      </c>
      <c r="BE92" s="275">
        <v>218</v>
      </c>
      <c r="BF92" s="273">
        <v>29</v>
      </c>
      <c r="BG92" s="274">
        <v>13</v>
      </c>
      <c r="BH92" s="275">
        <v>18</v>
      </c>
      <c r="BI92" s="273">
        <v>124</v>
      </c>
      <c r="BJ92" s="274">
        <v>256</v>
      </c>
      <c r="BK92" s="275">
        <v>380</v>
      </c>
      <c r="BL92" s="273">
        <v>30</v>
      </c>
      <c r="BM92" s="274">
        <v>14</v>
      </c>
      <c r="BN92" s="275">
        <v>19</v>
      </c>
      <c r="BO92" s="273">
        <v>124</v>
      </c>
      <c r="BP92" s="274">
        <v>256</v>
      </c>
      <c r="BQ92" s="275">
        <v>380</v>
      </c>
      <c r="BR92" s="273">
        <v>28.2</v>
      </c>
      <c r="BS92" s="274">
        <v>25.6</v>
      </c>
      <c r="BT92" s="275">
        <v>26.4</v>
      </c>
      <c r="BU92" s="273">
        <v>124</v>
      </c>
      <c r="BV92" s="274">
        <v>256</v>
      </c>
      <c r="BW92" s="275">
        <v>380</v>
      </c>
      <c r="BX92" s="273" t="s">
        <v>197</v>
      </c>
      <c r="BY92" s="274" t="s">
        <v>197</v>
      </c>
      <c r="BZ92" s="275" t="s">
        <v>197</v>
      </c>
      <c r="CA92" s="273">
        <v>23</v>
      </c>
      <c r="CB92" s="274">
        <v>54</v>
      </c>
      <c r="CC92" s="275">
        <v>77</v>
      </c>
      <c r="CD92" s="273" t="s">
        <v>197</v>
      </c>
      <c r="CE92" s="274" t="s">
        <v>197</v>
      </c>
      <c r="CF92" s="275" t="s">
        <v>197</v>
      </c>
      <c r="CG92" s="273">
        <v>23</v>
      </c>
      <c r="CH92" s="274">
        <v>54</v>
      </c>
      <c r="CI92" s="275">
        <v>77</v>
      </c>
      <c r="CJ92" s="273">
        <v>18</v>
      </c>
      <c r="CK92" s="274">
        <v>18.2</v>
      </c>
      <c r="CL92" s="275">
        <v>18.100000000000001</v>
      </c>
      <c r="CM92" s="273">
        <v>23</v>
      </c>
      <c r="CN92" s="274">
        <v>54</v>
      </c>
      <c r="CO92" s="275">
        <v>77</v>
      </c>
      <c r="CP92" s="273">
        <v>59</v>
      </c>
      <c r="CQ92" s="274">
        <v>39</v>
      </c>
      <c r="CR92" s="275">
        <v>48</v>
      </c>
      <c r="CS92" s="273">
        <v>1778</v>
      </c>
      <c r="CT92" s="274">
        <v>1993</v>
      </c>
      <c r="CU92" s="275">
        <v>3771</v>
      </c>
      <c r="CV92" s="273">
        <v>61</v>
      </c>
      <c r="CW92" s="274">
        <v>42</v>
      </c>
      <c r="CX92" s="275">
        <v>51</v>
      </c>
      <c r="CY92" s="273">
        <v>1778</v>
      </c>
      <c r="CZ92" s="274">
        <v>1993</v>
      </c>
      <c r="DA92" s="275">
        <v>3771</v>
      </c>
      <c r="DB92" s="273">
        <v>34.1</v>
      </c>
      <c r="DC92" s="274">
        <v>31.3</v>
      </c>
      <c r="DD92" s="275">
        <v>32.6</v>
      </c>
      <c r="DE92" s="273">
        <v>1778</v>
      </c>
      <c r="DF92" s="274">
        <v>1993</v>
      </c>
      <c r="DG92" s="275">
        <v>3771</v>
      </c>
    </row>
    <row r="93" spans="1:111" x14ac:dyDescent="0.35">
      <c r="A93" t="s">
        <v>69</v>
      </c>
      <c r="B93" t="s">
        <v>314</v>
      </c>
      <c r="C93" t="s">
        <v>309</v>
      </c>
      <c r="D93" s="273">
        <v>54</v>
      </c>
      <c r="E93" s="274">
        <v>40</v>
      </c>
      <c r="F93" s="275">
        <v>47</v>
      </c>
      <c r="G93" s="273">
        <v>2071</v>
      </c>
      <c r="H93" s="274">
        <v>1857</v>
      </c>
      <c r="I93" s="275">
        <v>3928</v>
      </c>
      <c r="J93" s="273">
        <v>58</v>
      </c>
      <c r="K93" s="274">
        <v>44</v>
      </c>
      <c r="L93" s="275">
        <v>51</v>
      </c>
      <c r="M93" s="273">
        <v>2071</v>
      </c>
      <c r="N93" s="274">
        <v>1857</v>
      </c>
      <c r="O93" s="275">
        <v>3928</v>
      </c>
      <c r="P93" s="273">
        <v>33.4</v>
      </c>
      <c r="Q93" s="274">
        <v>31.4</v>
      </c>
      <c r="R93" s="275">
        <v>32.5</v>
      </c>
      <c r="S93" s="273">
        <v>2071</v>
      </c>
      <c r="T93" s="274">
        <v>1857</v>
      </c>
      <c r="U93" s="275">
        <v>3928</v>
      </c>
      <c r="V93" s="273">
        <v>13</v>
      </c>
      <c r="W93" s="274">
        <v>6</v>
      </c>
      <c r="X93" s="275">
        <v>9</v>
      </c>
      <c r="Y93" s="273">
        <v>105</v>
      </c>
      <c r="Z93" s="274">
        <v>181</v>
      </c>
      <c r="AA93" s="275">
        <v>286</v>
      </c>
      <c r="AB93" s="273">
        <v>13</v>
      </c>
      <c r="AC93" s="274">
        <v>10</v>
      </c>
      <c r="AD93" s="275">
        <v>12</v>
      </c>
      <c r="AE93" s="273">
        <v>105</v>
      </c>
      <c r="AF93" s="274">
        <v>181</v>
      </c>
      <c r="AG93" s="275">
        <v>286</v>
      </c>
      <c r="AH93" s="273">
        <v>25.6</v>
      </c>
      <c r="AI93" s="274">
        <v>25</v>
      </c>
      <c r="AJ93" s="275">
        <v>25.2</v>
      </c>
      <c r="AK93" s="273">
        <v>105</v>
      </c>
      <c r="AL93" s="274">
        <v>181</v>
      </c>
      <c r="AM93" s="275">
        <v>286</v>
      </c>
      <c r="AN93" s="273">
        <v>27</v>
      </c>
      <c r="AO93" s="274">
        <v>12</v>
      </c>
      <c r="AP93" s="275">
        <v>15</v>
      </c>
      <c r="AQ93" s="273">
        <v>67</v>
      </c>
      <c r="AR93" s="274">
        <v>204</v>
      </c>
      <c r="AS93" s="275">
        <v>271</v>
      </c>
      <c r="AT93" s="273">
        <v>28</v>
      </c>
      <c r="AU93" s="274">
        <v>12</v>
      </c>
      <c r="AV93" s="275">
        <v>16</v>
      </c>
      <c r="AW93" s="273">
        <v>67</v>
      </c>
      <c r="AX93" s="274">
        <v>204</v>
      </c>
      <c r="AY93" s="275">
        <v>271</v>
      </c>
      <c r="AZ93" s="273">
        <v>26.2</v>
      </c>
      <c r="BA93" s="274">
        <v>24.1</v>
      </c>
      <c r="BB93" s="275">
        <v>24.6</v>
      </c>
      <c r="BC93" s="273">
        <v>67</v>
      </c>
      <c r="BD93" s="274">
        <v>204</v>
      </c>
      <c r="BE93" s="275">
        <v>271</v>
      </c>
      <c r="BF93" s="273">
        <v>19</v>
      </c>
      <c r="BG93" s="274">
        <v>9</v>
      </c>
      <c r="BH93" s="275">
        <v>12</v>
      </c>
      <c r="BI93" s="273">
        <v>172</v>
      </c>
      <c r="BJ93" s="274">
        <v>385</v>
      </c>
      <c r="BK93" s="275">
        <v>557</v>
      </c>
      <c r="BL93" s="273">
        <v>19</v>
      </c>
      <c r="BM93" s="274">
        <v>11</v>
      </c>
      <c r="BN93" s="275">
        <v>14</v>
      </c>
      <c r="BO93" s="273">
        <v>172</v>
      </c>
      <c r="BP93" s="274">
        <v>385</v>
      </c>
      <c r="BQ93" s="275">
        <v>557</v>
      </c>
      <c r="BR93" s="273">
        <v>25.8</v>
      </c>
      <c r="BS93" s="274">
        <v>24.5</v>
      </c>
      <c r="BT93" s="275">
        <v>24.9</v>
      </c>
      <c r="BU93" s="273">
        <v>172</v>
      </c>
      <c r="BV93" s="274">
        <v>385</v>
      </c>
      <c r="BW93" s="275">
        <v>557</v>
      </c>
      <c r="BX93" s="273" t="s">
        <v>197</v>
      </c>
      <c r="BY93" s="274" t="s">
        <v>197</v>
      </c>
      <c r="BZ93" s="275" t="s">
        <v>197</v>
      </c>
      <c r="CA93" s="273">
        <v>6</v>
      </c>
      <c r="CB93" s="274">
        <v>27</v>
      </c>
      <c r="CC93" s="275">
        <v>33</v>
      </c>
      <c r="CD93" s="273" t="s">
        <v>197</v>
      </c>
      <c r="CE93" s="274" t="s">
        <v>197</v>
      </c>
      <c r="CF93" s="275" t="s">
        <v>197</v>
      </c>
      <c r="CG93" s="273">
        <v>6</v>
      </c>
      <c r="CH93" s="274">
        <v>27</v>
      </c>
      <c r="CI93" s="275">
        <v>33</v>
      </c>
      <c r="CJ93" s="273">
        <v>17</v>
      </c>
      <c r="CK93" s="274">
        <v>18.7</v>
      </c>
      <c r="CL93" s="275">
        <v>18.399999999999999</v>
      </c>
      <c r="CM93" s="273">
        <v>6</v>
      </c>
      <c r="CN93" s="274">
        <v>27</v>
      </c>
      <c r="CO93" s="275">
        <v>33</v>
      </c>
      <c r="CP93" s="273">
        <v>51</v>
      </c>
      <c r="CQ93" s="274">
        <v>34</v>
      </c>
      <c r="CR93" s="275">
        <v>42</v>
      </c>
      <c r="CS93" s="273">
        <v>2279</v>
      </c>
      <c r="CT93" s="274">
        <v>2302</v>
      </c>
      <c r="CU93" s="275">
        <v>4581</v>
      </c>
      <c r="CV93" s="273">
        <v>54</v>
      </c>
      <c r="CW93" s="274">
        <v>37</v>
      </c>
      <c r="CX93" s="275">
        <v>46</v>
      </c>
      <c r="CY93" s="273">
        <v>2279</v>
      </c>
      <c r="CZ93" s="274">
        <v>2302</v>
      </c>
      <c r="DA93" s="275">
        <v>4581</v>
      </c>
      <c r="DB93" s="273">
        <v>32.700000000000003</v>
      </c>
      <c r="DC93" s="274">
        <v>29.9</v>
      </c>
      <c r="DD93" s="275">
        <v>31.3</v>
      </c>
      <c r="DE93" s="273">
        <v>2279</v>
      </c>
      <c r="DF93" s="274">
        <v>2302</v>
      </c>
      <c r="DG93" s="275">
        <v>4581</v>
      </c>
    </row>
    <row r="94" spans="1:111" x14ac:dyDescent="0.35">
      <c r="A94" t="s">
        <v>71</v>
      </c>
      <c r="B94" t="s">
        <v>316</v>
      </c>
      <c r="C94" t="s">
        <v>309</v>
      </c>
      <c r="D94" s="273">
        <v>65</v>
      </c>
      <c r="E94" s="274">
        <v>50</v>
      </c>
      <c r="F94" s="275">
        <v>58</v>
      </c>
      <c r="G94" s="273">
        <v>1195</v>
      </c>
      <c r="H94" s="274">
        <v>1161</v>
      </c>
      <c r="I94" s="275">
        <v>2356</v>
      </c>
      <c r="J94" s="273">
        <v>68</v>
      </c>
      <c r="K94" s="274">
        <v>54</v>
      </c>
      <c r="L94" s="275">
        <v>61</v>
      </c>
      <c r="M94" s="273">
        <v>1195</v>
      </c>
      <c r="N94" s="274">
        <v>1161</v>
      </c>
      <c r="O94" s="275">
        <v>2356</v>
      </c>
      <c r="P94" s="273">
        <v>36</v>
      </c>
      <c r="Q94" s="274">
        <v>33.5</v>
      </c>
      <c r="R94" s="275">
        <v>34.799999999999997</v>
      </c>
      <c r="S94" s="273">
        <v>1195</v>
      </c>
      <c r="T94" s="274">
        <v>1161</v>
      </c>
      <c r="U94" s="275">
        <v>2356</v>
      </c>
      <c r="V94" s="273" t="s">
        <v>197</v>
      </c>
      <c r="W94" s="274" t="s">
        <v>197</v>
      </c>
      <c r="X94" s="275">
        <v>6</v>
      </c>
      <c r="Y94" s="273">
        <v>29</v>
      </c>
      <c r="Z94" s="274">
        <v>66</v>
      </c>
      <c r="AA94" s="275">
        <v>95</v>
      </c>
      <c r="AB94" s="273">
        <v>17</v>
      </c>
      <c r="AC94" s="274">
        <v>8</v>
      </c>
      <c r="AD94" s="275">
        <v>11</v>
      </c>
      <c r="AE94" s="273">
        <v>29</v>
      </c>
      <c r="AF94" s="274">
        <v>66</v>
      </c>
      <c r="AG94" s="275">
        <v>95</v>
      </c>
      <c r="AH94" s="273">
        <v>25.4</v>
      </c>
      <c r="AI94" s="274">
        <v>24.8</v>
      </c>
      <c r="AJ94" s="275">
        <v>25</v>
      </c>
      <c r="AK94" s="273">
        <v>29</v>
      </c>
      <c r="AL94" s="274">
        <v>66</v>
      </c>
      <c r="AM94" s="275">
        <v>95</v>
      </c>
      <c r="AN94" s="273" t="s">
        <v>197</v>
      </c>
      <c r="AO94" s="274" t="s">
        <v>197</v>
      </c>
      <c r="AP94" s="275">
        <v>12</v>
      </c>
      <c r="AQ94" s="273">
        <v>37</v>
      </c>
      <c r="AR94" s="274">
        <v>107</v>
      </c>
      <c r="AS94" s="275">
        <v>144</v>
      </c>
      <c r="AT94" s="273">
        <v>24</v>
      </c>
      <c r="AU94" s="274">
        <v>9</v>
      </c>
      <c r="AV94" s="275">
        <v>13</v>
      </c>
      <c r="AW94" s="273">
        <v>37</v>
      </c>
      <c r="AX94" s="274">
        <v>107</v>
      </c>
      <c r="AY94" s="275">
        <v>144</v>
      </c>
      <c r="AZ94" s="273">
        <v>27.1</v>
      </c>
      <c r="BA94" s="274">
        <v>23.5</v>
      </c>
      <c r="BB94" s="275">
        <v>24.5</v>
      </c>
      <c r="BC94" s="273">
        <v>37</v>
      </c>
      <c r="BD94" s="274">
        <v>107</v>
      </c>
      <c r="BE94" s="275">
        <v>144</v>
      </c>
      <c r="BF94" s="273">
        <v>18</v>
      </c>
      <c r="BG94" s="274">
        <v>6</v>
      </c>
      <c r="BH94" s="275">
        <v>10</v>
      </c>
      <c r="BI94" s="273">
        <v>66</v>
      </c>
      <c r="BJ94" s="274">
        <v>173</v>
      </c>
      <c r="BK94" s="275">
        <v>239</v>
      </c>
      <c r="BL94" s="273">
        <v>21</v>
      </c>
      <c r="BM94" s="274">
        <v>9</v>
      </c>
      <c r="BN94" s="275">
        <v>12</v>
      </c>
      <c r="BO94" s="273">
        <v>66</v>
      </c>
      <c r="BP94" s="274">
        <v>173</v>
      </c>
      <c r="BQ94" s="275">
        <v>239</v>
      </c>
      <c r="BR94" s="273">
        <v>26.4</v>
      </c>
      <c r="BS94" s="274">
        <v>24</v>
      </c>
      <c r="BT94" s="275">
        <v>24.7</v>
      </c>
      <c r="BU94" s="273">
        <v>66</v>
      </c>
      <c r="BV94" s="274">
        <v>173</v>
      </c>
      <c r="BW94" s="275">
        <v>239</v>
      </c>
      <c r="BX94" s="273" t="s">
        <v>197</v>
      </c>
      <c r="BY94" s="274" t="s">
        <v>197</v>
      </c>
      <c r="BZ94" s="275" t="s">
        <v>197</v>
      </c>
      <c r="CA94" s="273">
        <v>7</v>
      </c>
      <c r="CB94" s="274">
        <v>24</v>
      </c>
      <c r="CC94" s="275">
        <v>31</v>
      </c>
      <c r="CD94" s="273" t="s">
        <v>197</v>
      </c>
      <c r="CE94" s="274" t="s">
        <v>197</v>
      </c>
      <c r="CF94" s="275" t="s">
        <v>197</v>
      </c>
      <c r="CG94" s="273">
        <v>7</v>
      </c>
      <c r="CH94" s="274">
        <v>24</v>
      </c>
      <c r="CI94" s="275">
        <v>31</v>
      </c>
      <c r="CJ94" s="273">
        <v>20.100000000000001</v>
      </c>
      <c r="CK94" s="274">
        <v>18.399999999999999</v>
      </c>
      <c r="CL94" s="275">
        <v>18.8</v>
      </c>
      <c r="CM94" s="273">
        <v>7</v>
      </c>
      <c r="CN94" s="274">
        <v>24</v>
      </c>
      <c r="CO94" s="275">
        <v>31</v>
      </c>
      <c r="CP94" s="273">
        <v>62</v>
      </c>
      <c r="CQ94" s="274">
        <v>43</v>
      </c>
      <c r="CR94" s="275">
        <v>53</v>
      </c>
      <c r="CS94" s="273">
        <v>1297</v>
      </c>
      <c r="CT94" s="274">
        <v>1373</v>
      </c>
      <c r="CU94" s="275">
        <v>2670</v>
      </c>
      <c r="CV94" s="273">
        <v>65</v>
      </c>
      <c r="CW94" s="274">
        <v>48</v>
      </c>
      <c r="CX94" s="275">
        <v>56</v>
      </c>
      <c r="CY94" s="273">
        <v>1297</v>
      </c>
      <c r="CZ94" s="274">
        <v>1373</v>
      </c>
      <c r="DA94" s="275">
        <v>2670</v>
      </c>
      <c r="DB94" s="273">
        <v>35.4</v>
      </c>
      <c r="DC94" s="274">
        <v>32</v>
      </c>
      <c r="DD94" s="275">
        <v>33.700000000000003</v>
      </c>
      <c r="DE94" s="273">
        <v>1297</v>
      </c>
      <c r="DF94" s="274">
        <v>1373</v>
      </c>
      <c r="DG94" s="275">
        <v>2670</v>
      </c>
    </row>
    <row r="95" spans="1:111" x14ac:dyDescent="0.35">
      <c r="A95" t="s">
        <v>75</v>
      </c>
      <c r="B95" t="s">
        <v>320</v>
      </c>
      <c r="C95" t="s">
        <v>309</v>
      </c>
      <c r="D95" s="273">
        <v>54</v>
      </c>
      <c r="E95" s="274">
        <v>40</v>
      </c>
      <c r="F95" s="275">
        <v>47</v>
      </c>
      <c r="G95" s="273">
        <v>1628</v>
      </c>
      <c r="H95" s="274">
        <v>1617</v>
      </c>
      <c r="I95" s="275">
        <v>3245</v>
      </c>
      <c r="J95" s="273">
        <v>58</v>
      </c>
      <c r="K95" s="274">
        <v>43</v>
      </c>
      <c r="L95" s="275">
        <v>50</v>
      </c>
      <c r="M95" s="273">
        <v>1628</v>
      </c>
      <c r="N95" s="274">
        <v>1617</v>
      </c>
      <c r="O95" s="275">
        <v>3245</v>
      </c>
      <c r="P95" s="273">
        <v>33.5</v>
      </c>
      <c r="Q95" s="274">
        <v>31.2</v>
      </c>
      <c r="R95" s="275">
        <v>32.4</v>
      </c>
      <c r="S95" s="273">
        <v>1628</v>
      </c>
      <c r="T95" s="274">
        <v>1617</v>
      </c>
      <c r="U95" s="275">
        <v>3245</v>
      </c>
      <c r="V95" s="273" t="s">
        <v>197</v>
      </c>
      <c r="W95" s="274" t="s">
        <v>197</v>
      </c>
      <c r="X95" s="275">
        <v>9</v>
      </c>
      <c r="Y95" s="273">
        <v>55</v>
      </c>
      <c r="Z95" s="274">
        <v>150</v>
      </c>
      <c r="AA95" s="275">
        <v>205</v>
      </c>
      <c r="AB95" s="273" t="s">
        <v>197</v>
      </c>
      <c r="AC95" s="274" t="s">
        <v>197</v>
      </c>
      <c r="AD95" s="275">
        <v>11</v>
      </c>
      <c r="AE95" s="273">
        <v>55</v>
      </c>
      <c r="AF95" s="274">
        <v>150</v>
      </c>
      <c r="AG95" s="275">
        <v>205</v>
      </c>
      <c r="AH95" s="273">
        <v>22.1</v>
      </c>
      <c r="AI95" s="274">
        <v>23.4</v>
      </c>
      <c r="AJ95" s="275">
        <v>23.1</v>
      </c>
      <c r="AK95" s="273">
        <v>55</v>
      </c>
      <c r="AL95" s="274">
        <v>150</v>
      </c>
      <c r="AM95" s="275">
        <v>205</v>
      </c>
      <c r="AN95" s="273" t="s">
        <v>197</v>
      </c>
      <c r="AO95" s="274" t="s">
        <v>197</v>
      </c>
      <c r="AP95" s="275">
        <v>6</v>
      </c>
      <c r="AQ95" s="273">
        <v>13</v>
      </c>
      <c r="AR95" s="274">
        <v>49</v>
      </c>
      <c r="AS95" s="275">
        <v>62</v>
      </c>
      <c r="AT95" s="273" t="s">
        <v>197</v>
      </c>
      <c r="AU95" s="274" t="s">
        <v>197</v>
      </c>
      <c r="AV95" s="275">
        <v>6</v>
      </c>
      <c r="AW95" s="273">
        <v>13</v>
      </c>
      <c r="AX95" s="274">
        <v>49</v>
      </c>
      <c r="AY95" s="275">
        <v>62</v>
      </c>
      <c r="AZ95" s="273">
        <v>20.9</v>
      </c>
      <c r="BA95" s="274">
        <v>20.7</v>
      </c>
      <c r="BB95" s="275">
        <v>20.7</v>
      </c>
      <c r="BC95" s="273">
        <v>13</v>
      </c>
      <c r="BD95" s="274">
        <v>49</v>
      </c>
      <c r="BE95" s="275">
        <v>62</v>
      </c>
      <c r="BF95" s="273">
        <v>9</v>
      </c>
      <c r="BG95" s="274">
        <v>9</v>
      </c>
      <c r="BH95" s="275">
        <v>9</v>
      </c>
      <c r="BI95" s="273">
        <v>68</v>
      </c>
      <c r="BJ95" s="274">
        <v>199</v>
      </c>
      <c r="BK95" s="275">
        <v>267</v>
      </c>
      <c r="BL95" s="273">
        <v>9</v>
      </c>
      <c r="BM95" s="274">
        <v>11</v>
      </c>
      <c r="BN95" s="275">
        <v>10</v>
      </c>
      <c r="BO95" s="273">
        <v>68</v>
      </c>
      <c r="BP95" s="274">
        <v>199</v>
      </c>
      <c r="BQ95" s="275">
        <v>267</v>
      </c>
      <c r="BR95" s="273">
        <v>21.9</v>
      </c>
      <c r="BS95" s="274">
        <v>22.8</v>
      </c>
      <c r="BT95" s="275">
        <v>22.5</v>
      </c>
      <c r="BU95" s="273">
        <v>68</v>
      </c>
      <c r="BV95" s="274">
        <v>199</v>
      </c>
      <c r="BW95" s="275">
        <v>267</v>
      </c>
      <c r="BX95" s="273" t="s">
        <v>197</v>
      </c>
      <c r="BY95" s="274" t="s">
        <v>197</v>
      </c>
      <c r="BZ95" s="275" t="s">
        <v>197</v>
      </c>
      <c r="CA95" s="273">
        <v>16</v>
      </c>
      <c r="CB95" s="274">
        <v>31</v>
      </c>
      <c r="CC95" s="275">
        <v>47</v>
      </c>
      <c r="CD95" s="273" t="s">
        <v>197</v>
      </c>
      <c r="CE95" s="274" t="s">
        <v>197</v>
      </c>
      <c r="CF95" s="275" t="s">
        <v>197</v>
      </c>
      <c r="CG95" s="273">
        <v>16</v>
      </c>
      <c r="CH95" s="274">
        <v>31</v>
      </c>
      <c r="CI95" s="275">
        <v>47</v>
      </c>
      <c r="CJ95" s="273">
        <v>17.899999999999999</v>
      </c>
      <c r="CK95" s="274">
        <v>19.600000000000001</v>
      </c>
      <c r="CL95" s="275">
        <v>19</v>
      </c>
      <c r="CM95" s="273">
        <v>16</v>
      </c>
      <c r="CN95" s="274">
        <v>31</v>
      </c>
      <c r="CO95" s="275">
        <v>47</v>
      </c>
      <c r="CP95" s="273">
        <v>52</v>
      </c>
      <c r="CQ95" s="274">
        <v>35</v>
      </c>
      <c r="CR95" s="275">
        <v>43</v>
      </c>
      <c r="CS95" s="273">
        <v>1735</v>
      </c>
      <c r="CT95" s="274">
        <v>1890</v>
      </c>
      <c r="CU95" s="275">
        <v>3625</v>
      </c>
      <c r="CV95" s="273">
        <v>55</v>
      </c>
      <c r="CW95" s="274">
        <v>39</v>
      </c>
      <c r="CX95" s="275">
        <v>46</v>
      </c>
      <c r="CY95" s="273">
        <v>1735</v>
      </c>
      <c r="CZ95" s="274">
        <v>1890</v>
      </c>
      <c r="DA95" s="275">
        <v>3625</v>
      </c>
      <c r="DB95" s="273">
        <v>32.9</v>
      </c>
      <c r="DC95" s="274">
        <v>30</v>
      </c>
      <c r="DD95" s="275">
        <v>31.4</v>
      </c>
      <c r="DE95" s="273">
        <v>1735</v>
      </c>
      <c r="DF95" s="274">
        <v>1890</v>
      </c>
      <c r="DG95" s="275">
        <v>3625</v>
      </c>
    </row>
    <row r="96" spans="1:111" x14ac:dyDescent="0.35">
      <c r="A96" t="s">
        <v>77</v>
      </c>
      <c r="B96" t="s">
        <v>322</v>
      </c>
      <c r="C96" t="s">
        <v>309</v>
      </c>
      <c r="D96" s="273">
        <v>54</v>
      </c>
      <c r="E96" s="274">
        <v>39</v>
      </c>
      <c r="F96" s="275">
        <v>47</v>
      </c>
      <c r="G96" s="273">
        <v>1395</v>
      </c>
      <c r="H96" s="274">
        <v>1368</v>
      </c>
      <c r="I96" s="275">
        <v>2763</v>
      </c>
      <c r="J96" s="273">
        <v>57</v>
      </c>
      <c r="K96" s="274">
        <v>42</v>
      </c>
      <c r="L96" s="275">
        <v>49</v>
      </c>
      <c r="M96" s="273">
        <v>1395</v>
      </c>
      <c r="N96" s="274">
        <v>1368</v>
      </c>
      <c r="O96" s="275">
        <v>2763</v>
      </c>
      <c r="P96" s="273">
        <v>33.200000000000003</v>
      </c>
      <c r="Q96" s="274">
        <v>31.1</v>
      </c>
      <c r="R96" s="275">
        <v>32.200000000000003</v>
      </c>
      <c r="S96" s="273">
        <v>1395</v>
      </c>
      <c r="T96" s="274">
        <v>1368</v>
      </c>
      <c r="U96" s="275">
        <v>2763</v>
      </c>
      <c r="V96" s="273">
        <v>19</v>
      </c>
      <c r="W96" s="274">
        <v>2</v>
      </c>
      <c r="X96" s="275">
        <v>7</v>
      </c>
      <c r="Y96" s="273">
        <v>54</v>
      </c>
      <c r="Z96" s="274">
        <v>125</v>
      </c>
      <c r="AA96" s="275">
        <v>179</v>
      </c>
      <c r="AB96" s="273">
        <v>19</v>
      </c>
      <c r="AC96" s="274">
        <v>4</v>
      </c>
      <c r="AD96" s="275">
        <v>8</v>
      </c>
      <c r="AE96" s="273">
        <v>54</v>
      </c>
      <c r="AF96" s="274">
        <v>125</v>
      </c>
      <c r="AG96" s="275">
        <v>179</v>
      </c>
      <c r="AH96" s="273">
        <v>25.5</v>
      </c>
      <c r="AI96" s="274">
        <v>23.9</v>
      </c>
      <c r="AJ96" s="275">
        <v>24.4</v>
      </c>
      <c r="AK96" s="273">
        <v>54</v>
      </c>
      <c r="AL96" s="274">
        <v>125</v>
      </c>
      <c r="AM96" s="275">
        <v>179</v>
      </c>
      <c r="AN96" s="273">
        <v>13</v>
      </c>
      <c r="AO96" s="274">
        <v>5</v>
      </c>
      <c r="AP96" s="275">
        <v>7</v>
      </c>
      <c r="AQ96" s="273">
        <v>32</v>
      </c>
      <c r="AR96" s="274">
        <v>78</v>
      </c>
      <c r="AS96" s="275">
        <v>110</v>
      </c>
      <c r="AT96" s="273">
        <v>13</v>
      </c>
      <c r="AU96" s="274">
        <v>8</v>
      </c>
      <c r="AV96" s="275">
        <v>9</v>
      </c>
      <c r="AW96" s="273">
        <v>32</v>
      </c>
      <c r="AX96" s="274">
        <v>78</v>
      </c>
      <c r="AY96" s="275">
        <v>110</v>
      </c>
      <c r="AZ96" s="273">
        <v>23</v>
      </c>
      <c r="BA96" s="274">
        <v>22.5</v>
      </c>
      <c r="BB96" s="275">
        <v>22.7</v>
      </c>
      <c r="BC96" s="273">
        <v>32</v>
      </c>
      <c r="BD96" s="274">
        <v>78</v>
      </c>
      <c r="BE96" s="275">
        <v>110</v>
      </c>
      <c r="BF96" s="273">
        <v>16</v>
      </c>
      <c r="BG96" s="274">
        <v>3</v>
      </c>
      <c r="BH96" s="275">
        <v>7</v>
      </c>
      <c r="BI96" s="273">
        <v>86</v>
      </c>
      <c r="BJ96" s="274">
        <v>203</v>
      </c>
      <c r="BK96" s="275">
        <v>289</v>
      </c>
      <c r="BL96" s="273">
        <v>16</v>
      </c>
      <c r="BM96" s="274">
        <v>5</v>
      </c>
      <c r="BN96" s="275">
        <v>9</v>
      </c>
      <c r="BO96" s="273">
        <v>86</v>
      </c>
      <c r="BP96" s="274">
        <v>203</v>
      </c>
      <c r="BQ96" s="275">
        <v>289</v>
      </c>
      <c r="BR96" s="273">
        <v>24.5</v>
      </c>
      <c r="BS96" s="274">
        <v>23.4</v>
      </c>
      <c r="BT96" s="275">
        <v>23.7</v>
      </c>
      <c r="BU96" s="273">
        <v>86</v>
      </c>
      <c r="BV96" s="274">
        <v>203</v>
      </c>
      <c r="BW96" s="275">
        <v>289</v>
      </c>
      <c r="BX96" s="273" t="s">
        <v>197</v>
      </c>
      <c r="BY96" s="274" t="s">
        <v>197</v>
      </c>
      <c r="BZ96" s="275" t="s">
        <v>197</v>
      </c>
      <c r="CA96" s="273">
        <v>13</v>
      </c>
      <c r="CB96" s="274">
        <v>31</v>
      </c>
      <c r="CC96" s="275">
        <v>44</v>
      </c>
      <c r="CD96" s="273" t="s">
        <v>197</v>
      </c>
      <c r="CE96" s="274" t="s">
        <v>197</v>
      </c>
      <c r="CF96" s="275" t="s">
        <v>197</v>
      </c>
      <c r="CG96" s="273">
        <v>13</v>
      </c>
      <c r="CH96" s="274">
        <v>31</v>
      </c>
      <c r="CI96" s="275">
        <v>44</v>
      </c>
      <c r="CJ96" s="273">
        <v>20.3</v>
      </c>
      <c r="CK96" s="274">
        <v>19.2</v>
      </c>
      <c r="CL96" s="275">
        <v>19.5</v>
      </c>
      <c r="CM96" s="273">
        <v>13</v>
      </c>
      <c r="CN96" s="274">
        <v>31</v>
      </c>
      <c r="CO96" s="275">
        <v>44</v>
      </c>
      <c r="CP96" s="273">
        <v>51</v>
      </c>
      <c r="CQ96" s="274">
        <v>33</v>
      </c>
      <c r="CR96" s="275">
        <v>42</v>
      </c>
      <c r="CS96" s="273">
        <v>1524</v>
      </c>
      <c r="CT96" s="274">
        <v>1638</v>
      </c>
      <c r="CU96" s="275">
        <v>3162</v>
      </c>
      <c r="CV96" s="273">
        <v>53</v>
      </c>
      <c r="CW96" s="274">
        <v>36</v>
      </c>
      <c r="CX96" s="275">
        <v>44</v>
      </c>
      <c r="CY96" s="273">
        <v>1524</v>
      </c>
      <c r="CZ96" s="274">
        <v>1638</v>
      </c>
      <c r="DA96" s="275">
        <v>3162</v>
      </c>
      <c r="DB96" s="273">
        <v>32.5</v>
      </c>
      <c r="DC96" s="274">
        <v>29.8</v>
      </c>
      <c r="DD96" s="275">
        <v>31.1</v>
      </c>
      <c r="DE96" s="273">
        <v>1524</v>
      </c>
      <c r="DF96" s="274">
        <v>1638</v>
      </c>
      <c r="DG96" s="275">
        <v>3162</v>
      </c>
    </row>
    <row r="97" spans="1:111" x14ac:dyDescent="0.35">
      <c r="A97" t="s">
        <v>40</v>
      </c>
      <c r="B97" t="s">
        <v>285</v>
      </c>
      <c r="C97" t="s">
        <v>408</v>
      </c>
      <c r="D97" s="273">
        <v>55</v>
      </c>
      <c r="E97" s="274">
        <v>40</v>
      </c>
      <c r="F97" s="275">
        <v>48</v>
      </c>
      <c r="G97" s="273">
        <v>3448</v>
      </c>
      <c r="H97" s="274">
        <v>3450</v>
      </c>
      <c r="I97" s="275">
        <v>6898</v>
      </c>
      <c r="J97" s="273">
        <v>61</v>
      </c>
      <c r="K97" s="274">
        <v>46</v>
      </c>
      <c r="L97" s="275">
        <v>53</v>
      </c>
      <c r="M97" s="273">
        <v>3448</v>
      </c>
      <c r="N97" s="274">
        <v>3450</v>
      </c>
      <c r="O97" s="275">
        <v>6898</v>
      </c>
      <c r="P97" s="273">
        <v>33</v>
      </c>
      <c r="Q97" s="274">
        <v>30.9</v>
      </c>
      <c r="R97" s="275">
        <v>32</v>
      </c>
      <c r="S97" s="273">
        <v>3448</v>
      </c>
      <c r="T97" s="274">
        <v>3450</v>
      </c>
      <c r="U97" s="275">
        <v>6898</v>
      </c>
      <c r="V97" s="273">
        <v>23</v>
      </c>
      <c r="W97" s="274">
        <v>19</v>
      </c>
      <c r="X97" s="275">
        <v>20</v>
      </c>
      <c r="Y97" s="273">
        <v>141</v>
      </c>
      <c r="Z97" s="274">
        <v>225</v>
      </c>
      <c r="AA97" s="275">
        <v>366</v>
      </c>
      <c r="AB97" s="273">
        <v>26</v>
      </c>
      <c r="AC97" s="274">
        <v>20</v>
      </c>
      <c r="AD97" s="275">
        <v>22</v>
      </c>
      <c r="AE97" s="273">
        <v>141</v>
      </c>
      <c r="AF97" s="274">
        <v>225</v>
      </c>
      <c r="AG97" s="275">
        <v>366</v>
      </c>
      <c r="AH97" s="273">
        <v>26.3</v>
      </c>
      <c r="AI97" s="274">
        <v>25.1</v>
      </c>
      <c r="AJ97" s="275">
        <v>25.6</v>
      </c>
      <c r="AK97" s="273">
        <v>141</v>
      </c>
      <c r="AL97" s="274">
        <v>225</v>
      </c>
      <c r="AM97" s="275">
        <v>366</v>
      </c>
      <c r="AN97" s="273">
        <v>14</v>
      </c>
      <c r="AO97" s="274">
        <v>10</v>
      </c>
      <c r="AP97" s="275">
        <v>12</v>
      </c>
      <c r="AQ97" s="273">
        <v>118</v>
      </c>
      <c r="AR97" s="274">
        <v>260</v>
      </c>
      <c r="AS97" s="275">
        <v>378</v>
      </c>
      <c r="AT97" s="273">
        <v>15</v>
      </c>
      <c r="AU97" s="274">
        <v>12</v>
      </c>
      <c r="AV97" s="275">
        <v>13</v>
      </c>
      <c r="AW97" s="273">
        <v>118</v>
      </c>
      <c r="AX97" s="274">
        <v>260</v>
      </c>
      <c r="AY97" s="275">
        <v>378</v>
      </c>
      <c r="AZ97" s="273">
        <v>24.2</v>
      </c>
      <c r="BA97" s="274">
        <v>23.2</v>
      </c>
      <c r="BB97" s="275">
        <v>23.5</v>
      </c>
      <c r="BC97" s="273">
        <v>118</v>
      </c>
      <c r="BD97" s="274">
        <v>260</v>
      </c>
      <c r="BE97" s="275">
        <v>378</v>
      </c>
      <c r="BF97" s="273">
        <v>19</v>
      </c>
      <c r="BG97" s="274">
        <v>14</v>
      </c>
      <c r="BH97" s="275">
        <v>16</v>
      </c>
      <c r="BI97" s="273">
        <v>259</v>
      </c>
      <c r="BJ97" s="274">
        <v>485</v>
      </c>
      <c r="BK97" s="275">
        <v>744</v>
      </c>
      <c r="BL97" s="273">
        <v>21</v>
      </c>
      <c r="BM97" s="274">
        <v>16</v>
      </c>
      <c r="BN97" s="275">
        <v>18</v>
      </c>
      <c r="BO97" s="273">
        <v>259</v>
      </c>
      <c r="BP97" s="274">
        <v>485</v>
      </c>
      <c r="BQ97" s="275">
        <v>744</v>
      </c>
      <c r="BR97" s="273">
        <v>25.3</v>
      </c>
      <c r="BS97" s="274">
        <v>24</v>
      </c>
      <c r="BT97" s="275">
        <v>24.5</v>
      </c>
      <c r="BU97" s="273">
        <v>259</v>
      </c>
      <c r="BV97" s="274">
        <v>485</v>
      </c>
      <c r="BW97" s="275">
        <v>744</v>
      </c>
      <c r="BX97" s="273" t="s">
        <v>197</v>
      </c>
      <c r="BY97" s="274" t="s">
        <v>197</v>
      </c>
      <c r="BZ97" s="275" t="s">
        <v>197</v>
      </c>
      <c r="CA97" s="273">
        <v>30</v>
      </c>
      <c r="CB97" s="274">
        <v>57</v>
      </c>
      <c r="CC97" s="275">
        <v>87</v>
      </c>
      <c r="CD97" s="273" t="s">
        <v>197</v>
      </c>
      <c r="CE97" s="274" t="s">
        <v>197</v>
      </c>
      <c r="CF97" s="275" t="s">
        <v>197</v>
      </c>
      <c r="CG97" s="273">
        <v>30</v>
      </c>
      <c r="CH97" s="274">
        <v>57</v>
      </c>
      <c r="CI97" s="275">
        <v>87</v>
      </c>
      <c r="CJ97" s="273">
        <v>18.600000000000001</v>
      </c>
      <c r="CK97" s="274">
        <v>19</v>
      </c>
      <c r="CL97" s="275">
        <v>18.899999999999999</v>
      </c>
      <c r="CM97" s="273">
        <v>30</v>
      </c>
      <c r="CN97" s="274">
        <v>57</v>
      </c>
      <c r="CO97" s="275">
        <v>87</v>
      </c>
      <c r="CP97" s="273">
        <v>51</v>
      </c>
      <c r="CQ97" s="274">
        <v>36</v>
      </c>
      <c r="CR97" s="275">
        <v>44</v>
      </c>
      <c r="CS97" s="273">
        <v>3824</v>
      </c>
      <c r="CT97" s="274">
        <v>4053</v>
      </c>
      <c r="CU97" s="275">
        <v>7877</v>
      </c>
      <c r="CV97" s="273">
        <v>56</v>
      </c>
      <c r="CW97" s="274">
        <v>42</v>
      </c>
      <c r="CX97" s="275">
        <v>49</v>
      </c>
      <c r="CY97" s="273">
        <v>3824</v>
      </c>
      <c r="CZ97" s="274">
        <v>4053</v>
      </c>
      <c r="DA97" s="275">
        <v>7877</v>
      </c>
      <c r="DB97" s="273">
        <v>32.200000000000003</v>
      </c>
      <c r="DC97" s="274">
        <v>29.8</v>
      </c>
      <c r="DD97" s="275">
        <v>31</v>
      </c>
      <c r="DE97" s="273">
        <v>3824</v>
      </c>
      <c r="DF97" s="274">
        <v>4053</v>
      </c>
      <c r="DG97" s="275">
        <v>7877</v>
      </c>
    </row>
    <row r="98" spans="1:111" x14ac:dyDescent="0.35">
      <c r="A98" t="s">
        <v>41</v>
      </c>
      <c r="B98" t="s">
        <v>286</v>
      </c>
      <c r="C98" t="s">
        <v>408</v>
      </c>
      <c r="D98" s="273">
        <v>53</v>
      </c>
      <c r="E98" s="274">
        <v>37</v>
      </c>
      <c r="F98" s="275">
        <v>46</v>
      </c>
      <c r="G98" s="273">
        <v>1260</v>
      </c>
      <c r="H98" s="274">
        <v>1211</v>
      </c>
      <c r="I98" s="275">
        <v>2471</v>
      </c>
      <c r="J98" s="273">
        <v>56</v>
      </c>
      <c r="K98" s="274">
        <v>41</v>
      </c>
      <c r="L98" s="275">
        <v>49</v>
      </c>
      <c r="M98" s="273">
        <v>1260</v>
      </c>
      <c r="N98" s="274">
        <v>1211</v>
      </c>
      <c r="O98" s="275">
        <v>2471</v>
      </c>
      <c r="P98" s="273">
        <v>33.4</v>
      </c>
      <c r="Q98" s="274">
        <v>31.6</v>
      </c>
      <c r="R98" s="275">
        <v>32.6</v>
      </c>
      <c r="S98" s="273">
        <v>1260</v>
      </c>
      <c r="T98" s="274">
        <v>1211</v>
      </c>
      <c r="U98" s="275">
        <v>2471</v>
      </c>
      <c r="V98" s="273" t="s">
        <v>197</v>
      </c>
      <c r="W98" s="274" t="s">
        <v>197</v>
      </c>
      <c r="X98" s="275">
        <v>4</v>
      </c>
      <c r="Y98" s="273">
        <v>26</v>
      </c>
      <c r="Z98" s="274">
        <v>70</v>
      </c>
      <c r="AA98" s="275">
        <v>96</v>
      </c>
      <c r="AB98" s="273" t="s">
        <v>197</v>
      </c>
      <c r="AC98" s="274" t="s">
        <v>197</v>
      </c>
      <c r="AD98" s="275">
        <v>5</v>
      </c>
      <c r="AE98" s="273">
        <v>26</v>
      </c>
      <c r="AF98" s="274">
        <v>70</v>
      </c>
      <c r="AG98" s="275">
        <v>96</v>
      </c>
      <c r="AH98" s="273">
        <v>23</v>
      </c>
      <c r="AI98" s="274">
        <v>23.3</v>
      </c>
      <c r="AJ98" s="275">
        <v>23.2</v>
      </c>
      <c r="AK98" s="273">
        <v>26</v>
      </c>
      <c r="AL98" s="274">
        <v>70</v>
      </c>
      <c r="AM98" s="275">
        <v>96</v>
      </c>
      <c r="AN98" s="273" t="s">
        <v>197</v>
      </c>
      <c r="AO98" s="274" t="s">
        <v>197</v>
      </c>
      <c r="AP98" s="275">
        <v>13</v>
      </c>
      <c r="AQ98" s="273">
        <v>29</v>
      </c>
      <c r="AR98" s="274">
        <v>76</v>
      </c>
      <c r="AS98" s="275">
        <v>105</v>
      </c>
      <c r="AT98" s="273" t="s">
        <v>197</v>
      </c>
      <c r="AU98" s="274" t="s">
        <v>197</v>
      </c>
      <c r="AV98" s="275">
        <v>15</v>
      </c>
      <c r="AW98" s="273">
        <v>29</v>
      </c>
      <c r="AX98" s="274">
        <v>76</v>
      </c>
      <c r="AY98" s="275">
        <v>105</v>
      </c>
      <c r="AZ98" s="273">
        <v>26.5</v>
      </c>
      <c r="BA98" s="274">
        <v>24.1</v>
      </c>
      <c r="BB98" s="275">
        <v>24.8</v>
      </c>
      <c r="BC98" s="273">
        <v>29</v>
      </c>
      <c r="BD98" s="274">
        <v>76</v>
      </c>
      <c r="BE98" s="275">
        <v>105</v>
      </c>
      <c r="BF98" s="273">
        <v>18</v>
      </c>
      <c r="BG98" s="274">
        <v>5</v>
      </c>
      <c r="BH98" s="275">
        <v>9</v>
      </c>
      <c r="BI98" s="273">
        <v>55</v>
      </c>
      <c r="BJ98" s="274">
        <v>146</v>
      </c>
      <c r="BK98" s="275">
        <v>201</v>
      </c>
      <c r="BL98" s="273">
        <v>18</v>
      </c>
      <c r="BM98" s="274">
        <v>8</v>
      </c>
      <c r="BN98" s="275">
        <v>10</v>
      </c>
      <c r="BO98" s="273">
        <v>55</v>
      </c>
      <c r="BP98" s="274">
        <v>146</v>
      </c>
      <c r="BQ98" s="275">
        <v>201</v>
      </c>
      <c r="BR98" s="273">
        <v>24.8</v>
      </c>
      <c r="BS98" s="274">
        <v>23.7</v>
      </c>
      <c r="BT98" s="275">
        <v>24</v>
      </c>
      <c r="BU98" s="273">
        <v>55</v>
      </c>
      <c r="BV98" s="274">
        <v>146</v>
      </c>
      <c r="BW98" s="275">
        <v>201</v>
      </c>
      <c r="BX98" s="273" t="s">
        <v>197</v>
      </c>
      <c r="BY98" s="274" t="s">
        <v>197</v>
      </c>
      <c r="BZ98" s="275" t="s">
        <v>197</v>
      </c>
      <c r="CA98" s="273">
        <v>7</v>
      </c>
      <c r="CB98" s="274">
        <v>26</v>
      </c>
      <c r="CC98" s="275">
        <v>33</v>
      </c>
      <c r="CD98" s="273" t="s">
        <v>197</v>
      </c>
      <c r="CE98" s="274" t="s">
        <v>197</v>
      </c>
      <c r="CF98" s="275" t="s">
        <v>197</v>
      </c>
      <c r="CG98" s="273">
        <v>7</v>
      </c>
      <c r="CH98" s="274">
        <v>26</v>
      </c>
      <c r="CI98" s="275">
        <v>33</v>
      </c>
      <c r="CJ98" s="273">
        <v>18.899999999999999</v>
      </c>
      <c r="CK98" s="274">
        <v>19.8</v>
      </c>
      <c r="CL98" s="275">
        <v>19.600000000000001</v>
      </c>
      <c r="CM98" s="273">
        <v>7</v>
      </c>
      <c r="CN98" s="274">
        <v>26</v>
      </c>
      <c r="CO98" s="275">
        <v>33</v>
      </c>
      <c r="CP98" s="273">
        <v>52</v>
      </c>
      <c r="CQ98" s="274">
        <v>33</v>
      </c>
      <c r="CR98" s="275">
        <v>42</v>
      </c>
      <c r="CS98" s="273">
        <v>1334</v>
      </c>
      <c r="CT98" s="274">
        <v>1407</v>
      </c>
      <c r="CU98" s="275">
        <v>2741</v>
      </c>
      <c r="CV98" s="273">
        <v>54</v>
      </c>
      <c r="CW98" s="274">
        <v>36</v>
      </c>
      <c r="CX98" s="275">
        <v>45</v>
      </c>
      <c r="CY98" s="273">
        <v>1334</v>
      </c>
      <c r="CZ98" s="274">
        <v>1407</v>
      </c>
      <c r="DA98" s="275">
        <v>2741</v>
      </c>
      <c r="DB98" s="273">
        <v>33</v>
      </c>
      <c r="DC98" s="274">
        <v>30.5</v>
      </c>
      <c r="DD98" s="275">
        <v>31.7</v>
      </c>
      <c r="DE98" s="273">
        <v>1334</v>
      </c>
      <c r="DF98" s="274">
        <v>1407</v>
      </c>
      <c r="DG98" s="275">
        <v>2741</v>
      </c>
    </row>
    <row r="99" spans="1:111" x14ac:dyDescent="0.35">
      <c r="A99" t="s">
        <v>45</v>
      </c>
      <c r="B99" t="s">
        <v>290</v>
      </c>
      <c r="C99" t="s">
        <v>408</v>
      </c>
      <c r="D99" s="273">
        <v>63</v>
      </c>
      <c r="E99" s="274">
        <v>49</v>
      </c>
      <c r="F99" s="275">
        <v>56</v>
      </c>
      <c r="G99" s="273">
        <v>2511</v>
      </c>
      <c r="H99" s="274">
        <v>2390</v>
      </c>
      <c r="I99" s="275">
        <v>4901</v>
      </c>
      <c r="J99" s="273">
        <v>64</v>
      </c>
      <c r="K99" s="274">
        <v>52</v>
      </c>
      <c r="L99" s="275">
        <v>58</v>
      </c>
      <c r="M99" s="273">
        <v>2511</v>
      </c>
      <c r="N99" s="274">
        <v>2390</v>
      </c>
      <c r="O99" s="275">
        <v>4901</v>
      </c>
      <c r="P99" s="273">
        <v>34.799999999999997</v>
      </c>
      <c r="Q99" s="274">
        <v>33</v>
      </c>
      <c r="R99" s="275">
        <v>33.9</v>
      </c>
      <c r="S99" s="273">
        <v>2511</v>
      </c>
      <c r="T99" s="274">
        <v>2390</v>
      </c>
      <c r="U99" s="275">
        <v>4901</v>
      </c>
      <c r="V99" s="273">
        <v>21</v>
      </c>
      <c r="W99" s="274">
        <v>8</v>
      </c>
      <c r="X99" s="275">
        <v>12</v>
      </c>
      <c r="Y99" s="273">
        <v>134</v>
      </c>
      <c r="Z99" s="274">
        <v>249</v>
      </c>
      <c r="AA99" s="275">
        <v>383</v>
      </c>
      <c r="AB99" s="273">
        <v>22</v>
      </c>
      <c r="AC99" s="274">
        <v>12</v>
      </c>
      <c r="AD99" s="275">
        <v>15</v>
      </c>
      <c r="AE99" s="273">
        <v>134</v>
      </c>
      <c r="AF99" s="274">
        <v>249</v>
      </c>
      <c r="AG99" s="275">
        <v>383</v>
      </c>
      <c r="AH99" s="273">
        <v>27.6</v>
      </c>
      <c r="AI99" s="274">
        <v>25.9</v>
      </c>
      <c r="AJ99" s="275">
        <v>26.5</v>
      </c>
      <c r="AK99" s="273">
        <v>134</v>
      </c>
      <c r="AL99" s="274">
        <v>249</v>
      </c>
      <c r="AM99" s="275">
        <v>383</v>
      </c>
      <c r="AN99" s="273">
        <v>21</v>
      </c>
      <c r="AO99" s="274">
        <v>6</v>
      </c>
      <c r="AP99" s="275">
        <v>10</v>
      </c>
      <c r="AQ99" s="273">
        <v>34</v>
      </c>
      <c r="AR99" s="274">
        <v>94</v>
      </c>
      <c r="AS99" s="275">
        <v>128</v>
      </c>
      <c r="AT99" s="273">
        <v>24</v>
      </c>
      <c r="AU99" s="274">
        <v>6</v>
      </c>
      <c r="AV99" s="275">
        <v>11</v>
      </c>
      <c r="AW99" s="273">
        <v>34</v>
      </c>
      <c r="AX99" s="274">
        <v>94</v>
      </c>
      <c r="AY99" s="275">
        <v>128</v>
      </c>
      <c r="AZ99" s="273">
        <v>24.9</v>
      </c>
      <c r="BA99" s="274">
        <v>23.1</v>
      </c>
      <c r="BB99" s="275">
        <v>23.6</v>
      </c>
      <c r="BC99" s="273">
        <v>34</v>
      </c>
      <c r="BD99" s="274">
        <v>94</v>
      </c>
      <c r="BE99" s="275">
        <v>128</v>
      </c>
      <c r="BF99" s="273">
        <v>21</v>
      </c>
      <c r="BG99" s="274">
        <v>7</v>
      </c>
      <c r="BH99" s="275">
        <v>12</v>
      </c>
      <c r="BI99" s="273">
        <v>168</v>
      </c>
      <c r="BJ99" s="274">
        <v>343</v>
      </c>
      <c r="BK99" s="275">
        <v>511</v>
      </c>
      <c r="BL99" s="273">
        <v>22</v>
      </c>
      <c r="BM99" s="274">
        <v>10</v>
      </c>
      <c r="BN99" s="275">
        <v>14</v>
      </c>
      <c r="BO99" s="273">
        <v>168</v>
      </c>
      <c r="BP99" s="274">
        <v>343</v>
      </c>
      <c r="BQ99" s="275">
        <v>511</v>
      </c>
      <c r="BR99" s="273">
        <v>27.1</v>
      </c>
      <c r="BS99" s="274">
        <v>25.2</v>
      </c>
      <c r="BT99" s="275">
        <v>25.8</v>
      </c>
      <c r="BU99" s="273">
        <v>168</v>
      </c>
      <c r="BV99" s="274">
        <v>343</v>
      </c>
      <c r="BW99" s="275">
        <v>511</v>
      </c>
      <c r="BX99" s="273" t="s">
        <v>197</v>
      </c>
      <c r="BY99" s="274" t="s">
        <v>197</v>
      </c>
      <c r="BZ99" s="275">
        <v>4</v>
      </c>
      <c r="CA99" s="273">
        <v>24</v>
      </c>
      <c r="CB99" s="274">
        <v>55</v>
      </c>
      <c r="CC99" s="275">
        <v>79</v>
      </c>
      <c r="CD99" s="273" t="s">
        <v>197</v>
      </c>
      <c r="CE99" s="274" t="s">
        <v>197</v>
      </c>
      <c r="CF99" s="275">
        <v>4</v>
      </c>
      <c r="CG99" s="273">
        <v>24</v>
      </c>
      <c r="CH99" s="274">
        <v>55</v>
      </c>
      <c r="CI99" s="275">
        <v>79</v>
      </c>
      <c r="CJ99" s="273">
        <v>20.5</v>
      </c>
      <c r="CK99" s="274">
        <v>19.8</v>
      </c>
      <c r="CL99" s="275">
        <v>20</v>
      </c>
      <c r="CM99" s="273">
        <v>24</v>
      </c>
      <c r="CN99" s="274">
        <v>55</v>
      </c>
      <c r="CO99" s="275">
        <v>79</v>
      </c>
      <c r="CP99" s="273">
        <v>59</v>
      </c>
      <c r="CQ99" s="274">
        <v>43</v>
      </c>
      <c r="CR99" s="275">
        <v>51</v>
      </c>
      <c r="CS99" s="273">
        <v>2759</v>
      </c>
      <c r="CT99" s="274">
        <v>2827</v>
      </c>
      <c r="CU99" s="275">
        <v>5586</v>
      </c>
      <c r="CV99" s="273">
        <v>61</v>
      </c>
      <c r="CW99" s="274">
        <v>46</v>
      </c>
      <c r="CX99" s="275">
        <v>53</v>
      </c>
      <c r="CY99" s="273">
        <v>2759</v>
      </c>
      <c r="CZ99" s="274">
        <v>2827</v>
      </c>
      <c r="DA99" s="275">
        <v>5586</v>
      </c>
      <c r="DB99" s="273">
        <v>34.1</v>
      </c>
      <c r="DC99" s="274">
        <v>31.7</v>
      </c>
      <c r="DD99" s="275">
        <v>32.9</v>
      </c>
      <c r="DE99" s="273">
        <v>2759</v>
      </c>
      <c r="DF99" s="274">
        <v>2827</v>
      </c>
      <c r="DG99" s="275">
        <v>5586</v>
      </c>
    </row>
    <row r="100" spans="1:111" x14ac:dyDescent="0.35">
      <c r="A100" t="s">
        <v>46</v>
      </c>
      <c r="B100" t="s">
        <v>291</v>
      </c>
      <c r="C100" t="s">
        <v>408</v>
      </c>
      <c r="D100" s="273">
        <v>59</v>
      </c>
      <c r="E100" s="274">
        <v>43</v>
      </c>
      <c r="F100" s="275">
        <v>51</v>
      </c>
      <c r="G100" s="273">
        <v>4093</v>
      </c>
      <c r="H100" s="274">
        <v>3970</v>
      </c>
      <c r="I100" s="275">
        <v>8063</v>
      </c>
      <c r="J100" s="273">
        <v>63</v>
      </c>
      <c r="K100" s="274">
        <v>49</v>
      </c>
      <c r="L100" s="275">
        <v>56</v>
      </c>
      <c r="M100" s="273">
        <v>4093</v>
      </c>
      <c r="N100" s="274">
        <v>3970</v>
      </c>
      <c r="O100" s="275">
        <v>8063</v>
      </c>
      <c r="P100" s="273">
        <v>33.700000000000003</v>
      </c>
      <c r="Q100" s="274">
        <v>31.3</v>
      </c>
      <c r="R100" s="275">
        <v>32.5</v>
      </c>
      <c r="S100" s="273">
        <v>4093</v>
      </c>
      <c r="T100" s="274">
        <v>3970</v>
      </c>
      <c r="U100" s="275">
        <v>8063</v>
      </c>
      <c r="V100" s="273">
        <v>20</v>
      </c>
      <c r="W100" s="274">
        <v>11</v>
      </c>
      <c r="X100" s="275">
        <v>15</v>
      </c>
      <c r="Y100" s="273">
        <v>138</v>
      </c>
      <c r="Z100" s="274">
        <v>186</v>
      </c>
      <c r="AA100" s="275">
        <v>324</v>
      </c>
      <c r="AB100" s="273">
        <v>25</v>
      </c>
      <c r="AC100" s="274">
        <v>13</v>
      </c>
      <c r="AD100" s="275">
        <v>19</v>
      </c>
      <c r="AE100" s="273">
        <v>138</v>
      </c>
      <c r="AF100" s="274">
        <v>186</v>
      </c>
      <c r="AG100" s="275">
        <v>324</v>
      </c>
      <c r="AH100" s="273">
        <v>26.1</v>
      </c>
      <c r="AI100" s="274">
        <v>24.1</v>
      </c>
      <c r="AJ100" s="275">
        <v>24.9</v>
      </c>
      <c r="AK100" s="273">
        <v>138</v>
      </c>
      <c r="AL100" s="274">
        <v>186</v>
      </c>
      <c r="AM100" s="275">
        <v>324</v>
      </c>
      <c r="AN100" s="273">
        <v>19</v>
      </c>
      <c r="AO100" s="274">
        <v>13</v>
      </c>
      <c r="AP100" s="275">
        <v>15</v>
      </c>
      <c r="AQ100" s="273">
        <v>201</v>
      </c>
      <c r="AR100" s="274">
        <v>480</v>
      </c>
      <c r="AS100" s="275">
        <v>681</v>
      </c>
      <c r="AT100" s="273">
        <v>20</v>
      </c>
      <c r="AU100" s="274">
        <v>15</v>
      </c>
      <c r="AV100" s="275">
        <v>17</v>
      </c>
      <c r="AW100" s="273">
        <v>201</v>
      </c>
      <c r="AX100" s="274">
        <v>480</v>
      </c>
      <c r="AY100" s="275">
        <v>681</v>
      </c>
      <c r="AZ100" s="273">
        <v>25</v>
      </c>
      <c r="BA100" s="274">
        <v>24</v>
      </c>
      <c r="BB100" s="275">
        <v>24.3</v>
      </c>
      <c r="BC100" s="273">
        <v>201</v>
      </c>
      <c r="BD100" s="274">
        <v>480</v>
      </c>
      <c r="BE100" s="275">
        <v>681</v>
      </c>
      <c r="BF100" s="273">
        <v>20</v>
      </c>
      <c r="BG100" s="274">
        <v>13</v>
      </c>
      <c r="BH100" s="275">
        <v>15</v>
      </c>
      <c r="BI100" s="273">
        <v>339</v>
      </c>
      <c r="BJ100" s="274">
        <v>666</v>
      </c>
      <c r="BK100" s="275">
        <v>1005</v>
      </c>
      <c r="BL100" s="273">
        <v>22</v>
      </c>
      <c r="BM100" s="274">
        <v>15</v>
      </c>
      <c r="BN100" s="275">
        <v>17</v>
      </c>
      <c r="BO100" s="273">
        <v>339</v>
      </c>
      <c r="BP100" s="274">
        <v>666</v>
      </c>
      <c r="BQ100" s="275">
        <v>1005</v>
      </c>
      <c r="BR100" s="273">
        <v>25.5</v>
      </c>
      <c r="BS100" s="274">
        <v>24</v>
      </c>
      <c r="BT100" s="275">
        <v>24.5</v>
      </c>
      <c r="BU100" s="273">
        <v>339</v>
      </c>
      <c r="BV100" s="274">
        <v>666</v>
      </c>
      <c r="BW100" s="275">
        <v>1005</v>
      </c>
      <c r="BX100" s="273" t="s">
        <v>197</v>
      </c>
      <c r="BY100" s="274" t="s">
        <v>197</v>
      </c>
      <c r="BZ100" s="275" t="s">
        <v>197</v>
      </c>
      <c r="CA100" s="273">
        <v>16</v>
      </c>
      <c r="CB100" s="274">
        <v>36</v>
      </c>
      <c r="CC100" s="275">
        <v>52</v>
      </c>
      <c r="CD100" s="273" t="s">
        <v>197</v>
      </c>
      <c r="CE100" s="274" t="s">
        <v>197</v>
      </c>
      <c r="CF100" s="275" t="s">
        <v>197</v>
      </c>
      <c r="CG100" s="273">
        <v>16</v>
      </c>
      <c r="CH100" s="274">
        <v>36</v>
      </c>
      <c r="CI100" s="275">
        <v>52</v>
      </c>
      <c r="CJ100" s="273">
        <v>19.2</v>
      </c>
      <c r="CK100" s="274">
        <v>18.5</v>
      </c>
      <c r="CL100" s="275">
        <v>18.7</v>
      </c>
      <c r="CM100" s="273">
        <v>16</v>
      </c>
      <c r="CN100" s="274">
        <v>36</v>
      </c>
      <c r="CO100" s="275">
        <v>52</v>
      </c>
      <c r="CP100" s="273">
        <v>55</v>
      </c>
      <c r="CQ100" s="274">
        <v>38</v>
      </c>
      <c r="CR100" s="275">
        <v>47</v>
      </c>
      <c r="CS100" s="273">
        <v>4539</v>
      </c>
      <c r="CT100" s="274">
        <v>4760</v>
      </c>
      <c r="CU100" s="275">
        <v>9299</v>
      </c>
      <c r="CV100" s="273">
        <v>59</v>
      </c>
      <c r="CW100" s="274">
        <v>44</v>
      </c>
      <c r="CX100" s="275">
        <v>51</v>
      </c>
      <c r="CY100" s="273">
        <v>4539</v>
      </c>
      <c r="CZ100" s="274">
        <v>4760</v>
      </c>
      <c r="DA100" s="275">
        <v>9299</v>
      </c>
      <c r="DB100" s="273">
        <v>32.9</v>
      </c>
      <c r="DC100" s="274">
        <v>30.2</v>
      </c>
      <c r="DD100" s="275">
        <v>31.5</v>
      </c>
      <c r="DE100" s="273">
        <v>4539</v>
      </c>
      <c r="DF100" s="274">
        <v>4760</v>
      </c>
      <c r="DG100" s="275">
        <v>9299</v>
      </c>
    </row>
    <row r="101" spans="1:111" x14ac:dyDescent="0.35">
      <c r="A101" t="s">
        <v>52</v>
      </c>
      <c r="B101" t="s">
        <v>297</v>
      </c>
      <c r="C101" t="s">
        <v>408</v>
      </c>
      <c r="D101" s="273">
        <v>69</v>
      </c>
      <c r="E101" s="274">
        <v>50</v>
      </c>
      <c r="F101" s="275">
        <v>60</v>
      </c>
      <c r="G101" s="273">
        <v>1799</v>
      </c>
      <c r="H101" s="274">
        <v>1701</v>
      </c>
      <c r="I101" s="275">
        <v>3500</v>
      </c>
      <c r="J101" s="273">
        <v>71</v>
      </c>
      <c r="K101" s="274">
        <v>53</v>
      </c>
      <c r="L101" s="275">
        <v>63</v>
      </c>
      <c r="M101" s="273">
        <v>1799</v>
      </c>
      <c r="N101" s="274">
        <v>1701</v>
      </c>
      <c r="O101" s="275">
        <v>3500</v>
      </c>
      <c r="P101" s="273">
        <v>34.700000000000003</v>
      </c>
      <c r="Q101" s="274">
        <v>32.4</v>
      </c>
      <c r="R101" s="275">
        <v>33.6</v>
      </c>
      <c r="S101" s="273">
        <v>1799</v>
      </c>
      <c r="T101" s="274">
        <v>1701</v>
      </c>
      <c r="U101" s="275">
        <v>3500</v>
      </c>
      <c r="V101" s="273">
        <v>13</v>
      </c>
      <c r="W101" s="274">
        <v>14</v>
      </c>
      <c r="X101" s="275">
        <v>14</v>
      </c>
      <c r="Y101" s="273">
        <v>72</v>
      </c>
      <c r="Z101" s="274">
        <v>142</v>
      </c>
      <c r="AA101" s="275">
        <v>214</v>
      </c>
      <c r="AB101" s="273">
        <v>13</v>
      </c>
      <c r="AC101" s="274">
        <v>15</v>
      </c>
      <c r="AD101" s="275">
        <v>14</v>
      </c>
      <c r="AE101" s="273">
        <v>72</v>
      </c>
      <c r="AF101" s="274">
        <v>142</v>
      </c>
      <c r="AG101" s="275">
        <v>214</v>
      </c>
      <c r="AH101" s="273">
        <v>26.3</v>
      </c>
      <c r="AI101" s="274">
        <v>26</v>
      </c>
      <c r="AJ101" s="275">
        <v>26.1</v>
      </c>
      <c r="AK101" s="273">
        <v>72</v>
      </c>
      <c r="AL101" s="274">
        <v>142</v>
      </c>
      <c r="AM101" s="275">
        <v>214</v>
      </c>
      <c r="AN101" s="273">
        <v>26</v>
      </c>
      <c r="AO101" s="274">
        <v>14</v>
      </c>
      <c r="AP101" s="275">
        <v>16</v>
      </c>
      <c r="AQ101" s="273">
        <v>27</v>
      </c>
      <c r="AR101" s="274">
        <v>102</v>
      </c>
      <c r="AS101" s="275">
        <v>129</v>
      </c>
      <c r="AT101" s="273">
        <v>26</v>
      </c>
      <c r="AU101" s="274">
        <v>15</v>
      </c>
      <c r="AV101" s="275">
        <v>17</v>
      </c>
      <c r="AW101" s="273">
        <v>27</v>
      </c>
      <c r="AX101" s="274">
        <v>102</v>
      </c>
      <c r="AY101" s="275">
        <v>129</v>
      </c>
      <c r="AZ101" s="273">
        <v>27.9</v>
      </c>
      <c r="BA101" s="274">
        <v>25.1</v>
      </c>
      <c r="BB101" s="275">
        <v>25.7</v>
      </c>
      <c r="BC101" s="273">
        <v>27</v>
      </c>
      <c r="BD101" s="274">
        <v>102</v>
      </c>
      <c r="BE101" s="275">
        <v>129</v>
      </c>
      <c r="BF101" s="273">
        <v>16</v>
      </c>
      <c r="BG101" s="274">
        <v>14</v>
      </c>
      <c r="BH101" s="275">
        <v>15</v>
      </c>
      <c r="BI101" s="273">
        <v>99</v>
      </c>
      <c r="BJ101" s="274">
        <v>244</v>
      </c>
      <c r="BK101" s="275">
        <v>343</v>
      </c>
      <c r="BL101" s="273">
        <v>16</v>
      </c>
      <c r="BM101" s="274">
        <v>15</v>
      </c>
      <c r="BN101" s="275">
        <v>15</v>
      </c>
      <c r="BO101" s="273">
        <v>99</v>
      </c>
      <c r="BP101" s="274">
        <v>244</v>
      </c>
      <c r="BQ101" s="275">
        <v>343</v>
      </c>
      <c r="BR101" s="273">
        <v>26.8</v>
      </c>
      <c r="BS101" s="274">
        <v>25.6</v>
      </c>
      <c r="BT101" s="275">
        <v>25.9</v>
      </c>
      <c r="BU101" s="273">
        <v>99</v>
      </c>
      <c r="BV101" s="274">
        <v>244</v>
      </c>
      <c r="BW101" s="275">
        <v>343</v>
      </c>
      <c r="BX101" s="273" t="s">
        <v>197</v>
      </c>
      <c r="BY101" s="274" t="s">
        <v>197</v>
      </c>
      <c r="BZ101" s="275" t="s">
        <v>197</v>
      </c>
      <c r="CA101" s="273">
        <v>19</v>
      </c>
      <c r="CB101" s="274">
        <v>42</v>
      </c>
      <c r="CC101" s="275">
        <v>61</v>
      </c>
      <c r="CD101" s="273" t="s">
        <v>197</v>
      </c>
      <c r="CE101" s="274" t="s">
        <v>197</v>
      </c>
      <c r="CF101" s="275" t="s">
        <v>197</v>
      </c>
      <c r="CG101" s="273">
        <v>19</v>
      </c>
      <c r="CH101" s="274">
        <v>42</v>
      </c>
      <c r="CI101" s="275">
        <v>61</v>
      </c>
      <c r="CJ101" s="273">
        <v>19.600000000000001</v>
      </c>
      <c r="CK101" s="274">
        <v>19.5</v>
      </c>
      <c r="CL101" s="275">
        <v>19.600000000000001</v>
      </c>
      <c r="CM101" s="273">
        <v>19</v>
      </c>
      <c r="CN101" s="274">
        <v>42</v>
      </c>
      <c r="CO101" s="275">
        <v>61</v>
      </c>
      <c r="CP101" s="273">
        <v>65</v>
      </c>
      <c r="CQ101" s="274">
        <v>44</v>
      </c>
      <c r="CR101" s="275">
        <v>54</v>
      </c>
      <c r="CS101" s="273">
        <v>1949</v>
      </c>
      <c r="CT101" s="274">
        <v>2023</v>
      </c>
      <c r="CU101" s="275">
        <v>3972</v>
      </c>
      <c r="CV101" s="273">
        <v>67</v>
      </c>
      <c r="CW101" s="274">
        <v>47</v>
      </c>
      <c r="CX101" s="275">
        <v>57</v>
      </c>
      <c r="CY101" s="273">
        <v>1949</v>
      </c>
      <c r="CZ101" s="274">
        <v>2023</v>
      </c>
      <c r="DA101" s="275">
        <v>3972</v>
      </c>
      <c r="DB101" s="273">
        <v>34.1</v>
      </c>
      <c r="DC101" s="274">
        <v>31.3</v>
      </c>
      <c r="DD101" s="275">
        <v>32.700000000000003</v>
      </c>
      <c r="DE101" s="273">
        <v>1949</v>
      </c>
      <c r="DF101" s="274">
        <v>2023</v>
      </c>
      <c r="DG101" s="275">
        <v>3972</v>
      </c>
    </row>
    <row r="102" spans="1:111" x14ac:dyDescent="0.35">
      <c r="A102" t="s">
        <v>94</v>
      </c>
      <c r="B102" t="s">
        <v>337</v>
      </c>
      <c r="C102" t="s">
        <v>338</v>
      </c>
      <c r="D102" s="273" t="s">
        <v>197</v>
      </c>
      <c r="E102" s="274" t="s">
        <v>197</v>
      </c>
      <c r="F102" s="275">
        <v>67</v>
      </c>
      <c r="G102" s="273">
        <v>11</v>
      </c>
      <c r="H102" s="274">
        <v>16</v>
      </c>
      <c r="I102" s="275">
        <v>27</v>
      </c>
      <c r="J102" s="273" t="s">
        <v>197</v>
      </c>
      <c r="K102" s="274" t="s">
        <v>197</v>
      </c>
      <c r="L102" s="275">
        <v>70</v>
      </c>
      <c r="M102" s="273">
        <v>11</v>
      </c>
      <c r="N102" s="274">
        <v>16</v>
      </c>
      <c r="O102" s="275">
        <v>27</v>
      </c>
      <c r="P102" s="273">
        <v>37.4</v>
      </c>
      <c r="Q102" s="274">
        <v>30.7</v>
      </c>
      <c r="R102" s="275">
        <v>33.4</v>
      </c>
      <c r="S102" s="273">
        <v>11</v>
      </c>
      <c r="T102" s="274">
        <v>16</v>
      </c>
      <c r="U102" s="275">
        <v>27</v>
      </c>
      <c r="V102" s="273" t="s">
        <v>191</v>
      </c>
      <c r="W102" s="274" t="s">
        <v>191</v>
      </c>
      <c r="X102" s="275" t="s">
        <v>191</v>
      </c>
      <c r="Y102" s="273">
        <v>0</v>
      </c>
      <c r="Z102" s="274">
        <v>0</v>
      </c>
      <c r="AA102" s="275">
        <v>0</v>
      </c>
      <c r="AB102" s="273" t="s">
        <v>191</v>
      </c>
      <c r="AC102" s="274" t="s">
        <v>191</v>
      </c>
      <c r="AD102" s="275" t="s">
        <v>191</v>
      </c>
      <c r="AE102" s="273">
        <v>0</v>
      </c>
      <c r="AF102" s="274">
        <v>0</v>
      </c>
      <c r="AG102" s="275">
        <v>0</v>
      </c>
      <c r="AH102" s="273" t="s">
        <v>191</v>
      </c>
      <c r="AI102" s="274" t="s">
        <v>191</v>
      </c>
      <c r="AJ102" s="275" t="s">
        <v>191</v>
      </c>
      <c r="AK102" s="273">
        <v>0</v>
      </c>
      <c r="AL102" s="274">
        <v>0</v>
      </c>
      <c r="AM102" s="275">
        <v>0</v>
      </c>
      <c r="AN102" s="273" t="s">
        <v>191</v>
      </c>
      <c r="AO102" s="274" t="s">
        <v>197</v>
      </c>
      <c r="AP102" s="275" t="s">
        <v>197</v>
      </c>
      <c r="AQ102" s="273">
        <v>0</v>
      </c>
      <c r="AR102" s="274">
        <v>3</v>
      </c>
      <c r="AS102" s="275">
        <v>3</v>
      </c>
      <c r="AT102" s="273" t="s">
        <v>191</v>
      </c>
      <c r="AU102" s="274" t="s">
        <v>197</v>
      </c>
      <c r="AV102" s="275" t="s">
        <v>197</v>
      </c>
      <c r="AW102" s="273">
        <v>0</v>
      </c>
      <c r="AX102" s="274">
        <v>3</v>
      </c>
      <c r="AY102" s="275">
        <v>3</v>
      </c>
      <c r="AZ102" s="273" t="s">
        <v>191</v>
      </c>
      <c r="BA102" s="274">
        <v>32.700000000000003</v>
      </c>
      <c r="BB102" s="275">
        <v>32.700000000000003</v>
      </c>
      <c r="BC102" s="273">
        <v>0</v>
      </c>
      <c r="BD102" s="274">
        <v>3</v>
      </c>
      <c r="BE102" s="275">
        <v>3</v>
      </c>
      <c r="BF102" s="273" t="s">
        <v>191</v>
      </c>
      <c r="BG102" s="274" t="s">
        <v>197</v>
      </c>
      <c r="BH102" s="275" t="s">
        <v>197</v>
      </c>
      <c r="BI102" s="273">
        <v>0</v>
      </c>
      <c r="BJ102" s="274">
        <v>3</v>
      </c>
      <c r="BK102" s="275">
        <v>3</v>
      </c>
      <c r="BL102" s="273" t="s">
        <v>191</v>
      </c>
      <c r="BM102" s="274" t="s">
        <v>197</v>
      </c>
      <c r="BN102" s="275" t="s">
        <v>197</v>
      </c>
      <c r="BO102" s="273">
        <v>0</v>
      </c>
      <c r="BP102" s="274">
        <v>3</v>
      </c>
      <c r="BQ102" s="275">
        <v>3</v>
      </c>
      <c r="BR102" s="273" t="s">
        <v>191</v>
      </c>
      <c r="BS102" s="274">
        <v>32.700000000000003</v>
      </c>
      <c r="BT102" s="275">
        <v>32.700000000000003</v>
      </c>
      <c r="BU102" s="273">
        <v>0</v>
      </c>
      <c r="BV102" s="274">
        <v>3</v>
      </c>
      <c r="BW102" s="275">
        <v>3</v>
      </c>
      <c r="BX102" s="273" t="s">
        <v>191</v>
      </c>
      <c r="BY102" s="274" t="s">
        <v>191</v>
      </c>
      <c r="BZ102" s="275" t="s">
        <v>191</v>
      </c>
      <c r="CA102" s="273">
        <v>0</v>
      </c>
      <c r="CB102" s="274">
        <v>0</v>
      </c>
      <c r="CC102" s="275">
        <v>0</v>
      </c>
      <c r="CD102" s="273" t="s">
        <v>191</v>
      </c>
      <c r="CE102" s="274" t="s">
        <v>191</v>
      </c>
      <c r="CF102" s="275" t="s">
        <v>191</v>
      </c>
      <c r="CG102" s="273">
        <v>0</v>
      </c>
      <c r="CH102" s="274">
        <v>0</v>
      </c>
      <c r="CI102" s="275">
        <v>0</v>
      </c>
      <c r="CJ102" s="273" t="s">
        <v>191</v>
      </c>
      <c r="CK102" s="274" t="s">
        <v>191</v>
      </c>
      <c r="CL102" s="275" t="s">
        <v>191</v>
      </c>
      <c r="CM102" s="273">
        <v>0</v>
      </c>
      <c r="CN102" s="274">
        <v>0</v>
      </c>
      <c r="CO102" s="275">
        <v>0</v>
      </c>
      <c r="CP102" s="273">
        <v>81</v>
      </c>
      <c r="CQ102" s="274">
        <v>50</v>
      </c>
      <c r="CR102" s="275">
        <v>61</v>
      </c>
      <c r="CS102" s="273">
        <v>16</v>
      </c>
      <c r="CT102" s="274">
        <v>28</v>
      </c>
      <c r="CU102" s="275">
        <v>44</v>
      </c>
      <c r="CV102" s="273">
        <v>81</v>
      </c>
      <c r="CW102" s="274">
        <v>54</v>
      </c>
      <c r="CX102" s="275">
        <v>64</v>
      </c>
      <c r="CY102" s="273">
        <v>16</v>
      </c>
      <c r="CZ102" s="274">
        <v>28</v>
      </c>
      <c r="DA102" s="275">
        <v>44</v>
      </c>
      <c r="DB102" s="273">
        <v>39.799999999999997</v>
      </c>
      <c r="DC102" s="274">
        <v>34.799999999999997</v>
      </c>
      <c r="DD102" s="275">
        <v>36.6</v>
      </c>
      <c r="DE102" s="273">
        <v>16</v>
      </c>
      <c r="DF102" s="274">
        <v>28</v>
      </c>
      <c r="DG102" s="275">
        <v>44</v>
      </c>
    </row>
    <row r="103" spans="1:111" x14ac:dyDescent="0.35">
      <c r="A103" t="s">
        <v>108</v>
      </c>
      <c r="B103" t="s">
        <v>353</v>
      </c>
      <c r="C103" t="s">
        <v>352</v>
      </c>
      <c r="D103" s="273">
        <v>52</v>
      </c>
      <c r="E103" s="274">
        <v>38</v>
      </c>
      <c r="F103" s="275">
        <v>45</v>
      </c>
      <c r="G103" s="273">
        <v>1600</v>
      </c>
      <c r="H103" s="274">
        <v>1471</v>
      </c>
      <c r="I103" s="275">
        <v>3071</v>
      </c>
      <c r="J103" s="273">
        <v>57</v>
      </c>
      <c r="K103" s="274">
        <v>45</v>
      </c>
      <c r="L103" s="275">
        <v>51</v>
      </c>
      <c r="M103" s="273">
        <v>1600</v>
      </c>
      <c r="N103" s="274">
        <v>1471</v>
      </c>
      <c r="O103" s="275">
        <v>3071</v>
      </c>
      <c r="P103" s="273">
        <v>32.1</v>
      </c>
      <c r="Q103" s="274">
        <v>30.5</v>
      </c>
      <c r="R103" s="275">
        <v>31.3</v>
      </c>
      <c r="S103" s="273">
        <v>1600</v>
      </c>
      <c r="T103" s="274">
        <v>1471</v>
      </c>
      <c r="U103" s="275">
        <v>3071</v>
      </c>
      <c r="V103" s="273">
        <v>12</v>
      </c>
      <c r="W103" s="274">
        <v>12</v>
      </c>
      <c r="X103" s="275">
        <v>12</v>
      </c>
      <c r="Y103" s="273">
        <v>43</v>
      </c>
      <c r="Z103" s="274">
        <v>107</v>
      </c>
      <c r="AA103" s="275">
        <v>150</v>
      </c>
      <c r="AB103" s="273">
        <v>12</v>
      </c>
      <c r="AC103" s="274">
        <v>14</v>
      </c>
      <c r="AD103" s="275">
        <v>13</v>
      </c>
      <c r="AE103" s="273">
        <v>43</v>
      </c>
      <c r="AF103" s="274">
        <v>107</v>
      </c>
      <c r="AG103" s="275">
        <v>150</v>
      </c>
      <c r="AH103" s="273">
        <v>25.8</v>
      </c>
      <c r="AI103" s="274">
        <v>24.9</v>
      </c>
      <c r="AJ103" s="275">
        <v>25.2</v>
      </c>
      <c r="AK103" s="273">
        <v>43</v>
      </c>
      <c r="AL103" s="274">
        <v>107</v>
      </c>
      <c r="AM103" s="275">
        <v>150</v>
      </c>
      <c r="AN103" s="273">
        <v>19</v>
      </c>
      <c r="AO103" s="274">
        <v>9</v>
      </c>
      <c r="AP103" s="275">
        <v>11</v>
      </c>
      <c r="AQ103" s="273">
        <v>54</v>
      </c>
      <c r="AR103" s="274">
        <v>155</v>
      </c>
      <c r="AS103" s="275">
        <v>209</v>
      </c>
      <c r="AT103" s="273">
        <v>19</v>
      </c>
      <c r="AU103" s="274">
        <v>10</v>
      </c>
      <c r="AV103" s="275">
        <v>12</v>
      </c>
      <c r="AW103" s="273">
        <v>54</v>
      </c>
      <c r="AX103" s="274">
        <v>155</v>
      </c>
      <c r="AY103" s="275">
        <v>209</v>
      </c>
      <c r="AZ103" s="273">
        <v>25.5</v>
      </c>
      <c r="BA103" s="274">
        <v>23</v>
      </c>
      <c r="BB103" s="275">
        <v>23.7</v>
      </c>
      <c r="BC103" s="273">
        <v>54</v>
      </c>
      <c r="BD103" s="274">
        <v>155</v>
      </c>
      <c r="BE103" s="275">
        <v>209</v>
      </c>
      <c r="BF103" s="273">
        <v>15</v>
      </c>
      <c r="BG103" s="274">
        <v>10</v>
      </c>
      <c r="BH103" s="275">
        <v>12</v>
      </c>
      <c r="BI103" s="273">
        <v>97</v>
      </c>
      <c r="BJ103" s="274">
        <v>262</v>
      </c>
      <c r="BK103" s="275">
        <v>359</v>
      </c>
      <c r="BL103" s="273">
        <v>15</v>
      </c>
      <c r="BM103" s="274">
        <v>12</v>
      </c>
      <c r="BN103" s="275">
        <v>13</v>
      </c>
      <c r="BO103" s="273">
        <v>97</v>
      </c>
      <c r="BP103" s="274">
        <v>262</v>
      </c>
      <c r="BQ103" s="275">
        <v>359</v>
      </c>
      <c r="BR103" s="273">
        <v>25.6</v>
      </c>
      <c r="BS103" s="274">
        <v>23.8</v>
      </c>
      <c r="BT103" s="275">
        <v>24.3</v>
      </c>
      <c r="BU103" s="273">
        <v>97</v>
      </c>
      <c r="BV103" s="274">
        <v>262</v>
      </c>
      <c r="BW103" s="275">
        <v>359</v>
      </c>
      <c r="BX103" s="273" t="s">
        <v>197</v>
      </c>
      <c r="BY103" s="274" t="s">
        <v>197</v>
      </c>
      <c r="BZ103" s="275" t="s">
        <v>197</v>
      </c>
      <c r="CA103" s="273">
        <v>12</v>
      </c>
      <c r="CB103" s="274">
        <v>44</v>
      </c>
      <c r="CC103" s="275">
        <v>56</v>
      </c>
      <c r="CD103" s="273" t="s">
        <v>197</v>
      </c>
      <c r="CE103" s="274" t="s">
        <v>197</v>
      </c>
      <c r="CF103" s="275" t="s">
        <v>197</v>
      </c>
      <c r="CG103" s="273">
        <v>12</v>
      </c>
      <c r="CH103" s="274">
        <v>44</v>
      </c>
      <c r="CI103" s="275">
        <v>56</v>
      </c>
      <c r="CJ103" s="273">
        <v>18.5</v>
      </c>
      <c r="CK103" s="274">
        <v>18.2</v>
      </c>
      <c r="CL103" s="275">
        <v>18.3</v>
      </c>
      <c r="CM103" s="273">
        <v>12</v>
      </c>
      <c r="CN103" s="274">
        <v>44</v>
      </c>
      <c r="CO103" s="275">
        <v>56</v>
      </c>
      <c r="CP103" s="273">
        <v>49</v>
      </c>
      <c r="CQ103" s="274">
        <v>32</v>
      </c>
      <c r="CR103" s="275">
        <v>40</v>
      </c>
      <c r="CS103" s="273">
        <v>1756</v>
      </c>
      <c r="CT103" s="274">
        <v>1814</v>
      </c>
      <c r="CU103" s="275">
        <v>3570</v>
      </c>
      <c r="CV103" s="273">
        <v>54</v>
      </c>
      <c r="CW103" s="274">
        <v>38</v>
      </c>
      <c r="CX103" s="275">
        <v>46</v>
      </c>
      <c r="CY103" s="273">
        <v>1756</v>
      </c>
      <c r="CZ103" s="274">
        <v>1814</v>
      </c>
      <c r="DA103" s="275">
        <v>3570</v>
      </c>
      <c r="DB103" s="273">
        <v>31.5</v>
      </c>
      <c r="DC103" s="274">
        <v>29</v>
      </c>
      <c r="DD103" s="275">
        <v>30.2</v>
      </c>
      <c r="DE103" s="273">
        <v>1756</v>
      </c>
      <c r="DF103" s="274">
        <v>1814</v>
      </c>
      <c r="DG103" s="275">
        <v>3570</v>
      </c>
    </row>
    <row r="104" spans="1:111" x14ac:dyDescent="0.35">
      <c r="A104" t="s">
        <v>109</v>
      </c>
      <c r="B104" t="s">
        <v>354</v>
      </c>
      <c r="C104" t="s">
        <v>352</v>
      </c>
      <c r="D104" s="273">
        <v>69</v>
      </c>
      <c r="E104" s="274">
        <v>57</v>
      </c>
      <c r="F104" s="275">
        <v>63</v>
      </c>
      <c r="G104" s="273">
        <v>1952</v>
      </c>
      <c r="H104" s="274">
        <v>1869</v>
      </c>
      <c r="I104" s="275">
        <v>3821</v>
      </c>
      <c r="J104" s="273">
        <v>71</v>
      </c>
      <c r="K104" s="274">
        <v>59</v>
      </c>
      <c r="L104" s="275">
        <v>65</v>
      </c>
      <c r="M104" s="273">
        <v>1952</v>
      </c>
      <c r="N104" s="274">
        <v>1869</v>
      </c>
      <c r="O104" s="275">
        <v>3821</v>
      </c>
      <c r="P104" s="273">
        <v>35.9</v>
      </c>
      <c r="Q104" s="274">
        <v>34.299999999999997</v>
      </c>
      <c r="R104" s="275">
        <v>35.1</v>
      </c>
      <c r="S104" s="273">
        <v>1952</v>
      </c>
      <c r="T104" s="274">
        <v>1869</v>
      </c>
      <c r="U104" s="275">
        <v>3821</v>
      </c>
      <c r="V104" s="273">
        <v>32</v>
      </c>
      <c r="W104" s="274">
        <v>20</v>
      </c>
      <c r="X104" s="275">
        <v>25</v>
      </c>
      <c r="Y104" s="273">
        <v>71</v>
      </c>
      <c r="Z104" s="274">
        <v>119</v>
      </c>
      <c r="AA104" s="275">
        <v>190</v>
      </c>
      <c r="AB104" s="273">
        <v>32</v>
      </c>
      <c r="AC104" s="274">
        <v>20</v>
      </c>
      <c r="AD104" s="275">
        <v>25</v>
      </c>
      <c r="AE104" s="273">
        <v>71</v>
      </c>
      <c r="AF104" s="274">
        <v>119</v>
      </c>
      <c r="AG104" s="275">
        <v>190</v>
      </c>
      <c r="AH104" s="273">
        <v>30.6</v>
      </c>
      <c r="AI104" s="274">
        <v>27.8</v>
      </c>
      <c r="AJ104" s="275">
        <v>28.8</v>
      </c>
      <c r="AK104" s="273">
        <v>71</v>
      </c>
      <c r="AL104" s="274">
        <v>119</v>
      </c>
      <c r="AM104" s="275">
        <v>190</v>
      </c>
      <c r="AN104" s="273">
        <v>19</v>
      </c>
      <c r="AO104" s="274">
        <v>26</v>
      </c>
      <c r="AP104" s="275">
        <v>24</v>
      </c>
      <c r="AQ104" s="273">
        <v>58</v>
      </c>
      <c r="AR104" s="274">
        <v>123</v>
      </c>
      <c r="AS104" s="275">
        <v>181</v>
      </c>
      <c r="AT104" s="273">
        <v>19</v>
      </c>
      <c r="AU104" s="274">
        <v>27</v>
      </c>
      <c r="AV104" s="275">
        <v>24</v>
      </c>
      <c r="AW104" s="273">
        <v>58</v>
      </c>
      <c r="AX104" s="274">
        <v>123</v>
      </c>
      <c r="AY104" s="275">
        <v>181</v>
      </c>
      <c r="AZ104" s="273">
        <v>27.7</v>
      </c>
      <c r="BA104" s="274">
        <v>27.7</v>
      </c>
      <c r="BB104" s="275">
        <v>27.7</v>
      </c>
      <c r="BC104" s="273">
        <v>58</v>
      </c>
      <c r="BD104" s="274">
        <v>123</v>
      </c>
      <c r="BE104" s="275">
        <v>181</v>
      </c>
      <c r="BF104" s="273">
        <v>26</v>
      </c>
      <c r="BG104" s="274">
        <v>23</v>
      </c>
      <c r="BH104" s="275">
        <v>24</v>
      </c>
      <c r="BI104" s="273">
        <v>129</v>
      </c>
      <c r="BJ104" s="274">
        <v>242</v>
      </c>
      <c r="BK104" s="275">
        <v>371</v>
      </c>
      <c r="BL104" s="273">
        <v>26</v>
      </c>
      <c r="BM104" s="274">
        <v>24</v>
      </c>
      <c r="BN104" s="275">
        <v>25</v>
      </c>
      <c r="BO104" s="273">
        <v>129</v>
      </c>
      <c r="BP104" s="274">
        <v>242</v>
      </c>
      <c r="BQ104" s="275">
        <v>371</v>
      </c>
      <c r="BR104" s="273">
        <v>29.3</v>
      </c>
      <c r="BS104" s="274">
        <v>27.7</v>
      </c>
      <c r="BT104" s="275">
        <v>28.3</v>
      </c>
      <c r="BU104" s="273">
        <v>129</v>
      </c>
      <c r="BV104" s="274">
        <v>242</v>
      </c>
      <c r="BW104" s="275">
        <v>371</v>
      </c>
      <c r="BX104" s="273" t="s">
        <v>197</v>
      </c>
      <c r="BY104" s="274" t="s">
        <v>197</v>
      </c>
      <c r="BZ104" s="275" t="s">
        <v>197</v>
      </c>
      <c r="CA104" s="273">
        <v>15</v>
      </c>
      <c r="CB104" s="274">
        <v>51</v>
      </c>
      <c r="CC104" s="275">
        <v>66</v>
      </c>
      <c r="CD104" s="273" t="s">
        <v>197</v>
      </c>
      <c r="CE104" s="274" t="s">
        <v>197</v>
      </c>
      <c r="CF104" s="275" t="s">
        <v>197</v>
      </c>
      <c r="CG104" s="273">
        <v>15</v>
      </c>
      <c r="CH104" s="274">
        <v>51</v>
      </c>
      <c r="CI104" s="275">
        <v>66</v>
      </c>
      <c r="CJ104" s="273">
        <v>17.3</v>
      </c>
      <c r="CK104" s="274">
        <v>20.5</v>
      </c>
      <c r="CL104" s="275">
        <v>19.8</v>
      </c>
      <c r="CM104" s="273">
        <v>15</v>
      </c>
      <c r="CN104" s="274">
        <v>51</v>
      </c>
      <c r="CO104" s="275">
        <v>66</v>
      </c>
      <c r="CP104" s="273">
        <v>65</v>
      </c>
      <c r="CQ104" s="274">
        <v>51</v>
      </c>
      <c r="CR104" s="275">
        <v>58</v>
      </c>
      <c r="CS104" s="273">
        <v>2164</v>
      </c>
      <c r="CT104" s="274">
        <v>2250</v>
      </c>
      <c r="CU104" s="275">
        <v>4414</v>
      </c>
      <c r="CV104" s="273">
        <v>67</v>
      </c>
      <c r="CW104" s="274">
        <v>53</v>
      </c>
      <c r="CX104" s="275">
        <v>60</v>
      </c>
      <c r="CY104" s="273">
        <v>2164</v>
      </c>
      <c r="CZ104" s="274">
        <v>2250</v>
      </c>
      <c r="DA104" s="275">
        <v>4414</v>
      </c>
      <c r="DB104" s="273">
        <v>35.200000000000003</v>
      </c>
      <c r="DC104" s="274">
        <v>33</v>
      </c>
      <c r="DD104" s="275">
        <v>34.1</v>
      </c>
      <c r="DE104" s="273">
        <v>2164</v>
      </c>
      <c r="DF104" s="274">
        <v>2250</v>
      </c>
      <c r="DG104" s="275">
        <v>4414</v>
      </c>
    </row>
    <row r="105" spans="1:111" x14ac:dyDescent="0.35">
      <c r="A105" t="s">
        <v>110</v>
      </c>
      <c r="B105" t="s">
        <v>355</v>
      </c>
      <c r="C105" t="s">
        <v>352</v>
      </c>
      <c r="D105" s="273">
        <v>76</v>
      </c>
      <c r="E105" s="274">
        <v>57</v>
      </c>
      <c r="F105" s="275">
        <v>67</v>
      </c>
      <c r="G105" s="273">
        <v>1571</v>
      </c>
      <c r="H105" s="274">
        <v>1437</v>
      </c>
      <c r="I105" s="275">
        <v>3008</v>
      </c>
      <c r="J105" s="273">
        <v>77</v>
      </c>
      <c r="K105" s="274">
        <v>59</v>
      </c>
      <c r="L105" s="275">
        <v>68</v>
      </c>
      <c r="M105" s="273">
        <v>1571</v>
      </c>
      <c r="N105" s="274">
        <v>1437</v>
      </c>
      <c r="O105" s="275">
        <v>3008</v>
      </c>
      <c r="P105" s="273">
        <v>36.299999999999997</v>
      </c>
      <c r="Q105" s="274">
        <v>34.1</v>
      </c>
      <c r="R105" s="275">
        <v>35.299999999999997</v>
      </c>
      <c r="S105" s="273">
        <v>1571</v>
      </c>
      <c r="T105" s="274">
        <v>1437</v>
      </c>
      <c r="U105" s="275">
        <v>3008</v>
      </c>
      <c r="V105" s="273">
        <v>30</v>
      </c>
      <c r="W105" s="274">
        <v>27</v>
      </c>
      <c r="X105" s="275">
        <v>28</v>
      </c>
      <c r="Y105" s="273">
        <v>44</v>
      </c>
      <c r="Z105" s="274">
        <v>60</v>
      </c>
      <c r="AA105" s="275">
        <v>104</v>
      </c>
      <c r="AB105" s="273">
        <v>30</v>
      </c>
      <c r="AC105" s="274">
        <v>30</v>
      </c>
      <c r="AD105" s="275">
        <v>30</v>
      </c>
      <c r="AE105" s="273">
        <v>44</v>
      </c>
      <c r="AF105" s="274">
        <v>60</v>
      </c>
      <c r="AG105" s="275">
        <v>104</v>
      </c>
      <c r="AH105" s="273">
        <v>29.2</v>
      </c>
      <c r="AI105" s="274">
        <v>29.3</v>
      </c>
      <c r="AJ105" s="275">
        <v>29.3</v>
      </c>
      <c r="AK105" s="273">
        <v>44</v>
      </c>
      <c r="AL105" s="274">
        <v>60</v>
      </c>
      <c r="AM105" s="275">
        <v>104</v>
      </c>
      <c r="AN105" s="273">
        <v>19</v>
      </c>
      <c r="AO105" s="274">
        <v>16</v>
      </c>
      <c r="AP105" s="275">
        <v>17</v>
      </c>
      <c r="AQ105" s="273">
        <v>31</v>
      </c>
      <c r="AR105" s="274">
        <v>81</v>
      </c>
      <c r="AS105" s="275">
        <v>112</v>
      </c>
      <c r="AT105" s="273">
        <v>19</v>
      </c>
      <c r="AU105" s="274">
        <v>16</v>
      </c>
      <c r="AV105" s="275">
        <v>17</v>
      </c>
      <c r="AW105" s="273">
        <v>31</v>
      </c>
      <c r="AX105" s="274">
        <v>81</v>
      </c>
      <c r="AY105" s="275">
        <v>112</v>
      </c>
      <c r="AZ105" s="273">
        <v>27.5</v>
      </c>
      <c r="BA105" s="274">
        <v>27.3</v>
      </c>
      <c r="BB105" s="275">
        <v>27.4</v>
      </c>
      <c r="BC105" s="273">
        <v>31</v>
      </c>
      <c r="BD105" s="274">
        <v>81</v>
      </c>
      <c r="BE105" s="275">
        <v>112</v>
      </c>
      <c r="BF105" s="273">
        <v>25</v>
      </c>
      <c r="BG105" s="274">
        <v>21</v>
      </c>
      <c r="BH105" s="275">
        <v>22</v>
      </c>
      <c r="BI105" s="273">
        <v>75</v>
      </c>
      <c r="BJ105" s="274">
        <v>141</v>
      </c>
      <c r="BK105" s="275">
        <v>216</v>
      </c>
      <c r="BL105" s="273">
        <v>25</v>
      </c>
      <c r="BM105" s="274">
        <v>22</v>
      </c>
      <c r="BN105" s="275">
        <v>23</v>
      </c>
      <c r="BO105" s="273">
        <v>75</v>
      </c>
      <c r="BP105" s="274">
        <v>141</v>
      </c>
      <c r="BQ105" s="275">
        <v>216</v>
      </c>
      <c r="BR105" s="273">
        <v>28.5</v>
      </c>
      <c r="BS105" s="274">
        <v>28.2</v>
      </c>
      <c r="BT105" s="275">
        <v>28.3</v>
      </c>
      <c r="BU105" s="273">
        <v>75</v>
      </c>
      <c r="BV105" s="274">
        <v>141</v>
      </c>
      <c r="BW105" s="275">
        <v>216</v>
      </c>
      <c r="BX105" s="273" t="s">
        <v>197</v>
      </c>
      <c r="BY105" s="274" t="s">
        <v>197</v>
      </c>
      <c r="BZ105" s="275" t="s">
        <v>197</v>
      </c>
      <c r="CA105" s="273">
        <v>9</v>
      </c>
      <c r="CB105" s="274">
        <v>37</v>
      </c>
      <c r="CC105" s="275">
        <v>46</v>
      </c>
      <c r="CD105" s="273" t="s">
        <v>197</v>
      </c>
      <c r="CE105" s="274" t="s">
        <v>197</v>
      </c>
      <c r="CF105" s="275" t="s">
        <v>197</v>
      </c>
      <c r="CG105" s="273">
        <v>9</v>
      </c>
      <c r="CH105" s="274">
        <v>37</v>
      </c>
      <c r="CI105" s="275">
        <v>46</v>
      </c>
      <c r="CJ105" s="273">
        <v>21.7</v>
      </c>
      <c r="CK105" s="274">
        <v>18.2</v>
      </c>
      <c r="CL105" s="275">
        <v>18.8</v>
      </c>
      <c r="CM105" s="273">
        <v>9</v>
      </c>
      <c r="CN105" s="274">
        <v>37</v>
      </c>
      <c r="CO105" s="275">
        <v>46</v>
      </c>
      <c r="CP105" s="273">
        <v>73</v>
      </c>
      <c r="CQ105" s="274">
        <v>53</v>
      </c>
      <c r="CR105" s="275">
        <v>63</v>
      </c>
      <c r="CS105" s="273">
        <v>1692</v>
      </c>
      <c r="CT105" s="274">
        <v>1642</v>
      </c>
      <c r="CU105" s="275">
        <v>3334</v>
      </c>
      <c r="CV105" s="273">
        <v>74</v>
      </c>
      <c r="CW105" s="274">
        <v>54</v>
      </c>
      <c r="CX105" s="275">
        <v>64</v>
      </c>
      <c r="CY105" s="273">
        <v>1692</v>
      </c>
      <c r="CZ105" s="274">
        <v>1642</v>
      </c>
      <c r="DA105" s="275">
        <v>3334</v>
      </c>
      <c r="DB105" s="273">
        <v>35.799999999999997</v>
      </c>
      <c r="DC105" s="274">
        <v>33.200000000000003</v>
      </c>
      <c r="DD105" s="275">
        <v>34.5</v>
      </c>
      <c r="DE105" s="273">
        <v>1692</v>
      </c>
      <c r="DF105" s="274">
        <v>1642</v>
      </c>
      <c r="DG105" s="275">
        <v>3334</v>
      </c>
    </row>
    <row r="106" spans="1:111" x14ac:dyDescent="0.35">
      <c r="A106" t="s">
        <v>111</v>
      </c>
      <c r="B106" t="s">
        <v>356</v>
      </c>
      <c r="C106" t="s">
        <v>352</v>
      </c>
      <c r="D106" s="273">
        <v>65</v>
      </c>
      <c r="E106" s="274">
        <v>53</v>
      </c>
      <c r="F106" s="275">
        <v>59</v>
      </c>
      <c r="G106" s="273">
        <v>1634</v>
      </c>
      <c r="H106" s="274">
        <v>1614</v>
      </c>
      <c r="I106" s="275">
        <v>3248</v>
      </c>
      <c r="J106" s="273">
        <v>67</v>
      </c>
      <c r="K106" s="274">
        <v>56</v>
      </c>
      <c r="L106" s="275">
        <v>61</v>
      </c>
      <c r="M106" s="273">
        <v>1634</v>
      </c>
      <c r="N106" s="274">
        <v>1614</v>
      </c>
      <c r="O106" s="275">
        <v>3248</v>
      </c>
      <c r="P106" s="273">
        <v>35.700000000000003</v>
      </c>
      <c r="Q106" s="274">
        <v>34.4</v>
      </c>
      <c r="R106" s="275">
        <v>35.1</v>
      </c>
      <c r="S106" s="273">
        <v>1634</v>
      </c>
      <c r="T106" s="274">
        <v>1614</v>
      </c>
      <c r="U106" s="275">
        <v>3248</v>
      </c>
      <c r="V106" s="273">
        <v>35</v>
      </c>
      <c r="W106" s="274">
        <v>30</v>
      </c>
      <c r="X106" s="275">
        <v>32</v>
      </c>
      <c r="Y106" s="273">
        <v>74</v>
      </c>
      <c r="Z106" s="274">
        <v>116</v>
      </c>
      <c r="AA106" s="275">
        <v>190</v>
      </c>
      <c r="AB106" s="273">
        <v>35</v>
      </c>
      <c r="AC106" s="274">
        <v>34</v>
      </c>
      <c r="AD106" s="275">
        <v>34</v>
      </c>
      <c r="AE106" s="273">
        <v>74</v>
      </c>
      <c r="AF106" s="274">
        <v>116</v>
      </c>
      <c r="AG106" s="275">
        <v>190</v>
      </c>
      <c r="AH106" s="273">
        <v>31.8</v>
      </c>
      <c r="AI106" s="274">
        <v>30.4</v>
      </c>
      <c r="AJ106" s="275">
        <v>30.9</v>
      </c>
      <c r="AK106" s="273">
        <v>74</v>
      </c>
      <c r="AL106" s="274">
        <v>116</v>
      </c>
      <c r="AM106" s="275">
        <v>190</v>
      </c>
      <c r="AN106" s="273">
        <v>20</v>
      </c>
      <c r="AO106" s="274">
        <v>12</v>
      </c>
      <c r="AP106" s="275">
        <v>14</v>
      </c>
      <c r="AQ106" s="273">
        <v>50</v>
      </c>
      <c r="AR106" s="274">
        <v>111</v>
      </c>
      <c r="AS106" s="275">
        <v>161</v>
      </c>
      <c r="AT106" s="273">
        <v>20</v>
      </c>
      <c r="AU106" s="274">
        <v>13</v>
      </c>
      <c r="AV106" s="275">
        <v>15</v>
      </c>
      <c r="AW106" s="273">
        <v>50</v>
      </c>
      <c r="AX106" s="274">
        <v>111</v>
      </c>
      <c r="AY106" s="275">
        <v>161</v>
      </c>
      <c r="AZ106" s="273">
        <v>27.2</v>
      </c>
      <c r="BA106" s="274">
        <v>26</v>
      </c>
      <c r="BB106" s="275">
        <v>26.4</v>
      </c>
      <c r="BC106" s="273">
        <v>50</v>
      </c>
      <c r="BD106" s="274">
        <v>111</v>
      </c>
      <c r="BE106" s="275">
        <v>161</v>
      </c>
      <c r="BF106" s="273">
        <v>29</v>
      </c>
      <c r="BG106" s="274">
        <v>21</v>
      </c>
      <c r="BH106" s="275">
        <v>24</v>
      </c>
      <c r="BI106" s="273">
        <v>124</v>
      </c>
      <c r="BJ106" s="274">
        <v>227</v>
      </c>
      <c r="BK106" s="275">
        <v>351</v>
      </c>
      <c r="BL106" s="273">
        <v>29</v>
      </c>
      <c r="BM106" s="274">
        <v>23</v>
      </c>
      <c r="BN106" s="275">
        <v>25</v>
      </c>
      <c r="BO106" s="273">
        <v>124</v>
      </c>
      <c r="BP106" s="274">
        <v>227</v>
      </c>
      <c r="BQ106" s="275">
        <v>351</v>
      </c>
      <c r="BR106" s="273">
        <v>29.9</v>
      </c>
      <c r="BS106" s="274">
        <v>28.3</v>
      </c>
      <c r="BT106" s="275">
        <v>28.8</v>
      </c>
      <c r="BU106" s="273">
        <v>124</v>
      </c>
      <c r="BV106" s="274">
        <v>227</v>
      </c>
      <c r="BW106" s="275">
        <v>351</v>
      </c>
      <c r="BX106" s="273" t="s">
        <v>197</v>
      </c>
      <c r="BY106" s="274" t="s">
        <v>197</v>
      </c>
      <c r="BZ106" s="275" t="s">
        <v>197</v>
      </c>
      <c r="CA106" s="273">
        <v>15</v>
      </c>
      <c r="CB106" s="274">
        <v>50</v>
      </c>
      <c r="CC106" s="275">
        <v>65</v>
      </c>
      <c r="CD106" s="273" t="s">
        <v>197</v>
      </c>
      <c r="CE106" s="274" t="s">
        <v>197</v>
      </c>
      <c r="CF106" s="275" t="s">
        <v>197</v>
      </c>
      <c r="CG106" s="273">
        <v>15</v>
      </c>
      <c r="CH106" s="274">
        <v>50</v>
      </c>
      <c r="CI106" s="275">
        <v>65</v>
      </c>
      <c r="CJ106" s="273">
        <v>20.3</v>
      </c>
      <c r="CK106" s="274">
        <v>19.2</v>
      </c>
      <c r="CL106" s="275">
        <v>19.5</v>
      </c>
      <c r="CM106" s="273">
        <v>15</v>
      </c>
      <c r="CN106" s="274">
        <v>50</v>
      </c>
      <c r="CO106" s="275">
        <v>65</v>
      </c>
      <c r="CP106" s="273">
        <v>61</v>
      </c>
      <c r="CQ106" s="274">
        <v>47</v>
      </c>
      <c r="CR106" s="275">
        <v>54</v>
      </c>
      <c r="CS106" s="273">
        <v>1874</v>
      </c>
      <c r="CT106" s="274">
        <v>1973</v>
      </c>
      <c r="CU106" s="275">
        <v>3847</v>
      </c>
      <c r="CV106" s="273">
        <v>62</v>
      </c>
      <c r="CW106" s="274">
        <v>50</v>
      </c>
      <c r="CX106" s="275">
        <v>56</v>
      </c>
      <c r="CY106" s="273">
        <v>1874</v>
      </c>
      <c r="CZ106" s="274">
        <v>1973</v>
      </c>
      <c r="DA106" s="275">
        <v>3847</v>
      </c>
      <c r="DB106" s="273">
        <v>34.799999999999997</v>
      </c>
      <c r="DC106" s="274">
        <v>33.1</v>
      </c>
      <c r="DD106" s="275">
        <v>33.9</v>
      </c>
      <c r="DE106" s="273">
        <v>1874</v>
      </c>
      <c r="DF106" s="274">
        <v>1973</v>
      </c>
      <c r="DG106" s="275">
        <v>3847</v>
      </c>
    </row>
    <row r="107" spans="1:111" x14ac:dyDescent="0.35">
      <c r="A107" t="s">
        <v>112</v>
      </c>
      <c r="B107" t="s">
        <v>357</v>
      </c>
      <c r="C107" t="s">
        <v>352</v>
      </c>
      <c r="D107" s="273">
        <v>72</v>
      </c>
      <c r="E107" s="274">
        <v>56</v>
      </c>
      <c r="F107" s="275">
        <v>65</v>
      </c>
      <c r="G107" s="273">
        <v>1817</v>
      </c>
      <c r="H107" s="274">
        <v>1718</v>
      </c>
      <c r="I107" s="275">
        <v>3535</v>
      </c>
      <c r="J107" s="273">
        <v>73</v>
      </c>
      <c r="K107" s="274">
        <v>58</v>
      </c>
      <c r="L107" s="275">
        <v>66</v>
      </c>
      <c r="M107" s="273">
        <v>1817</v>
      </c>
      <c r="N107" s="274">
        <v>1718</v>
      </c>
      <c r="O107" s="275">
        <v>3535</v>
      </c>
      <c r="P107" s="273">
        <v>35.1</v>
      </c>
      <c r="Q107" s="274">
        <v>33.4</v>
      </c>
      <c r="R107" s="275">
        <v>34.299999999999997</v>
      </c>
      <c r="S107" s="273">
        <v>1817</v>
      </c>
      <c r="T107" s="274">
        <v>1718</v>
      </c>
      <c r="U107" s="275">
        <v>3535</v>
      </c>
      <c r="V107" s="273">
        <v>17</v>
      </c>
      <c r="W107" s="274">
        <v>13</v>
      </c>
      <c r="X107" s="275">
        <v>14</v>
      </c>
      <c r="Y107" s="273">
        <v>35</v>
      </c>
      <c r="Z107" s="274">
        <v>103</v>
      </c>
      <c r="AA107" s="275">
        <v>138</v>
      </c>
      <c r="AB107" s="273">
        <v>17</v>
      </c>
      <c r="AC107" s="274">
        <v>14</v>
      </c>
      <c r="AD107" s="275">
        <v>14</v>
      </c>
      <c r="AE107" s="273">
        <v>35</v>
      </c>
      <c r="AF107" s="274">
        <v>103</v>
      </c>
      <c r="AG107" s="275">
        <v>138</v>
      </c>
      <c r="AH107" s="273">
        <v>27.4</v>
      </c>
      <c r="AI107" s="274">
        <v>25.9</v>
      </c>
      <c r="AJ107" s="275">
        <v>26.3</v>
      </c>
      <c r="AK107" s="273">
        <v>35</v>
      </c>
      <c r="AL107" s="274">
        <v>103</v>
      </c>
      <c r="AM107" s="275">
        <v>138</v>
      </c>
      <c r="AN107" s="273">
        <v>9</v>
      </c>
      <c r="AO107" s="274">
        <v>7</v>
      </c>
      <c r="AP107" s="275">
        <v>7</v>
      </c>
      <c r="AQ107" s="273">
        <v>34</v>
      </c>
      <c r="AR107" s="274">
        <v>100</v>
      </c>
      <c r="AS107" s="275">
        <v>134</v>
      </c>
      <c r="AT107" s="273">
        <v>9</v>
      </c>
      <c r="AU107" s="274">
        <v>7</v>
      </c>
      <c r="AV107" s="275">
        <v>7</v>
      </c>
      <c r="AW107" s="273">
        <v>34</v>
      </c>
      <c r="AX107" s="274">
        <v>100</v>
      </c>
      <c r="AY107" s="275">
        <v>134</v>
      </c>
      <c r="AZ107" s="273">
        <v>24.5</v>
      </c>
      <c r="BA107" s="274">
        <v>26.2</v>
      </c>
      <c r="BB107" s="275">
        <v>25.8</v>
      </c>
      <c r="BC107" s="273">
        <v>34</v>
      </c>
      <c r="BD107" s="274">
        <v>100</v>
      </c>
      <c r="BE107" s="275">
        <v>134</v>
      </c>
      <c r="BF107" s="273">
        <v>13</v>
      </c>
      <c r="BG107" s="274">
        <v>10</v>
      </c>
      <c r="BH107" s="275">
        <v>11</v>
      </c>
      <c r="BI107" s="273">
        <v>69</v>
      </c>
      <c r="BJ107" s="274">
        <v>203</v>
      </c>
      <c r="BK107" s="275">
        <v>272</v>
      </c>
      <c r="BL107" s="273">
        <v>13</v>
      </c>
      <c r="BM107" s="274">
        <v>10</v>
      </c>
      <c r="BN107" s="275">
        <v>11</v>
      </c>
      <c r="BO107" s="273">
        <v>69</v>
      </c>
      <c r="BP107" s="274">
        <v>203</v>
      </c>
      <c r="BQ107" s="275">
        <v>272</v>
      </c>
      <c r="BR107" s="273">
        <v>26</v>
      </c>
      <c r="BS107" s="274">
        <v>26.1</v>
      </c>
      <c r="BT107" s="275">
        <v>26</v>
      </c>
      <c r="BU107" s="273">
        <v>69</v>
      </c>
      <c r="BV107" s="274">
        <v>203</v>
      </c>
      <c r="BW107" s="275">
        <v>272</v>
      </c>
      <c r="BX107" s="273" t="s">
        <v>197</v>
      </c>
      <c r="BY107" s="274" t="s">
        <v>197</v>
      </c>
      <c r="BZ107" s="275" t="s">
        <v>197</v>
      </c>
      <c r="CA107" s="273">
        <v>21</v>
      </c>
      <c r="CB107" s="274">
        <v>50</v>
      </c>
      <c r="CC107" s="275">
        <v>71</v>
      </c>
      <c r="CD107" s="273" t="s">
        <v>197</v>
      </c>
      <c r="CE107" s="274" t="s">
        <v>197</v>
      </c>
      <c r="CF107" s="275" t="s">
        <v>197</v>
      </c>
      <c r="CG107" s="273">
        <v>21</v>
      </c>
      <c r="CH107" s="274">
        <v>50</v>
      </c>
      <c r="CI107" s="275">
        <v>71</v>
      </c>
      <c r="CJ107" s="273">
        <v>17.600000000000001</v>
      </c>
      <c r="CK107" s="274">
        <v>18.899999999999999</v>
      </c>
      <c r="CL107" s="275">
        <v>18.5</v>
      </c>
      <c r="CM107" s="273">
        <v>21</v>
      </c>
      <c r="CN107" s="274">
        <v>50</v>
      </c>
      <c r="CO107" s="275">
        <v>71</v>
      </c>
      <c r="CP107" s="273">
        <v>69</v>
      </c>
      <c r="CQ107" s="274">
        <v>50</v>
      </c>
      <c r="CR107" s="275">
        <v>60</v>
      </c>
      <c r="CS107" s="273">
        <v>1979</v>
      </c>
      <c r="CT107" s="274">
        <v>2033</v>
      </c>
      <c r="CU107" s="275">
        <v>4012</v>
      </c>
      <c r="CV107" s="273">
        <v>70</v>
      </c>
      <c r="CW107" s="274">
        <v>52</v>
      </c>
      <c r="CX107" s="275">
        <v>61</v>
      </c>
      <c r="CY107" s="273">
        <v>1979</v>
      </c>
      <c r="CZ107" s="274">
        <v>2033</v>
      </c>
      <c r="DA107" s="275">
        <v>4012</v>
      </c>
      <c r="DB107" s="273">
        <v>34.700000000000003</v>
      </c>
      <c r="DC107" s="274">
        <v>32.299999999999997</v>
      </c>
      <c r="DD107" s="275">
        <v>33.5</v>
      </c>
      <c r="DE107" s="273">
        <v>1979</v>
      </c>
      <c r="DF107" s="274">
        <v>2033</v>
      </c>
      <c r="DG107" s="275">
        <v>4012</v>
      </c>
    </row>
    <row r="108" spans="1:111" x14ac:dyDescent="0.35">
      <c r="A108" t="s">
        <v>93</v>
      </c>
      <c r="B108" t="s">
        <v>339</v>
      </c>
      <c r="C108" t="s">
        <v>338</v>
      </c>
      <c r="D108" s="273">
        <v>55</v>
      </c>
      <c r="E108" s="274">
        <v>38</v>
      </c>
      <c r="F108" s="275">
        <v>46</v>
      </c>
      <c r="G108" s="273">
        <v>686</v>
      </c>
      <c r="H108" s="274">
        <v>715</v>
      </c>
      <c r="I108" s="275">
        <v>1401</v>
      </c>
      <c r="J108" s="273">
        <v>60</v>
      </c>
      <c r="K108" s="274">
        <v>45</v>
      </c>
      <c r="L108" s="275">
        <v>52</v>
      </c>
      <c r="M108" s="273">
        <v>686</v>
      </c>
      <c r="N108" s="274">
        <v>715</v>
      </c>
      <c r="O108" s="275">
        <v>1401</v>
      </c>
      <c r="P108" s="273">
        <v>33.5</v>
      </c>
      <c r="Q108" s="274">
        <v>31.7</v>
      </c>
      <c r="R108" s="275">
        <v>32.6</v>
      </c>
      <c r="S108" s="273">
        <v>686</v>
      </c>
      <c r="T108" s="274">
        <v>715</v>
      </c>
      <c r="U108" s="275">
        <v>1401</v>
      </c>
      <c r="V108" s="273" t="s">
        <v>197</v>
      </c>
      <c r="W108" s="274" t="s">
        <v>197</v>
      </c>
      <c r="X108" s="275">
        <v>6</v>
      </c>
      <c r="Y108" s="273">
        <v>17</v>
      </c>
      <c r="Z108" s="274">
        <v>51</v>
      </c>
      <c r="AA108" s="275">
        <v>68</v>
      </c>
      <c r="AB108" s="273" t="s">
        <v>197</v>
      </c>
      <c r="AC108" s="274" t="s">
        <v>197</v>
      </c>
      <c r="AD108" s="275">
        <v>9</v>
      </c>
      <c r="AE108" s="273">
        <v>17</v>
      </c>
      <c r="AF108" s="274">
        <v>51</v>
      </c>
      <c r="AG108" s="275">
        <v>68</v>
      </c>
      <c r="AH108" s="273">
        <v>27.5</v>
      </c>
      <c r="AI108" s="274">
        <v>25.3</v>
      </c>
      <c r="AJ108" s="275">
        <v>25.9</v>
      </c>
      <c r="AK108" s="273">
        <v>17</v>
      </c>
      <c r="AL108" s="274">
        <v>51</v>
      </c>
      <c r="AM108" s="275">
        <v>68</v>
      </c>
      <c r="AN108" s="273" t="s">
        <v>197</v>
      </c>
      <c r="AO108" s="274" t="s">
        <v>197</v>
      </c>
      <c r="AP108" s="275">
        <v>8</v>
      </c>
      <c r="AQ108" s="273">
        <v>32</v>
      </c>
      <c r="AR108" s="274">
        <v>75</v>
      </c>
      <c r="AS108" s="275">
        <v>107</v>
      </c>
      <c r="AT108" s="273" t="s">
        <v>197</v>
      </c>
      <c r="AU108" s="274" t="s">
        <v>197</v>
      </c>
      <c r="AV108" s="275">
        <v>8</v>
      </c>
      <c r="AW108" s="273">
        <v>32</v>
      </c>
      <c r="AX108" s="274">
        <v>75</v>
      </c>
      <c r="AY108" s="275">
        <v>107</v>
      </c>
      <c r="AZ108" s="273">
        <v>25.9</v>
      </c>
      <c r="BA108" s="274">
        <v>24.2</v>
      </c>
      <c r="BB108" s="275">
        <v>24.7</v>
      </c>
      <c r="BC108" s="273">
        <v>32</v>
      </c>
      <c r="BD108" s="274">
        <v>75</v>
      </c>
      <c r="BE108" s="275">
        <v>107</v>
      </c>
      <c r="BF108" s="273">
        <v>8</v>
      </c>
      <c r="BG108" s="274">
        <v>7</v>
      </c>
      <c r="BH108" s="275">
        <v>7</v>
      </c>
      <c r="BI108" s="273">
        <v>49</v>
      </c>
      <c r="BJ108" s="274">
        <v>126</v>
      </c>
      <c r="BK108" s="275">
        <v>175</v>
      </c>
      <c r="BL108" s="273">
        <v>10</v>
      </c>
      <c r="BM108" s="274">
        <v>8</v>
      </c>
      <c r="BN108" s="275">
        <v>9</v>
      </c>
      <c r="BO108" s="273">
        <v>49</v>
      </c>
      <c r="BP108" s="274">
        <v>126</v>
      </c>
      <c r="BQ108" s="275">
        <v>175</v>
      </c>
      <c r="BR108" s="273">
        <v>26.5</v>
      </c>
      <c r="BS108" s="274">
        <v>24.7</v>
      </c>
      <c r="BT108" s="275">
        <v>25.2</v>
      </c>
      <c r="BU108" s="273">
        <v>49</v>
      </c>
      <c r="BV108" s="274">
        <v>126</v>
      </c>
      <c r="BW108" s="275">
        <v>175</v>
      </c>
      <c r="BX108" s="273" t="s">
        <v>197</v>
      </c>
      <c r="BY108" s="274" t="s">
        <v>197</v>
      </c>
      <c r="BZ108" s="275" t="s">
        <v>197</v>
      </c>
      <c r="CA108" s="273">
        <v>12</v>
      </c>
      <c r="CB108" s="274">
        <v>25</v>
      </c>
      <c r="CC108" s="275">
        <v>37</v>
      </c>
      <c r="CD108" s="273" t="s">
        <v>197</v>
      </c>
      <c r="CE108" s="274" t="s">
        <v>197</v>
      </c>
      <c r="CF108" s="275" t="s">
        <v>197</v>
      </c>
      <c r="CG108" s="273">
        <v>12</v>
      </c>
      <c r="CH108" s="274">
        <v>25</v>
      </c>
      <c r="CI108" s="275">
        <v>37</v>
      </c>
      <c r="CJ108" s="273">
        <v>22.2</v>
      </c>
      <c r="CK108" s="274">
        <v>19.399999999999999</v>
      </c>
      <c r="CL108" s="275">
        <v>20.3</v>
      </c>
      <c r="CM108" s="273">
        <v>12</v>
      </c>
      <c r="CN108" s="274">
        <v>25</v>
      </c>
      <c r="CO108" s="275">
        <v>37</v>
      </c>
      <c r="CP108" s="273">
        <v>52</v>
      </c>
      <c r="CQ108" s="274">
        <v>33</v>
      </c>
      <c r="CR108" s="275">
        <v>42</v>
      </c>
      <c r="CS108" s="273">
        <v>830</v>
      </c>
      <c r="CT108" s="274">
        <v>923</v>
      </c>
      <c r="CU108" s="275">
        <v>1753</v>
      </c>
      <c r="CV108" s="273">
        <v>57</v>
      </c>
      <c r="CW108" s="274">
        <v>38</v>
      </c>
      <c r="CX108" s="275">
        <v>47</v>
      </c>
      <c r="CY108" s="273">
        <v>830</v>
      </c>
      <c r="CZ108" s="274">
        <v>923</v>
      </c>
      <c r="DA108" s="275">
        <v>1753</v>
      </c>
      <c r="DB108" s="273">
        <v>32.9</v>
      </c>
      <c r="DC108" s="274">
        <v>30.4</v>
      </c>
      <c r="DD108" s="275">
        <v>31.6</v>
      </c>
      <c r="DE108" s="273">
        <v>830</v>
      </c>
      <c r="DF108" s="274">
        <v>923</v>
      </c>
      <c r="DG108" s="275">
        <v>1753</v>
      </c>
    </row>
    <row r="109" spans="1:111" x14ac:dyDescent="0.35">
      <c r="A109" t="s">
        <v>113</v>
      </c>
      <c r="B109" t="s">
        <v>358</v>
      </c>
      <c r="C109" t="s">
        <v>352</v>
      </c>
      <c r="D109" s="273">
        <v>56</v>
      </c>
      <c r="E109" s="274">
        <v>39</v>
      </c>
      <c r="F109" s="275">
        <v>48</v>
      </c>
      <c r="G109" s="273">
        <v>2179</v>
      </c>
      <c r="H109" s="274">
        <v>2029</v>
      </c>
      <c r="I109" s="275">
        <v>4208</v>
      </c>
      <c r="J109" s="273">
        <v>59</v>
      </c>
      <c r="K109" s="274">
        <v>43</v>
      </c>
      <c r="L109" s="275">
        <v>51</v>
      </c>
      <c r="M109" s="273">
        <v>2179</v>
      </c>
      <c r="N109" s="274">
        <v>2029</v>
      </c>
      <c r="O109" s="275">
        <v>4208</v>
      </c>
      <c r="P109" s="273">
        <v>33.5</v>
      </c>
      <c r="Q109" s="274">
        <v>31.2</v>
      </c>
      <c r="R109" s="275">
        <v>32.4</v>
      </c>
      <c r="S109" s="273">
        <v>2179</v>
      </c>
      <c r="T109" s="274">
        <v>2029</v>
      </c>
      <c r="U109" s="275">
        <v>4208</v>
      </c>
      <c r="V109" s="273">
        <v>12</v>
      </c>
      <c r="W109" s="274">
        <v>9</v>
      </c>
      <c r="X109" s="275">
        <v>10</v>
      </c>
      <c r="Y109" s="273">
        <v>74</v>
      </c>
      <c r="Z109" s="274">
        <v>168</v>
      </c>
      <c r="AA109" s="275">
        <v>242</v>
      </c>
      <c r="AB109" s="273">
        <v>14</v>
      </c>
      <c r="AC109" s="274">
        <v>13</v>
      </c>
      <c r="AD109" s="275">
        <v>13</v>
      </c>
      <c r="AE109" s="273">
        <v>74</v>
      </c>
      <c r="AF109" s="274">
        <v>168</v>
      </c>
      <c r="AG109" s="275">
        <v>242</v>
      </c>
      <c r="AH109" s="273">
        <v>26.6</v>
      </c>
      <c r="AI109" s="274">
        <v>25</v>
      </c>
      <c r="AJ109" s="275">
        <v>25.4</v>
      </c>
      <c r="AK109" s="273">
        <v>74</v>
      </c>
      <c r="AL109" s="274">
        <v>168</v>
      </c>
      <c r="AM109" s="275">
        <v>242</v>
      </c>
      <c r="AN109" s="273">
        <v>23</v>
      </c>
      <c r="AO109" s="274">
        <v>6</v>
      </c>
      <c r="AP109" s="275">
        <v>11</v>
      </c>
      <c r="AQ109" s="273">
        <v>80</v>
      </c>
      <c r="AR109" s="274">
        <v>182</v>
      </c>
      <c r="AS109" s="275">
        <v>262</v>
      </c>
      <c r="AT109" s="273">
        <v>23</v>
      </c>
      <c r="AU109" s="274">
        <v>7</v>
      </c>
      <c r="AV109" s="275">
        <v>11</v>
      </c>
      <c r="AW109" s="273">
        <v>80</v>
      </c>
      <c r="AX109" s="274">
        <v>182</v>
      </c>
      <c r="AY109" s="275">
        <v>262</v>
      </c>
      <c r="AZ109" s="273">
        <v>27.2</v>
      </c>
      <c r="BA109" s="274">
        <v>24.1</v>
      </c>
      <c r="BB109" s="275">
        <v>25</v>
      </c>
      <c r="BC109" s="273">
        <v>80</v>
      </c>
      <c r="BD109" s="274">
        <v>182</v>
      </c>
      <c r="BE109" s="275">
        <v>262</v>
      </c>
      <c r="BF109" s="273">
        <v>18</v>
      </c>
      <c r="BG109" s="274">
        <v>7</v>
      </c>
      <c r="BH109" s="275">
        <v>11</v>
      </c>
      <c r="BI109" s="273">
        <v>154</v>
      </c>
      <c r="BJ109" s="274">
        <v>350</v>
      </c>
      <c r="BK109" s="275">
        <v>504</v>
      </c>
      <c r="BL109" s="273">
        <v>18</v>
      </c>
      <c r="BM109" s="274">
        <v>9</v>
      </c>
      <c r="BN109" s="275">
        <v>12</v>
      </c>
      <c r="BO109" s="273">
        <v>154</v>
      </c>
      <c r="BP109" s="274">
        <v>350</v>
      </c>
      <c r="BQ109" s="275">
        <v>504</v>
      </c>
      <c r="BR109" s="273">
        <v>26.9</v>
      </c>
      <c r="BS109" s="274">
        <v>24.5</v>
      </c>
      <c r="BT109" s="275">
        <v>25.2</v>
      </c>
      <c r="BU109" s="273">
        <v>154</v>
      </c>
      <c r="BV109" s="274">
        <v>350</v>
      </c>
      <c r="BW109" s="275">
        <v>504</v>
      </c>
      <c r="BX109" s="273" t="s">
        <v>197</v>
      </c>
      <c r="BY109" s="274" t="s">
        <v>197</v>
      </c>
      <c r="BZ109" s="275" t="s">
        <v>197</v>
      </c>
      <c r="CA109" s="273">
        <v>27</v>
      </c>
      <c r="CB109" s="274">
        <v>49</v>
      </c>
      <c r="CC109" s="275">
        <v>76</v>
      </c>
      <c r="CD109" s="273" t="s">
        <v>197</v>
      </c>
      <c r="CE109" s="274" t="s">
        <v>197</v>
      </c>
      <c r="CF109" s="275" t="s">
        <v>197</v>
      </c>
      <c r="CG109" s="273">
        <v>27</v>
      </c>
      <c r="CH109" s="274">
        <v>49</v>
      </c>
      <c r="CI109" s="275">
        <v>76</v>
      </c>
      <c r="CJ109" s="273">
        <v>17.3</v>
      </c>
      <c r="CK109" s="274">
        <v>17.7</v>
      </c>
      <c r="CL109" s="275">
        <v>17.600000000000001</v>
      </c>
      <c r="CM109" s="273">
        <v>27</v>
      </c>
      <c r="CN109" s="274">
        <v>49</v>
      </c>
      <c r="CO109" s="275">
        <v>76</v>
      </c>
      <c r="CP109" s="273">
        <v>52</v>
      </c>
      <c r="CQ109" s="274">
        <v>33</v>
      </c>
      <c r="CR109" s="275">
        <v>42</v>
      </c>
      <c r="CS109" s="273">
        <v>2407</v>
      </c>
      <c r="CT109" s="274">
        <v>2476</v>
      </c>
      <c r="CU109" s="275">
        <v>4883</v>
      </c>
      <c r="CV109" s="273">
        <v>55</v>
      </c>
      <c r="CW109" s="274">
        <v>37</v>
      </c>
      <c r="CX109" s="275">
        <v>46</v>
      </c>
      <c r="CY109" s="273">
        <v>2407</v>
      </c>
      <c r="CZ109" s="274">
        <v>2476</v>
      </c>
      <c r="DA109" s="275">
        <v>4883</v>
      </c>
      <c r="DB109" s="273">
        <v>32.799999999999997</v>
      </c>
      <c r="DC109" s="274">
        <v>29.9</v>
      </c>
      <c r="DD109" s="275">
        <v>31.3</v>
      </c>
      <c r="DE109" s="273">
        <v>2407</v>
      </c>
      <c r="DF109" s="274">
        <v>2476</v>
      </c>
      <c r="DG109" s="275">
        <v>4883</v>
      </c>
    </row>
    <row r="110" spans="1:111" x14ac:dyDescent="0.35">
      <c r="A110" t="s">
        <v>114</v>
      </c>
      <c r="B110" t="s">
        <v>359</v>
      </c>
      <c r="C110" t="s">
        <v>352</v>
      </c>
      <c r="D110" s="273">
        <v>64</v>
      </c>
      <c r="E110" s="274">
        <v>53</v>
      </c>
      <c r="F110" s="275">
        <v>59</v>
      </c>
      <c r="G110" s="273">
        <v>2114</v>
      </c>
      <c r="H110" s="274">
        <v>2014</v>
      </c>
      <c r="I110" s="275">
        <v>4128</v>
      </c>
      <c r="J110" s="273">
        <v>66</v>
      </c>
      <c r="K110" s="274">
        <v>56</v>
      </c>
      <c r="L110" s="275">
        <v>61</v>
      </c>
      <c r="M110" s="273">
        <v>2114</v>
      </c>
      <c r="N110" s="274">
        <v>2014</v>
      </c>
      <c r="O110" s="275">
        <v>4128</v>
      </c>
      <c r="P110" s="273">
        <v>35.5</v>
      </c>
      <c r="Q110" s="274">
        <v>34.1</v>
      </c>
      <c r="R110" s="275">
        <v>34.799999999999997</v>
      </c>
      <c r="S110" s="273">
        <v>2114</v>
      </c>
      <c r="T110" s="274">
        <v>2014</v>
      </c>
      <c r="U110" s="275">
        <v>4128</v>
      </c>
      <c r="V110" s="273">
        <v>28</v>
      </c>
      <c r="W110" s="274">
        <v>23</v>
      </c>
      <c r="X110" s="275">
        <v>24</v>
      </c>
      <c r="Y110" s="273">
        <v>29</v>
      </c>
      <c r="Z110" s="274">
        <v>90</v>
      </c>
      <c r="AA110" s="275">
        <v>119</v>
      </c>
      <c r="AB110" s="273">
        <v>28</v>
      </c>
      <c r="AC110" s="274">
        <v>26</v>
      </c>
      <c r="AD110" s="275">
        <v>26</v>
      </c>
      <c r="AE110" s="273">
        <v>29</v>
      </c>
      <c r="AF110" s="274">
        <v>90</v>
      </c>
      <c r="AG110" s="275">
        <v>119</v>
      </c>
      <c r="AH110" s="273">
        <v>27.1</v>
      </c>
      <c r="AI110" s="274">
        <v>27.6</v>
      </c>
      <c r="AJ110" s="275">
        <v>27.5</v>
      </c>
      <c r="AK110" s="273">
        <v>29</v>
      </c>
      <c r="AL110" s="274">
        <v>90</v>
      </c>
      <c r="AM110" s="275">
        <v>119</v>
      </c>
      <c r="AN110" s="273">
        <v>19</v>
      </c>
      <c r="AO110" s="274">
        <v>13</v>
      </c>
      <c r="AP110" s="275">
        <v>15</v>
      </c>
      <c r="AQ110" s="273">
        <v>57</v>
      </c>
      <c r="AR110" s="274">
        <v>162</v>
      </c>
      <c r="AS110" s="275">
        <v>219</v>
      </c>
      <c r="AT110" s="273">
        <v>19</v>
      </c>
      <c r="AU110" s="274">
        <v>15</v>
      </c>
      <c r="AV110" s="275">
        <v>16</v>
      </c>
      <c r="AW110" s="273">
        <v>57</v>
      </c>
      <c r="AX110" s="274">
        <v>162</v>
      </c>
      <c r="AY110" s="275">
        <v>219</v>
      </c>
      <c r="AZ110" s="273">
        <v>27</v>
      </c>
      <c r="BA110" s="274">
        <v>26.7</v>
      </c>
      <c r="BB110" s="275">
        <v>26.8</v>
      </c>
      <c r="BC110" s="273">
        <v>57</v>
      </c>
      <c r="BD110" s="274">
        <v>162</v>
      </c>
      <c r="BE110" s="275">
        <v>219</v>
      </c>
      <c r="BF110" s="273">
        <v>22</v>
      </c>
      <c r="BG110" s="274">
        <v>17</v>
      </c>
      <c r="BH110" s="275">
        <v>18</v>
      </c>
      <c r="BI110" s="273">
        <v>86</v>
      </c>
      <c r="BJ110" s="274">
        <v>252</v>
      </c>
      <c r="BK110" s="275">
        <v>338</v>
      </c>
      <c r="BL110" s="273">
        <v>22</v>
      </c>
      <c r="BM110" s="274">
        <v>19</v>
      </c>
      <c r="BN110" s="275">
        <v>20</v>
      </c>
      <c r="BO110" s="273">
        <v>86</v>
      </c>
      <c r="BP110" s="274">
        <v>252</v>
      </c>
      <c r="BQ110" s="275">
        <v>338</v>
      </c>
      <c r="BR110" s="273">
        <v>27.1</v>
      </c>
      <c r="BS110" s="274">
        <v>27</v>
      </c>
      <c r="BT110" s="275">
        <v>27</v>
      </c>
      <c r="BU110" s="273">
        <v>86</v>
      </c>
      <c r="BV110" s="274">
        <v>252</v>
      </c>
      <c r="BW110" s="275">
        <v>338</v>
      </c>
      <c r="BX110" s="273" t="s">
        <v>197</v>
      </c>
      <c r="BY110" s="274" t="s">
        <v>197</v>
      </c>
      <c r="BZ110" s="275" t="s">
        <v>197</v>
      </c>
      <c r="CA110" s="273">
        <v>20</v>
      </c>
      <c r="CB110" s="274">
        <v>51</v>
      </c>
      <c r="CC110" s="275">
        <v>71</v>
      </c>
      <c r="CD110" s="273" t="s">
        <v>197</v>
      </c>
      <c r="CE110" s="274" t="s">
        <v>197</v>
      </c>
      <c r="CF110" s="275" t="s">
        <v>197</v>
      </c>
      <c r="CG110" s="273">
        <v>20</v>
      </c>
      <c r="CH110" s="274">
        <v>51</v>
      </c>
      <c r="CI110" s="275">
        <v>71</v>
      </c>
      <c r="CJ110" s="273">
        <v>19.2</v>
      </c>
      <c r="CK110" s="274">
        <v>19</v>
      </c>
      <c r="CL110" s="275">
        <v>19</v>
      </c>
      <c r="CM110" s="273">
        <v>20</v>
      </c>
      <c r="CN110" s="274">
        <v>51</v>
      </c>
      <c r="CO110" s="275">
        <v>71</v>
      </c>
      <c r="CP110" s="273">
        <v>61</v>
      </c>
      <c r="CQ110" s="274">
        <v>47</v>
      </c>
      <c r="CR110" s="275">
        <v>54</v>
      </c>
      <c r="CS110" s="273">
        <v>2298</v>
      </c>
      <c r="CT110" s="274">
        <v>2413</v>
      </c>
      <c r="CU110" s="275">
        <v>4711</v>
      </c>
      <c r="CV110" s="273">
        <v>63</v>
      </c>
      <c r="CW110" s="274">
        <v>50</v>
      </c>
      <c r="CX110" s="275">
        <v>56</v>
      </c>
      <c r="CY110" s="273">
        <v>2298</v>
      </c>
      <c r="CZ110" s="274">
        <v>2413</v>
      </c>
      <c r="DA110" s="275">
        <v>4711</v>
      </c>
      <c r="DB110" s="273">
        <v>34.9</v>
      </c>
      <c r="DC110" s="274">
        <v>32.9</v>
      </c>
      <c r="DD110" s="275">
        <v>33.9</v>
      </c>
      <c r="DE110" s="273">
        <v>2298</v>
      </c>
      <c r="DF110" s="274">
        <v>2413</v>
      </c>
      <c r="DG110" s="275">
        <v>4711</v>
      </c>
    </row>
    <row r="111" spans="1:111" x14ac:dyDescent="0.35">
      <c r="A111" t="s">
        <v>115</v>
      </c>
      <c r="B111" t="s">
        <v>360</v>
      </c>
      <c r="C111" t="s">
        <v>352</v>
      </c>
      <c r="D111" s="273">
        <v>59</v>
      </c>
      <c r="E111" s="274">
        <v>43</v>
      </c>
      <c r="F111" s="275">
        <v>51</v>
      </c>
      <c r="G111" s="273">
        <v>2081</v>
      </c>
      <c r="H111" s="274">
        <v>2023</v>
      </c>
      <c r="I111" s="275">
        <v>4104</v>
      </c>
      <c r="J111" s="273">
        <v>61</v>
      </c>
      <c r="K111" s="274">
        <v>47</v>
      </c>
      <c r="L111" s="275">
        <v>54</v>
      </c>
      <c r="M111" s="273">
        <v>2081</v>
      </c>
      <c r="N111" s="274">
        <v>2023</v>
      </c>
      <c r="O111" s="275">
        <v>4104</v>
      </c>
      <c r="P111" s="273">
        <v>35.299999999999997</v>
      </c>
      <c r="Q111" s="274">
        <v>32.9</v>
      </c>
      <c r="R111" s="275">
        <v>34.1</v>
      </c>
      <c r="S111" s="273">
        <v>2081</v>
      </c>
      <c r="T111" s="274">
        <v>2023</v>
      </c>
      <c r="U111" s="275">
        <v>4104</v>
      </c>
      <c r="V111" s="273">
        <v>13</v>
      </c>
      <c r="W111" s="274">
        <v>10</v>
      </c>
      <c r="X111" s="275">
        <v>11</v>
      </c>
      <c r="Y111" s="273">
        <v>102</v>
      </c>
      <c r="Z111" s="274">
        <v>218</v>
      </c>
      <c r="AA111" s="275">
        <v>320</v>
      </c>
      <c r="AB111" s="273">
        <v>15</v>
      </c>
      <c r="AC111" s="274">
        <v>11</v>
      </c>
      <c r="AD111" s="275">
        <v>12</v>
      </c>
      <c r="AE111" s="273">
        <v>102</v>
      </c>
      <c r="AF111" s="274">
        <v>218</v>
      </c>
      <c r="AG111" s="275">
        <v>320</v>
      </c>
      <c r="AH111" s="273">
        <v>27.2</v>
      </c>
      <c r="AI111" s="274">
        <v>26.5</v>
      </c>
      <c r="AJ111" s="275">
        <v>26.7</v>
      </c>
      <c r="AK111" s="273">
        <v>102</v>
      </c>
      <c r="AL111" s="274">
        <v>218</v>
      </c>
      <c r="AM111" s="275">
        <v>320</v>
      </c>
      <c r="AN111" s="273">
        <v>14</v>
      </c>
      <c r="AO111" s="274">
        <v>12</v>
      </c>
      <c r="AP111" s="275">
        <v>13</v>
      </c>
      <c r="AQ111" s="273">
        <v>56</v>
      </c>
      <c r="AR111" s="274">
        <v>147</v>
      </c>
      <c r="AS111" s="275">
        <v>203</v>
      </c>
      <c r="AT111" s="273">
        <v>14</v>
      </c>
      <c r="AU111" s="274">
        <v>14</v>
      </c>
      <c r="AV111" s="275">
        <v>14</v>
      </c>
      <c r="AW111" s="273">
        <v>56</v>
      </c>
      <c r="AX111" s="274">
        <v>147</v>
      </c>
      <c r="AY111" s="275">
        <v>203</v>
      </c>
      <c r="AZ111" s="273">
        <v>24.8</v>
      </c>
      <c r="BA111" s="274">
        <v>25.1</v>
      </c>
      <c r="BB111" s="275">
        <v>25</v>
      </c>
      <c r="BC111" s="273">
        <v>56</v>
      </c>
      <c r="BD111" s="274">
        <v>147</v>
      </c>
      <c r="BE111" s="275">
        <v>203</v>
      </c>
      <c r="BF111" s="273">
        <v>13</v>
      </c>
      <c r="BG111" s="274">
        <v>11</v>
      </c>
      <c r="BH111" s="275">
        <v>11</v>
      </c>
      <c r="BI111" s="273">
        <v>158</v>
      </c>
      <c r="BJ111" s="274">
        <v>365</v>
      </c>
      <c r="BK111" s="275">
        <v>523</v>
      </c>
      <c r="BL111" s="273">
        <v>15</v>
      </c>
      <c r="BM111" s="274">
        <v>12</v>
      </c>
      <c r="BN111" s="275">
        <v>13</v>
      </c>
      <c r="BO111" s="273">
        <v>158</v>
      </c>
      <c r="BP111" s="274">
        <v>365</v>
      </c>
      <c r="BQ111" s="275">
        <v>523</v>
      </c>
      <c r="BR111" s="273">
        <v>26.4</v>
      </c>
      <c r="BS111" s="274">
        <v>25.9</v>
      </c>
      <c r="BT111" s="275">
        <v>26</v>
      </c>
      <c r="BU111" s="273">
        <v>158</v>
      </c>
      <c r="BV111" s="274">
        <v>365</v>
      </c>
      <c r="BW111" s="275">
        <v>523</v>
      </c>
      <c r="BX111" s="273" t="s">
        <v>197</v>
      </c>
      <c r="BY111" s="274" t="s">
        <v>197</v>
      </c>
      <c r="BZ111" s="275" t="s">
        <v>197</v>
      </c>
      <c r="CA111" s="273">
        <v>7</v>
      </c>
      <c r="CB111" s="274">
        <v>31</v>
      </c>
      <c r="CC111" s="275">
        <v>38</v>
      </c>
      <c r="CD111" s="273" t="s">
        <v>197</v>
      </c>
      <c r="CE111" s="274" t="s">
        <v>197</v>
      </c>
      <c r="CF111" s="275" t="s">
        <v>197</v>
      </c>
      <c r="CG111" s="273">
        <v>7</v>
      </c>
      <c r="CH111" s="274">
        <v>31</v>
      </c>
      <c r="CI111" s="275">
        <v>38</v>
      </c>
      <c r="CJ111" s="273">
        <v>21.4</v>
      </c>
      <c r="CK111" s="274">
        <v>18</v>
      </c>
      <c r="CL111" s="275">
        <v>18.7</v>
      </c>
      <c r="CM111" s="273">
        <v>7</v>
      </c>
      <c r="CN111" s="274">
        <v>31</v>
      </c>
      <c r="CO111" s="275">
        <v>38</v>
      </c>
      <c r="CP111" s="273">
        <v>55</v>
      </c>
      <c r="CQ111" s="274">
        <v>37</v>
      </c>
      <c r="CR111" s="275">
        <v>46</v>
      </c>
      <c r="CS111" s="273">
        <v>2282</v>
      </c>
      <c r="CT111" s="274">
        <v>2457</v>
      </c>
      <c r="CU111" s="275">
        <v>4739</v>
      </c>
      <c r="CV111" s="273">
        <v>58</v>
      </c>
      <c r="CW111" s="274">
        <v>41</v>
      </c>
      <c r="CX111" s="275">
        <v>49</v>
      </c>
      <c r="CY111" s="273">
        <v>2282</v>
      </c>
      <c r="CZ111" s="274">
        <v>2457</v>
      </c>
      <c r="DA111" s="275">
        <v>4739</v>
      </c>
      <c r="DB111" s="273">
        <v>34.5</v>
      </c>
      <c r="DC111" s="274">
        <v>31.7</v>
      </c>
      <c r="DD111" s="275">
        <v>33</v>
      </c>
      <c r="DE111" s="273">
        <v>2282</v>
      </c>
      <c r="DF111" s="274">
        <v>2457</v>
      </c>
      <c r="DG111" s="275">
        <v>4739</v>
      </c>
    </row>
    <row r="112" spans="1:111" x14ac:dyDescent="0.35">
      <c r="A112" t="s">
        <v>116</v>
      </c>
      <c r="B112" t="s">
        <v>361</v>
      </c>
      <c r="C112" t="s">
        <v>352</v>
      </c>
      <c r="D112" s="273">
        <v>77</v>
      </c>
      <c r="E112" s="274">
        <v>68</v>
      </c>
      <c r="F112" s="275">
        <v>73</v>
      </c>
      <c r="G112" s="273">
        <v>1510</v>
      </c>
      <c r="H112" s="274">
        <v>1425</v>
      </c>
      <c r="I112" s="275">
        <v>2935</v>
      </c>
      <c r="J112" s="273">
        <v>80</v>
      </c>
      <c r="K112" s="274">
        <v>72</v>
      </c>
      <c r="L112" s="275">
        <v>76</v>
      </c>
      <c r="M112" s="273">
        <v>1510</v>
      </c>
      <c r="N112" s="274">
        <v>1425</v>
      </c>
      <c r="O112" s="275">
        <v>2935</v>
      </c>
      <c r="P112" s="273">
        <v>37</v>
      </c>
      <c r="Q112" s="274">
        <v>35.299999999999997</v>
      </c>
      <c r="R112" s="275">
        <v>36.1</v>
      </c>
      <c r="S112" s="273">
        <v>1510</v>
      </c>
      <c r="T112" s="274">
        <v>1425</v>
      </c>
      <c r="U112" s="275">
        <v>2935</v>
      </c>
      <c r="V112" s="273">
        <v>38</v>
      </c>
      <c r="W112" s="274">
        <v>38</v>
      </c>
      <c r="X112" s="275">
        <v>38</v>
      </c>
      <c r="Y112" s="273">
        <v>50</v>
      </c>
      <c r="Z112" s="274">
        <v>125</v>
      </c>
      <c r="AA112" s="275">
        <v>175</v>
      </c>
      <c r="AB112" s="273">
        <v>38</v>
      </c>
      <c r="AC112" s="274">
        <v>40</v>
      </c>
      <c r="AD112" s="275">
        <v>39</v>
      </c>
      <c r="AE112" s="273">
        <v>50</v>
      </c>
      <c r="AF112" s="274">
        <v>125</v>
      </c>
      <c r="AG112" s="275">
        <v>175</v>
      </c>
      <c r="AH112" s="273">
        <v>31.7</v>
      </c>
      <c r="AI112" s="274">
        <v>31.1</v>
      </c>
      <c r="AJ112" s="275">
        <v>31.3</v>
      </c>
      <c r="AK112" s="273">
        <v>50</v>
      </c>
      <c r="AL112" s="274">
        <v>125</v>
      </c>
      <c r="AM112" s="275">
        <v>175</v>
      </c>
      <c r="AN112" s="273">
        <v>45</v>
      </c>
      <c r="AO112" s="274">
        <v>25</v>
      </c>
      <c r="AP112" s="275">
        <v>31</v>
      </c>
      <c r="AQ112" s="273">
        <v>84</v>
      </c>
      <c r="AR112" s="274">
        <v>220</v>
      </c>
      <c r="AS112" s="275">
        <v>304</v>
      </c>
      <c r="AT112" s="273">
        <v>45</v>
      </c>
      <c r="AU112" s="274">
        <v>28</v>
      </c>
      <c r="AV112" s="275">
        <v>33</v>
      </c>
      <c r="AW112" s="273">
        <v>84</v>
      </c>
      <c r="AX112" s="274">
        <v>220</v>
      </c>
      <c r="AY112" s="275">
        <v>304</v>
      </c>
      <c r="AZ112" s="273">
        <v>31.5</v>
      </c>
      <c r="BA112" s="274">
        <v>27.8</v>
      </c>
      <c r="BB112" s="275">
        <v>28.8</v>
      </c>
      <c r="BC112" s="273">
        <v>84</v>
      </c>
      <c r="BD112" s="274">
        <v>220</v>
      </c>
      <c r="BE112" s="275">
        <v>304</v>
      </c>
      <c r="BF112" s="273">
        <v>43</v>
      </c>
      <c r="BG112" s="274">
        <v>30</v>
      </c>
      <c r="BH112" s="275">
        <v>34</v>
      </c>
      <c r="BI112" s="273">
        <v>134</v>
      </c>
      <c r="BJ112" s="274">
        <v>345</v>
      </c>
      <c r="BK112" s="275">
        <v>479</v>
      </c>
      <c r="BL112" s="273">
        <v>43</v>
      </c>
      <c r="BM112" s="274">
        <v>32</v>
      </c>
      <c r="BN112" s="275">
        <v>35</v>
      </c>
      <c r="BO112" s="273">
        <v>134</v>
      </c>
      <c r="BP112" s="274">
        <v>345</v>
      </c>
      <c r="BQ112" s="275">
        <v>479</v>
      </c>
      <c r="BR112" s="273">
        <v>31.6</v>
      </c>
      <c r="BS112" s="274">
        <v>29</v>
      </c>
      <c r="BT112" s="275">
        <v>29.7</v>
      </c>
      <c r="BU112" s="273">
        <v>134</v>
      </c>
      <c r="BV112" s="274">
        <v>345</v>
      </c>
      <c r="BW112" s="275">
        <v>479</v>
      </c>
      <c r="BX112" s="273" t="s">
        <v>197</v>
      </c>
      <c r="BY112" s="274" t="s">
        <v>197</v>
      </c>
      <c r="BZ112" s="275" t="s">
        <v>197</v>
      </c>
      <c r="CA112" s="273">
        <v>13</v>
      </c>
      <c r="CB112" s="274">
        <v>35</v>
      </c>
      <c r="CC112" s="275">
        <v>48</v>
      </c>
      <c r="CD112" s="273" t="s">
        <v>197</v>
      </c>
      <c r="CE112" s="274" t="s">
        <v>197</v>
      </c>
      <c r="CF112" s="275" t="s">
        <v>197</v>
      </c>
      <c r="CG112" s="273">
        <v>13</v>
      </c>
      <c r="CH112" s="274">
        <v>35</v>
      </c>
      <c r="CI112" s="275">
        <v>48</v>
      </c>
      <c r="CJ112" s="273">
        <v>18.8</v>
      </c>
      <c r="CK112" s="274">
        <v>19.5</v>
      </c>
      <c r="CL112" s="275">
        <v>19.3</v>
      </c>
      <c r="CM112" s="273">
        <v>13</v>
      </c>
      <c r="CN112" s="274">
        <v>35</v>
      </c>
      <c r="CO112" s="275">
        <v>48</v>
      </c>
      <c r="CP112" s="273">
        <v>74</v>
      </c>
      <c r="CQ112" s="274">
        <v>59</v>
      </c>
      <c r="CR112" s="275">
        <v>66</v>
      </c>
      <c r="CS112" s="273">
        <v>1704</v>
      </c>
      <c r="CT112" s="274">
        <v>1853</v>
      </c>
      <c r="CU112" s="275">
        <v>3557</v>
      </c>
      <c r="CV112" s="273">
        <v>76</v>
      </c>
      <c r="CW112" s="274">
        <v>62</v>
      </c>
      <c r="CX112" s="275">
        <v>69</v>
      </c>
      <c r="CY112" s="273">
        <v>1704</v>
      </c>
      <c r="CZ112" s="274">
        <v>1853</v>
      </c>
      <c r="DA112" s="275">
        <v>3557</v>
      </c>
      <c r="DB112" s="273">
        <v>36.5</v>
      </c>
      <c r="DC112" s="274">
        <v>33.700000000000003</v>
      </c>
      <c r="DD112" s="275">
        <v>35.1</v>
      </c>
      <c r="DE112" s="273">
        <v>1704</v>
      </c>
      <c r="DF112" s="274">
        <v>1853</v>
      </c>
      <c r="DG112" s="275">
        <v>3557</v>
      </c>
    </row>
    <row r="113" spans="1:111" x14ac:dyDescent="0.35">
      <c r="A113" t="s">
        <v>95</v>
      </c>
      <c r="B113" t="s">
        <v>340</v>
      </c>
      <c r="C113" t="s">
        <v>338</v>
      </c>
      <c r="D113" s="273">
        <v>71</v>
      </c>
      <c r="E113" s="274">
        <v>57</v>
      </c>
      <c r="F113" s="275">
        <v>64</v>
      </c>
      <c r="G113" s="273">
        <v>1228</v>
      </c>
      <c r="H113" s="274">
        <v>1098</v>
      </c>
      <c r="I113" s="275">
        <v>2326</v>
      </c>
      <c r="J113" s="273">
        <v>73</v>
      </c>
      <c r="K113" s="274">
        <v>59</v>
      </c>
      <c r="L113" s="275">
        <v>66</v>
      </c>
      <c r="M113" s="273">
        <v>1228</v>
      </c>
      <c r="N113" s="274">
        <v>1098</v>
      </c>
      <c r="O113" s="275">
        <v>2326</v>
      </c>
      <c r="P113" s="273">
        <v>35.299999999999997</v>
      </c>
      <c r="Q113" s="274">
        <v>33.799999999999997</v>
      </c>
      <c r="R113" s="275">
        <v>34.6</v>
      </c>
      <c r="S113" s="273">
        <v>1228</v>
      </c>
      <c r="T113" s="274">
        <v>1098</v>
      </c>
      <c r="U113" s="275">
        <v>2326</v>
      </c>
      <c r="V113" s="273">
        <v>31</v>
      </c>
      <c r="W113" s="274">
        <v>23</v>
      </c>
      <c r="X113" s="275">
        <v>26</v>
      </c>
      <c r="Y113" s="273">
        <v>48</v>
      </c>
      <c r="Z113" s="274">
        <v>96</v>
      </c>
      <c r="AA113" s="275">
        <v>144</v>
      </c>
      <c r="AB113" s="273">
        <v>31</v>
      </c>
      <c r="AC113" s="274">
        <v>25</v>
      </c>
      <c r="AD113" s="275">
        <v>27</v>
      </c>
      <c r="AE113" s="273">
        <v>48</v>
      </c>
      <c r="AF113" s="274">
        <v>96</v>
      </c>
      <c r="AG113" s="275">
        <v>144</v>
      </c>
      <c r="AH113" s="273">
        <v>29.9</v>
      </c>
      <c r="AI113" s="274">
        <v>28.7</v>
      </c>
      <c r="AJ113" s="275">
        <v>29.1</v>
      </c>
      <c r="AK113" s="273">
        <v>48</v>
      </c>
      <c r="AL113" s="274">
        <v>96</v>
      </c>
      <c r="AM113" s="275">
        <v>144</v>
      </c>
      <c r="AN113" s="273">
        <v>41</v>
      </c>
      <c r="AO113" s="274">
        <v>27</v>
      </c>
      <c r="AP113" s="275">
        <v>31</v>
      </c>
      <c r="AQ113" s="273">
        <v>49</v>
      </c>
      <c r="AR113" s="274">
        <v>112</v>
      </c>
      <c r="AS113" s="275">
        <v>161</v>
      </c>
      <c r="AT113" s="273">
        <v>41</v>
      </c>
      <c r="AU113" s="274">
        <v>28</v>
      </c>
      <c r="AV113" s="275">
        <v>32</v>
      </c>
      <c r="AW113" s="273">
        <v>49</v>
      </c>
      <c r="AX113" s="274">
        <v>112</v>
      </c>
      <c r="AY113" s="275">
        <v>161</v>
      </c>
      <c r="AZ113" s="273">
        <v>28.9</v>
      </c>
      <c r="BA113" s="274">
        <v>27.9</v>
      </c>
      <c r="BB113" s="275">
        <v>28.2</v>
      </c>
      <c r="BC113" s="273">
        <v>49</v>
      </c>
      <c r="BD113" s="274">
        <v>112</v>
      </c>
      <c r="BE113" s="275">
        <v>161</v>
      </c>
      <c r="BF113" s="273">
        <v>36</v>
      </c>
      <c r="BG113" s="274">
        <v>25</v>
      </c>
      <c r="BH113" s="275">
        <v>29</v>
      </c>
      <c r="BI113" s="273">
        <v>97</v>
      </c>
      <c r="BJ113" s="274">
        <v>208</v>
      </c>
      <c r="BK113" s="275">
        <v>305</v>
      </c>
      <c r="BL113" s="273">
        <v>36</v>
      </c>
      <c r="BM113" s="274">
        <v>26</v>
      </c>
      <c r="BN113" s="275">
        <v>30</v>
      </c>
      <c r="BO113" s="273">
        <v>97</v>
      </c>
      <c r="BP113" s="274">
        <v>208</v>
      </c>
      <c r="BQ113" s="275">
        <v>305</v>
      </c>
      <c r="BR113" s="273">
        <v>29.4</v>
      </c>
      <c r="BS113" s="274">
        <v>28.3</v>
      </c>
      <c r="BT113" s="275">
        <v>28.6</v>
      </c>
      <c r="BU113" s="273">
        <v>97</v>
      </c>
      <c r="BV113" s="274">
        <v>208</v>
      </c>
      <c r="BW113" s="275">
        <v>305</v>
      </c>
      <c r="BX113" s="273" t="s">
        <v>197</v>
      </c>
      <c r="BY113" s="274" t="s">
        <v>197</v>
      </c>
      <c r="BZ113" s="275" t="s">
        <v>197</v>
      </c>
      <c r="CA113" s="273">
        <v>8</v>
      </c>
      <c r="CB113" s="274">
        <v>39</v>
      </c>
      <c r="CC113" s="275">
        <v>47</v>
      </c>
      <c r="CD113" s="273" t="s">
        <v>197</v>
      </c>
      <c r="CE113" s="274" t="s">
        <v>197</v>
      </c>
      <c r="CF113" s="275" t="s">
        <v>197</v>
      </c>
      <c r="CG113" s="273">
        <v>8</v>
      </c>
      <c r="CH113" s="274">
        <v>39</v>
      </c>
      <c r="CI113" s="275">
        <v>47</v>
      </c>
      <c r="CJ113" s="273">
        <v>18.899999999999999</v>
      </c>
      <c r="CK113" s="274">
        <v>19.399999999999999</v>
      </c>
      <c r="CL113" s="275">
        <v>19.3</v>
      </c>
      <c r="CM113" s="273">
        <v>8</v>
      </c>
      <c r="CN113" s="274">
        <v>39</v>
      </c>
      <c r="CO113" s="275">
        <v>47</v>
      </c>
      <c r="CP113" s="273">
        <v>63</v>
      </c>
      <c r="CQ113" s="274">
        <v>47</v>
      </c>
      <c r="CR113" s="275">
        <v>55</v>
      </c>
      <c r="CS113" s="273">
        <v>1515</v>
      </c>
      <c r="CT113" s="274">
        <v>1534</v>
      </c>
      <c r="CU113" s="275">
        <v>3049</v>
      </c>
      <c r="CV113" s="273">
        <v>65</v>
      </c>
      <c r="CW113" s="274">
        <v>49</v>
      </c>
      <c r="CX113" s="275">
        <v>57</v>
      </c>
      <c r="CY113" s="273">
        <v>1515</v>
      </c>
      <c r="CZ113" s="274">
        <v>1534</v>
      </c>
      <c r="DA113" s="275">
        <v>3049</v>
      </c>
      <c r="DB113" s="273">
        <v>34.4</v>
      </c>
      <c r="DC113" s="274">
        <v>32.1</v>
      </c>
      <c r="DD113" s="275">
        <v>33.299999999999997</v>
      </c>
      <c r="DE113" s="273">
        <v>1515</v>
      </c>
      <c r="DF113" s="274">
        <v>1534</v>
      </c>
      <c r="DG113" s="275">
        <v>3049</v>
      </c>
    </row>
    <row r="114" spans="1:111" x14ac:dyDescent="0.35">
      <c r="A114" t="s">
        <v>96</v>
      </c>
      <c r="B114" t="s">
        <v>341</v>
      </c>
      <c r="C114" t="s">
        <v>338</v>
      </c>
      <c r="D114" s="273">
        <v>63</v>
      </c>
      <c r="E114" s="274">
        <v>47</v>
      </c>
      <c r="F114" s="275">
        <v>55</v>
      </c>
      <c r="G114" s="273">
        <v>637</v>
      </c>
      <c r="H114" s="274">
        <v>581</v>
      </c>
      <c r="I114" s="275">
        <v>1218</v>
      </c>
      <c r="J114" s="273">
        <v>66</v>
      </c>
      <c r="K114" s="274">
        <v>51</v>
      </c>
      <c r="L114" s="275">
        <v>59</v>
      </c>
      <c r="M114" s="273">
        <v>637</v>
      </c>
      <c r="N114" s="274">
        <v>581</v>
      </c>
      <c r="O114" s="275">
        <v>1218</v>
      </c>
      <c r="P114" s="273">
        <v>34.5</v>
      </c>
      <c r="Q114" s="274">
        <v>32.700000000000003</v>
      </c>
      <c r="R114" s="275">
        <v>33.700000000000003</v>
      </c>
      <c r="S114" s="273">
        <v>637</v>
      </c>
      <c r="T114" s="274">
        <v>581</v>
      </c>
      <c r="U114" s="275">
        <v>1218</v>
      </c>
      <c r="V114" s="273">
        <v>31</v>
      </c>
      <c r="W114" s="274">
        <v>22</v>
      </c>
      <c r="X114" s="275">
        <v>25</v>
      </c>
      <c r="Y114" s="273">
        <v>36</v>
      </c>
      <c r="Z114" s="274">
        <v>51</v>
      </c>
      <c r="AA114" s="275">
        <v>87</v>
      </c>
      <c r="AB114" s="273">
        <v>31</v>
      </c>
      <c r="AC114" s="274">
        <v>25</v>
      </c>
      <c r="AD114" s="275">
        <v>28</v>
      </c>
      <c r="AE114" s="273">
        <v>36</v>
      </c>
      <c r="AF114" s="274">
        <v>51</v>
      </c>
      <c r="AG114" s="275">
        <v>87</v>
      </c>
      <c r="AH114" s="273">
        <v>29.9</v>
      </c>
      <c r="AI114" s="274">
        <v>28.5</v>
      </c>
      <c r="AJ114" s="275">
        <v>29.1</v>
      </c>
      <c r="AK114" s="273">
        <v>36</v>
      </c>
      <c r="AL114" s="274">
        <v>51</v>
      </c>
      <c r="AM114" s="275">
        <v>87</v>
      </c>
      <c r="AN114" s="273">
        <v>20</v>
      </c>
      <c r="AO114" s="274">
        <v>8</v>
      </c>
      <c r="AP114" s="275">
        <v>12</v>
      </c>
      <c r="AQ114" s="273">
        <v>30</v>
      </c>
      <c r="AR114" s="274">
        <v>64</v>
      </c>
      <c r="AS114" s="275">
        <v>94</v>
      </c>
      <c r="AT114" s="273">
        <v>20</v>
      </c>
      <c r="AU114" s="274">
        <v>9</v>
      </c>
      <c r="AV114" s="275">
        <v>13</v>
      </c>
      <c r="AW114" s="273">
        <v>30</v>
      </c>
      <c r="AX114" s="274">
        <v>64</v>
      </c>
      <c r="AY114" s="275">
        <v>94</v>
      </c>
      <c r="AZ114" s="273">
        <v>27.6</v>
      </c>
      <c r="BA114" s="274">
        <v>25.6</v>
      </c>
      <c r="BB114" s="275">
        <v>26.2</v>
      </c>
      <c r="BC114" s="273">
        <v>30</v>
      </c>
      <c r="BD114" s="274">
        <v>64</v>
      </c>
      <c r="BE114" s="275">
        <v>94</v>
      </c>
      <c r="BF114" s="273">
        <v>26</v>
      </c>
      <c r="BG114" s="274">
        <v>14</v>
      </c>
      <c r="BH114" s="275">
        <v>18</v>
      </c>
      <c r="BI114" s="273">
        <v>66</v>
      </c>
      <c r="BJ114" s="274">
        <v>115</v>
      </c>
      <c r="BK114" s="275">
        <v>181</v>
      </c>
      <c r="BL114" s="273">
        <v>26</v>
      </c>
      <c r="BM114" s="274">
        <v>17</v>
      </c>
      <c r="BN114" s="275">
        <v>20</v>
      </c>
      <c r="BO114" s="273">
        <v>66</v>
      </c>
      <c r="BP114" s="274">
        <v>115</v>
      </c>
      <c r="BQ114" s="275">
        <v>181</v>
      </c>
      <c r="BR114" s="273">
        <v>28.8</v>
      </c>
      <c r="BS114" s="274">
        <v>26.9</v>
      </c>
      <c r="BT114" s="275">
        <v>27.6</v>
      </c>
      <c r="BU114" s="273">
        <v>66</v>
      </c>
      <c r="BV114" s="274">
        <v>115</v>
      </c>
      <c r="BW114" s="275">
        <v>181</v>
      </c>
      <c r="BX114" s="273" t="s">
        <v>197</v>
      </c>
      <c r="BY114" s="274" t="s">
        <v>197</v>
      </c>
      <c r="BZ114" s="275" t="s">
        <v>197</v>
      </c>
      <c r="CA114" s="273">
        <v>9</v>
      </c>
      <c r="CB114" s="274">
        <v>16</v>
      </c>
      <c r="CC114" s="275">
        <v>25</v>
      </c>
      <c r="CD114" s="273" t="s">
        <v>197</v>
      </c>
      <c r="CE114" s="274" t="s">
        <v>197</v>
      </c>
      <c r="CF114" s="275" t="s">
        <v>197</v>
      </c>
      <c r="CG114" s="273">
        <v>9</v>
      </c>
      <c r="CH114" s="274">
        <v>16</v>
      </c>
      <c r="CI114" s="275">
        <v>25</v>
      </c>
      <c r="CJ114" s="273">
        <v>21.9</v>
      </c>
      <c r="CK114" s="274">
        <v>18.5</v>
      </c>
      <c r="CL114" s="275">
        <v>19.7</v>
      </c>
      <c r="CM114" s="273">
        <v>9</v>
      </c>
      <c r="CN114" s="274">
        <v>16</v>
      </c>
      <c r="CO114" s="275">
        <v>25</v>
      </c>
      <c r="CP114" s="273">
        <v>59</v>
      </c>
      <c r="CQ114" s="274">
        <v>40</v>
      </c>
      <c r="CR114" s="275">
        <v>49</v>
      </c>
      <c r="CS114" s="273">
        <v>795</v>
      </c>
      <c r="CT114" s="274">
        <v>778</v>
      </c>
      <c r="CU114" s="275">
        <v>1573</v>
      </c>
      <c r="CV114" s="273">
        <v>61</v>
      </c>
      <c r="CW114" s="274">
        <v>44</v>
      </c>
      <c r="CX114" s="275">
        <v>53</v>
      </c>
      <c r="CY114" s="273">
        <v>795</v>
      </c>
      <c r="CZ114" s="274">
        <v>778</v>
      </c>
      <c r="DA114" s="275">
        <v>1573</v>
      </c>
      <c r="DB114" s="273">
        <v>33.799999999999997</v>
      </c>
      <c r="DC114" s="274">
        <v>31.4</v>
      </c>
      <c r="DD114" s="275">
        <v>32.6</v>
      </c>
      <c r="DE114" s="273">
        <v>795</v>
      </c>
      <c r="DF114" s="274">
        <v>778</v>
      </c>
      <c r="DG114" s="275">
        <v>1573</v>
      </c>
    </row>
    <row r="115" spans="1:111" x14ac:dyDescent="0.35">
      <c r="A115" t="s">
        <v>97</v>
      </c>
      <c r="B115" t="s">
        <v>342</v>
      </c>
      <c r="C115" t="s">
        <v>338</v>
      </c>
      <c r="D115" s="273">
        <v>56</v>
      </c>
      <c r="E115" s="274">
        <v>44</v>
      </c>
      <c r="F115" s="275">
        <v>50</v>
      </c>
      <c r="G115" s="273">
        <v>1480</v>
      </c>
      <c r="H115" s="274">
        <v>1378</v>
      </c>
      <c r="I115" s="275">
        <v>2858</v>
      </c>
      <c r="J115" s="273">
        <v>60</v>
      </c>
      <c r="K115" s="274">
        <v>50</v>
      </c>
      <c r="L115" s="275">
        <v>55</v>
      </c>
      <c r="M115" s="273">
        <v>1480</v>
      </c>
      <c r="N115" s="274">
        <v>1378</v>
      </c>
      <c r="O115" s="275">
        <v>2858</v>
      </c>
      <c r="P115" s="273">
        <v>33.6</v>
      </c>
      <c r="Q115" s="274">
        <v>32.1</v>
      </c>
      <c r="R115" s="275">
        <v>32.9</v>
      </c>
      <c r="S115" s="273">
        <v>1480</v>
      </c>
      <c r="T115" s="274">
        <v>1378</v>
      </c>
      <c r="U115" s="275">
        <v>2858</v>
      </c>
      <c r="V115" s="273">
        <v>24</v>
      </c>
      <c r="W115" s="274">
        <v>12</v>
      </c>
      <c r="X115" s="275">
        <v>15</v>
      </c>
      <c r="Y115" s="273">
        <v>29</v>
      </c>
      <c r="Z115" s="274">
        <v>86</v>
      </c>
      <c r="AA115" s="275">
        <v>115</v>
      </c>
      <c r="AB115" s="273">
        <v>24</v>
      </c>
      <c r="AC115" s="274">
        <v>16</v>
      </c>
      <c r="AD115" s="275">
        <v>18</v>
      </c>
      <c r="AE115" s="273">
        <v>29</v>
      </c>
      <c r="AF115" s="274">
        <v>86</v>
      </c>
      <c r="AG115" s="275">
        <v>115</v>
      </c>
      <c r="AH115" s="273">
        <v>27.7</v>
      </c>
      <c r="AI115" s="274">
        <v>26.5</v>
      </c>
      <c r="AJ115" s="275">
        <v>26.8</v>
      </c>
      <c r="AK115" s="273">
        <v>29</v>
      </c>
      <c r="AL115" s="274">
        <v>86</v>
      </c>
      <c r="AM115" s="275">
        <v>115</v>
      </c>
      <c r="AN115" s="273">
        <v>25</v>
      </c>
      <c r="AO115" s="274">
        <v>13</v>
      </c>
      <c r="AP115" s="275">
        <v>17</v>
      </c>
      <c r="AQ115" s="273">
        <v>60</v>
      </c>
      <c r="AR115" s="274">
        <v>115</v>
      </c>
      <c r="AS115" s="275">
        <v>175</v>
      </c>
      <c r="AT115" s="273">
        <v>28</v>
      </c>
      <c r="AU115" s="274">
        <v>17</v>
      </c>
      <c r="AV115" s="275">
        <v>21</v>
      </c>
      <c r="AW115" s="273">
        <v>60</v>
      </c>
      <c r="AX115" s="274">
        <v>115</v>
      </c>
      <c r="AY115" s="275">
        <v>175</v>
      </c>
      <c r="AZ115" s="273">
        <v>28.5</v>
      </c>
      <c r="BA115" s="274">
        <v>25.2</v>
      </c>
      <c r="BB115" s="275">
        <v>26.3</v>
      </c>
      <c r="BC115" s="273">
        <v>60</v>
      </c>
      <c r="BD115" s="274">
        <v>115</v>
      </c>
      <c r="BE115" s="275">
        <v>175</v>
      </c>
      <c r="BF115" s="273">
        <v>25</v>
      </c>
      <c r="BG115" s="274">
        <v>12</v>
      </c>
      <c r="BH115" s="275">
        <v>16</v>
      </c>
      <c r="BI115" s="273">
        <v>89</v>
      </c>
      <c r="BJ115" s="274">
        <v>201</v>
      </c>
      <c r="BK115" s="275">
        <v>290</v>
      </c>
      <c r="BL115" s="273">
        <v>27</v>
      </c>
      <c r="BM115" s="274">
        <v>17</v>
      </c>
      <c r="BN115" s="275">
        <v>20</v>
      </c>
      <c r="BO115" s="273">
        <v>89</v>
      </c>
      <c r="BP115" s="274">
        <v>201</v>
      </c>
      <c r="BQ115" s="275">
        <v>290</v>
      </c>
      <c r="BR115" s="273">
        <v>28.2</v>
      </c>
      <c r="BS115" s="274">
        <v>25.7</v>
      </c>
      <c r="BT115" s="275">
        <v>26.5</v>
      </c>
      <c r="BU115" s="273">
        <v>89</v>
      </c>
      <c r="BV115" s="274">
        <v>201</v>
      </c>
      <c r="BW115" s="275">
        <v>290</v>
      </c>
      <c r="BX115" s="273" t="s">
        <v>197</v>
      </c>
      <c r="BY115" s="274" t="s">
        <v>197</v>
      </c>
      <c r="BZ115" s="275" t="s">
        <v>197</v>
      </c>
      <c r="CA115" s="273">
        <v>9</v>
      </c>
      <c r="CB115" s="274">
        <v>31</v>
      </c>
      <c r="CC115" s="275">
        <v>40</v>
      </c>
      <c r="CD115" s="273" t="s">
        <v>197</v>
      </c>
      <c r="CE115" s="274" t="s">
        <v>197</v>
      </c>
      <c r="CF115" s="275" t="s">
        <v>197</v>
      </c>
      <c r="CG115" s="273">
        <v>9</v>
      </c>
      <c r="CH115" s="274">
        <v>31</v>
      </c>
      <c r="CI115" s="275">
        <v>40</v>
      </c>
      <c r="CJ115" s="273">
        <v>19.8</v>
      </c>
      <c r="CK115" s="274">
        <v>18.600000000000001</v>
      </c>
      <c r="CL115" s="275">
        <v>18.899999999999999</v>
      </c>
      <c r="CM115" s="273">
        <v>9</v>
      </c>
      <c r="CN115" s="274">
        <v>31</v>
      </c>
      <c r="CO115" s="275">
        <v>40</v>
      </c>
      <c r="CP115" s="273">
        <v>53</v>
      </c>
      <c r="CQ115" s="274">
        <v>38</v>
      </c>
      <c r="CR115" s="275">
        <v>46</v>
      </c>
      <c r="CS115" s="273">
        <v>1616</v>
      </c>
      <c r="CT115" s="274">
        <v>1650</v>
      </c>
      <c r="CU115" s="275">
        <v>3266</v>
      </c>
      <c r="CV115" s="273">
        <v>57</v>
      </c>
      <c r="CW115" s="274">
        <v>44</v>
      </c>
      <c r="CX115" s="275">
        <v>50</v>
      </c>
      <c r="CY115" s="273">
        <v>1616</v>
      </c>
      <c r="CZ115" s="274">
        <v>1650</v>
      </c>
      <c r="DA115" s="275">
        <v>3266</v>
      </c>
      <c r="DB115" s="273">
        <v>33.1</v>
      </c>
      <c r="DC115" s="274">
        <v>31</v>
      </c>
      <c r="DD115" s="275">
        <v>32.1</v>
      </c>
      <c r="DE115" s="273">
        <v>1616</v>
      </c>
      <c r="DF115" s="274">
        <v>1650</v>
      </c>
      <c r="DG115" s="275">
        <v>3266</v>
      </c>
    </row>
    <row r="116" spans="1:111" x14ac:dyDescent="0.35">
      <c r="A116" t="s">
        <v>117</v>
      </c>
      <c r="B116" t="s">
        <v>362</v>
      </c>
      <c r="C116" t="s">
        <v>352</v>
      </c>
      <c r="D116" s="273">
        <v>51</v>
      </c>
      <c r="E116" s="274">
        <v>37</v>
      </c>
      <c r="F116" s="275">
        <v>44</v>
      </c>
      <c r="G116" s="273">
        <v>1346</v>
      </c>
      <c r="H116" s="274">
        <v>1297</v>
      </c>
      <c r="I116" s="275">
        <v>2643</v>
      </c>
      <c r="J116" s="273">
        <v>53</v>
      </c>
      <c r="K116" s="274">
        <v>42</v>
      </c>
      <c r="L116" s="275">
        <v>48</v>
      </c>
      <c r="M116" s="273">
        <v>1346</v>
      </c>
      <c r="N116" s="274">
        <v>1297</v>
      </c>
      <c r="O116" s="275">
        <v>2643</v>
      </c>
      <c r="P116" s="273">
        <v>33.9</v>
      </c>
      <c r="Q116" s="274">
        <v>32</v>
      </c>
      <c r="R116" s="275">
        <v>33</v>
      </c>
      <c r="S116" s="273">
        <v>1346</v>
      </c>
      <c r="T116" s="274">
        <v>1297</v>
      </c>
      <c r="U116" s="275">
        <v>2643</v>
      </c>
      <c r="V116" s="273" t="s">
        <v>197</v>
      </c>
      <c r="W116" s="274" t="s">
        <v>197</v>
      </c>
      <c r="X116" s="275">
        <v>6</v>
      </c>
      <c r="Y116" s="273">
        <v>18</v>
      </c>
      <c r="Z116" s="274">
        <v>51</v>
      </c>
      <c r="AA116" s="275">
        <v>69</v>
      </c>
      <c r="AB116" s="273">
        <v>17</v>
      </c>
      <c r="AC116" s="274">
        <v>12</v>
      </c>
      <c r="AD116" s="275">
        <v>13</v>
      </c>
      <c r="AE116" s="273">
        <v>18</v>
      </c>
      <c r="AF116" s="274">
        <v>51</v>
      </c>
      <c r="AG116" s="275">
        <v>69</v>
      </c>
      <c r="AH116" s="273">
        <v>28.1</v>
      </c>
      <c r="AI116" s="274">
        <v>25.7</v>
      </c>
      <c r="AJ116" s="275">
        <v>26.3</v>
      </c>
      <c r="AK116" s="273">
        <v>18</v>
      </c>
      <c r="AL116" s="274">
        <v>51</v>
      </c>
      <c r="AM116" s="275">
        <v>69</v>
      </c>
      <c r="AN116" s="273" t="s">
        <v>197</v>
      </c>
      <c r="AO116" s="274" t="s">
        <v>197</v>
      </c>
      <c r="AP116" s="275">
        <v>15</v>
      </c>
      <c r="AQ116" s="273">
        <v>33</v>
      </c>
      <c r="AR116" s="274">
        <v>77</v>
      </c>
      <c r="AS116" s="275">
        <v>110</v>
      </c>
      <c r="AT116" s="273">
        <v>27</v>
      </c>
      <c r="AU116" s="274">
        <v>9</v>
      </c>
      <c r="AV116" s="275">
        <v>15</v>
      </c>
      <c r="AW116" s="273">
        <v>33</v>
      </c>
      <c r="AX116" s="274">
        <v>77</v>
      </c>
      <c r="AY116" s="275">
        <v>110</v>
      </c>
      <c r="AZ116" s="273">
        <v>28.9</v>
      </c>
      <c r="BA116" s="274">
        <v>23.3</v>
      </c>
      <c r="BB116" s="275">
        <v>25</v>
      </c>
      <c r="BC116" s="273">
        <v>33</v>
      </c>
      <c r="BD116" s="274">
        <v>77</v>
      </c>
      <c r="BE116" s="275">
        <v>110</v>
      </c>
      <c r="BF116" s="273">
        <v>22</v>
      </c>
      <c r="BG116" s="274">
        <v>7</v>
      </c>
      <c r="BH116" s="275">
        <v>11</v>
      </c>
      <c r="BI116" s="273">
        <v>51</v>
      </c>
      <c r="BJ116" s="274">
        <v>128</v>
      </c>
      <c r="BK116" s="275">
        <v>179</v>
      </c>
      <c r="BL116" s="273">
        <v>24</v>
      </c>
      <c r="BM116" s="274">
        <v>10</v>
      </c>
      <c r="BN116" s="275">
        <v>14</v>
      </c>
      <c r="BO116" s="273">
        <v>51</v>
      </c>
      <c r="BP116" s="274">
        <v>128</v>
      </c>
      <c r="BQ116" s="275">
        <v>179</v>
      </c>
      <c r="BR116" s="273">
        <v>28.6</v>
      </c>
      <c r="BS116" s="274">
        <v>24.3</v>
      </c>
      <c r="BT116" s="275">
        <v>25.5</v>
      </c>
      <c r="BU116" s="273">
        <v>51</v>
      </c>
      <c r="BV116" s="274">
        <v>128</v>
      </c>
      <c r="BW116" s="275">
        <v>179</v>
      </c>
      <c r="BX116" s="273" t="s">
        <v>197</v>
      </c>
      <c r="BY116" s="274" t="s">
        <v>197</v>
      </c>
      <c r="BZ116" s="275" t="s">
        <v>197</v>
      </c>
      <c r="CA116" s="273">
        <v>9</v>
      </c>
      <c r="CB116" s="274">
        <v>35</v>
      </c>
      <c r="CC116" s="275">
        <v>44</v>
      </c>
      <c r="CD116" s="273" t="s">
        <v>197</v>
      </c>
      <c r="CE116" s="274" t="s">
        <v>197</v>
      </c>
      <c r="CF116" s="275" t="s">
        <v>197</v>
      </c>
      <c r="CG116" s="273">
        <v>9</v>
      </c>
      <c r="CH116" s="274">
        <v>35</v>
      </c>
      <c r="CI116" s="275">
        <v>44</v>
      </c>
      <c r="CJ116" s="273">
        <v>19.100000000000001</v>
      </c>
      <c r="CK116" s="274">
        <v>21.6</v>
      </c>
      <c r="CL116" s="275">
        <v>21.1</v>
      </c>
      <c r="CM116" s="273">
        <v>9</v>
      </c>
      <c r="CN116" s="274">
        <v>35</v>
      </c>
      <c r="CO116" s="275">
        <v>44</v>
      </c>
      <c r="CP116" s="273">
        <v>49</v>
      </c>
      <c r="CQ116" s="274">
        <v>33</v>
      </c>
      <c r="CR116" s="275">
        <v>41</v>
      </c>
      <c r="CS116" s="273">
        <v>1474</v>
      </c>
      <c r="CT116" s="274">
        <v>1513</v>
      </c>
      <c r="CU116" s="275">
        <v>2987</v>
      </c>
      <c r="CV116" s="273">
        <v>51</v>
      </c>
      <c r="CW116" s="274">
        <v>38</v>
      </c>
      <c r="CX116" s="275">
        <v>45</v>
      </c>
      <c r="CY116" s="273">
        <v>1474</v>
      </c>
      <c r="CZ116" s="274">
        <v>1513</v>
      </c>
      <c r="DA116" s="275">
        <v>2987</v>
      </c>
      <c r="DB116" s="273">
        <v>33.5</v>
      </c>
      <c r="DC116" s="274">
        <v>30.9</v>
      </c>
      <c r="DD116" s="275">
        <v>32.200000000000003</v>
      </c>
      <c r="DE116" s="273">
        <v>1474</v>
      </c>
      <c r="DF116" s="274">
        <v>1513</v>
      </c>
      <c r="DG116" s="275">
        <v>2987</v>
      </c>
    </row>
    <row r="117" spans="1:111" x14ac:dyDescent="0.35">
      <c r="A117" t="s">
        <v>118</v>
      </c>
      <c r="B117" t="s">
        <v>363</v>
      </c>
      <c r="C117" t="s">
        <v>352</v>
      </c>
      <c r="D117" s="273">
        <v>68</v>
      </c>
      <c r="E117" s="274">
        <v>57</v>
      </c>
      <c r="F117" s="275">
        <v>62</v>
      </c>
      <c r="G117" s="273">
        <v>1351</v>
      </c>
      <c r="H117" s="274">
        <v>1245</v>
      </c>
      <c r="I117" s="275">
        <v>2596</v>
      </c>
      <c r="J117" s="273">
        <v>69</v>
      </c>
      <c r="K117" s="274">
        <v>60</v>
      </c>
      <c r="L117" s="275">
        <v>64</v>
      </c>
      <c r="M117" s="273">
        <v>1351</v>
      </c>
      <c r="N117" s="274">
        <v>1245</v>
      </c>
      <c r="O117" s="275">
        <v>2596</v>
      </c>
      <c r="P117" s="273">
        <v>33.4</v>
      </c>
      <c r="Q117" s="274">
        <v>32.5</v>
      </c>
      <c r="R117" s="275">
        <v>33</v>
      </c>
      <c r="S117" s="273">
        <v>1351</v>
      </c>
      <c r="T117" s="274">
        <v>1245</v>
      </c>
      <c r="U117" s="275">
        <v>2596</v>
      </c>
      <c r="V117" s="273">
        <v>25</v>
      </c>
      <c r="W117" s="274">
        <v>16</v>
      </c>
      <c r="X117" s="275">
        <v>20</v>
      </c>
      <c r="Y117" s="273">
        <v>63</v>
      </c>
      <c r="Z117" s="274">
        <v>88</v>
      </c>
      <c r="AA117" s="275">
        <v>151</v>
      </c>
      <c r="AB117" s="273">
        <v>27</v>
      </c>
      <c r="AC117" s="274">
        <v>16</v>
      </c>
      <c r="AD117" s="275">
        <v>21</v>
      </c>
      <c r="AE117" s="273">
        <v>63</v>
      </c>
      <c r="AF117" s="274">
        <v>88</v>
      </c>
      <c r="AG117" s="275">
        <v>151</v>
      </c>
      <c r="AH117" s="273">
        <v>29.4</v>
      </c>
      <c r="AI117" s="274">
        <v>27.8</v>
      </c>
      <c r="AJ117" s="275">
        <v>28.5</v>
      </c>
      <c r="AK117" s="273">
        <v>63</v>
      </c>
      <c r="AL117" s="274">
        <v>88</v>
      </c>
      <c r="AM117" s="275">
        <v>151</v>
      </c>
      <c r="AN117" s="273">
        <v>15</v>
      </c>
      <c r="AO117" s="274">
        <v>9</v>
      </c>
      <c r="AP117" s="275">
        <v>11</v>
      </c>
      <c r="AQ117" s="273">
        <v>39</v>
      </c>
      <c r="AR117" s="274">
        <v>93</v>
      </c>
      <c r="AS117" s="275">
        <v>132</v>
      </c>
      <c r="AT117" s="273">
        <v>18</v>
      </c>
      <c r="AU117" s="274">
        <v>9</v>
      </c>
      <c r="AV117" s="275">
        <v>11</v>
      </c>
      <c r="AW117" s="273">
        <v>39</v>
      </c>
      <c r="AX117" s="274">
        <v>93</v>
      </c>
      <c r="AY117" s="275">
        <v>132</v>
      </c>
      <c r="AZ117" s="273">
        <v>28.7</v>
      </c>
      <c r="BA117" s="274">
        <v>25.2</v>
      </c>
      <c r="BB117" s="275">
        <v>26.3</v>
      </c>
      <c r="BC117" s="273">
        <v>39</v>
      </c>
      <c r="BD117" s="274">
        <v>93</v>
      </c>
      <c r="BE117" s="275">
        <v>132</v>
      </c>
      <c r="BF117" s="273">
        <v>22</v>
      </c>
      <c r="BG117" s="274">
        <v>12</v>
      </c>
      <c r="BH117" s="275">
        <v>16</v>
      </c>
      <c r="BI117" s="273">
        <v>102</v>
      </c>
      <c r="BJ117" s="274">
        <v>181</v>
      </c>
      <c r="BK117" s="275">
        <v>283</v>
      </c>
      <c r="BL117" s="273">
        <v>24</v>
      </c>
      <c r="BM117" s="274">
        <v>12</v>
      </c>
      <c r="BN117" s="275">
        <v>16</v>
      </c>
      <c r="BO117" s="273">
        <v>102</v>
      </c>
      <c r="BP117" s="274">
        <v>181</v>
      </c>
      <c r="BQ117" s="275">
        <v>283</v>
      </c>
      <c r="BR117" s="273">
        <v>29.2</v>
      </c>
      <c r="BS117" s="274">
        <v>26.5</v>
      </c>
      <c r="BT117" s="275">
        <v>27.5</v>
      </c>
      <c r="BU117" s="273">
        <v>102</v>
      </c>
      <c r="BV117" s="274">
        <v>181</v>
      </c>
      <c r="BW117" s="275">
        <v>283</v>
      </c>
      <c r="BX117" s="273" t="s">
        <v>197</v>
      </c>
      <c r="BY117" s="274" t="s">
        <v>197</v>
      </c>
      <c r="BZ117" s="275" t="s">
        <v>197</v>
      </c>
      <c r="CA117" s="273">
        <v>5</v>
      </c>
      <c r="CB117" s="274">
        <v>27</v>
      </c>
      <c r="CC117" s="275">
        <v>32</v>
      </c>
      <c r="CD117" s="273" t="s">
        <v>197</v>
      </c>
      <c r="CE117" s="274" t="s">
        <v>197</v>
      </c>
      <c r="CF117" s="275" t="s">
        <v>197</v>
      </c>
      <c r="CG117" s="273">
        <v>5</v>
      </c>
      <c r="CH117" s="274">
        <v>27</v>
      </c>
      <c r="CI117" s="275">
        <v>32</v>
      </c>
      <c r="CJ117" s="273">
        <v>17.399999999999999</v>
      </c>
      <c r="CK117" s="274">
        <v>21.4</v>
      </c>
      <c r="CL117" s="275">
        <v>20.8</v>
      </c>
      <c r="CM117" s="273">
        <v>5</v>
      </c>
      <c r="CN117" s="274">
        <v>27</v>
      </c>
      <c r="CO117" s="275">
        <v>32</v>
      </c>
      <c r="CP117" s="273">
        <v>63</v>
      </c>
      <c r="CQ117" s="274">
        <v>50</v>
      </c>
      <c r="CR117" s="275">
        <v>57</v>
      </c>
      <c r="CS117" s="273">
        <v>1489</v>
      </c>
      <c r="CT117" s="274">
        <v>1480</v>
      </c>
      <c r="CU117" s="275">
        <v>2969</v>
      </c>
      <c r="CV117" s="273">
        <v>65</v>
      </c>
      <c r="CW117" s="274">
        <v>52</v>
      </c>
      <c r="CX117" s="275">
        <v>59</v>
      </c>
      <c r="CY117" s="273">
        <v>1489</v>
      </c>
      <c r="CZ117" s="274">
        <v>1480</v>
      </c>
      <c r="DA117" s="275">
        <v>2969</v>
      </c>
      <c r="DB117" s="273">
        <v>33</v>
      </c>
      <c r="DC117" s="274">
        <v>31.5</v>
      </c>
      <c r="DD117" s="275">
        <v>32.299999999999997</v>
      </c>
      <c r="DE117" s="273">
        <v>1489</v>
      </c>
      <c r="DF117" s="274">
        <v>1480</v>
      </c>
      <c r="DG117" s="275">
        <v>2969</v>
      </c>
    </row>
    <row r="118" spans="1:111" x14ac:dyDescent="0.35">
      <c r="A118" t="s">
        <v>119</v>
      </c>
      <c r="B118" t="s">
        <v>364</v>
      </c>
      <c r="C118" t="s">
        <v>352</v>
      </c>
      <c r="D118" s="273">
        <v>49</v>
      </c>
      <c r="E118" s="274">
        <v>35</v>
      </c>
      <c r="F118" s="275">
        <v>42</v>
      </c>
      <c r="G118" s="273">
        <v>1810</v>
      </c>
      <c r="H118" s="274">
        <v>1639</v>
      </c>
      <c r="I118" s="275">
        <v>3449</v>
      </c>
      <c r="J118" s="273">
        <v>52</v>
      </c>
      <c r="K118" s="274">
        <v>40</v>
      </c>
      <c r="L118" s="275">
        <v>46</v>
      </c>
      <c r="M118" s="273">
        <v>1810</v>
      </c>
      <c r="N118" s="274">
        <v>1639</v>
      </c>
      <c r="O118" s="275">
        <v>3449</v>
      </c>
      <c r="P118" s="273">
        <v>32.700000000000003</v>
      </c>
      <c r="Q118" s="274">
        <v>30.8</v>
      </c>
      <c r="R118" s="275">
        <v>31.8</v>
      </c>
      <c r="S118" s="273">
        <v>1810</v>
      </c>
      <c r="T118" s="274">
        <v>1639</v>
      </c>
      <c r="U118" s="275">
        <v>3449</v>
      </c>
      <c r="V118" s="273">
        <v>14</v>
      </c>
      <c r="W118" s="274">
        <v>10</v>
      </c>
      <c r="X118" s="275">
        <v>11</v>
      </c>
      <c r="Y118" s="273">
        <v>87</v>
      </c>
      <c r="Z118" s="274">
        <v>154</v>
      </c>
      <c r="AA118" s="275">
        <v>241</v>
      </c>
      <c r="AB118" s="273">
        <v>16</v>
      </c>
      <c r="AC118" s="274">
        <v>12</v>
      </c>
      <c r="AD118" s="275">
        <v>14</v>
      </c>
      <c r="AE118" s="273">
        <v>87</v>
      </c>
      <c r="AF118" s="274">
        <v>154</v>
      </c>
      <c r="AG118" s="275">
        <v>241</v>
      </c>
      <c r="AH118" s="273">
        <v>27.2</v>
      </c>
      <c r="AI118" s="274">
        <v>25.9</v>
      </c>
      <c r="AJ118" s="275">
        <v>26.4</v>
      </c>
      <c r="AK118" s="273">
        <v>87</v>
      </c>
      <c r="AL118" s="274">
        <v>154</v>
      </c>
      <c r="AM118" s="275">
        <v>241</v>
      </c>
      <c r="AN118" s="273">
        <v>11</v>
      </c>
      <c r="AO118" s="274">
        <v>8</v>
      </c>
      <c r="AP118" s="275">
        <v>9</v>
      </c>
      <c r="AQ118" s="273">
        <v>63</v>
      </c>
      <c r="AR118" s="274">
        <v>161</v>
      </c>
      <c r="AS118" s="275">
        <v>224</v>
      </c>
      <c r="AT118" s="273">
        <v>13</v>
      </c>
      <c r="AU118" s="274">
        <v>10</v>
      </c>
      <c r="AV118" s="275">
        <v>11</v>
      </c>
      <c r="AW118" s="273">
        <v>63</v>
      </c>
      <c r="AX118" s="274">
        <v>161</v>
      </c>
      <c r="AY118" s="275">
        <v>224</v>
      </c>
      <c r="AZ118" s="273">
        <v>26.1</v>
      </c>
      <c r="BA118" s="274">
        <v>24.8</v>
      </c>
      <c r="BB118" s="275">
        <v>25.2</v>
      </c>
      <c r="BC118" s="273">
        <v>63</v>
      </c>
      <c r="BD118" s="274">
        <v>161</v>
      </c>
      <c r="BE118" s="275">
        <v>224</v>
      </c>
      <c r="BF118" s="273">
        <v>13</v>
      </c>
      <c r="BG118" s="274">
        <v>9</v>
      </c>
      <c r="BH118" s="275">
        <v>10</v>
      </c>
      <c r="BI118" s="273">
        <v>150</v>
      </c>
      <c r="BJ118" s="274">
        <v>315</v>
      </c>
      <c r="BK118" s="275">
        <v>465</v>
      </c>
      <c r="BL118" s="273">
        <v>15</v>
      </c>
      <c r="BM118" s="274">
        <v>11</v>
      </c>
      <c r="BN118" s="275">
        <v>12</v>
      </c>
      <c r="BO118" s="273">
        <v>150</v>
      </c>
      <c r="BP118" s="274">
        <v>315</v>
      </c>
      <c r="BQ118" s="275">
        <v>465</v>
      </c>
      <c r="BR118" s="273">
        <v>26.7</v>
      </c>
      <c r="BS118" s="274">
        <v>25.4</v>
      </c>
      <c r="BT118" s="275">
        <v>25.8</v>
      </c>
      <c r="BU118" s="273">
        <v>150</v>
      </c>
      <c r="BV118" s="274">
        <v>315</v>
      </c>
      <c r="BW118" s="275">
        <v>465</v>
      </c>
      <c r="BX118" s="273" t="s">
        <v>197</v>
      </c>
      <c r="BY118" s="274" t="s">
        <v>197</v>
      </c>
      <c r="BZ118" s="275" t="s">
        <v>197</v>
      </c>
      <c r="CA118" s="273">
        <v>13</v>
      </c>
      <c r="CB118" s="274">
        <v>38</v>
      </c>
      <c r="CC118" s="275">
        <v>51</v>
      </c>
      <c r="CD118" s="273" t="s">
        <v>197</v>
      </c>
      <c r="CE118" s="274" t="s">
        <v>197</v>
      </c>
      <c r="CF118" s="275" t="s">
        <v>197</v>
      </c>
      <c r="CG118" s="273">
        <v>13</v>
      </c>
      <c r="CH118" s="274">
        <v>38</v>
      </c>
      <c r="CI118" s="275">
        <v>51</v>
      </c>
      <c r="CJ118" s="273">
        <v>20.5</v>
      </c>
      <c r="CK118" s="274">
        <v>19.399999999999999</v>
      </c>
      <c r="CL118" s="275">
        <v>19.7</v>
      </c>
      <c r="CM118" s="273">
        <v>13</v>
      </c>
      <c r="CN118" s="274">
        <v>38</v>
      </c>
      <c r="CO118" s="275">
        <v>51</v>
      </c>
      <c r="CP118" s="273">
        <v>46</v>
      </c>
      <c r="CQ118" s="274">
        <v>30</v>
      </c>
      <c r="CR118" s="275">
        <v>38</v>
      </c>
      <c r="CS118" s="273">
        <v>2028</v>
      </c>
      <c r="CT118" s="274">
        <v>2052</v>
      </c>
      <c r="CU118" s="275">
        <v>4080</v>
      </c>
      <c r="CV118" s="273">
        <v>49</v>
      </c>
      <c r="CW118" s="274">
        <v>34</v>
      </c>
      <c r="CX118" s="275">
        <v>41</v>
      </c>
      <c r="CY118" s="273">
        <v>2028</v>
      </c>
      <c r="CZ118" s="274">
        <v>2052</v>
      </c>
      <c r="DA118" s="275">
        <v>4080</v>
      </c>
      <c r="DB118" s="273">
        <v>32</v>
      </c>
      <c r="DC118" s="274">
        <v>29.7</v>
      </c>
      <c r="DD118" s="275">
        <v>30.9</v>
      </c>
      <c r="DE118" s="273">
        <v>2028</v>
      </c>
      <c r="DF118" s="274">
        <v>2052</v>
      </c>
      <c r="DG118" s="275">
        <v>4080</v>
      </c>
    </row>
    <row r="119" spans="1:111" x14ac:dyDescent="0.35">
      <c r="A119" t="s">
        <v>120</v>
      </c>
      <c r="B119" t="s">
        <v>365</v>
      </c>
      <c r="C119" t="s">
        <v>352</v>
      </c>
      <c r="D119" s="273">
        <v>47</v>
      </c>
      <c r="E119" s="274">
        <v>31</v>
      </c>
      <c r="F119" s="275">
        <v>40</v>
      </c>
      <c r="G119" s="273">
        <v>1617</v>
      </c>
      <c r="H119" s="274">
        <v>1430</v>
      </c>
      <c r="I119" s="275">
        <v>3047</v>
      </c>
      <c r="J119" s="273">
        <v>51</v>
      </c>
      <c r="K119" s="274">
        <v>38</v>
      </c>
      <c r="L119" s="275">
        <v>45</v>
      </c>
      <c r="M119" s="273">
        <v>1617</v>
      </c>
      <c r="N119" s="274">
        <v>1430</v>
      </c>
      <c r="O119" s="275">
        <v>3047</v>
      </c>
      <c r="P119" s="273">
        <v>31.6</v>
      </c>
      <c r="Q119" s="274">
        <v>30.1</v>
      </c>
      <c r="R119" s="275">
        <v>30.9</v>
      </c>
      <c r="S119" s="273">
        <v>1617</v>
      </c>
      <c r="T119" s="274">
        <v>1430</v>
      </c>
      <c r="U119" s="275">
        <v>3047</v>
      </c>
      <c r="V119" s="273">
        <v>9</v>
      </c>
      <c r="W119" s="274">
        <v>9</v>
      </c>
      <c r="X119" s="275">
        <v>9</v>
      </c>
      <c r="Y119" s="273">
        <v>66</v>
      </c>
      <c r="Z119" s="274">
        <v>147</v>
      </c>
      <c r="AA119" s="275">
        <v>213</v>
      </c>
      <c r="AB119" s="273">
        <v>11</v>
      </c>
      <c r="AC119" s="274">
        <v>14</v>
      </c>
      <c r="AD119" s="275">
        <v>13</v>
      </c>
      <c r="AE119" s="273">
        <v>66</v>
      </c>
      <c r="AF119" s="274">
        <v>147</v>
      </c>
      <c r="AG119" s="275">
        <v>213</v>
      </c>
      <c r="AH119" s="273">
        <v>25</v>
      </c>
      <c r="AI119" s="274">
        <v>24.8</v>
      </c>
      <c r="AJ119" s="275">
        <v>24.9</v>
      </c>
      <c r="AK119" s="273">
        <v>66</v>
      </c>
      <c r="AL119" s="274">
        <v>147</v>
      </c>
      <c r="AM119" s="275">
        <v>213</v>
      </c>
      <c r="AN119" s="273">
        <v>8</v>
      </c>
      <c r="AO119" s="274">
        <v>7</v>
      </c>
      <c r="AP119" s="275">
        <v>7</v>
      </c>
      <c r="AQ119" s="273">
        <v>40</v>
      </c>
      <c r="AR119" s="274">
        <v>95</v>
      </c>
      <c r="AS119" s="275">
        <v>135</v>
      </c>
      <c r="AT119" s="273">
        <v>8</v>
      </c>
      <c r="AU119" s="274">
        <v>11</v>
      </c>
      <c r="AV119" s="275">
        <v>10</v>
      </c>
      <c r="AW119" s="273">
        <v>40</v>
      </c>
      <c r="AX119" s="274">
        <v>95</v>
      </c>
      <c r="AY119" s="275">
        <v>135</v>
      </c>
      <c r="AZ119" s="273">
        <v>24.1</v>
      </c>
      <c r="BA119" s="274">
        <v>24.1</v>
      </c>
      <c r="BB119" s="275">
        <v>24.1</v>
      </c>
      <c r="BC119" s="273">
        <v>40</v>
      </c>
      <c r="BD119" s="274">
        <v>95</v>
      </c>
      <c r="BE119" s="275">
        <v>135</v>
      </c>
      <c r="BF119" s="273">
        <v>8</v>
      </c>
      <c r="BG119" s="274">
        <v>8</v>
      </c>
      <c r="BH119" s="275">
        <v>8</v>
      </c>
      <c r="BI119" s="273">
        <v>106</v>
      </c>
      <c r="BJ119" s="274">
        <v>242</v>
      </c>
      <c r="BK119" s="275">
        <v>348</v>
      </c>
      <c r="BL119" s="273">
        <v>9</v>
      </c>
      <c r="BM119" s="274">
        <v>13</v>
      </c>
      <c r="BN119" s="275">
        <v>12</v>
      </c>
      <c r="BO119" s="273">
        <v>106</v>
      </c>
      <c r="BP119" s="274">
        <v>242</v>
      </c>
      <c r="BQ119" s="275">
        <v>348</v>
      </c>
      <c r="BR119" s="273">
        <v>24.7</v>
      </c>
      <c r="BS119" s="274">
        <v>24.5</v>
      </c>
      <c r="BT119" s="275">
        <v>24.6</v>
      </c>
      <c r="BU119" s="273">
        <v>106</v>
      </c>
      <c r="BV119" s="274">
        <v>242</v>
      </c>
      <c r="BW119" s="275">
        <v>348</v>
      </c>
      <c r="BX119" s="273" t="s">
        <v>197</v>
      </c>
      <c r="BY119" s="274" t="s">
        <v>197</v>
      </c>
      <c r="BZ119" s="275" t="s">
        <v>197</v>
      </c>
      <c r="CA119" s="273">
        <v>9</v>
      </c>
      <c r="CB119" s="274">
        <v>34</v>
      </c>
      <c r="CC119" s="275">
        <v>43</v>
      </c>
      <c r="CD119" s="273" t="s">
        <v>197</v>
      </c>
      <c r="CE119" s="274" t="s">
        <v>197</v>
      </c>
      <c r="CF119" s="275" t="s">
        <v>197</v>
      </c>
      <c r="CG119" s="273">
        <v>9</v>
      </c>
      <c r="CH119" s="274">
        <v>34</v>
      </c>
      <c r="CI119" s="275">
        <v>43</v>
      </c>
      <c r="CJ119" s="273">
        <v>19.100000000000001</v>
      </c>
      <c r="CK119" s="274">
        <v>18.899999999999999</v>
      </c>
      <c r="CL119" s="275">
        <v>18.899999999999999</v>
      </c>
      <c r="CM119" s="273">
        <v>9</v>
      </c>
      <c r="CN119" s="274">
        <v>34</v>
      </c>
      <c r="CO119" s="275">
        <v>43</v>
      </c>
      <c r="CP119" s="273">
        <v>44</v>
      </c>
      <c r="CQ119" s="274">
        <v>27</v>
      </c>
      <c r="CR119" s="275">
        <v>35</v>
      </c>
      <c r="CS119" s="273">
        <v>1785</v>
      </c>
      <c r="CT119" s="274">
        <v>1801</v>
      </c>
      <c r="CU119" s="275">
        <v>3586</v>
      </c>
      <c r="CV119" s="273">
        <v>48</v>
      </c>
      <c r="CW119" s="274">
        <v>33</v>
      </c>
      <c r="CX119" s="275">
        <v>40</v>
      </c>
      <c r="CY119" s="273">
        <v>1785</v>
      </c>
      <c r="CZ119" s="274">
        <v>1801</v>
      </c>
      <c r="DA119" s="275">
        <v>3586</v>
      </c>
      <c r="DB119" s="273">
        <v>31</v>
      </c>
      <c r="DC119" s="274">
        <v>29</v>
      </c>
      <c r="DD119" s="275">
        <v>30</v>
      </c>
      <c r="DE119" s="273">
        <v>1785</v>
      </c>
      <c r="DF119" s="274">
        <v>1801</v>
      </c>
      <c r="DG119" s="275">
        <v>3586</v>
      </c>
    </row>
    <row r="120" spans="1:111" x14ac:dyDescent="0.35">
      <c r="A120" t="s">
        <v>98</v>
      </c>
      <c r="B120" t="s">
        <v>343</v>
      </c>
      <c r="C120" t="s">
        <v>338</v>
      </c>
      <c r="D120" s="273">
        <v>50</v>
      </c>
      <c r="E120" s="274">
        <v>34</v>
      </c>
      <c r="F120" s="275">
        <v>43</v>
      </c>
      <c r="G120" s="273">
        <v>911</v>
      </c>
      <c r="H120" s="274">
        <v>838</v>
      </c>
      <c r="I120" s="275">
        <v>1749</v>
      </c>
      <c r="J120" s="273">
        <v>54</v>
      </c>
      <c r="K120" s="274">
        <v>42</v>
      </c>
      <c r="L120" s="275">
        <v>49</v>
      </c>
      <c r="M120" s="273">
        <v>911</v>
      </c>
      <c r="N120" s="274">
        <v>838</v>
      </c>
      <c r="O120" s="275">
        <v>1749</v>
      </c>
      <c r="P120" s="273">
        <v>33.5</v>
      </c>
      <c r="Q120" s="274">
        <v>31.8</v>
      </c>
      <c r="R120" s="275">
        <v>32.700000000000003</v>
      </c>
      <c r="S120" s="273">
        <v>911</v>
      </c>
      <c r="T120" s="274">
        <v>838</v>
      </c>
      <c r="U120" s="275">
        <v>1749</v>
      </c>
      <c r="V120" s="273" t="s">
        <v>197</v>
      </c>
      <c r="W120" s="274" t="s">
        <v>197</v>
      </c>
      <c r="X120" s="275">
        <v>7</v>
      </c>
      <c r="Y120" s="273">
        <v>24</v>
      </c>
      <c r="Z120" s="274">
        <v>50</v>
      </c>
      <c r="AA120" s="275">
        <v>74</v>
      </c>
      <c r="AB120" s="273" t="s">
        <v>197</v>
      </c>
      <c r="AC120" s="274" t="s">
        <v>197</v>
      </c>
      <c r="AD120" s="275">
        <v>9</v>
      </c>
      <c r="AE120" s="273">
        <v>24</v>
      </c>
      <c r="AF120" s="274">
        <v>50</v>
      </c>
      <c r="AG120" s="275">
        <v>74</v>
      </c>
      <c r="AH120" s="273">
        <v>27.3</v>
      </c>
      <c r="AI120" s="274">
        <v>26.4</v>
      </c>
      <c r="AJ120" s="275">
        <v>26.7</v>
      </c>
      <c r="AK120" s="273">
        <v>24</v>
      </c>
      <c r="AL120" s="274">
        <v>50</v>
      </c>
      <c r="AM120" s="275">
        <v>74</v>
      </c>
      <c r="AN120" s="273" t="s">
        <v>197</v>
      </c>
      <c r="AO120" s="274" t="s">
        <v>197</v>
      </c>
      <c r="AP120" s="275">
        <v>14</v>
      </c>
      <c r="AQ120" s="273">
        <v>38</v>
      </c>
      <c r="AR120" s="274">
        <v>102</v>
      </c>
      <c r="AS120" s="275">
        <v>140</v>
      </c>
      <c r="AT120" s="273" t="s">
        <v>197</v>
      </c>
      <c r="AU120" s="274" t="s">
        <v>197</v>
      </c>
      <c r="AV120" s="275">
        <v>18</v>
      </c>
      <c r="AW120" s="273">
        <v>38</v>
      </c>
      <c r="AX120" s="274">
        <v>102</v>
      </c>
      <c r="AY120" s="275">
        <v>140</v>
      </c>
      <c r="AZ120" s="273">
        <v>26.7</v>
      </c>
      <c r="BA120" s="274">
        <v>26.6</v>
      </c>
      <c r="BB120" s="275">
        <v>26.6</v>
      </c>
      <c r="BC120" s="273">
        <v>38</v>
      </c>
      <c r="BD120" s="274">
        <v>102</v>
      </c>
      <c r="BE120" s="275">
        <v>140</v>
      </c>
      <c r="BF120" s="273">
        <v>13</v>
      </c>
      <c r="BG120" s="274">
        <v>11</v>
      </c>
      <c r="BH120" s="275">
        <v>12</v>
      </c>
      <c r="BI120" s="273">
        <v>62</v>
      </c>
      <c r="BJ120" s="274">
        <v>152</v>
      </c>
      <c r="BK120" s="275">
        <v>214</v>
      </c>
      <c r="BL120" s="273">
        <v>13</v>
      </c>
      <c r="BM120" s="274">
        <v>16</v>
      </c>
      <c r="BN120" s="275">
        <v>15</v>
      </c>
      <c r="BO120" s="273">
        <v>62</v>
      </c>
      <c r="BP120" s="274">
        <v>152</v>
      </c>
      <c r="BQ120" s="275">
        <v>214</v>
      </c>
      <c r="BR120" s="273">
        <v>26.9</v>
      </c>
      <c r="BS120" s="274">
        <v>26.5</v>
      </c>
      <c r="BT120" s="275">
        <v>26.6</v>
      </c>
      <c r="BU120" s="273">
        <v>62</v>
      </c>
      <c r="BV120" s="274">
        <v>152</v>
      </c>
      <c r="BW120" s="275">
        <v>214</v>
      </c>
      <c r="BX120" s="273" t="s">
        <v>197</v>
      </c>
      <c r="BY120" s="274" t="s">
        <v>197</v>
      </c>
      <c r="BZ120" s="275">
        <v>7</v>
      </c>
      <c r="CA120" s="273">
        <v>9</v>
      </c>
      <c r="CB120" s="274">
        <v>37</v>
      </c>
      <c r="CC120" s="275">
        <v>46</v>
      </c>
      <c r="CD120" s="273" t="s">
        <v>197</v>
      </c>
      <c r="CE120" s="274" t="s">
        <v>197</v>
      </c>
      <c r="CF120" s="275">
        <v>7</v>
      </c>
      <c r="CG120" s="273">
        <v>9</v>
      </c>
      <c r="CH120" s="274">
        <v>37</v>
      </c>
      <c r="CI120" s="275">
        <v>46</v>
      </c>
      <c r="CJ120" s="273">
        <v>22.8</v>
      </c>
      <c r="CK120" s="274">
        <v>18.600000000000001</v>
      </c>
      <c r="CL120" s="275">
        <v>19.5</v>
      </c>
      <c r="CM120" s="273">
        <v>9</v>
      </c>
      <c r="CN120" s="274">
        <v>37</v>
      </c>
      <c r="CO120" s="275">
        <v>46</v>
      </c>
      <c r="CP120" s="273">
        <v>47</v>
      </c>
      <c r="CQ120" s="274">
        <v>29</v>
      </c>
      <c r="CR120" s="275">
        <v>38</v>
      </c>
      <c r="CS120" s="273">
        <v>1005</v>
      </c>
      <c r="CT120" s="274">
        <v>1055</v>
      </c>
      <c r="CU120" s="275">
        <v>2060</v>
      </c>
      <c r="CV120" s="273">
        <v>51</v>
      </c>
      <c r="CW120" s="274">
        <v>37</v>
      </c>
      <c r="CX120" s="275">
        <v>44</v>
      </c>
      <c r="CY120" s="273">
        <v>1005</v>
      </c>
      <c r="CZ120" s="274">
        <v>1055</v>
      </c>
      <c r="DA120" s="275">
        <v>2060</v>
      </c>
      <c r="DB120" s="273">
        <v>33</v>
      </c>
      <c r="DC120" s="274">
        <v>30.6</v>
      </c>
      <c r="DD120" s="275">
        <v>31.7</v>
      </c>
      <c r="DE120" s="273">
        <v>1005</v>
      </c>
      <c r="DF120" s="274">
        <v>1055</v>
      </c>
      <c r="DG120" s="275">
        <v>2060</v>
      </c>
    </row>
    <row r="121" spans="1:111" x14ac:dyDescent="0.35">
      <c r="A121" t="s">
        <v>99</v>
      </c>
      <c r="B121" t="s">
        <v>344</v>
      </c>
      <c r="C121" t="s">
        <v>338</v>
      </c>
      <c r="D121" s="273" t="s">
        <v>197</v>
      </c>
      <c r="E121" s="274" t="s">
        <v>197</v>
      </c>
      <c r="F121" s="275">
        <v>48</v>
      </c>
      <c r="G121" s="273">
        <v>470</v>
      </c>
      <c r="H121" s="274">
        <v>389</v>
      </c>
      <c r="I121" s="275">
        <v>859</v>
      </c>
      <c r="J121" s="273" t="s">
        <v>197</v>
      </c>
      <c r="K121" s="274" t="s">
        <v>197</v>
      </c>
      <c r="L121" s="275">
        <v>53</v>
      </c>
      <c r="M121" s="273">
        <v>470</v>
      </c>
      <c r="N121" s="274">
        <v>389</v>
      </c>
      <c r="O121" s="275">
        <v>859</v>
      </c>
      <c r="P121" s="273">
        <v>35</v>
      </c>
      <c r="Q121" s="274">
        <v>32.6</v>
      </c>
      <c r="R121" s="275">
        <v>33.9</v>
      </c>
      <c r="S121" s="273">
        <v>470</v>
      </c>
      <c r="T121" s="274">
        <v>389</v>
      </c>
      <c r="U121" s="275">
        <v>859</v>
      </c>
      <c r="V121" s="273" t="s">
        <v>197</v>
      </c>
      <c r="W121" s="274" t="s">
        <v>197</v>
      </c>
      <c r="X121" s="275">
        <v>9</v>
      </c>
      <c r="Y121" s="273" t="s">
        <v>197</v>
      </c>
      <c r="Z121" s="274" t="s">
        <v>197</v>
      </c>
      <c r="AA121" s="275">
        <v>65</v>
      </c>
      <c r="AB121" s="273" t="s">
        <v>197</v>
      </c>
      <c r="AC121" s="274" t="s">
        <v>197</v>
      </c>
      <c r="AD121" s="275">
        <v>12</v>
      </c>
      <c r="AE121" s="273" t="s">
        <v>197</v>
      </c>
      <c r="AF121" s="274" t="s">
        <v>197</v>
      </c>
      <c r="AG121" s="275">
        <v>65</v>
      </c>
      <c r="AH121" s="273">
        <v>26.2</v>
      </c>
      <c r="AI121" s="274">
        <v>25.7</v>
      </c>
      <c r="AJ121" s="275">
        <v>25.8</v>
      </c>
      <c r="AK121" s="273" t="s">
        <v>197</v>
      </c>
      <c r="AL121" s="274" t="s">
        <v>197</v>
      </c>
      <c r="AM121" s="275">
        <v>65</v>
      </c>
      <c r="AN121" s="273" t="s">
        <v>197</v>
      </c>
      <c r="AO121" s="274" t="s">
        <v>197</v>
      </c>
      <c r="AP121" s="275">
        <v>10</v>
      </c>
      <c r="AQ121" s="273" t="s">
        <v>197</v>
      </c>
      <c r="AR121" s="274" t="s">
        <v>197</v>
      </c>
      <c r="AS121" s="275">
        <v>31</v>
      </c>
      <c r="AT121" s="273" t="s">
        <v>197</v>
      </c>
      <c r="AU121" s="274" t="s">
        <v>197</v>
      </c>
      <c r="AV121" s="275">
        <v>10</v>
      </c>
      <c r="AW121" s="273" t="s">
        <v>197</v>
      </c>
      <c r="AX121" s="274" t="s">
        <v>197</v>
      </c>
      <c r="AY121" s="275">
        <v>31</v>
      </c>
      <c r="AZ121" s="273">
        <v>27</v>
      </c>
      <c r="BA121" s="274">
        <v>26.5</v>
      </c>
      <c r="BB121" s="275">
        <v>26.5</v>
      </c>
      <c r="BC121" s="273" t="s">
        <v>197</v>
      </c>
      <c r="BD121" s="274" t="s">
        <v>197</v>
      </c>
      <c r="BE121" s="275">
        <v>31</v>
      </c>
      <c r="BF121" s="273" t="s">
        <v>197</v>
      </c>
      <c r="BG121" s="274" t="s">
        <v>197</v>
      </c>
      <c r="BH121" s="275">
        <v>9</v>
      </c>
      <c r="BI121" s="273">
        <v>20</v>
      </c>
      <c r="BJ121" s="274">
        <v>76</v>
      </c>
      <c r="BK121" s="275">
        <v>96</v>
      </c>
      <c r="BL121" s="273" t="s">
        <v>197</v>
      </c>
      <c r="BM121" s="274" t="s">
        <v>197</v>
      </c>
      <c r="BN121" s="275">
        <v>11</v>
      </c>
      <c r="BO121" s="273">
        <v>20</v>
      </c>
      <c r="BP121" s="274">
        <v>76</v>
      </c>
      <c r="BQ121" s="275">
        <v>96</v>
      </c>
      <c r="BR121" s="273">
        <v>26.3</v>
      </c>
      <c r="BS121" s="274">
        <v>26</v>
      </c>
      <c r="BT121" s="275">
        <v>26.1</v>
      </c>
      <c r="BU121" s="273">
        <v>20</v>
      </c>
      <c r="BV121" s="274">
        <v>76</v>
      </c>
      <c r="BW121" s="275">
        <v>96</v>
      </c>
      <c r="BX121" s="273" t="s">
        <v>197</v>
      </c>
      <c r="BY121" s="274" t="s">
        <v>197</v>
      </c>
      <c r="BZ121" s="275" t="s">
        <v>197</v>
      </c>
      <c r="CA121" s="273" t="s">
        <v>197</v>
      </c>
      <c r="CB121" s="274" t="s">
        <v>197</v>
      </c>
      <c r="CC121" s="275">
        <v>17</v>
      </c>
      <c r="CD121" s="273" t="s">
        <v>197</v>
      </c>
      <c r="CE121" s="274" t="s">
        <v>197</v>
      </c>
      <c r="CF121" s="275" t="s">
        <v>197</v>
      </c>
      <c r="CG121" s="273" t="s">
        <v>197</v>
      </c>
      <c r="CH121" s="274" t="s">
        <v>197</v>
      </c>
      <c r="CI121" s="275">
        <v>17</v>
      </c>
      <c r="CJ121" s="273">
        <v>22.6</v>
      </c>
      <c r="CK121" s="274">
        <v>21.9</v>
      </c>
      <c r="CL121" s="275">
        <v>22.1</v>
      </c>
      <c r="CM121" s="273" t="s">
        <v>197</v>
      </c>
      <c r="CN121" s="274" t="s">
        <v>197</v>
      </c>
      <c r="CO121" s="275">
        <v>17</v>
      </c>
      <c r="CP121" s="273">
        <v>53</v>
      </c>
      <c r="CQ121" s="274">
        <v>36</v>
      </c>
      <c r="CR121" s="275">
        <v>45</v>
      </c>
      <c r="CS121" s="273">
        <v>565</v>
      </c>
      <c r="CT121" s="274">
        <v>555</v>
      </c>
      <c r="CU121" s="275">
        <v>1120</v>
      </c>
      <c r="CV121" s="273">
        <v>56</v>
      </c>
      <c r="CW121" s="274">
        <v>40</v>
      </c>
      <c r="CX121" s="275">
        <v>48</v>
      </c>
      <c r="CY121" s="273">
        <v>565</v>
      </c>
      <c r="CZ121" s="274">
        <v>555</v>
      </c>
      <c r="DA121" s="275">
        <v>1120</v>
      </c>
      <c r="DB121" s="273">
        <v>34.700000000000003</v>
      </c>
      <c r="DC121" s="274">
        <v>31.5</v>
      </c>
      <c r="DD121" s="275">
        <v>33.1</v>
      </c>
      <c r="DE121" s="273">
        <v>565</v>
      </c>
      <c r="DF121" s="274">
        <v>555</v>
      </c>
      <c r="DG121" s="275">
        <v>1120</v>
      </c>
    </row>
    <row r="122" spans="1:111" x14ac:dyDescent="0.35">
      <c r="A122" t="s">
        <v>121</v>
      </c>
      <c r="B122" t="s">
        <v>366</v>
      </c>
      <c r="C122" t="s">
        <v>352</v>
      </c>
      <c r="D122" s="273">
        <v>68</v>
      </c>
      <c r="E122" s="274">
        <v>53</v>
      </c>
      <c r="F122" s="275">
        <v>61</v>
      </c>
      <c r="G122" s="273">
        <v>923</v>
      </c>
      <c r="H122" s="274">
        <v>876</v>
      </c>
      <c r="I122" s="275">
        <v>1799</v>
      </c>
      <c r="J122" s="273">
        <v>69</v>
      </c>
      <c r="K122" s="274">
        <v>54</v>
      </c>
      <c r="L122" s="275">
        <v>61</v>
      </c>
      <c r="M122" s="273">
        <v>923</v>
      </c>
      <c r="N122" s="274">
        <v>876</v>
      </c>
      <c r="O122" s="275">
        <v>1799</v>
      </c>
      <c r="P122" s="273">
        <v>36</v>
      </c>
      <c r="Q122" s="274">
        <v>34.299999999999997</v>
      </c>
      <c r="R122" s="275">
        <v>35.200000000000003</v>
      </c>
      <c r="S122" s="273">
        <v>923</v>
      </c>
      <c r="T122" s="274">
        <v>876</v>
      </c>
      <c r="U122" s="275">
        <v>1799</v>
      </c>
      <c r="V122" s="273" t="s">
        <v>197</v>
      </c>
      <c r="W122" s="274" t="s">
        <v>197</v>
      </c>
      <c r="X122" s="275">
        <v>19</v>
      </c>
      <c r="Y122" s="273">
        <v>33</v>
      </c>
      <c r="Z122" s="274">
        <v>48</v>
      </c>
      <c r="AA122" s="275">
        <v>81</v>
      </c>
      <c r="AB122" s="273" t="s">
        <v>197</v>
      </c>
      <c r="AC122" s="274" t="s">
        <v>197</v>
      </c>
      <c r="AD122" s="275">
        <v>19</v>
      </c>
      <c r="AE122" s="273">
        <v>33</v>
      </c>
      <c r="AF122" s="274">
        <v>48</v>
      </c>
      <c r="AG122" s="275">
        <v>81</v>
      </c>
      <c r="AH122" s="273">
        <v>29.8</v>
      </c>
      <c r="AI122" s="274">
        <v>29.5</v>
      </c>
      <c r="AJ122" s="275">
        <v>29.6</v>
      </c>
      <c r="AK122" s="273">
        <v>33</v>
      </c>
      <c r="AL122" s="274">
        <v>48</v>
      </c>
      <c r="AM122" s="275">
        <v>81</v>
      </c>
      <c r="AN122" s="273" t="s">
        <v>197</v>
      </c>
      <c r="AO122" s="274" t="s">
        <v>197</v>
      </c>
      <c r="AP122" s="275">
        <v>9</v>
      </c>
      <c r="AQ122" s="273">
        <v>15</v>
      </c>
      <c r="AR122" s="274">
        <v>63</v>
      </c>
      <c r="AS122" s="275">
        <v>78</v>
      </c>
      <c r="AT122" s="273" t="s">
        <v>197</v>
      </c>
      <c r="AU122" s="274" t="s">
        <v>197</v>
      </c>
      <c r="AV122" s="275">
        <v>9</v>
      </c>
      <c r="AW122" s="273">
        <v>15</v>
      </c>
      <c r="AX122" s="274">
        <v>63</v>
      </c>
      <c r="AY122" s="275">
        <v>78</v>
      </c>
      <c r="AZ122" s="273">
        <v>22.8</v>
      </c>
      <c r="BA122" s="274">
        <v>24.8</v>
      </c>
      <c r="BB122" s="275">
        <v>24.4</v>
      </c>
      <c r="BC122" s="273">
        <v>15</v>
      </c>
      <c r="BD122" s="274">
        <v>63</v>
      </c>
      <c r="BE122" s="275">
        <v>78</v>
      </c>
      <c r="BF122" s="273">
        <v>8</v>
      </c>
      <c r="BG122" s="274">
        <v>16</v>
      </c>
      <c r="BH122" s="275">
        <v>14</v>
      </c>
      <c r="BI122" s="273">
        <v>48</v>
      </c>
      <c r="BJ122" s="274">
        <v>111</v>
      </c>
      <c r="BK122" s="275">
        <v>159</v>
      </c>
      <c r="BL122" s="273">
        <v>8</v>
      </c>
      <c r="BM122" s="274">
        <v>16</v>
      </c>
      <c r="BN122" s="275">
        <v>14</v>
      </c>
      <c r="BO122" s="273">
        <v>48</v>
      </c>
      <c r="BP122" s="274">
        <v>111</v>
      </c>
      <c r="BQ122" s="275">
        <v>159</v>
      </c>
      <c r="BR122" s="273">
        <v>27.6</v>
      </c>
      <c r="BS122" s="274">
        <v>26.8</v>
      </c>
      <c r="BT122" s="275">
        <v>27.1</v>
      </c>
      <c r="BU122" s="273">
        <v>48</v>
      </c>
      <c r="BV122" s="274">
        <v>111</v>
      </c>
      <c r="BW122" s="275">
        <v>159</v>
      </c>
      <c r="BX122" s="273" t="s">
        <v>197</v>
      </c>
      <c r="BY122" s="274" t="s">
        <v>197</v>
      </c>
      <c r="BZ122" s="275" t="s">
        <v>197</v>
      </c>
      <c r="CA122" s="273" t="s">
        <v>197</v>
      </c>
      <c r="CB122" s="274" t="s">
        <v>197</v>
      </c>
      <c r="CC122" s="275">
        <v>24</v>
      </c>
      <c r="CD122" s="273" t="s">
        <v>197</v>
      </c>
      <c r="CE122" s="274" t="s">
        <v>197</v>
      </c>
      <c r="CF122" s="275" t="s">
        <v>197</v>
      </c>
      <c r="CG122" s="273" t="s">
        <v>197</v>
      </c>
      <c r="CH122" s="274" t="s">
        <v>197</v>
      </c>
      <c r="CI122" s="275">
        <v>24</v>
      </c>
      <c r="CJ122" s="273">
        <v>21.6</v>
      </c>
      <c r="CK122" s="274">
        <v>17.899999999999999</v>
      </c>
      <c r="CL122" s="275">
        <v>19.399999999999999</v>
      </c>
      <c r="CM122" s="273" t="s">
        <v>197</v>
      </c>
      <c r="CN122" s="274" t="s">
        <v>197</v>
      </c>
      <c r="CO122" s="275">
        <v>24</v>
      </c>
      <c r="CP122" s="273">
        <v>64</v>
      </c>
      <c r="CQ122" s="274">
        <v>48</v>
      </c>
      <c r="CR122" s="275">
        <v>56</v>
      </c>
      <c r="CS122" s="273">
        <v>1019</v>
      </c>
      <c r="CT122" s="274">
        <v>1038</v>
      </c>
      <c r="CU122" s="275">
        <v>2057</v>
      </c>
      <c r="CV122" s="273">
        <v>65</v>
      </c>
      <c r="CW122" s="274">
        <v>49</v>
      </c>
      <c r="CX122" s="275">
        <v>57</v>
      </c>
      <c r="CY122" s="273">
        <v>1019</v>
      </c>
      <c r="CZ122" s="274">
        <v>1038</v>
      </c>
      <c r="DA122" s="275">
        <v>2057</v>
      </c>
      <c r="DB122" s="273">
        <v>35.5</v>
      </c>
      <c r="DC122" s="274">
        <v>33.299999999999997</v>
      </c>
      <c r="DD122" s="275">
        <v>34.4</v>
      </c>
      <c r="DE122" s="273">
        <v>1019</v>
      </c>
      <c r="DF122" s="274">
        <v>1038</v>
      </c>
      <c r="DG122" s="275">
        <v>2057</v>
      </c>
    </row>
    <row r="123" spans="1:111" x14ac:dyDescent="0.35">
      <c r="A123" t="s">
        <v>100</v>
      </c>
      <c r="B123" t="s">
        <v>345</v>
      </c>
      <c r="C123" t="s">
        <v>338</v>
      </c>
      <c r="D123" s="273">
        <v>53</v>
      </c>
      <c r="E123" s="274">
        <v>43</v>
      </c>
      <c r="F123" s="275">
        <v>48</v>
      </c>
      <c r="G123" s="273">
        <v>1444</v>
      </c>
      <c r="H123" s="274">
        <v>1317</v>
      </c>
      <c r="I123" s="275">
        <v>2761</v>
      </c>
      <c r="J123" s="273">
        <v>57</v>
      </c>
      <c r="K123" s="274">
        <v>46</v>
      </c>
      <c r="L123" s="275">
        <v>52</v>
      </c>
      <c r="M123" s="273">
        <v>1444</v>
      </c>
      <c r="N123" s="274">
        <v>1317</v>
      </c>
      <c r="O123" s="275">
        <v>2761</v>
      </c>
      <c r="P123" s="273">
        <v>32.9</v>
      </c>
      <c r="Q123" s="274">
        <v>31.4</v>
      </c>
      <c r="R123" s="275">
        <v>32.200000000000003</v>
      </c>
      <c r="S123" s="273">
        <v>1444</v>
      </c>
      <c r="T123" s="274">
        <v>1317</v>
      </c>
      <c r="U123" s="275">
        <v>2761</v>
      </c>
      <c r="V123" s="273">
        <v>16</v>
      </c>
      <c r="W123" s="274">
        <v>15</v>
      </c>
      <c r="X123" s="275">
        <v>15</v>
      </c>
      <c r="Y123" s="273">
        <v>58</v>
      </c>
      <c r="Z123" s="274">
        <v>98</v>
      </c>
      <c r="AA123" s="275">
        <v>156</v>
      </c>
      <c r="AB123" s="273">
        <v>16</v>
      </c>
      <c r="AC123" s="274">
        <v>17</v>
      </c>
      <c r="AD123" s="275">
        <v>17</v>
      </c>
      <c r="AE123" s="273">
        <v>58</v>
      </c>
      <c r="AF123" s="274">
        <v>98</v>
      </c>
      <c r="AG123" s="275">
        <v>156</v>
      </c>
      <c r="AH123" s="273">
        <v>25.9</v>
      </c>
      <c r="AI123" s="274">
        <v>26.4</v>
      </c>
      <c r="AJ123" s="275">
        <v>26.3</v>
      </c>
      <c r="AK123" s="273">
        <v>58</v>
      </c>
      <c r="AL123" s="274">
        <v>98</v>
      </c>
      <c r="AM123" s="275">
        <v>156</v>
      </c>
      <c r="AN123" s="273">
        <v>11</v>
      </c>
      <c r="AO123" s="274">
        <v>9</v>
      </c>
      <c r="AP123" s="275">
        <v>10</v>
      </c>
      <c r="AQ123" s="273">
        <v>61</v>
      </c>
      <c r="AR123" s="274">
        <v>175</v>
      </c>
      <c r="AS123" s="275">
        <v>236</v>
      </c>
      <c r="AT123" s="273">
        <v>15</v>
      </c>
      <c r="AU123" s="274">
        <v>11</v>
      </c>
      <c r="AV123" s="275">
        <v>12</v>
      </c>
      <c r="AW123" s="273">
        <v>61</v>
      </c>
      <c r="AX123" s="274">
        <v>175</v>
      </c>
      <c r="AY123" s="275">
        <v>236</v>
      </c>
      <c r="AZ123" s="273">
        <v>24.6</v>
      </c>
      <c r="BA123" s="274">
        <v>24</v>
      </c>
      <c r="BB123" s="275">
        <v>24.2</v>
      </c>
      <c r="BC123" s="273">
        <v>61</v>
      </c>
      <c r="BD123" s="274">
        <v>175</v>
      </c>
      <c r="BE123" s="275">
        <v>236</v>
      </c>
      <c r="BF123" s="273">
        <v>13</v>
      </c>
      <c r="BG123" s="274">
        <v>11</v>
      </c>
      <c r="BH123" s="275">
        <v>12</v>
      </c>
      <c r="BI123" s="273">
        <v>119</v>
      </c>
      <c r="BJ123" s="274">
        <v>273</v>
      </c>
      <c r="BK123" s="275">
        <v>392</v>
      </c>
      <c r="BL123" s="273">
        <v>15</v>
      </c>
      <c r="BM123" s="274">
        <v>13</v>
      </c>
      <c r="BN123" s="275">
        <v>14</v>
      </c>
      <c r="BO123" s="273">
        <v>119</v>
      </c>
      <c r="BP123" s="274">
        <v>273</v>
      </c>
      <c r="BQ123" s="275">
        <v>392</v>
      </c>
      <c r="BR123" s="273">
        <v>25.3</v>
      </c>
      <c r="BS123" s="274">
        <v>24.9</v>
      </c>
      <c r="BT123" s="275">
        <v>25</v>
      </c>
      <c r="BU123" s="273">
        <v>119</v>
      </c>
      <c r="BV123" s="274">
        <v>273</v>
      </c>
      <c r="BW123" s="275">
        <v>392</v>
      </c>
      <c r="BX123" s="273" t="s">
        <v>197</v>
      </c>
      <c r="BY123" s="274" t="s">
        <v>197</v>
      </c>
      <c r="BZ123" s="275" t="s">
        <v>197</v>
      </c>
      <c r="CA123" s="273">
        <v>17</v>
      </c>
      <c r="CB123" s="274">
        <v>35</v>
      </c>
      <c r="CC123" s="275">
        <v>52</v>
      </c>
      <c r="CD123" s="273" t="s">
        <v>197</v>
      </c>
      <c r="CE123" s="274" t="s">
        <v>197</v>
      </c>
      <c r="CF123" s="275" t="s">
        <v>197</v>
      </c>
      <c r="CG123" s="273">
        <v>17</v>
      </c>
      <c r="CH123" s="274">
        <v>35</v>
      </c>
      <c r="CI123" s="275">
        <v>52</v>
      </c>
      <c r="CJ123" s="273">
        <v>20.7</v>
      </c>
      <c r="CK123" s="274">
        <v>20.399999999999999</v>
      </c>
      <c r="CL123" s="275">
        <v>20.5</v>
      </c>
      <c r="CM123" s="273">
        <v>17</v>
      </c>
      <c r="CN123" s="274">
        <v>35</v>
      </c>
      <c r="CO123" s="275">
        <v>52</v>
      </c>
      <c r="CP123" s="273">
        <v>50</v>
      </c>
      <c r="CQ123" s="274">
        <v>36</v>
      </c>
      <c r="CR123" s="275">
        <v>43</v>
      </c>
      <c r="CS123" s="273">
        <v>1632</v>
      </c>
      <c r="CT123" s="274">
        <v>1687</v>
      </c>
      <c r="CU123" s="275">
        <v>3319</v>
      </c>
      <c r="CV123" s="273">
        <v>53</v>
      </c>
      <c r="CW123" s="274">
        <v>39</v>
      </c>
      <c r="CX123" s="275">
        <v>46</v>
      </c>
      <c r="CY123" s="273">
        <v>1632</v>
      </c>
      <c r="CZ123" s="274">
        <v>1687</v>
      </c>
      <c r="DA123" s="275">
        <v>3319</v>
      </c>
      <c r="DB123" s="273">
        <v>32.1</v>
      </c>
      <c r="DC123" s="274">
        <v>30</v>
      </c>
      <c r="DD123" s="275">
        <v>31</v>
      </c>
      <c r="DE123" s="273">
        <v>1632</v>
      </c>
      <c r="DF123" s="274">
        <v>1687</v>
      </c>
      <c r="DG123" s="275">
        <v>3319</v>
      </c>
    </row>
    <row r="124" spans="1:111" x14ac:dyDescent="0.35">
      <c r="A124" t="s">
        <v>101</v>
      </c>
      <c r="B124" t="s">
        <v>346</v>
      </c>
      <c r="C124" t="s">
        <v>338</v>
      </c>
      <c r="D124" s="273">
        <v>78</v>
      </c>
      <c r="E124" s="274">
        <v>66</v>
      </c>
      <c r="F124" s="275">
        <v>72</v>
      </c>
      <c r="G124" s="273">
        <v>1753</v>
      </c>
      <c r="H124" s="274">
        <v>1591</v>
      </c>
      <c r="I124" s="275">
        <v>3344</v>
      </c>
      <c r="J124" s="273">
        <v>79</v>
      </c>
      <c r="K124" s="274">
        <v>68</v>
      </c>
      <c r="L124" s="275">
        <v>74</v>
      </c>
      <c r="M124" s="273">
        <v>1753</v>
      </c>
      <c r="N124" s="274">
        <v>1591</v>
      </c>
      <c r="O124" s="275">
        <v>3344</v>
      </c>
      <c r="P124" s="273">
        <v>34.200000000000003</v>
      </c>
      <c r="Q124" s="274">
        <v>33.299999999999997</v>
      </c>
      <c r="R124" s="275">
        <v>33.700000000000003</v>
      </c>
      <c r="S124" s="273">
        <v>1753</v>
      </c>
      <c r="T124" s="274">
        <v>1591</v>
      </c>
      <c r="U124" s="275">
        <v>3344</v>
      </c>
      <c r="V124" s="273">
        <v>46</v>
      </c>
      <c r="W124" s="274">
        <v>35</v>
      </c>
      <c r="X124" s="275">
        <v>39</v>
      </c>
      <c r="Y124" s="273">
        <v>63</v>
      </c>
      <c r="Z124" s="274">
        <v>97</v>
      </c>
      <c r="AA124" s="275">
        <v>160</v>
      </c>
      <c r="AB124" s="273">
        <v>48</v>
      </c>
      <c r="AC124" s="274">
        <v>37</v>
      </c>
      <c r="AD124" s="275">
        <v>41</v>
      </c>
      <c r="AE124" s="273">
        <v>63</v>
      </c>
      <c r="AF124" s="274">
        <v>97</v>
      </c>
      <c r="AG124" s="275">
        <v>160</v>
      </c>
      <c r="AH124" s="273">
        <v>31.2</v>
      </c>
      <c r="AI124" s="274">
        <v>30</v>
      </c>
      <c r="AJ124" s="275">
        <v>30.5</v>
      </c>
      <c r="AK124" s="273">
        <v>63</v>
      </c>
      <c r="AL124" s="274">
        <v>97</v>
      </c>
      <c r="AM124" s="275">
        <v>160</v>
      </c>
      <c r="AN124" s="273">
        <v>27</v>
      </c>
      <c r="AO124" s="274">
        <v>16</v>
      </c>
      <c r="AP124" s="275">
        <v>19</v>
      </c>
      <c r="AQ124" s="273">
        <v>52</v>
      </c>
      <c r="AR124" s="274">
        <v>141</v>
      </c>
      <c r="AS124" s="275">
        <v>193</v>
      </c>
      <c r="AT124" s="273">
        <v>27</v>
      </c>
      <c r="AU124" s="274">
        <v>17</v>
      </c>
      <c r="AV124" s="275">
        <v>20</v>
      </c>
      <c r="AW124" s="273">
        <v>52</v>
      </c>
      <c r="AX124" s="274">
        <v>141</v>
      </c>
      <c r="AY124" s="275">
        <v>193</v>
      </c>
      <c r="AZ124" s="273">
        <v>27.9</v>
      </c>
      <c r="BA124" s="274">
        <v>26.8</v>
      </c>
      <c r="BB124" s="275">
        <v>27.1</v>
      </c>
      <c r="BC124" s="273">
        <v>52</v>
      </c>
      <c r="BD124" s="274">
        <v>141</v>
      </c>
      <c r="BE124" s="275">
        <v>193</v>
      </c>
      <c r="BF124" s="273">
        <v>37</v>
      </c>
      <c r="BG124" s="274">
        <v>24</v>
      </c>
      <c r="BH124" s="275">
        <v>28</v>
      </c>
      <c r="BI124" s="273">
        <v>115</v>
      </c>
      <c r="BJ124" s="274">
        <v>238</v>
      </c>
      <c r="BK124" s="275">
        <v>353</v>
      </c>
      <c r="BL124" s="273">
        <v>38</v>
      </c>
      <c r="BM124" s="274">
        <v>25</v>
      </c>
      <c r="BN124" s="275">
        <v>29</v>
      </c>
      <c r="BO124" s="273">
        <v>115</v>
      </c>
      <c r="BP124" s="274">
        <v>238</v>
      </c>
      <c r="BQ124" s="275">
        <v>353</v>
      </c>
      <c r="BR124" s="273">
        <v>29.7</v>
      </c>
      <c r="BS124" s="274">
        <v>28.1</v>
      </c>
      <c r="BT124" s="275">
        <v>28.6</v>
      </c>
      <c r="BU124" s="273">
        <v>115</v>
      </c>
      <c r="BV124" s="274">
        <v>238</v>
      </c>
      <c r="BW124" s="275">
        <v>353</v>
      </c>
      <c r="BX124" s="273" t="s">
        <v>197</v>
      </c>
      <c r="BY124" s="274" t="s">
        <v>197</v>
      </c>
      <c r="BZ124" s="275" t="s">
        <v>197</v>
      </c>
      <c r="CA124" s="273">
        <v>5</v>
      </c>
      <c r="CB124" s="274">
        <v>34</v>
      </c>
      <c r="CC124" s="275">
        <v>39</v>
      </c>
      <c r="CD124" s="273" t="s">
        <v>197</v>
      </c>
      <c r="CE124" s="274" t="s">
        <v>197</v>
      </c>
      <c r="CF124" s="275" t="s">
        <v>197</v>
      </c>
      <c r="CG124" s="273">
        <v>5</v>
      </c>
      <c r="CH124" s="274">
        <v>34</v>
      </c>
      <c r="CI124" s="275">
        <v>39</v>
      </c>
      <c r="CJ124" s="273">
        <v>17.600000000000001</v>
      </c>
      <c r="CK124" s="274">
        <v>19.3</v>
      </c>
      <c r="CL124" s="275">
        <v>19.100000000000001</v>
      </c>
      <c r="CM124" s="273">
        <v>5</v>
      </c>
      <c r="CN124" s="274">
        <v>34</v>
      </c>
      <c r="CO124" s="275">
        <v>39</v>
      </c>
      <c r="CP124" s="273">
        <v>74</v>
      </c>
      <c r="CQ124" s="274">
        <v>58</v>
      </c>
      <c r="CR124" s="275">
        <v>66</v>
      </c>
      <c r="CS124" s="273">
        <v>1912</v>
      </c>
      <c r="CT124" s="274">
        <v>1912</v>
      </c>
      <c r="CU124" s="275">
        <v>3824</v>
      </c>
      <c r="CV124" s="273">
        <v>75</v>
      </c>
      <c r="CW124" s="274">
        <v>61</v>
      </c>
      <c r="CX124" s="275">
        <v>68</v>
      </c>
      <c r="CY124" s="273">
        <v>1912</v>
      </c>
      <c r="CZ124" s="274">
        <v>1912</v>
      </c>
      <c r="DA124" s="275">
        <v>3824</v>
      </c>
      <c r="DB124" s="273">
        <v>33.799999999999997</v>
      </c>
      <c r="DC124" s="274">
        <v>32.200000000000003</v>
      </c>
      <c r="DD124" s="275">
        <v>33</v>
      </c>
      <c r="DE124" s="273">
        <v>1912</v>
      </c>
      <c r="DF124" s="274">
        <v>1912</v>
      </c>
      <c r="DG124" s="275">
        <v>3824</v>
      </c>
    </row>
    <row r="125" spans="1:111" x14ac:dyDescent="0.35">
      <c r="A125" t="s">
        <v>122</v>
      </c>
      <c r="B125" t="s">
        <v>367</v>
      </c>
      <c r="C125" t="s">
        <v>352</v>
      </c>
      <c r="D125" s="273">
        <v>55</v>
      </c>
      <c r="E125" s="274">
        <v>37</v>
      </c>
      <c r="F125" s="275">
        <v>47</v>
      </c>
      <c r="G125" s="273">
        <v>1206</v>
      </c>
      <c r="H125" s="274">
        <v>1130</v>
      </c>
      <c r="I125" s="275">
        <v>2336</v>
      </c>
      <c r="J125" s="273">
        <v>58</v>
      </c>
      <c r="K125" s="274">
        <v>42</v>
      </c>
      <c r="L125" s="275">
        <v>50</v>
      </c>
      <c r="M125" s="273">
        <v>1206</v>
      </c>
      <c r="N125" s="274">
        <v>1130</v>
      </c>
      <c r="O125" s="275">
        <v>2336</v>
      </c>
      <c r="P125" s="273">
        <v>33.700000000000003</v>
      </c>
      <c r="Q125" s="274">
        <v>31.7</v>
      </c>
      <c r="R125" s="275">
        <v>32.700000000000003</v>
      </c>
      <c r="S125" s="273">
        <v>1206</v>
      </c>
      <c r="T125" s="274">
        <v>1130</v>
      </c>
      <c r="U125" s="275">
        <v>2336</v>
      </c>
      <c r="V125" s="273" t="s">
        <v>197</v>
      </c>
      <c r="W125" s="274" t="s">
        <v>197</v>
      </c>
      <c r="X125" s="275" t="s">
        <v>197</v>
      </c>
      <c r="Y125" s="273">
        <v>38</v>
      </c>
      <c r="Z125" s="274">
        <v>100</v>
      </c>
      <c r="AA125" s="275">
        <v>138</v>
      </c>
      <c r="AB125" s="273" t="s">
        <v>197</v>
      </c>
      <c r="AC125" s="274" t="s">
        <v>197</v>
      </c>
      <c r="AD125" s="275" t="s">
        <v>197</v>
      </c>
      <c r="AE125" s="273">
        <v>38</v>
      </c>
      <c r="AF125" s="274">
        <v>100</v>
      </c>
      <c r="AG125" s="275">
        <v>138</v>
      </c>
      <c r="AH125" s="273">
        <v>25.6</v>
      </c>
      <c r="AI125" s="274">
        <v>23.8</v>
      </c>
      <c r="AJ125" s="275">
        <v>24.3</v>
      </c>
      <c r="AK125" s="273">
        <v>38</v>
      </c>
      <c r="AL125" s="274">
        <v>100</v>
      </c>
      <c r="AM125" s="275">
        <v>138</v>
      </c>
      <c r="AN125" s="273" t="s">
        <v>197</v>
      </c>
      <c r="AO125" s="274" t="s">
        <v>197</v>
      </c>
      <c r="AP125" s="275" t="s">
        <v>197</v>
      </c>
      <c r="AQ125" s="273">
        <v>17</v>
      </c>
      <c r="AR125" s="274">
        <v>55</v>
      </c>
      <c r="AS125" s="275">
        <v>72</v>
      </c>
      <c r="AT125" s="273" t="s">
        <v>197</v>
      </c>
      <c r="AU125" s="274" t="s">
        <v>197</v>
      </c>
      <c r="AV125" s="275" t="s">
        <v>197</v>
      </c>
      <c r="AW125" s="273">
        <v>17</v>
      </c>
      <c r="AX125" s="274">
        <v>55</v>
      </c>
      <c r="AY125" s="275">
        <v>72</v>
      </c>
      <c r="AZ125" s="273">
        <v>22.7</v>
      </c>
      <c r="BA125" s="274">
        <v>21.1</v>
      </c>
      <c r="BB125" s="275">
        <v>21.5</v>
      </c>
      <c r="BC125" s="273">
        <v>17</v>
      </c>
      <c r="BD125" s="274">
        <v>55</v>
      </c>
      <c r="BE125" s="275">
        <v>72</v>
      </c>
      <c r="BF125" s="273">
        <v>11</v>
      </c>
      <c r="BG125" s="274">
        <v>6</v>
      </c>
      <c r="BH125" s="275">
        <v>8</v>
      </c>
      <c r="BI125" s="273">
        <v>55</v>
      </c>
      <c r="BJ125" s="274">
        <v>155</v>
      </c>
      <c r="BK125" s="275">
        <v>210</v>
      </c>
      <c r="BL125" s="273">
        <v>15</v>
      </c>
      <c r="BM125" s="274">
        <v>7</v>
      </c>
      <c r="BN125" s="275">
        <v>9</v>
      </c>
      <c r="BO125" s="273">
        <v>55</v>
      </c>
      <c r="BP125" s="274">
        <v>155</v>
      </c>
      <c r="BQ125" s="275">
        <v>210</v>
      </c>
      <c r="BR125" s="273">
        <v>24.7</v>
      </c>
      <c r="BS125" s="274">
        <v>22.9</v>
      </c>
      <c r="BT125" s="275">
        <v>23.4</v>
      </c>
      <c r="BU125" s="273">
        <v>55</v>
      </c>
      <c r="BV125" s="274">
        <v>155</v>
      </c>
      <c r="BW125" s="275">
        <v>210</v>
      </c>
      <c r="BX125" s="273" t="s">
        <v>197</v>
      </c>
      <c r="BY125" s="274" t="s">
        <v>197</v>
      </c>
      <c r="BZ125" s="275" t="s">
        <v>197</v>
      </c>
      <c r="CA125" s="273">
        <v>9</v>
      </c>
      <c r="CB125" s="274">
        <v>24</v>
      </c>
      <c r="CC125" s="275">
        <v>33</v>
      </c>
      <c r="CD125" s="273" t="s">
        <v>197</v>
      </c>
      <c r="CE125" s="274" t="s">
        <v>197</v>
      </c>
      <c r="CF125" s="275" t="s">
        <v>197</v>
      </c>
      <c r="CG125" s="273">
        <v>9</v>
      </c>
      <c r="CH125" s="274">
        <v>24</v>
      </c>
      <c r="CI125" s="275">
        <v>33</v>
      </c>
      <c r="CJ125" s="273">
        <v>18.8</v>
      </c>
      <c r="CK125" s="274">
        <v>18.8</v>
      </c>
      <c r="CL125" s="275">
        <v>18.8</v>
      </c>
      <c r="CM125" s="273">
        <v>9</v>
      </c>
      <c r="CN125" s="274">
        <v>24</v>
      </c>
      <c r="CO125" s="275">
        <v>33</v>
      </c>
      <c r="CP125" s="273">
        <v>51</v>
      </c>
      <c r="CQ125" s="274">
        <v>34</v>
      </c>
      <c r="CR125" s="275">
        <v>42</v>
      </c>
      <c r="CS125" s="273">
        <v>1344</v>
      </c>
      <c r="CT125" s="274">
        <v>1369</v>
      </c>
      <c r="CU125" s="275">
        <v>2713</v>
      </c>
      <c r="CV125" s="273">
        <v>54</v>
      </c>
      <c r="CW125" s="274">
        <v>38</v>
      </c>
      <c r="CX125" s="275">
        <v>46</v>
      </c>
      <c r="CY125" s="273">
        <v>1344</v>
      </c>
      <c r="CZ125" s="274">
        <v>1369</v>
      </c>
      <c r="DA125" s="275">
        <v>2713</v>
      </c>
      <c r="DB125" s="273">
        <v>32.9</v>
      </c>
      <c r="DC125" s="274">
        <v>30.4</v>
      </c>
      <c r="DD125" s="275">
        <v>31.7</v>
      </c>
      <c r="DE125" s="273">
        <v>1344</v>
      </c>
      <c r="DF125" s="274">
        <v>1369</v>
      </c>
      <c r="DG125" s="275">
        <v>2713</v>
      </c>
    </row>
    <row r="126" spans="1:111" x14ac:dyDescent="0.35">
      <c r="A126" t="s">
        <v>102</v>
      </c>
      <c r="B126" t="s">
        <v>347</v>
      </c>
      <c r="C126" t="s">
        <v>338</v>
      </c>
      <c r="D126" s="273">
        <v>62</v>
      </c>
      <c r="E126" s="274">
        <v>50</v>
      </c>
      <c r="F126" s="275">
        <v>56</v>
      </c>
      <c r="G126" s="273">
        <v>2211</v>
      </c>
      <c r="H126" s="274">
        <v>2131</v>
      </c>
      <c r="I126" s="275">
        <v>4342</v>
      </c>
      <c r="J126" s="273">
        <v>65</v>
      </c>
      <c r="K126" s="274">
        <v>55</v>
      </c>
      <c r="L126" s="275">
        <v>60</v>
      </c>
      <c r="M126" s="273">
        <v>2211</v>
      </c>
      <c r="N126" s="274">
        <v>2131</v>
      </c>
      <c r="O126" s="275">
        <v>4342</v>
      </c>
      <c r="P126" s="273">
        <v>35.299999999999997</v>
      </c>
      <c r="Q126" s="274">
        <v>33.6</v>
      </c>
      <c r="R126" s="275">
        <v>34.5</v>
      </c>
      <c r="S126" s="273">
        <v>2211</v>
      </c>
      <c r="T126" s="274">
        <v>2131</v>
      </c>
      <c r="U126" s="275">
        <v>4342</v>
      </c>
      <c r="V126" s="273">
        <v>25</v>
      </c>
      <c r="W126" s="274">
        <v>22</v>
      </c>
      <c r="X126" s="275">
        <v>24</v>
      </c>
      <c r="Y126" s="273">
        <v>83</v>
      </c>
      <c r="Z126" s="274">
        <v>134</v>
      </c>
      <c r="AA126" s="275">
        <v>217</v>
      </c>
      <c r="AB126" s="273">
        <v>33</v>
      </c>
      <c r="AC126" s="274">
        <v>24</v>
      </c>
      <c r="AD126" s="275">
        <v>27</v>
      </c>
      <c r="AE126" s="273">
        <v>83</v>
      </c>
      <c r="AF126" s="274">
        <v>134</v>
      </c>
      <c r="AG126" s="275">
        <v>217</v>
      </c>
      <c r="AH126" s="273">
        <v>29.2</v>
      </c>
      <c r="AI126" s="274">
        <v>27.3</v>
      </c>
      <c r="AJ126" s="275">
        <v>28.1</v>
      </c>
      <c r="AK126" s="273">
        <v>83</v>
      </c>
      <c r="AL126" s="274">
        <v>134</v>
      </c>
      <c r="AM126" s="275">
        <v>217</v>
      </c>
      <c r="AN126" s="273">
        <v>16</v>
      </c>
      <c r="AO126" s="274">
        <v>15</v>
      </c>
      <c r="AP126" s="275">
        <v>15</v>
      </c>
      <c r="AQ126" s="273">
        <v>80</v>
      </c>
      <c r="AR126" s="274">
        <v>196</v>
      </c>
      <c r="AS126" s="275">
        <v>276</v>
      </c>
      <c r="AT126" s="273">
        <v>16</v>
      </c>
      <c r="AU126" s="274">
        <v>16</v>
      </c>
      <c r="AV126" s="275">
        <v>16</v>
      </c>
      <c r="AW126" s="273">
        <v>80</v>
      </c>
      <c r="AX126" s="274">
        <v>196</v>
      </c>
      <c r="AY126" s="275">
        <v>276</v>
      </c>
      <c r="AZ126" s="273">
        <v>24.9</v>
      </c>
      <c r="BA126" s="274">
        <v>24.4</v>
      </c>
      <c r="BB126" s="275">
        <v>24.5</v>
      </c>
      <c r="BC126" s="273">
        <v>80</v>
      </c>
      <c r="BD126" s="274">
        <v>196</v>
      </c>
      <c r="BE126" s="275">
        <v>276</v>
      </c>
      <c r="BF126" s="273">
        <v>21</v>
      </c>
      <c r="BG126" s="274">
        <v>18</v>
      </c>
      <c r="BH126" s="275">
        <v>19</v>
      </c>
      <c r="BI126" s="273">
        <v>163</v>
      </c>
      <c r="BJ126" s="274">
        <v>330</v>
      </c>
      <c r="BK126" s="275">
        <v>493</v>
      </c>
      <c r="BL126" s="273">
        <v>25</v>
      </c>
      <c r="BM126" s="274">
        <v>19</v>
      </c>
      <c r="BN126" s="275">
        <v>21</v>
      </c>
      <c r="BO126" s="273">
        <v>163</v>
      </c>
      <c r="BP126" s="274">
        <v>330</v>
      </c>
      <c r="BQ126" s="275">
        <v>493</v>
      </c>
      <c r="BR126" s="273">
        <v>27.1</v>
      </c>
      <c r="BS126" s="274">
        <v>25.6</v>
      </c>
      <c r="BT126" s="275">
        <v>26.1</v>
      </c>
      <c r="BU126" s="273">
        <v>163</v>
      </c>
      <c r="BV126" s="274">
        <v>330</v>
      </c>
      <c r="BW126" s="275">
        <v>493</v>
      </c>
      <c r="BX126" s="273" t="s">
        <v>197</v>
      </c>
      <c r="BY126" s="274" t="s">
        <v>197</v>
      </c>
      <c r="BZ126" s="275" t="s">
        <v>197</v>
      </c>
      <c r="CA126" s="273" t="s">
        <v>197</v>
      </c>
      <c r="CB126" s="274" t="s">
        <v>197</v>
      </c>
      <c r="CC126" s="275">
        <v>3</v>
      </c>
      <c r="CD126" s="273" t="s">
        <v>197</v>
      </c>
      <c r="CE126" s="274" t="s">
        <v>197</v>
      </c>
      <c r="CF126" s="275" t="s">
        <v>197</v>
      </c>
      <c r="CG126" s="273" t="s">
        <v>197</v>
      </c>
      <c r="CH126" s="274" t="s">
        <v>197</v>
      </c>
      <c r="CI126" s="275">
        <v>3</v>
      </c>
      <c r="CJ126" s="273">
        <v>21</v>
      </c>
      <c r="CK126" s="274">
        <v>19.5</v>
      </c>
      <c r="CL126" s="275">
        <v>20</v>
      </c>
      <c r="CM126" s="273" t="s">
        <v>197</v>
      </c>
      <c r="CN126" s="274" t="s">
        <v>197</v>
      </c>
      <c r="CO126" s="275">
        <v>3</v>
      </c>
      <c r="CP126" s="273">
        <v>58</v>
      </c>
      <c r="CQ126" s="274">
        <v>45</v>
      </c>
      <c r="CR126" s="275">
        <v>51</v>
      </c>
      <c r="CS126" s="273">
        <v>2446</v>
      </c>
      <c r="CT126" s="274">
        <v>2518</v>
      </c>
      <c r="CU126" s="275">
        <v>4964</v>
      </c>
      <c r="CV126" s="273">
        <v>61</v>
      </c>
      <c r="CW126" s="274">
        <v>50</v>
      </c>
      <c r="CX126" s="275">
        <v>55</v>
      </c>
      <c r="CY126" s="273">
        <v>2446</v>
      </c>
      <c r="CZ126" s="274">
        <v>2518</v>
      </c>
      <c r="DA126" s="275">
        <v>4964</v>
      </c>
      <c r="DB126" s="273">
        <v>34.6</v>
      </c>
      <c r="DC126" s="274">
        <v>32.4</v>
      </c>
      <c r="DD126" s="275">
        <v>33.4</v>
      </c>
      <c r="DE126" s="273">
        <v>2446</v>
      </c>
      <c r="DF126" s="274">
        <v>2518</v>
      </c>
      <c r="DG126" s="275">
        <v>4964</v>
      </c>
    </row>
    <row r="127" spans="1:111" x14ac:dyDescent="0.35">
      <c r="A127" t="s">
        <v>123</v>
      </c>
      <c r="B127" t="s">
        <v>368</v>
      </c>
      <c r="C127" t="s">
        <v>352</v>
      </c>
      <c r="D127" s="273">
        <v>69</v>
      </c>
      <c r="E127" s="274">
        <v>54</v>
      </c>
      <c r="F127" s="275">
        <v>61</v>
      </c>
      <c r="G127" s="273">
        <v>1835</v>
      </c>
      <c r="H127" s="274">
        <v>1802</v>
      </c>
      <c r="I127" s="275">
        <v>3637</v>
      </c>
      <c r="J127" s="273">
        <v>71</v>
      </c>
      <c r="K127" s="274">
        <v>58</v>
      </c>
      <c r="L127" s="275">
        <v>65</v>
      </c>
      <c r="M127" s="273">
        <v>1835</v>
      </c>
      <c r="N127" s="274">
        <v>1802</v>
      </c>
      <c r="O127" s="275">
        <v>3637</v>
      </c>
      <c r="P127" s="273">
        <v>37.200000000000003</v>
      </c>
      <c r="Q127" s="274">
        <v>34.9</v>
      </c>
      <c r="R127" s="275">
        <v>36</v>
      </c>
      <c r="S127" s="273">
        <v>1835</v>
      </c>
      <c r="T127" s="274">
        <v>1802</v>
      </c>
      <c r="U127" s="275">
        <v>3637</v>
      </c>
      <c r="V127" s="273">
        <v>19</v>
      </c>
      <c r="W127" s="274">
        <v>15</v>
      </c>
      <c r="X127" s="275">
        <v>16</v>
      </c>
      <c r="Y127" s="273">
        <v>31</v>
      </c>
      <c r="Z127" s="274">
        <v>74</v>
      </c>
      <c r="AA127" s="275">
        <v>105</v>
      </c>
      <c r="AB127" s="273">
        <v>23</v>
      </c>
      <c r="AC127" s="274">
        <v>16</v>
      </c>
      <c r="AD127" s="275">
        <v>18</v>
      </c>
      <c r="AE127" s="273">
        <v>31</v>
      </c>
      <c r="AF127" s="274">
        <v>74</v>
      </c>
      <c r="AG127" s="275">
        <v>105</v>
      </c>
      <c r="AH127" s="273">
        <v>29.6</v>
      </c>
      <c r="AI127" s="274">
        <v>27.9</v>
      </c>
      <c r="AJ127" s="275">
        <v>28.4</v>
      </c>
      <c r="AK127" s="273">
        <v>31</v>
      </c>
      <c r="AL127" s="274">
        <v>74</v>
      </c>
      <c r="AM127" s="275">
        <v>105</v>
      </c>
      <c r="AN127" s="273">
        <v>18</v>
      </c>
      <c r="AO127" s="274">
        <v>6</v>
      </c>
      <c r="AP127" s="275">
        <v>9</v>
      </c>
      <c r="AQ127" s="273">
        <v>33</v>
      </c>
      <c r="AR127" s="274">
        <v>101</v>
      </c>
      <c r="AS127" s="275">
        <v>134</v>
      </c>
      <c r="AT127" s="273">
        <v>18</v>
      </c>
      <c r="AU127" s="274">
        <v>9</v>
      </c>
      <c r="AV127" s="275">
        <v>11</v>
      </c>
      <c r="AW127" s="273">
        <v>33</v>
      </c>
      <c r="AX127" s="274">
        <v>101</v>
      </c>
      <c r="AY127" s="275">
        <v>134</v>
      </c>
      <c r="AZ127" s="273">
        <v>25.7</v>
      </c>
      <c r="BA127" s="274">
        <v>25.4</v>
      </c>
      <c r="BB127" s="275">
        <v>25.5</v>
      </c>
      <c r="BC127" s="273">
        <v>33</v>
      </c>
      <c r="BD127" s="274">
        <v>101</v>
      </c>
      <c r="BE127" s="275">
        <v>134</v>
      </c>
      <c r="BF127" s="273">
        <v>19</v>
      </c>
      <c r="BG127" s="274">
        <v>10</v>
      </c>
      <c r="BH127" s="275">
        <v>12</v>
      </c>
      <c r="BI127" s="273">
        <v>64</v>
      </c>
      <c r="BJ127" s="274">
        <v>175</v>
      </c>
      <c r="BK127" s="275">
        <v>239</v>
      </c>
      <c r="BL127" s="273">
        <v>20</v>
      </c>
      <c r="BM127" s="274">
        <v>12</v>
      </c>
      <c r="BN127" s="275">
        <v>14</v>
      </c>
      <c r="BO127" s="273">
        <v>64</v>
      </c>
      <c r="BP127" s="274">
        <v>175</v>
      </c>
      <c r="BQ127" s="275">
        <v>239</v>
      </c>
      <c r="BR127" s="273">
        <v>27.6</v>
      </c>
      <c r="BS127" s="274">
        <v>26.5</v>
      </c>
      <c r="BT127" s="275">
        <v>26.8</v>
      </c>
      <c r="BU127" s="273">
        <v>64</v>
      </c>
      <c r="BV127" s="274">
        <v>175</v>
      </c>
      <c r="BW127" s="275">
        <v>239</v>
      </c>
      <c r="BX127" s="273" t="s">
        <v>197</v>
      </c>
      <c r="BY127" s="274" t="s">
        <v>197</v>
      </c>
      <c r="BZ127" s="275" t="s">
        <v>197</v>
      </c>
      <c r="CA127" s="273">
        <v>17</v>
      </c>
      <c r="CB127" s="274">
        <v>42</v>
      </c>
      <c r="CC127" s="275">
        <v>59</v>
      </c>
      <c r="CD127" s="273" t="s">
        <v>197</v>
      </c>
      <c r="CE127" s="274" t="s">
        <v>197</v>
      </c>
      <c r="CF127" s="275" t="s">
        <v>197</v>
      </c>
      <c r="CG127" s="273">
        <v>17</v>
      </c>
      <c r="CH127" s="274">
        <v>42</v>
      </c>
      <c r="CI127" s="275">
        <v>59</v>
      </c>
      <c r="CJ127" s="273">
        <v>20.100000000000001</v>
      </c>
      <c r="CK127" s="274">
        <v>19.7</v>
      </c>
      <c r="CL127" s="275">
        <v>19.8</v>
      </c>
      <c r="CM127" s="273">
        <v>17</v>
      </c>
      <c r="CN127" s="274">
        <v>42</v>
      </c>
      <c r="CO127" s="275">
        <v>59</v>
      </c>
      <c r="CP127" s="273">
        <v>65</v>
      </c>
      <c r="CQ127" s="274">
        <v>49</v>
      </c>
      <c r="CR127" s="275">
        <v>57</v>
      </c>
      <c r="CS127" s="273">
        <v>2016</v>
      </c>
      <c r="CT127" s="274">
        <v>2120</v>
      </c>
      <c r="CU127" s="275">
        <v>4136</v>
      </c>
      <c r="CV127" s="273">
        <v>68</v>
      </c>
      <c r="CW127" s="274">
        <v>52</v>
      </c>
      <c r="CX127" s="275">
        <v>60</v>
      </c>
      <c r="CY127" s="273">
        <v>2016</v>
      </c>
      <c r="CZ127" s="274">
        <v>2120</v>
      </c>
      <c r="DA127" s="275">
        <v>4136</v>
      </c>
      <c r="DB127" s="273">
        <v>36.5</v>
      </c>
      <c r="DC127" s="274">
        <v>33.700000000000003</v>
      </c>
      <c r="DD127" s="275">
        <v>35.1</v>
      </c>
      <c r="DE127" s="273">
        <v>2016</v>
      </c>
      <c r="DF127" s="274">
        <v>2120</v>
      </c>
      <c r="DG127" s="275">
        <v>4136</v>
      </c>
    </row>
    <row r="128" spans="1:111" x14ac:dyDescent="0.35">
      <c r="A128" t="s">
        <v>124</v>
      </c>
      <c r="B128" t="s">
        <v>369</v>
      </c>
      <c r="C128" t="s">
        <v>352</v>
      </c>
      <c r="D128" s="273">
        <v>48</v>
      </c>
      <c r="E128" s="274">
        <v>36</v>
      </c>
      <c r="F128" s="275">
        <v>42</v>
      </c>
      <c r="G128" s="273">
        <v>1129</v>
      </c>
      <c r="H128" s="274">
        <v>1145</v>
      </c>
      <c r="I128" s="275">
        <v>2274</v>
      </c>
      <c r="J128" s="273">
        <v>49</v>
      </c>
      <c r="K128" s="274">
        <v>39</v>
      </c>
      <c r="L128" s="275">
        <v>44</v>
      </c>
      <c r="M128" s="273">
        <v>1129</v>
      </c>
      <c r="N128" s="274">
        <v>1145</v>
      </c>
      <c r="O128" s="275">
        <v>2274</v>
      </c>
      <c r="P128" s="273">
        <v>32.9</v>
      </c>
      <c r="Q128" s="274">
        <v>31.4</v>
      </c>
      <c r="R128" s="275">
        <v>32.1</v>
      </c>
      <c r="S128" s="273">
        <v>1129</v>
      </c>
      <c r="T128" s="274">
        <v>1145</v>
      </c>
      <c r="U128" s="275">
        <v>2274</v>
      </c>
      <c r="V128" s="273" t="s">
        <v>197</v>
      </c>
      <c r="W128" s="274" t="s">
        <v>197</v>
      </c>
      <c r="X128" s="275" t="s">
        <v>197</v>
      </c>
      <c r="Y128" s="273">
        <v>18</v>
      </c>
      <c r="Z128" s="274">
        <v>39</v>
      </c>
      <c r="AA128" s="275">
        <v>57</v>
      </c>
      <c r="AB128" s="273" t="s">
        <v>197</v>
      </c>
      <c r="AC128" s="274" t="s">
        <v>197</v>
      </c>
      <c r="AD128" s="275" t="s">
        <v>197</v>
      </c>
      <c r="AE128" s="273">
        <v>18</v>
      </c>
      <c r="AF128" s="274">
        <v>39</v>
      </c>
      <c r="AG128" s="275">
        <v>57</v>
      </c>
      <c r="AH128" s="273">
        <v>26.6</v>
      </c>
      <c r="AI128" s="274">
        <v>25.7</v>
      </c>
      <c r="AJ128" s="275">
        <v>26</v>
      </c>
      <c r="AK128" s="273">
        <v>18</v>
      </c>
      <c r="AL128" s="274">
        <v>39</v>
      </c>
      <c r="AM128" s="275">
        <v>57</v>
      </c>
      <c r="AN128" s="273" t="s">
        <v>197</v>
      </c>
      <c r="AO128" s="274" t="s">
        <v>197</v>
      </c>
      <c r="AP128" s="275" t="s">
        <v>197</v>
      </c>
      <c r="AQ128" s="273">
        <v>11</v>
      </c>
      <c r="AR128" s="274">
        <v>28</v>
      </c>
      <c r="AS128" s="275">
        <v>39</v>
      </c>
      <c r="AT128" s="273" t="s">
        <v>197</v>
      </c>
      <c r="AU128" s="274" t="s">
        <v>197</v>
      </c>
      <c r="AV128" s="275" t="s">
        <v>197</v>
      </c>
      <c r="AW128" s="273">
        <v>11</v>
      </c>
      <c r="AX128" s="274">
        <v>28</v>
      </c>
      <c r="AY128" s="275">
        <v>39</v>
      </c>
      <c r="AZ128" s="273">
        <v>24.5</v>
      </c>
      <c r="BA128" s="274">
        <v>24</v>
      </c>
      <c r="BB128" s="275">
        <v>24.1</v>
      </c>
      <c r="BC128" s="273">
        <v>11</v>
      </c>
      <c r="BD128" s="274">
        <v>28</v>
      </c>
      <c r="BE128" s="275">
        <v>39</v>
      </c>
      <c r="BF128" s="273">
        <v>21</v>
      </c>
      <c r="BG128" s="274">
        <v>9</v>
      </c>
      <c r="BH128" s="275">
        <v>13</v>
      </c>
      <c r="BI128" s="273">
        <v>29</v>
      </c>
      <c r="BJ128" s="274">
        <v>67</v>
      </c>
      <c r="BK128" s="275">
        <v>96</v>
      </c>
      <c r="BL128" s="273">
        <v>21</v>
      </c>
      <c r="BM128" s="274">
        <v>9</v>
      </c>
      <c r="BN128" s="275">
        <v>13</v>
      </c>
      <c r="BO128" s="273">
        <v>29</v>
      </c>
      <c r="BP128" s="274">
        <v>67</v>
      </c>
      <c r="BQ128" s="275">
        <v>96</v>
      </c>
      <c r="BR128" s="273">
        <v>25.8</v>
      </c>
      <c r="BS128" s="274">
        <v>25</v>
      </c>
      <c r="BT128" s="275">
        <v>25.2</v>
      </c>
      <c r="BU128" s="273">
        <v>29</v>
      </c>
      <c r="BV128" s="274">
        <v>67</v>
      </c>
      <c r="BW128" s="275">
        <v>96</v>
      </c>
      <c r="BX128" s="273" t="s">
        <v>197</v>
      </c>
      <c r="BY128" s="274" t="s">
        <v>197</v>
      </c>
      <c r="BZ128" s="275" t="s">
        <v>197</v>
      </c>
      <c r="CA128" s="273" t="s">
        <v>197</v>
      </c>
      <c r="CB128" s="274" t="s">
        <v>197</v>
      </c>
      <c r="CC128" s="275">
        <v>24</v>
      </c>
      <c r="CD128" s="273" t="s">
        <v>197</v>
      </c>
      <c r="CE128" s="274" t="s">
        <v>197</v>
      </c>
      <c r="CF128" s="275" t="s">
        <v>197</v>
      </c>
      <c r="CG128" s="273" t="s">
        <v>197</v>
      </c>
      <c r="CH128" s="274" t="s">
        <v>197</v>
      </c>
      <c r="CI128" s="275">
        <v>24</v>
      </c>
      <c r="CJ128" s="273">
        <v>18</v>
      </c>
      <c r="CK128" s="274">
        <v>19.8</v>
      </c>
      <c r="CL128" s="275">
        <v>19.7</v>
      </c>
      <c r="CM128" s="273" t="s">
        <v>197</v>
      </c>
      <c r="CN128" s="274" t="s">
        <v>197</v>
      </c>
      <c r="CO128" s="275">
        <v>24</v>
      </c>
      <c r="CP128" s="273">
        <v>48</v>
      </c>
      <c r="CQ128" s="274">
        <v>34</v>
      </c>
      <c r="CR128" s="275">
        <v>41</v>
      </c>
      <c r="CS128" s="273">
        <v>1260</v>
      </c>
      <c r="CT128" s="274">
        <v>1317</v>
      </c>
      <c r="CU128" s="275">
        <v>2577</v>
      </c>
      <c r="CV128" s="273">
        <v>49</v>
      </c>
      <c r="CW128" s="274">
        <v>37</v>
      </c>
      <c r="CX128" s="275">
        <v>43</v>
      </c>
      <c r="CY128" s="273">
        <v>1260</v>
      </c>
      <c r="CZ128" s="274">
        <v>1317</v>
      </c>
      <c r="DA128" s="275">
        <v>2577</v>
      </c>
      <c r="DB128" s="273">
        <v>32.700000000000003</v>
      </c>
      <c r="DC128" s="274">
        <v>30.9</v>
      </c>
      <c r="DD128" s="275">
        <v>31.8</v>
      </c>
      <c r="DE128" s="273">
        <v>1260</v>
      </c>
      <c r="DF128" s="274">
        <v>1317</v>
      </c>
      <c r="DG128" s="275">
        <v>2577</v>
      </c>
    </row>
    <row r="129" spans="1:111" x14ac:dyDescent="0.35">
      <c r="A129" t="s">
        <v>103</v>
      </c>
      <c r="B129" t="s">
        <v>348</v>
      </c>
      <c r="C129" t="s">
        <v>338</v>
      </c>
      <c r="D129" s="273">
        <v>68</v>
      </c>
      <c r="E129" s="274">
        <v>54</v>
      </c>
      <c r="F129" s="275">
        <v>61</v>
      </c>
      <c r="G129" s="273">
        <v>1671</v>
      </c>
      <c r="H129" s="274">
        <v>1534</v>
      </c>
      <c r="I129" s="275">
        <v>3205</v>
      </c>
      <c r="J129" s="273">
        <v>71</v>
      </c>
      <c r="K129" s="274">
        <v>58</v>
      </c>
      <c r="L129" s="275">
        <v>65</v>
      </c>
      <c r="M129" s="273">
        <v>1671</v>
      </c>
      <c r="N129" s="274">
        <v>1534</v>
      </c>
      <c r="O129" s="275">
        <v>3205</v>
      </c>
      <c r="P129" s="273">
        <v>35.700000000000003</v>
      </c>
      <c r="Q129" s="274">
        <v>34</v>
      </c>
      <c r="R129" s="275">
        <v>34.9</v>
      </c>
      <c r="S129" s="273">
        <v>1671</v>
      </c>
      <c r="T129" s="274">
        <v>1534</v>
      </c>
      <c r="U129" s="275">
        <v>3205</v>
      </c>
      <c r="V129" s="273">
        <v>19</v>
      </c>
      <c r="W129" s="274">
        <v>22</v>
      </c>
      <c r="X129" s="275">
        <v>21</v>
      </c>
      <c r="Y129" s="273">
        <v>36</v>
      </c>
      <c r="Z129" s="274">
        <v>85</v>
      </c>
      <c r="AA129" s="275">
        <v>121</v>
      </c>
      <c r="AB129" s="273">
        <v>22</v>
      </c>
      <c r="AC129" s="274">
        <v>24</v>
      </c>
      <c r="AD129" s="275">
        <v>23</v>
      </c>
      <c r="AE129" s="273">
        <v>36</v>
      </c>
      <c r="AF129" s="274">
        <v>85</v>
      </c>
      <c r="AG129" s="275">
        <v>121</v>
      </c>
      <c r="AH129" s="273">
        <v>29.5</v>
      </c>
      <c r="AI129" s="274">
        <v>28.7</v>
      </c>
      <c r="AJ129" s="275">
        <v>29</v>
      </c>
      <c r="AK129" s="273">
        <v>36</v>
      </c>
      <c r="AL129" s="274">
        <v>85</v>
      </c>
      <c r="AM129" s="275">
        <v>121</v>
      </c>
      <c r="AN129" s="273">
        <v>11</v>
      </c>
      <c r="AO129" s="274">
        <v>11</v>
      </c>
      <c r="AP129" s="275">
        <v>11</v>
      </c>
      <c r="AQ129" s="273">
        <v>53</v>
      </c>
      <c r="AR129" s="274">
        <v>114</v>
      </c>
      <c r="AS129" s="275">
        <v>167</v>
      </c>
      <c r="AT129" s="273">
        <v>11</v>
      </c>
      <c r="AU129" s="274">
        <v>13</v>
      </c>
      <c r="AV129" s="275">
        <v>13</v>
      </c>
      <c r="AW129" s="273">
        <v>53</v>
      </c>
      <c r="AX129" s="274">
        <v>114</v>
      </c>
      <c r="AY129" s="275">
        <v>167</v>
      </c>
      <c r="AZ129" s="273">
        <v>24.7</v>
      </c>
      <c r="BA129" s="274">
        <v>25</v>
      </c>
      <c r="BB129" s="275">
        <v>24.9</v>
      </c>
      <c r="BC129" s="273">
        <v>53</v>
      </c>
      <c r="BD129" s="274">
        <v>114</v>
      </c>
      <c r="BE129" s="275">
        <v>167</v>
      </c>
      <c r="BF129" s="273">
        <v>15</v>
      </c>
      <c r="BG129" s="274">
        <v>16</v>
      </c>
      <c r="BH129" s="275">
        <v>15</v>
      </c>
      <c r="BI129" s="273">
        <v>89</v>
      </c>
      <c r="BJ129" s="274">
        <v>199</v>
      </c>
      <c r="BK129" s="275">
        <v>288</v>
      </c>
      <c r="BL129" s="273">
        <v>16</v>
      </c>
      <c r="BM129" s="274">
        <v>18</v>
      </c>
      <c r="BN129" s="275">
        <v>17</v>
      </c>
      <c r="BO129" s="273">
        <v>89</v>
      </c>
      <c r="BP129" s="274">
        <v>199</v>
      </c>
      <c r="BQ129" s="275">
        <v>288</v>
      </c>
      <c r="BR129" s="273">
        <v>26.6</v>
      </c>
      <c r="BS129" s="274">
        <v>26.6</v>
      </c>
      <c r="BT129" s="275">
        <v>26.6</v>
      </c>
      <c r="BU129" s="273">
        <v>89</v>
      </c>
      <c r="BV129" s="274">
        <v>199</v>
      </c>
      <c r="BW129" s="275">
        <v>288</v>
      </c>
      <c r="BX129" s="273" t="s">
        <v>197</v>
      </c>
      <c r="BY129" s="274" t="s">
        <v>197</v>
      </c>
      <c r="BZ129" s="275" t="s">
        <v>197</v>
      </c>
      <c r="CA129" s="273">
        <v>10</v>
      </c>
      <c r="CB129" s="274">
        <v>40</v>
      </c>
      <c r="CC129" s="275">
        <v>50</v>
      </c>
      <c r="CD129" s="273" t="s">
        <v>197</v>
      </c>
      <c r="CE129" s="274" t="s">
        <v>197</v>
      </c>
      <c r="CF129" s="275" t="s">
        <v>197</v>
      </c>
      <c r="CG129" s="273">
        <v>10</v>
      </c>
      <c r="CH129" s="274">
        <v>40</v>
      </c>
      <c r="CI129" s="275">
        <v>50</v>
      </c>
      <c r="CJ129" s="273">
        <v>21.1</v>
      </c>
      <c r="CK129" s="274">
        <v>19.5</v>
      </c>
      <c r="CL129" s="275">
        <v>19.8</v>
      </c>
      <c r="CM129" s="273">
        <v>10</v>
      </c>
      <c r="CN129" s="274">
        <v>40</v>
      </c>
      <c r="CO129" s="275">
        <v>50</v>
      </c>
      <c r="CP129" s="273">
        <v>64</v>
      </c>
      <c r="CQ129" s="274">
        <v>48</v>
      </c>
      <c r="CR129" s="275">
        <v>56</v>
      </c>
      <c r="CS129" s="273">
        <v>1813</v>
      </c>
      <c r="CT129" s="274">
        <v>1824</v>
      </c>
      <c r="CU129" s="275">
        <v>3637</v>
      </c>
      <c r="CV129" s="273">
        <v>68</v>
      </c>
      <c r="CW129" s="274">
        <v>52</v>
      </c>
      <c r="CX129" s="275">
        <v>60</v>
      </c>
      <c r="CY129" s="273">
        <v>1813</v>
      </c>
      <c r="CZ129" s="274">
        <v>1824</v>
      </c>
      <c r="DA129" s="275">
        <v>3637</v>
      </c>
      <c r="DB129" s="273">
        <v>35.1</v>
      </c>
      <c r="DC129" s="274">
        <v>32.700000000000003</v>
      </c>
      <c r="DD129" s="275">
        <v>33.9</v>
      </c>
      <c r="DE129" s="273">
        <v>1813</v>
      </c>
      <c r="DF129" s="274">
        <v>1824</v>
      </c>
      <c r="DG129" s="275">
        <v>3637</v>
      </c>
    </row>
    <row r="130" spans="1:111" x14ac:dyDescent="0.35">
      <c r="A130" t="s">
        <v>125</v>
      </c>
      <c r="B130" t="s">
        <v>370</v>
      </c>
      <c r="C130" t="s">
        <v>352</v>
      </c>
      <c r="D130" s="273">
        <v>50</v>
      </c>
      <c r="E130" s="274">
        <v>34</v>
      </c>
      <c r="F130" s="275">
        <v>42</v>
      </c>
      <c r="G130" s="273">
        <v>1053</v>
      </c>
      <c r="H130" s="274">
        <v>1097</v>
      </c>
      <c r="I130" s="275">
        <v>2150</v>
      </c>
      <c r="J130" s="273">
        <v>52</v>
      </c>
      <c r="K130" s="274">
        <v>36</v>
      </c>
      <c r="L130" s="275">
        <v>44</v>
      </c>
      <c r="M130" s="273">
        <v>1053</v>
      </c>
      <c r="N130" s="274">
        <v>1097</v>
      </c>
      <c r="O130" s="275">
        <v>2150</v>
      </c>
      <c r="P130" s="273">
        <v>34.5</v>
      </c>
      <c r="Q130" s="274">
        <v>32.4</v>
      </c>
      <c r="R130" s="275">
        <v>33.4</v>
      </c>
      <c r="S130" s="273">
        <v>1053</v>
      </c>
      <c r="T130" s="274">
        <v>1097</v>
      </c>
      <c r="U130" s="275">
        <v>2150</v>
      </c>
      <c r="V130" s="273" t="s">
        <v>197</v>
      </c>
      <c r="W130" s="274" t="s">
        <v>197</v>
      </c>
      <c r="X130" s="275">
        <v>10</v>
      </c>
      <c r="Y130" s="273">
        <v>24</v>
      </c>
      <c r="Z130" s="274">
        <v>53</v>
      </c>
      <c r="AA130" s="275">
        <v>77</v>
      </c>
      <c r="AB130" s="273" t="s">
        <v>197</v>
      </c>
      <c r="AC130" s="274" t="s">
        <v>197</v>
      </c>
      <c r="AD130" s="275">
        <v>14</v>
      </c>
      <c r="AE130" s="273">
        <v>24</v>
      </c>
      <c r="AF130" s="274">
        <v>53</v>
      </c>
      <c r="AG130" s="275">
        <v>77</v>
      </c>
      <c r="AH130" s="273">
        <v>26.8</v>
      </c>
      <c r="AI130" s="274">
        <v>25.9</v>
      </c>
      <c r="AJ130" s="275">
        <v>26.2</v>
      </c>
      <c r="AK130" s="273">
        <v>24</v>
      </c>
      <c r="AL130" s="274">
        <v>53</v>
      </c>
      <c r="AM130" s="275">
        <v>77</v>
      </c>
      <c r="AN130" s="273" t="s">
        <v>197</v>
      </c>
      <c r="AO130" s="274" t="s">
        <v>197</v>
      </c>
      <c r="AP130" s="275">
        <v>7</v>
      </c>
      <c r="AQ130" s="273">
        <v>22</v>
      </c>
      <c r="AR130" s="274">
        <v>54</v>
      </c>
      <c r="AS130" s="275">
        <v>76</v>
      </c>
      <c r="AT130" s="273" t="s">
        <v>197</v>
      </c>
      <c r="AU130" s="274" t="s">
        <v>197</v>
      </c>
      <c r="AV130" s="275">
        <v>7</v>
      </c>
      <c r="AW130" s="273">
        <v>22</v>
      </c>
      <c r="AX130" s="274">
        <v>54</v>
      </c>
      <c r="AY130" s="275">
        <v>76</v>
      </c>
      <c r="AZ130" s="273">
        <v>25.8</v>
      </c>
      <c r="BA130" s="274">
        <v>24.8</v>
      </c>
      <c r="BB130" s="275">
        <v>25.1</v>
      </c>
      <c r="BC130" s="273">
        <v>22</v>
      </c>
      <c r="BD130" s="274">
        <v>54</v>
      </c>
      <c r="BE130" s="275">
        <v>76</v>
      </c>
      <c r="BF130" s="273">
        <v>17</v>
      </c>
      <c r="BG130" s="274">
        <v>5</v>
      </c>
      <c r="BH130" s="275">
        <v>8</v>
      </c>
      <c r="BI130" s="273">
        <v>46</v>
      </c>
      <c r="BJ130" s="274">
        <v>107</v>
      </c>
      <c r="BK130" s="275">
        <v>153</v>
      </c>
      <c r="BL130" s="273">
        <v>17</v>
      </c>
      <c r="BM130" s="274">
        <v>7</v>
      </c>
      <c r="BN130" s="275">
        <v>10</v>
      </c>
      <c r="BO130" s="273">
        <v>46</v>
      </c>
      <c r="BP130" s="274">
        <v>107</v>
      </c>
      <c r="BQ130" s="275">
        <v>153</v>
      </c>
      <c r="BR130" s="273">
        <v>26.3</v>
      </c>
      <c r="BS130" s="274">
        <v>25.4</v>
      </c>
      <c r="BT130" s="275">
        <v>25.7</v>
      </c>
      <c r="BU130" s="273">
        <v>46</v>
      </c>
      <c r="BV130" s="274">
        <v>107</v>
      </c>
      <c r="BW130" s="275">
        <v>153</v>
      </c>
      <c r="BX130" s="273" t="s">
        <v>197</v>
      </c>
      <c r="BY130" s="274" t="s">
        <v>197</v>
      </c>
      <c r="BZ130" s="275" t="s">
        <v>197</v>
      </c>
      <c r="CA130" s="273">
        <v>9</v>
      </c>
      <c r="CB130" s="274">
        <v>32</v>
      </c>
      <c r="CC130" s="275">
        <v>41</v>
      </c>
      <c r="CD130" s="273" t="s">
        <v>197</v>
      </c>
      <c r="CE130" s="274" t="s">
        <v>197</v>
      </c>
      <c r="CF130" s="275" t="s">
        <v>197</v>
      </c>
      <c r="CG130" s="273">
        <v>9</v>
      </c>
      <c r="CH130" s="274">
        <v>32</v>
      </c>
      <c r="CI130" s="275">
        <v>41</v>
      </c>
      <c r="CJ130" s="273">
        <v>17.8</v>
      </c>
      <c r="CK130" s="274">
        <v>19.2</v>
      </c>
      <c r="CL130" s="275">
        <v>18.899999999999999</v>
      </c>
      <c r="CM130" s="273">
        <v>9</v>
      </c>
      <c r="CN130" s="274">
        <v>32</v>
      </c>
      <c r="CO130" s="275">
        <v>41</v>
      </c>
      <c r="CP130" s="273">
        <v>48</v>
      </c>
      <c r="CQ130" s="274">
        <v>31</v>
      </c>
      <c r="CR130" s="275">
        <v>39</v>
      </c>
      <c r="CS130" s="273">
        <v>1137</v>
      </c>
      <c r="CT130" s="274">
        <v>1250</v>
      </c>
      <c r="CU130" s="275">
        <v>2387</v>
      </c>
      <c r="CV130" s="273">
        <v>50</v>
      </c>
      <c r="CW130" s="274">
        <v>33</v>
      </c>
      <c r="CX130" s="275">
        <v>41</v>
      </c>
      <c r="CY130" s="273">
        <v>1137</v>
      </c>
      <c r="CZ130" s="274">
        <v>1250</v>
      </c>
      <c r="DA130" s="275">
        <v>2387</v>
      </c>
      <c r="DB130" s="273">
        <v>34.1</v>
      </c>
      <c r="DC130" s="274">
        <v>31.5</v>
      </c>
      <c r="DD130" s="275">
        <v>32.700000000000003</v>
      </c>
      <c r="DE130" s="273">
        <v>1137</v>
      </c>
      <c r="DF130" s="274">
        <v>1250</v>
      </c>
      <c r="DG130" s="275">
        <v>2387</v>
      </c>
    </row>
    <row r="131" spans="1:111" x14ac:dyDescent="0.35">
      <c r="A131" t="s">
        <v>104</v>
      </c>
      <c r="B131" t="s">
        <v>349</v>
      </c>
      <c r="C131" t="s">
        <v>338</v>
      </c>
      <c r="D131" s="273">
        <v>53</v>
      </c>
      <c r="E131" s="274">
        <v>40</v>
      </c>
      <c r="F131" s="275">
        <v>47</v>
      </c>
      <c r="G131" s="273">
        <v>1560</v>
      </c>
      <c r="H131" s="274">
        <v>1360</v>
      </c>
      <c r="I131" s="275">
        <v>2920</v>
      </c>
      <c r="J131" s="273">
        <v>57</v>
      </c>
      <c r="K131" s="274">
        <v>46</v>
      </c>
      <c r="L131" s="275">
        <v>52</v>
      </c>
      <c r="M131" s="273">
        <v>1560</v>
      </c>
      <c r="N131" s="274">
        <v>1360</v>
      </c>
      <c r="O131" s="275">
        <v>2920</v>
      </c>
      <c r="P131" s="273">
        <v>34</v>
      </c>
      <c r="Q131" s="274">
        <v>32.1</v>
      </c>
      <c r="R131" s="275">
        <v>33.1</v>
      </c>
      <c r="S131" s="273">
        <v>1560</v>
      </c>
      <c r="T131" s="274">
        <v>1360</v>
      </c>
      <c r="U131" s="275">
        <v>2920</v>
      </c>
      <c r="V131" s="273">
        <v>31</v>
      </c>
      <c r="W131" s="274">
        <v>12</v>
      </c>
      <c r="X131" s="275">
        <v>18</v>
      </c>
      <c r="Y131" s="273">
        <v>59</v>
      </c>
      <c r="Z131" s="274">
        <v>129</v>
      </c>
      <c r="AA131" s="275">
        <v>188</v>
      </c>
      <c r="AB131" s="273">
        <v>36</v>
      </c>
      <c r="AC131" s="274">
        <v>18</v>
      </c>
      <c r="AD131" s="275">
        <v>23</v>
      </c>
      <c r="AE131" s="273">
        <v>59</v>
      </c>
      <c r="AF131" s="274">
        <v>129</v>
      </c>
      <c r="AG131" s="275">
        <v>188</v>
      </c>
      <c r="AH131" s="273">
        <v>29.3</v>
      </c>
      <c r="AI131" s="274">
        <v>25.7</v>
      </c>
      <c r="AJ131" s="275">
        <v>26.8</v>
      </c>
      <c r="AK131" s="273">
        <v>59</v>
      </c>
      <c r="AL131" s="274">
        <v>129</v>
      </c>
      <c r="AM131" s="275">
        <v>188</v>
      </c>
      <c r="AN131" s="273">
        <v>10</v>
      </c>
      <c r="AO131" s="274">
        <v>8</v>
      </c>
      <c r="AP131" s="275">
        <v>9</v>
      </c>
      <c r="AQ131" s="273">
        <v>40</v>
      </c>
      <c r="AR131" s="274">
        <v>122</v>
      </c>
      <c r="AS131" s="275">
        <v>162</v>
      </c>
      <c r="AT131" s="273">
        <v>15</v>
      </c>
      <c r="AU131" s="274">
        <v>8</v>
      </c>
      <c r="AV131" s="275">
        <v>10</v>
      </c>
      <c r="AW131" s="273">
        <v>40</v>
      </c>
      <c r="AX131" s="274">
        <v>122</v>
      </c>
      <c r="AY131" s="275">
        <v>162</v>
      </c>
      <c r="AZ131" s="273">
        <v>26.7</v>
      </c>
      <c r="BA131" s="274">
        <v>24.1</v>
      </c>
      <c r="BB131" s="275">
        <v>24.7</v>
      </c>
      <c r="BC131" s="273">
        <v>40</v>
      </c>
      <c r="BD131" s="274">
        <v>122</v>
      </c>
      <c r="BE131" s="275">
        <v>162</v>
      </c>
      <c r="BF131" s="273">
        <v>22</v>
      </c>
      <c r="BG131" s="274">
        <v>10</v>
      </c>
      <c r="BH131" s="275">
        <v>14</v>
      </c>
      <c r="BI131" s="273">
        <v>99</v>
      </c>
      <c r="BJ131" s="274">
        <v>251</v>
      </c>
      <c r="BK131" s="275">
        <v>350</v>
      </c>
      <c r="BL131" s="273">
        <v>27</v>
      </c>
      <c r="BM131" s="274">
        <v>13</v>
      </c>
      <c r="BN131" s="275">
        <v>17</v>
      </c>
      <c r="BO131" s="273">
        <v>99</v>
      </c>
      <c r="BP131" s="274">
        <v>251</v>
      </c>
      <c r="BQ131" s="275">
        <v>350</v>
      </c>
      <c r="BR131" s="273">
        <v>28.3</v>
      </c>
      <c r="BS131" s="274">
        <v>24.9</v>
      </c>
      <c r="BT131" s="275">
        <v>25.8</v>
      </c>
      <c r="BU131" s="273">
        <v>99</v>
      </c>
      <c r="BV131" s="274">
        <v>251</v>
      </c>
      <c r="BW131" s="275">
        <v>350</v>
      </c>
      <c r="BX131" s="273" t="s">
        <v>197</v>
      </c>
      <c r="BY131" s="274" t="s">
        <v>197</v>
      </c>
      <c r="BZ131" s="275" t="s">
        <v>197</v>
      </c>
      <c r="CA131" s="273">
        <v>20</v>
      </c>
      <c r="CB131" s="274">
        <v>67</v>
      </c>
      <c r="CC131" s="275">
        <v>87</v>
      </c>
      <c r="CD131" s="273" t="s">
        <v>197</v>
      </c>
      <c r="CE131" s="274" t="s">
        <v>197</v>
      </c>
      <c r="CF131" s="275" t="s">
        <v>197</v>
      </c>
      <c r="CG131" s="273">
        <v>20</v>
      </c>
      <c r="CH131" s="274">
        <v>67</v>
      </c>
      <c r="CI131" s="275">
        <v>87</v>
      </c>
      <c r="CJ131" s="273">
        <v>22</v>
      </c>
      <c r="CK131" s="274">
        <v>19.8</v>
      </c>
      <c r="CL131" s="275">
        <v>20.3</v>
      </c>
      <c r="CM131" s="273">
        <v>20</v>
      </c>
      <c r="CN131" s="274">
        <v>67</v>
      </c>
      <c r="CO131" s="275">
        <v>87</v>
      </c>
      <c r="CP131" s="273">
        <v>50</v>
      </c>
      <c r="CQ131" s="274">
        <v>33</v>
      </c>
      <c r="CR131" s="275">
        <v>42</v>
      </c>
      <c r="CS131" s="273">
        <v>1733</v>
      </c>
      <c r="CT131" s="274">
        <v>1740</v>
      </c>
      <c r="CU131" s="275">
        <v>3473</v>
      </c>
      <c r="CV131" s="273">
        <v>53</v>
      </c>
      <c r="CW131" s="274">
        <v>38</v>
      </c>
      <c r="CX131" s="275">
        <v>46</v>
      </c>
      <c r="CY131" s="273">
        <v>1733</v>
      </c>
      <c r="CZ131" s="274">
        <v>1740</v>
      </c>
      <c r="DA131" s="275">
        <v>3473</v>
      </c>
      <c r="DB131" s="273">
        <v>33.4</v>
      </c>
      <c r="DC131" s="274">
        <v>30.4</v>
      </c>
      <c r="DD131" s="275">
        <v>31.9</v>
      </c>
      <c r="DE131" s="273">
        <v>1733</v>
      </c>
      <c r="DF131" s="274">
        <v>1740</v>
      </c>
      <c r="DG131" s="275">
        <v>3473</v>
      </c>
    </row>
    <row r="132" spans="1:111" x14ac:dyDescent="0.35">
      <c r="A132" t="s">
        <v>126</v>
      </c>
      <c r="B132" t="s">
        <v>371</v>
      </c>
      <c r="C132" t="s">
        <v>352</v>
      </c>
      <c r="D132" s="273">
        <v>63</v>
      </c>
      <c r="E132" s="274">
        <v>52</v>
      </c>
      <c r="F132" s="275">
        <v>58</v>
      </c>
      <c r="G132" s="273">
        <v>1607</v>
      </c>
      <c r="H132" s="274">
        <v>1511</v>
      </c>
      <c r="I132" s="275">
        <v>3118</v>
      </c>
      <c r="J132" s="273">
        <v>67</v>
      </c>
      <c r="K132" s="274">
        <v>56</v>
      </c>
      <c r="L132" s="275">
        <v>62</v>
      </c>
      <c r="M132" s="273">
        <v>1607</v>
      </c>
      <c r="N132" s="274">
        <v>1511</v>
      </c>
      <c r="O132" s="275">
        <v>3118</v>
      </c>
      <c r="P132" s="273">
        <v>35.6</v>
      </c>
      <c r="Q132" s="274">
        <v>33.6</v>
      </c>
      <c r="R132" s="275">
        <v>34.6</v>
      </c>
      <c r="S132" s="273">
        <v>1607</v>
      </c>
      <c r="T132" s="274">
        <v>1511</v>
      </c>
      <c r="U132" s="275">
        <v>3118</v>
      </c>
      <c r="V132" s="273">
        <v>36</v>
      </c>
      <c r="W132" s="274">
        <v>29</v>
      </c>
      <c r="X132" s="275">
        <v>32</v>
      </c>
      <c r="Y132" s="273">
        <v>115</v>
      </c>
      <c r="Z132" s="274">
        <v>160</v>
      </c>
      <c r="AA132" s="275">
        <v>275</v>
      </c>
      <c r="AB132" s="273">
        <v>39</v>
      </c>
      <c r="AC132" s="274">
        <v>31</v>
      </c>
      <c r="AD132" s="275">
        <v>35</v>
      </c>
      <c r="AE132" s="273">
        <v>115</v>
      </c>
      <c r="AF132" s="274">
        <v>160</v>
      </c>
      <c r="AG132" s="275">
        <v>275</v>
      </c>
      <c r="AH132" s="273">
        <v>30</v>
      </c>
      <c r="AI132" s="274">
        <v>29.1</v>
      </c>
      <c r="AJ132" s="275">
        <v>29.5</v>
      </c>
      <c r="AK132" s="273">
        <v>115</v>
      </c>
      <c r="AL132" s="274">
        <v>160</v>
      </c>
      <c r="AM132" s="275">
        <v>275</v>
      </c>
      <c r="AN132" s="273">
        <v>22</v>
      </c>
      <c r="AO132" s="274">
        <v>20</v>
      </c>
      <c r="AP132" s="275">
        <v>21</v>
      </c>
      <c r="AQ132" s="273">
        <v>58</v>
      </c>
      <c r="AR132" s="274">
        <v>126</v>
      </c>
      <c r="AS132" s="275">
        <v>184</v>
      </c>
      <c r="AT132" s="273">
        <v>28</v>
      </c>
      <c r="AU132" s="274">
        <v>22</v>
      </c>
      <c r="AV132" s="275">
        <v>24</v>
      </c>
      <c r="AW132" s="273">
        <v>58</v>
      </c>
      <c r="AX132" s="274">
        <v>126</v>
      </c>
      <c r="AY132" s="275">
        <v>184</v>
      </c>
      <c r="AZ132" s="273">
        <v>28.4</v>
      </c>
      <c r="BA132" s="274">
        <v>27.4</v>
      </c>
      <c r="BB132" s="275">
        <v>27.7</v>
      </c>
      <c r="BC132" s="273">
        <v>58</v>
      </c>
      <c r="BD132" s="274">
        <v>126</v>
      </c>
      <c r="BE132" s="275">
        <v>184</v>
      </c>
      <c r="BF132" s="273">
        <v>31</v>
      </c>
      <c r="BG132" s="274">
        <v>25</v>
      </c>
      <c r="BH132" s="275">
        <v>27</v>
      </c>
      <c r="BI132" s="273">
        <v>173</v>
      </c>
      <c r="BJ132" s="274">
        <v>286</v>
      </c>
      <c r="BK132" s="275">
        <v>459</v>
      </c>
      <c r="BL132" s="273">
        <v>35</v>
      </c>
      <c r="BM132" s="274">
        <v>27</v>
      </c>
      <c r="BN132" s="275">
        <v>30</v>
      </c>
      <c r="BO132" s="273">
        <v>173</v>
      </c>
      <c r="BP132" s="274">
        <v>286</v>
      </c>
      <c r="BQ132" s="275">
        <v>459</v>
      </c>
      <c r="BR132" s="273">
        <v>29.5</v>
      </c>
      <c r="BS132" s="274">
        <v>28.3</v>
      </c>
      <c r="BT132" s="275">
        <v>28.8</v>
      </c>
      <c r="BU132" s="273">
        <v>173</v>
      </c>
      <c r="BV132" s="274">
        <v>286</v>
      </c>
      <c r="BW132" s="275">
        <v>459</v>
      </c>
      <c r="BX132" s="273" t="s">
        <v>197</v>
      </c>
      <c r="BY132" s="274" t="s">
        <v>197</v>
      </c>
      <c r="BZ132" s="275" t="s">
        <v>197</v>
      </c>
      <c r="CA132" s="273">
        <v>19</v>
      </c>
      <c r="CB132" s="274">
        <v>43</v>
      </c>
      <c r="CC132" s="275">
        <v>62</v>
      </c>
      <c r="CD132" s="273" t="s">
        <v>197</v>
      </c>
      <c r="CE132" s="274" t="s">
        <v>197</v>
      </c>
      <c r="CF132" s="275" t="s">
        <v>197</v>
      </c>
      <c r="CG132" s="273">
        <v>19</v>
      </c>
      <c r="CH132" s="274">
        <v>43</v>
      </c>
      <c r="CI132" s="275">
        <v>62</v>
      </c>
      <c r="CJ132" s="273">
        <v>17.399999999999999</v>
      </c>
      <c r="CK132" s="274">
        <v>18.5</v>
      </c>
      <c r="CL132" s="275">
        <v>18.2</v>
      </c>
      <c r="CM132" s="273">
        <v>19</v>
      </c>
      <c r="CN132" s="274">
        <v>43</v>
      </c>
      <c r="CO132" s="275">
        <v>62</v>
      </c>
      <c r="CP132" s="273">
        <v>59</v>
      </c>
      <c r="CQ132" s="274">
        <v>45</v>
      </c>
      <c r="CR132" s="275">
        <v>52</v>
      </c>
      <c r="CS132" s="273">
        <v>1849</v>
      </c>
      <c r="CT132" s="274">
        <v>1898</v>
      </c>
      <c r="CU132" s="275">
        <v>3747</v>
      </c>
      <c r="CV132" s="273">
        <v>62</v>
      </c>
      <c r="CW132" s="274">
        <v>49</v>
      </c>
      <c r="CX132" s="275">
        <v>56</v>
      </c>
      <c r="CY132" s="273">
        <v>1849</v>
      </c>
      <c r="CZ132" s="274">
        <v>1898</v>
      </c>
      <c r="DA132" s="275">
        <v>3747</v>
      </c>
      <c r="DB132" s="273">
        <v>34.700000000000003</v>
      </c>
      <c r="DC132" s="274">
        <v>32.200000000000003</v>
      </c>
      <c r="DD132" s="275">
        <v>33.4</v>
      </c>
      <c r="DE132" s="273">
        <v>1849</v>
      </c>
      <c r="DF132" s="274">
        <v>1898</v>
      </c>
      <c r="DG132" s="275">
        <v>3747</v>
      </c>
    </row>
    <row r="133" spans="1:111" x14ac:dyDescent="0.35">
      <c r="A133" t="s">
        <v>105</v>
      </c>
      <c r="B133" t="s">
        <v>350</v>
      </c>
      <c r="C133" t="s">
        <v>338</v>
      </c>
      <c r="D133" s="273">
        <v>64</v>
      </c>
      <c r="E133" s="274">
        <v>50</v>
      </c>
      <c r="F133" s="275">
        <v>57</v>
      </c>
      <c r="G133" s="273">
        <v>1241</v>
      </c>
      <c r="H133" s="274">
        <v>1103</v>
      </c>
      <c r="I133" s="275">
        <v>2344</v>
      </c>
      <c r="J133" s="273">
        <v>65</v>
      </c>
      <c r="K133" s="274">
        <v>53</v>
      </c>
      <c r="L133" s="275">
        <v>59</v>
      </c>
      <c r="M133" s="273">
        <v>1241</v>
      </c>
      <c r="N133" s="274">
        <v>1103</v>
      </c>
      <c r="O133" s="275">
        <v>2344</v>
      </c>
      <c r="P133" s="273">
        <v>35.200000000000003</v>
      </c>
      <c r="Q133" s="274">
        <v>33.5</v>
      </c>
      <c r="R133" s="275">
        <v>34.4</v>
      </c>
      <c r="S133" s="273">
        <v>1241</v>
      </c>
      <c r="T133" s="274">
        <v>1103</v>
      </c>
      <c r="U133" s="275">
        <v>2344</v>
      </c>
      <c r="V133" s="273">
        <v>28</v>
      </c>
      <c r="W133" s="274">
        <v>12</v>
      </c>
      <c r="X133" s="275">
        <v>17</v>
      </c>
      <c r="Y133" s="273">
        <v>60</v>
      </c>
      <c r="Z133" s="274">
        <v>120</v>
      </c>
      <c r="AA133" s="275">
        <v>180</v>
      </c>
      <c r="AB133" s="273">
        <v>28</v>
      </c>
      <c r="AC133" s="274">
        <v>12</v>
      </c>
      <c r="AD133" s="275">
        <v>17</v>
      </c>
      <c r="AE133" s="273">
        <v>60</v>
      </c>
      <c r="AF133" s="274">
        <v>120</v>
      </c>
      <c r="AG133" s="275">
        <v>180</v>
      </c>
      <c r="AH133" s="273">
        <v>30.3</v>
      </c>
      <c r="AI133" s="274">
        <v>27.5</v>
      </c>
      <c r="AJ133" s="275">
        <v>28.4</v>
      </c>
      <c r="AK133" s="273">
        <v>60</v>
      </c>
      <c r="AL133" s="274">
        <v>120</v>
      </c>
      <c r="AM133" s="275">
        <v>180</v>
      </c>
      <c r="AN133" s="273">
        <v>18</v>
      </c>
      <c r="AO133" s="274">
        <v>11</v>
      </c>
      <c r="AP133" s="275">
        <v>13</v>
      </c>
      <c r="AQ133" s="273">
        <v>28</v>
      </c>
      <c r="AR133" s="274">
        <v>88</v>
      </c>
      <c r="AS133" s="275">
        <v>116</v>
      </c>
      <c r="AT133" s="273">
        <v>18</v>
      </c>
      <c r="AU133" s="274">
        <v>11</v>
      </c>
      <c r="AV133" s="275">
        <v>13</v>
      </c>
      <c r="AW133" s="273">
        <v>28</v>
      </c>
      <c r="AX133" s="274">
        <v>88</v>
      </c>
      <c r="AY133" s="275">
        <v>116</v>
      </c>
      <c r="AZ133" s="273">
        <v>26.4</v>
      </c>
      <c r="BA133" s="274">
        <v>25.5</v>
      </c>
      <c r="BB133" s="275">
        <v>25.7</v>
      </c>
      <c r="BC133" s="273">
        <v>28</v>
      </c>
      <c r="BD133" s="274">
        <v>88</v>
      </c>
      <c r="BE133" s="275">
        <v>116</v>
      </c>
      <c r="BF133" s="273">
        <v>25</v>
      </c>
      <c r="BG133" s="274">
        <v>12</v>
      </c>
      <c r="BH133" s="275">
        <v>16</v>
      </c>
      <c r="BI133" s="273">
        <v>88</v>
      </c>
      <c r="BJ133" s="274">
        <v>208</v>
      </c>
      <c r="BK133" s="275">
        <v>296</v>
      </c>
      <c r="BL133" s="273">
        <v>25</v>
      </c>
      <c r="BM133" s="274">
        <v>12</v>
      </c>
      <c r="BN133" s="275">
        <v>16</v>
      </c>
      <c r="BO133" s="273">
        <v>88</v>
      </c>
      <c r="BP133" s="274">
        <v>208</v>
      </c>
      <c r="BQ133" s="275">
        <v>296</v>
      </c>
      <c r="BR133" s="273">
        <v>29.1</v>
      </c>
      <c r="BS133" s="274">
        <v>26.6</v>
      </c>
      <c r="BT133" s="275">
        <v>27.4</v>
      </c>
      <c r="BU133" s="273">
        <v>88</v>
      </c>
      <c r="BV133" s="274">
        <v>208</v>
      </c>
      <c r="BW133" s="275">
        <v>296</v>
      </c>
      <c r="BX133" s="273" t="s">
        <v>197</v>
      </c>
      <c r="BY133" s="274" t="s">
        <v>197</v>
      </c>
      <c r="BZ133" s="275" t="s">
        <v>197</v>
      </c>
      <c r="CA133" s="273">
        <v>20</v>
      </c>
      <c r="CB133" s="274">
        <v>44</v>
      </c>
      <c r="CC133" s="275">
        <v>64</v>
      </c>
      <c r="CD133" s="273" t="s">
        <v>197</v>
      </c>
      <c r="CE133" s="274" t="s">
        <v>197</v>
      </c>
      <c r="CF133" s="275" t="s">
        <v>197</v>
      </c>
      <c r="CG133" s="273">
        <v>20</v>
      </c>
      <c r="CH133" s="274">
        <v>44</v>
      </c>
      <c r="CI133" s="275">
        <v>64</v>
      </c>
      <c r="CJ133" s="273">
        <v>19.100000000000001</v>
      </c>
      <c r="CK133" s="274">
        <v>18.399999999999999</v>
      </c>
      <c r="CL133" s="275">
        <v>18.600000000000001</v>
      </c>
      <c r="CM133" s="273">
        <v>20</v>
      </c>
      <c r="CN133" s="274">
        <v>44</v>
      </c>
      <c r="CO133" s="275">
        <v>64</v>
      </c>
      <c r="CP133" s="273">
        <v>62</v>
      </c>
      <c r="CQ133" s="274">
        <v>43</v>
      </c>
      <c r="CR133" s="275">
        <v>52</v>
      </c>
      <c r="CS133" s="273">
        <v>1536</v>
      </c>
      <c r="CT133" s="274">
        <v>1562</v>
      </c>
      <c r="CU133" s="275">
        <v>3098</v>
      </c>
      <c r="CV133" s="273">
        <v>62</v>
      </c>
      <c r="CW133" s="274">
        <v>46</v>
      </c>
      <c r="CX133" s="275">
        <v>54</v>
      </c>
      <c r="CY133" s="273">
        <v>1536</v>
      </c>
      <c r="CZ133" s="274">
        <v>1562</v>
      </c>
      <c r="DA133" s="275">
        <v>3098</v>
      </c>
      <c r="DB133" s="273">
        <v>34.9</v>
      </c>
      <c r="DC133" s="274">
        <v>32.4</v>
      </c>
      <c r="DD133" s="275">
        <v>33.6</v>
      </c>
      <c r="DE133" s="273">
        <v>1536</v>
      </c>
      <c r="DF133" s="274">
        <v>1562</v>
      </c>
      <c r="DG133" s="275">
        <v>3098</v>
      </c>
    </row>
    <row r="134" spans="1:111" x14ac:dyDescent="0.35">
      <c r="A134" t="s">
        <v>106</v>
      </c>
      <c r="B134" t="s">
        <v>351</v>
      </c>
      <c r="C134" t="s">
        <v>338</v>
      </c>
      <c r="D134" s="273">
        <v>57</v>
      </c>
      <c r="E134" s="274">
        <v>45</v>
      </c>
      <c r="F134" s="275">
        <v>51</v>
      </c>
      <c r="G134" s="273">
        <v>691</v>
      </c>
      <c r="H134" s="274">
        <v>749</v>
      </c>
      <c r="I134" s="275">
        <v>1440</v>
      </c>
      <c r="J134" s="273">
        <v>60</v>
      </c>
      <c r="K134" s="274">
        <v>49</v>
      </c>
      <c r="L134" s="275">
        <v>54</v>
      </c>
      <c r="M134" s="273">
        <v>691</v>
      </c>
      <c r="N134" s="274">
        <v>749</v>
      </c>
      <c r="O134" s="275">
        <v>1440</v>
      </c>
      <c r="P134" s="273">
        <v>34.200000000000003</v>
      </c>
      <c r="Q134" s="274">
        <v>32.9</v>
      </c>
      <c r="R134" s="275">
        <v>33.5</v>
      </c>
      <c r="S134" s="273">
        <v>691</v>
      </c>
      <c r="T134" s="274">
        <v>749</v>
      </c>
      <c r="U134" s="275">
        <v>1440</v>
      </c>
      <c r="V134" s="273" t="s">
        <v>197</v>
      </c>
      <c r="W134" s="274" t="s">
        <v>197</v>
      </c>
      <c r="X134" s="275">
        <v>21</v>
      </c>
      <c r="Y134" s="273" t="s">
        <v>197</v>
      </c>
      <c r="Z134" s="274" t="s">
        <v>197</v>
      </c>
      <c r="AA134" s="275">
        <v>82</v>
      </c>
      <c r="AB134" s="273" t="s">
        <v>197</v>
      </c>
      <c r="AC134" s="274" t="s">
        <v>197</v>
      </c>
      <c r="AD134" s="275">
        <v>22</v>
      </c>
      <c r="AE134" s="273" t="s">
        <v>197</v>
      </c>
      <c r="AF134" s="274" t="s">
        <v>197</v>
      </c>
      <c r="AG134" s="275">
        <v>82</v>
      </c>
      <c r="AH134" s="273">
        <v>30.6</v>
      </c>
      <c r="AI134" s="274">
        <v>26.1</v>
      </c>
      <c r="AJ134" s="275">
        <v>27.9</v>
      </c>
      <c r="AK134" s="273" t="s">
        <v>197</v>
      </c>
      <c r="AL134" s="274" t="s">
        <v>197</v>
      </c>
      <c r="AM134" s="275">
        <v>82</v>
      </c>
      <c r="AN134" s="273" t="s">
        <v>197</v>
      </c>
      <c r="AO134" s="274" t="s">
        <v>197</v>
      </c>
      <c r="AP134" s="275" t="s">
        <v>197</v>
      </c>
      <c r="AQ134" s="273" t="s">
        <v>197</v>
      </c>
      <c r="AR134" s="274" t="s">
        <v>197</v>
      </c>
      <c r="AS134" s="275">
        <v>83</v>
      </c>
      <c r="AT134" s="273" t="s">
        <v>197</v>
      </c>
      <c r="AU134" s="274" t="s">
        <v>197</v>
      </c>
      <c r="AV134" s="275" t="s">
        <v>197</v>
      </c>
      <c r="AW134" s="273" t="s">
        <v>197</v>
      </c>
      <c r="AX134" s="274" t="s">
        <v>197</v>
      </c>
      <c r="AY134" s="275">
        <v>83</v>
      </c>
      <c r="AZ134" s="273">
        <v>25.3</v>
      </c>
      <c r="BA134" s="274">
        <v>24.9</v>
      </c>
      <c r="BB134" s="275">
        <v>25</v>
      </c>
      <c r="BC134" s="273" t="s">
        <v>197</v>
      </c>
      <c r="BD134" s="274" t="s">
        <v>197</v>
      </c>
      <c r="BE134" s="275">
        <v>83</v>
      </c>
      <c r="BF134" s="273" t="s">
        <v>197</v>
      </c>
      <c r="BG134" s="274">
        <v>9</v>
      </c>
      <c r="BH134" s="275" t="s">
        <v>197</v>
      </c>
      <c r="BI134" s="273">
        <v>49</v>
      </c>
      <c r="BJ134" s="274">
        <v>116</v>
      </c>
      <c r="BK134" s="275">
        <v>165</v>
      </c>
      <c r="BL134" s="273" t="s">
        <v>197</v>
      </c>
      <c r="BM134" s="274">
        <v>10</v>
      </c>
      <c r="BN134" s="275" t="s">
        <v>197</v>
      </c>
      <c r="BO134" s="273">
        <v>49</v>
      </c>
      <c r="BP134" s="274">
        <v>116</v>
      </c>
      <c r="BQ134" s="275">
        <v>165</v>
      </c>
      <c r="BR134" s="273">
        <v>29</v>
      </c>
      <c r="BS134" s="274">
        <v>25.4</v>
      </c>
      <c r="BT134" s="275">
        <v>26.5</v>
      </c>
      <c r="BU134" s="273">
        <v>49</v>
      </c>
      <c r="BV134" s="274">
        <v>116</v>
      </c>
      <c r="BW134" s="275">
        <v>165</v>
      </c>
      <c r="BX134" s="273" t="s">
        <v>197</v>
      </c>
      <c r="BY134" s="274" t="s">
        <v>197</v>
      </c>
      <c r="BZ134" s="275" t="s">
        <v>197</v>
      </c>
      <c r="CA134" s="273">
        <v>11</v>
      </c>
      <c r="CB134" s="274">
        <v>29</v>
      </c>
      <c r="CC134" s="275">
        <v>40</v>
      </c>
      <c r="CD134" s="273" t="s">
        <v>197</v>
      </c>
      <c r="CE134" s="274" t="s">
        <v>197</v>
      </c>
      <c r="CF134" s="275" t="s">
        <v>197</v>
      </c>
      <c r="CG134" s="273">
        <v>11</v>
      </c>
      <c r="CH134" s="274">
        <v>29</v>
      </c>
      <c r="CI134" s="275">
        <v>40</v>
      </c>
      <c r="CJ134" s="273">
        <v>20.3</v>
      </c>
      <c r="CK134" s="274">
        <v>21.7</v>
      </c>
      <c r="CL134" s="275">
        <v>21.3</v>
      </c>
      <c r="CM134" s="273">
        <v>11</v>
      </c>
      <c r="CN134" s="274">
        <v>29</v>
      </c>
      <c r="CO134" s="275">
        <v>40</v>
      </c>
      <c r="CP134" s="273">
        <v>54</v>
      </c>
      <c r="CQ134" s="274">
        <v>40</v>
      </c>
      <c r="CR134" s="275">
        <v>46</v>
      </c>
      <c r="CS134" s="273">
        <v>799</v>
      </c>
      <c r="CT134" s="274">
        <v>950</v>
      </c>
      <c r="CU134" s="275">
        <v>1749</v>
      </c>
      <c r="CV134" s="273">
        <v>57</v>
      </c>
      <c r="CW134" s="274">
        <v>44</v>
      </c>
      <c r="CX134" s="275">
        <v>50</v>
      </c>
      <c r="CY134" s="273">
        <v>799</v>
      </c>
      <c r="CZ134" s="274">
        <v>950</v>
      </c>
      <c r="DA134" s="275">
        <v>1749</v>
      </c>
      <c r="DB134" s="273">
        <v>33.6</v>
      </c>
      <c r="DC134" s="274">
        <v>31.6</v>
      </c>
      <c r="DD134" s="275">
        <v>32.5</v>
      </c>
      <c r="DE134" s="273">
        <v>799</v>
      </c>
      <c r="DF134" s="274">
        <v>950</v>
      </c>
      <c r="DG134" s="275">
        <v>1749</v>
      </c>
    </row>
    <row r="135" spans="1:111" x14ac:dyDescent="0.35">
      <c r="A135" t="s">
        <v>130</v>
      </c>
      <c r="B135" t="s">
        <v>375</v>
      </c>
      <c r="C135" t="s">
        <v>372</v>
      </c>
      <c r="D135" s="273">
        <v>63</v>
      </c>
      <c r="E135" s="274">
        <v>50</v>
      </c>
      <c r="F135" s="275">
        <v>57</v>
      </c>
      <c r="G135" s="273">
        <v>2848</v>
      </c>
      <c r="H135" s="274">
        <v>2845</v>
      </c>
      <c r="I135" s="275">
        <v>5693</v>
      </c>
      <c r="J135" s="273">
        <v>65</v>
      </c>
      <c r="K135" s="274">
        <v>53</v>
      </c>
      <c r="L135" s="275">
        <v>59</v>
      </c>
      <c r="M135" s="273">
        <v>2848</v>
      </c>
      <c r="N135" s="274">
        <v>2845</v>
      </c>
      <c r="O135" s="275">
        <v>5693</v>
      </c>
      <c r="P135" s="273">
        <v>34.799999999999997</v>
      </c>
      <c r="Q135" s="274">
        <v>33.200000000000003</v>
      </c>
      <c r="R135" s="275">
        <v>34</v>
      </c>
      <c r="S135" s="273">
        <v>2848</v>
      </c>
      <c r="T135" s="274">
        <v>2845</v>
      </c>
      <c r="U135" s="275">
        <v>5693</v>
      </c>
      <c r="V135" s="273">
        <v>11</v>
      </c>
      <c r="W135" s="274">
        <v>13</v>
      </c>
      <c r="X135" s="275">
        <v>12</v>
      </c>
      <c r="Y135" s="273">
        <v>62</v>
      </c>
      <c r="Z135" s="274">
        <v>142</v>
      </c>
      <c r="AA135" s="275">
        <v>204</v>
      </c>
      <c r="AB135" s="273">
        <v>11</v>
      </c>
      <c r="AC135" s="274">
        <v>13</v>
      </c>
      <c r="AD135" s="275">
        <v>13</v>
      </c>
      <c r="AE135" s="273">
        <v>62</v>
      </c>
      <c r="AF135" s="274">
        <v>142</v>
      </c>
      <c r="AG135" s="275">
        <v>204</v>
      </c>
      <c r="AH135" s="273">
        <v>26.9</v>
      </c>
      <c r="AI135" s="274">
        <v>26.7</v>
      </c>
      <c r="AJ135" s="275">
        <v>26.8</v>
      </c>
      <c r="AK135" s="273">
        <v>62</v>
      </c>
      <c r="AL135" s="274">
        <v>142</v>
      </c>
      <c r="AM135" s="275">
        <v>204</v>
      </c>
      <c r="AN135" s="273">
        <v>14</v>
      </c>
      <c r="AO135" s="274">
        <v>10</v>
      </c>
      <c r="AP135" s="275">
        <v>11</v>
      </c>
      <c r="AQ135" s="273">
        <v>44</v>
      </c>
      <c r="AR135" s="274">
        <v>99</v>
      </c>
      <c r="AS135" s="275">
        <v>143</v>
      </c>
      <c r="AT135" s="273">
        <v>16</v>
      </c>
      <c r="AU135" s="274">
        <v>11</v>
      </c>
      <c r="AV135" s="275">
        <v>13</v>
      </c>
      <c r="AW135" s="273">
        <v>44</v>
      </c>
      <c r="AX135" s="274">
        <v>99</v>
      </c>
      <c r="AY135" s="275">
        <v>143</v>
      </c>
      <c r="AZ135" s="273">
        <v>25.7</v>
      </c>
      <c r="BA135" s="274">
        <v>24.8</v>
      </c>
      <c r="BB135" s="275">
        <v>25.1</v>
      </c>
      <c r="BC135" s="273">
        <v>44</v>
      </c>
      <c r="BD135" s="274">
        <v>99</v>
      </c>
      <c r="BE135" s="275">
        <v>143</v>
      </c>
      <c r="BF135" s="273">
        <v>12</v>
      </c>
      <c r="BG135" s="274">
        <v>12</v>
      </c>
      <c r="BH135" s="275">
        <v>12</v>
      </c>
      <c r="BI135" s="273">
        <v>106</v>
      </c>
      <c r="BJ135" s="274">
        <v>241</v>
      </c>
      <c r="BK135" s="275">
        <v>347</v>
      </c>
      <c r="BL135" s="273">
        <v>13</v>
      </c>
      <c r="BM135" s="274">
        <v>12</v>
      </c>
      <c r="BN135" s="275">
        <v>13</v>
      </c>
      <c r="BO135" s="273">
        <v>106</v>
      </c>
      <c r="BP135" s="274">
        <v>241</v>
      </c>
      <c r="BQ135" s="275">
        <v>347</v>
      </c>
      <c r="BR135" s="273">
        <v>26.4</v>
      </c>
      <c r="BS135" s="274">
        <v>25.9</v>
      </c>
      <c r="BT135" s="275">
        <v>26.1</v>
      </c>
      <c r="BU135" s="273">
        <v>106</v>
      </c>
      <c r="BV135" s="274">
        <v>241</v>
      </c>
      <c r="BW135" s="275">
        <v>347</v>
      </c>
      <c r="BX135" s="273" t="s">
        <v>197</v>
      </c>
      <c r="BY135" s="274" t="s">
        <v>197</v>
      </c>
      <c r="BZ135" s="275" t="s">
        <v>197</v>
      </c>
      <c r="CA135" s="273">
        <v>34</v>
      </c>
      <c r="CB135" s="274">
        <v>80</v>
      </c>
      <c r="CC135" s="275">
        <v>114</v>
      </c>
      <c r="CD135" s="273" t="s">
        <v>197</v>
      </c>
      <c r="CE135" s="274" t="s">
        <v>197</v>
      </c>
      <c r="CF135" s="275" t="s">
        <v>197</v>
      </c>
      <c r="CG135" s="273">
        <v>34</v>
      </c>
      <c r="CH135" s="274">
        <v>80</v>
      </c>
      <c r="CI135" s="275">
        <v>114</v>
      </c>
      <c r="CJ135" s="273">
        <v>21.1</v>
      </c>
      <c r="CK135" s="274">
        <v>20.9</v>
      </c>
      <c r="CL135" s="275">
        <v>20.9</v>
      </c>
      <c r="CM135" s="273">
        <v>34</v>
      </c>
      <c r="CN135" s="274">
        <v>80</v>
      </c>
      <c r="CO135" s="275">
        <v>114</v>
      </c>
      <c r="CP135" s="273">
        <v>60</v>
      </c>
      <c r="CQ135" s="274">
        <v>45</v>
      </c>
      <c r="CR135" s="275">
        <v>53</v>
      </c>
      <c r="CS135" s="273">
        <v>3038</v>
      </c>
      <c r="CT135" s="274">
        <v>3212</v>
      </c>
      <c r="CU135" s="275">
        <v>6250</v>
      </c>
      <c r="CV135" s="273">
        <v>62</v>
      </c>
      <c r="CW135" s="274">
        <v>48</v>
      </c>
      <c r="CX135" s="275">
        <v>55</v>
      </c>
      <c r="CY135" s="273">
        <v>3038</v>
      </c>
      <c r="CZ135" s="274">
        <v>3212</v>
      </c>
      <c r="DA135" s="275">
        <v>6250</v>
      </c>
      <c r="DB135" s="273">
        <v>34.299999999999997</v>
      </c>
      <c r="DC135" s="274">
        <v>32.299999999999997</v>
      </c>
      <c r="DD135" s="275">
        <v>33.299999999999997</v>
      </c>
      <c r="DE135" s="273">
        <v>3038</v>
      </c>
      <c r="DF135" s="274">
        <v>3212</v>
      </c>
      <c r="DG135" s="275">
        <v>6250</v>
      </c>
    </row>
    <row r="136" spans="1:111" x14ac:dyDescent="0.35">
      <c r="A136" t="s">
        <v>82</v>
      </c>
      <c r="B136" t="s">
        <v>327</v>
      </c>
      <c r="C136" t="s">
        <v>324</v>
      </c>
      <c r="D136" s="273">
        <v>60</v>
      </c>
      <c r="E136" s="274">
        <v>44</v>
      </c>
      <c r="F136" s="275">
        <v>52</v>
      </c>
      <c r="G136" s="273">
        <v>3232</v>
      </c>
      <c r="H136" s="274">
        <v>3275</v>
      </c>
      <c r="I136" s="275">
        <v>6507</v>
      </c>
      <c r="J136" s="273">
        <v>61</v>
      </c>
      <c r="K136" s="274">
        <v>47</v>
      </c>
      <c r="L136" s="275">
        <v>54</v>
      </c>
      <c r="M136" s="273">
        <v>3232</v>
      </c>
      <c r="N136" s="274">
        <v>3275</v>
      </c>
      <c r="O136" s="275">
        <v>6507</v>
      </c>
      <c r="P136" s="273">
        <v>34.799999999999997</v>
      </c>
      <c r="Q136" s="274">
        <v>33.1</v>
      </c>
      <c r="R136" s="275">
        <v>34</v>
      </c>
      <c r="S136" s="273">
        <v>3232</v>
      </c>
      <c r="T136" s="274">
        <v>3275</v>
      </c>
      <c r="U136" s="275">
        <v>6507</v>
      </c>
      <c r="V136" s="273">
        <v>17</v>
      </c>
      <c r="W136" s="274">
        <v>10</v>
      </c>
      <c r="X136" s="275">
        <v>12</v>
      </c>
      <c r="Y136" s="273">
        <v>71</v>
      </c>
      <c r="Z136" s="274">
        <v>160</v>
      </c>
      <c r="AA136" s="275">
        <v>231</v>
      </c>
      <c r="AB136" s="273">
        <v>17</v>
      </c>
      <c r="AC136" s="274">
        <v>13</v>
      </c>
      <c r="AD136" s="275">
        <v>14</v>
      </c>
      <c r="AE136" s="273">
        <v>71</v>
      </c>
      <c r="AF136" s="274">
        <v>160</v>
      </c>
      <c r="AG136" s="275">
        <v>231</v>
      </c>
      <c r="AH136" s="273">
        <v>26.9</v>
      </c>
      <c r="AI136" s="274">
        <v>26.4</v>
      </c>
      <c r="AJ136" s="275">
        <v>26.6</v>
      </c>
      <c r="AK136" s="273">
        <v>71</v>
      </c>
      <c r="AL136" s="274">
        <v>160</v>
      </c>
      <c r="AM136" s="275">
        <v>231</v>
      </c>
      <c r="AN136" s="273">
        <v>18</v>
      </c>
      <c r="AO136" s="274">
        <v>8</v>
      </c>
      <c r="AP136" s="275">
        <v>10</v>
      </c>
      <c r="AQ136" s="273">
        <v>38</v>
      </c>
      <c r="AR136" s="274">
        <v>126</v>
      </c>
      <c r="AS136" s="275">
        <v>164</v>
      </c>
      <c r="AT136" s="273">
        <v>18</v>
      </c>
      <c r="AU136" s="274">
        <v>8</v>
      </c>
      <c r="AV136" s="275">
        <v>10</v>
      </c>
      <c r="AW136" s="273">
        <v>38</v>
      </c>
      <c r="AX136" s="274">
        <v>126</v>
      </c>
      <c r="AY136" s="275">
        <v>164</v>
      </c>
      <c r="AZ136" s="273">
        <v>25.4</v>
      </c>
      <c r="BA136" s="274">
        <v>24.5</v>
      </c>
      <c r="BB136" s="275">
        <v>24.7</v>
      </c>
      <c r="BC136" s="273">
        <v>38</v>
      </c>
      <c r="BD136" s="274">
        <v>126</v>
      </c>
      <c r="BE136" s="275">
        <v>164</v>
      </c>
      <c r="BF136" s="273">
        <v>17</v>
      </c>
      <c r="BG136" s="274">
        <v>9</v>
      </c>
      <c r="BH136" s="275">
        <v>11</v>
      </c>
      <c r="BI136" s="273">
        <v>109</v>
      </c>
      <c r="BJ136" s="274">
        <v>286</v>
      </c>
      <c r="BK136" s="275">
        <v>395</v>
      </c>
      <c r="BL136" s="273">
        <v>17</v>
      </c>
      <c r="BM136" s="274">
        <v>10</v>
      </c>
      <c r="BN136" s="275">
        <v>12</v>
      </c>
      <c r="BO136" s="273">
        <v>109</v>
      </c>
      <c r="BP136" s="274">
        <v>286</v>
      </c>
      <c r="BQ136" s="275">
        <v>395</v>
      </c>
      <c r="BR136" s="273">
        <v>26.4</v>
      </c>
      <c r="BS136" s="274">
        <v>25.5</v>
      </c>
      <c r="BT136" s="275">
        <v>25.8</v>
      </c>
      <c r="BU136" s="273">
        <v>109</v>
      </c>
      <c r="BV136" s="274">
        <v>286</v>
      </c>
      <c r="BW136" s="275">
        <v>395</v>
      </c>
      <c r="BX136" s="273" t="s">
        <v>197</v>
      </c>
      <c r="BY136" s="274" t="s">
        <v>197</v>
      </c>
      <c r="BZ136" s="275" t="s">
        <v>197</v>
      </c>
      <c r="CA136" s="273">
        <v>29</v>
      </c>
      <c r="CB136" s="274">
        <v>79</v>
      </c>
      <c r="CC136" s="275">
        <v>108</v>
      </c>
      <c r="CD136" s="273" t="s">
        <v>197</v>
      </c>
      <c r="CE136" s="274" t="s">
        <v>197</v>
      </c>
      <c r="CF136" s="275" t="s">
        <v>197</v>
      </c>
      <c r="CG136" s="273">
        <v>29</v>
      </c>
      <c r="CH136" s="274">
        <v>79</v>
      </c>
      <c r="CI136" s="275">
        <v>108</v>
      </c>
      <c r="CJ136" s="273">
        <v>21.3</v>
      </c>
      <c r="CK136" s="274">
        <v>19.899999999999999</v>
      </c>
      <c r="CL136" s="275">
        <v>20.3</v>
      </c>
      <c r="CM136" s="273">
        <v>29</v>
      </c>
      <c r="CN136" s="274">
        <v>79</v>
      </c>
      <c r="CO136" s="275">
        <v>108</v>
      </c>
      <c r="CP136" s="273">
        <v>58</v>
      </c>
      <c r="CQ136" s="274">
        <v>40</v>
      </c>
      <c r="CR136" s="275">
        <v>49</v>
      </c>
      <c r="CS136" s="273">
        <v>3415</v>
      </c>
      <c r="CT136" s="274">
        <v>3708</v>
      </c>
      <c r="CU136" s="275">
        <v>7123</v>
      </c>
      <c r="CV136" s="273">
        <v>59</v>
      </c>
      <c r="CW136" s="274">
        <v>43</v>
      </c>
      <c r="CX136" s="275">
        <v>51</v>
      </c>
      <c r="CY136" s="273">
        <v>3415</v>
      </c>
      <c r="CZ136" s="274">
        <v>3708</v>
      </c>
      <c r="DA136" s="275">
        <v>7123</v>
      </c>
      <c r="DB136" s="273">
        <v>34.4</v>
      </c>
      <c r="DC136" s="274">
        <v>32.200000000000003</v>
      </c>
      <c r="DD136" s="275">
        <v>33.200000000000003</v>
      </c>
      <c r="DE136" s="273">
        <v>3415</v>
      </c>
      <c r="DF136" s="274">
        <v>3708</v>
      </c>
      <c r="DG136" s="275">
        <v>7123</v>
      </c>
    </row>
    <row r="137" spans="1:111" x14ac:dyDescent="0.35">
      <c r="A137" t="s">
        <v>21</v>
      </c>
      <c r="B137" t="s">
        <v>267</v>
      </c>
      <c r="C137" t="s">
        <v>260</v>
      </c>
      <c r="D137" s="273">
        <v>59</v>
      </c>
      <c r="E137" s="274">
        <v>42</v>
      </c>
      <c r="F137" s="275">
        <v>51</v>
      </c>
      <c r="G137" s="273">
        <v>2293</v>
      </c>
      <c r="H137" s="274">
        <v>2255</v>
      </c>
      <c r="I137" s="275">
        <v>4548</v>
      </c>
      <c r="J137" s="273">
        <v>61</v>
      </c>
      <c r="K137" s="274">
        <v>46</v>
      </c>
      <c r="L137" s="275">
        <v>53</v>
      </c>
      <c r="M137" s="273">
        <v>2293</v>
      </c>
      <c r="N137" s="274">
        <v>2255</v>
      </c>
      <c r="O137" s="275">
        <v>4548</v>
      </c>
      <c r="P137" s="273">
        <v>34.1</v>
      </c>
      <c r="Q137" s="274">
        <v>32.1</v>
      </c>
      <c r="R137" s="275">
        <v>33.1</v>
      </c>
      <c r="S137" s="273">
        <v>2293</v>
      </c>
      <c r="T137" s="274">
        <v>2255</v>
      </c>
      <c r="U137" s="275">
        <v>4548</v>
      </c>
      <c r="V137" s="273">
        <v>27</v>
      </c>
      <c r="W137" s="274">
        <v>15</v>
      </c>
      <c r="X137" s="275">
        <v>18</v>
      </c>
      <c r="Y137" s="273">
        <v>81</v>
      </c>
      <c r="Z137" s="274">
        <v>213</v>
      </c>
      <c r="AA137" s="275">
        <v>294</v>
      </c>
      <c r="AB137" s="273">
        <v>27</v>
      </c>
      <c r="AC137" s="274">
        <v>16</v>
      </c>
      <c r="AD137" s="275">
        <v>19</v>
      </c>
      <c r="AE137" s="273">
        <v>81</v>
      </c>
      <c r="AF137" s="274">
        <v>213</v>
      </c>
      <c r="AG137" s="275">
        <v>294</v>
      </c>
      <c r="AH137" s="273">
        <v>28.8</v>
      </c>
      <c r="AI137" s="274">
        <v>26.3</v>
      </c>
      <c r="AJ137" s="275">
        <v>27</v>
      </c>
      <c r="AK137" s="273">
        <v>81</v>
      </c>
      <c r="AL137" s="274">
        <v>213</v>
      </c>
      <c r="AM137" s="275">
        <v>294</v>
      </c>
      <c r="AN137" s="273">
        <v>17</v>
      </c>
      <c r="AO137" s="274">
        <v>13</v>
      </c>
      <c r="AP137" s="275">
        <v>14</v>
      </c>
      <c r="AQ137" s="273">
        <v>58</v>
      </c>
      <c r="AR137" s="274">
        <v>115</v>
      </c>
      <c r="AS137" s="275">
        <v>173</v>
      </c>
      <c r="AT137" s="273">
        <v>19</v>
      </c>
      <c r="AU137" s="274">
        <v>14</v>
      </c>
      <c r="AV137" s="275">
        <v>16</v>
      </c>
      <c r="AW137" s="273">
        <v>58</v>
      </c>
      <c r="AX137" s="274">
        <v>115</v>
      </c>
      <c r="AY137" s="275">
        <v>173</v>
      </c>
      <c r="AZ137" s="273">
        <v>25.4</v>
      </c>
      <c r="BA137" s="274">
        <v>25.5</v>
      </c>
      <c r="BB137" s="275">
        <v>25.5</v>
      </c>
      <c r="BC137" s="273">
        <v>58</v>
      </c>
      <c r="BD137" s="274">
        <v>115</v>
      </c>
      <c r="BE137" s="275">
        <v>173</v>
      </c>
      <c r="BF137" s="273">
        <v>23</v>
      </c>
      <c r="BG137" s="274">
        <v>14</v>
      </c>
      <c r="BH137" s="275">
        <v>17</v>
      </c>
      <c r="BI137" s="273">
        <v>139</v>
      </c>
      <c r="BJ137" s="274">
        <v>328</v>
      </c>
      <c r="BK137" s="275">
        <v>467</v>
      </c>
      <c r="BL137" s="273">
        <v>24</v>
      </c>
      <c r="BM137" s="274">
        <v>16</v>
      </c>
      <c r="BN137" s="275">
        <v>18</v>
      </c>
      <c r="BO137" s="273">
        <v>139</v>
      </c>
      <c r="BP137" s="274">
        <v>328</v>
      </c>
      <c r="BQ137" s="275">
        <v>467</v>
      </c>
      <c r="BR137" s="273">
        <v>27.4</v>
      </c>
      <c r="BS137" s="274">
        <v>26</v>
      </c>
      <c r="BT137" s="275">
        <v>26.4</v>
      </c>
      <c r="BU137" s="273">
        <v>139</v>
      </c>
      <c r="BV137" s="274">
        <v>328</v>
      </c>
      <c r="BW137" s="275">
        <v>467</v>
      </c>
      <c r="BX137" s="273" t="s">
        <v>197</v>
      </c>
      <c r="BY137" s="274" t="s">
        <v>197</v>
      </c>
      <c r="BZ137" s="275" t="s">
        <v>197</v>
      </c>
      <c r="CA137" s="273">
        <v>13</v>
      </c>
      <c r="CB137" s="274">
        <v>32</v>
      </c>
      <c r="CC137" s="275">
        <v>45</v>
      </c>
      <c r="CD137" s="273" t="s">
        <v>197</v>
      </c>
      <c r="CE137" s="274" t="s">
        <v>197</v>
      </c>
      <c r="CF137" s="275" t="s">
        <v>197</v>
      </c>
      <c r="CG137" s="273">
        <v>13</v>
      </c>
      <c r="CH137" s="274">
        <v>32</v>
      </c>
      <c r="CI137" s="275">
        <v>45</v>
      </c>
      <c r="CJ137" s="273">
        <v>19.399999999999999</v>
      </c>
      <c r="CK137" s="274">
        <v>19.399999999999999</v>
      </c>
      <c r="CL137" s="275">
        <v>19.399999999999999</v>
      </c>
      <c r="CM137" s="273">
        <v>13</v>
      </c>
      <c r="CN137" s="274">
        <v>32</v>
      </c>
      <c r="CO137" s="275">
        <v>45</v>
      </c>
      <c r="CP137" s="273">
        <v>57</v>
      </c>
      <c r="CQ137" s="274">
        <v>39</v>
      </c>
      <c r="CR137" s="275">
        <v>47</v>
      </c>
      <c r="CS137" s="273">
        <v>2462</v>
      </c>
      <c r="CT137" s="274">
        <v>2645</v>
      </c>
      <c r="CU137" s="275">
        <v>5107</v>
      </c>
      <c r="CV137" s="273">
        <v>58</v>
      </c>
      <c r="CW137" s="274">
        <v>42</v>
      </c>
      <c r="CX137" s="275">
        <v>50</v>
      </c>
      <c r="CY137" s="273">
        <v>2462</v>
      </c>
      <c r="CZ137" s="274">
        <v>2645</v>
      </c>
      <c r="DA137" s="275">
        <v>5107</v>
      </c>
      <c r="DB137" s="273">
        <v>33.6</v>
      </c>
      <c r="DC137" s="274">
        <v>31.2</v>
      </c>
      <c r="DD137" s="275">
        <v>32.4</v>
      </c>
      <c r="DE137" s="273">
        <v>2462</v>
      </c>
      <c r="DF137" s="274">
        <v>2645</v>
      </c>
      <c r="DG137" s="275">
        <v>5107</v>
      </c>
    </row>
    <row r="138" spans="1:111" x14ac:dyDescent="0.35">
      <c r="A138" t="s">
        <v>56</v>
      </c>
      <c r="B138" t="s">
        <v>301</v>
      </c>
      <c r="C138" t="s">
        <v>299</v>
      </c>
      <c r="D138" s="273">
        <v>58</v>
      </c>
      <c r="E138" s="274">
        <v>43</v>
      </c>
      <c r="F138" s="275">
        <v>51</v>
      </c>
      <c r="G138" s="273">
        <v>3937</v>
      </c>
      <c r="H138" s="274">
        <v>3814</v>
      </c>
      <c r="I138" s="275">
        <v>7751</v>
      </c>
      <c r="J138" s="273">
        <v>61</v>
      </c>
      <c r="K138" s="274">
        <v>46</v>
      </c>
      <c r="L138" s="275">
        <v>54</v>
      </c>
      <c r="M138" s="273">
        <v>3937</v>
      </c>
      <c r="N138" s="274">
        <v>3814</v>
      </c>
      <c r="O138" s="275">
        <v>7751</v>
      </c>
      <c r="P138" s="273">
        <v>35.700000000000003</v>
      </c>
      <c r="Q138" s="274">
        <v>33.299999999999997</v>
      </c>
      <c r="R138" s="275">
        <v>34.5</v>
      </c>
      <c r="S138" s="273">
        <v>3937</v>
      </c>
      <c r="T138" s="274">
        <v>3814</v>
      </c>
      <c r="U138" s="275">
        <v>7751</v>
      </c>
      <c r="V138" s="273">
        <v>16</v>
      </c>
      <c r="W138" s="274">
        <v>14</v>
      </c>
      <c r="X138" s="275">
        <v>14</v>
      </c>
      <c r="Y138" s="273">
        <v>129</v>
      </c>
      <c r="Z138" s="274">
        <v>249</v>
      </c>
      <c r="AA138" s="275">
        <v>378</v>
      </c>
      <c r="AB138" s="273">
        <v>16</v>
      </c>
      <c r="AC138" s="274">
        <v>16</v>
      </c>
      <c r="AD138" s="275">
        <v>16</v>
      </c>
      <c r="AE138" s="273">
        <v>129</v>
      </c>
      <c r="AF138" s="274">
        <v>249</v>
      </c>
      <c r="AG138" s="275">
        <v>378</v>
      </c>
      <c r="AH138" s="273">
        <v>27</v>
      </c>
      <c r="AI138" s="274">
        <v>26</v>
      </c>
      <c r="AJ138" s="275">
        <v>26.4</v>
      </c>
      <c r="AK138" s="273">
        <v>129</v>
      </c>
      <c r="AL138" s="274">
        <v>249</v>
      </c>
      <c r="AM138" s="275">
        <v>378</v>
      </c>
      <c r="AN138" s="273">
        <v>19</v>
      </c>
      <c r="AO138" s="274">
        <v>11</v>
      </c>
      <c r="AP138" s="275">
        <v>13</v>
      </c>
      <c r="AQ138" s="273">
        <v>99</v>
      </c>
      <c r="AR138" s="274">
        <v>274</v>
      </c>
      <c r="AS138" s="275">
        <v>373</v>
      </c>
      <c r="AT138" s="273">
        <v>20</v>
      </c>
      <c r="AU138" s="274">
        <v>12</v>
      </c>
      <c r="AV138" s="275">
        <v>14</v>
      </c>
      <c r="AW138" s="273">
        <v>99</v>
      </c>
      <c r="AX138" s="274">
        <v>274</v>
      </c>
      <c r="AY138" s="275">
        <v>373</v>
      </c>
      <c r="AZ138" s="273">
        <v>27.1</v>
      </c>
      <c r="BA138" s="274">
        <v>25.1</v>
      </c>
      <c r="BB138" s="275">
        <v>25.6</v>
      </c>
      <c r="BC138" s="273">
        <v>99</v>
      </c>
      <c r="BD138" s="274">
        <v>274</v>
      </c>
      <c r="BE138" s="275">
        <v>373</v>
      </c>
      <c r="BF138" s="273">
        <v>17</v>
      </c>
      <c r="BG138" s="274">
        <v>12</v>
      </c>
      <c r="BH138" s="275">
        <v>14</v>
      </c>
      <c r="BI138" s="273">
        <v>228</v>
      </c>
      <c r="BJ138" s="274">
        <v>523</v>
      </c>
      <c r="BK138" s="275">
        <v>751</v>
      </c>
      <c r="BL138" s="273">
        <v>18</v>
      </c>
      <c r="BM138" s="274">
        <v>14</v>
      </c>
      <c r="BN138" s="275">
        <v>15</v>
      </c>
      <c r="BO138" s="273">
        <v>228</v>
      </c>
      <c r="BP138" s="274">
        <v>523</v>
      </c>
      <c r="BQ138" s="275">
        <v>751</v>
      </c>
      <c r="BR138" s="273">
        <v>27.1</v>
      </c>
      <c r="BS138" s="274">
        <v>25.5</v>
      </c>
      <c r="BT138" s="275">
        <v>26</v>
      </c>
      <c r="BU138" s="273">
        <v>228</v>
      </c>
      <c r="BV138" s="274">
        <v>523</v>
      </c>
      <c r="BW138" s="275">
        <v>751</v>
      </c>
      <c r="BX138" s="273" t="s">
        <v>197</v>
      </c>
      <c r="BY138" s="274" t="s">
        <v>197</v>
      </c>
      <c r="BZ138" s="275" t="s">
        <v>197</v>
      </c>
      <c r="CA138" s="273">
        <v>35</v>
      </c>
      <c r="CB138" s="274">
        <v>66</v>
      </c>
      <c r="CC138" s="275">
        <v>101</v>
      </c>
      <c r="CD138" s="273" t="s">
        <v>197</v>
      </c>
      <c r="CE138" s="274" t="s">
        <v>197</v>
      </c>
      <c r="CF138" s="275" t="s">
        <v>197</v>
      </c>
      <c r="CG138" s="273">
        <v>35</v>
      </c>
      <c r="CH138" s="274">
        <v>66</v>
      </c>
      <c r="CI138" s="275">
        <v>101</v>
      </c>
      <c r="CJ138" s="273">
        <v>19.399999999999999</v>
      </c>
      <c r="CK138" s="274">
        <v>19.3</v>
      </c>
      <c r="CL138" s="275">
        <v>19.399999999999999</v>
      </c>
      <c r="CM138" s="273">
        <v>35</v>
      </c>
      <c r="CN138" s="274">
        <v>66</v>
      </c>
      <c r="CO138" s="275">
        <v>101</v>
      </c>
      <c r="CP138" s="273">
        <v>56</v>
      </c>
      <c r="CQ138" s="274">
        <v>39</v>
      </c>
      <c r="CR138" s="275">
        <v>47</v>
      </c>
      <c r="CS138" s="273">
        <v>4243</v>
      </c>
      <c r="CT138" s="274">
        <v>4435</v>
      </c>
      <c r="CU138" s="275">
        <v>8678</v>
      </c>
      <c r="CV138" s="273">
        <v>58</v>
      </c>
      <c r="CW138" s="274">
        <v>42</v>
      </c>
      <c r="CX138" s="275">
        <v>50</v>
      </c>
      <c r="CY138" s="273">
        <v>4243</v>
      </c>
      <c r="CZ138" s="274">
        <v>4435</v>
      </c>
      <c r="DA138" s="275">
        <v>8678</v>
      </c>
      <c r="DB138" s="273">
        <v>35.1</v>
      </c>
      <c r="DC138" s="274">
        <v>32.1</v>
      </c>
      <c r="DD138" s="275">
        <v>33.6</v>
      </c>
      <c r="DE138" s="273">
        <v>4243</v>
      </c>
      <c r="DF138" s="274">
        <v>4435</v>
      </c>
      <c r="DG138" s="275">
        <v>8678</v>
      </c>
    </row>
    <row r="139" spans="1:111" x14ac:dyDescent="0.35">
      <c r="A139" t="s">
        <v>152</v>
      </c>
      <c r="B139" t="s">
        <v>396</v>
      </c>
      <c r="C139" t="s">
        <v>392</v>
      </c>
      <c r="D139" s="273">
        <v>73</v>
      </c>
      <c r="E139" s="274">
        <v>61</v>
      </c>
      <c r="F139" s="275">
        <v>67</v>
      </c>
      <c r="G139" s="273">
        <v>3307</v>
      </c>
      <c r="H139" s="274">
        <v>3284</v>
      </c>
      <c r="I139" s="275">
        <v>6591</v>
      </c>
      <c r="J139" s="273">
        <v>75</v>
      </c>
      <c r="K139" s="274">
        <v>64</v>
      </c>
      <c r="L139" s="275">
        <v>69</v>
      </c>
      <c r="M139" s="273">
        <v>3307</v>
      </c>
      <c r="N139" s="274">
        <v>3284</v>
      </c>
      <c r="O139" s="275">
        <v>6591</v>
      </c>
      <c r="P139" s="273">
        <v>36</v>
      </c>
      <c r="Q139" s="274">
        <v>34.6</v>
      </c>
      <c r="R139" s="275">
        <v>35.299999999999997</v>
      </c>
      <c r="S139" s="273">
        <v>3307</v>
      </c>
      <c r="T139" s="274">
        <v>3284</v>
      </c>
      <c r="U139" s="275">
        <v>6591</v>
      </c>
      <c r="V139" s="273">
        <v>29</v>
      </c>
      <c r="W139" s="274">
        <v>24</v>
      </c>
      <c r="X139" s="275">
        <v>26</v>
      </c>
      <c r="Y139" s="273">
        <v>93</v>
      </c>
      <c r="Z139" s="274">
        <v>194</v>
      </c>
      <c r="AA139" s="275">
        <v>287</v>
      </c>
      <c r="AB139" s="273">
        <v>30</v>
      </c>
      <c r="AC139" s="274">
        <v>26</v>
      </c>
      <c r="AD139" s="275">
        <v>28</v>
      </c>
      <c r="AE139" s="273">
        <v>93</v>
      </c>
      <c r="AF139" s="274">
        <v>194</v>
      </c>
      <c r="AG139" s="275">
        <v>287</v>
      </c>
      <c r="AH139" s="273">
        <v>29.6</v>
      </c>
      <c r="AI139" s="274">
        <v>28.5</v>
      </c>
      <c r="AJ139" s="275">
        <v>28.9</v>
      </c>
      <c r="AK139" s="273">
        <v>93</v>
      </c>
      <c r="AL139" s="274">
        <v>194</v>
      </c>
      <c r="AM139" s="275">
        <v>287</v>
      </c>
      <c r="AN139" s="273">
        <v>29</v>
      </c>
      <c r="AO139" s="274">
        <v>20</v>
      </c>
      <c r="AP139" s="275">
        <v>23</v>
      </c>
      <c r="AQ139" s="273">
        <v>126</v>
      </c>
      <c r="AR139" s="274">
        <v>233</v>
      </c>
      <c r="AS139" s="275">
        <v>359</v>
      </c>
      <c r="AT139" s="273">
        <v>32</v>
      </c>
      <c r="AU139" s="274">
        <v>22</v>
      </c>
      <c r="AV139" s="275">
        <v>26</v>
      </c>
      <c r="AW139" s="273">
        <v>126</v>
      </c>
      <c r="AX139" s="274">
        <v>233</v>
      </c>
      <c r="AY139" s="275">
        <v>359</v>
      </c>
      <c r="AZ139" s="273">
        <v>29.3</v>
      </c>
      <c r="BA139" s="274">
        <v>27.7</v>
      </c>
      <c r="BB139" s="275">
        <v>28.2</v>
      </c>
      <c r="BC139" s="273">
        <v>126</v>
      </c>
      <c r="BD139" s="274">
        <v>233</v>
      </c>
      <c r="BE139" s="275">
        <v>359</v>
      </c>
      <c r="BF139" s="273">
        <v>29</v>
      </c>
      <c r="BG139" s="274">
        <v>22</v>
      </c>
      <c r="BH139" s="275">
        <v>24</v>
      </c>
      <c r="BI139" s="273">
        <v>219</v>
      </c>
      <c r="BJ139" s="274">
        <v>427</v>
      </c>
      <c r="BK139" s="275">
        <v>646</v>
      </c>
      <c r="BL139" s="273">
        <v>31</v>
      </c>
      <c r="BM139" s="274">
        <v>24</v>
      </c>
      <c r="BN139" s="275">
        <v>26</v>
      </c>
      <c r="BO139" s="273">
        <v>219</v>
      </c>
      <c r="BP139" s="274">
        <v>427</v>
      </c>
      <c r="BQ139" s="275">
        <v>646</v>
      </c>
      <c r="BR139" s="273">
        <v>29.4</v>
      </c>
      <c r="BS139" s="274">
        <v>28.1</v>
      </c>
      <c r="BT139" s="275">
        <v>28.5</v>
      </c>
      <c r="BU139" s="273">
        <v>219</v>
      </c>
      <c r="BV139" s="274">
        <v>427</v>
      </c>
      <c r="BW139" s="275">
        <v>646</v>
      </c>
      <c r="BX139" s="273" t="s">
        <v>197</v>
      </c>
      <c r="BY139" s="274" t="s">
        <v>197</v>
      </c>
      <c r="BZ139" s="275" t="s">
        <v>197</v>
      </c>
      <c r="CA139" s="273">
        <v>33</v>
      </c>
      <c r="CB139" s="274">
        <v>100</v>
      </c>
      <c r="CC139" s="275">
        <v>133</v>
      </c>
      <c r="CD139" s="273" t="s">
        <v>197</v>
      </c>
      <c r="CE139" s="274" t="s">
        <v>197</v>
      </c>
      <c r="CF139" s="275" t="s">
        <v>197</v>
      </c>
      <c r="CG139" s="273">
        <v>33</v>
      </c>
      <c r="CH139" s="274">
        <v>100</v>
      </c>
      <c r="CI139" s="275">
        <v>133</v>
      </c>
      <c r="CJ139" s="273">
        <v>21.8</v>
      </c>
      <c r="CK139" s="274">
        <v>21.5</v>
      </c>
      <c r="CL139" s="275">
        <v>21.5</v>
      </c>
      <c r="CM139" s="273">
        <v>33</v>
      </c>
      <c r="CN139" s="274">
        <v>100</v>
      </c>
      <c r="CO139" s="275">
        <v>133</v>
      </c>
      <c r="CP139" s="273">
        <v>70</v>
      </c>
      <c r="CQ139" s="274">
        <v>54</v>
      </c>
      <c r="CR139" s="275">
        <v>62</v>
      </c>
      <c r="CS139" s="273">
        <v>3623</v>
      </c>
      <c r="CT139" s="274">
        <v>3866</v>
      </c>
      <c r="CU139" s="275">
        <v>7489</v>
      </c>
      <c r="CV139" s="273">
        <v>71</v>
      </c>
      <c r="CW139" s="274">
        <v>57</v>
      </c>
      <c r="CX139" s="275">
        <v>64</v>
      </c>
      <c r="CY139" s="273">
        <v>3623</v>
      </c>
      <c r="CZ139" s="274">
        <v>3866</v>
      </c>
      <c r="DA139" s="275">
        <v>7489</v>
      </c>
      <c r="DB139" s="273">
        <v>35.4</v>
      </c>
      <c r="DC139" s="274">
        <v>33.5</v>
      </c>
      <c r="DD139" s="275">
        <v>34.4</v>
      </c>
      <c r="DE139" s="273">
        <v>3623</v>
      </c>
      <c r="DF139" s="274">
        <v>3866</v>
      </c>
      <c r="DG139" s="275">
        <v>7489</v>
      </c>
    </row>
    <row r="140" spans="1:111" x14ac:dyDescent="0.35">
      <c r="A140" t="s">
        <v>153</v>
      </c>
      <c r="B140" t="s">
        <v>397</v>
      </c>
      <c r="C140" t="s">
        <v>392</v>
      </c>
      <c r="D140" s="273">
        <v>72</v>
      </c>
      <c r="E140" s="274">
        <v>56</v>
      </c>
      <c r="F140" s="275">
        <v>64</v>
      </c>
      <c r="G140" s="273">
        <v>1850</v>
      </c>
      <c r="H140" s="274">
        <v>1728</v>
      </c>
      <c r="I140" s="275">
        <v>3578</v>
      </c>
      <c r="J140" s="273">
        <v>73</v>
      </c>
      <c r="K140" s="274">
        <v>58</v>
      </c>
      <c r="L140" s="275">
        <v>65</v>
      </c>
      <c r="M140" s="273">
        <v>1850</v>
      </c>
      <c r="N140" s="274">
        <v>1728</v>
      </c>
      <c r="O140" s="275">
        <v>3578</v>
      </c>
      <c r="P140" s="273">
        <v>35.799999999999997</v>
      </c>
      <c r="Q140" s="274">
        <v>34.299999999999997</v>
      </c>
      <c r="R140" s="275">
        <v>35.1</v>
      </c>
      <c r="S140" s="273">
        <v>1850</v>
      </c>
      <c r="T140" s="274">
        <v>1728</v>
      </c>
      <c r="U140" s="275">
        <v>3578</v>
      </c>
      <c r="V140" s="273">
        <v>49</v>
      </c>
      <c r="W140" s="274">
        <v>21</v>
      </c>
      <c r="X140" s="275">
        <v>30</v>
      </c>
      <c r="Y140" s="273">
        <v>51</v>
      </c>
      <c r="Z140" s="274">
        <v>107</v>
      </c>
      <c r="AA140" s="275">
        <v>158</v>
      </c>
      <c r="AB140" s="273">
        <v>49</v>
      </c>
      <c r="AC140" s="274">
        <v>23</v>
      </c>
      <c r="AD140" s="275">
        <v>32</v>
      </c>
      <c r="AE140" s="273">
        <v>51</v>
      </c>
      <c r="AF140" s="274">
        <v>107</v>
      </c>
      <c r="AG140" s="275">
        <v>158</v>
      </c>
      <c r="AH140" s="273">
        <v>32.200000000000003</v>
      </c>
      <c r="AI140" s="274">
        <v>28.6</v>
      </c>
      <c r="AJ140" s="275">
        <v>29.8</v>
      </c>
      <c r="AK140" s="273">
        <v>51</v>
      </c>
      <c r="AL140" s="274">
        <v>107</v>
      </c>
      <c r="AM140" s="275">
        <v>158</v>
      </c>
      <c r="AN140" s="273">
        <v>25</v>
      </c>
      <c r="AO140" s="274">
        <v>22</v>
      </c>
      <c r="AP140" s="275">
        <v>23</v>
      </c>
      <c r="AQ140" s="273">
        <v>60</v>
      </c>
      <c r="AR140" s="274">
        <v>165</v>
      </c>
      <c r="AS140" s="275">
        <v>225</v>
      </c>
      <c r="AT140" s="273">
        <v>27</v>
      </c>
      <c r="AU140" s="274">
        <v>24</v>
      </c>
      <c r="AV140" s="275">
        <v>25</v>
      </c>
      <c r="AW140" s="273">
        <v>60</v>
      </c>
      <c r="AX140" s="274">
        <v>165</v>
      </c>
      <c r="AY140" s="275">
        <v>225</v>
      </c>
      <c r="AZ140" s="273">
        <v>29.5</v>
      </c>
      <c r="BA140" s="274">
        <v>28.3</v>
      </c>
      <c r="BB140" s="275">
        <v>28.6</v>
      </c>
      <c r="BC140" s="273">
        <v>60</v>
      </c>
      <c r="BD140" s="274">
        <v>165</v>
      </c>
      <c r="BE140" s="275">
        <v>225</v>
      </c>
      <c r="BF140" s="273">
        <v>36</v>
      </c>
      <c r="BG140" s="274">
        <v>22</v>
      </c>
      <c r="BH140" s="275">
        <v>26</v>
      </c>
      <c r="BI140" s="273">
        <v>111</v>
      </c>
      <c r="BJ140" s="274">
        <v>272</v>
      </c>
      <c r="BK140" s="275">
        <v>383</v>
      </c>
      <c r="BL140" s="273">
        <v>37</v>
      </c>
      <c r="BM140" s="274">
        <v>24</v>
      </c>
      <c r="BN140" s="275">
        <v>28</v>
      </c>
      <c r="BO140" s="273">
        <v>111</v>
      </c>
      <c r="BP140" s="274">
        <v>272</v>
      </c>
      <c r="BQ140" s="275">
        <v>383</v>
      </c>
      <c r="BR140" s="273">
        <v>30.7</v>
      </c>
      <c r="BS140" s="274">
        <v>28.4</v>
      </c>
      <c r="BT140" s="275">
        <v>29.1</v>
      </c>
      <c r="BU140" s="273">
        <v>111</v>
      </c>
      <c r="BV140" s="274">
        <v>272</v>
      </c>
      <c r="BW140" s="275">
        <v>383</v>
      </c>
      <c r="BX140" s="273" t="s">
        <v>197</v>
      </c>
      <c r="BY140" s="274" t="s">
        <v>197</v>
      </c>
      <c r="BZ140" s="275">
        <v>7</v>
      </c>
      <c r="CA140" s="273">
        <v>16</v>
      </c>
      <c r="CB140" s="274">
        <v>29</v>
      </c>
      <c r="CC140" s="275">
        <v>45</v>
      </c>
      <c r="CD140" s="273" t="s">
        <v>197</v>
      </c>
      <c r="CE140" s="274" t="s">
        <v>197</v>
      </c>
      <c r="CF140" s="275">
        <v>7</v>
      </c>
      <c r="CG140" s="273">
        <v>16</v>
      </c>
      <c r="CH140" s="274">
        <v>29</v>
      </c>
      <c r="CI140" s="275">
        <v>45</v>
      </c>
      <c r="CJ140" s="273">
        <v>18.899999999999999</v>
      </c>
      <c r="CK140" s="274">
        <v>19.600000000000001</v>
      </c>
      <c r="CL140" s="275">
        <v>19.399999999999999</v>
      </c>
      <c r="CM140" s="273">
        <v>16</v>
      </c>
      <c r="CN140" s="274">
        <v>29</v>
      </c>
      <c r="CO140" s="275">
        <v>45</v>
      </c>
      <c r="CP140" s="273">
        <v>69</v>
      </c>
      <c r="CQ140" s="274">
        <v>51</v>
      </c>
      <c r="CR140" s="275">
        <v>60</v>
      </c>
      <c r="CS140" s="273">
        <v>2003</v>
      </c>
      <c r="CT140" s="274">
        <v>2063</v>
      </c>
      <c r="CU140" s="275">
        <v>4066</v>
      </c>
      <c r="CV140" s="273">
        <v>70</v>
      </c>
      <c r="CW140" s="274">
        <v>52</v>
      </c>
      <c r="CX140" s="275">
        <v>61</v>
      </c>
      <c r="CY140" s="273">
        <v>2003</v>
      </c>
      <c r="CZ140" s="274">
        <v>2063</v>
      </c>
      <c r="DA140" s="275">
        <v>4066</v>
      </c>
      <c r="DB140" s="273">
        <v>35.4</v>
      </c>
      <c r="DC140" s="274">
        <v>33.299999999999997</v>
      </c>
      <c r="DD140" s="275">
        <v>34.299999999999997</v>
      </c>
      <c r="DE140" s="273">
        <v>2003</v>
      </c>
      <c r="DF140" s="274">
        <v>2063</v>
      </c>
      <c r="DG140" s="275">
        <v>4066</v>
      </c>
    </row>
    <row r="141" spans="1:111" x14ac:dyDescent="0.35">
      <c r="A141" t="s">
        <v>131</v>
      </c>
      <c r="B141" t="s">
        <v>376</v>
      </c>
      <c r="C141" t="s">
        <v>372</v>
      </c>
      <c r="D141" s="273">
        <v>52</v>
      </c>
      <c r="E141" s="274">
        <v>39</v>
      </c>
      <c r="F141" s="275">
        <v>45</v>
      </c>
      <c r="G141" s="273">
        <v>2382</v>
      </c>
      <c r="H141" s="274">
        <v>2369</v>
      </c>
      <c r="I141" s="275">
        <v>4751</v>
      </c>
      <c r="J141" s="273">
        <v>54</v>
      </c>
      <c r="K141" s="274">
        <v>42</v>
      </c>
      <c r="L141" s="275">
        <v>48</v>
      </c>
      <c r="M141" s="273">
        <v>2382</v>
      </c>
      <c r="N141" s="274">
        <v>2369</v>
      </c>
      <c r="O141" s="275">
        <v>4751</v>
      </c>
      <c r="P141" s="273">
        <v>34.6</v>
      </c>
      <c r="Q141" s="274">
        <v>32.700000000000003</v>
      </c>
      <c r="R141" s="275">
        <v>33.6</v>
      </c>
      <c r="S141" s="273">
        <v>2382</v>
      </c>
      <c r="T141" s="274">
        <v>2369</v>
      </c>
      <c r="U141" s="275">
        <v>4751</v>
      </c>
      <c r="V141" s="273">
        <v>16</v>
      </c>
      <c r="W141" s="274">
        <v>12</v>
      </c>
      <c r="X141" s="275">
        <v>14</v>
      </c>
      <c r="Y141" s="273">
        <v>111</v>
      </c>
      <c r="Z141" s="274">
        <v>169</v>
      </c>
      <c r="AA141" s="275">
        <v>280</v>
      </c>
      <c r="AB141" s="273">
        <v>19</v>
      </c>
      <c r="AC141" s="274">
        <v>16</v>
      </c>
      <c r="AD141" s="275">
        <v>17</v>
      </c>
      <c r="AE141" s="273">
        <v>111</v>
      </c>
      <c r="AF141" s="274">
        <v>169</v>
      </c>
      <c r="AG141" s="275">
        <v>280</v>
      </c>
      <c r="AH141" s="273">
        <v>28</v>
      </c>
      <c r="AI141" s="274">
        <v>26.9</v>
      </c>
      <c r="AJ141" s="275">
        <v>27.3</v>
      </c>
      <c r="AK141" s="273">
        <v>111</v>
      </c>
      <c r="AL141" s="274">
        <v>169</v>
      </c>
      <c r="AM141" s="275">
        <v>280</v>
      </c>
      <c r="AN141" s="273">
        <v>13</v>
      </c>
      <c r="AO141" s="274">
        <v>8</v>
      </c>
      <c r="AP141" s="275">
        <v>9</v>
      </c>
      <c r="AQ141" s="273">
        <v>52</v>
      </c>
      <c r="AR141" s="274">
        <v>139</v>
      </c>
      <c r="AS141" s="275">
        <v>191</v>
      </c>
      <c r="AT141" s="273">
        <v>13</v>
      </c>
      <c r="AU141" s="274">
        <v>9</v>
      </c>
      <c r="AV141" s="275">
        <v>10</v>
      </c>
      <c r="AW141" s="273">
        <v>52</v>
      </c>
      <c r="AX141" s="274">
        <v>139</v>
      </c>
      <c r="AY141" s="275">
        <v>191</v>
      </c>
      <c r="AZ141" s="273">
        <v>25.1</v>
      </c>
      <c r="BA141" s="274">
        <v>24.6</v>
      </c>
      <c r="BB141" s="275">
        <v>24.8</v>
      </c>
      <c r="BC141" s="273">
        <v>52</v>
      </c>
      <c r="BD141" s="274">
        <v>139</v>
      </c>
      <c r="BE141" s="275">
        <v>191</v>
      </c>
      <c r="BF141" s="273">
        <v>15</v>
      </c>
      <c r="BG141" s="274">
        <v>10</v>
      </c>
      <c r="BH141" s="275">
        <v>12</v>
      </c>
      <c r="BI141" s="273">
        <v>163</v>
      </c>
      <c r="BJ141" s="274">
        <v>308</v>
      </c>
      <c r="BK141" s="275">
        <v>471</v>
      </c>
      <c r="BL141" s="273">
        <v>17</v>
      </c>
      <c r="BM141" s="274">
        <v>13</v>
      </c>
      <c r="BN141" s="275">
        <v>14</v>
      </c>
      <c r="BO141" s="273">
        <v>163</v>
      </c>
      <c r="BP141" s="274">
        <v>308</v>
      </c>
      <c r="BQ141" s="275">
        <v>471</v>
      </c>
      <c r="BR141" s="273">
        <v>27.1</v>
      </c>
      <c r="BS141" s="274">
        <v>25.9</v>
      </c>
      <c r="BT141" s="275">
        <v>26.3</v>
      </c>
      <c r="BU141" s="273">
        <v>163</v>
      </c>
      <c r="BV141" s="274">
        <v>308</v>
      </c>
      <c r="BW141" s="275">
        <v>471</v>
      </c>
      <c r="BX141" s="273" t="s">
        <v>197</v>
      </c>
      <c r="BY141" s="274" t="s">
        <v>197</v>
      </c>
      <c r="BZ141" s="275" t="s">
        <v>197</v>
      </c>
      <c r="CA141" s="273">
        <v>23</v>
      </c>
      <c r="CB141" s="274">
        <v>81</v>
      </c>
      <c r="CC141" s="275">
        <v>104</v>
      </c>
      <c r="CD141" s="273" t="s">
        <v>197</v>
      </c>
      <c r="CE141" s="274" t="s">
        <v>197</v>
      </c>
      <c r="CF141" s="275" t="s">
        <v>197</v>
      </c>
      <c r="CG141" s="273">
        <v>23</v>
      </c>
      <c r="CH141" s="274">
        <v>81</v>
      </c>
      <c r="CI141" s="275">
        <v>104</v>
      </c>
      <c r="CJ141" s="273">
        <v>20</v>
      </c>
      <c r="CK141" s="274">
        <v>19.100000000000001</v>
      </c>
      <c r="CL141" s="275">
        <v>19.3</v>
      </c>
      <c r="CM141" s="273">
        <v>23</v>
      </c>
      <c r="CN141" s="274">
        <v>81</v>
      </c>
      <c r="CO141" s="275">
        <v>104</v>
      </c>
      <c r="CP141" s="273">
        <v>49</v>
      </c>
      <c r="CQ141" s="274">
        <v>34</v>
      </c>
      <c r="CR141" s="275">
        <v>41</v>
      </c>
      <c r="CS141" s="273">
        <v>2614</v>
      </c>
      <c r="CT141" s="274">
        <v>2821</v>
      </c>
      <c r="CU141" s="275">
        <v>5435</v>
      </c>
      <c r="CV141" s="273">
        <v>51</v>
      </c>
      <c r="CW141" s="274">
        <v>37</v>
      </c>
      <c r="CX141" s="275">
        <v>44</v>
      </c>
      <c r="CY141" s="273">
        <v>2614</v>
      </c>
      <c r="CZ141" s="274">
        <v>2821</v>
      </c>
      <c r="DA141" s="275">
        <v>5435</v>
      </c>
      <c r="DB141" s="273">
        <v>33.9</v>
      </c>
      <c r="DC141" s="274">
        <v>31.4</v>
      </c>
      <c r="DD141" s="275">
        <v>32.6</v>
      </c>
      <c r="DE141" s="273">
        <v>2614</v>
      </c>
      <c r="DF141" s="274">
        <v>2821</v>
      </c>
      <c r="DG141" s="275">
        <v>5435</v>
      </c>
    </row>
    <row r="142" spans="1:111" x14ac:dyDescent="0.35">
      <c r="A142" t="s">
        <v>83</v>
      </c>
      <c r="B142" t="s">
        <v>328</v>
      </c>
      <c r="C142" t="s">
        <v>324</v>
      </c>
      <c r="D142" s="273">
        <v>62</v>
      </c>
      <c r="E142" s="274">
        <v>45</v>
      </c>
      <c r="F142" s="275">
        <v>53</v>
      </c>
      <c r="G142" s="273">
        <v>7469</v>
      </c>
      <c r="H142" s="274">
        <v>7301</v>
      </c>
      <c r="I142" s="275">
        <v>14770</v>
      </c>
      <c r="J142" s="273">
        <v>64</v>
      </c>
      <c r="K142" s="274">
        <v>48</v>
      </c>
      <c r="L142" s="275">
        <v>56</v>
      </c>
      <c r="M142" s="273">
        <v>7469</v>
      </c>
      <c r="N142" s="274">
        <v>7301</v>
      </c>
      <c r="O142" s="275">
        <v>14770</v>
      </c>
      <c r="P142" s="273">
        <v>35.4</v>
      </c>
      <c r="Q142" s="274">
        <v>33.1</v>
      </c>
      <c r="R142" s="275">
        <v>34.299999999999997</v>
      </c>
      <c r="S142" s="273">
        <v>7469</v>
      </c>
      <c r="T142" s="274">
        <v>7301</v>
      </c>
      <c r="U142" s="275">
        <v>14770</v>
      </c>
      <c r="V142" s="273">
        <v>16</v>
      </c>
      <c r="W142" s="274">
        <v>11</v>
      </c>
      <c r="X142" s="275">
        <v>13</v>
      </c>
      <c r="Y142" s="273">
        <v>166</v>
      </c>
      <c r="Z142" s="274">
        <v>349</v>
      </c>
      <c r="AA142" s="275">
        <v>515</v>
      </c>
      <c r="AB142" s="273">
        <v>18</v>
      </c>
      <c r="AC142" s="274">
        <v>13</v>
      </c>
      <c r="AD142" s="275">
        <v>15</v>
      </c>
      <c r="AE142" s="273">
        <v>166</v>
      </c>
      <c r="AF142" s="274">
        <v>349</v>
      </c>
      <c r="AG142" s="275">
        <v>515</v>
      </c>
      <c r="AH142" s="273">
        <v>27.7</v>
      </c>
      <c r="AI142" s="274">
        <v>26.3</v>
      </c>
      <c r="AJ142" s="275">
        <v>26.8</v>
      </c>
      <c r="AK142" s="273">
        <v>166</v>
      </c>
      <c r="AL142" s="274">
        <v>349</v>
      </c>
      <c r="AM142" s="275">
        <v>515</v>
      </c>
      <c r="AN142" s="273">
        <v>23</v>
      </c>
      <c r="AO142" s="274">
        <v>10</v>
      </c>
      <c r="AP142" s="275">
        <v>13</v>
      </c>
      <c r="AQ142" s="273">
        <v>119</v>
      </c>
      <c r="AR142" s="274">
        <v>359</v>
      </c>
      <c r="AS142" s="275">
        <v>478</v>
      </c>
      <c r="AT142" s="273">
        <v>24</v>
      </c>
      <c r="AU142" s="274">
        <v>12</v>
      </c>
      <c r="AV142" s="275">
        <v>15</v>
      </c>
      <c r="AW142" s="273">
        <v>119</v>
      </c>
      <c r="AX142" s="274">
        <v>359</v>
      </c>
      <c r="AY142" s="275">
        <v>478</v>
      </c>
      <c r="AZ142" s="273">
        <v>27.2</v>
      </c>
      <c r="BA142" s="274">
        <v>25.6</v>
      </c>
      <c r="BB142" s="275">
        <v>26</v>
      </c>
      <c r="BC142" s="273">
        <v>119</v>
      </c>
      <c r="BD142" s="274">
        <v>359</v>
      </c>
      <c r="BE142" s="275">
        <v>478</v>
      </c>
      <c r="BF142" s="273">
        <v>19</v>
      </c>
      <c r="BG142" s="274">
        <v>11</v>
      </c>
      <c r="BH142" s="275">
        <v>13</v>
      </c>
      <c r="BI142" s="273">
        <v>285</v>
      </c>
      <c r="BJ142" s="274">
        <v>708</v>
      </c>
      <c r="BK142" s="275">
        <v>993</v>
      </c>
      <c r="BL142" s="273">
        <v>20</v>
      </c>
      <c r="BM142" s="274">
        <v>12</v>
      </c>
      <c r="BN142" s="275">
        <v>15</v>
      </c>
      <c r="BO142" s="273">
        <v>285</v>
      </c>
      <c r="BP142" s="274">
        <v>708</v>
      </c>
      <c r="BQ142" s="275">
        <v>993</v>
      </c>
      <c r="BR142" s="273">
        <v>27.5</v>
      </c>
      <c r="BS142" s="274">
        <v>26</v>
      </c>
      <c r="BT142" s="275">
        <v>26.4</v>
      </c>
      <c r="BU142" s="273">
        <v>285</v>
      </c>
      <c r="BV142" s="274">
        <v>708</v>
      </c>
      <c r="BW142" s="275">
        <v>993</v>
      </c>
      <c r="BX142" s="273">
        <v>5</v>
      </c>
      <c r="BY142" s="274">
        <v>1</v>
      </c>
      <c r="BZ142" s="275">
        <v>2</v>
      </c>
      <c r="CA142" s="273">
        <v>82</v>
      </c>
      <c r="CB142" s="274">
        <v>219</v>
      </c>
      <c r="CC142" s="275">
        <v>301</v>
      </c>
      <c r="CD142" s="273">
        <v>5</v>
      </c>
      <c r="CE142" s="274">
        <v>2</v>
      </c>
      <c r="CF142" s="275">
        <v>3</v>
      </c>
      <c r="CG142" s="273">
        <v>82</v>
      </c>
      <c r="CH142" s="274">
        <v>219</v>
      </c>
      <c r="CI142" s="275">
        <v>301</v>
      </c>
      <c r="CJ142" s="273">
        <v>21.9</v>
      </c>
      <c r="CK142" s="274">
        <v>21</v>
      </c>
      <c r="CL142" s="275">
        <v>21.3</v>
      </c>
      <c r="CM142" s="273">
        <v>82</v>
      </c>
      <c r="CN142" s="274">
        <v>219</v>
      </c>
      <c r="CO142" s="275">
        <v>301</v>
      </c>
      <c r="CP142" s="273">
        <v>60</v>
      </c>
      <c r="CQ142" s="274">
        <v>41</v>
      </c>
      <c r="CR142" s="275">
        <v>50</v>
      </c>
      <c r="CS142" s="273">
        <v>8053</v>
      </c>
      <c r="CT142" s="274">
        <v>8417</v>
      </c>
      <c r="CU142" s="275">
        <v>16470</v>
      </c>
      <c r="CV142" s="273">
        <v>62</v>
      </c>
      <c r="CW142" s="274">
        <v>44</v>
      </c>
      <c r="CX142" s="275">
        <v>53</v>
      </c>
      <c r="CY142" s="273">
        <v>8053</v>
      </c>
      <c r="CZ142" s="274">
        <v>8417</v>
      </c>
      <c r="DA142" s="275">
        <v>16470</v>
      </c>
      <c r="DB142" s="273">
        <v>35</v>
      </c>
      <c r="DC142" s="274">
        <v>32.200000000000003</v>
      </c>
      <c r="DD142" s="275">
        <v>33.6</v>
      </c>
      <c r="DE142" s="273">
        <v>8053</v>
      </c>
      <c r="DF142" s="274">
        <v>8417</v>
      </c>
      <c r="DG142" s="275">
        <v>16470</v>
      </c>
    </row>
    <row r="143" spans="1:111" x14ac:dyDescent="0.35">
      <c r="A143" t="s">
        <v>154</v>
      </c>
      <c r="B143" t="s">
        <v>398</v>
      </c>
      <c r="C143" t="s">
        <v>392</v>
      </c>
      <c r="D143" s="273">
        <v>61</v>
      </c>
      <c r="E143" s="274">
        <v>46</v>
      </c>
      <c r="F143" s="275">
        <v>54</v>
      </c>
      <c r="G143" s="273">
        <v>3131</v>
      </c>
      <c r="H143" s="274">
        <v>2927</v>
      </c>
      <c r="I143" s="275">
        <v>6058</v>
      </c>
      <c r="J143" s="273">
        <v>63</v>
      </c>
      <c r="K143" s="274">
        <v>49</v>
      </c>
      <c r="L143" s="275">
        <v>56</v>
      </c>
      <c r="M143" s="273">
        <v>3131</v>
      </c>
      <c r="N143" s="274">
        <v>2927</v>
      </c>
      <c r="O143" s="275">
        <v>6058</v>
      </c>
      <c r="P143" s="273">
        <v>35.700000000000003</v>
      </c>
      <c r="Q143" s="274">
        <v>33.799999999999997</v>
      </c>
      <c r="R143" s="275">
        <v>34.799999999999997</v>
      </c>
      <c r="S143" s="273">
        <v>3131</v>
      </c>
      <c r="T143" s="274">
        <v>2927</v>
      </c>
      <c r="U143" s="275">
        <v>6058</v>
      </c>
      <c r="V143" s="273">
        <v>12</v>
      </c>
      <c r="W143" s="274">
        <v>9</v>
      </c>
      <c r="X143" s="275">
        <v>10</v>
      </c>
      <c r="Y143" s="273">
        <v>85</v>
      </c>
      <c r="Z143" s="274">
        <v>162</v>
      </c>
      <c r="AA143" s="275">
        <v>247</v>
      </c>
      <c r="AB143" s="273">
        <v>12</v>
      </c>
      <c r="AC143" s="274">
        <v>9</v>
      </c>
      <c r="AD143" s="275">
        <v>10</v>
      </c>
      <c r="AE143" s="273">
        <v>85</v>
      </c>
      <c r="AF143" s="274">
        <v>162</v>
      </c>
      <c r="AG143" s="275">
        <v>247</v>
      </c>
      <c r="AH143" s="273">
        <v>26.1</v>
      </c>
      <c r="AI143" s="274">
        <v>25.7</v>
      </c>
      <c r="AJ143" s="275">
        <v>25.8</v>
      </c>
      <c r="AK143" s="273">
        <v>85</v>
      </c>
      <c r="AL143" s="274">
        <v>162</v>
      </c>
      <c r="AM143" s="275">
        <v>247</v>
      </c>
      <c r="AN143" s="273">
        <v>20</v>
      </c>
      <c r="AO143" s="274">
        <v>7</v>
      </c>
      <c r="AP143" s="275">
        <v>11</v>
      </c>
      <c r="AQ143" s="273">
        <v>66</v>
      </c>
      <c r="AR143" s="274">
        <v>164</v>
      </c>
      <c r="AS143" s="275">
        <v>230</v>
      </c>
      <c r="AT143" s="273">
        <v>21</v>
      </c>
      <c r="AU143" s="274">
        <v>10</v>
      </c>
      <c r="AV143" s="275">
        <v>13</v>
      </c>
      <c r="AW143" s="273">
        <v>66</v>
      </c>
      <c r="AX143" s="274">
        <v>164</v>
      </c>
      <c r="AY143" s="275">
        <v>230</v>
      </c>
      <c r="AZ143" s="273">
        <v>26.8</v>
      </c>
      <c r="BA143" s="274">
        <v>23.9</v>
      </c>
      <c r="BB143" s="275">
        <v>24.7</v>
      </c>
      <c r="BC143" s="273">
        <v>66</v>
      </c>
      <c r="BD143" s="274">
        <v>164</v>
      </c>
      <c r="BE143" s="275">
        <v>230</v>
      </c>
      <c r="BF143" s="273">
        <v>15</v>
      </c>
      <c r="BG143" s="274">
        <v>8</v>
      </c>
      <c r="BH143" s="275">
        <v>10</v>
      </c>
      <c r="BI143" s="273">
        <v>151</v>
      </c>
      <c r="BJ143" s="274">
        <v>326</v>
      </c>
      <c r="BK143" s="275">
        <v>477</v>
      </c>
      <c r="BL143" s="273">
        <v>16</v>
      </c>
      <c r="BM143" s="274">
        <v>10</v>
      </c>
      <c r="BN143" s="275">
        <v>12</v>
      </c>
      <c r="BO143" s="273">
        <v>151</v>
      </c>
      <c r="BP143" s="274">
        <v>326</v>
      </c>
      <c r="BQ143" s="275">
        <v>477</v>
      </c>
      <c r="BR143" s="273">
        <v>26.4</v>
      </c>
      <c r="BS143" s="274">
        <v>24.8</v>
      </c>
      <c r="BT143" s="275">
        <v>25.3</v>
      </c>
      <c r="BU143" s="273">
        <v>151</v>
      </c>
      <c r="BV143" s="274">
        <v>326</v>
      </c>
      <c r="BW143" s="275">
        <v>477</v>
      </c>
      <c r="BX143" s="273" t="s">
        <v>197</v>
      </c>
      <c r="BY143" s="274" t="s">
        <v>197</v>
      </c>
      <c r="BZ143" s="275" t="s">
        <v>197</v>
      </c>
      <c r="CA143" s="273">
        <v>16</v>
      </c>
      <c r="CB143" s="274">
        <v>60</v>
      </c>
      <c r="CC143" s="275">
        <v>76</v>
      </c>
      <c r="CD143" s="273" t="s">
        <v>197</v>
      </c>
      <c r="CE143" s="274" t="s">
        <v>197</v>
      </c>
      <c r="CF143" s="275" t="s">
        <v>197</v>
      </c>
      <c r="CG143" s="273">
        <v>16</v>
      </c>
      <c r="CH143" s="274">
        <v>60</v>
      </c>
      <c r="CI143" s="275">
        <v>76</v>
      </c>
      <c r="CJ143" s="273">
        <v>22.4</v>
      </c>
      <c r="CK143" s="274">
        <v>20.3</v>
      </c>
      <c r="CL143" s="275">
        <v>20.7</v>
      </c>
      <c r="CM143" s="273">
        <v>16</v>
      </c>
      <c r="CN143" s="274">
        <v>60</v>
      </c>
      <c r="CO143" s="275">
        <v>76</v>
      </c>
      <c r="CP143" s="273">
        <v>58</v>
      </c>
      <c r="CQ143" s="274">
        <v>41</v>
      </c>
      <c r="CR143" s="275">
        <v>50</v>
      </c>
      <c r="CS143" s="273">
        <v>3386</v>
      </c>
      <c r="CT143" s="274">
        <v>3404</v>
      </c>
      <c r="CU143" s="275">
        <v>6790</v>
      </c>
      <c r="CV143" s="273">
        <v>60</v>
      </c>
      <c r="CW143" s="274">
        <v>44</v>
      </c>
      <c r="CX143" s="275">
        <v>52</v>
      </c>
      <c r="CY143" s="273">
        <v>3386</v>
      </c>
      <c r="CZ143" s="274">
        <v>3404</v>
      </c>
      <c r="DA143" s="275">
        <v>6790</v>
      </c>
      <c r="DB143" s="273">
        <v>35.200000000000003</v>
      </c>
      <c r="DC143" s="274">
        <v>32.6</v>
      </c>
      <c r="DD143" s="275">
        <v>33.9</v>
      </c>
      <c r="DE143" s="273">
        <v>3386</v>
      </c>
      <c r="DF143" s="274">
        <v>3404</v>
      </c>
      <c r="DG143" s="275">
        <v>6790</v>
      </c>
    </row>
    <row r="144" spans="1:111" x14ac:dyDescent="0.35">
      <c r="A144" t="s">
        <v>132</v>
      </c>
      <c r="B144" t="s">
        <v>377</v>
      </c>
      <c r="C144" t="s">
        <v>372</v>
      </c>
      <c r="D144" s="273">
        <v>68</v>
      </c>
      <c r="E144" s="274">
        <v>53</v>
      </c>
      <c r="F144" s="275">
        <v>61</v>
      </c>
      <c r="G144" s="273">
        <v>6896</v>
      </c>
      <c r="H144" s="274">
        <v>6668</v>
      </c>
      <c r="I144" s="275">
        <v>13564</v>
      </c>
      <c r="J144" s="273">
        <v>70</v>
      </c>
      <c r="K144" s="274">
        <v>56</v>
      </c>
      <c r="L144" s="275">
        <v>63</v>
      </c>
      <c r="M144" s="273">
        <v>6896</v>
      </c>
      <c r="N144" s="274">
        <v>6668</v>
      </c>
      <c r="O144" s="275">
        <v>13564</v>
      </c>
      <c r="P144" s="273">
        <v>36</v>
      </c>
      <c r="Q144" s="274">
        <v>34.1</v>
      </c>
      <c r="R144" s="275">
        <v>35.1</v>
      </c>
      <c r="S144" s="273">
        <v>6896</v>
      </c>
      <c r="T144" s="274">
        <v>6668</v>
      </c>
      <c r="U144" s="275">
        <v>13564</v>
      </c>
      <c r="V144" s="273">
        <v>24</v>
      </c>
      <c r="W144" s="274">
        <v>16</v>
      </c>
      <c r="X144" s="275">
        <v>18</v>
      </c>
      <c r="Y144" s="273">
        <v>189</v>
      </c>
      <c r="Z144" s="274">
        <v>434</v>
      </c>
      <c r="AA144" s="275">
        <v>623</v>
      </c>
      <c r="AB144" s="273">
        <v>25</v>
      </c>
      <c r="AC144" s="274">
        <v>17</v>
      </c>
      <c r="AD144" s="275">
        <v>19</v>
      </c>
      <c r="AE144" s="273">
        <v>189</v>
      </c>
      <c r="AF144" s="274">
        <v>434</v>
      </c>
      <c r="AG144" s="275">
        <v>623</v>
      </c>
      <c r="AH144" s="273">
        <v>28.8</v>
      </c>
      <c r="AI144" s="274">
        <v>27.2</v>
      </c>
      <c r="AJ144" s="275">
        <v>27.7</v>
      </c>
      <c r="AK144" s="273">
        <v>189</v>
      </c>
      <c r="AL144" s="274">
        <v>434</v>
      </c>
      <c r="AM144" s="275">
        <v>623</v>
      </c>
      <c r="AN144" s="273">
        <v>18</v>
      </c>
      <c r="AO144" s="274">
        <v>13</v>
      </c>
      <c r="AP144" s="275">
        <v>14</v>
      </c>
      <c r="AQ144" s="273">
        <v>104</v>
      </c>
      <c r="AR144" s="274">
        <v>317</v>
      </c>
      <c r="AS144" s="275">
        <v>421</v>
      </c>
      <c r="AT144" s="273">
        <v>18</v>
      </c>
      <c r="AU144" s="274">
        <v>14</v>
      </c>
      <c r="AV144" s="275">
        <v>15</v>
      </c>
      <c r="AW144" s="273">
        <v>104</v>
      </c>
      <c r="AX144" s="274">
        <v>317</v>
      </c>
      <c r="AY144" s="275">
        <v>421</v>
      </c>
      <c r="AZ144" s="273">
        <v>27.7</v>
      </c>
      <c r="BA144" s="274">
        <v>26.3</v>
      </c>
      <c r="BB144" s="275">
        <v>26.6</v>
      </c>
      <c r="BC144" s="273">
        <v>104</v>
      </c>
      <c r="BD144" s="274">
        <v>317</v>
      </c>
      <c r="BE144" s="275">
        <v>421</v>
      </c>
      <c r="BF144" s="273">
        <v>22</v>
      </c>
      <c r="BG144" s="274">
        <v>15</v>
      </c>
      <c r="BH144" s="275">
        <v>17</v>
      </c>
      <c r="BI144" s="273">
        <v>293</v>
      </c>
      <c r="BJ144" s="274">
        <v>751</v>
      </c>
      <c r="BK144" s="275">
        <v>1044</v>
      </c>
      <c r="BL144" s="273">
        <v>23</v>
      </c>
      <c r="BM144" s="274">
        <v>16</v>
      </c>
      <c r="BN144" s="275">
        <v>18</v>
      </c>
      <c r="BO144" s="273">
        <v>293</v>
      </c>
      <c r="BP144" s="274">
        <v>751</v>
      </c>
      <c r="BQ144" s="275">
        <v>1044</v>
      </c>
      <c r="BR144" s="273">
        <v>28.4</v>
      </c>
      <c r="BS144" s="274">
        <v>26.8</v>
      </c>
      <c r="BT144" s="275">
        <v>27.3</v>
      </c>
      <c r="BU144" s="273">
        <v>293</v>
      </c>
      <c r="BV144" s="274">
        <v>751</v>
      </c>
      <c r="BW144" s="275">
        <v>1044</v>
      </c>
      <c r="BX144" s="273" t="s">
        <v>197</v>
      </c>
      <c r="BY144" s="274" t="s">
        <v>197</v>
      </c>
      <c r="BZ144" s="275">
        <v>3</v>
      </c>
      <c r="CA144" s="273">
        <v>51</v>
      </c>
      <c r="CB144" s="274">
        <v>146</v>
      </c>
      <c r="CC144" s="275">
        <v>197</v>
      </c>
      <c r="CD144" s="273">
        <v>8</v>
      </c>
      <c r="CE144" s="274">
        <v>3</v>
      </c>
      <c r="CF144" s="275">
        <v>4</v>
      </c>
      <c r="CG144" s="273">
        <v>51</v>
      </c>
      <c r="CH144" s="274">
        <v>146</v>
      </c>
      <c r="CI144" s="275">
        <v>197</v>
      </c>
      <c r="CJ144" s="273">
        <v>21.9</v>
      </c>
      <c r="CK144" s="274">
        <v>20.8</v>
      </c>
      <c r="CL144" s="275">
        <v>21.1</v>
      </c>
      <c r="CM144" s="273">
        <v>51</v>
      </c>
      <c r="CN144" s="274">
        <v>146</v>
      </c>
      <c r="CO144" s="275">
        <v>197</v>
      </c>
      <c r="CP144" s="273">
        <v>66</v>
      </c>
      <c r="CQ144" s="274">
        <v>48</v>
      </c>
      <c r="CR144" s="275">
        <v>57</v>
      </c>
      <c r="CS144" s="273">
        <v>7358</v>
      </c>
      <c r="CT144" s="274">
        <v>7710</v>
      </c>
      <c r="CU144" s="275">
        <v>15068</v>
      </c>
      <c r="CV144" s="273">
        <v>67</v>
      </c>
      <c r="CW144" s="274">
        <v>51</v>
      </c>
      <c r="CX144" s="275">
        <v>59</v>
      </c>
      <c r="CY144" s="273">
        <v>7358</v>
      </c>
      <c r="CZ144" s="274">
        <v>7710</v>
      </c>
      <c r="DA144" s="275">
        <v>15068</v>
      </c>
      <c r="DB144" s="273">
        <v>35.6</v>
      </c>
      <c r="DC144" s="274">
        <v>33.1</v>
      </c>
      <c r="DD144" s="275">
        <v>34.299999999999997</v>
      </c>
      <c r="DE144" s="273">
        <v>7358</v>
      </c>
      <c r="DF144" s="274">
        <v>7710</v>
      </c>
      <c r="DG144" s="275">
        <v>15068</v>
      </c>
    </row>
    <row r="145" spans="1:111" x14ac:dyDescent="0.35">
      <c r="A145" t="s">
        <v>84</v>
      </c>
      <c r="B145" t="s">
        <v>329</v>
      </c>
      <c r="C145" t="s">
        <v>324</v>
      </c>
      <c r="D145" s="273">
        <v>71</v>
      </c>
      <c r="E145" s="274">
        <v>56</v>
      </c>
      <c r="F145" s="275">
        <v>64</v>
      </c>
      <c r="G145" s="273">
        <v>6517</v>
      </c>
      <c r="H145" s="274">
        <v>6372</v>
      </c>
      <c r="I145" s="275">
        <v>12889</v>
      </c>
      <c r="J145" s="273">
        <v>73</v>
      </c>
      <c r="K145" s="274">
        <v>59</v>
      </c>
      <c r="L145" s="275">
        <v>66</v>
      </c>
      <c r="M145" s="273">
        <v>6517</v>
      </c>
      <c r="N145" s="274">
        <v>6372</v>
      </c>
      <c r="O145" s="275">
        <v>12889</v>
      </c>
      <c r="P145" s="273">
        <v>36.200000000000003</v>
      </c>
      <c r="Q145" s="274">
        <v>34.200000000000003</v>
      </c>
      <c r="R145" s="275">
        <v>35.200000000000003</v>
      </c>
      <c r="S145" s="273">
        <v>6517</v>
      </c>
      <c r="T145" s="274">
        <v>6372</v>
      </c>
      <c r="U145" s="275">
        <v>12889</v>
      </c>
      <c r="V145" s="273">
        <v>30</v>
      </c>
      <c r="W145" s="274">
        <v>19</v>
      </c>
      <c r="X145" s="275">
        <v>22</v>
      </c>
      <c r="Y145" s="273">
        <v>167</v>
      </c>
      <c r="Z145" s="274">
        <v>328</v>
      </c>
      <c r="AA145" s="275">
        <v>495</v>
      </c>
      <c r="AB145" s="273">
        <v>31</v>
      </c>
      <c r="AC145" s="274">
        <v>19</v>
      </c>
      <c r="AD145" s="275">
        <v>23</v>
      </c>
      <c r="AE145" s="273">
        <v>167</v>
      </c>
      <c r="AF145" s="274">
        <v>328</v>
      </c>
      <c r="AG145" s="275">
        <v>495</v>
      </c>
      <c r="AH145" s="273">
        <v>29.3</v>
      </c>
      <c r="AI145" s="274">
        <v>27.6</v>
      </c>
      <c r="AJ145" s="275">
        <v>28.2</v>
      </c>
      <c r="AK145" s="273">
        <v>167</v>
      </c>
      <c r="AL145" s="274">
        <v>328</v>
      </c>
      <c r="AM145" s="275">
        <v>495</v>
      </c>
      <c r="AN145" s="273">
        <v>31</v>
      </c>
      <c r="AO145" s="274">
        <v>16</v>
      </c>
      <c r="AP145" s="275">
        <v>20</v>
      </c>
      <c r="AQ145" s="273">
        <v>199</v>
      </c>
      <c r="AR145" s="274">
        <v>535</v>
      </c>
      <c r="AS145" s="275">
        <v>734</v>
      </c>
      <c r="AT145" s="273">
        <v>32</v>
      </c>
      <c r="AU145" s="274">
        <v>17</v>
      </c>
      <c r="AV145" s="275">
        <v>21</v>
      </c>
      <c r="AW145" s="273">
        <v>199</v>
      </c>
      <c r="AX145" s="274">
        <v>535</v>
      </c>
      <c r="AY145" s="275">
        <v>734</v>
      </c>
      <c r="AZ145" s="273">
        <v>28.4</v>
      </c>
      <c r="BA145" s="274">
        <v>26.6</v>
      </c>
      <c r="BB145" s="275">
        <v>27.1</v>
      </c>
      <c r="BC145" s="273">
        <v>199</v>
      </c>
      <c r="BD145" s="274">
        <v>535</v>
      </c>
      <c r="BE145" s="275">
        <v>734</v>
      </c>
      <c r="BF145" s="273">
        <v>31</v>
      </c>
      <c r="BG145" s="274">
        <v>17</v>
      </c>
      <c r="BH145" s="275">
        <v>21</v>
      </c>
      <c r="BI145" s="273">
        <v>366</v>
      </c>
      <c r="BJ145" s="274">
        <v>863</v>
      </c>
      <c r="BK145" s="275">
        <v>1229</v>
      </c>
      <c r="BL145" s="273">
        <v>32</v>
      </c>
      <c r="BM145" s="274">
        <v>18</v>
      </c>
      <c r="BN145" s="275">
        <v>22</v>
      </c>
      <c r="BO145" s="273">
        <v>366</v>
      </c>
      <c r="BP145" s="274">
        <v>863</v>
      </c>
      <c r="BQ145" s="275">
        <v>1229</v>
      </c>
      <c r="BR145" s="273">
        <v>28.8</v>
      </c>
      <c r="BS145" s="274">
        <v>27</v>
      </c>
      <c r="BT145" s="275">
        <v>27.5</v>
      </c>
      <c r="BU145" s="273">
        <v>366</v>
      </c>
      <c r="BV145" s="274">
        <v>863</v>
      </c>
      <c r="BW145" s="275">
        <v>1229</v>
      </c>
      <c r="BX145" s="273" t="s">
        <v>197</v>
      </c>
      <c r="BY145" s="274" t="s">
        <v>197</v>
      </c>
      <c r="BZ145" s="275" t="s">
        <v>197</v>
      </c>
      <c r="CA145" s="273">
        <v>51</v>
      </c>
      <c r="CB145" s="274">
        <v>71</v>
      </c>
      <c r="CC145" s="275">
        <v>122</v>
      </c>
      <c r="CD145" s="273" t="s">
        <v>197</v>
      </c>
      <c r="CE145" s="274" t="s">
        <v>197</v>
      </c>
      <c r="CF145" s="275" t="s">
        <v>197</v>
      </c>
      <c r="CG145" s="273">
        <v>51</v>
      </c>
      <c r="CH145" s="274">
        <v>71</v>
      </c>
      <c r="CI145" s="275">
        <v>122</v>
      </c>
      <c r="CJ145" s="273">
        <v>18.899999999999999</v>
      </c>
      <c r="CK145" s="274">
        <v>18.600000000000001</v>
      </c>
      <c r="CL145" s="275">
        <v>18.7</v>
      </c>
      <c r="CM145" s="273">
        <v>51</v>
      </c>
      <c r="CN145" s="274">
        <v>71</v>
      </c>
      <c r="CO145" s="275">
        <v>122</v>
      </c>
      <c r="CP145" s="273">
        <v>68</v>
      </c>
      <c r="CQ145" s="274">
        <v>51</v>
      </c>
      <c r="CR145" s="275">
        <v>59</v>
      </c>
      <c r="CS145" s="273">
        <v>7004</v>
      </c>
      <c r="CT145" s="274">
        <v>7363</v>
      </c>
      <c r="CU145" s="275">
        <v>14367</v>
      </c>
      <c r="CV145" s="273">
        <v>70</v>
      </c>
      <c r="CW145" s="274">
        <v>53</v>
      </c>
      <c r="CX145" s="275">
        <v>61</v>
      </c>
      <c r="CY145" s="273">
        <v>7004</v>
      </c>
      <c r="CZ145" s="274">
        <v>7363</v>
      </c>
      <c r="DA145" s="275">
        <v>14367</v>
      </c>
      <c r="DB145" s="273">
        <v>35.6</v>
      </c>
      <c r="DC145" s="274">
        <v>33.200000000000003</v>
      </c>
      <c r="DD145" s="275">
        <v>34.4</v>
      </c>
      <c r="DE145" s="273">
        <v>7004</v>
      </c>
      <c r="DF145" s="274">
        <v>7363</v>
      </c>
      <c r="DG145" s="275">
        <v>14367</v>
      </c>
    </row>
    <row r="146" spans="1:111" x14ac:dyDescent="0.35">
      <c r="A146" t="s">
        <v>134</v>
      </c>
      <c r="B146" t="s">
        <v>379</v>
      </c>
      <c r="C146" t="s">
        <v>372</v>
      </c>
      <c r="D146" s="273">
        <v>75</v>
      </c>
      <c r="E146" s="274">
        <v>60</v>
      </c>
      <c r="F146" s="275">
        <v>68</v>
      </c>
      <c r="G146" s="273">
        <v>7629</v>
      </c>
      <c r="H146" s="274">
        <v>7139</v>
      </c>
      <c r="I146" s="275">
        <v>14768</v>
      </c>
      <c r="J146" s="273">
        <v>76</v>
      </c>
      <c r="K146" s="274">
        <v>62</v>
      </c>
      <c r="L146" s="275">
        <v>70</v>
      </c>
      <c r="M146" s="273">
        <v>7629</v>
      </c>
      <c r="N146" s="274">
        <v>7139</v>
      </c>
      <c r="O146" s="275">
        <v>14768</v>
      </c>
      <c r="P146" s="273">
        <v>37.299999999999997</v>
      </c>
      <c r="Q146" s="274">
        <v>35.5</v>
      </c>
      <c r="R146" s="275">
        <v>36.4</v>
      </c>
      <c r="S146" s="273">
        <v>7629</v>
      </c>
      <c r="T146" s="274">
        <v>7139</v>
      </c>
      <c r="U146" s="275">
        <v>14768</v>
      </c>
      <c r="V146" s="273">
        <v>34</v>
      </c>
      <c r="W146" s="274">
        <v>29</v>
      </c>
      <c r="X146" s="275">
        <v>31</v>
      </c>
      <c r="Y146" s="273">
        <v>428</v>
      </c>
      <c r="Z146" s="274">
        <v>677</v>
      </c>
      <c r="AA146" s="275">
        <v>1105</v>
      </c>
      <c r="AB146" s="273">
        <v>35</v>
      </c>
      <c r="AC146" s="274">
        <v>30</v>
      </c>
      <c r="AD146" s="275">
        <v>32</v>
      </c>
      <c r="AE146" s="273">
        <v>428</v>
      </c>
      <c r="AF146" s="274">
        <v>677</v>
      </c>
      <c r="AG146" s="275">
        <v>1105</v>
      </c>
      <c r="AH146" s="273">
        <v>31.5</v>
      </c>
      <c r="AI146" s="274">
        <v>30.7</v>
      </c>
      <c r="AJ146" s="275">
        <v>31</v>
      </c>
      <c r="AK146" s="273">
        <v>428</v>
      </c>
      <c r="AL146" s="274">
        <v>677</v>
      </c>
      <c r="AM146" s="275">
        <v>1105</v>
      </c>
      <c r="AN146" s="273">
        <v>29</v>
      </c>
      <c r="AO146" s="274">
        <v>21</v>
      </c>
      <c r="AP146" s="275">
        <v>23</v>
      </c>
      <c r="AQ146" s="273">
        <v>248</v>
      </c>
      <c r="AR146" s="274">
        <v>626</v>
      </c>
      <c r="AS146" s="275">
        <v>874</v>
      </c>
      <c r="AT146" s="273">
        <v>29</v>
      </c>
      <c r="AU146" s="274">
        <v>22</v>
      </c>
      <c r="AV146" s="275">
        <v>24</v>
      </c>
      <c r="AW146" s="273">
        <v>248</v>
      </c>
      <c r="AX146" s="274">
        <v>626</v>
      </c>
      <c r="AY146" s="275">
        <v>874</v>
      </c>
      <c r="AZ146" s="273">
        <v>29</v>
      </c>
      <c r="BA146" s="274">
        <v>27.6</v>
      </c>
      <c r="BB146" s="275">
        <v>28</v>
      </c>
      <c r="BC146" s="273">
        <v>248</v>
      </c>
      <c r="BD146" s="274">
        <v>626</v>
      </c>
      <c r="BE146" s="275">
        <v>874</v>
      </c>
      <c r="BF146" s="273">
        <v>33</v>
      </c>
      <c r="BG146" s="274">
        <v>25</v>
      </c>
      <c r="BH146" s="275">
        <v>28</v>
      </c>
      <c r="BI146" s="273">
        <v>676</v>
      </c>
      <c r="BJ146" s="274">
        <v>1303</v>
      </c>
      <c r="BK146" s="275">
        <v>1979</v>
      </c>
      <c r="BL146" s="273">
        <v>33</v>
      </c>
      <c r="BM146" s="274">
        <v>26</v>
      </c>
      <c r="BN146" s="275">
        <v>28</v>
      </c>
      <c r="BO146" s="273">
        <v>676</v>
      </c>
      <c r="BP146" s="274">
        <v>1303</v>
      </c>
      <c r="BQ146" s="275">
        <v>1979</v>
      </c>
      <c r="BR146" s="273">
        <v>30.6</v>
      </c>
      <c r="BS146" s="274">
        <v>29.2</v>
      </c>
      <c r="BT146" s="275">
        <v>29.7</v>
      </c>
      <c r="BU146" s="273">
        <v>676</v>
      </c>
      <c r="BV146" s="274">
        <v>1303</v>
      </c>
      <c r="BW146" s="275">
        <v>1979</v>
      </c>
      <c r="BX146" s="273" t="s">
        <v>197</v>
      </c>
      <c r="BY146" s="274" t="s">
        <v>197</v>
      </c>
      <c r="BZ146" s="275">
        <v>2</v>
      </c>
      <c r="CA146" s="273">
        <v>51</v>
      </c>
      <c r="CB146" s="274">
        <v>155</v>
      </c>
      <c r="CC146" s="275">
        <v>206</v>
      </c>
      <c r="CD146" s="273" t="s">
        <v>197</v>
      </c>
      <c r="CE146" s="274" t="s">
        <v>197</v>
      </c>
      <c r="CF146" s="275">
        <v>2</v>
      </c>
      <c r="CG146" s="273">
        <v>51</v>
      </c>
      <c r="CH146" s="274">
        <v>155</v>
      </c>
      <c r="CI146" s="275">
        <v>206</v>
      </c>
      <c r="CJ146" s="273">
        <v>19.3</v>
      </c>
      <c r="CK146" s="274">
        <v>20.3</v>
      </c>
      <c r="CL146" s="275">
        <v>20</v>
      </c>
      <c r="CM146" s="273">
        <v>51</v>
      </c>
      <c r="CN146" s="274">
        <v>155</v>
      </c>
      <c r="CO146" s="275">
        <v>206</v>
      </c>
      <c r="CP146" s="273">
        <v>71</v>
      </c>
      <c r="CQ146" s="274">
        <v>53</v>
      </c>
      <c r="CR146" s="275">
        <v>62</v>
      </c>
      <c r="CS146" s="273">
        <v>8540</v>
      </c>
      <c r="CT146" s="274">
        <v>8778</v>
      </c>
      <c r="CU146" s="275">
        <v>17318</v>
      </c>
      <c r="CV146" s="273">
        <v>72</v>
      </c>
      <c r="CW146" s="274">
        <v>55</v>
      </c>
      <c r="CX146" s="275">
        <v>63</v>
      </c>
      <c r="CY146" s="273">
        <v>8540</v>
      </c>
      <c r="CZ146" s="274">
        <v>8778</v>
      </c>
      <c r="DA146" s="275">
        <v>17318</v>
      </c>
      <c r="DB146" s="273">
        <v>36.6</v>
      </c>
      <c r="DC146" s="274">
        <v>34.200000000000003</v>
      </c>
      <c r="DD146" s="275">
        <v>35.4</v>
      </c>
      <c r="DE146" s="273">
        <v>8540</v>
      </c>
      <c r="DF146" s="274">
        <v>8778</v>
      </c>
      <c r="DG146" s="275">
        <v>17318</v>
      </c>
    </row>
    <row r="147" spans="1:111" x14ac:dyDescent="0.35">
      <c r="A147" t="s">
        <v>24</v>
      </c>
      <c r="B147" t="s">
        <v>270</v>
      </c>
      <c r="C147" t="s">
        <v>260</v>
      </c>
      <c r="D147" s="273">
        <v>68</v>
      </c>
      <c r="E147" s="274">
        <v>53</v>
      </c>
      <c r="F147" s="275">
        <v>60</v>
      </c>
      <c r="G147" s="273">
        <v>6287</v>
      </c>
      <c r="H147" s="274">
        <v>6364</v>
      </c>
      <c r="I147" s="275">
        <v>12651</v>
      </c>
      <c r="J147" s="273">
        <v>70</v>
      </c>
      <c r="K147" s="274">
        <v>56</v>
      </c>
      <c r="L147" s="275">
        <v>63</v>
      </c>
      <c r="M147" s="273">
        <v>6287</v>
      </c>
      <c r="N147" s="274">
        <v>6364</v>
      </c>
      <c r="O147" s="275">
        <v>12651</v>
      </c>
      <c r="P147" s="273">
        <v>35.9</v>
      </c>
      <c r="Q147" s="274">
        <v>33.9</v>
      </c>
      <c r="R147" s="275">
        <v>34.799999999999997</v>
      </c>
      <c r="S147" s="273">
        <v>6287</v>
      </c>
      <c r="T147" s="274">
        <v>6364</v>
      </c>
      <c r="U147" s="275">
        <v>12651</v>
      </c>
      <c r="V147" s="273">
        <v>15</v>
      </c>
      <c r="W147" s="274">
        <v>15</v>
      </c>
      <c r="X147" s="275">
        <v>15</v>
      </c>
      <c r="Y147" s="273">
        <v>168</v>
      </c>
      <c r="Z147" s="274">
        <v>326</v>
      </c>
      <c r="AA147" s="275">
        <v>494</v>
      </c>
      <c r="AB147" s="273">
        <v>16</v>
      </c>
      <c r="AC147" s="274">
        <v>16</v>
      </c>
      <c r="AD147" s="275">
        <v>16</v>
      </c>
      <c r="AE147" s="273">
        <v>168</v>
      </c>
      <c r="AF147" s="274">
        <v>326</v>
      </c>
      <c r="AG147" s="275">
        <v>494</v>
      </c>
      <c r="AH147" s="273">
        <v>25.8</v>
      </c>
      <c r="AI147" s="274">
        <v>26.4</v>
      </c>
      <c r="AJ147" s="275">
        <v>26.2</v>
      </c>
      <c r="AK147" s="273">
        <v>168</v>
      </c>
      <c r="AL147" s="274">
        <v>326</v>
      </c>
      <c r="AM147" s="275">
        <v>494</v>
      </c>
      <c r="AN147" s="273">
        <v>19</v>
      </c>
      <c r="AO147" s="274">
        <v>13</v>
      </c>
      <c r="AP147" s="275">
        <v>15</v>
      </c>
      <c r="AQ147" s="273">
        <v>140</v>
      </c>
      <c r="AR147" s="274">
        <v>310</v>
      </c>
      <c r="AS147" s="275">
        <v>450</v>
      </c>
      <c r="AT147" s="273">
        <v>20</v>
      </c>
      <c r="AU147" s="274">
        <v>14</v>
      </c>
      <c r="AV147" s="275">
        <v>16</v>
      </c>
      <c r="AW147" s="273">
        <v>140</v>
      </c>
      <c r="AX147" s="274">
        <v>310</v>
      </c>
      <c r="AY147" s="275">
        <v>450</v>
      </c>
      <c r="AZ147" s="273">
        <v>25.6</v>
      </c>
      <c r="BA147" s="274">
        <v>24.8</v>
      </c>
      <c r="BB147" s="275">
        <v>25.1</v>
      </c>
      <c r="BC147" s="273">
        <v>140</v>
      </c>
      <c r="BD147" s="274">
        <v>310</v>
      </c>
      <c r="BE147" s="275">
        <v>450</v>
      </c>
      <c r="BF147" s="273">
        <v>17</v>
      </c>
      <c r="BG147" s="274">
        <v>14</v>
      </c>
      <c r="BH147" s="275">
        <v>15</v>
      </c>
      <c r="BI147" s="273">
        <v>308</v>
      </c>
      <c r="BJ147" s="274">
        <v>636</v>
      </c>
      <c r="BK147" s="275">
        <v>944</v>
      </c>
      <c r="BL147" s="273">
        <v>18</v>
      </c>
      <c r="BM147" s="274">
        <v>15</v>
      </c>
      <c r="BN147" s="275">
        <v>16</v>
      </c>
      <c r="BO147" s="273">
        <v>308</v>
      </c>
      <c r="BP147" s="274">
        <v>636</v>
      </c>
      <c r="BQ147" s="275">
        <v>944</v>
      </c>
      <c r="BR147" s="273">
        <v>25.7</v>
      </c>
      <c r="BS147" s="274">
        <v>25.6</v>
      </c>
      <c r="BT147" s="275">
        <v>25.6</v>
      </c>
      <c r="BU147" s="273">
        <v>308</v>
      </c>
      <c r="BV147" s="274">
        <v>636</v>
      </c>
      <c r="BW147" s="275">
        <v>944</v>
      </c>
      <c r="BX147" s="273" t="s">
        <v>197</v>
      </c>
      <c r="BY147" s="274" t="s">
        <v>197</v>
      </c>
      <c r="BZ147" s="322" t="s">
        <v>197</v>
      </c>
      <c r="CA147" s="273">
        <v>49</v>
      </c>
      <c r="CB147" s="274">
        <v>125</v>
      </c>
      <c r="CC147" s="275">
        <v>174</v>
      </c>
      <c r="CD147" s="273" t="s">
        <v>197</v>
      </c>
      <c r="CE147" s="274" t="s">
        <v>197</v>
      </c>
      <c r="CF147" s="322" t="s">
        <v>197</v>
      </c>
      <c r="CG147" s="273">
        <v>49</v>
      </c>
      <c r="CH147" s="274">
        <v>125</v>
      </c>
      <c r="CI147" s="275">
        <v>174</v>
      </c>
      <c r="CJ147" s="273">
        <v>20.100000000000001</v>
      </c>
      <c r="CK147" s="274">
        <v>19.2</v>
      </c>
      <c r="CL147" s="275">
        <v>19.5</v>
      </c>
      <c r="CM147" s="273">
        <v>49</v>
      </c>
      <c r="CN147" s="274">
        <v>125</v>
      </c>
      <c r="CO147" s="275">
        <v>174</v>
      </c>
      <c r="CP147" s="273">
        <v>65</v>
      </c>
      <c r="CQ147" s="274">
        <v>48</v>
      </c>
      <c r="CR147" s="275">
        <v>56</v>
      </c>
      <c r="CS147" s="273">
        <v>6711</v>
      </c>
      <c r="CT147" s="274">
        <v>7193</v>
      </c>
      <c r="CU147" s="275">
        <v>13904</v>
      </c>
      <c r="CV147" s="273">
        <v>67</v>
      </c>
      <c r="CW147" s="274">
        <v>51</v>
      </c>
      <c r="CX147" s="275">
        <v>59</v>
      </c>
      <c r="CY147" s="273">
        <v>6711</v>
      </c>
      <c r="CZ147" s="274">
        <v>7193</v>
      </c>
      <c r="DA147" s="275">
        <v>13904</v>
      </c>
      <c r="DB147" s="273">
        <v>35.200000000000003</v>
      </c>
      <c r="DC147" s="274">
        <v>32.9</v>
      </c>
      <c r="DD147" s="275">
        <v>34</v>
      </c>
      <c r="DE147" s="273">
        <v>6711</v>
      </c>
      <c r="DF147" s="274">
        <v>7193</v>
      </c>
      <c r="DG147" s="275">
        <v>13904</v>
      </c>
    </row>
    <row r="148" spans="1:111" x14ac:dyDescent="0.35">
      <c r="A148" t="s">
        <v>58</v>
      </c>
      <c r="B148" t="s">
        <v>303</v>
      </c>
      <c r="C148" t="s">
        <v>299</v>
      </c>
      <c r="D148" s="273">
        <v>53</v>
      </c>
      <c r="E148" s="274">
        <v>39</v>
      </c>
      <c r="F148" s="275">
        <v>46</v>
      </c>
      <c r="G148" s="273">
        <v>3449</v>
      </c>
      <c r="H148" s="274">
        <v>3547</v>
      </c>
      <c r="I148" s="275">
        <v>6996</v>
      </c>
      <c r="J148" s="273">
        <v>55</v>
      </c>
      <c r="K148" s="274">
        <v>42</v>
      </c>
      <c r="L148" s="275">
        <v>49</v>
      </c>
      <c r="M148" s="273">
        <v>3449</v>
      </c>
      <c r="N148" s="274">
        <v>3547</v>
      </c>
      <c r="O148" s="275">
        <v>6996</v>
      </c>
      <c r="P148" s="273">
        <v>33.799999999999997</v>
      </c>
      <c r="Q148" s="274">
        <v>32</v>
      </c>
      <c r="R148" s="275">
        <v>32.9</v>
      </c>
      <c r="S148" s="273">
        <v>3449</v>
      </c>
      <c r="T148" s="274">
        <v>3547</v>
      </c>
      <c r="U148" s="275">
        <v>6996</v>
      </c>
      <c r="V148" s="273" t="s">
        <v>197</v>
      </c>
      <c r="W148" s="274" t="s">
        <v>197</v>
      </c>
      <c r="X148" s="275" t="s">
        <v>197</v>
      </c>
      <c r="Y148" s="273" t="s">
        <v>197</v>
      </c>
      <c r="Z148" s="274" t="s">
        <v>197</v>
      </c>
      <c r="AA148" s="275">
        <v>100</v>
      </c>
      <c r="AB148" s="273" t="s">
        <v>197</v>
      </c>
      <c r="AC148" s="274" t="s">
        <v>197</v>
      </c>
      <c r="AD148" s="275" t="s">
        <v>197</v>
      </c>
      <c r="AE148" s="273" t="s">
        <v>197</v>
      </c>
      <c r="AF148" s="274" t="s">
        <v>197</v>
      </c>
      <c r="AG148" s="275">
        <v>100</v>
      </c>
      <c r="AH148" s="273">
        <v>26.3</v>
      </c>
      <c r="AI148" s="274">
        <v>25.7</v>
      </c>
      <c r="AJ148" s="275">
        <v>25.9</v>
      </c>
      <c r="AK148" s="273" t="s">
        <v>197</v>
      </c>
      <c r="AL148" s="274" t="s">
        <v>197</v>
      </c>
      <c r="AM148" s="275">
        <v>100</v>
      </c>
      <c r="AN148" s="273" t="s">
        <v>197</v>
      </c>
      <c r="AO148" s="274" t="s">
        <v>197</v>
      </c>
      <c r="AP148" s="275" t="s">
        <v>197</v>
      </c>
      <c r="AQ148" s="273" t="s">
        <v>197</v>
      </c>
      <c r="AR148" s="274" t="s">
        <v>197</v>
      </c>
      <c r="AS148" s="275">
        <v>166</v>
      </c>
      <c r="AT148" s="273" t="s">
        <v>197</v>
      </c>
      <c r="AU148" s="274" t="s">
        <v>197</v>
      </c>
      <c r="AV148" s="275" t="s">
        <v>197</v>
      </c>
      <c r="AW148" s="273" t="s">
        <v>197</v>
      </c>
      <c r="AX148" s="274" t="s">
        <v>197</v>
      </c>
      <c r="AY148" s="275">
        <v>166</v>
      </c>
      <c r="AZ148" s="273">
        <v>26.2</v>
      </c>
      <c r="BA148" s="274">
        <v>24.1</v>
      </c>
      <c r="BB148" s="275">
        <v>24.5</v>
      </c>
      <c r="BC148" s="273" t="s">
        <v>197</v>
      </c>
      <c r="BD148" s="274" t="s">
        <v>197</v>
      </c>
      <c r="BE148" s="275">
        <v>166</v>
      </c>
      <c r="BF148" s="273">
        <v>16</v>
      </c>
      <c r="BG148" s="274">
        <v>11</v>
      </c>
      <c r="BH148" s="275">
        <v>12</v>
      </c>
      <c r="BI148" s="273">
        <v>68</v>
      </c>
      <c r="BJ148" s="274">
        <v>198</v>
      </c>
      <c r="BK148" s="275">
        <v>266</v>
      </c>
      <c r="BL148" s="273">
        <v>16</v>
      </c>
      <c r="BM148" s="274">
        <v>13</v>
      </c>
      <c r="BN148" s="275">
        <v>14</v>
      </c>
      <c r="BO148" s="273">
        <v>68</v>
      </c>
      <c r="BP148" s="274">
        <v>198</v>
      </c>
      <c r="BQ148" s="275">
        <v>266</v>
      </c>
      <c r="BR148" s="273">
        <v>26.3</v>
      </c>
      <c r="BS148" s="274">
        <v>24.6</v>
      </c>
      <c r="BT148" s="275">
        <v>25.1</v>
      </c>
      <c r="BU148" s="273">
        <v>68</v>
      </c>
      <c r="BV148" s="274">
        <v>198</v>
      </c>
      <c r="BW148" s="275">
        <v>266</v>
      </c>
      <c r="BX148" s="273" t="s">
        <v>197</v>
      </c>
      <c r="BY148" s="274" t="s">
        <v>197</v>
      </c>
      <c r="BZ148" s="275" t="s">
        <v>197</v>
      </c>
      <c r="CA148" s="273">
        <v>35</v>
      </c>
      <c r="CB148" s="274">
        <v>75</v>
      </c>
      <c r="CC148" s="275">
        <v>110</v>
      </c>
      <c r="CD148" s="273" t="s">
        <v>197</v>
      </c>
      <c r="CE148" s="274" t="s">
        <v>197</v>
      </c>
      <c r="CF148" s="275" t="s">
        <v>197</v>
      </c>
      <c r="CG148" s="273">
        <v>35</v>
      </c>
      <c r="CH148" s="274">
        <v>75</v>
      </c>
      <c r="CI148" s="275">
        <v>110</v>
      </c>
      <c r="CJ148" s="273">
        <v>19.100000000000001</v>
      </c>
      <c r="CK148" s="274">
        <v>19.8</v>
      </c>
      <c r="CL148" s="275">
        <v>19.600000000000001</v>
      </c>
      <c r="CM148" s="273">
        <v>35</v>
      </c>
      <c r="CN148" s="274">
        <v>75</v>
      </c>
      <c r="CO148" s="275">
        <v>110</v>
      </c>
      <c r="CP148" s="273">
        <v>52</v>
      </c>
      <c r="CQ148" s="274">
        <v>36</v>
      </c>
      <c r="CR148" s="275">
        <v>44</v>
      </c>
      <c r="CS148" s="273">
        <v>3598</v>
      </c>
      <c r="CT148" s="274">
        <v>3874</v>
      </c>
      <c r="CU148" s="275">
        <v>7472</v>
      </c>
      <c r="CV148" s="273">
        <v>54</v>
      </c>
      <c r="CW148" s="274">
        <v>39</v>
      </c>
      <c r="CX148" s="275">
        <v>46</v>
      </c>
      <c r="CY148" s="273">
        <v>3598</v>
      </c>
      <c r="CZ148" s="274">
        <v>3874</v>
      </c>
      <c r="DA148" s="275">
        <v>7472</v>
      </c>
      <c r="DB148" s="273">
        <v>33.4</v>
      </c>
      <c r="DC148" s="274">
        <v>31.4</v>
      </c>
      <c r="DD148" s="275">
        <v>32.4</v>
      </c>
      <c r="DE148" s="273">
        <v>3598</v>
      </c>
      <c r="DF148" s="274">
        <v>3874</v>
      </c>
      <c r="DG148" s="275">
        <v>7472</v>
      </c>
    </row>
    <row r="149" spans="1:111" x14ac:dyDescent="0.35">
      <c r="A149" t="s">
        <v>59</v>
      </c>
      <c r="B149" t="s">
        <v>304</v>
      </c>
      <c r="C149" t="s">
        <v>299</v>
      </c>
      <c r="D149" s="273">
        <v>74</v>
      </c>
      <c r="E149" s="274">
        <v>58</v>
      </c>
      <c r="F149" s="275">
        <v>66</v>
      </c>
      <c r="G149" s="273">
        <v>3615</v>
      </c>
      <c r="H149" s="274">
        <v>3657</v>
      </c>
      <c r="I149" s="275">
        <v>7272</v>
      </c>
      <c r="J149" s="273">
        <v>77</v>
      </c>
      <c r="K149" s="274">
        <v>62</v>
      </c>
      <c r="L149" s="275">
        <v>70</v>
      </c>
      <c r="M149" s="273">
        <v>3615</v>
      </c>
      <c r="N149" s="274">
        <v>3657</v>
      </c>
      <c r="O149" s="275">
        <v>7272</v>
      </c>
      <c r="P149" s="273">
        <v>36.700000000000003</v>
      </c>
      <c r="Q149" s="274">
        <v>34.299999999999997</v>
      </c>
      <c r="R149" s="275">
        <v>35.5</v>
      </c>
      <c r="S149" s="273">
        <v>3615</v>
      </c>
      <c r="T149" s="274">
        <v>3657</v>
      </c>
      <c r="U149" s="275">
        <v>7272</v>
      </c>
      <c r="V149" s="273">
        <v>30</v>
      </c>
      <c r="W149" s="274">
        <v>15</v>
      </c>
      <c r="X149" s="275">
        <v>20</v>
      </c>
      <c r="Y149" s="273">
        <v>71</v>
      </c>
      <c r="Z149" s="274">
        <v>148</v>
      </c>
      <c r="AA149" s="275">
        <v>219</v>
      </c>
      <c r="AB149" s="273">
        <v>30</v>
      </c>
      <c r="AC149" s="274">
        <v>18</v>
      </c>
      <c r="AD149" s="275">
        <v>21</v>
      </c>
      <c r="AE149" s="273">
        <v>71</v>
      </c>
      <c r="AF149" s="274">
        <v>148</v>
      </c>
      <c r="AG149" s="275">
        <v>219</v>
      </c>
      <c r="AH149" s="273">
        <v>28.8</v>
      </c>
      <c r="AI149" s="274">
        <v>27</v>
      </c>
      <c r="AJ149" s="275">
        <v>27.6</v>
      </c>
      <c r="AK149" s="273">
        <v>71</v>
      </c>
      <c r="AL149" s="274">
        <v>148</v>
      </c>
      <c r="AM149" s="275">
        <v>219</v>
      </c>
      <c r="AN149" s="273">
        <v>30</v>
      </c>
      <c r="AO149" s="274">
        <v>23</v>
      </c>
      <c r="AP149" s="275">
        <v>24</v>
      </c>
      <c r="AQ149" s="273">
        <v>71</v>
      </c>
      <c r="AR149" s="274">
        <v>224</v>
      </c>
      <c r="AS149" s="275">
        <v>295</v>
      </c>
      <c r="AT149" s="273">
        <v>30</v>
      </c>
      <c r="AU149" s="274">
        <v>24</v>
      </c>
      <c r="AV149" s="275">
        <v>25</v>
      </c>
      <c r="AW149" s="273">
        <v>71</v>
      </c>
      <c r="AX149" s="274">
        <v>224</v>
      </c>
      <c r="AY149" s="275">
        <v>295</v>
      </c>
      <c r="AZ149" s="273">
        <v>27.4</v>
      </c>
      <c r="BA149" s="274">
        <v>26.8</v>
      </c>
      <c r="BB149" s="275">
        <v>26.9</v>
      </c>
      <c r="BC149" s="273">
        <v>71</v>
      </c>
      <c r="BD149" s="274">
        <v>224</v>
      </c>
      <c r="BE149" s="275">
        <v>295</v>
      </c>
      <c r="BF149" s="273">
        <v>30</v>
      </c>
      <c r="BG149" s="274">
        <v>20</v>
      </c>
      <c r="BH149" s="275">
        <v>22</v>
      </c>
      <c r="BI149" s="273">
        <v>142</v>
      </c>
      <c r="BJ149" s="274">
        <v>372</v>
      </c>
      <c r="BK149" s="275">
        <v>514</v>
      </c>
      <c r="BL149" s="273">
        <v>30</v>
      </c>
      <c r="BM149" s="274">
        <v>21</v>
      </c>
      <c r="BN149" s="275">
        <v>24</v>
      </c>
      <c r="BO149" s="273">
        <v>142</v>
      </c>
      <c r="BP149" s="274">
        <v>372</v>
      </c>
      <c r="BQ149" s="275">
        <v>514</v>
      </c>
      <c r="BR149" s="273">
        <v>28.1</v>
      </c>
      <c r="BS149" s="274">
        <v>26.8</v>
      </c>
      <c r="BT149" s="275">
        <v>27.2</v>
      </c>
      <c r="BU149" s="273">
        <v>142</v>
      </c>
      <c r="BV149" s="274">
        <v>372</v>
      </c>
      <c r="BW149" s="275">
        <v>514</v>
      </c>
      <c r="BX149" s="273" t="s">
        <v>197</v>
      </c>
      <c r="BY149" s="274" t="s">
        <v>197</v>
      </c>
      <c r="BZ149" s="275">
        <v>5</v>
      </c>
      <c r="CA149" s="273">
        <v>24</v>
      </c>
      <c r="CB149" s="274">
        <v>60</v>
      </c>
      <c r="CC149" s="275">
        <v>84</v>
      </c>
      <c r="CD149" s="273" t="s">
        <v>197</v>
      </c>
      <c r="CE149" s="274" t="s">
        <v>197</v>
      </c>
      <c r="CF149" s="275">
        <v>5</v>
      </c>
      <c r="CG149" s="273">
        <v>24</v>
      </c>
      <c r="CH149" s="274">
        <v>60</v>
      </c>
      <c r="CI149" s="275">
        <v>84</v>
      </c>
      <c r="CJ149" s="273">
        <v>19.3</v>
      </c>
      <c r="CK149" s="274">
        <v>19.899999999999999</v>
      </c>
      <c r="CL149" s="275">
        <v>19.7</v>
      </c>
      <c r="CM149" s="273">
        <v>24</v>
      </c>
      <c r="CN149" s="274">
        <v>60</v>
      </c>
      <c r="CO149" s="275">
        <v>84</v>
      </c>
      <c r="CP149" s="273">
        <v>72</v>
      </c>
      <c r="CQ149" s="274">
        <v>54</v>
      </c>
      <c r="CR149" s="275">
        <v>62</v>
      </c>
      <c r="CS149" s="273">
        <v>3834</v>
      </c>
      <c r="CT149" s="274">
        <v>4153</v>
      </c>
      <c r="CU149" s="275">
        <v>7987</v>
      </c>
      <c r="CV149" s="273">
        <v>74</v>
      </c>
      <c r="CW149" s="274">
        <v>57</v>
      </c>
      <c r="CX149" s="275">
        <v>65</v>
      </c>
      <c r="CY149" s="273">
        <v>3834</v>
      </c>
      <c r="CZ149" s="274">
        <v>4153</v>
      </c>
      <c r="DA149" s="275">
        <v>7987</v>
      </c>
      <c r="DB149" s="273">
        <v>36.200000000000003</v>
      </c>
      <c r="DC149" s="274">
        <v>33.4</v>
      </c>
      <c r="DD149" s="275">
        <v>34.700000000000003</v>
      </c>
      <c r="DE149" s="273">
        <v>3834</v>
      </c>
      <c r="DF149" s="274">
        <v>4153</v>
      </c>
      <c r="DG149" s="275">
        <v>7987</v>
      </c>
    </row>
    <row r="150" spans="1:111" x14ac:dyDescent="0.35">
      <c r="A150" t="s">
        <v>86</v>
      </c>
      <c r="B150" t="s">
        <v>331</v>
      </c>
      <c r="C150" t="s">
        <v>324</v>
      </c>
      <c r="D150" s="273">
        <v>54</v>
      </c>
      <c r="E150" s="274">
        <v>40</v>
      </c>
      <c r="F150" s="275">
        <v>47</v>
      </c>
      <c r="G150" s="273">
        <v>4056</v>
      </c>
      <c r="H150" s="274">
        <v>3886</v>
      </c>
      <c r="I150" s="275">
        <v>7942</v>
      </c>
      <c r="J150" s="273">
        <v>56</v>
      </c>
      <c r="K150" s="274">
        <v>43</v>
      </c>
      <c r="L150" s="275">
        <v>50</v>
      </c>
      <c r="M150" s="273">
        <v>4056</v>
      </c>
      <c r="N150" s="274">
        <v>3886</v>
      </c>
      <c r="O150" s="275">
        <v>7942</v>
      </c>
      <c r="P150" s="273">
        <v>33.6</v>
      </c>
      <c r="Q150" s="274">
        <v>31.8</v>
      </c>
      <c r="R150" s="275">
        <v>32.700000000000003</v>
      </c>
      <c r="S150" s="273">
        <v>4056</v>
      </c>
      <c r="T150" s="274">
        <v>3886</v>
      </c>
      <c r="U150" s="275">
        <v>7942</v>
      </c>
      <c r="V150" s="273">
        <v>24</v>
      </c>
      <c r="W150" s="274">
        <v>12</v>
      </c>
      <c r="X150" s="275">
        <v>16</v>
      </c>
      <c r="Y150" s="273">
        <v>93</v>
      </c>
      <c r="Z150" s="274">
        <v>205</v>
      </c>
      <c r="AA150" s="275">
        <v>298</v>
      </c>
      <c r="AB150" s="273">
        <v>24</v>
      </c>
      <c r="AC150" s="274">
        <v>13</v>
      </c>
      <c r="AD150" s="275">
        <v>16</v>
      </c>
      <c r="AE150" s="273">
        <v>93</v>
      </c>
      <c r="AF150" s="274">
        <v>205</v>
      </c>
      <c r="AG150" s="275">
        <v>298</v>
      </c>
      <c r="AH150" s="273">
        <v>27.3</v>
      </c>
      <c r="AI150" s="274">
        <v>26.4</v>
      </c>
      <c r="AJ150" s="275">
        <v>26.7</v>
      </c>
      <c r="AK150" s="273">
        <v>93</v>
      </c>
      <c r="AL150" s="274">
        <v>205</v>
      </c>
      <c r="AM150" s="275">
        <v>298</v>
      </c>
      <c r="AN150" s="273">
        <v>21</v>
      </c>
      <c r="AO150" s="274">
        <v>15</v>
      </c>
      <c r="AP150" s="275">
        <v>17</v>
      </c>
      <c r="AQ150" s="273">
        <v>195</v>
      </c>
      <c r="AR150" s="274">
        <v>479</v>
      </c>
      <c r="AS150" s="275">
        <v>674</v>
      </c>
      <c r="AT150" s="273">
        <v>22</v>
      </c>
      <c r="AU150" s="274">
        <v>16</v>
      </c>
      <c r="AV150" s="275">
        <v>18</v>
      </c>
      <c r="AW150" s="273">
        <v>195</v>
      </c>
      <c r="AX150" s="274">
        <v>479</v>
      </c>
      <c r="AY150" s="275">
        <v>674</v>
      </c>
      <c r="AZ150" s="273">
        <v>26.9</v>
      </c>
      <c r="BA150" s="274">
        <v>26.2</v>
      </c>
      <c r="BB150" s="275">
        <v>26.4</v>
      </c>
      <c r="BC150" s="273">
        <v>195</v>
      </c>
      <c r="BD150" s="274">
        <v>479</v>
      </c>
      <c r="BE150" s="275">
        <v>674</v>
      </c>
      <c r="BF150" s="273">
        <v>22</v>
      </c>
      <c r="BG150" s="274">
        <v>14</v>
      </c>
      <c r="BH150" s="275">
        <v>17</v>
      </c>
      <c r="BI150" s="273">
        <v>288</v>
      </c>
      <c r="BJ150" s="274">
        <v>684</v>
      </c>
      <c r="BK150" s="275">
        <v>972</v>
      </c>
      <c r="BL150" s="273">
        <v>22</v>
      </c>
      <c r="BM150" s="274">
        <v>15</v>
      </c>
      <c r="BN150" s="275">
        <v>17</v>
      </c>
      <c r="BO150" s="273">
        <v>288</v>
      </c>
      <c r="BP150" s="274">
        <v>684</v>
      </c>
      <c r="BQ150" s="275">
        <v>972</v>
      </c>
      <c r="BR150" s="273">
        <v>27</v>
      </c>
      <c r="BS150" s="274">
        <v>26.3</v>
      </c>
      <c r="BT150" s="275">
        <v>26.5</v>
      </c>
      <c r="BU150" s="273">
        <v>288</v>
      </c>
      <c r="BV150" s="274">
        <v>684</v>
      </c>
      <c r="BW150" s="275">
        <v>972</v>
      </c>
      <c r="BX150" s="273" t="s">
        <v>197</v>
      </c>
      <c r="BY150" s="274" t="s">
        <v>197</v>
      </c>
      <c r="BZ150" s="275" t="s">
        <v>197</v>
      </c>
      <c r="CA150" s="273">
        <v>29</v>
      </c>
      <c r="CB150" s="274">
        <v>69</v>
      </c>
      <c r="CC150" s="275">
        <v>98</v>
      </c>
      <c r="CD150" s="273" t="s">
        <v>197</v>
      </c>
      <c r="CE150" s="274" t="s">
        <v>197</v>
      </c>
      <c r="CF150" s="275" t="s">
        <v>197</v>
      </c>
      <c r="CG150" s="273">
        <v>29</v>
      </c>
      <c r="CH150" s="274">
        <v>69</v>
      </c>
      <c r="CI150" s="275">
        <v>98</v>
      </c>
      <c r="CJ150" s="273">
        <v>19.899999999999999</v>
      </c>
      <c r="CK150" s="274">
        <v>19.600000000000001</v>
      </c>
      <c r="CL150" s="275">
        <v>19.7</v>
      </c>
      <c r="CM150" s="273">
        <v>29</v>
      </c>
      <c r="CN150" s="274">
        <v>69</v>
      </c>
      <c r="CO150" s="275">
        <v>98</v>
      </c>
      <c r="CP150" s="273">
        <v>51</v>
      </c>
      <c r="CQ150" s="274">
        <v>36</v>
      </c>
      <c r="CR150" s="275">
        <v>43</v>
      </c>
      <c r="CS150" s="273">
        <v>4471</v>
      </c>
      <c r="CT150" s="274">
        <v>4715</v>
      </c>
      <c r="CU150" s="275">
        <v>9186</v>
      </c>
      <c r="CV150" s="273">
        <v>53</v>
      </c>
      <c r="CW150" s="274">
        <v>38</v>
      </c>
      <c r="CX150" s="275">
        <v>46</v>
      </c>
      <c r="CY150" s="273">
        <v>4471</v>
      </c>
      <c r="CZ150" s="274">
        <v>4715</v>
      </c>
      <c r="DA150" s="275">
        <v>9186</v>
      </c>
      <c r="DB150" s="273">
        <v>33.1</v>
      </c>
      <c r="DC150" s="274">
        <v>30.8</v>
      </c>
      <c r="DD150" s="275">
        <v>31.9</v>
      </c>
      <c r="DE150" s="273">
        <v>4471</v>
      </c>
      <c r="DF150" s="274">
        <v>4715</v>
      </c>
      <c r="DG150" s="275">
        <v>9186</v>
      </c>
    </row>
    <row r="151" spans="1:111" x14ac:dyDescent="0.35">
      <c r="A151" t="s">
        <v>60</v>
      </c>
      <c r="B151" t="s">
        <v>305</v>
      </c>
      <c r="C151" t="s">
        <v>299</v>
      </c>
      <c r="D151" s="273">
        <v>58</v>
      </c>
      <c r="E151" s="274">
        <v>43</v>
      </c>
      <c r="F151" s="275">
        <v>50</v>
      </c>
      <c r="G151" s="273">
        <v>4257</v>
      </c>
      <c r="H151" s="274">
        <v>4212</v>
      </c>
      <c r="I151" s="275">
        <v>8469</v>
      </c>
      <c r="J151" s="273">
        <v>60</v>
      </c>
      <c r="K151" s="274">
        <v>46</v>
      </c>
      <c r="L151" s="275">
        <v>53</v>
      </c>
      <c r="M151" s="273">
        <v>4257</v>
      </c>
      <c r="N151" s="274">
        <v>4212</v>
      </c>
      <c r="O151" s="275">
        <v>8469</v>
      </c>
      <c r="P151" s="273">
        <v>35.1</v>
      </c>
      <c r="Q151" s="274">
        <v>32.799999999999997</v>
      </c>
      <c r="R151" s="275">
        <v>33.9</v>
      </c>
      <c r="S151" s="273">
        <v>4257</v>
      </c>
      <c r="T151" s="274">
        <v>4212</v>
      </c>
      <c r="U151" s="275">
        <v>8469</v>
      </c>
      <c r="V151" s="273">
        <v>16</v>
      </c>
      <c r="W151" s="274">
        <v>9</v>
      </c>
      <c r="X151" s="275">
        <v>11</v>
      </c>
      <c r="Y151" s="273">
        <v>58</v>
      </c>
      <c r="Z151" s="274">
        <v>139</v>
      </c>
      <c r="AA151" s="275">
        <v>197</v>
      </c>
      <c r="AB151" s="273">
        <v>16</v>
      </c>
      <c r="AC151" s="274">
        <v>12</v>
      </c>
      <c r="AD151" s="275">
        <v>13</v>
      </c>
      <c r="AE151" s="273">
        <v>58</v>
      </c>
      <c r="AF151" s="274">
        <v>139</v>
      </c>
      <c r="AG151" s="275">
        <v>197</v>
      </c>
      <c r="AH151" s="273">
        <v>27.1</v>
      </c>
      <c r="AI151" s="274">
        <v>26</v>
      </c>
      <c r="AJ151" s="275">
        <v>26.3</v>
      </c>
      <c r="AK151" s="273">
        <v>58</v>
      </c>
      <c r="AL151" s="274">
        <v>139</v>
      </c>
      <c r="AM151" s="275">
        <v>197</v>
      </c>
      <c r="AN151" s="273">
        <v>18</v>
      </c>
      <c r="AO151" s="274">
        <v>10</v>
      </c>
      <c r="AP151" s="275">
        <v>12</v>
      </c>
      <c r="AQ151" s="273">
        <v>88</v>
      </c>
      <c r="AR151" s="274">
        <v>284</v>
      </c>
      <c r="AS151" s="275">
        <v>372</v>
      </c>
      <c r="AT151" s="273">
        <v>18</v>
      </c>
      <c r="AU151" s="274">
        <v>11</v>
      </c>
      <c r="AV151" s="275">
        <v>12</v>
      </c>
      <c r="AW151" s="273">
        <v>88</v>
      </c>
      <c r="AX151" s="274">
        <v>284</v>
      </c>
      <c r="AY151" s="275">
        <v>372</v>
      </c>
      <c r="AZ151" s="273">
        <v>27.2</v>
      </c>
      <c r="BA151" s="274">
        <v>25.4</v>
      </c>
      <c r="BB151" s="275">
        <v>25.8</v>
      </c>
      <c r="BC151" s="273">
        <v>88</v>
      </c>
      <c r="BD151" s="274">
        <v>284</v>
      </c>
      <c r="BE151" s="275">
        <v>372</v>
      </c>
      <c r="BF151" s="273">
        <v>17</v>
      </c>
      <c r="BG151" s="274">
        <v>9</v>
      </c>
      <c r="BH151" s="275">
        <v>11</v>
      </c>
      <c r="BI151" s="273">
        <v>146</v>
      </c>
      <c r="BJ151" s="274">
        <v>423</v>
      </c>
      <c r="BK151" s="275">
        <v>569</v>
      </c>
      <c r="BL151" s="273">
        <v>17</v>
      </c>
      <c r="BM151" s="274">
        <v>11</v>
      </c>
      <c r="BN151" s="275">
        <v>12</v>
      </c>
      <c r="BO151" s="273">
        <v>146</v>
      </c>
      <c r="BP151" s="274">
        <v>423</v>
      </c>
      <c r="BQ151" s="275">
        <v>569</v>
      </c>
      <c r="BR151" s="273">
        <v>27.1</v>
      </c>
      <c r="BS151" s="274">
        <v>25.6</v>
      </c>
      <c r="BT151" s="275">
        <v>26</v>
      </c>
      <c r="BU151" s="273">
        <v>146</v>
      </c>
      <c r="BV151" s="274">
        <v>423</v>
      </c>
      <c r="BW151" s="275">
        <v>569</v>
      </c>
      <c r="BX151" s="273" t="s">
        <v>197</v>
      </c>
      <c r="BY151" s="274" t="s">
        <v>197</v>
      </c>
      <c r="BZ151" s="275" t="s">
        <v>197</v>
      </c>
      <c r="CA151" s="273">
        <v>33</v>
      </c>
      <c r="CB151" s="274">
        <v>70</v>
      </c>
      <c r="CC151" s="275">
        <v>103</v>
      </c>
      <c r="CD151" s="273" t="s">
        <v>197</v>
      </c>
      <c r="CE151" s="274" t="s">
        <v>197</v>
      </c>
      <c r="CF151" s="275" t="s">
        <v>197</v>
      </c>
      <c r="CG151" s="273">
        <v>33</v>
      </c>
      <c r="CH151" s="274">
        <v>70</v>
      </c>
      <c r="CI151" s="275">
        <v>103</v>
      </c>
      <c r="CJ151" s="273">
        <v>18.7</v>
      </c>
      <c r="CK151" s="274">
        <v>18.899999999999999</v>
      </c>
      <c r="CL151" s="275">
        <v>18.8</v>
      </c>
      <c r="CM151" s="273">
        <v>33</v>
      </c>
      <c r="CN151" s="274">
        <v>70</v>
      </c>
      <c r="CO151" s="275">
        <v>103</v>
      </c>
      <c r="CP151" s="273">
        <v>56</v>
      </c>
      <c r="CQ151" s="274">
        <v>39</v>
      </c>
      <c r="CR151" s="275">
        <v>47</v>
      </c>
      <c r="CS151" s="273">
        <v>4509</v>
      </c>
      <c r="CT151" s="274">
        <v>4777</v>
      </c>
      <c r="CU151" s="275">
        <v>9286</v>
      </c>
      <c r="CV151" s="273">
        <v>57</v>
      </c>
      <c r="CW151" s="274">
        <v>42</v>
      </c>
      <c r="CX151" s="275">
        <v>50</v>
      </c>
      <c r="CY151" s="273">
        <v>4509</v>
      </c>
      <c r="CZ151" s="274">
        <v>4777</v>
      </c>
      <c r="DA151" s="275">
        <v>9286</v>
      </c>
      <c r="DB151" s="273">
        <v>34.6</v>
      </c>
      <c r="DC151" s="274">
        <v>31.9</v>
      </c>
      <c r="DD151" s="275">
        <v>33.200000000000003</v>
      </c>
      <c r="DE151" s="273">
        <v>4509</v>
      </c>
      <c r="DF151" s="274">
        <v>4777</v>
      </c>
      <c r="DG151" s="275">
        <v>9286</v>
      </c>
    </row>
    <row r="152" spans="1:111" x14ac:dyDescent="0.35">
      <c r="A152" t="s">
        <v>49</v>
      </c>
      <c r="B152" t="s">
        <v>294</v>
      </c>
      <c r="C152" t="s">
        <v>408</v>
      </c>
      <c r="D152" s="273">
        <v>53</v>
      </c>
      <c r="E152" s="274">
        <v>33</v>
      </c>
      <c r="F152" s="275">
        <v>43</v>
      </c>
      <c r="G152" s="273">
        <v>2921</v>
      </c>
      <c r="H152" s="274">
        <v>2912</v>
      </c>
      <c r="I152" s="275">
        <v>5833</v>
      </c>
      <c r="J152" s="273">
        <v>55</v>
      </c>
      <c r="K152" s="274">
        <v>36</v>
      </c>
      <c r="L152" s="275">
        <v>46</v>
      </c>
      <c r="M152" s="273">
        <v>2921</v>
      </c>
      <c r="N152" s="274">
        <v>2912</v>
      </c>
      <c r="O152" s="275">
        <v>5833</v>
      </c>
      <c r="P152" s="273">
        <v>34</v>
      </c>
      <c r="Q152" s="274">
        <v>31.6</v>
      </c>
      <c r="R152" s="275">
        <v>32.799999999999997</v>
      </c>
      <c r="S152" s="273">
        <v>2921</v>
      </c>
      <c r="T152" s="274">
        <v>2912</v>
      </c>
      <c r="U152" s="275">
        <v>5833</v>
      </c>
      <c r="V152" s="273">
        <v>20</v>
      </c>
      <c r="W152" s="274">
        <v>5</v>
      </c>
      <c r="X152" s="275">
        <v>9</v>
      </c>
      <c r="Y152" s="273">
        <v>30</v>
      </c>
      <c r="Z152" s="274">
        <v>83</v>
      </c>
      <c r="AA152" s="275">
        <v>113</v>
      </c>
      <c r="AB152" s="273">
        <v>20</v>
      </c>
      <c r="AC152" s="274">
        <v>5</v>
      </c>
      <c r="AD152" s="275">
        <v>9</v>
      </c>
      <c r="AE152" s="273">
        <v>30</v>
      </c>
      <c r="AF152" s="274">
        <v>83</v>
      </c>
      <c r="AG152" s="275">
        <v>113</v>
      </c>
      <c r="AH152" s="273">
        <v>25.9</v>
      </c>
      <c r="AI152" s="274">
        <v>25.2</v>
      </c>
      <c r="AJ152" s="275">
        <v>25.4</v>
      </c>
      <c r="AK152" s="273">
        <v>30</v>
      </c>
      <c r="AL152" s="274">
        <v>83</v>
      </c>
      <c r="AM152" s="275">
        <v>113</v>
      </c>
      <c r="AN152" s="273">
        <v>23</v>
      </c>
      <c r="AO152" s="274">
        <v>10</v>
      </c>
      <c r="AP152" s="275">
        <v>14</v>
      </c>
      <c r="AQ152" s="273">
        <v>62</v>
      </c>
      <c r="AR152" s="274">
        <v>155</v>
      </c>
      <c r="AS152" s="275">
        <v>217</v>
      </c>
      <c r="AT152" s="273">
        <v>23</v>
      </c>
      <c r="AU152" s="274">
        <v>11</v>
      </c>
      <c r="AV152" s="275">
        <v>14</v>
      </c>
      <c r="AW152" s="273">
        <v>62</v>
      </c>
      <c r="AX152" s="274">
        <v>155</v>
      </c>
      <c r="AY152" s="275">
        <v>217</v>
      </c>
      <c r="AZ152" s="273">
        <v>26.5</v>
      </c>
      <c r="BA152" s="274">
        <v>24.5</v>
      </c>
      <c r="BB152" s="275">
        <v>25</v>
      </c>
      <c r="BC152" s="273">
        <v>62</v>
      </c>
      <c r="BD152" s="274">
        <v>155</v>
      </c>
      <c r="BE152" s="275">
        <v>217</v>
      </c>
      <c r="BF152" s="273">
        <v>22</v>
      </c>
      <c r="BG152" s="274">
        <v>8</v>
      </c>
      <c r="BH152" s="275">
        <v>12</v>
      </c>
      <c r="BI152" s="273">
        <v>92</v>
      </c>
      <c r="BJ152" s="274">
        <v>238</v>
      </c>
      <c r="BK152" s="275">
        <v>330</v>
      </c>
      <c r="BL152" s="273">
        <v>22</v>
      </c>
      <c r="BM152" s="274">
        <v>9</v>
      </c>
      <c r="BN152" s="275">
        <v>12</v>
      </c>
      <c r="BO152" s="273">
        <v>92</v>
      </c>
      <c r="BP152" s="274">
        <v>238</v>
      </c>
      <c r="BQ152" s="275">
        <v>330</v>
      </c>
      <c r="BR152" s="273">
        <v>26.3</v>
      </c>
      <c r="BS152" s="274">
        <v>24.7</v>
      </c>
      <c r="BT152" s="275">
        <v>25.2</v>
      </c>
      <c r="BU152" s="273">
        <v>92</v>
      </c>
      <c r="BV152" s="274">
        <v>238</v>
      </c>
      <c r="BW152" s="275">
        <v>330</v>
      </c>
      <c r="BX152" s="273" t="s">
        <v>197</v>
      </c>
      <c r="BY152" s="274" t="s">
        <v>197</v>
      </c>
      <c r="BZ152" s="275" t="s">
        <v>197</v>
      </c>
      <c r="CA152" s="273">
        <v>14</v>
      </c>
      <c r="CB152" s="274">
        <v>27</v>
      </c>
      <c r="CC152" s="275">
        <v>41</v>
      </c>
      <c r="CD152" s="273" t="s">
        <v>197</v>
      </c>
      <c r="CE152" s="274" t="s">
        <v>197</v>
      </c>
      <c r="CF152" s="275" t="s">
        <v>197</v>
      </c>
      <c r="CG152" s="273">
        <v>14</v>
      </c>
      <c r="CH152" s="274">
        <v>27</v>
      </c>
      <c r="CI152" s="275">
        <v>41</v>
      </c>
      <c r="CJ152" s="273">
        <v>18.399999999999999</v>
      </c>
      <c r="CK152" s="274">
        <v>18.899999999999999</v>
      </c>
      <c r="CL152" s="275">
        <v>18.7</v>
      </c>
      <c r="CM152" s="273">
        <v>14</v>
      </c>
      <c r="CN152" s="274">
        <v>27</v>
      </c>
      <c r="CO152" s="275">
        <v>41</v>
      </c>
      <c r="CP152" s="273">
        <v>52</v>
      </c>
      <c r="CQ152" s="274">
        <v>31</v>
      </c>
      <c r="CR152" s="275">
        <v>41</v>
      </c>
      <c r="CS152" s="273">
        <v>3088</v>
      </c>
      <c r="CT152" s="274">
        <v>3238</v>
      </c>
      <c r="CU152" s="275">
        <v>6326</v>
      </c>
      <c r="CV152" s="273">
        <v>54</v>
      </c>
      <c r="CW152" s="274">
        <v>34</v>
      </c>
      <c r="CX152" s="275">
        <v>44</v>
      </c>
      <c r="CY152" s="273">
        <v>3088</v>
      </c>
      <c r="CZ152" s="274">
        <v>3238</v>
      </c>
      <c r="DA152" s="275">
        <v>6326</v>
      </c>
      <c r="DB152" s="273">
        <v>33.700000000000003</v>
      </c>
      <c r="DC152" s="274">
        <v>31</v>
      </c>
      <c r="DD152" s="275">
        <v>32.299999999999997</v>
      </c>
      <c r="DE152" s="273">
        <v>3088</v>
      </c>
      <c r="DF152" s="274">
        <v>3238</v>
      </c>
      <c r="DG152" s="275">
        <v>6326</v>
      </c>
    </row>
    <row r="153" spans="1:111" x14ac:dyDescent="0.35">
      <c r="A153" t="s">
        <v>62</v>
      </c>
      <c r="B153" t="s">
        <v>307</v>
      </c>
      <c r="C153" t="s">
        <v>299</v>
      </c>
      <c r="D153" s="273">
        <v>65</v>
      </c>
      <c r="E153" s="274">
        <v>49</v>
      </c>
      <c r="F153" s="275">
        <v>57</v>
      </c>
      <c r="G153" s="273">
        <v>4252</v>
      </c>
      <c r="H153" s="274">
        <v>4184</v>
      </c>
      <c r="I153" s="275">
        <v>8436</v>
      </c>
      <c r="J153" s="273">
        <v>67</v>
      </c>
      <c r="K153" s="274">
        <v>53</v>
      </c>
      <c r="L153" s="275">
        <v>60</v>
      </c>
      <c r="M153" s="273">
        <v>4252</v>
      </c>
      <c r="N153" s="274">
        <v>4184</v>
      </c>
      <c r="O153" s="275">
        <v>8436</v>
      </c>
      <c r="P153" s="273">
        <v>35.200000000000003</v>
      </c>
      <c r="Q153" s="274">
        <v>33.200000000000003</v>
      </c>
      <c r="R153" s="275">
        <v>34.200000000000003</v>
      </c>
      <c r="S153" s="273">
        <v>4252</v>
      </c>
      <c r="T153" s="274">
        <v>4184</v>
      </c>
      <c r="U153" s="275">
        <v>8436</v>
      </c>
      <c r="V153" s="273">
        <v>20</v>
      </c>
      <c r="W153" s="274">
        <v>9</v>
      </c>
      <c r="X153" s="275">
        <v>12</v>
      </c>
      <c r="Y153" s="273">
        <v>101</v>
      </c>
      <c r="Z153" s="274">
        <v>246</v>
      </c>
      <c r="AA153" s="275">
        <v>347</v>
      </c>
      <c r="AB153" s="273">
        <v>22</v>
      </c>
      <c r="AC153" s="274">
        <v>10</v>
      </c>
      <c r="AD153" s="275">
        <v>14</v>
      </c>
      <c r="AE153" s="273">
        <v>101</v>
      </c>
      <c r="AF153" s="274">
        <v>246</v>
      </c>
      <c r="AG153" s="275">
        <v>347</v>
      </c>
      <c r="AH153" s="273">
        <v>27.3</v>
      </c>
      <c r="AI153" s="274">
        <v>24.8</v>
      </c>
      <c r="AJ153" s="275">
        <v>25.5</v>
      </c>
      <c r="AK153" s="273">
        <v>101</v>
      </c>
      <c r="AL153" s="274">
        <v>246</v>
      </c>
      <c r="AM153" s="275">
        <v>347</v>
      </c>
      <c r="AN153" s="273">
        <v>18</v>
      </c>
      <c r="AO153" s="274">
        <v>9</v>
      </c>
      <c r="AP153" s="275">
        <v>11</v>
      </c>
      <c r="AQ153" s="273">
        <v>60</v>
      </c>
      <c r="AR153" s="274">
        <v>174</v>
      </c>
      <c r="AS153" s="275">
        <v>234</v>
      </c>
      <c r="AT153" s="273">
        <v>18</v>
      </c>
      <c r="AU153" s="274">
        <v>9</v>
      </c>
      <c r="AV153" s="275">
        <v>12</v>
      </c>
      <c r="AW153" s="273">
        <v>60</v>
      </c>
      <c r="AX153" s="274">
        <v>174</v>
      </c>
      <c r="AY153" s="275">
        <v>234</v>
      </c>
      <c r="AZ153" s="273">
        <v>26.3</v>
      </c>
      <c r="BA153" s="274">
        <v>23.1</v>
      </c>
      <c r="BB153" s="275">
        <v>23.9</v>
      </c>
      <c r="BC153" s="273">
        <v>60</v>
      </c>
      <c r="BD153" s="274">
        <v>174</v>
      </c>
      <c r="BE153" s="275">
        <v>234</v>
      </c>
      <c r="BF153" s="273">
        <v>19</v>
      </c>
      <c r="BG153" s="274">
        <v>9</v>
      </c>
      <c r="BH153" s="275">
        <v>12</v>
      </c>
      <c r="BI153" s="273">
        <v>161</v>
      </c>
      <c r="BJ153" s="274">
        <v>420</v>
      </c>
      <c r="BK153" s="275">
        <v>581</v>
      </c>
      <c r="BL153" s="273">
        <v>20</v>
      </c>
      <c r="BM153" s="274">
        <v>10</v>
      </c>
      <c r="BN153" s="275">
        <v>13</v>
      </c>
      <c r="BO153" s="273">
        <v>161</v>
      </c>
      <c r="BP153" s="274">
        <v>420</v>
      </c>
      <c r="BQ153" s="275">
        <v>581</v>
      </c>
      <c r="BR153" s="273">
        <v>26.9</v>
      </c>
      <c r="BS153" s="274">
        <v>24.1</v>
      </c>
      <c r="BT153" s="275">
        <v>24.9</v>
      </c>
      <c r="BU153" s="273">
        <v>161</v>
      </c>
      <c r="BV153" s="274">
        <v>420</v>
      </c>
      <c r="BW153" s="275">
        <v>581</v>
      </c>
      <c r="BX153" s="273" t="s">
        <v>197</v>
      </c>
      <c r="BY153" s="274" t="s">
        <v>197</v>
      </c>
      <c r="BZ153" s="275">
        <v>19</v>
      </c>
      <c r="CA153" s="273">
        <v>14</v>
      </c>
      <c r="CB153" s="274">
        <v>12</v>
      </c>
      <c r="CC153" s="275">
        <v>26</v>
      </c>
      <c r="CD153" s="273" t="s">
        <v>197</v>
      </c>
      <c r="CE153" s="274" t="s">
        <v>197</v>
      </c>
      <c r="CF153" s="275">
        <v>19</v>
      </c>
      <c r="CG153" s="273">
        <v>14</v>
      </c>
      <c r="CH153" s="274">
        <v>12</v>
      </c>
      <c r="CI153" s="275">
        <v>26</v>
      </c>
      <c r="CJ153" s="273">
        <v>28.9</v>
      </c>
      <c r="CK153" s="274">
        <v>20.2</v>
      </c>
      <c r="CL153" s="275">
        <v>24.8</v>
      </c>
      <c r="CM153" s="273">
        <v>14</v>
      </c>
      <c r="CN153" s="274">
        <v>12</v>
      </c>
      <c r="CO153" s="275">
        <v>26</v>
      </c>
      <c r="CP153" s="273">
        <v>63</v>
      </c>
      <c r="CQ153" s="274">
        <v>45</v>
      </c>
      <c r="CR153" s="275">
        <v>54</v>
      </c>
      <c r="CS153" s="273">
        <v>4467</v>
      </c>
      <c r="CT153" s="274">
        <v>4660</v>
      </c>
      <c r="CU153" s="275">
        <v>9127</v>
      </c>
      <c r="CV153" s="273">
        <v>65</v>
      </c>
      <c r="CW153" s="274">
        <v>48</v>
      </c>
      <c r="CX153" s="275">
        <v>57</v>
      </c>
      <c r="CY153" s="273">
        <v>4467</v>
      </c>
      <c r="CZ153" s="274">
        <v>4660</v>
      </c>
      <c r="DA153" s="275">
        <v>9127</v>
      </c>
      <c r="DB153" s="273">
        <v>34.9</v>
      </c>
      <c r="DC153" s="274">
        <v>32.299999999999997</v>
      </c>
      <c r="DD153" s="275">
        <v>33.5</v>
      </c>
      <c r="DE153" s="273">
        <v>4467</v>
      </c>
      <c r="DF153" s="274">
        <v>4660</v>
      </c>
      <c r="DG153" s="275">
        <v>9127</v>
      </c>
    </row>
    <row r="154" spans="1:111" x14ac:dyDescent="0.35">
      <c r="A154" t="s">
        <v>137</v>
      </c>
      <c r="B154" t="s">
        <v>382</v>
      </c>
      <c r="C154" t="s">
        <v>372</v>
      </c>
      <c r="D154" s="273">
        <v>56</v>
      </c>
      <c r="E154" s="274">
        <v>41</v>
      </c>
      <c r="F154" s="275">
        <v>49</v>
      </c>
      <c r="G154" s="273">
        <v>3645</v>
      </c>
      <c r="H154" s="274">
        <v>3471</v>
      </c>
      <c r="I154" s="275">
        <v>7116</v>
      </c>
      <c r="J154" s="273">
        <v>58</v>
      </c>
      <c r="K154" s="274">
        <v>44</v>
      </c>
      <c r="L154" s="275">
        <v>51</v>
      </c>
      <c r="M154" s="273">
        <v>3645</v>
      </c>
      <c r="N154" s="274">
        <v>3471</v>
      </c>
      <c r="O154" s="275">
        <v>7116</v>
      </c>
      <c r="P154" s="273">
        <v>34</v>
      </c>
      <c r="Q154" s="274">
        <v>32.299999999999997</v>
      </c>
      <c r="R154" s="275">
        <v>33.1</v>
      </c>
      <c r="S154" s="273">
        <v>3645</v>
      </c>
      <c r="T154" s="274">
        <v>3471</v>
      </c>
      <c r="U154" s="275">
        <v>7116</v>
      </c>
      <c r="V154" s="273">
        <v>8</v>
      </c>
      <c r="W154" s="274">
        <v>8</v>
      </c>
      <c r="X154" s="275">
        <v>8</v>
      </c>
      <c r="Y154" s="273">
        <v>89</v>
      </c>
      <c r="Z154" s="274">
        <v>214</v>
      </c>
      <c r="AA154" s="275">
        <v>303</v>
      </c>
      <c r="AB154" s="273">
        <v>8</v>
      </c>
      <c r="AC154" s="274">
        <v>9</v>
      </c>
      <c r="AD154" s="275">
        <v>9</v>
      </c>
      <c r="AE154" s="273">
        <v>89</v>
      </c>
      <c r="AF154" s="274">
        <v>214</v>
      </c>
      <c r="AG154" s="275">
        <v>303</v>
      </c>
      <c r="AH154" s="273">
        <v>26.1</v>
      </c>
      <c r="AI154" s="274">
        <v>26.4</v>
      </c>
      <c r="AJ154" s="275">
        <v>26.3</v>
      </c>
      <c r="AK154" s="273">
        <v>89</v>
      </c>
      <c r="AL154" s="274">
        <v>214</v>
      </c>
      <c r="AM154" s="275">
        <v>303</v>
      </c>
      <c r="AN154" s="273">
        <v>16</v>
      </c>
      <c r="AO154" s="274">
        <v>9</v>
      </c>
      <c r="AP154" s="275">
        <v>11</v>
      </c>
      <c r="AQ154" s="273">
        <v>44</v>
      </c>
      <c r="AR154" s="274">
        <v>129</v>
      </c>
      <c r="AS154" s="275">
        <v>173</v>
      </c>
      <c r="AT154" s="273">
        <v>16</v>
      </c>
      <c r="AU154" s="274">
        <v>9</v>
      </c>
      <c r="AV154" s="275">
        <v>11</v>
      </c>
      <c r="AW154" s="273">
        <v>44</v>
      </c>
      <c r="AX154" s="274">
        <v>129</v>
      </c>
      <c r="AY154" s="275">
        <v>173</v>
      </c>
      <c r="AZ154" s="273">
        <v>25.7</v>
      </c>
      <c r="BA154" s="274">
        <v>24.4</v>
      </c>
      <c r="BB154" s="275">
        <v>24.8</v>
      </c>
      <c r="BC154" s="273">
        <v>44</v>
      </c>
      <c r="BD154" s="274">
        <v>129</v>
      </c>
      <c r="BE154" s="275">
        <v>173</v>
      </c>
      <c r="BF154" s="273">
        <v>11</v>
      </c>
      <c r="BG154" s="274">
        <v>8</v>
      </c>
      <c r="BH154" s="275">
        <v>9</v>
      </c>
      <c r="BI154" s="273">
        <v>133</v>
      </c>
      <c r="BJ154" s="274">
        <v>343</v>
      </c>
      <c r="BK154" s="275">
        <v>476</v>
      </c>
      <c r="BL154" s="273">
        <v>11</v>
      </c>
      <c r="BM154" s="274">
        <v>9</v>
      </c>
      <c r="BN154" s="275">
        <v>9</v>
      </c>
      <c r="BO154" s="273">
        <v>133</v>
      </c>
      <c r="BP154" s="274">
        <v>343</v>
      </c>
      <c r="BQ154" s="275">
        <v>476</v>
      </c>
      <c r="BR154" s="273">
        <v>26</v>
      </c>
      <c r="BS154" s="274">
        <v>25.7</v>
      </c>
      <c r="BT154" s="275">
        <v>25.7</v>
      </c>
      <c r="BU154" s="273">
        <v>133</v>
      </c>
      <c r="BV154" s="274">
        <v>343</v>
      </c>
      <c r="BW154" s="275">
        <v>476</v>
      </c>
      <c r="BX154" s="273" t="s">
        <v>197</v>
      </c>
      <c r="BY154" s="274" t="s">
        <v>197</v>
      </c>
      <c r="BZ154" s="275" t="s">
        <v>197</v>
      </c>
      <c r="CA154" s="273">
        <v>17</v>
      </c>
      <c r="CB154" s="274">
        <v>48</v>
      </c>
      <c r="CC154" s="275">
        <v>65</v>
      </c>
      <c r="CD154" s="273" t="s">
        <v>197</v>
      </c>
      <c r="CE154" s="274" t="s">
        <v>197</v>
      </c>
      <c r="CF154" s="275" t="s">
        <v>197</v>
      </c>
      <c r="CG154" s="273">
        <v>17</v>
      </c>
      <c r="CH154" s="274">
        <v>48</v>
      </c>
      <c r="CI154" s="275">
        <v>65</v>
      </c>
      <c r="CJ154" s="273">
        <v>20.7</v>
      </c>
      <c r="CK154" s="274">
        <v>18.600000000000001</v>
      </c>
      <c r="CL154" s="275">
        <v>19.2</v>
      </c>
      <c r="CM154" s="273">
        <v>17</v>
      </c>
      <c r="CN154" s="274">
        <v>48</v>
      </c>
      <c r="CO154" s="275">
        <v>65</v>
      </c>
      <c r="CP154" s="273">
        <v>54</v>
      </c>
      <c r="CQ154" s="274">
        <v>37</v>
      </c>
      <c r="CR154" s="275">
        <v>45</v>
      </c>
      <c r="CS154" s="273">
        <v>3925</v>
      </c>
      <c r="CT154" s="274">
        <v>3985</v>
      </c>
      <c r="CU154" s="275">
        <v>7910</v>
      </c>
      <c r="CV154" s="273">
        <v>55</v>
      </c>
      <c r="CW154" s="274">
        <v>41</v>
      </c>
      <c r="CX154" s="275">
        <v>48</v>
      </c>
      <c r="CY154" s="273">
        <v>3925</v>
      </c>
      <c r="CZ154" s="274">
        <v>3985</v>
      </c>
      <c r="DA154" s="275">
        <v>7910</v>
      </c>
      <c r="DB154" s="273">
        <v>33.6</v>
      </c>
      <c r="DC154" s="274">
        <v>31.6</v>
      </c>
      <c r="DD154" s="275">
        <v>32.6</v>
      </c>
      <c r="DE154" s="273">
        <v>3925</v>
      </c>
      <c r="DF154" s="274">
        <v>3985</v>
      </c>
      <c r="DG154" s="275">
        <v>7910</v>
      </c>
    </row>
    <row r="155" spans="1:111" x14ac:dyDescent="0.35">
      <c r="A155" t="s">
        <v>159</v>
      </c>
      <c r="B155" t="s">
        <v>403</v>
      </c>
      <c r="C155" t="s">
        <v>392</v>
      </c>
      <c r="D155" s="273">
        <v>63</v>
      </c>
      <c r="E155" s="274">
        <v>47</v>
      </c>
      <c r="F155" s="275">
        <v>55</v>
      </c>
      <c r="G155" s="273">
        <v>2595</v>
      </c>
      <c r="H155" s="274">
        <v>2555</v>
      </c>
      <c r="I155" s="275">
        <v>5150</v>
      </c>
      <c r="J155" s="273">
        <v>64</v>
      </c>
      <c r="K155" s="274">
        <v>50</v>
      </c>
      <c r="L155" s="275">
        <v>57</v>
      </c>
      <c r="M155" s="273">
        <v>2595</v>
      </c>
      <c r="N155" s="274">
        <v>2555</v>
      </c>
      <c r="O155" s="275">
        <v>5150</v>
      </c>
      <c r="P155" s="273">
        <v>35.799999999999997</v>
      </c>
      <c r="Q155" s="274">
        <v>33.6</v>
      </c>
      <c r="R155" s="275">
        <v>34.700000000000003</v>
      </c>
      <c r="S155" s="273">
        <v>2595</v>
      </c>
      <c r="T155" s="274">
        <v>2555</v>
      </c>
      <c r="U155" s="275">
        <v>5150</v>
      </c>
      <c r="V155" s="273">
        <v>23</v>
      </c>
      <c r="W155" s="274">
        <v>14</v>
      </c>
      <c r="X155" s="275">
        <v>17</v>
      </c>
      <c r="Y155" s="273">
        <v>130</v>
      </c>
      <c r="Z155" s="274">
        <v>246</v>
      </c>
      <c r="AA155" s="275">
        <v>376</v>
      </c>
      <c r="AB155" s="273">
        <v>25</v>
      </c>
      <c r="AC155" s="274">
        <v>18</v>
      </c>
      <c r="AD155" s="275">
        <v>20</v>
      </c>
      <c r="AE155" s="273">
        <v>130</v>
      </c>
      <c r="AF155" s="274">
        <v>246</v>
      </c>
      <c r="AG155" s="275">
        <v>376</v>
      </c>
      <c r="AH155" s="273">
        <v>27.5</v>
      </c>
      <c r="AI155" s="274">
        <v>26.6</v>
      </c>
      <c r="AJ155" s="275">
        <v>26.9</v>
      </c>
      <c r="AK155" s="273">
        <v>130</v>
      </c>
      <c r="AL155" s="274">
        <v>246</v>
      </c>
      <c r="AM155" s="275">
        <v>376</v>
      </c>
      <c r="AN155" s="273">
        <v>8</v>
      </c>
      <c r="AO155" s="274">
        <v>10</v>
      </c>
      <c r="AP155" s="275">
        <v>9</v>
      </c>
      <c r="AQ155" s="273">
        <v>37</v>
      </c>
      <c r="AR155" s="274">
        <v>121</v>
      </c>
      <c r="AS155" s="275">
        <v>158</v>
      </c>
      <c r="AT155" s="273">
        <v>8</v>
      </c>
      <c r="AU155" s="274">
        <v>10</v>
      </c>
      <c r="AV155" s="275">
        <v>9</v>
      </c>
      <c r="AW155" s="273">
        <v>37</v>
      </c>
      <c r="AX155" s="274">
        <v>121</v>
      </c>
      <c r="AY155" s="275">
        <v>158</v>
      </c>
      <c r="AZ155" s="273">
        <v>23.3</v>
      </c>
      <c r="BA155" s="274">
        <v>24.5</v>
      </c>
      <c r="BB155" s="275">
        <v>24.2</v>
      </c>
      <c r="BC155" s="273">
        <v>37</v>
      </c>
      <c r="BD155" s="274">
        <v>121</v>
      </c>
      <c r="BE155" s="275">
        <v>158</v>
      </c>
      <c r="BF155" s="273">
        <v>20</v>
      </c>
      <c r="BG155" s="274">
        <v>13</v>
      </c>
      <c r="BH155" s="275">
        <v>15</v>
      </c>
      <c r="BI155" s="273">
        <v>167</v>
      </c>
      <c r="BJ155" s="274">
        <v>367</v>
      </c>
      <c r="BK155" s="275">
        <v>534</v>
      </c>
      <c r="BL155" s="273">
        <v>22</v>
      </c>
      <c r="BM155" s="274">
        <v>15</v>
      </c>
      <c r="BN155" s="275">
        <v>17</v>
      </c>
      <c r="BO155" s="273">
        <v>167</v>
      </c>
      <c r="BP155" s="274">
        <v>367</v>
      </c>
      <c r="BQ155" s="275">
        <v>534</v>
      </c>
      <c r="BR155" s="273">
        <v>26.6</v>
      </c>
      <c r="BS155" s="274">
        <v>25.9</v>
      </c>
      <c r="BT155" s="275">
        <v>26.1</v>
      </c>
      <c r="BU155" s="273">
        <v>167</v>
      </c>
      <c r="BV155" s="274">
        <v>367</v>
      </c>
      <c r="BW155" s="275">
        <v>534</v>
      </c>
      <c r="BX155" s="273" t="s">
        <v>197</v>
      </c>
      <c r="BY155" s="274" t="s">
        <v>197</v>
      </c>
      <c r="BZ155" s="275" t="s">
        <v>197</v>
      </c>
      <c r="CA155" s="273">
        <v>6</v>
      </c>
      <c r="CB155" s="274">
        <v>13</v>
      </c>
      <c r="CC155" s="275">
        <v>19</v>
      </c>
      <c r="CD155" s="273" t="s">
        <v>197</v>
      </c>
      <c r="CE155" s="274" t="s">
        <v>197</v>
      </c>
      <c r="CF155" s="275" t="s">
        <v>197</v>
      </c>
      <c r="CG155" s="273">
        <v>6</v>
      </c>
      <c r="CH155" s="274">
        <v>13</v>
      </c>
      <c r="CI155" s="275">
        <v>19</v>
      </c>
      <c r="CJ155" s="273">
        <v>17</v>
      </c>
      <c r="CK155" s="274">
        <v>19.100000000000001</v>
      </c>
      <c r="CL155" s="275">
        <v>18.399999999999999</v>
      </c>
      <c r="CM155" s="273">
        <v>6</v>
      </c>
      <c r="CN155" s="274">
        <v>13</v>
      </c>
      <c r="CO155" s="275">
        <v>19</v>
      </c>
      <c r="CP155" s="273">
        <v>60</v>
      </c>
      <c r="CQ155" s="274">
        <v>42</v>
      </c>
      <c r="CR155" s="275">
        <v>51</v>
      </c>
      <c r="CS155" s="273">
        <v>2815</v>
      </c>
      <c r="CT155" s="274">
        <v>2986</v>
      </c>
      <c r="CU155" s="275">
        <v>5801</v>
      </c>
      <c r="CV155" s="273">
        <v>61</v>
      </c>
      <c r="CW155" s="274">
        <v>46</v>
      </c>
      <c r="CX155" s="275">
        <v>53</v>
      </c>
      <c r="CY155" s="273">
        <v>2815</v>
      </c>
      <c r="CZ155" s="274">
        <v>2986</v>
      </c>
      <c r="DA155" s="275">
        <v>5801</v>
      </c>
      <c r="DB155" s="273">
        <v>35.200000000000003</v>
      </c>
      <c r="DC155" s="274">
        <v>32.6</v>
      </c>
      <c r="DD155" s="275">
        <v>33.799999999999997</v>
      </c>
      <c r="DE155" s="273">
        <v>2815</v>
      </c>
      <c r="DF155" s="274">
        <v>2986</v>
      </c>
      <c r="DG155" s="275">
        <v>5801</v>
      </c>
    </row>
    <row r="156" spans="1:111" x14ac:dyDescent="0.35">
      <c r="A156" t="s">
        <v>72</v>
      </c>
      <c r="B156" t="s">
        <v>317</v>
      </c>
      <c r="C156" t="s">
        <v>309</v>
      </c>
      <c r="D156" s="273">
        <v>64</v>
      </c>
      <c r="E156" s="274">
        <v>46</v>
      </c>
      <c r="F156" s="275">
        <v>55</v>
      </c>
      <c r="G156" s="273">
        <v>4442</v>
      </c>
      <c r="H156" s="274">
        <v>4301</v>
      </c>
      <c r="I156" s="275">
        <v>8743</v>
      </c>
      <c r="J156" s="273">
        <v>65</v>
      </c>
      <c r="K156" s="274">
        <v>49</v>
      </c>
      <c r="L156" s="275">
        <v>57</v>
      </c>
      <c r="M156" s="273">
        <v>4442</v>
      </c>
      <c r="N156" s="274">
        <v>4301</v>
      </c>
      <c r="O156" s="275">
        <v>8743</v>
      </c>
      <c r="P156" s="273">
        <v>36.200000000000003</v>
      </c>
      <c r="Q156" s="274">
        <v>33.4</v>
      </c>
      <c r="R156" s="275">
        <v>34.799999999999997</v>
      </c>
      <c r="S156" s="273">
        <v>4442</v>
      </c>
      <c r="T156" s="274">
        <v>4301</v>
      </c>
      <c r="U156" s="275">
        <v>8743</v>
      </c>
      <c r="V156" s="273">
        <v>18</v>
      </c>
      <c r="W156" s="274">
        <v>7</v>
      </c>
      <c r="X156" s="275">
        <v>10</v>
      </c>
      <c r="Y156" s="273">
        <v>72</v>
      </c>
      <c r="Z156" s="274">
        <v>185</v>
      </c>
      <c r="AA156" s="275">
        <v>257</v>
      </c>
      <c r="AB156" s="273">
        <v>18</v>
      </c>
      <c r="AC156" s="274">
        <v>8</v>
      </c>
      <c r="AD156" s="275">
        <v>11</v>
      </c>
      <c r="AE156" s="273">
        <v>72</v>
      </c>
      <c r="AF156" s="274">
        <v>185</v>
      </c>
      <c r="AG156" s="275">
        <v>257</v>
      </c>
      <c r="AH156" s="273">
        <v>26.4</v>
      </c>
      <c r="AI156" s="274">
        <v>25.3</v>
      </c>
      <c r="AJ156" s="275">
        <v>25.6</v>
      </c>
      <c r="AK156" s="273">
        <v>72</v>
      </c>
      <c r="AL156" s="274">
        <v>185</v>
      </c>
      <c r="AM156" s="275">
        <v>257</v>
      </c>
      <c r="AN156" s="273">
        <v>12</v>
      </c>
      <c r="AO156" s="274">
        <v>14</v>
      </c>
      <c r="AP156" s="275">
        <v>13</v>
      </c>
      <c r="AQ156" s="273">
        <v>83</v>
      </c>
      <c r="AR156" s="274">
        <v>258</v>
      </c>
      <c r="AS156" s="275">
        <v>341</v>
      </c>
      <c r="AT156" s="273">
        <v>12</v>
      </c>
      <c r="AU156" s="274">
        <v>15</v>
      </c>
      <c r="AV156" s="275">
        <v>14</v>
      </c>
      <c r="AW156" s="273">
        <v>83</v>
      </c>
      <c r="AX156" s="274">
        <v>258</v>
      </c>
      <c r="AY156" s="275">
        <v>341</v>
      </c>
      <c r="AZ156" s="273">
        <v>25.8</v>
      </c>
      <c r="BA156" s="274">
        <v>25.7</v>
      </c>
      <c r="BB156" s="275">
        <v>25.7</v>
      </c>
      <c r="BC156" s="273">
        <v>83</v>
      </c>
      <c r="BD156" s="274">
        <v>258</v>
      </c>
      <c r="BE156" s="275">
        <v>341</v>
      </c>
      <c r="BF156" s="273">
        <v>15</v>
      </c>
      <c r="BG156" s="274">
        <v>11</v>
      </c>
      <c r="BH156" s="275">
        <v>12</v>
      </c>
      <c r="BI156" s="273">
        <v>155</v>
      </c>
      <c r="BJ156" s="274">
        <v>443</v>
      </c>
      <c r="BK156" s="275">
        <v>598</v>
      </c>
      <c r="BL156" s="273">
        <v>15</v>
      </c>
      <c r="BM156" s="274">
        <v>12</v>
      </c>
      <c r="BN156" s="275">
        <v>13</v>
      </c>
      <c r="BO156" s="273">
        <v>155</v>
      </c>
      <c r="BP156" s="274">
        <v>443</v>
      </c>
      <c r="BQ156" s="275">
        <v>598</v>
      </c>
      <c r="BR156" s="273">
        <v>26.1</v>
      </c>
      <c r="BS156" s="274">
        <v>25.5</v>
      </c>
      <c r="BT156" s="275">
        <v>25.7</v>
      </c>
      <c r="BU156" s="273">
        <v>155</v>
      </c>
      <c r="BV156" s="274">
        <v>443</v>
      </c>
      <c r="BW156" s="275">
        <v>598</v>
      </c>
      <c r="BX156" s="273" t="s">
        <v>197</v>
      </c>
      <c r="BY156" s="274" t="s">
        <v>197</v>
      </c>
      <c r="BZ156" s="275" t="s">
        <v>197</v>
      </c>
      <c r="CA156" s="273">
        <v>43</v>
      </c>
      <c r="CB156" s="274">
        <v>64</v>
      </c>
      <c r="CC156" s="275">
        <v>107</v>
      </c>
      <c r="CD156" s="273" t="s">
        <v>197</v>
      </c>
      <c r="CE156" s="274" t="s">
        <v>197</v>
      </c>
      <c r="CF156" s="275" t="s">
        <v>197</v>
      </c>
      <c r="CG156" s="273">
        <v>43</v>
      </c>
      <c r="CH156" s="274">
        <v>64</v>
      </c>
      <c r="CI156" s="275">
        <v>107</v>
      </c>
      <c r="CJ156" s="273">
        <v>18.8</v>
      </c>
      <c r="CK156" s="274">
        <v>19.100000000000001</v>
      </c>
      <c r="CL156" s="275">
        <v>19</v>
      </c>
      <c r="CM156" s="273">
        <v>43</v>
      </c>
      <c r="CN156" s="274">
        <v>64</v>
      </c>
      <c r="CO156" s="275">
        <v>107</v>
      </c>
      <c r="CP156" s="273">
        <v>61</v>
      </c>
      <c r="CQ156" s="274">
        <v>42</v>
      </c>
      <c r="CR156" s="275">
        <v>52</v>
      </c>
      <c r="CS156" s="273">
        <v>4683</v>
      </c>
      <c r="CT156" s="274">
        <v>4850</v>
      </c>
      <c r="CU156" s="275">
        <v>9533</v>
      </c>
      <c r="CV156" s="273">
        <v>63</v>
      </c>
      <c r="CW156" s="274">
        <v>45</v>
      </c>
      <c r="CX156" s="275">
        <v>54</v>
      </c>
      <c r="CY156" s="273">
        <v>4683</v>
      </c>
      <c r="CZ156" s="274">
        <v>4850</v>
      </c>
      <c r="DA156" s="275">
        <v>9533</v>
      </c>
      <c r="DB156" s="273">
        <v>35.700000000000003</v>
      </c>
      <c r="DC156" s="274">
        <v>32.5</v>
      </c>
      <c r="DD156" s="275">
        <v>34</v>
      </c>
      <c r="DE156" s="273">
        <v>4683</v>
      </c>
      <c r="DF156" s="274">
        <v>4850</v>
      </c>
      <c r="DG156" s="275">
        <v>9533</v>
      </c>
    </row>
    <row r="157" spans="1:111" x14ac:dyDescent="0.35">
      <c r="A157" t="s">
        <v>89</v>
      </c>
      <c r="B157" t="s">
        <v>334</v>
      </c>
      <c r="C157" t="s">
        <v>324</v>
      </c>
      <c r="D157" s="273">
        <v>57</v>
      </c>
      <c r="E157" s="274">
        <v>44</v>
      </c>
      <c r="F157" s="275">
        <v>51</v>
      </c>
      <c r="G157" s="273">
        <v>3634</v>
      </c>
      <c r="H157" s="274">
        <v>3431</v>
      </c>
      <c r="I157" s="275">
        <v>7065</v>
      </c>
      <c r="J157" s="273">
        <v>60</v>
      </c>
      <c r="K157" s="274">
        <v>47</v>
      </c>
      <c r="L157" s="275">
        <v>53</v>
      </c>
      <c r="M157" s="273">
        <v>3634</v>
      </c>
      <c r="N157" s="274">
        <v>3431</v>
      </c>
      <c r="O157" s="275">
        <v>7065</v>
      </c>
      <c r="P157" s="273">
        <v>34</v>
      </c>
      <c r="Q157" s="274">
        <v>32.4</v>
      </c>
      <c r="R157" s="275">
        <v>33.200000000000003</v>
      </c>
      <c r="S157" s="273">
        <v>3634</v>
      </c>
      <c r="T157" s="274">
        <v>3431</v>
      </c>
      <c r="U157" s="275">
        <v>7065</v>
      </c>
      <c r="V157" s="273">
        <v>14</v>
      </c>
      <c r="W157" s="274">
        <v>10</v>
      </c>
      <c r="X157" s="275">
        <v>11</v>
      </c>
      <c r="Y157" s="273">
        <v>78</v>
      </c>
      <c r="Z157" s="274">
        <v>189</v>
      </c>
      <c r="AA157" s="275">
        <v>267</v>
      </c>
      <c r="AB157" s="273">
        <v>17</v>
      </c>
      <c r="AC157" s="274">
        <v>10</v>
      </c>
      <c r="AD157" s="275">
        <v>12</v>
      </c>
      <c r="AE157" s="273">
        <v>78</v>
      </c>
      <c r="AF157" s="274">
        <v>189</v>
      </c>
      <c r="AG157" s="275">
        <v>267</v>
      </c>
      <c r="AH157" s="273">
        <v>25.9</v>
      </c>
      <c r="AI157" s="274">
        <v>26.4</v>
      </c>
      <c r="AJ157" s="275">
        <v>26.2</v>
      </c>
      <c r="AK157" s="273">
        <v>78</v>
      </c>
      <c r="AL157" s="274">
        <v>189</v>
      </c>
      <c r="AM157" s="275">
        <v>267</v>
      </c>
      <c r="AN157" s="273">
        <v>15</v>
      </c>
      <c r="AO157" s="274">
        <v>13</v>
      </c>
      <c r="AP157" s="275">
        <v>14</v>
      </c>
      <c r="AQ157" s="273">
        <v>129</v>
      </c>
      <c r="AR157" s="274">
        <v>319</v>
      </c>
      <c r="AS157" s="275">
        <v>448</v>
      </c>
      <c r="AT157" s="273">
        <v>16</v>
      </c>
      <c r="AU157" s="274">
        <v>14</v>
      </c>
      <c r="AV157" s="275">
        <v>15</v>
      </c>
      <c r="AW157" s="273">
        <v>129</v>
      </c>
      <c r="AX157" s="274">
        <v>319</v>
      </c>
      <c r="AY157" s="275">
        <v>448</v>
      </c>
      <c r="AZ157" s="273">
        <v>26.8</v>
      </c>
      <c r="BA157" s="274">
        <v>25.2</v>
      </c>
      <c r="BB157" s="275">
        <v>25.7</v>
      </c>
      <c r="BC157" s="273">
        <v>129</v>
      </c>
      <c r="BD157" s="274">
        <v>319</v>
      </c>
      <c r="BE157" s="275">
        <v>448</v>
      </c>
      <c r="BF157" s="273">
        <v>14</v>
      </c>
      <c r="BG157" s="274">
        <v>12</v>
      </c>
      <c r="BH157" s="275">
        <v>13</v>
      </c>
      <c r="BI157" s="273">
        <v>207</v>
      </c>
      <c r="BJ157" s="274">
        <v>508</v>
      </c>
      <c r="BK157" s="275">
        <v>715</v>
      </c>
      <c r="BL157" s="273">
        <v>16</v>
      </c>
      <c r="BM157" s="274">
        <v>12</v>
      </c>
      <c r="BN157" s="275">
        <v>14</v>
      </c>
      <c r="BO157" s="273">
        <v>207</v>
      </c>
      <c r="BP157" s="274">
        <v>508</v>
      </c>
      <c r="BQ157" s="275">
        <v>715</v>
      </c>
      <c r="BR157" s="273">
        <v>26.5</v>
      </c>
      <c r="BS157" s="274">
        <v>25.7</v>
      </c>
      <c r="BT157" s="275">
        <v>25.9</v>
      </c>
      <c r="BU157" s="273">
        <v>207</v>
      </c>
      <c r="BV157" s="274">
        <v>508</v>
      </c>
      <c r="BW157" s="275">
        <v>715</v>
      </c>
      <c r="BX157" s="273" t="s">
        <v>197</v>
      </c>
      <c r="BY157" s="274" t="s">
        <v>197</v>
      </c>
      <c r="BZ157" s="275" t="s">
        <v>197</v>
      </c>
      <c r="CA157" s="273">
        <v>18</v>
      </c>
      <c r="CB157" s="274">
        <v>46</v>
      </c>
      <c r="CC157" s="275">
        <v>64</v>
      </c>
      <c r="CD157" s="273" t="s">
        <v>197</v>
      </c>
      <c r="CE157" s="274" t="s">
        <v>197</v>
      </c>
      <c r="CF157" s="275" t="s">
        <v>197</v>
      </c>
      <c r="CG157" s="273">
        <v>18</v>
      </c>
      <c r="CH157" s="274">
        <v>46</v>
      </c>
      <c r="CI157" s="275">
        <v>64</v>
      </c>
      <c r="CJ157" s="273">
        <v>18.899999999999999</v>
      </c>
      <c r="CK157" s="274">
        <v>21.2</v>
      </c>
      <c r="CL157" s="275">
        <v>20.5</v>
      </c>
      <c r="CM157" s="273">
        <v>18</v>
      </c>
      <c r="CN157" s="274">
        <v>46</v>
      </c>
      <c r="CO157" s="275">
        <v>64</v>
      </c>
      <c r="CP157" s="273">
        <v>54</v>
      </c>
      <c r="CQ157" s="274">
        <v>39</v>
      </c>
      <c r="CR157" s="275">
        <v>46</v>
      </c>
      <c r="CS157" s="273">
        <v>3955</v>
      </c>
      <c r="CT157" s="274">
        <v>4076</v>
      </c>
      <c r="CU157" s="275">
        <v>8031</v>
      </c>
      <c r="CV157" s="273">
        <v>57</v>
      </c>
      <c r="CW157" s="274">
        <v>41</v>
      </c>
      <c r="CX157" s="275">
        <v>49</v>
      </c>
      <c r="CY157" s="273">
        <v>3955</v>
      </c>
      <c r="CZ157" s="274">
        <v>4076</v>
      </c>
      <c r="DA157" s="275">
        <v>8031</v>
      </c>
      <c r="DB157" s="273">
        <v>33.5</v>
      </c>
      <c r="DC157" s="274">
        <v>31.3</v>
      </c>
      <c r="DD157" s="275">
        <v>32.4</v>
      </c>
      <c r="DE157" s="273">
        <v>3955</v>
      </c>
      <c r="DF157" s="274">
        <v>4076</v>
      </c>
      <c r="DG157" s="275">
        <v>8031</v>
      </c>
    </row>
    <row r="158" spans="1:111" x14ac:dyDescent="0.35">
      <c r="A158" t="s">
        <v>142</v>
      </c>
      <c r="B158" t="s">
        <v>387</v>
      </c>
      <c r="C158" t="s">
        <v>372</v>
      </c>
      <c r="D158" s="273">
        <v>60</v>
      </c>
      <c r="E158" s="274">
        <v>47</v>
      </c>
      <c r="F158" s="275">
        <v>53</v>
      </c>
      <c r="G158" s="273">
        <v>6013</v>
      </c>
      <c r="H158" s="274">
        <v>5911</v>
      </c>
      <c r="I158" s="275">
        <v>11924</v>
      </c>
      <c r="J158" s="273">
        <v>62</v>
      </c>
      <c r="K158" s="274">
        <v>50</v>
      </c>
      <c r="L158" s="275">
        <v>56</v>
      </c>
      <c r="M158" s="273">
        <v>6013</v>
      </c>
      <c r="N158" s="274">
        <v>5911</v>
      </c>
      <c r="O158" s="275">
        <v>11924</v>
      </c>
      <c r="P158" s="273">
        <v>34.200000000000003</v>
      </c>
      <c r="Q158" s="274">
        <v>32.799999999999997</v>
      </c>
      <c r="R158" s="275">
        <v>33.5</v>
      </c>
      <c r="S158" s="273">
        <v>6013</v>
      </c>
      <c r="T158" s="274">
        <v>5911</v>
      </c>
      <c r="U158" s="275">
        <v>11924</v>
      </c>
      <c r="V158" s="273">
        <v>18</v>
      </c>
      <c r="W158" s="274">
        <v>11</v>
      </c>
      <c r="X158" s="275">
        <v>13</v>
      </c>
      <c r="Y158" s="273">
        <v>146</v>
      </c>
      <c r="Z158" s="274">
        <v>356</v>
      </c>
      <c r="AA158" s="275">
        <v>502</v>
      </c>
      <c r="AB158" s="273">
        <v>18</v>
      </c>
      <c r="AC158" s="274">
        <v>13</v>
      </c>
      <c r="AD158" s="275">
        <v>14</v>
      </c>
      <c r="AE158" s="273">
        <v>146</v>
      </c>
      <c r="AF158" s="274">
        <v>356</v>
      </c>
      <c r="AG158" s="275">
        <v>502</v>
      </c>
      <c r="AH158" s="273">
        <v>28</v>
      </c>
      <c r="AI158" s="274">
        <v>26.7</v>
      </c>
      <c r="AJ158" s="275">
        <v>27.1</v>
      </c>
      <c r="AK158" s="273">
        <v>146</v>
      </c>
      <c r="AL158" s="274">
        <v>356</v>
      </c>
      <c r="AM158" s="275">
        <v>502</v>
      </c>
      <c r="AN158" s="273">
        <v>15</v>
      </c>
      <c r="AO158" s="274">
        <v>8</v>
      </c>
      <c r="AP158" s="275">
        <v>10</v>
      </c>
      <c r="AQ158" s="273">
        <v>86</v>
      </c>
      <c r="AR158" s="274">
        <v>263</v>
      </c>
      <c r="AS158" s="275">
        <v>349</v>
      </c>
      <c r="AT158" s="273">
        <v>15</v>
      </c>
      <c r="AU158" s="274">
        <v>9</v>
      </c>
      <c r="AV158" s="275">
        <v>10</v>
      </c>
      <c r="AW158" s="273">
        <v>86</v>
      </c>
      <c r="AX158" s="274">
        <v>263</v>
      </c>
      <c r="AY158" s="275">
        <v>349</v>
      </c>
      <c r="AZ158" s="273">
        <v>25.8</v>
      </c>
      <c r="BA158" s="274">
        <v>25.1</v>
      </c>
      <c r="BB158" s="275">
        <v>25.3</v>
      </c>
      <c r="BC158" s="273">
        <v>86</v>
      </c>
      <c r="BD158" s="274">
        <v>263</v>
      </c>
      <c r="BE158" s="275">
        <v>349</v>
      </c>
      <c r="BF158" s="273">
        <v>17</v>
      </c>
      <c r="BG158" s="274">
        <v>10</v>
      </c>
      <c r="BH158" s="275">
        <v>12</v>
      </c>
      <c r="BI158" s="273">
        <v>232</v>
      </c>
      <c r="BJ158" s="274">
        <v>619</v>
      </c>
      <c r="BK158" s="275">
        <v>851</v>
      </c>
      <c r="BL158" s="273">
        <v>17</v>
      </c>
      <c r="BM158" s="274">
        <v>11</v>
      </c>
      <c r="BN158" s="275">
        <v>13</v>
      </c>
      <c r="BO158" s="273">
        <v>232</v>
      </c>
      <c r="BP158" s="274">
        <v>619</v>
      </c>
      <c r="BQ158" s="275">
        <v>851</v>
      </c>
      <c r="BR158" s="273">
        <v>27.2</v>
      </c>
      <c r="BS158" s="274">
        <v>26</v>
      </c>
      <c r="BT158" s="275">
        <v>26.3</v>
      </c>
      <c r="BU158" s="273">
        <v>232</v>
      </c>
      <c r="BV158" s="274">
        <v>619</v>
      </c>
      <c r="BW158" s="275">
        <v>851</v>
      </c>
      <c r="BX158" s="273" t="s">
        <v>197</v>
      </c>
      <c r="BY158" s="274" t="s">
        <v>197</v>
      </c>
      <c r="BZ158" s="275">
        <v>2</v>
      </c>
      <c r="CA158" s="273">
        <v>66</v>
      </c>
      <c r="CB158" s="274">
        <v>163</v>
      </c>
      <c r="CC158" s="275">
        <v>229</v>
      </c>
      <c r="CD158" s="273" t="s">
        <v>197</v>
      </c>
      <c r="CE158" s="274" t="s">
        <v>197</v>
      </c>
      <c r="CF158" s="275">
        <v>2</v>
      </c>
      <c r="CG158" s="273">
        <v>66</v>
      </c>
      <c r="CH158" s="274">
        <v>163</v>
      </c>
      <c r="CI158" s="275">
        <v>229</v>
      </c>
      <c r="CJ158" s="273">
        <v>20.7</v>
      </c>
      <c r="CK158" s="274">
        <v>20.2</v>
      </c>
      <c r="CL158" s="275">
        <v>20.3</v>
      </c>
      <c r="CM158" s="273">
        <v>66</v>
      </c>
      <c r="CN158" s="274">
        <v>163</v>
      </c>
      <c r="CO158" s="275">
        <v>229</v>
      </c>
      <c r="CP158" s="273">
        <v>58</v>
      </c>
      <c r="CQ158" s="274">
        <v>42</v>
      </c>
      <c r="CR158" s="275">
        <v>50</v>
      </c>
      <c r="CS158" s="273">
        <v>6651</v>
      </c>
      <c r="CT158" s="274">
        <v>7053</v>
      </c>
      <c r="CU158" s="275">
        <v>13704</v>
      </c>
      <c r="CV158" s="273">
        <v>59</v>
      </c>
      <c r="CW158" s="274">
        <v>45</v>
      </c>
      <c r="CX158" s="275">
        <v>52</v>
      </c>
      <c r="CY158" s="273">
        <v>6651</v>
      </c>
      <c r="CZ158" s="274">
        <v>7053</v>
      </c>
      <c r="DA158" s="275">
        <v>13704</v>
      </c>
      <c r="DB158" s="273">
        <v>33.9</v>
      </c>
      <c r="DC158" s="274">
        <v>32</v>
      </c>
      <c r="DD158" s="275">
        <v>32.9</v>
      </c>
      <c r="DE158" s="273">
        <v>6651</v>
      </c>
      <c r="DF158" s="274">
        <v>7053</v>
      </c>
      <c r="DG158" s="275">
        <v>13704</v>
      </c>
    </row>
    <row r="159" spans="1:111" x14ac:dyDescent="0.35">
      <c r="A159" t="s">
        <v>76</v>
      </c>
      <c r="B159" t="s">
        <v>321</v>
      </c>
      <c r="C159" t="s">
        <v>309</v>
      </c>
      <c r="D159" s="273">
        <v>54</v>
      </c>
      <c r="E159" s="274">
        <v>37</v>
      </c>
      <c r="F159" s="275">
        <v>45</v>
      </c>
      <c r="G159" s="273">
        <v>2824</v>
      </c>
      <c r="H159" s="274">
        <v>2738</v>
      </c>
      <c r="I159" s="275">
        <v>5562</v>
      </c>
      <c r="J159" s="273">
        <v>57</v>
      </c>
      <c r="K159" s="274">
        <v>42</v>
      </c>
      <c r="L159" s="275">
        <v>49</v>
      </c>
      <c r="M159" s="273">
        <v>2824</v>
      </c>
      <c r="N159" s="274">
        <v>2738</v>
      </c>
      <c r="O159" s="275">
        <v>5562</v>
      </c>
      <c r="P159" s="273">
        <v>34.1</v>
      </c>
      <c r="Q159" s="274">
        <v>31.8</v>
      </c>
      <c r="R159" s="275">
        <v>32.9</v>
      </c>
      <c r="S159" s="273">
        <v>2824</v>
      </c>
      <c r="T159" s="274">
        <v>2738</v>
      </c>
      <c r="U159" s="275">
        <v>5562</v>
      </c>
      <c r="V159" s="273">
        <v>11</v>
      </c>
      <c r="W159" s="274">
        <v>9</v>
      </c>
      <c r="X159" s="275">
        <v>9</v>
      </c>
      <c r="Y159" s="273">
        <v>84</v>
      </c>
      <c r="Z159" s="274">
        <v>181</v>
      </c>
      <c r="AA159" s="275">
        <v>265</v>
      </c>
      <c r="AB159" s="273">
        <v>12</v>
      </c>
      <c r="AC159" s="274">
        <v>11</v>
      </c>
      <c r="AD159" s="275">
        <v>11</v>
      </c>
      <c r="AE159" s="273">
        <v>84</v>
      </c>
      <c r="AF159" s="274">
        <v>181</v>
      </c>
      <c r="AG159" s="275">
        <v>265</v>
      </c>
      <c r="AH159" s="273">
        <v>25</v>
      </c>
      <c r="AI159" s="274">
        <v>24.7</v>
      </c>
      <c r="AJ159" s="275">
        <v>24.8</v>
      </c>
      <c r="AK159" s="273">
        <v>84</v>
      </c>
      <c r="AL159" s="274">
        <v>181</v>
      </c>
      <c r="AM159" s="275">
        <v>265</v>
      </c>
      <c r="AN159" s="273">
        <v>10</v>
      </c>
      <c r="AO159" s="274">
        <v>4</v>
      </c>
      <c r="AP159" s="275">
        <v>5</v>
      </c>
      <c r="AQ159" s="273">
        <v>63</v>
      </c>
      <c r="AR159" s="274">
        <v>190</v>
      </c>
      <c r="AS159" s="275">
        <v>253</v>
      </c>
      <c r="AT159" s="273">
        <v>13</v>
      </c>
      <c r="AU159" s="274">
        <v>5</v>
      </c>
      <c r="AV159" s="275">
        <v>7</v>
      </c>
      <c r="AW159" s="273">
        <v>63</v>
      </c>
      <c r="AX159" s="274">
        <v>190</v>
      </c>
      <c r="AY159" s="275">
        <v>253</v>
      </c>
      <c r="AZ159" s="273">
        <v>24.7</v>
      </c>
      <c r="BA159" s="274">
        <v>23</v>
      </c>
      <c r="BB159" s="275">
        <v>23.4</v>
      </c>
      <c r="BC159" s="273">
        <v>63</v>
      </c>
      <c r="BD159" s="274">
        <v>190</v>
      </c>
      <c r="BE159" s="275">
        <v>253</v>
      </c>
      <c r="BF159" s="273">
        <v>10</v>
      </c>
      <c r="BG159" s="274">
        <v>6</v>
      </c>
      <c r="BH159" s="275">
        <v>7</v>
      </c>
      <c r="BI159" s="273">
        <v>147</v>
      </c>
      <c r="BJ159" s="274">
        <v>371</v>
      </c>
      <c r="BK159" s="275">
        <v>518</v>
      </c>
      <c r="BL159" s="273">
        <v>12</v>
      </c>
      <c r="BM159" s="274">
        <v>8</v>
      </c>
      <c r="BN159" s="275">
        <v>9</v>
      </c>
      <c r="BO159" s="273">
        <v>147</v>
      </c>
      <c r="BP159" s="274">
        <v>371</v>
      </c>
      <c r="BQ159" s="275">
        <v>518</v>
      </c>
      <c r="BR159" s="273">
        <v>24.9</v>
      </c>
      <c r="BS159" s="274">
        <v>23.9</v>
      </c>
      <c r="BT159" s="275">
        <v>24.1</v>
      </c>
      <c r="BU159" s="273">
        <v>147</v>
      </c>
      <c r="BV159" s="274">
        <v>371</v>
      </c>
      <c r="BW159" s="275">
        <v>518</v>
      </c>
      <c r="BX159" s="273" t="s">
        <v>197</v>
      </c>
      <c r="BY159" s="274" t="s">
        <v>197</v>
      </c>
      <c r="BZ159" s="275" t="s">
        <v>197</v>
      </c>
      <c r="CA159" s="273">
        <v>27</v>
      </c>
      <c r="CB159" s="274">
        <v>76</v>
      </c>
      <c r="CC159" s="275">
        <v>103</v>
      </c>
      <c r="CD159" s="273" t="s">
        <v>197</v>
      </c>
      <c r="CE159" s="274" t="s">
        <v>197</v>
      </c>
      <c r="CF159" s="275" t="s">
        <v>197</v>
      </c>
      <c r="CG159" s="273">
        <v>27</v>
      </c>
      <c r="CH159" s="274">
        <v>76</v>
      </c>
      <c r="CI159" s="275">
        <v>103</v>
      </c>
      <c r="CJ159" s="273">
        <v>20</v>
      </c>
      <c r="CK159" s="274">
        <v>18.600000000000001</v>
      </c>
      <c r="CL159" s="275">
        <v>19</v>
      </c>
      <c r="CM159" s="273">
        <v>27</v>
      </c>
      <c r="CN159" s="274">
        <v>76</v>
      </c>
      <c r="CO159" s="275">
        <v>103</v>
      </c>
      <c r="CP159" s="273">
        <v>51</v>
      </c>
      <c r="CQ159" s="274">
        <v>32</v>
      </c>
      <c r="CR159" s="275">
        <v>41</v>
      </c>
      <c r="CS159" s="273">
        <v>3059</v>
      </c>
      <c r="CT159" s="274">
        <v>3255</v>
      </c>
      <c r="CU159" s="275">
        <v>6314</v>
      </c>
      <c r="CV159" s="273">
        <v>54</v>
      </c>
      <c r="CW159" s="274">
        <v>37</v>
      </c>
      <c r="CX159" s="275">
        <v>45</v>
      </c>
      <c r="CY159" s="273">
        <v>3059</v>
      </c>
      <c r="CZ159" s="274">
        <v>3255</v>
      </c>
      <c r="DA159" s="275">
        <v>6314</v>
      </c>
      <c r="DB159" s="273">
        <v>33.5</v>
      </c>
      <c r="DC159" s="274">
        <v>30.5</v>
      </c>
      <c r="DD159" s="275">
        <v>31.9</v>
      </c>
      <c r="DE159" s="273">
        <v>3059</v>
      </c>
      <c r="DF159" s="274">
        <v>3255</v>
      </c>
      <c r="DG159" s="275">
        <v>6314</v>
      </c>
    </row>
    <row r="160" spans="1:111" x14ac:dyDescent="0.35">
      <c r="A160" t="s">
        <v>144</v>
      </c>
      <c r="B160" t="s">
        <v>389</v>
      </c>
      <c r="C160" t="s">
        <v>372</v>
      </c>
      <c r="D160" s="273">
        <v>63</v>
      </c>
      <c r="E160" s="274">
        <v>45</v>
      </c>
      <c r="F160" s="275">
        <v>54</v>
      </c>
      <c r="G160" s="273">
        <v>4114</v>
      </c>
      <c r="H160" s="274">
        <v>4100</v>
      </c>
      <c r="I160" s="275">
        <v>8214</v>
      </c>
      <c r="J160" s="273">
        <v>65</v>
      </c>
      <c r="K160" s="274">
        <v>48</v>
      </c>
      <c r="L160" s="275">
        <v>56</v>
      </c>
      <c r="M160" s="273">
        <v>4114</v>
      </c>
      <c r="N160" s="274">
        <v>4100</v>
      </c>
      <c r="O160" s="275">
        <v>8214</v>
      </c>
      <c r="P160" s="273">
        <v>34.4</v>
      </c>
      <c r="Q160" s="274">
        <v>32.799999999999997</v>
      </c>
      <c r="R160" s="275">
        <v>33.6</v>
      </c>
      <c r="S160" s="273">
        <v>4114</v>
      </c>
      <c r="T160" s="274">
        <v>4100</v>
      </c>
      <c r="U160" s="275">
        <v>8214</v>
      </c>
      <c r="V160" s="273">
        <v>22</v>
      </c>
      <c r="W160" s="274">
        <v>10</v>
      </c>
      <c r="X160" s="275">
        <v>14</v>
      </c>
      <c r="Y160" s="273">
        <v>91</v>
      </c>
      <c r="Z160" s="274">
        <v>193</v>
      </c>
      <c r="AA160" s="275">
        <v>284</v>
      </c>
      <c r="AB160" s="273">
        <v>22</v>
      </c>
      <c r="AC160" s="274">
        <v>10</v>
      </c>
      <c r="AD160" s="275">
        <v>14</v>
      </c>
      <c r="AE160" s="273">
        <v>91</v>
      </c>
      <c r="AF160" s="274">
        <v>193</v>
      </c>
      <c r="AG160" s="275">
        <v>284</v>
      </c>
      <c r="AH160" s="273">
        <v>28.1</v>
      </c>
      <c r="AI160" s="274">
        <v>26.4</v>
      </c>
      <c r="AJ160" s="275">
        <v>26.9</v>
      </c>
      <c r="AK160" s="273">
        <v>91</v>
      </c>
      <c r="AL160" s="274">
        <v>193</v>
      </c>
      <c r="AM160" s="275">
        <v>284</v>
      </c>
      <c r="AN160" s="273">
        <v>22</v>
      </c>
      <c r="AO160" s="274">
        <v>15</v>
      </c>
      <c r="AP160" s="275">
        <v>17</v>
      </c>
      <c r="AQ160" s="273">
        <v>111</v>
      </c>
      <c r="AR160" s="274">
        <v>272</v>
      </c>
      <c r="AS160" s="275">
        <v>383</v>
      </c>
      <c r="AT160" s="273">
        <v>22</v>
      </c>
      <c r="AU160" s="274">
        <v>17</v>
      </c>
      <c r="AV160" s="275">
        <v>18</v>
      </c>
      <c r="AW160" s="273">
        <v>111</v>
      </c>
      <c r="AX160" s="274">
        <v>272</v>
      </c>
      <c r="AY160" s="275">
        <v>383</v>
      </c>
      <c r="AZ160" s="273">
        <v>28</v>
      </c>
      <c r="BA160" s="274">
        <v>27.1</v>
      </c>
      <c r="BB160" s="275">
        <v>27.4</v>
      </c>
      <c r="BC160" s="273">
        <v>111</v>
      </c>
      <c r="BD160" s="274">
        <v>272</v>
      </c>
      <c r="BE160" s="275">
        <v>383</v>
      </c>
      <c r="BF160" s="273">
        <v>22</v>
      </c>
      <c r="BG160" s="274">
        <v>13</v>
      </c>
      <c r="BH160" s="275">
        <v>15</v>
      </c>
      <c r="BI160" s="273">
        <v>202</v>
      </c>
      <c r="BJ160" s="274">
        <v>465</v>
      </c>
      <c r="BK160" s="275">
        <v>667</v>
      </c>
      <c r="BL160" s="273">
        <v>22</v>
      </c>
      <c r="BM160" s="274">
        <v>14</v>
      </c>
      <c r="BN160" s="275">
        <v>16</v>
      </c>
      <c r="BO160" s="273">
        <v>202</v>
      </c>
      <c r="BP160" s="274">
        <v>465</v>
      </c>
      <c r="BQ160" s="275">
        <v>667</v>
      </c>
      <c r="BR160" s="273">
        <v>28</v>
      </c>
      <c r="BS160" s="274">
        <v>26.8</v>
      </c>
      <c r="BT160" s="275">
        <v>27.2</v>
      </c>
      <c r="BU160" s="273">
        <v>202</v>
      </c>
      <c r="BV160" s="274">
        <v>465</v>
      </c>
      <c r="BW160" s="275">
        <v>667</v>
      </c>
      <c r="BX160" s="273" t="s">
        <v>197</v>
      </c>
      <c r="BY160" s="274" t="s">
        <v>197</v>
      </c>
      <c r="BZ160" s="275">
        <v>4</v>
      </c>
      <c r="CA160" s="273">
        <v>39</v>
      </c>
      <c r="CB160" s="274">
        <v>104</v>
      </c>
      <c r="CC160" s="275">
        <v>143</v>
      </c>
      <c r="CD160" s="273" t="s">
        <v>197</v>
      </c>
      <c r="CE160" s="274" t="s">
        <v>197</v>
      </c>
      <c r="CF160" s="275">
        <v>4</v>
      </c>
      <c r="CG160" s="273">
        <v>39</v>
      </c>
      <c r="CH160" s="274">
        <v>104</v>
      </c>
      <c r="CI160" s="275">
        <v>143</v>
      </c>
      <c r="CJ160" s="273">
        <v>20.2</v>
      </c>
      <c r="CK160" s="274">
        <v>21.1</v>
      </c>
      <c r="CL160" s="275">
        <v>20.8</v>
      </c>
      <c r="CM160" s="273">
        <v>39</v>
      </c>
      <c r="CN160" s="274">
        <v>104</v>
      </c>
      <c r="CO160" s="275">
        <v>143</v>
      </c>
      <c r="CP160" s="273">
        <v>60</v>
      </c>
      <c r="CQ160" s="274">
        <v>41</v>
      </c>
      <c r="CR160" s="275">
        <v>50</v>
      </c>
      <c r="CS160" s="273">
        <v>4470</v>
      </c>
      <c r="CT160" s="274">
        <v>4773</v>
      </c>
      <c r="CU160" s="275">
        <v>9243</v>
      </c>
      <c r="CV160" s="273">
        <v>62</v>
      </c>
      <c r="CW160" s="274">
        <v>44</v>
      </c>
      <c r="CX160" s="275">
        <v>52</v>
      </c>
      <c r="CY160" s="273">
        <v>4470</v>
      </c>
      <c r="CZ160" s="274">
        <v>4773</v>
      </c>
      <c r="DA160" s="275">
        <v>9243</v>
      </c>
      <c r="DB160" s="273">
        <v>33.9</v>
      </c>
      <c r="DC160" s="274">
        <v>31.9</v>
      </c>
      <c r="DD160" s="275">
        <v>32.9</v>
      </c>
      <c r="DE160" s="273">
        <v>4470</v>
      </c>
      <c r="DF160" s="274">
        <v>4773</v>
      </c>
      <c r="DG160" s="275">
        <v>9243</v>
      </c>
    </row>
    <row r="161" spans="1:111" x14ac:dyDescent="0.35">
      <c r="A161" t="s">
        <v>78</v>
      </c>
      <c r="B161" t="s">
        <v>323</v>
      </c>
      <c r="C161" t="s">
        <v>309</v>
      </c>
      <c r="D161" s="273">
        <v>61</v>
      </c>
      <c r="E161" s="274">
        <v>44</v>
      </c>
      <c r="F161" s="275">
        <v>52</v>
      </c>
      <c r="G161" s="273">
        <v>2631</v>
      </c>
      <c r="H161" s="274">
        <v>2634</v>
      </c>
      <c r="I161" s="275">
        <v>5265</v>
      </c>
      <c r="J161" s="273">
        <v>63</v>
      </c>
      <c r="K161" s="274">
        <v>46</v>
      </c>
      <c r="L161" s="275">
        <v>55</v>
      </c>
      <c r="M161" s="273">
        <v>2631</v>
      </c>
      <c r="N161" s="274">
        <v>2634</v>
      </c>
      <c r="O161" s="275">
        <v>5265</v>
      </c>
      <c r="P161" s="273">
        <v>35.700000000000003</v>
      </c>
      <c r="Q161" s="274">
        <v>33.4</v>
      </c>
      <c r="R161" s="275">
        <v>34.6</v>
      </c>
      <c r="S161" s="273">
        <v>2631</v>
      </c>
      <c r="T161" s="274">
        <v>2634</v>
      </c>
      <c r="U161" s="275">
        <v>5265</v>
      </c>
      <c r="V161" s="273">
        <v>15</v>
      </c>
      <c r="W161" s="274">
        <v>10</v>
      </c>
      <c r="X161" s="275">
        <v>12</v>
      </c>
      <c r="Y161" s="273">
        <v>86</v>
      </c>
      <c r="Z161" s="274">
        <v>129</v>
      </c>
      <c r="AA161" s="275">
        <v>215</v>
      </c>
      <c r="AB161" s="273">
        <v>16</v>
      </c>
      <c r="AC161" s="274">
        <v>10</v>
      </c>
      <c r="AD161" s="275">
        <v>13</v>
      </c>
      <c r="AE161" s="273">
        <v>86</v>
      </c>
      <c r="AF161" s="274">
        <v>129</v>
      </c>
      <c r="AG161" s="275">
        <v>215</v>
      </c>
      <c r="AH161" s="273">
        <v>26.5</v>
      </c>
      <c r="AI161" s="274">
        <v>26.3</v>
      </c>
      <c r="AJ161" s="275">
        <v>26.4</v>
      </c>
      <c r="AK161" s="273">
        <v>86</v>
      </c>
      <c r="AL161" s="274">
        <v>129</v>
      </c>
      <c r="AM161" s="275">
        <v>215</v>
      </c>
      <c r="AN161" s="273">
        <v>17</v>
      </c>
      <c r="AO161" s="274">
        <v>13</v>
      </c>
      <c r="AP161" s="275">
        <v>14</v>
      </c>
      <c r="AQ161" s="273">
        <v>157</v>
      </c>
      <c r="AR161" s="274">
        <v>357</v>
      </c>
      <c r="AS161" s="275">
        <v>514</v>
      </c>
      <c r="AT161" s="273">
        <v>17</v>
      </c>
      <c r="AU161" s="274">
        <v>14</v>
      </c>
      <c r="AV161" s="275">
        <v>15</v>
      </c>
      <c r="AW161" s="273">
        <v>157</v>
      </c>
      <c r="AX161" s="274">
        <v>357</v>
      </c>
      <c r="AY161" s="275">
        <v>514</v>
      </c>
      <c r="AZ161" s="273">
        <v>26.8</v>
      </c>
      <c r="BA161" s="274">
        <v>26.4</v>
      </c>
      <c r="BB161" s="275">
        <v>26.5</v>
      </c>
      <c r="BC161" s="273">
        <v>157</v>
      </c>
      <c r="BD161" s="274">
        <v>357</v>
      </c>
      <c r="BE161" s="275">
        <v>514</v>
      </c>
      <c r="BF161" s="273">
        <v>16</v>
      </c>
      <c r="BG161" s="274">
        <v>12</v>
      </c>
      <c r="BH161" s="275">
        <v>13</v>
      </c>
      <c r="BI161" s="273">
        <v>243</v>
      </c>
      <c r="BJ161" s="274">
        <v>486</v>
      </c>
      <c r="BK161" s="275">
        <v>729</v>
      </c>
      <c r="BL161" s="273">
        <v>16</v>
      </c>
      <c r="BM161" s="274">
        <v>13</v>
      </c>
      <c r="BN161" s="275">
        <v>14</v>
      </c>
      <c r="BO161" s="273">
        <v>243</v>
      </c>
      <c r="BP161" s="274">
        <v>486</v>
      </c>
      <c r="BQ161" s="275">
        <v>729</v>
      </c>
      <c r="BR161" s="273">
        <v>26.7</v>
      </c>
      <c r="BS161" s="274">
        <v>26.3</v>
      </c>
      <c r="BT161" s="275">
        <v>26.5</v>
      </c>
      <c r="BU161" s="273">
        <v>243</v>
      </c>
      <c r="BV161" s="274">
        <v>486</v>
      </c>
      <c r="BW161" s="275">
        <v>729</v>
      </c>
      <c r="BX161" s="273" t="s">
        <v>197</v>
      </c>
      <c r="BY161" s="274" t="s">
        <v>197</v>
      </c>
      <c r="BZ161" s="275" t="s">
        <v>197</v>
      </c>
      <c r="CA161" s="273">
        <v>14</v>
      </c>
      <c r="CB161" s="274">
        <v>24</v>
      </c>
      <c r="CC161" s="275">
        <v>38</v>
      </c>
      <c r="CD161" s="273" t="s">
        <v>197</v>
      </c>
      <c r="CE161" s="274" t="s">
        <v>197</v>
      </c>
      <c r="CF161" s="275" t="s">
        <v>197</v>
      </c>
      <c r="CG161" s="273">
        <v>14</v>
      </c>
      <c r="CH161" s="274">
        <v>24</v>
      </c>
      <c r="CI161" s="275">
        <v>38</v>
      </c>
      <c r="CJ161" s="273">
        <v>17.5</v>
      </c>
      <c r="CK161" s="274">
        <v>18.7</v>
      </c>
      <c r="CL161" s="275">
        <v>18.3</v>
      </c>
      <c r="CM161" s="273">
        <v>14</v>
      </c>
      <c r="CN161" s="274">
        <v>24</v>
      </c>
      <c r="CO161" s="275">
        <v>38</v>
      </c>
      <c r="CP161" s="273">
        <v>57</v>
      </c>
      <c r="CQ161" s="274">
        <v>38</v>
      </c>
      <c r="CR161" s="275">
        <v>47</v>
      </c>
      <c r="CS161" s="273">
        <v>2947</v>
      </c>
      <c r="CT161" s="274">
        <v>3187</v>
      </c>
      <c r="CU161" s="275">
        <v>6134</v>
      </c>
      <c r="CV161" s="273">
        <v>59</v>
      </c>
      <c r="CW161" s="274">
        <v>41</v>
      </c>
      <c r="CX161" s="275">
        <v>49</v>
      </c>
      <c r="CY161" s="273">
        <v>2947</v>
      </c>
      <c r="CZ161" s="274">
        <v>3187</v>
      </c>
      <c r="DA161" s="275">
        <v>6134</v>
      </c>
      <c r="DB161" s="273">
        <v>34.9</v>
      </c>
      <c r="DC161" s="274">
        <v>32.200000000000003</v>
      </c>
      <c r="DD161" s="275">
        <v>33.5</v>
      </c>
      <c r="DE161" s="273">
        <v>2947</v>
      </c>
      <c r="DF161" s="274">
        <v>3187</v>
      </c>
      <c r="DG161" s="275">
        <v>6134</v>
      </c>
    </row>
    <row r="162" spans="1:111" x14ac:dyDescent="0.35">
      <c r="A162" s="157"/>
      <c r="B162" s="157"/>
      <c r="C162" s="157"/>
      <c r="D162" s="157"/>
      <c r="E162" s="157"/>
      <c r="F162" s="157"/>
      <c r="G162" s="157"/>
      <c r="H162" s="157"/>
      <c r="I162" s="157"/>
      <c r="J162" s="157"/>
      <c r="K162" s="157"/>
      <c r="L162" s="157"/>
      <c r="M162" s="157"/>
      <c r="N162" s="157"/>
      <c r="O162" s="157"/>
      <c r="P162" s="157"/>
      <c r="Q162" s="157"/>
      <c r="R162" s="157"/>
      <c r="S162" s="157"/>
      <c r="T162" s="157"/>
      <c r="U162" s="157"/>
      <c r="V162" s="157"/>
      <c r="W162" s="157"/>
      <c r="X162" s="157"/>
      <c r="Y162" s="157"/>
      <c r="Z162" s="157"/>
      <c r="AA162" s="157"/>
      <c r="AB162" s="157"/>
      <c r="AC162" s="157"/>
      <c r="AD162" s="157"/>
      <c r="AE162" s="157"/>
      <c r="AF162" s="157"/>
      <c r="AG162" s="157"/>
      <c r="AH162" s="157"/>
      <c r="AI162" s="157"/>
      <c r="AJ162" s="157"/>
      <c r="AK162" s="157"/>
      <c r="AL162" s="157"/>
      <c r="AM162" s="157"/>
      <c r="AN162" s="157"/>
      <c r="AO162" s="157"/>
      <c r="AP162" s="157"/>
      <c r="AQ162" s="157"/>
      <c r="AR162" s="157"/>
      <c r="AS162" s="157"/>
      <c r="AT162" s="157"/>
      <c r="AU162" s="157"/>
      <c r="AV162" s="157"/>
      <c r="AW162" s="157"/>
      <c r="AX162" s="157"/>
      <c r="AY162" s="157"/>
      <c r="AZ162" s="157"/>
      <c r="BA162" s="157"/>
      <c r="BB162" s="157"/>
      <c r="BC162" s="157"/>
      <c r="BD162" s="157"/>
      <c r="BE162" s="157"/>
      <c r="BF162" s="157"/>
      <c r="BG162" s="157"/>
      <c r="BH162" s="157"/>
      <c r="BI162" s="157"/>
      <c r="BJ162" s="157"/>
      <c r="BK162" s="157"/>
      <c r="BL162" s="157"/>
      <c r="BM162" s="157"/>
      <c r="BN162" s="157"/>
      <c r="BO162" s="157"/>
      <c r="BP162" s="157"/>
      <c r="BQ162" s="157"/>
      <c r="BR162" s="157"/>
      <c r="BS162" s="157"/>
      <c r="BT162" s="157"/>
      <c r="BU162" s="157"/>
      <c r="BV162" s="157"/>
      <c r="BW162" s="157"/>
      <c r="BX162" s="157"/>
      <c r="BY162" s="157"/>
      <c r="BZ162" s="157"/>
      <c r="CA162" s="157"/>
      <c r="CB162" s="157"/>
      <c r="CC162" s="157"/>
      <c r="CD162" s="157"/>
      <c r="CE162" s="157"/>
      <c r="CF162" s="157"/>
      <c r="CG162" s="157"/>
      <c r="CH162" s="157"/>
      <c r="CI162" s="157"/>
      <c r="CJ162" s="157"/>
      <c r="CK162" s="157"/>
      <c r="CL162" s="157"/>
      <c r="CM162" s="157"/>
      <c r="CN162" s="157"/>
      <c r="CO162" s="157"/>
      <c r="CP162" s="157"/>
      <c r="CQ162" s="157"/>
      <c r="CR162" s="157"/>
      <c r="CS162" s="157"/>
      <c r="CT162" s="157"/>
      <c r="CU162" s="157"/>
      <c r="CV162" s="157"/>
      <c r="CW162" s="157"/>
      <c r="CX162" s="157"/>
      <c r="CY162" s="157"/>
      <c r="CZ162" s="157"/>
      <c r="DA162" s="157"/>
      <c r="DB162" s="157"/>
      <c r="DC162" s="157"/>
      <c r="DD162" s="157"/>
      <c r="DE162" s="157"/>
      <c r="DF162" s="157"/>
      <c r="DG162" s="157"/>
    </row>
    <row r="163" spans="1:111" x14ac:dyDescent="0.35">
      <c r="A163" t="s">
        <v>3</v>
      </c>
      <c r="B163" t="s">
        <v>247</v>
      </c>
      <c r="D163" s="273">
        <v>54</v>
      </c>
      <c r="E163" s="274">
        <v>38</v>
      </c>
      <c r="F163" s="275">
        <v>47</v>
      </c>
      <c r="G163" s="273">
        <v>13358</v>
      </c>
      <c r="H163" s="274">
        <v>12502</v>
      </c>
      <c r="I163" s="275">
        <v>25860</v>
      </c>
      <c r="J163" s="273">
        <v>57</v>
      </c>
      <c r="K163" s="274">
        <v>42</v>
      </c>
      <c r="L163" s="275">
        <v>50</v>
      </c>
      <c r="M163" s="273">
        <v>13358</v>
      </c>
      <c r="N163" s="274">
        <v>12502</v>
      </c>
      <c r="O163" s="275">
        <v>25860</v>
      </c>
      <c r="P163" s="273">
        <v>33.700000000000003</v>
      </c>
      <c r="Q163" s="274">
        <v>31.4</v>
      </c>
      <c r="R163" s="275">
        <v>32.6</v>
      </c>
      <c r="S163" s="273">
        <v>13358</v>
      </c>
      <c r="T163" s="274">
        <v>12502</v>
      </c>
      <c r="U163" s="275">
        <v>25860</v>
      </c>
      <c r="V163" s="273">
        <v>14</v>
      </c>
      <c r="W163" s="274">
        <v>11</v>
      </c>
      <c r="X163" s="275">
        <v>12</v>
      </c>
      <c r="Y163" s="273">
        <v>544</v>
      </c>
      <c r="Z163" s="274">
        <v>945</v>
      </c>
      <c r="AA163" s="275">
        <v>1489</v>
      </c>
      <c r="AB163" s="273">
        <v>15</v>
      </c>
      <c r="AC163" s="274">
        <v>14</v>
      </c>
      <c r="AD163" s="275">
        <v>14</v>
      </c>
      <c r="AE163" s="273">
        <v>544</v>
      </c>
      <c r="AF163" s="274">
        <v>945</v>
      </c>
      <c r="AG163" s="275">
        <v>1489</v>
      </c>
      <c r="AH163" s="273">
        <v>25.6</v>
      </c>
      <c r="AI163" s="274">
        <v>25.1</v>
      </c>
      <c r="AJ163" s="275">
        <v>25.3</v>
      </c>
      <c r="AK163" s="273">
        <v>544</v>
      </c>
      <c r="AL163" s="274">
        <v>945</v>
      </c>
      <c r="AM163" s="275">
        <v>1489</v>
      </c>
      <c r="AN163" s="273">
        <v>19</v>
      </c>
      <c r="AO163" s="274">
        <v>10</v>
      </c>
      <c r="AP163" s="275">
        <v>13</v>
      </c>
      <c r="AQ163" s="273">
        <v>546</v>
      </c>
      <c r="AR163" s="274">
        <v>1234</v>
      </c>
      <c r="AS163" s="275">
        <v>1780</v>
      </c>
      <c r="AT163" s="273">
        <v>20</v>
      </c>
      <c r="AU163" s="274">
        <v>12</v>
      </c>
      <c r="AV163" s="275">
        <v>14</v>
      </c>
      <c r="AW163" s="273">
        <v>546</v>
      </c>
      <c r="AX163" s="274">
        <v>1234</v>
      </c>
      <c r="AY163" s="275">
        <v>1780</v>
      </c>
      <c r="AZ163" s="273">
        <v>26</v>
      </c>
      <c r="BA163" s="274">
        <v>24.1</v>
      </c>
      <c r="BB163" s="275">
        <v>24.7</v>
      </c>
      <c r="BC163" s="273">
        <v>546</v>
      </c>
      <c r="BD163" s="274">
        <v>1234</v>
      </c>
      <c r="BE163" s="275">
        <v>1780</v>
      </c>
      <c r="BF163" s="273">
        <v>16</v>
      </c>
      <c r="BG163" s="274">
        <v>10</v>
      </c>
      <c r="BH163" s="275">
        <v>12</v>
      </c>
      <c r="BI163" s="273">
        <v>1090</v>
      </c>
      <c r="BJ163" s="274">
        <v>2179</v>
      </c>
      <c r="BK163" s="275">
        <v>3269</v>
      </c>
      <c r="BL163" s="273">
        <v>18</v>
      </c>
      <c r="BM163" s="274">
        <v>12</v>
      </c>
      <c r="BN163" s="275">
        <v>14</v>
      </c>
      <c r="BO163" s="273">
        <v>1090</v>
      </c>
      <c r="BP163" s="274">
        <v>2179</v>
      </c>
      <c r="BQ163" s="275">
        <v>3269</v>
      </c>
      <c r="BR163" s="273">
        <v>25.8</v>
      </c>
      <c r="BS163" s="274">
        <v>24.5</v>
      </c>
      <c r="BT163" s="275">
        <v>24.9</v>
      </c>
      <c r="BU163" s="273">
        <v>1090</v>
      </c>
      <c r="BV163" s="274">
        <v>2179</v>
      </c>
      <c r="BW163" s="275">
        <v>3269</v>
      </c>
      <c r="BX163" s="273" t="s">
        <v>197</v>
      </c>
      <c r="BY163" s="274" t="s">
        <v>197</v>
      </c>
      <c r="BZ163" s="275" t="s">
        <v>197</v>
      </c>
      <c r="CA163" s="273">
        <v>130</v>
      </c>
      <c r="CB163" s="274">
        <v>257</v>
      </c>
      <c r="CC163" s="275">
        <v>387</v>
      </c>
      <c r="CD163" s="273" t="s">
        <v>197</v>
      </c>
      <c r="CE163" s="274" t="s">
        <v>197</v>
      </c>
      <c r="CF163" s="275" t="s">
        <v>197</v>
      </c>
      <c r="CG163" s="273">
        <v>130</v>
      </c>
      <c r="CH163" s="274">
        <v>257</v>
      </c>
      <c r="CI163" s="275">
        <v>387</v>
      </c>
      <c r="CJ163" s="273">
        <v>18.2</v>
      </c>
      <c r="CK163" s="274">
        <v>18.2</v>
      </c>
      <c r="CL163" s="275">
        <v>18.2</v>
      </c>
      <c r="CM163" s="273">
        <v>130</v>
      </c>
      <c r="CN163" s="274">
        <v>257</v>
      </c>
      <c r="CO163" s="275">
        <v>387</v>
      </c>
      <c r="CP163" s="273">
        <v>51</v>
      </c>
      <c r="CQ163" s="274">
        <v>33</v>
      </c>
      <c r="CR163" s="275">
        <v>42</v>
      </c>
      <c r="CS163" s="273">
        <v>14720</v>
      </c>
      <c r="CT163" s="274">
        <v>15084</v>
      </c>
      <c r="CU163" s="275">
        <v>29804</v>
      </c>
      <c r="CV163" s="273">
        <v>53</v>
      </c>
      <c r="CW163" s="274">
        <v>37</v>
      </c>
      <c r="CX163" s="275">
        <v>45</v>
      </c>
      <c r="CY163" s="273">
        <v>14720</v>
      </c>
      <c r="CZ163" s="274">
        <v>15084</v>
      </c>
      <c r="DA163" s="275">
        <v>29804</v>
      </c>
      <c r="DB163" s="273">
        <v>32.9</v>
      </c>
      <c r="DC163" s="274">
        <v>30.2</v>
      </c>
      <c r="DD163" s="275">
        <v>31.5</v>
      </c>
      <c r="DE163" s="273">
        <v>14720</v>
      </c>
      <c r="DF163" s="274">
        <v>15084</v>
      </c>
      <c r="DG163" s="275">
        <v>29804</v>
      </c>
    </row>
    <row r="164" spans="1:111" x14ac:dyDescent="0.35">
      <c r="A164" t="s">
        <v>14</v>
      </c>
      <c r="B164" t="s">
        <v>260</v>
      </c>
      <c r="D164" s="273">
        <v>59</v>
      </c>
      <c r="E164" s="274">
        <v>44</v>
      </c>
      <c r="F164" s="275">
        <v>52</v>
      </c>
      <c r="G164" s="273">
        <v>38780</v>
      </c>
      <c r="H164" s="274">
        <v>38054</v>
      </c>
      <c r="I164" s="275">
        <v>76834</v>
      </c>
      <c r="J164" s="273">
        <v>62</v>
      </c>
      <c r="K164" s="274">
        <v>48</v>
      </c>
      <c r="L164" s="275">
        <v>55</v>
      </c>
      <c r="M164" s="273">
        <v>38780</v>
      </c>
      <c r="N164" s="274">
        <v>38054</v>
      </c>
      <c r="O164" s="275">
        <v>76834</v>
      </c>
      <c r="P164" s="273">
        <v>34.299999999999997</v>
      </c>
      <c r="Q164" s="274">
        <v>32.200000000000003</v>
      </c>
      <c r="R164" s="275">
        <v>33.200000000000003</v>
      </c>
      <c r="S164" s="273">
        <v>38780</v>
      </c>
      <c r="T164" s="274">
        <v>38054</v>
      </c>
      <c r="U164" s="275">
        <v>76834</v>
      </c>
      <c r="V164" s="273">
        <v>16</v>
      </c>
      <c r="W164" s="274">
        <v>10</v>
      </c>
      <c r="X164" s="275">
        <v>12</v>
      </c>
      <c r="Y164" s="273">
        <v>1236</v>
      </c>
      <c r="Z164" s="274">
        <v>2507</v>
      </c>
      <c r="AA164" s="275">
        <v>3743</v>
      </c>
      <c r="AB164" s="273">
        <v>17</v>
      </c>
      <c r="AC164" s="274">
        <v>11</v>
      </c>
      <c r="AD164" s="275">
        <v>13</v>
      </c>
      <c r="AE164" s="273">
        <v>1236</v>
      </c>
      <c r="AF164" s="274">
        <v>2507</v>
      </c>
      <c r="AG164" s="275">
        <v>3743</v>
      </c>
      <c r="AH164" s="273">
        <v>26</v>
      </c>
      <c r="AI164" s="274">
        <v>25.2</v>
      </c>
      <c r="AJ164" s="275">
        <v>25.5</v>
      </c>
      <c r="AK164" s="273">
        <v>1236</v>
      </c>
      <c r="AL164" s="274">
        <v>2507</v>
      </c>
      <c r="AM164" s="275">
        <v>3743</v>
      </c>
      <c r="AN164" s="273">
        <v>16</v>
      </c>
      <c r="AO164" s="274">
        <v>8</v>
      </c>
      <c r="AP164" s="275">
        <v>10</v>
      </c>
      <c r="AQ164" s="273">
        <v>952</v>
      </c>
      <c r="AR164" s="274">
        <v>2318</v>
      </c>
      <c r="AS164" s="275">
        <v>3270</v>
      </c>
      <c r="AT164" s="273">
        <v>17</v>
      </c>
      <c r="AU164" s="274">
        <v>9</v>
      </c>
      <c r="AV164" s="275">
        <v>12</v>
      </c>
      <c r="AW164" s="273">
        <v>952</v>
      </c>
      <c r="AX164" s="274">
        <v>2318</v>
      </c>
      <c r="AY164" s="275">
        <v>3270</v>
      </c>
      <c r="AZ164" s="273">
        <v>25.4</v>
      </c>
      <c r="BA164" s="274">
        <v>23.6</v>
      </c>
      <c r="BB164" s="275">
        <v>24.1</v>
      </c>
      <c r="BC164" s="273">
        <v>952</v>
      </c>
      <c r="BD164" s="274">
        <v>2318</v>
      </c>
      <c r="BE164" s="275">
        <v>3270</v>
      </c>
      <c r="BF164" s="273">
        <v>16</v>
      </c>
      <c r="BG164" s="274">
        <v>9</v>
      </c>
      <c r="BH164" s="275">
        <v>11</v>
      </c>
      <c r="BI164" s="273">
        <v>2188</v>
      </c>
      <c r="BJ164" s="274">
        <v>4825</v>
      </c>
      <c r="BK164" s="275">
        <v>7013</v>
      </c>
      <c r="BL164" s="273">
        <v>17</v>
      </c>
      <c r="BM164" s="274">
        <v>10</v>
      </c>
      <c r="BN164" s="275">
        <v>12</v>
      </c>
      <c r="BO164" s="273">
        <v>2188</v>
      </c>
      <c r="BP164" s="274">
        <v>4825</v>
      </c>
      <c r="BQ164" s="275">
        <v>7013</v>
      </c>
      <c r="BR164" s="273">
        <v>25.7</v>
      </c>
      <c r="BS164" s="274">
        <v>24.5</v>
      </c>
      <c r="BT164" s="275">
        <v>24.9</v>
      </c>
      <c r="BU164" s="273">
        <v>2188</v>
      </c>
      <c r="BV164" s="274">
        <v>4825</v>
      </c>
      <c r="BW164" s="275">
        <v>7013</v>
      </c>
      <c r="BX164" s="273" t="s">
        <v>197</v>
      </c>
      <c r="BY164" s="274" t="s">
        <v>197</v>
      </c>
      <c r="BZ164" s="275" t="s">
        <v>197</v>
      </c>
      <c r="CA164" s="273">
        <v>287</v>
      </c>
      <c r="CB164" s="274">
        <v>649</v>
      </c>
      <c r="CC164" s="275">
        <v>936</v>
      </c>
      <c r="CD164" s="273" t="s">
        <v>197</v>
      </c>
      <c r="CE164" s="274" t="s">
        <v>197</v>
      </c>
      <c r="CF164" s="275" t="s">
        <v>197</v>
      </c>
      <c r="CG164" s="273">
        <v>287</v>
      </c>
      <c r="CH164" s="274">
        <v>649</v>
      </c>
      <c r="CI164" s="275">
        <v>936</v>
      </c>
      <c r="CJ164" s="273">
        <v>19</v>
      </c>
      <c r="CK164" s="274">
        <v>18.899999999999999</v>
      </c>
      <c r="CL164" s="275">
        <v>18.899999999999999</v>
      </c>
      <c r="CM164" s="273">
        <v>287</v>
      </c>
      <c r="CN164" s="274">
        <v>649</v>
      </c>
      <c r="CO164" s="275">
        <v>936</v>
      </c>
      <c r="CP164" s="273">
        <v>56</v>
      </c>
      <c r="CQ164" s="274">
        <v>39</v>
      </c>
      <c r="CR164" s="275">
        <v>48</v>
      </c>
      <c r="CS164" s="273">
        <v>41908</v>
      </c>
      <c r="CT164" s="274">
        <v>44190</v>
      </c>
      <c r="CU164" s="275">
        <v>86098</v>
      </c>
      <c r="CV164" s="273">
        <v>59</v>
      </c>
      <c r="CW164" s="274">
        <v>43</v>
      </c>
      <c r="CX164" s="275">
        <v>50</v>
      </c>
      <c r="CY164" s="273">
        <v>41908</v>
      </c>
      <c r="CZ164" s="274">
        <v>44190</v>
      </c>
      <c r="DA164" s="275">
        <v>86098</v>
      </c>
      <c r="DB164" s="273">
        <v>33.6</v>
      </c>
      <c r="DC164" s="274">
        <v>31.1</v>
      </c>
      <c r="DD164" s="275">
        <v>32.299999999999997</v>
      </c>
      <c r="DE164" s="273">
        <v>41908</v>
      </c>
      <c r="DF164" s="274">
        <v>44190</v>
      </c>
      <c r="DG164" s="275">
        <v>86098</v>
      </c>
    </row>
    <row r="165" spans="1:111" x14ac:dyDescent="0.35">
      <c r="A165" t="s">
        <v>38</v>
      </c>
      <c r="B165" t="s">
        <v>408</v>
      </c>
      <c r="D165" s="273">
        <v>58</v>
      </c>
      <c r="E165" s="274">
        <v>42</v>
      </c>
      <c r="F165" s="275">
        <v>51</v>
      </c>
      <c r="G165" s="273">
        <v>29073</v>
      </c>
      <c r="H165" s="274">
        <v>28161</v>
      </c>
      <c r="I165" s="275">
        <v>57234</v>
      </c>
      <c r="J165" s="273">
        <v>62</v>
      </c>
      <c r="K165" s="274">
        <v>47</v>
      </c>
      <c r="L165" s="275">
        <v>54</v>
      </c>
      <c r="M165" s="273">
        <v>29073</v>
      </c>
      <c r="N165" s="274">
        <v>28161</v>
      </c>
      <c r="O165" s="275">
        <v>57234</v>
      </c>
      <c r="P165" s="273">
        <v>33.9</v>
      </c>
      <c r="Q165" s="274">
        <v>31.8</v>
      </c>
      <c r="R165" s="275">
        <v>32.9</v>
      </c>
      <c r="S165" s="273">
        <v>29073</v>
      </c>
      <c r="T165" s="274">
        <v>28161</v>
      </c>
      <c r="U165" s="275">
        <v>57234</v>
      </c>
      <c r="V165" s="273">
        <v>19</v>
      </c>
      <c r="W165" s="274">
        <v>12</v>
      </c>
      <c r="X165" s="275">
        <v>14</v>
      </c>
      <c r="Y165" s="273">
        <v>922</v>
      </c>
      <c r="Z165" s="274">
        <v>1752</v>
      </c>
      <c r="AA165" s="275">
        <v>2674</v>
      </c>
      <c r="AB165" s="273">
        <v>21</v>
      </c>
      <c r="AC165" s="274">
        <v>14</v>
      </c>
      <c r="AD165" s="275">
        <v>16</v>
      </c>
      <c r="AE165" s="273">
        <v>922</v>
      </c>
      <c r="AF165" s="274">
        <v>1752</v>
      </c>
      <c r="AG165" s="275">
        <v>2674</v>
      </c>
      <c r="AH165" s="273">
        <v>26.4</v>
      </c>
      <c r="AI165" s="274">
        <v>25.3</v>
      </c>
      <c r="AJ165" s="275">
        <v>25.7</v>
      </c>
      <c r="AK165" s="273">
        <v>922</v>
      </c>
      <c r="AL165" s="274">
        <v>1752</v>
      </c>
      <c r="AM165" s="275">
        <v>2674</v>
      </c>
      <c r="AN165" s="273">
        <v>20</v>
      </c>
      <c r="AO165" s="274">
        <v>12</v>
      </c>
      <c r="AP165" s="275">
        <v>14</v>
      </c>
      <c r="AQ165" s="273">
        <v>822</v>
      </c>
      <c r="AR165" s="274">
        <v>2154</v>
      </c>
      <c r="AS165" s="275">
        <v>2976</v>
      </c>
      <c r="AT165" s="273">
        <v>21</v>
      </c>
      <c r="AU165" s="274">
        <v>13</v>
      </c>
      <c r="AV165" s="275">
        <v>15</v>
      </c>
      <c r="AW165" s="273">
        <v>822</v>
      </c>
      <c r="AX165" s="274">
        <v>2154</v>
      </c>
      <c r="AY165" s="275">
        <v>2976</v>
      </c>
      <c r="AZ165" s="273">
        <v>25.7</v>
      </c>
      <c r="BA165" s="274">
        <v>24.4</v>
      </c>
      <c r="BB165" s="275">
        <v>24.8</v>
      </c>
      <c r="BC165" s="273">
        <v>822</v>
      </c>
      <c r="BD165" s="274">
        <v>2154</v>
      </c>
      <c r="BE165" s="275">
        <v>2976</v>
      </c>
      <c r="BF165" s="273">
        <v>19</v>
      </c>
      <c r="BG165" s="274">
        <v>12</v>
      </c>
      <c r="BH165" s="275">
        <v>14</v>
      </c>
      <c r="BI165" s="273">
        <v>1744</v>
      </c>
      <c r="BJ165" s="274">
        <v>3906</v>
      </c>
      <c r="BK165" s="275">
        <v>5650</v>
      </c>
      <c r="BL165" s="273">
        <v>21</v>
      </c>
      <c r="BM165" s="274">
        <v>14</v>
      </c>
      <c r="BN165" s="275">
        <v>16</v>
      </c>
      <c r="BO165" s="273">
        <v>1744</v>
      </c>
      <c r="BP165" s="274">
        <v>3906</v>
      </c>
      <c r="BQ165" s="275">
        <v>5650</v>
      </c>
      <c r="BR165" s="273">
        <v>26.1</v>
      </c>
      <c r="BS165" s="274">
        <v>24.8</v>
      </c>
      <c r="BT165" s="275">
        <v>25.2</v>
      </c>
      <c r="BU165" s="273">
        <v>1744</v>
      </c>
      <c r="BV165" s="274">
        <v>3906</v>
      </c>
      <c r="BW165" s="275">
        <v>5650</v>
      </c>
      <c r="BX165" s="273">
        <v>2</v>
      </c>
      <c r="BY165" s="274">
        <v>1</v>
      </c>
      <c r="BZ165" s="275">
        <v>1</v>
      </c>
      <c r="CA165" s="273">
        <v>190</v>
      </c>
      <c r="CB165" s="274">
        <v>497</v>
      </c>
      <c r="CC165" s="275">
        <v>687</v>
      </c>
      <c r="CD165" s="273">
        <v>2</v>
      </c>
      <c r="CE165" s="274">
        <v>1</v>
      </c>
      <c r="CF165" s="275">
        <v>2</v>
      </c>
      <c r="CG165" s="273">
        <v>190</v>
      </c>
      <c r="CH165" s="274">
        <v>497</v>
      </c>
      <c r="CI165" s="275">
        <v>687</v>
      </c>
      <c r="CJ165" s="273">
        <v>19.7</v>
      </c>
      <c r="CK165" s="274">
        <v>19</v>
      </c>
      <c r="CL165" s="275">
        <v>19.2</v>
      </c>
      <c r="CM165" s="273">
        <v>190</v>
      </c>
      <c r="CN165" s="274">
        <v>497</v>
      </c>
      <c r="CO165" s="275">
        <v>687</v>
      </c>
      <c r="CP165" s="273">
        <v>56</v>
      </c>
      <c r="CQ165" s="274">
        <v>38</v>
      </c>
      <c r="CR165" s="275">
        <v>47</v>
      </c>
      <c r="CS165" s="273">
        <v>31514</v>
      </c>
      <c r="CT165" s="274">
        <v>33058</v>
      </c>
      <c r="CU165" s="275">
        <v>64572</v>
      </c>
      <c r="CV165" s="273">
        <v>59</v>
      </c>
      <c r="CW165" s="274">
        <v>42</v>
      </c>
      <c r="CX165" s="275">
        <v>50</v>
      </c>
      <c r="CY165" s="273">
        <v>31514</v>
      </c>
      <c r="CZ165" s="274">
        <v>33058</v>
      </c>
      <c r="DA165" s="275">
        <v>64572</v>
      </c>
      <c r="DB165" s="273">
        <v>33.299999999999997</v>
      </c>
      <c r="DC165" s="274">
        <v>30.7</v>
      </c>
      <c r="DD165" s="275">
        <v>32</v>
      </c>
      <c r="DE165" s="273">
        <v>31514</v>
      </c>
      <c r="DF165" s="274">
        <v>33058</v>
      </c>
      <c r="DG165" s="275">
        <v>64572</v>
      </c>
    </row>
    <row r="166" spans="1:111" x14ac:dyDescent="0.35">
      <c r="A166" t="s">
        <v>54</v>
      </c>
      <c r="B166" t="s">
        <v>299</v>
      </c>
      <c r="D166" s="273">
        <v>58</v>
      </c>
      <c r="E166" s="274">
        <v>43</v>
      </c>
      <c r="F166" s="275">
        <v>50</v>
      </c>
      <c r="G166" s="273">
        <v>24607</v>
      </c>
      <c r="H166" s="274">
        <v>24331</v>
      </c>
      <c r="I166" s="275">
        <v>48938</v>
      </c>
      <c r="J166" s="273">
        <v>60</v>
      </c>
      <c r="K166" s="274">
        <v>47</v>
      </c>
      <c r="L166" s="275">
        <v>54</v>
      </c>
      <c r="M166" s="273">
        <v>24607</v>
      </c>
      <c r="N166" s="274">
        <v>24331</v>
      </c>
      <c r="O166" s="275">
        <v>48938</v>
      </c>
      <c r="P166" s="273">
        <v>34.5</v>
      </c>
      <c r="Q166" s="274">
        <v>32.4</v>
      </c>
      <c r="R166" s="275">
        <v>33.5</v>
      </c>
      <c r="S166" s="273">
        <v>24607</v>
      </c>
      <c r="T166" s="274">
        <v>24331</v>
      </c>
      <c r="U166" s="275">
        <v>48938</v>
      </c>
      <c r="V166" s="273">
        <v>16</v>
      </c>
      <c r="W166" s="274">
        <v>10</v>
      </c>
      <c r="X166" s="275">
        <v>12</v>
      </c>
      <c r="Y166" s="273">
        <v>603</v>
      </c>
      <c r="Z166" s="274">
        <v>1284</v>
      </c>
      <c r="AA166" s="275">
        <v>1887</v>
      </c>
      <c r="AB166" s="273">
        <v>16</v>
      </c>
      <c r="AC166" s="274">
        <v>12</v>
      </c>
      <c r="AD166" s="275">
        <v>14</v>
      </c>
      <c r="AE166" s="273">
        <v>603</v>
      </c>
      <c r="AF166" s="274">
        <v>1284</v>
      </c>
      <c r="AG166" s="275">
        <v>1887</v>
      </c>
      <c r="AH166" s="273">
        <v>26.5</v>
      </c>
      <c r="AI166" s="274">
        <v>25.2</v>
      </c>
      <c r="AJ166" s="275">
        <v>25.6</v>
      </c>
      <c r="AK166" s="273">
        <v>603</v>
      </c>
      <c r="AL166" s="274">
        <v>1284</v>
      </c>
      <c r="AM166" s="275">
        <v>1887</v>
      </c>
      <c r="AN166" s="273">
        <v>18</v>
      </c>
      <c r="AO166" s="274">
        <v>10</v>
      </c>
      <c r="AP166" s="275">
        <v>12</v>
      </c>
      <c r="AQ166" s="273">
        <v>500</v>
      </c>
      <c r="AR166" s="274">
        <v>1491</v>
      </c>
      <c r="AS166" s="275">
        <v>1991</v>
      </c>
      <c r="AT166" s="273">
        <v>19</v>
      </c>
      <c r="AU166" s="274">
        <v>12</v>
      </c>
      <c r="AV166" s="275">
        <v>13</v>
      </c>
      <c r="AW166" s="273">
        <v>500</v>
      </c>
      <c r="AX166" s="274">
        <v>1491</v>
      </c>
      <c r="AY166" s="275">
        <v>1991</v>
      </c>
      <c r="AZ166" s="273">
        <v>26.1</v>
      </c>
      <c r="BA166" s="274">
        <v>24.2</v>
      </c>
      <c r="BB166" s="275">
        <v>24.7</v>
      </c>
      <c r="BC166" s="273">
        <v>500</v>
      </c>
      <c r="BD166" s="274">
        <v>1491</v>
      </c>
      <c r="BE166" s="275">
        <v>1991</v>
      </c>
      <c r="BF166" s="273">
        <v>17</v>
      </c>
      <c r="BG166" s="274">
        <v>10</v>
      </c>
      <c r="BH166" s="275">
        <v>12</v>
      </c>
      <c r="BI166" s="273">
        <v>1103</v>
      </c>
      <c r="BJ166" s="274">
        <v>2775</v>
      </c>
      <c r="BK166" s="275">
        <v>3878</v>
      </c>
      <c r="BL166" s="273">
        <v>18</v>
      </c>
      <c r="BM166" s="274">
        <v>12</v>
      </c>
      <c r="BN166" s="275">
        <v>13</v>
      </c>
      <c r="BO166" s="273">
        <v>1103</v>
      </c>
      <c r="BP166" s="274">
        <v>2775</v>
      </c>
      <c r="BQ166" s="275">
        <v>3878</v>
      </c>
      <c r="BR166" s="273">
        <v>26.3</v>
      </c>
      <c r="BS166" s="274">
        <v>24.7</v>
      </c>
      <c r="BT166" s="275">
        <v>25.1</v>
      </c>
      <c r="BU166" s="273">
        <v>1103</v>
      </c>
      <c r="BV166" s="274">
        <v>2775</v>
      </c>
      <c r="BW166" s="275">
        <v>3878</v>
      </c>
      <c r="BX166" s="273">
        <v>3</v>
      </c>
      <c r="BY166" s="274">
        <v>2</v>
      </c>
      <c r="BZ166" s="275">
        <v>3</v>
      </c>
      <c r="CA166" s="273">
        <v>178</v>
      </c>
      <c r="CB166" s="274">
        <v>342</v>
      </c>
      <c r="CC166" s="275">
        <v>520</v>
      </c>
      <c r="CD166" s="273">
        <v>3</v>
      </c>
      <c r="CE166" s="274">
        <v>2</v>
      </c>
      <c r="CF166" s="275">
        <v>3</v>
      </c>
      <c r="CG166" s="273">
        <v>178</v>
      </c>
      <c r="CH166" s="274">
        <v>342</v>
      </c>
      <c r="CI166" s="275">
        <v>520</v>
      </c>
      <c r="CJ166" s="273">
        <v>19.899999999999999</v>
      </c>
      <c r="CK166" s="274">
        <v>19.2</v>
      </c>
      <c r="CL166" s="275">
        <v>19.399999999999999</v>
      </c>
      <c r="CM166" s="273">
        <v>178</v>
      </c>
      <c r="CN166" s="274">
        <v>342</v>
      </c>
      <c r="CO166" s="275">
        <v>520</v>
      </c>
      <c r="CP166" s="273">
        <v>55</v>
      </c>
      <c r="CQ166" s="274">
        <v>39</v>
      </c>
      <c r="CR166" s="275">
        <v>47</v>
      </c>
      <c r="CS166" s="273">
        <v>26334</v>
      </c>
      <c r="CT166" s="274">
        <v>27888</v>
      </c>
      <c r="CU166" s="275">
        <v>54222</v>
      </c>
      <c r="CV166" s="273">
        <v>58</v>
      </c>
      <c r="CW166" s="274">
        <v>42</v>
      </c>
      <c r="CX166" s="275">
        <v>50</v>
      </c>
      <c r="CY166" s="273">
        <v>26334</v>
      </c>
      <c r="CZ166" s="274">
        <v>27888</v>
      </c>
      <c r="DA166" s="275">
        <v>54222</v>
      </c>
      <c r="DB166" s="273">
        <v>34</v>
      </c>
      <c r="DC166" s="274">
        <v>31.4</v>
      </c>
      <c r="DD166" s="275">
        <v>32.700000000000003</v>
      </c>
      <c r="DE166" s="273">
        <v>26334</v>
      </c>
      <c r="DF166" s="274">
        <v>27888</v>
      </c>
      <c r="DG166" s="275">
        <v>54222</v>
      </c>
    </row>
    <row r="167" spans="1:111" x14ac:dyDescent="0.35">
      <c r="A167" t="s">
        <v>64</v>
      </c>
      <c r="B167" t="s">
        <v>309</v>
      </c>
      <c r="D167" s="273">
        <v>60</v>
      </c>
      <c r="E167" s="274">
        <v>44</v>
      </c>
      <c r="F167" s="275">
        <v>52</v>
      </c>
      <c r="G167" s="273">
        <v>31073</v>
      </c>
      <c r="H167" s="274">
        <v>29904</v>
      </c>
      <c r="I167" s="275">
        <v>60977</v>
      </c>
      <c r="J167" s="273">
        <v>62</v>
      </c>
      <c r="K167" s="274">
        <v>48</v>
      </c>
      <c r="L167" s="275">
        <v>55</v>
      </c>
      <c r="M167" s="273">
        <v>31073</v>
      </c>
      <c r="N167" s="274">
        <v>29904</v>
      </c>
      <c r="O167" s="275">
        <v>60977</v>
      </c>
      <c r="P167" s="273">
        <v>35</v>
      </c>
      <c r="Q167" s="274">
        <v>32.799999999999997</v>
      </c>
      <c r="R167" s="275">
        <v>33.9</v>
      </c>
      <c r="S167" s="273">
        <v>31073</v>
      </c>
      <c r="T167" s="274">
        <v>29904</v>
      </c>
      <c r="U167" s="275">
        <v>60977</v>
      </c>
      <c r="V167" s="273">
        <v>16</v>
      </c>
      <c r="W167" s="274">
        <v>10</v>
      </c>
      <c r="X167" s="275">
        <v>12</v>
      </c>
      <c r="Y167" s="273">
        <v>1201</v>
      </c>
      <c r="Z167" s="274">
        <v>2367</v>
      </c>
      <c r="AA167" s="275">
        <v>3568</v>
      </c>
      <c r="AB167" s="273">
        <v>18</v>
      </c>
      <c r="AC167" s="274">
        <v>12</v>
      </c>
      <c r="AD167" s="275">
        <v>14</v>
      </c>
      <c r="AE167" s="273">
        <v>1201</v>
      </c>
      <c r="AF167" s="274">
        <v>2367</v>
      </c>
      <c r="AG167" s="275">
        <v>3568</v>
      </c>
      <c r="AH167" s="273">
        <v>26.5</v>
      </c>
      <c r="AI167" s="274">
        <v>25.6</v>
      </c>
      <c r="AJ167" s="275">
        <v>25.9</v>
      </c>
      <c r="AK167" s="273">
        <v>1201</v>
      </c>
      <c r="AL167" s="274">
        <v>2367</v>
      </c>
      <c r="AM167" s="275">
        <v>3568</v>
      </c>
      <c r="AN167" s="273">
        <v>17</v>
      </c>
      <c r="AO167" s="274">
        <v>10</v>
      </c>
      <c r="AP167" s="275">
        <v>12</v>
      </c>
      <c r="AQ167" s="273">
        <v>1023</v>
      </c>
      <c r="AR167" s="274">
        <v>2599</v>
      </c>
      <c r="AS167" s="275">
        <v>3622</v>
      </c>
      <c r="AT167" s="273">
        <v>17</v>
      </c>
      <c r="AU167" s="274">
        <v>11</v>
      </c>
      <c r="AV167" s="275">
        <v>13</v>
      </c>
      <c r="AW167" s="273">
        <v>1023</v>
      </c>
      <c r="AX167" s="274">
        <v>2599</v>
      </c>
      <c r="AY167" s="275">
        <v>3622</v>
      </c>
      <c r="AZ167" s="273">
        <v>25.8</v>
      </c>
      <c r="BA167" s="274">
        <v>24.4</v>
      </c>
      <c r="BB167" s="275">
        <v>24.8</v>
      </c>
      <c r="BC167" s="273">
        <v>1023</v>
      </c>
      <c r="BD167" s="274">
        <v>2599</v>
      </c>
      <c r="BE167" s="275">
        <v>3622</v>
      </c>
      <c r="BF167" s="273">
        <v>17</v>
      </c>
      <c r="BG167" s="274">
        <v>10</v>
      </c>
      <c r="BH167" s="275">
        <v>12</v>
      </c>
      <c r="BI167" s="273">
        <v>2224</v>
      </c>
      <c r="BJ167" s="274">
        <v>4966</v>
      </c>
      <c r="BK167" s="275">
        <v>7190</v>
      </c>
      <c r="BL167" s="273">
        <v>18</v>
      </c>
      <c r="BM167" s="274">
        <v>12</v>
      </c>
      <c r="BN167" s="275">
        <v>14</v>
      </c>
      <c r="BO167" s="273">
        <v>2224</v>
      </c>
      <c r="BP167" s="274">
        <v>4966</v>
      </c>
      <c r="BQ167" s="275">
        <v>7190</v>
      </c>
      <c r="BR167" s="273">
        <v>26.2</v>
      </c>
      <c r="BS167" s="274">
        <v>24.9</v>
      </c>
      <c r="BT167" s="275">
        <v>25.3</v>
      </c>
      <c r="BU167" s="273">
        <v>2224</v>
      </c>
      <c r="BV167" s="274">
        <v>4966</v>
      </c>
      <c r="BW167" s="275">
        <v>7190</v>
      </c>
      <c r="BX167" s="273">
        <v>2</v>
      </c>
      <c r="BY167" s="274">
        <v>1</v>
      </c>
      <c r="BZ167" s="275">
        <v>1</v>
      </c>
      <c r="CA167" s="273">
        <v>293</v>
      </c>
      <c r="CB167" s="274">
        <v>595</v>
      </c>
      <c r="CC167" s="275">
        <v>888</v>
      </c>
      <c r="CD167" s="273">
        <v>2</v>
      </c>
      <c r="CE167" s="274">
        <v>1</v>
      </c>
      <c r="CF167" s="275">
        <v>1</v>
      </c>
      <c r="CG167" s="273">
        <v>293</v>
      </c>
      <c r="CH167" s="274">
        <v>595</v>
      </c>
      <c r="CI167" s="275">
        <v>888</v>
      </c>
      <c r="CJ167" s="273">
        <v>19.399999999999999</v>
      </c>
      <c r="CK167" s="274">
        <v>19.100000000000001</v>
      </c>
      <c r="CL167" s="275">
        <v>19.2</v>
      </c>
      <c r="CM167" s="273">
        <v>293</v>
      </c>
      <c r="CN167" s="274">
        <v>595</v>
      </c>
      <c r="CO167" s="275">
        <v>888</v>
      </c>
      <c r="CP167" s="273">
        <v>56</v>
      </c>
      <c r="CQ167" s="274">
        <v>38</v>
      </c>
      <c r="CR167" s="275">
        <v>47</v>
      </c>
      <c r="CS167" s="273">
        <v>34171</v>
      </c>
      <c r="CT167" s="274">
        <v>36065</v>
      </c>
      <c r="CU167" s="275">
        <v>70236</v>
      </c>
      <c r="CV167" s="273">
        <v>59</v>
      </c>
      <c r="CW167" s="274">
        <v>42</v>
      </c>
      <c r="CX167" s="275">
        <v>50</v>
      </c>
      <c r="CY167" s="273">
        <v>34171</v>
      </c>
      <c r="CZ167" s="274">
        <v>36065</v>
      </c>
      <c r="DA167" s="275">
        <v>70236</v>
      </c>
      <c r="DB167" s="273">
        <v>34.200000000000003</v>
      </c>
      <c r="DC167" s="274">
        <v>31.4</v>
      </c>
      <c r="DD167" s="275">
        <v>32.799999999999997</v>
      </c>
      <c r="DE167" s="273">
        <v>34171</v>
      </c>
      <c r="DF167" s="274">
        <v>36065</v>
      </c>
      <c r="DG167" s="275">
        <v>70236</v>
      </c>
    </row>
    <row r="168" spans="1:111" x14ac:dyDescent="0.35">
      <c r="A168" t="s">
        <v>79</v>
      </c>
      <c r="B168" t="s">
        <v>324</v>
      </c>
      <c r="D168" s="273">
        <v>61</v>
      </c>
      <c r="E168" s="274">
        <v>46</v>
      </c>
      <c r="F168" s="275">
        <v>53</v>
      </c>
      <c r="G168" s="273">
        <v>32226</v>
      </c>
      <c r="H168" s="274">
        <v>31419</v>
      </c>
      <c r="I168" s="275">
        <v>63645</v>
      </c>
      <c r="J168" s="273">
        <v>63</v>
      </c>
      <c r="K168" s="274">
        <v>49</v>
      </c>
      <c r="L168" s="275">
        <v>56</v>
      </c>
      <c r="M168" s="273">
        <v>32226</v>
      </c>
      <c r="N168" s="274">
        <v>31419</v>
      </c>
      <c r="O168" s="275">
        <v>63645</v>
      </c>
      <c r="P168" s="273">
        <v>34.9</v>
      </c>
      <c r="Q168" s="274">
        <v>32.9</v>
      </c>
      <c r="R168" s="275">
        <v>33.9</v>
      </c>
      <c r="S168" s="273">
        <v>32226</v>
      </c>
      <c r="T168" s="274">
        <v>31419</v>
      </c>
      <c r="U168" s="275">
        <v>63645</v>
      </c>
      <c r="V168" s="273">
        <v>19</v>
      </c>
      <c r="W168" s="274">
        <v>11</v>
      </c>
      <c r="X168" s="275">
        <v>14</v>
      </c>
      <c r="Y168" s="273">
        <v>810</v>
      </c>
      <c r="Z168" s="274">
        <v>1715</v>
      </c>
      <c r="AA168" s="275">
        <v>2525</v>
      </c>
      <c r="AB168" s="273">
        <v>21</v>
      </c>
      <c r="AC168" s="274">
        <v>13</v>
      </c>
      <c r="AD168" s="275">
        <v>15</v>
      </c>
      <c r="AE168" s="273">
        <v>810</v>
      </c>
      <c r="AF168" s="274">
        <v>1715</v>
      </c>
      <c r="AG168" s="275">
        <v>2525</v>
      </c>
      <c r="AH168" s="273">
        <v>27.4</v>
      </c>
      <c r="AI168" s="274">
        <v>26.3</v>
      </c>
      <c r="AJ168" s="275">
        <v>26.7</v>
      </c>
      <c r="AK168" s="273">
        <v>810</v>
      </c>
      <c r="AL168" s="274">
        <v>1715</v>
      </c>
      <c r="AM168" s="275">
        <v>2525</v>
      </c>
      <c r="AN168" s="273">
        <v>23</v>
      </c>
      <c r="AO168" s="274">
        <v>13</v>
      </c>
      <c r="AP168" s="275">
        <v>16</v>
      </c>
      <c r="AQ168" s="273">
        <v>805</v>
      </c>
      <c r="AR168" s="274">
        <v>2205</v>
      </c>
      <c r="AS168" s="275">
        <v>3010</v>
      </c>
      <c r="AT168" s="273">
        <v>23</v>
      </c>
      <c r="AU168" s="274">
        <v>14</v>
      </c>
      <c r="AV168" s="275">
        <v>16</v>
      </c>
      <c r="AW168" s="273">
        <v>805</v>
      </c>
      <c r="AX168" s="274">
        <v>2205</v>
      </c>
      <c r="AY168" s="275">
        <v>3010</v>
      </c>
      <c r="AZ168" s="273">
        <v>27.1</v>
      </c>
      <c r="BA168" s="274">
        <v>25.6</v>
      </c>
      <c r="BB168" s="275">
        <v>26</v>
      </c>
      <c r="BC168" s="273">
        <v>805</v>
      </c>
      <c r="BD168" s="274">
        <v>2205</v>
      </c>
      <c r="BE168" s="275">
        <v>3010</v>
      </c>
      <c r="BF168" s="273">
        <v>21</v>
      </c>
      <c r="BG168" s="274">
        <v>12</v>
      </c>
      <c r="BH168" s="275">
        <v>15</v>
      </c>
      <c r="BI168" s="273">
        <v>1615</v>
      </c>
      <c r="BJ168" s="274">
        <v>3920</v>
      </c>
      <c r="BK168" s="275">
        <v>5535</v>
      </c>
      <c r="BL168" s="273">
        <v>22</v>
      </c>
      <c r="BM168" s="274">
        <v>13</v>
      </c>
      <c r="BN168" s="275">
        <v>16</v>
      </c>
      <c r="BO168" s="273">
        <v>1615</v>
      </c>
      <c r="BP168" s="274">
        <v>3920</v>
      </c>
      <c r="BQ168" s="275">
        <v>5535</v>
      </c>
      <c r="BR168" s="273">
        <v>27.2</v>
      </c>
      <c r="BS168" s="274">
        <v>25.9</v>
      </c>
      <c r="BT168" s="275">
        <v>26.3</v>
      </c>
      <c r="BU168" s="273">
        <v>1615</v>
      </c>
      <c r="BV168" s="274">
        <v>3920</v>
      </c>
      <c r="BW168" s="275">
        <v>5535</v>
      </c>
      <c r="BX168" s="273">
        <v>4</v>
      </c>
      <c r="BY168" s="274">
        <v>1</v>
      </c>
      <c r="BZ168" s="275">
        <v>2</v>
      </c>
      <c r="CA168" s="273">
        <v>268</v>
      </c>
      <c r="CB168" s="274">
        <v>635</v>
      </c>
      <c r="CC168" s="275">
        <v>903</v>
      </c>
      <c r="CD168" s="273">
        <v>4</v>
      </c>
      <c r="CE168" s="274">
        <v>1</v>
      </c>
      <c r="CF168" s="275">
        <v>2</v>
      </c>
      <c r="CG168" s="273">
        <v>268</v>
      </c>
      <c r="CH168" s="274">
        <v>635</v>
      </c>
      <c r="CI168" s="275">
        <v>903</v>
      </c>
      <c r="CJ168" s="273">
        <v>20.5</v>
      </c>
      <c r="CK168" s="274">
        <v>20.2</v>
      </c>
      <c r="CL168" s="275">
        <v>20.3</v>
      </c>
      <c r="CM168" s="273">
        <v>268</v>
      </c>
      <c r="CN168" s="274">
        <v>635</v>
      </c>
      <c r="CO168" s="275">
        <v>903</v>
      </c>
      <c r="CP168" s="273">
        <v>58</v>
      </c>
      <c r="CQ168" s="274">
        <v>41</v>
      </c>
      <c r="CR168" s="275">
        <v>49</v>
      </c>
      <c r="CS168" s="273">
        <v>34798</v>
      </c>
      <c r="CT168" s="274">
        <v>36619</v>
      </c>
      <c r="CU168" s="275">
        <v>71417</v>
      </c>
      <c r="CV168" s="273">
        <v>60</v>
      </c>
      <c r="CW168" s="274">
        <v>44</v>
      </c>
      <c r="CX168" s="275">
        <v>52</v>
      </c>
      <c r="CY168" s="273">
        <v>34798</v>
      </c>
      <c r="CZ168" s="274">
        <v>36619</v>
      </c>
      <c r="DA168" s="275">
        <v>71417</v>
      </c>
      <c r="DB168" s="273">
        <v>34.299999999999997</v>
      </c>
      <c r="DC168" s="274">
        <v>31.9</v>
      </c>
      <c r="DD168" s="275">
        <v>33.1</v>
      </c>
      <c r="DE168" s="273">
        <v>34798</v>
      </c>
      <c r="DF168" s="274">
        <v>36619</v>
      </c>
      <c r="DG168" s="275">
        <v>71417</v>
      </c>
    </row>
    <row r="169" spans="1:111" x14ac:dyDescent="0.35">
      <c r="A169" s="157" t="s">
        <v>91</v>
      </c>
      <c r="B169" t="s">
        <v>336</v>
      </c>
      <c r="D169" s="273">
        <v>61</v>
      </c>
      <c r="E169" s="274">
        <v>48</v>
      </c>
      <c r="F169" s="275">
        <v>55</v>
      </c>
      <c r="G169" s="273">
        <v>46329</v>
      </c>
      <c r="H169" s="274">
        <v>43572</v>
      </c>
      <c r="I169" s="275">
        <v>89901</v>
      </c>
      <c r="J169" s="273">
        <v>64</v>
      </c>
      <c r="K169" s="274">
        <v>52</v>
      </c>
      <c r="L169" s="275">
        <v>58</v>
      </c>
      <c r="M169" s="273">
        <v>46329</v>
      </c>
      <c r="N169" s="274">
        <v>43572</v>
      </c>
      <c r="O169" s="275">
        <v>89901</v>
      </c>
      <c r="P169" s="273">
        <v>34.6</v>
      </c>
      <c r="Q169" s="274">
        <v>32.9</v>
      </c>
      <c r="R169" s="275">
        <v>33.799999999999997</v>
      </c>
      <c r="S169" s="273">
        <v>46329</v>
      </c>
      <c r="T169" s="274">
        <v>43572</v>
      </c>
      <c r="U169" s="275">
        <v>89901</v>
      </c>
      <c r="V169" s="273">
        <v>24</v>
      </c>
      <c r="W169" s="274">
        <v>17</v>
      </c>
      <c r="X169" s="275">
        <v>19</v>
      </c>
      <c r="Y169" s="273">
        <v>1580</v>
      </c>
      <c r="Z169" s="274">
        <v>3112</v>
      </c>
      <c r="AA169" s="275">
        <v>4692</v>
      </c>
      <c r="AB169" s="273">
        <v>25</v>
      </c>
      <c r="AC169" s="274">
        <v>19</v>
      </c>
      <c r="AD169" s="275">
        <v>21</v>
      </c>
      <c r="AE169" s="273">
        <v>1580</v>
      </c>
      <c r="AF169" s="274">
        <v>3112</v>
      </c>
      <c r="AG169" s="275">
        <v>4692</v>
      </c>
      <c r="AH169" s="273">
        <v>28.7</v>
      </c>
      <c r="AI169" s="274">
        <v>27.1</v>
      </c>
      <c r="AJ169" s="275">
        <v>27.6</v>
      </c>
      <c r="AK169" s="273">
        <v>1580</v>
      </c>
      <c r="AL169" s="274">
        <v>3112</v>
      </c>
      <c r="AM169" s="275">
        <v>4692</v>
      </c>
      <c r="AN169" s="273">
        <v>19</v>
      </c>
      <c r="AO169" s="274">
        <v>12</v>
      </c>
      <c r="AP169" s="275">
        <v>14</v>
      </c>
      <c r="AQ169" s="273">
        <v>1375</v>
      </c>
      <c r="AR169" s="274">
        <v>3538</v>
      </c>
      <c r="AS169" s="275">
        <v>4913</v>
      </c>
      <c r="AT169" s="273">
        <v>20</v>
      </c>
      <c r="AU169" s="274">
        <v>14</v>
      </c>
      <c r="AV169" s="275">
        <v>16</v>
      </c>
      <c r="AW169" s="273">
        <v>1375</v>
      </c>
      <c r="AX169" s="274">
        <v>3538</v>
      </c>
      <c r="AY169" s="275">
        <v>4913</v>
      </c>
      <c r="AZ169" s="273">
        <v>26.8</v>
      </c>
      <c r="BA169" s="274">
        <v>25.4</v>
      </c>
      <c r="BB169" s="275">
        <v>25.8</v>
      </c>
      <c r="BC169" s="273">
        <v>1375</v>
      </c>
      <c r="BD169" s="274">
        <v>3538</v>
      </c>
      <c r="BE169" s="275">
        <v>4913</v>
      </c>
      <c r="BF169" s="273">
        <v>22</v>
      </c>
      <c r="BG169" s="274">
        <v>14</v>
      </c>
      <c r="BH169" s="275">
        <v>17</v>
      </c>
      <c r="BI169" s="273">
        <v>2955</v>
      </c>
      <c r="BJ169" s="274">
        <v>6650</v>
      </c>
      <c r="BK169" s="275">
        <v>9605</v>
      </c>
      <c r="BL169" s="273">
        <v>23</v>
      </c>
      <c r="BM169" s="274">
        <v>16</v>
      </c>
      <c r="BN169" s="275">
        <v>18</v>
      </c>
      <c r="BO169" s="273">
        <v>2955</v>
      </c>
      <c r="BP169" s="274">
        <v>6650</v>
      </c>
      <c r="BQ169" s="275">
        <v>9605</v>
      </c>
      <c r="BR169" s="273">
        <v>27.8</v>
      </c>
      <c r="BS169" s="274">
        <v>26.2</v>
      </c>
      <c r="BT169" s="275">
        <v>26.7</v>
      </c>
      <c r="BU169" s="273">
        <v>2955</v>
      </c>
      <c r="BV169" s="274">
        <v>6650</v>
      </c>
      <c r="BW169" s="275">
        <v>9605</v>
      </c>
      <c r="BX169" s="273">
        <v>2</v>
      </c>
      <c r="BY169" s="274">
        <v>1</v>
      </c>
      <c r="BZ169" s="275">
        <v>1</v>
      </c>
      <c r="CA169" s="273">
        <v>377</v>
      </c>
      <c r="CB169" s="274">
        <v>1120</v>
      </c>
      <c r="CC169" s="275">
        <v>1497</v>
      </c>
      <c r="CD169" s="273">
        <v>2</v>
      </c>
      <c r="CE169" s="274">
        <v>1</v>
      </c>
      <c r="CF169" s="275">
        <v>2</v>
      </c>
      <c r="CG169" s="273">
        <v>377</v>
      </c>
      <c r="CH169" s="274">
        <v>1120</v>
      </c>
      <c r="CI169" s="275">
        <v>1497</v>
      </c>
      <c r="CJ169" s="273">
        <v>19.600000000000001</v>
      </c>
      <c r="CK169" s="274">
        <v>19.3</v>
      </c>
      <c r="CL169" s="275">
        <v>19.399999999999999</v>
      </c>
      <c r="CM169" s="273">
        <v>377</v>
      </c>
      <c r="CN169" s="274">
        <v>1120</v>
      </c>
      <c r="CO169" s="275">
        <v>1497</v>
      </c>
      <c r="CP169" s="273">
        <v>58</v>
      </c>
      <c r="CQ169" s="274">
        <v>42</v>
      </c>
      <c r="CR169" s="275">
        <v>50</v>
      </c>
      <c r="CS169" s="273">
        <v>51770</v>
      </c>
      <c r="CT169" s="274">
        <v>53465</v>
      </c>
      <c r="CU169" s="275">
        <v>105235</v>
      </c>
      <c r="CV169" s="273">
        <v>60</v>
      </c>
      <c r="CW169" s="274">
        <v>45</v>
      </c>
      <c r="CX169" s="275">
        <v>53</v>
      </c>
      <c r="CY169" s="273">
        <v>51770</v>
      </c>
      <c r="CZ169" s="274">
        <v>53465</v>
      </c>
      <c r="DA169" s="275">
        <v>105235</v>
      </c>
      <c r="DB169" s="273">
        <v>34</v>
      </c>
      <c r="DC169" s="274">
        <v>31.6</v>
      </c>
      <c r="DD169" s="275">
        <v>32.799999999999997</v>
      </c>
      <c r="DE169" s="273">
        <v>51770</v>
      </c>
      <c r="DF169" s="274">
        <v>53465</v>
      </c>
      <c r="DG169" s="275">
        <v>105235</v>
      </c>
    </row>
    <row r="170" spans="1:111" x14ac:dyDescent="0.35">
      <c r="A170" t="s">
        <v>92</v>
      </c>
      <c r="B170" t="s">
        <v>338</v>
      </c>
      <c r="D170" s="273">
        <v>62</v>
      </c>
      <c r="E170" s="274">
        <v>48</v>
      </c>
      <c r="F170" s="275">
        <v>55</v>
      </c>
      <c r="G170" s="273">
        <v>15994</v>
      </c>
      <c r="H170" s="274">
        <v>14800</v>
      </c>
      <c r="I170" s="275">
        <v>30794</v>
      </c>
      <c r="J170" s="273">
        <v>65</v>
      </c>
      <c r="K170" s="274">
        <v>53</v>
      </c>
      <c r="L170" s="275">
        <v>59</v>
      </c>
      <c r="M170" s="273">
        <v>15994</v>
      </c>
      <c r="N170" s="274">
        <v>14800</v>
      </c>
      <c r="O170" s="275">
        <v>30794</v>
      </c>
      <c r="P170" s="273">
        <v>34.4</v>
      </c>
      <c r="Q170" s="274">
        <v>32.799999999999997</v>
      </c>
      <c r="R170" s="275">
        <v>33.700000000000003</v>
      </c>
      <c r="S170" s="273">
        <v>15994</v>
      </c>
      <c r="T170" s="274">
        <v>14800</v>
      </c>
      <c r="U170" s="275">
        <v>30794</v>
      </c>
      <c r="V170" s="273">
        <v>27</v>
      </c>
      <c r="W170" s="274">
        <v>17</v>
      </c>
      <c r="X170" s="275">
        <v>20</v>
      </c>
      <c r="Y170" s="273">
        <v>565</v>
      </c>
      <c r="Z170" s="274">
        <v>1092</v>
      </c>
      <c r="AA170" s="275">
        <v>1657</v>
      </c>
      <c r="AB170" s="273">
        <v>29</v>
      </c>
      <c r="AC170" s="274">
        <v>20</v>
      </c>
      <c r="AD170" s="275">
        <v>23</v>
      </c>
      <c r="AE170" s="273">
        <v>565</v>
      </c>
      <c r="AF170" s="274">
        <v>1092</v>
      </c>
      <c r="AG170" s="275">
        <v>1657</v>
      </c>
      <c r="AH170" s="273">
        <v>29.1</v>
      </c>
      <c r="AI170" s="274">
        <v>27.3</v>
      </c>
      <c r="AJ170" s="275">
        <v>27.9</v>
      </c>
      <c r="AK170" s="273">
        <v>565</v>
      </c>
      <c r="AL170" s="274">
        <v>1092</v>
      </c>
      <c r="AM170" s="275">
        <v>1657</v>
      </c>
      <c r="AN170" s="273">
        <v>19</v>
      </c>
      <c r="AO170" s="274">
        <v>13</v>
      </c>
      <c r="AP170" s="275">
        <v>14</v>
      </c>
      <c r="AQ170" s="273">
        <v>540</v>
      </c>
      <c r="AR170" s="274">
        <v>1404</v>
      </c>
      <c r="AS170" s="275">
        <v>1944</v>
      </c>
      <c r="AT170" s="273">
        <v>20</v>
      </c>
      <c r="AU170" s="274">
        <v>14</v>
      </c>
      <c r="AV170" s="275">
        <v>16</v>
      </c>
      <c r="AW170" s="273">
        <v>540</v>
      </c>
      <c r="AX170" s="274">
        <v>1404</v>
      </c>
      <c r="AY170" s="275">
        <v>1944</v>
      </c>
      <c r="AZ170" s="273">
        <v>26.5</v>
      </c>
      <c r="BA170" s="274">
        <v>25.3</v>
      </c>
      <c r="BB170" s="275">
        <v>25.6</v>
      </c>
      <c r="BC170" s="273">
        <v>540</v>
      </c>
      <c r="BD170" s="274">
        <v>1404</v>
      </c>
      <c r="BE170" s="275">
        <v>1944</v>
      </c>
      <c r="BF170" s="273">
        <v>23</v>
      </c>
      <c r="BG170" s="274">
        <v>15</v>
      </c>
      <c r="BH170" s="275">
        <v>17</v>
      </c>
      <c r="BI170" s="273">
        <v>1105</v>
      </c>
      <c r="BJ170" s="274">
        <v>2496</v>
      </c>
      <c r="BK170" s="275">
        <v>3601</v>
      </c>
      <c r="BL170" s="273">
        <v>24</v>
      </c>
      <c r="BM170" s="274">
        <v>17</v>
      </c>
      <c r="BN170" s="275">
        <v>19</v>
      </c>
      <c r="BO170" s="273">
        <v>1105</v>
      </c>
      <c r="BP170" s="274">
        <v>2496</v>
      </c>
      <c r="BQ170" s="275">
        <v>3601</v>
      </c>
      <c r="BR170" s="273">
        <v>27.8</v>
      </c>
      <c r="BS170" s="274">
        <v>26.2</v>
      </c>
      <c r="BT170" s="275">
        <v>26.7</v>
      </c>
      <c r="BU170" s="273">
        <v>1105</v>
      </c>
      <c r="BV170" s="274">
        <v>2496</v>
      </c>
      <c r="BW170" s="275">
        <v>3601</v>
      </c>
      <c r="BX170" s="273" t="s">
        <v>197</v>
      </c>
      <c r="BY170" s="274" t="s">
        <v>197</v>
      </c>
      <c r="BZ170" s="275">
        <v>1</v>
      </c>
      <c r="CA170" s="273">
        <v>136</v>
      </c>
      <c r="CB170" s="274">
        <v>411</v>
      </c>
      <c r="CC170" s="275">
        <v>547</v>
      </c>
      <c r="CD170" s="273" t="s">
        <v>197</v>
      </c>
      <c r="CE170" s="274" t="s">
        <v>197</v>
      </c>
      <c r="CF170" s="275">
        <v>1</v>
      </c>
      <c r="CG170" s="273">
        <v>136</v>
      </c>
      <c r="CH170" s="274">
        <v>411</v>
      </c>
      <c r="CI170" s="275">
        <v>547</v>
      </c>
      <c r="CJ170" s="273">
        <v>20.8</v>
      </c>
      <c r="CK170" s="274">
        <v>19.5</v>
      </c>
      <c r="CL170" s="275">
        <v>19.8</v>
      </c>
      <c r="CM170" s="273">
        <v>136</v>
      </c>
      <c r="CN170" s="274">
        <v>411</v>
      </c>
      <c r="CO170" s="275">
        <v>547</v>
      </c>
      <c r="CP170" s="273">
        <v>58</v>
      </c>
      <c r="CQ170" s="274">
        <v>42</v>
      </c>
      <c r="CR170" s="275">
        <v>50</v>
      </c>
      <c r="CS170" s="273">
        <v>18213</v>
      </c>
      <c r="CT170" s="274">
        <v>18716</v>
      </c>
      <c r="CU170" s="275">
        <v>36929</v>
      </c>
      <c r="CV170" s="273">
        <v>61</v>
      </c>
      <c r="CW170" s="274">
        <v>46</v>
      </c>
      <c r="CX170" s="275">
        <v>53</v>
      </c>
      <c r="CY170" s="273">
        <v>18213</v>
      </c>
      <c r="CZ170" s="274">
        <v>18716</v>
      </c>
      <c r="DA170" s="275">
        <v>36929</v>
      </c>
      <c r="DB170" s="273">
        <v>33.9</v>
      </c>
      <c r="DC170" s="274">
        <v>31.6</v>
      </c>
      <c r="DD170" s="275">
        <v>32.700000000000003</v>
      </c>
      <c r="DE170" s="273">
        <v>18213</v>
      </c>
      <c r="DF170" s="274">
        <v>18716</v>
      </c>
      <c r="DG170" s="275">
        <v>36929</v>
      </c>
    </row>
    <row r="171" spans="1:111" x14ac:dyDescent="0.35">
      <c r="A171" t="s">
        <v>107</v>
      </c>
      <c r="B171" t="s">
        <v>352</v>
      </c>
      <c r="D171" s="273">
        <v>61</v>
      </c>
      <c r="E171" s="274">
        <v>47</v>
      </c>
      <c r="F171" s="275">
        <v>54</v>
      </c>
      <c r="G171" s="273">
        <v>30335</v>
      </c>
      <c r="H171" s="274">
        <v>28772</v>
      </c>
      <c r="I171" s="275">
        <v>59107</v>
      </c>
      <c r="J171" s="273">
        <v>64</v>
      </c>
      <c r="K171" s="274">
        <v>51</v>
      </c>
      <c r="L171" s="275">
        <v>58</v>
      </c>
      <c r="M171" s="273">
        <v>30335</v>
      </c>
      <c r="N171" s="274">
        <v>28772</v>
      </c>
      <c r="O171" s="275">
        <v>59107</v>
      </c>
      <c r="P171" s="273">
        <v>34.700000000000003</v>
      </c>
      <c r="Q171" s="274">
        <v>32.9</v>
      </c>
      <c r="R171" s="275">
        <v>33.799999999999997</v>
      </c>
      <c r="S171" s="273">
        <v>30335</v>
      </c>
      <c r="T171" s="274">
        <v>28772</v>
      </c>
      <c r="U171" s="275">
        <v>59107</v>
      </c>
      <c r="V171" s="273">
        <v>22</v>
      </c>
      <c r="W171" s="274">
        <v>16</v>
      </c>
      <c r="X171" s="275">
        <v>18</v>
      </c>
      <c r="Y171" s="273">
        <v>1015</v>
      </c>
      <c r="Z171" s="274">
        <v>2020</v>
      </c>
      <c r="AA171" s="275">
        <v>3035</v>
      </c>
      <c r="AB171" s="273">
        <v>23</v>
      </c>
      <c r="AC171" s="274">
        <v>19</v>
      </c>
      <c r="AD171" s="275">
        <v>20</v>
      </c>
      <c r="AE171" s="273">
        <v>1015</v>
      </c>
      <c r="AF171" s="274">
        <v>2020</v>
      </c>
      <c r="AG171" s="275">
        <v>3035</v>
      </c>
      <c r="AH171" s="273">
        <v>28.4</v>
      </c>
      <c r="AI171" s="274">
        <v>27</v>
      </c>
      <c r="AJ171" s="275">
        <v>27.5</v>
      </c>
      <c r="AK171" s="273">
        <v>1015</v>
      </c>
      <c r="AL171" s="274">
        <v>2020</v>
      </c>
      <c r="AM171" s="275">
        <v>3035</v>
      </c>
      <c r="AN171" s="273">
        <v>20</v>
      </c>
      <c r="AO171" s="274">
        <v>12</v>
      </c>
      <c r="AP171" s="275">
        <v>14</v>
      </c>
      <c r="AQ171" s="273">
        <v>835</v>
      </c>
      <c r="AR171" s="274">
        <v>2134</v>
      </c>
      <c r="AS171" s="275">
        <v>2969</v>
      </c>
      <c r="AT171" s="273">
        <v>20</v>
      </c>
      <c r="AU171" s="274">
        <v>14</v>
      </c>
      <c r="AV171" s="275">
        <v>16</v>
      </c>
      <c r="AW171" s="273">
        <v>835</v>
      </c>
      <c r="AX171" s="274">
        <v>2134</v>
      </c>
      <c r="AY171" s="275">
        <v>2969</v>
      </c>
      <c r="AZ171" s="273">
        <v>27</v>
      </c>
      <c r="BA171" s="274">
        <v>25.5</v>
      </c>
      <c r="BB171" s="275">
        <v>25.9</v>
      </c>
      <c r="BC171" s="273">
        <v>835</v>
      </c>
      <c r="BD171" s="274">
        <v>2134</v>
      </c>
      <c r="BE171" s="275">
        <v>2969</v>
      </c>
      <c r="BF171" s="273">
        <v>21</v>
      </c>
      <c r="BG171" s="274">
        <v>14</v>
      </c>
      <c r="BH171" s="275">
        <v>16</v>
      </c>
      <c r="BI171" s="273">
        <v>1850</v>
      </c>
      <c r="BJ171" s="274">
        <v>4154</v>
      </c>
      <c r="BK171" s="275">
        <v>6004</v>
      </c>
      <c r="BL171" s="273">
        <v>22</v>
      </c>
      <c r="BM171" s="274">
        <v>16</v>
      </c>
      <c r="BN171" s="275">
        <v>18</v>
      </c>
      <c r="BO171" s="273">
        <v>1850</v>
      </c>
      <c r="BP171" s="274">
        <v>4154</v>
      </c>
      <c r="BQ171" s="275">
        <v>6004</v>
      </c>
      <c r="BR171" s="273">
        <v>27.8</v>
      </c>
      <c r="BS171" s="274">
        <v>26.2</v>
      </c>
      <c r="BT171" s="275">
        <v>26.7</v>
      </c>
      <c r="BU171" s="273">
        <v>1850</v>
      </c>
      <c r="BV171" s="274">
        <v>4154</v>
      </c>
      <c r="BW171" s="275">
        <v>6004</v>
      </c>
      <c r="BX171" s="273" t="s">
        <v>197</v>
      </c>
      <c r="BY171" s="274" t="s">
        <v>197</v>
      </c>
      <c r="BZ171" s="275">
        <v>1</v>
      </c>
      <c r="CA171" s="273">
        <v>241</v>
      </c>
      <c r="CB171" s="274">
        <v>709</v>
      </c>
      <c r="CC171" s="275">
        <v>950</v>
      </c>
      <c r="CD171" s="273">
        <v>1</v>
      </c>
      <c r="CE171" s="274">
        <v>2</v>
      </c>
      <c r="CF171" s="275">
        <v>2</v>
      </c>
      <c r="CG171" s="273">
        <v>241</v>
      </c>
      <c r="CH171" s="274">
        <v>709</v>
      </c>
      <c r="CI171" s="275">
        <v>950</v>
      </c>
      <c r="CJ171" s="273">
        <v>18.899999999999999</v>
      </c>
      <c r="CK171" s="274">
        <v>19.2</v>
      </c>
      <c r="CL171" s="275">
        <v>19.100000000000001</v>
      </c>
      <c r="CM171" s="273">
        <v>241</v>
      </c>
      <c r="CN171" s="274">
        <v>709</v>
      </c>
      <c r="CO171" s="275">
        <v>950</v>
      </c>
      <c r="CP171" s="273">
        <v>58</v>
      </c>
      <c r="CQ171" s="274">
        <v>42</v>
      </c>
      <c r="CR171" s="275">
        <v>50</v>
      </c>
      <c r="CS171" s="273">
        <v>33557</v>
      </c>
      <c r="CT171" s="274">
        <v>34749</v>
      </c>
      <c r="CU171" s="275">
        <v>68306</v>
      </c>
      <c r="CV171" s="273">
        <v>60</v>
      </c>
      <c r="CW171" s="274">
        <v>45</v>
      </c>
      <c r="CX171" s="275">
        <v>53</v>
      </c>
      <c r="CY171" s="273">
        <v>33557</v>
      </c>
      <c r="CZ171" s="274">
        <v>34749</v>
      </c>
      <c r="DA171" s="275">
        <v>68306</v>
      </c>
      <c r="DB171" s="273">
        <v>34.1</v>
      </c>
      <c r="DC171" s="274">
        <v>31.7</v>
      </c>
      <c r="DD171" s="275">
        <v>32.9</v>
      </c>
      <c r="DE171" s="273">
        <v>33557</v>
      </c>
      <c r="DF171" s="274">
        <v>34749</v>
      </c>
      <c r="DG171" s="275">
        <v>68306</v>
      </c>
    </row>
    <row r="172" spans="1:111" x14ac:dyDescent="0.35">
      <c r="A172" t="s">
        <v>127</v>
      </c>
      <c r="B172" t="s">
        <v>372</v>
      </c>
      <c r="D172" s="273">
        <v>64</v>
      </c>
      <c r="E172" s="274">
        <v>49</v>
      </c>
      <c r="F172" s="275">
        <v>56</v>
      </c>
      <c r="G172" s="273">
        <v>45945</v>
      </c>
      <c r="H172" s="274">
        <v>44626</v>
      </c>
      <c r="I172" s="275">
        <v>90571</v>
      </c>
      <c r="J172" s="273">
        <v>66</v>
      </c>
      <c r="K172" s="274">
        <v>52</v>
      </c>
      <c r="L172" s="275">
        <v>59</v>
      </c>
      <c r="M172" s="273">
        <v>45945</v>
      </c>
      <c r="N172" s="274">
        <v>44626</v>
      </c>
      <c r="O172" s="275">
        <v>90571</v>
      </c>
      <c r="P172" s="273">
        <v>35.299999999999997</v>
      </c>
      <c r="Q172" s="274">
        <v>33.5</v>
      </c>
      <c r="R172" s="275">
        <v>34.4</v>
      </c>
      <c r="S172" s="273">
        <v>45945</v>
      </c>
      <c r="T172" s="274">
        <v>44626</v>
      </c>
      <c r="U172" s="275">
        <v>90571</v>
      </c>
      <c r="V172" s="273">
        <v>23</v>
      </c>
      <c r="W172" s="274">
        <v>17</v>
      </c>
      <c r="X172" s="275">
        <v>19</v>
      </c>
      <c r="Y172" s="273">
        <v>1481</v>
      </c>
      <c r="Z172" s="274">
        <v>3003</v>
      </c>
      <c r="AA172" s="275">
        <v>4484</v>
      </c>
      <c r="AB172" s="273">
        <v>24</v>
      </c>
      <c r="AC172" s="274">
        <v>18</v>
      </c>
      <c r="AD172" s="275">
        <v>20</v>
      </c>
      <c r="AE172" s="273">
        <v>1481</v>
      </c>
      <c r="AF172" s="274">
        <v>3003</v>
      </c>
      <c r="AG172" s="275">
        <v>4484</v>
      </c>
      <c r="AH172" s="273">
        <v>29</v>
      </c>
      <c r="AI172" s="274">
        <v>27.8</v>
      </c>
      <c r="AJ172" s="275">
        <v>28.2</v>
      </c>
      <c r="AK172" s="273">
        <v>1481</v>
      </c>
      <c r="AL172" s="274">
        <v>3003</v>
      </c>
      <c r="AM172" s="275">
        <v>4484</v>
      </c>
      <c r="AN172" s="273">
        <v>20</v>
      </c>
      <c r="AO172" s="274">
        <v>14</v>
      </c>
      <c r="AP172" s="275">
        <v>15</v>
      </c>
      <c r="AQ172" s="273">
        <v>1061</v>
      </c>
      <c r="AR172" s="274">
        <v>2837</v>
      </c>
      <c r="AS172" s="275">
        <v>3898</v>
      </c>
      <c r="AT172" s="273">
        <v>20</v>
      </c>
      <c r="AU172" s="274">
        <v>15</v>
      </c>
      <c r="AV172" s="275">
        <v>16</v>
      </c>
      <c r="AW172" s="273">
        <v>1061</v>
      </c>
      <c r="AX172" s="274">
        <v>2837</v>
      </c>
      <c r="AY172" s="275">
        <v>3898</v>
      </c>
      <c r="AZ172" s="273">
        <v>27.4</v>
      </c>
      <c r="BA172" s="274">
        <v>26.3</v>
      </c>
      <c r="BB172" s="275">
        <v>26.6</v>
      </c>
      <c r="BC172" s="273">
        <v>1061</v>
      </c>
      <c r="BD172" s="274">
        <v>2837</v>
      </c>
      <c r="BE172" s="275">
        <v>3898</v>
      </c>
      <c r="BF172" s="273">
        <v>22</v>
      </c>
      <c r="BG172" s="274">
        <v>15</v>
      </c>
      <c r="BH172" s="275">
        <v>17</v>
      </c>
      <c r="BI172" s="273">
        <v>2542</v>
      </c>
      <c r="BJ172" s="274">
        <v>5840</v>
      </c>
      <c r="BK172" s="275">
        <v>8382</v>
      </c>
      <c r="BL172" s="273">
        <v>23</v>
      </c>
      <c r="BM172" s="274">
        <v>16</v>
      </c>
      <c r="BN172" s="275">
        <v>18</v>
      </c>
      <c r="BO172" s="273">
        <v>2542</v>
      </c>
      <c r="BP172" s="274">
        <v>5840</v>
      </c>
      <c r="BQ172" s="275">
        <v>8382</v>
      </c>
      <c r="BR172" s="273">
        <v>28.3</v>
      </c>
      <c r="BS172" s="274">
        <v>27.1</v>
      </c>
      <c r="BT172" s="275">
        <v>27.4</v>
      </c>
      <c r="BU172" s="273">
        <v>2542</v>
      </c>
      <c r="BV172" s="274">
        <v>5840</v>
      </c>
      <c r="BW172" s="275">
        <v>8382</v>
      </c>
      <c r="BX172" s="273">
        <v>4</v>
      </c>
      <c r="BY172" s="274">
        <v>2</v>
      </c>
      <c r="BZ172" s="275">
        <v>3</v>
      </c>
      <c r="CA172" s="273">
        <v>388</v>
      </c>
      <c r="CB172" s="274">
        <v>1062</v>
      </c>
      <c r="CC172" s="275">
        <v>1450</v>
      </c>
      <c r="CD172" s="273">
        <v>4</v>
      </c>
      <c r="CE172" s="274">
        <v>3</v>
      </c>
      <c r="CF172" s="275">
        <v>3</v>
      </c>
      <c r="CG172" s="273">
        <v>388</v>
      </c>
      <c r="CH172" s="274">
        <v>1062</v>
      </c>
      <c r="CI172" s="275">
        <v>1450</v>
      </c>
      <c r="CJ172" s="273">
        <v>20.6</v>
      </c>
      <c r="CK172" s="274">
        <v>20.2</v>
      </c>
      <c r="CL172" s="275">
        <v>20.3</v>
      </c>
      <c r="CM172" s="273">
        <v>388</v>
      </c>
      <c r="CN172" s="274">
        <v>1062</v>
      </c>
      <c r="CO172" s="275">
        <v>1450</v>
      </c>
      <c r="CP172" s="273">
        <v>61</v>
      </c>
      <c r="CQ172" s="274">
        <v>44</v>
      </c>
      <c r="CR172" s="275">
        <v>52</v>
      </c>
      <c r="CS172" s="273">
        <v>50230</v>
      </c>
      <c r="CT172" s="274">
        <v>52919</v>
      </c>
      <c r="CU172" s="275">
        <v>103149</v>
      </c>
      <c r="CV172" s="273">
        <v>63</v>
      </c>
      <c r="CW172" s="274">
        <v>46</v>
      </c>
      <c r="CX172" s="275">
        <v>54</v>
      </c>
      <c r="CY172" s="273">
        <v>50230</v>
      </c>
      <c r="CZ172" s="274">
        <v>52919</v>
      </c>
      <c r="DA172" s="275">
        <v>103149</v>
      </c>
      <c r="DB172" s="273">
        <v>34.799999999999997</v>
      </c>
      <c r="DC172" s="274">
        <v>32.5</v>
      </c>
      <c r="DD172" s="275">
        <v>33.6</v>
      </c>
      <c r="DE172" s="273">
        <v>50230</v>
      </c>
      <c r="DF172" s="274">
        <v>52919</v>
      </c>
      <c r="DG172" s="275">
        <v>103149</v>
      </c>
    </row>
    <row r="173" spans="1:111" x14ac:dyDescent="0.35">
      <c r="A173" t="s">
        <v>147</v>
      </c>
      <c r="B173" t="s">
        <v>392</v>
      </c>
      <c r="D173" s="273">
        <v>65</v>
      </c>
      <c r="E173" s="274">
        <v>50</v>
      </c>
      <c r="F173" s="275">
        <v>57</v>
      </c>
      <c r="G173" s="273">
        <v>26474</v>
      </c>
      <c r="H173" s="274">
        <v>25642</v>
      </c>
      <c r="I173" s="275">
        <v>52116</v>
      </c>
      <c r="J173" s="273">
        <v>67</v>
      </c>
      <c r="K173" s="274">
        <v>53</v>
      </c>
      <c r="L173" s="275">
        <v>60</v>
      </c>
      <c r="M173" s="273">
        <v>26474</v>
      </c>
      <c r="N173" s="274">
        <v>25642</v>
      </c>
      <c r="O173" s="275">
        <v>52116</v>
      </c>
      <c r="P173" s="273">
        <v>35.5</v>
      </c>
      <c r="Q173" s="274">
        <v>33.6</v>
      </c>
      <c r="R173" s="275">
        <v>34.6</v>
      </c>
      <c r="S173" s="273">
        <v>26474</v>
      </c>
      <c r="T173" s="274">
        <v>25642</v>
      </c>
      <c r="U173" s="275">
        <v>52116</v>
      </c>
      <c r="V173" s="273">
        <v>25</v>
      </c>
      <c r="W173" s="274">
        <v>15</v>
      </c>
      <c r="X173" s="275">
        <v>18</v>
      </c>
      <c r="Y173" s="273">
        <v>706</v>
      </c>
      <c r="Z173" s="274">
        <v>1483</v>
      </c>
      <c r="AA173" s="275">
        <v>2189</v>
      </c>
      <c r="AB173" s="273">
        <v>26</v>
      </c>
      <c r="AC173" s="274">
        <v>17</v>
      </c>
      <c r="AD173" s="275">
        <v>20</v>
      </c>
      <c r="AE173" s="273">
        <v>706</v>
      </c>
      <c r="AF173" s="274">
        <v>1483</v>
      </c>
      <c r="AG173" s="275">
        <v>2189</v>
      </c>
      <c r="AH173" s="273">
        <v>28.5</v>
      </c>
      <c r="AI173" s="274">
        <v>27.3</v>
      </c>
      <c r="AJ173" s="275">
        <v>27.7</v>
      </c>
      <c r="AK173" s="273">
        <v>706</v>
      </c>
      <c r="AL173" s="274">
        <v>1483</v>
      </c>
      <c r="AM173" s="275">
        <v>2189</v>
      </c>
      <c r="AN173" s="273">
        <v>21</v>
      </c>
      <c r="AO173" s="274">
        <v>15</v>
      </c>
      <c r="AP173" s="275">
        <v>16</v>
      </c>
      <c r="AQ173" s="273">
        <v>718</v>
      </c>
      <c r="AR173" s="274">
        <v>1715</v>
      </c>
      <c r="AS173" s="275">
        <v>2433</v>
      </c>
      <c r="AT173" s="273">
        <v>22</v>
      </c>
      <c r="AU173" s="274">
        <v>16</v>
      </c>
      <c r="AV173" s="275">
        <v>18</v>
      </c>
      <c r="AW173" s="273">
        <v>718</v>
      </c>
      <c r="AX173" s="274">
        <v>1715</v>
      </c>
      <c r="AY173" s="275">
        <v>2433</v>
      </c>
      <c r="AZ173" s="273">
        <v>27.7</v>
      </c>
      <c r="BA173" s="274">
        <v>26.3</v>
      </c>
      <c r="BB173" s="275">
        <v>26.7</v>
      </c>
      <c r="BC173" s="273">
        <v>718</v>
      </c>
      <c r="BD173" s="274">
        <v>1715</v>
      </c>
      <c r="BE173" s="275">
        <v>2433</v>
      </c>
      <c r="BF173" s="273">
        <v>23</v>
      </c>
      <c r="BG173" s="274">
        <v>15</v>
      </c>
      <c r="BH173" s="275">
        <v>17</v>
      </c>
      <c r="BI173" s="273">
        <v>1424</v>
      </c>
      <c r="BJ173" s="274">
        <v>3198</v>
      </c>
      <c r="BK173" s="275">
        <v>4622</v>
      </c>
      <c r="BL173" s="273">
        <v>24</v>
      </c>
      <c r="BM173" s="274">
        <v>16</v>
      </c>
      <c r="BN173" s="275">
        <v>19</v>
      </c>
      <c r="BO173" s="273">
        <v>1424</v>
      </c>
      <c r="BP173" s="274">
        <v>3198</v>
      </c>
      <c r="BQ173" s="275">
        <v>4622</v>
      </c>
      <c r="BR173" s="273">
        <v>28.1</v>
      </c>
      <c r="BS173" s="274">
        <v>26.8</v>
      </c>
      <c r="BT173" s="275">
        <v>27.2</v>
      </c>
      <c r="BU173" s="273">
        <v>1424</v>
      </c>
      <c r="BV173" s="274">
        <v>3198</v>
      </c>
      <c r="BW173" s="275">
        <v>4622</v>
      </c>
      <c r="BX173" s="273">
        <v>3</v>
      </c>
      <c r="BY173" s="274">
        <v>1</v>
      </c>
      <c r="BZ173" s="275">
        <v>2</v>
      </c>
      <c r="CA173" s="273">
        <v>200</v>
      </c>
      <c r="CB173" s="274">
        <v>536</v>
      </c>
      <c r="CC173" s="275">
        <v>736</v>
      </c>
      <c r="CD173" s="273">
        <v>3</v>
      </c>
      <c r="CE173" s="274">
        <v>1</v>
      </c>
      <c r="CF173" s="275">
        <v>2</v>
      </c>
      <c r="CG173" s="273">
        <v>200</v>
      </c>
      <c r="CH173" s="274">
        <v>536</v>
      </c>
      <c r="CI173" s="275">
        <v>736</v>
      </c>
      <c r="CJ173" s="273">
        <v>20.2</v>
      </c>
      <c r="CK173" s="274">
        <v>19.899999999999999</v>
      </c>
      <c r="CL173" s="275">
        <v>20</v>
      </c>
      <c r="CM173" s="273">
        <v>200</v>
      </c>
      <c r="CN173" s="274">
        <v>536</v>
      </c>
      <c r="CO173" s="275">
        <v>736</v>
      </c>
      <c r="CP173" s="273">
        <v>62</v>
      </c>
      <c r="CQ173" s="274">
        <v>45</v>
      </c>
      <c r="CR173" s="275">
        <v>53</v>
      </c>
      <c r="CS173" s="273">
        <v>28653</v>
      </c>
      <c r="CT173" s="274">
        <v>29916</v>
      </c>
      <c r="CU173" s="275">
        <v>58569</v>
      </c>
      <c r="CV173" s="273">
        <v>64</v>
      </c>
      <c r="CW173" s="274">
        <v>48</v>
      </c>
      <c r="CX173" s="275">
        <v>56</v>
      </c>
      <c r="CY173" s="273">
        <v>28653</v>
      </c>
      <c r="CZ173" s="274">
        <v>29916</v>
      </c>
      <c r="DA173" s="275">
        <v>58569</v>
      </c>
      <c r="DB173" s="273">
        <v>35</v>
      </c>
      <c r="DC173" s="274">
        <v>32.6</v>
      </c>
      <c r="DD173" s="275">
        <v>33.799999999999997</v>
      </c>
      <c r="DE173" s="273">
        <v>28653</v>
      </c>
      <c r="DF173" s="274">
        <v>29916</v>
      </c>
      <c r="DG173" s="275">
        <v>58569</v>
      </c>
    </row>
    <row r="174" spans="1:111" x14ac:dyDescent="0.35">
      <c r="A174" s="309" t="s">
        <v>2</v>
      </c>
      <c r="B174" t="s">
        <v>409</v>
      </c>
      <c r="D174" s="273">
        <v>61</v>
      </c>
      <c r="E174" s="274">
        <v>46</v>
      </c>
      <c r="F174" s="275">
        <v>53</v>
      </c>
      <c r="G174" s="273">
        <v>287865</v>
      </c>
      <c r="H174" s="274">
        <v>278211</v>
      </c>
      <c r="I174" s="275">
        <v>566076</v>
      </c>
      <c r="J174" s="273">
        <v>63</v>
      </c>
      <c r="K174" s="274">
        <v>49</v>
      </c>
      <c r="L174" s="275">
        <v>56</v>
      </c>
      <c r="M174" s="273">
        <v>287865</v>
      </c>
      <c r="N174" s="274">
        <v>278211</v>
      </c>
      <c r="O174" s="275">
        <v>566076</v>
      </c>
      <c r="P174" s="273">
        <v>34.700000000000003</v>
      </c>
      <c r="Q174" s="274">
        <v>32.700000000000003</v>
      </c>
      <c r="R174" s="275">
        <v>33.700000000000003</v>
      </c>
      <c r="S174" s="273">
        <v>287865</v>
      </c>
      <c r="T174" s="274">
        <v>278211</v>
      </c>
      <c r="U174" s="275">
        <v>566076</v>
      </c>
      <c r="V174" s="273">
        <v>20</v>
      </c>
      <c r="W174" s="274">
        <v>13</v>
      </c>
      <c r="X174" s="275">
        <v>15</v>
      </c>
      <c r="Y174" s="273">
        <v>9083</v>
      </c>
      <c r="Z174" s="274">
        <v>18168</v>
      </c>
      <c r="AA174" s="275">
        <v>27251</v>
      </c>
      <c r="AB174" s="273">
        <v>21</v>
      </c>
      <c r="AC174" s="274">
        <v>15</v>
      </c>
      <c r="AD174" s="275">
        <v>17</v>
      </c>
      <c r="AE174" s="273">
        <v>9083</v>
      </c>
      <c r="AF174" s="274">
        <v>18168</v>
      </c>
      <c r="AG174" s="275">
        <v>27251</v>
      </c>
      <c r="AH174" s="273">
        <v>27.4</v>
      </c>
      <c r="AI174" s="274">
        <v>26.3</v>
      </c>
      <c r="AJ174" s="275">
        <v>26.6</v>
      </c>
      <c r="AK174" s="273">
        <v>9083</v>
      </c>
      <c r="AL174" s="274">
        <v>18168</v>
      </c>
      <c r="AM174" s="275">
        <v>27251</v>
      </c>
      <c r="AN174" s="273">
        <v>19</v>
      </c>
      <c r="AO174" s="274">
        <v>12</v>
      </c>
      <c r="AP174" s="275">
        <v>14</v>
      </c>
      <c r="AQ174" s="273">
        <v>7802</v>
      </c>
      <c r="AR174" s="274">
        <v>20091</v>
      </c>
      <c r="AS174" s="275">
        <v>27893</v>
      </c>
      <c r="AT174" s="273">
        <v>20</v>
      </c>
      <c r="AU174" s="274">
        <v>13</v>
      </c>
      <c r="AV174" s="275">
        <v>15</v>
      </c>
      <c r="AW174" s="273">
        <v>7802</v>
      </c>
      <c r="AX174" s="274">
        <v>20091</v>
      </c>
      <c r="AY174" s="275">
        <v>27893</v>
      </c>
      <c r="AZ174" s="273">
        <v>26.5</v>
      </c>
      <c r="BA174" s="274">
        <v>25</v>
      </c>
      <c r="BB174" s="275">
        <v>25.4</v>
      </c>
      <c r="BC174" s="273">
        <v>7802</v>
      </c>
      <c r="BD174" s="274">
        <v>20091</v>
      </c>
      <c r="BE174" s="275">
        <v>27893</v>
      </c>
      <c r="BF174" s="273">
        <v>19</v>
      </c>
      <c r="BG174" s="274">
        <v>12</v>
      </c>
      <c r="BH174" s="275">
        <v>14</v>
      </c>
      <c r="BI174" s="273">
        <v>16885</v>
      </c>
      <c r="BJ174" s="274">
        <v>38259</v>
      </c>
      <c r="BK174" s="275">
        <v>55144</v>
      </c>
      <c r="BL174" s="273">
        <v>20</v>
      </c>
      <c r="BM174" s="274">
        <v>14</v>
      </c>
      <c r="BN174" s="275">
        <v>16</v>
      </c>
      <c r="BO174" s="273">
        <v>16885</v>
      </c>
      <c r="BP174" s="274">
        <v>38259</v>
      </c>
      <c r="BQ174" s="275">
        <v>55144</v>
      </c>
      <c r="BR174" s="273">
        <v>27</v>
      </c>
      <c r="BS174" s="274">
        <v>25.6</v>
      </c>
      <c r="BT174" s="275">
        <v>26</v>
      </c>
      <c r="BU174" s="273">
        <v>16885</v>
      </c>
      <c r="BV174" s="274">
        <v>38259</v>
      </c>
      <c r="BW174" s="275">
        <v>55144</v>
      </c>
      <c r="BX174" s="273">
        <v>3</v>
      </c>
      <c r="BY174" s="274">
        <v>1</v>
      </c>
      <c r="BZ174" s="275">
        <v>2</v>
      </c>
      <c r="CA174" s="273">
        <v>2311</v>
      </c>
      <c r="CB174" s="274">
        <v>5693</v>
      </c>
      <c r="CC174" s="275">
        <v>8004</v>
      </c>
      <c r="CD174" s="273">
        <v>3</v>
      </c>
      <c r="CE174" s="274">
        <v>2</v>
      </c>
      <c r="CF174" s="275">
        <v>2</v>
      </c>
      <c r="CG174" s="273">
        <v>2311</v>
      </c>
      <c r="CH174" s="274">
        <v>5693</v>
      </c>
      <c r="CI174" s="275">
        <v>8004</v>
      </c>
      <c r="CJ174" s="273">
        <v>19.8</v>
      </c>
      <c r="CK174" s="274">
        <v>19.5</v>
      </c>
      <c r="CL174" s="275">
        <v>19.600000000000001</v>
      </c>
      <c r="CM174" s="273">
        <v>2311</v>
      </c>
      <c r="CN174" s="274">
        <v>5693</v>
      </c>
      <c r="CO174" s="275">
        <v>8004</v>
      </c>
      <c r="CP174" s="273">
        <v>58</v>
      </c>
      <c r="CQ174" s="274">
        <v>41</v>
      </c>
      <c r="CR174" s="275">
        <v>49</v>
      </c>
      <c r="CS174" s="273">
        <v>314098</v>
      </c>
      <c r="CT174" s="274">
        <v>329204</v>
      </c>
      <c r="CU174" s="275">
        <v>643302</v>
      </c>
      <c r="CV174" s="273">
        <v>60</v>
      </c>
      <c r="CW174" s="274">
        <v>44</v>
      </c>
      <c r="CX174" s="275">
        <v>52</v>
      </c>
      <c r="CY174" s="273">
        <v>314098</v>
      </c>
      <c r="CZ174" s="274">
        <v>329204</v>
      </c>
      <c r="DA174" s="275">
        <v>643302</v>
      </c>
      <c r="DB174" s="273">
        <v>34.1</v>
      </c>
      <c r="DC174" s="274">
        <v>31.6</v>
      </c>
      <c r="DD174" s="275">
        <v>32.799999999999997</v>
      </c>
      <c r="DE174" s="273">
        <v>314098</v>
      </c>
      <c r="DF174" s="274">
        <v>329204</v>
      </c>
      <c r="DG174" s="275">
        <v>643302</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99"/>
  </sheetPr>
  <dimension ref="A1:Z74"/>
  <sheetViews>
    <sheetView workbookViewId="0">
      <selection activeCell="J67" sqref="J67"/>
    </sheetView>
  </sheetViews>
  <sheetFormatPr defaultRowHeight="12.75" x14ac:dyDescent="0.35"/>
  <cols>
    <col min="2" max="2" width="26.59765625" customWidth="1"/>
  </cols>
  <sheetData>
    <row r="1" spans="1:26" ht="15" x14ac:dyDescent="0.4">
      <c r="A1" s="159" t="s">
        <v>193</v>
      </c>
    </row>
    <row r="2" spans="1:26" ht="71.25" x14ac:dyDescent="0.45">
      <c r="A2" s="526" t="s">
        <v>1139</v>
      </c>
      <c r="B2" s="272">
        <v>1</v>
      </c>
      <c r="C2" s="272">
        <v>2</v>
      </c>
      <c r="D2" s="272">
        <v>3</v>
      </c>
      <c r="E2" s="272">
        <v>4</v>
      </c>
      <c r="F2" s="272">
        <v>5</v>
      </c>
      <c r="G2" s="272">
        <v>6</v>
      </c>
      <c r="H2" s="272">
        <v>7</v>
      </c>
      <c r="I2" s="272">
        <v>8</v>
      </c>
      <c r="J2" s="272">
        <v>9</v>
      </c>
      <c r="K2" s="272">
        <v>10</v>
      </c>
      <c r="L2" s="272">
        <v>11</v>
      </c>
      <c r="M2" s="272">
        <v>12</v>
      </c>
      <c r="N2" s="272">
        <v>13</v>
      </c>
      <c r="O2" s="272">
        <v>14</v>
      </c>
      <c r="P2" s="272">
        <v>15</v>
      </c>
      <c r="Q2" s="272">
        <v>16</v>
      </c>
      <c r="R2" s="272">
        <v>17</v>
      </c>
      <c r="S2" s="272">
        <v>18</v>
      </c>
      <c r="T2" s="272">
        <v>19</v>
      </c>
      <c r="U2" s="272">
        <v>20</v>
      </c>
      <c r="V2" s="272">
        <v>21</v>
      </c>
      <c r="W2" s="272">
        <v>22</v>
      </c>
      <c r="X2" s="272">
        <v>23</v>
      </c>
      <c r="Y2" s="272">
        <v>24</v>
      </c>
      <c r="Z2" s="272">
        <v>25</v>
      </c>
    </row>
    <row r="3" spans="1:26" x14ac:dyDescent="0.35">
      <c r="A3" s="157" t="s">
        <v>183</v>
      </c>
      <c r="B3" t="s">
        <v>183</v>
      </c>
      <c r="C3" t="s">
        <v>524</v>
      </c>
      <c r="L3" t="s">
        <v>525</v>
      </c>
      <c r="U3" t="s">
        <v>526</v>
      </c>
      <c r="X3" t="s">
        <v>527</v>
      </c>
    </row>
    <row r="4" spans="1:26" x14ac:dyDescent="0.35">
      <c r="C4">
        <v>0</v>
      </c>
      <c r="F4">
        <v>1</v>
      </c>
      <c r="I4" t="s">
        <v>236</v>
      </c>
      <c r="L4">
        <v>0</v>
      </c>
      <c r="O4">
        <v>1</v>
      </c>
      <c r="R4" t="s">
        <v>236</v>
      </c>
      <c r="U4" t="s">
        <v>528</v>
      </c>
    </row>
    <row r="5" spans="1:26" x14ac:dyDescent="0.35">
      <c r="C5" t="s">
        <v>528</v>
      </c>
      <c r="F5" t="s">
        <v>528</v>
      </c>
      <c r="I5" t="s">
        <v>528</v>
      </c>
      <c r="L5" t="s">
        <v>528</v>
      </c>
      <c r="O5" t="s">
        <v>528</v>
      </c>
      <c r="R5" t="s">
        <v>528</v>
      </c>
      <c r="U5" s="273" t="s">
        <v>412</v>
      </c>
      <c r="V5" s="274" t="s">
        <v>184</v>
      </c>
      <c r="W5" s="275" t="s">
        <v>236</v>
      </c>
      <c r="X5" s="157"/>
      <c r="Y5" s="157"/>
      <c r="Z5" s="157"/>
    </row>
    <row r="6" spans="1:26" x14ac:dyDescent="0.35">
      <c r="C6" s="273" t="s">
        <v>412</v>
      </c>
      <c r="D6" s="274" t="s">
        <v>184</v>
      </c>
      <c r="E6" s="275" t="s">
        <v>236</v>
      </c>
      <c r="F6" s="273" t="s">
        <v>412</v>
      </c>
      <c r="G6" s="274" t="s">
        <v>184</v>
      </c>
      <c r="H6" s="275" t="s">
        <v>236</v>
      </c>
      <c r="I6" s="273" t="s">
        <v>412</v>
      </c>
      <c r="J6" s="274" t="s">
        <v>184</v>
      </c>
      <c r="K6" s="275" t="s">
        <v>236</v>
      </c>
      <c r="L6" s="273" t="s">
        <v>412</v>
      </c>
      <c r="M6" s="274" t="s">
        <v>184</v>
      </c>
      <c r="N6" s="275" t="s">
        <v>236</v>
      </c>
      <c r="O6" s="273" t="s">
        <v>412</v>
      </c>
      <c r="P6" s="274" t="s">
        <v>184</v>
      </c>
      <c r="Q6" s="275" t="s">
        <v>236</v>
      </c>
      <c r="R6" s="273" t="s">
        <v>412</v>
      </c>
      <c r="S6" s="274" t="s">
        <v>184</v>
      </c>
      <c r="T6" s="275" t="s">
        <v>236</v>
      </c>
      <c r="U6" s="273" t="s">
        <v>529</v>
      </c>
      <c r="V6" s="274" t="s">
        <v>529</v>
      </c>
      <c r="W6" s="275" t="s">
        <v>529</v>
      </c>
      <c r="X6" s="273" t="s">
        <v>412</v>
      </c>
      <c r="Y6" s="274" t="s">
        <v>184</v>
      </c>
      <c r="Z6" s="275" t="s">
        <v>236</v>
      </c>
    </row>
    <row r="7" spans="1:26" x14ac:dyDescent="0.35">
      <c r="C7" s="273" t="s">
        <v>185</v>
      </c>
      <c r="D7" s="274" t="s">
        <v>185</v>
      </c>
      <c r="E7" s="275" t="s">
        <v>185</v>
      </c>
      <c r="F7" s="273" t="s">
        <v>185</v>
      </c>
      <c r="G7" s="274" t="s">
        <v>185</v>
      </c>
      <c r="H7" s="275" t="s">
        <v>185</v>
      </c>
      <c r="I7" s="273" t="s">
        <v>185</v>
      </c>
      <c r="J7" s="274" t="s">
        <v>185</v>
      </c>
      <c r="K7" s="275" t="s">
        <v>185</v>
      </c>
      <c r="L7" s="273" t="s">
        <v>185</v>
      </c>
      <c r="M7" s="274" t="s">
        <v>185</v>
      </c>
      <c r="N7" s="275" t="s">
        <v>185</v>
      </c>
      <c r="O7" s="273" t="s">
        <v>185</v>
      </c>
      <c r="P7" s="274" t="s">
        <v>185</v>
      </c>
      <c r="Q7" s="275" t="s">
        <v>185</v>
      </c>
      <c r="R7" s="273" t="s">
        <v>185</v>
      </c>
      <c r="S7" s="274" t="s">
        <v>185</v>
      </c>
      <c r="T7" s="275" t="s">
        <v>185</v>
      </c>
      <c r="U7" s="273" t="s">
        <v>185</v>
      </c>
      <c r="V7" s="274" t="s">
        <v>185</v>
      </c>
      <c r="W7" s="275" t="s">
        <v>185</v>
      </c>
      <c r="X7" s="273" t="s">
        <v>185</v>
      </c>
      <c r="Y7" s="274" t="s">
        <v>185</v>
      </c>
      <c r="Z7" s="275" t="s">
        <v>185</v>
      </c>
    </row>
    <row r="8" spans="1:26" x14ac:dyDescent="0.35">
      <c r="A8" t="s">
        <v>186</v>
      </c>
      <c r="B8" t="s">
        <v>216</v>
      </c>
      <c r="C8" s="273"/>
      <c r="D8" s="274"/>
      <c r="E8" s="275"/>
      <c r="F8" s="273">
        <v>51</v>
      </c>
      <c r="G8" s="274">
        <v>36</v>
      </c>
      <c r="H8" s="275">
        <v>43</v>
      </c>
      <c r="I8" s="273">
        <v>29659</v>
      </c>
      <c r="J8" s="274">
        <v>30897</v>
      </c>
      <c r="K8" s="275">
        <v>60556</v>
      </c>
      <c r="L8" s="273"/>
      <c r="M8" s="274"/>
      <c r="N8" s="275"/>
      <c r="O8" s="273">
        <v>54</v>
      </c>
      <c r="P8" s="274">
        <v>41</v>
      </c>
      <c r="Q8" s="275">
        <v>47</v>
      </c>
      <c r="R8" s="273">
        <v>29659</v>
      </c>
      <c r="S8" s="274">
        <v>30897</v>
      </c>
      <c r="T8" s="275">
        <v>60556</v>
      </c>
      <c r="U8" s="276">
        <v>32.6</v>
      </c>
      <c r="V8" s="277">
        <v>30.1</v>
      </c>
      <c r="W8" s="278">
        <v>31.3</v>
      </c>
      <c r="X8" s="279">
        <v>-5.6007150022009782</v>
      </c>
      <c r="Y8" s="280">
        <v>-3.3207186039631651</v>
      </c>
      <c r="Z8" s="281">
        <v>-4.4131276123418317</v>
      </c>
    </row>
    <row r="9" spans="1:26" x14ac:dyDescent="0.35">
      <c r="B9" t="s">
        <v>220</v>
      </c>
      <c r="C9" s="273"/>
      <c r="D9" s="274"/>
      <c r="E9" s="275"/>
      <c r="F9" s="273">
        <v>56</v>
      </c>
      <c r="G9" s="274">
        <v>39</v>
      </c>
      <c r="H9" s="275">
        <v>47</v>
      </c>
      <c r="I9" s="273">
        <v>15967</v>
      </c>
      <c r="J9" s="274">
        <v>16338</v>
      </c>
      <c r="K9" s="275">
        <v>32305</v>
      </c>
      <c r="L9" s="273"/>
      <c r="M9" s="274"/>
      <c r="N9" s="275"/>
      <c r="O9" s="273">
        <v>59</v>
      </c>
      <c r="P9" s="274">
        <v>43</v>
      </c>
      <c r="Q9" s="275">
        <v>51</v>
      </c>
      <c r="R9" s="273">
        <v>15967</v>
      </c>
      <c r="S9" s="274">
        <v>16338</v>
      </c>
      <c r="T9" s="275">
        <v>32305</v>
      </c>
      <c r="U9" s="276">
        <v>33.5</v>
      </c>
      <c r="V9" s="277">
        <v>30.8</v>
      </c>
      <c r="W9" s="278">
        <v>32.1</v>
      </c>
      <c r="X9" s="279">
        <v>-1.2553161644192627</v>
      </c>
      <c r="Y9" s="280">
        <v>-1.0083175899011962</v>
      </c>
      <c r="Z9" s="281">
        <v>-1.0345019890752312</v>
      </c>
    </row>
    <row r="10" spans="1:26" x14ac:dyDescent="0.35">
      <c r="B10" t="s">
        <v>221</v>
      </c>
      <c r="C10" s="273"/>
      <c r="D10" s="274"/>
      <c r="E10" s="275"/>
      <c r="F10" s="273">
        <v>52</v>
      </c>
      <c r="G10" s="274">
        <v>40</v>
      </c>
      <c r="H10" s="275">
        <v>46</v>
      </c>
      <c r="I10" s="273">
        <v>1249</v>
      </c>
      <c r="J10" s="274">
        <v>1281</v>
      </c>
      <c r="K10" s="275">
        <v>2530</v>
      </c>
      <c r="L10" s="273"/>
      <c r="M10" s="274"/>
      <c r="N10" s="275"/>
      <c r="O10" s="273">
        <v>55</v>
      </c>
      <c r="P10" s="274">
        <v>43</v>
      </c>
      <c r="Q10" s="275">
        <v>49</v>
      </c>
      <c r="R10" s="273">
        <v>1249</v>
      </c>
      <c r="S10" s="274">
        <v>1281</v>
      </c>
      <c r="T10" s="275">
        <v>2530</v>
      </c>
      <c r="U10" s="276">
        <v>33.4</v>
      </c>
      <c r="V10" s="277">
        <v>31.2</v>
      </c>
      <c r="W10" s="278">
        <v>32.299999999999997</v>
      </c>
      <c r="X10" s="279">
        <v>-5.3338141353393809</v>
      </c>
      <c r="Y10" s="280">
        <v>-0.38992619018736718</v>
      </c>
      <c r="Z10" s="281">
        <v>-2.744011096012386</v>
      </c>
    </row>
    <row r="11" spans="1:26" x14ac:dyDescent="0.35">
      <c r="B11" t="s">
        <v>215</v>
      </c>
      <c r="C11" s="273"/>
      <c r="D11" s="274"/>
      <c r="E11" s="275"/>
      <c r="F11" s="273">
        <v>60</v>
      </c>
      <c r="G11" s="274">
        <v>41</v>
      </c>
      <c r="H11" s="275">
        <v>50</v>
      </c>
      <c r="I11" s="273">
        <v>16692</v>
      </c>
      <c r="J11" s="274">
        <v>17116</v>
      </c>
      <c r="K11" s="275">
        <v>33808</v>
      </c>
      <c r="L11" s="273"/>
      <c r="M11" s="274"/>
      <c r="N11" s="275"/>
      <c r="O11" s="273">
        <v>62</v>
      </c>
      <c r="P11" s="274">
        <v>45</v>
      </c>
      <c r="Q11" s="275">
        <v>53</v>
      </c>
      <c r="R11" s="273">
        <v>16692</v>
      </c>
      <c r="S11" s="274">
        <v>17116</v>
      </c>
      <c r="T11" s="275">
        <v>33808</v>
      </c>
      <c r="U11" s="276">
        <v>34.5</v>
      </c>
      <c r="V11" s="277">
        <v>31.8</v>
      </c>
      <c r="W11" s="278">
        <v>33.1</v>
      </c>
      <c r="X11" s="279">
        <v>1.7768828094678497</v>
      </c>
      <c r="Y11" s="280">
        <v>0.94613327200467978</v>
      </c>
      <c r="Z11" s="281">
        <v>1.4437457601892945</v>
      </c>
    </row>
    <row r="12" spans="1:26" x14ac:dyDescent="0.35">
      <c r="B12" t="s">
        <v>187</v>
      </c>
      <c r="C12" s="273"/>
      <c r="D12" s="274"/>
      <c r="E12" s="275"/>
      <c r="F12" s="273">
        <v>51</v>
      </c>
      <c r="G12" s="274">
        <v>36</v>
      </c>
      <c r="H12" s="275">
        <v>43</v>
      </c>
      <c r="I12" s="273">
        <v>31040</v>
      </c>
      <c r="J12" s="274">
        <v>32632</v>
      </c>
      <c r="K12" s="275">
        <v>63672</v>
      </c>
      <c r="L12" s="273"/>
      <c r="M12" s="274"/>
      <c r="N12" s="275"/>
      <c r="O12" s="273">
        <v>53</v>
      </c>
      <c r="P12" s="274">
        <v>39</v>
      </c>
      <c r="Q12" s="275">
        <v>46</v>
      </c>
      <c r="R12" s="273">
        <v>31040</v>
      </c>
      <c r="S12" s="274">
        <v>32632</v>
      </c>
      <c r="T12" s="275">
        <v>63672</v>
      </c>
      <c r="U12" s="276">
        <v>33.4</v>
      </c>
      <c r="V12" s="277">
        <v>30.8</v>
      </c>
      <c r="W12" s="278">
        <v>32.1</v>
      </c>
      <c r="X12" s="279">
        <v>-6.5842371541668072</v>
      </c>
      <c r="Y12" s="280">
        <v>-4.9067613384754978</v>
      </c>
      <c r="Z12" s="281">
        <v>-5.7366867504409385</v>
      </c>
    </row>
    <row r="13" spans="1:26" x14ac:dyDescent="0.35">
      <c r="B13" t="s">
        <v>213</v>
      </c>
      <c r="C13" s="273"/>
      <c r="D13" s="274"/>
      <c r="E13" s="275"/>
      <c r="F13" s="273">
        <v>60</v>
      </c>
      <c r="G13" s="274">
        <v>42</v>
      </c>
      <c r="H13" s="275">
        <v>51</v>
      </c>
      <c r="I13" s="273">
        <v>219491</v>
      </c>
      <c r="J13" s="274">
        <v>230940</v>
      </c>
      <c r="K13" s="275">
        <v>450431</v>
      </c>
      <c r="L13" s="273"/>
      <c r="M13" s="274"/>
      <c r="N13" s="275"/>
      <c r="O13" s="273">
        <v>62</v>
      </c>
      <c r="P13" s="274">
        <v>45</v>
      </c>
      <c r="Q13" s="275">
        <v>53</v>
      </c>
      <c r="R13" s="273">
        <v>219491</v>
      </c>
      <c r="S13" s="274">
        <v>230940</v>
      </c>
      <c r="T13" s="275">
        <v>450431</v>
      </c>
      <c r="U13" s="276">
        <v>34.4</v>
      </c>
      <c r="V13" s="277">
        <v>32</v>
      </c>
      <c r="W13" s="278">
        <v>33.200000000000003</v>
      </c>
      <c r="X13" s="279">
        <v>1.6744748837642476</v>
      </c>
      <c r="Y13" s="280">
        <v>1.1409762269575907</v>
      </c>
      <c r="Z13" s="281">
        <v>1.3854718095258818</v>
      </c>
    </row>
    <row r="14" spans="1:26" x14ac:dyDescent="0.35">
      <c r="B14" t="s">
        <v>236</v>
      </c>
      <c r="C14" s="273"/>
      <c r="D14" s="274"/>
      <c r="E14" s="275"/>
      <c r="F14" s="273">
        <v>58</v>
      </c>
      <c r="G14" s="274">
        <v>41</v>
      </c>
      <c r="H14" s="275">
        <v>49</v>
      </c>
      <c r="I14" s="273">
        <v>314098</v>
      </c>
      <c r="J14" s="274">
        <v>329204</v>
      </c>
      <c r="K14" s="275">
        <v>643302</v>
      </c>
      <c r="L14" s="273"/>
      <c r="M14" s="274"/>
      <c r="N14" s="275"/>
      <c r="O14" s="273">
        <v>60</v>
      </c>
      <c r="P14" s="274">
        <v>44</v>
      </c>
      <c r="Q14" s="275">
        <v>52</v>
      </c>
      <c r="R14" s="273">
        <v>314098</v>
      </c>
      <c r="S14" s="274">
        <v>329204</v>
      </c>
      <c r="T14" s="275">
        <v>643302</v>
      </c>
      <c r="U14" s="276">
        <v>34.1</v>
      </c>
      <c r="V14" s="277">
        <v>31.6</v>
      </c>
      <c r="W14" s="278">
        <v>32.799999999999997</v>
      </c>
      <c r="X14" s="279"/>
      <c r="Y14" s="280"/>
      <c r="Z14" s="281"/>
    </row>
    <row r="15" spans="1:26" x14ac:dyDescent="0.35">
      <c r="A15" t="s">
        <v>530</v>
      </c>
      <c r="B15" t="s">
        <v>531</v>
      </c>
      <c r="C15" s="273"/>
      <c r="D15" s="274"/>
      <c r="E15" s="275"/>
      <c r="F15" s="273">
        <v>56</v>
      </c>
      <c r="G15" s="274">
        <v>39</v>
      </c>
      <c r="H15" s="275">
        <v>47</v>
      </c>
      <c r="I15" s="273">
        <v>10766</v>
      </c>
      <c r="J15" s="274">
        <v>11096</v>
      </c>
      <c r="K15" s="275">
        <v>21862</v>
      </c>
      <c r="L15" s="273"/>
      <c r="M15" s="274"/>
      <c r="N15" s="275"/>
      <c r="O15" s="273">
        <v>59</v>
      </c>
      <c r="P15" s="274">
        <v>44</v>
      </c>
      <c r="Q15" s="275">
        <v>51</v>
      </c>
      <c r="R15" s="273">
        <v>10766</v>
      </c>
      <c r="S15" s="274">
        <v>11096</v>
      </c>
      <c r="T15" s="275">
        <v>21862</v>
      </c>
      <c r="U15" s="276">
        <v>33.4</v>
      </c>
      <c r="V15" s="277">
        <v>30.7</v>
      </c>
      <c r="W15" s="278">
        <v>32.1</v>
      </c>
      <c r="X15" s="279">
        <v>-0.86616422124127723</v>
      </c>
      <c r="Y15" s="280">
        <v>-2.6952452226922219E-2</v>
      </c>
      <c r="Z15" s="281">
        <v>-0.37318554746730825</v>
      </c>
    </row>
    <row r="16" spans="1:26" x14ac:dyDescent="0.35">
      <c r="B16" t="s">
        <v>173</v>
      </c>
      <c r="C16" s="273"/>
      <c r="D16" s="274"/>
      <c r="E16" s="275"/>
      <c r="F16" s="273">
        <v>52</v>
      </c>
      <c r="G16" s="274">
        <v>37</v>
      </c>
      <c r="H16" s="275">
        <v>45</v>
      </c>
      <c r="I16" s="273">
        <v>5866</v>
      </c>
      <c r="J16" s="274">
        <v>6058</v>
      </c>
      <c r="K16" s="275">
        <v>11924</v>
      </c>
      <c r="L16" s="273"/>
      <c r="M16" s="274"/>
      <c r="N16" s="275"/>
      <c r="O16" s="273">
        <v>55</v>
      </c>
      <c r="P16" s="274">
        <v>41</v>
      </c>
      <c r="Q16" s="275">
        <v>48</v>
      </c>
      <c r="R16" s="273">
        <v>5866</v>
      </c>
      <c r="S16" s="274">
        <v>6058</v>
      </c>
      <c r="T16" s="275">
        <v>11924</v>
      </c>
      <c r="U16" s="276">
        <v>32.799999999999997</v>
      </c>
      <c r="V16" s="277">
        <v>30.5</v>
      </c>
      <c r="W16" s="278">
        <v>31.6</v>
      </c>
      <c r="X16" s="279">
        <v>-4.6409311552423702</v>
      </c>
      <c r="Y16" s="280">
        <v>-2.6038360168460812</v>
      </c>
      <c r="Z16" s="281">
        <v>-3.5469952128100743</v>
      </c>
    </row>
    <row r="17" spans="2:26" x14ac:dyDescent="0.35">
      <c r="B17" t="s">
        <v>174</v>
      </c>
      <c r="C17" s="273"/>
      <c r="D17" s="274"/>
      <c r="E17" s="275"/>
      <c r="F17" s="273">
        <v>54</v>
      </c>
      <c r="G17" s="274">
        <v>38</v>
      </c>
      <c r="H17" s="275">
        <v>46</v>
      </c>
      <c r="I17" s="273">
        <v>2072</v>
      </c>
      <c r="J17" s="274">
        <v>2133</v>
      </c>
      <c r="K17" s="275">
        <v>4205</v>
      </c>
      <c r="L17" s="273"/>
      <c r="M17" s="274"/>
      <c r="N17" s="275"/>
      <c r="O17" s="273">
        <v>58</v>
      </c>
      <c r="P17" s="274">
        <v>42</v>
      </c>
      <c r="Q17" s="275">
        <v>49</v>
      </c>
      <c r="R17" s="273">
        <v>2072</v>
      </c>
      <c r="S17" s="274">
        <v>2133</v>
      </c>
      <c r="T17" s="275">
        <v>4205</v>
      </c>
      <c r="U17" s="276">
        <v>33.200000000000003</v>
      </c>
      <c r="V17" s="277">
        <v>30.6</v>
      </c>
      <c r="W17" s="278">
        <v>31.9</v>
      </c>
      <c r="X17" s="279">
        <v>-2.2319504049728423</v>
      </c>
      <c r="Y17" s="280">
        <v>-2.286958549971331</v>
      </c>
      <c r="Z17" s="281">
        <v>-2.1881134962229396</v>
      </c>
    </row>
    <row r="18" spans="2:26" x14ac:dyDescent="0.35">
      <c r="B18" t="s">
        <v>222</v>
      </c>
      <c r="C18" s="273"/>
      <c r="D18" s="274"/>
      <c r="E18" s="275"/>
      <c r="F18" s="273">
        <v>48</v>
      </c>
      <c r="G18" s="274">
        <v>33</v>
      </c>
      <c r="H18" s="275">
        <v>41</v>
      </c>
      <c r="I18" s="273">
        <v>4742</v>
      </c>
      <c r="J18" s="274">
        <v>5048</v>
      </c>
      <c r="K18" s="275">
        <v>9790</v>
      </c>
      <c r="L18" s="273"/>
      <c r="M18" s="274"/>
      <c r="N18" s="275"/>
      <c r="O18" s="273">
        <v>51</v>
      </c>
      <c r="P18" s="274">
        <v>37</v>
      </c>
      <c r="Q18" s="275">
        <v>44</v>
      </c>
      <c r="R18" s="273">
        <v>4742</v>
      </c>
      <c r="S18" s="274">
        <v>5048</v>
      </c>
      <c r="T18" s="275">
        <v>9790</v>
      </c>
      <c r="U18" s="276">
        <v>32.299999999999997</v>
      </c>
      <c r="V18" s="277">
        <v>29.8</v>
      </c>
      <c r="W18" s="278">
        <v>31</v>
      </c>
      <c r="X18" s="279">
        <v>-8.9295544981905977</v>
      </c>
      <c r="Y18" s="280">
        <v>-6.5498695783139667</v>
      </c>
      <c r="Z18" s="281">
        <v>-7.7646621596531915</v>
      </c>
    </row>
    <row r="19" spans="2:26" x14ac:dyDescent="0.35">
      <c r="B19" t="s">
        <v>172</v>
      </c>
      <c r="C19" s="273"/>
      <c r="D19" s="274"/>
      <c r="E19" s="275"/>
      <c r="F19" s="273">
        <v>60</v>
      </c>
      <c r="G19" s="274">
        <v>42</v>
      </c>
      <c r="H19" s="275">
        <v>51</v>
      </c>
      <c r="I19" s="273">
        <v>5961</v>
      </c>
      <c r="J19" s="274">
        <v>6126</v>
      </c>
      <c r="K19" s="275">
        <v>12087</v>
      </c>
      <c r="L19" s="273"/>
      <c r="M19" s="274"/>
      <c r="N19" s="275"/>
      <c r="O19" s="273">
        <v>62</v>
      </c>
      <c r="P19" s="274">
        <v>46</v>
      </c>
      <c r="Q19" s="275">
        <v>54</v>
      </c>
      <c r="R19" s="273">
        <v>5961</v>
      </c>
      <c r="S19" s="274">
        <v>6126</v>
      </c>
      <c r="T19" s="275">
        <v>12087</v>
      </c>
      <c r="U19" s="276">
        <v>34.6</v>
      </c>
      <c r="V19" s="277">
        <v>32</v>
      </c>
      <c r="W19" s="278">
        <v>33.299999999999997</v>
      </c>
      <c r="X19" s="279">
        <v>2.1288108883501025</v>
      </c>
      <c r="Y19" s="280">
        <v>1.6883274391010872</v>
      </c>
      <c r="Z19" s="281">
        <v>1.9841406339846657</v>
      </c>
    </row>
    <row r="20" spans="2:26" x14ac:dyDescent="0.35">
      <c r="B20" t="s">
        <v>171</v>
      </c>
      <c r="C20" s="273"/>
      <c r="D20" s="274"/>
      <c r="E20" s="275"/>
      <c r="F20" s="273">
        <v>46</v>
      </c>
      <c r="G20" s="274">
        <v>32</v>
      </c>
      <c r="H20" s="275">
        <v>39</v>
      </c>
      <c r="I20" s="273">
        <v>16703</v>
      </c>
      <c r="J20" s="274">
        <v>17475</v>
      </c>
      <c r="K20" s="275">
        <v>34178</v>
      </c>
      <c r="L20" s="273"/>
      <c r="M20" s="274"/>
      <c r="N20" s="275"/>
      <c r="O20" s="273">
        <v>48</v>
      </c>
      <c r="P20" s="274">
        <v>35</v>
      </c>
      <c r="Q20" s="275">
        <v>41</v>
      </c>
      <c r="R20" s="273">
        <v>16703</v>
      </c>
      <c r="S20" s="274">
        <v>17475</v>
      </c>
      <c r="T20" s="275">
        <v>34178</v>
      </c>
      <c r="U20" s="276">
        <v>32.299999999999997</v>
      </c>
      <c r="V20" s="277">
        <v>29.7</v>
      </c>
      <c r="W20" s="278">
        <v>30.9</v>
      </c>
      <c r="X20" s="279">
        <v>-11.512824277536829</v>
      </c>
      <c r="Y20" s="280">
        <v>-9.1190775707142464</v>
      </c>
      <c r="Z20" s="281">
        <v>-10.281767973110355</v>
      </c>
    </row>
    <row r="21" spans="2:26" x14ac:dyDescent="0.35">
      <c r="B21" t="s">
        <v>244</v>
      </c>
      <c r="C21" s="273"/>
      <c r="D21" s="274"/>
      <c r="E21" s="275"/>
      <c r="F21" s="273">
        <v>49</v>
      </c>
      <c r="G21" s="274">
        <v>32</v>
      </c>
      <c r="H21" s="275">
        <v>40</v>
      </c>
      <c r="I21" s="273">
        <v>4393</v>
      </c>
      <c r="J21" s="274">
        <v>4615</v>
      </c>
      <c r="K21" s="275">
        <v>9008</v>
      </c>
      <c r="L21" s="273"/>
      <c r="M21" s="274"/>
      <c r="N21" s="275"/>
      <c r="O21" s="273">
        <v>53</v>
      </c>
      <c r="P21" s="274">
        <v>37</v>
      </c>
      <c r="Q21" s="275">
        <v>45</v>
      </c>
      <c r="R21" s="273">
        <v>4393</v>
      </c>
      <c r="S21" s="274">
        <v>4615</v>
      </c>
      <c r="T21" s="275">
        <v>9008</v>
      </c>
      <c r="U21" s="276">
        <v>32.299999999999997</v>
      </c>
      <c r="V21" s="277">
        <v>29.5</v>
      </c>
      <c r="W21" s="278">
        <v>30.8</v>
      </c>
      <c r="X21" s="279">
        <v>-6.7957439796928938</v>
      </c>
      <c r="Y21" s="280">
        <v>-6.6234771385847679</v>
      </c>
      <c r="Z21" s="281">
        <v>-6.7167818961443686</v>
      </c>
    </row>
    <row r="22" spans="2:26" x14ac:dyDescent="0.35">
      <c r="B22" t="s">
        <v>532</v>
      </c>
      <c r="C22" s="273"/>
      <c r="D22" s="274"/>
      <c r="E22" s="275"/>
      <c r="F22" s="273">
        <v>55</v>
      </c>
      <c r="G22" s="274">
        <v>37</v>
      </c>
      <c r="H22" s="275">
        <v>46</v>
      </c>
      <c r="I22" s="273">
        <v>3129</v>
      </c>
      <c r="J22" s="274">
        <v>3109</v>
      </c>
      <c r="K22" s="275">
        <v>6238</v>
      </c>
      <c r="L22" s="273"/>
      <c r="M22" s="274"/>
      <c r="N22" s="275"/>
      <c r="O22" s="273">
        <v>58</v>
      </c>
      <c r="P22" s="274">
        <v>40</v>
      </c>
      <c r="Q22" s="275">
        <v>49</v>
      </c>
      <c r="R22" s="273">
        <v>3129</v>
      </c>
      <c r="S22" s="274">
        <v>3109</v>
      </c>
      <c r="T22" s="275">
        <v>6238</v>
      </c>
      <c r="U22" s="276">
        <v>33.700000000000003</v>
      </c>
      <c r="V22" s="277">
        <v>30.9</v>
      </c>
      <c r="W22" s="278">
        <v>32.299999999999997</v>
      </c>
      <c r="X22" s="279">
        <v>-1.9475576709156783</v>
      </c>
      <c r="Y22" s="280">
        <v>-3.6335624917359155</v>
      </c>
      <c r="Z22" s="281">
        <v>-2.5745410494914438</v>
      </c>
    </row>
    <row r="23" spans="2:26" x14ac:dyDescent="0.35">
      <c r="B23" t="s">
        <v>221</v>
      </c>
      <c r="C23" s="273"/>
      <c r="D23" s="274"/>
      <c r="E23" s="275"/>
      <c r="F23" s="273">
        <v>52</v>
      </c>
      <c r="G23" s="274">
        <v>40</v>
      </c>
      <c r="H23" s="275">
        <v>46</v>
      </c>
      <c r="I23" s="273">
        <v>1249</v>
      </c>
      <c r="J23" s="274">
        <v>1281</v>
      </c>
      <c r="K23" s="275">
        <v>2530</v>
      </c>
      <c r="L23" s="273"/>
      <c r="M23" s="274"/>
      <c r="N23" s="275"/>
      <c r="O23" s="273">
        <v>55</v>
      </c>
      <c r="P23" s="274">
        <v>43</v>
      </c>
      <c r="Q23" s="275">
        <v>49</v>
      </c>
      <c r="R23" s="273">
        <v>1249</v>
      </c>
      <c r="S23" s="274">
        <v>1281</v>
      </c>
      <c r="T23" s="275">
        <v>2530</v>
      </c>
      <c r="U23" s="276">
        <v>33.4</v>
      </c>
      <c r="V23" s="277">
        <v>31.2</v>
      </c>
      <c r="W23" s="278">
        <v>32.299999999999997</v>
      </c>
      <c r="X23" s="279">
        <v>-5.3338141353393809</v>
      </c>
      <c r="Y23" s="280">
        <v>-0.38992619018736718</v>
      </c>
      <c r="Z23" s="281">
        <v>-2.744011096012386</v>
      </c>
    </row>
    <row r="24" spans="2:26" x14ac:dyDescent="0.35">
      <c r="B24" t="s">
        <v>164</v>
      </c>
      <c r="C24" s="273"/>
      <c r="D24" s="274"/>
      <c r="E24" s="275"/>
      <c r="F24" s="273">
        <v>20</v>
      </c>
      <c r="G24" s="274">
        <v>10</v>
      </c>
      <c r="H24" s="275">
        <v>15</v>
      </c>
      <c r="I24" s="273">
        <v>713</v>
      </c>
      <c r="J24" s="274">
        <v>730</v>
      </c>
      <c r="K24" s="275">
        <v>1443</v>
      </c>
      <c r="L24" s="273"/>
      <c r="M24" s="274"/>
      <c r="N24" s="275"/>
      <c r="O24" s="273">
        <v>22</v>
      </c>
      <c r="P24" s="274">
        <v>11</v>
      </c>
      <c r="Q24" s="275">
        <v>16</v>
      </c>
      <c r="R24" s="273">
        <v>713</v>
      </c>
      <c r="S24" s="274">
        <v>730</v>
      </c>
      <c r="T24" s="275">
        <v>1443</v>
      </c>
      <c r="U24" s="276">
        <v>27.4</v>
      </c>
      <c r="V24" s="277">
        <v>25</v>
      </c>
      <c r="W24" s="278">
        <v>26.2</v>
      </c>
      <c r="X24" s="279">
        <v>-38.258555050090813</v>
      </c>
      <c r="Y24" s="280">
        <v>-32.501718133553524</v>
      </c>
      <c r="Z24" s="281">
        <v>-35.252700996006638</v>
      </c>
    </row>
    <row r="25" spans="2:26" x14ac:dyDescent="0.35">
      <c r="B25" t="s">
        <v>242</v>
      </c>
      <c r="C25" s="273"/>
      <c r="D25" s="274"/>
      <c r="E25" s="275"/>
      <c r="F25" s="273">
        <v>60</v>
      </c>
      <c r="G25" s="274">
        <v>45</v>
      </c>
      <c r="H25" s="275">
        <v>52</v>
      </c>
      <c r="I25" s="273">
        <v>8125</v>
      </c>
      <c r="J25" s="274">
        <v>8429</v>
      </c>
      <c r="K25" s="275">
        <v>16554</v>
      </c>
      <c r="L25" s="273"/>
      <c r="M25" s="274"/>
      <c r="N25" s="275"/>
      <c r="O25" s="273">
        <v>64</v>
      </c>
      <c r="P25" s="274">
        <v>50</v>
      </c>
      <c r="Q25" s="275">
        <v>57</v>
      </c>
      <c r="R25" s="273">
        <v>8125</v>
      </c>
      <c r="S25" s="274">
        <v>8429</v>
      </c>
      <c r="T25" s="275">
        <v>16554</v>
      </c>
      <c r="U25" s="276">
        <v>34.4</v>
      </c>
      <c r="V25" s="277">
        <v>32</v>
      </c>
      <c r="W25" s="278">
        <v>33.1</v>
      </c>
      <c r="X25" s="279">
        <v>3.6748746618522219</v>
      </c>
      <c r="Y25" s="280">
        <v>6.1343507545155518</v>
      </c>
      <c r="Z25" s="281">
        <v>4.9681022367574528</v>
      </c>
    </row>
    <row r="26" spans="2:26" x14ac:dyDescent="0.35">
      <c r="B26" t="s">
        <v>238</v>
      </c>
      <c r="C26" s="273"/>
      <c r="D26" s="274"/>
      <c r="E26" s="275"/>
      <c r="F26" s="273">
        <v>64</v>
      </c>
      <c r="G26" s="274">
        <v>47</v>
      </c>
      <c r="H26" s="275">
        <v>55</v>
      </c>
      <c r="I26" s="273">
        <v>833</v>
      </c>
      <c r="J26" s="274">
        <v>848</v>
      </c>
      <c r="K26" s="275">
        <v>1681</v>
      </c>
      <c r="L26" s="273"/>
      <c r="M26" s="274"/>
      <c r="N26" s="275"/>
      <c r="O26" s="273">
        <v>65</v>
      </c>
      <c r="P26" s="274">
        <v>50</v>
      </c>
      <c r="Q26" s="275">
        <v>58</v>
      </c>
      <c r="R26" s="273">
        <v>833</v>
      </c>
      <c r="S26" s="274">
        <v>848</v>
      </c>
      <c r="T26" s="275">
        <v>1681</v>
      </c>
      <c r="U26" s="276">
        <v>35.299999999999997</v>
      </c>
      <c r="V26" s="277">
        <v>33.1</v>
      </c>
      <c r="W26" s="278">
        <v>34.200000000000003</v>
      </c>
      <c r="X26" s="279">
        <v>5.2085933801087521</v>
      </c>
      <c r="Y26" s="280">
        <v>6.2463433810497264</v>
      </c>
      <c r="Z26" s="281">
        <v>5.8484651497758122</v>
      </c>
    </row>
    <row r="27" spans="2:26" x14ac:dyDescent="0.35">
      <c r="B27" t="s">
        <v>243</v>
      </c>
      <c r="C27" s="273"/>
      <c r="D27" s="274"/>
      <c r="E27" s="275"/>
      <c r="F27" s="273">
        <v>44</v>
      </c>
      <c r="G27" s="274">
        <v>30</v>
      </c>
      <c r="H27" s="275">
        <v>37</v>
      </c>
      <c r="I27" s="273">
        <v>11275</v>
      </c>
      <c r="J27" s="274">
        <v>11795</v>
      </c>
      <c r="K27" s="275">
        <v>23070</v>
      </c>
      <c r="L27" s="273"/>
      <c r="M27" s="274"/>
      <c r="N27" s="275"/>
      <c r="O27" s="273">
        <v>48</v>
      </c>
      <c r="P27" s="274">
        <v>35</v>
      </c>
      <c r="Q27" s="275">
        <v>41</v>
      </c>
      <c r="R27" s="273">
        <v>11275</v>
      </c>
      <c r="S27" s="274">
        <v>11795</v>
      </c>
      <c r="T27" s="275">
        <v>23070</v>
      </c>
      <c r="U27" s="276">
        <v>31.2</v>
      </c>
      <c r="V27" s="277">
        <v>28.9</v>
      </c>
      <c r="W27" s="278">
        <v>30</v>
      </c>
      <c r="X27" s="279">
        <v>-12.318630369701587</v>
      </c>
      <c r="Y27" s="280">
        <v>-9.1534802570444427</v>
      </c>
      <c r="Z27" s="281">
        <v>-10.692855564899823</v>
      </c>
    </row>
    <row r="28" spans="2:26" x14ac:dyDescent="0.35">
      <c r="B28" t="s">
        <v>188</v>
      </c>
      <c r="C28" s="273"/>
      <c r="D28" s="274"/>
      <c r="E28" s="275"/>
      <c r="F28" s="273">
        <v>24</v>
      </c>
      <c r="G28" s="274">
        <v>18</v>
      </c>
      <c r="H28" s="275">
        <v>21</v>
      </c>
      <c r="I28" s="273">
        <v>280</v>
      </c>
      <c r="J28" s="274">
        <v>262</v>
      </c>
      <c r="K28" s="275">
        <v>542</v>
      </c>
      <c r="L28" s="273"/>
      <c r="M28" s="274"/>
      <c r="N28" s="275"/>
      <c r="O28" s="273">
        <v>27</v>
      </c>
      <c r="P28" s="274">
        <v>20</v>
      </c>
      <c r="Q28" s="275">
        <v>24</v>
      </c>
      <c r="R28" s="273">
        <v>280</v>
      </c>
      <c r="S28" s="274">
        <v>262</v>
      </c>
      <c r="T28" s="275">
        <v>542</v>
      </c>
      <c r="U28" s="276">
        <v>29.1</v>
      </c>
      <c r="V28" s="277">
        <v>27.3</v>
      </c>
      <c r="W28" s="278">
        <v>28.2</v>
      </c>
      <c r="X28" s="279">
        <v>-33.071718744741183</v>
      </c>
      <c r="Y28" s="280">
        <v>-23.64257351366437</v>
      </c>
      <c r="Z28" s="281">
        <v>-28.060581257761434</v>
      </c>
    </row>
    <row r="29" spans="2:26" x14ac:dyDescent="0.35">
      <c r="B29" t="s">
        <v>241</v>
      </c>
      <c r="C29" s="273"/>
      <c r="D29" s="274"/>
      <c r="E29" s="275"/>
      <c r="F29" s="273">
        <v>63</v>
      </c>
      <c r="G29" s="274">
        <v>46</v>
      </c>
      <c r="H29" s="275">
        <v>54</v>
      </c>
      <c r="I29" s="273">
        <v>3921</v>
      </c>
      <c r="J29" s="274">
        <v>4044</v>
      </c>
      <c r="K29" s="275">
        <v>7965</v>
      </c>
      <c r="L29" s="273"/>
      <c r="M29" s="274"/>
      <c r="N29" s="275"/>
      <c r="O29" s="273">
        <v>65</v>
      </c>
      <c r="P29" s="274">
        <v>50</v>
      </c>
      <c r="Q29" s="275">
        <v>57</v>
      </c>
      <c r="R29" s="273">
        <v>3921</v>
      </c>
      <c r="S29" s="274">
        <v>4044</v>
      </c>
      <c r="T29" s="275">
        <v>7965</v>
      </c>
      <c r="U29" s="276">
        <v>35</v>
      </c>
      <c r="V29" s="277">
        <v>32.6</v>
      </c>
      <c r="W29" s="278">
        <v>33.799999999999997</v>
      </c>
      <c r="X29" s="279">
        <v>5.1514932638572049</v>
      </c>
      <c r="Y29" s="280">
        <v>5.8564109397903721</v>
      </c>
      <c r="Z29" s="281">
        <v>5.5736533896697864</v>
      </c>
    </row>
    <row r="30" spans="2:26" x14ac:dyDescent="0.35">
      <c r="B30" t="s">
        <v>240</v>
      </c>
      <c r="C30" s="273"/>
      <c r="D30" s="274"/>
      <c r="E30" s="275"/>
      <c r="F30" s="273">
        <v>58</v>
      </c>
      <c r="G30" s="274">
        <v>39</v>
      </c>
      <c r="H30" s="275">
        <v>49</v>
      </c>
      <c r="I30" s="273">
        <v>2445</v>
      </c>
      <c r="J30" s="274">
        <v>2392</v>
      </c>
      <c r="K30" s="275">
        <v>4837</v>
      </c>
      <c r="L30" s="273"/>
      <c r="M30" s="274"/>
      <c r="N30" s="275"/>
      <c r="O30" s="273">
        <v>61</v>
      </c>
      <c r="P30" s="274">
        <v>43</v>
      </c>
      <c r="Q30" s="275">
        <v>52</v>
      </c>
      <c r="R30" s="273">
        <v>2445</v>
      </c>
      <c r="S30" s="274">
        <v>2392</v>
      </c>
      <c r="T30" s="275">
        <v>4837</v>
      </c>
      <c r="U30" s="276">
        <v>34.299999999999997</v>
      </c>
      <c r="V30" s="277">
        <v>31.4</v>
      </c>
      <c r="W30" s="278">
        <v>32.799999999999997</v>
      </c>
      <c r="X30" s="279">
        <v>1.0014626750660085</v>
      </c>
      <c r="Y30" s="280">
        <v>-1.1040226188240609</v>
      </c>
      <c r="Z30" s="281">
        <v>0.23552494084448483</v>
      </c>
    </row>
    <row r="31" spans="2:26" x14ac:dyDescent="0.35">
      <c r="B31" t="s">
        <v>239</v>
      </c>
      <c r="C31" s="273"/>
      <c r="D31" s="274"/>
      <c r="E31" s="275"/>
      <c r="F31" s="273">
        <v>57</v>
      </c>
      <c r="G31" s="274">
        <v>38</v>
      </c>
      <c r="H31" s="275">
        <v>47</v>
      </c>
      <c r="I31" s="273">
        <v>4365</v>
      </c>
      <c r="J31" s="274">
        <v>4554</v>
      </c>
      <c r="K31" s="275">
        <v>8919</v>
      </c>
      <c r="L31" s="273"/>
      <c r="M31" s="274"/>
      <c r="N31" s="275"/>
      <c r="O31" s="273">
        <v>59</v>
      </c>
      <c r="P31" s="274">
        <v>41</v>
      </c>
      <c r="Q31" s="275">
        <v>49</v>
      </c>
      <c r="R31" s="273">
        <v>4365</v>
      </c>
      <c r="S31" s="274">
        <v>4554</v>
      </c>
      <c r="T31" s="275">
        <v>8919</v>
      </c>
      <c r="U31" s="276">
        <v>34</v>
      </c>
      <c r="V31" s="277">
        <v>31.3</v>
      </c>
      <c r="W31" s="278">
        <v>32.6</v>
      </c>
      <c r="X31" s="279">
        <v>-1.3007319995276276</v>
      </c>
      <c r="Y31" s="280">
        <v>-3.3357884375464053</v>
      </c>
      <c r="Z31" s="281">
        <v>-2.3215085289917639</v>
      </c>
    </row>
    <row r="32" spans="2:26" x14ac:dyDescent="0.35">
      <c r="B32" t="s">
        <v>237</v>
      </c>
      <c r="C32" s="273"/>
      <c r="D32" s="274"/>
      <c r="E32" s="275"/>
      <c r="F32" s="273">
        <v>61</v>
      </c>
      <c r="G32" s="274">
        <v>43</v>
      </c>
      <c r="H32" s="275">
        <v>52</v>
      </c>
      <c r="I32" s="273">
        <v>200962</v>
      </c>
      <c r="J32" s="274">
        <v>211625</v>
      </c>
      <c r="K32" s="275">
        <v>412587</v>
      </c>
      <c r="L32" s="273"/>
      <c r="M32" s="274"/>
      <c r="N32" s="275"/>
      <c r="O32" s="273">
        <v>63</v>
      </c>
      <c r="P32" s="274">
        <v>46</v>
      </c>
      <c r="Q32" s="275">
        <v>54</v>
      </c>
      <c r="R32" s="273">
        <v>200962</v>
      </c>
      <c r="S32" s="274">
        <v>211625</v>
      </c>
      <c r="T32" s="275">
        <v>412587</v>
      </c>
      <c r="U32" s="276">
        <v>34.700000000000003</v>
      </c>
      <c r="V32" s="277">
        <v>32.200000000000003</v>
      </c>
      <c r="W32" s="278">
        <v>33.4</v>
      </c>
      <c r="X32" s="279">
        <v>2.9459825406475275</v>
      </c>
      <c r="Y32" s="280">
        <v>2.11447910082817</v>
      </c>
      <c r="Z32" s="281">
        <v>2.500604553909092</v>
      </c>
    </row>
    <row r="33" spans="1:26" x14ac:dyDescent="0.35">
      <c r="B33" t="s">
        <v>431</v>
      </c>
      <c r="C33" s="273"/>
      <c r="D33" s="274"/>
      <c r="E33" s="275"/>
      <c r="F33" s="273">
        <v>52</v>
      </c>
      <c r="G33" s="274">
        <v>36</v>
      </c>
      <c r="H33" s="275">
        <v>44</v>
      </c>
      <c r="I33" s="273">
        <v>26298</v>
      </c>
      <c r="J33" s="274">
        <v>27584</v>
      </c>
      <c r="K33" s="275">
        <v>53882</v>
      </c>
      <c r="L33" s="273"/>
      <c r="M33" s="274"/>
      <c r="N33" s="275"/>
      <c r="O33" s="273">
        <v>54</v>
      </c>
      <c r="P33" s="274">
        <v>39</v>
      </c>
      <c r="Q33" s="275">
        <v>46</v>
      </c>
      <c r="R33" s="273">
        <v>26298</v>
      </c>
      <c r="S33" s="274">
        <v>27584</v>
      </c>
      <c r="T33" s="275">
        <v>53882</v>
      </c>
      <c r="U33" s="276">
        <v>33.700000000000003</v>
      </c>
      <c r="V33" s="277">
        <v>31</v>
      </c>
      <c r="W33" s="278">
        <v>32.299999999999997</v>
      </c>
      <c r="X33" s="279">
        <v>-6.1613344678271318</v>
      </c>
      <c r="Y33" s="280">
        <v>-4.6060649059528558</v>
      </c>
      <c r="Z33" s="281">
        <v>-5.3682171454487673</v>
      </c>
    </row>
    <row r="34" spans="1:26" x14ac:dyDescent="0.35">
      <c r="B34" t="s">
        <v>223</v>
      </c>
      <c r="C34" s="273"/>
      <c r="D34" s="274"/>
      <c r="E34" s="275"/>
      <c r="F34" s="273">
        <v>58</v>
      </c>
      <c r="G34" s="274">
        <v>41</v>
      </c>
      <c r="H34" s="275">
        <v>49</v>
      </c>
      <c r="I34" s="273">
        <v>314098</v>
      </c>
      <c r="J34" s="274">
        <v>329204</v>
      </c>
      <c r="K34" s="275">
        <v>643302</v>
      </c>
      <c r="L34" s="273"/>
      <c r="M34" s="274"/>
      <c r="N34" s="275"/>
      <c r="O34" s="273">
        <v>60</v>
      </c>
      <c r="P34" s="274">
        <v>44</v>
      </c>
      <c r="Q34" s="275">
        <v>52</v>
      </c>
      <c r="R34" s="273">
        <v>314098</v>
      </c>
      <c r="S34" s="274">
        <v>329204</v>
      </c>
      <c r="T34" s="275">
        <v>643302</v>
      </c>
      <c r="U34" s="276">
        <v>34.1</v>
      </c>
      <c r="V34" s="277">
        <v>31.6</v>
      </c>
      <c r="W34" s="278">
        <v>32.799999999999997</v>
      </c>
      <c r="X34" s="279"/>
      <c r="Y34" s="280"/>
      <c r="Z34" s="281"/>
    </row>
    <row r="35" spans="1:26" x14ac:dyDescent="0.35">
      <c r="A35" t="s">
        <v>189</v>
      </c>
      <c r="B35" t="s">
        <v>533</v>
      </c>
      <c r="C35" s="273"/>
      <c r="D35" s="274"/>
      <c r="E35" s="275"/>
      <c r="F35" s="273">
        <v>61</v>
      </c>
      <c r="G35" s="274">
        <v>43</v>
      </c>
      <c r="H35" s="275">
        <v>52</v>
      </c>
      <c r="I35" s="273">
        <v>219051</v>
      </c>
      <c r="J35" s="274">
        <v>229499</v>
      </c>
      <c r="K35" s="275">
        <v>448550</v>
      </c>
      <c r="L35" s="273"/>
      <c r="M35" s="274"/>
      <c r="N35" s="275"/>
      <c r="O35" s="273">
        <v>63</v>
      </c>
      <c r="P35" s="274">
        <v>46</v>
      </c>
      <c r="Q35" s="275">
        <v>54</v>
      </c>
      <c r="R35" s="273">
        <v>219051</v>
      </c>
      <c r="S35" s="274">
        <v>229499</v>
      </c>
      <c r="T35" s="275">
        <v>448550</v>
      </c>
      <c r="U35" s="276">
        <v>34.6</v>
      </c>
      <c r="V35" s="277">
        <v>32.1</v>
      </c>
      <c r="W35" s="278">
        <v>33.299999999999997</v>
      </c>
      <c r="X35" s="756">
        <v>12.389783247606864</v>
      </c>
      <c r="Y35" s="760">
        <v>8.8402762985396279</v>
      </c>
      <c r="Z35" s="759">
        <v>10.559182359935342</v>
      </c>
    </row>
    <row r="36" spans="1:26" x14ac:dyDescent="0.35">
      <c r="B36" t="s">
        <v>534</v>
      </c>
      <c r="C36" s="273"/>
      <c r="D36" s="274"/>
      <c r="E36" s="275"/>
      <c r="F36" s="273">
        <v>47</v>
      </c>
      <c r="G36" s="274">
        <v>33</v>
      </c>
      <c r="H36" s="275">
        <v>40</v>
      </c>
      <c r="I36" s="273">
        <v>53168</v>
      </c>
      <c r="J36" s="274">
        <v>55461</v>
      </c>
      <c r="K36" s="275">
        <v>108629</v>
      </c>
      <c r="L36" s="273"/>
      <c r="M36" s="274"/>
      <c r="N36" s="275"/>
      <c r="O36" s="273">
        <v>50</v>
      </c>
      <c r="P36" s="274">
        <v>37</v>
      </c>
      <c r="Q36" s="275">
        <v>44</v>
      </c>
      <c r="R36" s="273">
        <v>53168</v>
      </c>
      <c r="S36" s="274">
        <v>55461</v>
      </c>
      <c r="T36" s="275">
        <v>108629</v>
      </c>
      <c r="U36" s="276">
        <v>32.1</v>
      </c>
      <c r="V36" s="277">
        <v>29.6</v>
      </c>
      <c r="W36" s="278">
        <v>30.8</v>
      </c>
      <c r="X36" s="757"/>
      <c r="Y36" s="761"/>
      <c r="Z36" s="757"/>
    </row>
    <row r="37" spans="1:26" x14ac:dyDescent="0.35">
      <c r="B37" t="s">
        <v>431</v>
      </c>
      <c r="C37" s="273"/>
      <c r="D37" s="274"/>
      <c r="E37" s="275"/>
      <c r="F37" s="273">
        <v>55</v>
      </c>
      <c r="G37" s="274">
        <v>39</v>
      </c>
      <c r="H37" s="275">
        <v>47</v>
      </c>
      <c r="I37" s="273">
        <v>41879</v>
      </c>
      <c r="J37" s="274">
        <v>44244</v>
      </c>
      <c r="K37" s="275">
        <v>86123</v>
      </c>
      <c r="L37" s="273"/>
      <c r="M37" s="274"/>
      <c r="N37" s="275"/>
      <c r="O37" s="273">
        <v>57</v>
      </c>
      <c r="P37" s="274">
        <v>42</v>
      </c>
      <c r="Q37" s="275">
        <v>49</v>
      </c>
      <c r="R37" s="273">
        <v>41879</v>
      </c>
      <c r="S37" s="274">
        <v>44244</v>
      </c>
      <c r="T37" s="275">
        <v>86123</v>
      </c>
      <c r="U37" s="276">
        <v>34</v>
      </c>
      <c r="V37" s="277">
        <v>31.5</v>
      </c>
      <c r="W37" s="278">
        <v>32.700000000000003</v>
      </c>
      <c r="X37" s="279"/>
      <c r="Y37" s="280"/>
      <c r="Z37" s="281"/>
    </row>
    <row r="38" spans="1:26" x14ac:dyDescent="0.35">
      <c r="B38" t="s">
        <v>223</v>
      </c>
      <c r="C38" s="273"/>
      <c r="D38" s="274"/>
      <c r="E38" s="275"/>
      <c r="F38" s="273">
        <v>58</v>
      </c>
      <c r="G38" s="274">
        <v>41</v>
      </c>
      <c r="H38" s="275">
        <v>49</v>
      </c>
      <c r="I38" s="273">
        <v>314098</v>
      </c>
      <c r="J38" s="274">
        <v>329204</v>
      </c>
      <c r="K38" s="275">
        <v>643302</v>
      </c>
      <c r="L38" s="273"/>
      <c r="M38" s="274"/>
      <c r="N38" s="275"/>
      <c r="O38" s="273">
        <v>60</v>
      </c>
      <c r="P38" s="274">
        <v>44</v>
      </c>
      <c r="Q38" s="275">
        <v>52</v>
      </c>
      <c r="R38" s="273">
        <v>314098</v>
      </c>
      <c r="S38" s="274">
        <v>329204</v>
      </c>
      <c r="T38" s="275">
        <v>643302</v>
      </c>
      <c r="U38" s="276">
        <v>34.1</v>
      </c>
      <c r="V38" s="277">
        <v>31.6</v>
      </c>
      <c r="W38" s="278">
        <v>32.799999999999997</v>
      </c>
      <c r="X38" s="279"/>
      <c r="Y38" s="280"/>
      <c r="Z38" s="281"/>
    </row>
    <row r="39" spans="1:26" x14ac:dyDescent="0.35">
      <c r="A39" t="s">
        <v>535</v>
      </c>
      <c r="B39" t="s">
        <v>226</v>
      </c>
      <c r="C39" s="273"/>
      <c r="D39" s="274"/>
      <c r="E39" s="275"/>
      <c r="F39" s="273">
        <v>41</v>
      </c>
      <c r="G39" s="274">
        <v>26</v>
      </c>
      <c r="H39" s="275">
        <v>33</v>
      </c>
      <c r="I39" s="273">
        <v>58303</v>
      </c>
      <c r="J39" s="274">
        <v>60642</v>
      </c>
      <c r="K39" s="275">
        <v>118945</v>
      </c>
      <c r="L39" s="273"/>
      <c r="M39" s="274"/>
      <c r="N39" s="275"/>
      <c r="O39" s="273">
        <v>44</v>
      </c>
      <c r="P39" s="274">
        <v>29</v>
      </c>
      <c r="Q39" s="275">
        <v>36</v>
      </c>
      <c r="R39" s="273">
        <v>58303</v>
      </c>
      <c r="S39" s="274">
        <v>60642</v>
      </c>
      <c r="T39" s="275">
        <v>118945</v>
      </c>
      <c r="U39" s="276">
        <v>31.3</v>
      </c>
      <c r="V39" s="277">
        <v>28.6</v>
      </c>
      <c r="W39" s="278">
        <v>29.9</v>
      </c>
      <c r="X39" s="756">
        <v>19.428241302058993</v>
      </c>
      <c r="Y39" s="758">
        <v>18.595855791019542</v>
      </c>
      <c r="Z39" s="759">
        <v>18.966007201250257</v>
      </c>
    </row>
    <row r="40" spans="1:26" x14ac:dyDescent="0.35">
      <c r="B40" t="s">
        <v>536</v>
      </c>
      <c r="C40" s="273"/>
      <c r="D40" s="274"/>
      <c r="E40" s="275"/>
      <c r="F40" s="273">
        <v>61</v>
      </c>
      <c r="G40" s="274">
        <v>44</v>
      </c>
      <c r="H40" s="275">
        <v>52</v>
      </c>
      <c r="I40" s="273">
        <v>255795</v>
      </c>
      <c r="J40" s="274">
        <v>268562</v>
      </c>
      <c r="K40" s="275">
        <v>524357</v>
      </c>
      <c r="L40" s="273"/>
      <c r="M40" s="274"/>
      <c r="N40" s="275"/>
      <c r="O40" s="273">
        <v>63</v>
      </c>
      <c r="P40" s="274">
        <v>47</v>
      </c>
      <c r="Q40" s="275">
        <v>55</v>
      </c>
      <c r="R40" s="273">
        <v>255795</v>
      </c>
      <c r="S40" s="274">
        <v>268562</v>
      </c>
      <c r="T40" s="275">
        <v>524357</v>
      </c>
      <c r="U40" s="276">
        <v>34.799999999999997</v>
      </c>
      <c r="V40" s="277">
        <v>32.299999999999997</v>
      </c>
      <c r="W40" s="278">
        <v>33.5</v>
      </c>
      <c r="X40" s="757"/>
      <c r="Y40" s="757"/>
      <c r="Z40" s="757"/>
    </row>
    <row r="41" spans="1:26" x14ac:dyDescent="0.35">
      <c r="B41" t="s">
        <v>223</v>
      </c>
      <c r="C41" s="273"/>
      <c r="D41" s="274"/>
      <c r="E41" s="275"/>
      <c r="F41" s="273">
        <v>58</v>
      </c>
      <c r="G41" s="274">
        <v>41</v>
      </c>
      <c r="H41" s="275">
        <v>49</v>
      </c>
      <c r="I41" s="273">
        <v>314098</v>
      </c>
      <c r="J41" s="274">
        <v>329204</v>
      </c>
      <c r="K41" s="275">
        <v>643302</v>
      </c>
      <c r="L41" s="273"/>
      <c r="M41" s="274"/>
      <c r="N41" s="275"/>
      <c r="O41" s="273">
        <v>60</v>
      </c>
      <c r="P41" s="274">
        <v>44</v>
      </c>
      <c r="Q41" s="275">
        <v>52</v>
      </c>
      <c r="R41" s="273">
        <v>314098</v>
      </c>
      <c r="S41" s="274">
        <v>329204</v>
      </c>
      <c r="T41" s="275">
        <v>643302</v>
      </c>
      <c r="U41" s="276">
        <v>34.1</v>
      </c>
      <c r="V41" s="277">
        <v>31.6</v>
      </c>
      <c r="W41" s="278">
        <v>32.799999999999997</v>
      </c>
      <c r="X41" s="279"/>
      <c r="Y41" s="280"/>
      <c r="Z41" s="281"/>
    </row>
    <row r="42" spans="1:26" x14ac:dyDescent="0.35">
      <c r="A42" t="s">
        <v>537</v>
      </c>
      <c r="B42" t="s">
        <v>501</v>
      </c>
      <c r="C42" s="273"/>
      <c r="D42" s="274"/>
      <c r="E42" s="275"/>
      <c r="F42" s="273">
        <v>69</v>
      </c>
      <c r="G42" s="274">
        <v>52</v>
      </c>
      <c r="H42" s="275">
        <v>60</v>
      </c>
      <c r="I42" s="273">
        <v>102886</v>
      </c>
      <c r="J42" s="274">
        <v>108356</v>
      </c>
      <c r="K42" s="275">
        <v>211242</v>
      </c>
      <c r="L42" s="273"/>
      <c r="M42" s="274"/>
      <c r="N42" s="275"/>
      <c r="O42" s="273">
        <v>71</v>
      </c>
      <c r="P42" s="274">
        <v>56</v>
      </c>
      <c r="Q42" s="275">
        <v>63</v>
      </c>
      <c r="R42" s="273">
        <v>102886</v>
      </c>
      <c r="S42" s="274">
        <v>108356</v>
      </c>
      <c r="T42" s="275">
        <v>211242</v>
      </c>
      <c r="U42" s="276">
        <v>36.1</v>
      </c>
      <c r="V42" s="277">
        <v>33.700000000000003</v>
      </c>
      <c r="W42" s="278">
        <v>34.9</v>
      </c>
      <c r="X42" s="756">
        <v>22.279800714917883</v>
      </c>
      <c r="Y42" s="758">
        <v>23.488307137615116</v>
      </c>
      <c r="Z42" s="759">
        <v>22.856805289780276</v>
      </c>
    </row>
    <row r="43" spans="1:26" x14ac:dyDescent="0.35">
      <c r="B43" t="s">
        <v>500</v>
      </c>
      <c r="C43" s="273"/>
      <c r="D43" s="274"/>
      <c r="E43" s="275"/>
      <c r="F43" s="273">
        <v>59</v>
      </c>
      <c r="G43" s="274">
        <v>41</v>
      </c>
      <c r="H43" s="275">
        <v>49</v>
      </c>
      <c r="I43" s="273">
        <v>102064</v>
      </c>
      <c r="J43" s="274">
        <v>107115</v>
      </c>
      <c r="K43" s="275">
        <v>209179</v>
      </c>
      <c r="L43" s="273"/>
      <c r="M43" s="274"/>
      <c r="N43" s="275"/>
      <c r="O43" s="273">
        <v>61</v>
      </c>
      <c r="P43" s="274">
        <v>44</v>
      </c>
      <c r="Q43" s="275">
        <v>52</v>
      </c>
      <c r="R43" s="273">
        <v>102064</v>
      </c>
      <c r="S43" s="274">
        <v>107115</v>
      </c>
      <c r="T43" s="275">
        <v>209179</v>
      </c>
      <c r="U43" s="276">
        <v>34.200000000000003</v>
      </c>
      <c r="V43" s="277">
        <v>31.6</v>
      </c>
      <c r="W43" s="278">
        <v>32.9</v>
      </c>
      <c r="X43" s="757"/>
      <c r="Y43" s="757"/>
      <c r="Z43" s="757"/>
    </row>
    <row r="44" spans="1:26" x14ac:dyDescent="0.35">
      <c r="B44" t="s">
        <v>499</v>
      </c>
      <c r="C44" s="273"/>
      <c r="D44" s="274"/>
      <c r="E44" s="275"/>
      <c r="F44" s="273">
        <v>46</v>
      </c>
      <c r="G44" s="274">
        <v>30</v>
      </c>
      <c r="H44" s="275">
        <v>38</v>
      </c>
      <c r="I44" s="273">
        <v>109148</v>
      </c>
      <c r="J44" s="274">
        <v>113733</v>
      </c>
      <c r="K44" s="275">
        <v>222881</v>
      </c>
      <c r="L44" s="273"/>
      <c r="M44" s="274"/>
      <c r="N44" s="275"/>
      <c r="O44" s="273">
        <v>48</v>
      </c>
      <c r="P44" s="274">
        <v>32</v>
      </c>
      <c r="Q44" s="275">
        <v>40</v>
      </c>
      <c r="R44" s="273">
        <v>109148</v>
      </c>
      <c r="S44" s="274">
        <v>113733</v>
      </c>
      <c r="T44" s="275">
        <v>222881</v>
      </c>
      <c r="U44" s="276">
        <v>32.200000000000003</v>
      </c>
      <c r="V44" s="277">
        <v>29.6</v>
      </c>
      <c r="W44" s="278">
        <v>30.9</v>
      </c>
      <c r="X44" s="757"/>
      <c r="Y44" s="757"/>
      <c r="Z44" s="757"/>
    </row>
    <row r="45" spans="1:26" x14ac:dyDescent="0.35">
      <c r="B45" t="s">
        <v>223</v>
      </c>
      <c r="C45" s="273"/>
      <c r="D45" s="274"/>
      <c r="E45" s="275"/>
      <c r="F45" s="273">
        <v>58</v>
      </c>
      <c r="G45" s="274">
        <v>41</v>
      </c>
      <c r="H45" s="275">
        <v>49</v>
      </c>
      <c r="I45" s="273">
        <v>314098</v>
      </c>
      <c r="J45" s="274">
        <v>329204</v>
      </c>
      <c r="K45" s="275">
        <v>643302</v>
      </c>
      <c r="L45" s="273"/>
      <c r="M45" s="274"/>
      <c r="N45" s="275"/>
      <c r="O45" s="273">
        <v>60</v>
      </c>
      <c r="P45" s="274">
        <v>44</v>
      </c>
      <c r="Q45" s="275">
        <v>52</v>
      </c>
      <c r="R45" s="273">
        <v>314098</v>
      </c>
      <c r="S45" s="274">
        <v>329204</v>
      </c>
      <c r="T45" s="275">
        <v>643302</v>
      </c>
      <c r="U45" s="276">
        <v>34.1</v>
      </c>
      <c r="V45" s="277">
        <v>31.6</v>
      </c>
      <c r="W45" s="278">
        <v>32.799999999999997</v>
      </c>
      <c r="X45" s="279"/>
      <c r="Y45" s="280"/>
      <c r="Z45" s="281"/>
    </row>
    <row r="46" spans="1:26" x14ac:dyDescent="0.35">
      <c r="A46" t="s">
        <v>190</v>
      </c>
      <c r="B46" t="s">
        <v>228</v>
      </c>
      <c r="C46" s="273"/>
      <c r="D46" s="274"/>
      <c r="E46" s="275"/>
      <c r="F46" s="273">
        <v>61</v>
      </c>
      <c r="G46" s="274">
        <v>46</v>
      </c>
      <c r="H46" s="275">
        <v>53</v>
      </c>
      <c r="I46" s="273">
        <v>287865</v>
      </c>
      <c r="J46" s="274">
        <v>278211</v>
      </c>
      <c r="K46" s="275">
        <v>566076</v>
      </c>
      <c r="L46" s="273"/>
      <c r="M46" s="274"/>
      <c r="N46" s="275"/>
      <c r="O46" s="273">
        <v>63</v>
      </c>
      <c r="P46" s="274">
        <v>49</v>
      </c>
      <c r="Q46" s="275">
        <v>56</v>
      </c>
      <c r="R46" s="273">
        <v>287865</v>
      </c>
      <c r="S46" s="274">
        <v>278211</v>
      </c>
      <c r="T46" s="275">
        <v>566076</v>
      </c>
      <c r="U46" s="276">
        <v>34.700000000000003</v>
      </c>
      <c r="V46" s="277">
        <v>32.700000000000003</v>
      </c>
      <c r="W46" s="278">
        <v>33.700000000000003</v>
      </c>
      <c r="X46" s="279">
        <v>44.664956249479459</v>
      </c>
      <c r="Y46" s="280">
        <v>36.875114072456633</v>
      </c>
      <c r="Z46" s="281">
        <v>42.081942972696602</v>
      </c>
    </row>
    <row r="47" spans="1:26" x14ac:dyDescent="0.35">
      <c r="B47" t="s">
        <v>176</v>
      </c>
      <c r="C47" s="273"/>
      <c r="D47" s="274"/>
      <c r="E47" s="275"/>
      <c r="F47" s="273">
        <v>20</v>
      </c>
      <c r="G47" s="274">
        <v>13</v>
      </c>
      <c r="H47" s="275">
        <v>15</v>
      </c>
      <c r="I47" s="273">
        <v>9083</v>
      </c>
      <c r="J47" s="274">
        <v>18168</v>
      </c>
      <c r="K47" s="275">
        <v>27251</v>
      </c>
      <c r="L47" s="273"/>
      <c r="M47" s="274"/>
      <c r="N47" s="275"/>
      <c r="O47" s="273">
        <v>21</v>
      </c>
      <c r="P47" s="274">
        <v>15</v>
      </c>
      <c r="Q47" s="275">
        <v>17</v>
      </c>
      <c r="R47" s="273">
        <v>9083</v>
      </c>
      <c r="S47" s="274">
        <v>18168</v>
      </c>
      <c r="T47" s="275">
        <v>27251</v>
      </c>
      <c r="U47" s="276">
        <v>27.4</v>
      </c>
      <c r="V47" s="277">
        <v>26.3</v>
      </c>
      <c r="W47" s="278">
        <v>26.6</v>
      </c>
      <c r="X47" s="279"/>
      <c r="Y47" s="280"/>
      <c r="Z47" s="281"/>
    </row>
    <row r="48" spans="1:26" x14ac:dyDescent="0.35">
      <c r="B48" t="s">
        <v>177</v>
      </c>
      <c r="C48" s="273"/>
      <c r="D48" s="274"/>
      <c r="E48" s="275"/>
      <c r="F48" s="273">
        <v>19</v>
      </c>
      <c r="G48" s="274">
        <v>12</v>
      </c>
      <c r="H48" s="275">
        <v>14</v>
      </c>
      <c r="I48" s="273">
        <v>7802</v>
      </c>
      <c r="J48" s="274">
        <v>20091</v>
      </c>
      <c r="K48" s="275">
        <v>27893</v>
      </c>
      <c r="L48" s="273"/>
      <c r="M48" s="274"/>
      <c r="N48" s="275"/>
      <c r="O48" s="273">
        <v>20</v>
      </c>
      <c r="P48" s="274">
        <v>13</v>
      </c>
      <c r="Q48" s="275">
        <v>15</v>
      </c>
      <c r="R48" s="273">
        <v>7802</v>
      </c>
      <c r="S48" s="274">
        <v>20091</v>
      </c>
      <c r="T48" s="275">
        <v>27893</v>
      </c>
      <c r="U48" s="276">
        <v>26.5</v>
      </c>
      <c r="V48" s="277">
        <v>25</v>
      </c>
      <c r="W48" s="278">
        <v>25.4</v>
      </c>
      <c r="X48" s="279"/>
      <c r="Y48" s="280"/>
      <c r="Z48" s="281"/>
    </row>
    <row r="49" spans="1:26" x14ac:dyDescent="0.35">
      <c r="B49" t="s">
        <v>1567</v>
      </c>
      <c r="C49" s="273"/>
      <c r="D49" s="274"/>
      <c r="E49" s="275"/>
      <c r="F49" s="273" t="s">
        <v>191</v>
      </c>
      <c r="G49" s="273" t="s">
        <v>191</v>
      </c>
      <c r="H49" s="273" t="s">
        <v>191</v>
      </c>
      <c r="I49" s="273" t="s">
        <v>191</v>
      </c>
      <c r="J49" s="273" t="s">
        <v>191</v>
      </c>
      <c r="K49" s="273" t="s">
        <v>191</v>
      </c>
      <c r="L49" s="273" t="s">
        <v>191</v>
      </c>
      <c r="M49" s="273" t="s">
        <v>191</v>
      </c>
      <c r="N49" s="273" t="s">
        <v>191</v>
      </c>
      <c r="O49" s="273" t="s">
        <v>191</v>
      </c>
      <c r="P49" s="273" t="s">
        <v>191</v>
      </c>
      <c r="Q49" s="273" t="s">
        <v>191</v>
      </c>
      <c r="R49" s="273" t="s">
        <v>191</v>
      </c>
      <c r="S49" s="273" t="s">
        <v>191</v>
      </c>
      <c r="T49" s="273" t="s">
        <v>191</v>
      </c>
      <c r="U49" s="273" t="s">
        <v>191</v>
      </c>
      <c r="V49" s="273" t="s">
        <v>191</v>
      </c>
      <c r="W49" s="273" t="s">
        <v>191</v>
      </c>
      <c r="X49" s="273" t="s">
        <v>191</v>
      </c>
      <c r="Y49" s="273" t="s">
        <v>191</v>
      </c>
      <c r="Z49" s="273" t="s">
        <v>191</v>
      </c>
    </row>
    <row r="50" spans="1:26" x14ac:dyDescent="0.35">
      <c r="B50" t="s">
        <v>1553</v>
      </c>
      <c r="C50" s="273" t="s">
        <v>191</v>
      </c>
      <c r="D50" s="273" t="s">
        <v>191</v>
      </c>
      <c r="E50" s="273" t="s">
        <v>191</v>
      </c>
      <c r="F50" s="273" t="s">
        <v>191</v>
      </c>
      <c r="G50" s="273" t="s">
        <v>191</v>
      </c>
      <c r="H50" s="273" t="s">
        <v>191</v>
      </c>
      <c r="I50" s="273" t="s">
        <v>191</v>
      </c>
      <c r="J50" s="273" t="s">
        <v>191</v>
      </c>
      <c r="K50" s="273" t="s">
        <v>191</v>
      </c>
      <c r="L50" s="273" t="s">
        <v>191</v>
      </c>
      <c r="M50" s="273" t="s">
        <v>191</v>
      </c>
      <c r="N50" s="273" t="s">
        <v>191</v>
      </c>
      <c r="O50" s="273" t="s">
        <v>191</v>
      </c>
      <c r="P50" s="273" t="s">
        <v>191</v>
      </c>
      <c r="Q50" s="273" t="s">
        <v>191</v>
      </c>
      <c r="R50" s="273" t="s">
        <v>191</v>
      </c>
      <c r="S50" s="273" t="s">
        <v>191</v>
      </c>
      <c r="T50" s="273" t="s">
        <v>191</v>
      </c>
      <c r="U50" s="273" t="s">
        <v>191</v>
      </c>
      <c r="V50" s="273" t="s">
        <v>191</v>
      </c>
      <c r="W50" s="273" t="s">
        <v>191</v>
      </c>
      <c r="X50" s="273" t="s">
        <v>191</v>
      </c>
      <c r="Y50" s="273" t="s">
        <v>191</v>
      </c>
      <c r="Z50" s="273" t="s">
        <v>191</v>
      </c>
    </row>
    <row r="51" spans="1:26" x14ac:dyDescent="0.35">
      <c r="B51" t="s">
        <v>231</v>
      </c>
      <c r="C51" s="273"/>
      <c r="D51" s="274"/>
      <c r="E51" s="275"/>
      <c r="F51" s="273">
        <v>3</v>
      </c>
      <c r="G51" s="274">
        <v>1</v>
      </c>
      <c r="H51" s="275">
        <v>2</v>
      </c>
      <c r="I51" s="273">
        <v>2311</v>
      </c>
      <c r="J51" s="274">
        <v>5693</v>
      </c>
      <c r="K51" s="275">
        <v>8004</v>
      </c>
      <c r="L51" s="273"/>
      <c r="M51" s="274"/>
      <c r="N51" s="275"/>
      <c r="O51" s="273">
        <v>3</v>
      </c>
      <c r="P51" s="274">
        <v>2</v>
      </c>
      <c r="Q51" s="275">
        <v>2</v>
      </c>
      <c r="R51" s="273">
        <v>2311</v>
      </c>
      <c r="S51" s="274">
        <v>5693</v>
      </c>
      <c r="T51" s="275">
        <v>8004</v>
      </c>
      <c r="U51" s="276">
        <v>19.8</v>
      </c>
      <c r="V51" s="277">
        <v>19.5</v>
      </c>
      <c r="W51" s="278">
        <v>19.600000000000001</v>
      </c>
      <c r="X51" s="279"/>
      <c r="Y51" s="280"/>
      <c r="Z51" s="281"/>
    </row>
    <row r="52" spans="1:26" x14ac:dyDescent="0.35">
      <c r="B52" t="s">
        <v>230</v>
      </c>
      <c r="C52" s="273"/>
      <c r="D52" s="274"/>
      <c r="E52" s="275"/>
      <c r="F52" s="273">
        <v>19</v>
      </c>
      <c r="G52" s="274">
        <v>12</v>
      </c>
      <c r="H52" s="275">
        <v>14</v>
      </c>
      <c r="I52" s="273">
        <v>16885</v>
      </c>
      <c r="J52" s="274">
        <v>38259</v>
      </c>
      <c r="K52" s="275">
        <v>55144</v>
      </c>
      <c r="L52" s="273"/>
      <c r="M52" s="274"/>
      <c r="N52" s="275"/>
      <c r="O52" s="273">
        <v>20</v>
      </c>
      <c r="P52" s="274">
        <v>14</v>
      </c>
      <c r="Q52" s="275">
        <v>16</v>
      </c>
      <c r="R52" s="273">
        <v>16885</v>
      </c>
      <c r="S52" s="274">
        <v>38259</v>
      </c>
      <c r="T52" s="275">
        <v>55144</v>
      </c>
      <c r="U52" s="276">
        <v>27</v>
      </c>
      <c r="V52" s="277">
        <v>25.6</v>
      </c>
      <c r="W52" s="278">
        <v>26</v>
      </c>
      <c r="X52" s="279"/>
      <c r="Y52" s="280"/>
      <c r="Z52" s="281"/>
    </row>
    <row r="53" spans="1:26" x14ac:dyDescent="0.35">
      <c r="B53" t="s">
        <v>229</v>
      </c>
      <c r="C53" s="273"/>
      <c r="D53" s="274"/>
      <c r="E53" s="275"/>
      <c r="F53" s="273">
        <v>17</v>
      </c>
      <c r="G53" s="274">
        <v>11</v>
      </c>
      <c r="H53" s="275">
        <v>13</v>
      </c>
      <c r="I53" s="273">
        <v>19196</v>
      </c>
      <c r="J53" s="274">
        <v>43952</v>
      </c>
      <c r="K53" s="275">
        <v>63148</v>
      </c>
      <c r="L53" s="273"/>
      <c r="M53" s="274"/>
      <c r="N53" s="275"/>
      <c r="O53" s="273">
        <v>18</v>
      </c>
      <c r="P53" s="274">
        <v>12</v>
      </c>
      <c r="Q53" s="275">
        <v>14</v>
      </c>
      <c r="R53" s="273">
        <v>19196</v>
      </c>
      <c r="S53" s="274">
        <v>43952</v>
      </c>
      <c r="T53" s="275">
        <v>63148</v>
      </c>
      <c r="U53" s="276">
        <v>26.1</v>
      </c>
      <c r="V53" s="277">
        <v>24.8</v>
      </c>
      <c r="W53" s="278">
        <v>25.2</v>
      </c>
      <c r="X53" s="279"/>
      <c r="Y53" s="280"/>
      <c r="Z53" s="281"/>
    </row>
    <row r="54" spans="1:26" x14ac:dyDescent="0.35">
      <c r="B54" t="s">
        <v>538</v>
      </c>
      <c r="C54" s="273"/>
      <c r="D54" s="274"/>
      <c r="E54" s="275"/>
      <c r="F54" s="273">
        <v>42</v>
      </c>
      <c r="G54" s="274">
        <v>30</v>
      </c>
      <c r="H54" s="275">
        <v>36</v>
      </c>
      <c r="I54" s="273">
        <v>7037</v>
      </c>
      <c r="J54" s="274">
        <v>7041</v>
      </c>
      <c r="K54" s="275">
        <v>14078</v>
      </c>
      <c r="L54" s="273"/>
      <c r="M54" s="274"/>
      <c r="N54" s="275"/>
      <c r="O54" s="273">
        <v>43</v>
      </c>
      <c r="P54" s="274">
        <v>32</v>
      </c>
      <c r="Q54" s="275">
        <v>38</v>
      </c>
      <c r="R54" s="273">
        <v>7037</v>
      </c>
      <c r="S54" s="274">
        <v>7041</v>
      </c>
      <c r="T54" s="275">
        <v>14078</v>
      </c>
      <c r="U54" s="276">
        <v>32</v>
      </c>
      <c r="V54" s="277">
        <v>29.9</v>
      </c>
      <c r="W54" s="278">
        <v>31</v>
      </c>
      <c r="X54" s="279"/>
      <c r="Y54" s="280"/>
      <c r="Z54" s="281"/>
    </row>
    <row r="55" spans="1:26" x14ac:dyDescent="0.35">
      <c r="B55" t="s">
        <v>223</v>
      </c>
      <c r="C55" s="273"/>
      <c r="D55" s="274"/>
      <c r="E55" s="275"/>
      <c r="F55" s="273">
        <v>58</v>
      </c>
      <c r="G55" s="274">
        <v>41</v>
      </c>
      <c r="H55" s="275">
        <v>49</v>
      </c>
      <c r="I55" s="273">
        <v>314098</v>
      </c>
      <c r="J55" s="274">
        <v>329204</v>
      </c>
      <c r="K55" s="275">
        <v>643302</v>
      </c>
      <c r="L55" s="273"/>
      <c r="M55" s="274"/>
      <c r="N55" s="275"/>
      <c r="O55" s="273">
        <v>60</v>
      </c>
      <c r="P55" s="274">
        <v>44</v>
      </c>
      <c r="Q55" s="275">
        <v>52</v>
      </c>
      <c r="R55" s="273">
        <v>314098</v>
      </c>
      <c r="S55" s="274">
        <v>329204</v>
      </c>
      <c r="T55" s="275">
        <v>643302</v>
      </c>
      <c r="U55" s="276">
        <v>34.1</v>
      </c>
      <c r="V55" s="277">
        <v>31.6</v>
      </c>
      <c r="W55" s="278">
        <v>32.799999999999997</v>
      </c>
      <c r="X55" s="279"/>
      <c r="Y55" s="280"/>
      <c r="Z55" s="281"/>
    </row>
    <row r="56" spans="1:26" x14ac:dyDescent="0.35">
      <c r="A56" s="480" t="s">
        <v>1108</v>
      </c>
      <c r="B56" s="481" t="s">
        <v>1109</v>
      </c>
      <c r="C56" s="273"/>
      <c r="D56" s="274"/>
      <c r="E56" s="275"/>
      <c r="F56" s="273" t="s">
        <v>1552</v>
      </c>
      <c r="G56" s="273" t="s">
        <v>1552</v>
      </c>
      <c r="H56" s="273" t="s">
        <v>1552</v>
      </c>
      <c r="I56" s="273" t="s">
        <v>1552</v>
      </c>
      <c r="J56" s="273" t="s">
        <v>1552</v>
      </c>
      <c r="K56" s="273" t="s">
        <v>1552</v>
      </c>
      <c r="L56" s="273" t="s">
        <v>1552</v>
      </c>
      <c r="M56" s="273" t="s">
        <v>1552</v>
      </c>
      <c r="N56" s="273" t="s">
        <v>1552</v>
      </c>
      <c r="O56" s="273" t="s">
        <v>1552</v>
      </c>
      <c r="P56" s="273" t="s">
        <v>1552</v>
      </c>
      <c r="Q56" s="273" t="s">
        <v>1552</v>
      </c>
      <c r="R56" s="273" t="s">
        <v>1552</v>
      </c>
      <c r="S56" s="273" t="s">
        <v>1552</v>
      </c>
      <c r="T56" s="273" t="s">
        <v>1552</v>
      </c>
      <c r="U56" s="273" t="s">
        <v>1552</v>
      </c>
      <c r="V56" s="273" t="s">
        <v>1552</v>
      </c>
      <c r="W56" s="273" t="s">
        <v>1552</v>
      </c>
      <c r="X56" s="279"/>
      <c r="Y56" s="280"/>
      <c r="Z56" s="281"/>
    </row>
    <row r="57" spans="1:26" x14ac:dyDescent="0.35">
      <c r="A57" s="5"/>
      <c r="B57" s="481" t="s">
        <v>1110</v>
      </c>
      <c r="C57" s="273"/>
      <c r="D57" s="274"/>
      <c r="E57" s="275"/>
      <c r="F57" s="273" t="s">
        <v>1552</v>
      </c>
      <c r="G57" s="273" t="s">
        <v>1552</v>
      </c>
      <c r="H57" s="273" t="s">
        <v>1552</v>
      </c>
      <c r="I57" s="273" t="s">
        <v>1552</v>
      </c>
      <c r="J57" s="273" t="s">
        <v>1552</v>
      </c>
      <c r="K57" s="273" t="s">
        <v>1552</v>
      </c>
      <c r="L57" s="273" t="s">
        <v>1552</v>
      </c>
      <c r="M57" s="273" t="s">
        <v>1552</v>
      </c>
      <c r="N57" s="273" t="s">
        <v>1552</v>
      </c>
      <c r="O57" s="273" t="s">
        <v>1552</v>
      </c>
      <c r="P57" s="273" t="s">
        <v>1552</v>
      </c>
      <c r="Q57" s="273" t="s">
        <v>1552</v>
      </c>
      <c r="R57" s="273" t="s">
        <v>1552</v>
      </c>
      <c r="S57" s="273" t="s">
        <v>1552</v>
      </c>
      <c r="T57" s="273" t="s">
        <v>1552</v>
      </c>
      <c r="U57" s="273" t="s">
        <v>1552</v>
      </c>
      <c r="V57" s="273" t="s">
        <v>1552</v>
      </c>
      <c r="W57" s="273" t="s">
        <v>1552</v>
      </c>
      <c r="X57" s="279"/>
      <c r="Y57" s="280"/>
      <c r="Z57" s="281"/>
    </row>
    <row r="58" spans="1:26" x14ac:dyDescent="0.35">
      <c r="A58" s="5"/>
      <c r="B58" s="481" t="s">
        <v>1111</v>
      </c>
      <c r="C58" s="273"/>
      <c r="D58" s="274"/>
      <c r="E58" s="275"/>
      <c r="F58" s="273" t="s">
        <v>1552</v>
      </c>
      <c r="G58" s="273" t="s">
        <v>1552</v>
      </c>
      <c r="H58" s="273" t="s">
        <v>1552</v>
      </c>
      <c r="I58" s="273" t="s">
        <v>1552</v>
      </c>
      <c r="J58" s="273" t="s">
        <v>1552</v>
      </c>
      <c r="K58" s="273" t="s">
        <v>1552</v>
      </c>
      <c r="L58" s="273" t="s">
        <v>1552</v>
      </c>
      <c r="M58" s="273" t="s">
        <v>1552</v>
      </c>
      <c r="N58" s="273" t="s">
        <v>1552</v>
      </c>
      <c r="O58" s="273" t="s">
        <v>1552</v>
      </c>
      <c r="P58" s="273" t="s">
        <v>1552</v>
      </c>
      <c r="Q58" s="273" t="s">
        <v>1552</v>
      </c>
      <c r="R58" s="273" t="s">
        <v>1552</v>
      </c>
      <c r="S58" s="273" t="s">
        <v>1552</v>
      </c>
      <c r="T58" s="273" t="s">
        <v>1552</v>
      </c>
      <c r="U58" s="273" t="s">
        <v>1552</v>
      </c>
      <c r="V58" s="273" t="s">
        <v>1552</v>
      </c>
      <c r="W58" s="273" t="s">
        <v>1552</v>
      </c>
      <c r="X58" s="279"/>
      <c r="Y58" s="280"/>
      <c r="Z58" s="281"/>
    </row>
    <row r="59" spans="1:26" x14ac:dyDescent="0.35">
      <c r="A59" s="5"/>
      <c r="B59" s="481" t="s">
        <v>1112</v>
      </c>
      <c r="C59" s="273"/>
      <c r="D59" s="274"/>
      <c r="E59" s="275"/>
      <c r="F59" s="273" t="s">
        <v>1552</v>
      </c>
      <c r="G59" s="273" t="s">
        <v>1552</v>
      </c>
      <c r="H59" s="273" t="s">
        <v>1552</v>
      </c>
      <c r="I59" s="273" t="s">
        <v>1552</v>
      </c>
      <c r="J59" s="273" t="s">
        <v>1552</v>
      </c>
      <c r="K59" s="273" t="s">
        <v>1552</v>
      </c>
      <c r="L59" s="273" t="s">
        <v>1552</v>
      </c>
      <c r="M59" s="273" t="s">
        <v>1552</v>
      </c>
      <c r="N59" s="273" t="s">
        <v>1552</v>
      </c>
      <c r="O59" s="273" t="s">
        <v>1552</v>
      </c>
      <c r="P59" s="273" t="s">
        <v>1552</v>
      </c>
      <c r="Q59" s="273" t="s">
        <v>1552</v>
      </c>
      <c r="R59" s="273" t="s">
        <v>1552</v>
      </c>
      <c r="S59" s="273" t="s">
        <v>1552</v>
      </c>
      <c r="T59" s="273" t="s">
        <v>1552</v>
      </c>
      <c r="U59" s="273" t="s">
        <v>1552</v>
      </c>
      <c r="V59" s="273" t="s">
        <v>1552</v>
      </c>
      <c r="W59" s="273" t="s">
        <v>1552</v>
      </c>
      <c r="X59" s="279"/>
      <c r="Y59" s="280"/>
      <c r="Z59" s="281"/>
    </row>
    <row r="60" spans="1:26" ht="20.65" x14ac:dyDescent="0.35">
      <c r="A60" s="5"/>
      <c r="B60" s="481" t="s">
        <v>1113</v>
      </c>
      <c r="C60" s="273"/>
      <c r="D60" s="274"/>
      <c r="E60" s="275"/>
      <c r="F60" s="273" t="s">
        <v>1552</v>
      </c>
      <c r="G60" s="273" t="s">
        <v>1552</v>
      </c>
      <c r="H60" s="273" t="s">
        <v>1552</v>
      </c>
      <c r="I60" s="273" t="s">
        <v>1552</v>
      </c>
      <c r="J60" s="273" t="s">
        <v>1552</v>
      </c>
      <c r="K60" s="273" t="s">
        <v>1552</v>
      </c>
      <c r="L60" s="273" t="s">
        <v>1552</v>
      </c>
      <c r="M60" s="273" t="s">
        <v>1552</v>
      </c>
      <c r="N60" s="273" t="s">
        <v>1552</v>
      </c>
      <c r="O60" s="273" t="s">
        <v>1552</v>
      </c>
      <c r="P60" s="273" t="s">
        <v>1552</v>
      </c>
      <c r="Q60" s="273" t="s">
        <v>1552</v>
      </c>
      <c r="R60" s="273" t="s">
        <v>1552</v>
      </c>
      <c r="S60" s="273" t="s">
        <v>1552</v>
      </c>
      <c r="T60" s="273" t="s">
        <v>1552</v>
      </c>
      <c r="U60" s="273" t="s">
        <v>1552</v>
      </c>
      <c r="V60" s="273" t="s">
        <v>1552</v>
      </c>
      <c r="W60" s="273" t="s">
        <v>1552</v>
      </c>
      <c r="X60" s="279"/>
      <c r="Y60" s="280"/>
      <c r="Z60" s="281"/>
    </row>
    <row r="61" spans="1:26" x14ac:dyDescent="0.35">
      <c r="A61" s="5"/>
      <c r="B61" s="481" t="s">
        <v>1557</v>
      </c>
      <c r="C61" s="273"/>
      <c r="D61" s="274"/>
      <c r="E61" s="275"/>
      <c r="F61" s="273" t="s">
        <v>1552</v>
      </c>
      <c r="G61" s="273" t="s">
        <v>1552</v>
      </c>
      <c r="H61" s="273" t="s">
        <v>1552</v>
      </c>
      <c r="I61" s="273" t="s">
        <v>1552</v>
      </c>
      <c r="J61" s="273" t="s">
        <v>1552</v>
      </c>
      <c r="K61" s="273" t="s">
        <v>1552</v>
      </c>
      <c r="L61" s="273" t="s">
        <v>1552</v>
      </c>
      <c r="M61" s="273" t="s">
        <v>1552</v>
      </c>
      <c r="N61" s="273" t="s">
        <v>1552</v>
      </c>
      <c r="O61" s="273" t="s">
        <v>1552</v>
      </c>
      <c r="P61" s="273" t="s">
        <v>1552</v>
      </c>
      <c r="Q61" s="273" t="s">
        <v>1552</v>
      </c>
      <c r="R61" s="273" t="s">
        <v>1552</v>
      </c>
      <c r="S61" s="273" t="s">
        <v>1552</v>
      </c>
      <c r="T61" s="273" t="s">
        <v>1552</v>
      </c>
      <c r="U61" s="273" t="s">
        <v>1552</v>
      </c>
      <c r="V61" s="273" t="s">
        <v>1552</v>
      </c>
      <c r="W61" s="273" t="s">
        <v>1552</v>
      </c>
      <c r="X61" s="279"/>
      <c r="Y61" s="280"/>
      <c r="Z61" s="281"/>
    </row>
    <row r="62" spans="1:26" ht="20.65" x14ac:dyDescent="0.35">
      <c r="A62" s="5"/>
      <c r="B62" s="481" t="s">
        <v>1114</v>
      </c>
      <c r="C62" s="273"/>
      <c r="D62" s="274"/>
      <c r="E62" s="275"/>
      <c r="F62" s="273" t="s">
        <v>1552</v>
      </c>
      <c r="G62" s="273" t="s">
        <v>1552</v>
      </c>
      <c r="H62" s="273" t="s">
        <v>1552</v>
      </c>
      <c r="I62" s="273" t="s">
        <v>1552</v>
      </c>
      <c r="J62" s="273" t="s">
        <v>1552</v>
      </c>
      <c r="K62" s="273" t="s">
        <v>1552</v>
      </c>
      <c r="L62" s="273" t="s">
        <v>1552</v>
      </c>
      <c r="M62" s="273" t="s">
        <v>1552</v>
      </c>
      <c r="N62" s="273" t="s">
        <v>1552</v>
      </c>
      <c r="O62" s="273" t="s">
        <v>1552</v>
      </c>
      <c r="P62" s="273" t="s">
        <v>1552</v>
      </c>
      <c r="Q62" s="273" t="s">
        <v>1552</v>
      </c>
      <c r="R62" s="273" t="s">
        <v>1552</v>
      </c>
      <c r="S62" s="273" t="s">
        <v>1552</v>
      </c>
      <c r="T62" s="273" t="s">
        <v>1552</v>
      </c>
      <c r="U62" s="273" t="s">
        <v>1552</v>
      </c>
      <c r="V62" s="273" t="s">
        <v>1552</v>
      </c>
      <c r="W62" s="273" t="s">
        <v>1552</v>
      </c>
      <c r="X62" s="279"/>
      <c r="Y62" s="280"/>
      <c r="Z62" s="281"/>
    </row>
    <row r="63" spans="1:26" x14ac:dyDescent="0.35">
      <c r="A63" s="5"/>
      <c r="B63" s="481" t="s">
        <v>1115</v>
      </c>
      <c r="C63" s="273"/>
      <c r="D63" s="274"/>
      <c r="E63" s="275"/>
      <c r="F63" s="273" t="s">
        <v>1552</v>
      </c>
      <c r="G63" s="273" t="s">
        <v>1552</v>
      </c>
      <c r="H63" s="273" t="s">
        <v>1552</v>
      </c>
      <c r="I63" s="273" t="s">
        <v>1552</v>
      </c>
      <c r="J63" s="273" t="s">
        <v>1552</v>
      </c>
      <c r="K63" s="273" t="s">
        <v>1552</v>
      </c>
      <c r="L63" s="273" t="s">
        <v>1552</v>
      </c>
      <c r="M63" s="273" t="s">
        <v>1552</v>
      </c>
      <c r="N63" s="273" t="s">
        <v>1552</v>
      </c>
      <c r="O63" s="273" t="s">
        <v>1552</v>
      </c>
      <c r="P63" s="273" t="s">
        <v>1552</v>
      </c>
      <c r="Q63" s="273" t="s">
        <v>1552</v>
      </c>
      <c r="R63" s="273" t="s">
        <v>1552</v>
      </c>
      <c r="S63" s="273" t="s">
        <v>1552</v>
      </c>
      <c r="T63" s="273" t="s">
        <v>1552</v>
      </c>
      <c r="U63" s="273" t="s">
        <v>1552</v>
      </c>
      <c r="V63" s="273" t="s">
        <v>1552</v>
      </c>
      <c r="W63" s="273" t="s">
        <v>1552</v>
      </c>
      <c r="X63" s="279"/>
      <c r="Y63" s="280"/>
      <c r="Z63" s="281"/>
    </row>
    <row r="64" spans="1:26" x14ac:dyDescent="0.35">
      <c r="A64" s="5"/>
      <c r="B64" s="481" t="s">
        <v>1116</v>
      </c>
      <c r="C64" s="273"/>
      <c r="D64" s="274"/>
      <c r="E64" s="275"/>
      <c r="F64" s="273" t="s">
        <v>1552</v>
      </c>
      <c r="G64" s="273" t="s">
        <v>1552</v>
      </c>
      <c r="H64" s="273" t="s">
        <v>1552</v>
      </c>
      <c r="I64" s="273" t="s">
        <v>1552</v>
      </c>
      <c r="J64" s="273" t="s">
        <v>1552</v>
      </c>
      <c r="K64" s="273" t="s">
        <v>1552</v>
      </c>
      <c r="L64" s="273" t="s">
        <v>1552</v>
      </c>
      <c r="M64" s="273" t="s">
        <v>1552</v>
      </c>
      <c r="N64" s="273" t="s">
        <v>1552</v>
      </c>
      <c r="O64" s="273" t="s">
        <v>1552</v>
      </c>
      <c r="P64" s="273" t="s">
        <v>1552</v>
      </c>
      <c r="Q64" s="273" t="s">
        <v>1552</v>
      </c>
      <c r="R64" s="273" t="s">
        <v>1552</v>
      </c>
      <c r="S64" s="273" t="s">
        <v>1552</v>
      </c>
      <c r="T64" s="273" t="s">
        <v>1552</v>
      </c>
      <c r="U64" s="273" t="s">
        <v>1552</v>
      </c>
      <c r="V64" s="273" t="s">
        <v>1552</v>
      </c>
      <c r="W64" s="273" t="s">
        <v>1552</v>
      </c>
      <c r="X64" s="279"/>
      <c r="Y64" s="280"/>
      <c r="Z64" s="281"/>
    </row>
    <row r="65" spans="1:26" ht="20.65" x14ac:dyDescent="0.35">
      <c r="A65" s="5"/>
      <c r="B65" s="481" t="s">
        <v>1560</v>
      </c>
      <c r="C65" s="273" t="s">
        <v>191</v>
      </c>
      <c r="D65" s="273" t="s">
        <v>191</v>
      </c>
      <c r="E65" s="273" t="s">
        <v>191</v>
      </c>
      <c r="F65" s="273" t="s">
        <v>1552</v>
      </c>
      <c r="G65" s="273" t="s">
        <v>1552</v>
      </c>
      <c r="H65" s="273" t="s">
        <v>1552</v>
      </c>
      <c r="I65" s="273" t="s">
        <v>1552</v>
      </c>
      <c r="J65" s="273" t="s">
        <v>1552</v>
      </c>
      <c r="K65" s="273" t="s">
        <v>1552</v>
      </c>
      <c r="L65" s="273" t="s">
        <v>1552</v>
      </c>
      <c r="M65" s="273" t="s">
        <v>1552</v>
      </c>
      <c r="N65" s="273" t="s">
        <v>1552</v>
      </c>
      <c r="O65" s="273" t="s">
        <v>1552</v>
      </c>
      <c r="P65" s="273" t="s">
        <v>1552</v>
      </c>
      <c r="Q65" s="273" t="s">
        <v>1552</v>
      </c>
      <c r="R65" s="273" t="s">
        <v>1552</v>
      </c>
      <c r="S65" s="273" t="s">
        <v>1552</v>
      </c>
      <c r="T65" s="273" t="s">
        <v>1552</v>
      </c>
      <c r="U65" s="273" t="s">
        <v>1552</v>
      </c>
      <c r="V65" s="273" t="s">
        <v>1552</v>
      </c>
      <c r="W65" s="273" t="s">
        <v>1552</v>
      </c>
      <c r="X65" s="273" t="s">
        <v>191</v>
      </c>
      <c r="Y65" s="273" t="s">
        <v>191</v>
      </c>
      <c r="Z65" s="273" t="s">
        <v>191</v>
      </c>
    </row>
    <row r="66" spans="1:26" ht="20.65" x14ac:dyDescent="0.35">
      <c r="A66" s="5"/>
      <c r="B66" s="481" t="s">
        <v>1561</v>
      </c>
      <c r="C66" s="273" t="s">
        <v>191</v>
      </c>
      <c r="D66" s="273" t="s">
        <v>191</v>
      </c>
      <c r="E66" s="273" t="s">
        <v>191</v>
      </c>
      <c r="F66" s="273" t="s">
        <v>1552</v>
      </c>
      <c r="G66" s="273" t="s">
        <v>1552</v>
      </c>
      <c r="H66" s="273" t="s">
        <v>1552</v>
      </c>
      <c r="I66" s="273" t="s">
        <v>1552</v>
      </c>
      <c r="J66" s="273" t="s">
        <v>1552</v>
      </c>
      <c r="K66" s="273" t="s">
        <v>1552</v>
      </c>
      <c r="L66" s="273" t="s">
        <v>1552</v>
      </c>
      <c r="M66" s="273" t="s">
        <v>1552</v>
      </c>
      <c r="N66" s="273" t="s">
        <v>1552</v>
      </c>
      <c r="O66" s="273" t="s">
        <v>1552</v>
      </c>
      <c r="P66" s="273" t="s">
        <v>1552</v>
      </c>
      <c r="Q66" s="273" t="s">
        <v>1552</v>
      </c>
      <c r="R66" s="273" t="s">
        <v>1552</v>
      </c>
      <c r="S66" s="273" t="s">
        <v>1552</v>
      </c>
      <c r="T66" s="273" t="s">
        <v>1552</v>
      </c>
      <c r="U66" s="273" t="s">
        <v>1552</v>
      </c>
      <c r="V66" s="273" t="s">
        <v>1552</v>
      </c>
      <c r="W66" s="273" t="s">
        <v>1552</v>
      </c>
      <c r="X66" s="273" t="s">
        <v>191</v>
      </c>
      <c r="Y66" s="273" t="s">
        <v>191</v>
      </c>
      <c r="Z66" s="273" t="s">
        <v>191</v>
      </c>
    </row>
    <row r="67" spans="1:26" x14ac:dyDescent="0.35">
      <c r="A67" s="5"/>
      <c r="B67" s="481" t="s">
        <v>1117</v>
      </c>
      <c r="C67" s="273"/>
      <c r="D67" s="274"/>
      <c r="E67" s="275"/>
      <c r="F67" s="273" t="s">
        <v>1552</v>
      </c>
      <c r="G67" s="273" t="s">
        <v>1552</v>
      </c>
      <c r="H67" s="273" t="s">
        <v>1552</v>
      </c>
      <c r="I67" s="273" t="s">
        <v>1552</v>
      </c>
      <c r="J67" s="273" t="s">
        <v>1552</v>
      </c>
      <c r="K67" s="273" t="s">
        <v>1552</v>
      </c>
      <c r="L67" s="273" t="s">
        <v>1552</v>
      </c>
      <c r="M67" s="273" t="s">
        <v>1552</v>
      </c>
      <c r="N67" s="273" t="s">
        <v>1552</v>
      </c>
      <c r="O67" s="273" t="s">
        <v>1552</v>
      </c>
      <c r="P67" s="273" t="s">
        <v>1552</v>
      </c>
      <c r="Q67" s="273" t="s">
        <v>1552</v>
      </c>
      <c r="R67" s="273" t="s">
        <v>1552</v>
      </c>
      <c r="S67" s="273" t="s">
        <v>1552</v>
      </c>
      <c r="T67" s="273" t="s">
        <v>1552</v>
      </c>
      <c r="U67" s="273" t="s">
        <v>1552</v>
      </c>
      <c r="V67" s="273" t="s">
        <v>1552</v>
      </c>
      <c r="W67" s="273" t="s">
        <v>1552</v>
      </c>
      <c r="X67" s="279"/>
      <c r="Y67" s="280"/>
      <c r="Z67" s="281"/>
    </row>
    <row r="68" spans="1:26" x14ac:dyDescent="0.35">
      <c r="A68" s="5"/>
      <c r="B68" s="481" t="s">
        <v>1118</v>
      </c>
      <c r="C68" s="273"/>
      <c r="D68" s="274"/>
      <c r="E68" s="275"/>
      <c r="F68" s="273" t="s">
        <v>1552</v>
      </c>
      <c r="G68" s="273" t="s">
        <v>1552</v>
      </c>
      <c r="H68" s="273" t="s">
        <v>1552</v>
      </c>
      <c r="I68" s="273" t="s">
        <v>1552</v>
      </c>
      <c r="J68" s="273" t="s">
        <v>1552</v>
      </c>
      <c r="K68" s="273" t="s">
        <v>1552</v>
      </c>
      <c r="L68" s="273" t="s">
        <v>1552</v>
      </c>
      <c r="M68" s="273" t="s">
        <v>1552</v>
      </c>
      <c r="N68" s="273" t="s">
        <v>1552</v>
      </c>
      <c r="O68" s="273" t="s">
        <v>1552</v>
      </c>
      <c r="P68" s="273" t="s">
        <v>1552</v>
      </c>
      <c r="Q68" s="273" t="s">
        <v>1552</v>
      </c>
      <c r="R68" s="273" t="s">
        <v>1552</v>
      </c>
      <c r="S68" s="273" t="s">
        <v>1552</v>
      </c>
      <c r="T68" s="273" t="s">
        <v>1552</v>
      </c>
      <c r="U68" s="273" t="s">
        <v>1552</v>
      </c>
      <c r="V68" s="273" t="s">
        <v>1552</v>
      </c>
      <c r="W68" s="273" t="s">
        <v>1552</v>
      </c>
      <c r="X68" s="279"/>
      <c r="Y68" s="280"/>
      <c r="Z68" s="281"/>
    </row>
    <row r="69" spans="1:26" x14ac:dyDescent="0.35">
      <c r="A69" s="5"/>
      <c r="B69" s="481" t="s">
        <v>1119</v>
      </c>
      <c r="C69" s="273"/>
      <c r="D69" s="274"/>
      <c r="E69" s="275"/>
      <c r="F69" s="273" t="s">
        <v>1552</v>
      </c>
      <c r="G69" s="273" t="s">
        <v>1552</v>
      </c>
      <c r="H69" s="273" t="s">
        <v>1552</v>
      </c>
      <c r="I69" s="273" t="s">
        <v>1552</v>
      </c>
      <c r="J69" s="273" t="s">
        <v>1552</v>
      </c>
      <c r="K69" s="273" t="s">
        <v>1552</v>
      </c>
      <c r="L69" s="273" t="s">
        <v>1552</v>
      </c>
      <c r="M69" s="273" t="s">
        <v>1552</v>
      </c>
      <c r="N69" s="273" t="s">
        <v>1552</v>
      </c>
      <c r="O69" s="273" t="s">
        <v>1552</v>
      </c>
      <c r="P69" s="273" t="s">
        <v>1552</v>
      </c>
      <c r="Q69" s="273" t="s">
        <v>1552</v>
      </c>
      <c r="R69" s="273" t="s">
        <v>1552</v>
      </c>
      <c r="S69" s="273" t="s">
        <v>1552</v>
      </c>
      <c r="T69" s="273" t="s">
        <v>1552</v>
      </c>
      <c r="U69" s="273" t="s">
        <v>1552</v>
      </c>
      <c r="V69" s="273" t="s">
        <v>1552</v>
      </c>
      <c r="W69" s="273" t="s">
        <v>1552</v>
      </c>
      <c r="X69" s="279"/>
      <c r="Y69" s="280"/>
      <c r="Z69" s="281"/>
    </row>
    <row r="70" spans="1:26" x14ac:dyDescent="0.35">
      <c r="A70" s="5"/>
      <c r="B70" s="481" t="s">
        <v>1120</v>
      </c>
      <c r="C70" s="273"/>
      <c r="D70" s="274"/>
      <c r="E70" s="275"/>
      <c r="F70" s="273" t="s">
        <v>1552</v>
      </c>
      <c r="G70" s="273" t="s">
        <v>1552</v>
      </c>
      <c r="H70" s="273" t="s">
        <v>1552</v>
      </c>
      <c r="I70" s="273" t="s">
        <v>1552</v>
      </c>
      <c r="J70" s="273" t="s">
        <v>1552</v>
      </c>
      <c r="K70" s="273" t="s">
        <v>1552</v>
      </c>
      <c r="L70" s="273" t="s">
        <v>1552</v>
      </c>
      <c r="M70" s="273" t="s">
        <v>1552</v>
      </c>
      <c r="N70" s="273" t="s">
        <v>1552</v>
      </c>
      <c r="O70" s="273" t="s">
        <v>1552</v>
      </c>
      <c r="P70" s="273" t="s">
        <v>1552</v>
      </c>
      <c r="Q70" s="273" t="s">
        <v>1552</v>
      </c>
      <c r="R70" s="273" t="s">
        <v>1552</v>
      </c>
      <c r="S70" s="273" t="s">
        <v>1552</v>
      </c>
      <c r="T70" s="273" t="s">
        <v>1552</v>
      </c>
      <c r="U70" s="273" t="s">
        <v>1552</v>
      </c>
      <c r="V70" s="273" t="s">
        <v>1552</v>
      </c>
      <c r="W70" s="273" t="s">
        <v>1552</v>
      </c>
      <c r="X70" s="279"/>
      <c r="Y70" s="280"/>
      <c r="Z70" s="281"/>
    </row>
    <row r="71" spans="1:26" x14ac:dyDescent="0.35">
      <c r="A71" s="5"/>
      <c r="B71" s="481" t="s">
        <v>1137</v>
      </c>
      <c r="C71" s="273"/>
      <c r="D71" s="274"/>
      <c r="E71" s="275"/>
      <c r="F71" s="273"/>
      <c r="G71" s="274"/>
      <c r="H71" s="275"/>
      <c r="I71" s="273"/>
      <c r="J71" s="274"/>
      <c r="K71" s="275"/>
      <c r="L71" s="273"/>
      <c r="M71" s="274"/>
      <c r="N71" s="275"/>
      <c r="O71" s="273"/>
      <c r="P71" s="274"/>
      <c r="Q71" s="275"/>
      <c r="R71" s="273"/>
      <c r="S71" s="274"/>
      <c r="T71" s="275"/>
      <c r="U71" s="276"/>
      <c r="V71" s="277"/>
      <c r="W71" s="278"/>
      <c r="X71" s="279"/>
      <c r="Y71" s="280"/>
      <c r="Z71" s="281"/>
    </row>
    <row r="72" spans="1:26" x14ac:dyDescent="0.35">
      <c r="A72" s="5"/>
      <c r="B72" s="481" t="s">
        <v>1138</v>
      </c>
      <c r="C72" s="273"/>
      <c r="D72" s="274"/>
      <c r="E72" s="275"/>
      <c r="F72" s="273"/>
      <c r="G72" s="274"/>
      <c r="H72" s="275"/>
      <c r="I72" s="273"/>
      <c r="J72" s="274"/>
      <c r="K72" s="275"/>
      <c r="L72" s="273"/>
      <c r="M72" s="274"/>
      <c r="N72" s="275"/>
      <c r="O72" s="273"/>
      <c r="P72" s="274"/>
      <c r="Q72" s="275"/>
      <c r="R72" s="273"/>
      <c r="S72" s="274"/>
      <c r="T72" s="275"/>
      <c r="U72" s="276"/>
      <c r="V72" s="277"/>
      <c r="W72" s="278"/>
      <c r="X72" s="279"/>
      <c r="Y72" s="280"/>
      <c r="Z72" s="281"/>
    </row>
    <row r="73" spans="1:26" x14ac:dyDescent="0.35">
      <c r="A73" s="5"/>
      <c r="B73" s="481" t="s">
        <v>223</v>
      </c>
      <c r="C73" s="273"/>
      <c r="D73" s="274"/>
      <c r="E73" s="275"/>
      <c r="F73" s="273"/>
      <c r="G73" s="274"/>
      <c r="H73" s="275"/>
      <c r="I73" s="273"/>
      <c r="J73" s="274"/>
      <c r="K73" s="275"/>
      <c r="L73" s="273"/>
      <c r="M73" s="274"/>
      <c r="N73" s="275"/>
      <c r="O73" s="273"/>
      <c r="P73" s="274"/>
      <c r="Q73" s="275"/>
      <c r="R73" s="273"/>
      <c r="S73" s="274"/>
      <c r="T73" s="275"/>
      <c r="U73" s="276"/>
      <c r="V73" s="277"/>
      <c r="W73" s="278"/>
      <c r="X73" s="279"/>
      <c r="Y73" s="280"/>
      <c r="Z73" s="281"/>
    </row>
    <row r="74" spans="1:26" x14ac:dyDescent="0.35">
      <c r="A74" s="11"/>
      <c r="B74" s="482" t="s">
        <v>1151</v>
      </c>
      <c r="C74" s="273"/>
      <c r="D74" s="274"/>
      <c r="E74" s="275"/>
      <c r="F74" s="273" t="s">
        <v>1552</v>
      </c>
      <c r="G74" s="273" t="s">
        <v>1552</v>
      </c>
      <c r="H74" s="273" t="s">
        <v>1552</v>
      </c>
      <c r="I74" s="273" t="s">
        <v>1552</v>
      </c>
      <c r="J74" s="273" t="s">
        <v>1552</v>
      </c>
      <c r="K74" s="273" t="s">
        <v>1552</v>
      </c>
      <c r="L74" s="273" t="s">
        <v>1552</v>
      </c>
      <c r="M74" s="273" t="s">
        <v>1552</v>
      </c>
      <c r="N74" s="273" t="s">
        <v>1552</v>
      </c>
      <c r="O74" s="273" t="s">
        <v>1552</v>
      </c>
      <c r="P74" s="273" t="s">
        <v>1552</v>
      </c>
      <c r="Q74" s="273" t="s">
        <v>1552</v>
      </c>
      <c r="R74" s="273" t="s">
        <v>1552</v>
      </c>
      <c r="S74" s="273" t="s">
        <v>1552</v>
      </c>
      <c r="T74" s="273" t="s">
        <v>1552</v>
      </c>
      <c r="U74" s="273" t="s">
        <v>1552</v>
      </c>
      <c r="V74" s="273" t="s">
        <v>1552</v>
      </c>
      <c r="W74" s="273" t="s">
        <v>1552</v>
      </c>
      <c r="X74" s="279"/>
      <c r="Y74" s="280"/>
      <c r="Z74" s="281"/>
    </row>
  </sheetData>
  <mergeCells count="9">
    <mergeCell ref="X42:X44"/>
    <mergeCell ref="Y42:Y44"/>
    <mergeCell ref="Z42:Z44"/>
    <mergeCell ref="X35:X36"/>
    <mergeCell ref="Y35:Y36"/>
    <mergeCell ref="Z35:Z36"/>
    <mergeCell ref="X39:X40"/>
    <mergeCell ref="Y39:Y40"/>
    <mergeCell ref="Z39:Z40"/>
  </mergeCell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99"/>
  </sheetPr>
  <dimension ref="A1:DG341"/>
  <sheetViews>
    <sheetView workbookViewId="0">
      <pane xSplit="3" ySplit="9" topLeftCell="CI55" activePane="bottomRight" state="frozen"/>
      <selection activeCell="A10" sqref="A10:DG174"/>
      <selection pane="topRight" activeCell="A10" sqref="A10:DG174"/>
      <selection pane="bottomLeft" activeCell="A10" sqref="A10:DG174"/>
      <selection pane="bottomRight" activeCell="A85" sqref="A85"/>
    </sheetView>
  </sheetViews>
  <sheetFormatPr defaultRowHeight="12.75" x14ac:dyDescent="0.35"/>
  <cols>
    <col min="1" max="1" width="13.1328125" customWidth="1"/>
  </cols>
  <sheetData>
    <row r="1" spans="1:111" ht="15" x14ac:dyDescent="0.4">
      <c r="A1" s="159" t="s">
        <v>193</v>
      </c>
      <c r="B1" s="310"/>
      <c r="C1" s="310"/>
    </row>
    <row r="2" spans="1:111" ht="13.15" x14ac:dyDescent="0.4">
      <c r="A2" s="156">
        <v>1</v>
      </c>
      <c r="B2" s="310">
        <v>2</v>
      </c>
      <c r="C2" s="310">
        <v>3</v>
      </c>
      <c r="D2" s="156">
        <v>4</v>
      </c>
      <c r="E2" s="310">
        <v>5</v>
      </c>
      <c r="F2" s="310">
        <v>6</v>
      </c>
      <c r="G2" s="156">
        <v>7</v>
      </c>
      <c r="H2" s="310">
        <v>8</v>
      </c>
      <c r="I2" s="310">
        <v>9</v>
      </c>
      <c r="J2" s="156">
        <v>10</v>
      </c>
      <c r="K2" s="310">
        <v>11</v>
      </c>
      <c r="L2" s="310">
        <v>12</v>
      </c>
      <c r="M2" s="156">
        <v>13</v>
      </c>
      <c r="N2" s="310">
        <v>14</v>
      </c>
      <c r="O2" s="310">
        <v>15</v>
      </c>
      <c r="P2" s="156">
        <v>16</v>
      </c>
      <c r="Q2" s="310">
        <v>17</v>
      </c>
      <c r="R2" s="310">
        <v>18</v>
      </c>
      <c r="S2" s="156">
        <v>19</v>
      </c>
      <c r="T2" s="310">
        <v>20</v>
      </c>
      <c r="U2" s="310">
        <v>21</v>
      </c>
      <c r="V2" s="156">
        <v>22</v>
      </c>
      <c r="W2" s="310">
        <v>23</v>
      </c>
      <c r="X2" s="310">
        <v>24</v>
      </c>
      <c r="Y2" s="156">
        <v>25</v>
      </c>
      <c r="Z2" s="310">
        <v>26</v>
      </c>
      <c r="AA2" s="310">
        <v>27</v>
      </c>
      <c r="AB2" s="156">
        <v>28</v>
      </c>
      <c r="AC2" s="310">
        <v>29</v>
      </c>
      <c r="AD2" s="310">
        <v>30</v>
      </c>
      <c r="AE2" s="156">
        <v>31</v>
      </c>
      <c r="AF2" s="310">
        <v>32</v>
      </c>
      <c r="AG2" s="310">
        <v>33</v>
      </c>
      <c r="AH2" s="156">
        <v>34</v>
      </c>
      <c r="AI2" s="310">
        <v>35</v>
      </c>
      <c r="AJ2" s="310">
        <v>36</v>
      </c>
      <c r="AK2" s="156">
        <v>37</v>
      </c>
      <c r="AL2" s="310">
        <v>38</v>
      </c>
      <c r="AM2" s="310">
        <v>39</v>
      </c>
      <c r="AN2" s="156">
        <v>40</v>
      </c>
      <c r="AO2" s="310">
        <v>41</v>
      </c>
      <c r="AP2" s="310">
        <v>42</v>
      </c>
      <c r="AQ2" s="156">
        <v>43</v>
      </c>
      <c r="AR2" s="310">
        <v>44</v>
      </c>
      <c r="AS2" s="310">
        <v>45</v>
      </c>
      <c r="AT2" s="156">
        <v>46</v>
      </c>
      <c r="AU2" s="310">
        <v>47</v>
      </c>
      <c r="AV2" s="310">
        <v>48</v>
      </c>
      <c r="AW2" s="156">
        <v>49</v>
      </c>
      <c r="AX2" s="310">
        <v>50</v>
      </c>
      <c r="AY2" s="310">
        <v>51</v>
      </c>
      <c r="AZ2" s="156">
        <v>52</v>
      </c>
      <c r="BA2" s="310">
        <v>53</v>
      </c>
      <c r="BB2" s="310">
        <v>54</v>
      </c>
      <c r="BC2" s="156">
        <v>55</v>
      </c>
      <c r="BD2" s="310">
        <v>56</v>
      </c>
      <c r="BE2" s="310">
        <v>57</v>
      </c>
      <c r="BF2" s="156">
        <v>58</v>
      </c>
      <c r="BG2" s="310">
        <v>59</v>
      </c>
      <c r="BH2" s="310">
        <v>60</v>
      </c>
      <c r="BI2" s="156">
        <v>61</v>
      </c>
      <c r="BJ2" s="310">
        <v>62</v>
      </c>
      <c r="BK2" s="310">
        <v>63</v>
      </c>
      <c r="BL2" s="156">
        <v>64</v>
      </c>
      <c r="BM2" s="310">
        <v>65</v>
      </c>
      <c r="BN2" s="310">
        <v>66</v>
      </c>
      <c r="BO2" s="156">
        <v>67</v>
      </c>
      <c r="BP2" s="310">
        <v>68</v>
      </c>
      <c r="BQ2" s="310">
        <v>69</v>
      </c>
      <c r="BR2" s="156">
        <v>70</v>
      </c>
      <c r="BS2" s="310">
        <v>71</v>
      </c>
      <c r="BT2" s="310">
        <v>72</v>
      </c>
      <c r="BU2" s="156">
        <v>73</v>
      </c>
      <c r="BV2" s="310">
        <v>74</v>
      </c>
      <c r="BW2" s="310">
        <v>75</v>
      </c>
      <c r="BX2" s="156">
        <v>76</v>
      </c>
      <c r="BY2" s="310">
        <v>77</v>
      </c>
      <c r="BZ2" s="310">
        <v>78</v>
      </c>
      <c r="CA2" s="156">
        <v>79</v>
      </c>
      <c r="CB2" s="310">
        <v>80</v>
      </c>
      <c r="CC2" s="310">
        <v>81</v>
      </c>
      <c r="CD2" s="156">
        <v>82</v>
      </c>
      <c r="CE2" s="310">
        <v>83</v>
      </c>
      <c r="CF2" s="310">
        <v>84</v>
      </c>
      <c r="CG2" s="156">
        <v>85</v>
      </c>
      <c r="CH2" s="310">
        <v>86</v>
      </c>
      <c r="CI2" s="310">
        <v>87</v>
      </c>
      <c r="CJ2" s="156">
        <v>88</v>
      </c>
      <c r="CK2" s="310">
        <v>89</v>
      </c>
      <c r="CL2" s="310">
        <v>90</v>
      </c>
      <c r="CM2" s="156">
        <v>91</v>
      </c>
      <c r="CN2" s="310">
        <v>92</v>
      </c>
      <c r="CO2" s="310">
        <v>93</v>
      </c>
      <c r="CP2" s="156">
        <v>94</v>
      </c>
      <c r="CQ2" s="310">
        <v>95</v>
      </c>
      <c r="CR2" s="310">
        <v>96</v>
      </c>
      <c r="CS2" s="156">
        <v>97</v>
      </c>
      <c r="CT2" s="310">
        <v>98</v>
      </c>
      <c r="CU2" s="310">
        <v>99</v>
      </c>
      <c r="CV2" s="156">
        <v>100</v>
      </c>
      <c r="CW2" s="310">
        <v>101</v>
      </c>
      <c r="CX2" s="310">
        <v>102</v>
      </c>
      <c r="CY2" s="156">
        <v>103</v>
      </c>
      <c r="CZ2" s="310">
        <v>104</v>
      </c>
      <c r="DA2" s="310">
        <v>105</v>
      </c>
      <c r="DB2" s="156">
        <v>106</v>
      </c>
      <c r="DC2" s="310">
        <v>107</v>
      </c>
      <c r="DD2" s="310">
        <v>108</v>
      </c>
      <c r="DE2" s="156">
        <v>109</v>
      </c>
      <c r="DF2" s="310">
        <v>110</v>
      </c>
      <c r="DG2" s="310">
        <v>111</v>
      </c>
    </row>
    <row r="3" spans="1:111" ht="13.15" x14ac:dyDescent="0.4">
      <c r="A3" s="310"/>
      <c r="B3" s="310"/>
      <c r="C3" s="310"/>
      <c r="D3" t="s">
        <v>190</v>
      </c>
      <c r="BF3" t="s">
        <v>564</v>
      </c>
    </row>
    <row r="4" spans="1:111" ht="13.15" x14ac:dyDescent="0.4">
      <c r="A4" s="310"/>
      <c r="B4" s="310"/>
      <c r="C4" s="310"/>
      <c r="D4" t="s">
        <v>228</v>
      </c>
      <c r="V4" t="s">
        <v>176</v>
      </c>
      <c r="AN4" t="s">
        <v>196</v>
      </c>
      <c r="BF4">
        <v>1</v>
      </c>
      <c r="BX4" t="s">
        <v>231</v>
      </c>
      <c r="CP4" t="s">
        <v>236</v>
      </c>
    </row>
    <row r="5" spans="1:111" ht="13.15" x14ac:dyDescent="0.4">
      <c r="A5" s="310"/>
      <c r="B5" s="310"/>
      <c r="C5" s="310"/>
      <c r="D5" t="s">
        <v>524</v>
      </c>
      <c r="J5" t="s">
        <v>525</v>
      </c>
      <c r="P5" t="s">
        <v>526</v>
      </c>
      <c r="V5" t="s">
        <v>524</v>
      </c>
      <c r="AB5" t="s">
        <v>525</v>
      </c>
      <c r="AH5" t="s">
        <v>526</v>
      </c>
      <c r="AN5" t="s">
        <v>524</v>
      </c>
      <c r="AT5" t="s">
        <v>525</v>
      </c>
      <c r="AZ5" t="s">
        <v>526</v>
      </c>
      <c r="BF5" t="s">
        <v>524</v>
      </c>
      <c r="BL5" t="s">
        <v>525</v>
      </c>
      <c r="BR5" t="s">
        <v>526</v>
      </c>
      <c r="BX5" t="s">
        <v>524</v>
      </c>
      <c r="CD5" t="s">
        <v>525</v>
      </c>
      <c r="CJ5" t="s">
        <v>526</v>
      </c>
      <c r="CP5" t="s">
        <v>524</v>
      </c>
      <c r="CV5" t="s">
        <v>525</v>
      </c>
      <c r="DB5" t="s">
        <v>526</v>
      </c>
    </row>
    <row r="6" spans="1:111" ht="13.15" x14ac:dyDescent="0.4">
      <c r="A6" s="310"/>
      <c r="B6" s="310"/>
      <c r="C6" s="310"/>
      <c r="D6">
        <v>1</v>
      </c>
      <c r="G6" t="s">
        <v>236</v>
      </c>
      <c r="J6">
        <v>1</v>
      </c>
      <c r="M6" t="s">
        <v>236</v>
      </c>
      <c r="P6" t="s">
        <v>528</v>
      </c>
      <c r="S6" t="s">
        <v>236</v>
      </c>
      <c r="V6">
        <v>1</v>
      </c>
      <c r="Y6" t="s">
        <v>236</v>
      </c>
      <c r="AB6">
        <v>1</v>
      </c>
      <c r="AE6" t="s">
        <v>236</v>
      </c>
      <c r="AH6" t="s">
        <v>528</v>
      </c>
      <c r="AK6" t="s">
        <v>236</v>
      </c>
      <c r="AN6">
        <v>1</v>
      </c>
      <c r="AQ6" t="s">
        <v>236</v>
      </c>
      <c r="AT6">
        <v>1</v>
      </c>
      <c r="AW6" t="s">
        <v>236</v>
      </c>
      <c r="AZ6" t="s">
        <v>528</v>
      </c>
      <c r="BC6" t="s">
        <v>236</v>
      </c>
      <c r="BF6">
        <v>1</v>
      </c>
      <c r="BI6" t="s">
        <v>236</v>
      </c>
      <c r="BL6">
        <v>1</v>
      </c>
      <c r="BO6" t="s">
        <v>236</v>
      </c>
      <c r="BR6" t="s">
        <v>528</v>
      </c>
      <c r="BU6" t="s">
        <v>236</v>
      </c>
      <c r="BX6">
        <v>1</v>
      </c>
      <c r="CA6" t="s">
        <v>236</v>
      </c>
      <c r="CD6">
        <v>1</v>
      </c>
      <c r="CG6" t="s">
        <v>236</v>
      </c>
      <c r="CJ6" t="s">
        <v>528</v>
      </c>
      <c r="CM6" t="s">
        <v>236</v>
      </c>
      <c r="CP6">
        <v>1</v>
      </c>
      <c r="CS6" t="s">
        <v>236</v>
      </c>
      <c r="CV6">
        <v>1</v>
      </c>
      <c r="CY6" t="s">
        <v>236</v>
      </c>
      <c r="DB6" t="s">
        <v>528</v>
      </c>
      <c r="DE6" t="s">
        <v>236</v>
      </c>
    </row>
    <row r="7" spans="1:111" ht="13.15" x14ac:dyDescent="0.4">
      <c r="A7" s="310"/>
      <c r="B7" s="310"/>
      <c r="C7" s="310"/>
      <c r="D7" t="s">
        <v>528</v>
      </c>
      <c r="G7" t="s">
        <v>528</v>
      </c>
      <c r="J7" t="s">
        <v>528</v>
      </c>
      <c r="M7" t="s">
        <v>528</v>
      </c>
      <c r="P7" t="s">
        <v>412</v>
      </c>
      <c r="Q7" t="s">
        <v>184</v>
      </c>
      <c r="R7" t="s">
        <v>236</v>
      </c>
      <c r="S7" t="s">
        <v>528</v>
      </c>
      <c r="V7" t="s">
        <v>528</v>
      </c>
      <c r="Y7" t="s">
        <v>528</v>
      </c>
      <c r="AB7" t="s">
        <v>528</v>
      </c>
      <c r="AE7" t="s">
        <v>528</v>
      </c>
      <c r="AH7" t="s">
        <v>412</v>
      </c>
      <c r="AI7" t="s">
        <v>184</v>
      </c>
      <c r="AJ7" t="s">
        <v>236</v>
      </c>
      <c r="AK7" t="s">
        <v>528</v>
      </c>
      <c r="AN7" t="s">
        <v>528</v>
      </c>
      <c r="AQ7" t="s">
        <v>528</v>
      </c>
      <c r="AT7" t="s">
        <v>528</v>
      </c>
      <c r="AW7" t="s">
        <v>528</v>
      </c>
      <c r="AZ7" t="s">
        <v>412</v>
      </c>
      <c r="BA7" t="s">
        <v>184</v>
      </c>
      <c r="BB7" t="s">
        <v>236</v>
      </c>
      <c r="BC7" t="s">
        <v>528</v>
      </c>
      <c r="BF7" t="s">
        <v>528</v>
      </c>
      <c r="BI7" t="s">
        <v>528</v>
      </c>
      <c r="BL7" t="s">
        <v>528</v>
      </c>
      <c r="BO7" t="s">
        <v>528</v>
      </c>
      <c r="BR7" t="s">
        <v>412</v>
      </c>
      <c r="BS7" t="s">
        <v>184</v>
      </c>
      <c r="BT7" t="s">
        <v>236</v>
      </c>
      <c r="BU7" t="s">
        <v>528</v>
      </c>
      <c r="BX7" t="s">
        <v>528</v>
      </c>
      <c r="CA7" t="s">
        <v>528</v>
      </c>
      <c r="CD7" t="s">
        <v>528</v>
      </c>
      <c r="CG7" t="s">
        <v>528</v>
      </c>
      <c r="CJ7" t="s">
        <v>412</v>
      </c>
      <c r="CK7" t="s">
        <v>184</v>
      </c>
      <c r="CL7" t="s">
        <v>236</v>
      </c>
      <c r="CM7" t="s">
        <v>528</v>
      </c>
      <c r="CP7" t="s">
        <v>528</v>
      </c>
      <c r="CS7" t="s">
        <v>528</v>
      </c>
      <c r="CV7" t="s">
        <v>528</v>
      </c>
      <c r="CY7" t="s">
        <v>528</v>
      </c>
      <c r="DB7" t="s">
        <v>412</v>
      </c>
      <c r="DC7" t="s">
        <v>184</v>
      </c>
      <c r="DD7" t="s">
        <v>236</v>
      </c>
      <c r="DE7" t="s">
        <v>528</v>
      </c>
    </row>
    <row r="8" spans="1:111" x14ac:dyDescent="0.35">
      <c r="D8" t="s">
        <v>412</v>
      </c>
      <c r="E8" t="s">
        <v>184</v>
      </c>
      <c r="F8" t="s">
        <v>236</v>
      </c>
      <c r="G8" t="s">
        <v>412</v>
      </c>
      <c r="H8" t="s">
        <v>184</v>
      </c>
      <c r="I8" t="s">
        <v>236</v>
      </c>
      <c r="J8" t="s">
        <v>412</v>
      </c>
      <c r="K8" t="s">
        <v>184</v>
      </c>
      <c r="L8" t="s">
        <v>236</v>
      </c>
      <c r="M8" t="s">
        <v>412</v>
      </c>
      <c r="N8" t="s">
        <v>184</v>
      </c>
      <c r="O8" t="s">
        <v>236</v>
      </c>
      <c r="P8" t="s">
        <v>529</v>
      </c>
      <c r="Q8" t="s">
        <v>529</v>
      </c>
      <c r="R8" t="s">
        <v>529</v>
      </c>
      <c r="S8" t="s">
        <v>412</v>
      </c>
      <c r="T8" t="s">
        <v>184</v>
      </c>
      <c r="U8" t="s">
        <v>236</v>
      </c>
      <c r="V8" t="s">
        <v>412</v>
      </c>
      <c r="W8" t="s">
        <v>184</v>
      </c>
      <c r="X8" t="s">
        <v>236</v>
      </c>
      <c r="Y8" t="s">
        <v>412</v>
      </c>
      <c r="Z8" t="s">
        <v>184</v>
      </c>
      <c r="AA8" t="s">
        <v>236</v>
      </c>
      <c r="AB8" t="s">
        <v>412</v>
      </c>
      <c r="AC8" t="s">
        <v>184</v>
      </c>
      <c r="AD8" t="s">
        <v>236</v>
      </c>
      <c r="AE8" t="s">
        <v>412</v>
      </c>
      <c r="AF8" t="s">
        <v>184</v>
      </c>
      <c r="AG8" t="s">
        <v>236</v>
      </c>
      <c r="AH8" t="s">
        <v>529</v>
      </c>
      <c r="AI8" t="s">
        <v>529</v>
      </c>
      <c r="AJ8" t="s">
        <v>529</v>
      </c>
      <c r="AK8" t="s">
        <v>412</v>
      </c>
      <c r="AL8" t="s">
        <v>184</v>
      </c>
      <c r="AM8" t="s">
        <v>236</v>
      </c>
      <c r="AN8" t="s">
        <v>412</v>
      </c>
      <c r="AO8" t="s">
        <v>184</v>
      </c>
      <c r="AP8" t="s">
        <v>236</v>
      </c>
      <c r="AQ8" t="s">
        <v>412</v>
      </c>
      <c r="AR8" t="s">
        <v>184</v>
      </c>
      <c r="AS8" t="s">
        <v>236</v>
      </c>
      <c r="AT8" t="s">
        <v>412</v>
      </c>
      <c r="AU8" t="s">
        <v>184</v>
      </c>
      <c r="AV8" t="s">
        <v>236</v>
      </c>
      <c r="AW8" t="s">
        <v>412</v>
      </c>
      <c r="AX8" t="s">
        <v>184</v>
      </c>
      <c r="AY8" t="s">
        <v>236</v>
      </c>
      <c r="AZ8" t="s">
        <v>529</v>
      </c>
      <c r="BA8" t="s">
        <v>529</v>
      </c>
      <c r="BB8" t="s">
        <v>529</v>
      </c>
      <c r="BC8" t="s">
        <v>412</v>
      </c>
      <c r="BD8" t="s">
        <v>184</v>
      </c>
      <c r="BE8" t="s">
        <v>236</v>
      </c>
      <c r="BF8" t="s">
        <v>412</v>
      </c>
      <c r="BG8" t="s">
        <v>184</v>
      </c>
      <c r="BH8" t="s">
        <v>236</v>
      </c>
      <c r="BI8" t="s">
        <v>412</v>
      </c>
      <c r="BJ8" t="s">
        <v>184</v>
      </c>
      <c r="BK8" t="s">
        <v>236</v>
      </c>
      <c r="BL8" t="s">
        <v>412</v>
      </c>
      <c r="BM8" t="s">
        <v>184</v>
      </c>
      <c r="BN8" t="s">
        <v>236</v>
      </c>
      <c r="BO8" t="s">
        <v>412</v>
      </c>
      <c r="BP8" t="s">
        <v>184</v>
      </c>
      <c r="BQ8" t="s">
        <v>236</v>
      </c>
      <c r="BR8" t="s">
        <v>529</v>
      </c>
      <c r="BS8" t="s">
        <v>529</v>
      </c>
      <c r="BT8" t="s">
        <v>529</v>
      </c>
      <c r="BU8" t="s">
        <v>412</v>
      </c>
      <c r="BV8" t="s">
        <v>184</v>
      </c>
      <c r="BW8" t="s">
        <v>236</v>
      </c>
      <c r="BX8" t="s">
        <v>412</v>
      </c>
      <c r="BY8" t="s">
        <v>184</v>
      </c>
      <c r="BZ8" t="s">
        <v>236</v>
      </c>
      <c r="CA8" t="s">
        <v>412</v>
      </c>
      <c r="CB8" t="s">
        <v>184</v>
      </c>
      <c r="CC8" t="s">
        <v>236</v>
      </c>
      <c r="CD8" t="s">
        <v>412</v>
      </c>
      <c r="CE8" t="s">
        <v>184</v>
      </c>
      <c r="CF8" t="s">
        <v>236</v>
      </c>
      <c r="CG8" t="s">
        <v>412</v>
      </c>
      <c r="CH8" t="s">
        <v>184</v>
      </c>
      <c r="CI8" t="s">
        <v>236</v>
      </c>
      <c r="CJ8" t="s">
        <v>529</v>
      </c>
      <c r="CK8" t="s">
        <v>529</v>
      </c>
      <c r="CL8" t="s">
        <v>529</v>
      </c>
      <c r="CM8" t="s">
        <v>412</v>
      </c>
      <c r="CN8" t="s">
        <v>184</v>
      </c>
      <c r="CO8" t="s">
        <v>236</v>
      </c>
      <c r="CP8" t="s">
        <v>412</v>
      </c>
      <c r="CQ8" t="s">
        <v>184</v>
      </c>
      <c r="CR8" t="s">
        <v>236</v>
      </c>
      <c r="CS8" t="s">
        <v>412</v>
      </c>
      <c r="CT8" t="s">
        <v>184</v>
      </c>
      <c r="CU8" t="s">
        <v>236</v>
      </c>
      <c r="CV8" t="s">
        <v>412</v>
      </c>
      <c r="CW8" t="s">
        <v>184</v>
      </c>
      <c r="CX8" t="s">
        <v>236</v>
      </c>
      <c r="CY8" t="s">
        <v>412</v>
      </c>
      <c r="CZ8" t="s">
        <v>184</v>
      </c>
      <c r="DA8" t="s">
        <v>236</v>
      </c>
      <c r="DB8" t="s">
        <v>529</v>
      </c>
      <c r="DC8" t="s">
        <v>529</v>
      </c>
      <c r="DD8" t="s">
        <v>529</v>
      </c>
      <c r="DE8" t="s">
        <v>412</v>
      </c>
      <c r="DF8" t="s">
        <v>184</v>
      </c>
      <c r="DG8" t="s">
        <v>236</v>
      </c>
    </row>
    <row r="9" spans="1:111" x14ac:dyDescent="0.35">
      <c r="D9" t="s">
        <v>185</v>
      </c>
      <c r="E9" t="s">
        <v>185</v>
      </c>
      <c r="F9" t="s">
        <v>185</v>
      </c>
      <c r="G9" t="s">
        <v>185</v>
      </c>
      <c r="H9" t="s">
        <v>185</v>
      </c>
      <c r="I9" t="s">
        <v>185</v>
      </c>
      <c r="J9" t="s">
        <v>185</v>
      </c>
      <c r="K9" t="s">
        <v>185</v>
      </c>
      <c r="L9" t="s">
        <v>185</v>
      </c>
      <c r="M9" t="s">
        <v>185</v>
      </c>
      <c r="N9" t="s">
        <v>185</v>
      </c>
      <c r="O9" t="s">
        <v>185</v>
      </c>
      <c r="P9" t="s">
        <v>185</v>
      </c>
      <c r="Q9" t="s">
        <v>185</v>
      </c>
      <c r="R9" t="s">
        <v>185</v>
      </c>
      <c r="S9" t="s">
        <v>185</v>
      </c>
      <c r="T9" t="s">
        <v>185</v>
      </c>
      <c r="U9" t="s">
        <v>185</v>
      </c>
      <c r="V9" t="s">
        <v>185</v>
      </c>
      <c r="W9" t="s">
        <v>185</v>
      </c>
      <c r="X9" t="s">
        <v>185</v>
      </c>
      <c r="Y9" t="s">
        <v>185</v>
      </c>
      <c r="Z9" t="s">
        <v>185</v>
      </c>
      <c r="AA9" t="s">
        <v>185</v>
      </c>
      <c r="AB9" t="s">
        <v>185</v>
      </c>
      <c r="AC9" t="s">
        <v>185</v>
      </c>
      <c r="AD9" t="s">
        <v>185</v>
      </c>
      <c r="AE9" t="s">
        <v>185</v>
      </c>
      <c r="AF9" t="s">
        <v>185</v>
      </c>
      <c r="AG9" t="s">
        <v>185</v>
      </c>
      <c r="AH9" t="s">
        <v>185</v>
      </c>
      <c r="AI9" t="s">
        <v>185</v>
      </c>
      <c r="AJ9" t="s">
        <v>185</v>
      </c>
      <c r="AK9" t="s">
        <v>185</v>
      </c>
      <c r="AL9" t="s">
        <v>185</v>
      </c>
      <c r="AM9" t="s">
        <v>185</v>
      </c>
      <c r="AN9" t="s">
        <v>185</v>
      </c>
      <c r="AO9" t="s">
        <v>185</v>
      </c>
      <c r="AP9" t="s">
        <v>185</v>
      </c>
      <c r="AQ9" t="s">
        <v>185</v>
      </c>
      <c r="AR9" t="s">
        <v>185</v>
      </c>
      <c r="AS9" t="s">
        <v>185</v>
      </c>
      <c r="AT9" t="s">
        <v>185</v>
      </c>
      <c r="AU9" t="s">
        <v>185</v>
      </c>
      <c r="AV9" t="s">
        <v>185</v>
      </c>
      <c r="AW9" t="s">
        <v>185</v>
      </c>
      <c r="AX9" t="s">
        <v>185</v>
      </c>
      <c r="AY9" t="s">
        <v>185</v>
      </c>
      <c r="AZ9" t="s">
        <v>185</v>
      </c>
      <c r="BA9" t="s">
        <v>185</v>
      </c>
      <c r="BB9" t="s">
        <v>185</v>
      </c>
      <c r="BC9" t="s">
        <v>185</v>
      </c>
      <c r="BD9" t="s">
        <v>185</v>
      </c>
      <c r="BE9" t="s">
        <v>185</v>
      </c>
      <c r="BF9" t="s">
        <v>185</v>
      </c>
      <c r="BG9" t="s">
        <v>185</v>
      </c>
      <c r="BH9" t="s">
        <v>185</v>
      </c>
      <c r="BI9" t="s">
        <v>185</v>
      </c>
      <c r="BJ9" t="s">
        <v>185</v>
      </c>
      <c r="BK9" t="s">
        <v>185</v>
      </c>
      <c r="BL9" t="s">
        <v>185</v>
      </c>
      <c r="BM9" t="s">
        <v>185</v>
      </c>
      <c r="BN9" t="s">
        <v>185</v>
      </c>
      <c r="BO9" t="s">
        <v>185</v>
      </c>
      <c r="BP9" t="s">
        <v>185</v>
      </c>
      <c r="BQ9" t="s">
        <v>185</v>
      </c>
      <c r="BR9" t="s">
        <v>185</v>
      </c>
      <c r="BS9" t="s">
        <v>185</v>
      </c>
      <c r="BT9" t="s">
        <v>185</v>
      </c>
      <c r="BU9" t="s">
        <v>185</v>
      </c>
      <c r="BV9" t="s">
        <v>185</v>
      </c>
      <c r="BW9" t="s">
        <v>185</v>
      </c>
      <c r="BX9" t="s">
        <v>185</v>
      </c>
      <c r="BY9" t="s">
        <v>185</v>
      </c>
      <c r="BZ9" t="s">
        <v>185</v>
      </c>
      <c r="CA9" t="s">
        <v>185</v>
      </c>
      <c r="CB9" t="s">
        <v>185</v>
      </c>
      <c r="CC9" t="s">
        <v>185</v>
      </c>
      <c r="CD9" t="s">
        <v>185</v>
      </c>
      <c r="CE9" t="s">
        <v>185</v>
      </c>
      <c r="CF9" t="s">
        <v>185</v>
      </c>
      <c r="CG9" t="s">
        <v>185</v>
      </c>
      <c r="CH9" t="s">
        <v>185</v>
      </c>
      <c r="CI9" t="s">
        <v>185</v>
      </c>
      <c r="CJ9" t="s">
        <v>185</v>
      </c>
      <c r="CK9" t="s">
        <v>185</v>
      </c>
      <c r="CL9" t="s">
        <v>185</v>
      </c>
      <c r="CM9" t="s">
        <v>185</v>
      </c>
      <c r="CN9" t="s">
        <v>185</v>
      </c>
      <c r="CO9" t="s">
        <v>185</v>
      </c>
      <c r="CP9" t="s">
        <v>185</v>
      </c>
      <c r="CQ9" t="s">
        <v>185</v>
      </c>
      <c r="CR9" t="s">
        <v>185</v>
      </c>
      <c r="CS9" t="s">
        <v>185</v>
      </c>
      <c r="CT9" t="s">
        <v>185</v>
      </c>
      <c r="CU9" t="s">
        <v>185</v>
      </c>
      <c r="CV9" t="s">
        <v>185</v>
      </c>
      <c r="CW9" t="s">
        <v>185</v>
      </c>
      <c r="CX9" t="s">
        <v>185</v>
      </c>
      <c r="CY9" t="s">
        <v>185</v>
      </c>
      <c r="CZ9" t="s">
        <v>185</v>
      </c>
      <c r="DA9" t="s">
        <v>185</v>
      </c>
      <c r="DB9" t="s">
        <v>185</v>
      </c>
      <c r="DC9" t="s">
        <v>185</v>
      </c>
      <c r="DD9" t="s">
        <v>185</v>
      </c>
      <c r="DE9" t="s">
        <v>185</v>
      </c>
      <c r="DF9" t="s">
        <v>185</v>
      </c>
      <c r="DG9" t="s">
        <v>185</v>
      </c>
    </row>
    <row r="10" spans="1:111" x14ac:dyDescent="0.35">
      <c r="A10" t="s">
        <v>6</v>
      </c>
      <c r="B10" t="s">
        <v>251</v>
      </c>
      <c r="C10" t="s">
        <v>247</v>
      </c>
      <c r="D10" s="483">
        <v>74</v>
      </c>
      <c r="E10" s="484">
        <v>53</v>
      </c>
      <c r="F10" s="485">
        <v>63</v>
      </c>
      <c r="G10" s="486">
        <v>533</v>
      </c>
      <c r="H10" s="484">
        <v>524</v>
      </c>
      <c r="I10" s="485">
        <v>1057</v>
      </c>
      <c r="J10" s="486">
        <v>75</v>
      </c>
      <c r="K10" s="484">
        <v>56</v>
      </c>
      <c r="L10" s="485">
        <v>65</v>
      </c>
      <c r="M10" s="486">
        <v>533</v>
      </c>
      <c r="N10" s="484">
        <v>524</v>
      </c>
      <c r="O10" s="485">
        <v>1057</v>
      </c>
      <c r="P10" s="486">
        <v>35.700000000000003</v>
      </c>
      <c r="Q10" s="484">
        <v>32.700000000000003</v>
      </c>
      <c r="R10" s="485">
        <v>34.200000000000003</v>
      </c>
      <c r="S10" s="486">
        <v>533</v>
      </c>
      <c r="T10" s="484">
        <v>524</v>
      </c>
      <c r="U10" s="485">
        <v>1057</v>
      </c>
      <c r="V10" s="486" t="s">
        <v>197</v>
      </c>
      <c r="W10" s="484" t="s">
        <v>197</v>
      </c>
      <c r="X10" s="485">
        <v>12</v>
      </c>
      <c r="Y10" s="486">
        <v>16</v>
      </c>
      <c r="Z10" s="484">
        <v>18</v>
      </c>
      <c r="AA10" s="485">
        <v>34</v>
      </c>
      <c r="AB10" s="486" t="s">
        <v>197</v>
      </c>
      <c r="AC10" s="484" t="s">
        <v>197</v>
      </c>
      <c r="AD10" s="485">
        <v>12</v>
      </c>
      <c r="AE10" s="486">
        <v>16</v>
      </c>
      <c r="AF10" s="484">
        <v>18</v>
      </c>
      <c r="AG10" s="485">
        <v>34</v>
      </c>
      <c r="AH10" s="486">
        <v>24.5</v>
      </c>
      <c r="AI10" s="484">
        <v>25.2</v>
      </c>
      <c r="AJ10" s="485">
        <v>24.9</v>
      </c>
      <c r="AK10" s="486">
        <v>16</v>
      </c>
      <c r="AL10" s="484">
        <v>18</v>
      </c>
      <c r="AM10" s="485">
        <v>34</v>
      </c>
      <c r="AN10" s="486" t="s">
        <v>197</v>
      </c>
      <c r="AO10" s="484" t="s">
        <v>197</v>
      </c>
      <c r="AP10" s="485">
        <v>17</v>
      </c>
      <c r="AQ10" s="486">
        <v>22</v>
      </c>
      <c r="AR10" s="484">
        <v>65</v>
      </c>
      <c r="AS10" s="485">
        <v>87</v>
      </c>
      <c r="AT10" s="486" t="s">
        <v>197</v>
      </c>
      <c r="AU10" s="484" t="s">
        <v>197</v>
      </c>
      <c r="AV10" s="485">
        <v>17</v>
      </c>
      <c r="AW10" s="486">
        <v>22</v>
      </c>
      <c r="AX10" s="484">
        <v>65</v>
      </c>
      <c r="AY10" s="485">
        <v>87</v>
      </c>
      <c r="AZ10" s="486">
        <v>27.1</v>
      </c>
      <c r="BA10" s="484">
        <v>23.2</v>
      </c>
      <c r="BB10" s="485">
        <v>24.2</v>
      </c>
      <c r="BC10" s="486">
        <v>22</v>
      </c>
      <c r="BD10" s="484">
        <v>65</v>
      </c>
      <c r="BE10" s="485">
        <v>87</v>
      </c>
      <c r="BF10" s="486">
        <v>21</v>
      </c>
      <c r="BG10" s="484">
        <v>13</v>
      </c>
      <c r="BH10" s="485">
        <v>16</v>
      </c>
      <c r="BI10" s="486">
        <v>38</v>
      </c>
      <c r="BJ10" s="484">
        <v>83</v>
      </c>
      <c r="BK10" s="485">
        <v>121</v>
      </c>
      <c r="BL10" s="486">
        <v>21</v>
      </c>
      <c r="BM10" s="484">
        <v>13</v>
      </c>
      <c r="BN10" s="485">
        <v>16</v>
      </c>
      <c r="BO10" s="486">
        <v>38</v>
      </c>
      <c r="BP10" s="484">
        <v>83</v>
      </c>
      <c r="BQ10" s="485">
        <v>121</v>
      </c>
      <c r="BR10" s="486">
        <v>26</v>
      </c>
      <c r="BS10" s="484">
        <v>23.6</v>
      </c>
      <c r="BT10" s="485">
        <v>24.4</v>
      </c>
      <c r="BU10" s="486">
        <v>38</v>
      </c>
      <c r="BV10" s="484">
        <v>83</v>
      </c>
      <c r="BW10" s="485">
        <v>121</v>
      </c>
      <c r="BX10" s="486" t="s">
        <v>197</v>
      </c>
      <c r="BY10" s="484" t="s">
        <v>197</v>
      </c>
      <c r="BZ10" s="485" t="s">
        <v>197</v>
      </c>
      <c r="CA10" s="486" t="s">
        <v>197</v>
      </c>
      <c r="CB10" s="484" t="s">
        <v>197</v>
      </c>
      <c r="CC10" s="485">
        <v>4</v>
      </c>
      <c r="CD10" s="486" t="s">
        <v>197</v>
      </c>
      <c r="CE10" s="484" t="s">
        <v>197</v>
      </c>
      <c r="CF10" s="485" t="s">
        <v>197</v>
      </c>
      <c r="CG10" s="486" t="s">
        <v>197</v>
      </c>
      <c r="CH10" s="484" t="s">
        <v>197</v>
      </c>
      <c r="CI10" s="485">
        <v>4</v>
      </c>
      <c r="CJ10" s="486">
        <v>17</v>
      </c>
      <c r="CK10" s="484">
        <v>25.5</v>
      </c>
      <c r="CL10" s="485">
        <v>21.3</v>
      </c>
      <c r="CM10" s="486" t="s">
        <v>197</v>
      </c>
      <c r="CN10" s="484" t="s">
        <v>197</v>
      </c>
      <c r="CO10" s="485">
        <v>4</v>
      </c>
      <c r="CP10" s="486">
        <v>70</v>
      </c>
      <c r="CQ10" s="484">
        <v>47</v>
      </c>
      <c r="CR10" s="485">
        <v>58</v>
      </c>
      <c r="CS10" s="486">
        <v>574</v>
      </c>
      <c r="CT10" s="484">
        <v>609</v>
      </c>
      <c r="CU10" s="485">
        <v>1183</v>
      </c>
      <c r="CV10" s="486">
        <v>71</v>
      </c>
      <c r="CW10" s="484">
        <v>50</v>
      </c>
      <c r="CX10" s="485">
        <v>60</v>
      </c>
      <c r="CY10" s="486">
        <v>574</v>
      </c>
      <c r="CZ10" s="484">
        <v>609</v>
      </c>
      <c r="DA10" s="485">
        <v>1183</v>
      </c>
      <c r="DB10" s="486">
        <v>35</v>
      </c>
      <c r="DC10" s="484">
        <v>31.4</v>
      </c>
      <c r="DD10" s="485">
        <v>33.1</v>
      </c>
      <c r="DE10" s="486">
        <v>574</v>
      </c>
      <c r="DF10" s="484">
        <v>609</v>
      </c>
      <c r="DG10" s="485">
        <v>1183</v>
      </c>
    </row>
    <row r="11" spans="1:111" x14ac:dyDescent="0.35">
      <c r="A11" t="s">
        <v>7</v>
      </c>
      <c r="B11" t="s">
        <v>252</v>
      </c>
      <c r="C11" t="s">
        <v>247</v>
      </c>
      <c r="D11" s="486">
        <v>57</v>
      </c>
      <c r="E11" s="484">
        <v>44</v>
      </c>
      <c r="F11" s="485">
        <v>51</v>
      </c>
      <c r="G11" s="486">
        <v>842</v>
      </c>
      <c r="H11" s="484">
        <v>800</v>
      </c>
      <c r="I11" s="485">
        <v>1642</v>
      </c>
      <c r="J11" s="486">
        <v>61</v>
      </c>
      <c r="K11" s="484">
        <v>49</v>
      </c>
      <c r="L11" s="485">
        <v>55</v>
      </c>
      <c r="M11" s="486">
        <v>842</v>
      </c>
      <c r="N11" s="484">
        <v>800</v>
      </c>
      <c r="O11" s="485">
        <v>1642</v>
      </c>
      <c r="P11" s="486">
        <v>34.5</v>
      </c>
      <c r="Q11" s="484">
        <v>31.8</v>
      </c>
      <c r="R11" s="485">
        <v>33.200000000000003</v>
      </c>
      <c r="S11" s="486">
        <v>842</v>
      </c>
      <c r="T11" s="484">
        <v>800</v>
      </c>
      <c r="U11" s="485">
        <v>1642</v>
      </c>
      <c r="V11" s="486" t="s">
        <v>197</v>
      </c>
      <c r="W11" s="484" t="s">
        <v>197</v>
      </c>
      <c r="X11" s="485">
        <v>5</v>
      </c>
      <c r="Y11" s="486">
        <v>23</v>
      </c>
      <c r="Z11" s="484">
        <v>41</v>
      </c>
      <c r="AA11" s="485">
        <v>64</v>
      </c>
      <c r="AB11" s="486" t="s">
        <v>197</v>
      </c>
      <c r="AC11" s="484" t="s">
        <v>197</v>
      </c>
      <c r="AD11" s="485">
        <v>8</v>
      </c>
      <c r="AE11" s="486">
        <v>23</v>
      </c>
      <c r="AF11" s="484">
        <v>41</v>
      </c>
      <c r="AG11" s="485">
        <v>64</v>
      </c>
      <c r="AH11" s="486">
        <v>23.9</v>
      </c>
      <c r="AI11" s="484">
        <v>21.6</v>
      </c>
      <c r="AJ11" s="485">
        <v>22.4</v>
      </c>
      <c r="AK11" s="486">
        <v>23</v>
      </c>
      <c r="AL11" s="484">
        <v>41</v>
      </c>
      <c r="AM11" s="485">
        <v>64</v>
      </c>
      <c r="AN11" s="486" t="s">
        <v>197</v>
      </c>
      <c r="AO11" s="484" t="s">
        <v>197</v>
      </c>
      <c r="AP11" s="485">
        <v>12</v>
      </c>
      <c r="AQ11" s="486">
        <v>35</v>
      </c>
      <c r="AR11" s="484">
        <v>78</v>
      </c>
      <c r="AS11" s="485">
        <v>113</v>
      </c>
      <c r="AT11" s="486" t="s">
        <v>197</v>
      </c>
      <c r="AU11" s="484" t="s">
        <v>197</v>
      </c>
      <c r="AV11" s="485">
        <v>14</v>
      </c>
      <c r="AW11" s="486">
        <v>35</v>
      </c>
      <c r="AX11" s="484">
        <v>78</v>
      </c>
      <c r="AY11" s="485">
        <v>113</v>
      </c>
      <c r="AZ11" s="486">
        <v>25.9</v>
      </c>
      <c r="BA11" s="484">
        <v>22.7</v>
      </c>
      <c r="BB11" s="485">
        <v>23.7</v>
      </c>
      <c r="BC11" s="486">
        <v>35</v>
      </c>
      <c r="BD11" s="484">
        <v>78</v>
      </c>
      <c r="BE11" s="485">
        <v>113</v>
      </c>
      <c r="BF11" s="486">
        <v>17</v>
      </c>
      <c r="BG11" s="484">
        <v>5</v>
      </c>
      <c r="BH11" s="485">
        <v>9</v>
      </c>
      <c r="BI11" s="486">
        <v>58</v>
      </c>
      <c r="BJ11" s="484">
        <v>119</v>
      </c>
      <c r="BK11" s="485">
        <v>177</v>
      </c>
      <c r="BL11" s="486">
        <v>21</v>
      </c>
      <c r="BM11" s="484">
        <v>8</v>
      </c>
      <c r="BN11" s="485">
        <v>12</v>
      </c>
      <c r="BO11" s="486">
        <v>58</v>
      </c>
      <c r="BP11" s="484">
        <v>119</v>
      </c>
      <c r="BQ11" s="485">
        <v>177</v>
      </c>
      <c r="BR11" s="486">
        <v>25.1</v>
      </c>
      <c r="BS11" s="484">
        <v>22.4</v>
      </c>
      <c r="BT11" s="485">
        <v>23.3</v>
      </c>
      <c r="BU11" s="486">
        <v>58</v>
      </c>
      <c r="BV11" s="484">
        <v>119</v>
      </c>
      <c r="BW11" s="485">
        <v>177</v>
      </c>
      <c r="BX11" s="486" t="s">
        <v>197</v>
      </c>
      <c r="BY11" s="484" t="s">
        <v>197</v>
      </c>
      <c r="BZ11" s="485" t="s">
        <v>197</v>
      </c>
      <c r="CA11" s="486">
        <v>11</v>
      </c>
      <c r="CB11" s="484">
        <v>20</v>
      </c>
      <c r="CC11" s="485">
        <v>31</v>
      </c>
      <c r="CD11" s="486" t="s">
        <v>197</v>
      </c>
      <c r="CE11" s="484" t="s">
        <v>197</v>
      </c>
      <c r="CF11" s="485" t="s">
        <v>197</v>
      </c>
      <c r="CG11" s="486">
        <v>11</v>
      </c>
      <c r="CH11" s="484">
        <v>20</v>
      </c>
      <c r="CI11" s="485">
        <v>31</v>
      </c>
      <c r="CJ11" s="486">
        <v>20.2</v>
      </c>
      <c r="CK11" s="484">
        <v>17.3</v>
      </c>
      <c r="CL11" s="485">
        <v>18.3</v>
      </c>
      <c r="CM11" s="486">
        <v>11</v>
      </c>
      <c r="CN11" s="484">
        <v>20</v>
      </c>
      <c r="CO11" s="485">
        <v>31</v>
      </c>
      <c r="CP11" s="486">
        <v>54</v>
      </c>
      <c r="CQ11" s="484">
        <v>38</v>
      </c>
      <c r="CR11" s="485">
        <v>46</v>
      </c>
      <c r="CS11" s="486">
        <v>918</v>
      </c>
      <c r="CT11" s="484">
        <v>950</v>
      </c>
      <c r="CU11" s="485">
        <v>1868</v>
      </c>
      <c r="CV11" s="486">
        <v>58</v>
      </c>
      <c r="CW11" s="484">
        <v>43</v>
      </c>
      <c r="CX11" s="485">
        <v>50</v>
      </c>
      <c r="CY11" s="486">
        <v>918</v>
      </c>
      <c r="CZ11" s="484">
        <v>950</v>
      </c>
      <c r="DA11" s="485">
        <v>1868</v>
      </c>
      <c r="DB11" s="486">
        <v>33.700000000000003</v>
      </c>
      <c r="DC11" s="484">
        <v>30.2</v>
      </c>
      <c r="DD11" s="485">
        <v>31.9</v>
      </c>
      <c r="DE11" s="486">
        <v>918</v>
      </c>
      <c r="DF11" s="484">
        <v>950</v>
      </c>
      <c r="DG11" s="485">
        <v>1868</v>
      </c>
    </row>
    <row r="12" spans="1:111" x14ac:dyDescent="0.35">
      <c r="A12" t="s">
        <v>10</v>
      </c>
      <c r="B12" t="s">
        <v>256</v>
      </c>
      <c r="C12" t="s">
        <v>247</v>
      </c>
      <c r="D12" s="486">
        <v>67</v>
      </c>
      <c r="E12" s="484">
        <v>45</v>
      </c>
      <c r="F12" s="485">
        <v>56</v>
      </c>
      <c r="G12" s="486">
        <v>667</v>
      </c>
      <c r="H12" s="484">
        <v>624</v>
      </c>
      <c r="I12" s="485">
        <v>1291</v>
      </c>
      <c r="J12" s="486">
        <v>69</v>
      </c>
      <c r="K12" s="484">
        <v>49</v>
      </c>
      <c r="L12" s="485">
        <v>59</v>
      </c>
      <c r="M12" s="486">
        <v>667</v>
      </c>
      <c r="N12" s="484">
        <v>624</v>
      </c>
      <c r="O12" s="485">
        <v>1291</v>
      </c>
      <c r="P12" s="486">
        <v>33</v>
      </c>
      <c r="Q12" s="484">
        <v>31</v>
      </c>
      <c r="R12" s="485">
        <v>32.1</v>
      </c>
      <c r="S12" s="486">
        <v>667</v>
      </c>
      <c r="T12" s="484">
        <v>624</v>
      </c>
      <c r="U12" s="485">
        <v>1291</v>
      </c>
      <c r="V12" s="486" t="s">
        <v>197</v>
      </c>
      <c r="W12" s="484" t="s">
        <v>197</v>
      </c>
      <c r="X12" s="485">
        <v>14</v>
      </c>
      <c r="Y12" s="486">
        <v>21</v>
      </c>
      <c r="Z12" s="484">
        <v>43</v>
      </c>
      <c r="AA12" s="485">
        <v>64</v>
      </c>
      <c r="AB12" s="486">
        <v>19</v>
      </c>
      <c r="AC12" s="484">
        <v>19</v>
      </c>
      <c r="AD12" s="485">
        <v>19</v>
      </c>
      <c r="AE12" s="486">
        <v>21</v>
      </c>
      <c r="AF12" s="484">
        <v>43</v>
      </c>
      <c r="AG12" s="485">
        <v>64</v>
      </c>
      <c r="AH12" s="486">
        <v>27.4</v>
      </c>
      <c r="AI12" s="484">
        <v>25.5</v>
      </c>
      <c r="AJ12" s="485">
        <v>26.1</v>
      </c>
      <c r="AK12" s="486">
        <v>21</v>
      </c>
      <c r="AL12" s="484">
        <v>43</v>
      </c>
      <c r="AM12" s="485">
        <v>64</v>
      </c>
      <c r="AN12" s="486" t="s">
        <v>197</v>
      </c>
      <c r="AO12" s="484" t="s">
        <v>197</v>
      </c>
      <c r="AP12" s="485">
        <v>16</v>
      </c>
      <c r="AQ12" s="486">
        <v>29</v>
      </c>
      <c r="AR12" s="484">
        <v>89</v>
      </c>
      <c r="AS12" s="485">
        <v>118</v>
      </c>
      <c r="AT12" s="486">
        <v>21</v>
      </c>
      <c r="AU12" s="484">
        <v>20</v>
      </c>
      <c r="AV12" s="485">
        <v>20</v>
      </c>
      <c r="AW12" s="486">
        <v>29</v>
      </c>
      <c r="AX12" s="484">
        <v>89</v>
      </c>
      <c r="AY12" s="485">
        <v>118</v>
      </c>
      <c r="AZ12" s="486">
        <v>26.5</v>
      </c>
      <c r="BA12" s="484">
        <v>25</v>
      </c>
      <c r="BB12" s="485">
        <v>25.4</v>
      </c>
      <c r="BC12" s="486">
        <v>29</v>
      </c>
      <c r="BD12" s="484">
        <v>89</v>
      </c>
      <c r="BE12" s="485">
        <v>118</v>
      </c>
      <c r="BF12" s="486">
        <v>12</v>
      </c>
      <c r="BG12" s="484">
        <v>17</v>
      </c>
      <c r="BH12" s="485">
        <v>15</v>
      </c>
      <c r="BI12" s="486">
        <v>50</v>
      </c>
      <c r="BJ12" s="484">
        <v>132</v>
      </c>
      <c r="BK12" s="485">
        <v>182</v>
      </c>
      <c r="BL12" s="486">
        <v>20</v>
      </c>
      <c r="BM12" s="484">
        <v>20</v>
      </c>
      <c r="BN12" s="485">
        <v>20</v>
      </c>
      <c r="BO12" s="486">
        <v>50</v>
      </c>
      <c r="BP12" s="484">
        <v>132</v>
      </c>
      <c r="BQ12" s="485">
        <v>182</v>
      </c>
      <c r="BR12" s="486">
        <v>26.9</v>
      </c>
      <c r="BS12" s="484">
        <v>25.2</v>
      </c>
      <c r="BT12" s="485">
        <v>25.6</v>
      </c>
      <c r="BU12" s="486">
        <v>50</v>
      </c>
      <c r="BV12" s="484">
        <v>132</v>
      </c>
      <c r="BW12" s="485">
        <v>182</v>
      </c>
      <c r="BX12" s="486" t="s">
        <v>197</v>
      </c>
      <c r="BY12" s="484" t="s">
        <v>197</v>
      </c>
      <c r="BZ12" s="485" t="s">
        <v>197</v>
      </c>
      <c r="CA12" s="486">
        <v>4</v>
      </c>
      <c r="CB12" s="484">
        <v>19</v>
      </c>
      <c r="CC12" s="485">
        <v>23</v>
      </c>
      <c r="CD12" s="486" t="s">
        <v>197</v>
      </c>
      <c r="CE12" s="484" t="s">
        <v>197</v>
      </c>
      <c r="CF12" s="485" t="s">
        <v>197</v>
      </c>
      <c r="CG12" s="486">
        <v>4</v>
      </c>
      <c r="CH12" s="484">
        <v>19</v>
      </c>
      <c r="CI12" s="485">
        <v>23</v>
      </c>
      <c r="CJ12" s="486">
        <v>24.3</v>
      </c>
      <c r="CK12" s="484">
        <v>17.600000000000001</v>
      </c>
      <c r="CL12" s="485">
        <v>18.8</v>
      </c>
      <c r="CM12" s="486">
        <v>4</v>
      </c>
      <c r="CN12" s="484">
        <v>19</v>
      </c>
      <c r="CO12" s="485">
        <v>23</v>
      </c>
      <c r="CP12" s="486">
        <v>63</v>
      </c>
      <c r="CQ12" s="484">
        <v>39</v>
      </c>
      <c r="CR12" s="485">
        <v>50</v>
      </c>
      <c r="CS12" s="486">
        <v>721</v>
      </c>
      <c r="CT12" s="484">
        <v>777</v>
      </c>
      <c r="CU12" s="485">
        <v>1498</v>
      </c>
      <c r="CV12" s="486">
        <v>65</v>
      </c>
      <c r="CW12" s="484">
        <v>43</v>
      </c>
      <c r="CX12" s="485">
        <v>54</v>
      </c>
      <c r="CY12" s="486">
        <v>721</v>
      </c>
      <c r="CZ12" s="484">
        <v>777</v>
      </c>
      <c r="DA12" s="485">
        <v>1498</v>
      </c>
      <c r="DB12" s="486">
        <v>32.6</v>
      </c>
      <c r="DC12" s="484">
        <v>29.7</v>
      </c>
      <c r="DD12" s="485">
        <v>31.1</v>
      </c>
      <c r="DE12" s="486">
        <v>721</v>
      </c>
      <c r="DF12" s="484">
        <v>777</v>
      </c>
      <c r="DG12" s="485">
        <v>1498</v>
      </c>
    </row>
    <row r="13" spans="1:111" x14ac:dyDescent="0.35">
      <c r="A13" t="s">
        <v>12</v>
      </c>
      <c r="B13" t="s">
        <v>258</v>
      </c>
      <c r="C13" t="s">
        <v>247</v>
      </c>
      <c r="D13" s="486">
        <v>61</v>
      </c>
      <c r="E13" s="484">
        <v>42</v>
      </c>
      <c r="F13" s="485">
        <v>52</v>
      </c>
      <c r="G13" s="486">
        <v>1071</v>
      </c>
      <c r="H13" s="484">
        <v>1042</v>
      </c>
      <c r="I13" s="485">
        <v>2113</v>
      </c>
      <c r="J13" s="486">
        <v>64</v>
      </c>
      <c r="K13" s="484">
        <v>46</v>
      </c>
      <c r="L13" s="485">
        <v>55</v>
      </c>
      <c r="M13" s="486">
        <v>1071</v>
      </c>
      <c r="N13" s="484">
        <v>1042</v>
      </c>
      <c r="O13" s="485">
        <v>2113</v>
      </c>
      <c r="P13" s="486">
        <v>34.9</v>
      </c>
      <c r="Q13" s="484">
        <v>32.799999999999997</v>
      </c>
      <c r="R13" s="485">
        <v>33.799999999999997</v>
      </c>
      <c r="S13" s="486">
        <v>1071</v>
      </c>
      <c r="T13" s="484">
        <v>1042</v>
      </c>
      <c r="U13" s="485">
        <v>2113</v>
      </c>
      <c r="V13" s="486">
        <v>29</v>
      </c>
      <c r="W13" s="484">
        <v>6</v>
      </c>
      <c r="X13" s="485">
        <v>12</v>
      </c>
      <c r="Y13" s="486">
        <v>21</v>
      </c>
      <c r="Z13" s="484">
        <v>52</v>
      </c>
      <c r="AA13" s="485">
        <v>73</v>
      </c>
      <c r="AB13" s="486">
        <v>29</v>
      </c>
      <c r="AC13" s="484">
        <v>10</v>
      </c>
      <c r="AD13" s="485">
        <v>15</v>
      </c>
      <c r="AE13" s="486">
        <v>21</v>
      </c>
      <c r="AF13" s="484">
        <v>52</v>
      </c>
      <c r="AG13" s="485">
        <v>73</v>
      </c>
      <c r="AH13" s="486">
        <v>27.2</v>
      </c>
      <c r="AI13" s="484">
        <v>23.5</v>
      </c>
      <c r="AJ13" s="485">
        <v>24.6</v>
      </c>
      <c r="AK13" s="486">
        <v>21</v>
      </c>
      <c r="AL13" s="484">
        <v>52</v>
      </c>
      <c r="AM13" s="485">
        <v>73</v>
      </c>
      <c r="AN13" s="486">
        <v>9</v>
      </c>
      <c r="AO13" s="484">
        <v>8</v>
      </c>
      <c r="AP13" s="485">
        <v>8</v>
      </c>
      <c r="AQ13" s="486">
        <v>43</v>
      </c>
      <c r="AR13" s="484">
        <v>105</v>
      </c>
      <c r="AS13" s="485">
        <v>148</v>
      </c>
      <c r="AT13" s="486">
        <v>12</v>
      </c>
      <c r="AU13" s="484">
        <v>8</v>
      </c>
      <c r="AV13" s="485">
        <v>9</v>
      </c>
      <c r="AW13" s="486">
        <v>43</v>
      </c>
      <c r="AX13" s="484">
        <v>105</v>
      </c>
      <c r="AY13" s="485">
        <v>148</v>
      </c>
      <c r="AZ13" s="486">
        <v>25.1</v>
      </c>
      <c r="BA13" s="484">
        <v>24.8</v>
      </c>
      <c r="BB13" s="485">
        <v>24.9</v>
      </c>
      <c r="BC13" s="486">
        <v>43</v>
      </c>
      <c r="BD13" s="484">
        <v>105</v>
      </c>
      <c r="BE13" s="485">
        <v>148</v>
      </c>
      <c r="BF13" s="486">
        <v>16</v>
      </c>
      <c r="BG13" s="484">
        <v>7</v>
      </c>
      <c r="BH13" s="485">
        <v>10</v>
      </c>
      <c r="BI13" s="486">
        <v>64</v>
      </c>
      <c r="BJ13" s="484">
        <v>157</v>
      </c>
      <c r="BK13" s="485">
        <v>221</v>
      </c>
      <c r="BL13" s="486">
        <v>17</v>
      </c>
      <c r="BM13" s="484">
        <v>8</v>
      </c>
      <c r="BN13" s="485">
        <v>11</v>
      </c>
      <c r="BO13" s="486">
        <v>64</v>
      </c>
      <c r="BP13" s="484">
        <v>157</v>
      </c>
      <c r="BQ13" s="485">
        <v>221</v>
      </c>
      <c r="BR13" s="486">
        <v>25.8</v>
      </c>
      <c r="BS13" s="484">
        <v>24.4</v>
      </c>
      <c r="BT13" s="485">
        <v>24.8</v>
      </c>
      <c r="BU13" s="486">
        <v>64</v>
      </c>
      <c r="BV13" s="484">
        <v>157</v>
      </c>
      <c r="BW13" s="485">
        <v>221</v>
      </c>
      <c r="BX13" s="486" t="s">
        <v>197</v>
      </c>
      <c r="BY13" s="484" t="s">
        <v>197</v>
      </c>
      <c r="BZ13" s="485" t="s">
        <v>197</v>
      </c>
      <c r="CA13" s="486">
        <v>9</v>
      </c>
      <c r="CB13" s="484">
        <v>16</v>
      </c>
      <c r="CC13" s="485">
        <v>25</v>
      </c>
      <c r="CD13" s="486" t="s">
        <v>197</v>
      </c>
      <c r="CE13" s="484" t="s">
        <v>197</v>
      </c>
      <c r="CF13" s="485" t="s">
        <v>197</v>
      </c>
      <c r="CG13" s="486">
        <v>9</v>
      </c>
      <c r="CH13" s="484">
        <v>16</v>
      </c>
      <c r="CI13" s="485">
        <v>25</v>
      </c>
      <c r="CJ13" s="486">
        <v>17.3</v>
      </c>
      <c r="CK13" s="484">
        <v>17.600000000000001</v>
      </c>
      <c r="CL13" s="485">
        <v>17.5</v>
      </c>
      <c r="CM13" s="486">
        <v>9</v>
      </c>
      <c r="CN13" s="484">
        <v>16</v>
      </c>
      <c r="CO13" s="485">
        <v>25</v>
      </c>
      <c r="CP13" s="486">
        <v>58</v>
      </c>
      <c r="CQ13" s="484">
        <v>37</v>
      </c>
      <c r="CR13" s="485">
        <v>47</v>
      </c>
      <c r="CS13" s="486">
        <v>1161</v>
      </c>
      <c r="CT13" s="484">
        <v>1241</v>
      </c>
      <c r="CU13" s="485">
        <v>2402</v>
      </c>
      <c r="CV13" s="486">
        <v>61</v>
      </c>
      <c r="CW13" s="484">
        <v>40</v>
      </c>
      <c r="CX13" s="485">
        <v>50</v>
      </c>
      <c r="CY13" s="486">
        <v>1161</v>
      </c>
      <c r="CZ13" s="484">
        <v>1241</v>
      </c>
      <c r="DA13" s="485">
        <v>2402</v>
      </c>
      <c r="DB13" s="486">
        <v>34.299999999999997</v>
      </c>
      <c r="DC13" s="484">
        <v>31.5</v>
      </c>
      <c r="DD13" s="485">
        <v>32.799999999999997</v>
      </c>
      <c r="DE13" s="486">
        <v>1161</v>
      </c>
      <c r="DF13" s="484">
        <v>1241</v>
      </c>
      <c r="DG13" s="485">
        <v>2402</v>
      </c>
    </row>
    <row r="14" spans="1:111" x14ac:dyDescent="0.35">
      <c r="A14" t="s">
        <v>4</v>
      </c>
      <c r="B14" t="s">
        <v>248</v>
      </c>
      <c r="C14" t="s">
        <v>247</v>
      </c>
      <c r="D14" s="486">
        <v>67</v>
      </c>
      <c r="E14" s="484">
        <v>52</v>
      </c>
      <c r="F14" s="485">
        <v>60</v>
      </c>
      <c r="G14" s="486">
        <v>564</v>
      </c>
      <c r="H14" s="484">
        <v>532</v>
      </c>
      <c r="I14" s="485">
        <v>1096</v>
      </c>
      <c r="J14" s="486">
        <v>68</v>
      </c>
      <c r="K14" s="484">
        <v>55</v>
      </c>
      <c r="L14" s="485">
        <v>61</v>
      </c>
      <c r="M14" s="486">
        <v>564</v>
      </c>
      <c r="N14" s="484">
        <v>532</v>
      </c>
      <c r="O14" s="485">
        <v>1096</v>
      </c>
      <c r="P14" s="486">
        <v>34.1</v>
      </c>
      <c r="Q14" s="484">
        <v>32.4</v>
      </c>
      <c r="R14" s="485">
        <v>33.299999999999997</v>
      </c>
      <c r="S14" s="486">
        <v>564</v>
      </c>
      <c r="T14" s="484">
        <v>532</v>
      </c>
      <c r="U14" s="485">
        <v>1096</v>
      </c>
      <c r="V14" s="486">
        <v>40</v>
      </c>
      <c r="W14" s="484">
        <v>17</v>
      </c>
      <c r="X14" s="485">
        <v>27</v>
      </c>
      <c r="Y14" s="486">
        <v>30</v>
      </c>
      <c r="Z14" s="484">
        <v>41</v>
      </c>
      <c r="AA14" s="485">
        <v>71</v>
      </c>
      <c r="AB14" s="486">
        <v>40</v>
      </c>
      <c r="AC14" s="484">
        <v>20</v>
      </c>
      <c r="AD14" s="485">
        <v>28</v>
      </c>
      <c r="AE14" s="486">
        <v>30</v>
      </c>
      <c r="AF14" s="484">
        <v>41</v>
      </c>
      <c r="AG14" s="485">
        <v>71</v>
      </c>
      <c r="AH14" s="486">
        <v>27.5</v>
      </c>
      <c r="AI14" s="484">
        <v>23.7</v>
      </c>
      <c r="AJ14" s="485">
        <v>25.3</v>
      </c>
      <c r="AK14" s="486">
        <v>30</v>
      </c>
      <c r="AL14" s="484">
        <v>41</v>
      </c>
      <c r="AM14" s="485">
        <v>71</v>
      </c>
      <c r="AN14" s="486">
        <v>15</v>
      </c>
      <c r="AO14" s="484">
        <v>21</v>
      </c>
      <c r="AP14" s="485">
        <v>19</v>
      </c>
      <c r="AQ14" s="486">
        <v>26</v>
      </c>
      <c r="AR14" s="484">
        <v>72</v>
      </c>
      <c r="AS14" s="485">
        <v>98</v>
      </c>
      <c r="AT14" s="486">
        <v>19</v>
      </c>
      <c r="AU14" s="484">
        <v>22</v>
      </c>
      <c r="AV14" s="485">
        <v>21</v>
      </c>
      <c r="AW14" s="486">
        <v>26</v>
      </c>
      <c r="AX14" s="484">
        <v>72</v>
      </c>
      <c r="AY14" s="485">
        <v>98</v>
      </c>
      <c r="AZ14" s="486">
        <v>27.7</v>
      </c>
      <c r="BA14" s="484">
        <v>26.2</v>
      </c>
      <c r="BB14" s="485">
        <v>26.6</v>
      </c>
      <c r="BC14" s="486">
        <v>26</v>
      </c>
      <c r="BD14" s="484">
        <v>72</v>
      </c>
      <c r="BE14" s="485">
        <v>98</v>
      </c>
      <c r="BF14" s="486">
        <v>29</v>
      </c>
      <c r="BG14" s="484">
        <v>19</v>
      </c>
      <c r="BH14" s="485">
        <v>22</v>
      </c>
      <c r="BI14" s="486">
        <v>56</v>
      </c>
      <c r="BJ14" s="484">
        <v>113</v>
      </c>
      <c r="BK14" s="485">
        <v>169</v>
      </c>
      <c r="BL14" s="486">
        <v>30</v>
      </c>
      <c r="BM14" s="484">
        <v>21</v>
      </c>
      <c r="BN14" s="485">
        <v>24</v>
      </c>
      <c r="BO14" s="486">
        <v>56</v>
      </c>
      <c r="BP14" s="484">
        <v>113</v>
      </c>
      <c r="BQ14" s="485">
        <v>169</v>
      </c>
      <c r="BR14" s="486">
        <v>27.6</v>
      </c>
      <c r="BS14" s="484">
        <v>25.3</v>
      </c>
      <c r="BT14" s="485">
        <v>26</v>
      </c>
      <c r="BU14" s="486">
        <v>56</v>
      </c>
      <c r="BV14" s="484">
        <v>113</v>
      </c>
      <c r="BW14" s="485">
        <v>169</v>
      </c>
      <c r="BX14" s="486" t="s">
        <v>197</v>
      </c>
      <c r="BY14" s="484" t="s">
        <v>197</v>
      </c>
      <c r="BZ14" s="485" t="s">
        <v>197</v>
      </c>
      <c r="CA14" s="486">
        <v>7</v>
      </c>
      <c r="CB14" s="484">
        <v>16</v>
      </c>
      <c r="CC14" s="485">
        <v>23</v>
      </c>
      <c r="CD14" s="486" t="s">
        <v>197</v>
      </c>
      <c r="CE14" s="484" t="s">
        <v>197</v>
      </c>
      <c r="CF14" s="485" t="s">
        <v>197</v>
      </c>
      <c r="CG14" s="486">
        <v>7</v>
      </c>
      <c r="CH14" s="484">
        <v>16</v>
      </c>
      <c r="CI14" s="485">
        <v>23</v>
      </c>
      <c r="CJ14" s="486">
        <v>19.600000000000001</v>
      </c>
      <c r="CK14" s="484">
        <v>19</v>
      </c>
      <c r="CL14" s="485">
        <v>19.2</v>
      </c>
      <c r="CM14" s="486">
        <v>7</v>
      </c>
      <c r="CN14" s="484">
        <v>16</v>
      </c>
      <c r="CO14" s="485">
        <v>23</v>
      </c>
      <c r="CP14" s="486">
        <v>63</v>
      </c>
      <c r="CQ14" s="484">
        <v>45</v>
      </c>
      <c r="CR14" s="485">
        <v>54</v>
      </c>
      <c r="CS14" s="486">
        <v>631</v>
      </c>
      <c r="CT14" s="484">
        <v>667</v>
      </c>
      <c r="CU14" s="485">
        <v>1298</v>
      </c>
      <c r="CV14" s="486">
        <v>64</v>
      </c>
      <c r="CW14" s="484">
        <v>48</v>
      </c>
      <c r="CX14" s="485">
        <v>55</v>
      </c>
      <c r="CY14" s="486">
        <v>631</v>
      </c>
      <c r="CZ14" s="484">
        <v>667</v>
      </c>
      <c r="DA14" s="485">
        <v>1298</v>
      </c>
      <c r="DB14" s="486">
        <v>33.4</v>
      </c>
      <c r="DC14" s="484">
        <v>30.8</v>
      </c>
      <c r="DD14" s="485">
        <v>32</v>
      </c>
      <c r="DE14" s="486">
        <v>631</v>
      </c>
      <c r="DF14" s="484">
        <v>667</v>
      </c>
      <c r="DG14" s="485">
        <v>1298</v>
      </c>
    </row>
    <row r="15" spans="1:111" x14ac:dyDescent="0.35">
      <c r="A15" t="s">
        <v>22</v>
      </c>
      <c r="B15" t="s">
        <v>268</v>
      </c>
      <c r="C15" t="s">
        <v>260</v>
      </c>
      <c r="D15" s="486">
        <v>49</v>
      </c>
      <c r="E15" s="484">
        <v>34</v>
      </c>
      <c r="F15" s="485">
        <v>42</v>
      </c>
      <c r="G15" s="486">
        <v>690</v>
      </c>
      <c r="H15" s="484">
        <v>626</v>
      </c>
      <c r="I15" s="485">
        <v>1316</v>
      </c>
      <c r="J15" s="486">
        <v>55</v>
      </c>
      <c r="K15" s="484">
        <v>43</v>
      </c>
      <c r="L15" s="485">
        <v>49</v>
      </c>
      <c r="M15" s="486">
        <v>690</v>
      </c>
      <c r="N15" s="484">
        <v>626</v>
      </c>
      <c r="O15" s="485">
        <v>1316</v>
      </c>
      <c r="P15" s="486">
        <v>32.700000000000003</v>
      </c>
      <c r="Q15" s="484">
        <v>30.3</v>
      </c>
      <c r="R15" s="485">
        <v>31.6</v>
      </c>
      <c r="S15" s="486">
        <v>690</v>
      </c>
      <c r="T15" s="484">
        <v>626</v>
      </c>
      <c r="U15" s="485">
        <v>1316</v>
      </c>
      <c r="V15" s="486" t="s">
        <v>197</v>
      </c>
      <c r="W15" s="484" t="s">
        <v>197</v>
      </c>
      <c r="X15" s="485" t="s">
        <v>197</v>
      </c>
      <c r="Y15" s="486">
        <v>26</v>
      </c>
      <c r="Z15" s="484">
        <v>36</v>
      </c>
      <c r="AA15" s="485">
        <v>62</v>
      </c>
      <c r="AB15" s="486" t="s">
        <v>197</v>
      </c>
      <c r="AC15" s="484" t="s">
        <v>197</v>
      </c>
      <c r="AD15" s="485" t="s">
        <v>197</v>
      </c>
      <c r="AE15" s="486">
        <v>26</v>
      </c>
      <c r="AF15" s="484">
        <v>36</v>
      </c>
      <c r="AG15" s="485">
        <v>62</v>
      </c>
      <c r="AH15" s="486">
        <v>24</v>
      </c>
      <c r="AI15" s="484">
        <v>22.8</v>
      </c>
      <c r="AJ15" s="485">
        <v>23.3</v>
      </c>
      <c r="AK15" s="486">
        <v>26</v>
      </c>
      <c r="AL15" s="484">
        <v>36</v>
      </c>
      <c r="AM15" s="485">
        <v>62</v>
      </c>
      <c r="AN15" s="486" t="s">
        <v>197</v>
      </c>
      <c r="AO15" s="484" t="s">
        <v>197</v>
      </c>
      <c r="AP15" s="485" t="s">
        <v>197</v>
      </c>
      <c r="AQ15" s="486">
        <v>12</v>
      </c>
      <c r="AR15" s="484">
        <v>44</v>
      </c>
      <c r="AS15" s="485">
        <v>56</v>
      </c>
      <c r="AT15" s="486" t="s">
        <v>197</v>
      </c>
      <c r="AU15" s="484" t="s">
        <v>197</v>
      </c>
      <c r="AV15" s="485" t="s">
        <v>197</v>
      </c>
      <c r="AW15" s="486">
        <v>12</v>
      </c>
      <c r="AX15" s="484">
        <v>44</v>
      </c>
      <c r="AY15" s="485">
        <v>56</v>
      </c>
      <c r="AZ15" s="486">
        <v>23.3</v>
      </c>
      <c r="BA15" s="484">
        <v>24</v>
      </c>
      <c r="BB15" s="485">
        <v>23.8</v>
      </c>
      <c r="BC15" s="486">
        <v>12</v>
      </c>
      <c r="BD15" s="484">
        <v>44</v>
      </c>
      <c r="BE15" s="485">
        <v>56</v>
      </c>
      <c r="BF15" s="486" t="s">
        <v>197</v>
      </c>
      <c r="BG15" s="484" t="s">
        <v>197</v>
      </c>
      <c r="BH15" s="485">
        <v>5</v>
      </c>
      <c r="BI15" s="486">
        <v>38</v>
      </c>
      <c r="BJ15" s="484">
        <v>80</v>
      </c>
      <c r="BK15" s="485">
        <v>118</v>
      </c>
      <c r="BL15" s="486" t="s">
        <v>197</v>
      </c>
      <c r="BM15" s="484" t="s">
        <v>197</v>
      </c>
      <c r="BN15" s="485">
        <v>7</v>
      </c>
      <c r="BO15" s="486">
        <v>38</v>
      </c>
      <c r="BP15" s="484">
        <v>80</v>
      </c>
      <c r="BQ15" s="485">
        <v>118</v>
      </c>
      <c r="BR15" s="486">
        <v>23.7</v>
      </c>
      <c r="BS15" s="484">
        <v>23.4</v>
      </c>
      <c r="BT15" s="485">
        <v>23.5</v>
      </c>
      <c r="BU15" s="486">
        <v>38</v>
      </c>
      <c r="BV15" s="484">
        <v>80</v>
      </c>
      <c r="BW15" s="485">
        <v>118</v>
      </c>
      <c r="BX15" s="486" t="s">
        <v>197</v>
      </c>
      <c r="BY15" s="484" t="s">
        <v>197</v>
      </c>
      <c r="BZ15" s="485" t="s">
        <v>197</v>
      </c>
      <c r="CA15" s="486">
        <v>4</v>
      </c>
      <c r="CB15" s="484">
        <v>3</v>
      </c>
      <c r="CC15" s="485">
        <v>7</v>
      </c>
      <c r="CD15" s="486" t="s">
        <v>197</v>
      </c>
      <c r="CE15" s="484" t="s">
        <v>197</v>
      </c>
      <c r="CF15" s="485" t="s">
        <v>197</v>
      </c>
      <c r="CG15" s="486">
        <v>4</v>
      </c>
      <c r="CH15" s="484">
        <v>3</v>
      </c>
      <c r="CI15" s="485">
        <v>7</v>
      </c>
      <c r="CJ15" s="486">
        <v>17.5</v>
      </c>
      <c r="CK15" s="484">
        <v>17</v>
      </c>
      <c r="CL15" s="485">
        <v>17.3</v>
      </c>
      <c r="CM15" s="486">
        <v>4</v>
      </c>
      <c r="CN15" s="484">
        <v>3</v>
      </c>
      <c r="CO15" s="485">
        <v>7</v>
      </c>
      <c r="CP15" s="486">
        <v>47</v>
      </c>
      <c r="CQ15" s="484">
        <v>31</v>
      </c>
      <c r="CR15" s="485">
        <v>39</v>
      </c>
      <c r="CS15" s="486">
        <v>733</v>
      </c>
      <c r="CT15" s="484">
        <v>713</v>
      </c>
      <c r="CU15" s="485">
        <v>1446</v>
      </c>
      <c r="CV15" s="486">
        <v>52</v>
      </c>
      <c r="CW15" s="484">
        <v>39</v>
      </c>
      <c r="CX15" s="485">
        <v>46</v>
      </c>
      <c r="CY15" s="486">
        <v>733</v>
      </c>
      <c r="CZ15" s="484">
        <v>713</v>
      </c>
      <c r="DA15" s="485">
        <v>1446</v>
      </c>
      <c r="DB15" s="486">
        <v>32.1</v>
      </c>
      <c r="DC15" s="484">
        <v>29.4</v>
      </c>
      <c r="DD15" s="485">
        <v>30.8</v>
      </c>
      <c r="DE15" s="486">
        <v>733</v>
      </c>
      <c r="DF15" s="484">
        <v>713</v>
      </c>
      <c r="DG15" s="485">
        <v>1446</v>
      </c>
    </row>
    <row r="16" spans="1:111" x14ac:dyDescent="0.35">
      <c r="A16" t="s">
        <v>35</v>
      </c>
      <c r="B16" t="s">
        <v>281</v>
      </c>
      <c r="C16" t="s">
        <v>260</v>
      </c>
      <c r="D16" s="486">
        <v>70</v>
      </c>
      <c r="E16" s="484">
        <v>54</v>
      </c>
      <c r="F16" s="485">
        <v>62</v>
      </c>
      <c r="G16" s="486">
        <v>1144</v>
      </c>
      <c r="H16" s="484">
        <v>1166</v>
      </c>
      <c r="I16" s="485">
        <v>2310</v>
      </c>
      <c r="J16" s="486">
        <v>71</v>
      </c>
      <c r="K16" s="484">
        <v>57</v>
      </c>
      <c r="L16" s="485">
        <v>64</v>
      </c>
      <c r="M16" s="486">
        <v>1144</v>
      </c>
      <c r="N16" s="484">
        <v>1166</v>
      </c>
      <c r="O16" s="485">
        <v>2310</v>
      </c>
      <c r="P16" s="486">
        <v>36.5</v>
      </c>
      <c r="Q16" s="484">
        <v>34.200000000000003</v>
      </c>
      <c r="R16" s="485">
        <v>35.4</v>
      </c>
      <c r="S16" s="486">
        <v>1144</v>
      </c>
      <c r="T16" s="484">
        <v>1166</v>
      </c>
      <c r="U16" s="485">
        <v>2310</v>
      </c>
      <c r="V16" s="486">
        <v>20</v>
      </c>
      <c r="W16" s="484">
        <v>10</v>
      </c>
      <c r="X16" s="485">
        <v>13</v>
      </c>
      <c r="Y16" s="486">
        <v>30</v>
      </c>
      <c r="Z16" s="484">
        <v>63</v>
      </c>
      <c r="AA16" s="485">
        <v>93</v>
      </c>
      <c r="AB16" s="486">
        <v>23</v>
      </c>
      <c r="AC16" s="484">
        <v>10</v>
      </c>
      <c r="AD16" s="485">
        <v>14</v>
      </c>
      <c r="AE16" s="486">
        <v>30</v>
      </c>
      <c r="AF16" s="484">
        <v>63</v>
      </c>
      <c r="AG16" s="485">
        <v>93</v>
      </c>
      <c r="AH16" s="486">
        <v>26.9</v>
      </c>
      <c r="AI16" s="484">
        <v>24</v>
      </c>
      <c r="AJ16" s="485">
        <v>25</v>
      </c>
      <c r="AK16" s="486">
        <v>30</v>
      </c>
      <c r="AL16" s="484">
        <v>63</v>
      </c>
      <c r="AM16" s="485">
        <v>93</v>
      </c>
      <c r="AN16" s="486">
        <v>32</v>
      </c>
      <c r="AO16" s="484">
        <v>12</v>
      </c>
      <c r="AP16" s="485">
        <v>18</v>
      </c>
      <c r="AQ16" s="486">
        <v>22</v>
      </c>
      <c r="AR16" s="484">
        <v>51</v>
      </c>
      <c r="AS16" s="485">
        <v>73</v>
      </c>
      <c r="AT16" s="486">
        <v>32</v>
      </c>
      <c r="AU16" s="484">
        <v>16</v>
      </c>
      <c r="AV16" s="485">
        <v>21</v>
      </c>
      <c r="AW16" s="486">
        <v>22</v>
      </c>
      <c r="AX16" s="484">
        <v>51</v>
      </c>
      <c r="AY16" s="485">
        <v>73</v>
      </c>
      <c r="AZ16" s="486">
        <v>28.3</v>
      </c>
      <c r="BA16" s="484">
        <v>24.5</v>
      </c>
      <c r="BB16" s="485">
        <v>25.6</v>
      </c>
      <c r="BC16" s="486">
        <v>22</v>
      </c>
      <c r="BD16" s="484">
        <v>51</v>
      </c>
      <c r="BE16" s="485">
        <v>73</v>
      </c>
      <c r="BF16" s="486">
        <v>25</v>
      </c>
      <c r="BG16" s="484">
        <v>11</v>
      </c>
      <c r="BH16" s="485">
        <v>15</v>
      </c>
      <c r="BI16" s="486">
        <v>52</v>
      </c>
      <c r="BJ16" s="484">
        <v>114</v>
      </c>
      <c r="BK16" s="485">
        <v>166</v>
      </c>
      <c r="BL16" s="486">
        <v>27</v>
      </c>
      <c r="BM16" s="484">
        <v>12</v>
      </c>
      <c r="BN16" s="485">
        <v>17</v>
      </c>
      <c r="BO16" s="486">
        <v>52</v>
      </c>
      <c r="BP16" s="484">
        <v>114</v>
      </c>
      <c r="BQ16" s="485">
        <v>166</v>
      </c>
      <c r="BR16" s="486">
        <v>27.5</v>
      </c>
      <c r="BS16" s="484">
        <v>24.2</v>
      </c>
      <c r="BT16" s="485">
        <v>25.2</v>
      </c>
      <c r="BU16" s="486">
        <v>52</v>
      </c>
      <c r="BV16" s="484">
        <v>114</v>
      </c>
      <c r="BW16" s="485">
        <v>166</v>
      </c>
      <c r="BX16" s="486" t="s">
        <v>197</v>
      </c>
      <c r="BY16" s="484" t="s">
        <v>197</v>
      </c>
      <c r="BZ16" s="485" t="s">
        <v>197</v>
      </c>
      <c r="CA16" s="486">
        <v>6</v>
      </c>
      <c r="CB16" s="484">
        <v>20</v>
      </c>
      <c r="CC16" s="485">
        <v>26</v>
      </c>
      <c r="CD16" s="486" t="s">
        <v>197</v>
      </c>
      <c r="CE16" s="484" t="s">
        <v>197</v>
      </c>
      <c r="CF16" s="485" t="s">
        <v>197</v>
      </c>
      <c r="CG16" s="486">
        <v>6</v>
      </c>
      <c r="CH16" s="484">
        <v>20</v>
      </c>
      <c r="CI16" s="485">
        <v>26</v>
      </c>
      <c r="CJ16" s="486">
        <v>22.2</v>
      </c>
      <c r="CK16" s="484">
        <v>21.7</v>
      </c>
      <c r="CL16" s="485">
        <v>21.8</v>
      </c>
      <c r="CM16" s="486">
        <v>6</v>
      </c>
      <c r="CN16" s="484">
        <v>20</v>
      </c>
      <c r="CO16" s="485">
        <v>26</v>
      </c>
      <c r="CP16" s="486">
        <v>67</v>
      </c>
      <c r="CQ16" s="484">
        <v>50</v>
      </c>
      <c r="CR16" s="485">
        <v>58</v>
      </c>
      <c r="CS16" s="486">
        <v>1210</v>
      </c>
      <c r="CT16" s="484">
        <v>1309</v>
      </c>
      <c r="CU16" s="485">
        <v>2519</v>
      </c>
      <c r="CV16" s="486">
        <v>68</v>
      </c>
      <c r="CW16" s="484">
        <v>52</v>
      </c>
      <c r="CX16" s="485">
        <v>60</v>
      </c>
      <c r="CY16" s="486">
        <v>1210</v>
      </c>
      <c r="CZ16" s="484">
        <v>1309</v>
      </c>
      <c r="DA16" s="485">
        <v>2519</v>
      </c>
      <c r="DB16" s="486">
        <v>36</v>
      </c>
      <c r="DC16" s="484">
        <v>33.1</v>
      </c>
      <c r="DD16" s="485">
        <v>34.5</v>
      </c>
      <c r="DE16" s="486">
        <v>1210</v>
      </c>
      <c r="DF16" s="484">
        <v>1309</v>
      </c>
      <c r="DG16" s="485">
        <v>2519</v>
      </c>
    </row>
    <row r="17" spans="1:111" x14ac:dyDescent="0.35">
      <c r="A17" t="s">
        <v>15</v>
      </c>
      <c r="B17" t="s">
        <v>261</v>
      </c>
      <c r="C17" t="s">
        <v>260</v>
      </c>
      <c r="D17" s="486">
        <v>57</v>
      </c>
      <c r="E17" s="484">
        <v>44</v>
      </c>
      <c r="F17" s="485">
        <v>51</v>
      </c>
      <c r="G17" s="486">
        <v>934</v>
      </c>
      <c r="H17" s="484">
        <v>861</v>
      </c>
      <c r="I17" s="485">
        <v>1795</v>
      </c>
      <c r="J17" s="486">
        <v>59</v>
      </c>
      <c r="K17" s="484">
        <v>47</v>
      </c>
      <c r="L17" s="485">
        <v>53</v>
      </c>
      <c r="M17" s="486">
        <v>934</v>
      </c>
      <c r="N17" s="484">
        <v>861</v>
      </c>
      <c r="O17" s="485">
        <v>1795</v>
      </c>
      <c r="P17" s="486">
        <v>34.1</v>
      </c>
      <c r="Q17" s="484">
        <v>32.200000000000003</v>
      </c>
      <c r="R17" s="485">
        <v>33.200000000000003</v>
      </c>
      <c r="S17" s="486">
        <v>934</v>
      </c>
      <c r="T17" s="484">
        <v>861</v>
      </c>
      <c r="U17" s="485">
        <v>1795</v>
      </c>
      <c r="V17" s="486" t="s">
        <v>197</v>
      </c>
      <c r="W17" s="484" t="s">
        <v>197</v>
      </c>
      <c r="X17" s="485">
        <v>13</v>
      </c>
      <c r="Y17" s="486">
        <v>75</v>
      </c>
      <c r="Z17" s="484">
        <v>137</v>
      </c>
      <c r="AA17" s="485">
        <v>212</v>
      </c>
      <c r="AB17" s="486">
        <v>20</v>
      </c>
      <c r="AC17" s="484">
        <v>15</v>
      </c>
      <c r="AD17" s="485">
        <v>17</v>
      </c>
      <c r="AE17" s="486">
        <v>75</v>
      </c>
      <c r="AF17" s="484">
        <v>137</v>
      </c>
      <c r="AG17" s="485">
        <v>212</v>
      </c>
      <c r="AH17" s="486">
        <v>27</v>
      </c>
      <c r="AI17" s="484">
        <v>25.8</v>
      </c>
      <c r="AJ17" s="485">
        <v>26.2</v>
      </c>
      <c r="AK17" s="486">
        <v>75</v>
      </c>
      <c r="AL17" s="484">
        <v>137</v>
      </c>
      <c r="AM17" s="485">
        <v>212</v>
      </c>
      <c r="AN17" s="486" t="s">
        <v>197</v>
      </c>
      <c r="AO17" s="484" t="s">
        <v>197</v>
      </c>
      <c r="AP17" s="485">
        <v>4</v>
      </c>
      <c r="AQ17" s="486">
        <v>47</v>
      </c>
      <c r="AR17" s="484">
        <v>85</v>
      </c>
      <c r="AS17" s="485">
        <v>132</v>
      </c>
      <c r="AT17" s="486">
        <v>9</v>
      </c>
      <c r="AU17" s="484">
        <v>4</v>
      </c>
      <c r="AV17" s="485">
        <v>5</v>
      </c>
      <c r="AW17" s="486">
        <v>47</v>
      </c>
      <c r="AX17" s="484">
        <v>85</v>
      </c>
      <c r="AY17" s="485">
        <v>132</v>
      </c>
      <c r="AZ17" s="486">
        <v>25.6</v>
      </c>
      <c r="BA17" s="484">
        <v>22.4</v>
      </c>
      <c r="BB17" s="485">
        <v>23.5</v>
      </c>
      <c r="BC17" s="486">
        <v>47</v>
      </c>
      <c r="BD17" s="484">
        <v>85</v>
      </c>
      <c r="BE17" s="485">
        <v>132</v>
      </c>
      <c r="BF17" s="486">
        <v>13</v>
      </c>
      <c r="BG17" s="484">
        <v>7</v>
      </c>
      <c r="BH17" s="485">
        <v>9</v>
      </c>
      <c r="BI17" s="486">
        <v>122</v>
      </c>
      <c r="BJ17" s="484">
        <v>222</v>
      </c>
      <c r="BK17" s="485">
        <v>344</v>
      </c>
      <c r="BL17" s="486">
        <v>16</v>
      </c>
      <c r="BM17" s="484">
        <v>10</v>
      </c>
      <c r="BN17" s="485">
        <v>12</v>
      </c>
      <c r="BO17" s="486">
        <v>122</v>
      </c>
      <c r="BP17" s="484">
        <v>222</v>
      </c>
      <c r="BQ17" s="485">
        <v>344</v>
      </c>
      <c r="BR17" s="486">
        <v>26.4</v>
      </c>
      <c r="BS17" s="484">
        <v>24.5</v>
      </c>
      <c r="BT17" s="485">
        <v>25.2</v>
      </c>
      <c r="BU17" s="486">
        <v>122</v>
      </c>
      <c r="BV17" s="484">
        <v>222</v>
      </c>
      <c r="BW17" s="485">
        <v>344</v>
      </c>
      <c r="BX17" s="486" t="s">
        <v>197</v>
      </c>
      <c r="BY17" s="484" t="s">
        <v>197</v>
      </c>
      <c r="BZ17" s="485" t="s">
        <v>197</v>
      </c>
      <c r="CA17" s="486">
        <v>4</v>
      </c>
      <c r="CB17" s="484">
        <v>10</v>
      </c>
      <c r="CC17" s="485">
        <v>14</v>
      </c>
      <c r="CD17" s="486" t="s">
        <v>197</v>
      </c>
      <c r="CE17" s="484" t="s">
        <v>197</v>
      </c>
      <c r="CF17" s="485" t="s">
        <v>197</v>
      </c>
      <c r="CG17" s="486">
        <v>4</v>
      </c>
      <c r="CH17" s="484">
        <v>10</v>
      </c>
      <c r="CI17" s="485">
        <v>14</v>
      </c>
      <c r="CJ17" s="486">
        <v>20.5</v>
      </c>
      <c r="CK17" s="484">
        <v>21.7</v>
      </c>
      <c r="CL17" s="485">
        <v>21.4</v>
      </c>
      <c r="CM17" s="486">
        <v>4</v>
      </c>
      <c r="CN17" s="484">
        <v>10</v>
      </c>
      <c r="CO17" s="485">
        <v>14</v>
      </c>
      <c r="CP17" s="486">
        <v>52</v>
      </c>
      <c r="CQ17" s="484">
        <v>37</v>
      </c>
      <c r="CR17" s="485">
        <v>44</v>
      </c>
      <c r="CS17" s="486">
        <v>1081</v>
      </c>
      <c r="CT17" s="484">
        <v>1116</v>
      </c>
      <c r="CU17" s="485">
        <v>2197</v>
      </c>
      <c r="CV17" s="486">
        <v>54</v>
      </c>
      <c r="CW17" s="484">
        <v>39</v>
      </c>
      <c r="CX17" s="485">
        <v>47</v>
      </c>
      <c r="CY17" s="486">
        <v>1081</v>
      </c>
      <c r="CZ17" s="484">
        <v>1116</v>
      </c>
      <c r="DA17" s="485">
        <v>2197</v>
      </c>
      <c r="DB17" s="486">
        <v>33.1</v>
      </c>
      <c r="DC17" s="484">
        <v>30.5</v>
      </c>
      <c r="DD17" s="485">
        <v>31.8</v>
      </c>
      <c r="DE17" s="486">
        <v>1081</v>
      </c>
      <c r="DF17" s="484">
        <v>1116</v>
      </c>
      <c r="DG17" s="485">
        <v>2197</v>
      </c>
    </row>
    <row r="18" spans="1:111" x14ac:dyDescent="0.35">
      <c r="A18" t="s">
        <v>16</v>
      </c>
      <c r="B18" t="s">
        <v>262</v>
      </c>
      <c r="C18" t="s">
        <v>260</v>
      </c>
      <c r="D18" s="486">
        <v>67</v>
      </c>
      <c r="E18" s="484">
        <v>50</v>
      </c>
      <c r="F18" s="485">
        <v>59</v>
      </c>
      <c r="G18" s="486">
        <v>692</v>
      </c>
      <c r="H18" s="484">
        <v>653</v>
      </c>
      <c r="I18" s="485">
        <v>1345</v>
      </c>
      <c r="J18" s="486">
        <v>70</v>
      </c>
      <c r="K18" s="484">
        <v>53</v>
      </c>
      <c r="L18" s="485">
        <v>62</v>
      </c>
      <c r="M18" s="486">
        <v>692</v>
      </c>
      <c r="N18" s="484">
        <v>653</v>
      </c>
      <c r="O18" s="485">
        <v>1345</v>
      </c>
      <c r="P18" s="486">
        <v>34.5</v>
      </c>
      <c r="Q18" s="484">
        <v>32.5</v>
      </c>
      <c r="R18" s="485">
        <v>33.6</v>
      </c>
      <c r="S18" s="486">
        <v>692</v>
      </c>
      <c r="T18" s="484">
        <v>653</v>
      </c>
      <c r="U18" s="485">
        <v>1345</v>
      </c>
      <c r="V18" s="486">
        <v>24</v>
      </c>
      <c r="W18" s="484">
        <v>15</v>
      </c>
      <c r="X18" s="485">
        <v>18</v>
      </c>
      <c r="Y18" s="486">
        <v>34</v>
      </c>
      <c r="Z18" s="484">
        <v>79</v>
      </c>
      <c r="AA18" s="485">
        <v>113</v>
      </c>
      <c r="AB18" s="486">
        <v>26</v>
      </c>
      <c r="AC18" s="484">
        <v>16</v>
      </c>
      <c r="AD18" s="485">
        <v>19</v>
      </c>
      <c r="AE18" s="486">
        <v>34</v>
      </c>
      <c r="AF18" s="484">
        <v>79</v>
      </c>
      <c r="AG18" s="485">
        <v>113</v>
      </c>
      <c r="AH18" s="486">
        <v>28.8</v>
      </c>
      <c r="AI18" s="484">
        <v>27.9</v>
      </c>
      <c r="AJ18" s="485">
        <v>28.2</v>
      </c>
      <c r="AK18" s="486">
        <v>34</v>
      </c>
      <c r="AL18" s="484">
        <v>79</v>
      </c>
      <c r="AM18" s="485">
        <v>113</v>
      </c>
      <c r="AN18" s="486">
        <v>14</v>
      </c>
      <c r="AO18" s="484">
        <v>11</v>
      </c>
      <c r="AP18" s="485">
        <v>12</v>
      </c>
      <c r="AQ18" s="486">
        <v>36</v>
      </c>
      <c r="AR18" s="484">
        <v>81</v>
      </c>
      <c r="AS18" s="485">
        <v>117</v>
      </c>
      <c r="AT18" s="486">
        <v>22</v>
      </c>
      <c r="AU18" s="484">
        <v>15</v>
      </c>
      <c r="AV18" s="485">
        <v>17</v>
      </c>
      <c r="AW18" s="486">
        <v>36</v>
      </c>
      <c r="AX18" s="484">
        <v>81</v>
      </c>
      <c r="AY18" s="485">
        <v>117</v>
      </c>
      <c r="AZ18" s="486">
        <v>26.3</v>
      </c>
      <c r="BA18" s="484">
        <v>26</v>
      </c>
      <c r="BB18" s="485">
        <v>26.1</v>
      </c>
      <c r="BC18" s="486">
        <v>36</v>
      </c>
      <c r="BD18" s="484">
        <v>81</v>
      </c>
      <c r="BE18" s="485">
        <v>117</v>
      </c>
      <c r="BF18" s="486">
        <v>19</v>
      </c>
      <c r="BG18" s="484">
        <v>13</v>
      </c>
      <c r="BH18" s="485">
        <v>15</v>
      </c>
      <c r="BI18" s="486">
        <v>70</v>
      </c>
      <c r="BJ18" s="484">
        <v>160</v>
      </c>
      <c r="BK18" s="485">
        <v>230</v>
      </c>
      <c r="BL18" s="486">
        <v>24</v>
      </c>
      <c r="BM18" s="484">
        <v>16</v>
      </c>
      <c r="BN18" s="485">
        <v>18</v>
      </c>
      <c r="BO18" s="486">
        <v>70</v>
      </c>
      <c r="BP18" s="484">
        <v>160</v>
      </c>
      <c r="BQ18" s="485">
        <v>230</v>
      </c>
      <c r="BR18" s="486">
        <v>27.5</v>
      </c>
      <c r="BS18" s="484">
        <v>26.9</v>
      </c>
      <c r="BT18" s="485">
        <v>27.1</v>
      </c>
      <c r="BU18" s="486">
        <v>70</v>
      </c>
      <c r="BV18" s="484">
        <v>160</v>
      </c>
      <c r="BW18" s="485">
        <v>230</v>
      </c>
      <c r="BX18" s="486" t="s">
        <v>197</v>
      </c>
      <c r="BY18" s="484" t="s">
        <v>197</v>
      </c>
      <c r="BZ18" s="485" t="s">
        <v>197</v>
      </c>
      <c r="CA18" s="486">
        <v>4</v>
      </c>
      <c r="CB18" s="484">
        <v>18</v>
      </c>
      <c r="CC18" s="485">
        <v>22</v>
      </c>
      <c r="CD18" s="486" t="s">
        <v>197</v>
      </c>
      <c r="CE18" s="484" t="s">
        <v>197</v>
      </c>
      <c r="CF18" s="485" t="s">
        <v>197</v>
      </c>
      <c r="CG18" s="486">
        <v>4</v>
      </c>
      <c r="CH18" s="484">
        <v>18</v>
      </c>
      <c r="CI18" s="485">
        <v>22</v>
      </c>
      <c r="CJ18" s="486">
        <v>17.3</v>
      </c>
      <c r="CK18" s="484">
        <v>18.100000000000001</v>
      </c>
      <c r="CL18" s="485">
        <v>17.899999999999999</v>
      </c>
      <c r="CM18" s="486">
        <v>4</v>
      </c>
      <c r="CN18" s="484">
        <v>18</v>
      </c>
      <c r="CO18" s="485">
        <v>22</v>
      </c>
      <c r="CP18" s="486">
        <v>62</v>
      </c>
      <c r="CQ18" s="484">
        <v>42</v>
      </c>
      <c r="CR18" s="485">
        <v>52</v>
      </c>
      <c r="CS18" s="486">
        <v>769</v>
      </c>
      <c r="CT18" s="484">
        <v>834</v>
      </c>
      <c r="CU18" s="485">
        <v>1603</v>
      </c>
      <c r="CV18" s="486">
        <v>65</v>
      </c>
      <c r="CW18" s="484">
        <v>44</v>
      </c>
      <c r="CX18" s="485">
        <v>54</v>
      </c>
      <c r="CY18" s="486">
        <v>769</v>
      </c>
      <c r="CZ18" s="484">
        <v>834</v>
      </c>
      <c r="DA18" s="485">
        <v>1603</v>
      </c>
      <c r="DB18" s="486">
        <v>33.799999999999997</v>
      </c>
      <c r="DC18" s="484">
        <v>31.1</v>
      </c>
      <c r="DD18" s="485">
        <v>32.4</v>
      </c>
      <c r="DE18" s="486">
        <v>769</v>
      </c>
      <c r="DF18" s="484">
        <v>834</v>
      </c>
      <c r="DG18" s="485">
        <v>1603</v>
      </c>
    </row>
    <row r="19" spans="1:111" x14ac:dyDescent="0.35">
      <c r="A19" t="s">
        <v>44</v>
      </c>
      <c r="B19" t="s">
        <v>563</v>
      </c>
      <c r="C19" t="s">
        <v>408</v>
      </c>
      <c r="D19" s="486">
        <v>57</v>
      </c>
      <c r="E19" s="484">
        <v>44</v>
      </c>
      <c r="F19" s="485">
        <v>51</v>
      </c>
      <c r="G19" s="486">
        <v>1453</v>
      </c>
      <c r="H19" s="484">
        <v>1443</v>
      </c>
      <c r="I19" s="485">
        <v>2896</v>
      </c>
      <c r="J19" s="486">
        <v>61</v>
      </c>
      <c r="K19" s="484">
        <v>50</v>
      </c>
      <c r="L19" s="485">
        <v>56</v>
      </c>
      <c r="M19" s="486">
        <v>1453</v>
      </c>
      <c r="N19" s="484">
        <v>1443</v>
      </c>
      <c r="O19" s="485">
        <v>2896</v>
      </c>
      <c r="P19" s="486">
        <v>32.200000000000003</v>
      </c>
      <c r="Q19" s="484">
        <v>30.7</v>
      </c>
      <c r="R19" s="485">
        <v>31.4</v>
      </c>
      <c r="S19" s="486">
        <v>1453</v>
      </c>
      <c r="T19" s="484">
        <v>1443</v>
      </c>
      <c r="U19" s="485">
        <v>2896</v>
      </c>
      <c r="V19" s="486">
        <v>10</v>
      </c>
      <c r="W19" s="484">
        <v>9</v>
      </c>
      <c r="X19" s="485">
        <v>9</v>
      </c>
      <c r="Y19" s="486">
        <v>41</v>
      </c>
      <c r="Z19" s="484">
        <v>75</v>
      </c>
      <c r="AA19" s="485">
        <v>116</v>
      </c>
      <c r="AB19" s="486">
        <v>12</v>
      </c>
      <c r="AC19" s="484">
        <v>13</v>
      </c>
      <c r="AD19" s="485">
        <v>13</v>
      </c>
      <c r="AE19" s="486">
        <v>41</v>
      </c>
      <c r="AF19" s="484">
        <v>75</v>
      </c>
      <c r="AG19" s="485">
        <v>116</v>
      </c>
      <c r="AH19" s="486">
        <v>23.2</v>
      </c>
      <c r="AI19" s="484">
        <v>23.3</v>
      </c>
      <c r="AJ19" s="485">
        <v>23.3</v>
      </c>
      <c r="AK19" s="486">
        <v>41</v>
      </c>
      <c r="AL19" s="484">
        <v>75</v>
      </c>
      <c r="AM19" s="485">
        <v>116</v>
      </c>
      <c r="AN19" s="486">
        <v>12</v>
      </c>
      <c r="AO19" s="484">
        <v>4</v>
      </c>
      <c r="AP19" s="485">
        <v>6</v>
      </c>
      <c r="AQ19" s="486">
        <v>43</v>
      </c>
      <c r="AR19" s="484">
        <v>109</v>
      </c>
      <c r="AS19" s="485">
        <v>152</v>
      </c>
      <c r="AT19" s="486">
        <v>16</v>
      </c>
      <c r="AU19" s="484">
        <v>6</v>
      </c>
      <c r="AV19" s="485">
        <v>9</v>
      </c>
      <c r="AW19" s="486">
        <v>43</v>
      </c>
      <c r="AX19" s="484">
        <v>109</v>
      </c>
      <c r="AY19" s="485">
        <v>152</v>
      </c>
      <c r="AZ19" s="486">
        <v>24.4</v>
      </c>
      <c r="BA19" s="484">
        <v>22.8</v>
      </c>
      <c r="BB19" s="485">
        <v>23.2</v>
      </c>
      <c r="BC19" s="486">
        <v>43</v>
      </c>
      <c r="BD19" s="484">
        <v>109</v>
      </c>
      <c r="BE19" s="485">
        <v>152</v>
      </c>
      <c r="BF19" s="486">
        <v>11</v>
      </c>
      <c r="BG19" s="484">
        <v>6</v>
      </c>
      <c r="BH19" s="485">
        <v>7</v>
      </c>
      <c r="BI19" s="486">
        <v>84</v>
      </c>
      <c r="BJ19" s="484">
        <v>184</v>
      </c>
      <c r="BK19" s="485">
        <v>268</v>
      </c>
      <c r="BL19" s="486">
        <v>14</v>
      </c>
      <c r="BM19" s="484">
        <v>9</v>
      </c>
      <c r="BN19" s="485">
        <v>11</v>
      </c>
      <c r="BO19" s="486">
        <v>84</v>
      </c>
      <c r="BP19" s="484">
        <v>184</v>
      </c>
      <c r="BQ19" s="485">
        <v>268</v>
      </c>
      <c r="BR19" s="486">
        <v>23.8</v>
      </c>
      <c r="BS19" s="484">
        <v>23</v>
      </c>
      <c r="BT19" s="485">
        <v>23.3</v>
      </c>
      <c r="BU19" s="486">
        <v>84</v>
      </c>
      <c r="BV19" s="484">
        <v>184</v>
      </c>
      <c r="BW19" s="485">
        <v>268</v>
      </c>
      <c r="BX19" s="486" t="s">
        <v>197</v>
      </c>
      <c r="BY19" s="484" t="s">
        <v>197</v>
      </c>
      <c r="BZ19" s="485" t="s">
        <v>197</v>
      </c>
      <c r="CA19" s="486">
        <v>13</v>
      </c>
      <c r="CB19" s="484">
        <v>25</v>
      </c>
      <c r="CC19" s="485">
        <v>38</v>
      </c>
      <c r="CD19" s="486" t="s">
        <v>197</v>
      </c>
      <c r="CE19" s="484" t="s">
        <v>197</v>
      </c>
      <c r="CF19" s="485" t="s">
        <v>197</v>
      </c>
      <c r="CG19" s="486">
        <v>13</v>
      </c>
      <c r="CH19" s="484">
        <v>25</v>
      </c>
      <c r="CI19" s="485">
        <v>38</v>
      </c>
      <c r="CJ19" s="486">
        <v>17.8</v>
      </c>
      <c r="CK19" s="484">
        <v>17.399999999999999</v>
      </c>
      <c r="CL19" s="485">
        <v>17.5</v>
      </c>
      <c r="CM19" s="486">
        <v>13</v>
      </c>
      <c r="CN19" s="484">
        <v>25</v>
      </c>
      <c r="CO19" s="485">
        <v>38</v>
      </c>
      <c r="CP19" s="486">
        <v>54</v>
      </c>
      <c r="CQ19" s="484">
        <v>39</v>
      </c>
      <c r="CR19" s="485">
        <v>46</v>
      </c>
      <c r="CS19" s="486">
        <v>1564</v>
      </c>
      <c r="CT19" s="484">
        <v>1674</v>
      </c>
      <c r="CU19" s="485">
        <v>3238</v>
      </c>
      <c r="CV19" s="486">
        <v>58</v>
      </c>
      <c r="CW19" s="484">
        <v>44</v>
      </c>
      <c r="CX19" s="485">
        <v>51</v>
      </c>
      <c r="CY19" s="486">
        <v>1564</v>
      </c>
      <c r="CZ19" s="484">
        <v>1674</v>
      </c>
      <c r="DA19" s="485">
        <v>3238</v>
      </c>
      <c r="DB19" s="486">
        <v>31.6</v>
      </c>
      <c r="DC19" s="484">
        <v>29.5</v>
      </c>
      <c r="DD19" s="485">
        <v>30.5</v>
      </c>
      <c r="DE19" s="486">
        <v>1564</v>
      </c>
      <c r="DF19" s="484">
        <v>1674</v>
      </c>
      <c r="DG19" s="485">
        <v>3238</v>
      </c>
    </row>
    <row r="20" spans="1:111" x14ac:dyDescent="0.35">
      <c r="A20" t="s">
        <v>43</v>
      </c>
      <c r="B20" t="s">
        <v>288</v>
      </c>
      <c r="C20" t="s">
        <v>408</v>
      </c>
      <c r="D20" s="486">
        <v>77</v>
      </c>
      <c r="E20" s="484">
        <v>57</v>
      </c>
      <c r="F20" s="485">
        <v>67</v>
      </c>
      <c r="G20" s="486">
        <v>1635</v>
      </c>
      <c r="H20" s="484">
        <v>1534</v>
      </c>
      <c r="I20" s="485">
        <v>3169</v>
      </c>
      <c r="J20" s="486">
        <v>78</v>
      </c>
      <c r="K20" s="484">
        <v>59</v>
      </c>
      <c r="L20" s="485">
        <v>69</v>
      </c>
      <c r="M20" s="486">
        <v>1635</v>
      </c>
      <c r="N20" s="484">
        <v>1534</v>
      </c>
      <c r="O20" s="485">
        <v>3169</v>
      </c>
      <c r="P20" s="486">
        <v>37.200000000000003</v>
      </c>
      <c r="Q20" s="484">
        <v>34.5</v>
      </c>
      <c r="R20" s="485">
        <v>35.9</v>
      </c>
      <c r="S20" s="486">
        <v>1635</v>
      </c>
      <c r="T20" s="484">
        <v>1534</v>
      </c>
      <c r="U20" s="485">
        <v>3169</v>
      </c>
      <c r="V20" s="486">
        <v>28</v>
      </c>
      <c r="W20" s="484">
        <v>15</v>
      </c>
      <c r="X20" s="485">
        <v>20</v>
      </c>
      <c r="Y20" s="486">
        <v>32</v>
      </c>
      <c r="Z20" s="484">
        <v>60</v>
      </c>
      <c r="AA20" s="485">
        <v>92</v>
      </c>
      <c r="AB20" s="486">
        <v>28</v>
      </c>
      <c r="AC20" s="484">
        <v>17</v>
      </c>
      <c r="AD20" s="485">
        <v>21</v>
      </c>
      <c r="AE20" s="486">
        <v>32</v>
      </c>
      <c r="AF20" s="484">
        <v>60</v>
      </c>
      <c r="AG20" s="485">
        <v>92</v>
      </c>
      <c r="AH20" s="486">
        <v>27.7</v>
      </c>
      <c r="AI20" s="484">
        <v>27.9</v>
      </c>
      <c r="AJ20" s="485">
        <v>27.8</v>
      </c>
      <c r="AK20" s="486">
        <v>32</v>
      </c>
      <c r="AL20" s="484">
        <v>60</v>
      </c>
      <c r="AM20" s="485">
        <v>92</v>
      </c>
      <c r="AN20" s="486">
        <v>23</v>
      </c>
      <c r="AO20" s="484">
        <v>19</v>
      </c>
      <c r="AP20" s="485">
        <v>20</v>
      </c>
      <c r="AQ20" s="486">
        <v>39</v>
      </c>
      <c r="AR20" s="484">
        <v>83</v>
      </c>
      <c r="AS20" s="485">
        <v>122</v>
      </c>
      <c r="AT20" s="486">
        <v>26</v>
      </c>
      <c r="AU20" s="484">
        <v>20</v>
      </c>
      <c r="AV20" s="485">
        <v>22</v>
      </c>
      <c r="AW20" s="486">
        <v>39</v>
      </c>
      <c r="AX20" s="484">
        <v>83</v>
      </c>
      <c r="AY20" s="485">
        <v>122</v>
      </c>
      <c r="AZ20" s="486">
        <v>28.4</v>
      </c>
      <c r="BA20" s="484">
        <v>27.1</v>
      </c>
      <c r="BB20" s="485">
        <v>27.6</v>
      </c>
      <c r="BC20" s="486">
        <v>39</v>
      </c>
      <c r="BD20" s="484">
        <v>83</v>
      </c>
      <c r="BE20" s="485">
        <v>122</v>
      </c>
      <c r="BF20" s="486">
        <v>25</v>
      </c>
      <c r="BG20" s="484">
        <v>17</v>
      </c>
      <c r="BH20" s="485">
        <v>20</v>
      </c>
      <c r="BI20" s="486">
        <v>71</v>
      </c>
      <c r="BJ20" s="484">
        <v>143</v>
      </c>
      <c r="BK20" s="485">
        <v>214</v>
      </c>
      <c r="BL20" s="486">
        <v>27</v>
      </c>
      <c r="BM20" s="484">
        <v>19</v>
      </c>
      <c r="BN20" s="485">
        <v>21</v>
      </c>
      <c r="BO20" s="486">
        <v>71</v>
      </c>
      <c r="BP20" s="484">
        <v>143</v>
      </c>
      <c r="BQ20" s="485">
        <v>214</v>
      </c>
      <c r="BR20" s="486">
        <v>28.1</v>
      </c>
      <c r="BS20" s="484">
        <v>27.5</v>
      </c>
      <c r="BT20" s="485">
        <v>27.7</v>
      </c>
      <c r="BU20" s="486">
        <v>71</v>
      </c>
      <c r="BV20" s="484">
        <v>143</v>
      </c>
      <c r="BW20" s="485">
        <v>214</v>
      </c>
      <c r="BX20" s="486" t="s">
        <v>197</v>
      </c>
      <c r="BY20" s="484" t="s">
        <v>197</v>
      </c>
      <c r="BZ20" s="485" t="s">
        <v>197</v>
      </c>
      <c r="CA20" s="486">
        <v>12</v>
      </c>
      <c r="CB20" s="484">
        <v>36</v>
      </c>
      <c r="CC20" s="485">
        <v>48</v>
      </c>
      <c r="CD20" s="486" t="s">
        <v>197</v>
      </c>
      <c r="CE20" s="484" t="s">
        <v>197</v>
      </c>
      <c r="CF20" s="485" t="s">
        <v>197</v>
      </c>
      <c r="CG20" s="486">
        <v>12</v>
      </c>
      <c r="CH20" s="484">
        <v>36</v>
      </c>
      <c r="CI20" s="485">
        <v>48</v>
      </c>
      <c r="CJ20" s="486">
        <v>18.600000000000001</v>
      </c>
      <c r="CK20" s="484">
        <v>20.8</v>
      </c>
      <c r="CL20" s="485">
        <v>20.2</v>
      </c>
      <c r="CM20" s="486">
        <v>12</v>
      </c>
      <c r="CN20" s="484">
        <v>36</v>
      </c>
      <c r="CO20" s="485">
        <v>48</v>
      </c>
      <c r="CP20" s="486">
        <v>74</v>
      </c>
      <c r="CQ20" s="484">
        <v>53</v>
      </c>
      <c r="CR20" s="485">
        <v>63</v>
      </c>
      <c r="CS20" s="486">
        <v>1729</v>
      </c>
      <c r="CT20" s="484">
        <v>1729</v>
      </c>
      <c r="CU20" s="485">
        <v>3458</v>
      </c>
      <c r="CV20" s="486">
        <v>75</v>
      </c>
      <c r="CW20" s="484">
        <v>55</v>
      </c>
      <c r="CX20" s="485">
        <v>65</v>
      </c>
      <c r="CY20" s="486">
        <v>1729</v>
      </c>
      <c r="CZ20" s="484">
        <v>1729</v>
      </c>
      <c r="DA20" s="485">
        <v>3458</v>
      </c>
      <c r="DB20" s="486">
        <v>36.700000000000003</v>
      </c>
      <c r="DC20" s="484">
        <v>33.6</v>
      </c>
      <c r="DD20" s="485">
        <v>35.1</v>
      </c>
      <c r="DE20" s="486">
        <v>1729</v>
      </c>
      <c r="DF20" s="484">
        <v>1729</v>
      </c>
      <c r="DG20" s="485">
        <v>3458</v>
      </c>
    </row>
    <row r="21" spans="1:111" x14ac:dyDescent="0.35">
      <c r="A21" t="s">
        <v>47</v>
      </c>
      <c r="B21" t="s">
        <v>292</v>
      </c>
      <c r="C21" t="s">
        <v>408</v>
      </c>
      <c r="D21" s="486">
        <v>69</v>
      </c>
      <c r="E21" s="484">
        <v>52</v>
      </c>
      <c r="F21" s="485">
        <v>61</v>
      </c>
      <c r="G21" s="486">
        <v>859</v>
      </c>
      <c r="H21" s="484">
        <v>860</v>
      </c>
      <c r="I21" s="485">
        <v>1719</v>
      </c>
      <c r="J21" s="486">
        <v>71</v>
      </c>
      <c r="K21" s="484">
        <v>55</v>
      </c>
      <c r="L21" s="485">
        <v>63</v>
      </c>
      <c r="M21" s="486">
        <v>859</v>
      </c>
      <c r="N21" s="484">
        <v>860</v>
      </c>
      <c r="O21" s="485">
        <v>1719</v>
      </c>
      <c r="P21" s="486">
        <v>34.5</v>
      </c>
      <c r="Q21" s="484">
        <v>32.6</v>
      </c>
      <c r="R21" s="485">
        <v>33.5</v>
      </c>
      <c r="S21" s="486">
        <v>859</v>
      </c>
      <c r="T21" s="484">
        <v>860</v>
      </c>
      <c r="U21" s="485">
        <v>1719</v>
      </c>
      <c r="V21" s="486">
        <v>27</v>
      </c>
      <c r="W21" s="484">
        <v>5</v>
      </c>
      <c r="X21" s="485">
        <v>13</v>
      </c>
      <c r="Y21" s="486">
        <v>33</v>
      </c>
      <c r="Z21" s="484">
        <v>61</v>
      </c>
      <c r="AA21" s="485">
        <v>94</v>
      </c>
      <c r="AB21" s="486">
        <v>33</v>
      </c>
      <c r="AC21" s="484">
        <v>5</v>
      </c>
      <c r="AD21" s="485">
        <v>15</v>
      </c>
      <c r="AE21" s="486">
        <v>33</v>
      </c>
      <c r="AF21" s="484">
        <v>61</v>
      </c>
      <c r="AG21" s="485">
        <v>94</v>
      </c>
      <c r="AH21" s="486">
        <v>27.8</v>
      </c>
      <c r="AI21" s="484">
        <v>23.7</v>
      </c>
      <c r="AJ21" s="485">
        <v>25.1</v>
      </c>
      <c r="AK21" s="486">
        <v>33</v>
      </c>
      <c r="AL21" s="484">
        <v>61</v>
      </c>
      <c r="AM21" s="485">
        <v>94</v>
      </c>
      <c r="AN21" s="486">
        <v>36</v>
      </c>
      <c r="AO21" s="484">
        <v>8</v>
      </c>
      <c r="AP21" s="485">
        <v>17</v>
      </c>
      <c r="AQ21" s="486">
        <v>25</v>
      </c>
      <c r="AR21" s="484">
        <v>53</v>
      </c>
      <c r="AS21" s="485">
        <v>78</v>
      </c>
      <c r="AT21" s="486">
        <v>36</v>
      </c>
      <c r="AU21" s="484">
        <v>8</v>
      </c>
      <c r="AV21" s="485">
        <v>17</v>
      </c>
      <c r="AW21" s="486">
        <v>25</v>
      </c>
      <c r="AX21" s="484">
        <v>53</v>
      </c>
      <c r="AY21" s="485">
        <v>78</v>
      </c>
      <c r="AZ21" s="486">
        <v>27.6</v>
      </c>
      <c r="BA21" s="484">
        <v>22.2</v>
      </c>
      <c r="BB21" s="485">
        <v>23.9</v>
      </c>
      <c r="BC21" s="486">
        <v>25</v>
      </c>
      <c r="BD21" s="484">
        <v>53</v>
      </c>
      <c r="BE21" s="485">
        <v>78</v>
      </c>
      <c r="BF21" s="486">
        <v>31</v>
      </c>
      <c r="BG21" s="484">
        <v>6</v>
      </c>
      <c r="BH21" s="485">
        <v>15</v>
      </c>
      <c r="BI21" s="486">
        <v>58</v>
      </c>
      <c r="BJ21" s="484">
        <v>114</v>
      </c>
      <c r="BK21" s="485">
        <v>172</v>
      </c>
      <c r="BL21" s="486">
        <v>34</v>
      </c>
      <c r="BM21" s="484">
        <v>6</v>
      </c>
      <c r="BN21" s="485">
        <v>16</v>
      </c>
      <c r="BO21" s="486">
        <v>58</v>
      </c>
      <c r="BP21" s="484">
        <v>114</v>
      </c>
      <c r="BQ21" s="485">
        <v>172</v>
      </c>
      <c r="BR21" s="486">
        <v>27.7</v>
      </c>
      <c r="BS21" s="484">
        <v>23</v>
      </c>
      <c r="BT21" s="485">
        <v>24.6</v>
      </c>
      <c r="BU21" s="486">
        <v>58</v>
      </c>
      <c r="BV21" s="484">
        <v>114</v>
      </c>
      <c r="BW21" s="485">
        <v>172</v>
      </c>
      <c r="BX21" s="486" t="s">
        <v>197</v>
      </c>
      <c r="BY21" s="484" t="s">
        <v>197</v>
      </c>
      <c r="BZ21" s="485" t="s">
        <v>197</v>
      </c>
      <c r="CA21" s="486">
        <v>7</v>
      </c>
      <c r="CB21" s="484">
        <v>10</v>
      </c>
      <c r="CC21" s="485">
        <v>17</v>
      </c>
      <c r="CD21" s="486" t="s">
        <v>197</v>
      </c>
      <c r="CE21" s="484" t="s">
        <v>197</v>
      </c>
      <c r="CF21" s="485" t="s">
        <v>197</v>
      </c>
      <c r="CG21" s="486">
        <v>7</v>
      </c>
      <c r="CH21" s="484">
        <v>10</v>
      </c>
      <c r="CI21" s="485">
        <v>17</v>
      </c>
      <c r="CJ21" s="486">
        <v>17</v>
      </c>
      <c r="CK21" s="484">
        <v>17.600000000000001</v>
      </c>
      <c r="CL21" s="485">
        <v>17.399999999999999</v>
      </c>
      <c r="CM21" s="486">
        <v>7</v>
      </c>
      <c r="CN21" s="484">
        <v>10</v>
      </c>
      <c r="CO21" s="485">
        <v>17</v>
      </c>
      <c r="CP21" s="486">
        <v>66</v>
      </c>
      <c r="CQ21" s="484">
        <v>46</v>
      </c>
      <c r="CR21" s="485">
        <v>56</v>
      </c>
      <c r="CS21" s="486">
        <v>931</v>
      </c>
      <c r="CT21" s="484">
        <v>993</v>
      </c>
      <c r="CU21" s="485">
        <v>1924</v>
      </c>
      <c r="CV21" s="486">
        <v>68</v>
      </c>
      <c r="CW21" s="484">
        <v>49</v>
      </c>
      <c r="CX21" s="485">
        <v>58</v>
      </c>
      <c r="CY21" s="486">
        <v>931</v>
      </c>
      <c r="CZ21" s="484">
        <v>993</v>
      </c>
      <c r="DA21" s="485">
        <v>1924</v>
      </c>
      <c r="DB21" s="486">
        <v>33.9</v>
      </c>
      <c r="DC21" s="484">
        <v>31.3</v>
      </c>
      <c r="DD21" s="485">
        <v>32.6</v>
      </c>
      <c r="DE21" s="486">
        <v>931</v>
      </c>
      <c r="DF21" s="484">
        <v>993</v>
      </c>
      <c r="DG21" s="485">
        <v>1924</v>
      </c>
    </row>
    <row r="22" spans="1:111" x14ac:dyDescent="0.35">
      <c r="A22" t="s">
        <v>48</v>
      </c>
      <c r="B22" t="s">
        <v>293</v>
      </c>
      <c r="C22" t="s">
        <v>408</v>
      </c>
      <c r="D22" s="486">
        <v>75</v>
      </c>
      <c r="E22" s="484">
        <v>61</v>
      </c>
      <c r="F22" s="485">
        <v>68</v>
      </c>
      <c r="G22" s="486">
        <v>901</v>
      </c>
      <c r="H22" s="484">
        <v>907</v>
      </c>
      <c r="I22" s="485">
        <v>1808</v>
      </c>
      <c r="J22" s="486">
        <v>75</v>
      </c>
      <c r="K22" s="484">
        <v>63</v>
      </c>
      <c r="L22" s="485">
        <v>69</v>
      </c>
      <c r="M22" s="486">
        <v>901</v>
      </c>
      <c r="N22" s="484">
        <v>907</v>
      </c>
      <c r="O22" s="485">
        <v>1808</v>
      </c>
      <c r="P22" s="486">
        <v>36.4</v>
      </c>
      <c r="Q22" s="484">
        <v>34.1</v>
      </c>
      <c r="R22" s="485">
        <v>35.299999999999997</v>
      </c>
      <c r="S22" s="486">
        <v>901</v>
      </c>
      <c r="T22" s="484">
        <v>907</v>
      </c>
      <c r="U22" s="485">
        <v>1808</v>
      </c>
      <c r="V22" s="486">
        <v>19</v>
      </c>
      <c r="W22" s="484">
        <v>27</v>
      </c>
      <c r="X22" s="485">
        <v>24</v>
      </c>
      <c r="Y22" s="486">
        <v>21</v>
      </c>
      <c r="Z22" s="484">
        <v>37</v>
      </c>
      <c r="AA22" s="485">
        <v>58</v>
      </c>
      <c r="AB22" s="486">
        <v>19</v>
      </c>
      <c r="AC22" s="484">
        <v>30</v>
      </c>
      <c r="AD22" s="485">
        <v>26</v>
      </c>
      <c r="AE22" s="486">
        <v>21</v>
      </c>
      <c r="AF22" s="484">
        <v>37</v>
      </c>
      <c r="AG22" s="485">
        <v>58</v>
      </c>
      <c r="AH22" s="486">
        <v>27.1</v>
      </c>
      <c r="AI22" s="484">
        <v>27.2</v>
      </c>
      <c r="AJ22" s="485">
        <v>27.1</v>
      </c>
      <c r="AK22" s="486">
        <v>21</v>
      </c>
      <c r="AL22" s="484">
        <v>37</v>
      </c>
      <c r="AM22" s="485">
        <v>58</v>
      </c>
      <c r="AN22" s="486">
        <v>24</v>
      </c>
      <c r="AO22" s="484">
        <v>14</v>
      </c>
      <c r="AP22" s="485">
        <v>18</v>
      </c>
      <c r="AQ22" s="486">
        <v>33</v>
      </c>
      <c r="AR22" s="484">
        <v>56</v>
      </c>
      <c r="AS22" s="485">
        <v>89</v>
      </c>
      <c r="AT22" s="486">
        <v>27</v>
      </c>
      <c r="AU22" s="484">
        <v>14</v>
      </c>
      <c r="AV22" s="485">
        <v>19</v>
      </c>
      <c r="AW22" s="486">
        <v>33</v>
      </c>
      <c r="AX22" s="484">
        <v>56</v>
      </c>
      <c r="AY22" s="485">
        <v>89</v>
      </c>
      <c r="AZ22" s="486">
        <v>28.2</v>
      </c>
      <c r="BA22" s="484">
        <v>25.8</v>
      </c>
      <c r="BB22" s="485">
        <v>26.7</v>
      </c>
      <c r="BC22" s="486">
        <v>33</v>
      </c>
      <c r="BD22" s="484">
        <v>56</v>
      </c>
      <c r="BE22" s="485">
        <v>89</v>
      </c>
      <c r="BF22" s="486">
        <v>22</v>
      </c>
      <c r="BG22" s="484">
        <v>19</v>
      </c>
      <c r="BH22" s="485">
        <v>20</v>
      </c>
      <c r="BI22" s="486">
        <v>54</v>
      </c>
      <c r="BJ22" s="484">
        <v>93</v>
      </c>
      <c r="BK22" s="485">
        <v>147</v>
      </c>
      <c r="BL22" s="486">
        <v>24</v>
      </c>
      <c r="BM22" s="484">
        <v>20</v>
      </c>
      <c r="BN22" s="485">
        <v>22</v>
      </c>
      <c r="BO22" s="486">
        <v>54</v>
      </c>
      <c r="BP22" s="484">
        <v>93</v>
      </c>
      <c r="BQ22" s="485">
        <v>147</v>
      </c>
      <c r="BR22" s="486">
        <v>27.7</v>
      </c>
      <c r="BS22" s="484">
        <v>26.3</v>
      </c>
      <c r="BT22" s="485">
        <v>26.9</v>
      </c>
      <c r="BU22" s="486">
        <v>54</v>
      </c>
      <c r="BV22" s="484">
        <v>93</v>
      </c>
      <c r="BW22" s="485">
        <v>147</v>
      </c>
      <c r="BX22" s="486" t="s">
        <v>197</v>
      </c>
      <c r="BY22" s="484" t="s">
        <v>197</v>
      </c>
      <c r="BZ22" s="485" t="s">
        <v>197</v>
      </c>
      <c r="CA22" s="486">
        <v>4</v>
      </c>
      <c r="CB22" s="484">
        <v>21</v>
      </c>
      <c r="CC22" s="485">
        <v>25</v>
      </c>
      <c r="CD22" s="486" t="s">
        <v>197</v>
      </c>
      <c r="CE22" s="484" t="s">
        <v>197</v>
      </c>
      <c r="CF22" s="485" t="s">
        <v>197</v>
      </c>
      <c r="CG22" s="486">
        <v>4</v>
      </c>
      <c r="CH22" s="484">
        <v>21</v>
      </c>
      <c r="CI22" s="485">
        <v>25</v>
      </c>
      <c r="CJ22" s="486">
        <v>19.3</v>
      </c>
      <c r="CK22" s="484">
        <v>21.1</v>
      </c>
      <c r="CL22" s="485">
        <v>20.8</v>
      </c>
      <c r="CM22" s="486">
        <v>4</v>
      </c>
      <c r="CN22" s="484">
        <v>21</v>
      </c>
      <c r="CO22" s="485">
        <v>25</v>
      </c>
      <c r="CP22" s="486">
        <v>71</v>
      </c>
      <c r="CQ22" s="484">
        <v>55</v>
      </c>
      <c r="CR22" s="485">
        <v>63</v>
      </c>
      <c r="CS22" s="486">
        <v>966</v>
      </c>
      <c r="CT22" s="484">
        <v>1026</v>
      </c>
      <c r="CU22" s="485">
        <v>1992</v>
      </c>
      <c r="CV22" s="486">
        <v>72</v>
      </c>
      <c r="CW22" s="484">
        <v>58</v>
      </c>
      <c r="CX22" s="485">
        <v>65</v>
      </c>
      <c r="CY22" s="486">
        <v>966</v>
      </c>
      <c r="CZ22" s="484">
        <v>1026</v>
      </c>
      <c r="DA22" s="485">
        <v>1992</v>
      </c>
      <c r="DB22" s="486">
        <v>35.700000000000003</v>
      </c>
      <c r="DC22" s="484">
        <v>33.1</v>
      </c>
      <c r="DD22" s="485">
        <v>34.4</v>
      </c>
      <c r="DE22" s="486">
        <v>966</v>
      </c>
      <c r="DF22" s="484">
        <v>1026</v>
      </c>
      <c r="DG22" s="485">
        <v>1992</v>
      </c>
    </row>
    <row r="23" spans="1:111" x14ac:dyDescent="0.35">
      <c r="A23" t="s">
        <v>53</v>
      </c>
      <c r="B23" t="s">
        <v>298</v>
      </c>
      <c r="C23" t="s">
        <v>408</v>
      </c>
      <c r="D23" s="486">
        <v>73</v>
      </c>
      <c r="E23" s="484">
        <v>60</v>
      </c>
      <c r="F23" s="485">
        <v>66</v>
      </c>
      <c r="G23" s="486">
        <v>895</v>
      </c>
      <c r="H23" s="484">
        <v>930</v>
      </c>
      <c r="I23" s="485">
        <v>1825</v>
      </c>
      <c r="J23" s="486">
        <v>74</v>
      </c>
      <c r="K23" s="484">
        <v>63</v>
      </c>
      <c r="L23" s="485">
        <v>68</v>
      </c>
      <c r="M23" s="486">
        <v>895</v>
      </c>
      <c r="N23" s="484">
        <v>930</v>
      </c>
      <c r="O23" s="485">
        <v>1825</v>
      </c>
      <c r="P23" s="486">
        <v>35.9</v>
      </c>
      <c r="Q23" s="484">
        <v>34.4</v>
      </c>
      <c r="R23" s="485">
        <v>35.1</v>
      </c>
      <c r="S23" s="486">
        <v>895</v>
      </c>
      <c r="T23" s="484">
        <v>930</v>
      </c>
      <c r="U23" s="485">
        <v>1825</v>
      </c>
      <c r="V23" s="486" t="s">
        <v>197</v>
      </c>
      <c r="W23" s="484" t="s">
        <v>197</v>
      </c>
      <c r="X23" s="485">
        <v>14</v>
      </c>
      <c r="Y23" s="486">
        <v>20</v>
      </c>
      <c r="Z23" s="484">
        <v>37</v>
      </c>
      <c r="AA23" s="485">
        <v>57</v>
      </c>
      <c r="AB23" s="486" t="s">
        <v>197</v>
      </c>
      <c r="AC23" s="484" t="s">
        <v>197</v>
      </c>
      <c r="AD23" s="485">
        <v>16</v>
      </c>
      <c r="AE23" s="486">
        <v>20</v>
      </c>
      <c r="AF23" s="484">
        <v>37</v>
      </c>
      <c r="AG23" s="485">
        <v>57</v>
      </c>
      <c r="AH23" s="486">
        <v>27</v>
      </c>
      <c r="AI23" s="484">
        <v>27.8</v>
      </c>
      <c r="AJ23" s="485">
        <v>27.5</v>
      </c>
      <c r="AK23" s="486">
        <v>20</v>
      </c>
      <c r="AL23" s="484">
        <v>37</v>
      </c>
      <c r="AM23" s="485">
        <v>57</v>
      </c>
      <c r="AN23" s="486" t="s">
        <v>197</v>
      </c>
      <c r="AO23" s="484" t="s">
        <v>197</v>
      </c>
      <c r="AP23" s="485">
        <v>20</v>
      </c>
      <c r="AQ23" s="486">
        <v>19</v>
      </c>
      <c r="AR23" s="484">
        <v>41</v>
      </c>
      <c r="AS23" s="485">
        <v>60</v>
      </c>
      <c r="AT23" s="486" t="s">
        <v>197</v>
      </c>
      <c r="AU23" s="484" t="s">
        <v>197</v>
      </c>
      <c r="AV23" s="485">
        <v>20</v>
      </c>
      <c r="AW23" s="486">
        <v>19</v>
      </c>
      <c r="AX23" s="484">
        <v>41</v>
      </c>
      <c r="AY23" s="485">
        <v>60</v>
      </c>
      <c r="AZ23" s="486">
        <v>26.5</v>
      </c>
      <c r="BA23" s="484">
        <v>26.9</v>
      </c>
      <c r="BB23" s="485">
        <v>26.8</v>
      </c>
      <c r="BC23" s="486">
        <v>19</v>
      </c>
      <c r="BD23" s="484">
        <v>41</v>
      </c>
      <c r="BE23" s="485">
        <v>60</v>
      </c>
      <c r="BF23" s="486">
        <v>15</v>
      </c>
      <c r="BG23" s="484">
        <v>18</v>
      </c>
      <c r="BH23" s="485">
        <v>17</v>
      </c>
      <c r="BI23" s="486">
        <v>39</v>
      </c>
      <c r="BJ23" s="484">
        <v>78</v>
      </c>
      <c r="BK23" s="485">
        <v>117</v>
      </c>
      <c r="BL23" s="486">
        <v>15</v>
      </c>
      <c r="BM23" s="484">
        <v>19</v>
      </c>
      <c r="BN23" s="485">
        <v>18</v>
      </c>
      <c r="BO23" s="486">
        <v>39</v>
      </c>
      <c r="BP23" s="484">
        <v>78</v>
      </c>
      <c r="BQ23" s="485">
        <v>117</v>
      </c>
      <c r="BR23" s="486">
        <v>26.8</v>
      </c>
      <c r="BS23" s="484">
        <v>27.3</v>
      </c>
      <c r="BT23" s="485">
        <v>27.1</v>
      </c>
      <c r="BU23" s="486">
        <v>39</v>
      </c>
      <c r="BV23" s="484">
        <v>78</v>
      </c>
      <c r="BW23" s="485">
        <v>117</v>
      </c>
      <c r="BX23" s="486" t="s">
        <v>197</v>
      </c>
      <c r="BY23" s="484" t="s">
        <v>197</v>
      </c>
      <c r="BZ23" s="485" t="s">
        <v>197</v>
      </c>
      <c r="CA23" s="486">
        <v>4</v>
      </c>
      <c r="CB23" s="484">
        <v>13</v>
      </c>
      <c r="CC23" s="485">
        <v>17</v>
      </c>
      <c r="CD23" s="486" t="s">
        <v>197</v>
      </c>
      <c r="CE23" s="484" t="s">
        <v>197</v>
      </c>
      <c r="CF23" s="485" t="s">
        <v>197</v>
      </c>
      <c r="CG23" s="486">
        <v>4</v>
      </c>
      <c r="CH23" s="484">
        <v>13</v>
      </c>
      <c r="CI23" s="485">
        <v>17</v>
      </c>
      <c r="CJ23" s="486">
        <v>17</v>
      </c>
      <c r="CK23" s="484">
        <v>17.600000000000001</v>
      </c>
      <c r="CL23" s="485">
        <v>17.5</v>
      </c>
      <c r="CM23" s="486">
        <v>4</v>
      </c>
      <c r="CN23" s="484">
        <v>13</v>
      </c>
      <c r="CO23" s="485">
        <v>17</v>
      </c>
      <c r="CP23" s="486">
        <v>69</v>
      </c>
      <c r="CQ23" s="484">
        <v>56</v>
      </c>
      <c r="CR23" s="485">
        <v>63</v>
      </c>
      <c r="CS23" s="486">
        <v>953</v>
      </c>
      <c r="CT23" s="484">
        <v>1030</v>
      </c>
      <c r="CU23" s="485">
        <v>1983</v>
      </c>
      <c r="CV23" s="486">
        <v>71</v>
      </c>
      <c r="CW23" s="484">
        <v>58</v>
      </c>
      <c r="CX23" s="485">
        <v>64</v>
      </c>
      <c r="CY23" s="486">
        <v>953</v>
      </c>
      <c r="CZ23" s="484">
        <v>1030</v>
      </c>
      <c r="DA23" s="485">
        <v>1983</v>
      </c>
      <c r="DB23" s="486">
        <v>35.5</v>
      </c>
      <c r="DC23" s="484">
        <v>33.6</v>
      </c>
      <c r="DD23" s="485">
        <v>34.5</v>
      </c>
      <c r="DE23" s="486">
        <v>953</v>
      </c>
      <c r="DF23" s="484">
        <v>1030</v>
      </c>
      <c r="DG23" s="485">
        <v>1983</v>
      </c>
    </row>
    <row r="24" spans="1:111" x14ac:dyDescent="0.35">
      <c r="A24" t="s">
        <v>55</v>
      </c>
      <c r="B24" t="s">
        <v>300</v>
      </c>
      <c r="C24" t="s">
        <v>299</v>
      </c>
      <c r="D24" s="486">
        <v>63</v>
      </c>
      <c r="E24" s="484">
        <v>47</v>
      </c>
      <c r="F24" s="485">
        <v>55</v>
      </c>
      <c r="G24" s="486">
        <v>1438</v>
      </c>
      <c r="H24" s="484">
        <v>1362</v>
      </c>
      <c r="I24" s="485">
        <v>2800</v>
      </c>
      <c r="J24" s="486">
        <v>65</v>
      </c>
      <c r="K24" s="484">
        <v>51</v>
      </c>
      <c r="L24" s="485">
        <v>58</v>
      </c>
      <c r="M24" s="486">
        <v>1438</v>
      </c>
      <c r="N24" s="484">
        <v>1362</v>
      </c>
      <c r="O24" s="485">
        <v>2800</v>
      </c>
      <c r="P24" s="486">
        <v>34.799999999999997</v>
      </c>
      <c r="Q24" s="484">
        <v>32.799999999999997</v>
      </c>
      <c r="R24" s="485">
        <v>33.799999999999997</v>
      </c>
      <c r="S24" s="486">
        <v>1438</v>
      </c>
      <c r="T24" s="484">
        <v>1362</v>
      </c>
      <c r="U24" s="485">
        <v>2800</v>
      </c>
      <c r="V24" s="486">
        <v>30</v>
      </c>
      <c r="W24" s="484">
        <v>10</v>
      </c>
      <c r="X24" s="485">
        <v>18</v>
      </c>
      <c r="Y24" s="486">
        <v>107</v>
      </c>
      <c r="Z24" s="484">
        <v>158</v>
      </c>
      <c r="AA24" s="485">
        <v>265</v>
      </c>
      <c r="AB24" s="486">
        <v>30</v>
      </c>
      <c r="AC24" s="484">
        <v>10</v>
      </c>
      <c r="AD24" s="485">
        <v>18</v>
      </c>
      <c r="AE24" s="486">
        <v>107</v>
      </c>
      <c r="AF24" s="484">
        <v>158</v>
      </c>
      <c r="AG24" s="485">
        <v>265</v>
      </c>
      <c r="AH24" s="486">
        <v>28.3</v>
      </c>
      <c r="AI24" s="484">
        <v>25</v>
      </c>
      <c r="AJ24" s="485">
        <v>26.3</v>
      </c>
      <c r="AK24" s="486">
        <v>107</v>
      </c>
      <c r="AL24" s="484">
        <v>158</v>
      </c>
      <c r="AM24" s="485">
        <v>265</v>
      </c>
      <c r="AN24" s="486">
        <v>25</v>
      </c>
      <c r="AO24" s="484">
        <v>10</v>
      </c>
      <c r="AP24" s="485">
        <v>14</v>
      </c>
      <c r="AQ24" s="486">
        <v>44</v>
      </c>
      <c r="AR24" s="484">
        <v>136</v>
      </c>
      <c r="AS24" s="485">
        <v>180</v>
      </c>
      <c r="AT24" s="486">
        <v>27</v>
      </c>
      <c r="AU24" s="484">
        <v>11</v>
      </c>
      <c r="AV24" s="485">
        <v>15</v>
      </c>
      <c r="AW24" s="486">
        <v>44</v>
      </c>
      <c r="AX24" s="484">
        <v>136</v>
      </c>
      <c r="AY24" s="485">
        <v>180</v>
      </c>
      <c r="AZ24" s="486">
        <v>26.9</v>
      </c>
      <c r="BA24" s="484">
        <v>24.8</v>
      </c>
      <c r="BB24" s="485">
        <v>25.3</v>
      </c>
      <c r="BC24" s="486">
        <v>44</v>
      </c>
      <c r="BD24" s="484">
        <v>136</v>
      </c>
      <c r="BE24" s="485">
        <v>180</v>
      </c>
      <c r="BF24" s="486">
        <v>28</v>
      </c>
      <c r="BG24" s="484">
        <v>10</v>
      </c>
      <c r="BH24" s="485">
        <v>16</v>
      </c>
      <c r="BI24" s="486">
        <v>151</v>
      </c>
      <c r="BJ24" s="484">
        <v>294</v>
      </c>
      <c r="BK24" s="485">
        <v>445</v>
      </c>
      <c r="BL24" s="486">
        <v>29</v>
      </c>
      <c r="BM24" s="484">
        <v>11</v>
      </c>
      <c r="BN24" s="485">
        <v>17</v>
      </c>
      <c r="BO24" s="486">
        <v>151</v>
      </c>
      <c r="BP24" s="484">
        <v>294</v>
      </c>
      <c r="BQ24" s="485">
        <v>445</v>
      </c>
      <c r="BR24" s="486">
        <v>27.9</v>
      </c>
      <c r="BS24" s="484">
        <v>24.9</v>
      </c>
      <c r="BT24" s="485">
        <v>25.9</v>
      </c>
      <c r="BU24" s="486">
        <v>151</v>
      </c>
      <c r="BV24" s="484">
        <v>294</v>
      </c>
      <c r="BW24" s="485">
        <v>445</v>
      </c>
      <c r="BX24" s="486" t="s">
        <v>197</v>
      </c>
      <c r="BY24" s="484" t="s">
        <v>197</v>
      </c>
      <c r="BZ24" s="485" t="s">
        <v>197</v>
      </c>
      <c r="CA24" s="486">
        <v>11</v>
      </c>
      <c r="CB24" s="484">
        <v>20</v>
      </c>
      <c r="CC24" s="485">
        <v>31</v>
      </c>
      <c r="CD24" s="486" t="s">
        <v>197</v>
      </c>
      <c r="CE24" s="484" t="s">
        <v>197</v>
      </c>
      <c r="CF24" s="485" t="s">
        <v>197</v>
      </c>
      <c r="CG24" s="486">
        <v>11</v>
      </c>
      <c r="CH24" s="484">
        <v>20</v>
      </c>
      <c r="CI24" s="485">
        <v>31</v>
      </c>
      <c r="CJ24" s="486">
        <v>18.399999999999999</v>
      </c>
      <c r="CK24" s="484">
        <v>18.7</v>
      </c>
      <c r="CL24" s="485">
        <v>18.600000000000001</v>
      </c>
      <c r="CM24" s="486">
        <v>11</v>
      </c>
      <c r="CN24" s="484">
        <v>20</v>
      </c>
      <c r="CO24" s="485">
        <v>31</v>
      </c>
      <c r="CP24" s="486">
        <v>59</v>
      </c>
      <c r="CQ24" s="484">
        <v>40</v>
      </c>
      <c r="CR24" s="485">
        <v>49</v>
      </c>
      <c r="CS24" s="486">
        <v>1624</v>
      </c>
      <c r="CT24" s="484">
        <v>1707</v>
      </c>
      <c r="CU24" s="485">
        <v>3331</v>
      </c>
      <c r="CV24" s="486">
        <v>61</v>
      </c>
      <c r="CW24" s="484">
        <v>43</v>
      </c>
      <c r="CX24" s="485">
        <v>51</v>
      </c>
      <c r="CY24" s="486">
        <v>1624</v>
      </c>
      <c r="CZ24" s="484">
        <v>1707</v>
      </c>
      <c r="DA24" s="485">
        <v>3331</v>
      </c>
      <c r="DB24" s="486">
        <v>33.9</v>
      </c>
      <c r="DC24" s="484">
        <v>31.1</v>
      </c>
      <c r="DD24" s="485">
        <v>32.5</v>
      </c>
      <c r="DE24" s="486">
        <v>1624</v>
      </c>
      <c r="DF24" s="484">
        <v>1707</v>
      </c>
      <c r="DG24" s="485">
        <v>3331</v>
      </c>
    </row>
    <row r="25" spans="1:111" x14ac:dyDescent="0.35">
      <c r="A25" t="s">
        <v>57</v>
      </c>
      <c r="B25" t="s">
        <v>302</v>
      </c>
      <c r="C25" t="s">
        <v>299</v>
      </c>
      <c r="D25" s="486">
        <v>47</v>
      </c>
      <c r="E25" s="484">
        <v>34</v>
      </c>
      <c r="F25" s="485">
        <v>41</v>
      </c>
      <c r="G25" s="486">
        <v>1972</v>
      </c>
      <c r="H25" s="484">
        <v>1871</v>
      </c>
      <c r="I25" s="485">
        <v>3843</v>
      </c>
      <c r="J25" s="486">
        <v>53</v>
      </c>
      <c r="K25" s="484">
        <v>40</v>
      </c>
      <c r="L25" s="485">
        <v>47</v>
      </c>
      <c r="M25" s="486">
        <v>1972</v>
      </c>
      <c r="N25" s="484">
        <v>1871</v>
      </c>
      <c r="O25" s="485">
        <v>3843</v>
      </c>
      <c r="P25" s="486">
        <v>31.7</v>
      </c>
      <c r="Q25" s="484">
        <v>29.9</v>
      </c>
      <c r="R25" s="485">
        <v>30.8</v>
      </c>
      <c r="S25" s="486">
        <v>1972</v>
      </c>
      <c r="T25" s="484">
        <v>1871</v>
      </c>
      <c r="U25" s="485">
        <v>3843</v>
      </c>
      <c r="V25" s="486" t="s">
        <v>197</v>
      </c>
      <c r="W25" s="484" t="s">
        <v>197</v>
      </c>
      <c r="X25" s="485">
        <v>8</v>
      </c>
      <c r="Y25" s="486">
        <v>63</v>
      </c>
      <c r="Z25" s="484">
        <v>163</v>
      </c>
      <c r="AA25" s="485">
        <v>226</v>
      </c>
      <c r="AB25" s="486">
        <v>14</v>
      </c>
      <c r="AC25" s="484">
        <v>7</v>
      </c>
      <c r="AD25" s="485">
        <v>9</v>
      </c>
      <c r="AE25" s="486">
        <v>63</v>
      </c>
      <c r="AF25" s="484">
        <v>163</v>
      </c>
      <c r="AG25" s="485">
        <v>226</v>
      </c>
      <c r="AH25" s="486">
        <v>25</v>
      </c>
      <c r="AI25" s="484">
        <v>23.9</v>
      </c>
      <c r="AJ25" s="485">
        <v>24.2</v>
      </c>
      <c r="AK25" s="486">
        <v>63</v>
      </c>
      <c r="AL25" s="484">
        <v>163</v>
      </c>
      <c r="AM25" s="485">
        <v>226</v>
      </c>
      <c r="AN25" s="486" t="s">
        <v>197</v>
      </c>
      <c r="AO25" s="484" t="s">
        <v>197</v>
      </c>
      <c r="AP25" s="485">
        <v>8</v>
      </c>
      <c r="AQ25" s="486">
        <v>64</v>
      </c>
      <c r="AR25" s="484">
        <v>171</v>
      </c>
      <c r="AS25" s="485">
        <v>235</v>
      </c>
      <c r="AT25" s="486">
        <v>8</v>
      </c>
      <c r="AU25" s="484">
        <v>10</v>
      </c>
      <c r="AV25" s="485">
        <v>9</v>
      </c>
      <c r="AW25" s="486">
        <v>64</v>
      </c>
      <c r="AX25" s="484">
        <v>171</v>
      </c>
      <c r="AY25" s="485">
        <v>235</v>
      </c>
      <c r="AZ25" s="486">
        <v>23</v>
      </c>
      <c r="BA25" s="484">
        <v>22.3</v>
      </c>
      <c r="BB25" s="485">
        <v>22.5</v>
      </c>
      <c r="BC25" s="486">
        <v>64</v>
      </c>
      <c r="BD25" s="484">
        <v>171</v>
      </c>
      <c r="BE25" s="485">
        <v>235</v>
      </c>
      <c r="BF25" s="486">
        <v>9</v>
      </c>
      <c r="BG25" s="484">
        <v>8</v>
      </c>
      <c r="BH25" s="485">
        <v>8</v>
      </c>
      <c r="BI25" s="486">
        <v>127</v>
      </c>
      <c r="BJ25" s="484">
        <v>334</v>
      </c>
      <c r="BK25" s="485">
        <v>461</v>
      </c>
      <c r="BL25" s="486">
        <v>11</v>
      </c>
      <c r="BM25" s="484">
        <v>9</v>
      </c>
      <c r="BN25" s="485">
        <v>9</v>
      </c>
      <c r="BO25" s="486">
        <v>127</v>
      </c>
      <c r="BP25" s="484">
        <v>334</v>
      </c>
      <c r="BQ25" s="485">
        <v>461</v>
      </c>
      <c r="BR25" s="486">
        <v>24</v>
      </c>
      <c r="BS25" s="484">
        <v>23.1</v>
      </c>
      <c r="BT25" s="485">
        <v>23.3</v>
      </c>
      <c r="BU25" s="486">
        <v>127</v>
      </c>
      <c r="BV25" s="484">
        <v>334</v>
      </c>
      <c r="BW25" s="485">
        <v>461</v>
      </c>
      <c r="BX25" s="486" t="s">
        <v>197</v>
      </c>
      <c r="BY25" s="484" t="s">
        <v>197</v>
      </c>
      <c r="BZ25" s="485" t="s">
        <v>197</v>
      </c>
      <c r="CA25" s="486">
        <v>12</v>
      </c>
      <c r="CB25" s="484">
        <v>35</v>
      </c>
      <c r="CC25" s="485">
        <v>47</v>
      </c>
      <c r="CD25" s="486" t="s">
        <v>197</v>
      </c>
      <c r="CE25" s="484" t="s">
        <v>197</v>
      </c>
      <c r="CF25" s="485" t="s">
        <v>197</v>
      </c>
      <c r="CG25" s="486">
        <v>12</v>
      </c>
      <c r="CH25" s="484">
        <v>35</v>
      </c>
      <c r="CI25" s="485">
        <v>47</v>
      </c>
      <c r="CJ25" s="486">
        <v>17.2</v>
      </c>
      <c r="CK25" s="484">
        <v>18.399999999999999</v>
      </c>
      <c r="CL25" s="485">
        <v>18.100000000000001</v>
      </c>
      <c r="CM25" s="486">
        <v>12</v>
      </c>
      <c r="CN25" s="484">
        <v>35</v>
      </c>
      <c r="CO25" s="485">
        <v>47</v>
      </c>
      <c r="CP25" s="486">
        <v>44</v>
      </c>
      <c r="CQ25" s="484">
        <v>28</v>
      </c>
      <c r="CR25" s="485">
        <v>36</v>
      </c>
      <c r="CS25" s="486">
        <v>2204</v>
      </c>
      <c r="CT25" s="484">
        <v>2338</v>
      </c>
      <c r="CU25" s="485">
        <v>4542</v>
      </c>
      <c r="CV25" s="486">
        <v>49</v>
      </c>
      <c r="CW25" s="484">
        <v>34</v>
      </c>
      <c r="CX25" s="485">
        <v>41</v>
      </c>
      <c r="CY25" s="486">
        <v>2204</v>
      </c>
      <c r="CZ25" s="484">
        <v>2338</v>
      </c>
      <c r="DA25" s="485">
        <v>4542</v>
      </c>
      <c r="DB25" s="486">
        <v>31</v>
      </c>
      <c r="DC25" s="484">
        <v>28.5</v>
      </c>
      <c r="DD25" s="485">
        <v>29.7</v>
      </c>
      <c r="DE25" s="486">
        <v>2204</v>
      </c>
      <c r="DF25" s="484">
        <v>2338</v>
      </c>
      <c r="DG25" s="485">
        <v>4542</v>
      </c>
    </row>
    <row r="26" spans="1:111" x14ac:dyDescent="0.35">
      <c r="A26" t="s">
        <v>63</v>
      </c>
      <c r="B26" t="s">
        <v>308</v>
      </c>
      <c r="C26" t="s">
        <v>299</v>
      </c>
      <c r="D26" s="486">
        <v>69</v>
      </c>
      <c r="E26" s="484">
        <v>57</v>
      </c>
      <c r="F26" s="485">
        <v>64</v>
      </c>
      <c r="G26" s="486">
        <v>196</v>
      </c>
      <c r="H26" s="484">
        <v>168</v>
      </c>
      <c r="I26" s="485">
        <v>364</v>
      </c>
      <c r="J26" s="486">
        <v>70</v>
      </c>
      <c r="K26" s="484">
        <v>57</v>
      </c>
      <c r="L26" s="485">
        <v>64</v>
      </c>
      <c r="M26" s="486">
        <v>196</v>
      </c>
      <c r="N26" s="484">
        <v>168</v>
      </c>
      <c r="O26" s="485">
        <v>364</v>
      </c>
      <c r="P26" s="486">
        <v>38.6</v>
      </c>
      <c r="Q26" s="484">
        <v>36.6</v>
      </c>
      <c r="R26" s="485">
        <v>37.6</v>
      </c>
      <c r="S26" s="486">
        <v>196</v>
      </c>
      <c r="T26" s="484">
        <v>168</v>
      </c>
      <c r="U26" s="485">
        <v>364</v>
      </c>
      <c r="V26" s="486" t="s">
        <v>197</v>
      </c>
      <c r="W26" s="484" t="s">
        <v>197</v>
      </c>
      <c r="X26" s="485" t="s">
        <v>197</v>
      </c>
      <c r="Y26" s="486" t="s">
        <v>197</v>
      </c>
      <c r="Z26" s="484" t="s">
        <v>197</v>
      </c>
      <c r="AA26" s="485">
        <v>5</v>
      </c>
      <c r="AB26" s="486" t="s">
        <v>197</v>
      </c>
      <c r="AC26" s="484" t="s">
        <v>197</v>
      </c>
      <c r="AD26" s="485" t="s">
        <v>197</v>
      </c>
      <c r="AE26" s="486" t="s">
        <v>197</v>
      </c>
      <c r="AF26" s="484" t="s">
        <v>197</v>
      </c>
      <c r="AG26" s="485">
        <v>5</v>
      </c>
      <c r="AH26" s="486">
        <v>30.5</v>
      </c>
      <c r="AI26" s="484">
        <v>31.7</v>
      </c>
      <c r="AJ26" s="485">
        <v>31.2</v>
      </c>
      <c r="AK26" s="486" t="s">
        <v>197</v>
      </c>
      <c r="AL26" s="484" t="s">
        <v>197</v>
      </c>
      <c r="AM26" s="485">
        <v>5</v>
      </c>
      <c r="AN26" s="486" t="s">
        <v>197</v>
      </c>
      <c r="AO26" s="484" t="s">
        <v>197</v>
      </c>
      <c r="AP26" s="485" t="s">
        <v>197</v>
      </c>
      <c r="AQ26" s="486" t="s">
        <v>197</v>
      </c>
      <c r="AR26" s="484" t="s">
        <v>197</v>
      </c>
      <c r="AS26" s="485">
        <v>11</v>
      </c>
      <c r="AT26" s="486" t="s">
        <v>197</v>
      </c>
      <c r="AU26" s="484" t="s">
        <v>197</v>
      </c>
      <c r="AV26" s="485" t="s">
        <v>197</v>
      </c>
      <c r="AW26" s="486" t="s">
        <v>197</v>
      </c>
      <c r="AX26" s="484" t="s">
        <v>197</v>
      </c>
      <c r="AY26" s="485">
        <v>11</v>
      </c>
      <c r="AZ26" s="486">
        <v>22</v>
      </c>
      <c r="BA26" s="484">
        <v>24.9</v>
      </c>
      <c r="BB26" s="485">
        <v>24.1</v>
      </c>
      <c r="BC26" s="486" t="s">
        <v>197</v>
      </c>
      <c r="BD26" s="484" t="s">
        <v>197</v>
      </c>
      <c r="BE26" s="485">
        <v>11</v>
      </c>
      <c r="BF26" s="486" t="s">
        <v>197</v>
      </c>
      <c r="BG26" s="484" t="s">
        <v>197</v>
      </c>
      <c r="BH26" s="485" t="s">
        <v>197</v>
      </c>
      <c r="BI26" s="486">
        <v>5</v>
      </c>
      <c r="BJ26" s="484">
        <v>11</v>
      </c>
      <c r="BK26" s="485">
        <v>16</v>
      </c>
      <c r="BL26" s="486" t="s">
        <v>197</v>
      </c>
      <c r="BM26" s="484" t="s">
        <v>197</v>
      </c>
      <c r="BN26" s="485" t="s">
        <v>197</v>
      </c>
      <c r="BO26" s="486">
        <v>5</v>
      </c>
      <c r="BP26" s="484">
        <v>11</v>
      </c>
      <c r="BQ26" s="485">
        <v>16</v>
      </c>
      <c r="BR26" s="486">
        <v>25.4</v>
      </c>
      <c r="BS26" s="484">
        <v>26.7</v>
      </c>
      <c r="BT26" s="485">
        <v>26.3</v>
      </c>
      <c r="BU26" s="486">
        <v>5</v>
      </c>
      <c r="BV26" s="484">
        <v>11</v>
      </c>
      <c r="BW26" s="485">
        <v>16</v>
      </c>
      <c r="BX26" s="486" t="s">
        <v>191</v>
      </c>
      <c r="BY26" s="484" t="s">
        <v>197</v>
      </c>
      <c r="BZ26" s="485" t="s">
        <v>197</v>
      </c>
      <c r="CA26" s="486">
        <v>0</v>
      </c>
      <c r="CB26" s="484" t="s">
        <v>197</v>
      </c>
      <c r="CC26" s="485" t="s">
        <v>197</v>
      </c>
      <c r="CD26" s="486" t="s">
        <v>191</v>
      </c>
      <c r="CE26" s="484" t="s">
        <v>197</v>
      </c>
      <c r="CF26" s="485" t="s">
        <v>197</v>
      </c>
      <c r="CG26" s="486">
        <v>0</v>
      </c>
      <c r="CH26" s="484" t="s">
        <v>197</v>
      </c>
      <c r="CI26" s="485" t="s">
        <v>197</v>
      </c>
      <c r="CJ26" s="486" t="s">
        <v>191</v>
      </c>
      <c r="CK26" s="484">
        <v>22</v>
      </c>
      <c r="CL26" s="485">
        <v>22</v>
      </c>
      <c r="CM26" s="486">
        <v>0</v>
      </c>
      <c r="CN26" s="484" t="s">
        <v>197</v>
      </c>
      <c r="CO26" s="485" t="s">
        <v>197</v>
      </c>
      <c r="CP26" s="486">
        <v>67</v>
      </c>
      <c r="CQ26" s="484">
        <v>55</v>
      </c>
      <c r="CR26" s="485">
        <v>61</v>
      </c>
      <c r="CS26" s="486">
        <v>203</v>
      </c>
      <c r="CT26" s="484">
        <v>184</v>
      </c>
      <c r="CU26" s="485">
        <v>387</v>
      </c>
      <c r="CV26" s="486">
        <v>68</v>
      </c>
      <c r="CW26" s="484">
        <v>55</v>
      </c>
      <c r="CX26" s="485">
        <v>62</v>
      </c>
      <c r="CY26" s="486">
        <v>203</v>
      </c>
      <c r="CZ26" s="484">
        <v>184</v>
      </c>
      <c r="DA26" s="485">
        <v>387</v>
      </c>
      <c r="DB26" s="486">
        <v>38.200000000000003</v>
      </c>
      <c r="DC26" s="484">
        <v>35.9</v>
      </c>
      <c r="DD26" s="485">
        <v>37.1</v>
      </c>
      <c r="DE26" s="486">
        <v>203</v>
      </c>
      <c r="DF26" s="484">
        <v>184</v>
      </c>
      <c r="DG26" s="485">
        <v>387</v>
      </c>
    </row>
    <row r="27" spans="1:111" x14ac:dyDescent="0.35">
      <c r="A27" t="s">
        <v>61</v>
      </c>
      <c r="B27" t="s">
        <v>306</v>
      </c>
      <c r="C27" t="s">
        <v>299</v>
      </c>
      <c r="D27" s="486">
        <v>56</v>
      </c>
      <c r="E27" s="484">
        <v>39</v>
      </c>
      <c r="F27" s="485">
        <v>48</v>
      </c>
      <c r="G27" s="486">
        <v>1618</v>
      </c>
      <c r="H27" s="484">
        <v>1597</v>
      </c>
      <c r="I27" s="485">
        <v>3215</v>
      </c>
      <c r="J27" s="486">
        <v>59</v>
      </c>
      <c r="K27" s="484">
        <v>44</v>
      </c>
      <c r="L27" s="485">
        <v>51</v>
      </c>
      <c r="M27" s="486">
        <v>1618</v>
      </c>
      <c r="N27" s="484">
        <v>1597</v>
      </c>
      <c r="O27" s="485">
        <v>3215</v>
      </c>
      <c r="P27" s="486">
        <v>33.5</v>
      </c>
      <c r="Q27" s="484">
        <v>31</v>
      </c>
      <c r="R27" s="485">
        <v>32.299999999999997</v>
      </c>
      <c r="S27" s="486">
        <v>1618</v>
      </c>
      <c r="T27" s="484">
        <v>1597</v>
      </c>
      <c r="U27" s="485">
        <v>3215</v>
      </c>
      <c r="V27" s="486">
        <v>24</v>
      </c>
      <c r="W27" s="484">
        <v>12</v>
      </c>
      <c r="X27" s="485">
        <v>16</v>
      </c>
      <c r="Y27" s="486">
        <v>75</v>
      </c>
      <c r="Z27" s="484">
        <v>155</v>
      </c>
      <c r="AA27" s="485">
        <v>230</v>
      </c>
      <c r="AB27" s="486">
        <v>25</v>
      </c>
      <c r="AC27" s="484">
        <v>15</v>
      </c>
      <c r="AD27" s="485">
        <v>18</v>
      </c>
      <c r="AE27" s="486">
        <v>75</v>
      </c>
      <c r="AF27" s="484">
        <v>155</v>
      </c>
      <c r="AG27" s="485">
        <v>230</v>
      </c>
      <c r="AH27" s="486">
        <v>27.7</v>
      </c>
      <c r="AI27" s="484">
        <v>25.7</v>
      </c>
      <c r="AJ27" s="485">
        <v>26.3</v>
      </c>
      <c r="AK27" s="486">
        <v>75</v>
      </c>
      <c r="AL27" s="484">
        <v>155</v>
      </c>
      <c r="AM27" s="485">
        <v>230</v>
      </c>
      <c r="AN27" s="486">
        <v>15</v>
      </c>
      <c r="AO27" s="484">
        <v>7</v>
      </c>
      <c r="AP27" s="485">
        <v>9</v>
      </c>
      <c r="AQ27" s="486">
        <v>34</v>
      </c>
      <c r="AR27" s="484">
        <v>111</v>
      </c>
      <c r="AS27" s="485">
        <v>145</v>
      </c>
      <c r="AT27" s="486">
        <v>15</v>
      </c>
      <c r="AU27" s="484">
        <v>8</v>
      </c>
      <c r="AV27" s="485">
        <v>10</v>
      </c>
      <c r="AW27" s="486">
        <v>34</v>
      </c>
      <c r="AX27" s="484">
        <v>111</v>
      </c>
      <c r="AY27" s="485">
        <v>145</v>
      </c>
      <c r="AZ27" s="486">
        <v>23.9</v>
      </c>
      <c r="BA27" s="484">
        <v>22.3</v>
      </c>
      <c r="BB27" s="485">
        <v>22.7</v>
      </c>
      <c r="BC27" s="486">
        <v>34</v>
      </c>
      <c r="BD27" s="484">
        <v>111</v>
      </c>
      <c r="BE27" s="485">
        <v>145</v>
      </c>
      <c r="BF27" s="486">
        <v>21</v>
      </c>
      <c r="BG27" s="484">
        <v>10</v>
      </c>
      <c r="BH27" s="485">
        <v>13</v>
      </c>
      <c r="BI27" s="486">
        <v>109</v>
      </c>
      <c r="BJ27" s="484">
        <v>266</v>
      </c>
      <c r="BK27" s="485">
        <v>375</v>
      </c>
      <c r="BL27" s="486">
        <v>22</v>
      </c>
      <c r="BM27" s="484">
        <v>12</v>
      </c>
      <c r="BN27" s="485">
        <v>15</v>
      </c>
      <c r="BO27" s="486">
        <v>109</v>
      </c>
      <c r="BP27" s="484">
        <v>266</v>
      </c>
      <c r="BQ27" s="485">
        <v>375</v>
      </c>
      <c r="BR27" s="486">
        <v>26.5</v>
      </c>
      <c r="BS27" s="484">
        <v>24.3</v>
      </c>
      <c r="BT27" s="485">
        <v>24.9</v>
      </c>
      <c r="BU27" s="486">
        <v>109</v>
      </c>
      <c r="BV27" s="484">
        <v>266</v>
      </c>
      <c r="BW27" s="485">
        <v>375</v>
      </c>
      <c r="BX27" s="486" t="s">
        <v>197</v>
      </c>
      <c r="BY27" s="484" t="s">
        <v>197</v>
      </c>
      <c r="BZ27" s="485" t="s">
        <v>197</v>
      </c>
      <c r="CA27" s="486">
        <v>4</v>
      </c>
      <c r="CB27" s="484">
        <v>5</v>
      </c>
      <c r="CC27" s="485">
        <v>9</v>
      </c>
      <c r="CD27" s="486" t="s">
        <v>197</v>
      </c>
      <c r="CE27" s="484" t="s">
        <v>197</v>
      </c>
      <c r="CF27" s="485" t="s">
        <v>197</v>
      </c>
      <c r="CG27" s="486">
        <v>4</v>
      </c>
      <c r="CH27" s="484">
        <v>5</v>
      </c>
      <c r="CI27" s="485">
        <v>9</v>
      </c>
      <c r="CJ27" s="486">
        <v>18</v>
      </c>
      <c r="CK27" s="484">
        <v>22</v>
      </c>
      <c r="CL27" s="485">
        <v>20.2</v>
      </c>
      <c r="CM27" s="486">
        <v>4</v>
      </c>
      <c r="CN27" s="484">
        <v>5</v>
      </c>
      <c r="CO27" s="485">
        <v>9</v>
      </c>
      <c r="CP27" s="486">
        <v>53</v>
      </c>
      <c r="CQ27" s="484">
        <v>34</v>
      </c>
      <c r="CR27" s="485">
        <v>43</v>
      </c>
      <c r="CS27" s="486">
        <v>1794</v>
      </c>
      <c r="CT27" s="484">
        <v>1942</v>
      </c>
      <c r="CU27" s="485">
        <v>3736</v>
      </c>
      <c r="CV27" s="486">
        <v>55</v>
      </c>
      <c r="CW27" s="484">
        <v>39</v>
      </c>
      <c r="CX27" s="485">
        <v>46</v>
      </c>
      <c r="CY27" s="486">
        <v>1794</v>
      </c>
      <c r="CZ27" s="484">
        <v>1942</v>
      </c>
      <c r="DA27" s="485">
        <v>3736</v>
      </c>
      <c r="DB27" s="486">
        <v>32.799999999999997</v>
      </c>
      <c r="DC27" s="484">
        <v>29.9</v>
      </c>
      <c r="DD27" s="485">
        <v>31.3</v>
      </c>
      <c r="DE27" s="486">
        <v>1794</v>
      </c>
      <c r="DF27" s="484">
        <v>1942</v>
      </c>
      <c r="DG27" s="485">
        <v>3736</v>
      </c>
    </row>
    <row r="28" spans="1:111" x14ac:dyDescent="0.35">
      <c r="A28" t="s">
        <v>68</v>
      </c>
      <c r="B28" t="s">
        <v>313</v>
      </c>
      <c r="C28" t="s">
        <v>309</v>
      </c>
      <c r="D28" s="486">
        <v>71</v>
      </c>
      <c r="E28" s="484">
        <v>54</v>
      </c>
      <c r="F28" s="485">
        <v>62</v>
      </c>
      <c r="G28" s="486">
        <v>800</v>
      </c>
      <c r="H28" s="484">
        <v>869</v>
      </c>
      <c r="I28" s="485">
        <v>1669</v>
      </c>
      <c r="J28" s="486">
        <v>72</v>
      </c>
      <c r="K28" s="484">
        <v>56</v>
      </c>
      <c r="L28" s="485">
        <v>64</v>
      </c>
      <c r="M28" s="486">
        <v>800</v>
      </c>
      <c r="N28" s="484">
        <v>869</v>
      </c>
      <c r="O28" s="485">
        <v>1669</v>
      </c>
      <c r="P28" s="486">
        <v>35.6</v>
      </c>
      <c r="Q28" s="484">
        <v>33.4</v>
      </c>
      <c r="R28" s="485">
        <v>34.4</v>
      </c>
      <c r="S28" s="486">
        <v>800</v>
      </c>
      <c r="T28" s="484">
        <v>869</v>
      </c>
      <c r="U28" s="485">
        <v>1669</v>
      </c>
      <c r="V28" s="486">
        <v>43</v>
      </c>
      <c r="W28" s="484">
        <v>16</v>
      </c>
      <c r="X28" s="485">
        <v>26</v>
      </c>
      <c r="Y28" s="486">
        <v>21</v>
      </c>
      <c r="Z28" s="484">
        <v>37</v>
      </c>
      <c r="AA28" s="485">
        <v>58</v>
      </c>
      <c r="AB28" s="486">
        <v>43</v>
      </c>
      <c r="AC28" s="484">
        <v>16</v>
      </c>
      <c r="AD28" s="485">
        <v>26</v>
      </c>
      <c r="AE28" s="486">
        <v>21</v>
      </c>
      <c r="AF28" s="484">
        <v>37</v>
      </c>
      <c r="AG28" s="485">
        <v>58</v>
      </c>
      <c r="AH28" s="486">
        <v>29.8</v>
      </c>
      <c r="AI28" s="484">
        <v>27</v>
      </c>
      <c r="AJ28" s="485">
        <v>28</v>
      </c>
      <c r="AK28" s="486">
        <v>21</v>
      </c>
      <c r="AL28" s="484">
        <v>37</v>
      </c>
      <c r="AM28" s="485">
        <v>58</v>
      </c>
      <c r="AN28" s="486">
        <v>17</v>
      </c>
      <c r="AO28" s="484">
        <v>17</v>
      </c>
      <c r="AP28" s="485">
        <v>17</v>
      </c>
      <c r="AQ28" s="486">
        <v>24</v>
      </c>
      <c r="AR28" s="484">
        <v>46</v>
      </c>
      <c r="AS28" s="485">
        <v>70</v>
      </c>
      <c r="AT28" s="486">
        <v>17</v>
      </c>
      <c r="AU28" s="484">
        <v>17</v>
      </c>
      <c r="AV28" s="485">
        <v>17</v>
      </c>
      <c r="AW28" s="486">
        <v>24</v>
      </c>
      <c r="AX28" s="484">
        <v>46</v>
      </c>
      <c r="AY28" s="485">
        <v>70</v>
      </c>
      <c r="AZ28" s="486">
        <v>27.2</v>
      </c>
      <c r="BA28" s="484">
        <v>25.9</v>
      </c>
      <c r="BB28" s="485">
        <v>26.3</v>
      </c>
      <c r="BC28" s="486">
        <v>24</v>
      </c>
      <c r="BD28" s="484">
        <v>46</v>
      </c>
      <c r="BE28" s="485">
        <v>70</v>
      </c>
      <c r="BF28" s="486">
        <v>29</v>
      </c>
      <c r="BG28" s="484">
        <v>17</v>
      </c>
      <c r="BH28" s="485">
        <v>21</v>
      </c>
      <c r="BI28" s="486">
        <v>45</v>
      </c>
      <c r="BJ28" s="484">
        <v>83</v>
      </c>
      <c r="BK28" s="485">
        <v>128</v>
      </c>
      <c r="BL28" s="486">
        <v>29</v>
      </c>
      <c r="BM28" s="484">
        <v>17</v>
      </c>
      <c r="BN28" s="485">
        <v>21</v>
      </c>
      <c r="BO28" s="486">
        <v>45</v>
      </c>
      <c r="BP28" s="484">
        <v>83</v>
      </c>
      <c r="BQ28" s="485">
        <v>128</v>
      </c>
      <c r="BR28" s="486">
        <v>28.4</v>
      </c>
      <c r="BS28" s="484">
        <v>26.4</v>
      </c>
      <c r="BT28" s="485">
        <v>27.1</v>
      </c>
      <c r="BU28" s="486">
        <v>45</v>
      </c>
      <c r="BV28" s="484">
        <v>83</v>
      </c>
      <c r="BW28" s="485">
        <v>128</v>
      </c>
      <c r="BX28" s="486" t="s">
        <v>197</v>
      </c>
      <c r="BY28" s="484" t="s">
        <v>197</v>
      </c>
      <c r="BZ28" s="485" t="s">
        <v>197</v>
      </c>
      <c r="CA28" s="486">
        <v>4</v>
      </c>
      <c r="CB28" s="484">
        <v>14</v>
      </c>
      <c r="CC28" s="485">
        <v>18</v>
      </c>
      <c r="CD28" s="486" t="s">
        <v>197</v>
      </c>
      <c r="CE28" s="484" t="s">
        <v>197</v>
      </c>
      <c r="CF28" s="485" t="s">
        <v>197</v>
      </c>
      <c r="CG28" s="486">
        <v>4</v>
      </c>
      <c r="CH28" s="484">
        <v>14</v>
      </c>
      <c r="CI28" s="485">
        <v>18</v>
      </c>
      <c r="CJ28" s="486">
        <v>20.3</v>
      </c>
      <c r="CK28" s="484">
        <v>20.3</v>
      </c>
      <c r="CL28" s="485">
        <v>20.3</v>
      </c>
      <c r="CM28" s="486">
        <v>4</v>
      </c>
      <c r="CN28" s="484">
        <v>14</v>
      </c>
      <c r="CO28" s="485">
        <v>18</v>
      </c>
      <c r="CP28" s="486">
        <v>68</v>
      </c>
      <c r="CQ28" s="484">
        <v>50</v>
      </c>
      <c r="CR28" s="485">
        <v>59</v>
      </c>
      <c r="CS28" s="486">
        <v>863</v>
      </c>
      <c r="CT28" s="484">
        <v>988</v>
      </c>
      <c r="CU28" s="485">
        <v>1851</v>
      </c>
      <c r="CV28" s="486">
        <v>69</v>
      </c>
      <c r="CW28" s="484">
        <v>52</v>
      </c>
      <c r="CX28" s="485">
        <v>60</v>
      </c>
      <c r="CY28" s="486">
        <v>863</v>
      </c>
      <c r="CZ28" s="484">
        <v>988</v>
      </c>
      <c r="DA28" s="485">
        <v>1851</v>
      </c>
      <c r="DB28" s="486">
        <v>35.200000000000003</v>
      </c>
      <c r="DC28" s="484">
        <v>32.700000000000003</v>
      </c>
      <c r="DD28" s="485">
        <v>33.799999999999997</v>
      </c>
      <c r="DE28" s="486">
        <v>863</v>
      </c>
      <c r="DF28" s="484">
        <v>988</v>
      </c>
      <c r="DG28" s="485">
        <v>1851</v>
      </c>
    </row>
    <row r="29" spans="1:111" x14ac:dyDescent="0.35">
      <c r="A29" t="s">
        <v>74</v>
      </c>
      <c r="B29" t="s">
        <v>319</v>
      </c>
      <c r="C29" t="s">
        <v>309</v>
      </c>
      <c r="D29" s="486">
        <v>68</v>
      </c>
      <c r="E29" s="484">
        <v>51</v>
      </c>
      <c r="F29" s="485">
        <v>59</v>
      </c>
      <c r="G29" s="486">
        <v>965</v>
      </c>
      <c r="H29" s="484">
        <v>1044</v>
      </c>
      <c r="I29" s="485">
        <v>2009</v>
      </c>
      <c r="J29" s="486">
        <v>71</v>
      </c>
      <c r="K29" s="484">
        <v>55</v>
      </c>
      <c r="L29" s="485">
        <v>62</v>
      </c>
      <c r="M29" s="486">
        <v>965</v>
      </c>
      <c r="N29" s="484">
        <v>1044</v>
      </c>
      <c r="O29" s="485">
        <v>2009</v>
      </c>
      <c r="P29" s="486">
        <v>34.9</v>
      </c>
      <c r="Q29" s="484">
        <v>32.4</v>
      </c>
      <c r="R29" s="485">
        <v>33.6</v>
      </c>
      <c r="S29" s="486">
        <v>965</v>
      </c>
      <c r="T29" s="484">
        <v>1044</v>
      </c>
      <c r="U29" s="485">
        <v>2009</v>
      </c>
      <c r="V29" s="486" t="s">
        <v>197</v>
      </c>
      <c r="W29" s="484" t="s">
        <v>197</v>
      </c>
      <c r="X29" s="485">
        <v>31</v>
      </c>
      <c r="Y29" s="486">
        <v>20</v>
      </c>
      <c r="Z29" s="484">
        <v>41</v>
      </c>
      <c r="AA29" s="485">
        <v>61</v>
      </c>
      <c r="AB29" s="486">
        <v>25</v>
      </c>
      <c r="AC29" s="484">
        <v>37</v>
      </c>
      <c r="AD29" s="485">
        <v>33</v>
      </c>
      <c r="AE29" s="486">
        <v>20</v>
      </c>
      <c r="AF29" s="484">
        <v>41</v>
      </c>
      <c r="AG29" s="485">
        <v>61</v>
      </c>
      <c r="AH29" s="486">
        <v>27.1</v>
      </c>
      <c r="AI29" s="484">
        <v>28.5</v>
      </c>
      <c r="AJ29" s="485">
        <v>28.1</v>
      </c>
      <c r="AK29" s="486">
        <v>20</v>
      </c>
      <c r="AL29" s="484">
        <v>41</v>
      </c>
      <c r="AM29" s="485">
        <v>61</v>
      </c>
      <c r="AN29" s="486" t="s">
        <v>197</v>
      </c>
      <c r="AO29" s="484" t="s">
        <v>197</v>
      </c>
      <c r="AP29" s="485">
        <v>8</v>
      </c>
      <c r="AQ29" s="486">
        <v>17</v>
      </c>
      <c r="AR29" s="484">
        <v>59</v>
      </c>
      <c r="AS29" s="485">
        <v>76</v>
      </c>
      <c r="AT29" s="486">
        <v>24</v>
      </c>
      <c r="AU29" s="484">
        <v>7</v>
      </c>
      <c r="AV29" s="485">
        <v>11</v>
      </c>
      <c r="AW29" s="486">
        <v>17</v>
      </c>
      <c r="AX29" s="484">
        <v>59</v>
      </c>
      <c r="AY29" s="485">
        <v>76</v>
      </c>
      <c r="AZ29" s="486">
        <v>26.3</v>
      </c>
      <c r="BA29" s="484">
        <v>23.3</v>
      </c>
      <c r="BB29" s="485">
        <v>24</v>
      </c>
      <c r="BC29" s="486">
        <v>17</v>
      </c>
      <c r="BD29" s="484">
        <v>59</v>
      </c>
      <c r="BE29" s="485">
        <v>76</v>
      </c>
      <c r="BF29" s="486">
        <v>24</v>
      </c>
      <c r="BG29" s="484">
        <v>16</v>
      </c>
      <c r="BH29" s="485">
        <v>18</v>
      </c>
      <c r="BI29" s="486">
        <v>37</v>
      </c>
      <c r="BJ29" s="484">
        <v>100</v>
      </c>
      <c r="BK29" s="485">
        <v>137</v>
      </c>
      <c r="BL29" s="486">
        <v>24</v>
      </c>
      <c r="BM29" s="484">
        <v>19</v>
      </c>
      <c r="BN29" s="485">
        <v>20</v>
      </c>
      <c r="BO29" s="486">
        <v>37</v>
      </c>
      <c r="BP29" s="484">
        <v>100</v>
      </c>
      <c r="BQ29" s="485">
        <v>137</v>
      </c>
      <c r="BR29" s="486">
        <v>26.7</v>
      </c>
      <c r="BS29" s="484">
        <v>25.5</v>
      </c>
      <c r="BT29" s="485">
        <v>25.8</v>
      </c>
      <c r="BU29" s="486">
        <v>37</v>
      </c>
      <c r="BV29" s="484">
        <v>100</v>
      </c>
      <c r="BW29" s="485">
        <v>137</v>
      </c>
      <c r="BX29" s="486" t="s">
        <v>197</v>
      </c>
      <c r="BY29" s="484" t="s">
        <v>197</v>
      </c>
      <c r="BZ29" s="485" t="s">
        <v>197</v>
      </c>
      <c r="CA29" s="486">
        <v>14</v>
      </c>
      <c r="CB29" s="484">
        <v>25</v>
      </c>
      <c r="CC29" s="485">
        <v>39</v>
      </c>
      <c r="CD29" s="486" t="s">
        <v>197</v>
      </c>
      <c r="CE29" s="484" t="s">
        <v>197</v>
      </c>
      <c r="CF29" s="485" t="s">
        <v>197</v>
      </c>
      <c r="CG29" s="486">
        <v>14</v>
      </c>
      <c r="CH29" s="484">
        <v>25</v>
      </c>
      <c r="CI29" s="485">
        <v>39</v>
      </c>
      <c r="CJ29" s="486">
        <v>19.600000000000001</v>
      </c>
      <c r="CK29" s="484">
        <v>19.2</v>
      </c>
      <c r="CL29" s="485">
        <v>19.3</v>
      </c>
      <c r="CM29" s="486">
        <v>14</v>
      </c>
      <c r="CN29" s="484">
        <v>25</v>
      </c>
      <c r="CO29" s="485">
        <v>39</v>
      </c>
      <c r="CP29" s="486">
        <v>65</v>
      </c>
      <c r="CQ29" s="484">
        <v>46</v>
      </c>
      <c r="CR29" s="485">
        <v>55</v>
      </c>
      <c r="CS29" s="486">
        <v>1030</v>
      </c>
      <c r="CT29" s="484">
        <v>1180</v>
      </c>
      <c r="CU29" s="485">
        <v>2210</v>
      </c>
      <c r="CV29" s="486">
        <v>68</v>
      </c>
      <c r="CW29" s="484">
        <v>50</v>
      </c>
      <c r="CX29" s="485">
        <v>58</v>
      </c>
      <c r="CY29" s="486">
        <v>1030</v>
      </c>
      <c r="CZ29" s="484">
        <v>1180</v>
      </c>
      <c r="DA29" s="485">
        <v>2210</v>
      </c>
      <c r="DB29" s="486">
        <v>34.4</v>
      </c>
      <c r="DC29" s="484">
        <v>31.5</v>
      </c>
      <c r="DD29" s="485">
        <v>32.9</v>
      </c>
      <c r="DE29" s="486">
        <v>1030</v>
      </c>
      <c r="DF29" s="484">
        <v>1180</v>
      </c>
      <c r="DG29" s="485">
        <v>2210</v>
      </c>
    </row>
    <row r="30" spans="1:111" x14ac:dyDescent="0.35">
      <c r="A30" t="s">
        <v>73</v>
      </c>
      <c r="B30" t="s">
        <v>318</v>
      </c>
      <c r="C30" t="s">
        <v>309</v>
      </c>
      <c r="D30" s="486">
        <v>65</v>
      </c>
      <c r="E30" s="484">
        <v>51</v>
      </c>
      <c r="F30" s="485">
        <v>59</v>
      </c>
      <c r="G30" s="486">
        <v>1413</v>
      </c>
      <c r="H30" s="484">
        <v>1261</v>
      </c>
      <c r="I30" s="485">
        <v>2674</v>
      </c>
      <c r="J30" s="486">
        <v>69</v>
      </c>
      <c r="K30" s="484">
        <v>56</v>
      </c>
      <c r="L30" s="485">
        <v>63</v>
      </c>
      <c r="M30" s="486">
        <v>1413</v>
      </c>
      <c r="N30" s="484">
        <v>1261</v>
      </c>
      <c r="O30" s="485">
        <v>2674</v>
      </c>
      <c r="P30" s="486">
        <v>35.9</v>
      </c>
      <c r="Q30" s="484">
        <v>33.4</v>
      </c>
      <c r="R30" s="485">
        <v>34.700000000000003</v>
      </c>
      <c r="S30" s="486">
        <v>1413</v>
      </c>
      <c r="T30" s="484">
        <v>1261</v>
      </c>
      <c r="U30" s="485">
        <v>2674</v>
      </c>
      <c r="V30" s="486">
        <v>22</v>
      </c>
      <c r="W30" s="484">
        <v>12</v>
      </c>
      <c r="X30" s="485">
        <v>15</v>
      </c>
      <c r="Y30" s="486">
        <v>92</v>
      </c>
      <c r="Z30" s="484">
        <v>195</v>
      </c>
      <c r="AA30" s="485">
        <v>287</v>
      </c>
      <c r="AB30" s="486">
        <v>24</v>
      </c>
      <c r="AC30" s="484">
        <v>14</v>
      </c>
      <c r="AD30" s="485">
        <v>17</v>
      </c>
      <c r="AE30" s="486">
        <v>92</v>
      </c>
      <c r="AF30" s="484">
        <v>195</v>
      </c>
      <c r="AG30" s="485">
        <v>287</v>
      </c>
      <c r="AH30" s="486">
        <v>27.4</v>
      </c>
      <c r="AI30" s="484">
        <v>25.2</v>
      </c>
      <c r="AJ30" s="485">
        <v>25.9</v>
      </c>
      <c r="AK30" s="486">
        <v>92</v>
      </c>
      <c r="AL30" s="484">
        <v>195</v>
      </c>
      <c r="AM30" s="485">
        <v>287</v>
      </c>
      <c r="AN30" s="486">
        <v>35</v>
      </c>
      <c r="AO30" s="484">
        <v>11</v>
      </c>
      <c r="AP30" s="485">
        <v>19</v>
      </c>
      <c r="AQ30" s="486">
        <v>62</v>
      </c>
      <c r="AR30" s="484">
        <v>131</v>
      </c>
      <c r="AS30" s="485">
        <v>193</v>
      </c>
      <c r="AT30" s="486">
        <v>37</v>
      </c>
      <c r="AU30" s="484">
        <v>11</v>
      </c>
      <c r="AV30" s="485">
        <v>20</v>
      </c>
      <c r="AW30" s="486">
        <v>62</v>
      </c>
      <c r="AX30" s="484">
        <v>131</v>
      </c>
      <c r="AY30" s="485">
        <v>193</v>
      </c>
      <c r="AZ30" s="486">
        <v>27.7</v>
      </c>
      <c r="BA30" s="484">
        <v>23.6</v>
      </c>
      <c r="BB30" s="485">
        <v>24.9</v>
      </c>
      <c r="BC30" s="486">
        <v>62</v>
      </c>
      <c r="BD30" s="484">
        <v>131</v>
      </c>
      <c r="BE30" s="485">
        <v>193</v>
      </c>
      <c r="BF30" s="486">
        <v>27</v>
      </c>
      <c r="BG30" s="484">
        <v>12</v>
      </c>
      <c r="BH30" s="485">
        <v>17</v>
      </c>
      <c r="BI30" s="486">
        <v>154</v>
      </c>
      <c r="BJ30" s="484">
        <v>326</v>
      </c>
      <c r="BK30" s="485">
        <v>480</v>
      </c>
      <c r="BL30" s="486">
        <v>29</v>
      </c>
      <c r="BM30" s="484">
        <v>13</v>
      </c>
      <c r="BN30" s="485">
        <v>18</v>
      </c>
      <c r="BO30" s="486">
        <v>154</v>
      </c>
      <c r="BP30" s="484">
        <v>326</v>
      </c>
      <c r="BQ30" s="485">
        <v>480</v>
      </c>
      <c r="BR30" s="486">
        <v>27.6</v>
      </c>
      <c r="BS30" s="484">
        <v>24.6</v>
      </c>
      <c r="BT30" s="485">
        <v>25.5</v>
      </c>
      <c r="BU30" s="486">
        <v>154</v>
      </c>
      <c r="BV30" s="484">
        <v>326</v>
      </c>
      <c r="BW30" s="485">
        <v>480</v>
      </c>
      <c r="BX30" s="486" t="s">
        <v>197</v>
      </c>
      <c r="BY30" s="484" t="s">
        <v>197</v>
      </c>
      <c r="BZ30" s="485" t="s">
        <v>197</v>
      </c>
      <c r="CA30" s="486">
        <v>15</v>
      </c>
      <c r="CB30" s="484">
        <v>28</v>
      </c>
      <c r="CC30" s="485">
        <v>43</v>
      </c>
      <c r="CD30" s="486" t="s">
        <v>197</v>
      </c>
      <c r="CE30" s="484" t="s">
        <v>197</v>
      </c>
      <c r="CF30" s="485" t="s">
        <v>197</v>
      </c>
      <c r="CG30" s="486">
        <v>15</v>
      </c>
      <c r="CH30" s="484">
        <v>28</v>
      </c>
      <c r="CI30" s="485">
        <v>43</v>
      </c>
      <c r="CJ30" s="486">
        <v>19.3</v>
      </c>
      <c r="CK30" s="484">
        <v>19.2</v>
      </c>
      <c r="CL30" s="485">
        <v>19.2</v>
      </c>
      <c r="CM30" s="486">
        <v>15</v>
      </c>
      <c r="CN30" s="484">
        <v>28</v>
      </c>
      <c r="CO30" s="485">
        <v>43</v>
      </c>
      <c r="CP30" s="486">
        <v>60</v>
      </c>
      <c r="CQ30" s="484">
        <v>42</v>
      </c>
      <c r="CR30" s="485">
        <v>51</v>
      </c>
      <c r="CS30" s="486">
        <v>1603</v>
      </c>
      <c r="CT30" s="484">
        <v>1635</v>
      </c>
      <c r="CU30" s="485">
        <v>3238</v>
      </c>
      <c r="CV30" s="486">
        <v>64</v>
      </c>
      <c r="CW30" s="484">
        <v>46</v>
      </c>
      <c r="CX30" s="485">
        <v>55</v>
      </c>
      <c r="CY30" s="486">
        <v>1603</v>
      </c>
      <c r="CZ30" s="484">
        <v>1635</v>
      </c>
      <c r="DA30" s="485">
        <v>3238</v>
      </c>
      <c r="DB30" s="486">
        <v>34.799999999999997</v>
      </c>
      <c r="DC30" s="484">
        <v>31.2</v>
      </c>
      <c r="DD30" s="485">
        <v>33</v>
      </c>
      <c r="DE30" s="486">
        <v>1603</v>
      </c>
      <c r="DF30" s="484">
        <v>1635</v>
      </c>
      <c r="DG30" s="485">
        <v>3238</v>
      </c>
    </row>
    <row r="31" spans="1:111" x14ac:dyDescent="0.35">
      <c r="A31" t="s">
        <v>148</v>
      </c>
      <c r="B31" t="s">
        <v>393</v>
      </c>
      <c r="C31" t="s">
        <v>392</v>
      </c>
      <c r="D31" s="486">
        <v>72</v>
      </c>
      <c r="E31" s="484">
        <v>60</v>
      </c>
      <c r="F31" s="485">
        <v>66</v>
      </c>
      <c r="G31" s="486">
        <v>805</v>
      </c>
      <c r="H31" s="484">
        <v>805</v>
      </c>
      <c r="I31" s="485">
        <v>1610</v>
      </c>
      <c r="J31" s="486">
        <v>74</v>
      </c>
      <c r="K31" s="484">
        <v>63</v>
      </c>
      <c r="L31" s="485">
        <v>68</v>
      </c>
      <c r="M31" s="486">
        <v>805</v>
      </c>
      <c r="N31" s="484">
        <v>805</v>
      </c>
      <c r="O31" s="485">
        <v>1610</v>
      </c>
      <c r="P31" s="486">
        <v>36.200000000000003</v>
      </c>
      <c r="Q31" s="484">
        <v>34.799999999999997</v>
      </c>
      <c r="R31" s="485">
        <v>35.5</v>
      </c>
      <c r="S31" s="486">
        <v>805</v>
      </c>
      <c r="T31" s="484">
        <v>805</v>
      </c>
      <c r="U31" s="485">
        <v>1610</v>
      </c>
      <c r="V31" s="486">
        <v>27</v>
      </c>
      <c r="W31" s="484">
        <v>18</v>
      </c>
      <c r="X31" s="485">
        <v>22</v>
      </c>
      <c r="Y31" s="486">
        <v>26</v>
      </c>
      <c r="Z31" s="484">
        <v>38</v>
      </c>
      <c r="AA31" s="485">
        <v>64</v>
      </c>
      <c r="AB31" s="486">
        <v>27</v>
      </c>
      <c r="AC31" s="484">
        <v>21</v>
      </c>
      <c r="AD31" s="485">
        <v>23</v>
      </c>
      <c r="AE31" s="486">
        <v>26</v>
      </c>
      <c r="AF31" s="484">
        <v>38</v>
      </c>
      <c r="AG31" s="485">
        <v>64</v>
      </c>
      <c r="AH31" s="486">
        <v>29.3</v>
      </c>
      <c r="AI31" s="484">
        <v>28.3</v>
      </c>
      <c r="AJ31" s="485">
        <v>28.7</v>
      </c>
      <c r="AK31" s="486">
        <v>26</v>
      </c>
      <c r="AL31" s="484">
        <v>38</v>
      </c>
      <c r="AM31" s="485">
        <v>64</v>
      </c>
      <c r="AN31" s="486">
        <v>12</v>
      </c>
      <c r="AO31" s="484">
        <v>18</v>
      </c>
      <c r="AP31" s="485">
        <v>16</v>
      </c>
      <c r="AQ31" s="486">
        <v>34</v>
      </c>
      <c r="AR31" s="484">
        <v>74</v>
      </c>
      <c r="AS31" s="485">
        <v>108</v>
      </c>
      <c r="AT31" s="486">
        <v>15</v>
      </c>
      <c r="AU31" s="484">
        <v>19</v>
      </c>
      <c r="AV31" s="485">
        <v>18</v>
      </c>
      <c r="AW31" s="486">
        <v>34</v>
      </c>
      <c r="AX31" s="484">
        <v>74</v>
      </c>
      <c r="AY31" s="485">
        <v>108</v>
      </c>
      <c r="AZ31" s="486">
        <v>25</v>
      </c>
      <c r="BA31" s="484">
        <v>27.2</v>
      </c>
      <c r="BB31" s="485">
        <v>26.5</v>
      </c>
      <c r="BC31" s="486">
        <v>34</v>
      </c>
      <c r="BD31" s="484">
        <v>74</v>
      </c>
      <c r="BE31" s="485">
        <v>108</v>
      </c>
      <c r="BF31" s="486">
        <v>18</v>
      </c>
      <c r="BG31" s="484">
        <v>18</v>
      </c>
      <c r="BH31" s="485">
        <v>18</v>
      </c>
      <c r="BI31" s="486">
        <v>60</v>
      </c>
      <c r="BJ31" s="484">
        <v>112</v>
      </c>
      <c r="BK31" s="485">
        <v>172</v>
      </c>
      <c r="BL31" s="486">
        <v>20</v>
      </c>
      <c r="BM31" s="484">
        <v>20</v>
      </c>
      <c r="BN31" s="485">
        <v>20</v>
      </c>
      <c r="BO31" s="486">
        <v>60</v>
      </c>
      <c r="BP31" s="484">
        <v>112</v>
      </c>
      <c r="BQ31" s="485">
        <v>172</v>
      </c>
      <c r="BR31" s="486">
        <v>26.9</v>
      </c>
      <c r="BS31" s="484">
        <v>27.6</v>
      </c>
      <c r="BT31" s="485">
        <v>27.3</v>
      </c>
      <c r="BU31" s="486">
        <v>60</v>
      </c>
      <c r="BV31" s="484">
        <v>112</v>
      </c>
      <c r="BW31" s="485">
        <v>172</v>
      </c>
      <c r="BX31" s="486" t="s">
        <v>197</v>
      </c>
      <c r="BY31" s="484" t="s">
        <v>197</v>
      </c>
      <c r="BZ31" s="485" t="s">
        <v>197</v>
      </c>
      <c r="CA31" s="486">
        <v>5</v>
      </c>
      <c r="CB31" s="484">
        <v>23</v>
      </c>
      <c r="CC31" s="485">
        <v>28</v>
      </c>
      <c r="CD31" s="486" t="s">
        <v>197</v>
      </c>
      <c r="CE31" s="484" t="s">
        <v>197</v>
      </c>
      <c r="CF31" s="485" t="s">
        <v>197</v>
      </c>
      <c r="CG31" s="486">
        <v>5</v>
      </c>
      <c r="CH31" s="484">
        <v>23</v>
      </c>
      <c r="CI31" s="485">
        <v>28</v>
      </c>
      <c r="CJ31" s="486">
        <v>20.6</v>
      </c>
      <c r="CK31" s="484">
        <v>18.3</v>
      </c>
      <c r="CL31" s="485">
        <v>18.7</v>
      </c>
      <c r="CM31" s="486">
        <v>5</v>
      </c>
      <c r="CN31" s="484">
        <v>23</v>
      </c>
      <c r="CO31" s="485">
        <v>28</v>
      </c>
      <c r="CP31" s="486">
        <v>68</v>
      </c>
      <c r="CQ31" s="484">
        <v>53</v>
      </c>
      <c r="CR31" s="485">
        <v>60</v>
      </c>
      <c r="CS31" s="486">
        <v>886</v>
      </c>
      <c r="CT31" s="484">
        <v>974</v>
      </c>
      <c r="CU31" s="485">
        <v>1860</v>
      </c>
      <c r="CV31" s="486">
        <v>70</v>
      </c>
      <c r="CW31" s="484">
        <v>56</v>
      </c>
      <c r="CX31" s="485">
        <v>63</v>
      </c>
      <c r="CY31" s="486">
        <v>886</v>
      </c>
      <c r="CZ31" s="484">
        <v>974</v>
      </c>
      <c r="DA31" s="485">
        <v>1860</v>
      </c>
      <c r="DB31" s="486">
        <v>35.5</v>
      </c>
      <c r="DC31" s="484">
        <v>33.5</v>
      </c>
      <c r="DD31" s="485">
        <v>34.5</v>
      </c>
      <c r="DE31" s="486">
        <v>886</v>
      </c>
      <c r="DF31" s="484">
        <v>974</v>
      </c>
      <c r="DG31" s="485">
        <v>1860</v>
      </c>
    </row>
    <row r="32" spans="1:111" x14ac:dyDescent="0.35">
      <c r="A32" t="s">
        <v>150</v>
      </c>
      <c r="B32" t="s">
        <v>182</v>
      </c>
      <c r="C32" t="s">
        <v>392</v>
      </c>
      <c r="D32" s="486">
        <v>66</v>
      </c>
      <c r="E32" s="484">
        <v>52</v>
      </c>
      <c r="F32" s="485">
        <v>59</v>
      </c>
      <c r="G32" s="486">
        <v>2327</v>
      </c>
      <c r="H32" s="484">
        <v>2220</v>
      </c>
      <c r="I32" s="485">
        <v>4547</v>
      </c>
      <c r="J32" s="486">
        <v>69</v>
      </c>
      <c r="K32" s="484">
        <v>57</v>
      </c>
      <c r="L32" s="485">
        <v>63</v>
      </c>
      <c r="M32" s="486">
        <v>2327</v>
      </c>
      <c r="N32" s="484">
        <v>2220</v>
      </c>
      <c r="O32" s="485">
        <v>4547</v>
      </c>
      <c r="P32" s="486">
        <v>35.700000000000003</v>
      </c>
      <c r="Q32" s="484">
        <v>33.700000000000003</v>
      </c>
      <c r="R32" s="485">
        <v>34.700000000000003</v>
      </c>
      <c r="S32" s="486">
        <v>2327</v>
      </c>
      <c r="T32" s="484">
        <v>2220</v>
      </c>
      <c r="U32" s="485">
        <v>4547</v>
      </c>
      <c r="V32" s="486">
        <v>27</v>
      </c>
      <c r="W32" s="484">
        <v>19</v>
      </c>
      <c r="X32" s="485">
        <v>22</v>
      </c>
      <c r="Y32" s="486">
        <v>73</v>
      </c>
      <c r="Z32" s="484">
        <v>160</v>
      </c>
      <c r="AA32" s="485">
        <v>233</v>
      </c>
      <c r="AB32" s="486">
        <v>32</v>
      </c>
      <c r="AC32" s="484">
        <v>23</v>
      </c>
      <c r="AD32" s="485">
        <v>25</v>
      </c>
      <c r="AE32" s="486">
        <v>73</v>
      </c>
      <c r="AF32" s="484">
        <v>160</v>
      </c>
      <c r="AG32" s="485">
        <v>233</v>
      </c>
      <c r="AH32" s="486">
        <v>28.9</v>
      </c>
      <c r="AI32" s="484">
        <v>27.4</v>
      </c>
      <c r="AJ32" s="485">
        <v>27.9</v>
      </c>
      <c r="AK32" s="486">
        <v>73</v>
      </c>
      <c r="AL32" s="484">
        <v>160</v>
      </c>
      <c r="AM32" s="485">
        <v>233</v>
      </c>
      <c r="AN32" s="486">
        <v>27</v>
      </c>
      <c r="AO32" s="484">
        <v>16</v>
      </c>
      <c r="AP32" s="485">
        <v>19</v>
      </c>
      <c r="AQ32" s="486">
        <v>75</v>
      </c>
      <c r="AR32" s="484">
        <v>178</v>
      </c>
      <c r="AS32" s="485">
        <v>253</v>
      </c>
      <c r="AT32" s="486">
        <v>29</v>
      </c>
      <c r="AU32" s="484">
        <v>17</v>
      </c>
      <c r="AV32" s="485">
        <v>21</v>
      </c>
      <c r="AW32" s="486">
        <v>75</v>
      </c>
      <c r="AX32" s="484">
        <v>178</v>
      </c>
      <c r="AY32" s="485">
        <v>253</v>
      </c>
      <c r="AZ32" s="486">
        <v>26.7</v>
      </c>
      <c r="BA32" s="484">
        <v>24.9</v>
      </c>
      <c r="BB32" s="485">
        <v>25.5</v>
      </c>
      <c r="BC32" s="486">
        <v>75</v>
      </c>
      <c r="BD32" s="484">
        <v>178</v>
      </c>
      <c r="BE32" s="485">
        <v>253</v>
      </c>
      <c r="BF32" s="486">
        <v>27</v>
      </c>
      <c r="BG32" s="484">
        <v>17</v>
      </c>
      <c r="BH32" s="485">
        <v>20</v>
      </c>
      <c r="BI32" s="486">
        <v>148</v>
      </c>
      <c r="BJ32" s="484">
        <v>338</v>
      </c>
      <c r="BK32" s="485">
        <v>486</v>
      </c>
      <c r="BL32" s="486">
        <v>30</v>
      </c>
      <c r="BM32" s="484">
        <v>20</v>
      </c>
      <c r="BN32" s="485">
        <v>23</v>
      </c>
      <c r="BO32" s="486">
        <v>148</v>
      </c>
      <c r="BP32" s="484">
        <v>338</v>
      </c>
      <c r="BQ32" s="485">
        <v>486</v>
      </c>
      <c r="BR32" s="486">
        <v>27.8</v>
      </c>
      <c r="BS32" s="484">
        <v>26.1</v>
      </c>
      <c r="BT32" s="485">
        <v>26.6</v>
      </c>
      <c r="BU32" s="486">
        <v>148</v>
      </c>
      <c r="BV32" s="484">
        <v>338</v>
      </c>
      <c r="BW32" s="485">
        <v>486</v>
      </c>
      <c r="BX32" s="486" t="s">
        <v>197</v>
      </c>
      <c r="BY32" s="484" t="s">
        <v>197</v>
      </c>
      <c r="BZ32" s="485">
        <v>14</v>
      </c>
      <c r="CA32" s="486">
        <v>17</v>
      </c>
      <c r="CB32" s="484">
        <v>27</v>
      </c>
      <c r="CC32" s="485">
        <v>44</v>
      </c>
      <c r="CD32" s="486" t="s">
        <v>197</v>
      </c>
      <c r="CE32" s="484" t="s">
        <v>197</v>
      </c>
      <c r="CF32" s="485">
        <v>16</v>
      </c>
      <c r="CG32" s="486">
        <v>17</v>
      </c>
      <c r="CH32" s="484">
        <v>27</v>
      </c>
      <c r="CI32" s="485">
        <v>44</v>
      </c>
      <c r="CJ32" s="486">
        <v>21.1</v>
      </c>
      <c r="CK32" s="484">
        <v>23.7</v>
      </c>
      <c r="CL32" s="485">
        <v>22.7</v>
      </c>
      <c r="CM32" s="486">
        <v>17</v>
      </c>
      <c r="CN32" s="484">
        <v>27</v>
      </c>
      <c r="CO32" s="485">
        <v>44</v>
      </c>
      <c r="CP32" s="486">
        <v>63</v>
      </c>
      <c r="CQ32" s="484">
        <v>47</v>
      </c>
      <c r="CR32" s="485">
        <v>55</v>
      </c>
      <c r="CS32" s="486">
        <v>2551</v>
      </c>
      <c r="CT32" s="484">
        <v>2651</v>
      </c>
      <c r="CU32" s="485">
        <v>5202</v>
      </c>
      <c r="CV32" s="486">
        <v>66</v>
      </c>
      <c r="CW32" s="484">
        <v>51</v>
      </c>
      <c r="CX32" s="485">
        <v>58</v>
      </c>
      <c r="CY32" s="486">
        <v>2551</v>
      </c>
      <c r="CZ32" s="484">
        <v>2651</v>
      </c>
      <c r="DA32" s="485">
        <v>5202</v>
      </c>
      <c r="DB32" s="486">
        <v>35</v>
      </c>
      <c r="DC32" s="484">
        <v>32.5</v>
      </c>
      <c r="DD32" s="485">
        <v>33.700000000000003</v>
      </c>
      <c r="DE32" s="486">
        <v>2551</v>
      </c>
      <c r="DF32" s="484">
        <v>2651</v>
      </c>
      <c r="DG32" s="485">
        <v>5202</v>
      </c>
    </row>
    <row r="33" spans="1:111" x14ac:dyDescent="0.35">
      <c r="A33" t="s">
        <v>156</v>
      </c>
      <c r="B33" t="s">
        <v>400</v>
      </c>
      <c r="C33" t="s">
        <v>392</v>
      </c>
      <c r="D33" s="486">
        <v>78</v>
      </c>
      <c r="E33" s="484">
        <v>66</v>
      </c>
      <c r="F33" s="485">
        <v>72</v>
      </c>
      <c r="G33" s="486">
        <v>1057</v>
      </c>
      <c r="H33" s="484">
        <v>1128</v>
      </c>
      <c r="I33" s="485">
        <v>2185</v>
      </c>
      <c r="J33" s="486">
        <v>81</v>
      </c>
      <c r="K33" s="484">
        <v>67</v>
      </c>
      <c r="L33" s="485">
        <v>74</v>
      </c>
      <c r="M33" s="486">
        <v>1057</v>
      </c>
      <c r="N33" s="484">
        <v>1128</v>
      </c>
      <c r="O33" s="485">
        <v>2185</v>
      </c>
      <c r="P33" s="486">
        <v>36.6</v>
      </c>
      <c r="Q33" s="484">
        <v>34.9</v>
      </c>
      <c r="R33" s="485">
        <v>35.700000000000003</v>
      </c>
      <c r="S33" s="486">
        <v>1057</v>
      </c>
      <c r="T33" s="484">
        <v>1128</v>
      </c>
      <c r="U33" s="485">
        <v>2185</v>
      </c>
      <c r="V33" s="486">
        <v>43</v>
      </c>
      <c r="W33" s="484">
        <v>22</v>
      </c>
      <c r="X33" s="485">
        <v>30</v>
      </c>
      <c r="Y33" s="486">
        <v>28</v>
      </c>
      <c r="Z33" s="484">
        <v>45</v>
      </c>
      <c r="AA33" s="485">
        <v>73</v>
      </c>
      <c r="AB33" s="486">
        <v>46</v>
      </c>
      <c r="AC33" s="484">
        <v>22</v>
      </c>
      <c r="AD33" s="485">
        <v>32</v>
      </c>
      <c r="AE33" s="486">
        <v>28</v>
      </c>
      <c r="AF33" s="484">
        <v>45</v>
      </c>
      <c r="AG33" s="485">
        <v>73</v>
      </c>
      <c r="AH33" s="486">
        <v>33.799999999999997</v>
      </c>
      <c r="AI33" s="484">
        <v>27.5</v>
      </c>
      <c r="AJ33" s="485">
        <v>29.9</v>
      </c>
      <c r="AK33" s="486">
        <v>28</v>
      </c>
      <c r="AL33" s="484">
        <v>45</v>
      </c>
      <c r="AM33" s="485">
        <v>73</v>
      </c>
      <c r="AN33" s="486">
        <v>39</v>
      </c>
      <c r="AO33" s="484">
        <v>17</v>
      </c>
      <c r="AP33" s="485">
        <v>25</v>
      </c>
      <c r="AQ33" s="486">
        <v>33</v>
      </c>
      <c r="AR33" s="484">
        <v>64</v>
      </c>
      <c r="AS33" s="485">
        <v>97</v>
      </c>
      <c r="AT33" s="486">
        <v>39</v>
      </c>
      <c r="AU33" s="484">
        <v>17</v>
      </c>
      <c r="AV33" s="485">
        <v>25</v>
      </c>
      <c r="AW33" s="486">
        <v>33</v>
      </c>
      <c r="AX33" s="484">
        <v>64</v>
      </c>
      <c r="AY33" s="485">
        <v>97</v>
      </c>
      <c r="AZ33" s="486">
        <v>28.8</v>
      </c>
      <c r="BA33" s="484">
        <v>25.9</v>
      </c>
      <c r="BB33" s="485">
        <v>26.9</v>
      </c>
      <c r="BC33" s="486">
        <v>33</v>
      </c>
      <c r="BD33" s="484">
        <v>64</v>
      </c>
      <c r="BE33" s="485">
        <v>97</v>
      </c>
      <c r="BF33" s="486">
        <v>41</v>
      </c>
      <c r="BG33" s="484">
        <v>19</v>
      </c>
      <c r="BH33" s="485">
        <v>27</v>
      </c>
      <c r="BI33" s="486">
        <v>61</v>
      </c>
      <c r="BJ33" s="484">
        <v>109</v>
      </c>
      <c r="BK33" s="485">
        <v>170</v>
      </c>
      <c r="BL33" s="486">
        <v>43</v>
      </c>
      <c r="BM33" s="484">
        <v>19</v>
      </c>
      <c r="BN33" s="485">
        <v>28</v>
      </c>
      <c r="BO33" s="486">
        <v>61</v>
      </c>
      <c r="BP33" s="484">
        <v>109</v>
      </c>
      <c r="BQ33" s="485">
        <v>170</v>
      </c>
      <c r="BR33" s="486">
        <v>31.1</v>
      </c>
      <c r="BS33" s="484">
        <v>26.5</v>
      </c>
      <c r="BT33" s="485">
        <v>28.2</v>
      </c>
      <c r="BU33" s="486">
        <v>61</v>
      </c>
      <c r="BV33" s="484">
        <v>109</v>
      </c>
      <c r="BW33" s="485">
        <v>170</v>
      </c>
      <c r="BX33" s="486" t="s">
        <v>197</v>
      </c>
      <c r="BY33" s="484" t="s">
        <v>197</v>
      </c>
      <c r="BZ33" s="485" t="s">
        <v>197</v>
      </c>
      <c r="CA33" s="486">
        <v>10</v>
      </c>
      <c r="CB33" s="484">
        <v>10</v>
      </c>
      <c r="CC33" s="485">
        <v>20</v>
      </c>
      <c r="CD33" s="486" t="s">
        <v>197</v>
      </c>
      <c r="CE33" s="484" t="s">
        <v>197</v>
      </c>
      <c r="CF33" s="485" t="s">
        <v>197</v>
      </c>
      <c r="CG33" s="486">
        <v>10</v>
      </c>
      <c r="CH33" s="484">
        <v>10</v>
      </c>
      <c r="CI33" s="485">
        <v>20</v>
      </c>
      <c r="CJ33" s="486">
        <v>19</v>
      </c>
      <c r="CK33" s="484">
        <v>19.399999999999999</v>
      </c>
      <c r="CL33" s="485">
        <v>19.2</v>
      </c>
      <c r="CM33" s="486">
        <v>10</v>
      </c>
      <c r="CN33" s="484">
        <v>10</v>
      </c>
      <c r="CO33" s="485">
        <v>20</v>
      </c>
      <c r="CP33" s="486">
        <v>76</v>
      </c>
      <c r="CQ33" s="484">
        <v>61</v>
      </c>
      <c r="CR33" s="485">
        <v>68</v>
      </c>
      <c r="CS33" s="486">
        <v>1134</v>
      </c>
      <c r="CT33" s="484">
        <v>1266</v>
      </c>
      <c r="CU33" s="485">
        <v>2400</v>
      </c>
      <c r="CV33" s="486">
        <v>78</v>
      </c>
      <c r="CW33" s="484">
        <v>63</v>
      </c>
      <c r="CX33" s="485">
        <v>70</v>
      </c>
      <c r="CY33" s="486">
        <v>1134</v>
      </c>
      <c r="CZ33" s="484">
        <v>1266</v>
      </c>
      <c r="DA33" s="485">
        <v>2400</v>
      </c>
      <c r="DB33" s="486">
        <v>36.200000000000003</v>
      </c>
      <c r="DC33" s="484">
        <v>34</v>
      </c>
      <c r="DD33" s="485">
        <v>35</v>
      </c>
      <c r="DE33" s="486">
        <v>1134</v>
      </c>
      <c r="DF33" s="484">
        <v>1266</v>
      </c>
      <c r="DG33" s="485">
        <v>2400</v>
      </c>
    </row>
    <row r="34" spans="1:111" x14ac:dyDescent="0.35">
      <c r="A34" t="s">
        <v>160</v>
      </c>
      <c r="B34" t="s">
        <v>404</v>
      </c>
      <c r="C34" t="s">
        <v>392</v>
      </c>
      <c r="D34" s="486">
        <v>79</v>
      </c>
      <c r="E34" s="484">
        <v>68</v>
      </c>
      <c r="F34" s="485">
        <v>74</v>
      </c>
      <c r="G34" s="486">
        <v>1578</v>
      </c>
      <c r="H34" s="484">
        <v>1516</v>
      </c>
      <c r="I34" s="485">
        <v>3094</v>
      </c>
      <c r="J34" s="486">
        <v>81</v>
      </c>
      <c r="K34" s="484">
        <v>71</v>
      </c>
      <c r="L34" s="485">
        <v>76</v>
      </c>
      <c r="M34" s="486">
        <v>1578</v>
      </c>
      <c r="N34" s="484">
        <v>1516</v>
      </c>
      <c r="O34" s="485">
        <v>3094</v>
      </c>
      <c r="P34" s="486">
        <v>36.700000000000003</v>
      </c>
      <c r="Q34" s="484">
        <v>34.9</v>
      </c>
      <c r="R34" s="485">
        <v>35.799999999999997</v>
      </c>
      <c r="S34" s="486">
        <v>1578</v>
      </c>
      <c r="T34" s="484">
        <v>1516</v>
      </c>
      <c r="U34" s="485">
        <v>3094</v>
      </c>
      <c r="V34" s="486">
        <v>21</v>
      </c>
      <c r="W34" s="484">
        <v>29</v>
      </c>
      <c r="X34" s="485">
        <v>27</v>
      </c>
      <c r="Y34" s="486">
        <v>19</v>
      </c>
      <c r="Z34" s="484">
        <v>70</v>
      </c>
      <c r="AA34" s="485">
        <v>89</v>
      </c>
      <c r="AB34" s="486">
        <v>21</v>
      </c>
      <c r="AC34" s="484">
        <v>31</v>
      </c>
      <c r="AD34" s="485">
        <v>29</v>
      </c>
      <c r="AE34" s="486">
        <v>19</v>
      </c>
      <c r="AF34" s="484">
        <v>70</v>
      </c>
      <c r="AG34" s="485">
        <v>89</v>
      </c>
      <c r="AH34" s="486">
        <v>29.3</v>
      </c>
      <c r="AI34" s="484">
        <v>29.4</v>
      </c>
      <c r="AJ34" s="485">
        <v>29.3</v>
      </c>
      <c r="AK34" s="486">
        <v>19</v>
      </c>
      <c r="AL34" s="484">
        <v>70</v>
      </c>
      <c r="AM34" s="485">
        <v>89</v>
      </c>
      <c r="AN34" s="486">
        <v>35</v>
      </c>
      <c r="AO34" s="484">
        <v>27</v>
      </c>
      <c r="AP34" s="485">
        <v>29</v>
      </c>
      <c r="AQ34" s="486">
        <v>20</v>
      </c>
      <c r="AR34" s="484">
        <v>60</v>
      </c>
      <c r="AS34" s="485">
        <v>80</v>
      </c>
      <c r="AT34" s="486">
        <v>35</v>
      </c>
      <c r="AU34" s="484">
        <v>27</v>
      </c>
      <c r="AV34" s="485">
        <v>29</v>
      </c>
      <c r="AW34" s="486">
        <v>20</v>
      </c>
      <c r="AX34" s="484">
        <v>60</v>
      </c>
      <c r="AY34" s="485">
        <v>80</v>
      </c>
      <c r="AZ34" s="486">
        <v>28</v>
      </c>
      <c r="BA34" s="484">
        <v>28.3</v>
      </c>
      <c r="BB34" s="485">
        <v>28.2</v>
      </c>
      <c r="BC34" s="486">
        <v>20</v>
      </c>
      <c r="BD34" s="484">
        <v>60</v>
      </c>
      <c r="BE34" s="485">
        <v>80</v>
      </c>
      <c r="BF34" s="486">
        <v>28</v>
      </c>
      <c r="BG34" s="484">
        <v>28</v>
      </c>
      <c r="BH34" s="485">
        <v>28</v>
      </c>
      <c r="BI34" s="486">
        <v>39</v>
      </c>
      <c r="BJ34" s="484">
        <v>130</v>
      </c>
      <c r="BK34" s="485">
        <v>169</v>
      </c>
      <c r="BL34" s="486">
        <v>28</v>
      </c>
      <c r="BM34" s="484">
        <v>29</v>
      </c>
      <c r="BN34" s="485">
        <v>29</v>
      </c>
      <c r="BO34" s="486">
        <v>39</v>
      </c>
      <c r="BP34" s="484">
        <v>130</v>
      </c>
      <c r="BQ34" s="485">
        <v>169</v>
      </c>
      <c r="BR34" s="486">
        <v>28.6</v>
      </c>
      <c r="BS34" s="484">
        <v>28.9</v>
      </c>
      <c r="BT34" s="485">
        <v>28.8</v>
      </c>
      <c r="BU34" s="486">
        <v>39</v>
      </c>
      <c r="BV34" s="484">
        <v>130</v>
      </c>
      <c r="BW34" s="485">
        <v>169</v>
      </c>
      <c r="BX34" s="486" t="s">
        <v>197</v>
      </c>
      <c r="BY34" s="484" t="s">
        <v>197</v>
      </c>
      <c r="BZ34" s="485" t="s">
        <v>197</v>
      </c>
      <c r="CA34" s="486">
        <v>16</v>
      </c>
      <c r="CB34" s="484">
        <v>40</v>
      </c>
      <c r="CC34" s="485">
        <v>56</v>
      </c>
      <c r="CD34" s="486" t="s">
        <v>197</v>
      </c>
      <c r="CE34" s="484" t="s">
        <v>197</v>
      </c>
      <c r="CF34" s="485" t="s">
        <v>197</v>
      </c>
      <c r="CG34" s="486">
        <v>16</v>
      </c>
      <c r="CH34" s="484">
        <v>40</v>
      </c>
      <c r="CI34" s="485">
        <v>56</v>
      </c>
      <c r="CJ34" s="486">
        <v>19.2</v>
      </c>
      <c r="CK34" s="484">
        <v>19.600000000000001</v>
      </c>
      <c r="CL34" s="485">
        <v>19.5</v>
      </c>
      <c r="CM34" s="486">
        <v>16</v>
      </c>
      <c r="CN34" s="484">
        <v>40</v>
      </c>
      <c r="CO34" s="485">
        <v>56</v>
      </c>
      <c r="CP34" s="486">
        <v>77</v>
      </c>
      <c r="CQ34" s="484">
        <v>63</v>
      </c>
      <c r="CR34" s="485">
        <v>70</v>
      </c>
      <c r="CS34" s="486">
        <v>1642</v>
      </c>
      <c r="CT34" s="484">
        <v>1703</v>
      </c>
      <c r="CU34" s="485">
        <v>3345</v>
      </c>
      <c r="CV34" s="486">
        <v>79</v>
      </c>
      <c r="CW34" s="484">
        <v>66</v>
      </c>
      <c r="CX34" s="485">
        <v>72</v>
      </c>
      <c r="CY34" s="486">
        <v>1642</v>
      </c>
      <c r="CZ34" s="484">
        <v>1703</v>
      </c>
      <c r="DA34" s="485">
        <v>3345</v>
      </c>
      <c r="DB34" s="486">
        <v>36.299999999999997</v>
      </c>
      <c r="DC34" s="484">
        <v>34</v>
      </c>
      <c r="DD34" s="485">
        <v>35.200000000000003</v>
      </c>
      <c r="DE34" s="486">
        <v>1642</v>
      </c>
      <c r="DF34" s="484">
        <v>1703</v>
      </c>
      <c r="DG34" s="485">
        <v>3345</v>
      </c>
    </row>
    <row r="35" spans="1:111" x14ac:dyDescent="0.35">
      <c r="A35" t="s">
        <v>157</v>
      </c>
      <c r="B35" t="s">
        <v>401</v>
      </c>
      <c r="C35" t="s">
        <v>392</v>
      </c>
      <c r="D35" s="486">
        <v>69</v>
      </c>
      <c r="E35" s="484">
        <v>55</v>
      </c>
      <c r="F35" s="485">
        <v>62</v>
      </c>
      <c r="G35" s="486">
        <v>1329</v>
      </c>
      <c r="H35" s="484">
        <v>1292</v>
      </c>
      <c r="I35" s="485">
        <v>2621</v>
      </c>
      <c r="J35" s="486">
        <v>70</v>
      </c>
      <c r="K35" s="484">
        <v>57</v>
      </c>
      <c r="L35" s="485">
        <v>64</v>
      </c>
      <c r="M35" s="486">
        <v>1329</v>
      </c>
      <c r="N35" s="484">
        <v>1292</v>
      </c>
      <c r="O35" s="485">
        <v>2621</v>
      </c>
      <c r="P35" s="486">
        <v>34.200000000000003</v>
      </c>
      <c r="Q35" s="484">
        <v>32.5</v>
      </c>
      <c r="R35" s="485">
        <v>33.4</v>
      </c>
      <c r="S35" s="486">
        <v>1329</v>
      </c>
      <c r="T35" s="484">
        <v>1292</v>
      </c>
      <c r="U35" s="485">
        <v>2621</v>
      </c>
      <c r="V35" s="486">
        <v>28</v>
      </c>
      <c r="W35" s="484">
        <v>20</v>
      </c>
      <c r="X35" s="485">
        <v>23</v>
      </c>
      <c r="Y35" s="486">
        <v>25</v>
      </c>
      <c r="Z35" s="484">
        <v>59</v>
      </c>
      <c r="AA35" s="485">
        <v>84</v>
      </c>
      <c r="AB35" s="486">
        <v>28</v>
      </c>
      <c r="AC35" s="484">
        <v>22</v>
      </c>
      <c r="AD35" s="485">
        <v>24</v>
      </c>
      <c r="AE35" s="486">
        <v>25</v>
      </c>
      <c r="AF35" s="484">
        <v>59</v>
      </c>
      <c r="AG35" s="485">
        <v>84</v>
      </c>
      <c r="AH35" s="486">
        <v>26.2</v>
      </c>
      <c r="AI35" s="484">
        <v>27.4</v>
      </c>
      <c r="AJ35" s="485">
        <v>27.1</v>
      </c>
      <c r="AK35" s="486">
        <v>25</v>
      </c>
      <c r="AL35" s="484">
        <v>59</v>
      </c>
      <c r="AM35" s="485">
        <v>84</v>
      </c>
      <c r="AN35" s="486">
        <v>18</v>
      </c>
      <c r="AO35" s="484">
        <v>23</v>
      </c>
      <c r="AP35" s="485">
        <v>21</v>
      </c>
      <c r="AQ35" s="486">
        <v>57</v>
      </c>
      <c r="AR35" s="484">
        <v>141</v>
      </c>
      <c r="AS35" s="485">
        <v>198</v>
      </c>
      <c r="AT35" s="486">
        <v>18</v>
      </c>
      <c r="AU35" s="484">
        <v>23</v>
      </c>
      <c r="AV35" s="485">
        <v>22</v>
      </c>
      <c r="AW35" s="486">
        <v>57</v>
      </c>
      <c r="AX35" s="484">
        <v>141</v>
      </c>
      <c r="AY35" s="485">
        <v>198</v>
      </c>
      <c r="AZ35" s="486">
        <v>26.2</v>
      </c>
      <c r="BA35" s="484">
        <v>26.6</v>
      </c>
      <c r="BB35" s="485">
        <v>26.5</v>
      </c>
      <c r="BC35" s="486">
        <v>57</v>
      </c>
      <c r="BD35" s="484">
        <v>141</v>
      </c>
      <c r="BE35" s="485">
        <v>198</v>
      </c>
      <c r="BF35" s="486">
        <v>21</v>
      </c>
      <c r="BG35" s="484">
        <v>22</v>
      </c>
      <c r="BH35" s="485">
        <v>22</v>
      </c>
      <c r="BI35" s="486">
        <v>82</v>
      </c>
      <c r="BJ35" s="484">
        <v>200</v>
      </c>
      <c r="BK35" s="485">
        <v>282</v>
      </c>
      <c r="BL35" s="486">
        <v>21</v>
      </c>
      <c r="BM35" s="484">
        <v>23</v>
      </c>
      <c r="BN35" s="485">
        <v>22</v>
      </c>
      <c r="BO35" s="486">
        <v>82</v>
      </c>
      <c r="BP35" s="484">
        <v>200</v>
      </c>
      <c r="BQ35" s="485">
        <v>282</v>
      </c>
      <c r="BR35" s="486">
        <v>26.2</v>
      </c>
      <c r="BS35" s="484">
        <v>26.8</v>
      </c>
      <c r="BT35" s="485">
        <v>26.7</v>
      </c>
      <c r="BU35" s="486">
        <v>82</v>
      </c>
      <c r="BV35" s="484">
        <v>200</v>
      </c>
      <c r="BW35" s="485">
        <v>282</v>
      </c>
      <c r="BX35" s="486" t="s">
        <v>197</v>
      </c>
      <c r="BY35" s="484" t="s">
        <v>197</v>
      </c>
      <c r="BZ35" s="485" t="s">
        <v>197</v>
      </c>
      <c r="CA35" s="486">
        <v>10</v>
      </c>
      <c r="CB35" s="484">
        <v>44</v>
      </c>
      <c r="CC35" s="485">
        <v>54</v>
      </c>
      <c r="CD35" s="486" t="s">
        <v>197</v>
      </c>
      <c r="CE35" s="484" t="s">
        <v>197</v>
      </c>
      <c r="CF35" s="485" t="s">
        <v>197</v>
      </c>
      <c r="CG35" s="486">
        <v>10</v>
      </c>
      <c r="CH35" s="484">
        <v>44</v>
      </c>
      <c r="CI35" s="485">
        <v>54</v>
      </c>
      <c r="CJ35" s="486">
        <v>18.600000000000001</v>
      </c>
      <c r="CK35" s="484">
        <v>18.2</v>
      </c>
      <c r="CL35" s="485">
        <v>18.3</v>
      </c>
      <c r="CM35" s="486">
        <v>10</v>
      </c>
      <c r="CN35" s="484">
        <v>44</v>
      </c>
      <c r="CO35" s="485">
        <v>54</v>
      </c>
      <c r="CP35" s="486">
        <v>66</v>
      </c>
      <c r="CQ35" s="484">
        <v>49</v>
      </c>
      <c r="CR35" s="485">
        <v>57</v>
      </c>
      <c r="CS35" s="486">
        <v>1443</v>
      </c>
      <c r="CT35" s="484">
        <v>1553</v>
      </c>
      <c r="CU35" s="485">
        <v>2996</v>
      </c>
      <c r="CV35" s="486">
        <v>67</v>
      </c>
      <c r="CW35" s="484">
        <v>51</v>
      </c>
      <c r="CX35" s="485">
        <v>58</v>
      </c>
      <c r="CY35" s="486">
        <v>1443</v>
      </c>
      <c r="CZ35" s="484">
        <v>1553</v>
      </c>
      <c r="DA35" s="485">
        <v>2996</v>
      </c>
      <c r="DB35" s="486">
        <v>33.6</v>
      </c>
      <c r="DC35" s="484">
        <v>31.4</v>
      </c>
      <c r="DD35" s="485">
        <v>32.4</v>
      </c>
      <c r="DE35" s="486">
        <v>1443</v>
      </c>
      <c r="DF35" s="484">
        <v>1553</v>
      </c>
      <c r="DG35" s="485">
        <v>2996</v>
      </c>
    </row>
    <row r="36" spans="1:111" x14ac:dyDescent="0.35">
      <c r="A36" t="s">
        <v>162</v>
      </c>
      <c r="B36" t="s">
        <v>406</v>
      </c>
      <c r="C36" t="s">
        <v>392</v>
      </c>
      <c r="D36" s="486">
        <v>72</v>
      </c>
      <c r="E36" s="484">
        <v>58</v>
      </c>
      <c r="F36" s="485">
        <v>65</v>
      </c>
      <c r="G36" s="486">
        <v>602</v>
      </c>
      <c r="H36" s="484">
        <v>553</v>
      </c>
      <c r="I36" s="485">
        <v>1155</v>
      </c>
      <c r="J36" s="486">
        <v>76</v>
      </c>
      <c r="K36" s="484">
        <v>62</v>
      </c>
      <c r="L36" s="485">
        <v>69</v>
      </c>
      <c r="M36" s="486">
        <v>602</v>
      </c>
      <c r="N36" s="484">
        <v>553</v>
      </c>
      <c r="O36" s="485">
        <v>1155</v>
      </c>
      <c r="P36" s="486">
        <v>35.299999999999997</v>
      </c>
      <c r="Q36" s="484">
        <v>33.6</v>
      </c>
      <c r="R36" s="485">
        <v>34.5</v>
      </c>
      <c r="S36" s="486">
        <v>602</v>
      </c>
      <c r="T36" s="484">
        <v>553</v>
      </c>
      <c r="U36" s="485">
        <v>1155</v>
      </c>
      <c r="V36" s="486">
        <v>35</v>
      </c>
      <c r="W36" s="484">
        <v>15</v>
      </c>
      <c r="X36" s="485">
        <v>22</v>
      </c>
      <c r="Y36" s="486">
        <v>37</v>
      </c>
      <c r="Z36" s="484">
        <v>73</v>
      </c>
      <c r="AA36" s="485">
        <v>110</v>
      </c>
      <c r="AB36" s="486">
        <v>49</v>
      </c>
      <c r="AC36" s="484">
        <v>16</v>
      </c>
      <c r="AD36" s="485">
        <v>27</v>
      </c>
      <c r="AE36" s="486">
        <v>37</v>
      </c>
      <c r="AF36" s="484">
        <v>73</v>
      </c>
      <c r="AG36" s="485">
        <v>110</v>
      </c>
      <c r="AH36" s="486">
        <v>31.1</v>
      </c>
      <c r="AI36" s="484">
        <v>26.7</v>
      </c>
      <c r="AJ36" s="485">
        <v>28.2</v>
      </c>
      <c r="AK36" s="486">
        <v>37</v>
      </c>
      <c r="AL36" s="484">
        <v>73</v>
      </c>
      <c r="AM36" s="485">
        <v>110</v>
      </c>
      <c r="AN36" s="486">
        <v>32</v>
      </c>
      <c r="AO36" s="484">
        <v>19</v>
      </c>
      <c r="AP36" s="485">
        <v>22</v>
      </c>
      <c r="AQ36" s="486">
        <v>22</v>
      </c>
      <c r="AR36" s="484">
        <v>68</v>
      </c>
      <c r="AS36" s="485">
        <v>90</v>
      </c>
      <c r="AT36" s="486">
        <v>45</v>
      </c>
      <c r="AU36" s="484">
        <v>19</v>
      </c>
      <c r="AV36" s="485">
        <v>26</v>
      </c>
      <c r="AW36" s="486">
        <v>22</v>
      </c>
      <c r="AX36" s="484">
        <v>68</v>
      </c>
      <c r="AY36" s="485">
        <v>90</v>
      </c>
      <c r="AZ36" s="486">
        <v>31.3</v>
      </c>
      <c r="BA36" s="484">
        <v>26.3</v>
      </c>
      <c r="BB36" s="485">
        <v>27.5</v>
      </c>
      <c r="BC36" s="486">
        <v>22</v>
      </c>
      <c r="BD36" s="484">
        <v>68</v>
      </c>
      <c r="BE36" s="485">
        <v>90</v>
      </c>
      <c r="BF36" s="486">
        <v>34</v>
      </c>
      <c r="BG36" s="484">
        <v>17</v>
      </c>
      <c r="BH36" s="485">
        <v>22</v>
      </c>
      <c r="BI36" s="486">
        <v>59</v>
      </c>
      <c r="BJ36" s="484">
        <v>141</v>
      </c>
      <c r="BK36" s="485">
        <v>200</v>
      </c>
      <c r="BL36" s="486">
        <v>47</v>
      </c>
      <c r="BM36" s="484">
        <v>18</v>
      </c>
      <c r="BN36" s="485">
        <v>27</v>
      </c>
      <c r="BO36" s="486">
        <v>59</v>
      </c>
      <c r="BP36" s="484">
        <v>141</v>
      </c>
      <c r="BQ36" s="485">
        <v>200</v>
      </c>
      <c r="BR36" s="486">
        <v>31.2</v>
      </c>
      <c r="BS36" s="484">
        <v>26.5</v>
      </c>
      <c r="BT36" s="485">
        <v>27.9</v>
      </c>
      <c r="BU36" s="486">
        <v>59</v>
      </c>
      <c r="BV36" s="484">
        <v>141</v>
      </c>
      <c r="BW36" s="485">
        <v>200</v>
      </c>
      <c r="BX36" s="486" t="s">
        <v>197</v>
      </c>
      <c r="BY36" s="484" t="s">
        <v>197</v>
      </c>
      <c r="BZ36" s="485" t="s">
        <v>197</v>
      </c>
      <c r="CA36" s="486">
        <v>10</v>
      </c>
      <c r="CB36" s="484">
        <v>17</v>
      </c>
      <c r="CC36" s="485">
        <v>27</v>
      </c>
      <c r="CD36" s="486" t="s">
        <v>197</v>
      </c>
      <c r="CE36" s="484" t="s">
        <v>197</v>
      </c>
      <c r="CF36" s="485" t="s">
        <v>197</v>
      </c>
      <c r="CG36" s="486">
        <v>10</v>
      </c>
      <c r="CH36" s="484">
        <v>17</v>
      </c>
      <c r="CI36" s="485">
        <v>27</v>
      </c>
      <c r="CJ36" s="486">
        <v>18.899999999999999</v>
      </c>
      <c r="CK36" s="484">
        <v>22</v>
      </c>
      <c r="CL36" s="485">
        <v>20.9</v>
      </c>
      <c r="CM36" s="486">
        <v>10</v>
      </c>
      <c r="CN36" s="484">
        <v>17</v>
      </c>
      <c r="CO36" s="485">
        <v>27</v>
      </c>
      <c r="CP36" s="486">
        <v>67</v>
      </c>
      <c r="CQ36" s="484">
        <v>48</v>
      </c>
      <c r="CR36" s="485">
        <v>57</v>
      </c>
      <c r="CS36" s="486">
        <v>689</v>
      </c>
      <c r="CT36" s="484">
        <v>718</v>
      </c>
      <c r="CU36" s="485">
        <v>1407</v>
      </c>
      <c r="CV36" s="486">
        <v>72</v>
      </c>
      <c r="CW36" s="484">
        <v>52</v>
      </c>
      <c r="CX36" s="485">
        <v>61</v>
      </c>
      <c r="CY36" s="486">
        <v>689</v>
      </c>
      <c r="CZ36" s="484">
        <v>718</v>
      </c>
      <c r="DA36" s="485">
        <v>1407</v>
      </c>
      <c r="DB36" s="486">
        <v>34.700000000000003</v>
      </c>
      <c r="DC36" s="484">
        <v>31.9</v>
      </c>
      <c r="DD36" s="485">
        <v>33.299999999999997</v>
      </c>
      <c r="DE36" s="486">
        <v>689</v>
      </c>
      <c r="DF36" s="484">
        <v>718</v>
      </c>
      <c r="DG36" s="485">
        <v>1407</v>
      </c>
    </row>
    <row r="37" spans="1:111" x14ac:dyDescent="0.35">
      <c r="A37" t="s">
        <v>149</v>
      </c>
      <c r="B37" t="s">
        <v>394</v>
      </c>
      <c r="C37" t="s">
        <v>392</v>
      </c>
      <c r="D37" s="486">
        <v>75</v>
      </c>
      <c r="E37" s="484">
        <v>67</v>
      </c>
      <c r="F37" s="485">
        <v>71</v>
      </c>
      <c r="G37" s="486">
        <v>881</v>
      </c>
      <c r="H37" s="484">
        <v>824</v>
      </c>
      <c r="I37" s="485">
        <v>1705</v>
      </c>
      <c r="J37" s="486">
        <v>76</v>
      </c>
      <c r="K37" s="484">
        <v>68</v>
      </c>
      <c r="L37" s="485">
        <v>72</v>
      </c>
      <c r="M37" s="486">
        <v>881</v>
      </c>
      <c r="N37" s="484">
        <v>824</v>
      </c>
      <c r="O37" s="485">
        <v>1705</v>
      </c>
      <c r="P37" s="486">
        <v>38.299999999999997</v>
      </c>
      <c r="Q37" s="484">
        <v>36.299999999999997</v>
      </c>
      <c r="R37" s="485">
        <v>37.4</v>
      </c>
      <c r="S37" s="486">
        <v>881</v>
      </c>
      <c r="T37" s="484">
        <v>824</v>
      </c>
      <c r="U37" s="485">
        <v>1705</v>
      </c>
      <c r="V37" s="486">
        <v>52</v>
      </c>
      <c r="W37" s="484">
        <v>30</v>
      </c>
      <c r="X37" s="485">
        <v>38</v>
      </c>
      <c r="Y37" s="486">
        <v>25</v>
      </c>
      <c r="Z37" s="484">
        <v>46</v>
      </c>
      <c r="AA37" s="485">
        <v>71</v>
      </c>
      <c r="AB37" s="486">
        <v>52</v>
      </c>
      <c r="AC37" s="484">
        <v>30</v>
      </c>
      <c r="AD37" s="485">
        <v>38</v>
      </c>
      <c r="AE37" s="486">
        <v>25</v>
      </c>
      <c r="AF37" s="484">
        <v>46</v>
      </c>
      <c r="AG37" s="485">
        <v>71</v>
      </c>
      <c r="AH37" s="486">
        <v>32.5</v>
      </c>
      <c r="AI37" s="484">
        <v>30</v>
      </c>
      <c r="AJ37" s="485">
        <v>30.9</v>
      </c>
      <c r="AK37" s="486">
        <v>25</v>
      </c>
      <c r="AL37" s="484">
        <v>46</v>
      </c>
      <c r="AM37" s="485">
        <v>71</v>
      </c>
      <c r="AN37" s="486">
        <v>52</v>
      </c>
      <c r="AO37" s="484">
        <v>25</v>
      </c>
      <c r="AP37" s="485">
        <v>33</v>
      </c>
      <c r="AQ37" s="486">
        <v>33</v>
      </c>
      <c r="AR37" s="484">
        <v>72</v>
      </c>
      <c r="AS37" s="485">
        <v>105</v>
      </c>
      <c r="AT37" s="486">
        <v>52</v>
      </c>
      <c r="AU37" s="484">
        <v>25</v>
      </c>
      <c r="AV37" s="485">
        <v>33</v>
      </c>
      <c r="AW37" s="486">
        <v>33</v>
      </c>
      <c r="AX37" s="484">
        <v>72</v>
      </c>
      <c r="AY37" s="485">
        <v>105</v>
      </c>
      <c r="AZ37" s="486">
        <v>32.9</v>
      </c>
      <c r="BA37" s="484">
        <v>29.1</v>
      </c>
      <c r="BB37" s="485">
        <v>30.3</v>
      </c>
      <c r="BC37" s="486">
        <v>33</v>
      </c>
      <c r="BD37" s="484">
        <v>72</v>
      </c>
      <c r="BE37" s="485">
        <v>105</v>
      </c>
      <c r="BF37" s="486">
        <v>52</v>
      </c>
      <c r="BG37" s="484">
        <v>27</v>
      </c>
      <c r="BH37" s="485">
        <v>35</v>
      </c>
      <c r="BI37" s="486">
        <v>58</v>
      </c>
      <c r="BJ37" s="484">
        <v>118</v>
      </c>
      <c r="BK37" s="485">
        <v>176</v>
      </c>
      <c r="BL37" s="486">
        <v>52</v>
      </c>
      <c r="BM37" s="484">
        <v>27</v>
      </c>
      <c r="BN37" s="485">
        <v>35</v>
      </c>
      <c r="BO37" s="486">
        <v>58</v>
      </c>
      <c r="BP37" s="484">
        <v>118</v>
      </c>
      <c r="BQ37" s="485">
        <v>176</v>
      </c>
      <c r="BR37" s="486">
        <v>32.700000000000003</v>
      </c>
      <c r="BS37" s="484">
        <v>29.4</v>
      </c>
      <c r="BT37" s="485">
        <v>30.5</v>
      </c>
      <c r="BU37" s="486">
        <v>58</v>
      </c>
      <c r="BV37" s="484">
        <v>118</v>
      </c>
      <c r="BW37" s="485">
        <v>176</v>
      </c>
      <c r="BX37" s="486" t="s">
        <v>197</v>
      </c>
      <c r="BY37" s="484" t="s">
        <v>197</v>
      </c>
      <c r="BZ37" s="485" t="s">
        <v>197</v>
      </c>
      <c r="CA37" s="486">
        <v>7</v>
      </c>
      <c r="CB37" s="484">
        <v>23</v>
      </c>
      <c r="CC37" s="485">
        <v>30</v>
      </c>
      <c r="CD37" s="486" t="s">
        <v>197</v>
      </c>
      <c r="CE37" s="484" t="s">
        <v>197</v>
      </c>
      <c r="CF37" s="485" t="s">
        <v>197</v>
      </c>
      <c r="CG37" s="486">
        <v>7</v>
      </c>
      <c r="CH37" s="484">
        <v>23</v>
      </c>
      <c r="CI37" s="485">
        <v>30</v>
      </c>
      <c r="CJ37" s="486">
        <v>23.3</v>
      </c>
      <c r="CK37" s="484">
        <v>19.2</v>
      </c>
      <c r="CL37" s="485">
        <v>20.100000000000001</v>
      </c>
      <c r="CM37" s="486">
        <v>7</v>
      </c>
      <c r="CN37" s="484">
        <v>23</v>
      </c>
      <c r="CO37" s="485">
        <v>30</v>
      </c>
      <c r="CP37" s="486">
        <v>73</v>
      </c>
      <c r="CQ37" s="484">
        <v>60</v>
      </c>
      <c r="CR37" s="485">
        <v>67</v>
      </c>
      <c r="CS37" s="486">
        <v>991</v>
      </c>
      <c r="CT37" s="484">
        <v>979</v>
      </c>
      <c r="CU37" s="485">
        <v>1970</v>
      </c>
      <c r="CV37" s="486">
        <v>73</v>
      </c>
      <c r="CW37" s="484">
        <v>61</v>
      </c>
      <c r="CX37" s="485">
        <v>67</v>
      </c>
      <c r="CY37" s="486">
        <v>991</v>
      </c>
      <c r="CZ37" s="484">
        <v>979</v>
      </c>
      <c r="DA37" s="485">
        <v>1970</v>
      </c>
      <c r="DB37" s="486">
        <v>37.799999999999997</v>
      </c>
      <c r="DC37" s="484">
        <v>35</v>
      </c>
      <c r="DD37" s="485">
        <v>36.4</v>
      </c>
      <c r="DE37" s="486">
        <v>991</v>
      </c>
      <c r="DF37" s="484">
        <v>979</v>
      </c>
      <c r="DG37" s="485">
        <v>1970</v>
      </c>
    </row>
    <row r="38" spans="1:111" x14ac:dyDescent="0.35">
      <c r="A38" t="s">
        <v>158</v>
      </c>
      <c r="B38" t="s">
        <v>402</v>
      </c>
      <c r="C38" t="s">
        <v>392</v>
      </c>
      <c r="D38" s="486">
        <v>72</v>
      </c>
      <c r="E38" s="484">
        <v>55</v>
      </c>
      <c r="F38" s="485">
        <v>64</v>
      </c>
      <c r="G38" s="486">
        <v>699</v>
      </c>
      <c r="H38" s="484">
        <v>701</v>
      </c>
      <c r="I38" s="485">
        <v>1400</v>
      </c>
      <c r="J38" s="486">
        <v>73</v>
      </c>
      <c r="K38" s="484">
        <v>57</v>
      </c>
      <c r="L38" s="485">
        <v>65</v>
      </c>
      <c r="M38" s="486">
        <v>699</v>
      </c>
      <c r="N38" s="484">
        <v>701</v>
      </c>
      <c r="O38" s="485">
        <v>1400</v>
      </c>
      <c r="P38" s="486">
        <v>36.4</v>
      </c>
      <c r="Q38" s="484">
        <v>34.299999999999997</v>
      </c>
      <c r="R38" s="485">
        <v>35.4</v>
      </c>
      <c r="S38" s="486">
        <v>699</v>
      </c>
      <c r="T38" s="484">
        <v>701</v>
      </c>
      <c r="U38" s="485">
        <v>1400</v>
      </c>
      <c r="V38" s="486" t="s">
        <v>197</v>
      </c>
      <c r="W38" s="484" t="s">
        <v>197</v>
      </c>
      <c r="X38" s="485">
        <v>23</v>
      </c>
      <c r="Y38" s="486">
        <v>4</v>
      </c>
      <c r="Z38" s="484">
        <v>31</v>
      </c>
      <c r="AA38" s="485">
        <v>35</v>
      </c>
      <c r="AB38" s="486" t="s">
        <v>197</v>
      </c>
      <c r="AC38" s="484" t="s">
        <v>197</v>
      </c>
      <c r="AD38" s="485">
        <v>23</v>
      </c>
      <c r="AE38" s="486">
        <v>4</v>
      </c>
      <c r="AF38" s="484">
        <v>31</v>
      </c>
      <c r="AG38" s="485">
        <v>35</v>
      </c>
      <c r="AH38" s="486">
        <v>28.3</v>
      </c>
      <c r="AI38" s="484">
        <v>27.6</v>
      </c>
      <c r="AJ38" s="485">
        <v>27.7</v>
      </c>
      <c r="AK38" s="486">
        <v>4</v>
      </c>
      <c r="AL38" s="484">
        <v>31</v>
      </c>
      <c r="AM38" s="485">
        <v>35</v>
      </c>
      <c r="AN38" s="486" t="s">
        <v>197</v>
      </c>
      <c r="AO38" s="484" t="s">
        <v>197</v>
      </c>
      <c r="AP38" s="485">
        <v>22</v>
      </c>
      <c r="AQ38" s="486">
        <v>19</v>
      </c>
      <c r="AR38" s="484">
        <v>59</v>
      </c>
      <c r="AS38" s="485">
        <v>78</v>
      </c>
      <c r="AT38" s="486" t="s">
        <v>197</v>
      </c>
      <c r="AU38" s="484" t="s">
        <v>197</v>
      </c>
      <c r="AV38" s="485">
        <v>22</v>
      </c>
      <c r="AW38" s="486">
        <v>19</v>
      </c>
      <c r="AX38" s="484">
        <v>59</v>
      </c>
      <c r="AY38" s="485">
        <v>78</v>
      </c>
      <c r="AZ38" s="486">
        <v>28.3</v>
      </c>
      <c r="BA38" s="484">
        <v>27.2</v>
      </c>
      <c r="BB38" s="485">
        <v>27.4</v>
      </c>
      <c r="BC38" s="486">
        <v>19</v>
      </c>
      <c r="BD38" s="484">
        <v>59</v>
      </c>
      <c r="BE38" s="485">
        <v>78</v>
      </c>
      <c r="BF38" s="486">
        <v>30</v>
      </c>
      <c r="BG38" s="484">
        <v>20</v>
      </c>
      <c r="BH38" s="485">
        <v>22</v>
      </c>
      <c r="BI38" s="486">
        <v>23</v>
      </c>
      <c r="BJ38" s="484">
        <v>90</v>
      </c>
      <c r="BK38" s="485">
        <v>113</v>
      </c>
      <c r="BL38" s="486">
        <v>30</v>
      </c>
      <c r="BM38" s="484">
        <v>20</v>
      </c>
      <c r="BN38" s="485">
        <v>22</v>
      </c>
      <c r="BO38" s="486">
        <v>23</v>
      </c>
      <c r="BP38" s="484">
        <v>90</v>
      </c>
      <c r="BQ38" s="485">
        <v>113</v>
      </c>
      <c r="BR38" s="486">
        <v>28.3</v>
      </c>
      <c r="BS38" s="484">
        <v>27.3</v>
      </c>
      <c r="BT38" s="485">
        <v>27.5</v>
      </c>
      <c r="BU38" s="486">
        <v>23</v>
      </c>
      <c r="BV38" s="484">
        <v>90</v>
      </c>
      <c r="BW38" s="485">
        <v>113</v>
      </c>
      <c r="BX38" s="486" t="s">
        <v>197</v>
      </c>
      <c r="BY38" s="484" t="s">
        <v>197</v>
      </c>
      <c r="BZ38" s="485" t="s">
        <v>197</v>
      </c>
      <c r="CA38" s="486">
        <v>8</v>
      </c>
      <c r="CB38" s="484">
        <v>14</v>
      </c>
      <c r="CC38" s="485">
        <v>22</v>
      </c>
      <c r="CD38" s="486" t="s">
        <v>197</v>
      </c>
      <c r="CE38" s="484" t="s">
        <v>197</v>
      </c>
      <c r="CF38" s="485" t="s">
        <v>197</v>
      </c>
      <c r="CG38" s="486">
        <v>8</v>
      </c>
      <c r="CH38" s="484">
        <v>14</v>
      </c>
      <c r="CI38" s="485">
        <v>22</v>
      </c>
      <c r="CJ38" s="486">
        <v>18.600000000000001</v>
      </c>
      <c r="CK38" s="484">
        <v>18.399999999999999</v>
      </c>
      <c r="CL38" s="485">
        <v>18.5</v>
      </c>
      <c r="CM38" s="486">
        <v>8</v>
      </c>
      <c r="CN38" s="484">
        <v>14</v>
      </c>
      <c r="CO38" s="485">
        <v>22</v>
      </c>
      <c r="CP38" s="486">
        <v>69</v>
      </c>
      <c r="CQ38" s="484">
        <v>50</v>
      </c>
      <c r="CR38" s="485">
        <v>59</v>
      </c>
      <c r="CS38" s="486">
        <v>737</v>
      </c>
      <c r="CT38" s="484">
        <v>817</v>
      </c>
      <c r="CU38" s="485">
        <v>1554</v>
      </c>
      <c r="CV38" s="486">
        <v>70</v>
      </c>
      <c r="CW38" s="484">
        <v>51</v>
      </c>
      <c r="CX38" s="485">
        <v>60</v>
      </c>
      <c r="CY38" s="486">
        <v>737</v>
      </c>
      <c r="CZ38" s="484">
        <v>817</v>
      </c>
      <c r="DA38" s="485">
        <v>1554</v>
      </c>
      <c r="DB38" s="486">
        <v>35.9</v>
      </c>
      <c r="DC38" s="484">
        <v>33.299999999999997</v>
      </c>
      <c r="DD38" s="485">
        <v>34.5</v>
      </c>
      <c r="DE38" s="486">
        <v>737</v>
      </c>
      <c r="DF38" s="484">
        <v>817</v>
      </c>
      <c r="DG38" s="485">
        <v>1554</v>
      </c>
    </row>
    <row r="39" spans="1:111" x14ac:dyDescent="0.35">
      <c r="A39" t="s">
        <v>161</v>
      </c>
      <c r="B39" t="s">
        <v>405</v>
      </c>
      <c r="C39" t="s">
        <v>392</v>
      </c>
      <c r="D39" s="486">
        <v>72</v>
      </c>
      <c r="E39" s="484">
        <v>56</v>
      </c>
      <c r="F39" s="485">
        <v>64</v>
      </c>
      <c r="G39" s="486">
        <v>1260</v>
      </c>
      <c r="H39" s="484">
        <v>1233</v>
      </c>
      <c r="I39" s="485">
        <v>2493</v>
      </c>
      <c r="J39" s="486">
        <v>73</v>
      </c>
      <c r="K39" s="484">
        <v>59</v>
      </c>
      <c r="L39" s="485">
        <v>66</v>
      </c>
      <c r="M39" s="486">
        <v>1260</v>
      </c>
      <c r="N39" s="484">
        <v>1233</v>
      </c>
      <c r="O39" s="485">
        <v>2493</v>
      </c>
      <c r="P39" s="486">
        <v>36.9</v>
      </c>
      <c r="Q39" s="484">
        <v>34.5</v>
      </c>
      <c r="R39" s="485">
        <v>35.700000000000003</v>
      </c>
      <c r="S39" s="486">
        <v>1260</v>
      </c>
      <c r="T39" s="484">
        <v>1233</v>
      </c>
      <c r="U39" s="485">
        <v>2493</v>
      </c>
      <c r="V39" s="486">
        <v>19</v>
      </c>
      <c r="W39" s="484">
        <v>7</v>
      </c>
      <c r="X39" s="485">
        <v>12</v>
      </c>
      <c r="Y39" s="486">
        <v>47</v>
      </c>
      <c r="Z39" s="484">
        <v>71</v>
      </c>
      <c r="AA39" s="485">
        <v>118</v>
      </c>
      <c r="AB39" s="486">
        <v>19</v>
      </c>
      <c r="AC39" s="484">
        <v>8</v>
      </c>
      <c r="AD39" s="485">
        <v>13</v>
      </c>
      <c r="AE39" s="486">
        <v>47</v>
      </c>
      <c r="AF39" s="484">
        <v>71</v>
      </c>
      <c r="AG39" s="485">
        <v>118</v>
      </c>
      <c r="AH39" s="486">
        <v>28.2</v>
      </c>
      <c r="AI39" s="484">
        <v>27.5</v>
      </c>
      <c r="AJ39" s="485">
        <v>27.8</v>
      </c>
      <c r="AK39" s="486">
        <v>47</v>
      </c>
      <c r="AL39" s="484">
        <v>71</v>
      </c>
      <c r="AM39" s="485">
        <v>118</v>
      </c>
      <c r="AN39" s="486">
        <v>24</v>
      </c>
      <c r="AO39" s="484">
        <v>16</v>
      </c>
      <c r="AP39" s="485">
        <v>18</v>
      </c>
      <c r="AQ39" s="486">
        <v>33</v>
      </c>
      <c r="AR39" s="484">
        <v>81</v>
      </c>
      <c r="AS39" s="485">
        <v>114</v>
      </c>
      <c r="AT39" s="486">
        <v>24</v>
      </c>
      <c r="AU39" s="484">
        <v>17</v>
      </c>
      <c r="AV39" s="485">
        <v>19</v>
      </c>
      <c r="AW39" s="486">
        <v>33</v>
      </c>
      <c r="AX39" s="484">
        <v>81</v>
      </c>
      <c r="AY39" s="485">
        <v>114</v>
      </c>
      <c r="AZ39" s="486">
        <v>28.6</v>
      </c>
      <c r="BA39" s="484">
        <v>27.7</v>
      </c>
      <c r="BB39" s="485">
        <v>28</v>
      </c>
      <c r="BC39" s="486">
        <v>33</v>
      </c>
      <c r="BD39" s="484">
        <v>81</v>
      </c>
      <c r="BE39" s="485">
        <v>114</v>
      </c>
      <c r="BF39" s="486">
        <v>21</v>
      </c>
      <c r="BG39" s="484">
        <v>12</v>
      </c>
      <c r="BH39" s="485">
        <v>15</v>
      </c>
      <c r="BI39" s="486">
        <v>80</v>
      </c>
      <c r="BJ39" s="484">
        <v>152</v>
      </c>
      <c r="BK39" s="485">
        <v>232</v>
      </c>
      <c r="BL39" s="486">
        <v>21</v>
      </c>
      <c r="BM39" s="484">
        <v>13</v>
      </c>
      <c r="BN39" s="485">
        <v>16</v>
      </c>
      <c r="BO39" s="486">
        <v>80</v>
      </c>
      <c r="BP39" s="484">
        <v>152</v>
      </c>
      <c r="BQ39" s="485">
        <v>232</v>
      </c>
      <c r="BR39" s="486">
        <v>28.4</v>
      </c>
      <c r="BS39" s="484">
        <v>27.6</v>
      </c>
      <c r="BT39" s="485">
        <v>27.9</v>
      </c>
      <c r="BU39" s="486">
        <v>80</v>
      </c>
      <c r="BV39" s="484">
        <v>152</v>
      </c>
      <c r="BW39" s="485">
        <v>232</v>
      </c>
      <c r="BX39" s="486" t="s">
        <v>197</v>
      </c>
      <c r="BY39" s="484" t="s">
        <v>197</v>
      </c>
      <c r="BZ39" s="485">
        <v>8</v>
      </c>
      <c r="CA39" s="486">
        <v>12</v>
      </c>
      <c r="CB39" s="484">
        <v>40</v>
      </c>
      <c r="CC39" s="485">
        <v>52</v>
      </c>
      <c r="CD39" s="486" t="s">
        <v>197</v>
      </c>
      <c r="CE39" s="484" t="s">
        <v>197</v>
      </c>
      <c r="CF39" s="485">
        <v>8</v>
      </c>
      <c r="CG39" s="486">
        <v>12</v>
      </c>
      <c r="CH39" s="484">
        <v>40</v>
      </c>
      <c r="CI39" s="485">
        <v>52</v>
      </c>
      <c r="CJ39" s="486">
        <v>21.5</v>
      </c>
      <c r="CK39" s="484">
        <v>21.9</v>
      </c>
      <c r="CL39" s="485">
        <v>21.8</v>
      </c>
      <c r="CM39" s="486">
        <v>12</v>
      </c>
      <c r="CN39" s="484">
        <v>40</v>
      </c>
      <c r="CO39" s="485">
        <v>52</v>
      </c>
      <c r="CP39" s="486">
        <v>68</v>
      </c>
      <c r="CQ39" s="484">
        <v>49</v>
      </c>
      <c r="CR39" s="485">
        <v>58</v>
      </c>
      <c r="CS39" s="486">
        <v>1364</v>
      </c>
      <c r="CT39" s="484">
        <v>1441</v>
      </c>
      <c r="CU39" s="485">
        <v>2805</v>
      </c>
      <c r="CV39" s="486">
        <v>69</v>
      </c>
      <c r="CW39" s="484">
        <v>52</v>
      </c>
      <c r="CX39" s="485">
        <v>61</v>
      </c>
      <c r="CY39" s="486">
        <v>1364</v>
      </c>
      <c r="CZ39" s="484">
        <v>1441</v>
      </c>
      <c r="DA39" s="485">
        <v>2805</v>
      </c>
      <c r="DB39" s="486">
        <v>36.200000000000003</v>
      </c>
      <c r="DC39" s="484">
        <v>33.4</v>
      </c>
      <c r="DD39" s="485">
        <v>34.700000000000003</v>
      </c>
      <c r="DE39" s="486">
        <v>1364</v>
      </c>
      <c r="DF39" s="484">
        <v>1441</v>
      </c>
      <c r="DG39" s="485">
        <v>2805</v>
      </c>
    </row>
    <row r="40" spans="1:111" x14ac:dyDescent="0.35">
      <c r="A40" t="s">
        <v>87</v>
      </c>
      <c r="B40" t="s">
        <v>332</v>
      </c>
      <c r="C40" t="s">
        <v>324</v>
      </c>
      <c r="D40" s="486">
        <v>67</v>
      </c>
      <c r="E40" s="484">
        <v>51</v>
      </c>
      <c r="F40" s="485">
        <v>60</v>
      </c>
      <c r="G40" s="486">
        <v>1356</v>
      </c>
      <c r="H40" s="484">
        <v>1302</v>
      </c>
      <c r="I40" s="485">
        <v>2658</v>
      </c>
      <c r="J40" s="486">
        <v>70</v>
      </c>
      <c r="K40" s="484">
        <v>55</v>
      </c>
      <c r="L40" s="485">
        <v>63</v>
      </c>
      <c r="M40" s="486">
        <v>1356</v>
      </c>
      <c r="N40" s="484">
        <v>1302</v>
      </c>
      <c r="O40" s="485">
        <v>2658</v>
      </c>
      <c r="P40" s="486">
        <v>36.4</v>
      </c>
      <c r="Q40" s="484">
        <v>33.700000000000003</v>
      </c>
      <c r="R40" s="485">
        <v>35</v>
      </c>
      <c r="S40" s="486">
        <v>1356</v>
      </c>
      <c r="T40" s="484">
        <v>1302</v>
      </c>
      <c r="U40" s="485">
        <v>2658</v>
      </c>
      <c r="V40" s="486">
        <v>30</v>
      </c>
      <c r="W40" s="484">
        <v>25</v>
      </c>
      <c r="X40" s="485">
        <v>27</v>
      </c>
      <c r="Y40" s="486">
        <v>23</v>
      </c>
      <c r="Z40" s="484">
        <v>56</v>
      </c>
      <c r="AA40" s="485">
        <v>79</v>
      </c>
      <c r="AB40" s="486">
        <v>30</v>
      </c>
      <c r="AC40" s="484">
        <v>25</v>
      </c>
      <c r="AD40" s="485">
        <v>27</v>
      </c>
      <c r="AE40" s="486">
        <v>23</v>
      </c>
      <c r="AF40" s="484">
        <v>56</v>
      </c>
      <c r="AG40" s="485">
        <v>79</v>
      </c>
      <c r="AH40" s="486">
        <v>28.6</v>
      </c>
      <c r="AI40" s="484">
        <v>27.3</v>
      </c>
      <c r="AJ40" s="485">
        <v>27.6</v>
      </c>
      <c r="AK40" s="486">
        <v>23</v>
      </c>
      <c r="AL40" s="484">
        <v>56</v>
      </c>
      <c r="AM40" s="485">
        <v>79</v>
      </c>
      <c r="AN40" s="486">
        <v>25</v>
      </c>
      <c r="AO40" s="484">
        <v>13</v>
      </c>
      <c r="AP40" s="485">
        <v>17</v>
      </c>
      <c r="AQ40" s="486">
        <v>32</v>
      </c>
      <c r="AR40" s="484">
        <v>70</v>
      </c>
      <c r="AS40" s="485">
        <v>102</v>
      </c>
      <c r="AT40" s="486">
        <v>25</v>
      </c>
      <c r="AU40" s="484">
        <v>16</v>
      </c>
      <c r="AV40" s="485">
        <v>19</v>
      </c>
      <c r="AW40" s="486">
        <v>32</v>
      </c>
      <c r="AX40" s="484">
        <v>70</v>
      </c>
      <c r="AY40" s="485">
        <v>102</v>
      </c>
      <c r="AZ40" s="486">
        <v>27</v>
      </c>
      <c r="BA40" s="484">
        <v>25.1</v>
      </c>
      <c r="BB40" s="485">
        <v>25.7</v>
      </c>
      <c r="BC40" s="486">
        <v>32</v>
      </c>
      <c r="BD40" s="484">
        <v>70</v>
      </c>
      <c r="BE40" s="485">
        <v>102</v>
      </c>
      <c r="BF40" s="486">
        <v>27</v>
      </c>
      <c r="BG40" s="484">
        <v>18</v>
      </c>
      <c r="BH40" s="485">
        <v>21</v>
      </c>
      <c r="BI40" s="486">
        <v>55</v>
      </c>
      <c r="BJ40" s="484">
        <v>126</v>
      </c>
      <c r="BK40" s="485">
        <v>181</v>
      </c>
      <c r="BL40" s="486">
        <v>27</v>
      </c>
      <c r="BM40" s="484">
        <v>20</v>
      </c>
      <c r="BN40" s="485">
        <v>22</v>
      </c>
      <c r="BO40" s="486">
        <v>55</v>
      </c>
      <c r="BP40" s="484">
        <v>126</v>
      </c>
      <c r="BQ40" s="485">
        <v>181</v>
      </c>
      <c r="BR40" s="486">
        <v>27.7</v>
      </c>
      <c r="BS40" s="484">
        <v>26.1</v>
      </c>
      <c r="BT40" s="485">
        <v>26.6</v>
      </c>
      <c r="BU40" s="486">
        <v>55</v>
      </c>
      <c r="BV40" s="484">
        <v>126</v>
      </c>
      <c r="BW40" s="485">
        <v>181</v>
      </c>
      <c r="BX40" s="486" t="s">
        <v>197</v>
      </c>
      <c r="BY40" s="484" t="s">
        <v>197</v>
      </c>
      <c r="BZ40" s="485" t="s">
        <v>197</v>
      </c>
      <c r="CA40" s="486">
        <v>12</v>
      </c>
      <c r="CB40" s="484">
        <v>27</v>
      </c>
      <c r="CC40" s="485">
        <v>39</v>
      </c>
      <c r="CD40" s="486" t="s">
        <v>197</v>
      </c>
      <c r="CE40" s="484" t="s">
        <v>197</v>
      </c>
      <c r="CF40" s="485" t="s">
        <v>197</v>
      </c>
      <c r="CG40" s="486">
        <v>12</v>
      </c>
      <c r="CH40" s="484">
        <v>27</v>
      </c>
      <c r="CI40" s="485">
        <v>39</v>
      </c>
      <c r="CJ40" s="486">
        <v>20.8</v>
      </c>
      <c r="CK40" s="484">
        <v>19.7</v>
      </c>
      <c r="CL40" s="485">
        <v>20.100000000000001</v>
      </c>
      <c r="CM40" s="486">
        <v>12</v>
      </c>
      <c r="CN40" s="484">
        <v>27</v>
      </c>
      <c r="CO40" s="485">
        <v>39</v>
      </c>
      <c r="CP40" s="486">
        <v>65</v>
      </c>
      <c r="CQ40" s="484">
        <v>47</v>
      </c>
      <c r="CR40" s="485">
        <v>56</v>
      </c>
      <c r="CS40" s="486">
        <v>1448</v>
      </c>
      <c r="CT40" s="484">
        <v>1472</v>
      </c>
      <c r="CU40" s="485">
        <v>2920</v>
      </c>
      <c r="CV40" s="486">
        <v>68</v>
      </c>
      <c r="CW40" s="484">
        <v>51</v>
      </c>
      <c r="CX40" s="485">
        <v>59</v>
      </c>
      <c r="CY40" s="486">
        <v>1448</v>
      </c>
      <c r="CZ40" s="484">
        <v>1472</v>
      </c>
      <c r="DA40" s="485">
        <v>2920</v>
      </c>
      <c r="DB40" s="486">
        <v>35.799999999999997</v>
      </c>
      <c r="DC40" s="484">
        <v>32.700000000000003</v>
      </c>
      <c r="DD40" s="485">
        <v>34.200000000000003</v>
      </c>
      <c r="DE40" s="486">
        <v>1448</v>
      </c>
      <c r="DF40" s="484">
        <v>1472</v>
      </c>
      <c r="DG40" s="485">
        <v>2920</v>
      </c>
    </row>
    <row r="41" spans="1:111" x14ac:dyDescent="0.35">
      <c r="A41" t="s">
        <v>85</v>
      </c>
      <c r="B41" t="s">
        <v>330</v>
      </c>
      <c r="C41" t="s">
        <v>324</v>
      </c>
      <c r="D41" s="486">
        <v>61</v>
      </c>
      <c r="E41" s="484">
        <v>46</v>
      </c>
      <c r="F41" s="485">
        <v>54</v>
      </c>
      <c r="G41" s="486">
        <v>1420</v>
      </c>
      <c r="H41" s="484">
        <v>1390</v>
      </c>
      <c r="I41" s="485">
        <v>2810</v>
      </c>
      <c r="J41" s="486">
        <v>64</v>
      </c>
      <c r="K41" s="484">
        <v>50</v>
      </c>
      <c r="L41" s="485">
        <v>57</v>
      </c>
      <c r="M41" s="486">
        <v>1420</v>
      </c>
      <c r="N41" s="484">
        <v>1390</v>
      </c>
      <c r="O41" s="485">
        <v>2810</v>
      </c>
      <c r="P41" s="486">
        <v>34</v>
      </c>
      <c r="Q41" s="484">
        <v>32.200000000000003</v>
      </c>
      <c r="R41" s="485">
        <v>33.1</v>
      </c>
      <c r="S41" s="486">
        <v>1420</v>
      </c>
      <c r="T41" s="484">
        <v>1390</v>
      </c>
      <c r="U41" s="485">
        <v>2810</v>
      </c>
      <c r="V41" s="486">
        <v>21</v>
      </c>
      <c r="W41" s="484">
        <v>10</v>
      </c>
      <c r="X41" s="485">
        <v>14</v>
      </c>
      <c r="Y41" s="486">
        <v>56</v>
      </c>
      <c r="Z41" s="484">
        <v>114</v>
      </c>
      <c r="AA41" s="485">
        <v>170</v>
      </c>
      <c r="AB41" s="486">
        <v>21</v>
      </c>
      <c r="AC41" s="484">
        <v>13</v>
      </c>
      <c r="AD41" s="485">
        <v>16</v>
      </c>
      <c r="AE41" s="486">
        <v>56</v>
      </c>
      <c r="AF41" s="484">
        <v>114</v>
      </c>
      <c r="AG41" s="485">
        <v>170</v>
      </c>
      <c r="AH41" s="486">
        <v>27.4</v>
      </c>
      <c r="AI41" s="484">
        <v>25.8</v>
      </c>
      <c r="AJ41" s="485">
        <v>26.3</v>
      </c>
      <c r="AK41" s="486">
        <v>56</v>
      </c>
      <c r="AL41" s="484">
        <v>114</v>
      </c>
      <c r="AM41" s="485">
        <v>170</v>
      </c>
      <c r="AN41" s="486">
        <v>10</v>
      </c>
      <c r="AO41" s="484">
        <v>8</v>
      </c>
      <c r="AP41" s="485">
        <v>8</v>
      </c>
      <c r="AQ41" s="486">
        <v>29</v>
      </c>
      <c r="AR41" s="484">
        <v>93</v>
      </c>
      <c r="AS41" s="485">
        <v>122</v>
      </c>
      <c r="AT41" s="486">
        <v>14</v>
      </c>
      <c r="AU41" s="484">
        <v>8</v>
      </c>
      <c r="AV41" s="485">
        <v>9</v>
      </c>
      <c r="AW41" s="486">
        <v>29</v>
      </c>
      <c r="AX41" s="484">
        <v>93</v>
      </c>
      <c r="AY41" s="485">
        <v>122</v>
      </c>
      <c r="AZ41" s="486">
        <v>27.1</v>
      </c>
      <c r="BA41" s="484">
        <v>23.1</v>
      </c>
      <c r="BB41" s="485">
        <v>24</v>
      </c>
      <c r="BC41" s="486">
        <v>29</v>
      </c>
      <c r="BD41" s="484">
        <v>93</v>
      </c>
      <c r="BE41" s="485">
        <v>122</v>
      </c>
      <c r="BF41" s="486">
        <v>18</v>
      </c>
      <c r="BG41" s="484">
        <v>9</v>
      </c>
      <c r="BH41" s="485">
        <v>11</v>
      </c>
      <c r="BI41" s="486">
        <v>85</v>
      </c>
      <c r="BJ41" s="484">
        <v>207</v>
      </c>
      <c r="BK41" s="485">
        <v>292</v>
      </c>
      <c r="BL41" s="486">
        <v>19</v>
      </c>
      <c r="BM41" s="484">
        <v>11</v>
      </c>
      <c r="BN41" s="485">
        <v>13</v>
      </c>
      <c r="BO41" s="486">
        <v>85</v>
      </c>
      <c r="BP41" s="484">
        <v>207</v>
      </c>
      <c r="BQ41" s="485">
        <v>292</v>
      </c>
      <c r="BR41" s="486">
        <v>27.3</v>
      </c>
      <c r="BS41" s="484">
        <v>24.6</v>
      </c>
      <c r="BT41" s="485">
        <v>25.4</v>
      </c>
      <c r="BU41" s="486">
        <v>85</v>
      </c>
      <c r="BV41" s="484">
        <v>207</v>
      </c>
      <c r="BW41" s="485">
        <v>292</v>
      </c>
      <c r="BX41" s="486" t="s">
        <v>197</v>
      </c>
      <c r="BY41" s="484" t="s">
        <v>197</v>
      </c>
      <c r="BZ41" s="485" t="s">
        <v>197</v>
      </c>
      <c r="CA41" s="486">
        <v>13</v>
      </c>
      <c r="CB41" s="484">
        <v>21</v>
      </c>
      <c r="CC41" s="485">
        <v>34</v>
      </c>
      <c r="CD41" s="486" t="s">
        <v>197</v>
      </c>
      <c r="CE41" s="484" t="s">
        <v>197</v>
      </c>
      <c r="CF41" s="485" t="s">
        <v>197</v>
      </c>
      <c r="CG41" s="486">
        <v>13</v>
      </c>
      <c r="CH41" s="484">
        <v>21</v>
      </c>
      <c r="CI41" s="485">
        <v>34</v>
      </c>
      <c r="CJ41" s="486">
        <v>19.2</v>
      </c>
      <c r="CK41" s="484">
        <v>19.600000000000001</v>
      </c>
      <c r="CL41" s="485">
        <v>19.5</v>
      </c>
      <c r="CM41" s="486">
        <v>13</v>
      </c>
      <c r="CN41" s="484">
        <v>21</v>
      </c>
      <c r="CO41" s="485">
        <v>34</v>
      </c>
      <c r="CP41" s="486">
        <v>57</v>
      </c>
      <c r="CQ41" s="484">
        <v>40</v>
      </c>
      <c r="CR41" s="485">
        <v>48</v>
      </c>
      <c r="CS41" s="486">
        <v>1561</v>
      </c>
      <c r="CT41" s="484">
        <v>1651</v>
      </c>
      <c r="CU41" s="485">
        <v>3212</v>
      </c>
      <c r="CV41" s="486">
        <v>60</v>
      </c>
      <c r="CW41" s="484">
        <v>44</v>
      </c>
      <c r="CX41" s="485">
        <v>52</v>
      </c>
      <c r="CY41" s="486">
        <v>1561</v>
      </c>
      <c r="CZ41" s="484">
        <v>1651</v>
      </c>
      <c r="DA41" s="485">
        <v>3212</v>
      </c>
      <c r="DB41" s="486">
        <v>33.4</v>
      </c>
      <c r="DC41" s="484">
        <v>31</v>
      </c>
      <c r="DD41" s="485">
        <v>32.1</v>
      </c>
      <c r="DE41" s="486">
        <v>1561</v>
      </c>
      <c r="DF41" s="484">
        <v>1651</v>
      </c>
      <c r="DG41" s="485">
        <v>3212</v>
      </c>
    </row>
    <row r="42" spans="1:111" x14ac:dyDescent="0.35">
      <c r="A42" t="s">
        <v>88</v>
      </c>
      <c r="B42" t="s">
        <v>333</v>
      </c>
      <c r="C42" t="s">
        <v>324</v>
      </c>
      <c r="D42" s="486">
        <v>73</v>
      </c>
      <c r="E42" s="484">
        <v>54</v>
      </c>
      <c r="F42" s="485">
        <v>63</v>
      </c>
      <c r="G42" s="486">
        <v>1009</v>
      </c>
      <c r="H42" s="484">
        <v>968</v>
      </c>
      <c r="I42" s="485">
        <v>1977</v>
      </c>
      <c r="J42" s="486">
        <v>75</v>
      </c>
      <c r="K42" s="484">
        <v>58</v>
      </c>
      <c r="L42" s="485">
        <v>66</v>
      </c>
      <c r="M42" s="486">
        <v>1009</v>
      </c>
      <c r="N42" s="484">
        <v>968</v>
      </c>
      <c r="O42" s="485">
        <v>1977</v>
      </c>
      <c r="P42" s="486">
        <v>37.1</v>
      </c>
      <c r="Q42" s="484">
        <v>34.9</v>
      </c>
      <c r="R42" s="485">
        <v>36</v>
      </c>
      <c r="S42" s="486">
        <v>1009</v>
      </c>
      <c r="T42" s="484">
        <v>968</v>
      </c>
      <c r="U42" s="485">
        <v>1977</v>
      </c>
      <c r="V42" s="486" t="s">
        <v>197</v>
      </c>
      <c r="W42" s="484" t="s">
        <v>197</v>
      </c>
      <c r="X42" s="485">
        <v>12</v>
      </c>
      <c r="Y42" s="486">
        <v>14</v>
      </c>
      <c r="Z42" s="484">
        <v>36</v>
      </c>
      <c r="AA42" s="485">
        <v>50</v>
      </c>
      <c r="AB42" s="486" t="s">
        <v>197</v>
      </c>
      <c r="AC42" s="484" t="s">
        <v>197</v>
      </c>
      <c r="AD42" s="485">
        <v>14</v>
      </c>
      <c r="AE42" s="486">
        <v>14</v>
      </c>
      <c r="AF42" s="484">
        <v>36</v>
      </c>
      <c r="AG42" s="485">
        <v>50</v>
      </c>
      <c r="AH42" s="486">
        <v>26.8</v>
      </c>
      <c r="AI42" s="484">
        <v>26.1</v>
      </c>
      <c r="AJ42" s="485">
        <v>26.3</v>
      </c>
      <c r="AK42" s="486">
        <v>14</v>
      </c>
      <c r="AL42" s="484">
        <v>36</v>
      </c>
      <c r="AM42" s="485">
        <v>50</v>
      </c>
      <c r="AN42" s="486" t="s">
        <v>197</v>
      </c>
      <c r="AO42" s="484" t="s">
        <v>197</v>
      </c>
      <c r="AP42" s="485">
        <v>12</v>
      </c>
      <c r="AQ42" s="486">
        <v>13</v>
      </c>
      <c r="AR42" s="484">
        <v>44</v>
      </c>
      <c r="AS42" s="485">
        <v>57</v>
      </c>
      <c r="AT42" s="486" t="s">
        <v>197</v>
      </c>
      <c r="AU42" s="484" t="s">
        <v>197</v>
      </c>
      <c r="AV42" s="485">
        <v>12</v>
      </c>
      <c r="AW42" s="486">
        <v>13</v>
      </c>
      <c r="AX42" s="484">
        <v>44</v>
      </c>
      <c r="AY42" s="485">
        <v>57</v>
      </c>
      <c r="AZ42" s="486">
        <v>25.9</v>
      </c>
      <c r="BA42" s="484">
        <v>23.6</v>
      </c>
      <c r="BB42" s="485">
        <v>24.2</v>
      </c>
      <c r="BC42" s="486">
        <v>13</v>
      </c>
      <c r="BD42" s="484">
        <v>44</v>
      </c>
      <c r="BE42" s="485">
        <v>57</v>
      </c>
      <c r="BF42" s="486">
        <v>11</v>
      </c>
      <c r="BG42" s="484">
        <v>13</v>
      </c>
      <c r="BH42" s="485">
        <v>12</v>
      </c>
      <c r="BI42" s="486">
        <v>27</v>
      </c>
      <c r="BJ42" s="484">
        <v>80</v>
      </c>
      <c r="BK42" s="485">
        <v>107</v>
      </c>
      <c r="BL42" s="486">
        <v>11</v>
      </c>
      <c r="BM42" s="484">
        <v>14</v>
      </c>
      <c r="BN42" s="485">
        <v>13</v>
      </c>
      <c r="BO42" s="486">
        <v>27</v>
      </c>
      <c r="BP42" s="484">
        <v>80</v>
      </c>
      <c r="BQ42" s="485">
        <v>107</v>
      </c>
      <c r="BR42" s="486">
        <v>26.4</v>
      </c>
      <c r="BS42" s="484">
        <v>24.8</v>
      </c>
      <c r="BT42" s="485">
        <v>25.2</v>
      </c>
      <c r="BU42" s="486">
        <v>27</v>
      </c>
      <c r="BV42" s="484">
        <v>80</v>
      </c>
      <c r="BW42" s="485">
        <v>107</v>
      </c>
      <c r="BX42" s="486" t="s">
        <v>197</v>
      </c>
      <c r="BY42" s="484" t="s">
        <v>197</v>
      </c>
      <c r="BZ42" s="485" t="s">
        <v>197</v>
      </c>
      <c r="CA42" s="486">
        <v>15</v>
      </c>
      <c r="CB42" s="484">
        <v>37</v>
      </c>
      <c r="CC42" s="485">
        <v>52</v>
      </c>
      <c r="CD42" s="486" t="s">
        <v>197</v>
      </c>
      <c r="CE42" s="484" t="s">
        <v>197</v>
      </c>
      <c r="CF42" s="485" t="s">
        <v>197</v>
      </c>
      <c r="CG42" s="486">
        <v>15</v>
      </c>
      <c r="CH42" s="484">
        <v>37</v>
      </c>
      <c r="CI42" s="485">
        <v>52</v>
      </c>
      <c r="CJ42" s="486">
        <v>18.100000000000001</v>
      </c>
      <c r="CK42" s="484">
        <v>18</v>
      </c>
      <c r="CL42" s="485">
        <v>18</v>
      </c>
      <c r="CM42" s="486">
        <v>15</v>
      </c>
      <c r="CN42" s="484">
        <v>37</v>
      </c>
      <c r="CO42" s="485">
        <v>52</v>
      </c>
      <c r="CP42" s="486">
        <v>69</v>
      </c>
      <c r="CQ42" s="484">
        <v>49</v>
      </c>
      <c r="CR42" s="485">
        <v>59</v>
      </c>
      <c r="CS42" s="486">
        <v>1080</v>
      </c>
      <c r="CT42" s="484">
        <v>1109</v>
      </c>
      <c r="CU42" s="485">
        <v>2189</v>
      </c>
      <c r="CV42" s="486">
        <v>71</v>
      </c>
      <c r="CW42" s="484">
        <v>52</v>
      </c>
      <c r="CX42" s="485">
        <v>62</v>
      </c>
      <c r="CY42" s="486">
        <v>1080</v>
      </c>
      <c r="CZ42" s="484">
        <v>1109</v>
      </c>
      <c r="DA42" s="485">
        <v>2189</v>
      </c>
      <c r="DB42" s="486">
        <v>36.5</v>
      </c>
      <c r="DC42" s="484">
        <v>33.5</v>
      </c>
      <c r="DD42" s="485">
        <v>35</v>
      </c>
      <c r="DE42" s="486">
        <v>1080</v>
      </c>
      <c r="DF42" s="484">
        <v>1109</v>
      </c>
      <c r="DG42" s="485">
        <v>2189</v>
      </c>
    </row>
    <row r="43" spans="1:111" x14ac:dyDescent="0.35">
      <c r="A43" t="s">
        <v>90</v>
      </c>
      <c r="B43" t="s">
        <v>335</v>
      </c>
      <c r="C43" t="s">
        <v>324</v>
      </c>
      <c r="D43" s="486">
        <v>76</v>
      </c>
      <c r="E43" s="484">
        <v>63</v>
      </c>
      <c r="F43" s="485">
        <v>69</v>
      </c>
      <c r="G43" s="486">
        <v>1099</v>
      </c>
      <c r="H43" s="484">
        <v>1067</v>
      </c>
      <c r="I43" s="485">
        <v>2166</v>
      </c>
      <c r="J43" s="486">
        <v>76</v>
      </c>
      <c r="K43" s="484">
        <v>64</v>
      </c>
      <c r="L43" s="485">
        <v>70</v>
      </c>
      <c r="M43" s="486">
        <v>1099</v>
      </c>
      <c r="N43" s="484">
        <v>1067</v>
      </c>
      <c r="O43" s="485">
        <v>2166</v>
      </c>
      <c r="P43" s="486">
        <v>35.1</v>
      </c>
      <c r="Q43" s="484">
        <v>33.6</v>
      </c>
      <c r="R43" s="485">
        <v>34.4</v>
      </c>
      <c r="S43" s="486">
        <v>1099</v>
      </c>
      <c r="T43" s="484">
        <v>1067</v>
      </c>
      <c r="U43" s="485">
        <v>2166</v>
      </c>
      <c r="V43" s="486" t="s">
        <v>197</v>
      </c>
      <c r="W43" s="484" t="s">
        <v>197</v>
      </c>
      <c r="X43" s="485">
        <v>21</v>
      </c>
      <c r="Y43" s="486">
        <v>16</v>
      </c>
      <c r="Z43" s="484">
        <v>47</v>
      </c>
      <c r="AA43" s="485">
        <v>63</v>
      </c>
      <c r="AB43" s="486" t="s">
        <v>197</v>
      </c>
      <c r="AC43" s="484" t="s">
        <v>197</v>
      </c>
      <c r="AD43" s="485">
        <v>21</v>
      </c>
      <c r="AE43" s="486">
        <v>16</v>
      </c>
      <c r="AF43" s="484">
        <v>47</v>
      </c>
      <c r="AG43" s="485">
        <v>63</v>
      </c>
      <c r="AH43" s="486">
        <v>28.4</v>
      </c>
      <c r="AI43" s="484">
        <v>25.7</v>
      </c>
      <c r="AJ43" s="485">
        <v>26.4</v>
      </c>
      <c r="AK43" s="486">
        <v>16</v>
      </c>
      <c r="AL43" s="484">
        <v>47</v>
      </c>
      <c r="AM43" s="485">
        <v>63</v>
      </c>
      <c r="AN43" s="486" t="s">
        <v>197</v>
      </c>
      <c r="AO43" s="484" t="s">
        <v>197</v>
      </c>
      <c r="AP43" s="485">
        <v>22</v>
      </c>
      <c r="AQ43" s="486">
        <v>12</v>
      </c>
      <c r="AR43" s="484">
        <v>37</v>
      </c>
      <c r="AS43" s="485">
        <v>49</v>
      </c>
      <c r="AT43" s="486" t="s">
        <v>197</v>
      </c>
      <c r="AU43" s="484" t="s">
        <v>197</v>
      </c>
      <c r="AV43" s="485">
        <v>22</v>
      </c>
      <c r="AW43" s="486">
        <v>12</v>
      </c>
      <c r="AX43" s="484">
        <v>37</v>
      </c>
      <c r="AY43" s="485">
        <v>49</v>
      </c>
      <c r="AZ43" s="486">
        <v>26.1</v>
      </c>
      <c r="BA43" s="484">
        <v>26.4</v>
      </c>
      <c r="BB43" s="485">
        <v>26.3</v>
      </c>
      <c r="BC43" s="486">
        <v>12</v>
      </c>
      <c r="BD43" s="484">
        <v>37</v>
      </c>
      <c r="BE43" s="485">
        <v>49</v>
      </c>
      <c r="BF43" s="486">
        <v>25</v>
      </c>
      <c r="BG43" s="484">
        <v>20</v>
      </c>
      <c r="BH43" s="485">
        <v>21</v>
      </c>
      <c r="BI43" s="486">
        <v>28</v>
      </c>
      <c r="BJ43" s="484">
        <v>84</v>
      </c>
      <c r="BK43" s="485">
        <v>112</v>
      </c>
      <c r="BL43" s="486">
        <v>25</v>
      </c>
      <c r="BM43" s="484">
        <v>20</v>
      </c>
      <c r="BN43" s="485">
        <v>21</v>
      </c>
      <c r="BO43" s="486">
        <v>28</v>
      </c>
      <c r="BP43" s="484">
        <v>84</v>
      </c>
      <c r="BQ43" s="485">
        <v>112</v>
      </c>
      <c r="BR43" s="486">
        <v>27.4</v>
      </c>
      <c r="BS43" s="484">
        <v>26</v>
      </c>
      <c r="BT43" s="485">
        <v>26.4</v>
      </c>
      <c r="BU43" s="486">
        <v>28</v>
      </c>
      <c r="BV43" s="484">
        <v>84</v>
      </c>
      <c r="BW43" s="485">
        <v>112</v>
      </c>
      <c r="BX43" s="486" t="s">
        <v>197</v>
      </c>
      <c r="BY43" s="484" t="s">
        <v>197</v>
      </c>
      <c r="BZ43" s="485">
        <v>7</v>
      </c>
      <c r="CA43" s="486">
        <v>15</v>
      </c>
      <c r="CB43" s="484">
        <v>28</v>
      </c>
      <c r="CC43" s="485">
        <v>43</v>
      </c>
      <c r="CD43" s="486" t="s">
        <v>197</v>
      </c>
      <c r="CE43" s="484" t="s">
        <v>197</v>
      </c>
      <c r="CF43" s="485">
        <v>7</v>
      </c>
      <c r="CG43" s="486">
        <v>15</v>
      </c>
      <c r="CH43" s="484">
        <v>28</v>
      </c>
      <c r="CI43" s="485">
        <v>43</v>
      </c>
      <c r="CJ43" s="486">
        <v>20.8</v>
      </c>
      <c r="CK43" s="484">
        <v>21.5</v>
      </c>
      <c r="CL43" s="485">
        <v>21.2</v>
      </c>
      <c r="CM43" s="486">
        <v>15</v>
      </c>
      <c r="CN43" s="484">
        <v>28</v>
      </c>
      <c r="CO43" s="485">
        <v>43</v>
      </c>
      <c r="CP43" s="486">
        <v>73</v>
      </c>
      <c r="CQ43" s="484">
        <v>58</v>
      </c>
      <c r="CR43" s="485">
        <v>65</v>
      </c>
      <c r="CS43" s="486">
        <v>1152</v>
      </c>
      <c r="CT43" s="484">
        <v>1194</v>
      </c>
      <c r="CU43" s="485">
        <v>2346</v>
      </c>
      <c r="CV43" s="486">
        <v>73</v>
      </c>
      <c r="CW43" s="484">
        <v>59</v>
      </c>
      <c r="CX43" s="485">
        <v>66</v>
      </c>
      <c r="CY43" s="486">
        <v>1152</v>
      </c>
      <c r="CZ43" s="484">
        <v>1194</v>
      </c>
      <c r="DA43" s="485">
        <v>2346</v>
      </c>
      <c r="DB43" s="486">
        <v>34.6</v>
      </c>
      <c r="DC43" s="484">
        <v>32.700000000000003</v>
      </c>
      <c r="DD43" s="485">
        <v>33.700000000000003</v>
      </c>
      <c r="DE43" s="486">
        <v>1152</v>
      </c>
      <c r="DF43" s="484">
        <v>1194</v>
      </c>
      <c r="DG43" s="485">
        <v>2346</v>
      </c>
    </row>
    <row r="44" spans="1:111" x14ac:dyDescent="0.35">
      <c r="A44" t="s">
        <v>135</v>
      </c>
      <c r="B44" t="s">
        <v>380</v>
      </c>
      <c r="C44" t="s">
        <v>372</v>
      </c>
      <c r="D44" s="486">
        <v>74</v>
      </c>
      <c r="E44" s="484">
        <v>60</v>
      </c>
      <c r="F44" s="485">
        <v>67</v>
      </c>
      <c r="G44" s="486">
        <v>1515</v>
      </c>
      <c r="H44" s="484">
        <v>1397</v>
      </c>
      <c r="I44" s="485">
        <v>2912</v>
      </c>
      <c r="J44" s="486">
        <v>77</v>
      </c>
      <c r="K44" s="484">
        <v>65</v>
      </c>
      <c r="L44" s="485">
        <v>71</v>
      </c>
      <c r="M44" s="486">
        <v>1515</v>
      </c>
      <c r="N44" s="484">
        <v>1397</v>
      </c>
      <c r="O44" s="485">
        <v>2912</v>
      </c>
      <c r="P44" s="486">
        <v>36</v>
      </c>
      <c r="Q44" s="484">
        <v>34.299999999999997</v>
      </c>
      <c r="R44" s="485">
        <v>35.200000000000003</v>
      </c>
      <c r="S44" s="486">
        <v>1515</v>
      </c>
      <c r="T44" s="484">
        <v>1397</v>
      </c>
      <c r="U44" s="485">
        <v>2912</v>
      </c>
      <c r="V44" s="486">
        <v>42</v>
      </c>
      <c r="W44" s="484">
        <v>30</v>
      </c>
      <c r="X44" s="485">
        <v>34</v>
      </c>
      <c r="Y44" s="486">
        <v>77</v>
      </c>
      <c r="Z44" s="484">
        <v>115</v>
      </c>
      <c r="AA44" s="485">
        <v>192</v>
      </c>
      <c r="AB44" s="486">
        <v>44</v>
      </c>
      <c r="AC44" s="484">
        <v>32</v>
      </c>
      <c r="AD44" s="485">
        <v>37</v>
      </c>
      <c r="AE44" s="486">
        <v>77</v>
      </c>
      <c r="AF44" s="484">
        <v>115</v>
      </c>
      <c r="AG44" s="485">
        <v>192</v>
      </c>
      <c r="AH44" s="486">
        <v>30.6</v>
      </c>
      <c r="AI44" s="484">
        <v>28.6</v>
      </c>
      <c r="AJ44" s="485">
        <v>29.4</v>
      </c>
      <c r="AK44" s="486">
        <v>77</v>
      </c>
      <c r="AL44" s="484">
        <v>115</v>
      </c>
      <c r="AM44" s="485">
        <v>192</v>
      </c>
      <c r="AN44" s="486">
        <v>30</v>
      </c>
      <c r="AO44" s="484">
        <v>20</v>
      </c>
      <c r="AP44" s="485">
        <v>23</v>
      </c>
      <c r="AQ44" s="486">
        <v>64</v>
      </c>
      <c r="AR44" s="484">
        <v>170</v>
      </c>
      <c r="AS44" s="485">
        <v>234</v>
      </c>
      <c r="AT44" s="486">
        <v>31</v>
      </c>
      <c r="AU44" s="484">
        <v>22</v>
      </c>
      <c r="AV44" s="485">
        <v>25</v>
      </c>
      <c r="AW44" s="486">
        <v>64</v>
      </c>
      <c r="AX44" s="484">
        <v>170</v>
      </c>
      <c r="AY44" s="485">
        <v>234</v>
      </c>
      <c r="AZ44" s="486">
        <v>27.7</v>
      </c>
      <c r="BA44" s="484">
        <v>26.6</v>
      </c>
      <c r="BB44" s="485">
        <v>26.9</v>
      </c>
      <c r="BC44" s="486">
        <v>64</v>
      </c>
      <c r="BD44" s="484">
        <v>170</v>
      </c>
      <c r="BE44" s="485">
        <v>234</v>
      </c>
      <c r="BF44" s="486">
        <v>36</v>
      </c>
      <c r="BG44" s="484">
        <v>24</v>
      </c>
      <c r="BH44" s="485">
        <v>28</v>
      </c>
      <c r="BI44" s="486">
        <v>141</v>
      </c>
      <c r="BJ44" s="484">
        <v>285</v>
      </c>
      <c r="BK44" s="485">
        <v>426</v>
      </c>
      <c r="BL44" s="486">
        <v>38</v>
      </c>
      <c r="BM44" s="484">
        <v>26</v>
      </c>
      <c r="BN44" s="485">
        <v>30</v>
      </c>
      <c r="BO44" s="486">
        <v>141</v>
      </c>
      <c r="BP44" s="484">
        <v>285</v>
      </c>
      <c r="BQ44" s="485">
        <v>426</v>
      </c>
      <c r="BR44" s="486">
        <v>29.3</v>
      </c>
      <c r="BS44" s="484">
        <v>27.4</v>
      </c>
      <c r="BT44" s="485">
        <v>28</v>
      </c>
      <c r="BU44" s="486">
        <v>141</v>
      </c>
      <c r="BV44" s="484">
        <v>285</v>
      </c>
      <c r="BW44" s="485">
        <v>426</v>
      </c>
      <c r="BX44" s="486" t="s">
        <v>197</v>
      </c>
      <c r="BY44" s="484" t="s">
        <v>197</v>
      </c>
      <c r="BZ44" s="485">
        <v>7</v>
      </c>
      <c r="CA44" s="486">
        <v>17</v>
      </c>
      <c r="CB44" s="484">
        <v>26</v>
      </c>
      <c r="CC44" s="485">
        <v>43</v>
      </c>
      <c r="CD44" s="486" t="s">
        <v>197</v>
      </c>
      <c r="CE44" s="484" t="s">
        <v>197</v>
      </c>
      <c r="CF44" s="485">
        <v>7</v>
      </c>
      <c r="CG44" s="486">
        <v>17</v>
      </c>
      <c r="CH44" s="484">
        <v>26</v>
      </c>
      <c r="CI44" s="485">
        <v>43</v>
      </c>
      <c r="CJ44" s="486">
        <v>20.2</v>
      </c>
      <c r="CK44" s="484">
        <v>18.5</v>
      </c>
      <c r="CL44" s="485">
        <v>19.2</v>
      </c>
      <c r="CM44" s="486">
        <v>17</v>
      </c>
      <c r="CN44" s="484">
        <v>26</v>
      </c>
      <c r="CO44" s="485">
        <v>43</v>
      </c>
      <c r="CP44" s="486">
        <v>70</v>
      </c>
      <c r="CQ44" s="484">
        <v>53</v>
      </c>
      <c r="CR44" s="485">
        <v>61</v>
      </c>
      <c r="CS44" s="486">
        <v>1707</v>
      </c>
      <c r="CT44" s="484">
        <v>1756</v>
      </c>
      <c r="CU44" s="485">
        <v>3463</v>
      </c>
      <c r="CV44" s="486">
        <v>72</v>
      </c>
      <c r="CW44" s="484">
        <v>57</v>
      </c>
      <c r="CX44" s="485">
        <v>64</v>
      </c>
      <c r="CY44" s="486">
        <v>1707</v>
      </c>
      <c r="CZ44" s="484">
        <v>1756</v>
      </c>
      <c r="DA44" s="485">
        <v>3463</v>
      </c>
      <c r="DB44" s="486">
        <v>35.200000000000003</v>
      </c>
      <c r="DC44" s="484">
        <v>32.799999999999997</v>
      </c>
      <c r="DD44" s="485">
        <v>34</v>
      </c>
      <c r="DE44" s="486">
        <v>1707</v>
      </c>
      <c r="DF44" s="484">
        <v>1756</v>
      </c>
      <c r="DG44" s="485">
        <v>3463</v>
      </c>
    </row>
    <row r="45" spans="1:111" x14ac:dyDescent="0.35">
      <c r="A45" t="s">
        <v>128</v>
      </c>
      <c r="B45" t="s">
        <v>373</v>
      </c>
      <c r="C45" t="s">
        <v>372</v>
      </c>
      <c r="D45" s="486">
        <v>73</v>
      </c>
      <c r="E45" s="484">
        <v>59</v>
      </c>
      <c r="F45" s="485">
        <v>66</v>
      </c>
      <c r="G45" s="486">
        <v>706</v>
      </c>
      <c r="H45" s="484">
        <v>678</v>
      </c>
      <c r="I45" s="485">
        <v>1384</v>
      </c>
      <c r="J45" s="486">
        <v>73</v>
      </c>
      <c r="K45" s="484">
        <v>60</v>
      </c>
      <c r="L45" s="485">
        <v>67</v>
      </c>
      <c r="M45" s="486">
        <v>706</v>
      </c>
      <c r="N45" s="484">
        <v>678</v>
      </c>
      <c r="O45" s="485">
        <v>1384</v>
      </c>
      <c r="P45" s="486">
        <v>37.4</v>
      </c>
      <c r="Q45" s="484">
        <v>34.799999999999997</v>
      </c>
      <c r="R45" s="485">
        <v>36.1</v>
      </c>
      <c r="S45" s="486">
        <v>706</v>
      </c>
      <c r="T45" s="484">
        <v>678</v>
      </c>
      <c r="U45" s="485">
        <v>1384</v>
      </c>
      <c r="V45" s="486" t="s">
        <v>197</v>
      </c>
      <c r="W45" s="484" t="s">
        <v>197</v>
      </c>
      <c r="X45" s="485">
        <v>27</v>
      </c>
      <c r="Y45" s="486">
        <v>5</v>
      </c>
      <c r="Z45" s="484">
        <v>25</v>
      </c>
      <c r="AA45" s="485">
        <v>30</v>
      </c>
      <c r="AB45" s="486" t="s">
        <v>197</v>
      </c>
      <c r="AC45" s="484" t="s">
        <v>197</v>
      </c>
      <c r="AD45" s="485">
        <v>27</v>
      </c>
      <c r="AE45" s="486">
        <v>5</v>
      </c>
      <c r="AF45" s="484">
        <v>25</v>
      </c>
      <c r="AG45" s="485">
        <v>30</v>
      </c>
      <c r="AH45" s="486">
        <v>33.799999999999997</v>
      </c>
      <c r="AI45" s="484">
        <v>29.6</v>
      </c>
      <c r="AJ45" s="485">
        <v>30.3</v>
      </c>
      <c r="AK45" s="486">
        <v>5</v>
      </c>
      <c r="AL45" s="484">
        <v>25</v>
      </c>
      <c r="AM45" s="485">
        <v>30</v>
      </c>
      <c r="AN45" s="486" t="s">
        <v>197</v>
      </c>
      <c r="AO45" s="484" t="s">
        <v>197</v>
      </c>
      <c r="AP45" s="485">
        <v>15</v>
      </c>
      <c r="AQ45" s="486">
        <v>20</v>
      </c>
      <c r="AR45" s="484">
        <v>32</v>
      </c>
      <c r="AS45" s="485">
        <v>52</v>
      </c>
      <c r="AT45" s="486" t="s">
        <v>197</v>
      </c>
      <c r="AU45" s="484" t="s">
        <v>197</v>
      </c>
      <c r="AV45" s="485">
        <v>19</v>
      </c>
      <c r="AW45" s="486">
        <v>20</v>
      </c>
      <c r="AX45" s="484">
        <v>32</v>
      </c>
      <c r="AY45" s="485">
        <v>52</v>
      </c>
      <c r="AZ45" s="486">
        <v>30.2</v>
      </c>
      <c r="BA45" s="484">
        <v>24.7</v>
      </c>
      <c r="BB45" s="485">
        <v>26.8</v>
      </c>
      <c r="BC45" s="486">
        <v>20</v>
      </c>
      <c r="BD45" s="484">
        <v>32</v>
      </c>
      <c r="BE45" s="485">
        <v>52</v>
      </c>
      <c r="BF45" s="486">
        <v>32</v>
      </c>
      <c r="BG45" s="484">
        <v>14</v>
      </c>
      <c r="BH45" s="485">
        <v>20</v>
      </c>
      <c r="BI45" s="486">
        <v>25</v>
      </c>
      <c r="BJ45" s="484">
        <v>57</v>
      </c>
      <c r="BK45" s="485">
        <v>82</v>
      </c>
      <c r="BL45" s="486">
        <v>36</v>
      </c>
      <c r="BM45" s="484">
        <v>16</v>
      </c>
      <c r="BN45" s="485">
        <v>22</v>
      </c>
      <c r="BO45" s="486">
        <v>25</v>
      </c>
      <c r="BP45" s="484">
        <v>57</v>
      </c>
      <c r="BQ45" s="485">
        <v>82</v>
      </c>
      <c r="BR45" s="486">
        <v>30.9</v>
      </c>
      <c r="BS45" s="484">
        <v>26.8</v>
      </c>
      <c r="BT45" s="485">
        <v>28.1</v>
      </c>
      <c r="BU45" s="486">
        <v>25</v>
      </c>
      <c r="BV45" s="484">
        <v>57</v>
      </c>
      <c r="BW45" s="485">
        <v>82</v>
      </c>
      <c r="BX45" s="486" t="s">
        <v>197</v>
      </c>
      <c r="BY45" s="484" t="s">
        <v>197</v>
      </c>
      <c r="BZ45" s="485" t="s">
        <v>197</v>
      </c>
      <c r="CA45" s="486">
        <v>7</v>
      </c>
      <c r="CB45" s="484">
        <v>8</v>
      </c>
      <c r="CC45" s="485">
        <v>15</v>
      </c>
      <c r="CD45" s="486" t="s">
        <v>197</v>
      </c>
      <c r="CE45" s="484" t="s">
        <v>197</v>
      </c>
      <c r="CF45" s="485" t="s">
        <v>197</v>
      </c>
      <c r="CG45" s="486">
        <v>7</v>
      </c>
      <c r="CH45" s="484">
        <v>8</v>
      </c>
      <c r="CI45" s="485">
        <v>15</v>
      </c>
      <c r="CJ45" s="486">
        <v>18</v>
      </c>
      <c r="CK45" s="484">
        <v>19</v>
      </c>
      <c r="CL45" s="485">
        <v>18.5</v>
      </c>
      <c r="CM45" s="486">
        <v>7</v>
      </c>
      <c r="CN45" s="484">
        <v>8</v>
      </c>
      <c r="CO45" s="485">
        <v>15</v>
      </c>
      <c r="CP45" s="486">
        <v>71</v>
      </c>
      <c r="CQ45" s="484">
        <v>55</v>
      </c>
      <c r="CR45" s="485">
        <v>63</v>
      </c>
      <c r="CS45" s="486">
        <v>756</v>
      </c>
      <c r="CT45" s="484">
        <v>765</v>
      </c>
      <c r="CU45" s="485">
        <v>1521</v>
      </c>
      <c r="CV45" s="486">
        <v>71</v>
      </c>
      <c r="CW45" s="484">
        <v>55</v>
      </c>
      <c r="CX45" s="485">
        <v>63</v>
      </c>
      <c r="CY45" s="486">
        <v>756</v>
      </c>
      <c r="CZ45" s="484">
        <v>765</v>
      </c>
      <c r="DA45" s="485">
        <v>1521</v>
      </c>
      <c r="DB45" s="486">
        <v>37</v>
      </c>
      <c r="DC45" s="484">
        <v>34</v>
      </c>
      <c r="DD45" s="485">
        <v>35.5</v>
      </c>
      <c r="DE45" s="486">
        <v>756</v>
      </c>
      <c r="DF45" s="484">
        <v>765</v>
      </c>
      <c r="DG45" s="485">
        <v>1521</v>
      </c>
    </row>
    <row r="46" spans="1:111" x14ac:dyDescent="0.35">
      <c r="A46" t="s">
        <v>143</v>
      </c>
      <c r="B46" t="s">
        <v>388</v>
      </c>
      <c r="C46" t="s">
        <v>372</v>
      </c>
      <c r="D46" s="486">
        <v>75</v>
      </c>
      <c r="E46" s="484">
        <v>61</v>
      </c>
      <c r="F46" s="485">
        <v>68</v>
      </c>
      <c r="G46" s="486">
        <v>895</v>
      </c>
      <c r="H46" s="484">
        <v>900</v>
      </c>
      <c r="I46" s="485">
        <v>1795</v>
      </c>
      <c r="J46" s="486">
        <v>75</v>
      </c>
      <c r="K46" s="484">
        <v>63</v>
      </c>
      <c r="L46" s="485">
        <v>69</v>
      </c>
      <c r="M46" s="486">
        <v>895</v>
      </c>
      <c r="N46" s="484">
        <v>900</v>
      </c>
      <c r="O46" s="485">
        <v>1795</v>
      </c>
      <c r="P46" s="486">
        <v>36.799999999999997</v>
      </c>
      <c r="Q46" s="484">
        <v>34.700000000000003</v>
      </c>
      <c r="R46" s="485">
        <v>35.799999999999997</v>
      </c>
      <c r="S46" s="486">
        <v>895</v>
      </c>
      <c r="T46" s="484">
        <v>900</v>
      </c>
      <c r="U46" s="485">
        <v>1795</v>
      </c>
      <c r="V46" s="486">
        <v>33</v>
      </c>
      <c r="W46" s="484">
        <v>17</v>
      </c>
      <c r="X46" s="485">
        <v>20</v>
      </c>
      <c r="Y46" s="486">
        <v>12</v>
      </c>
      <c r="Z46" s="484">
        <v>42</v>
      </c>
      <c r="AA46" s="485">
        <v>54</v>
      </c>
      <c r="AB46" s="486">
        <v>33</v>
      </c>
      <c r="AC46" s="484">
        <v>19</v>
      </c>
      <c r="AD46" s="485">
        <v>22</v>
      </c>
      <c r="AE46" s="486">
        <v>12</v>
      </c>
      <c r="AF46" s="484">
        <v>42</v>
      </c>
      <c r="AG46" s="485">
        <v>54</v>
      </c>
      <c r="AH46" s="486">
        <v>30.3</v>
      </c>
      <c r="AI46" s="484">
        <v>27.4</v>
      </c>
      <c r="AJ46" s="485">
        <v>28.1</v>
      </c>
      <c r="AK46" s="486">
        <v>12</v>
      </c>
      <c r="AL46" s="484">
        <v>42</v>
      </c>
      <c r="AM46" s="485">
        <v>54</v>
      </c>
      <c r="AN46" s="486">
        <v>31</v>
      </c>
      <c r="AO46" s="484">
        <v>16</v>
      </c>
      <c r="AP46" s="485">
        <v>20</v>
      </c>
      <c r="AQ46" s="486">
        <v>16</v>
      </c>
      <c r="AR46" s="484">
        <v>49</v>
      </c>
      <c r="AS46" s="485">
        <v>65</v>
      </c>
      <c r="AT46" s="486">
        <v>31</v>
      </c>
      <c r="AU46" s="484">
        <v>16</v>
      </c>
      <c r="AV46" s="485">
        <v>20</v>
      </c>
      <c r="AW46" s="486">
        <v>16</v>
      </c>
      <c r="AX46" s="484">
        <v>49</v>
      </c>
      <c r="AY46" s="485">
        <v>65</v>
      </c>
      <c r="AZ46" s="486">
        <v>30.3</v>
      </c>
      <c r="BA46" s="484">
        <v>27.3</v>
      </c>
      <c r="BB46" s="485">
        <v>28.1</v>
      </c>
      <c r="BC46" s="486">
        <v>16</v>
      </c>
      <c r="BD46" s="484">
        <v>49</v>
      </c>
      <c r="BE46" s="485">
        <v>65</v>
      </c>
      <c r="BF46" s="486">
        <v>32</v>
      </c>
      <c r="BG46" s="484">
        <v>16</v>
      </c>
      <c r="BH46" s="485">
        <v>20</v>
      </c>
      <c r="BI46" s="486">
        <v>28</v>
      </c>
      <c r="BJ46" s="484">
        <v>91</v>
      </c>
      <c r="BK46" s="485">
        <v>119</v>
      </c>
      <c r="BL46" s="486">
        <v>32</v>
      </c>
      <c r="BM46" s="484">
        <v>18</v>
      </c>
      <c r="BN46" s="485">
        <v>21</v>
      </c>
      <c r="BO46" s="486">
        <v>28</v>
      </c>
      <c r="BP46" s="484">
        <v>91</v>
      </c>
      <c r="BQ46" s="485">
        <v>119</v>
      </c>
      <c r="BR46" s="486">
        <v>30.3</v>
      </c>
      <c r="BS46" s="484">
        <v>27.4</v>
      </c>
      <c r="BT46" s="485">
        <v>28.1</v>
      </c>
      <c r="BU46" s="486">
        <v>28</v>
      </c>
      <c r="BV46" s="484">
        <v>91</v>
      </c>
      <c r="BW46" s="485">
        <v>119</v>
      </c>
      <c r="BX46" s="486" t="s">
        <v>197</v>
      </c>
      <c r="BY46" s="484" t="s">
        <v>197</v>
      </c>
      <c r="BZ46" s="485" t="s">
        <v>197</v>
      </c>
      <c r="CA46" s="486">
        <v>9</v>
      </c>
      <c r="CB46" s="484">
        <v>13</v>
      </c>
      <c r="CC46" s="485">
        <v>22</v>
      </c>
      <c r="CD46" s="486" t="s">
        <v>197</v>
      </c>
      <c r="CE46" s="484" t="s">
        <v>197</v>
      </c>
      <c r="CF46" s="485" t="s">
        <v>197</v>
      </c>
      <c r="CG46" s="486">
        <v>9</v>
      </c>
      <c r="CH46" s="484">
        <v>13</v>
      </c>
      <c r="CI46" s="485">
        <v>22</v>
      </c>
      <c r="CJ46" s="486">
        <v>22.2</v>
      </c>
      <c r="CK46" s="484">
        <v>21.2</v>
      </c>
      <c r="CL46" s="485">
        <v>21.6</v>
      </c>
      <c r="CM46" s="486">
        <v>9</v>
      </c>
      <c r="CN46" s="484">
        <v>13</v>
      </c>
      <c r="CO46" s="485">
        <v>22</v>
      </c>
      <c r="CP46" s="486">
        <v>72</v>
      </c>
      <c r="CQ46" s="484">
        <v>56</v>
      </c>
      <c r="CR46" s="485">
        <v>64</v>
      </c>
      <c r="CS46" s="486">
        <v>953</v>
      </c>
      <c r="CT46" s="484">
        <v>1027</v>
      </c>
      <c r="CU46" s="485">
        <v>1980</v>
      </c>
      <c r="CV46" s="486">
        <v>73</v>
      </c>
      <c r="CW46" s="484">
        <v>57</v>
      </c>
      <c r="CX46" s="485">
        <v>65</v>
      </c>
      <c r="CY46" s="486">
        <v>953</v>
      </c>
      <c r="CZ46" s="484">
        <v>1027</v>
      </c>
      <c r="DA46" s="485">
        <v>1980</v>
      </c>
      <c r="DB46" s="486">
        <v>36.5</v>
      </c>
      <c r="DC46" s="484">
        <v>33.799999999999997</v>
      </c>
      <c r="DD46" s="485">
        <v>35.1</v>
      </c>
      <c r="DE46" s="486">
        <v>953</v>
      </c>
      <c r="DF46" s="484">
        <v>1027</v>
      </c>
      <c r="DG46" s="485">
        <v>1980</v>
      </c>
    </row>
    <row r="47" spans="1:111" x14ac:dyDescent="0.35">
      <c r="A47" t="s">
        <v>139</v>
      </c>
      <c r="B47" t="s">
        <v>384</v>
      </c>
      <c r="C47" t="s">
        <v>372</v>
      </c>
      <c r="D47" s="486">
        <v>71</v>
      </c>
      <c r="E47" s="484">
        <v>57</v>
      </c>
      <c r="F47" s="485">
        <v>65</v>
      </c>
      <c r="G47" s="486">
        <v>852</v>
      </c>
      <c r="H47" s="484">
        <v>792</v>
      </c>
      <c r="I47" s="485">
        <v>1644</v>
      </c>
      <c r="J47" s="486">
        <v>75</v>
      </c>
      <c r="K47" s="484">
        <v>63</v>
      </c>
      <c r="L47" s="485">
        <v>69</v>
      </c>
      <c r="M47" s="486">
        <v>852</v>
      </c>
      <c r="N47" s="484">
        <v>792</v>
      </c>
      <c r="O47" s="485">
        <v>1644</v>
      </c>
      <c r="P47" s="486">
        <v>35.4</v>
      </c>
      <c r="Q47" s="484">
        <v>33.9</v>
      </c>
      <c r="R47" s="485">
        <v>34.700000000000003</v>
      </c>
      <c r="S47" s="486">
        <v>852</v>
      </c>
      <c r="T47" s="484">
        <v>792</v>
      </c>
      <c r="U47" s="485">
        <v>1644</v>
      </c>
      <c r="V47" s="486">
        <v>48</v>
      </c>
      <c r="W47" s="484">
        <v>35</v>
      </c>
      <c r="X47" s="485">
        <v>38</v>
      </c>
      <c r="Y47" s="486">
        <v>21</v>
      </c>
      <c r="Z47" s="484">
        <v>55</v>
      </c>
      <c r="AA47" s="485">
        <v>76</v>
      </c>
      <c r="AB47" s="486">
        <v>48</v>
      </c>
      <c r="AC47" s="484">
        <v>38</v>
      </c>
      <c r="AD47" s="485">
        <v>41</v>
      </c>
      <c r="AE47" s="486">
        <v>21</v>
      </c>
      <c r="AF47" s="484">
        <v>55</v>
      </c>
      <c r="AG47" s="485">
        <v>76</v>
      </c>
      <c r="AH47" s="486">
        <v>32</v>
      </c>
      <c r="AI47" s="484">
        <v>30.8</v>
      </c>
      <c r="AJ47" s="485">
        <v>31.1</v>
      </c>
      <c r="AK47" s="486">
        <v>21</v>
      </c>
      <c r="AL47" s="484">
        <v>55</v>
      </c>
      <c r="AM47" s="485">
        <v>76</v>
      </c>
      <c r="AN47" s="486">
        <v>34</v>
      </c>
      <c r="AO47" s="484">
        <v>19</v>
      </c>
      <c r="AP47" s="485">
        <v>23</v>
      </c>
      <c r="AQ47" s="486">
        <v>29</v>
      </c>
      <c r="AR47" s="484">
        <v>113</v>
      </c>
      <c r="AS47" s="485">
        <v>142</v>
      </c>
      <c r="AT47" s="486">
        <v>38</v>
      </c>
      <c r="AU47" s="484">
        <v>22</v>
      </c>
      <c r="AV47" s="485">
        <v>25</v>
      </c>
      <c r="AW47" s="486">
        <v>29</v>
      </c>
      <c r="AX47" s="484">
        <v>113</v>
      </c>
      <c r="AY47" s="485">
        <v>142</v>
      </c>
      <c r="AZ47" s="486">
        <v>28.3</v>
      </c>
      <c r="BA47" s="484">
        <v>27.1</v>
      </c>
      <c r="BB47" s="485">
        <v>27.4</v>
      </c>
      <c r="BC47" s="486">
        <v>29</v>
      </c>
      <c r="BD47" s="484">
        <v>113</v>
      </c>
      <c r="BE47" s="485">
        <v>142</v>
      </c>
      <c r="BF47" s="486">
        <v>40</v>
      </c>
      <c r="BG47" s="484">
        <v>24</v>
      </c>
      <c r="BH47" s="485">
        <v>28</v>
      </c>
      <c r="BI47" s="486">
        <v>50</v>
      </c>
      <c r="BJ47" s="484">
        <v>168</v>
      </c>
      <c r="BK47" s="485">
        <v>218</v>
      </c>
      <c r="BL47" s="486">
        <v>42</v>
      </c>
      <c r="BM47" s="484">
        <v>27</v>
      </c>
      <c r="BN47" s="485">
        <v>31</v>
      </c>
      <c r="BO47" s="486">
        <v>50</v>
      </c>
      <c r="BP47" s="484">
        <v>168</v>
      </c>
      <c r="BQ47" s="485">
        <v>218</v>
      </c>
      <c r="BR47" s="486">
        <v>29.9</v>
      </c>
      <c r="BS47" s="484">
        <v>28.3</v>
      </c>
      <c r="BT47" s="485">
        <v>28.7</v>
      </c>
      <c r="BU47" s="486">
        <v>50</v>
      </c>
      <c r="BV47" s="484">
        <v>168</v>
      </c>
      <c r="BW47" s="485">
        <v>218</v>
      </c>
      <c r="BX47" s="486" t="s">
        <v>197</v>
      </c>
      <c r="BY47" s="484" t="s">
        <v>197</v>
      </c>
      <c r="BZ47" s="485" t="s">
        <v>197</v>
      </c>
      <c r="CA47" s="486">
        <v>6</v>
      </c>
      <c r="CB47" s="484">
        <v>17</v>
      </c>
      <c r="CC47" s="485">
        <v>23</v>
      </c>
      <c r="CD47" s="486" t="s">
        <v>197</v>
      </c>
      <c r="CE47" s="484" t="s">
        <v>197</v>
      </c>
      <c r="CF47" s="485" t="s">
        <v>197</v>
      </c>
      <c r="CG47" s="486">
        <v>6</v>
      </c>
      <c r="CH47" s="484">
        <v>17</v>
      </c>
      <c r="CI47" s="485">
        <v>23</v>
      </c>
      <c r="CJ47" s="486">
        <v>25.5</v>
      </c>
      <c r="CK47" s="484">
        <v>21.8</v>
      </c>
      <c r="CL47" s="485">
        <v>22.8</v>
      </c>
      <c r="CM47" s="486">
        <v>6</v>
      </c>
      <c r="CN47" s="484">
        <v>17</v>
      </c>
      <c r="CO47" s="485">
        <v>23</v>
      </c>
      <c r="CP47" s="486">
        <v>69</v>
      </c>
      <c r="CQ47" s="484">
        <v>50</v>
      </c>
      <c r="CR47" s="485">
        <v>59</v>
      </c>
      <c r="CS47" s="486">
        <v>950</v>
      </c>
      <c r="CT47" s="484">
        <v>1004</v>
      </c>
      <c r="CU47" s="485">
        <v>1954</v>
      </c>
      <c r="CV47" s="486">
        <v>72</v>
      </c>
      <c r="CW47" s="484">
        <v>56</v>
      </c>
      <c r="CX47" s="485">
        <v>64</v>
      </c>
      <c r="CY47" s="486">
        <v>950</v>
      </c>
      <c r="CZ47" s="484">
        <v>1004</v>
      </c>
      <c r="DA47" s="485">
        <v>1954</v>
      </c>
      <c r="DB47" s="486">
        <v>34.9</v>
      </c>
      <c r="DC47" s="484">
        <v>32.6</v>
      </c>
      <c r="DD47" s="485">
        <v>33.700000000000003</v>
      </c>
      <c r="DE47" s="486">
        <v>950</v>
      </c>
      <c r="DF47" s="484">
        <v>1004</v>
      </c>
      <c r="DG47" s="485">
        <v>1954</v>
      </c>
    </row>
    <row r="48" spans="1:111" x14ac:dyDescent="0.35">
      <c r="A48" t="s">
        <v>140</v>
      </c>
      <c r="B48" t="s">
        <v>385</v>
      </c>
      <c r="C48" t="s">
        <v>372</v>
      </c>
      <c r="D48" s="486">
        <v>69</v>
      </c>
      <c r="E48" s="484">
        <v>53</v>
      </c>
      <c r="F48" s="485">
        <v>61</v>
      </c>
      <c r="G48" s="486">
        <v>1035</v>
      </c>
      <c r="H48" s="484">
        <v>994</v>
      </c>
      <c r="I48" s="485">
        <v>2029</v>
      </c>
      <c r="J48" s="486">
        <v>70</v>
      </c>
      <c r="K48" s="484">
        <v>57</v>
      </c>
      <c r="L48" s="485">
        <v>63</v>
      </c>
      <c r="M48" s="486">
        <v>1035</v>
      </c>
      <c r="N48" s="484">
        <v>994</v>
      </c>
      <c r="O48" s="485">
        <v>2029</v>
      </c>
      <c r="P48" s="486">
        <v>34.1</v>
      </c>
      <c r="Q48" s="484">
        <v>32.6</v>
      </c>
      <c r="R48" s="485">
        <v>33.4</v>
      </c>
      <c r="S48" s="486">
        <v>1035</v>
      </c>
      <c r="T48" s="484">
        <v>994</v>
      </c>
      <c r="U48" s="485">
        <v>2029</v>
      </c>
      <c r="V48" s="486">
        <v>45</v>
      </c>
      <c r="W48" s="484">
        <v>22</v>
      </c>
      <c r="X48" s="485">
        <v>32</v>
      </c>
      <c r="Y48" s="486">
        <v>44</v>
      </c>
      <c r="Z48" s="484">
        <v>63</v>
      </c>
      <c r="AA48" s="485">
        <v>107</v>
      </c>
      <c r="AB48" s="486">
        <v>45</v>
      </c>
      <c r="AC48" s="484">
        <v>22</v>
      </c>
      <c r="AD48" s="485">
        <v>32</v>
      </c>
      <c r="AE48" s="486">
        <v>44</v>
      </c>
      <c r="AF48" s="484">
        <v>63</v>
      </c>
      <c r="AG48" s="485">
        <v>107</v>
      </c>
      <c r="AH48" s="486">
        <v>30.3</v>
      </c>
      <c r="AI48" s="484">
        <v>27.2</v>
      </c>
      <c r="AJ48" s="485">
        <v>28.5</v>
      </c>
      <c r="AK48" s="486">
        <v>44</v>
      </c>
      <c r="AL48" s="484">
        <v>63</v>
      </c>
      <c r="AM48" s="485">
        <v>107</v>
      </c>
      <c r="AN48" s="486">
        <v>34</v>
      </c>
      <c r="AO48" s="484">
        <v>18</v>
      </c>
      <c r="AP48" s="485">
        <v>23</v>
      </c>
      <c r="AQ48" s="486">
        <v>44</v>
      </c>
      <c r="AR48" s="484">
        <v>106</v>
      </c>
      <c r="AS48" s="485">
        <v>150</v>
      </c>
      <c r="AT48" s="486">
        <v>34</v>
      </c>
      <c r="AU48" s="484">
        <v>21</v>
      </c>
      <c r="AV48" s="485">
        <v>25</v>
      </c>
      <c r="AW48" s="486">
        <v>44</v>
      </c>
      <c r="AX48" s="484">
        <v>106</v>
      </c>
      <c r="AY48" s="485">
        <v>150</v>
      </c>
      <c r="AZ48" s="486">
        <v>28.7</v>
      </c>
      <c r="BA48" s="484">
        <v>26.6</v>
      </c>
      <c r="BB48" s="485">
        <v>27.2</v>
      </c>
      <c r="BC48" s="486">
        <v>44</v>
      </c>
      <c r="BD48" s="484">
        <v>106</v>
      </c>
      <c r="BE48" s="485">
        <v>150</v>
      </c>
      <c r="BF48" s="486">
        <v>40</v>
      </c>
      <c r="BG48" s="484">
        <v>20</v>
      </c>
      <c r="BH48" s="485">
        <v>26</v>
      </c>
      <c r="BI48" s="486">
        <v>88</v>
      </c>
      <c r="BJ48" s="484">
        <v>169</v>
      </c>
      <c r="BK48" s="485">
        <v>257</v>
      </c>
      <c r="BL48" s="486">
        <v>40</v>
      </c>
      <c r="BM48" s="484">
        <v>21</v>
      </c>
      <c r="BN48" s="485">
        <v>28</v>
      </c>
      <c r="BO48" s="486">
        <v>88</v>
      </c>
      <c r="BP48" s="484">
        <v>169</v>
      </c>
      <c r="BQ48" s="485">
        <v>257</v>
      </c>
      <c r="BR48" s="486">
        <v>29.5</v>
      </c>
      <c r="BS48" s="484">
        <v>26.8</v>
      </c>
      <c r="BT48" s="485">
        <v>27.7</v>
      </c>
      <c r="BU48" s="486">
        <v>88</v>
      </c>
      <c r="BV48" s="484">
        <v>169</v>
      </c>
      <c r="BW48" s="485">
        <v>257</v>
      </c>
      <c r="BX48" s="486" t="s">
        <v>197</v>
      </c>
      <c r="BY48" s="484" t="s">
        <v>197</v>
      </c>
      <c r="BZ48" s="485" t="s">
        <v>197</v>
      </c>
      <c r="CA48" s="486">
        <v>15</v>
      </c>
      <c r="CB48" s="484">
        <v>23</v>
      </c>
      <c r="CC48" s="485">
        <v>38</v>
      </c>
      <c r="CD48" s="486" t="s">
        <v>197</v>
      </c>
      <c r="CE48" s="484" t="s">
        <v>197</v>
      </c>
      <c r="CF48" s="485" t="s">
        <v>197</v>
      </c>
      <c r="CG48" s="486">
        <v>15</v>
      </c>
      <c r="CH48" s="484">
        <v>23</v>
      </c>
      <c r="CI48" s="485">
        <v>38</v>
      </c>
      <c r="CJ48" s="486">
        <v>19.7</v>
      </c>
      <c r="CK48" s="484">
        <v>20.9</v>
      </c>
      <c r="CL48" s="485">
        <v>20.399999999999999</v>
      </c>
      <c r="CM48" s="486">
        <v>15</v>
      </c>
      <c r="CN48" s="484">
        <v>23</v>
      </c>
      <c r="CO48" s="485">
        <v>38</v>
      </c>
      <c r="CP48" s="486">
        <v>65</v>
      </c>
      <c r="CQ48" s="484">
        <v>47</v>
      </c>
      <c r="CR48" s="485">
        <v>56</v>
      </c>
      <c r="CS48" s="486">
        <v>1165</v>
      </c>
      <c r="CT48" s="484">
        <v>1217</v>
      </c>
      <c r="CU48" s="485">
        <v>2382</v>
      </c>
      <c r="CV48" s="486">
        <v>66</v>
      </c>
      <c r="CW48" s="484">
        <v>50</v>
      </c>
      <c r="CX48" s="485">
        <v>58</v>
      </c>
      <c r="CY48" s="486">
        <v>1165</v>
      </c>
      <c r="CZ48" s="484">
        <v>1217</v>
      </c>
      <c r="DA48" s="485">
        <v>2382</v>
      </c>
      <c r="DB48" s="486">
        <v>33.4</v>
      </c>
      <c r="DC48" s="484">
        <v>31.5</v>
      </c>
      <c r="DD48" s="485">
        <v>32.5</v>
      </c>
      <c r="DE48" s="486">
        <v>1165</v>
      </c>
      <c r="DF48" s="484">
        <v>1217</v>
      </c>
      <c r="DG48" s="485">
        <v>2382</v>
      </c>
    </row>
    <row r="49" spans="1:111" x14ac:dyDescent="0.35">
      <c r="A49" t="s">
        <v>145</v>
      </c>
      <c r="B49" t="s">
        <v>390</v>
      </c>
      <c r="C49" t="s">
        <v>372</v>
      </c>
      <c r="D49" s="486">
        <v>75</v>
      </c>
      <c r="E49" s="484">
        <v>64</v>
      </c>
      <c r="F49" s="485">
        <v>69</v>
      </c>
      <c r="G49" s="486">
        <v>743</v>
      </c>
      <c r="H49" s="484">
        <v>751</v>
      </c>
      <c r="I49" s="485">
        <v>1494</v>
      </c>
      <c r="J49" s="486">
        <v>77</v>
      </c>
      <c r="K49" s="484">
        <v>65</v>
      </c>
      <c r="L49" s="485">
        <v>71</v>
      </c>
      <c r="M49" s="486">
        <v>743</v>
      </c>
      <c r="N49" s="484">
        <v>751</v>
      </c>
      <c r="O49" s="485">
        <v>1494</v>
      </c>
      <c r="P49" s="486">
        <v>37.5</v>
      </c>
      <c r="Q49" s="484">
        <v>36.200000000000003</v>
      </c>
      <c r="R49" s="485">
        <v>36.799999999999997</v>
      </c>
      <c r="S49" s="486">
        <v>743</v>
      </c>
      <c r="T49" s="484">
        <v>751</v>
      </c>
      <c r="U49" s="485">
        <v>1494</v>
      </c>
      <c r="V49" s="486">
        <v>19</v>
      </c>
      <c r="W49" s="484">
        <v>29</v>
      </c>
      <c r="X49" s="485">
        <v>25</v>
      </c>
      <c r="Y49" s="486">
        <v>31</v>
      </c>
      <c r="Z49" s="484">
        <v>42</v>
      </c>
      <c r="AA49" s="485">
        <v>73</v>
      </c>
      <c r="AB49" s="486">
        <v>19</v>
      </c>
      <c r="AC49" s="484">
        <v>31</v>
      </c>
      <c r="AD49" s="485">
        <v>26</v>
      </c>
      <c r="AE49" s="486">
        <v>31</v>
      </c>
      <c r="AF49" s="484">
        <v>42</v>
      </c>
      <c r="AG49" s="485">
        <v>73</v>
      </c>
      <c r="AH49" s="486">
        <v>29.1</v>
      </c>
      <c r="AI49" s="484">
        <v>31.6</v>
      </c>
      <c r="AJ49" s="485">
        <v>30.5</v>
      </c>
      <c r="AK49" s="486">
        <v>31</v>
      </c>
      <c r="AL49" s="484">
        <v>42</v>
      </c>
      <c r="AM49" s="485">
        <v>73</v>
      </c>
      <c r="AN49" s="486">
        <v>27</v>
      </c>
      <c r="AO49" s="484">
        <v>21</v>
      </c>
      <c r="AP49" s="485">
        <v>23</v>
      </c>
      <c r="AQ49" s="486">
        <v>11</v>
      </c>
      <c r="AR49" s="484">
        <v>33</v>
      </c>
      <c r="AS49" s="485">
        <v>44</v>
      </c>
      <c r="AT49" s="486">
        <v>27</v>
      </c>
      <c r="AU49" s="484">
        <v>21</v>
      </c>
      <c r="AV49" s="485">
        <v>23</v>
      </c>
      <c r="AW49" s="486">
        <v>11</v>
      </c>
      <c r="AX49" s="484">
        <v>33</v>
      </c>
      <c r="AY49" s="485">
        <v>44</v>
      </c>
      <c r="AZ49" s="486">
        <v>29.6</v>
      </c>
      <c r="BA49" s="484">
        <v>28.5</v>
      </c>
      <c r="BB49" s="485">
        <v>28.8</v>
      </c>
      <c r="BC49" s="486">
        <v>11</v>
      </c>
      <c r="BD49" s="484">
        <v>33</v>
      </c>
      <c r="BE49" s="485">
        <v>44</v>
      </c>
      <c r="BF49" s="486">
        <v>21</v>
      </c>
      <c r="BG49" s="484">
        <v>25</v>
      </c>
      <c r="BH49" s="485">
        <v>24</v>
      </c>
      <c r="BI49" s="486">
        <v>42</v>
      </c>
      <c r="BJ49" s="484">
        <v>75</v>
      </c>
      <c r="BK49" s="485">
        <v>117</v>
      </c>
      <c r="BL49" s="486">
        <v>21</v>
      </c>
      <c r="BM49" s="484">
        <v>27</v>
      </c>
      <c r="BN49" s="485">
        <v>25</v>
      </c>
      <c r="BO49" s="486">
        <v>42</v>
      </c>
      <c r="BP49" s="484">
        <v>75</v>
      </c>
      <c r="BQ49" s="485">
        <v>117</v>
      </c>
      <c r="BR49" s="486">
        <v>29.2</v>
      </c>
      <c r="BS49" s="484">
        <v>30.2</v>
      </c>
      <c r="BT49" s="485">
        <v>29.9</v>
      </c>
      <c r="BU49" s="486">
        <v>42</v>
      </c>
      <c r="BV49" s="484">
        <v>75</v>
      </c>
      <c r="BW49" s="485">
        <v>117</v>
      </c>
      <c r="BX49" s="486" t="s">
        <v>197</v>
      </c>
      <c r="BY49" s="484" t="s">
        <v>197</v>
      </c>
      <c r="BZ49" s="485" t="s">
        <v>197</v>
      </c>
      <c r="CA49" s="486">
        <v>3</v>
      </c>
      <c r="CB49" s="484">
        <v>19</v>
      </c>
      <c r="CC49" s="485">
        <v>22</v>
      </c>
      <c r="CD49" s="486" t="s">
        <v>197</v>
      </c>
      <c r="CE49" s="484" t="s">
        <v>197</v>
      </c>
      <c r="CF49" s="485" t="s">
        <v>197</v>
      </c>
      <c r="CG49" s="486">
        <v>3</v>
      </c>
      <c r="CH49" s="484">
        <v>19</v>
      </c>
      <c r="CI49" s="485">
        <v>22</v>
      </c>
      <c r="CJ49" s="486">
        <v>21.7</v>
      </c>
      <c r="CK49" s="484">
        <v>19.5</v>
      </c>
      <c r="CL49" s="485">
        <v>19.8</v>
      </c>
      <c r="CM49" s="486">
        <v>3</v>
      </c>
      <c r="CN49" s="484">
        <v>19</v>
      </c>
      <c r="CO49" s="485">
        <v>22</v>
      </c>
      <c r="CP49" s="486">
        <v>72</v>
      </c>
      <c r="CQ49" s="484">
        <v>58</v>
      </c>
      <c r="CR49" s="485">
        <v>65</v>
      </c>
      <c r="CS49" s="486">
        <v>831</v>
      </c>
      <c r="CT49" s="484">
        <v>890</v>
      </c>
      <c r="CU49" s="485">
        <v>1721</v>
      </c>
      <c r="CV49" s="486">
        <v>74</v>
      </c>
      <c r="CW49" s="484">
        <v>59</v>
      </c>
      <c r="CX49" s="485">
        <v>66</v>
      </c>
      <c r="CY49" s="486">
        <v>831</v>
      </c>
      <c r="CZ49" s="484">
        <v>890</v>
      </c>
      <c r="DA49" s="485">
        <v>1721</v>
      </c>
      <c r="DB49" s="486">
        <v>36.9</v>
      </c>
      <c r="DC49" s="484">
        <v>35.1</v>
      </c>
      <c r="DD49" s="485">
        <v>36</v>
      </c>
      <c r="DE49" s="486">
        <v>831</v>
      </c>
      <c r="DF49" s="484">
        <v>890</v>
      </c>
      <c r="DG49" s="485">
        <v>1721</v>
      </c>
    </row>
    <row r="50" spans="1:111" x14ac:dyDescent="0.35">
      <c r="A50" t="s">
        <v>146</v>
      </c>
      <c r="B50" t="s">
        <v>391</v>
      </c>
      <c r="C50" t="s">
        <v>372</v>
      </c>
      <c r="D50" s="486">
        <v>74</v>
      </c>
      <c r="E50" s="484">
        <v>52</v>
      </c>
      <c r="F50" s="485">
        <v>63</v>
      </c>
      <c r="G50" s="486">
        <v>912</v>
      </c>
      <c r="H50" s="484">
        <v>902</v>
      </c>
      <c r="I50" s="485">
        <v>1814</v>
      </c>
      <c r="J50" s="486">
        <v>75</v>
      </c>
      <c r="K50" s="484">
        <v>55</v>
      </c>
      <c r="L50" s="485">
        <v>65</v>
      </c>
      <c r="M50" s="486">
        <v>912</v>
      </c>
      <c r="N50" s="484">
        <v>902</v>
      </c>
      <c r="O50" s="485">
        <v>1814</v>
      </c>
      <c r="P50" s="486">
        <v>37.5</v>
      </c>
      <c r="Q50" s="484">
        <v>35</v>
      </c>
      <c r="R50" s="485">
        <v>36.299999999999997</v>
      </c>
      <c r="S50" s="486">
        <v>912</v>
      </c>
      <c r="T50" s="484">
        <v>902</v>
      </c>
      <c r="U50" s="485">
        <v>1814</v>
      </c>
      <c r="V50" s="486">
        <v>36</v>
      </c>
      <c r="W50" s="484">
        <v>30</v>
      </c>
      <c r="X50" s="485">
        <v>31</v>
      </c>
      <c r="Y50" s="486">
        <v>14</v>
      </c>
      <c r="Z50" s="484">
        <v>53</v>
      </c>
      <c r="AA50" s="485">
        <v>67</v>
      </c>
      <c r="AB50" s="486">
        <v>36</v>
      </c>
      <c r="AC50" s="484">
        <v>30</v>
      </c>
      <c r="AD50" s="485">
        <v>31</v>
      </c>
      <c r="AE50" s="486">
        <v>14</v>
      </c>
      <c r="AF50" s="484">
        <v>53</v>
      </c>
      <c r="AG50" s="485">
        <v>67</v>
      </c>
      <c r="AH50" s="486">
        <v>30.1</v>
      </c>
      <c r="AI50" s="484">
        <v>31.5</v>
      </c>
      <c r="AJ50" s="485">
        <v>31.2</v>
      </c>
      <c r="AK50" s="486">
        <v>14</v>
      </c>
      <c r="AL50" s="484">
        <v>53</v>
      </c>
      <c r="AM50" s="485">
        <v>67</v>
      </c>
      <c r="AN50" s="486">
        <v>20</v>
      </c>
      <c r="AO50" s="484">
        <v>14</v>
      </c>
      <c r="AP50" s="485">
        <v>16</v>
      </c>
      <c r="AQ50" s="486">
        <v>20</v>
      </c>
      <c r="AR50" s="484">
        <v>50</v>
      </c>
      <c r="AS50" s="485">
        <v>70</v>
      </c>
      <c r="AT50" s="486">
        <v>20</v>
      </c>
      <c r="AU50" s="484">
        <v>16</v>
      </c>
      <c r="AV50" s="485">
        <v>17</v>
      </c>
      <c r="AW50" s="486">
        <v>20</v>
      </c>
      <c r="AX50" s="484">
        <v>50</v>
      </c>
      <c r="AY50" s="485">
        <v>70</v>
      </c>
      <c r="AZ50" s="486">
        <v>28</v>
      </c>
      <c r="BA50" s="484">
        <v>26.8</v>
      </c>
      <c r="BB50" s="485">
        <v>27.1</v>
      </c>
      <c r="BC50" s="486">
        <v>20</v>
      </c>
      <c r="BD50" s="484">
        <v>50</v>
      </c>
      <c r="BE50" s="485">
        <v>70</v>
      </c>
      <c r="BF50" s="486">
        <v>26</v>
      </c>
      <c r="BG50" s="484">
        <v>22</v>
      </c>
      <c r="BH50" s="485">
        <v>23</v>
      </c>
      <c r="BI50" s="486">
        <v>34</v>
      </c>
      <c r="BJ50" s="484">
        <v>103</v>
      </c>
      <c r="BK50" s="485">
        <v>137</v>
      </c>
      <c r="BL50" s="486">
        <v>26</v>
      </c>
      <c r="BM50" s="484">
        <v>23</v>
      </c>
      <c r="BN50" s="485">
        <v>24</v>
      </c>
      <c r="BO50" s="486">
        <v>34</v>
      </c>
      <c r="BP50" s="484">
        <v>103</v>
      </c>
      <c r="BQ50" s="485">
        <v>137</v>
      </c>
      <c r="BR50" s="486">
        <v>28.8</v>
      </c>
      <c r="BS50" s="484">
        <v>29.2</v>
      </c>
      <c r="BT50" s="485">
        <v>29.1</v>
      </c>
      <c r="BU50" s="486">
        <v>34</v>
      </c>
      <c r="BV50" s="484">
        <v>103</v>
      </c>
      <c r="BW50" s="485">
        <v>137</v>
      </c>
      <c r="BX50" s="486" t="s">
        <v>197</v>
      </c>
      <c r="BY50" s="484" t="s">
        <v>197</v>
      </c>
      <c r="BZ50" s="485">
        <v>9</v>
      </c>
      <c r="CA50" s="486">
        <v>8</v>
      </c>
      <c r="CB50" s="484">
        <v>27</v>
      </c>
      <c r="CC50" s="485">
        <v>35</v>
      </c>
      <c r="CD50" s="486" t="s">
        <v>197</v>
      </c>
      <c r="CE50" s="484" t="s">
        <v>197</v>
      </c>
      <c r="CF50" s="485">
        <v>9</v>
      </c>
      <c r="CG50" s="486">
        <v>8</v>
      </c>
      <c r="CH50" s="484">
        <v>27</v>
      </c>
      <c r="CI50" s="485">
        <v>35</v>
      </c>
      <c r="CJ50" s="486">
        <v>18</v>
      </c>
      <c r="CK50" s="484">
        <v>21.3</v>
      </c>
      <c r="CL50" s="485">
        <v>20.6</v>
      </c>
      <c r="CM50" s="486">
        <v>8</v>
      </c>
      <c r="CN50" s="484">
        <v>27</v>
      </c>
      <c r="CO50" s="485">
        <v>35</v>
      </c>
      <c r="CP50" s="486">
        <v>71</v>
      </c>
      <c r="CQ50" s="484">
        <v>48</v>
      </c>
      <c r="CR50" s="485">
        <v>59</v>
      </c>
      <c r="CS50" s="486">
        <v>994</v>
      </c>
      <c r="CT50" s="484">
        <v>1080</v>
      </c>
      <c r="CU50" s="485">
        <v>2074</v>
      </c>
      <c r="CV50" s="486">
        <v>72</v>
      </c>
      <c r="CW50" s="484">
        <v>50</v>
      </c>
      <c r="CX50" s="485">
        <v>61</v>
      </c>
      <c r="CY50" s="486">
        <v>994</v>
      </c>
      <c r="CZ50" s="484">
        <v>1080</v>
      </c>
      <c r="DA50" s="485">
        <v>2074</v>
      </c>
      <c r="DB50" s="486">
        <v>36.799999999999997</v>
      </c>
      <c r="DC50" s="484">
        <v>34</v>
      </c>
      <c r="DD50" s="485">
        <v>35.299999999999997</v>
      </c>
      <c r="DE50" s="486">
        <v>994</v>
      </c>
      <c r="DF50" s="484">
        <v>1080</v>
      </c>
      <c r="DG50" s="485">
        <v>2074</v>
      </c>
    </row>
    <row r="51" spans="1:111" x14ac:dyDescent="0.35">
      <c r="A51" t="s">
        <v>136</v>
      </c>
      <c r="B51" t="s">
        <v>381</v>
      </c>
      <c r="C51" t="s">
        <v>372</v>
      </c>
      <c r="D51" s="486">
        <v>70</v>
      </c>
      <c r="E51" s="484">
        <v>56</v>
      </c>
      <c r="F51" s="485">
        <v>63</v>
      </c>
      <c r="G51" s="486">
        <v>1780</v>
      </c>
      <c r="H51" s="484">
        <v>1707</v>
      </c>
      <c r="I51" s="485">
        <v>3487</v>
      </c>
      <c r="J51" s="486">
        <v>72</v>
      </c>
      <c r="K51" s="484">
        <v>60</v>
      </c>
      <c r="L51" s="485">
        <v>66</v>
      </c>
      <c r="M51" s="486">
        <v>1780</v>
      </c>
      <c r="N51" s="484">
        <v>1707</v>
      </c>
      <c r="O51" s="485">
        <v>3487</v>
      </c>
      <c r="P51" s="486">
        <v>35.9</v>
      </c>
      <c r="Q51" s="484">
        <v>34</v>
      </c>
      <c r="R51" s="485">
        <v>35</v>
      </c>
      <c r="S51" s="486">
        <v>1780</v>
      </c>
      <c r="T51" s="484">
        <v>1707</v>
      </c>
      <c r="U51" s="485">
        <v>3487</v>
      </c>
      <c r="V51" s="486">
        <v>24</v>
      </c>
      <c r="W51" s="484">
        <v>19</v>
      </c>
      <c r="X51" s="485">
        <v>20</v>
      </c>
      <c r="Y51" s="486">
        <v>33</v>
      </c>
      <c r="Z51" s="484">
        <v>81</v>
      </c>
      <c r="AA51" s="485">
        <v>114</v>
      </c>
      <c r="AB51" s="486">
        <v>27</v>
      </c>
      <c r="AC51" s="484">
        <v>19</v>
      </c>
      <c r="AD51" s="485">
        <v>21</v>
      </c>
      <c r="AE51" s="486">
        <v>33</v>
      </c>
      <c r="AF51" s="484">
        <v>81</v>
      </c>
      <c r="AG51" s="485">
        <v>114</v>
      </c>
      <c r="AH51" s="486">
        <v>27.7</v>
      </c>
      <c r="AI51" s="484">
        <v>26.5</v>
      </c>
      <c r="AJ51" s="485">
        <v>26.9</v>
      </c>
      <c r="AK51" s="486">
        <v>33</v>
      </c>
      <c r="AL51" s="484">
        <v>81</v>
      </c>
      <c r="AM51" s="485">
        <v>114</v>
      </c>
      <c r="AN51" s="486">
        <v>13</v>
      </c>
      <c r="AO51" s="484">
        <v>12</v>
      </c>
      <c r="AP51" s="485">
        <v>12</v>
      </c>
      <c r="AQ51" s="486">
        <v>24</v>
      </c>
      <c r="AR51" s="484">
        <v>82</v>
      </c>
      <c r="AS51" s="485">
        <v>106</v>
      </c>
      <c r="AT51" s="486">
        <v>13</v>
      </c>
      <c r="AU51" s="484">
        <v>12</v>
      </c>
      <c r="AV51" s="485">
        <v>12</v>
      </c>
      <c r="AW51" s="486">
        <v>24</v>
      </c>
      <c r="AX51" s="484">
        <v>82</v>
      </c>
      <c r="AY51" s="485">
        <v>106</v>
      </c>
      <c r="AZ51" s="486">
        <v>23.8</v>
      </c>
      <c r="BA51" s="484">
        <v>24.6</v>
      </c>
      <c r="BB51" s="485">
        <v>24.4</v>
      </c>
      <c r="BC51" s="486">
        <v>24</v>
      </c>
      <c r="BD51" s="484">
        <v>82</v>
      </c>
      <c r="BE51" s="485">
        <v>106</v>
      </c>
      <c r="BF51" s="486">
        <v>19</v>
      </c>
      <c r="BG51" s="484">
        <v>15</v>
      </c>
      <c r="BH51" s="485">
        <v>16</v>
      </c>
      <c r="BI51" s="486">
        <v>57</v>
      </c>
      <c r="BJ51" s="484">
        <v>163</v>
      </c>
      <c r="BK51" s="485">
        <v>220</v>
      </c>
      <c r="BL51" s="486">
        <v>21</v>
      </c>
      <c r="BM51" s="484">
        <v>15</v>
      </c>
      <c r="BN51" s="485">
        <v>17</v>
      </c>
      <c r="BO51" s="486">
        <v>57</v>
      </c>
      <c r="BP51" s="484">
        <v>163</v>
      </c>
      <c r="BQ51" s="485">
        <v>220</v>
      </c>
      <c r="BR51" s="486">
        <v>26.1</v>
      </c>
      <c r="BS51" s="484">
        <v>25.5</v>
      </c>
      <c r="BT51" s="485">
        <v>25.7</v>
      </c>
      <c r="BU51" s="486">
        <v>57</v>
      </c>
      <c r="BV51" s="484">
        <v>163</v>
      </c>
      <c r="BW51" s="485">
        <v>220</v>
      </c>
      <c r="BX51" s="486" t="s">
        <v>197</v>
      </c>
      <c r="BY51" s="484" t="s">
        <v>197</v>
      </c>
      <c r="BZ51" s="485">
        <v>5</v>
      </c>
      <c r="CA51" s="486">
        <v>18</v>
      </c>
      <c r="CB51" s="484">
        <v>37</v>
      </c>
      <c r="CC51" s="485">
        <v>55</v>
      </c>
      <c r="CD51" s="486" t="s">
        <v>197</v>
      </c>
      <c r="CE51" s="484" t="s">
        <v>197</v>
      </c>
      <c r="CF51" s="485">
        <v>5</v>
      </c>
      <c r="CG51" s="486">
        <v>18</v>
      </c>
      <c r="CH51" s="484">
        <v>37</v>
      </c>
      <c r="CI51" s="485">
        <v>55</v>
      </c>
      <c r="CJ51" s="486">
        <v>21.4</v>
      </c>
      <c r="CK51" s="484">
        <v>18.899999999999999</v>
      </c>
      <c r="CL51" s="485">
        <v>19.7</v>
      </c>
      <c r="CM51" s="486">
        <v>18</v>
      </c>
      <c r="CN51" s="484">
        <v>37</v>
      </c>
      <c r="CO51" s="485">
        <v>55</v>
      </c>
      <c r="CP51" s="486">
        <v>68</v>
      </c>
      <c r="CQ51" s="484">
        <v>51</v>
      </c>
      <c r="CR51" s="485">
        <v>60</v>
      </c>
      <c r="CS51" s="486">
        <v>1889</v>
      </c>
      <c r="CT51" s="484">
        <v>1938</v>
      </c>
      <c r="CU51" s="485">
        <v>3827</v>
      </c>
      <c r="CV51" s="486">
        <v>70</v>
      </c>
      <c r="CW51" s="484">
        <v>54</v>
      </c>
      <c r="CX51" s="485">
        <v>62</v>
      </c>
      <c r="CY51" s="486">
        <v>1889</v>
      </c>
      <c r="CZ51" s="484">
        <v>1938</v>
      </c>
      <c r="DA51" s="485">
        <v>3827</v>
      </c>
      <c r="DB51" s="486">
        <v>35.5</v>
      </c>
      <c r="DC51" s="484">
        <v>33</v>
      </c>
      <c r="DD51" s="485">
        <v>34.200000000000003</v>
      </c>
      <c r="DE51" s="486">
        <v>1889</v>
      </c>
      <c r="DF51" s="484">
        <v>1938</v>
      </c>
      <c r="DG51" s="485">
        <v>3827</v>
      </c>
    </row>
    <row r="52" spans="1:111" x14ac:dyDescent="0.35">
      <c r="A52" t="s">
        <v>129</v>
      </c>
      <c r="B52" t="s">
        <v>374</v>
      </c>
      <c r="C52" t="s">
        <v>372</v>
      </c>
      <c r="D52" s="486">
        <v>73</v>
      </c>
      <c r="E52" s="484">
        <v>57</v>
      </c>
      <c r="F52" s="485">
        <v>65</v>
      </c>
      <c r="G52" s="486">
        <v>1232</v>
      </c>
      <c r="H52" s="484">
        <v>1162</v>
      </c>
      <c r="I52" s="485">
        <v>2394</v>
      </c>
      <c r="J52" s="486">
        <v>73</v>
      </c>
      <c r="K52" s="484">
        <v>59</v>
      </c>
      <c r="L52" s="485">
        <v>66</v>
      </c>
      <c r="M52" s="486">
        <v>1232</v>
      </c>
      <c r="N52" s="484">
        <v>1162</v>
      </c>
      <c r="O52" s="485">
        <v>2394</v>
      </c>
      <c r="P52" s="486">
        <v>35.799999999999997</v>
      </c>
      <c r="Q52" s="484">
        <v>34.9</v>
      </c>
      <c r="R52" s="485">
        <v>35.4</v>
      </c>
      <c r="S52" s="486">
        <v>1232</v>
      </c>
      <c r="T52" s="484">
        <v>1162</v>
      </c>
      <c r="U52" s="485">
        <v>2394</v>
      </c>
      <c r="V52" s="486">
        <v>29</v>
      </c>
      <c r="W52" s="484">
        <v>21</v>
      </c>
      <c r="X52" s="485">
        <v>24</v>
      </c>
      <c r="Y52" s="486">
        <v>58</v>
      </c>
      <c r="Z52" s="484">
        <v>111</v>
      </c>
      <c r="AA52" s="485">
        <v>169</v>
      </c>
      <c r="AB52" s="486">
        <v>29</v>
      </c>
      <c r="AC52" s="484">
        <v>21</v>
      </c>
      <c r="AD52" s="485">
        <v>24</v>
      </c>
      <c r="AE52" s="486">
        <v>58</v>
      </c>
      <c r="AF52" s="484">
        <v>111</v>
      </c>
      <c r="AG52" s="485">
        <v>169</v>
      </c>
      <c r="AH52" s="486">
        <v>30.6</v>
      </c>
      <c r="AI52" s="484">
        <v>28.6</v>
      </c>
      <c r="AJ52" s="485">
        <v>29.3</v>
      </c>
      <c r="AK52" s="486">
        <v>58</v>
      </c>
      <c r="AL52" s="484">
        <v>111</v>
      </c>
      <c r="AM52" s="485">
        <v>169</v>
      </c>
      <c r="AN52" s="486">
        <v>38</v>
      </c>
      <c r="AO52" s="484">
        <v>17</v>
      </c>
      <c r="AP52" s="485">
        <v>24</v>
      </c>
      <c r="AQ52" s="486">
        <v>58</v>
      </c>
      <c r="AR52" s="484">
        <v>119</v>
      </c>
      <c r="AS52" s="485">
        <v>177</v>
      </c>
      <c r="AT52" s="486">
        <v>40</v>
      </c>
      <c r="AU52" s="484">
        <v>17</v>
      </c>
      <c r="AV52" s="485">
        <v>24</v>
      </c>
      <c r="AW52" s="486">
        <v>58</v>
      </c>
      <c r="AX52" s="484">
        <v>119</v>
      </c>
      <c r="AY52" s="485">
        <v>177</v>
      </c>
      <c r="AZ52" s="486">
        <v>30.7</v>
      </c>
      <c r="BA52" s="484">
        <v>27.8</v>
      </c>
      <c r="BB52" s="485">
        <v>28.8</v>
      </c>
      <c r="BC52" s="486">
        <v>58</v>
      </c>
      <c r="BD52" s="484">
        <v>119</v>
      </c>
      <c r="BE52" s="485">
        <v>177</v>
      </c>
      <c r="BF52" s="486">
        <v>34</v>
      </c>
      <c r="BG52" s="484">
        <v>19</v>
      </c>
      <c r="BH52" s="485">
        <v>24</v>
      </c>
      <c r="BI52" s="486">
        <v>116</v>
      </c>
      <c r="BJ52" s="484">
        <v>230</v>
      </c>
      <c r="BK52" s="485">
        <v>346</v>
      </c>
      <c r="BL52" s="486">
        <v>34</v>
      </c>
      <c r="BM52" s="484">
        <v>19</v>
      </c>
      <c r="BN52" s="485">
        <v>24</v>
      </c>
      <c r="BO52" s="486">
        <v>116</v>
      </c>
      <c r="BP52" s="484">
        <v>230</v>
      </c>
      <c r="BQ52" s="485">
        <v>346</v>
      </c>
      <c r="BR52" s="486">
        <v>30.7</v>
      </c>
      <c r="BS52" s="484">
        <v>28.2</v>
      </c>
      <c r="BT52" s="485">
        <v>29</v>
      </c>
      <c r="BU52" s="486">
        <v>116</v>
      </c>
      <c r="BV52" s="484">
        <v>230</v>
      </c>
      <c r="BW52" s="485">
        <v>346</v>
      </c>
      <c r="BX52" s="486" t="s">
        <v>197</v>
      </c>
      <c r="BY52" s="484" t="s">
        <v>197</v>
      </c>
      <c r="BZ52" s="485" t="s">
        <v>197</v>
      </c>
      <c r="CA52" s="486">
        <v>9</v>
      </c>
      <c r="CB52" s="484">
        <v>22</v>
      </c>
      <c r="CC52" s="485">
        <v>31</v>
      </c>
      <c r="CD52" s="486" t="s">
        <v>197</v>
      </c>
      <c r="CE52" s="484" t="s">
        <v>197</v>
      </c>
      <c r="CF52" s="485" t="s">
        <v>197</v>
      </c>
      <c r="CG52" s="486">
        <v>9</v>
      </c>
      <c r="CH52" s="484">
        <v>22</v>
      </c>
      <c r="CI52" s="485">
        <v>31</v>
      </c>
      <c r="CJ52" s="486">
        <v>18.3</v>
      </c>
      <c r="CK52" s="484">
        <v>19.2</v>
      </c>
      <c r="CL52" s="485">
        <v>18.899999999999999</v>
      </c>
      <c r="CM52" s="486">
        <v>9</v>
      </c>
      <c r="CN52" s="484">
        <v>22</v>
      </c>
      <c r="CO52" s="485">
        <v>31</v>
      </c>
      <c r="CP52" s="486">
        <v>69</v>
      </c>
      <c r="CQ52" s="484">
        <v>50</v>
      </c>
      <c r="CR52" s="485">
        <v>59</v>
      </c>
      <c r="CS52" s="486">
        <v>1410</v>
      </c>
      <c r="CT52" s="484">
        <v>1466</v>
      </c>
      <c r="CU52" s="485">
        <v>2876</v>
      </c>
      <c r="CV52" s="486">
        <v>70</v>
      </c>
      <c r="CW52" s="484">
        <v>51</v>
      </c>
      <c r="CX52" s="485">
        <v>60</v>
      </c>
      <c r="CY52" s="486">
        <v>1410</v>
      </c>
      <c r="CZ52" s="484">
        <v>1466</v>
      </c>
      <c r="DA52" s="485">
        <v>2876</v>
      </c>
      <c r="DB52" s="486">
        <v>35.299999999999997</v>
      </c>
      <c r="DC52" s="484">
        <v>33.6</v>
      </c>
      <c r="DD52" s="485">
        <v>34.4</v>
      </c>
      <c r="DE52" s="486">
        <v>1410</v>
      </c>
      <c r="DF52" s="484">
        <v>1466</v>
      </c>
      <c r="DG52" s="485">
        <v>2876</v>
      </c>
    </row>
    <row r="53" spans="1:111" x14ac:dyDescent="0.35">
      <c r="A53" t="s">
        <v>138</v>
      </c>
      <c r="B53" t="s">
        <v>383</v>
      </c>
      <c r="C53" t="s">
        <v>372</v>
      </c>
      <c r="D53" s="486">
        <v>77</v>
      </c>
      <c r="E53" s="484">
        <v>61</v>
      </c>
      <c r="F53" s="485">
        <v>69</v>
      </c>
      <c r="G53" s="486">
        <v>1030</v>
      </c>
      <c r="H53" s="484">
        <v>1006</v>
      </c>
      <c r="I53" s="485">
        <v>2036</v>
      </c>
      <c r="J53" s="486">
        <v>78</v>
      </c>
      <c r="K53" s="484">
        <v>64</v>
      </c>
      <c r="L53" s="485">
        <v>71</v>
      </c>
      <c r="M53" s="486">
        <v>1030</v>
      </c>
      <c r="N53" s="484">
        <v>1006</v>
      </c>
      <c r="O53" s="485">
        <v>2036</v>
      </c>
      <c r="P53" s="486">
        <v>37</v>
      </c>
      <c r="Q53" s="484">
        <v>34.700000000000003</v>
      </c>
      <c r="R53" s="485">
        <v>35.9</v>
      </c>
      <c r="S53" s="486">
        <v>1030</v>
      </c>
      <c r="T53" s="484">
        <v>1006</v>
      </c>
      <c r="U53" s="485">
        <v>2036</v>
      </c>
      <c r="V53" s="486">
        <v>17</v>
      </c>
      <c r="W53" s="484">
        <v>20</v>
      </c>
      <c r="X53" s="485">
        <v>19</v>
      </c>
      <c r="Y53" s="486">
        <v>30</v>
      </c>
      <c r="Z53" s="484">
        <v>65</v>
      </c>
      <c r="AA53" s="485">
        <v>95</v>
      </c>
      <c r="AB53" s="486">
        <v>17</v>
      </c>
      <c r="AC53" s="484">
        <v>20</v>
      </c>
      <c r="AD53" s="485">
        <v>19</v>
      </c>
      <c r="AE53" s="486">
        <v>30</v>
      </c>
      <c r="AF53" s="484">
        <v>65</v>
      </c>
      <c r="AG53" s="485">
        <v>95</v>
      </c>
      <c r="AH53" s="486">
        <v>27.8</v>
      </c>
      <c r="AI53" s="484">
        <v>28.6</v>
      </c>
      <c r="AJ53" s="485">
        <v>28.4</v>
      </c>
      <c r="AK53" s="486">
        <v>30</v>
      </c>
      <c r="AL53" s="484">
        <v>65</v>
      </c>
      <c r="AM53" s="485">
        <v>95</v>
      </c>
      <c r="AN53" s="486">
        <v>35</v>
      </c>
      <c r="AO53" s="484">
        <v>24</v>
      </c>
      <c r="AP53" s="485">
        <v>27</v>
      </c>
      <c r="AQ53" s="486">
        <v>48</v>
      </c>
      <c r="AR53" s="484">
        <v>138</v>
      </c>
      <c r="AS53" s="485">
        <v>186</v>
      </c>
      <c r="AT53" s="486">
        <v>38</v>
      </c>
      <c r="AU53" s="484">
        <v>26</v>
      </c>
      <c r="AV53" s="485">
        <v>29</v>
      </c>
      <c r="AW53" s="486">
        <v>48</v>
      </c>
      <c r="AX53" s="484">
        <v>138</v>
      </c>
      <c r="AY53" s="485">
        <v>186</v>
      </c>
      <c r="AZ53" s="486">
        <v>28.5</v>
      </c>
      <c r="BA53" s="484">
        <v>27.7</v>
      </c>
      <c r="BB53" s="485">
        <v>27.9</v>
      </c>
      <c r="BC53" s="486">
        <v>48</v>
      </c>
      <c r="BD53" s="484">
        <v>138</v>
      </c>
      <c r="BE53" s="485">
        <v>186</v>
      </c>
      <c r="BF53" s="486">
        <v>28</v>
      </c>
      <c r="BG53" s="484">
        <v>23</v>
      </c>
      <c r="BH53" s="485">
        <v>24</v>
      </c>
      <c r="BI53" s="486">
        <v>78</v>
      </c>
      <c r="BJ53" s="484">
        <v>203</v>
      </c>
      <c r="BK53" s="485">
        <v>281</v>
      </c>
      <c r="BL53" s="486">
        <v>29</v>
      </c>
      <c r="BM53" s="484">
        <v>24</v>
      </c>
      <c r="BN53" s="485">
        <v>26</v>
      </c>
      <c r="BO53" s="486">
        <v>78</v>
      </c>
      <c r="BP53" s="484">
        <v>203</v>
      </c>
      <c r="BQ53" s="485">
        <v>281</v>
      </c>
      <c r="BR53" s="486">
        <v>28.3</v>
      </c>
      <c r="BS53" s="484">
        <v>28</v>
      </c>
      <c r="BT53" s="485">
        <v>28.1</v>
      </c>
      <c r="BU53" s="486">
        <v>78</v>
      </c>
      <c r="BV53" s="484">
        <v>203</v>
      </c>
      <c r="BW53" s="485">
        <v>281</v>
      </c>
      <c r="BX53" s="486" t="s">
        <v>197</v>
      </c>
      <c r="BY53" s="484" t="s">
        <v>197</v>
      </c>
      <c r="BZ53" s="485" t="s">
        <v>197</v>
      </c>
      <c r="CA53" s="486">
        <v>12</v>
      </c>
      <c r="CB53" s="484">
        <v>11</v>
      </c>
      <c r="CC53" s="485">
        <v>23</v>
      </c>
      <c r="CD53" s="486" t="s">
        <v>197</v>
      </c>
      <c r="CE53" s="484" t="s">
        <v>197</v>
      </c>
      <c r="CF53" s="485" t="s">
        <v>197</v>
      </c>
      <c r="CG53" s="486">
        <v>12</v>
      </c>
      <c r="CH53" s="484">
        <v>11</v>
      </c>
      <c r="CI53" s="485">
        <v>23</v>
      </c>
      <c r="CJ53" s="486">
        <v>21.1</v>
      </c>
      <c r="CK53" s="484">
        <v>21.6</v>
      </c>
      <c r="CL53" s="485">
        <v>21.4</v>
      </c>
      <c r="CM53" s="486">
        <v>12</v>
      </c>
      <c r="CN53" s="484">
        <v>11</v>
      </c>
      <c r="CO53" s="485">
        <v>23</v>
      </c>
      <c r="CP53" s="486">
        <v>72</v>
      </c>
      <c r="CQ53" s="484">
        <v>54</v>
      </c>
      <c r="CR53" s="485">
        <v>63</v>
      </c>
      <c r="CS53" s="486">
        <v>1143</v>
      </c>
      <c r="CT53" s="484">
        <v>1239</v>
      </c>
      <c r="CU53" s="485">
        <v>2382</v>
      </c>
      <c r="CV53" s="486">
        <v>74</v>
      </c>
      <c r="CW53" s="484">
        <v>56</v>
      </c>
      <c r="CX53" s="485">
        <v>65</v>
      </c>
      <c r="CY53" s="486">
        <v>1143</v>
      </c>
      <c r="CZ53" s="484">
        <v>1239</v>
      </c>
      <c r="DA53" s="485">
        <v>2382</v>
      </c>
      <c r="DB53" s="486">
        <v>36.200000000000003</v>
      </c>
      <c r="DC53" s="484">
        <v>33.4</v>
      </c>
      <c r="DD53" s="485">
        <v>34.700000000000003</v>
      </c>
      <c r="DE53" s="486">
        <v>1143</v>
      </c>
      <c r="DF53" s="484">
        <v>1239</v>
      </c>
      <c r="DG53" s="485">
        <v>2382</v>
      </c>
    </row>
    <row r="54" spans="1:111" x14ac:dyDescent="0.35">
      <c r="A54" t="s">
        <v>141</v>
      </c>
      <c r="B54" t="s">
        <v>386</v>
      </c>
      <c r="C54" t="s">
        <v>372</v>
      </c>
      <c r="D54" s="486">
        <v>71</v>
      </c>
      <c r="E54" s="484">
        <v>60</v>
      </c>
      <c r="F54" s="485">
        <v>66</v>
      </c>
      <c r="G54" s="486">
        <v>1290</v>
      </c>
      <c r="H54" s="484">
        <v>1249</v>
      </c>
      <c r="I54" s="485">
        <v>2539</v>
      </c>
      <c r="J54" s="486">
        <v>73</v>
      </c>
      <c r="K54" s="484">
        <v>62</v>
      </c>
      <c r="L54" s="485">
        <v>68</v>
      </c>
      <c r="M54" s="486">
        <v>1290</v>
      </c>
      <c r="N54" s="484">
        <v>1249</v>
      </c>
      <c r="O54" s="485">
        <v>2539</v>
      </c>
      <c r="P54" s="486">
        <v>36.5</v>
      </c>
      <c r="Q54" s="484">
        <v>34.9</v>
      </c>
      <c r="R54" s="485">
        <v>35.700000000000003</v>
      </c>
      <c r="S54" s="486">
        <v>1290</v>
      </c>
      <c r="T54" s="484">
        <v>1249</v>
      </c>
      <c r="U54" s="485">
        <v>2539</v>
      </c>
      <c r="V54" s="486">
        <v>16</v>
      </c>
      <c r="W54" s="484">
        <v>27</v>
      </c>
      <c r="X54" s="485">
        <v>23</v>
      </c>
      <c r="Y54" s="486">
        <v>50</v>
      </c>
      <c r="Z54" s="484">
        <v>94</v>
      </c>
      <c r="AA54" s="485">
        <v>144</v>
      </c>
      <c r="AB54" s="486">
        <v>18</v>
      </c>
      <c r="AC54" s="484">
        <v>28</v>
      </c>
      <c r="AD54" s="485">
        <v>24</v>
      </c>
      <c r="AE54" s="486">
        <v>50</v>
      </c>
      <c r="AF54" s="484">
        <v>94</v>
      </c>
      <c r="AG54" s="485">
        <v>144</v>
      </c>
      <c r="AH54" s="486">
        <v>26.7</v>
      </c>
      <c r="AI54" s="484">
        <v>28.8</v>
      </c>
      <c r="AJ54" s="485">
        <v>28.1</v>
      </c>
      <c r="AK54" s="486">
        <v>50</v>
      </c>
      <c r="AL54" s="484">
        <v>94</v>
      </c>
      <c r="AM54" s="485">
        <v>144</v>
      </c>
      <c r="AN54" s="486">
        <v>22</v>
      </c>
      <c r="AO54" s="484">
        <v>10</v>
      </c>
      <c r="AP54" s="485">
        <v>14</v>
      </c>
      <c r="AQ54" s="486">
        <v>46</v>
      </c>
      <c r="AR54" s="484">
        <v>79</v>
      </c>
      <c r="AS54" s="485">
        <v>125</v>
      </c>
      <c r="AT54" s="486">
        <v>24</v>
      </c>
      <c r="AU54" s="484">
        <v>10</v>
      </c>
      <c r="AV54" s="485">
        <v>15</v>
      </c>
      <c r="AW54" s="486">
        <v>46</v>
      </c>
      <c r="AX54" s="484">
        <v>79</v>
      </c>
      <c r="AY54" s="485">
        <v>125</v>
      </c>
      <c r="AZ54" s="486">
        <v>28</v>
      </c>
      <c r="BA54" s="484">
        <v>25.9</v>
      </c>
      <c r="BB54" s="485">
        <v>26.6</v>
      </c>
      <c r="BC54" s="486">
        <v>46</v>
      </c>
      <c r="BD54" s="484">
        <v>79</v>
      </c>
      <c r="BE54" s="485">
        <v>125</v>
      </c>
      <c r="BF54" s="486">
        <v>19</v>
      </c>
      <c r="BG54" s="484">
        <v>19</v>
      </c>
      <c r="BH54" s="485">
        <v>19</v>
      </c>
      <c r="BI54" s="486">
        <v>96</v>
      </c>
      <c r="BJ54" s="484">
        <v>173</v>
      </c>
      <c r="BK54" s="485">
        <v>269</v>
      </c>
      <c r="BL54" s="486">
        <v>21</v>
      </c>
      <c r="BM54" s="484">
        <v>20</v>
      </c>
      <c r="BN54" s="485">
        <v>20</v>
      </c>
      <c r="BO54" s="486">
        <v>96</v>
      </c>
      <c r="BP54" s="484">
        <v>173</v>
      </c>
      <c r="BQ54" s="485">
        <v>269</v>
      </c>
      <c r="BR54" s="486">
        <v>27.3</v>
      </c>
      <c r="BS54" s="484">
        <v>27.5</v>
      </c>
      <c r="BT54" s="485">
        <v>27.4</v>
      </c>
      <c r="BU54" s="486">
        <v>96</v>
      </c>
      <c r="BV54" s="484">
        <v>173</v>
      </c>
      <c r="BW54" s="485">
        <v>269</v>
      </c>
      <c r="BX54" s="486" t="s">
        <v>197</v>
      </c>
      <c r="BY54" s="484" t="s">
        <v>197</v>
      </c>
      <c r="BZ54" s="485" t="s">
        <v>197</v>
      </c>
      <c r="CA54" s="486">
        <v>6</v>
      </c>
      <c r="CB54" s="484">
        <v>34</v>
      </c>
      <c r="CC54" s="485">
        <v>40</v>
      </c>
      <c r="CD54" s="486" t="s">
        <v>197</v>
      </c>
      <c r="CE54" s="484" t="s">
        <v>197</v>
      </c>
      <c r="CF54" s="485" t="s">
        <v>197</v>
      </c>
      <c r="CG54" s="486">
        <v>6</v>
      </c>
      <c r="CH54" s="484">
        <v>34</v>
      </c>
      <c r="CI54" s="485">
        <v>40</v>
      </c>
      <c r="CJ54" s="486">
        <v>20.3</v>
      </c>
      <c r="CK54" s="484">
        <v>19</v>
      </c>
      <c r="CL54" s="485">
        <v>19.2</v>
      </c>
      <c r="CM54" s="486">
        <v>6</v>
      </c>
      <c r="CN54" s="484">
        <v>34</v>
      </c>
      <c r="CO54" s="485">
        <v>40</v>
      </c>
      <c r="CP54" s="486">
        <v>67</v>
      </c>
      <c r="CQ54" s="484">
        <v>53</v>
      </c>
      <c r="CR54" s="485">
        <v>60</v>
      </c>
      <c r="CS54" s="486">
        <v>1411</v>
      </c>
      <c r="CT54" s="484">
        <v>1477</v>
      </c>
      <c r="CU54" s="485">
        <v>2888</v>
      </c>
      <c r="CV54" s="486">
        <v>68</v>
      </c>
      <c r="CW54" s="484">
        <v>56</v>
      </c>
      <c r="CX54" s="485">
        <v>62</v>
      </c>
      <c r="CY54" s="486">
        <v>1411</v>
      </c>
      <c r="CZ54" s="484">
        <v>1477</v>
      </c>
      <c r="DA54" s="485">
        <v>2888</v>
      </c>
      <c r="DB54" s="486">
        <v>35.700000000000003</v>
      </c>
      <c r="DC54" s="484">
        <v>33.6</v>
      </c>
      <c r="DD54" s="485">
        <v>34.6</v>
      </c>
      <c r="DE54" s="486">
        <v>1411</v>
      </c>
      <c r="DF54" s="484">
        <v>1477</v>
      </c>
      <c r="DG54" s="485">
        <v>2888</v>
      </c>
    </row>
    <row r="55" spans="1:111" x14ac:dyDescent="0.35">
      <c r="A55" t="s">
        <v>133</v>
      </c>
      <c r="B55" t="s">
        <v>378</v>
      </c>
      <c r="C55" t="s">
        <v>372</v>
      </c>
      <c r="D55" s="486">
        <v>73</v>
      </c>
      <c r="E55" s="484">
        <v>57</v>
      </c>
      <c r="F55" s="485">
        <v>65</v>
      </c>
      <c r="G55" s="486">
        <v>602</v>
      </c>
      <c r="H55" s="484">
        <v>566</v>
      </c>
      <c r="I55" s="485">
        <v>1168</v>
      </c>
      <c r="J55" s="486">
        <v>75</v>
      </c>
      <c r="K55" s="484">
        <v>60</v>
      </c>
      <c r="L55" s="485">
        <v>68</v>
      </c>
      <c r="M55" s="486">
        <v>602</v>
      </c>
      <c r="N55" s="484">
        <v>566</v>
      </c>
      <c r="O55" s="485">
        <v>1168</v>
      </c>
      <c r="P55" s="486">
        <v>33.9</v>
      </c>
      <c r="Q55" s="484">
        <v>32.4</v>
      </c>
      <c r="R55" s="485">
        <v>33.1</v>
      </c>
      <c r="S55" s="486">
        <v>602</v>
      </c>
      <c r="T55" s="484">
        <v>566</v>
      </c>
      <c r="U55" s="485">
        <v>1168</v>
      </c>
      <c r="V55" s="486" t="s">
        <v>197</v>
      </c>
      <c r="W55" s="484" t="s">
        <v>197</v>
      </c>
      <c r="X55" s="485">
        <v>29</v>
      </c>
      <c r="Y55" s="486">
        <v>4</v>
      </c>
      <c r="Z55" s="484">
        <v>27</v>
      </c>
      <c r="AA55" s="485">
        <v>31</v>
      </c>
      <c r="AB55" s="486" t="s">
        <v>197</v>
      </c>
      <c r="AC55" s="484" t="s">
        <v>197</v>
      </c>
      <c r="AD55" s="485">
        <v>32</v>
      </c>
      <c r="AE55" s="486">
        <v>4</v>
      </c>
      <c r="AF55" s="484">
        <v>27</v>
      </c>
      <c r="AG55" s="485">
        <v>31</v>
      </c>
      <c r="AH55" s="486">
        <v>28.3</v>
      </c>
      <c r="AI55" s="484">
        <v>25.9</v>
      </c>
      <c r="AJ55" s="485">
        <v>26.2</v>
      </c>
      <c r="AK55" s="486">
        <v>4</v>
      </c>
      <c r="AL55" s="484">
        <v>27</v>
      </c>
      <c r="AM55" s="485">
        <v>31</v>
      </c>
      <c r="AN55" s="486" t="s">
        <v>197</v>
      </c>
      <c r="AO55" s="484" t="s">
        <v>197</v>
      </c>
      <c r="AP55" s="485">
        <v>28</v>
      </c>
      <c r="AQ55" s="486">
        <v>19</v>
      </c>
      <c r="AR55" s="484">
        <v>34</v>
      </c>
      <c r="AS55" s="485">
        <v>53</v>
      </c>
      <c r="AT55" s="486" t="s">
        <v>197</v>
      </c>
      <c r="AU55" s="484" t="s">
        <v>197</v>
      </c>
      <c r="AV55" s="485">
        <v>30</v>
      </c>
      <c r="AW55" s="486">
        <v>19</v>
      </c>
      <c r="AX55" s="484">
        <v>34</v>
      </c>
      <c r="AY55" s="485">
        <v>53</v>
      </c>
      <c r="AZ55" s="486">
        <v>23.3</v>
      </c>
      <c r="BA55" s="484">
        <v>28.2</v>
      </c>
      <c r="BB55" s="485">
        <v>26.5</v>
      </c>
      <c r="BC55" s="486">
        <v>19</v>
      </c>
      <c r="BD55" s="484">
        <v>34</v>
      </c>
      <c r="BE55" s="485">
        <v>53</v>
      </c>
      <c r="BF55" s="486">
        <v>17</v>
      </c>
      <c r="BG55" s="484">
        <v>33</v>
      </c>
      <c r="BH55" s="485">
        <v>29</v>
      </c>
      <c r="BI55" s="486">
        <v>23</v>
      </c>
      <c r="BJ55" s="484">
        <v>61</v>
      </c>
      <c r="BK55" s="485">
        <v>84</v>
      </c>
      <c r="BL55" s="486">
        <v>22</v>
      </c>
      <c r="BM55" s="484">
        <v>34</v>
      </c>
      <c r="BN55" s="485">
        <v>31</v>
      </c>
      <c r="BO55" s="486">
        <v>23</v>
      </c>
      <c r="BP55" s="484">
        <v>61</v>
      </c>
      <c r="BQ55" s="485">
        <v>84</v>
      </c>
      <c r="BR55" s="486">
        <v>24.1</v>
      </c>
      <c r="BS55" s="484">
        <v>27.2</v>
      </c>
      <c r="BT55" s="485">
        <v>26.4</v>
      </c>
      <c r="BU55" s="486">
        <v>23</v>
      </c>
      <c r="BV55" s="484">
        <v>61</v>
      </c>
      <c r="BW55" s="485">
        <v>84</v>
      </c>
      <c r="BX55" s="486" t="s">
        <v>197</v>
      </c>
      <c r="BY55" s="484" t="s">
        <v>197</v>
      </c>
      <c r="BZ55" s="485" t="s">
        <v>197</v>
      </c>
      <c r="CA55" s="486">
        <v>3</v>
      </c>
      <c r="CB55" s="484">
        <v>11</v>
      </c>
      <c r="CC55" s="485">
        <v>14</v>
      </c>
      <c r="CD55" s="486" t="s">
        <v>197</v>
      </c>
      <c r="CE55" s="484" t="s">
        <v>197</v>
      </c>
      <c r="CF55" s="485" t="s">
        <v>197</v>
      </c>
      <c r="CG55" s="486">
        <v>3</v>
      </c>
      <c r="CH55" s="484">
        <v>11</v>
      </c>
      <c r="CI55" s="485">
        <v>14</v>
      </c>
      <c r="CJ55" s="486">
        <v>17</v>
      </c>
      <c r="CK55" s="484">
        <v>20.9</v>
      </c>
      <c r="CL55" s="485">
        <v>20.100000000000001</v>
      </c>
      <c r="CM55" s="486">
        <v>3</v>
      </c>
      <c r="CN55" s="484">
        <v>11</v>
      </c>
      <c r="CO55" s="485">
        <v>14</v>
      </c>
      <c r="CP55" s="486">
        <v>71</v>
      </c>
      <c r="CQ55" s="484">
        <v>53</v>
      </c>
      <c r="CR55" s="485">
        <v>62</v>
      </c>
      <c r="CS55" s="486">
        <v>635</v>
      </c>
      <c r="CT55" s="484">
        <v>644</v>
      </c>
      <c r="CU55" s="485">
        <v>1279</v>
      </c>
      <c r="CV55" s="486">
        <v>73</v>
      </c>
      <c r="CW55" s="484">
        <v>56</v>
      </c>
      <c r="CX55" s="485">
        <v>64</v>
      </c>
      <c r="CY55" s="486">
        <v>635</v>
      </c>
      <c r="CZ55" s="484">
        <v>644</v>
      </c>
      <c r="DA55" s="485">
        <v>1279</v>
      </c>
      <c r="DB55" s="486">
        <v>33.5</v>
      </c>
      <c r="DC55" s="484">
        <v>31.6</v>
      </c>
      <c r="DD55" s="485">
        <v>32.5</v>
      </c>
      <c r="DE55" s="486">
        <v>635</v>
      </c>
      <c r="DF55" s="484">
        <v>644</v>
      </c>
      <c r="DG55" s="485">
        <v>1279</v>
      </c>
    </row>
    <row r="56" spans="1:111" x14ac:dyDescent="0.35">
      <c r="A56" t="s">
        <v>5</v>
      </c>
      <c r="B56" t="s">
        <v>249</v>
      </c>
      <c r="C56" t="s">
        <v>247</v>
      </c>
      <c r="D56" s="486">
        <v>67</v>
      </c>
      <c r="E56" s="484">
        <v>52</v>
      </c>
      <c r="F56" s="485">
        <v>60</v>
      </c>
      <c r="G56" s="486">
        <v>2347</v>
      </c>
      <c r="H56" s="484">
        <v>2151</v>
      </c>
      <c r="I56" s="485">
        <v>4498</v>
      </c>
      <c r="J56" s="486">
        <v>71</v>
      </c>
      <c r="K56" s="484">
        <v>56</v>
      </c>
      <c r="L56" s="485">
        <v>64</v>
      </c>
      <c r="M56" s="486">
        <v>2347</v>
      </c>
      <c r="N56" s="484">
        <v>2151</v>
      </c>
      <c r="O56" s="485">
        <v>4498</v>
      </c>
      <c r="P56" s="486">
        <v>35</v>
      </c>
      <c r="Q56" s="484">
        <v>32.9</v>
      </c>
      <c r="R56" s="485">
        <v>34</v>
      </c>
      <c r="S56" s="486">
        <v>2347</v>
      </c>
      <c r="T56" s="484">
        <v>2151</v>
      </c>
      <c r="U56" s="485">
        <v>4498</v>
      </c>
      <c r="V56" s="486">
        <v>23</v>
      </c>
      <c r="W56" s="484">
        <v>19</v>
      </c>
      <c r="X56" s="485">
        <v>20</v>
      </c>
      <c r="Y56" s="486">
        <v>126</v>
      </c>
      <c r="Z56" s="484">
        <v>246</v>
      </c>
      <c r="AA56" s="485">
        <v>372</v>
      </c>
      <c r="AB56" s="486">
        <v>28</v>
      </c>
      <c r="AC56" s="484">
        <v>24</v>
      </c>
      <c r="AD56" s="485">
        <v>25</v>
      </c>
      <c r="AE56" s="486">
        <v>126</v>
      </c>
      <c r="AF56" s="484">
        <v>246</v>
      </c>
      <c r="AG56" s="485">
        <v>372</v>
      </c>
      <c r="AH56" s="486">
        <v>25.9</v>
      </c>
      <c r="AI56" s="484">
        <v>26.3</v>
      </c>
      <c r="AJ56" s="485">
        <v>26.1</v>
      </c>
      <c r="AK56" s="486">
        <v>126</v>
      </c>
      <c r="AL56" s="484">
        <v>246</v>
      </c>
      <c r="AM56" s="485">
        <v>372</v>
      </c>
      <c r="AN56" s="486">
        <v>28</v>
      </c>
      <c r="AO56" s="484">
        <v>17</v>
      </c>
      <c r="AP56" s="485">
        <v>20</v>
      </c>
      <c r="AQ56" s="486">
        <v>129</v>
      </c>
      <c r="AR56" s="484">
        <v>304</v>
      </c>
      <c r="AS56" s="485">
        <v>433</v>
      </c>
      <c r="AT56" s="486">
        <v>29</v>
      </c>
      <c r="AU56" s="484">
        <v>21</v>
      </c>
      <c r="AV56" s="485">
        <v>23</v>
      </c>
      <c r="AW56" s="486">
        <v>129</v>
      </c>
      <c r="AX56" s="484">
        <v>304</v>
      </c>
      <c r="AY56" s="485">
        <v>433</v>
      </c>
      <c r="AZ56" s="486">
        <v>27.4</v>
      </c>
      <c r="BA56" s="484">
        <v>25.7</v>
      </c>
      <c r="BB56" s="485">
        <v>26.2</v>
      </c>
      <c r="BC56" s="486">
        <v>129</v>
      </c>
      <c r="BD56" s="484">
        <v>304</v>
      </c>
      <c r="BE56" s="485">
        <v>433</v>
      </c>
      <c r="BF56" s="486">
        <v>25</v>
      </c>
      <c r="BG56" s="484">
        <v>18</v>
      </c>
      <c r="BH56" s="485">
        <v>20</v>
      </c>
      <c r="BI56" s="486">
        <v>255</v>
      </c>
      <c r="BJ56" s="484">
        <v>550</v>
      </c>
      <c r="BK56" s="485">
        <v>805</v>
      </c>
      <c r="BL56" s="486">
        <v>29</v>
      </c>
      <c r="BM56" s="484">
        <v>22</v>
      </c>
      <c r="BN56" s="485">
        <v>24</v>
      </c>
      <c r="BO56" s="486">
        <v>255</v>
      </c>
      <c r="BP56" s="484">
        <v>550</v>
      </c>
      <c r="BQ56" s="485">
        <v>805</v>
      </c>
      <c r="BR56" s="486">
        <v>26.6</v>
      </c>
      <c r="BS56" s="484">
        <v>25.9</v>
      </c>
      <c r="BT56" s="485">
        <v>26.2</v>
      </c>
      <c r="BU56" s="486">
        <v>255</v>
      </c>
      <c r="BV56" s="484">
        <v>550</v>
      </c>
      <c r="BW56" s="485">
        <v>805</v>
      </c>
      <c r="BX56" s="486" t="s">
        <v>197</v>
      </c>
      <c r="BY56" s="484" t="s">
        <v>197</v>
      </c>
      <c r="BZ56" s="485">
        <v>2</v>
      </c>
      <c r="CA56" s="486">
        <v>39</v>
      </c>
      <c r="CB56" s="484">
        <v>87</v>
      </c>
      <c r="CC56" s="485">
        <v>126</v>
      </c>
      <c r="CD56" s="486" t="s">
        <v>197</v>
      </c>
      <c r="CE56" s="484" t="s">
        <v>197</v>
      </c>
      <c r="CF56" s="485">
        <v>4</v>
      </c>
      <c r="CG56" s="486">
        <v>39</v>
      </c>
      <c r="CH56" s="484">
        <v>87</v>
      </c>
      <c r="CI56" s="485">
        <v>126</v>
      </c>
      <c r="CJ56" s="486">
        <v>19.7</v>
      </c>
      <c r="CK56" s="484">
        <v>18.7</v>
      </c>
      <c r="CL56" s="485">
        <v>19</v>
      </c>
      <c r="CM56" s="486">
        <v>39</v>
      </c>
      <c r="CN56" s="484">
        <v>87</v>
      </c>
      <c r="CO56" s="485">
        <v>126</v>
      </c>
      <c r="CP56" s="486">
        <v>62</v>
      </c>
      <c r="CQ56" s="484">
        <v>43</v>
      </c>
      <c r="CR56" s="485">
        <v>52</v>
      </c>
      <c r="CS56" s="486">
        <v>2656</v>
      </c>
      <c r="CT56" s="484">
        <v>2797</v>
      </c>
      <c r="CU56" s="485">
        <v>5453</v>
      </c>
      <c r="CV56" s="486">
        <v>66</v>
      </c>
      <c r="CW56" s="484">
        <v>48</v>
      </c>
      <c r="CX56" s="485">
        <v>57</v>
      </c>
      <c r="CY56" s="486">
        <v>2656</v>
      </c>
      <c r="CZ56" s="484">
        <v>2797</v>
      </c>
      <c r="DA56" s="485">
        <v>5453</v>
      </c>
      <c r="DB56" s="486">
        <v>34</v>
      </c>
      <c r="DC56" s="484">
        <v>31.1</v>
      </c>
      <c r="DD56" s="485">
        <v>32.5</v>
      </c>
      <c r="DE56" s="486">
        <v>2656</v>
      </c>
      <c r="DF56" s="484">
        <v>2797</v>
      </c>
      <c r="DG56" s="485">
        <v>5453</v>
      </c>
    </row>
    <row r="57" spans="1:111" x14ac:dyDescent="0.35">
      <c r="A57" t="s">
        <v>1086</v>
      </c>
      <c r="B57" t="s">
        <v>255</v>
      </c>
      <c r="C57" t="s">
        <v>247</v>
      </c>
      <c r="D57" s="486">
        <v>69</v>
      </c>
      <c r="E57" s="484">
        <v>52</v>
      </c>
      <c r="F57" s="485">
        <v>61</v>
      </c>
      <c r="G57" s="486">
        <v>1446</v>
      </c>
      <c r="H57" s="484">
        <v>1367</v>
      </c>
      <c r="I57" s="485">
        <v>2813</v>
      </c>
      <c r="J57" s="486">
        <v>70</v>
      </c>
      <c r="K57" s="484">
        <v>56</v>
      </c>
      <c r="L57" s="485">
        <v>63</v>
      </c>
      <c r="M57" s="486">
        <v>1446</v>
      </c>
      <c r="N57" s="484">
        <v>1367</v>
      </c>
      <c r="O57" s="485">
        <v>2813</v>
      </c>
      <c r="P57" s="486">
        <v>35.5</v>
      </c>
      <c r="Q57" s="484">
        <v>33.700000000000003</v>
      </c>
      <c r="R57" s="485">
        <v>34.6</v>
      </c>
      <c r="S57" s="486">
        <v>1446</v>
      </c>
      <c r="T57" s="484">
        <v>1367</v>
      </c>
      <c r="U57" s="485">
        <v>2813</v>
      </c>
      <c r="V57" s="486">
        <v>23</v>
      </c>
      <c r="W57" s="484">
        <v>14</v>
      </c>
      <c r="X57" s="485">
        <v>17</v>
      </c>
      <c r="Y57" s="486">
        <v>65</v>
      </c>
      <c r="Z57" s="484">
        <v>130</v>
      </c>
      <c r="AA57" s="485">
        <v>195</v>
      </c>
      <c r="AB57" s="486">
        <v>23</v>
      </c>
      <c r="AC57" s="484">
        <v>16</v>
      </c>
      <c r="AD57" s="485">
        <v>18</v>
      </c>
      <c r="AE57" s="486">
        <v>65</v>
      </c>
      <c r="AF57" s="484">
        <v>130</v>
      </c>
      <c r="AG57" s="485">
        <v>195</v>
      </c>
      <c r="AH57" s="486">
        <v>27.6</v>
      </c>
      <c r="AI57" s="484">
        <v>26.7</v>
      </c>
      <c r="AJ57" s="485">
        <v>27</v>
      </c>
      <c r="AK57" s="486">
        <v>65</v>
      </c>
      <c r="AL57" s="484">
        <v>130</v>
      </c>
      <c r="AM57" s="485">
        <v>195</v>
      </c>
      <c r="AN57" s="486">
        <v>26</v>
      </c>
      <c r="AO57" s="484">
        <v>15</v>
      </c>
      <c r="AP57" s="485">
        <v>18</v>
      </c>
      <c r="AQ57" s="486">
        <v>65</v>
      </c>
      <c r="AR57" s="484">
        <v>167</v>
      </c>
      <c r="AS57" s="485">
        <v>232</v>
      </c>
      <c r="AT57" s="486">
        <v>26</v>
      </c>
      <c r="AU57" s="484">
        <v>18</v>
      </c>
      <c r="AV57" s="485">
        <v>20</v>
      </c>
      <c r="AW57" s="486">
        <v>65</v>
      </c>
      <c r="AX57" s="484">
        <v>167</v>
      </c>
      <c r="AY57" s="485">
        <v>232</v>
      </c>
      <c r="AZ57" s="486">
        <v>28.1</v>
      </c>
      <c r="BA57" s="484">
        <v>26</v>
      </c>
      <c r="BB57" s="485">
        <v>26.6</v>
      </c>
      <c r="BC57" s="486">
        <v>65</v>
      </c>
      <c r="BD57" s="484">
        <v>167</v>
      </c>
      <c r="BE57" s="485">
        <v>232</v>
      </c>
      <c r="BF57" s="486">
        <v>25</v>
      </c>
      <c r="BG57" s="484">
        <v>14</v>
      </c>
      <c r="BH57" s="485">
        <v>18</v>
      </c>
      <c r="BI57" s="486">
        <v>130</v>
      </c>
      <c r="BJ57" s="484">
        <v>297</v>
      </c>
      <c r="BK57" s="485">
        <v>427</v>
      </c>
      <c r="BL57" s="486">
        <v>25</v>
      </c>
      <c r="BM57" s="484">
        <v>17</v>
      </c>
      <c r="BN57" s="485">
        <v>19</v>
      </c>
      <c r="BO57" s="486">
        <v>130</v>
      </c>
      <c r="BP57" s="484">
        <v>297</v>
      </c>
      <c r="BQ57" s="485">
        <v>427</v>
      </c>
      <c r="BR57" s="486">
        <v>27.9</v>
      </c>
      <c r="BS57" s="484">
        <v>26.3</v>
      </c>
      <c r="BT57" s="485">
        <v>26.8</v>
      </c>
      <c r="BU57" s="486">
        <v>130</v>
      </c>
      <c r="BV57" s="484">
        <v>297</v>
      </c>
      <c r="BW57" s="485">
        <v>427</v>
      </c>
      <c r="BX57" s="486" t="s">
        <v>197</v>
      </c>
      <c r="BY57" s="484" t="s">
        <v>197</v>
      </c>
      <c r="BZ57" s="485" t="s">
        <v>197</v>
      </c>
      <c r="CA57" s="486">
        <v>6</v>
      </c>
      <c r="CB57" s="484">
        <v>24</v>
      </c>
      <c r="CC57" s="485">
        <v>30</v>
      </c>
      <c r="CD57" s="486" t="s">
        <v>197</v>
      </c>
      <c r="CE57" s="484" t="s">
        <v>197</v>
      </c>
      <c r="CF57" s="485" t="s">
        <v>197</v>
      </c>
      <c r="CG57" s="486">
        <v>6</v>
      </c>
      <c r="CH57" s="484">
        <v>24</v>
      </c>
      <c r="CI57" s="485">
        <v>30</v>
      </c>
      <c r="CJ57" s="486">
        <v>18</v>
      </c>
      <c r="CK57" s="484">
        <v>19</v>
      </c>
      <c r="CL57" s="485">
        <v>18.8</v>
      </c>
      <c r="CM57" s="486">
        <v>6</v>
      </c>
      <c r="CN57" s="484">
        <v>24</v>
      </c>
      <c r="CO57" s="485">
        <v>30</v>
      </c>
      <c r="CP57" s="486">
        <v>65</v>
      </c>
      <c r="CQ57" s="484">
        <v>45</v>
      </c>
      <c r="CR57" s="485">
        <v>55</v>
      </c>
      <c r="CS57" s="486">
        <v>1590</v>
      </c>
      <c r="CT57" s="484">
        <v>1701</v>
      </c>
      <c r="CU57" s="485">
        <v>3291</v>
      </c>
      <c r="CV57" s="486">
        <v>66</v>
      </c>
      <c r="CW57" s="484">
        <v>48</v>
      </c>
      <c r="CX57" s="485">
        <v>57</v>
      </c>
      <c r="CY57" s="486">
        <v>1590</v>
      </c>
      <c r="CZ57" s="484">
        <v>1701</v>
      </c>
      <c r="DA57" s="485">
        <v>3291</v>
      </c>
      <c r="DB57" s="486">
        <v>34.799999999999997</v>
      </c>
      <c r="DC57" s="484">
        <v>32.200000000000003</v>
      </c>
      <c r="DD57" s="485">
        <v>33.4</v>
      </c>
      <c r="DE57" s="486">
        <v>1590</v>
      </c>
      <c r="DF57" s="484">
        <v>1701</v>
      </c>
      <c r="DG57" s="485">
        <v>3291</v>
      </c>
    </row>
    <row r="58" spans="1:111" x14ac:dyDescent="0.35">
      <c r="A58" t="s">
        <v>19</v>
      </c>
      <c r="B58" t="s">
        <v>265</v>
      </c>
      <c r="C58" t="s">
        <v>260</v>
      </c>
      <c r="D58" s="486">
        <v>70</v>
      </c>
      <c r="E58" s="484">
        <v>54</v>
      </c>
      <c r="F58" s="485">
        <v>62</v>
      </c>
      <c r="G58" s="486">
        <v>1846</v>
      </c>
      <c r="H58" s="484">
        <v>1891</v>
      </c>
      <c r="I58" s="485">
        <v>3737</v>
      </c>
      <c r="J58" s="486">
        <v>73</v>
      </c>
      <c r="K58" s="484">
        <v>58</v>
      </c>
      <c r="L58" s="485">
        <v>66</v>
      </c>
      <c r="M58" s="486">
        <v>1846</v>
      </c>
      <c r="N58" s="484">
        <v>1891</v>
      </c>
      <c r="O58" s="485">
        <v>3737</v>
      </c>
      <c r="P58" s="486">
        <v>36.700000000000003</v>
      </c>
      <c r="Q58" s="484">
        <v>34.4</v>
      </c>
      <c r="R58" s="485">
        <v>35.6</v>
      </c>
      <c r="S58" s="486">
        <v>1846</v>
      </c>
      <c r="T58" s="484">
        <v>1891</v>
      </c>
      <c r="U58" s="485">
        <v>3737</v>
      </c>
      <c r="V58" s="486">
        <v>19</v>
      </c>
      <c r="W58" s="484">
        <v>11</v>
      </c>
      <c r="X58" s="485">
        <v>13</v>
      </c>
      <c r="Y58" s="486">
        <v>21</v>
      </c>
      <c r="Z58" s="484">
        <v>75</v>
      </c>
      <c r="AA58" s="485">
        <v>96</v>
      </c>
      <c r="AB58" s="486">
        <v>19</v>
      </c>
      <c r="AC58" s="484">
        <v>13</v>
      </c>
      <c r="AD58" s="485">
        <v>15</v>
      </c>
      <c r="AE58" s="486">
        <v>21</v>
      </c>
      <c r="AF58" s="484">
        <v>75</v>
      </c>
      <c r="AG58" s="485">
        <v>96</v>
      </c>
      <c r="AH58" s="486">
        <v>24.8</v>
      </c>
      <c r="AI58" s="484">
        <v>25.4</v>
      </c>
      <c r="AJ58" s="485">
        <v>25.2</v>
      </c>
      <c r="AK58" s="486">
        <v>21</v>
      </c>
      <c r="AL58" s="484">
        <v>75</v>
      </c>
      <c r="AM58" s="485">
        <v>96</v>
      </c>
      <c r="AN58" s="486">
        <v>31</v>
      </c>
      <c r="AO58" s="484">
        <v>15</v>
      </c>
      <c r="AP58" s="485">
        <v>19</v>
      </c>
      <c r="AQ58" s="486">
        <v>36</v>
      </c>
      <c r="AR58" s="484">
        <v>89</v>
      </c>
      <c r="AS58" s="485">
        <v>125</v>
      </c>
      <c r="AT58" s="486">
        <v>33</v>
      </c>
      <c r="AU58" s="484">
        <v>17</v>
      </c>
      <c r="AV58" s="485">
        <v>22</v>
      </c>
      <c r="AW58" s="486">
        <v>36</v>
      </c>
      <c r="AX58" s="484">
        <v>89</v>
      </c>
      <c r="AY58" s="485">
        <v>125</v>
      </c>
      <c r="AZ58" s="486">
        <v>26.7</v>
      </c>
      <c r="BA58" s="484">
        <v>24.8</v>
      </c>
      <c r="BB58" s="485">
        <v>25.4</v>
      </c>
      <c r="BC58" s="486">
        <v>36</v>
      </c>
      <c r="BD58" s="484">
        <v>89</v>
      </c>
      <c r="BE58" s="485">
        <v>125</v>
      </c>
      <c r="BF58" s="486">
        <v>26</v>
      </c>
      <c r="BG58" s="484">
        <v>13</v>
      </c>
      <c r="BH58" s="485">
        <v>16</v>
      </c>
      <c r="BI58" s="486">
        <v>57</v>
      </c>
      <c r="BJ58" s="484">
        <v>164</v>
      </c>
      <c r="BK58" s="485">
        <v>221</v>
      </c>
      <c r="BL58" s="486">
        <v>28</v>
      </c>
      <c r="BM58" s="484">
        <v>15</v>
      </c>
      <c r="BN58" s="485">
        <v>19</v>
      </c>
      <c r="BO58" s="486">
        <v>57</v>
      </c>
      <c r="BP58" s="484">
        <v>164</v>
      </c>
      <c r="BQ58" s="485">
        <v>221</v>
      </c>
      <c r="BR58" s="486">
        <v>26</v>
      </c>
      <c r="BS58" s="484">
        <v>25.1</v>
      </c>
      <c r="BT58" s="485">
        <v>25.3</v>
      </c>
      <c r="BU58" s="486">
        <v>57</v>
      </c>
      <c r="BV58" s="484">
        <v>164</v>
      </c>
      <c r="BW58" s="485">
        <v>221</v>
      </c>
      <c r="BX58" s="486" t="s">
        <v>197</v>
      </c>
      <c r="BY58" s="484" t="s">
        <v>197</v>
      </c>
      <c r="BZ58" s="485">
        <v>6</v>
      </c>
      <c r="CA58" s="486">
        <v>16</v>
      </c>
      <c r="CB58" s="484">
        <v>34</v>
      </c>
      <c r="CC58" s="485">
        <v>50</v>
      </c>
      <c r="CD58" s="486" t="s">
        <v>197</v>
      </c>
      <c r="CE58" s="484" t="s">
        <v>197</v>
      </c>
      <c r="CF58" s="485">
        <v>6</v>
      </c>
      <c r="CG58" s="486">
        <v>16</v>
      </c>
      <c r="CH58" s="484">
        <v>34</v>
      </c>
      <c r="CI58" s="485">
        <v>50</v>
      </c>
      <c r="CJ58" s="486">
        <v>19.8</v>
      </c>
      <c r="CK58" s="484">
        <v>20.7</v>
      </c>
      <c r="CL58" s="485">
        <v>20.399999999999999</v>
      </c>
      <c r="CM58" s="486">
        <v>16</v>
      </c>
      <c r="CN58" s="484">
        <v>34</v>
      </c>
      <c r="CO58" s="485">
        <v>50</v>
      </c>
      <c r="CP58" s="486">
        <v>69</v>
      </c>
      <c r="CQ58" s="484">
        <v>50</v>
      </c>
      <c r="CR58" s="485">
        <v>59</v>
      </c>
      <c r="CS58" s="486">
        <v>1951</v>
      </c>
      <c r="CT58" s="484">
        <v>2122</v>
      </c>
      <c r="CU58" s="485">
        <v>4073</v>
      </c>
      <c r="CV58" s="486">
        <v>71</v>
      </c>
      <c r="CW58" s="484">
        <v>54</v>
      </c>
      <c r="CX58" s="485">
        <v>62</v>
      </c>
      <c r="CY58" s="486">
        <v>1951</v>
      </c>
      <c r="CZ58" s="484">
        <v>2122</v>
      </c>
      <c r="DA58" s="485">
        <v>4073</v>
      </c>
      <c r="DB58" s="486">
        <v>36.200000000000003</v>
      </c>
      <c r="DC58" s="484">
        <v>33.4</v>
      </c>
      <c r="DD58" s="485">
        <v>34.700000000000003</v>
      </c>
      <c r="DE58" s="486">
        <v>1951</v>
      </c>
      <c r="DF58" s="484">
        <v>2122</v>
      </c>
      <c r="DG58" s="485">
        <v>4073</v>
      </c>
    </row>
    <row r="59" spans="1:111" x14ac:dyDescent="0.35">
      <c r="A59" t="s">
        <v>20</v>
      </c>
      <c r="B59" t="s">
        <v>266</v>
      </c>
      <c r="C59" t="s">
        <v>260</v>
      </c>
      <c r="D59" s="486">
        <v>72</v>
      </c>
      <c r="E59" s="484">
        <v>57</v>
      </c>
      <c r="F59" s="485">
        <v>65</v>
      </c>
      <c r="G59" s="486">
        <v>1667</v>
      </c>
      <c r="H59" s="484">
        <v>1700</v>
      </c>
      <c r="I59" s="485">
        <v>3367</v>
      </c>
      <c r="J59" s="486">
        <v>74</v>
      </c>
      <c r="K59" s="484">
        <v>59</v>
      </c>
      <c r="L59" s="485">
        <v>66</v>
      </c>
      <c r="M59" s="486">
        <v>1667</v>
      </c>
      <c r="N59" s="484">
        <v>1700</v>
      </c>
      <c r="O59" s="485">
        <v>3367</v>
      </c>
      <c r="P59" s="486">
        <v>37.1</v>
      </c>
      <c r="Q59" s="484">
        <v>35.200000000000003</v>
      </c>
      <c r="R59" s="485">
        <v>36.1</v>
      </c>
      <c r="S59" s="486">
        <v>1667</v>
      </c>
      <c r="T59" s="484">
        <v>1700</v>
      </c>
      <c r="U59" s="485">
        <v>3367</v>
      </c>
      <c r="V59" s="486">
        <v>24</v>
      </c>
      <c r="W59" s="484">
        <v>18</v>
      </c>
      <c r="X59" s="485">
        <v>20</v>
      </c>
      <c r="Y59" s="486">
        <v>41</v>
      </c>
      <c r="Z59" s="484">
        <v>83</v>
      </c>
      <c r="AA59" s="485">
        <v>124</v>
      </c>
      <c r="AB59" s="486">
        <v>27</v>
      </c>
      <c r="AC59" s="484">
        <v>20</v>
      </c>
      <c r="AD59" s="485">
        <v>23</v>
      </c>
      <c r="AE59" s="486">
        <v>41</v>
      </c>
      <c r="AF59" s="484">
        <v>83</v>
      </c>
      <c r="AG59" s="485">
        <v>124</v>
      </c>
      <c r="AH59" s="486">
        <v>30.4</v>
      </c>
      <c r="AI59" s="484">
        <v>28.8</v>
      </c>
      <c r="AJ59" s="485">
        <v>29.3</v>
      </c>
      <c r="AK59" s="486">
        <v>41</v>
      </c>
      <c r="AL59" s="484">
        <v>83</v>
      </c>
      <c r="AM59" s="485">
        <v>124</v>
      </c>
      <c r="AN59" s="486">
        <v>27</v>
      </c>
      <c r="AO59" s="484">
        <v>15</v>
      </c>
      <c r="AP59" s="485">
        <v>19</v>
      </c>
      <c r="AQ59" s="486">
        <v>41</v>
      </c>
      <c r="AR59" s="484">
        <v>88</v>
      </c>
      <c r="AS59" s="485">
        <v>129</v>
      </c>
      <c r="AT59" s="486">
        <v>29</v>
      </c>
      <c r="AU59" s="484">
        <v>20</v>
      </c>
      <c r="AV59" s="485">
        <v>23</v>
      </c>
      <c r="AW59" s="486">
        <v>41</v>
      </c>
      <c r="AX59" s="484">
        <v>88</v>
      </c>
      <c r="AY59" s="485">
        <v>129</v>
      </c>
      <c r="AZ59" s="486">
        <v>28.4</v>
      </c>
      <c r="BA59" s="484">
        <v>26.9</v>
      </c>
      <c r="BB59" s="485">
        <v>27.4</v>
      </c>
      <c r="BC59" s="486">
        <v>41</v>
      </c>
      <c r="BD59" s="484">
        <v>88</v>
      </c>
      <c r="BE59" s="485">
        <v>129</v>
      </c>
      <c r="BF59" s="486">
        <v>26</v>
      </c>
      <c r="BG59" s="484">
        <v>16</v>
      </c>
      <c r="BH59" s="485">
        <v>19</v>
      </c>
      <c r="BI59" s="486">
        <v>82</v>
      </c>
      <c r="BJ59" s="484">
        <v>171</v>
      </c>
      <c r="BK59" s="485">
        <v>253</v>
      </c>
      <c r="BL59" s="486">
        <v>28</v>
      </c>
      <c r="BM59" s="484">
        <v>20</v>
      </c>
      <c r="BN59" s="485">
        <v>23</v>
      </c>
      <c r="BO59" s="486">
        <v>82</v>
      </c>
      <c r="BP59" s="484">
        <v>171</v>
      </c>
      <c r="BQ59" s="485">
        <v>253</v>
      </c>
      <c r="BR59" s="486">
        <v>29.4</v>
      </c>
      <c r="BS59" s="484">
        <v>27.8</v>
      </c>
      <c r="BT59" s="485">
        <v>28.3</v>
      </c>
      <c r="BU59" s="486">
        <v>82</v>
      </c>
      <c r="BV59" s="484">
        <v>171</v>
      </c>
      <c r="BW59" s="485">
        <v>253</v>
      </c>
      <c r="BX59" s="486" t="s">
        <v>197</v>
      </c>
      <c r="BY59" s="484" t="s">
        <v>197</v>
      </c>
      <c r="BZ59" s="485" t="s">
        <v>197</v>
      </c>
      <c r="CA59" s="486">
        <v>18</v>
      </c>
      <c r="CB59" s="484">
        <v>60</v>
      </c>
      <c r="CC59" s="485">
        <v>78</v>
      </c>
      <c r="CD59" s="486" t="s">
        <v>197</v>
      </c>
      <c r="CE59" s="484" t="s">
        <v>197</v>
      </c>
      <c r="CF59" s="485" t="s">
        <v>197</v>
      </c>
      <c r="CG59" s="486">
        <v>18</v>
      </c>
      <c r="CH59" s="484">
        <v>60</v>
      </c>
      <c r="CI59" s="485">
        <v>78</v>
      </c>
      <c r="CJ59" s="486">
        <v>20.8</v>
      </c>
      <c r="CK59" s="484">
        <v>19.399999999999999</v>
      </c>
      <c r="CL59" s="485">
        <v>19.7</v>
      </c>
      <c r="CM59" s="486">
        <v>18</v>
      </c>
      <c r="CN59" s="484">
        <v>60</v>
      </c>
      <c r="CO59" s="485">
        <v>78</v>
      </c>
      <c r="CP59" s="486">
        <v>69</v>
      </c>
      <c r="CQ59" s="484">
        <v>52</v>
      </c>
      <c r="CR59" s="485">
        <v>60</v>
      </c>
      <c r="CS59" s="486">
        <v>1797</v>
      </c>
      <c r="CT59" s="484">
        <v>1972</v>
      </c>
      <c r="CU59" s="485">
        <v>3769</v>
      </c>
      <c r="CV59" s="486">
        <v>70</v>
      </c>
      <c r="CW59" s="484">
        <v>53</v>
      </c>
      <c r="CX59" s="485">
        <v>61</v>
      </c>
      <c r="CY59" s="486">
        <v>1797</v>
      </c>
      <c r="CZ59" s="484">
        <v>1972</v>
      </c>
      <c r="DA59" s="485">
        <v>3769</v>
      </c>
      <c r="DB59" s="486">
        <v>36.5</v>
      </c>
      <c r="DC59" s="484">
        <v>34</v>
      </c>
      <c r="DD59" s="485">
        <v>35.200000000000003</v>
      </c>
      <c r="DE59" s="486">
        <v>1797</v>
      </c>
      <c r="DF59" s="484">
        <v>1972</v>
      </c>
      <c r="DG59" s="485">
        <v>3769</v>
      </c>
    </row>
    <row r="60" spans="1:111" x14ac:dyDescent="0.35">
      <c r="A60" t="s">
        <v>70</v>
      </c>
      <c r="B60" t="s">
        <v>315</v>
      </c>
      <c r="C60" t="s">
        <v>309</v>
      </c>
      <c r="D60" s="486">
        <v>75</v>
      </c>
      <c r="E60" s="484">
        <v>60</v>
      </c>
      <c r="F60" s="485">
        <v>68</v>
      </c>
      <c r="G60" s="486">
        <v>1287</v>
      </c>
      <c r="H60" s="484">
        <v>1266</v>
      </c>
      <c r="I60" s="485">
        <v>2553</v>
      </c>
      <c r="J60" s="486">
        <v>76</v>
      </c>
      <c r="K60" s="484">
        <v>62</v>
      </c>
      <c r="L60" s="485">
        <v>69</v>
      </c>
      <c r="M60" s="486">
        <v>1287</v>
      </c>
      <c r="N60" s="484">
        <v>1266</v>
      </c>
      <c r="O60" s="485">
        <v>2553</v>
      </c>
      <c r="P60" s="486">
        <v>37.700000000000003</v>
      </c>
      <c r="Q60" s="484">
        <v>35.9</v>
      </c>
      <c r="R60" s="485">
        <v>36.799999999999997</v>
      </c>
      <c r="S60" s="486">
        <v>1287</v>
      </c>
      <c r="T60" s="484">
        <v>1266</v>
      </c>
      <c r="U60" s="485">
        <v>2553</v>
      </c>
      <c r="V60" s="486">
        <v>28</v>
      </c>
      <c r="W60" s="484">
        <v>20</v>
      </c>
      <c r="X60" s="485">
        <v>22</v>
      </c>
      <c r="Y60" s="486">
        <v>29</v>
      </c>
      <c r="Z60" s="484">
        <v>70</v>
      </c>
      <c r="AA60" s="485">
        <v>99</v>
      </c>
      <c r="AB60" s="486">
        <v>28</v>
      </c>
      <c r="AC60" s="484">
        <v>20</v>
      </c>
      <c r="AD60" s="485">
        <v>22</v>
      </c>
      <c r="AE60" s="486">
        <v>29</v>
      </c>
      <c r="AF60" s="484">
        <v>70</v>
      </c>
      <c r="AG60" s="485">
        <v>99</v>
      </c>
      <c r="AH60" s="486">
        <v>29.9</v>
      </c>
      <c r="AI60" s="484">
        <v>29.3</v>
      </c>
      <c r="AJ60" s="485">
        <v>29.5</v>
      </c>
      <c r="AK60" s="486">
        <v>29</v>
      </c>
      <c r="AL60" s="484">
        <v>70</v>
      </c>
      <c r="AM60" s="485">
        <v>99</v>
      </c>
      <c r="AN60" s="486">
        <v>27</v>
      </c>
      <c r="AO60" s="484">
        <v>26</v>
      </c>
      <c r="AP60" s="485">
        <v>27</v>
      </c>
      <c r="AQ60" s="486">
        <v>51</v>
      </c>
      <c r="AR60" s="484">
        <v>114</v>
      </c>
      <c r="AS60" s="485">
        <v>165</v>
      </c>
      <c r="AT60" s="486">
        <v>27</v>
      </c>
      <c r="AU60" s="484">
        <v>27</v>
      </c>
      <c r="AV60" s="485">
        <v>27</v>
      </c>
      <c r="AW60" s="486">
        <v>51</v>
      </c>
      <c r="AX60" s="484">
        <v>114</v>
      </c>
      <c r="AY60" s="485">
        <v>165</v>
      </c>
      <c r="AZ60" s="486">
        <v>28.9</v>
      </c>
      <c r="BA60" s="484">
        <v>29</v>
      </c>
      <c r="BB60" s="485">
        <v>29</v>
      </c>
      <c r="BC60" s="486">
        <v>51</v>
      </c>
      <c r="BD60" s="484">
        <v>114</v>
      </c>
      <c r="BE60" s="485">
        <v>165</v>
      </c>
      <c r="BF60" s="486">
        <v>28</v>
      </c>
      <c r="BG60" s="484">
        <v>24</v>
      </c>
      <c r="BH60" s="485">
        <v>25</v>
      </c>
      <c r="BI60" s="486">
        <v>80</v>
      </c>
      <c r="BJ60" s="484">
        <v>184</v>
      </c>
      <c r="BK60" s="485">
        <v>264</v>
      </c>
      <c r="BL60" s="486">
        <v>28</v>
      </c>
      <c r="BM60" s="484">
        <v>24</v>
      </c>
      <c r="BN60" s="485">
        <v>25</v>
      </c>
      <c r="BO60" s="486">
        <v>80</v>
      </c>
      <c r="BP60" s="484">
        <v>184</v>
      </c>
      <c r="BQ60" s="485">
        <v>264</v>
      </c>
      <c r="BR60" s="486">
        <v>29.3</v>
      </c>
      <c r="BS60" s="484">
        <v>29.1</v>
      </c>
      <c r="BT60" s="485">
        <v>29.1</v>
      </c>
      <c r="BU60" s="486">
        <v>80</v>
      </c>
      <c r="BV60" s="484">
        <v>184</v>
      </c>
      <c r="BW60" s="485">
        <v>264</v>
      </c>
      <c r="BX60" s="486" t="s">
        <v>197</v>
      </c>
      <c r="BY60" s="484" t="s">
        <v>197</v>
      </c>
      <c r="BZ60" s="485" t="s">
        <v>197</v>
      </c>
      <c r="CA60" s="486">
        <v>9</v>
      </c>
      <c r="CB60" s="484">
        <v>36</v>
      </c>
      <c r="CC60" s="485">
        <v>45</v>
      </c>
      <c r="CD60" s="486" t="s">
        <v>197</v>
      </c>
      <c r="CE60" s="484" t="s">
        <v>197</v>
      </c>
      <c r="CF60" s="485" t="s">
        <v>197</v>
      </c>
      <c r="CG60" s="486">
        <v>9</v>
      </c>
      <c r="CH60" s="484">
        <v>36</v>
      </c>
      <c r="CI60" s="485">
        <v>45</v>
      </c>
      <c r="CJ60" s="486">
        <v>19</v>
      </c>
      <c r="CK60" s="484">
        <v>21.2</v>
      </c>
      <c r="CL60" s="485">
        <v>20.8</v>
      </c>
      <c r="CM60" s="486">
        <v>9</v>
      </c>
      <c r="CN60" s="484">
        <v>36</v>
      </c>
      <c r="CO60" s="485">
        <v>45</v>
      </c>
      <c r="CP60" s="486">
        <v>72</v>
      </c>
      <c r="CQ60" s="484">
        <v>54</v>
      </c>
      <c r="CR60" s="485">
        <v>63</v>
      </c>
      <c r="CS60" s="486">
        <v>1405</v>
      </c>
      <c r="CT60" s="484">
        <v>1527</v>
      </c>
      <c r="CU60" s="485">
        <v>2932</v>
      </c>
      <c r="CV60" s="486">
        <v>73</v>
      </c>
      <c r="CW60" s="484">
        <v>56</v>
      </c>
      <c r="CX60" s="485">
        <v>64</v>
      </c>
      <c r="CY60" s="486">
        <v>1405</v>
      </c>
      <c r="CZ60" s="484">
        <v>1527</v>
      </c>
      <c r="DA60" s="485">
        <v>2932</v>
      </c>
      <c r="DB60" s="486">
        <v>37.1</v>
      </c>
      <c r="DC60" s="484">
        <v>34.700000000000003</v>
      </c>
      <c r="DD60" s="485">
        <v>35.799999999999997</v>
      </c>
      <c r="DE60" s="486">
        <v>1405</v>
      </c>
      <c r="DF60" s="484">
        <v>1527</v>
      </c>
      <c r="DG60" s="485">
        <v>2932</v>
      </c>
    </row>
    <row r="61" spans="1:111" x14ac:dyDescent="0.35">
      <c r="A61" t="s">
        <v>151</v>
      </c>
      <c r="B61" t="s">
        <v>395</v>
      </c>
      <c r="C61" t="s">
        <v>392</v>
      </c>
      <c r="D61" s="486">
        <v>68</v>
      </c>
      <c r="E61" s="484">
        <v>53</v>
      </c>
      <c r="F61" s="485">
        <v>61</v>
      </c>
      <c r="G61" s="486">
        <v>2586</v>
      </c>
      <c r="H61" s="484">
        <v>2502</v>
      </c>
      <c r="I61" s="485">
        <v>5088</v>
      </c>
      <c r="J61" s="486">
        <v>70</v>
      </c>
      <c r="K61" s="484">
        <v>56</v>
      </c>
      <c r="L61" s="485">
        <v>63</v>
      </c>
      <c r="M61" s="486">
        <v>2586</v>
      </c>
      <c r="N61" s="484">
        <v>2502</v>
      </c>
      <c r="O61" s="485">
        <v>5088</v>
      </c>
      <c r="P61" s="486">
        <v>35.9</v>
      </c>
      <c r="Q61" s="484">
        <v>33.9</v>
      </c>
      <c r="R61" s="485">
        <v>34.9</v>
      </c>
      <c r="S61" s="486">
        <v>2586</v>
      </c>
      <c r="T61" s="484">
        <v>2502</v>
      </c>
      <c r="U61" s="485">
        <v>5088</v>
      </c>
      <c r="V61" s="486">
        <v>36</v>
      </c>
      <c r="W61" s="484">
        <v>18</v>
      </c>
      <c r="X61" s="485">
        <v>24</v>
      </c>
      <c r="Y61" s="486">
        <v>56</v>
      </c>
      <c r="Z61" s="484">
        <v>119</v>
      </c>
      <c r="AA61" s="485">
        <v>175</v>
      </c>
      <c r="AB61" s="486">
        <v>36</v>
      </c>
      <c r="AC61" s="484">
        <v>19</v>
      </c>
      <c r="AD61" s="485">
        <v>25</v>
      </c>
      <c r="AE61" s="486">
        <v>56</v>
      </c>
      <c r="AF61" s="484">
        <v>119</v>
      </c>
      <c r="AG61" s="485">
        <v>175</v>
      </c>
      <c r="AH61" s="486">
        <v>29.7</v>
      </c>
      <c r="AI61" s="484">
        <v>26.7</v>
      </c>
      <c r="AJ61" s="485">
        <v>27.7</v>
      </c>
      <c r="AK61" s="486">
        <v>56</v>
      </c>
      <c r="AL61" s="484">
        <v>119</v>
      </c>
      <c r="AM61" s="485">
        <v>175</v>
      </c>
      <c r="AN61" s="486">
        <v>36</v>
      </c>
      <c r="AO61" s="484">
        <v>16</v>
      </c>
      <c r="AP61" s="485">
        <v>22</v>
      </c>
      <c r="AQ61" s="486">
        <v>81</v>
      </c>
      <c r="AR61" s="484">
        <v>178</v>
      </c>
      <c r="AS61" s="485">
        <v>259</v>
      </c>
      <c r="AT61" s="486">
        <v>36</v>
      </c>
      <c r="AU61" s="484">
        <v>18</v>
      </c>
      <c r="AV61" s="485">
        <v>24</v>
      </c>
      <c r="AW61" s="486">
        <v>81</v>
      </c>
      <c r="AX61" s="484">
        <v>178</v>
      </c>
      <c r="AY61" s="485">
        <v>259</v>
      </c>
      <c r="AZ61" s="486">
        <v>29.4</v>
      </c>
      <c r="BA61" s="484">
        <v>25.9</v>
      </c>
      <c r="BB61" s="485">
        <v>27</v>
      </c>
      <c r="BC61" s="486">
        <v>81</v>
      </c>
      <c r="BD61" s="484">
        <v>178</v>
      </c>
      <c r="BE61" s="485">
        <v>259</v>
      </c>
      <c r="BF61" s="486">
        <v>36</v>
      </c>
      <c r="BG61" s="484">
        <v>17</v>
      </c>
      <c r="BH61" s="485">
        <v>23</v>
      </c>
      <c r="BI61" s="486">
        <v>137</v>
      </c>
      <c r="BJ61" s="484">
        <v>297</v>
      </c>
      <c r="BK61" s="485">
        <v>434</v>
      </c>
      <c r="BL61" s="486">
        <v>36</v>
      </c>
      <c r="BM61" s="484">
        <v>19</v>
      </c>
      <c r="BN61" s="485">
        <v>24</v>
      </c>
      <c r="BO61" s="486">
        <v>137</v>
      </c>
      <c r="BP61" s="484">
        <v>297</v>
      </c>
      <c r="BQ61" s="485">
        <v>434</v>
      </c>
      <c r="BR61" s="486">
        <v>29.6</v>
      </c>
      <c r="BS61" s="484">
        <v>26.2</v>
      </c>
      <c r="BT61" s="485">
        <v>27.3</v>
      </c>
      <c r="BU61" s="486">
        <v>137</v>
      </c>
      <c r="BV61" s="484">
        <v>297</v>
      </c>
      <c r="BW61" s="485">
        <v>434</v>
      </c>
      <c r="BX61" s="486" t="s">
        <v>197</v>
      </c>
      <c r="BY61" s="484" t="s">
        <v>197</v>
      </c>
      <c r="BZ61" s="485">
        <v>3</v>
      </c>
      <c r="CA61" s="486">
        <v>32</v>
      </c>
      <c r="CB61" s="484">
        <v>59</v>
      </c>
      <c r="CC61" s="485">
        <v>91</v>
      </c>
      <c r="CD61" s="486" t="s">
        <v>197</v>
      </c>
      <c r="CE61" s="484" t="s">
        <v>197</v>
      </c>
      <c r="CF61" s="485">
        <v>4</v>
      </c>
      <c r="CG61" s="486">
        <v>32</v>
      </c>
      <c r="CH61" s="484">
        <v>59</v>
      </c>
      <c r="CI61" s="485">
        <v>91</v>
      </c>
      <c r="CJ61" s="486">
        <v>19.3</v>
      </c>
      <c r="CK61" s="484">
        <v>20.3</v>
      </c>
      <c r="CL61" s="485">
        <v>20</v>
      </c>
      <c r="CM61" s="486">
        <v>32</v>
      </c>
      <c r="CN61" s="484">
        <v>59</v>
      </c>
      <c r="CO61" s="485">
        <v>91</v>
      </c>
      <c r="CP61" s="486">
        <v>66</v>
      </c>
      <c r="CQ61" s="484">
        <v>48</v>
      </c>
      <c r="CR61" s="485">
        <v>57</v>
      </c>
      <c r="CS61" s="486">
        <v>2783</v>
      </c>
      <c r="CT61" s="484">
        <v>2893</v>
      </c>
      <c r="CU61" s="485">
        <v>5676</v>
      </c>
      <c r="CV61" s="486">
        <v>68</v>
      </c>
      <c r="CW61" s="484">
        <v>51</v>
      </c>
      <c r="CX61" s="485">
        <v>59</v>
      </c>
      <c r="CY61" s="486">
        <v>2783</v>
      </c>
      <c r="CZ61" s="484">
        <v>2893</v>
      </c>
      <c r="DA61" s="485">
        <v>5676</v>
      </c>
      <c r="DB61" s="486">
        <v>35.299999999999997</v>
      </c>
      <c r="DC61" s="484">
        <v>32.799999999999997</v>
      </c>
      <c r="DD61" s="485">
        <v>34.1</v>
      </c>
      <c r="DE61" s="486">
        <v>2783</v>
      </c>
      <c r="DF61" s="484">
        <v>2893</v>
      </c>
      <c r="DG61" s="485">
        <v>5676</v>
      </c>
    </row>
    <row r="62" spans="1:111" x14ac:dyDescent="0.35">
      <c r="A62" t="s">
        <v>155</v>
      </c>
      <c r="B62" t="s">
        <v>399</v>
      </c>
      <c r="C62" t="s">
        <v>392</v>
      </c>
      <c r="D62" s="483" t="s">
        <v>417</v>
      </c>
      <c r="E62" s="487" t="s">
        <v>417</v>
      </c>
      <c r="F62" s="488" t="s">
        <v>417</v>
      </c>
      <c r="G62" s="483" t="s">
        <v>417</v>
      </c>
      <c r="H62" s="487" t="s">
        <v>417</v>
      </c>
      <c r="I62" s="488" t="s">
        <v>417</v>
      </c>
      <c r="J62" s="483" t="s">
        <v>417</v>
      </c>
      <c r="K62" s="487" t="s">
        <v>417</v>
      </c>
      <c r="L62" s="488" t="s">
        <v>417</v>
      </c>
      <c r="M62" s="483" t="s">
        <v>417</v>
      </c>
      <c r="N62" s="487" t="s">
        <v>417</v>
      </c>
      <c r="O62" s="488" t="s">
        <v>417</v>
      </c>
      <c r="P62" s="483" t="s">
        <v>417</v>
      </c>
      <c r="Q62" s="487" t="s">
        <v>417</v>
      </c>
      <c r="R62" s="488" t="s">
        <v>417</v>
      </c>
      <c r="S62" s="483" t="s">
        <v>417</v>
      </c>
      <c r="T62" s="487" t="s">
        <v>417</v>
      </c>
      <c r="U62" s="488" t="s">
        <v>417</v>
      </c>
      <c r="V62" s="483" t="s">
        <v>417</v>
      </c>
      <c r="W62" s="487" t="s">
        <v>417</v>
      </c>
      <c r="X62" s="488" t="s">
        <v>417</v>
      </c>
      <c r="Y62" s="483" t="s">
        <v>417</v>
      </c>
      <c r="Z62" s="487" t="s">
        <v>417</v>
      </c>
      <c r="AA62" s="488" t="s">
        <v>417</v>
      </c>
      <c r="AB62" s="483" t="s">
        <v>417</v>
      </c>
      <c r="AC62" s="487" t="s">
        <v>417</v>
      </c>
      <c r="AD62" s="488" t="s">
        <v>417</v>
      </c>
      <c r="AE62" s="483" t="s">
        <v>417</v>
      </c>
      <c r="AF62" s="487" t="s">
        <v>417</v>
      </c>
      <c r="AG62" s="488" t="s">
        <v>417</v>
      </c>
      <c r="AH62" s="483" t="s">
        <v>417</v>
      </c>
      <c r="AI62" s="487" t="s">
        <v>417</v>
      </c>
      <c r="AJ62" s="488" t="s">
        <v>417</v>
      </c>
      <c r="AK62" s="483" t="s">
        <v>417</v>
      </c>
      <c r="AL62" s="487" t="s">
        <v>417</v>
      </c>
      <c r="AM62" s="488" t="s">
        <v>417</v>
      </c>
      <c r="AN62" s="483" t="s">
        <v>417</v>
      </c>
      <c r="AO62" s="487" t="s">
        <v>417</v>
      </c>
      <c r="AP62" s="488" t="s">
        <v>417</v>
      </c>
      <c r="AQ62" s="483" t="s">
        <v>417</v>
      </c>
      <c r="AR62" s="487" t="s">
        <v>417</v>
      </c>
      <c r="AS62" s="488" t="s">
        <v>417</v>
      </c>
      <c r="AT62" s="483" t="s">
        <v>417</v>
      </c>
      <c r="AU62" s="487" t="s">
        <v>417</v>
      </c>
      <c r="AV62" s="488" t="s">
        <v>417</v>
      </c>
      <c r="AW62" s="483" t="s">
        <v>417</v>
      </c>
      <c r="AX62" s="487" t="s">
        <v>417</v>
      </c>
      <c r="AY62" s="488" t="s">
        <v>417</v>
      </c>
      <c r="AZ62" s="483" t="s">
        <v>417</v>
      </c>
      <c r="BA62" s="487" t="s">
        <v>417</v>
      </c>
      <c r="BB62" s="488" t="s">
        <v>417</v>
      </c>
      <c r="BC62" s="483" t="s">
        <v>417</v>
      </c>
      <c r="BD62" s="487" t="s">
        <v>417</v>
      </c>
      <c r="BE62" s="488" t="s">
        <v>417</v>
      </c>
      <c r="BF62" s="483" t="s">
        <v>417</v>
      </c>
      <c r="BG62" s="487" t="s">
        <v>417</v>
      </c>
      <c r="BH62" s="488" t="s">
        <v>417</v>
      </c>
      <c r="BI62" s="483" t="s">
        <v>417</v>
      </c>
      <c r="BJ62" s="487" t="s">
        <v>417</v>
      </c>
      <c r="BK62" s="488" t="s">
        <v>417</v>
      </c>
      <c r="BL62" s="483" t="s">
        <v>417</v>
      </c>
      <c r="BM62" s="487" t="s">
        <v>417</v>
      </c>
      <c r="BN62" s="488" t="s">
        <v>417</v>
      </c>
      <c r="BO62" s="483" t="s">
        <v>417</v>
      </c>
      <c r="BP62" s="487" t="s">
        <v>417</v>
      </c>
      <c r="BQ62" s="488" t="s">
        <v>417</v>
      </c>
      <c r="BR62" s="483" t="s">
        <v>417</v>
      </c>
      <c r="BS62" s="487" t="s">
        <v>417</v>
      </c>
      <c r="BT62" s="488" t="s">
        <v>417</v>
      </c>
      <c r="BU62" s="483" t="s">
        <v>417</v>
      </c>
      <c r="BV62" s="487" t="s">
        <v>417</v>
      </c>
      <c r="BW62" s="488" t="s">
        <v>417</v>
      </c>
      <c r="BX62" s="483" t="s">
        <v>417</v>
      </c>
      <c r="BY62" s="487" t="s">
        <v>417</v>
      </c>
      <c r="BZ62" s="488" t="s">
        <v>417</v>
      </c>
      <c r="CA62" s="483" t="s">
        <v>417</v>
      </c>
      <c r="CB62" s="487" t="s">
        <v>417</v>
      </c>
      <c r="CC62" s="488" t="s">
        <v>417</v>
      </c>
      <c r="CD62" s="483" t="s">
        <v>417</v>
      </c>
      <c r="CE62" s="487" t="s">
        <v>417</v>
      </c>
      <c r="CF62" s="488" t="s">
        <v>417</v>
      </c>
      <c r="CG62" s="483" t="s">
        <v>417</v>
      </c>
      <c r="CH62" s="487" t="s">
        <v>417</v>
      </c>
      <c r="CI62" s="488" t="s">
        <v>417</v>
      </c>
      <c r="CJ62" s="483" t="s">
        <v>417</v>
      </c>
      <c r="CK62" s="487" t="s">
        <v>417</v>
      </c>
      <c r="CL62" s="488" t="s">
        <v>417</v>
      </c>
      <c r="CM62" s="483" t="s">
        <v>417</v>
      </c>
      <c r="CN62" s="487" t="s">
        <v>417</v>
      </c>
      <c r="CO62" s="488" t="s">
        <v>417</v>
      </c>
      <c r="CP62" s="483" t="s">
        <v>417</v>
      </c>
      <c r="CQ62" s="487" t="s">
        <v>417</v>
      </c>
      <c r="CR62" s="488" t="s">
        <v>417</v>
      </c>
      <c r="CS62" s="483" t="s">
        <v>417</v>
      </c>
      <c r="CT62" s="487" t="s">
        <v>417</v>
      </c>
      <c r="CU62" s="488" t="s">
        <v>417</v>
      </c>
      <c r="CV62" s="483" t="s">
        <v>417</v>
      </c>
      <c r="CW62" s="487" t="s">
        <v>417</v>
      </c>
      <c r="CX62" s="488" t="s">
        <v>417</v>
      </c>
      <c r="CY62" s="483" t="s">
        <v>417</v>
      </c>
      <c r="CZ62" s="487" t="s">
        <v>417</v>
      </c>
      <c r="DA62" s="488" t="s">
        <v>417</v>
      </c>
      <c r="DB62" s="483" t="s">
        <v>417</v>
      </c>
      <c r="DC62" s="487" t="s">
        <v>417</v>
      </c>
      <c r="DD62" s="488" t="s">
        <v>417</v>
      </c>
      <c r="DE62" s="483" t="s">
        <v>417</v>
      </c>
      <c r="DF62" s="487" t="s">
        <v>417</v>
      </c>
      <c r="DG62" s="488" t="s">
        <v>417</v>
      </c>
    </row>
    <row r="63" spans="1:111" x14ac:dyDescent="0.35">
      <c r="A63" t="s">
        <v>163</v>
      </c>
      <c r="B63" t="s">
        <v>407</v>
      </c>
      <c r="C63" t="s">
        <v>392</v>
      </c>
      <c r="D63" s="486">
        <v>69</v>
      </c>
      <c r="E63" s="484">
        <v>55</v>
      </c>
      <c r="F63" s="485">
        <v>62</v>
      </c>
      <c r="G63" s="486">
        <v>2344</v>
      </c>
      <c r="H63" s="484">
        <v>2301</v>
      </c>
      <c r="I63" s="485">
        <v>4645</v>
      </c>
      <c r="J63" s="486">
        <v>70</v>
      </c>
      <c r="K63" s="484">
        <v>57</v>
      </c>
      <c r="L63" s="485">
        <v>64</v>
      </c>
      <c r="M63" s="486">
        <v>2344</v>
      </c>
      <c r="N63" s="484">
        <v>2301</v>
      </c>
      <c r="O63" s="485">
        <v>4645</v>
      </c>
      <c r="P63" s="486">
        <v>35.1</v>
      </c>
      <c r="Q63" s="484">
        <v>33.5</v>
      </c>
      <c r="R63" s="485">
        <v>34.299999999999997</v>
      </c>
      <c r="S63" s="486">
        <v>2344</v>
      </c>
      <c r="T63" s="484">
        <v>2301</v>
      </c>
      <c r="U63" s="485">
        <v>4645</v>
      </c>
      <c r="V63" s="486">
        <v>25</v>
      </c>
      <c r="W63" s="484">
        <v>16</v>
      </c>
      <c r="X63" s="485">
        <v>19</v>
      </c>
      <c r="Y63" s="486">
        <v>68</v>
      </c>
      <c r="Z63" s="484">
        <v>113</v>
      </c>
      <c r="AA63" s="485">
        <v>181</v>
      </c>
      <c r="AB63" s="486">
        <v>25</v>
      </c>
      <c r="AC63" s="484">
        <v>18</v>
      </c>
      <c r="AD63" s="485">
        <v>20</v>
      </c>
      <c r="AE63" s="486">
        <v>68</v>
      </c>
      <c r="AF63" s="484">
        <v>113</v>
      </c>
      <c r="AG63" s="485">
        <v>181</v>
      </c>
      <c r="AH63" s="486">
        <v>29.9</v>
      </c>
      <c r="AI63" s="484">
        <v>27.6</v>
      </c>
      <c r="AJ63" s="485">
        <v>28.5</v>
      </c>
      <c r="AK63" s="486">
        <v>68</v>
      </c>
      <c r="AL63" s="484">
        <v>113</v>
      </c>
      <c r="AM63" s="485">
        <v>181</v>
      </c>
      <c r="AN63" s="486">
        <v>22</v>
      </c>
      <c r="AO63" s="484">
        <v>16</v>
      </c>
      <c r="AP63" s="485">
        <v>17</v>
      </c>
      <c r="AQ63" s="486">
        <v>76</v>
      </c>
      <c r="AR63" s="484">
        <v>199</v>
      </c>
      <c r="AS63" s="485">
        <v>275</v>
      </c>
      <c r="AT63" s="486">
        <v>25</v>
      </c>
      <c r="AU63" s="484">
        <v>17</v>
      </c>
      <c r="AV63" s="485">
        <v>19</v>
      </c>
      <c r="AW63" s="486">
        <v>76</v>
      </c>
      <c r="AX63" s="484">
        <v>199</v>
      </c>
      <c r="AY63" s="485">
        <v>275</v>
      </c>
      <c r="AZ63" s="486">
        <v>27.4</v>
      </c>
      <c r="BA63" s="484">
        <v>26.6</v>
      </c>
      <c r="BB63" s="485">
        <v>26.8</v>
      </c>
      <c r="BC63" s="486">
        <v>76</v>
      </c>
      <c r="BD63" s="484">
        <v>199</v>
      </c>
      <c r="BE63" s="485">
        <v>275</v>
      </c>
      <c r="BF63" s="486">
        <v>24</v>
      </c>
      <c r="BG63" s="484">
        <v>16</v>
      </c>
      <c r="BH63" s="485">
        <v>18</v>
      </c>
      <c r="BI63" s="486">
        <v>144</v>
      </c>
      <c r="BJ63" s="484">
        <v>312</v>
      </c>
      <c r="BK63" s="485">
        <v>456</v>
      </c>
      <c r="BL63" s="486">
        <v>25</v>
      </c>
      <c r="BM63" s="484">
        <v>17</v>
      </c>
      <c r="BN63" s="485">
        <v>20</v>
      </c>
      <c r="BO63" s="486">
        <v>144</v>
      </c>
      <c r="BP63" s="484">
        <v>312</v>
      </c>
      <c r="BQ63" s="485">
        <v>456</v>
      </c>
      <c r="BR63" s="486">
        <v>28.6</v>
      </c>
      <c r="BS63" s="484">
        <v>27</v>
      </c>
      <c r="BT63" s="485">
        <v>27.5</v>
      </c>
      <c r="BU63" s="486">
        <v>144</v>
      </c>
      <c r="BV63" s="484">
        <v>312</v>
      </c>
      <c r="BW63" s="485">
        <v>456</v>
      </c>
      <c r="BX63" s="486" t="s">
        <v>197</v>
      </c>
      <c r="BY63" s="484" t="s">
        <v>197</v>
      </c>
      <c r="BZ63" s="485" t="s">
        <v>197</v>
      </c>
      <c r="CA63" s="486">
        <v>21</v>
      </c>
      <c r="CB63" s="484">
        <v>63</v>
      </c>
      <c r="CC63" s="485">
        <v>84</v>
      </c>
      <c r="CD63" s="486" t="s">
        <v>197</v>
      </c>
      <c r="CE63" s="484" t="s">
        <v>197</v>
      </c>
      <c r="CF63" s="485" t="s">
        <v>197</v>
      </c>
      <c r="CG63" s="486">
        <v>21</v>
      </c>
      <c r="CH63" s="484">
        <v>63</v>
      </c>
      <c r="CI63" s="485">
        <v>84</v>
      </c>
      <c r="CJ63" s="486">
        <v>18.8</v>
      </c>
      <c r="CK63" s="484">
        <v>19</v>
      </c>
      <c r="CL63" s="485">
        <v>18.899999999999999</v>
      </c>
      <c r="CM63" s="486">
        <v>21</v>
      </c>
      <c r="CN63" s="484">
        <v>63</v>
      </c>
      <c r="CO63" s="485">
        <v>84</v>
      </c>
      <c r="CP63" s="486">
        <v>66</v>
      </c>
      <c r="CQ63" s="484">
        <v>49</v>
      </c>
      <c r="CR63" s="485">
        <v>57</v>
      </c>
      <c r="CS63" s="486">
        <v>2559</v>
      </c>
      <c r="CT63" s="484">
        <v>2730</v>
      </c>
      <c r="CU63" s="485">
        <v>5289</v>
      </c>
      <c r="CV63" s="486">
        <v>67</v>
      </c>
      <c r="CW63" s="484">
        <v>51</v>
      </c>
      <c r="CX63" s="485">
        <v>59</v>
      </c>
      <c r="CY63" s="486">
        <v>2559</v>
      </c>
      <c r="CZ63" s="484">
        <v>2730</v>
      </c>
      <c r="DA63" s="485">
        <v>5289</v>
      </c>
      <c r="DB63" s="486">
        <v>34.6</v>
      </c>
      <c r="DC63" s="484">
        <v>32.4</v>
      </c>
      <c r="DD63" s="485">
        <v>33.4</v>
      </c>
      <c r="DE63" s="486">
        <v>2559</v>
      </c>
      <c r="DF63" s="484">
        <v>2730</v>
      </c>
      <c r="DG63" s="485">
        <v>5289</v>
      </c>
    </row>
    <row r="64" spans="1:111" x14ac:dyDescent="0.35">
      <c r="A64" t="s">
        <v>80</v>
      </c>
      <c r="B64" t="s">
        <v>325</v>
      </c>
      <c r="C64" t="s">
        <v>324</v>
      </c>
      <c r="D64" s="486">
        <v>66</v>
      </c>
      <c r="E64" s="484">
        <v>53</v>
      </c>
      <c r="F64" s="485">
        <v>60</v>
      </c>
      <c r="G64" s="486">
        <v>1035</v>
      </c>
      <c r="H64" s="484">
        <v>943</v>
      </c>
      <c r="I64" s="485">
        <v>1978</v>
      </c>
      <c r="J64" s="486">
        <v>67</v>
      </c>
      <c r="K64" s="484">
        <v>56</v>
      </c>
      <c r="L64" s="485">
        <v>62</v>
      </c>
      <c r="M64" s="486">
        <v>1035</v>
      </c>
      <c r="N64" s="484">
        <v>943</v>
      </c>
      <c r="O64" s="485">
        <v>1978</v>
      </c>
      <c r="P64" s="486">
        <v>35.200000000000003</v>
      </c>
      <c r="Q64" s="484">
        <v>33.4</v>
      </c>
      <c r="R64" s="485">
        <v>34.4</v>
      </c>
      <c r="S64" s="486">
        <v>1035</v>
      </c>
      <c r="T64" s="484">
        <v>943</v>
      </c>
      <c r="U64" s="485">
        <v>1978</v>
      </c>
      <c r="V64" s="486">
        <v>9</v>
      </c>
      <c r="W64" s="484">
        <v>7</v>
      </c>
      <c r="X64" s="485">
        <v>8</v>
      </c>
      <c r="Y64" s="486">
        <v>32</v>
      </c>
      <c r="Z64" s="484">
        <v>60</v>
      </c>
      <c r="AA64" s="485">
        <v>92</v>
      </c>
      <c r="AB64" s="486">
        <v>9</v>
      </c>
      <c r="AC64" s="484">
        <v>10</v>
      </c>
      <c r="AD64" s="485">
        <v>10</v>
      </c>
      <c r="AE64" s="486">
        <v>32</v>
      </c>
      <c r="AF64" s="484">
        <v>60</v>
      </c>
      <c r="AG64" s="485">
        <v>92</v>
      </c>
      <c r="AH64" s="486">
        <v>25.6</v>
      </c>
      <c r="AI64" s="484">
        <v>26.8</v>
      </c>
      <c r="AJ64" s="485">
        <v>26.4</v>
      </c>
      <c r="AK64" s="486">
        <v>32</v>
      </c>
      <c r="AL64" s="484">
        <v>60</v>
      </c>
      <c r="AM64" s="485">
        <v>92</v>
      </c>
      <c r="AN64" s="486">
        <v>21</v>
      </c>
      <c r="AO64" s="484">
        <v>10</v>
      </c>
      <c r="AP64" s="485">
        <v>13</v>
      </c>
      <c r="AQ64" s="486">
        <v>19</v>
      </c>
      <c r="AR64" s="484">
        <v>52</v>
      </c>
      <c r="AS64" s="485">
        <v>71</v>
      </c>
      <c r="AT64" s="486">
        <v>26</v>
      </c>
      <c r="AU64" s="484">
        <v>10</v>
      </c>
      <c r="AV64" s="485">
        <v>14</v>
      </c>
      <c r="AW64" s="486">
        <v>19</v>
      </c>
      <c r="AX64" s="484">
        <v>52</v>
      </c>
      <c r="AY64" s="485">
        <v>71</v>
      </c>
      <c r="AZ64" s="486">
        <v>25.4</v>
      </c>
      <c r="BA64" s="484">
        <v>23.7</v>
      </c>
      <c r="BB64" s="485">
        <v>24.1</v>
      </c>
      <c r="BC64" s="486">
        <v>19</v>
      </c>
      <c r="BD64" s="484">
        <v>52</v>
      </c>
      <c r="BE64" s="485">
        <v>71</v>
      </c>
      <c r="BF64" s="486">
        <v>14</v>
      </c>
      <c r="BG64" s="484">
        <v>8</v>
      </c>
      <c r="BH64" s="485">
        <v>10</v>
      </c>
      <c r="BI64" s="486">
        <v>51</v>
      </c>
      <c r="BJ64" s="484">
        <v>112</v>
      </c>
      <c r="BK64" s="485">
        <v>163</v>
      </c>
      <c r="BL64" s="486">
        <v>16</v>
      </c>
      <c r="BM64" s="484">
        <v>10</v>
      </c>
      <c r="BN64" s="485">
        <v>12</v>
      </c>
      <c r="BO64" s="486">
        <v>51</v>
      </c>
      <c r="BP64" s="484">
        <v>112</v>
      </c>
      <c r="BQ64" s="485">
        <v>163</v>
      </c>
      <c r="BR64" s="486">
        <v>25.5</v>
      </c>
      <c r="BS64" s="484">
        <v>25.4</v>
      </c>
      <c r="BT64" s="485">
        <v>25.4</v>
      </c>
      <c r="BU64" s="486">
        <v>51</v>
      </c>
      <c r="BV64" s="484">
        <v>112</v>
      </c>
      <c r="BW64" s="485">
        <v>163</v>
      </c>
      <c r="BX64" s="486" t="s">
        <v>197</v>
      </c>
      <c r="BY64" s="484" t="s">
        <v>197</v>
      </c>
      <c r="BZ64" s="485" t="s">
        <v>197</v>
      </c>
      <c r="CA64" s="486">
        <v>12</v>
      </c>
      <c r="CB64" s="484">
        <v>18</v>
      </c>
      <c r="CC64" s="485">
        <v>30</v>
      </c>
      <c r="CD64" s="486" t="s">
        <v>197</v>
      </c>
      <c r="CE64" s="484" t="s">
        <v>197</v>
      </c>
      <c r="CF64" s="485" t="s">
        <v>197</v>
      </c>
      <c r="CG64" s="486">
        <v>12</v>
      </c>
      <c r="CH64" s="484">
        <v>18</v>
      </c>
      <c r="CI64" s="485">
        <v>30</v>
      </c>
      <c r="CJ64" s="486">
        <v>18</v>
      </c>
      <c r="CK64" s="484">
        <v>19</v>
      </c>
      <c r="CL64" s="485">
        <v>18.600000000000001</v>
      </c>
      <c r="CM64" s="486">
        <v>12</v>
      </c>
      <c r="CN64" s="484">
        <v>18</v>
      </c>
      <c r="CO64" s="485">
        <v>30</v>
      </c>
      <c r="CP64" s="486">
        <v>63</v>
      </c>
      <c r="CQ64" s="484">
        <v>48</v>
      </c>
      <c r="CR64" s="485">
        <v>55</v>
      </c>
      <c r="CS64" s="486">
        <v>1115</v>
      </c>
      <c r="CT64" s="484">
        <v>1101</v>
      </c>
      <c r="CU64" s="485">
        <v>2216</v>
      </c>
      <c r="CV64" s="486">
        <v>64</v>
      </c>
      <c r="CW64" s="484">
        <v>50</v>
      </c>
      <c r="CX64" s="485">
        <v>57</v>
      </c>
      <c r="CY64" s="486">
        <v>1115</v>
      </c>
      <c r="CZ64" s="484">
        <v>1101</v>
      </c>
      <c r="DA64" s="485">
        <v>2216</v>
      </c>
      <c r="DB64" s="486">
        <v>34.5</v>
      </c>
      <c r="DC64" s="484">
        <v>32.299999999999997</v>
      </c>
      <c r="DD64" s="485">
        <v>33.4</v>
      </c>
      <c r="DE64" s="486">
        <v>1115</v>
      </c>
      <c r="DF64" s="484">
        <v>1101</v>
      </c>
      <c r="DG64" s="485">
        <v>2216</v>
      </c>
    </row>
    <row r="65" spans="1:111" x14ac:dyDescent="0.35">
      <c r="A65" t="s">
        <v>81</v>
      </c>
      <c r="B65" t="s">
        <v>326</v>
      </c>
      <c r="C65" t="s">
        <v>324</v>
      </c>
      <c r="D65" s="486">
        <v>69</v>
      </c>
      <c r="E65" s="484">
        <v>51</v>
      </c>
      <c r="F65" s="485">
        <v>60</v>
      </c>
      <c r="G65" s="486">
        <v>1508</v>
      </c>
      <c r="H65" s="484">
        <v>1470</v>
      </c>
      <c r="I65" s="485">
        <v>2978</v>
      </c>
      <c r="J65" s="486">
        <v>70</v>
      </c>
      <c r="K65" s="484">
        <v>54</v>
      </c>
      <c r="L65" s="485">
        <v>62</v>
      </c>
      <c r="M65" s="486">
        <v>1508</v>
      </c>
      <c r="N65" s="484">
        <v>1470</v>
      </c>
      <c r="O65" s="485">
        <v>2978</v>
      </c>
      <c r="P65" s="486">
        <v>35.299999999999997</v>
      </c>
      <c r="Q65" s="484">
        <v>33.5</v>
      </c>
      <c r="R65" s="485">
        <v>34.4</v>
      </c>
      <c r="S65" s="486">
        <v>1508</v>
      </c>
      <c r="T65" s="484">
        <v>1470</v>
      </c>
      <c r="U65" s="485">
        <v>2978</v>
      </c>
      <c r="V65" s="486">
        <v>20</v>
      </c>
      <c r="W65" s="484">
        <v>6</v>
      </c>
      <c r="X65" s="485">
        <v>11</v>
      </c>
      <c r="Y65" s="486">
        <v>60</v>
      </c>
      <c r="Z65" s="484">
        <v>110</v>
      </c>
      <c r="AA65" s="485">
        <v>170</v>
      </c>
      <c r="AB65" s="486">
        <v>23</v>
      </c>
      <c r="AC65" s="484">
        <v>8</v>
      </c>
      <c r="AD65" s="485">
        <v>14</v>
      </c>
      <c r="AE65" s="486">
        <v>60</v>
      </c>
      <c r="AF65" s="484">
        <v>110</v>
      </c>
      <c r="AG65" s="485">
        <v>170</v>
      </c>
      <c r="AH65" s="486">
        <v>27.4</v>
      </c>
      <c r="AI65" s="484">
        <v>26.5</v>
      </c>
      <c r="AJ65" s="485">
        <v>26.8</v>
      </c>
      <c r="AK65" s="486">
        <v>60</v>
      </c>
      <c r="AL65" s="484">
        <v>110</v>
      </c>
      <c r="AM65" s="485">
        <v>170</v>
      </c>
      <c r="AN65" s="486">
        <v>27</v>
      </c>
      <c r="AO65" s="484">
        <v>12</v>
      </c>
      <c r="AP65" s="485">
        <v>17</v>
      </c>
      <c r="AQ65" s="486">
        <v>37</v>
      </c>
      <c r="AR65" s="484">
        <v>66</v>
      </c>
      <c r="AS65" s="485">
        <v>103</v>
      </c>
      <c r="AT65" s="486">
        <v>27</v>
      </c>
      <c r="AU65" s="484">
        <v>12</v>
      </c>
      <c r="AV65" s="485">
        <v>17</v>
      </c>
      <c r="AW65" s="486">
        <v>37</v>
      </c>
      <c r="AX65" s="484">
        <v>66</v>
      </c>
      <c r="AY65" s="485">
        <v>103</v>
      </c>
      <c r="AZ65" s="486">
        <v>28.1</v>
      </c>
      <c r="BA65" s="484">
        <v>26.6</v>
      </c>
      <c r="BB65" s="485">
        <v>27.1</v>
      </c>
      <c r="BC65" s="486">
        <v>37</v>
      </c>
      <c r="BD65" s="484">
        <v>66</v>
      </c>
      <c r="BE65" s="485">
        <v>103</v>
      </c>
      <c r="BF65" s="486">
        <v>23</v>
      </c>
      <c r="BG65" s="484">
        <v>9</v>
      </c>
      <c r="BH65" s="485">
        <v>14</v>
      </c>
      <c r="BI65" s="486">
        <v>97</v>
      </c>
      <c r="BJ65" s="484">
        <v>176</v>
      </c>
      <c r="BK65" s="485">
        <v>273</v>
      </c>
      <c r="BL65" s="486">
        <v>25</v>
      </c>
      <c r="BM65" s="484">
        <v>10</v>
      </c>
      <c r="BN65" s="485">
        <v>15</v>
      </c>
      <c r="BO65" s="486">
        <v>97</v>
      </c>
      <c r="BP65" s="484">
        <v>176</v>
      </c>
      <c r="BQ65" s="485">
        <v>273</v>
      </c>
      <c r="BR65" s="486">
        <v>27.7</v>
      </c>
      <c r="BS65" s="484">
        <v>26.5</v>
      </c>
      <c r="BT65" s="485">
        <v>26.9</v>
      </c>
      <c r="BU65" s="486">
        <v>97</v>
      </c>
      <c r="BV65" s="484">
        <v>176</v>
      </c>
      <c r="BW65" s="485">
        <v>273</v>
      </c>
      <c r="BX65" s="486" t="s">
        <v>197</v>
      </c>
      <c r="BY65" s="484" t="s">
        <v>197</v>
      </c>
      <c r="BZ65" s="485" t="s">
        <v>197</v>
      </c>
      <c r="CA65" s="486">
        <v>7</v>
      </c>
      <c r="CB65" s="484">
        <v>44</v>
      </c>
      <c r="CC65" s="485">
        <v>51</v>
      </c>
      <c r="CD65" s="486" t="s">
        <v>197</v>
      </c>
      <c r="CE65" s="484" t="s">
        <v>197</v>
      </c>
      <c r="CF65" s="485" t="s">
        <v>197</v>
      </c>
      <c r="CG65" s="486">
        <v>7</v>
      </c>
      <c r="CH65" s="484">
        <v>44</v>
      </c>
      <c r="CI65" s="485">
        <v>51</v>
      </c>
      <c r="CJ65" s="486">
        <v>22.9</v>
      </c>
      <c r="CK65" s="484">
        <v>19.100000000000001</v>
      </c>
      <c r="CL65" s="485">
        <v>19.600000000000001</v>
      </c>
      <c r="CM65" s="486">
        <v>7</v>
      </c>
      <c r="CN65" s="484">
        <v>44</v>
      </c>
      <c r="CO65" s="485">
        <v>51</v>
      </c>
      <c r="CP65" s="486">
        <v>65</v>
      </c>
      <c r="CQ65" s="484">
        <v>45</v>
      </c>
      <c r="CR65" s="485">
        <v>55</v>
      </c>
      <c r="CS65" s="486">
        <v>1631</v>
      </c>
      <c r="CT65" s="484">
        <v>1702</v>
      </c>
      <c r="CU65" s="485">
        <v>3333</v>
      </c>
      <c r="CV65" s="486">
        <v>67</v>
      </c>
      <c r="CW65" s="484">
        <v>48</v>
      </c>
      <c r="CX65" s="485">
        <v>57</v>
      </c>
      <c r="CY65" s="486">
        <v>1631</v>
      </c>
      <c r="CZ65" s="484">
        <v>1702</v>
      </c>
      <c r="DA65" s="485">
        <v>3333</v>
      </c>
      <c r="DB65" s="486">
        <v>34.799999999999997</v>
      </c>
      <c r="DC65" s="484">
        <v>32.299999999999997</v>
      </c>
      <c r="DD65" s="485">
        <v>33.5</v>
      </c>
      <c r="DE65" s="486">
        <v>1631</v>
      </c>
      <c r="DF65" s="484">
        <v>1702</v>
      </c>
      <c r="DG65" s="485">
        <v>3333</v>
      </c>
    </row>
    <row r="66" spans="1:111" x14ac:dyDescent="0.35">
      <c r="A66" t="s">
        <v>17</v>
      </c>
      <c r="B66" t="s">
        <v>263</v>
      </c>
      <c r="C66" t="s">
        <v>260</v>
      </c>
      <c r="D66" s="486">
        <v>63</v>
      </c>
      <c r="E66" s="484">
        <v>47</v>
      </c>
      <c r="F66" s="485">
        <v>55</v>
      </c>
      <c r="G66" s="486">
        <v>1800</v>
      </c>
      <c r="H66" s="484">
        <v>1754</v>
      </c>
      <c r="I66" s="485">
        <v>3554</v>
      </c>
      <c r="J66" s="486">
        <v>65</v>
      </c>
      <c r="K66" s="484">
        <v>52</v>
      </c>
      <c r="L66" s="485">
        <v>59</v>
      </c>
      <c r="M66" s="486">
        <v>1800</v>
      </c>
      <c r="N66" s="484">
        <v>1754</v>
      </c>
      <c r="O66" s="485">
        <v>3554</v>
      </c>
      <c r="P66" s="486">
        <v>33.799999999999997</v>
      </c>
      <c r="Q66" s="484">
        <v>31.8</v>
      </c>
      <c r="R66" s="485">
        <v>32.799999999999997</v>
      </c>
      <c r="S66" s="486">
        <v>1800</v>
      </c>
      <c r="T66" s="484">
        <v>1754</v>
      </c>
      <c r="U66" s="485">
        <v>3554</v>
      </c>
      <c r="V66" s="486" t="s">
        <v>197</v>
      </c>
      <c r="W66" s="484" t="s">
        <v>197</v>
      </c>
      <c r="X66" s="485">
        <v>7</v>
      </c>
      <c r="Y66" s="486">
        <v>44</v>
      </c>
      <c r="Z66" s="484">
        <v>94</v>
      </c>
      <c r="AA66" s="485">
        <v>138</v>
      </c>
      <c r="AB66" s="486" t="s">
        <v>197</v>
      </c>
      <c r="AC66" s="484" t="s">
        <v>197</v>
      </c>
      <c r="AD66" s="485">
        <v>8</v>
      </c>
      <c r="AE66" s="486">
        <v>44</v>
      </c>
      <c r="AF66" s="484">
        <v>94</v>
      </c>
      <c r="AG66" s="485">
        <v>138</v>
      </c>
      <c r="AH66" s="486">
        <v>24.2</v>
      </c>
      <c r="AI66" s="484">
        <v>23.9</v>
      </c>
      <c r="AJ66" s="485">
        <v>24</v>
      </c>
      <c r="AK66" s="486">
        <v>44</v>
      </c>
      <c r="AL66" s="484">
        <v>94</v>
      </c>
      <c r="AM66" s="485">
        <v>138</v>
      </c>
      <c r="AN66" s="486" t="s">
        <v>197</v>
      </c>
      <c r="AO66" s="484" t="s">
        <v>197</v>
      </c>
      <c r="AP66" s="485">
        <v>4</v>
      </c>
      <c r="AQ66" s="486">
        <v>27</v>
      </c>
      <c r="AR66" s="484">
        <v>97</v>
      </c>
      <c r="AS66" s="485">
        <v>124</v>
      </c>
      <c r="AT66" s="486" t="s">
        <v>197</v>
      </c>
      <c r="AU66" s="484" t="s">
        <v>197</v>
      </c>
      <c r="AV66" s="485">
        <v>4</v>
      </c>
      <c r="AW66" s="486">
        <v>27</v>
      </c>
      <c r="AX66" s="484">
        <v>97</v>
      </c>
      <c r="AY66" s="485">
        <v>124</v>
      </c>
      <c r="AZ66" s="486">
        <v>24.2</v>
      </c>
      <c r="BA66" s="484">
        <v>22.5</v>
      </c>
      <c r="BB66" s="485">
        <v>22.9</v>
      </c>
      <c r="BC66" s="486">
        <v>27</v>
      </c>
      <c r="BD66" s="484">
        <v>97</v>
      </c>
      <c r="BE66" s="485">
        <v>124</v>
      </c>
      <c r="BF66" s="486">
        <v>8</v>
      </c>
      <c r="BG66" s="484">
        <v>4</v>
      </c>
      <c r="BH66" s="485">
        <v>5</v>
      </c>
      <c r="BI66" s="486">
        <v>71</v>
      </c>
      <c r="BJ66" s="484">
        <v>191</v>
      </c>
      <c r="BK66" s="485">
        <v>262</v>
      </c>
      <c r="BL66" s="486">
        <v>8</v>
      </c>
      <c r="BM66" s="484">
        <v>5</v>
      </c>
      <c r="BN66" s="485">
        <v>6</v>
      </c>
      <c r="BO66" s="486">
        <v>71</v>
      </c>
      <c r="BP66" s="484">
        <v>191</v>
      </c>
      <c r="BQ66" s="485">
        <v>262</v>
      </c>
      <c r="BR66" s="486">
        <v>24.2</v>
      </c>
      <c r="BS66" s="484">
        <v>23.2</v>
      </c>
      <c r="BT66" s="485">
        <v>23.5</v>
      </c>
      <c r="BU66" s="486">
        <v>71</v>
      </c>
      <c r="BV66" s="484">
        <v>191</v>
      </c>
      <c r="BW66" s="485">
        <v>262</v>
      </c>
      <c r="BX66" s="486" t="s">
        <v>197</v>
      </c>
      <c r="BY66" s="484" t="s">
        <v>197</v>
      </c>
      <c r="BZ66" s="485" t="s">
        <v>197</v>
      </c>
      <c r="CA66" s="486">
        <v>16</v>
      </c>
      <c r="CB66" s="484">
        <v>46</v>
      </c>
      <c r="CC66" s="485">
        <v>62</v>
      </c>
      <c r="CD66" s="486" t="s">
        <v>197</v>
      </c>
      <c r="CE66" s="484" t="s">
        <v>197</v>
      </c>
      <c r="CF66" s="485">
        <v>6</v>
      </c>
      <c r="CG66" s="486">
        <v>16</v>
      </c>
      <c r="CH66" s="484">
        <v>46</v>
      </c>
      <c r="CI66" s="485">
        <v>62</v>
      </c>
      <c r="CJ66" s="486">
        <v>17.899999999999999</v>
      </c>
      <c r="CK66" s="484">
        <v>20.399999999999999</v>
      </c>
      <c r="CL66" s="485">
        <v>19.7</v>
      </c>
      <c r="CM66" s="486">
        <v>16</v>
      </c>
      <c r="CN66" s="484">
        <v>46</v>
      </c>
      <c r="CO66" s="485">
        <v>62</v>
      </c>
      <c r="CP66" s="486">
        <v>60</v>
      </c>
      <c r="CQ66" s="484">
        <v>42</v>
      </c>
      <c r="CR66" s="485">
        <v>51</v>
      </c>
      <c r="CS66" s="486">
        <v>1916</v>
      </c>
      <c r="CT66" s="484">
        <v>2033</v>
      </c>
      <c r="CU66" s="485">
        <v>3949</v>
      </c>
      <c r="CV66" s="486">
        <v>63</v>
      </c>
      <c r="CW66" s="484">
        <v>46</v>
      </c>
      <c r="CX66" s="485">
        <v>54</v>
      </c>
      <c r="CY66" s="486">
        <v>1916</v>
      </c>
      <c r="CZ66" s="484">
        <v>2033</v>
      </c>
      <c r="DA66" s="485">
        <v>3949</v>
      </c>
      <c r="DB66" s="486">
        <v>33.299999999999997</v>
      </c>
      <c r="DC66" s="484">
        <v>30.7</v>
      </c>
      <c r="DD66" s="485">
        <v>32</v>
      </c>
      <c r="DE66" s="486">
        <v>1916</v>
      </c>
      <c r="DF66" s="484">
        <v>2033</v>
      </c>
      <c r="DG66" s="485">
        <v>3949</v>
      </c>
    </row>
    <row r="67" spans="1:111" x14ac:dyDescent="0.35">
      <c r="A67" t="s">
        <v>18</v>
      </c>
      <c r="B67" t="s">
        <v>264</v>
      </c>
      <c r="C67" t="s">
        <v>260</v>
      </c>
      <c r="D67" s="486">
        <v>66</v>
      </c>
      <c r="E67" s="484">
        <v>53</v>
      </c>
      <c r="F67" s="485">
        <v>59</v>
      </c>
      <c r="G67" s="486">
        <v>1050</v>
      </c>
      <c r="H67" s="484">
        <v>1064</v>
      </c>
      <c r="I67" s="485">
        <v>2114</v>
      </c>
      <c r="J67" s="486">
        <v>68</v>
      </c>
      <c r="K67" s="484">
        <v>55</v>
      </c>
      <c r="L67" s="485">
        <v>61</v>
      </c>
      <c r="M67" s="486">
        <v>1050</v>
      </c>
      <c r="N67" s="484">
        <v>1064</v>
      </c>
      <c r="O67" s="485">
        <v>2114</v>
      </c>
      <c r="P67" s="486">
        <v>33.200000000000003</v>
      </c>
      <c r="Q67" s="484">
        <v>31.7</v>
      </c>
      <c r="R67" s="485">
        <v>32.4</v>
      </c>
      <c r="S67" s="486">
        <v>1050</v>
      </c>
      <c r="T67" s="484">
        <v>1064</v>
      </c>
      <c r="U67" s="485">
        <v>2114</v>
      </c>
      <c r="V67" s="486">
        <v>19</v>
      </c>
      <c r="W67" s="484">
        <v>8</v>
      </c>
      <c r="X67" s="485">
        <v>12</v>
      </c>
      <c r="Y67" s="486">
        <v>32</v>
      </c>
      <c r="Z67" s="484">
        <v>53</v>
      </c>
      <c r="AA67" s="485">
        <v>85</v>
      </c>
      <c r="AB67" s="486">
        <v>19</v>
      </c>
      <c r="AC67" s="484">
        <v>9</v>
      </c>
      <c r="AD67" s="485">
        <v>13</v>
      </c>
      <c r="AE67" s="486">
        <v>32</v>
      </c>
      <c r="AF67" s="484">
        <v>53</v>
      </c>
      <c r="AG67" s="485">
        <v>85</v>
      </c>
      <c r="AH67" s="486">
        <v>24.8</v>
      </c>
      <c r="AI67" s="484">
        <v>23.9</v>
      </c>
      <c r="AJ67" s="485">
        <v>24.3</v>
      </c>
      <c r="AK67" s="486">
        <v>32</v>
      </c>
      <c r="AL67" s="484">
        <v>53</v>
      </c>
      <c r="AM67" s="485">
        <v>85</v>
      </c>
      <c r="AN67" s="486">
        <v>20</v>
      </c>
      <c r="AO67" s="484">
        <v>5</v>
      </c>
      <c r="AP67" s="485">
        <v>9</v>
      </c>
      <c r="AQ67" s="486">
        <v>25</v>
      </c>
      <c r="AR67" s="484">
        <v>65</v>
      </c>
      <c r="AS67" s="485">
        <v>90</v>
      </c>
      <c r="AT67" s="486">
        <v>20</v>
      </c>
      <c r="AU67" s="484">
        <v>8</v>
      </c>
      <c r="AV67" s="485">
        <v>11</v>
      </c>
      <c r="AW67" s="486">
        <v>25</v>
      </c>
      <c r="AX67" s="484">
        <v>65</v>
      </c>
      <c r="AY67" s="485">
        <v>90</v>
      </c>
      <c r="AZ67" s="486">
        <v>24.4</v>
      </c>
      <c r="BA67" s="484">
        <v>22.3</v>
      </c>
      <c r="BB67" s="485">
        <v>22.9</v>
      </c>
      <c r="BC67" s="486">
        <v>25</v>
      </c>
      <c r="BD67" s="484">
        <v>65</v>
      </c>
      <c r="BE67" s="485">
        <v>90</v>
      </c>
      <c r="BF67" s="486">
        <v>19</v>
      </c>
      <c r="BG67" s="484">
        <v>6</v>
      </c>
      <c r="BH67" s="485">
        <v>10</v>
      </c>
      <c r="BI67" s="486">
        <v>57</v>
      </c>
      <c r="BJ67" s="484">
        <v>118</v>
      </c>
      <c r="BK67" s="485">
        <v>175</v>
      </c>
      <c r="BL67" s="486">
        <v>19</v>
      </c>
      <c r="BM67" s="484">
        <v>8</v>
      </c>
      <c r="BN67" s="485">
        <v>12</v>
      </c>
      <c r="BO67" s="486">
        <v>57</v>
      </c>
      <c r="BP67" s="484">
        <v>118</v>
      </c>
      <c r="BQ67" s="485">
        <v>175</v>
      </c>
      <c r="BR67" s="486">
        <v>24.6</v>
      </c>
      <c r="BS67" s="484">
        <v>23</v>
      </c>
      <c r="BT67" s="485">
        <v>23.6</v>
      </c>
      <c r="BU67" s="486">
        <v>57</v>
      </c>
      <c r="BV67" s="484">
        <v>118</v>
      </c>
      <c r="BW67" s="485">
        <v>175</v>
      </c>
      <c r="BX67" s="486" t="s">
        <v>197</v>
      </c>
      <c r="BY67" s="484" t="s">
        <v>197</v>
      </c>
      <c r="BZ67" s="485" t="s">
        <v>197</v>
      </c>
      <c r="CA67" s="486">
        <v>18</v>
      </c>
      <c r="CB67" s="484">
        <v>38</v>
      </c>
      <c r="CC67" s="485">
        <v>56</v>
      </c>
      <c r="CD67" s="486" t="s">
        <v>197</v>
      </c>
      <c r="CE67" s="484" t="s">
        <v>197</v>
      </c>
      <c r="CF67" s="485" t="s">
        <v>197</v>
      </c>
      <c r="CG67" s="486">
        <v>18</v>
      </c>
      <c r="CH67" s="484">
        <v>38</v>
      </c>
      <c r="CI67" s="485">
        <v>56</v>
      </c>
      <c r="CJ67" s="486">
        <v>19.899999999999999</v>
      </c>
      <c r="CK67" s="484">
        <v>18</v>
      </c>
      <c r="CL67" s="485">
        <v>18.600000000000001</v>
      </c>
      <c r="CM67" s="486">
        <v>18</v>
      </c>
      <c r="CN67" s="484">
        <v>38</v>
      </c>
      <c r="CO67" s="485">
        <v>56</v>
      </c>
      <c r="CP67" s="486">
        <v>62</v>
      </c>
      <c r="CQ67" s="484">
        <v>46</v>
      </c>
      <c r="CR67" s="485">
        <v>54</v>
      </c>
      <c r="CS67" s="486">
        <v>1146</v>
      </c>
      <c r="CT67" s="484">
        <v>1244</v>
      </c>
      <c r="CU67" s="485">
        <v>2390</v>
      </c>
      <c r="CV67" s="486">
        <v>64</v>
      </c>
      <c r="CW67" s="484">
        <v>48</v>
      </c>
      <c r="CX67" s="485">
        <v>56</v>
      </c>
      <c r="CY67" s="486">
        <v>1146</v>
      </c>
      <c r="CZ67" s="484">
        <v>1244</v>
      </c>
      <c r="DA67" s="485">
        <v>2390</v>
      </c>
      <c r="DB67" s="486">
        <v>32.5</v>
      </c>
      <c r="DC67" s="484">
        <v>30.5</v>
      </c>
      <c r="DD67" s="485">
        <v>31.4</v>
      </c>
      <c r="DE67" s="486">
        <v>1146</v>
      </c>
      <c r="DF67" s="484">
        <v>1244</v>
      </c>
      <c r="DG67" s="485">
        <v>2390</v>
      </c>
    </row>
    <row r="68" spans="1:111" x14ac:dyDescent="0.35">
      <c r="A68" t="s">
        <v>26</v>
      </c>
      <c r="B68" t="s">
        <v>272</v>
      </c>
      <c r="C68" t="s">
        <v>260</v>
      </c>
      <c r="D68" s="486">
        <v>62</v>
      </c>
      <c r="E68" s="484">
        <v>46</v>
      </c>
      <c r="F68" s="485">
        <v>54</v>
      </c>
      <c r="G68" s="486">
        <v>2985</v>
      </c>
      <c r="H68" s="484">
        <v>2896</v>
      </c>
      <c r="I68" s="485">
        <v>5881</v>
      </c>
      <c r="J68" s="486">
        <v>66</v>
      </c>
      <c r="K68" s="484">
        <v>52</v>
      </c>
      <c r="L68" s="485">
        <v>59</v>
      </c>
      <c r="M68" s="486">
        <v>2985</v>
      </c>
      <c r="N68" s="484">
        <v>2896</v>
      </c>
      <c r="O68" s="485">
        <v>5881</v>
      </c>
      <c r="P68" s="486">
        <v>33.799999999999997</v>
      </c>
      <c r="Q68" s="484">
        <v>31.6</v>
      </c>
      <c r="R68" s="485">
        <v>32.700000000000003</v>
      </c>
      <c r="S68" s="486">
        <v>2985</v>
      </c>
      <c r="T68" s="484">
        <v>2896</v>
      </c>
      <c r="U68" s="485">
        <v>5881</v>
      </c>
      <c r="V68" s="486">
        <v>21</v>
      </c>
      <c r="W68" s="484">
        <v>15</v>
      </c>
      <c r="X68" s="485">
        <v>16</v>
      </c>
      <c r="Y68" s="486">
        <v>140</v>
      </c>
      <c r="Z68" s="484">
        <v>322</v>
      </c>
      <c r="AA68" s="485">
        <v>462</v>
      </c>
      <c r="AB68" s="486">
        <v>22</v>
      </c>
      <c r="AC68" s="484">
        <v>18</v>
      </c>
      <c r="AD68" s="485">
        <v>19</v>
      </c>
      <c r="AE68" s="486">
        <v>140</v>
      </c>
      <c r="AF68" s="484">
        <v>322</v>
      </c>
      <c r="AG68" s="485">
        <v>462</v>
      </c>
      <c r="AH68" s="486">
        <v>25.7</v>
      </c>
      <c r="AI68" s="484">
        <v>25</v>
      </c>
      <c r="AJ68" s="485">
        <v>25.2</v>
      </c>
      <c r="AK68" s="486">
        <v>140</v>
      </c>
      <c r="AL68" s="484">
        <v>322</v>
      </c>
      <c r="AM68" s="485">
        <v>462</v>
      </c>
      <c r="AN68" s="486">
        <v>10</v>
      </c>
      <c r="AO68" s="484">
        <v>7</v>
      </c>
      <c r="AP68" s="485">
        <v>8</v>
      </c>
      <c r="AQ68" s="486">
        <v>63</v>
      </c>
      <c r="AR68" s="484">
        <v>175</v>
      </c>
      <c r="AS68" s="485">
        <v>238</v>
      </c>
      <c r="AT68" s="486">
        <v>10</v>
      </c>
      <c r="AU68" s="484">
        <v>7</v>
      </c>
      <c r="AV68" s="485">
        <v>8</v>
      </c>
      <c r="AW68" s="486">
        <v>63</v>
      </c>
      <c r="AX68" s="484">
        <v>175</v>
      </c>
      <c r="AY68" s="485">
        <v>238</v>
      </c>
      <c r="AZ68" s="486">
        <v>22.8</v>
      </c>
      <c r="BA68" s="484">
        <v>21.9</v>
      </c>
      <c r="BB68" s="485">
        <v>22.1</v>
      </c>
      <c r="BC68" s="486">
        <v>63</v>
      </c>
      <c r="BD68" s="484">
        <v>175</v>
      </c>
      <c r="BE68" s="485">
        <v>238</v>
      </c>
      <c r="BF68" s="486">
        <v>17</v>
      </c>
      <c r="BG68" s="484">
        <v>12</v>
      </c>
      <c r="BH68" s="485">
        <v>14</v>
      </c>
      <c r="BI68" s="486">
        <v>203</v>
      </c>
      <c r="BJ68" s="484">
        <v>497</v>
      </c>
      <c r="BK68" s="485">
        <v>700</v>
      </c>
      <c r="BL68" s="486">
        <v>18</v>
      </c>
      <c r="BM68" s="484">
        <v>14</v>
      </c>
      <c r="BN68" s="485">
        <v>15</v>
      </c>
      <c r="BO68" s="486">
        <v>203</v>
      </c>
      <c r="BP68" s="484">
        <v>497</v>
      </c>
      <c r="BQ68" s="485">
        <v>700</v>
      </c>
      <c r="BR68" s="486">
        <v>24.8</v>
      </c>
      <c r="BS68" s="484">
        <v>23.9</v>
      </c>
      <c r="BT68" s="485">
        <v>24.1</v>
      </c>
      <c r="BU68" s="486">
        <v>203</v>
      </c>
      <c r="BV68" s="484">
        <v>497</v>
      </c>
      <c r="BW68" s="485">
        <v>700</v>
      </c>
      <c r="BX68" s="486" t="s">
        <v>197</v>
      </c>
      <c r="BY68" s="484" t="s">
        <v>197</v>
      </c>
      <c r="BZ68" s="485" t="s">
        <v>197</v>
      </c>
      <c r="CA68" s="486">
        <v>16</v>
      </c>
      <c r="CB68" s="484">
        <v>54</v>
      </c>
      <c r="CC68" s="485">
        <v>70</v>
      </c>
      <c r="CD68" s="486" t="s">
        <v>197</v>
      </c>
      <c r="CE68" s="484" t="s">
        <v>197</v>
      </c>
      <c r="CF68" s="485" t="s">
        <v>197</v>
      </c>
      <c r="CG68" s="486">
        <v>16</v>
      </c>
      <c r="CH68" s="484">
        <v>54</v>
      </c>
      <c r="CI68" s="485">
        <v>70</v>
      </c>
      <c r="CJ68" s="486">
        <v>17.100000000000001</v>
      </c>
      <c r="CK68" s="484">
        <v>18.399999999999999</v>
      </c>
      <c r="CL68" s="485">
        <v>18.100000000000001</v>
      </c>
      <c r="CM68" s="486">
        <v>16</v>
      </c>
      <c r="CN68" s="484">
        <v>54</v>
      </c>
      <c r="CO68" s="485">
        <v>70</v>
      </c>
      <c r="CP68" s="486">
        <v>58</v>
      </c>
      <c r="CQ68" s="484">
        <v>40</v>
      </c>
      <c r="CR68" s="485">
        <v>48</v>
      </c>
      <c r="CS68" s="486">
        <v>3332</v>
      </c>
      <c r="CT68" s="484">
        <v>3529</v>
      </c>
      <c r="CU68" s="485">
        <v>6861</v>
      </c>
      <c r="CV68" s="486">
        <v>61</v>
      </c>
      <c r="CW68" s="484">
        <v>45</v>
      </c>
      <c r="CX68" s="485">
        <v>53</v>
      </c>
      <c r="CY68" s="486">
        <v>3332</v>
      </c>
      <c r="CZ68" s="484">
        <v>3529</v>
      </c>
      <c r="DA68" s="485">
        <v>6861</v>
      </c>
      <c r="DB68" s="486">
        <v>32.9</v>
      </c>
      <c r="DC68" s="484">
        <v>30.1</v>
      </c>
      <c r="DD68" s="485">
        <v>31.5</v>
      </c>
      <c r="DE68" s="486">
        <v>3332</v>
      </c>
      <c r="DF68" s="484">
        <v>3529</v>
      </c>
      <c r="DG68" s="485">
        <v>6861</v>
      </c>
    </row>
    <row r="69" spans="1:111" x14ac:dyDescent="0.35">
      <c r="A69" t="s">
        <v>27</v>
      </c>
      <c r="B69" t="s">
        <v>273</v>
      </c>
      <c r="C69" t="s">
        <v>260</v>
      </c>
      <c r="D69" s="486">
        <v>59</v>
      </c>
      <c r="E69" s="484">
        <v>46</v>
      </c>
      <c r="F69" s="485">
        <v>53</v>
      </c>
      <c r="G69" s="486">
        <v>1540</v>
      </c>
      <c r="H69" s="484">
        <v>1378</v>
      </c>
      <c r="I69" s="485">
        <v>2918</v>
      </c>
      <c r="J69" s="486">
        <v>64</v>
      </c>
      <c r="K69" s="484">
        <v>52</v>
      </c>
      <c r="L69" s="485">
        <v>58</v>
      </c>
      <c r="M69" s="486">
        <v>1540</v>
      </c>
      <c r="N69" s="484">
        <v>1378</v>
      </c>
      <c r="O69" s="485">
        <v>2918</v>
      </c>
      <c r="P69" s="486">
        <v>33.200000000000003</v>
      </c>
      <c r="Q69" s="484">
        <v>31.2</v>
      </c>
      <c r="R69" s="485">
        <v>32.200000000000003</v>
      </c>
      <c r="S69" s="486">
        <v>1540</v>
      </c>
      <c r="T69" s="484">
        <v>1378</v>
      </c>
      <c r="U69" s="485">
        <v>2918</v>
      </c>
      <c r="V69" s="486">
        <v>13</v>
      </c>
      <c r="W69" s="484">
        <v>11</v>
      </c>
      <c r="X69" s="485">
        <v>12</v>
      </c>
      <c r="Y69" s="486">
        <v>68</v>
      </c>
      <c r="Z69" s="484">
        <v>148</v>
      </c>
      <c r="AA69" s="485">
        <v>216</v>
      </c>
      <c r="AB69" s="486">
        <v>18</v>
      </c>
      <c r="AC69" s="484">
        <v>14</v>
      </c>
      <c r="AD69" s="485">
        <v>15</v>
      </c>
      <c r="AE69" s="486">
        <v>68</v>
      </c>
      <c r="AF69" s="484">
        <v>148</v>
      </c>
      <c r="AG69" s="485">
        <v>216</v>
      </c>
      <c r="AH69" s="486">
        <v>24</v>
      </c>
      <c r="AI69" s="484">
        <v>23.4</v>
      </c>
      <c r="AJ69" s="485">
        <v>23.6</v>
      </c>
      <c r="AK69" s="486">
        <v>68</v>
      </c>
      <c r="AL69" s="484">
        <v>148</v>
      </c>
      <c r="AM69" s="485">
        <v>216</v>
      </c>
      <c r="AN69" s="486">
        <v>9</v>
      </c>
      <c r="AO69" s="484">
        <v>11</v>
      </c>
      <c r="AP69" s="485">
        <v>11</v>
      </c>
      <c r="AQ69" s="486">
        <v>54</v>
      </c>
      <c r="AR69" s="484">
        <v>134</v>
      </c>
      <c r="AS69" s="485">
        <v>188</v>
      </c>
      <c r="AT69" s="486">
        <v>11</v>
      </c>
      <c r="AU69" s="484">
        <v>15</v>
      </c>
      <c r="AV69" s="485">
        <v>14</v>
      </c>
      <c r="AW69" s="486">
        <v>54</v>
      </c>
      <c r="AX69" s="484">
        <v>134</v>
      </c>
      <c r="AY69" s="485">
        <v>188</v>
      </c>
      <c r="AZ69" s="486">
        <v>23.1</v>
      </c>
      <c r="BA69" s="484">
        <v>23.1</v>
      </c>
      <c r="BB69" s="485">
        <v>23.1</v>
      </c>
      <c r="BC69" s="486">
        <v>54</v>
      </c>
      <c r="BD69" s="484">
        <v>134</v>
      </c>
      <c r="BE69" s="485">
        <v>188</v>
      </c>
      <c r="BF69" s="486">
        <v>11</v>
      </c>
      <c r="BG69" s="484">
        <v>11</v>
      </c>
      <c r="BH69" s="485">
        <v>11</v>
      </c>
      <c r="BI69" s="486">
        <v>122</v>
      </c>
      <c r="BJ69" s="484">
        <v>282</v>
      </c>
      <c r="BK69" s="485">
        <v>404</v>
      </c>
      <c r="BL69" s="486">
        <v>15</v>
      </c>
      <c r="BM69" s="484">
        <v>14</v>
      </c>
      <c r="BN69" s="485">
        <v>14</v>
      </c>
      <c r="BO69" s="486">
        <v>122</v>
      </c>
      <c r="BP69" s="484">
        <v>282</v>
      </c>
      <c r="BQ69" s="485">
        <v>404</v>
      </c>
      <c r="BR69" s="486">
        <v>23.6</v>
      </c>
      <c r="BS69" s="484">
        <v>23.3</v>
      </c>
      <c r="BT69" s="485">
        <v>23.4</v>
      </c>
      <c r="BU69" s="486">
        <v>122</v>
      </c>
      <c r="BV69" s="484">
        <v>282</v>
      </c>
      <c r="BW69" s="485">
        <v>404</v>
      </c>
      <c r="BX69" s="486" t="s">
        <v>197</v>
      </c>
      <c r="BY69" s="484" t="s">
        <v>197</v>
      </c>
      <c r="BZ69" s="485" t="s">
        <v>197</v>
      </c>
      <c r="CA69" s="486">
        <v>10</v>
      </c>
      <c r="CB69" s="484">
        <v>33</v>
      </c>
      <c r="CC69" s="485">
        <v>43</v>
      </c>
      <c r="CD69" s="486" t="s">
        <v>197</v>
      </c>
      <c r="CE69" s="484" t="s">
        <v>197</v>
      </c>
      <c r="CF69" s="485" t="s">
        <v>197</v>
      </c>
      <c r="CG69" s="486">
        <v>10</v>
      </c>
      <c r="CH69" s="484">
        <v>33</v>
      </c>
      <c r="CI69" s="485">
        <v>43</v>
      </c>
      <c r="CJ69" s="486">
        <v>17</v>
      </c>
      <c r="CK69" s="484">
        <v>18.5</v>
      </c>
      <c r="CL69" s="485">
        <v>18.2</v>
      </c>
      <c r="CM69" s="486">
        <v>10</v>
      </c>
      <c r="CN69" s="484">
        <v>33</v>
      </c>
      <c r="CO69" s="485">
        <v>43</v>
      </c>
      <c r="CP69" s="486">
        <v>55</v>
      </c>
      <c r="CQ69" s="484">
        <v>39</v>
      </c>
      <c r="CR69" s="485">
        <v>47</v>
      </c>
      <c r="CS69" s="486">
        <v>1705</v>
      </c>
      <c r="CT69" s="484">
        <v>1726</v>
      </c>
      <c r="CU69" s="485">
        <v>3431</v>
      </c>
      <c r="CV69" s="486">
        <v>59</v>
      </c>
      <c r="CW69" s="484">
        <v>44</v>
      </c>
      <c r="CX69" s="485">
        <v>52</v>
      </c>
      <c r="CY69" s="486">
        <v>1705</v>
      </c>
      <c r="CZ69" s="484">
        <v>1726</v>
      </c>
      <c r="DA69" s="485">
        <v>3431</v>
      </c>
      <c r="DB69" s="486">
        <v>32.299999999999997</v>
      </c>
      <c r="DC69" s="484">
        <v>29.5</v>
      </c>
      <c r="DD69" s="485">
        <v>30.9</v>
      </c>
      <c r="DE69" s="486">
        <v>1705</v>
      </c>
      <c r="DF69" s="484">
        <v>1726</v>
      </c>
      <c r="DG69" s="485">
        <v>3431</v>
      </c>
    </row>
    <row r="70" spans="1:111" x14ac:dyDescent="0.35">
      <c r="A70" t="s">
        <v>28</v>
      </c>
      <c r="B70" t="s">
        <v>274</v>
      </c>
      <c r="C70" t="s">
        <v>260</v>
      </c>
      <c r="D70" s="486">
        <v>60</v>
      </c>
      <c r="E70" s="484">
        <v>42</v>
      </c>
      <c r="F70" s="485">
        <v>51</v>
      </c>
      <c r="G70" s="486">
        <v>1360</v>
      </c>
      <c r="H70" s="484">
        <v>1263</v>
      </c>
      <c r="I70" s="485">
        <v>2623</v>
      </c>
      <c r="J70" s="486">
        <v>63</v>
      </c>
      <c r="K70" s="484">
        <v>47</v>
      </c>
      <c r="L70" s="485">
        <v>55</v>
      </c>
      <c r="M70" s="486">
        <v>1360</v>
      </c>
      <c r="N70" s="484">
        <v>1263</v>
      </c>
      <c r="O70" s="485">
        <v>2623</v>
      </c>
      <c r="P70" s="486">
        <v>33.299999999999997</v>
      </c>
      <c r="Q70" s="484">
        <v>31</v>
      </c>
      <c r="R70" s="485">
        <v>32.200000000000003</v>
      </c>
      <c r="S70" s="486">
        <v>1360</v>
      </c>
      <c r="T70" s="484">
        <v>1263</v>
      </c>
      <c r="U70" s="485">
        <v>2623</v>
      </c>
      <c r="V70" s="486">
        <v>9</v>
      </c>
      <c r="W70" s="484">
        <v>7</v>
      </c>
      <c r="X70" s="485">
        <v>8</v>
      </c>
      <c r="Y70" s="486">
        <v>46</v>
      </c>
      <c r="Z70" s="484">
        <v>81</v>
      </c>
      <c r="AA70" s="485">
        <v>127</v>
      </c>
      <c r="AB70" s="486">
        <v>9</v>
      </c>
      <c r="AC70" s="484">
        <v>9</v>
      </c>
      <c r="AD70" s="485">
        <v>9</v>
      </c>
      <c r="AE70" s="486">
        <v>46</v>
      </c>
      <c r="AF70" s="484">
        <v>81</v>
      </c>
      <c r="AG70" s="485">
        <v>127</v>
      </c>
      <c r="AH70" s="486">
        <v>23.3</v>
      </c>
      <c r="AI70" s="484">
        <v>23.4</v>
      </c>
      <c r="AJ70" s="485">
        <v>23.4</v>
      </c>
      <c r="AK70" s="486">
        <v>46</v>
      </c>
      <c r="AL70" s="484">
        <v>81</v>
      </c>
      <c r="AM70" s="485">
        <v>127</v>
      </c>
      <c r="AN70" s="486">
        <v>13</v>
      </c>
      <c r="AO70" s="484">
        <v>15</v>
      </c>
      <c r="AP70" s="485">
        <v>14</v>
      </c>
      <c r="AQ70" s="486">
        <v>32</v>
      </c>
      <c r="AR70" s="484">
        <v>82</v>
      </c>
      <c r="AS70" s="485">
        <v>114</v>
      </c>
      <c r="AT70" s="486">
        <v>13</v>
      </c>
      <c r="AU70" s="484">
        <v>15</v>
      </c>
      <c r="AV70" s="485">
        <v>14</v>
      </c>
      <c r="AW70" s="486">
        <v>32</v>
      </c>
      <c r="AX70" s="484">
        <v>82</v>
      </c>
      <c r="AY70" s="485">
        <v>114</v>
      </c>
      <c r="AZ70" s="486">
        <v>22.2</v>
      </c>
      <c r="BA70" s="484">
        <v>23.6</v>
      </c>
      <c r="BB70" s="485">
        <v>23.2</v>
      </c>
      <c r="BC70" s="486">
        <v>32</v>
      </c>
      <c r="BD70" s="484">
        <v>82</v>
      </c>
      <c r="BE70" s="485">
        <v>114</v>
      </c>
      <c r="BF70" s="486">
        <v>10</v>
      </c>
      <c r="BG70" s="484">
        <v>11</v>
      </c>
      <c r="BH70" s="485">
        <v>11</v>
      </c>
      <c r="BI70" s="486">
        <v>78</v>
      </c>
      <c r="BJ70" s="484">
        <v>163</v>
      </c>
      <c r="BK70" s="485">
        <v>241</v>
      </c>
      <c r="BL70" s="486">
        <v>10</v>
      </c>
      <c r="BM70" s="484">
        <v>12</v>
      </c>
      <c r="BN70" s="485">
        <v>11</v>
      </c>
      <c r="BO70" s="486">
        <v>78</v>
      </c>
      <c r="BP70" s="484">
        <v>163</v>
      </c>
      <c r="BQ70" s="485">
        <v>241</v>
      </c>
      <c r="BR70" s="486">
        <v>22.9</v>
      </c>
      <c r="BS70" s="484">
        <v>23.5</v>
      </c>
      <c r="BT70" s="485">
        <v>23.3</v>
      </c>
      <c r="BU70" s="486">
        <v>78</v>
      </c>
      <c r="BV70" s="484">
        <v>163</v>
      </c>
      <c r="BW70" s="485">
        <v>241</v>
      </c>
      <c r="BX70" s="486" t="s">
        <v>197</v>
      </c>
      <c r="BY70" s="484" t="s">
        <v>197</v>
      </c>
      <c r="BZ70" s="485" t="s">
        <v>197</v>
      </c>
      <c r="CA70" s="486">
        <v>18</v>
      </c>
      <c r="CB70" s="484">
        <v>42</v>
      </c>
      <c r="CC70" s="485">
        <v>60</v>
      </c>
      <c r="CD70" s="486" t="s">
        <v>197</v>
      </c>
      <c r="CE70" s="484" t="s">
        <v>197</v>
      </c>
      <c r="CF70" s="485" t="s">
        <v>197</v>
      </c>
      <c r="CG70" s="486">
        <v>18</v>
      </c>
      <c r="CH70" s="484">
        <v>42</v>
      </c>
      <c r="CI70" s="485">
        <v>60</v>
      </c>
      <c r="CJ70" s="486">
        <v>18.399999999999999</v>
      </c>
      <c r="CK70" s="484">
        <v>18.399999999999999</v>
      </c>
      <c r="CL70" s="485">
        <v>18.399999999999999</v>
      </c>
      <c r="CM70" s="486">
        <v>18</v>
      </c>
      <c r="CN70" s="484">
        <v>42</v>
      </c>
      <c r="CO70" s="485">
        <v>60</v>
      </c>
      <c r="CP70" s="486">
        <v>56</v>
      </c>
      <c r="CQ70" s="484">
        <v>37</v>
      </c>
      <c r="CR70" s="485">
        <v>47</v>
      </c>
      <c r="CS70" s="486">
        <v>1464</v>
      </c>
      <c r="CT70" s="484">
        <v>1482</v>
      </c>
      <c r="CU70" s="485">
        <v>2946</v>
      </c>
      <c r="CV70" s="486">
        <v>59</v>
      </c>
      <c r="CW70" s="484">
        <v>41</v>
      </c>
      <c r="CX70" s="485">
        <v>50</v>
      </c>
      <c r="CY70" s="486">
        <v>1464</v>
      </c>
      <c r="CZ70" s="484">
        <v>1482</v>
      </c>
      <c r="DA70" s="485">
        <v>2946</v>
      </c>
      <c r="DB70" s="486">
        <v>32.5</v>
      </c>
      <c r="DC70" s="484">
        <v>29.7</v>
      </c>
      <c r="DD70" s="485">
        <v>31.1</v>
      </c>
      <c r="DE70" s="486">
        <v>1464</v>
      </c>
      <c r="DF70" s="484">
        <v>1482</v>
      </c>
      <c r="DG70" s="485">
        <v>2946</v>
      </c>
    </row>
    <row r="71" spans="1:111" x14ac:dyDescent="0.35">
      <c r="A71" t="s">
        <v>29</v>
      </c>
      <c r="B71" t="s">
        <v>275</v>
      </c>
      <c r="C71" t="s">
        <v>260</v>
      </c>
      <c r="D71" s="486">
        <v>70</v>
      </c>
      <c r="E71" s="484">
        <v>54</v>
      </c>
      <c r="F71" s="485">
        <v>62</v>
      </c>
      <c r="G71" s="486">
        <v>1306</v>
      </c>
      <c r="H71" s="484">
        <v>1293</v>
      </c>
      <c r="I71" s="485">
        <v>2599</v>
      </c>
      <c r="J71" s="486">
        <v>73</v>
      </c>
      <c r="K71" s="484">
        <v>56</v>
      </c>
      <c r="L71" s="485">
        <v>64</v>
      </c>
      <c r="M71" s="486">
        <v>1306</v>
      </c>
      <c r="N71" s="484">
        <v>1293</v>
      </c>
      <c r="O71" s="485">
        <v>2599</v>
      </c>
      <c r="P71" s="486">
        <v>33.799999999999997</v>
      </c>
      <c r="Q71" s="484">
        <v>32</v>
      </c>
      <c r="R71" s="485">
        <v>32.9</v>
      </c>
      <c r="S71" s="486">
        <v>1306</v>
      </c>
      <c r="T71" s="484">
        <v>1293</v>
      </c>
      <c r="U71" s="485">
        <v>2599</v>
      </c>
      <c r="V71" s="486">
        <v>27</v>
      </c>
      <c r="W71" s="484">
        <v>12</v>
      </c>
      <c r="X71" s="485">
        <v>16</v>
      </c>
      <c r="Y71" s="486">
        <v>56</v>
      </c>
      <c r="Z71" s="484">
        <v>133</v>
      </c>
      <c r="AA71" s="485">
        <v>189</v>
      </c>
      <c r="AB71" s="486">
        <v>30</v>
      </c>
      <c r="AC71" s="484">
        <v>15</v>
      </c>
      <c r="AD71" s="485">
        <v>20</v>
      </c>
      <c r="AE71" s="486">
        <v>56</v>
      </c>
      <c r="AF71" s="484">
        <v>133</v>
      </c>
      <c r="AG71" s="485">
        <v>189</v>
      </c>
      <c r="AH71" s="486">
        <v>27</v>
      </c>
      <c r="AI71" s="484">
        <v>25.5</v>
      </c>
      <c r="AJ71" s="485">
        <v>26</v>
      </c>
      <c r="AK71" s="486">
        <v>56</v>
      </c>
      <c r="AL71" s="484">
        <v>133</v>
      </c>
      <c r="AM71" s="485">
        <v>189</v>
      </c>
      <c r="AN71" s="486">
        <v>26</v>
      </c>
      <c r="AO71" s="484">
        <v>10</v>
      </c>
      <c r="AP71" s="485">
        <v>15</v>
      </c>
      <c r="AQ71" s="486">
        <v>38</v>
      </c>
      <c r="AR71" s="484">
        <v>99</v>
      </c>
      <c r="AS71" s="485">
        <v>137</v>
      </c>
      <c r="AT71" s="486">
        <v>32</v>
      </c>
      <c r="AU71" s="484">
        <v>10</v>
      </c>
      <c r="AV71" s="485">
        <v>16</v>
      </c>
      <c r="AW71" s="486">
        <v>38</v>
      </c>
      <c r="AX71" s="484">
        <v>99</v>
      </c>
      <c r="AY71" s="485">
        <v>137</v>
      </c>
      <c r="AZ71" s="486">
        <v>27.4</v>
      </c>
      <c r="BA71" s="484">
        <v>23.3</v>
      </c>
      <c r="BB71" s="485">
        <v>24.4</v>
      </c>
      <c r="BC71" s="486">
        <v>38</v>
      </c>
      <c r="BD71" s="484">
        <v>99</v>
      </c>
      <c r="BE71" s="485">
        <v>137</v>
      </c>
      <c r="BF71" s="486">
        <v>27</v>
      </c>
      <c r="BG71" s="484">
        <v>11</v>
      </c>
      <c r="BH71" s="485">
        <v>16</v>
      </c>
      <c r="BI71" s="486">
        <v>94</v>
      </c>
      <c r="BJ71" s="484">
        <v>232</v>
      </c>
      <c r="BK71" s="485">
        <v>326</v>
      </c>
      <c r="BL71" s="486">
        <v>31</v>
      </c>
      <c r="BM71" s="484">
        <v>13</v>
      </c>
      <c r="BN71" s="485">
        <v>18</v>
      </c>
      <c r="BO71" s="486">
        <v>94</v>
      </c>
      <c r="BP71" s="484">
        <v>232</v>
      </c>
      <c r="BQ71" s="485">
        <v>326</v>
      </c>
      <c r="BR71" s="486">
        <v>27.2</v>
      </c>
      <c r="BS71" s="484">
        <v>24.6</v>
      </c>
      <c r="BT71" s="485">
        <v>25.3</v>
      </c>
      <c r="BU71" s="486">
        <v>94</v>
      </c>
      <c r="BV71" s="484">
        <v>232</v>
      </c>
      <c r="BW71" s="485">
        <v>326</v>
      </c>
      <c r="BX71" s="486" t="s">
        <v>197</v>
      </c>
      <c r="BY71" s="484" t="s">
        <v>197</v>
      </c>
      <c r="BZ71" s="485" t="s">
        <v>197</v>
      </c>
      <c r="CA71" s="486">
        <v>7</v>
      </c>
      <c r="CB71" s="484">
        <v>31</v>
      </c>
      <c r="CC71" s="485">
        <v>38</v>
      </c>
      <c r="CD71" s="486" t="s">
        <v>197</v>
      </c>
      <c r="CE71" s="484" t="s">
        <v>197</v>
      </c>
      <c r="CF71" s="485" t="s">
        <v>197</v>
      </c>
      <c r="CG71" s="486">
        <v>7</v>
      </c>
      <c r="CH71" s="484">
        <v>31</v>
      </c>
      <c r="CI71" s="485">
        <v>38</v>
      </c>
      <c r="CJ71" s="486">
        <v>20</v>
      </c>
      <c r="CK71" s="484">
        <v>18.5</v>
      </c>
      <c r="CL71" s="485">
        <v>18.8</v>
      </c>
      <c r="CM71" s="486">
        <v>7</v>
      </c>
      <c r="CN71" s="484">
        <v>31</v>
      </c>
      <c r="CO71" s="485">
        <v>38</v>
      </c>
      <c r="CP71" s="486">
        <v>65</v>
      </c>
      <c r="CQ71" s="484">
        <v>45</v>
      </c>
      <c r="CR71" s="485">
        <v>55</v>
      </c>
      <c r="CS71" s="486">
        <v>1475</v>
      </c>
      <c r="CT71" s="484">
        <v>1631</v>
      </c>
      <c r="CU71" s="485">
        <v>3106</v>
      </c>
      <c r="CV71" s="486">
        <v>67</v>
      </c>
      <c r="CW71" s="484">
        <v>48</v>
      </c>
      <c r="CX71" s="485">
        <v>57</v>
      </c>
      <c r="CY71" s="486">
        <v>1475</v>
      </c>
      <c r="CZ71" s="484">
        <v>1631</v>
      </c>
      <c r="DA71" s="485">
        <v>3106</v>
      </c>
      <c r="DB71" s="486">
        <v>33</v>
      </c>
      <c r="DC71" s="484">
        <v>30.6</v>
      </c>
      <c r="DD71" s="485">
        <v>31.8</v>
      </c>
      <c r="DE71" s="486">
        <v>1475</v>
      </c>
      <c r="DF71" s="484">
        <v>1631</v>
      </c>
      <c r="DG71" s="485">
        <v>3106</v>
      </c>
    </row>
    <row r="72" spans="1:111" x14ac:dyDescent="0.35">
      <c r="A72" t="s">
        <v>32</v>
      </c>
      <c r="B72" t="s">
        <v>278</v>
      </c>
      <c r="C72" t="s">
        <v>260</v>
      </c>
      <c r="D72" s="486">
        <v>68</v>
      </c>
      <c r="E72" s="484">
        <v>58</v>
      </c>
      <c r="F72" s="485">
        <v>64</v>
      </c>
      <c r="G72" s="486">
        <v>1586</v>
      </c>
      <c r="H72" s="484">
        <v>1543</v>
      </c>
      <c r="I72" s="485">
        <v>3129</v>
      </c>
      <c r="J72" s="486">
        <v>71</v>
      </c>
      <c r="K72" s="484">
        <v>61</v>
      </c>
      <c r="L72" s="485">
        <v>66</v>
      </c>
      <c r="M72" s="486">
        <v>1586</v>
      </c>
      <c r="N72" s="484">
        <v>1543</v>
      </c>
      <c r="O72" s="485">
        <v>3129</v>
      </c>
      <c r="P72" s="486">
        <v>35.5</v>
      </c>
      <c r="Q72" s="484">
        <v>34.1</v>
      </c>
      <c r="R72" s="485">
        <v>34.799999999999997</v>
      </c>
      <c r="S72" s="486">
        <v>1586</v>
      </c>
      <c r="T72" s="484">
        <v>1543</v>
      </c>
      <c r="U72" s="485">
        <v>3129</v>
      </c>
      <c r="V72" s="486">
        <v>33</v>
      </c>
      <c r="W72" s="484">
        <v>18</v>
      </c>
      <c r="X72" s="485">
        <v>21</v>
      </c>
      <c r="Y72" s="486">
        <v>30</v>
      </c>
      <c r="Z72" s="484">
        <v>96</v>
      </c>
      <c r="AA72" s="485">
        <v>126</v>
      </c>
      <c r="AB72" s="486">
        <v>37</v>
      </c>
      <c r="AC72" s="484">
        <v>20</v>
      </c>
      <c r="AD72" s="485">
        <v>24</v>
      </c>
      <c r="AE72" s="486">
        <v>30</v>
      </c>
      <c r="AF72" s="484">
        <v>96</v>
      </c>
      <c r="AG72" s="485">
        <v>126</v>
      </c>
      <c r="AH72" s="486">
        <v>29.6</v>
      </c>
      <c r="AI72" s="484">
        <v>26.1</v>
      </c>
      <c r="AJ72" s="485">
        <v>26.9</v>
      </c>
      <c r="AK72" s="486">
        <v>30</v>
      </c>
      <c r="AL72" s="484">
        <v>96</v>
      </c>
      <c r="AM72" s="485">
        <v>126</v>
      </c>
      <c r="AN72" s="486">
        <v>32</v>
      </c>
      <c r="AO72" s="484">
        <v>23</v>
      </c>
      <c r="AP72" s="485">
        <v>26</v>
      </c>
      <c r="AQ72" s="486">
        <v>37</v>
      </c>
      <c r="AR72" s="484">
        <v>83</v>
      </c>
      <c r="AS72" s="485">
        <v>120</v>
      </c>
      <c r="AT72" s="486">
        <v>32</v>
      </c>
      <c r="AU72" s="484">
        <v>24</v>
      </c>
      <c r="AV72" s="485">
        <v>27</v>
      </c>
      <c r="AW72" s="486">
        <v>37</v>
      </c>
      <c r="AX72" s="484">
        <v>83</v>
      </c>
      <c r="AY72" s="485">
        <v>120</v>
      </c>
      <c r="AZ72" s="486">
        <v>28.2</v>
      </c>
      <c r="BA72" s="484">
        <v>26.8</v>
      </c>
      <c r="BB72" s="485">
        <v>27.3</v>
      </c>
      <c r="BC72" s="486">
        <v>37</v>
      </c>
      <c r="BD72" s="484">
        <v>83</v>
      </c>
      <c r="BE72" s="485">
        <v>120</v>
      </c>
      <c r="BF72" s="486">
        <v>33</v>
      </c>
      <c r="BG72" s="484">
        <v>20</v>
      </c>
      <c r="BH72" s="485">
        <v>24</v>
      </c>
      <c r="BI72" s="486">
        <v>67</v>
      </c>
      <c r="BJ72" s="484">
        <v>179</v>
      </c>
      <c r="BK72" s="485">
        <v>246</v>
      </c>
      <c r="BL72" s="486">
        <v>34</v>
      </c>
      <c r="BM72" s="484">
        <v>22</v>
      </c>
      <c r="BN72" s="485">
        <v>25</v>
      </c>
      <c r="BO72" s="486">
        <v>67</v>
      </c>
      <c r="BP72" s="484">
        <v>179</v>
      </c>
      <c r="BQ72" s="485">
        <v>246</v>
      </c>
      <c r="BR72" s="486">
        <v>28.9</v>
      </c>
      <c r="BS72" s="484">
        <v>26.5</v>
      </c>
      <c r="BT72" s="485">
        <v>27.1</v>
      </c>
      <c r="BU72" s="486">
        <v>67</v>
      </c>
      <c r="BV72" s="484">
        <v>179</v>
      </c>
      <c r="BW72" s="485">
        <v>246</v>
      </c>
      <c r="BX72" s="486" t="s">
        <v>197</v>
      </c>
      <c r="BY72" s="484" t="s">
        <v>197</v>
      </c>
      <c r="BZ72" s="485" t="s">
        <v>197</v>
      </c>
      <c r="CA72" s="486">
        <v>13</v>
      </c>
      <c r="CB72" s="484">
        <v>38</v>
      </c>
      <c r="CC72" s="485">
        <v>51</v>
      </c>
      <c r="CD72" s="486" t="s">
        <v>197</v>
      </c>
      <c r="CE72" s="484" t="s">
        <v>197</v>
      </c>
      <c r="CF72" s="485" t="s">
        <v>197</v>
      </c>
      <c r="CG72" s="486">
        <v>13</v>
      </c>
      <c r="CH72" s="484">
        <v>38</v>
      </c>
      <c r="CI72" s="485">
        <v>51</v>
      </c>
      <c r="CJ72" s="486">
        <v>21.5</v>
      </c>
      <c r="CK72" s="484">
        <v>19.2</v>
      </c>
      <c r="CL72" s="485">
        <v>19.8</v>
      </c>
      <c r="CM72" s="486">
        <v>13</v>
      </c>
      <c r="CN72" s="484">
        <v>38</v>
      </c>
      <c r="CO72" s="485">
        <v>51</v>
      </c>
      <c r="CP72" s="486">
        <v>66</v>
      </c>
      <c r="CQ72" s="484">
        <v>53</v>
      </c>
      <c r="CR72" s="485">
        <v>60</v>
      </c>
      <c r="CS72" s="486">
        <v>1723</v>
      </c>
      <c r="CT72" s="484">
        <v>1802</v>
      </c>
      <c r="CU72" s="485">
        <v>3525</v>
      </c>
      <c r="CV72" s="486">
        <v>69</v>
      </c>
      <c r="CW72" s="484">
        <v>56</v>
      </c>
      <c r="CX72" s="485">
        <v>62</v>
      </c>
      <c r="CY72" s="486">
        <v>1723</v>
      </c>
      <c r="CZ72" s="484">
        <v>1802</v>
      </c>
      <c r="DA72" s="485">
        <v>3525</v>
      </c>
      <c r="DB72" s="486">
        <v>35.200000000000003</v>
      </c>
      <c r="DC72" s="484">
        <v>33</v>
      </c>
      <c r="DD72" s="485">
        <v>34</v>
      </c>
      <c r="DE72" s="486">
        <v>1723</v>
      </c>
      <c r="DF72" s="484">
        <v>1802</v>
      </c>
      <c r="DG72" s="485">
        <v>3525</v>
      </c>
    </row>
    <row r="73" spans="1:111" x14ac:dyDescent="0.35">
      <c r="A73" t="s">
        <v>33</v>
      </c>
      <c r="B73" t="s">
        <v>279</v>
      </c>
      <c r="C73" t="s">
        <v>260</v>
      </c>
      <c r="D73" s="486">
        <v>63</v>
      </c>
      <c r="E73" s="484">
        <v>45</v>
      </c>
      <c r="F73" s="485">
        <v>54</v>
      </c>
      <c r="G73" s="486">
        <v>1372</v>
      </c>
      <c r="H73" s="484">
        <v>1298</v>
      </c>
      <c r="I73" s="485">
        <v>2670</v>
      </c>
      <c r="J73" s="486">
        <v>65</v>
      </c>
      <c r="K73" s="484">
        <v>47</v>
      </c>
      <c r="L73" s="485">
        <v>56</v>
      </c>
      <c r="M73" s="486">
        <v>1372</v>
      </c>
      <c r="N73" s="484">
        <v>1298</v>
      </c>
      <c r="O73" s="485">
        <v>2670</v>
      </c>
      <c r="P73" s="486">
        <v>33.700000000000003</v>
      </c>
      <c r="Q73" s="484">
        <v>31.4</v>
      </c>
      <c r="R73" s="485">
        <v>32.6</v>
      </c>
      <c r="S73" s="486">
        <v>1372</v>
      </c>
      <c r="T73" s="484">
        <v>1298</v>
      </c>
      <c r="U73" s="485">
        <v>2670</v>
      </c>
      <c r="V73" s="486" t="s">
        <v>197</v>
      </c>
      <c r="W73" s="484" t="s">
        <v>197</v>
      </c>
      <c r="X73" s="485">
        <v>11</v>
      </c>
      <c r="Y73" s="486">
        <v>48</v>
      </c>
      <c r="Z73" s="484">
        <v>94</v>
      </c>
      <c r="AA73" s="485">
        <v>142</v>
      </c>
      <c r="AB73" s="486" t="s">
        <v>197</v>
      </c>
      <c r="AC73" s="484" t="s">
        <v>197</v>
      </c>
      <c r="AD73" s="485">
        <v>13</v>
      </c>
      <c r="AE73" s="486">
        <v>48</v>
      </c>
      <c r="AF73" s="484">
        <v>94</v>
      </c>
      <c r="AG73" s="485">
        <v>142</v>
      </c>
      <c r="AH73" s="486">
        <v>25.6</v>
      </c>
      <c r="AI73" s="484">
        <v>25.8</v>
      </c>
      <c r="AJ73" s="485">
        <v>25.7</v>
      </c>
      <c r="AK73" s="486">
        <v>48</v>
      </c>
      <c r="AL73" s="484">
        <v>94</v>
      </c>
      <c r="AM73" s="485">
        <v>142</v>
      </c>
      <c r="AN73" s="486" t="s">
        <v>197</v>
      </c>
      <c r="AO73" s="484" t="s">
        <v>197</v>
      </c>
      <c r="AP73" s="485">
        <v>6</v>
      </c>
      <c r="AQ73" s="486">
        <v>26</v>
      </c>
      <c r="AR73" s="484">
        <v>57</v>
      </c>
      <c r="AS73" s="485">
        <v>83</v>
      </c>
      <c r="AT73" s="486" t="s">
        <v>197</v>
      </c>
      <c r="AU73" s="484" t="s">
        <v>197</v>
      </c>
      <c r="AV73" s="485">
        <v>6</v>
      </c>
      <c r="AW73" s="486">
        <v>26</v>
      </c>
      <c r="AX73" s="484">
        <v>57</v>
      </c>
      <c r="AY73" s="485">
        <v>83</v>
      </c>
      <c r="AZ73" s="486">
        <v>23</v>
      </c>
      <c r="BA73" s="484">
        <v>22.1</v>
      </c>
      <c r="BB73" s="485">
        <v>22.4</v>
      </c>
      <c r="BC73" s="486">
        <v>26</v>
      </c>
      <c r="BD73" s="484">
        <v>57</v>
      </c>
      <c r="BE73" s="485">
        <v>83</v>
      </c>
      <c r="BF73" s="486">
        <v>15</v>
      </c>
      <c r="BG73" s="484">
        <v>7</v>
      </c>
      <c r="BH73" s="485">
        <v>9</v>
      </c>
      <c r="BI73" s="486">
        <v>74</v>
      </c>
      <c r="BJ73" s="484">
        <v>151</v>
      </c>
      <c r="BK73" s="485">
        <v>225</v>
      </c>
      <c r="BL73" s="486">
        <v>15</v>
      </c>
      <c r="BM73" s="484">
        <v>9</v>
      </c>
      <c r="BN73" s="485">
        <v>11</v>
      </c>
      <c r="BO73" s="486">
        <v>74</v>
      </c>
      <c r="BP73" s="484">
        <v>151</v>
      </c>
      <c r="BQ73" s="485">
        <v>225</v>
      </c>
      <c r="BR73" s="486">
        <v>24.7</v>
      </c>
      <c r="BS73" s="484">
        <v>24.4</v>
      </c>
      <c r="BT73" s="485">
        <v>24.5</v>
      </c>
      <c r="BU73" s="486">
        <v>74</v>
      </c>
      <c r="BV73" s="484">
        <v>151</v>
      </c>
      <c r="BW73" s="485">
        <v>225</v>
      </c>
      <c r="BX73" s="486" t="s">
        <v>197</v>
      </c>
      <c r="BY73" s="484" t="s">
        <v>197</v>
      </c>
      <c r="BZ73" s="485" t="s">
        <v>197</v>
      </c>
      <c r="CA73" s="486">
        <v>4</v>
      </c>
      <c r="CB73" s="484">
        <v>17</v>
      </c>
      <c r="CC73" s="485">
        <v>21</v>
      </c>
      <c r="CD73" s="486" t="s">
        <v>197</v>
      </c>
      <c r="CE73" s="484" t="s">
        <v>197</v>
      </c>
      <c r="CF73" s="485" t="s">
        <v>197</v>
      </c>
      <c r="CG73" s="486">
        <v>4</v>
      </c>
      <c r="CH73" s="484">
        <v>17</v>
      </c>
      <c r="CI73" s="485">
        <v>21</v>
      </c>
      <c r="CJ73" s="486">
        <v>17</v>
      </c>
      <c r="CK73" s="484">
        <v>17.2</v>
      </c>
      <c r="CL73" s="485">
        <v>17.2</v>
      </c>
      <c r="CM73" s="486">
        <v>4</v>
      </c>
      <c r="CN73" s="484">
        <v>17</v>
      </c>
      <c r="CO73" s="485">
        <v>21</v>
      </c>
      <c r="CP73" s="486">
        <v>60</v>
      </c>
      <c r="CQ73" s="484">
        <v>40</v>
      </c>
      <c r="CR73" s="485">
        <v>50</v>
      </c>
      <c r="CS73" s="486">
        <v>1453</v>
      </c>
      <c r="CT73" s="484">
        <v>1476</v>
      </c>
      <c r="CU73" s="485">
        <v>2929</v>
      </c>
      <c r="CV73" s="486">
        <v>62</v>
      </c>
      <c r="CW73" s="484">
        <v>43</v>
      </c>
      <c r="CX73" s="485">
        <v>52</v>
      </c>
      <c r="CY73" s="486">
        <v>1453</v>
      </c>
      <c r="CZ73" s="484">
        <v>1476</v>
      </c>
      <c r="DA73" s="485">
        <v>2929</v>
      </c>
      <c r="DB73" s="486">
        <v>33.200000000000003</v>
      </c>
      <c r="DC73" s="484">
        <v>30.5</v>
      </c>
      <c r="DD73" s="485">
        <v>31.8</v>
      </c>
      <c r="DE73" s="486">
        <v>1453</v>
      </c>
      <c r="DF73" s="484">
        <v>1476</v>
      </c>
      <c r="DG73" s="485">
        <v>2929</v>
      </c>
    </row>
    <row r="74" spans="1:111" x14ac:dyDescent="0.35">
      <c r="A74" t="s">
        <v>34</v>
      </c>
      <c r="B74" t="s">
        <v>280</v>
      </c>
      <c r="C74" t="s">
        <v>260</v>
      </c>
      <c r="D74" s="486">
        <v>77</v>
      </c>
      <c r="E74" s="484">
        <v>65</v>
      </c>
      <c r="F74" s="485">
        <v>71</v>
      </c>
      <c r="G74" s="486">
        <v>1351</v>
      </c>
      <c r="H74" s="484">
        <v>1322</v>
      </c>
      <c r="I74" s="485">
        <v>2673</v>
      </c>
      <c r="J74" s="486">
        <v>79</v>
      </c>
      <c r="K74" s="484">
        <v>67</v>
      </c>
      <c r="L74" s="485">
        <v>73</v>
      </c>
      <c r="M74" s="486">
        <v>1351</v>
      </c>
      <c r="N74" s="484">
        <v>1322</v>
      </c>
      <c r="O74" s="485">
        <v>2673</v>
      </c>
      <c r="P74" s="486">
        <v>38.9</v>
      </c>
      <c r="Q74" s="484">
        <v>36.6</v>
      </c>
      <c r="R74" s="485">
        <v>37.700000000000003</v>
      </c>
      <c r="S74" s="486">
        <v>1351</v>
      </c>
      <c r="T74" s="484">
        <v>1322</v>
      </c>
      <c r="U74" s="485">
        <v>2673</v>
      </c>
      <c r="V74" s="486" t="s">
        <v>197</v>
      </c>
      <c r="W74" s="484" t="s">
        <v>197</v>
      </c>
      <c r="X74" s="485">
        <v>9</v>
      </c>
      <c r="Y74" s="486">
        <v>29</v>
      </c>
      <c r="Z74" s="484">
        <v>53</v>
      </c>
      <c r="AA74" s="485">
        <v>82</v>
      </c>
      <c r="AB74" s="486">
        <v>10</v>
      </c>
      <c r="AC74" s="484">
        <v>9</v>
      </c>
      <c r="AD74" s="485">
        <v>10</v>
      </c>
      <c r="AE74" s="486">
        <v>29</v>
      </c>
      <c r="AF74" s="484">
        <v>53</v>
      </c>
      <c r="AG74" s="485">
        <v>82</v>
      </c>
      <c r="AH74" s="486">
        <v>27.9</v>
      </c>
      <c r="AI74" s="484">
        <v>27.3</v>
      </c>
      <c r="AJ74" s="485">
        <v>27.5</v>
      </c>
      <c r="AK74" s="486">
        <v>29</v>
      </c>
      <c r="AL74" s="484">
        <v>53</v>
      </c>
      <c r="AM74" s="485">
        <v>82</v>
      </c>
      <c r="AN74" s="486" t="s">
        <v>197</v>
      </c>
      <c r="AO74" s="484" t="s">
        <v>197</v>
      </c>
      <c r="AP74" s="485">
        <v>21</v>
      </c>
      <c r="AQ74" s="486">
        <v>20</v>
      </c>
      <c r="AR74" s="484">
        <v>57</v>
      </c>
      <c r="AS74" s="485">
        <v>77</v>
      </c>
      <c r="AT74" s="486">
        <v>35</v>
      </c>
      <c r="AU74" s="484">
        <v>18</v>
      </c>
      <c r="AV74" s="485">
        <v>22</v>
      </c>
      <c r="AW74" s="486">
        <v>20</v>
      </c>
      <c r="AX74" s="484">
        <v>57</v>
      </c>
      <c r="AY74" s="485">
        <v>77</v>
      </c>
      <c r="AZ74" s="486">
        <v>27.2</v>
      </c>
      <c r="BA74" s="484">
        <v>27.1</v>
      </c>
      <c r="BB74" s="485">
        <v>27.1</v>
      </c>
      <c r="BC74" s="486">
        <v>20</v>
      </c>
      <c r="BD74" s="484">
        <v>57</v>
      </c>
      <c r="BE74" s="485">
        <v>77</v>
      </c>
      <c r="BF74" s="486">
        <v>18</v>
      </c>
      <c r="BG74" s="484">
        <v>13</v>
      </c>
      <c r="BH74" s="485">
        <v>14</v>
      </c>
      <c r="BI74" s="486">
        <v>49</v>
      </c>
      <c r="BJ74" s="484">
        <v>110</v>
      </c>
      <c r="BK74" s="485">
        <v>159</v>
      </c>
      <c r="BL74" s="486">
        <v>20</v>
      </c>
      <c r="BM74" s="484">
        <v>14</v>
      </c>
      <c r="BN74" s="485">
        <v>16</v>
      </c>
      <c r="BO74" s="486">
        <v>49</v>
      </c>
      <c r="BP74" s="484">
        <v>110</v>
      </c>
      <c r="BQ74" s="485">
        <v>159</v>
      </c>
      <c r="BR74" s="486">
        <v>27.6</v>
      </c>
      <c r="BS74" s="484">
        <v>27.2</v>
      </c>
      <c r="BT74" s="485">
        <v>27.3</v>
      </c>
      <c r="BU74" s="486">
        <v>49</v>
      </c>
      <c r="BV74" s="484">
        <v>110</v>
      </c>
      <c r="BW74" s="485">
        <v>159</v>
      </c>
      <c r="BX74" s="486" t="s">
        <v>197</v>
      </c>
      <c r="BY74" s="484" t="s">
        <v>197</v>
      </c>
      <c r="BZ74" s="485" t="s">
        <v>197</v>
      </c>
      <c r="CA74" s="486">
        <v>13</v>
      </c>
      <c r="CB74" s="484">
        <v>29</v>
      </c>
      <c r="CC74" s="485">
        <v>42</v>
      </c>
      <c r="CD74" s="486" t="s">
        <v>197</v>
      </c>
      <c r="CE74" s="484" t="s">
        <v>197</v>
      </c>
      <c r="CF74" s="485">
        <v>7</v>
      </c>
      <c r="CG74" s="486">
        <v>13</v>
      </c>
      <c r="CH74" s="484">
        <v>29</v>
      </c>
      <c r="CI74" s="485">
        <v>42</v>
      </c>
      <c r="CJ74" s="486">
        <v>20.7</v>
      </c>
      <c r="CK74" s="484">
        <v>20.2</v>
      </c>
      <c r="CL74" s="485">
        <v>20.3</v>
      </c>
      <c r="CM74" s="486">
        <v>13</v>
      </c>
      <c r="CN74" s="484">
        <v>29</v>
      </c>
      <c r="CO74" s="485">
        <v>42</v>
      </c>
      <c r="CP74" s="486">
        <v>74</v>
      </c>
      <c r="CQ74" s="484">
        <v>59</v>
      </c>
      <c r="CR74" s="485">
        <v>67</v>
      </c>
      <c r="CS74" s="486">
        <v>1439</v>
      </c>
      <c r="CT74" s="484">
        <v>1499</v>
      </c>
      <c r="CU74" s="485">
        <v>2938</v>
      </c>
      <c r="CV74" s="486">
        <v>76</v>
      </c>
      <c r="CW74" s="484">
        <v>62</v>
      </c>
      <c r="CX74" s="485">
        <v>69</v>
      </c>
      <c r="CY74" s="486">
        <v>1439</v>
      </c>
      <c r="CZ74" s="484">
        <v>1499</v>
      </c>
      <c r="DA74" s="485">
        <v>2938</v>
      </c>
      <c r="DB74" s="486">
        <v>38.299999999999997</v>
      </c>
      <c r="DC74" s="484">
        <v>35.5</v>
      </c>
      <c r="DD74" s="485">
        <v>36.9</v>
      </c>
      <c r="DE74" s="486">
        <v>1439</v>
      </c>
      <c r="DF74" s="484">
        <v>1499</v>
      </c>
      <c r="DG74" s="485">
        <v>2938</v>
      </c>
    </row>
    <row r="75" spans="1:111" x14ac:dyDescent="0.35">
      <c r="A75" t="s">
        <v>36</v>
      </c>
      <c r="B75" t="s">
        <v>282</v>
      </c>
      <c r="C75" t="s">
        <v>260</v>
      </c>
      <c r="D75" s="486">
        <v>64</v>
      </c>
      <c r="E75" s="484">
        <v>48</v>
      </c>
      <c r="F75" s="485">
        <v>56</v>
      </c>
      <c r="G75" s="486">
        <v>1736</v>
      </c>
      <c r="H75" s="484">
        <v>1667</v>
      </c>
      <c r="I75" s="485">
        <v>3403</v>
      </c>
      <c r="J75" s="486">
        <v>68</v>
      </c>
      <c r="K75" s="484">
        <v>53</v>
      </c>
      <c r="L75" s="485">
        <v>61</v>
      </c>
      <c r="M75" s="486">
        <v>1736</v>
      </c>
      <c r="N75" s="484">
        <v>1667</v>
      </c>
      <c r="O75" s="485">
        <v>3403</v>
      </c>
      <c r="P75" s="486">
        <v>34.200000000000003</v>
      </c>
      <c r="Q75" s="484">
        <v>31.9</v>
      </c>
      <c r="R75" s="485">
        <v>33.1</v>
      </c>
      <c r="S75" s="486">
        <v>1736</v>
      </c>
      <c r="T75" s="484">
        <v>1667</v>
      </c>
      <c r="U75" s="485">
        <v>3403</v>
      </c>
      <c r="V75" s="486">
        <v>7</v>
      </c>
      <c r="W75" s="484">
        <v>10</v>
      </c>
      <c r="X75" s="485">
        <v>9</v>
      </c>
      <c r="Y75" s="486">
        <v>57</v>
      </c>
      <c r="Z75" s="484">
        <v>122</v>
      </c>
      <c r="AA75" s="485">
        <v>179</v>
      </c>
      <c r="AB75" s="486">
        <v>7</v>
      </c>
      <c r="AC75" s="484">
        <v>10</v>
      </c>
      <c r="AD75" s="485">
        <v>9</v>
      </c>
      <c r="AE75" s="486">
        <v>57</v>
      </c>
      <c r="AF75" s="484">
        <v>122</v>
      </c>
      <c r="AG75" s="485">
        <v>179</v>
      </c>
      <c r="AH75" s="486">
        <v>22.7</v>
      </c>
      <c r="AI75" s="484">
        <v>23.2</v>
      </c>
      <c r="AJ75" s="485">
        <v>23.1</v>
      </c>
      <c r="AK75" s="486">
        <v>57</v>
      </c>
      <c r="AL75" s="484">
        <v>122</v>
      </c>
      <c r="AM75" s="485">
        <v>179</v>
      </c>
      <c r="AN75" s="486">
        <v>11</v>
      </c>
      <c r="AO75" s="484">
        <v>9</v>
      </c>
      <c r="AP75" s="485">
        <v>10</v>
      </c>
      <c r="AQ75" s="486">
        <v>38</v>
      </c>
      <c r="AR75" s="484">
        <v>128</v>
      </c>
      <c r="AS75" s="485">
        <v>166</v>
      </c>
      <c r="AT75" s="486">
        <v>11</v>
      </c>
      <c r="AU75" s="484">
        <v>11</v>
      </c>
      <c r="AV75" s="485">
        <v>11</v>
      </c>
      <c r="AW75" s="486">
        <v>38</v>
      </c>
      <c r="AX75" s="484">
        <v>128</v>
      </c>
      <c r="AY75" s="485">
        <v>166</v>
      </c>
      <c r="AZ75" s="486">
        <v>24.1</v>
      </c>
      <c r="BA75" s="484">
        <v>22.2</v>
      </c>
      <c r="BB75" s="485">
        <v>22.6</v>
      </c>
      <c r="BC75" s="486">
        <v>38</v>
      </c>
      <c r="BD75" s="484">
        <v>128</v>
      </c>
      <c r="BE75" s="485">
        <v>166</v>
      </c>
      <c r="BF75" s="486">
        <v>8</v>
      </c>
      <c r="BG75" s="484">
        <v>10</v>
      </c>
      <c r="BH75" s="485">
        <v>9</v>
      </c>
      <c r="BI75" s="486">
        <v>95</v>
      </c>
      <c r="BJ75" s="484">
        <v>250</v>
      </c>
      <c r="BK75" s="485">
        <v>345</v>
      </c>
      <c r="BL75" s="486">
        <v>8</v>
      </c>
      <c r="BM75" s="484">
        <v>10</v>
      </c>
      <c r="BN75" s="485">
        <v>10</v>
      </c>
      <c r="BO75" s="486">
        <v>95</v>
      </c>
      <c r="BP75" s="484">
        <v>250</v>
      </c>
      <c r="BQ75" s="485">
        <v>345</v>
      </c>
      <c r="BR75" s="486">
        <v>23.3</v>
      </c>
      <c r="BS75" s="484">
        <v>22.7</v>
      </c>
      <c r="BT75" s="485">
        <v>22.9</v>
      </c>
      <c r="BU75" s="486">
        <v>95</v>
      </c>
      <c r="BV75" s="484">
        <v>250</v>
      </c>
      <c r="BW75" s="485">
        <v>345</v>
      </c>
      <c r="BX75" s="486" t="s">
        <v>197</v>
      </c>
      <c r="BY75" s="484" t="s">
        <v>197</v>
      </c>
      <c r="BZ75" s="485" t="s">
        <v>197</v>
      </c>
      <c r="CA75" s="486">
        <v>4</v>
      </c>
      <c r="CB75" s="484">
        <v>12</v>
      </c>
      <c r="CC75" s="485">
        <v>16</v>
      </c>
      <c r="CD75" s="486" t="s">
        <v>197</v>
      </c>
      <c r="CE75" s="484" t="s">
        <v>197</v>
      </c>
      <c r="CF75" s="485" t="s">
        <v>197</v>
      </c>
      <c r="CG75" s="486">
        <v>4</v>
      </c>
      <c r="CH75" s="484">
        <v>12</v>
      </c>
      <c r="CI75" s="485">
        <v>16</v>
      </c>
      <c r="CJ75" s="486">
        <v>19.3</v>
      </c>
      <c r="CK75" s="484">
        <v>17.899999999999999</v>
      </c>
      <c r="CL75" s="485">
        <v>18.3</v>
      </c>
      <c r="CM75" s="486">
        <v>4</v>
      </c>
      <c r="CN75" s="484">
        <v>12</v>
      </c>
      <c r="CO75" s="485">
        <v>16</v>
      </c>
      <c r="CP75" s="486">
        <v>60</v>
      </c>
      <c r="CQ75" s="484">
        <v>43</v>
      </c>
      <c r="CR75" s="485">
        <v>51</v>
      </c>
      <c r="CS75" s="486">
        <v>1850</v>
      </c>
      <c r="CT75" s="484">
        <v>1940</v>
      </c>
      <c r="CU75" s="485">
        <v>3790</v>
      </c>
      <c r="CV75" s="486">
        <v>64</v>
      </c>
      <c r="CW75" s="484">
        <v>47</v>
      </c>
      <c r="CX75" s="485">
        <v>55</v>
      </c>
      <c r="CY75" s="486">
        <v>1850</v>
      </c>
      <c r="CZ75" s="484">
        <v>1940</v>
      </c>
      <c r="DA75" s="485">
        <v>3790</v>
      </c>
      <c r="DB75" s="486">
        <v>33.6</v>
      </c>
      <c r="DC75" s="484">
        <v>30.6</v>
      </c>
      <c r="DD75" s="485">
        <v>32</v>
      </c>
      <c r="DE75" s="486">
        <v>1850</v>
      </c>
      <c r="DF75" s="484">
        <v>1940</v>
      </c>
      <c r="DG75" s="485">
        <v>3790</v>
      </c>
    </row>
    <row r="76" spans="1:111" x14ac:dyDescent="0.35">
      <c r="A76" t="s">
        <v>23</v>
      </c>
      <c r="B76" t="s">
        <v>269</v>
      </c>
      <c r="C76" t="s">
        <v>260</v>
      </c>
      <c r="D76" s="486">
        <v>72</v>
      </c>
      <c r="E76" s="484">
        <v>56</v>
      </c>
      <c r="F76" s="485">
        <v>64</v>
      </c>
      <c r="G76" s="486">
        <v>800</v>
      </c>
      <c r="H76" s="484">
        <v>751</v>
      </c>
      <c r="I76" s="485">
        <v>1551</v>
      </c>
      <c r="J76" s="486">
        <v>74</v>
      </c>
      <c r="K76" s="484">
        <v>59</v>
      </c>
      <c r="L76" s="485">
        <v>66</v>
      </c>
      <c r="M76" s="486">
        <v>800</v>
      </c>
      <c r="N76" s="484">
        <v>751</v>
      </c>
      <c r="O76" s="485">
        <v>1551</v>
      </c>
      <c r="P76" s="486">
        <v>35.4</v>
      </c>
      <c r="Q76" s="484">
        <v>33.6</v>
      </c>
      <c r="R76" s="485">
        <v>34.6</v>
      </c>
      <c r="S76" s="486">
        <v>800</v>
      </c>
      <c r="T76" s="484">
        <v>751</v>
      </c>
      <c r="U76" s="485">
        <v>1551</v>
      </c>
      <c r="V76" s="486">
        <v>39</v>
      </c>
      <c r="W76" s="484">
        <v>21</v>
      </c>
      <c r="X76" s="485">
        <v>26</v>
      </c>
      <c r="Y76" s="486">
        <v>36</v>
      </c>
      <c r="Z76" s="484">
        <v>90</v>
      </c>
      <c r="AA76" s="485">
        <v>126</v>
      </c>
      <c r="AB76" s="486">
        <v>39</v>
      </c>
      <c r="AC76" s="484">
        <v>21</v>
      </c>
      <c r="AD76" s="485">
        <v>26</v>
      </c>
      <c r="AE76" s="486">
        <v>36</v>
      </c>
      <c r="AF76" s="484">
        <v>90</v>
      </c>
      <c r="AG76" s="485">
        <v>126</v>
      </c>
      <c r="AH76" s="486">
        <v>29.5</v>
      </c>
      <c r="AI76" s="484">
        <v>28</v>
      </c>
      <c r="AJ76" s="485">
        <v>28.4</v>
      </c>
      <c r="AK76" s="486">
        <v>36</v>
      </c>
      <c r="AL76" s="484">
        <v>90</v>
      </c>
      <c r="AM76" s="485">
        <v>126</v>
      </c>
      <c r="AN76" s="486">
        <v>29</v>
      </c>
      <c r="AO76" s="484">
        <v>14</v>
      </c>
      <c r="AP76" s="485">
        <v>18</v>
      </c>
      <c r="AQ76" s="486">
        <v>28</v>
      </c>
      <c r="AR76" s="484">
        <v>70</v>
      </c>
      <c r="AS76" s="485">
        <v>98</v>
      </c>
      <c r="AT76" s="486">
        <v>32</v>
      </c>
      <c r="AU76" s="484">
        <v>17</v>
      </c>
      <c r="AV76" s="485">
        <v>21</v>
      </c>
      <c r="AW76" s="486">
        <v>28</v>
      </c>
      <c r="AX76" s="484">
        <v>70</v>
      </c>
      <c r="AY76" s="485">
        <v>98</v>
      </c>
      <c r="AZ76" s="486">
        <v>27.2</v>
      </c>
      <c r="BA76" s="484">
        <v>26.3</v>
      </c>
      <c r="BB76" s="485">
        <v>26.6</v>
      </c>
      <c r="BC76" s="486">
        <v>28</v>
      </c>
      <c r="BD76" s="484">
        <v>70</v>
      </c>
      <c r="BE76" s="485">
        <v>98</v>
      </c>
      <c r="BF76" s="486">
        <v>34</v>
      </c>
      <c r="BG76" s="484">
        <v>18</v>
      </c>
      <c r="BH76" s="485">
        <v>23</v>
      </c>
      <c r="BI76" s="486">
        <v>64</v>
      </c>
      <c r="BJ76" s="484">
        <v>160</v>
      </c>
      <c r="BK76" s="485">
        <v>224</v>
      </c>
      <c r="BL76" s="486">
        <v>36</v>
      </c>
      <c r="BM76" s="484">
        <v>19</v>
      </c>
      <c r="BN76" s="485">
        <v>24</v>
      </c>
      <c r="BO76" s="486">
        <v>64</v>
      </c>
      <c r="BP76" s="484">
        <v>160</v>
      </c>
      <c r="BQ76" s="485">
        <v>224</v>
      </c>
      <c r="BR76" s="486">
        <v>28.5</v>
      </c>
      <c r="BS76" s="484">
        <v>27.2</v>
      </c>
      <c r="BT76" s="485">
        <v>27.6</v>
      </c>
      <c r="BU76" s="486">
        <v>64</v>
      </c>
      <c r="BV76" s="484">
        <v>160</v>
      </c>
      <c r="BW76" s="485">
        <v>224</v>
      </c>
      <c r="BX76" s="486" t="s">
        <v>197</v>
      </c>
      <c r="BY76" s="484" t="s">
        <v>197</v>
      </c>
      <c r="BZ76" s="485" t="s">
        <v>197</v>
      </c>
      <c r="CA76" s="486">
        <v>6</v>
      </c>
      <c r="CB76" s="484">
        <v>25</v>
      </c>
      <c r="CC76" s="485">
        <v>31</v>
      </c>
      <c r="CD76" s="486" t="s">
        <v>197</v>
      </c>
      <c r="CE76" s="484" t="s">
        <v>197</v>
      </c>
      <c r="CF76" s="485" t="s">
        <v>197</v>
      </c>
      <c r="CG76" s="486">
        <v>6</v>
      </c>
      <c r="CH76" s="484">
        <v>25</v>
      </c>
      <c r="CI76" s="485">
        <v>31</v>
      </c>
      <c r="CJ76" s="486">
        <v>17</v>
      </c>
      <c r="CK76" s="484">
        <v>20.2</v>
      </c>
      <c r="CL76" s="485">
        <v>19.600000000000001</v>
      </c>
      <c r="CM76" s="486">
        <v>6</v>
      </c>
      <c r="CN76" s="484">
        <v>25</v>
      </c>
      <c r="CO76" s="485">
        <v>31</v>
      </c>
      <c r="CP76" s="486">
        <v>69</v>
      </c>
      <c r="CQ76" s="484">
        <v>48</v>
      </c>
      <c r="CR76" s="485">
        <v>58</v>
      </c>
      <c r="CS76" s="486">
        <v>872</v>
      </c>
      <c r="CT76" s="484">
        <v>939</v>
      </c>
      <c r="CU76" s="485">
        <v>1811</v>
      </c>
      <c r="CV76" s="486">
        <v>70</v>
      </c>
      <c r="CW76" s="484">
        <v>51</v>
      </c>
      <c r="CX76" s="485">
        <v>60</v>
      </c>
      <c r="CY76" s="486">
        <v>872</v>
      </c>
      <c r="CZ76" s="484">
        <v>939</v>
      </c>
      <c r="DA76" s="485">
        <v>1811</v>
      </c>
      <c r="DB76" s="486">
        <v>34.799999999999997</v>
      </c>
      <c r="DC76" s="484">
        <v>32.1</v>
      </c>
      <c r="DD76" s="485">
        <v>33.4</v>
      </c>
      <c r="DE76" s="486">
        <v>872</v>
      </c>
      <c r="DF76" s="484">
        <v>939</v>
      </c>
      <c r="DG76" s="485">
        <v>1811</v>
      </c>
    </row>
    <row r="77" spans="1:111" x14ac:dyDescent="0.35">
      <c r="A77" t="s">
        <v>25</v>
      </c>
      <c r="B77" t="s">
        <v>271</v>
      </c>
      <c r="C77" t="s">
        <v>260</v>
      </c>
      <c r="D77" s="486">
        <v>66</v>
      </c>
      <c r="E77" s="484">
        <v>50</v>
      </c>
      <c r="F77" s="485">
        <v>58</v>
      </c>
      <c r="G77" s="486">
        <v>2282</v>
      </c>
      <c r="H77" s="484">
        <v>2079</v>
      </c>
      <c r="I77" s="485">
        <v>4361</v>
      </c>
      <c r="J77" s="486">
        <v>67</v>
      </c>
      <c r="K77" s="484">
        <v>52</v>
      </c>
      <c r="L77" s="485">
        <v>60</v>
      </c>
      <c r="M77" s="486">
        <v>2282</v>
      </c>
      <c r="N77" s="484">
        <v>2079</v>
      </c>
      <c r="O77" s="485">
        <v>4361</v>
      </c>
      <c r="P77" s="486">
        <v>35</v>
      </c>
      <c r="Q77" s="484">
        <v>33.1</v>
      </c>
      <c r="R77" s="485">
        <v>34.1</v>
      </c>
      <c r="S77" s="486">
        <v>2282</v>
      </c>
      <c r="T77" s="484">
        <v>2079</v>
      </c>
      <c r="U77" s="485">
        <v>4361</v>
      </c>
      <c r="V77" s="486">
        <v>23</v>
      </c>
      <c r="W77" s="484">
        <v>16</v>
      </c>
      <c r="X77" s="485">
        <v>19</v>
      </c>
      <c r="Y77" s="486">
        <v>64</v>
      </c>
      <c r="Z77" s="484">
        <v>152</v>
      </c>
      <c r="AA77" s="485">
        <v>216</v>
      </c>
      <c r="AB77" s="486">
        <v>25</v>
      </c>
      <c r="AC77" s="484">
        <v>17</v>
      </c>
      <c r="AD77" s="485">
        <v>19</v>
      </c>
      <c r="AE77" s="486">
        <v>64</v>
      </c>
      <c r="AF77" s="484">
        <v>152</v>
      </c>
      <c r="AG77" s="485">
        <v>216</v>
      </c>
      <c r="AH77" s="486">
        <v>28.1</v>
      </c>
      <c r="AI77" s="484">
        <v>27.3</v>
      </c>
      <c r="AJ77" s="485">
        <v>27.6</v>
      </c>
      <c r="AK77" s="486">
        <v>64</v>
      </c>
      <c r="AL77" s="484">
        <v>152</v>
      </c>
      <c r="AM77" s="485">
        <v>216</v>
      </c>
      <c r="AN77" s="486">
        <v>17</v>
      </c>
      <c r="AO77" s="484">
        <v>17</v>
      </c>
      <c r="AP77" s="485">
        <v>17</v>
      </c>
      <c r="AQ77" s="486">
        <v>102</v>
      </c>
      <c r="AR77" s="484">
        <v>326</v>
      </c>
      <c r="AS77" s="485">
        <v>428</v>
      </c>
      <c r="AT77" s="486">
        <v>17</v>
      </c>
      <c r="AU77" s="484">
        <v>18</v>
      </c>
      <c r="AV77" s="485">
        <v>18</v>
      </c>
      <c r="AW77" s="486">
        <v>102</v>
      </c>
      <c r="AX77" s="484">
        <v>326</v>
      </c>
      <c r="AY77" s="485">
        <v>428</v>
      </c>
      <c r="AZ77" s="486">
        <v>26.3</v>
      </c>
      <c r="BA77" s="484">
        <v>25.8</v>
      </c>
      <c r="BB77" s="485">
        <v>25.9</v>
      </c>
      <c r="BC77" s="486">
        <v>102</v>
      </c>
      <c r="BD77" s="484">
        <v>326</v>
      </c>
      <c r="BE77" s="485">
        <v>428</v>
      </c>
      <c r="BF77" s="486">
        <v>19</v>
      </c>
      <c r="BG77" s="484">
        <v>17</v>
      </c>
      <c r="BH77" s="485">
        <v>18</v>
      </c>
      <c r="BI77" s="486">
        <v>166</v>
      </c>
      <c r="BJ77" s="484">
        <v>478</v>
      </c>
      <c r="BK77" s="485">
        <v>644</v>
      </c>
      <c r="BL77" s="486">
        <v>20</v>
      </c>
      <c r="BM77" s="484">
        <v>18</v>
      </c>
      <c r="BN77" s="485">
        <v>18</v>
      </c>
      <c r="BO77" s="486">
        <v>166</v>
      </c>
      <c r="BP77" s="484">
        <v>478</v>
      </c>
      <c r="BQ77" s="485">
        <v>644</v>
      </c>
      <c r="BR77" s="486">
        <v>27</v>
      </c>
      <c r="BS77" s="484">
        <v>26.2</v>
      </c>
      <c r="BT77" s="485">
        <v>26.4</v>
      </c>
      <c r="BU77" s="486">
        <v>166</v>
      </c>
      <c r="BV77" s="484">
        <v>478</v>
      </c>
      <c r="BW77" s="485">
        <v>644</v>
      </c>
      <c r="BX77" s="486" t="s">
        <v>197</v>
      </c>
      <c r="BY77" s="484" t="s">
        <v>197</v>
      </c>
      <c r="BZ77" s="485" t="s">
        <v>197</v>
      </c>
      <c r="CA77" s="486">
        <v>7</v>
      </c>
      <c r="CB77" s="484">
        <v>5</v>
      </c>
      <c r="CC77" s="485">
        <v>12</v>
      </c>
      <c r="CD77" s="486" t="s">
        <v>197</v>
      </c>
      <c r="CE77" s="484" t="s">
        <v>197</v>
      </c>
      <c r="CF77" s="485" t="s">
        <v>197</v>
      </c>
      <c r="CG77" s="486">
        <v>7</v>
      </c>
      <c r="CH77" s="484">
        <v>5</v>
      </c>
      <c r="CI77" s="485">
        <v>12</v>
      </c>
      <c r="CJ77" s="486">
        <v>17.7</v>
      </c>
      <c r="CK77" s="484">
        <v>17</v>
      </c>
      <c r="CL77" s="485">
        <v>17.399999999999999</v>
      </c>
      <c r="CM77" s="486">
        <v>7</v>
      </c>
      <c r="CN77" s="484">
        <v>5</v>
      </c>
      <c r="CO77" s="485">
        <v>12</v>
      </c>
      <c r="CP77" s="486">
        <v>62</v>
      </c>
      <c r="CQ77" s="484">
        <v>43</v>
      </c>
      <c r="CR77" s="485">
        <v>53</v>
      </c>
      <c r="CS77" s="486">
        <v>2490</v>
      </c>
      <c r="CT77" s="484">
        <v>2612</v>
      </c>
      <c r="CU77" s="485">
        <v>5102</v>
      </c>
      <c r="CV77" s="486">
        <v>63</v>
      </c>
      <c r="CW77" s="484">
        <v>45</v>
      </c>
      <c r="CX77" s="485">
        <v>54</v>
      </c>
      <c r="CY77" s="486">
        <v>2490</v>
      </c>
      <c r="CZ77" s="484">
        <v>2612</v>
      </c>
      <c r="DA77" s="485">
        <v>5102</v>
      </c>
      <c r="DB77" s="486">
        <v>34.299999999999997</v>
      </c>
      <c r="DC77" s="484">
        <v>31.7</v>
      </c>
      <c r="DD77" s="485">
        <v>33</v>
      </c>
      <c r="DE77" s="486">
        <v>2490</v>
      </c>
      <c r="DF77" s="484">
        <v>2612</v>
      </c>
      <c r="DG77" s="485">
        <v>5102</v>
      </c>
    </row>
    <row r="78" spans="1:111" x14ac:dyDescent="0.35">
      <c r="A78" t="s">
        <v>31</v>
      </c>
      <c r="B78" t="s">
        <v>277</v>
      </c>
      <c r="C78" t="s">
        <v>260</v>
      </c>
      <c r="D78" s="486">
        <v>72</v>
      </c>
      <c r="E78" s="484">
        <v>55</v>
      </c>
      <c r="F78" s="485">
        <v>64</v>
      </c>
      <c r="G78" s="486">
        <v>981</v>
      </c>
      <c r="H78" s="484">
        <v>838</v>
      </c>
      <c r="I78" s="485">
        <v>1819</v>
      </c>
      <c r="J78" s="486">
        <v>74</v>
      </c>
      <c r="K78" s="484">
        <v>60</v>
      </c>
      <c r="L78" s="485">
        <v>68</v>
      </c>
      <c r="M78" s="486">
        <v>981</v>
      </c>
      <c r="N78" s="484">
        <v>838</v>
      </c>
      <c r="O78" s="485">
        <v>1819</v>
      </c>
      <c r="P78" s="486">
        <v>35.6</v>
      </c>
      <c r="Q78" s="484">
        <v>33.1</v>
      </c>
      <c r="R78" s="485">
        <v>34.5</v>
      </c>
      <c r="S78" s="486">
        <v>981</v>
      </c>
      <c r="T78" s="484">
        <v>838</v>
      </c>
      <c r="U78" s="485">
        <v>1819</v>
      </c>
      <c r="V78" s="486">
        <v>38</v>
      </c>
      <c r="W78" s="484">
        <v>14</v>
      </c>
      <c r="X78" s="485">
        <v>24</v>
      </c>
      <c r="Y78" s="486">
        <v>53</v>
      </c>
      <c r="Z78" s="484">
        <v>77</v>
      </c>
      <c r="AA78" s="485">
        <v>130</v>
      </c>
      <c r="AB78" s="486">
        <v>38</v>
      </c>
      <c r="AC78" s="484">
        <v>19</v>
      </c>
      <c r="AD78" s="485">
        <v>27</v>
      </c>
      <c r="AE78" s="486">
        <v>53</v>
      </c>
      <c r="AF78" s="484">
        <v>77</v>
      </c>
      <c r="AG78" s="485">
        <v>130</v>
      </c>
      <c r="AH78" s="486">
        <v>28.5</v>
      </c>
      <c r="AI78" s="484">
        <v>25.4</v>
      </c>
      <c r="AJ78" s="485">
        <v>26.7</v>
      </c>
      <c r="AK78" s="486">
        <v>53</v>
      </c>
      <c r="AL78" s="484">
        <v>77</v>
      </c>
      <c r="AM78" s="485">
        <v>130</v>
      </c>
      <c r="AN78" s="486">
        <v>9</v>
      </c>
      <c r="AO78" s="484">
        <v>10</v>
      </c>
      <c r="AP78" s="485">
        <v>9</v>
      </c>
      <c r="AQ78" s="486">
        <v>34</v>
      </c>
      <c r="AR78" s="484">
        <v>73</v>
      </c>
      <c r="AS78" s="485">
        <v>107</v>
      </c>
      <c r="AT78" s="486">
        <v>12</v>
      </c>
      <c r="AU78" s="484">
        <v>12</v>
      </c>
      <c r="AV78" s="485">
        <v>12</v>
      </c>
      <c r="AW78" s="486">
        <v>34</v>
      </c>
      <c r="AX78" s="484">
        <v>73</v>
      </c>
      <c r="AY78" s="485">
        <v>107</v>
      </c>
      <c r="AZ78" s="486">
        <v>22.6</v>
      </c>
      <c r="BA78" s="484">
        <v>22.3</v>
      </c>
      <c r="BB78" s="485">
        <v>22.4</v>
      </c>
      <c r="BC78" s="486">
        <v>34</v>
      </c>
      <c r="BD78" s="484">
        <v>73</v>
      </c>
      <c r="BE78" s="485">
        <v>107</v>
      </c>
      <c r="BF78" s="486">
        <v>26</v>
      </c>
      <c r="BG78" s="484">
        <v>12</v>
      </c>
      <c r="BH78" s="485">
        <v>17</v>
      </c>
      <c r="BI78" s="486">
        <v>87</v>
      </c>
      <c r="BJ78" s="484">
        <v>150</v>
      </c>
      <c r="BK78" s="485">
        <v>237</v>
      </c>
      <c r="BL78" s="486">
        <v>28</v>
      </c>
      <c r="BM78" s="484">
        <v>16</v>
      </c>
      <c r="BN78" s="485">
        <v>20</v>
      </c>
      <c r="BO78" s="486">
        <v>87</v>
      </c>
      <c r="BP78" s="484">
        <v>150</v>
      </c>
      <c r="BQ78" s="485">
        <v>237</v>
      </c>
      <c r="BR78" s="486">
        <v>26.2</v>
      </c>
      <c r="BS78" s="484">
        <v>23.9</v>
      </c>
      <c r="BT78" s="485">
        <v>24.7</v>
      </c>
      <c r="BU78" s="486">
        <v>87</v>
      </c>
      <c r="BV78" s="484">
        <v>150</v>
      </c>
      <c r="BW78" s="485">
        <v>237</v>
      </c>
      <c r="BX78" s="486" t="s">
        <v>197</v>
      </c>
      <c r="BY78" s="484" t="s">
        <v>197</v>
      </c>
      <c r="BZ78" s="485" t="s">
        <v>197</v>
      </c>
      <c r="CA78" s="486">
        <v>3</v>
      </c>
      <c r="CB78" s="484">
        <v>12</v>
      </c>
      <c r="CC78" s="485">
        <v>15</v>
      </c>
      <c r="CD78" s="486" t="s">
        <v>197</v>
      </c>
      <c r="CE78" s="484" t="s">
        <v>197</v>
      </c>
      <c r="CF78" s="485" t="s">
        <v>197</v>
      </c>
      <c r="CG78" s="486">
        <v>3</v>
      </c>
      <c r="CH78" s="484">
        <v>12</v>
      </c>
      <c r="CI78" s="485">
        <v>15</v>
      </c>
      <c r="CJ78" s="486">
        <v>17</v>
      </c>
      <c r="CK78" s="484">
        <v>17.100000000000001</v>
      </c>
      <c r="CL78" s="485">
        <v>17.100000000000001</v>
      </c>
      <c r="CM78" s="486">
        <v>3</v>
      </c>
      <c r="CN78" s="484">
        <v>12</v>
      </c>
      <c r="CO78" s="485">
        <v>15</v>
      </c>
      <c r="CP78" s="486">
        <v>68</v>
      </c>
      <c r="CQ78" s="484">
        <v>48</v>
      </c>
      <c r="CR78" s="485">
        <v>58</v>
      </c>
      <c r="CS78" s="486">
        <v>1079</v>
      </c>
      <c r="CT78" s="484">
        <v>1009</v>
      </c>
      <c r="CU78" s="485">
        <v>2088</v>
      </c>
      <c r="CV78" s="486">
        <v>70</v>
      </c>
      <c r="CW78" s="484">
        <v>53</v>
      </c>
      <c r="CX78" s="485">
        <v>62</v>
      </c>
      <c r="CY78" s="486">
        <v>1079</v>
      </c>
      <c r="CZ78" s="484">
        <v>1009</v>
      </c>
      <c r="DA78" s="485">
        <v>2088</v>
      </c>
      <c r="DB78" s="486">
        <v>34.799999999999997</v>
      </c>
      <c r="DC78" s="484">
        <v>31.6</v>
      </c>
      <c r="DD78" s="485">
        <v>33.200000000000003</v>
      </c>
      <c r="DE78" s="486">
        <v>1079</v>
      </c>
      <c r="DF78" s="484">
        <v>1009</v>
      </c>
      <c r="DG78" s="485">
        <v>2088</v>
      </c>
    </row>
    <row r="79" spans="1:111" x14ac:dyDescent="0.35">
      <c r="A79" t="s">
        <v>30</v>
      </c>
      <c r="B79" t="s">
        <v>276</v>
      </c>
      <c r="C79" t="s">
        <v>260</v>
      </c>
      <c r="D79" s="486">
        <v>70</v>
      </c>
      <c r="E79" s="484">
        <v>50</v>
      </c>
      <c r="F79" s="485">
        <v>60</v>
      </c>
      <c r="G79" s="486">
        <v>1329</v>
      </c>
      <c r="H79" s="484">
        <v>1316</v>
      </c>
      <c r="I79" s="485">
        <v>2645</v>
      </c>
      <c r="J79" s="486">
        <v>71</v>
      </c>
      <c r="K79" s="484">
        <v>53</v>
      </c>
      <c r="L79" s="485">
        <v>62</v>
      </c>
      <c r="M79" s="486">
        <v>1329</v>
      </c>
      <c r="N79" s="484">
        <v>1316</v>
      </c>
      <c r="O79" s="485">
        <v>2645</v>
      </c>
      <c r="P79" s="486">
        <v>35.700000000000003</v>
      </c>
      <c r="Q79" s="484">
        <v>33.6</v>
      </c>
      <c r="R79" s="485">
        <v>34.6</v>
      </c>
      <c r="S79" s="486">
        <v>1329</v>
      </c>
      <c r="T79" s="484">
        <v>1316</v>
      </c>
      <c r="U79" s="485">
        <v>2645</v>
      </c>
      <c r="V79" s="486">
        <v>13</v>
      </c>
      <c r="W79" s="484">
        <v>9</v>
      </c>
      <c r="X79" s="485">
        <v>10</v>
      </c>
      <c r="Y79" s="486">
        <v>40</v>
      </c>
      <c r="Z79" s="484">
        <v>69</v>
      </c>
      <c r="AA79" s="485">
        <v>109</v>
      </c>
      <c r="AB79" s="486">
        <v>13</v>
      </c>
      <c r="AC79" s="484">
        <v>10</v>
      </c>
      <c r="AD79" s="485">
        <v>11</v>
      </c>
      <c r="AE79" s="486">
        <v>40</v>
      </c>
      <c r="AF79" s="484">
        <v>69</v>
      </c>
      <c r="AG79" s="485">
        <v>109</v>
      </c>
      <c r="AH79" s="486">
        <v>28.9</v>
      </c>
      <c r="AI79" s="484">
        <v>27.6</v>
      </c>
      <c r="AJ79" s="485">
        <v>28.1</v>
      </c>
      <c r="AK79" s="486">
        <v>40</v>
      </c>
      <c r="AL79" s="484">
        <v>69</v>
      </c>
      <c r="AM79" s="485">
        <v>109</v>
      </c>
      <c r="AN79" s="486">
        <v>14</v>
      </c>
      <c r="AO79" s="484">
        <v>15</v>
      </c>
      <c r="AP79" s="485">
        <v>15</v>
      </c>
      <c r="AQ79" s="486">
        <v>42</v>
      </c>
      <c r="AR79" s="484">
        <v>109</v>
      </c>
      <c r="AS79" s="485">
        <v>151</v>
      </c>
      <c r="AT79" s="486">
        <v>17</v>
      </c>
      <c r="AU79" s="484">
        <v>16</v>
      </c>
      <c r="AV79" s="485">
        <v>16</v>
      </c>
      <c r="AW79" s="486">
        <v>42</v>
      </c>
      <c r="AX79" s="484">
        <v>109</v>
      </c>
      <c r="AY79" s="485">
        <v>151</v>
      </c>
      <c r="AZ79" s="486">
        <v>26.1</v>
      </c>
      <c r="BA79" s="484">
        <v>25.3</v>
      </c>
      <c r="BB79" s="485">
        <v>25.5</v>
      </c>
      <c r="BC79" s="486">
        <v>42</v>
      </c>
      <c r="BD79" s="484">
        <v>109</v>
      </c>
      <c r="BE79" s="485">
        <v>151</v>
      </c>
      <c r="BF79" s="486">
        <v>13</v>
      </c>
      <c r="BG79" s="484">
        <v>12</v>
      </c>
      <c r="BH79" s="485">
        <v>13</v>
      </c>
      <c r="BI79" s="486">
        <v>82</v>
      </c>
      <c r="BJ79" s="484">
        <v>178</v>
      </c>
      <c r="BK79" s="485">
        <v>260</v>
      </c>
      <c r="BL79" s="486">
        <v>15</v>
      </c>
      <c r="BM79" s="484">
        <v>13</v>
      </c>
      <c r="BN79" s="485">
        <v>14</v>
      </c>
      <c r="BO79" s="486">
        <v>82</v>
      </c>
      <c r="BP79" s="484">
        <v>178</v>
      </c>
      <c r="BQ79" s="485">
        <v>260</v>
      </c>
      <c r="BR79" s="486">
        <v>27.5</v>
      </c>
      <c r="BS79" s="484">
        <v>26.2</v>
      </c>
      <c r="BT79" s="485">
        <v>26.6</v>
      </c>
      <c r="BU79" s="486">
        <v>82</v>
      </c>
      <c r="BV79" s="484">
        <v>178</v>
      </c>
      <c r="BW79" s="485">
        <v>260</v>
      </c>
      <c r="BX79" s="486" t="s">
        <v>197</v>
      </c>
      <c r="BY79" s="484" t="s">
        <v>197</v>
      </c>
      <c r="BZ79" s="485" t="s">
        <v>197</v>
      </c>
      <c r="CA79" s="486">
        <v>5</v>
      </c>
      <c r="CB79" s="484">
        <v>14</v>
      </c>
      <c r="CC79" s="485">
        <v>19</v>
      </c>
      <c r="CD79" s="486" t="s">
        <v>197</v>
      </c>
      <c r="CE79" s="484" t="s">
        <v>197</v>
      </c>
      <c r="CF79" s="485" t="s">
        <v>197</v>
      </c>
      <c r="CG79" s="486">
        <v>5</v>
      </c>
      <c r="CH79" s="484">
        <v>14</v>
      </c>
      <c r="CI79" s="485">
        <v>19</v>
      </c>
      <c r="CJ79" s="486">
        <v>17</v>
      </c>
      <c r="CK79" s="484">
        <v>17.100000000000001</v>
      </c>
      <c r="CL79" s="485">
        <v>17.100000000000001</v>
      </c>
      <c r="CM79" s="486">
        <v>5</v>
      </c>
      <c r="CN79" s="484">
        <v>14</v>
      </c>
      <c r="CO79" s="485">
        <v>19</v>
      </c>
      <c r="CP79" s="486">
        <v>67</v>
      </c>
      <c r="CQ79" s="484">
        <v>45</v>
      </c>
      <c r="CR79" s="485">
        <v>56</v>
      </c>
      <c r="CS79" s="486">
        <v>1429</v>
      </c>
      <c r="CT79" s="484">
        <v>1516</v>
      </c>
      <c r="CU79" s="485">
        <v>2945</v>
      </c>
      <c r="CV79" s="486">
        <v>68</v>
      </c>
      <c r="CW79" s="484">
        <v>48</v>
      </c>
      <c r="CX79" s="485">
        <v>58</v>
      </c>
      <c r="CY79" s="486">
        <v>1429</v>
      </c>
      <c r="CZ79" s="484">
        <v>1516</v>
      </c>
      <c r="DA79" s="485">
        <v>2945</v>
      </c>
      <c r="DB79" s="486">
        <v>35.200000000000003</v>
      </c>
      <c r="DC79" s="484">
        <v>32.6</v>
      </c>
      <c r="DD79" s="485">
        <v>33.799999999999997</v>
      </c>
      <c r="DE79" s="486">
        <v>1429</v>
      </c>
      <c r="DF79" s="484">
        <v>1516</v>
      </c>
      <c r="DG79" s="485">
        <v>2945</v>
      </c>
    </row>
    <row r="80" spans="1:111" x14ac:dyDescent="0.35">
      <c r="A80" t="s">
        <v>37</v>
      </c>
      <c r="B80" t="s">
        <v>283</v>
      </c>
      <c r="C80" t="s">
        <v>260</v>
      </c>
      <c r="D80" s="486">
        <v>72</v>
      </c>
      <c r="E80" s="484">
        <v>55</v>
      </c>
      <c r="F80" s="485">
        <v>63</v>
      </c>
      <c r="G80" s="486">
        <v>1742</v>
      </c>
      <c r="H80" s="484">
        <v>1671</v>
      </c>
      <c r="I80" s="485">
        <v>3413</v>
      </c>
      <c r="J80" s="486">
        <v>74</v>
      </c>
      <c r="K80" s="484">
        <v>60</v>
      </c>
      <c r="L80" s="485">
        <v>67</v>
      </c>
      <c r="M80" s="486">
        <v>1742</v>
      </c>
      <c r="N80" s="484">
        <v>1671</v>
      </c>
      <c r="O80" s="485">
        <v>3413</v>
      </c>
      <c r="P80" s="486">
        <v>35.299999999999997</v>
      </c>
      <c r="Q80" s="484">
        <v>33</v>
      </c>
      <c r="R80" s="485">
        <v>34.200000000000003</v>
      </c>
      <c r="S80" s="486">
        <v>1742</v>
      </c>
      <c r="T80" s="484">
        <v>1671</v>
      </c>
      <c r="U80" s="485">
        <v>3413</v>
      </c>
      <c r="V80" s="486">
        <v>27</v>
      </c>
      <c r="W80" s="484">
        <v>15</v>
      </c>
      <c r="X80" s="485">
        <v>20</v>
      </c>
      <c r="Y80" s="486">
        <v>52</v>
      </c>
      <c r="Z80" s="484">
        <v>72</v>
      </c>
      <c r="AA80" s="485">
        <v>124</v>
      </c>
      <c r="AB80" s="486">
        <v>29</v>
      </c>
      <c r="AC80" s="484">
        <v>18</v>
      </c>
      <c r="AD80" s="485">
        <v>23</v>
      </c>
      <c r="AE80" s="486">
        <v>52</v>
      </c>
      <c r="AF80" s="484">
        <v>72</v>
      </c>
      <c r="AG80" s="485">
        <v>124</v>
      </c>
      <c r="AH80" s="486">
        <v>26</v>
      </c>
      <c r="AI80" s="484">
        <v>25.2</v>
      </c>
      <c r="AJ80" s="485">
        <v>25.5</v>
      </c>
      <c r="AK80" s="486">
        <v>52</v>
      </c>
      <c r="AL80" s="484">
        <v>72</v>
      </c>
      <c r="AM80" s="485">
        <v>124</v>
      </c>
      <c r="AN80" s="486">
        <v>21</v>
      </c>
      <c r="AO80" s="484">
        <v>13</v>
      </c>
      <c r="AP80" s="485">
        <v>15</v>
      </c>
      <c r="AQ80" s="486">
        <v>33</v>
      </c>
      <c r="AR80" s="484">
        <v>93</v>
      </c>
      <c r="AS80" s="485">
        <v>126</v>
      </c>
      <c r="AT80" s="486">
        <v>21</v>
      </c>
      <c r="AU80" s="484">
        <v>14</v>
      </c>
      <c r="AV80" s="485">
        <v>16</v>
      </c>
      <c r="AW80" s="486">
        <v>33</v>
      </c>
      <c r="AX80" s="484">
        <v>93</v>
      </c>
      <c r="AY80" s="485">
        <v>126</v>
      </c>
      <c r="AZ80" s="486">
        <v>26</v>
      </c>
      <c r="BA80" s="484">
        <v>24</v>
      </c>
      <c r="BB80" s="485">
        <v>24.5</v>
      </c>
      <c r="BC80" s="486">
        <v>33</v>
      </c>
      <c r="BD80" s="484">
        <v>93</v>
      </c>
      <c r="BE80" s="485">
        <v>126</v>
      </c>
      <c r="BF80" s="486">
        <v>25</v>
      </c>
      <c r="BG80" s="484">
        <v>14</v>
      </c>
      <c r="BH80" s="485">
        <v>18</v>
      </c>
      <c r="BI80" s="486">
        <v>85</v>
      </c>
      <c r="BJ80" s="484">
        <v>165</v>
      </c>
      <c r="BK80" s="485">
        <v>250</v>
      </c>
      <c r="BL80" s="486">
        <v>26</v>
      </c>
      <c r="BM80" s="484">
        <v>16</v>
      </c>
      <c r="BN80" s="485">
        <v>19</v>
      </c>
      <c r="BO80" s="486">
        <v>85</v>
      </c>
      <c r="BP80" s="484">
        <v>165</v>
      </c>
      <c r="BQ80" s="485">
        <v>250</v>
      </c>
      <c r="BR80" s="486">
        <v>26</v>
      </c>
      <c r="BS80" s="484">
        <v>24.5</v>
      </c>
      <c r="BT80" s="485">
        <v>25</v>
      </c>
      <c r="BU80" s="486">
        <v>85</v>
      </c>
      <c r="BV80" s="484">
        <v>165</v>
      </c>
      <c r="BW80" s="485">
        <v>250</v>
      </c>
      <c r="BX80" s="486" t="s">
        <v>197</v>
      </c>
      <c r="BY80" s="484" t="s">
        <v>197</v>
      </c>
      <c r="BZ80" s="485" t="s">
        <v>197</v>
      </c>
      <c r="CA80" s="486">
        <v>12</v>
      </c>
      <c r="CB80" s="484">
        <v>32</v>
      </c>
      <c r="CC80" s="485">
        <v>44</v>
      </c>
      <c r="CD80" s="486" t="s">
        <v>197</v>
      </c>
      <c r="CE80" s="484" t="s">
        <v>197</v>
      </c>
      <c r="CF80" s="485" t="s">
        <v>197</v>
      </c>
      <c r="CG80" s="486">
        <v>12</v>
      </c>
      <c r="CH80" s="484">
        <v>32</v>
      </c>
      <c r="CI80" s="485">
        <v>44</v>
      </c>
      <c r="CJ80" s="486">
        <v>17.399999999999999</v>
      </c>
      <c r="CK80" s="484">
        <v>18.100000000000001</v>
      </c>
      <c r="CL80" s="485">
        <v>17.899999999999999</v>
      </c>
      <c r="CM80" s="486">
        <v>12</v>
      </c>
      <c r="CN80" s="484">
        <v>32</v>
      </c>
      <c r="CO80" s="485">
        <v>44</v>
      </c>
      <c r="CP80" s="486">
        <v>69</v>
      </c>
      <c r="CQ80" s="484">
        <v>50</v>
      </c>
      <c r="CR80" s="485">
        <v>59</v>
      </c>
      <c r="CS80" s="486">
        <v>1867</v>
      </c>
      <c r="CT80" s="484">
        <v>1903</v>
      </c>
      <c r="CU80" s="485">
        <v>3770</v>
      </c>
      <c r="CV80" s="486">
        <v>71</v>
      </c>
      <c r="CW80" s="484">
        <v>55</v>
      </c>
      <c r="CX80" s="485">
        <v>63</v>
      </c>
      <c r="CY80" s="486">
        <v>1867</v>
      </c>
      <c r="CZ80" s="484">
        <v>1903</v>
      </c>
      <c r="DA80" s="485">
        <v>3770</v>
      </c>
      <c r="DB80" s="486">
        <v>34.700000000000003</v>
      </c>
      <c r="DC80" s="484">
        <v>32</v>
      </c>
      <c r="DD80" s="485">
        <v>33.299999999999997</v>
      </c>
      <c r="DE80" s="486">
        <v>1867</v>
      </c>
      <c r="DF80" s="484">
        <v>1903</v>
      </c>
      <c r="DG80" s="485">
        <v>3770</v>
      </c>
    </row>
    <row r="81" spans="1:111" x14ac:dyDescent="0.35">
      <c r="A81" t="s">
        <v>39</v>
      </c>
      <c r="B81" t="s">
        <v>284</v>
      </c>
      <c r="C81" t="s">
        <v>408</v>
      </c>
      <c r="D81" s="486">
        <v>68</v>
      </c>
      <c r="E81" s="484">
        <v>48</v>
      </c>
      <c r="F81" s="485">
        <v>58</v>
      </c>
      <c r="G81" s="486">
        <v>1232</v>
      </c>
      <c r="H81" s="484">
        <v>1175</v>
      </c>
      <c r="I81" s="485">
        <v>2407</v>
      </c>
      <c r="J81" s="486">
        <v>70</v>
      </c>
      <c r="K81" s="484">
        <v>53</v>
      </c>
      <c r="L81" s="485">
        <v>62</v>
      </c>
      <c r="M81" s="486">
        <v>1232</v>
      </c>
      <c r="N81" s="484">
        <v>1175</v>
      </c>
      <c r="O81" s="485">
        <v>2407</v>
      </c>
      <c r="P81" s="486">
        <v>34.4</v>
      </c>
      <c r="Q81" s="484">
        <v>32.200000000000003</v>
      </c>
      <c r="R81" s="485">
        <v>33.299999999999997</v>
      </c>
      <c r="S81" s="486">
        <v>1232</v>
      </c>
      <c r="T81" s="484">
        <v>1175</v>
      </c>
      <c r="U81" s="485">
        <v>2407</v>
      </c>
      <c r="V81" s="486">
        <v>21</v>
      </c>
      <c r="W81" s="484">
        <v>9</v>
      </c>
      <c r="X81" s="485">
        <v>14</v>
      </c>
      <c r="Y81" s="486">
        <v>68</v>
      </c>
      <c r="Z81" s="484">
        <v>90</v>
      </c>
      <c r="AA81" s="485">
        <v>158</v>
      </c>
      <c r="AB81" s="486">
        <v>21</v>
      </c>
      <c r="AC81" s="484">
        <v>12</v>
      </c>
      <c r="AD81" s="485">
        <v>16</v>
      </c>
      <c r="AE81" s="486">
        <v>68</v>
      </c>
      <c r="AF81" s="484">
        <v>90</v>
      </c>
      <c r="AG81" s="485">
        <v>158</v>
      </c>
      <c r="AH81" s="486">
        <v>25.9</v>
      </c>
      <c r="AI81" s="484">
        <v>24.3</v>
      </c>
      <c r="AJ81" s="485">
        <v>25</v>
      </c>
      <c r="AK81" s="486">
        <v>68</v>
      </c>
      <c r="AL81" s="484">
        <v>90</v>
      </c>
      <c r="AM81" s="485">
        <v>158</v>
      </c>
      <c r="AN81" s="486">
        <v>16</v>
      </c>
      <c r="AO81" s="484">
        <v>8</v>
      </c>
      <c r="AP81" s="485">
        <v>10</v>
      </c>
      <c r="AQ81" s="486">
        <v>25</v>
      </c>
      <c r="AR81" s="484">
        <v>86</v>
      </c>
      <c r="AS81" s="485">
        <v>111</v>
      </c>
      <c r="AT81" s="486">
        <v>16</v>
      </c>
      <c r="AU81" s="484">
        <v>9</v>
      </c>
      <c r="AV81" s="485">
        <v>11</v>
      </c>
      <c r="AW81" s="486">
        <v>25</v>
      </c>
      <c r="AX81" s="484">
        <v>86</v>
      </c>
      <c r="AY81" s="485">
        <v>111</v>
      </c>
      <c r="AZ81" s="486">
        <v>24.4</v>
      </c>
      <c r="BA81" s="484">
        <v>23.5</v>
      </c>
      <c r="BB81" s="485">
        <v>23.7</v>
      </c>
      <c r="BC81" s="486">
        <v>25</v>
      </c>
      <c r="BD81" s="484">
        <v>86</v>
      </c>
      <c r="BE81" s="485">
        <v>111</v>
      </c>
      <c r="BF81" s="486">
        <v>19</v>
      </c>
      <c r="BG81" s="484">
        <v>9</v>
      </c>
      <c r="BH81" s="485">
        <v>12</v>
      </c>
      <c r="BI81" s="486">
        <v>93</v>
      </c>
      <c r="BJ81" s="484">
        <v>176</v>
      </c>
      <c r="BK81" s="485">
        <v>269</v>
      </c>
      <c r="BL81" s="486">
        <v>19</v>
      </c>
      <c r="BM81" s="484">
        <v>11</v>
      </c>
      <c r="BN81" s="485">
        <v>14</v>
      </c>
      <c r="BO81" s="486">
        <v>93</v>
      </c>
      <c r="BP81" s="484">
        <v>176</v>
      </c>
      <c r="BQ81" s="485">
        <v>269</v>
      </c>
      <c r="BR81" s="486">
        <v>25.5</v>
      </c>
      <c r="BS81" s="484">
        <v>23.9</v>
      </c>
      <c r="BT81" s="485">
        <v>24.5</v>
      </c>
      <c r="BU81" s="486">
        <v>93</v>
      </c>
      <c r="BV81" s="484">
        <v>176</v>
      </c>
      <c r="BW81" s="485">
        <v>269</v>
      </c>
      <c r="BX81" s="486" t="s">
        <v>197</v>
      </c>
      <c r="BY81" s="484" t="s">
        <v>197</v>
      </c>
      <c r="BZ81" s="485" t="s">
        <v>197</v>
      </c>
      <c r="CA81" s="486">
        <v>11</v>
      </c>
      <c r="CB81" s="484">
        <v>22</v>
      </c>
      <c r="CC81" s="485">
        <v>33</v>
      </c>
      <c r="CD81" s="486" t="s">
        <v>197</v>
      </c>
      <c r="CE81" s="484" t="s">
        <v>197</v>
      </c>
      <c r="CF81" s="485" t="s">
        <v>197</v>
      </c>
      <c r="CG81" s="486">
        <v>11</v>
      </c>
      <c r="CH81" s="484">
        <v>22</v>
      </c>
      <c r="CI81" s="485">
        <v>33</v>
      </c>
      <c r="CJ81" s="486">
        <v>19.600000000000001</v>
      </c>
      <c r="CK81" s="484">
        <v>19.600000000000001</v>
      </c>
      <c r="CL81" s="485">
        <v>19.600000000000001</v>
      </c>
      <c r="CM81" s="486">
        <v>11</v>
      </c>
      <c r="CN81" s="484">
        <v>22</v>
      </c>
      <c r="CO81" s="485">
        <v>33</v>
      </c>
      <c r="CP81" s="486">
        <v>64</v>
      </c>
      <c r="CQ81" s="484">
        <v>42</v>
      </c>
      <c r="CR81" s="485">
        <v>53</v>
      </c>
      <c r="CS81" s="486">
        <v>1340</v>
      </c>
      <c r="CT81" s="484">
        <v>1387</v>
      </c>
      <c r="CU81" s="485">
        <v>2727</v>
      </c>
      <c r="CV81" s="486">
        <v>66</v>
      </c>
      <c r="CW81" s="484">
        <v>46</v>
      </c>
      <c r="CX81" s="485">
        <v>56</v>
      </c>
      <c r="CY81" s="486">
        <v>1340</v>
      </c>
      <c r="CZ81" s="484">
        <v>1387</v>
      </c>
      <c r="DA81" s="485">
        <v>2727</v>
      </c>
      <c r="DB81" s="486">
        <v>33.6</v>
      </c>
      <c r="DC81" s="484">
        <v>30.8</v>
      </c>
      <c r="DD81" s="485">
        <v>32.200000000000003</v>
      </c>
      <c r="DE81" s="486">
        <v>1340</v>
      </c>
      <c r="DF81" s="484">
        <v>1387</v>
      </c>
      <c r="DG81" s="485">
        <v>2727</v>
      </c>
    </row>
    <row r="82" spans="1:111" x14ac:dyDescent="0.35">
      <c r="A82" t="s">
        <v>42</v>
      </c>
      <c r="B82" t="s">
        <v>287</v>
      </c>
      <c r="C82" t="s">
        <v>408</v>
      </c>
      <c r="D82" s="486">
        <v>64</v>
      </c>
      <c r="E82" s="484">
        <v>47</v>
      </c>
      <c r="F82" s="485">
        <v>56</v>
      </c>
      <c r="G82" s="486">
        <v>1680</v>
      </c>
      <c r="H82" s="484">
        <v>1604</v>
      </c>
      <c r="I82" s="485">
        <v>3284</v>
      </c>
      <c r="J82" s="486">
        <v>66</v>
      </c>
      <c r="K82" s="484">
        <v>51</v>
      </c>
      <c r="L82" s="485">
        <v>58</v>
      </c>
      <c r="M82" s="486">
        <v>1680</v>
      </c>
      <c r="N82" s="484">
        <v>1604</v>
      </c>
      <c r="O82" s="485">
        <v>3284</v>
      </c>
      <c r="P82" s="486">
        <v>34</v>
      </c>
      <c r="Q82" s="484">
        <v>32</v>
      </c>
      <c r="R82" s="485">
        <v>33</v>
      </c>
      <c r="S82" s="486">
        <v>1680</v>
      </c>
      <c r="T82" s="484">
        <v>1604</v>
      </c>
      <c r="U82" s="485">
        <v>3284</v>
      </c>
      <c r="V82" s="486">
        <v>18</v>
      </c>
      <c r="W82" s="484">
        <v>15</v>
      </c>
      <c r="X82" s="485">
        <v>16</v>
      </c>
      <c r="Y82" s="486">
        <v>78</v>
      </c>
      <c r="Z82" s="484">
        <v>155</v>
      </c>
      <c r="AA82" s="485">
        <v>233</v>
      </c>
      <c r="AB82" s="486">
        <v>19</v>
      </c>
      <c r="AC82" s="484">
        <v>15</v>
      </c>
      <c r="AD82" s="485">
        <v>17</v>
      </c>
      <c r="AE82" s="486">
        <v>78</v>
      </c>
      <c r="AF82" s="484">
        <v>155</v>
      </c>
      <c r="AG82" s="485">
        <v>233</v>
      </c>
      <c r="AH82" s="486">
        <v>26.2</v>
      </c>
      <c r="AI82" s="484">
        <v>24.6</v>
      </c>
      <c r="AJ82" s="485">
        <v>25.1</v>
      </c>
      <c r="AK82" s="486">
        <v>78</v>
      </c>
      <c r="AL82" s="484">
        <v>155</v>
      </c>
      <c r="AM82" s="485">
        <v>233</v>
      </c>
      <c r="AN82" s="486">
        <v>19</v>
      </c>
      <c r="AO82" s="484">
        <v>10</v>
      </c>
      <c r="AP82" s="485">
        <v>13</v>
      </c>
      <c r="AQ82" s="486">
        <v>48</v>
      </c>
      <c r="AR82" s="484">
        <v>97</v>
      </c>
      <c r="AS82" s="485">
        <v>145</v>
      </c>
      <c r="AT82" s="486">
        <v>19</v>
      </c>
      <c r="AU82" s="484">
        <v>11</v>
      </c>
      <c r="AV82" s="485">
        <v>14</v>
      </c>
      <c r="AW82" s="486">
        <v>48</v>
      </c>
      <c r="AX82" s="484">
        <v>97</v>
      </c>
      <c r="AY82" s="485">
        <v>145</v>
      </c>
      <c r="AZ82" s="486">
        <v>25.2</v>
      </c>
      <c r="BA82" s="484">
        <v>24.3</v>
      </c>
      <c r="BB82" s="485">
        <v>24.6</v>
      </c>
      <c r="BC82" s="486">
        <v>48</v>
      </c>
      <c r="BD82" s="484">
        <v>97</v>
      </c>
      <c r="BE82" s="485">
        <v>145</v>
      </c>
      <c r="BF82" s="486">
        <v>18</v>
      </c>
      <c r="BG82" s="484">
        <v>13</v>
      </c>
      <c r="BH82" s="485">
        <v>15</v>
      </c>
      <c r="BI82" s="486">
        <v>126</v>
      </c>
      <c r="BJ82" s="484">
        <v>252</v>
      </c>
      <c r="BK82" s="485">
        <v>378</v>
      </c>
      <c r="BL82" s="486">
        <v>19</v>
      </c>
      <c r="BM82" s="484">
        <v>14</v>
      </c>
      <c r="BN82" s="485">
        <v>16</v>
      </c>
      <c r="BO82" s="486">
        <v>126</v>
      </c>
      <c r="BP82" s="484">
        <v>252</v>
      </c>
      <c r="BQ82" s="485">
        <v>378</v>
      </c>
      <c r="BR82" s="486">
        <v>25.8</v>
      </c>
      <c r="BS82" s="484">
        <v>24.5</v>
      </c>
      <c r="BT82" s="485">
        <v>24.9</v>
      </c>
      <c r="BU82" s="486">
        <v>126</v>
      </c>
      <c r="BV82" s="484">
        <v>252</v>
      </c>
      <c r="BW82" s="485">
        <v>378</v>
      </c>
      <c r="BX82" s="486" t="s">
        <v>197</v>
      </c>
      <c r="BY82" s="484" t="s">
        <v>197</v>
      </c>
      <c r="BZ82" s="485" t="s">
        <v>197</v>
      </c>
      <c r="CA82" s="486">
        <v>10</v>
      </c>
      <c r="CB82" s="484">
        <v>29</v>
      </c>
      <c r="CC82" s="485">
        <v>39</v>
      </c>
      <c r="CD82" s="486" t="s">
        <v>197</v>
      </c>
      <c r="CE82" s="484" t="s">
        <v>197</v>
      </c>
      <c r="CF82" s="485" t="s">
        <v>197</v>
      </c>
      <c r="CG82" s="486">
        <v>10</v>
      </c>
      <c r="CH82" s="484">
        <v>29</v>
      </c>
      <c r="CI82" s="485">
        <v>39</v>
      </c>
      <c r="CJ82" s="486">
        <v>19.600000000000001</v>
      </c>
      <c r="CK82" s="484">
        <v>20.8</v>
      </c>
      <c r="CL82" s="485">
        <v>20.5</v>
      </c>
      <c r="CM82" s="486">
        <v>10</v>
      </c>
      <c r="CN82" s="484">
        <v>29</v>
      </c>
      <c r="CO82" s="485">
        <v>39</v>
      </c>
      <c r="CP82" s="486">
        <v>60</v>
      </c>
      <c r="CQ82" s="484">
        <v>42</v>
      </c>
      <c r="CR82" s="485">
        <v>51</v>
      </c>
      <c r="CS82" s="486">
        <v>1825</v>
      </c>
      <c r="CT82" s="484">
        <v>1903</v>
      </c>
      <c r="CU82" s="485">
        <v>3728</v>
      </c>
      <c r="CV82" s="486">
        <v>62</v>
      </c>
      <c r="CW82" s="484">
        <v>45</v>
      </c>
      <c r="CX82" s="485">
        <v>53</v>
      </c>
      <c r="CY82" s="486">
        <v>1825</v>
      </c>
      <c r="CZ82" s="484">
        <v>1903</v>
      </c>
      <c r="DA82" s="485">
        <v>3728</v>
      </c>
      <c r="DB82" s="486">
        <v>33.299999999999997</v>
      </c>
      <c r="DC82" s="484">
        <v>30.8</v>
      </c>
      <c r="DD82" s="485">
        <v>32</v>
      </c>
      <c r="DE82" s="486">
        <v>1825</v>
      </c>
      <c r="DF82" s="484">
        <v>1903</v>
      </c>
      <c r="DG82" s="485">
        <v>3728</v>
      </c>
    </row>
    <row r="83" spans="1:111" x14ac:dyDescent="0.35">
      <c r="A83" t="s">
        <v>50</v>
      </c>
      <c r="B83" t="s">
        <v>295</v>
      </c>
      <c r="C83" t="s">
        <v>408</v>
      </c>
      <c r="D83" s="486">
        <v>72</v>
      </c>
      <c r="E83" s="484">
        <v>58</v>
      </c>
      <c r="F83" s="485">
        <v>65</v>
      </c>
      <c r="G83" s="486">
        <v>1498</v>
      </c>
      <c r="H83" s="484">
        <v>1442</v>
      </c>
      <c r="I83" s="485">
        <v>2940</v>
      </c>
      <c r="J83" s="486">
        <v>73</v>
      </c>
      <c r="K83" s="484">
        <v>61</v>
      </c>
      <c r="L83" s="485">
        <v>67</v>
      </c>
      <c r="M83" s="486">
        <v>1498</v>
      </c>
      <c r="N83" s="484">
        <v>1442</v>
      </c>
      <c r="O83" s="485">
        <v>2940</v>
      </c>
      <c r="P83" s="486">
        <v>36.299999999999997</v>
      </c>
      <c r="Q83" s="484">
        <v>34.1</v>
      </c>
      <c r="R83" s="485">
        <v>35.200000000000003</v>
      </c>
      <c r="S83" s="486">
        <v>1498</v>
      </c>
      <c r="T83" s="484">
        <v>1442</v>
      </c>
      <c r="U83" s="485">
        <v>2940</v>
      </c>
      <c r="V83" s="486">
        <v>38</v>
      </c>
      <c r="W83" s="484">
        <v>20</v>
      </c>
      <c r="X83" s="485">
        <v>27</v>
      </c>
      <c r="Y83" s="486">
        <v>61</v>
      </c>
      <c r="Z83" s="484">
        <v>99</v>
      </c>
      <c r="AA83" s="485">
        <v>160</v>
      </c>
      <c r="AB83" s="486">
        <v>39</v>
      </c>
      <c r="AC83" s="484">
        <v>23</v>
      </c>
      <c r="AD83" s="485">
        <v>29</v>
      </c>
      <c r="AE83" s="486">
        <v>61</v>
      </c>
      <c r="AF83" s="484">
        <v>99</v>
      </c>
      <c r="AG83" s="485">
        <v>160</v>
      </c>
      <c r="AH83" s="486">
        <v>29.3</v>
      </c>
      <c r="AI83" s="484">
        <v>28</v>
      </c>
      <c r="AJ83" s="485">
        <v>28.5</v>
      </c>
      <c r="AK83" s="486">
        <v>61</v>
      </c>
      <c r="AL83" s="484">
        <v>99</v>
      </c>
      <c r="AM83" s="485">
        <v>160</v>
      </c>
      <c r="AN83" s="486">
        <v>17</v>
      </c>
      <c r="AO83" s="484">
        <v>13</v>
      </c>
      <c r="AP83" s="485">
        <v>14</v>
      </c>
      <c r="AQ83" s="486">
        <v>47</v>
      </c>
      <c r="AR83" s="484">
        <v>113</v>
      </c>
      <c r="AS83" s="485">
        <v>160</v>
      </c>
      <c r="AT83" s="486">
        <v>17</v>
      </c>
      <c r="AU83" s="484">
        <v>18</v>
      </c>
      <c r="AV83" s="485">
        <v>18</v>
      </c>
      <c r="AW83" s="486">
        <v>47</v>
      </c>
      <c r="AX83" s="484">
        <v>113</v>
      </c>
      <c r="AY83" s="485">
        <v>160</v>
      </c>
      <c r="AZ83" s="486">
        <v>26.3</v>
      </c>
      <c r="BA83" s="484">
        <v>26.3</v>
      </c>
      <c r="BB83" s="485">
        <v>26.3</v>
      </c>
      <c r="BC83" s="486">
        <v>47</v>
      </c>
      <c r="BD83" s="484">
        <v>113</v>
      </c>
      <c r="BE83" s="485">
        <v>160</v>
      </c>
      <c r="BF83" s="486">
        <v>29</v>
      </c>
      <c r="BG83" s="484">
        <v>17</v>
      </c>
      <c r="BH83" s="485">
        <v>21</v>
      </c>
      <c r="BI83" s="486">
        <v>108</v>
      </c>
      <c r="BJ83" s="484">
        <v>212</v>
      </c>
      <c r="BK83" s="485">
        <v>320</v>
      </c>
      <c r="BL83" s="486">
        <v>30</v>
      </c>
      <c r="BM83" s="484">
        <v>20</v>
      </c>
      <c r="BN83" s="485">
        <v>23</v>
      </c>
      <c r="BO83" s="486">
        <v>108</v>
      </c>
      <c r="BP83" s="484">
        <v>212</v>
      </c>
      <c r="BQ83" s="485">
        <v>320</v>
      </c>
      <c r="BR83" s="486">
        <v>28</v>
      </c>
      <c r="BS83" s="484">
        <v>27.1</v>
      </c>
      <c r="BT83" s="485">
        <v>27.4</v>
      </c>
      <c r="BU83" s="486">
        <v>108</v>
      </c>
      <c r="BV83" s="484">
        <v>212</v>
      </c>
      <c r="BW83" s="485">
        <v>320</v>
      </c>
      <c r="BX83" s="486" t="s">
        <v>197</v>
      </c>
      <c r="BY83" s="484" t="s">
        <v>197</v>
      </c>
      <c r="BZ83" s="485" t="s">
        <v>197</v>
      </c>
      <c r="CA83" s="486">
        <v>9</v>
      </c>
      <c r="CB83" s="484">
        <v>12</v>
      </c>
      <c r="CC83" s="485">
        <v>21</v>
      </c>
      <c r="CD83" s="486" t="s">
        <v>197</v>
      </c>
      <c r="CE83" s="484" t="s">
        <v>197</v>
      </c>
      <c r="CF83" s="485" t="s">
        <v>197</v>
      </c>
      <c r="CG83" s="486">
        <v>9</v>
      </c>
      <c r="CH83" s="484">
        <v>12</v>
      </c>
      <c r="CI83" s="485">
        <v>21</v>
      </c>
      <c r="CJ83" s="486">
        <v>24</v>
      </c>
      <c r="CK83" s="484">
        <v>19.2</v>
      </c>
      <c r="CL83" s="485">
        <v>21.2</v>
      </c>
      <c r="CM83" s="486">
        <v>9</v>
      </c>
      <c r="CN83" s="484">
        <v>12</v>
      </c>
      <c r="CO83" s="485">
        <v>21</v>
      </c>
      <c r="CP83" s="486">
        <v>68</v>
      </c>
      <c r="CQ83" s="484">
        <v>52</v>
      </c>
      <c r="CR83" s="485">
        <v>60</v>
      </c>
      <c r="CS83" s="486">
        <v>1636</v>
      </c>
      <c r="CT83" s="484">
        <v>1685</v>
      </c>
      <c r="CU83" s="485">
        <v>3321</v>
      </c>
      <c r="CV83" s="486">
        <v>70</v>
      </c>
      <c r="CW83" s="484">
        <v>55</v>
      </c>
      <c r="CX83" s="485">
        <v>62</v>
      </c>
      <c r="CY83" s="486">
        <v>1636</v>
      </c>
      <c r="CZ83" s="484">
        <v>1685</v>
      </c>
      <c r="DA83" s="485">
        <v>3321</v>
      </c>
      <c r="DB83" s="486">
        <v>35.6</v>
      </c>
      <c r="DC83" s="484">
        <v>33</v>
      </c>
      <c r="DD83" s="485">
        <v>34.299999999999997</v>
      </c>
      <c r="DE83" s="486">
        <v>1636</v>
      </c>
      <c r="DF83" s="484">
        <v>1685</v>
      </c>
      <c r="DG83" s="485">
        <v>3321</v>
      </c>
    </row>
    <row r="84" spans="1:111" x14ac:dyDescent="0.35">
      <c r="A84" t="s">
        <v>51</v>
      </c>
      <c r="B84" t="s">
        <v>296</v>
      </c>
      <c r="C84" t="s">
        <v>408</v>
      </c>
      <c r="D84" s="486">
        <v>71</v>
      </c>
      <c r="E84" s="484">
        <v>57</v>
      </c>
      <c r="F84" s="485">
        <v>64</v>
      </c>
      <c r="G84" s="486">
        <v>2799</v>
      </c>
      <c r="H84" s="484">
        <v>2571</v>
      </c>
      <c r="I84" s="485">
        <v>5370</v>
      </c>
      <c r="J84" s="486">
        <v>72</v>
      </c>
      <c r="K84" s="484">
        <v>59</v>
      </c>
      <c r="L84" s="485">
        <v>66</v>
      </c>
      <c r="M84" s="486">
        <v>2799</v>
      </c>
      <c r="N84" s="484">
        <v>2571</v>
      </c>
      <c r="O84" s="485">
        <v>5370</v>
      </c>
      <c r="P84" s="486">
        <v>34.200000000000003</v>
      </c>
      <c r="Q84" s="484">
        <v>32.5</v>
      </c>
      <c r="R84" s="485">
        <v>33.4</v>
      </c>
      <c r="S84" s="486">
        <v>2799</v>
      </c>
      <c r="T84" s="484">
        <v>2571</v>
      </c>
      <c r="U84" s="485">
        <v>5370</v>
      </c>
      <c r="V84" s="486">
        <v>34</v>
      </c>
      <c r="W84" s="484">
        <v>27</v>
      </c>
      <c r="X84" s="485">
        <v>30</v>
      </c>
      <c r="Y84" s="486">
        <v>94</v>
      </c>
      <c r="Z84" s="484">
        <v>141</v>
      </c>
      <c r="AA84" s="485">
        <v>235</v>
      </c>
      <c r="AB84" s="486">
        <v>34</v>
      </c>
      <c r="AC84" s="484">
        <v>28</v>
      </c>
      <c r="AD84" s="485">
        <v>31</v>
      </c>
      <c r="AE84" s="486">
        <v>94</v>
      </c>
      <c r="AF84" s="484">
        <v>141</v>
      </c>
      <c r="AG84" s="485">
        <v>235</v>
      </c>
      <c r="AH84" s="486">
        <v>28.8</v>
      </c>
      <c r="AI84" s="484">
        <v>27.3</v>
      </c>
      <c r="AJ84" s="485">
        <v>27.9</v>
      </c>
      <c r="AK84" s="486">
        <v>94</v>
      </c>
      <c r="AL84" s="484">
        <v>141</v>
      </c>
      <c r="AM84" s="485">
        <v>235</v>
      </c>
      <c r="AN84" s="486">
        <v>27</v>
      </c>
      <c r="AO84" s="484">
        <v>22</v>
      </c>
      <c r="AP84" s="485">
        <v>23</v>
      </c>
      <c r="AQ84" s="486">
        <v>170</v>
      </c>
      <c r="AR84" s="484">
        <v>404</v>
      </c>
      <c r="AS84" s="485">
        <v>574</v>
      </c>
      <c r="AT84" s="486">
        <v>28</v>
      </c>
      <c r="AU84" s="484">
        <v>24</v>
      </c>
      <c r="AV84" s="485">
        <v>25</v>
      </c>
      <c r="AW84" s="486">
        <v>170</v>
      </c>
      <c r="AX84" s="484">
        <v>404</v>
      </c>
      <c r="AY84" s="485">
        <v>574</v>
      </c>
      <c r="AZ84" s="486">
        <v>27</v>
      </c>
      <c r="BA84" s="484">
        <v>25.8</v>
      </c>
      <c r="BB84" s="485">
        <v>26.2</v>
      </c>
      <c r="BC84" s="486">
        <v>170</v>
      </c>
      <c r="BD84" s="484">
        <v>404</v>
      </c>
      <c r="BE84" s="485">
        <v>574</v>
      </c>
      <c r="BF84" s="486">
        <v>30</v>
      </c>
      <c r="BG84" s="484">
        <v>23</v>
      </c>
      <c r="BH84" s="485">
        <v>25</v>
      </c>
      <c r="BI84" s="486">
        <v>264</v>
      </c>
      <c r="BJ84" s="484">
        <v>545</v>
      </c>
      <c r="BK84" s="485">
        <v>809</v>
      </c>
      <c r="BL84" s="486">
        <v>30</v>
      </c>
      <c r="BM84" s="484">
        <v>25</v>
      </c>
      <c r="BN84" s="485">
        <v>27</v>
      </c>
      <c r="BO84" s="486">
        <v>264</v>
      </c>
      <c r="BP84" s="484">
        <v>545</v>
      </c>
      <c r="BQ84" s="485">
        <v>809</v>
      </c>
      <c r="BR84" s="486">
        <v>27.6</v>
      </c>
      <c r="BS84" s="484">
        <v>26.2</v>
      </c>
      <c r="BT84" s="485">
        <v>26.7</v>
      </c>
      <c r="BU84" s="486">
        <v>264</v>
      </c>
      <c r="BV84" s="484">
        <v>545</v>
      </c>
      <c r="BW84" s="485">
        <v>809</v>
      </c>
      <c r="BX84" s="486" t="s">
        <v>197</v>
      </c>
      <c r="BY84" s="484" t="s">
        <v>197</v>
      </c>
      <c r="BZ84" s="485" t="s">
        <v>197</v>
      </c>
      <c r="CA84" s="486">
        <v>21</v>
      </c>
      <c r="CB84" s="484">
        <v>43</v>
      </c>
      <c r="CC84" s="485">
        <v>64</v>
      </c>
      <c r="CD84" s="486" t="s">
        <v>197</v>
      </c>
      <c r="CE84" s="484" t="s">
        <v>197</v>
      </c>
      <c r="CF84" s="485" t="s">
        <v>197</v>
      </c>
      <c r="CG84" s="486">
        <v>21</v>
      </c>
      <c r="CH84" s="484">
        <v>43</v>
      </c>
      <c r="CI84" s="485">
        <v>64</v>
      </c>
      <c r="CJ84" s="486">
        <v>17.3</v>
      </c>
      <c r="CK84" s="484">
        <v>17.899999999999999</v>
      </c>
      <c r="CL84" s="485">
        <v>17.7</v>
      </c>
      <c r="CM84" s="486">
        <v>21</v>
      </c>
      <c r="CN84" s="484">
        <v>43</v>
      </c>
      <c r="CO84" s="485">
        <v>64</v>
      </c>
      <c r="CP84" s="486">
        <v>66</v>
      </c>
      <c r="CQ84" s="484">
        <v>50</v>
      </c>
      <c r="CR84" s="485">
        <v>58</v>
      </c>
      <c r="CS84" s="486">
        <v>3141</v>
      </c>
      <c r="CT84" s="484">
        <v>3219</v>
      </c>
      <c r="CU84" s="485">
        <v>6360</v>
      </c>
      <c r="CV84" s="486">
        <v>67</v>
      </c>
      <c r="CW84" s="484">
        <v>52</v>
      </c>
      <c r="CX84" s="485">
        <v>60</v>
      </c>
      <c r="CY84" s="486">
        <v>3141</v>
      </c>
      <c r="CZ84" s="484">
        <v>3219</v>
      </c>
      <c r="DA84" s="485">
        <v>6360</v>
      </c>
      <c r="DB84" s="486">
        <v>33.4</v>
      </c>
      <c r="DC84" s="484">
        <v>31.1</v>
      </c>
      <c r="DD84" s="485">
        <v>32.200000000000003</v>
      </c>
      <c r="DE84" s="486">
        <v>3141</v>
      </c>
      <c r="DF84" s="484">
        <v>3219</v>
      </c>
      <c r="DG84" s="485">
        <v>6360</v>
      </c>
    </row>
    <row r="85" spans="1:111" x14ac:dyDescent="0.35">
      <c r="A85" t="s">
        <v>1087</v>
      </c>
      <c r="B85" t="s">
        <v>250</v>
      </c>
      <c r="C85" t="s">
        <v>247</v>
      </c>
      <c r="D85" s="486">
        <v>66</v>
      </c>
      <c r="E85" s="484">
        <v>50</v>
      </c>
      <c r="F85" s="485">
        <v>59</v>
      </c>
      <c r="G85" s="486">
        <v>1040</v>
      </c>
      <c r="H85" s="484">
        <v>1006</v>
      </c>
      <c r="I85" s="485">
        <v>2046</v>
      </c>
      <c r="J85" s="486">
        <v>68</v>
      </c>
      <c r="K85" s="484">
        <v>53</v>
      </c>
      <c r="L85" s="485">
        <v>61</v>
      </c>
      <c r="M85" s="486">
        <v>1040</v>
      </c>
      <c r="N85" s="484">
        <v>1006</v>
      </c>
      <c r="O85" s="485">
        <v>2046</v>
      </c>
      <c r="P85" s="486">
        <v>36.299999999999997</v>
      </c>
      <c r="Q85" s="484">
        <v>34.4</v>
      </c>
      <c r="R85" s="485">
        <v>35.4</v>
      </c>
      <c r="S85" s="486">
        <v>1040</v>
      </c>
      <c r="T85" s="484">
        <v>1006</v>
      </c>
      <c r="U85" s="485">
        <v>2046</v>
      </c>
      <c r="V85" s="486" t="s">
        <v>197</v>
      </c>
      <c r="W85" s="484" t="s">
        <v>197</v>
      </c>
      <c r="X85" s="485">
        <v>10</v>
      </c>
      <c r="Y85" s="486">
        <v>22</v>
      </c>
      <c r="Z85" s="484">
        <v>49</v>
      </c>
      <c r="AA85" s="485">
        <v>71</v>
      </c>
      <c r="AB85" s="486" t="s">
        <v>197</v>
      </c>
      <c r="AC85" s="484" t="s">
        <v>197</v>
      </c>
      <c r="AD85" s="485">
        <v>10</v>
      </c>
      <c r="AE85" s="486">
        <v>22</v>
      </c>
      <c r="AF85" s="484">
        <v>49</v>
      </c>
      <c r="AG85" s="485">
        <v>71</v>
      </c>
      <c r="AH85" s="486">
        <v>27.6</v>
      </c>
      <c r="AI85" s="484">
        <v>26.9</v>
      </c>
      <c r="AJ85" s="485">
        <v>27.1</v>
      </c>
      <c r="AK85" s="486">
        <v>22</v>
      </c>
      <c r="AL85" s="484">
        <v>49</v>
      </c>
      <c r="AM85" s="485">
        <v>71</v>
      </c>
      <c r="AN85" s="486" t="s">
        <v>197</v>
      </c>
      <c r="AO85" s="484" t="s">
        <v>197</v>
      </c>
      <c r="AP85" s="485">
        <v>16</v>
      </c>
      <c r="AQ85" s="486">
        <v>28</v>
      </c>
      <c r="AR85" s="484">
        <v>49</v>
      </c>
      <c r="AS85" s="485">
        <v>77</v>
      </c>
      <c r="AT85" s="486" t="s">
        <v>197</v>
      </c>
      <c r="AU85" s="484" t="s">
        <v>197</v>
      </c>
      <c r="AV85" s="485">
        <v>17</v>
      </c>
      <c r="AW85" s="486">
        <v>28</v>
      </c>
      <c r="AX85" s="484">
        <v>49</v>
      </c>
      <c r="AY85" s="485">
        <v>77</v>
      </c>
      <c r="AZ85" s="486">
        <v>27</v>
      </c>
      <c r="BA85" s="484">
        <v>25.3</v>
      </c>
      <c r="BB85" s="485">
        <v>25.9</v>
      </c>
      <c r="BC85" s="486">
        <v>28</v>
      </c>
      <c r="BD85" s="484">
        <v>49</v>
      </c>
      <c r="BE85" s="485">
        <v>77</v>
      </c>
      <c r="BF85" s="486">
        <v>16</v>
      </c>
      <c r="BG85" s="484">
        <v>11</v>
      </c>
      <c r="BH85" s="485">
        <v>13</v>
      </c>
      <c r="BI85" s="486">
        <v>50</v>
      </c>
      <c r="BJ85" s="484">
        <v>98</v>
      </c>
      <c r="BK85" s="485">
        <v>148</v>
      </c>
      <c r="BL85" s="486">
        <v>16</v>
      </c>
      <c r="BM85" s="484">
        <v>12</v>
      </c>
      <c r="BN85" s="485">
        <v>14</v>
      </c>
      <c r="BO85" s="486">
        <v>50</v>
      </c>
      <c r="BP85" s="484">
        <v>98</v>
      </c>
      <c r="BQ85" s="485">
        <v>148</v>
      </c>
      <c r="BR85" s="486">
        <v>27.3</v>
      </c>
      <c r="BS85" s="484">
        <v>26.1</v>
      </c>
      <c r="BT85" s="485">
        <v>26.5</v>
      </c>
      <c r="BU85" s="486">
        <v>50</v>
      </c>
      <c r="BV85" s="484">
        <v>98</v>
      </c>
      <c r="BW85" s="485">
        <v>148</v>
      </c>
      <c r="BX85" s="486" t="s">
        <v>197</v>
      </c>
      <c r="BY85" s="484" t="s">
        <v>197</v>
      </c>
      <c r="BZ85" s="485" t="s">
        <v>197</v>
      </c>
      <c r="CA85" s="486">
        <v>7</v>
      </c>
      <c r="CB85" s="484">
        <v>17</v>
      </c>
      <c r="CC85" s="485">
        <v>24</v>
      </c>
      <c r="CD85" s="486" t="s">
        <v>197</v>
      </c>
      <c r="CE85" s="484" t="s">
        <v>197</v>
      </c>
      <c r="CF85" s="485" t="s">
        <v>197</v>
      </c>
      <c r="CG85" s="486">
        <v>7</v>
      </c>
      <c r="CH85" s="484">
        <v>17</v>
      </c>
      <c r="CI85" s="485">
        <v>24</v>
      </c>
      <c r="CJ85" s="486">
        <v>21.4</v>
      </c>
      <c r="CK85" s="484">
        <v>20.100000000000001</v>
      </c>
      <c r="CL85" s="485">
        <v>20.5</v>
      </c>
      <c r="CM85" s="486">
        <v>7</v>
      </c>
      <c r="CN85" s="484">
        <v>17</v>
      </c>
      <c r="CO85" s="485">
        <v>24</v>
      </c>
      <c r="CP85" s="486">
        <v>63</v>
      </c>
      <c r="CQ85" s="484">
        <v>46</v>
      </c>
      <c r="CR85" s="485">
        <v>54</v>
      </c>
      <c r="CS85" s="486">
        <v>1117</v>
      </c>
      <c r="CT85" s="484">
        <v>1150</v>
      </c>
      <c r="CU85" s="485">
        <v>2267</v>
      </c>
      <c r="CV85" s="486">
        <v>65</v>
      </c>
      <c r="CW85" s="484">
        <v>48</v>
      </c>
      <c r="CX85" s="485">
        <v>57</v>
      </c>
      <c r="CY85" s="486">
        <v>1117</v>
      </c>
      <c r="CZ85" s="484">
        <v>1150</v>
      </c>
      <c r="DA85" s="485">
        <v>2267</v>
      </c>
      <c r="DB85" s="486">
        <v>35.799999999999997</v>
      </c>
      <c r="DC85" s="484">
        <v>33.4</v>
      </c>
      <c r="DD85" s="485">
        <v>34.6</v>
      </c>
      <c r="DE85" s="486">
        <v>1117</v>
      </c>
      <c r="DF85" s="484">
        <v>1150</v>
      </c>
      <c r="DG85" s="485">
        <v>2267</v>
      </c>
    </row>
    <row r="86" spans="1:111" x14ac:dyDescent="0.35">
      <c r="A86" t="s">
        <v>8</v>
      </c>
      <c r="B86" t="s">
        <v>253</v>
      </c>
      <c r="C86" t="s">
        <v>247</v>
      </c>
      <c r="D86" s="486">
        <v>64</v>
      </c>
      <c r="E86" s="484">
        <v>48</v>
      </c>
      <c r="F86" s="485">
        <v>56</v>
      </c>
      <c r="G86" s="486">
        <v>1414</v>
      </c>
      <c r="H86" s="484">
        <v>1338</v>
      </c>
      <c r="I86" s="485">
        <v>2752</v>
      </c>
      <c r="J86" s="486">
        <v>65</v>
      </c>
      <c r="K86" s="484">
        <v>52</v>
      </c>
      <c r="L86" s="485">
        <v>59</v>
      </c>
      <c r="M86" s="486">
        <v>1414</v>
      </c>
      <c r="N86" s="484">
        <v>1338</v>
      </c>
      <c r="O86" s="485">
        <v>2752</v>
      </c>
      <c r="P86" s="486">
        <v>35.1</v>
      </c>
      <c r="Q86" s="484">
        <v>33</v>
      </c>
      <c r="R86" s="485">
        <v>34.1</v>
      </c>
      <c r="S86" s="486">
        <v>1414</v>
      </c>
      <c r="T86" s="484">
        <v>1338</v>
      </c>
      <c r="U86" s="485">
        <v>2752</v>
      </c>
      <c r="V86" s="486" t="s">
        <v>197</v>
      </c>
      <c r="W86" s="484" t="s">
        <v>197</v>
      </c>
      <c r="X86" s="485">
        <v>16</v>
      </c>
      <c r="Y86" s="486">
        <v>55</v>
      </c>
      <c r="Z86" s="484">
        <v>118</v>
      </c>
      <c r="AA86" s="485">
        <v>173</v>
      </c>
      <c r="AB86" s="486" t="s">
        <v>197</v>
      </c>
      <c r="AC86" s="484" t="s">
        <v>197</v>
      </c>
      <c r="AD86" s="485">
        <v>18</v>
      </c>
      <c r="AE86" s="486">
        <v>55</v>
      </c>
      <c r="AF86" s="484">
        <v>118</v>
      </c>
      <c r="AG86" s="485">
        <v>173</v>
      </c>
      <c r="AH86" s="486">
        <v>26.7</v>
      </c>
      <c r="AI86" s="484">
        <v>27.2</v>
      </c>
      <c r="AJ86" s="485">
        <v>27</v>
      </c>
      <c r="AK86" s="486">
        <v>55</v>
      </c>
      <c r="AL86" s="484">
        <v>118</v>
      </c>
      <c r="AM86" s="485">
        <v>173</v>
      </c>
      <c r="AN86" s="486" t="s">
        <v>197</v>
      </c>
      <c r="AO86" s="484" t="s">
        <v>197</v>
      </c>
      <c r="AP86" s="485">
        <v>6</v>
      </c>
      <c r="AQ86" s="486">
        <v>19</v>
      </c>
      <c r="AR86" s="484">
        <v>68</v>
      </c>
      <c r="AS86" s="485">
        <v>87</v>
      </c>
      <c r="AT86" s="486" t="s">
        <v>197</v>
      </c>
      <c r="AU86" s="484" t="s">
        <v>197</v>
      </c>
      <c r="AV86" s="485">
        <v>6</v>
      </c>
      <c r="AW86" s="486">
        <v>19</v>
      </c>
      <c r="AX86" s="484">
        <v>68</v>
      </c>
      <c r="AY86" s="485">
        <v>87</v>
      </c>
      <c r="AZ86" s="486">
        <v>23.6</v>
      </c>
      <c r="BA86" s="484">
        <v>21.6</v>
      </c>
      <c r="BB86" s="485">
        <v>22</v>
      </c>
      <c r="BC86" s="486">
        <v>19</v>
      </c>
      <c r="BD86" s="484">
        <v>68</v>
      </c>
      <c r="BE86" s="485">
        <v>87</v>
      </c>
      <c r="BF86" s="486">
        <v>18</v>
      </c>
      <c r="BG86" s="484">
        <v>11</v>
      </c>
      <c r="BH86" s="485">
        <v>13</v>
      </c>
      <c r="BI86" s="486">
        <v>74</v>
      </c>
      <c r="BJ86" s="484">
        <v>186</v>
      </c>
      <c r="BK86" s="485">
        <v>260</v>
      </c>
      <c r="BL86" s="486">
        <v>18</v>
      </c>
      <c r="BM86" s="484">
        <v>12</v>
      </c>
      <c r="BN86" s="485">
        <v>14</v>
      </c>
      <c r="BO86" s="486">
        <v>74</v>
      </c>
      <c r="BP86" s="484">
        <v>186</v>
      </c>
      <c r="BQ86" s="485">
        <v>260</v>
      </c>
      <c r="BR86" s="486">
        <v>25.9</v>
      </c>
      <c r="BS86" s="484">
        <v>25.1</v>
      </c>
      <c r="BT86" s="485">
        <v>25.4</v>
      </c>
      <c r="BU86" s="486">
        <v>74</v>
      </c>
      <c r="BV86" s="484">
        <v>186</v>
      </c>
      <c r="BW86" s="485">
        <v>260</v>
      </c>
      <c r="BX86" s="486" t="s">
        <v>197</v>
      </c>
      <c r="BY86" s="484" t="s">
        <v>197</v>
      </c>
      <c r="BZ86" s="485" t="s">
        <v>197</v>
      </c>
      <c r="CA86" s="486">
        <v>13</v>
      </c>
      <c r="CB86" s="484">
        <v>33</v>
      </c>
      <c r="CC86" s="485">
        <v>46</v>
      </c>
      <c r="CD86" s="486" t="s">
        <v>197</v>
      </c>
      <c r="CE86" s="484" t="s">
        <v>197</v>
      </c>
      <c r="CF86" s="485" t="s">
        <v>197</v>
      </c>
      <c r="CG86" s="486">
        <v>13</v>
      </c>
      <c r="CH86" s="484">
        <v>33</v>
      </c>
      <c r="CI86" s="485">
        <v>46</v>
      </c>
      <c r="CJ86" s="486">
        <v>17</v>
      </c>
      <c r="CK86" s="484">
        <v>17</v>
      </c>
      <c r="CL86" s="485">
        <v>17</v>
      </c>
      <c r="CM86" s="486">
        <v>13</v>
      </c>
      <c r="CN86" s="484">
        <v>33</v>
      </c>
      <c r="CO86" s="485">
        <v>46</v>
      </c>
      <c r="CP86" s="486">
        <v>61</v>
      </c>
      <c r="CQ86" s="484">
        <v>43</v>
      </c>
      <c r="CR86" s="485">
        <v>51</v>
      </c>
      <c r="CS86" s="486">
        <v>1561</v>
      </c>
      <c r="CT86" s="484">
        <v>1592</v>
      </c>
      <c r="CU86" s="485">
        <v>3153</v>
      </c>
      <c r="CV86" s="486">
        <v>62</v>
      </c>
      <c r="CW86" s="484">
        <v>46</v>
      </c>
      <c r="CX86" s="485">
        <v>54</v>
      </c>
      <c r="CY86" s="486">
        <v>1561</v>
      </c>
      <c r="CZ86" s="484">
        <v>1592</v>
      </c>
      <c r="DA86" s="485">
        <v>3153</v>
      </c>
      <c r="DB86" s="486">
        <v>34.4</v>
      </c>
      <c r="DC86" s="484">
        <v>31.7</v>
      </c>
      <c r="DD86" s="485">
        <v>33</v>
      </c>
      <c r="DE86" s="486">
        <v>1561</v>
      </c>
      <c r="DF86" s="484">
        <v>1592</v>
      </c>
      <c r="DG86" s="485">
        <v>3153</v>
      </c>
    </row>
    <row r="87" spans="1:111" x14ac:dyDescent="0.35">
      <c r="A87" t="s">
        <v>9</v>
      </c>
      <c r="B87" t="s">
        <v>254</v>
      </c>
      <c r="C87" t="s">
        <v>247</v>
      </c>
      <c r="D87" s="486">
        <v>70</v>
      </c>
      <c r="E87" s="484">
        <v>55</v>
      </c>
      <c r="F87" s="485">
        <v>62</v>
      </c>
      <c r="G87" s="486">
        <v>996</v>
      </c>
      <c r="H87" s="484">
        <v>1029</v>
      </c>
      <c r="I87" s="485">
        <v>2025</v>
      </c>
      <c r="J87" s="486">
        <v>73</v>
      </c>
      <c r="K87" s="484">
        <v>58</v>
      </c>
      <c r="L87" s="485">
        <v>65</v>
      </c>
      <c r="M87" s="486">
        <v>996</v>
      </c>
      <c r="N87" s="484">
        <v>1029</v>
      </c>
      <c r="O87" s="485">
        <v>2025</v>
      </c>
      <c r="P87" s="486">
        <v>37.200000000000003</v>
      </c>
      <c r="Q87" s="484">
        <v>35</v>
      </c>
      <c r="R87" s="485">
        <v>36</v>
      </c>
      <c r="S87" s="486">
        <v>996</v>
      </c>
      <c r="T87" s="484">
        <v>1029</v>
      </c>
      <c r="U87" s="485">
        <v>2025</v>
      </c>
      <c r="V87" s="486">
        <v>23</v>
      </c>
      <c r="W87" s="484">
        <v>12</v>
      </c>
      <c r="X87" s="485">
        <v>15</v>
      </c>
      <c r="Y87" s="486">
        <v>26</v>
      </c>
      <c r="Z87" s="484">
        <v>58</v>
      </c>
      <c r="AA87" s="485">
        <v>84</v>
      </c>
      <c r="AB87" s="486">
        <v>27</v>
      </c>
      <c r="AC87" s="484">
        <v>19</v>
      </c>
      <c r="AD87" s="485">
        <v>21</v>
      </c>
      <c r="AE87" s="486">
        <v>26</v>
      </c>
      <c r="AF87" s="484">
        <v>58</v>
      </c>
      <c r="AG87" s="485">
        <v>84</v>
      </c>
      <c r="AH87" s="486">
        <v>31.2</v>
      </c>
      <c r="AI87" s="484">
        <v>26.5</v>
      </c>
      <c r="AJ87" s="485">
        <v>28</v>
      </c>
      <c r="AK87" s="486">
        <v>26</v>
      </c>
      <c r="AL87" s="484">
        <v>58</v>
      </c>
      <c r="AM87" s="485">
        <v>84</v>
      </c>
      <c r="AN87" s="486">
        <v>36</v>
      </c>
      <c r="AO87" s="484">
        <v>13</v>
      </c>
      <c r="AP87" s="485">
        <v>18</v>
      </c>
      <c r="AQ87" s="486">
        <v>50</v>
      </c>
      <c r="AR87" s="484">
        <v>151</v>
      </c>
      <c r="AS87" s="485">
        <v>201</v>
      </c>
      <c r="AT87" s="486">
        <v>38</v>
      </c>
      <c r="AU87" s="484">
        <v>13</v>
      </c>
      <c r="AV87" s="485">
        <v>19</v>
      </c>
      <c r="AW87" s="486">
        <v>50</v>
      </c>
      <c r="AX87" s="484">
        <v>151</v>
      </c>
      <c r="AY87" s="485">
        <v>201</v>
      </c>
      <c r="AZ87" s="486">
        <v>31.9</v>
      </c>
      <c r="BA87" s="484">
        <v>25.3</v>
      </c>
      <c r="BB87" s="485">
        <v>27</v>
      </c>
      <c r="BC87" s="486">
        <v>50</v>
      </c>
      <c r="BD87" s="484">
        <v>151</v>
      </c>
      <c r="BE87" s="485">
        <v>201</v>
      </c>
      <c r="BF87" s="486">
        <v>32</v>
      </c>
      <c r="BG87" s="484">
        <v>12</v>
      </c>
      <c r="BH87" s="485">
        <v>18</v>
      </c>
      <c r="BI87" s="486">
        <v>76</v>
      </c>
      <c r="BJ87" s="484">
        <v>209</v>
      </c>
      <c r="BK87" s="485">
        <v>285</v>
      </c>
      <c r="BL87" s="486">
        <v>34</v>
      </c>
      <c r="BM87" s="484">
        <v>15</v>
      </c>
      <c r="BN87" s="485">
        <v>20</v>
      </c>
      <c r="BO87" s="486">
        <v>76</v>
      </c>
      <c r="BP87" s="484">
        <v>209</v>
      </c>
      <c r="BQ87" s="485">
        <v>285</v>
      </c>
      <c r="BR87" s="486">
        <v>31.6</v>
      </c>
      <c r="BS87" s="484">
        <v>25.7</v>
      </c>
      <c r="BT87" s="485">
        <v>27.3</v>
      </c>
      <c r="BU87" s="486">
        <v>76</v>
      </c>
      <c r="BV87" s="484">
        <v>209</v>
      </c>
      <c r="BW87" s="485">
        <v>285</v>
      </c>
      <c r="BX87" s="486" t="s">
        <v>197</v>
      </c>
      <c r="BY87" s="484" t="s">
        <v>197</v>
      </c>
      <c r="BZ87" s="485" t="s">
        <v>197</v>
      </c>
      <c r="CA87" s="486">
        <v>8</v>
      </c>
      <c r="CB87" s="484">
        <v>15</v>
      </c>
      <c r="CC87" s="485">
        <v>23</v>
      </c>
      <c r="CD87" s="486" t="s">
        <v>197</v>
      </c>
      <c r="CE87" s="484" t="s">
        <v>197</v>
      </c>
      <c r="CF87" s="485" t="s">
        <v>197</v>
      </c>
      <c r="CG87" s="486">
        <v>8</v>
      </c>
      <c r="CH87" s="484">
        <v>15</v>
      </c>
      <c r="CI87" s="485">
        <v>23</v>
      </c>
      <c r="CJ87" s="486">
        <v>19</v>
      </c>
      <c r="CK87" s="484">
        <v>18.100000000000001</v>
      </c>
      <c r="CL87" s="485">
        <v>18.399999999999999</v>
      </c>
      <c r="CM87" s="486">
        <v>8</v>
      </c>
      <c r="CN87" s="484">
        <v>15</v>
      </c>
      <c r="CO87" s="485">
        <v>23</v>
      </c>
      <c r="CP87" s="486">
        <v>66</v>
      </c>
      <c r="CQ87" s="484">
        <v>47</v>
      </c>
      <c r="CR87" s="485">
        <v>56</v>
      </c>
      <c r="CS87" s="486">
        <v>1086</v>
      </c>
      <c r="CT87" s="484">
        <v>1255</v>
      </c>
      <c r="CU87" s="485">
        <v>2341</v>
      </c>
      <c r="CV87" s="486">
        <v>69</v>
      </c>
      <c r="CW87" s="484">
        <v>50</v>
      </c>
      <c r="CX87" s="485">
        <v>59</v>
      </c>
      <c r="CY87" s="486">
        <v>1086</v>
      </c>
      <c r="CZ87" s="484">
        <v>1255</v>
      </c>
      <c r="DA87" s="485">
        <v>2341</v>
      </c>
      <c r="DB87" s="486">
        <v>36.6</v>
      </c>
      <c r="DC87" s="484">
        <v>33.200000000000003</v>
      </c>
      <c r="DD87" s="485">
        <v>34.799999999999997</v>
      </c>
      <c r="DE87" s="486">
        <v>1086</v>
      </c>
      <c r="DF87" s="484">
        <v>1255</v>
      </c>
      <c r="DG87" s="485">
        <v>2341</v>
      </c>
    </row>
    <row r="88" spans="1:111" x14ac:dyDescent="0.35">
      <c r="A88" t="s">
        <v>11</v>
      </c>
      <c r="B88" t="s">
        <v>257</v>
      </c>
      <c r="C88" t="s">
        <v>247</v>
      </c>
      <c r="D88" s="486">
        <v>66</v>
      </c>
      <c r="E88" s="484">
        <v>51</v>
      </c>
      <c r="F88" s="485">
        <v>58</v>
      </c>
      <c r="G88" s="486">
        <v>717</v>
      </c>
      <c r="H88" s="484">
        <v>735</v>
      </c>
      <c r="I88" s="485">
        <v>1452</v>
      </c>
      <c r="J88" s="486">
        <v>68</v>
      </c>
      <c r="K88" s="484">
        <v>55</v>
      </c>
      <c r="L88" s="485">
        <v>61</v>
      </c>
      <c r="M88" s="486">
        <v>717</v>
      </c>
      <c r="N88" s="484">
        <v>735</v>
      </c>
      <c r="O88" s="485">
        <v>1452</v>
      </c>
      <c r="P88" s="486">
        <v>33.6</v>
      </c>
      <c r="Q88" s="484">
        <v>32.1</v>
      </c>
      <c r="R88" s="485">
        <v>32.799999999999997</v>
      </c>
      <c r="S88" s="486">
        <v>717</v>
      </c>
      <c r="T88" s="484">
        <v>735</v>
      </c>
      <c r="U88" s="485">
        <v>1452</v>
      </c>
      <c r="V88" s="486">
        <v>18</v>
      </c>
      <c r="W88" s="484">
        <v>19</v>
      </c>
      <c r="X88" s="485">
        <v>18</v>
      </c>
      <c r="Y88" s="486">
        <v>17</v>
      </c>
      <c r="Z88" s="484">
        <v>48</v>
      </c>
      <c r="AA88" s="485">
        <v>65</v>
      </c>
      <c r="AB88" s="486">
        <v>24</v>
      </c>
      <c r="AC88" s="484">
        <v>19</v>
      </c>
      <c r="AD88" s="485">
        <v>20</v>
      </c>
      <c r="AE88" s="486">
        <v>17</v>
      </c>
      <c r="AF88" s="484">
        <v>48</v>
      </c>
      <c r="AG88" s="485">
        <v>65</v>
      </c>
      <c r="AH88" s="486">
        <v>26.3</v>
      </c>
      <c r="AI88" s="484">
        <v>25.7</v>
      </c>
      <c r="AJ88" s="485">
        <v>25.9</v>
      </c>
      <c r="AK88" s="486">
        <v>17</v>
      </c>
      <c r="AL88" s="484">
        <v>48</v>
      </c>
      <c r="AM88" s="485">
        <v>65</v>
      </c>
      <c r="AN88" s="486">
        <v>19</v>
      </c>
      <c r="AO88" s="484">
        <v>17</v>
      </c>
      <c r="AP88" s="485">
        <v>18</v>
      </c>
      <c r="AQ88" s="486">
        <v>42</v>
      </c>
      <c r="AR88" s="484">
        <v>69</v>
      </c>
      <c r="AS88" s="485">
        <v>111</v>
      </c>
      <c r="AT88" s="486">
        <v>19</v>
      </c>
      <c r="AU88" s="484">
        <v>17</v>
      </c>
      <c r="AV88" s="485">
        <v>18</v>
      </c>
      <c r="AW88" s="486">
        <v>42</v>
      </c>
      <c r="AX88" s="484">
        <v>69</v>
      </c>
      <c r="AY88" s="485">
        <v>111</v>
      </c>
      <c r="AZ88" s="486">
        <v>25.8</v>
      </c>
      <c r="BA88" s="484">
        <v>24.5</v>
      </c>
      <c r="BB88" s="485">
        <v>25</v>
      </c>
      <c r="BC88" s="486">
        <v>42</v>
      </c>
      <c r="BD88" s="484">
        <v>69</v>
      </c>
      <c r="BE88" s="485">
        <v>111</v>
      </c>
      <c r="BF88" s="486">
        <v>19</v>
      </c>
      <c r="BG88" s="484">
        <v>18</v>
      </c>
      <c r="BH88" s="485">
        <v>18</v>
      </c>
      <c r="BI88" s="486">
        <v>59</v>
      </c>
      <c r="BJ88" s="484">
        <v>117</v>
      </c>
      <c r="BK88" s="485">
        <v>176</v>
      </c>
      <c r="BL88" s="486">
        <v>20</v>
      </c>
      <c r="BM88" s="484">
        <v>18</v>
      </c>
      <c r="BN88" s="485">
        <v>19</v>
      </c>
      <c r="BO88" s="486">
        <v>59</v>
      </c>
      <c r="BP88" s="484">
        <v>117</v>
      </c>
      <c r="BQ88" s="485">
        <v>176</v>
      </c>
      <c r="BR88" s="486">
        <v>26</v>
      </c>
      <c r="BS88" s="484">
        <v>25</v>
      </c>
      <c r="BT88" s="485">
        <v>25.3</v>
      </c>
      <c r="BU88" s="486">
        <v>59</v>
      </c>
      <c r="BV88" s="484">
        <v>117</v>
      </c>
      <c r="BW88" s="485">
        <v>176</v>
      </c>
      <c r="BX88" s="486" t="s">
        <v>197</v>
      </c>
      <c r="BY88" s="484" t="s">
        <v>197</v>
      </c>
      <c r="BZ88" s="485" t="s">
        <v>197</v>
      </c>
      <c r="CA88" s="486">
        <v>9</v>
      </c>
      <c r="CB88" s="484">
        <v>15</v>
      </c>
      <c r="CC88" s="485">
        <v>24</v>
      </c>
      <c r="CD88" s="486" t="s">
        <v>197</v>
      </c>
      <c r="CE88" s="484" t="s">
        <v>197</v>
      </c>
      <c r="CF88" s="485" t="s">
        <v>197</v>
      </c>
      <c r="CG88" s="486">
        <v>9</v>
      </c>
      <c r="CH88" s="484">
        <v>15</v>
      </c>
      <c r="CI88" s="485">
        <v>24</v>
      </c>
      <c r="CJ88" s="486">
        <v>20</v>
      </c>
      <c r="CK88" s="484">
        <v>18.899999999999999</v>
      </c>
      <c r="CL88" s="485">
        <v>19.3</v>
      </c>
      <c r="CM88" s="486">
        <v>9</v>
      </c>
      <c r="CN88" s="484">
        <v>15</v>
      </c>
      <c r="CO88" s="485">
        <v>24</v>
      </c>
      <c r="CP88" s="486">
        <v>62</v>
      </c>
      <c r="CQ88" s="484">
        <v>46</v>
      </c>
      <c r="CR88" s="485">
        <v>53</v>
      </c>
      <c r="CS88" s="486">
        <v>787</v>
      </c>
      <c r="CT88" s="484">
        <v>871</v>
      </c>
      <c r="CU88" s="485">
        <v>1658</v>
      </c>
      <c r="CV88" s="486">
        <v>63</v>
      </c>
      <c r="CW88" s="484">
        <v>49</v>
      </c>
      <c r="CX88" s="485">
        <v>56</v>
      </c>
      <c r="CY88" s="486">
        <v>787</v>
      </c>
      <c r="CZ88" s="484">
        <v>871</v>
      </c>
      <c r="DA88" s="485">
        <v>1658</v>
      </c>
      <c r="DB88" s="486">
        <v>32.9</v>
      </c>
      <c r="DC88" s="484">
        <v>30.9</v>
      </c>
      <c r="DD88" s="485">
        <v>31.8</v>
      </c>
      <c r="DE88" s="486">
        <v>787</v>
      </c>
      <c r="DF88" s="484">
        <v>871</v>
      </c>
      <c r="DG88" s="485">
        <v>1658</v>
      </c>
    </row>
    <row r="89" spans="1:111" x14ac:dyDescent="0.35">
      <c r="A89" t="s">
        <v>13</v>
      </c>
      <c r="B89" t="s">
        <v>259</v>
      </c>
      <c r="C89" t="s">
        <v>247</v>
      </c>
      <c r="D89" s="486">
        <v>71</v>
      </c>
      <c r="E89" s="484">
        <v>55</v>
      </c>
      <c r="F89" s="485">
        <v>64</v>
      </c>
      <c r="G89" s="486">
        <v>1375</v>
      </c>
      <c r="H89" s="484">
        <v>1251</v>
      </c>
      <c r="I89" s="485">
        <v>2626</v>
      </c>
      <c r="J89" s="486">
        <v>73</v>
      </c>
      <c r="K89" s="484">
        <v>59</v>
      </c>
      <c r="L89" s="485">
        <v>66</v>
      </c>
      <c r="M89" s="486">
        <v>1375</v>
      </c>
      <c r="N89" s="484">
        <v>1251</v>
      </c>
      <c r="O89" s="485">
        <v>2626</v>
      </c>
      <c r="P89" s="486">
        <v>35.799999999999997</v>
      </c>
      <c r="Q89" s="484">
        <v>33.6</v>
      </c>
      <c r="R89" s="485">
        <v>34.799999999999997</v>
      </c>
      <c r="S89" s="486">
        <v>1375</v>
      </c>
      <c r="T89" s="484">
        <v>1251</v>
      </c>
      <c r="U89" s="485">
        <v>2626</v>
      </c>
      <c r="V89" s="486">
        <v>27</v>
      </c>
      <c r="W89" s="484">
        <v>25</v>
      </c>
      <c r="X89" s="485">
        <v>26</v>
      </c>
      <c r="Y89" s="486">
        <v>84</v>
      </c>
      <c r="Z89" s="484">
        <v>149</v>
      </c>
      <c r="AA89" s="485">
        <v>233</v>
      </c>
      <c r="AB89" s="486">
        <v>31</v>
      </c>
      <c r="AC89" s="484">
        <v>27</v>
      </c>
      <c r="AD89" s="485">
        <v>28</v>
      </c>
      <c r="AE89" s="486">
        <v>84</v>
      </c>
      <c r="AF89" s="484">
        <v>149</v>
      </c>
      <c r="AG89" s="485">
        <v>233</v>
      </c>
      <c r="AH89" s="486">
        <v>27.9</v>
      </c>
      <c r="AI89" s="484">
        <v>28.4</v>
      </c>
      <c r="AJ89" s="485">
        <v>28.2</v>
      </c>
      <c r="AK89" s="486">
        <v>84</v>
      </c>
      <c r="AL89" s="484">
        <v>149</v>
      </c>
      <c r="AM89" s="485">
        <v>233</v>
      </c>
      <c r="AN89" s="486">
        <v>33</v>
      </c>
      <c r="AO89" s="484">
        <v>13</v>
      </c>
      <c r="AP89" s="485">
        <v>19</v>
      </c>
      <c r="AQ89" s="486">
        <v>52</v>
      </c>
      <c r="AR89" s="484">
        <v>137</v>
      </c>
      <c r="AS89" s="485">
        <v>189</v>
      </c>
      <c r="AT89" s="486">
        <v>35</v>
      </c>
      <c r="AU89" s="484">
        <v>14</v>
      </c>
      <c r="AV89" s="485">
        <v>20</v>
      </c>
      <c r="AW89" s="486">
        <v>52</v>
      </c>
      <c r="AX89" s="484">
        <v>137</v>
      </c>
      <c r="AY89" s="485">
        <v>189</v>
      </c>
      <c r="AZ89" s="486">
        <v>27.1</v>
      </c>
      <c r="BA89" s="484">
        <v>24.6</v>
      </c>
      <c r="BB89" s="485">
        <v>25.3</v>
      </c>
      <c r="BC89" s="486">
        <v>52</v>
      </c>
      <c r="BD89" s="484">
        <v>137</v>
      </c>
      <c r="BE89" s="485">
        <v>189</v>
      </c>
      <c r="BF89" s="486">
        <v>29</v>
      </c>
      <c r="BG89" s="484">
        <v>19</v>
      </c>
      <c r="BH89" s="485">
        <v>23</v>
      </c>
      <c r="BI89" s="486">
        <v>136</v>
      </c>
      <c r="BJ89" s="484">
        <v>286</v>
      </c>
      <c r="BK89" s="485">
        <v>422</v>
      </c>
      <c r="BL89" s="486">
        <v>32</v>
      </c>
      <c r="BM89" s="484">
        <v>21</v>
      </c>
      <c r="BN89" s="485">
        <v>24</v>
      </c>
      <c r="BO89" s="486">
        <v>136</v>
      </c>
      <c r="BP89" s="484">
        <v>286</v>
      </c>
      <c r="BQ89" s="485">
        <v>422</v>
      </c>
      <c r="BR89" s="486">
        <v>27.6</v>
      </c>
      <c r="BS89" s="484">
        <v>26.6</v>
      </c>
      <c r="BT89" s="485">
        <v>26.9</v>
      </c>
      <c r="BU89" s="486">
        <v>136</v>
      </c>
      <c r="BV89" s="484">
        <v>286</v>
      </c>
      <c r="BW89" s="485">
        <v>422</v>
      </c>
      <c r="BX89" s="486" t="s">
        <v>197</v>
      </c>
      <c r="BY89" s="484" t="s">
        <v>197</v>
      </c>
      <c r="BZ89" s="485" t="s">
        <v>197</v>
      </c>
      <c r="CA89" s="486">
        <v>7</v>
      </c>
      <c r="CB89" s="484">
        <v>22</v>
      </c>
      <c r="CC89" s="485">
        <v>29</v>
      </c>
      <c r="CD89" s="486" t="s">
        <v>197</v>
      </c>
      <c r="CE89" s="484" t="s">
        <v>197</v>
      </c>
      <c r="CF89" s="485" t="s">
        <v>197</v>
      </c>
      <c r="CG89" s="486">
        <v>7</v>
      </c>
      <c r="CH89" s="484">
        <v>22</v>
      </c>
      <c r="CI89" s="485">
        <v>29</v>
      </c>
      <c r="CJ89" s="486">
        <v>19.399999999999999</v>
      </c>
      <c r="CK89" s="484">
        <v>18.3</v>
      </c>
      <c r="CL89" s="485">
        <v>18.600000000000001</v>
      </c>
      <c r="CM89" s="486">
        <v>7</v>
      </c>
      <c r="CN89" s="484">
        <v>22</v>
      </c>
      <c r="CO89" s="485">
        <v>29</v>
      </c>
      <c r="CP89" s="486">
        <v>67</v>
      </c>
      <c r="CQ89" s="484">
        <v>48</v>
      </c>
      <c r="CR89" s="485">
        <v>57</v>
      </c>
      <c r="CS89" s="486">
        <v>1530</v>
      </c>
      <c r="CT89" s="484">
        <v>1573</v>
      </c>
      <c r="CU89" s="485">
        <v>3103</v>
      </c>
      <c r="CV89" s="486">
        <v>69</v>
      </c>
      <c r="CW89" s="484">
        <v>51</v>
      </c>
      <c r="CX89" s="485">
        <v>60</v>
      </c>
      <c r="CY89" s="486">
        <v>1530</v>
      </c>
      <c r="CZ89" s="484">
        <v>1573</v>
      </c>
      <c r="DA89" s="485">
        <v>3103</v>
      </c>
      <c r="DB89" s="486">
        <v>35</v>
      </c>
      <c r="DC89" s="484">
        <v>32.1</v>
      </c>
      <c r="DD89" s="485">
        <v>33.6</v>
      </c>
      <c r="DE89" s="486">
        <v>1530</v>
      </c>
      <c r="DF89" s="484">
        <v>1573</v>
      </c>
      <c r="DG89" s="485">
        <v>3103</v>
      </c>
    </row>
    <row r="90" spans="1:111" x14ac:dyDescent="0.35">
      <c r="A90" t="s">
        <v>65</v>
      </c>
      <c r="B90" t="s">
        <v>310</v>
      </c>
      <c r="C90" t="s">
        <v>309</v>
      </c>
      <c r="D90" s="486">
        <v>68</v>
      </c>
      <c r="E90" s="484">
        <v>54</v>
      </c>
      <c r="F90" s="485">
        <v>61</v>
      </c>
      <c r="G90" s="486">
        <v>6844</v>
      </c>
      <c r="H90" s="484">
        <v>6327</v>
      </c>
      <c r="I90" s="485">
        <v>13171</v>
      </c>
      <c r="J90" s="486">
        <v>71</v>
      </c>
      <c r="K90" s="484">
        <v>58</v>
      </c>
      <c r="L90" s="485">
        <v>65</v>
      </c>
      <c r="M90" s="486">
        <v>6844</v>
      </c>
      <c r="N90" s="484">
        <v>6327</v>
      </c>
      <c r="O90" s="485">
        <v>13171</v>
      </c>
      <c r="P90" s="486">
        <v>36</v>
      </c>
      <c r="Q90" s="484">
        <v>33.799999999999997</v>
      </c>
      <c r="R90" s="485">
        <v>34.9</v>
      </c>
      <c r="S90" s="486">
        <v>6844</v>
      </c>
      <c r="T90" s="484">
        <v>6327</v>
      </c>
      <c r="U90" s="485">
        <v>13171</v>
      </c>
      <c r="V90" s="486">
        <v>17</v>
      </c>
      <c r="W90" s="484">
        <v>13</v>
      </c>
      <c r="X90" s="485">
        <v>15</v>
      </c>
      <c r="Y90" s="486">
        <v>433</v>
      </c>
      <c r="Z90" s="484">
        <v>714</v>
      </c>
      <c r="AA90" s="485">
        <v>1147</v>
      </c>
      <c r="AB90" s="486">
        <v>20</v>
      </c>
      <c r="AC90" s="484">
        <v>16</v>
      </c>
      <c r="AD90" s="485">
        <v>17</v>
      </c>
      <c r="AE90" s="486">
        <v>433</v>
      </c>
      <c r="AF90" s="484">
        <v>714</v>
      </c>
      <c r="AG90" s="485">
        <v>1147</v>
      </c>
      <c r="AH90" s="486">
        <v>26.9</v>
      </c>
      <c r="AI90" s="484">
        <v>26.2</v>
      </c>
      <c r="AJ90" s="485">
        <v>26.4</v>
      </c>
      <c r="AK90" s="486">
        <v>433</v>
      </c>
      <c r="AL90" s="484">
        <v>714</v>
      </c>
      <c r="AM90" s="485">
        <v>1147</v>
      </c>
      <c r="AN90" s="486">
        <v>12</v>
      </c>
      <c r="AO90" s="484">
        <v>8</v>
      </c>
      <c r="AP90" s="485">
        <v>9</v>
      </c>
      <c r="AQ90" s="486">
        <v>290</v>
      </c>
      <c r="AR90" s="484">
        <v>624</v>
      </c>
      <c r="AS90" s="485">
        <v>914</v>
      </c>
      <c r="AT90" s="486">
        <v>13</v>
      </c>
      <c r="AU90" s="484">
        <v>8</v>
      </c>
      <c r="AV90" s="485">
        <v>10</v>
      </c>
      <c r="AW90" s="486">
        <v>290</v>
      </c>
      <c r="AX90" s="484">
        <v>624</v>
      </c>
      <c r="AY90" s="485">
        <v>914</v>
      </c>
      <c r="AZ90" s="486">
        <v>25</v>
      </c>
      <c r="BA90" s="484">
        <v>24.1</v>
      </c>
      <c r="BB90" s="485">
        <v>24.4</v>
      </c>
      <c r="BC90" s="486">
        <v>290</v>
      </c>
      <c r="BD90" s="484">
        <v>624</v>
      </c>
      <c r="BE90" s="485">
        <v>914</v>
      </c>
      <c r="BF90" s="486">
        <v>15</v>
      </c>
      <c r="BG90" s="484">
        <v>10</v>
      </c>
      <c r="BH90" s="485">
        <v>12</v>
      </c>
      <c r="BI90" s="486">
        <v>723</v>
      </c>
      <c r="BJ90" s="484">
        <v>1338</v>
      </c>
      <c r="BK90" s="485">
        <v>2061</v>
      </c>
      <c r="BL90" s="486">
        <v>17</v>
      </c>
      <c r="BM90" s="484">
        <v>12</v>
      </c>
      <c r="BN90" s="485">
        <v>14</v>
      </c>
      <c r="BO90" s="486">
        <v>723</v>
      </c>
      <c r="BP90" s="484">
        <v>1338</v>
      </c>
      <c r="BQ90" s="485">
        <v>2061</v>
      </c>
      <c r="BR90" s="486">
        <v>26.1</v>
      </c>
      <c r="BS90" s="484">
        <v>25.2</v>
      </c>
      <c r="BT90" s="485">
        <v>25.5</v>
      </c>
      <c r="BU90" s="486">
        <v>723</v>
      </c>
      <c r="BV90" s="484">
        <v>1338</v>
      </c>
      <c r="BW90" s="485">
        <v>2061</v>
      </c>
      <c r="BX90" s="486">
        <v>5</v>
      </c>
      <c r="BY90" s="484">
        <v>3</v>
      </c>
      <c r="BZ90" s="485">
        <v>3</v>
      </c>
      <c r="CA90" s="486">
        <v>101</v>
      </c>
      <c r="CB90" s="484">
        <v>186</v>
      </c>
      <c r="CC90" s="485">
        <v>287</v>
      </c>
      <c r="CD90" s="486">
        <v>5</v>
      </c>
      <c r="CE90" s="484">
        <v>3</v>
      </c>
      <c r="CF90" s="485">
        <v>3</v>
      </c>
      <c r="CG90" s="486">
        <v>101</v>
      </c>
      <c r="CH90" s="484">
        <v>186</v>
      </c>
      <c r="CI90" s="485">
        <v>287</v>
      </c>
      <c r="CJ90" s="486">
        <v>19.600000000000001</v>
      </c>
      <c r="CK90" s="484">
        <v>19.3</v>
      </c>
      <c r="CL90" s="485">
        <v>19.399999999999999</v>
      </c>
      <c r="CM90" s="486">
        <v>101</v>
      </c>
      <c r="CN90" s="484">
        <v>186</v>
      </c>
      <c r="CO90" s="485">
        <v>287</v>
      </c>
      <c r="CP90" s="486">
        <v>62</v>
      </c>
      <c r="CQ90" s="484">
        <v>45</v>
      </c>
      <c r="CR90" s="485">
        <v>53</v>
      </c>
      <c r="CS90" s="486">
        <v>7840</v>
      </c>
      <c r="CT90" s="484">
        <v>8037</v>
      </c>
      <c r="CU90" s="485">
        <v>15877</v>
      </c>
      <c r="CV90" s="486">
        <v>65</v>
      </c>
      <c r="CW90" s="484">
        <v>48</v>
      </c>
      <c r="CX90" s="485">
        <v>56</v>
      </c>
      <c r="CY90" s="486">
        <v>7840</v>
      </c>
      <c r="CZ90" s="484">
        <v>8037</v>
      </c>
      <c r="DA90" s="485">
        <v>15877</v>
      </c>
      <c r="DB90" s="486">
        <v>34.700000000000003</v>
      </c>
      <c r="DC90" s="484">
        <v>32</v>
      </c>
      <c r="DD90" s="485">
        <v>33.299999999999997</v>
      </c>
      <c r="DE90" s="486">
        <v>7840</v>
      </c>
      <c r="DF90" s="484">
        <v>8037</v>
      </c>
      <c r="DG90" s="485">
        <v>15877</v>
      </c>
    </row>
    <row r="91" spans="1:111" x14ac:dyDescent="0.35">
      <c r="A91" t="s">
        <v>66</v>
      </c>
      <c r="B91" t="s">
        <v>311</v>
      </c>
      <c r="C91" t="s">
        <v>309</v>
      </c>
      <c r="D91" s="486">
        <v>70</v>
      </c>
      <c r="E91" s="484">
        <v>55</v>
      </c>
      <c r="F91" s="485">
        <v>63</v>
      </c>
      <c r="G91" s="486">
        <v>1870</v>
      </c>
      <c r="H91" s="484">
        <v>1835</v>
      </c>
      <c r="I91" s="485">
        <v>3705</v>
      </c>
      <c r="J91" s="486">
        <v>72</v>
      </c>
      <c r="K91" s="484">
        <v>59</v>
      </c>
      <c r="L91" s="485">
        <v>66</v>
      </c>
      <c r="M91" s="486">
        <v>1870</v>
      </c>
      <c r="N91" s="484">
        <v>1835</v>
      </c>
      <c r="O91" s="485">
        <v>3705</v>
      </c>
      <c r="P91" s="486">
        <v>35.1</v>
      </c>
      <c r="Q91" s="484">
        <v>33.1</v>
      </c>
      <c r="R91" s="485">
        <v>34.1</v>
      </c>
      <c r="S91" s="486">
        <v>1870</v>
      </c>
      <c r="T91" s="484">
        <v>1835</v>
      </c>
      <c r="U91" s="485">
        <v>3705</v>
      </c>
      <c r="V91" s="486">
        <v>19</v>
      </c>
      <c r="W91" s="484">
        <v>21</v>
      </c>
      <c r="X91" s="485">
        <v>20</v>
      </c>
      <c r="Y91" s="486">
        <v>53</v>
      </c>
      <c r="Z91" s="484">
        <v>90</v>
      </c>
      <c r="AA91" s="485">
        <v>143</v>
      </c>
      <c r="AB91" s="486">
        <v>19</v>
      </c>
      <c r="AC91" s="484">
        <v>24</v>
      </c>
      <c r="AD91" s="485">
        <v>22</v>
      </c>
      <c r="AE91" s="486">
        <v>53</v>
      </c>
      <c r="AF91" s="484">
        <v>90</v>
      </c>
      <c r="AG91" s="485">
        <v>143</v>
      </c>
      <c r="AH91" s="486">
        <v>27.6</v>
      </c>
      <c r="AI91" s="484">
        <v>27</v>
      </c>
      <c r="AJ91" s="485">
        <v>27.2</v>
      </c>
      <c r="AK91" s="486">
        <v>53</v>
      </c>
      <c r="AL91" s="484">
        <v>90</v>
      </c>
      <c r="AM91" s="485">
        <v>143</v>
      </c>
      <c r="AN91" s="486">
        <v>29</v>
      </c>
      <c r="AO91" s="484">
        <v>19</v>
      </c>
      <c r="AP91" s="485">
        <v>22</v>
      </c>
      <c r="AQ91" s="486">
        <v>107</v>
      </c>
      <c r="AR91" s="484">
        <v>238</v>
      </c>
      <c r="AS91" s="485">
        <v>345</v>
      </c>
      <c r="AT91" s="486">
        <v>30</v>
      </c>
      <c r="AU91" s="484">
        <v>20</v>
      </c>
      <c r="AV91" s="485">
        <v>23</v>
      </c>
      <c r="AW91" s="486">
        <v>107</v>
      </c>
      <c r="AX91" s="484">
        <v>238</v>
      </c>
      <c r="AY91" s="485">
        <v>345</v>
      </c>
      <c r="AZ91" s="486">
        <v>27.6</v>
      </c>
      <c r="BA91" s="484">
        <v>26.2</v>
      </c>
      <c r="BB91" s="485">
        <v>26.6</v>
      </c>
      <c r="BC91" s="486">
        <v>107</v>
      </c>
      <c r="BD91" s="484">
        <v>238</v>
      </c>
      <c r="BE91" s="485">
        <v>345</v>
      </c>
      <c r="BF91" s="486">
        <v>26</v>
      </c>
      <c r="BG91" s="484">
        <v>20</v>
      </c>
      <c r="BH91" s="485">
        <v>22</v>
      </c>
      <c r="BI91" s="486">
        <v>160</v>
      </c>
      <c r="BJ91" s="484">
        <v>328</v>
      </c>
      <c r="BK91" s="485">
        <v>488</v>
      </c>
      <c r="BL91" s="486">
        <v>26</v>
      </c>
      <c r="BM91" s="484">
        <v>21</v>
      </c>
      <c r="BN91" s="485">
        <v>23</v>
      </c>
      <c r="BO91" s="486">
        <v>160</v>
      </c>
      <c r="BP91" s="484">
        <v>328</v>
      </c>
      <c r="BQ91" s="485">
        <v>488</v>
      </c>
      <c r="BR91" s="486">
        <v>27.6</v>
      </c>
      <c r="BS91" s="484">
        <v>26.4</v>
      </c>
      <c r="BT91" s="485">
        <v>26.8</v>
      </c>
      <c r="BU91" s="486">
        <v>160</v>
      </c>
      <c r="BV91" s="484">
        <v>328</v>
      </c>
      <c r="BW91" s="485">
        <v>488</v>
      </c>
      <c r="BX91" s="486" t="s">
        <v>197</v>
      </c>
      <c r="BY91" s="484" t="s">
        <v>197</v>
      </c>
      <c r="BZ91" s="485" t="s">
        <v>197</v>
      </c>
      <c r="CA91" s="486">
        <v>12</v>
      </c>
      <c r="CB91" s="484">
        <v>35</v>
      </c>
      <c r="CC91" s="485">
        <v>47</v>
      </c>
      <c r="CD91" s="486" t="s">
        <v>197</v>
      </c>
      <c r="CE91" s="484" t="s">
        <v>197</v>
      </c>
      <c r="CF91" s="485" t="s">
        <v>197</v>
      </c>
      <c r="CG91" s="486">
        <v>12</v>
      </c>
      <c r="CH91" s="484">
        <v>35</v>
      </c>
      <c r="CI91" s="485">
        <v>47</v>
      </c>
      <c r="CJ91" s="486">
        <v>17.8</v>
      </c>
      <c r="CK91" s="484">
        <v>17.399999999999999</v>
      </c>
      <c r="CL91" s="485">
        <v>17.5</v>
      </c>
      <c r="CM91" s="486">
        <v>12</v>
      </c>
      <c r="CN91" s="484">
        <v>35</v>
      </c>
      <c r="CO91" s="485">
        <v>47</v>
      </c>
      <c r="CP91" s="486">
        <v>66</v>
      </c>
      <c r="CQ91" s="484">
        <v>49</v>
      </c>
      <c r="CR91" s="485">
        <v>57</v>
      </c>
      <c r="CS91" s="486">
        <v>2065</v>
      </c>
      <c r="CT91" s="484">
        <v>2228</v>
      </c>
      <c r="CU91" s="485">
        <v>4293</v>
      </c>
      <c r="CV91" s="486">
        <v>68</v>
      </c>
      <c r="CW91" s="484">
        <v>52</v>
      </c>
      <c r="CX91" s="485">
        <v>60</v>
      </c>
      <c r="CY91" s="486">
        <v>2065</v>
      </c>
      <c r="CZ91" s="484">
        <v>2228</v>
      </c>
      <c r="DA91" s="485">
        <v>4293</v>
      </c>
      <c r="DB91" s="486">
        <v>34.299999999999997</v>
      </c>
      <c r="DC91" s="484">
        <v>31.8</v>
      </c>
      <c r="DD91" s="485">
        <v>33</v>
      </c>
      <c r="DE91" s="486">
        <v>2065</v>
      </c>
      <c r="DF91" s="484">
        <v>2228</v>
      </c>
      <c r="DG91" s="485">
        <v>4293</v>
      </c>
    </row>
    <row r="92" spans="1:111" x14ac:dyDescent="0.35">
      <c r="A92" t="s">
        <v>67</v>
      </c>
      <c r="B92" t="s">
        <v>312</v>
      </c>
      <c r="C92" t="s">
        <v>309</v>
      </c>
      <c r="D92" s="486">
        <v>68</v>
      </c>
      <c r="E92" s="484">
        <v>53</v>
      </c>
      <c r="F92" s="485">
        <v>61</v>
      </c>
      <c r="G92" s="486">
        <v>1622</v>
      </c>
      <c r="H92" s="484">
        <v>1612</v>
      </c>
      <c r="I92" s="485">
        <v>3234</v>
      </c>
      <c r="J92" s="486">
        <v>70</v>
      </c>
      <c r="K92" s="484">
        <v>56</v>
      </c>
      <c r="L92" s="485">
        <v>63</v>
      </c>
      <c r="M92" s="486">
        <v>1622</v>
      </c>
      <c r="N92" s="484">
        <v>1612</v>
      </c>
      <c r="O92" s="485">
        <v>3234</v>
      </c>
      <c r="P92" s="486">
        <v>35.700000000000003</v>
      </c>
      <c r="Q92" s="484">
        <v>33.200000000000003</v>
      </c>
      <c r="R92" s="485">
        <v>34.5</v>
      </c>
      <c r="S92" s="486">
        <v>1622</v>
      </c>
      <c r="T92" s="484">
        <v>1612</v>
      </c>
      <c r="U92" s="485">
        <v>3234</v>
      </c>
      <c r="V92" s="486">
        <v>19</v>
      </c>
      <c r="W92" s="484">
        <v>22</v>
      </c>
      <c r="X92" s="485">
        <v>21</v>
      </c>
      <c r="Y92" s="486">
        <v>48</v>
      </c>
      <c r="Z92" s="484">
        <v>83</v>
      </c>
      <c r="AA92" s="485">
        <v>131</v>
      </c>
      <c r="AB92" s="486">
        <v>19</v>
      </c>
      <c r="AC92" s="484">
        <v>23</v>
      </c>
      <c r="AD92" s="485">
        <v>21</v>
      </c>
      <c r="AE92" s="486">
        <v>48</v>
      </c>
      <c r="AF92" s="484">
        <v>83</v>
      </c>
      <c r="AG92" s="485">
        <v>131</v>
      </c>
      <c r="AH92" s="486">
        <v>28.3</v>
      </c>
      <c r="AI92" s="484">
        <v>27.5</v>
      </c>
      <c r="AJ92" s="485">
        <v>27.8</v>
      </c>
      <c r="AK92" s="486">
        <v>48</v>
      </c>
      <c r="AL92" s="484">
        <v>83</v>
      </c>
      <c r="AM92" s="485">
        <v>131</v>
      </c>
      <c r="AN92" s="486">
        <v>26</v>
      </c>
      <c r="AO92" s="484">
        <v>15</v>
      </c>
      <c r="AP92" s="485">
        <v>19</v>
      </c>
      <c r="AQ92" s="486">
        <v>82</v>
      </c>
      <c r="AR92" s="484">
        <v>154</v>
      </c>
      <c r="AS92" s="485">
        <v>236</v>
      </c>
      <c r="AT92" s="486">
        <v>26</v>
      </c>
      <c r="AU92" s="484">
        <v>17</v>
      </c>
      <c r="AV92" s="485">
        <v>20</v>
      </c>
      <c r="AW92" s="486">
        <v>82</v>
      </c>
      <c r="AX92" s="484">
        <v>154</v>
      </c>
      <c r="AY92" s="485">
        <v>236</v>
      </c>
      <c r="AZ92" s="486">
        <v>27.6</v>
      </c>
      <c r="BA92" s="484">
        <v>26.1</v>
      </c>
      <c r="BB92" s="485">
        <v>26.6</v>
      </c>
      <c r="BC92" s="486">
        <v>82</v>
      </c>
      <c r="BD92" s="484">
        <v>154</v>
      </c>
      <c r="BE92" s="485">
        <v>236</v>
      </c>
      <c r="BF92" s="486">
        <v>23</v>
      </c>
      <c r="BG92" s="484">
        <v>17</v>
      </c>
      <c r="BH92" s="485">
        <v>19</v>
      </c>
      <c r="BI92" s="486">
        <v>130</v>
      </c>
      <c r="BJ92" s="484">
        <v>237</v>
      </c>
      <c r="BK92" s="485">
        <v>367</v>
      </c>
      <c r="BL92" s="486">
        <v>23</v>
      </c>
      <c r="BM92" s="484">
        <v>19</v>
      </c>
      <c r="BN92" s="485">
        <v>20</v>
      </c>
      <c r="BO92" s="486">
        <v>130</v>
      </c>
      <c r="BP92" s="484">
        <v>237</v>
      </c>
      <c r="BQ92" s="485">
        <v>367</v>
      </c>
      <c r="BR92" s="486">
        <v>27.8</v>
      </c>
      <c r="BS92" s="484">
        <v>26.5</v>
      </c>
      <c r="BT92" s="485">
        <v>27</v>
      </c>
      <c r="BU92" s="486">
        <v>130</v>
      </c>
      <c r="BV92" s="484">
        <v>237</v>
      </c>
      <c r="BW92" s="485">
        <v>367</v>
      </c>
      <c r="BX92" s="486" t="s">
        <v>197</v>
      </c>
      <c r="BY92" s="484" t="s">
        <v>197</v>
      </c>
      <c r="BZ92" s="485" t="s">
        <v>197</v>
      </c>
      <c r="CA92" s="486">
        <v>13</v>
      </c>
      <c r="CB92" s="484">
        <v>46</v>
      </c>
      <c r="CC92" s="485">
        <v>59</v>
      </c>
      <c r="CD92" s="486" t="s">
        <v>197</v>
      </c>
      <c r="CE92" s="484" t="s">
        <v>197</v>
      </c>
      <c r="CF92" s="485" t="s">
        <v>197</v>
      </c>
      <c r="CG92" s="486">
        <v>13</v>
      </c>
      <c r="CH92" s="484">
        <v>46</v>
      </c>
      <c r="CI92" s="485">
        <v>59</v>
      </c>
      <c r="CJ92" s="486">
        <v>22</v>
      </c>
      <c r="CK92" s="484">
        <v>18.600000000000001</v>
      </c>
      <c r="CL92" s="485">
        <v>19.3</v>
      </c>
      <c r="CM92" s="486">
        <v>13</v>
      </c>
      <c r="CN92" s="484">
        <v>46</v>
      </c>
      <c r="CO92" s="485">
        <v>59</v>
      </c>
      <c r="CP92" s="486">
        <v>64</v>
      </c>
      <c r="CQ92" s="484">
        <v>47</v>
      </c>
      <c r="CR92" s="485">
        <v>55</v>
      </c>
      <c r="CS92" s="486">
        <v>1777</v>
      </c>
      <c r="CT92" s="484">
        <v>1901</v>
      </c>
      <c r="CU92" s="485">
        <v>3678</v>
      </c>
      <c r="CV92" s="486">
        <v>65</v>
      </c>
      <c r="CW92" s="484">
        <v>50</v>
      </c>
      <c r="CX92" s="485">
        <v>57</v>
      </c>
      <c r="CY92" s="486">
        <v>1777</v>
      </c>
      <c r="CZ92" s="484">
        <v>1901</v>
      </c>
      <c r="DA92" s="485">
        <v>3678</v>
      </c>
      <c r="DB92" s="486">
        <v>34.9</v>
      </c>
      <c r="DC92" s="484">
        <v>32</v>
      </c>
      <c r="DD92" s="485">
        <v>33.4</v>
      </c>
      <c r="DE92" s="486">
        <v>1777</v>
      </c>
      <c r="DF92" s="484">
        <v>1901</v>
      </c>
      <c r="DG92" s="485">
        <v>3678</v>
      </c>
    </row>
    <row r="93" spans="1:111" x14ac:dyDescent="0.35">
      <c r="A93" t="s">
        <v>69</v>
      </c>
      <c r="B93" t="s">
        <v>314</v>
      </c>
      <c r="C93" t="s">
        <v>309</v>
      </c>
      <c r="D93" s="486">
        <v>63</v>
      </c>
      <c r="E93" s="484">
        <v>47</v>
      </c>
      <c r="F93" s="485">
        <v>55</v>
      </c>
      <c r="G93" s="486">
        <v>2054</v>
      </c>
      <c r="H93" s="484">
        <v>1903</v>
      </c>
      <c r="I93" s="485">
        <v>3957</v>
      </c>
      <c r="J93" s="486">
        <v>67</v>
      </c>
      <c r="K93" s="484">
        <v>52</v>
      </c>
      <c r="L93" s="485">
        <v>60</v>
      </c>
      <c r="M93" s="486">
        <v>2054</v>
      </c>
      <c r="N93" s="484">
        <v>1903</v>
      </c>
      <c r="O93" s="485">
        <v>3957</v>
      </c>
      <c r="P93" s="486">
        <v>33.9</v>
      </c>
      <c r="Q93" s="484">
        <v>31.6</v>
      </c>
      <c r="R93" s="485">
        <v>32.799999999999997</v>
      </c>
      <c r="S93" s="486">
        <v>2054</v>
      </c>
      <c r="T93" s="484">
        <v>1903</v>
      </c>
      <c r="U93" s="485">
        <v>3957</v>
      </c>
      <c r="V93" s="486">
        <v>15</v>
      </c>
      <c r="W93" s="484">
        <v>13</v>
      </c>
      <c r="X93" s="485">
        <v>13</v>
      </c>
      <c r="Y93" s="486">
        <v>96</v>
      </c>
      <c r="Z93" s="484">
        <v>180</v>
      </c>
      <c r="AA93" s="485">
        <v>276</v>
      </c>
      <c r="AB93" s="486">
        <v>18</v>
      </c>
      <c r="AC93" s="484">
        <v>16</v>
      </c>
      <c r="AD93" s="485">
        <v>16</v>
      </c>
      <c r="AE93" s="486">
        <v>96</v>
      </c>
      <c r="AF93" s="484">
        <v>180</v>
      </c>
      <c r="AG93" s="485">
        <v>276</v>
      </c>
      <c r="AH93" s="486">
        <v>26.1</v>
      </c>
      <c r="AI93" s="484">
        <v>24.8</v>
      </c>
      <c r="AJ93" s="485">
        <v>25.3</v>
      </c>
      <c r="AK93" s="486">
        <v>96</v>
      </c>
      <c r="AL93" s="484">
        <v>180</v>
      </c>
      <c r="AM93" s="485">
        <v>276</v>
      </c>
      <c r="AN93" s="486">
        <v>22</v>
      </c>
      <c r="AO93" s="484">
        <v>12</v>
      </c>
      <c r="AP93" s="485">
        <v>15</v>
      </c>
      <c r="AQ93" s="486">
        <v>58</v>
      </c>
      <c r="AR93" s="484">
        <v>183</v>
      </c>
      <c r="AS93" s="485">
        <v>241</v>
      </c>
      <c r="AT93" s="486">
        <v>24</v>
      </c>
      <c r="AU93" s="484">
        <v>15</v>
      </c>
      <c r="AV93" s="485">
        <v>17</v>
      </c>
      <c r="AW93" s="486">
        <v>58</v>
      </c>
      <c r="AX93" s="484">
        <v>183</v>
      </c>
      <c r="AY93" s="485">
        <v>241</v>
      </c>
      <c r="AZ93" s="486">
        <v>24.7</v>
      </c>
      <c r="BA93" s="484">
        <v>23.7</v>
      </c>
      <c r="BB93" s="485">
        <v>24</v>
      </c>
      <c r="BC93" s="486">
        <v>58</v>
      </c>
      <c r="BD93" s="484">
        <v>183</v>
      </c>
      <c r="BE93" s="485">
        <v>241</v>
      </c>
      <c r="BF93" s="486">
        <v>18</v>
      </c>
      <c r="BG93" s="484">
        <v>12</v>
      </c>
      <c r="BH93" s="485">
        <v>14</v>
      </c>
      <c r="BI93" s="486">
        <v>154</v>
      </c>
      <c r="BJ93" s="484">
        <v>363</v>
      </c>
      <c r="BK93" s="485">
        <v>517</v>
      </c>
      <c r="BL93" s="486">
        <v>20</v>
      </c>
      <c r="BM93" s="484">
        <v>15</v>
      </c>
      <c r="BN93" s="485">
        <v>17</v>
      </c>
      <c r="BO93" s="486">
        <v>154</v>
      </c>
      <c r="BP93" s="484">
        <v>363</v>
      </c>
      <c r="BQ93" s="485">
        <v>517</v>
      </c>
      <c r="BR93" s="486">
        <v>25.6</v>
      </c>
      <c r="BS93" s="484">
        <v>24.3</v>
      </c>
      <c r="BT93" s="485">
        <v>24.7</v>
      </c>
      <c r="BU93" s="486">
        <v>154</v>
      </c>
      <c r="BV93" s="484">
        <v>363</v>
      </c>
      <c r="BW93" s="485">
        <v>517</v>
      </c>
      <c r="BX93" s="486" t="s">
        <v>197</v>
      </c>
      <c r="BY93" s="484" t="s">
        <v>197</v>
      </c>
      <c r="BZ93" s="485" t="s">
        <v>197</v>
      </c>
      <c r="CA93" s="486">
        <v>12</v>
      </c>
      <c r="CB93" s="484">
        <v>28</v>
      </c>
      <c r="CC93" s="485">
        <v>40</v>
      </c>
      <c r="CD93" s="486" t="s">
        <v>197</v>
      </c>
      <c r="CE93" s="484" t="s">
        <v>197</v>
      </c>
      <c r="CF93" s="485" t="s">
        <v>197</v>
      </c>
      <c r="CG93" s="486">
        <v>12</v>
      </c>
      <c r="CH93" s="484">
        <v>28</v>
      </c>
      <c r="CI93" s="485">
        <v>40</v>
      </c>
      <c r="CJ93" s="486">
        <v>20.399999999999999</v>
      </c>
      <c r="CK93" s="484">
        <v>18.899999999999999</v>
      </c>
      <c r="CL93" s="485">
        <v>19.399999999999999</v>
      </c>
      <c r="CM93" s="486">
        <v>12</v>
      </c>
      <c r="CN93" s="484">
        <v>28</v>
      </c>
      <c r="CO93" s="485">
        <v>40</v>
      </c>
      <c r="CP93" s="486">
        <v>59</v>
      </c>
      <c r="CQ93" s="484">
        <v>41</v>
      </c>
      <c r="CR93" s="485">
        <v>50</v>
      </c>
      <c r="CS93" s="486">
        <v>2244</v>
      </c>
      <c r="CT93" s="484">
        <v>2326</v>
      </c>
      <c r="CU93" s="485">
        <v>4570</v>
      </c>
      <c r="CV93" s="486">
        <v>63</v>
      </c>
      <c r="CW93" s="484">
        <v>45</v>
      </c>
      <c r="CX93" s="485">
        <v>54</v>
      </c>
      <c r="CY93" s="486">
        <v>2244</v>
      </c>
      <c r="CZ93" s="484">
        <v>2326</v>
      </c>
      <c r="DA93" s="485">
        <v>4570</v>
      </c>
      <c r="DB93" s="486">
        <v>33.200000000000003</v>
      </c>
      <c r="DC93" s="484">
        <v>30.2</v>
      </c>
      <c r="DD93" s="485">
        <v>31.7</v>
      </c>
      <c r="DE93" s="486">
        <v>2244</v>
      </c>
      <c r="DF93" s="484">
        <v>2326</v>
      </c>
      <c r="DG93" s="485">
        <v>4570</v>
      </c>
    </row>
    <row r="94" spans="1:111" x14ac:dyDescent="0.35">
      <c r="A94" t="s">
        <v>71</v>
      </c>
      <c r="B94" t="s">
        <v>316</v>
      </c>
      <c r="C94" t="s">
        <v>309</v>
      </c>
      <c r="D94" s="486">
        <v>69</v>
      </c>
      <c r="E94" s="484">
        <v>57</v>
      </c>
      <c r="F94" s="485">
        <v>63</v>
      </c>
      <c r="G94" s="486">
        <v>1208</v>
      </c>
      <c r="H94" s="484">
        <v>1170</v>
      </c>
      <c r="I94" s="485">
        <v>2378</v>
      </c>
      <c r="J94" s="486">
        <v>73</v>
      </c>
      <c r="K94" s="484">
        <v>62</v>
      </c>
      <c r="L94" s="485">
        <v>67</v>
      </c>
      <c r="M94" s="486">
        <v>1208</v>
      </c>
      <c r="N94" s="484">
        <v>1170</v>
      </c>
      <c r="O94" s="485">
        <v>2378</v>
      </c>
      <c r="P94" s="486">
        <v>36.799999999999997</v>
      </c>
      <c r="Q94" s="484">
        <v>34.6</v>
      </c>
      <c r="R94" s="485">
        <v>35.700000000000003</v>
      </c>
      <c r="S94" s="486">
        <v>1208</v>
      </c>
      <c r="T94" s="484">
        <v>1170</v>
      </c>
      <c r="U94" s="485">
        <v>2378</v>
      </c>
      <c r="V94" s="486">
        <v>8</v>
      </c>
      <c r="W94" s="484">
        <v>11</v>
      </c>
      <c r="X94" s="485">
        <v>10</v>
      </c>
      <c r="Y94" s="486">
        <v>38</v>
      </c>
      <c r="Z94" s="484">
        <v>65</v>
      </c>
      <c r="AA94" s="485">
        <v>103</v>
      </c>
      <c r="AB94" s="486">
        <v>11</v>
      </c>
      <c r="AC94" s="484">
        <v>11</v>
      </c>
      <c r="AD94" s="485">
        <v>11</v>
      </c>
      <c r="AE94" s="486">
        <v>38</v>
      </c>
      <c r="AF94" s="484">
        <v>65</v>
      </c>
      <c r="AG94" s="485">
        <v>103</v>
      </c>
      <c r="AH94" s="486">
        <v>24.5</v>
      </c>
      <c r="AI94" s="484">
        <v>25.7</v>
      </c>
      <c r="AJ94" s="485">
        <v>25.2</v>
      </c>
      <c r="AK94" s="486">
        <v>38</v>
      </c>
      <c r="AL94" s="484">
        <v>65</v>
      </c>
      <c r="AM94" s="485">
        <v>103</v>
      </c>
      <c r="AN94" s="486">
        <v>13</v>
      </c>
      <c r="AO94" s="484">
        <v>11</v>
      </c>
      <c r="AP94" s="485">
        <v>11</v>
      </c>
      <c r="AQ94" s="486">
        <v>31</v>
      </c>
      <c r="AR94" s="484">
        <v>101</v>
      </c>
      <c r="AS94" s="485">
        <v>132</v>
      </c>
      <c r="AT94" s="486">
        <v>13</v>
      </c>
      <c r="AU94" s="484">
        <v>13</v>
      </c>
      <c r="AV94" s="485">
        <v>13</v>
      </c>
      <c r="AW94" s="486">
        <v>31</v>
      </c>
      <c r="AX94" s="484">
        <v>101</v>
      </c>
      <c r="AY94" s="485">
        <v>132</v>
      </c>
      <c r="AZ94" s="486">
        <v>25</v>
      </c>
      <c r="BA94" s="484">
        <v>23.4</v>
      </c>
      <c r="BB94" s="485">
        <v>23.8</v>
      </c>
      <c r="BC94" s="486">
        <v>31</v>
      </c>
      <c r="BD94" s="484">
        <v>101</v>
      </c>
      <c r="BE94" s="485">
        <v>132</v>
      </c>
      <c r="BF94" s="486">
        <v>10</v>
      </c>
      <c r="BG94" s="484">
        <v>11</v>
      </c>
      <c r="BH94" s="485">
        <v>11</v>
      </c>
      <c r="BI94" s="486">
        <v>69</v>
      </c>
      <c r="BJ94" s="484">
        <v>166</v>
      </c>
      <c r="BK94" s="485">
        <v>235</v>
      </c>
      <c r="BL94" s="486">
        <v>12</v>
      </c>
      <c r="BM94" s="484">
        <v>12</v>
      </c>
      <c r="BN94" s="485">
        <v>12</v>
      </c>
      <c r="BO94" s="486">
        <v>69</v>
      </c>
      <c r="BP94" s="484">
        <v>166</v>
      </c>
      <c r="BQ94" s="485">
        <v>235</v>
      </c>
      <c r="BR94" s="486">
        <v>24.7</v>
      </c>
      <c r="BS94" s="484">
        <v>24.3</v>
      </c>
      <c r="BT94" s="485">
        <v>24.4</v>
      </c>
      <c r="BU94" s="486">
        <v>69</v>
      </c>
      <c r="BV94" s="484">
        <v>166</v>
      </c>
      <c r="BW94" s="485">
        <v>235</v>
      </c>
      <c r="BX94" s="486" t="s">
        <v>197</v>
      </c>
      <c r="BY94" s="484" t="s">
        <v>197</v>
      </c>
      <c r="BZ94" s="485" t="s">
        <v>197</v>
      </c>
      <c r="CA94" s="486">
        <v>5</v>
      </c>
      <c r="CB94" s="484">
        <v>20</v>
      </c>
      <c r="CC94" s="485">
        <v>25</v>
      </c>
      <c r="CD94" s="486" t="s">
        <v>197</v>
      </c>
      <c r="CE94" s="484" t="s">
        <v>197</v>
      </c>
      <c r="CF94" s="485" t="s">
        <v>197</v>
      </c>
      <c r="CG94" s="486">
        <v>5</v>
      </c>
      <c r="CH94" s="484">
        <v>20</v>
      </c>
      <c r="CI94" s="485">
        <v>25</v>
      </c>
      <c r="CJ94" s="486">
        <v>22</v>
      </c>
      <c r="CK94" s="484">
        <v>17.899999999999999</v>
      </c>
      <c r="CL94" s="485">
        <v>18.7</v>
      </c>
      <c r="CM94" s="486">
        <v>5</v>
      </c>
      <c r="CN94" s="484">
        <v>20</v>
      </c>
      <c r="CO94" s="485">
        <v>25</v>
      </c>
      <c r="CP94" s="486">
        <v>66</v>
      </c>
      <c r="CQ94" s="484">
        <v>50</v>
      </c>
      <c r="CR94" s="485">
        <v>58</v>
      </c>
      <c r="CS94" s="486">
        <v>1302</v>
      </c>
      <c r="CT94" s="484">
        <v>1376</v>
      </c>
      <c r="CU94" s="485">
        <v>2678</v>
      </c>
      <c r="CV94" s="486">
        <v>69</v>
      </c>
      <c r="CW94" s="484">
        <v>54</v>
      </c>
      <c r="CX94" s="485">
        <v>61</v>
      </c>
      <c r="CY94" s="486">
        <v>1302</v>
      </c>
      <c r="CZ94" s="484">
        <v>1376</v>
      </c>
      <c r="DA94" s="485">
        <v>2678</v>
      </c>
      <c r="DB94" s="486">
        <v>36.1</v>
      </c>
      <c r="DC94" s="484">
        <v>33</v>
      </c>
      <c r="DD94" s="485">
        <v>34.5</v>
      </c>
      <c r="DE94" s="486">
        <v>1302</v>
      </c>
      <c r="DF94" s="484">
        <v>1376</v>
      </c>
      <c r="DG94" s="485">
        <v>2678</v>
      </c>
    </row>
    <row r="95" spans="1:111" x14ac:dyDescent="0.35">
      <c r="A95" t="s">
        <v>75</v>
      </c>
      <c r="B95" t="s">
        <v>320</v>
      </c>
      <c r="C95" t="s">
        <v>309</v>
      </c>
      <c r="D95" s="486">
        <v>60</v>
      </c>
      <c r="E95" s="484">
        <v>45</v>
      </c>
      <c r="F95" s="485">
        <v>53</v>
      </c>
      <c r="G95" s="486">
        <v>1657</v>
      </c>
      <c r="H95" s="484">
        <v>1645</v>
      </c>
      <c r="I95" s="485">
        <v>3302</v>
      </c>
      <c r="J95" s="486">
        <v>64</v>
      </c>
      <c r="K95" s="484">
        <v>51</v>
      </c>
      <c r="L95" s="485">
        <v>57</v>
      </c>
      <c r="M95" s="486">
        <v>1657</v>
      </c>
      <c r="N95" s="484">
        <v>1645</v>
      </c>
      <c r="O95" s="485">
        <v>3302</v>
      </c>
      <c r="P95" s="486">
        <v>33.6</v>
      </c>
      <c r="Q95" s="484">
        <v>31.6</v>
      </c>
      <c r="R95" s="485">
        <v>32.6</v>
      </c>
      <c r="S95" s="486">
        <v>1657</v>
      </c>
      <c r="T95" s="484">
        <v>1645</v>
      </c>
      <c r="U95" s="485">
        <v>3302</v>
      </c>
      <c r="V95" s="486" t="s">
        <v>197</v>
      </c>
      <c r="W95" s="484" t="s">
        <v>197</v>
      </c>
      <c r="X95" s="485">
        <v>10</v>
      </c>
      <c r="Y95" s="486">
        <v>59</v>
      </c>
      <c r="Z95" s="484">
        <v>111</v>
      </c>
      <c r="AA95" s="485">
        <v>170</v>
      </c>
      <c r="AB95" s="486" t="s">
        <v>197</v>
      </c>
      <c r="AC95" s="484" t="s">
        <v>197</v>
      </c>
      <c r="AD95" s="485">
        <v>11</v>
      </c>
      <c r="AE95" s="486">
        <v>59</v>
      </c>
      <c r="AF95" s="484">
        <v>111</v>
      </c>
      <c r="AG95" s="485">
        <v>170</v>
      </c>
      <c r="AH95" s="486">
        <v>25.5</v>
      </c>
      <c r="AI95" s="484">
        <v>23.1</v>
      </c>
      <c r="AJ95" s="485">
        <v>23.9</v>
      </c>
      <c r="AK95" s="486">
        <v>59</v>
      </c>
      <c r="AL95" s="484">
        <v>111</v>
      </c>
      <c r="AM95" s="485">
        <v>170</v>
      </c>
      <c r="AN95" s="486" t="s">
        <v>197</v>
      </c>
      <c r="AO95" s="484" t="s">
        <v>197</v>
      </c>
      <c r="AP95" s="485">
        <v>5</v>
      </c>
      <c r="AQ95" s="486">
        <v>13</v>
      </c>
      <c r="AR95" s="484">
        <v>46</v>
      </c>
      <c r="AS95" s="485">
        <v>59</v>
      </c>
      <c r="AT95" s="486" t="s">
        <v>197</v>
      </c>
      <c r="AU95" s="484" t="s">
        <v>197</v>
      </c>
      <c r="AV95" s="485">
        <v>5</v>
      </c>
      <c r="AW95" s="486">
        <v>13</v>
      </c>
      <c r="AX95" s="484">
        <v>46</v>
      </c>
      <c r="AY95" s="485">
        <v>59</v>
      </c>
      <c r="AZ95" s="486">
        <v>21.1</v>
      </c>
      <c r="BA95" s="484">
        <v>22.3</v>
      </c>
      <c r="BB95" s="485">
        <v>22.1</v>
      </c>
      <c r="BC95" s="486">
        <v>13</v>
      </c>
      <c r="BD95" s="484">
        <v>46</v>
      </c>
      <c r="BE95" s="485">
        <v>59</v>
      </c>
      <c r="BF95" s="486">
        <v>15</v>
      </c>
      <c r="BG95" s="484">
        <v>6</v>
      </c>
      <c r="BH95" s="485">
        <v>9</v>
      </c>
      <c r="BI95" s="486">
        <v>72</v>
      </c>
      <c r="BJ95" s="484">
        <v>157</v>
      </c>
      <c r="BK95" s="485">
        <v>229</v>
      </c>
      <c r="BL95" s="486">
        <v>17</v>
      </c>
      <c r="BM95" s="484">
        <v>6</v>
      </c>
      <c r="BN95" s="485">
        <v>9</v>
      </c>
      <c r="BO95" s="486">
        <v>72</v>
      </c>
      <c r="BP95" s="484">
        <v>157</v>
      </c>
      <c r="BQ95" s="485">
        <v>229</v>
      </c>
      <c r="BR95" s="486">
        <v>24.7</v>
      </c>
      <c r="BS95" s="484">
        <v>22.9</v>
      </c>
      <c r="BT95" s="485">
        <v>23.4</v>
      </c>
      <c r="BU95" s="486">
        <v>72</v>
      </c>
      <c r="BV95" s="484">
        <v>157</v>
      </c>
      <c r="BW95" s="485">
        <v>229</v>
      </c>
      <c r="BX95" s="486" t="s">
        <v>197</v>
      </c>
      <c r="BY95" s="484" t="s">
        <v>197</v>
      </c>
      <c r="BZ95" s="485" t="s">
        <v>197</v>
      </c>
      <c r="CA95" s="486">
        <v>12</v>
      </c>
      <c r="CB95" s="484">
        <v>36</v>
      </c>
      <c r="CC95" s="485">
        <v>48</v>
      </c>
      <c r="CD95" s="486" t="s">
        <v>197</v>
      </c>
      <c r="CE95" s="484" t="s">
        <v>197</v>
      </c>
      <c r="CF95" s="485" t="s">
        <v>197</v>
      </c>
      <c r="CG95" s="486">
        <v>12</v>
      </c>
      <c r="CH95" s="484">
        <v>36</v>
      </c>
      <c r="CI95" s="485">
        <v>48</v>
      </c>
      <c r="CJ95" s="486">
        <v>18.899999999999999</v>
      </c>
      <c r="CK95" s="484">
        <v>17.899999999999999</v>
      </c>
      <c r="CL95" s="485">
        <v>18.2</v>
      </c>
      <c r="CM95" s="486">
        <v>12</v>
      </c>
      <c r="CN95" s="484">
        <v>36</v>
      </c>
      <c r="CO95" s="485">
        <v>48</v>
      </c>
      <c r="CP95" s="486">
        <v>58</v>
      </c>
      <c r="CQ95" s="484">
        <v>41</v>
      </c>
      <c r="CR95" s="485">
        <v>49</v>
      </c>
      <c r="CS95" s="486">
        <v>1777</v>
      </c>
      <c r="CT95" s="484">
        <v>1872</v>
      </c>
      <c r="CU95" s="485">
        <v>3649</v>
      </c>
      <c r="CV95" s="486">
        <v>61</v>
      </c>
      <c r="CW95" s="484">
        <v>46</v>
      </c>
      <c r="CX95" s="485">
        <v>53</v>
      </c>
      <c r="CY95" s="486">
        <v>1777</v>
      </c>
      <c r="CZ95" s="484">
        <v>1872</v>
      </c>
      <c r="DA95" s="485">
        <v>3649</v>
      </c>
      <c r="DB95" s="486">
        <v>33.1</v>
      </c>
      <c r="DC95" s="484">
        <v>30.6</v>
      </c>
      <c r="DD95" s="485">
        <v>31.8</v>
      </c>
      <c r="DE95" s="486">
        <v>1777</v>
      </c>
      <c r="DF95" s="484">
        <v>1872</v>
      </c>
      <c r="DG95" s="485">
        <v>3649</v>
      </c>
    </row>
    <row r="96" spans="1:111" x14ac:dyDescent="0.35">
      <c r="A96" t="s">
        <v>77</v>
      </c>
      <c r="B96" t="s">
        <v>322</v>
      </c>
      <c r="C96" t="s">
        <v>309</v>
      </c>
      <c r="D96" s="486">
        <v>66</v>
      </c>
      <c r="E96" s="484">
        <v>53</v>
      </c>
      <c r="F96" s="485">
        <v>59</v>
      </c>
      <c r="G96" s="486">
        <v>1423</v>
      </c>
      <c r="H96" s="484">
        <v>1330</v>
      </c>
      <c r="I96" s="485">
        <v>2753</v>
      </c>
      <c r="J96" s="486">
        <v>68</v>
      </c>
      <c r="K96" s="484">
        <v>57</v>
      </c>
      <c r="L96" s="485">
        <v>63</v>
      </c>
      <c r="M96" s="486">
        <v>1423</v>
      </c>
      <c r="N96" s="484">
        <v>1330</v>
      </c>
      <c r="O96" s="485">
        <v>2753</v>
      </c>
      <c r="P96" s="486">
        <v>34.9</v>
      </c>
      <c r="Q96" s="484">
        <v>32.9</v>
      </c>
      <c r="R96" s="485">
        <v>33.9</v>
      </c>
      <c r="S96" s="486">
        <v>1423</v>
      </c>
      <c r="T96" s="484">
        <v>1330</v>
      </c>
      <c r="U96" s="485">
        <v>2753</v>
      </c>
      <c r="V96" s="486">
        <v>10</v>
      </c>
      <c r="W96" s="484">
        <v>14</v>
      </c>
      <c r="X96" s="485">
        <v>12</v>
      </c>
      <c r="Y96" s="486">
        <v>78</v>
      </c>
      <c r="Z96" s="484">
        <v>110</v>
      </c>
      <c r="AA96" s="485">
        <v>188</v>
      </c>
      <c r="AB96" s="486">
        <v>10</v>
      </c>
      <c r="AC96" s="484">
        <v>15</v>
      </c>
      <c r="AD96" s="485">
        <v>13</v>
      </c>
      <c r="AE96" s="486">
        <v>78</v>
      </c>
      <c r="AF96" s="484">
        <v>110</v>
      </c>
      <c r="AG96" s="485">
        <v>188</v>
      </c>
      <c r="AH96" s="486">
        <v>25.4</v>
      </c>
      <c r="AI96" s="484">
        <v>24.4</v>
      </c>
      <c r="AJ96" s="485">
        <v>24.8</v>
      </c>
      <c r="AK96" s="486">
        <v>78</v>
      </c>
      <c r="AL96" s="484">
        <v>110</v>
      </c>
      <c r="AM96" s="485">
        <v>188</v>
      </c>
      <c r="AN96" s="486">
        <v>19</v>
      </c>
      <c r="AO96" s="484">
        <v>12</v>
      </c>
      <c r="AP96" s="485">
        <v>14</v>
      </c>
      <c r="AQ96" s="486">
        <v>27</v>
      </c>
      <c r="AR96" s="484">
        <v>90</v>
      </c>
      <c r="AS96" s="485">
        <v>117</v>
      </c>
      <c r="AT96" s="486">
        <v>19</v>
      </c>
      <c r="AU96" s="484">
        <v>12</v>
      </c>
      <c r="AV96" s="485">
        <v>14</v>
      </c>
      <c r="AW96" s="486">
        <v>27</v>
      </c>
      <c r="AX96" s="484">
        <v>90</v>
      </c>
      <c r="AY96" s="485">
        <v>117</v>
      </c>
      <c r="AZ96" s="486">
        <v>26.3</v>
      </c>
      <c r="BA96" s="484">
        <v>23.4</v>
      </c>
      <c r="BB96" s="485">
        <v>24.1</v>
      </c>
      <c r="BC96" s="486">
        <v>27</v>
      </c>
      <c r="BD96" s="484">
        <v>90</v>
      </c>
      <c r="BE96" s="485">
        <v>117</v>
      </c>
      <c r="BF96" s="486">
        <v>12</v>
      </c>
      <c r="BG96" s="484">
        <v>13</v>
      </c>
      <c r="BH96" s="485">
        <v>13</v>
      </c>
      <c r="BI96" s="486">
        <v>105</v>
      </c>
      <c r="BJ96" s="484">
        <v>200</v>
      </c>
      <c r="BK96" s="485">
        <v>305</v>
      </c>
      <c r="BL96" s="486">
        <v>12</v>
      </c>
      <c r="BM96" s="484">
        <v>14</v>
      </c>
      <c r="BN96" s="485">
        <v>13</v>
      </c>
      <c r="BO96" s="486">
        <v>105</v>
      </c>
      <c r="BP96" s="484">
        <v>200</v>
      </c>
      <c r="BQ96" s="485">
        <v>305</v>
      </c>
      <c r="BR96" s="486">
        <v>25.6</v>
      </c>
      <c r="BS96" s="484">
        <v>24</v>
      </c>
      <c r="BT96" s="485">
        <v>24.5</v>
      </c>
      <c r="BU96" s="486">
        <v>105</v>
      </c>
      <c r="BV96" s="484">
        <v>200</v>
      </c>
      <c r="BW96" s="485">
        <v>305</v>
      </c>
      <c r="BX96" s="486" t="s">
        <v>197</v>
      </c>
      <c r="BY96" s="484" t="s">
        <v>197</v>
      </c>
      <c r="BZ96" s="485" t="s">
        <v>197</v>
      </c>
      <c r="CA96" s="486">
        <v>11</v>
      </c>
      <c r="CB96" s="484">
        <v>42</v>
      </c>
      <c r="CC96" s="485">
        <v>53</v>
      </c>
      <c r="CD96" s="486" t="s">
        <v>197</v>
      </c>
      <c r="CE96" s="484" t="s">
        <v>197</v>
      </c>
      <c r="CF96" s="485" t="s">
        <v>197</v>
      </c>
      <c r="CG96" s="486">
        <v>11</v>
      </c>
      <c r="CH96" s="484">
        <v>42</v>
      </c>
      <c r="CI96" s="485">
        <v>53</v>
      </c>
      <c r="CJ96" s="486">
        <v>22.8</v>
      </c>
      <c r="CK96" s="484">
        <v>19.100000000000001</v>
      </c>
      <c r="CL96" s="485">
        <v>19.899999999999999</v>
      </c>
      <c r="CM96" s="486">
        <v>11</v>
      </c>
      <c r="CN96" s="484">
        <v>42</v>
      </c>
      <c r="CO96" s="485">
        <v>53</v>
      </c>
      <c r="CP96" s="486">
        <v>61</v>
      </c>
      <c r="CQ96" s="484">
        <v>46</v>
      </c>
      <c r="CR96" s="485">
        <v>53</v>
      </c>
      <c r="CS96" s="486">
        <v>1561</v>
      </c>
      <c r="CT96" s="484">
        <v>1598</v>
      </c>
      <c r="CU96" s="485">
        <v>3159</v>
      </c>
      <c r="CV96" s="486">
        <v>64</v>
      </c>
      <c r="CW96" s="484">
        <v>49</v>
      </c>
      <c r="CX96" s="485">
        <v>56</v>
      </c>
      <c r="CY96" s="486">
        <v>1561</v>
      </c>
      <c r="CZ96" s="484">
        <v>1598</v>
      </c>
      <c r="DA96" s="485">
        <v>3159</v>
      </c>
      <c r="DB96" s="486">
        <v>34.1</v>
      </c>
      <c r="DC96" s="484">
        <v>31.3</v>
      </c>
      <c r="DD96" s="485">
        <v>32.700000000000003</v>
      </c>
      <c r="DE96" s="486">
        <v>1561</v>
      </c>
      <c r="DF96" s="484">
        <v>1598</v>
      </c>
      <c r="DG96" s="485">
        <v>3159</v>
      </c>
    </row>
    <row r="97" spans="1:111" x14ac:dyDescent="0.35">
      <c r="A97" t="s">
        <v>40</v>
      </c>
      <c r="B97" t="s">
        <v>285</v>
      </c>
      <c r="C97" t="s">
        <v>408</v>
      </c>
      <c r="D97" s="486">
        <v>64</v>
      </c>
      <c r="E97" s="484">
        <v>48</v>
      </c>
      <c r="F97" s="485">
        <v>56</v>
      </c>
      <c r="G97" s="486">
        <v>3425</v>
      </c>
      <c r="H97" s="484">
        <v>3438</v>
      </c>
      <c r="I97" s="485">
        <v>6863</v>
      </c>
      <c r="J97" s="486">
        <v>68</v>
      </c>
      <c r="K97" s="484">
        <v>54</v>
      </c>
      <c r="L97" s="485">
        <v>61</v>
      </c>
      <c r="M97" s="486">
        <v>3425</v>
      </c>
      <c r="N97" s="484">
        <v>3438</v>
      </c>
      <c r="O97" s="485">
        <v>6863</v>
      </c>
      <c r="P97" s="486">
        <v>33.9</v>
      </c>
      <c r="Q97" s="484">
        <v>31.5</v>
      </c>
      <c r="R97" s="485">
        <v>32.700000000000003</v>
      </c>
      <c r="S97" s="486">
        <v>3425</v>
      </c>
      <c r="T97" s="484">
        <v>3438</v>
      </c>
      <c r="U97" s="485">
        <v>6863</v>
      </c>
      <c r="V97" s="486">
        <v>31</v>
      </c>
      <c r="W97" s="484">
        <v>17</v>
      </c>
      <c r="X97" s="485">
        <v>22</v>
      </c>
      <c r="Y97" s="486">
        <v>190</v>
      </c>
      <c r="Z97" s="484">
        <v>302</v>
      </c>
      <c r="AA97" s="485">
        <v>492</v>
      </c>
      <c r="AB97" s="486">
        <v>36</v>
      </c>
      <c r="AC97" s="484">
        <v>19</v>
      </c>
      <c r="AD97" s="485">
        <v>26</v>
      </c>
      <c r="AE97" s="486">
        <v>190</v>
      </c>
      <c r="AF97" s="484">
        <v>302</v>
      </c>
      <c r="AG97" s="485">
        <v>492</v>
      </c>
      <c r="AH97" s="486">
        <v>26.9</v>
      </c>
      <c r="AI97" s="484">
        <v>24.4</v>
      </c>
      <c r="AJ97" s="485">
        <v>25.4</v>
      </c>
      <c r="AK97" s="486">
        <v>190</v>
      </c>
      <c r="AL97" s="484">
        <v>302</v>
      </c>
      <c r="AM97" s="485">
        <v>492</v>
      </c>
      <c r="AN97" s="486">
        <v>20</v>
      </c>
      <c r="AO97" s="484">
        <v>11</v>
      </c>
      <c r="AP97" s="485">
        <v>15</v>
      </c>
      <c r="AQ97" s="486">
        <v>135</v>
      </c>
      <c r="AR97" s="484">
        <v>229</v>
      </c>
      <c r="AS97" s="485">
        <v>364</v>
      </c>
      <c r="AT97" s="486">
        <v>26</v>
      </c>
      <c r="AU97" s="484">
        <v>13</v>
      </c>
      <c r="AV97" s="485">
        <v>18</v>
      </c>
      <c r="AW97" s="486">
        <v>135</v>
      </c>
      <c r="AX97" s="484">
        <v>229</v>
      </c>
      <c r="AY97" s="485">
        <v>364</v>
      </c>
      <c r="AZ97" s="486">
        <v>24.7</v>
      </c>
      <c r="BA97" s="484">
        <v>23</v>
      </c>
      <c r="BB97" s="485">
        <v>23.6</v>
      </c>
      <c r="BC97" s="486">
        <v>135</v>
      </c>
      <c r="BD97" s="484">
        <v>229</v>
      </c>
      <c r="BE97" s="485">
        <v>364</v>
      </c>
      <c r="BF97" s="486">
        <v>26</v>
      </c>
      <c r="BG97" s="484">
        <v>15</v>
      </c>
      <c r="BH97" s="485">
        <v>19</v>
      </c>
      <c r="BI97" s="486">
        <v>325</v>
      </c>
      <c r="BJ97" s="484">
        <v>531</v>
      </c>
      <c r="BK97" s="485">
        <v>856</v>
      </c>
      <c r="BL97" s="486">
        <v>32</v>
      </c>
      <c r="BM97" s="484">
        <v>16</v>
      </c>
      <c r="BN97" s="485">
        <v>22</v>
      </c>
      <c r="BO97" s="486">
        <v>325</v>
      </c>
      <c r="BP97" s="484">
        <v>531</v>
      </c>
      <c r="BQ97" s="485">
        <v>856</v>
      </c>
      <c r="BR97" s="486">
        <v>26</v>
      </c>
      <c r="BS97" s="484">
        <v>23.8</v>
      </c>
      <c r="BT97" s="485">
        <v>24.6</v>
      </c>
      <c r="BU97" s="486">
        <v>325</v>
      </c>
      <c r="BV97" s="484">
        <v>531</v>
      </c>
      <c r="BW97" s="485">
        <v>856</v>
      </c>
      <c r="BX97" s="486" t="s">
        <v>197</v>
      </c>
      <c r="BY97" s="484" t="s">
        <v>197</v>
      </c>
      <c r="BZ97" s="485" t="s">
        <v>197</v>
      </c>
      <c r="CA97" s="486">
        <v>19</v>
      </c>
      <c r="CB97" s="484">
        <v>66</v>
      </c>
      <c r="CC97" s="485">
        <v>85</v>
      </c>
      <c r="CD97" s="486" t="s">
        <v>197</v>
      </c>
      <c r="CE97" s="484" t="s">
        <v>197</v>
      </c>
      <c r="CF97" s="485">
        <v>4</v>
      </c>
      <c r="CG97" s="486">
        <v>19</v>
      </c>
      <c r="CH97" s="484">
        <v>66</v>
      </c>
      <c r="CI97" s="485">
        <v>85</v>
      </c>
      <c r="CJ97" s="486">
        <v>17.7</v>
      </c>
      <c r="CK97" s="484">
        <v>18.899999999999999</v>
      </c>
      <c r="CL97" s="485">
        <v>18.600000000000001</v>
      </c>
      <c r="CM97" s="486">
        <v>19</v>
      </c>
      <c r="CN97" s="484">
        <v>66</v>
      </c>
      <c r="CO97" s="485">
        <v>85</v>
      </c>
      <c r="CP97" s="486">
        <v>60</v>
      </c>
      <c r="CQ97" s="484">
        <v>42</v>
      </c>
      <c r="CR97" s="485">
        <v>51</v>
      </c>
      <c r="CS97" s="486">
        <v>3838</v>
      </c>
      <c r="CT97" s="484">
        <v>4116</v>
      </c>
      <c r="CU97" s="485">
        <v>7954</v>
      </c>
      <c r="CV97" s="486">
        <v>64</v>
      </c>
      <c r="CW97" s="484">
        <v>47</v>
      </c>
      <c r="CX97" s="485">
        <v>56</v>
      </c>
      <c r="CY97" s="486">
        <v>3838</v>
      </c>
      <c r="CZ97" s="484">
        <v>4116</v>
      </c>
      <c r="DA97" s="485">
        <v>7954</v>
      </c>
      <c r="DB97" s="486">
        <v>33.1</v>
      </c>
      <c r="DC97" s="484">
        <v>30.2</v>
      </c>
      <c r="DD97" s="485">
        <v>31.6</v>
      </c>
      <c r="DE97" s="486">
        <v>3838</v>
      </c>
      <c r="DF97" s="484">
        <v>4116</v>
      </c>
      <c r="DG97" s="485">
        <v>7954</v>
      </c>
    </row>
    <row r="98" spans="1:111" x14ac:dyDescent="0.35">
      <c r="A98" t="s">
        <v>41</v>
      </c>
      <c r="B98" t="s">
        <v>286</v>
      </c>
      <c r="C98" t="s">
        <v>408</v>
      </c>
      <c r="D98" s="486">
        <v>64</v>
      </c>
      <c r="E98" s="484">
        <v>48</v>
      </c>
      <c r="F98" s="485">
        <v>56</v>
      </c>
      <c r="G98" s="486">
        <v>1270</v>
      </c>
      <c r="H98" s="484">
        <v>1193</v>
      </c>
      <c r="I98" s="485">
        <v>2463</v>
      </c>
      <c r="J98" s="486">
        <v>67</v>
      </c>
      <c r="K98" s="484">
        <v>52</v>
      </c>
      <c r="L98" s="485">
        <v>60</v>
      </c>
      <c r="M98" s="486">
        <v>1270</v>
      </c>
      <c r="N98" s="484">
        <v>1193</v>
      </c>
      <c r="O98" s="485">
        <v>2463</v>
      </c>
      <c r="P98" s="486">
        <v>34.5</v>
      </c>
      <c r="Q98" s="484">
        <v>32.1</v>
      </c>
      <c r="R98" s="485">
        <v>33.299999999999997</v>
      </c>
      <c r="S98" s="486">
        <v>1270</v>
      </c>
      <c r="T98" s="484">
        <v>1193</v>
      </c>
      <c r="U98" s="485">
        <v>2463</v>
      </c>
      <c r="V98" s="486">
        <v>12</v>
      </c>
      <c r="W98" s="484">
        <v>11</v>
      </c>
      <c r="X98" s="485">
        <v>11</v>
      </c>
      <c r="Y98" s="486">
        <v>34</v>
      </c>
      <c r="Z98" s="484">
        <v>76</v>
      </c>
      <c r="AA98" s="485">
        <v>110</v>
      </c>
      <c r="AB98" s="486">
        <v>12</v>
      </c>
      <c r="AC98" s="484">
        <v>12</v>
      </c>
      <c r="AD98" s="485">
        <v>12</v>
      </c>
      <c r="AE98" s="486">
        <v>34</v>
      </c>
      <c r="AF98" s="484">
        <v>76</v>
      </c>
      <c r="AG98" s="485">
        <v>110</v>
      </c>
      <c r="AH98" s="486">
        <v>23.6</v>
      </c>
      <c r="AI98" s="484">
        <v>25.8</v>
      </c>
      <c r="AJ98" s="485">
        <v>25.1</v>
      </c>
      <c r="AK98" s="486">
        <v>34</v>
      </c>
      <c r="AL98" s="484">
        <v>76</v>
      </c>
      <c r="AM98" s="485">
        <v>110</v>
      </c>
      <c r="AN98" s="486">
        <v>10</v>
      </c>
      <c r="AO98" s="484">
        <v>11</v>
      </c>
      <c r="AP98" s="485">
        <v>10</v>
      </c>
      <c r="AQ98" s="486">
        <v>30</v>
      </c>
      <c r="AR98" s="484">
        <v>66</v>
      </c>
      <c r="AS98" s="485">
        <v>96</v>
      </c>
      <c r="AT98" s="486">
        <v>13</v>
      </c>
      <c r="AU98" s="484">
        <v>11</v>
      </c>
      <c r="AV98" s="485">
        <v>11</v>
      </c>
      <c r="AW98" s="486">
        <v>30</v>
      </c>
      <c r="AX98" s="484">
        <v>66</v>
      </c>
      <c r="AY98" s="485">
        <v>96</v>
      </c>
      <c r="AZ98" s="486">
        <v>23.3</v>
      </c>
      <c r="BA98" s="484">
        <v>23.9</v>
      </c>
      <c r="BB98" s="485">
        <v>23.7</v>
      </c>
      <c r="BC98" s="486">
        <v>30</v>
      </c>
      <c r="BD98" s="484">
        <v>66</v>
      </c>
      <c r="BE98" s="485">
        <v>96</v>
      </c>
      <c r="BF98" s="486">
        <v>11</v>
      </c>
      <c r="BG98" s="484">
        <v>11</v>
      </c>
      <c r="BH98" s="485">
        <v>11</v>
      </c>
      <c r="BI98" s="486">
        <v>64</v>
      </c>
      <c r="BJ98" s="484">
        <v>142</v>
      </c>
      <c r="BK98" s="485">
        <v>206</v>
      </c>
      <c r="BL98" s="486">
        <v>13</v>
      </c>
      <c r="BM98" s="484">
        <v>11</v>
      </c>
      <c r="BN98" s="485">
        <v>12</v>
      </c>
      <c r="BO98" s="486">
        <v>64</v>
      </c>
      <c r="BP98" s="484">
        <v>142</v>
      </c>
      <c r="BQ98" s="485">
        <v>206</v>
      </c>
      <c r="BR98" s="486">
        <v>23.4</v>
      </c>
      <c r="BS98" s="484">
        <v>24.9</v>
      </c>
      <c r="BT98" s="485">
        <v>24.5</v>
      </c>
      <c r="BU98" s="486">
        <v>64</v>
      </c>
      <c r="BV98" s="484">
        <v>142</v>
      </c>
      <c r="BW98" s="485">
        <v>206</v>
      </c>
      <c r="BX98" s="486" t="s">
        <v>197</v>
      </c>
      <c r="BY98" s="484" t="s">
        <v>197</v>
      </c>
      <c r="BZ98" s="485" t="s">
        <v>197</v>
      </c>
      <c r="CA98" s="486">
        <v>15</v>
      </c>
      <c r="CB98" s="484">
        <v>27</v>
      </c>
      <c r="CC98" s="485">
        <v>42</v>
      </c>
      <c r="CD98" s="486" t="s">
        <v>197</v>
      </c>
      <c r="CE98" s="484" t="s">
        <v>197</v>
      </c>
      <c r="CF98" s="485" t="s">
        <v>197</v>
      </c>
      <c r="CG98" s="486">
        <v>15</v>
      </c>
      <c r="CH98" s="484">
        <v>27</v>
      </c>
      <c r="CI98" s="485">
        <v>42</v>
      </c>
      <c r="CJ98" s="486">
        <v>18.3</v>
      </c>
      <c r="CK98" s="484">
        <v>19.100000000000001</v>
      </c>
      <c r="CL98" s="485">
        <v>18.8</v>
      </c>
      <c r="CM98" s="486">
        <v>15</v>
      </c>
      <c r="CN98" s="484">
        <v>27</v>
      </c>
      <c r="CO98" s="485">
        <v>42</v>
      </c>
      <c r="CP98" s="486">
        <v>61</v>
      </c>
      <c r="CQ98" s="484">
        <v>43</v>
      </c>
      <c r="CR98" s="485">
        <v>52</v>
      </c>
      <c r="CS98" s="486">
        <v>1371</v>
      </c>
      <c r="CT98" s="484">
        <v>1376</v>
      </c>
      <c r="CU98" s="485">
        <v>2747</v>
      </c>
      <c r="CV98" s="486">
        <v>64</v>
      </c>
      <c r="CW98" s="484">
        <v>47</v>
      </c>
      <c r="CX98" s="485">
        <v>55</v>
      </c>
      <c r="CY98" s="486">
        <v>1371</v>
      </c>
      <c r="CZ98" s="484">
        <v>1376</v>
      </c>
      <c r="DA98" s="485">
        <v>2747</v>
      </c>
      <c r="DB98" s="486">
        <v>33.700000000000003</v>
      </c>
      <c r="DC98" s="484">
        <v>31.1</v>
      </c>
      <c r="DD98" s="485">
        <v>32.4</v>
      </c>
      <c r="DE98" s="486">
        <v>1371</v>
      </c>
      <c r="DF98" s="484">
        <v>1376</v>
      </c>
      <c r="DG98" s="485">
        <v>2747</v>
      </c>
    </row>
    <row r="99" spans="1:111" x14ac:dyDescent="0.35">
      <c r="A99" t="s">
        <v>45</v>
      </c>
      <c r="B99" t="s">
        <v>290</v>
      </c>
      <c r="C99" t="s">
        <v>408</v>
      </c>
      <c r="D99" s="486">
        <v>72</v>
      </c>
      <c r="E99" s="484">
        <v>56</v>
      </c>
      <c r="F99" s="485">
        <v>64</v>
      </c>
      <c r="G99" s="486">
        <v>2373</v>
      </c>
      <c r="H99" s="484">
        <v>2469</v>
      </c>
      <c r="I99" s="485">
        <v>4842</v>
      </c>
      <c r="J99" s="486">
        <v>74</v>
      </c>
      <c r="K99" s="484">
        <v>59</v>
      </c>
      <c r="L99" s="485">
        <v>66</v>
      </c>
      <c r="M99" s="486">
        <v>2373</v>
      </c>
      <c r="N99" s="484">
        <v>2469</v>
      </c>
      <c r="O99" s="485">
        <v>4842</v>
      </c>
      <c r="P99" s="486">
        <v>35.5</v>
      </c>
      <c r="Q99" s="484">
        <v>33.700000000000003</v>
      </c>
      <c r="R99" s="485">
        <v>34.6</v>
      </c>
      <c r="S99" s="486">
        <v>2373</v>
      </c>
      <c r="T99" s="484">
        <v>2469</v>
      </c>
      <c r="U99" s="485">
        <v>4842</v>
      </c>
      <c r="V99" s="486">
        <v>18</v>
      </c>
      <c r="W99" s="484">
        <v>10</v>
      </c>
      <c r="X99" s="485">
        <v>13</v>
      </c>
      <c r="Y99" s="486">
        <v>109</v>
      </c>
      <c r="Z99" s="484">
        <v>218</v>
      </c>
      <c r="AA99" s="485">
        <v>327</v>
      </c>
      <c r="AB99" s="486">
        <v>22</v>
      </c>
      <c r="AC99" s="484">
        <v>16</v>
      </c>
      <c r="AD99" s="485">
        <v>18</v>
      </c>
      <c r="AE99" s="486">
        <v>109</v>
      </c>
      <c r="AF99" s="484">
        <v>218</v>
      </c>
      <c r="AG99" s="485">
        <v>327</v>
      </c>
      <c r="AH99" s="486">
        <v>27.4</v>
      </c>
      <c r="AI99" s="484">
        <v>26.5</v>
      </c>
      <c r="AJ99" s="485">
        <v>26.8</v>
      </c>
      <c r="AK99" s="486">
        <v>109</v>
      </c>
      <c r="AL99" s="484">
        <v>218</v>
      </c>
      <c r="AM99" s="485">
        <v>327</v>
      </c>
      <c r="AN99" s="486">
        <v>19</v>
      </c>
      <c r="AO99" s="484">
        <v>14</v>
      </c>
      <c r="AP99" s="485">
        <v>16</v>
      </c>
      <c r="AQ99" s="486">
        <v>43</v>
      </c>
      <c r="AR99" s="484">
        <v>79</v>
      </c>
      <c r="AS99" s="485">
        <v>122</v>
      </c>
      <c r="AT99" s="486">
        <v>21</v>
      </c>
      <c r="AU99" s="484">
        <v>18</v>
      </c>
      <c r="AV99" s="485">
        <v>19</v>
      </c>
      <c r="AW99" s="486">
        <v>43</v>
      </c>
      <c r="AX99" s="484">
        <v>79</v>
      </c>
      <c r="AY99" s="485">
        <v>122</v>
      </c>
      <c r="AZ99" s="486">
        <v>26.4</v>
      </c>
      <c r="BA99" s="484">
        <v>24.5</v>
      </c>
      <c r="BB99" s="485">
        <v>25.2</v>
      </c>
      <c r="BC99" s="486">
        <v>43</v>
      </c>
      <c r="BD99" s="484">
        <v>79</v>
      </c>
      <c r="BE99" s="485">
        <v>122</v>
      </c>
      <c r="BF99" s="486">
        <v>18</v>
      </c>
      <c r="BG99" s="484">
        <v>11</v>
      </c>
      <c r="BH99" s="485">
        <v>14</v>
      </c>
      <c r="BI99" s="486">
        <v>152</v>
      </c>
      <c r="BJ99" s="484">
        <v>297</v>
      </c>
      <c r="BK99" s="485">
        <v>449</v>
      </c>
      <c r="BL99" s="486">
        <v>22</v>
      </c>
      <c r="BM99" s="484">
        <v>16</v>
      </c>
      <c r="BN99" s="485">
        <v>18</v>
      </c>
      <c r="BO99" s="486">
        <v>152</v>
      </c>
      <c r="BP99" s="484">
        <v>297</v>
      </c>
      <c r="BQ99" s="485">
        <v>449</v>
      </c>
      <c r="BR99" s="486">
        <v>27.1</v>
      </c>
      <c r="BS99" s="484">
        <v>26</v>
      </c>
      <c r="BT99" s="485">
        <v>26.3</v>
      </c>
      <c r="BU99" s="486">
        <v>152</v>
      </c>
      <c r="BV99" s="484">
        <v>297</v>
      </c>
      <c r="BW99" s="485">
        <v>449</v>
      </c>
      <c r="BX99" s="486" t="s">
        <v>197</v>
      </c>
      <c r="BY99" s="484" t="s">
        <v>197</v>
      </c>
      <c r="BZ99" s="485" t="s">
        <v>197</v>
      </c>
      <c r="CA99" s="486">
        <v>20</v>
      </c>
      <c r="CB99" s="484">
        <v>50</v>
      </c>
      <c r="CC99" s="485">
        <v>70</v>
      </c>
      <c r="CD99" s="486" t="s">
        <v>197</v>
      </c>
      <c r="CE99" s="484" t="s">
        <v>197</v>
      </c>
      <c r="CF99" s="485" t="s">
        <v>197</v>
      </c>
      <c r="CG99" s="486">
        <v>20</v>
      </c>
      <c r="CH99" s="484">
        <v>50</v>
      </c>
      <c r="CI99" s="485">
        <v>70</v>
      </c>
      <c r="CJ99" s="486">
        <v>20.2</v>
      </c>
      <c r="CK99" s="484">
        <v>20.3</v>
      </c>
      <c r="CL99" s="485">
        <v>20.3</v>
      </c>
      <c r="CM99" s="486">
        <v>20</v>
      </c>
      <c r="CN99" s="484">
        <v>50</v>
      </c>
      <c r="CO99" s="485">
        <v>70</v>
      </c>
      <c r="CP99" s="486">
        <v>68</v>
      </c>
      <c r="CQ99" s="484">
        <v>50</v>
      </c>
      <c r="CR99" s="485">
        <v>59</v>
      </c>
      <c r="CS99" s="486">
        <v>2587</v>
      </c>
      <c r="CT99" s="484">
        <v>2854</v>
      </c>
      <c r="CU99" s="485">
        <v>5441</v>
      </c>
      <c r="CV99" s="486">
        <v>70</v>
      </c>
      <c r="CW99" s="484">
        <v>53</v>
      </c>
      <c r="CX99" s="485">
        <v>61</v>
      </c>
      <c r="CY99" s="486">
        <v>2587</v>
      </c>
      <c r="CZ99" s="484">
        <v>2854</v>
      </c>
      <c r="DA99" s="485">
        <v>5441</v>
      </c>
      <c r="DB99" s="486">
        <v>34.799999999999997</v>
      </c>
      <c r="DC99" s="484">
        <v>32.6</v>
      </c>
      <c r="DD99" s="485">
        <v>33.700000000000003</v>
      </c>
      <c r="DE99" s="486">
        <v>2587</v>
      </c>
      <c r="DF99" s="484">
        <v>2854</v>
      </c>
      <c r="DG99" s="485">
        <v>5441</v>
      </c>
    </row>
    <row r="100" spans="1:111" x14ac:dyDescent="0.35">
      <c r="A100" t="s">
        <v>46</v>
      </c>
      <c r="B100" t="s">
        <v>291</v>
      </c>
      <c r="C100" t="s">
        <v>408</v>
      </c>
      <c r="D100" s="486">
        <v>67</v>
      </c>
      <c r="E100" s="484">
        <v>52</v>
      </c>
      <c r="F100" s="485">
        <v>60</v>
      </c>
      <c r="G100" s="486">
        <v>4257</v>
      </c>
      <c r="H100" s="484">
        <v>4119</v>
      </c>
      <c r="I100" s="485">
        <v>8376</v>
      </c>
      <c r="J100" s="486">
        <v>70</v>
      </c>
      <c r="K100" s="484">
        <v>57</v>
      </c>
      <c r="L100" s="485">
        <v>63</v>
      </c>
      <c r="M100" s="486">
        <v>4257</v>
      </c>
      <c r="N100" s="484">
        <v>4119</v>
      </c>
      <c r="O100" s="485">
        <v>8376</v>
      </c>
      <c r="P100" s="486">
        <v>35</v>
      </c>
      <c r="Q100" s="484">
        <v>33</v>
      </c>
      <c r="R100" s="485">
        <v>34</v>
      </c>
      <c r="S100" s="486">
        <v>4257</v>
      </c>
      <c r="T100" s="484">
        <v>4119</v>
      </c>
      <c r="U100" s="485">
        <v>8376</v>
      </c>
      <c r="V100" s="486">
        <v>27</v>
      </c>
      <c r="W100" s="484">
        <v>17</v>
      </c>
      <c r="X100" s="485">
        <v>21</v>
      </c>
      <c r="Y100" s="486">
        <v>142</v>
      </c>
      <c r="Z100" s="484">
        <v>198</v>
      </c>
      <c r="AA100" s="485">
        <v>340</v>
      </c>
      <c r="AB100" s="486">
        <v>29</v>
      </c>
      <c r="AC100" s="484">
        <v>20</v>
      </c>
      <c r="AD100" s="485">
        <v>24</v>
      </c>
      <c r="AE100" s="486">
        <v>142</v>
      </c>
      <c r="AF100" s="484">
        <v>198</v>
      </c>
      <c r="AG100" s="485">
        <v>340</v>
      </c>
      <c r="AH100" s="486">
        <v>27.7</v>
      </c>
      <c r="AI100" s="484">
        <v>26.6</v>
      </c>
      <c r="AJ100" s="485">
        <v>27.1</v>
      </c>
      <c r="AK100" s="486">
        <v>142</v>
      </c>
      <c r="AL100" s="484">
        <v>198</v>
      </c>
      <c r="AM100" s="485">
        <v>340</v>
      </c>
      <c r="AN100" s="486">
        <v>18</v>
      </c>
      <c r="AO100" s="484">
        <v>15</v>
      </c>
      <c r="AP100" s="485">
        <v>16</v>
      </c>
      <c r="AQ100" s="486">
        <v>245</v>
      </c>
      <c r="AR100" s="484">
        <v>461</v>
      </c>
      <c r="AS100" s="485">
        <v>706</v>
      </c>
      <c r="AT100" s="486">
        <v>21</v>
      </c>
      <c r="AU100" s="484">
        <v>17</v>
      </c>
      <c r="AV100" s="485">
        <v>19</v>
      </c>
      <c r="AW100" s="486">
        <v>245</v>
      </c>
      <c r="AX100" s="484">
        <v>461</v>
      </c>
      <c r="AY100" s="485">
        <v>706</v>
      </c>
      <c r="AZ100" s="486">
        <v>25.5</v>
      </c>
      <c r="BA100" s="484">
        <v>25.1</v>
      </c>
      <c r="BB100" s="485">
        <v>25.3</v>
      </c>
      <c r="BC100" s="486">
        <v>245</v>
      </c>
      <c r="BD100" s="484">
        <v>461</v>
      </c>
      <c r="BE100" s="485">
        <v>706</v>
      </c>
      <c r="BF100" s="486">
        <v>21</v>
      </c>
      <c r="BG100" s="484">
        <v>16</v>
      </c>
      <c r="BH100" s="485">
        <v>18</v>
      </c>
      <c r="BI100" s="486">
        <v>387</v>
      </c>
      <c r="BJ100" s="484">
        <v>659</v>
      </c>
      <c r="BK100" s="485">
        <v>1046</v>
      </c>
      <c r="BL100" s="486">
        <v>24</v>
      </c>
      <c r="BM100" s="484">
        <v>18</v>
      </c>
      <c r="BN100" s="485">
        <v>20</v>
      </c>
      <c r="BO100" s="486">
        <v>387</v>
      </c>
      <c r="BP100" s="484">
        <v>659</v>
      </c>
      <c r="BQ100" s="485">
        <v>1046</v>
      </c>
      <c r="BR100" s="486">
        <v>26.3</v>
      </c>
      <c r="BS100" s="484">
        <v>25.6</v>
      </c>
      <c r="BT100" s="485">
        <v>25.9</v>
      </c>
      <c r="BU100" s="486">
        <v>387</v>
      </c>
      <c r="BV100" s="484">
        <v>659</v>
      </c>
      <c r="BW100" s="485">
        <v>1046</v>
      </c>
      <c r="BX100" s="486" t="s">
        <v>197</v>
      </c>
      <c r="BY100" s="484" t="s">
        <v>197</v>
      </c>
      <c r="BZ100" s="485" t="s">
        <v>197</v>
      </c>
      <c r="CA100" s="486">
        <v>17</v>
      </c>
      <c r="CB100" s="484">
        <v>50</v>
      </c>
      <c r="CC100" s="485">
        <v>67</v>
      </c>
      <c r="CD100" s="486" t="s">
        <v>197</v>
      </c>
      <c r="CE100" s="484" t="s">
        <v>197</v>
      </c>
      <c r="CF100" s="485" t="s">
        <v>197</v>
      </c>
      <c r="CG100" s="486">
        <v>17</v>
      </c>
      <c r="CH100" s="484">
        <v>50</v>
      </c>
      <c r="CI100" s="485">
        <v>67</v>
      </c>
      <c r="CJ100" s="486">
        <v>17.7</v>
      </c>
      <c r="CK100" s="484">
        <v>19.3</v>
      </c>
      <c r="CL100" s="485">
        <v>18.899999999999999</v>
      </c>
      <c r="CM100" s="486">
        <v>17</v>
      </c>
      <c r="CN100" s="484">
        <v>50</v>
      </c>
      <c r="CO100" s="485">
        <v>67</v>
      </c>
      <c r="CP100" s="486">
        <v>63</v>
      </c>
      <c r="CQ100" s="484">
        <v>47</v>
      </c>
      <c r="CR100" s="485">
        <v>55</v>
      </c>
      <c r="CS100" s="486">
        <v>4747</v>
      </c>
      <c r="CT100" s="484">
        <v>4915</v>
      </c>
      <c r="CU100" s="485">
        <v>9662</v>
      </c>
      <c r="CV100" s="486">
        <v>66</v>
      </c>
      <c r="CW100" s="484">
        <v>51</v>
      </c>
      <c r="CX100" s="485">
        <v>58</v>
      </c>
      <c r="CY100" s="486">
        <v>4747</v>
      </c>
      <c r="CZ100" s="484">
        <v>4915</v>
      </c>
      <c r="DA100" s="485">
        <v>9662</v>
      </c>
      <c r="DB100" s="486">
        <v>34.200000000000003</v>
      </c>
      <c r="DC100" s="484">
        <v>31.8</v>
      </c>
      <c r="DD100" s="485">
        <v>33</v>
      </c>
      <c r="DE100" s="486">
        <v>4747</v>
      </c>
      <c r="DF100" s="484">
        <v>4915</v>
      </c>
      <c r="DG100" s="485">
        <v>9662</v>
      </c>
    </row>
    <row r="101" spans="1:111" x14ac:dyDescent="0.35">
      <c r="A101" t="s">
        <v>52</v>
      </c>
      <c r="B101" t="s">
        <v>297</v>
      </c>
      <c r="C101" t="s">
        <v>408</v>
      </c>
      <c r="D101" s="486">
        <v>72</v>
      </c>
      <c r="E101" s="484">
        <v>54</v>
      </c>
      <c r="F101" s="485">
        <v>63</v>
      </c>
      <c r="G101" s="486">
        <v>1738</v>
      </c>
      <c r="H101" s="484">
        <v>1784</v>
      </c>
      <c r="I101" s="485">
        <v>3522</v>
      </c>
      <c r="J101" s="486">
        <v>74</v>
      </c>
      <c r="K101" s="484">
        <v>58</v>
      </c>
      <c r="L101" s="485">
        <v>66</v>
      </c>
      <c r="M101" s="486">
        <v>1738</v>
      </c>
      <c r="N101" s="484">
        <v>1784</v>
      </c>
      <c r="O101" s="485">
        <v>3522</v>
      </c>
      <c r="P101" s="486">
        <v>35.1</v>
      </c>
      <c r="Q101" s="484">
        <v>32.6</v>
      </c>
      <c r="R101" s="485">
        <v>33.799999999999997</v>
      </c>
      <c r="S101" s="486">
        <v>1738</v>
      </c>
      <c r="T101" s="484">
        <v>1784</v>
      </c>
      <c r="U101" s="485">
        <v>3522</v>
      </c>
      <c r="V101" s="486">
        <v>23</v>
      </c>
      <c r="W101" s="484">
        <v>16</v>
      </c>
      <c r="X101" s="485">
        <v>18</v>
      </c>
      <c r="Y101" s="486">
        <v>75</v>
      </c>
      <c r="Z101" s="484">
        <v>132</v>
      </c>
      <c r="AA101" s="485">
        <v>207</v>
      </c>
      <c r="AB101" s="486">
        <v>23</v>
      </c>
      <c r="AC101" s="484">
        <v>17</v>
      </c>
      <c r="AD101" s="485">
        <v>19</v>
      </c>
      <c r="AE101" s="486">
        <v>75</v>
      </c>
      <c r="AF101" s="484">
        <v>132</v>
      </c>
      <c r="AG101" s="485">
        <v>207</v>
      </c>
      <c r="AH101" s="486">
        <v>26.9</v>
      </c>
      <c r="AI101" s="484">
        <v>25.6</v>
      </c>
      <c r="AJ101" s="485">
        <v>26.1</v>
      </c>
      <c r="AK101" s="486">
        <v>75</v>
      </c>
      <c r="AL101" s="484">
        <v>132</v>
      </c>
      <c r="AM101" s="485">
        <v>207</v>
      </c>
      <c r="AN101" s="486">
        <v>22</v>
      </c>
      <c r="AO101" s="484">
        <v>10</v>
      </c>
      <c r="AP101" s="485">
        <v>13</v>
      </c>
      <c r="AQ101" s="486">
        <v>27</v>
      </c>
      <c r="AR101" s="484">
        <v>101</v>
      </c>
      <c r="AS101" s="485">
        <v>128</v>
      </c>
      <c r="AT101" s="486">
        <v>26</v>
      </c>
      <c r="AU101" s="484">
        <v>15</v>
      </c>
      <c r="AV101" s="485">
        <v>17</v>
      </c>
      <c r="AW101" s="486">
        <v>27</v>
      </c>
      <c r="AX101" s="484">
        <v>101</v>
      </c>
      <c r="AY101" s="485">
        <v>128</v>
      </c>
      <c r="AZ101" s="486">
        <v>28.7</v>
      </c>
      <c r="BA101" s="484">
        <v>25.8</v>
      </c>
      <c r="BB101" s="485">
        <v>26.4</v>
      </c>
      <c r="BC101" s="486">
        <v>27</v>
      </c>
      <c r="BD101" s="484">
        <v>101</v>
      </c>
      <c r="BE101" s="485">
        <v>128</v>
      </c>
      <c r="BF101" s="486">
        <v>23</v>
      </c>
      <c r="BG101" s="484">
        <v>13</v>
      </c>
      <c r="BH101" s="485">
        <v>16</v>
      </c>
      <c r="BI101" s="486">
        <v>102</v>
      </c>
      <c r="BJ101" s="484">
        <v>233</v>
      </c>
      <c r="BK101" s="485">
        <v>335</v>
      </c>
      <c r="BL101" s="486">
        <v>24</v>
      </c>
      <c r="BM101" s="484">
        <v>16</v>
      </c>
      <c r="BN101" s="485">
        <v>18</v>
      </c>
      <c r="BO101" s="486">
        <v>102</v>
      </c>
      <c r="BP101" s="484">
        <v>233</v>
      </c>
      <c r="BQ101" s="485">
        <v>335</v>
      </c>
      <c r="BR101" s="486">
        <v>27.4</v>
      </c>
      <c r="BS101" s="484">
        <v>25.7</v>
      </c>
      <c r="BT101" s="485">
        <v>26.2</v>
      </c>
      <c r="BU101" s="486">
        <v>102</v>
      </c>
      <c r="BV101" s="484">
        <v>233</v>
      </c>
      <c r="BW101" s="485">
        <v>335</v>
      </c>
      <c r="BX101" s="486" t="s">
        <v>197</v>
      </c>
      <c r="BY101" s="484" t="s">
        <v>197</v>
      </c>
      <c r="BZ101" s="485" t="s">
        <v>197</v>
      </c>
      <c r="CA101" s="486">
        <v>20</v>
      </c>
      <c r="CB101" s="484">
        <v>42</v>
      </c>
      <c r="CC101" s="485">
        <v>62</v>
      </c>
      <c r="CD101" s="486" t="s">
        <v>197</v>
      </c>
      <c r="CE101" s="484" t="s">
        <v>197</v>
      </c>
      <c r="CF101" s="485" t="s">
        <v>197</v>
      </c>
      <c r="CG101" s="486">
        <v>20</v>
      </c>
      <c r="CH101" s="484">
        <v>42</v>
      </c>
      <c r="CI101" s="485">
        <v>62</v>
      </c>
      <c r="CJ101" s="486">
        <v>20.6</v>
      </c>
      <c r="CK101" s="484">
        <v>20.2</v>
      </c>
      <c r="CL101" s="485">
        <v>20.3</v>
      </c>
      <c r="CM101" s="486">
        <v>20</v>
      </c>
      <c r="CN101" s="484">
        <v>42</v>
      </c>
      <c r="CO101" s="485">
        <v>62</v>
      </c>
      <c r="CP101" s="486">
        <v>69</v>
      </c>
      <c r="CQ101" s="484">
        <v>48</v>
      </c>
      <c r="CR101" s="485">
        <v>58</v>
      </c>
      <c r="CS101" s="486">
        <v>1880</v>
      </c>
      <c r="CT101" s="484">
        <v>2099</v>
      </c>
      <c r="CU101" s="485">
        <v>3979</v>
      </c>
      <c r="CV101" s="486">
        <v>70</v>
      </c>
      <c r="CW101" s="484">
        <v>52</v>
      </c>
      <c r="CX101" s="485">
        <v>60</v>
      </c>
      <c r="CY101" s="486">
        <v>1880</v>
      </c>
      <c r="CZ101" s="484">
        <v>2099</v>
      </c>
      <c r="DA101" s="485">
        <v>3979</v>
      </c>
      <c r="DB101" s="486">
        <v>34.5</v>
      </c>
      <c r="DC101" s="484">
        <v>31.5</v>
      </c>
      <c r="DD101" s="485">
        <v>32.9</v>
      </c>
      <c r="DE101" s="486">
        <v>1880</v>
      </c>
      <c r="DF101" s="484">
        <v>2099</v>
      </c>
      <c r="DG101" s="485">
        <v>3979</v>
      </c>
    </row>
    <row r="102" spans="1:111" x14ac:dyDescent="0.35">
      <c r="A102" t="s">
        <v>94</v>
      </c>
      <c r="B102" t="s">
        <v>337</v>
      </c>
      <c r="C102" t="s">
        <v>338</v>
      </c>
      <c r="D102" s="486" t="s">
        <v>197</v>
      </c>
      <c r="E102" s="484" t="s">
        <v>197</v>
      </c>
      <c r="F102" s="485">
        <v>79</v>
      </c>
      <c r="G102" s="486">
        <v>14</v>
      </c>
      <c r="H102" s="484">
        <v>10</v>
      </c>
      <c r="I102" s="485">
        <v>24</v>
      </c>
      <c r="J102" s="486" t="s">
        <v>197</v>
      </c>
      <c r="K102" s="484" t="s">
        <v>197</v>
      </c>
      <c r="L102" s="485">
        <v>79</v>
      </c>
      <c r="M102" s="486">
        <v>14</v>
      </c>
      <c r="N102" s="484">
        <v>10</v>
      </c>
      <c r="O102" s="485">
        <v>24</v>
      </c>
      <c r="P102" s="486">
        <v>35.4</v>
      </c>
      <c r="Q102" s="484">
        <v>36.9</v>
      </c>
      <c r="R102" s="485">
        <v>36</v>
      </c>
      <c r="S102" s="486">
        <v>14</v>
      </c>
      <c r="T102" s="484">
        <v>10</v>
      </c>
      <c r="U102" s="485">
        <v>24</v>
      </c>
      <c r="V102" s="486" t="s">
        <v>197</v>
      </c>
      <c r="W102" s="484" t="s">
        <v>191</v>
      </c>
      <c r="X102" s="485" t="s">
        <v>197</v>
      </c>
      <c r="Y102" s="486" t="s">
        <v>197</v>
      </c>
      <c r="Z102" s="484">
        <v>0</v>
      </c>
      <c r="AA102" s="485" t="s">
        <v>197</v>
      </c>
      <c r="AB102" s="486" t="s">
        <v>197</v>
      </c>
      <c r="AC102" s="484" t="s">
        <v>191</v>
      </c>
      <c r="AD102" s="485" t="s">
        <v>197</v>
      </c>
      <c r="AE102" s="486" t="s">
        <v>197</v>
      </c>
      <c r="AF102" s="484">
        <v>0</v>
      </c>
      <c r="AG102" s="485" t="s">
        <v>197</v>
      </c>
      <c r="AH102" s="486">
        <v>26.5</v>
      </c>
      <c r="AI102" s="484" t="s">
        <v>191</v>
      </c>
      <c r="AJ102" s="485">
        <v>26.5</v>
      </c>
      <c r="AK102" s="486" t="s">
        <v>197</v>
      </c>
      <c r="AL102" s="484">
        <v>0</v>
      </c>
      <c r="AM102" s="485" t="s">
        <v>197</v>
      </c>
      <c r="AN102" s="486" t="s">
        <v>191</v>
      </c>
      <c r="AO102" s="484" t="s">
        <v>197</v>
      </c>
      <c r="AP102" s="485" t="s">
        <v>197</v>
      </c>
      <c r="AQ102" s="486">
        <v>0</v>
      </c>
      <c r="AR102" s="484" t="s">
        <v>197</v>
      </c>
      <c r="AS102" s="485" t="s">
        <v>197</v>
      </c>
      <c r="AT102" s="486" t="s">
        <v>191</v>
      </c>
      <c r="AU102" s="484" t="s">
        <v>197</v>
      </c>
      <c r="AV102" s="485" t="s">
        <v>197</v>
      </c>
      <c r="AW102" s="486">
        <v>0</v>
      </c>
      <c r="AX102" s="484" t="s">
        <v>197</v>
      </c>
      <c r="AY102" s="485" t="s">
        <v>197</v>
      </c>
      <c r="AZ102" s="486" t="s">
        <v>191</v>
      </c>
      <c r="BA102" s="484">
        <v>23.5</v>
      </c>
      <c r="BB102" s="485">
        <v>23.5</v>
      </c>
      <c r="BC102" s="486">
        <v>0</v>
      </c>
      <c r="BD102" s="484" t="s">
        <v>197</v>
      </c>
      <c r="BE102" s="485" t="s">
        <v>197</v>
      </c>
      <c r="BF102" s="486" t="s">
        <v>197</v>
      </c>
      <c r="BG102" s="484" t="s">
        <v>197</v>
      </c>
      <c r="BH102" s="485" t="s">
        <v>197</v>
      </c>
      <c r="BI102" s="486" t="s">
        <v>197</v>
      </c>
      <c r="BJ102" s="484" t="s">
        <v>197</v>
      </c>
      <c r="BK102" s="485">
        <v>4</v>
      </c>
      <c r="BL102" s="486" t="s">
        <v>197</v>
      </c>
      <c r="BM102" s="484" t="s">
        <v>197</v>
      </c>
      <c r="BN102" s="485" t="s">
        <v>197</v>
      </c>
      <c r="BO102" s="486" t="s">
        <v>197</v>
      </c>
      <c r="BP102" s="484" t="s">
        <v>197</v>
      </c>
      <c r="BQ102" s="485">
        <v>4</v>
      </c>
      <c r="BR102" s="486">
        <v>26.5</v>
      </c>
      <c r="BS102" s="484">
        <v>23.5</v>
      </c>
      <c r="BT102" s="485">
        <v>25</v>
      </c>
      <c r="BU102" s="486" t="s">
        <v>197</v>
      </c>
      <c r="BV102" s="484" t="s">
        <v>197</v>
      </c>
      <c r="BW102" s="485">
        <v>4</v>
      </c>
      <c r="BX102" s="486" t="s">
        <v>191</v>
      </c>
      <c r="BY102" s="484" t="s">
        <v>197</v>
      </c>
      <c r="BZ102" s="485" t="s">
        <v>197</v>
      </c>
      <c r="CA102" s="486">
        <v>0</v>
      </c>
      <c r="CB102" s="484" t="s">
        <v>197</v>
      </c>
      <c r="CC102" s="485" t="s">
        <v>197</v>
      </c>
      <c r="CD102" s="486" t="s">
        <v>191</v>
      </c>
      <c r="CE102" s="484" t="s">
        <v>197</v>
      </c>
      <c r="CF102" s="485" t="s">
        <v>197</v>
      </c>
      <c r="CG102" s="486">
        <v>0</v>
      </c>
      <c r="CH102" s="484" t="s">
        <v>197</v>
      </c>
      <c r="CI102" s="485" t="s">
        <v>197</v>
      </c>
      <c r="CJ102" s="486" t="s">
        <v>191</v>
      </c>
      <c r="CK102" s="484">
        <v>34</v>
      </c>
      <c r="CL102" s="485">
        <v>34</v>
      </c>
      <c r="CM102" s="486">
        <v>0</v>
      </c>
      <c r="CN102" s="484" t="s">
        <v>197</v>
      </c>
      <c r="CO102" s="485" t="s">
        <v>197</v>
      </c>
      <c r="CP102" s="486">
        <v>59</v>
      </c>
      <c r="CQ102" s="484">
        <v>73</v>
      </c>
      <c r="CR102" s="485">
        <v>65</v>
      </c>
      <c r="CS102" s="486">
        <v>27</v>
      </c>
      <c r="CT102" s="484">
        <v>22</v>
      </c>
      <c r="CU102" s="485">
        <v>49</v>
      </c>
      <c r="CV102" s="486">
        <v>59</v>
      </c>
      <c r="CW102" s="484">
        <v>77</v>
      </c>
      <c r="CX102" s="485">
        <v>67</v>
      </c>
      <c r="CY102" s="486">
        <v>27</v>
      </c>
      <c r="CZ102" s="484">
        <v>22</v>
      </c>
      <c r="DA102" s="485">
        <v>49</v>
      </c>
      <c r="DB102" s="486">
        <v>35.9</v>
      </c>
      <c r="DC102" s="484">
        <v>36.4</v>
      </c>
      <c r="DD102" s="485">
        <v>36.1</v>
      </c>
      <c r="DE102" s="486">
        <v>27</v>
      </c>
      <c r="DF102" s="484">
        <v>22</v>
      </c>
      <c r="DG102" s="485">
        <v>49</v>
      </c>
    </row>
    <row r="103" spans="1:111" x14ac:dyDescent="0.35">
      <c r="A103" t="s">
        <v>108</v>
      </c>
      <c r="B103" t="s">
        <v>353</v>
      </c>
      <c r="C103" t="s">
        <v>352</v>
      </c>
      <c r="D103" s="486">
        <v>68</v>
      </c>
      <c r="E103" s="484">
        <v>54</v>
      </c>
      <c r="F103" s="485">
        <v>61</v>
      </c>
      <c r="G103" s="486">
        <v>1597</v>
      </c>
      <c r="H103" s="484">
        <v>1520</v>
      </c>
      <c r="I103" s="485">
        <v>3117</v>
      </c>
      <c r="J103" s="486">
        <v>72</v>
      </c>
      <c r="K103" s="484">
        <v>59</v>
      </c>
      <c r="L103" s="485">
        <v>65</v>
      </c>
      <c r="M103" s="486">
        <v>1597</v>
      </c>
      <c r="N103" s="484">
        <v>1520</v>
      </c>
      <c r="O103" s="485">
        <v>3117</v>
      </c>
      <c r="P103" s="486">
        <v>33.9</v>
      </c>
      <c r="Q103" s="484">
        <v>32.1</v>
      </c>
      <c r="R103" s="485">
        <v>33</v>
      </c>
      <c r="S103" s="486">
        <v>1597</v>
      </c>
      <c r="T103" s="484">
        <v>1520</v>
      </c>
      <c r="U103" s="485">
        <v>3117</v>
      </c>
      <c r="V103" s="486">
        <v>29</v>
      </c>
      <c r="W103" s="484">
        <v>25</v>
      </c>
      <c r="X103" s="485">
        <v>26</v>
      </c>
      <c r="Y103" s="486">
        <v>45</v>
      </c>
      <c r="Z103" s="484">
        <v>81</v>
      </c>
      <c r="AA103" s="485">
        <v>126</v>
      </c>
      <c r="AB103" s="486">
        <v>31</v>
      </c>
      <c r="AC103" s="484">
        <v>27</v>
      </c>
      <c r="AD103" s="485">
        <v>29</v>
      </c>
      <c r="AE103" s="486">
        <v>45</v>
      </c>
      <c r="AF103" s="484">
        <v>81</v>
      </c>
      <c r="AG103" s="485">
        <v>126</v>
      </c>
      <c r="AH103" s="486">
        <v>27.6</v>
      </c>
      <c r="AI103" s="484">
        <v>26.8</v>
      </c>
      <c r="AJ103" s="485">
        <v>27.1</v>
      </c>
      <c r="AK103" s="486">
        <v>45</v>
      </c>
      <c r="AL103" s="484">
        <v>81</v>
      </c>
      <c r="AM103" s="485">
        <v>126</v>
      </c>
      <c r="AN103" s="486">
        <v>25</v>
      </c>
      <c r="AO103" s="484">
        <v>26</v>
      </c>
      <c r="AP103" s="485">
        <v>26</v>
      </c>
      <c r="AQ103" s="486">
        <v>55</v>
      </c>
      <c r="AR103" s="484">
        <v>164</v>
      </c>
      <c r="AS103" s="485">
        <v>219</v>
      </c>
      <c r="AT103" s="486">
        <v>31</v>
      </c>
      <c r="AU103" s="484">
        <v>26</v>
      </c>
      <c r="AV103" s="485">
        <v>27</v>
      </c>
      <c r="AW103" s="486">
        <v>55</v>
      </c>
      <c r="AX103" s="484">
        <v>164</v>
      </c>
      <c r="AY103" s="485">
        <v>219</v>
      </c>
      <c r="AZ103" s="486">
        <v>25.3</v>
      </c>
      <c r="BA103" s="484">
        <v>26</v>
      </c>
      <c r="BB103" s="485">
        <v>25.8</v>
      </c>
      <c r="BC103" s="486">
        <v>55</v>
      </c>
      <c r="BD103" s="484">
        <v>164</v>
      </c>
      <c r="BE103" s="485">
        <v>219</v>
      </c>
      <c r="BF103" s="486">
        <v>27</v>
      </c>
      <c r="BG103" s="484">
        <v>25</v>
      </c>
      <c r="BH103" s="485">
        <v>26</v>
      </c>
      <c r="BI103" s="486">
        <v>100</v>
      </c>
      <c r="BJ103" s="484">
        <v>245</v>
      </c>
      <c r="BK103" s="485">
        <v>345</v>
      </c>
      <c r="BL103" s="486">
        <v>31</v>
      </c>
      <c r="BM103" s="484">
        <v>27</v>
      </c>
      <c r="BN103" s="485">
        <v>28</v>
      </c>
      <c r="BO103" s="486">
        <v>100</v>
      </c>
      <c r="BP103" s="484">
        <v>245</v>
      </c>
      <c r="BQ103" s="485">
        <v>345</v>
      </c>
      <c r="BR103" s="486">
        <v>26.3</v>
      </c>
      <c r="BS103" s="484">
        <v>26.3</v>
      </c>
      <c r="BT103" s="485">
        <v>26.3</v>
      </c>
      <c r="BU103" s="486">
        <v>100</v>
      </c>
      <c r="BV103" s="484">
        <v>245</v>
      </c>
      <c r="BW103" s="485">
        <v>345</v>
      </c>
      <c r="BX103" s="486" t="s">
        <v>197</v>
      </c>
      <c r="BY103" s="484" t="s">
        <v>197</v>
      </c>
      <c r="BZ103" s="485" t="s">
        <v>197</v>
      </c>
      <c r="CA103" s="486">
        <v>20</v>
      </c>
      <c r="CB103" s="484">
        <v>43</v>
      </c>
      <c r="CC103" s="485">
        <v>63</v>
      </c>
      <c r="CD103" s="486" t="s">
        <v>197</v>
      </c>
      <c r="CE103" s="484" t="s">
        <v>197</v>
      </c>
      <c r="CF103" s="485" t="s">
        <v>197</v>
      </c>
      <c r="CG103" s="486">
        <v>20</v>
      </c>
      <c r="CH103" s="484">
        <v>43</v>
      </c>
      <c r="CI103" s="485">
        <v>63</v>
      </c>
      <c r="CJ103" s="486">
        <v>19</v>
      </c>
      <c r="CK103" s="484">
        <v>18</v>
      </c>
      <c r="CL103" s="485">
        <v>18.3</v>
      </c>
      <c r="CM103" s="486">
        <v>20</v>
      </c>
      <c r="CN103" s="484">
        <v>43</v>
      </c>
      <c r="CO103" s="485">
        <v>63</v>
      </c>
      <c r="CP103" s="486">
        <v>64</v>
      </c>
      <c r="CQ103" s="484">
        <v>48</v>
      </c>
      <c r="CR103" s="485">
        <v>56</v>
      </c>
      <c r="CS103" s="486">
        <v>1755</v>
      </c>
      <c r="CT103" s="484">
        <v>1847</v>
      </c>
      <c r="CU103" s="485">
        <v>3602</v>
      </c>
      <c r="CV103" s="486">
        <v>67</v>
      </c>
      <c r="CW103" s="484">
        <v>52</v>
      </c>
      <c r="CX103" s="485">
        <v>60</v>
      </c>
      <c r="CY103" s="486">
        <v>1755</v>
      </c>
      <c r="CZ103" s="484">
        <v>1847</v>
      </c>
      <c r="DA103" s="485">
        <v>3602</v>
      </c>
      <c r="DB103" s="486">
        <v>33.1</v>
      </c>
      <c r="DC103" s="484">
        <v>30.8</v>
      </c>
      <c r="DD103" s="485">
        <v>31.9</v>
      </c>
      <c r="DE103" s="486">
        <v>1755</v>
      </c>
      <c r="DF103" s="484">
        <v>1847</v>
      </c>
      <c r="DG103" s="485">
        <v>3602</v>
      </c>
    </row>
    <row r="104" spans="1:111" x14ac:dyDescent="0.35">
      <c r="A104" t="s">
        <v>109</v>
      </c>
      <c r="B104" t="s">
        <v>354</v>
      </c>
      <c r="C104" t="s">
        <v>352</v>
      </c>
      <c r="D104" s="486">
        <v>76</v>
      </c>
      <c r="E104" s="484">
        <v>64</v>
      </c>
      <c r="F104" s="485">
        <v>70</v>
      </c>
      <c r="G104" s="486">
        <v>1878</v>
      </c>
      <c r="H104" s="484">
        <v>1915</v>
      </c>
      <c r="I104" s="485">
        <v>3793</v>
      </c>
      <c r="J104" s="486">
        <v>77</v>
      </c>
      <c r="K104" s="484">
        <v>66</v>
      </c>
      <c r="L104" s="485">
        <v>71</v>
      </c>
      <c r="M104" s="486">
        <v>1878</v>
      </c>
      <c r="N104" s="484">
        <v>1915</v>
      </c>
      <c r="O104" s="485">
        <v>3793</v>
      </c>
      <c r="P104" s="486">
        <v>36.9</v>
      </c>
      <c r="Q104" s="484">
        <v>35.299999999999997</v>
      </c>
      <c r="R104" s="485">
        <v>36.1</v>
      </c>
      <c r="S104" s="486">
        <v>1878</v>
      </c>
      <c r="T104" s="484">
        <v>1915</v>
      </c>
      <c r="U104" s="485">
        <v>3793</v>
      </c>
      <c r="V104" s="486">
        <v>29</v>
      </c>
      <c r="W104" s="484">
        <v>22</v>
      </c>
      <c r="X104" s="485">
        <v>24</v>
      </c>
      <c r="Y104" s="486">
        <v>56</v>
      </c>
      <c r="Z104" s="484">
        <v>125</v>
      </c>
      <c r="AA104" s="485">
        <v>181</v>
      </c>
      <c r="AB104" s="486">
        <v>29</v>
      </c>
      <c r="AC104" s="484">
        <v>22</v>
      </c>
      <c r="AD104" s="485">
        <v>24</v>
      </c>
      <c r="AE104" s="486">
        <v>56</v>
      </c>
      <c r="AF104" s="484">
        <v>125</v>
      </c>
      <c r="AG104" s="485">
        <v>181</v>
      </c>
      <c r="AH104" s="486">
        <v>30.3</v>
      </c>
      <c r="AI104" s="484">
        <v>27.8</v>
      </c>
      <c r="AJ104" s="485">
        <v>28.6</v>
      </c>
      <c r="AK104" s="486">
        <v>56</v>
      </c>
      <c r="AL104" s="484">
        <v>125</v>
      </c>
      <c r="AM104" s="485">
        <v>181</v>
      </c>
      <c r="AN104" s="486">
        <v>35</v>
      </c>
      <c r="AO104" s="484">
        <v>18</v>
      </c>
      <c r="AP104" s="485">
        <v>23</v>
      </c>
      <c r="AQ104" s="486">
        <v>54</v>
      </c>
      <c r="AR104" s="484">
        <v>122</v>
      </c>
      <c r="AS104" s="485">
        <v>176</v>
      </c>
      <c r="AT104" s="486">
        <v>35</v>
      </c>
      <c r="AU104" s="484">
        <v>19</v>
      </c>
      <c r="AV104" s="485">
        <v>24</v>
      </c>
      <c r="AW104" s="486">
        <v>54</v>
      </c>
      <c r="AX104" s="484">
        <v>122</v>
      </c>
      <c r="AY104" s="485">
        <v>176</v>
      </c>
      <c r="AZ104" s="486">
        <v>28.9</v>
      </c>
      <c r="BA104" s="484">
        <v>27.2</v>
      </c>
      <c r="BB104" s="485">
        <v>27.7</v>
      </c>
      <c r="BC104" s="486">
        <v>54</v>
      </c>
      <c r="BD104" s="484">
        <v>122</v>
      </c>
      <c r="BE104" s="485">
        <v>176</v>
      </c>
      <c r="BF104" s="486">
        <v>32</v>
      </c>
      <c r="BG104" s="484">
        <v>20</v>
      </c>
      <c r="BH104" s="485">
        <v>24</v>
      </c>
      <c r="BI104" s="486">
        <v>110</v>
      </c>
      <c r="BJ104" s="484">
        <v>247</v>
      </c>
      <c r="BK104" s="485">
        <v>357</v>
      </c>
      <c r="BL104" s="486">
        <v>32</v>
      </c>
      <c r="BM104" s="484">
        <v>21</v>
      </c>
      <c r="BN104" s="485">
        <v>24</v>
      </c>
      <c r="BO104" s="486">
        <v>110</v>
      </c>
      <c r="BP104" s="484">
        <v>247</v>
      </c>
      <c r="BQ104" s="485">
        <v>357</v>
      </c>
      <c r="BR104" s="486">
        <v>29.6</v>
      </c>
      <c r="BS104" s="484">
        <v>27.5</v>
      </c>
      <c r="BT104" s="485">
        <v>28.2</v>
      </c>
      <c r="BU104" s="486">
        <v>110</v>
      </c>
      <c r="BV104" s="484">
        <v>247</v>
      </c>
      <c r="BW104" s="485">
        <v>357</v>
      </c>
      <c r="BX104" s="486" t="s">
        <v>197</v>
      </c>
      <c r="BY104" s="484" t="s">
        <v>197</v>
      </c>
      <c r="BZ104" s="485">
        <v>5</v>
      </c>
      <c r="CA104" s="486">
        <v>24</v>
      </c>
      <c r="CB104" s="484">
        <v>50</v>
      </c>
      <c r="CC104" s="485">
        <v>74</v>
      </c>
      <c r="CD104" s="486" t="s">
        <v>197</v>
      </c>
      <c r="CE104" s="484" t="s">
        <v>197</v>
      </c>
      <c r="CF104" s="485">
        <v>5</v>
      </c>
      <c r="CG104" s="486">
        <v>24</v>
      </c>
      <c r="CH104" s="484">
        <v>50</v>
      </c>
      <c r="CI104" s="485">
        <v>74</v>
      </c>
      <c r="CJ104" s="486">
        <v>19.600000000000001</v>
      </c>
      <c r="CK104" s="484">
        <v>21.9</v>
      </c>
      <c r="CL104" s="485">
        <v>21.1</v>
      </c>
      <c r="CM104" s="486">
        <v>24</v>
      </c>
      <c r="CN104" s="484">
        <v>50</v>
      </c>
      <c r="CO104" s="485">
        <v>74</v>
      </c>
      <c r="CP104" s="486">
        <v>72</v>
      </c>
      <c r="CQ104" s="484">
        <v>57</v>
      </c>
      <c r="CR104" s="485">
        <v>64</v>
      </c>
      <c r="CS104" s="486">
        <v>2097</v>
      </c>
      <c r="CT104" s="484">
        <v>2292</v>
      </c>
      <c r="CU104" s="485">
        <v>4389</v>
      </c>
      <c r="CV104" s="486">
        <v>73</v>
      </c>
      <c r="CW104" s="484">
        <v>59</v>
      </c>
      <c r="CX104" s="485">
        <v>65</v>
      </c>
      <c r="CY104" s="486">
        <v>2097</v>
      </c>
      <c r="CZ104" s="484">
        <v>2292</v>
      </c>
      <c r="DA104" s="485">
        <v>4389</v>
      </c>
      <c r="DB104" s="486">
        <v>36.200000000000003</v>
      </c>
      <c r="DC104" s="484">
        <v>34.1</v>
      </c>
      <c r="DD104" s="485">
        <v>35.1</v>
      </c>
      <c r="DE104" s="486">
        <v>2097</v>
      </c>
      <c r="DF104" s="484">
        <v>2292</v>
      </c>
      <c r="DG104" s="485">
        <v>4389</v>
      </c>
    </row>
    <row r="105" spans="1:111" x14ac:dyDescent="0.35">
      <c r="A105" t="s">
        <v>110</v>
      </c>
      <c r="B105" t="s">
        <v>355</v>
      </c>
      <c r="C105" t="s">
        <v>352</v>
      </c>
      <c r="D105" s="486">
        <v>84</v>
      </c>
      <c r="E105" s="484">
        <v>70</v>
      </c>
      <c r="F105" s="485">
        <v>77</v>
      </c>
      <c r="G105" s="486">
        <v>1413</v>
      </c>
      <c r="H105" s="484">
        <v>1331</v>
      </c>
      <c r="I105" s="485">
        <v>2744</v>
      </c>
      <c r="J105" s="486">
        <v>85</v>
      </c>
      <c r="K105" s="484">
        <v>72</v>
      </c>
      <c r="L105" s="485">
        <v>78</v>
      </c>
      <c r="M105" s="486">
        <v>1413</v>
      </c>
      <c r="N105" s="484">
        <v>1331</v>
      </c>
      <c r="O105" s="485">
        <v>2744</v>
      </c>
      <c r="P105" s="486">
        <v>37.5</v>
      </c>
      <c r="Q105" s="484">
        <v>35.799999999999997</v>
      </c>
      <c r="R105" s="485">
        <v>36.6</v>
      </c>
      <c r="S105" s="486">
        <v>1413</v>
      </c>
      <c r="T105" s="484">
        <v>1331</v>
      </c>
      <c r="U105" s="485">
        <v>2744</v>
      </c>
      <c r="V105" s="486">
        <v>47</v>
      </c>
      <c r="W105" s="484">
        <v>40</v>
      </c>
      <c r="X105" s="485">
        <v>43</v>
      </c>
      <c r="Y105" s="486">
        <v>72</v>
      </c>
      <c r="Z105" s="484">
        <v>121</v>
      </c>
      <c r="AA105" s="485">
        <v>193</v>
      </c>
      <c r="AB105" s="486">
        <v>47</v>
      </c>
      <c r="AC105" s="484">
        <v>40</v>
      </c>
      <c r="AD105" s="485">
        <v>43</v>
      </c>
      <c r="AE105" s="486">
        <v>72</v>
      </c>
      <c r="AF105" s="484">
        <v>121</v>
      </c>
      <c r="AG105" s="485">
        <v>193</v>
      </c>
      <c r="AH105" s="486">
        <v>30.9</v>
      </c>
      <c r="AI105" s="484">
        <v>29.8</v>
      </c>
      <c r="AJ105" s="485">
        <v>30.2</v>
      </c>
      <c r="AK105" s="486">
        <v>72</v>
      </c>
      <c r="AL105" s="484">
        <v>121</v>
      </c>
      <c r="AM105" s="485">
        <v>193</v>
      </c>
      <c r="AN105" s="486">
        <v>20</v>
      </c>
      <c r="AO105" s="484">
        <v>27</v>
      </c>
      <c r="AP105" s="485">
        <v>25</v>
      </c>
      <c r="AQ105" s="486">
        <v>41</v>
      </c>
      <c r="AR105" s="484">
        <v>88</v>
      </c>
      <c r="AS105" s="485">
        <v>129</v>
      </c>
      <c r="AT105" s="486">
        <v>22</v>
      </c>
      <c r="AU105" s="484">
        <v>28</v>
      </c>
      <c r="AV105" s="485">
        <v>26</v>
      </c>
      <c r="AW105" s="486">
        <v>41</v>
      </c>
      <c r="AX105" s="484">
        <v>88</v>
      </c>
      <c r="AY105" s="485">
        <v>129</v>
      </c>
      <c r="AZ105" s="486">
        <v>28</v>
      </c>
      <c r="BA105" s="484">
        <v>27.9</v>
      </c>
      <c r="BB105" s="485">
        <v>27.9</v>
      </c>
      <c r="BC105" s="486">
        <v>41</v>
      </c>
      <c r="BD105" s="484">
        <v>88</v>
      </c>
      <c r="BE105" s="485">
        <v>129</v>
      </c>
      <c r="BF105" s="486">
        <v>37</v>
      </c>
      <c r="BG105" s="484">
        <v>35</v>
      </c>
      <c r="BH105" s="485">
        <v>36</v>
      </c>
      <c r="BI105" s="486">
        <v>113</v>
      </c>
      <c r="BJ105" s="484">
        <v>209</v>
      </c>
      <c r="BK105" s="485">
        <v>322</v>
      </c>
      <c r="BL105" s="486">
        <v>38</v>
      </c>
      <c r="BM105" s="484">
        <v>35</v>
      </c>
      <c r="BN105" s="485">
        <v>36</v>
      </c>
      <c r="BO105" s="486">
        <v>113</v>
      </c>
      <c r="BP105" s="484">
        <v>209</v>
      </c>
      <c r="BQ105" s="485">
        <v>322</v>
      </c>
      <c r="BR105" s="486">
        <v>29.9</v>
      </c>
      <c r="BS105" s="484">
        <v>29</v>
      </c>
      <c r="BT105" s="485">
        <v>29.3</v>
      </c>
      <c r="BU105" s="486">
        <v>113</v>
      </c>
      <c r="BV105" s="484">
        <v>209</v>
      </c>
      <c r="BW105" s="485">
        <v>322</v>
      </c>
      <c r="BX105" s="486" t="s">
        <v>197</v>
      </c>
      <c r="BY105" s="484" t="s">
        <v>197</v>
      </c>
      <c r="BZ105" s="485" t="s">
        <v>197</v>
      </c>
      <c r="CA105" s="486">
        <v>12</v>
      </c>
      <c r="CB105" s="484">
        <v>17</v>
      </c>
      <c r="CC105" s="485">
        <v>29</v>
      </c>
      <c r="CD105" s="486" t="s">
        <v>197</v>
      </c>
      <c r="CE105" s="484" t="s">
        <v>197</v>
      </c>
      <c r="CF105" s="485" t="s">
        <v>197</v>
      </c>
      <c r="CG105" s="486">
        <v>12</v>
      </c>
      <c r="CH105" s="484">
        <v>17</v>
      </c>
      <c r="CI105" s="485">
        <v>29</v>
      </c>
      <c r="CJ105" s="486">
        <v>18.7</v>
      </c>
      <c r="CK105" s="484">
        <v>21.9</v>
      </c>
      <c r="CL105" s="485">
        <v>20.6</v>
      </c>
      <c r="CM105" s="486">
        <v>12</v>
      </c>
      <c r="CN105" s="484">
        <v>17</v>
      </c>
      <c r="CO105" s="485">
        <v>29</v>
      </c>
      <c r="CP105" s="486">
        <v>79</v>
      </c>
      <c r="CQ105" s="484">
        <v>65</v>
      </c>
      <c r="CR105" s="485">
        <v>72</v>
      </c>
      <c r="CS105" s="486">
        <v>1575</v>
      </c>
      <c r="CT105" s="484">
        <v>1587</v>
      </c>
      <c r="CU105" s="485">
        <v>3162</v>
      </c>
      <c r="CV105" s="486">
        <v>80</v>
      </c>
      <c r="CW105" s="484">
        <v>66</v>
      </c>
      <c r="CX105" s="485">
        <v>73</v>
      </c>
      <c r="CY105" s="486">
        <v>1575</v>
      </c>
      <c r="CZ105" s="484">
        <v>1587</v>
      </c>
      <c r="DA105" s="485">
        <v>3162</v>
      </c>
      <c r="DB105" s="486">
        <v>36.700000000000003</v>
      </c>
      <c r="DC105" s="484">
        <v>34.700000000000003</v>
      </c>
      <c r="DD105" s="485">
        <v>35.700000000000003</v>
      </c>
      <c r="DE105" s="486">
        <v>1575</v>
      </c>
      <c r="DF105" s="484">
        <v>1587</v>
      </c>
      <c r="DG105" s="485">
        <v>3162</v>
      </c>
    </row>
    <row r="106" spans="1:111" x14ac:dyDescent="0.35">
      <c r="A106" t="s">
        <v>111</v>
      </c>
      <c r="B106" t="s">
        <v>356</v>
      </c>
      <c r="C106" t="s">
        <v>352</v>
      </c>
      <c r="D106" s="486">
        <v>69</v>
      </c>
      <c r="E106" s="484">
        <v>55</v>
      </c>
      <c r="F106" s="485">
        <v>62</v>
      </c>
      <c r="G106" s="486">
        <v>1659</v>
      </c>
      <c r="H106" s="484">
        <v>1529</v>
      </c>
      <c r="I106" s="485">
        <v>3188</v>
      </c>
      <c r="J106" s="486">
        <v>70</v>
      </c>
      <c r="K106" s="484">
        <v>58</v>
      </c>
      <c r="L106" s="485">
        <v>65</v>
      </c>
      <c r="M106" s="486">
        <v>1659</v>
      </c>
      <c r="N106" s="484">
        <v>1529</v>
      </c>
      <c r="O106" s="485">
        <v>3188</v>
      </c>
      <c r="P106" s="486">
        <v>35.5</v>
      </c>
      <c r="Q106" s="484">
        <v>33.9</v>
      </c>
      <c r="R106" s="485">
        <v>34.799999999999997</v>
      </c>
      <c r="S106" s="486">
        <v>1659</v>
      </c>
      <c r="T106" s="484">
        <v>1529</v>
      </c>
      <c r="U106" s="485">
        <v>3188</v>
      </c>
      <c r="V106" s="486">
        <v>22</v>
      </c>
      <c r="W106" s="484">
        <v>20</v>
      </c>
      <c r="X106" s="485">
        <v>20</v>
      </c>
      <c r="Y106" s="486">
        <v>51</v>
      </c>
      <c r="Z106" s="484">
        <v>107</v>
      </c>
      <c r="AA106" s="485">
        <v>158</v>
      </c>
      <c r="AB106" s="486">
        <v>25</v>
      </c>
      <c r="AC106" s="484">
        <v>22</v>
      </c>
      <c r="AD106" s="485">
        <v>23</v>
      </c>
      <c r="AE106" s="486">
        <v>51</v>
      </c>
      <c r="AF106" s="484">
        <v>107</v>
      </c>
      <c r="AG106" s="485">
        <v>158</v>
      </c>
      <c r="AH106" s="486">
        <v>27.5</v>
      </c>
      <c r="AI106" s="484">
        <v>27.3</v>
      </c>
      <c r="AJ106" s="485">
        <v>27.4</v>
      </c>
      <c r="AK106" s="486">
        <v>51</v>
      </c>
      <c r="AL106" s="484">
        <v>107</v>
      </c>
      <c r="AM106" s="485">
        <v>158</v>
      </c>
      <c r="AN106" s="486">
        <v>22</v>
      </c>
      <c r="AO106" s="484">
        <v>15</v>
      </c>
      <c r="AP106" s="485">
        <v>17</v>
      </c>
      <c r="AQ106" s="486">
        <v>55</v>
      </c>
      <c r="AR106" s="484">
        <v>151</v>
      </c>
      <c r="AS106" s="485">
        <v>206</v>
      </c>
      <c r="AT106" s="486">
        <v>22</v>
      </c>
      <c r="AU106" s="484">
        <v>16</v>
      </c>
      <c r="AV106" s="485">
        <v>17</v>
      </c>
      <c r="AW106" s="486">
        <v>55</v>
      </c>
      <c r="AX106" s="484">
        <v>151</v>
      </c>
      <c r="AY106" s="485">
        <v>206</v>
      </c>
      <c r="AZ106" s="486">
        <v>27.3</v>
      </c>
      <c r="BA106" s="484">
        <v>25.5</v>
      </c>
      <c r="BB106" s="485">
        <v>26</v>
      </c>
      <c r="BC106" s="486">
        <v>55</v>
      </c>
      <c r="BD106" s="484">
        <v>151</v>
      </c>
      <c r="BE106" s="485">
        <v>206</v>
      </c>
      <c r="BF106" s="486">
        <v>22</v>
      </c>
      <c r="BG106" s="484">
        <v>17</v>
      </c>
      <c r="BH106" s="485">
        <v>18</v>
      </c>
      <c r="BI106" s="486">
        <v>106</v>
      </c>
      <c r="BJ106" s="484">
        <v>258</v>
      </c>
      <c r="BK106" s="485">
        <v>364</v>
      </c>
      <c r="BL106" s="486">
        <v>24</v>
      </c>
      <c r="BM106" s="484">
        <v>19</v>
      </c>
      <c r="BN106" s="485">
        <v>20</v>
      </c>
      <c r="BO106" s="486">
        <v>106</v>
      </c>
      <c r="BP106" s="484">
        <v>258</v>
      </c>
      <c r="BQ106" s="485">
        <v>364</v>
      </c>
      <c r="BR106" s="486">
        <v>27.4</v>
      </c>
      <c r="BS106" s="484">
        <v>26.3</v>
      </c>
      <c r="BT106" s="485">
        <v>26.6</v>
      </c>
      <c r="BU106" s="486">
        <v>106</v>
      </c>
      <c r="BV106" s="484">
        <v>258</v>
      </c>
      <c r="BW106" s="485">
        <v>364</v>
      </c>
      <c r="BX106" s="486" t="s">
        <v>197</v>
      </c>
      <c r="BY106" s="484" t="s">
        <v>197</v>
      </c>
      <c r="BZ106" s="485" t="s">
        <v>197</v>
      </c>
      <c r="CA106" s="486">
        <v>15</v>
      </c>
      <c r="CB106" s="484">
        <v>30</v>
      </c>
      <c r="CC106" s="485">
        <v>45</v>
      </c>
      <c r="CD106" s="486" t="s">
        <v>197</v>
      </c>
      <c r="CE106" s="484" t="s">
        <v>197</v>
      </c>
      <c r="CF106" s="485" t="s">
        <v>197</v>
      </c>
      <c r="CG106" s="486">
        <v>15</v>
      </c>
      <c r="CH106" s="484">
        <v>30</v>
      </c>
      <c r="CI106" s="485">
        <v>45</v>
      </c>
      <c r="CJ106" s="486">
        <v>18.399999999999999</v>
      </c>
      <c r="CK106" s="484">
        <v>19.3</v>
      </c>
      <c r="CL106" s="485">
        <v>19</v>
      </c>
      <c r="CM106" s="486">
        <v>15</v>
      </c>
      <c r="CN106" s="484">
        <v>30</v>
      </c>
      <c r="CO106" s="485">
        <v>45</v>
      </c>
      <c r="CP106" s="486">
        <v>64</v>
      </c>
      <c r="CQ106" s="484">
        <v>48</v>
      </c>
      <c r="CR106" s="485">
        <v>56</v>
      </c>
      <c r="CS106" s="486">
        <v>1867</v>
      </c>
      <c r="CT106" s="484">
        <v>1912</v>
      </c>
      <c r="CU106" s="485">
        <v>3779</v>
      </c>
      <c r="CV106" s="486">
        <v>65</v>
      </c>
      <c r="CW106" s="484">
        <v>50</v>
      </c>
      <c r="CX106" s="485">
        <v>58</v>
      </c>
      <c r="CY106" s="486">
        <v>1867</v>
      </c>
      <c r="CZ106" s="484">
        <v>1912</v>
      </c>
      <c r="DA106" s="485">
        <v>3779</v>
      </c>
      <c r="DB106" s="486">
        <v>34.700000000000003</v>
      </c>
      <c r="DC106" s="484">
        <v>32.4</v>
      </c>
      <c r="DD106" s="485">
        <v>33.5</v>
      </c>
      <c r="DE106" s="486">
        <v>1867</v>
      </c>
      <c r="DF106" s="484">
        <v>1912</v>
      </c>
      <c r="DG106" s="485">
        <v>3779</v>
      </c>
    </row>
    <row r="107" spans="1:111" x14ac:dyDescent="0.35">
      <c r="A107" t="s">
        <v>112</v>
      </c>
      <c r="B107" t="s">
        <v>357</v>
      </c>
      <c r="C107" t="s">
        <v>352</v>
      </c>
      <c r="D107" s="486">
        <v>77</v>
      </c>
      <c r="E107" s="484">
        <v>65</v>
      </c>
      <c r="F107" s="485">
        <v>71</v>
      </c>
      <c r="G107" s="486">
        <v>1760</v>
      </c>
      <c r="H107" s="484">
        <v>1688</v>
      </c>
      <c r="I107" s="485">
        <v>3448</v>
      </c>
      <c r="J107" s="486">
        <v>78</v>
      </c>
      <c r="K107" s="484">
        <v>66</v>
      </c>
      <c r="L107" s="485">
        <v>72</v>
      </c>
      <c r="M107" s="486">
        <v>1760</v>
      </c>
      <c r="N107" s="484">
        <v>1688</v>
      </c>
      <c r="O107" s="485">
        <v>3448</v>
      </c>
      <c r="P107" s="486">
        <v>36.1</v>
      </c>
      <c r="Q107" s="484">
        <v>34.4</v>
      </c>
      <c r="R107" s="485">
        <v>35.200000000000003</v>
      </c>
      <c r="S107" s="486">
        <v>1760</v>
      </c>
      <c r="T107" s="484">
        <v>1688</v>
      </c>
      <c r="U107" s="485">
        <v>3448</v>
      </c>
      <c r="V107" s="486">
        <v>28</v>
      </c>
      <c r="W107" s="484">
        <v>32</v>
      </c>
      <c r="X107" s="485">
        <v>30</v>
      </c>
      <c r="Y107" s="486">
        <v>54</v>
      </c>
      <c r="Z107" s="484">
        <v>92</v>
      </c>
      <c r="AA107" s="485">
        <v>146</v>
      </c>
      <c r="AB107" s="486">
        <v>28</v>
      </c>
      <c r="AC107" s="484">
        <v>32</v>
      </c>
      <c r="AD107" s="485">
        <v>30</v>
      </c>
      <c r="AE107" s="486">
        <v>54</v>
      </c>
      <c r="AF107" s="484">
        <v>92</v>
      </c>
      <c r="AG107" s="485">
        <v>146</v>
      </c>
      <c r="AH107" s="486">
        <v>29.5</v>
      </c>
      <c r="AI107" s="484">
        <v>29.1</v>
      </c>
      <c r="AJ107" s="485">
        <v>29.2</v>
      </c>
      <c r="AK107" s="486">
        <v>54</v>
      </c>
      <c r="AL107" s="484">
        <v>92</v>
      </c>
      <c r="AM107" s="485">
        <v>146</v>
      </c>
      <c r="AN107" s="486">
        <v>17</v>
      </c>
      <c r="AO107" s="484">
        <v>13</v>
      </c>
      <c r="AP107" s="485">
        <v>14</v>
      </c>
      <c r="AQ107" s="486">
        <v>29</v>
      </c>
      <c r="AR107" s="484">
        <v>92</v>
      </c>
      <c r="AS107" s="485">
        <v>121</v>
      </c>
      <c r="AT107" s="486">
        <v>17</v>
      </c>
      <c r="AU107" s="484">
        <v>13</v>
      </c>
      <c r="AV107" s="485">
        <v>14</v>
      </c>
      <c r="AW107" s="486">
        <v>29</v>
      </c>
      <c r="AX107" s="484">
        <v>92</v>
      </c>
      <c r="AY107" s="485">
        <v>121</v>
      </c>
      <c r="AZ107" s="486">
        <v>24.7</v>
      </c>
      <c r="BA107" s="484">
        <v>26.2</v>
      </c>
      <c r="BB107" s="485">
        <v>25.9</v>
      </c>
      <c r="BC107" s="486">
        <v>29</v>
      </c>
      <c r="BD107" s="484">
        <v>92</v>
      </c>
      <c r="BE107" s="485">
        <v>121</v>
      </c>
      <c r="BF107" s="486">
        <v>24</v>
      </c>
      <c r="BG107" s="484">
        <v>22</v>
      </c>
      <c r="BH107" s="485">
        <v>23</v>
      </c>
      <c r="BI107" s="486">
        <v>83</v>
      </c>
      <c r="BJ107" s="484">
        <v>184</v>
      </c>
      <c r="BK107" s="485">
        <v>267</v>
      </c>
      <c r="BL107" s="486">
        <v>24</v>
      </c>
      <c r="BM107" s="484">
        <v>22</v>
      </c>
      <c r="BN107" s="485">
        <v>23</v>
      </c>
      <c r="BO107" s="486">
        <v>83</v>
      </c>
      <c r="BP107" s="484">
        <v>184</v>
      </c>
      <c r="BQ107" s="485">
        <v>267</v>
      </c>
      <c r="BR107" s="486">
        <v>27.8</v>
      </c>
      <c r="BS107" s="484">
        <v>27.6</v>
      </c>
      <c r="BT107" s="485">
        <v>27.7</v>
      </c>
      <c r="BU107" s="486">
        <v>83</v>
      </c>
      <c r="BV107" s="484">
        <v>184</v>
      </c>
      <c r="BW107" s="485">
        <v>267</v>
      </c>
      <c r="BX107" s="486" t="s">
        <v>197</v>
      </c>
      <c r="BY107" s="484" t="s">
        <v>197</v>
      </c>
      <c r="BZ107" s="485" t="s">
        <v>197</v>
      </c>
      <c r="CA107" s="486">
        <v>18</v>
      </c>
      <c r="CB107" s="484">
        <v>60</v>
      </c>
      <c r="CC107" s="485">
        <v>78</v>
      </c>
      <c r="CD107" s="486" t="s">
        <v>197</v>
      </c>
      <c r="CE107" s="484" t="s">
        <v>197</v>
      </c>
      <c r="CF107" s="485" t="s">
        <v>197</v>
      </c>
      <c r="CG107" s="486">
        <v>18</v>
      </c>
      <c r="CH107" s="484">
        <v>60</v>
      </c>
      <c r="CI107" s="485">
        <v>78</v>
      </c>
      <c r="CJ107" s="486">
        <v>18.2</v>
      </c>
      <c r="CK107" s="484">
        <v>19.5</v>
      </c>
      <c r="CL107" s="485">
        <v>19.2</v>
      </c>
      <c r="CM107" s="486">
        <v>18</v>
      </c>
      <c r="CN107" s="484">
        <v>60</v>
      </c>
      <c r="CO107" s="485">
        <v>78</v>
      </c>
      <c r="CP107" s="486">
        <v>74</v>
      </c>
      <c r="CQ107" s="484">
        <v>58</v>
      </c>
      <c r="CR107" s="485">
        <v>66</v>
      </c>
      <c r="CS107" s="486">
        <v>1936</v>
      </c>
      <c r="CT107" s="484">
        <v>1994</v>
      </c>
      <c r="CU107" s="485">
        <v>3930</v>
      </c>
      <c r="CV107" s="486">
        <v>75</v>
      </c>
      <c r="CW107" s="484">
        <v>59</v>
      </c>
      <c r="CX107" s="485">
        <v>67</v>
      </c>
      <c r="CY107" s="486">
        <v>1936</v>
      </c>
      <c r="CZ107" s="484">
        <v>1994</v>
      </c>
      <c r="DA107" s="485">
        <v>3930</v>
      </c>
      <c r="DB107" s="486">
        <v>35.5</v>
      </c>
      <c r="DC107" s="484">
        <v>33.299999999999997</v>
      </c>
      <c r="DD107" s="485">
        <v>34.4</v>
      </c>
      <c r="DE107" s="486">
        <v>1936</v>
      </c>
      <c r="DF107" s="484">
        <v>1994</v>
      </c>
      <c r="DG107" s="485">
        <v>3930</v>
      </c>
    </row>
    <row r="108" spans="1:111" x14ac:dyDescent="0.35">
      <c r="A108" t="s">
        <v>93</v>
      </c>
      <c r="B108" t="s">
        <v>339</v>
      </c>
      <c r="C108" t="s">
        <v>338</v>
      </c>
      <c r="D108" s="486">
        <v>65</v>
      </c>
      <c r="E108" s="484">
        <v>49</v>
      </c>
      <c r="F108" s="485">
        <v>58</v>
      </c>
      <c r="G108" s="486">
        <v>758</v>
      </c>
      <c r="H108" s="484">
        <v>639</v>
      </c>
      <c r="I108" s="485">
        <v>1397</v>
      </c>
      <c r="J108" s="486">
        <v>69</v>
      </c>
      <c r="K108" s="484">
        <v>55</v>
      </c>
      <c r="L108" s="485">
        <v>62</v>
      </c>
      <c r="M108" s="486">
        <v>758</v>
      </c>
      <c r="N108" s="484">
        <v>639</v>
      </c>
      <c r="O108" s="485">
        <v>1397</v>
      </c>
      <c r="P108" s="486">
        <v>34.799999999999997</v>
      </c>
      <c r="Q108" s="484">
        <v>33.1</v>
      </c>
      <c r="R108" s="485">
        <v>34</v>
      </c>
      <c r="S108" s="486">
        <v>758</v>
      </c>
      <c r="T108" s="484">
        <v>639</v>
      </c>
      <c r="U108" s="485">
        <v>1397</v>
      </c>
      <c r="V108" s="486">
        <v>21</v>
      </c>
      <c r="W108" s="484">
        <v>17</v>
      </c>
      <c r="X108" s="485">
        <v>18</v>
      </c>
      <c r="Y108" s="486">
        <v>34</v>
      </c>
      <c r="Z108" s="484">
        <v>59</v>
      </c>
      <c r="AA108" s="485">
        <v>93</v>
      </c>
      <c r="AB108" s="486">
        <v>26</v>
      </c>
      <c r="AC108" s="484">
        <v>17</v>
      </c>
      <c r="AD108" s="485">
        <v>20</v>
      </c>
      <c r="AE108" s="486">
        <v>34</v>
      </c>
      <c r="AF108" s="484">
        <v>59</v>
      </c>
      <c r="AG108" s="485">
        <v>93</v>
      </c>
      <c r="AH108" s="486">
        <v>28.2</v>
      </c>
      <c r="AI108" s="484">
        <v>27.3</v>
      </c>
      <c r="AJ108" s="485">
        <v>27.7</v>
      </c>
      <c r="AK108" s="486">
        <v>34</v>
      </c>
      <c r="AL108" s="484">
        <v>59</v>
      </c>
      <c r="AM108" s="485">
        <v>93</v>
      </c>
      <c r="AN108" s="486">
        <v>19</v>
      </c>
      <c r="AO108" s="484">
        <v>19</v>
      </c>
      <c r="AP108" s="485">
        <v>19</v>
      </c>
      <c r="AQ108" s="486">
        <v>26</v>
      </c>
      <c r="AR108" s="484">
        <v>78</v>
      </c>
      <c r="AS108" s="485">
        <v>104</v>
      </c>
      <c r="AT108" s="486">
        <v>23</v>
      </c>
      <c r="AU108" s="484">
        <v>22</v>
      </c>
      <c r="AV108" s="485">
        <v>22</v>
      </c>
      <c r="AW108" s="486">
        <v>26</v>
      </c>
      <c r="AX108" s="484">
        <v>78</v>
      </c>
      <c r="AY108" s="485">
        <v>104</v>
      </c>
      <c r="AZ108" s="486">
        <v>26.1</v>
      </c>
      <c r="BA108" s="484">
        <v>27</v>
      </c>
      <c r="BB108" s="485">
        <v>26.8</v>
      </c>
      <c r="BC108" s="486">
        <v>26</v>
      </c>
      <c r="BD108" s="484">
        <v>78</v>
      </c>
      <c r="BE108" s="485">
        <v>104</v>
      </c>
      <c r="BF108" s="486">
        <v>20</v>
      </c>
      <c r="BG108" s="484">
        <v>18</v>
      </c>
      <c r="BH108" s="485">
        <v>19</v>
      </c>
      <c r="BI108" s="486">
        <v>60</v>
      </c>
      <c r="BJ108" s="484">
        <v>137</v>
      </c>
      <c r="BK108" s="485">
        <v>197</v>
      </c>
      <c r="BL108" s="486">
        <v>25</v>
      </c>
      <c r="BM108" s="484">
        <v>20</v>
      </c>
      <c r="BN108" s="485">
        <v>21</v>
      </c>
      <c r="BO108" s="486">
        <v>60</v>
      </c>
      <c r="BP108" s="484">
        <v>137</v>
      </c>
      <c r="BQ108" s="485">
        <v>197</v>
      </c>
      <c r="BR108" s="486">
        <v>27.3</v>
      </c>
      <c r="BS108" s="484">
        <v>27.1</v>
      </c>
      <c r="BT108" s="485">
        <v>27.2</v>
      </c>
      <c r="BU108" s="486">
        <v>60</v>
      </c>
      <c r="BV108" s="484">
        <v>137</v>
      </c>
      <c r="BW108" s="485">
        <v>197</v>
      </c>
      <c r="BX108" s="486" t="s">
        <v>197</v>
      </c>
      <c r="BY108" s="484" t="s">
        <v>197</v>
      </c>
      <c r="BZ108" s="485" t="s">
        <v>197</v>
      </c>
      <c r="CA108" s="486">
        <v>13</v>
      </c>
      <c r="CB108" s="484">
        <v>36</v>
      </c>
      <c r="CC108" s="485">
        <v>49</v>
      </c>
      <c r="CD108" s="486" t="s">
        <v>197</v>
      </c>
      <c r="CE108" s="484" t="s">
        <v>197</v>
      </c>
      <c r="CF108" s="485" t="s">
        <v>197</v>
      </c>
      <c r="CG108" s="486">
        <v>13</v>
      </c>
      <c r="CH108" s="484">
        <v>36</v>
      </c>
      <c r="CI108" s="485">
        <v>49</v>
      </c>
      <c r="CJ108" s="486">
        <v>20.7</v>
      </c>
      <c r="CK108" s="484">
        <v>19.7</v>
      </c>
      <c r="CL108" s="485">
        <v>20</v>
      </c>
      <c r="CM108" s="486">
        <v>13</v>
      </c>
      <c r="CN108" s="484">
        <v>36</v>
      </c>
      <c r="CO108" s="485">
        <v>49</v>
      </c>
      <c r="CP108" s="486">
        <v>61</v>
      </c>
      <c r="CQ108" s="484">
        <v>42</v>
      </c>
      <c r="CR108" s="485">
        <v>52</v>
      </c>
      <c r="CS108" s="486">
        <v>908</v>
      </c>
      <c r="CT108" s="484">
        <v>896</v>
      </c>
      <c r="CU108" s="485">
        <v>1804</v>
      </c>
      <c r="CV108" s="486">
        <v>65</v>
      </c>
      <c r="CW108" s="484">
        <v>47</v>
      </c>
      <c r="CX108" s="485">
        <v>56</v>
      </c>
      <c r="CY108" s="486">
        <v>908</v>
      </c>
      <c r="CZ108" s="484">
        <v>896</v>
      </c>
      <c r="DA108" s="485">
        <v>1804</v>
      </c>
      <c r="DB108" s="486">
        <v>34</v>
      </c>
      <c r="DC108" s="484">
        <v>31.7</v>
      </c>
      <c r="DD108" s="485">
        <v>32.9</v>
      </c>
      <c r="DE108" s="486">
        <v>908</v>
      </c>
      <c r="DF108" s="484">
        <v>896</v>
      </c>
      <c r="DG108" s="485">
        <v>1804</v>
      </c>
    </row>
    <row r="109" spans="1:111" x14ac:dyDescent="0.35">
      <c r="A109" t="s">
        <v>113</v>
      </c>
      <c r="B109" t="s">
        <v>358</v>
      </c>
      <c r="C109" t="s">
        <v>352</v>
      </c>
      <c r="D109" s="486">
        <v>64</v>
      </c>
      <c r="E109" s="484">
        <v>52</v>
      </c>
      <c r="F109" s="485">
        <v>59</v>
      </c>
      <c r="G109" s="486">
        <v>2217</v>
      </c>
      <c r="H109" s="484">
        <v>1955</v>
      </c>
      <c r="I109" s="485">
        <v>4172</v>
      </c>
      <c r="J109" s="486">
        <v>67</v>
      </c>
      <c r="K109" s="484">
        <v>57</v>
      </c>
      <c r="L109" s="485">
        <v>62</v>
      </c>
      <c r="M109" s="486">
        <v>2217</v>
      </c>
      <c r="N109" s="484">
        <v>1955</v>
      </c>
      <c r="O109" s="485">
        <v>4172</v>
      </c>
      <c r="P109" s="486">
        <v>33.9</v>
      </c>
      <c r="Q109" s="484">
        <v>32.4</v>
      </c>
      <c r="R109" s="485">
        <v>33.200000000000003</v>
      </c>
      <c r="S109" s="486">
        <v>2217</v>
      </c>
      <c r="T109" s="484">
        <v>1955</v>
      </c>
      <c r="U109" s="485">
        <v>4172</v>
      </c>
      <c r="V109" s="486">
        <v>28</v>
      </c>
      <c r="W109" s="484">
        <v>16</v>
      </c>
      <c r="X109" s="485">
        <v>19</v>
      </c>
      <c r="Y109" s="486">
        <v>61</v>
      </c>
      <c r="Z109" s="484">
        <v>156</v>
      </c>
      <c r="AA109" s="485">
        <v>217</v>
      </c>
      <c r="AB109" s="486">
        <v>33</v>
      </c>
      <c r="AC109" s="484">
        <v>21</v>
      </c>
      <c r="AD109" s="485">
        <v>24</v>
      </c>
      <c r="AE109" s="486">
        <v>61</v>
      </c>
      <c r="AF109" s="484">
        <v>156</v>
      </c>
      <c r="AG109" s="485">
        <v>217</v>
      </c>
      <c r="AH109" s="486">
        <v>28.1</v>
      </c>
      <c r="AI109" s="484">
        <v>26.5</v>
      </c>
      <c r="AJ109" s="485">
        <v>27</v>
      </c>
      <c r="AK109" s="486">
        <v>61</v>
      </c>
      <c r="AL109" s="484">
        <v>156</v>
      </c>
      <c r="AM109" s="485">
        <v>217</v>
      </c>
      <c r="AN109" s="486">
        <v>28</v>
      </c>
      <c r="AO109" s="484">
        <v>7</v>
      </c>
      <c r="AP109" s="485">
        <v>12</v>
      </c>
      <c r="AQ109" s="486">
        <v>60</v>
      </c>
      <c r="AR109" s="484">
        <v>174</v>
      </c>
      <c r="AS109" s="485">
        <v>234</v>
      </c>
      <c r="AT109" s="486">
        <v>30</v>
      </c>
      <c r="AU109" s="484">
        <v>11</v>
      </c>
      <c r="AV109" s="485">
        <v>16</v>
      </c>
      <c r="AW109" s="486">
        <v>60</v>
      </c>
      <c r="AX109" s="484">
        <v>174</v>
      </c>
      <c r="AY109" s="485">
        <v>234</v>
      </c>
      <c r="AZ109" s="486">
        <v>27</v>
      </c>
      <c r="BA109" s="484">
        <v>24.8</v>
      </c>
      <c r="BB109" s="485">
        <v>25.3</v>
      </c>
      <c r="BC109" s="486">
        <v>60</v>
      </c>
      <c r="BD109" s="484">
        <v>174</v>
      </c>
      <c r="BE109" s="485">
        <v>234</v>
      </c>
      <c r="BF109" s="486">
        <v>28</v>
      </c>
      <c r="BG109" s="484">
        <v>11</v>
      </c>
      <c r="BH109" s="485">
        <v>16</v>
      </c>
      <c r="BI109" s="486">
        <v>121</v>
      </c>
      <c r="BJ109" s="484">
        <v>330</v>
      </c>
      <c r="BK109" s="485">
        <v>451</v>
      </c>
      <c r="BL109" s="486">
        <v>31</v>
      </c>
      <c r="BM109" s="484">
        <v>16</v>
      </c>
      <c r="BN109" s="485">
        <v>20</v>
      </c>
      <c r="BO109" s="486">
        <v>121</v>
      </c>
      <c r="BP109" s="484">
        <v>330</v>
      </c>
      <c r="BQ109" s="485">
        <v>451</v>
      </c>
      <c r="BR109" s="486">
        <v>27.6</v>
      </c>
      <c r="BS109" s="484">
        <v>25.6</v>
      </c>
      <c r="BT109" s="485">
        <v>26.1</v>
      </c>
      <c r="BU109" s="486">
        <v>121</v>
      </c>
      <c r="BV109" s="484">
        <v>330</v>
      </c>
      <c r="BW109" s="485">
        <v>451</v>
      </c>
      <c r="BX109" s="486" t="s">
        <v>197</v>
      </c>
      <c r="BY109" s="484" t="s">
        <v>197</v>
      </c>
      <c r="BZ109" s="485">
        <v>4</v>
      </c>
      <c r="CA109" s="486">
        <v>27</v>
      </c>
      <c r="CB109" s="484">
        <v>57</v>
      </c>
      <c r="CC109" s="485">
        <v>84</v>
      </c>
      <c r="CD109" s="486" t="s">
        <v>197</v>
      </c>
      <c r="CE109" s="484" t="s">
        <v>197</v>
      </c>
      <c r="CF109" s="485">
        <v>4</v>
      </c>
      <c r="CG109" s="486">
        <v>27</v>
      </c>
      <c r="CH109" s="484">
        <v>57</v>
      </c>
      <c r="CI109" s="485">
        <v>84</v>
      </c>
      <c r="CJ109" s="486">
        <v>18.8</v>
      </c>
      <c r="CK109" s="484">
        <v>18.100000000000001</v>
      </c>
      <c r="CL109" s="485">
        <v>18.3</v>
      </c>
      <c r="CM109" s="486">
        <v>27</v>
      </c>
      <c r="CN109" s="484">
        <v>57</v>
      </c>
      <c r="CO109" s="485">
        <v>84</v>
      </c>
      <c r="CP109" s="486">
        <v>62</v>
      </c>
      <c r="CQ109" s="484">
        <v>45</v>
      </c>
      <c r="CR109" s="485">
        <v>53</v>
      </c>
      <c r="CS109" s="486">
        <v>2452</v>
      </c>
      <c r="CT109" s="484">
        <v>2446</v>
      </c>
      <c r="CU109" s="485">
        <v>4898</v>
      </c>
      <c r="CV109" s="486">
        <v>64</v>
      </c>
      <c r="CW109" s="484">
        <v>49</v>
      </c>
      <c r="CX109" s="485">
        <v>57</v>
      </c>
      <c r="CY109" s="486">
        <v>2452</v>
      </c>
      <c r="CZ109" s="484">
        <v>2446</v>
      </c>
      <c r="DA109" s="485">
        <v>4898</v>
      </c>
      <c r="DB109" s="486">
        <v>33.4</v>
      </c>
      <c r="DC109" s="484">
        <v>31.2</v>
      </c>
      <c r="DD109" s="485">
        <v>32.299999999999997</v>
      </c>
      <c r="DE109" s="486">
        <v>2452</v>
      </c>
      <c r="DF109" s="484">
        <v>2446</v>
      </c>
      <c r="DG109" s="485">
        <v>4898</v>
      </c>
    </row>
    <row r="110" spans="1:111" x14ac:dyDescent="0.35">
      <c r="A110" t="s">
        <v>114</v>
      </c>
      <c r="B110" t="s">
        <v>359</v>
      </c>
      <c r="C110" t="s">
        <v>352</v>
      </c>
      <c r="D110" s="486">
        <v>75</v>
      </c>
      <c r="E110" s="484">
        <v>60</v>
      </c>
      <c r="F110" s="485">
        <v>67</v>
      </c>
      <c r="G110" s="486">
        <v>2070</v>
      </c>
      <c r="H110" s="484">
        <v>1946</v>
      </c>
      <c r="I110" s="485">
        <v>4016</v>
      </c>
      <c r="J110" s="486">
        <v>77</v>
      </c>
      <c r="K110" s="484">
        <v>62</v>
      </c>
      <c r="L110" s="485">
        <v>70</v>
      </c>
      <c r="M110" s="486">
        <v>2070</v>
      </c>
      <c r="N110" s="484">
        <v>1946</v>
      </c>
      <c r="O110" s="485">
        <v>4016</v>
      </c>
      <c r="P110" s="486">
        <v>36.9</v>
      </c>
      <c r="Q110" s="484">
        <v>34.6</v>
      </c>
      <c r="R110" s="485">
        <v>35.799999999999997</v>
      </c>
      <c r="S110" s="486">
        <v>2070</v>
      </c>
      <c r="T110" s="484">
        <v>1946</v>
      </c>
      <c r="U110" s="485">
        <v>4016</v>
      </c>
      <c r="V110" s="486">
        <v>43</v>
      </c>
      <c r="W110" s="484">
        <v>25</v>
      </c>
      <c r="X110" s="485">
        <v>32</v>
      </c>
      <c r="Y110" s="486">
        <v>60</v>
      </c>
      <c r="Z110" s="484">
        <v>103</v>
      </c>
      <c r="AA110" s="485">
        <v>163</v>
      </c>
      <c r="AB110" s="486">
        <v>45</v>
      </c>
      <c r="AC110" s="484">
        <v>28</v>
      </c>
      <c r="AD110" s="485">
        <v>34</v>
      </c>
      <c r="AE110" s="486">
        <v>60</v>
      </c>
      <c r="AF110" s="484">
        <v>103</v>
      </c>
      <c r="AG110" s="485">
        <v>163</v>
      </c>
      <c r="AH110" s="486">
        <v>30.6</v>
      </c>
      <c r="AI110" s="484">
        <v>29.2</v>
      </c>
      <c r="AJ110" s="485">
        <v>29.7</v>
      </c>
      <c r="AK110" s="486">
        <v>60</v>
      </c>
      <c r="AL110" s="484">
        <v>103</v>
      </c>
      <c r="AM110" s="485">
        <v>163</v>
      </c>
      <c r="AN110" s="486">
        <v>34</v>
      </c>
      <c r="AO110" s="484">
        <v>17</v>
      </c>
      <c r="AP110" s="485">
        <v>23</v>
      </c>
      <c r="AQ110" s="486">
        <v>64</v>
      </c>
      <c r="AR110" s="484">
        <v>140</v>
      </c>
      <c r="AS110" s="485">
        <v>204</v>
      </c>
      <c r="AT110" s="486">
        <v>34</v>
      </c>
      <c r="AU110" s="484">
        <v>17</v>
      </c>
      <c r="AV110" s="485">
        <v>23</v>
      </c>
      <c r="AW110" s="486">
        <v>64</v>
      </c>
      <c r="AX110" s="484">
        <v>140</v>
      </c>
      <c r="AY110" s="485">
        <v>204</v>
      </c>
      <c r="AZ110" s="486">
        <v>29.5</v>
      </c>
      <c r="BA110" s="484">
        <v>27.2</v>
      </c>
      <c r="BB110" s="485">
        <v>27.9</v>
      </c>
      <c r="BC110" s="486">
        <v>64</v>
      </c>
      <c r="BD110" s="484">
        <v>140</v>
      </c>
      <c r="BE110" s="485">
        <v>204</v>
      </c>
      <c r="BF110" s="486">
        <v>39</v>
      </c>
      <c r="BG110" s="484">
        <v>21</v>
      </c>
      <c r="BH110" s="485">
        <v>27</v>
      </c>
      <c r="BI110" s="486">
        <v>124</v>
      </c>
      <c r="BJ110" s="484">
        <v>243</v>
      </c>
      <c r="BK110" s="485">
        <v>367</v>
      </c>
      <c r="BL110" s="486">
        <v>40</v>
      </c>
      <c r="BM110" s="484">
        <v>22</v>
      </c>
      <c r="BN110" s="485">
        <v>28</v>
      </c>
      <c r="BO110" s="486">
        <v>124</v>
      </c>
      <c r="BP110" s="484">
        <v>243</v>
      </c>
      <c r="BQ110" s="485">
        <v>367</v>
      </c>
      <c r="BR110" s="486">
        <v>30</v>
      </c>
      <c r="BS110" s="484">
        <v>28.1</v>
      </c>
      <c r="BT110" s="485">
        <v>28.7</v>
      </c>
      <c r="BU110" s="486">
        <v>124</v>
      </c>
      <c r="BV110" s="484">
        <v>243</v>
      </c>
      <c r="BW110" s="485">
        <v>367</v>
      </c>
      <c r="BX110" s="486" t="s">
        <v>197</v>
      </c>
      <c r="BY110" s="484" t="s">
        <v>197</v>
      </c>
      <c r="BZ110" s="485" t="s">
        <v>197</v>
      </c>
      <c r="CA110" s="486">
        <v>20</v>
      </c>
      <c r="CB110" s="484">
        <v>58</v>
      </c>
      <c r="CC110" s="485">
        <v>78</v>
      </c>
      <c r="CD110" s="486" t="s">
        <v>197</v>
      </c>
      <c r="CE110" s="484" t="s">
        <v>197</v>
      </c>
      <c r="CF110" s="485" t="s">
        <v>197</v>
      </c>
      <c r="CG110" s="486">
        <v>20</v>
      </c>
      <c r="CH110" s="484">
        <v>58</v>
      </c>
      <c r="CI110" s="485">
        <v>78</v>
      </c>
      <c r="CJ110" s="486">
        <v>18.5</v>
      </c>
      <c r="CK110" s="484">
        <v>18.2</v>
      </c>
      <c r="CL110" s="485">
        <v>18.3</v>
      </c>
      <c r="CM110" s="486">
        <v>20</v>
      </c>
      <c r="CN110" s="484">
        <v>58</v>
      </c>
      <c r="CO110" s="485">
        <v>78</v>
      </c>
      <c r="CP110" s="486">
        <v>71</v>
      </c>
      <c r="CQ110" s="484">
        <v>53</v>
      </c>
      <c r="CR110" s="485">
        <v>62</v>
      </c>
      <c r="CS110" s="486">
        <v>2289</v>
      </c>
      <c r="CT110" s="484">
        <v>2321</v>
      </c>
      <c r="CU110" s="485">
        <v>4610</v>
      </c>
      <c r="CV110" s="486">
        <v>73</v>
      </c>
      <c r="CW110" s="484">
        <v>55</v>
      </c>
      <c r="CX110" s="485">
        <v>64</v>
      </c>
      <c r="CY110" s="486">
        <v>2289</v>
      </c>
      <c r="CZ110" s="484">
        <v>2321</v>
      </c>
      <c r="DA110" s="485">
        <v>4610</v>
      </c>
      <c r="DB110" s="486">
        <v>36.299999999999997</v>
      </c>
      <c r="DC110" s="484">
        <v>33.4</v>
      </c>
      <c r="DD110" s="485">
        <v>34.9</v>
      </c>
      <c r="DE110" s="486">
        <v>2289</v>
      </c>
      <c r="DF110" s="484">
        <v>2321</v>
      </c>
      <c r="DG110" s="485">
        <v>4610</v>
      </c>
    </row>
    <row r="111" spans="1:111" x14ac:dyDescent="0.35">
      <c r="A111" t="s">
        <v>115</v>
      </c>
      <c r="B111" t="s">
        <v>360</v>
      </c>
      <c r="C111" t="s">
        <v>352</v>
      </c>
      <c r="D111" s="486">
        <v>67</v>
      </c>
      <c r="E111" s="484">
        <v>52</v>
      </c>
      <c r="F111" s="485">
        <v>60</v>
      </c>
      <c r="G111" s="486">
        <v>2025</v>
      </c>
      <c r="H111" s="484">
        <v>2063</v>
      </c>
      <c r="I111" s="485">
        <v>4088</v>
      </c>
      <c r="J111" s="486">
        <v>69</v>
      </c>
      <c r="K111" s="484">
        <v>54</v>
      </c>
      <c r="L111" s="485">
        <v>62</v>
      </c>
      <c r="M111" s="486">
        <v>2025</v>
      </c>
      <c r="N111" s="484">
        <v>2063</v>
      </c>
      <c r="O111" s="485">
        <v>4088</v>
      </c>
      <c r="P111" s="486">
        <v>35.9</v>
      </c>
      <c r="Q111" s="484">
        <v>33.6</v>
      </c>
      <c r="R111" s="485">
        <v>34.700000000000003</v>
      </c>
      <c r="S111" s="486">
        <v>2025</v>
      </c>
      <c r="T111" s="484">
        <v>2063</v>
      </c>
      <c r="U111" s="485">
        <v>4088</v>
      </c>
      <c r="V111" s="486">
        <v>27</v>
      </c>
      <c r="W111" s="484">
        <v>25</v>
      </c>
      <c r="X111" s="485">
        <v>25</v>
      </c>
      <c r="Y111" s="486">
        <v>71</v>
      </c>
      <c r="Z111" s="484">
        <v>161</v>
      </c>
      <c r="AA111" s="485">
        <v>232</v>
      </c>
      <c r="AB111" s="486">
        <v>28</v>
      </c>
      <c r="AC111" s="484">
        <v>27</v>
      </c>
      <c r="AD111" s="485">
        <v>27</v>
      </c>
      <c r="AE111" s="486">
        <v>71</v>
      </c>
      <c r="AF111" s="484">
        <v>161</v>
      </c>
      <c r="AG111" s="485">
        <v>232</v>
      </c>
      <c r="AH111" s="486">
        <v>30</v>
      </c>
      <c r="AI111" s="484">
        <v>27.8</v>
      </c>
      <c r="AJ111" s="485">
        <v>28.5</v>
      </c>
      <c r="AK111" s="486">
        <v>71</v>
      </c>
      <c r="AL111" s="484">
        <v>161</v>
      </c>
      <c r="AM111" s="485">
        <v>232</v>
      </c>
      <c r="AN111" s="486">
        <v>12</v>
      </c>
      <c r="AO111" s="484">
        <v>7</v>
      </c>
      <c r="AP111" s="485">
        <v>9</v>
      </c>
      <c r="AQ111" s="486">
        <v>49</v>
      </c>
      <c r="AR111" s="484">
        <v>96</v>
      </c>
      <c r="AS111" s="485">
        <v>145</v>
      </c>
      <c r="AT111" s="486">
        <v>14</v>
      </c>
      <c r="AU111" s="484">
        <v>8</v>
      </c>
      <c r="AV111" s="485">
        <v>10</v>
      </c>
      <c r="AW111" s="486">
        <v>49</v>
      </c>
      <c r="AX111" s="484">
        <v>96</v>
      </c>
      <c r="AY111" s="485">
        <v>145</v>
      </c>
      <c r="AZ111" s="486">
        <v>24.5</v>
      </c>
      <c r="BA111" s="484">
        <v>23.4</v>
      </c>
      <c r="BB111" s="485">
        <v>23.8</v>
      </c>
      <c r="BC111" s="486">
        <v>49</v>
      </c>
      <c r="BD111" s="484">
        <v>96</v>
      </c>
      <c r="BE111" s="485">
        <v>145</v>
      </c>
      <c r="BF111" s="486">
        <v>21</v>
      </c>
      <c r="BG111" s="484">
        <v>18</v>
      </c>
      <c r="BH111" s="485">
        <v>19</v>
      </c>
      <c r="BI111" s="486">
        <v>120</v>
      </c>
      <c r="BJ111" s="484">
        <v>257</v>
      </c>
      <c r="BK111" s="485">
        <v>377</v>
      </c>
      <c r="BL111" s="486">
        <v>23</v>
      </c>
      <c r="BM111" s="484">
        <v>20</v>
      </c>
      <c r="BN111" s="485">
        <v>21</v>
      </c>
      <c r="BO111" s="486">
        <v>120</v>
      </c>
      <c r="BP111" s="484">
        <v>257</v>
      </c>
      <c r="BQ111" s="485">
        <v>377</v>
      </c>
      <c r="BR111" s="486">
        <v>27.7</v>
      </c>
      <c r="BS111" s="484">
        <v>26.2</v>
      </c>
      <c r="BT111" s="485">
        <v>26.7</v>
      </c>
      <c r="BU111" s="486">
        <v>120</v>
      </c>
      <c r="BV111" s="484">
        <v>257</v>
      </c>
      <c r="BW111" s="485">
        <v>377</v>
      </c>
      <c r="BX111" s="486" t="s">
        <v>197</v>
      </c>
      <c r="BY111" s="484" t="s">
        <v>197</v>
      </c>
      <c r="BZ111" s="485" t="s">
        <v>197</v>
      </c>
      <c r="CA111" s="486">
        <v>6</v>
      </c>
      <c r="CB111" s="484">
        <v>27</v>
      </c>
      <c r="CC111" s="485">
        <v>33</v>
      </c>
      <c r="CD111" s="486" t="s">
        <v>197</v>
      </c>
      <c r="CE111" s="484" t="s">
        <v>197</v>
      </c>
      <c r="CF111" s="485" t="s">
        <v>197</v>
      </c>
      <c r="CG111" s="486">
        <v>6</v>
      </c>
      <c r="CH111" s="484">
        <v>27</v>
      </c>
      <c r="CI111" s="485">
        <v>33</v>
      </c>
      <c r="CJ111" s="486">
        <v>17</v>
      </c>
      <c r="CK111" s="484">
        <v>18.600000000000001</v>
      </c>
      <c r="CL111" s="485">
        <v>18.3</v>
      </c>
      <c r="CM111" s="486">
        <v>6</v>
      </c>
      <c r="CN111" s="484">
        <v>27</v>
      </c>
      <c r="CO111" s="485">
        <v>33</v>
      </c>
      <c r="CP111" s="486">
        <v>65</v>
      </c>
      <c r="CQ111" s="484">
        <v>48</v>
      </c>
      <c r="CR111" s="485">
        <v>56</v>
      </c>
      <c r="CS111" s="486">
        <v>2213</v>
      </c>
      <c r="CT111" s="484">
        <v>2403</v>
      </c>
      <c r="CU111" s="485">
        <v>4616</v>
      </c>
      <c r="CV111" s="486">
        <v>66</v>
      </c>
      <c r="CW111" s="484">
        <v>50</v>
      </c>
      <c r="CX111" s="485">
        <v>58</v>
      </c>
      <c r="CY111" s="486">
        <v>2213</v>
      </c>
      <c r="CZ111" s="484">
        <v>2403</v>
      </c>
      <c r="DA111" s="485">
        <v>4616</v>
      </c>
      <c r="DB111" s="486">
        <v>35.299999999999997</v>
      </c>
      <c r="DC111" s="484">
        <v>32.5</v>
      </c>
      <c r="DD111" s="485">
        <v>33.9</v>
      </c>
      <c r="DE111" s="486">
        <v>2213</v>
      </c>
      <c r="DF111" s="484">
        <v>2403</v>
      </c>
      <c r="DG111" s="485">
        <v>4616</v>
      </c>
    </row>
    <row r="112" spans="1:111" x14ac:dyDescent="0.35">
      <c r="A112" t="s">
        <v>116</v>
      </c>
      <c r="B112" t="s">
        <v>361</v>
      </c>
      <c r="C112" t="s">
        <v>352</v>
      </c>
      <c r="D112" s="486">
        <v>85</v>
      </c>
      <c r="E112" s="484">
        <v>73</v>
      </c>
      <c r="F112" s="485">
        <v>79</v>
      </c>
      <c r="G112" s="486">
        <v>1472</v>
      </c>
      <c r="H112" s="484">
        <v>1376</v>
      </c>
      <c r="I112" s="485">
        <v>2848</v>
      </c>
      <c r="J112" s="486">
        <v>86</v>
      </c>
      <c r="K112" s="484">
        <v>76</v>
      </c>
      <c r="L112" s="485">
        <v>81</v>
      </c>
      <c r="M112" s="486">
        <v>1472</v>
      </c>
      <c r="N112" s="484">
        <v>1376</v>
      </c>
      <c r="O112" s="485">
        <v>2848</v>
      </c>
      <c r="P112" s="486">
        <v>38.299999999999997</v>
      </c>
      <c r="Q112" s="484">
        <v>36</v>
      </c>
      <c r="R112" s="485">
        <v>37.200000000000003</v>
      </c>
      <c r="S112" s="486">
        <v>1472</v>
      </c>
      <c r="T112" s="484">
        <v>1376</v>
      </c>
      <c r="U112" s="485">
        <v>2848</v>
      </c>
      <c r="V112" s="486">
        <v>56</v>
      </c>
      <c r="W112" s="484">
        <v>40</v>
      </c>
      <c r="X112" s="485">
        <v>46</v>
      </c>
      <c r="Y112" s="486">
        <v>77</v>
      </c>
      <c r="Z112" s="484">
        <v>129</v>
      </c>
      <c r="AA112" s="485">
        <v>206</v>
      </c>
      <c r="AB112" s="486">
        <v>56</v>
      </c>
      <c r="AC112" s="484">
        <v>42</v>
      </c>
      <c r="AD112" s="485">
        <v>47</v>
      </c>
      <c r="AE112" s="486">
        <v>77</v>
      </c>
      <c r="AF112" s="484">
        <v>129</v>
      </c>
      <c r="AG112" s="485">
        <v>206</v>
      </c>
      <c r="AH112" s="486">
        <v>32.299999999999997</v>
      </c>
      <c r="AI112" s="484">
        <v>30.8</v>
      </c>
      <c r="AJ112" s="485">
        <v>31.4</v>
      </c>
      <c r="AK112" s="486">
        <v>77</v>
      </c>
      <c r="AL112" s="484">
        <v>129</v>
      </c>
      <c r="AM112" s="485">
        <v>206</v>
      </c>
      <c r="AN112" s="486">
        <v>34</v>
      </c>
      <c r="AO112" s="484">
        <v>29</v>
      </c>
      <c r="AP112" s="485">
        <v>31</v>
      </c>
      <c r="AQ112" s="486">
        <v>89</v>
      </c>
      <c r="AR112" s="484">
        <v>197</v>
      </c>
      <c r="AS112" s="485">
        <v>286</v>
      </c>
      <c r="AT112" s="486">
        <v>36</v>
      </c>
      <c r="AU112" s="484">
        <v>32</v>
      </c>
      <c r="AV112" s="485">
        <v>33</v>
      </c>
      <c r="AW112" s="486">
        <v>89</v>
      </c>
      <c r="AX112" s="484">
        <v>197</v>
      </c>
      <c r="AY112" s="485">
        <v>286</v>
      </c>
      <c r="AZ112" s="486">
        <v>29.5</v>
      </c>
      <c r="BA112" s="484">
        <v>27.5</v>
      </c>
      <c r="BB112" s="485">
        <v>28.1</v>
      </c>
      <c r="BC112" s="486">
        <v>89</v>
      </c>
      <c r="BD112" s="484">
        <v>197</v>
      </c>
      <c r="BE112" s="485">
        <v>286</v>
      </c>
      <c r="BF112" s="486">
        <v>44</v>
      </c>
      <c r="BG112" s="484">
        <v>34</v>
      </c>
      <c r="BH112" s="485">
        <v>37</v>
      </c>
      <c r="BI112" s="486">
        <v>166</v>
      </c>
      <c r="BJ112" s="484">
        <v>326</v>
      </c>
      <c r="BK112" s="485">
        <v>492</v>
      </c>
      <c r="BL112" s="486">
        <v>45</v>
      </c>
      <c r="BM112" s="484">
        <v>36</v>
      </c>
      <c r="BN112" s="485">
        <v>39</v>
      </c>
      <c r="BO112" s="486">
        <v>166</v>
      </c>
      <c r="BP112" s="484">
        <v>326</v>
      </c>
      <c r="BQ112" s="485">
        <v>492</v>
      </c>
      <c r="BR112" s="486">
        <v>30.8</v>
      </c>
      <c r="BS112" s="484">
        <v>28.8</v>
      </c>
      <c r="BT112" s="485">
        <v>29.5</v>
      </c>
      <c r="BU112" s="486">
        <v>166</v>
      </c>
      <c r="BV112" s="484">
        <v>326</v>
      </c>
      <c r="BW112" s="485">
        <v>492</v>
      </c>
      <c r="BX112" s="486" t="s">
        <v>197</v>
      </c>
      <c r="BY112" s="484" t="s">
        <v>197</v>
      </c>
      <c r="BZ112" s="485" t="s">
        <v>197</v>
      </c>
      <c r="CA112" s="486">
        <v>20</v>
      </c>
      <c r="CB112" s="484">
        <v>25</v>
      </c>
      <c r="CC112" s="485">
        <v>45</v>
      </c>
      <c r="CD112" s="486" t="s">
        <v>197</v>
      </c>
      <c r="CE112" s="484" t="s">
        <v>197</v>
      </c>
      <c r="CF112" s="485" t="s">
        <v>197</v>
      </c>
      <c r="CG112" s="486">
        <v>20</v>
      </c>
      <c r="CH112" s="484">
        <v>25</v>
      </c>
      <c r="CI112" s="485">
        <v>45</v>
      </c>
      <c r="CJ112" s="486">
        <v>20.100000000000001</v>
      </c>
      <c r="CK112" s="484">
        <v>19.399999999999999</v>
      </c>
      <c r="CL112" s="485">
        <v>19.7</v>
      </c>
      <c r="CM112" s="486">
        <v>20</v>
      </c>
      <c r="CN112" s="484">
        <v>25</v>
      </c>
      <c r="CO112" s="485">
        <v>45</v>
      </c>
      <c r="CP112" s="486">
        <v>79</v>
      </c>
      <c r="CQ112" s="484">
        <v>64</v>
      </c>
      <c r="CR112" s="485">
        <v>71</v>
      </c>
      <c r="CS112" s="486">
        <v>1704</v>
      </c>
      <c r="CT112" s="484">
        <v>1757</v>
      </c>
      <c r="CU112" s="485">
        <v>3461</v>
      </c>
      <c r="CV112" s="486">
        <v>80</v>
      </c>
      <c r="CW112" s="484">
        <v>67</v>
      </c>
      <c r="CX112" s="485">
        <v>73</v>
      </c>
      <c r="CY112" s="486">
        <v>1704</v>
      </c>
      <c r="CZ112" s="484">
        <v>1757</v>
      </c>
      <c r="DA112" s="485">
        <v>3461</v>
      </c>
      <c r="DB112" s="486">
        <v>37.299999999999997</v>
      </c>
      <c r="DC112" s="484">
        <v>34.299999999999997</v>
      </c>
      <c r="DD112" s="485">
        <v>35.799999999999997</v>
      </c>
      <c r="DE112" s="486">
        <v>1704</v>
      </c>
      <c r="DF112" s="484">
        <v>1757</v>
      </c>
      <c r="DG112" s="485">
        <v>3461</v>
      </c>
    </row>
    <row r="113" spans="1:111" x14ac:dyDescent="0.35">
      <c r="A113" t="s">
        <v>95</v>
      </c>
      <c r="B113" t="s">
        <v>340</v>
      </c>
      <c r="C113" t="s">
        <v>338</v>
      </c>
      <c r="D113" s="486">
        <v>79</v>
      </c>
      <c r="E113" s="484">
        <v>68</v>
      </c>
      <c r="F113" s="485">
        <v>74</v>
      </c>
      <c r="G113" s="486">
        <v>1217</v>
      </c>
      <c r="H113" s="484">
        <v>1104</v>
      </c>
      <c r="I113" s="485">
        <v>2321</v>
      </c>
      <c r="J113" s="486">
        <v>81</v>
      </c>
      <c r="K113" s="484">
        <v>71</v>
      </c>
      <c r="L113" s="485">
        <v>76</v>
      </c>
      <c r="M113" s="486">
        <v>1217</v>
      </c>
      <c r="N113" s="484">
        <v>1104</v>
      </c>
      <c r="O113" s="485">
        <v>2321</v>
      </c>
      <c r="P113" s="486">
        <v>36.299999999999997</v>
      </c>
      <c r="Q113" s="484">
        <v>34.799999999999997</v>
      </c>
      <c r="R113" s="485">
        <v>35.6</v>
      </c>
      <c r="S113" s="486">
        <v>1217</v>
      </c>
      <c r="T113" s="484">
        <v>1104</v>
      </c>
      <c r="U113" s="485">
        <v>2321</v>
      </c>
      <c r="V113" s="486">
        <v>39</v>
      </c>
      <c r="W113" s="484">
        <v>37</v>
      </c>
      <c r="X113" s="485">
        <v>37</v>
      </c>
      <c r="Y113" s="486">
        <v>46</v>
      </c>
      <c r="Z113" s="484">
        <v>101</v>
      </c>
      <c r="AA113" s="485">
        <v>147</v>
      </c>
      <c r="AB113" s="486">
        <v>39</v>
      </c>
      <c r="AC113" s="484">
        <v>39</v>
      </c>
      <c r="AD113" s="485">
        <v>39</v>
      </c>
      <c r="AE113" s="486">
        <v>46</v>
      </c>
      <c r="AF113" s="484">
        <v>101</v>
      </c>
      <c r="AG113" s="485">
        <v>147</v>
      </c>
      <c r="AH113" s="486">
        <v>30.2</v>
      </c>
      <c r="AI113" s="484">
        <v>28.8</v>
      </c>
      <c r="AJ113" s="485">
        <v>29.2</v>
      </c>
      <c r="AK113" s="486">
        <v>46</v>
      </c>
      <c r="AL113" s="484">
        <v>101</v>
      </c>
      <c r="AM113" s="485">
        <v>147</v>
      </c>
      <c r="AN113" s="486">
        <v>35</v>
      </c>
      <c r="AO113" s="484">
        <v>23</v>
      </c>
      <c r="AP113" s="485">
        <v>26</v>
      </c>
      <c r="AQ113" s="486">
        <v>43</v>
      </c>
      <c r="AR113" s="484">
        <v>137</v>
      </c>
      <c r="AS113" s="485">
        <v>180</v>
      </c>
      <c r="AT113" s="486">
        <v>35</v>
      </c>
      <c r="AU113" s="484">
        <v>26</v>
      </c>
      <c r="AV113" s="485">
        <v>28</v>
      </c>
      <c r="AW113" s="486">
        <v>43</v>
      </c>
      <c r="AX113" s="484">
        <v>137</v>
      </c>
      <c r="AY113" s="485">
        <v>180</v>
      </c>
      <c r="AZ113" s="486">
        <v>29</v>
      </c>
      <c r="BA113" s="484">
        <v>26.7</v>
      </c>
      <c r="BB113" s="485">
        <v>27.2</v>
      </c>
      <c r="BC113" s="486">
        <v>43</v>
      </c>
      <c r="BD113" s="484">
        <v>137</v>
      </c>
      <c r="BE113" s="485">
        <v>180</v>
      </c>
      <c r="BF113" s="486">
        <v>37</v>
      </c>
      <c r="BG113" s="484">
        <v>29</v>
      </c>
      <c r="BH113" s="485">
        <v>31</v>
      </c>
      <c r="BI113" s="486">
        <v>89</v>
      </c>
      <c r="BJ113" s="484">
        <v>238</v>
      </c>
      <c r="BK113" s="485">
        <v>327</v>
      </c>
      <c r="BL113" s="486">
        <v>37</v>
      </c>
      <c r="BM113" s="484">
        <v>32</v>
      </c>
      <c r="BN113" s="485">
        <v>33</v>
      </c>
      <c r="BO113" s="486">
        <v>89</v>
      </c>
      <c r="BP113" s="484">
        <v>238</v>
      </c>
      <c r="BQ113" s="485">
        <v>327</v>
      </c>
      <c r="BR113" s="486">
        <v>29.6</v>
      </c>
      <c r="BS113" s="484">
        <v>27.6</v>
      </c>
      <c r="BT113" s="485">
        <v>28.1</v>
      </c>
      <c r="BU113" s="486">
        <v>89</v>
      </c>
      <c r="BV113" s="484">
        <v>238</v>
      </c>
      <c r="BW113" s="485">
        <v>327</v>
      </c>
      <c r="BX113" s="486" t="s">
        <v>197</v>
      </c>
      <c r="BY113" s="484" t="s">
        <v>197</v>
      </c>
      <c r="BZ113" s="485">
        <v>9</v>
      </c>
      <c r="CA113" s="486">
        <v>13</v>
      </c>
      <c r="CB113" s="484">
        <v>45</v>
      </c>
      <c r="CC113" s="485">
        <v>58</v>
      </c>
      <c r="CD113" s="486" t="s">
        <v>197</v>
      </c>
      <c r="CE113" s="484" t="s">
        <v>197</v>
      </c>
      <c r="CF113" s="485">
        <v>9</v>
      </c>
      <c r="CG113" s="486">
        <v>13</v>
      </c>
      <c r="CH113" s="484">
        <v>45</v>
      </c>
      <c r="CI113" s="485">
        <v>58</v>
      </c>
      <c r="CJ113" s="486">
        <v>21.7</v>
      </c>
      <c r="CK113" s="484">
        <v>22</v>
      </c>
      <c r="CL113" s="485">
        <v>22</v>
      </c>
      <c r="CM113" s="486">
        <v>13</v>
      </c>
      <c r="CN113" s="484">
        <v>45</v>
      </c>
      <c r="CO113" s="485">
        <v>58</v>
      </c>
      <c r="CP113" s="486">
        <v>70</v>
      </c>
      <c r="CQ113" s="484">
        <v>55</v>
      </c>
      <c r="CR113" s="485">
        <v>62</v>
      </c>
      <c r="CS113" s="486">
        <v>1466</v>
      </c>
      <c r="CT113" s="484">
        <v>1567</v>
      </c>
      <c r="CU113" s="485">
        <v>3033</v>
      </c>
      <c r="CV113" s="486">
        <v>73</v>
      </c>
      <c r="CW113" s="484">
        <v>58</v>
      </c>
      <c r="CX113" s="485">
        <v>65</v>
      </c>
      <c r="CY113" s="486">
        <v>1466</v>
      </c>
      <c r="CZ113" s="484">
        <v>1567</v>
      </c>
      <c r="DA113" s="485">
        <v>3033</v>
      </c>
      <c r="DB113" s="486">
        <v>35.4</v>
      </c>
      <c r="DC113" s="484">
        <v>32.799999999999997</v>
      </c>
      <c r="DD113" s="485">
        <v>34.1</v>
      </c>
      <c r="DE113" s="486">
        <v>1466</v>
      </c>
      <c r="DF113" s="484">
        <v>1567</v>
      </c>
      <c r="DG113" s="485">
        <v>3033</v>
      </c>
    </row>
    <row r="114" spans="1:111" x14ac:dyDescent="0.35">
      <c r="A114" t="s">
        <v>96</v>
      </c>
      <c r="B114" t="s">
        <v>341</v>
      </c>
      <c r="C114" t="s">
        <v>338</v>
      </c>
      <c r="D114" s="486">
        <v>72</v>
      </c>
      <c r="E114" s="484">
        <v>59</v>
      </c>
      <c r="F114" s="485">
        <v>66</v>
      </c>
      <c r="G114" s="486">
        <v>678</v>
      </c>
      <c r="H114" s="484">
        <v>609</v>
      </c>
      <c r="I114" s="485">
        <v>1287</v>
      </c>
      <c r="J114" s="486">
        <v>73</v>
      </c>
      <c r="K114" s="484">
        <v>63</v>
      </c>
      <c r="L114" s="485">
        <v>68</v>
      </c>
      <c r="M114" s="486">
        <v>678</v>
      </c>
      <c r="N114" s="484">
        <v>609</v>
      </c>
      <c r="O114" s="485">
        <v>1287</v>
      </c>
      <c r="P114" s="486">
        <v>35.299999999999997</v>
      </c>
      <c r="Q114" s="484">
        <v>33.9</v>
      </c>
      <c r="R114" s="485">
        <v>34.6</v>
      </c>
      <c r="S114" s="486">
        <v>678</v>
      </c>
      <c r="T114" s="484">
        <v>609</v>
      </c>
      <c r="U114" s="485">
        <v>1287</v>
      </c>
      <c r="V114" s="486">
        <v>26</v>
      </c>
      <c r="W114" s="484">
        <v>28</v>
      </c>
      <c r="X114" s="485">
        <v>27</v>
      </c>
      <c r="Y114" s="486">
        <v>27</v>
      </c>
      <c r="Z114" s="484">
        <v>64</v>
      </c>
      <c r="AA114" s="485">
        <v>91</v>
      </c>
      <c r="AB114" s="486">
        <v>26</v>
      </c>
      <c r="AC114" s="484">
        <v>28</v>
      </c>
      <c r="AD114" s="485">
        <v>27</v>
      </c>
      <c r="AE114" s="486">
        <v>27</v>
      </c>
      <c r="AF114" s="484">
        <v>64</v>
      </c>
      <c r="AG114" s="485">
        <v>91</v>
      </c>
      <c r="AH114" s="486">
        <v>30.1</v>
      </c>
      <c r="AI114" s="484">
        <v>28.9</v>
      </c>
      <c r="AJ114" s="485">
        <v>29.2</v>
      </c>
      <c r="AK114" s="486">
        <v>27</v>
      </c>
      <c r="AL114" s="484">
        <v>64</v>
      </c>
      <c r="AM114" s="485">
        <v>91</v>
      </c>
      <c r="AN114" s="486">
        <v>23</v>
      </c>
      <c r="AO114" s="484">
        <v>17</v>
      </c>
      <c r="AP114" s="485">
        <v>19</v>
      </c>
      <c r="AQ114" s="486">
        <v>26</v>
      </c>
      <c r="AR114" s="484">
        <v>65</v>
      </c>
      <c r="AS114" s="485">
        <v>91</v>
      </c>
      <c r="AT114" s="486">
        <v>23</v>
      </c>
      <c r="AU114" s="484">
        <v>20</v>
      </c>
      <c r="AV114" s="485">
        <v>21</v>
      </c>
      <c r="AW114" s="486">
        <v>26</v>
      </c>
      <c r="AX114" s="484">
        <v>65</v>
      </c>
      <c r="AY114" s="485">
        <v>91</v>
      </c>
      <c r="AZ114" s="486">
        <v>24.5</v>
      </c>
      <c r="BA114" s="484">
        <v>26</v>
      </c>
      <c r="BB114" s="485">
        <v>25.6</v>
      </c>
      <c r="BC114" s="486">
        <v>26</v>
      </c>
      <c r="BD114" s="484">
        <v>65</v>
      </c>
      <c r="BE114" s="485">
        <v>91</v>
      </c>
      <c r="BF114" s="486">
        <v>25</v>
      </c>
      <c r="BG114" s="484">
        <v>22</v>
      </c>
      <c r="BH114" s="485">
        <v>23</v>
      </c>
      <c r="BI114" s="486">
        <v>53</v>
      </c>
      <c r="BJ114" s="484">
        <v>129</v>
      </c>
      <c r="BK114" s="485">
        <v>182</v>
      </c>
      <c r="BL114" s="486">
        <v>25</v>
      </c>
      <c r="BM114" s="484">
        <v>24</v>
      </c>
      <c r="BN114" s="485">
        <v>24</v>
      </c>
      <c r="BO114" s="486">
        <v>53</v>
      </c>
      <c r="BP114" s="484">
        <v>129</v>
      </c>
      <c r="BQ114" s="485">
        <v>182</v>
      </c>
      <c r="BR114" s="486">
        <v>27.3</v>
      </c>
      <c r="BS114" s="484">
        <v>27.4</v>
      </c>
      <c r="BT114" s="485">
        <v>27.4</v>
      </c>
      <c r="BU114" s="486">
        <v>53</v>
      </c>
      <c r="BV114" s="484">
        <v>129</v>
      </c>
      <c r="BW114" s="485">
        <v>182</v>
      </c>
      <c r="BX114" s="486" t="s">
        <v>197</v>
      </c>
      <c r="BY114" s="484" t="s">
        <v>197</v>
      </c>
      <c r="BZ114" s="485" t="s">
        <v>197</v>
      </c>
      <c r="CA114" s="486">
        <v>5</v>
      </c>
      <c r="CB114" s="484">
        <v>13</v>
      </c>
      <c r="CC114" s="485">
        <v>18</v>
      </c>
      <c r="CD114" s="486" t="s">
        <v>197</v>
      </c>
      <c r="CE114" s="484" t="s">
        <v>197</v>
      </c>
      <c r="CF114" s="485" t="s">
        <v>197</v>
      </c>
      <c r="CG114" s="486">
        <v>5</v>
      </c>
      <c r="CH114" s="484">
        <v>13</v>
      </c>
      <c r="CI114" s="485">
        <v>18</v>
      </c>
      <c r="CJ114" s="486">
        <v>23.4</v>
      </c>
      <c r="CK114" s="484">
        <v>19.5</v>
      </c>
      <c r="CL114" s="485">
        <v>20.6</v>
      </c>
      <c r="CM114" s="486">
        <v>5</v>
      </c>
      <c r="CN114" s="484">
        <v>13</v>
      </c>
      <c r="CO114" s="485">
        <v>18</v>
      </c>
      <c r="CP114" s="486">
        <v>67</v>
      </c>
      <c r="CQ114" s="484">
        <v>51</v>
      </c>
      <c r="CR114" s="485">
        <v>59</v>
      </c>
      <c r="CS114" s="486">
        <v>793</v>
      </c>
      <c r="CT114" s="484">
        <v>823</v>
      </c>
      <c r="CU114" s="485">
        <v>1616</v>
      </c>
      <c r="CV114" s="486">
        <v>68</v>
      </c>
      <c r="CW114" s="484">
        <v>54</v>
      </c>
      <c r="CX114" s="485">
        <v>61</v>
      </c>
      <c r="CY114" s="486">
        <v>793</v>
      </c>
      <c r="CZ114" s="484">
        <v>823</v>
      </c>
      <c r="DA114" s="485">
        <v>1616</v>
      </c>
      <c r="DB114" s="486">
        <v>34.700000000000003</v>
      </c>
      <c r="DC114" s="484">
        <v>32.5</v>
      </c>
      <c r="DD114" s="485">
        <v>33.6</v>
      </c>
      <c r="DE114" s="486">
        <v>793</v>
      </c>
      <c r="DF114" s="484">
        <v>823</v>
      </c>
      <c r="DG114" s="485">
        <v>1616</v>
      </c>
    </row>
    <row r="115" spans="1:111" x14ac:dyDescent="0.35">
      <c r="A115" t="s">
        <v>97</v>
      </c>
      <c r="B115" t="s">
        <v>342</v>
      </c>
      <c r="C115" t="s">
        <v>338</v>
      </c>
      <c r="D115" s="486">
        <v>71</v>
      </c>
      <c r="E115" s="484">
        <v>58</v>
      </c>
      <c r="F115" s="485">
        <v>65</v>
      </c>
      <c r="G115" s="486">
        <v>1423</v>
      </c>
      <c r="H115" s="484">
        <v>1294</v>
      </c>
      <c r="I115" s="485">
        <v>2717</v>
      </c>
      <c r="J115" s="486">
        <v>72</v>
      </c>
      <c r="K115" s="484">
        <v>62</v>
      </c>
      <c r="L115" s="485">
        <v>67</v>
      </c>
      <c r="M115" s="486">
        <v>1423</v>
      </c>
      <c r="N115" s="484">
        <v>1294</v>
      </c>
      <c r="O115" s="485">
        <v>2717</v>
      </c>
      <c r="P115" s="486">
        <v>35.1</v>
      </c>
      <c r="Q115" s="484">
        <v>33.5</v>
      </c>
      <c r="R115" s="485">
        <v>34.4</v>
      </c>
      <c r="S115" s="486">
        <v>1423</v>
      </c>
      <c r="T115" s="484">
        <v>1294</v>
      </c>
      <c r="U115" s="485">
        <v>2717</v>
      </c>
      <c r="V115" s="486">
        <v>32</v>
      </c>
      <c r="W115" s="484">
        <v>24</v>
      </c>
      <c r="X115" s="485">
        <v>27</v>
      </c>
      <c r="Y115" s="486">
        <v>50</v>
      </c>
      <c r="Z115" s="484">
        <v>92</v>
      </c>
      <c r="AA115" s="485">
        <v>142</v>
      </c>
      <c r="AB115" s="486">
        <v>32</v>
      </c>
      <c r="AC115" s="484">
        <v>26</v>
      </c>
      <c r="AD115" s="485">
        <v>28</v>
      </c>
      <c r="AE115" s="486">
        <v>50</v>
      </c>
      <c r="AF115" s="484">
        <v>92</v>
      </c>
      <c r="AG115" s="485">
        <v>142</v>
      </c>
      <c r="AH115" s="486">
        <v>27.7</v>
      </c>
      <c r="AI115" s="484">
        <v>28.3</v>
      </c>
      <c r="AJ115" s="485">
        <v>28.1</v>
      </c>
      <c r="AK115" s="486">
        <v>50</v>
      </c>
      <c r="AL115" s="484">
        <v>92</v>
      </c>
      <c r="AM115" s="485">
        <v>142</v>
      </c>
      <c r="AN115" s="486">
        <v>40</v>
      </c>
      <c r="AO115" s="484">
        <v>17</v>
      </c>
      <c r="AP115" s="485">
        <v>23</v>
      </c>
      <c r="AQ115" s="486">
        <v>52</v>
      </c>
      <c r="AR115" s="484">
        <v>144</v>
      </c>
      <c r="AS115" s="485">
        <v>196</v>
      </c>
      <c r="AT115" s="486">
        <v>42</v>
      </c>
      <c r="AU115" s="484">
        <v>20</v>
      </c>
      <c r="AV115" s="485">
        <v>26</v>
      </c>
      <c r="AW115" s="486">
        <v>52</v>
      </c>
      <c r="AX115" s="484">
        <v>144</v>
      </c>
      <c r="AY115" s="485">
        <v>196</v>
      </c>
      <c r="AZ115" s="486">
        <v>29.2</v>
      </c>
      <c r="BA115" s="484">
        <v>26.7</v>
      </c>
      <c r="BB115" s="485">
        <v>27.4</v>
      </c>
      <c r="BC115" s="486">
        <v>52</v>
      </c>
      <c r="BD115" s="484">
        <v>144</v>
      </c>
      <c r="BE115" s="485">
        <v>196</v>
      </c>
      <c r="BF115" s="486">
        <v>36</v>
      </c>
      <c r="BG115" s="484">
        <v>20</v>
      </c>
      <c r="BH115" s="485">
        <v>25</v>
      </c>
      <c r="BI115" s="486">
        <v>102</v>
      </c>
      <c r="BJ115" s="484">
        <v>236</v>
      </c>
      <c r="BK115" s="485">
        <v>338</v>
      </c>
      <c r="BL115" s="486">
        <v>37</v>
      </c>
      <c r="BM115" s="484">
        <v>22</v>
      </c>
      <c r="BN115" s="485">
        <v>27</v>
      </c>
      <c r="BO115" s="486">
        <v>102</v>
      </c>
      <c r="BP115" s="484">
        <v>236</v>
      </c>
      <c r="BQ115" s="485">
        <v>338</v>
      </c>
      <c r="BR115" s="486">
        <v>28.4</v>
      </c>
      <c r="BS115" s="484">
        <v>27.3</v>
      </c>
      <c r="BT115" s="485">
        <v>27.6</v>
      </c>
      <c r="BU115" s="486">
        <v>102</v>
      </c>
      <c r="BV115" s="484">
        <v>236</v>
      </c>
      <c r="BW115" s="485">
        <v>338</v>
      </c>
      <c r="BX115" s="486" t="s">
        <v>197</v>
      </c>
      <c r="BY115" s="484" t="s">
        <v>197</v>
      </c>
      <c r="BZ115" s="485" t="s">
        <v>197</v>
      </c>
      <c r="CA115" s="486">
        <v>11</v>
      </c>
      <c r="CB115" s="484">
        <v>31</v>
      </c>
      <c r="CC115" s="485">
        <v>42</v>
      </c>
      <c r="CD115" s="486" t="s">
        <v>197</v>
      </c>
      <c r="CE115" s="484" t="s">
        <v>197</v>
      </c>
      <c r="CF115" s="485" t="s">
        <v>197</v>
      </c>
      <c r="CG115" s="486">
        <v>11</v>
      </c>
      <c r="CH115" s="484">
        <v>31</v>
      </c>
      <c r="CI115" s="485">
        <v>42</v>
      </c>
      <c r="CJ115" s="486">
        <v>19.600000000000001</v>
      </c>
      <c r="CK115" s="484">
        <v>19</v>
      </c>
      <c r="CL115" s="485">
        <v>19.100000000000001</v>
      </c>
      <c r="CM115" s="486">
        <v>11</v>
      </c>
      <c r="CN115" s="484">
        <v>31</v>
      </c>
      <c r="CO115" s="485">
        <v>42</v>
      </c>
      <c r="CP115" s="486">
        <v>68</v>
      </c>
      <c r="CQ115" s="484">
        <v>51</v>
      </c>
      <c r="CR115" s="485">
        <v>59</v>
      </c>
      <c r="CS115" s="486">
        <v>1567</v>
      </c>
      <c r="CT115" s="484">
        <v>1598</v>
      </c>
      <c r="CU115" s="485">
        <v>3165</v>
      </c>
      <c r="CV115" s="486">
        <v>69</v>
      </c>
      <c r="CW115" s="484">
        <v>54</v>
      </c>
      <c r="CX115" s="485">
        <v>61</v>
      </c>
      <c r="CY115" s="486">
        <v>1567</v>
      </c>
      <c r="CZ115" s="484">
        <v>1598</v>
      </c>
      <c r="DA115" s="485">
        <v>3165</v>
      </c>
      <c r="DB115" s="486">
        <v>34.6</v>
      </c>
      <c r="DC115" s="484">
        <v>32.299999999999997</v>
      </c>
      <c r="DD115" s="485">
        <v>33.4</v>
      </c>
      <c r="DE115" s="486">
        <v>1567</v>
      </c>
      <c r="DF115" s="484">
        <v>1598</v>
      </c>
      <c r="DG115" s="485">
        <v>3165</v>
      </c>
    </row>
    <row r="116" spans="1:111" x14ac:dyDescent="0.35">
      <c r="A116" t="s">
        <v>117</v>
      </c>
      <c r="B116" t="s">
        <v>362</v>
      </c>
      <c r="C116" t="s">
        <v>352</v>
      </c>
      <c r="D116" s="486">
        <v>70</v>
      </c>
      <c r="E116" s="484">
        <v>56</v>
      </c>
      <c r="F116" s="485">
        <v>63</v>
      </c>
      <c r="G116" s="486">
        <v>1385</v>
      </c>
      <c r="H116" s="484">
        <v>1324</v>
      </c>
      <c r="I116" s="485">
        <v>2709</v>
      </c>
      <c r="J116" s="486">
        <v>73</v>
      </c>
      <c r="K116" s="484">
        <v>60</v>
      </c>
      <c r="L116" s="485">
        <v>67</v>
      </c>
      <c r="M116" s="486">
        <v>1385</v>
      </c>
      <c r="N116" s="484">
        <v>1324</v>
      </c>
      <c r="O116" s="485">
        <v>2709</v>
      </c>
      <c r="P116" s="486">
        <v>35.9</v>
      </c>
      <c r="Q116" s="484">
        <v>33.700000000000003</v>
      </c>
      <c r="R116" s="485">
        <v>34.799999999999997</v>
      </c>
      <c r="S116" s="486">
        <v>1385</v>
      </c>
      <c r="T116" s="484">
        <v>1324</v>
      </c>
      <c r="U116" s="485">
        <v>2709</v>
      </c>
      <c r="V116" s="486">
        <v>35</v>
      </c>
      <c r="W116" s="484">
        <v>19</v>
      </c>
      <c r="X116" s="485">
        <v>24</v>
      </c>
      <c r="Y116" s="486">
        <v>37</v>
      </c>
      <c r="Z116" s="484">
        <v>83</v>
      </c>
      <c r="AA116" s="485">
        <v>120</v>
      </c>
      <c r="AB116" s="486">
        <v>35</v>
      </c>
      <c r="AC116" s="484">
        <v>22</v>
      </c>
      <c r="AD116" s="485">
        <v>26</v>
      </c>
      <c r="AE116" s="486">
        <v>37</v>
      </c>
      <c r="AF116" s="484">
        <v>83</v>
      </c>
      <c r="AG116" s="485">
        <v>120</v>
      </c>
      <c r="AH116" s="486">
        <v>27.9</v>
      </c>
      <c r="AI116" s="484">
        <v>27</v>
      </c>
      <c r="AJ116" s="485">
        <v>27.3</v>
      </c>
      <c r="AK116" s="486">
        <v>37</v>
      </c>
      <c r="AL116" s="484">
        <v>83</v>
      </c>
      <c r="AM116" s="485">
        <v>120</v>
      </c>
      <c r="AN116" s="486">
        <v>21</v>
      </c>
      <c r="AO116" s="484">
        <v>19</v>
      </c>
      <c r="AP116" s="485">
        <v>19</v>
      </c>
      <c r="AQ116" s="486">
        <v>28</v>
      </c>
      <c r="AR116" s="484">
        <v>107</v>
      </c>
      <c r="AS116" s="485">
        <v>135</v>
      </c>
      <c r="AT116" s="486">
        <v>21</v>
      </c>
      <c r="AU116" s="484">
        <v>19</v>
      </c>
      <c r="AV116" s="485">
        <v>19</v>
      </c>
      <c r="AW116" s="486">
        <v>28</v>
      </c>
      <c r="AX116" s="484">
        <v>107</v>
      </c>
      <c r="AY116" s="485">
        <v>135</v>
      </c>
      <c r="AZ116" s="486">
        <v>26.1</v>
      </c>
      <c r="BA116" s="484">
        <v>26</v>
      </c>
      <c r="BB116" s="485">
        <v>26</v>
      </c>
      <c r="BC116" s="486">
        <v>28</v>
      </c>
      <c r="BD116" s="484">
        <v>107</v>
      </c>
      <c r="BE116" s="485">
        <v>135</v>
      </c>
      <c r="BF116" s="486">
        <v>29</v>
      </c>
      <c r="BG116" s="484">
        <v>19</v>
      </c>
      <c r="BH116" s="485">
        <v>22</v>
      </c>
      <c r="BI116" s="486">
        <v>65</v>
      </c>
      <c r="BJ116" s="484">
        <v>190</v>
      </c>
      <c r="BK116" s="485">
        <v>255</v>
      </c>
      <c r="BL116" s="486">
        <v>29</v>
      </c>
      <c r="BM116" s="484">
        <v>20</v>
      </c>
      <c r="BN116" s="485">
        <v>22</v>
      </c>
      <c r="BO116" s="486">
        <v>65</v>
      </c>
      <c r="BP116" s="484">
        <v>190</v>
      </c>
      <c r="BQ116" s="485">
        <v>255</v>
      </c>
      <c r="BR116" s="486">
        <v>27.1</v>
      </c>
      <c r="BS116" s="484">
        <v>26.5</v>
      </c>
      <c r="BT116" s="485">
        <v>26.6</v>
      </c>
      <c r="BU116" s="486">
        <v>65</v>
      </c>
      <c r="BV116" s="484">
        <v>190</v>
      </c>
      <c r="BW116" s="485">
        <v>255</v>
      </c>
      <c r="BX116" s="486" t="s">
        <v>197</v>
      </c>
      <c r="BY116" s="484" t="s">
        <v>197</v>
      </c>
      <c r="BZ116" s="485" t="s">
        <v>197</v>
      </c>
      <c r="CA116" s="486">
        <v>11</v>
      </c>
      <c r="CB116" s="484">
        <v>40</v>
      </c>
      <c r="CC116" s="485">
        <v>51</v>
      </c>
      <c r="CD116" s="486" t="s">
        <v>197</v>
      </c>
      <c r="CE116" s="484" t="s">
        <v>197</v>
      </c>
      <c r="CF116" s="485">
        <v>6</v>
      </c>
      <c r="CG116" s="486">
        <v>11</v>
      </c>
      <c r="CH116" s="484">
        <v>40</v>
      </c>
      <c r="CI116" s="485">
        <v>51</v>
      </c>
      <c r="CJ116" s="486">
        <v>18.399999999999999</v>
      </c>
      <c r="CK116" s="484">
        <v>20</v>
      </c>
      <c r="CL116" s="485">
        <v>19.600000000000001</v>
      </c>
      <c r="CM116" s="486">
        <v>11</v>
      </c>
      <c r="CN116" s="484">
        <v>40</v>
      </c>
      <c r="CO116" s="485">
        <v>51</v>
      </c>
      <c r="CP116" s="486">
        <v>67</v>
      </c>
      <c r="CQ116" s="484">
        <v>49</v>
      </c>
      <c r="CR116" s="485">
        <v>58</v>
      </c>
      <c r="CS116" s="486">
        <v>1516</v>
      </c>
      <c r="CT116" s="484">
        <v>1609</v>
      </c>
      <c r="CU116" s="485">
        <v>3125</v>
      </c>
      <c r="CV116" s="486">
        <v>70</v>
      </c>
      <c r="CW116" s="484">
        <v>53</v>
      </c>
      <c r="CX116" s="485">
        <v>61</v>
      </c>
      <c r="CY116" s="486">
        <v>1516</v>
      </c>
      <c r="CZ116" s="484">
        <v>1609</v>
      </c>
      <c r="DA116" s="485">
        <v>3125</v>
      </c>
      <c r="DB116" s="486">
        <v>35.200000000000003</v>
      </c>
      <c r="DC116" s="484">
        <v>32.299999999999997</v>
      </c>
      <c r="DD116" s="485">
        <v>33.700000000000003</v>
      </c>
      <c r="DE116" s="486">
        <v>1516</v>
      </c>
      <c r="DF116" s="484">
        <v>1609</v>
      </c>
      <c r="DG116" s="485">
        <v>3125</v>
      </c>
    </row>
    <row r="117" spans="1:111" x14ac:dyDescent="0.35">
      <c r="A117" t="s">
        <v>118</v>
      </c>
      <c r="B117" t="s">
        <v>363</v>
      </c>
      <c r="C117" t="s">
        <v>352</v>
      </c>
      <c r="D117" s="486">
        <v>77</v>
      </c>
      <c r="E117" s="484">
        <v>62</v>
      </c>
      <c r="F117" s="485">
        <v>69</v>
      </c>
      <c r="G117" s="486">
        <v>1386</v>
      </c>
      <c r="H117" s="484">
        <v>1352</v>
      </c>
      <c r="I117" s="485">
        <v>2738</v>
      </c>
      <c r="J117" s="486">
        <v>77</v>
      </c>
      <c r="K117" s="484">
        <v>64</v>
      </c>
      <c r="L117" s="485">
        <v>71</v>
      </c>
      <c r="M117" s="486">
        <v>1386</v>
      </c>
      <c r="N117" s="484">
        <v>1352</v>
      </c>
      <c r="O117" s="485">
        <v>2738</v>
      </c>
      <c r="P117" s="486">
        <v>35.1</v>
      </c>
      <c r="Q117" s="484">
        <v>33.700000000000003</v>
      </c>
      <c r="R117" s="485">
        <v>34.4</v>
      </c>
      <c r="S117" s="486">
        <v>1386</v>
      </c>
      <c r="T117" s="484">
        <v>1352</v>
      </c>
      <c r="U117" s="485">
        <v>2738</v>
      </c>
      <c r="V117" s="486" t="s">
        <v>197</v>
      </c>
      <c r="W117" s="484" t="s">
        <v>197</v>
      </c>
      <c r="X117" s="485">
        <v>32</v>
      </c>
      <c r="Y117" s="486">
        <v>40</v>
      </c>
      <c r="Z117" s="484">
        <v>69</v>
      </c>
      <c r="AA117" s="485">
        <v>109</v>
      </c>
      <c r="AB117" s="486" t="s">
        <v>197</v>
      </c>
      <c r="AC117" s="484" t="s">
        <v>197</v>
      </c>
      <c r="AD117" s="485">
        <v>33</v>
      </c>
      <c r="AE117" s="486">
        <v>40</v>
      </c>
      <c r="AF117" s="484">
        <v>69</v>
      </c>
      <c r="AG117" s="485">
        <v>109</v>
      </c>
      <c r="AH117" s="486">
        <v>31</v>
      </c>
      <c r="AI117" s="484">
        <v>30.1</v>
      </c>
      <c r="AJ117" s="485">
        <v>30.4</v>
      </c>
      <c r="AK117" s="486">
        <v>40</v>
      </c>
      <c r="AL117" s="484">
        <v>69</v>
      </c>
      <c r="AM117" s="485">
        <v>109</v>
      </c>
      <c r="AN117" s="486" t="s">
        <v>197</v>
      </c>
      <c r="AO117" s="484" t="s">
        <v>197</v>
      </c>
      <c r="AP117" s="485">
        <v>17</v>
      </c>
      <c r="AQ117" s="486">
        <v>22</v>
      </c>
      <c r="AR117" s="484">
        <v>89</v>
      </c>
      <c r="AS117" s="485">
        <v>111</v>
      </c>
      <c r="AT117" s="486" t="s">
        <v>197</v>
      </c>
      <c r="AU117" s="484" t="s">
        <v>197</v>
      </c>
      <c r="AV117" s="485">
        <v>21</v>
      </c>
      <c r="AW117" s="486">
        <v>22</v>
      </c>
      <c r="AX117" s="484">
        <v>89</v>
      </c>
      <c r="AY117" s="485">
        <v>111</v>
      </c>
      <c r="AZ117" s="486">
        <v>24.6</v>
      </c>
      <c r="BA117" s="484">
        <v>27.4</v>
      </c>
      <c r="BB117" s="485">
        <v>26.8</v>
      </c>
      <c r="BC117" s="486">
        <v>22</v>
      </c>
      <c r="BD117" s="484">
        <v>89</v>
      </c>
      <c r="BE117" s="485">
        <v>111</v>
      </c>
      <c r="BF117" s="486">
        <v>27</v>
      </c>
      <c r="BG117" s="484">
        <v>23</v>
      </c>
      <c r="BH117" s="485">
        <v>25</v>
      </c>
      <c r="BI117" s="486">
        <v>62</v>
      </c>
      <c r="BJ117" s="484">
        <v>158</v>
      </c>
      <c r="BK117" s="485">
        <v>220</v>
      </c>
      <c r="BL117" s="486">
        <v>29</v>
      </c>
      <c r="BM117" s="484">
        <v>26</v>
      </c>
      <c r="BN117" s="485">
        <v>27</v>
      </c>
      <c r="BO117" s="486">
        <v>62</v>
      </c>
      <c r="BP117" s="484">
        <v>158</v>
      </c>
      <c r="BQ117" s="485">
        <v>220</v>
      </c>
      <c r="BR117" s="486">
        <v>28.7</v>
      </c>
      <c r="BS117" s="484">
        <v>28.6</v>
      </c>
      <c r="BT117" s="485">
        <v>28.6</v>
      </c>
      <c r="BU117" s="486">
        <v>62</v>
      </c>
      <c r="BV117" s="484">
        <v>158</v>
      </c>
      <c r="BW117" s="485">
        <v>220</v>
      </c>
      <c r="BX117" s="486" t="s">
        <v>197</v>
      </c>
      <c r="BY117" s="484" t="s">
        <v>197</v>
      </c>
      <c r="BZ117" s="485" t="s">
        <v>197</v>
      </c>
      <c r="CA117" s="486">
        <v>9</v>
      </c>
      <c r="CB117" s="484">
        <v>39</v>
      </c>
      <c r="CC117" s="485">
        <v>48</v>
      </c>
      <c r="CD117" s="486" t="s">
        <v>197</v>
      </c>
      <c r="CE117" s="484" t="s">
        <v>197</v>
      </c>
      <c r="CF117" s="485" t="s">
        <v>197</v>
      </c>
      <c r="CG117" s="486">
        <v>9</v>
      </c>
      <c r="CH117" s="484">
        <v>39</v>
      </c>
      <c r="CI117" s="485">
        <v>48</v>
      </c>
      <c r="CJ117" s="486">
        <v>22.4</v>
      </c>
      <c r="CK117" s="484">
        <v>20.7</v>
      </c>
      <c r="CL117" s="485">
        <v>21.1</v>
      </c>
      <c r="CM117" s="486">
        <v>9</v>
      </c>
      <c r="CN117" s="484">
        <v>39</v>
      </c>
      <c r="CO117" s="485">
        <v>48</v>
      </c>
      <c r="CP117" s="486">
        <v>73</v>
      </c>
      <c r="CQ117" s="484">
        <v>56</v>
      </c>
      <c r="CR117" s="485">
        <v>64</v>
      </c>
      <c r="CS117" s="486">
        <v>1490</v>
      </c>
      <c r="CT117" s="484">
        <v>1581</v>
      </c>
      <c r="CU117" s="485">
        <v>3071</v>
      </c>
      <c r="CV117" s="486">
        <v>74</v>
      </c>
      <c r="CW117" s="484">
        <v>57</v>
      </c>
      <c r="CX117" s="485">
        <v>66</v>
      </c>
      <c r="CY117" s="486">
        <v>1490</v>
      </c>
      <c r="CZ117" s="484">
        <v>1581</v>
      </c>
      <c r="DA117" s="485">
        <v>3071</v>
      </c>
      <c r="DB117" s="486">
        <v>34.700000000000003</v>
      </c>
      <c r="DC117" s="484">
        <v>32.799999999999997</v>
      </c>
      <c r="DD117" s="485">
        <v>33.700000000000003</v>
      </c>
      <c r="DE117" s="486">
        <v>1490</v>
      </c>
      <c r="DF117" s="484">
        <v>1581</v>
      </c>
      <c r="DG117" s="485">
        <v>3071</v>
      </c>
    </row>
    <row r="118" spans="1:111" x14ac:dyDescent="0.35">
      <c r="A118" t="s">
        <v>119</v>
      </c>
      <c r="B118" t="s">
        <v>364</v>
      </c>
      <c r="C118" t="s">
        <v>352</v>
      </c>
      <c r="D118" s="486">
        <v>63</v>
      </c>
      <c r="E118" s="484">
        <v>49</v>
      </c>
      <c r="F118" s="485">
        <v>56</v>
      </c>
      <c r="G118" s="486">
        <v>1848</v>
      </c>
      <c r="H118" s="484">
        <v>1699</v>
      </c>
      <c r="I118" s="485">
        <v>3547</v>
      </c>
      <c r="J118" s="486">
        <v>65</v>
      </c>
      <c r="K118" s="484">
        <v>51</v>
      </c>
      <c r="L118" s="485">
        <v>59</v>
      </c>
      <c r="M118" s="486">
        <v>1848</v>
      </c>
      <c r="N118" s="484">
        <v>1699</v>
      </c>
      <c r="O118" s="485">
        <v>3547</v>
      </c>
      <c r="P118" s="486">
        <v>34.700000000000003</v>
      </c>
      <c r="Q118" s="484">
        <v>32.9</v>
      </c>
      <c r="R118" s="485">
        <v>33.9</v>
      </c>
      <c r="S118" s="486">
        <v>1848</v>
      </c>
      <c r="T118" s="484">
        <v>1699</v>
      </c>
      <c r="U118" s="485">
        <v>3547</v>
      </c>
      <c r="V118" s="486">
        <v>20</v>
      </c>
      <c r="W118" s="484">
        <v>20</v>
      </c>
      <c r="X118" s="485">
        <v>20</v>
      </c>
      <c r="Y118" s="486">
        <v>90</v>
      </c>
      <c r="Z118" s="484">
        <v>158</v>
      </c>
      <c r="AA118" s="485">
        <v>248</v>
      </c>
      <c r="AB118" s="486">
        <v>20</v>
      </c>
      <c r="AC118" s="484">
        <v>21</v>
      </c>
      <c r="AD118" s="485">
        <v>21</v>
      </c>
      <c r="AE118" s="486">
        <v>90</v>
      </c>
      <c r="AF118" s="484">
        <v>158</v>
      </c>
      <c r="AG118" s="485">
        <v>248</v>
      </c>
      <c r="AH118" s="486">
        <v>27.9</v>
      </c>
      <c r="AI118" s="484">
        <v>27.5</v>
      </c>
      <c r="AJ118" s="485">
        <v>27.7</v>
      </c>
      <c r="AK118" s="486">
        <v>90</v>
      </c>
      <c r="AL118" s="484">
        <v>158</v>
      </c>
      <c r="AM118" s="485">
        <v>248</v>
      </c>
      <c r="AN118" s="486">
        <v>20</v>
      </c>
      <c r="AO118" s="484">
        <v>9</v>
      </c>
      <c r="AP118" s="485">
        <v>12</v>
      </c>
      <c r="AQ118" s="486">
        <v>71</v>
      </c>
      <c r="AR118" s="484">
        <v>192</v>
      </c>
      <c r="AS118" s="485">
        <v>263</v>
      </c>
      <c r="AT118" s="486">
        <v>21</v>
      </c>
      <c r="AU118" s="484">
        <v>11</v>
      </c>
      <c r="AV118" s="485">
        <v>14</v>
      </c>
      <c r="AW118" s="486">
        <v>71</v>
      </c>
      <c r="AX118" s="484">
        <v>192</v>
      </c>
      <c r="AY118" s="485">
        <v>263</v>
      </c>
      <c r="AZ118" s="486">
        <v>26.2</v>
      </c>
      <c r="BA118" s="484">
        <v>24.9</v>
      </c>
      <c r="BB118" s="485">
        <v>25.3</v>
      </c>
      <c r="BC118" s="486">
        <v>71</v>
      </c>
      <c r="BD118" s="484">
        <v>192</v>
      </c>
      <c r="BE118" s="485">
        <v>263</v>
      </c>
      <c r="BF118" s="486">
        <v>20</v>
      </c>
      <c r="BG118" s="484">
        <v>14</v>
      </c>
      <c r="BH118" s="485">
        <v>16</v>
      </c>
      <c r="BI118" s="486">
        <v>161</v>
      </c>
      <c r="BJ118" s="484">
        <v>350</v>
      </c>
      <c r="BK118" s="485">
        <v>511</v>
      </c>
      <c r="BL118" s="486">
        <v>20</v>
      </c>
      <c r="BM118" s="484">
        <v>16</v>
      </c>
      <c r="BN118" s="485">
        <v>17</v>
      </c>
      <c r="BO118" s="486">
        <v>161</v>
      </c>
      <c r="BP118" s="484">
        <v>350</v>
      </c>
      <c r="BQ118" s="485">
        <v>511</v>
      </c>
      <c r="BR118" s="486">
        <v>27.2</v>
      </c>
      <c r="BS118" s="484">
        <v>26.1</v>
      </c>
      <c r="BT118" s="485">
        <v>26.4</v>
      </c>
      <c r="BU118" s="486">
        <v>161</v>
      </c>
      <c r="BV118" s="484">
        <v>350</v>
      </c>
      <c r="BW118" s="485">
        <v>511</v>
      </c>
      <c r="BX118" s="486" t="s">
        <v>197</v>
      </c>
      <c r="BY118" s="484" t="s">
        <v>197</v>
      </c>
      <c r="BZ118" s="485">
        <v>6</v>
      </c>
      <c r="CA118" s="486">
        <v>17</v>
      </c>
      <c r="CB118" s="484">
        <v>47</v>
      </c>
      <c r="CC118" s="485">
        <v>64</v>
      </c>
      <c r="CD118" s="486" t="s">
        <v>197</v>
      </c>
      <c r="CE118" s="484" t="s">
        <v>197</v>
      </c>
      <c r="CF118" s="485">
        <v>6</v>
      </c>
      <c r="CG118" s="486">
        <v>17</v>
      </c>
      <c r="CH118" s="484">
        <v>47</v>
      </c>
      <c r="CI118" s="485">
        <v>64</v>
      </c>
      <c r="CJ118" s="486">
        <v>21.5</v>
      </c>
      <c r="CK118" s="484">
        <v>19.5</v>
      </c>
      <c r="CL118" s="485">
        <v>20</v>
      </c>
      <c r="CM118" s="486">
        <v>17</v>
      </c>
      <c r="CN118" s="484">
        <v>47</v>
      </c>
      <c r="CO118" s="485">
        <v>64</v>
      </c>
      <c r="CP118" s="486">
        <v>59</v>
      </c>
      <c r="CQ118" s="484">
        <v>41</v>
      </c>
      <c r="CR118" s="485">
        <v>50</v>
      </c>
      <c r="CS118" s="486">
        <v>2100</v>
      </c>
      <c r="CT118" s="484">
        <v>2158</v>
      </c>
      <c r="CU118" s="485">
        <v>4258</v>
      </c>
      <c r="CV118" s="486">
        <v>61</v>
      </c>
      <c r="CW118" s="484">
        <v>44</v>
      </c>
      <c r="CX118" s="485">
        <v>52</v>
      </c>
      <c r="CY118" s="486">
        <v>2100</v>
      </c>
      <c r="CZ118" s="484">
        <v>2158</v>
      </c>
      <c r="DA118" s="485">
        <v>4258</v>
      </c>
      <c r="DB118" s="486">
        <v>34</v>
      </c>
      <c r="DC118" s="484">
        <v>31.5</v>
      </c>
      <c r="DD118" s="485">
        <v>32.700000000000003</v>
      </c>
      <c r="DE118" s="486">
        <v>2100</v>
      </c>
      <c r="DF118" s="484">
        <v>2158</v>
      </c>
      <c r="DG118" s="485">
        <v>4258</v>
      </c>
    </row>
    <row r="119" spans="1:111" x14ac:dyDescent="0.35">
      <c r="A119" t="s">
        <v>120</v>
      </c>
      <c r="B119" t="s">
        <v>365</v>
      </c>
      <c r="C119" t="s">
        <v>352</v>
      </c>
      <c r="D119" s="486">
        <v>68</v>
      </c>
      <c r="E119" s="484">
        <v>53</v>
      </c>
      <c r="F119" s="485">
        <v>60</v>
      </c>
      <c r="G119" s="486">
        <v>1485</v>
      </c>
      <c r="H119" s="484">
        <v>1425</v>
      </c>
      <c r="I119" s="485">
        <v>2910</v>
      </c>
      <c r="J119" s="486">
        <v>71</v>
      </c>
      <c r="K119" s="484">
        <v>58</v>
      </c>
      <c r="L119" s="485">
        <v>64</v>
      </c>
      <c r="M119" s="486">
        <v>1485</v>
      </c>
      <c r="N119" s="484">
        <v>1425</v>
      </c>
      <c r="O119" s="485">
        <v>2910</v>
      </c>
      <c r="P119" s="486">
        <v>34.5</v>
      </c>
      <c r="Q119" s="484">
        <v>32.799999999999997</v>
      </c>
      <c r="R119" s="485">
        <v>33.700000000000003</v>
      </c>
      <c r="S119" s="486">
        <v>1485</v>
      </c>
      <c r="T119" s="484">
        <v>1425</v>
      </c>
      <c r="U119" s="485">
        <v>2910</v>
      </c>
      <c r="V119" s="486">
        <v>28</v>
      </c>
      <c r="W119" s="484">
        <v>21</v>
      </c>
      <c r="X119" s="485">
        <v>24</v>
      </c>
      <c r="Y119" s="486">
        <v>75</v>
      </c>
      <c r="Z119" s="484">
        <v>125</v>
      </c>
      <c r="AA119" s="485">
        <v>200</v>
      </c>
      <c r="AB119" s="486">
        <v>29</v>
      </c>
      <c r="AC119" s="484">
        <v>23</v>
      </c>
      <c r="AD119" s="485">
        <v>26</v>
      </c>
      <c r="AE119" s="486">
        <v>75</v>
      </c>
      <c r="AF119" s="484">
        <v>125</v>
      </c>
      <c r="AG119" s="485">
        <v>200</v>
      </c>
      <c r="AH119" s="486">
        <v>29.3</v>
      </c>
      <c r="AI119" s="484">
        <v>27.1</v>
      </c>
      <c r="AJ119" s="485">
        <v>28</v>
      </c>
      <c r="AK119" s="486">
        <v>75</v>
      </c>
      <c r="AL119" s="484">
        <v>125</v>
      </c>
      <c r="AM119" s="485">
        <v>200</v>
      </c>
      <c r="AN119" s="486">
        <v>31</v>
      </c>
      <c r="AO119" s="484">
        <v>16</v>
      </c>
      <c r="AP119" s="485">
        <v>20</v>
      </c>
      <c r="AQ119" s="486">
        <v>32</v>
      </c>
      <c r="AR119" s="484">
        <v>101</v>
      </c>
      <c r="AS119" s="485">
        <v>133</v>
      </c>
      <c r="AT119" s="486">
        <v>31</v>
      </c>
      <c r="AU119" s="484">
        <v>19</v>
      </c>
      <c r="AV119" s="485">
        <v>22</v>
      </c>
      <c r="AW119" s="486">
        <v>32</v>
      </c>
      <c r="AX119" s="484">
        <v>101</v>
      </c>
      <c r="AY119" s="485">
        <v>133</v>
      </c>
      <c r="AZ119" s="486">
        <v>26.5</v>
      </c>
      <c r="BA119" s="484">
        <v>25.8</v>
      </c>
      <c r="BB119" s="485">
        <v>26</v>
      </c>
      <c r="BC119" s="486">
        <v>32</v>
      </c>
      <c r="BD119" s="484">
        <v>101</v>
      </c>
      <c r="BE119" s="485">
        <v>133</v>
      </c>
      <c r="BF119" s="486">
        <v>29</v>
      </c>
      <c r="BG119" s="484">
        <v>19</v>
      </c>
      <c r="BH119" s="485">
        <v>22</v>
      </c>
      <c r="BI119" s="486">
        <v>107</v>
      </c>
      <c r="BJ119" s="484">
        <v>226</v>
      </c>
      <c r="BK119" s="485">
        <v>333</v>
      </c>
      <c r="BL119" s="486">
        <v>30</v>
      </c>
      <c r="BM119" s="484">
        <v>21</v>
      </c>
      <c r="BN119" s="485">
        <v>24</v>
      </c>
      <c r="BO119" s="486">
        <v>107</v>
      </c>
      <c r="BP119" s="484">
        <v>226</v>
      </c>
      <c r="BQ119" s="485">
        <v>333</v>
      </c>
      <c r="BR119" s="486">
        <v>28.5</v>
      </c>
      <c r="BS119" s="484">
        <v>26.6</v>
      </c>
      <c r="BT119" s="485">
        <v>27.2</v>
      </c>
      <c r="BU119" s="486">
        <v>107</v>
      </c>
      <c r="BV119" s="484">
        <v>226</v>
      </c>
      <c r="BW119" s="485">
        <v>333</v>
      </c>
      <c r="BX119" s="486" t="s">
        <v>197</v>
      </c>
      <c r="BY119" s="484" t="s">
        <v>197</v>
      </c>
      <c r="BZ119" s="485" t="s">
        <v>197</v>
      </c>
      <c r="CA119" s="486">
        <v>13</v>
      </c>
      <c r="CB119" s="484">
        <v>39</v>
      </c>
      <c r="CC119" s="485">
        <v>52</v>
      </c>
      <c r="CD119" s="486" t="s">
        <v>197</v>
      </c>
      <c r="CE119" s="484" t="s">
        <v>197</v>
      </c>
      <c r="CF119" s="485" t="s">
        <v>197</v>
      </c>
      <c r="CG119" s="486">
        <v>13</v>
      </c>
      <c r="CH119" s="484">
        <v>39</v>
      </c>
      <c r="CI119" s="485">
        <v>52</v>
      </c>
      <c r="CJ119" s="486">
        <v>21</v>
      </c>
      <c r="CK119" s="484">
        <v>18.600000000000001</v>
      </c>
      <c r="CL119" s="485">
        <v>19.2</v>
      </c>
      <c r="CM119" s="486">
        <v>13</v>
      </c>
      <c r="CN119" s="484">
        <v>39</v>
      </c>
      <c r="CO119" s="485">
        <v>52</v>
      </c>
      <c r="CP119" s="486">
        <v>64</v>
      </c>
      <c r="CQ119" s="484">
        <v>46</v>
      </c>
      <c r="CR119" s="485">
        <v>55</v>
      </c>
      <c r="CS119" s="486">
        <v>1654</v>
      </c>
      <c r="CT119" s="484">
        <v>1769</v>
      </c>
      <c r="CU119" s="485">
        <v>3423</v>
      </c>
      <c r="CV119" s="486">
        <v>67</v>
      </c>
      <c r="CW119" s="484">
        <v>51</v>
      </c>
      <c r="CX119" s="485">
        <v>58</v>
      </c>
      <c r="CY119" s="486">
        <v>1654</v>
      </c>
      <c r="CZ119" s="484">
        <v>1769</v>
      </c>
      <c r="DA119" s="485">
        <v>3423</v>
      </c>
      <c r="DB119" s="486">
        <v>33.799999999999997</v>
      </c>
      <c r="DC119" s="484">
        <v>31.6</v>
      </c>
      <c r="DD119" s="485">
        <v>32.700000000000003</v>
      </c>
      <c r="DE119" s="486">
        <v>1654</v>
      </c>
      <c r="DF119" s="484">
        <v>1769</v>
      </c>
      <c r="DG119" s="485">
        <v>3423</v>
      </c>
    </row>
    <row r="120" spans="1:111" x14ac:dyDescent="0.35">
      <c r="A120" t="s">
        <v>98</v>
      </c>
      <c r="B120" t="s">
        <v>343</v>
      </c>
      <c r="C120" t="s">
        <v>338</v>
      </c>
      <c r="D120" s="486">
        <v>67</v>
      </c>
      <c r="E120" s="484">
        <v>51</v>
      </c>
      <c r="F120" s="485">
        <v>60</v>
      </c>
      <c r="G120" s="486">
        <v>966</v>
      </c>
      <c r="H120" s="484">
        <v>846</v>
      </c>
      <c r="I120" s="485">
        <v>1812</v>
      </c>
      <c r="J120" s="486">
        <v>69</v>
      </c>
      <c r="K120" s="484">
        <v>57</v>
      </c>
      <c r="L120" s="485">
        <v>63</v>
      </c>
      <c r="M120" s="486">
        <v>966</v>
      </c>
      <c r="N120" s="484">
        <v>846</v>
      </c>
      <c r="O120" s="485">
        <v>1812</v>
      </c>
      <c r="P120" s="486">
        <v>35</v>
      </c>
      <c r="Q120" s="484">
        <v>33.1</v>
      </c>
      <c r="R120" s="485">
        <v>34.1</v>
      </c>
      <c r="S120" s="486">
        <v>966</v>
      </c>
      <c r="T120" s="484">
        <v>846</v>
      </c>
      <c r="U120" s="485">
        <v>1812</v>
      </c>
      <c r="V120" s="486">
        <v>36</v>
      </c>
      <c r="W120" s="484">
        <v>21</v>
      </c>
      <c r="X120" s="485">
        <v>26</v>
      </c>
      <c r="Y120" s="486">
        <v>33</v>
      </c>
      <c r="Z120" s="484">
        <v>58</v>
      </c>
      <c r="AA120" s="485">
        <v>91</v>
      </c>
      <c r="AB120" s="486">
        <v>45</v>
      </c>
      <c r="AC120" s="484">
        <v>22</v>
      </c>
      <c r="AD120" s="485">
        <v>31</v>
      </c>
      <c r="AE120" s="486">
        <v>33</v>
      </c>
      <c r="AF120" s="484">
        <v>58</v>
      </c>
      <c r="AG120" s="485">
        <v>91</v>
      </c>
      <c r="AH120" s="486">
        <v>30.7</v>
      </c>
      <c r="AI120" s="484">
        <v>27.2</v>
      </c>
      <c r="AJ120" s="485">
        <v>28.4</v>
      </c>
      <c r="AK120" s="486">
        <v>33</v>
      </c>
      <c r="AL120" s="484">
        <v>58</v>
      </c>
      <c r="AM120" s="485">
        <v>91</v>
      </c>
      <c r="AN120" s="486">
        <v>11</v>
      </c>
      <c r="AO120" s="484">
        <v>19</v>
      </c>
      <c r="AP120" s="485">
        <v>17</v>
      </c>
      <c r="AQ120" s="486">
        <v>35</v>
      </c>
      <c r="AR120" s="484">
        <v>73</v>
      </c>
      <c r="AS120" s="485">
        <v>108</v>
      </c>
      <c r="AT120" s="486">
        <v>14</v>
      </c>
      <c r="AU120" s="484">
        <v>26</v>
      </c>
      <c r="AV120" s="485">
        <v>22</v>
      </c>
      <c r="AW120" s="486">
        <v>35</v>
      </c>
      <c r="AX120" s="484">
        <v>73</v>
      </c>
      <c r="AY120" s="485">
        <v>108</v>
      </c>
      <c r="AZ120" s="486">
        <v>25.9</v>
      </c>
      <c r="BA120" s="484">
        <v>26.5</v>
      </c>
      <c r="BB120" s="485">
        <v>26.3</v>
      </c>
      <c r="BC120" s="486">
        <v>35</v>
      </c>
      <c r="BD120" s="484">
        <v>73</v>
      </c>
      <c r="BE120" s="485">
        <v>108</v>
      </c>
      <c r="BF120" s="486">
        <v>24</v>
      </c>
      <c r="BG120" s="484">
        <v>20</v>
      </c>
      <c r="BH120" s="485">
        <v>21</v>
      </c>
      <c r="BI120" s="486">
        <v>68</v>
      </c>
      <c r="BJ120" s="484">
        <v>131</v>
      </c>
      <c r="BK120" s="485">
        <v>199</v>
      </c>
      <c r="BL120" s="486">
        <v>29</v>
      </c>
      <c r="BM120" s="484">
        <v>24</v>
      </c>
      <c r="BN120" s="485">
        <v>26</v>
      </c>
      <c r="BO120" s="486">
        <v>68</v>
      </c>
      <c r="BP120" s="484">
        <v>131</v>
      </c>
      <c r="BQ120" s="485">
        <v>199</v>
      </c>
      <c r="BR120" s="486">
        <v>28.2</v>
      </c>
      <c r="BS120" s="484">
        <v>26.8</v>
      </c>
      <c r="BT120" s="485">
        <v>27.3</v>
      </c>
      <c r="BU120" s="486">
        <v>68</v>
      </c>
      <c r="BV120" s="484">
        <v>131</v>
      </c>
      <c r="BW120" s="485">
        <v>199</v>
      </c>
      <c r="BX120" s="486" t="s">
        <v>197</v>
      </c>
      <c r="BY120" s="484" t="s">
        <v>197</v>
      </c>
      <c r="BZ120" s="485" t="s">
        <v>197</v>
      </c>
      <c r="CA120" s="486">
        <v>13</v>
      </c>
      <c r="CB120" s="484">
        <v>27</v>
      </c>
      <c r="CC120" s="485">
        <v>40</v>
      </c>
      <c r="CD120" s="486" t="s">
        <v>197</v>
      </c>
      <c r="CE120" s="484" t="s">
        <v>197</v>
      </c>
      <c r="CF120" s="485" t="s">
        <v>197</v>
      </c>
      <c r="CG120" s="486">
        <v>13</v>
      </c>
      <c r="CH120" s="484">
        <v>27</v>
      </c>
      <c r="CI120" s="485">
        <v>40</v>
      </c>
      <c r="CJ120" s="486">
        <v>19.2</v>
      </c>
      <c r="CK120" s="484">
        <v>18.600000000000001</v>
      </c>
      <c r="CL120" s="485">
        <v>18.8</v>
      </c>
      <c r="CM120" s="486">
        <v>13</v>
      </c>
      <c r="CN120" s="484">
        <v>27</v>
      </c>
      <c r="CO120" s="485">
        <v>40</v>
      </c>
      <c r="CP120" s="486">
        <v>63</v>
      </c>
      <c r="CQ120" s="484">
        <v>45</v>
      </c>
      <c r="CR120" s="485">
        <v>54</v>
      </c>
      <c r="CS120" s="486">
        <v>1070</v>
      </c>
      <c r="CT120" s="484">
        <v>1032</v>
      </c>
      <c r="CU120" s="485">
        <v>2102</v>
      </c>
      <c r="CV120" s="486">
        <v>65</v>
      </c>
      <c r="CW120" s="484">
        <v>50</v>
      </c>
      <c r="CX120" s="485">
        <v>58</v>
      </c>
      <c r="CY120" s="486">
        <v>1070</v>
      </c>
      <c r="CZ120" s="484">
        <v>1032</v>
      </c>
      <c r="DA120" s="485">
        <v>2102</v>
      </c>
      <c r="DB120" s="486">
        <v>34.299999999999997</v>
      </c>
      <c r="DC120" s="484">
        <v>31.8</v>
      </c>
      <c r="DD120" s="485">
        <v>33.1</v>
      </c>
      <c r="DE120" s="486">
        <v>1070</v>
      </c>
      <c r="DF120" s="484">
        <v>1032</v>
      </c>
      <c r="DG120" s="485">
        <v>2102</v>
      </c>
    </row>
    <row r="121" spans="1:111" x14ac:dyDescent="0.35">
      <c r="A121" t="s">
        <v>99</v>
      </c>
      <c r="B121" t="s">
        <v>344</v>
      </c>
      <c r="C121" t="s">
        <v>338</v>
      </c>
      <c r="D121" s="486">
        <v>66</v>
      </c>
      <c r="E121" s="484">
        <v>53</v>
      </c>
      <c r="F121" s="485">
        <v>59</v>
      </c>
      <c r="G121" s="486">
        <v>437</v>
      </c>
      <c r="H121" s="484">
        <v>415</v>
      </c>
      <c r="I121" s="485">
        <v>852</v>
      </c>
      <c r="J121" s="486">
        <v>69</v>
      </c>
      <c r="K121" s="484">
        <v>57</v>
      </c>
      <c r="L121" s="485">
        <v>63</v>
      </c>
      <c r="M121" s="486">
        <v>437</v>
      </c>
      <c r="N121" s="484">
        <v>415</v>
      </c>
      <c r="O121" s="485">
        <v>852</v>
      </c>
      <c r="P121" s="486">
        <v>35.799999999999997</v>
      </c>
      <c r="Q121" s="484">
        <v>33.700000000000003</v>
      </c>
      <c r="R121" s="485">
        <v>34.799999999999997</v>
      </c>
      <c r="S121" s="486">
        <v>437</v>
      </c>
      <c r="T121" s="484">
        <v>415</v>
      </c>
      <c r="U121" s="485">
        <v>852</v>
      </c>
      <c r="V121" s="486" t="s">
        <v>197</v>
      </c>
      <c r="W121" s="484" t="s">
        <v>197</v>
      </c>
      <c r="X121" s="485">
        <v>24</v>
      </c>
      <c r="Y121" s="486">
        <v>16</v>
      </c>
      <c r="Z121" s="484">
        <v>39</v>
      </c>
      <c r="AA121" s="485">
        <v>55</v>
      </c>
      <c r="AB121" s="486" t="s">
        <v>197</v>
      </c>
      <c r="AC121" s="484" t="s">
        <v>197</v>
      </c>
      <c r="AD121" s="485">
        <v>25</v>
      </c>
      <c r="AE121" s="486">
        <v>16</v>
      </c>
      <c r="AF121" s="484">
        <v>39</v>
      </c>
      <c r="AG121" s="485">
        <v>55</v>
      </c>
      <c r="AH121" s="486">
        <v>32.799999999999997</v>
      </c>
      <c r="AI121" s="484">
        <v>27.3</v>
      </c>
      <c r="AJ121" s="485">
        <v>28.9</v>
      </c>
      <c r="AK121" s="486">
        <v>16</v>
      </c>
      <c r="AL121" s="484">
        <v>39</v>
      </c>
      <c r="AM121" s="485">
        <v>55</v>
      </c>
      <c r="AN121" s="486" t="s">
        <v>197</v>
      </c>
      <c r="AO121" s="484" t="s">
        <v>197</v>
      </c>
      <c r="AP121" s="485">
        <v>12</v>
      </c>
      <c r="AQ121" s="486">
        <v>6</v>
      </c>
      <c r="AR121" s="484">
        <v>27</v>
      </c>
      <c r="AS121" s="485">
        <v>33</v>
      </c>
      <c r="AT121" s="486" t="s">
        <v>197</v>
      </c>
      <c r="AU121" s="484" t="s">
        <v>197</v>
      </c>
      <c r="AV121" s="485">
        <v>12</v>
      </c>
      <c r="AW121" s="486">
        <v>6</v>
      </c>
      <c r="AX121" s="484">
        <v>27</v>
      </c>
      <c r="AY121" s="485">
        <v>33</v>
      </c>
      <c r="AZ121" s="486">
        <v>22.7</v>
      </c>
      <c r="BA121" s="484">
        <v>25.6</v>
      </c>
      <c r="BB121" s="485">
        <v>25.1</v>
      </c>
      <c r="BC121" s="486">
        <v>6</v>
      </c>
      <c r="BD121" s="484">
        <v>27</v>
      </c>
      <c r="BE121" s="485">
        <v>33</v>
      </c>
      <c r="BF121" s="486">
        <v>36</v>
      </c>
      <c r="BG121" s="484">
        <v>14</v>
      </c>
      <c r="BH121" s="485">
        <v>19</v>
      </c>
      <c r="BI121" s="486">
        <v>22</v>
      </c>
      <c r="BJ121" s="484">
        <v>66</v>
      </c>
      <c r="BK121" s="485">
        <v>88</v>
      </c>
      <c r="BL121" s="486">
        <v>36</v>
      </c>
      <c r="BM121" s="484">
        <v>15</v>
      </c>
      <c r="BN121" s="485">
        <v>20</v>
      </c>
      <c r="BO121" s="486">
        <v>22</v>
      </c>
      <c r="BP121" s="484">
        <v>66</v>
      </c>
      <c r="BQ121" s="485">
        <v>88</v>
      </c>
      <c r="BR121" s="486">
        <v>30.1</v>
      </c>
      <c r="BS121" s="484">
        <v>26.6</v>
      </c>
      <c r="BT121" s="485">
        <v>27.5</v>
      </c>
      <c r="BU121" s="486">
        <v>22</v>
      </c>
      <c r="BV121" s="484">
        <v>66</v>
      </c>
      <c r="BW121" s="485">
        <v>88</v>
      </c>
      <c r="BX121" s="486" t="s">
        <v>197</v>
      </c>
      <c r="BY121" s="484" t="s">
        <v>197</v>
      </c>
      <c r="BZ121" s="485" t="s">
        <v>197</v>
      </c>
      <c r="CA121" s="486">
        <v>5</v>
      </c>
      <c r="CB121" s="484">
        <v>18</v>
      </c>
      <c r="CC121" s="485">
        <v>23</v>
      </c>
      <c r="CD121" s="486" t="s">
        <v>197</v>
      </c>
      <c r="CE121" s="484" t="s">
        <v>197</v>
      </c>
      <c r="CF121" s="485" t="s">
        <v>197</v>
      </c>
      <c r="CG121" s="486">
        <v>5</v>
      </c>
      <c r="CH121" s="484">
        <v>18</v>
      </c>
      <c r="CI121" s="485">
        <v>23</v>
      </c>
      <c r="CJ121" s="486">
        <v>17.8</v>
      </c>
      <c r="CK121" s="484">
        <v>20.3</v>
      </c>
      <c r="CL121" s="485">
        <v>19.8</v>
      </c>
      <c r="CM121" s="486">
        <v>5</v>
      </c>
      <c r="CN121" s="484">
        <v>18</v>
      </c>
      <c r="CO121" s="485">
        <v>23</v>
      </c>
      <c r="CP121" s="486">
        <v>62</v>
      </c>
      <c r="CQ121" s="484">
        <v>45</v>
      </c>
      <c r="CR121" s="485">
        <v>53</v>
      </c>
      <c r="CS121" s="486">
        <v>521</v>
      </c>
      <c r="CT121" s="484">
        <v>558</v>
      </c>
      <c r="CU121" s="485">
        <v>1079</v>
      </c>
      <c r="CV121" s="486">
        <v>65</v>
      </c>
      <c r="CW121" s="484">
        <v>49</v>
      </c>
      <c r="CX121" s="485">
        <v>57</v>
      </c>
      <c r="CY121" s="486">
        <v>521</v>
      </c>
      <c r="CZ121" s="484">
        <v>558</v>
      </c>
      <c r="DA121" s="485">
        <v>1079</v>
      </c>
      <c r="DB121" s="486">
        <v>35.299999999999997</v>
      </c>
      <c r="DC121" s="484">
        <v>32.299999999999997</v>
      </c>
      <c r="DD121" s="485">
        <v>33.700000000000003</v>
      </c>
      <c r="DE121" s="486">
        <v>521</v>
      </c>
      <c r="DF121" s="484">
        <v>558</v>
      </c>
      <c r="DG121" s="485">
        <v>1079</v>
      </c>
    </row>
    <row r="122" spans="1:111" x14ac:dyDescent="0.35">
      <c r="A122" t="s">
        <v>121</v>
      </c>
      <c r="B122" t="s">
        <v>366</v>
      </c>
      <c r="C122" t="s">
        <v>352</v>
      </c>
      <c r="D122" s="486">
        <v>75</v>
      </c>
      <c r="E122" s="484">
        <v>63</v>
      </c>
      <c r="F122" s="485">
        <v>69</v>
      </c>
      <c r="G122" s="486">
        <v>936</v>
      </c>
      <c r="H122" s="484">
        <v>881</v>
      </c>
      <c r="I122" s="485">
        <v>1817</v>
      </c>
      <c r="J122" s="486">
        <v>76</v>
      </c>
      <c r="K122" s="484">
        <v>64</v>
      </c>
      <c r="L122" s="485">
        <v>70</v>
      </c>
      <c r="M122" s="486">
        <v>936</v>
      </c>
      <c r="N122" s="484">
        <v>881</v>
      </c>
      <c r="O122" s="485">
        <v>1817</v>
      </c>
      <c r="P122" s="486">
        <v>36.6</v>
      </c>
      <c r="Q122" s="484">
        <v>35.299999999999997</v>
      </c>
      <c r="R122" s="485">
        <v>36</v>
      </c>
      <c r="S122" s="486">
        <v>936</v>
      </c>
      <c r="T122" s="484">
        <v>881</v>
      </c>
      <c r="U122" s="485">
        <v>1817</v>
      </c>
      <c r="V122" s="486">
        <v>22</v>
      </c>
      <c r="W122" s="484">
        <v>17</v>
      </c>
      <c r="X122" s="485">
        <v>18</v>
      </c>
      <c r="Y122" s="486">
        <v>18</v>
      </c>
      <c r="Z122" s="484">
        <v>48</v>
      </c>
      <c r="AA122" s="485">
        <v>66</v>
      </c>
      <c r="AB122" s="486">
        <v>22</v>
      </c>
      <c r="AC122" s="484">
        <v>19</v>
      </c>
      <c r="AD122" s="485">
        <v>20</v>
      </c>
      <c r="AE122" s="486">
        <v>18</v>
      </c>
      <c r="AF122" s="484">
        <v>48</v>
      </c>
      <c r="AG122" s="485">
        <v>66</v>
      </c>
      <c r="AH122" s="486">
        <v>28.4</v>
      </c>
      <c r="AI122" s="484">
        <v>28.8</v>
      </c>
      <c r="AJ122" s="485">
        <v>28.7</v>
      </c>
      <c r="AK122" s="486">
        <v>18</v>
      </c>
      <c r="AL122" s="484">
        <v>48</v>
      </c>
      <c r="AM122" s="485">
        <v>66</v>
      </c>
      <c r="AN122" s="486">
        <v>19</v>
      </c>
      <c r="AO122" s="484">
        <v>13</v>
      </c>
      <c r="AP122" s="485">
        <v>14</v>
      </c>
      <c r="AQ122" s="486">
        <v>27</v>
      </c>
      <c r="AR122" s="484">
        <v>56</v>
      </c>
      <c r="AS122" s="485">
        <v>83</v>
      </c>
      <c r="AT122" s="486">
        <v>19</v>
      </c>
      <c r="AU122" s="484">
        <v>14</v>
      </c>
      <c r="AV122" s="485">
        <v>16</v>
      </c>
      <c r="AW122" s="486">
        <v>27</v>
      </c>
      <c r="AX122" s="484">
        <v>56</v>
      </c>
      <c r="AY122" s="485">
        <v>83</v>
      </c>
      <c r="AZ122" s="486">
        <v>26.4</v>
      </c>
      <c r="BA122" s="484">
        <v>23.8</v>
      </c>
      <c r="BB122" s="485">
        <v>24.7</v>
      </c>
      <c r="BC122" s="486">
        <v>27</v>
      </c>
      <c r="BD122" s="484">
        <v>56</v>
      </c>
      <c r="BE122" s="485">
        <v>83</v>
      </c>
      <c r="BF122" s="486">
        <v>20</v>
      </c>
      <c r="BG122" s="484">
        <v>14</v>
      </c>
      <c r="BH122" s="485">
        <v>16</v>
      </c>
      <c r="BI122" s="486">
        <v>45</v>
      </c>
      <c r="BJ122" s="484">
        <v>104</v>
      </c>
      <c r="BK122" s="485">
        <v>149</v>
      </c>
      <c r="BL122" s="486">
        <v>20</v>
      </c>
      <c r="BM122" s="484">
        <v>16</v>
      </c>
      <c r="BN122" s="485">
        <v>17</v>
      </c>
      <c r="BO122" s="486">
        <v>45</v>
      </c>
      <c r="BP122" s="484">
        <v>104</v>
      </c>
      <c r="BQ122" s="485">
        <v>149</v>
      </c>
      <c r="BR122" s="486">
        <v>27.2</v>
      </c>
      <c r="BS122" s="484">
        <v>26.1</v>
      </c>
      <c r="BT122" s="485">
        <v>26.5</v>
      </c>
      <c r="BU122" s="486">
        <v>45</v>
      </c>
      <c r="BV122" s="484">
        <v>104</v>
      </c>
      <c r="BW122" s="485">
        <v>149</v>
      </c>
      <c r="BX122" s="486" t="s">
        <v>197</v>
      </c>
      <c r="BY122" s="484" t="s">
        <v>197</v>
      </c>
      <c r="BZ122" s="485" t="s">
        <v>197</v>
      </c>
      <c r="CA122" s="486">
        <v>10</v>
      </c>
      <c r="CB122" s="484">
        <v>13</v>
      </c>
      <c r="CC122" s="485">
        <v>23</v>
      </c>
      <c r="CD122" s="486" t="s">
        <v>197</v>
      </c>
      <c r="CE122" s="484" t="s">
        <v>197</v>
      </c>
      <c r="CF122" s="485" t="s">
        <v>197</v>
      </c>
      <c r="CG122" s="486">
        <v>10</v>
      </c>
      <c r="CH122" s="484">
        <v>13</v>
      </c>
      <c r="CI122" s="485">
        <v>23</v>
      </c>
      <c r="CJ122" s="486">
        <v>20.3</v>
      </c>
      <c r="CK122" s="484">
        <v>19.399999999999999</v>
      </c>
      <c r="CL122" s="485">
        <v>19.8</v>
      </c>
      <c r="CM122" s="486">
        <v>10</v>
      </c>
      <c r="CN122" s="484">
        <v>13</v>
      </c>
      <c r="CO122" s="485">
        <v>23</v>
      </c>
      <c r="CP122" s="486">
        <v>71</v>
      </c>
      <c r="CQ122" s="484">
        <v>57</v>
      </c>
      <c r="CR122" s="485">
        <v>64</v>
      </c>
      <c r="CS122" s="486">
        <v>1023</v>
      </c>
      <c r="CT122" s="484">
        <v>1034</v>
      </c>
      <c r="CU122" s="485">
        <v>2057</v>
      </c>
      <c r="CV122" s="486">
        <v>72</v>
      </c>
      <c r="CW122" s="484">
        <v>58</v>
      </c>
      <c r="CX122" s="485">
        <v>65</v>
      </c>
      <c r="CY122" s="486">
        <v>1023</v>
      </c>
      <c r="CZ122" s="484">
        <v>1034</v>
      </c>
      <c r="DA122" s="485">
        <v>2057</v>
      </c>
      <c r="DB122" s="486">
        <v>36</v>
      </c>
      <c r="DC122" s="484">
        <v>34.1</v>
      </c>
      <c r="DD122" s="485">
        <v>35</v>
      </c>
      <c r="DE122" s="486">
        <v>1023</v>
      </c>
      <c r="DF122" s="484">
        <v>1034</v>
      </c>
      <c r="DG122" s="485">
        <v>2057</v>
      </c>
    </row>
    <row r="123" spans="1:111" x14ac:dyDescent="0.35">
      <c r="A123" t="s">
        <v>100</v>
      </c>
      <c r="B123" t="s">
        <v>345</v>
      </c>
      <c r="C123" t="s">
        <v>338</v>
      </c>
      <c r="D123" s="486">
        <v>68</v>
      </c>
      <c r="E123" s="484">
        <v>52</v>
      </c>
      <c r="F123" s="485">
        <v>60</v>
      </c>
      <c r="G123" s="486">
        <v>1461</v>
      </c>
      <c r="H123" s="484">
        <v>1359</v>
      </c>
      <c r="I123" s="485">
        <v>2820</v>
      </c>
      <c r="J123" s="486">
        <v>69</v>
      </c>
      <c r="K123" s="484">
        <v>54</v>
      </c>
      <c r="L123" s="485">
        <v>62</v>
      </c>
      <c r="M123" s="486">
        <v>1461</v>
      </c>
      <c r="N123" s="484">
        <v>1359</v>
      </c>
      <c r="O123" s="485">
        <v>2820</v>
      </c>
      <c r="P123" s="486">
        <v>34.4</v>
      </c>
      <c r="Q123" s="484">
        <v>32.700000000000003</v>
      </c>
      <c r="R123" s="485">
        <v>33.6</v>
      </c>
      <c r="S123" s="486">
        <v>1461</v>
      </c>
      <c r="T123" s="484">
        <v>1359</v>
      </c>
      <c r="U123" s="485">
        <v>2820</v>
      </c>
      <c r="V123" s="486">
        <v>22</v>
      </c>
      <c r="W123" s="484">
        <v>23</v>
      </c>
      <c r="X123" s="485">
        <v>23</v>
      </c>
      <c r="Y123" s="486">
        <v>37</v>
      </c>
      <c r="Z123" s="484">
        <v>91</v>
      </c>
      <c r="AA123" s="485">
        <v>128</v>
      </c>
      <c r="AB123" s="486">
        <v>22</v>
      </c>
      <c r="AC123" s="484">
        <v>23</v>
      </c>
      <c r="AD123" s="485">
        <v>23</v>
      </c>
      <c r="AE123" s="486">
        <v>37</v>
      </c>
      <c r="AF123" s="484">
        <v>91</v>
      </c>
      <c r="AG123" s="485">
        <v>128</v>
      </c>
      <c r="AH123" s="486">
        <v>27.5</v>
      </c>
      <c r="AI123" s="484">
        <v>28.2</v>
      </c>
      <c r="AJ123" s="485">
        <v>28</v>
      </c>
      <c r="AK123" s="486">
        <v>37</v>
      </c>
      <c r="AL123" s="484">
        <v>91</v>
      </c>
      <c r="AM123" s="485">
        <v>128</v>
      </c>
      <c r="AN123" s="486">
        <v>19</v>
      </c>
      <c r="AO123" s="484">
        <v>12</v>
      </c>
      <c r="AP123" s="485">
        <v>14</v>
      </c>
      <c r="AQ123" s="486">
        <v>62</v>
      </c>
      <c r="AR123" s="484">
        <v>162</v>
      </c>
      <c r="AS123" s="485">
        <v>224</v>
      </c>
      <c r="AT123" s="486">
        <v>23</v>
      </c>
      <c r="AU123" s="484">
        <v>12</v>
      </c>
      <c r="AV123" s="485">
        <v>15</v>
      </c>
      <c r="AW123" s="486">
        <v>62</v>
      </c>
      <c r="AX123" s="484">
        <v>162</v>
      </c>
      <c r="AY123" s="485">
        <v>224</v>
      </c>
      <c r="AZ123" s="486">
        <v>26</v>
      </c>
      <c r="BA123" s="484">
        <v>24.3</v>
      </c>
      <c r="BB123" s="485">
        <v>24.8</v>
      </c>
      <c r="BC123" s="486">
        <v>62</v>
      </c>
      <c r="BD123" s="484">
        <v>162</v>
      </c>
      <c r="BE123" s="485">
        <v>224</v>
      </c>
      <c r="BF123" s="486">
        <v>20</v>
      </c>
      <c r="BG123" s="484">
        <v>16</v>
      </c>
      <c r="BH123" s="485">
        <v>17</v>
      </c>
      <c r="BI123" s="486">
        <v>99</v>
      </c>
      <c r="BJ123" s="484">
        <v>253</v>
      </c>
      <c r="BK123" s="485">
        <v>352</v>
      </c>
      <c r="BL123" s="486">
        <v>22</v>
      </c>
      <c r="BM123" s="484">
        <v>16</v>
      </c>
      <c r="BN123" s="485">
        <v>18</v>
      </c>
      <c r="BO123" s="486">
        <v>99</v>
      </c>
      <c r="BP123" s="484">
        <v>253</v>
      </c>
      <c r="BQ123" s="485">
        <v>352</v>
      </c>
      <c r="BR123" s="486">
        <v>26.5</v>
      </c>
      <c r="BS123" s="484">
        <v>25.7</v>
      </c>
      <c r="BT123" s="485">
        <v>26</v>
      </c>
      <c r="BU123" s="486">
        <v>99</v>
      </c>
      <c r="BV123" s="484">
        <v>253</v>
      </c>
      <c r="BW123" s="485">
        <v>352</v>
      </c>
      <c r="BX123" s="486" t="s">
        <v>197</v>
      </c>
      <c r="BY123" s="484" t="s">
        <v>197</v>
      </c>
      <c r="BZ123" s="485" t="s">
        <v>197</v>
      </c>
      <c r="CA123" s="486">
        <v>9</v>
      </c>
      <c r="CB123" s="484">
        <v>32</v>
      </c>
      <c r="CC123" s="485">
        <v>41</v>
      </c>
      <c r="CD123" s="486" t="s">
        <v>197</v>
      </c>
      <c r="CE123" s="484" t="s">
        <v>197</v>
      </c>
      <c r="CF123" s="485" t="s">
        <v>197</v>
      </c>
      <c r="CG123" s="486">
        <v>9</v>
      </c>
      <c r="CH123" s="484">
        <v>32</v>
      </c>
      <c r="CI123" s="485">
        <v>41</v>
      </c>
      <c r="CJ123" s="486">
        <v>19.8</v>
      </c>
      <c r="CK123" s="484">
        <v>18.100000000000001</v>
      </c>
      <c r="CL123" s="485">
        <v>18.5</v>
      </c>
      <c r="CM123" s="486">
        <v>9</v>
      </c>
      <c r="CN123" s="484">
        <v>32</v>
      </c>
      <c r="CO123" s="485">
        <v>41</v>
      </c>
      <c r="CP123" s="486">
        <v>64</v>
      </c>
      <c r="CQ123" s="484">
        <v>45</v>
      </c>
      <c r="CR123" s="485">
        <v>54</v>
      </c>
      <c r="CS123" s="486">
        <v>1609</v>
      </c>
      <c r="CT123" s="484">
        <v>1686</v>
      </c>
      <c r="CU123" s="485">
        <v>3295</v>
      </c>
      <c r="CV123" s="486">
        <v>65</v>
      </c>
      <c r="CW123" s="484">
        <v>47</v>
      </c>
      <c r="CX123" s="485">
        <v>56</v>
      </c>
      <c r="CY123" s="486">
        <v>1609</v>
      </c>
      <c r="CZ123" s="484">
        <v>1686</v>
      </c>
      <c r="DA123" s="485">
        <v>3295</v>
      </c>
      <c r="DB123" s="486">
        <v>33.9</v>
      </c>
      <c r="DC123" s="484">
        <v>31.3</v>
      </c>
      <c r="DD123" s="485">
        <v>32.6</v>
      </c>
      <c r="DE123" s="486">
        <v>1609</v>
      </c>
      <c r="DF123" s="484">
        <v>1686</v>
      </c>
      <c r="DG123" s="485">
        <v>3295</v>
      </c>
    </row>
    <row r="124" spans="1:111" x14ac:dyDescent="0.35">
      <c r="A124" t="s">
        <v>101</v>
      </c>
      <c r="B124" t="s">
        <v>346</v>
      </c>
      <c r="C124" t="s">
        <v>338</v>
      </c>
      <c r="D124" s="486">
        <v>83</v>
      </c>
      <c r="E124" s="484">
        <v>77</v>
      </c>
      <c r="F124" s="485">
        <v>80</v>
      </c>
      <c r="G124" s="486">
        <v>1685</v>
      </c>
      <c r="H124" s="484">
        <v>1615</v>
      </c>
      <c r="I124" s="485">
        <v>3300</v>
      </c>
      <c r="J124" s="486">
        <v>84</v>
      </c>
      <c r="K124" s="484">
        <v>78</v>
      </c>
      <c r="L124" s="485">
        <v>81</v>
      </c>
      <c r="M124" s="486">
        <v>1685</v>
      </c>
      <c r="N124" s="484">
        <v>1615</v>
      </c>
      <c r="O124" s="485">
        <v>3300</v>
      </c>
      <c r="P124" s="486">
        <v>34.5</v>
      </c>
      <c r="Q124" s="484">
        <v>33.9</v>
      </c>
      <c r="R124" s="485">
        <v>34.200000000000003</v>
      </c>
      <c r="S124" s="486">
        <v>1685</v>
      </c>
      <c r="T124" s="484">
        <v>1615</v>
      </c>
      <c r="U124" s="485">
        <v>3300</v>
      </c>
      <c r="V124" s="486">
        <v>43</v>
      </c>
      <c r="W124" s="484">
        <v>45</v>
      </c>
      <c r="X124" s="485">
        <v>44</v>
      </c>
      <c r="Y124" s="486">
        <v>54</v>
      </c>
      <c r="Z124" s="484">
        <v>87</v>
      </c>
      <c r="AA124" s="485">
        <v>141</v>
      </c>
      <c r="AB124" s="486">
        <v>44</v>
      </c>
      <c r="AC124" s="484">
        <v>45</v>
      </c>
      <c r="AD124" s="485">
        <v>45</v>
      </c>
      <c r="AE124" s="486">
        <v>54</v>
      </c>
      <c r="AF124" s="484">
        <v>87</v>
      </c>
      <c r="AG124" s="485">
        <v>141</v>
      </c>
      <c r="AH124" s="486">
        <v>30.3</v>
      </c>
      <c r="AI124" s="484">
        <v>30.1</v>
      </c>
      <c r="AJ124" s="485">
        <v>30.2</v>
      </c>
      <c r="AK124" s="486">
        <v>54</v>
      </c>
      <c r="AL124" s="484">
        <v>87</v>
      </c>
      <c r="AM124" s="485">
        <v>141</v>
      </c>
      <c r="AN124" s="486">
        <v>46</v>
      </c>
      <c r="AO124" s="484">
        <v>28</v>
      </c>
      <c r="AP124" s="485">
        <v>33</v>
      </c>
      <c r="AQ124" s="486">
        <v>61</v>
      </c>
      <c r="AR124" s="484">
        <v>138</v>
      </c>
      <c r="AS124" s="485">
        <v>199</v>
      </c>
      <c r="AT124" s="486">
        <v>46</v>
      </c>
      <c r="AU124" s="484">
        <v>29</v>
      </c>
      <c r="AV124" s="485">
        <v>34</v>
      </c>
      <c r="AW124" s="486">
        <v>61</v>
      </c>
      <c r="AX124" s="484">
        <v>138</v>
      </c>
      <c r="AY124" s="485">
        <v>199</v>
      </c>
      <c r="AZ124" s="486">
        <v>30</v>
      </c>
      <c r="BA124" s="484">
        <v>27.9</v>
      </c>
      <c r="BB124" s="485">
        <v>28.6</v>
      </c>
      <c r="BC124" s="486">
        <v>61</v>
      </c>
      <c r="BD124" s="484">
        <v>138</v>
      </c>
      <c r="BE124" s="485">
        <v>199</v>
      </c>
      <c r="BF124" s="486">
        <v>44</v>
      </c>
      <c r="BG124" s="484">
        <v>34</v>
      </c>
      <c r="BH124" s="485">
        <v>38</v>
      </c>
      <c r="BI124" s="486">
        <v>115</v>
      </c>
      <c r="BJ124" s="484">
        <v>225</v>
      </c>
      <c r="BK124" s="485">
        <v>340</v>
      </c>
      <c r="BL124" s="486">
        <v>45</v>
      </c>
      <c r="BM124" s="484">
        <v>35</v>
      </c>
      <c r="BN124" s="485">
        <v>39</v>
      </c>
      <c r="BO124" s="486">
        <v>115</v>
      </c>
      <c r="BP124" s="484">
        <v>225</v>
      </c>
      <c r="BQ124" s="485">
        <v>340</v>
      </c>
      <c r="BR124" s="486">
        <v>30.2</v>
      </c>
      <c r="BS124" s="484">
        <v>28.8</v>
      </c>
      <c r="BT124" s="485">
        <v>29.2</v>
      </c>
      <c r="BU124" s="486">
        <v>115</v>
      </c>
      <c r="BV124" s="484">
        <v>225</v>
      </c>
      <c r="BW124" s="485">
        <v>340</v>
      </c>
      <c r="BX124" s="486" t="s">
        <v>197</v>
      </c>
      <c r="BY124" s="484" t="s">
        <v>197</v>
      </c>
      <c r="BZ124" s="485">
        <v>10</v>
      </c>
      <c r="CA124" s="486">
        <v>6</v>
      </c>
      <c r="CB124" s="484">
        <v>33</v>
      </c>
      <c r="CC124" s="485">
        <v>39</v>
      </c>
      <c r="CD124" s="486" t="s">
        <v>197</v>
      </c>
      <c r="CE124" s="484" t="s">
        <v>197</v>
      </c>
      <c r="CF124" s="485">
        <v>10</v>
      </c>
      <c r="CG124" s="486">
        <v>6</v>
      </c>
      <c r="CH124" s="484">
        <v>33</v>
      </c>
      <c r="CI124" s="485">
        <v>39</v>
      </c>
      <c r="CJ124" s="486">
        <v>23.5</v>
      </c>
      <c r="CK124" s="484">
        <v>19.8</v>
      </c>
      <c r="CL124" s="485">
        <v>20.399999999999999</v>
      </c>
      <c r="CM124" s="486">
        <v>6</v>
      </c>
      <c r="CN124" s="484">
        <v>33</v>
      </c>
      <c r="CO124" s="485">
        <v>39</v>
      </c>
      <c r="CP124" s="486">
        <v>79</v>
      </c>
      <c r="CQ124" s="484">
        <v>70</v>
      </c>
      <c r="CR124" s="485">
        <v>74</v>
      </c>
      <c r="CS124" s="486">
        <v>1831</v>
      </c>
      <c r="CT124" s="484">
        <v>1901</v>
      </c>
      <c r="CU124" s="485">
        <v>3732</v>
      </c>
      <c r="CV124" s="486">
        <v>80</v>
      </c>
      <c r="CW124" s="484">
        <v>71</v>
      </c>
      <c r="CX124" s="485">
        <v>75</v>
      </c>
      <c r="CY124" s="486">
        <v>1831</v>
      </c>
      <c r="CZ124" s="484">
        <v>1901</v>
      </c>
      <c r="DA124" s="485">
        <v>3732</v>
      </c>
      <c r="DB124" s="486">
        <v>34.1</v>
      </c>
      <c r="DC124" s="484">
        <v>33</v>
      </c>
      <c r="DD124" s="485">
        <v>33.5</v>
      </c>
      <c r="DE124" s="486">
        <v>1831</v>
      </c>
      <c r="DF124" s="484">
        <v>1901</v>
      </c>
      <c r="DG124" s="485">
        <v>3732</v>
      </c>
    </row>
    <row r="125" spans="1:111" x14ac:dyDescent="0.35">
      <c r="A125" t="s">
        <v>122</v>
      </c>
      <c r="B125" t="s">
        <v>367</v>
      </c>
      <c r="C125" t="s">
        <v>352</v>
      </c>
      <c r="D125" s="486">
        <v>69</v>
      </c>
      <c r="E125" s="484">
        <v>57</v>
      </c>
      <c r="F125" s="485">
        <v>63</v>
      </c>
      <c r="G125" s="486">
        <v>1203</v>
      </c>
      <c r="H125" s="484">
        <v>1073</v>
      </c>
      <c r="I125" s="485">
        <v>2276</v>
      </c>
      <c r="J125" s="486">
        <v>70</v>
      </c>
      <c r="K125" s="484">
        <v>59</v>
      </c>
      <c r="L125" s="485">
        <v>65</v>
      </c>
      <c r="M125" s="486">
        <v>1203</v>
      </c>
      <c r="N125" s="484">
        <v>1073</v>
      </c>
      <c r="O125" s="485">
        <v>2276</v>
      </c>
      <c r="P125" s="486">
        <v>34</v>
      </c>
      <c r="Q125" s="484">
        <v>32.4</v>
      </c>
      <c r="R125" s="485">
        <v>33.200000000000003</v>
      </c>
      <c r="S125" s="486">
        <v>1203</v>
      </c>
      <c r="T125" s="484">
        <v>1073</v>
      </c>
      <c r="U125" s="485">
        <v>2276</v>
      </c>
      <c r="V125" s="486" t="s">
        <v>197</v>
      </c>
      <c r="W125" s="484" t="s">
        <v>197</v>
      </c>
      <c r="X125" s="485">
        <v>16</v>
      </c>
      <c r="Y125" s="486">
        <v>40</v>
      </c>
      <c r="Z125" s="484">
        <v>102</v>
      </c>
      <c r="AA125" s="485">
        <v>142</v>
      </c>
      <c r="AB125" s="486" t="s">
        <v>197</v>
      </c>
      <c r="AC125" s="484" t="s">
        <v>197</v>
      </c>
      <c r="AD125" s="485">
        <v>18</v>
      </c>
      <c r="AE125" s="486">
        <v>40</v>
      </c>
      <c r="AF125" s="484">
        <v>102</v>
      </c>
      <c r="AG125" s="485">
        <v>142</v>
      </c>
      <c r="AH125" s="486">
        <v>25.3</v>
      </c>
      <c r="AI125" s="484">
        <v>25.9</v>
      </c>
      <c r="AJ125" s="485">
        <v>25.7</v>
      </c>
      <c r="AK125" s="486">
        <v>40</v>
      </c>
      <c r="AL125" s="484">
        <v>102</v>
      </c>
      <c r="AM125" s="485">
        <v>142</v>
      </c>
      <c r="AN125" s="486" t="s">
        <v>197</v>
      </c>
      <c r="AO125" s="484" t="s">
        <v>197</v>
      </c>
      <c r="AP125" s="485">
        <v>6</v>
      </c>
      <c r="AQ125" s="486">
        <v>21</v>
      </c>
      <c r="AR125" s="484">
        <v>45</v>
      </c>
      <c r="AS125" s="485">
        <v>66</v>
      </c>
      <c r="AT125" s="486" t="s">
        <v>197</v>
      </c>
      <c r="AU125" s="484" t="s">
        <v>197</v>
      </c>
      <c r="AV125" s="485">
        <v>8</v>
      </c>
      <c r="AW125" s="486">
        <v>21</v>
      </c>
      <c r="AX125" s="484">
        <v>45</v>
      </c>
      <c r="AY125" s="485">
        <v>66</v>
      </c>
      <c r="AZ125" s="486">
        <v>20.9</v>
      </c>
      <c r="BA125" s="484">
        <v>21.4</v>
      </c>
      <c r="BB125" s="485">
        <v>21.2</v>
      </c>
      <c r="BC125" s="486">
        <v>21</v>
      </c>
      <c r="BD125" s="484">
        <v>45</v>
      </c>
      <c r="BE125" s="485">
        <v>66</v>
      </c>
      <c r="BF125" s="486">
        <v>13</v>
      </c>
      <c r="BG125" s="484">
        <v>13</v>
      </c>
      <c r="BH125" s="485">
        <v>13</v>
      </c>
      <c r="BI125" s="486">
        <v>61</v>
      </c>
      <c r="BJ125" s="484">
        <v>147</v>
      </c>
      <c r="BK125" s="485">
        <v>208</v>
      </c>
      <c r="BL125" s="486">
        <v>15</v>
      </c>
      <c r="BM125" s="484">
        <v>15</v>
      </c>
      <c r="BN125" s="485">
        <v>15</v>
      </c>
      <c r="BO125" s="486">
        <v>61</v>
      </c>
      <c r="BP125" s="484">
        <v>147</v>
      </c>
      <c r="BQ125" s="485">
        <v>208</v>
      </c>
      <c r="BR125" s="486">
        <v>23.8</v>
      </c>
      <c r="BS125" s="484">
        <v>24.5</v>
      </c>
      <c r="BT125" s="485">
        <v>24.3</v>
      </c>
      <c r="BU125" s="486">
        <v>61</v>
      </c>
      <c r="BV125" s="484">
        <v>147</v>
      </c>
      <c r="BW125" s="485">
        <v>208</v>
      </c>
      <c r="BX125" s="486" t="s">
        <v>197</v>
      </c>
      <c r="BY125" s="484" t="s">
        <v>197</v>
      </c>
      <c r="BZ125" s="485" t="s">
        <v>197</v>
      </c>
      <c r="CA125" s="486">
        <v>7</v>
      </c>
      <c r="CB125" s="484">
        <v>26</v>
      </c>
      <c r="CC125" s="485">
        <v>33</v>
      </c>
      <c r="CD125" s="486" t="s">
        <v>197</v>
      </c>
      <c r="CE125" s="484" t="s">
        <v>197</v>
      </c>
      <c r="CF125" s="485" t="s">
        <v>197</v>
      </c>
      <c r="CG125" s="486">
        <v>7</v>
      </c>
      <c r="CH125" s="484">
        <v>26</v>
      </c>
      <c r="CI125" s="485">
        <v>33</v>
      </c>
      <c r="CJ125" s="486">
        <v>17.600000000000001</v>
      </c>
      <c r="CK125" s="484">
        <v>18.5</v>
      </c>
      <c r="CL125" s="485">
        <v>18.3</v>
      </c>
      <c r="CM125" s="486">
        <v>7</v>
      </c>
      <c r="CN125" s="484">
        <v>26</v>
      </c>
      <c r="CO125" s="485">
        <v>33</v>
      </c>
      <c r="CP125" s="486">
        <v>66</v>
      </c>
      <c r="CQ125" s="484">
        <v>51</v>
      </c>
      <c r="CR125" s="485">
        <v>58</v>
      </c>
      <c r="CS125" s="486">
        <v>1309</v>
      </c>
      <c r="CT125" s="484">
        <v>1304</v>
      </c>
      <c r="CU125" s="485">
        <v>2613</v>
      </c>
      <c r="CV125" s="486">
        <v>67</v>
      </c>
      <c r="CW125" s="484">
        <v>53</v>
      </c>
      <c r="CX125" s="485">
        <v>60</v>
      </c>
      <c r="CY125" s="486">
        <v>1309</v>
      </c>
      <c r="CZ125" s="484">
        <v>1304</v>
      </c>
      <c r="DA125" s="485">
        <v>2613</v>
      </c>
      <c r="DB125" s="486">
        <v>33.299999999999997</v>
      </c>
      <c r="DC125" s="484">
        <v>31.1</v>
      </c>
      <c r="DD125" s="485">
        <v>32.200000000000003</v>
      </c>
      <c r="DE125" s="486">
        <v>1309</v>
      </c>
      <c r="DF125" s="484">
        <v>1304</v>
      </c>
      <c r="DG125" s="485">
        <v>2613</v>
      </c>
    </row>
    <row r="126" spans="1:111" x14ac:dyDescent="0.35">
      <c r="A126" t="s">
        <v>102</v>
      </c>
      <c r="B126" t="s">
        <v>347</v>
      </c>
      <c r="C126" t="s">
        <v>338</v>
      </c>
      <c r="D126" s="486">
        <v>73</v>
      </c>
      <c r="E126" s="484">
        <v>63</v>
      </c>
      <c r="F126" s="485">
        <v>68</v>
      </c>
      <c r="G126" s="486">
        <v>2156</v>
      </c>
      <c r="H126" s="484">
        <v>2058</v>
      </c>
      <c r="I126" s="485">
        <v>4214</v>
      </c>
      <c r="J126" s="486">
        <v>76</v>
      </c>
      <c r="K126" s="484">
        <v>66</v>
      </c>
      <c r="L126" s="485">
        <v>71</v>
      </c>
      <c r="M126" s="486">
        <v>2156</v>
      </c>
      <c r="N126" s="484">
        <v>2058</v>
      </c>
      <c r="O126" s="485">
        <v>4214</v>
      </c>
      <c r="P126" s="486">
        <v>36.6</v>
      </c>
      <c r="Q126" s="484">
        <v>35.1</v>
      </c>
      <c r="R126" s="485">
        <v>35.9</v>
      </c>
      <c r="S126" s="486">
        <v>2156</v>
      </c>
      <c r="T126" s="484">
        <v>2058</v>
      </c>
      <c r="U126" s="485">
        <v>4214</v>
      </c>
      <c r="V126" s="486">
        <v>41</v>
      </c>
      <c r="W126" s="484">
        <v>29</v>
      </c>
      <c r="X126" s="485">
        <v>33</v>
      </c>
      <c r="Y126" s="486">
        <v>76</v>
      </c>
      <c r="Z126" s="484">
        <v>146</v>
      </c>
      <c r="AA126" s="485">
        <v>222</v>
      </c>
      <c r="AB126" s="486">
        <v>43</v>
      </c>
      <c r="AC126" s="484">
        <v>32</v>
      </c>
      <c r="AD126" s="485">
        <v>36</v>
      </c>
      <c r="AE126" s="486">
        <v>76</v>
      </c>
      <c r="AF126" s="484">
        <v>146</v>
      </c>
      <c r="AG126" s="485">
        <v>222</v>
      </c>
      <c r="AH126" s="486">
        <v>31.4</v>
      </c>
      <c r="AI126" s="484">
        <v>28.5</v>
      </c>
      <c r="AJ126" s="485">
        <v>29.5</v>
      </c>
      <c r="AK126" s="486">
        <v>76</v>
      </c>
      <c r="AL126" s="484">
        <v>146</v>
      </c>
      <c r="AM126" s="485">
        <v>222</v>
      </c>
      <c r="AN126" s="486">
        <v>27</v>
      </c>
      <c r="AO126" s="484">
        <v>17</v>
      </c>
      <c r="AP126" s="485">
        <v>20</v>
      </c>
      <c r="AQ126" s="486">
        <v>85</v>
      </c>
      <c r="AR126" s="484">
        <v>187</v>
      </c>
      <c r="AS126" s="485">
        <v>272</v>
      </c>
      <c r="AT126" s="486">
        <v>29</v>
      </c>
      <c r="AU126" s="484">
        <v>17</v>
      </c>
      <c r="AV126" s="485">
        <v>21</v>
      </c>
      <c r="AW126" s="486">
        <v>85</v>
      </c>
      <c r="AX126" s="484">
        <v>187</v>
      </c>
      <c r="AY126" s="485">
        <v>272</v>
      </c>
      <c r="AZ126" s="486">
        <v>27.8</v>
      </c>
      <c r="BA126" s="484">
        <v>24.7</v>
      </c>
      <c r="BB126" s="485">
        <v>25.7</v>
      </c>
      <c r="BC126" s="486">
        <v>85</v>
      </c>
      <c r="BD126" s="484">
        <v>187</v>
      </c>
      <c r="BE126" s="485">
        <v>272</v>
      </c>
      <c r="BF126" s="486">
        <v>34</v>
      </c>
      <c r="BG126" s="484">
        <v>22</v>
      </c>
      <c r="BH126" s="485">
        <v>26</v>
      </c>
      <c r="BI126" s="486">
        <v>161</v>
      </c>
      <c r="BJ126" s="484">
        <v>333</v>
      </c>
      <c r="BK126" s="485">
        <v>494</v>
      </c>
      <c r="BL126" s="486">
        <v>36</v>
      </c>
      <c r="BM126" s="484">
        <v>23</v>
      </c>
      <c r="BN126" s="485">
        <v>27</v>
      </c>
      <c r="BO126" s="486">
        <v>161</v>
      </c>
      <c r="BP126" s="484">
        <v>333</v>
      </c>
      <c r="BQ126" s="485">
        <v>494</v>
      </c>
      <c r="BR126" s="486">
        <v>29.5</v>
      </c>
      <c r="BS126" s="484">
        <v>26.4</v>
      </c>
      <c r="BT126" s="485">
        <v>27.4</v>
      </c>
      <c r="BU126" s="486">
        <v>161</v>
      </c>
      <c r="BV126" s="484">
        <v>333</v>
      </c>
      <c r="BW126" s="485">
        <v>494</v>
      </c>
      <c r="BX126" s="486" t="s">
        <v>191</v>
      </c>
      <c r="BY126" s="484" t="s">
        <v>197</v>
      </c>
      <c r="BZ126" s="485" t="s">
        <v>197</v>
      </c>
      <c r="CA126" s="486">
        <v>0</v>
      </c>
      <c r="CB126" s="484">
        <v>3</v>
      </c>
      <c r="CC126" s="485">
        <v>3</v>
      </c>
      <c r="CD126" s="486" t="s">
        <v>191</v>
      </c>
      <c r="CE126" s="484" t="s">
        <v>197</v>
      </c>
      <c r="CF126" s="485" t="s">
        <v>197</v>
      </c>
      <c r="CG126" s="486">
        <v>0</v>
      </c>
      <c r="CH126" s="484">
        <v>3</v>
      </c>
      <c r="CI126" s="485">
        <v>3</v>
      </c>
      <c r="CJ126" s="486" t="s">
        <v>191</v>
      </c>
      <c r="CK126" s="484">
        <v>27</v>
      </c>
      <c r="CL126" s="485">
        <v>27</v>
      </c>
      <c r="CM126" s="486">
        <v>0</v>
      </c>
      <c r="CN126" s="484">
        <v>3</v>
      </c>
      <c r="CO126" s="485">
        <v>3</v>
      </c>
      <c r="CP126" s="486">
        <v>69</v>
      </c>
      <c r="CQ126" s="484">
        <v>56</v>
      </c>
      <c r="CR126" s="485">
        <v>63</v>
      </c>
      <c r="CS126" s="486">
        <v>2388</v>
      </c>
      <c r="CT126" s="484">
        <v>2446</v>
      </c>
      <c r="CU126" s="485">
        <v>4834</v>
      </c>
      <c r="CV126" s="486">
        <v>71</v>
      </c>
      <c r="CW126" s="484">
        <v>59</v>
      </c>
      <c r="CX126" s="485">
        <v>65</v>
      </c>
      <c r="CY126" s="486">
        <v>2388</v>
      </c>
      <c r="CZ126" s="484">
        <v>2446</v>
      </c>
      <c r="DA126" s="485">
        <v>4834</v>
      </c>
      <c r="DB126" s="486">
        <v>35.799999999999997</v>
      </c>
      <c r="DC126" s="484">
        <v>33.799999999999997</v>
      </c>
      <c r="DD126" s="485">
        <v>34.799999999999997</v>
      </c>
      <c r="DE126" s="486">
        <v>2388</v>
      </c>
      <c r="DF126" s="484">
        <v>2446</v>
      </c>
      <c r="DG126" s="485">
        <v>4834</v>
      </c>
    </row>
    <row r="127" spans="1:111" x14ac:dyDescent="0.35">
      <c r="A127" t="s">
        <v>123</v>
      </c>
      <c r="B127" t="s">
        <v>368</v>
      </c>
      <c r="C127" t="s">
        <v>352</v>
      </c>
      <c r="D127" s="486">
        <v>73</v>
      </c>
      <c r="E127" s="484">
        <v>59</v>
      </c>
      <c r="F127" s="485">
        <v>66</v>
      </c>
      <c r="G127" s="486">
        <v>1819</v>
      </c>
      <c r="H127" s="484">
        <v>1776</v>
      </c>
      <c r="I127" s="485">
        <v>3595</v>
      </c>
      <c r="J127" s="486">
        <v>75</v>
      </c>
      <c r="K127" s="484">
        <v>62</v>
      </c>
      <c r="L127" s="485">
        <v>69</v>
      </c>
      <c r="M127" s="486">
        <v>1819</v>
      </c>
      <c r="N127" s="484">
        <v>1776</v>
      </c>
      <c r="O127" s="485">
        <v>3595</v>
      </c>
      <c r="P127" s="486">
        <v>37.9</v>
      </c>
      <c r="Q127" s="484">
        <v>35.4</v>
      </c>
      <c r="R127" s="485">
        <v>36.700000000000003</v>
      </c>
      <c r="S127" s="486">
        <v>1819</v>
      </c>
      <c r="T127" s="484">
        <v>1776</v>
      </c>
      <c r="U127" s="485">
        <v>3595</v>
      </c>
      <c r="V127" s="486">
        <v>20</v>
      </c>
      <c r="W127" s="484">
        <v>15</v>
      </c>
      <c r="X127" s="485">
        <v>16</v>
      </c>
      <c r="Y127" s="486">
        <v>25</v>
      </c>
      <c r="Z127" s="484">
        <v>74</v>
      </c>
      <c r="AA127" s="485">
        <v>99</v>
      </c>
      <c r="AB127" s="486">
        <v>24</v>
      </c>
      <c r="AC127" s="484">
        <v>19</v>
      </c>
      <c r="AD127" s="485">
        <v>20</v>
      </c>
      <c r="AE127" s="486">
        <v>25</v>
      </c>
      <c r="AF127" s="484">
        <v>74</v>
      </c>
      <c r="AG127" s="485">
        <v>99</v>
      </c>
      <c r="AH127" s="486">
        <v>28.9</v>
      </c>
      <c r="AI127" s="484">
        <v>28.6</v>
      </c>
      <c r="AJ127" s="485">
        <v>28.7</v>
      </c>
      <c r="AK127" s="486">
        <v>25</v>
      </c>
      <c r="AL127" s="484">
        <v>74</v>
      </c>
      <c r="AM127" s="485">
        <v>99</v>
      </c>
      <c r="AN127" s="486">
        <v>8</v>
      </c>
      <c r="AO127" s="484">
        <v>8</v>
      </c>
      <c r="AP127" s="485">
        <v>8</v>
      </c>
      <c r="AQ127" s="486">
        <v>36</v>
      </c>
      <c r="AR127" s="484">
        <v>71</v>
      </c>
      <c r="AS127" s="485">
        <v>107</v>
      </c>
      <c r="AT127" s="486">
        <v>8</v>
      </c>
      <c r="AU127" s="484">
        <v>8</v>
      </c>
      <c r="AV127" s="485">
        <v>8</v>
      </c>
      <c r="AW127" s="486">
        <v>36</v>
      </c>
      <c r="AX127" s="484">
        <v>71</v>
      </c>
      <c r="AY127" s="485">
        <v>107</v>
      </c>
      <c r="AZ127" s="486">
        <v>23.8</v>
      </c>
      <c r="BA127" s="484">
        <v>24.3</v>
      </c>
      <c r="BB127" s="485">
        <v>24.1</v>
      </c>
      <c r="BC127" s="486">
        <v>36</v>
      </c>
      <c r="BD127" s="484">
        <v>71</v>
      </c>
      <c r="BE127" s="485">
        <v>107</v>
      </c>
      <c r="BF127" s="486">
        <v>13</v>
      </c>
      <c r="BG127" s="484">
        <v>12</v>
      </c>
      <c r="BH127" s="485">
        <v>12</v>
      </c>
      <c r="BI127" s="486">
        <v>61</v>
      </c>
      <c r="BJ127" s="484">
        <v>145</v>
      </c>
      <c r="BK127" s="485">
        <v>206</v>
      </c>
      <c r="BL127" s="486">
        <v>15</v>
      </c>
      <c r="BM127" s="484">
        <v>14</v>
      </c>
      <c r="BN127" s="485">
        <v>14</v>
      </c>
      <c r="BO127" s="486">
        <v>61</v>
      </c>
      <c r="BP127" s="484">
        <v>145</v>
      </c>
      <c r="BQ127" s="485">
        <v>206</v>
      </c>
      <c r="BR127" s="486">
        <v>25.9</v>
      </c>
      <c r="BS127" s="484">
        <v>26.5</v>
      </c>
      <c r="BT127" s="485">
        <v>26.3</v>
      </c>
      <c r="BU127" s="486">
        <v>61</v>
      </c>
      <c r="BV127" s="484">
        <v>145</v>
      </c>
      <c r="BW127" s="485">
        <v>206</v>
      </c>
      <c r="BX127" s="486" t="s">
        <v>197</v>
      </c>
      <c r="BY127" s="484" t="s">
        <v>197</v>
      </c>
      <c r="BZ127" s="485" t="s">
        <v>197</v>
      </c>
      <c r="CA127" s="486">
        <v>19</v>
      </c>
      <c r="CB127" s="484">
        <v>46</v>
      </c>
      <c r="CC127" s="485">
        <v>65</v>
      </c>
      <c r="CD127" s="486" t="s">
        <v>197</v>
      </c>
      <c r="CE127" s="484" t="s">
        <v>197</v>
      </c>
      <c r="CF127" s="485" t="s">
        <v>197</v>
      </c>
      <c r="CG127" s="486">
        <v>19</v>
      </c>
      <c r="CH127" s="484">
        <v>46</v>
      </c>
      <c r="CI127" s="485">
        <v>65</v>
      </c>
      <c r="CJ127" s="486">
        <v>21</v>
      </c>
      <c r="CK127" s="484">
        <v>19.100000000000001</v>
      </c>
      <c r="CL127" s="485">
        <v>19.7</v>
      </c>
      <c r="CM127" s="486">
        <v>19</v>
      </c>
      <c r="CN127" s="484">
        <v>46</v>
      </c>
      <c r="CO127" s="485">
        <v>65</v>
      </c>
      <c r="CP127" s="486">
        <v>69</v>
      </c>
      <c r="CQ127" s="484">
        <v>53</v>
      </c>
      <c r="CR127" s="485">
        <v>61</v>
      </c>
      <c r="CS127" s="486">
        <v>1998</v>
      </c>
      <c r="CT127" s="484">
        <v>2093</v>
      </c>
      <c r="CU127" s="485">
        <v>4091</v>
      </c>
      <c r="CV127" s="486">
        <v>72</v>
      </c>
      <c r="CW127" s="484">
        <v>56</v>
      </c>
      <c r="CX127" s="485">
        <v>64</v>
      </c>
      <c r="CY127" s="486">
        <v>1998</v>
      </c>
      <c r="CZ127" s="484">
        <v>2093</v>
      </c>
      <c r="DA127" s="485">
        <v>4091</v>
      </c>
      <c r="DB127" s="486">
        <v>37.200000000000003</v>
      </c>
      <c r="DC127" s="484">
        <v>34.299999999999997</v>
      </c>
      <c r="DD127" s="485">
        <v>35.700000000000003</v>
      </c>
      <c r="DE127" s="486">
        <v>1998</v>
      </c>
      <c r="DF127" s="484">
        <v>2093</v>
      </c>
      <c r="DG127" s="485">
        <v>4091</v>
      </c>
    </row>
    <row r="128" spans="1:111" x14ac:dyDescent="0.35">
      <c r="A128" t="s">
        <v>124</v>
      </c>
      <c r="B128" t="s">
        <v>369</v>
      </c>
      <c r="C128" t="s">
        <v>352</v>
      </c>
      <c r="D128" s="486">
        <v>75</v>
      </c>
      <c r="E128" s="484">
        <v>59</v>
      </c>
      <c r="F128" s="485">
        <v>67</v>
      </c>
      <c r="G128" s="486">
        <v>1106</v>
      </c>
      <c r="H128" s="484">
        <v>1194</v>
      </c>
      <c r="I128" s="485">
        <v>2300</v>
      </c>
      <c r="J128" s="486">
        <v>76</v>
      </c>
      <c r="K128" s="484">
        <v>61</v>
      </c>
      <c r="L128" s="485">
        <v>68</v>
      </c>
      <c r="M128" s="486">
        <v>1106</v>
      </c>
      <c r="N128" s="484">
        <v>1194</v>
      </c>
      <c r="O128" s="485">
        <v>2300</v>
      </c>
      <c r="P128" s="486">
        <v>36.4</v>
      </c>
      <c r="Q128" s="484">
        <v>35.1</v>
      </c>
      <c r="R128" s="485">
        <v>35.700000000000003</v>
      </c>
      <c r="S128" s="486">
        <v>1106</v>
      </c>
      <c r="T128" s="484">
        <v>1194</v>
      </c>
      <c r="U128" s="485">
        <v>2300</v>
      </c>
      <c r="V128" s="486" t="s">
        <v>197</v>
      </c>
      <c r="W128" s="484" t="s">
        <v>197</v>
      </c>
      <c r="X128" s="485">
        <v>5</v>
      </c>
      <c r="Y128" s="486">
        <v>10</v>
      </c>
      <c r="Z128" s="484">
        <v>46</v>
      </c>
      <c r="AA128" s="485">
        <v>56</v>
      </c>
      <c r="AB128" s="486" t="s">
        <v>197</v>
      </c>
      <c r="AC128" s="484" t="s">
        <v>197</v>
      </c>
      <c r="AD128" s="485">
        <v>5</v>
      </c>
      <c r="AE128" s="486">
        <v>10</v>
      </c>
      <c r="AF128" s="484">
        <v>46</v>
      </c>
      <c r="AG128" s="485">
        <v>56</v>
      </c>
      <c r="AH128" s="486">
        <v>27.7</v>
      </c>
      <c r="AI128" s="484">
        <v>27.7</v>
      </c>
      <c r="AJ128" s="485">
        <v>27.7</v>
      </c>
      <c r="AK128" s="486">
        <v>10</v>
      </c>
      <c r="AL128" s="484">
        <v>46</v>
      </c>
      <c r="AM128" s="485">
        <v>56</v>
      </c>
      <c r="AN128" s="486" t="s">
        <v>197</v>
      </c>
      <c r="AO128" s="484" t="s">
        <v>197</v>
      </c>
      <c r="AP128" s="485">
        <v>18</v>
      </c>
      <c r="AQ128" s="486">
        <v>14</v>
      </c>
      <c r="AR128" s="484">
        <v>26</v>
      </c>
      <c r="AS128" s="485">
        <v>40</v>
      </c>
      <c r="AT128" s="486" t="s">
        <v>197</v>
      </c>
      <c r="AU128" s="484" t="s">
        <v>197</v>
      </c>
      <c r="AV128" s="485">
        <v>18</v>
      </c>
      <c r="AW128" s="486">
        <v>14</v>
      </c>
      <c r="AX128" s="484">
        <v>26</v>
      </c>
      <c r="AY128" s="485">
        <v>40</v>
      </c>
      <c r="AZ128" s="486">
        <v>27.4</v>
      </c>
      <c r="BA128" s="484">
        <v>26.8</v>
      </c>
      <c r="BB128" s="485">
        <v>27</v>
      </c>
      <c r="BC128" s="486">
        <v>14</v>
      </c>
      <c r="BD128" s="484">
        <v>26</v>
      </c>
      <c r="BE128" s="485">
        <v>40</v>
      </c>
      <c r="BF128" s="486">
        <v>13</v>
      </c>
      <c r="BG128" s="484">
        <v>10</v>
      </c>
      <c r="BH128" s="485">
        <v>10</v>
      </c>
      <c r="BI128" s="486">
        <v>24</v>
      </c>
      <c r="BJ128" s="484">
        <v>72</v>
      </c>
      <c r="BK128" s="485">
        <v>96</v>
      </c>
      <c r="BL128" s="486">
        <v>13</v>
      </c>
      <c r="BM128" s="484">
        <v>10</v>
      </c>
      <c r="BN128" s="485">
        <v>10</v>
      </c>
      <c r="BO128" s="486">
        <v>24</v>
      </c>
      <c r="BP128" s="484">
        <v>72</v>
      </c>
      <c r="BQ128" s="485">
        <v>96</v>
      </c>
      <c r="BR128" s="486">
        <v>27.5</v>
      </c>
      <c r="BS128" s="484">
        <v>27.4</v>
      </c>
      <c r="BT128" s="485">
        <v>27.4</v>
      </c>
      <c r="BU128" s="486">
        <v>24</v>
      </c>
      <c r="BV128" s="484">
        <v>72</v>
      </c>
      <c r="BW128" s="485">
        <v>96</v>
      </c>
      <c r="BX128" s="486" t="s">
        <v>197</v>
      </c>
      <c r="BY128" s="484" t="s">
        <v>197</v>
      </c>
      <c r="BZ128" s="485" t="s">
        <v>197</v>
      </c>
      <c r="CA128" s="486">
        <v>7</v>
      </c>
      <c r="CB128" s="484">
        <v>29</v>
      </c>
      <c r="CC128" s="485">
        <v>36</v>
      </c>
      <c r="CD128" s="486" t="s">
        <v>197</v>
      </c>
      <c r="CE128" s="484" t="s">
        <v>197</v>
      </c>
      <c r="CF128" s="485" t="s">
        <v>197</v>
      </c>
      <c r="CG128" s="486">
        <v>7</v>
      </c>
      <c r="CH128" s="484">
        <v>29</v>
      </c>
      <c r="CI128" s="485">
        <v>36</v>
      </c>
      <c r="CJ128" s="486">
        <v>18.7</v>
      </c>
      <c r="CK128" s="484">
        <v>20.399999999999999</v>
      </c>
      <c r="CL128" s="485">
        <v>20.100000000000001</v>
      </c>
      <c r="CM128" s="486">
        <v>7</v>
      </c>
      <c r="CN128" s="484">
        <v>29</v>
      </c>
      <c r="CO128" s="485">
        <v>36</v>
      </c>
      <c r="CP128" s="486">
        <v>73</v>
      </c>
      <c r="CQ128" s="484">
        <v>54</v>
      </c>
      <c r="CR128" s="485">
        <v>63</v>
      </c>
      <c r="CS128" s="486">
        <v>1214</v>
      </c>
      <c r="CT128" s="484">
        <v>1415</v>
      </c>
      <c r="CU128" s="485">
        <v>2629</v>
      </c>
      <c r="CV128" s="486">
        <v>74</v>
      </c>
      <c r="CW128" s="484">
        <v>56</v>
      </c>
      <c r="CX128" s="485">
        <v>64</v>
      </c>
      <c r="CY128" s="486">
        <v>1214</v>
      </c>
      <c r="CZ128" s="484">
        <v>1415</v>
      </c>
      <c r="DA128" s="485">
        <v>2629</v>
      </c>
      <c r="DB128" s="486">
        <v>36.1</v>
      </c>
      <c r="DC128" s="484">
        <v>34.200000000000003</v>
      </c>
      <c r="DD128" s="485">
        <v>35.1</v>
      </c>
      <c r="DE128" s="486">
        <v>1214</v>
      </c>
      <c r="DF128" s="484">
        <v>1415</v>
      </c>
      <c r="DG128" s="485">
        <v>2629</v>
      </c>
    </row>
    <row r="129" spans="1:111" x14ac:dyDescent="0.35">
      <c r="A129" t="s">
        <v>103</v>
      </c>
      <c r="B129" t="s">
        <v>348</v>
      </c>
      <c r="C129" t="s">
        <v>338</v>
      </c>
      <c r="D129" s="486">
        <v>74</v>
      </c>
      <c r="E129" s="484">
        <v>62</v>
      </c>
      <c r="F129" s="485">
        <v>68</v>
      </c>
      <c r="G129" s="486">
        <v>1497</v>
      </c>
      <c r="H129" s="484">
        <v>1549</v>
      </c>
      <c r="I129" s="485">
        <v>3046</v>
      </c>
      <c r="J129" s="486">
        <v>77</v>
      </c>
      <c r="K129" s="484">
        <v>66</v>
      </c>
      <c r="L129" s="485">
        <v>72</v>
      </c>
      <c r="M129" s="486">
        <v>1497</v>
      </c>
      <c r="N129" s="484">
        <v>1549</v>
      </c>
      <c r="O129" s="485">
        <v>3046</v>
      </c>
      <c r="P129" s="486">
        <v>35.9</v>
      </c>
      <c r="Q129" s="484">
        <v>34.299999999999997</v>
      </c>
      <c r="R129" s="485">
        <v>35.1</v>
      </c>
      <c r="S129" s="486">
        <v>1497</v>
      </c>
      <c r="T129" s="484">
        <v>1549</v>
      </c>
      <c r="U129" s="485">
        <v>3046</v>
      </c>
      <c r="V129" s="486">
        <v>35</v>
      </c>
      <c r="W129" s="484">
        <v>24</v>
      </c>
      <c r="X129" s="485">
        <v>28</v>
      </c>
      <c r="Y129" s="486">
        <v>49</v>
      </c>
      <c r="Z129" s="484">
        <v>89</v>
      </c>
      <c r="AA129" s="485">
        <v>138</v>
      </c>
      <c r="AB129" s="486">
        <v>37</v>
      </c>
      <c r="AC129" s="484">
        <v>26</v>
      </c>
      <c r="AD129" s="485">
        <v>30</v>
      </c>
      <c r="AE129" s="486">
        <v>49</v>
      </c>
      <c r="AF129" s="484">
        <v>89</v>
      </c>
      <c r="AG129" s="485">
        <v>138</v>
      </c>
      <c r="AH129" s="486">
        <v>29.5</v>
      </c>
      <c r="AI129" s="484">
        <v>28.4</v>
      </c>
      <c r="AJ129" s="485">
        <v>28.8</v>
      </c>
      <c r="AK129" s="486">
        <v>49</v>
      </c>
      <c r="AL129" s="484">
        <v>89</v>
      </c>
      <c r="AM129" s="485">
        <v>138</v>
      </c>
      <c r="AN129" s="486">
        <v>20</v>
      </c>
      <c r="AO129" s="484">
        <v>21</v>
      </c>
      <c r="AP129" s="485">
        <v>20</v>
      </c>
      <c r="AQ129" s="486">
        <v>65</v>
      </c>
      <c r="AR129" s="484">
        <v>150</v>
      </c>
      <c r="AS129" s="485">
        <v>215</v>
      </c>
      <c r="AT129" s="486">
        <v>20</v>
      </c>
      <c r="AU129" s="484">
        <v>22</v>
      </c>
      <c r="AV129" s="485">
        <v>21</v>
      </c>
      <c r="AW129" s="486">
        <v>65</v>
      </c>
      <c r="AX129" s="484">
        <v>150</v>
      </c>
      <c r="AY129" s="485">
        <v>215</v>
      </c>
      <c r="AZ129" s="486">
        <v>27.5</v>
      </c>
      <c r="BA129" s="484">
        <v>25.6</v>
      </c>
      <c r="BB129" s="485">
        <v>26.2</v>
      </c>
      <c r="BC129" s="486">
        <v>65</v>
      </c>
      <c r="BD129" s="484">
        <v>150</v>
      </c>
      <c r="BE129" s="485">
        <v>215</v>
      </c>
      <c r="BF129" s="486">
        <v>26</v>
      </c>
      <c r="BG129" s="484">
        <v>22</v>
      </c>
      <c r="BH129" s="485">
        <v>23</v>
      </c>
      <c r="BI129" s="486">
        <v>114</v>
      </c>
      <c r="BJ129" s="484">
        <v>239</v>
      </c>
      <c r="BK129" s="485">
        <v>353</v>
      </c>
      <c r="BL129" s="486">
        <v>27</v>
      </c>
      <c r="BM129" s="484">
        <v>23</v>
      </c>
      <c r="BN129" s="485">
        <v>25</v>
      </c>
      <c r="BO129" s="486">
        <v>114</v>
      </c>
      <c r="BP129" s="484">
        <v>239</v>
      </c>
      <c r="BQ129" s="485">
        <v>353</v>
      </c>
      <c r="BR129" s="486">
        <v>28.4</v>
      </c>
      <c r="BS129" s="484">
        <v>26.7</v>
      </c>
      <c r="BT129" s="485">
        <v>27.2</v>
      </c>
      <c r="BU129" s="486">
        <v>114</v>
      </c>
      <c r="BV129" s="484">
        <v>239</v>
      </c>
      <c r="BW129" s="485">
        <v>353</v>
      </c>
      <c r="BX129" s="486" t="s">
        <v>197</v>
      </c>
      <c r="BY129" s="484" t="s">
        <v>197</v>
      </c>
      <c r="BZ129" s="485" t="s">
        <v>197</v>
      </c>
      <c r="CA129" s="486">
        <v>12</v>
      </c>
      <c r="CB129" s="484">
        <v>41</v>
      </c>
      <c r="CC129" s="485">
        <v>53</v>
      </c>
      <c r="CD129" s="486" t="s">
        <v>197</v>
      </c>
      <c r="CE129" s="484" t="s">
        <v>197</v>
      </c>
      <c r="CF129" s="485" t="s">
        <v>197</v>
      </c>
      <c r="CG129" s="486">
        <v>12</v>
      </c>
      <c r="CH129" s="484">
        <v>41</v>
      </c>
      <c r="CI129" s="485">
        <v>53</v>
      </c>
      <c r="CJ129" s="486">
        <v>18.2</v>
      </c>
      <c r="CK129" s="484">
        <v>19.100000000000001</v>
      </c>
      <c r="CL129" s="485">
        <v>18.899999999999999</v>
      </c>
      <c r="CM129" s="486">
        <v>12</v>
      </c>
      <c r="CN129" s="484">
        <v>41</v>
      </c>
      <c r="CO129" s="485">
        <v>53</v>
      </c>
      <c r="CP129" s="486">
        <v>70</v>
      </c>
      <c r="CQ129" s="484">
        <v>56</v>
      </c>
      <c r="CR129" s="485">
        <v>62</v>
      </c>
      <c r="CS129" s="486">
        <v>1672</v>
      </c>
      <c r="CT129" s="484">
        <v>1912</v>
      </c>
      <c r="CU129" s="485">
        <v>3584</v>
      </c>
      <c r="CV129" s="486">
        <v>73</v>
      </c>
      <c r="CW129" s="484">
        <v>59</v>
      </c>
      <c r="CX129" s="485">
        <v>66</v>
      </c>
      <c r="CY129" s="486">
        <v>1672</v>
      </c>
      <c r="CZ129" s="484">
        <v>1912</v>
      </c>
      <c r="DA129" s="485">
        <v>3584</v>
      </c>
      <c r="DB129" s="486">
        <v>35.200000000000003</v>
      </c>
      <c r="DC129" s="484">
        <v>33</v>
      </c>
      <c r="DD129" s="485">
        <v>34.1</v>
      </c>
      <c r="DE129" s="486">
        <v>1672</v>
      </c>
      <c r="DF129" s="484">
        <v>1912</v>
      </c>
      <c r="DG129" s="485">
        <v>3584</v>
      </c>
    </row>
    <row r="130" spans="1:111" x14ac:dyDescent="0.35">
      <c r="A130" t="s">
        <v>125</v>
      </c>
      <c r="B130" t="s">
        <v>370</v>
      </c>
      <c r="C130" t="s">
        <v>352</v>
      </c>
      <c r="D130" s="486">
        <v>69</v>
      </c>
      <c r="E130" s="484">
        <v>54</v>
      </c>
      <c r="F130" s="485">
        <v>62</v>
      </c>
      <c r="G130" s="486">
        <v>1169</v>
      </c>
      <c r="H130" s="484">
        <v>1148</v>
      </c>
      <c r="I130" s="485">
        <v>2317</v>
      </c>
      <c r="J130" s="486">
        <v>70</v>
      </c>
      <c r="K130" s="484">
        <v>56</v>
      </c>
      <c r="L130" s="485">
        <v>63</v>
      </c>
      <c r="M130" s="486">
        <v>1169</v>
      </c>
      <c r="N130" s="484">
        <v>1148</v>
      </c>
      <c r="O130" s="485">
        <v>2317</v>
      </c>
      <c r="P130" s="486">
        <v>37.4</v>
      </c>
      <c r="Q130" s="484">
        <v>35.1</v>
      </c>
      <c r="R130" s="485">
        <v>36.299999999999997</v>
      </c>
      <c r="S130" s="486">
        <v>1169</v>
      </c>
      <c r="T130" s="484">
        <v>1148</v>
      </c>
      <c r="U130" s="485">
        <v>2317</v>
      </c>
      <c r="V130" s="486" t="s">
        <v>197</v>
      </c>
      <c r="W130" s="484" t="s">
        <v>197</v>
      </c>
      <c r="X130" s="485">
        <v>21</v>
      </c>
      <c r="Y130" s="486">
        <v>13</v>
      </c>
      <c r="Z130" s="484">
        <v>44</v>
      </c>
      <c r="AA130" s="485">
        <v>57</v>
      </c>
      <c r="AB130" s="486" t="s">
        <v>197</v>
      </c>
      <c r="AC130" s="484" t="s">
        <v>197</v>
      </c>
      <c r="AD130" s="485">
        <v>21</v>
      </c>
      <c r="AE130" s="486">
        <v>13</v>
      </c>
      <c r="AF130" s="484">
        <v>44</v>
      </c>
      <c r="AG130" s="485">
        <v>57</v>
      </c>
      <c r="AH130" s="486">
        <v>27.8</v>
      </c>
      <c r="AI130" s="484">
        <v>27.8</v>
      </c>
      <c r="AJ130" s="485">
        <v>27.8</v>
      </c>
      <c r="AK130" s="486">
        <v>13</v>
      </c>
      <c r="AL130" s="484">
        <v>44</v>
      </c>
      <c r="AM130" s="485">
        <v>57</v>
      </c>
      <c r="AN130" s="486" t="s">
        <v>197</v>
      </c>
      <c r="AO130" s="484" t="s">
        <v>197</v>
      </c>
      <c r="AP130" s="485">
        <v>18</v>
      </c>
      <c r="AQ130" s="486">
        <v>20</v>
      </c>
      <c r="AR130" s="484">
        <v>52</v>
      </c>
      <c r="AS130" s="485">
        <v>72</v>
      </c>
      <c r="AT130" s="486" t="s">
        <v>197</v>
      </c>
      <c r="AU130" s="484" t="s">
        <v>197</v>
      </c>
      <c r="AV130" s="485">
        <v>19</v>
      </c>
      <c r="AW130" s="486">
        <v>20</v>
      </c>
      <c r="AX130" s="484">
        <v>52</v>
      </c>
      <c r="AY130" s="485">
        <v>72</v>
      </c>
      <c r="AZ130" s="486">
        <v>24.1</v>
      </c>
      <c r="BA130" s="484">
        <v>28</v>
      </c>
      <c r="BB130" s="485">
        <v>26.9</v>
      </c>
      <c r="BC130" s="486">
        <v>20</v>
      </c>
      <c r="BD130" s="484">
        <v>52</v>
      </c>
      <c r="BE130" s="485">
        <v>72</v>
      </c>
      <c r="BF130" s="486">
        <v>18</v>
      </c>
      <c r="BG130" s="484">
        <v>20</v>
      </c>
      <c r="BH130" s="485">
        <v>19</v>
      </c>
      <c r="BI130" s="486">
        <v>33</v>
      </c>
      <c r="BJ130" s="484">
        <v>96</v>
      </c>
      <c r="BK130" s="485">
        <v>129</v>
      </c>
      <c r="BL130" s="486">
        <v>18</v>
      </c>
      <c r="BM130" s="484">
        <v>21</v>
      </c>
      <c r="BN130" s="485">
        <v>20</v>
      </c>
      <c r="BO130" s="486">
        <v>33</v>
      </c>
      <c r="BP130" s="484">
        <v>96</v>
      </c>
      <c r="BQ130" s="485">
        <v>129</v>
      </c>
      <c r="BR130" s="486">
        <v>25.5</v>
      </c>
      <c r="BS130" s="484">
        <v>27.9</v>
      </c>
      <c r="BT130" s="485">
        <v>27.3</v>
      </c>
      <c r="BU130" s="486">
        <v>33</v>
      </c>
      <c r="BV130" s="484">
        <v>96</v>
      </c>
      <c r="BW130" s="485">
        <v>129</v>
      </c>
      <c r="BX130" s="486" t="s">
        <v>197</v>
      </c>
      <c r="BY130" s="484" t="s">
        <v>197</v>
      </c>
      <c r="BZ130" s="485" t="s">
        <v>197</v>
      </c>
      <c r="CA130" s="486">
        <v>13</v>
      </c>
      <c r="CB130" s="484">
        <v>32</v>
      </c>
      <c r="CC130" s="485">
        <v>45</v>
      </c>
      <c r="CD130" s="486" t="s">
        <v>197</v>
      </c>
      <c r="CE130" s="484" t="s">
        <v>197</v>
      </c>
      <c r="CF130" s="485" t="s">
        <v>197</v>
      </c>
      <c r="CG130" s="486">
        <v>13</v>
      </c>
      <c r="CH130" s="484">
        <v>32</v>
      </c>
      <c r="CI130" s="485">
        <v>45</v>
      </c>
      <c r="CJ130" s="486">
        <v>19.7</v>
      </c>
      <c r="CK130" s="484">
        <v>19.399999999999999</v>
      </c>
      <c r="CL130" s="485">
        <v>19.5</v>
      </c>
      <c r="CM130" s="486">
        <v>13</v>
      </c>
      <c r="CN130" s="484">
        <v>32</v>
      </c>
      <c r="CO130" s="485">
        <v>45</v>
      </c>
      <c r="CP130" s="486">
        <v>67</v>
      </c>
      <c r="CQ130" s="484">
        <v>49</v>
      </c>
      <c r="CR130" s="485">
        <v>58</v>
      </c>
      <c r="CS130" s="486">
        <v>1233</v>
      </c>
      <c r="CT130" s="484">
        <v>1291</v>
      </c>
      <c r="CU130" s="485">
        <v>2524</v>
      </c>
      <c r="CV130" s="486">
        <v>68</v>
      </c>
      <c r="CW130" s="484">
        <v>52</v>
      </c>
      <c r="CX130" s="485">
        <v>60</v>
      </c>
      <c r="CY130" s="486">
        <v>1233</v>
      </c>
      <c r="CZ130" s="484">
        <v>1291</v>
      </c>
      <c r="DA130" s="485">
        <v>2524</v>
      </c>
      <c r="DB130" s="486">
        <v>36.9</v>
      </c>
      <c r="DC130" s="484">
        <v>34.1</v>
      </c>
      <c r="DD130" s="485">
        <v>35.4</v>
      </c>
      <c r="DE130" s="486">
        <v>1233</v>
      </c>
      <c r="DF130" s="484">
        <v>1291</v>
      </c>
      <c r="DG130" s="485">
        <v>2524</v>
      </c>
    </row>
    <row r="131" spans="1:111" x14ac:dyDescent="0.35">
      <c r="A131" t="s">
        <v>104</v>
      </c>
      <c r="B131" t="s">
        <v>349</v>
      </c>
      <c r="C131" t="s">
        <v>338</v>
      </c>
      <c r="D131" s="486">
        <v>64</v>
      </c>
      <c r="E131" s="484">
        <v>51</v>
      </c>
      <c r="F131" s="485">
        <v>57</v>
      </c>
      <c r="G131" s="486">
        <v>1472</v>
      </c>
      <c r="H131" s="484">
        <v>1424</v>
      </c>
      <c r="I131" s="485">
        <v>2896</v>
      </c>
      <c r="J131" s="486">
        <v>67</v>
      </c>
      <c r="K131" s="484">
        <v>56</v>
      </c>
      <c r="L131" s="485">
        <v>61</v>
      </c>
      <c r="M131" s="486">
        <v>1472</v>
      </c>
      <c r="N131" s="484">
        <v>1424</v>
      </c>
      <c r="O131" s="485">
        <v>2896</v>
      </c>
      <c r="P131" s="486">
        <v>35.4</v>
      </c>
      <c r="Q131" s="484">
        <v>33.4</v>
      </c>
      <c r="R131" s="485">
        <v>34.4</v>
      </c>
      <c r="S131" s="486">
        <v>1472</v>
      </c>
      <c r="T131" s="484">
        <v>1424</v>
      </c>
      <c r="U131" s="485">
        <v>2896</v>
      </c>
      <c r="V131" s="486">
        <v>32</v>
      </c>
      <c r="W131" s="484">
        <v>15</v>
      </c>
      <c r="X131" s="485">
        <v>20</v>
      </c>
      <c r="Y131" s="486">
        <v>60</v>
      </c>
      <c r="Z131" s="484">
        <v>122</v>
      </c>
      <c r="AA131" s="485">
        <v>182</v>
      </c>
      <c r="AB131" s="486">
        <v>35</v>
      </c>
      <c r="AC131" s="484">
        <v>16</v>
      </c>
      <c r="AD131" s="485">
        <v>22</v>
      </c>
      <c r="AE131" s="486">
        <v>60</v>
      </c>
      <c r="AF131" s="484">
        <v>122</v>
      </c>
      <c r="AG131" s="485">
        <v>182</v>
      </c>
      <c r="AH131" s="486">
        <v>28.8</v>
      </c>
      <c r="AI131" s="484">
        <v>26.6</v>
      </c>
      <c r="AJ131" s="485">
        <v>27.3</v>
      </c>
      <c r="AK131" s="486">
        <v>60</v>
      </c>
      <c r="AL131" s="484">
        <v>122</v>
      </c>
      <c r="AM131" s="485">
        <v>182</v>
      </c>
      <c r="AN131" s="486">
        <v>24</v>
      </c>
      <c r="AO131" s="484">
        <v>7</v>
      </c>
      <c r="AP131" s="485">
        <v>12</v>
      </c>
      <c r="AQ131" s="486">
        <v>45</v>
      </c>
      <c r="AR131" s="484">
        <v>108</v>
      </c>
      <c r="AS131" s="485">
        <v>153</v>
      </c>
      <c r="AT131" s="486">
        <v>24</v>
      </c>
      <c r="AU131" s="484">
        <v>10</v>
      </c>
      <c r="AV131" s="485">
        <v>14</v>
      </c>
      <c r="AW131" s="486">
        <v>45</v>
      </c>
      <c r="AX131" s="484">
        <v>108</v>
      </c>
      <c r="AY131" s="485">
        <v>153</v>
      </c>
      <c r="AZ131" s="486">
        <v>26.9</v>
      </c>
      <c r="BA131" s="484">
        <v>23.6</v>
      </c>
      <c r="BB131" s="485">
        <v>24.6</v>
      </c>
      <c r="BC131" s="486">
        <v>45</v>
      </c>
      <c r="BD131" s="484">
        <v>108</v>
      </c>
      <c r="BE131" s="485">
        <v>153</v>
      </c>
      <c r="BF131" s="486">
        <v>29</v>
      </c>
      <c r="BG131" s="484">
        <v>11</v>
      </c>
      <c r="BH131" s="485">
        <v>17</v>
      </c>
      <c r="BI131" s="486">
        <v>105</v>
      </c>
      <c r="BJ131" s="484">
        <v>230</v>
      </c>
      <c r="BK131" s="485">
        <v>335</v>
      </c>
      <c r="BL131" s="486">
        <v>30</v>
      </c>
      <c r="BM131" s="484">
        <v>13</v>
      </c>
      <c r="BN131" s="485">
        <v>19</v>
      </c>
      <c r="BO131" s="486">
        <v>105</v>
      </c>
      <c r="BP131" s="484">
        <v>230</v>
      </c>
      <c r="BQ131" s="485">
        <v>335</v>
      </c>
      <c r="BR131" s="486">
        <v>28</v>
      </c>
      <c r="BS131" s="484">
        <v>25.2</v>
      </c>
      <c r="BT131" s="485">
        <v>26.1</v>
      </c>
      <c r="BU131" s="486">
        <v>105</v>
      </c>
      <c r="BV131" s="484">
        <v>230</v>
      </c>
      <c r="BW131" s="485">
        <v>335</v>
      </c>
      <c r="BX131" s="486" t="s">
        <v>197</v>
      </c>
      <c r="BY131" s="484" t="s">
        <v>197</v>
      </c>
      <c r="BZ131" s="485">
        <v>4</v>
      </c>
      <c r="CA131" s="486">
        <v>28</v>
      </c>
      <c r="CB131" s="484">
        <v>56</v>
      </c>
      <c r="CC131" s="485">
        <v>84</v>
      </c>
      <c r="CD131" s="486" t="s">
        <v>197</v>
      </c>
      <c r="CE131" s="484" t="s">
        <v>197</v>
      </c>
      <c r="CF131" s="485">
        <v>4</v>
      </c>
      <c r="CG131" s="486">
        <v>28</v>
      </c>
      <c r="CH131" s="484">
        <v>56</v>
      </c>
      <c r="CI131" s="485">
        <v>84</v>
      </c>
      <c r="CJ131" s="486">
        <v>21.5</v>
      </c>
      <c r="CK131" s="484">
        <v>20.8</v>
      </c>
      <c r="CL131" s="485">
        <v>21.1</v>
      </c>
      <c r="CM131" s="486">
        <v>28</v>
      </c>
      <c r="CN131" s="484">
        <v>56</v>
      </c>
      <c r="CO131" s="485">
        <v>84</v>
      </c>
      <c r="CP131" s="486">
        <v>60</v>
      </c>
      <c r="CQ131" s="484">
        <v>43</v>
      </c>
      <c r="CR131" s="485">
        <v>51</v>
      </c>
      <c r="CS131" s="486">
        <v>1665</v>
      </c>
      <c r="CT131" s="484">
        <v>1785</v>
      </c>
      <c r="CU131" s="485">
        <v>3450</v>
      </c>
      <c r="CV131" s="486">
        <v>63</v>
      </c>
      <c r="CW131" s="484">
        <v>48</v>
      </c>
      <c r="CX131" s="485">
        <v>55</v>
      </c>
      <c r="CY131" s="486">
        <v>1665</v>
      </c>
      <c r="CZ131" s="484">
        <v>1785</v>
      </c>
      <c r="DA131" s="485">
        <v>3450</v>
      </c>
      <c r="DB131" s="486">
        <v>34.6</v>
      </c>
      <c r="DC131" s="484">
        <v>31.7</v>
      </c>
      <c r="DD131" s="485">
        <v>33.1</v>
      </c>
      <c r="DE131" s="486">
        <v>1665</v>
      </c>
      <c r="DF131" s="484">
        <v>1785</v>
      </c>
      <c r="DG131" s="485">
        <v>3450</v>
      </c>
    </row>
    <row r="132" spans="1:111" x14ac:dyDescent="0.35">
      <c r="A132" t="s">
        <v>126</v>
      </c>
      <c r="B132" t="s">
        <v>371</v>
      </c>
      <c r="C132" t="s">
        <v>352</v>
      </c>
      <c r="D132" s="486">
        <v>73</v>
      </c>
      <c r="E132" s="484">
        <v>61</v>
      </c>
      <c r="F132" s="485">
        <v>67</v>
      </c>
      <c r="G132" s="486">
        <v>1618</v>
      </c>
      <c r="H132" s="484">
        <v>1488</v>
      </c>
      <c r="I132" s="485">
        <v>3106</v>
      </c>
      <c r="J132" s="486">
        <v>75</v>
      </c>
      <c r="K132" s="484">
        <v>64</v>
      </c>
      <c r="L132" s="485">
        <v>70</v>
      </c>
      <c r="M132" s="486">
        <v>1618</v>
      </c>
      <c r="N132" s="484">
        <v>1488</v>
      </c>
      <c r="O132" s="485">
        <v>3106</v>
      </c>
      <c r="P132" s="486">
        <v>36.1</v>
      </c>
      <c r="Q132" s="484">
        <v>34.6</v>
      </c>
      <c r="R132" s="485">
        <v>35.4</v>
      </c>
      <c r="S132" s="486">
        <v>1618</v>
      </c>
      <c r="T132" s="484">
        <v>1488</v>
      </c>
      <c r="U132" s="485">
        <v>3106</v>
      </c>
      <c r="V132" s="486">
        <v>49</v>
      </c>
      <c r="W132" s="484">
        <v>34</v>
      </c>
      <c r="X132" s="485">
        <v>41</v>
      </c>
      <c r="Y132" s="486">
        <v>129</v>
      </c>
      <c r="Z132" s="484">
        <v>144</v>
      </c>
      <c r="AA132" s="485">
        <v>273</v>
      </c>
      <c r="AB132" s="486">
        <v>51</v>
      </c>
      <c r="AC132" s="484">
        <v>37</v>
      </c>
      <c r="AD132" s="485">
        <v>44</v>
      </c>
      <c r="AE132" s="486">
        <v>129</v>
      </c>
      <c r="AF132" s="484">
        <v>144</v>
      </c>
      <c r="AG132" s="485">
        <v>273</v>
      </c>
      <c r="AH132" s="486">
        <v>32.1</v>
      </c>
      <c r="AI132" s="484">
        <v>29.3</v>
      </c>
      <c r="AJ132" s="485">
        <v>30.6</v>
      </c>
      <c r="AK132" s="486">
        <v>129</v>
      </c>
      <c r="AL132" s="484">
        <v>144</v>
      </c>
      <c r="AM132" s="485">
        <v>273</v>
      </c>
      <c r="AN132" s="486">
        <v>28</v>
      </c>
      <c r="AO132" s="484">
        <v>23</v>
      </c>
      <c r="AP132" s="485">
        <v>24</v>
      </c>
      <c r="AQ132" s="486">
        <v>53</v>
      </c>
      <c r="AR132" s="484">
        <v>120</v>
      </c>
      <c r="AS132" s="485">
        <v>173</v>
      </c>
      <c r="AT132" s="486">
        <v>30</v>
      </c>
      <c r="AU132" s="484">
        <v>23</v>
      </c>
      <c r="AV132" s="485">
        <v>25</v>
      </c>
      <c r="AW132" s="486">
        <v>53</v>
      </c>
      <c r="AX132" s="484">
        <v>120</v>
      </c>
      <c r="AY132" s="485">
        <v>173</v>
      </c>
      <c r="AZ132" s="486">
        <v>26.8</v>
      </c>
      <c r="BA132" s="484">
        <v>26.6</v>
      </c>
      <c r="BB132" s="485">
        <v>26.7</v>
      </c>
      <c r="BC132" s="486">
        <v>53</v>
      </c>
      <c r="BD132" s="484">
        <v>120</v>
      </c>
      <c r="BE132" s="485">
        <v>173</v>
      </c>
      <c r="BF132" s="486">
        <v>43</v>
      </c>
      <c r="BG132" s="484">
        <v>29</v>
      </c>
      <c r="BH132" s="485">
        <v>35</v>
      </c>
      <c r="BI132" s="486">
        <v>182</v>
      </c>
      <c r="BJ132" s="484">
        <v>264</v>
      </c>
      <c r="BK132" s="485">
        <v>446</v>
      </c>
      <c r="BL132" s="486">
        <v>45</v>
      </c>
      <c r="BM132" s="484">
        <v>31</v>
      </c>
      <c r="BN132" s="485">
        <v>37</v>
      </c>
      <c r="BO132" s="486">
        <v>182</v>
      </c>
      <c r="BP132" s="484">
        <v>264</v>
      </c>
      <c r="BQ132" s="485">
        <v>446</v>
      </c>
      <c r="BR132" s="486">
        <v>30.5</v>
      </c>
      <c r="BS132" s="484">
        <v>28.1</v>
      </c>
      <c r="BT132" s="485">
        <v>29.1</v>
      </c>
      <c r="BU132" s="486">
        <v>182</v>
      </c>
      <c r="BV132" s="484">
        <v>264</v>
      </c>
      <c r="BW132" s="485">
        <v>446</v>
      </c>
      <c r="BX132" s="486" t="s">
        <v>197</v>
      </c>
      <c r="BY132" s="484" t="s">
        <v>197</v>
      </c>
      <c r="BZ132" s="485">
        <v>6</v>
      </c>
      <c r="CA132" s="486">
        <v>17</v>
      </c>
      <c r="CB132" s="484">
        <v>55</v>
      </c>
      <c r="CC132" s="485">
        <v>72</v>
      </c>
      <c r="CD132" s="486" t="s">
        <v>197</v>
      </c>
      <c r="CE132" s="484" t="s">
        <v>197</v>
      </c>
      <c r="CF132" s="485">
        <v>6</v>
      </c>
      <c r="CG132" s="486">
        <v>17</v>
      </c>
      <c r="CH132" s="484">
        <v>55</v>
      </c>
      <c r="CI132" s="485">
        <v>72</v>
      </c>
      <c r="CJ132" s="486">
        <v>19.600000000000001</v>
      </c>
      <c r="CK132" s="484">
        <v>19.399999999999999</v>
      </c>
      <c r="CL132" s="485">
        <v>19.399999999999999</v>
      </c>
      <c r="CM132" s="486">
        <v>17</v>
      </c>
      <c r="CN132" s="484">
        <v>55</v>
      </c>
      <c r="CO132" s="485">
        <v>72</v>
      </c>
      <c r="CP132" s="486">
        <v>68</v>
      </c>
      <c r="CQ132" s="484">
        <v>53</v>
      </c>
      <c r="CR132" s="485">
        <v>61</v>
      </c>
      <c r="CS132" s="486">
        <v>1859</v>
      </c>
      <c r="CT132" s="484">
        <v>1865</v>
      </c>
      <c r="CU132" s="485">
        <v>3724</v>
      </c>
      <c r="CV132" s="486">
        <v>70</v>
      </c>
      <c r="CW132" s="484">
        <v>56</v>
      </c>
      <c r="CX132" s="485">
        <v>63</v>
      </c>
      <c r="CY132" s="486">
        <v>1859</v>
      </c>
      <c r="CZ132" s="484">
        <v>1865</v>
      </c>
      <c r="DA132" s="485">
        <v>3724</v>
      </c>
      <c r="DB132" s="486">
        <v>35.200000000000003</v>
      </c>
      <c r="DC132" s="484">
        <v>32.9</v>
      </c>
      <c r="DD132" s="485">
        <v>34.1</v>
      </c>
      <c r="DE132" s="486">
        <v>1859</v>
      </c>
      <c r="DF132" s="484">
        <v>1865</v>
      </c>
      <c r="DG132" s="485">
        <v>3724</v>
      </c>
    </row>
    <row r="133" spans="1:111" x14ac:dyDescent="0.35">
      <c r="A133" t="s">
        <v>105</v>
      </c>
      <c r="B133" t="s">
        <v>350</v>
      </c>
      <c r="C133" t="s">
        <v>338</v>
      </c>
      <c r="D133" s="486">
        <v>74</v>
      </c>
      <c r="E133" s="484">
        <v>63</v>
      </c>
      <c r="F133" s="485">
        <v>68</v>
      </c>
      <c r="G133" s="486">
        <v>1214</v>
      </c>
      <c r="H133" s="484">
        <v>1220</v>
      </c>
      <c r="I133" s="485">
        <v>2434</v>
      </c>
      <c r="J133" s="486">
        <v>75</v>
      </c>
      <c r="K133" s="484">
        <v>65</v>
      </c>
      <c r="L133" s="485">
        <v>70</v>
      </c>
      <c r="M133" s="486">
        <v>1214</v>
      </c>
      <c r="N133" s="484">
        <v>1220</v>
      </c>
      <c r="O133" s="485">
        <v>2434</v>
      </c>
      <c r="P133" s="486">
        <v>36.4</v>
      </c>
      <c r="Q133" s="484">
        <v>34.6</v>
      </c>
      <c r="R133" s="485">
        <v>35.5</v>
      </c>
      <c r="S133" s="486">
        <v>1214</v>
      </c>
      <c r="T133" s="484">
        <v>1220</v>
      </c>
      <c r="U133" s="485">
        <v>2434</v>
      </c>
      <c r="V133" s="486">
        <v>38</v>
      </c>
      <c r="W133" s="484">
        <v>31</v>
      </c>
      <c r="X133" s="485">
        <v>34</v>
      </c>
      <c r="Y133" s="486">
        <v>73</v>
      </c>
      <c r="Z133" s="484">
        <v>124</v>
      </c>
      <c r="AA133" s="485">
        <v>197</v>
      </c>
      <c r="AB133" s="486">
        <v>40</v>
      </c>
      <c r="AC133" s="484">
        <v>33</v>
      </c>
      <c r="AD133" s="485">
        <v>36</v>
      </c>
      <c r="AE133" s="486">
        <v>73</v>
      </c>
      <c r="AF133" s="484">
        <v>124</v>
      </c>
      <c r="AG133" s="485">
        <v>197</v>
      </c>
      <c r="AH133" s="486">
        <v>31.7</v>
      </c>
      <c r="AI133" s="484">
        <v>29.7</v>
      </c>
      <c r="AJ133" s="485">
        <v>30.4</v>
      </c>
      <c r="AK133" s="486">
        <v>73</v>
      </c>
      <c r="AL133" s="484">
        <v>124</v>
      </c>
      <c r="AM133" s="485">
        <v>197</v>
      </c>
      <c r="AN133" s="486">
        <v>15</v>
      </c>
      <c r="AO133" s="484">
        <v>23</v>
      </c>
      <c r="AP133" s="485">
        <v>21</v>
      </c>
      <c r="AQ133" s="486">
        <v>52</v>
      </c>
      <c r="AR133" s="484">
        <v>107</v>
      </c>
      <c r="AS133" s="485">
        <v>159</v>
      </c>
      <c r="AT133" s="486">
        <v>15</v>
      </c>
      <c r="AU133" s="484">
        <v>23</v>
      </c>
      <c r="AV133" s="485">
        <v>21</v>
      </c>
      <c r="AW133" s="486">
        <v>52</v>
      </c>
      <c r="AX133" s="484">
        <v>107</v>
      </c>
      <c r="AY133" s="485">
        <v>159</v>
      </c>
      <c r="AZ133" s="486">
        <v>27.4</v>
      </c>
      <c r="BA133" s="484">
        <v>27</v>
      </c>
      <c r="BB133" s="485">
        <v>27.1</v>
      </c>
      <c r="BC133" s="486">
        <v>52</v>
      </c>
      <c r="BD133" s="484">
        <v>107</v>
      </c>
      <c r="BE133" s="485">
        <v>159</v>
      </c>
      <c r="BF133" s="486">
        <v>29</v>
      </c>
      <c r="BG133" s="484">
        <v>27</v>
      </c>
      <c r="BH133" s="485">
        <v>28</v>
      </c>
      <c r="BI133" s="486">
        <v>125</v>
      </c>
      <c r="BJ133" s="484">
        <v>231</v>
      </c>
      <c r="BK133" s="485">
        <v>356</v>
      </c>
      <c r="BL133" s="486">
        <v>30</v>
      </c>
      <c r="BM133" s="484">
        <v>29</v>
      </c>
      <c r="BN133" s="485">
        <v>29</v>
      </c>
      <c r="BO133" s="486">
        <v>125</v>
      </c>
      <c r="BP133" s="484">
        <v>231</v>
      </c>
      <c r="BQ133" s="485">
        <v>356</v>
      </c>
      <c r="BR133" s="486">
        <v>29.9</v>
      </c>
      <c r="BS133" s="484">
        <v>28.4</v>
      </c>
      <c r="BT133" s="485">
        <v>28.9</v>
      </c>
      <c r="BU133" s="486">
        <v>125</v>
      </c>
      <c r="BV133" s="484">
        <v>231</v>
      </c>
      <c r="BW133" s="485">
        <v>356</v>
      </c>
      <c r="BX133" s="486" t="s">
        <v>197</v>
      </c>
      <c r="BY133" s="484" t="s">
        <v>197</v>
      </c>
      <c r="BZ133" s="485" t="s">
        <v>197</v>
      </c>
      <c r="CA133" s="486">
        <v>11</v>
      </c>
      <c r="CB133" s="484">
        <v>37</v>
      </c>
      <c r="CC133" s="485">
        <v>48</v>
      </c>
      <c r="CD133" s="486" t="s">
        <v>197</v>
      </c>
      <c r="CE133" s="484" t="s">
        <v>197</v>
      </c>
      <c r="CF133" s="485" t="s">
        <v>197</v>
      </c>
      <c r="CG133" s="486">
        <v>11</v>
      </c>
      <c r="CH133" s="484">
        <v>37</v>
      </c>
      <c r="CI133" s="485">
        <v>48</v>
      </c>
      <c r="CJ133" s="486">
        <v>19.3</v>
      </c>
      <c r="CK133" s="484">
        <v>18.8</v>
      </c>
      <c r="CL133" s="485">
        <v>18.899999999999999</v>
      </c>
      <c r="CM133" s="486">
        <v>11</v>
      </c>
      <c r="CN133" s="484">
        <v>37</v>
      </c>
      <c r="CO133" s="485">
        <v>48</v>
      </c>
      <c r="CP133" s="486">
        <v>69</v>
      </c>
      <c r="CQ133" s="484">
        <v>56</v>
      </c>
      <c r="CR133" s="485">
        <v>63</v>
      </c>
      <c r="CS133" s="486">
        <v>1502</v>
      </c>
      <c r="CT133" s="484">
        <v>1652</v>
      </c>
      <c r="CU133" s="485">
        <v>3154</v>
      </c>
      <c r="CV133" s="486">
        <v>70</v>
      </c>
      <c r="CW133" s="484">
        <v>58</v>
      </c>
      <c r="CX133" s="485">
        <v>64</v>
      </c>
      <c r="CY133" s="486">
        <v>1502</v>
      </c>
      <c r="CZ133" s="484">
        <v>1652</v>
      </c>
      <c r="DA133" s="485">
        <v>3154</v>
      </c>
      <c r="DB133" s="486">
        <v>35.799999999999997</v>
      </c>
      <c r="DC133" s="484">
        <v>33.5</v>
      </c>
      <c r="DD133" s="485">
        <v>34.6</v>
      </c>
      <c r="DE133" s="486">
        <v>1502</v>
      </c>
      <c r="DF133" s="484">
        <v>1652</v>
      </c>
      <c r="DG133" s="485">
        <v>3154</v>
      </c>
    </row>
    <row r="134" spans="1:111" x14ac:dyDescent="0.35">
      <c r="A134" t="s">
        <v>106</v>
      </c>
      <c r="B134" t="s">
        <v>351</v>
      </c>
      <c r="C134" t="s">
        <v>338</v>
      </c>
      <c r="D134" s="486">
        <v>66</v>
      </c>
      <c r="E134" s="484">
        <v>55</v>
      </c>
      <c r="F134" s="485">
        <v>61</v>
      </c>
      <c r="G134" s="486">
        <v>687</v>
      </c>
      <c r="H134" s="484">
        <v>692</v>
      </c>
      <c r="I134" s="485">
        <v>1379</v>
      </c>
      <c r="J134" s="486">
        <v>69</v>
      </c>
      <c r="K134" s="484">
        <v>58</v>
      </c>
      <c r="L134" s="485">
        <v>64</v>
      </c>
      <c r="M134" s="486">
        <v>687</v>
      </c>
      <c r="N134" s="484">
        <v>692</v>
      </c>
      <c r="O134" s="485">
        <v>1379</v>
      </c>
      <c r="P134" s="486">
        <v>35.1</v>
      </c>
      <c r="Q134" s="484">
        <v>33.6</v>
      </c>
      <c r="R134" s="485">
        <v>34.4</v>
      </c>
      <c r="S134" s="486">
        <v>687</v>
      </c>
      <c r="T134" s="484">
        <v>692</v>
      </c>
      <c r="U134" s="485">
        <v>1379</v>
      </c>
      <c r="V134" s="486">
        <v>37</v>
      </c>
      <c r="W134" s="484">
        <v>34</v>
      </c>
      <c r="X134" s="485">
        <v>36</v>
      </c>
      <c r="Y134" s="486">
        <v>27</v>
      </c>
      <c r="Z134" s="484">
        <v>32</v>
      </c>
      <c r="AA134" s="485">
        <v>59</v>
      </c>
      <c r="AB134" s="486">
        <v>37</v>
      </c>
      <c r="AC134" s="484">
        <v>34</v>
      </c>
      <c r="AD134" s="485">
        <v>36</v>
      </c>
      <c r="AE134" s="486">
        <v>27</v>
      </c>
      <c r="AF134" s="484">
        <v>32</v>
      </c>
      <c r="AG134" s="485">
        <v>59</v>
      </c>
      <c r="AH134" s="486">
        <v>32.6</v>
      </c>
      <c r="AI134" s="484">
        <v>30.1</v>
      </c>
      <c r="AJ134" s="485">
        <v>31.2</v>
      </c>
      <c r="AK134" s="486">
        <v>27</v>
      </c>
      <c r="AL134" s="484">
        <v>32</v>
      </c>
      <c r="AM134" s="485">
        <v>59</v>
      </c>
      <c r="AN134" s="486">
        <v>31</v>
      </c>
      <c r="AO134" s="484">
        <v>15</v>
      </c>
      <c r="AP134" s="485">
        <v>21</v>
      </c>
      <c r="AQ134" s="486">
        <v>36</v>
      </c>
      <c r="AR134" s="484">
        <v>61</v>
      </c>
      <c r="AS134" s="485">
        <v>97</v>
      </c>
      <c r="AT134" s="486">
        <v>31</v>
      </c>
      <c r="AU134" s="484">
        <v>15</v>
      </c>
      <c r="AV134" s="485">
        <v>21</v>
      </c>
      <c r="AW134" s="486">
        <v>36</v>
      </c>
      <c r="AX134" s="484">
        <v>61</v>
      </c>
      <c r="AY134" s="485">
        <v>97</v>
      </c>
      <c r="AZ134" s="486">
        <v>28.7</v>
      </c>
      <c r="BA134" s="484">
        <v>25.7</v>
      </c>
      <c r="BB134" s="485">
        <v>26.8</v>
      </c>
      <c r="BC134" s="486">
        <v>36</v>
      </c>
      <c r="BD134" s="484">
        <v>61</v>
      </c>
      <c r="BE134" s="485">
        <v>97</v>
      </c>
      <c r="BF134" s="486">
        <v>33</v>
      </c>
      <c r="BG134" s="484">
        <v>22</v>
      </c>
      <c r="BH134" s="485">
        <v>26</v>
      </c>
      <c r="BI134" s="486">
        <v>63</v>
      </c>
      <c r="BJ134" s="484">
        <v>93</v>
      </c>
      <c r="BK134" s="485">
        <v>156</v>
      </c>
      <c r="BL134" s="486">
        <v>33</v>
      </c>
      <c r="BM134" s="484">
        <v>22</v>
      </c>
      <c r="BN134" s="485">
        <v>26</v>
      </c>
      <c r="BO134" s="486">
        <v>63</v>
      </c>
      <c r="BP134" s="484">
        <v>93</v>
      </c>
      <c r="BQ134" s="485">
        <v>156</v>
      </c>
      <c r="BR134" s="486">
        <v>30.4</v>
      </c>
      <c r="BS134" s="484">
        <v>27.2</v>
      </c>
      <c r="BT134" s="485">
        <v>28.5</v>
      </c>
      <c r="BU134" s="486">
        <v>63</v>
      </c>
      <c r="BV134" s="484">
        <v>93</v>
      </c>
      <c r="BW134" s="485">
        <v>156</v>
      </c>
      <c r="BX134" s="486" t="s">
        <v>197</v>
      </c>
      <c r="BY134" s="484" t="s">
        <v>197</v>
      </c>
      <c r="BZ134" s="485" t="s">
        <v>197</v>
      </c>
      <c r="CA134" s="486">
        <v>10</v>
      </c>
      <c r="CB134" s="484">
        <v>24</v>
      </c>
      <c r="CC134" s="485">
        <v>34</v>
      </c>
      <c r="CD134" s="486" t="s">
        <v>197</v>
      </c>
      <c r="CE134" s="484" t="s">
        <v>197</v>
      </c>
      <c r="CF134" s="485" t="s">
        <v>197</v>
      </c>
      <c r="CG134" s="486">
        <v>10</v>
      </c>
      <c r="CH134" s="484">
        <v>24</v>
      </c>
      <c r="CI134" s="485">
        <v>34</v>
      </c>
      <c r="CJ134" s="486">
        <v>19</v>
      </c>
      <c r="CK134" s="484">
        <v>21.3</v>
      </c>
      <c r="CL134" s="485">
        <v>20.7</v>
      </c>
      <c r="CM134" s="486">
        <v>10</v>
      </c>
      <c r="CN134" s="484">
        <v>24</v>
      </c>
      <c r="CO134" s="485">
        <v>34</v>
      </c>
      <c r="CP134" s="486">
        <v>62</v>
      </c>
      <c r="CQ134" s="484">
        <v>49</v>
      </c>
      <c r="CR134" s="485">
        <v>56</v>
      </c>
      <c r="CS134" s="486">
        <v>811</v>
      </c>
      <c r="CT134" s="484">
        <v>863</v>
      </c>
      <c r="CU134" s="485">
        <v>1674</v>
      </c>
      <c r="CV134" s="486">
        <v>65</v>
      </c>
      <c r="CW134" s="484">
        <v>51</v>
      </c>
      <c r="CX134" s="485">
        <v>58</v>
      </c>
      <c r="CY134" s="486">
        <v>811</v>
      </c>
      <c r="CZ134" s="484">
        <v>863</v>
      </c>
      <c r="DA134" s="485">
        <v>1674</v>
      </c>
      <c r="DB134" s="486">
        <v>34.5</v>
      </c>
      <c r="DC134" s="484">
        <v>32.700000000000003</v>
      </c>
      <c r="DD134" s="485">
        <v>33.5</v>
      </c>
      <c r="DE134" s="486">
        <v>811</v>
      </c>
      <c r="DF134" s="484">
        <v>863</v>
      </c>
      <c r="DG134" s="485">
        <v>1674</v>
      </c>
    </row>
    <row r="135" spans="1:111" x14ac:dyDescent="0.35">
      <c r="A135" t="s">
        <v>130</v>
      </c>
      <c r="B135" t="s">
        <v>375</v>
      </c>
      <c r="C135" t="s">
        <v>372</v>
      </c>
      <c r="D135" s="486">
        <v>74</v>
      </c>
      <c r="E135" s="484">
        <v>59</v>
      </c>
      <c r="F135" s="485">
        <v>66</v>
      </c>
      <c r="G135" s="486">
        <v>2812</v>
      </c>
      <c r="H135" s="484">
        <v>2789</v>
      </c>
      <c r="I135" s="485">
        <v>5601</v>
      </c>
      <c r="J135" s="486">
        <v>75</v>
      </c>
      <c r="K135" s="484">
        <v>61</v>
      </c>
      <c r="L135" s="485">
        <v>68</v>
      </c>
      <c r="M135" s="486">
        <v>2812</v>
      </c>
      <c r="N135" s="484">
        <v>2789</v>
      </c>
      <c r="O135" s="485">
        <v>5601</v>
      </c>
      <c r="P135" s="486">
        <v>36</v>
      </c>
      <c r="Q135" s="484">
        <v>34.299999999999997</v>
      </c>
      <c r="R135" s="485">
        <v>35.1</v>
      </c>
      <c r="S135" s="486">
        <v>2812</v>
      </c>
      <c r="T135" s="484">
        <v>2789</v>
      </c>
      <c r="U135" s="485">
        <v>5601</v>
      </c>
      <c r="V135" s="486">
        <v>28</v>
      </c>
      <c r="W135" s="484">
        <v>15</v>
      </c>
      <c r="X135" s="485">
        <v>19</v>
      </c>
      <c r="Y135" s="486">
        <v>69</v>
      </c>
      <c r="Z135" s="484">
        <v>150</v>
      </c>
      <c r="AA135" s="485">
        <v>219</v>
      </c>
      <c r="AB135" s="486">
        <v>28</v>
      </c>
      <c r="AC135" s="484">
        <v>17</v>
      </c>
      <c r="AD135" s="485">
        <v>20</v>
      </c>
      <c r="AE135" s="486">
        <v>69</v>
      </c>
      <c r="AF135" s="484">
        <v>150</v>
      </c>
      <c r="AG135" s="485">
        <v>219</v>
      </c>
      <c r="AH135" s="486">
        <v>27.7</v>
      </c>
      <c r="AI135" s="484">
        <v>27.2</v>
      </c>
      <c r="AJ135" s="485">
        <v>27.4</v>
      </c>
      <c r="AK135" s="486">
        <v>69</v>
      </c>
      <c r="AL135" s="484">
        <v>150</v>
      </c>
      <c r="AM135" s="485">
        <v>219</v>
      </c>
      <c r="AN135" s="486">
        <v>20</v>
      </c>
      <c r="AO135" s="484">
        <v>11</v>
      </c>
      <c r="AP135" s="485">
        <v>14</v>
      </c>
      <c r="AQ135" s="486">
        <v>45</v>
      </c>
      <c r="AR135" s="484">
        <v>97</v>
      </c>
      <c r="AS135" s="485">
        <v>142</v>
      </c>
      <c r="AT135" s="486">
        <v>20</v>
      </c>
      <c r="AU135" s="484">
        <v>11</v>
      </c>
      <c r="AV135" s="485">
        <v>14</v>
      </c>
      <c r="AW135" s="486">
        <v>45</v>
      </c>
      <c r="AX135" s="484">
        <v>97</v>
      </c>
      <c r="AY135" s="485">
        <v>142</v>
      </c>
      <c r="AZ135" s="486">
        <v>25.6</v>
      </c>
      <c r="BA135" s="484">
        <v>24</v>
      </c>
      <c r="BB135" s="485">
        <v>24.5</v>
      </c>
      <c r="BC135" s="486">
        <v>45</v>
      </c>
      <c r="BD135" s="484">
        <v>97</v>
      </c>
      <c r="BE135" s="485">
        <v>142</v>
      </c>
      <c r="BF135" s="486">
        <v>25</v>
      </c>
      <c r="BG135" s="484">
        <v>13</v>
      </c>
      <c r="BH135" s="485">
        <v>17</v>
      </c>
      <c r="BI135" s="486">
        <v>114</v>
      </c>
      <c r="BJ135" s="484">
        <v>247</v>
      </c>
      <c r="BK135" s="485">
        <v>361</v>
      </c>
      <c r="BL135" s="486">
        <v>25</v>
      </c>
      <c r="BM135" s="484">
        <v>15</v>
      </c>
      <c r="BN135" s="485">
        <v>18</v>
      </c>
      <c r="BO135" s="486">
        <v>114</v>
      </c>
      <c r="BP135" s="484">
        <v>247</v>
      </c>
      <c r="BQ135" s="485">
        <v>361</v>
      </c>
      <c r="BR135" s="486">
        <v>26.9</v>
      </c>
      <c r="BS135" s="484">
        <v>26</v>
      </c>
      <c r="BT135" s="485">
        <v>26.3</v>
      </c>
      <c r="BU135" s="486">
        <v>114</v>
      </c>
      <c r="BV135" s="484">
        <v>247</v>
      </c>
      <c r="BW135" s="485">
        <v>361</v>
      </c>
      <c r="BX135" s="486" t="s">
        <v>197</v>
      </c>
      <c r="BY135" s="484" t="s">
        <v>197</v>
      </c>
      <c r="BZ135" s="485">
        <v>4</v>
      </c>
      <c r="CA135" s="486">
        <v>39</v>
      </c>
      <c r="CB135" s="484">
        <v>52</v>
      </c>
      <c r="CC135" s="485">
        <v>91</v>
      </c>
      <c r="CD135" s="486" t="s">
        <v>197</v>
      </c>
      <c r="CE135" s="484" t="s">
        <v>197</v>
      </c>
      <c r="CF135" s="485">
        <v>4</v>
      </c>
      <c r="CG135" s="486">
        <v>39</v>
      </c>
      <c r="CH135" s="484">
        <v>52</v>
      </c>
      <c r="CI135" s="485">
        <v>91</v>
      </c>
      <c r="CJ135" s="486">
        <v>21.3</v>
      </c>
      <c r="CK135" s="484">
        <v>21.1</v>
      </c>
      <c r="CL135" s="485">
        <v>21.2</v>
      </c>
      <c r="CM135" s="486">
        <v>39</v>
      </c>
      <c r="CN135" s="484">
        <v>52</v>
      </c>
      <c r="CO135" s="485">
        <v>91</v>
      </c>
      <c r="CP135" s="486">
        <v>71</v>
      </c>
      <c r="CQ135" s="484">
        <v>54</v>
      </c>
      <c r="CR135" s="485">
        <v>62</v>
      </c>
      <c r="CS135" s="486">
        <v>2983</v>
      </c>
      <c r="CT135" s="484">
        <v>3111</v>
      </c>
      <c r="CU135" s="485">
        <v>6094</v>
      </c>
      <c r="CV135" s="486">
        <v>72</v>
      </c>
      <c r="CW135" s="484">
        <v>56</v>
      </c>
      <c r="CX135" s="485">
        <v>64</v>
      </c>
      <c r="CY135" s="486">
        <v>2983</v>
      </c>
      <c r="CZ135" s="484">
        <v>3111</v>
      </c>
      <c r="DA135" s="485">
        <v>6094</v>
      </c>
      <c r="DB135" s="486">
        <v>35.4</v>
      </c>
      <c r="DC135" s="484">
        <v>33.299999999999997</v>
      </c>
      <c r="DD135" s="485">
        <v>34.299999999999997</v>
      </c>
      <c r="DE135" s="486">
        <v>2983</v>
      </c>
      <c r="DF135" s="484">
        <v>3111</v>
      </c>
      <c r="DG135" s="485">
        <v>6094</v>
      </c>
    </row>
    <row r="136" spans="1:111" x14ac:dyDescent="0.35">
      <c r="A136" t="s">
        <v>82</v>
      </c>
      <c r="B136" t="s">
        <v>327</v>
      </c>
      <c r="C136" t="s">
        <v>324</v>
      </c>
      <c r="D136" s="486">
        <v>71</v>
      </c>
      <c r="E136" s="484">
        <v>55</v>
      </c>
      <c r="F136" s="485">
        <v>64</v>
      </c>
      <c r="G136" s="486">
        <v>3409</v>
      </c>
      <c r="H136" s="484">
        <v>3152</v>
      </c>
      <c r="I136" s="485">
        <v>6561</v>
      </c>
      <c r="J136" s="486">
        <v>73</v>
      </c>
      <c r="K136" s="484">
        <v>58</v>
      </c>
      <c r="L136" s="485">
        <v>66</v>
      </c>
      <c r="M136" s="486">
        <v>3409</v>
      </c>
      <c r="N136" s="484">
        <v>3152</v>
      </c>
      <c r="O136" s="485">
        <v>6561</v>
      </c>
      <c r="P136" s="486">
        <v>35.9</v>
      </c>
      <c r="Q136" s="484">
        <v>34</v>
      </c>
      <c r="R136" s="485">
        <v>35</v>
      </c>
      <c r="S136" s="486">
        <v>3409</v>
      </c>
      <c r="T136" s="484">
        <v>3152</v>
      </c>
      <c r="U136" s="485">
        <v>6561</v>
      </c>
      <c r="V136" s="486">
        <v>18</v>
      </c>
      <c r="W136" s="484">
        <v>17</v>
      </c>
      <c r="X136" s="485">
        <v>18</v>
      </c>
      <c r="Y136" s="486">
        <v>77</v>
      </c>
      <c r="Z136" s="484">
        <v>162</v>
      </c>
      <c r="AA136" s="485">
        <v>239</v>
      </c>
      <c r="AB136" s="486">
        <v>18</v>
      </c>
      <c r="AC136" s="484">
        <v>18</v>
      </c>
      <c r="AD136" s="485">
        <v>18</v>
      </c>
      <c r="AE136" s="486">
        <v>77</v>
      </c>
      <c r="AF136" s="484">
        <v>162</v>
      </c>
      <c r="AG136" s="485">
        <v>239</v>
      </c>
      <c r="AH136" s="486">
        <v>27.3</v>
      </c>
      <c r="AI136" s="484">
        <v>26.3</v>
      </c>
      <c r="AJ136" s="485">
        <v>26.6</v>
      </c>
      <c r="AK136" s="486">
        <v>77</v>
      </c>
      <c r="AL136" s="484">
        <v>162</v>
      </c>
      <c r="AM136" s="485">
        <v>239</v>
      </c>
      <c r="AN136" s="486">
        <v>24</v>
      </c>
      <c r="AO136" s="484">
        <v>12</v>
      </c>
      <c r="AP136" s="485">
        <v>15</v>
      </c>
      <c r="AQ136" s="486">
        <v>59</v>
      </c>
      <c r="AR136" s="484">
        <v>146</v>
      </c>
      <c r="AS136" s="485">
        <v>205</v>
      </c>
      <c r="AT136" s="486">
        <v>27</v>
      </c>
      <c r="AU136" s="484">
        <v>14</v>
      </c>
      <c r="AV136" s="485">
        <v>18</v>
      </c>
      <c r="AW136" s="486">
        <v>59</v>
      </c>
      <c r="AX136" s="484">
        <v>146</v>
      </c>
      <c r="AY136" s="485">
        <v>205</v>
      </c>
      <c r="AZ136" s="486">
        <v>28.6</v>
      </c>
      <c r="BA136" s="484">
        <v>25.7</v>
      </c>
      <c r="BB136" s="485">
        <v>26.5</v>
      </c>
      <c r="BC136" s="486">
        <v>59</v>
      </c>
      <c r="BD136" s="484">
        <v>146</v>
      </c>
      <c r="BE136" s="485">
        <v>205</v>
      </c>
      <c r="BF136" s="486">
        <v>21</v>
      </c>
      <c r="BG136" s="484">
        <v>15</v>
      </c>
      <c r="BH136" s="485">
        <v>16</v>
      </c>
      <c r="BI136" s="486">
        <v>136</v>
      </c>
      <c r="BJ136" s="484">
        <v>308</v>
      </c>
      <c r="BK136" s="485">
        <v>444</v>
      </c>
      <c r="BL136" s="486">
        <v>22</v>
      </c>
      <c r="BM136" s="484">
        <v>16</v>
      </c>
      <c r="BN136" s="485">
        <v>18</v>
      </c>
      <c r="BO136" s="486">
        <v>136</v>
      </c>
      <c r="BP136" s="484">
        <v>308</v>
      </c>
      <c r="BQ136" s="485">
        <v>444</v>
      </c>
      <c r="BR136" s="486">
        <v>27.9</v>
      </c>
      <c r="BS136" s="484">
        <v>26</v>
      </c>
      <c r="BT136" s="485">
        <v>26.6</v>
      </c>
      <c r="BU136" s="486">
        <v>136</v>
      </c>
      <c r="BV136" s="484">
        <v>308</v>
      </c>
      <c r="BW136" s="485">
        <v>444</v>
      </c>
      <c r="BX136" s="486">
        <v>11</v>
      </c>
      <c r="BY136" s="484">
        <v>4</v>
      </c>
      <c r="BZ136" s="485">
        <v>6</v>
      </c>
      <c r="CA136" s="486">
        <v>27</v>
      </c>
      <c r="CB136" s="484">
        <v>98</v>
      </c>
      <c r="CC136" s="485">
        <v>125</v>
      </c>
      <c r="CD136" s="486">
        <v>11</v>
      </c>
      <c r="CE136" s="484">
        <v>5</v>
      </c>
      <c r="CF136" s="485">
        <v>6</v>
      </c>
      <c r="CG136" s="486">
        <v>27</v>
      </c>
      <c r="CH136" s="484">
        <v>98</v>
      </c>
      <c r="CI136" s="485">
        <v>125</v>
      </c>
      <c r="CJ136" s="486">
        <v>21.6</v>
      </c>
      <c r="CK136" s="484">
        <v>21.3</v>
      </c>
      <c r="CL136" s="485">
        <v>21.4</v>
      </c>
      <c r="CM136" s="486">
        <v>27</v>
      </c>
      <c r="CN136" s="484">
        <v>98</v>
      </c>
      <c r="CO136" s="485">
        <v>125</v>
      </c>
      <c r="CP136" s="486">
        <v>69</v>
      </c>
      <c r="CQ136" s="484">
        <v>50</v>
      </c>
      <c r="CR136" s="485">
        <v>59</v>
      </c>
      <c r="CS136" s="486">
        <v>3623</v>
      </c>
      <c r="CT136" s="484">
        <v>3611</v>
      </c>
      <c r="CU136" s="485">
        <v>7234</v>
      </c>
      <c r="CV136" s="486">
        <v>70</v>
      </c>
      <c r="CW136" s="484">
        <v>52</v>
      </c>
      <c r="CX136" s="485">
        <v>61</v>
      </c>
      <c r="CY136" s="486">
        <v>3623</v>
      </c>
      <c r="CZ136" s="484">
        <v>3611</v>
      </c>
      <c r="DA136" s="485">
        <v>7234</v>
      </c>
      <c r="DB136" s="486">
        <v>35.4</v>
      </c>
      <c r="DC136" s="484">
        <v>32.9</v>
      </c>
      <c r="DD136" s="485">
        <v>34.200000000000003</v>
      </c>
      <c r="DE136" s="486">
        <v>3623</v>
      </c>
      <c r="DF136" s="484">
        <v>3611</v>
      </c>
      <c r="DG136" s="485">
        <v>7234</v>
      </c>
    </row>
    <row r="137" spans="1:111" x14ac:dyDescent="0.35">
      <c r="A137" t="s">
        <v>21</v>
      </c>
      <c r="B137" t="s">
        <v>267</v>
      </c>
      <c r="C137" t="s">
        <v>260</v>
      </c>
      <c r="D137" s="486">
        <v>68</v>
      </c>
      <c r="E137" s="484">
        <v>53</v>
      </c>
      <c r="F137" s="485">
        <v>60</v>
      </c>
      <c r="G137" s="486">
        <v>2256</v>
      </c>
      <c r="H137" s="484">
        <v>2333</v>
      </c>
      <c r="I137" s="485">
        <v>4589</v>
      </c>
      <c r="J137" s="486">
        <v>70</v>
      </c>
      <c r="K137" s="484">
        <v>57</v>
      </c>
      <c r="L137" s="485">
        <v>63</v>
      </c>
      <c r="M137" s="486">
        <v>2256</v>
      </c>
      <c r="N137" s="484">
        <v>2333</v>
      </c>
      <c r="O137" s="485">
        <v>4589</v>
      </c>
      <c r="P137" s="486">
        <v>35.200000000000003</v>
      </c>
      <c r="Q137" s="484">
        <v>33.299999999999997</v>
      </c>
      <c r="R137" s="485">
        <v>34.200000000000003</v>
      </c>
      <c r="S137" s="486">
        <v>2256</v>
      </c>
      <c r="T137" s="484">
        <v>2333</v>
      </c>
      <c r="U137" s="485">
        <v>4589</v>
      </c>
      <c r="V137" s="486">
        <v>21</v>
      </c>
      <c r="W137" s="484">
        <v>15</v>
      </c>
      <c r="X137" s="485">
        <v>17</v>
      </c>
      <c r="Y137" s="486">
        <v>96</v>
      </c>
      <c r="Z137" s="484">
        <v>218</v>
      </c>
      <c r="AA137" s="485">
        <v>314</v>
      </c>
      <c r="AB137" s="486">
        <v>26</v>
      </c>
      <c r="AC137" s="484">
        <v>18</v>
      </c>
      <c r="AD137" s="485">
        <v>20</v>
      </c>
      <c r="AE137" s="486">
        <v>96</v>
      </c>
      <c r="AF137" s="484">
        <v>218</v>
      </c>
      <c r="AG137" s="485">
        <v>314</v>
      </c>
      <c r="AH137" s="486">
        <v>27.5</v>
      </c>
      <c r="AI137" s="484">
        <v>26.9</v>
      </c>
      <c r="AJ137" s="485">
        <v>27.1</v>
      </c>
      <c r="AK137" s="486">
        <v>96</v>
      </c>
      <c r="AL137" s="484">
        <v>218</v>
      </c>
      <c r="AM137" s="485">
        <v>314</v>
      </c>
      <c r="AN137" s="486">
        <v>12</v>
      </c>
      <c r="AO137" s="484">
        <v>17</v>
      </c>
      <c r="AP137" s="485">
        <v>15</v>
      </c>
      <c r="AQ137" s="486">
        <v>34</v>
      </c>
      <c r="AR137" s="484">
        <v>121</v>
      </c>
      <c r="AS137" s="485">
        <v>155</v>
      </c>
      <c r="AT137" s="486">
        <v>12</v>
      </c>
      <c r="AU137" s="484">
        <v>19</v>
      </c>
      <c r="AV137" s="485">
        <v>17</v>
      </c>
      <c r="AW137" s="486">
        <v>34</v>
      </c>
      <c r="AX137" s="484">
        <v>121</v>
      </c>
      <c r="AY137" s="485">
        <v>155</v>
      </c>
      <c r="AZ137" s="486">
        <v>26.5</v>
      </c>
      <c r="BA137" s="484">
        <v>25.8</v>
      </c>
      <c r="BB137" s="485">
        <v>25.9</v>
      </c>
      <c r="BC137" s="486">
        <v>34</v>
      </c>
      <c r="BD137" s="484">
        <v>121</v>
      </c>
      <c r="BE137" s="485">
        <v>155</v>
      </c>
      <c r="BF137" s="486">
        <v>18</v>
      </c>
      <c r="BG137" s="484">
        <v>15</v>
      </c>
      <c r="BH137" s="485">
        <v>16</v>
      </c>
      <c r="BI137" s="486">
        <v>130</v>
      </c>
      <c r="BJ137" s="484">
        <v>339</v>
      </c>
      <c r="BK137" s="485">
        <v>469</v>
      </c>
      <c r="BL137" s="486">
        <v>22</v>
      </c>
      <c r="BM137" s="484">
        <v>18</v>
      </c>
      <c r="BN137" s="485">
        <v>19</v>
      </c>
      <c r="BO137" s="486">
        <v>130</v>
      </c>
      <c r="BP137" s="484">
        <v>339</v>
      </c>
      <c r="BQ137" s="485">
        <v>469</v>
      </c>
      <c r="BR137" s="486">
        <v>27.2</v>
      </c>
      <c r="BS137" s="484">
        <v>26.5</v>
      </c>
      <c r="BT137" s="485">
        <v>26.7</v>
      </c>
      <c r="BU137" s="486">
        <v>130</v>
      </c>
      <c r="BV137" s="484">
        <v>339</v>
      </c>
      <c r="BW137" s="485">
        <v>469</v>
      </c>
      <c r="BX137" s="486" t="s">
        <v>197</v>
      </c>
      <c r="BY137" s="484" t="s">
        <v>197</v>
      </c>
      <c r="BZ137" s="485">
        <v>7</v>
      </c>
      <c r="CA137" s="486">
        <v>15</v>
      </c>
      <c r="CB137" s="484">
        <v>42</v>
      </c>
      <c r="CC137" s="485">
        <v>57</v>
      </c>
      <c r="CD137" s="486" t="s">
        <v>197</v>
      </c>
      <c r="CE137" s="484" t="s">
        <v>197</v>
      </c>
      <c r="CF137" s="485">
        <v>9</v>
      </c>
      <c r="CG137" s="486">
        <v>15</v>
      </c>
      <c r="CH137" s="484">
        <v>42</v>
      </c>
      <c r="CI137" s="485">
        <v>57</v>
      </c>
      <c r="CJ137" s="486">
        <v>22.1</v>
      </c>
      <c r="CK137" s="484">
        <v>18.7</v>
      </c>
      <c r="CL137" s="485">
        <v>19.600000000000001</v>
      </c>
      <c r="CM137" s="486">
        <v>15</v>
      </c>
      <c r="CN137" s="484">
        <v>42</v>
      </c>
      <c r="CO137" s="485">
        <v>57</v>
      </c>
      <c r="CP137" s="486">
        <v>65</v>
      </c>
      <c r="CQ137" s="484">
        <v>48</v>
      </c>
      <c r="CR137" s="485">
        <v>56</v>
      </c>
      <c r="CS137" s="486">
        <v>2422</v>
      </c>
      <c r="CT137" s="484">
        <v>2729</v>
      </c>
      <c r="CU137" s="485">
        <v>5151</v>
      </c>
      <c r="CV137" s="486">
        <v>67</v>
      </c>
      <c r="CW137" s="484">
        <v>51</v>
      </c>
      <c r="CX137" s="485">
        <v>59</v>
      </c>
      <c r="CY137" s="486">
        <v>2422</v>
      </c>
      <c r="CZ137" s="484">
        <v>2729</v>
      </c>
      <c r="DA137" s="485">
        <v>5151</v>
      </c>
      <c r="DB137" s="486">
        <v>34.6</v>
      </c>
      <c r="DC137" s="484">
        <v>32.299999999999997</v>
      </c>
      <c r="DD137" s="485">
        <v>33.4</v>
      </c>
      <c r="DE137" s="486">
        <v>2422</v>
      </c>
      <c r="DF137" s="484">
        <v>2729</v>
      </c>
      <c r="DG137" s="485">
        <v>5151</v>
      </c>
    </row>
    <row r="138" spans="1:111" x14ac:dyDescent="0.35">
      <c r="A138" t="s">
        <v>56</v>
      </c>
      <c r="B138" t="s">
        <v>301</v>
      </c>
      <c r="C138" t="s">
        <v>299</v>
      </c>
      <c r="D138" s="486">
        <v>71</v>
      </c>
      <c r="E138" s="484">
        <v>55</v>
      </c>
      <c r="F138" s="485">
        <v>63</v>
      </c>
      <c r="G138" s="486">
        <v>3798</v>
      </c>
      <c r="H138" s="484">
        <v>3700</v>
      </c>
      <c r="I138" s="485">
        <v>7498</v>
      </c>
      <c r="J138" s="486">
        <v>73</v>
      </c>
      <c r="K138" s="484">
        <v>59</v>
      </c>
      <c r="L138" s="485">
        <v>66</v>
      </c>
      <c r="M138" s="486">
        <v>3798</v>
      </c>
      <c r="N138" s="484">
        <v>3700</v>
      </c>
      <c r="O138" s="485">
        <v>7498</v>
      </c>
      <c r="P138" s="486">
        <v>37.200000000000003</v>
      </c>
      <c r="Q138" s="484">
        <v>34.700000000000003</v>
      </c>
      <c r="R138" s="485">
        <v>36</v>
      </c>
      <c r="S138" s="486">
        <v>3798</v>
      </c>
      <c r="T138" s="484">
        <v>3700</v>
      </c>
      <c r="U138" s="485">
        <v>7498</v>
      </c>
      <c r="V138" s="486">
        <v>26</v>
      </c>
      <c r="W138" s="484">
        <v>23</v>
      </c>
      <c r="X138" s="485">
        <v>24</v>
      </c>
      <c r="Y138" s="486">
        <v>97</v>
      </c>
      <c r="Z138" s="484">
        <v>221</v>
      </c>
      <c r="AA138" s="485">
        <v>318</v>
      </c>
      <c r="AB138" s="486">
        <v>30</v>
      </c>
      <c r="AC138" s="484">
        <v>24</v>
      </c>
      <c r="AD138" s="485">
        <v>26</v>
      </c>
      <c r="AE138" s="486">
        <v>97</v>
      </c>
      <c r="AF138" s="484">
        <v>221</v>
      </c>
      <c r="AG138" s="485">
        <v>318</v>
      </c>
      <c r="AH138" s="486">
        <v>29</v>
      </c>
      <c r="AI138" s="484">
        <v>27.8</v>
      </c>
      <c r="AJ138" s="485">
        <v>28.2</v>
      </c>
      <c r="AK138" s="486">
        <v>97</v>
      </c>
      <c r="AL138" s="484">
        <v>221</v>
      </c>
      <c r="AM138" s="485">
        <v>318</v>
      </c>
      <c r="AN138" s="486">
        <v>26</v>
      </c>
      <c r="AO138" s="484">
        <v>16</v>
      </c>
      <c r="AP138" s="485">
        <v>19</v>
      </c>
      <c r="AQ138" s="486">
        <v>123</v>
      </c>
      <c r="AR138" s="484">
        <v>257</v>
      </c>
      <c r="AS138" s="485">
        <v>380</v>
      </c>
      <c r="AT138" s="486">
        <v>28</v>
      </c>
      <c r="AU138" s="484">
        <v>17</v>
      </c>
      <c r="AV138" s="485">
        <v>21</v>
      </c>
      <c r="AW138" s="486">
        <v>123</v>
      </c>
      <c r="AX138" s="484">
        <v>257</v>
      </c>
      <c r="AY138" s="485">
        <v>380</v>
      </c>
      <c r="AZ138" s="486">
        <v>28.1</v>
      </c>
      <c r="BA138" s="484">
        <v>26.3</v>
      </c>
      <c r="BB138" s="485">
        <v>26.9</v>
      </c>
      <c r="BC138" s="486">
        <v>123</v>
      </c>
      <c r="BD138" s="484">
        <v>257</v>
      </c>
      <c r="BE138" s="485">
        <v>380</v>
      </c>
      <c r="BF138" s="486">
        <v>26</v>
      </c>
      <c r="BG138" s="484">
        <v>19</v>
      </c>
      <c r="BH138" s="485">
        <v>21</v>
      </c>
      <c r="BI138" s="486">
        <v>220</v>
      </c>
      <c r="BJ138" s="484">
        <v>478</v>
      </c>
      <c r="BK138" s="485">
        <v>698</v>
      </c>
      <c r="BL138" s="486">
        <v>29</v>
      </c>
      <c r="BM138" s="484">
        <v>20</v>
      </c>
      <c r="BN138" s="485">
        <v>23</v>
      </c>
      <c r="BO138" s="486">
        <v>220</v>
      </c>
      <c r="BP138" s="484">
        <v>478</v>
      </c>
      <c r="BQ138" s="485">
        <v>698</v>
      </c>
      <c r="BR138" s="486">
        <v>28.5</v>
      </c>
      <c r="BS138" s="484">
        <v>27</v>
      </c>
      <c r="BT138" s="485">
        <v>27.5</v>
      </c>
      <c r="BU138" s="486">
        <v>220</v>
      </c>
      <c r="BV138" s="484">
        <v>478</v>
      </c>
      <c r="BW138" s="485">
        <v>698</v>
      </c>
      <c r="BX138" s="486" t="s">
        <v>197</v>
      </c>
      <c r="BY138" s="484" t="s">
        <v>197</v>
      </c>
      <c r="BZ138" s="485" t="s">
        <v>197</v>
      </c>
      <c r="CA138" s="486">
        <v>22</v>
      </c>
      <c r="CB138" s="484">
        <v>69</v>
      </c>
      <c r="CC138" s="485">
        <v>91</v>
      </c>
      <c r="CD138" s="486" t="s">
        <v>197</v>
      </c>
      <c r="CE138" s="484" t="s">
        <v>197</v>
      </c>
      <c r="CF138" s="485" t="s">
        <v>197</v>
      </c>
      <c r="CG138" s="486">
        <v>22</v>
      </c>
      <c r="CH138" s="484">
        <v>69</v>
      </c>
      <c r="CI138" s="485">
        <v>91</v>
      </c>
      <c r="CJ138" s="486">
        <v>21.4</v>
      </c>
      <c r="CK138" s="484">
        <v>19.399999999999999</v>
      </c>
      <c r="CL138" s="485">
        <v>19.899999999999999</v>
      </c>
      <c r="CM138" s="486">
        <v>22</v>
      </c>
      <c r="CN138" s="484">
        <v>69</v>
      </c>
      <c r="CO138" s="485">
        <v>91</v>
      </c>
      <c r="CP138" s="486">
        <v>68</v>
      </c>
      <c r="CQ138" s="484">
        <v>50</v>
      </c>
      <c r="CR138" s="485">
        <v>59</v>
      </c>
      <c r="CS138" s="486">
        <v>4086</v>
      </c>
      <c r="CT138" s="484">
        <v>4285</v>
      </c>
      <c r="CU138" s="485">
        <v>8371</v>
      </c>
      <c r="CV138" s="486">
        <v>70</v>
      </c>
      <c r="CW138" s="484">
        <v>53</v>
      </c>
      <c r="CX138" s="485">
        <v>62</v>
      </c>
      <c r="CY138" s="486">
        <v>4086</v>
      </c>
      <c r="CZ138" s="484">
        <v>4285</v>
      </c>
      <c r="DA138" s="485">
        <v>8371</v>
      </c>
      <c r="DB138" s="486">
        <v>36.700000000000003</v>
      </c>
      <c r="DC138" s="484">
        <v>33.6</v>
      </c>
      <c r="DD138" s="485">
        <v>35.1</v>
      </c>
      <c r="DE138" s="486">
        <v>4086</v>
      </c>
      <c r="DF138" s="484">
        <v>4285</v>
      </c>
      <c r="DG138" s="485">
        <v>8371</v>
      </c>
    </row>
    <row r="139" spans="1:111" x14ac:dyDescent="0.35">
      <c r="A139" t="s">
        <v>152</v>
      </c>
      <c r="B139" t="s">
        <v>396</v>
      </c>
      <c r="C139" t="s">
        <v>392</v>
      </c>
      <c r="D139" s="486">
        <v>79</v>
      </c>
      <c r="E139" s="484">
        <v>65</v>
      </c>
      <c r="F139" s="485">
        <v>72</v>
      </c>
      <c r="G139" s="486">
        <v>3405</v>
      </c>
      <c r="H139" s="484">
        <v>3281</v>
      </c>
      <c r="I139" s="485">
        <v>6686</v>
      </c>
      <c r="J139" s="486">
        <v>80</v>
      </c>
      <c r="K139" s="484">
        <v>67</v>
      </c>
      <c r="L139" s="485">
        <v>74</v>
      </c>
      <c r="M139" s="486">
        <v>3405</v>
      </c>
      <c r="N139" s="484">
        <v>3281</v>
      </c>
      <c r="O139" s="485">
        <v>6686</v>
      </c>
      <c r="P139" s="486">
        <v>36.9</v>
      </c>
      <c r="Q139" s="484">
        <v>35.200000000000003</v>
      </c>
      <c r="R139" s="485">
        <v>36</v>
      </c>
      <c r="S139" s="486">
        <v>3405</v>
      </c>
      <c r="T139" s="484">
        <v>3281</v>
      </c>
      <c r="U139" s="485">
        <v>6686</v>
      </c>
      <c r="V139" s="486">
        <v>46</v>
      </c>
      <c r="W139" s="484">
        <v>29</v>
      </c>
      <c r="X139" s="485">
        <v>35</v>
      </c>
      <c r="Y139" s="486">
        <v>136</v>
      </c>
      <c r="Z139" s="484">
        <v>271</v>
      </c>
      <c r="AA139" s="485">
        <v>407</v>
      </c>
      <c r="AB139" s="486">
        <v>46</v>
      </c>
      <c r="AC139" s="484">
        <v>31</v>
      </c>
      <c r="AD139" s="485">
        <v>36</v>
      </c>
      <c r="AE139" s="486">
        <v>136</v>
      </c>
      <c r="AF139" s="484">
        <v>271</v>
      </c>
      <c r="AG139" s="485">
        <v>407</v>
      </c>
      <c r="AH139" s="486">
        <v>31.8</v>
      </c>
      <c r="AI139" s="484">
        <v>30.1</v>
      </c>
      <c r="AJ139" s="485">
        <v>30.7</v>
      </c>
      <c r="AK139" s="486">
        <v>136</v>
      </c>
      <c r="AL139" s="484">
        <v>271</v>
      </c>
      <c r="AM139" s="485">
        <v>407</v>
      </c>
      <c r="AN139" s="486">
        <v>32</v>
      </c>
      <c r="AO139" s="484">
        <v>24</v>
      </c>
      <c r="AP139" s="485">
        <v>27</v>
      </c>
      <c r="AQ139" s="486">
        <v>110</v>
      </c>
      <c r="AR139" s="484">
        <v>271</v>
      </c>
      <c r="AS139" s="485">
        <v>381</v>
      </c>
      <c r="AT139" s="486">
        <v>34</v>
      </c>
      <c r="AU139" s="484">
        <v>25</v>
      </c>
      <c r="AV139" s="485">
        <v>28</v>
      </c>
      <c r="AW139" s="486">
        <v>110</v>
      </c>
      <c r="AX139" s="484">
        <v>271</v>
      </c>
      <c r="AY139" s="485">
        <v>381</v>
      </c>
      <c r="AZ139" s="486">
        <v>29.9</v>
      </c>
      <c r="BA139" s="484">
        <v>28.5</v>
      </c>
      <c r="BB139" s="485">
        <v>28.9</v>
      </c>
      <c r="BC139" s="486">
        <v>110</v>
      </c>
      <c r="BD139" s="484">
        <v>271</v>
      </c>
      <c r="BE139" s="485">
        <v>381</v>
      </c>
      <c r="BF139" s="486">
        <v>40</v>
      </c>
      <c r="BG139" s="484">
        <v>27</v>
      </c>
      <c r="BH139" s="485">
        <v>31</v>
      </c>
      <c r="BI139" s="486">
        <v>246</v>
      </c>
      <c r="BJ139" s="484">
        <v>542</v>
      </c>
      <c r="BK139" s="485">
        <v>788</v>
      </c>
      <c r="BL139" s="486">
        <v>41</v>
      </c>
      <c r="BM139" s="484">
        <v>28</v>
      </c>
      <c r="BN139" s="485">
        <v>32</v>
      </c>
      <c r="BO139" s="486">
        <v>246</v>
      </c>
      <c r="BP139" s="484">
        <v>542</v>
      </c>
      <c r="BQ139" s="485">
        <v>788</v>
      </c>
      <c r="BR139" s="486">
        <v>30.9</v>
      </c>
      <c r="BS139" s="484">
        <v>29.3</v>
      </c>
      <c r="BT139" s="485">
        <v>29.8</v>
      </c>
      <c r="BU139" s="486">
        <v>246</v>
      </c>
      <c r="BV139" s="484">
        <v>542</v>
      </c>
      <c r="BW139" s="485">
        <v>788</v>
      </c>
      <c r="BX139" s="486">
        <v>10</v>
      </c>
      <c r="BY139" s="484">
        <v>3</v>
      </c>
      <c r="BZ139" s="485">
        <v>5</v>
      </c>
      <c r="CA139" s="486">
        <v>30</v>
      </c>
      <c r="CB139" s="484">
        <v>103</v>
      </c>
      <c r="CC139" s="485">
        <v>133</v>
      </c>
      <c r="CD139" s="486">
        <v>10</v>
      </c>
      <c r="CE139" s="484">
        <v>3</v>
      </c>
      <c r="CF139" s="485">
        <v>5</v>
      </c>
      <c r="CG139" s="486">
        <v>30</v>
      </c>
      <c r="CH139" s="484">
        <v>103</v>
      </c>
      <c r="CI139" s="485">
        <v>133</v>
      </c>
      <c r="CJ139" s="486">
        <v>22.5</v>
      </c>
      <c r="CK139" s="484">
        <v>21.6</v>
      </c>
      <c r="CL139" s="485">
        <v>21.8</v>
      </c>
      <c r="CM139" s="486">
        <v>30</v>
      </c>
      <c r="CN139" s="484">
        <v>103</v>
      </c>
      <c r="CO139" s="485">
        <v>133</v>
      </c>
      <c r="CP139" s="486">
        <v>76</v>
      </c>
      <c r="CQ139" s="484">
        <v>58</v>
      </c>
      <c r="CR139" s="485">
        <v>67</v>
      </c>
      <c r="CS139" s="486">
        <v>3731</v>
      </c>
      <c r="CT139" s="484">
        <v>4004</v>
      </c>
      <c r="CU139" s="485">
        <v>7735</v>
      </c>
      <c r="CV139" s="486">
        <v>77</v>
      </c>
      <c r="CW139" s="484">
        <v>59</v>
      </c>
      <c r="CX139" s="485">
        <v>68</v>
      </c>
      <c r="CY139" s="486">
        <v>3731</v>
      </c>
      <c r="CZ139" s="484">
        <v>4004</v>
      </c>
      <c r="DA139" s="485">
        <v>7735</v>
      </c>
      <c r="DB139" s="486">
        <v>36.299999999999997</v>
      </c>
      <c r="DC139" s="484">
        <v>34</v>
      </c>
      <c r="DD139" s="485">
        <v>35.1</v>
      </c>
      <c r="DE139" s="486">
        <v>3731</v>
      </c>
      <c r="DF139" s="484">
        <v>4004</v>
      </c>
      <c r="DG139" s="485">
        <v>7735</v>
      </c>
    </row>
    <row r="140" spans="1:111" x14ac:dyDescent="0.35">
      <c r="A140" t="s">
        <v>153</v>
      </c>
      <c r="B140" t="s">
        <v>397</v>
      </c>
      <c r="C140" t="s">
        <v>392</v>
      </c>
      <c r="D140" s="486">
        <v>78</v>
      </c>
      <c r="E140" s="484">
        <v>64</v>
      </c>
      <c r="F140" s="485">
        <v>71</v>
      </c>
      <c r="G140" s="486">
        <v>1863</v>
      </c>
      <c r="H140" s="484">
        <v>1741</v>
      </c>
      <c r="I140" s="485">
        <v>3604</v>
      </c>
      <c r="J140" s="486">
        <v>78</v>
      </c>
      <c r="K140" s="484">
        <v>65</v>
      </c>
      <c r="L140" s="485">
        <v>72</v>
      </c>
      <c r="M140" s="486">
        <v>1863</v>
      </c>
      <c r="N140" s="484">
        <v>1741</v>
      </c>
      <c r="O140" s="485">
        <v>3604</v>
      </c>
      <c r="P140" s="486">
        <v>36.799999999999997</v>
      </c>
      <c r="Q140" s="484">
        <v>35.1</v>
      </c>
      <c r="R140" s="485">
        <v>36</v>
      </c>
      <c r="S140" s="486">
        <v>1863</v>
      </c>
      <c r="T140" s="484">
        <v>1741</v>
      </c>
      <c r="U140" s="485">
        <v>3604</v>
      </c>
      <c r="V140" s="486">
        <v>40</v>
      </c>
      <c r="W140" s="484">
        <v>22</v>
      </c>
      <c r="X140" s="485">
        <v>28</v>
      </c>
      <c r="Y140" s="486">
        <v>57</v>
      </c>
      <c r="Z140" s="484">
        <v>101</v>
      </c>
      <c r="AA140" s="485">
        <v>158</v>
      </c>
      <c r="AB140" s="486">
        <v>40</v>
      </c>
      <c r="AC140" s="484">
        <v>24</v>
      </c>
      <c r="AD140" s="485">
        <v>30</v>
      </c>
      <c r="AE140" s="486">
        <v>57</v>
      </c>
      <c r="AF140" s="484">
        <v>101</v>
      </c>
      <c r="AG140" s="485">
        <v>158</v>
      </c>
      <c r="AH140" s="486">
        <v>30.8</v>
      </c>
      <c r="AI140" s="484">
        <v>27.7</v>
      </c>
      <c r="AJ140" s="485">
        <v>28.8</v>
      </c>
      <c r="AK140" s="486">
        <v>57</v>
      </c>
      <c r="AL140" s="484">
        <v>101</v>
      </c>
      <c r="AM140" s="485">
        <v>158</v>
      </c>
      <c r="AN140" s="486">
        <v>37</v>
      </c>
      <c r="AO140" s="484">
        <v>28</v>
      </c>
      <c r="AP140" s="485">
        <v>31</v>
      </c>
      <c r="AQ140" s="486">
        <v>71</v>
      </c>
      <c r="AR140" s="484">
        <v>139</v>
      </c>
      <c r="AS140" s="485">
        <v>210</v>
      </c>
      <c r="AT140" s="486">
        <v>37</v>
      </c>
      <c r="AU140" s="484">
        <v>30</v>
      </c>
      <c r="AV140" s="485">
        <v>32</v>
      </c>
      <c r="AW140" s="486">
        <v>71</v>
      </c>
      <c r="AX140" s="484">
        <v>139</v>
      </c>
      <c r="AY140" s="485">
        <v>210</v>
      </c>
      <c r="AZ140" s="486">
        <v>30.5</v>
      </c>
      <c r="BA140" s="484">
        <v>28.7</v>
      </c>
      <c r="BB140" s="485">
        <v>29.3</v>
      </c>
      <c r="BC140" s="486">
        <v>71</v>
      </c>
      <c r="BD140" s="484">
        <v>139</v>
      </c>
      <c r="BE140" s="485">
        <v>210</v>
      </c>
      <c r="BF140" s="486">
        <v>38</v>
      </c>
      <c r="BG140" s="484">
        <v>25</v>
      </c>
      <c r="BH140" s="485">
        <v>30</v>
      </c>
      <c r="BI140" s="486">
        <v>128</v>
      </c>
      <c r="BJ140" s="484">
        <v>240</v>
      </c>
      <c r="BK140" s="485">
        <v>368</v>
      </c>
      <c r="BL140" s="486">
        <v>38</v>
      </c>
      <c r="BM140" s="484">
        <v>28</v>
      </c>
      <c r="BN140" s="485">
        <v>31</v>
      </c>
      <c r="BO140" s="486">
        <v>128</v>
      </c>
      <c r="BP140" s="484">
        <v>240</v>
      </c>
      <c r="BQ140" s="485">
        <v>368</v>
      </c>
      <c r="BR140" s="486">
        <v>30.6</v>
      </c>
      <c r="BS140" s="484">
        <v>28.2</v>
      </c>
      <c r="BT140" s="485">
        <v>29.1</v>
      </c>
      <c r="BU140" s="486">
        <v>128</v>
      </c>
      <c r="BV140" s="484">
        <v>240</v>
      </c>
      <c r="BW140" s="485">
        <v>368</v>
      </c>
      <c r="BX140" s="486" t="s">
        <v>197</v>
      </c>
      <c r="BY140" s="484" t="s">
        <v>197</v>
      </c>
      <c r="BZ140" s="485">
        <v>11</v>
      </c>
      <c r="CA140" s="486">
        <v>16</v>
      </c>
      <c r="CB140" s="484">
        <v>31</v>
      </c>
      <c r="CC140" s="485">
        <v>47</v>
      </c>
      <c r="CD140" s="486" t="s">
        <v>197</v>
      </c>
      <c r="CE140" s="484" t="s">
        <v>197</v>
      </c>
      <c r="CF140" s="485">
        <v>11</v>
      </c>
      <c r="CG140" s="486">
        <v>16</v>
      </c>
      <c r="CH140" s="484">
        <v>31</v>
      </c>
      <c r="CI140" s="485">
        <v>47</v>
      </c>
      <c r="CJ140" s="486">
        <v>23.2</v>
      </c>
      <c r="CK140" s="484">
        <v>20.6</v>
      </c>
      <c r="CL140" s="485">
        <v>21.5</v>
      </c>
      <c r="CM140" s="486">
        <v>16</v>
      </c>
      <c r="CN140" s="484">
        <v>31</v>
      </c>
      <c r="CO140" s="485">
        <v>47</v>
      </c>
      <c r="CP140" s="486">
        <v>74</v>
      </c>
      <c r="CQ140" s="484">
        <v>59</v>
      </c>
      <c r="CR140" s="485">
        <v>67</v>
      </c>
      <c r="CS140" s="486">
        <v>2025</v>
      </c>
      <c r="CT140" s="484">
        <v>2034</v>
      </c>
      <c r="CU140" s="485">
        <v>4059</v>
      </c>
      <c r="CV140" s="486">
        <v>75</v>
      </c>
      <c r="CW140" s="484">
        <v>60</v>
      </c>
      <c r="CX140" s="485">
        <v>68</v>
      </c>
      <c r="CY140" s="486">
        <v>2025</v>
      </c>
      <c r="CZ140" s="484">
        <v>2034</v>
      </c>
      <c r="DA140" s="485">
        <v>4059</v>
      </c>
      <c r="DB140" s="486">
        <v>36.299999999999997</v>
      </c>
      <c r="DC140" s="484">
        <v>34.1</v>
      </c>
      <c r="DD140" s="485">
        <v>35.200000000000003</v>
      </c>
      <c r="DE140" s="486">
        <v>2025</v>
      </c>
      <c r="DF140" s="484">
        <v>2034</v>
      </c>
      <c r="DG140" s="485">
        <v>4059</v>
      </c>
    </row>
    <row r="141" spans="1:111" x14ac:dyDescent="0.35">
      <c r="A141" t="s">
        <v>131</v>
      </c>
      <c r="B141" t="s">
        <v>376</v>
      </c>
      <c r="C141" t="s">
        <v>372</v>
      </c>
      <c r="D141" s="486">
        <v>77</v>
      </c>
      <c r="E141" s="484">
        <v>62</v>
      </c>
      <c r="F141" s="485">
        <v>69</v>
      </c>
      <c r="G141" s="486">
        <v>2405</v>
      </c>
      <c r="H141" s="484">
        <v>2426</v>
      </c>
      <c r="I141" s="485">
        <v>4831</v>
      </c>
      <c r="J141" s="486">
        <v>78</v>
      </c>
      <c r="K141" s="484">
        <v>64</v>
      </c>
      <c r="L141" s="485">
        <v>71</v>
      </c>
      <c r="M141" s="486">
        <v>2405</v>
      </c>
      <c r="N141" s="484">
        <v>2426</v>
      </c>
      <c r="O141" s="485">
        <v>4831</v>
      </c>
      <c r="P141" s="486">
        <v>37.700000000000003</v>
      </c>
      <c r="Q141" s="484">
        <v>35.6</v>
      </c>
      <c r="R141" s="485">
        <v>36.6</v>
      </c>
      <c r="S141" s="486">
        <v>2405</v>
      </c>
      <c r="T141" s="484">
        <v>2426</v>
      </c>
      <c r="U141" s="485">
        <v>4831</v>
      </c>
      <c r="V141" s="486">
        <v>26</v>
      </c>
      <c r="W141" s="484">
        <v>27</v>
      </c>
      <c r="X141" s="485">
        <v>27</v>
      </c>
      <c r="Y141" s="486">
        <v>66</v>
      </c>
      <c r="Z141" s="484">
        <v>140</v>
      </c>
      <c r="AA141" s="485">
        <v>206</v>
      </c>
      <c r="AB141" s="486">
        <v>27</v>
      </c>
      <c r="AC141" s="484">
        <v>29</v>
      </c>
      <c r="AD141" s="485">
        <v>28</v>
      </c>
      <c r="AE141" s="486">
        <v>66</v>
      </c>
      <c r="AF141" s="484">
        <v>140</v>
      </c>
      <c r="AG141" s="485">
        <v>206</v>
      </c>
      <c r="AH141" s="486">
        <v>29.4</v>
      </c>
      <c r="AI141" s="484">
        <v>29</v>
      </c>
      <c r="AJ141" s="485">
        <v>29.2</v>
      </c>
      <c r="AK141" s="486">
        <v>66</v>
      </c>
      <c r="AL141" s="484">
        <v>140</v>
      </c>
      <c r="AM141" s="485">
        <v>206</v>
      </c>
      <c r="AN141" s="486">
        <v>39</v>
      </c>
      <c r="AO141" s="484">
        <v>19</v>
      </c>
      <c r="AP141" s="485">
        <v>24</v>
      </c>
      <c r="AQ141" s="486">
        <v>54</v>
      </c>
      <c r="AR141" s="484">
        <v>134</v>
      </c>
      <c r="AS141" s="485">
        <v>188</v>
      </c>
      <c r="AT141" s="486">
        <v>43</v>
      </c>
      <c r="AU141" s="484">
        <v>21</v>
      </c>
      <c r="AV141" s="485">
        <v>27</v>
      </c>
      <c r="AW141" s="486">
        <v>54</v>
      </c>
      <c r="AX141" s="484">
        <v>134</v>
      </c>
      <c r="AY141" s="485">
        <v>188</v>
      </c>
      <c r="AZ141" s="486">
        <v>28.6</v>
      </c>
      <c r="BA141" s="484">
        <v>27.2</v>
      </c>
      <c r="BB141" s="485">
        <v>27.6</v>
      </c>
      <c r="BC141" s="486">
        <v>54</v>
      </c>
      <c r="BD141" s="484">
        <v>134</v>
      </c>
      <c r="BE141" s="485">
        <v>188</v>
      </c>
      <c r="BF141" s="486">
        <v>32</v>
      </c>
      <c r="BG141" s="484">
        <v>23</v>
      </c>
      <c r="BH141" s="485">
        <v>26</v>
      </c>
      <c r="BI141" s="486">
        <v>120</v>
      </c>
      <c r="BJ141" s="484">
        <v>274</v>
      </c>
      <c r="BK141" s="485">
        <v>394</v>
      </c>
      <c r="BL141" s="486">
        <v>34</v>
      </c>
      <c r="BM141" s="484">
        <v>25</v>
      </c>
      <c r="BN141" s="485">
        <v>28</v>
      </c>
      <c r="BO141" s="486">
        <v>120</v>
      </c>
      <c r="BP141" s="484">
        <v>274</v>
      </c>
      <c r="BQ141" s="485">
        <v>394</v>
      </c>
      <c r="BR141" s="486">
        <v>29.1</v>
      </c>
      <c r="BS141" s="484">
        <v>28.1</v>
      </c>
      <c r="BT141" s="485">
        <v>28.4</v>
      </c>
      <c r="BU141" s="486">
        <v>120</v>
      </c>
      <c r="BV141" s="484">
        <v>274</v>
      </c>
      <c r="BW141" s="485">
        <v>394</v>
      </c>
      <c r="BX141" s="486" t="s">
        <v>197</v>
      </c>
      <c r="BY141" s="484" t="s">
        <v>197</v>
      </c>
      <c r="BZ141" s="485">
        <v>7</v>
      </c>
      <c r="CA141" s="486">
        <v>28</v>
      </c>
      <c r="CB141" s="484">
        <v>78</v>
      </c>
      <c r="CC141" s="485">
        <v>106</v>
      </c>
      <c r="CD141" s="486" t="s">
        <v>197</v>
      </c>
      <c r="CE141" s="484" t="s">
        <v>197</v>
      </c>
      <c r="CF141" s="485">
        <v>7</v>
      </c>
      <c r="CG141" s="486">
        <v>28</v>
      </c>
      <c r="CH141" s="484">
        <v>78</v>
      </c>
      <c r="CI141" s="485">
        <v>106</v>
      </c>
      <c r="CJ141" s="486">
        <v>19.8</v>
      </c>
      <c r="CK141" s="484">
        <v>20.6</v>
      </c>
      <c r="CL141" s="485">
        <v>20.399999999999999</v>
      </c>
      <c r="CM141" s="486">
        <v>28</v>
      </c>
      <c r="CN141" s="484">
        <v>78</v>
      </c>
      <c r="CO141" s="485">
        <v>106</v>
      </c>
      <c r="CP141" s="486">
        <v>73</v>
      </c>
      <c r="CQ141" s="484">
        <v>56</v>
      </c>
      <c r="CR141" s="485">
        <v>64</v>
      </c>
      <c r="CS141" s="486">
        <v>2607</v>
      </c>
      <c r="CT141" s="484">
        <v>2835</v>
      </c>
      <c r="CU141" s="485">
        <v>5442</v>
      </c>
      <c r="CV141" s="486">
        <v>74</v>
      </c>
      <c r="CW141" s="484">
        <v>58</v>
      </c>
      <c r="CX141" s="485">
        <v>66</v>
      </c>
      <c r="CY141" s="486">
        <v>2607</v>
      </c>
      <c r="CZ141" s="484">
        <v>2835</v>
      </c>
      <c r="DA141" s="485">
        <v>5442</v>
      </c>
      <c r="DB141" s="486">
        <v>37.1</v>
      </c>
      <c r="DC141" s="484">
        <v>34.4</v>
      </c>
      <c r="DD141" s="485">
        <v>35.700000000000003</v>
      </c>
      <c r="DE141" s="486">
        <v>2607</v>
      </c>
      <c r="DF141" s="484">
        <v>2835</v>
      </c>
      <c r="DG141" s="485">
        <v>5442</v>
      </c>
    </row>
    <row r="142" spans="1:111" x14ac:dyDescent="0.35">
      <c r="A142" t="s">
        <v>83</v>
      </c>
      <c r="B142" t="s">
        <v>328</v>
      </c>
      <c r="C142" t="s">
        <v>324</v>
      </c>
      <c r="D142" s="486">
        <v>71</v>
      </c>
      <c r="E142" s="484">
        <v>56</v>
      </c>
      <c r="F142" s="485">
        <v>63</v>
      </c>
      <c r="G142" s="486">
        <v>7392</v>
      </c>
      <c r="H142" s="484">
        <v>7307</v>
      </c>
      <c r="I142" s="485">
        <v>14699</v>
      </c>
      <c r="J142" s="486">
        <v>73</v>
      </c>
      <c r="K142" s="484">
        <v>59</v>
      </c>
      <c r="L142" s="485">
        <v>66</v>
      </c>
      <c r="M142" s="486">
        <v>7392</v>
      </c>
      <c r="N142" s="484">
        <v>7307</v>
      </c>
      <c r="O142" s="485">
        <v>14699</v>
      </c>
      <c r="P142" s="486">
        <v>36.299999999999997</v>
      </c>
      <c r="Q142" s="484">
        <v>34.299999999999997</v>
      </c>
      <c r="R142" s="485">
        <v>35.299999999999997</v>
      </c>
      <c r="S142" s="486">
        <v>7392</v>
      </c>
      <c r="T142" s="484">
        <v>7307</v>
      </c>
      <c r="U142" s="485">
        <v>14699</v>
      </c>
      <c r="V142" s="486">
        <v>25</v>
      </c>
      <c r="W142" s="484">
        <v>17</v>
      </c>
      <c r="X142" s="485">
        <v>20</v>
      </c>
      <c r="Y142" s="486">
        <v>158</v>
      </c>
      <c r="Z142" s="484">
        <v>317</v>
      </c>
      <c r="AA142" s="485">
        <v>475</v>
      </c>
      <c r="AB142" s="486">
        <v>27</v>
      </c>
      <c r="AC142" s="484">
        <v>19</v>
      </c>
      <c r="AD142" s="485">
        <v>21</v>
      </c>
      <c r="AE142" s="486">
        <v>158</v>
      </c>
      <c r="AF142" s="484">
        <v>317</v>
      </c>
      <c r="AG142" s="485">
        <v>475</v>
      </c>
      <c r="AH142" s="486">
        <v>28.3</v>
      </c>
      <c r="AI142" s="484">
        <v>27.1</v>
      </c>
      <c r="AJ142" s="485">
        <v>27.5</v>
      </c>
      <c r="AK142" s="486">
        <v>158</v>
      </c>
      <c r="AL142" s="484">
        <v>317</v>
      </c>
      <c r="AM142" s="485">
        <v>475</v>
      </c>
      <c r="AN142" s="486">
        <v>18</v>
      </c>
      <c r="AO142" s="484">
        <v>13</v>
      </c>
      <c r="AP142" s="485">
        <v>15</v>
      </c>
      <c r="AQ142" s="486">
        <v>152</v>
      </c>
      <c r="AR142" s="484">
        <v>423</v>
      </c>
      <c r="AS142" s="485">
        <v>575</v>
      </c>
      <c r="AT142" s="486">
        <v>20</v>
      </c>
      <c r="AU142" s="484">
        <v>14</v>
      </c>
      <c r="AV142" s="485">
        <v>16</v>
      </c>
      <c r="AW142" s="486">
        <v>152</v>
      </c>
      <c r="AX142" s="484">
        <v>423</v>
      </c>
      <c r="AY142" s="485">
        <v>575</v>
      </c>
      <c r="AZ142" s="486">
        <v>26.4</v>
      </c>
      <c r="BA142" s="484">
        <v>25.3</v>
      </c>
      <c r="BB142" s="485">
        <v>25.6</v>
      </c>
      <c r="BC142" s="486">
        <v>152</v>
      </c>
      <c r="BD142" s="484">
        <v>423</v>
      </c>
      <c r="BE142" s="485">
        <v>575</v>
      </c>
      <c r="BF142" s="486">
        <v>22</v>
      </c>
      <c r="BG142" s="484">
        <v>15</v>
      </c>
      <c r="BH142" s="485">
        <v>17</v>
      </c>
      <c r="BI142" s="486">
        <v>310</v>
      </c>
      <c r="BJ142" s="484">
        <v>740</v>
      </c>
      <c r="BK142" s="485">
        <v>1050</v>
      </c>
      <c r="BL142" s="486">
        <v>24</v>
      </c>
      <c r="BM142" s="484">
        <v>16</v>
      </c>
      <c r="BN142" s="485">
        <v>18</v>
      </c>
      <c r="BO142" s="486">
        <v>310</v>
      </c>
      <c r="BP142" s="484">
        <v>740</v>
      </c>
      <c r="BQ142" s="485">
        <v>1050</v>
      </c>
      <c r="BR142" s="486">
        <v>27.4</v>
      </c>
      <c r="BS142" s="484">
        <v>26.1</v>
      </c>
      <c r="BT142" s="485">
        <v>26.5</v>
      </c>
      <c r="BU142" s="486">
        <v>310</v>
      </c>
      <c r="BV142" s="484">
        <v>740</v>
      </c>
      <c r="BW142" s="485">
        <v>1050</v>
      </c>
      <c r="BX142" s="486">
        <v>5</v>
      </c>
      <c r="BY142" s="484">
        <v>5</v>
      </c>
      <c r="BZ142" s="485">
        <v>5</v>
      </c>
      <c r="CA142" s="486">
        <v>84</v>
      </c>
      <c r="CB142" s="484">
        <v>206</v>
      </c>
      <c r="CC142" s="485">
        <v>290</v>
      </c>
      <c r="CD142" s="486">
        <v>5</v>
      </c>
      <c r="CE142" s="484">
        <v>6</v>
      </c>
      <c r="CF142" s="485">
        <v>6</v>
      </c>
      <c r="CG142" s="486">
        <v>84</v>
      </c>
      <c r="CH142" s="484">
        <v>206</v>
      </c>
      <c r="CI142" s="485">
        <v>290</v>
      </c>
      <c r="CJ142" s="486">
        <v>19.8</v>
      </c>
      <c r="CK142" s="484">
        <v>21.4</v>
      </c>
      <c r="CL142" s="485">
        <v>20.9</v>
      </c>
      <c r="CM142" s="486">
        <v>84</v>
      </c>
      <c r="CN142" s="484">
        <v>206</v>
      </c>
      <c r="CO142" s="485">
        <v>290</v>
      </c>
      <c r="CP142" s="486">
        <v>68</v>
      </c>
      <c r="CQ142" s="484">
        <v>51</v>
      </c>
      <c r="CR142" s="485">
        <v>59</v>
      </c>
      <c r="CS142" s="486">
        <v>7976</v>
      </c>
      <c r="CT142" s="484">
        <v>8468</v>
      </c>
      <c r="CU142" s="485">
        <v>16444</v>
      </c>
      <c r="CV142" s="486">
        <v>70</v>
      </c>
      <c r="CW142" s="484">
        <v>53</v>
      </c>
      <c r="CX142" s="485">
        <v>61</v>
      </c>
      <c r="CY142" s="486">
        <v>7976</v>
      </c>
      <c r="CZ142" s="484">
        <v>8468</v>
      </c>
      <c r="DA142" s="485">
        <v>16444</v>
      </c>
      <c r="DB142" s="486">
        <v>35.700000000000003</v>
      </c>
      <c r="DC142" s="484">
        <v>33.299999999999997</v>
      </c>
      <c r="DD142" s="485">
        <v>34.5</v>
      </c>
      <c r="DE142" s="486">
        <v>7976</v>
      </c>
      <c r="DF142" s="484">
        <v>8468</v>
      </c>
      <c r="DG142" s="485">
        <v>16444</v>
      </c>
    </row>
    <row r="143" spans="1:111" x14ac:dyDescent="0.35">
      <c r="A143" t="s">
        <v>154</v>
      </c>
      <c r="B143" t="s">
        <v>398</v>
      </c>
      <c r="C143" t="s">
        <v>392</v>
      </c>
      <c r="D143" s="486">
        <v>67</v>
      </c>
      <c r="E143" s="484">
        <v>53</v>
      </c>
      <c r="F143" s="485">
        <v>60</v>
      </c>
      <c r="G143" s="486">
        <v>3008</v>
      </c>
      <c r="H143" s="484">
        <v>2959</v>
      </c>
      <c r="I143" s="485">
        <v>5967</v>
      </c>
      <c r="J143" s="486">
        <v>68</v>
      </c>
      <c r="K143" s="484">
        <v>55</v>
      </c>
      <c r="L143" s="485">
        <v>61</v>
      </c>
      <c r="M143" s="486">
        <v>3008</v>
      </c>
      <c r="N143" s="484">
        <v>2959</v>
      </c>
      <c r="O143" s="485">
        <v>5967</v>
      </c>
      <c r="P143" s="486">
        <v>36.4</v>
      </c>
      <c r="Q143" s="484">
        <v>34.200000000000003</v>
      </c>
      <c r="R143" s="485">
        <v>35.299999999999997</v>
      </c>
      <c r="S143" s="486">
        <v>3008</v>
      </c>
      <c r="T143" s="484">
        <v>2959</v>
      </c>
      <c r="U143" s="485">
        <v>5967</v>
      </c>
      <c r="V143" s="486">
        <v>11</v>
      </c>
      <c r="W143" s="484">
        <v>12</v>
      </c>
      <c r="X143" s="485">
        <v>11</v>
      </c>
      <c r="Y143" s="486">
        <v>82</v>
      </c>
      <c r="Z143" s="484">
        <v>191</v>
      </c>
      <c r="AA143" s="485">
        <v>273</v>
      </c>
      <c r="AB143" s="486">
        <v>12</v>
      </c>
      <c r="AC143" s="484">
        <v>13</v>
      </c>
      <c r="AD143" s="485">
        <v>12</v>
      </c>
      <c r="AE143" s="486">
        <v>82</v>
      </c>
      <c r="AF143" s="484">
        <v>191</v>
      </c>
      <c r="AG143" s="485">
        <v>273</v>
      </c>
      <c r="AH143" s="486">
        <v>26.9</v>
      </c>
      <c r="AI143" s="484">
        <v>25.7</v>
      </c>
      <c r="AJ143" s="485">
        <v>26</v>
      </c>
      <c r="AK143" s="486">
        <v>82</v>
      </c>
      <c r="AL143" s="484">
        <v>191</v>
      </c>
      <c r="AM143" s="485">
        <v>273</v>
      </c>
      <c r="AN143" s="486">
        <v>22</v>
      </c>
      <c r="AO143" s="484">
        <v>11</v>
      </c>
      <c r="AP143" s="485">
        <v>15</v>
      </c>
      <c r="AQ143" s="486">
        <v>73</v>
      </c>
      <c r="AR143" s="484">
        <v>145</v>
      </c>
      <c r="AS143" s="485">
        <v>218</v>
      </c>
      <c r="AT143" s="486">
        <v>22</v>
      </c>
      <c r="AU143" s="484">
        <v>12</v>
      </c>
      <c r="AV143" s="485">
        <v>15</v>
      </c>
      <c r="AW143" s="486">
        <v>73</v>
      </c>
      <c r="AX143" s="484">
        <v>145</v>
      </c>
      <c r="AY143" s="485">
        <v>218</v>
      </c>
      <c r="AZ143" s="486">
        <v>26</v>
      </c>
      <c r="BA143" s="484">
        <v>24.8</v>
      </c>
      <c r="BB143" s="485">
        <v>25.2</v>
      </c>
      <c r="BC143" s="486">
        <v>73</v>
      </c>
      <c r="BD143" s="484">
        <v>145</v>
      </c>
      <c r="BE143" s="485">
        <v>218</v>
      </c>
      <c r="BF143" s="486">
        <v>16</v>
      </c>
      <c r="BG143" s="484">
        <v>11</v>
      </c>
      <c r="BH143" s="485">
        <v>13</v>
      </c>
      <c r="BI143" s="486">
        <v>155</v>
      </c>
      <c r="BJ143" s="484">
        <v>336</v>
      </c>
      <c r="BK143" s="485">
        <v>491</v>
      </c>
      <c r="BL143" s="486">
        <v>17</v>
      </c>
      <c r="BM143" s="484">
        <v>12</v>
      </c>
      <c r="BN143" s="485">
        <v>14</v>
      </c>
      <c r="BO143" s="486">
        <v>155</v>
      </c>
      <c r="BP143" s="484">
        <v>336</v>
      </c>
      <c r="BQ143" s="485">
        <v>491</v>
      </c>
      <c r="BR143" s="486">
        <v>26.4</v>
      </c>
      <c r="BS143" s="484">
        <v>25.3</v>
      </c>
      <c r="BT143" s="485">
        <v>25.6</v>
      </c>
      <c r="BU143" s="486">
        <v>155</v>
      </c>
      <c r="BV143" s="484">
        <v>336</v>
      </c>
      <c r="BW143" s="485">
        <v>491</v>
      </c>
      <c r="BX143" s="486" t="s">
        <v>197</v>
      </c>
      <c r="BY143" s="484" t="s">
        <v>197</v>
      </c>
      <c r="BZ143" s="485" t="s">
        <v>197</v>
      </c>
      <c r="CA143" s="486">
        <v>31</v>
      </c>
      <c r="CB143" s="484">
        <v>46</v>
      </c>
      <c r="CC143" s="485">
        <v>77</v>
      </c>
      <c r="CD143" s="486" t="s">
        <v>197</v>
      </c>
      <c r="CE143" s="484" t="s">
        <v>197</v>
      </c>
      <c r="CF143" s="485" t="s">
        <v>197</v>
      </c>
      <c r="CG143" s="486">
        <v>31</v>
      </c>
      <c r="CH143" s="484">
        <v>46</v>
      </c>
      <c r="CI143" s="485">
        <v>77</v>
      </c>
      <c r="CJ143" s="486">
        <v>21.4</v>
      </c>
      <c r="CK143" s="484">
        <v>20.6</v>
      </c>
      <c r="CL143" s="485">
        <v>20.9</v>
      </c>
      <c r="CM143" s="486">
        <v>31</v>
      </c>
      <c r="CN143" s="484">
        <v>46</v>
      </c>
      <c r="CO143" s="485">
        <v>77</v>
      </c>
      <c r="CP143" s="486">
        <v>63</v>
      </c>
      <c r="CQ143" s="484">
        <v>48</v>
      </c>
      <c r="CR143" s="485">
        <v>55</v>
      </c>
      <c r="CS143" s="486">
        <v>3274</v>
      </c>
      <c r="CT143" s="484">
        <v>3411</v>
      </c>
      <c r="CU143" s="485">
        <v>6685</v>
      </c>
      <c r="CV143" s="486">
        <v>65</v>
      </c>
      <c r="CW143" s="484">
        <v>50</v>
      </c>
      <c r="CX143" s="485">
        <v>57</v>
      </c>
      <c r="CY143" s="486">
        <v>3274</v>
      </c>
      <c r="CZ143" s="484">
        <v>3411</v>
      </c>
      <c r="DA143" s="485">
        <v>6685</v>
      </c>
      <c r="DB143" s="486">
        <v>35.700000000000003</v>
      </c>
      <c r="DC143" s="484">
        <v>33.1</v>
      </c>
      <c r="DD143" s="485">
        <v>34.4</v>
      </c>
      <c r="DE143" s="486">
        <v>3274</v>
      </c>
      <c r="DF143" s="484">
        <v>3411</v>
      </c>
      <c r="DG143" s="485">
        <v>6685</v>
      </c>
    </row>
    <row r="144" spans="1:111" x14ac:dyDescent="0.35">
      <c r="A144" t="s">
        <v>132</v>
      </c>
      <c r="B144" t="s">
        <v>377</v>
      </c>
      <c r="C144" t="s">
        <v>372</v>
      </c>
      <c r="D144" s="486">
        <v>78</v>
      </c>
      <c r="E144" s="484">
        <v>62</v>
      </c>
      <c r="F144" s="485">
        <v>70</v>
      </c>
      <c r="G144" s="486">
        <v>6858</v>
      </c>
      <c r="H144" s="484">
        <v>6603</v>
      </c>
      <c r="I144" s="485">
        <v>13461</v>
      </c>
      <c r="J144" s="486">
        <v>80</v>
      </c>
      <c r="K144" s="484">
        <v>64</v>
      </c>
      <c r="L144" s="485">
        <v>72</v>
      </c>
      <c r="M144" s="486">
        <v>6858</v>
      </c>
      <c r="N144" s="484">
        <v>6603</v>
      </c>
      <c r="O144" s="485">
        <v>13461</v>
      </c>
      <c r="P144" s="486">
        <v>36.799999999999997</v>
      </c>
      <c r="Q144" s="484">
        <v>34.799999999999997</v>
      </c>
      <c r="R144" s="485">
        <v>35.799999999999997</v>
      </c>
      <c r="S144" s="486">
        <v>6858</v>
      </c>
      <c r="T144" s="484">
        <v>6603</v>
      </c>
      <c r="U144" s="485">
        <v>13461</v>
      </c>
      <c r="V144" s="486">
        <v>34</v>
      </c>
      <c r="W144" s="484">
        <v>23</v>
      </c>
      <c r="X144" s="485">
        <v>27</v>
      </c>
      <c r="Y144" s="486">
        <v>216</v>
      </c>
      <c r="Z144" s="484">
        <v>407</v>
      </c>
      <c r="AA144" s="485">
        <v>623</v>
      </c>
      <c r="AB144" s="486">
        <v>34</v>
      </c>
      <c r="AC144" s="484">
        <v>24</v>
      </c>
      <c r="AD144" s="485">
        <v>28</v>
      </c>
      <c r="AE144" s="486">
        <v>216</v>
      </c>
      <c r="AF144" s="484">
        <v>407</v>
      </c>
      <c r="AG144" s="485">
        <v>623</v>
      </c>
      <c r="AH144" s="486">
        <v>29.4</v>
      </c>
      <c r="AI144" s="484">
        <v>28.6</v>
      </c>
      <c r="AJ144" s="485">
        <v>28.9</v>
      </c>
      <c r="AK144" s="486">
        <v>216</v>
      </c>
      <c r="AL144" s="484">
        <v>407</v>
      </c>
      <c r="AM144" s="485">
        <v>623</v>
      </c>
      <c r="AN144" s="486">
        <v>28</v>
      </c>
      <c r="AO144" s="484">
        <v>18</v>
      </c>
      <c r="AP144" s="485">
        <v>21</v>
      </c>
      <c r="AQ144" s="486">
        <v>119</v>
      </c>
      <c r="AR144" s="484">
        <v>344</v>
      </c>
      <c r="AS144" s="485">
        <v>463</v>
      </c>
      <c r="AT144" s="486">
        <v>28</v>
      </c>
      <c r="AU144" s="484">
        <v>19</v>
      </c>
      <c r="AV144" s="485">
        <v>21</v>
      </c>
      <c r="AW144" s="486">
        <v>119</v>
      </c>
      <c r="AX144" s="484">
        <v>344</v>
      </c>
      <c r="AY144" s="485">
        <v>463</v>
      </c>
      <c r="AZ144" s="486">
        <v>28</v>
      </c>
      <c r="BA144" s="484">
        <v>26.4</v>
      </c>
      <c r="BB144" s="485">
        <v>26.8</v>
      </c>
      <c r="BC144" s="486">
        <v>119</v>
      </c>
      <c r="BD144" s="484">
        <v>344</v>
      </c>
      <c r="BE144" s="485">
        <v>463</v>
      </c>
      <c r="BF144" s="486">
        <v>32</v>
      </c>
      <c r="BG144" s="484">
        <v>21</v>
      </c>
      <c r="BH144" s="485">
        <v>24</v>
      </c>
      <c r="BI144" s="486">
        <v>335</v>
      </c>
      <c r="BJ144" s="484">
        <v>751</v>
      </c>
      <c r="BK144" s="485">
        <v>1086</v>
      </c>
      <c r="BL144" s="486">
        <v>32</v>
      </c>
      <c r="BM144" s="484">
        <v>22</v>
      </c>
      <c r="BN144" s="485">
        <v>25</v>
      </c>
      <c r="BO144" s="486">
        <v>335</v>
      </c>
      <c r="BP144" s="484">
        <v>751</v>
      </c>
      <c r="BQ144" s="485">
        <v>1086</v>
      </c>
      <c r="BR144" s="486">
        <v>28.9</v>
      </c>
      <c r="BS144" s="484">
        <v>27.6</v>
      </c>
      <c r="BT144" s="485">
        <v>28</v>
      </c>
      <c r="BU144" s="486">
        <v>335</v>
      </c>
      <c r="BV144" s="484">
        <v>751</v>
      </c>
      <c r="BW144" s="485">
        <v>1086</v>
      </c>
      <c r="BX144" s="486">
        <v>11</v>
      </c>
      <c r="BY144" s="484">
        <v>6</v>
      </c>
      <c r="BZ144" s="485">
        <v>7</v>
      </c>
      <c r="CA144" s="486">
        <v>63</v>
      </c>
      <c r="CB144" s="484">
        <v>152</v>
      </c>
      <c r="CC144" s="485">
        <v>215</v>
      </c>
      <c r="CD144" s="486">
        <v>11</v>
      </c>
      <c r="CE144" s="484">
        <v>7</v>
      </c>
      <c r="CF144" s="485">
        <v>8</v>
      </c>
      <c r="CG144" s="486">
        <v>63</v>
      </c>
      <c r="CH144" s="484">
        <v>152</v>
      </c>
      <c r="CI144" s="485">
        <v>215</v>
      </c>
      <c r="CJ144" s="486">
        <v>21.9</v>
      </c>
      <c r="CK144" s="484">
        <v>21</v>
      </c>
      <c r="CL144" s="485">
        <v>21.2</v>
      </c>
      <c r="CM144" s="486">
        <v>63</v>
      </c>
      <c r="CN144" s="484">
        <v>152</v>
      </c>
      <c r="CO144" s="485">
        <v>215</v>
      </c>
      <c r="CP144" s="486">
        <v>75</v>
      </c>
      <c r="CQ144" s="484">
        <v>57</v>
      </c>
      <c r="CR144" s="485">
        <v>66</v>
      </c>
      <c r="CS144" s="486">
        <v>7361</v>
      </c>
      <c r="CT144" s="484">
        <v>7616</v>
      </c>
      <c r="CU144" s="485">
        <v>14977</v>
      </c>
      <c r="CV144" s="486">
        <v>77</v>
      </c>
      <c r="CW144" s="484">
        <v>59</v>
      </c>
      <c r="CX144" s="485">
        <v>67</v>
      </c>
      <c r="CY144" s="486">
        <v>7361</v>
      </c>
      <c r="CZ144" s="484">
        <v>7616</v>
      </c>
      <c r="DA144" s="485">
        <v>14977</v>
      </c>
      <c r="DB144" s="486">
        <v>36.299999999999997</v>
      </c>
      <c r="DC144" s="484">
        <v>33.799999999999997</v>
      </c>
      <c r="DD144" s="485">
        <v>35</v>
      </c>
      <c r="DE144" s="486">
        <v>7361</v>
      </c>
      <c r="DF144" s="484">
        <v>7616</v>
      </c>
      <c r="DG144" s="485">
        <v>14977</v>
      </c>
    </row>
    <row r="145" spans="1:111" x14ac:dyDescent="0.35">
      <c r="A145" t="s">
        <v>84</v>
      </c>
      <c r="B145" t="s">
        <v>329</v>
      </c>
      <c r="C145" t="s">
        <v>324</v>
      </c>
      <c r="D145" s="486">
        <v>76</v>
      </c>
      <c r="E145" s="484">
        <v>63</v>
      </c>
      <c r="F145" s="485">
        <v>69</v>
      </c>
      <c r="G145" s="486">
        <v>6546</v>
      </c>
      <c r="H145" s="484">
        <v>6300</v>
      </c>
      <c r="I145" s="485">
        <v>12846</v>
      </c>
      <c r="J145" s="486">
        <v>77</v>
      </c>
      <c r="K145" s="484">
        <v>65</v>
      </c>
      <c r="L145" s="485">
        <v>71</v>
      </c>
      <c r="M145" s="486">
        <v>6546</v>
      </c>
      <c r="N145" s="484">
        <v>6300</v>
      </c>
      <c r="O145" s="485">
        <v>12846</v>
      </c>
      <c r="P145" s="486">
        <v>36.799999999999997</v>
      </c>
      <c r="Q145" s="484">
        <v>34.9</v>
      </c>
      <c r="R145" s="485">
        <v>35.799999999999997</v>
      </c>
      <c r="S145" s="486">
        <v>6546</v>
      </c>
      <c r="T145" s="484">
        <v>6300</v>
      </c>
      <c r="U145" s="485">
        <v>12846</v>
      </c>
      <c r="V145" s="486">
        <v>26</v>
      </c>
      <c r="W145" s="484">
        <v>18</v>
      </c>
      <c r="X145" s="485">
        <v>20</v>
      </c>
      <c r="Y145" s="486">
        <v>151</v>
      </c>
      <c r="Z145" s="484">
        <v>329</v>
      </c>
      <c r="AA145" s="485">
        <v>480</v>
      </c>
      <c r="AB145" s="486">
        <v>28</v>
      </c>
      <c r="AC145" s="484">
        <v>19</v>
      </c>
      <c r="AD145" s="485">
        <v>22</v>
      </c>
      <c r="AE145" s="486">
        <v>151</v>
      </c>
      <c r="AF145" s="484">
        <v>329</v>
      </c>
      <c r="AG145" s="485">
        <v>480</v>
      </c>
      <c r="AH145" s="486">
        <v>28.1</v>
      </c>
      <c r="AI145" s="484">
        <v>27.1</v>
      </c>
      <c r="AJ145" s="485">
        <v>27.4</v>
      </c>
      <c r="AK145" s="486">
        <v>151</v>
      </c>
      <c r="AL145" s="484">
        <v>329</v>
      </c>
      <c r="AM145" s="485">
        <v>480</v>
      </c>
      <c r="AN145" s="486">
        <v>23</v>
      </c>
      <c r="AO145" s="484">
        <v>16</v>
      </c>
      <c r="AP145" s="485">
        <v>18</v>
      </c>
      <c r="AQ145" s="486">
        <v>210</v>
      </c>
      <c r="AR145" s="484">
        <v>509</v>
      </c>
      <c r="AS145" s="485">
        <v>719</v>
      </c>
      <c r="AT145" s="486">
        <v>24</v>
      </c>
      <c r="AU145" s="484">
        <v>17</v>
      </c>
      <c r="AV145" s="485">
        <v>19</v>
      </c>
      <c r="AW145" s="486">
        <v>210</v>
      </c>
      <c r="AX145" s="484">
        <v>509</v>
      </c>
      <c r="AY145" s="485">
        <v>719</v>
      </c>
      <c r="AZ145" s="486">
        <v>26.9</v>
      </c>
      <c r="BA145" s="484">
        <v>25.9</v>
      </c>
      <c r="BB145" s="485">
        <v>26.2</v>
      </c>
      <c r="BC145" s="486">
        <v>210</v>
      </c>
      <c r="BD145" s="484">
        <v>509</v>
      </c>
      <c r="BE145" s="485">
        <v>719</v>
      </c>
      <c r="BF145" s="486">
        <v>25</v>
      </c>
      <c r="BG145" s="484">
        <v>17</v>
      </c>
      <c r="BH145" s="485">
        <v>19</v>
      </c>
      <c r="BI145" s="486">
        <v>361</v>
      </c>
      <c r="BJ145" s="484">
        <v>838</v>
      </c>
      <c r="BK145" s="485">
        <v>1199</v>
      </c>
      <c r="BL145" s="486">
        <v>25</v>
      </c>
      <c r="BM145" s="484">
        <v>18</v>
      </c>
      <c r="BN145" s="485">
        <v>20</v>
      </c>
      <c r="BO145" s="486">
        <v>361</v>
      </c>
      <c r="BP145" s="484">
        <v>838</v>
      </c>
      <c r="BQ145" s="485">
        <v>1199</v>
      </c>
      <c r="BR145" s="486">
        <v>27.4</v>
      </c>
      <c r="BS145" s="484">
        <v>26.3</v>
      </c>
      <c r="BT145" s="485">
        <v>26.7</v>
      </c>
      <c r="BU145" s="486">
        <v>361</v>
      </c>
      <c r="BV145" s="484">
        <v>838</v>
      </c>
      <c r="BW145" s="485">
        <v>1199</v>
      </c>
      <c r="BX145" s="486" t="s">
        <v>197</v>
      </c>
      <c r="BY145" s="484" t="s">
        <v>197</v>
      </c>
      <c r="BZ145" s="485">
        <v>2</v>
      </c>
      <c r="CA145" s="486">
        <v>37</v>
      </c>
      <c r="CB145" s="484">
        <v>87</v>
      </c>
      <c r="CC145" s="485">
        <v>124</v>
      </c>
      <c r="CD145" s="486" t="s">
        <v>197</v>
      </c>
      <c r="CE145" s="484" t="s">
        <v>197</v>
      </c>
      <c r="CF145" s="485">
        <v>2</v>
      </c>
      <c r="CG145" s="486">
        <v>37</v>
      </c>
      <c r="CH145" s="484">
        <v>87</v>
      </c>
      <c r="CI145" s="485">
        <v>124</v>
      </c>
      <c r="CJ145" s="486">
        <v>19</v>
      </c>
      <c r="CK145" s="484">
        <v>19.5</v>
      </c>
      <c r="CL145" s="485">
        <v>19.399999999999999</v>
      </c>
      <c r="CM145" s="486">
        <v>37</v>
      </c>
      <c r="CN145" s="484">
        <v>87</v>
      </c>
      <c r="CO145" s="485">
        <v>124</v>
      </c>
      <c r="CP145" s="486">
        <v>73</v>
      </c>
      <c r="CQ145" s="484">
        <v>56</v>
      </c>
      <c r="CR145" s="485">
        <v>64</v>
      </c>
      <c r="CS145" s="486">
        <v>7016</v>
      </c>
      <c r="CT145" s="484">
        <v>7296</v>
      </c>
      <c r="CU145" s="485">
        <v>14312</v>
      </c>
      <c r="CV145" s="486">
        <v>74</v>
      </c>
      <c r="CW145" s="484">
        <v>58</v>
      </c>
      <c r="CX145" s="485">
        <v>66</v>
      </c>
      <c r="CY145" s="486">
        <v>7016</v>
      </c>
      <c r="CZ145" s="484">
        <v>7296</v>
      </c>
      <c r="DA145" s="485">
        <v>14312</v>
      </c>
      <c r="DB145" s="486">
        <v>36.1</v>
      </c>
      <c r="DC145" s="484">
        <v>33.6</v>
      </c>
      <c r="DD145" s="485">
        <v>34.9</v>
      </c>
      <c r="DE145" s="486">
        <v>7016</v>
      </c>
      <c r="DF145" s="484">
        <v>7296</v>
      </c>
      <c r="DG145" s="485">
        <v>14312</v>
      </c>
    </row>
    <row r="146" spans="1:111" x14ac:dyDescent="0.35">
      <c r="A146" t="s">
        <v>134</v>
      </c>
      <c r="B146" t="s">
        <v>379</v>
      </c>
      <c r="C146" t="s">
        <v>372</v>
      </c>
      <c r="D146" s="486">
        <v>80</v>
      </c>
      <c r="E146" s="484">
        <v>68</v>
      </c>
      <c r="F146" s="485">
        <v>74</v>
      </c>
      <c r="G146" s="486">
        <v>7783</v>
      </c>
      <c r="H146" s="484">
        <v>7426</v>
      </c>
      <c r="I146" s="485">
        <v>15209</v>
      </c>
      <c r="J146" s="486">
        <v>80</v>
      </c>
      <c r="K146" s="484">
        <v>69</v>
      </c>
      <c r="L146" s="485">
        <v>75</v>
      </c>
      <c r="M146" s="486">
        <v>7783</v>
      </c>
      <c r="N146" s="484">
        <v>7426</v>
      </c>
      <c r="O146" s="485">
        <v>15209</v>
      </c>
      <c r="P146" s="486">
        <v>37.9</v>
      </c>
      <c r="Q146" s="484">
        <v>36.200000000000003</v>
      </c>
      <c r="R146" s="485">
        <v>37</v>
      </c>
      <c r="S146" s="486">
        <v>7783</v>
      </c>
      <c r="T146" s="484">
        <v>7426</v>
      </c>
      <c r="U146" s="485">
        <v>15209</v>
      </c>
      <c r="V146" s="486">
        <v>41</v>
      </c>
      <c r="W146" s="484">
        <v>29</v>
      </c>
      <c r="X146" s="485">
        <v>33</v>
      </c>
      <c r="Y146" s="486">
        <v>288</v>
      </c>
      <c r="Z146" s="484">
        <v>476</v>
      </c>
      <c r="AA146" s="485">
        <v>764</v>
      </c>
      <c r="AB146" s="486">
        <v>43</v>
      </c>
      <c r="AC146" s="484">
        <v>30</v>
      </c>
      <c r="AD146" s="485">
        <v>35</v>
      </c>
      <c r="AE146" s="486">
        <v>288</v>
      </c>
      <c r="AF146" s="484">
        <v>476</v>
      </c>
      <c r="AG146" s="485">
        <v>764</v>
      </c>
      <c r="AH146" s="486">
        <v>31.2</v>
      </c>
      <c r="AI146" s="484">
        <v>29.9</v>
      </c>
      <c r="AJ146" s="485">
        <v>30.4</v>
      </c>
      <c r="AK146" s="486">
        <v>288</v>
      </c>
      <c r="AL146" s="484">
        <v>476</v>
      </c>
      <c r="AM146" s="485">
        <v>764</v>
      </c>
      <c r="AN146" s="486">
        <v>38</v>
      </c>
      <c r="AO146" s="484">
        <v>21</v>
      </c>
      <c r="AP146" s="485">
        <v>26</v>
      </c>
      <c r="AQ146" s="486">
        <v>307</v>
      </c>
      <c r="AR146" s="484">
        <v>807</v>
      </c>
      <c r="AS146" s="485">
        <v>1114</v>
      </c>
      <c r="AT146" s="486">
        <v>38</v>
      </c>
      <c r="AU146" s="484">
        <v>22</v>
      </c>
      <c r="AV146" s="485">
        <v>27</v>
      </c>
      <c r="AW146" s="486">
        <v>307</v>
      </c>
      <c r="AX146" s="484">
        <v>807</v>
      </c>
      <c r="AY146" s="485">
        <v>1114</v>
      </c>
      <c r="AZ146" s="486">
        <v>30</v>
      </c>
      <c r="BA146" s="484">
        <v>28.1</v>
      </c>
      <c r="BB146" s="485">
        <v>28.7</v>
      </c>
      <c r="BC146" s="486">
        <v>307</v>
      </c>
      <c r="BD146" s="484">
        <v>807</v>
      </c>
      <c r="BE146" s="485">
        <v>1114</v>
      </c>
      <c r="BF146" s="486">
        <v>39</v>
      </c>
      <c r="BG146" s="484">
        <v>24</v>
      </c>
      <c r="BH146" s="485">
        <v>29</v>
      </c>
      <c r="BI146" s="486">
        <v>595</v>
      </c>
      <c r="BJ146" s="484">
        <v>1283</v>
      </c>
      <c r="BK146" s="485">
        <v>1878</v>
      </c>
      <c r="BL146" s="486">
        <v>41</v>
      </c>
      <c r="BM146" s="484">
        <v>25</v>
      </c>
      <c r="BN146" s="485">
        <v>30</v>
      </c>
      <c r="BO146" s="486">
        <v>595</v>
      </c>
      <c r="BP146" s="484">
        <v>1283</v>
      </c>
      <c r="BQ146" s="485">
        <v>1878</v>
      </c>
      <c r="BR146" s="486">
        <v>30.6</v>
      </c>
      <c r="BS146" s="484">
        <v>28.8</v>
      </c>
      <c r="BT146" s="485">
        <v>29.4</v>
      </c>
      <c r="BU146" s="486">
        <v>595</v>
      </c>
      <c r="BV146" s="484">
        <v>1283</v>
      </c>
      <c r="BW146" s="485">
        <v>1878</v>
      </c>
      <c r="BX146" s="486" t="s">
        <v>197</v>
      </c>
      <c r="BY146" s="484" t="s">
        <v>197</v>
      </c>
      <c r="BZ146" s="485">
        <v>2</v>
      </c>
      <c r="CA146" s="486">
        <v>62</v>
      </c>
      <c r="CB146" s="484">
        <v>158</v>
      </c>
      <c r="CC146" s="485">
        <v>220</v>
      </c>
      <c r="CD146" s="486" t="s">
        <v>197</v>
      </c>
      <c r="CE146" s="484" t="s">
        <v>197</v>
      </c>
      <c r="CF146" s="485">
        <v>2</v>
      </c>
      <c r="CG146" s="486">
        <v>62</v>
      </c>
      <c r="CH146" s="484">
        <v>158</v>
      </c>
      <c r="CI146" s="485">
        <v>220</v>
      </c>
      <c r="CJ146" s="486">
        <v>19</v>
      </c>
      <c r="CK146" s="484">
        <v>19.7</v>
      </c>
      <c r="CL146" s="485">
        <v>19.5</v>
      </c>
      <c r="CM146" s="486">
        <v>62</v>
      </c>
      <c r="CN146" s="484">
        <v>158</v>
      </c>
      <c r="CO146" s="485">
        <v>220</v>
      </c>
      <c r="CP146" s="486">
        <v>76</v>
      </c>
      <c r="CQ146" s="484">
        <v>60</v>
      </c>
      <c r="CR146" s="485">
        <v>68</v>
      </c>
      <c r="CS146" s="486">
        <v>8587</v>
      </c>
      <c r="CT146" s="484">
        <v>9025</v>
      </c>
      <c r="CU146" s="485">
        <v>17612</v>
      </c>
      <c r="CV146" s="486">
        <v>76</v>
      </c>
      <c r="CW146" s="484">
        <v>61</v>
      </c>
      <c r="CX146" s="485">
        <v>69</v>
      </c>
      <c r="CY146" s="486">
        <v>8587</v>
      </c>
      <c r="CZ146" s="484">
        <v>9025</v>
      </c>
      <c r="DA146" s="485">
        <v>17612</v>
      </c>
      <c r="DB146" s="486">
        <v>37.1</v>
      </c>
      <c r="DC146" s="484">
        <v>34.700000000000003</v>
      </c>
      <c r="DD146" s="485">
        <v>35.9</v>
      </c>
      <c r="DE146" s="486">
        <v>8587</v>
      </c>
      <c r="DF146" s="484">
        <v>9025</v>
      </c>
      <c r="DG146" s="485">
        <v>17612</v>
      </c>
    </row>
    <row r="147" spans="1:111" x14ac:dyDescent="0.35">
      <c r="A147" t="s">
        <v>24</v>
      </c>
      <c r="B147" t="s">
        <v>270</v>
      </c>
      <c r="C147" t="s">
        <v>260</v>
      </c>
      <c r="D147" s="486">
        <v>73</v>
      </c>
      <c r="E147" s="484">
        <v>58</v>
      </c>
      <c r="F147" s="485">
        <v>66</v>
      </c>
      <c r="G147" s="486">
        <v>6385</v>
      </c>
      <c r="H147" s="484">
        <v>6181</v>
      </c>
      <c r="I147" s="485">
        <v>12566</v>
      </c>
      <c r="J147" s="486">
        <v>75</v>
      </c>
      <c r="K147" s="484">
        <v>61</v>
      </c>
      <c r="L147" s="485">
        <v>68</v>
      </c>
      <c r="M147" s="486">
        <v>6385</v>
      </c>
      <c r="N147" s="484">
        <v>6181</v>
      </c>
      <c r="O147" s="485">
        <v>12566</v>
      </c>
      <c r="P147" s="486">
        <v>36.6</v>
      </c>
      <c r="Q147" s="484">
        <v>34.4</v>
      </c>
      <c r="R147" s="485">
        <v>35.5</v>
      </c>
      <c r="S147" s="486">
        <v>6385</v>
      </c>
      <c r="T147" s="484">
        <v>6181</v>
      </c>
      <c r="U147" s="485">
        <v>12566</v>
      </c>
      <c r="V147" s="486">
        <v>16</v>
      </c>
      <c r="W147" s="484">
        <v>14</v>
      </c>
      <c r="X147" s="485">
        <v>15</v>
      </c>
      <c r="Y147" s="486">
        <v>161</v>
      </c>
      <c r="Z147" s="484">
        <v>289</v>
      </c>
      <c r="AA147" s="485">
        <v>450</v>
      </c>
      <c r="AB147" s="486">
        <v>16</v>
      </c>
      <c r="AC147" s="484">
        <v>16</v>
      </c>
      <c r="AD147" s="485">
        <v>16</v>
      </c>
      <c r="AE147" s="486">
        <v>161</v>
      </c>
      <c r="AF147" s="484">
        <v>289</v>
      </c>
      <c r="AG147" s="485">
        <v>450</v>
      </c>
      <c r="AH147" s="486">
        <v>25.9</v>
      </c>
      <c r="AI147" s="484">
        <v>26.3</v>
      </c>
      <c r="AJ147" s="485">
        <v>26.1</v>
      </c>
      <c r="AK147" s="486">
        <v>161</v>
      </c>
      <c r="AL147" s="484">
        <v>289</v>
      </c>
      <c r="AM147" s="485">
        <v>450</v>
      </c>
      <c r="AN147" s="486">
        <v>22</v>
      </c>
      <c r="AO147" s="484">
        <v>14</v>
      </c>
      <c r="AP147" s="485">
        <v>16</v>
      </c>
      <c r="AQ147" s="486">
        <v>139</v>
      </c>
      <c r="AR147" s="484">
        <v>342</v>
      </c>
      <c r="AS147" s="485">
        <v>481</v>
      </c>
      <c r="AT147" s="486">
        <v>23</v>
      </c>
      <c r="AU147" s="484">
        <v>15</v>
      </c>
      <c r="AV147" s="485">
        <v>17</v>
      </c>
      <c r="AW147" s="486">
        <v>139</v>
      </c>
      <c r="AX147" s="484">
        <v>342</v>
      </c>
      <c r="AY147" s="485">
        <v>481</v>
      </c>
      <c r="AZ147" s="486">
        <v>27.4</v>
      </c>
      <c r="BA147" s="484">
        <v>24.9</v>
      </c>
      <c r="BB147" s="485">
        <v>25.6</v>
      </c>
      <c r="BC147" s="486">
        <v>139</v>
      </c>
      <c r="BD147" s="484">
        <v>342</v>
      </c>
      <c r="BE147" s="485">
        <v>481</v>
      </c>
      <c r="BF147" s="486">
        <v>18</v>
      </c>
      <c r="BG147" s="484">
        <v>14</v>
      </c>
      <c r="BH147" s="485">
        <v>15</v>
      </c>
      <c r="BI147" s="486">
        <v>300</v>
      </c>
      <c r="BJ147" s="484">
        <v>631</v>
      </c>
      <c r="BK147" s="485">
        <v>931</v>
      </c>
      <c r="BL147" s="486">
        <v>19</v>
      </c>
      <c r="BM147" s="484">
        <v>16</v>
      </c>
      <c r="BN147" s="485">
        <v>17</v>
      </c>
      <c r="BO147" s="486">
        <v>300</v>
      </c>
      <c r="BP147" s="484">
        <v>631</v>
      </c>
      <c r="BQ147" s="485">
        <v>931</v>
      </c>
      <c r="BR147" s="486">
        <v>26.6</v>
      </c>
      <c r="BS147" s="484">
        <v>25.5</v>
      </c>
      <c r="BT147" s="485">
        <v>25.9</v>
      </c>
      <c r="BU147" s="486">
        <v>300</v>
      </c>
      <c r="BV147" s="484">
        <v>631</v>
      </c>
      <c r="BW147" s="485">
        <v>931</v>
      </c>
      <c r="BX147" s="486" t="s">
        <v>197</v>
      </c>
      <c r="BY147" s="484" t="s">
        <v>197</v>
      </c>
      <c r="BZ147" s="488" t="s">
        <v>197</v>
      </c>
      <c r="CA147" s="486">
        <v>55</v>
      </c>
      <c r="CB147" s="484">
        <v>142</v>
      </c>
      <c r="CC147" s="485">
        <v>197</v>
      </c>
      <c r="CD147" s="486" t="s">
        <v>197</v>
      </c>
      <c r="CE147" s="484" t="s">
        <v>197</v>
      </c>
      <c r="CF147" s="488" t="s">
        <v>197</v>
      </c>
      <c r="CG147" s="486">
        <v>55</v>
      </c>
      <c r="CH147" s="484">
        <v>142</v>
      </c>
      <c r="CI147" s="485">
        <v>197</v>
      </c>
      <c r="CJ147" s="486">
        <v>18.8</v>
      </c>
      <c r="CK147" s="484">
        <v>19.2</v>
      </c>
      <c r="CL147" s="485">
        <v>19.100000000000001</v>
      </c>
      <c r="CM147" s="486">
        <v>55</v>
      </c>
      <c r="CN147" s="484">
        <v>142</v>
      </c>
      <c r="CO147" s="485">
        <v>197</v>
      </c>
      <c r="CP147" s="486">
        <v>70</v>
      </c>
      <c r="CQ147" s="484">
        <v>52</v>
      </c>
      <c r="CR147" s="485">
        <v>61</v>
      </c>
      <c r="CS147" s="486">
        <v>6810</v>
      </c>
      <c r="CT147" s="484">
        <v>7025</v>
      </c>
      <c r="CU147" s="485">
        <v>13835</v>
      </c>
      <c r="CV147" s="486">
        <v>71</v>
      </c>
      <c r="CW147" s="484">
        <v>55</v>
      </c>
      <c r="CX147" s="485">
        <v>63</v>
      </c>
      <c r="CY147" s="486">
        <v>6810</v>
      </c>
      <c r="CZ147" s="484">
        <v>7025</v>
      </c>
      <c r="DA147" s="485">
        <v>13835</v>
      </c>
      <c r="DB147" s="486">
        <v>36</v>
      </c>
      <c r="DC147" s="484">
        <v>33.200000000000003</v>
      </c>
      <c r="DD147" s="485">
        <v>34.6</v>
      </c>
      <c r="DE147" s="486">
        <v>6810</v>
      </c>
      <c r="DF147" s="484">
        <v>7025</v>
      </c>
      <c r="DG147" s="485">
        <v>13835</v>
      </c>
    </row>
    <row r="148" spans="1:111" x14ac:dyDescent="0.35">
      <c r="A148" t="s">
        <v>58</v>
      </c>
      <c r="B148" t="s">
        <v>303</v>
      </c>
      <c r="C148" t="s">
        <v>299</v>
      </c>
      <c r="D148" s="486">
        <v>68</v>
      </c>
      <c r="E148" s="484">
        <v>51</v>
      </c>
      <c r="F148" s="485">
        <v>60</v>
      </c>
      <c r="G148" s="486">
        <v>3458</v>
      </c>
      <c r="H148" s="484">
        <v>3453</v>
      </c>
      <c r="I148" s="485">
        <v>6911</v>
      </c>
      <c r="J148" s="486">
        <v>69</v>
      </c>
      <c r="K148" s="484">
        <v>53</v>
      </c>
      <c r="L148" s="485">
        <v>61</v>
      </c>
      <c r="M148" s="486">
        <v>3458</v>
      </c>
      <c r="N148" s="484">
        <v>3453</v>
      </c>
      <c r="O148" s="485">
        <v>6911</v>
      </c>
      <c r="P148" s="486">
        <v>35.5</v>
      </c>
      <c r="Q148" s="484">
        <v>33.6</v>
      </c>
      <c r="R148" s="485">
        <v>34.6</v>
      </c>
      <c r="S148" s="486">
        <v>3458</v>
      </c>
      <c r="T148" s="484">
        <v>3453</v>
      </c>
      <c r="U148" s="485">
        <v>6911</v>
      </c>
      <c r="V148" s="486">
        <v>23</v>
      </c>
      <c r="W148" s="484">
        <v>22</v>
      </c>
      <c r="X148" s="485">
        <v>22</v>
      </c>
      <c r="Y148" s="486">
        <v>31</v>
      </c>
      <c r="Z148" s="484">
        <v>81</v>
      </c>
      <c r="AA148" s="485">
        <v>112</v>
      </c>
      <c r="AB148" s="486">
        <v>26</v>
      </c>
      <c r="AC148" s="484">
        <v>23</v>
      </c>
      <c r="AD148" s="485">
        <v>24</v>
      </c>
      <c r="AE148" s="486">
        <v>31</v>
      </c>
      <c r="AF148" s="484">
        <v>81</v>
      </c>
      <c r="AG148" s="485">
        <v>112</v>
      </c>
      <c r="AH148" s="486">
        <v>26.8</v>
      </c>
      <c r="AI148" s="484">
        <v>26.2</v>
      </c>
      <c r="AJ148" s="485">
        <v>26.4</v>
      </c>
      <c r="AK148" s="486">
        <v>31</v>
      </c>
      <c r="AL148" s="484">
        <v>81</v>
      </c>
      <c r="AM148" s="485">
        <v>112</v>
      </c>
      <c r="AN148" s="486">
        <v>15</v>
      </c>
      <c r="AO148" s="484">
        <v>15</v>
      </c>
      <c r="AP148" s="485">
        <v>15</v>
      </c>
      <c r="AQ148" s="486">
        <v>55</v>
      </c>
      <c r="AR148" s="484">
        <v>142</v>
      </c>
      <c r="AS148" s="485">
        <v>197</v>
      </c>
      <c r="AT148" s="486">
        <v>16</v>
      </c>
      <c r="AU148" s="484">
        <v>15</v>
      </c>
      <c r="AV148" s="485">
        <v>16</v>
      </c>
      <c r="AW148" s="486">
        <v>55</v>
      </c>
      <c r="AX148" s="484">
        <v>142</v>
      </c>
      <c r="AY148" s="485">
        <v>197</v>
      </c>
      <c r="AZ148" s="486">
        <v>26.1</v>
      </c>
      <c r="BA148" s="484">
        <v>25.8</v>
      </c>
      <c r="BB148" s="485">
        <v>25.9</v>
      </c>
      <c r="BC148" s="486">
        <v>55</v>
      </c>
      <c r="BD148" s="484">
        <v>142</v>
      </c>
      <c r="BE148" s="485">
        <v>197</v>
      </c>
      <c r="BF148" s="486">
        <v>17</v>
      </c>
      <c r="BG148" s="484">
        <v>17</v>
      </c>
      <c r="BH148" s="485">
        <v>17</v>
      </c>
      <c r="BI148" s="486">
        <v>86</v>
      </c>
      <c r="BJ148" s="484">
        <v>223</v>
      </c>
      <c r="BK148" s="485">
        <v>309</v>
      </c>
      <c r="BL148" s="486">
        <v>20</v>
      </c>
      <c r="BM148" s="484">
        <v>18</v>
      </c>
      <c r="BN148" s="485">
        <v>19</v>
      </c>
      <c r="BO148" s="486">
        <v>86</v>
      </c>
      <c r="BP148" s="484">
        <v>223</v>
      </c>
      <c r="BQ148" s="485">
        <v>309</v>
      </c>
      <c r="BR148" s="486">
        <v>26.4</v>
      </c>
      <c r="BS148" s="484">
        <v>26</v>
      </c>
      <c r="BT148" s="485">
        <v>26.1</v>
      </c>
      <c r="BU148" s="486">
        <v>86</v>
      </c>
      <c r="BV148" s="484">
        <v>223</v>
      </c>
      <c r="BW148" s="485">
        <v>309</v>
      </c>
      <c r="BX148" s="486" t="s">
        <v>197</v>
      </c>
      <c r="BY148" s="484" t="s">
        <v>197</v>
      </c>
      <c r="BZ148" s="485" t="s">
        <v>197</v>
      </c>
      <c r="CA148" s="486">
        <v>33</v>
      </c>
      <c r="CB148" s="484">
        <v>79</v>
      </c>
      <c r="CC148" s="485">
        <v>112</v>
      </c>
      <c r="CD148" s="486" t="s">
        <v>197</v>
      </c>
      <c r="CE148" s="484" t="s">
        <v>197</v>
      </c>
      <c r="CF148" s="485" t="s">
        <v>197</v>
      </c>
      <c r="CG148" s="486">
        <v>33</v>
      </c>
      <c r="CH148" s="484">
        <v>79</v>
      </c>
      <c r="CI148" s="485">
        <v>112</v>
      </c>
      <c r="CJ148" s="486">
        <v>20.2</v>
      </c>
      <c r="CK148" s="484">
        <v>19.5</v>
      </c>
      <c r="CL148" s="485">
        <v>19.7</v>
      </c>
      <c r="CM148" s="486">
        <v>33</v>
      </c>
      <c r="CN148" s="484">
        <v>79</v>
      </c>
      <c r="CO148" s="485">
        <v>112</v>
      </c>
      <c r="CP148" s="486">
        <v>66</v>
      </c>
      <c r="CQ148" s="484">
        <v>48</v>
      </c>
      <c r="CR148" s="485">
        <v>57</v>
      </c>
      <c r="CS148" s="486">
        <v>3622</v>
      </c>
      <c r="CT148" s="484">
        <v>3823</v>
      </c>
      <c r="CU148" s="485">
        <v>7445</v>
      </c>
      <c r="CV148" s="486">
        <v>67</v>
      </c>
      <c r="CW148" s="484">
        <v>50</v>
      </c>
      <c r="CX148" s="485">
        <v>58</v>
      </c>
      <c r="CY148" s="486">
        <v>3622</v>
      </c>
      <c r="CZ148" s="484">
        <v>3823</v>
      </c>
      <c r="DA148" s="485">
        <v>7445</v>
      </c>
      <c r="DB148" s="486">
        <v>35.1</v>
      </c>
      <c r="DC148" s="484">
        <v>32.799999999999997</v>
      </c>
      <c r="DD148" s="485">
        <v>33.9</v>
      </c>
      <c r="DE148" s="486">
        <v>3622</v>
      </c>
      <c r="DF148" s="484">
        <v>3823</v>
      </c>
      <c r="DG148" s="485">
        <v>7445</v>
      </c>
    </row>
    <row r="149" spans="1:111" x14ac:dyDescent="0.35">
      <c r="A149" t="s">
        <v>59</v>
      </c>
      <c r="B149" t="s">
        <v>304</v>
      </c>
      <c r="C149" t="s">
        <v>299</v>
      </c>
      <c r="D149" s="486">
        <v>78</v>
      </c>
      <c r="E149" s="484">
        <v>62</v>
      </c>
      <c r="F149" s="485">
        <v>70</v>
      </c>
      <c r="G149" s="486">
        <v>3627</v>
      </c>
      <c r="H149" s="484">
        <v>3508</v>
      </c>
      <c r="I149" s="485">
        <v>7135</v>
      </c>
      <c r="J149" s="486">
        <v>79</v>
      </c>
      <c r="K149" s="484">
        <v>64</v>
      </c>
      <c r="L149" s="485">
        <v>71</v>
      </c>
      <c r="M149" s="486">
        <v>3627</v>
      </c>
      <c r="N149" s="484">
        <v>3508</v>
      </c>
      <c r="O149" s="485">
        <v>7135</v>
      </c>
      <c r="P149" s="486">
        <v>37.299999999999997</v>
      </c>
      <c r="Q149" s="484">
        <v>35</v>
      </c>
      <c r="R149" s="485">
        <v>36.200000000000003</v>
      </c>
      <c r="S149" s="486">
        <v>3627</v>
      </c>
      <c r="T149" s="484">
        <v>3508</v>
      </c>
      <c r="U149" s="485">
        <v>7135</v>
      </c>
      <c r="V149" s="486">
        <v>30</v>
      </c>
      <c r="W149" s="484">
        <v>27</v>
      </c>
      <c r="X149" s="485">
        <v>27</v>
      </c>
      <c r="Y149" s="486">
        <v>54</v>
      </c>
      <c r="Z149" s="484">
        <v>132</v>
      </c>
      <c r="AA149" s="485">
        <v>186</v>
      </c>
      <c r="AB149" s="486">
        <v>30</v>
      </c>
      <c r="AC149" s="484">
        <v>27</v>
      </c>
      <c r="AD149" s="485">
        <v>28</v>
      </c>
      <c r="AE149" s="486">
        <v>54</v>
      </c>
      <c r="AF149" s="484">
        <v>132</v>
      </c>
      <c r="AG149" s="485">
        <v>186</v>
      </c>
      <c r="AH149" s="486">
        <v>29.5</v>
      </c>
      <c r="AI149" s="484">
        <v>27.7</v>
      </c>
      <c r="AJ149" s="485">
        <v>28.3</v>
      </c>
      <c r="AK149" s="486">
        <v>54</v>
      </c>
      <c r="AL149" s="484">
        <v>132</v>
      </c>
      <c r="AM149" s="485">
        <v>186</v>
      </c>
      <c r="AN149" s="486">
        <v>35</v>
      </c>
      <c r="AO149" s="484">
        <v>24</v>
      </c>
      <c r="AP149" s="485">
        <v>27</v>
      </c>
      <c r="AQ149" s="486">
        <v>82</v>
      </c>
      <c r="AR149" s="484">
        <v>234</v>
      </c>
      <c r="AS149" s="485">
        <v>316</v>
      </c>
      <c r="AT149" s="486">
        <v>35</v>
      </c>
      <c r="AU149" s="484">
        <v>25</v>
      </c>
      <c r="AV149" s="485">
        <v>28</v>
      </c>
      <c r="AW149" s="486">
        <v>82</v>
      </c>
      <c r="AX149" s="484">
        <v>234</v>
      </c>
      <c r="AY149" s="485">
        <v>316</v>
      </c>
      <c r="AZ149" s="486">
        <v>29</v>
      </c>
      <c r="BA149" s="484">
        <v>27.4</v>
      </c>
      <c r="BB149" s="485">
        <v>27.8</v>
      </c>
      <c r="BC149" s="486">
        <v>82</v>
      </c>
      <c r="BD149" s="484">
        <v>234</v>
      </c>
      <c r="BE149" s="485">
        <v>316</v>
      </c>
      <c r="BF149" s="486">
        <v>33</v>
      </c>
      <c r="BG149" s="484">
        <v>25</v>
      </c>
      <c r="BH149" s="485">
        <v>27</v>
      </c>
      <c r="BI149" s="486">
        <v>136</v>
      </c>
      <c r="BJ149" s="484">
        <v>366</v>
      </c>
      <c r="BK149" s="485">
        <v>502</v>
      </c>
      <c r="BL149" s="486">
        <v>33</v>
      </c>
      <c r="BM149" s="484">
        <v>26</v>
      </c>
      <c r="BN149" s="485">
        <v>28</v>
      </c>
      <c r="BO149" s="486">
        <v>136</v>
      </c>
      <c r="BP149" s="484">
        <v>366</v>
      </c>
      <c r="BQ149" s="485">
        <v>502</v>
      </c>
      <c r="BR149" s="486">
        <v>29.2</v>
      </c>
      <c r="BS149" s="484">
        <v>27.5</v>
      </c>
      <c r="BT149" s="485">
        <v>28</v>
      </c>
      <c r="BU149" s="486">
        <v>136</v>
      </c>
      <c r="BV149" s="484">
        <v>366</v>
      </c>
      <c r="BW149" s="485">
        <v>502</v>
      </c>
      <c r="BX149" s="486" t="s">
        <v>197</v>
      </c>
      <c r="BY149" s="484" t="s">
        <v>197</v>
      </c>
      <c r="BZ149" s="485" t="s">
        <v>197</v>
      </c>
      <c r="CA149" s="486">
        <v>29</v>
      </c>
      <c r="CB149" s="484">
        <v>48</v>
      </c>
      <c r="CC149" s="485">
        <v>77</v>
      </c>
      <c r="CD149" s="486" t="s">
        <v>197</v>
      </c>
      <c r="CE149" s="484" t="s">
        <v>197</v>
      </c>
      <c r="CF149" s="485" t="s">
        <v>197</v>
      </c>
      <c r="CG149" s="486">
        <v>29</v>
      </c>
      <c r="CH149" s="484">
        <v>48</v>
      </c>
      <c r="CI149" s="485">
        <v>77</v>
      </c>
      <c r="CJ149" s="486">
        <v>19.3</v>
      </c>
      <c r="CK149" s="484">
        <v>18.8</v>
      </c>
      <c r="CL149" s="485">
        <v>19</v>
      </c>
      <c r="CM149" s="486">
        <v>29</v>
      </c>
      <c r="CN149" s="484">
        <v>48</v>
      </c>
      <c r="CO149" s="485">
        <v>77</v>
      </c>
      <c r="CP149" s="486">
        <v>75</v>
      </c>
      <c r="CQ149" s="484">
        <v>57</v>
      </c>
      <c r="CR149" s="485">
        <v>66</v>
      </c>
      <c r="CS149" s="486">
        <v>3852</v>
      </c>
      <c r="CT149" s="484">
        <v>4002</v>
      </c>
      <c r="CU149" s="485">
        <v>7854</v>
      </c>
      <c r="CV149" s="486">
        <v>76</v>
      </c>
      <c r="CW149" s="484">
        <v>59</v>
      </c>
      <c r="CX149" s="485">
        <v>67</v>
      </c>
      <c r="CY149" s="486">
        <v>3852</v>
      </c>
      <c r="CZ149" s="484">
        <v>4002</v>
      </c>
      <c r="DA149" s="485">
        <v>7854</v>
      </c>
      <c r="DB149" s="486">
        <v>36.799999999999997</v>
      </c>
      <c r="DC149" s="484">
        <v>34</v>
      </c>
      <c r="DD149" s="485">
        <v>35.4</v>
      </c>
      <c r="DE149" s="486">
        <v>3852</v>
      </c>
      <c r="DF149" s="484">
        <v>4002</v>
      </c>
      <c r="DG149" s="485">
        <v>7854</v>
      </c>
    </row>
    <row r="150" spans="1:111" x14ac:dyDescent="0.35">
      <c r="A150" t="s">
        <v>86</v>
      </c>
      <c r="B150" t="s">
        <v>331</v>
      </c>
      <c r="C150" t="s">
        <v>324</v>
      </c>
      <c r="D150" s="486">
        <v>68</v>
      </c>
      <c r="E150" s="484">
        <v>53</v>
      </c>
      <c r="F150" s="485">
        <v>61</v>
      </c>
      <c r="G150" s="486">
        <v>4007</v>
      </c>
      <c r="H150" s="484">
        <v>3806</v>
      </c>
      <c r="I150" s="485">
        <v>7813</v>
      </c>
      <c r="J150" s="486">
        <v>71</v>
      </c>
      <c r="K150" s="484">
        <v>56</v>
      </c>
      <c r="L150" s="485">
        <v>64</v>
      </c>
      <c r="M150" s="486">
        <v>4007</v>
      </c>
      <c r="N150" s="484">
        <v>3806</v>
      </c>
      <c r="O150" s="485">
        <v>7813</v>
      </c>
      <c r="P150" s="486">
        <v>34.6</v>
      </c>
      <c r="Q150" s="484">
        <v>33</v>
      </c>
      <c r="R150" s="485">
        <v>33.799999999999997</v>
      </c>
      <c r="S150" s="486">
        <v>4007</v>
      </c>
      <c r="T150" s="484">
        <v>3806</v>
      </c>
      <c r="U150" s="485">
        <v>7813</v>
      </c>
      <c r="V150" s="486">
        <v>26</v>
      </c>
      <c r="W150" s="484">
        <v>18</v>
      </c>
      <c r="X150" s="485">
        <v>21</v>
      </c>
      <c r="Y150" s="486">
        <v>108</v>
      </c>
      <c r="Z150" s="484">
        <v>248</v>
      </c>
      <c r="AA150" s="485">
        <v>356</v>
      </c>
      <c r="AB150" s="486">
        <v>28</v>
      </c>
      <c r="AC150" s="484">
        <v>22</v>
      </c>
      <c r="AD150" s="485">
        <v>24</v>
      </c>
      <c r="AE150" s="486">
        <v>108</v>
      </c>
      <c r="AF150" s="484">
        <v>248</v>
      </c>
      <c r="AG150" s="485">
        <v>356</v>
      </c>
      <c r="AH150" s="486">
        <v>28</v>
      </c>
      <c r="AI150" s="484">
        <v>28</v>
      </c>
      <c r="AJ150" s="485">
        <v>28</v>
      </c>
      <c r="AK150" s="486">
        <v>108</v>
      </c>
      <c r="AL150" s="484">
        <v>248</v>
      </c>
      <c r="AM150" s="485">
        <v>356</v>
      </c>
      <c r="AN150" s="486">
        <v>25</v>
      </c>
      <c r="AO150" s="484">
        <v>16</v>
      </c>
      <c r="AP150" s="485">
        <v>19</v>
      </c>
      <c r="AQ150" s="486">
        <v>188</v>
      </c>
      <c r="AR150" s="484">
        <v>445</v>
      </c>
      <c r="AS150" s="485">
        <v>633</v>
      </c>
      <c r="AT150" s="486">
        <v>27</v>
      </c>
      <c r="AU150" s="484">
        <v>18</v>
      </c>
      <c r="AV150" s="485">
        <v>21</v>
      </c>
      <c r="AW150" s="486">
        <v>188</v>
      </c>
      <c r="AX150" s="484">
        <v>445</v>
      </c>
      <c r="AY150" s="485">
        <v>633</v>
      </c>
      <c r="AZ150" s="486">
        <v>27.7</v>
      </c>
      <c r="BA150" s="484">
        <v>26.3</v>
      </c>
      <c r="BB150" s="485">
        <v>26.7</v>
      </c>
      <c r="BC150" s="486">
        <v>188</v>
      </c>
      <c r="BD150" s="484">
        <v>445</v>
      </c>
      <c r="BE150" s="485">
        <v>633</v>
      </c>
      <c r="BF150" s="486">
        <v>25</v>
      </c>
      <c r="BG150" s="484">
        <v>17</v>
      </c>
      <c r="BH150" s="485">
        <v>19</v>
      </c>
      <c r="BI150" s="486">
        <v>296</v>
      </c>
      <c r="BJ150" s="484">
        <v>693</v>
      </c>
      <c r="BK150" s="485">
        <v>989</v>
      </c>
      <c r="BL150" s="486">
        <v>27</v>
      </c>
      <c r="BM150" s="484">
        <v>19</v>
      </c>
      <c r="BN150" s="485">
        <v>22</v>
      </c>
      <c r="BO150" s="486">
        <v>296</v>
      </c>
      <c r="BP150" s="484">
        <v>693</v>
      </c>
      <c r="BQ150" s="485">
        <v>989</v>
      </c>
      <c r="BR150" s="486">
        <v>27.8</v>
      </c>
      <c r="BS150" s="484">
        <v>26.9</v>
      </c>
      <c r="BT150" s="485">
        <v>27.2</v>
      </c>
      <c r="BU150" s="486">
        <v>296</v>
      </c>
      <c r="BV150" s="484">
        <v>693</v>
      </c>
      <c r="BW150" s="485">
        <v>989</v>
      </c>
      <c r="BX150" s="486" t="s">
        <v>197</v>
      </c>
      <c r="BY150" s="484" t="s">
        <v>197</v>
      </c>
      <c r="BZ150" s="485">
        <v>6</v>
      </c>
      <c r="CA150" s="486">
        <v>29</v>
      </c>
      <c r="CB150" s="484">
        <v>78</v>
      </c>
      <c r="CC150" s="485">
        <v>107</v>
      </c>
      <c r="CD150" s="486" t="s">
        <v>197</v>
      </c>
      <c r="CE150" s="484" t="s">
        <v>197</v>
      </c>
      <c r="CF150" s="485">
        <v>6</v>
      </c>
      <c r="CG150" s="486">
        <v>29</v>
      </c>
      <c r="CH150" s="484">
        <v>78</v>
      </c>
      <c r="CI150" s="485">
        <v>107</v>
      </c>
      <c r="CJ150" s="486">
        <v>21.9</v>
      </c>
      <c r="CK150" s="484">
        <v>19.5</v>
      </c>
      <c r="CL150" s="485">
        <v>20.2</v>
      </c>
      <c r="CM150" s="486">
        <v>29</v>
      </c>
      <c r="CN150" s="484">
        <v>78</v>
      </c>
      <c r="CO150" s="485">
        <v>107</v>
      </c>
      <c r="CP150" s="486">
        <v>65</v>
      </c>
      <c r="CQ150" s="484">
        <v>46</v>
      </c>
      <c r="CR150" s="485">
        <v>55</v>
      </c>
      <c r="CS150" s="486">
        <v>4385</v>
      </c>
      <c r="CT150" s="484">
        <v>4629</v>
      </c>
      <c r="CU150" s="485">
        <v>9014</v>
      </c>
      <c r="CV150" s="486">
        <v>67</v>
      </c>
      <c r="CW150" s="484">
        <v>50</v>
      </c>
      <c r="CX150" s="485">
        <v>58</v>
      </c>
      <c r="CY150" s="486">
        <v>4385</v>
      </c>
      <c r="CZ150" s="484">
        <v>4629</v>
      </c>
      <c r="DA150" s="485">
        <v>9014</v>
      </c>
      <c r="DB150" s="486">
        <v>34</v>
      </c>
      <c r="DC150" s="484">
        <v>31.9</v>
      </c>
      <c r="DD150" s="485">
        <v>32.9</v>
      </c>
      <c r="DE150" s="486">
        <v>4385</v>
      </c>
      <c r="DF150" s="484">
        <v>4629</v>
      </c>
      <c r="DG150" s="485">
        <v>9014</v>
      </c>
    </row>
    <row r="151" spans="1:111" x14ac:dyDescent="0.35">
      <c r="A151" t="s">
        <v>60</v>
      </c>
      <c r="B151" t="s">
        <v>305</v>
      </c>
      <c r="C151" t="s">
        <v>299</v>
      </c>
      <c r="D151" s="486">
        <v>65</v>
      </c>
      <c r="E151" s="484">
        <v>50</v>
      </c>
      <c r="F151" s="485">
        <v>58</v>
      </c>
      <c r="G151" s="486">
        <v>4266</v>
      </c>
      <c r="H151" s="484">
        <v>4200</v>
      </c>
      <c r="I151" s="485">
        <v>8466</v>
      </c>
      <c r="J151" s="486">
        <v>68</v>
      </c>
      <c r="K151" s="484">
        <v>53</v>
      </c>
      <c r="L151" s="485">
        <v>60</v>
      </c>
      <c r="M151" s="486">
        <v>4266</v>
      </c>
      <c r="N151" s="484">
        <v>4200</v>
      </c>
      <c r="O151" s="485">
        <v>8466</v>
      </c>
      <c r="P151" s="486">
        <v>35.299999999999997</v>
      </c>
      <c r="Q151" s="484">
        <v>33.1</v>
      </c>
      <c r="R151" s="485">
        <v>34.200000000000003</v>
      </c>
      <c r="S151" s="486">
        <v>4266</v>
      </c>
      <c r="T151" s="484">
        <v>4200</v>
      </c>
      <c r="U151" s="485">
        <v>8466</v>
      </c>
      <c r="V151" s="486">
        <v>19</v>
      </c>
      <c r="W151" s="484">
        <v>14</v>
      </c>
      <c r="X151" s="485">
        <v>15</v>
      </c>
      <c r="Y151" s="486">
        <v>48</v>
      </c>
      <c r="Z151" s="484">
        <v>129</v>
      </c>
      <c r="AA151" s="485">
        <v>177</v>
      </c>
      <c r="AB151" s="486">
        <v>19</v>
      </c>
      <c r="AC151" s="484">
        <v>15</v>
      </c>
      <c r="AD151" s="485">
        <v>16</v>
      </c>
      <c r="AE151" s="486">
        <v>48</v>
      </c>
      <c r="AF151" s="484">
        <v>129</v>
      </c>
      <c r="AG151" s="485">
        <v>177</v>
      </c>
      <c r="AH151" s="486">
        <v>28.5</v>
      </c>
      <c r="AI151" s="484">
        <v>26.5</v>
      </c>
      <c r="AJ151" s="485">
        <v>27</v>
      </c>
      <c r="AK151" s="486">
        <v>48</v>
      </c>
      <c r="AL151" s="484">
        <v>129</v>
      </c>
      <c r="AM151" s="485">
        <v>177</v>
      </c>
      <c r="AN151" s="486">
        <v>27</v>
      </c>
      <c r="AO151" s="484">
        <v>17</v>
      </c>
      <c r="AP151" s="485">
        <v>20</v>
      </c>
      <c r="AQ151" s="486">
        <v>103</v>
      </c>
      <c r="AR151" s="484">
        <v>235</v>
      </c>
      <c r="AS151" s="485">
        <v>338</v>
      </c>
      <c r="AT151" s="486">
        <v>28</v>
      </c>
      <c r="AU151" s="484">
        <v>18</v>
      </c>
      <c r="AV151" s="485">
        <v>21</v>
      </c>
      <c r="AW151" s="486">
        <v>103</v>
      </c>
      <c r="AX151" s="484">
        <v>235</v>
      </c>
      <c r="AY151" s="485">
        <v>338</v>
      </c>
      <c r="AZ151" s="486">
        <v>28.9</v>
      </c>
      <c r="BA151" s="484">
        <v>26.2</v>
      </c>
      <c r="BB151" s="485">
        <v>27</v>
      </c>
      <c r="BC151" s="486">
        <v>103</v>
      </c>
      <c r="BD151" s="484">
        <v>235</v>
      </c>
      <c r="BE151" s="485">
        <v>338</v>
      </c>
      <c r="BF151" s="486">
        <v>25</v>
      </c>
      <c r="BG151" s="484">
        <v>16</v>
      </c>
      <c r="BH151" s="485">
        <v>18</v>
      </c>
      <c r="BI151" s="486">
        <v>151</v>
      </c>
      <c r="BJ151" s="484">
        <v>364</v>
      </c>
      <c r="BK151" s="485">
        <v>515</v>
      </c>
      <c r="BL151" s="486">
        <v>25</v>
      </c>
      <c r="BM151" s="484">
        <v>17</v>
      </c>
      <c r="BN151" s="485">
        <v>19</v>
      </c>
      <c r="BO151" s="486">
        <v>151</v>
      </c>
      <c r="BP151" s="484">
        <v>364</v>
      </c>
      <c r="BQ151" s="485">
        <v>515</v>
      </c>
      <c r="BR151" s="486">
        <v>28.8</v>
      </c>
      <c r="BS151" s="484">
        <v>26.3</v>
      </c>
      <c r="BT151" s="485">
        <v>27</v>
      </c>
      <c r="BU151" s="486">
        <v>151</v>
      </c>
      <c r="BV151" s="484">
        <v>364</v>
      </c>
      <c r="BW151" s="485">
        <v>515</v>
      </c>
      <c r="BX151" s="486" t="s">
        <v>197</v>
      </c>
      <c r="BY151" s="484" t="s">
        <v>197</v>
      </c>
      <c r="BZ151" s="485">
        <v>4</v>
      </c>
      <c r="CA151" s="486">
        <v>25</v>
      </c>
      <c r="CB151" s="484">
        <v>64</v>
      </c>
      <c r="CC151" s="485">
        <v>89</v>
      </c>
      <c r="CD151" s="486" t="s">
        <v>197</v>
      </c>
      <c r="CE151" s="484" t="s">
        <v>197</v>
      </c>
      <c r="CF151" s="485">
        <v>6</v>
      </c>
      <c r="CG151" s="486">
        <v>25</v>
      </c>
      <c r="CH151" s="484">
        <v>64</v>
      </c>
      <c r="CI151" s="485">
        <v>89</v>
      </c>
      <c r="CJ151" s="486">
        <v>21.2</v>
      </c>
      <c r="CK151" s="484">
        <v>20</v>
      </c>
      <c r="CL151" s="485">
        <v>20.399999999999999</v>
      </c>
      <c r="CM151" s="486">
        <v>25</v>
      </c>
      <c r="CN151" s="484">
        <v>64</v>
      </c>
      <c r="CO151" s="485">
        <v>89</v>
      </c>
      <c r="CP151" s="486">
        <v>63</v>
      </c>
      <c r="CQ151" s="484">
        <v>46</v>
      </c>
      <c r="CR151" s="485">
        <v>55</v>
      </c>
      <c r="CS151" s="486">
        <v>4525</v>
      </c>
      <c r="CT151" s="484">
        <v>4708</v>
      </c>
      <c r="CU151" s="485">
        <v>9233</v>
      </c>
      <c r="CV151" s="486">
        <v>66</v>
      </c>
      <c r="CW151" s="484">
        <v>49</v>
      </c>
      <c r="CX151" s="485">
        <v>57</v>
      </c>
      <c r="CY151" s="486">
        <v>4525</v>
      </c>
      <c r="CZ151" s="484">
        <v>4708</v>
      </c>
      <c r="DA151" s="485">
        <v>9233</v>
      </c>
      <c r="DB151" s="486">
        <v>35</v>
      </c>
      <c r="DC151" s="484">
        <v>32.299999999999997</v>
      </c>
      <c r="DD151" s="485">
        <v>33.6</v>
      </c>
      <c r="DE151" s="486">
        <v>4525</v>
      </c>
      <c r="DF151" s="484">
        <v>4708</v>
      </c>
      <c r="DG151" s="485">
        <v>9233</v>
      </c>
    </row>
    <row r="152" spans="1:111" x14ac:dyDescent="0.35">
      <c r="A152" t="s">
        <v>49</v>
      </c>
      <c r="B152" t="s">
        <v>294</v>
      </c>
      <c r="C152" t="s">
        <v>408</v>
      </c>
      <c r="D152" s="486">
        <v>72</v>
      </c>
      <c r="E152" s="484">
        <v>53</v>
      </c>
      <c r="F152" s="485">
        <v>62</v>
      </c>
      <c r="G152" s="486">
        <v>2773</v>
      </c>
      <c r="H152" s="484">
        <v>2819</v>
      </c>
      <c r="I152" s="485">
        <v>5592</v>
      </c>
      <c r="J152" s="486">
        <v>73</v>
      </c>
      <c r="K152" s="484">
        <v>56</v>
      </c>
      <c r="L152" s="485">
        <v>65</v>
      </c>
      <c r="M152" s="486">
        <v>2773</v>
      </c>
      <c r="N152" s="484">
        <v>2819</v>
      </c>
      <c r="O152" s="485">
        <v>5592</v>
      </c>
      <c r="P152" s="486">
        <v>35.6</v>
      </c>
      <c r="Q152" s="484">
        <v>33.6</v>
      </c>
      <c r="R152" s="485">
        <v>34.6</v>
      </c>
      <c r="S152" s="486">
        <v>2773</v>
      </c>
      <c r="T152" s="484">
        <v>2819</v>
      </c>
      <c r="U152" s="485">
        <v>5592</v>
      </c>
      <c r="V152" s="486">
        <v>17</v>
      </c>
      <c r="W152" s="484">
        <v>17</v>
      </c>
      <c r="X152" s="485">
        <v>17</v>
      </c>
      <c r="Y152" s="486">
        <v>47</v>
      </c>
      <c r="Z152" s="484">
        <v>96</v>
      </c>
      <c r="AA152" s="485">
        <v>143</v>
      </c>
      <c r="AB152" s="486">
        <v>17</v>
      </c>
      <c r="AC152" s="484">
        <v>18</v>
      </c>
      <c r="AD152" s="485">
        <v>17</v>
      </c>
      <c r="AE152" s="486">
        <v>47</v>
      </c>
      <c r="AF152" s="484">
        <v>96</v>
      </c>
      <c r="AG152" s="485">
        <v>143</v>
      </c>
      <c r="AH152" s="486">
        <v>26.7</v>
      </c>
      <c r="AI152" s="484">
        <v>27.5</v>
      </c>
      <c r="AJ152" s="485">
        <v>27.2</v>
      </c>
      <c r="AK152" s="486">
        <v>47</v>
      </c>
      <c r="AL152" s="484">
        <v>96</v>
      </c>
      <c r="AM152" s="485">
        <v>143</v>
      </c>
      <c r="AN152" s="486">
        <v>20</v>
      </c>
      <c r="AO152" s="484">
        <v>8</v>
      </c>
      <c r="AP152" s="485">
        <v>12</v>
      </c>
      <c r="AQ152" s="486">
        <v>69</v>
      </c>
      <c r="AR152" s="484">
        <v>144</v>
      </c>
      <c r="AS152" s="485">
        <v>213</v>
      </c>
      <c r="AT152" s="486">
        <v>22</v>
      </c>
      <c r="AU152" s="484">
        <v>8</v>
      </c>
      <c r="AV152" s="485">
        <v>13</v>
      </c>
      <c r="AW152" s="486">
        <v>69</v>
      </c>
      <c r="AX152" s="484">
        <v>144</v>
      </c>
      <c r="AY152" s="485">
        <v>213</v>
      </c>
      <c r="AZ152" s="486">
        <v>25.7</v>
      </c>
      <c r="BA152" s="484">
        <v>24.9</v>
      </c>
      <c r="BB152" s="485">
        <v>25.2</v>
      </c>
      <c r="BC152" s="486">
        <v>69</v>
      </c>
      <c r="BD152" s="484">
        <v>144</v>
      </c>
      <c r="BE152" s="485">
        <v>213</v>
      </c>
      <c r="BF152" s="486">
        <v>19</v>
      </c>
      <c r="BG152" s="484">
        <v>11</v>
      </c>
      <c r="BH152" s="485">
        <v>14</v>
      </c>
      <c r="BI152" s="486">
        <v>116</v>
      </c>
      <c r="BJ152" s="484">
        <v>240</v>
      </c>
      <c r="BK152" s="485">
        <v>356</v>
      </c>
      <c r="BL152" s="486">
        <v>20</v>
      </c>
      <c r="BM152" s="484">
        <v>12</v>
      </c>
      <c r="BN152" s="485">
        <v>15</v>
      </c>
      <c r="BO152" s="486">
        <v>116</v>
      </c>
      <c r="BP152" s="484">
        <v>240</v>
      </c>
      <c r="BQ152" s="485">
        <v>356</v>
      </c>
      <c r="BR152" s="486">
        <v>26.1</v>
      </c>
      <c r="BS152" s="484">
        <v>25.9</v>
      </c>
      <c r="BT152" s="485">
        <v>26</v>
      </c>
      <c r="BU152" s="486">
        <v>116</v>
      </c>
      <c r="BV152" s="484">
        <v>240</v>
      </c>
      <c r="BW152" s="485">
        <v>356</v>
      </c>
      <c r="BX152" s="486" t="s">
        <v>197</v>
      </c>
      <c r="BY152" s="484" t="s">
        <v>197</v>
      </c>
      <c r="BZ152" s="485" t="s">
        <v>197</v>
      </c>
      <c r="CA152" s="486">
        <v>16</v>
      </c>
      <c r="CB152" s="484">
        <v>25</v>
      </c>
      <c r="CC152" s="485">
        <v>41</v>
      </c>
      <c r="CD152" s="486" t="s">
        <v>197</v>
      </c>
      <c r="CE152" s="484" t="s">
        <v>197</v>
      </c>
      <c r="CF152" s="485" t="s">
        <v>197</v>
      </c>
      <c r="CG152" s="486">
        <v>16</v>
      </c>
      <c r="CH152" s="484">
        <v>25</v>
      </c>
      <c r="CI152" s="485">
        <v>41</v>
      </c>
      <c r="CJ152" s="486">
        <v>19.8</v>
      </c>
      <c r="CK152" s="484">
        <v>20.5</v>
      </c>
      <c r="CL152" s="485">
        <v>20.2</v>
      </c>
      <c r="CM152" s="486">
        <v>16</v>
      </c>
      <c r="CN152" s="484">
        <v>25</v>
      </c>
      <c r="CO152" s="485">
        <v>41</v>
      </c>
      <c r="CP152" s="486">
        <v>69</v>
      </c>
      <c r="CQ152" s="484">
        <v>49</v>
      </c>
      <c r="CR152" s="485">
        <v>59</v>
      </c>
      <c r="CS152" s="486">
        <v>2950</v>
      </c>
      <c r="CT152" s="484">
        <v>3145</v>
      </c>
      <c r="CU152" s="485">
        <v>6095</v>
      </c>
      <c r="CV152" s="486">
        <v>71</v>
      </c>
      <c r="CW152" s="484">
        <v>52</v>
      </c>
      <c r="CX152" s="485">
        <v>61</v>
      </c>
      <c r="CY152" s="486">
        <v>2950</v>
      </c>
      <c r="CZ152" s="484">
        <v>3145</v>
      </c>
      <c r="DA152" s="485">
        <v>6095</v>
      </c>
      <c r="DB152" s="486">
        <v>35.200000000000003</v>
      </c>
      <c r="DC152" s="484">
        <v>32.799999999999997</v>
      </c>
      <c r="DD152" s="485">
        <v>34</v>
      </c>
      <c r="DE152" s="486">
        <v>2950</v>
      </c>
      <c r="DF152" s="484">
        <v>3145</v>
      </c>
      <c r="DG152" s="485">
        <v>6095</v>
      </c>
    </row>
    <row r="153" spans="1:111" x14ac:dyDescent="0.35">
      <c r="A153" t="s">
        <v>62</v>
      </c>
      <c r="B153" t="s">
        <v>307</v>
      </c>
      <c r="C153" t="s">
        <v>299</v>
      </c>
      <c r="D153" s="486">
        <v>70</v>
      </c>
      <c r="E153" s="484">
        <v>55</v>
      </c>
      <c r="F153" s="485">
        <v>63</v>
      </c>
      <c r="G153" s="486">
        <v>4234</v>
      </c>
      <c r="H153" s="484">
        <v>4131</v>
      </c>
      <c r="I153" s="485">
        <v>8365</v>
      </c>
      <c r="J153" s="486">
        <v>72</v>
      </c>
      <c r="K153" s="484">
        <v>58</v>
      </c>
      <c r="L153" s="485">
        <v>65</v>
      </c>
      <c r="M153" s="486">
        <v>4234</v>
      </c>
      <c r="N153" s="484">
        <v>4131</v>
      </c>
      <c r="O153" s="485">
        <v>8365</v>
      </c>
      <c r="P153" s="486">
        <v>35.9</v>
      </c>
      <c r="Q153" s="484">
        <v>33.5</v>
      </c>
      <c r="R153" s="485">
        <v>34.700000000000003</v>
      </c>
      <c r="S153" s="486">
        <v>4234</v>
      </c>
      <c r="T153" s="484">
        <v>4131</v>
      </c>
      <c r="U153" s="485">
        <v>8365</v>
      </c>
      <c r="V153" s="486">
        <v>20</v>
      </c>
      <c r="W153" s="484">
        <v>15</v>
      </c>
      <c r="X153" s="485">
        <v>16</v>
      </c>
      <c r="Y153" s="486">
        <v>123</v>
      </c>
      <c r="Z153" s="484">
        <v>261</v>
      </c>
      <c r="AA153" s="485">
        <v>384</v>
      </c>
      <c r="AB153" s="486">
        <v>21</v>
      </c>
      <c r="AC153" s="484">
        <v>15</v>
      </c>
      <c r="AD153" s="485">
        <v>17</v>
      </c>
      <c r="AE153" s="486">
        <v>123</v>
      </c>
      <c r="AF153" s="484">
        <v>261</v>
      </c>
      <c r="AG153" s="485">
        <v>384</v>
      </c>
      <c r="AH153" s="486">
        <v>27.1</v>
      </c>
      <c r="AI153" s="484">
        <v>26.1</v>
      </c>
      <c r="AJ153" s="485">
        <v>26.4</v>
      </c>
      <c r="AK153" s="486">
        <v>123</v>
      </c>
      <c r="AL153" s="484">
        <v>261</v>
      </c>
      <c r="AM153" s="485">
        <v>384</v>
      </c>
      <c r="AN153" s="486">
        <v>24</v>
      </c>
      <c r="AO153" s="484">
        <v>8</v>
      </c>
      <c r="AP153" s="485">
        <v>12</v>
      </c>
      <c r="AQ153" s="486">
        <v>67</v>
      </c>
      <c r="AR153" s="484">
        <v>195</v>
      </c>
      <c r="AS153" s="485">
        <v>262</v>
      </c>
      <c r="AT153" s="486">
        <v>28</v>
      </c>
      <c r="AU153" s="484">
        <v>9</v>
      </c>
      <c r="AV153" s="485">
        <v>14</v>
      </c>
      <c r="AW153" s="486">
        <v>67</v>
      </c>
      <c r="AX153" s="484">
        <v>195</v>
      </c>
      <c r="AY153" s="485">
        <v>262</v>
      </c>
      <c r="AZ153" s="486">
        <v>26.6</v>
      </c>
      <c r="BA153" s="484">
        <v>23.4</v>
      </c>
      <c r="BB153" s="485">
        <v>24.2</v>
      </c>
      <c r="BC153" s="486">
        <v>67</v>
      </c>
      <c r="BD153" s="484">
        <v>195</v>
      </c>
      <c r="BE153" s="485">
        <v>262</v>
      </c>
      <c r="BF153" s="486">
        <v>21</v>
      </c>
      <c r="BG153" s="484">
        <v>12</v>
      </c>
      <c r="BH153" s="485">
        <v>15</v>
      </c>
      <c r="BI153" s="486">
        <v>190</v>
      </c>
      <c r="BJ153" s="484">
        <v>456</v>
      </c>
      <c r="BK153" s="485">
        <v>646</v>
      </c>
      <c r="BL153" s="486">
        <v>24</v>
      </c>
      <c r="BM153" s="484">
        <v>13</v>
      </c>
      <c r="BN153" s="485">
        <v>16</v>
      </c>
      <c r="BO153" s="486">
        <v>190</v>
      </c>
      <c r="BP153" s="484">
        <v>456</v>
      </c>
      <c r="BQ153" s="485">
        <v>646</v>
      </c>
      <c r="BR153" s="486">
        <v>26.9</v>
      </c>
      <c r="BS153" s="484">
        <v>25</v>
      </c>
      <c r="BT153" s="485">
        <v>25.5</v>
      </c>
      <c r="BU153" s="486">
        <v>190</v>
      </c>
      <c r="BV153" s="484">
        <v>456</v>
      </c>
      <c r="BW153" s="485">
        <v>646</v>
      </c>
      <c r="BX153" s="486" t="s">
        <v>197</v>
      </c>
      <c r="BY153" s="484" t="s">
        <v>197</v>
      </c>
      <c r="BZ153" s="485" t="s">
        <v>197</v>
      </c>
      <c r="CA153" s="486">
        <v>5</v>
      </c>
      <c r="CB153" s="484">
        <v>17</v>
      </c>
      <c r="CC153" s="485">
        <v>22</v>
      </c>
      <c r="CD153" s="486" t="s">
        <v>197</v>
      </c>
      <c r="CE153" s="484" t="s">
        <v>197</v>
      </c>
      <c r="CF153" s="485" t="s">
        <v>197</v>
      </c>
      <c r="CG153" s="486">
        <v>5</v>
      </c>
      <c r="CH153" s="484">
        <v>17</v>
      </c>
      <c r="CI153" s="485">
        <v>22</v>
      </c>
      <c r="CJ153" s="486">
        <v>17</v>
      </c>
      <c r="CK153" s="484">
        <v>18.600000000000001</v>
      </c>
      <c r="CL153" s="485">
        <v>18.2</v>
      </c>
      <c r="CM153" s="486">
        <v>5</v>
      </c>
      <c r="CN153" s="484">
        <v>17</v>
      </c>
      <c r="CO153" s="485">
        <v>22</v>
      </c>
      <c r="CP153" s="486">
        <v>68</v>
      </c>
      <c r="CQ153" s="484">
        <v>51</v>
      </c>
      <c r="CR153" s="485">
        <v>59</v>
      </c>
      <c r="CS153" s="486">
        <v>4465</v>
      </c>
      <c r="CT153" s="484">
        <v>4643</v>
      </c>
      <c r="CU153" s="485">
        <v>9108</v>
      </c>
      <c r="CV153" s="486">
        <v>70</v>
      </c>
      <c r="CW153" s="484">
        <v>53</v>
      </c>
      <c r="CX153" s="485">
        <v>62</v>
      </c>
      <c r="CY153" s="486">
        <v>4465</v>
      </c>
      <c r="CZ153" s="484">
        <v>4643</v>
      </c>
      <c r="DA153" s="485">
        <v>9108</v>
      </c>
      <c r="DB153" s="486">
        <v>35.4</v>
      </c>
      <c r="DC153" s="484">
        <v>32.6</v>
      </c>
      <c r="DD153" s="485">
        <v>34</v>
      </c>
      <c r="DE153" s="486">
        <v>4465</v>
      </c>
      <c r="DF153" s="484">
        <v>4643</v>
      </c>
      <c r="DG153" s="485">
        <v>9108</v>
      </c>
    </row>
    <row r="154" spans="1:111" x14ac:dyDescent="0.35">
      <c r="A154" t="s">
        <v>137</v>
      </c>
      <c r="B154" t="s">
        <v>382</v>
      </c>
      <c r="C154" t="s">
        <v>372</v>
      </c>
      <c r="D154" s="486">
        <v>71</v>
      </c>
      <c r="E154" s="484">
        <v>54</v>
      </c>
      <c r="F154" s="485">
        <v>62</v>
      </c>
      <c r="G154" s="486">
        <v>3353</v>
      </c>
      <c r="H154" s="484">
        <v>3378</v>
      </c>
      <c r="I154" s="485">
        <v>6731</v>
      </c>
      <c r="J154" s="486">
        <v>72</v>
      </c>
      <c r="K154" s="484">
        <v>57</v>
      </c>
      <c r="L154" s="485">
        <v>64</v>
      </c>
      <c r="M154" s="486">
        <v>3353</v>
      </c>
      <c r="N154" s="484">
        <v>3378</v>
      </c>
      <c r="O154" s="485">
        <v>6731</v>
      </c>
      <c r="P154" s="486">
        <v>35.1</v>
      </c>
      <c r="Q154" s="484">
        <v>33.6</v>
      </c>
      <c r="R154" s="485">
        <v>34.4</v>
      </c>
      <c r="S154" s="486">
        <v>3353</v>
      </c>
      <c r="T154" s="484">
        <v>3378</v>
      </c>
      <c r="U154" s="485">
        <v>6731</v>
      </c>
      <c r="V154" s="486">
        <v>18</v>
      </c>
      <c r="W154" s="484">
        <v>15</v>
      </c>
      <c r="X154" s="485">
        <v>15</v>
      </c>
      <c r="Y154" s="486">
        <v>80</v>
      </c>
      <c r="Z154" s="484">
        <v>192</v>
      </c>
      <c r="AA154" s="485">
        <v>272</v>
      </c>
      <c r="AB154" s="486">
        <v>18</v>
      </c>
      <c r="AC154" s="484">
        <v>15</v>
      </c>
      <c r="AD154" s="485">
        <v>16</v>
      </c>
      <c r="AE154" s="486">
        <v>80</v>
      </c>
      <c r="AF154" s="484">
        <v>192</v>
      </c>
      <c r="AG154" s="485">
        <v>272</v>
      </c>
      <c r="AH154" s="486">
        <v>28.1</v>
      </c>
      <c r="AI154" s="484">
        <v>26.8</v>
      </c>
      <c r="AJ154" s="485">
        <v>27.2</v>
      </c>
      <c r="AK154" s="486">
        <v>80</v>
      </c>
      <c r="AL154" s="484">
        <v>192</v>
      </c>
      <c r="AM154" s="485">
        <v>272</v>
      </c>
      <c r="AN154" s="486">
        <v>13</v>
      </c>
      <c r="AO154" s="484">
        <v>8</v>
      </c>
      <c r="AP154" s="485">
        <v>9</v>
      </c>
      <c r="AQ154" s="486">
        <v>38</v>
      </c>
      <c r="AR154" s="484">
        <v>135</v>
      </c>
      <c r="AS154" s="485">
        <v>173</v>
      </c>
      <c r="AT154" s="486">
        <v>13</v>
      </c>
      <c r="AU154" s="484">
        <v>10</v>
      </c>
      <c r="AV154" s="485">
        <v>10</v>
      </c>
      <c r="AW154" s="486">
        <v>38</v>
      </c>
      <c r="AX154" s="484">
        <v>135</v>
      </c>
      <c r="AY154" s="485">
        <v>173</v>
      </c>
      <c r="AZ154" s="486">
        <v>24.7</v>
      </c>
      <c r="BA154" s="484">
        <v>24.6</v>
      </c>
      <c r="BB154" s="485">
        <v>24.6</v>
      </c>
      <c r="BC154" s="486">
        <v>38</v>
      </c>
      <c r="BD154" s="484">
        <v>135</v>
      </c>
      <c r="BE154" s="485">
        <v>173</v>
      </c>
      <c r="BF154" s="486">
        <v>16</v>
      </c>
      <c r="BG154" s="484">
        <v>12</v>
      </c>
      <c r="BH154" s="485">
        <v>13</v>
      </c>
      <c r="BI154" s="486">
        <v>118</v>
      </c>
      <c r="BJ154" s="484">
        <v>327</v>
      </c>
      <c r="BK154" s="485">
        <v>445</v>
      </c>
      <c r="BL154" s="486">
        <v>16</v>
      </c>
      <c r="BM154" s="484">
        <v>13</v>
      </c>
      <c r="BN154" s="485">
        <v>14</v>
      </c>
      <c r="BO154" s="486">
        <v>118</v>
      </c>
      <c r="BP154" s="484">
        <v>327</v>
      </c>
      <c r="BQ154" s="485">
        <v>445</v>
      </c>
      <c r="BR154" s="486">
        <v>27</v>
      </c>
      <c r="BS154" s="484">
        <v>25.9</v>
      </c>
      <c r="BT154" s="485">
        <v>26.2</v>
      </c>
      <c r="BU154" s="486">
        <v>118</v>
      </c>
      <c r="BV154" s="484">
        <v>327</v>
      </c>
      <c r="BW154" s="485">
        <v>445</v>
      </c>
      <c r="BX154" s="486" t="s">
        <v>197</v>
      </c>
      <c r="BY154" s="484" t="s">
        <v>197</v>
      </c>
      <c r="BZ154" s="485" t="s">
        <v>197</v>
      </c>
      <c r="CA154" s="486">
        <v>27</v>
      </c>
      <c r="CB154" s="484">
        <v>48</v>
      </c>
      <c r="CC154" s="485">
        <v>75</v>
      </c>
      <c r="CD154" s="486" t="s">
        <v>197</v>
      </c>
      <c r="CE154" s="484" t="s">
        <v>197</v>
      </c>
      <c r="CF154" s="485">
        <v>4</v>
      </c>
      <c r="CG154" s="486">
        <v>27</v>
      </c>
      <c r="CH154" s="484">
        <v>48</v>
      </c>
      <c r="CI154" s="485">
        <v>75</v>
      </c>
      <c r="CJ154" s="486">
        <v>19.600000000000001</v>
      </c>
      <c r="CK154" s="484">
        <v>19.100000000000001</v>
      </c>
      <c r="CL154" s="485">
        <v>19.3</v>
      </c>
      <c r="CM154" s="486">
        <v>27</v>
      </c>
      <c r="CN154" s="484">
        <v>48</v>
      </c>
      <c r="CO154" s="485">
        <v>75</v>
      </c>
      <c r="CP154" s="486">
        <v>68</v>
      </c>
      <c r="CQ154" s="484">
        <v>49</v>
      </c>
      <c r="CR154" s="485">
        <v>58</v>
      </c>
      <c r="CS154" s="486">
        <v>3599</v>
      </c>
      <c r="CT154" s="484">
        <v>3867</v>
      </c>
      <c r="CU154" s="485">
        <v>7466</v>
      </c>
      <c r="CV154" s="486">
        <v>69</v>
      </c>
      <c r="CW154" s="484">
        <v>52</v>
      </c>
      <c r="CX154" s="485">
        <v>60</v>
      </c>
      <c r="CY154" s="486">
        <v>3599</v>
      </c>
      <c r="CZ154" s="484">
        <v>3867</v>
      </c>
      <c r="DA154" s="485">
        <v>7466</v>
      </c>
      <c r="DB154" s="486">
        <v>34.700000000000003</v>
      </c>
      <c r="DC154" s="484">
        <v>32.700000000000003</v>
      </c>
      <c r="DD154" s="485">
        <v>33.700000000000003</v>
      </c>
      <c r="DE154" s="486">
        <v>3599</v>
      </c>
      <c r="DF154" s="484">
        <v>3867</v>
      </c>
      <c r="DG154" s="485">
        <v>7466</v>
      </c>
    </row>
    <row r="155" spans="1:111" x14ac:dyDescent="0.35">
      <c r="A155" t="s">
        <v>159</v>
      </c>
      <c r="B155" t="s">
        <v>403</v>
      </c>
      <c r="C155" t="s">
        <v>392</v>
      </c>
      <c r="D155" s="486">
        <v>72</v>
      </c>
      <c r="E155" s="484">
        <v>57</v>
      </c>
      <c r="F155" s="485">
        <v>65</v>
      </c>
      <c r="G155" s="486">
        <v>2620</v>
      </c>
      <c r="H155" s="484">
        <v>2513</v>
      </c>
      <c r="I155" s="485">
        <v>5133</v>
      </c>
      <c r="J155" s="486">
        <v>73</v>
      </c>
      <c r="K155" s="484">
        <v>59</v>
      </c>
      <c r="L155" s="485">
        <v>66</v>
      </c>
      <c r="M155" s="486">
        <v>2620</v>
      </c>
      <c r="N155" s="484">
        <v>2513</v>
      </c>
      <c r="O155" s="485">
        <v>5133</v>
      </c>
      <c r="P155" s="486">
        <v>36.4</v>
      </c>
      <c r="Q155" s="484">
        <v>34.4</v>
      </c>
      <c r="R155" s="485">
        <v>35.4</v>
      </c>
      <c r="S155" s="486">
        <v>2620</v>
      </c>
      <c r="T155" s="484">
        <v>2513</v>
      </c>
      <c r="U155" s="485">
        <v>5133</v>
      </c>
      <c r="V155" s="486">
        <v>27</v>
      </c>
      <c r="W155" s="484">
        <v>20</v>
      </c>
      <c r="X155" s="485">
        <v>22</v>
      </c>
      <c r="Y155" s="486">
        <v>128</v>
      </c>
      <c r="Z155" s="484">
        <v>261</v>
      </c>
      <c r="AA155" s="485">
        <v>389</v>
      </c>
      <c r="AB155" s="486">
        <v>27</v>
      </c>
      <c r="AC155" s="484">
        <v>23</v>
      </c>
      <c r="AD155" s="485">
        <v>24</v>
      </c>
      <c r="AE155" s="486">
        <v>128</v>
      </c>
      <c r="AF155" s="484">
        <v>261</v>
      </c>
      <c r="AG155" s="485">
        <v>389</v>
      </c>
      <c r="AH155" s="486">
        <v>28.5</v>
      </c>
      <c r="AI155" s="484">
        <v>27.7</v>
      </c>
      <c r="AJ155" s="485">
        <v>27.9</v>
      </c>
      <c r="AK155" s="486">
        <v>128</v>
      </c>
      <c r="AL155" s="484">
        <v>261</v>
      </c>
      <c r="AM155" s="485">
        <v>389</v>
      </c>
      <c r="AN155" s="486">
        <v>14</v>
      </c>
      <c r="AO155" s="484">
        <v>9</v>
      </c>
      <c r="AP155" s="485">
        <v>11</v>
      </c>
      <c r="AQ155" s="486">
        <v>44</v>
      </c>
      <c r="AR155" s="484">
        <v>86</v>
      </c>
      <c r="AS155" s="485">
        <v>130</v>
      </c>
      <c r="AT155" s="486">
        <v>14</v>
      </c>
      <c r="AU155" s="484">
        <v>9</v>
      </c>
      <c r="AV155" s="485">
        <v>11</v>
      </c>
      <c r="AW155" s="486">
        <v>44</v>
      </c>
      <c r="AX155" s="484">
        <v>86</v>
      </c>
      <c r="AY155" s="485">
        <v>130</v>
      </c>
      <c r="AZ155" s="486">
        <v>23.5</v>
      </c>
      <c r="BA155" s="484">
        <v>23.6</v>
      </c>
      <c r="BB155" s="485">
        <v>23.5</v>
      </c>
      <c r="BC155" s="486">
        <v>44</v>
      </c>
      <c r="BD155" s="484">
        <v>86</v>
      </c>
      <c r="BE155" s="485">
        <v>130</v>
      </c>
      <c r="BF155" s="486">
        <v>24</v>
      </c>
      <c r="BG155" s="484">
        <v>17</v>
      </c>
      <c r="BH155" s="485">
        <v>19</v>
      </c>
      <c r="BI155" s="486">
        <v>172</v>
      </c>
      <c r="BJ155" s="484">
        <v>347</v>
      </c>
      <c r="BK155" s="485">
        <v>519</v>
      </c>
      <c r="BL155" s="486">
        <v>24</v>
      </c>
      <c r="BM155" s="484">
        <v>19</v>
      </c>
      <c r="BN155" s="485">
        <v>21</v>
      </c>
      <c r="BO155" s="486">
        <v>172</v>
      </c>
      <c r="BP155" s="484">
        <v>347</v>
      </c>
      <c r="BQ155" s="485">
        <v>519</v>
      </c>
      <c r="BR155" s="486">
        <v>27.2</v>
      </c>
      <c r="BS155" s="484">
        <v>26.7</v>
      </c>
      <c r="BT155" s="485">
        <v>26.8</v>
      </c>
      <c r="BU155" s="486">
        <v>172</v>
      </c>
      <c r="BV155" s="484">
        <v>347</v>
      </c>
      <c r="BW155" s="485">
        <v>519</v>
      </c>
      <c r="BX155" s="486" t="s">
        <v>197</v>
      </c>
      <c r="BY155" s="484" t="s">
        <v>197</v>
      </c>
      <c r="BZ155" s="485" t="s">
        <v>197</v>
      </c>
      <c r="CA155" s="486">
        <v>9</v>
      </c>
      <c r="CB155" s="484">
        <v>14</v>
      </c>
      <c r="CC155" s="485">
        <v>23</v>
      </c>
      <c r="CD155" s="486" t="s">
        <v>197</v>
      </c>
      <c r="CE155" s="484" t="s">
        <v>197</v>
      </c>
      <c r="CF155" s="485" t="s">
        <v>197</v>
      </c>
      <c r="CG155" s="486">
        <v>9</v>
      </c>
      <c r="CH155" s="484">
        <v>14</v>
      </c>
      <c r="CI155" s="485">
        <v>23</v>
      </c>
      <c r="CJ155" s="486">
        <v>18.7</v>
      </c>
      <c r="CK155" s="484">
        <v>19.7</v>
      </c>
      <c r="CL155" s="485">
        <v>19.3</v>
      </c>
      <c r="CM155" s="486">
        <v>9</v>
      </c>
      <c r="CN155" s="484">
        <v>14</v>
      </c>
      <c r="CO155" s="485">
        <v>23</v>
      </c>
      <c r="CP155" s="486">
        <v>69</v>
      </c>
      <c r="CQ155" s="484">
        <v>52</v>
      </c>
      <c r="CR155" s="485">
        <v>60</v>
      </c>
      <c r="CS155" s="486">
        <v>2854</v>
      </c>
      <c r="CT155" s="484">
        <v>2929</v>
      </c>
      <c r="CU155" s="485">
        <v>5783</v>
      </c>
      <c r="CV155" s="486">
        <v>69</v>
      </c>
      <c r="CW155" s="484">
        <v>54</v>
      </c>
      <c r="CX155" s="485">
        <v>61</v>
      </c>
      <c r="CY155" s="486">
        <v>2854</v>
      </c>
      <c r="CZ155" s="484">
        <v>2929</v>
      </c>
      <c r="DA155" s="485">
        <v>5783</v>
      </c>
      <c r="DB155" s="486">
        <v>35.799999999999997</v>
      </c>
      <c r="DC155" s="484">
        <v>33.299999999999997</v>
      </c>
      <c r="DD155" s="485">
        <v>34.5</v>
      </c>
      <c r="DE155" s="486">
        <v>2854</v>
      </c>
      <c r="DF155" s="484">
        <v>2929</v>
      </c>
      <c r="DG155" s="485">
        <v>5783</v>
      </c>
    </row>
    <row r="156" spans="1:111" x14ac:dyDescent="0.35">
      <c r="A156" t="s">
        <v>72</v>
      </c>
      <c r="B156" t="s">
        <v>317</v>
      </c>
      <c r="C156" t="s">
        <v>309</v>
      </c>
      <c r="D156" s="486">
        <v>74</v>
      </c>
      <c r="E156" s="484">
        <v>58</v>
      </c>
      <c r="F156" s="485">
        <v>66</v>
      </c>
      <c r="G156" s="486">
        <v>4253</v>
      </c>
      <c r="H156" s="484">
        <v>4243</v>
      </c>
      <c r="I156" s="485">
        <v>8496</v>
      </c>
      <c r="J156" s="486">
        <v>75</v>
      </c>
      <c r="K156" s="484">
        <v>60</v>
      </c>
      <c r="L156" s="485">
        <v>68</v>
      </c>
      <c r="M156" s="486">
        <v>4253</v>
      </c>
      <c r="N156" s="484">
        <v>4243</v>
      </c>
      <c r="O156" s="485">
        <v>8496</v>
      </c>
      <c r="P156" s="486">
        <v>37.799999999999997</v>
      </c>
      <c r="Q156" s="484">
        <v>35.1</v>
      </c>
      <c r="R156" s="485">
        <v>36.5</v>
      </c>
      <c r="S156" s="486">
        <v>4253</v>
      </c>
      <c r="T156" s="484">
        <v>4243</v>
      </c>
      <c r="U156" s="485">
        <v>8496</v>
      </c>
      <c r="V156" s="486">
        <v>13</v>
      </c>
      <c r="W156" s="484">
        <v>10</v>
      </c>
      <c r="X156" s="485">
        <v>11</v>
      </c>
      <c r="Y156" s="486">
        <v>75</v>
      </c>
      <c r="Z156" s="484">
        <v>136</v>
      </c>
      <c r="AA156" s="485">
        <v>211</v>
      </c>
      <c r="AB156" s="486">
        <v>13</v>
      </c>
      <c r="AC156" s="484">
        <v>11</v>
      </c>
      <c r="AD156" s="485">
        <v>12</v>
      </c>
      <c r="AE156" s="486">
        <v>75</v>
      </c>
      <c r="AF156" s="484">
        <v>136</v>
      </c>
      <c r="AG156" s="485">
        <v>211</v>
      </c>
      <c r="AH156" s="486">
        <v>27.1</v>
      </c>
      <c r="AI156" s="484">
        <v>25.9</v>
      </c>
      <c r="AJ156" s="485">
        <v>26.4</v>
      </c>
      <c r="AK156" s="486">
        <v>75</v>
      </c>
      <c r="AL156" s="484">
        <v>136</v>
      </c>
      <c r="AM156" s="485">
        <v>211</v>
      </c>
      <c r="AN156" s="486">
        <v>25</v>
      </c>
      <c r="AO156" s="484">
        <v>18</v>
      </c>
      <c r="AP156" s="485">
        <v>20</v>
      </c>
      <c r="AQ156" s="486">
        <v>95</v>
      </c>
      <c r="AR156" s="484">
        <v>283</v>
      </c>
      <c r="AS156" s="485">
        <v>378</v>
      </c>
      <c r="AT156" s="486">
        <v>27</v>
      </c>
      <c r="AU156" s="484">
        <v>20</v>
      </c>
      <c r="AV156" s="485">
        <v>22</v>
      </c>
      <c r="AW156" s="486">
        <v>95</v>
      </c>
      <c r="AX156" s="484">
        <v>283</v>
      </c>
      <c r="AY156" s="485">
        <v>378</v>
      </c>
      <c r="AZ156" s="486">
        <v>28</v>
      </c>
      <c r="BA156" s="484">
        <v>25.8</v>
      </c>
      <c r="BB156" s="485">
        <v>26.3</v>
      </c>
      <c r="BC156" s="486">
        <v>95</v>
      </c>
      <c r="BD156" s="484">
        <v>283</v>
      </c>
      <c r="BE156" s="485">
        <v>378</v>
      </c>
      <c r="BF156" s="486">
        <v>20</v>
      </c>
      <c r="BG156" s="484">
        <v>16</v>
      </c>
      <c r="BH156" s="485">
        <v>17</v>
      </c>
      <c r="BI156" s="486">
        <v>170</v>
      </c>
      <c r="BJ156" s="484">
        <v>419</v>
      </c>
      <c r="BK156" s="485">
        <v>589</v>
      </c>
      <c r="BL156" s="486">
        <v>21</v>
      </c>
      <c r="BM156" s="484">
        <v>17</v>
      </c>
      <c r="BN156" s="485">
        <v>18</v>
      </c>
      <c r="BO156" s="486">
        <v>170</v>
      </c>
      <c r="BP156" s="484">
        <v>419</v>
      </c>
      <c r="BQ156" s="485">
        <v>589</v>
      </c>
      <c r="BR156" s="486">
        <v>27.6</v>
      </c>
      <c r="BS156" s="484">
        <v>25.8</v>
      </c>
      <c r="BT156" s="485">
        <v>26.3</v>
      </c>
      <c r="BU156" s="486">
        <v>170</v>
      </c>
      <c r="BV156" s="484">
        <v>419</v>
      </c>
      <c r="BW156" s="485">
        <v>589</v>
      </c>
      <c r="BX156" s="486" t="s">
        <v>197</v>
      </c>
      <c r="BY156" s="484" t="s">
        <v>197</v>
      </c>
      <c r="BZ156" s="485">
        <v>4</v>
      </c>
      <c r="CA156" s="486">
        <v>38</v>
      </c>
      <c r="CB156" s="484">
        <v>76</v>
      </c>
      <c r="CC156" s="485">
        <v>114</v>
      </c>
      <c r="CD156" s="486" t="s">
        <v>197</v>
      </c>
      <c r="CE156" s="484" t="s">
        <v>197</v>
      </c>
      <c r="CF156" s="485">
        <v>4</v>
      </c>
      <c r="CG156" s="486">
        <v>38</v>
      </c>
      <c r="CH156" s="484">
        <v>76</v>
      </c>
      <c r="CI156" s="485">
        <v>114</v>
      </c>
      <c r="CJ156" s="486">
        <v>19.5</v>
      </c>
      <c r="CK156" s="484">
        <v>19.100000000000001</v>
      </c>
      <c r="CL156" s="485">
        <v>19.3</v>
      </c>
      <c r="CM156" s="486">
        <v>38</v>
      </c>
      <c r="CN156" s="484">
        <v>76</v>
      </c>
      <c r="CO156" s="485">
        <v>114</v>
      </c>
      <c r="CP156" s="486">
        <v>71</v>
      </c>
      <c r="CQ156" s="484">
        <v>53</v>
      </c>
      <c r="CR156" s="485">
        <v>62</v>
      </c>
      <c r="CS156" s="486">
        <v>4503</v>
      </c>
      <c r="CT156" s="484">
        <v>4768</v>
      </c>
      <c r="CU156" s="485">
        <v>9271</v>
      </c>
      <c r="CV156" s="486">
        <v>73</v>
      </c>
      <c r="CW156" s="484">
        <v>56</v>
      </c>
      <c r="CX156" s="485">
        <v>64</v>
      </c>
      <c r="CY156" s="486">
        <v>4503</v>
      </c>
      <c r="CZ156" s="484">
        <v>4768</v>
      </c>
      <c r="DA156" s="485">
        <v>9271</v>
      </c>
      <c r="DB156" s="486">
        <v>37.299999999999997</v>
      </c>
      <c r="DC156" s="484">
        <v>34</v>
      </c>
      <c r="DD156" s="485">
        <v>35.6</v>
      </c>
      <c r="DE156" s="486">
        <v>4503</v>
      </c>
      <c r="DF156" s="484">
        <v>4768</v>
      </c>
      <c r="DG156" s="485">
        <v>9271</v>
      </c>
    </row>
    <row r="157" spans="1:111" x14ac:dyDescent="0.35">
      <c r="A157" t="s">
        <v>89</v>
      </c>
      <c r="B157" t="s">
        <v>334</v>
      </c>
      <c r="C157" t="s">
        <v>324</v>
      </c>
      <c r="D157" s="486">
        <v>68</v>
      </c>
      <c r="E157" s="484">
        <v>55</v>
      </c>
      <c r="F157" s="485">
        <v>62</v>
      </c>
      <c r="G157" s="486">
        <v>3646</v>
      </c>
      <c r="H157" s="484">
        <v>3310</v>
      </c>
      <c r="I157" s="485">
        <v>6956</v>
      </c>
      <c r="J157" s="486">
        <v>70</v>
      </c>
      <c r="K157" s="484">
        <v>58</v>
      </c>
      <c r="L157" s="485">
        <v>64</v>
      </c>
      <c r="M157" s="486">
        <v>3646</v>
      </c>
      <c r="N157" s="484">
        <v>3310</v>
      </c>
      <c r="O157" s="485">
        <v>6956</v>
      </c>
      <c r="P157" s="486">
        <v>34.9</v>
      </c>
      <c r="Q157" s="484">
        <v>33.4</v>
      </c>
      <c r="R157" s="485">
        <v>34.200000000000003</v>
      </c>
      <c r="S157" s="486">
        <v>3646</v>
      </c>
      <c r="T157" s="484">
        <v>3310</v>
      </c>
      <c r="U157" s="485">
        <v>6956</v>
      </c>
      <c r="V157" s="486">
        <v>28</v>
      </c>
      <c r="W157" s="484">
        <v>18</v>
      </c>
      <c r="X157" s="485">
        <v>22</v>
      </c>
      <c r="Y157" s="486">
        <v>81</v>
      </c>
      <c r="Z157" s="484">
        <v>169</v>
      </c>
      <c r="AA157" s="485">
        <v>250</v>
      </c>
      <c r="AB157" s="486">
        <v>28</v>
      </c>
      <c r="AC157" s="484">
        <v>20</v>
      </c>
      <c r="AD157" s="485">
        <v>23</v>
      </c>
      <c r="AE157" s="486">
        <v>81</v>
      </c>
      <c r="AF157" s="484">
        <v>169</v>
      </c>
      <c r="AG157" s="485">
        <v>250</v>
      </c>
      <c r="AH157" s="486">
        <v>29</v>
      </c>
      <c r="AI157" s="484">
        <v>27.9</v>
      </c>
      <c r="AJ157" s="485">
        <v>28.2</v>
      </c>
      <c r="AK157" s="486">
        <v>81</v>
      </c>
      <c r="AL157" s="484">
        <v>169</v>
      </c>
      <c r="AM157" s="485">
        <v>250</v>
      </c>
      <c r="AN157" s="486">
        <v>27</v>
      </c>
      <c r="AO157" s="484">
        <v>17</v>
      </c>
      <c r="AP157" s="485">
        <v>19</v>
      </c>
      <c r="AQ157" s="486">
        <v>132</v>
      </c>
      <c r="AR157" s="484">
        <v>371</v>
      </c>
      <c r="AS157" s="485">
        <v>503</v>
      </c>
      <c r="AT157" s="486">
        <v>28</v>
      </c>
      <c r="AU157" s="484">
        <v>18</v>
      </c>
      <c r="AV157" s="485">
        <v>21</v>
      </c>
      <c r="AW157" s="486">
        <v>132</v>
      </c>
      <c r="AX157" s="484">
        <v>371</v>
      </c>
      <c r="AY157" s="485">
        <v>503</v>
      </c>
      <c r="AZ157" s="486">
        <v>27.9</v>
      </c>
      <c r="BA157" s="484">
        <v>25.8</v>
      </c>
      <c r="BB157" s="485">
        <v>26.3</v>
      </c>
      <c r="BC157" s="486">
        <v>132</v>
      </c>
      <c r="BD157" s="484">
        <v>371</v>
      </c>
      <c r="BE157" s="485">
        <v>503</v>
      </c>
      <c r="BF157" s="486">
        <v>27</v>
      </c>
      <c r="BG157" s="484">
        <v>17</v>
      </c>
      <c r="BH157" s="485">
        <v>20</v>
      </c>
      <c r="BI157" s="486">
        <v>213</v>
      </c>
      <c r="BJ157" s="484">
        <v>540</v>
      </c>
      <c r="BK157" s="485">
        <v>753</v>
      </c>
      <c r="BL157" s="486">
        <v>28</v>
      </c>
      <c r="BM157" s="484">
        <v>19</v>
      </c>
      <c r="BN157" s="485">
        <v>22</v>
      </c>
      <c r="BO157" s="486">
        <v>213</v>
      </c>
      <c r="BP157" s="484">
        <v>540</v>
      </c>
      <c r="BQ157" s="485">
        <v>753</v>
      </c>
      <c r="BR157" s="486">
        <v>28.3</v>
      </c>
      <c r="BS157" s="484">
        <v>26.4</v>
      </c>
      <c r="BT157" s="485">
        <v>27</v>
      </c>
      <c r="BU157" s="486">
        <v>213</v>
      </c>
      <c r="BV157" s="484">
        <v>540</v>
      </c>
      <c r="BW157" s="485">
        <v>753</v>
      </c>
      <c r="BX157" s="486" t="s">
        <v>197</v>
      </c>
      <c r="BY157" s="484" t="s">
        <v>197</v>
      </c>
      <c r="BZ157" s="485" t="s">
        <v>197</v>
      </c>
      <c r="CA157" s="486">
        <v>29</v>
      </c>
      <c r="CB157" s="484">
        <v>65</v>
      </c>
      <c r="CC157" s="485">
        <v>94</v>
      </c>
      <c r="CD157" s="486" t="s">
        <v>197</v>
      </c>
      <c r="CE157" s="484" t="s">
        <v>197</v>
      </c>
      <c r="CF157" s="485" t="s">
        <v>197</v>
      </c>
      <c r="CG157" s="486">
        <v>29</v>
      </c>
      <c r="CH157" s="484">
        <v>65</v>
      </c>
      <c r="CI157" s="485">
        <v>94</v>
      </c>
      <c r="CJ157" s="486">
        <v>19.899999999999999</v>
      </c>
      <c r="CK157" s="484">
        <v>20</v>
      </c>
      <c r="CL157" s="485">
        <v>20</v>
      </c>
      <c r="CM157" s="486">
        <v>29</v>
      </c>
      <c r="CN157" s="484">
        <v>65</v>
      </c>
      <c r="CO157" s="485">
        <v>94</v>
      </c>
      <c r="CP157" s="486">
        <v>65</v>
      </c>
      <c r="CQ157" s="484">
        <v>49</v>
      </c>
      <c r="CR157" s="485">
        <v>57</v>
      </c>
      <c r="CS157" s="486">
        <v>3976</v>
      </c>
      <c r="CT157" s="484">
        <v>4014</v>
      </c>
      <c r="CU157" s="485">
        <v>7990</v>
      </c>
      <c r="CV157" s="486">
        <v>67</v>
      </c>
      <c r="CW157" s="484">
        <v>51</v>
      </c>
      <c r="CX157" s="485">
        <v>59</v>
      </c>
      <c r="CY157" s="486">
        <v>3976</v>
      </c>
      <c r="CZ157" s="484">
        <v>4014</v>
      </c>
      <c r="DA157" s="485">
        <v>7990</v>
      </c>
      <c r="DB157" s="486">
        <v>34.4</v>
      </c>
      <c r="DC157" s="484">
        <v>32.1</v>
      </c>
      <c r="DD157" s="485">
        <v>33.200000000000003</v>
      </c>
      <c r="DE157" s="486">
        <v>3976</v>
      </c>
      <c r="DF157" s="484">
        <v>4014</v>
      </c>
      <c r="DG157" s="485">
        <v>7990</v>
      </c>
    </row>
    <row r="158" spans="1:111" x14ac:dyDescent="0.35">
      <c r="A158" t="s">
        <v>142</v>
      </c>
      <c r="B158" t="s">
        <v>387</v>
      </c>
      <c r="C158" t="s">
        <v>372</v>
      </c>
      <c r="D158" s="486">
        <v>74</v>
      </c>
      <c r="E158" s="484">
        <v>58</v>
      </c>
      <c r="F158" s="485">
        <v>66</v>
      </c>
      <c r="G158" s="486">
        <v>5906</v>
      </c>
      <c r="H158" s="484">
        <v>5941</v>
      </c>
      <c r="I158" s="485">
        <v>11847</v>
      </c>
      <c r="J158" s="486">
        <v>75</v>
      </c>
      <c r="K158" s="484">
        <v>60</v>
      </c>
      <c r="L158" s="485">
        <v>68</v>
      </c>
      <c r="M158" s="486">
        <v>5906</v>
      </c>
      <c r="N158" s="484">
        <v>5941</v>
      </c>
      <c r="O158" s="485">
        <v>11847</v>
      </c>
      <c r="P158" s="486">
        <v>36.200000000000003</v>
      </c>
      <c r="Q158" s="484">
        <v>34.4</v>
      </c>
      <c r="R158" s="485">
        <v>35.299999999999997</v>
      </c>
      <c r="S158" s="486">
        <v>5906</v>
      </c>
      <c r="T158" s="484">
        <v>5941</v>
      </c>
      <c r="U158" s="485">
        <v>11847</v>
      </c>
      <c r="V158" s="486">
        <v>23</v>
      </c>
      <c r="W158" s="484">
        <v>19</v>
      </c>
      <c r="X158" s="485">
        <v>20</v>
      </c>
      <c r="Y158" s="486">
        <v>133</v>
      </c>
      <c r="Z158" s="484">
        <v>305</v>
      </c>
      <c r="AA158" s="485">
        <v>438</v>
      </c>
      <c r="AB158" s="486">
        <v>23</v>
      </c>
      <c r="AC158" s="484">
        <v>19</v>
      </c>
      <c r="AD158" s="485">
        <v>20</v>
      </c>
      <c r="AE158" s="486">
        <v>133</v>
      </c>
      <c r="AF158" s="484">
        <v>305</v>
      </c>
      <c r="AG158" s="485">
        <v>438</v>
      </c>
      <c r="AH158" s="486">
        <v>29.3</v>
      </c>
      <c r="AI158" s="484">
        <v>28.4</v>
      </c>
      <c r="AJ158" s="485">
        <v>28.6</v>
      </c>
      <c r="AK158" s="486">
        <v>133</v>
      </c>
      <c r="AL158" s="484">
        <v>305</v>
      </c>
      <c r="AM158" s="485">
        <v>438</v>
      </c>
      <c r="AN158" s="486">
        <v>19</v>
      </c>
      <c r="AO158" s="484">
        <v>11</v>
      </c>
      <c r="AP158" s="485">
        <v>13</v>
      </c>
      <c r="AQ158" s="486">
        <v>88</v>
      </c>
      <c r="AR158" s="484">
        <v>247</v>
      </c>
      <c r="AS158" s="485">
        <v>335</v>
      </c>
      <c r="AT158" s="486">
        <v>19</v>
      </c>
      <c r="AU158" s="484">
        <v>12</v>
      </c>
      <c r="AV158" s="485">
        <v>14</v>
      </c>
      <c r="AW158" s="486">
        <v>88</v>
      </c>
      <c r="AX158" s="484">
        <v>247</v>
      </c>
      <c r="AY158" s="485">
        <v>335</v>
      </c>
      <c r="AZ158" s="486">
        <v>27.1</v>
      </c>
      <c r="BA158" s="484">
        <v>24.9</v>
      </c>
      <c r="BB158" s="485">
        <v>25.5</v>
      </c>
      <c r="BC158" s="486">
        <v>88</v>
      </c>
      <c r="BD158" s="484">
        <v>247</v>
      </c>
      <c r="BE158" s="485">
        <v>335</v>
      </c>
      <c r="BF158" s="486">
        <v>22</v>
      </c>
      <c r="BG158" s="484">
        <v>15</v>
      </c>
      <c r="BH158" s="485">
        <v>17</v>
      </c>
      <c r="BI158" s="486">
        <v>221</v>
      </c>
      <c r="BJ158" s="484">
        <v>552</v>
      </c>
      <c r="BK158" s="485">
        <v>773</v>
      </c>
      <c r="BL158" s="486">
        <v>22</v>
      </c>
      <c r="BM158" s="484">
        <v>16</v>
      </c>
      <c r="BN158" s="485">
        <v>17</v>
      </c>
      <c r="BO158" s="486">
        <v>221</v>
      </c>
      <c r="BP158" s="484">
        <v>552</v>
      </c>
      <c r="BQ158" s="485">
        <v>773</v>
      </c>
      <c r="BR158" s="486">
        <v>28.4</v>
      </c>
      <c r="BS158" s="484">
        <v>26.8</v>
      </c>
      <c r="BT158" s="485">
        <v>27.3</v>
      </c>
      <c r="BU158" s="486">
        <v>221</v>
      </c>
      <c r="BV158" s="484">
        <v>552</v>
      </c>
      <c r="BW158" s="485">
        <v>773</v>
      </c>
      <c r="BX158" s="486" t="s">
        <v>197</v>
      </c>
      <c r="BY158" s="484" t="s">
        <v>197</v>
      </c>
      <c r="BZ158" s="485">
        <v>2</v>
      </c>
      <c r="CA158" s="486">
        <v>47</v>
      </c>
      <c r="CB158" s="484">
        <v>166</v>
      </c>
      <c r="CC158" s="485">
        <v>213</v>
      </c>
      <c r="CD158" s="486" t="s">
        <v>197</v>
      </c>
      <c r="CE158" s="484" t="s">
        <v>197</v>
      </c>
      <c r="CF158" s="485">
        <v>2</v>
      </c>
      <c r="CG158" s="486">
        <v>47</v>
      </c>
      <c r="CH158" s="484">
        <v>166</v>
      </c>
      <c r="CI158" s="485">
        <v>213</v>
      </c>
      <c r="CJ158" s="486">
        <v>19.600000000000001</v>
      </c>
      <c r="CK158" s="484">
        <v>20.100000000000001</v>
      </c>
      <c r="CL158" s="485">
        <v>20</v>
      </c>
      <c r="CM158" s="486">
        <v>47</v>
      </c>
      <c r="CN158" s="484">
        <v>166</v>
      </c>
      <c r="CO158" s="485">
        <v>213</v>
      </c>
      <c r="CP158" s="486">
        <v>71</v>
      </c>
      <c r="CQ158" s="484">
        <v>52</v>
      </c>
      <c r="CR158" s="485">
        <v>62</v>
      </c>
      <c r="CS158" s="486">
        <v>6517</v>
      </c>
      <c r="CT158" s="484">
        <v>7003</v>
      </c>
      <c r="CU158" s="485">
        <v>13520</v>
      </c>
      <c r="CV158" s="486">
        <v>73</v>
      </c>
      <c r="CW158" s="484">
        <v>55</v>
      </c>
      <c r="CX158" s="485">
        <v>63</v>
      </c>
      <c r="CY158" s="486">
        <v>6517</v>
      </c>
      <c r="CZ158" s="484">
        <v>7003</v>
      </c>
      <c r="DA158" s="485">
        <v>13520</v>
      </c>
      <c r="DB158" s="486">
        <v>35.9</v>
      </c>
      <c r="DC158" s="484">
        <v>33.5</v>
      </c>
      <c r="DD158" s="485">
        <v>34.6</v>
      </c>
      <c r="DE158" s="486">
        <v>6517</v>
      </c>
      <c r="DF158" s="484">
        <v>7003</v>
      </c>
      <c r="DG158" s="485">
        <v>13520</v>
      </c>
    </row>
    <row r="159" spans="1:111" x14ac:dyDescent="0.35">
      <c r="A159" t="s">
        <v>76</v>
      </c>
      <c r="B159" t="s">
        <v>321</v>
      </c>
      <c r="C159" t="s">
        <v>309</v>
      </c>
      <c r="D159" s="486">
        <v>70</v>
      </c>
      <c r="E159" s="484">
        <v>53</v>
      </c>
      <c r="F159" s="485">
        <v>62</v>
      </c>
      <c r="G159" s="486">
        <v>2838</v>
      </c>
      <c r="H159" s="484">
        <v>2694</v>
      </c>
      <c r="I159" s="485">
        <v>5532</v>
      </c>
      <c r="J159" s="486">
        <v>72</v>
      </c>
      <c r="K159" s="484">
        <v>57</v>
      </c>
      <c r="L159" s="485">
        <v>65</v>
      </c>
      <c r="M159" s="486">
        <v>2838</v>
      </c>
      <c r="N159" s="484">
        <v>2694</v>
      </c>
      <c r="O159" s="485">
        <v>5532</v>
      </c>
      <c r="P159" s="486">
        <v>35.799999999999997</v>
      </c>
      <c r="Q159" s="484">
        <v>33.299999999999997</v>
      </c>
      <c r="R159" s="485">
        <v>34.6</v>
      </c>
      <c r="S159" s="486">
        <v>2838</v>
      </c>
      <c r="T159" s="484">
        <v>2694</v>
      </c>
      <c r="U159" s="485">
        <v>5532</v>
      </c>
      <c r="V159" s="486">
        <v>12</v>
      </c>
      <c r="W159" s="484">
        <v>18</v>
      </c>
      <c r="X159" s="485">
        <v>16</v>
      </c>
      <c r="Y159" s="486">
        <v>68</v>
      </c>
      <c r="Z159" s="484">
        <v>130</v>
      </c>
      <c r="AA159" s="485">
        <v>198</v>
      </c>
      <c r="AB159" s="486">
        <v>12</v>
      </c>
      <c r="AC159" s="484">
        <v>18</v>
      </c>
      <c r="AD159" s="485">
        <v>16</v>
      </c>
      <c r="AE159" s="486">
        <v>68</v>
      </c>
      <c r="AF159" s="484">
        <v>130</v>
      </c>
      <c r="AG159" s="485">
        <v>198</v>
      </c>
      <c r="AH159" s="486">
        <v>26.7</v>
      </c>
      <c r="AI159" s="484">
        <v>26.7</v>
      </c>
      <c r="AJ159" s="485">
        <v>26.7</v>
      </c>
      <c r="AK159" s="486">
        <v>68</v>
      </c>
      <c r="AL159" s="484">
        <v>130</v>
      </c>
      <c r="AM159" s="485">
        <v>198</v>
      </c>
      <c r="AN159" s="486">
        <v>24</v>
      </c>
      <c r="AO159" s="484">
        <v>13</v>
      </c>
      <c r="AP159" s="485">
        <v>16</v>
      </c>
      <c r="AQ159" s="486">
        <v>70</v>
      </c>
      <c r="AR159" s="484">
        <v>186</v>
      </c>
      <c r="AS159" s="485">
        <v>256</v>
      </c>
      <c r="AT159" s="486">
        <v>27</v>
      </c>
      <c r="AU159" s="484">
        <v>15</v>
      </c>
      <c r="AV159" s="485">
        <v>18</v>
      </c>
      <c r="AW159" s="486">
        <v>70</v>
      </c>
      <c r="AX159" s="484">
        <v>186</v>
      </c>
      <c r="AY159" s="485">
        <v>256</v>
      </c>
      <c r="AZ159" s="486">
        <v>26.9</v>
      </c>
      <c r="BA159" s="484">
        <v>24.6</v>
      </c>
      <c r="BB159" s="485">
        <v>25.2</v>
      </c>
      <c r="BC159" s="486">
        <v>70</v>
      </c>
      <c r="BD159" s="484">
        <v>186</v>
      </c>
      <c r="BE159" s="485">
        <v>256</v>
      </c>
      <c r="BF159" s="486">
        <v>18</v>
      </c>
      <c r="BG159" s="484">
        <v>15</v>
      </c>
      <c r="BH159" s="485">
        <v>16</v>
      </c>
      <c r="BI159" s="486">
        <v>138</v>
      </c>
      <c r="BJ159" s="484">
        <v>316</v>
      </c>
      <c r="BK159" s="485">
        <v>454</v>
      </c>
      <c r="BL159" s="486">
        <v>20</v>
      </c>
      <c r="BM159" s="484">
        <v>16</v>
      </c>
      <c r="BN159" s="485">
        <v>17</v>
      </c>
      <c r="BO159" s="486">
        <v>138</v>
      </c>
      <c r="BP159" s="484">
        <v>316</v>
      </c>
      <c r="BQ159" s="485">
        <v>454</v>
      </c>
      <c r="BR159" s="486">
        <v>26.8</v>
      </c>
      <c r="BS159" s="484">
        <v>25.5</v>
      </c>
      <c r="BT159" s="485">
        <v>25.9</v>
      </c>
      <c r="BU159" s="486">
        <v>138</v>
      </c>
      <c r="BV159" s="484">
        <v>316</v>
      </c>
      <c r="BW159" s="485">
        <v>454</v>
      </c>
      <c r="BX159" s="486" t="s">
        <v>197</v>
      </c>
      <c r="BY159" s="484" t="s">
        <v>197</v>
      </c>
      <c r="BZ159" s="485" t="s">
        <v>197</v>
      </c>
      <c r="CA159" s="486">
        <v>26</v>
      </c>
      <c r="CB159" s="484">
        <v>67</v>
      </c>
      <c r="CC159" s="485">
        <v>93</v>
      </c>
      <c r="CD159" s="486" t="s">
        <v>197</v>
      </c>
      <c r="CE159" s="484" t="s">
        <v>197</v>
      </c>
      <c r="CF159" s="485" t="s">
        <v>197</v>
      </c>
      <c r="CG159" s="486">
        <v>26</v>
      </c>
      <c r="CH159" s="484">
        <v>67</v>
      </c>
      <c r="CI159" s="485">
        <v>93</v>
      </c>
      <c r="CJ159" s="486">
        <v>19.2</v>
      </c>
      <c r="CK159" s="484">
        <v>19.2</v>
      </c>
      <c r="CL159" s="485">
        <v>19.2</v>
      </c>
      <c r="CM159" s="486">
        <v>26</v>
      </c>
      <c r="CN159" s="484">
        <v>67</v>
      </c>
      <c r="CO159" s="485">
        <v>93</v>
      </c>
      <c r="CP159" s="486">
        <v>67</v>
      </c>
      <c r="CQ159" s="484">
        <v>48</v>
      </c>
      <c r="CR159" s="485">
        <v>57</v>
      </c>
      <c r="CS159" s="486">
        <v>3064</v>
      </c>
      <c r="CT159" s="484">
        <v>3128</v>
      </c>
      <c r="CU159" s="485">
        <v>6192</v>
      </c>
      <c r="CV159" s="486">
        <v>69</v>
      </c>
      <c r="CW159" s="484">
        <v>52</v>
      </c>
      <c r="CX159" s="485">
        <v>60</v>
      </c>
      <c r="CY159" s="486">
        <v>3064</v>
      </c>
      <c r="CZ159" s="484">
        <v>3128</v>
      </c>
      <c r="DA159" s="485">
        <v>6192</v>
      </c>
      <c r="DB159" s="486">
        <v>35.200000000000003</v>
      </c>
      <c r="DC159" s="484">
        <v>32.200000000000003</v>
      </c>
      <c r="DD159" s="485">
        <v>33.700000000000003</v>
      </c>
      <c r="DE159" s="486">
        <v>3064</v>
      </c>
      <c r="DF159" s="484">
        <v>3128</v>
      </c>
      <c r="DG159" s="485">
        <v>6192</v>
      </c>
    </row>
    <row r="160" spans="1:111" x14ac:dyDescent="0.35">
      <c r="A160" t="s">
        <v>144</v>
      </c>
      <c r="B160" t="s">
        <v>389</v>
      </c>
      <c r="C160" t="s">
        <v>372</v>
      </c>
      <c r="D160" s="486">
        <v>71</v>
      </c>
      <c r="E160" s="484">
        <v>53</v>
      </c>
      <c r="F160" s="485">
        <v>62</v>
      </c>
      <c r="G160" s="486">
        <v>4193</v>
      </c>
      <c r="H160" s="484">
        <v>4031</v>
      </c>
      <c r="I160" s="485">
        <v>8224</v>
      </c>
      <c r="J160" s="486">
        <v>72</v>
      </c>
      <c r="K160" s="484">
        <v>55</v>
      </c>
      <c r="L160" s="485">
        <v>63</v>
      </c>
      <c r="M160" s="486">
        <v>4193</v>
      </c>
      <c r="N160" s="484">
        <v>4031</v>
      </c>
      <c r="O160" s="485">
        <v>8224</v>
      </c>
      <c r="P160" s="486">
        <v>34.9</v>
      </c>
      <c r="Q160" s="484">
        <v>33.299999999999997</v>
      </c>
      <c r="R160" s="485">
        <v>34.1</v>
      </c>
      <c r="S160" s="486">
        <v>4193</v>
      </c>
      <c r="T160" s="484">
        <v>4031</v>
      </c>
      <c r="U160" s="485">
        <v>8224</v>
      </c>
      <c r="V160" s="486">
        <v>30</v>
      </c>
      <c r="W160" s="484">
        <v>19</v>
      </c>
      <c r="X160" s="485">
        <v>23</v>
      </c>
      <c r="Y160" s="486">
        <v>96</v>
      </c>
      <c r="Z160" s="484">
        <v>191</v>
      </c>
      <c r="AA160" s="485">
        <v>287</v>
      </c>
      <c r="AB160" s="486">
        <v>31</v>
      </c>
      <c r="AC160" s="484">
        <v>20</v>
      </c>
      <c r="AD160" s="485">
        <v>24</v>
      </c>
      <c r="AE160" s="486">
        <v>96</v>
      </c>
      <c r="AF160" s="484">
        <v>191</v>
      </c>
      <c r="AG160" s="485">
        <v>287</v>
      </c>
      <c r="AH160" s="486">
        <v>29.4</v>
      </c>
      <c r="AI160" s="484">
        <v>28.3</v>
      </c>
      <c r="AJ160" s="485">
        <v>28.7</v>
      </c>
      <c r="AK160" s="486">
        <v>96</v>
      </c>
      <c r="AL160" s="484">
        <v>191</v>
      </c>
      <c r="AM160" s="485">
        <v>287</v>
      </c>
      <c r="AN160" s="486">
        <v>28</v>
      </c>
      <c r="AO160" s="484">
        <v>19</v>
      </c>
      <c r="AP160" s="485">
        <v>21</v>
      </c>
      <c r="AQ160" s="486">
        <v>99</v>
      </c>
      <c r="AR160" s="484">
        <v>281</v>
      </c>
      <c r="AS160" s="485">
        <v>380</v>
      </c>
      <c r="AT160" s="486">
        <v>28</v>
      </c>
      <c r="AU160" s="484">
        <v>19</v>
      </c>
      <c r="AV160" s="485">
        <v>21</v>
      </c>
      <c r="AW160" s="486">
        <v>99</v>
      </c>
      <c r="AX160" s="484">
        <v>281</v>
      </c>
      <c r="AY160" s="485">
        <v>380</v>
      </c>
      <c r="AZ160" s="486">
        <v>28.4</v>
      </c>
      <c r="BA160" s="484">
        <v>27.5</v>
      </c>
      <c r="BB160" s="485">
        <v>27.8</v>
      </c>
      <c r="BC160" s="486">
        <v>99</v>
      </c>
      <c r="BD160" s="484">
        <v>281</v>
      </c>
      <c r="BE160" s="485">
        <v>380</v>
      </c>
      <c r="BF160" s="486">
        <v>29</v>
      </c>
      <c r="BG160" s="484">
        <v>19</v>
      </c>
      <c r="BH160" s="485">
        <v>22</v>
      </c>
      <c r="BI160" s="486">
        <v>195</v>
      </c>
      <c r="BJ160" s="484">
        <v>472</v>
      </c>
      <c r="BK160" s="485">
        <v>667</v>
      </c>
      <c r="BL160" s="486">
        <v>30</v>
      </c>
      <c r="BM160" s="484">
        <v>19</v>
      </c>
      <c r="BN160" s="485">
        <v>22</v>
      </c>
      <c r="BO160" s="486">
        <v>195</v>
      </c>
      <c r="BP160" s="484">
        <v>472</v>
      </c>
      <c r="BQ160" s="485">
        <v>667</v>
      </c>
      <c r="BR160" s="486">
        <v>28.9</v>
      </c>
      <c r="BS160" s="484">
        <v>27.8</v>
      </c>
      <c r="BT160" s="485">
        <v>28.2</v>
      </c>
      <c r="BU160" s="486">
        <v>195</v>
      </c>
      <c r="BV160" s="484">
        <v>472</v>
      </c>
      <c r="BW160" s="485">
        <v>667</v>
      </c>
      <c r="BX160" s="486" t="s">
        <v>197</v>
      </c>
      <c r="BY160" s="484" t="s">
        <v>197</v>
      </c>
      <c r="BZ160" s="485">
        <v>3</v>
      </c>
      <c r="CA160" s="486">
        <v>37</v>
      </c>
      <c r="CB160" s="484">
        <v>122</v>
      </c>
      <c r="CC160" s="485">
        <v>159</v>
      </c>
      <c r="CD160" s="486" t="s">
        <v>197</v>
      </c>
      <c r="CE160" s="484" t="s">
        <v>197</v>
      </c>
      <c r="CF160" s="485">
        <v>3</v>
      </c>
      <c r="CG160" s="486">
        <v>37</v>
      </c>
      <c r="CH160" s="484">
        <v>122</v>
      </c>
      <c r="CI160" s="485">
        <v>159</v>
      </c>
      <c r="CJ160" s="486">
        <v>22.8</v>
      </c>
      <c r="CK160" s="484">
        <v>19.8</v>
      </c>
      <c r="CL160" s="485">
        <v>20.5</v>
      </c>
      <c r="CM160" s="486">
        <v>37</v>
      </c>
      <c r="CN160" s="484">
        <v>122</v>
      </c>
      <c r="CO160" s="485">
        <v>159</v>
      </c>
      <c r="CP160" s="486">
        <v>68</v>
      </c>
      <c r="CQ160" s="484">
        <v>47</v>
      </c>
      <c r="CR160" s="485">
        <v>57</v>
      </c>
      <c r="CS160" s="486">
        <v>4518</v>
      </c>
      <c r="CT160" s="484">
        <v>4734</v>
      </c>
      <c r="CU160" s="485">
        <v>9252</v>
      </c>
      <c r="CV160" s="486">
        <v>69</v>
      </c>
      <c r="CW160" s="484">
        <v>49</v>
      </c>
      <c r="CX160" s="485">
        <v>59</v>
      </c>
      <c r="CY160" s="486">
        <v>4518</v>
      </c>
      <c r="CZ160" s="484">
        <v>4734</v>
      </c>
      <c r="DA160" s="485">
        <v>9252</v>
      </c>
      <c r="DB160" s="486">
        <v>34.5</v>
      </c>
      <c r="DC160" s="484">
        <v>32.4</v>
      </c>
      <c r="DD160" s="485">
        <v>33.4</v>
      </c>
      <c r="DE160" s="486">
        <v>4518</v>
      </c>
      <c r="DF160" s="484">
        <v>4734</v>
      </c>
      <c r="DG160" s="485">
        <v>9252</v>
      </c>
    </row>
    <row r="161" spans="1:111" x14ac:dyDescent="0.35">
      <c r="A161" t="s">
        <v>78</v>
      </c>
      <c r="B161" t="s">
        <v>323</v>
      </c>
      <c r="C161" t="s">
        <v>309</v>
      </c>
      <c r="D161" s="486">
        <v>70</v>
      </c>
      <c r="E161" s="484">
        <v>56</v>
      </c>
      <c r="F161" s="485">
        <v>63</v>
      </c>
      <c r="G161" s="486">
        <v>2693</v>
      </c>
      <c r="H161" s="484">
        <v>2548</v>
      </c>
      <c r="I161" s="485">
        <v>5241</v>
      </c>
      <c r="J161" s="486">
        <v>71</v>
      </c>
      <c r="K161" s="484">
        <v>58</v>
      </c>
      <c r="L161" s="485">
        <v>65</v>
      </c>
      <c r="M161" s="486">
        <v>2693</v>
      </c>
      <c r="N161" s="484">
        <v>2548</v>
      </c>
      <c r="O161" s="485">
        <v>5241</v>
      </c>
      <c r="P161" s="486">
        <v>36.799999999999997</v>
      </c>
      <c r="Q161" s="484">
        <v>34.799999999999997</v>
      </c>
      <c r="R161" s="485">
        <v>35.799999999999997</v>
      </c>
      <c r="S161" s="486">
        <v>2693</v>
      </c>
      <c r="T161" s="484">
        <v>2548</v>
      </c>
      <c r="U161" s="485">
        <v>5241</v>
      </c>
      <c r="V161" s="486">
        <v>27</v>
      </c>
      <c r="W161" s="484">
        <v>18</v>
      </c>
      <c r="X161" s="485">
        <v>21</v>
      </c>
      <c r="Y161" s="486">
        <v>93</v>
      </c>
      <c r="Z161" s="484">
        <v>180</v>
      </c>
      <c r="AA161" s="485">
        <v>273</v>
      </c>
      <c r="AB161" s="486">
        <v>28</v>
      </c>
      <c r="AC161" s="484">
        <v>19</v>
      </c>
      <c r="AD161" s="485">
        <v>22</v>
      </c>
      <c r="AE161" s="486">
        <v>93</v>
      </c>
      <c r="AF161" s="484">
        <v>180</v>
      </c>
      <c r="AG161" s="485">
        <v>273</v>
      </c>
      <c r="AH161" s="486">
        <v>28.6</v>
      </c>
      <c r="AI161" s="484">
        <v>28.4</v>
      </c>
      <c r="AJ161" s="485">
        <v>28.5</v>
      </c>
      <c r="AK161" s="486">
        <v>93</v>
      </c>
      <c r="AL161" s="484">
        <v>180</v>
      </c>
      <c r="AM161" s="485">
        <v>273</v>
      </c>
      <c r="AN161" s="486">
        <v>22</v>
      </c>
      <c r="AO161" s="484">
        <v>14</v>
      </c>
      <c r="AP161" s="485">
        <v>16</v>
      </c>
      <c r="AQ161" s="486">
        <v>143</v>
      </c>
      <c r="AR161" s="484">
        <v>354</v>
      </c>
      <c r="AS161" s="485">
        <v>497</v>
      </c>
      <c r="AT161" s="486">
        <v>22</v>
      </c>
      <c r="AU161" s="484">
        <v>14</v>
      </c>
      <c r="AV161" s="485">
        <v>17</v>
      </c>
      <c r="AW161" s="486">
        <v>143</v>
      </c>
      <c r="AX161" s="484">
        <v>354</v>
      </c>
      <c r="AY161" s="485">
        <v>497</v>
      </c>
      <c r="AZ161" s="486">
        <v>27.1</v>
      </c>
      <c r="BA161" s="484">
        <v>25.8</v>
      </c>
      <c r="BB161" s="485">
        <v>26.2</v>
      </c>
      <c r="BC161" s="486">
        <v>143</v>
      </c>
      <c r="BD161" s="484">
        <v>354</v>
      </c>
      <c r="BE161" s="485">
        <v>497</v>
      </c>
      <c r="BF161" s="486">
        <v>24</v>
      </c>
      <c r="BG161" s="484">
        <v>15</v>
      </c>
      <c r="BH161" s="485">
        <v>18</v>
      </c>
      <c r="BI161" s="486">
        <v>236</v>
      </c>
      <c r="BJ161" s="484">
        <v>534</v>
      </c>
      <c r="BK161" s="485">
        <v>770</v>
      </c>
      <c r="BL161" s="486">
        <v>25</v>
      </c>
      <c r="BM161" s="484">
        <v>16</v>
      </c>
      <c r="BN161" s="485">
        <v>19</v>
      </c>
      <c r="BO161" s="486">
        <v>236</v>
      </c>
      <c r="BP161" s="484">
        <v>534</v>
      </c>
      <c r="BQ161" s="485">
        <v>770</v>
      </c>
      <c r="BR161" s="486">
        <v>27.7</v>
      </c>
      <c r="BS161" s="484">
        <v>26.7</v>
      </c>
      <c r="BT161" s="485">
        <v>27</v>
      </c>
      <c r="BU161" s="486">
        <v>236</v>
      </c>
      <c r="BV161" s="484">
        <v>534</v>
      </c>
      <c r="BW161" s="485">
        <v>770</v>
      </c>
      <c r="BX161" s="486" t="s">
        <v>197</v>
      </c>
      <c r="BY161" s="484" t="s">
        <v>197</v>
      </c>
      <c r="BZ161" s="485">
        <v>4</v>
      </c>
      <c r="CA161" s="486">
        <v>18</v>
      </c>
      <c r="CB161" s="484">
        <v>56</v>
      </c>
      <c r="CC161" s="485">
        <v>74</v>
      </c>
      <c r="CD161" s="486" t="s">
        <v>197</v>
      </c>
      <c r="CE161" s="484" t="s">
        <v>197</v>
      </c>
      <c r="CF161" s="485">
        <v>4</v>
      </c>
      <c r="CG161" s="486">
        <v>18</v>
      </c>
      <c r="CH161" s="484">
        <v>56</v>
      </c>
      <c r="CI161" s="485">
        <v>74</v>
      </c>
      <c r="CJ161" s="486">
        <v>21.4</v>
      </c>
      <c r="CK161" s="484">
        <v>18.2</v>
      </c>
      <c r="CL161" s="485">
        <v>19</v>
      </c>
      <c r="CM161" s="486">
        <v>18</v>
      </c>
      <c r="CN161" s="484">
        <v>56</v>
      </c>
      <c r="CO161" s="485">
        <v>74</v>
      </c>
      <c r="CP161" s="486">
        <v>66</v>
      </c>
      <c r="CQ161" s="484">
        <v>48</v>
      </c>
      <c r="CR161" s="485">
        <v>57</v>
      </c>
      <c r="CS161" s="486">
        <v>2996</v>
      </c>
      <c r="CT161" s="484">
        <v>3192</v>
      </c>
      <c r="CU161" s="485">
        <v>6188</v>
      </c>
      <c r="CV161" s="486">
        <v>67</v>
      </c>
      <c r="CW161" s="484">
        <v>50</v>
      </c>
      <c r="CX161" s="485">
        <v>58</v>
      </c>
      <c r="CY161" s="486">
        <v>2996</v>
      </c>
      <c r="CZ161" s="484">
        <v>3192</v>
      </c>
      <c r="DA161" s="485">
        <v>6188</v>
      </c>
      <c r="DB161" s="486">
        <v>35.9</v>
      </c>
      <c r="DC161" s="484">
        <v>33.1</v>
      </c>
      <c r="DD161" s="485">
        <v>34.5</v>
      </c>
      <c r="DE161" s="486">
        <v>2996</v>
      </c>
      <c r="DF161" s="484">
        <v>3192</v>
      </c>
      <c r="DG161" s="485">
        <v>6188</v>
      </c>
    </row>
    <row r="162" spans="1:111" x14ac:dyDescent="0.35">
      <c r="A162" s="157"/>
      <c r="B162" s="157"/>
      <c r="C162" s="157"/>
      <c r="D162" s="157"/>
      <c r="E162" s="157"/>
      <c r="F162" s="157"/>
      <c r="G162" s="157"/>
      <c r="H162" s="157"/>
      <c r="I162" s="157"/>
      <c r="J162" s="157"/>
      <c r="K162" s="157"/>
      <c r="L162" s="157"/>
      <c r="M162" s="157"/>
      <c r="N162" s="157"/>
      <c r="O162" s="157"/>
      <c r="P162" s="157"/>
      <c r="Q162" s="157"/>
      <c r="R162" s="157"/>
      <c r="S162" s="157"/>
      <c r="T162" s="157"/>
      <c r="U162" s="157"/>
      <c r="V162" s="157"/>
      <c r="W162" s="157"/>
      <c r="X162" s="157"/>
      <c r="Y162" s="157"/>
      <c r="Z162" s="157"/>
      <c r="AA162" s="157"/>
      <c r="AB162" s="157"/>
      <c r="AC162" s="157"/>
      <c r="AD162" s="157"/>
      <c r="AE162" s="157"/>
      <c r="AF162" s="157"/>
      <c r="AG162" s="157"/>
      <c r="AH162" s="157"/>
      <c r="AI162" s="157"/>
      <c r="AJ162" s="157"/>
      <c r="AK162" s="157"/>
      <c r="AL162" s="157"/>
      <c r="AM162" s="157"/>
      <c r="AN162" s="157"/>
      <c r="AO162" s="157"/>
      <c r="AP162" s="157"/>
      <c r="AQ162" s="157"/>
      <c r="AR162" s="157"/>
      <c r="AS162" s="157"/>
      <c r="AT162" s="157"/>
      <c r="AU162" s="157"/>
      <c r="AV162" s="157"/>
      <c r="AW162" s="157"/>
      <c r="AX162" s="157"/>
      <c r="AY162" s="157"/>
      <c r="AZ162" s="157"/>
      <c r="BA162" s="157"/>
      <c r="BB162" s="157"/>
      <c r="BC162" s="157"/>
      <c r="BD162" s="157"/>
      <c r="BE162" s="157"/>
      <c r="BF162" s="157"/>
      <c r="BG162" s="157"/>
      <c r="BH162" s="157"/>
      <c r="BI162" s="157"/>
      <c r="BJ162" s="157"/>
      <c r="BK162" s="157"/>
      <c r="BL162" s="157"/>
      <c r="BM162" s="157"/>
      <c r="BN162" s="157"/>
      <c r="BO162" s="157"/>
      <c r="BP162" s="157"/>
      <c r="BQ162" s="157"/>
      <c r="BR162" s="157"/>
      <c r="BS162" s="157"/>
      <c r="BT162" s="157"/>
      <c r="BU162" s="157"/>
      <c r="BV162" s="157"/>
      <c r="BW162" s="157"/>
      <c r="BX162" s="157"/>
      <c r="BY162" s="157"/>
      <c r="BZ162" s="157"/>
      <c r="CA162" s="157"/>
      <c r="CB162" s="157"/>
      <c r="CC162" s="157"/>
      <c r="CD162" s="157"/>
      <c r="CE162" s="157"/>
      <c r="CF162" s="157"/>
      <c r="CG162" s="157"/>
      <c r="CH162" s="157"/>
      <c r="CI162" s="157"/>
      <c r="CJ162" s="157"/>
      <c r="CK162" s="157"/>
      <c r="CL162" s="157"/>
      <c r="CM162" s="157"/>
      <c r="CN162" s="157"/>
      <c r="CO162" s="157"/>
      <c r="CP162" s="157"/>
      <c r="CQ162" s="157"/>
      <c r="CR162" s="157"/>
      <c r="CS162" s="157"/>
      <c r="CT162" s="157"/>
      <c r="CU162" s="157"/>
      <c r="CV162" s="157"/>
      <c r="CW162" s="157"/>
      <c r="CX162" s="157"/>
      <c r="CY162" s="157"/>
      <c r="CZ162" s="157"/>
      <c r="DA162" s="157"/>
      <c r="DB162" s="157"/>
      <c r="DC162" s="157"/>
      <c r="DD162" s="157"/>
      <c r="DE162" s="157"/>
      <c r="DF162" s="157"/>
      <c r="DG162" s="157"/>
    </row>
    <row r="163" spans="1:111" x14ac:dyDescent="0.35">
      <c r="A163" t="s">
        <v>3</v>
      </c>
      <c r="B163" t="s">
        <v>247</v>
      </c>
      <c r="D163" s="486">
        <v>67</v>
      </c>
      <c r="E163" s="484">
        <v>50</v>
      </c>
      <c r="F163" s="485">
        <v>59</v>
      </c>
      <c r="G163" s="486">
        <v>13010</v>
      </c>
      <c r="H163" s="484">
        <v>12400</v>
      </c>
      <c r="I163" s="485">
        <v>25410</v>
      </c>
      <c r="J163" s="486">
        <v>69</v>
      </c>
      <c r="K163" s="484">
        <v>54</v>
      </c>
      <c r="L163" s="485">
        <v>62</v>
      </c>
      <c r="M163" s="486">
        <v>13010</v>
      </c>
      <c r="N163" s="484">
        <v>12400</v>
      </c>
      <c r="O163" s="485">
        <v>25410</v>
      </c>
      <c r="P163" s="486">
        <v>35.200000000000003</v>
      </c>
      <c r="Q163" s="484">
        <v>33.1</v>
      </c>
      <c r="R163" s="485">
        <v>34.200000000000003</v>
      </c>
      <c r="S163" s="486">
        <v>13010</v>
      </c>
      <c r="T163" s="484">
        <v>12400</v>
      </c>
      <c r="U163" s="485">
        <v>25410</v>
      </c>
      <c r="V163" s="486">
        <v>22</v>
      </c>
      <c r="W163" s="484">
        <v>16</v>
      </c>
      <c r="X163" s="485">
        <v>18</v>
      </c>
      <c r="Y163" s="486">
        <v>510</v>
      </c>
      <c r="Z163" s="484">
        <v>990</v>
      </c>
      <c r="AA163" s="485">
        <v>1500</v>
      </c>
      <c r="AB163" s="486">
        <v>25</v>
      </c>
      <c r="AC163" s="484">
        <v>19</v>
      </c>
      <c r="AD163" s="485">
        <v>21</v>
      </c>
      <c r="AE163" s="486">
        <v>510</v>
      </c>
      <c r="AF163" s="484">
        <v>990</v>
      </c>
      <c r="AG163" s="485">
        <v>1500</v>
      </c>
      <c r="AH163" s="486">
        <v>27</v>
      </c>
      <c r="AI163" s="484">
        <v>26.3</v>
      </c>
      <c r="AJ163" s="485">
        <v>26.5</v>
      </c>
      <c r="AK163" s="486">
        <v>510</v>
      </c>
      <c r="AL163" s="484">
        <v>990</v>
      </c>
      <c r="AM163" s="485">
        <v>1500</v>
      </c>
      <c r="AN163" s="486">
        <v>24</v>
      </c>
      <c r="AO163" s="484">
        <v>14</v>
      </c>
      <c r="AP163" s="485">
        <v>17</v>
      </c>
      <c r="AQ163" s="486">
        <v>540</v>
      </c>
      <c r="AR163" s="484">
        <v>1350</v>
      </c>
      <c r="AS163" s="485">
        <v>1890</v>
      </c>
      <c r="AT163" s="486">
        <v>26</v>
      </c>
      <c r="AU163" s="484">
        <v>16</v>
      </c>
      <c r="AV163" s="485">
        <v>19</v>
      </c>
      <c r="AW163" s="486">
        <v>540</v>
      </c>
      <c r="AX163" s="484">
        <v>1350</v>
      </c>
      <c r="AY163" s="485">
        <v>1890</v>
      </c>
      <c r="AZ163" s="486">
        <v>27.3</v>
      </c>
      <c r="BA163" s="484">
        <v>24.9</v>
      </c>
      <c r="BB163" s="485">
        <v>25.6</v>
      </c>
      <c r="BC163" s="486">
        <v>540</v>
      </c>
      <c r="BD163" s="484">
        <v>1350</v>
      </c>
      <c r="BE163" s="485">
        <v>1890</v>
      </c>
      <c r="BF163" s="486">
        <v>23</v>
      </c>
      <c r="BG163" s="484">
        <v>15</v>
      </c>
      <c r="BH163" s="485">
        <v>17</v>
      </c>
      <c r="BI163" s="486">
        <v>1050</v>
      </c>
      <c r="BJ163" s="484">
        <v>2350</v>
      </c>
      <c r="BK163" s="485">
        <v>3390</v>
      </c>
      <c r="BL163" s="486">
        <v>25</v>
      </c>
      <c r="BM163" s="484">
        <v>17</v>
      </c>
      <c r="BN163" s="485">
        <v>20</v>
      </c>
      <c r="BO163" s="486">
        <v>1050</v>
      </c>
      <c r="BP163" s="484">
        <v>2350</v>
      </c>
      <c r="BQ163" s="485">
        <v>3390</v>
      </c>
      <c r="BR163" s="486">
        <v>27.1</v>
      </c>
      <c r="BS163" s="484">
        <v>25.5</v>
      </c>
      <c r="BT163" s="485">
        <v>26</v>
      </c>
      <c r="BU163" s="486">
        <v>1050</v>
      </c>
      <c r="BV163" s="484">
        <v>2350</v>
      </c>
      <c r="BW163" s="485">
        <v>3390</v>
      </c>
      <c r="BX163" s="486">
        <v>4</v>
      </c>
      <c r="BY163" s="484">
        <v>1</v>
      </c>
      <c r="BZ163" s="485">
        <v>2</v>
      </c>
      <c r="CA163" s="486">
        <v>120</v>
      </c>
      <c r="CB163" s="484">
        <v>290</v>
      </c>
      <c r="CC163" s="485">
        <v>410</v>
      </c>
      <c r="CD163" s="486">
        <v>4</v>
      </c>
      <c r="CE163" s="484">
        <v>2</v>
      </c>
      <c r="CF163" s="485">
        <v>2</v>
      </c>
      <c r="CG163" s="486">
        <v>120</v>
      </c>
      <c r="CH163" s="484">
        <v>290</v>
      </c>
      <c r="CI163" s="485">
        <v>410</v>
      </c>
      <c r="CJ163" s="486">
        <v>19.399999999999999</v>
      </c>
      <c r="CK163" s="484">
        <v>18.399999999999999</v>
      </c>
      <c r="CL163" s="485">
        <v>18.7</v>
      </c>
      <c r="CM163" s="486">
        <v>120</v>
      </c>
      <c r="CN163" s="484">
        <v>290</v>
      </c>
      <c r="CO163" s="485">
        <v>410</v>
      </c>
      <c r="CP163" s="486">
        <v>63</v>
      </c>
      <c r="CQ163" s="484">
        <v>44</v>
      </c>
      <c r="CR163" s="485">
        <v>53</v>
      </c>
      <c r="CS163" s="486">
        <v>14330</v>
      </c>
      <c r="CT163" s="484">
        <v>15180</v>
      </c>
      <c r="CU163" s="485">
        <v>29520</v>
      </c>
      <c r="CV163" s="486">
        <v>65</v>
      </c>
      <c r="CW163" s="484">
        <v>47</v>
      </c>
      <c r="CX163" s="485">
        <v>56</v>
      </c>
      <c r="CY163" s="486">
        <v>14330</v>
      </c>
      <c r="CZ163" s="484">
        <v>15180</v>
      </c>
      <c r="DA163" s="485">
        <v>29520</v>
      </c>
      <c r="DB163" s="486">
        <v>34.4</v>
      </c>
      <c r="DC163" s="484">
        <v>31.6</v>
      </c>
      <c r="DD163" s="485">
        <v>33</v>
      </c>
      <c r="DE163" s="486">
        <v>14330</v>
      </c>
      <c r="DF163" s="484">
        <v>15180</v>
      </c>
      <c r="DG163" s="485">
        <v>29520</v>
      </c>
    </row>
    <row r="164" spans="1:111" x14ac:dyDescent="0.35">
      <c r="A164" t="s">
        <v>14</v>
      </c>
      <c r="B164" t="s">
        <v>260</v>
      </c>
      <c r="D164" s="486">
        <v>68</v>
      </c>
      <c r="E164" s="484">
        <v>52</v>
      </c>
      <c r="F164" s="485">
        <v>60</v>
      </c>
      <c r="G164" s="486">
        <v>38830</v>
      </c>
      <c r="H164" s="484">
        <v>37540</v>
      </c>
      <c r="I164" s="485">
        <v>76380</v>
      </c>
      <c r="J164" s="486">
        <v>70</v>
      </c>
      <c r="K164" s="484">
        <v>56</v>
      </c>
      <c r="L164" s="485">
        <v>63</v>
      </c>
      <c r="M164" s="486">
        <v>38830</v>
      </c>
      <c r="N164" s="484">
        <v>37540</v>
      </c>
      <c r="O164" s="485">
        <v>76380</v>
      </c>
      <c r="P164" s="486">
        <v>35.200000000000003</v>
      </c>
      <c r="Q164" s="484">
        <v>33.1</v>
      </c>
      <c r="R164" s="485">
        <v>34.200000000000003</v>
      </c>
      <c r="S164" s="486">
        <v>38830</v>
      </c>
      <c r="T164" s="484">
        <v>37540</v>
      </c>
      <c r="U164" s="485">
        <v>76380</v>
      </c>
      <c r="V164" s="486">
        <v>19</v>
      </c>
      <c r="W164" s="484">
        <v>13</v>
      </c>
      <c r="X164" s="485">
        <v>15</v>
      </c>
      <c r="Y164" s="486">
        <v>1280</v>
      </c>
      <c r="Z164" s="484">
        <v>2640</v>
      </c>
      <c r="AA164" s="485">
        <v>3920</v>
      </c>
      <c r="AB164" s="486">
        <v>21</v>
      </c>
      <c r="AC164" s="484">
        <v>15</v>
      </c>
      <c r="AD164" s="485">
        <v>17</v>
      </c>
      <c r="AE164" s="486">
        <v>1280</v>
      </c>
      <c r="AF164" s="484">
        <v>2640</v>
      </c>
      <c r="AG164" s="485">
        <v>3920</v>
      </c>
      <c r="AH164" s="486">
        <v>26.4</v>
      </c>
      <c r="AI164" s="484">
        <v>25.7</v>
      </c>
      <c r="AJ164" s="485">
        <v>25.9</v>
      </c>
      <c r="AK164" s="486">
        <v>1280</v>
      </c>
      <c r="AL164" s="484">
        <v>2640</v>
      </c>
      <c r="AM164" s="485">
        <v>3920</v>
      </c>
      <c r="AN164" s="486">
        <v>18</v>
      </c>
      <c r="AO164" s="484">
        <v>12</v>
      </c>
      <c r="AP164" s="485">
        <v>14</v>
      </c>
      <c r="AQ164" s="486">
        <v>970</v>
      </c>
      <c r="AR164" s="484">
        <v>2550</v>
      </c>
      <c r="AS164" s="485">
        <v>3520</v>
      </c>
      <c r="AT164" s="486">
        <v>19</v>
      </c>
      <c r="AU164" s="484">
        <v>14</v>
      </c>
      <c r="AV164" s="485">
        <v>15</v>
      </c>
      <c r="AW164" s="486">
        <v>970</v>
      </c>
      <c r="AX164" s="484">
        <v>2550</v>
      </c>
      <c r="AY164" s="485">
        <v>3520</v>
      </c>
      <c r="AZ164" s="486">
        <v>25.7</v>
      </c>
      <c r="BA164" s="484">
        <v>24.3</v>
      </c>
      <c r="BB164" s="485">
        <v>24.7</v>
      </c>
      <c r="BC164" s="486">
        <v>970</v>
      </c>
      <c r="BD164" s="484">
        <v>2550</v>
      </c>
      <c r="BE164" s="485">
        <v>3520</v>
      </c>
      <c r="BF164" s="486">
        <v>18</v>
      </c>
      <c r="BG164" s="484">
        <v>13</v>
      </c>
      <c r="BH164" s="485">
        <v>14</v>
      </c>
      <c r="BI164" s="486">
        <v>2250</v>
      </c>
      <c r="BJ164" s="484">
        <v>5190</v>
      </c>
      <c r="BK164" s="485">
        <v>7430</v>
      </c>
      <c r="BL164" s="486">
        <v>20</v>
      </c>
      <c r="BM164" s="484">
        <v>15</v>
      </c>
      <c r="BN164" s="485">
        <v>16</v>
      </c>
      <c r="BO164" s="486">
        <v>2250</v>
      </c>
      <c r="BP164" s="484">
        <v>5190</v>
      </c>
      <c r="BQ164" s="485">
        <v>7430</v>
      </c>
      <c r="BR164" s="486">
        <v>26.1</v>
      </c>
      <c r="BS164" s="484">
        <v>25</v>
      </c>
      <c r="BT164" s="485">
        <v>25.4</v>
      </c>
      <c r="BU164" s="486">
        <v>2250</v>
      </c>
      <c r="BV164" s="484">
        <v>5190</v>
      </c>
      <c r="BW164" s="485">
        <v>7430</v>
      </c>
      <c r="BX164" s="486">
        <v>3</v>
      </c>
      <c r="BY164" s="484">
        <v>2</v>
      </c>
      <c r="BZ164" s="485">
        <v>2</v>
      </c>
      <c r="CA164" s="486">
        <v>270</v>
      </c>
      <c r="CB164" s="484">
        <v>760</v>
      </c>
      <c r="CC164" s="485">
        <v>1030</v>
      </c>
      <c r="CD164" s="486">
        <v>4</v>
      </c>
      <c r="CE164" s="484">
        <v>2</v>
      </c>
      <c r="CF164" s="485">
        <v>3</v>
      </c>
      <c r="CG164" s="486">
        <v>270</v>
      </c>
      <c r="CH164" s="484">
        <v>760</v>
      </c>
      <c r="CI164" s="485">
        <v>1030</v>
      </c>
      <c r="CJ164" s="486">
        <v>19.100000000000001</v>
      </c>
      <c r="CK164" s="484">
        <v>19</v>
      </c>
      <c r="CL164" s="485">
        <v>19.100000000000001</v>
      </c>
      <c r="CM164" s="486">
        <v>270</v>
      </c>
      <c r="CN164" s="484">
        <v>760</v>
      </c>
      <c r="CO164" s="485">
        <v>1030</v>
      </c>
      <c r="CP164" s="486">
        <v>64</v>
      </c>
      <c r="CQ164" s="484">
        <v>46</v>
      </c>
      <c r="CR164" s="485">
        <v>55</v>
      </c>
      <c r="CS164" s="486">
        <v>42010</v>
      </c>
      <c r="CT164" s="484">
        <v>44160</v>
      </c>
      <c r="CU164" s="485">
        <v>86170</v>
      </c>
      <c r="CV164" s="486">
        <v>66</v>
      </c>
      <c r="CW164" s="484">
        <v>50</v>
      </c>
      <c r="CX164" s="485">
        <v>58</v>
      </c>
      <c r="CY164" s="486">
        <v>42010</v>
      </c>
      <c r="CZ164" s="484">
        <v>44160</v>
      </c>
      <c r="DA164" s="485">
        <v>86170</v>
      </c>
      <c r="DB164" s="486">
        <v>34.5</v>
      </c>
      <c r="DC164" s="484">
        <v>31.9</v>
      </c>
      <c r="DD164" s="485">
        <v>33.200000000000003</v>
      </c>
      <c r="DE164" s="486">
        <v>42010</v>
      </c>
      <c r="DF164" s="484">
        <v>44160</v>
      </c>
      <c r="DG164" s="485">
        <v>86170</v>
      </c>
    </row>
    <row r="165" spans="1:111" x14ac:dyDescent="0.35">
      <c r="A165" t="s">
        <v>38</v>
      </c>
      <c r="B165" t="s">
        <v>408</v>
      </c>
      <c r="D165" s="486">
        <v>69</v>
      </c>
      <c r="E165" s="484">
        <v>53</v>
      </c>
      <c r="F165" s="485">
        <v>61</v>
      </c>
      <c r="G165" s="486">
        <v>28790</v>
      </c>
      <c r="H165" s="484">
        <v>28290</v>
      </c>
      <c r="I165" s="485">
        <v>57080</v>
      </c>
      <c r="J165" s="486">
        <v>71</v>
      </c>
      <c r="K165" s="484">
        <v>56</v>
      </c>
      <c r="L165" s="485">
        <v>64</v>
      </c>
      <c r="M165" s="486">
        <v>28790</v>
      </c>
      <c r="N165" s="484">
        <v>28290</v>
      </c>
      <c r="O165" s="485">
        <v>57080</v>
      </c>
      <c r="P165" s="486">
        <v>34.9</v>
      </c>
      <c r="Q165" s="484">
        <v>32.799999999999997</v>
      </c>
      <c r="R165" s="485">
        <v>33.9</v>
      </c>
      <c r="S165" s="486">
        <v>28790</v>
      </c>
      <c r="T165" s="484">
        <v>28290</v>
      </c>
      <c r="U165" s="485">
        <v>57080</v>
      </c>
      <c r="V165" s="486">
        <v>25</v>
      </c>
      <c r="W165" s="484">
        <v>16</v>
      </c>
      <c r="X165" s="485">
        <v>19</v>
      </c>
      <c r="Y165" s="486">
        <v>1050</v>
      </c>
      <c r="Z165" s="484">
        <v>1780</v>
      </c>
      <c r="AA165" s="485">
        <v>2820</v>
      </c>
      <c r="AB165" s="486">
        <v>27</v>
      </c>
      <c r="AC165" s="484">
        <v>18</v>
      </c>
      <c r="AD165" s="485">
        <v>21</v>
      </c>
      <c r="AE165" s="486">
        <v>1050</v>
      </c>
      <c r="AF165" s="484">
        <v>1780</v>
      </c>
      <c r="AG165" s="485">
        <v>2820</v>
      </c>
      <c r="AH165" s="486">
        <v>27</v>
      </c>
      <c r="AI165" s="484">
        <v>25.8</v>
      </c>
      <c r="AJ165" s="485">
        <v>26.3</v>
      </c>
      <c r="AK165" s="486">
        <v>1050</v>
      </c>
      <c r="AL165" s="484">
        <v>1780</v>
      </c>
      <c r="AM165" s="485">
        <v>2820</v>
      </c>
      <c r="AN165" s="486">
        <v>21</v>
      </c>
      <c r="AO165" s="484">
        <v>14</v>
      </c>
      <c r="AP165" s="485">
        <v>16</v>
      </c>
      <c r="AQ165" s="486">
        <v>1000</v>
      </c>
      <c r="AR165" s="484">
        <v>2120</v>
      </c>
      <c r="AS165" s="485">
        <v>3120</v>
      </c>
      <c r="AT165" s="486">
        <v>23</v>
      </c>
      <c r="AU165" s="484">
        <v>16</v>
      </c>
      <c r="AV165" s="485">
        <v>18</v>
      </c>
      <c r="AW165" s="486">
        <v>1000</v>
      </c>
      <c r="AX165" s="484">
        <v>2120</v>
      </c>
      <c r="AY165" s="485">
        <v>3120</v>
      </c>
      <c r="AZ165" s="486">
        <v>26</v>
      </c>
      <c r="BA165" s="484">
        <v>24.9</v>
      </c>
      <c r="BB165" s="485">
        <v>25.2</v>
      </c>
      <c r="BC165" s="486">
        <v>1000</v>
      </c>
      <c r="BD165" s="484">
        <v>2120</v>
      </c>
      <c r="BE165" s="485">
        <v>3120</v>
      </c>
      <c r="BF165" s="486">
        <v>23</v>
      </c>
      <c r="BG165" s="484">
        <v>15</v>
      </c>
      <c r="BH165" s="485">
        <v>17</v>
      </c>
      <c r="BI165" s="486">
        <v>2040</v>
      </c>
      <c r="BJ165" s="484">
        <v>3900</v>
      </c>
      <c r="BK165" s="485">
        <v>5940</v>
      </c>
      <c r="BL165" s="486">
        <v>25</v>
      </c>
      <c r="BM165" s="484">
        <v>17</v>
      </c>
      <c r="BN165" s="485">
        <v>20</v>
      </c>
      <c r="BO165" s="486">
        <v>2040</v>
      </c>
      <c r="BP165" s="484">
        <v>3900</v>
      </c>
      <c r="BQ165" s="485">
        <v>5940</v>
      </c>
      <c r="BR165" s="486">
        <v>26.5</v>
      </c>
      <c r="BS165" s="484">
        <v>25.3</v>
      </c>
      <c r="BT165" s="485">
        <v>25.7</v>
      </c>
      <c r="BU165" s="486">
        <v>2040</v>
      </c>
      <c r="BV165" s="484">
        <v>3900</v>
      </c>
      <c r="BW165" s="485">
        <v>5940</v>
      </c>
      <c r="BX165" s="486">
        <v>3</v>
      </c>
      <c r="BY165" s="484">
        <v>2</v>
      </c>
      <c r="BZ165" s="485">
        <v>2</v>
      </c>
      <c r="CA165" s="486">
        <v>200</v>
      </c>
      <c r="CB165" s="484">
        <v>470</v>
      </c>
      <c r="CC165" s="485">
        <v>670</v>
      </c>
      <c r="CD165" s="486">
        <v>3</v>
      </c>
      <c r="CE165" s="484">
        <v>3</v>
      </c>
      <c r="CF165" s="485">
        <v>3</v>
      </c>
      <c r="CG165" s="486">
        <v>200</v>
      </c>
      <c r="CH165" s="484">
        <v>470</v>
      </c>
      <c r="CI165" s="485">
        <v>670</v>
      </c>
      <c r="CJ165" s="486">
        <v>18.899999999999999</v>
      </c>
      <c r="CK165" s="484">
        <v>19.5</v>
      </c>
      <c r="CL165" s="485">
        <v>19.3</v>
      </c>
      <c r="CM165" s="486">
        <v>200</v>
      </c>
      <c r="CN165" s="484">
        <v>470</v>
      </c>
      <c r="CO165" s="485">
        <v>670</v>
      </c>
      <c r="CP165" s="486">
        <v>65</v>
      </c>
      <c r="CQ165" s="484">
        <v>47</v>
      </c>
      <c r="CR165" s="485">
        <v>56</v>
      </c>
      <c r="CS165" s="486">
        <v>31460</v>
      </c>
      <c r="CT165" s="484">
        <v>33150</v>
      </c>
      <c r="CU165" s="485">
        <v>64610</v>
      </c>
      <c r="CV165" s="486">
        <v>67</v>
      </c>
      <c r="CW165" s="484">
        <v>51</v>
      </c>
      <c r="CX165" s="485">
        <v>59</v>
      </c>
      <c r="CY165" s="486">
        <v>31460</v>
      </c>
      <c r="CZ165" s="484">
        <v>33150</v>
      </c>
      <c r="DA165" s="485">
        <v>64610</v>
      </c>
      <c r="DB165" s="486">
        <v>34.200000000000003</v>
      </c>
      <c r="DC165" s="484">
        <v>31.7</v>
      </c>
      <c r="DD165" s="485">
        <v>32.9</v>
      </c>
      <c r="DE165" s="486">
        <v>31460</v>
      </c>
      <c r="DF165" s="484">
        <v>33150</v>
      </c>
      <c r="DG165" s="485">
        <v>64610</v>
      </c>
    </row>
    <row r="166" spans="1:111" x14ac:dyDescent="0.35">
      <c r="A166" t="s">
        <v>54</v>
      </c>
      <c r="B166" t="s">
        <v>299</v>
      </c>
      <c r="D166" s="486">
        <v>67</v>
      </c>
      <c r="E166" s="484">
        <v>52</v>
      </c>
      <c r="F166" s="485">
        <v>59</v>
      </c>
      <c r="G166" s="486">
        <v>24610</v>
      </c>
      <c r="H166" s="484">
        <v>23990</v>
      </c>
      <c r="I166" s="485">
        <v>48600</v>
      </c>
      <c r="J166" s="486">
        <v>69</v>
      </c>
      <c r="K166" s="484">
        <v>55</v>
      </c>
      <c r="L166" s="485">
        <v>62</v>
      </c>
      <c r="M166" s="486">
        <v>24610</v>
      </c>
      <c r="N166" s="484">
        <v>23990</v>
      </c>
      <c r="O166" s="485">
        <v>48600</v>
      </c>
      <c r="P166" s="486">
        <v>35.6</v>
      </c>
      <c r="Q166" s="484">
        <v>33.4</v>
      </c>
      <c r="R166" s="485">
        <v>34.5</v>
      </c>
      <c r="S166" s="486">
        <v>24610</v>
      </c>
      <c r="T166" s="484">
        <v>23990</v>
      </c>
      <c r="U166" s="485">
        <v>48600</v>
      </c>
      <c r="V166" s="486">
        <v>23</v>
      </c>
      <c r="W166" s="484">
        <v>16</v>
      </c>
      <c r="X166" s="485">
        <v>18</v>
      </c>
      <c r="Y166" s="486">
        <v>600</v>
      </c>
      <c r="Z166" s="484">
        <v>1300</v>
      </c>
      <c r="AA166" s="485">
        <v>1900</v>
      </c>
      <c r="AB166" s="486">
        <v>25</v>
      </c>
      <c r="AC166" s="484">
        <v>17</v>
      </c>
      <c r="AD166" s="485">
        <v>19</v>
      </c>
      <c r="AE166" s="486">
        <v>600</v>
      </c>
      <c r="AF166" s="484">
        <v>1300</v>
      </c>
      <c r="AG166" s="485">
        <v>1900</v>
      </c>
      <c r="AH166" s="486">
        <v>27.8</v>
      </c>
      <c r="AI166" s="484">
        <v>26.2</v>
      </c>
      <c r="AJ166" s="485">
        <v>26.7</v>
      </c>
      <c r="AK166" s="486">
        <v>600</v>
      </c>
      <c r="AL166" s="484">
        <v>1300</v>
      </c>
      <c r="AM166" s="485">
        <v>1900</v>
      </c>
      <c r="AN166" s="486">
        <v>23</v>
      </c>
      <c r="AO166" s="484">
        <v>14</v>
      </c>
      <c r="AP166" s="485">
        <v>17</v>
      </c>
      <c r="AQ166" s="486">
        <v>580</v>
      </c>
      <c r="AR166" s="484">
        <v>1490</v>
      </c>
      <c r="AS166" s="485">
        <v>2060</v>
      </c>
      <c r="AT166" s="486">
        <v>25</v>
      </c>
      <c r="AU166" s="484">
        <v>15</v>
      </c>
      <c r="AV166" s="485">
        <v>18</v>
      </c>
      <c r="AW166" s="486">
        <v>580</v>
      </c>
      <c r="AX166" s="484">
        <v>1490</v>
      </c>
      <c r="AY166" s="485">
        <v>2060</v>
      </c>
      <c r="AZ166" s="486">
        <v>27.1</v>
      </c>
      <c r="BA166" s="484">
        <v>25.1</v>
      </c>
      <c r="BB166" s="485">
        <v>25.7</v>
      </c>
      <c r="BC166" s="486">
        <v>580</v>
      </c>
      <c r="BD166" s="484">
        <v>1490</v>
      </c>
      <c r="BE166" s="485">
        <v>2060</v>
      </c>
      <c r="BF166" s="486">
        <v>23</v>
      </c>
      <c r="BG166" s="484">
        <v>15</v>
      </c>
      <c r="BH166" s="485">
        <v>17</v>
      </c>
      <c r="BI166" s="486">
        <v>1180</v>
      </c>
      <c r="BJ166" s="484">
        <v>2790</v>
      </c>
      <c r="BK166" s="485">
        <v>3970</v>
      </c>
      <c r="BL166" s="486">
        <v>25</v>
      </c>
      <c r="BM166" s="484">
        <v>16</v>
      </c>
      <c r="BN166" s="485">
        <v>19</v>
      </c>
      <c r="BO166" s="486">
        <v>1180</v>
      </c>
      <c r="BP166" s="484">
        <v>2790</v>
      </c>
      <c r="BQ166" s="485">
        <v>3970</v>
      </c>
      <c r="BR166" s="486">
        <v>27.4</v>
      </c>
      <c r="BS166" s="484">
        <v>25.6</v>
      </c>
      <c r="BT166" s="485">
        <v>26.2</v>
      </c>
      <c r="BU166" s="486">
        <v>1180</v>
      </c>
      <c r="BV166" s="484">
        <v>2790</v>
      </c>
      <c r="BW166" s="485">
        <v>3970</v>
      </c>
      <c r="BX166" s="486">
        <v>4</v>
      </c>
      <c r="BY166" s="484">
        <v>2</v>
      </c>
      <c r="BZ166" s="485">
        <v>3</v>
      </c>
      <c r="CA166" s="486">
        <v>140</v>
      </c>
      <c r="CB166" s="484">
        <v>340</v>
      </c>
      <c r="CC166" s="485">
        <v>480</v>
      </c>
      <c r="CD166" s="486">
        <v>4</v>
      </c>
      <c r="CE166" s="484">
        <v>2</v>
      </c>
      <c r="CF166" s="485">
        <v>3</v>
      </c>
      <c r="CG166" s="486">
        <v>140</v>
      </c>
      <c r="CH166" s="484">
        <v>340</v>
      </c>
      <c r="CI166" s="485">
        <v>480</v>
      </c>
      <c r="CJ166" s="486">
        <v>19.8</v>
      </c>
      <c r="CK166" s="484">
        <v>19.3</v>
      </c>
      <c r="CL166" s="485">
        <v>19.5</v>
      </c>
      <c r="CM166" s="486">
        <v>140</v>
      </c>
      <c r="CN166" s="484">
        <v>340</v>
      </c>
      <c r="CO166" s="485">
        <v>480</v>
      </c>
      <c r="CP166" s="486">
        <v>64</v>
      </c>
      <c r="CQ166" s="484">
        <v>47</v>
      </c>
      <c r="CR166" s="485">
        <v>55</v>
      </c>
      <c r="CS166" s="486">
        <v>26380</v>
      </c>
      <c r="CT166" s="484">
        <v>27630</v>
      </c>
      <c r="CU166" s="485">
        <v>54010</v>
      </c>
      <c r="CV166" s="486">
        <v>66</v>
      </c>
      <c r="CW166" s="484">
        <v>50</v>
      </c>
      <c r="CX166" s="485">
        <v>58</v>
      </c>
      <c r="CY166" s="486">
        <v>26380</v>
      </c>
      <c r="CZ166" s="484">
        <v>27630</v>
      </c>
      <c r="DA166" s="485">
        <v>54010</v>
      </c>
      <c r="DB166" s="486">
        <v>35.1</v>
      </c>
      <c r="DC166" s="484">
        <v>32.299999999999997</v>
      </c>
      <c r="DD166" s="485">
        <v>33.700000000000003</v>
      </c>
      <c r="DE166" s="486">
        <v>26380</v>
      </c>
      <c r="DF166" s="484">
        <v>27630</v>
      </c>
      <c r="DG166" s="485">
        <v>54010</v>
      </c>
    </row>
    <row r="167" spans="1:111" x14ac:dyDescent="0.35">
      <c r="A167" t="s">
        <v>64</v>
      </c>
      <c r="B167" t="s">
        <v>309</v>
      </c>
      <c r="D167" s="486">
        <v>69</v>
      </c>
      <c r="E167" s="484">
        <v>54</v>
      </c>
      <c r="F167" s="485">
        <v>61</v>
      </c>
      <c r="G167" s="486">
        <v>30930</v>
      </c>
      <c r="H167" s="484">
        <v>29750</v>
      </c>
      <c r="I167" s="485">
        <v>60670</v>
      </c>
      <c r="J167" s="486">
        <v>71</v>
      </c>
      <c r="K167" s="484">
        <v>57</v>
      </c>
      <c r="L167" s="485">
        <v>64</v>
      </c>
      <c r="M167" s="486">
        <v>30930</v>
      </c>
      <c r="N167" s="484">
        <v>29750</v>
      </c>
      <c r="O167" s="485">
        <v>60670</v>
      </c>
      <c r="P167" s="486">
        <v>35.9</v>
      </c>
      <c r="Q167" s="484">
        <v>33.700000000000003</v>
      </c>
      <c r="R167" s="485">
        <v>34.799999999999997</v>
      </c>
      <c r="S167" s="486">
        <v>30930</v>
      </c>
      <c r="T167" s="484">
        <v>29750</v>
      </c>
      <c r="U167" s="485">
        <v>60670</v>
      </c>
      <c r="V167" s="486">
        <v>18</v>
      </c>
      <c r="W167" s="484">
        <v>14</v>
      </c>
      <c r="X167" s="485">
        <v>16</v>
      </c>
      <c r="Y167" s="486">
        <v>1200</v>
      </c>
      <c r="Z167" s="484">
        <v>2140</v>
      </c>
      <c r="AA167" s="485">
        <v>3350</v>
      </c>
      <c r="AB167" s="486">
        <v>19</v>
      </c>
      <c r="AC167" s="484">
        <v>16</v>
      </c>
      <c r="AD167" s="485">
        <v>17</v>
      </c>
      <c r="AE167" s="486">
        <v>1200</v>
      </c>
      <c r="AF167" s="484">
        <v>2140</v>
      </c>
      <c r="AG167" s="485">
        <v>3350</v>
      </c>
      <c r="AH167" s="486">
        <v>27</v>
      </c>
      <c r="AI167" s="484">
        <v>26.2</v>
      </c>
      <c r="AJ167" s="485">
        <v>26.4</v>
      </c>
      <c r="AK167" s="486">
        <v>1200</v>
      </c>
      <c r="AL167" s="484">
        <v>2140</v>
      </c>
      <c r="AM167" s="485">
        <v>3350</v>
      </c>
      <c r="AN167" s="486">
        <v>21</v>
      </c>
      <c r="AO167" s="484">
        <v>13</v>
      </c>
      <c r="AP167" s="485">
        <v>15</v>
      </c>
      <c r="AQ167" s="486">
        <v>1070</v>
      </c>
      <c r="AR167" s="484">
        <v>2610</v>
      </c>
      <c r="AS167" s="485">
        <v>3680</v>
      </c>
      <c r="AT167" s="486">
        <v>22</v>
      </c>
      <c r="AU167" s="484">
        <v>14</v>
      </c>
      <c r="AV167" s="485">
        <v>17</v>
      </c>
      <c r="AW167" s="486">
        <v>1070</v>
      </c>
      <c r="AX167" s="484">
        <v>2610</v>
      </c>
      <c r="AY167" s="485">
        <v>3680</v>
      </c>
      <c r="AZ167" s="486">
        <v>26.5</v>
      </c>
      <c r="BA167" s="484">
        <v>25</v>
      </c>
      <c r="BB167" s="485">
        <v>25.4</v>
      </c>
      <c r="BC167" s="486">
        <v>1070</v>
      </c>
      <c r="BD167" s="484">
        <v>2610</v>
      </c>
      <c r="BE167" s="485">
        <v>3680</v>
      </c>
      <c r="BF167" s="486">
        <v>19</v>
      </c>
      <c r="BG167" s="484">
        <v>14</v>
      </c>
      <c r="BH167" s="485">
        <v>16</v>
      </c>
      <c r="BI167" s="486">
        <v>2270</v>
      </c>
      <c r="BJ167" s="484">
        <v>4750</v>
      </c>
      <c r="BK167" s="485">
        <v>7020</v>
      </c>
      <c r="BL167" s="486">
        <v>21</v>
      </c>
      <c r="BM167" s="484">
        <v>15</v>
      </c>
      <c r="BN167" s="485">
        <v>17</v>
      </c>
      <c r="BO167" s="486">
        <v>2270</v>
      </c>
      <c r="BP167" s="484">
        <v>4750</v>
      </c>
      <c r="BQ167" s="485">
        <v>7020</v>
      </c>
      <c r="BR167" s="486">
        <v>26.7</v>
      </c>
      <c r="BS167" s="484">
        <v>25.5</v>
      </c>
      <c r="BT167" s="485">
        <v>25.9</v>
      </c>
      <c r="BU167" s="486">
        <v>2270</v>
      </c>
      <c r="BV167" s="484">
        <v>4750</v>
      </c>
      <c r="BW167" s="485">
        <v>7020</v>
      </c>
      <c r="BX167" s="486">
        <v>3</v>
      </c>
      <c r="BY167" s="484">
        <v>2</v>
      </c>
      <c r="BZ167" s="485">
        <v>2</v>
      </c>
      <c r="CA167" s="486">
        <v>290</v>
      </c>
      <c r="CB167" s="484">
        <v>700</v>
      </c>
      <c r="CC167" s="485">
        <v>990</v>
      </c>
      <c r="CD167" s="486">
        <v>3</v>
      </c>
      <c r="CE167" s="484">
        <v>2</v>
      </c>
      <c r="CF167" s="485">
        <v>3</v>
      </c>
      <c r="CG167" s="486">
        <v>290</v>
      </c>
      <c r="CH167" s="484">
        <v>700</v>
      </c>
      <c r="CI167" s="485">
        <v>990</v>
      </c>
      <c r="CJ167" s="486">
        <v>19.8</v>
      </c>
      <c r="CK167" s="484">
        <v>19</v>
      </c>
      <c r="CL167" s="485">
        <v>19.3</v>
      </c>
      <c r="CM167" s="486">
        <v>290</v>
      </c>
      <c r="CN167" s="484">
        <v>700</v>
      </c>
      <c r="CO167" s="485">
        <v>990</v>
      </c>
      <c r="CP167" s="486">
        <v>65</v>
      </c>
      <c r="CQ167" s="484">
        <v>47</v>
      </c>
      <c r="CR167" s="485">
        <v>56</v>
      </c>
      <c r="CS167" s="486">
        <v>34030</v>
      </c>
      <c r="CT167" s="484">
        <v>35760</v>
      </c>
      <c r="CU167" s="485">
        <v>69790</v>
      </c>
      <c r="CV167" s="486">
        <v>67</v>
      </c>
      <c r="CW167" s="484">
        <v>50</v>
      </c>
      <c r="CX167" s="485">
        <v>58</v>
      </c>
      <c r="CY167" s="486">
        <v>34030</v>
      </c>
      <c r="CZ167" s="484">
        <v>35760</v>
      </c>
      <c r="DA167" s="485">
        <v>69790</v>
      </c>
      <c r="DB167" s="486">
        <v>35.1</v>
      </c>
      <c r="DC167" s="484">
        <v>32.299999999999997</v>
      </c>
      <c r="DD167" s="485">
        <v>33.700000000000003</v>
      </c>
      <c r="DE167" s="486">
        <v>34030</v>
      </c>
      <c r="DF167" s="484">
        <v>35760</v>
      </c>
      <c r="DG167" s="485">
        <v>69790</v>
      </c>
    </row>
    <row r="168" spans="1:111" x14ac:dyDescent="0.35">
      <c r="A168" t="s">
        <v>79</v>
      </c>
      <c r="B168" t="s">
        <v>324</v>
      </c>
      <c r="D168" s="486">
        <v>71</v>
      </c>
      <c r="E168" s="484">
        <v>56</v>
      </c>
      <c r="F168" s="485">
        <v>63</v>
      </c>
      <c r="G168" s="486">
        <v>32430</v>
      </c>
      <c r="H168" s="484">
        <v>31020</v>
      </c>
      <c r="I168" s="485">
        <v>63440</v>
      </c>
      <c r="J168" s="486">
        <v>72</v>
      </c>
      <c r="K168" s="484">
        <v>59</v>
      </c>
      <c r="L168" s="485">
        <v>66</v>
      </c>
      <c r="M168" s="486">
        <v>32430</v>
      </c>
      <c r="N168" s="484">
        <v>31020</v>
      </c>
      <c r="O168" s="485">
        <v>63440</v>
      </c>
      <c r="P168" s="486">
        <v>35.799999999999997</v>
      </c>
      <c r="Q168" s="484">
        <v>33.9</v>
      </c>
      <c r="R168" s="485">
        <v>34.9</v>
      </c>
      <c r="S168" s="486">
        <v>32430</v>
      </c>
      <c r="T168" s="484">
        <v>31020</v>
      </c>
      <c r="U168" s="485">
        <v>63440</v>
      </c>
      <c r="V168" s="486">
        <v>24</v>
      </c>
      <c r="W168" s="484">
        <v>16</v>
      </c>
      <c r="X168" s="485">
        <v>19</v>
      </c>
      <c r="Y168" s="486">
        <v>780</v>
      </c>
      <c r="Z168" s="484">
        <v>1650</v>
      </c>
      <c r="AA168" s="485">
        <v>2420</v>
      </c>
      <c r="AB168" s="486">
        <v>25</v>
      </c>
      <c r="AC168" s="484">
        <v>18</v>
      </c>
      <c r="AD168" s="485">
        <v>20</v>
      </c>
      <c r="AE168" s="486">
        <v>780</v>
      </c>
      <c r="AF168" s="484">
        <v>1650</v>
      </c>
      <c r="AG168" s="485">
        <v>2420</v>
      </c>
      <c r="AH168" s="486">
        <v>27.9</v>
      </c>
      <c r="AI168" s="484">
        <v>27</v>
      </c>
      <c r="AJ168" s="485">
        <v>27.3</v>
      </c>
      <c r="AK168" s="486">
        <v>780</v>
      </c>
      <c r="AL168" s="484">
        <v>1650</v>
      </c>
      <c r="AM168" s="485">
        <v>2420</v>
      </c>
      <c r="AN168" s="486">
        <v>23</v>
      </c>
      <c r="AO168" s="484">
        <v>15</v>
      </c>
      <c r="AP168" s="485">
        <v>17</v>
      </c>
      <c r="AQ168" s="486">
        <v>880</v>
      </c>
      <c r="AR168" s="484">
        <v>2260</v>
      </c>
      <c r="AS168" s="485">
        <v>3140</v>
      </c>
      <c r="AT168" s="486">
        <v>24</v>
      </c>
      <c r="AU168" s="484">
        <v>16</v>
      </c>
      <c r="AV168" s="485">
        <v>18</v>
      </c>
      <c r="AW168" s="486">
        <v>880</v>
      </c>
      <c r="AX168" s="484">
        <v>2260</v>
      </c>
      <c r="AY168" s="485">
        <v>3140</v>
      </c>
      <c r="AZ168" s="486">
        <v>27.3</v>
      </c>
      <c r="BA168" s="484">
        <v>25.6</v>
      </c>
      <c r="BB168" s="485">
        <v>26.1</v>
      </c>
      <c r="BC168" s="486">
        <v>880</v>
      </c>
      <c r="BD168" s="484">
        <v>2260</v>
      </c>
      <c r="BE168" s="485">
        <v>3140</v>
      </c>
      <c r="BF168" s="486">
        <v>23</v>
      </c>
      <c r="BG168" s="484">
        <v>15</v>
      </c>
      <c r="BH168" s="485">
        <v>18</v>
      </c>
      <c r="BI168" s="486">
        <v>1660</v>
      </c>
      <c r="BJ168" s="484">
        <v>3900</v>
      </c>
      <c r="BK168" s="485">
        <v>5560</v>
      </c>
      <c r="BL168" s="486">
        <v>25</v>
      </c>
      <c r="BM168" s="484">
        <v>17</v>
      </c>
      <c r="BN168" s="485">
        <v>19</v>
      </c>
      <c r="BO168" s="486">
        <v>1660</v>
      </c>
      <c r="BP168" s="484">
        <v>3900</v>
      </c>
      <c r="BQ168" s="485">
        <v>5560</v>
      </c>
      <c r="BR168" s="486">
        <v>27.6</v>
      </c>
      <c r="BS168" s="484">
        <v>26.2</v>
      </c>
      <c r="BT168" s="485">
        <v>26.6</v>
      </c>
      <c r="BU168" s="486">
        <v>1660</v>
      </c>
      <c r="BV168" s="484">
        <v>3900</v>
      </c>
      <c r="BW168" s="485">
        <v>5560</v>
      </c>
      <c r="BX168" s="486">
        <v>6</v>
      </c>
      <c r="BY168" s="484">
        <v>3</v>
      </c>
      <c r="BZ168" s="485">
        <v>4</v>
      </c>
      <c r="CA168" s="486">
        <v>280</v>
      </c>
      <c r="CB168" s="484">
        <v>710</v>
      </c>
      <c r="CC168" s="485">
        <v>990</v>
      </c>
      <c r="CD168" s="486">
        <v>6</v>
      </c>
      <c r="CE168" s="484">
        <v>4</v>
      </c>
      <c r="CF168" s="485">
        <v>4</v>
      </c>
      <c r="CG168" s="486">
        <v>280</v>
      </c>
      <c r="CH168" s="484">
        <v>710</v>
      </c>
      <c r="CI168" s="485">
        <v>990</v>
      </c>
      <c r="CJ168" s="486">
        <v>20.100000000000001</v>
      </c>
      <c r="CK168" s="484">
        <v>20.3</v>
      </c>
      <c r="CL168" s="485">
        <v>20.3</v>
      </c>
      <c r="CM168" s="486">
        <v>280</v>
      </c>
      <c r="CN168" s="484">
        <v>710</v>
      </c>
      <c r="CO168" s="485">
        <v>990</v>
      </c>
      <c r="CP168" s="486">
        <v>67</v>
      </c>
      <c r="CQ168" s="484">
        <v>50</v>
      </c>
      <c r="CR168" s="485">
        <v>59</v>
      </c>
      <c r="CS168" s="486">
        <v>34960</v>
      </c>
      <c r="CT168" s="484">
        <v>36250</v>
      </c>
      <c r="CU168" s="485">
        <v>71210</v>
      </c>
      <c r="CV168" s="486">
        <v>69</v>
      </c>
      <c r="CW168" s="484">
        <v>53</v>
      </c>
      <c r="CX168" s="485">
        <v>61</v>
      </c>
      <c r="CY168" s="486">
        <v>34960</v>
      </c>
      <c r="CZ168" s="484">
        <v>36250</v>
      </c>
      <c r="DA168" s="485">
        <v>71210</v>
      </c>
      <c r="DB168" s="486">
        <v>35.200000000000003</v>
      </c>
      <c r="DC168" s="484">
        <v>32.799999999999997</v>
      </c>
      <c r="DD168" s="485">
        <v>34</v>
      </c>
      <c r="DE168" s="486">
        <v>34960</v>
      </c>
      <c r="DF168" s="484">
        <v>36250</v>
      </c>
      <c r="DG168" s="485">
        <v>71210</v>
      </c>
    </row>
    <row r="169" spans="1:111" x14ac:dyDescent="0.35">
      <c r="A169" s="157" t="s">
        <v>91</v>
      </c>
      <c r="B169" t="s">
        <v>336</v>
      </c>
      <c r="D169" s="486">
        <v>72</v>
      </c>
      <c r="E169" s="484">
        <v>59</v>
      </c>
      <c r="F169" s="485">
        <v>66</v>
      </c>
      <c r="G169" s="486">
        <v>45710</v>
      </c>
      <c r="H169" s="484">
        <v>43520</v>
      </c>
      <c r="I169" s="485">
        <v>89230</v>
      </c>
      <c r="J169" s="486">
        <v>74</v>
      </c>
      <c r="K169" s="484">
        <v>62</v>
      </c>
      <c r="L169" s="485">
        <v>68</v>
      </c>
      <c r="M169" s="486">
        <v>45710</v>
      </c>
      <c r="N169" s="484">
        <v>43520</v>
      </c>
      <c r="O169" s="485">
        <v>89230</v>
      </c>
      <c r="P169" s="486">
        <v>35.799999999999997</v>
      </c>
      <c r="Q169" s="484">
        <v>34.1</v>
      </c>
      <c r="R169" s="485">
        <v>34.9</v>
      </c>
      <c r="S169" s="486">
        <v>45710</v>
      </c>
      <c r="T169" s="484">
        <v>43520</v>
      </c>
      <c r="U169" s="485">
        <v>89230</v>
      </c>
      <c r="V169" s="486">
        <v>34</v>
      </c>
      <c r="W169" s="484">
        <v>25</v>
      </c>
      <c r="X169" s="485">
        <v>28</v>
      </c>
      <c r="Y169" s="486">
        <v>1610</v>
      </c>
      <c r="Z169" s="484">
        <v>3070</v>
      </c>
      <c r="AA169" s="485">
        <v>4680</v>
      </c>
      <c r="AB169" s="486">
        <v>36</v>
      </c>
      <c r="AC169" s="484">
        <v>27</v>
      </c>
      <c r="AD169" s="485">
        <v>30</v>
      </c>
      <c r="AE169" s="486">
        <v>1610</v>
      </c>
      <c r="AF169" s="484">
        <v>3070</v>
      </c>
      <c r="AG169" s="485">
        <v>4680</v>
      </c>
      <c r="AH169" s="486">
        <v>29.8</v>
      </c>
      <c r="AI169" s="484">
        <v>28.2</v>
      </c>
      <c r="AJ169" s="485">
        <v>28.8</v>
      </c>
      <c r="AK169" s="486">
        <v>1610</v>
      </c>
      <c r="AL169" s="484">
        <v>3070</v>
      </c>
      <c r="AM169" s="485">
        <v>4680</v>
      </c>
      <c r="AN169" s="486">
        <v>25</v>
      </c>
      <c r="AO169" s="484">
        <v>17</v>
      </c>
      <c r="AP169" s="485">
        <v>20</v>
      </c>
      <c r="AQ169" s="486">
        <v>1410</v>
      </c>
      <c r="AR169" s="484">
        <v>3520</v>
      </c>
      <c r="AS169" s="485">
        <v>4940</v>
      </c>
      <c r="AT169" s="486">
        <v>26</v>
      </c>
      <c r="AU169" s="484">
        <v>19</v>
      </c>
      <c r="AV169" s="485">
        <v>21</v>
      </c>
      <c r="AW169" s="486">
        <v>1410</v>
      </c>
      <c r="AX169" s="484">
        <v>3520</v>
      </c>
      <c r="AY169" s="485">
        <v>4940</v>
      </c>
      <c r="AZ169" s="486">
        <v>27.1</v>
      </c>
      <c r="BA169" s="484">
        <v>25.9</v>
      </c>
      <c r="BB169" s="485">
        <v>26.3</v>
      </c>
      <c r="BC169" s="486">
        <v>1410</v>
      </c>
      <c r="BD169" s="484">
        <v>3520</v>
      </c>
      <c r="BE169" s="485">
        <v>4940</v>
      </c>
      <c r="BF169" s="486">
        <v>30</v>
      </c>
      <c r="BG169" s="484">
        <v>21</v>
      </c>
      <c r="BH169" s="485">
        <v>24</v>
      </c>
      <c r="BI169" s="486">
        <v>3020</v>
      </c>
      <c r="BJ169" s="484">
        <v>6590</v>
      </c>
      <c r="BK169" s="485">
        <v>9620</v>
      </c>
      <c r="BL169" s="486">
        <v>31</v>
      </c>
      <c r="BM169" s="484">
        <v>23</v>
      </c>
      <c r="BN169" s="485">
        <v>25</v>
      </c>
      <c r="BO169" s="486">
        <v>3020</v>
      </c>
      <c r="BP169" s="484">
        <v>6590</v>
      </c>
      <c r="BQ169" s="485">
        <v>9620</v>
      </c>
      <c r="BR169" s="486">
        <v>28.5</v>
      </c>
      <c r="BS169" s="484">
        <v>27</v>
      </c>
      <c r="BT169" s="485">
        <v>27.5</v>
      </c>
      <c r="BU169" s="486">
        <v>3020</v>
      </c>
      <c r="BV169" s="484">
        <v>6590</v>
      </c>
      <c r="BW169" s="485">
        <v>9620</v>
      </c>
      <c r="BX169" s="486">
        <v>4</v>
      </c>
      <c r="BY169" s="484">
        <v>2</v>
      </c>
      <c r="BZ169" s="485">
        <v>3</v>
      </c>
      <c r="CA169" s="486">
        <v>420</v>
      </c>
      <c r="CB169" s="484">
        <v>1130</v>
      </c>
      <c r="CC169" s="485">
        <v>1550</v>
      </c>
      <c r="CD169" s="486">
        <v>4</v>
      </c>
      <c r="CE169" s="484">
        <v>2</v>
      </c>
      <c r="CF169" s="485">
        <v>3</v>
      </c>
      <c r="CG169" s="486">
        <v>420</v>
      </c>
      <c r="CH169" s="484">
        <v>1130</v>
      </c>
      <c r="CI169" s="485">
        <v>1550</v>
      </c>
      <c r="CJ169" s="486">
        <v>19.7</v>
      </c>
      <c r="CK169" s="484">
        <v>19.600000000000001</v>
      </c>
      <c r="CL169" s="485">
        <v>19.600000000000001</v>
      </c>
      <c r="CM169" s="486">
        <v>420</v>
      </c>
      <c r="CN169" s="484">
        <v>1130</v>
      </c>
      <c r="CO169" s="485">
        <v>1550</v>
      </c>
      <c r="CP169" s="486">
        <v>68</v>
      </c>
      <c r="CQ169" s="484">
        <v>52</v>
      </c>
      <c r="CR169" s="485">
        <v>60</v>
      </c>
      <c r="CS169" s="486">
        <v>51110</v>
      </c>
      <c r="CT169" s="484">
        <v>53420</v>
      </c>
      <c r="CU169" s="485">
        <v>104530</v>
      </c>
      <c r="CV169" s="486">
        <v>70</v>
      </c>
      <c r="CW169" s="484">
        <v>55</v>
      </c>
      <c r="CX169" s="485">
        <v>62</v>
      </c>
      <c r="CY169" s="486">
        <v>51110</v>
      </c>
      <c r="CZ169" s="484">
        <v>53420</v>
      </c>
      <c r="DA169" s="485">
        <v>104530</v>
      </c>
      <c r="DB169" s="486">
        <v>35.1</v>
      </c>
      <c r="DC169" s="484">
        <v>32.799999999999997</v>
      </c>
      <c r="DD169" s="485">
        <v>33.9</v>
      </c>
      <c r="DE169" s="486">
        <v>51110</v>
      </c>
      <c r="DF169" s="484">
        <v>53420</v>
      </c>
      <c r="DG169" s="485">
        <v>104530</v>
      </c>
    </row>
    <row r="170" spans="1:111" x14ac:dyDescent="0.35">
      <c r="A170" t="s">
        <v>92</v>
      </c>
      <c r="B170" t="s">
        <v>338</v>
      </c>
      <c r="D170" s="486">
        <v>72</v>
      </c>
      <c r="E170" s="484">
        <v>60</v>
      </c>
      <c r="F170" s="485">
        <v>66</v>
      </c>
      <c r="G170" s="486">
        <v>15670</v>
      </c>
      <c r="H170" s="484">
        <v>14830</v>
      </c>
      <c r="I170" s="485">
        <v>30500</v>
      </c>
      <c r="J170" s="486">
        <v>74</v>
      </c>
      <c r="K170" s="484">
        <v>63</v>
      </c>
      <c r="L170" s="485">
        <v>69</v>
      </c>
      <c r="M170" s="486">
        <v>15670</v>
      </c>
      <c r="N170" s="484">
        <v>14830</v>
      </c>
      <c r="O170" s="485">
        <v>30500</v>
      </c>
      <c r="P170" s="486">
        <v>35.5</v>
      </c>
      <c r="Q170" s="484">
        <v>34</v>
      </c>
      <c r="R170" s="485">
        <v>34.700000000000003</v>
      </c>
      <c r="S170" s="486">
        <v>15670</v>
      </c>
      <c r="T170" s="484">
        <v>14830</v>
      </c>
      <c r="U170" s="485">
        <v>30500</v>
      </c>
      <c r="V170" s="486">
        <v>35</v>
      </c>
      <c r="W170" s="484">
        <v>27</v>
      </c>
      <c r="X170" s="485">
        <v>30</v>
      </c>
      <c r="Y170" s="486">
        <v>580</v>
      </c>
      <c r="Z170" s="484">
        <v>1100</v>
      </c>
      <c r="AA170" s="485">
        <v>1690</v>
      </c>
      <c r="AB170" s="486">
        <v>37</v>
      </c>
      <c r="AC170" s="484">
        <v>28</v>
      </c>
      <c r="AD170" s="485">
        <v>31</v>
      </c>
      <c r="AE170" s="486">
        <v>580</v>
      </c>
      <c r="AF170" s="484">
        <v>1100</v>
      </c>
      <c r="AG170" s="485">
        <v>1690</v>
      </c>
      <c r="AH170" s="486">
        <v>30</v>
      </c>
      <c r="AI170" s="484">
        <v>28.4</v>
      </c>
      <c r="AJ170" s="485">
        <v>29</v>
      </c>
      <c r="AK170" s="486">
        <v>580</v>
      </c>
      <c r="AL170" s="484">
        <v>1100</v>
      </c>
      <c r="AM170" s="485">
        <v>1690</v>
      </c>
      <c r="AN170" s="486">
        <v>27</v>
      </c>
      <c r="AO170" s="484">
        <v>18</v>
      </c>
      <c r="AP170" s="485">
        <v>21</v>
      </c>
      <c r="AQ170" s="486">
        <v>590</v>
      </c>
      <c r="AR170" s="484">
        <v>1440</v>
      </c>
      <c r="AS170" s="485">
        <v>2030</v>
      </c>
      <c r="AT170" s="486">
        <v>28</v>
      </c>
      <c r="AU170" s="484">
        <v>20</v>
      </c>
      <c r="AV170" s="485">
        <v>22</v>
      </c>
      <c r="AW170" s="486">
        <v>590</v>
      </c>
      <c r="AX170" s="484">
        <v>1440</v>
      </c>
      <c r="AY170" s="485">
        <v>2030</v>
      </c>
      <c r="AZ170" s="486">
        <v>27.6</v>
      </c>
      <c r="BA170" s="484">
        <v>25.9</v>
      </c>
      <c r="BB170" s="485">
        <v>26.4</v>
      </c>
      <c r="BC170" s="486">
        <v>590</v>
      </c>
      <c r="BD170" s="484">
        <v>1440</v>
      </c>
      <c r="BE170" s="485">
        <v>2030</v>
      </c>
      <c r="BF170" s="486">
        <v>31</v>
      </c>
      <c r="BG170" s="484">
        <v>22</v>
      </c>
      <c r="BH170" s="485">
        <v>25</v>
      </c>
      <c r="BI170" s="486">
        <v>1180</v>
      </c>
      <c r="BJ170" s="484">
        <v>2540</v>
      </c>
      <c r="BK170" s="485">
        <v>3720</v>
      </c>
      <c r="BL170" s="486">
        <v>32</v>
      </c>
      <c r="BM170" s="484">
        <v>23</v>
      </c>
      <c r="BN170" s="485">
        <v>26</v>
      </c>
      <c r="BO170" s="486">
        <v>1180</v>
      </c>
      <c r="BP170" s="484">
        <v>2540</v>
      </c>
      <c r="BQ170" s="485">
        <v>3720</v>
      </c>
      <c r="BR170" s="486">
        <v>28.8</v>
      </c>
      <c r="BS170" s="484">
        <v>27</v>
      </c>
      <c r="BT170" s="485">
        <v>27.6</v>
      </c>
      <c r="BU170" s="486">
        <v>1180</v>
      </c>
      <c r="BV170" s="484">
        <v>2540</v>
      </c>
      <c r="BW170" s="485">
        <v>3720</v>
      </c>
      <c r="BX170" s="486">
        <v>4</v>
      </c>
      <c r="BY170" s="484">
        <v>3</v>
      </c>
      <c r="BZ170" s="485">
        <v>3</v>
      </c>
      <c r="CA170" s="486">
        <v>140</v>
      </c>
      <c r="CB170" s="484">
        <v>400</v>
      </c>
      <c r="CC170" s="485">
        <v>530</v>
      </c>
      <c r="CD170" s="486">
        <v>4</v>
      </c>
      <c r="CE170" s="484">
        <v>3</v>
      </c>
      <c r="CF170" s="485">
        <v>3</v>
      </c>
      <c r="CG170" s="486">
        <v>140</v>
      </c>
      <c r="CH170" s="484">
        <v>400</v>
      </c>
      <c r="CI170" s="485">
        <v>530</v>
      </c>
      <c r="CJ170" s="486">
        <v>20.3</v>
      </c>
      <c r="CK170" s="484">
        <v>19.899999999999999</v>
      </c>
      <c r="CL170" s="485">
        <v>20</v>
      </c>
      <c r="CM170" s="486">
        <v>140</v>
      </c>
      <c r="CN170" s="484">
        <v>400</v>
      </c>
      <c r="CO170" s="485">
        <v>530</v>
      </c>
      <c r="CP170" s="486">
        <v>67</v>
      </c>
      <c r="CQ170" s="484">
        <v>53</v>
      </c>
      <c r="CR170" s="485">
        <v>60</v>
      </c>
      <c r="CS170" s="486">
        <v>17830</v>
      </c>
      <c r="CT170" s="484">
        <v>18740</v>
      </c>
      <c r="CU170" s="485">
        <v>36570</v>
      </c>
      <c r="CV170" s="486">
        <v>69</v>
      </c>
      <c r="CW170" s="484">
        <v>55</v>
      </c>
      <c r="CX170" s="485">
        <v>62</v>
      </c>
      <c r="CY170" s="486">
        <v>17830</v>
      </c>
      <c r="CZ170" s="484">
        <v>18740</v>
      </c>
      <c r="DA170" s="485">
        <v>36570</v>
      </c>
      <c r="DB170" s="486">
        <v>34.799999999999997</v>
      </c>
      <c r="DC170" s="484">
        <v>32.6</v>
      </c>
      <c r="DD170" s="485">
        <v>33.700000000000003</v>
      </c>
      <c r="DE170" s="486">
        <v>17830</v>
      </c>
      <c r="DF170" s="484">
        <v>18740</v>
      </c>
      <c r="DG170" s="485">
        <v>36570</v>
      </c>
    </row>
    <row r="171" spans="1:111" x14ac:dyDescent="0.35">
      <c r="A171" t="s">
        <v>107</v>
      </c>
      <c r="B171" t="s">
        <v>352</v>
      </c>
      <c r="D171" s="486">
        <v>72</v>
      </c>
      <c r="E171" s="484">
        <v>58</v>
      </c>
      <c r="F171" s="485">
        <v>65</v>
      </c>
      <c r="G171" s="486">
        <v>30050</v>
      </c>
      <c r="H171" s="484">
        <v>28680</v>
      </c>
      <c r="I171" s="485">
        <v>58730</v>
      </c>
      <c r="J171" s="486">
        <v>74</v>
      </c>
      <c r="K171" s="484">
        <v>61</v>
      </c>
      <c r="L171" s="485">
        <v>68</v>
      </c>
      <c r="M171" s="486">
        <v>30050</v>
      </c>
      <c r="N171" s="484">
        <v>28680</v>
      </c>
      <c r="O171" s="485">
        <v>58730</v>
      </c>
      <c r="P171" s="486">
        <v>35.9</v>
      </c>
      <c r="Q171" s="484">
        <v>34.1</v>
      </c>
      <c r="R171" s="485">
        <v>35.1</v>
      </c>
      <c r="S171" s="486">
        <v>30050</v>
      </c>
      <c r="T171" s="484">
        <v>28680</v>
      </c>
      <c r="U171" s="485">
        <v>58730</v>
      </c>
      <c r="V171" s="486">
        <v>34</v>
      </c>
      <c r="W171" s="484">
        <v>24</v>
      </c>
      <c r="X171" s="485">
        <v>28</v>
      </c>
      <c r="Y171" s="486">
        <v>1020</v>
      </c>
      <c r="Z171" s="484">
        <v>1970</v>
      </c>
      <c r="AA171" s="485">
        <v>2990</v>
      </c>
      <c r="AB171" s="486">
        <v>35</v>
      </c>
      <c r="AC171" s="484">
        <v>26</v>
      </c>
      <c r="AD171" s="485">
        <v>29</v>
      </c>
      <c r="AE171" s="486">
        <v>1020</v>
      </c>
      <c r="AF171" s="484">
        <v>1970</v>
      </c>
      <c r="AG171" s="485">
        <v>2990</v>
      </c>
      <c r="AH171" s="486">
        <v>29.6</v>
      </c>
      <c r="AI171" s="484">
        <v>28.1</v>
      </c>
      <c r="AJ171" s="485">
        <v>28.6</v>
      </c>
      <c r="AK171" s="486">
        <v>1020</v>
      </c>
      <c r="AL171" s="484">
        <v>1970</v>
      </c>
      <c r="AM171" s="485">
        <v>2990</v>
      </c>
      <c r="AN171" s="486">
        <v>24</v>
      </c>
      <c r="AO171" s="484">
        <v>17</v>
      </c>
      <c r="AP171" s="485">
        <v>19</v>
      </c>
      <c r="AQ171" s="486">
        <v>820</v>
      </c>
      <c r="AR171" s="484">
        <v>2080</v>
      </c>
      <c r="AS171" s="485">
        <v>2900</v>
      </c>
      <c r="AT171" s="486">
        <v>25</v>
      </c>
      <c r="AU171" s="484">
        <v>18</v>
      </c>
      <c r="AV171" s="485">
        <v>20</v>
      </c>
      <c r="AW171" s="486">
        <v>820</v>
      </c>
      <c r="AX171" s="484">
        <v>2080</v>
      </c>
      <c r="AY171" s="485">
        <v>2900</v>
      </c>
      <c r="AZ171" s="486">
        <v>26.7</v>
      </c>
      <c r="BA171" s="484">
        <v>26</v>
      </c>
      <c r="BB171" s="485">
        <v>26.2</v>
      </c>
      <c r="BC171" s="486">
        <v>820</v>
      </c>
      <c r="BD171" s="484">
        <v>2080</v>
      </c>
      <c r="BE171" s="485">
        <v>2900</v>
      </c>
      <c r="BF171" s="486">
        <v>29</v>
      </c>
      <c r="BG171" s="484">
        <v>21</v>
      </c>
      <c r="BH171" s="485">
        <v>23</v>
      </c>
      <c r="BI171" s="486">
        <v>1840</v>
      </c>
      <c r="BJ171" s="484">
        <v>4050</v>
      </c>
      <c r="BK171" s="485">
        <v>5900</v>
      </c>
      <c r="BL171" s="486">
        <v>31</v>
      </c>
      <c r="BM171" s="484">
        <v>22</v>
      </c>
      <c r="BN171" s="485">
        <v>25</v>
      </c>
      <c r="BO171" s="486">
        <v>1840</v>
      </c>
      <c r="BP171" s="484">
        <v>4050</v>
      </c>
      <c r="BQ171" s="485">
        <v>5900</v>
      </c>
      <c r="BR171" s="486">
        <v>28.3</v>
      </c>
      <c r="BS171" s="484">
        <v>27</v>
      </c>
      <c r="BT171" s="485">
        <v>27.4</v>
      </c>
      <c r="BU171" s="486">
        <v>1840</v>
      </c>
      <c r="BV171" s="484">
        <v>4050</v>
      </c>
      <c r="BW171" s="485">
        <v>5900</v>
      </c>
      <c r="BX171" s="486">
        <v>4</v>
      </c>
      <c r="BY171" s="484">
        <v>2</v>
      </c>
      <c r="BZ171" s="485">
        <v>2</v>
      </c>
      <c r="CA171" s="486">
        <v>290</v>
      </c>
      <c r="CB171" s="484">
        <v>730</v>
      </c>
      <c r="CC171" s="485">
        <v>1020</v>
      </c>
      <c r="CD171" s="486">
        <v>4</v>
      </c>
      <c r="CE171" s="484">
        <v>2</v>
      </c>
      <c r="CF171" s="485">
        <v>3</v>
      </c>
      <c r="CG171" s="486">
        <v>290</v>
      </c>
      <c r="CH171" s="484">
        <v>730</v>
      </c>
      <c r="CI171" s="485">
        <v>1020</v>
      </c>
      <c r="CJ171" s="486">
        <v>19.5</v>
      </c>
      <c r="CK171" s="484">
        <v>19.399999999999999</v>
      </c>
      <c r="CL171" s="485">
        <v>19.399999999999999</v>
      </c>
      <c r="CM171" s="486">
        <v>290</v>
      </c>
      <c r="CN171" s="484">
        <v>730</v>
      </c>
      <c r="CO171" s="485">
        <v>1020</v>
      </c>
      <c r="CP171" s="486">
        <v>68</v>
      </c>
      <c r="CQ171" s="484">
        <v>52</v>
      </c>
      <c r="CR171" s="485">
        <v>60</v>
      </c>
      <c r="CS171" s="486">
        <v>33280</v>
      </c>
      <c r="CT171" s="484">
        <v>34680</v>
      </c>
      <c r="CU171" s="485">
        <v>67960</v>
      </c>
      <c r="CV171" s="486">
        <v>70</v>
      </c>
      <c r="CW171" s="484">
        <v>55</v>
      </c>
      <c r="CX171" s="485">
        <v>62</v>
      </c>
      <c r="CY171" s="486">
        <v>33280</v>
      </c>
      <c r="CZ171" s="484">
        <v>34680</v>
      </c>
      <c r="DA171" s="485">
        <v>67960</v>
      </c>
      <c r="DB171" s="486">
        <v>35.299999999999997</v>
      </c>
      <c r="DC171" s="484">
        <v>32.9</v>
      </c>
      <c r="DD171" s="485">
        <v>34</v>
      </c>
      <c r="DE171" s="486">
        <v>33280</v>
      </c>
      <c r="DF171" s="484">
        <v>34680</v>
      </c>
      <c r="DG171" s="485">
        <v>67960</v>
      </c>
    </row>
    <row r="172" spans="1:111" x14ac:dyDescent="0.35">
      <c r="A172" t="s">
        <v>127</v>
      </c>
      <c r="B172" t="s">
        <v>372</v>
      </c>
      <c r="D172" s="486">
        <v>75</v>
      </c>
      <c r="E172" s="484">
        <v>60</v>
      </c>
      <c r="F172" s="485">
        <v>67</v>
      </c>
      <c r="G172" s="486">
        <v>45900</v>
      </c>
      <c r="H172" s="484">
        <v>44700</v>
      </c>
      <c r="I172" s="485">
        <v>90600</v>
      </c>
      <c r="J172" s="486">
        <v>76</v>
      </c>
      <c r="K172" s="484">
        <v>62</v>
      </c>
      <c r="L172" s="485">
        <v>69</v>
      </c>
      <c r="M172" s="486">
        <v>45900</v>
      </c>
      <c r="N172" s="484">
        <v>44700</v>
      </c>
      <c r="O172" s="485">
        <v>90600</v>
      </c>
      <c r="P172" s="486">
        <v>36.4</v>
      </c>
      <c r="Q172" s="484">
        <v>34.6</v>
      </c>
      <c r="R172" s="485">
        <v>35.5</v>
      </c>
      <c r="S172" s="486">
        <v>45900</v>
      </c>
      <c r="T172" s="484">
        <v>44700</v>
      </c>
      <c r="U172" s="485">
        <v>90600</v>
      </c>
      <c r="V172" s="486">
        <v>32</v>
      </c>
      <c r="W172" s="484">
        <v>23</v>
      </c>
      <c r="X172" s="485">
        <v>26</v>
      </c>
      <c r="Y172" s="486">
        <v>1330</v>
      </c>
      <c r="Z172" s="484">
        <v>2630</v>
      </c>
      <c r="AA172" s="485">
        <v>3960</v>
      </c>
      <c r="AB172" s="486">
        <v>33</v>
      </c>
      <c r="AC172" s="484">
        <v>24</v>
      </c>
      <c r="AD172" s="485">
        <v>27</v>
      </c>
      <c r="AE172" s="486">
        <v>1330</v>
      </c>
      <c r="AF172" s="484">
        <v>2630</v>
      </c>
      <c r="AG172" s="485">
        <v>3960</v>
      </c>
      <c r="AH172" s="486">
        <v>29.7</v>
      </c>
      <c r="AI172" s="484">
        <v>28.6</v>
      </c>
      <c r="AJ172" s="485">
        <v>29</v>
      </c>
      <c r="AK172" s="486">
        <v>1330</v>
      </c>
      <c r="AL172" s="484">
        <v>2630</v>
      </c>
      <c r="AM172" s="485">
        <v>3960</v>
      </c>
      <c r="AN172" s="486">
        <v>30</v>
      </c>
      <c r="AO172" s="484">
        <v>18</v>
      </c>
      <c r="AP172" s="485">
        <v>21</v>
      </c>
      <c r="AQ172" s="486">
        <v>1150</v>
      </c>
      <c r="AR172" s="484">
        <v>3050</v>
      </c>
      <c r="AS172" s="485">
        <v>4200</v>
      </c>
      <c r="AT172" s="486">
        <v>31</v>
      </c>
      <c r="AU172" s="484">
        <v>19</v>
      </c>
      <c r="AV172" s="485">
        <v>22</v>
      </c>
      <c r="AW172" s="486">
        <v>1150</v>
      </c>
      <c r="AX172" s="484">
        <v>3050</v>
      </c>
      <c r="AY172" s="485">
        <v>4200</v>
      </c>
      <c r="AZ172" s="486">
        <v>28.4</v>
      </c>
      <c r="BA172" s="484">
        <v>26.9</v>
      </c>
      <c r="BB172" s="485">
        <v>27.3</v>
      </c>
      <c r="BC172" s="486">
        <v>1150</v>
      </c>
      <c r="BD172" s="484">
        <v>3050</v>
      </c>
      <c r="BE172" s="485">
        <v>4200</v>
      </c>
      <c r="BF172" s="486">
        <v>31</v>
      </c>
      <c r="BG172" s="484">
        <v>20</v>
      </c>
      <c r="BH172" s="485">
        <v>23</v>
      </c>
      <c r="BI172" s="486">
        <v>2480</v>
      </c>
      <c r="BJ172" s="484">
        <v>5680</v>
      </c>
      <c r="BK172" s="485">
        <v>8160</v>
      </c>
      <c r="BL172" s="486">
        <v>32</v>
      </c>
      <c r="BM172" s="484">
        <v>21</v>
      </c>
      <c r="BN172" s="485">
        <v>24</v>
      </c>
      <c r="BO172" s="486">
        <v>2480</v>
      </c>
      <c r="BP172" s="484">
        <v>5680</v>
      </c>
      <c r="BQ172" s="485">
        <v>8160</v>
      </c>
      <c r="BR172" s="486">
        <v>29.1</v>
      </c>
      <c r="BS172" s="484">
        <v>27.7</v>
      </c>
      <c r="BT172" s="485">
        <v>28.1</v>
      </c>
      <c r="BU172" s="486">
        <v>2480</v>
      </c>
      <c r="BV172" s="484">
        <v>5680</v>
      </c>
      <c r="BW172" s="485">
        <v>8160</v>
      </c>
      <c r="BX172" s="486">
        <v>5</v>
      </c>
      <c r="BY172" s="484">
        <v>3</v>
      </c>
      <c r="BZ172" s="485">
        <v>4</v>
      </c>
      <c r="CA172" s="486">
        <v>420</v>
      </c>
      <c r="CB172" s="484">
        <v>1020</v>
      </c>
      <c r="CC172" s="485">
        <v>1440</v>
      </c>
      <c r="CD172" s="486">
        <v>6</v>
      </c>
      <c r="CE172" s="484">
        <v>4</v>
      </c>
      <c r="CF172" s="485">
        <v>4</v>
      </c>
      <c r="CG172" s="486">
        <v>420</v>
      </c>
      <c r="CH172" s="484">
        <v>1020</v>
      </c>
      <c r="CI172" s="485">
        <v>1440</v>
      </c>
      <c r="CJ172" s="486">
        <v>20.5</v>
      </c>
      <c r="CK172" s="484">
        <v>20.100000000000001</v>
      </c>
      <c r="CL172" s="485">
        <v>20.3</v>
      </c>
      <c r="CM172" s="486">
        <v>420</v>
      </c>
      <c r="CN172" s="484">
        <v>1020</v>
      </c>
      <c r="CO172" s="485">
        <v>1440</v>
      </c>
      <c r="CP172" s="486">
        <v>72</v>
      </c>
      <c r="CQ172" s="484">
        <v>54</v>
      </c>
      <c r="CR172" s="485">
        <v>62</v>
      </c>
      <c r="CS172" s="486">
        <v>50020</v>
      </c>
      <c r="CT172" s="484">
        <v>52690</v>
      </c>
      <c r="CU172" s="485">
        <v>102710</v>
      </c>
      <c r="CV172" s="486">
        <v>73</v>
      </c>
      <c r="CW172" s="484">
        <v>56</v>
      </c>
      <c r="CX172" s="485">
        <v>64</v>
      </c>
      <c r="CY172" s="486">
        <v>50020</v>
      </c>
      <c r="CZ172" s="484">
        <v>52690</v>
      </c>
      <c r="DA172" s="485">
        <v>102710</v>
      </c>
      <c r="DB172" s="486">
        <v>35.9</v>
      </c>
      <c r="DC172" s="484">
        <v>33.6</v>
      </c>
      <c r="DD172" s="485">
        <v>34.700000000000003</v>
      </c>
      <c r="DE172" s="486">
        <v>50020</v>
      </c>
      <c r="DF172" s="484">
        <v>52690</v>
      </c>
      <c r="DG172" s="485">
        <v>102710</v>
      </c>
    </row>
    <row r="173" spans="1:111" x14ac:dyDescent="0.35">
      <c r="A173" t="s">
        <v>147</v>
      </c>
      <c r="B173" t="s">
        <v>392</v>
      </c>
      <c r="D173" s="486">
        <v>72</v>
      </c>
      <c r="E173" s="484">
        <v>58</v>
      </c>
      <c r="F173" s="485">
        <v>65</v>
      </c>
      <c r="G173" s="486">
        <v>26370</v>
      </c>
      <c r="H173" s="484">
        <v>25580</v>
      </c>
      <c r="I173" s="485">
        <v>51950</v>
      </c>
      <c r="J173" s="486">
        <v>74</v>
      </c>
      <c r="K173" s="484">
        <v>61</v>
      </c>
      <c r="L173" s="485">
        <v>67</v>
      </c>
      <c r="M173" s="486">
        <v>26370</v>
      </c>
      <c r="N173" s="484">
        <v>25580</v>
      </c>
      <c r="O173" s="485">
        <v>51950</v>
      </c>
      <c r="P173" s="486">
        <v>36.200000000000003</v>
      </c>
      <c r="Q173" s="484">
        <v>34.4</v>
      </c>
      <c r="R173" s="485">
        <v>35.299999999999997</v>
      </c>
      <c r="S173" s="486">
        <v>26370</v>
      </c>
      <c r="T173" s="484">
        <v>25580</v>
      </c>
      <c r="U173" s="485">
        <v>51950</v>
      </c>
      <c r="V173" s="486">
        <v>31</v>
      </c>
      <c r="W173" s="484">
        <v>20</v>
      </c>
      <c r="X173" s="485">
        <v>24</v>
      </c>
      <c r="Y173" s="486">
        <v>810</v>
      </c>
      <c r="Z173" s="484">
        <v>1650</v>
      </c>
      <c r="AA173" s="485">
        <v>2460</v>
      </c>
      <c r="AB173" s="486">
        <v>32</v>
      </c>
      <c r="AC173" s="484">
        <v>22</v>
      </c>
      <c r="AD173" s="485">
        <v>25</v>
      </c>
      <c r="AE173" s="486">
        <v>810</v>
      </c>
      <c r="AF173" s="484">
        <v>1650</v>
      </c>
      <c r="AG173" s="485">
        <v>2460</v>
      </c>
      <c r="AH173" s="486">
        <v>29.7</v>
      </c>
      <c r="AI173" s="484">
        <v>27.8</v>
      </c>
      <c r="AJ173" s="485">
        <v>28.4</v>
      </c>
      <c r="AK173" s="486">
        <v>810</v>
      </c>
      <c r="AL173" s="484">
        <v>1650</v>
      </c>
      <c r="AM173" s="485">
        <v>2460</v>
      </c>
      <c r="AN173" s="486">
        <v>28</v>
      </c>
      <c r="AO173" s="484">
        <v>19</v>
      </c>
      <c r="AP173" s="485">
        <v>22</v>
      </c>
      <c r="AQ173" s="486">
        <v>780</v>
      </c>
      <c r="AR173" s="484">
        <v>1820</v>
      </c>
      <c r="AS173" s="485">
        <v>2600</v>
      </c>
      <c r="AT173" s="486">
        <v>30</v>
      </c>
      <c r="AU173" s="484">
        <v>20</v>
      </c>
      <c r="AV173" s="485">
        <v>23</v>
      </c>
      <c r="AW173" s="486">
        <v>780</v>
      </c>
      <c r="AX173" s="484">
        <v>1820</v>
      </c>
      <c r="AY173" s="485">
        <v>2600</v>
      </c>
      <c r="AZ173" s="486">
        <v>28.1</v>
      </c>
      <c r="BA173" s="484">
        <v>26.7</v>
      </c>
      <c r="BB173" s="485">
        <v>27.2</v>
      </c>
      <c r="BC173" s="486">
        <v>780</v>
      </c>
      <c r="BD173" s="484">
        <v>1820</v>
      </c>
      <c r="BE173" s="485">
        <v>2600</v>
      </c>
      <c r="BF173" s="486">
        <v>30</v>
      </c>
      <c r="BG173" s="484">
        <v>19</v>
      </c>
      <c r="BH173" s="485">
        <v>23</v>
      </c>
      <c r="BI173" s="486">
        <v>1590</v>
      </c>
      <c r="BJ173" s="484">
        <v>3470</v>
      </c>
      <c r="BK173" s="485">
        <v>5060</v>
      </c>
      <c r="BL173" s="486">
        <v>31</v>
      </c>
      <c r="BM173" s="484">
        <v>21</v>
      </c>
      <c r="BN173" s="485">
        <v>24</v>
      </c>
      <c r="BO173" s="486">
        <v>1590</v>
      </c>
      <c r="BP173" s="484">
        <v>3470</v>
      </c>
      <c r="BQ173" s="485">
        <v>5060</v>
      </c>
      <c r="BR173" s="486">
        <v>28.9</v>
      </c>
      <c r="BS173" s="484">
        <v>27.3</v>
      </c>
      <c r="BT173" s="485">
        <v>27.8</v>
      </c>
      <c r="BU173" s="486">
        <v>1590</v>
      </c>
      <c r="BV173" s="484">
        <v>3470</v>
      </c>
      <c r="BW173" s="485">
        <v>5060</v>
      </c>
      <c r="BX173" s="486">
        <v>6</v>
      </c>
      <c r="BY173" s="484">
        <v>3</v>
      </c>
      <c r="BZ173" s="485">
        <v>4</v>
      </c>
      <c r="CA173" s="486">
        <v>230</v>
      </c>
      <c r="CB173" s="484">
        <v>550</v>
      </c>
      <c r="CC173" s="485">
        <v>790</v>
      </c>
      <c r="CD173" s="486">
        <v>6</v>
      </c>
      <c r="CE173" s="484">
        <v>4</v>
      </c>
      <c r="CF173" s="485">
        <v>4</v>
      </c>
      <c r="CG173" s="486">
        <v>230</v>
      </c>
      <c r="CH173" s="484">
        <v>550</v>
      </c>
      <c r="CI173" s="485">
        <v>790</v>
      </c>
      <c r="CJ173" s="486">
        <v>20.5</v>
      </c>
      <c r="CK173" s="484">
        <v>20.3</v>
      </c>
      <c r="CL173" s="485">
        <v>20.399999999999999</v>
      </c>
      <c r="CM173" s="486">
        <v>230</v>
      </c>
      <c r="CN173" s="484">
        <v>550</v>
      </c>
      <c r="CO173" s="485">
        <v>790</v>
      </c>
      <c r="CP173" s="486">
        <v>69</v>
      </c>
      <c r="CQ173" s="484">
        <v>52</v>
      </c>
      <c r="CR173" s="485">
        <v>61</v>
      </c>
      <c r="CS173" s="486">
        <v>28670</v>
      </c>
      <c r="CT173" s="484">
        <v>30120</v>
      </c>
      <c r="CU173" s="485">
        <v>58790</v>
      </c>
      <c r="CV173" s="486">
        <v>70</v>
      </c>
      <c r="CW173" s="484">
        <v>55</v>
      </c>
      <c r="CX173" s="485">
        <v>62</v>
      </c>
      <c r="CY173" s="486">
        <v>28670</v>
      </c>
      <c r="CZ173" s="484">
        <v>30120</v>
      </c>
      <c r="DA173" s="485">
        <v>58790</v>
      </c>
      <c r="DB173" s="486">
        <v>35.700000000000003</v>
      </c>
      <c r="DC173" s="484">
        <v>33.200000000000003</v>
      </c>
      <c r="DD173" s="485">
        <v>34.4</v>
      </c>
      <c r="DE173" s="486">
        <v>28670</v>
      </c>
      <c r="DF173" s="484">
        <v>30120</v>
      </c>
      <c r="DG173" s="485">
        <v>58790</v>
      </c>
    </row>
    <row r="174" spans="1:111" x14ac:dyDescent="0.35">
      <c r="A174" s="309" t="s">
        <v>2</v>
      </c>
      <c r="B174" t="s">
        <v>409</v>
      </c>
      <c r="D174" s="486">
        <v>70</v>
      </c>
      <c r="E174" s="484">
        <v>56</v>
      </c>
      <c r="F174" s="485">
        <v>63</v>
      </c>
      <c r="G174" s="486">
        <v>286577</v>
      </c>
      <c r="H174" s="484">
        <v>276779</v>
      </c>
      <c r="I174" s="485">
        <v>563356</v>
      </c>
      <c r="J174" s="486">
        <v>72</v>
      </c>
      <c r="K174" s="484">
        <v>59</v>
      </c>
      <c r="L174" s="485">
        <v>66</v>
      </c>
      <c r="M174" s="486">
        <v>286577</v>
      </c>
      <c r="N174" s="484">
        <v>276779</v>
      </c>
      <c r="O174" s="485">
        <v>563356</v>
      </c>
      <c r="P174" s="486">
        <v>35.700000000000003</v>
      </c>
      <c r="Q174" s="484">
        <v>33.799999999999997</v>
      </c>
      <c r="R174" s="485">
        <v>34.799999999999997</v>
      </c>
      <c r="S174" s="486">
        <v>286577</v>
      </c>
      <c r="T174" s="484">
        <v>276779</v>
      </c>
      <c r="U174" s="485">
        <v>563356</v>
      </c>
      <c r="V174" s="486">
        <v>26</v>
      </c>
      <c r="W174" s="484">
        <v>18</v>
      </c>
      <c r="X174" s="485">
        <v>21</v>
      </c>
      <c r="Y174" s="486">
        <v>9155</v>
      </c>
      <c r="Z174" s="484">
        <v>17854</v>
      </c>
      <c r="AA174" s="485">
        <v>27009</v>
      </c>
      <c r="AB174" s="486">
        <v>27</v>
      </c>
      <c r="AC174" s="484">
        <v>20</v>
      </c>
      <c r="AD174" s="485">
        <v>23</v>
      </c>
      <c r="AE174" s="486">
        <v>9155</v>
      </c>
      <c r="AF174" s="484">
        <v>17854</v>
      </c>
      <c r="AG174" s="485">
        <v>27009</v>
      </c>
      <c r="AH174" s="486">
        <v>28.2</v>
      </c>
      <c r="AI174" s="484">
        <v>27</v>
      </c>
      <c r="AJ174" s="485">
        <v>27.4</v>
      </c>
      <c r="AK174" s="486">
        <v>9155</v>
      </c>
      <c r="AL174" s="484">
        <v>17854</v>
      </c>
      <c r="AM174" s="485">
        <v>27009</v>
      </c>
      <c r="AN174" s="486">
        <v>24</v>
      </c>
      <c r="AO174" s="484">
        <v>15</v>
      </c>
      <c r="AP174" s="485">
        <v>18</v>
      </c>
      <c r="AQ174" s="486">
        <v>8377</v>
      </c>
      <c r="AR174" s="484">
        <v>20769</v>
      </c>
      <c r="AS174" s="485">
        <v>29146</v>
      </c>
      <c r="AT174" s="486">
        <v>25</v>
      </c>
      <c r="AU174" s="484">
        <v>17</v>
      </c>
      <c r="AV174" s="485">
        <v>19</v>
      </c>
      <c r="AW174" s="486">
        <v>8377</v>
      </c>
      <c r="AX174" s="484">
        <v>20769</v>
      </c>
      <c r="AY174" s="485">
        <v>29146</v>
      </c>
      <c r="AZ174" s="486">
        <v>27</v>
      </c>
      <c r="BA174" s="484">
        <v>25.6</v>
      </c>
      <c r="BB174" s="485">
        <v>26</v>
      </c>
      <c r="BC174" s="486">
        <v>8377</v>
      </c>
      <c r="BD174" s="484">
        <v>20769</v>
      </c>
      <c r="BE174" s="485">
        <v>29146</v>
      </c>
      <c r="BF174" s="486">
        <v>25</v>
      </c>
      <c r="BG174" s="484">
        <v>17</v>
      </c>
      <c r="BH174" s="485">
        <v>19</v>
      </c>
      <c r="BI174" s="486">
        <v>17532</v>
      </c>
      <c r="BJ174" s="484">
        <v>38623</v>
      </c>
      <c r="BK174" s="485">
        <v>56155</v>
      </c>
      <c r="BL174" s="486">
        <v>26</v>
      </c>
      <c r="BM174" s="484">
        <v>18</v>
      </c>
      <c r="BN174" s="485">
        <v>21</v>
      </c>
      <c r="BO174" s="486">
        <v>17532</v>
      </c>
      <c r="BP174" s="484">
        <v>38623</v>
      </c>
      <c r="BQ174" s="485">
        <v>56155</v>
      </c>
      <c r="BR174" s="486">
        <v>27.6</v>
      </c>
      <c r="BS174" s="484">
        <v>26.2</v>
      </c>
      <c r="BT174" s="485">
        <v>26.7</v>
      </c>
      <c r="BU174" s="486">
        <v>17532</v>
      </c>
      <c r="BV174" s="484">
        <v>38623</v>
      </c>
      <c r="BW174" s="485">
        <v>56155</v>
      </c>
      <c r="BX174" s="486">
        <v>4</v>
      </c>
      <c r="BY174" s="484">
        <v>2</v>
      </c>
      <c r="BZ174" s="485">
        <v>3</v>
      </c>
      <c r="CA174" s="486">
        <v>2376</v>
      </c>
      <c r="CB174" s="484">
        <v>5964</v>
      </c>
      <c r="CC174" s="485">
        <v>8340</v>
      </c>
      <c r="CD174" s="486">
        <v>4</v>
      </c>
      <c r="CE174" s="484">
        <v>3</v>
      </c>
      <c r="CF174" s="485">
        <v>3</v>
      </c>
      <c r="CG174" s="486">
        <v>2376</v>
      </c>
      <c r="CH174" s="484">
        <v>5964</v>
      </c>
      <c r="CI174" s="485">
        <v>8340</v>
      </c>
      <c r="CJ174" s="486">
        <v>19.899999999999999</v>
      </c>
      <c r="CK174" s="484">
        <v>19.600000000000001</v>
      </c>
      <c r="CL174" s="485">
        <v>19.7</v>
      </c>
      <c r="CM174" s="486">
        <v>2376</v>
      </c>
      <c r="CN174" s="484">
        <v>5964</v>
      </c>
      <c r="CO174" s="485">
        <v>8340</v>
      </c>
      <c r="CP174" s="486">
        <v>67</v>
      </c>
      <c r="CQ174" s="484">
        <v>50</v>
      </c>
      <c r="CR174" s="485">
        <v>58</v>
      </c>
      <c r="CS174" s="486">
        <v>312970</v>
      </c>
      <c r="CT174" s="484">
        <v>328361</v>
      </c>
      <c r="CU174" s="485">
        <v>641331</v>
      </c>
      <c r="CV174" s="486">
        <v>69</v>
      </c>
      <c r="CW174" s="484">
        <v>52</v>
      </c>
      <c r="CX174" s="485">
        <v>60</v>
      </c>
      <c r="CY174" s="486">
        <v>312970</v>
      </c>
      <c r="CZ174" s="484">
        <v>328361</v>
      </c>
      <c r="DA174" s="485">
        <v>641331</v>
      </c>
      <c r="DB174" s="486">
        <v>35.1</v>
      </c>
      <c r="DC174" s="484">
        <v>32.6</v>
      </c>
      <c r="DD174" s="485">
        <v>33.799999999999997</v>
      </c>
      <c r="DE174" s="486">
        <v>312970</v>
      </c>
      <c r="DF174" s="484">
        <v>328361</v>
      </c>
      <c r="DG174" s="485">
        <v>641331</v>
      </c>
    </row>
    <row r="329" spans="1:92" x14ac:dyDescent="0.35">
      <c r="A329" s="157"/>
      <c r="B329" s="157"/>
      <c r="CM329" s="157"/>
      <c r="CN329" s="157"/>
    </row>
    <row r="336" spans="1:92" x14ac:dyDescent="0.35">
      <c r="A336" s="157"/>
      <c r="CM336" s="157"/>
    </row>
    <row r="341" spans="1:91" ht="14.25" x14ac:dyDescent="0.45">
      <c r="A341" s="527"/>
      <c r="CM341" s="309"/>
    </row>
  </sheetData>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24"/>
  </sheetPr>
  <dimension ref="A1:BR142"/>
  <sheetViews>
    <sheetView zoomScaleNormal="100" workbookViewId="0">
      <pane ySplit="10" topLeftCell="A11" activePane="bottomLeft" state="frozen"/>
      <selection sqref="A1:I37"/>
      <selection pane="bottomLeft"/>
    </sheetView>
  </sheetViews>
  <sheetFormatPr defaultColWidth="9.1328125" defaultRowHeight="10.15" x14ac:dyDescent="0.3"/>
  <cols>
    <col min="1" max="1" width="3.3984375" style="335" customWidth="1"/>
    <col min="2" max="2" width="23.3984375" style="335" customWidth="1"/>
    <col min="3" max="3" width="7.59765625" style="336" customWidth="1"/>
    <col min="4" max="4" width="17.86328125" style="336" customWidth="1"/>
    <col min="5" max="5" width="21.3984375" style="336" customWidth="1"/>
    <col min="6" max="6" width="19.3984375" style="336" customWidth="1"/>
    <col min="7" max="7" width="12" style="336" customWidth="1"/>
    <col min="8" max="11" width="7.59765625" style="336" customWidth="1"/>
    <col min="12" max="14" width="9.1328125" style="370"/>
    <col min="15" max="15" width="9.1328125" style="370" customWidth="1"/>
    <col min="16" max="17" width="9.1328125" style="370" hidden="1" customWidth="1"/>
    <col min="18" max="18" width="9.1328125" style="370" customWidth="1"/>
    <col min="19" max="24" width="9.1328125" style="370"/>
    <col min="25" max="25" width="9.1328125" style="384" customWidth="1"/>
    <col min="26" max="70" width="9.1328125" style="370"/>
    <col min="71" max="16384" width="9.1328125" style="336"/>
  </cols>
  <sheetData>
    <row r="1" spans="1:70" ht="13.15" x14ac:dyDescent="0.4">
      <c r="A1" s="651"/>
    </row>
    <row r="2" spans="1:70" s="349" customFormat="1" ht="15" x14ac:dyDescent="0.4">
      <c r="A2" s="346" t="s">
        <v>1630</v>
      </c>
      <c r="B2" s="346"/>
      <c r="C2" s="346"/>
      <c r="D2" s="346"/>
      <c r="E2" s="346"/>
      <c r="F2" s="346"/>
      <c r="G2" s="346"/>
      <c r="H2" s="346"/>
      <c r="I2" s="346"/>
      <c r="J2" s="346"/>
      <c r="K2" s="346"/>
      <c r="L2" s="347"/>
      <c r="M2" s="347"/>
      <c r="N2" s="347"/>
      <c r="O2" s="347"/>
      <c r="P2" s="347"/>
      <c r="Q2" s="347"/>
      <c r="R2" s="347"/>
      <c r="S2" s="347"/>
      <c r="T2" s="347"/>
      <c r="U2" s="347"/>
      <c r="V2" s="347"/>
      <c r="W2" s="347"/>
      <c r="X2" s="347"/>
      <c r="Y2" s="348"/>
      <c r="Z2" s="347"/>
      <c r="AA2" s="347"/>
      <c r="AB2" s="347"/>
      <c r="AC2" s="347"/>
      <c r="AD2" s="347"/>
      <c r="AE2" s="347"/>
      <c r="AF2" s="347"/>
      <c r="AG2" s="347"/>
      <c r="AH2" s="347"/>
      <c r="AI2" s="347"/>
      <c r="AJ2" s="347"/>
      <c r="AK2" s="347"/>
      <c r="AL2" s="347"/>
      <c r="AM2" s="347"/>
      <c r="AN2" s="347"/>
      <c r="AO2" s="347"/>
      <c r="AP2" s="347"/>
      <c r="AQ2" s="347"/>
      <c r="AR2" s="347"/>
      <c r="AS2" s="347"/>
      <c r="AT2" s="347"/>
      <c r="AU2" s="347"/>
      <c r="AV2" s="347"/>
      <c r="AW2" s="347"/>
      <c r="AX2" s="347"/>
      <c r="AY2" s="347"/>
      <c r="AZ2" s="347"/>
      <c r="BA2" s="347"/>
      <c r="BB2" s="347"/>
      <c r="BC2" s="347"/>
      <c r="BD2" s="347"/>
      <c r="BE2" s="347"/>
      <c r="BF2" s="347"/>
      <c r="BG2" s="347"/>
      <c r="BH2" s="347"/>
      <c r="BI2" s="347"/>
      <c r="BJ2" s="347"/>
      <c r="BK2" s="347"/>
      <c r="BL2" s="347"/>
      <c r="BM2" s="347"/>
      <c r="BN2" s="347"/>
      <c r="BO2" s="347"/>
      <c r="BP2" s="347"/>
      <c r="BQ2" s="347"/>
      <c r="BR2" s="347"/>
    </row>
    <row r="3" spans="1:70" s="349" customFormat="1" ht="14.65" thickBot="1" x14ac:dyDescent="0.4">
      <c r="A3" s="829" t="s">
        <v>1622</v>
      </c>
      <c r="B3" s="830"/>
      <c r="C3" s="830"/>
      <c r="D3" s="830"/>
      <c r="L3" s="347"/>
      <c r="M3" s="347"/>
      <c r="N3" s="347"/>
      <c r="O3" s="347"/>
      <c r="P3" s="347"/>
      <c r="Q3" s="347"/>
      <c r="R3" s="347"/>
      <c r="S3" s="347"/>
      <c r="T3" s="347"/>
      <c r="U3" s="347"/>
      <c r="V3" s="347"/>
      <c r="W3" s="347"/>
      <c r="X3" s="347"/>
      <c r="Y3" s="348"/>
      <c r="Z3" s="347"/>
      <c r="AA3" s="347"/>
      <c r="AB3" s="347"/>
      <c r="AC3" s="347"/>
      <c r="AD3" s="347"/>
      <c r="AE3" s="347"/>
      <c r="AF3" s="347"/>
      <c r="AG3" s="347"/>
      <c r="AH3" s="347"/>
      <c r="AI3" s="347"/>
      <c r="AJ3" s="347"/>
      <c r="AK3" s="347"/>
      <c r="AL3" s="347"/>
      <c r="AM3" s="347"/>
      <c r="AN3" s="347"/>
      <c r="AO3" s="347"/>
      <c r="AP3" s="347"/>
      <c r="AQ3" s="347"/>
      <c r="AR3" s="347"/>
      <c r="AS3" s="347"/>
      <c r="AT3" s="347"/>
      <c r="AU3" s="347"/>
      <c r="AV3" s="347"/>
      <c r="AW3" s="347"/>
      <c r="AX3" s="347"/>
      <c r="AY3" s="347"/>
      <c r="AZ3" s="347"/>
      <c r="BA3" s="347"/>
      <c r="BB3" s="347"/>
      <c r="BC3" s="347"/>
      <c r="BD3" s="347"/>
      <c r="BE3" s="347"/>
      <c r="BF3" s="347"/>
      <c r="BG3" s="347"/>
      <c r="BH3" s="347"/>
      <c r="BI3" s="347"/>
      <c r="BJ3" s="347"/>
      <c r="BK3" s="347"/>
      <c r="BL3" s="347"/>
      <c r="BM3" s="347"/>
      <c r="BN3" s="347"/>
      <c r="BO3" s="347"/>
      <c r="BP3" s="347"/>
      <c r="BQ3" s="347"/>
      <c r="BR3" s="347"/>
    </row>
    <row r="4" spans="1:70" s="349" customFormat="1" ht="15" thickBot="1" x14ac:dyDescent="0.45">
      <c r="A4" s="350" t="s">
        <v>1154</v>
      </c>
      <c r="B4" s="351"/>
      <c r="F4" s="831" t="s">
        <v>209</v>
      </c>
      <c r="G4" s="832"/>
      <c r="L4" s="347"/>
      <c r="M4" s="347"/>
      <c r="N4" s="347"/>
      <c r="O4" s="347"/>
      <c r="P4" s="347"/>
      <c r="Q4" s="347"/>
      <c r="R4" s="347"/>
      <c r="S4" s="347"/>
      <c r="T4" s="347"/>
      <c r="U4" s="347"/>
      <c r="V4" s="347"/>
      <c r="W4" s="347"/>
      <c r="X4" s="347"/>
      <c r="Y4" s="348"/>
      <c r="Z4" s="347"/>
      <c r="AA4" s="347"/>
      <c r="AB4" s="347"/>
      <c r="AC4" s="347"/>
      <c r="AD4" s="347"/>
      <c r="AE4" s="347"/>
      <c r="AF4" s="347"/>
      <c r="AG4" s="347"/>
      <c r="AH4" s="347"/>
      <c r="AI4" s="347"/>
      <c r="AJ4" s="347"/>
      <c r="AK4" s="347"/>
      <c r="AL4" s="347"/>
      <c r="AM4" s="347"/>
      <c r="AN4" s="347"/>
      <c r="AO4" s="347"/>
      <c r="AP4" s="347"/>
      <c r="AQ4" s="347"/>
      <c r="AR4" s="347"/>
      <c r="AS4" s="347"/>
      <c r="AT4" s="347"/>
      <c r="AU4" s="347"/>
      <c r="AV4" s="347"/>
      <c r="AW4" s="347"/>
      <c r="AX4" s="347"/>
      <c r="AY4" s="347"/>
      <c r="AZ4" s="347"/>
      <c r="BA4" s="347"/>
      <c r="BB4" s="347"/>
      <c r="BC4" s="347"/>
      <c r="BD4" s="347"/>
      <c r="BE4" s="347"/>
      <c r="BF4" s="347"/>
      <c r="BG4" s="347"/>
      <c r="BH4" s="347"/>
      <c r="BI4" s="347"/>
      <c r="BJ4" s="347"/>
      <c r="BK4" s="347"/>
      <c r="BL4" s="347"/>
      <c r="BM4" s="347"/>
      <c r="BN4" s="347"/>
      <c r="BO4" s="347"/>
      <c r="BP4" s="347"/>
      <c r="BQ4" s="347"/>
      <c r="BR4" s="347"/>
    </row>
    <row r="5" spans="1:70" s="334" customFormat="1" ht="13.5" customHeight="1" thickBot="1" x14ac:dyDescent="0.45">
      <c r="A5" s="833"/>
      <c r="B5" s="834"/>
      <c r="C5" s="834"/>
      <c r="D5" s="834"/>
      <c r="E5" s="834"/>
      <c r="F5" s="352" t="s">
        <v>211</v>
      </c>
      <c r="G5" s="353">
        <v>2017</v>
      </c>
      <c r="O5" s="354"/>
      <c r="P5" s="354"/>
      <c r="Q5" s="354"/>
      <c r="R5" s="354"/>
      <c r="S5" s="354"/>
      <c r="T5" s="354"/>
      <c r="U5" s="354"/>
      <c r="V5" s="354"/>
      <c r="W5" s="354"/>
      <c r="X5" s="354"/>
      <c r="Y5" s="348"/>
      <c r="Z5" s="354"/>
      <c r="AA5" s="354"/>
      <c r="AB5" s="354"/>
      <c r="AC5" s="354"/>
      <c r="AD5" s="354"/>
      <c r="AE5" s="354"/>
      <c r="AF5" s="354"/>
    </row>
    <row r="6" spans="1:70" s="334" customFormat="1" ht="15" customHeight="1" x14ac:dyDescent="0.4">
      <c r="A6" s="834"/>
      <c r="B6" s="834"/>
      <c r="C6" s="834"/>
      <c r="D6" s="834"/>
      <c r="E6" s="834"/>
      <c r="F6" s="345"/>
      <c r="G6" s="355"/>
      <c r="O6" s="354"/>
      <c r="P6" s="354">
        <v>2016</v>
      </c>
      <c r="Q6" s="354"/>
      <c r="R6" s="354"/>
      <c r="S6" s="354"/>
      <c r="T6" s="354"/>
      <c r="U6" s="354"/>
      <c r="V6" s="354"/>
      <c r="W6" s="354"/>
      <c r="X6" s="354"/>
      <c r="Y6" s="293"/>
      <c r="Z6" s="354"/>
      <c r="AA6" s="354"/>
      <c r="AB6" s="354"/>
      <c r="AC6" s="354"/>
      <c r="AD6" s="354"/>
      <c r="AE6" s="354"/>
      <c r="AF6" s="354"/>
    </row>
    <row r="7" spans="1:70" s="334" customFormat="1" ht="13.5" customHeight="1" x14ac:dyDescent="0.4">
      <c r="A7" s="356"/>
      <c r="B7" s="350"/>
      <c r="F7" s="345"/>
      <c r="G7" s="355"/>
      <c r="L7" s="335"/>
      <c r="O7" s="354"/>
      <c r="P7" s="354">
        <v>2017</v>
      </c>
      <c r="Q7" s="354"/>
      <c r="R7" s="354"/>
      <c r="S7" s="354"/>
      <c r="T7" s="354"/>
      <c r="U7" s="354"/>
      <c r="V7" s="354"/>
      <c r="W7" s="354"/>
      <c r="X7" s="354"/>
      <c r="Y7" s="348"/>
      <c r="Z7" s="354"/>
      <c r="AA7" s="354"/>
      <c r="AB7" s="354"/>
      <c r="AC7" s="354"/>
      <c r="AD7" s="354"/>
      <c r="AE7" s="354"/>
      <c r="AF7" s="354"/>
    </row>
    <row r="8" spans="1:70" s="335" customFormat="1" ht="8.25" customHeight="1" x14ac:dyDescent="0.3">
      <c r="A8" s="357"/>
      <c r="B8" s="357"/>
      <c r="L8" s="359"/>
      <c r="O8" s="336"/>
      <c r="P8" s="336"/>
      <c r="Q8" s="336"/>
      <c r="R8" s="336"/>
      <c r="S8" s="336"/>
      <c r="T8" s="336"/>
      <c r="U8" s="336"/>
      <c r="V8" s="336"/>
      <c r="W8" s="336"/>
      <c r="X8" s="336"/>
      <c r="Z8" s="336"/>
      <c r="AA8" s="336"/>
      <c r="AB8" s="336"/>
      <c r="AC8" s="336"/>
      <c r="AD8" s="336"/>
      <c r="AE8" s="336"/>
      <c r="AF8" s="336"/>
    </row>
    <row r="9" spans="1:70" s="361" customFormat="1" ht="14.25" customHeight="1" x14ac:dyDescent="0.35">
      <c r="A9" s="358"/>
      <c r="B9" s="835" t="s">
        <v>1092</v>
      </c>
      <c r="C9" s="358"/>
      <c r="D9" s="837" t="s">
        <v>1093</v>
      </c>
      <c r="E9" s="839" t="s">
        <v>414</v>
      </c>
      <c r="F9" s="839"/>
      <c r="G9" s="839"/>
      <c r="H9" s="359"/>
      <c r="I9" s="359"/>
      <c r="J9" s="359"/>
      <c r="K9" s="359"/>
      <c r="L9" s="359"/>
      <c r="M9" s="359"/>
      <c r="N9" s="359"/>
      <c r="O9" s="359"/>
      <c r="P9" s="359"/>
      <c r="Q9" s="359"/>
      <c r="R9" s="359"/>
      <c r="S9" s="359"/>
      <c r="T9" s="359"/>
      <c r="U9" s="359"/>
      <c r="V9" s="359"/>
      <c r="W9" s="360"/>
      <c r="Y9" s="360"/>
    </row>
    <row r="10" spans="1:70" s="361" customFormat="1" ht="32.25" customHeight="1" x14ac:dyDescent="0.3">
      <c r="A10" s="362"/>
      <c r="B10" s="836"/>
      <c r="C10" s="362"/>
      <c r="D10" s="838"/>
      <c r="E10" s="499" t="s">
        <v>466</v>
      </c>
      <c r="F10" s="499" t="s">
        <v>233</v>
      </c>
      <c r="G10" s="499" t="s">
        <v>436</v>
      </c>
      <c r="H10" s="359"/>
      <c r="I10" s="359"/>
      <c r="J10" s="359"/>
      <c r="K10" s="359"/>
      <c r="L10" s="336"/>
      <c r="M10" s="359"/>
      <c r="N10" s="359"/>
      <c r="O10" s="359"/>
      <c r="P10" s="359"/>
      <c r="Q10" s="359"/>
      <c r="R10" s="359"/>
      <c r="S10" s="359"/>
      <c r="T10" s="359"/>
      <c r="U10" s="359"/>
      <c r="V10" s="359"/>
      <c r="W10" s="360"/>
      <c r="Y10" s="360"/>
    </row>
    <row r="11" spans="1:70" s="335" customFormat="1" ht="6" customHeight="1" x14ac:dyDescent="0.3">
      <c r="B11" s="364"/>
      <c r="E11" s="365"/>
      <c r="F11" s="365"/>
      <c r="G11" s="365"/>
      <c r="H11" s="336"/>
      <c r="I11" s="336"/>
      <c r="J11" s="336"/>
      <c r="K11" s="336"/>
      <c r="L11" s="336"/>
      <c r="M11" s="336"/>
      <c r="N11" s="336"/>
      <c r="O11" s="336"/>
      <c r="P11" s="336"/>
      <c r="Q11" s="336"/>
      <c r="R11" s="336"/>
      <c r="S11" s="336"/>
      <c r="T11" s="336"/>
      <c r="U11" s="336"/>
      <c r="V11" s="336"/>
      <c r="W11" s="366"/>
      <c r="Y11" s="366"/>
    </row>
    <row r="12" spans="1:70" s="335" customFormat="1" x14ac:dyDescent="0.3">
      <c r="A12" s="367" t="s">
        <v>572</v>
      </c>
      <c r="B12" s="368" t="s">
        <v>409</v>
      </c>
      <c r="C12" s="369"/>
      <c r="D12" s="369"/>
      <c r="E12" s="370"/>
      <c r="F12" s="370"/>
      <c r="G12" s="370"/>
      <c r="H12" s="336"/>
      <c r="I12" s="336"/>
      <c r="J12" s="336"/>
      <c r="K12" s="336"/>
      <c r="L12" s="336"/>
      <c r="M12" s="336"/>
      <c r="N12" s="336"/>
      <c r="O12" s="336"/>
      <c r="P12" s="336"/>
      <c r="Q12" s="336"/>
      <c r="R12" s="336"/>
      <c r="S12" s="336"/>
      <c r="T12" s="336"/>
      <c r="U12" s="336"/>
      <c r="V12" s="336"/>
      <c r="W12" s="366"/>
      <c r="Y12" s="366"/>
    </row>
    <row r="13" spans="1:70" s="335" customFormat="1" x14ac:dyDescent="0.3">
      <c r="A13" s="370"/>
      <c r="B13" s="370" t="s">
        <v>573</v>
      </c>
      <c r="D13" s="265">
        <f>IF(Year=2015,TablePR1_2015!D12,IF(Year=2014,'Table PR1_2014'!D12,IF(Year=2016,TablePR1_2016!D12,IF(Year=2017,TablePR1_2017!D12))))</f>
        <v>90246</v>
      </c>
      <c r="E13" s="265">
        <f>IF(Year=2015,TablePR1_2015!E12,IF(Year=2014,'Table PR1_2014'!E12,IF(Year=2016,TablePR1_2016!E12,IF(Year=2017,TablePR1_2017!E12))))</f>
        <v>60</v>
      </c>
      <c r="F13" s="265">
        <f>IF(Year=2015,TablePR1_2015!F12,IF(Year=2014,'Table PR1_2014'!F12,IF(Year=2016,TablePR1_2016!F12,IF(Year=2017,TablePR1_2017!F12))))</f>
        <v>62</v>
      </c>
      <c r="G13" s="729">
        <f>IF(Year=2015,TablePR1_2015!G12,IF(Year=2014,'Table PR1_2014'!G12,IF(Year=2016,TablePR1_2016!G12,IF(Year=2017,TablePR1_2017!G12))))</f>
        <v>32.299999999999997</v>
      </c>
      <c r="H13" s="336"/>
      <c r="I13" s="336"/>
      <c r="J13" s="336"/>
      <c r="K13" s="336"/>
      <c r="L13" s="336"/>
      <c r="M13" s="336"/>
      <c r="N13" s="336"/>
      <c r="O13" s="336"/>
      <c r="P13" s="336"/>
      <c r="Q13" s="336"/>
      <c r="R13" s="336"/>
      <c r="S13" s="336"/>
      <c r="T13" s="336"/>
      <c r="U13" s="336"/>
      <c r="V13" s="336"/>
      <c r="W13" s="371"/>
      <c r="X13" s="372"/>
      <c r="Y13" s="366"/>
    </row>
    <row r="14" spans="1:70" s="335" customFormat="1" x14ac:dyDescent="0.3">
      <c r="A14" s="370"/>
      <c r="B14" s="373" t="s">
        <v>574</v>
      </c>
      <c r="C14" s="374"/>
      <c r="D14" s="265">
        <f>IF(Year=2015,TablePR1_2015!D13,IF(Year=2014,'Table PR1_2014'!D13,IF(Year=2016,TablePR1_2016!D13,IF(Year=2017,TablePR1_2017!D13))))</f>
        <v>82507</v>
      </c>
      <c r="E14" s="265">
        <f>IF(Year=2015,TablePR1_2015!E13,IF(Year=2014,'Table PR1_2014'!E13,IF(Year=2016,TablePR1_2016!E13,IF(Year=2017,TablePR1_2017!E13))))</f>
        <v>63</v>
      </c>
      <c r="F14" s="265">
        <f>IF(Year=2015,TablePR1_2015!F13,IF(Year=2014,'Table PR1_2014'!F13,IF(Year=2016,TablePR1_2016!F13,IF(Year=2017,TablePR1_2017!F13))))</f>
        <v>65</v>
      </c>
      <c r="G14" s="729">
        <f>IF(Year=2015,TablePR1_2015!G13,IF(Year=2014,'Table PR1_2014'!G13,IF(Year=2016,TablePR1_2016!G13,IF(Year=2017,TablePR1_2017!G13))))</f>
        <v>32.9</v>
      </c>
      <c r="H14" s="336"/>
      <c r="I14" s="336"/>
      <c r="J14" s="336"/>
      <c r="K14" s="336"/>
      <c r="L14" s="336"/>
      <c r="M14" s="336"/>
      <c r="N14" s="336"/>
      <c r="O14" s="336"/>
      <c r="P14" s="336"/>
      <c r="Q14" s="336"/>
      <c r="R14" s="336"/>
      <c r="S14" s="336"/>
      <c r="T14" s="336"/>
      <c r="U14" s="336"/>
      <c r="V14" s="336"/>
      <c r="W14" s="371"/>
      <c r="Y14" s="366"/>
    </row>
    <row r="15" spans="1:70" s="335" customFormat="1" x14ac:dyDescent="0.3">
      <c r="A15" s="370"/>
      <c r="B15" s="370" t="s">
        <v>575</v>
      </c>
      <c r="D15" s="265">
        <f>IF(Year=2015,TablePR1_2015!D14,IF(Year=2014,'Table PR1_2014'!D14,IF(Year=2016,TablePR1_2016!D14,IF(Year=2017,TablePR1_2017!D14))))</f>
        <v>78042</v>
      </c>
      <c r="E15" s="265">
        <f>IF(Year=2015,TablePR1_2015!E14,IF(Year=2014,'Table PR1_2014'!E14,IF(Year=2016,TablePR1_2016!E14,IF(Year=2017,TablePR1_2017!E14))))</f>
        <v>65</v>
      </c>
      <c r="F15" s="265">
        <f>IF(Year=2015,TablePR1_2015!F14,IF(Year=2014,'Table PR1_2014'!F14,IF(Year=2016,TablePR1_2016!F14,IF(Year=2017,TablePR1_2017!F14))))</f>
        <v>67</v>
      </c>
      <c r="G15" s="729">
        <f>IF(Year=2015,TablePR1_2015!G14,IF(Year=2014,'Table PR1_2014'!G14,IF(Year=2016,TablePR1_2016!G14,IF(Year=2017,TablePR1_2017!G14))))</f>
        <v>33.5</v>
      </c>
      <c r="H15" s="336"/>
      <c r="I15" s="336"/>
      <c r="J15" s="336"/>
      <c r="K15" s="336"/>
      <c r="L15" s="336"/>
      <c r="M15" s="336"/>
      <c r="N15" s="336"/>
      <c r="O15" s="336"/>
      <c r="P15" s="336"/>
      <c r="Q15" s="336"/>
      <c r="R15" s="336"/>
      <c r="S15" s="336"/>
      <c r="T15" s="336"/>
      <c r="U15" s="336"/>
      <c r="V15" s="336"/>
      <c r="W15" s="371"/>
      <c r="Y15" s="366"/>
    </row>
    <row r="16" spans="1:70" s="335" customFormat="1" x14ac:dyDescent="0.3">
      <c r="A16" s="370"/>
      <c r="B16" s="370" t="s">
        <v>576</v>
      </c>
      <c r="D16" s="265">
        <f>IF(Year=2015,TablePR1_2015!D15,IF(Year=2014,'Table PR1_2014'!D15,IF(Year=2016,TablePR1_2016!D15,IF(Year=2017,TablePR1_2017!D15))))</f>
        <v>70405</v>
      </c>
      <c r="E16" s="265">
        <f>IF(Year=2015,TablePR1_2015!E15,IF(Year=2014,'Table PR1_2014'!E15,IF(Year=2016,TablePR1_2016!E15,IF(Year=2017,TablePR1_2017!E15))))</f>
        <v>67</v>
      </c>
      <c r="F16" s="265">
        <f>IF(Year=2015,TablePR1_2015!F15,IF(Year=2014,'Table PR1_2014'!F15,IF(Year=2016,TablePR1_2016!F15,IF(Year=2017,TablePR1_2017!F15))))</f>
        <v>69</v>
      </c>
      <c r="G16" s="729">
        <f>IF(Year=2015,TablePR1_2015!G15,IF(Year=2014,'Table PR1_2014'!G15,IF(Year=2016,TablePR1_2016!G15,IF(Year=2017,TablePR1_2017!G15))))</f>
        <v>34</v>
      </c>
      <c r="H16" s="336"/>
      <c r="I16" s="336"/>
      <c r="J16" s="336"/>
      <c r="K16" s="336"/>
      <c r="L16" s="336"/>
      <c r="M16" s="336"/>
      <c r="N16" s="336"/>
      <c r="O16" s="336"/>
      <c r="P16" s="336"/>
      <c r="Q16" s="336"/>
      <c r="R16" s="336"/>
      <c r="S16" s="336"/>
      <c r="T16" s="336"/>
      <c r="U16" s="336"/>
      <c r="V16" s="336"/>
      <c r="W16" s="371"/>
      <c r="Y16" s="366"/>
    </row>
    <row r="17" spans="1:25" s="335" customFormat="1" x14ac:dyDescent="0.3">
      <c r="A17" s="370"/>
      <c r="B17" s="370" t="s">
        <v>577</v>
      </c>
      <c r="D17" s="265">
        <f>IF(Year=2015,TablePR1_2015!D16,IF(Year=2014,'Table PR1_2014'!D16,IF(Year=2016,TablePR1_2016!D16,IF(Year=2017,TablePR1_2017!D16))))</f>
        <v>66101</v>
      </c>
      <c r="E17" s="265">
        <f>IF(Year=2015,TablePR1_2015!E16,IF(Year=2014,'Table PR1_2014'!E16,IF(Year=2016,TablePR1_2016!E16,IF(Year=2017,TablePR1_2017!E16))))</f>
        <v>70</v>
      </c>
      <c r="F17" s="265">
        <f>IF(Year=2015,TablePR1_2015!F16,IF(Year=2014,'Table PR1_2014'!F16,IF(Year=2016,TablePR1_2016!F16,IF(Year=2017,TablePR1_2017!F16))))</f>
        <v>71</v>
      </c>
      <c r="G17" s="729">
        <f>IF(Year=2015,TablePR1_2015!G16,IF(Year=2014,'Table PR1_2014'!G16,IF(Year=2016,TablePR1_2016!G16,IF(Year=2017,TablePR1_2017!G16))))</f>
        <v>34.5</v>
      </c>
      <c r="H17" s="336"/>
      <c r="I17" s="336"/>
      <c r="J17" s="336"/>
      <c r="K17" s="336"/>
      <c r="L17" s="336"/>
      <c r="M17" s="336"/>
      <c r="N17" s="336"/>
      <c r="O17" s="336"/>
      <c r="P17" s="336"/>
      <c r="Q17" s="336"/>
      <c r="R17" s="336"/>
      <c r="S17" s="336"/>
      <c r="T17" s="336"/>
      <c r="U17" s="336"/>
      <c r="V17" s="336"/>
      <c r="W17" s="371"/>
      <c r="Y17" s="366"/>
    </row>
    <row r="18" spans="1:25" s="335" customFormat="1" x14ac:dyDescent="0.3">
      <c r="A18" s="370"/>
      <c r="B18" s="370" t="s">
        <v>578</v>
      </c>
      <c r="D18" s="265">
        <f>IF(Year=2015,TablePR1_2015!D17,IF(Year=2014,'Table PR1_2014'!D17,IF(Year=2016,TablePR1_2016!D17,IF(Year=2017,TablePR1_2017!D17))))</f>
        <v>61309</v>
      </c>
      <c r="E18" s="265">
        <f>IF(Year=2015,TablePR1_2015!E17,IF(Year=2014,'Table PR1_2014'!E17,IF(Year=2016,TablePR1_2016!E17,IF(Year=2017,TablePR1_2017!E17))))</f>
        <v>72</v>
      </c>
      <c r="F18" s="265">
        <f>IF(Year=2015,TablePR1_2015!F17,IF(Year=2014,'Table PR1_2014'!F17,IF(Year=2016,TablePR1_2016!F17,IF(Year=2017,TablePR1_2017!F17))))</f>
        <v>73</v>
      </c>
      <c r="G18" s="729">
        <f>IF(Year=2015,TablePR1_2015!G17,IF(Year=2014,'Table PR1_2014'!G17,IF(Year=2016,TablePR1_2016!G17,IF(Year=2017,TablePR1_2017!G17))))</f>
        <v>35</v>
      </c>
      <c r="H18" s="336"/>
      <c r="I18" s="336"/>
      <c r="J18" s="336"/>
      <c r="K18" s="336"/>
      <c r="L18" s="336"/>
      <c r="M18" s="336"/>
      <c r="N18" s="336"/>
      <c r="O18" s="336"/>
      <c r="P18" s="336"/>
      <c r="Q18" s="336"/>
      <c r="R18" s="336"/>
      <c r="S18" s="336"/>
      <c r="T18" s="336"/>
      <c r="U18" s="336"/>
      <c r="V18" s="336"/>
      <c r="W18" s="371"/>
      <c r="Y18" s="366"/>
    </row>
    <row r="19" spans="1:25" s="335" customFormat="1" x14ac:dyDescent="0.3">
      <c r="A19" s="370"/>
      <c r="B19" s="370" t="s">
        <v>579</v>
      </c>
      <c r="D19" s="265">
        <f>IF(Year=2015,TablePR1_2015!D18,IF(Year=2014,'Table PR1_2014'!D18,IF(Year=2016,TablePR1_2016!D18,IF(Year=2017,TablePR1_2017!D18))))</f>
        <v>58018</v>
      </c>
      <c r="E19" s="265">
        <f>IF(Year=2015,TablePR1_2015!E18,IF(Year=2014,'Table PR1_2014'!E18,IF(Year=2016,TablePR1_2016!E18,IF(Year=2017,TablePR1_2017!E18))))</f>
        <v>73</v>
      </c>
      <c r="F19" s="265">
        <f>IF(Year=2015,TablePR1_2015!F18,IF(Year=2014,'Table PR1_2014'!F18,IF(Year=2016,TablePR1_2016!F18,IF(Year=2017,TablePR1_2017!F18))))</f>
        <v>75</v>
      </c>
      <c r="G19" s="729">
        <f>IF(Year=2015,TablePR1_2015!G18,IF(Year=2014,'Table PR1_2014'!G18,IF(Year=2016,TablePR1_2016!G18,IF(Year=2017,TablePR1_2017!G18))))</f>
        <v>35.5</v>
      </c>
      <c r="H19" s="336"/>
      <c r="I19" s="336"/>
      <c r="J19" s="336"/>
      <c r="K19" s="336"/>
      <c r="L19" s="336"/>
      <c r="M19" s="336"/>
      <c r="N19" s="336"/>
      <c r="O19" s="336"/>
      <c r="P19" s="336"/>
      <c r="Q19" s="336"/>
      <c r="R19" s="336"/>
      <c r="S19" s="336"/>
      <c r="T19" s="336"/>
      <c r="U19" s="336"/>
      <c r="V19" s="336"/>
      <c r="W19" s="371"/>
      <c r="Y19" s="366"/>
    </row>
    <row r="20" spans="1:25" s="335" customFormat="1" x14ac:dyDescent="0.3">
      <c r="A20" s="370"/>
      <c r="B20" s="370" t="s">
        <v>580</v>
      </c>
      <c r="D20" s="265">
        <f>IF(Year=2015,TablePR1_2015!D19,IF(Year=2014,'Table PR1_2014'!D19,IF(Year=2016,TablePR1_2016!D19,IF(Year=2017,TablePR1_2017!D19))))</f>
        <v>55000</v>
      </c>
      <c r="E20" s="265">
        <f>IF(Year=2015,TablePR1_2015!E19,IF(Year=2014,'Table PR1_2014'!E19,IF(Year=2016,TablePR1_2016!E19,IF(Year=2017,TablePR1_2017!E19))))</f>
        <v>75</v>
      </c>
      <c r="F20" s="265">
        <f>IF(Year=2015,TablePR1_2015!F19,IF(Year=2014,'Table PR1_2014'!F19,IF(Year=2016,TablePR1_2016!F19,IF(Year=2017,TablePR1_2017!F19))))</f>
        <v>76</v>
      </c>
      <c r="G20" s="729">
        <f>IF(Year=2015,TablePR1_2015!G19,IF(Year=2014,'Table PR1_2014'!G19,IF(Year=2016,TablePR1_2016!G19,IF(Year=2017,TablePR1_2017!G19))))</f>
        <v>35.9</v>
      </c>
      <c r="H20" s="336"/>
      <c r="I20" s="336"/>
      <c r="J20" s="336"/>
      <c r="K20" s="336"/>
      <c r="L20" s="336"/>
      <c r="M20" s="336"/>
      <c r="N20" s="336"/>
      <c r="O20" s="336"/>
      <c r="P20" s="336"/>
      <c r="Q20" s="336"/>
      <c r="R20" s="336"/>
      <c r="S20" s="336"/>
      <c r="T20" s="336"/>
      <c r="U20" s="336"/>
      <c r="V20" s="336"/>
      <c r="W20" s="371"/>
      <c r="Y20" s="366"/>
    </row>
    <row r="21" spans="1:25" s="335" customFormat="1" x14ac:dyDescent="0.3">
      <c r="A21" s="370"/>
      <c r="B21" s="370" t="s">
        <v>581</v>
      </c>
      <c r="D21" s="265">
        <f>IF(Year=2015,TablePR1_2015!D20,IF(Year=2014,'Table PR1_2014'!D20,IF(Year=2016,TablePR1_2016!D20,IF(Year=2017,TablePR1_2017!D20))))</f>
        <v>53971</v>
      </c>
      <c r="E21" s="265">
        <f>IF(Year=2015,TablePR1_2015!E20,IF(Year=2014,'Table PR1_2014'!E20,IF(Year=2016,TablePR1_2016!E20,IF(Year=2017,TablePR1_2017!E20))))</f>
        <v>77</v>
      </c>
      <c r="F21" s="265">
        <f>IF(Year=2015,TablePR1_2015!F20,IF(Year=2014,'Table PR1_2014'!F20,IF(Year=2016,TablePR1_2016!F20,IF(Year=2017,TablePR1_2017!F20))))</f>
        <v>78</v>
      </c>
      <c r="G21" s="729">
        <f>IF(Year=2015,TablePR1_2015!G20,IF(Year=2014,'Table PR1_2014'!G20,IF(Year=2016,TablePR1_2016!G20,IF(Year=2017,TablePR1_2017!G20))))</f>
        <v>36.4</v>
      </c>
      <c r="H21" s="336"/>
      <c r="I21" s="336"/>
      <c r="J21" s="336"/>
      <c r="K21" s="336"/>
      <c r="L21" s="336"/>
      <c r="M21" s="336"/>
      <c r="N21" s="336"/>
      <c r="O21" s="336"/>
      <c r="P21" s="336"/>
      <c r="Q21" s="336"/>
      <c r="R21" s="336"/>
      <c r="S21" s="336"/>
      <c r="T21" s="336"/>
      <c r="U21" s="336"/>
      <c r="V21" s="336"/>
      <c r="W21" s="371"/>
      <c r="Y21" s="366"/>
    </row>
    <row r="22" spans="1:25" s="335" customFormat="1" x14ac:dyDescent="0.3">
      <c r="A22" s="370"/>
      <c r="B22" s="370" t="s">
        <v>582</v>
      </c>
      <c r="D22" s="265">
        <f>IF(Year=2015,TablePR1_2015!D21,IF(Year=2014,'Table PR1_2014'!D21,IF(Year=2016,TablePR1_2016!D21,IF(Year=2017,TablePR1_2017!D21))))</f>
        <v>52673</v>
      </c>
      <c r="E22" s="265">
        <f>IF(Year=2015,TablePR1_2015!E21,IF(Year=2014,'Table PR1_2014'!E21,IF(Year=2016,TablePR1_2016!E21,IF(Year=2017,TablePR1_2017!E21))))</f>
        <v>79</v>
      </c>
      <c r="F22" s="265">
        <f>IF(Year=2015,TablePR1_2015!F21,IF(Year=2014,'Table PR1_2014'!F21,IF(Year=2016,TablePR1_2016!F21,IF(Year=2017,TablePR1_2017!F21))))</f>
        <v>80</v>
      </c>
      <c r="G22" s="729">
        <f>IF(Year=2015,TablePR1_2015!G21,IF(Year=2014,'Table PR1_2014'!G21,IF(Year=2016,TablePR1_2016!G21,IF(Year=2017,TablePR1_2017!G21))))</f>
        <v>37.1</v>
      </c>
      <c r="H22" s="336"/>
      <c r="I22" s="336"/>
      <c r="J22" s="336"/>
      <c r="K22" s="336"/>
      <c r="L22" s="336"/>
      <c r="M22" s="528"/>
      <c r="N22" s="336"/>
      <c r="O22" s="336"/>
      <c r="P22" s="336"/>
      <c r="Q22" s="336"/>
      <c r="R22" s="336"/>
      <c r="S22" s="336"/>
      <c r="T22" s="336"/>
      <c r="U22" s="336"/>
      <c r="V22" s="336"/>
      <c r="W22" s="371"/>
      <c r="Y22" s="366"/>
    </row>
    <row r="23" spans="1:25" s="335" customFormat="1" ht="7.5" customHeight="1" x14ac:dyDescent="0.3">
      <c r="A23" s="370"/>
      <c r="B23" s="370"/>
      <c r="D23" s="265"/>
      <c r="E23" s="265"/>
      <c r="F23" s="265"/>
      <c r="G23" s="729"/>
      <c r="H23" s="336"/>
      <c r="I23" s="336"/>
      <c r="J23" s="336"/>
      <c r="K23" s="336"/>
      <c r="L23" s="336"/>
      <c r="M23" s="336"/>
      <c r="N23" s="336"/>
      <c r="O23" s="336"/>
      <c r="P23" s="336"/>
      <c r="Q23" s="336"/>
      <c r="R23" s="336"/>
      <c r="S23" s="336"/>
      <c r="T23" s="336"/>
      <c r="U23" s="336"/>
      <c r="V23" s="336"/>
      <c r="W23" s="366"/>
      <c r="Y23" s="366"/>
    </row>
    <row r="24" spans="1:25" s="335" customFormat="1" x14ac:dyDescent="0.3">
      <c r="A24" s="368" t="s">
        <v>583</v>
      </c>
      <c r="B24" s="368" t="s">
        <v>247</v>
      </c>
      <c r="C24" s="369"/>
      <c r="D24" s="265"/>
      <c r="E24" s="265"/>
      <c r="F24" s="265"/>
      <c r="G24" s="729"/>
      <c r="H24" s="336"/>
      <c r="I24" s="336"/>
      <c r="J24" s="336"/>
      <c r="K24" s="336"/>
      <c r="L24" s="336"/>
      <c r="M24" s="336"/>
      <c r="N24" s="336"/>
      <c r="O24" s="336"/>
      <c r="P24" s="336"/>
      <c r="Q24" s="336"/>
      <c r="R24" s="336"/>
      <c r="S24" s="336"/>
      <c r="T24" s="336"/>
      <c r="U24" s="336"/>
      <c r="V24" s="336"/>
      <c r="W24" s="366"/>
      <c r="Y24" s="366"/>
    </row>
    <row r="25" spans="1:25" s="335" customFormat="1" x14ac:dyDescent="0.3">
      <c r="A25" s="370"/>
      <c r="B25" s="370" t="s">
        <v>573</v>
      </c>
      <c r="D25" s="265">
        <f>IF(Year=2015,TablePR1_2015!D24,IF(Year=2014,'Table PR1_2014'!D24,IF(Year=2016,TablePR1_2016!D24,IF(Year=2017,TablePR1_2017!D24))))</f>
        <v>7311</v>
      </c>
      <c r="E25" s="265">
        <f>IF(Year=2015,TablePR1_2015!E24,IF(Year=2014,'Table PR1_2014'!E24,IF(Year=2016,TablePR1_2016!E24,IF(Year=2017,TablePR1_2017!E24))))</f>
        <v>61</v>
      </c>
      <c r="F25" s="265">
        <f>IF(Year=2015,TablePR1_2015!F24,IF(Year=2014,'Table PR1_2014'!F24,IF(Year=2016,TablePR1_2016!F24,IF(Year=2017,TablePR1_2017!F24))))</f>
        <v>63</v>
      </c>
      <c r="G25" s="729">
        <f>IF(Year=2015,TablePR1_2015!G24,IF(Year=2014,'Table PR1_2014'!G24,IF(Year=2016,TablePR1_2016!G24,IF(Year=2017,TablePR1_2017!G24))))</f>
        <v>32.6</v>
      </c>
      <c r="H25" s="336"/>
      <c r="I25" s="336"/>
      <c r="J25" s="336"/>
      <c r="K25" s="336"/>
      <c r="L25" s="336"/>
      <c r="M25" s="336"/>
      <c r="N25" s="336"/>
      <c r="O25" s="336"/>
      <c r="P25" s="336"/>
      <c r="Q25" s="336"/>
      <c r="R25" s="336"/>
      <c r="S25" s="336"/>
      <c r="T25" s="336"/>
      <c r="U25" s="336"/>
      <c r="V25" s="336"/>
      <c r="W25" s="375"/>
      <c r="Y25" s="366"/>
    </row>
    <row r="26" spans="1:25" s="335" customFormat="1" x14ac:dyDescent="0.3">
      <c r="A26" s="370"/>
      <c r="B26" s="373" t="s">
        <v>574</v>
      </c>
      <c r="C26" s="374"/>
      <c r="D26" s="265">
        <f>IF(Year=2015,TablePR1_2015!D25,IF(Year=2014,'Table PR1_2014'!D25,IF(Year=2016,TablePR1_2016!D25,IF(Year=2017,TablePR1_2017!D25))))</f>
        <v>4758</v>
      </c>
      <c r="E26" s="265">
        <f>IF(Year=2015,TablePR1_2015!E25,IF(Year=2014,'Table PR1_2014'!E25,IF(Year=2016,TablePR1_2016!E25,IF(Year=2017,TablePR1_2017!E25))))</f>
        <v>64</v>
      </c>
      <c r="F26" s="265">
        <f>IF(Year=2015,TablePR1_2015!F25,IF(Year=2014,'Table PR1_2014'!F25,IF(Year=2016,TablePR1_2016!F25,IF(Year=2017,TablePR1_2017!F25))))</f>
        <v>66</v>
      </c>
      <c r="G26" s="729">
        <f>IF(Year=2015,TablePR1_2015!G25,IF(Year=2014,'Table PR1_2014'!G25,IF(Year=2016,TablePR1_2016!G25,IF(Year=2017,TablePR1_2017!G25))))</f>
        <v>33.4</v>
      </c>
      <c r="H26" s="336"/>
      <c r="I26" s="336"/>
      <c r="J26" s="336"/>
      <c r="K26" s="336"/>
      <c r="L26" s="336"/>
      <c r="M26" s="336"/>
      <c r="N26" s="336"/>
      <c r="O26" s="336"/>
      <c r="P26" s="336"/>
      <c r="Q26" s="336"/>
      <c r="R26" s="336"/>
      <c r="S26" s="336"/>
      <c r="T26" s="336"/>
      <c r="U26" s="336"/>
      <c r="V26" s="336"/>
      <c r="W26" s="375"/>
      <c r="Y26" s="366"/>
    </row>
    <row r="27" spans="1:25" s="335" customFormat="1" x14ac:dyDescent="0.3">
      <c r="A27" s="370"/>
      <c r="B27" s="370" t="s">
        <v>575</v>
      </c>
      <c r="D27" s="265">
        <f>IF(Year=2015,TablePR1_2015!D26,IF(Year=2014,'Table PR1_2014'!D26,IF(Year=2016,TablePR1_2016!D26,IF(Year=2017,TablePR1_2017!D26))))</f>
        <v>3482</v>
      </c>
      <c r="E27" s="265">
        <f>IF(Year=2015,TablePR1_2015!E26,IF(Year=2014,'Table PR1_2014'!E26,IF(Year=2016,TablePR1_2016!E26,IF(Year=2017,TablePR1_2017!E26))))</f>
        <v>67</v>
      </c>
      <c r="F27" s="265">
        <f>IF(Year=2015,TablePR1_2015!F26,IF(Year=2014,'Table PR1_2014'!F26,IF(Year=2016,TablePR1_2016!F26,IF(Year=2017,TablePR1_2017!F26))))</f>
        <v>69</v>
      </c>
      <c r="G27" s="729">
        <f>IF(Year=2015,TablePR1_2015!G26,IF(Year=2014,'Table PR1_2014'!G26,IF(Year=2016,TablePR1_2016!G26,IF(Year=2017,TablePR1_2017!G26))))</f>
        <v>34.4</v>
      </c>
      <c r="H27" s="336"/>
      <c r="I27" s="336"/>
      <c r="J27" s="336"/>
      <c r="K27" s="336"/>
      <c r="L27" s="336"/>
      <c r="M27" s="336"/>
      <c r="N27" s="336"/>
      <c r="O27" s="336"/>
      <c r="P27" s="336"/>
      <c r="Q27" s="336"/>
      <c r="R27" s="336"/>
      <c r="S27" s="336"/>
      <c r="T27" s="336"/>
      <c r="U27" s="336"/>
      <c r="V27" s="336"/>
      <c r="W27" s="375"/>
      <c r="Y27" s="366"/>
    </row>
    <row r="28" spans="1:25" s="335" customFormat="1" x14ac:dyDescent="0.3">
      <c r="A28" s="370"/>
      <c r="B28" s="370" t="s">
        <v>576</v>
      </c>
      <c r="D28" s="265">
        <f>IF(Year=2015,TablePR1_2015!D27,IF(Year=2014,'Table PR1_2014'!D27,IF(Year=2016,TablePR1_2016!D27,IF(Year=2017,TablePR1_2017!D27))))</f>
        <v>3077</v>
      </c>
      <c r="E28" s="265">
        <f>IF(Year=2015,TablePR1_2015!E27,IF(Year=2014,'Table PR1_2014'!E27,IF(Year=2016,TablePR1_2016!E27,IF(Year=2017,TablePR1_2017!E27))))</f>
        <v>69</v>
      </c>
      <c r="F28" s="265">
        <f>IF(Year=2015,TablePR1_2015!F27,IF(Year=2014,'Table PR1_2014'!F27,IF(Year=2016,TablePR1_2016!F27,IF(Year=2017,TablePR1_2017!F27))))</f>
        <v>71</v>
      </c>
      <c r="G28" s="729">
        <f>IF(Year=2015,TablePR1_2015!G27,IF(Year=2014,'Table PR1_2014'!G27,IF(Year=2016,TablePR1_2016!G27,IF(Year=2017,TablePR1_2017!G27))))</f>
        <v>34.6</v>
      </c>
      <c r="H28" s="336"/>
      <c r="I28" s="336"/>
      <c r="J28" s="336"/>
      <c r="K28" s="336"/>
      <c r="L28" s="336"/>
      <c r="M28" s="336"/>
      <c r="N28" s="336"/>
      <c r="O28" s="336"/>
      <c r="P28" s="336"/>
      <c r="Q28" s="336"/>
      <c r="R28" s="336"/>
      <c r="S28" s="336"/>
      <c r="T28" s="336"/>
      <c r="U28" s="336"/>
      <c r="V28" s="336"/>
      <c r="W28" s="375"/>
      <c r="Y28" s="366"/>
    </row>
    <row r="29" spans="1:25" s="335" customFormat="1" x14ac:dyDescent="0.3">
      <c r="A29" s="370"/>
      <c r="B29" s="370" t="s">
        <v>577</v>
      </c>
      <c r="D29" s="265">
        <f>IF(Year=2015,TablePR1_2015!D28,IF(Year=2014,'Table PR1_2014'!D28,IF(Year=2016,TablePR1_2016!D28,IF(Year=2017,TablePR1_2017!D28))))</f>
        <v>2357</v>
      </c>
      <c r="E29" s="265">
        <f>IF(Year=2015,TablePR1_2015!E28,IF(Year=2014,'Table PR1_2014'!E28,IF(Year=2016,TablePR1_2016!E28,IF(Year=2017,TablePR1_2017!E28))))</f>
        <v>72</v>
      </c>
      <c r="F29" s="265">
        <f>IF(Year=2015,TablePR1_2015!F28,IF(Year=2014,'Table PR1_2014'!F28,IF(Year=2016,TablePR1_2016!F28,IF(Year=2017,TablePR1_2017!F28))))</f>
        <v>74</v>
      </c>
      <c r="G29" s="729">
        <f>IF(Year=2015,TablePR1_2015!G28,IF(Year=2014,'Table PR1_2014'!G28,IF(Year=2016,TablePR1_2016!G28,IF(Year=2017,TablePR1_2017!G28))))</f>
        <v>35.200000000000003</v>
      </c>
      <c r="H29" s="336"/>
      <c r="I29" s="336"/>
      <c r="J29" s="336"/>
      <c r="K29" s="336"/>
      <c r="L29" s="336"/>
      <c r="M29" s="336"/>
      <c r="N29" s="336"/>
      <c r="O29" s="336"/>
      <c r="P29" s="336"/>
      <c r="Q29" s="336"/>
      <c r="R29" s="336"/>
      <c r="S29" s="336"/>
      <c r="T29" s="336"/>
      <c r="U29" s="336"/>
      <c r="V29" s="336"/>
      <c r="W29" s="375"/>
      <c r="Y29" s="366"/>
    </row>
    <row r="30" spans="1:25" s="335" customFormat="1" x14ac:dyDescent="0.3">
      <c r="A30" s="370"/>
      <c r="B30" s="370" t="s">
        <v>578</v>
      </c>
      <c r="D30" s="265">
        <f>IF(Year=2015,TablePR1_2015!D29,IF(Year=2014,'Table PR1_2014'!D29,IF(Year=2016,TablePR1_2016!D29,IF(Year=2017,TablePR1_2017!D29))))</f>
        <v>1739</v>
      </c>
      <c r="E30" s="265">
        <f>IF(Year=2015,TablePR1_2015!E29,IF(Year=2014,'Table PR1_2014'!E29,IF(Year=2016,TablePR1_2016!E29,IF(Year=2017,TablePR1_2017!E29))))</f>
        <v>74</v>
      </c>
      <c r="F30" s="265">
        <f>IF(Year=2015,TablePR1_2015!F29,IF(Year=2014,'Table PR1_2014'!F29,IF(Year=2016,TablePR1_2016!F29,IF(Year=2017,TablePR1_2017!F29))))</f>
        <v>75</v>
      </c>
      <c r="G30" s="729">
        <f>IF(Year=2015,TablePR1_2015!G29,IF(Year=2014,'Table PR1_2014'!G29,IF(Year=2016,TablePR1_2016!G29,IF(Year=2017,TablePR1_2017!G29))))</f>
        <v>36</v>
      </c>
      <c r="H30" s="336"/>
      <c r="I30" s="336"/>
      <c r="J30" s="336"/>
      <c r="K30" s="336"/>
      <c r="L30" s="336"/>
      <c r="M30" s="336"/>
      <c r="N30" s="336"/>
      <c r="O30" s="336"/>
      <c r="P30" s="336"/>
      <c r="Q30" s="336"/>
      <c r="R30" s="336"/>
      <c r="S30" s="336"/>
      <c r="T30" s="336"/>
      <c r="U30" s="336"/>
      <c r="V30" s="336"/>
      <c r="W30" s="375"/>
      <c r="Y30" s="366"/>
    </row>
    <row r="31" spans="1:25" s="335" customFormat="1" x14ac:dyDescent="0.3">
      <c r="A31" s="370"/>
      <c r="B31" s="370" t="s">
        <v>579</v>
      </c>
      <c r="D31" s="265">
        <f>IF(Year=2015,TablePR1_2015!D30,IF(Year=2014,'Table PR1_2014'!D30,IF(Year=2016,TablePR1_2016!D30,IF(Year=2017,TablePR1_2017!D30))))</f>
        <v>1713</v>
      </c>
      <c r="E31" s="265">
        <f>IF(Year=2015,TablePR1_2015!E30,IF(Year=2014,'Table PR1_2014'!E30,IF(Year=2016,TablePR1_2016!E30,IF(Year=2017,TablePR1_2017!E30))))</f>
        <v>77</v>
      </c>
      <c r="F31" s="265">
        <f>IF(Year=2015,TablePR1_2015!F30,IF(Year=2014,'Table PR1_2014'!F30,IF(Year=2016,TablePR1_2016!F30,IF(Year=2017,TablePR1_2017!F30))))</f>
        <v>78</v>
      </c>
      <c r="G31" s="729">
        <f>IF(Year=2015,TablePR1_2015!G30,IF(Year=2014,'Table PR1_2014'!G30,IF(Year=2016,TablePR1_2016!G30,IF(Year=2017,TablePR1_2017!G30))))</f>
        <v>36.700000000000003</v>
      </c>
      <c r="H31" s="336"/>
      <c r="I31" s="336"/>
      <c r="J31" s="336"/>
      <c r="K31" s="336"/>
      <c r="L31" s="336"/>
      <c r="M31" s="336"/>
      <c r="N31" s="336"/>
      <c r="O31" s="336"/>
      <c r="P31" s="336"/>
      <c r="Q31" s="336"/>
      <c r="R31" s="336"/>
      <c r="S31" s="336"/>
      <c r="T31" s="336"/>
      <c r="U31" s="336"/>
      <c r="V31" s="336"/>
      <c r="W31" s="375"/>
      <c r="Y31" s="366"/>
    </row>
    <row r="32" spans="1:25" s="335" customFormat="1" x14ac:dyDescent="0.3">
      <c r="A32" s="370"/>
      <c r="B32" s="370" t="s">
        <v>580</v>
      </c>
      <c r="D32" s="265">
        <f>IF(Year=2015,TablePR1_2015!D31,IF(Year=2014,'Table PR1_2014'!D31,IF(Year=2016,TablePR1_2016!D31,IF(Year=2017,TablePR1_2017!D31))))</f>
        <v>1895</v>
      </c>
      <c r="E32" s="265">
        <f>IF(Year=2015,TablePR1_2015!E31,IF(Year=2014,'Table PR1_2014'!E31,IF(Year=2016,TablePR1_2016!E31,IF(Year=2017,TablePR1_2017!E31))))</f>
        <v>75</v>
      </c>
      <c r="F32" s="265">
        <f>IF(Year=2015,TablePR1_2015!F31,IF(Year=2014,'Table PR1_2014'!F31,IF(Year=2016,TablePR1_2016!F31,IF(Year=2017,TablePR1_2017!F31))))</f>
        <v>76</v>
      </c>
      <c r="G32" s="729">
        <f>IF(Year=2015,TablePR1_2015!G31,IF(Year=2014,'Table PR1_2014'!G31,IF(Year=2016,TablePR1_2016!G31,IF(Year=2017,TablePR1_2017!G31))))</f>
        <v>36.4</v>
      </c>
      <c r="H32" s="336"/>
      <c r="I32" s="336"/>
      <c r="J32" s="336"/>
      <c r="K32" s="336"/>
      <c r="L32" s="336"/>
      <c r="M32" s="336"/>
      <c r="N32" s="336"/>
      <c r="O32" s="336"/>
      <c r="P32" s="336"/>
      <c r="Q32" s="336"/>
      <c r="R32" s="336"/>
      <c r="S32" s="336"/>
      <c r="T32" s="336"/>
      <c r="U32" s="336"/>
      <c r="V32" s="336"/>
      <c r="W32" s="375"/>
      <c r="Y32" s="366"/>
    </row>
    <row r="33" spans="1:25" s="335" customFormat="1" x14ac:dyDescent="0.3">
      <c r="A33" s="370"/>
      <c r="B33" s="370" t="s">
        <v>581</v>
      </c>
      <c r="D33" s="265">
        <f>IF(Year=2015,TablePR1_2015!D32,IF(Year=2014,'Table PR1_2014'!D32,IF(Year=2016,TablePR1_2016!D32,IF(Year=2017,TablePR1_2017!D32))))</f>
        <v>1968</v>
      </c>
      <c r="E33" s="265">
        <f>IF(Year=2015,TablePR1_2015!E32,IF(Year=2014,'Table PR1_2014'!E32,IF(Year=2016,TablePR1_2016!E32,IF(Year=2017,TablePR1_2017!E32))))</f>
        <v>81</v>
      </c>
      <c r="F33" s="265">
        <f>IF(Year=2015,TablePR1_2015!F32,IF(Year=2014,'Table PR1_2014'!F32,IF(Year=2016,TablePR1_2016!F32,IF(Year=2017,TablePR1_2017!F32))))</f>
        <v>82</v>
      </c>
      <c r="G33" s="729">
        <f>IF(Year=2015,TablePR1_2015!G32,IF(Year=2014,'Table PR1_2014'!G32,IF(Year=2016,TablePR1_2016!G32,IF(Year=2017,TablePR1_2017!G32))))</f>
        <v>37.9</v>
      </c>
      <c r="H33" s="336"/>
      <c r="I33" s="336"/>
      <c r="J33" s="336"/>
      <c r="K33" s="336"/>
      <c r="L33" s="336"/>
      <c r="M33" s="336"/>
      <c r="N33" s="336"/>
      <c r="O33" s="336"/>
      <c r="P33" s="336"/>
      <c r="Q33" s="336"/>
      <c r="R33" s="336"/>
      <c r="S33" s="336"/>
      <c r="T33" s="336"/>
      <c r="U33" s="336"/>
      <c r="V33" s="336"/>
      <c r="W33" s="375"/>
      <c r="Y33" s="366"/>
    </row>
    <row r="34" spans="1:25" s="335" customFormat="1" x14ac:dyDescent="0.3">
      <c r="A34" s="370"/>
      <c r="B34" s="370" t="s">
        <v>582</v>
      </c>
      <c r="D34" s="265">
        <f>IF(Year=2015,TablePR1_2015!D33,IF(Year=2014,'Table PR1_2014'!D33,IF(Year=2016,TablePR1_2016!D33,IF(Year=2017,TablePR1_2017!D33))))</f>
        <v>2305</v>
      </c>
      <c r="E34" s="265">
        <f>IF(Year=2015,TablePR1_2015!E33,IF(Year=2014,'Table PR1_2014'!E33,IF(Year=2016,TablePR1_2016!E33,IF(Year=2017,TablePR1_2017!E33))))</f>
        <v>82</v>
      </c>
      <c r="F34" s="265">
        <f>IF(Year=2015,TablePR1_2015!F33,IF(Year=2014,'Table PR1_2014'!F33,IF(Year=2016,TablePR1_2016!F33,IF(Year=2017,TablePR1_2017!F33))))</f>
        <v>83</v>
      </c>
      <c r="G34" s="729">
        <f>IF(Year=2015,TablePR1_2015!G33,IF(Year=2014,'Table PR1_2014'!G33,IF(Year=2016,TablePR1_2016!G33,IF(Year=2017,TablePR1_2017!G33))))</f>
        <v>38.299999999999997</v>
      </c>
      <c r="H34" s="336"/>
      <c r="I34" s="336"/>
      <c r="J34" s="336"/>
      <c r="K34" s="336"/>
      <c r="L34" s="336"/>
      <c r="M34" s="336"/>
      <c r="N34" s="336"/>
      <c r="O34" s="336"/>
      <c r="P34" s="336"/>
      <c r="Q34" s="336"/>
      <c r="R34" s="336"/>
      <c r="S34" s="336"/>
      <c r="T34" s="336"/>
      <c r="U34" s="336"/>
      <c r="V34" s="336"/>
      <c r="W34" s="375"/>
      <c r="Y34" s="366"/>
    </row>
    <row r="35" spans="1:25" s="335" customFormat="1" ht="7.5" customHeight="1" x14ac:dyDescent="0.3">
      <c r="A35" s="370"/>
      <c r="B35" s="370"/>
      <c r="D35" s="265"/>
      <c r="E35" s="265"/>
      <c r="F35" s="265"/>
      <c r="G35" s="729"/>
      <c r="H35" s="336"/>
      <c r="I35" s="336"/>
      <c r="J35" s="336"/>
      <c r="K35" s="336"/>
      <c r="L35" s="336"/>
      <c r="M35" s="336"/>
      <c r="N35" s="336"/>
      <c r="O35" s="336"/>
      <c r="P35" s="336"/>
      <c r="Q35" s="336"/>
      <c r="R35" s="336"/>
      <c r="S35" s="336"/>
      <c r="T35" s="336"/>
      <c r="U35" s="336"/>
      <c r="V35" s="336"/>
      <c r="W35" s="366"/>
      <c r="Y35" s="366"/>
    </row>
    <row r="36" spans="1:25" s="335" customFormat="1" x14ac:dyDescent="0.3">
      <c r="A36" s="368" t="s">
        <v>584</v>
      </c>
      <c r="B36" s="368" t="s">
        <v>260</v>
      </c>
      <c r="C36" s="369"/>
      <c r="D36" s="265"/>
      <c r="E36" s="265"/>
      <c r="F36" s="265"/>
      <c r="G36" s="729"/>
      <c r="H36" s="336"/>
      <c r="I36" s="336"/>
      <c r="J36" s="336"/>
      <c r="K36" s="336"/>
      <c r="L36" s="336"/>
      <c r="M36" s="336"/>
      <c r="N36" s="336"/>
      <c r="O36" s="336"/>
      <c r="P36" s="336"/>
      <c r="Q36" s="336"/>
      <c r="R36" s="336"/>
      <c r="S36" s="336"/>
      <c r="T36" s="336"/>
      <c r="U36" s="336"/>
      <c r="V36" s="336"/>
      <c r="W36" s="366"/>
      <c r="Y36" s="366"/>
    </row>
    <row r="37" spans="1:25" s="335" customFormat="1" x14ac:dyDescent="0.3">
      <c r="A37" s="368"/>
      <c r="B37" s="370" t="s">
        <v>573</v>
      </c>
      <c r="D37" s="265">
        <f>IF(Year=2015,TablePR1_2015!D36,IF(Year=2014,'Table PR1_2014'!D36,IF(Year=2016,TablePR1_2016!D36,IF(Year=2017,TablePR1_2017!D36))))</f>
        <v>18305</v>
      </c>
      <c r="E37" s="265">
        <f>IF(Year=2015,TablePR1_2015!E36,IF(Year=2014,'Table PR1_2014'!E36,IF(Year=2016,TablePR1_2016!E36,IF(Year=2017,TablePR1_2017!E36))))</f>
        <v>57</v>
      </c>
      <c r="F37" s="265">
        <f>IF(Year=2015,TablePR1_2015!F36,IF(Year=2014,'Table PR1_2014'!F36,IF(Year=2016,TablePR1_2016!F36,IF(Year=2017,TablePR1_2017!F36))))</f>
        <v>59</v>
      </c>
      <c r="G37" s="729">
        <f>IF(Year=2015,TablePR1_2015!G36,IF(Year=2014,'Table PR1_2014'!G36,IF(Year=2016,TablePR1_2016!G36,IF(Year=2017,TablePR1_2017!G36))))</f>
        <v>31.6</v>
      </c>
      <c r="H37" s="336"/>
      <c r="I37" s="336"/>
      <c r="J37" s="336"/>
      <c r="K37" s="336"/>
      <c r="L37" s="336"/>
      <c r="M37" s="336"/>
      <c r="N37" s="336"/>
      <c r="O37" s="336"/>
      <c r="P37" s="336"/>
      <c r="Q37" s="336"/>
      <c r="R37" s="336"/>
      <c r="S37" s="336"/>
      <c r="T37" s="336"/>
      <c r="U37" s="336"/>
      <c r="V37" s="336"/>
      <c r="W37" s="375"/>
      <c r="Y37" s="366"/>
    </row>
    <row r="38" spans="1:25" s="335" customFormat="1" x14ac:dyDescent="0.3">
      <c r="A38" s="368"/>
      <c r="B38" s="373" t="s">
        <v>574</v>
      </c>
      <c r="C38" s="374"/>
      <c r="D38" s="265">
        <f>IF(Year=2015,TablePR1_2015!D37,IF(Year=2014,'Table PR1_2014'!D37,IF(Year=2016,TablePR1_2016!D37,IF(Year=2017,TablePR1_2017!D37))))</f>
        <v>11277</v>
      </c>
      <c r="E38" s="265">
        <f>IF(Year=2015,TablePR1_2015!E37,IF(Year=2014,'Table PR1_2014'!E37,IF(Year=2016,TablePR1_2016!E37,IF(Year=2017,TablePR1_2017!E37))))</f>
        <v>60</v>
      </c>
      <c r="F38" s="265">
        <f>IF(Year=2015,TablePR1_2015!F37,IF(Year=2014,'Table PR1_2014'!F37,IF(Year=2016,TablePR1_2016!F37,IF(Year=2017,TablePR1_2017!F37))))</f>
        <v>62</v>
      </c>
      <c r="G38" s="729">
        <f>IF(Year=2015,TablePR1_2015!G37,IF(Year=2014,'Table PR1_2014'!G37,IF(Year=2016,TablePR1_2016!G37,IF(Year=2017,TablePR1_2017!G37))))</f>
        <v>32.200000000000003</v>
      </c>
      <c r="H38" s="336"/>
      <c r="I38" s="336"/>
      <c r="J38" s="336"/>
      <c r="K38" s="336"/>
      <c r="L38" s="336"/>
      <c r="M38" s="336"/>
      <c r="N38" s="336"/>
      <c r="O38" s="336"/>
      <c r="P38" s="336"/>
      <c r="Q38" s="336"/>
      <c r="R38" s="336"/>
      <c r="S38" s="336"/>
      <c r="T38" s="336"/>
      <c r="U38" s="336"/>
      <c r="V38" s="336"/>
      <c r="W38" s="375"/>
      <c r="Y38" s="366"/>
    </row>
    <row r="39" spans="1:25" s="335" customFormat="1" x14ac:dyDescent="0.3">
      <c r="A39" s="368"/>
      <c r="B39" s="370" t="s">
        <v>575</v>
      </c>
      <c r="D39" s="265">
        <f>IF(Year=2015,TablePR1_2015!D38,IF(Year=2014,'Table PR1_2014'!D38,IF(Year=2016,TablePR1_2016!D38,IF(Year=2017,TablePR1_2017!D38))))</f>
        <v>10973</v>
      </c>
      <c r="E39" s="265">
        <f>IF(Year=2015,TablePR1_2015!E38,IF(Year=2014,'Table PR1_2014'!E38,IF(Year=2016,TablePR1_2016!E38,IF(Year=2017,TablePR1_2017!E38))))</f>
        <v>61</v>
      </c>
      <c r="F39" s="265">
        <f>IF(Year=2015,TablePR1_2015!F38,IF(Year=2014,'Table PR1_2014'!F38,IF(Year=2016,TablePR1_2016!F38,IF(Year=2017,TablePR1_2017!F38))))</f>
        <v>63</v>
      </c>
      <c r="G39" s="729">
        <f>IF(Year=2015,TablePR1_2015!G38,IF(Year=2014,'Table PR1_2014'!G38,IF(Year=2016,TablePR1_2016!G38,IF(Year=2017,TablePR1_2017!G38))))</f>
        <v>32.6</v>
      </c>
      <c r="H39" s="336"/>
      <c r="I39" s="336"/>
      <c r="J39" s="336"/>
      <c r="K39" s="336"/>
      <c r="L39" s="336"/>
      <c r="M39" s="336"/>
      <c r="N39" s="336"/>
      <c r="O39" s="336"/>
      <c r="P39" s="336"/>
      <c r="Q39" s="336"/>
      <c r="R39" s="336"/>
      <c r="S39" s="336"/>
      <c r="T39" s="336"/>
      <c r="U39" s="336"/>
      <c r="V39" s="336"/>
      <c r="W39" s="375"/>
      <c r="Y39" s="366"/>
    </row>
    <row r="40" spans="1:25" s="335" customFormat="1" x14ac:dyDescent="0.3">
      <c r="A40" s="368"/>
      <c r="B40" s="370" t="s">
        <v>576</v>
      </c>
      <c r="D40" s="265">
        <f>IF(Year=2015,TablePR1_2015!D39,IF(Year=2014,'Table PR1_2014'!D39,IF(Year=2016,TablePR1_2016!D39,IF(Year=2017,TablePR1_2017!D39))))</f>
        <v>8558</v>
      </c>
      <c r="E40" s="265">
        <f>IF(Year=2015,TablePR1_2015!E39,IF(Year=2014,'Table PR1_2014'!E39,IF(Year=2016,TablePR1_2016!E39,IF(Year=2017,TablePR1_2017!E39))))</f>
        <v>65</v>
      </c>
      <c r="F40" s="265">
        <f>IF(Year=2015,TablePR1_2015!F39,IF(Year=2014,'Table PR1_2014'!F39,IF(Year=2016,TablePR1_2016!F39,IF(Year=2017,TablePR1_2017!F39))))</f>
        <v>67</v>
      </c>
      <c r="G40" s="729">
        <f>IF(Year=2015,TablePR1_2015!G39,IF(Year=2014,'Table PR1_2014'!G39,IF(Year=2016,TablePR1_2016!G39,IF(Year=2017,TablePR1_2017!G39))))</f>
        <v>33.4</v>
      </c>
      <c r="H40" s="336"/>
      <c r="I40" s="336"/>
      <c r="J40" s="336"/>
      <c r="K40" s="336"/>
      <c r="L40" s="336"/>
      <c r="M40" s="336"/>
      <c r="N40" s="336"/>
      <c r="O40" s="336"/>
      <c r="P40" s="336"/>
      <c r="Q40" s="336"/>
      <c r="R40" s="336"/>
      <c r="S40" s="336"/>
      <c r="T40" s="336"/>
      <c r="U40" s="336"/>
      <c r="V40" s="336"/>
      <c r="W40" s="375"/>
      <c r="Y40" s="366"/>
    </row>
    <row r="41" spans="1:25" s="335" customFormat="1" x14ac:dyDescent="0.3">
      <c r="A41" s="368"/>
      <c r="B41" s="370" t="s">
        <v>577</v>
      </c>
      <c r="D41" s="265">
        <f>IF(Year=2015,TablePR1_2015!D40,IF(Year=2014,'Table PR1_2014'!D40,IF(Year=2016,TablePR1_2016!D40,IF(Year=2017,TablePR1_2017!D40))))</f>
        <v>6458</v>
      </c>
      <c r="E41" s="265">
        <f>IF(Year=2015,TablePR1_2015!E40,IF(Year=2014,'Table PR1_2014'!E40,IF(Year=2016,TablePR1_2016!E40,IF(Year=2017,TablePR1_2017!E40))))</f>
        <v>67</v>
      </c>
      <c r="F41" s="265">
        <f>IF(Year=2015,TablePR1_2015!F40,IF(Year=2014,'Table PR1_2014'!F40,IF(Year=2016,TablePR1_2016!F40,IF(Year=2017,TablePR1_2017!F40))))</f>
        <v>69</v>
      </c>
      <c r="G41" s="729">
        <f>IF(Year=2015,TablePR1_2015!G40,IF(Year=2014,'Table PR1_2014'!G40,IF(Year=2016,TablePR1_2016!G40,IF(Year=2017,TablePR1_2017!G40))))</f>
        <v>34.1</v>
      </c>
      <c r="H41" s="336"/>
      <c r="I41" s="336"/>
      <c r="J41" s="336"/>
      <c r="K41" s="336"/>
      <c r="L41" s="336"/>
      <c r="M41" s="336"/>
      <c r="N41" s="336"/>
      <c r="O41" s="336"/>
      <c r="P41" s="336"/>
      <c r="Q41" s="336"/>
      <c r="R41" s="336"/>
      <c r="S41" s="336"/>
      <c r="T41" s="336"/>
      <c r="U41" s="336"/>
      <c r="V41" s="336"/>
      <c r="W41" s="375"/>
      <c r="Y41" s="366"/>
    </row>
    <row r="42" spans="1:25" s="335" customFormat="1" x14ac:dyDescent="0.3">
      <c r="A42" s="368"/>
      <c r="B42" s="370" t="s">
        <v>578</v>
      </c>
      <c r="D42" s="265">
        <f>IF(Year=2015,TablePR1_2015!D41,IF(Year=2014,'Table PR1_2014'!D41,IF(Year=2016,TablePR1_2016!D41,IF(Year=2017,TablePR1_2017!D41))))</f>
        <v>6422</v>
      </c>
      <c r="E42" s="265">
        <f>IF(Year=2015,TablePR1_2015!E41,IF(Year=2014,'Table PR1_2014'!E41,IF(Year=2016,TablePR1_2016!E41,IF(Year=2017,TablePR1_2017!E41))))</f>
        <v>71</v>
      </c>
      <c r="F42" s="265">
        <f>IF(Year=2015,TablePR1_2015!F41,IF(Year=2014,'Table PR1_2014'!F41,IF(Year=2016,TablePR1_2016!F41,IF(Year=2017,TablePR1_2017!F41))))</f>
        <v>73</v>
      </c>
      <c r="G42" s="729">
        <f>IF(Year=2015,TablePR1_2015!G41,IF(Year=2014,'Table PR1_2014'!G41,IF(Year=2016,TablePR1_2016!G41,IF(Year=2017,TablePR1_2017!G41))))</f>
        <v>34.9</v>
      </c>
      <c r="H42" s="336"/>
      <c r="I42" s="336"/>
      <c r="J42" s="336"/>
      <c r="K42" s="336"/>
      <c r="L42" s="336"/>
      <c r="M42" s="336"/>
      <c r="N42" s="336"/>
      <c r="O42" s="336"/>
      <c r="P42" s="336"/>
      <c r="Q42" s="336"/>
      <c r="R42" s="336"/>
      <c r="S42" s="336"/>
      <c r="T42" s="336"/>
      <c r="U42" s="336"/>
      <c r="V42" s="336"/>
      <c r="W42" s="375"/>
      <c r="Y42" s="366"/>
    </row>
    <row r="43" spans="1:25" s="335" customFormat="1" x14ac:dyDescent="0.3">
      <c r="A43" s="368"/>
      <c r="B43" s="370" t="s">
        <v>579</v>
      </c>
      <c r="D43" s="265">
        <f>IF(Year=2015,TablePR1_2015!D42,IF(Year=2014,'Table PR1_2014'!D42,IF(Year=2016,TablePR1_2016!D42,IF(Year=2017,TablePR1_2017!D42))))</f>
        <v>5748</v>
      </c>
      <c r="E43" s="265">
        <f>IF(Year=2015,TablePR1_2015!E42,IF(Year=2014,'Table PR1_2014'!E42,IF(Year=2016,TablePR1_2016!E42,IF(Year=2017,TablePR1_2017!E42))))</f>
        <v>72</v>
      </c>
      <c r="F43" s="265">
        <f>IF(Year=2015,TablePR1_2015!F42,IF(Year=2014,'Table PR1_2014'!F42,IF(Year=2016,TablePR1_2016!F42,IF(Year=2017,TablePR1_2017!F42))))</f>
        <v>74</v>
      </c>
      <c r="G43" s="729">
        <f>IF(Year=2015,TablePR1_2015!G42,IF(Year=2014,'Table PR1_2014'!G42,IF(Year=2016,TablePR1_2016!G42,IF(Year=2017,TablePR1_2017!G42))))</f>
        <v>35.6</v>
      </c>
      <c r="H43" s="336"/>
      <c r="I43" s="336"/>
      <c r="J43" s="336"/>
      <c r="K43" s="336"/>
      <c r="L43" s="336"/>
      <c r="M43" s="336"/>
      <c r="N43" s="336"/>
      <c r="O43" s="336"/>
      <c r="P43" s="336"/>
      <c r="Q43" s="336"/>
      <c r="R43" s="336"/>
      <c r="S43" s="336"/>
      <c r="T43" s="336"/>
      <c r="U43" s="336"/>
      <c r="V43" s="336"/>
      <c r="W43" s="375"/>
      <c r="Y43" s="366"/>
    </row>
    <row r="44" spans="1:25" s="335" customFormat="1" x14ac:dyDescent="0.3">
      <c r="A44" s="368"/>
      <c r="B44" s="370" t="s">
        <v>580</v>
      </c>
      <c r="D44" s="265">
        <f>IF(Year=2015,TablePR1_2015!D43,IF(Year=2014,'Table PR1_2014'!D43,IF(Year=2016,TablePR1_2016!D43,IF(Year=2017,TablePR1_2017!D43))))</f>
        <v>6402</v>
      </c>
      <c r="E44" s="265">
        <f>IF(Year=2015,TablePR1_2015!E43,IF(Year=2014,'Table PR1_2014'!E43,IF(Year=2016,TablePR1_2016!E43,IF(Year=2017,TablePR1_2017!E43))))</f>
        <v>75</v>
      </c>
      <c r="F44" s="265">
        <f>IF(Year=2015,TablePR1_2015!F43,IF(Year=2014,'Table PR1_2014'!F43,IF(Year=2016,TablePR1_2016!F43,IF(Year=2017,TablePR1_2017!F43))))</f>
        <v>76</v>
      </c>
      <c r="G44" s="729">
        <f>IF(Year=2015,TablePR1_2015!G43,IF(Year=2014,'Table PR1_2014'!G43,IF(Year=2016,TablePR1_2016!G43,IF(Year=2017,TablePR1_2017!G43))))</f>
        <v>36.1</v>
      </c>
      <c r="H44" s="336"/>
      <c r="I44" s="336"/>
      <c r="J44" s="336"/>
      <c r="K44" s="336"/>
      <c r="L44" s="336"/>
      <c r="M44" s="336"/>
      <c r="N44" s="336"/>
      <c r="O44" s="336"/>
      <c r="P44" s="336"/>
      <c r="Q44" s="336"/>
      <c r="R44" s="336"/>
      <c r="S44" s="336"/>
      <c r="T44" s="336"/>
      <c r="U44" s="336"/>
      <c r="V44" s="336"/>
      <c r="W44" s="375"/>
      <c r="Y44" s="366"/>
    </row>
    <row r="45" spans="1:25" s="335" customFormat="1" x14ac:dyDescent="0.3">
      <c r="A45" s="368"/>
      <c r="B45" s="370" t="s">
        <v>581</v>
      </c>
      <c r="D45" s="265">
        <f>IF(Year=2015,TablePR1_2015!D44,IF(Year=2014,'Table PR1_2014'!D44,IF(Year=2016,TablePR1_2016!D44,IF(Year=2017,TablePR1_2017!D44))))</f>
        <v>7281</v>
      </c>
      <c r="E45" s="265">
        <f>IF(Year=2015,TablePR1_2015!E44,IF(Year=2014,'Table PR1_2014'!E44,IF(Year=2016,TablePR1_2016!E44,IF(Year=2017,TablePR1_2017!E44))))</f>
        <v>76</v>
      </c>
      <c r="F45" s="265">
        <f>IF(Year=2015,TablePR1_2015!F44,IF(Year=2014,'Table PR1_2014'!F44,IF(Year=2016,TablePR1_2016!F44,IF(Year=2017,TablePR1_2017!F44))))</f>
        <v>77</v>
      </c>
      <c r="G45" s="729">
        <f>IF(Year=2015,TablePR1_2015!G44,IF(Year=2014,'Table PR1_2014'!G44,IF(Year=2016,TablePR1_2016!G44,IF(Year=2017,TablePR1_2017!G44))))</f>
        <v>36.5</v>
      </c>
      <c r="H45" s="336"/>
      <c r="I45" s="336"/>
      <c r="J45" s="336"/>
      <c r="K45" s="336"/>
      <c r="L45" s="336"/>
      <c r="M45" s="336"/>
      <c r="N45" s="336"/>
      <c r="O45" s="336"/>
      <c r="P45" s="336"/>
      <c r="Q45" s="336"/>
      <c r="R45" s="336"/>
      <c r="S45" s="336"/>
      <c r="T45" s="336"/>
      <c r="U45" s="336"/>
      <c r="V45" s="336"/>
      <c r="W45" s="375"/>
      <c r="Y45" s="366"/>
    </row>
    <row r="46" spans="1:25" s="335" customFormat="1" x14ac:dyDescent="0.3">
      <c r="A46" s="368"/>
      <c r="B46" s="370" t="s">
        <v>582</v>
      </c>
      <c r="D46" s="265">
        <f>IF(Year=2015,TablePR1_2015!D45,IF(Year=2014,'Table PR1_2014'!D45,IF(Year=2016,TablePR1_2016!D45,IF(Year=2017,TablePR1_2017!D45))))</f>
        <v>7706</v>
      </c>
      <c r="E46" s="265">
        <f>IF(Year=2015,TablePR1_2015!E45,IF(Year=2014,'Table PR1_2014'!E45,IF(Year=2016,TablePR1_2016!E45,IF(Year=2017,TablePR1_2017!E45))))</f>
        <v>78</v>
      </c>
      <c r="F46" s="265">
        <f>IF(Year=2015,TablePR1_2015!F45,IF(Year=2014,'Table PR1_2014'!F45,IF(Year=2016,TablePR1_2016!F45,IF(Year=2017,TablePR1_2017!F45))))</f>
        <v>79</v>
      </c>
      <c r="G46" s="729">
        <f>IF(Year=2015,TablePR1_2015!G45,IF(Year=2014,'Table PR1_2014'!G45,IF(Year=2016,TablePR1_2016!G45,IF(Year=2017,TablePR1_2017!G45))))</f>
        <v>37.299999999999997</v>
      </c>
      <c r="H46" s="336"/>
      <c r="I46" s="336"/>
      <c r="J46" s="336"/>
      <c r="K46" s="336"/>
      <c r="L46" s="336"/>
      <c r="M46" s="336"/>
      <c r="N46" s="336"/>
      <c r="O46" s="336"/>
      <c r="P46" s="336"/>
      <c r="Q46" s="336"/>
      <c r="R46" s="336"/>
      <c r="S46" s="336"/>
      <c r="T46" s="336"/>
      <c r="U46" s="336"/>
      <c r="V46" s="336"/>
      <c r="W46" s="375"/>
      <c r="Y46" s="366"/>
    </row>
    <row r="47" spans="1:25" s="335" customFormat="1" ht="9" customHeight="1" x14ac:dyDescent="0.3">
      <c r="A47" s="368"/>
      <c r="B47" s="370"/>
      <c r="D47" s="265"/>
      <c r="E47" s="265"/>
      <c r="F47" s="265"/>
      <c r="G47" s="729"/>
      <c r="H47" s="336"/>
      <c r="I47" s="336"/>
      <c r="J47" s="336"/>
      <c r="K47" s="336"/>
      <c r="L47" s="336"/>
      <c r="M47" s="336"/>
      <c r="N47" s="336"/>
      <c r="O47" s="336"/>
      <c r="P47" s="336"/>
      <c r="Q47" s="336"/>
      <c r="R47" s="336"/>
      <c r="S47" s="336"/>
      <c r="T47" s="336"/>
      <c r="U47" s="336"/>
      <c r="V47" s="336"/>
      <c r="W47" s="366"/>
      <c r="Y47" s="366"/>
    </row>
    <row r="48" spans="1:25" s="335" customFormat="1" x14ac:dyDescent="0.3">
      <c r="A48" s="368" t="s">
        <v>585</v>
      </c>
      <c r="B48" s="368" t="s">
        <v>408</v>
      </c>
      <c r="C48" s="369"/>
      <c r="D48" s="265"/>
      <c r="E48" s="265"/>
      <c r="F48" s="265"/>
      <c r="G48" s="729"/>
      <c r="H48" s="336"/>
      <c r="I48" s="336"/>
      <c r="J48" s="336"/>
      <c r="K48" s="336"/>
      <c r="L48" s="336"/>
      <c r="M48" s="336"/>
      <c r="N48" s="336"/>
      <c r="O48" s="336"/>
      <c r="P48" s="336"/>
      <c r="Q48" s="336"/>
      <c r="R48" s="336"/>
      <c r="S48" s="336"/>
      <c r="T48" s="336"/>
      <c r="U48" s="336"/>
      <c r="V48" s="336"/>
      <c r="W48" s="366"/>
      <c r="Y48" s="366"/>
    </row>
    <row r="49" spans="1:25" s="335" customFormat="1" x14ac:dyDescent="0.3">
      <c r="A49" s="370"/>
      <c r="B49" s="370" t="s">
        <v>573</v>
      </c>
      <c r="D49" s="265">
        <f>IF(Year=2015,TablePR1_2015!D48,IF(Year=2014,'Table PR1_2014'!D48,IF(Year=2016,TablePR1_2016!D48,IF(Year=2017,TablePR1_2017!D48))))</f>
        <v>12327</v>
      </c>
      <c r="E49" s="265">
        <f>IF(Year=2015,TablePR1_2015!E48,IF(Year=2014,'Table PR1_2014'!E48,IF(Year=2016,TablePR1_2016!E48,IF(Year=2017,TablePR1_2017!E48))))</f>
        <v>58</v>
      </c>
      <c r="F49" s="265">
        <f>IF(Year=2015,TablePR1_2015!F48,IF(Year=2014,'Table PR1_2014'!F48,IF(Year=2016,TablePR1_2016!F48,IF(Year=2017,TablePR1_2017!F48))))</f>
        <v>60</v>
      </c>
      <c r="G49" s="729">
        <f>IF(Year=2015,TablePR1_2015!G48,IF(Year=2014,'Table PR1_2014'!G48,IF(Year=2016,TablePR1_2016!G48,IF(Year=2017,TablePR1_2017!G48))))</f>
        <v>32</v>
      </c>
      <c r="H49" s="336"/>
      <c r="I49" s="336"/>
      <c r="J49" s="336"/>
      <c r="K49" s="336"/>
      <c r="L49" s="336"/>
      <c r="M49" s="336"/>
      <c r="N49" s="336"/>
      <c r="O49" s="336"/>
      <c r="P49" s="336"/>
      <c r="Q49" s="336"/>
      <c r="R49" s="336"/>
      <c r="S49" s="336"/>
      <c r="T49" s="336"/>
      <c r="U49" s="336"/>
      <c r="V49" s="336"/>
      <c r="W49" s="375"/>
      <c r="Y49" s="366"/>
    </row>
    <row r="50" spans="1:25" s="335" customFormat="1" x14ac:dyDescent="0.3">
      <c r="A50" s="370"/>
      <c r="B50" s="373" t="s">
        <v>574</v>
      </c>
      <c r="C50" s="374"/>
      <c r="D50" s="265">
        <f>IF(Year=2015,TablePR1_2015!D49,IF(Year=2014,'Table PR1_2014'!D49,IF(Year=2016,TablePR1_2016!D49,IF(Year=2017,TablePR1_2017!D49))))</f>
        <v>8462</v>
      </c>
      <c r="E50" s="265">
        <f>IF(Year=2015,TablePR1_2015!E49,IF(Year=2014,'Table PR1_2014'!E49,IF(Year=2016,TablePR1_2016!E49,IF(Year=2017,TablePR1_2017!E49))))</f>
        <v>61</v>
      </c>
      <c r="F50" s="265">
        <f>IF(Year=2015,TablePR1_2015!F49,IF(Year=2014,'Table PR1_2014'!F49,IF(Year=2016,TablePR1_2016!F49,IF(Year=2017,TablePR1_2017!F49))))</f>
        <v>63</v>
      </c>
      <c r="G50" s="729">
        <f>IF(Year=2015,TablePR1_2015!G49,IF(Year=2014,'Table PR1_2014'!G49,IF(Year=2016,TablePR1_2016!G49,IF(Year=2017,TablePR1_2017!G49))))</f>
        <v>32.5</v>
      </c>
      <c r="H50" s="336"/>
      <c r="I50" s="336"/>
      <c r="J50" s="336"/>
      <c r="K50" s="336"/>
      <c r="L50" s="336"/>
      <c r="M50" s="336"/>
      <c r="N50" s="336"/>
      <c r="O50" s="336"/>
      <c r="P50" s="336"/>
      <c r="Q50" s="336"/>
      <c r="R50" s="336"/>
      <c r="S50" s="336"/>
      <c r="T50" s="336"/>
      <c r="U50" s="336"/>
      <c r="V50" s="336"/>
      <c r="W50" s="375"/>
      <c r="Y50" s="366"/>
    </row>
    <row r="51" spans="1:25" s="335" customFormat="1" x14ac:dyDescent="0.3">
      <c r="A51" s="370"/>
      <c r="B51" s="370" t="s">
        <v>575</v>
      </c>
      <c r="D51" s="265">
        <f>IF(Year=2015,TablePR1_2015!D50,IF(Year=2014,'Table PR1_2014'!D50,IF(Year=2016,TablePR1_2016!D50,IF(Year=2017,TablePR1_2017!D50))))</f>
        <v>7547</v>
      </c>
      <c r="E51" s="265">
        <f>IF(Year=2015,TablePR1_2015!E50,IF(Year=2014,'Table PR1_2014'!E50,IF(Year=2016,TablePR1_2016!E50,IF(Year=2017,TablePR1_2017!E50))))</f>
        <v>61</v>
      </c>
      <c r="F51" s="265">
        <f>IF(Year=2015,TablePR1_2015!F50,IF(Year=2014,'Table PR1_2014'!F50,IF(Year=2016,TablePR1_2016!F50,IF(Year=2017,TablePR1_2017!F50))))</f>
        <v>64</v>
      </c>
      <c r="G51" s="729">
        <f>IF(Year=2015,TablePR1_2015!G50,IF(Year=2014,'Table PR1_2014'!G50,IF(Year=2016,TablePR1_2016!G50,IF(Year=2017,TablePR1_2017!G50))))</f>
        <v>32.9</v>
      </c>
      <c r="H51" s="336"/>
      <c r="I51" s="336"/>
      <c r="J51" s="336"/>
      <c r="K51" s="336"/>
      <c r="L51" s="336"/>
      <c r="M51" s="336"/>
      <c r="N51" s="336"/>
      <c r="O51" s="336"/>
      <c r="P51" s="336"/>
      <c r="Q51" s="336"/>
      <c r="R51" s="336"/>
      <c r="S51" s="336"/>
      <c r="T51" s="336"/>
      <c r="U51" s="336"/>
      <c r="V51" s="336"/>
      <c r="W51" s="375"/>
      <c r="Y51" s="366"/>
    </row>
    <row r="52" spans="1:25" s="335" customFormat="1" x14ac:dyDescent="0.3">
      <c r="A52" s="370"/>
      <c r="B52" s="370" t="s">
        <v>576</v>
      </c>
      <c r="D52" s="265">
        <f>IF(Year=2015,TablePR1_2015!D51,IF(Year=2014,'Table PR1_2014'!D51,IF(Year=2016,TablePR1_2016!D51,IF(Year=2017,TablePR1_2017!D51))))</f>
        <v>7040</v>
      </c>
      <c r="E52" s="265">
        <f>IF(Year=2015,TablePR1_2015!E51,IF(Year=2014,'Table PR1_2014'!E51,IF(Year=2016,TablePR1_2016!E51,IF(Year=2017,TablePR1_2017!E51))))</f>
        <v>65</v>
      </c>
      <c r="F52" s="265">
        <f>IF(Year=2015,TablePR1_2015!F51,IF(Year=2014,'Table PR1_2014'!F51,IF(Year=2016,TablePR1_2016!F51,IF(Year=2017,TablePR1_2017!F51))))</f>
        <v>67</v>
      </c>
      <c r="G52" s="729">
        <f>IF(Year=2015,TablePR1_2015!G51,IF(Year=2014,'Table PR1_2014'!G51,IF(Year=2016,TablePR1_2016!G51,IF(Year=2017,TablePR1_2017!G51))))</f>
        <v>33.5</v>
      </c>
      <c r="H52" s="336"/>
      <c r="I52" s="336"/>
      <c r="J52" s="336"/>
      <c r="K52" s="336"/>
      <c r="L52" s="336"/>
      <c r="M52" s="336"/>
      <c r="N52" s="336"/>
      <c r="O52" s="336"/>
      <c r="P52" s="336"/>
      <c r="Q52" s="336"/>
      <c r="R52" s="336"/>
      <c r="S52" s="336"/>
      <c r="T52" s="336"/>
      <c r="U52" s="336"/>
      <c r="V52" s="336"/>
      <c r="W52" s="375"/>
      <c r="Y52" s="366"/>
    </row>
    <row r="53" spans="1:25" s="335" customFormat="1" x14ac:dyDescent="0.3">
      <c r="A53" s="370"/>
      <c r="B53" s="370" t="s">
        <v>577</v>
      </c>
      <c r="D53" s="265">
        <f>IF(Year=2015,TablePR1_2015!D52,IF(Year=2014,'Table PR1_2014'!D52,IF(Year=2016,TablePR1_2016!D52,IF(Year=2017,TablePR1_2017!D52))))</f>
        <v>5690</v>
      </c>
      <c r="E53" s="265">
        <f>IF(Year=2015,TablePR1_2015!E52,IF(Year=2014,'Table PR1_2014'!E52,IF(Year=2016,TablePR1_2016!E52,IF(Year=2017,TablePR1_2017!E52))))</f>
        <v>70</v>
      </c>
      <c r="F53" s="265">
        <f>IF(Year=2015,TablePR1_2015!F52,IF(Year=2014,'Table PR1_2014'!F52,IF(Year=2016,TablePR1_2016!F52,IF(Year=2017,TablePR1_2017!F52))))</f>
        <v>71</v>
      </c>
      <c r="G53" s="729">
        <f>IF(Year=2015,TablePR1_2015!G52,IF(Year=2014,'Table PR1_2014'!G52,IF(Year=2016,TablePR1_2016!G52,IF(Year=2017,TablePR1_2017!G52))))</f>
        <v>34.4</v>
      </c>
      <c r="H53" s="336"/>
      <c r="I53" s="336"/>
      <c r="J53" s="336"/>
      <c r="K53" s="336"/>
      <c r="L53" s="336"/>
      <c r="M53" s="336"/>
      <c r="N53" s="336"/>
      <c r="O53" s="336"/>
      <c r="P53" s="336"/>
      <c r="Q53" s="336"/>
      <c r="R53" s="336"/>
      <c r="S53" s="336"/>
      <c r="T53" s="336"/>
      <c r="U53" s="336"/>
      <c r="V53" s="336"/>
      <c r="W53" s="375"/>
      <c r="Y53" s="366"/>
    </row>
    <row r="54" spans="1:25" s="335" customFormat="1" x14ac:dyDescent="0.3">
      <c r="A54" s="370"/>
      <c r="B54" s="370" t="s">
        <v>578</v>
      </c>
      <c r="D54" s="265">
        <f>IF(Year=2015,TablePR1_2015!D53,IF(Year=2014,'Table PR1_2014'!D53,IF(Year=2016,TablePR1_2016!D53,IF(Year=2017,TablePR1_2017!D53))))</f>
        <v>4996</v>
      </c>
      <c r="E54" s="265">
        <f>IF(Year=2015,TablePR1_2015!E53,IF(Year=2014,'Table PR1_2014'!E53,IF(Year=2016,TablePR1_2016!E53,IF(Year=2017,TablePR1_2017!E53))))</f>
        <v>71</v>
      </c>
      <c r="F54" s="265">
        <f>IF(Year=2015,TablePR1_2015!F53,IF(Year=2014,'Table PR1_2014'!F53,IF(Year=2016,TablePR1_2016!F53,IF(Year=2017,TablePR1_2017!F53))))</f>
        <v>72</v>
      </c>
      <c r="G54" s="729">
        <f>IF(Year=2015,TablePR1_2015!G53,IF(Year=2014,'Table PR1_2014'!G53,IF(Year=2016,TablePR1_2016!G53,IF(Year=2017,TablePR1_2017!G53))))</f>
        <v>34.799999999999997</v>
      </c>
      <c r="H54" s="336"/>
      <c r="I54" s="336"/>
      <c r="J54" s="336"/>
      <c r="K54" s="336"/>
      <c r="L54" s="336"/>
      <c r="M54" s="336"/>
      <c r="N54" s="336"/>
      <c r="O54" s="336"/>
      <c r="P54" s="336"/>
      <c r="Q54" s="336"/>
      <c r="R54" s="336"/>
      <c r="S54" s="336"/>
      <c r="T54" s="336"/>
      <c r="U54" s="336"/>
      <c r="V54" s="336"/>
      <c r="W54" s="375"/>
      <c r="Y54" s="366"/>
    </row>
    <row r="55" spans="1:25" s="335" customFormat="1" x14ac:dyDescent="0.3">
      <c r="A55" s="370"/>
      <c r="B55" s="370" t="s">
        <v>579</v>
      </c>
      <c r="D55" s="265">
        <f>IF(Year=2015,TablePR1_2015!D54,IF(Year=2014,'Table PR1_2014'!D54,IF(Year=2016,TablePR1_2016!D54,IF(Year=2017,TablePR1_2017!D54))))</f>
        <v>5118</v>
      </c>
      <c r="E55" s="265">
        <f>IF(Year=2015,TablePR1_2015!E54,IF(Year=2014,'Table PR1_2014'!E54,IF(Year=2016,TablePR1_2016!E54,IF(Year=2017,TablePR1_2017!E54))))</f>
        <v>74</v>
      </c>
      <c r="F55" s="265">
        <f>IF(Year=2015,TablePR1_2015!F54,IF(Year=2014,'Table PR1_2014'!F54,IF(Year=2016,TablePR1_2016!F54,IF(Year=2017,TablePR1_2017!F54))))</f>
        <v>75</v>
      </c>
      <c r="G55" s="729">
        <f>IF(Year=2015,TablePR1_2015!G54,IF(Year=2014,'Table PR1_2014'!G54,IF(Year=2016,TablePR1_2016!G54,IF(Year=2017,TablePR1_2017!G54))))</f>
        <v>35.6</v>
      </c>
      <c r="H55" s="336"/>
      <c r="I55" s="336"/>
      <c r="J55" s="336"/>
      <c r="K55" s="336"/>
      <c r="L55" s="336"/>
      <c r="M55" s="336"/>
      <c r="N55" s="336"/>
      <c r="O55" s="336"/>
      <c r="P55" s="336"/>
      <c r="Q55" s="336"/>
      <c r="R55" s="336"/>
      <c r="S55" s="336"/>
      <c r="T55" s="336"/>
      <c r="U55" s="336"/>
      <c r="V55" s="336"/>
      <c r="W55" s="375"/>
      <c r="Y55" s="366"/>
    </row>
    <row r="56" spans="1:25" s="335" customFormat="1" x14ac:dyDescent="0.3">
      <c r="A56" s="370"/>
      <c r="B56" s="370" t="s">
        <v>580</v>
      </c>
      <c r="D56" s="265">
        <f>IF(Year=2015,TablePR1_2015!D55,IF(Year=2014,'Table PR1_2014'!D55,IF(Year=2016,TablePR1_2016!D55,IF(Year=2017,TablePR1_2017!D55))))</f>
        <v>4896</v>
      </c>
      <c r="E56" s="265">
        <f>IF(Year=2015,TablePR1_2015!E55,IF(Year=2014,'Table PR1_2014'!E55,IF(Year=2016,TablePR1_2016!E55,IF(Year=2017,TablePR1_2017!E55))))</f>
        <v>74</v>
      </c>
      <c r="F56" s="265">
        <f>IF(Year=2015,TablePR1_2015!F55,IF(Year=2014,'Table PR1_2014'!F55,IF(Year=2016,TablePR1_2016!F55,IF(Year=2017,TablePR1_2017!F55))))</f>
        <v>76</v>
      </c>
      <c r="G56" s="729">
        <f>IF(Year=2015,TablePR1_2015!G55,IF(Year=2014,'Table PR1_2014'!G55,IF(Year=2016,TablePR1_2016!G55,IF(Year=2017,TablePR1_2017!G55))))</f>
        <v>35.9</v>
      </c>
      <c r="H56" s="336"/>
      <c r="I56" s="336"/>
      <c r="J56" s="336"/>
      <c r="K56" s="336"/>
      <c r="L56" s="336"/>
      <c r="M56" s="336"/>
      <c r="N56" s="336"/>
      <c r="O56" s="336"/>
      <c r="P56" s="336"/>
      <c r="Q56" s="336"/>
      <c r="R56" s="336"/>
      <c r="S56" s="336"/>
      <c r="T56" s="336"/>
      <c r="U56" s="336"/>
      <c r="V56" s="336"/>
      <c r="W56" s="375"/>
      <c r="Y56" s="366"/>
    </row>
    <row r="57" spans="1:25" s="335" customFormat="1" x14ac:dyDescent="0.3">
      <c r="A57" s="370"/>
      <c r="B57" s="370" t="s">
        <v>581</v>
      </c>
      <c r="D57" s="265">
        <f>IF(Year=2015,TablePR1_2015!D56,IF(Year=2014,'Table PR1_2014'!D56,IF(Year=2016,TablePR1_2016!D56,IF(Year=2017,TablePR1_2017!D56))))</f>
        <v>5342</v>
      </c>
      <c r="E57" s="265">
        <f>IF(Year=2015,TablePR1_2015!E56,IF(Year=2014,'Table PR1_2014'!E56,IF(Year=2016,TablePR1_2016!E56,IF(Year=2017,TablePR1_2017!E56))))</f>
        <v>78</v>
      </c>
      <c r="F57" s="265">
        <f>IF(Year=2015,TablePR1_2015!F56,IF(Year=2014,'Table PR1_2014'!F56,IF(Year=2016,TablePR1_2016!F56,IF(Year=2017,TablePR1_2017!F56))))</f>
        <v>79</v>
      </c>
      <c r="G57" s="729">
        <f>IF(Year=2015,TablePR1_2015!G56,IF(Year=2014,'Table PR1_2014'!G56,IF(Year=2016,TablePR1_2016!G56,IF(Year=2017,TablePR1_2017!G56))))</f>
        <v>36.4</v>
      </c>
      <c r="H57" s="336"/>
      <c r="I57" s="336"/>
      <c r="J57" s="336"/>
      <c r="K57" s="336"/>
      <c r="L57" s="336"/>
      <c r="M57" s="336"/>
      <c r="N57" s="336"/>
      <c r="O57" s="336"/>
      <c r="P57" s="336"/>
      <c r="Q57" s="336"/>
      <c r="R57" s="336"/>
      <c r="S57" s="336"/>
      <c r="T57" s="336"/>
      <c r="U57" s="336"/>
      <c r="V57" s="336"/>
      <c r="W57" s="375"/>
      <c r="Y57" s="366"/>
    </row>
    <row r="58" spans="1:25" s="335" customFormat="1" x14ac:dyDescent="0.3">
      <c r="A58" s="370"/>
      <c r="B58" s="370" t="s">
        <v>582</v>
      </c>
      <c r="D58" s="265">
        <f>IF(Year=2015,TablePR1_2015!D57,IF(Year=2014,'Table PR1_2014'!D57,IF(Year=2016,TablePR1_2016!D57,IF(Year=2017,TablePR1_2017!D57))))</f>
        <v>5441</v>
      </c>
      <c r="E58" s="265">
        <f>IF(Year=2015,TablePR1_2015!E57,IF(Year=2014,'Table PR1_2014'!E57,IF(Year=2016,TablePR1_2016!E57,IF(Year=2017,TablePR1_2017!E57))))</f>
        <v>78</v>
      </c>
      <c r="F58" s="265">
        <f>IF(Year=2015,TablePR1_2015!F57,IF(Year=2014,'Table PR1_2014'!F57,IF(Year=2016,TablePR1_2016!F57,IF(Year=2017,TablePR1_2017!F57))))</f>
        <v>79</v>
      </c>
      <c r="G58" s="729">
        <f>IF(Year=2015,TablePR1_2015!G57,IF(Year=2014,'Table PR1_2014'!G57,IF(Year=2016,TablePR1_2016!G57,IF(Year=2017,TablePR1_2017!G57))))</f>
        <v>37.1</v>
      </c>
      <c r="H58" s="336"/>
      <c r="I58" s="336"/>
      <c r="J58" s="336"/>
      <c r="K58" s="336"/>
      <c r="L58" s="336"/>
      <c r="M58" s="336"/>
      <c r="N58" s="336"/>
      <c r="O58" s="336"/>
      <c r="P58" s="336"/>
      <c r="Q58" s="336"/>
      <c r="R58" s="336"/>
      <c r="S58" s="336"/>
      <c r="T58" s="336"/>
      <c r="U58" s="336"/>
      <c r="V58" s="336"/>
      <c r="W58" s="375"/>
      <c r="Y58" s="366"/>
    </row>
    <row r="59" spans="1:25" s="335" customFormat="1" ht="7.5" customHeight="1" x14ac:dyDescent="0.3">
      <c r="A59" s="370"/>
      <c r="B59" s="370"/>
      <c r="D59" s="265"/>
      <c r="E59" s="265"/>
      <c r="F59" s="265"/>
      <c r="G59" s="729"/>
      <c r="H59" s="336"/>
      <c r="I59" s="336"/>
      <c r="J59" s="336"/>
      <c r="K59" s="336"/>
      <c r="L59" s="336"/>
      <c r="M59" s="336"/>
      <c r="N59" s="336"/>
      <c r="O59" s="336"/>
      <c r="P59" s="336"/>
      <c r="Q59" s="336"/>
      <c r="R59" s="336"/>
      <c r="S59" s="336"/>
      <c r="T59" s="336"/>
      <c r="U59" s="336"/>
      <c r="V59" s="336"/>
      <c r="W59" s="366"/>
      <c r="Y59" s="366"/>
    </row>
    <row r="60" spans="1:25" s="335" customFormat="1" x14ac:dyDescent="0.3">
      <c r="A60" s="368" t="s">
        <v>586</v>
      </c>
      <c r="B60" s="368" t="s">
        <v>299</v>
      </c>
      <c r="C60" s="369"/>
      <c r="D60" s="265"/>
      <c r="E60" s="265"/>
      <c r="F60" s="265"/>
      <c r="G60" s="729"/>
      <c r="H60" s="336"/>
      <c r="I60" s="336"/>
      <c r="J60" s="336"/>
      <c r="K60" s="336"/>
      <c r="L60" s="336"/>
      <c r="M60" s="336"/>
      <c r="N60" s="336"/>
      <c r="O60" s="336"/>
      <c r="P60" s="336"/>
      <c r="Q60" s="336"/>
      <c r="R60" s="336"/>
      <c r="S60" s="336"/>
      <c r="T60" s="336"/>
      <c r="U60" s="336"/>
      <c r="V60" s="336"/>
      <c r="W60" s="366"/>
      <c r="Y60" s="366"/>
    </row>
    <row r="61" spans="1:25" s="335" customFormat="1" x14ac:dyDescent="0.3">
      <c r="A61" s="368"/>
      <c r="B61" s="370" t="s">
        <v>573</v>
      </c>
      <c r="D61" s="265">
        <f>IF(Year=2015,TablePR1_2015!D60,IF(Year=2014,'Table PR1_2014'!D60,IF(Year=2016,TablePR1_2016!D60,IF(Year=2017,TablePR1_2017!D60))))</f>
        <v>7162</v>
      </c>
      <c r="E61" s="265">
        <f>IF(Year=2015,TablePR1_2015!E60,IF(Year=2014,'Table PR1_2014'!E60,IF(Year=2016,TablePR1_2016!E60,IF(Year=2017,TablePR1_2017!E60))))</f>
        <v>57</v>
      </c>
      <c r="F61" s="265">
        <f>IF(Year=2015,TablePR1_2015!F60,IF(Year=2014,'Table PR1_2014'!F60,IF(Year=2016,TablePR1_2016!F60,IF(Year=2017,TablePR1_2017!F60))))</f>
        <v>60</v>
      </c>
      <c r="G61" s="729">
        <f>IF(Year=2015,TablePR1_2015!G60,IF(Year=2014,'Table PR1_2014'!G60,IF(Year=2016,TablePR1_2016!G60,IF(Year=2017,TablePR1_2017!G60))))</f>
        <v>31.9</v>
      </c>
      <c r="H61" s="336"/>
      <c r="I61" s="336"/>
      <c r="J61" s="336"/>
      <c r="K61" s="336"/>
      <c r="L61" s="336"/>
      <c r="M61" s="336"/>
      <c r="N61" s="336"/>
      <c r="O61" s="336"/>
      <c r="P61" s="336"/>
      <c r="Q61" s="336"/>
      <c r="R61" s="336"/>
      <c r="S61" s="336"/>
      <c r="T61" s="336"/>
      <c r="U61" s="336"/>
      <c r="V61" s="336"/>
      <c r="W61" s="375"/>
      <c r="Y61" s="366"/>
    </row>
    <row r="62" spans="1:25" s="335" customFormat="1" x14ac:dyDescent="0.3">
      <c r="A62" s="368"/>
      <c r="B62" s="373" t="s">
        <v>574</v>
      </c>
      <c r="C62" s="374"/>
      <c r="D62" s="265">
        <f>IF(Year=2015,TablePR1_2015!D61,IF(Year=2014,'Table PR1_2014'!D61,IF(Year=2016,TablePR1_2016!D61,IF(Year=2017,TablePR1_2017!D61))))</f>
        <v>6739</v>
      </c>
      <c r="E62" s="265">
        <f>IF(Year=2015,TablePR1_2015!E61,IF(Year=2014,'Table PR1_2014'!E61,IF(Year=2016,TablePR1_2016!E61,IF(Year=2017,TablePR1_2017!E61))))</f>
        <v>60</v>
      </c>
      <c r="F62" s="265">
        <f>IF(Year=2015,TablePR1_2015!F61,IF(Year=2014,'Table PR1_2014'!F61,IF(Year=2016,TablePR1_2016!F61,IF(Year=2017,TablePR1_2017!F61))))</f>
        <v>62</v>
      </c>
      <c r="G62" s="729">
        <f>IF(Year=2015,TablePR1_2015!G61,IF(Year=2014,'Table PR1_2014'!G61,IF(Year=2016,TablePR1_2016!G61,IF(Year=2017,TablePR1_2017!G61))))</f>
        <v>32.4</v>
      </c>
      <c r="H62" s="336"/>
      <c r="I62" s="336"/>
      <c r="J62" s="336"/>
      <c r="K62" s="336"/>
      <c r="L62" s="336"/>
      <c r="M62" s="336"/>
      <c r="N62" s="336"/>
      <c r="O62" s="336"/>
      <c r="P62" s="336"/>
      <c r="Q62" s="336"/>
      <c r="R62" s="336"/>
      <c r="S62" s="336"/>
      <c r="T62" s="336"/>
      <c r="U62" s="336"/>
      <c r="V62" s="336"/>
      <c r="W62" s="375"/>
      <c r="Y62" s="366"/>
    </row>
    <row r="63" spans="1:25" s="335" customFormat="1" x14ac:dyDescent="0.3">
      <c r="A63" s="368"/>
      <c r="B63" s="370" t="s">
        <v>575</v>
      </c>
      <c r="D63" s="265">
        <f>IF(Year=2015,TablePR1_2015!D62,IF(Year=2014,'Table PR1_2014'!D62,IF(Year=2016,TablePR1_2016!D62,IF(Year=2017,TablePR1_2017!D62))))</f>
        <v>5591</v>
      </c>
      <c r="E63" s="265">
        <f>IF(Year=2015,TablePR1_2015!E62,IF(Year=2014,'Table PR1_2014'!E62,IF(Year=2016,TablePR1_2016!E62,IF(Year=2017,TablePR1_2017!E62))))</f>
        <v>63</v>
      </c>
      <c r="F63" s="265">
        <f>IF(Year=2015,TablePR1_2015!F62,IF(Year=2014,'Table PR1_2014'!F62,IF(Year=2016,TablePR1_2016!F62,IF(Year=2017,TablePR1_2017!F62))))</f>
        <v>65</v>
      </c>
      <c r="G63" s="729">
        <f>IF(Year=2015,TablePR1_2015!G62,IF(Year=2014,'Table PR1_2014'!G62,IF(Year=2016,TablePR1_2016!G62,IF(Year=2017,TablePR1_2017!G62))))</f>
        <v>33.1</v>
      </c>
      <c r="H63" s="336"/>
      <c r="I63" s="336"/>
      <c r="J63" s="336"/>
      <c r="K63" s="336"/>
      <c r="L63" s="336"/>
      <c r="M63" s="336"/>
      <c r="N63" s="336"/>
      <c r="O63" s="336"/>
      <c r="P63" s="336"/>
      <c r="Q63" s="336"/>
      <c r="R63" s="336"/>
      <c r="S63" s="336"/>
      <c r="T63" s="336"/>
      <c r="U63" s="336"/>
      <c r="V63" s="336"/>
      <c r="W63" s="375"/>
      <c r="Y63" s="366"/>
    </row>
    <row r="64" spans="1:25" s="335" customFormat="1" x14ac:dyDescent="0.3">
      <c r="A64" s="368"/>
      <c r="B64" s="370" t="s">
        <v>576</v>
      </c>
      <c r="D64" s="265">
        <f>IF(Year=2015,TablePR1_2015!D63,IF(Year=2014,'Table PR1_2014'!D63,IF(Year=2016,TablePR1_2016!D63,IF(Year=2017,TablePR1_2017!D63))))</f>
        <v>5554</v>
      </c>
      <c r="E64" s="265">
        <f>IF(Year=2015,TablePR1_2015!E63,IF(Year=2014,'Table PR1_2014'!E63,IF(Year=2016,TablePR1_2016!E63,IF(Year=2017,TablePR1_2017!E63))))</f>
        <v>63</v>
      </c>
      <c r="F64" s="265">
        <f>IF(Year=2015,TablePR1_2015!F63,IF(Year=2014,'Table PR1_2014'!F63,IF(Year=2016,TablePR1_2016!F63,IF(Year=2017,TablePR1_2017!F63))))</f>
        <v>65</v>
      </c>
      <c r="G64" s="729">
        <f>IF(Year=2015,TablePR1_2015!G63,IF(Year=2014,'Table PR1_2014'!G63,IF(Year=2016,TablePR1_2016!G63,IF(Year=2017,TablePR1_2017!G63))))</f>
        <v>33.4</v>
      </c>
      <c r="H64" s="336"/>
      <c r="I64" s="336"/>
      <c r="J64" s="336"/>
      <c r="K64" s="336"/>
      <c r="L64" s="336"/>
      <c r="M64" s="336"/>
      <c r="N64" s="336"/>
      <c r="O64" s="336"/>
      <c r="P64" s="336"/>
      <c r="Q64" s="336"/>
      <c r="R64" s="336"/>
      <c r="S64" s="336"/>
      <c r="T64" s="336"/>
      <c r="U64" s="336"/>
      <c r="V64" s="336"/>
      <c r="W64" s="375"/>
      <c r="Y64" s="366"/>
    </row>
    <row r="65" spans="1:25" s="335" customFormat="1" x14ac:dyDescent="0.3">
      <c r="A65" s="368"/>
      <c r="B65" s="370" t="s">
        <v>577</v>
      </c>
      <c r="D65" s="265">
        <f>IF(Year=2015,TablePR1_2015!D64,IF(Year=2014,'Table PR1_2014'!D64,IF(Year=2016,TablePR1_2016!D64,IF(Year=2017,TablePR1_2017!D64))))</f>
        <v>5890</v>
      </c>
      <c r="E65" s="265">
        <f>IF(Year=2015,TablePR1_2015!E64,IF(Year=2014,'Table PR1_2014'!E64,IF(Year=2016,TablePR1_2016!E64,IF(Year=2017,TablePR1_2017!E64))))</f>
        <v>68</v>
      </c>
      <c r="F65" s="265">
        <f>IF(Year=2015,TablePR1_2015!F64,IF(Year=2014,'Table PR1_2014'!F64,IF(Year=2016,TablePR1_2016!F64,IF(Year=2017,TablePR1_2017!F64))))</f>
        <v>69</v>
      </c>
      <c r="G65" s="729">
        <f>IF(Year=2015,TablePR1_2015!G64,IF(Year=2014,'Table PR1_2014'!G64,IF(Year=2016,TablePR1_2016!G64,IF(Year=2017,TablePR1_2017!G64))))</f>
        <v>34.1</v>
      </c>
      <c r="H65" s="336"/>
      <c r="I65" s="336"/>
      <c r="J65" s="336"/>
      <c r="K65" s="336"/>
      <c r="L65" s="336"/>
      <c r="M65" s="336"/>
      <c r="N65" s="336"/>
      <c r="O65" s="336"/>
      <c r="P65" s="336"/>
      <c r="Q65" s="336"/>
      <c r="R65" s="336"/>
      <c r="S65" s="336"/>
      <c r="T65" s="336"/>
      <c r="U65" s="336"/>
      <c r="V65" s="336"/>
      <c r="W65" s="375"/>
      <c r="Y65" s="366"/>
    </row>
    <row r="66" spans="1:25" s="335" customFormat="1" x14ac:dyDescent="0.3">
      <c r="A66" s="368"/>
      <c r="B66" s="370" t="s">
        <v>578</v>
      </c>
      <c r="D66" s="265">
        <f>IF(Year=2015,TablePR1_2015!D65,IF(Year=2014,'Table PR1_2014'!D65,IF(Year=2016,TablePR1_2016!D65,IF(Year=2017,TablePR1_2017!D65))))</f>
        <v>5484</v>
      </c>
      <c r="E66" s="265">
        <f>IF(Year=2015,TablePR1_2015!E65,IF(Year=2014,'Table PR1_2014'!E65,IF(Year=2016,TablePR1_2016!E65,IF(Year=2017,TablePR1_2017!E65))))</f>
        <v>70</v>
      </c>
      <c r="F66" s="265">
        <f>IF(Year=2015,TablePR1_2015!F65,IF(Year=2014,'Table PR1_2014'!F65,IF(Year=2016,TablePR1_2016!F65,IF(Year=2017,TablePR1_2017!F65))))</f>
        <v>72</v>
      </c>
      <c r="G66" s="729">
        <f>IF(Year=2015,TablePR1_2015!G65,IF(Year=2014,'Table PR1_2014'!G65,IF(Year=2016,TablePR1_2016!G65,IF(Year=2017,TablePR1_2017!G65))))</f>
        <v>34.799999999999997</v>
      </c>
      <c r="H66" s="336"/>
      <c r="I66" s="336"/>
      <c r="J66" s="336"/>
      <c r="K66" s="336"/>
      <c r="L66" s="336"/>
      <c r="M66" s="336"/>
      <c r="N66" s="336"/>
      <c r="O66" s="336"/>
      <c r="P66" s="336"/>
      <c r="Q66" s="336"/>
      <c r="R66" s="336"/>
      <c r="S66" s="336"/>
      <c r="T66" s="336"/>
      <c r="U66" s="336"/>
      <c r="V66" s="336"/>
      <c r="W66" s="375"/>
      <c r="Y66" s="366"/>
    </row>
    <row r="67" spans="1:25" s="335" customFormat="1" x14ac:dyDescent="0.3">
      <c r="A67" s="368"/>
      <c r="B67" s="370" t="s">
        <v>579</v>
      </c>
      <c r="D67" s="265">
        <f>IF(Year=2015,TablePR1_2015!D66,IF(Year=2014,'Table PR1_2014'!D66,IF(Year=2016,TablePR1_2016!D66,IF(Year=2017,TablePR1_2017!D66))))</f>
        <v>5562</v>
      </c>
      <c r="E67" s="265">
        <f>IF(Year=2015,TablePR1_2015!E66,IF(Year=2014,'Table PR1_2014'!E66,IF(Year=2016,TablePR1_2016!E66,IF(Year=2017,TablePR1_2017!E66))))</f>
        <v>71</v>
      </c>
      <c r="F67" s="265">
        <f>IF(Year=2015,TablePR1_2015!F66,IF(Year=2014,'Table PR1_2014'!F66,IF(Year=2016,TablePR1_2016!F66,IF(Year=2017,TablePR1_2017!F66))))</f>
        <v>72</v>
      </c>
      <c r="G67" s="729">
        <f>IF(Year=2015,TablePR1_2015!G66,IF(Year=2014,'Table PR1_2014'!G66,IF(Year=2016,TablePR1_2016!G66,IF(Year=2017,TablePR1_2017!G66))))</f>
        <v>35.1</v>
      </c>
      <c r="H67" s="336"/>
      <c r="I67" s="336"/>
      <c r="J67" s="336"/>
      <c r="K67" s="336"/>
      <c r="L67" s="336"/>
      <c r="M67" s="336"/>
      <c r="N67" s="336"/>
      <c r="O67" s="336"/>
      <c r="P67" s="336"/>
      <c r="Q67" s="336"/>
      <c r="R67" s="336"/>
      <c r="S67" s="336"/>
      <c r="T67" s="336"/>
      <c r="U67" s="336"/>
      <c r="V67" s="336"/>
      <c r="W67" s="375"/>
      <c r="Y67" s="366"/>
    </row>
    <row r="68" spans="1:25" s="335" customFormat="1" x14ac:dyDescent="0.3">
      <c r="A68" s="368"/>
      <c r="B68" s="370" t="s">
        <v>580</v>
      </c>
      <c r="D68" s="265">
        <f>IF(Year=2015,TablePR1_2015!D67,IF(Year=2014,'Table PR1_2014'!D67,IF(Year=2016,TablePR1_2016!D67,IF(Year=2017,TablePR1_2017!D67))))</f>
        <v>5186</v>
      </c>
      <c r="E68" s="265">
        <f>IF(Year=2015,TablePR1_2015!E67,IF(Year=2014,'Table PR1_2014'!E67,IF(Year=2016,TablePR1_2016!E67,IF(Year=2017,TablePR1_2017!E67))))</f>
        <v>73</v>
      </c>
      <c r="F68" s="265">
        <f>IF(Year=2015,TablePR1_2015!F67,IF(Year=2014,'Table PR1_2014'!F67,IF(Year=2016,TablePR1_2016!F67,IF(Year=2017,TablePR1_2017!F67))))</f>
        <v>75</v>
      </c>
      <c r="G68" s="729">
        <f>IF(Year=2015,TablePR1_2015!G67,IF(Year=2014,'Table PR1_2014'!G67,IF(Year=2016,TablePR1_2016!G67,IF(Year=2017,TablePR1_2017!G67))))</f>
        <v>35.6</v>
      </c>
      <c r="H68" s="336"/>
      <c r="I68" s="336"/>
      <c r="J68" s="336"/>
      <c r="K68" s="336"/>
      <c r="L68" s="336"/>
      <c r="M68" s="336"/>
      <c r="N68" s="336"/>
      <c r="O68" s="336"/>
      <c r="P68" s="336"/>
      <c r="Q68" s="336"/>
      <c r="R68" s="336"/>
      <c r="S68" s="336"/>
      <c r="T68" s="336"/>
      <c r="U68" s="336"/>
      <c r="V68" s="336"/>
      <c r="W68" s="375"/>
      <c r="Y68" s="366"/>
    </row>
    <row r="69" spans="1:25" s="335" customFormat="1" x14ac:dyDescent="0.3">
      <c r="A69" s="368"/>
      <c r="B69" s="370" t="s">
        <v>581</v>
      </c>
      <c r="D69" s="265">
        <f>IF(Year=2015,TablePR1_2015!D68,IF(Year=2014,'Table PR1_2014'!D68,IF(Year=2016,TablePR1_2016!D68,IF(Year=2017,TablePR1_2017!D68))))</f>
        <v>5362</v>
      </c>
      <c r="E69" s="265">
        <f>IF(Year=2015,TablePR1_2015!E68,IF(Year=2014,'Table PR1_2014'!E68,IF(Year=2016,TablePR1_2016!E68,IF(Year=2017,TablePR1_2017!E68))))</f>
        <v>74</v>
      </c>
      <c r="F69" s="265">
        <f>IF(Year=2015,TablePR1_2015!F68,IF(Year=2014,'Table PR1_2014'!F68,IF(Year=2016,TablePR1_2016!F68,IF(Year=2017,TablePR1_2017!F68))))</f>
        <v>75</v>
      </c>
      <c r="G69" s="729">
        <f>IF(Year=2015,TablePR1_2015!G68,IF(Year=2014,'Table PR1_2014'!G68,IF(Year=2016,TablePR1_2016!G68,IF(Year=2017,TablePR1_2017!G68))))</f>
        <v>35.9</v>
      </c>
      <c r="H69" s="336"/>
      <c r="I69" s="336"/>
      <c r="J69" s="336"/>
      <c r="K69" s="336"/>
      <c r="L69" s="336"/>
      <c r="M69" s="336"/>
      <c r="N69" s="336"/>
      <c r="O69" s="336"/>
      <c r="P69" s="336"/>
      <c r="Q69" s="336"/>
      <c r="R69" s="336"/>
      <c r="S69" s="336"/>
      <c r="T69" s="336"/>
      <c r="U69" s="336"/>
      <c r="V69" s="336"/>
      <c r="W69" s="375"/>
      <c r="Y69" s="366"/>
    </row>
    <row r="70" spans="1:25" s="335" customFormat="1" x14ac:dyDescent="0.3">
      <c r="A70" s="368"/>
      <c r="B70" s="370" t="s">
        <v>582</v>
      </c>
      <c r="D70" s="265">
        <f>IF(Year=2015,TablePR1_2015!D69,IF(Year=2014,'Table PR1_2014'!D69,IF(Year=2016,TablePR1_2016!D69,IF(Year=2017,TablePR1_2017!D69))))</f>
        <v>4247</v>
      </c>
      <c r="E70" s="265">
        <f>IF(Year=2015,TablePR1_2015!E69,IF(Year=2014,'Table PR1_2014'!E69,IF(Year=2016,TablePR1_2016!E69,IF(Year=2017,TablePR1_2017!E69))))</f>
        <v>77</v>
      </c>
      <c r="F70" s="265">
        <f>IF(Year=2015,TablePR1_2015!F69,IF(Year=2014,'Table PR1_2014'!F69,IF(Year=2016,TablePR1_2016!F69,IF(Year=2017,TablePR1_2017!F69))))</f>
        <v>78</v>
      </c>
      <c r="G70" s="729">
        <f>IF(Year=2015,TablePR1_2015!G69,IF(Year=2014,'Table PR1_2014'!G69,IF(Year=2016,TablePR1_2016!G69,IF(Year=2017,TablePR1_2017!G69))))</f>
        <v>36.700000000000003</v>
      </c>
      <c r="H70" s="336"/>
      <c r="I70" s="336"/>
      <c r="J70" s="336"/>
      <c r="K70" s="336"/>
      <c r="L70" s="336"/>
      <c r="M70" s="336"/>
      <c r="N70" s="336"/>
      <c r="O70" s="336"/>
      <c r="P70" s="336"/>
      <c r="Q70" s="336"/>
      <c r="R70" s="336"/>
      <c r="S70" s="336"/>
      <c r="T70" s="336"/>
      <c r="U70" s="336"/>
      <c r="V70" s="336"/>
      <c r="W70" s="375"/>
      <c r="Y70" s="366"/>
    </row>
    <row r="71" spans="1:25" s="335" customFormat="1" ht="9" customHeight="1" x14ac:dyDescent="0.3">
      <c r="A71" s="368"/>
      <c r="B71" s="370"/>
      <c r="D71" s="265"/>
      <c r="E71" s="265"/>
      <c r="F71" s="265"/>
      <c r="G71" s="729"/>
      <c r="H71" s="336"/>
      <c r="I71" s="336"/>
      <c r="J71" s="336"/>
      <c r="K71" s="336"/>
      <c r="L71" s="336"/>
      <c r="M71" s="336"/>
      <c r="N71" s="336"/>
      <c r="O71" s="336"/>
      <c r="P71" s="336"/>
      <c r="Q71" s="336"/>
      <c r="R71" s="336"/>
      <c r="S71" s="336"/>
      <c r="T71" s="336"/>
      <c r="U71" s="336"/>
      <c r="V71" s="336"/>
      <c r="W71" s="366"/>
      <c r="Y71" s="366"/>
    </row>
    <row r="72" spans="1:25" s="335" customFormat="1" x14ac:dyDescent="0.3">
      <c r="A72" s="368" t="s">
        <v>412</v>
      </c>
      <c r="B72" s="368" t="s">
        <v>309</v>
      </c>
      <c r="C72" s="369"/>
      <c r="D72" s="265"/>
      <c r="E72" s="265"/>
      <c r="F72" s="265"/>
      <c r="G72" s="729"/>
      <c r="H72" s="336"/>
      <c r="I72" s="336"/>
      <c r="J72" s="336"/>
      <c r="K72" s="336"/>
      <c r="L72" s="336"/>
      <c r="M72" s="336"/>
      <c r="N72" s="336"/>
      <c r="O72" s="336"/>
      <c r="P72" s="336"/>
      <c r="Q72" s="336"/>
      <c r="R72" s="336"/>
      <c r="S72" s="336"/>
      <c r="T72" s="336"/>
      <c r="U72" s="336"/>
      <c r="V72" s="336"/>
      <c r="W72" s="366"/>
      <c r="Y72" s="366"/>
    </row>
    <row r="73" spans="1:25" s="335" customFormat="1" x14ac:dyDescent="0.3">
      <c r="A73" s="370"/>
      <c r="B73" s="370" t="s">
        <v>573</v>
      </c>
      <c r="D73" s="265">
        <f>IF(Year=2015,TablePR1_2015!D72,IF(Year=2014,'Table PR1_2014'!D72,IF(Year=2016,TablePR1_2016!D72,IF(Year=2017,TablePR1_2017!D72))))</f>
        <v>13416</v>
      </c>
      <c r="E73" s="265">
        <f>IF(Year=2015,TablePR1_2015!E72,IF(Year=2014,'Table PR1_2014'!E72,IF(Year=2016,TablePR1_2016!E72,IF(Year=2017,TablePR1_2017!E72))))</f>
        <v>59</v>
      </c>
      <c r="F73" s="265">
        <f>IF(Year=2015,TablePR1_2015!F72,IF(Year=2014,'Table PR1_2014'!F72,IF(Year=2016,TablePR1_2016!F72,IF(Year=2017,TablePR1_2017!F72))))</f>
        <v>62</v>
      </c>
      <c r="G73" s="729">
        <f>IF(Year=2015,TablePR1_2015!G72,IF(Year=2014,'Table PR1_2014'!G72,IF(Year=2016,TablePR1_2016!G72,IF(Year=2017,TablePR1_2017!G72))))</f>
        <v>31.9</v>
      </c>
      <c r="H73" s="336"/>
      <c r="I73" s="336"/>
      <c r="J73" s="336"/>
      <c r="K73" s="336"/>
      <c r="L73" s="336"/>
      <c r="M73" s="336"/>
      <c r="N73" s="336"/>
      <c r="O73" s="336"/>
      <c r="P73" s="336"/>
      <c r="Q73" s="336"/>
      <c r="R73" s="336"/>
      <c r="S73" s="336"/>
      <c r="T73" s="336"/>
      <c r="U73" s="336"/>
      <c r="V73" s="336"/>
      <c r="W73" s="375"/>
      <c r="Y73" s="366"/>
    </row>
    <row r="74" spans="1:25" s="335" customFormat="1" x14ac:dyDescent="0.3">
      <c r="A74" s="370"/>
      <c r="B74" s="373" t="s">
        <v>574</v>
      </c>
      <c r="C74" s="374"/>
      <c r="D74" s="265">
        <f>IF(Year=2015,TablePR1_2015!D73,IF(Year=2014,'Table PR1_2014'!D73,IF(Year=2016,TablePR1_2016!D73,IF(Year=2017,TablePR1_2017!D73))))</f>
        <v>12869</v>
      </c>
      <c r="E74" s="265">
        <f>IF(Year=2015,TablePR1_2015!E73,IF(Year=2014,'Table PR1_2014'!E73,IF(Year=2016,TablePR1_2016!E73,IF(Year=2017,TablePR1_2017!E73))))</f>
        <v>60</v>
      </c>
      <c r="F74" s="265">
        <f>IF(Year=2015,TablePR1_2015!F73,IF(Year=2014,'Table PR1_2014'!F73,IF(Year=2016,TablePR1_2016!F73,IF(Year=2017,TablePR1_2017!F73))))</f>
        <v>62</v>
      </c>
      <c r="G74" s="729">
        <f>IF(Year=2015,TablePR1_2015!G73,IF(Year=2014,'Table PR1_2014'!G73,IF(Year=2016,TablePR1_2016!G73,IF(Year=2017,TablePR1_2017!G73))))</f>
        <v>32.1</v>
      </c>
      <c r="H74" s="336"/>
      <c r="I74" s="336"/>
      <c r="J74" s="336"/>
      <c r="K74" s="336"/>
      <c r="L74" s="336"/>
      <c r="M74" s="336"/>
      <c r="N74" s="336"/>
      <c r="O74" s="336"/>
      <c r="P74" s="336"/>
      <c r="Q74" s="336"/>
      <c r="R74" s="336"/>
      <c r="S74" s="336"/>
      <c r="T74" s="336"/>
      <c r="U74" s="336"/>
      <c r="V74" s="336"/>
      <c r="W74" s="375"/>
      <c r="Y74" s="366"/>
    </row>
    <row r="75" spans="1:25" s="335" customFormat="1" x14ac:dyDescent="0.3">
      <c r="A75" s="370"/>
      <c r="B75" s="370" t="s">
        <v>575</v>
      </c>
      <c r="D75" s="265">
        <f>IF(Year=2015,TablePR1_2015!D74,IF(Year=2014,'Table PR1_2014'!D74,IF(Year=2016,TablePR1_2016!D74,IF(Year=2017,TablePR1_2017!D74))))</f>
        <v>8549</v>
      </c>
      <c r="E75" s="265">
        <f>IF(Year=2015,TablePR1_2015!E74,IF(Year=2014,'Table PR1_2014'!E74,IF(Year=2016,TablePR1_2016!E74,IF(Year=2017,TablePR1_2017!E74))))</f>
        <v>62</v>
      </c>
      <c r="F75" s="265">
        <f>IF(Year=2015,TablePR1_2015!F74,IF(Year=2014,'Table PR1_2014'!F74,IF(Year=2016,TablePR1_2016!F74,IF(Year=2017,TablePR1_2017!F74))))</f>
        <v>65</v>
      </c>
      <c r="G75" s="729">
        <f>IF(Year=2015,TablePR1_2015!G74,IF(Year=2014,'Table PR1_2014'!G74,IF(Year=2016,TablePR1_2016!G74,IF(Year=2017,TablePR1_2017!G74))))</f>
        <v>32.700000000000003</v>
      </c>
      <c r="H75" s="336"/>
      <c r="I75" s="336"/>
      <c r="J75" s="336"/>
      <c r="K75" s="336"/>
      <c r="L75" s="336"/>
      <c r="M75" s="336"/>
      <c r="N75" s="336"/>
      <c r="O75" s="336"/>
      <c r="P75" s="336"/>
      <c r="Q75" s="336"/>
      <c r="R75" s="336"/>
      <c r="S75" s="336"/>
      <c r="T75" s="336"/>
      <c r="U75" s="336"/>
      <c r="V75" s="336"/>
      <c r="W75" s="375"/>
      <c r="Y75" s="366"/>
    </row>
    <row r="76" spans="1:25" s="335" customFormat="1" x14ac:dyDescent="0.3">
      <c r="A76" s="370"/>
      <c r="B76" s="370" t="s">
        <v>576</v>
      </c>
      <c r="D76" s="265">
        <f>IF(Year=2015,TablePR1_2015!D75,IF(Year=2014,'Table PR1_2014'!D75,IF(Year=2016,TablePR1_2016!D75,IF(Year=2017,TablePR1_2017!D75))))</f>
        <v>7036</v>
      </c>
      <c r="E76" s="265">
        <f>IF(Year=2015,TablePR1_2015!E75,IF(Year=2014,'Table PR1_2014'!E75,IF(Year=2016,TablePR1_2016!E75,IF(Year=2017,TablePR1_2017!E75))))</f>
        <v>67</v>
      </c>
      <c r="F76" s="265">
        <f>IF(Year=2015,TablePR1_2015!F75,IF(Year=2014,'Table PR1_2014'!F75,IF(Year=2016,TablePR1_2016!F75,IF(Year=2017,TablePR1_2017!F75))))</f>
        <v>69</v>
      </c>
      <c r="G76" s="729">
        <f>IF(Year=2015,TablePR1_2015!G75,IF(Year=2014,'Table PR1_2014'!G75,IF(Year=2016,TablePR1_2016!G75,IF(Year=2017,TablePR1_2017!G75))))</f>
        <v>33.700000000000003</v>
      </c>
      <c r="H76" s="336"/>
      <c r="I76" s="336"/>
      <c r="J76" s="336"/>
      <c r="K76" s="336"/>
      <c r="L76" s="336"/>
      <c r="M76" s="336"/>
      <c r="N76" s="336"/>
      <c r="O76" s="336"/>
      <c r="P76" s="336"/>
      <c r="Q76" s="336"/>
      <c r="R76" s="336"/>
      <c r="S76" s="336"/>
      <c r="T76" s="336"/>
      <c r="U76" s="336"/>
      <c r="V76" s="336"/>
      <c r="W76" s="375"/>
      <c r="Y76" s="366"/>
    </row>
    <row r="77" spans="1:25" s="335" customFormat="1" x14ac:dyDescent="0.3">
      <c r="A77" s="370"/>
      <c r="B77" s="370" t="s">
        <v>577</v>
      </c>
      <c r="D77" s="265">
        <f>IF(Year=2015,TablePR1_2015!D76,IF(Year=2014,'Table PR1_2014'!D76,IF(Year=2016,TablePR1_2016!D76,IF(Year=2017,TablePR1_2017!D76))))</f>
        <v>5879</v>
      </c>
      <c r="E77" s="265">
        <f>IF(Year=2015,TablePR1_2015!E76,IF(Year=2014,'Table PR1_2014'!E76,IF(Year=2016,TablePR1_2016!E76,IF(Year=2017,TablePR1_2017!E76))))</f>
        <v>69</v>
      </c>
      <c r="F77" s="265">
        <f>IF(Year=2015,TablePR1_2015!F76,IF(Year=2014,'Table PR1_2014'!F76,IF(Year=2016,TablePR1_2016!F76,IF(Year=2017,TablePR1_2017!F76))))</f>
        <v>71</v>
      </c>
      <c r="G77" s="729">
        <f>IF(Year=2015,TablePR1_2015!G76,IF(Year=2014,'Table PR1_2014'!G76,IF(Year=2016,TablePR1_2016!G76,IF(Year=2017,TablePR1_2017!G76))))</f>
        <v>34.299999999999997</v>
      </c>
      <c r="H77" s="336"/>
      <c r="I77" s="336"/>
      <c r="J77" s="336"/>
      <c r="K77" s="336"/>
      <c r="L77" s="336"/>
      <c r="M77" s="336"/>
      <c r="N77" s="336"/>
      <c r="O77" s="336"/>
      <c r="P77" s="336"/>
      <c r="Q77" s="336"/>
      <c r="R77" s="336"/>
      <c r="S77" s="336"/>
      <c r="T77" s="336"/>
      <c r="U77" s="336"/>
      <c r="V77" s="336"/>
      <c r="W77" s="375"/>
      <c r="Y77" s="366"/>
    </row>
    <row r="78" spans="1:25" s="335" customFormat="1" x14ac:dyDescent="0.3">
      <c r="A78" s="370"/>
      <c r="B78" s="370" t="s">
        <v>578</v>
      </c>
      <c r="D78" s="265">
        <f>IF(Year=2015,TablePR1_2015!D77,IF(Year=2014,'Table PR1_2014'!D77,IF(Year=2016,TablePR1_2016!D77,IF(Year=2017,TablePR1_2017!D77))))</f>
        <v>5781</v>
      </c>
      <c r="E78" s="265">
        <f>IF(Year=2015,TablePR1_2015!E77,IF(Year=2014,'Table PR1_2014'!E77,IF(Year=2016,TablePR1_2016!E77,IF(Year=2017,TablePR1_2017!E77))))</f>
        <v>71</v>
      </c>
      <c r="F78" s="265">
        <f>IF(Year=2015,TablePR1_2015!F77,IF(Year=2014,'Table PR1_2014'!F77,IF(Year=2016,TablePR1_2016!F77,IF(Year=2017,TablePR1_2017!F77))))</f>
        <v>73</v>
      </c>
      <c r="G78" s="729">
        <f>IF(Year=2015,TablePR1_2015!G77,IF(Year=2014,'Table PR1_2014'!G77,IF(Year=2016,TablePR1_2016!G77,IF(Year=2017,TablePR1_2017!G77))))</f>
        <v>34.9</v>
      </c>
      <c r="H78" s="336"/>
      <c r="I78" s="336"/>
      <c r="J78" s="336"/>
      <c r="K78" s="336"/>
      <c r="L78" s="336"/>
      <c r="M78" s="336"/>
      <c r="N78" s="336"/>
      <c r="O78" s="336"/>
      <c r="P78" s="336"/>
      <c r="Q78" s="336"/>
      <c r="R78" s="336"/>
      <c r="S78" s="336"/>
      <c r="T78" s="336"/>
      <c r="U78" s="336"/>
      <c r="V78" s="336"/>
      <c r="W78" s="375"/>
      <c r="Y78" s="366"/>
    </row>
    <row r="79" spans="1:25" s="335" customFormat="1" x14ac:dyDescent="0.3">
      <c r="A79" s="370"/>
      <c r="B79" s="370" t="s">
        <v>579</v>
      </c>
      <c r="D79" s="265">
        <f>IF(Year=2015,TablePR1_2015!D78,IF(Year=2014,'Table PR1_2014'!D78,IF(Year=2016,TablePR1_2016!D78,IF(Year=2017,TablePR1_2017!D78))))</f>
        <v>5650</v>
      </c>
      <c r="E79" s="265">
        <f>IF(Year=2015,TablePR1_2015!E78,IF(Year=2014,'Table PR1_2014'!E78,IF(Year=2016,TablePR1_2016!E78,IF(Year=2017,TablePR1_2017!E78))))</f>
        <v>74</v>
      </c>
      <c r="F79" s="265">
        <f>IF(Year=2015,TablePR1_2015!F78,IF(Year=2014,'Table PR1_2014'!F78,IF(Year=2016,TablePR1_2016!F78,IF(Year=2017,TablePR1_2017!F78))))</f>
        <v>75</v>
      </c>
      <c r="G79" s="729">
        <f>IF(Year=2015,TablePR1_2015!G78,IF(Year=2014,'Table PR1_2014'!G78,IF(Year=2016,TablePR1_2016!G78,IF(Year=2017,TablePR1_2017!G78))))</f>
        <v>35.6</v>
      </c>
      <c r="H79" s="336"/>
      <c r="I79" s="336"/>
      <c r="J79" s="336"/>
      <c r="K79" s="336"/>
      <c r="L79" s="336"/>
      <c r="M79" s="336"/>
      <c r="N79" s="336"/>
      <c r="O79" s="336"/>
      <c r="P79" s="336"/>
      <c r="Q79" s="336"/>
      <c r="R79" s="336"/>
      <c r="S79" s="336"/>
      <c r="T79" s="336"/>
      <c r="U79" s="336"/>
      <c r="V79" s="336"/>
      <c r="W79" s="375"/>
      <c r="Y79" s="366"/>
    </row>
    <row r="80" spans="1:25" s="335" customFormat="1" x14ac:dyDescent="0.3">
      <c r="A80" s="370"/>
      <c r="B80" s="370" t="s">
        <v>580</v>
      </c>
      <c r="D80" s="265">
        <f>IF(Year=2015,TablePR1_2015!D79,IF(Year=2014,'Table PR1_2014'!D79,IF(Year=2016,TablePR1_2016!D79,IF(Year=2017,TablePR1_2017!D79))))</f>
        <v>5390</v>
      </c>
      <c r="E80" s="265">
        <f>IF(Year=2015,TablePR1_2015!E79,IF(Year=2014,'Table PR1_2014'!E79,IF(Year=2016,TablePR1_2016!E79,IF(Year=2017,TablePR1_2017!E79))))</f>
        <v>74</v>
      </c>
      <c r="F80" s="265">
        <f>IF(Year=2015,TablePR1_2015!F79,IF(Year=2014,'Table PR1_2014'!F79,IF(Year=2016,TablePR1_2016!F79,IF(Year=2017,TablePR1_2017!F79))))</f>
        <v>76</v>
      </c>
      <c r="G80" s="729">
        <f>IF(Year=2015,TablePR1_2015!G79,IF(Year=2014,'Table PR1_2014'!G79,IF(Year=2016,TablePR1_2016!G79,IF(Year=2017,TablePR1_2017!G79))))</f>
        <v>35.700000000000003</v>
      </c>
      <c r="H80" s="336"/>
      <c r="I80" s="336"/>
      <c r="J80" s="336"/>
      <c r="K80" s="336"/>
      <c r="L80" s="336"/>
      <c r="M80" s="336"/>
      <c r="N80" s="336"/>
      <c r="O80" s="336"/>
      <c r="P80" s="336"/>
      <c r="Q80" s="336"/>
      <c r="R80" s="336"/>
      <c r="S80" s="336"/>
      <c r="T80" s="336"/>
      <c r="U80" s="336"/>
      <c r="V80" s="336"/>
      <c r="W80" s="375"/>
      <c r="Y80" s="366"/>
    </row>
    <row r="81" spans="1:25" s="335" customFormat="1" x14ac:dyDescent="0.3">
      <c r="A81" s="370"/>
      <c r="B81" s="370" t="s">
        <v>581</v>
      </c>
      <c r="D81" s="265">
        <f>IF(Year=2015,TablePR1_2015!D80,IF(Year=2014,'Table PR1_2014'!D80,IF(Year=2016,TablePR1_2016!D80,IF(Year=2017,TablePR1_2017!D80))))</f>
        <v>4758</v>
      </c>
      <c r="E81" s="265">
        <f>IF(Year=2015,TablePR1_2015!E80,IF(Year=2014,'Table PR1_2014'!E80,IF(Year=2016,TablePR1_2016!E80,IF(Year=2017,TablePR1_2017!E80))))</f>
        <v>76</v>
      </c>
      <c r="F81" s="265">
        <f>IF(Year=2015,TablePR1_2015!F80,IF(Year=2014,'Table PR1_2014'!F80,IF(Year=2016,TablePR1_2016!F80,IF(Year=2017,TablePR1_2017!F80))))</f>
        <v>78</v>
      </c>
      <c r="G81" s="729">
        <f>IF(Year=2015,TablePR1_2015!G80,IF(Year=2014,'Table PR1_2014'!G80,IF(Year=2016,TablePR1_2016!G80,IF(Year=2017,TablePR1_2017!G80))))</f>
        <v>36.4</v>
      </c>
      <c r="H81" s="336"/>
      <c r="I81" s="336"/>
      <c r="J81" s="336"/>
      <c r="K81" s="336"/>
      <c r="L81" s="336"/>
      <c r="M81" s="336"/>
      <c r="N81" s="336"/>
      <c r="O81" s="336"/>
      <c r="P81" s="336"/>
      <c r="Q81" s="336"/>
      <c r="R81" s="336"/>
      <c r="S81" s="336"/>
      <c r="T81" s="336"/>
      <c r="U81" s="336"/>
      <c r="V81" s="336"/>
      <c r="W81" s="375"/>
      <c r="Y81" s="366"/>
    </row>
    <row r="82" spans="1:25" s="335" customFormat="1" x14ac:dyDescent="0.3">
      <c r="A82" s="370"/>
      <c r="B82" s="370" t="s">
        <v>582</v>
      </c>
      <c r="D82" s="265">
        <f>IF(Year=2015,TablePR1_2015!D81,IF(Year=2014,'Table PR1_2014'!D81,IF(Year=2016,TablePR1_2016!D81,IF(Year=2017,TablePR1_2017!D81))))</f>
        <v>4574</v>
      </c>
      <c r="E82" s="265">
        <f>IF(Year=2015,TablePR1_2015!E81,IF(Year=2014,'Table PR1_2014'!E81,IF(Year=2016,TablePR1_2016!E81,IF(Year=2017,TablePR1_2017!E81))))</f>
        <v>78</v>
      </c>
      <c r="F82" s="265">
        <f>IF(Year=2015,TablePR1_2015!F81,IF(Year=2014,'Table PR1_2014'!F81,IF(Year=2016,TablePR1_2016!F81,IF(Year=2017,TablePR1_2017!F81))))</f>
        <v>79</v>
      </c>
      <c r="G82" s="729">
        <f>IF(Year=2015,TablePR1_2015!G81,IF(Year=2014,'Table PR1_2014'!G81,IF(Year=2016,TablePR1_2016!G81,IF(Year=2017,TablePR1_2017!G81))))</f>
        <v>36.799999999999997</v>
      </c>
      <c r="H82" s="336"/>
      <c r="I82" s="336"/>
      <c r="J82" s="336"/>
      <c r="K82" s="336"/>
      <c r="L82" s="336"/>
      <c r="M82" s="336"/>
      <c r="N82" s="336"/>
      <c r="O82" s="336"/>
      <c r="P82" s="336"/>
      <c r="Q82" s="336"/>
      <c r="R82" s="336"/>
      <c r="S82" s="336"/>
      <c r="T82" s="336"/>
      <c r="U82" s="336"/>
      <c r="V82" s="336"/>
      <c r="W82" s="375"/>
      <c r="Y82" s="366"/>
    </row>
    <row r="83" spans="1:25" s="335" customFormat="1" ht="6.75" customHeight="1" x14ac:dyDescent="0.3">
      <c r="A83" s="370"/>
      <c r="B83" s="370"/>
      <c r="D83" s="265"/>
      <c r="E83" s="265"/>
      <c r="F83" s="265"/>
      <c r="G83" s="729"/>
      <c r="H83" s="336"/>
      <c r="I83" s="336"/>
      <c r="J83" s="336"/>
      <c r="K83" s="336"/>
      <c r="L83" s="336"/>
      <c r="M83" s="336"/>
      <c r="N83" s="336"/>
      <c r="O83" s="336"/>
      <c r="P83" s="336"/>
      <c r="Q83" s="336"/>
      <c r="R83" s="336"/>
      <c r="S83" s="336"/>
      <c r="T83" s="336"/>
      <c r="U83" s="336"/>
      <c r="V83" s="336"/>
      <c r="W83" s="366"/>
      <c r="Y83" s="366"/>
    </row>
    <row r="84" spans="1:25" s="335" customFormat="1" x14ac:dyDescent="0.3">
      <c r="A84" s="368" t="s">
        <v>587</v>
      </c>
      <c r="B84" s="368" t="s">
        <v>510</v>
      </c>
      <c r="C84" s="369"/>
      <c r="D84" s="265"/>
      <c r="E84" s="265"/>
      <c r="F84" s="265"/>
      <c r="G84" s="729"/>
      <c r="H84" s="336"/>
      <c r="I84" s="336"/>
      <c r="J84" s="336"/>
      <c r="K84" s="336"/>
      <c r="L84" s="336"/>
      <c r="M84" s="336"/>
      <c r="N84" s="336"/>
      <c r="O84" s="336"/>
      <c r="P84" s="336"/>
      <c r="Q84" s="336"/>
      <c r="R84" s="336"/>
      <c r="S84" s="336"/>
      <c r="T84" s="336"/>
      <c r="U84" s="336"/>
      <c r="V84" s="336"/>
      <c r="W84" s="366"/>
      <c r="Y84" s="366"/>
    </row>
    <row r="85" spans="1:25" s="335" customFormat="1" x14ac:dyDescent="0.3">
      <c r="A85" s="368"/>
      <c r="B85" s="370" t="s">
        <v>573</v>
      </c>
      <c r="D85" s="265">
        <f>IF(Year=2015,TablePR1_2015!D84,IF(Year=2014,'Table PR1_2014'!D84,IF(Year=2016,TablePR1_2016!D84,IF(Year=2017,TablePR1_2017!D84))))</f>
        <v>4658</v>
      </c>
      <c r="E85" s="265">
        <f>IF(Year=2015,TablePR1_2015!E84,IF(Year=2014,'Table PR1_2014'!E84,IF(Year=2016,TablePR1_2016!E84,IF(Year=2017,TablePR1_2017!E84))))</f>
        <v>60</v>
      </c>
      <c r="F85" s="265">
        <f>IF(Year=2015,TablePR1_2015!F84,IF(Year=2014,'Table PR1_2014'!F84,IF(Year=2016,TablePR1_2016!F84,IF(Year=2017,TablePR1_2017!F84))))</f>
        <v>62</v>
      </c>
      <c r="G85" s="729">
        <f>IF(Year=2015,TablePR1_2015!G84,IF(Year=2014,'Table PR1_2014'!G84,IF(Year=2016,TablePR1_2016!G84,IF(Year=2017,TablePR1_2017!G84))))</f>
        <v>32.4</v>
      </c>
      <c r="H85" s="336"/>
      <c r="I85" s="336"/>
      <c r="J85" s="336"/>
      <c r="K85" s="336"/>
      <c r="L85" s="336"/>
      <c r="M85" s="336"/>
      <c r="N85" s="336"/>
      <c r="O85" s="336"/>
      <c r="P85" s="336"/>
      <c r="Q85" s="336"/>
      <c r="R85" s="336"/>
      <c r="S85" s="336"/>
      <c r="T85" s="336"/>
      <c r="U85" s="336"/>
      <c r="V85" s="336"/>
      <c r="W85" s="375"/>
      <c r="Y85" s="366"/>
    </row>
    <row r="86" spans="1:25" s="335" customFormat="1" x14ac:dyDescent="0.3">
      <c r="A86" s="368"/>
      <c r="B86" s="373" t="s">
        <v>574</v>
      </c>
      <c r="C86" s="374"/>
      <c r="D86" s="265">
        <f>IF(Year=2015,TablePR1_2015!D85,IF(Year=2014,'Table PR1_2014'!D85,IF(Year=2016,TablePR1_2016!D85,IF(Year=2017,TablePR1_2017!D85))))</f>
        <v>6732</v>
      </c>
      <c r="E86" s="265">
        <f>IF(Year=2015,TablePR1_2015!E85,IF(Year=2014,'Table PR1_2014'!E85,IF(Year=2016,TablePR1_2016!E85,IF(Year=2017,TablePR1_2017!E85))))</f>
        <v>62</v>
      </c>
      <c r="F86" s="265">
        <f>IF(Year=2015,TablePR1_2015!F85,IF(Year=2014,'Table PR1_2014'!F85,IF(Year=2016,TablePR1_2016!F85,IF(Year=2017,TablePR1_2017!F85))))</f>
        <v>64</v>
      </c>
      <c r="G86" s="729">
        <f>IF(Year=2015,TablePR1_2015!G85,IF(Year=2014,'Table PR1_2014'!G85,IF(Year=2016,TablePR1_2016!G85,IF(Year=2017,TablePR1_2017!G85))))</f>
        <v>32.9</v>
      </c>
      <c r="H86" s="336"/>
      <c r="I86" s="336"/>
      <c r="J86" s="336"/>
      <c r="K86" s="336"/>
      <c r="L86" s="336"/>
      <c r="M86" s="336"/>
      <c r="N86" s="336"/>
      <c r="O86" s="336"/>
      <c r="P86" s="336"/>
      <c r="Q86" s="336"/>
      <c r="R86" s="336"/>
      <c r="S86" s="336"/>
      <c r="T86" s="336"/>
      <c r="U86" s="336"/>
      <c r="V86" s="336"/>
      <c r="W86" s="375"/>
      <c r="Y86" s="366"/>
    </row>
    <row r="87" spans="1:25" s="335" customFormat="1" x14ac:dyDescent="0.3">
      <c r="A87" s="368"/>
      <c r="B87" s="370" t="s">
        <v>575</v>
      </c>
      <c r="D87" s="265">
        <f>IF(Year=2015,TablePR1_2015!D86,IF(Year=2014,'Table PR1_2014'!D86,IF(Year=2016,TablePR1_2016!D86,IF(Year=2017,TablePR1_2017!D86))))</f>
        <v>8357</v>
      </c>
      <c r="E87" s="265">
        <f>IF(Year=2015,TablePR1_2015!E86,IF(Year=2014,'Table PR1_2014'!E86,IF(Year=2016,TablePR1_2016!E86,IF(Year=2017,TablePR1_2017!E86))))</f>
        <v>65</v>
      </c>
      <c r="F87" s="265">
        <f>IF(Year=2015,TablePR1_2015!F86,IF(Year=2014,'Table PR1_2014'!F86,IF(Year=2016,TablePR1_2016!F86,IF(Year=2017,TablePR1_2017!F86))))</f>
        <v>67</v>
      </c>
      <c r="G87" s="729">
        <f>IF(Year=2015,TablePR1_2015!G86,IF(Year=2014,'Table PR1_2014'!G86,IF(Year=2016,TablePR1_2016!G86,IF(Year=2017,TablePR1_2017!G86))))</f>
        <v>33.5</v>
      </c>
      <c r="H87" s="336"/>
      <c r="I87" s="336"/>
      <c r="J87" s="336"/>
      <c r="K87" s="336"/>
      <c r="L87" s="336"/>
      <c r="M87" s="336"/>
      <c r="N87" s="336"/>
      <c r="O87" s="336"/>
      <c r="P87" s="336"/>
      <c r="Q87" s="336"/>
      <c r="R87" s="336"/>
      <c r="S87" s="336"/>
      <c r="T87" s="336"/>
      <c r="U87" s="336"/>
      <c r="V87" s="336"/>
      <c r="W87" s="375"/>
      <c r="Y87" s="366"/>
    </row>
    <row r="88" spans="1:25" s="335" customFormat="1" x14ac:dyDescent="0.3">
      <c r="A88" s="368"/>
      <c r="B88" s="370" t="s">
        <v>576</v>
      </c>
      <c r="D88" s="265">
        <f>IF(Year=2015,TablePR1_2015!D87,IF(Year=2014,'Table PR1_2014'!D87,IF(Year=2016,TablePR1_2016!D87,IF(Year=2017,TablePR1_2017!D87))))</f>
        <v>8321</v>
      </c>
      <c r="E88" s="265">
        <f>IF(Year=2015,TablePR1_2015!E87,IF(Year=2014,'Table PR1_2014'!E87,IF(Year=2016,TablePR1_2016!E87,IF(Year=2017,TablePR1_2017!E87))))</f>
        <v>66</v>
      </c>
      <c r="F88" s="265">
        <f>IF(Year=2015,TablePR1_2015!F87,IF(Year=2014,'Table PR1_2014'!F87,IF(Year=2016,TablePR1_2016!F87,IF(Year=2017,TablePR1_2017!F87))))</f>
        <v>68</v>
      </c>
      <c r="G88" s="729">
        <f>IF(Year=2015,TablePR1_2015!G87,IF(Year=2014,'Table PR1_2014'!G87,IF(Year=2016,TablePR1_2016!G87,IF(Year=2017,TablePR1_2017!G87))))</f>
        <v>33.799999999999997</v>
      </c>
      <c r="H88" s="336"/>
      <c r="I88" s="336"/>
      <c r="J88" s="336"/>
      <c r="K88" s="336"/>
      <c r="L88" s="336"/>
      <c r="M88" s="336"/>
      <c r="N88" s="336"/>
      <c r="O88" s="336"/>
      <c r="P88" s="336"/>
      <c r="Q88" s="336"/>
      <c r="R88" s="336"/>
      <c r="S88" s="336"/>
      <c r="T88" s="336"/>
      <c r="U88" s="336"/>
      <c r="V88" s="336"/>
      <c r="W88" s="375"/>
      <c r="Y88" s="366"/>
    </row>
    <row r="89" spans="1:25" s="335" customFormat="1" x14ac:dyDescent="0.3">
      <c r="A89" s="368"/>
      <c r="B89" s="370" t="s">
        <v>577</v>
      </c>
      <c r="D89" s="265">
        <f>IF(Year=2015,TablePR1_2015!D88,IF(Year=2014,'Table PR1_2014'!D88,IF(Year=2016,TablePR1_2016!D88,IF(Year=2017,TablePR1_2017!D88))))</f>
        <v>8551</v>
      </c>
      <c r="E89" s="265">
        <f>IF(Year=2015,TablePR1_2015!E88,IF(Year=2014,'Table PR1_2014'!E88,IF(Year=2016,TablePR1_2016!E88,IF(Year=2017,TablePR1_2017!E88))))</f>
        <v>69</v>
      </c>
      <c r="F89" s="265">
        <f>IF(Year=2015,TablePR1_2015!F88,IF(Year=2014,'Table PR1_2014'!F88,IF(Year=2016,TablePR1_2016!F88,IF(Year=2017,TablePR1_2017!F88))))</f>
        <v>71</v>
      </c>
      <c r="G89" s="729">
        <f>IF(Year=2015,TablePR1_2015!G88,IF(Year=2014,'Table PR1_2014'!G88,IF(Year=2016,TablePR1_2016!G88,IF(Year=2017,TablePR1_2017!G88))))</f>
        <v>34.299999999999997</v>
      </c>
      <c r="H89" s="336"/>
      <c r="I89" s="336"/>
      <c r="J89" s="336"/>
      <c r="K89" s="336"/>
      <c r="L89" s="336"/>
      <c r="M89" s="336"/>
      <c r="N89" s="336"/>
      <c r="O89" s="336"/>
      <c r="P89" s="336"/>
      <c r="Q89" s="336"/>
      <c r="R89" s="336"/>
      <c r="S89" s="336"/>
      <c r="T89" s="336"/>
      <c r="U89" s="336"/>
      <c r="V89" s="336"/>
      <c r="W89" s="375"/>
      <c r="Y89" s="366"/>
    </row>
    <row r="90" spans="1:25" s="335" customFormat="1" x14ac:dyDescent="0.3">
      <c r="A90" s="368"/>
      <c r="B90" s="370" t="s">
        <v>578</v>
      </c>
      <c r="D90" s="265">
        <f>IF(Year=2015,TablePR1_2015!D89,IF(Year=2014,'Table PR1_2014'!D89,IF(Year=2016,TablePR1_2016!D89,IF(Year=2017,TablePR1_2017!D89))))</f>
        <v>9114</v>
      </c>
      <c r="E90" s="265">
        <f>IF(Year=2015,TablePR1_2015!E89,IF(Year=2014,'Table PR1_2014'!E89,IF(Year=2016,TablePR1_2016!E89,IF(Year=2017,TablePR1_2017!E89))))</f>
        <v>70</v>
      </c>
      <c r="F90" s="265">
        <f>IF(Year=2015,TablePR1_2015!F89,IF(Year=2014,'Table PR1_2014'!F89,IF(Year=2016,TablePR1_2016!F89,IF(Year=2017,TablePR1_2017!F89))))</f>
        <v>72</v>
      </c>
      <c r="G90" s="729">
        <f>IF(Year=2015,TablePR1_2015!G89,IF(Year=2014,'Table PR1_2014'!G89,IF(Year=2016,TablePR1_2016!G89,IF(Year=2017,TablePR1_2017!G89))))</f>
        <v>34.5</v>
      </c>
      <c r="H90" s="336"/>
      <c r="I90" s="336"/>
      <c r="J90" s="336"/>
      <c r="K90" s="336"/>
      <c r="L90" s="336"/>
      <c r="M90" s="336"/>
      <c r="N90" s="336"/>
      <c r="O90" s="336"/>
      <c r="P90" s="336"/>
      <c r="Q90" s="336"/>
      <c r="R90" s="336"/>
      <c r="S90" s="336"/>
      <c r="T90" s="336"/>
      <c r="U90" s="336"/>
      <c r="V90" s="336"/>
      <c r="W90" s="375"/>
      <c r="Y90" s="366"/>
    </row>
    <row r="91" spans="1:25" s="335" customFormat="1" x14ac:dyDescent="0.3">
      <c r="A91" s="368"/>
      <c r="B91" s="370" t="s">
        <v>579</v>
      </c>
      <c r="D91" s="265">
        <f>IF(Year=2015,TablePR1_2015!D90,IF(Year=2014,'Table PR1_2014'!D90,IF(Year=2016,TablePR1_2016!D90,IF(Year=2017,TablePR1_2017!D90))))</f>
        <v>8649</v>
      </c>
      <c r="E91" s="265">
        <f>IF(Year=2015,TablePR1_2015!E90,IF(Year=2014,'Table PR1_2014'!E90,IF(Year=2016,TablePR1_2016!E90,IF(Year=2017,TablePR1_2017!E90))))</f>
        <v>72</v>
      </c>
      <c r="F91" s="265">
        <f>IF(Year=2015,TablePR1_2015!F90,IF(Year=2014,'Table PR1_2014'!F90,IF(Year=2016,TablePR1_2016!F90,IF(Year=2017,TablePR1_2017!F90))))</f>
        <v>73</v>
      </c>
      <c r="G91" s="729">
        <f>IF(Year=2015,TablePR1_2015!G90,IF(Year=2014,'Table PR1_2014'!G90,IF(Year=2016,TablePR1_2016!G90,IF(Year=2017,TablePR1_2017!G90))))</f>
        <v>34.9</v>
      </c>
      <c r="H91" s="336"/>
      <c r="I91" s="336"/>
      <c r="J91" s="336"/>
      <c r="K91" s="336"/>
      <c r="L91" s="336"/>
      <c r="M91" s="336"/>
      <c r="N91" s="336"/>
      <c r="O91" s="336"/>
      <c r="P91" s="336"/>
      <c r="Q91" s="336"/>
      <c r="R91" s="336"/>
      <c r="S91" s="336"/>
      <c r="T91" s="336"/>
      <c r="U91" s="336"/>
      <c r="V91" s="336"/>
      <c r="W91" s="375"/>
      <c r="Y91" s="366"/>
    </row>
    <row r="92" spans="1:25" s="335" customFormat="1" x14ac:dyDescent="0.3">
      <c r="A92" s="368"/>
      <c r="B92" s="370" t="s">
        <v>580</v>
      </c>
      <c r="D92" s="265">
        <f>IF(Year=2015,TablePR1_2015!D91,IF(Year=2014,'Table PR1_2014'!D91,IF(Year=2016,TablePR1_2016!D91,IF(Year=2017,TablePR1_2017!D91))))</f>
        <v>7810</v>
      </c>
      <c r="E92" s="265">
        <f>IF(Year=2015,TablePR1_2015!E91,IF(Year=2014,'Table PR1_2014'!E91,IF(Year=2016,TablePR1_2016!E91,IF(Year=2017,TablePR1_2017!E91))))</f>
        <v>74</v>
      </c>
      <c r="F92" s="265">
        <f>IF(Year=2015,TablePR1_2015!F91,IF(Year=2014,'Table PR1_2014'!F91,IF(Year=2016,TablePR1_2016!F91,IF(Year=2017,TablePR1_2017!F91))))</f>
        <v>76</v>
      </c>
      <c r="G92" s="729">
        <f>IF(Year=2015,TablePR1_2015!G91,IF(Year=2014,'Table PR1_2014'!G91,IF(Year=2016,TablePR1_2016!G91,IF(Year=2017,TablePR1_2017!G91))))</f>
        <v>35.6</v>
      </c>
      <c r="H92" s="336"/>
      <c r="I92" s="336"/>
      <c r="J92" s="336"/>
      <c r="K92" s="336"/>
      <c r="L92" s="336"/>
      <c r="M92" s="336"/>
      <c r="N92" s="336"/>
      <c r="O92" s="336"/>
      <c r="P92" s="336"/>
      <c r="Q92" s="336"/>
      <c r="R92" s="336"/>
      <c r="S92" s="336"/>
      <c r="T92" s="336"/>
      <c r="U92" s="336"/>
      <c r="V92" s="336"/>
      <c r="W92" s="375"/>
      <c r="Y92" s="366"/>
    </row>
    <row r="93" spans="1:25" s="335" customFormat="1" x14ac:dyDescent="0.3">
      <c r="A93" s="368"/>
      <c r="B93" s="370" t="s">
        <v>581</v>
      </c>
      <c r="D93" s="265">
        <f>IF(Year=2015,TablePR1_2015!D92,IF(Year=2014,'Table PR1_2014'!D92,IF(Year=2016,TablePR1_2016!D92,IF(Year=2017,TablePR1_2017!D92))))</f>
        <v>7156</v>
      </c>
      <c r="E93" s="265">
        <f>IF(Year=2015,TablePR1_2015!E92,IF(Year=2014,'Table PR1_2014'!E92,IF(Year=2016,TablePR1_2016!E92,IF(Year=2017,TablePR1_2017!E92))))</f>
        <v>76</v>
      </c>
      <c r="F93" s="265">
        <f>IF(Year=2015,TablePR1_2015!F92,IF(Year=2014,'Table PR1_2014'!F92,IF(Year=2016,TablePR1_2016!F92,IF(Year=2017,TablePR1_2017!F92))))</f>
        <v>78</v>
      </c>
      <c r="G93" s="729">
        <f>IF(Year=2015,TablePR1_2015!G92,IF(Year=2014,'Table PR1_2014'!G92,IF(Year=2016,TablePR1_2016!G92,IF(Year=2017,TablePR1_2017!G92))))</f>
        <v>36</v>
      </c>
      <c r="H93" s="336"/>
      <c r="I93" s="336"/>
      <c r="J93" s="336"/>
      <c r="K93" s="336"/>
      <c r="L93" s="336"/>
      <c r="M93" s="336"/>
      <c r="N93" s="336"/>
      <c r="O93" s="336"/>
      <c r="P93" s="336"/>
      <c r="Q93" s="336"/>
      <c r="R93" s="336"/>
      <c r="S93" s="336"/>
      <c r="T93" s="336"/>
      <c r="U93" s="336"/>
      <c r="V93" s="336"/>
      <c r="W93" s="375"/>
      <c r="Y93" s="366"/>
    </row>
    <row r="94" spans="1:25" s="335" customFormat="1" x14ac:dyDescent="0.3">
      <c r="A94" s="368"/>
      <c r="B94" s="370" t="s">
        <v>582</v>
      </c>
      <c r="D94" s="265">
        <f>IF(Year=2015,TablePR1_2015!D93,IF(Year=2014,'Table PR1_2014'!D93,IF(Year=2016,TablePR1_2016!D93,IF(Year=2017,TablePR1_2017!D93))))</f>
        <v>5510</v>
      </c>
      <c r="E94" s="265">
        <f>IF(Year=2015,TablePR1_2015!E93,IF(Year=2014,'Table PR1_2014'!E93,IF(Year=2016,TablePR1_2016!E93,IF(Year=2017,TablePR1_2017!E93))))</f>
        <v>79</v>
      </c>
      <c r="F94" s="265">
        <f>IF(Year=2015,TablePR1_2015!F93,IF(Year=2014,'Table PR1_2014'!F93,IF(Year=2016,TablePR1_2016!F93,IF(Year=2017,TablePR1_2017!F93))))</f>
        <v>80</v>
      </c>
      <c r="G94" s="729">
        <f>IF(Year=2015,TablePR1_2015!G93,IF(Year=2014,'Table PR1_2014'!G93,IF(Year=2016,TablePR1_2016!G93,IF(Year=2017,TablePR1_2017!G93))))</f>
        <v>37</v>
      </c>
      <c r="H94" s="336"/>
      <c r="I94" s="336"/>
      <c r="J94" s="336"/>
      <c r="K94" s="336"/>
      <c r="L94" s="336"/>
      <c r="M94" s="336"/>
      <c r="N94" s="336"/>
      <c r="O94" s="336"/>
      <c r="P94" s="336"/>
      <c r="Q94" s="336"/>
      <c r="R94" s="336"/>
      <c r="S94" s="336"/>
      <c r="T94" s="336"/>
      <c r="U94" s="336"/>
      <c r="V94" s="336"/>
      <c r="W94" s="375"/>
      <c r="Y94" s="366"/>
    </row>
    <row r="95" spans="1:25" s="335" customFormat="1" ht="6" customHeight="1" x14ac:dyDescent="0.3">
      <c r="A95" s="368"/>
      <c r="B95" s="370"/>
      <c r="D95" s="265"/>
      <c r="E95" s="265"/>
      <c r="F95" s="265"/>
      <c r="G95" s="729"/>
      <c r="H95" s="336"/>
      <c r="I95" s="336"/>
      <c r="J95" s="336"/>
      <c r="K95" s="336"/>
      <c r="L95" s="336"/>
      <c r="M95" s="336"/>
      <c r="N95" s="336"/>
      <c r="O95" s="336"/>
      <c r="P95" s="336"/>
      <c r="Q95" s="336"/>
      <c r="R95" s="336"/>
      <c r="S95" s="336"/>
      <c r="T95" s="336"/>
      <c r="U95" s="336"/>
      <c r="V95" s="336"/>
      <c r="W95" s="366"/>
      <c r="Y95" s="366"/>
    </row>
    <row r="96" spans="1:25" s="335" customFormat="1" x14ac:dyDescent="0.3">
      <c r="A96" s="368" t="s">
        <v>588</v>
      </c>
      <c r="B96" s="368" t="s">
        <v>336</v>
      </c>
      <c r="C96" s="369"/>
      <c r="D96" s="265"/>
      <c r="E96" s="265"/>
      <c r="F96" s="265"/>
      <c r="G96" s="729"/>
      <c r="H96" s="336"/>
      <c r="I96" s="336"/>
      <c r="J96" s="336"/>
      <c r="K96" s="336"/>
      <c r="L96" s="336"/>
      <c r="M96" s="336"/>
      <c r="N96" s="336"/>
      <c r="O96" s="336"/>
      <c r="P96" s="336"/>
      <c r="Q96" s="336"/>
      <c r="R96" s="336"/>
      <c r="S96" s="336"/>
      <c r="T96" s="336"/>
      <c r="U96" s="336"/>
      <c r="V96" s="336"/>
      <c r="W96" s="366"/>
      <c r="Y96" s="366"/>
    </row>
    <row r="97" spans="1:25" s="335" customFormat="1" x14ac:dyDescent="0.3">
      <c r="A97" s="370"/>
      <c r="B97" s="370" t="s">
        <v>573</v>
      </c>
      <c r="D97" s="265">
        <f>IF(Year=2015,TablePR1_2015!D96,IF(Year=2014,'Table PR1_2014'!D96,IF(Year=2016,TablePR1_2016!D96,IF(Year=2017,TablePR1_2017!D96))))</f>
        <v>17231</v>
      </c>
      <c r="E97" s="265">
        <f>IF(Year=2015,TablePR1_2015!E96,IF(Year=2014,'Table PR1_2014'!E96,IF(Year=2016,TablePR1_2016!E96,IF(Year=2017,TablePR1_2017!E96))))</f>
        <v>67</v>
      </c>
      <c r="F97" s="265">
        <f>IF(Year=2015,TablePR1_2015!F96,IF(Year=2014,'Table PR1_2014'!F96,IF(Year=2016,TablePR1_2016!F96,IF(Year=2017,TablePR1_2017!F96))))</f>
        <v>69</v>
      </c>
      <c r="G97" s="729">
        <f>IF(Year=2015,TablePR1_2015!G96,IF(Year=2014,'Table PR1_2014'!G96,IF(Year=2016,TablePR1_2016!G96,IF(Year=2017,TablePR1_2017!G96))))</f>
        <v>33.6</v>
      </c>
      <c r="H97" s="336"/>
      <c r="I97" s="336"/>
      <c r="J97" s="336"/>
      <c r="K97" s="336"/>
      <c r="L97" s="336"/>
      <c r="M97" s="336"/>
      <c r="N97" s="336"/>
      <c r="O97" s="336"/>
      <c r="P97" s="336"/>
      <c r="Q97" s="336"/>
      <c r="R97" s="336"/>
      <c r="S97" s="336"/>
      <c r="T97" s="336"/>
      <c r="U97" s="336"/>
      <c r="V97" s="336"/>
      <c r="W97" s="375"/>
      <c r="Y97" s="366"/>
    </row>
    <row r="98" spans="1:25" s="335" customFormat="1" x14ac:dyDescent="0.3">
      <c r="A98" s="370"/>
      <c r="B98" s="373" t="s">
        <v>574</v>
      </c>
      <c r="C98" s="374"/>
      <c r="D98" s="265">
        <f>IF(Year=2015,TablePR1_2015!D97,IF(Year=2014,'Table PR1_2014'!D97,IF(Year=2016,TablePR1_2016!D97,IF(Year=2017,TablePR1_2017!D97))))</f>
        <v>20513</v>
      </c>
      <c r="E98" s="265">
        <f>IF(Year=2015,TablePR1_2015!E97,IF(Year=2014,'Table PR1_2014'!E97,IF(Year=2016,TablePR1_2016!E97,IF(Year=2017,TablePR1_2017!E97))))</f>
        <v>69</v>
      </c>
      <c r="F98" s="265">
        <f>IF(Year=2015,TablePR1_2015!F97,IF(Year=2014,'Table PR1_2014'!F97,IF(Year=2016,TablePR1_2016!F97,IF(Year=2017,TablePR1_2017!F97))))</f>
        <v>71</v>
      </c>
      <c r="G98" s="729">
        <f>IF(Year=2015,TablePR1_2015!G97,IF(Year=2014,'Table PR1_2014'!G97,IF(Year=2016,TablePR1_2016!G97,IF(Year=2017,TablePR1_2017!G97))))</f>
        <v>33.799999999999997</v>
      </c>
      <c r="H98" s="336"/>
      <c r="I98" s="336"/>
      <c r="J98" s="336"/>
      <c r="K98" s="336"/>
      <c r="L98" s="336"/>
      <c r="M98" s="336"/>
      <c r="N98" s="336"/>
      <c r="O98" s="336"/>
      <c r="P98" s="336"/>
      <c r="Q98" s="336"/>
      <c r="R98" s="336"/>
      <c r="S98" s="336"/>
      <c r="T98" s="336"/>
      <c r="U98" s="336"/>
      <c r="V98" s="336"/>
      <c r="W98" s="375"/>
      <c r="Y98" s="366"/>
    </row>
    <row r="99" spans="1:25" s="335" customFormat="1" x14ac:dyDescent="0.3">
      <c r="A99" s="370"/>
      <c r="B99" s="370" t="s">
        <v>575</v>
      </c>
      <c r="D99" s="265">
        <f>IF(Year=2015,TablePR1_2015!D98,IF(Year=2014,'Table PR1_2014'!D98,IF(Year=2016,TablePR1_2016!D98,IF(Year=2017,TablePR1_2017!D98))))</f>
        <v>18428</v>
      </c>
      <c r="E99" s="265">
        <f>IF(Year=2015,TablePR1_2015!E98,IF(Year=2014,'Table PR1_2014'!E98,IF(Year=2016,TablePR1_2016!E98,IF(Year=2017,TablePR1_2017!E98))))</f>
        <v>70</v>
      </c>
      <c r="F99" s="265">
        <f>IF(Year=2015,TablePR1_2015!F98,IF(Year=2014,'Table PR1_2014'!F98,IF(Year=2016,TablePR1_2016!F98,IF(Year=2017,TablePR1_2017!F98))))</f>
        <v>72</v>
      </c>
      <c r="G99" s="729">
        <f>IF(Year=2015,TablePR1_2015!G98,IF(Year=2014,'Table PR1_2014'!G98,IF(Year=2016,TablePR1_2016!G98,IF(Year=2017,TablePR1_2017!G98))))</f>
        <v>34.299999999999997</v>
      </c>
      <c r="H99" s="336"/>
      <c r="I99" s="336"/>
      <c r="J99" s="336"/>
      <c r="K99" s="336"/>
      <c r="L99" s="336"/>
      <c r="M99" s="336"/>
      <c r="N99" s="336"/>
      <c r="O99" s="336"/>
      <c r="P99" s="336"/>
      <c r="Q99" s="336"/>
      <c r="R99" s="336"/>
      <c r="S99" s="336"/>
      <c r="T99" s="336"/>
      <c r="U99" s="336"/>
      <c r="V99" s="336"/>
      <c r="W99" s="375"/>
      <c r="Y99" s="366"/>
    </row>
    <row r="100" spans="1:25" s="335" customFormat="1" x14ac:dyDescent="0.3">
      <c r="A100" s="370"/>
      <c r="B100" s="370" t="s">
        <v>576</v>
      </c>
      <c r="D100" s="265">
        <f>IF(Year=2015,TablePR1_2015!D99,IF(Year=2014,'Table PR1_2014'!D99,IF(Year=2016,TablePR1_2016!D99,IF(Year=2017,TablePR1_2017!D99))))</f>
        <v>13011</v>
      </c>
      <c r="E100" s="265">
        <f>IF(Year=2015,TablePR1_2015!E99,IF(Year=2014,'Table PR1_2014'!E99,IF(Year=2016,TablePR1_2016!E99,IF(Year=2017,TablePR1_2017!E99))))</f>
        <v>72</v>
      </c>
      <c r="F100" s="265">
        <f>IF(Year=2015,TablePR1_2015!F99,IF(Year=2014,'Table PR1_2014'!F99,IF(Year=2016,TablePR1_2016!F99,IF(Year=2017,TablePR1_2017!F99))))</f>
        <v>73</v>
      </c>
      <c r="G100" s="729">
        <f>IF(Year=2015,TablePR1_2015!G99,IF(Year=2014,'Table PR1_2014'!G99,IF(Year=2016,TablePR1_2016!G99,IF(Year=2017,TablePR1_2017!G99))))</f>
        <v>34.6</v>
      </c>
      <c r="H100" s="336"/>
      <c r="I100" s="336"/>
      <c r="J100" s="336"/>
      <c r="K100" s="336"/>
      <c r="L100" s="336"/>
      <c r="M100" s="336"/>
      <c r="N100" s="336"/>
      <c r="O100" s="336"/>
      <c r="P100" s="336"/>
      <c r="Q100" s="336"/>
      <c r="R100" s="336"/>
      <c r="S100" s="336"/>
      <c r="T100" s="336"/>
      <c r="U100" s="336"/>
      <c r="V100" s="336"/>
      <c r="W100" s="375"/>
      <c r="Y100" s="366"/>
    </row>
    <row r="101" spans="1:25" s="335" customFormat="1" x14ac:dyDescent="0.3">
      <c r="A101" s="370"/>
      <c r="B101" s="370" t="s">
        <v>577</v>
      </c>
      <c r="D101" s="265">
        <f>IF(Year=2015,TablePR1_2015!D100,IF(Year=2014,'Table PR1_2014'!D100,IF(Year=2016,TablePR1_2016!D100,IF(Year=2017,TablePR1_2017!D100))))</f>
        <v>10943</v>
      </c>
      <c r="E101" s="265">
        <f>IF(Year=2015,TablePR1_2015!E100,IF(Year=2014,'Table PR1_2014'!E100,IF(Year=2016,TablePR1_2016!E100,IF(Year=2017,TablePR1_2017!E100))))</f>
        <v>73</v>
      </c>
      <c r="F101" s="265">
        <f>IF(Year=2015,TablePR1_2015!F100,IF(Year=2014,'Table PR1_2014'!F100,IF(Year=2016,TablePR1_2016!F100,IF(Year=2017,TablePR1_2017!F100))))</f>
        <v>74</v>
      </c>
      <c r="G101" s="729">
        <f>IF(Year=2015,TablePR1_2015!G100,IF(Year=2014,'Table PR1_2014'!G100,IF(Year=2016,TablePR1_2016!G100,IF(Year=2017,TablePR1_2017!G100))))</f>
        <v>35.1</v>
      </c>
      <c r="H101" s="336"/>
      <c r="I101" s="336"/>
      <c r="J101" s="336"/>
      <c r="K101" s="336"/>
      <c r="L101" s="336"/>
      <c r="M101" s="336"/>
      <c r="N101" s="336"/>
      <c r="O101" s="336"/>
      <c r="P101" s="336"/>
      <c r="Q101" s="336"/>
      <c r="R101" s="336"/>
      <c r="S101" s="336"/>
      <c r="T101" s="336"/>
      <c r="U101" s="336"/>
      <c r="V101" s="336"/>
      <c r="W101" s="375"/>
      <c r="Y101" s="366"/>
    </row>
    <row r="102" spans="1:25" s="335" customFormat="1" x14ac:dyDescent="0.3">
      <c r="A102" s="370"/>
      <c r="B102" s="370" t="s">
        <v>578</v>
      </c>
      <c r="D102" s="265">
        <f>IF(Year=2015,TablePR1_2015!D101,IF(Year=2014,'Table PR1_2014'!D101,IF(Year=2016,TablePR1_2016!D101,IF(Year=2017,TablePR1_2017!D101))))</f>
        <v>7897</v>
      </c>
      <c r="E102" s="265">
        <f>IF(Year=2015,TablePR1_2015!E101,IF(Year=2014,'Table PR1_2014'!E101,IF(Year=2016,TablePR1_2016!E101,IF(Year=2017,TablePR1_2017!E101))))</f>
        <v>74</v>
      </c>
      <c r="F102" s="265">
        <f>IF(Year=2015,TablePR1_2015!F101,IF(Year=2014,'Table PR1_2014'!F101,IF(Year=2016,TablePR1_2016!F101,IF(Year=2017,TablePR1_2017!F101))))</f>
        <v>76</v>
      </c>
      <c r="G102" s="729">
        <f>IF(Year=2015,TablePR1_2015!G101,IF(Year=2014,'Table PR1_2014'!G101,IF(Year=2016,TablePR1_2016!G101,IF(Year=2017,TablePR1_2017!G101))))</f>
        <v>35.6</v>
      </c>
      <c r="H102" s="336"/>
      <c r="I102" s="336"/>
      <c r="J102" s="336"/>
      <c r="K102" s="336"/>
      <c r="L102" s="336"/>
      <c r="M102" s="336"/>
      <c r="N102" s="336"/>
      <c r="O102" s="336"/>
      <c r="P102" s="336"/>
      <c r="Q102" s="336"/>
      <c r="R102" s="336"/>
      <c r="S102" s="336"/>
      <c r="T102" s="336"/>
      <c r="U102" s="336"/>
      <c r="V102" s="336"/>
      <c r="W102" s="375"/>
      <c r="Y102" s="366"/>
    </row>
    <row r="103" spans="1:25" s="335" customFormat="1" x14ac:dyDescent="0.3">
      <c r="A103" s="370"/>
      <c r="B103" s="370" t="s">
        <v>579</v>
      </c>
      <c r="D103" s="265">
        <f>IF(Year=2015,TablePR1_2015!D102,IF(Year=2014,'Table PR1_2014'!D102,IF(Year=2016,TablePR1_2016!D102,IF(Year=2017,TablePR1_2017!D102))))</f>
        <v>6161</v>
      </c>
      <c r="E103" s="265">
        <f>IF(Year=2015,TablePR1_2015!E102,IF(Year=2014,'Table PR1_2014'!E102,IF(Year=2016,TablePR1_2016!E102,IF(Year=2017,TablePR1_2017!E102))))</f>
        <v>77</v>
      </c>
      <c r="F103" s="265">
        <f>IF(Year=2015,TablePR1_2015!F102,IF(Year=2014,'Table PR1_2014'!F102,IF(Year=2016,TablePR1_2016!F102,IF(Year=2017,TablePR1_2017!F102))))</f>
        <v>78</v>
      </c>
      <c r="G103" s="729">
        <f>IF(Year=2015,TablePR1_2015!G102,IF(Year=2014,'Table PR1_2014'!G102,IF(Year=2016,TablePR1_2016!G102,IF(Year=2017,TablePR1_2017!G102))))</f>
        <v>36.200000000000003</v>
      </c>
      <c r="H103" s="336"/>
      <c r="I103" s="336"/>
      <c r="J103" s="336"/>
      <c r="K103" s="336"/>
      <c r="L103" s="336"/>
      <c r="M103" s="336"/>
      <c r="N103" s="336"/>
      <c r="O103" s="336"/>
      <c r="P103" s="336"/>
      <c r="Q103" s="336"/>
      <c r="R103" s="336"/>
      <c r="S103" s="336"/>
      <c r="T103" s="336"/>
      <c r="U103" s="336"/>
      <c r="V103" s="336"/>
      <c r="W103" s="375"/>
      <c r="Y103" s="366"/>
    </row>
    <row r="104" spans="1:25" s="335" customFormat="1" x14ac:dyDescent="0.3">
      <c r="A104" s="370"/>
      <c r="B104" s="370" t="s">
        <v>580</v>
      </c>
      <c r="D104" s="265">
        <f>IF(Year=2015,TablePR1_2015!D103,IF(Year=2014,'Table PR1_2014'!D103,IF(Year=2016,TablePR1_2016!D103,IF(Year=2017,TablePR1_2017!D103))))</f>
        <v>4718</v>
      </c>
      <c r="E104" s="265">
        <f>IF(Year=2015,TablePR1_2015!E103,IF(Year=2014,'Table PR1_2014'!E103,IF(Year=2016,TablePR1_2016!E103,IF(Year=2017,TablePR1_2017!E103))))</f>
        <v>79</v>
      </c>
      <c r="F104" s="265">
        <f>IF(Year=2015,TablePR1_2015!F103,IF(Year=2014,'Table PR1_2014'!F103,IF(Year=2016,TablePR1_2016!F103,IF(Year=2017,TablePR1_2017!F103))))</f>
        <v>80</v>
      </c>
      <c r="G104" s="729">
        <f>IF(Year=2015,TablePR1_2015!G103,IF(Year=2014,'Table PR1_2014'!G103,IF(Year=2016,TablePR1_2016!G103,IF(Year=2017,TablePR1_2017!G103))))</f>
        <v>36.700000000000003</v>
      </c>
      <c r="H104" s="336"/>
      <c r="I104" s="336"/>
      <c r="J104" s="336"/>
      <c r="K104" s="336"/>
      <c r="L104" s="336"/>
      <c r="M104" s="336"/>
      <c r="N104" s="336"/>
      <c r="O104" s="336"/>
      <c r="P104" s="336"/>
      <c r="Q104" s="336"/>
      <c r="R104" s="336"/>
      <c r="S104" s="336"/>
      <c r="T104" s="336"/>
      <c r="U104" s="336"/>
      <c r="V104" s="336"/>
      <c r="W104" s="375"/>
      <c r="Y104" s="366"/>
    </row>
    <row r="105" spans="1:25" s="335" customFormat="1" x14ac:dyDescent="0.3">
      <c r="A105" s="370"/>
      <c r="B105" s="370" t="s">
        <v>581</v>
      </c>
      <c r="D105" s="265">
        <f>IF(Year=2015,TablePR1_2015!D104,IF(Year=2014,'Table PR1_2014'!D104,IF(Year=2016,TablePR1_2016!D104,IF(Year=2017,TablePR1_2017!D104))))</f>
        <v>3586</v>
      </c>
      <c r="E105" s="265">
        <f>IF(Year=2015,TablePR1_2015!E104,IF(Year=2014,'Table PR1_2014'!E104,IF(Year=2016,TablePR1_2016!E104,IF(Year=2017,TablePR1_2017!E104))))</f>
        <v>79</v>
      </c>
      <c r="F105" s="265">
        <f>IF(Year=2015,TablePR1_2015!F104,IF(Year=2014,'Table PR1_2014'!F104,IF(Year=2016,TablePR1_2016!F104,IF(Year=2017,TablePR1_2017!F104))))</f>
        <v>80</v>
      </c>
      <c r="G105" s="729">
        <f>IF(Year=2015,TablePR1_2015!G104,IF(Year=2014,'Table PR1_2014'!G104,IF(Year=2016,TablePR1_2016!G104,IF(Year=2017,TablePR1_2017!G104))))</f>
        <v>37.200000000000003</v>
      </c>
      <c r="H105" s="336"/>
      <c r="I105" s="336"/>
      <c r="J105" s="336"/>
      <c r="K105" s="336"/>
      <c r="L105" s="336"/>
      <c r="M105" s="336"/>
      <c r="N105" s="336"/>
      <c r="O105" s="336"/>
      <c r="P105" s="336"/>
      <c r="Q105" s="336"/>
      <c r="R105" s="336"/>
      <c r="S105" s="336"/>
      <c r="T105" s="336"/>
      <c r="U105" s="336"/>
      <c r="V105" s="336"/>
      <c r="W105" s="375"/>
      <c r="Y105" s="366"/>
    </row>
    <row r="106" spans="1:25" s="335" customFormat="1" x14ac:dyDescent="0.3">
      <c r="A106" s="370"/>
      <c r="B106" s="370" t="s">
        <v>582</v>
      </c>
      <c r="D106" s="265">
        <f>IF(Year=2015,TablePR1_2015!D105,IF(Year=2014,'Table PR1_2014'!D105,IF(Year=2016,TablePR1_2016!D105,IF(Year=2017,TablePR1_2017!D105))))</f>
        <v>4052</v>
      </c>
      <c r="E106" s="265">
        <f>IF(Year=2015,TablePR1_2015!E105,IF(Year=2014,'Table PR1_2014'!E105,IF(Year=2016,TablePR1_2016!E105,IF(Year=2017,TablePR1_2017!E105))))</f>
        <v>81</v>
      </c>
      <c r="F106" s="265">
        <f>IF(Year=2015,TablePR1_2015!F105,IF(Year=2014,'Table PR1_2014'!F105,IF(Year=2016,TablePR1_2016!F105,IF(Year=2017,TablePR1_2017!F105))))</f>
        <v>82</v>
      </c>
      <c r="G106" s="729">
        <f>IF(Year=2015,TablePR1_2015!G105,IF(Year=2014,'Table PR1_2014'!G105,IF(Year=2016,TablePR1_2016!G105,IF(Year=2017,TablePR1_2017!G105))))</f>
        <v>37.9</v>
      </c>
      <c r="H106" s="336"/>
      <c r="I106" s="336"/>
      <c r="J106" s="336"/>
      <c r="K106" s="336"/>
      <c r="L106" s="336"/>
      <c r="M106" s="336"/>
      <c r="N106" s="336"/>
      <c r="O106" s="336"/>
      <c r="P106" s="336"/>
      <c r="Q106" s="336"/>
      <c r="R106" s="336"/>
      <c r="S106" s="336"/>
      <c r="T106" s="336"/>
      <c r="U106" s="336"/>
      <c r="V106" s="336"/>
      <c r="W106" s="375"/>
      <c r="Y106" s="366"/>
    </row>
    <row r="107" spans="1:25" s="335" customFormat="1" ht="6" customHeight="1" x14ac:dyDescent="0.3">
      <c r="A107" s="370"/>
      <c r="B107" s="370"/>
      <c r="D107" s="265"/>
      <c r="E107" s="265"/>
      <c r="F107" s="265"/>
      <c r="G107" s="729"/>
      <c r="H107" s="336"/>
      <c r="I107" s="336"/>
      <c r="J107" s="336"/>
      <c r="K107" s="336"/>
      <c r="L107" s="336"/>
      <c r="M107" s="336"/>
      <c r="N107" s="336"/>
      <c r="O107" s="336"/>
      <c r="P107" s="336"/>
      <c r="Q107" s="336"/>
      <c r="R107" s="336"/>
      <c r="S107" s="336"/>
      <c r="T107" s="336"/>
      <c r="U107" s="336"/>
      <c r="V107" s="336"/>
      <c r="W107" s="366"/>
      <c r="Y107" s="366"/>
    </row>
    <row r="108" spans="1:25" s="335" customFormat="1" x14ac:dyDescent="0.3">
      <c r="A108" s="368" t="s">
        <v>589</v>
      </c>
      <c r="B108" s="368" t="s">
        <v>372</v>
      </c>
      <c r="C108" s="369"/>
      <c r="D108" s="265"/>
      <c r="E108" s="265"/>
      <c r="F108" s="265"/>
      <c r="G108" s="729"/>
      <c r="H108" s="336"/>
      <c r="I108" s="336"/>
      <c r="J108" s="336"/>
      <c r="K108" s="336"/>
      <c r="L108" s="336"/>
      <c r="M108" s="336"/>
      <c r="N108" s="336"/>
      <c r="O108" s="336"/>
      <c r="P108" s="336"/>
      <c r="Q108" s="336"/>
      <c r="R108" s="336"/>
      <c r="S108" s="336"/>
      <c r="T108" s="336"/>
      <c r="U108" s="336"/>
      <c r="V108" s="336"/>
      <c r="W108" s="366"/>
      <c r="Y108" s="366"/>
    </row>
    <row r="109" spans="1:25" s="335" customFormat="1" x14ac:dyDescent="0.3">
      <c r="A109" s="368"/>
      <c r="B109" s="370" t="s">
        <v>573</v>
      </c>
      <c r="D109" s="265">
        <f>IF(Year=2015,TablePR1_2015!D108,IF(Year=2014,'Table PR1_2014'!D108,IF(Year=2016,TablePR1_2016!D108,IF(Year=2017,TablePR1_2017!D108))))</f>
        <v>5495</v>
      </c>
      <c r="E109" s="265">
        <f>IF(Year=2015,TablePR1_2015!E108,IF(Year=2014,'Table PR1_2014'!E108,IF(Year=2016,TablePR1_2016!E108,IF(Year=2017,TablePR1_2017!E108))))</f>
        <v>62</v>
      </c>
      <c r="F109" s="265">
        <f>IF(Year=2015,TablePR1_2015!F108,IF(Year=2014,'Table PR1_2014'!F108,IF(Year=2016,TablePR1_2016!F108,IF(Year=2017,TablePR1_2017!F108))))</f>
        <v>64</v>
      </c>
      <c r="G109" s="729">
        <f>IF(Year=2015,TablePR1_2015!G108,IF(Year=2014,'Table PR1_2014'!G108,IF(Year=2016,TablePR1_2016!G108,IF(Year=2017,TablePR1_2017!G108))))</f>
        <v>32.9</v>
      </c>
      <c r="H109" s="336"/>
      <c r="I109" s="336"/>
      <c r="J109" s="336"/>
      <c r="K109" s="336"/>
      <c r="L109" s="336"/>
      <c r="M109" s="336"/>
      <c r="N109" s="336"/>
      <c r="O109" s="336"/>
      <c r="P109" s="336"/>
      <c r="Q109" s="336"/>
      <c r="R109" s="336"/>
      <c r="S109" s="336"/>
      <c r="T109" s="336"/>
      <c r="U109" s="336"/>
      <c r="V109" s="336"/>
      <c r="W109" s="375"/>
      <c r="Y109" s="366"/>
    </row>
    <row r="110" spans="1:25" s="335" customFormat="1" x14ac:dyDescent="0.3">
      <c r="A110" s="368"/>
      <c r="B110" s="373" t="s">
        <v>574</v>
      </c>
      <c r="C110" s="374"/>
      <c r="D110" s="265">
        <f>IF(Year=2015,TablePR1_2015!D109,IF(Year=2014,'Table PR1_2014'!D109,IF(Year=2016,TablePR1_2016!D109,IF(Year=2017,TablePR1_2017!D109))))</f>
        <v>6847</v>
      </c>
      <c r="E110" s="265">
        <f>IF(Year=2015,TablePR1_2015!E109,IF(Year=2014,'Table PR1_2014'!E109,IF(Year=2016,TablePR1_2016!E109,IF(Year=2017,TablePR1_2017!E109))))</f>
        <v>66</v>
      </c>
      <c r="F110" s="265">
        <f>IF(Year=2015,TablePR1_2015!F109,IF(Year=2014,'Table PR1_2014'!F109,IF(Year=2016,TablePR1_2016!F109,IF(Year=2017,TablePR1_2017!F109))))</f>
        <v>67</v>
      </c>
      <c r="G110" s="729">
        <f>IF(Year=2015,TablePR1_2015!G109,IF(Year=2014,'Table PR1_2014'!G109,IF(Year=2016,TablePR1_2016!G109,IF(Year=2017,TablePR1_2017!G109))))</f>
        <v>33.5</v>
      </c>
      <c r="H110" s="336"/>
      <c r="I110" s="336"/>
      <c r="J110" s="336"/>
      <c r="K110" s="336"/>
      <c r="L110" s="336"/>
      <c r="M110" s="336"/>
      <c r="N110" s="336"/>
      <c r="O110" s="336"/>
      <c r="P110" s="336"/>
      <c r="Q110" s="336"/>
      <c r="R110" s="336"/>
      <c r="S110" s="336"/>
      <c r="T110" s="336"/>
      <c r="U110" s="336"/>
      <c r="V110" s="336"/>
      <c r="W110" s="375"/>
      <c r="Y110" s="366"/>
    </row>
    <row r="111" spans="1:25" s="335" customFormat="1" x14ac:dyDescent="0.3">
      <c r="A111" s="368"/>
      <c r="B111" s="370" t="s">
        <v>575</v>
      </c>
      <c r="D111" s="265">
        <f>IF(Year=2015,TablePR1_2015!D110,IF(Year=2014,'Table PR1_2014'!D110,IF(Year=2016,TablePR1_2016!D110,IF(Year=2017,TablePR1_2017!D110))))</f>
        <v>9572</v>
      </c>
      <c r="E111" s="265">
        <f>IF(Year=2015,TablePR1_2015!E110,IF(Year=2014,'Table PR1_2014'!E110,IF(Year=2016,TablePR1_2016!E110,IF(Year=2017,TablePR1_2017!E110))))</f>
        <v>67</v>
      </c>
      <c r="F111" s="265">
        <f>IF(Year=2015,TablePR1_2015!F110,IF(Year=2014,'Table PR1_2014'!F110,IF(Year=2016,TablePR1_2016!F110,IF(Year=2017,TablePR1_2017!F110))))</f>
        <v>69</v>
      </c>
      <c r="G111" s="729">
        <f>IF(Year=2015,TablePR1_2015!G110,IF(Year=2014,'Table PR1_2014'!G110,IF(Year=2016,TablePR1_2016!G110,IF(Year=2017,TablePR1_2017!G110))))</f>
        <v>34</v>
      </c>
      <c r="H111" s="336"/>
      <c r="I111" s="336"/>
      <c r="J111" s="336"/>
      <c r="K111" s="336"/>
      <c r="L111" s="336"/>
      <c r="M111" s="336"/>
      <c r="N111" s="336"/>
      <c r="O111" s="336"/>
      <c r="P111" s="336"/>
      <c r="Q111" s="336"/>
      <c r="R111" s="336"/>
      <c r="S111" s="336"/>
      <c r="T111" s="336"/>
      <c r="U111" s="336"/>
      <c r="V111" s="336"/>
      <c r="W111" s="375"/>
      <c r="Y111" s="366"/>
    </row>
    <row r="112" spans="1:25" s="335" customFormat="1" x14ac:dyDescent="0.3">
      <c r="A112" s="368"/>
      <c r="B112" s="370" t="s">
        <v>576</v>
      </c>
      <c r="D112" s="265">
        <f>IF(Year=2015,TablePR1_2015!D111,IF(Year=2014,'Table PR1_2014'!D111,IF(Year=2016,TablePR1_2016!D111,IF(Year=2017,TablePR1_2017!D111))))</f>
        <v>11744</v>
      </c>
      <c r="E112" s="265">
        <f>IF(Year=2015,TablePR1_2015!E111,IF(Year=2014,'Table PR1_2014'!E111,IF(Year=2016,TablePR1_2016!E111,IF(Year=2017,TablePR1_2017!E111))))</f>
        <v>69</v>
      </c>
      <c r="F112" s="265">
        <f>IF(Year=2015,TablePR1_2015!F111,IF(Year=2014,'Table PR1_2014'!F111,IF(Year=2016,TablePR1_2016!F111,IF(Year=2017,TablePR1_2017!F111))))</f>
        <v>70</v>
      </c>
      <c r="G112" s="729">
        <f>IF(Year=2015,TablePR1_2015!G111,IF(Year=2014,'Table PR1_2014'!G111,IF(Year=2016,TablePR1_2016!G111,IF(Year=2017,TablePR1_2017!G111))))</f>
        <v>34.4</v>
      </c>
      <c r="H112" s="336"/>
      <c r="I112" s="336"/>
      <c r="J112" s="336"/>
      <c r="K112" s="336"/>
      <c r="L112" s="336"/>
      <c r="M112" s="336"/>
      <c r="N112" s="336"/>
      <c r="O112" s="336"/>
      <c r="P112" s="336"/>
      <c r="Q112" s="336"/>
      <c r="R112" s="336"/>
      <c r="S112" s="336"/>
      <c r="T112" s="336"/>
      <c r="U112" s="336"/>
      <c r="V112" s="336"/>
      <c r="W112" s="375"/>
      <c r="Y112" s="366"/>
    </row>
    <row r="113" spans="1:25" s="335" customFormat="1" x14ac:dyDescent="0.3">
      <c r="A113" s="368"/>
      <c r="B113" s="370" t="s">
        <v>577</v>
      </c>
      <c r="D113" s="265">
        <f>IF(Year=2015,TablePR1_2015!D112,IF(Year=2014,'Table PR1_2014'!D112,IF(Year=2016,TablePR1_2016!D112,IF(Year=2017,TablePR1_2017!D112))))</f>
        <v>12142</v>
      </c>
      <c r="E113" s="265">
        <f>IF(Year=2015,TablePR1_2015!E112,IF(Year=2014,'Table PR1_2014'!E112,IF(Year=2016,TablePR1_2016!E112,IF(Year=2017,TablePR1_2017!E112))))</f>
        <v>71</v>
      </c>
      <c r="F113" s="265">
        <f>IF(Year=2015,TablePR1_2015!F112,IF(Year=2014,'Table PR1_2014'!F112,IF(Year=2016,TablePR1_2016!F112,IF(Year=2017,TablePR1_2017!F112))))</f>
        <v>72</v>
      </c>
      <c r="G113" s="729">
        <f>IF(Year=2015,TablePR1_2015!G112,IF(Year=2014,'Table PR1_2014'!G112,IF(Year=2016,TablePR1_2016!G112,IF(Year=2017,TablePR1_2017!G112))))</f>
        <v>34.799999999999997</v>
      </c>
      <c r="H113" s="336"/>
      <c r="I113" s="336"/>
      <c r="J113" s="336"/>
      <c r="K113" s="336"/>
      <c r="L113" s="336"/>
      <c r="M113" s="336"/>
      <c r="N113" s="336"/>
      <c r="O113" s="336"/>
      <c r="P113" s="336"/>
      <c r="Q113" s="336"/>
      <c r="R113" s="336"/>
      <c r="S113" s="336"/>
      <c r="T113" s="336"/>
      <c r="U113" s="336"/>
      <c r="V113" s="336"/>
      <c r="W113" s="375"/>
      <c r="Y113" s="366"/>
    </row>
    <row r="114" spans="1:25" s="335" customFormat="1" x14ac:dyDescent="0.3">
      <c r="A114" s="368"/>
      <c r="B114" s="370" t="s">
        <v>578</v>
      </c>
      <c r="D114" s="265">
        <f>IF(Year=2015,TablePR1_2015!D113,IF(Year=2014,'Table PR1_2014'!D113,IF(Year=2016,TablePR1_2016!D113,IF(Year=2017,TablePR1_2017!D113))))</f>
        <v>11828</v>
      </c>
      <c r="E114" s="265">
        <f>IF(Year=2015,TablePR1_2015!E113,IF(Year=2014,'Table PR1_2014'!E113,IF(Year=2016,TablePR1_2016!E113,IF(Year=2017,TablePR1_2017!E113))))</f>
        <v>74</v>
      </c>
      <c r="F114" s="265">
        <f>IF(Year=2015,TablePR1_2015!F113,IF(Year=2014,'Table PR1_2014'!F113,IF(Year=2016,TablePR1_2016!F113,IF(Year=2017,TablePR1_2017!F113))))</f>
        <v>75</v>
      </c>
      <c r="G114" s="729">
        <f>IF(Year=2015,TablePR1_2015!G113,IF(Year=2014,'Table PR1_2014'!G113,IF(Year=2016,TablePR1_2016!G113,IF(Year=2017,TablePR1_2017!G113))))</f>
        <v>35.4</v>
      </c>
      <c r="H114" s="336"/>
      <c r="I114" s="336"/>
      <c r="J114" s="336"/>
      <c r="K114" s="336"/>
      <c r="L114" s="336"/>
      <c r="M114" s="336"/>
      <c r="N114" s="336"/>
      <c r="O114" s="336"/>
      <c r="P114" s="336"/>
      <c r="Q114" s="336"/>
      <c r="R114" s="336"/>
      <c r="S114" s="336"/>
      <c r="T114" s="336"/>
      <c r="U114" s="336"/>
      <c r="V114" s="336"/>
      <c r="W114" s="375"/>
      <c r="Y114" s="366"/>
    </row>
    <row r="115" spans="1:25" s="335" customFormat="1" x14ac:dyDescent="0.3">
      <c r="A115" s="368"/>
      <c r="B115" s="370" t="s">
        <v>579</v>
      </c>
      <c r="D115" s="265">
        <f>IF(Year=2015,TablePR1_2015!D114,IF(Year=2014,'Table PR1_2014'!D114,IF(Year=2016,TablePR1_2016!D114,IF(Year=2017,TablePR1_2017!D114))))</f>
        <v>11731</v>
      </c>
      <c r="E115" s="265">
        <f>IF(Year=2015,TablePR1_2015!E114,IF(Year=2014,'Table PR1_2014'!E114,IF(Year=2016,TablePR1_2016!E114,IF(Year=2017,TablePR1_2017!E114))))</f>
        <v>75</v>
      </c>
      <c r="F115" s="265">
        <f>IF(Year=2015,TablePR1_2015!F114,IF(Year=2014,'Table PR1_2014'!F114,IF(Year=2016,TablePR1_2016!F114,IF(Year=2017,TablePR1_2017!F114))))</f>
        <v>76</v>
      </c>
      <c r="G115" s="729">
        <f>IF(Year=2015,TablePR1_2015!G114,IF(Year=2014,'Table PR1_2014'!G114,IF(Year=2016,TablePR1_2016!G114,IF(Year=2017,TablePR1_2017!G114))))</f>
        <v>35.799999999999997</v>
      </c>
      <c r="H115" s="336"/>
      <c r="I115" s="336"/>
      <c r="J115" s="336"/>
      <c r="K115" s="336"/>
      <c r="L115" s="336"/>
      <c r="M115" s="336"/>
      <c r="N115" s="336"/>
      <c r="O115" s="336"/>
      <c r="P115" s="336"/>
      <c r="Q115" s="336"/>
      <c r="R115" s="336"/>
      <c r="S115" s="336"/>
      <c r="T115" s="336"/>
      <c r="U115" s="336"/>
      <c r="V115" s="336"/>
      <c r="W115" s="375"/>
      <c r="Y115" s="366"/>
    </row>
    <row r="116" spans="1:25" s="335" customFormat="1" x14ac:dyDescent="0.3">
      <c r="A116" s="368"/>
      <c r="B116" s="370" t="s">
        <v>580</v>
      </c>
      <c r="D116" s="265">
        <f>IF(Year=2015,TablePR1_2015!D115,IF(Year=2014,'Table PR1_2014'!D115,IF(Year=2016,TablePR1_2016!D115,IF(Year=2017,TablePR1_2017!D115))))</f>
        <v>11383</v>
      </c>
      <c r="E116" s="265">
        <f>IF(Year=2015,TablePR1_2015!E115,IF(Year=2014,'Table PR1_2014'!E115,IF(Year=2016,TablePR1_2016!E115,IF(Year=2017,TablePR1_2017!E115))))</f>
        <v>76</v>
      </c>
      <c r="F116" s="265">
        <f>IF(Year=2015,TablePR1_2015!F115,IF(Year=2014,'Table PR1_2014'!F115,IF(Year=2016,TablePR1_2016!F115,IF(Year=2017,TablePR1_2017!F115))))</f>
        <v>77</v>
      </c>
      <c r="G116" s="729">
        <f>IF(Year=2015,TablePR1_2015!G115,IF(Year=2014,'Table PR1_2014'!G115,IF(Year=2016,TablePR1_2016!G115,IF(Year=2017,TablePR1_2017!G115))))</f>
        <v>36</v>
      </c>
      <c r="H116" s="336"/>
      <c r="I116" s="336"/>
      <c r="J116" s="336"/>
      <c r="K116" s="336"/>
      <c r="L116" s="336"/>
      <c r="M116" s="336"/>
      <c r="N116" s="336"/>
      <c r="O116" s="336"/>
      <c r="P116" s="336"/>
      <c r="Q116" s="336"/>
      <c r="R116" s="336"/>
      <c r="S116" s="336"/>
      <c r="T116" s="336"/>
      <c r="U116" s="336"/>
      <c r="V116" s="336"/>
      <c r="W116" s="375"/>
      <c r="Y116" s="366"/>
    </row>
    <row r="117" spans="1:25" s="335" customFormat="1" x14ac:dyDescent="0.3">
      <c r="A117" s="368"/>
      <c r="B117" s="370" t="s">
        <v>581</v>
      </c>
      <c r="D117" s="265">
        <f>IF(Year=2015,TablePR1_2015!D116,IF(Year=2014,'Table PR1_2014'!D116,IF(Year=2016,TablePR1_2016!D116,IF(Year=2017,TablePR1_2017!D116))))</f>
        <v>12634</v>
      </c>
      <c r="E117" s="265">
        <f>IF(Year=2015,TablePR1_2015!E116,IF(Year=2014,'Table PR1_2014'!E116,IF(Year=2016,TablePR1_2016!E116,IF(Year=2017,TablePR1_2017!E116))))</f>
        <v>78</v>
      </c>
      <c r="F117" s="265">
        <f>IF(Year=2015,TablePR1_2015!F116,IF(Year=2014,'Table PR1_2014'!F116,IF(Year=2016,TablePR1_2016!F116,IF(Year=2017,TablePR1_2017!F116))))</f>
        <v>79</v>
      </c>
      <c r="G117" s="729">
        <f>IF(Year=2015,TablePR1_2015!G116,IF(Year=2014,'Table PR1_2014'!G116,IF(Year=2016,TablePR1_2016!G116,IF(Year=2017,TablePR1_2017!G116))))</f>
        <v>36.6</v>
      </c>
      <c r="H117" s="336"/>
      <c r="I117" s="336"/>
      <c r="J117" s="336"/>
      <c r="K117" s="336"/>
      <c r="L117" s="336"/>
      <c r="M117" s="336"/>
      <c r="N117" s="336"/>
      <c r="O117" s="336"/>
      <c r="P117" s="336"/>
      <c r="Q117" s="336"/>
      <c r="R117" s="336"/>
      <c r="S117" s="336"/>
      <c r="T117" s="336"/>
      <c r="U117" s="336"/>
      <c r="V117" s="336"/>
      <c r="W117" s="375"/>
      <c r="Y117" s="366"/>
    </row>
    <row r="118" spans="1:25" s="335" customFormat="1" x14ac:dyDescent="0.3">
      <c r="A118" s="368"/>
      <c r="B118" s="370" t="s">
        <v>582</v>
      </c>
      <c r="D118" s="265">
        <f>IF(Year=2015,TablePR1_2015!D117,IF(Year=2014,'Table PR1_2014'!D117,IF(Year=2016,TablePR1_2016!D117,IF(Year=2017,TablePR1_2017!D117))))</f>
        <v>14340</v>
      </c>
      <c r="E118" s="265">
        <f>IF(Year=2015,TablePR1_2015!E117,IF(Year=2014,'Table PR1_2014'!E117,IF(Year=2016,TablePR1_2016!E117,IF(Year=2017,TablePR1_2017!E117))))</f>
        <v>80</v>
      </c>
      <c r="F118" s="265">
        <f>IF(Year=2015,TablePR1_2015!F117,IF(Year=2014,'Table PR1_2014'!F117,IF(Year=2016,TablePR1_2016!F117,IF(Year=2017,TablePR1_2017!F117))))</f>
        <v>80</v>
      </c>
      <c r="G118" s="729">
        <f>IF(Year=2015,TablePR1_2015!G117,IF(Year=2014,'Table PR1_2014'!G117,IF(Year=2016,TablePR1_2016!G117,IF(Year=2017,TablePR1_2017!G117))))</f>
        <v>37</v>
      </c>
      <c r="H118" s="336"/>
      <c r="I118" s="336"/>
      <c r="J118" s="336"/>
      <c r="K118" s="336"/>
      <c r="L118" s="336"/>
      <c r="M118" s="336"/>
      <c r="N118" s="336"/>
      <c r="O118" s="336"/>
      <c r="P118" s="336"/>
      <c r="Q118" s="336"/>
      <c r="R118" s="336"/>
      <c r="S118" s="336"/>
      <c r="T118" s="336"/>
      <c r="U118" s="336"/>
      <c r="V118" s="336"/>
      <c r="W118" s="375"/>
      <c r="Y118" s="366"/>
    </row>
    <row r="119" spans="1:25" s="335" customFormat="1" ht="5.25" customHeight="1" x14ac:dyDescent="0.3">
      <c r="A119" s="368"/>
      <c r="B119" s="370"/>
      <c r="D119" s="265"/>
      <c r="E119" s="265"/>
      <c r="F119" s="265"/>
      <c r="G119" s="729"/>
      <c r="H119" s="336"/>
      <c r="I119" s="336"/>
      <c r="J119" s="336"/>
      <c r="K119" s="336"/>
      <c r="L119" s="336"/>
      <c r="M119" s="336"/>
      <c r="N119" s="336"/>
      <c r="O119" s="336"/>
      <c r="P119" s="336"/>
      <c r="Q119" s="336"/>
      <c r="R119" s="336"/>
      <c r="S119" s="336"/>
      <c r="T119" s="336"/>
      <c r="U119" s="336"/>
      <c r="V119" s="336"/>
      <c r="W119" s="366"/>
      <c r="Y119" s="366"/>
    </row>
    <row r="120" spans="1:25" s="335" customFormat="1" x14ac:dyDescent="0.3">
      <c r="A120" s="368" t="s">
        <v>590</v>
      </c>
      <c r="B120" s="368" t="s">
        <v>392</v>
      </c>
      <c r="C120" s="369"/>
      <c r="D120" s="265"/>
      <c r="E120" s="265"/>
      <c r="F120" s="265"/>
      <c r="G120" s="729"/>
      <c r="H120" s="336"/>
      <c r="I120" s="336"/>
      <c r="J120" s="336"/>
      <c r="K120" s="336"/>
      <c r="L120" s="336"/>
      <c r="M120" s="336"/>
      <c r="N120" s="336"/>
      <c r="O120" s="336"/>
      <c r="P120" s="336"/>
      <c r="Q120" s="336"/>
      <c r="R120" s="336"/>
      <c r="S120" s="336"/>
      <c r="T120" s="336"/>
      <c r="U120" s="336"/>
      <c r="V120" s="336"/>
      <c r="W120" s="366"/>
      <c r="Y120" s="366"/>
    </row>
    <row r="121" spans="1:25" s="335" customFormat="1" x14ac:dyDescent="0.3">
      <c r="A121" s="370"/>
      <c r="B121" s="370" t="s">
        <v>573</v>
      </c>
      <c r="D121" s="265">
        <f>IF(Year=2015,TablePR1_2015!D120,IF(Year=2014,'Table PR1_2014'!D120,IF(Year=2016,TablePR1_2016!D120,IF(Year=2017,TablePR1_2017!D120))))</f>
        <v>4341</v>
      </c>
      <c r="E121" s="265">
        <f>IF(Year=2015,TablePR1_2015!E120,IF(Year=2014,'Table PR1_2014'!E120,IF(Year=2016,TablePR1_2016!E120,IF(Year=2017,TablePR1_2017!E120))))</f>
        <v>56</v>
      </c>
      <c r="F121" s="265">
        <f>IF(Year=2015,TablePR1_2015!F120,IF(Year=2014,'Table PR1_2014'!F120,IF(Year=2016,TablePR1_2016!F120,IF(Year=2017,TablePR1_2017!F120))))</f>
        <v>59</v>
      </c>
      <c r="G121" s="729">
        <f>IF(Year=2015,TablePR1_2015!G120,IF(Year=2014,'Table PR1_2014'!G120,IF(Year=2016,TablePR1_2016!G120,IF(Year=2017,TablePR1_2017!G120))))</f>
        <v>31.7</v>
      </c>
      <c r="H121" s="336"/>
      <c r="I121" s="336"/>
      <c r="J121" s="336"/>
      <c r="K121" s="336"/>
      <c r="L121" s="336"/>
      <c r="M121" s="336"/>
      <c r="N121" s="336"/>
      <c r="O121" s="336"/>
      <c r="P121" s="336"/>
      <c r="Q121" s="336"/>
      <c r="R121" s="336"/>
      <c r="S121" s="336"/>
      <c r="T121" s="336"/>
      <c r="U121" s="336"/>
      <c r="V121" s="336"/>
      <c r="W121" s="375"/>
      <c r="Y121" s="366"/>
    </row>
    <row r="122" spans="1:25" s="335" customFormat="1" x14ac:dyDescent="0.3">
      <c r="A122" s="370"/>
      <c r="B122" s="373" t="s">
        <v>574</v>
      </c>
      <c r="C122" s="374"/>
      <c r="D122" s="265">
        <f>IF(Year=2015,TablePR1_2015!D121,IF(Year=2014,'Table PR1_2014'!D121,IF(Year=2016,TablePR1_2016!D121,IF(Year=2017,TablePR1_2017!D121))))</f>
        <v>4310</v>
      </c>
      <c r="E122" s="265">
        <f>IF(Year=2015,TablePR1_2015!E121,IF(Year=2014,'Table PR1_2014'!E121,IF(Year=2016,TablePR1_2016!E121,IF(Year=2017,TablePR1_2017!E121))))</f>
        <v>60</v>
      </c>
      <c r="F122" s="265">
        <f>IF(Year=2015,TablePR1_2015!F121,IF(Year=2014,'Table PR1_2014'!F121,IF(Year=2016,TablePR1_2016!F121,IF(Year=2017,TablePR1_2017!F121))))</f>
        <v>62</v>
      </c>
      <c r="G122" s="729">
        <f>IF(Year=2015,TablePR1_2015!G121,IF(Year=2014,'Table PR1_2014'!G121,IF(Year=2016,TablePR1_2016!G121,IF(Year=2017,TablePR1_2017!G121))))</f>
        <v>32.5</v>
      </c>
      <c r="H122" s="336"/>
      <c r="I122" s="336"/>
      <c r="J122" s="336"/>
      <c r="K122" s="336"/>
      <c r="L122" s="336"/>
      <c r="M122" s="336"/>
      <c r="N122" s="336"/>
      <c r="O122" s="336"/>
      <c r="P122" s="336"/>
      <c r="Q122" s="336"/>
      <c r="R122" s="336"/>
      <c r="S122" s="336"/>
      <c r="T122" s="336"/>
      <c r="U122" s="336"/>
      <c r="V122" s="336"/>
      <c r="W122" s="375"/>
      <c r="Y122" s="366"/>
    </row>
    <row r="123" spans="1:25" s="335" customFormat="1" x14ac:dyDescent="0.3">
      <c r="A123" s="370"/>
      <c r="B123" s="370" t="s">
        <v>575</v>
      </c>
      <c r="D123" s="265">
        <f>IF(Year=2015,TablePR1_2015!D122,IF(Year=2014,'Table PR1_2014'!D122,IF(Year=2016,TablePR1_2016!D122,IF(Year=2017,TablePR1_2017!D122))))</f>
        <v>5543</v>
      </c>
      <c r="E123" s="265">
        <f>IF(Year=2015,TablePR1_2015!E122,IF(Year=2014,'Table PR1_2014'!E122,IF(Year=2016,TablePR1_2016!E122,IF(Year=2017,TablePR1_2017!E122))))</f>
        <v>63</v>
      </c>
      <c r="F123" s="265">
        <f>IF(Year=2015,TablePR1_2015!F122,IF(Year=2014,'Table PR1_2014'!F122,IF(Year=2016,TablePR1_2016!F122,IF(Year=2017,TablePR1_2017!F122))))</f>
        <v>65</v>
      </c>
      <c r="G123" s="729">
        <f>IF(Year=2015,TablePR1_2015!G122,IF(Year=2014,'Table PR1_2014'!G122,IF(Year=2016,TablePR1_2016!G122,IF(Year=2017,TablePR1_2017!G122))))</f>
        <v>33.299999999999997</v>
      </c>
      <c r="H123" s="336"/>
      <c r="I123" s="336"/>
      <c r="J123" s="336"/>
      <c r="K123" s="336"/>
      <c r="L123" s="336"/>
      <c r="M123" s="336"/>
      <c r="N123" s="336"/>
      <c r="O123" s="336"/>
      <c r="P123" s="336"/>
      <c r="Q123" s="336"/>
      <c r="R123" s="336"/>
      <c r="S123" s="336"/>
      <c r="T123" s="336"/>
      <c r="U123" s="336"/>
      <c r="V123" s="336"/>
      <c r="W123" s="375"/>
      <c r="Y123" s="366"/>
    </row>
    <row r="124" spans="1:25" s="335" customFormat="1" x14ac:dyDescent="0.3">
      <c r="A124" s="370"/>
      <c r="B124" s="370" t="s">
        <v>576</v>
      </c>
      <c r="D124" s="265">
        <f>IF(Year=2015,TablePR1_2015!D123,IF(Year=2014,'Table PR1_2014'!D123,IF(Year=2016,TablePR1_2016!D123,IF(Year=2017,TablePR1_2017!D123))))</f>
        <v>6064</v>
      </c>
      <c r="E124" s="265">
        <f>IF(Year=2015,TablePR1_2015!E123,IF(Year=2014,'Table PR1_2014'!E123,IF(Year=2016,TablePR1_2016!E123,IF(Year=2017,TablePR1_2017!E123))))</f>
        <v>66</v>
      </c>
      <c r="F124" s="265">
        <f>IF(Year=2015,TablePR1_2015!F123,IF(Year=2014,'Table PR1_2014'!F123,IF(Year=2016,TablePR1_2016!F123,IF(Year=2017,TablePR1_2017!F123))))</f>
        <v>68</v>
      </c>
      <c r="G124" s="729">
        <f>IF(Year=2015,TablePR1_2015!G123,IF(Year=2014,'Table PR1_2014'!G123,IF(Year=2016,TablePR1_2016!G123,IF(Year=2017,TablePR1_2017!G123))))</f>
        <v>34</v>
      </c>
      <c r="H124" s="336"/>
      <c r="I124" s="336"/>
      <c r="J124" s="336"/>
      <c r="K124" s="336"/>
      <c r="L124" s="336"/>
      <c r="M124" s="336"/>
      <c r="N124" s="336"/>
      <c r="O124" s="336"/>
      <c r="P124" s="336"/>
      <c r="Q124" s="336"/>
      <c r="R124" s="336"/>
      <c r="S124" s="336"/>
      <c r="T124" s="336"/>
      <c r="U124" s="336"/>
      <c r="V124" s="336"/>
      <c r="W124" s="375"/>
      <c r="Y124" s="366"/>
    </row>
    <row r="125" spans="1:25" s="335" customFormat="1" x14ac:dyDescent="0.3">
      <c r="A125" s="370"/>
      <c r="B125" s="370" t="s">
        <v>577</v>
      </c>
      <c r="D125" s="265">
        <f>IF(Year=2015,TablePR1_2015!D124,IF(Year=2014,'Table PR1_2014'!D124,IF(Year=2016,TablePR1_2016!D124,IF(Year=2017,TablePR1_2017!D124))))</f>
        <v>8191</v>
      </c>
      <c r="E125" s="265">
        <f>IF(Year=2015,TablePR1_2015!E124,IF(Year=2014,'Table PR1_2014'!E124,IF(Year=2016,TablePR1_2016!E124,IF(Year=2017,TablePR1_2017!E124))))</f>
        <v>69</v>
      </c>
      <c r="F125" s="265">
        <f>IF(Year=2015,TablePR1_2015!F124,IF(Year=2014,'Table PR1_2014'!F124,IF(Year=2016,TablePR1_2016!F124,IF(Year=2017,TablePR1_2017!F124))))</f>
        <v>70</v>
      </c>
      <c r="G125" s="729">
        <f>IF(Year=2015,TablePR1_2015!G124,IF(Year=2014,'Table PR1_2014'!G124,IF(Year=2016,TablePR1_2016!G124,IF(Year=2017,TablePR1_2017!G124))))</f>
        <v>34.4</v>
      </c>
      <c r="H125" s="336"/>
      <c r="I125" s="336"/>
      <c r="J125" s="336"/>
      <c r="K125" s="336"/>
      <c r="L125" s="336"/>
      <c r="M125" s="336"/>
      <c r="N125" s="336"/>
      <c r="O125" s="336"/>
      <c r="P125" s="336"/>
      <c r="Q125" s="336"/>
      <c r="R125" s="336"/>
      <c r="S125" s="336"/>
      <c r="T125" s="336"/>
      <c r="U125" s="336"/>
      <c r="V125" s="336"/>
      <c r="W125" s="375"/>
      <c r="Y125" s="366"/>
    </row>
    <row r="126" spans="1:25" s="335" customFormat="1" x14ac:dyDescent="0.3">
      <c r="A126" s="370"/>
      <c r="B126" s="370" t="s">
        <v>578</v>
      </c>
      <c r="D126" s="265">
        <f>IF(Year=2015,TablePR1_2015!D125,IF(Year=2014,'Table PR1_2014'!D125,IF(Year=2016,TablePR1_2016!D125,IF(Year=2017,TablePR1_2017!D125))))</f>
        <v>8048</v>
      </c>
      <c r="E126" s="265">
        <f>IF(Year=2015,TablePR1_2015!E125,IF(Year=2014,'Table PR1_2014'!E125,IF(Year=2016,TablePR1_2016!E125,IF(Year=2017,TablePR1_2017!E125))))</f>
        <v>71</v>
      </c>
      <c r="F126" s="265">
        <f>IF(Year=2015,TablePR1_2015!F125,IF(Year=2014,'Table PR1_2014'!F125,IF(Year=2016,TablePR1_2016!F125,IF(Year=2017,TablePR1_2017!F125))))</f>
        <v>72</v>
      </c>
      <c r="G126" s="729">
        <f>IF(Year=2015,TablePR1_2015!G125,IF(Year=2014,'Table PR1_2014'!G125,IF(Year=2016,TablePR1_2016!G125,IF(Year=2017,TablePR1_2017!G125))))</f>
        <v>35</v>
      </c>
      <c r="H126" s="336"/>
      <c r="I126" s="336"/>
      <c r="J126" s="336"/>
      <c r="K126" s="336"/>
      <c r="L126" s="336"/>
      <c r="M126" s="336"/>
      <c r="N126" s="336"/>
      <c r="O126" s="336"/>
      <c r="P126" s="336"/>
      <c r="Q126" s="336"/>
      <c r="R126" s="336"/>
      <c r="S126" s="336"/>
      <c r="T126" s="336"/>
      <c r="U126" s="336"/>
      <c r="V126" s="336"/>
      <c r="W126" s="375"/>
      <c r="Y126" s="366"/>
    </row>
    <row r="127" spans="1:25" s="335" customFormat="1" x14ac:dyDescent="0.3">
      <c r="A127" s="370"/>
      <c r="B127" s="370" t="s">
        <v>579</v>
      </c>
      <c r="D127" s="265">
        <f>IF(Year=2015,TablePR1_2015!D126,IF(Year=2014,'Table PR1_2014'!D126,IF(Year=2016,TablePR1_2016!D126,IF(Year=2017,TablePR1_2017!D126))))</f>
        <v>7686</v>
      </c>
      <c r="E127" s="265">
        <f>IF(Year=2015,TablePR1_2015!E126,IF(Year=2014,'Table PR1_2014'!E126,IF(Year=2016,TablePR1_2016!E126,IF(Year=2017,TablePR1_2017!E126))))</f>
        <v>72</v>
      </c>
      <c r="F127" s="265">
        <f>IF(Year=2015,TablePR1_2015!F126,IF(Year=2014,'Table PR1_2014'!F126,IF(Year=2016,TablePR1_2016!F126,IF(Year=2017,TablePR1_2017!F126))))</f>
        <v>73</v>
      </c>
      <c r="G127" s="729">
        <f>IF(Year=2015,TablePR1_2015!G126,IF(Year=2014,'Table PR1_2014'!G126,IF(Year=2016,TablePR1_2016!G126,IF(Year=2017,TablePR1_2017!G126))))</f>
        <v>35.200000000000003</v>
      </c>
      <c r="H127" s="336"/>
      <c r="I127" s="336"/>
      <c r="J127" s="336"/>
      <c r="K127" s="336"/>
      <c r="L127" s="336"/>
      <c r="M127" s="336"/>
      <c r="N127" s="336"/>
      <c r="O127" s="336"/>
      <c r="P127" s="336"/>
      <c r="Q127" s="336"/>
      <c r="R127" s="336"/>
      <c r="S127" s="336"/>
      <c r="T127" s="336"/>
      <c r="U127" s="336"/>
      <c r="V127" s="336"/>
      <c r="W127" s="375"/>
      <c r="Y127" s="366"/>
    </row>
    <row r="128" spans="1:25" s="335" customFormat="1" x14ac:dyDescent="0.3">
      <c r="A128" s="370"/>
      <c r="B128" s="370" t="s">
        <v>580</v>
      </c>
      <c r="D128" s="265">
        <f>IF(Year=2015,TablePR1_2015!D127,IF(Year=2014,'Table PR1_2014'!D127,IF(Year=2016,TablePR1_2016!D127,IF(Year=2017,TablePR1_2017!D127))))</f>
        <v>7320</v>
      </c>
      <c r="E128" s="265">
        <f>IF(Year=2015,TablePR1_2015!E127,IF(Year=2014,'Table PR1_2014'!E127,IF(Year=2016,TablePR1_2016!E127,IF(Year=2017,TablePR1_2017!E127))))</f>
        <v>73</v>
      </c>
      <c r="F128" s="265">
        <f>IF(Year=2015,TablePR1_2015!F127,IF(Year=2014,'Table PR1_2014'!F127,IF(Year=2016,TablePR1_2016!F127,IF(Year=2017,TablePR1_2017!F127))))</f>
        <v>74</v>
      </c>
      <c r="G128" s="729">
        <f>IF(Year=2015,TablePR1_2015!G127,IF(Year=2014,'Table PR1_2014'!G127,IF(Year=2016,TablePR1_2016!G127,IF(Year=2017,TablePR1_2017!G127))))</f>
        <v>35.6</v>
      </c>
      <c r="H128" s="336"/>
      <c r="I128" s="336"/>
      <c r="J128" s="336"/>
      <c r="K128" s="336"/>
      <c r="L128" s="336"/>
      <c r="M128" s="336"/>
      <c r="N128" s="336"/>
      <c r="O128" s="336"/>
      <c r="P128" s="336"/>
      <c r="Q128" s="336"/>
      <c r="R128" s="336"/>
      <c r="S128" s="336"/>
      <c r="T128" s="336"/>
      <c r="U128" s="336"/>
      <c r="V128" s="336"/>
      <c r="W128" s="375"/>
      <c r="Y128" s="366"/>
    </row>
    <row r="129" spans="1:70" s="335" customFormat="1" x14ac:dyDescent="0.3">
      <c r="A129" s="370"/>
      <c r="B129" s="370" t="s">
        <v>581</v>
      </c>
      <c r="D129" s="265">
        <f>IF(Year=2015,TablePR1_2015!D128,IF(Year=2014,'Table PR1_2014'!D128,IF(Year=2016,TablePR1_2016!D128,IF(Year=2017,TablePR1_2017!D128))))</f>
        <v>5884</v>
      </c>
      <c r="E129" s="265">
        <f>IF(Year=2015,TablePR1_2015!E128,IF(Year=2014,'Table PR1_2014'!E128,IF(Year=2016,TablePR1_2016!E128,IF(Year=2017,TablePR1_2017!E128))))</f>
        <v>76</v>
      </c>
      <c r="F129" s="265">
        <f>IF(Year=2015,TablePR1_2015!F128,IF(Year=2014,'Table PR1_2014'!F128,IF(Year=2016,TablePR1_2016!F128,IF(Year=2017,TablePR1_2017!F128))))</f>
        <v>77</v>
      </c>
      <c r="G129" s="729">
        <f>IF(Year=2015,TablePR1_2015!G128,IF(Year=2014,'Table PR1_2014'!G128,IF(Year=2016,TablePR1_2016!G128,IF(Year=2017,TablePR1_2017!G128))))</f>
        <v>36.1</v>
      </c>
      <c r="H129" s="336"/>
      <c r="I129" s="336"/>
      <c r="J129" s="336"/>
      <c r="K129" s="336"/>
      <c r="L129" s="336"/>
      <c r="M129" s="336"/>
      <c r="N129" s="336"/>
      <c r="O129" s="336"/>
      <c r="P129" s="336"/>
      <c r="Q129" s="336"/>
      <c r="R129" s="336"/>
      <c r="S129" s="336"/>
      <c r="T129" s="336"/>
      <c r="U129" s="336"/>
      <c r="V129" s="336"/>
      <c r="W129" s="375"/>
      <c r="Y129" s="366"/>
    </row>
    <row r="130" spans="1:70" s="335" customFormat="1" x14ac:dyDescent="0.3">
      <c r="A130" s="376"/>
      <c r="B130" s="376" t="s">
        <v>582</v>
      </c>
      <c r="C130" s="377"/>
      <c r="D130" s="265">
        <f>IF(Year=2015,TablePR1_2015!D129,IF(Year=2014,'Table PR1_2014'!D129,IF(Year=2016,TablePR1_2016!D129,IF(Year=2017,TablePR1_2017!D129))))</f>
        <v>4498</v>
      </c>
      <c r="E130" s="265">
        <f>IF(Year=2015,TablePR1_2015!E129,IF(Year=2014,'Table PR1_2014'!E129,IF(Year=2016,TablePR1_2016!E129,IF(Year=2017,TablePR1_2017!E129))))</f>
        <v>79</v>
      </c>
      <c r="F130" s="265">
        <f>IF(Year=2015,TablePR1_2015!F129,IF(Year=2014,'Table PR1_2014'!F129,IF(Year=2016,TablePR1_2016!F129,IF(Year=2017,TablePR1_2017!F129))))</f>
        <v>79</v>
      </c>
      <c r="G130" s="729">
        <f>IF(Year=2015,TablePR1_2015!G129,IF(Year=2014,'Table PR1_2014'!G129,IF(Year=2016,TablePR1_2016!G129,IF(Year=2017,TablePR1_2017!G129))))</f>
        <v>37.1</v>
      </c>
      <c r="H130" s="370"/>
      <c r="I130" s="370"/>
      <c r="J130" s="370"/>
      <c r="K130" s="370"/>
      <c r="M130" s="336"/>
      <c r="N130" s="336"/>
      <c r="O130" s="336"/>
      <c r="P130" s="336"/>
      <c r="Q130" s="336"/>
      <c r="R130" s="336"/>
      <c r="S130" s="336"/>
      <c r="T130" s="336"/>
      <c r="U130" s="336"/>
      <c r="V130" s="336"/>
      <c r="W130" s="375"/>
      <c r="Y130" s="366"/>
    </row>
    <row r="131" spans="1:70" s="335" customFormat="1" ht="13.5" customHeight="1" x14ac:dyDescent="0.3">
      <c r="A131" s="370"/>
      <c r="B131" s="370"/>
      <c r="D131" s="540"/>
      <c r="E131" s="541"/>
      <c r="F131" s="541"/>
      <c r="G131" s="542" t="s">
        <v>232</v>
      </c>
      <c r="H131" s="378"/>
      <c r="M131" s="379"/>
      <c r="O131" s="336"/>
      <c r="Q131" s="336"/>
      <c r="R131" s="336"/>
      <c r="S131" s="336"/>
      <c r="T131" s="336"/>
      <c r="U131" s="336"/>
      <c r="V131" s="336"/>
      <c r="W131" s="336"/>
      <c r="X131" s="336"/>
      <c r="Y131" s="293"/>
      <c r="Z131" s="336"/>
      <c r="AA131" s="336"/>
      <c r="AB131" s="336"/>
      <c r="AC131" s="336"/>
      <c r="AD131" s="336"/>
      <c r="AE131" s="336"/>
      <c r="AF131" s="336"/>
      <c r="AG131" s="380"/>
    </row>
    <row r="132" spans="1:70" s="335" customFormat="1" ht="13.5" customHeight="1" x14ac:dyDescent="0.3">
      <c r="A132" s="370"/>
      <c r="B132" s="370"/>
      <c r="E132" s="378"/>
      <c r="F132" s="378"/>
      <c r="G132" s="379"/>
      <c r="H132" s="378"/>
      <c r="L132" s="382"/>
      <c r="M132" s="379"/>
      <c r="O132" s="336"/>
      <c r="Q132" s="336"/>
      <c r="R132" s="336"/>
      <c r="S132" s="336"/>
      <c r="T132" s="336"/>
      <c r="U132" s="336"/>
      <c r="V132" s="336"/>
      <c r="W132" s="336"/>
      <c r="X132" s="336"/>
      <c r="Y132" s="293"/>
      <c r="Z132" s="336"/>
      <c r="AA132" s="336"/>
      <c r="AB132" s="336"/>
      <c r="AC132" s="336"/>
      <c r="AD132" s="336"/>
      <c r="AE132" s="336"/>
      <c r="AF132" s="336"/>
      <c r="AG132" s="380"/>
    </row>
    <row r="133" spans="1:70" s="33" customFormat="1" x14ac:dyDescent="0.3">
      <c r="A133" s="333" t="s">
        <v>1612</v>
      </c>
      <c r="B133" s="78"/>
      <c r="C133" s="78"/>
      <c r="D133" s="32"/>
      <c r="E133" s="32"/>
      <c r="F133" s="32"/>
      <c r="G133" s="79"/>
      <c r="H133" s="79"/>
      <c r="I133" s="79"/>
      <c r="J133" s="79"/>
      <c r="K133" s="30"/>
      <c r="L133" s="30"/>
      <c r="M133" s="30"/>
      <c r="N133" s="31"/>
      <c r="O133" s="31"/>
      <c r="P133" s="31"/>
      <c r="R133" s="32"/>
      <c r="S133" s="32"/>
      <c r="T133" s="32"/>
      <c r="U133" s="78"/>
      <c r="V133" s="78"/>
      <c r="W133" s="80"/>
      <c r="AH133" s="119"/>
      <c r="AI133" s="119"/>
      <c r="AJ133" s="119"/>
      <c r="AK133" s="119"/>
      <c r="AL133" s="119"/>
      <c r="AM133" s="119"/>
      <c r="AN133" s="119"/>
      <c r="AO133" s="119"/>
      <c r="AP133" s="119"/>
      <c r="AQ133" s="119"/>
    </row>
    <row r="134" spans="1:70" x14ac:dyDescent="0.3">
      <c r="A134" s="840" t="s">
        <v>1175</v>
      </c>
      <c r="B134" s="840"/>
      <c r="C134" s="840"/>
      <c r="D134" s="840"/>
      <c r="E134" s="840"/>
      <c r="F134" s="840"/>
      <c r="G134" s="840"/>
      <c r="H134" s="381"/>
      <c r="I134" s="381"/>
      <c r="J134" s="381"/>
      <c r="K134" s="381"/>
      <c r="L134" s="382"/>
      <c r="M134" s="383"/>
    </row>
    <row r="135" spans="1:70" x14ac:dyDescent="0.3">
      <c r="A135" s="840" t="s">
        <v>1620</v>
      </c>
      <c r="B135" s="840"/>
      <c r="C135" s="840"/>
      <c r="D135" s="840"/>
      <c r="E135" s="840"/>
      <c r="F135" s="840"/>
      <c r="G135" s="840"/>
      <c r="H135" s="381"/>
      <c r="I135" s="381"/>
      <c r="J135" s="381"/>
      <c r="K135" s="381"/>
      <c r="L135" s="383"/>
      <c r="M135" s="383"/>
    </row>
    <row r="136" spans="1:70" x14ac:dyDescent="0.3">
      <c r="A136" s="841" t="s">
        <v>1136</v>
      </c>
      <c r="B136" s="841"/>
      <c r="C136" s="841"/>
      <c r="D136" s="841"/>
      <c r="E136" s="841"/>
      <c r="F136" s="841"/>
      <c r="G136" s="841"/>
      <c r="H136" s="385"/>
      <c r="I136" s="385"/>
      <c r="J136" s="385"/>
      <c r="K136" s="385"/>
      <c r="L136" s="386"/>
      <c r="M136" s="383"/>
    </row>
    <row r="137" spans="1:70" ht="22.5" customHeight="1" x14ac:dyDescent="0.3">
      <c r="A137" s="842" t="s">
        <v>1619</v>
      </c>
      <c r="B137" s="842"/>
      <c r="C137" s="842"/>
      <c r="D137" s="842"/>
      <c r="E137" s="842"/>
      <c r="F137" s="842"/>
      <c r="G137" s="842"/>
      <c r="H137" s="386"/>
      <c r="I137" s="386"/>
      <c r="J137" s="386"/>
      <c r="K137" s="386"/>
      <c r="L137" s="386"/>
      <c r="M137" s="386"/>
      <c r="N137" s="386"/>
      <c r="O137" s="386"/>
      <c r="P137" s="386"/>
    </row>
    <row r="138" spans="1:70" ht="33.75" customHeight="1" x14ac:dyDescent="0.3">
      <c r="A138" s="842" t="s">
        <v>1176</v>
      </c>
      <c r="B138" s="843"/>
      <c r="C138" s="843"/>
      <c r="D138" s="843"/>
      <c r="E138" s="843"/>
      <c r="F138" s="843"/>
      <c r="G138" s="843"/>
      <c r="H138" s="386"/>
      <c r="I138" s="386"/>
      <c r="J138" s="386"/>
      <c r="K138" s="386"/>
      <c r="L138" s="387"/>
      <c r="M138" s="386"/>
      <c r="N138" s="386"/>
      <c r="O138" s="386"/>
      <c r="P138" s="386"/>
    </row>
    <row r="139" spans="1:70" s="391" customFormat="1" x14ac:dyDescent="0.3">
      <c r="A139" s="387" t="s">
        <v>1094</v>
      </c>
      <c r="B139" s="387"/>
      <c r="C139" s="388"/>
      <c r="D139" s="388"/>
      <c r="E139" s="388"/>
      <c r="F139" s="388"/>
      <c r="G139" s="388"/>
      <c r="H139" s="388"/>
      <c r="I139" s="388"/>
      <c r="J139" s="388"/>
      <c r="K139" s="388"/>
      <c r="L139" s="392"/>
      <c r="M139" s="387"/>
      <c r="N139" s="389"/>
      <c r="O139" s="389"/>
      <c r="P139" s="389"/>
      <c r="Q139" s="389"/>
      <c r="R139" s="389"/>
      <c r="S139" s="389"/>
      <c r="T139" s="389"/>
      <c r="U139" s="389"/>
      <c r="V139" s="389"/>
      <c r="W139" s="389"/>
      <c r="X139" s="389"/>
      <c r="Y139" s="390"/>
      <c r="Z139" s="389"/>
      <c r="AA139" s="389"/>
      <c r="AB139" s="389"/>
      <c r="AC139" s="389"/>
      <c r="AD139" s="389"/>
      <c r="AE139" s="389"/>
      <c r="AF139" s="389"/>
      <c r="AG139" s="389"/>
      <c r="AH139" s="389"/>
      <c r="AI139" s="389"/>
      <c r="AJ139" s="389"/>
      <c r="AK139" s="389"/>
      <c r="AL139" s="389"/>
      <c r="AM139" s="389"/>
      <c r="AN139" s="389"/>
      <c r="AO139" s="389"/>
      <c r="AP139" s="389"/>
      <c r="AQ139" s="389"/>
      <c r="AR139" s="389"/>
      <c r="AS139" s="389"/>
      <c r="AT139" s="389"/>
      <c r="AU139" s="389"/>
      <c r="AV139" s="389"/>
      <c r="AW139" s="389"/>
      <c r="AX139" s="389"/>
      <c r="AY139" s="389"/>
      <c r="AZ139" s="389"/>
      <c r="BA139" s="389"/>
      <c r="BB139" s="389"/>
      <c r="BC139" s="389"/>
      <c r="BD139" s="389"/>
      <c r="BE139" s="389"/>
      <c r="BF139" s="389"/>
      <c r="BG139" s="389"/>
      <c r="BH139" s="389"/>
      <c r="BI139" s="389"/>
      <c r="BJ139" s="389"/>
      <c r="BK139" s="389"/>
      <c r="BL139" s="389"/>
      <c r="BM139" s="389"/>
      <c r="BN139" s="389"/>
      <c r="BO139" s="389"/>
      <c r="BP139" s="389"/>
      <c r="BQ139" s="389"/>
      <c r="BR139" s="389"/>
    </row>
    <row r="140" spans="1:70" x14ac:dyDescent="0.3">
      <c r="A140" s="828"/>
      <c r="B140" s="828"/>
      <c r="C140" s="828"/>
      <c r="D140" s="828"/>
      <c r="E140" s="828"/>
      <c r="F140" s="828"/>
      <c r="G140" s="828"/>
      <c r="H140" s="392"/>
      <c r="I140" s="392"/>
      <c r="J140" s="392"/>
      <c r="K140" s="392"/>
      <c r="L140" s="336"/>
      <c r="M140" s="392"/>
      <c r="N140" s="392"/>
      <c r="O140" s="392"/>
      <c r="P140" s="392"/>
      <c r="Q140" s="392"/>
    </row>
    <row r="141" spans="1:70" x14ac:dyDescent="0.3">
      <c r="A141" s="393"/>
      <c r="B141" s="394"/>
      <c r="C141" s="394"/>
      <c r="D141" s="394"/>
      <c r="E141" s="394"/>
      <c r="F141" s="394"/>
      <c r="G141" s="394"/>
      <c r="L141" s="395"/>
      <c r="M141" s="336"/>
      <c r="N141" s="336"/>
      <c r="O141" s="336"/>
      <c r="P141" s="336"/>
      <c r="Q141" s="336"/>
      <c r="R141" s="336"/>
      <c r="S141" s="336"/>
      <c r="T141" s="336"/>
      <c r="U141" s="336"/>
      <c r="V141" s="336"/>
      <c r="W141" s="336"/>
      <c r="X141" s="293"/>
      <c r="Y141" s="336"/>
      <c r="Z141" s="336"/>
      <c r="AA141" s="336"/>
      <c r="AB141" s="336"/>
      <c r="AC141" s="336"/>
      <c r="AD141" s="336"/>
      <c r="AE141" s="336"/>
      <c r="AF141" s="336"/>
      <c r="AG141" s="336"/>
      <c r="AH141" s="336"/>
      <c r="AI141" s="336"/>
      <c r="AJ141" s="336"/>
      <c r="AK141" s="336"/>
      <c r="AL141" s="336"/>
      <c r="AM141" s="336"/>
      <c r="AN141" s="336"/>
      <c r="AO141" s="336"/>
      <c r="AP141" s="336"/>
      <c r="AQ141" s="336"/>
      <c r="AR141" s="336"/>
      <c r="AS141" s="336"/>
      <c r="AT141" s="336"/>
      <c r="AU141" s="336"/>
      <c r="AV141" s="336"/>
      <c r="AW141" s="336"/>
      <c r="AX141" s="336"/>
      <c r="AY141" s="336"/>
      <c r="AZ141" s="336"/>
      <c r="BA141" s="336"/>
      <c r="BB141" s="336"/>
      <c r="BC141" s="336"/>
      <c r="BD141" s="336"/>
      <c r="BE141" s="336"/>
      <c r="BF141" s="336"/>
      <c r="BG141" s="336"/>
      <c r="BH141" s="336"/>
      <c r="BI141" s="336"/>
      <c r="BJ141" s="336"/>
      <c r="BK141" s="336"/>
      <c r="BL141" s="336"/>
      <c r="BM141" s="336"/>
      <c r="BN141" s="336"/>
      <c r="BO141" s="336"/>
      <c r="BP141" s="336"/>
      <c r="BQ141" s="336"/>
      <c r="BR141" s="336"/>
    </row>
    <row r="142" spans="1:70" ht="12.75" customHeight="1" x14ac:dyDescent="0.3">
      <c r="A142" s="394"/>
      <c r="B142" s="394"/>
      <c r="C142" s="395"/>
      <c r="D142" s="395"/>
      <c r="E142" s="395"/>
      <c r="F142" s="396"/>
      <c r="G142" s="395"/>
      <c r="H142" s="395"/>
      <c r="I142" s="370"/>
      <c r="J142" s="370"/>
      <c r="K142" s="370"/>
      <c r="M142" s="395"/>
      <c r="N142" s="397"/>
      <c r="O142" s="336"/>
      <c r="P142" s="336"/>
      <c r="Q142" s="336"/>
      <c r="R142" s="336"/>
      <c r="S142" s="336"/>
      <c r="T142" s="336"/>
      <c r="U142" s="336"/>
      <c r="V142" s="336"/>
      <c r="W142" s="336"/>
      <c r="X142" s="336"/>
      <c r="Y142" s="336"/>
      <c r="Z142" s="336"/>
      <c r="AA142" s="336"/>
      <c r="AB142" s="293"/>
      <c r="AC142" s="336"/>
      <c r="AD142" s="336"/>
      <c r="AE142" s="336"/>
      <c r="AF142" s="336"/>
      <c r="AG142" s="336"/>
      <c r="AH142" s="336"/>
      <c r="AI142" s="336"/>
      <c r="AJ142" s="336"/>
      <c r="AK142" s="336"/>
      <c r="AL142" s="336"/>
      <c r="AM142" s="336"/>
      <c r="AN142" s="336"/>
      <c r="AO142" s="336"/>
      <c r="AP142" s="336"/>
      <c r="AQ142" s="336"/>
      <c r="AR142" s="336"/>
      <c r="AS142" s="336"/>
      <c r="AT142" s="336"/>
      <c r="AU142" s="336"/>
      <c r="AV142" s="336"/>
      <c r="AW142" s="336"/>
      <c r="AX142" s="336"/>
      <c r="AY142" s="336"/>
      <c r="AZ142" s="336"/>
      <c r="BA142" s="336"/>
      <c r="BB142" s="336"/>
      <c r="BC142" s="336"/>
      <c r="BD142" s="336"/>
      <c r="BE142" s="336"/>
      <c r="BF142" s="336"/>
      <c r="BG142" s="336"/>
      <c r="BH142" s="336"/>
      <c r="BI142" s="336"/>
      <c r="BJ142" s="336"/>
      <c r="BK142" s="336"/>
      <c r="BL142" s="336"/>
      <c r="BM142" s="336"/>
      <c r="BN142" s="336"/>
      <c r="BO142" s="336"/>
      <c r="BP142" s="336"/>
      <c r="BQ142" s="336"/>
      <c r="BR142" s="336"/>
    </row>
  </sheetData>
  <sheetProtection sheet="1" autoFilter="0"/>
  <mergeCells count="12">
    <mergeCell ref="A140:G140"/>
    <mergeCell ref="A3:D3"/>
    <mergeCell ref="F4:G4"/>
    <mergeCell ref="A5:E6"/>
    <mergeCell ref="B9:B10"/>
    <mergeCell ref="D9:D10"/>
    <mergeCell ref="E9:G9"/>
    <mergeCell ref="A134:G134"/>
    <mergeCell ref="A135:G135"/>
    <mergeCell ref="A136:G136"/>
    <mergeCell ref="A137:G137"/>
    <mergeCell ref="A138:G138"/>
  </mergeCells>
  <dataValidations count="1">
    <dataValidation type="list" allowBlank="1" showInputMessage="1" showErrorMessage="1" sqref="G5">
      <formula1>$P$6:$P$7</formula1>
    </dataValidation>
  </dataValidations>
  <pageMargins left="0.35433070866141736" right="0.35433070866141736" top="0.39370078740157483" bottom="0.39370078740157483" header="0.51181102362204722" footer="0.31496062992125984"/>
  <pageSetup paperSize="9" scale="80" fitToHeight="4" orientation="portrait" r:id="rId1"/>
  <headerFooter alignWithMargins="0">
    <oddFooter>&amp;C&amp;7Page &amp;P of &amp;N</oddFooter>
  </headerFooter>
  <rowBreaks count="1" manualBreakCount="1">
    <brk id="71" max="7"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24"/>
  </sheetPr>
  <dimension ref="A1:BY451"/>
  <sheetViews>
    <sheetView zoomScaleNormal="100" workbookViewId="0">
      <pane ySplit="10" topLeftCell="A11" activePane="bottomLeft" state="frozen"/>
      <selection sqref="A1:I37"/>
      <selection pane="bottomLeft"/>
    </sheetView>
  </sheetViews>
  <sheetFormatPr defaultColWidth="9.1328125" defaultRowHeight="10.15" x14ac:dyDescent="0.3"/>
  <cols>
    <col min="1" max="1" width="10.1328125" style="336" customWidth="1"/>
    <col min="2" max="2" width="1.59765625" style="336" customWidth="1"/>
    <col min="3" max="3" width="10.86328125" style="336" customWidth="1"/>
    <col min="4" max="4" width="9.59765625" style="336" customWidth="1"/>
    <col min="5" max="5" width="26.3984375" style="336" customWidth="1"/>
    <col min="6" max="6" width="13.1328125" style="336" customWidth="1"/>
    <col min="7" max="7" width="16.59765625" style="336" customWidth="1"/>
    <col min="8" max="8" width="15.86328125" style="336" customWidth="1"/>
    <col min="9" max="9" width="16.59765625" style="336" customWidth="1"/>
    <col min="10" max="14" width="7.3984375" style="336" customWidth="1"/>
    <col min="15" max="17" width="9.1328125" style="370" hidden="1" customWidth="1"/>
    <col min="18" max="18" width="9.1328125" style="370" customWidth="1"/>
    <col min="19" max="25" width="9.1328125" style="370"/>
    <col min="26" max="26" width="9.1328125" style="384" customWidth="1"/>
    <col min="27" max="77" width="9.1328125" style="370"/>
    <col min="78" max="16384" width="9.1328125" style="336"/>
  </cols>
  <sheetData>
    <row r="1" spans="1:77" ht="13.15" x14ac:dyDescent="0.4">
      <c r="A1" s="652"/>
    </row>
    <row r="2" spans="1:77" s="349" customFormat="1" ht="30.75" customHeight="1" x14ac:dyDescent="0.35">
      <c r="A2" s="844" t="s">
        <v>1631</v>
      </c>
      <c r="B2" s="844"/>
      <c r="C2" s="844"/>
      <c r="D2" s="844"/>
      <c r="E2" s="844"/>
      <c r="F2" s="844"/>
      <c r="G2" s="844"/>
      <c r="H2" s="844"/>
      <c r="I2" s="844"/>
      <c r="J2" s="475"/>
      <c r="K2" s="475"/>
      <c r="L2" s="475"/>
      <c r="M2" s="475"/>
      <c r="N2" s="475"/>
      <c r="O2" s="347"/>
      <c r="P2" s="347"/>
      <c r="Q2" s="347"/>
      <c r="R2" s="347"/>
      <c r="S2" s="347"/>
      <c r="T2" s="347"/>
      <c r="U2" s="347"/>
      <c r="V2" s="347"/>
      <c r="W2" s="347"/>
      <c r="X2" s="347"/>
      <c r="Y2" s="347"/>
      <c r="Z2" s="348"/>
      <c r="AA2" s="347"/>
      <c r="AB2" s="347"/>
      <c r="AC2" s="347"/>
      <c r="AD2" s="347"/>
      <c r="AE2" s="347"/>
      <c r="AF2" s="347"/>
      <c r="AG2" s="347"/>
      <c r="AH2" s="347"/>
      <c r="AI2" s="347"/>
      <c r="AJ2" s="347"/>
      <c r="AK2" s="347"/>
      <c r="AL2" s="347"/>
      <c r="AM2" s="347"/>
      <c r="AN2" s="347"/>
      <c r="AO2" s="347"/>
      <c r="AP2" s="347"/>
      <c r="AQ2" s="347"/>
      <c r="AR2" s="347"/>
      <c r="AS2" s="347"/>
      <c r="AT2" s="347"/>
      <c r="AU2" s="347"/>
      <c r="AV2" s="347"/>
      <c r="AW2" s="347"/>
      <c r="AX2" s="347"/>
      <c r="AY2" s="347"/>
      <c r="AZ2" s="347"/>
      <c r="BA2" s="347"/>
      <c r="BB2" s="347"/>
      <c r="BC2" s="347"/>
      <c r="BD2" s="347"/>
      <c r="BE2" s="347"/>
      <c r="BF2" s="347"/>
      <c r="BG2" s="347"/>
      <c r="BH2" s="347"/>
      <c r="BI2" s="347"/>
      <c r="BJ2" s="347"/>
      <c r="BK2" s="347"/>
      <c r="BL2" s="347"/>
      <c r="BM2" s="347"/>
      <c r="BN2" s="347"/>
      <c r="BO2" s="347"/>
      <c r="BP2" s="347"/>
      <c r="BQ2" s="347"/>
      <c r="BR2" s="347"/>
      <c r="BS2" s="347"/>
      <c r="BT2" s="347"/>
      <c r="BU2" s="347"/>
      <c r="BV2" s="347"/>
      <c r="BW2" s="347"/>
      <c r="BX2" s="347"/>
      <c r="BY2" s="347"/>
    </row>
    <row r="3" spans="1:77" s="349" customFormat="1" ht="14.65" thickBot="1" x14ac:dyDescent="0.4">
      <c r="A3" s="829" t="s">
        <v>1615</v>
      </c>
      <c r="B3" s="830"/>
      <c r="C3" s="830"/>
      <c r="D3" s="830"/>
      <c r="E3" s="830"/>
      <c r="F3" s="350"/>
      <c r="O3" s="347"/>
      <c r="P3" s="347"/>
      <c r="Q3" s="347"/>
      <c r="R3" s="347"/>
      <c r="S3" s="347"/>
      <c r="T3" s="347"/>
      <c r="U3" s="347"/>
      <c r="V3" s="347"/>
      <c r="W3" s="347"/>
      <c r="X3" s="347"/>
      <c r="Y3" s="347"/>
      <c r="Z3" s="348"/>
      <c r="AA3" s="347"/>
      <c r="AB3" s="347"/>
      <c r="AC3" s="347"/>
      <c r="AD3" s="347"/>
      <c r="AE3" s="347"/>
      <c r="AF3" s="347"/>
      <c r="AG3" s="347"/>
      <c r="AH3" s="347"/>
      <c r="AI3" s="347"/>
      <c r="AJ3" s="347"/>
      <c r="AK3" s="347"/>
      <c r="AL3" s="347"/>
      <c r="AM3" s="347"/>
      <c r="AN3" s="347"/>
      <c r="AO3" s="347"/>
      <c r="AP3" s="347"/>
      <c r="AQ3" s="347"/>
      <c r="AR3" s="347"/>
      <c r="AS3" s="347"/>
      <c r="AT3" s="347"/>
      <c r="AU3" s="347"/>
      <c r="AV3" s="347"/>
      <c r="AW3" s="347"/>
      <c r="AX3" s="347"/>
      <c r="AY3" s="347"/>
      <c r="AZ3" s="347"/>
      <c r="BA3" s="347"/>
      <c r="BB3" s="347"/>
      <c r="BC3" s="347"/>
      <c r="BD3" s="347"/>
      <c r="BE3" s="347"/>
      <c r="BF3" s="347"/>
      <c r="BG3" s="347"/>
      <c r="BH3" s="347"/>
      <c r="BI3" s="347"/>
      <c r="BJ3" s="347"/>
      <c r="BK3" s="347"/>
      <c r="BL3" s="347"/>
      <c r="BM3" s="347"/>
      <c r="BN3" s="347"/>
      <c r="BO3" s="347"/>
      <c r="BP3" s="347"/>
      <c r="BQ3" s="347"/>
      <c r="BR3" s="347"/>
      <c r="BS3" s="347"/>
      <c r="BT3" s="347"/>
      <c r="BU3" s="347"/>
      <c r="BV3" s="347"/>
      <c r="BW3" s="347"/>
      <c r="BX3" s="347"/>
      <c r="BY3" s="347"/>
    </row>
    <row r="4" spans="1:77" s="349" customFormat="1" ht="14.65" thickBot="1" x14ac:dyDescent="0.4">
      <c r="A4" s="350" t="s">
        <v>1153</v>
      </c>
      <c r="B4" s="350"/>
      <c r="E4" s="350"/>
      <c r="F4" s="350"/>
      <c r="H4" s="845" t="s">
        <v>209</v>
      </c>
      <c r="I4" s="846"/>
      <c r="O4" s="347"/>
      <c r="P4" s="347"/>
      <c r="Q4" s="347"/>
      <c r="R4" s="347"/>
      <c r="S4" s="347"/>
      <c r="T4" s="347"/>
      <c r="U4" s="347"/>
      <c r="V4" s="347"/>
      <c r="W4" s="347"/>
      <c r="X4" s="347"/>
      <c r="Y4" s="347"/>
      <c r="Z4" s="348"/>
      <c r="AA4" s="347"/>
      <c r="AB4" s="347"/>
      <c r="AC4" s="347"/>
      <c r="AD4" s="347"/>
      <c r="AE4" s="347"/>
      <c r="AF4" s="347"/>
      <c r="AG4" s="347"/>
      <c r="AH4" s="347"/>
      <c r="AI4" s="347"/>
      <c r="AJ4" s="347"/>
      <c r="AK4" s="347"/>
      <c r="AL4" s="347"/>
      <c r="AM4" s="347"/>
      <c r="AN4" s="347"/>
      <c r="AO4" s="347"/>
      <c r="AP4" s="347"/>
      <c r="AQ4" s="347"/>
      <c r="AR4" s="347"/>
      <c r="AS4" s="347"/>
      <c r="AT4" s="347"/>
      <c r="AU4" s="347"/>
      <c r="AV4" s="347"/>
      <c r="AW4" s="347"/>
      <c r="AX4" s="347"/>
      <c r="AY4" s="347"/>
      <c r="AZ4" s="347"/>
      <c r="BA4" s="347"/>
      <c r="BB4" s="347"/>
      <c r="BC4" s="347"/>
      <c r="BD4" s="347"/>
      <c r="BE4" s="347"/>
      <c r="BF4" s="347"/>
      <c r="BG4" s="347"/>
      <c r="BH4" s="347"/>
      <c r="BI4" s="347"/>
      <c r="BJ4" s="347"/>
      <c r="BK4" s="347"/>
      <c r="BL4" s="347"/>
      <c r="BM4" s="347"/>
      <c r="BN4" s="347"/>
      <c r="BO4" s="347"/>
      <c r="BP4" s="347"/>
      <c r="BQ4" s="347"/>
      <c r="BR4" s="347"/>
      <c r="BS4" s="347"/>
      <c r="BT4" s="347"/>
      <c r="BU4" s="347"/>
      <c r="BV4" s="347"/>
      <c r="BW4" s="347"/>
      <c r="BX4" s="347"/>
      <c r="BY4" s="347"/>
    </row>
    <row r="5" spans="1:77" s="349" customFormat="1" ht="13.15" thickBot="1" x14ac:dyDescent="0.4">
      <c r="A5" s="833"/>
      <c r="B5" s="847"/>
      <c r="C5" s="847"/>
      <c r="D5" s="847"/>
      <c r="E5" s="847"/>
      <c r="F5" s="847"/>
      <c r="G5" s="847"/>
      <c r="H5" s="352" t="s">
        <v>211</v>
      </c>
      <c r="I5" s="353">
        <v>2017</v>
      </c>
      <c r="P5" s="349">
        <v>2014</v>
      </c>
      <c r="Z5" s="476"/>
    </row>
    <row r="6" spans="1:77" s="349" customFormat="1" ht="15" customHeight="1" x14ac:dyDescent="0.35">
      <c r="A6" s="847"/>
      <c r="B6" s="847"/>
      <c r="C6" s="847"/>
      <c r="D6" s="847"/>
      <c r="E6" s="847"/>
      <c r="F6" s="847"/>
      <c r="G6" s="847"/>
      <c r="H6" s="345"/>
      <c r="I6" s="355"/>
      <c r="P6" s="349">
        <v>2015</v>
      </c>
      <c r="Z6" s="293"/>
    </row>
    <row r="7" spans="1:77" s="349" customFormat="1" ht="12.75" x14ac:dyDescent="0.35">
      <c r="A7" s="356"/>
      <c r="B7" s="350"/>
      <c r="E7" s="350"/>
      <c r="F7" s="350"/>
      <c r="H7" s="345"/>
      <c r="I7" s="355"/>
      <c r="P7" s="349">
        <v>2016</v>
      </c>
      <c r="Z7" s="476"/>
    </row>
    <row r="8" spans="1:77" ht="6.75" customHeight="1" x14ac:dyDescent="0.3">
      <c r="A8" s="409"/>
      <c r="B8" s="409"/>
      <c r="E8" s="409"/>
      <c r="F8" s="409"/>
      <c r="O8" s="336"/>
      <c r="P8" s="336">
        <v>2017</v>
      </c>
      <c r="Q8" s="336"/>
      <c r="R8" s="336"/>
      <c r="S8" s="336"/>
      <c r="T8" s="336"/>
      <c r="U8" s="336"/>
      <c r="V8" s="336"/>
      <c r="W8" s="336"/>
      <c r="X8" s="336"/>
      <c r="Y8" s="336"/>
      <c r="Z8" s="336"/>
      <c r="AA8" s="336"/>
      <c r="AB8" s="336"/>
      <c r="AC8" s="336"/>
      <c r="AD8" s="336"/>
      <c r="AE8" s="336"/>
      <c r="AF8" s="336"/>
      <c r="AG8" s="336"/>
      <c r="AH8" s="336"/>
      <c r="AI8" s="336"/>
      <c r="AJ8" s="336"/>
      <c r="AK8" s="336"/>
      <c r="AL8" s="336"/>
      <c r="AM8" s="336"/>
      <c r="AN8" s="336"/>
      <c r="AO8" s="336"/>
      <c r="AP8" s="336"/>
      <c r="AQ8" s="336"/>
      <c r="AR8" s="336"/>
      <c r="AS8" s="336"/>
      <c r="AT8" s="336"/>
      <c r="AU8" s="336"/>
      <c r="AV8" s="336"/>
      <c r="AW8" s="336"/>
      <c r="AX8" s="336"/>
      <c r="AY8" s="336"/>
      <c r="AZ8" s="336"/>
      <c r="BA8" s="336"/>
      <c r="BB8" s="336"/>
      <c r="BC8" s="336"/>
      <c r="BD8" s="336"/>
      <c r="BE8" s="336"/>
      <c r="BF8" s="336"/>
      <c r="BG8" s="336"/>
      <c r="BH8" s="336"/>
      <c r="BI8" s="336"/>
      <c r="BJ8" s="336"/>
      <c r="BK8" s="336"/>
      <c r="BL8" s="336"/>
      <c r="BM8" s="336"/>
      <c r="BN8" s="336"/>
      <c r="BO8" s="336"/>
      <c r="BP8" s="336"/>
      <c r="BQ8" s="336"/>
      <c r="BR8" s="336"/>
      <c r="BS8" s="336"/>
      <c r="BT8" s="336"/>
      <c r="BU8" s="336"/>
      <c r="BV8" s="336"/>
      <c r="BW8" s="336"/>
      <c r="BX8" s="336"/>
      <c r="BY8" s="336"/>
    </row>
    <row r="9" spans="1:77" s="361" customFormat="1" ht="16.5" customHeight="1" x14ac:dyDescent="0.35">
      <c r="A9" s="477"/>
      <c r="B9" s="477"/>
      <c r="C9" s="477"/>
      <c r="D9" s="477"/>
      <c r="E9" s="477"/>
      <c r="F9" s="848" t="s">
        <v>1155</v>
      </c>
      <c r="G9" s="850" t="s">
        <v>414</v>
      </c>
      <c r="H9" s="850"/>
      <c r="I9" s="850"/>
      <c r="J9" s="359"/>
      <c r="K9" s="359"/>
      <c r="L9" s="359"/>
      <c r="M9" s="359"/>
      <c r="N9" s="359"/>
      <c r="O9" s="359"/>
      <c r="P9" s="359"/>
      <c r="Q9" s="359"/>
      <c r="R9" s="359"/>
      <c r="S9" s="359"/>
      <c r="T9" s="359"/>
      <c r="U9" s="359"/>
      <c r="V9" s="359"/>
      <c r="W9" s="359"/>
      <c r="Z9" s="360"/>
    </row>
    <row r="10" spans="1:77" s="361" customFormat="1" ht="46.5" customHeight="1" x14ac:dyDescent="0.35">
      <c r="A10" s="853" t="s">
        <v>1174</v>
      </c>
      <c r="B10" s="853"/>
      <c r="C10" s="853"/>
      <c r="D10" s="853"/>
      <c r="E10" s="853"/>
      <c r="F10" s="849"/>
      <c r="G10" s="499" t="s">
        <v>466</v>
      </c>
      <c r="H10" s="499" t="s">
        <v>233</v>
      </c>
      <c r="I10" s="499" t="s">
        <v>436</v>
      </c>
      <c r="J10" s="359"/>
      <c r="K10" s="359"/>
      <c r="L10" s="359"/>
      <c r="M10" s="359"/>
      <c r="N10" s="359"/>
      <c r="O10" s="359"/>
      <c r="P10" s="359"/>
      <c r="Q10" s="359"/>
      <c r="R10" s="359"/>
      <c r="S10" s="359"/>
      <c r="T10" s="359"/>
      <c r="U10" s="359"/>
      <c r="V10" s="359"/>
      <c r="W10" s="359"/>
      <c r="Z10" s="360"/>
    </row>
    <row r="11" spans="1:77" ht="6" customHeight="1" x14ac:dyDescent="0.3">
      <c r="A11" s="370"/>
      <c r="B11" s="370"/>
      <c r="C11" s="370"/>
      <c r="D11" s="370"/>
      <c r="E11" s="370"/>
      <c r="F11" s="370"/>
      <c r="G11" s="370"/>
      <c r="H11" s="370"/>
      <c r="I11" s="370"/>
      <c r="J11" s="370"/>
      <c r="K11" s="370"/>
      <c r="L11" s="370"/>
      <c r="M11" s="370"/>
      <c r="N11" s="370"/>
      <c r="Q11" s="336"/>
      <c r="R11" s="336"/>
      <c r="S11" s="336"/>
      <c r="T11" s="336"/>
      <c r="U11" s="336"/>
      <c r="V11" s="336"/>
      <c r="W11" s="336"/>
      <c r="X11" s="336"/>
      <c r="Y11" s="336"/>
      <c r="Z11" s="293"/>
      <c r="AA11" s="336"/>
      <c r="AB11" s="336"/>
      <c r="AC11" s="336"/>
      <c r="AD11" s="336"/>
      <c r="AE11" s="336"/>
      <c r="AF11" s="336"/>
      <c r="AG11" s="336"/>
      <c r="AH11" s="336"/>
      <c r="AI11" s="336"/>
      <c r="AJ11" s="336"/>
      <c r="AK11" s="336"/>
      <c r="AL11" s="336"/>
      <c r="AM11" s="336"/>
      <c r="AN11" s="336"/>
      <c r="AO11" s="336"/>
      <c r="AP11" s="336"/>
      <c r="AQ11" s="336"/>
      <c r="AR11" s="336"/>
      <c r="AS11" s="336"/>
      <c r="AT11" s="336"/>
      <c r="AU11" s="336"/>
      <c r="AV11" s="336"/>
      <c r="AW11" s="336"/>
      <c r="AX11" s="336"/>
      <c r="AY11" s="336"/>
      <c r="AZ11" s="336"/>
      <c r="BA11" s="336"/>
      <c r="BB11" s="336"/>
      <c r="BC11" s="336"/>
      <c r="BD11" s="336"/>
      <c r="BE11" s="336"/>
      <c r="BF11" s="336"/>
      <c r="BG11" s="336"/>
      <c r="BH11" s="336"/>
      <c r="BI11" s="336"/>
      <c r="BJ11" s="336"/>
      <c r="BK11" s="336"/>
      <c r="BL11" s="336"/>
      <c r="BM11" s="336"/>
      <c r="BN11" s="336"/>
      <c r="BO11" s="336"/>
      <c r="BP11" s="336"/>
      <c r="BQ11" s="336"/>
      <c r="BR11" s="336"/>
      <c r="BS11" s="336"/>
      <c r="BT11" s="336"/>
      <c r="BU11" s="336"/>
      <c r="BV11" s="336"/>
      <c r="BW11" s="336"/>
      <c r="BX11" s="336"/>
      <c r="BY11" s="336"/>
    </row>
    <row r="12" spans="1:77" ht="12" customHeight="1" x14ac:dyDescent="0.35">
      <c r="A12" s="339" t="s">
        <v>3</v>
      </c>
      <c r="B12" s="340" t="s">
        <v>583</v>
      </c>
      <c r="C12" s="333" t="s">
        <v>592</v>
      </c>
      <c r="D12" s="338"/>
      <c r="E12" s="370"/>
      <c r="F12" s="290">
        <f>IF(YEAR2=2014,'Table PR2_2014'!F11,IF(YEAR2=2015,TablePR2_2015!F11,IF(YEAR2=2016,Tablepr2_2016!F11,IF(YEAR2=2017,Tablepr2_2017!F11))))</f>
        <v>30605</v>
      </c>
      <c r="G12" s="290">
        <f>IF(YEAR2=2014,'Table PR2_2014'!G11,IF(YEAR2=2015,TablePR2_2015!G11,IF(YEAR2=2016,Tablepr2_2016!G11,IF(YEAR2=2017,Tablepr2_2017!G11))))</f>
        <v>69</v>
      </c>
      <c r="H12" s="290">
        <f>IF(YEAR2=2014,'Table PR2_2014'!H11,IF(YEAR2=2015,TablePR2_2015!H11,IF(YEAR2=2016,Tablepr2_2016!H11,IF(YEAR2=2017,Tablepr2_2017!H11))))</f>
        <v>71</v>
      </c>
      <c r="I12" s="730">
        <f>IF(YEAR2=2014,'Table PR2_2014'!I11,IF(YEAR2=2015,TablePR2_2015!I11,IF(YEAR2=2016,Tablepr2_2016!I11,IF(YEAR2=2017,Tablepr2_2017!I11))))</f>
        <v>34.799999999999997</v>
      </c>
      <c r="J12" s="599"/>
      <c r="K12" s="398"/>
      <c r="L12" s="398"/>
      <c r="M12" s="398"/>
      <c r="N12" s="398"/>
      <c r="Q12" s="336"/>
      <c r="R12" s="336"/>
      <c r="S12" s="336"/>
      <c r="T12" s="336"/>
      <c r="U12" s="336"/>
      <c r="V12" s="336"/>
      <c r="W12" s="336"/>
      <c r="X12" s="336"/>
      <c r="Y12" s="336"/>
      <c r="Z12" s="293"/>
      <c r="AA12" s="336"/>
      <c r="AB12" s="336"/>
      <c r="AC12" s="336"/>
      <c r="AD12" s="336"/>
      <c r="AE12" s="336"/>
      <c r="AF12" s="336"/>
      <c r="AG12" s="336"/>
      <c r="AH12" s="336"/>
      <c r="AI12" s="336"/>
      <c r="AJ12" s="336"/>
      <c r="AK12" s="336"/>
      <c r="AL12" s="336"/>
      <c r="AM12" s="336"/>
      <c r="AN12" s="336"/>
      <c r="AO12" s="336"/>
      <c r="AP12" s="336"/>
      <c r="AQ12" s="336"/>
      <c r="AR12" s="336"/>
      <c r="AS12" s="336"/>
      <c r="AT12" s="336"/>
      <c r="AU12" s="336"/>
      <c r="AV12" s="336"/>
      <c r="AW12" s="336"/>
      <c r="AX12" s="336"/>
      <c r="AY12" s="336"/>
      <c r="AZ12" s="336"/>
      <c r="BA12" s="336"/>
      <c r="BB12" s="336"/>
      <c r="BC12" s="336"/>
      <c r="BD12" s="336"/>
      <c r="BE12" s="336"/>
      <c r="BF12" s="336"/>
      <c r="BG12" s="336"/>
      <c r="BH12" s="336"/>
      <c r="BI12" s="336"/>
      <c r="BJ12" s="336"/>
      <c r="BK12" s="336"/>
      <c r="BL12" s="336"/>
      <c r="BM12" s="336"/>
      <c r="BN12" s="336"/>
      <c r="BO12" s="336"/>
      <c r="BP12" s="336"/>
      <c r="BQ12" s="336"/>
      <c r="BR12" s="336"/>
      <c r="BS12" s="336"/>
      <c r="BT12" s="336"/>
      <c r="BU12" s="336"/>
      <c r="BV12" s="336"/>
      <c r="BW12" s="336"/>
      <c r="BX12" s="336"/>
      <c r="BY12" s="336"/>
    </row>
    <row r="13" spans="1:77" ht="12" customHeight="1" x14ac:dyDescent="0.35">
      <c r="A13" s="341"/>
      <c r="B13" s="338"/>
      <c r="C13" s="340"/>
      <c r="D13" s="333"/>
      <c r="E13" s="370"/>
      <c r="F13" s="290"/>
      <c r="G13" s="290"/>
      <c r="H13" s="290"/>
      <c r="I13" s="730"/>
      <c r="J13" s="599"/>
      <c r="K13" s="398"/>
      <c r="L13" s="398"/>
      <c r="M13" s="398"/>
      <c r="N13" s="398"/>
      <c r="Q13" s="336"/>
      <c r="R13" s="336"/>
      <c r="S13" s="336"/>
      <c r="T13" s="336"/>
      <c r="U13" s="336"/>
      <c r="V13" s="336"/>
      <c r="W13" s="336"/>
      <c r="X13" s="336"/>
      <c r="Y13" s="336"/>
      <c r="Z13" s="293"/>
      <c r="AA13" s="336"/>
      <c r="AB13" s="336"/>
      <c r="AC13" s="336"/>
      <c r="AD13" s="336"/>
      <c r="AE13" s="336"/>
      <c r="AF13" s="336"/>
      <c r="AG13" s="336"/>
      <c r="AH13" s="336"/>
      <c r="AI13" s="336"/>
      <c r="AJ13" s="336"/>
      <c r="AK13" s="336"/>
      <c r="AL13" s="336"/>
      <c r="AM13" s="336"/>
      <c r="AN13" s="336"/>
      <c r="AO13" s="336"/>
      <c r="AP13" s="336"/>
      <c r="AQ13" s="336"/>
      <c r="AR13" s="336"/>
      <c r="AS13" s="336"/>
      <c r="AT13" s="336"/>
      <c r="AU13" s="336"/>
      <c r="AV13" s="336"/>
      <c r="AW13" s="336"/>
      <c r="AX13" s="336"/>
      <c r="AY13" s="336"/>
      <c r="AZ13" s="336"/>
      <c r="BA13" s="336"/>
      <c r="BB13" s="336"/>
      <c r="BC13" s="336"/>
      <c r="BD13" s="336"/>
      <c r="BE13" s="336"/>
      <c r="BF13" s="336"/>
      <c r="BG13" s="336"/>
      <c r="BH13" s="336"/>
      <c r="BI13" s="336"/>
      <c r="BJ13" s="336"/>
      <c r="BK13" s="336"/>
      <c r="BL13" s="336"/>
      <c r="BM13" s="336"/>
      <c r="BN13" s="336"/>
      <c r="BO13" s="336"/>
      <c r="BP13" s="336"/>
      <c r="BQ13" s="336"/>
      <c r="BR13" s="336"/>
      <c r="BS13" s="336"/>
      <c r="BT13" s="336"/>
      <c r="BU13" s="336"/>
      <c r="BV13" s="336"/>
      <c r="BW13" s="336"/>
      <c r="BX13" s="336"/>
      <c r="BY13" s="336"/>
    </row>
    <row r="14" spans="1:77" ht="12" customHeight="1" x14ac:dyDescent="0.35">
      <c r="A14" s="341"/>
      <c r="B14" s="338"/>
      <c r="C14" s="340" t="s">
        <v>5</v>
      </c>
      <c r="D14" s="333" t="s">
        <v>593</v>
      </c>
      <c r="E14" s="370"/>
      <c r="F14" s="290">
        <f>IF(YEAR2=2014,'Table PR2_2014'!F13,IF(YEAR2=2015,TablePR2_2015!F13,IF(YEAR2=2016,Tablepr2_2016!F13,IF(YEAR2=2017,Tablepr2_2017!F13))))</f>
        <v>5690</v>
      </c>
      <c r="G14" s="290">
        <f>IF(YEAR2=2014,'Table PR2_2014'!G13,IF(YEAR2=2015,TablePR2_2015!G13,IF(YEAR2=2016,Tablepr2_2016!G13,IF(YEAR2=2017,Tablepr2_2017!G13))))</f>
        <v>70</v>
      </c>
      <c r="H14" s="290">
        <f>IF(YEAR2=2014,'Table PR2_2014'!H13,IF(YEAR2=2015,TablePR2_2015!H13,IF(YEAR2=2016,Tablepr2_2016!H13,IF(YEAR2=2017,Tablepr2_2017!H13))))</f>
        <v>72</v>
      </c>
      <c r="I14" s="730">
        <f>IF(YEAR2=2014,'Table PR2_2014'!I13,IF(YEAR2=2015,TablePR2_2015!I13,IF(YEAR2=2016,Tablepr2_2016!I13,IF(YEAR2=2017,Tablepr2_2017!I13))))</f>
        <v>35.1</v>
      </c>
      <c r="J14" s="599"/>
      <c r="K14" s="399"/>
      <c r="L14" s="399"/>
      <c r="M14" s="399"/>
      <c r="N14" s="399"/>
      <c r="Q14" s="336"/>
      <c r="R14" s="336"/>
      <c r="S14" s="336"/>
      <c r="T14" s="336"/>
      <c r="U14" s="336"/>
      <c r="V14" s="336"/>
      <c r="W14" s="336"/>
      <c r="X14" s="336"/>
      <c r="Y14" s="336"/>
      <c r="Z14" s="293"/>
      <c r="AA14" s="336"/>
      <c r="AB14" s="336"/>
      <c r="AC14" s="336"/>
      <c r="AD14" s="336"/>
      <c r="AE14" s="336"/>
      <c r="AF14" s="336"/>
      <c r="AG14" s="336"/>
      <c r="AH14" s="336"/>
      <c r="AI14" s="336"/>
      <c r="AJ14" s="336"/>
      <c r="AK14" s="336"/>
      <c r="AL14" s="336"/>
      <c r="AM14" s="336"/>
      <c r="AN14" s="336"/>
      <c r="AO14" s="336"/>
      <c r="AP14" s="336"/>
      <c r="AQ14" s="336"/>
      <c r="AR14" s="336"/>
      <c r="AS14" s="336"/>
      <c r="AT14" s="336"/>
      <c r="AU14" s="336"/>
      <c r="AV14" s="336"/>
      <c r="AW14" s="336"/>
      <c r="AX14" s="336"/>
      <c r="AY14" s="336"/>
      <c r="AZ14" s="336"/>
      <c r="BA14" s="336"/>
      <c r="BB14" s="336"/>
      <c r="BC14" s="336"/>
      <c r="BD14" s="336"/>
      <c r="BE14" s="336"/>
      <c r="BF14" s="336"/>
      <c r="BG14" s="336"/>
      <c r="BH14" s="336"/>
      <c r="BI14" s="336"/>
      <c r="BJ14" s="336"/>
      <c r="BK14" s="336"/>
      <c r="BL14" s="336"/>
      <c r="BM14" s="336"/>
      <c r="BN14" s="336"/>
      <c r="BO14" s="336"/>
      <c r="BP14" s="336"/>
      <c r="BQ14" s="336"/>
      <c r="BR14" s="336"/>
      <c r="BS14" s="336"/>
      <c r="BT14" s="336"/>
      <c r="BU14" s="336"/>
      <c r="BV14" s="336"/>
      <c r="BW14" s="336"/>
      <c r="BX14" s="336"/>
      <c r="BY14" s="336"/>
    </row>
    <row r="15" spans="1:77" ht="12" customHeight="1" x14ac:dyDescent="0.35">
      <c r="A15" s="341"/>
      <c r="B15" s="338"/>
      <c r="C15" s="340" t="s">
        <v>4</v>
      </c>
      <c r="D15" s="333" t="s">
        <v>594</v>
      </c>
      <c r="E15" s="400"/>
      <c r="F15" s="290">
        <f>IF(YEAR2=2014,'Table PR2_2014'!F14,IF(YEAR2=2015,TablePR2_2015!F14,IF(YEAR2=2016,Tablepr2_2016!F14,IF(YEAR2=2017,Tablepr2_2017!F14))))</f>
        <v>1308</v>
      </c>
      <c r="G15" s="290">
        <f>IF(YEAR2=2014,'Table PR2_2014'!G14,IF(YEAR2=2015,TablePR2_2015!G14,IF(YEAR2=2016,Tablepr2_2016!G14,IF(YEAR2=2017,Tablepr2_2017!G14))))</f>
        <v>71</v>
      </c>
      <c r="H15" s="290">
        <f>IF(YEAR2=2014,'Table PR2_2014'!H14,IF(YEAR2=2015,TablePR2_2015!H14,IF(YEAR2=2016,Tablepr2_2016!H14,IF(YEAR2=2017,Tablepr2_2017!H14))))</f>
        <v>72</v>
      </c>
      <c r="I15" s="730">
        <f>IF(YEAR2=2014,'Table PR2_2014'!I14,IF(YEAR2=2015,TablePR2_2015!I14,IF(YEAR2=2016,Tablepr2_2016!I14,IF(YEAR2=2017,Tablepr2_2017!I14))))</f>
        <v>34.4</v>
      </c>
      <c r="J15" s="599"/>
      <c r="K15" s="399"/>
      <c r="L15" s="399"/>
      <c r="M15" s="399"/>
      <c r="N15" s="399"/>
      <c r="Q15" s="336"/>
      <c r="R15" s="336"/>
      <c r="S15" s="336"/>
      <c r="T15" s="336"/>
      <c r="U15" s="336"/>
      <c r="V15" s="336"/>
      <c r="W15" s="336"/>
      <c r="X15" s="336"/>
      <c r="Y15" s="336"/>
      <c r="Z15" s="293"/>
      <c r="AA15" s="336"/>
      <c r="AB15" s="336"/>
      <c r="AC15" s="336"/>
      <c r="AD15" s="336"/>
      <c r="AE15" s="336"/>
      <c r="AF15" s="336"/>
      <c r="AG15" s="336"/>
      <c r="AH15" s="336"/>
      <c r="AI15" s="336"/>
      <c r="AJ15" s="336"/>
      <c r="AK15" s="336"/>
      <c r="AL15" s="336"/>
      <c r="AM15" s="336"/>
      <c r="AN15" s="336"/>
      <c r="AO15" s="336"/>
      <c r="AP15" s="336"/>
      <c r="AQ15" s="336"/>
      <c r="AR15" s="336"/>
      <c r="AS15" s="336"/>
      <c r="AT15" s="336"/>
      <c r="AU15" s="336"/>
      <c r="AV15" s="336"/>
      <c r="AW15" s="336"/>
      <c r="AX15" s="336"/>
      <c r="AY15" s="336"/>
      <c r="AZ15" s="336"/>
      <c r="BA15" s="336"/>
      <c r="BB15" s="336"/>
      <c r="BC15" s="336"/>
      <c r="BD15" s="336"/>
      <c r="BE15" s="336"/>
      <c r="BF15" s="336"/>
      <c r="BG15" s="336"/>
      <c r="BH15" s="336"/>
      <c r="BI15" s="336"/>
      <c r="BJ15" s="336"/>
      <c r="BK15" s="336"/>
      <c r="BL15" s="336"/>
      <c r="BM15" s="336"/>
      <c r="BN15" s="336"/>
      <c r="BO15" s="336"/>
      <c r="BP15" s="336"/>
      <c r="BQ15" s="336"/>
      <c r="BR15" s="336"/>
      <c r="BS15" s="336"/>
      <c r="BT15" s="336"/>
      <c r="BU15" s="336"/>
      <c r="BV15" s="336"/>
      <c r="BW15" s="336"/>
      <c r="BX15" s="336"/>
      <c r="BY15" s="336"/>
    </row>
    <row r="16" spans="1:77" ht="12" customHeight="1" x14ac:dyDescent="0.35">
      <c r="A16" s="341"/>
      <c r="B16" s="338"/>
      <c r="C16" s="340" t="s">
        <v>6</v>
      </c>
      <c r="D16" s="333" t="s">
        <v>595</v>
      </c>
      <c r="E16" s="400"/>
      <c r="F16" s="290">
        <f>IF(YEAR2=2014,'Table PR2_2014'!F15,IF(YEAR2=2015,TablePR2_2015!F15,IF(YEAR2=2016,Tablepr2_2016!F15,IF(YEAR2=2017,Tablepr2_2017!F15))))</f>
        <v>1201</v>
      </c>
      <c r="G16" s="290">
        <f>IF(YEAR2=2014,'Table PR2_2014'!G15,IF(YEAR2=2015,TablePR2_2015!G15,IF(YEAR2=2016,Tablepr2_2016!G15,IF(YEAR2=2017,Tablepr2_2017!G15))))</f>
        <v>68</v>
      </c>
      <c r="H16" s="290">
        <f>IF(YEAR2=2014,'Table PR2_2014'!H15,IF(YEAR2=2015,TablePR2_2015!H15,IF(YEAR2=2016,Tablepr2_2016!H15,IF(YEAR2=2017,Tablepr2_2017!H15))))</f>
        <v>70</v>
      </c>
      <c r="I16" s="730">
        <f>IF(YEAR2=2014,'Table PR2_2014'!I15,IF(YEAR2=2015,TablePR2_2015!I15,IF(YEAR2=2016,Tablepr2_2016!I15,IF(YEAR2=2017,Tablepr2_2017!I15))))</f>
        <v>34.4</v>
      </c>
      <c r="J16" s="599"/>
      <c r="K16" s="399"/>
      <c r="L16" s="399"/>
      <c r="M16" s="399"/>
      <c r="N16" s="399"/>
      <c r="Q16" s="336"/>
      <c r="R16" s="336"/>
      <c r="S16" s="336"/>
      <c r="T16" s="336"/>
      <c r="U16" s="336"/>
      <c r="V16" s="336"/>
      <c r="W16" s="336"/>
      <c r="X16" s="336"/>
      <c r="Y16" s="336"/>
      <c r="Z16" s="293"/>
      <c r="AA16" s="336"/>
      <c r="AB16" s="336"/>
      <c r="AC16" s="336"/>
      <c r="AD16" s="336"/>
      <c r="AE16" s="336"/>
      <c r="AF16" s="336"/>
      <c r="AG16" s="336"/>
      <c r="AH16" s="336"/>
      <c r="AI16" s="336"/>
      <c r="AJ16" s="336"/>
      <c r="AK16" s="336"/>
      <c r="AL16" s="336"/>
      <c r="AM16" s="336"/>
      <c r="AN16" s="336"/>
      <c r="AO16" s="336"/>
      <c r="AP16" s="336"/>
      <c r="AQ16" s="336"/>
      <c r="AR16" s="336"/>
      <c r="AS16" s="336"/>
      <c r="AT16" s="336"/>
      <c r="AU16" s="336"/>
      <c r="AV16" s="336"/>
      <c r="AW16" s="336"/>
      <c r="AX16" s="336"/>
      <c r="AY16" s="336"/>
      <c r="AZ16" s="336"/>
      <c r="BA16" s="336"/>
      <c r="BB16" s="336"/>
      <c r="BC16" s="336"/>
      <c r="BD16" s="336"/>
      <c r="BE16" s="336"/>
      <c r="BF16" s="336"/>
      <c r="BG16" s="336"/>
      <c r="BH16" s="336"/>
      <c r="BI16" s="336"/>
      <c r="BJ16" s="336"/>
      <c r="BK16" s="336"/>
      <c r="BL16" s="336"/>
      <c r="BM16" s="336"/>
      <c r="BN16" s="336"/>
      <c r="BO16" s="336"/>
      <c r="BP16" s="336"/>
      <c r="BQ16" s="336"/>
      <c r="BR16" s="336"/>
      <c r="BS16" s="336"/>
      <c r="BT16" s="336"/>
      <c r="BU16" s="336"/>
      <c r="BV16" s="336"/>
      <c r="BW16" s="336"/>
      <c r="BX16" s="336"/>
      <c r="BY16" s="336"/>
    </row>
    <row r="17" spans="1:77" ht="12" customHeight="1" x14ac:dyDescent="0.35">
      <c r="A17" s="341"/>
      <c r="B17" s="338"/>
      <c r="C17" s="340" t="s">
        <v>7</v>
      </c>
      <c r="D17" s="333" t="s">
        <v>596</v>
      </c>
      <c r="E17" s="400"/>
      <c r="F17" s="290">
        <f>IF(YEAR2=2014,'Table PR2_2014'!F16,IF(YEAR2=2015,TablePR2_2015!F16,IF(YEAR2=2016,Tablepr2_2016!F16,IF(YEAR2=2017,Tablepr2_2017!F16))))</f>
        <v>1998</v>
      </c>
      <c r="G17" s="290">
        <f>IF(YEAR2=2014,'Table PR2_2014'!G16,IF(YEAR2=2015,TablePR2_2015!G16,IF(YEAR2=2016,Tablepr2_2016!G16,IF(YEAR2=2017,Tablepr2_2017!G16))))</f>
        <v>61</v>
      </c>
      <c r="H17" s="290">
        <f>IF(YEAR2=2014,'Table PR2_2014'!H16,IF(YEAR2=2015,TablePR2_2015!H16,IF(YEAR2=2016,Tablepr2_2016!H16,IF(YEAR2=2017,Tablepr2_2017!H16))))</f>
        <v>64</v>
      </c>
      <c r="I17" s="730">
        <f>IF(YEAR2=2014,'Table PR2_2014'!I16,IF(YEAR2=2015,TablePR2_2015!I16,IF(YEAR2=2016,Tablepr2_2016!I16,IF(YEAR2=2017,Tablepr2_2017!I16))))</f>
        <v>32.6</v>
      </c>
      <c r="J17" s="599"/>
      <c r="K17" s="399"/>
      <c r="L17" s="399"/>
      <c r="M17" s="399"/>
      <c r="N17" s="399"/>
      <c r="Q17" s="336"/>
      <c r="R17" s="336"/>
      <c r="S17" s="336"/>
      <c r="T17" s="336"/>
      <c r="U17" s="336"/>
      <c r="V17" s="336"/>
      <c r="W17" s="336"/>
      <c r="X17" s="336"/>
      <c r="Y17" s="336"/>
      <c r="Z17" s="293"/>
      <c r="AA17" s="336"/>
      <c r="AB17" s="336"/>
      <c r="AC17" s="336"/>
      <c r="AD17" s="336"/>
      <c r="AE17" s="336"/>
      <c r="AF17" s="336"/>
      <c r="AG17" s="336"/>
      <c r="AH17" s="336"/>
      <c r="AI17" s="336"/>
      <c r="AJ17" s="336"/>
      <c r="AK17" s="336"/>
      <c r="AL17" s="336"/>
      <c r="AM17" s="336"/>
      <c r="AN17" s="336"/>
      <c r="AO17" s="336"/>
      <c r="AP17" s="336"/>
      <c r="AQ17" s="336"/>
      <c r="AR17" s="336"/>
      <c r="AS17" s="336"/>
      <c r="AT17" s="336"/>
      <c r="AU17" s="336"/>
      <c r="AV17" s="336"/>
      <c r="AW17" s="336"/>
      <c r="AX17" s="336"/>
      <c r="AY17" s="336"/>
      <c r="AZ17" s="336"/>
      <c r="BA17" s="336"/>
      <c r="BB17" s="336"/>
      <c r="BC17" s="336"/>
      <c r="BD17" s="336"/>
      <c r="BE17" s="336"/>
      <c r="BF17" s="336"/>
      <c r="BG17" s="336"/>
      <c r="BH17" s="336"/>
      <c r="BI17" s="336"/>
      <c r="BJ17" s="336"/>
      <c r="BK17" s="336"/>
      <c r="BL17" s="336"/>
      <c r="BM17" s="336"/>
      <c r="BN17" s="336"/>
      <c r="BO17" s="336"/>
      <c r="BP17" s="336"/>
      <c r="BQ17" s="336"/>
      <c r="BR17" s="336"/>
      <c r="BS17" s="336"/>
      <c r="BT17" s="336"/>
      <c r="BU17" s="336"/>
      <c r="BV17" s="336"/>
      <c r="BW17" s="336"/>
      <c r="BX17" s="336"/>
      <c r="BY17" s="336"/>
    </row>
    <row r="18" spans="1:77" ht="12" customHeight="1" x14ac:dyDescent="0.35">
      <c r="A18" s="341"/>
      <c r="B18" s="338"/>
      <c r="C18" s="340" t="s">
        <v>1086</v>
      </c>
      <c r="D18" s="333" t="s">
        <v>1128</v>
      </c>
      <c r="E18" s="400"/>
      <c r="F18" s="290">
        <f>IF(YEAR2=2014,'Table PR2_2014'!F17,IF(YEAR2=2015,TablePR2_2015!F17,IF(YEAR2=2016,Tablepr2_2016!F17,IF(YEAR2=2017,Tablepr2_2017!F17))))</f>
        <v>3401</v>
      </c>
      <c r="G18" s="290">
        <f>IF(YEAR2=2014,'Table PR2_2014'!G17,IF(YEAR2=2015,TablePR2_2015!G17,IF(YEAR2=2016,Tablepr2_2016!G17,IF(YEAR2=2017,Tablepr2_2017!G17))))</f>
        <v>73</v>
      </c>
      <c r="H18" s="290">
        <f>IF(YEAR2=2014,'Table PR2_2014'!H17,IF(YEAR2=2015,TablePR2_2015!H17,IF(YEAR2=2016,Tablepr2_2016!H17,IF(YEAR2=2017,Tablepr2_2017!H17))))</f>
        <v>75</v>
      </c>
      <c r="I18" s="730">
        <f>IF(YEAR2=2014,'Table PR2_2014'!I17,IF(YEAR2=2015,TablePR2_2015!I17,IF(YEAR2=2016,Tablepr2_2016!I17,IF(YEAR2=2017,Tablepr2_2017!I17))))</f>
        <v>35.799999999999997</v>
      </c>
      <c r="J18" s="599"/>
      <c r="K18" s="399"/>
      <c r="L18" s="399"/>
      <c r="M18" s="399"/>
      <c r="N18" s="399"/>
      <c r="Q18" s="336"/>
      <c r="R18" s="336"/>
      <c r="S18" s="336"/>
      <c r="T18" s="336"/>
      <c r="U18" s="336"/>
      <c r="V18" s="336"/>
      <c r="W18" s="336"/>
      <c r="X18" s="336"/>
      <c r="Y18" s="336"/>
      <c r="Z18" s="293"/>
      <c r="AA18" s="336"/>
      <c r="AB18" s="336"/>
      <c r="AC18" s="336"/>
      <c r="AD18" s="336"/>
      <c r="AE18" s="336"/>
      <c r="AF18" s="336"/>
      <c r="AG18" s="336"/>
      <c r="AH18" s="336"/>
      <c r="AI18" s="336"/>
      <c r="AJ18" s="336"/>
      <c r="AK18" s="336"/>
      <c r="AL18" s="336"/>
      <c r="AM18" s="336"/>
      <c r="AN18" s="336"/>
      <c r="AO18" s="336"/>
      <c r="AP18" s="336"/>
      <c r="AQ18" s="336"/>
      <c r="AR18" s="336"/>
      <c r="AS18" s="336"/>
      <c r="AT18" s="336"/>
      <c r="AU18" s="336"/>
      <c r="AV18" s="336"/>
      <c r="AW18" s="336"/>
      <c r="AX18" s="336"/>
      <c r="AY18" s="336"/>
      <c r="AZ18" s="336"/>
      <c r="BA18" s="336"/>
      <c r="BB18" s="336"/>
      <c r="BC18" s="336"/>
      <c r="BD18" s="336"/>
      <c r="BE18" s="336"/>
      <c r="BF18" s="336"/>
      <c r="BG18" s="336"/>
      <c r="BH18" s="336"/>
      <c r="BI18" s="336"/>
      <c r="BJ18" s="336"/>
      <c r="BK18" s="336"/>
      <c r="BL18" s="336"/>
      <c r="BM18" s="336"/>
      <c r="BN18" s="336"/>
      <c r="BO18" s="336"/>
      <c r="BP18" s="336"/>
      <c r="BQ18" s="336"/>
      <c r="BR18" s="336"/>
      <c r="BS18" s="336"/>
      <c r="BT18" s="336"/>
      <c r="BU18" s="336"/>
      <c r="BV18" s="336"/>
      <c r="BW18" s="336"/>
      <c r="BX18" s="336"/>
      <c r="BY18" s="336"/>
    </row>
    <row r="19" spans="1:77" ht="12" customHeight="1" x14ac:dyDescent="0.35">
      <c r="A19" s="341"/>
      <c r="B19" s="338"/>
      <c r="C19" s="340" t="s">
        <v>10</v>
      </c>
      <c r="D19" s="333" t="s">
        <v>597</v>
      </c>
      <c r="E19" s="400"/>
      <c r="F19" s="290">
        <f>IF(YEAR2=2014,'Table PR2_2014'!F18,IF(YEAR2=2015,TablePR2_2015!F18,IF(YEAR2=2016,Tablepr2_2016!F18,IF(YEAR2=2017,Tablepr2_2017!F18))))</f>
        <v>1688</v>
      </c>
      <c r="G19" s="290">
        <f>IF(YEAR2=2014,'Table PR2_2014'!G18,IF(YEAR2=2015,TablePR2_2015!G18,IF(YEAR2=2016,Tablepr2_2016!G18,IF(YEAR2=2017,Tablepr2_2017!G18))))</f>
        <v>66</v>
      </c>
      <c r="H19" s="290">
        <f>IF(YEAR2=2014,'Table PR2_2014'!H18,IF(YEAR2=2015,TablePR2_2015!H18,IF(YEAR2=2016,Tablepr2_2016!H18,IF(YEAR2=2017,Tablepr2_2017!H18))))</f>
        <v>69</v>
      </c>
      <c r="I19" s="730">
        <f>IF(YEAR2=2014,'Table PR2_2014'!I18,IF(YEAR2=2015,TablePR2_2015!I18,IF(YEAR2=2016,Tablepr2_2016!I18,IF(YEAR2=2017,Tablepr2_2017!I18))))</f>
        <v>32.4</v>
      </c>
      <c r="J19" s="599"/>
      <c r="K19" s="399"/>
      <c r="L19" s="399"/>
      <c r="M19" s="399"/>
      <c r="N19" s="399"/>
      <c r="Q19" s="336"/>
      <c r="R19" s="336"/>
      <c r="S19" s="336"/>
      <c r="T19" s="336"/>
      <c r="U19" s="336"/>
      <c r="V19" s="336"/>
      <c r="W19" s="336"/>
      <c r="X19" s="336"/>
      <c r="Y19" s="336"/>
      <c r="Z19" s="293"/>
      <c r="AA19" s="336"/>
      <c r="AB19" s="336"/>
      <c r="AC19" s="336"/>
      <c r="AD19" s="336"/>
      <c r="AE19" s="336"/>
      <c r="AF19" s="336"/>
      <c r="AG19" s="336"/>
      <c r="AH19" s="336"/>
      <c r="AI19" s="336"/>
      <c r="AJ19" s="336"/>
      <c r="AK19" s="336"/>
      <c r="AL19" s="336"/>
      <c r="AM19" s="336"/>
      <c r="AN19" s="336"/>
      <c r="AO19" s="336"/>
      <c r="AP19" s="336"/>
      <c r="AQ19" s="336"/>
      <c r="AR19" s="336"/>
      <c r="AS19" s="336"/>
      <c r="AT19" s="336"/>
      <c r="AU19" s="336"/>
      <c r="AV19" s="336"/>
      <c r="AW19" s="336"/>
      <c r="AX19" s="336"/>
      <c r="AY19" s="336"/>
      <c r="AZ19" s="336"/>
      <c r="BA19" s="336"/>
      <c r="BB19" s="336"/>
      <c r="BC19" s="336"/>
      <c r="BD19" s="336"/>
      <c r="BE19" s="336"/>
      <c r="BF19" s="336"/>
      <c r="BG19" s="336"/>
      <c r="BH19" s="336"/>
      <c r="BI19" s="336"/>
      <c r="BJ19" s="336"/>
      <c r="BK19" s="336"/>
      <c r="BL19" s="336"/>
      <c r="BM19" s="336"/>
      <c r="BN19" s="336"/>
      <c r="BO19" s="336"/>
      <c r="BP19" s="336"/>
      <c r="BQ19" s="336"/>
      <c r="BR19" s="336"/>
      <c r="BS19" s="336"/>
      <c r="BT19" s="336"/>
      <c r="BU19" s="336"/>
      <c r="BV19" s="336"/>
      <c r="BW19" s="336"/>
      <c r="BX19" s="336"/>
      <c r="BY19" s="336"/>
    </row>
    <row r="20" spans="1:77" ht="12" customHeight="1" x14ac:dyDescent="0.35">
      <c r="A20" s="341"/>
      <c r="B20" s="338"/>
      <c r="C20" s="340" t="s">
        <v>12</v>
      </c>
      <c r="D20" s="333" t="s">
        <v>598</v>
      </c>
      <c r="E20" s="400"/>
      <c r="F20" s="290">
        <f>IF(YEAR2=2014,'Table PR2_2014'!F19,IF(YEAR2=2015,TablePR2_2015!F19,IF(YEAR2=2016,Tablepr2_2016!F19,IF(YEAR2=2017,Tablepr2_2017!F19))))</f>
        <v>2523</v>
      </c>
      <c r="G20" s="290">
        <f>IF(YEAR2=2014,'Table PR2_2014'!G19,IF(YEAR2=2015,TablePR2_2015!G19,IF(YEAR2=2016,Tablepr2_2016!G19,IF(YEAR2=2017,Tablepr2_2017!G19))))</f>
        <v>67</v>
      </c>
      <c r="H20" s="290">
        <f>IF(YEAR2=2014,'Table PR2_2014'!H19,IF(YEAR2=2015,TablePR2_2015!H19,IF(YEAR2=2016,Tablepr2_2016!H19,IF(YEAR2=2017,Tablepr2_2017!H19))))</f>
        <v>69</v>
      </c>
      <c r="I20" s="730">
        <f>IF(YEAR2=2014,'Table PR2_2014'!I19,IF(YEAR2=2015,TablePR2_2015!I19,IF(YEAR2=2016,Tablepr2_2016!I19,IF(YEAR2=2017,Tablepr2_2017!I19))))</f>
        <v>34.9</v>
      </c>
      <c r="J20" s="599"/>
      <c r="K20" s="399"/>
      <c r="L20" s="399"/>
      <c r="M20" s="399"/>
      <c r="N20" s="399"/>
      <c r="Q20" s="336"/>
      <c r="R20" s="336"/>
      <c r="S20" s="336"/>
      <c r="T20" s="336"/>
      <c r="U20" s="336"/>
      <c r="V20" s="336"/>
      <c r="W20" s="336"/>
      <c r="X20" s="336"/>
      <c r="Y20" s="336"/>
      <c r="Z20" s="293"/>
      <c r="AA20" s="336"/>
      <c r="AB20" s="336"/>
      <c r="AC20" s="336"/>
      <c r="AD20" s="336"/>
      <c r="AE20" s="336"/>
      <c r="AF20" s="336"/>
      <c r="AG20" s="336"/>
      <c r="AH20" s="336"/>
      <c r="AI20" s="336"/>
      <c r="AJ20" s="336"/>
      <c r="AK20" s="336"/>
      <c r="AL20" s="336"/>
      <c r="AM20" s="336"/>
      <c r="AN20" s="336"/>
      <c r="AO20" s="336"/>
      <c r="AP20" s="336"/>
      <c r="AQ20" s="336"/>
      <c r="AR20" s="336"/>
      <c r="AS20" s="336"/>
      <c r="AT20" s="336"/>
      <c r="AU20" s="336"/>
      <c r="AV20" s="336"/>
      <c r="AW20" s="336"/>
      <c r="AX20" s="336"/>
      <c r="AY20" s="336"/>
      <c r="AZ20" s="336"/>
      <c r="BA20" s="336"/>
      <c r="BB20" s="336"/>
      <c r="BC20" s="336"/>
      <c r="BD20" s="336"/>
      <c r="BE20" s="336"/>
      <c r="BF20" s="336"/>
      <c r="BG20" s="336"/>
      <c r="BH20" s="336"/>
      <c r="BI20" s="336"/>
      <c r="BJ20" s="336"/>
      <c r="BK20" s="336"/>
      <c r="BL20" s="336"/>
      <c r="BM20" s="336"/>
      <c r="BN20" s="336"/>
      <c r="BO20" s="336"/>
      <c r="BP20" s="336"/>
      <c r="BQ20" s="336"/>
      <c r="BR20" s="336"/>
      <c r="BS20" s="336"/>
      <c r="BT20" s="336"/>
      <c r="BU20" s="336"/>
      <c r="BV20" s="336"/>
      <c r="BW20" s="336"/>
      <c r="BX20" s="336"/>
      <c r="BY20" s="336"/>
    </row>
    <row r="21" spans="1:77" ht="12" customHeight="1" x14ac:dyDescent="0.35">
      <c r="A21" s="341"/>
      <c r="B21" s="338"/>
      <c r="C21" s="107"/>
      <c r="D21" s="78"/>
      <c r="E21" s="400"/>
      <c r="F21" s="290"/>
      <c r="G21" s="290"/>
      <c r="H21" s="290"/>
      <c r="I21" s="730"/>
      <c r="J21" s="599"/>
      <c r="K21" s="399"/>
      <c r="L21" s="399"/>
      <c r="M21" s="399"/>
      <c r="N21" s="399"/>
      <c r="Q21" s="336"/>
      <c r="R21" s="336"/>
      <c r="S21" s="336"/>
      <c r="T21" s="336"/>
      <c r="U21" s="336"/>
      <c r="V21" s="336"/>
      <c r="W21" s="336"/>
      <c r="X21" s="336"/>
      <c r="Y21" s="336"/>
      <c r="Z21" s="293"/>
      <c r="AA21" s="336"/>
      <c r="AB21" s="336"/>
      <c r="AC21" s="336"/>
      <c r="AD21" s="336"/>
      <c r="AE21" s="336"/>
      <c r="AF21" s="336"/>
      <c r="AG21" s="336"/>
      <c r="AH21" s="336"/>
      <c r="AI21" s="336"/>
      <c r="AJ21" s="336"/>
      <c r="AK21" s="336"/>
      <c r="AL21" s="336"/>
      <c r="AM21" s="336"/>
      <c r="AN21" s="336"/>
      <c r="AO21" s="336"/>
      <c r="AP21" s="336"/>
      <c r="AQ21" s="336"/>
      <c r="AR21" s="336"/>
      <c r="AS21" s="336"/>
      <c r="AT21" s="336"/>
      <c r="AU21" s="336"/>
      <c r="AV21" s="336"/>
      <c r="AW21" s="336"/>
      <c r="AX21" s="336"/>
      <c r="AY21" s="336"/>
      <c r="AZ21" s="336"/>
      <c r="BA21" s="336"/>
      <c r="BB21" s="336"/>
      <c r="BC21" s="336"/>
      <c r="BD21" s="336"/>
      <c r="BE21" s="336"/>
      <c r="BF21" s="336"/>
      <c r="BG21" s="336"/>
      <c r="BH21" s="336"/>
      <c r="BI21" s="336"/>
      <c r="BJ21" s="336"/>
      <c r="BK21" s="336"/>
      <c r="BL21" s="336"/>
      <c r="BM21" s="336"/>
      <c r="BN21" s="336"/>
      <c r="BO21" s="336"/>
      <c r="BP21" s="336"/>
      <c r="BQ21" s="336"/>
      <c r="BR21" s="336"/>
      <c r="BS21" s="336"/>
      <c r="BT21" s="336"/>
      <c r="BU21" s="336"/>
      <c r="BV21" s="336"/>
      <c r="BW21" s="336"/>
      <c r="BX21" s="336"/>
      <c r="BY21" s="336"/>
    </row>
    <row r="22" spans="1:77" ht="12" customHeight="1" x14ac:dyDescent="0.35">
      <c r="A22" s="341"/>
      <c r="B22" s="338"/>
      <c r="C22" s="340" t="s">
        <v>599</v>
      </c>
      <c r="D22" s="333" t="s">
        <v>600</v>
      </c>
      <c r="E22" s="400"/>
      <c r="F22" s="290"/>
      <c r="G22" s="290"/>
      <c r="H22" s="290"/>
      <c r="I22" s="730"/>
      <c r="J22" s="599"/>
      <c r="K22" s="399"/>
      <c r="L22" s="399"/>
      <c r="M22" s="399"/>
      <c r="N22" s="399"/>
      <c r="Q22" s="336"/>
      <c r="R22" s="336"/>
      <c r="S22" s="336"/>
      <c r="T22" s="336"/>
      <c r="U22" s="336"/>
      <c r="V22" s="336"/>
      <c r="W22" s="336"/>
      <c r="X22" s="336"/>
      <c r="Y22" s="336"/>
      <c r="Z22" s="293"/>
      <c r="AA22" s="336"/>
      <c r="AB22" s="336"/>
      <c r="AC22" s="336"/>
      <c r="AD22" s="336"/>
      <c r="AE22" s="336"/>
      <c r="AF22" s="336"/>
      <c r="AG22" s="336"/>
      <c r="AH22" s="336"/>
      <c r="AI22" s="336"/>
      <c r="AJ22" s="336"/>
      <c r="AK22" s="336"/>
      <c r="AL22" s="336"/>
      <c r="AM22" s="336"/>
      <c r="AN22" s="336"/>
      <c r="AO22" s="336"/>
      <c r="AP22" s="336"/>
      <c r="AQ22" s="336"/>
      <c r="AR22" s="336"/>
      <c r="AS22" s="336"/>
      <c r="AT22" s="336"/>
      <c r="AU22" s="336"/>
      <c r="AV22" s="336"/>
      <c r="AW22" s="336"/>
      <c r="AX22" s="336"/>
      <c r="AY22" s="336"/>
      <c r="AZ22" s="336"/>
      <c r="BA22" s="336"/>
      <c r="BB22" s="336"/>
      <c r="BC22" s="336"/>
      <c r="BD22" s="336"/>
      <c r="BE22" s="336"/>
      <c r="BF22" s="336"/>
      <c r="BG22" s="336"/>
      <c r="BH22" s="336"/>
      <c r="BI22" s="336"/>
      <c r="BJ22" s="336"/>
      <c r="BK22" s="336"/>
      <c r="BL22" s="336"/>
      <c r="BM22" s="336"/>
      <c r="BN22" s="336"/>
      <c r="BO22" s="336"/>
      <c r="BP22" s="336"/>
      <c r="BQ22" s="336"/>
      <c r="BR22" s="336"/>
      <c r="BS22" s="336"/>
      <c r="BT22" s="336"/>
      <c r="BU22" s="336"/>
      <c r="BV22" s="336"/>
      <c r="BW22" s="336"/>
      <c r="BX22" s="336"/>
      <c r="BY22" s="336"/>
    </row>
    <row r="23" spans="1:77" ht="12" customHeight="1" x14ac:dyDescent="0.35">
      <c r="A23" s="341"/>
      <c r="B23" s="338"/>
      <c r="C23" s="107" t="s">
        <v>1087</v>
      </c>
      <c r="D23" s="78" t="s">
        <v>1130</v>
      </c>
      <c r="E23" s="370"/>
      <c r="F23" s="290">
        <f>IF(YEAR2=2014,'Table PR2_2014'!F22,IF(YEAR2=2015,TablePR2_2015!F22,IF(YEAR2=2016,Tablepr2_2016!F22,IF(YEAR2=2017,Tablepr2_2017!F22))))</f>
        <v>2164</v>
      </c>
      <c r="G23" s="290">
        <f>IF(YEAR2=2014,'Table PR2_2014'!G22,IF(YEAR2=2015,TablePR2_2015!G22,IF(YEAR2=2016,Tablepr2_2016!G22,IF(YEAR2=2017,Tablepr2_2017!G22))))</f>
        <v>68</v>
      </c>
      <c r="H23" s="290">
        <f>IF(YEAR2=2014,'Table PR2_2014'!H22,IF(YEAR2=2015,TablePR2_2015!H22,IF(YEAR2=2016,Tablepr2_2016!H22,IF(YEAR2=2017,Tablepr2_2017!H22))))</f>
        <v>70</v>
      </c>
      <c r="I23" s="730">
        <f>IF(YEAR2=2014,'Table PR2_2014'!I22,IF(YEAR2=2015,TablePR2_2015!I22,IF(YEAR2=2016,Tablepr2_2016!I22,IF(YEAR2=2017,Tablepr2_2017!I22))))</f>
        <v>36.5</v>
      </c>
      <c r="J23" s="599"/>
      <c r="K23" s="399"/>
      <c r="L23" s="399"/>
      <c r="M23" s="399"/>
      <c r="N23" s="399"/>
      <c r="Q23" s="336"/>
      <c r="R23" s="336"/>
      <c r="S23" s="336"/>
      <c r="T23" s="336"/>
      <c r="U23" s="336"/>
      <c r="V23" s="336"/>
      <c r="W23" s="336"/>
      <c r="X23" s="336"/>
      <c r="Y23" s="336"/>
      <c r="Z23" s="293"/>
      <c r="AA23" s="336"/>
      <c r="AB23" s="336"/>
      <c r="AC23" s="336"/>
      <c r="AD23" s="336"/>
      <c r="AE23" s="336"/>
      <c r="AF23" s="336"/>
      <c r="AG23" s="336"/>
      <c r="AH23" s="336"/>
      <c r="AI23" s="336"/>
      <c r="AJ23" s="336"/>
      <c r="AK23" s="336"/>
      <c r="AL23" s="336"/>
      <c r="AM23" s="336"/>
      <c r="AN23" s="336"/>
      <c r="AO23" s="336"/>
      <c r="AP23" s="336"/>
      <c r="AQ23" s="336"/>
      <c r="AR23" s="336"/>
      <c r="AS23" s="336"/>
      <c r="AT23" s="336"/>
      <c r="AU23" s="336"/>
      <c r="AV23" s="336"/>
      <c r="AW23" s="336"/>
      <c r="AX23" s="336"/>
      <c r="AY23" s="336"/>
      <c r="AZ23" s="336"/>
      <c r="BA23" s="336"/>
      <c r="BB23" s="336"/>
      <c r="BC23" s="336"/>
      <c r="BD23" s="336"/>
      <c r="BE23" s="336"/>
      <c r="BF23" s="336"/>
      <c r="BG23" s="336"/>
      <c r="BH23" s="336"/>
      <c r="BI23" s="336"/>
      <c r="BJ23" s="336"/>
      <c r="BK23" s="336"/>
      <c r="BL23" s="336"/>
      <c r="BM23" s="336"/>
      <c r="BN23" s="336"/>
      <c r="BO23" s="336"/>
      <c r="BP23" s="336"/>
      <c r="BQ23" s="336"/>
      <c r="BR23" s="336"/>
      <c r="BS23" s="336"/>
      <c r="BT23" s="336"/>
      <c r="BU23" s="336"/>
      <c r="BV23" s="336"/>
      <c r="BW23" s="336"/>
      <c r="BX23" s="336"/>
      <c r="BY23" s="336"/>
    </row>
    <row r="24" spans="1:77" ht="12" customHeight="1" x14ac:dyDescent="0.35">
      <c r="A24" s="341"/>
      <c r="B24" s="338"/>
      <c r="C24" s="107" t="s">
        <v>8</v>
      </c>
      <c r="D24" s="78" t="s">
        <v>253</v>
      </c>
      <c r="E24" s="370"/>
      <c r="F24" s="290">
        <f>IF(YEAR2=2014,'Table PR2_2014'!F23,IF(YEAR2=2015,TablePR2_2015!F23,IF(YEAR2=2016,Tablepr2_2016!F23,IF(YEAR2=2017,Tablepr2_2017!F23))))</f>
        <v>3295</v>
      </c>
      <c r="G24" s="290">
        <f>IF(YEAR2=2014,'Table PR2_2014'!G23,IF(YEAR2=2015,TablePR2_2015!G23,IF(YEAR2=2016,Tablepr2_2016!G23,IF(YEAR2=2017,Tablepr2_2017!G23))))</f>
        <v>71</v>
      </c>
      <c r="H24" s="290">
        <f>IF(YEAR2=2014,'Table PR2_2014'!H23,IF(YEAR2=2015,TablePR2_2015!H23,IF(YEAR2=2016,Tablepr2_2016!H23,IF(YEAR2=2017,Tablepr2_2017!H23))))</f>
        <v>72</v>
      </c>
      <c r="I24" s="730">
        <f>IF(YEAR2=2014,'Table PR2_2014'!I23,IF(YEAR2=2015,TablePR2_2015!I23,IF(YEAR2=2016,Tablepr2_2016!I23,IF(YEAR2=2017,Tablepr2_2017!I23))))</f>
        <v>34.9</v>
      </c>
      <c r="J24" s="599"/>
      <c r="K24" s="399"/>
      <c r="L24" s="399"/>
      <c r="M24" s="399"/>
      <c r="N24" s="399"/>
      <c r="Q24" s="336"/>
      <c r="R24" s="336"/>
      <c r="S24" s="336"/>
      <c r="T24" s="336"/>
      <c r="U24" s="336"/>
      <c r="V24" s="336"/>
      <c r="W24" s="336"/>
      <c r="X24" s="336"/>
      <c r="Y24" s="336"/>
      <c r="Z24" s="293"/>
      <c r="AA24" s="336"/>
      <c r="AB24" s="336"/>
      <c r="AC24" s="336"/>
      <c r="AD24" s="336"/>
      <c r="AE24" s="336"/>
      <c r="AF24" s="336"/>
      <c r="AG24" s="336"/>
      <c r="AH24" s="336"/>
      <c r="AI24" s="336"/>
      <c r="AJ24" s="336"/>
      <c r="AK24" s="336"/>
      <c r="AL24" s="336"/>
      <c r="AM24" s="336"/>
      <c r="AN24" s="336"/>
      <c r="AO24" s="336"/>
      <c r="AP24" s="336"/>
      <c r="AQ24" s="336"/>
      <c r="AR24" s="336"/>
      <c r="AS24" s="336"/>
      <c r="AT24" s="336"/>
      <c r="AU24" s="336"/>
      <c r="AV24" s="336"/>
      <c r="AW24" s="336"/>
      <c r="AX24" s="336"/>
      <c r="AY24" s="336"/>
      <c r="AZ24" s="336"/>
      <c r="BA24" s="336"/>
      <c r="BB24" s="336"/>
      <c r="BC24" s="336"/>
      <c r="BD24" s="336"/>
      <c r="BE24" s="336"/>
      <c r="BF24" s="336"/>
      <c r="BG24" s="336"/>
      <c r="BH24" s="336"/>
      <c r="BI24" s="336"/>
      <c r="BJ24" s="336"/>
      <c r="BK24" s="336"/>
      <c r="BL24" s="336"/>
      <c r="BM24" s="336"/>
      <c r="BN24" s="336"/>
      <c r="BO24" s="336"/>
      <c r="BP24" s="336"/>
      <c r="BQ24" s="336"/>
      <c r="BR24" s="336"/>
      <c r="BS24" s="336"/>
      <c r="BT24" s="336"/>
      <c r="BU24" s="336"/>
      <c r="BV24" s="336"/>
      <c r="BW24" s="336"/>
      <c r="BX24" s="336"/>
      <c r="BY24" s="336"/>
    </row>
    <row r="25" spans="1:77" ht="12" customHeight="1" x14ac:dyDescent="0.35">
      <c r="A25" s="341"/>
      <c r="B25" s="338"/>
      <c r="C25" s="107" t="s">
        <v>9</v>
      </c>
      <c r="D25" s="78" t="s">
        <v>254</v>
      </c>
      <c r="E25" s="370"/>
      <c r="F25" s="290">
        <f>IF(YEAR2=2014,'Table PR2_2014'!F24,IF(YEAR2=2015,TablePR2_2015!F24,IF(YEAR2=2016,Tablepr2_2016!F24,IF(YEAR2=2017,Tablepr2_2017!F24))))</f>
        <v>2319</v>
      </c>
      <c r="G25" s="290">
        <f>IF(YEAR2=2014,'Table PR2_2014'!G24,IF(YEAR2=2015,TablePR2_2015!G24,IF(YEAR2=2016,Tablepr2_2016!G24,IF(YEAR2=2017,Tablepr2_2017!G24))))</f>
        <v>69</v>
      </c>
      <c r="H25" s="290">
        <f>IF(YEAR2=2014,'Table PR2_2014'!H24,IF(YEAR2=2015,TablePR2_2015!H24,IF(YEAR2=2016,Tablepr2_2016!H24,IF(YEAR2=2017,Tablepr2_2017!H24))))</f>
        <v>70</v>
      </c>
      <c r="I25" s="730">
        <f>IF(YEAR2=2014,'Table PR2_2014'!I24,IF(YEAR2=2015,TablePR2_2015!I24,IF(YEAR2=2016,Tablepr2_2016!I24,IF(YEAR2=2017,Tablepr2_2017!I24))))</f>
        <v>35.200000000000003</v>
      </c>
      <c r="J25" s="599"/>
      <c r="K25" s="399"/>
      <c r="L25" s="399"/>
      <c r="M25" s="399"/>
      <c r="N25" s="399"/>
      <c r="Q25" s="336"/>
      <c r="R25" s="336"/>
      <c r="S25" s="336"/>
      <c r="T25" s="336"/>
      <c r="U25" s="336"/>
      <c r="V25" s="336"/>
      <c r="W25" s="336"/>
      <c r="X25" s="336"/>
      <c r="Y25" s="336"/>
      <c r="Z25" s="293"/>
      <c r="AA25" s="336"/>
      <c r="AB25" s="336"/>
      <c r="AC25" s="336"/>
      <c r="AD25" s="336"/>
      <c r="AE25" s="336"/>
      <c r="AF25" s="336"/>
      <c r="AG25" s="336"/>
      <c r="AH25" s="336"/>
      <c r="AI25" s="336"/>
      <c r="AJ25" s="336"/>
      <c r="AK25" s="336"/>
      <c r="AL25" s="336"/>
      <c r="AM25" s="336"/>
      <c r="AN25" s="336"/>
      <c r="AO25" s="336"/>
      <c r="AP25" s="336"/>
      <c r="AQ25" s="336"/>
      <c r="AR25" s="336"/>
      <c r="AS25" s="336"/>
      <c r="AT25" s="336"/>
      <c r="AU25" s="336"/>
      <c r="AV25" s="336"/>
      <c r="AW25" s="336"/>
      <c r="AX25" s="336"/>
      <c r="AY25" s="336"/>
      <c r="AZ25" s="336"/>
      <c r="BA25" s="336"/>
      <c r="BB25" s="336"/>
      <c r="BC25" s="336"/>
      <c r="BD25" s="336"/>
      <c r="BE25" s="336"/>
      <c r="BF25" s="336"/>
      <c r="BG25" s="336"/>
      <c r="BH25" s="336"/>
      <c r="BI25" s="336"/>
      <c r="BJ25" s="336"/>
      <c r="BK25" s="336"/>
      <c r="BL25" s="336"/>
      <c r="BM25" s="336"/>
      <c r="BN25" s="336"/>
      <c r="BO25" s="336"/>
      <c r="BP25" s="336"/>
      <c r="BQ25" s="336"/>
      <c r="BR25" s="336"/>
      <c r="BS25" s="336"/>
      <c r="BT25" s="336"/>
      <c r="BU25" s="336"/>
      <c r="BV25" s="336"/>
      <c r="BW25" s="336"/>
      <c r="BX25" s="336"/>
      <c r="BY25" s="336"/>
    </row>
    <row r="26" spans="1:77" ht="12" customHeight="1" x14ac:dyDescent="0.35">
      <c r="A26" s="341"/>
      <c r="B26" s="338"/>
      <c r="C26" s="107" t="s">
        <v>11</v>
      </c>
      <c r="D26" s="78" t="s">
        <v>257</v>
      </c>
      <c r="E26" s="370"/>
      <c r="F26" s="290">
        <f>IF(YEAR2=2014,'Table PR2_2014'!F25,IF(YEAR2=2015,TablePR2_2015!F25,IF(YEAR2=2016,Tablepr2_2016!F25,IF(YEAR2=2017,Tablepr2_2017!F25))))</f>
        <v>1744</v>
      </c>
      <c r="G26" s="290">
        <f>IF(YEAR2=2014,'Table PR2_2014'!G25,IF(YEAR2=2015,TablePR2_2015!G25,IF(YEAR2=2016,Tablepr2_2016!G25,IF(YEAR2=2017,Tablepr2_2017!G25))))</f>
        <v>69</v>
      </c>
      <c r="H26" s="290">
        <f>IF(YEAR2=2014,'Table PR2_2014'!H25,IF(YEAR2=2015,TablePR2_2015!H25,IF(YEAR2=2016,Tablepr2_2016!H25,IF(YEAR2=2017,Tablepr2_2017!H25))))</f>
        <v>72</v>
      </c>
      <c r="I26" s="730">
        <f>IF(YEAR2=2014,'Table PR2_2014'!I25,IF(YEAR2=2015,TablePR2_2015!I25,IF(YEAR2=2016,Tablepr2_2016!I25,IF(YEAR2=2017,Tablepr2_2017!I25))))</f>
        <v>33.799999999999997</v>
      </c>
      <c r="J26" s="599"/>
      <c r="K26" s="399"/>
      <c r="L26" s="399"/>
      <c r="M26" s="399"/>
      <c r="N26" s="399"/>
      <c r="Q26" s="336"/>
      <c r="R26" s="336"/>
      <c r="S26" s="336"/>
      <c r="T26" s="336"/>
      <c r="U26" s="336"/>
      <c r="V26" s="336"/>
      <c r="W26" s="336"/>
      <c r="X26" s="336"/>
      <c r="Y26" s="336"/>
      <c r="Z26" s="293"/>
      <c r="AA26" s="336"/>
      <c r="AB26" s="336"/>
      <c r="AC26" s="336"/>
      <c r="AD26" s="336"/>
      <c r="AE26" s="336"/>
      <c r="AF26" s="336"/>
      <c r="AG26" s="336"/>
      <c r="AH26" s="336"/>
      <c r="AI26" s="336"/>
      <c r="AJ26" s="336"/>
      <c r="AK26" s="336"/>
      <c r="AL26" s="336"/>
      <c r="AM26" s="336"/>
      <c r="AN26" s="336"/>
      <c r="AO26" s="336"/>
      <c r="AP26" s="336"/>
      <c r="AQ26" s="336"/>
      <c r="AR26" s="336"/>
      <c r="AS26" s="336"/>
      <c r="AT26" s="336"/>
      <c r="AU26" s="336"/>
      <c r="AV26" s="336"/>
      <c r="AW26" s="336"/>
      <c r="AX26" s="336"/>
      <c r="AY26" s="336"/>
      <c r="AZ26" s="336"/>
      <c r="BA26" s="336"/>
      <c r="BB26" s="336"/>
      <c r="BC26" s="336"/>
      <c r="BD26" s="336"/>
      <c r="BE26" s="336"/>
      <c r="BF26" s="336"/>
      <c r="BG26" s="336"/>
      <c r="BH26" s="336"/>
      <c r="BI26" s="336"/>
      <c r="BJ26" s="336"/>
      <c r="BK26" s="336"/>
      <c r="BL26" s="336"/>
      <c r="BM26" s="336"/>
      <c r="BN26" s="336"/>
      <c r="BO26" s="336"/>
      <c r="BP26" s="336"/>
      <c r="BQ26" s="336"/>
      <c r="BR26" s="336"/>
      <c r="BS26" s="336"/>
      <c r="BT26" s="336"/>
      <c r="BU26" s="336"/>
      <c r="BV26" s="336"/>
      <c r="BW26" s="336"/>
      <c r="BX26" s="336"/>
      <c r="BY26" s="336"/>
    </row>
    <row r="27" spans="1:77" ht="12" customHeight="1" x14ac:dyDescent="0.35">
      <c r="A27" s="341"/>
      <c r="B27" s="338"/>
      <c r="C27" s="107" t="s">
        <v>13</v>
      </c>
      <c r="D27" s="78" t="s">
        <v>259</v>
      </c>
      <c r="E27" s="370"/>
      <c r="F27" s="290">
        <f>IF(YEAR2=2014,'Table PR2_2014'!F26,IF(YEAR2=2015,TablePR2_2015!F26,IF(YEAR2=2016,Tablepr2_2016!F26,IF(YEAR2=2017,Tablepr2_2017!F26))))</f>
        <v>3274</v>
      </c>
      <c r="G27" s="290">
        <f>IF(YEAR2=2014,'Table PR2_2014'!G26,IF(YEAR2=2015,TablePR2_2015!G26,IF(YEAR2=2016,Tablepr2_2016!G26,IF(YEAR2=2017,Tablepr2_2017!G26))))</f>
        <v>70</v>
      </c>
      <c r="H27" s="290">
        <f>IF(YEAR2=2014,'Table PR2_2014'!H26,IF(YEAR2=2015,TablePR2_2015!H26,IF(YEAR2=2016,Tablepr2_2016!H26,IF(YEAR2=2017,Tablepr2_2017!H26))))</f>
        <v>71</v>
      </c>
      <c r="I27" s="730">
        <f>IF(YEAR2=2014,'Table PR2_2014'!I26,IF(YEAR2=2015,TablePR2_2015!I26,IF(YEAR2=2016,Tablepr2_2016!I26,IF(YEAR2=2017,Tablepr2_2017!I26))))</f>
        <v>34.799999999999997</v>
      </c>
      <c r="J27" s="599"/>
      <c r="K27" s="399"/>
      <c r="L27" s="399"/>
      <c r="M27" s="399"/>
      <c r="N27" s="399"/>
      <c r="Q27" s="336"/>
      <c r="R27" s="336"/>
      <c r="S27" s="336"/>
      <c r="T27" s="336"/>
      <c r="U27" s="336"/>
      <c r="V27" s="336"/>
      <c r="W27" s="336"/>
      <c r="X27" s="336"/>
      <c r="Y27" s="336"/>
      <c r="Z27" s="293"/>
      <c r="AA27" s="336"/>
      <c r="AB27" s="336"/>
      <c r="AC27" s="336"/>
      <c r="AD27" s="336"/>
      <c r="AE27" s="336"/>
      <c r="AF27" s="336"/>
      <c r="AG27" s="336"/>
      <c r="AH27" s="336"/>
      <c r="AI27" s="336"/>
      <c r="AJ27" s="336"/>
      <c r="AK27" s="336"/>
      <c r="AL27" s="336"/>
      <c r="AM27" s="336"/>
      <c r="AN27" s="336"/>
      <c r="AO27" s="336"/>
      <c r="AP27" s="336"/>
      <c r="AQ27" s="336"/>
      <c r="AR27" s="336"/>
      <c r="AS27" s="336"/>
      <c r="AT27" s="336"/>
      <c r="AU27" s="336"/>
      <c r="AV27" s="336"/>
      <c r="AW27" s="336"/>
      <c r="AX27" s="336"/>
      <c r="AY27" s="336"/>
      <c r="AZ27" s="336"/>
      <c r="BA27" s="336"/>
      <c r="BB27" s="336"/>
      <c r="BC27" s="336"/>
      <c r="BD27" s="336"/>
      <c r="BE27" s="336"/>
      <c r="BF27" s="336"/>
      <c r="BG27" s="336"/>
      <c r="BH27" s="336"/>
      <c r="BI27" s="336"/>
      <c r="BJ27" s="336"/>
      <c r="BK27" s="336"/>
      <c r="BL27" s="336"/>
      <c r="BM27" s="336"/>
      <c r="BN27" s="336"/>
      <c r="BO27" s="336"/>
      <c r="BP27" s="336"/>
      <c r="BQ27" s="336"/>
      <c r="BR27" s="336"/>
      <c r="BS27" s="336"/>
      <c r="BT27" s="336"/>
      <c r="BU27" s="336"/>
      <c r="BV27" s="336"/>
      <c r="BW27" s="336"/>
      <c r="BX27" s="336"/>
      <c r="BY27" s="336"/>
    </row>
    <row r="28" spans="1:77" ht="12" customHeight="1" x14ac:dyDescent="0.35">
      <c r="A28" s="341"/>
      <c r="B28" s="338"/>
      <c r="C28" s="78"/>
      <c r="D28" s="78"/>
      <c r="E28" s="400"/>
      <c r="F28" s="290"/>
      <c r="G28" s="290"/>
      <c r="H28" s="290"/>
      <c r="I28" s="730"/>
      <c r="J28" s="599"/>
      <c r="K28" s="399"/>
      <c r="L28" s="399"/>
      <c r="M28" s="399"/>
      <c r="N28" s="399"/>
      <c r="Q28" s="336"/>
      <c r="R28" s="336"/>
      <c r="S28" s="336"/>
      <c r="T28" s="336"/>
      <c r="U28" s="336"/>
      <c r="V28" s="336"/>
      <c r="W28" s="336"/>
      <c r="X28" s="336"/>
      <c r="Y28" s="336"/>
      <c r="Z28" s="293"/>
      <c r="AA28" s="336"/>
      <c r="AB28" s="336"/>
      <c r="AC28" s="336"/>
      <c r="AD28" s="336"/>
      <c r="AE28" s="336"/>
      <c r="AF28" s="336"/>
      <c r="AG28" s="336"/>
      <c r="AH28" s="336"/>
      <c r="AI28" s="336"/>
      <c r="AJ28" s="336"/>
      <c r="AK28" s="336"/>
      <c r="AL28" s="336"/>
      <c r="AM28" s="336"/>
      <c r="AN28" s="336"/>
      <c r="AO28" s="336"/>
      <c r="AP28" s="336"/>
      <c r="AQ28" s="336"/>
      <c r="AR28" s="336"/>
      <c r="AS28" s="336"/>
      <c r="AT28" s="336"/>
      <c r="AU28" s="336"/>
      <c r="AV28" s="336"/>
      <c r="AW28" s="336"/>
      <c r="AX28" s="336"/>
      <c r="AY28" s="336"/>
      <c r="AZ28" s="336"/>
      <c r="BA28" s="336"/>
      <c r="BB28" s="336"/>
      <c r="BC28" s="336"/>
      <c r="BD28" s="336"/>
      <c r="BE28" s="336"/>
      <c r="BF28" s="336"/>
      <c r="BG28" s="336"/>
      <c r="BH28" s="336"/>
      <c r="BI28" s="336"/>
      <c r="BJ28" s="336"/>
      <c r="BK28" s="336"/>
      <c r="BL28" s="336"/>
      <c r="BM28" s="336"/>
      <c r="BN28" s="336"/>
      <c r="BO28" s="336"/>
      <c r="BP28" s="336"/>
      <c r="BQ28" s="336"/>
      <c r="BR28" s="336"/>
      <c r="BS28" s="336"/>
      <c r="BT28" s="336"/>
      <c r="BU28" s="336"/>
      <c r="BV28" s="336"/>
      <c r="BW28" s="336"/>
      <c r="BX28" s="336"/>
      <c r="BY28" s="336"/>
    </row>
    <row r="29" spans="1:77" ht="12" customHeight="1" x14ac:dyDescent="0.35">
      <c r="A29" s="339" t="s">
        <v>14</v>
      </c>
      <c r="B29" s="340" t="s">
        <v>584</v>
      </c>
      <c r="C29" s="333" t="s">
        <v>601</v>
      </c>
      <c r="D29" s="338"/>
      <c r="E29" s="400"/>
      <c r="F29" s="290">
        <f>IF(YEAR2=2014,'Table PR2_2014'!F28,IF(YEAR2=2015,TablePR2_2015!F28,IF(YEAR2=2016,Tablepr2_2016!F28,IF(YEAR2=2017,Tablepr2_2017!F28))))</f>
        <v>89130</v>
      </c>
      <c r="G29" s="290">
        <f>IF(YEAR2=2014,'Table PR2_2014'!G28,IF(YEAR2=2015,TablePR2_2015!G28,IF(YEAR2=2016,Tablepr2_2016!G28,IF(YEAR2=2017,Tablepr2_2017!G28))))</f>
        <v>66</v>
      </c>
      <c r="H29" s="290">
        <f>IF(YEAR2=2014,'Table PR2_2014'!H28,IF(YEAR2=2015,TablePR2_2015!H28,IF(YEAR2=2016,Tablepr2_2016!H28,IF(YEAR2=2017,Tablepr2_2017!H28))))</f>
        <v>68</v>
      </c>
      <c r="I29" s="730">
        <f>IF(YEAR2=2014,'Table PR2_2014'!I28,IF(YEAR2=2015,TablePR2_2015!I28,IF(YEAR2=2016,Tablepr2_2016!I28,IF(YEAR2=2017,Tablepr2_2017!I28))))</f>
        <v>33.9</v>
      </c>
      <c r="J29" s="599"/>
      <c r="K29" s="399"/>
      <c r="L29" s="399"/>
      <c r="M29" s="399"/>
      <c r="N29" s="399"/>
      <c r="Q29" s="336"/>
      <c r="R29" s="336"/>
      <c r="S29" s="336"/>
      <c r="T29" s="336"/>
      <c r="U29" s="336"/>
      <c r="V29" s="336"/>
      <c r="W29" s="336"/>
      <c r="X29" s="336"/>
      <c r="Y29" s="336"/>
      <c r="Z29" s="293"/>
      <c r="AA29" s="336"/>
      <c r="AB29" s="336"/>
      <c r="AC29" s="336"/>
      <c r="AD29" s="336"/>
      <c r="AE29" s="336"/>
      <c r="AF29" s="336"/>
      <c r="AG29" s="336"/>
      <c r="AH29" s="336"/>
      <c r="AI29" s="336"/>
      <c r="AJ29" s="336"/>
      <c r="AK29" s="336"/>
      <c r="AL29" s="336"/>
      <c r="AM29" s="336"/>
      <c r="AN29" s="336"/>
      <c r="AO29" s="336"/>
      <c r="AP29" s="336"/>
      <c r="AQ29" s="336"/>
      <c r="AR29" s="336"/>
      <c r="AS29" s="336"/>
      <c r="AT29" s="336"/>
      <c r="AU29" s="336"/>
      <c r="AV29" s="336"/>
      <c r="AW29" s="336"/>
      <c r="AX29" s="336"/>
      <c r="AY29" s="336"/>
      <c r="AZ29" s="336"/>
      <c r="BA29" s="336"/>
      <c r="BB29" s="336"/>
      <c r="BC29" s="336"/>
      <c r="BD29" s="336"/>
      <c r="BE29" s="336"/>
      <c r="BF29" s="336"/>
      <c r="BG29" s="336"/>
      <c r="BH29" s="336"/>
      <c r="BI29" s="336"/>
      <c r="BJ29" s="336"/>
      <c r="BK29" s="336"/>
      <c r="BL29" s="336"/>
      <c r="BM29" s="336"/>
      <c r="BN29" s="336"/>
      <c r="BO29" s="336"/>
      <c r="BP29" s="336"/>
      <c r="BQ29" s="336"/>
      <c r="BR29" s="336"/>
      <c r="BS29" s="336"/>
      <c r="BT29" s="336"/>
      <c r="BU29" s="336"/>
      <c r="BV29" s="336"/>
      <c r="BW29" s="336"/>
      <c r="BX29" s="336"/>
      <c r="BY29" s="336"/>
    </row>
    <row r="30" spans="1:77" ht="12" customHeight="1" x14ac:dyDescent="0.35">
      <c r="A30" s="341"/>
      <c r="B30" s="338"/>
      <c r="C30" s="340"/>
      <c r="D30" s="333"/>
      <c r="E30" s="400"/>
      <c r="F30" s="290"/>
      <c r="G30" s="290"/>
      <c r="H30" s="290"/>
      <c r="I30" s="730"/>
      <c r="J30" s="599"/>
      <c r="K30" s="399"/>
      <c r="L30" s="399"/>
      <c r="M30" s="399"/>
      <c r="N30" s="399"/>
      <c r="Q30" s="336"/>
      <c r="R30" s="336"/>
      <c r="S30" s="336"/>
      <c r="T30" s="336"/>
      <c r="U30" s="336"/>
      <c r="V30" s="336"/>
      <c r="W30" s="336"/>
      <c r="X30" s="336"/>
      <c r="Y30" s="336"/>
      <c r="Z30" s="293"/>
      <c r="AA30" s="336"/>
      <c r="AB30" s="336"/>
      <c r="AC30" s="336"/>
      <c r="AD30" s="336"/>
      <c r="AE30" s="336"/>
      <c r="AF30" s="336"/>
      <c r="AG30" s="336"/>
      <c r="AH30" s="336"/>
      <c r="AI30" s="336"/>
      <c r="AJ30" s="336"/>
      <c r="AK30" s="336"/>
      <c r="AL30" s="336"/>
      <c r="AM30" s="336"/>
      <c r="AN30" s="336"/>
      <c r="AO30" s="336"/>
      <c r="AP30" s="336"/>
      <c r="AQ30" s="336"/>
      <c r="AR30" s="336"/>
      <c r="AS30" s="336"/>
      <c r="AT30" s="336"/>
      <c r="AU30" s="336"/>
      <c r="AV30" s="336"/>
      <c r="AW30" s="336"/>
      <c r="AX30" s="336"/>
      <c r="AY30" s="336"/>
      <c r="AZ30" s="336"/>
      <c r="BA30" s="336"/>
      <c r="BB30" s="336"/>
      <c r="BC30" s="336"/>
      <c r="BD30" s="336"/>
      <c r="BE30" s="336"/>
      <c r="BF30" s="336"/>
      <c r="BG30" s="336"/>
      <c r="BH30" s="336"/>
      <c r="BI30" s="336"/>
      <c r="BJ30" s="336"/>
      <c r="BK30" s="336"/>
      <c r="BL30" s="336"/>
      <c r="BM30" s="336"/>
      <c r="BN30" s="336"/>
      <c r="BO30" s="336"/>
      <c r="BP30" s="336"/>
      <c r="BQ30" s="336"/>
      <c r="BR30" s="336"/>
      <c r="BS30" s="336"/>
      <c r="BT30" s="336"/>
      <c r="BU30" s="336"/>
      <c r="BV30" s="336"/>
      <c r="BW30" s="336"/>
      <c r="BX30" s="336"/>
      <c r="BY30" s="336"/>
    </row>
    <row r="31" spans="1:77" ht="12" customHeight="1" x14ac:dyDescent="0.35">
      <c r="A31" s="341"/>
      <c r="B31" s="338"/>
      <c r="C31" s="340" t="s">
        <v>15</v>
      </c>
      <c r="D31" s="333" t="s">
        <v>602</v>
      </c>
      <c r="E31" s="400"/>
      <c r="F31" s="290">
        <f>IF(YEAR2=2014,'Table PR2_2014'!F30,IF(YEAR2=2015,TablePR2_2015!F30,IF(YEAR2=2016,Tablepr2_2016!F30,IF(YEAR2=2017,Tablepr2_2017!F30))))</f>
        <v>2264</v>
      </c>
      <c r="G31" s="290">
        <f>IF(YEAR2=2014,'Table PR2_2014'!G30,IF(YEAR2=2015,TablePR2_2015!G30,IF(YEAR2=2016,Tablepr2_2016!G30,IF(YEAR2=2017,Tablepr2_2017!G30))))</f>
        <v>63</v>
      </c>
      <c r="H31" s="290">
        <f>IF(YEAR2=2014,'Table PR2_2014'!H30,IF(YEAR2=2015,TablePR2_2015!H30,IF(YEAR2=2016,Tablepr2_2016!H30,IF(YEAR2=2017,Tablepr2_2017!H30))))</f>
        <v>66</v>
      </c>
      <c r="I31" s="730">
        <f>IF(YEAR2=2014,'Table PR2_2014'!I30,IF(YEAR2=2015,TablePR2_2015!I30,IF(YEAR2=2016,Tablepr2_2016!I30,IF(YEAR2=2017,Tablepr2_2017!I30))))</f>
        <v>33.5</v>
      </c>
      <c r="J31" s="599"/>
      <c r="K31" s="399"/>
      <c r="L31" s="399"/>
      <c r="M31" s="399"/>
      <c r="N31" s="399"/>
      <c r="Q31" s="336"/>
      <c r="R31" s="336"/>
      <c r="S31" s="336"/>
      <c r="T31" s="336"/>
      <c r="U31" s="336"/>
      <c r="V31" s="336"/>
      <c r="W31" s="336"/>
      <c r="X31" s="336"/>
      <c r="Y31" s="336"/>
      <c r="Z31" s="293"/>
      <c r="AA31" s="336"/>
      <c r="AB31" s="336"/>
      <c r="AC31" s="336"/>
      <c r="AD31" s="336"/>
      <c r="AE31" s="336"/>
      <c r="AF31" s="336"/>
      <c r="AG31" s="336"/>
      <c r="AH31" s="336"/>
      <c r="AI31" s="336"/>
      <c r="AJ31" s="336"/>
      <c r="AK31" s="336"/>
      <c r="AL31" s="336"/>
      <c r="AM31" s="336"/>
      <c r="AN31" s="336"/>
      <c r="AO31" s="336"/>
      <c r="AP31" s="336"/>
      <c r="AQ31" s="336"/>
      <c r="AR31" s="336"/>
      <c r="AS31" s="336"/>
      <c r="AT31" s="336"/>
      <c r="AU31" s="336"/>
      <c r="AV31" s="336"/>
      <c r="AW31" s="336"/>
      <c r="AX31" s="336"/>
      <c r="AY31" s="336"/>
      <c r="AZ31" s="336"/>
      <c r="BA31" s="336"/>
      <c r="BB31" s="336"/>
      <c r="BC31" s="336"/>
      <c r="BD31" s="336"/>
      <c r="BE31" s="336"/>
      <c r="BF31" s="336"/>
      <c r="BG31" s="336"/>
      <c r="BH31" s="336"/>
      <c r="BI31" s="336"/>
      <c r="BJ31" s="336"/>
      <c r="BK31" s="336"/>
      <c r="BL31" s="336"/>
      <c r="BM31" s="336"/>
      <c r="BN31" s="336"/>
      <c r="BO31" s="336"/>
      <c r="BP31" s="336"/>
      <c r="BQ31" s="336"/>
      <c r="BR31" s="336"/>
      <c r="BS31" s="336"/>
      <c r="BT31" s="336"/>
      <c r="BU31" s="336"/>
      <c r="BV31" s="336"/>
      <c r="BW31" s="336"/>
      <c r="BX31" s="336"/>
      <c r="BY31" s="336"/>
    </row>
    <row r="32" spans="1:77" ht="12" customHeight="1" x14ac:dyDescent="0.35">
      <c r="A32" s="341"/>
      <c r="B32" s="338"/>
      <c r="C32" s="340" t="s">
        <v>16</v>
      </c>
      <c r="D32" s="333" t="s">
        <v>603</v>
      </c>
      <c r="E32" s="400"/>
      <c r="F32" s="290">
        <f>IF(YEAR2=2014,'Table PR2_2014'!F31,IF(YEAR2=2015,TablePR2_2015!F31,IF(YEAR2=2016,Tablepr2_2016!F31,IF(YEAR2=2017,Tablepr2_2017!F31))))</f>
        <v>1684</v>
      </c>
      <c r="G32" s="290">
        <f>IF(YEAR2=2014,'Table PR2_2014'!G31,IF(YEAR2=2015,TablePR2_2015!G31,IF(YEAR2=2016,Tablepr2_2016!G31,IF(YEAR2=2017,Tablepr2_2017!G31))))</f>
        <v>65</v>
      </c>
      <c r="H32" s="290">
        <f>IF(YEAR2=2014,'Table PR2_2014'!H31,IF(YEAR2=2015,TablePR2_2015!H31,IF(YEAR2=2016,Tablepr2_2016!H31,IF(YEAR2=2017,Tablepr2_2017!H31))))</f>
        <v>66</v>
      </c>
      <c r="I32" s="730">
        <f>IF(YEAR2=2014,'Table PR2_2014'!I31,IF(YEAR2=2015,TablePR2_2015!I31,IF(YEAR2=2016,Tablepr2_2016!I31,IF(YEAR2=2017,Tablepr2_2017!I31))))</f>
        <v>33</v>
      </c>
      <c r="J32" s="599"/>
      <c r="K32" s="399"/>
      <c r="L32" s="399"/>
      <c r="M32" s="399"/>
      <c r="N32" s="399"/>
      <c r="Q32" s="336"/>
      <c r="R32" s="336"/>
      <c r="S32" s="336"/>
      <c r="T32" s="336"/>
      <c r="U32" s="336"/>
      <c r="V32" s="336"/>
      <c r="W32" s="336"/>
      <c r="X32" s="336"/>
      <c r="Y32" s="336"/>
      <c r="Z32" s="293"/>
      <c r="AA32" s="336"/>
      <c r="AB32" s="336"/>
      <c r="AC32" s="336"/>
      <c r="AD32" s="336"/>
      <c r="AE32" s="336"/>
      <c r="AF32" s="336"/>
      <c r="AG32" s="336"/>
      <c r="AH32" s="336"/>
      <c r="AI32" s="336"/>
      <c r="AJ32" s="336"/>
      <c r="AK32" s="336"/>
      <c r="AL32" s="336"/>
      <c r="AM32" s="336"/>
      <c r="AN32" s="336"/>
      <c r="AO32" s="336"/>
      <c r="AP32" s="336"/>
      <c r="AQ32" s="336"/>
      <c r="AR32" s="336"/>
      <c r="AS32" s="336"/>
      <c r="AT32" s="336"/>
      <c r="AU32" s="336"/>
      <c r="AV32" s="336"/>
      <c r="AW32" s="336"/>
      <c r="AX32" s="336"/>
      <c r="AY32" s="336"/>
      <c r="AZ32" s="336"/>
      <c r="BA32" s="336"/>
      <c r="BB32" s="336"/>
      <c r="BC32" s="336"/>
      <c r="BD32" s="336"/>
      <c r="BE32" s="336"/>
      <c r="BF32" s="336"/>
      <c r="BG32" s="336"/>
      <c r="BH32" s="336"/>
      <c r="BI32" s="336"/>
      <c r="BJ32" s="336"/>
      <c r="BK32" s="336"/>
      <c r="BL32" s="336"/>
      <c r="BM32" s="336"/>
      <c r="BN32" s="336"/>
      <c r="BO32" s="336"/>
      <c r="BP32" s="336"/>
      <c r="BQ32" s="336"/>
      <c r="BR32" s="336"/>
      <c r="BS32" s="336"/>
      <c r="BT32" s="336"/>
      <c r="BU32" s="336"/>
      <c r="BV32" s="336"/>
      <c r="BW32" s="336"/>
      <c r="BX32" s="336"/>
      <c r="BY32" s="336"/>
    </row>
    <row r="33" spans="1:77" ht="12" customHeight="1" x14ac:dyDescent="0.35">
      <c r="A33" s="341"/>
      <c r="B33" s="338"/>
      <c r="C33" s="340" t="s">
        <v>19</v>
      </c>
      <c r="D33" s="333" t="s">
        <v>604</v>
      </c>
      <c r="E33" s="400"/>
      <c r="F33" s="290">
        <f>IF(YEAR2=2014,'Table PR2_2014'!F32,IF(YEAR2=2015,TablePR2_2015!F32,IF(YEAR2=2016,Tablepr2_2016!F32,IF(YEAR2=2017,Tablepr2_2017!F32))))</f>
        <v>4281</v>
      </c>
      <c r="G33" s="290">
        <f>IF(YEAR2=2014,'Table PR2_2014'!G32,IF(YEAR2=2015,TablePR2_2015!G32,IF(YEAR2=2016,Tablepr2_2016!G32,IF(YEAR2=2017,Tablepr2_2017!G32))))</f>
        <v>70</v>
      </c>
      <c r="H33" s="290">
        <f>IF(YEAR2=2014,'Table PR2_2014'!H32,IF(YEAR2=2015,TablePR2_2015!H32,IF(YEAR2=2016,Tablepr2_2016!H32,IF(YEAR2=2017,Tablepr2_2017!H32))))</f>
        <v>72</v>
      </c>
      <c r="I33" s="730">
        <f>IF(YEAR2=2014,'Table PR2_2014'!I32,IF(YEAR2=2015,TablePR2_2015!I32,IF(YEAR2=2016,Tablepr2_2016!I32,IF(YEAR2=2017,Tablepr2_2017!I32))))</f>
        <v>34.9</v>
      </c>
      <c r="J33" s="599"/>
      <c r="K33" s="399"/>
      <c r="L33" s="399"/>
      <c r="M33" s="399"/>
      <c r="N33" s="399"/>
      <c r="Q33" s="336"/>
      <c r="R33" s="336"/>
      <c r="S33" s="336"/>
      <c r="T33" s="336"/>
      <c r="U33" s="336"/>
      <c r="V33" s="336"/>
      <c r="W33" s="336"/>
      <c r="X33" s="336"/>
      <c r="Y33" s="336"/>
      <c r="Z33" s="293"/>
      <c r="AA33" s="336"/>
      <c r="AB33" s="336"/>
      <c r="AC33" s="336"/>
      <c r="AD33" s="336"/>
      <c r="AE33" s="336"/>
      <c r="AF33" s="336"/>
      <c r="AG33" s="336"/>
      <c r="AH33" s="336"/>
      <c r="AI33" s="336"/>
      <c r="AJ33" s="336"/>
      <c r="AK33" s="336"/>
      <c r="AL33" s="336"/>
      <c r="AM33" s="336"/>
      <c r="AN33" s="336"/>
      <c r="AO33" s="336"/>
      <c r="AP33" s="336"/>
      <c r="AQ33" s="336"/>
      <c r="AR33" s="336"/>
      <c r="AS33" s="336"/>
      <c r="AT33" s="336"/>
      <c r="AU33" s="336"/>
      <c r="AV33" s="336"/>
      <c r="AW33" s="336"/>
      <c r="AX33" s="336"/>
      <c r="AY33" s="336"/>
      <c r="AZ33" s="336"/>
      <c r="BA33" s="336"/>
      <c r="BB33" s="336"/>
      <c r="BC33" s="336"/>
      <c r="BD33" s="336"/>
      <c r="BE33" s="336"/>
      <c r="BF33" s="336"/>
      <c r="BG33" s="336"/>
      <c r="BH33" s="336"/>
      <c r="BI33" s="336"/>
      <c r="BJ33" s="336"/>
      <c r="BK33" s="336"/>
      <c r="BL33" s="336"/>
      <c r="BM33" s="336"/>
      <c r="BN33" s="336"/>
      <c r="BO33" s="336"/>
      <c r="BP33" s="336"/>
      <c r="BQ33" s="336"/>
      <c r="BR33" s="336"/>
      <c r="BS33" s="336"/>
      <c r="BT33" s="336"/>
      <c r="BU33" s="336"/>
      <c r="BV33" s="336"/>
      <c r="BW33" s="336"/>
      <c r="BX33" s="336"/>
      <c r="BY33" s="336"/>
    </row>
    <row r="34" spans="1:77" ht="12" customHeight="1" x14ac:dyDescent="0.35">
      <c r="A34" s="341"/>
      <c r="B34" s="338"/>
      <c r="C34" s="340" t="s">
        <v>20</v>
      </c>
      <c r="D34" s="333" t="s">
        <v>605</v>
      </c>
      <c r="E34" s="400"/>
      <c r="F34" s="290">
        <f>IF(YEAR2=2014,'Table PR2_2014'!F33,IF(YEAR2=2015,TablePR2_2015!F33,IF(YEAR2=2016,Tablepr2_2016!F33,IF(YEAR2=2017,Tablepr2_2017!F33))))</f>
        <v>3894</v>
      </c>
      <c r="G34" s="290">
        <f>IF(YEAR2=2014,'Table PR2_2014'!G33,IF(YEAR2=2015,TablePR2_2015!G33,IF(YEAR2=2016,Tablepr2_2016!G33,IF(YEAR2=2017,Tablepr2_2017!G33))))</f>
        <v>69</v>
      </c>
      <c r="H34" s="290">
        <f>IF(YEAR2=2014,'Table PR2_2014'!H33,IF(YEAR2=2015,TablePR2_2015!H33,IF(YEAR2=2016,Tablepr2_2016!H33,IF(YEAR2=2017,Tablepr2_2017!H33))))</f>
        <v>70</v>
      </c>
      <c r="I34" s="730">
        <f>IF(YEAR2=2014,'Table PR2_2014'!I33,IF(YEAR2=2015,TablePR2_2015!I33,IF(YEAR2=2016,Tablepr2_2016!I33,IF(YEAR2=2017,Tablepr2_2017!I33))))</f>
        <v>35.6</v>
      </c>
      <c r="J34" s="599"/>
      <c r="K34" s="399"/>
      <c r="L34" s="399"/>
      <c r="M34" s="399"/>
      <c r="N34" s="399"/>
      <c r="Q34" s="336"/>
      <c r="R34" s="336"/>
      <c r="S34" s="336"/>
      <c r="T34" s="336"/>
      <c r="U34" s="336"/>
      <c r="V34" s="336"/>
      <c r="W34" s="336"/>
      <c r="X34" s="336"/>
      <c r="Y34" s="336"/>
      <c r="Z34" s="293"/>
      <c r="AA34" s="336"/>
      <c r="AB34" s="336"/>
      <c r="AC34" s="336"/>
      <c r="AD34" s="336"/>
      <c r="AE34" s="336"/>
      <c r="AF34" s="336"/>
      <c r="AG34" s="336"/>
      <c r="AH34" s="336"/>
      <c r="AI34" s="336"/>
      <c r="AJ34" s="336"/>
      <c r="AK34" s="336"/>
      <c r="AL34" s="336"/>
      <c r="AM34" s="336"/>
      <c r="AN34" s="336"/>
      <c r="AO34" s="336"/>
      <c r="AP34" s="336"/>
      <c r="AQ34" s="336"/>
      <c r="AR34" s="336"/>
      <c r="AS34" s="336"/>
      <c r="AT34" s="336"/>
      <c r="AU34" s="336"/>
      <c r="AV34" s="336"/>
      <c r="AW34" s="336"/>
      <c r="AX34" s="336"/>
      <c r="AY34" s="336"/>
      <c r="AZ34" s="336"/>
      <c r="BA34" s="336"/>
      <c r="BB34" s="336"/>
      <c r="BC34" s="336"/>
      <c r="BD34" s="336"/>
      <c r="BE34" s="336"/>
      <c r="BF34" s="336"/>
      <c r="BG34" s="336"/>
      <c r="BH34" s="336"/>
      <c r="BI34" s="336"/>
      <c r="BJ34" s="336"/>
      <c r="BK34" s="336"/>
      <c r="BL34" s="336"/>
      <c r="BM34" s="336"/>
      <c r="BN34" s="336"/>
      <c r="BO34" s="336"/>
      <c r="BP34" s="336"/>
      <c r="BQ34" s="336"/>
      <c r="BR34" s="336"/>
      <c r="BS34" s="336"/>
      <c r="BT34" s="336"/>
      <c r="BU34" s="336"/>
      <c r="BV34" s="336"/>
      <c r="BW34" s="336"/>
      <c r="BX34" s="336"/>
      <c r="BY34" s="336"/>
    </row>
    <row r="35" spans="1:77" ht="12" customHeight="1" x14ac:dyDescent="0.35">
      <c r="A35" s="341"/>
      <c r="B35" s="338"/>
      <c r="C35" s="340" t="s">
        <v>22</v>
      </c>
      <c r="D35" s="333" t="s">
        <v>606</v>
      </c>
      <c r="E35" s="370"/>
      <c r="F35" s="290">
        <f>IF(YEAR2=2014,'Table PR2_2014'!F34,IF(YEAR2=2015,TablePR2_2015!F34,IF(YEAR2=2016,Tablepr2_2016!F34,IF(YEAR2=2017,Tablepr2_2017!F34))))</f>
        <v>1639</v>
      </c>
      <c r="G35" s="290">
        <f>IF(YEAR2=2014,'Table PR2_2014'!G34,IF(YEAR2=2015,TablePR2_2015!G34,IF(YEAR2=2016,Tablepr2_2016!G34,IF(YEAR2=2017,Tablepr2_2017!G34))))</f>
        <v>60</v>
      </c>
      <c r="H35" s="290">
        <f>IF(YEAR2=2014,'Table PR2_2014'!H34,IF(YEAR2=2015,TablePR2_2015!H34,IF(YEAR2=2016,Tablepr2_2016!H34,IF(YEAR2=2017,Tablepr2_2017!H34))))</f>
        <v>62</v>
      </c>
      <c r="I35" s="730">
        <f>IF(YEAR2=2014,'Table PR2_2014'!I34,IF(YEAR2=2015,TablePR2_2015!I34,IF(YEAR2=2016,Tablepr2_2016!I34,IF(YEAR2=2017,Tablepr2_2017!I34))))</f>
        <v>32.4</v>
      </c>
      <c r="J35" s="599"/>
      <c r="K35" s="399"/>
      <c r="L35" s="399"/>
      <c r="M35" s="399"/>
      <c r="N35" s="399"/>
      <c r="Q35" s="336"/>
      <c r="R35" s="336"/>
      <c r="S35" s="336"/>
      <c r="T35" s="336"/>
      <c r="U35" s="336"/>
      <c r="V35" s="336"/>
      <c r="W35" s="336"/>
      <c r="X35" s="336"/>
      <c r="Y35" s="336"/>
      <c r="Z35" s="293"/>
      <c r="AA35" s="336"/>
      <c r="AB35" s="336"/>
      <c r="AC35" s="336"/>
      <c r="AD35" s="336"/>
      <c r="AE35" s="336"/>
      <c r="AF35" s="336"/>
      <c r="AG35" s="336"/>
      <c r="AH35" s="336"/>
      <c r="AI35" s="336"/>
      <c r="AJ35" s="336"/>
      <c r="AK35" s="336"/>
      <c r="AL35" s="336"/>
      <c r="AM35" s="336"/>
      <c r="AN35" s="336"/>
      <c r="AO35" s="336"/>
      <c r="AP35" s="336"/>
      <c r="AQ35" s="336"/>
      <c r="AR35" s="336"/>
      <c r="AS35" s="336"/>
      <c r="AT35" s="336"/>
      <c r="AU35" s="336"/>
      <c r="AV35" s="336"/>
      <c r="AW35" s="336"/>
      <c r="AX35" s="336"/>
      <c r="AY35" s="336"/>
      <c r="AZ35" s="336"/>
      <c r="BA35" s="336"/>
      <c r="BB35" s="336"/>
      <c r="BC35" s="336"/>
      <c r="BD35" s="336"/>
      <c r="BE35" s="336"/>
      <c r="BF35" s="336"/>
      <c r="BG35" s="336"/>
      <c r="BH35" s="336"/>
      <c r="BI35" s="336"/>
      <c r="BJ35" s="336"/>
      <c r="BK35" s="336"/>
      <c r="BL35" s="336"/>
      <c r="BM35" s="336"/>
      <c r="BN35" s="336"/>
      <c r="BO35" s="336"/>
      <c r="BP35" s="336"/>
      <c r="BQ35" s="336"/>
      <c r="BR35" s="336"/>
      <c r="BS35" s="336"/>
      <c r="BT35" s="336"/>
      <c r="BU35" s="336"/>
      <c r="BV35" s="336"/>
      <c r="BW35" s="336"/>
      <c r="BX35" s="336"/>
      <c r="BY35" s="336"/>
    </row>
    <row r="36" spans="1:77" ht="12" customHeight="1" x14ac:dyDescent="0.35">
      <c r="A36" s="341"/>
      <c r="B36" s="338"/>
      <c r="C36" s="340" t="s">
        <v>35</v>
      </c>
      <c r="D36" s="333" t="s">
        <v>607</v>
      </c>
      <c r="E36" s="370"/>
      <c r="F36" s="290">
        <f>IF(YEAR2=2014,'Table PR2_2014'!F35,IF(YEAR2=2015,TablePR2_2015!F35,IF(YEAR2=2016,Tablepr2_2016!F35,IF(YEAR2=2017,Tablepr2_2017!F35))))</f>
        <v>2555</v>
      </c>
      <c r="G36" s="290">
        <f>IF(YEAR2=2014,'Table PR2_2014'!G35,IF(YEAR2=2015,TablePR2_2015!G35,IF(YEAR2=2016,Tablepr2_2016!G35,IF(YEAR2=2017,Tablepr2_2017!G35))))</f>
        <v>70</v>
      </c>
      <c r="H36" s="290">
        <f>IF(YEAR2=2014,'Table PR2_2014'!H35,IF(YEAR2=2015,TablePR2_2015!H35,IF(YEAR2=2016,Tablepr2_2016!H35,IF(YEAR2=2017,Tablepr2_2017!H35))))</f>
        <v>71</v>
      </c>
      <c r="I36" s="730">
        <f>IF(YEAR2=2014,'Table PR2_2014'!I35,IF(YEAR2=2015,TablePR2_2015!I35,IF(YEAR2=2016,Tablepr2_2016!I35,IF(YEAR2=2017,Tablepr2_2017!I35))))</f>
        <v>35.1</v>
      </c>
      <c r="J36" s="599"/>
      <c r="K36" s="399"/>
      <c r="L36" s="399"/>
      <c r="M36" s="399"/>
      <c r="N36" s="399"/>
      <c r="Q36" s="336"/>
      <c r="R36" s="336"/>
      <c r="S36" s="336"/>
      <c r="T36" s="336"/>
      <c r="U36" s="336"/>
      <c r="V36" s="336"/>
      <c r="W36" s="336"/>
      <c r="X36" s="336"/>
      <c r="Y36" s="336"/>
      <c r="Z36" s="293"/>
      <c r="AA36" s="336"/>
      <c r="AB36" s="336"/>
      <c r="AC36" s="336"/>
      <c r="AD36" s="336"/>
      <c r="AE36" s="336"/>
      <c r="AF36" s="336"/>
      <c r="AG36" s="336"/>
      <c r="AH36" s="336"/>
      <c r="AI36" s="336"/>
      <c r="AJ36" s="336"/>
      <c r="AK36" s="336"/>
      <c r="AL36" s="336"/>
      <c r="AM36" s="336"/>
      <c r="AN36" s="336"/>
      <c r="AO36" s="336"/>
      <c r="AP36" s="336"/>
      <c r="AQ36" s="336"/>
      <c r="AR36" s="336"/>
      <c r="AS36" s="336"/>
      <c r="AT36" s="336"/>
      <c r="AU36" s="336"/>
      <c r="AV36" s="336"/>
      <c r="AW36" s="336"/>
      <c r="AX36" s="336"/>
      <c r="AY36" s="336"/>
      <c r="AZ36" s="336"/>
      <c r="BA36" s="336"/>
      <c r="BB36" s="336"/>
      <c r="BC36" s="336"/>
      <c r="BD36" s="336"/>
      <c r="BE36" s="336"/>
      <c r="BF36" s="336"/>
      <c r="BG36" s="336"/>
      <c r="BH36" s="336"/>
      <c r="BI36" s="336"/>
      <c r="BJ36" s="336"/>
      <c r="BK36" s="336"/>
      <c r="BL36" s="336"/>
      <c r="BM36" s="336"/>
      <c r="BN36" s="336"/>
      <c r="BO36" s="336"/>
      <c r="BP36" s="336"/>
      <c r="BQ36" s="336"/>
      <c r="BR36" s="336"/>
      <c r="BS36" s="336"/>
      <c r="BT36" s="336"/>
      <c r="BU36" s="336"/>
      <c r="BV36" s="336"/>
      <c r="BW36" s="336"/>
      <c r="BX36" s="336"/>
      <c r="BY36" s="336"/>
    </row>
    <row r="37" spans="1:77" ht="12" customHeight="1" x14ac:dyDescent="0.35">
      <c r="A37" s="341"/>
      <c r="B37" s="338"/>
      <c r="C37" s="107"/>
      <c r="D37" s="78"/>
      <c r="E37" s="370"/>
      <c r="F37" s="290"/>
      <c r="G37" s="290"/>
      <c r="H37" s="290"/>
      <c r="I37" s="730"/>
      <c r="J37" s="599"/>
      <c r="K37" s="399"/>
      <c r="L37" s="399"/>
      <c r="M37" s="399"/>
      <c r="N37" s="399"/>
      <c r="Q37" s="336"/>
      <c r="R37" s="336"/>
      <c r="S37" s="336"/>
      <c r="T37" s="336"/>
      <c r="U37" s="336"/>
      <c r="V37" s="336"/>
      <c r="W37" s="336"/>
      <c r="X37" s="336"/>
      <c r="Y37" s="336"/>
      <c r="Z37" s="293"/>
      <c r="AA37" s="336"/>
      <c r="AB37" s="336"/>
      <c r="AC37" s="336"/>
      <c r="AD37" s="336"/>
      <c r="AE37" s="336"/>
      <c r="AF37" s="336"/>
      <c r="AG37" s="336"/>
      <c r="AH37" s="336"/>
      <c r="AI37" s="336"/>
      <c r="AJ37" s="336"/>
      <c r="AK37" s="336"/>
      <c r="AL37" s="336"/>
      <c r="AM37" s="336"/>
      <c r="AN37" s="336"/>
      <c r="AO37" s="336"/>
      <c r="AP37" s="336"/>
      <c r="AQ37" s="336"/>
      <c r="AR37" s="336"/>
      <c r="AS37" s="336"/>
      <c r="AT37" s="336"/>
      <c r="AU37" s="336"/>
      <c r="AV37" s="336"/>
      <c r="AW37" s="336"/>
      <c r="AX37" s="336"/>
      <c r="AY37" s="336"/>
      <c r="AZ37" s="336"/>
      <c r="BA37" s="336"/>
      <c r="BB37" s="336"/>
      <c r="BC37" s="336"/>
      <c r="BD37" s="336"/>
      <c r="BE37" s="336"/>
      <c r="BF37" s="336"/>
      <c r="BG37" s="336"/>
      <c r="BH37" s="336"/>
      <c r="BI37" s="336"/>
      <c r="BJ37" s="336"/>
      <c r="BK37" s="336"/>
      <c r="BL37" s="336"/>
      <c r="BM37" s="336"/>
      <c r="BN37" s="336"/>
      <c r="BO37" s="336"/>
      <c r="BP37" s="336"/>
      <c r="BQ37" s="336"/>
      <c r="BR37" s="336"/>
      <c r="BS37" s="336"/>
      <c r="BT37" s="336"/>
      <c r="BU37" s="336"/>
      <c r="BV37" s="336"/>
      <c r="BW37" s="336"/>
      <c r="BX37" s="336"/>
      <c r="BY37" s="336"/>
    </row>
    <row r="38" spans="1:77" ht="12" customHeight="1" x14ac:dyDescent="0.35">
      <c r="A38" s="341"/>
      <c r="B38" s="338"/>
      <c r="C38" s="340" t="s">
        <v>21</v>
      </c>
      <c r="D38" s="333" t="s">
        <v>608</v>
      </c>
      <c r="E38" s="370"/>
      <c r="F38" s="290"/>
      <c r="G38" s="290"/>
      <c r="H38" s="290"/>
      <c r="I38" s="730"/>
      <c r="J38" s="599"/>
      <c r="K38" s="399"/>
      <c r="L38" s="399"/>
      <c r="M38" s="399"/>
      <c r="N38" s="399"/>
      <c r="Q38" s="336"/>
      <c r="R38" s="336"/>
      <c r="S38" s="336"/>
      <c r="T38" s="336"/>
      <c r="U38" s="336"/>
      <c r="V38" s="336"/>
      <c r="W38" s="336"/>
      <c r="X38" s="336"/>
      <c r="Y38" s="336"/>
      <c r="Z38" s="293"/>
      <c r="AA38" s="336"/>
      <c r="AB38" s="336"/>
      <c r="AC38" s="336"/>
      <c r="AD38" s="336"/>
      <c r="AE38" s="336"/>
      <c r="AF38" s="336"/>
      <c r="AG38" s="336"/>
      <c r="AH38" s="336"/>
      <c r="AI38" s="336"/>
      <c r="AJ38" s="336"/>
      <c r="AK38" s="336"/>
      <c r="AL38" s="336"/>
      <c r="AM38" s="336"/>
      <c r="AN38" s="336"/>
      <c r="AO38" s="336"/>
      <c r="AP38" s="336"/>
      <c r="AQ38" s="336"/>
      <c r="AR38" s="336"/>
      <c r="AS38" s="336"/>
      <c r="AT38" s="336"/>
      <c r="AU38" s="336"/>
      <c r="AV38" s="336"/>
      <c r="AW38" s="336"/>
      <c r="AX38" s="336"/>
      <c r="AY38" s="336"/>
      <c r="AZ38" s="336"/>
      <c r="BA38" s="336"/>
      <c r="BB38" s="336"/>
      <c r="BC38" s="336"/>
      <c r="BD38" s="336"/>
      <c r="BE38" s="336"/>
      <c r="BF38" s="336"/>
      <c r="BG38" s="336"/>
      <c r="BH38" s="336"/>
      <c r="BI38" s="336"/>
      <c r="BJ38" s="336"/>
      <c r="BK38" s="336"/>
      <c r="BL38" s="336"/>
      <c r="BM38" s="336"/>
      <c r="BN38" s="336"/>
      <c r="BO38" s="336"/>
      <c r="BP38" s="336"/>
      <c r="BQ38" s="336"/>
      <c r="BR38" s="336"/>
      <c r="BS38" s="336"/>
      <c r="BT38" s="336"/>
      <c r="BU38" s="336"/>
      <c r="BV38" s="336"/>
      <c r="BW38" s="336"/>
      <c r="BX38" s="336"/>
      <c r="BY38" s="336"/>
    </row>
    <row r="39" spans="1:77" ht="12" customHeight="1" x14ac:dyDescent="0.35">
      <c r="A39" s="341"/>
      <c r="B39" s="338"/>
      <c r="C39" s="107" t="s">
        <v>609</v>
      </c>
      <c r="D39" s="78" t="s">
        <v>610</v>
      </c>
      <c r="E39" s="370"/>
      <c r="F39" s="290">
        <f>IF(YEAR2=2014,'Table PR2_2014'!F38,IF(YEAR2=2015,TablePR2_2015!F38,IF(YEAR2=2016,Tablepr2_2016!F38,IF(YEAR2=2017,Tablepr2_2017!F38))))</f>
        <v>954</v>
      </c>
      <c r="G39" s="290">
        <f>IF(YEAR2=2014,'Table PR2_2014'!G38,IF(YEAR2=2015,TablePR2_2015!G38,IF(YEAR2=2016,Tablepr2_2016!G38,IF(YEAR2=2017,Tablepr2_2017!G38))))</f>
        <v>63</v>
      </c>
      <c r="H39" s="290">
        <f>IF(YEAR2=2014,'Table PR2_2014'!H38,IF(YEAR2=2015,TablePR2_2015!H38,IF(YEAR2=2016,Tablepr2_2016!H38,IF(YEAR2=2017,Tablepr2_2017!H38))))</f>
        <v>65</v>
      </c>
      <c r="I39" s="730">
        <f>IF(YEAR2=2014,'Table PR2_2014'!I38,IF(YEAR2=2015,TablePR2_2015!I38,IF(YEAR2=2016,Tablepr2_2016!I38,IF(YEAR2=2017,Tablepr2_2017!I38))))</f>
        <v>33.299999999999997</v>
      </c>
      <c r="J39" s="599"/>
      <c r="K39" s="399"/>
      <c r="L39" s="399"/>
      <c r="M39" s="399"/>
      <c r="N39" s="399"/>
      <c r="Q39" s="336"/>
      <c r="R39" s="336"/>
      <c r="S39" s="336"/>
      <c r="T39" s="336"/>
      <c r="U39" s="336"/>
      <c r="V39" s="336"/>
      <c r="W39" s="336"/>
      <c r="X39" s="336"/>
      <c r="Y39" s="336"/>
      <c r="Z39" s="293"/>
      <c r="AA39" s="336"/>
      <c r="AB39" s="336"/>
      <c r="AC39" s="336"/>
      <c r="AD39" s="336"/>
      <c r="AE39" s="336"/>
      <c r="AF39" s="336"/>
      <c r="AG39" s="336"/>
      <c r="AH39" s="336"/>
      <c r="AI39" s="336"/>
      <c r="AJ39" s="336"/>
      <c r="AK39" s="336"/>
      <c r="AL39" s="336"/>
      <c r="AM39" s="336"/>
      <c r="AN39" s="336"/>
      <c r="AO39" s="336"/>
      <c r="AP39" s="336"/>
      <c r="AQ39" s="336"/>
      <c r="AR39" s="336"/>
      <c r="AS39" s="336"/>
      <c r="AT39" s="336"/>
      <c r="AU39" s="336"/>
      <c r="AV39" s="336"/>
      <c r="AW39" s="336"/>
      <c r="AX39" s="336"/>
      <c r="AY39" s="336"/>
      <c r="AZ39" s="336"/>
      <c r="BA39" s="336"/>
      <c r="BB39" s="336"/>
      <c r="BC39" s="336"/>
      <c r="BD39" s="336"/>
      <c r="BE39" s="336"/>
      <c r="BF39" s="336"/>
      <c r="BG39" s="336"/>
      <c r="BH39" s="336"/>
      <c r="BI39" s="336"/>
      <c r="BJ39" s="336"/>
      <c r="BK39" s="336"/>
      <c r="BL39" s="336"/>
      <c r="BM39" s="336"/>
      <c r="BN39" s="336"/>
      <c r="BO39" s="336"/>
      <c r="BP39" s="336"/>
      <c r="BQ39" s="336"/>
      <c r="BR39" s="336"/>
      <c r="BS39" s="336"/>
      <c r="BT39" s="336"/>
      <c r="BU39" s="336"/>
      <c r="BV39" s="336"/>
      <c r="BW39" s="336"/>
      <c r="BX39" s="336"/>
      <c r="BY39" s="336"/>
    </row>
    <row r="40" spans="1:77" ht="12" customHeight="1" x14ac:dyDescent="0.35">
      <c r="A40" s="341"/>
      <c r="B40" s="338"/>
      <c r="C40" s="107" t="s">
        <v>611</v>
      </c>
      <c r="D40" s="78" t="s">
        <v>612</v>
      </c>
      <c r="E40" s="370"/>
      <c r="F40" s="290">
        <f>IF(YEAR2=2014,'Table PR2_2014'!F39,IF(YEAR2=2015,TablePR2_2015!F39,IF(YEAR2=2016,Tablepr2_2016!F39,IF(YEAR2=2017,Tablepr2_2017!F39))))</f>
        <v>738</v>
      </c>
      <c r="G40" s="290">
        <f>IF(YEAR2=2014,'Table PR2_2014'!G39,IF(YEAR2=2015,TablePR2_2015!G39,IF(YEAR2=2016,Tablepr2_2016!G39,IF(YEAR2=2017,Tablepr2_2017!G39))))</f>
        <v>68</v>
      </c>
      <c r="H40" s="290">
        <f>IF(YEAR2=2014,'Table PR2_2014'!H39,IF(YEAR2=2015,TablePR2_2015!H39,IF(YEAR2=2016,Tablepr2_2016!H39,IF(YEAR2=2017,Tablepr2_2017!H39))))</f>
        <v>69</v>
      </c>
      <c r="I40" s="730">
        <f>IF(YEAR2=2014,'Table PR2_2014'!I39,IF(YEAR2=2015,TablePR2_2015!I39,IF(YEAR2=2016,Tablepr2_2016!I39,IF(YEAR2=2017,Tablepr2_2017!I39))))</f>
        <v>34.4</v>
      </c>
      <c r="J40" s="599"/>
      <c r="K40" s="399"/>
      <c r="L40" s="399"/>
      <c r="M40" s="399"/>
      <c r="N40" s="399"/>
      <c r="Q40" s="336"/>
      <c r="R40" s="336"/>
      <c r="S40" s="336"/>
      <c r="T40" s="336"/>
      <c r="U40" s="336"/>
      <c r="V40" s="336"/>
      <c r="W40" s="336"/>
      <c r="X40" s="336"/>
      <c r="Y40" s="336"/>
      <c r="Z40" s="293"/>
      <c r="AA40" s="336"/>
      <c r="AB40" s="336"/>
      <c r="AC40" s="336"/>
      <c r="AD40" s="336"/>
      <c r="AE40" s="336"/>
      <c r="AF40" s="336"/>
      <c r="AG40" s="336"/>
      <c r="AH40" s="336"/>
      <c r="AI40" s="336"/>
      <c r="AJ40" s="336"/>
      <c r="AK40" s="336"/>
      <c r="AL40" s="336"/>
      <c r="AM40" s="336"/>
      <c r="AN40" s="336"/>
      <c r="AO40" s="336"/>
      <c r="AP40" s="336"/>
      <c r="AQ40" s="336"/>
      <c r="AR40" s="336"/>
      <c r="AS40" s="336"/>
      <c r="AT40" s="336"/>
      <c r="AU40" s="336"/>
      <c r="AV40" s="336"/>
      <c r="AW40" s="336"/>
      <c r="AX40" s="336"/>
      <c r="AY40" s="336"/>
      <c r="AZ40" s="336"/>
      <c r="BA40" s="336"/>
      <c r="BB40" s="336"/>
      <c r="BC40" s="336"/>
      <c r="BD40" s="336"/>
      <c r="BE40" s="336"/>
      <c r="BF40" s="336"/>
      <c r="BG40" s="336"/>
      <c r="BH40" s="336"/>
      <c r="BI40" s="336"/>
      <c r="BJ40" s="336"/>
      <c r="BK40" s="336"/>
      <c r="BL40" s="336"/>
      <c r="BM40" s="336"/>
      <c r="BN40" s="336"/>
      <c r="BO40" s="336"/>
      <c r="BP40" s="336"/>
      <c r="BQ40" s="336"/>
      <c r="BR40" s="336"/>
      <c r="BS40" s="336"/>
      <c r="BT40" s="336"/>
      <c r="BU40" s="336"/>
      <c r="BV40" s="336"/>
      <c r="BW40" s="336"/>
      <c r="BX40" s="336"/>
      <c r="BY40" s="336"/>
    </row>
    <row r="41" spans="1:77" ht="12" customHeight="1" x14ac:dyDescent="0.35">
      <c r="A41" s="341"/>
      <c r="B41" s="338"/>
      <c r="C41" s="107" t="s">
        <v>613</v>
      </c>
      <c r="D41" s="78" t="s">
        <v>614</v>
      </c>
      <c r="E41" s="370"/>
      <c r="F41" s="290">
        <f>IF(YEAR2=2014,'Table PR2_2014'!F40,IF(YEAR2=2015,TablePR2_2015!F40,IF(YEAR2=2016,Tablepr2_2016!F40,IF(YEAR2=2017,Tablepr2_2017!F40))))</f>
        <v>1230</v>
      </c>
      <c r="G41" s="290">
        <f>IF(YEAR2=2014,'Table PR2_2014'!G40,IF(YEAR2=2015,TablePR2_2015!G40,IF(YEAR2=2016,Tablepr2_2016!G40,IF(YEAR2=2017,Tablepr2_2017!G40))))</f>
        <v>65</v>
      </c>
      <c r="H41" s="290">
        <f>IF(YEAR2=2014,'Table PR2_2014'!H40,IF(YEAR2=2015,TablePR2_2015!H40,IF(YEAR2=2016,Tablepr2_2016!H40,IF(YEAR2=2017,Tablepr2_2017!H40))))</f>
        <v>67</v>
      </c>
      <c r="I41" s="730">
        <f>IF(YEAR2=2014,'Table PR2_2014'!I40,IF(YEAR2=2015,TablePR2_2015!I40,IF(YEAR2=2016,Tablepr2_2016!I40,IF(YEAR2=2017,Tablepr2_2017!I40))))</f>
        <v>34.4</v>
      </c>
      <c r="J41" s="599"/>
      <c r="K41" s="399"/>
      <c r="L41" s="399"/>
      <c r="M41" s="399"/>
      <c r="N41" s="399"/>
      <c r="Q41" s="336"/>
      <c r="R41" s="336"/>
      <c r="S41" s="336"/>
      <c r="T41" s="336"/>
      <c r="U41" s="336"/>
      <c r="V41" s="336"/>
      <c r="W41" s="336"/>
      <c r="X41" s="336"/>
      <c r="Y41" s="336"/>
      <c r="Z41" s="293"/>
      <c r="AA41" s="336"/>
      <c r="AB41" s="336"/>
      <c r="AC41" s="336"/>
      <c r="AD41" s="336"/>
      <c r="AE41" s="336"/>
      <c r="AF41" s="336"/>
      <c r="AG41" s="336"/>
      <c r="AH41" s="336"/>
      <c r="AI41" s="336"/>
      <c r="AJ41" s="336"/>
      <c r="AK41" s="336"/>
      <c r="AL41" s="336"/>
      <c r="AM41" s="336"/>
      <c r="AN41" s="336"/>
      <c r="AO41" s="336"/>
      <c r="AP41" s="336"/>
      <c r="AQ41" s="336"/>
      <c r="AR41" s="336"/>
      <c r="AS41" s="336"/>
      <c r="AT41" s="336"/>
      <c r="AU41" s="336"/>
      <c r="AV41" s="336"/>
      <c r="AW41" s="336"/>
      <c r="AX41" s="336"/>
      <c r="AY41" s="336"/>
      <c r="AZ41" s="336"/>
      <c r="BA41" s="336"/>
      <c r="BB41" s="336"/>
      <c r="BC41" s="336"/>
      <c r="BD41" s="336"/>
      <c r="BE41" s="336"/>
      <c r="BF41" s="336"/>
      <c r="BG41" s="336"/>
      <c r="BH41" s="336"/>
      <c r="BI41" s="336"/>
      <c r="BJ41" s="336"/>
      <c r="BK41" s="336"/>
      <c r="BL41" s="336"/>
      <c r="BM41" s="336"/>
      <c r="BN41" s="336"/>
      <c r="BO41" s="336"/>
      <c r="BP41" s="336"/>
      <c r="BQ41" s="336"/>
      <c r="BR41" s="336"/>
      <c r="BS41" s="336"/>
      <c r="BT41" s="336"/>
      <c r="BU41" s="336"/>
      <c r="BV41" s="336"/>
      <c r="BW41" s="336"/>
      <c r="BX41" s="336"/>
      <c r="BY41" s="336"/>
    </row>
    <row r="42" spans="1:77" ht="12" customHeight="1" x14ac:dyDescent="0.35">
      <c r="A42" s="341"/>
      <c r="B42" s="338"/>
      <c r="C42" s="107" t="s">
        <v>615</v>
      </c>
      <c r="D42" s="78" t="s">
        <v>616</v>
      </c>
      <c r="E42" s="370"/>
      <c r="F42" s="290">
        <f>IF(YEAR2=2014,'Table PR2_2014'!F41,IF(YEAR2=2015,TablePR2_2015!F41,IF(YEAR2=2016,Tablepr2_2016!F41,IF(YEAR2=2017,Tablepr2_2017!F41))))</f>
        <v>756</v>
      </c>
      <c r="G42" s="290">
        <f>IF(YEAR2=2014,'Table PR2_2014'!G41,IF(YEAR2=2015,TablePR2_2015!G41,IF(YEAR2=2016,Tablepr2_2016!G41,IF(YEAR2=2017,Tablepr2_2017!G41))))</f>
        <v>65</v>
      </c>
      <c r="H42" s="290">
        <f>IF(YEAR2=2014,'Table PR2_2014'!H41,IF(YEAR2=2015,TablePR2_2015!H41,IF(YEAR2=2016,Tablepr2_2016!H41,IF(YEAR2=2017,Tablepr2_2017!H41))))</f>
        <v>68</v>
      </c>
      <c r="I42" s="730">
        <f>IF(YEAR2=2014,'Table PR2_2014'!I41,IF(YEAR2=2015,TablePR2_2015!I41,IF(YEAR2=2016,Tablepr2_2016!I41,IF(YEAR2=2017,Tablepr2_2017!I41))))</f>
        <v>33.1</v>
      </c>
      <c r="J42" s="599"/>
      <c r="K42" s="399"/>
      <c r="L42" s="399"/>
      <c r="M42" s="399"/>
      <c r="N42" s="399"/>
      <c r="Q42" s="336"/>
      <c r="R42" s="336"/>
      <c r="S42" s="336"/>
      <c r="T42" s="336"/>
      <c r="U42" s="336"/>
      <c r="V42" s="336"/>
      <c r="W42" s="336"/>
      <c r="X42" s="336"/>
      <c r="Y42" s="336"/>
      <c r="Z42" s="293"/>
      <c r="AA42" s="336"/>
      <c r="AB42" s="336"/>
      <c r="AC42" s="336"/>
      <c r="AD42" s="336"/>
      <c r="AE42" s="336"/>
      <c r="AF42" s="336"/>
      <c r="AG42" s="336"/>
      <c r="AH42" s="336"/>
      <c r="AI42" s="336"/>
      <c r="AJ42" s="336"/>
      <c r="AK42" s="336"/>
      <c r="AL42" s="336"/>
      <c r="AM42" s="336"/>
      <c r="AN42" s="336"/>
      <c r="AO42" s="336"/>
      <c r="AP42" s="336"/>
      <c r="AQ42" s="336"/>
      <c r="AR42" s="336"/>
      <c r="AS42" s="336"/>
      <c r="AT42" s="336"/>
      <c r="AU42" s="336"/>
      <c r="AV42" s="336"/>
      <c r="AW42" s="336"/>
      <c r="AX42" s="336"/>
      <c r="AY42" s="336"/>
      <c r="AZ42" s="336"/>
      <c r="BA42" s="336"/>
      <c r="BB42" s="336"/>
      <c r="BC42" s="336"/>
      <c r="BD42" s="336"/>
      <c r="BE42" s="336"/>
      <c r="BF42" s="336"/>
      <c r="BG42" s="336"/>
      <c r="BH42" s="336"/>
      <c r="BI42" s="336"/>
      <c r="BJ42" s="336"/>
      <c r="BK42" s="336"/>
      <c r="BL42" s="336"/>
      <c r="BM42" s="336"/>
      <c r="BN42" s="336"/>
      <c r="BO42" s="336"/>
      <c r="BP42" s="336"/>
      <c r="BQ42" s="336"/>
      <c r="BR42" s="336"/>
      <c r="BS42" s="336"/>
      <c r="BT42" s="336"/>
      <c r="BU42" s="336"/>
      <c r="BV42" s="336"/>
      <c r="BW42" s="336"/>
      <c r="BX42" s="336"/>
      <c r="BY42" s="336"/>
    </row>
    <row r="43" spans="1:77" ht="12" customHeight="1" x14ac:dyDescent="0.35">
      <c r="A43" s="341"/>
      <c r="B43" s="338"/>
      <c r="C43" s="107" t="s">
        <v>617</v>
      </c>
      <c r="D43" s="78" t="s">
        <v>618</v>
      </c>
      <c r="E43" s="370"/>
      <c r="F43" s="290">
        <f>IF(YEAR2=2014,'Table PR2_2014'!F42,IF(YEAR2=2015,TablePR2_2015!F42,IF(YEAR2=2016,Tablepr2_2016!F42,IF(YEAR2=2017,Tablepr2_2017!F42))))</f>
        <v>460</v>
      </c>
      <c r="G43" s="290">
        <f>IF(YEAR2=2014,'Table PR2_2014'!G42,IF(YEAR2=2015,TablePR2_2015!G42,IF(YEAR2=2016,Tablepr2_2016!G42,IF(YEAR2=2017,Tablepr2_2017!G42))))</f>
        <v>68</v>
      </c>
      <c r="H43" s="290">
        <f>IF(YEAR2=2014,'Table PR2_2014'!H42,IF(YEAR2=2015,TablePR2_2015!H42,IF(YEAR2=2016,Tablepr2_2016!H42,IF(YEAR2=2017,Tablepr2_2017!H42))))</f>
        <v>71</v>
      </c>
      <c r="I43" s="730">
        <f>IF(YEAR2=2014,'Table PR2_2014'!I42,IF(YEAR2=2015,TablePR2_2015!I42,IF(YEAR2=2016,Tablepr2_2016!I42,IF(YEAR2=2017,Tablepr2_2017!I42))))</f>
        <v>35.299999999999997</v>
      </c>
      <c r="J43" s="599"/>
      <c r="K43" s="399"/>
      <c r="L43" s="399"/>
      <c r="M43" s="399"/>
      <c r="N43" s="399"/>
      <c r="Q43" s="336"/>
      <c r="R43" s="336"/>
      <c r="S43" s="336"/>
      <c r="T43" s="336"/>
      <c r="U43" s="336"/>
      <c r="V43" s="336"/>
      <c r="W43" s="336"/>
      <c r="X43" s="336"/>
      <c r="Y43" s="336"/>
      <c r="Z43" s="293"/>
      <c r="AA43" s="336"/>
      <c r="AB43" s="336"/>
      <c r="AC43" s="336"/>
      <c r="AD43" s="336"/>
      <c r="AE43" s="336"/>
      <c r="AF43" s="336"/>
      <c r="AG43" s="336"/>
      <c r="AH43" s="336"/>
      <c r="AI43" s="336"/>
      <c r="AJ43" s="336"/>
      <c r="AK43" s="336"/>
      <c r="AL43" s="336"/>
      <c r="AM43" s="336"/>
      <c r="AN43" s="336"/>
      <c r="AO43" s="336"/>
      <c r="AP43" s="336"/>
      <c r="AQ43" s="336"/>
      <c r="AR43" s="336"/>
      <c r="AS43" s="336"/>
      <c r="AT43" s="336"/>
      <c r="AU43" s="336"/>
      <c r="AV43" s="336"/>
      <c r="AW43" s="336"/>
      <c r="AX43" s="336"/>
      <c r="AY43" s="336"/>
      <c r="AZ43" s="336"/>
      <c r="BA43" s="336"/>
      <c r="BB43" s="336"/>
      <c r="BC43" s="336"/>
      <c r="BD43" s="336"/>
      <c r="BE43" s="336"/>
      <c r="BF43" s="336"/>
      <c r="BG43" s="336"/>
      <c r="BH43" s="336"/>
      <c r="BI43" s="336"/>
      <c r="BJ43" s="336"/>
      <c r="BK43" s="336"/>
      <c r="BL43" s="336"/>
      <c r="BM43" s="336"/>
      <c r="BN43" s="336"/>
      <c r="BO43" s="336"/>
      <c r="BP43" s="336"/>
      <c r="BQ43" s="336"/>
      <c r="BR43" s="336"/>
      <c r="BS43" s="336"/>
      <c r="BT43" s="336"/>
      <c r="BU43" s="336"/>
      <c r="BV43" s="336"/>
      <c r="BW43" s="336"/>
      <c r="BX43" s="336"/>
      <c r="BY43" s="336"/>
    </row>
    <row r="44" spans="1:77" ht="12" customHeight="1" x14ac:dyDescent="0.35">
      <c r="A44" s="341"/>
      <c r="B44" s="338"/>
      <c r="C44" s="107" t="s">
        <v>619</v>
      </c>
      <c r="D44" s="78" t="s">
        <v>620</v>
      </c>
      <c r="E44" s="370"/>
      <c r="F44" s="290">
        <f>IF(YEAR2=2014,'Table PR2_2014'!F43,IF(YEAR2=2015,TablePR2_2015!F43,IF(YEAR2=2016,Tablepr2_2016!F43,IF(YEAR2=2017,Tablepr2_2017!F43))))</f>
        <v>875</v>
      </c>
      <c r="G44" s="290">
        <f>IF(YEAR2=2014,'Table PR2_2014'!G43,IF(YEAR2=2015,TablePR2_2015!G43,IF(YEAR2=2016,Tablepr2_2016!G43,IF(YEAR2=2017,Tablepr2_2017!G43))))</f>
        <v>72</v>
      </c>
      <c r="H44" s="290">
        <f>IF(YEAR2=2014,'Table PR2_2014'!H43,IF(YEAR2=2015,TablePR2_2015!H43,IF(YEAR2=2016,Tablepr2_2016!H43,IF(YEAR2=2017,Tablepr2_2017!H43))))</f>
        <v>74</v>
      </c>
      <c r="I44" s="730">
        <f>IF(YEAR2=2014,'Table PR2_2014'!I43,IF(YEAR2=2015,TablePR2_2015!I43,IF(YEAR2=2016,Tablepr2_2016!I43,IF(YEAR2=2017,Tablepr2_2017!I43))))</f>
        <v>35.5</v>
      </c>
      <c r="J44" s="599"/>
      <c r="K44" s="399"/>
      <c r="L44" s="399"/>
      <c r="M44" s="399"/>
      <c r="N44" s="399"/>
      <c r="Q44" s="336"/>
      <c r="R44" s="336"/>
      <c r="S44" s="336"/>
      <c r="T44" s="336"/>
      <c r="U44" s="336"/>
      <c r="V44" s="336"/>
      <c r="W44" s="336"/>
      <c r="X44" s="336"/>
      <c r="Y44" s="336"/>
      <c r="Z44" s="293"/>
      <c r="AA44" s="336"/>
      <c r="AB44" s="336"/>
      <c r="AC44" s="336"/>
      <c r="AD44" s="336"/>
      <c r="AE44" s="336"/>
      <c r="AF44" s="336"/>
      <c r="AG44" s="336"/>
      <c r="AH44" s="336"/>
      <c r="AI44" s="336"/>
      <c r="AJ44" s="336"/>
      <c r="AK44" s="336"/>
      <c r="AL44" s="336"/>
      <c r="AM44" s="336"/>
      <c r="AN44" s="336"/>
      <c r="AO44" s="336"/>
      <c r="AP44" s="336"/>
      <c r="AQ44" s="336"/>
      <c r="AR44" s="336"/>
      <c r="AS44" s="336"/>
      <c r="AT44" s="336"/>
      <c r="AU44" s="336"/>
      <c r="AV44" s="336"/>
      <c r="AW44" s="336"/>
      <c r="AX44" s="336"/>
      <c r="AY44" s="336"/>
      <c r="AZ44" s="336"/>
      <c r="BA44" s="336"/>
      <c r="BB44" s="336"/>
      <c r="BC44" s="336"/>
      <c r="BD44" s="336"/>
      <c r="BE44" s="336"/>
      <c r="BF44" s="336"/>
      <c r="BG44" s="336"/>
      <c r="BH44" s="336"/>
      <c r="BI44" s="336"/>
      <c r="BJ44" s="336"/>
      <c r="BK44" s="336"/>
      <c r="BL44" s="336"/>
      <c r="BM44" s="336"/>
      <c r="BN44" s="336"/>
      <c r="BO44" s="336"/>
      <c r="BP44" s="336"/>
      <c r="BQ44" s="336"/>
      <c r="BR44" s="336"/>
      <c r="BS44" s="336"/>
      <c r="BT44" s="336"/>
      <c r="BU44" s="336"/>
      <c r="BV44" s="336"/>
      <c r="BW44" s="336"/>
      <c r="BX44" s="336"/>
      <c r="BY44" s="336"/>
    </row>
    <row r="45" spans="1:77" ht="12" customHeight="1" x14ac:dyDescent="0.35">
      <c r="A45" s="341"/>
      <c r="B45" s="338"/>
      <c r="C45" s="107"/>
      <c r="D45" s="78"/>
      <c r="E45" s="370"/>
      <c r="F45" s="290"/>
      <c r="G45" s="290"/>
      <c r="H45" s="290"/>
      <c r="I45" s="730"/>
      <c r="J45" s="599"/>
      <c r="K45" s="399"/>
      <c r="L45" s="399"/>
      <c r="M45" s="399"/>
      <c r="N45" s="399"/>
      <c r="Q45" s="336"/>
      <c r="R45" s="336"/>
      <c r="S45" s="336"/>
      <c r="T45" s="336"/>
      <c r="U45" s="336"/>
      <c r="V45" s="336"/>
      <c r="W45" s="336"/>
      <c r="X45" s="336"/>
      <c r="Y45" s="336"/>
      <c r="Z45" s="293"/>
      <c r="AA45" s="336"/>
      <c r="AB45" s="336"/>
      <c r="AC45" s="336"/>
      <c r="AD45" s="336"/>
      <c r="AE45" s="336"/>
      <c r="AF45" s="336"/>
      <c r="AG45" s="336"/>
      <c r="AH45" s="336"/>
      <c r="AI45" s="336"/>
      <c r="AJ45" s="336"/>
      <c r="AK45" s="336"/>
      <c r="AL45" s="336"/>
      <c r="AM45" s="336"/>
      <c r="AN45" s="336"/>
      <c r="AO45" s="336"/>
      <c r="AP45" s="336"/>
      <c r="AQ45" s="336"/>
      <c r="AR45" s="336"/>
      <c r="AS45" s="336"/>
      <c r="AT45" s="336"/>
      <c r="AU45" s="336"/>
      <c r="AV45" s="336"/>
      <c r="AW45" s="336"/>
      <c r="AX45" s="336"/>
      <c r="AY45" s="336"/>
      <c r="AZ45" s="336"/>
      <c r="BA45" s="336"/>
      <c r="BB45" s="336"/>
      <c r="BC45" s="336"/>
      <c r="BD45" s="336"/>
      <c r="BE45" s="336"/>
      <c r="BF45" s="336"/>
      <c r="BG45" s="336"/>
      <c r="BH45" s="336"/>
      <c r="BI45" s="336"/>
      <c r="BJ45" s="336"/>
      <c r="BK45" s="336"/>
      <c r="BL45" s="336"/>
      <c r="BM45" s="336"/>
      <c r="BN45" s="336"/>
      <c r="BO45" s="336"/>
      <c r="BP45" s="336"/>
      <c r="BQ45" s="336"/>
      <c r="BR45" s="336"/>
      <c r="BS45" s="336"/>
      <c r="BT45" s="336"/>
      <c r="BU45" s="336"/>
      <c r="BV45" s="336"/>
      <c r="BW45" s="336"/>
      <c r="BX45" s="336"/>
      <c r="BY45" s="336"/>
    </row>
    <row r="46" spans="1:77" ht="12" customHeight="1" x14ac:dyDescent="0.35">
      <c r="A46" s="341"/>
      <c r="B46" s="338"/>
      <c r="C46" s="340" t="s">
        <v>621</v>
      </c>
      <c r="D46" s="333" t="s">
        <v>622</v>
      </c>
      <c r="E46" s="370"/>
      <c r="F46" s="290"/>
      <c r="G46" s="290"/>
      <c r="H46" s="290"/>
      <c r="I46" s="730"/>
      <c r="J46" s="599"/>
      <c r="K46" s="401"/>
      <c r="L46" s="401"/>
      <c r="M46" s="401"/>
      <c r="N46" s="401"/>
      <c r="Q46" s="336"/>
      <c r="R46" s="336"/>
      <c r="S46" s="336"/>
      <c r="T46" s="336"/>
      <c r="U46" s="336"/>
      <c r="V46" s="336"/>
      <c r="W46" s="336"/>
      <c r="X46" s="336"/>
      <c r="Y46" s="336"/>
      <c r="Z46" s="293"/>
      <c r="AA46" s="336"/>
      <c r="AB46" s="336"/>
      <c r="AC46" s="336"/>
      <c r="AD46" s="336"/>
      <c r="AE46" s="336"/>
      <c r="AF46" s="336"/>
      <c r="AG46" s="336"/>
      <c r="AH46" s="336"/>
      <c r="AI46" s="336"/>
      <c r="AJ46" s="336"/>
      <c r="AK46" s="336"/>
      <c r="AL46" s="336"/>
      <c r="AM46" s="336"/>
      <c r="AN46" s="336"/>
      <c r="AO46" s="336"/>
      <c r="AP46" s="336"/>
      <c r="AQ46" s="336"/>
      <c r="AR46" s="336"/>
      <c r="AS46" s="336"/>
      <c r="AT46" s="336"/>
      <c r="AU46" s="336"/>
      <c r="AV46" s="336"/>
      <c r="AW46" s="336"/>
      <c r="AX46" s="336"/>
      <c r="AY46" s="336"/>
      <c r="AZ46" s="336"/>
      <c r="BA46" s="336"/>
      <c r="BB46" s="336"/>
      <c r="BC46" s="336"/>
      <c r="BD46" s="336"/>
      <c r="BE46" s="336"/>
      <c r="BF46" s="336"/>
      <c r="BG46" s="336"/>
      <c r="BH46" s="336"/>
      <c r="BI46" s="336"/>
      <c r="BJ46" s="336"/>
      <c r="BK46" s="336"/>
      <c r="BL46" s="336"/>
      <c r="BM46" s="336"/>
      <c r="BN46" s="336"/>
      <c r="BO46" s="336"/>
      <c r="BP46" s="336"/>
      <c r="BQ46" s="336"/>
      <c r="BR46" s="336"/>
      <c r="BS46" s="336"/>
      <c r="BT46" s="336"/>
      <c r="BU46" s="336"/>
      <c r="BV46" s="336"/>
      <c r="BW46" s="336"/>
      <c r="BX46" s="336"/>
      <c r="BY46" s="336"/>
    </row>
    <row r="47" spans="1:77" ht="12" customHeight="1" x14ac:dyDescent="0.35">
      <c r="A47" s="341"/>
      <c r="B47" s="338"/>
      <c r="C47" s="107" t="s">
        <v>17</v>
      </c>
      <c r="D47" s="78" t="s">
        <v>263</v>
      </c>
      <c r="E47" s="370"/>
      <c r="F47" s="290">
        <f>IF(YEAR2=2014,'Table PR2_2014'!F46,IF(YEAR2=2015,TablePR2_2015!F46,IF(YEAR2=2016,Tablepr2_2016!F46,IF(YEAR2=2017,Tablepr2_2017!F46))))</f>
        <v>4149</v>
      </c>
      <c r="G47" s="290">
        <f>IF(YEAR2=2014,'Table PR2_2014'!G46,IF(YEAR2=2015,TablePR2_2015!G46,IF(YEAR2=2016,Tablepr2_2016!G46,IF(YEAR2=2017,Tablepr2_2017!G46))))</f>
        <v>62</v>
      </c>
      <c r="H47" s="290">
        <f>IF(YEAR2=2014,'Table PR2_2014'!H46,IF(YEAR2=2015,TablePR2_2015!H46,IF(YEAR2=2016,Tablepr2_2016!H46,IF(YEAR2=2017,Tablepr2_2017!H46))))</f>
        <v>66</v>
      </c>
      <c r="I47" s="730">
        <f>IF(YEAR2=2014,'Table PR2_2014'!I46,IF(YEAR2=2015,TablePR2_2015!I46,IF(YEAR2=2016,Tablepr2_2016!I46,IF(YEAR2=2017,Tablepr2_2017!I46))))</f>
        <v>33.200000000000003</v>
      </c>
      <c r="J47" s="599"/>
      <c r="K47" s="399"/>
      <c r="L47" s="399"/>
      <c r="M47" s="399"/>
      <c r="N47" s="399"/>
      <c r="Q47" s="336"/>
      <c r="R47" s="336"/>
      <c r="S47" s="336"/>
      <c r="T47" s="336"/>
      <c r="U47" s="336"/>
      <c r="V47" s="336"/>
      <c r="W47" s="336"/>
      <c r="X47" s="336"/>
      <c r="Y47" s="336"/>
      <c r="Z47" s="293"/>
      <c r="AA47" s="336"/>
      <c r="AB47" s="336"/>
      <c r="AC47" s="336"/>
      <c r="AD47" s="336"/>
      <c r="AE47" s="336"/>
      <c r="AF47" s="336"/>
      <c r="AG47" s="336"/>
      <c r="AH47" s="336"/>
      <c r="AI47" s="336"/>
      <c r="AJ47" s="336"/>
      <c r="AK47" s="336"/>
      <c r="AL47" s="336"/>
      <c r="AM47" s="336"/>
      <c r="AN47" s="336"/>
      <c r="AO47" s="336"/>
      <c r="AP47" s="336"/>
      <c r="AQ47" s="336"/>
      <c r="AR47" s="336"/>
      <c r="AS47" s="336"/>
      <c r="AT47" s="336"/>
      <c r="AU47" s="336"/>
      <c r="AV47" s="336"/>
      <c r="AW47" s="336"/>
      <c r="AX47" s="336"/>
      <c r="AY47" s="336"/>
      <c r="AZ47" s="336"/>
      <c r="BA47" s="336"/>
      <c r="BB47" s="336"/>
      <c r="BC47" s="336"/>
      <c r="BD47" s="336"/>
      <c r="BE47" s="336"/>
      <c r="BF47" s="336"/>
      <c r="BG47" s="336"/>
      <c r="BH47" s="336"/>
      <c r="BI47" s="336"/>
      <c r="BJ47" s="336"/>
      <c r="BK47" s="336"/>
      <c r="BL47" s="336"/>
      <c r="BM47" s="336"/>
      <c r="BN47" s="336"/>
      <c r="BO47" s="336"/>
      <c r="BP47" s="336"/>
      <c r="BQ47" s="336"/>
      <c r="BR47" s="336"/>
      <c r="BS47" s="336"/>
      <c r="BT47" s="336"/>
      <c r="BU47" s="336"/>
      <c r="BV47" s="336"/>
      <c r="BW47" s="336"/>
      <c r="BX47" s="336"/>
      <c r="BY47" s="336"/>
    </row>
    <row r="48" spans="1:77" ht="12" customHeight="1" x14ac:dyDescent="0.35">
      <c r="A48" s="341"/>
      <c r="B48" s="338"/>
      <c r="C48" s="107" t="s">
        <v>18</v>
      </c>
      <c r="D48" s="78" t="s">
        <v>264</v>
      </c>
      <c r="E48" s="370"/>
      <c r="F48" s="290">
        <f>IF(YEAR2=2014,'Table PR2_2014'!F47,IF(YEAR2=2015,TablePR2_2015!F47,IF(YEAR2=2016,Tablepr2_2016!F47,IF(YEAR2=2017,Tablepr2_2017!F47))))</f>
        <v>2516</v>
      </c>
      <c r="G48" s="290">
        <f>IF(YEAR2=2014,'Table PR2_2014'!G47,IF(YEAR2=2015,TablePR2_2015!G47,IF(YEAR2=2016,Tablepr2_2016!G47,IF(YEAR2=2017,Tablepr2_2017!G47))))</f>
        <v>68</v>
      </c>
      <c r="H48" s="290">
        <f>IF(YEAR2=2014,'Table PR2_2014'!H47,IF(YEAR2=2015,TablePR2_2015!H47,IF(YEAR2=2016,Tablepr2_2016!H47,IF(YEAR2=2017,Tablepr2_2017!H47))))</f>
        <v>69</v>
      </c>
      <c r="I48" s="730">
        <f>IF(YEAR2=2014,'Table PR2_2014'!I47,IF(YEAR2=2015,TablePR2_2015!I47,IF(YEAR2=2016,Tablepr2_2016!I47,IF(YEAR2=2017,Tablepr2_2017!I47))))</f>
        <v>34.9</v>
      </c>
      <c r="J48" s="599"/>
      <c r="K48" s="399"/>
      <c r="L48" s="399"/>
      <c r="M48" s="399"/>
      <c r="N48" s="399"/>
      <c r="Q48" s="336"/>
      <c r="R48" s="336"/>
      <c r="S48" s="336"/>
      <c r="T48" s="336"/>
      <c r="U48" s="336"/>
      <c r="V48" s="336"/>
      <c r="W48" s="336"/>
      <c r="X48" s="336"/>
      <c r="Y48" s="336"/>
      <c r="Z48" s="293"/>
      <c r="AA48" s="336"/>
      <c r="AB48" s="336"/>
      <c r="AC48" s="336"/>
      <c r="AD48" s="336"/>
      <c r="AE48" s="336"/>
      <c r="AF48" s="336"/>
      <c r="AG48" s="336"/>
      <c r="AH48" s="336"/>
      <c r="AI48" s="336"/>
      <c r="AJ48" s="336"/>
      <c r="AK48" s="336"/>
      <c r="AL48" s="336"/>
      <c r="AM48" s="336"/>
      <c r="AN48" s="336"/>
      <c r="AO48" s="336"/>
      <c r="AP48" s="336"/>
      <c r="AQ48" s="336"/>
      <c r="AR48" s="336"/>
      <c r="AS48" s="336"/>
      <c r="AT48" s="336"/>
      <c r="AU48" s="336"/>
      <c r="AV48" s="336"/>
      <c r="AW48" s="336"/>
      <c r="AX48" s="336"/>
      <c r="AY48" s="336"/>
      <c r="AZ48" s="336"/>
      <c r="BA48" s="336"/>
      <c r="BB48" s="336"/>
      <c r="BC48" s="336"/>
      <c r="BD48" s="336"/>
      <c r="BE48" s="336"/>
      <c r="BF48" s="336"/>
      <c r="BG48" s="336"/>
      <c r="BH48" s="336"/>
      <c r="BI48" s="336"/>
      <c r="BJ48" s="336"/>
      <c r="BK48" s="336"/>
      <c r="BL48" s="336"/>
      <c r="BM48" s="336"/>
      <c r="BN48" s="336"/>
      <c r="BO48" s="336"/>
      <c r="BP48" s="336"/>
      <c r="BQ48" s="336"/>
      <c r="BR48" s="336"/>
      <c r="BS48" s="336"/>
      <c r="BT48" s="336"/>
      <c r="BU48" s="336"/>
      <c r="BV48" s="336"/>
      <c r="BW48" s="336"/>
      <c r="BX48" s="336"/>
      <c r="BY48" s="336"/>
    </row>
    <row r="49" spans="1:77" ht="12" customHeight="1" x14ac:dyDescent="0.35">
      <c r="A49" s="341"/>
      <c r="B49" s="338"/>
      <c r="C49" s="107" t="s">
        <v>26</v>
      </c>
      <c r="D49" s="78" t="s">
        <v>272</v>
      </c>
      <c r="E49" s="370"/>
      <c r="F49" s="290">
        <f>IF(YEAR2=2014,'Table PR2_2014'!F48,IF(YEAR2=2015,TablePR2_2015!F48,IF(YEAR2=2016,Tablepr2_2016!F48,IF(YEAR2=2017,Tablepr2_2017!F48))))</f>
        <v>7347</v>
      </c>
      <c r="G49" s="290">
        <f>IF(YEAR2=2014,'Table PR2_2014'!G48,IF(YEAR2=2015,TablePR2_2015!G48,IF(YEAR2=2016,Tablepr2_2016!G48,IF(YEAR2=2017,Tablepr2_2017!G48))))</f>
        <v>63</v>
      </c>
      <c r="H49" s="290">
        <f>IF(YEAR2=2014,'Table PR2_2014'!H48,IF(YEAR2=2015,TablePR2_2015!H48,IF(YEAR2=2016,Tablepr2_2016!H48,IF(YEAR2=2017,Tablepr2_2017!H48))))</f>
        <v>66</v>
      </c>
      <c r="I49" s="730">
        <f>IF(YEAR2=2014,'Table PR2_2014'!I48,IF(YEAR2=2015,TablePR2_2015!I48,IF(YEAR2=2016,Tablepr2_2016!I48,IF(YEAR2=2017,Tablepr2_2017!I48))))</f>
        <v>32.6</v>
      </c>
      <c r="J49" s="599"/>
      <c r="K49" s="399"/>
      <c r="L49" s="399"/>
      <c r="M49" s="399"/>
      <c r="N49" s="399"/>
      <c r="Q49" s="336"/>
      <c r="R49" s="336"/>
      <c r="S49" s="336"/>
      <c r="T49" s="336"/>
      <c r="U49" s="336"/>
      <c r="V49" s="336"/>
      <c r="W49" s="336"/>
      <c r="X49" s="336"/>
      <c r="Y49" s="336"/>
      <c r="Z49" s="293"/>
      <c r="AA49" s="336"/>
      <c r="AB49" s="336"/>
      <c r="AC49" s="336"/>
      <c r="AD49" s="336"/>
      <c r="AE49" s="336"/>
      <c r="AF49" s="336"/>
      <c r="AG49" s="336"/>
      <c r="AH49" s="336"/>
      <c r="AI49" s="336"/>
      <c r="AJ49" s="336"/>
      <c r="AK49" s="336"/>
      <c r="AL49" s="336"/>
      <c r="AM49" s="336"/>
      <c r="AN49" s="336"/>
      <c r="AO49" s="336"/>
      <c r="AP49" s="336"/>
      <c r="AQ49" s="336"/>
      <c r="AR49" s="336"/>
      <c r="AS49" s="336"/>
      <c r="AT49" s="336"/>
      <c r="AU49" s="336"/>
      <c r="AV49" s="336"/>
      <c r="AW49" s="336"/>
      <c r="AX49" s="336"/>
      <c r="AY49" s="336"/>
      <c r="AZ49" s="336"/>
      <c r="BA49" s="336"/>
      <c r="BB49" s="336"/>
      <c r="BC49" s="336"/>
      <c r="BD49" s="336"/>
      <c r="BE49" s="336"/>
      <c r="BF49" s="336"/>
      <c r="BG49" s="336"/>
      <c r="BH49" s="336"/>
      <c r="BI49" s="336"/>
      <c r="BJ49" s="336"/>
      <c r="BK49" s="336"/>
      <c r="BL49" s="336"/>
      <c r="BM49" s="336"/>
      <c r="BN49" s="336"/>
      <c r="BO49" s="336"/>
      <c r="BP49" s="336"/>
      <c r="BQ49" s="336"/>
      <c r="BR49" s="336"/>
      <c r="BS49" s="336"/>
      <c r="BT49" s="336"/>
      <c r="BU49" s="336"/>
      <c r="BV49" s="336"/>
      <c r="BW49" s="336"/>
      <c r="BX49" s="336"/>
      <c r="BY49" s="336"/>
    </row>
    <row r="50" spans="1:77" ht="12" customHeight="1" x14ac:dyDescent="0.35">
      <c r="A50" s="341"/>
      <c r="B50" s="338"/>
      <c r="C50" s="107" t="s">
        <v>27</v>
      </c>
      <c r="D50" s="78" t="s">
        <v>623</v>
      </c>
      <c r="E50" s="370"/>
      <c r="F50" s="290">
        <f>IF(YEAR2=2014,'Table PR2_2014'!F49,IF(YEAR2=2015,TablePR2_2015!F49,IF(YEAR2=2016,Tablepr2_2016!F49,IF(YEAR2=2017,Tablepr2_2017!F49))))</f>
        <v>3314</v>
      </c>
      <c r="G50" s="290">
        <f>IF(YEAR2=2014,'Table PR2_2014'!G49,IF(YEAR2=2015,TablePR2_2015!G49,IF(YEAR2=2016,Tablepr2_2016!G49,IF(YEAR2=2017,Tablepr2_2017!G49))))</f>
        <v>61</v>
      </c>
      <c r="H50" s="290">
        <f>IF(YEAR2=2014,'Table PR2_2014'!H49,IF(YEAR2=2015,TablePR2_2015!H49,IF(YEAR2=2016,Tablepr2_2016!H49,IF(YEAR2=2017,Tablepr2_2017!H49))))</f>
        <v>63</v>
      </c>
      <c r="I50" s="730">
        <f>IF(YEAR2=2014,'Table PR2_2014'!I49,IF(YEAR2=2015,TablePR2_2015!I49,IF(YEAR2=2016,Tablepr2_2016!I49,IF(YEAR2=2017,Tablepr2_2017!I49))))</f>
        <v>32.200000000000003</v>
      </c>
      <c r="J50" s="599"/>
      <c r="K50" s="399"/>
      <c r="L50" s="399"/>
      <c r="M50" s="399"/>
      <c r="N50" s="399"/>
      <c r="Q50" s="336"/>
      <c r="R50" s="336"/>
      <c r="S50" s="336"/>
      <c r="T50" s="336"/>
      <c r="U50" s="336"/>
      <c r="V50" s="336"/>
      <c r="W50" s="336"/>
      <c r="X50" s="336"/>
      <c r="Y50" s="336"/>
      <c r="Z50" s="293"/>
      <c r="AA50" s="336"/>
      <c r="AB50" s="336"/>
      <c r="AC50" s="336"/>
      <c r="AD50" s="336"/>
      <c r="AE50" s="336"/>
      <c r="AF50" s="336"/>
      <c r="AG50" s="336"/>
      <c r="AH50" s="336"/>
      <c r="AI50" s="336"/>
      <c r="AJ50" s="336"/>
      <c r="AK50" s="336"/>
      <c r="AL50" s="336"/>
      <c r="AM50" s="336"/>
      <c r="AN50" s="336"/>
      <c r="AO50" s="336"/>
      <c r="AP50" s="336"/>
      <c r="AQ50" s="336"/>
      <c r="AR50" s="336"/>
      <c r="AS50" s="336"/>
      <c r="AT50" s="336"/>
      <c r="AU50" s="336"/>
      <c r="AV50" s="336"/>
      <c r="AW50" s="336"/>
      <c r="AX50" s="336"/>
      <c r="AY50" s="336"/>
      <c r="AZ50" s="336"/>
      <c r="BA50" s="336"/>
      <c r="BB50" s="336"/>
      <c r="BC50" s="336"/>
      <c r="BD50" s="336"/>
      <c r="BE50" s="336"/>
      <c r="BF50" s="336"/>
      <c r="BG50" s="336"/>
      <c r="BH50" s="336"/>
      <c r="BI50" s="336"/>
      <c r="BJ50" s="336"/>
      <c r="BK50" s="336"/>
      <c r="BL50" s="336"/>
      <c r="BM50" s="336"/>
      <c r="BN50" s="336"/>
      <c r="BO50" s="336"/>
      <c r="BP50" s="336"/>
      <c r="BQ50" s="336"/>
      <c r="BR50" s="336"/>
      <c r="BS50" s="336"/>
      <c r="BT50" s="336"/>
      <c r="BU50" s="336"/>
      <c r="BV50" s="336"/>
      <c r="BW50" s="336"/>
      <c r="BX50" s="336"/>
      <c r="BY50" s="336"/>
    </row>
    <row r="51" spans="1:77" ht="12" customHeight="1" x14ac:dyDescent="0.35">
      <c r="A51" s="341"/>
      <c r="B51" s="338"/>
      <c r="C51" s="107" t="s">
        <v>28</v>
      </c>
      <c r="D51" s="78" t="s">
        <v>274</v>
      </c>
      <c r="E51" s="400"/>
      <c r="F51" s="290">
        <f>IF(YEAR2=2014,'Table PR2_2014'!F50,IF(YEAR2=2015,TablePR2_2015!F50,IF(YEAR2=2016,Tablepr2_2016!F50,IF(YEAR2=2017,Tablepr2_2017!F50))))</f>
        <v>3157</v>
      </c>
      <c r="G51" s="290">
        <f>IF(YEAR2=2014,'Table PR2_2014'!G50,IF(YEAR2=2015,TablePR2_2015!G50,IF(YEAR2=2016,Tablepr2_2016!G50,IF(YEAR2=2017,Tablepr2_2017!G50))))</f>
        <v>61</v>
      </c>
      <c r="H51" s="290">
        <f>IF(YEAR2=2014,'Table PR2_2014'!H50,IF(YEAR2=2015,TablePR2_2015!H50,IF(YEAR2=2016,Tablepr2_2016!H50,IF(YEAR2=2017,Tablepr2_2017!H50))))</f>
        <v>64</v>
      </c>
      <c r="I51" s="730">
        <f>IF(YEAR2=2014,'Table PR2_2014'!I50,IF(YEAR2=2015,TablePR2_2015!I50,IF(YEAR2=2016,Tablepr2_2016!I50,IF(YEAR2=2017,Tablepr2_2017!I50))))</f>
        <v>32.4</v>
      </c>
      <c r="J51" s="599"/>
      <c r="K51" s="399"/>
      <c r="L51" s="399"/>
      <c r="M51" s="399"/>
      <c r="N51" s="399"/>
      <c r="Q51" s="336"/>
      <c r="R51" s="336"/>
      <c r="S51" s="336"/>
      <c r="T51" s="336"/>
      <c r="U51" s="336"/>
      <c r="V51" s="336"/>
      <c r="W51" s="336"/>
      <c r="X51" s="336"/>
      <c r="Y51" s="336"/>
      <c r="Z51" s="293"/>
      <c r="AA51" s="336"/>
      <c r="AB51" s="336"/>
      <c r="AC51" s="336"/>
      <c r="AD51" s="336"/>
      <c r="AE51" s="336"/>
      <c r="AF51" s="336"/>
      <c r="AG51" s="336"/>
      <c r="AH51" s="336"/>
      <c r="AI51" s="336"/>
      <c r="AJ51" s="336"/>
      <c r="AK51" s="336"/>
      <c r="AL51" s="336"/>
      <c r="AM51" s="336"/>
      <c r="AN51" s="336"/>
      <c r="AO51" s="336"/>
      <c r="AP51" s="336"/>
      <c r="AQ51" s="336"/>
      <c r="AR51" s="336"/>
      <c r="AS51" s="336"/>
      <c r="AT51" s="336"/>
      <c r="AU51" s="336"/>
      <c r="AV51" s="336"/>
      <c r="AW51" s="336"/>
      <c r="AX51" s="336"/>
      <c r="AY51" s="336"/>
      <c r="AZ51" s="336"/>
      <c r="BA51" s="336"/>
      <c r="BB51" s="336"/>
      <c r="BC51" s="336"/>
      <c r="BD51" s="336"/>
      <c r="BE51" s="336"/>
      <c r="BF51" s="336"/>
      <c r="BG51" s="336"/>
      <c r="BH51" s="336"/>
      <c r="BI51" s="336"/>
      <c r="BJ51" s="336"/>
      <c r="BK51" s="336"/>
      <c r="BL51" s="336"/>
      <c r="BM51" s="336"/>
      <c r="BN51" s="336"/>
      <c r="BO51" s="336"/>
      <c r="BP51" s="336"/>
      <c r="BQ51" s="336"/>
      <c r="BR51" s="336"/>
      <c r="BS51" s="336"/>
      <c r="BT51" s="336"/>
      <c r="BU51" s="336"/>
      <c r="BV51" s="336"/>
      <c r="BW51" s="336"/>
      <c r="BX51" s="336"/>
      <c r="BY51" s="336"/>
    </row>
    <row r="52" spans="1:77" ht="12" customHeight="1" x14ac:dyDescent="0.35">
      <c r="A52" s="341"/>
      <c r="B52" s="338"/>
      <c r="C52" s="107" t="s">
        <v>29</v>
      </c>
      <c r="D52" s="78" t="s">
        <v>275</v>
      </c>
      <c r="E52" s="400"/>
      <c r="F52" s="290">
        <f>IF(YEAR2=2014,'Table PR2_2014'!F51,IF(YEAR2=2015,TablePR2_2015!F51,IF(YEAR2=2016,Tablepr2_2016!F51,IF(YEAR2=2017,Tablepr2_2017!F51))))</f>
        <v>3226</v>
      </c>
      <c r="G52" s="290">
        <f>IF(YEAR2=2014,'Table PR2_2014'!G51,IF(YEAR2=2015,TablePR2_2015!G51,IF(YEAR2=2016,Tablepr2_2016!G51,IF(YEAR2=2017,Tablepr2_2017!G51))))</f>
        <v>67</v>
      </c>
      <c r="H52" s="290">
        <f>IF(YEAR2=2014,'Table PR2_2014'!H51,IF(YEAR2=2015,TablePR2_2015!H51,IF(YEAR2=2016,Tablepr2_2016!H51,IF(YEAR2=2017,Tablepr2_2017!H51))))</f>
        <v>68</v>
      </c>
      <c r="I52" s="730">
        <f>IF(YEAR2=2014,'Table PR2_2014'!I51,IF(YEAR2=2015,TablePR2_2015!I51,IF(YEAR2=2016,Tablepr2_2016!I51,IF(YEAR2=2017,Tablepr2_2017!I51))))</f>
        <v>33.299999999999997</v>
      </c>
      <c r="J52" s="599"/>
      <c r="K52" s="399"/>
      <c r="L52" s="399"/>
      <c r="M52" s="399"/>
      <c r="N52" s="399"/>
      <c r="Q52" s="336"/>
      <c r="R52" s="336"/>
      <c r="S52" s="336"/>
      <c r="T52" s="336"/>
      <c r="U52" s="336"/>
      <c r="V52" s="336"/>
      <c r="W52" s="336"/>
      <c r="X52" s="336"/>
      <c r="Y52" s="336"/>
      <c r="Z52" s="293"/>
      <c r="AA52" s="336"/>
      <c r="AB52" s="336"/>
      <c r="AC52" s="336"/>
      <c r="AD52" s="336"/>
      <c r="AE52" s="336"/>
      <c r="AF52" s="336"/>
      <c r="AG52" s="336"/>
      <c r="AH52" s="336"/>
      <c r="AI52" s="336"/>
      <c r="AJ52" s="336"/>
      <c r="AK52" s="336"/>
      <c r="AL52" s="336"/>
      <c r="AM52" s="336"/>
      <c r="AN52" s="336"/>
      <c r="AO52" s="336"/>
      <c r="AP52" s="336"/>
      <c r="AQ52" s="336"/>
      <c r="AR52" s="336"/>
      <c r="AS52" s="336"/>
      <c r="AT52" s="336"/>
      <c r="AU52" s="336"/>
      <c r="AV52" s="336"/>
      <c r="AW52" s="336"/>
      <c r="AX52" s="336"/>
      <c r="AY52" s="336"/>
      <c r="AZ52" s="336"/>
      <c r="BA52" s="336"/>
      <c r="BB52" s="336"/>
      <c r="BC52" s="336"/>
      <c r="BD52" s="336"/>
      <c r="BE52" s="336"/>
      <c r="BF52" s="336"/>
      <c r="BG52" s="336"/>
      <c r="BH52" s="336"/>
      <c r="BI52" s="336"/>
      <c r="BJ52" s="336"/>
      <c r="BK52" s="336"/>
      <c r="BL52" s="336"/>
      <c r="BM52" s="336"/>
      <c r="BN52" s="336"/>
      <c r="BO52" s="336"/>
      <c r="BP52" s="336"/>
      <c r="BQ52" s="336"/>
      <c r="BR52" s="336"/>
      <c r="BS52" s="336"/>
      <c r="BT52" s="336"/>
      <c r="BU52" s="336"/>
      <c r="BV52" s="336"/>
      <c r="BW52" s="336"/>
      <c r="BX52" s="336"/>
      <c r="BY52" s="336"/>
    </row>
    <row r="53" spans="1:77" ht="12" customHeight="1" x14ac:dyDescent="0.35">
      <c r="A53" s="341"/>
      <c r="B53" s="338"/>
      <c r="C53" s="107" t="s">
        <v>32</v>
      </c>
      <c r="D53" s="78" t="s">
        <v>278</v>
      </c>
      <c r="E53" s="400"/>
      <c r="F53" s="290">
        <f>IF(YEAR2=2014,'Table PR2_2014'!F52,IF(YEAR2=2015,TablePR2_2015!F52,IF(YEAR2=2016,Tablepr2_2016!F52,IF(YEAR2=2017,Tablepr2_2017!F52))))</f>
        <v>3575</v>
      </c>
      <c r="G53" s="290">
        <f>IF(YEAR2=2014,'Table PR2_2014'!G52,IF(YEAR2=2015,TablePR2_2015!G52,IF(YEAR2=2016,Tablepr2_2016!G52,IF(YEAR2=2017,Tablepr2_2017!G52))))</f>
        <v>69</v>
      </c>
      <c r="H53" s="290">
        <f>IF(YEAR2=2014,'Table PR2_2014'!H52,IF(YEAR2=2015,TablePR2_2015!H52,IF(YEAR2=2016,Tablepr2_2016!H52,IF(YEAR2=2017,Tablepr2_2017!H52))))</f>
        <v>71</v>
      </c>
      <c r="I53" s="730">
        <f>IF(YEAR2=2014,'Table PR2_2014'!I52,IF(YEAR2=2015,TablePR2_2015!I52,IF(YEAR2=2016,Tablepr2_2016!I52,IF(YEAR2=2017,Tablepr2_2017!I52))))</f>
        <v>35.4</v>
      </c>
      <c r="J53" s="599"/>
      <c r="K53" s="399"/>
      <c r="L53" s="399"/>
      <c r="M53" s="399"/>
      <c r="N53" s="399"/>
      <c r="Q53" s="336"/>
      <c r="R53" s="336"/>
      <c r="S53" s="336"/>
      <c r="T53" s="336"/>
      <c r="U53" s="336"/>
      <c r="V53" s="336"/>
      <c r="W53" s="336"/>
      <c r="X53" s="336"/>
      <c r="Y53" s="336"/>
      <c r="Z53" s="293"/>
      <c r="AA53" s="336"/>
      <c r="AB53" s="336"/>
      <c r="AC53" s="336"/>
      <c r="AD53" s="336"/>
      <c r="AE53" s="336"/>
      <c r="AF53" s="336"/>
      <c r="AG53" s="336"/>
      <c r="AH53" s="336"/>
      <c r="AI53" s="336"/>
      <c r="AJ53" s="336"/>
      <c r="AK53" s="336"/>
      <c r="AL53" s="336"/>
      <c r="AM53" s="336"/>
      <c r="AN53" s="336"/>
      <c r="AO53" s="336"/>
      <c r="AP53" s="336"/>
      <c r="AQ53" s="336"/>
      <c r="AR53" s="336"/>
      <c r="AS53" s="336"/>
      <c r="AT53" s="336"/>
      <c r="AU53" s="336"/>
      <c r="AV53" s="336"/>
      <c r="AW53" s="336"/>
      <c r="AX53" s="336"/>
      <c r="AY53" s="336"/>
      <c r="AZ53" s="336"/>
      <c r="BA53" s="336"/>
      <c r="BB53" s="336"/>
      <c r="BC53" s="336"/>
      <c r="BD53" s="336"/>
      <c r="BE53" s="336"/>
      <c r="BF53" s="336"/>
      <c r="BG53" s="336"/>
      <c r="BH53" s="336"/>
      <c r="BI53" s="336"/>
      <c r="BJ53" s="336"/>
      <c r="BK53" s="336"/>
      <c r="BL53" s="336"/>
      <c r="BM53" s="336"/>
      <c r="BN53" s="336"/>
      <c r="BO53" s="336"/>
      <c r="BP53" s="336"/>
      <c r="BQ53" s="336"/>
      <c r="BR53" s="336"/>
      <c r="BS53" s="336"/>
      <c r="BT53" s="336"/>
      <c r="BU53" s="336"/>
      <c r="BV53" s="336"/>
      <c r="BW53" s="336"/>
      <c r="BX53" s="336"/>
      <c r="BY53" s="336"/>
    </row>
    <row r="54" spans="1:77" ht="12" customHeight="1" x14ac:dyDescent="0.35">
      <c r="A54" s="341"/>
      <c r="B54" s="338"/>
      <c r="C54" s="107" t="s">
        <v>33</v>
      </c>
      <c r="D54" s="78" t="s">
        <v>279</v>
      </c>
      <c r="E54" s="400"/>
      <c r="F54" s="290">
        <f>IF(YEAR2=2014,'Table PR2_2014'!F53,IF(YEAR2=2015,TablePR2_2015!F53,IF(YEAR2=2016,Tablepr2_2016!F53,IF(YEAR2=2017,Tablepr2_2017!F53))))</f>
        <v>3085</v>
      </c>
      <c r="G54" s="290">
        <f>IF(YEAR2=2014,'Table PR2_2014'!G53,IF(YEAR2=2015,TablePR2_2015!G53,IF(YEAR2=2016,Tablepr2_2016!G53,IF(YEAR2=2017,Tablepr2_2017!G53))))</f>
        <v>64</v>
      </c>
      <c r="H54" s="290">
        <f>IF(YEAR2=2014,'Table PR2_2014'!H53,IF(YEAR2=2015,TablePR2_2015!H53,IF(YEAR2=2016,Tablepr2_2016!H53,IF(YEAR2=2017,Tablepr2_2017!H53))))</f>
        <v>66</v>
      </c>
      <c r="I54" s="730">
        <f>IF(YEAR2=2014,'Table PR2_2014'!I53,IF(YEAR2=2015,TablePR2_2015!I53,IF(YEAR2=2016,Tablepr2_2016!I53,IF(YEAR2=2017,Tablepr2_2017!I53))))</f>
        <v>32.799999999999997</v>
      </c>
      <c r="J54" s="599"/>
      <c r="K54" s="399"/>
      <c r="L54" s="399"/>
      <c r="M54" s="399"/>
      <c r="N54" s="399"/>
      <c r="Q54" s="336"/>
      <c r="R54" s="336"/>
      <c r="S54" s="336"/>
      <c r="T54" s="336"/>
      <c r="U54" s="336"/>
      <c r="V54" s="336"/>
      <c r="W54" s="336"/>
      <c r="X54" s="336"/>
      <c r="Y54" s="336"/>
      <c r="Z54" s="293"/>
      <c r="AA54" s="336"/>
      <c r="AB54" s="336"/>
      <c r="AC54" s="336"/>
      <c r="AD54" s="336"/>
      <c r="AE54" s="336"/>
      <c r="AF54" s="336"/>
      <c r="AG54" s="336"/>
      <c r="AH54" s="336"/>
      <c r="AI54" s="336"/>
      <c r="AJ54" s="336"/>
      <c r="AK54" s="336"/>
      <c r="AL54" s="336"/>
      <c r="AM54" s="336"/>
      <c r="AN54" s="336"/>
      <c r="AO54" s="336"/>
      <c r="AP54" s="336"/>
      <c r="AQ54" s="336"/>
      <c r="AR54" s="336"/>
      <c r="AS54" s="336"/>
      <c r="AT54" s="336"/>
      <c r="AU54" s="336"/>
      <c r="AV54" s="336"/>
      <c r="AW54" s="336"/>
      <c r="AX54" s="336"/>
      <c r="AY54" s="336"/>
      <c r="AZ54" s="336"/>
      <c r="BA54" s="336"/>
      <c r="BB54" s="336"/>
      <c r="BC54" s="336"/>
      <c r="BD54" s="336"/>
      <c r="BE54" s="336"/>
      <c r="BF54" s="336"/>
      <c r="BG54" s="336"/>
      <c r="BH54" s="336"/>
      <c r="BI54" s="336"/>
      <c r="BJ54" s="336"/>
      <c r="BK54" s="336"/>
      <c r="BL54" s="336"/>
      <c r="BM54" s="336"/>
      <c r="BN54" s="336"/>
      <c r="BO54" s="336"/>
      <c r="BP54" s="336"/>
      <c r="BQ54" s="336"/>
      <c r="BR54" s="336"/>
      <c r="BS54" s="336"/>
      <c r="BT54" s="336"/>
      <c r="BU54" s="336"/>
      <c r="BV54" s="336"/>
      <c r="BW54" s="336"/>
      <c r="BX54" s="336"/>
      <c r="BY54" s="336"/>
    </row>
    <row r="55" spans="1:77" ht="12" customHeight="1" x14ac:dyDescent="0.35">
      <c r="A55" s="341"/>
      <c r="B55" s="338"/>
      <c r="C55" s="107" t="s">
        <v>34</v>
      </c>
      <c r="D55" s="78" t="s">
        <v>280</v>
      </c>
      <c r="E55" s="370"/>
      <c r="F55" s="290">
        <f>IF(YEAR2=2014,'Table PR2_2014'!F54,IF(YEAR2=2015,TablePR2_2015!F54,IF(YEAR2=2016,Tablepr2_2016!F54,IF(YEAR2=2017,Tablepr2_2017!F54))))</f>
        <v>3093</v>
      </c>
      <c r="G55" s="290">
        <f>IF(YEAR2=2014,'Table PR2_2014'!G54,IF(YEAR2=2015,TablePR2_2015!G54,IF(YEAR2=2016,Tablepr2_2016!G54,IF(YEAR2=2017,Tablepr2_2017!G54))))</f>
        <v>72</v>
      </c>
      <c r="H55" s="290">
        <f>IF(YEAR2=2014,'Table PR2_2014'!H54,IF(YEAR2=2015,TablePR2_2015!H54,IF(YEAR2=2016,Tablepr2_2016!H54,IF(YEAR2=2017,Tablepr2_2017!H54))))</f>
        <v>74</v>
      </c>
      <c r="I55" s="730">
        <f>IF(YEAR2=2014,'Table PR2_2014'!I54,IF(YEAR2=2015,TablePR2_2015!I54,IF(YEAR2=2016,Tablepr2_2016!I54,IF(YEAR2=2017,Tablepr2_2017!I54))))</f>
        <v>37</v>
      </c>
      <c r="J55" s="599"/>
      <c r="K55" s="399"/>
      <c r="L55" s="399"/>
      <c r="M55" s="399"/>
      <c r="N55" s="399"/>
      <c r="Q55" s="336"/>
      <c r="R55" s="336"/>
      <c r="S55" s="336"/>
      <c r="T55" s="336"/>
      <c r="U55" s="336"/>
      <c r="V55" s="336"/>
      <c r="W55" s="336"/>
      <c r="X55" s="336"/>
      <c r="Y55" s="336"/>
      <c r="Z55" s="293"/>
      <c r="AA55" s="336"/>
      <c r="AB55" s="336"/>
      <c r="AC55" s="336"/>
      <c r="AD55" s="336"/>
      <c r="AE55" s="336"/>
      <c r="AF55" s="336"/>
      <c r="AG55" s="336"/>
      <c r="AH55" s="336"/>
      <c r="AI55" s="336"/>
      <c r="AJ55" s="336"/>
      <c r="AK55" s="336"/>
      <c r="AL55" s="336"/>
      <c r="AM55" s="336"/>
      <c r="AN55" s="336"/>
      <c r="AO55" s="336"/>
      <c r="AP55" s="336"/>
      <c r="AQ55" s="336"/>
      <c r="AR55" s="336"/>
      <c r="AS55" s="336"/>
      <c r="AT55" s="336"/>
      <c r="AU55" s="336"/>
      <c r="AV55" s="336"/>
      <c r="AW55" s="336"/>
      <c r="AX55" s="336"/>
      <c r="AY55" s="336"/>
      <c r="AZ55" s="336"/>
      <c r="BA55" s="336"/>
      <c r="BB55" s="336"/>
      <c r="BC55" s="336"/>
      <c r="BD55" s="336"/>
      <c r="BE55" s="336"/>
      <c r="BF55" s="336"/>
      <c r="BG55" s="336"/>
      <c r="BH55" s="336"/>
      <c r="BI55" s="336"/>
      <c r="BJ55" s="336"/>
      <c r="BK55" s="336"/>
      <c r="BL55" s="336"/>
      <c r="BM55" s="336"/>
      <c r="BN55" s="336"/>
      <c r="BO55" s="336"/>
      <c r="BP55" s="336"/>
      <c r="BQ55" s="336"/>
      <c r="BR55" s="336"/>
      <c r="BS55" s="336"/>
      <c r="BT55" s="336"/>
      <c r="BU55" s="336"/>
      <c r="BV55" s="336"/>
      <c r="BW55" s="336"/>
      <c r="BX55" s="336"/>
      <c r="BY55" s="336"/>
    </row>
    <row r="56" spans="1:77" ht="12" customHeight="1" x14ac:dyDescent="0.35">
      <c r="A56" s="341"/>
      <c r="B56" s="338"/>
      <c r="C56" s="107" t="s">
        <v>36</v>
      </c>
      <c r="D56" s="78" t="s">
        <v>282</v>
      </c>
      <c r="E56" s="370"/>
      <c r="F56" s="290">
        <f>IF(YEAR2=2014,'Table PR2_2014'!F55,IF(YEAR2=2015,TablePR2_2015!F55,IF(YEAR2=2016,Tablepr2_2016!F55,IF(YEAR2=2017,Tablepr2_2017!F55))))</f>
        <v>3823</v>
      </c>
      <c r="G56" s="290">
        <f>IF(YEAR2=2014,'Table PR2_2014'!G55,IF(YEAR2=2015,TablePR2_2015!G55,IF(YEAR2=2016,Tablepr2_2016!G55,IF(YEAR2=2017,Tablepr2_2017!G55))))</f>
        <v>65</v>
      </c>
      <c r="H56" s="290">
        <f>IF(YEAR2=2014,'Table PR2_2014'!H55,IF(YEAR2=2015,TablePR2_2015!H55,IF(YEAR2=2016,Tablepr2_2016!H55,IF(YEAR2=2017,Tablepr2_2017!H55))))</f>
        <v>69</v>
      </c>
      <c r="I56" s="730">
        <f>IF(YEAR2=2014,'Table PR2_2014'!I55,IF(YEAR2=2015,TablePR2_2015!I55,IF(YEAR2=2016,Tablepr2_2016!I55,IF(YEAR2=2017,Tablepr2_2017!I55))))</f>
        <v>33.299999999999997</v>
      </c>
      <c r="J56" s="599"/>
      <c r="K56" s="399"/>
      <c r="L56" s="399"/>
      <c r="M56" s="399"/>
      <c r="N56" s="399"/>
      <c r="Q56" s="336"/>
      <c r="R56" s="336"/>
      <c r="S56" s="336"/>
      <c r="T56" s="336"/>
      <c r="U56" s="336"/>
      <c r="V56" s="336"/>
      <c r="W56" s="336"/>
      <c r="X56" s="336"/>
      <c r="Y56" s="336"/>
      <c r="Z56" s="293"/>
      <c r="AA56" s="336"/>
      <c r="AB56" s="336"/>
      <c r="AC56" s="336"/>
      <c r="AD56" s="336"/>
      <c r="AE56" s="336"/>
      <c r="AF56" s="336"/>
      <c r="AG56" s="336"/>
      <c r="AH56" s="336"/>
      <c r="AI56" s="336"/>
      <c r="AJ56" s="336"/>
      <c r="AK56" s="336"/>
      <c r="AL56" s="336"/>
      <c r="AM56" s="336"/>
      <c r="AN56" s="336"/>
      <c r="AO56" s="336"/>
      <c r="AP56" s="336"/>
      <c r="AQ56" s="336"/>
      <c r="AR56" s="336"/>
      <c r="AS56" s="336"/>
      <c r="AT56" s="336"/>
      <c r="AU56" s="336"/>
      <c r="AV56" s="336"/>
      <c r="AW56" s="336"/>
      <c r="AX56" s="336"/>
      <c r="AY56" s="336"/>
      <c r="AZ56" s="336"/>
      <c r="BA56" s="336"/>
      <c r="BB56" s="336"/>
      <c r="BC56" s="336"/>
      <c r="BD56" s="336"/>
      <c r="BE56" s="336"/>
      <c r="BF56" s="336"/>
      <c r="BG56" s="336"/>
      <c r="BH56" s="336"/>
      <c r="BI56" s="336"/>
      <c r="BJ56" s="336"/>
      <c r="BK56" s="336"/>
      <c r="BL56" s="336"/>
      <c r="BM56" s="336"/>
      <c r="BN56" s="336"/>
      <c r="BO56" s="336"/>
      <c r="BP56" s="336"/>
      <c r="BQ56" s="336"/>
      <c r="BR56" s="336"/>
      <c r="BS56" s="336"/>
      <c r="BT56" s="336"/>
      <c r="BU56" s="336"/>
      <c r="BV56" s="336"/>
      <c r="BW56" s="336"/>
      <c r="BX56" s="336"/>
      <c r="BY56" s="336"/>
    </row>
    <row r="57" spans="1:77" ht="12" customHeight="1" x14ac:dyDescent="0.35">
      <c r="A57" s="341"/>
      <c r="B57" s="338"/>
      <c r="C57" s="107"/>
      <c r="D57" s="78"/>
      <c r="E57" s="400"/>
      <c r="F57" s="290"/>
      <c r="G57" s="290"/>
      <c r="H57" s="290"/>
      <c r="I57" s="730"/>
      <c r="J57" s="599"/>
      <c r="K57" s="399"/>
      <c r="L57" s="399"/>
      <c r="M57" s="399"/>
      <c r="N57" s="399"/>
      <c r="Q57" s="336"/>
      <c r="R57" s="336"/>
      <c r="S57" s="336"/>
      <c r="T57" s="336"/>
      <c r="U57" s="336"/>
      <c r="V57" s="336"/>
      <c r="W57" s="336"/>
      <c r="X57" s="336"/>
      <c r="Y57" s="336"/>
      <c r="Z57" s="293"/>
      <c r="AA57" s="336"/>
      <c r="AB57" s="336"/>
      <c r="AC57" s="336"/>
      <c r="AD57" s="336"/>
      <c r="AE57" s="336"/>
      <c r="AF57" s="336"/>
      <c r="AG57" s="336"/>
      <c r="AH57" s="336"/>
      <c r="AI57" s="336"/>
      <c r="AJ57" s="336"/>
      <c r="AK57" s="336"/>
      <c r="AL57" s="336"/>
      <c r="AM57" s="336"/>
      <c r="AN57" s="336"/>
      <c r="AO57" s="336"/>
      <c r="AP57" s="336"/>
      <c r="AQ57" s="336"/>
      <c r="AR57" s="336"/>
      <c r="AS57" s="336"/>
      <c r="AT57" s="336"/>
      <c r="AU57" s="336"/>
      <c r="AV57" s="336"/>
      <c r="AW57" s="336"/>
      <c r="AX57" s="336"/>
      <c r="AY57" s="336"/>
      <c r="AZ57" s="336"/>
      <c r="BA57" s="336"/>
      <c r="BB57" s="336"/>
      <c r="BC57" s="336"/>
      <c r="BD57" s="336"/>
      <c r="BE57" s="336"/>
      <c r="BF57" s="336"/>
      <c r="BG57" s="336"/>
      <c r="BH57" s="336"/>
      <c r="BI57" s="336"/>
      <c r="BJ57" s="336"/>
      <c r="BK57" s="336"/>
      <c r="BL57" s="336"/>
      <c r="BM57" s="336"/>
      <c r="BN57" s="336"/>
      <c r="BO57" s="336"/>
      <c r="BP57" s="336"/>
      <c r="BQ57" s="336"/>
      <c r="BR57" s="336"/>
      <c r="BS57" s="336"/>
      <c r="BT57" s="336"/>
      <c r="BU57" s="336"/>
      <c r="BV57" s="336"/>
      <c r="BW57" s="336"/>
      <c r="BX57" s="336"/>
      <c r="BY57" s="336"/>
    </row>
    <row r="58" spans="1:77" ht="12" customHeight="1" x14ac:dyDescent="0.35">
      <c r="A58" s="341"/>
      <c r="B58" s="338"/>
      <c r="C58" s="340" t="s">
        <v>24</v>
      </c>
      <c r="D58" s="333" t="s">
        <v>624</v>
      </c>
      <c r="E58" s="400"/>
      <c r="F58" s="290"/>
      <c r="G58" s="290"/>
      <c r="H58" s="290"/>
      <c r="I58" s="730"/>
      <c r="J58" s="599"/>
      <c r="K58" s="399"/>
      <c r="L58" s="399"/>
      <c r="M58" s="399"/>
      <c r="N58" s="399"/>
      <c r="Q58" s="336"/>
      <c r="R58" s="336"/>
      <c r="S58" s="336"/>
      <c r="T58" s="336"/>
      <c r="U58" s="336"/>
      <c r="V58" s="336"/>
      <c r="W58" s="336"/>
      <c r="X58" s="336"/>
      <c r="Y58" s="336"/>
      <c r="Z58" s="293"/>
      <c r="AA58" s="336"/>
      <c r="AB58" s="336"/>
      <c r="AC58" s="336"/>
      <c r="AD58" s="336"/>
      <c r="AE58" s="336"/>
      <c r="AF58" s="336"/>
      <c r="AG58" s="336"/>
      <c r="AH58" s="336"/>
      <c r="AI58" s="336"/>
      <c r="AJ58" s="336"/>
      <c r="AK58" s="336"/>
      <c r="AL58" s="336"/>
      <c r="AM58" s="336"/>
      <c r="AN58" s="336"/>
      <c r="AO58" s="336"/>
      <c r="AP58" s="336"/>
      <c r="AQ58" s="336"/>
      <c r="AR58" s="336"/>
      <c r="AS58" s="336"/>
      <c r="AT58" s="336"/>
      <c r="AU58" s="336"/>
      <c r="AV58" s="336"/>
      <c r="AW58" s="336"/>
      <c r="AX58" s="336"/>
      <c r="AY58" s="336"/>
      <c r="AZ58" s="336"/>
      <c r="BA58" s="336"/>
      <c r="BB58" s="336"/>
      <c r="BC58" s="336"/>
      <c r="BD58" s="336"/>
      <c r="BE58" s="336"/>
      <c r="BF58" s="336"/>
      <c r="BG58" s="336"/>
      <c r="BH58" s="336"/>
      <c r="BI58" s="336"/>
      <c r="BJ58" s="336"/>
      <c r="BK58" s="336"/>
      <c r="BL58" s="336"/>
      <c r="BM58" s="336"/>
      <c r="BN58" s="336"/>
      <c r="BO58" s="336"/>
      <c r="BP58" s="336"/>
      <c r="BQ58" s="336"/>
      <c r="BR58" s="336"/>
      <c r="BS58" s="336"/>
      <c r="BT58" s="336"/>
      <c r="BU58" s="336"/>
      <c r="BV58" s="336"/>
      <c r="BW58" s="336"/>
      <c r="BX58" s="336"/>
      <c r="BY58" s="336"/>
    </row>
    <row r="59" spans="1:77" ht="12" customHeight="1" x14ac:dyDescent="0.35">
      <c r="A59" s="341"/>
      <c r="B59" s="338"/>
      <c r="C59" s="107" t="s">
        <v>625</v>
      </c>
      <c r="D59" s="78" t="s">
        <v>626</v>
      </c>
      <c r="E59" s="400"/>
      <c r="F59" s="290">
        <f>IF(YEAR2=2014,'Table PR2_2014'!F58,IF(YEAR2=2015,TablePR2_2015!F58,IF(YEAR2=2016,Tablepr2_2016!F58,IF(YEAR2=2017,Tablepr2_2017!F58))))</f>
        <v>1223</v>
      </c>
      <c r="G59" s="290">
        <f>IF(YEAR2=2014,'Table PR2_2014'!G58,IF(YEAR2=2015,TablePR2_2015!G58,IF(YEAR2=2016,Tablepr2_2016!G58,IF(YEAR2=2017,Tablepr2_2017!G58))))</f>
        <v>60</v>
      </c>
      <c r="H59" s="290">
        <f>IF(YEAR2=2014,'Table PR2_2014'!H58,IF(YEAR2=2015,TablePR2_2015!H58,IF(YEAR2=2016,Tablepr2_2016!H58,IF(YEAR2=2017,Tablepr2_2017!H58))))</f>
        <v>63</v>
      </c>
      <c r="I59" s="730">
        <f>IF(YEAR2=2014,'Table PR2_2014'!I58,IF(YEAR2=2015,TablePR2_2015!I58,IF(YEAR2=2016,Tablepr2_2016!I58,IF(YEAR2=2017,Tablepr2_2017!I58))))</f>
        <v>33</v>
      </c>
      <c r="J59" s="599"/>
      <c r="K59" s="399"/>
      <c r="L59" s="399"/>
      <c r="M59" s="399"/>
      <c r="N59" s="399"/>
      <c r="Q59" s="336"/>
      <c r="R59" s="336"/>
      <c r="S59" s="336"/>
      <c r="T59" s="336"/>
      <c r="U59" s="336"/>
      <c r="V59" s="336"/>
      <c r="W59" s="336"/>
      <c r="X59" s="336"/>
      <c r="Y59" s="336"/>
      <c r="Z59" s="293"/>
      <c r="AA59" s="336"/>
      <c r="AB59" s="336"/>
      <c r="AC59" s="336"/>
      <c r="AD59" s="336"/>
      <c r="AE59" s="336"/>
      <c r="AF59" s="336"/>
      <c r="AG59" s="336"/>
      <c r="AH59" s="336"/>
      <c r="AI59" s="336"/>
      <c r="AJ59" s="336"/>
      <c r="AK59" s="336"/>
      <c r="AL59" s="336"/>
      <c r="AM59" s="336"/>
      <c r="AN59" s="336"/>
      <c r="AO59" s="336"/>
      <c r="AP59" s="336"/>
      <c r="AQ59" s="336"/>
      <c r="AR59" s="336"/>
      <c r="AS59" s="336"/>
      <c r="AT59" s="336"/>
      <c r="AU59" s="336"/>
      <c r="AV59" s="336"/>
      <c r="AW59" s="336"/>
      <c r="AX59" s="336"/>
      <c r="AY59" s="336"/>
      <c r="AZ59" s="336"/>
      <c r="BA59" s="336"/>
      <c r="BB59" s="336"/>
      <c r="BC59" s="336"/>
      <c r="BD59" s="336"/>
      <c r="BE59" s="336"/>
      <c r="BF59" s="336"/>
      <c r="BG59" s="336"/>
      <c r="BH59" s="336"/>
      <c r="BI59" s="336"/>
      <c r="BJ59" s="336"/>
      <c r="BK59" s="336"/>
      <c r="BL59" s="336"/>
      <c r="BM59" s="336"/>
      <c r="BN59" s="336"/>
      <c r="BO59" s="336"/>
      <c r="BP59" s="336"/>
      <c r="BQ59" s="336"/>
      <c r="BR59" s="336"/>
      <c r="BS59" s="336"/>
      <c r="BT59" s="336"/>
      <c r="BU59" s="336"/>
      <c r="BV59" s="336"/>
      <c r="BW59" s="336"/>
      <c r="BX59" s="336"/>
      <c r="BY59" s="336"/>
    </row>
    <row r="60" spans="1:77" ht="12" customHeight="1" x14ac:dyDescent="0.35">
      <c r="A60" s="341"/>
      <c r="B60" s="338"/>
      <c r="C60" s="107" t="s">
        <v>627</v>
      </c>
      <c r="D60" s="78" t="s">
        <v>628</v>
      </c>
      <c r="E60" s="400"/>
      <c r="F60" s="290">
        <f>IF(YEAR2=2014,'Table PR2_2014'!F59,IF(YEAR2=2015,TablePR2_2015!F59,IF(YEAR2=2016,Tablepr2_2016!F59,IF(YEAR2=2017,Tablepr2_2017!F59))))</f>
        <v>1374</v>
      </c>
      <c r="G60" s="290">
        <f>IF(YEAR2=2014,'Table PR2_2014'!G59,IF(YEAR2=2015,TablePR2_2015!G59,IF(YEAR2=2016,Tablepr2_2016!G59,IF(YEAR2=2017,Tablepr2_2017!G59))))</f>
        <v>70</v>
      </c>
      <c r="H60" s="290">
        <f>IF(YEAR2=2014,'Table PR2_2014'!H59,IF(YEAR2=2015,TablePR2_2015!H59,IF(YEAR2=2016,Tablepr2_2016!H59,IF(YEAR2=2017,Tablepr2_2017!H59))))</f>
        <v>72</v>
      </c>
      <c r="I60" s="730">
        <f>IF(YEAR2=2014,'Table PR2_2014'!I59,IF(YEAR2=2015,TablePR2_2015!I59,IF(YEAR2=2016,Tablepr2_2016!I59,IF(YEAR2=2017,Tablepr2_2017!I59))))</f>
        <v>35.200000000000003</v>
      </c>
      <c r="J60" s="599"/>
      <c r="K60" s="399"/>
      <c r="L60" s="399"/>
      <c r="M60" s="399"/>
      <c r="N60" s="399"/>
      <c r="Q60" s="336"/>
      <c r="R60" s="336"/>
      <c r="S60" s="336"/>
      <c r="T60" s="336"/>
      <c r="U60" s="336"/>
      <c r="V60" s="336"/>
      <c r="W60" s="336"/>
      <c r="X60" s="336"/>
      <c r="Y60" s="336"/>
      <c r="Z60" s="293"/>
      <c r="AA60" s="336"/>
      <c r="AB60" s="336"/>
      <c r="AC60" s="336"/>
      <c r="AD60" s="336"/>
      <c r="AE60" s="336"/>
      <c r="AF60" s="336"/>
      <c r="AG60" s="336"/>
      <c r="AH60" s="336"/>
      <c r="AI60" s="336"/>
      <c r="AJ60" s="336"/>
      <c r="AK60" s="336"/>
      <c r="AL60" s="336"/>
      <c r="AM60" s="336"/>
      <c r="AN60" s="336"/>
      <c r="AO60" s="336"/>
      <c r="AP60" s="336"/>
      <c r="AQ60" s="336"/>
      <c r="AR60" s="336"/>
      <c r="AS60" s="336"/>
      <c r="AT60" s="336"/>
      <c r="AU60" s="336"/>
      <c r="AV60" s="336"/>
      <c r="AW60" s="336"/>
      <c r="AX60" s="336"/>
      <c r="AY60" s="336"/>
      <c r="AZ60" s="336"/>
      <c r="BA60" s="336"/>
      <c r="BB60" s="336"/>
      <c r="BC60" s="336"/>
      <c r="BD60" s="336"/>
      <c r="BE60" s="336"/>
      <c r="BF60" s="336"/>
      <c r="BG60" s="336"/>
      <c r="BH60" s="336"/>
      <c r="BI60" s="336"/>
      <c r="BJ60" s="336"/>
      <c r="BK60" s="336"/>
      <c r="BL60" s="336"/>
      <c r="BM60" s="336"/>
      <c r="BN60" s="336"/>
      <c r="BO60" s="336"/>
      <c r="BP60" s="336"/>
      <c r="BQ60" s="336"/>
      <c r="BR60" s="336"/>
      <c r="BS60" s="336"/>
      <c r="BT60" s="336"/>
      <c r="BU60" s="336"/>
      <c r="BV60" s="336"/>
      <c r="BW60" s="336"/>
      <c r="BX60" s="336"/>
      <c r="BY60" s="336"/>
    </row>
    <row r="61" spans="1:77" ht="12" customHeight="1" x14ac:dyDescent="0.35">
      <c r="A61" s="341"/>
      <c r="B61" s="338"/>
      <c r="C61" s="107" t="s">
        <v>629</v>
      </c>
      <c r="D61" s="78" t="s">
        <v>630</v>
      </c>
      <c r="E61" s="370"/>
      <c r="F61" s="290">
        <f>IF(YEAR2=2014,'Table PR2_2014'!F60,IF(YEAR2=2015,TablePR2_2015!F60,IF(YEAR2=2016,Tablepr2_2016!F60,IF(YEAR2=2017,Tablepr2_2017!F60))))</f>
        <v>771</v>
      </c>
      <c r="G61" s="290">
        <f>IF(YEAR2=2014,'Table PR2_2014'!G60,IF(YEAR2=2015,TablePR2_2015!G60,IF(YEAR2=2016,Tablepr2_2016!G60,IF(YEAR2=2017,Tablepr2_2017!G60))))</f>
        <v>73</v>
      </c>
      <c r="H61" s="290">
        <f>IF(YEAR2=2014,'Table PR2_2014'!H60,IF(YEAR2=2015,TablePR2_2015!H60,IF(YEAR2=2016,Tablepr2_2016!H60,IF(YEAR2=2017,Tablepr2_2017!H60))))</f>
        <v>73</v>
      </c>
      <c r="I61" s="730">
        <f>IF(YEAR2=2014,'Table PR2_2014'!I60,IF(YEAR2=2015,TablePR2_2015!I60,IF(YEAR2=2016,Tablepr2_2016!I60,IF(YEAR2=2017,Tablepr2_2017!I60))))</f>
        <v>36.299999999999997</v>
      </c>
      <c r="J61" s="599"/>
      <c r="K61" s="399"/>
      <c r="L61" s="399"/>
      <c r="M61" s="399"/>
      <c r="N61" s="399"/>
      <c r="Q61" s="336"/>
      <c r="R61" s="336"/>
      <c r="S61" s="336"/>
      <c r="T61" s="336"/>
      <c r="U61" s="336"/>
      <c r="V61" s="336"/>
      <c r="W61" s="336"/>
      <c r="X61" s="336"/>
      <c r="Y61" s="336"/>
      <c r="Z61" s="293"/>
      <c r="AA61" s="336"/>
      <c r="AB61" s="336"/>
      <c r="AC61" s="336"/>
      <c r="AD61" s="336"/>
      <c r="AE61" s="336"/>
      <c r="AF61" s="336"/>
      <c r="AG61" s="336"/>
      <c r="AH61" s="336"/>
      <c r="AI61" s="336"/>
      <c r="AJ61" s="336"/>
      <c r="AK61" s="336"/>
      <c r="AL61" s="336"/>
      <c r="AM61" s="336"/>
      <c r="AN61" s="336"/>
      <c r="AO61" s="336"/>
      <c r="AP61" s="336"/>
      <c r="AQ61" s="336"/>
      <c r="AR61" s="336"/>
      <c r="AS61" s="336"/>
      <c r="AT61" s="336"/>
      <c r="AU61" s="336"/>
      <c r="AV61" s="336"/>
      <c r="AW61" s="336"/>
      <c r="AX61" s="336"/>
      <c r="AY61" s="336"/>
      <c r="AZ61" s="336"/>
      <c r="BA61" s="336"/>
      <c r="BB61" s="336"/>
      <c r="BC61" s="336"/>
      <c r="BD61" s="336"/>
      <c r="BE61" s="336"/>
      <c r="BF61" s="336"/>
      <c r="BG61" s="336"/>
      <c r="BH61" s="336"/>
      <c r="BI61" s="336"/>
      <c r="BJ61" s="336"/>
      <c r="BK61" s="336"/>
      <c r="BL61" s="336"/>
      <c r="BM61" s="336"/>
      <c r="BN61" s="336"/>
      <c r="BO61" s="336"/>
      <c r="BP61" s="336"/>
      <c r="BQ61" s="336"/>
      <c r="BR61" s="336"/>
      <c r="BS61" s="336"/>
      <c r="BT61" s="336"/>
      <c r="BU61" s="336"/>
      <c r="BV61" s="336"/>
      <c r="BW61" s="336"/>
      <c r="BX61" s="336"/>
      <c r="BY61" s="336"/>
    </row>
    <row r="62" spans="1:77" ht="12" customHeight="1" x14ac:dyDescent="0.35">
      <c r="A62" s="341"/>
      <c r="B62" s="338"/>
      <c r="C62" s="107" t="s">
        <v>631</v>
      </c>
      <c r="D62" s="78" t="s">
        <v>632</v>
      </c>
      <c r="E62" s="370"/>
      <c r="F62" s="290">
        <f>IF(YEAR2=2014,'Table PR2_2014'!F61,IF(YEAR2=2015,TablePR2_2015!F61,IF(YEAR2=2016,Tablepr2_2016!F61,IF(YEAR2=2017,Tablepr2_2017!F61))))</f>
        <v>1073</v>
      </c>
      <c r="G62" s="290">
        <f>IF(YEAR2=2014,'Table PR2_2014'!G61,IF(YEAR2=2015,TablePR2_2015!G61,IF(YEAR2=2016,Tablepr2_2016!G61,IF(YEAR2=2017,Tablepr2_2017!G61))))</f>
        <v>60</v>
      </c>
      <c r="H62" s="290">
        <f>IF(YEAR2=2014,'Table PR2_2014'!H61,IF(YEAR2=2015,TablePR2_2015!H61,IF(YEAR2=2016,Tablepr2_2016!H61,IF(YEAR2=2017,Tablepr2_2017!H61))))</f>
        <v>64</v>
      </c>
      <c r="I62" s="730">
        <f>IF(YEAR2=2014,'Table PR2_2014'!I61,IF(YEAR2=2015,TablePR2_2015!I61,IF(YEAR2=2016,Tablepr2_2016!I61,IF(YEAR2=2017,Tablepr2_2017!I61))))</f>
        <v>33.200000000000003</v>
      </c>
      <c r="J62" s="599"/>
      <c r="K62" s="399"/>
      <c r="L62" s="399"/>
      <c r="M62" s="399"/>
      <c r="N62" s="399"/>
      <c r="Q62" s="336"/>
      <c r="R62" s="336"/>
      <c r="S62" s="336"/>
      <c r="T62" s="336"/>
      <c r="U62" s="336"/>
      <c r="V62" s="336"/>
      <c r="W62" s="336"/>
      <c r="X62" s="336"/>
      <c r="Y62" s="336"/>
      <c r="Z62" s="293"/>
      <c r="AA62" s="336"/>
      <c r="AB62" s="336"/>
      <c r="AC62" s="336"/>
      <c r="AD62" s="336"/>
      <c r="AE62" s="336"/>
      <c r="AF62" s="336"/>
      <c r="AG62" s="336"/>
      <c r="AH62" s="336"/>
      <c r="AI62" s="336"/>
      <c r="AJ62" s="336"/>
      <c r="AK62" s="336"/>
      <c r="AL62" s="336"/>
      <c r="AM62" s="336"/>
      <c r="AN62" s="336"/>
      <c r="AO62" s="336"/>
      <c r="AP62" s="336"/>
      <c r="AQ62" s="336"/>
      <c r="AR62" s="336"/>
      <c r="AS62" s="336"/>
      <c r="AT62" s="336"/>
      <c r="AU62" s="336"/>
      <c r="AV62" s="336"/>
      <c r="AW62" s="336"/>
      <c r="AX62" s="336"/>
      <c r="AY62" s="336"/>
      <c r="AZ62" s="336"/>
      <c r="BA62" s="336"/>
      <c r="BB62" s="336"/>
      <c r="BC62" s="336"/>
      <c r="BD62" s="336"/>
      <c r="BE62" s="336"/>
      <c r="BF62" s="336"/>
      <c r="BG62" s="336"/>
      <c r="BH62" s="336"/>
      <c r="BI62" s="336"/>
      <c r="BJ62" s="336"/>
      <c r="BK62" s="336"/>
      <c r="BL62" s="336"/>
      <c r="BM62" s="336"/>
      <c r="BN62" s="336"/>
      <c r="BO62" s="336"/>
      <c r="BP62" s="336"/>
      <c r="BQ62" s="336"/>
      <c r="BR62" s="336"/>
      <c r="BS62" s="336"/>
      <c r="BT62" s="336"/>
      <c r="BU62" s="336"/>
      <c r="BV62" s="336"/>
      <c r="BW62" s="336"/>
      <c r="BX62" s="336"/>
      <c r="BY62" s="336"/>
    </row>
    <row r="63" spans="1:77" ht="12" customHeight="1" x14ac:dyDescent="0.35">
      <c r="A63" s="341"/>
      <c r="B63" s="338"/>
      <c r="C63" s="107" t="s">
        <v>633</v>
      </c>
      <c r="D63" s="78" t="s">
        <v>634</v>
      </c>
      <c r="E63" s="370"/>
      <c r="F63" s="290">
        <f>IF(YEAR2=2014,'Table PR2_2014'!F62,IF(YEAR2=2015,TablePR2_2015!F62,IF(YEAR2=2016,Tablepr2_2016!F62,IF(YEAR2=2017,Tablepr2_2017!F62))))</f>
        <v>1546</v>
      </c>
      <c r="G63" s="290">
        <f>IF(YEAR2=2014,'Table PR2_2014'!G62,IF(YEAR2=2015,TablePR2_2015!G62,IF(YEAR2=2016,Tablepr2_2016!G62,IF(YEAR2=2017,Tablepr2_2017!G62))))</f>
        <v>65</v>
      </c>
      <c r="H63" s="290">
        <f>IF(YEAR2=2014,'Table PR2_2014'!H62,IF(YEAR2=2015,TablePR2_2015!H62,IF(YEAR2=2016,Tablepr2_2016!H62,IF(YEAR2=2017,Tablepr2_2017!H62))))</f>
        <v>69</v>
      </c>
      <c r="I63" s="730">
        <f>IF(YEAR2=2014,'Table PR2_2014'!I62,IF(YEAR2=2015,TablePR2_2015!I62,IF(YEAR2=2016,Tablepr2_2016!I62,IF(YEAR2=2017,Tablepr2_2017!I62))))</f>
        <v>34.799999999999997</v>
      </c>
      <c r="J63" s="599"/>
      <c r="K63" s="399"/>
      <c r="L63" s="399"/>
      <c r="M63" s="399"/>
      <c r="N63" s="399"/>
      <c r="Q63" s="336"/>
      <c r="R63" s="336"/>
      <c r="S63" s="336"/>
      <c r="T63" s="336"/>
      <c r="U63" s="336"/>
      <c r="V63" s="336"/>
      <c r="W63" s="336"/>
      <c r="X63" s="336"/>
      <c r="Y63" s="336"/>
      <c r="Z63" s="293"/>
      <c r="AA63" s="336"/>
      <c r="AB63" s="336"/>
      <c r="AC63" s="336"/>
      <c r="AD63" s="336"/>
      <c r="AE63" s="336"/>
      <c r="AF63" s="336"/>
      <c r="AG63" s="336"/>
      <c r="AH63" s="336"/>
      <c r="AI63" s="336"/>
      <c r="AJ63" s="336"/>
      <c r="AK63" s="336"/>
      <c r="AL63" s="336"/>
      <c r="AM63" s="336"/>
      <c r="AN63" s="336"/>
      <c r="AO63" s="336"/>
      <c r="AP63" s="336"/>
      <c r="AQ63" s="336"/>
      <c r="AR63" s="336"/>
      <c r="AS63" s="336"/>
      <c r="AT63" s="336"/>
      <c r="AU63" s="336"/>
      <c r="AV63" s="336"/>
      <c r="AW63" s="336"/>
      <c r="AX63" s="336"/>
      <c r="AY63" s="336"/>
      <c r="AZ63" s="336"/>
      <c r="BA63" s="336"/>
      <c r="BB63" s="336"/>
      <c r="BC63" s="336"/>
      <c r="BD63" s="336"/>
      <c r="BE63" s="336"/>
      <c r="BF63" s="336"/>
      <c r="BG63" s="336"/>
      <c r="BH63" s="336"/>
      <c r="BI63" s="336"/>
      <c r="BJ63" s="336"/>
      <c r="BK63" s="336"/>
      <c r="BL63" s="336"/>
      <c r="BM63" s="336"/>
      <c r="BN63" s="336"/>
      <c r="BO63" s="336"/>
      <c r="BP63" s="336"/>
      <c r="BQ63" s="336"/>
      <c r="BR63" s="336"/>
      <c r="BS63" s="336"/>
      <c r="BT63" s="336"/>
      <c r="BU63" s="336"/>
      <c r="BV63" s="336"/>
      <c r="BW63" s="336"/>
      <c r="BX63" s="336"/>
      <c r="BY63" s="336"/>
    </row>
    <row r="64" spans="1:77" ht="12" customHeight="1" x14ac:dyDescent="0.35">
      <c r="A64" s="341"/>
      <c r="B64" s="338"/>
      <c r="C64" s="107" t="s">
        <v>635</v>
      </c>
      <c r="D64" s="78" t="s">
        <v>636</v>
      </c>
      <c r="E64" s="370"/>
      <c r="F64" s="290">
        <f>IF(YEAR2=2014,'Table PR2_2014'!F63,IF(YEAR2=2015,TablePR2_2015!F63,IF(YEAR2=2016,Tablepr2_2016!F63,IF(YEAR2=2017,Tablepr2_2017!F63))))</f>
        <v>1237</v>
      </c>
      <c r="G64" s="290">
        <f>IF(YEAR2=2014,'Table PR2_2014'!G63,IF(YEAR2=2015,TablePR2_2015!G63,IF(YEAR2=2016,Tablepr2_2016!G63,IF(YEAR2=2017,Tablepr2_2017!G63))))</f>
        <v>63</v>
      </c>
      <c r="H64" s="290">
        <f>IF(YEAR2=2014,'Table PR2_2014'!H63,IF(YEAR2=2015,TablePR2_2015!H63,IF(YEAR2=2016,Tablepr2_2016!H63,IF(YEAR2=2017,Tablepr2_2017!H63))))</f>
        <v>65</v>
      </c>
      <c r="I64" s="730">
        <f>IF(YEAR2=2014,'Table PR2_2014'!I63,IF(YEAR2=2015,TablePR2_2015!I63,IF(YEAR2=2016,Tablepr2_2016!I63,IF(YEAR2=2017,Tablepr2_2017!I63))))</f>
        <v>33.200000000000003</v>
      </c>
      <c r="J64" s="599"/>
      <c r="K64" s="399"/>
      <c r="L64" s="399"/>
      <c r="M64" s="399"/>
      <c r="N64" s="399"/>
      <c r="Q64" s="336"/>
      <c r="R64" s="336"/>
      <c r="S64" s="336"/>
      <c r="T64" s="336"/>
      <c r="U64" s="336"/>
      <c r="V64" s="336"/>
      <c r="W64" s="336"/>
      <c r="X64" s="336"/>
      <c r="Y64" s="336"/>
      <c r="Z64" s="293"/>
      <c r="AA64" s="336"/>
      <c r="AB64" s="336"/>
      <c r="AC64" s="336"/>
      <c r="AD64" s="336"/>
      <c r="AE64" s="336"/>
      <c r="AF64" s="336"/>
      <c r="AG64" s="336"/>
      <c r="AH64" s="336"/>
      <c r="AI64" s="336"/>
      <c r="AJ64" s="336"/>
      <c r="AK64" s="336"/>
      <c r="AL64" s="336"/>
      <c r="AM64" s="336"/>
      <c r="AN64" s="336"/>
      <c r="AO64" s="336"/>
      <c r="AP64" s="336"/>
      <c r="AQ64" s="336"/>
      <c r="AR64" s="336"/>
      <c r="AS64" s="336"/>
      <c r="AT64" s="336"/>
      <c r="AU64" s="336"/>
      <c r="AV64" s="336"/>
      <c r="AW64" s="336"/>
      <c r="AX64" s="336"/>
      <c r="AY64" s="336"/>
      <c r="AZ64" s="336"/>
      <c r="BA64" s="336"/>
      <c r="BB64" s="336"/>
      <c r="BC64" s="336"/>
      <c r="BD64" s="336"/>
      <c r="BE64" s="336"/>
      <c r="BF64" s="336"/>
      <c r="BG64" s="336"/>
      <c r="BH64" s="336"/>
      <c r="BI64" s="336"/>
      <c r="BJ64" s="336"/>
      <c r="BK64" s="336"/>
      <c r="BL64" s="336"/>
      <c r="BM64" s="336"/>
      <c r="BN64" s="336"/>
      <c r="BO64" s="336"/>
      <c r="BP64" s="336"/>
      <c r="BQ64" s="336"/>
      <c r="BR64" s="336"/>
      <c r="BS64" s="336"/>
      <c r="BT64" s="336"/>
      <c r="BU64" s="336"/>
      <c r="BV64" s="336"/>
      <c r="BW64" s="336"/>
      <c r="BX64" s="336"/>
      <c r="BY64" s="336"/>
    </row>
    <row r="65" spans="1:77" ht="12" customHeight="1" x14ac:dyDescent="0.35">
      <c r="A65" s="341"/>
      <c r="B65" s="338"/>
      <c r="C65" s="107" t="s">
        <v>637</v>
      </c>
      <c r="D65" s="78" t="s">
        <v>638</v>
      </c>
      <c r="E65" s="370"/>
      <c r="F65" s="290">
        <f>IF(YEAR2=2014,'Table PR2_2014'!F64,IF(YEAR2=2015,TablePR2_2015!F64,IF(YEAR2=2016,Tablepr2_2016!F64,IF(YEAR2=2017,Tablepr2_2017!F64))))</f>
        <v>1756</v>
      </c>
      <c r="G65" s="290">
        <f>IF(YEAR2=2014,'Table PR2_2014'!G64,IF(YEAR2=2015,TablePR2_2015!G64,IF(YEAR2=2016,Tablepr2_2016!G64,IF(YEAR2=2017,Tablepr2_2017!G64))))</f>
        <v>65</v>
      </c>
      <c r="H65" s="290">
        <f>IF(YEAR2=2014,'Table PR2_2014'!H64,IF(YEAR2=2015,TablePR2_2015!H64,IF(YEAR2=2016,Tablepr2_2016!H64,IF(YEAR2=2017,Tablepr2_2017!H64))))</f>
        <v>69</v>
      </c>
      <c r="I65" s="730">
        <f>IF(YEAR2=2014,'Table PR2_2014'!I64,IF(YEAR2=2015,TablePR2_2015!I64,IF(YEAR2=2016,Tablepr2_2016!I64,IF(YEAR2=2017,Tablepr2_2017!I64))))</f>
        <v>33.9</v>
      </c>
      <c r="J65" s="599"/>
      <c r="K65" s="399"/>
      <c r="L65" s="399"/>
      <c r="M65" s="399"/>
      <c r="N65" s="399"/>
      <c r="Q65" s="336"/>
      <c r="R65" s="336"/>
      <c r="S65" s="336"/>
      <c r="T65" s="336"/>
      <c r="U65" s="336"/>
      <c r="V65" s="336"/>
      <c r="W65" s="336"/>
      <c r="X65" s="336"/>
      <c r="Y65" s="336"/>
      <c r="Z65" s="293"/>
      <c r="AA65" s="336"/>
      <c r="AB65" s="336"/>
      <c r="AC65" s="336"/>
      <c r="AD65" s="336"/>
      <c r="AE65" s="336"/>
      <c r="AF65" s="336"/>
      <c r="AG65" s="336"/>
      <c r="AH65" s="336"/>
      <c r="AI65" s="336"/>
      <c r="AJ65" s="336"/>
      <c r="AK65" s="336"/>
      <c r="AL65" s="336"/>
      <c r="AM65" s="336"/>
      <c r="AN65" s="336"/>
      <c r="AO65" s="336"/>
      <c r="AP65" s="336"/>
      <c r="AQ65" s="336"/>
      <c r="AR65" s="336"/>
      <c r="AS65" s="336"/>
      <c r="AT65" s="336"/>
      <c r="AU65" s="336"/>
      <c r="AV65" s="336"/>
      <c r="AW65" s="336"/>
      <c r="AX65" s="336"/>
      <c r="AY65" s="336"/>
      <c r="AZ65" s="336"/>
      <c r="BA65" s="336"/>
      <c r="BB65" s="336"/>
      <c r="BC65" s="336"/>
      <c r="BD65" s="336"/>
      <c r="BE65" s="336"/>
      <c r="BF65" s="336"/>
      <c r="BG65" s="336"/>
      <c r="BH65" s="336"/>
      <c r="BI65" s="336"/>
      <c r="BJ65" s="336"/>
      <c r="BK65" s="336"/>
      <c r="BL65" s="336"/>
      <c r="BM65" s="336"/>
      <c r="BN65" s="336"/>
      <c r="BO65" s="336"/>
      <c r="BP65" s="336"/>
      <c r="BQ65" s="336"/>
      <c r="BR65" s="336"/>
      <c r="BS65" s="336"/>
      <c r="BT65" s="336"/>
      <c r="BU65" s="336"/>
      <c r="BV65" s="336"/>
      <c r="BW65" s="336"/>
      <c r="BX65" s="336"/>
      <c r="BY65" s="336"/>
    </row>
    <row r="66" spans="1:77" ht="12" customHeight="1" x14ac:dyDescent="0.35">
      <c r="A66" s="341"/>
      <c r="B66" s="338"/>
      <c r="C66" s="107" t="s">
        <v>639</v>
      </c>
      <c r="D66" s="78" t="s">
        <v>640</v>
      </c>
      <c r="E66" s="370"/>
      <c r="F66" s="290">
        <f>IF(YEAR2=2014,'Table PR2_2014'!F65,IF(YEAR2=2015,TablePR2_2015!F65,IF(YEAR2=2016,Tablepr2_2016!F65,IF(YEAR2=2017,Tablepr2_2017!F65))))</f>
        <v>577</v>
      </c>
      <c r="G66" s="290">
        <f>IF(YEAR2=2014,'Table PR2_2014'!G65,IF(YEAR2=2015,TablePR2_2015!G65,IF(YEAR2=2016,Tablepr2_2016!G65,IF(YEAR2=2017,Tablepr2_2017!G65))))</f>
        <v>79</v>
      </c>
      <c r="H66" s="290">
        <f>IF(YEAR2=2014,'Table PR2_2014'!H65,IF(YEAR2=2015,TablePR2_2015!H65,IF(YEAR2=2016,Tablepr2_2016!H65,IF(YEAR2=2017,Tablepr2_2017!H65))))</f>
        <v>80</v>
      </c>
      <c r="I66" s="730">
        <f>IF(YEAR2=2014,'Table PR2_2014'!I65,IF(YEAR2=2015,TablePR2_2015!I65,IF(YEAR2=2016,Tablepr2_2016!I65,IF(YEAR2=2017,Tablepr2_2017!I65))))</f>
        <v>36.700000000000003</v>
      </c>
      <c r="J66" s="599"/>
      <c r="K66" s="399"/>
      <c r="L66" s="399"/>
      <c r="M66" s="399"/>
      <c r="N66" s="399"/>
      <c r="Q66" s="336"/>
      <c r="R66" s="336"/>
      <c r="S66" s="336"/>
      <c r="T66" s="336"/>
      <c r="U66" s="336"/>
      <c r="V66" s="336"/>
      <c r="W66" s="336"/>
      <c r="X66" s="336"/>
      <c r="Y66" s="336"/>
      <c r="Z66" s="293"/>
      <c r="AA66" s="336"/>
      <c r="AB66" s="336"/>
      <c r="AC66" s="336"/>
      <c r="AD66" s="336"/>
      <c r="AE66" s="336"/>
      <c r="AF66" s="336"/>
      <c r="AG66" s="336"/>
      <c r="AH66" s="336"/>
      <c r="AI66" s="336"/>
      <c r="AJ66" s="336"/>
      <c r="AK66" s="336"/>
      <c r="AL66" s="336"/>
      <c r="AM66" s="336"/>
      <c r="AN66" s="336"/>
      <c r="AO66" s="336"/>
      <c r="AP66" s="336"/>
      <c r="AQ66" s="336"/>
      <c r="AR66" s="336"/>
      <c r="AS66" s="336"/>
      <c r="AT66" s="336"/>
      <c r="AU66" s="336"/>
      <c r="AV66" s="336"/>
      <c r="AW66" s="336"/>
      <c r="AX66" s="336"/>
      <c r="AY66" s="336"/>
      <c r="AZ66" s="336"/>
      <c r="BA66" s="336"/>
      <c r="BB66" s="336"/>
      <c r="BC66" s="336"/>
      <c r="BD66" s="336"/>
      <c r="BE66" s="336"/>
      <c r="BF66" s="336"/>
      <c r="BG66" s="336"/>
      <c r="BH66" s="336"/>
      <c r="BI66" s="336"/>
      <c r="BJ66" s="336"/>
      <c r="BK66" s="336"/>
      <c r="BL66" s="336"/>
      <c r="BM66" s="336"/>
      <c r="BN66" s="336"/>
      <c r="BO66" s="336"/>
      <c r="BP66" s="336"/>
      <c r="BQ66" s="336"/>
      <c r="BR66" s="336"/>
      <c r="BS66" s="336"/>
      <c r="BT66" s="336"/>
      <c r="BU66" s="336"/>
      <c r="BV66" s="336"/>
      <c r="BW66" s="336"/>
      <c r="BX66" s="336"/>
      <c r="BY66" s="336"/>
    </row>
    <row r="67" spans="1:77" ht="12" customHeight="1" x14ac:dyDescent="0.35">
      <c r="A67" s="341"/>
      <c r="B67" s="338"/>
      <c r="C67" s="107" t="s">
        <v>641</v>
      </c>
      <c r="D67" s="78" t="s">
        <v>642</v>
      </c>
      <c r="E67" s="370"/>
      <c r="F67" s="290">
        <f>IF(YEAR2=2014,'Table PR2_2014'!F66,IF(YEAR2=2015,TablePR2_2015!F66,IF(YEAR2=2016,Tablepr2_2016!F66,IF(YEAR2=2017,Tablepr2_2017!F66))))</f>
        <v>891</v>
      </c>
      <c r="G67" s="290">
        <f>IF(YEAR2=2014,'Table PR2_2014'!G66,IF(YEAR2=2015,TablePR2_2015!G66,IF(YEAR2=2016,Tablepr2_2016!G66,IF(YEAR2=2017,Tablepr2_2017!G66))))</f>
        <v>67</v>
      </c>
      <c r="H67" s="290">
        <f>IF(YEAR2=2014,'Table PR2_2014'!H66,IF(YEAR2=2015,TablePR2_2015!H66,IF(YEAR2=2016,Tablepr2_2016!H66,IF(YEAR2=2017,Tablepr2_2017!H66))))</f>
        <v>70</v>
      </c>
      <c r="I67" s="730">
        <f>IF(YEAR2=2014,'Table PR2_2014'!I66,IF(YEAR2=2015,TablePR2_2015!I66,IF(YEAR2=2016,Tablepr2_2016!I66,IF(YEAR2=2017,Tablepr2_2017!I66))))</f>
        <v>34.700000000000003</v>
      </c>
      <c r="J67" s="599"/>
      <c r="K67" s="399"/>
      <c r="L67" s="399"/>
      <c r="M67" s="399"/>
      <c r="N67" s="399"/>
      <c r="Q67" s="336"/>
      <c r="R67" s="336"/>
      <c r="S67" s="336"/>
      <c r="T67" s="336"/>
      <c r="U67" s="336"/>
      <c r="V67" s="336"/>
      <c r="W67" s="336"/>
      <c r="X67" s="336"/>
      <c r="Y67" s="336"/>
      <c r="Z67" s="293"/>
      <c r="AA67" s="336"/>
      <c r="AB67" s="336"/>
      <c r="AC67" s="336"/>
      <c r="AD67" s="336"/>
      <c r="AE67" s="336"/>
      <c r="AF67" s="336"/>
      <c r="AG67" s="336"/>
      <c r="AH67" s="336"/>
      <c r="AI67" s="336"/>
      <c r="AJ67" s="336"/>
      <c r="AK67" s="336"/>
      <c r="AL67" s="336"/>
      <c r="AM67" s="336"/>
      <c r="AN67" s="336"/>
      <c r="AO67" s="336"/>
      <c r="AP67" s="336"/>
      <c r="AQ67" s="336"/>
      <c r="AR67" s="336"/>
      <c r="AS67" s="336"/>
      <c r="AT67" s="336"/>
      <c r="AU67" s="336"/>
      <c r="AV67" s="336"/>
      <c r="AW67" s="336"/>
      <c r="AX67" s="336"/>
      <c r="AY67" s="336"/>
      <c r="AZ67" s="336"/>
      <c r="BA67" s="336"/>
      <c r="BB67" s="336"/>
      <c r="BC67" s="336"/>
      <c r="BD67" s="336"/>
      <c r="BE67" s="336"/>
      <c r="BF67" s="336"/>
      <c r="BG67" s="336"/>
      <c r="BH67" s="336"/>
      <c r="BI67" s="336"/>
      <c r="BJ67" s="336"/>
      <c r="BK67" s="336"/>
      <c r="BL67" s="336"/>
      <c r="BM67" s="336"/>
      <c r="BN67" s="336"/>
      <c r="BO67" s="336"/>
      <c r="BP67" s="336"/>
      <c r="BQ67" s="336"/>
      <c r="BR67" s="336"/>
      <c r="BS67" s="336"/>
      <c r="BT67" s="336"/>
      <c r="BU67" s="336"/>
      <c r="BV67" s="336"/>
      <c r="BW67" s="336"/>
      <c r="BX67" s="336"/>
      <c r="BY67" s="336"/>
    </row>
    <row r="68" spans="1:77" ht="12" customHeight="1" x14ac:dyDescent="0.35">
      <c r="A68" s="341"/>
      <c r="B68" s="338"/>
      <c r="C68" s="107" t="s">
        <v>643</v>
      </c>
      <c r="D68" s="78" t="s">
        <v>644</v>
      </c>
      <c r="E68" s="370"/>
      <c r="F68" s="290">
        <f>IF(YEAR2=2014,'Table PR2_2014'!F67,IF(YEAR2=2015,TablePR2_2015!F67,IF(YEAR2=2016,Tablepr2_2016!F67,IF(YEAR2=2017,Tablepr2_2017!F67))))</f>
        <v>1257</v>
      </c>
      <c r="G68" s="290">
        <f>IF(YEAR2=2014,'Table PR2_2014'!G67,IF(YEAR2=2015,TablePR2_2015!G67,IF(YEAR2=2016,Tablepr2_2016!G67,IF(YEAR2=2017,Tablepr2_2017!G67))))</f>
        <v>71</v>
      </c>
      <c r="H68" s="290">
        <f>IF(YEAR2=2014,'Table PR2_2014'!H67,IF(YEAR2=2015,TablePR2_2015!H67,IF(YEAR2=2016,Tablepr2_2016!H67,IF(YEAR2=2017,Tablepr2_2017!H67))))</f>
        <v>71</v>
      </c>
      <c r="I68" s="730">
        <f>IF(YEAR2=2014,'Table PR2_2014'!I67,IF(YEAR2=2015,TablePR2_2015!I67,IF(YEAR2=2016,Tablepr2_2016!I67,IF(YEAR2=2017,Tablepr2_2017!I67))))</f>
        <v>35.1</v>
      </c>
      <c r="J68" s="599"/>
      <c r="K68" s="399"/>
      <c r="L68" s="399"/>
      <c r="M68" s="399"/>
      <c r="N68" s="399"/>
      <c r="Q68" s="336"/>
      <c r="R68" s="336"/>
      <c r="S68" s="336"/>
      <c r="T68" s="336"/>
      <c r="U68" s="336"/>
      <c r="V68" s="336"/>
      <c r="W68" s="336"/>
      <c r="X68" s="336"/>
      <c r="Y68" s="336"/>
      <c r="Z68" s="293"/>
      <c r="AA68" s="336"/>
      <c r="AB68" s="336"/>
      <c r="AC68" s="336"/>
      <c r="AD68" s="336"/>
      <c r="AE68" s="336"/>
      <c r="AF68" s="336"/>
      <c r="AG68" s="336"/>
      <c r="AH68" s="336"/>
      <c r="AI68" s="336"/>
      <c r="AJ68" s="336"/>
      <c r="AK68" s="336"/>
      <c r="AL68" s="336"/>
      <c r="AM68" s="336"/>
      <c r="AN68" s="336"/>
      <c r="AO68" s="336"/>
      <c r="AP68" s="336"/>
      <c r="AQ68" s="336"/>
      <c r="AR68" s="336"/>
      <c r="AS68" s="336"/>
      <c r="AT68" s="336"/>
      <c r="AU68" s="336"/>
      <c r="AV68" s="336"/>
      <c r="AW68" s="336"/>
      <c r="AX68" s="336"/>
      <c r="AY68" s="336"/>
      <c r="AZ68" s="336"/>
      <c r="BA68" s="336"/>
      <c r="BB68" s="336"/>
      <c r="BC68" s="336"/>
      <c r="BD68" s="336"/>
      <c r="BE68" s="336"/>
      <c r="BF68" s="336"/>
      <c r="BG68" s="336"/>
      <c r="BH68" s="336"/>
      <c r="BI68" s="336"/>
      <c r="BJ68" s="336"/>
      <c r="BK68" s="336"/>
      <c r="BL68" s="336"/>
      <c r="BM68" s="336"/>
      <c r="BN68" s="336"/>
      <c r="BO68" s="336"/>
      <c r="BP68" s="336"/>
      <c r="BQ68" s="336"/>
      <c r="BR68" s="336"/>
      <c r="BS68" s="336"/>
      <c r="BT68" s="336"/>
      <c r="BU68" s="336"/>
      <c r="BV68" s="336"/>
      <c r="BW68" s="336"/>
      <c r="BX68" s="336"/>
      <c r="BY68" s="336"/>
    </row>
    <row r="69" spans="1:77" ht="12" customHeight="1" x14ac:dyDescent="0.35">
      <c r="A69" s="341"/>
      <c r="B69" s="338"/>
      <c r="C69" s="107" t="s">
        <v>645</v>
      </c>
      <c r="D69" s="78" t="s">
        <v>646</v>
      </c>
      <c r="E69" s="370"/>
      <c r="F69" s="290">
        <f>IF(YEAR2=2014,'Table PR2_2014'!F68,IF(YEAR2=2015,TablePR2_2015!F68,IF(YEAR2=2016,Tablepr2_2016!F68,IF(YEAR2=2017,Tablepr2_2017!F68))))</f>
        <v>1224</v>
      </c>
      <c r="G69" s="290">
        <f>IF(YEAR2=2014,'Table PR2_2014'!G68,IF(YEAR2=2015,TablePR2_2015!G68,IF(YEAR2=2016,Tablepr2_2016!G68,IF(YEAR2=2017,Tablepr2_2017!G68))))</f>
        <v>67</v>
      </c>
      <c r="H69" s="290">
        <f>IF(YEAR2=2014,'Table PR2_2014'!H68,IF(YEAR2=2015,TablePR2_2015!H68,IF(YEAR2=2016,Tablepr2_2016!H68,IF(YEAR2=2017,Tablepr2_2017!H68))))</f>
        <v>69</v>
      </c>
      <c r="I69" s="730">
        <f>IF(YEAR2=2014,'Table PR2_2014'!I68,IF(YEAR2=2015,TablePR2_2015!I68,IF(YEAR2=2016,Tablepr2_2016!I68,IF(YEAR2=2017,Tablepr2_2017!I68))))</f>
        <v>34.6</v>
      </c>
      <c r="J69" s="599"/>
      <c r="K69" s="399"/>
      <c r="L69" s="399"/>
      <c r="M69" s="399"/>
      <c r="N69" s="399"/>
      <c r="Q69" s="336"/>
      <c r="R69" s="336"/>
      <c r="S69" s="336"/>
      <c r="T69" s="336"/>
      <c r="U69" s="336"/>
      <c r="V69" s="336"/>
      <c r="W69" s="336"/>
      <c r="X69" s="336"/>
      <c r="Y69" s="336"/>
      <c r="Z69" s="293"/>
      <c r="AA69" s="336"/>
      <c r="AB69" s="336"/>
      <c r="AC69" s="336"/>
      <c r="AD69" s="336"/>
      <c r="AE69" s="336"/>
      <c r="AF69" s="336"/>
      <c r="AG69" s="336"/>
      <c r="AH69" s="336"/>
      <c r="AI69" s="336"/>
      <c r="AJ69" s="336"/>
      <c r="AK69" s="336"/>
      <c r="AL69" s="336"/>
      <c r="AM69" s="336"/>
      <c r="AN69" s="336"/>
      <c r="AO69" s="336"/>
      <c r="AP69" s="336"/>
      <c r="AQ69" s="336"/>
      <c r="AR69" s="336"/>
      <c r="AS69" s="336"/>
      <c r="AT69" s="336"/>
      <c r="AU69" s="336"/>
      <c r="AV69" s="336"/>
      <c r="AW69" s="336"/>
      <c r="AX69" s="336"/>
      <c r="AY69" s="336"/>
      <c r="AZ69" s="336"/>
      <c r="BA69" s="336"/>
      <c r="BB69" s="336"/>
      <c r="BC69" s="336"/>
      <c r="BD69" s="336"/>
      <c r="BE69" s="336"/>
      <c r="BF69" s="336"/>
      <c r="BG69" s="336"/>
      <c r="BH69" s="336"/>
      <c r="BI69" s="336"/>
      <c r="BJ69" s="336"/>
      <c r="BK69" s="336"/>
      <c r="BL69" s="336"/>
      <c r="BM69" s="336"/>
      <c r="BN69" s="336"/>
      <c r="BO69" s="336"/>
      <c r="BP69" s="336"/>
      <c r="BQ69" s="336"/>
      <c r="BR69" s="336"/>
      <c r="BS69" s="336"/>
      <c r="BT69" s="336"/>
      <c r="BU69" s="336"/>
      <c r="BV69" s="336"/>
      <c r="BW69" s="336"/>
      <c r="BX69" s="336"/>
      <c r="BY69" s="336"/>
    </row>
    <row r="70" spans="1:77" ht="12" customHeight="1" x14ac:dyDescent="0.35">
      <c r="A70" s="341"/>
      <c r="B70" s="338"/>
      <c r="C70" s="107" t="s">
        <v>647</v>
      </c>
      <c r="D70" s="78" t="s">
        <v>648</v>
      </c>
      <c r="E70" s="370"/>
      <c r="F70" s="290">
        <f>IF(YEAR2=2014,'Table PR2_2014'!F69,IF(YEAR2=2015,TablePR2_2015!F69,IF(YEAR2=2016,Tablepr2_2016!F69,IF(YEAR2=2017,Tablepr2_2017!F69))))</f>
        <v>1067</v>
      </c>
      <c r="G70" s="290">
        <f>IF(YEAR2=2014,'Table PR2_2014'!G69,IF(YEAR2=2015,TablePR2_2015!G69,IF(YEAR2=2016,Tablepr2_2016!G69,IF(YEAR2=2017,Tablepr2_2017!G69))))</f>
        <v>71</v>
      </c>
      <c r="H70" s="290">
        <f>IF(YEAR2=2014,'Table PR2_2014'!H69,IF(YEAR2=2015,TablePR2_2015!H69,IF(YEAR2=2016,Tablepr2_2016!H69,IF(YEAR2=2017,Tablepr2_2017!H69))))</f>
        <v>73</v>
      </c>
      <c r="I70" s="730">
        <f>IF(YEAR2=2014,'Table PR2_2014'!I69,IF(YEAR2=2015,TablePR2_2015!I69,IF(YEAR2=2016,Tablepr2_2016!I69,IF(YEAR2=2017,Tablepr2_2017!I69))))</f>
        <v>36</v>
      </c>
      <c r="J70" s="599"/>
      <c r="K70" s="399"/>
      <c r="L70" s="399"/>
      <c r="M70" s="399"/>
      <c r="N70" s="399"/>
      <c r="Q70" s="336"/>
      <c r="R70" s="336"/>
      <c r="S70" s="336"/>
      <c r="T70" s="336"/>
      <c r="U70" s="336"/>
      <c r="V70" s="336"/>
      <c r="W70" s="336"/>
      <c r="X70" s="336"/>
      <c r="Y70" s="336"/>
      <c r="Z70" s="293"/>
      <c r="AA70" s="336"/>
      <c r="AB70" s="336"/>
      <c r="AC70" s="336"/>
      <c r="AD70" s="336"/>
      <c r="AE70" s="336"/>
      <c r="AF70" s="336"/>
      <c r="AG70" s="336"/>
      <c r="AH70" s="336"/>
      <c r="AI70" s="336"/>
      <c r="AJ70" s="336"/>
      <c r="AK70" s="336"/>
      <c r="AL70" s="336"/>
      <c r="AM70" s="336"/>
      <c r="AN70" s="336"/>
      <c r="AO70" s="336"/>
      <c r="AP70" s="336"/>
      <c r="AQ70" s="336"/>
      <c r="AR70" s="336"/>
      <c r="AS70" s="336"/>
      <c r="AT70" s="336"/>
      <c r="AU70" s="336"/>
      <c r="AV70" s="336"/>
      <c r="AW70" s="336"/>
      <c r="AX70" s="336"/>
      <c r="AY70" s="336"/>
      <c r="AZ70" s="336"/>
      <c r="BA70" s="336"/>
      <c r="BB70" s="336"/>
      <c r="BC70" s="336"/>
      <c r="BD70" s="336"/>
      <c r="BE70" s="336"/>
      <c r="BF70" s="336"/>
      <c r="BG70" s="336"/>
      <c r="BH70" s="336"/>
      <c r="BI70" s="336"/>
      <c r="BJ70" s="336"/>
      <c r="BK70" s="336"/>
      <c r="BL70" s="336"/>
      <c r="BM70" s="336"/>
      <c r="BN70" s="336"/>
      <c r="BO70" s="336"/>
      <c r="BP70" s="336"/>
      <c r="BQ70" s="336"/>
      <c r="BR70" s="336"/>
      <c r="BS70" s="336"/>
      <c r="BT70" s="336"/>
      <c r="BU70" s="336"/>
      <c r="BV70" s="336"/>
      <c r="BW70" s="336"/>
      <c r="BX70" s="336"/>
      <c r="BY70" s="336"/>
    </row>
    <row r="71" spans="1:77" ht="12" customHeight="1" x14ac:dyDescent="0.35">
      <c r="A71" s="341"/>
      <c r="B71" s="338"/>
      <c r="C71" s="107"/>
      <c r="D71" s="78"/>
      <c r="E71" s="370"/>
      <c r="F71" s="290"/>
      <c r="G71" s="290"/>
      <c r="H71" s="290"/>
      <c r="I71" s="730"/>
      <c r="J71" s="599"/>
      <c r="K71" s="399"/>
      <c r="L71" s="399"/>
      <c r="M71" s="399"/>
      <c r="N71" s="399"/>
      <c r="Q71" s="336"/>
      <c r="R71" s="336"/>
      <c r="S71" s="336"/>
      <c r="T71" s="336"/>
      <c r="U71" s="336"/>
      <c r="V71" s="336"/>
      <c r="W71" s="336"/>
      <c r="X71" s="336"/>
      <c r="Y71" s="336"/>
      <c r="Z71" s="293"/>
      <c r="AA71" s="336"/>
      <c r="AB71" s="336"/>
      <c r="AC71" s="336"/>
      <c r="AD71" s="336"/>
      <c r="AE71" s="336"/>
      <c r="AF71" s="336"/>
      <c r="AG71" s="336"/>
      <c r="AH71" s="336"/>
      <c r="AI71" s="336"/>
      <c r="AJ71" s="336"/>
      <c r="AK71" s="336"/>
      <c r="AL71" s="336"/>
      <c r="AM71" s="336"/>
      <c r="AN71" s="336"/>
      <c r="AO71" s="336"/>
      <c r="AP71" s="336"/>
      <c r="AQ71" s="336"/>
      <c r="AR71" s="336"/>
      <c r="AS71" s="336"/>
      <c r="AT71" s="336"/>
      <c r="AU71" s="336"/>
      <c r="AV71" s="336"/>
      <c r="AW71" s="336"/>
      <c r="AX71" s="336"/>
      <c r="AY71" s="336"/>
      <c r="AZ71" s="336"/>
      <c r="BA71" s="336"/>
      <c r="BB71" s="336"/>
      <c r="BC71" s="336"/>
      <c r="BD71" s="336"/>
      <c r="BE71" s="336"/>
      <c r="BF71" s="336"/>
      <c r="BG71" s="336"/>
      <c r="BH71" s="336"/>
      <c r="BI71" s="336"/>
      <c r="BJ71" s="336"/>
      <c r="BK71" s="336"/>
      <c r="BL71" s="336"/>
      <c r="BM71" s="336"/>
      <c r="BN71" s="336"/>
      <c r="BO71" s="336"/>
      <c r="BP71" s="336"/>
      <c r="BQ71" s="336"/>
      <c r="BR71" s="336"/>
      <c r="BS71" s="336"/>
      <c r="BT71" s="336"/>
      <c r="BU71" s="336"/>
      <c r="BV71" s="336"/>
      <c r="BW71" s="336"/>
      <c r="BX71" s="336"/>
      <c r="BY71" s="336"/>
    </row>
    <row r="72" spans="1:77" ht="12" customHeight="1" x14ac:dyDescent="0.35">
      <c r="A72" s="341"/>
      <c r="B72" s="338"/>
      <c r="C72" s="340" t="s">
        <v>649</v>
      </c>
      <c r="D72" s="333" t="s">
        <v>650</v>
      </c>
      <c r="E72" s="370"/>
      <c r="F72" s="290"/>
      <c r="G72" s="290"/>
      <c r="H72" s="290"/>
      <c r="I72" s="730"/>
      <c r="J72" s="599"/>
      <c r="K72" s="399"/>
      <c r="L72" s="399"/>
      <c r="M72" s="399"/>
      <c r="N72" s="399"/>
      <c r="Q72" s="336"/>
      <c r="R72" s="336"/>
      <c r="S72" s="336"/>
      <c r="T72" s="336"/>
      <c r="U72" s="336"/>
      <c r="V72" s="336"/>
      <c r="W72" s="336"/>
      <c r="X72" s="336"/>
      <c r="Y72" s="336"/>
      <c r="Z72" s="293"/>
      <c r="AA72" s="336"/>
      <c r="AB72" s="336"/>
      <c r="AC72" s="336"/>
      <c r="AD72" s="336"/>
      <c r="AE72" s="336"/>
      <c r="AF72" s="336"/>
      <c r="AG72" s="336"/>
      <c r="AH72" s="336"/>
      <c r="AI72" s="336"/>
      <c r="AJ72" s="336"/>
      <c r="AK72" s="336"/>
      <c r="AL72" s="336"/>
      <c r="AM72" s="336"/>
      <c r="AN72" s="336"/>
      <c r="AO72" s="336"/>
      <c r="AP72" s="336"/>
      <c r="AQ72" s="336"/>
      <c r="AR72" s="336"/>
      <c r="AS72" s="336"/>
      <c r="AT72" s="336"/>
      <c r="AU72" s="336"/>
      <c r="AV72" s="336"/>
      <c r="AW72" s="336"/>
      <c r="AX72" s="336"/>
      <c r="AY72" s="336"/>
      <c r="AZ72" s="336"/>
      <c r="BA72" s="336"/>
      <c r="BB72" s="336"/>
      <c r="BC72" s="336"/>
      <c r="BD72" s="336"/>
      <c r="BE72" s="336"/>
      <c r="BF72" s="336"/>
      <c r="BG72" s="336"/>
      <c r="BH72" s="336"/>
      <c r="BI72" s="336"/>
      <c r="BJ72" s="336"/>
      <c r="BK72" s="336"/>
      <c r="BL72" s="336"/>
      <c r="BM72" s="336"/>
      <c r="BN72" s="336"/>
      <c r="BO72" s="336"/>
      <c r="BP72" s="336"/>
      <c r="BQ72" s="336"/>
      <c r="BR72" s="336"/>
      <c r="BS72" s="336"/>
      <c r="BT72" s="336"/>
      <c r="BU72" s="336"/>
      <c r="BV72" s="336"/>
      <c r="BW72" s="336"/>
      <c r="BX72" s="336"/>
      <c r="BY72" s="336"/>
    </row>
    <row r="73" spans="1:77" ht="12" customHeight="1" x14ac:dyDescent="0.35">
      <c r="A73" s="341"/>
      <c r="B73" s="338"/>
      <c r="C73" s="107" t="s">
        <v>23</v>
      </c>
      <c r="D73" s="78" t="s">
        <v>651</v>
      </c>
      <c r="E73" s="370"/>
      <c r="F73" s="290">
        <f>IF(YEAR2=2014,'Table PR2_2014'!F72,IF(YEAR2=2015,TablePR2_2015!F72,IF(YEAR2=2016,Tablepr2_2016!F72,IF(YEAR2=2017,Tablepr2_2017!F72))))</f>
        <v>1921</v>
      </c>
      <c r="G73" s="290">
        <f>IF(YEAR2=2014,'Table PR2_2014'!G72,IF(YEAR2=2015,TablePR2_2015!G72,IF(YEAR2=2016,Tablepr2_2016!G72,IF(YEAR2=2017,Tablepr2_2017!G72))))</f>
        <v>65</v>
      </c>
      <c r="H73" s="290">
        <f>IF(YEAR2=2014,'Table PR2_2014'!H72,IF(YEAR2=2015,TablePR2_2015!H72,IF(YEAR2=2016,Tablepr2_2016!H72,IF(YEAR2=2017,Tablepr2_2017!H72))))</f>
        <v>67</v>
      </c>
      <c r="I73" s="730">
        <f>IF(YEAR2=2014,'Table PR2_2014'!I72,IF(YEAR2=2015,TablePR2_2015!I72,IF(YEAR2=2016,Tablepr2_2016!I72,IF(YEAR2=2017,Tablepr2_2017!I72))))</f>
        <v>33.5</v>
      </c>
      <c r="J73" s="599"/>
      <c r="K73" s="399"/>
      <c r="L73" s="399"/>
      <c r="M73" s="399"/>
      <c r="N73" s="399"/>
      <c r="Q73" s="336"/>
      <c r="R73" s="336"/>
      <c r="S73" s="336"/>
      <c r="T73" s="336"/>
      <c r="U73" s="336"/>
      <c r="V73" s="336"/>
      <c r="W73" s="336"/>
      <c r="X73" s="336"/>
      <c r="Y73" s="336"/>
      <c r="Z73" s="293"/>
      <c r="AA73" s="336"/>
      <c r="AB73" s="336"/>
      <c r="AC73" s="336"/>
      <c r="AD73" s="336"/>
      <c r="AE73" s="336"/>
      <c r="AF73" s="336"/>
      <c r="AG73" s="336"/>
      <c r="AH73" s="336"/>
      <c r="AI73" s="336"/>
      <c r="AJ73" s="336"/>
      <c r="AK73" s="336"/>
      <c r="AL73" s="336"/>
      <c r="AM73" s="336"/>
      <c r="AN73" s="336"/>
      <c r="AO73" s="336"/>
      <c r="AP73" s="336"/>
      <c r="AQ73" s="336"/>
      <c r="AR73" s="336"/>
      <c r="AS73" s="336"/>
      <c r="AT73" s="336"/>
      <c r="AU73" s="336"/>
      <c r="AV73" s="336"/>
      <c r="AW73" s="336"/>
      <c r="AX73" s="336"/>
      <c r="AY73" s="336"/>
      <c r="AZ73" s="336"/>
      <c r="BA73" s="336"/>
      <c r="BB73" s="336"/>
      <c r="BC73" s="336"/>
      <c r="BD73" s="336"/>
      <c r="BE73" s="336"/>
      <c r="BF73" s="336"/>
      <c r="BG73" s="336"/>
      <c r="BH73" s="336"/>
      <c r="BI73" s="336"/>
      <c r="BJ73" s="336"/>
      <c r="BK73" s="336"/>
      <c r="BL73" s="336"/>
      <c r="BM73" s="336"/>
      <c r="BN73" s="336"/>
      <c r="BO73" s="336"/>
      <c r="BP73" s="336"/>
      <c r="BQ73" s="336"/>
      <c r="BR73" s="336"/>
      <c r="BS73" s="336"/>
      <c r="BT73" s="336"/>
      <c r="BU73" s="336"/>
      <c r="BV73" s="336"/>
      <c r="BW73" s="336"/>
      <c r="BX73" s="336"/>
      <c r="BY73" s="336"/>
    </row>
    <row r="74" spans="1:77" ht="12" customHeight="1" x14ac:dyDescent="0.35">
      <c r="A74" s="341"/>
      <c r="B74" s="338"/>
      <c r="C74" s="107" t="s">
        <v>25</v>
      </c>
      <c r="D74" s="78" t="s">
        <v>271</v>
      </c>
      <c r="E74" s="370"/>
      <c r="F74" s="290">
        <f>IF(YEAR2=2014,'Table PR2_2014'!F73,IF(YEAR2=2015,TablePR2_2015!F73,IF(YEAR2=2016,Tablepr2_2016!F73,IF(YEAR2=2017,Tablepr2_2017!F73))))</f>
        <v>5561</v>
      </c>
      <c r="G74" s="290">
        <f>IF(YEAR2=2014,'Table PR2_2014'!G73,IF(YEAR2=2015,TablePR2_2015!G73,IF(YEAR2=2016,Tablepr2_2016!G73,IF(YEAR2=2017,Tablepr2_2017!G73))))</f>
        <v>61</v>
      </c>
      <c r="H74" s="290">
        <f>IF(YEAR2=2014,'Table PR2_2014'!H73,IF(YEAR2=2015,TablePR2_2015!H73,IF(YEAR2=2016,Tablepr2_2016!H73,IF(YEAR2=2017,Tablepr2_2017!H73))))</f>
        <v>62</v>
      </c>
      <c r="I74" s="730">
        <f>IF(YEAR2=2014,'Table PR2_2014'!I73,IF(YEAR2=2015,TablePR2_2015!I73,IF(YEAR2=2016,Tablepr2_2016!I73,IF(YEAR2=2017,Tablepr2_2017!I73))))</f>
        <v>33</v>
      </c>
      <c r="J74" s="599"/>
      <c r="K74" s="399"/>
      <c r="L74" s="399"/>
      <c r="M74" s="399"/>
      <c r="N74" s="399"/>
      <c r="Q74" s="336"/>
      <c r="R74" s="336"/>
      <c r="S74" s="336"/>
      <c r="T74" s="336"/>
      <c r="U74" s="336"/>
      <c r="V74" s="336"/>
      <c r="W74" s="336"/>
      <c r="X74" s="336"/>
      <c r="Y74" s="336"/>
      <c r="Z74" s="293"/>
      <c r="AA74" s="336"/>
      <c r="AB74" s="336"/>
      <c r="AC74" s="336"/>
      <c r="AD74" s="336"/>
      <c r="AE74" s="336"/>
      <c r="AF74" s="336"/>
      <c r="AG74" s="336"/>
      <c r="AH74" s="336"/>
      <c r="AI74" s="336"/>
      <c r="AJ74" s="336"/>
      <c r="AK74" s="336"/>
      <c r="AL74" s="336"/>
      <c r="AM74" s="336"/>
      <c r="AN74" s="336"/>
      <c r="AO74" s="336"/>
      <c r="AP74" s="336"/>
      <c r="AQ74" s="336"/>
      <c r="AR74" s="336"/>
      <c r="AS74" s="336"/>
      <c r="AT74" s="336"/>
      <c r="AU74" s="336"/>
      <c r="AV74" s="336"/>
      <c r="AW74" s="336"/>
      <c r="AX74" s="336"/>
      <c r="AY74" s="336"/>
      <c r="AZ74" s="336"/>
      <c r="BA74" s="336"/>
      <c r="BB74" s="336"/>
      <c r="BC74" s="336"/>
      <c r="BD74" s="336"/>
      <c r="BE74" s="336"/>
      <c r="BF74" s="336"/>
      <c r="BG74" s="336"/>
      <c r="BH74" s="336"/>
      <c r="BI74" s="336"/>
      <c r="BJ74" s="336"/>
      <c r="BK74" s="336"/>
      <c r="BL74" s="336"/>
      <c r="BM74" s="336"/>
      <c r="BN74" s="336"/>
      <c r="BO74" s="336"/>
      <c r="BP74" s="336"/>
      <c r="BQ74" s="336"/>
      <c r="BR74" s="336"/>
      <c r="BS74" s="336"/>
      <c r="BT74" s="336"/>
      <c r="BU74" s="336"/>
      <c r="BV74" s="336"/>
      <c r="BW74" s="336"/>
      <c r="BX74" s="336"/>
      <c r="BY74" s="336"/>
    </row>
    <row r="75" spans="1:77" ht="12" customHeight="1" x14ac:dyDescent="0.35">
      <c r="A75" s="341"/>
      <c r="B75" s="338"/>
      <c r="C75" s="107" t="s">
        <v>30</v>
      </c>
      <c r="D75" s="78" t="s">
        <v>276</v>
      </c>
      <c r="E75" s="370"/>
      <c r="F75" s="290">
        <f>IF(YEAR2=2014,'Table PR2_2014'!F74,IF(YEAR2=2015,TablePR2_2015!F74,IF(YEAR2=2016,Tablepr2_2016!F74,IF(YEAR2=2017,Tablepr2_2017!F74))))</f>
        <v>2918</v>
      </c>
      <c r="G75" s="290">
        <f>IF(YEAR2=2014,'Table PR2_2014'!G74,IF(YEAR2=2015,TablePR2_2015!G74,IF(YEAR2=2016,Tablepr2_2016!G74,IF(YEAR2=2017,Tablepr2_2017!G74))))</f>
        <v>69</v>
      </c>
      <c r="H75" s="290">
        <f>IF(YEAR2=2014,'Table PR2_2014'!H74,IF(YEAR2=2015,TablePR2_2015!H74,IF(YEAR2=2016,Tablepr2_2016!H74,IF(YEAR2=2017,Tablepr2_2017!H74))))</f>
        <v>70</v>
      </c>
      <c r="I75" s="730">
        <f>IF(YEAR2=2014,'Table PR2_2014'!I74,IF(YEAR2=2015,TablePR2_2015!I74,IF(YEAR2=2016,Tablepr2_2016!I74,IF(YEAR2=2017,Tablepr2_2017!I74))))</f>
        <v>34.1</v>
      </c>
      <c r="J75" s="599"/>
      <c r="K75" s="399"/>
      <c r="L75" s="399"/>
      <c r="M75" s="399"/>
      <c r="N75" s="399"/>
      <c r="Q75" s="336"/>
      <c r="R75" s="336"/>
      <c r="S75" s="336"/>
      <c r="T75" s="336"/>
      <c r="U75" s="336"/>
      <c r="V75" s="336"/>
      <c r="W75" s="336"/>
      <c r="X75" s="336"/>
      <c r="Y75" s="336"/>
      <c r="Z75" s="293"/>
      <c r="AA75" s="336"/>
      <c r="AB75" s="336"/>
      <c r="AC75" s="336"/>
      <c r="AD75" s="336"/>
      <c r="AE75" s="336"/>
      <c r="AF75" s="336"/>
      <c r="AG75" s="336"/>
      <c r="AH75" s="336"/>
      <c r="AI75" s="336"/>
      <c r="AJ75" s="336"/>
      <c r="AK75" s="336"/>
      <c r="AL75" s="336"/>
      <c r="AM75" s="336"/>
      <c r="AN75" s="336"/>
      <c r="AO75" s="336"/>
      <c r="AP75" s="336"/>
      <c r="AQ75" s="336"/>
      <c r="AR75" s="336"/>
      <c r="AS75" s="336"/>
      <c r="AT75" s="336"/>
      <c r="AU75" s="336"/>
      <c r="AV75" s="336"/>
      <c r="AW75" s="336"/>
      <c r="AX75" s="336"/>
      <c r="AY75" s="336"/>
      <c r="AZ75" s="336"/>
      <c r="BA75" s="336"/>
      <c r="BB75" s="336"/>
      <c r="BC75" s="336"/>
      <c r="BD75" s="336"/>
      <c r="BE75" s="336"/>
      <c r="BF75" s="336"/>
      <c r="BG75" s="336"/>
      <c r="BH75" s="336"/>
      <c r="BI75" s="336"/>
      <c r="BJ75" s="336"/>
      <c r="BK75" s="336"/>
      <c r="BL75" s="336"/>
      <c r="BM75" s="336"/>
      <c r="BN75" s="336"/>
      <c r="BO75" s="336"/>
      <c r="BP75" s="336"/>
      <c r="BQ75" s="336"/>
      <c r="BR75" s="336"/>
      <c r="BS75" s="336"/>
      <c r="BT75" s="336"/>
      <c r="BU75" s="336"/>
      <c r="BV75" s="336"/>
      <c r="BW75" s="336"/>
      <c r="BX75" s="336"/>
      <c r="BY75" s="336"/>
    </row>
    <row r="76" spans="1:77" ht="12" customHeight="1" x14ac:dyDescent="0.35">
      <c r="A76" s="341"/>
      <c r="B76" s="338"/>
      <c r="C76" s="107" t="s">
        <v>31</v>
      </c>
      <c r="D76" s="78" t="s">
        <v>652</v>
      </c>
      <c r="E76" s="370"/>
      <c r="F76" s="290">
        <f>IF(YEAR2=2014,'Table PR2_2014'!F75,IF(YEAR2=2015,TablePR2_2015!F75,IF(YEAR2=2016,Tablepr2_2016!F75,IF(YEAR2=2017,Tablepr2_2017!F75))))</f>
        <v>2168</v>
      </c>
      <c r="G76" s="290">
        <f>IF(YEAR2=2014,'Table PR2_2014'!G75,IF(YEAR2=2015,TablePR2_2015!G75,IF(YEAR2=2016,Tablepr2_2016!G75,IF(YEAR2=2017,Tablepr2_2017!G75))))</f>
        <v>65</v>
      </c>
      <c r="H76" s="290">
        <f>IF(YEAR2=2014,'Table PR2_2014'!H75,IF(YEAR2=2015,TablePR2_2015!H75,IF(YEAR2=2016,Tablepr2_2016!H75,IF(YEAR2=2017,Tablepr2_2017!H75))))</f>
        <v>67</v>
      </c>
      <c r="I76" s="730">
        <f>IF(YEAR2=2014,'Table PR2_2014'!I75,IF(YEAR2=2015,TablePR2_2015!I75,IF(YEAR2=2016,Tablepr2_2016!I75,IF(YEAR2=2017,Tablepr2_2017!I75))))</f>
        <v>33.5</v>
      </c>
      <c r="J76" s="599"/>
      <c r="K76" s="399"/>
      <c r="L76" s="399"/>
      <c r="M76" s="399"/>
      <c r="N76" s="399"/>
      <c r="Q76" s="336"/>
      <c r="R76" s="336"/>
      <c r="S76" s="336"/>
      <c r="T76" s="336"/>
      <c r="U76" s="336"/>
      <c r="V76" s="336"/>
      <c r="W76" s="336"/>
      <c r="X76" s="336"/>
      <c r="Y76" s="336"/>
      <c r="Z76" s="293"/>
      <c r="AA76" s="336"/>
      <c r="AB76" s="336"/>
      <c r="AC76" s="336"/>
      <c r="AD76" s="336"/>
      <c r="AE76" s="336"/>
      <c r="AF76" s="336"/>
      <c r="AG76" s="336"/>
      <c r="AH76" s="336"/>
      <c r="AI76" s="336"/>
      <c r="AJ76" s="336"/>
      <c r="AK76" s="336"/>
      <c r="AL76" s="336"/>
      <c r="AM76" s="336"/>
      <c r="AN76" s="336"/>
      <c r="AO76" s="336"/>
      <c r="AP76" s="336"/>
      <c r="AQ76" s="336"/>
      <c r="AR76" s="336"/>
      <c r="AS76" s="336"/>
      <c r="AT76" s="336"/>
      <c r="AU76" s="336"/>
      <c r="AV76" s="336"/>
      <c r="AW76" s="336"/>
      <c r="AX76" s="336"/>
      <c r="AY76" s="336"/>
      <c r="AZ76" s="336"/>
      <c r="BA76" s="336"/>
      <c r="BB76" s="336"/>
      <c r="BC76" s="336"/>
      <c r="BD76" s="336"/>
      <c r="BE76" s="336"/>
      <c r="BF76" s="336"/>
      <c r="BG76" s="336"/>
      <c r="BH76" s="336"/>
      <c r="BI76" s="336"/>
      <c r="BJ76" s="336"/>
      <c r="BK76" s="336"/>
      <c r="BL76" s="336"/>
      <c r="BM76" s="336"/>
      <c r="BN76" s="336"/>
      <c r="BO76" s="336"/>
      <c r="BP76" s="336"/>
      <c r="BQ76" s="336"/>
      <c r="BR76" s="336"/>
      <c r="BS76" s="336"/>
      <c r="BT76" s="336"/>
      <c r="BU76" s="336"/>
      <c r="BV76" s="336"/>
      <c r="BW76" s="336"/>
      <c r="BX76" s="336"/>
      <c r="BY76" s="336"/>
    </row>
    <row r="77" spans="1:77" ht="12" customHeight="1" x14ac:dyDescent="0.35">
      <c r="A77" s="341"/>
      <c r="B77" s="338"/>
      <c r="C77" s="107" t="s">
        <v>37</v>
      </c>
      <c r="D77" s="78" t="s">
        <v>283</v>
      </c>
      <c r="E77" s="370"/>
      <c r="F77" s="290">
        <f>IF(YEAR2=2014,'Table PR2_2014'!F76,IF(YEAR2=2015,TablePR2_2015!F76,IF(YEAR2=2016,Tablepr2_2016!F76,IF(YEAR2=2017,Tablepr2_2017!F76))))</f>
        <v>3951</v>
      </c>
      <c r="G77" s="290">
        <f>IF(YEAR2=2014,'Table PR2_2014'!G76,IF(YEAR2=2015,TablePR2_2015!G76,IF(YEAR2=2016,Tablepr2_2016!G76,IF(YEAR2=2017,Tablepr2_2017!G76))))</f>
        <v>67</v>
      </c>
      <c r="H77" s="290">
        <f>IF(YEAR2=2014,'Table PR2_2014'!H76,IF(YEAR2=2015,TablePR2_2015!H76,IF(YEAR2=2016,Tablepr2_2016!H76,IF(YEAR2=2017,Tablepr2_2017!H76))))</f>
        <v>69</v>
      </c>
      <c r="I77" s="730">
        <f>IF(YEAR2=2014,'Table PR2_2014'!I76,IF(YEAR2=2015,TablePR2_2015!I76,IF(YEAR2=2016,Tablepr2_2016!I76,IF(YEAR2=2017,Tablepr2_2017!I76))))</f>
        <v>33.200000000000003</v>
      </c>
      <c r="J77" s="599"/>
      <c r="K77" s="399"/>
      <c r="L77" s="399"/>
      <c r="M77" s="399"/>
      <c r="N77" s="399"/>
      <c r="Q77" s="336"/>
      <c r="R77" s="336"/>
      <c r="S77" s="336"/>
      <c r="T77" s="336"/>
      <c r="U77" s="336"/>
      <c r="V77" s="336"/>
      <c r="W77" s="336"/>
      <c r="X77" s="336"/>
      <c r="Y77" s="336"/>
      <c r="Z77" s="293"/>
      <c r="AA77" s="336"/>
      <c r="AB77" s="336"/>
      <c r="AC77" s="336"/>
      <c r="AD77" s="336"/>
      <c r="AE77" s="336"/>
      <c r="AF77" s="336"/>
      <c r="AG77" s="336"/>
      <c r="AH77" s="336"/>
      <c r="AI77" s="336"/>
      <c r="AJ77" s="336"/>
      <c r="AK77" s="336"/>
      <c r="AL77" s="336"/>
      <c r="AM77" s="336"/>
      <c r="AN77" s="336"/>
      <c r="AO77" s="336"/>
      <c r="AP77" s="336"/>
      <c r="AQ77" s="336"/>
      <c r="AR77" s="336"/>
      <c r="AS77" s="336"/>
      <c r="AT77" s="336"/>
      <c r="AU77" s="336"/>
      <c r="AV77" s="336"/>
      <c r="AW77" s="336"/>
      <c r="AX77" s="336"/>
      <c r="AY77" s="336"/>
      <c r="AZ77" s="336"/>
      <c r="BA77" s="336"/>
      <c r="BB77" s="336"/>
      <c r="BC77" s="336"/>
      <c r="BD77" s="336"/>
      <c r="BE77" s="336"/>
      <c r="BF77" s="336"/>
      <c r="BG77" s="336"/>
      <c r="BH77" s="336"/>
      <c r="BI77" s="336"/>
      <c r="BJ77" s="336"/>
      <c r="BK77" s="336"/>
      <c r="BL77" s="336"/>
      <c r="BM77" s="336"/>
      <c r="BN77" s="336"/>
      <c r="BO77" s="336"/>
      <c r="BP77" s="336"/>
      <c r="BQ77" s="336"/>
      <c r="BR77" s="336"/>
      <c r="BS77" s="336"/>
      <c r="BT77" s="336"/>
      <c r="BU77" s="336"/>
      <c r="BV77" s="336"/>
      <c r="BW77" s="336"/>
      <c r="BX77" s="336"/>
      <c r="BY77" s="336"/>
    </row>
    <row r="78" spans="1:77" ht="12" customHeight="1" x14ac:dyDescent="0.35">
      <c r="A78" s="341"/>
      <c r="B78" s="338"/>
      <c r="C78" s="107"/>
      <c r="D78" s="78"/>
      <c r="E78" s="370"/>
      <c r="F78" s="290"/>
      <c r="G78" s="290"/>
      <c r="H78" s="290"/>
      <c r="I78" s="730"/>
      <c r="J78" s="599"/>
      <c r="K78" s="399"/>
      <c r="L78" s="399"/>
      <c r="M78" s="399"/>
      <c r="N78" s="399"/>
      <c r="Q78" s="336"/>
      <c r="R78" s="336"/>
      <c r="S78" s="336"/>
      <c r="T78" s="336"/>
      <c r="U78" s="336"/>
      <c r="V78" s="336"/>
      <c r="W78" s="336"/>
      <c r="X78" s="336"/>
      <c r="Y78" s="336"/>
      <c r="Z78" s="293"/>
      <c r="AA78" s="336"/>
      <c r="AB78" s="336"/>
      <c r="AC78" s="336"/>
      <c r="AD78" s="336"/>
      <c r="AE78" s="336"/>
      <c r="AF78" s="336"/>
      <c r="AG78" s="336"/>
      <c r="AH78" s="336"/>
      <c r="AI78" s="336"/>
      <c r="AJ78" s="336"/>
      <c r="AK78" s="336"/>
      <c r="AL78" s="336"/>
      <c r="AM78" s="336"/>
      <c r="AN78" s="336"/>
      <c r="AO78" s="336"/>
      <c r="AP78" s="336"/>
      <c r="AQ78" s="336"/>
      <c r="AR78" s="336"/>
      <c r="AS78" s="336"/>
      <c r="AT78" s="336"/>
      <c r="AU78" s="336"/>
      <c r="AV78" s="336"/>
      <c r="AW78" s="336"/>
      <c r="AX78" s="336"/>
      <c r="AY78" s="336"/>
      <c r="AZ78" s="336"/>
      <c r="BA78" s="336"/>
      <c r="BB78" s="336"/>
      <c r="BC78" s="336"/>
      <c r="BD78" s="336"/>
      <c r="BE78" s="336"/>
      <c r="BF78" s="336"/>
      <c r="BG78" s="336"/>
      <c r="BH78" s="336"/>
      <c r="BI78" s="336"/>
      <c r="BJ78" s="336"/>
      <c r="BK78" s="336"/>
      <c r="BL78" s="336"/>
      <c r="BM78" s="336"/>
      <c r="BN78" s="336"/>
      <c r="BO78" s="336"/>
      <c r="BP78" s="336"/>
      <c r="BQ78" s="336"/>
      <c r="BR78" s="336"/>
      <c r="BS78" s="336"/>
      <c r="BT78" s="336"/>
      <c r="BU78" s="336"/>
      <c r="BV78" s="336"/>
      <c r="BW78" s="336"/>
      <c r="BX78" s="336"/>
      <c r="BY78" s="336"/>
    </row>
    <row r="79" spans="1:77" ht="12" customHeight="1" x14ac:dyDescent="0.35">
      <c r="A79" s="339" t="s">
        <v>38</v>
      </c>
      <c r="B79" s="340" t="s">
        <v>585</v>
      </c>
      <c r="C79" s="333" t="s">
        <v>653</v>
      </c>
      <c r="D79" s="338"/>
      <c r="E79" s="370"/>
      <c r="F79" s="290">
        <f>IF(YEAR2=2014,'Table PR2_2014'!F78,IF(YEAR2=2015,TablePR2_2015!F78,IF(YEAR2=2016,Tablepr2_2016!F78,IF(YEAR2=2017,Tablepr2_2017!F78))))</f>
        <v>66859</v>
      </c>
      <c r="G79" s="290">
        <f>IF(YEAR2=2014,'Table PR2_2014'!G78,IF(YEAR2=2015,TablePR2_2015!G78,IF(YEAR2=2016,Tablepr2_2016!G78,IF(YEAR2=2017,Tablepr2_2017!G78))))</f>
        <v>67</v>
      </c>
      <c r="H79" s="290">
        <f>IF(YEAR2=2014,'Table PR2_2014'!H78,IF(YEAR2=2015,TablePR2_2015!H78,IF(YEAR2=2016,Tablepr2_2016!H78,IF(YEAR2=2017,Tablepr2_2017!H78))))</f>
        <v>69</v>
      </c>
      <c r="I79" s="730">
        <f>IF(YEAR2=2014,'Table PR2_2014'!I78,IF(YEAR2=2015,TablePR2_2015!I78,IF(YEAR2=2016,Tablepr2_2016!I78,IF(YEAR2=2017,Tablepr2_2017!I78))))</f>
        <v>34.1</v>
      </c>
      <c r="J79" s="599"/>
      <c r="K79" s="399"/>
      <c r="L79" s="399"/>
      <c r="M79" s="399"/>
      <c r="N79" s="399"/>
      <c r="Q79" s="336"/>
      <c r="R79" s="336"/>
      <c r="S79" s="336"/>
      <c r="T79" s="336"/>
      <c r="U79" s="336"/>
      <c r="V79" s="336"/>
      <c r="W79" s="336"/>
      <c r="X79" s="336"/>
      <c r="Y79" s="336"/>
      <c r="Z79" s="293"/>
      <c r="AA79" s="336"/>
      <c r="AB79" s="336"/>
      <c r="AC79" s="336"/>
      <c r="AD79" s="336"/>
      <c r="AE79" s="336"/>
      <c r="AF79" s="336"/>
      <c r="AG79" s="336"/>
      <c r="AH79" s="336"/>
      <c r="AI79" s="336"/>
      <c r="AJ79" s="336"/>
      <c r="AK79" s="336"/>
      <c r="AL79" s="336"/>
      <c r="AM79" s="336"/>
      <c r="AN79" s="336"/>
      <c r="AO79" s="336"/>
      <c r="AP79" s="336"/>
      <c r="AQ79" s="336"/>
      <c r="AR79" s="336"/>
      <c r="AS79" s="336"/>
      <c r="AT79" s="336"/>
      <c r="AU79" s="336"/>
      <c r="AV79" s="336"/>
      <c r="AW79" s="336"/>
      <c r="AX79" s="336"/>
      <c r="AY79" s="336"/>
      <c r="AZ79" s="336"/>
      <c r="BA79" s="336"/>
      <c r="BB79" s="336"/>
      <c r="BC79" s="336"/>
      <c r="BD79" s="336"/>
      <c r="BE79" s="336"/>
      <c r="BF79" s="336"/>
      <c r="BG79" s="336"/>
      <c r="BH79" s="336"/>
      <c r="BI79" s="336"/>
      <c r="BJ79" s="336"/>
      <c r="BK79" s="336"/>
      <c r="BL79" s="336"/>
      <c r="BM79" s="336"/>
      <c r="BN79" s="336"/>
      <c r="BO79" s="336"/>
      <c r="BP79" s="336"/>
      <c r="BQ79" s="336"/>
      <c r="BR79" s="336"/>
      <c r="BS79" s="336"/>
      <c r="BT79" s="336"/>
      <c r="BU79" s="336"/>
      <c r="BV79" s="336"/>
      <c r="BW79" s="336"/>
      <c r="BX79" s="336"/>
      <c r="BY79" s="336"/>
    </row>
    <row r="80" spans="1:77" ht="12" customHeight="1" x14ac:dyDescent="0.35">
      <c r="A80" s="341"/>
      <c r="B80" s="338"/>
      <c r="C80" s="340"/>
      <c r="D80" s="333"/>
      <c r="E80" s="370"/>
      <c r="F80" s="290"/>
      <c r="G80" s="290"/>
      <c r="H80" s="290"/>
      <c r="I80" s="730"/>
      <c r="J80" s="599"/>
      <c r="K80" s="399"/>
      <c r="L80" s="399"/>
      <c r="M80" s="399"/>
      <c r="N80" s="399"/>
      <c r="Q80" s="336"/>
      <c r="R80" s="336"/>
      <c r="S80" s="336"/>
      <c r="T80" s="336"/>
      <c r="U80" s="336"/>
      <c r="V80" s="336"/>
      <c r="W80" s="336"/>
      <c r="X80" s="336"/>
      <c r="Y80" s="336"/>
      <c r="Z80" s="293"/>
      <c r="AA80" s="336"/>
      <c r="AB80" s="336"/>
      <c r="AC80" s="336"/>
      <c r="AD80" s="336"/>
      <c r="AE80" s="336"/>
      <c r="AF80" s="336"/>
      <c r="AG80" s="336"/>
      <c r="AH80" s="336"/>
      <c r="AI80" s="336"/>
      <c r="AJ80" s="336"/>
      <c r="AK80" s="336"/>
      <c r="AL80" s="336"/>
      <c r="AM80" s="336"/>
      <c r="AN80" s="336"/>
      <c r="AO80" s="336"/>
      <c r="AP80" s="336"/>
      <c r="AQ80" s="336"/>
      <c r="AR80" s="336"/>
      <c r="AS80" s="336"/>
      <c r="AT80" s="336"/>
      <c r="AU80" s="336"/>
      <c r="AV80" s="336"/>
      <c r="AW80" s="336"/>
      <c r="AX80" s="336"/>
      <c r="AY80" s="336"/>
      <c r="AZ80" s="336"/>
      <c r="BA80" s="336"/>
      <c r="BB80" s="336"/>
      <c r="BC80" s="336"/>
      <c r="BD80" s="336"/>
      <c r="BE80" s="336"/>
      <c r="BF80" s="336"/>
      <c r="BG80" s="336"/>
      <c r="BH80" s="336"/>
      <c r="BI80" s="336"/>
      <c r="BJ80" s="336"/>
      <c r="BK80" s="336"/>
      <c r="BL80" s="336"/>
      <c r="BM80" s="336"/>
      <c r="BN80" s="336"/>
      <c r="BO80" s="336"/>
      <c r="BP80" s="336"/>
      <c r="BQ80" s="336"/>
      <c r="BR80" s="336"/>
      <c r="BS80" s="336"/>
      <c r="BT80" s="336"/>
      <c r="BU80" s="336"/>
      <c r="BV80" s="336"/>
      <c r="BW80" s="336"/>
      <c r="BX80" s="336"/>
      <c r="BY80" s="336"/>
    </row>
    <row r="81" spans="1:77" ht="12" customHeight="1" x14ac:dyDescent="0.35">
      <c r="A81" s="341"/>
      <c r="B81" s="338"/>
      <c r="C81" s="340" t="s">
        <v>43</v>
      </c>
      <c r="D81" s="333" t="s">
        <v>654</v>
      </c>
      <c r="E81" s="370"/>
      <c r="F81" s="290">
        <f>IF(YEAR2=2014,'Table PR2_2014'!F80,IF(YEAR2=2015,TablePR2_2015!F80,IF(YEAR2=2016,Tablepr2_2016!F80,IF(YEAR2=2017,Tablepr2_2017!F80))))</f>
        <v>3545</v>
      </c>
      <c r="G81" s="290">
        <f>IF(YEAR2=2014,'Table PR2_2014'!G80,IF(YEAR2=2015,TablePR2_2015!G80,IF(YEAR2=2016,Tablepr2_2016!G80,IF(YEAR2=2017,Tablepr2_2017!G80))))</f>
        <v>70</v>
      </c>
      <c r="H81" s="290">
        <f>IF(YEAR2=2014,'Table PR2_2014'!H80,IF(YEAR2=2015,TablePR2_2015!H80,IF(YEAR2=2016,Tablepr2_2016!H80,IF(YEAR2=2017,Tablepr2_2017!H80))))</f>
        <v>71</v>
      </c>
      <c r="I81" s="730">
        <f>IF(YEAR2=2014,'Table PR2_2014'!I80,IF(YEAR2=2015,TablePR2_2015!I80,IF(YEAR2=2016,Tablepr2_2016!I80,IF(YEAR2=2017,Tablepr2_2017!I80))))</f>
        <v>35.6</v>
      </c>
      <c r="J81" s="599"/>
      <c r="K81" s="399"/>
      <c r="L81" s="399"/>
      <c r="M81" s="399"/>
      <c r="N81" s="399"/>
      <c r="Q81" s="336"/>
      <c r="R81" s="336"/>
      <c r="S81" s="336"/>
      <c r="T81" s="336"/>
      <c r="U81" s="336"/>
      <c r="V81" s="336"/>
      <c r="W81" s="336"/>
      <c r="X81" s="336"/>
      <c r="Y81" s="336"/>
      <c r="Z81" s="293"/>
      <c r="AA81" s="336"/>
      <c r="AB81" s="336"/>
      <c r="AC81" s="336"/>
      <c r="AD81" s="336"/>
      <c r="AE81" s="336"/>
      <c r="AF81" s="336"/>
      <c r="AG81" s="336"/>
      <c r="AH81" s="336"/>
      <c r="AI81" s="336"/>
      <c r="AJ81" s="336"/>
      <c r="AK81" s="336"/>
      <c r="AL81" s="336"/>
      <c r="AM81" s="336"/>
      <c r="AN81" s="336"/>
      <c r="AO81" s="336"/>
      <c r="AP81" s="336"/>
      <c r="AQ81" s="336"/>
      <c r="AR81" s="336"/>
      <c r="AS81" s="336"/>
      <c r="AT81" s="336"/>
      <c r="AU81" s="336"/>
      <c r="AV81" s="336"/>
      <c r="AW81" s="336"/>
      <c r="AX81" s="336"/>
      <c r="AY81" s="336"/>
      <c r="AZ81" s="336"/>
      <c r="BA81" s="336"/>
      <c r="BB81" s="336"/>
      <c r="BC81" s="336"/>
      <c r="BD81" s="336"/>
      <c r="BE81" s="336"/>
      <c r="BF81" s="336"/>
      <c r="BG81" s="336"/>
      <c r="BH81" s="336"/>
      <c r="BI81" s="336"/>
      <c r="BJ81" s="336"/>
      <c r="BK81" s="336"/>
      <c r="BL81" s="336"/>
      <c r="BM81" s="336"/>
      <c r="BN81" s="336"/>
      <c r="BO81" s="336"/>
      <c r="BP81" s="336"/>
      <c r="BQ81" s="336"/>
      <c r="BR81" s="336"/>
      <c r="BS81" s="336"/>
      <c r="BT81" s="336"/>
      <c r="BU81" s="336"/>
      <c r="BV81" s="336"/>
      <c r="BW81" s="336"/>
      <c r="BX81" s="336"/>
      <c r="BY81" s="336"/>
    </row>
    <row r="82" spans="1:77" ht="12" customHeight="1" x14ac:dyDescent="0.35">
      <c r="A82" s="341"/>
      <c r="B82" s="338"/>
      <c r="C82" s="340" t="s">
        <v>44</v>
      </c>
      <c r="D82" s="333" t="s">
        <v>655</v>
      </c>
      <c r="E82" s="370"/>
      <c r="F82" s="290">
        <f>IF(YEAR2=2014,'Table PR2_2014'!F81,IF(YEAR2=2015,TablePR2_2015!F81,IF(YEAR2=2016,Tablepr2_2016!F81,IF(YEAR2=2017,Tablepr2_2017!F81))))</f>
        <v>3732</v>
      </c>
      <c r="G82" s="290">
        <f>IF(YEAR2=2014,'Table PR2_2014'!G81,IF(YEAR2=2015,TablePR2_2015!G81,IF(YEAR2=2016,Tablepr2_2016!G81,IF(YEAR2=2017,Tablepr2_2017!G81))))</f>
        <v>61</v>
      </c>
      <c r="H82" s="290">
        <f>IF(YEAR2=2014,'Table PR2_2014'!H81,IF(YEAR2=2015,TablePR2_2015!H81,IF(YEAR2=2016,Tablepr2_2016!H81,IF(YEAR2=2017,Tablepr2_2017!H81))))</f>
        <v>65</v>
      </c>
      <c r="I82" s="730">
        <f>IF(YEAR2=2014,'Table PR2_2014'!I81,IF(YEAR2=2015,TablePR2_2015!I81,IF(YEAR2=2016,Tablepr2_2016!I81,IF(YEAR2=2017,Tablepr2_2017!I81))))</f>
        <v>32.6</v>
      </c>
      <c r="J82" s="599"/>
      <c r="K82" s="399"/>
      <c r="L82" s="399"/>
      <c r="M82" s="399"/>
      <c r="N82" s="399"/>
      <c r="Q82" s="336"/>
      <c r="R82" s="336"/>
      <c r="S82" s="336"/>
      <c r="T82" s="336"/>
      <c r="U82" s="336"/>
      <c r="V82" s="336"/>
      <c r="W82" s="336"/>
      <c r="X82" s="336"/>
      <c r="Y82" s="336"/>
      <c r="Z82" s="293"/>
      <c r="AA82" s="336"/>
      <c r="AB82" s="336"/>
      <c r="AC82" s="336"/>
      <c r="AD82" s="336"/>
      <c r="AE82" s="336"/>
      <c r="AF82" s="336"/>
      <c r="AG82" s="336"/>
      <c r="AH82" s="336"/>
      <c r="AI82" s="336"/>
      <c r="AJ82" s="336"/>
      <c r="AK82" s="336"/>
      <c r="AL82" s="336"/>
      <c r="AM82" s="336"/>
      <c r="AN82" s="336"/>
      <c r="AO82" s="336"/>
      <c r="AP82" s="336"/>
      <c r="AQ82" s="336"/>
      <c r="AR82" s="336"/>
      <c r="AS82" s="336"/>
      <c r="AT82" s="336"/>
      <c r="AU82" s="336"/>
      <c r="AV82" s="336"/>
      <c r="AW82" s="336"/>
      <c r="AX82" s="336"/>
      <c r="AY82" s="336"/>
      <c r="AZ82" s="336"/>
      <c r="BA82" s="336"/>
      <c r="BB82" s="336"/>
      <c r="BC82" s="336"/>
      <c r="BD82" s="336"/>
      <c r="BE82" s="336"/>
      <c r="BF82" s="336"/>
      <c r="BG82" s="336"/>
      <c r="BH82" s="336"/>
      <c r="BI82" s="336"/>
      <c r="BJ82" s="336"/>
      <c r="BK82" s="336"/>
      <c r="BL82" s="336"/>
      <c r="BM82" s="336"/>
      <c r="BN82" s="336"/>
      <c r="BO82" s="336"/>
      <c r="BP82" s="336"/>
      <c r="BQ82" s="336"/>
      <c r="BR82" s="336"/>
      <c r="BS82" s="336"/>
      <c r="BT82" s="336"/>
      <c r="BU82" s="336"/>
      <c r="BV82" s="336"/>
      <c r="BW82" s="336"/>
      <c r="BX82" s="336"/>
      <c r="BY82" s="336"/>
    </row>
    <row r="83" spans="1:77" ht="12" customHeight="1" x14ac:dyDescent="0.35">
      <c r="A83" s="341"/>
      <c r="B83" s="338"/>
      <c r="C83" s="340" t="s">
        <v>47</v>
      </c>
      <c r="D83" s="333" t="s">
        <v>656</v>
      </c>
      <c r="E83" s="370"/>
      <c r="F83" s="290">
        <f>IF(YEAR2=2014,'Table PR2_2014'!F82,IF(YEAR2=2015,TablePR2_2015!F82,IF(YEAR2=2016,Tablepr2_2016!F82,IF(YEAR2=2017,Tablepr2_2017!F82))))</f>
        <v>1975</v>
      </c>
      <c r="G83" s="290">
        <f>IF(YEAR2=2014,'Table PR2_2014'!G82,IF(YEAR2=2015,TablePR2_2015!G82,IF(YEAR2=2016,Tablepr2_2016!G82,IF(YEAR2=2017,Tablepr2_2017!G82))))</f>
        <v>69</v>
      </c>
      <c r="H83" s="290">
        <f>IF(YEAR2=2014,'Table PR2_2014'!H82,IF(YEAR2=2015,TablePR2_2015!H82,IF(YEAR2=2016,Tablepr2_2016!H82,IF(YEAR2=2017,Tablepr2_2017!H82))))</f>
        <v>71</v>
      </c>
      <c r="I83" s="730">
        <f>IF(YEAR2=2014,'Table PR2_2014'!I82,IF(YEAR2=2015,TablePR2_2015!I82,IF(YEAR2=2016,Tablepr2_2016!I82,IF(YEAR2=2017,Tablepr2_2017!I82))))</f>
        <v>33.9</v>
      </c>
      <c r="J83" s="599"/>
      <c r="K83" s="399"/>
      <c r="L83" s="399"/>
      <c r="M83" s="399"/>
      <c r="N83" s="399"/>
      <c r="Q83" s="336"/>
      <c r="R83" s="336"/>
      <c r="S83" s="336"/>
      <c r="T83" s="336"/>
      <c r="U83" s="336"/>
      <c r="V83" s="336"/>
      <c r="W83" s="336"/>
      <c r="X83" s="336"/>
      <c r="Y83" s="336"/>
      <c r="Z83" s="293"/>
      <c r="AA83" s="336"/>
      <c r="AB83" s="336"/>
      <c r="AC83" s="336"/>
      <c r="AD83" s="336"/>
      <c r="AE83" s="336"/>
      <c r="AF83" s="336"/>
      <c r="AG83" s="336"/>
      <c r="AH83" s="336"/>
      <c r="AI83" s="336"/>
      <c r="AJ83" s="336"/>
      <c r="AK83" s="336"/>
      <c r="AL83" s="336"/>
      <c r="AM83" s="336"/>
      <c r="AN83" s="336"/>
      <c r="AO83" s="336"/>
      <c r="AP83" s="336"/>
      <c r="AQ83" s="336"/>
      <c r="AR83" s="336"/>
      <c r="AS83" s="336"/>
      <c r="AT83" s="336"/>
      <c r="AU83" s="336"/>
      <c r="AV83" s="336"/>
      <c r="AW83" s="336"/>
      <c r="AX83" s="336"/>
      <c r="AY83" s="336"/>
      <c r="AZ83" s="336"/>
      <c r="BA83" s="336"/>
      <c r="BB83" s="336"/>
      <c r="BC83" s="336"/>
      <c r="BD83" s="336"/>
      <c r="BE83" s="336"/>
      <c r="BF83" s="336"/>
      <c r="BG83" s="336"/>
      <c r="BH83" s="336"/>
      <c r="BI83" s="336"/>
      <c r="BJ83" s="336"/>
      <c r="BK83" s="336"/>
      <c r="BL83" s="336"/>
      <c r="BM83" s="336"/>
      <c r="BN83" s="336"/>
      <c r="BO83" s="336"/>
      <c r="BP83" s="336"/>
      <c r="BQ83" s="336"/>
      <c r="BR83" s="336"/>
      <c r="BS83" s="336"/>
      <c r="BT83" s="336"/>
      <c r="BU83" s="336"/>
      <c r="BV83" s="336"/>
      <c r="BW83" s="336"/>
      <c r="BX83" s="336"/>
      <c r="BY83" s="336"/>
    </row>
    <row r="84" spans="1:77" ht="12" customHeight="1" x14ac:dyDescent="0.35">
      <c r="A84" s="341"/>
      <c r="B84" s="338"/>
      <c r="C84" s="340" t="s">
        <v>48</v>
      </c>
      <c r="D84" s="333" t="s">
        <v>657</v>
      </c>
      <c r="E84" s="370"/>
      <c r="F84" s="290">
        <f>IF(YEAR2=2014,'Table PR2_2014'!F83,IF(YEAR2=2015,TablePR2_2015!F83,IF(YEAR2=2016,Tablepr2_2016!F83,IF(YEAR2=2017,Tablepr2_2017!F83))))</f>
        <v>2010</v>
      </c>
      <c r="G84" s="290">
        <f>IF(YEAR2=2014,'Table PR2_2014'!G83,IF(YEAR2=2015,TablePR2_2015!G83,IF(YEAR2=2016,Tablepr2_2016!G83,IF(YEAR2=2017,Tablepr2_2017!G83))))</f>
        <v>71</v>
      </c>
      <c r="H84" s="290">
        <f>IF(YEAR2=2014,'Table PR2_2014'!H83,IF(YEAR2=2015,TablePR2_2015!H83,IF(YEAR2=2016,Tablepr2_2016!H83,IF(YEAR2=2017,Tablepr2_2017!H83))))</f>
        <v>73</v>
      </c>
      <c r="I84" s="730">
        <f>IF(YEAR2=2014,'Table PR2_2014'!I83,IF(YEAR2=2015,TablePR2_2015!I83,IF(YEAR2=2016,Tablepr2_2016!I83,IF(YEAR2=2017,Tablepr2_2017!I83))))</f>
        <v>34.299999999999997</v>
      </c>
      <c r="J84" s="599"/>
      <c r="K84" s="399"/>
      <c r="L84" s="399"/>
      <c r="M84" s="399"/>
      <c r="N84" s="399"/>
      <c r="Q84" s="336"/>
      <c r="R84" s="336"/>
      <c r="S84" s="336"/>
      <c r="T84" s="336"/>
      <c r="U84" s="336"/>
      <c r="V84" s="336"/>
      <c r="W84" s="336"/>
      <c r="X84" s="336"/>
      <c r="Y84" s="336"/>
      <c r="Z84" s="293"/>
      <c r="AA84" s="336"/>
      <c r="AB84" s="336"/>
      <c r="AC84" s="336"/>
      <c r="AD84" s="336"/>
      <c r="AE84" s="336"/>
      <c r="AF84" s="336"/>
      <c r="AG84" s="336"/>
      <c r="AH84" s="336"/>
      <c r="AI84" s="336"/>
      <c r="AJ84" s="336"/>
      <c r="AK84" s="336"/>
      <c r="AL84" s="336"/>
      <c r="AM84" s="336"/>
      <c r="AN84" s="336"/>
      <c r="AO84" s="336"/>
      <c r="AP84" s="336"/>
      <c r="AQ84" s="336"/>
      <c r="AR84" s="336"/>
      <c r="AS84" s="336"/>
      <c r="AT84" s="336"/>
      <c r="AU84" s="336"/>
      <c r="AV84" s="336"/>
      <c r="AW84" s="336"/>
      <c r="AX84" s="336"/>
      <c r="AY84" s="336"/>
      <c r="AZ84" s="336"/>
      <c r="BA84" s="336"/>
      <c r="BB84" s="336"/>
      <c r="BC84" s="336"/>
      <c r="BD84" s="336"/>
      <c r="BE84" s="336"/>
      <c r="BF84" s="336"/>
      <c r="BG84" s="336"/>
      <c r="BH84" s="336"/>
      <c r="BI84" s="336"/>
      <c r="BJ84" s="336"/>
      <c r="BK84" s="336"/>
      <c r="BL84" s="336"/>
      <c r="BM84" s="336"/>
      <c r="BN84" s="336"/>
      <c r="BO84" s="336"/>
      <c r="BP84" s="336"/>
      <c r="BQ84" s="336"/>
      <c r="BR84" s="336"/>
      <c r="BS84" s="336"/>
      <c r="BT84" s="336"/>
      <c r="BU84" s="336"/>
      <c r="BV84" s="336"/>
      <c r="BW84" s="336"/>
      <c r="BX84" s="336"/>
      <c r="BY84" s="336"/>
    </row>
    <row r="85" spans="1:77" ht="12" customHeight="1" x14ac:dyDescent="0.35">
      <c r="A85" s="341"/>
      <c r="B85" s="338"/>
      <c r="C85" s="340" t="s">
        <v>53</v>
      </c>
      <c r="D85" s="333" t="s">
        <v>658</v>
      </c>
      <c r="E85" s="370"/>
      <c r="F85" s="290">
        <f>IF(YEAR2=2014,'Table PR2_2014'!F84,IF(YEAR2=2015,TablePR2_2015!F84,IF(YEAR2=2016,Tablepr2_2016!F84,IF(YEAR2=2017,Tablepr2_2017!F84))))</f>
        <v>1984</v>
      </c>
      <c r="G85" s="290">
        <f>IF(YEAR2=2014,'Table PR2_2014'!G84,IF(YEAR2=2015,TablePR2_2015!G84,IF(YEAR2=2016,Tablepr2_2016!G84,IF(YEAR2=2017,Tablepr2_2017!G84))))</f>
        <v>74</v>
      </c>
      <c r="H85" s="290">
        <f>IF(YEAR2=2014,'Table PR2_2014'!H84,IF(YEAR2=2015,TablePR2_2015!H84,IF(YEAR2=2016,Tablepr2_2016!H84,IF(YEAR2=2017,Tablepr2_2017!H84))))</f>
        <v>74</v>
      </c>
      <c r="I85" s="730">
        <f>IF(YEAR2=2014,'Table PR2_2014'!I84,IF(YEAR2=2015,TablePR2_2015!I84,IF(YEAR2=2016,Tablepr2_2016!I84,IF(YEAR2=2017,Tablepr2_2017!I84))))</f>
        <v>35.6</v>
      </c>
      <c r="J85" s="599"/>
      <c r="K85" s="399"/>
      <c r="L85" s="399"/>
      <c r="M85" s="399"/>
      <c r="N85" s="399"/>
      <c r="Q85" s="336"/>
      <c r="R85" s="336"/>
      <c r="S85" s="336"/>
      <c r="T85" s="336"/>
      <c r="U85" s="336"/>
      <c r="V85" s="336"/>
      <c r="W85" s="336"/>
      <c r="X85" s="336"/>
      <c r="Y85" s="336"/>
      <c r="Z85" s="293"/>
      <c r="AA85" s="336"/>
      <c r="AB85" s="336"/>
      <c r="AC85" s="336"/>
      <c r="AD85" s="336"/>
      <c r="AE85" s="336"/>
      <c r="AF85" s="336"/>
      <c r="AG85" s="336"/>
      <c r="AH85" s="336"/>
      <c r="AI85" s="336"/>
      <c r="AJ85" s="336"/>
      <c r="AK85" s="336"/>
      <c r="AL85" s="336"/>
      <c r="AM85" s="336"/>
      <c r="AN85" s="336"/>
      <c r="AO85" s="336"/>
      <c r="AP85" s="336"/>
      <c r="AQ85" s="336"/>
      <c r="AR85" s="336"/>
      <c r="AS85" s="336"/>
      <c r="AT85" s="336"/>
      <c r="AU85" s="336"/>
      <c r="AV85" s="336"/>
      <c r="AW85" s="336"/>
      <c r="AX85" s="336"/>
      <c r="AY85" s="336"/>
      <c r="AZ85" s="336"/>
      <c r="BA85" s="336"/>
      <c r="BB85" s="336"/>
      <c r="BC85" s="336"/>
      <c r="BD85" s="336"/>
      <c r="BE85" s="336"/>
      <c r="BF85" s="336"/>
      <c r="BG85" s="336"/>
      <c r="BH85" s="336"/>
      <c r="BI85" s="336"/>
      <c r="BJ85" s="336"/>
      <c r="BK85" s="336"/>
      <c r="BL85" s="336"/>
      <c r="BM85" s="336"/>
      <c r="BN85" s="336"/>
      <c r="BO85" s="336"/>
      <c r="BP85" s="336"/>
      <c r="BQ85" s="336"/>
      <c r="BR85" s="336"/>
      <c r="BS85" s="336"/>
      <c r="BT85" s="336"/>
      <c r="BU85" s="336"/>
      <c r="BV85" s="336"/>
      <c r="BW85" s="336"/>
      <c r="BX85" s="336"/>
      <c r="BY85" s="336"/>
    </row>
    <row r="86" spans="1:77" ht="12" customHeight="1" x14ac:dyDescent="0.35">
      <c r="A86" s="341"/>
      <c r="B86" s="338"/>
      <c r="C86" s="107"/>
      <c r="D86" s="78"/>
      <c r="E86" s="370"/>
      <c r="F86" s="290"/>
      <c r="G86" s="290"/>
      <c r="H86" s="290"/>
      <c r="I86" s="730"/>
      <c r="J86" s="599"/>
      <c r="K86" s="399"/>
      <c r="L86" s="399"/>
      <c r="M86" s="399"/>
      <c r="N86" s="399"/>
      <c r="Q86" s="336"/>
      <c r="R86" s="336"/>
      <c r="S86" s="336"/>
      <c r="T86" s="336"/>
      <c r="U86" s="336"/>
      <c r="V86" s="336"/>
      <c r="W86" s="336"/>
      <c r="X86" s="336"/>
      <c r="Y86" s="336"/>
      <c r="Z86" s="293"/>
      <c r="AA86" s="336"/>
      <c r="AB86" s="336"/>
      <c r="AC86" s="336"/>
      <c r="AD86" s="336"/>
      <c r="AE86" s="336"/>
      <c r="AF86" s="336"/>
      <c r="AG86" s="336"/>
      <c r="AH86" s="336"/>
      <c r="AI86" s="336"/>
      <c r="AJ86" s="336"/>
      <c r="AK86" s="336"/>
      <c r="AL86" s="336"/>
      <c r="AM86" s="336"/>
      <c r="AN86" s="336"/>
      <c r="AO86" s="336"/>
      <c r="AP86" s="336"/>
      <c r="AQ86" s="336"/>
      <c r="AR86" s="336"/>
      <c r="AS86" s="336"/>
      <c r="AT86" s="336"/>
      <c r="AU86" s="336"/>
      <c r="AV86" s="336"/>
      <c r="AW86" s="336"/>
      <c r="AX86" s="336"/>
      <c r="AY86" s="336"/>
      <c r="AZ86" s="336"/>
      <c r="BA86" s="336"/>
      <c r="BB86" s="336"/>
      <c r="BC86" s="336"/>
      <c r="BD86" s="336"/>
      <c r="BE86" s="336"/>
      <c r="BF86" s="336"/>
      <c r="BG86" s="336"/>
      <c r="BH86" s="336"/>
      <c r="BI86" s="336"/>
      <c r="BJ86" s="336"/>
      <c r="BK86" s="336"/>
      <c r="BL86" s="336"/>
      <c r="BM86" s="336"/>
      <c r="BN86" s="336"/>
      <c r="BO86" s="336"/>
      <c r="BP86" s="336"/>
      <c r="BQ86" s="336"/>
      <c r="BR86" s="336"/>
      <c r="BS86" s="336"/>
      <c r="BT86" s="336"/>
      <c r="BU86" s="336"/>
      <c r="BV86" s="336"/>
      <c r="BW86" s="336"/>
      <c r="BX86" s="336"/>
      <c r="BY86" s="336"/>
    </row>
    <row r="87" spans="1:77" ht="12" customHeight="1" x14ac:dyDescent="0.35">
      <c r="A87" s="341"/>
      <c r="B87" s="338"/>
      <c r="C87" s="340" t="s">
        <v>49</v>
      </c>
      <c r="D87" s="333" t="s">
        <v>659</v>
      </c>
      <c r="E87" s="370"/>
      <c r="F87" s="290"/>
      <c r="G87" s="290"/>
      <c r="H87" s="290"/>
      <c r="I87" s="730"/>
      <c r="J87" s="599"/>
      <c r="K87" s="399"/>
      <c r="L87" s="399"/>
      <c r="M87" s="399"/>
      <c r="N87" s="399"/>
      <c r="Q87" s="336"/>
      <c r="R87" s="336"/>
      <c r="S87" s="336"/>
      <c r="T87" s="336"/>
      <c r="U87" s="336"/>
      <c r="V87" s="336"/>
      <c r="W87" s="336"/>
      <c r="X87" s="336"/>
      <c r="Y87" s="336"/>
      <c r="Z87" s="293"/>
      <c r="AA87" s="336"/>
      <c r="AB87" s="336"/>
      <c r="AC87" s="336"/>
      <c r="AD87" s="336"/>
      <c r="AE87" s="336"/>
      <c r="AF87" s="336"/>
      <c r="AG87" s="336"/>
      <c r="AH87" s="336"/>
      <c r="AI87" s="336"/>
      <c r="AJ87" s="336"/>
      <c r="AK87" s="336"/>
      <c r="AL87" s="336"/>
      <c r="AM87" s="336"/>
      <c r="AN87" s="336"/>
      <c r="AO87" s="336"/>
      <c r="AP87" s="336"/>
      <c r="AQ87" s="336"/>
      <c r="AR87" s="336"/>
      <c r="AS87" s="336"/>
      <c r="AT87" s="336"/>
      <c r="AU87" s="336"/>
      <c r="AV87" s="336"/>
      <c r="AW87" s="336"/>
      <c r="AX87" s="336"/>
      <c r="AY87" s="336"/>
      <c r="AZ87" s="336"/>
      <c r="BA87" s="336"/>
      <c r="BB87" s="336"/>
      <c r="BC87" s="336"/>
      <c r="BD87" s="336"/>
      <c r="BE87" s="336"/>
      <c r="BF87" s="336"/>
      <c r="BG87" s="336"/>
      <c r="BH87" s="336"/>
      <c r="BI87" s="336"/>
      <c r="BJ87" s="336"/>
      <c r="BK87" s="336"/>
      <c r="BL87" s="336"/>
      <c r="BM87" s="336"/>
      <c r="BN87" s="336"/>
      <c r="BO87" s="336"/>
      <c r="BP87" s="336"/>
      <c r="BQ87" s="336"/>
      <c r="BR87" s="336"/>
      <c r="BS87" s="336"/>
      <c r="BT87" s="336"/>
      <c r="BU87" s="336"/>
      <c r="BV87" s="336"/>
      <c r="BW87" s="336"/>
      <c r="BX87" s="336"/>
      <c r="BY87" s="336"/>
    </row>
    <row r="88" spans="1:77" ht="12" customHeight="1" x14ac:dyDescent="0.35">
      <c r="A88" s="341"/>
      <c r="B88" s="338"/>
      <c r="C88" s="107" t="s">
        <v>660</v>
      </c>
      <c r="D88" s="78" t="s">
        <v>661</v>
      </c>
      <c r="E88" s="370"/>
      <c r="F88" s="290">
        <f>IF(YEAR2=2014,'Table PR2_2014'!F87,IF(YEAR2=2015,TablePR2_2015!F87,IF(YEAR2=2016,Tablepr2_2016!F87,IF(YEAR2=2017,Tablepr2_2017!F87))))</f>
        <v>551</v>
      </c>
      <c r="G88" s="290">
        <f>IF(YEAR2=2014,'Table PR2_2014'!G87,IF(YEAR2=2015,TablePR2_2015!G87,IF(YEAR2=2016,Tablepr2_2016!G87,IF(YEAR2=2017,Tablepr2_2017!G87))))</f>
        <v>71</v>
      </c>
      <c r="H88" s="290">
        <f>IF(YEAR2=2014,'Table PR2_2014'!H87,IF(YEAR2=2015,TablePR2_2015!H87,IF(YEAR2=2016,Tablepr2_2016!H87,IF(YEAR2=2017,Tablepr2_2017!H87))))</f>
        <v>72</v>
      </c>
      <c r="I88" s="730">
        <f>IF(YEAR2=2014,'Table PR2_2014'!I87,IF(YEAR2=2015,TablePR2_2015!I87,IF(YEAR2=2016,Tablepr2_2016!I87,IF(YEAR2=2017,Tablepr2_2017!I87))))</f>
        <v>34.799999999999997</v>
      </c>
      <c r="J88" s="599"/>
      <c r="K88" s="399"/>
      <c r="L88" s="399"/>
      <c r="M88" s="399"/>
      <c r="N88" s="399"/>
      <c r="Q88" s="336"/>
      <c r="R88" s="336"/>
      <c r="S88" s="336"/>
      <c r="T88" s="336"/>
      <c r="U88" s="336"/>
      <c r="V88" s="336"/>
      <c r="W88" s="336"/>
      <c r="X88" s="336"/>
      <c r="Y88" s="336"/>
      <c r="Z88" s="293"/>
      <c r="AA88" s="336"/>
      <c r="AB88" s="336"/>
      <c r="AC88" s="336"/>
      <c r="AD88" s="336"/>
      <c r="AE88" s="336"/>
      <c r="AF88" s="336"/>
      <c r="AG88" s="336"/>
      <c r="AH88" s="336"/>
      <c r="AI88" s="336"/>
      <c r="AJ88" s="336"/>
      <c r="AK88" s="336"/>
      <c r="AL88" s="336"/>
      <c r="AM88" s="336"/>
      <c r="AN88" s="336"/>
      <c r="AO88" s="336"/>
      <c r="AP88" s="336"/>
      <c r="AQ88" s="336"/>
      <c r="AR88" s="336"/>
      <c r="AS88" s="336"/>
      <c r="AT88" s="336"/>
      <c r="AU88" s="336"/>
      <c r="AV88" s="336"/>
      <c r="AW88" s="336"/>
      <c r="AX88" s="336"/>
      <c r="AY88" s="336"/>
      <c r="AZ88" s="336"/>
      <c r="BA88" s="336"/>
      <c r="BB88" s="336"/>
      <c r="BC88" s="336"/>
      <c r="BD88" s="336"/>
      <c r="BE88" s="336"/>
      <c r="BF88" s="336"/>
      <c r="BG88" s="336"/>
      <c r="BH88" s="336"/>
      <c r="BI88" s="336"/>
      <c r="BJ88" s="336"/>
      <c r="BK88" s="336"/>
      <c r="BL88" s="336"/>
      <c r="BM88" s="336"/>
      <c r="BN88" s="336"/>
      <c r="BO88" s="336"/>
      <c r="BP88" s="336"/>
      <c r="BQ88" s="336"/>
      <c r="BR88" s="336"/>
      <c r="BS88" s="336"/>
      <c r="BT88" s="336"/>
      <c r="BU88" s="336"/>
      <c r="BV88" s="336"/>
      <c r="BW88" s="336"/>
      <c r="BX88" s="336"/>
      <c r="BY88" s="336"/>
    </row>
    <row r="89" spans="1:77" ht="12" customHeight="1" x14ac:dyDescent="0.35">
      <c r="A89" s="341"/>
      <c r="B89" s="338"/>
      <c r="C89" s="107" t="s">
        <v>662</v>
      </c>
      <c r="D89" s="78" t="s">
        <v>663</v>
      </c>
      <c r="E89" s="370"/>
      <c r="F89" s="290">
        <f>IF(YEAR2=2014,'Table PR2_2014'!F88,IF(YEAR2=2015,TablePR2_2015!F88,IF(YEAR2=2016,Tablepr2_2016!F88,IF(YEAR2=2017,Tablepr2_2017!F88))))</f>
        <v>899</v>
      </c>
      <c r="G89" s="290">
        <f>IF(YEAR2=2014,'Table PR2_2014'!G88,IF(YEAR2=2015,TablePR2_2015!G88,IF(YEAR2=2016,Tablepr2_2016!G88,IF(YEAR2=2017,Tablepr2_2017!G88))))</f>
        <v>71</v>
      </c>
      <c r="H89" s="290">
        <f>IF(YEAR2=2014,'Table PR2_2014'!H88,IF(YEAR2=2015,TablePR2_2015!H88,IF(YEAR2=2016,Tablepr2_2016!H88,IF(YEAR2=2017,Tablepr2_2017!H88))))</f>
        <v>72</v>
      </c>
      <c r="I89" s="730">
        <f>IF(YEAR2=2014,'Table PR2_2014'!I88,IF(YEAR2=2015,TablePR2_2015!I88,IF(YEAR2=2016,Tablepr2_2016!I88,IF(YEAR2=2017,Tablepr2_2017!I88))))</f>
        <v>35.1</v>
      </c>
      <c r="J89" s="599"/>
      <c r="K89" s="399"/>
      <c r="L89" s="399"/>
      <c r="M89" s="399"/>
      <c r="N89" s="399"/>
      <c r="Q89" s="336"/>
      <c r="R89" s="336"/>
      <c r="S89" s="336"/>
      <c r="T89" s="336"/>
      <c r="U89" s="336"/>
      <c r="V89" s="336"/>
      <c r="W89" s="336"/>
      <c r="X89" s="336"/>
      <c r="Y89" s="336"/>
      <c r="Z89" s="293"/>
      <c r="AA89" s="336"/>
      <c r="AB89" s="336"/>
      <c r="AC89" s="336"/>
      <c r="AD89" s="336"/>
      <c r="AE89" s="336"/>
      <c r="AF89" s="336"/>
      <c r="AG89" s="336"/>
      <c r="AH89" s="336"/>
      <c r="AI89" s="336"/>
      <c r="AJ89" s="336"/>
      <c r="AK89" s="336"/>
      <c r="AL89" s="336"/>
      <c r="AM89" s="336"/>
      <c r="AN89" s="336"/>
      <c r="AO89" s="336"/>
      <c r="AP89" s="336"/>
      <c r="AQ89" s="336"/>
      <c r="AR89" s="336"/>
      <c r="AS89" s="336"/>
      <c r="AT89" s="336"/>
      <c r="AU89" s="336"/>
      <c r="AV89" s="336"/>
      <c r="AW89" s="336"/>
      <c r="AX89" s="336"/>
      <c r="AY89" s="336"/>
      <c r="AZ89" s="336"/>
      <c r="BA89" s="336"/>
      <c r="BB89" s="336"/>
      <c r="BC89" s="336"/>
      <c r="BD89" s="336"/>
      <c r="BE89" s="336"/>
      <c r="BF89" s="336"/>
      <c r="BG89" s="336"/>
      <c r="BH89" s="336"/>
      <c r="BI89" s="336"/>
      <c r="BJ89" s="336"/>
      <c r="BK89" s="336"/>
      <c r="BL89" s="336"/>
      <c r="BM89" s="336"/>
      <c r="BN89" s="336"/>
      <c r="BO89" s="336"/>
      <c r="BP89" s="336"/>
      <c r="BQ89" s="336"/>
      <c r="BR89" s="336"/>
      <c r="BS89" s="336"/>
      <c r="BT89" s="336"/>
      <c r="BU89" s="336"/>
      <c r="BV89" s="336"/>
      <c r="BW89" s="336"/>
      <c r="BX89" s="336"/>
      <c r="BY89" s="336"/>
    </row>
    <row r="90" spans="1:77" ht="12" customHeight="1" x14ac:dyDescent="0.35">
      <c r="A90" s="341"/>
      <c r="B90" s="338"/>
      <c r="C90" s="107" t="s">
        <v>664</v>
      </c>
      <c r="D90" s="78" t="s">
        <v>665</v>
      </c>
      <c r="E90" s="370"/>
      <c r="F90" s="290">
        <f>IF(YEAR2=2014,'Table PR2_2014'!F89,IF(YEAR2=2015,TablePR2_2015!F89,IF(YEAR2=2016,Tablepr2_2016!F89,IF(YEAR2=2017,Tablepr2_2017!F89))))</f>
        <v>1612</v>
      </c>
      <c r="G90" s="290">
        <f>IF(YEAR2=2014,'Table PR2_2014'!G89,IF(YEAR2=2015,TablePR2_2015!G89,IF(YEAR2=2016,Tablepr2_2016!G89,IF(YEAR2=2017,Tablepr2_2017!G89))))</f>
        <v>73</v>
      </c>
      <c r="H90" s="290">
        <f>IF(YEAR2=2014,'Table PR2_2014'!H89,IF(YEAR2=2015,TablePR2_2015!H89,IF(YEAR2=2016,Tablepr2_2016!H89,IF(YEAR2=2017,Tablepr2_2017!H89))))</f>
        <v>74</v>
      </c>
      <c r="I90" s="730">
        <f>IF(YEAR2=2014,'Table PR2_2014'!I89,IF(YEAR2=2015,TablePR2_2015!I89,IF(YEAR2=2016,Tablepr2_2016!I89,IF(YEAR2=2017,Tablepr2_2017!I89))))</f>
        <v>35.200000000000003</v>
      </c>
      <c r="J90" s="599"/>
      <c r="K90" s="399"/>
      <c r="L90" s="399"/>
      <c r="M90" s="399"/>
      <c r="N90" s="399"/>
      <c r="Q90" s="336"/>
      <c r="R90" s="336"/>
      <c r="S90" s="336"/>
      <c r="T90" s="336"/>
      <c r="U90" s="336"/>
      <c r="V90" s="336"/>
      <c r="W90" s="336"/>
      <c r="X90" s="336"/>
      <c r="Y90" s="336"/>
      <c r="Z90" s="293"/>
      <c r="AA90" s="336"/>
      <c r="AB90" s="336"/>
      <c r="AC90" s="336"/>
      <c r="AD90" s="336"/>
      <c r="AE90" s="336"/>
      <c r="AF90" s="336"/>
      <c r="AG90" s="336"/>
      <c r="AH90" s="336"/>
      <c r="AI90" s="336"/>
      <c r="AJ90" s="336"/>
      <c r="AK90" s="336"/>
      <c r="AL90" s="336"/>
      <c r="AM90" s="336"/>
      <c r="AN90" s="336"/>
      <c r="AO90" s="336"/>
      <c r="AP90" s="336"/>
      <c r="AQ90" s="336"/>
      <c r="AR90" s="336"/>
      <c r="AS90" s="336"/>
      <c r="AT90" s="336"/>
      <c r="AU90" s="336"/>
      <c r="AV90" s="336"/>
      <c r="AW90" s="336"/>
      <c r="AX90" s="336"/>
      <c r="AY90" s="336"/>
      <c r="AZ90" s="336"/>
      <c r="BA90" s="336"/>
      <c r="BB90" s="336"/>
      <c r="BC90" s="336"/>
      <c r="BD90" s="336"/>
      <c r="BE90" s="336"/>
      <c r="BF90" s="336"/>
      <c r="BG90" s="336"/>
      <c r="BH90" s="336"/>
      <c r="BI90" s="336"/>
      <c r="BJ90" s="336"/>
      <c r="BK90" s="336"/>
      <c r="BL90" s="336"/>
      <c r="BM90" s="336"/>
      <c r="BN90" s="336"/>
      <c r="BO90" s="336"/>
      <c r="BP90" s="336"/>
      <c r="BQ90" s="336"/>
      <c r="BR90" s="336"/>
      <c r="BS90" s="336"/>
      <c r="BT90" s="336"/>
      <c r="BU90" s="336"/>
      <c r="BV90" s="336"/>
      <c r="BW90" s="336"/>
      <c r="BX90" s="336"/>
      <c r="BY90" s="336"/>
    </row>
    <row r="91" spans="1:77" ht="12" customHeight="1" x14ac:dyDescent="0.35">
      <c r="A91" s="341"/>
      <c r="B91" s="338"/>
      <c r="C91" s="107" t="s">
        <v>666</v>
      </c>
      <c r="D91" s="78" t="s">
        <v>667</v>
      </c>
      <c r="E91" s="370"/>
      <c r="F91" s="290">
        <f>IF(YEAR2=2014,'Table PR2_2014'!F90,IF(YEAR2=2015,TablePR2_2015!F90,IF(YEAR2=2016,Tablepr2_2016!F90,IF(YEAR2=2017,Tablepr2_2017!F90))))</f>
        <v>541</v>
      </c>
      <c r="G91" s="290">
        <f>IF(YEAR2=2014,'Table PR2_2014'!G90,IF(YEAR2=2015,TablePR2_2015!G90,IF(YEAR2=2016,Tablepr2_2016!G90,IF(YEAR2=2017,Tablepr2_2017!G90))))</f>
        <v>69</v>
      </c>
      <c r="H91" s="290">
        <f>IF(YEAR2=2014,'Table PR2_2014'!H90,IF(YEAR2=2015,TablePR2_2015!H90,IF(YEAR2=2016,Tablepr2_2016!H90,IF(YEAR2=2017,Tablepr2_2017!H90))))</f>
        <v>72</v>
      </c>
      <c r="I91" s="730">
        <f>IF(YEAR2=2014,'Table PR2_2014'!I90,IF(YEAR2=2015,TablePR2_2015!I90,IF(YEAR2=2016,Tablepr2_2016!I90,IF(YEAR2=2017,Tablepr2_2017!I90))))</f>
        <v>34.6</v>
      </c>
      <c r="J91" s="599"/>
      <c r="K91" s="399"/>
      <c r="L91" s="399"/>
      <c r="M91" s="399"/>
      <c r="N91" s="399"/>
      <c r="Q91" s="336"/>
      <c r="R91" s="336"/>
      <c r="S91" s="336"/>
      <c r="T91" s="336"/>
      <c r="U91" s="336"/>
      <c r="V91" s="336"/>
      <c r="W91" s="336"/>
      <c r="X91" s="336"/>
      <c r="Y91" s="336"/>
      <c r="Z91" s="293"/>
      <c r="AA91" s="336"/>
      <c r="AB91" s="336"/>
      <c r="AC91" s="336"/>
      <c r="AD91" s="336"/>
      <c r="AE91" s="336"/>
      <c r="AF91" s="336"/>
      <c r="AG91" s="336"/>
      <c r="AH91" s="336"/>
      <c r="AI91" s="336"/>
      <c r="AJ91" s="336"/>
      <c r="AK91" s="336"/>
      <c r="AL91" s="336"/>
      <c r="AM91" s="336"/>
      <c r="AN91" s="336"/>
      <c r="AO91" s="336"/>
      <c r="AP91" s="336"/>
      <c r="AQ91" s="336"/>
      <c r="AR91" s="336"/>
      <c r="AS91" s="336"/>
      <c r="AT91" s="336"/>
      <c r="AU91" s="336"/>
      <c r="AV91" s="336"/>
      <c r="AW91" s="336"/>
      <c r="AX91" s="336"/>
      <c r="AY91" s="336"/>
      <c r="AZ91" s="336"/>
      <c r="BA91" s="336"/>
      <c r="BB91" s="336"/>
      <c r="BC91" s="336"/>
      <c r="BD91" s="336"/>
      <c r="BE91" s="336"/>
      <c r="BF91" s="336"/>
      <c r="BG91" s="336"/>
      <c r="BH91" s="336"/>
      <c r="BI91" s="336"/>
      <c r="BJ91" s="336"/>
      <c r="BK91" s="336"/>
      <c r="BL91" s="336"/>
      <c r="BM91" s="336"/>
      <c r="BN91" s="336"/>
      <c r="BO91" s="336"/>
      <c r="BP91" s="336"/>
      <c r="BQ91" s="336"/>
      <c r="BR91" s="336"/>
      <c r="BS91" s="336"/>
      <c r="BT91" s="336"/>
      <c r="BU91" s="336"/>
      <c r="BV91" s="336"/>
      <c r="BW91" s="336"/>
      <c r="BX91" s="336"/>
      <c r="BY91" s="336"/>
    </row>
    <row r="92" spans="1:77" ht="12" customHeight="1" x14ac:dyDescent="0.35">
      <c r="A92" s="341"/>
      <c r="B92" s="338"/>
      <c r="C92" s="107" t="s">
        <v>668</v>
      </c>
      <c r="D92" s="78" t="s">
        <v>669</v>
      </c>
      <c r="E92" s="370"/>
      <c r="F92" s="290">
        <f>IF(YEAR2=2014,'Table PR2_2014'!F91,IF(YEAR2=2015,TablePR2_2015!F91,IF(YEAR2=2016,Tablepr2_2016!F91,IF(YEAR2=2017,Tablepr2_2017!F91))))</f>
        <v>493</v>
      </c>
      <c r="G92" s="290">
        <f>IF(YEAR2=2014,'Table PR2_2014'!G91,IF(YEAR2=2015,TablePR2_2015!G91,IF(YEAR2=2016,Tablepr2_2016!G91,IF(YEAR2=2017,Tablepr2_2017!G91))))</f>
        <v>66</v>
      </c>
      <c r="H92" s="290">
        <f>IF(YEAR2=2014,'Table PR2_2014'!H91,IF(YEAR2=2015,TablePR2_2015!H91,IF(YEAR2=2016,Tablepr2_2016!H91,IF(YEAR2=2017,Tablepr2_2017!H91))))</f>
        <v>68</v>
      </c>
      <c r="I92" s="730">
        <f>IF(YEAR2=2014,'Table PR2_2014'!I91,IF(YEAR2=2015,TablePR2_2015!I91,IF(YEAR2=2016,Tablepr2_2016!I91,IF(YEAR2=2017,Tablepr2_2017!I91))))</f>
        <v>34</v>
      </c>
      <c r="J92" s="599"/>
      <c r="K92" s="399"/>
      <c r="L92" s="399"/>
      <c r="M92" s="399"/>
      <c r="N92" s="399"/>
      <c r="Q92" s="336"/>
      <c r="R92" s="336"/>
      <c r="S92" s="336"/>
      <c r="T92" s="336"/>
      <c r="U92" s="336"/>
      <c r="V92" s="336"/>
      <c r="W92" s="336"/>
      <c r="X92" s="336"/>
      <c r="Y92" s="336"/>
      <c r="Z92" s="293"/>
      <c r="AA92" s="336"/>
      <c r="AB92" s="336"/>
      <c r="AC92" s="336"/>
      <c r="AD92" s="336"/>
      <c r="AE92" s="336"/>
      <c r="AF92" s="336"/>
      <c r="AG92" s="336"/>
      <c r="AH92" s="336"/>
      <c r="AI92" s="336"/>
      <c r="AJ92" s="336"/>
      <c r="AK92" s="336"/>
      <c r="AL92" s="336"/>
      <c r="AM92" s="336"/>
      <c r="AN92" s="336"/>
      <c r="AO92" s="336"/>
      <c r="AP92" s="336"/>
      <c r="AQ92" s="336"/>
      <c r="AR92" s="336"/>
      <c r="AS92" s="336"/>
      <c r="AT92" s="336"/>
      <c r="AU92" s="336"/>
      <c r="AV92" s="336"/>
      <c r="AW92" s="336"/>
      <c r="AX92" s="336"/>
      <c r="AY92" s="336"/>
      <c r="AZ92" s="336"/>
      <c r="BA92" s="336"/>
      <c r="BB92" s="336"/>
      <c r="BC92" s="336"/>
      <c r="BD92" s="336"/>
      <c r="BE92" s="336"/>
      <c r="BF92" s="336"/>
      <c r="BG92" s="336"/>
      <c r="BH92" s="336"/>
      <c r="BI92" s="336"/>
      <c r="BJ92" s="336"/>
      <c r="BK92" s="336"/>
      <c r="BL92" s="336"/>
      <c r="BM92" s="336"/>
      <c r="BN92" s="336"/>
      <c r="BO92" s="336"/>
      <c r="BP92" s="336"/>
      <c r="BQ92" s="336"/>
      <c r="BR92" s="336"/>
      <c r="BS92" s="336"/>
      <c r="BT92" s="336"/>
      <c r="BU92" s="336"/>
      <c r="BV92" s="336"/>
      <c r="BW92" s="336"/>
      <c r="BX92" s="336"/>
      <c r="BY92" s="336"/>
    </row>
    <row r="93" spans="1:77" ht="12" customHeight="1" x14ac:dyDescent="0.35">
      <c r="A93" s="341"/>
      <c r="B93" s="338"/>
      <c r="C93" s="107" t="s">
        <v>670</v>
      </c>
      <c r="D93" s="78" t="s">
        <v>671</v>
      </c>
      <c r="E93" s="370"/>
      <c r="F93" s="290">
        <f>IF(YEAR2=2014,'Table PR2_2014'!F92,IF(YEAR2=2015,TablePR2_2015!F92,IF(YEAR2=2016,Tablepr2_2016!F92,IF(YEAR2=2017,Tablepr2_2017!F92))))</f>
        <v>1044</v>
      </c>
      <c r="G93" s="290">
        <f>IF(YEAR2=2014,'Table PR2_2014'!G92,IF(YEAR2=2015,TablePR2_2015!G92,IF(YEAR2=2016,Tablepr2_2016!G92,IF(YEAR2=2017,Tablepr2_2017!G92))))</f>
        <v>64</v>
      </c>
      <c r="H93" s="290">
        <f>IF(YEAR2=2014,'Table PR2_2014'!H92,IF(YEAR2=2015,TablePR2_2015!H92,IF(YEAR2=2016,Tablepr2_2016!H92,IF(YEAR2=2017,Tablepr2_2017!H92))))</f>
        <v>67</v>
      </c>
      <c r="I93" s="730">
        <f>IF(YEAR2=2014,'Table PR2_2014'!I92,IF(YEAR2=2015,TablePR2_2015!I92,IF(YEAR2=2016,Tablepr2_2016!I92,IF(YEAR2=2017,Tablepr2_2017!I92))))</f>
        <v>33</v>
      </c>
      <c r="J93" s="599"/>
      <c r="K93" s="399"/>
      <c r="L93" s="399"/>
      <c r="M93" s="399"/>
      <c r="N93" s="399"/>
      <c r="Q93" s="336"/>
      <c r="R93" s="336"/>
      <c r="S93" s="336"/>
      <c r="T93" s="336"/>
      <c r="U93" s="336"/>
      <c r="V93" s="336"/>
      <c r="W93" s="336"/>
      <c r="X93" s="336"/>
      <c r="Y93" s="336"/>
      <c r="Z93" s="293"/>
      <c r="AA93" s="336"/>
      <c r="AB93" s="336"/>
      <c r="AC93" s="336"/>
      <c r="AD93" s="336"/>
      <c r="AE93" s="336"/>
      <c r="AF93" s="336"/>
      <c r="AG93" s="336"/>
      <c r="AH93" s="336"/>
      <c r="AI93" s="336"/>
      <c r="AJ93" s="336"/>
      <c r="AK93" s="336"/>
      <c r="AL93" s="336"/>
      <c r="AM93" s="336"/>
      <c r="AN93" s="336"/>
      <c r="AO93" s="336"/>
      <c r="AP93" s="336"/>
      <c r="AQ93" s="336"/>
      <c r="AR93" s="336"/>
      <c r="AS93" s="336"/>
      <c r="AT93" s="336"/>
      <c r="AU93" s="336"/>
      <c r="AV93" s="336"/>
      <c r="AW93" s="336"/>
      <c r="AX93" s="336"/>
      <c r="AY93" s="336"/>
      <c r="AZ93" s="336"/>
      <c r="BA93" s="336"/>
      <c r="BB93" s="336"/>
      <c r="BC93" s="336"/>
      <c r="BD93" s="336"/>
      <c r="BE93" s="336"/>
      <c r="BF93" s="336"/>
      <c r="BG93" s="336"/>
      <c r="BH93" s="336"/>
      <c r="BI93" s="336"/>
      <c r="BJ93" s="336"/>
      <c r="BK93" s="336"/>
      <c r="BL93" s="336"/>
      <c r="BM93" s="336"/>
      <c r="BN93" s="336"/>
      <c r="BO93" s="336"/>
      <c r="BP93" s="336"/>
      <c r="BQ93" s="336"/>
      <c r="BR93" s="336"/>
      <c r="BS93" s="336"/>
      <c r="BT93" s="336"/>
      <c r="BU93" s="336"/>
      <c r="BV93" s="336"/>
      <c r="BW93" s="336"/>
      <c r="BX93" s="336"/>
      <c r="BY93" s="336"/>
    </row>
    <row r="94" spans="1:77" ht="12" customHeight="1" x14ac:dyDescent="0.35">
      <c r="A94" s="341"/>
      <c r="B94" s="338"/>
      <c r="C94" s="107" t="s">
        <v>672</v>
      </c>
      <c r="D94" s="78" t="s">
        <v>673</v>
      </c>
      <c r="E94" s="370"/>
      <c r="F94" s="290">
        <f>IF(YEAR2=2014,'Table PR2_2014'!F93,IF(YEAR2=2015,TablePR2_2015!F93,IF(YEAR2=2016,Tablepr2_2016!F93,IF(YEAR2=2017,Tablepr2_2017!F93))))</f>
        <v>1003</v>
      </c>
      <c r="G94" s="290">
        <f>IF(YEAR2=2014,'Table PR2_2014'!G93,IF(YEAR2=2015,TablePR2_2015!G93,IF(YEAR2=2016,Tablepr2_2016!G93,IF(YEAR2=2017,Tablepr2_2017!G93))))</f>
        <v>74</v>
      </c>
      <c r="H94" s="290">
        <f>IF(YEAR2=2014,'Table PR2_2014'!H93,IF(YEAR2=2015,TablePR2_2015!H93,IF(YEAR2=2016,Tablepr2_2016!H93,IF(YEAR2=2017,Tablepr2_2017!H93))))</f>
        <v>76</v>
      </c>
      <c r="I94" s="730">
        <f>IF(YEAR2=2014,'Table PR2_2014'!I93,IF(YEAR2=2015,TablePR2_2015!I93,IF(YEAR2=2016,Tablepr2_2016!I93,IF(YEAR2=2017,Tablepr2_2017!I93))))</f>
        <v>35.299999999999997</v>
      </c>
      <c r="J94" s="599"/>
      <c r="K94" s="399"/>
      <c r="L94" s="399"/>
      <c r="M94" s="399"/>
      <c r="N94" s="399"/>
      <c r="Q94" s="336"/>
      <c r="R94" s="336"/>
      <c r="S94" s="336"/>
      <c r="T94" s="336"/>
      <c r="U94" s="336"/>
      <c r="V94" s="336"/>
      <c r="W94" s="336"/>
      <c r="X94" s="336"/>
      <c r="Y94" s="336"/>
      <c r="Z94" s="293"/>
      <c r="AA94" s="336"/>
      <c r="AB94" s="336"/>
      <c r="AC94" s="336"/>
      <c r="AD94" s="336"/>
      <c r="AE94" s="336"/>
      <c r="AF94" s="336"/>
      <c r="AG94" s="336"/>
      <c r="AH94" s="336"/>
      <c r="AI94" s="336"/>
      <c r="AJ94" s="336"/>
      <c r="AK94" s="336"/>
      <c r="AL94" s="336"/>
      <c r="AM94" s="336"/>
      <c r="AN94" s="336"/>
      <c r="AO94" s="336"/>
      <c r="AP94" s="336"/>
      <c r="AQ94" s="336"/>
      <c r="AR94" s="336"/>
      <c r="AS94" s="336"/>
      <c r="AT94" s="336"/>
      <c r="AU94" s="336"/>
      <c r="AV94" s="336"/>
      <c r="AW94" s="336"/>
      <c r="AX94" s="336"/>
      <c r="AY94" s="336"/>
      <c r="AZ94" s="336"/>
      <c r="BA94" s="336"/>
      <c r="BB94" s="336"/>
      <c r="BC94" s="336"/>
      <c r="BD94" s="336"/>
      <c r="BE94" s="336"/>
      <c r="BF94" s="336"/>
      <c r="BG94" s="336"/>
      <c r="BH94" s="336"/>
      <c r="BI94" s="336"/>
      <c r="BJ94" s="336"/>
      <c r="BK94" s="336"/>
      <c r="BL94" s="336"/>
      <c r="BM94" s="336"/>
      <c r="BN94" s="336"/>
      <c r="BO94" s="336"/>
      <c r="BP94" s="336"/>
      <c r="BQ94" s="336"/>
      <c r="BR94" s="336"/>
      <c r="BS94" s="336"/>
      <c r="BT94" s="336"/>
      <c r="BU94" s="336"/>
      <c r="BV94" s="336"/>
      <c r="BW94" s="336"/>
      <c r="BX94" s="336"/>
      <c r="BY94" s="336"/>
    </row>
    <row r="95" spans="1:77" ht="12" customHeight="1" x14ac:dyDescent="0.35">
      <c r="A95" s="341"/>
      <c r="B95" s="338"/>
      <c r="C95" s="107"/>
      <c r="D95" s="78"/>
      <c r="E95" s="370"/>
      <c r="F95" s="290"/>
      <c r="G95" s="290"/>
      <c r="H95" s="290"/>
      <c r="I95" s="730"/>
      <c r="J95" s="599"/>
      <c r="K95" s="399"/>
      <c r="L95" s="399"/>
      <c r="M95" s="399"/>
      <c r="N95" s="399"/>
      <c r="Q95" s="336"/>
      <c r="R95" s="336"/>
      <c r="S95" s="336"/>
      <c r="T95" s="336"/>
      <c r="U95" s="336"/>
      <c r="V95" s="336"/>
      <c r="W95" s="336"/>
      <c r="X95" s="336"/>
      <c r="Y95" s="336"/>
      <c r="Z95" s="293"/>
      <c r="AA95" s="336"/>
      <c r="AB95" s="336"/>
      <c r="AC95" s="336"/>
      <c r="AD95" s="336"/>
      <c r="AE95" s="336"/>
      <c r="AF95" s="336"/>
      <c r="AG95" s="336"/>
      <c r="AH95" s="336"/>
      <c r="AI95" s="336"/>
      <c r="AJ95" s="336"/>
      <c r="AK95" s="336"/>
      <c r="AL95" s="336"/>
      <c r="AM95" s="336"/>
      <c r="AN95" s="336"/>
      <c r="AO95" s="336"/>
      <c r="AP95" s="336"/>
      <c r="AQ95" s="336"/>
      <c r="AR95" s="336"/>
      <c r="AS95" s="336"/>
      <c r="AT95" s="336"/>
      <c r="AU95" s="336"/>
      <c r="AV95" s="336"/>
      <c r="AW95" s="336"/>
      <c r="AX95" s="336"/>
      <c r="AY95" s="336"/>
      <c r="AZ95" s="336"/>
      <c r="BA95" s="336"/>
      <c r="BB95" s="336"/>
      <c r="BC95" s="336"/>
      <c r="BD95" s="336"/>
      <c r="BE95" s="336"/>
      <c r="BF95" s="336"/>
      <c r="BG95" s="336"/>
      <c r="BH95" s="336"/>
      <c r="BI95" s="336"/>
      <c r="BJ95" s="336"/>
      <c r="BK95" s="336"/>
      <c r="BL95" s="336"/>
      <c r="BM95" s="336"/>
      <c r="BN95" s="336"/>
      <c r="BO95" s="336"/>
      <c r="BP95" s="336"/>
      <c r="BQ95" s="336"/>
      <c r="BR95" s="336"/>
      <c r="BS95" s="336"/>
      <c r="BT95" s="336"/>
      <c r="BU95" s="336"/>
      <c r="BV95" s="336"/>
      <c r="BW95" s="336"/>
      <c r="BX95" s="336"/>
      <c r="BY95" s="336"/>
    </row>
    <row r="96" spans="1:77" ht="12" customHeight="1" x14ac:dyDescent="0.35">
      <c r="A96" s="341"/>
      <c r="B96" s="338"/>
      <c r="C96" s="340" t="s">
        <v>674</v>
      </c>
      <c r="D96" s="333" t="s">
        <v>675</v>
      </c>
      <c r="E96" s="370"/>
      <c r="F96" s="290"/>
      <c r="G96" s="290"/>
      <c r="H96" s="290"/>
      <c r="I96" s="730"/>
      <c r="J96" s="599"/>
      <c r="K96" s="399"/>
      <c r="L96" s="399"/>
      <c r="M96" s="399"/>
      <c r="N96" s="399"/>
      <c r="Q96" s="336"/>
      <c r="R96" s="336"/>
      <c r="S96" s="336"/>
      <c r="T96" s="336"/>
      <c r="U96" s="336"/>
      <c r="V96" s="336"/>
      <c r="W96" s="336"/>
      <c r="X96" s="336"/>
      <c r="Y96" s="336"/>
      <c r="Z96" s="293"/>
      <c r="AA96" s="336"/>
      <c r="AB96" s="336"/>
      <c r="AC96" s="336"/>
      <c r="AD96" s="336"/>
      <c r="AE96" s="336"/>
      <c r="AF96" s="336"/>
      <c r="AG96" s="336"/>
      <c r="AH96" s="336"/>
      <c r="AI96" s="336"/>
      <c r="AJ96" s="336"/>
      <c r="AK96" s="336"/>
      <c r="AL96" s="336"/>
      <c r="AM96" s="336"/>
      <c r="AN96" s="336"/>
      <c r="AO96" s="336"/>
      <c r="AP96" s="336"/>
      <c r="AQ96" s="336"/>
      <c r="AR96" s="336"/>
      <c r="AS96" s="336"/>
      <c r="AT96" s="336"/>
      <c r="AU96" s="336"/>
      <c r="AV96" s="336"/>
      <c r="AW96" s="336"/>
      <c r="AX96" s="336"/>
      <c r="AY96" s="336"/>
      <c r="AZ96" s="336"/>
      <c r="BA96" s="336"/>
      <c r="BB96" s="336"/>
      <c r="BC96" s="336"/>
      <c r="BD96" s="336"/>
      <c r="BE96" s="336"/>
      <c r="BF96" s="336"/>
      <c r="BG96" s="336"/>
      <c r="BH96" s="336"/>
      <c r="BI96" s="336"/>
      <c r="BJ96" s="336"/>
      <c r="BK96" s="336"/>
      <c r="BL96" s="336"/>
      <c r="BM96" s="336"/>
      <c r="BN96" s="336"/>
      <c r="BO96" s="336"/>
      <c r="BP96" s="336"/>
      <c r="BQ96" s="336"/>
      <c r="BR96" s="336"/>
      <c r="BS96" s="336"/>
      <c r="BT96" s="336"/>
      <c r="BU96" s="336"/>
      <c r="BV96" s="336"/>
      <c r="BW96" s="336"/>
      <c r="BX96" s="336"/>
      <c r="BY96" s="336"/>
    </row>
    <row r="97" spans="1:77" ht="12" customHeight="1" x14ac:dyDescent="0.35">
      <c r="A97" s="341"/>
      <c r="B97" s="338"/>
      <c r="C97" s="107" t="s">
        <v>39</v>
      </c>
      <c r="D97" s="78" t="s">
        <v>284</v>
      </c>
      <c r="E97" s="370"/>
      <c r="F97" s="290">
        <f>IF(YEAR2=2014,'Table PR2_2014'!F96,IF(YEAR2=2015,TablePR2_2015!F96,IF(YEAR2=2016,Tablepr2_2016!F96,IF(YEAR2=2017,Tablepr2_2017!F96))))</f>
        <v>3015</v>
      </c>
      <c r="G97" s="290">
        <f>IF(YEAR2=2014,'Table PR2_2014'!G96,IF(YEAR2=2015,TablePR2_2015!G96,IF(YEAR2=2016,Tablepr2_2016!G96,IF(YEAR2=2017,Tablepr2_2017!G96))))</f>
        <v>68</v>
      </c>
      <c r="H97" s="290">
        <f>IF(YEAR2=2014,'Table PR2_2014'!H96,IF(YEAR2=2015,TablePR2_2015!H96,IF(YEAR2=2016,Tablepr2_2016!H96,IF(YEAR2=2017,Tablepr2_2017!H96))))</f>
        <v>69</v>
      </c>
      <c r="I97" s="730">
        <f>IF(YEAR2=2014,'Table PR2_2014'!I96,IF(YEAR2=2015,TablePR2_2015!I96,IF(YEAR2=2016,Tablepr2_2016!I96,IF(YEAR2=2017,Tablepr2_2017!I96))))</f>
        <v>33.799999999999997</v>
      </c>
      <c r="J97" s="599"/>
      <c r="K97" s="399"/>
      <c r="L97" s="399"/>
      <c r="M97" s="399"/>
      <c r="N97" s="399"/>
      <c r="Q97" s="336"/>
      <c r="R97" s="336"/>
      <c r="S97" s="336"/>
      <c r="T97" s="336"/>
      <c r="U97" s="336"/>
      <c r="V97" s="336"/>
      <c r="W97" s="336"/>
      <c r="X97" s="336"/>
      <c r="Y97" s="336"/>
      <c r="Z97" s="293"/>
      <c r="AA97" s="336"/>
      <c r="AB97" s="336"/>
      <c r="AC97" s="336"/>
      <c r="AD97" s="336"/>
      <c r="AE97" s="336"/>
      <c r="AF97" s="336"/>
      <c r="AG97" s="336"/>
      <c r="AH97" s="336"/>
      <c r="AI97" s="336"/>
      <c r="AJ97" s="336"/>
      <c r="AK97" s="336"/>
      <c r="AL97" s="336"/>
      <c r="AM97" s="336"/>
      <c r="AN97" s="336"/>
      <c r="AO97" s="336"/>
      <c r="AP97" s="336"/>
      <c r="AQ97" s="336"/>
      <c r="AR97" s="336"/>
      <c r="AS97" s="336"/>
      <c r="AT97" s="336"/>
      <c r="AU97" s="336"/>
      <c r="AV97" s="336"/>
      <c r="AW97" s="336"/>
      <c r="AX97" s="336"/>
      <c r="AY97" s="336"/>
      <c r="AZ97" s="336"/>
      <c r="BA97" s="336"/>
      <c r="BB97" s="336"/>
      <c r="BC97" s="336"/>
      <c r="BD97" s="336"/>
      <c r="BE97" s="336"/>
      <c r="BF97" s="336"/>
      <c r="BG97" s="336"/>
      <c r="BH97" s="336"/>
      <c r="BI97" s="336"/>
      <c r="BJ97" s="336"/>
      <c r="BK97" s="336"/>
      <c r="BL97" s="336"/>
      <c r="BM97" s="336"/>
      <c r="BN97" s="336"/>
      <c r="BO97" s="336"/>
      <c r="BP97" s="336"/>
      <c r="BQ97" s="336"/>
      <c r="BR97" s="336"/>
      <c r="BS97" s="336"/>
      <c r="BT97" s="336"/>
      <c r="BU97" s="336"/>
      <c r="BV97" s="336"/>
      <c r="BW97" s="336"/>
      <c r="BX97" s="336"/>
      <c r="BY97" s="336"/>
    </row>
    <row r="98" spans="1:77" ht="12" customHeight="1" x14ac:dyDescent="0.35">
      <c r="A98" s="341"/>
      <c r="B98" s="338"/>
      <c r="C98" s="107" t="s">
        <v>42</v>
      </c>
      <c r="D98" s="78" t="s">
        <v>287</v>
      </c>
      <c r="E98" s="370"/>
      <c r="F98" s="290">
        <f>IF(YEAR2=2014,'Table PR2_2014'!F97,IF(YEAR2=2015,TablePR2_2015!F97,IF(YEAR2=2016,Tablepr2_2016!F97,IF(YEAR2=2017,Tablepr2_2017!F97))))</f>
        <v>3717</v>
      </c>
      <c r="G98" s="290">
        <f>IF(YEAR2=2014,'Table PR2_2014'!G97,IF(YEAR2=2015,TablePR2_2015!G97,IF(YEAR2=2016,Tablepr2_2016!G97,IF(YEAR2=2017,Tablepr2_2017!G97))))</f>
        <v>69</v>
      </c>
      <c r="H98" s="290">
        <f>IF(YEAR2=2014,'Table PR2_2014'!H97,IF(YEAR2=2015,TablePR2_2015!H97,IF(YEAR2=2016,Tablepr2_2016!H97,IF(YEAR2=2017,Tablepr2_2017!H97))))</f>
        <v>70</v>
      </c>
      <c r="I98" s="730">
        <f>IF(YEAR2=2014,'Table PR2_2014'!I97,IF(YEAR2=2015,TablePR2_2015!I97,IF(YEAR2=2016,Tablepr2_2016!I97,IF(YEAR2=2017,Tablepr2_2017!I97))))</f>
        <v>34.1</v>
      </c>
      <c r="J98" s="599"/>
      <c r="K98" s="399"/>
      <c r="L98" s="399"/>
      <c r="M98" s="399"/>
      <c r="N98" s="399"/>
      <c r="Q98" s="336"/>
      <c r="R98" s="336"/>
      <c r="S98" s="336"/>
      <c r="T98" s="336"/>
      <c r="U98" s="336"/>
      <c r="V98" s="336"/>
      <c r="W98" s="336"/>
      <c r="X98" s="336"/>
      <c r="Y98" s="336"/>
      <c r="Z98" s="293"/>
      <c r="AA98" s="336"/>
      <c r="AB98" s="336"/>
      <c r="AC98" s="336"/>
      <c r="AD98" s="336"/>
      <c r="AE98" s="336"/>
      <c r="AF98" s="336"/>
      <c r="AG98" s="336"/>
      <c r="AH98" s="336"/>
      <c r="AI98" s="336"/>
      <c r="AJ98" s="336"/>
      <c r="AK98" s="336"/>
      <c r="AL98" s="336"/>
      <c r="AM98" s="336"/>
      <c r="AN98" s="336"/>
      <c r="AO98" s="336"/>
      <c r="AP98" s="336"/>
      <c r="AQ98" s="336"/>
      <c r="AR98" s="336"/>
      <c r="AS98" s="336"/>
      <c r="AT98" s="336"/>
      <c r="AU98" s="336"/>
      <c r="AV98" s="336"/>
      <c r="AW98" s="336"/>
      <c r="AX98" s="336"/>
      <c r="AY98" s="336"/>
      <c r="AZ98" s="336"/>
      <c r="BA98" s="336"/>
      <c r="BB98" s="336"/>
      <c r="BC98" s="336"/>
      <c r="BD98" s="336"/>
      <c r="BE98" s="336"/>
      <c r="BF98" s="336"/>
      <c r="BG98" s="336"/>
      <c r="BH98" s="336"/>
      <c r="BI98" s="336"/>
      <c r="BJ98" s="336"/>
      <c r="BK98" s="336"/>
      <c r="BL98" s="336"/>
      <c r="BM98" s="336"/>
      <c r="BN98" s="336"/>
      <c r="BO98" s="336"/>
      <c r="BP98" s="336"/>
      <c r="BQ98" s="336"/>
      <c r="BR98" s="336"/>
      <c r="BS98" s="336"/>
      <c r="BT98" s="336"/>
      <c r="BU98" s="336"/>
      <c r="BV98" s="336"/>
      <c r="BW98" s="336"/>
      <c r="BX98" s="336"/>
      <c r="BY98" s="336"/>
    </row>
    <row r="99" spans="1:77" ht="12" customHeight="1" x14ac:dyDescent="0.35">
      <c r="A99" s="341"/>
      <c r="B99" s="338"/>
      <c r="C99" s="107" t="s">
        <v>50</v>
      </c>
      <c r="D99" s="78" t="s">
        <v>676</v>
      </c>
      <c r="E99" s="370"/>
      <c r="F99" s="290">
        <f>IF(YEAR2=2014,'Table PR2_2014'!F98,IF(YEAR2=2015,TablePR2_2015!F98,IF(YEAR2=2016,Tablepr2_2016!F98,IF(YEAR2=2017,Tablepr2_2017!F98))))</f>
        <v>3365</v>
      </c>
      <c r="G99" s="290">
        <f>IF(YEAR2=2014,'Table PR2_2014'!G98,IF(YEAR2=2015,TablePR2_2015!G98,IF(YEAR2=2016,Tablepr2_2016!G98,IF(YEAR2=2017,Tablepr2_2017!G98))))</f>
        <v>70</v>
      </c>
      <c r="H99" s="290">
        <f>IF(YEAR2=2014,'Table PR2_2014'!H98,IF(YEAR2=2015,TablePR2_2015!H98,IF(YEAR2=2016,Tablepr2_2016!H98,IF(YEAR2=2017,Tablepr2_2017!H98))))</f>
        <v>72</v>
      </c>
      <c r="I99" s="730">
        <f>IF(YEAR2=2014,'Table PR2_2014'!I98,IF(YEAR2=2015,TablePR2_2015!I98,IF(YEAR2=2016,Tablepr2_2016!I98,IF(YEAR2=2017,Tablepr2_2017!I98))))</f>
        <v>34.4</v>
      </c>
      <c r="J99" s="599"/>
      <c r="K99" s="399"/>
      <c r="L99" s="399"/>
      <c r="M99" s="399"/>
      <c r="N99" s="399"/>
      <c r="Q99" s="336"/>
      <c r="R99" s="336"/>
      <c r="S99" s="336"/>
      <c r="T99" s="336"/>
      <c r="U99" s="336"/>
      <c r="V99" s="336"/>
      <c r="W99" s="336"/>
      <c r="X99" s="336"/>
      <c r="Y99" s="336"/>
      <c r="Z99" s="293"/>
      <c r="AA99" s="336"/>
      <c r="AB99" s="336"/>
      <c r="AC99" s="336"/>
      <c r="AD99" s="336"/>
      <c r="AE99" s="336"/>
      <c r="AF99" s="336"/>
      <c r="AG99" s="336"/>
      <c r="AH99" s="336"/>
      <c r="AI99" s="336"/>
      <c r="AJ99" s="336"/>
      <c r="AK99" s="336"/>
      <c r="AL99" s="336"/>
      <c r="AM99" s="336"/>
      <c r="AN99" s="336"/>
      <c r="AO99" s="336"/>
      <c r="AP99" s="336"/>
      <c r="AQ99" s="336"/>
      <c r="AR99" s="336"/>
      <c r="AS99" s="336"/>
      <c r="AT99" s="336"/>
      <c r="AU99" s="336"/>
      <c r="AV99" s="336"/>
      <c r="AW99" s="336"/>
      <c r="AX99" s="336"/>
      <c r="AY99" s="336"/>
      <c r="AZ99" s="336"/>
      <c r="BA99" s="336"/>
      <c r="BB99" s="336"/>
      <c r="BC99" s="336"/>
      <c r="BD99" s="336"/>
      <c r="BE99" s="336"/>
      <c r="BF99" s="336"/>
      <c r="BG99" s="336"/>
      <c r="BH99" s="336"/>
      <c r="BI99" s="336"/>
      <c r="BJ99" s="336"/>
      <c r="BK99" s="336"/>
      <c r="BL99" s="336"/>
      <c r="BM99" s="336"/>
      <c r="BN99" s="336"/>
      <c r="BO99" s="336"/>
      <c r="BP99" s="336"/>
      <c r="BQ99" s="336"/>
      <c r="BR99" s="336"/>
      <c r="BS99" s="336"/>
      <c r="BT99" s="336"/>
      <c r="BU99" s="336"/>
      <c r="BV99" s="336"/>
      <c r="BW99" s="336"/>
      <c r="BX99" s="336"/>
      <c r="BY99" s="336"/>
    </row>
    <row r="100" spans="1:77" ht="12" customHeight="1" x14ac:dyDescent="0.35">
      <c r="A100" s="341"/>
      <c r="B100" s="338"/>
      <c r="C100" s="107" t="s">
        <v>51</v>
      </c>
      <c r="D100" s="78" t="s">
        <v>296</v>
      </c>
      <c r="E100" s="370"/>
      <c r="F100" s="290">
        <f>IF(YEAR2=2014,'Table PR2_2014'!F99,IF(YEAR2=2015,TablePR2_2015!F99,IF(YEAR2=2016,Tablepr2_2016!F99,IF(YEAR2=2017,Tablepr2_2017!F99))))</f>
        <v>6603</v>
      </c>
      <c r="G100" s="290">
        <f>IF(YEAR2=2014,'Table PR2_2014'!G99,IF(YEAR2=2015,TablePR2_2015!G99,IF(YEAR2=2016,Tablepr2_2016!G99,IF(YEAR2=2017,Tablepr2_2017!G99))))</f>
        <v>69</v>
      </c>
      <c r="H100" s="290">
        <f>IF(YEAR2=2014,'Table PR2_2014'!H99,IF(YEAR2=2015,TablePR2_2015!H99,IF(YEAR2=2016,Tablepr2_2016!H99,IF(YEAR2=2017,Tablepr2_2017!H99))))</f>
        <v>70</v>
      </c>
      <c r="I100" s="730">
        <f>IF(YEAR2=2014,'Table PR2_2014'!I99,IF(YEAR2=2015,TablePR2_2015!I99,IF(YEAR2=2016,Tablepr2_2016!I99,IF(YEAR2=2017,Tablepr2_2017!I99))))</f>
        <v>34.1</v>
      </c>
      <c r="J100" s="599"/>
      <c r="K100" s="399"/>
      <c r="L100" s="399"/>
      <c r="M100" s="399"/>
      <c r="N100" s="399"/>
      <c r="Q100" s="336"/>
      <c r="R100" s="336"/>
      <c r="S100" s="336"/>
      <c r="T100" s="336"/>
      <c r="U100" s="336"/>
      <c r="V100" s="336"/>
      <c r="W100" s="336"/>
      <c r="X100" s="336"/>
      <c r="Y100" s="336"/>
      <c r="Z100" s="293"/>
      <c r="AA100" s="336"/>
      <c r="AB100" s="336"/>
      <c r="AC100" s="336"/>
      <c r="AD100" s="336"/>
      <c r="AE100" s="336"/>
      <c r="AF100" s="336"/>
      <c r="AG100" s="336"/>
      <c r="AH100" s="336"/>
      <c r="AI100" s="336"/>
      <c r="AJ100" s="336"/>
      <c r="AK100" s="336"/>
      <c r="AL100" s="336"/>
      <c r="AM100" s="336"/>
      <c r="AN100" s="336"/>
      <c r="AO100" s="336"/>
      <c r="AP100" s="336"/>
      <c r="AQ100" s="336"/>
      <c r="AR100" s="336"/>
      <c r="AS100" s="336"/>
      <c r="AT100" s="336"/>
      <c r="AU100" s="336"/>
      <c r="AV100" s="336"/>
      <c r="AW100" s="336"/>
      <c r="AX100" s="336"/>
      <c r="AY100" s="336"/>
      <c r="AZ100" s="336"/>
      <c r="BA100" s="336"/>
      <c r="BB100" s="336"/>
      <c r="BC100" s="336"/>
      <c r="BD100" s="336"/>
      <c r="BE100" s="336"/>
      <c r="BF100" s="336"/>
      <c r="BG100" s="336"/>
      <c r="BH100" s="336"/>
      <c r="BI100" s="336"/>
      <c r="BJ100" s="336"/>
      <c r="BK100" s="336"/>
      <c r="BL100" s="336"/>
      <c r="BM100" s="336"/>
      <c r="BN100" s="336"/>
      <c r="BO100" s="336"/>
      <c r="BP100" s="336"/>
      <c r="BQ100" s="336"/>
      <c r="BR100" s="336"/>
      <c r="BS100" s="336"/>
      <c r="BT100" s="336"/>
      <c r="BU100" s="336"/>
      <c r="BV100" s="336"/>
      <c r="BW100" s="336"/>
      <c r="BX100" s="336"/>
      <c r="BY100" s="336"/>
    </row>
    <row r="101" spans="1:77" ht="12" customHeight="1" x14ac:dyDescent="0.35">
      <c r="A101" s="341"/>
      <c r="B101" s="338"/>
      <c r="C101" s="107"/>
      <c r="D101" s="78"/>
      <c r="E101" s="370"/>
      <c r="F101" s="290"/>
      <c r="G101" s="290"/>
      <c r="H101" s="290"/>
      <c r="I101" s="730"/>
      <c r="J101" s="599"/>
      <c r="K101" s="399"/>
      <c r="L101" s="399"/>
      <c r="M101" s="399"/>
      <c r="N101" s="399"/>
      <c r="Q101" s="336"/>
      <c r="R101" s="336"/>
      <c r="S101" s="336"/>
      <c r="T101" s="336"/>
      <c r="U101" s="336"/>
      <c r="V101" s="336"/>
      <c r="W101" s="336"/>
      <c r="X101" s="336"/>
      <c r="Y101" s="336"/>
      <c r="Z101" s="293"/>
      <c r="AA101" s="336"/>
      <c r="AB101" s="336"/>
      <c r="AC101" s="336"/>
      <c r="AD101" s="336"/>
      <c r="AE101" s="336"/>
      <c r="AF101" s="336"/>
      <c r="AG101" s="336"/>
      <c r="AH101" s="336"/>
      <c r="AI101" s="336"/>
      <c r="AJ101" s="336"/>
      <c r="AK101" s="336"/>
      <c r="AL101" s="336"/>
      <c r="AM101" s="336"/>
      <c r="AN101" s="336"/>
      <c r="AO101" s="336"/>
      <c r="AP101" s="336"/>
      <c r="AQ101" s="336"/>
      <c r="AR101" s="336"/>
      <c r="AS101" s="336"/>
      <c r="AT101" s="336"/>
      <c r="AU101" s="336"/>
      <c r="AV101" s="336"/>
      <c r="AW101" s="336"/>
      <c r="AX101" s="336"/>
      <c r="AY101" s="336"/>
      <c r="AZ101" s="336"/>
      <c r="BA101" s="336"/>
      <c r="BB101" s="336"/>
      <c r="BC101" s="336"/>
      <c r="BD101" s="336"/>
      <c r="BE101" s="336"/>
      <c r="BF101" s="336"/>
      <c r="BG101" s="336"/>
      <c r="BH101" s="336"/>
      <c r="BI101" s="336"/>
      <c r="BJ101" s="336"/>
      <c r="BK101" s="336"/>
      <c r="BL101" s="336"/>
      <c r="BM101" s="336"/>
      <c r="BN101" s="336"/>
      <c r="BO101" s="336"/>
      <c r="BP101" s="336"/>
      <c r="BQ101" s="336"/>
      <c r="BR101" s="336"/>
      <c r="BS101" s="336"/>
      <c r="BT101" s="336"/>
      <c r="BU101" s="336"/>
      <c r="BV101" s="336"/>
      <c r="BW101" s="336"/>
      <c r="BX101" s="336"/>
      <c r="BY101" s="336"/>
    </row>
    <row r="102" spans="1:77" ht="12" customHeight="1" x14ac:dyDescent="0.35">
      <c r="A102" s="341"/>
      <c r="B102" s="338"/>
      <c r="C102" s="340" t="s">
        <v>677</v>
      </c>
      <c r="D102" s="333" t="s">
        <v>678</v>
      </c>
      <c r="E102" s="370"/>
      <c r="F102" s="290"/>
      <c r="G102" s="290"/>
      <c r="H102" s="290"/>
      <c r="I102" s="730"/>
      <c r="J102" s="599"/>
      <c r="K102" s="399"/>
      <c r="L102" s="399"/>
      <c r="M102" s="399"/>
      <c r="N102" s="399"/>
      <c r="Q102" s="336"/>
      <c r="R102" s="336"/>
      <c r="S102" s="336"/>
      <c r="T102" s="336"/>
      <c r="U102" s="336"/>
      <c r="V102" s="336"/>
      <c r="W102" s="336"/>
      <c r="X102" s="336"/>
      <c r="Y102" s="336"/>
      <c r="Z102" s="293"/>
      <c r="AA102" s="336"/>
      <c r="AB102" s="336"/>
      <c r="AC102" s="336"/>
      <c r="AD102" s="336"/>
      <c r="AE102" s="336"/>
      <c r="AF102" s="336"/>
      <c r="AG102" s="336"/>
      <c r="AH102" s="336"/>
      <c r="AI102" s="336"/>
      <c r="AJ102" s="336"/>
      <c r="AK102" s="336"/>
      <c r="AL102" s="336"/>
      <c r="AM102" s="336"/>
      <c r="AN102" s="336"/>
      <c r="AO102" s="336"/>
      <c r="AP102" s="336"/>
      <c r="AQ102" s="336"/>
      <c r="AR102" s="336"/>
      <c r="AS102" s="336"/>
      <c r="AT102" s="336"/>
      <c r="AU102" s="336"/>
      <c r="AV102" s="336"/>
      <c r="AW102" s="336"/>
      <c r="AX102" s="336"/>
      <c r="AY102" s="336"/>
      <c r="AZ102" s="336"/>
      <c r="BA102" s="336"/>
      <c r="BB102" s="336"/>
      <c r="BC102" s="336"/>
      <c r="BD102" s="336"/>
      <c r="BE102" s="336"/>
      <c r="BF102" s="336"/>
      <c r="BG102" s="336"/>
      <c r="BH102" s="336"/>
      <c r="BI102" s="336"/>
      <c r="BJ102" s="336"/>
      <c r="BK102" s="336"/>
      <c r="BL102" s="336"/>
      <c r="BM102" s="336"/>
      <c r="BN102" s="336"/>
      <c r="BO102" s="336"/>
      <c r="BP102" s="336"/>
      <c r="BQ102" s="336"/>
      <c r="BR102" s="336"/>
      <c r="BS102" s="336"/>
      <c r="BT102" s="336"/>
      <c r="BU102" s="336"/>
      <c r="BV102" s="336"/>
      <c r="BW102" s="336"/>
      <c r="BX102" s="336"/>
      <c r="BY102" s="336"/>
    </row>
    <row r="103" spans="1:77" ht="12" customHeight="1" x14ac:dyDescent="0.35">
      <c r="A103" s="341"/>
      <c r="B103" s="338"/>
      <c r="C103" s="107" t="s">
        <v>40</v>
      </c>
      <c r="D103" s="78" t="s">
        <v>285</v>
      </c>
      <c r="E103" s="370"/>
      <c r="F103" s="290">
        <f>IF(YEAR2=2014,'Table PR2_2014'!F102,IF(YEAR2=2015,TablePR2_2015!F102,IF(YEAR2=2016,Tablepr2_2016!F102,IF(YEAR2=2017,Tablepr2_2017!F102))))</f>
        <v>8002</v>
      </c>
      <c r="G103" s="290">
        <f>IF(YEAR2=2014,'Table PR2_2014'!G102,IF(YEAR2=2015,TablePR2_2015!G102,IF(YEAR2=2016,Tablepr2_2016!G102,IF(YEAR2=2017,Tablepr2_2017!G102))))</f>
        <v>65</v>
      </c>
      <c r="H103" s="290">
        <f>IF(YEAR2=2014,'Table PR2_2014'!H102,IF(YEAR2=2015,TablePR2_2015!H102,IF(YEAR2=2016,Tablepr2_2016!H102,IF(YEAR2=2017,Tablepr2_2017!H102))))</f>
        <v>68</v>
      </c>
      <c r="I103" s="730">
        <f>IF(YEAR2=2014,'Table PR2_2014'!I102,IF(YEAR2=2015,TablePR2_2015!I102,IF(YEAR2=2016,Tablepr2_2016!I102,IF(YEAR2=2017,Tablepr2_2017!I102))))</f>
        <v>33.799999999999997</v>
      </c>
      <c r="J103" s="599"/>
      <c r="K103" s="399"/>
      <c r="L103" s="399"/>
      <c r="M103" s="399"/>
      <c r="N103" s="399"/>
      <c r="Q103" s="336"/>
      <c r="R103" s="336"/>
      <c r="S103" s="336"/>
      <c r="T103" s="336"/>
      <c r="U103" s="336"/>
      <c r="V103" s="336"/>
      <c r="W103" s="336"/>
      <c r="X103" s="336"/>
      <c r="Y103" s="336"/>
      <c r="Z103" s="293"/>
      <c r="AA103" s="336"/>
      <c r="AB103" s="336"/>
      <c r="AC103" s="336"/>
      <c r="AD103" s="336"/>
      <c r="AE103" s="336"/>
      <c r="AF103" s="336"/>
      <c r="AG103" s="336"/>
      <c r="AH103" s="336"/>
      <c r="AI103" s="336"/>
      <c r="AJ103" s="336"/>
      <c r="AK103" s="336"/>
      <c r="AL103" s="336"/>
      <c r="AM103" s="336"/>
      <c r="AN103" s="336"/>
      <c r="AO103" s="336"/>
      <c r="AP103" s="336"/>
      <c r="AQ103" s="336"/>
      <c r="AR103" s="336"/>
      <c r="AS103" s="336"/>
      <c r="AT103" s="336"/>
      <c r="AU103" s="336"/>
      <c r="AV103" s="336"/>
      <c r="AW103" s="336"/>
      <c r="AX103" s="336"/>
      <c r="AY103" s="336"/>
      <c r="AZ103" s="336"/>
      <c r="BA103" s="336"/>
      <c r="BB103" s="336"/>
      <c r="BC103" s="336"/>
      <c r="BD103" s="336"/>
      <c r="BE103" s="336"/>
      <c r="BF103" s="336"/>
      <c r="BG103" s="336"/>
      <c r="BH103" s="336"/>
      <c r="BI103" s="336"/>
      <c r="BJ103" s="336"/>
      <c r="BK103" s="336"/>
      <c r="BL103" s="336"/>
      <c r="BM103" s="336"/>
      <c r="BN103" s="336"/>
      <c r="BO103" s="336"/>
      <c r="BP103" s="336"/>
      <c r="BQ103" s="336"/>
      <c r="BR103" s="336"/>
      <c r="BS103" s="336"/>
      <c r="BT103" s="336"/>
      <c r="BU103" s="336"/>
      <c r="BV103" s="336"/>
      <c r="BW103" s="336"/>
      <c r="BX103" s="336"/>
      <c r="BY103" s="336"/>
    </row>
    <row r="104" spans="1:77" ht="12" customHeight="1" x14ac:dyDescent="0.35">
      <c r="A104" s="341"/>
      <c r="B104" s="338"/>
      <c r="C104" s="107" t="s">
        <v>41</v>
      </c>
      <c r="D104" s="78" t="s">
        <v>286</v>
      </c>
      <c r="E104" s="370"/>
      <c r="F104" s="290">
        <f>IF(YEAR2=2014,'Table PR2_2014'!F103,IF(YEAR2=2015,TablePR2_2015!F103,IF(YEAR2=2016,Tablepr2_2016!F103,IF(YEAR2=2017,Tablepr2_2017!F103))))</f>
        <v>2728</v>
      </c>
      <c r="G104" s="290">
        <f>IF(YEAR2=2014,'Table PR2_2014'!G103,IF(YEAR2=2015,TablePR2_2015!G103,IF(YEAR2=2016,Tablepr2_2016!G103,IF(YEAR2=2017,Tablepr2_2017!G103))))</f>
        <v>66</v>
      </c>
      <c r="H104" s="290">
        <f>IF(YEAR2=2014,'Table PR2_2014'!H103,IF(YEAR2=2015,TablePR2_2015!H103,IF(YEAR2=2016,Tablepr2_2016!H103,IF(YEAR2=2017,Tablepr2_2017!H103))))</f>
        <v>68</v>
      </c>
      <c r="I104" s="730">
        <f>IF(YEAR2=2014,'Table PR2_2014'!I103,IF(YEAR2=2015,TablePR2_2015!I103,IF(YEAR2=2016,Tablepr2_2016!I103,IF(YEAR2=2017,Tablepr2_2017!I103))))</f>
        <v>33.799999999999997</v>
      </c>
      <c r="J104" s="599"/>
      <c r="K104" s="399"/>
      <c r="L104" s="399"/>
      <c r="M104" s="399"/>
      <c r="N104" s="399"/>
      <c r="Q104" s="336"/>
      <c r="R104" s="336"/>
      <c r="S104" s="336"/>
      <c r="T104" s="336"/>
      <c r="U104" s="336"/>
      <c r="V104" s="336"/>
      <c r="W104" s="336"/>
      <c r="X104" s="336"/>
      <c r="Y104" s="336"/>
      <c r="Z104" s="293"/>
      <c r="AA104" s="336"/>
      <c r="AB104" s="336"/>
      <c r="AC104" s="336"/>
      <c r="AD104" s="336"/>
      <c r="AE104" s="336"/>
      <c r="AF104" s="336"/>
      <c r="AG104" s="336"/>
      <c r="AH104" s="336"/>
      <c r="AI104" s="336"/>
      <c r="AJ104" s="336"/>
      <c r="AK104" s="336"/>
      <c r="AL104" s="336"/>
      <c r="AM104" s="336"/>
      <c r="AN104" s="336"/>
      <c r="AO104" s="336"/>
      <c r="AP104" s="336"/>
      <c r="AQ104" s="336"/>
      <c r="AR104" s="336"/>
      <c r="AS104" s="336"/>
      <c r="AT104" s="336"/>
      <c r="AU104" s="336"/>
      <c r="AV104" s="336"/>
      <c r="AW104" s="336"/>
      <c r="AX104" s="336"/>
      <c r="AY104" s="336"/>
      <c r="AZ104" s="336"/>
      <c r="BA104" s="336"/>
      <c r="BB104" s="336"/>
      <c r="BC104" s="336"/>
      <c r="BD104" s="336"/>
      <c r="BE104" s="336"/>
      <c r="BF104" s="336"/>
      <c r="BG104" s="336"/>
      <c r="BH104" s="336"/>
      <c r="BI104" s="336"/>
      <c r="BJ104" s="336"/>
      <c r="BK104" s="336"/>
      <c r="BL104" s="336"/>
      <c r="BM104" s="336"/>
      <c r="BN104" s="336"/>
      <c r="BO104" s="336"/>
      <c r="BP104" s="336"/>
      <c r="BQ104" s="336"/>
      <c r="BR104" s="336"/>
      <c r="BS104" s="336"/>
      <c r="BT104" s="336"/>
      <c r="BU104" s="336"/>
      <c r="BV104" s="336"/>
      <c r="BW104" s="336"/>
      <c r="BX104" s="336"/>
      <c r="BY104" s="336"/>
    </row>
    <row r="105" spans="1:77" ht="12" customHeight="1" x14ac:dyDescent="0.35">
      <c r="A105" s="341"/>
      <c r="B105" s="338"/>
      <c r="C105" s="107" t="s">
        <v>45</v>
      </c>
      <c r="D105" s="78" t="s">
        <v>679</v>
      </c>
      <c r="E105" s="370"/>
      <c r="F105" s="290">
        <f>IF(YEAR2=2014,'Table PR2_2014'!F104,IF(YEAR2=2015,TablePR2_2015!F104,IF(YEAR2=2016,Tablepr2_2016!F104,IF(YEAR2=2017,Tablepr2_2017!F104))))</f>
        <v>5618</v>
      </c>
      <c r="G105" s="290">
        <f>IF(YEAR2=2014,'Table PR2_2014'!G104,IF(YEAR2=2015,TablePR2_2015!G104,IF(YEAR2=2016,Tablepr2_2016!G104,IF(YEAR2=2017,Tablepr2_2017!G104))))</f>
        <v>67</v>
      </c>
      <c r="H105" s="290">
        <f>IF(YEAR2=2014,'Table PR2_2014'!H104,IF(YEAR2=2015,TablePR2_2015!H104,IF(YEAR2=2016,Tablepr2_2016!H104,IF(YEAR2=2017,Tablepr2_2017!H104))))</f>
        <v>68</v>
      </c>
      <c r="I105" s="730">
        <f>IF(YEAR2=2014,'Table PR2_2014'!I104,IF(YEAR2=2015,TablePR2_2015!I104,IF(YEAR2=2016,Tablepr2_2016!I104,IF(YEAR2=2017,Tablepr2_2017!I104))))</f>
        <v>34.200000000000003</v>
      </c>
      <c r="J105" s="599"/>
      <c r="K105" s="399"/>
      <c r="L105" s="399"/>
      <c r="M105" s="399"/>
      <c r="N105" s="399"/>
      <c r="Q105" s="336"/>
      <c r="R105" s="336"/>
      <c r="S105" s="336"/>
      <c r="T105" s="336"/>
      <c r="U105" s="336"/>
      <c r="V105" s="336"/>
      <c r="W105" s="336"/>
      <c r="X105" s="336"/>
      <c r="Y105" s="336"/>
      <c r="Z105" s="293"/>
      <c r="AA105" s="336"/>
      <c r="AB105" s="336"/>
      <c r="AC105" s="336"/>
      <c r="AD105" s="336"/>
      <c r="AE105" s="336"/>
      <c r="AF105" s="336"/>
      <c r="AG105" s="336"/>
      <c r="AH105" s="336"/>
      <c r="AI105" s="336"/>
      <c r="AJ105" s="336"/>
      <c r="AK105" s="336"/>
      <c r="AL105" s="336"/>
      <c r="AM105" s="336"/>
      <c r="AN105" s="336"/>
      <c r="AO105" s="336"/>
      <c r="AP105" s="336"/>
      <c r="AQ105" s="336"/>
      <c r="AR105" s="336"/>
      <c r="AS105" s="336"/>
      <c r="AT105" s="336"/>
      <c r="AU105" s="336"/>
      <c r="AV105" s="336"/>
      <c r="AW105" s="336"/>
      <c r="AX105" s="336"/>
      <c r="AY105" s="336"/>
      <c r="AZ105" s="336"/>
      <c r="BA105" s="336"/>
      <c r="BB105" s="336"/>
      <c r="BC105" s="336"/>
      <c r="BD105" s="336"/>
      <c r="BE105" s="336"/>
      <c r="BF105" s="336"/>
      <c r="BG105" s="336"/>
      <c r="BH105" s="336"/>
      <c r="BI105" s="336"/>
      <c r="BJ105" s="336"/>
      <c r="BK105" s="336"/>
      <c r="BL105" s="336"/>
      <c r="BM105" s="336"/>
      <c r="BN105" s="336"/>
      <c r="BO105" s="336"/>
      <c r="BP105" s="336"/>
      <c r="BQ105" s="336"/>
      <c r="BR105" s="336"/>
      <c r="BS105" s="336"/>
      <c r="BT105" s="336"/>
      <c r="BU105" s="336"/>
      <c r="BV105" s="336"/>
      <c r="BW105" s="336"/>
      <c r="BX105" s="336"/>
      <c r="BY105" s="336"/>
    </row>
    <row r="106" spans="1:77" ht="12" customHeight="1" x14ac:dyDescent="0.35">
      <c r="A106" s="341"/>
      <c r="B106" s="338"/>
      <c r="C106" s="107" t="s">
        <v>46</v>
      </c>
      <c r="D106" s="78" t="s">
        <v>291</v>
      </c>
      <c r="E106" s="370"/>
      <c r="F106" s="290">
        <f>IF(YEAR2=2014,'Table PR2_2014'!F105,IF(YEAR2=2015,TablePR2_2015!F105,IF(YEAR2=2016,Tablepr2_2016!F105,IF(YEAR2=2017,Tablepr2_2017!F105))))</f>
        <v>10212</v>
      </c>
      <c r="G106" s="290">
        <f>IF(YEAR2=2014,'Table PR2_2014'!G105,IF(YEAR2=2015,TablePR2_2015!G105,IF(YEAR2=2016,Tablepr2_2016!G105,IF(YEAR2=2017,Tablepr2_2017!G105))))</f>
        <v>63</v>
      </c>
      <c r="H106" s="290">
        <f>IF(YEAR2=2014,'Table PR2_2014'!H105,IF(YEAR2=2015,TablePR2_2015!H105,IF(YEAR2=2016,Tablepr2_2016!H105,IF(YEAR2=2017,Tablepr2_2017!H105))))</f>
        <v>65</v>
      </c>
      <c r="I106" s="730">
        <f>IF(YEAR2=2014,'Table PR2_2014'!I105,IF(YEAR2=2015,TablePR2_2015!I105,IF(YEAR2=2016,Tablepr2_2016!I105,IF(YEAR2=2017,Tablepr2_2017!I105))))</f>
        <v>34.200000000000003</v>
      </c>
      <c r="J106" s="599"/>
      <c r="K106" s="401"/>
      <c r="L106" s="401"/>
      <c r="M106" s="401"/>
      <c r="N106" s="401"/>
      <c r="Q106" s="336"/>
      <c r="R106" s="336"/>
      <c r="S106" s="336"/>
      <c r="T106" s="336"/>
      <c r="U106" s="336"/>
      <c r="V106" s="336"/>
      <c r="W106" s="336"/>
      <c r="X106" s="336"/>
      <c r="Y106" s="336"/>
      <c r="Z106" s="293"/>
      <c r="AA106" s="336"/>
      <c r="AB106" s="336"/>
      <c r="AC106" s="336"/>
      <c r="AD106" s="336"/>
      <c r="AE106" s="336"/>
      <c r="AF106" s="336"/>
      <c r="AG106" s="336"/>
      <c r="AH106" s="336"/>
      <c r="AI106" s="336"/>
      <c r="AJ106" s="336"/>
      <c r="AK106" s="336"/>
      <c r="AL106" s="336"/>
      <c r="AM106" s="336"/>
      <c r="AN106" s="336"/>
      <c r="AO106" s="336"/>
      <c r="AP106" s="336"/>
      <c r="AQ106" s="336"/>
      <c r="AR106" s="336"/>
      <c r="AS106" s="336"/>
      <c r="AT106" s="336"/>
      <c r="AU106" s="336"/>
      <c r="AV106" s="336"/>
      <c r="AW106" s="336"/>
      <c r="AX106" s="336"/>
      <c r="AY106" s="336"/>
      <c r="AZ106" s="336"/>
      <c r="BA106" s="336"/>
      <c r="BB106" s="336"/>
      <c r="BC106" s="336"/>
      <c r="BD106" s="336"/>
      <c r="BE106" s="336"/>
      <c r="BF106" s="336"/>
      <c r="BG106" s="336"/>
      <c r="BH106" s="336"/>
      <c r="BI106" s="336"/>
      <c r="BJ106" s="336"/>
      <c r="BK106" s="336"/>
      <c r="BL106" s="336"/>
      <c r="BM106" s="336"/>
      <c r="BN106" s="336"/>
      <c r="BO106" s="336"/>
      <c r="BP106" s="336"/>
      <c r="BQ106" s="336"/>
      <c r="BR106" s="336"/>
      <c r="BS106" s="336"/>
      <c r="BT106" s="336"/>
      <c r="BU106" s="336"/>
      <c r="BV106" s="336"/>
      <c r="BW106" s="336"/>
      <c r="BX106" s="336"/>
      <c r="BY106" s="336"/>
    </row>
    <row r="107" spans="1:77" ht="12" customHeight="1" x14ac:dyDescent="0.35">
      <c r="A107" s="341"/>
      <c r="B107" s="338"/>
      <c r="C107" s="107" t="s">
        <v>52</v>
      </c>
      <c r="D107" s="78" t="s">
        <v>297</v>
      </c>
      <c r="E107" s="370"/>
      <c r="F107" s="290">
        <f>IF(YEAR2=2014,'Table PR2_2014'!F106,IF(YEAR2=2015,TablePR2_2015!F106,IF(YEAR2=2016,Tablepr2_2016!F106,IF(YEAR2=2017,Tablepr2_2017!F106))))</f>
        <v>4210</v>
      </c>
      <c r="G107" s="290">
        <f>IF(YEAR2=2014,'Table PR2_2014'!G106,IF(YEAR2=2015,TablePR2_2015!G106,IF(YEAR2=2016,Tablepr2_2016!G106,IF(YEAR2=2017,Tablepr2_2017!G106))))</f>
        <v>65</v>
      </c>
      <c r="H107" s="290">
        <f>IF(YEAR2=2014,'Table PR2_2014'!H106,IF(YEAR2=2015,TablePR2_2015!H106,IF(YEAR2=2016,Tablepr2_2016!H106,IF(YEAR2=2017,Tablepr2_2017!H106))))</f>
        <v>68</v>
      </c>
      <c r="I107" s="730">
        <f>IF(YEAR2=2014,'Table PR2_2014'!I106,IF(YEAR2=2015,TablePR2_2015!I106,IF(YEAR2=2016,Tablepr2_2016!I106,IF(YEAR2=2017,Tablepr2_2017!I106))))</f>
        <v>32.9</v>
      </c>
      <c r="J107" s="599"/>
      <c r="K107" s="399"/>
      <c r="L107" s="399"/>
      <c r="M107" s="399"/>
      <c r="N107" s="399"/>
      <c r="Q107" s="336"/>
      <c r="R107" s="336"/>
      <c r="S107" s="336"/>
      <c r="T107" s="336"/>
      <c r="U107" s="336"/>
      <c r="V107" s="336"/>
      <c r="W107" s="336"/>
      <c r="X107" s="336"/>
      <c r="Y107" s="336"/>
      <c r="Z107" s="293"/>
      <c r="AA107" s="336"/>
      <c r="AB107" s="336"/>
      <c r="AC107" s="336"/>
      <c r="AD107" s="336"/>
      <c r="AE107" s="336"/>
      <c r="AF107" s="336"/>
      <c r="AG107" s="336"/>
      <c r="AH107" s="336"/>
      <c r="AI107" s="336"/>
      <c r="AJ107" s="336"/>
      <c r="AK107" s="336"/>
      <c r="AL107" s="336"/>
      <c r="AM107" s="336"/>
      <c r="AN107" s="336"/>
      <c r="AO107" s="336"/>
      <c r="AP107" s="336"/>
      <c r="AQ107" s="336"/>
      <c r="AR107" s="336"/>
      <c r="AS107" s="336"/>
      <c r="AT107" s="336"/>
      <c r="AU107" s="336"/>
      <c r="AV107" s="336"/>
      <c r="AW107" s="336"/>
      <c r="AX107" s="336"/>
      <c r="AY107" s="336"/>
      <c r="AZ107" s="336"/>
      <c r="BA107" s="336"/>
      <c r="BB107" s="336"/>
      <c r="BC107" s="336"/>
      <c r="BD107" s="336"/>
      <c r="BE107" s="336"/>
      <c r="BF107" s="336"/>
      <c r="BG107" s="336"/>
      <c r="BH107" s="336"/>
      <c r="BI107" s="336"/>
      <c r="BJ107" s="336"/>
      <c r="BK107" s="336"/>
      <c r="BL107" s="336"/>
      <c r="BM107" s="336"/>
      <c r="BN107" s="336"/>
      <c r="BO107" s="336"/>
      <c r="BP107" s="336"/>
      <c r="BQ107" s="336"/>
      <c r="BR107" s="336"/>
      <c r="BS107" s="336"/>
      <c r="BT107" s="336"/>
      <c r="BU107" s="336"/>
      <c r="BV107" s="336"/>
      <c r="BW107" s="336"/>
      <c r="BX107" s="336"/>
      <c r="BY107" s="336"/>
    </row>
    <row r="108" spans="1:77" ht="12" customHeight="1" x14ac:dyDescent="0.35">
      <c r="A108" s="341"/>
      <c r="B108" s="338"/>
      <c r="C108" s="107"/>
      <c r="D108" s="78"/>
      <c r="E108" s="370"/>
      <c r="F108" s="290"/>
      <c r="G108" s="290"/>
      <c r="H108" s="290"/>
      <c r="I108" s="730"/>
      <c r="J108" s="599"/>
      <c r="K108" s="399"/>
      <c r="L108" s="399"/>
      <c r="M108" s="399"/>
      <c r="N108" s="399"/>
      <c r="Q108" s="336"/>
      <c r="R108" s="336"/>
      <c r="S108" s="336"/>
      <c r="T108" s="336"/>
      <c r="U108" s="336"/>
      <c r="V108" s="336"/>
      <c r="W108" s="336"/>
      <c r="X108" s="336"/>
      <c r="Y108" s="336"/>
      <c r="Z108" s="293"/>
      <c r="AA108" s="336"/>
      <c r="AB108" s="336"/>
      <c r="AC108" s="336"/>
      <c r="AD108" s="336"/>
      <c r="AE108" s="336"/>
      <c r="AF108" s="336"/>
      <c r="AG108" s="336"/>
      <c r="AH108" s="336"/>
      <c r="AI108" s="336"/>
      <c r="AJ108" s="336"/>
      <c r="AK108" s="336"/>
      <c r="AL108" s="336"/>
      <c r="AM108" s="336"/>
      <c r="AN108" s="336"/>
      <c r="AO108" s="336"/>
      <c r="AP108" s="336"/>
      <c r="AQ108" s="336"/>
      <c r="AR108" s="336"/>
      <c r="AS108" s="336"/>
      <c r="AT108" s="336"/>
      <c r="AU108" s="336"/>
      <c r="AV108" s="336"/>
      <c r="AW108" s="336"/>
      <c r="AX108" s="336"/>
      <c r="AY108" s="336"/>
      <c r="AZ108" s="336"/>
      <c r="BA108" s="336"/>
      <c r="BB108" s="336"/>
      <c r="BC108" s="336"/>
      <c r="BD108" s="336"/>
      <c r="BE108" s="336"/>
      <c r="BF108" s="336"/>
      <c r="BG108" s="336"/>
      <c r="BH108" s="336"/>
      <c r="BI108" s="336"/>
      <c r="BJ108" s="336"/>
      <c r="BK108" s="336"/>
      <c r="BL108" s="336"/>
      <c r="BM108" s="336"/>
      <c r="BN108" s="336"/>
      <c r="BO108" s="336"/>
      <c r="BP108" s="336"/>
      <c r="BQ108" s="336"/>
      <c r="BR108" s="336"/>
      <c r="BS108" s="336"/>
      <c r="BT108" s="336"/>
      <c r="BU108" s="336"/>
      <c r="BV108" s="336"/>
      <c r="BW108" s="336"/>
      <c r="BX108" s="336"/>
      <c r="BY108" s="336"/>
    </row>
    <row r="109" spans="1:77" ht="12" customHeight="1" x14ac:dyDescent="0.35">
      <c r="A109" s="342" t="s">
        <v>54</v>
      </c>
      <c r="B109" s="340" t="s">
        <v>586</v>
      </c>
      <c r="C109" s="333" t="s">
        <v>680</v>
      </c>
      <c r="D109" s="338"/>
      <c r="E109" s="370"/>
      <c r="F109" s="290">
        <f>IF(YEAR2=2014,'Table PR2_2014'!F108,IF(YEAR2=2015,TablePR2_2015!F108,IF(YEAR2=2016,Tablepr2_2016!F108,IF(YEAR2=2017,Tablepr2_2017!F108))))</f>
        <v>56777</v>
      </c>
      <c r="G109" s="290">
        <f>IF(YEAR2=2014,'Table PR2_2014'!G108,IF(YEAR2=2015,TablePR2_2015!G108,IF(YEAR2=2016,Tablepr2_2016!G108,IF(YEAR2=2017,Tablepr2_2017!G108))))</f>
        <v>67</v>
      </c>
      <c r="H109" s="290">
        <f>IF(YEAR2=2014,'Table PR2_2014'!H108,IF(YEAR2=2015,TablePR2_2015!H108,IF(YEAR2=2016,Tablepr2_2016!H108,IF(YEAR2=2017,Tablepr2_2017!H108))))</f>
        <v>69</v>
      </c>
      <c r="I109" s="730">
        <f>IF(YEAR2=2014,'Table PR2_2014'!I108,IF(YEAR2=2015,TablePR2_2015!I108,IF(YEAR2=2016,Tablepr2_2016!I108,IF(YEAR2=2017,Tablepr2_2017!I108))))</f>
        <v>34.1</v>
      </c>
      <c r="J109" s="599"/>
      <c r="K109" s="399"/>
      <c r="L109" s="399"/>
      <c r="M109" s="399"/>
      <c r="N109" s="399"/>
      <c r="Q109" s="336"/>
      <c r="R109" s="336"/>
      <c r="S109" s="336"/>
      <c r="T109" s="336"/>
      <c r="U109" s="336"/>
      <c r="V109" s="336"/>
      <c r="W109" s="336"/>
      <c r="X109" s="336"/>
      <c r="Y109" s="336"/>
      <c r="Z109" s="293"/>
      <c r="AA109" s="336"/>
      <c r="AB109" s="336"/>
      <c r="AC109" s="336"/>
      <c r="AD109" s="336"/>
      <c r="AE109" s="336"/>
      <c r="AF109" s="336"/>
      <c r="AG109" s="336"/>
      <c r="AH109" s="336"/>
      <c r="AI109" s="336"/>
      <c r="AJ109" s="336"/>
      <c r="AK109" s="336"/>
      <c r="AL109" s="336"/>
      <c r="AM109" s="336"/>
      <c r="AN109" s="336"/>
      <c r="AO109" s="336"/>
      <c r="AP109" s="336"/>
      <c r="AQ109" s="336"/>
      <c r="AR109" s="336"/>
      <c r="AS109" s="336"/>
      <c r="AT109" s="336"/>
      <c r="AU109" s="336"/>
      <c r="AV109" s="336"/>
      <c r="AW109" s="336"/>
      <c r="AX109" s="336"/>
      <c r="AY109" s="336"/>
      <c r="AZ109" s="336"/>
      <c r="BA109" s="336"/>
      <c r="BB109" s="336"/>
      <c r="BC109" s="336"/>
      <c r="BD109" s="336"/>
      <c r="BE109" s="336"/>
      <c r="BF109" s="336"/>
      <c r="BG109" s="336"/>
      <c r="BH109" s="336"/>
      <c r="BI109" s="336"/>
      <c r="BJ109" s="336"/>
      <c r="BK109" s="336"/>
      <c r="BL109" s="336"/>
      <c r="BM109" s="336"/>
      <c r="BN109" s="336"/>
      <c r="BO109" s="336"/>
      <c r="BP109" s="336"/>
      <c r="BQ109" s="336"/>
      <c r="BR109" s="336"/>
      <c r="BS109" s="336"/>
      <c r="BT109" s="336"/>
      <c r="BU109" s="336"/>
      <c r="BV109" s="336"/>
      <c r="BW109" s="336"/>
      <c r="BX109" s="336"/>
      <c r="BY109" s="336"/>
    </row>
    <row r="110" spans="1:77" ht="12" customHeight="1" x14ac:dyDescent="0.35">
      <c r="A110" s="341"/>
      <c r="B110" s="338"/>
      <c r="C110" s="340"/>
      <c r="D110" s="333"/>
      <c r="E110" s="370"/>
      <c r="F110" s="290"/>
      <c r="G110" s="290"/>
      <c r="H110" s="290"/>
      <c r="I110" s="730"/>
      <c r="J110" s="599"/>
      <c r="K110" s="399"/>
      <c r="L110" s="399"/>
      <c r="M110" s="399"/>
      <c r="N110" s="399"/>
      <c r="Q110" s="336"/>
      <c r="R110" s="336"/>
      <c r="S110" s="336"/>
      <c r="T110" s="336"/>
      <c r="U110" s="336"/>
      <c r="V110" s="336"/>
      <c r="W110" s="336"/>
      <c r="X110" s="336"/>
      <c r="Y110" s="336"/>
      <c r="Z110" s="293"/>
      <c r="AA110" s="336"/>
      <c r="AB110" s="336"/>
      <c r="AC110" s="336"/>
      <c r="AD110" s="336"/>
      <c r="AE110" s="336"/>
      <c r="AF110" s="336"/>
      <c r="AG110" s="336"/>
      <c r="AH110" s="336"/>
      <c r="AI110" s="336"/>
      <c r="AJ110" s="336"/>
      <c r="AK110" s="336"/>
      <c r="AL110" s="336"/>
      <c r="AM110" s="336"/>
      <c r="AN110" s="336"/>
      <c r="AO110" s="336"/>
      <c r="AP110" s="336"/>
      <c r="AQ110" s="336"/>
      <c r="AR110" s="336"/>
      <c r="AS110" s="336"/>
      <c r="AT110" s="336"/>
      <c r="AU110" s="336"/>
      <c r="AV110" s="336"/>
      <c r="AW110" s="336"/>
      <c r="AX110" s="336"/>
      <c r="AY110" s="336"/>
      <c r="AZ110" s="336"/>
      <c r="BA110" s="336"/>
      <c r="BB110" s="336"/>
      <c r="BC110" s="336"/>
      <c r="BD110" s="336"/>
      <c r="BE110" s="336"/>
      <c r="BF110" s="336"/>
      <c r="BG110" s="336"/>
      <c r="BH110" s="336"/>
      <c r="BI110" s="336"/>
      <c r="BJ110" s="336"/>
      <c r="BK110" s="336"/>
      <c r="BL110" s="336"/>
      <c r="BM110" s="336"/>
      <c r="BN110" s="336"/>
      <c r="BO110" s="336"/>
      <c r="BP110" s="336"/>
      <c r="BQ110" s="336"/>
      <c r="BR110" s="336"/>
      <c r="BS110" s="336"/>
      <c r="BT110" s="336"/>
      <c r="BU110" s="336"/>
      <c r="BV110" s="336"/>
      <c r="BW110" s="336"/>
      <c r="BX110" s="336"/>
      <c r="BY110" s="336"/>
    </row>
    <row r="111" spans="1:77" ht="12" customHeight="1" x14ac:dyDescent="0.35">
      <c r="A111" s="341"/>
      <c r="B111" s="338"/>
      <c r="C111" s="340" t="s">
        <v>55</v>
      </c>
      <c r="D111" s="333" t="s">
        <v>681</v>
      </c>
      <c r="E111" s="370"/>
      <c r="F111" s="290">
        <f>IF(YEAR2=2014,'Table PR2_2014'!F110,IF(YEAR2=2015,TablePR2_2015!F110,IF(YEAR2=2016,Tablepr2_2016!F110,IF(YEAR2=2017,Tablepr2_2017!F110))))</f>
        <v>3519</v>
      </c>
      <c r="G111" s="290">
        <f>IF(YEAR2=2014,'Table PR2_2014'!G110,IF(YEAR2=2015,TablePR2_2015!G110,IF(YEAR2=2016,Tablepr2_2016!G110,IF(YEAR2=2017,Tablepr2_2017!G110))))</f>
        <v>66</v>
      </c>
      <c r="H111" s="290">
        <f>IF(YEAR2=2014,'Table PR2_2014'!H110,IF(YEAR2=2015,TablePR2_2015!H110,IF(YEAR2=2016,Tablepr2_2016!H110,IF(YEAR2=2017,Tablepr2_2017!H110))))</f>
        <v>68</v>
      </c>
      <c r="I111" s="730">
        <f>IF(YEAR2=2014,'Table PR2_2014'!I110,IF(YEAR2=2015,TablePR2_2015!I110,IF(YEAR2=2016,Tablepr2_2016!I110,IF(YEAR2=2017,Tablepr2_2017!I110))))</f>
        <v>33.9</v>
      </c>
      <c r="J111" s="599"/>
      <c r="K111" s="399"/>
      <c r="L111" s="399"/>
      <c r="M111" s="399"/>
      <c r="N111" s="399"/>
      <c r="Q111" s="336"/>
      <c r="R111" s="336"/>
      <c r="S111" s="336"/>
      <c r="T111" s="336"/>
      <c r="U111" s="336"/>
      <c r="V111" s="336"/>
      <c r="W111" s="336"/>
      <c r="X111" s="336"/>
      <c r="Y111" s="336"/>
      <c r="Z111" s="293"/>
      <c r="AA111" s="336"/>
      <c r="AB111" s="336"/>
      <c r="AC111" s="336"/>
      <c r="AD111" s="336"/>
      <c r="AE111" s="336"/>
      <c r="AF111" s="336"/>
      <c r="AG111" s="336"/>
      <c r="AH111" s="336"/>
      <c r="AI111" s="336"/>
      <c r="AJ111" s="336"/>
      <c r="AK111" s="336"/>
      <c r="AL111" s="336"/>
      <c r="AM111" s="336"/>
      <c r="AN111" s="336"/>
      <c r="AO111" s="336"/>
      <c r="AP111" s="336"/>
      <c r="AQ111" s="336"/>
      <c r="AR111" s="336"/>
      <c r="AS111" s="336"/>
      <c r="AT111" s="336"/>
      <c r="AU111" s="336"/>
      <c r="AV111" s="336"/>
      <c r="AW111" s="336"/>
      <c r="AX111" s="336"/>
      <c r="AY111" s="336"/>
      <c r="AZ111" s="336"/>
      <c r="BA111" s="336"/>
      <c r="BB111" s="336"/>
      <c r="BC111" s="336"/>
      <c r="BD111" s="336"/>
      <c r="BE111" s="336"/>
      <c r="BF111" s="336"/>
      <c r="BG111" s="336"/>
      <c r="BH111" s="336"/>
      <c r="BI111" s="336"/>
      <c r="BJ111" s="336"/>
      <c r="BK111" s="336"/>
      <c r="BL111" s="336"/>
      <c r="BM111" s="336"/>
      <c r="BN111" s="336"/>
      <c r="BO111" s="336"/>
      <c r="BP111" s="336"/>
      <c r="BQ111" s="336"/>
      <c r="BR111" s="336"/>
      <c r="BS111" s="336"/>
      <c r="BT111" s="336"/>
      <c r="BU111" s="336"/>
      <c r="BV111" s="336"/>
      <c r="BW111" s="336"/>
      <c r="BX111" s="336"/>
      <c r="BY111" s="336"/>
    </row>
    <row r="112" spans="1:77" ht="12" customHeight="1" x14ac:dyDescent="0.35">
      <c r="A112" s="341"/>
      <c r="B112" s="338"/>
      <c r="C112" s="340" t="s">
        <v>57</v>
      </c>
      <c r="D112" s="333" t="s">
        <v>682</v>
      </c>
      <c r="E112" s="370"/>
      <c r="F112" s="290">
        <f>IF(YEAR2=2014,'Table PR2_2014'!F111,IF(YEAR2=2015,TablePR2_2015!F111,IF(YEAR2=2016,Tablepr2_2016!F111,IF(YEAR2=2017,Tablepr2_2017!F111))))</f>
        <v>5001</v>
      </c>
      <c r="G112" s="290">
        <f>IF(YEAR2=2014,'Table PR2_2014'!G111,IF(YEAR2=2015,TablePR2_2015!G111,IF(YEAR2=2016,Tablepr2_2016!G111,IF(YEAR2=2017,Tablepr2_2017!G111))))</f>
        <v>62</v>
      </c>
      <c r="H112" s="290">
        <f>IF(YEAR2=2014,'Table PR2_2014'!H111,IF(YEAR2=2015,TablePR2_2015!H111,IF(YEAR2=2016,Tablepr2_2016!H111,IF(YEAR2=2017,Tablepr2_2017!H111))))</f>
        <v>64</v>
      </c>
      <c r="I112" s="730">
        <f>IF(YEAR2=2014,'Table PR2_2014'!I111,IF(YEAR2=2015,TablePR2_2015!I111,IF(YEAR2=2016,Tablepr2_2016!I111,IF(YEAR2=2017,Tablepr2_2017!I111))))</f>
        <v>33.299999999999997</v>
      </c>
      <c r="J112" s="599"/>
      <c r="K112" s="399"/>
      <c r="L112" s="399"/>
      <c r="M112" s="399"/>
      <c r="N112" s="399"/>
      <c r="Q112" s="336"/>
      <c r="R112" s="336"/>
      <c r="S112" s="336"/>
      <c r="T112" s="336"/>
      <c r="U112" s="336"/>
      <c r="V112" s="336"/>
      <c r="W112" s="336"/>
      <c r="X112" s="336"/>
      <c r="Y112" s="336"/>
      <c r="Z112" s="293"/>
      <c r="AA112" s="336"/>
      <c r="AB112" s="336"/>
      <c r="AC112" s="336"/>
      <c r="AD112" s="336"/>
      <c r="AE112" s="336"/>
      <c r="AF112" s="336"/>
      <c r="AG112" s="336"/>
      <c r="AH112" s="336"/>
      <c r="AI112" s="336"/>
      <c r="AJ112" s="336"/>
      <c r="AK112" s="336"/>
      <c r="AL112" s="336"/>
      <c r="AM112" s="336"/>
      <c r="AN112" s="336"/>
      <c r="AO112" s="336"/>
      <c r="AP112" s="336"/>
      <c r="AQ112" s="336"/>
      <c r="AR112" s="336"/>
      <c r="AS112" s="336"/>
      <c r="AT112" s="336"/>
      <c r="AU112" s="336"/>
      <c r="AV112" s="336"/>
      <c r="AW112" s="336"/>
      <c r="AX112" s="336"/>
      <c r="AY112" s="336"/>
      <c r="AZ112" s="336"/>
      <c r="BA112" s="336"/>
      <c r="BB112" s="336"/>
      <c r="BC112" s="336"/>
      <c r="BD112" s="336"/>
      <c r="BE112" s="336"/>
      <c r="BF112" s="336"/>
      <c r="BG112" s="336"/>
      <c r="BH112" s="336"/>
      <c r="BI112" s="336"/>
      <c r="BJ112" s="336"/>
      <c r="BK112" s="336"/>
      <c r="BL112" s="336"/>
      <c r="BM112" s="336"/>
      <c r="BN112" s="336"/>
      <c r="BO112" s="336"/>
      <c r="BP112" s="336"/>
      <c r="BQ112" s="336"/>
      <c r="BR112" s="336"/>
      <c r="BS112" s="336"/>
      <c r="BT112" s="336"/>
      <c r="BU112" s="336"/>
      <c r="BV112" s="336"/>
      <c r="BW112" s="336"/>
      <c r="BX112" s="336"/>
      <c r="BY112" s="336"/>
    </row>
    <row r="113" spans="1:77" ht="12" customHeight="1" x14ac:dyDescent="0.35">
      <c r="A113" s="341"/>
      <c r="B113" s="338"/>
      <c r="C113" s="340" t="s">
        <v>61</v>
      </c>
      <c r="D113" s="333" t="s">
        <v>683</v>
      </c>
      <c r="E113" s="370"/>
      <c r="F113" s="290">
        <f>IF(YEAR2=2014,'Table PR2_2014'!F112,IF(YEAR2=2015,TablePR2_2015!F112,IF(YEAR2=2016,Tablepr2_2016!F112,IF(YEAR2=2017,Tablepr2_2017!F112))))</f>
        <v>4019</v>
      </c>
      <c r="G113" s="290">
        <f>IF(YEAR2=2014,'Table PR2_2014'!G112,IF(YEAR2=2015,TablePR2_2015!G112,IF(YEAR2=2016,Tablepr2_2016!G112,IF(YEAR2=2017,Tablepr2_2017!G112))))</f>
        <v>62</v>
      </c>
      <c r="H113" s="290">
        <f>IF(YEAR2=2014,'Table PR2_2014'!H112,IF(YEAR2=2015,TablePR2_2015!H112,IF(YEAR2=2016,Tablepr2_2016!H112,IF(YEAR2=2017,Tablepr2_2017!H112))))</f>
        <v>66</v>
      </c>
      <c r="I113" s="730">
        <f>IF(YEAR2=2014,'Table PR2_2014'!I112,IF(YEAR2=2015,TablePR2_2015!I112,IF(YEAR2=2016,Tablepr2_2016!I112,IF(YEAR2=2017,Tablepr2_2017!I112))))</f>
        <v>32.700000000000003</v>
      </c>
      <c r="J113" s="599"/>
      <c r="K113" s="399"/>
      <c r="L113" s="399"/>
      <c r="M113" s="399"/>
      <c r="N113" s="399"/>
      <c r="Q113" s="336"/>
      <c r="R113" s="336"/>
      <c r="S113" s="336"/>
      <c r="T113" s="336"/>
      <c r="U113" s="336"/>
      <c r="V113" s="336"/>
      <c r="W113" s="336"/>
      <c r="X113" s="336"/>
      <c r="Y113" s="336"/>
      <c r="Z113" s="293"/>
      <c r="AA113" s="336"/>
      <c r="AB113" s="336"/>
      <c r="AC113" s="336"/>
      <c r="AD113" s="336"/>
      <c r="AE113" s="336"/>
      <c r="AF113" s="336"/>
      <c r="AG113" s="336"/>
      <c r="AH113" s="336"/>
      <c r="AI113" s="336"/>
      <c r="AJ113" s="336"/>
      <c r="AK113" s="336"/>
      <c r="AL113" s="336"/>
      <c r="AM113" s="336"/>
      <c r="AN113" s="336"/>
      <c r="AO113" s="336"/>
      <c r="AP113" s="336"/>
      <c r="AQ113" s="336"/>
      <c r="AR113" s="336"/>
      <c r="AS113" s="336"/>
      <c r="AT113" s="336"/>
      <c r="AU113" s="336"/>
      <c r="AV113" s="336"/>
      <c r="AW113" s="336"/>
      <c r="AX113" s="336"/>
      <c r="AY113" s="336"/>
      <c r="AZ113" s="336"/>
      <c r="BA113" s="336"/>
      <c r="BB113" s="336"/>
      <c r="BC113" s="336"/>
      <c r="BD113" s="336"/>
      <c r="BE113" s="336"/>
      <c r="BF113" s="336"/>
      <c r="BG113" s="336"/>
      <c r="BH113" s="336"/>
      <c r="BI113" s="336"/>
      <c r="BJ113" s="336"/>
      <c r="BK113" s="336"/>
      <c r="BL113" s="336"/>
      <c r="BM113" s="336"/>
      <c r="BN113" s="336"/>
      <c r="BO113" s="336"/>
      <c r="BP113" s="336"/>
      <c r="BQ113" s="336"/>
      <c r="BR113" s="336"/>
      <c r="BS113" s="336"/>
      <c r="BT113" s="336"/>
      <c r="BU113" s="336"/>
      <c r="BV113" s="336"/>
      <c r="BW113" s="336"/>
      <c r="BX113" s="336"/>
      <c r="BY113" s="336"/>
    </row>
    <row r="114" spans="1:77" ht="12" customHeight="1" x14ac:dyDescent="0.35">
      <c r="A114" s="341"/>
      <c r="B114" s="338"/>
      <c r="C114" s="340" t="s">
        <v>63</v>
      </c>
      <c r="D114" s="333" t="s">
        <v>684</v>
      </c>
      <c r="E114" s="370"/>
      <c r="F114" s="290">
        <f>IF(YEAR2=2014,'Table PR2_2014'!F113,IF(YEAR2=2015,TablePR2_2015!F113,IF(YEAR2=2016,Tablepr2_2016!F113,IF(YEAR2=2017,Tablepr2_2017!F113))))</f>
        <v>366</v>
      </c>
      <c r="G114" s="290">
        <f>IF(YEAR2=2014,'Table PR2_2014'!G113,IF(YEAR2=2015,TablePR2_2015!G113,IF(YEAR2=2016,Tablepr2_2016!G113,IF(YEAR2=2017,Tablepr2_2017!G113))))</f>
        <v>72</v>
      </c>
      <c r="H114" s="290">
        <f>IF(YEAR2=2014,'Table PR2_2014'!H113,IF(YEAR2=2015,TablePR2_2015!H113,IF(YEAR2=2016,Tablepr2_2016!H113,IF(YEAR2=2017,Tablepr2_2017!H113))))</f>
        <v>73</v>
      </c>
      <c r="I114" s="730">
        <f>IF(YEAR2=2014,'Table PR2_2014'!I113,IF(YEAR2=2015,TablePR2_2015!I113,IF(YEAR2=2016,Tablepr2_2016!I113,IF(YEAR2=2017,Tablepr2_2017!I113))))</f>
        <v>35.700000000000003</v>
      </c>
      <c r="J114" s="599"/>
      <c r="K114" s="399"/>
      <c r="L114" s="399"/>
      <c r="M114" s="399"/>
      <c r="N114" s="399"/>
      <c r="Q114" s="336"/>
      <c r="R114" s="336"/>
      <c r="S114" s="336"/>
      <c r="T114" s="336"/>
      <c r="U114" s="336"/>
      <c r="V114" s="336"/>
      <c r="W114" s="336"/>
      <c r="X114" s="336"/>
      <c r="Y114" s="336"/>
      <c r="Z114" s="293"/>
      <c r="AA114" s="336"/>
      <c r="AB114" s="336"/>
      <c r="AC114" s="336"/>
      <c r="AD114" s="336"/>
      <c r="AE114" s="336"/>
      <c r="AF114" s="336"/>
      <c r="AG114" s="336"/>
      <c r="AH114" s="336"/>
      <c r="AI114" s="336"/>
      <c r="AJ114" s="336"/>
      <c r="AK114" s="336"/>
      <c r="AL114" s="336"/>
      <c r="AM114" s="336"/>
      <c r="AN114" s="336"/>
      <c r="AO114" s="336"/>
      <c r="AP114" s="336"/>
      <c r="AQ114" s="336"/>
      <c r="AR114" s="336"/>
      <c r="AS114" s="336"/>
      <c r="AT114" s="336"/>
      <c r="AU114" s="336"/>
      <c r="AV114" s="336"/>
      <c r="AW114" s="336"/>
      <c r="AX114" s="336"/>
      <c r="AY114" s="336"/>
      <c r="AZ114" s="336"/>
      <c r="BA114" s="336"/>
      <c r="BB114" s="336"/>
      <c r="BC114" s="336"/>
      <c r="BD114" s="336"/>
      <c r="BE114" s="336"/>
      <c r="BF114" s="336"/>
      <c r="BG114" s="336"/>
      <c r="BH114" s="336"/>
      <c r="BI114" s="336"/>
      <c r="BJ114" s="336"/>
      <c r="BK114" s="336"/>
      <c r="BL114" s="336"/>
      <c r="BM114" s="336"/>
      <c r="BN114" s="336"/>
      <c r="BO114" s="336"/>
      <c r="BP114" s="336"/>
      <c r="BQ114" s="336"/>
      <c r="BR114" s="336"/>
      <c r="BS114" s="336"/>
      <c r="BT114" s="336"/>
      <c r="BU114" s="336"/>
      <c r="BV114" s="336"/>
      <c r="BW114" s="336"/>
      <c r="BX114" s="336"/>
      <c r="BY114" s="336"/>
    </row>
    <row r="115" spans="1:77" ht="12" customHeight="1" x14ac:dyDescent="0.35">
      <c r="A115" s="341"/>
      <c r="B115" s="338"/>
      <c r="C115" s="107"/>
      <c r="D115" s="78"/>
      <c r="E115" s="370"/>
      <c r="F115" s="290"/>
      <c r="G115" s="290"/>
      <c r="H115" s="290"/>
      <c r="I115" s="730"/>
      <c r="J115" s="599"/>
      <c r="K115" s="399"/>
      <c r="L115" s="399"/>
      <c r="M115" s="399"/>
      <c r="N115" s="399"/>
      <c r="Q115" s="336"/>
      <c r="R115" s="336"/>
      <c r="S115" s="336"/>
      <c r="T115" s="336"/>
      <c r="U115" s="336"/>
      <c r="V115" s="336"/>
      <c r="W115" s="336"/>
      <c r="X115" s="336"/>
      <c r="Y115" s="336"/>
      <c r="Z115" s="293"/>
      <c r="AA115" s="336"/>
      <c r="AB115" s="336"/>
      <c r="AC115" s="336"/>
      <c r="AD115" s="336"/>
      <c r="AE115" s="336"/>
      <c r="AF115" s="336"/>
      <c r="AG115" s="336"/>
      <c r="AH115" s="336"/>
      <c r="AI115" s="336"/>
      <c r="AJ115" s="336"/>
      <c r="AK115" s="336"/>
      <c r="AL115" s="336"/>
      <c r="AM115" s="336"/>
      <c r="AN115" s="336"/>
      <c r="AO115" s="336"/>
      <c r="AP115" s="336"/>
      <c r="AQ115" s="336"/>
      <c r="AR115" s="336"/>
      <c r="AS115" s="336"/>
      <c r="AT115" s="336"/>
      <c r="AU115" s="336"/>
      <c r="AV115" s="336"/>
      <c r="AW115" s="336"/>
      <c r="AX115" s="336"/>
      <c r="AY115" s="336"/>
      <c r="AZ115" s="336"/>
      <c r="BA115" s="336"/>
      <c r="BB115" s="336"/>
      <c r="BC115" s="336"/>
      <c r="BD115" s="336"/>
      <c r="BE115" s="336"/>
      <c r="BF115" s="336"/>
      <c r="BG115" s="336"/>
      <c r="BH115" s="336"/>
      <c r="BI115" s="336"/>
      <c r="BJ115" s="336"/>
      <c r="BK115" s="336"/>
      <c r="BL115" s="336"/>
      <c r="BM115" s="336"/>
      <c r="BN115" s="336"/>
      <c r="BO115" s="336"/>
      <c r="BP115" s="336"/>
      <c r="BQ115" s="336"/>
      <c r="BR115" s="336"/>
      <c r="BS115" s="336"/>
      <c r="BT115" s="336"/>
      <c r="BU115" s="336"/>
      <c r="BV115" s="336"/>
      <c r="BW115" s="336"/>
      <c r="BX115" s="336"/>
      <c r="BY115" s="336"/>
    </row>
    <row r="116" spans="1:77" ht="12" customHeight="1" x14ac:dyDescent="0.35">
      <c r="A116" s="341"/>
      <c r="B116" s="338"/>
      <c r="C116" s="340" t="s">
        <v>56</v>
      </c>
      <c r="D116" s="333" t="s">
        <v>685</v>
      </c>
      <c r="E116" s="370"/>
      <c r="F116" s="290"/>
      <c r="G116" s="290"/>
      <c r="H116" s="290"/>
      <c r="I116" s="730"/>
      <c r="J116" s="599"/>
      <c r="K116" s="399"/>
      <c r="L116" s="399"/>
      <c r="M116" s="399"/>
      <c r="N116" s="399"/>
      <c r="Q116" s="336"/>
      <c r="R116" s="336"/>
      <c r="S116" s="336"/>
      <c r="T116" s="336"/>
      <c r="U116" s="336"/>
      <c r="V116" s="336"/>
      <c r="W116" s="336"/>
      <c r="X116" s="336"/>
      <c r="Y116" s="336"/>
      <c r="Z116" s="293"/>
      <c r="AA116" s="336"/>
      <c r="AB116" s="336"/>
      <c r="AC116" s="336"/>
      <c r="AD116" s="336"/>
      <c r="AE116" s="336"/>
      <c r="AF116" s="336"/>
      <c r="AG116" s="336"/>
      <c r="AH116" s="336"/>
      <c r="AI116" s="336"/>
      <c r="AJ116" s="336"/>
      <c r="AK116" s="336"/>
      <c r="AL116" s="336"/>
      <c r="AM116" s="336"/>
      <c r="AN116" s="336"/>
      <c r="AO116" s="336"/>
      <c r="AP116" s="336"/>
      <c r="AQ116" s="336"/>
      <c r="AR116" s="336"/>
      <c r="AS116" s="336"/>
      <c r="AT116" s="336"/>
      <c r="AU116" s="336"/>
      <c r="AV116" s="336"/>
      <c r="AW116" s="336"/>
      <c r="AX116" s="336"/>
      <c r="AY116" s="336"/>
      <c r="AZ116" s="336"/>
      <c r="BA116" s="336"/>
      <c r="BB116" s="336"/>
      <c r="BC116" s="336"/>
      <c r="BD116" s="336"/>
      <c r="BE116" s="336"/>
      <c r="BF116" s="336"/>
      <c r="BG116" s="336"/>
      <c r="BH116" s="336"/>
      <c r="BI116" s="336"/>
      <c r="BJ116" s="336"/>
      <c r="BK116" s="336"/>
      <c r="BL116" s="336"/>
      <c r="BM116" s="336"/>
      <c r="BN116" s="336"/>
      <c r="BO116" s="336"/>
      <c r="BP116" s="336"/>
      <c r="BQ116" s="336"/>
      <c r="BR116" s="336"/>
      <c r="BS116" s="336"/>
      <c r="BT116" s="336"/>
      <c r="BU116" s="336"/>
      <c r="BV116" s="336"/>
      <c r="BW116" s="336"/>
      <c r="BX116" s="336"/>
      <c r="BY116" s="336"/>
    </row>
    <row r="117" spans="1:77" ht="12" customHeight="1" x14ac:dyDescent="0.35">
      <c r="A117" s="341"/>
      <c r="B117" s="338"/>
      <c r="C117" s="107" t="s">
        <v>686</v>
      </c>
      <c r="D117" s="78" t="s">
        <v>687</v>
      </c>
      <c r="E117" s="370"/>
      <c r="F117" s="290">
        <f>IF(YEAR2=2014,'Table PR2_2014'!F116,IF(YEAR2=2015,TablePR2_2015!F116,IF(YEAR2=2016,Tablepr2_2016!F116,IF(YEAR2=2017,Tablepr2_2017!F116))))</f>
        <v>1317</v>
      </c>
      <c r="G117" s="290">
        <f>IF(YEAR2=2014,'Table PR2_2014'!G116,IF(YEAR2=2015,TablePR2_2015!G116,IF(YEAR2=2016,Tablepr2_2016!G116,IF(YEAR2=2017,Tablepr2_2017!G116))))</f>
        <v>69</v>
      </c>
      <c r="H117" s="290">
        <f>IF(YEAR2=2014,'Table PR2_2014'!H116,IF(YEAR2=2015,TablePR2_2015!H116,IF(YEAR2=2016,Tablepr2_2016!H116,IF(YEAR2=2017,Tablepr2_2017!H116))))</f>
        <v>72</v>
      </c>
      <c r="I117" s="730">
        <f>IF(YEAR2=2014,'Table PR2_2014'!I116,IF(YEAR2=2015,TablePR2_2015!I116,IF(YEAR2=2016,Tablepr2_2016!I116,IF(YEAR2=2017,Tablepr2_2017!I116))))</f>
        <v>34.6</v>
      </c>
      <c r="J117" s="599"/>
      <c r="K117" s="399"/>
      <c r="L117" s="399"/>
      <c r="M117" s="399"/>
      <c r="N117" s="399"/>
      <c r="Q117" s="336"/>
      <c r="R117" s="336"/>
      <c r="S117" s="336"/>
      <c r="T117" s="336"/>
      <c r="U117" s="336"/>
      <c r="V117" s="336"/>
      <c r="W117" s="336"/>
      <c r="X117" s="336"/>
      <c r="Y117" s="336"/>
      <c r="Z117" s="293"/>
      <c r="AA117" s="336"/>
      <c r="AB117" s="336"/>
      <c r="AC117" s="336"/>
      <c r="AD117" s="336"/>
      <c r="AE117" s="336"/>
      <c r="AF117" s="336"/>
      <c r="AG117" s="336"/>
      <c r="AH117" s="336"/>
      <c r="AI117" s="336"/>
      <c r="AJ117" s="336"/>
      <c r="AK117" s="336"/>
      <c r="AL117" s="336"/>
      <c r="AM117" s="336"/>
      <c r="AN117" s="336"/>
      <c r="AO117" s="336"/>
      <c r="AP117" s="336"/>
      <c r="AQ117" s="336"/>
      <c r="AR117" s="336"/>
      <c r="AS117" s="336"/>
      <c r="AT117" s="336"/>
      <c r="AU117" s="336"/>
      <c r="AV117" s="336"/>
      <c r="AW117" s="336"/>
      <c r="AX117" s="336"/>
      <c r="AY117" s="336"/>
      <c r="AZ117" s="336"/>
      <c r="BA117" s="336"/>
      <c r="BB117" s="336"/>
      <c r="BC117" s="336"/>
      <c r="BD117" s="336"/>
      <c r="BE117" s="336"/>
      <c r="BF117" s="336"/>
      <c r="BG117" s="336"/>
      <c r="BH117" s="336"/>
      <c r="BI117" s="336"/>
      <c r="BJ117" s="336"/>
      <c r="BK117" s="336"/>
      <c r="BL117" s="336"/>
      <c r="BM117" s="336"/>
      <c r="BN117" s="336"/>
      <c r="BO117" s="336"/>
      <c r="BP117" s="336"/>
      <c r="BQ117" s="336"/>
      <c r="BR117" s="336"/>
      <c r="BS117" s="336"/>
      <c r="BT117" s="336"/>
      <c r="BU117" s="336"/>
      <c r="BV117" s="336"/>
      <c r="BW117" s="336"/>
      <c r="BX117" s="336"/>
      <c r="BY117" s="336"/>
    </row>
    <row r="118" spans="1:77" ht="12" customHeight="1" x14ac:dyDescent="0.35">
      <c r="A118" s="341"/>
      <c r="B118" s="338"/>
      <c r="C118" s="107" t="s">
        <v>688</v>
      </c>
      <c r="D118" s="78" t="s">
        <v>689</v>
      </c>
      <c r="E118" s="370"/>
      <c r="F118" s="290">
        <f>IF(YEAR2=2014,'Table PR2_2014'!F117,IF(YEAR2=2015,TablePR2_2015!F117,IF(YEAR2=2016,Tablepr2_2016!F117,IF(YEAR2=2017,Tablepr2_2017!F117))))</f>
        <v>886</v>
      </c>
      <c r="G118" s="290">
        <f>IF(YEAR2=2014,'Table PR2_2014'!G117,IF(YEAR2=2015,TablePR2_2015!G117,IF(YEAR2=2016,Tablepr2_2016!G117,IF(YEAR2=2017,Tablepr2_2017!G117))))</f>
        <v>63</v>
      </c>
      <c r="H118" s="290">
        <f>IF(YEAR2=2014,'Table PR2_2014'!H117,IF(YEAR2=2015,TablePR2_2015!H117,IF(YEAR2=2016,Tablepr2_2016!H117,IF(YEAR2=2017,Tablepr2_2017!H117))))</f>
        <v>69</v>
      </c>
      <c r="I118" s="730">
        <f>IF(YEAR2=2014,'Table PR2_2014'!I117,IF(YEAR2=2015,TablePR2_2015!I117,IF(YEAR2=2016,Tablepr2_2016!I117,IF(YEAR2=2017,Tablepr2_2017!I117))))</f>
        <v>34.6</v>
      </c>
      <c r="J118" s="599"/>
      <c r="K118" s="399"/>
      <c r="L118" s="399"/>
      <c r="M118" s="399"/>
      <c r="N118" s="399"/>
      <c r="Q118" s="336"/>
      <c r="R118" s="336"/>
      <c r="S118" s="336"/>
      <c r="T118" s="336"/>
      <c r="U118" s="336"/>
      <c r="V118" s="336"/>
      <c r="W118" s="336"/>
      <c r="X118" s="336"/>
      <c r="Y118" s="336"/>
      <c r="Z118" s="293"/>
      <c r="AA118" s="336"/>
      <c r="AB118" s="336"/>
      <c r="AC118" s="336"/>
      <c r="AD118" s="336"/>
      <c r="AE118" s="336"/>
      <c r="AF118" s="336"/>
      <c r="AG118" s="336"/>
      <c r="AH118" s="336"/>
      <c r="AI118" s="336"/>
      <c r="AJ118" s="336"/>
      <c r="AK118" s="336"/>
      <c r="AL118" s="336"/>
      <c r="AM118" s="336"/>
      <c r="AN118" s="336"/>
      <c r="AO118" s="336"/>
      <c r="AP118" s="336"/>
      <c r="AQ118" s="336"/>
      <c r="AR118" s="336"/>
      <c r="AS118" s="336"/>
      <c r="AT118" s="336"/>
      <c r="AU118" s="336"/>
      <c r="AV118" s="336"/>
      <c r="AW118" s="336"/>
      <c r="AX118" s="336"/>
      <c r="AY118" s="336"/>
      <c r="AZ118" s="336"/>
      <c r="BA118" s="336"/>
      <c r="BB118" s="336"/>
      <c r="BC118" s="336"/>
      <c r="BD118" s="336"/>
      <c r="BE118" s="336"/>
      <c r="BF118" s="336"/>
      <c r="BG118" s="336"/>
      <c r="BH118" s="336"/>
      <c r="BI118" s="336"/>
      <c r="BJ118" s="336"/>
      <c r="BK118" s="336"/>
      <c r="BL118" s="336"/>
      <c r="BM118" s="336"/>
      <c r="BN118" s="336"/>
      <c r="BO118" s="336"/>
      <c r="BP118" s="336"/>
      <c r="BQ118" s="336"/>
      <c r="BR118" s="336"/>
      <c r="BS118" s="336"/>
      <c r="BT118" s="336"/>
      <c r="BU118" s="336"/>
      <c r="BV118" s="336"/>
      <c r="BW118" s="336"/>
      <c r="BX118" s="336"/>
      <c r="BY118" s="336"/>
    </row>
    <row r="119" spans="1:77" ht="12" customHeight="1" x14ac:dyDescent="0.35">
      <c r="A119" s="341"/>
      <c r="B119" s="338"/>
      <c r="C119" s="107" t="s">
        <v>690</v>
      </c>
      <c r="D119" s="78" t="s">
        <v>691</v>
      </c>
      <c r="E119" s="370"/>
      <c r="F119" s="290">
        <f>IF(YEAR2=2014,'Table PR2_2014'!F118,IF(YEAR2=2015,TablePR2_2015!F118,IF(YEAR2=2016,Tablepr2_2016!F118,IF(YEAR2=2017,Tablepr2_2017!F118))))</f>
        <v>1201</v>
      </c>
      <c r="G119" s="290">
        <f>IF(YEAR2=2014,'Table PR2_2014'!G118,IF(YEAR2=2015,TablePR2_2015!G118,IF(YEAR2=2016,Tablepr2_2016!G118,IF(YEAR2=2017,Tablepr2_2017!G118))))</f>
        <v>66</v>
      </c>
      <c r="H119" s="290">
        <f>IF(YEAR2=2014,'Table PR2_2014'!H118,IF(YEAR2=2015,TablePR2_2015!H118,IF(YEAR2=2016,Tablepr2_2016!H118,IF(YEAR2=2017,Tablepr2_2017!H118))))</f>
        <v>68</v>
      </c>
      <c r="I119" s="730">
        <f>IF(YEAR2=2014,'Table PR2_2014'!I118,IF(YEAR2=2015,TablePR2_2015!I118,IF(YEAR2=2016,Tablepr2_2016!I118,IF(YEAR2=2017,Tablepr2_2017!I118))))</f>
        <v>34.1</v>
      </c>
      <c r="J119" s="599"/>
      <c r="K119" s="399"/>
      <c r="L119" s="399"/>
      <c r="M119" s="399"/>
      <c r="N119" s="399"/>
      <c r="Q119" s="336"/>
      <c r="R119" s="336"/>
      <c r="S119" s="336"/>
      <c r="T119" s="336"/>
      <c r="U119" s="336"/>
      <c r="V119" s="336"/>
      <c r="W119" s="336"/>
      <c r="X119" s="336"/>
      <c r="Y119" s="336"/>
      <c r="Z119" s="293"/>
      <c r="AA119" s="336"/>
      <c r="AB119" s="336"/>
      <c r="AC119" s="336"/>
      <c r="AD119" s="336"/>
      <c r="AE119" s="336"/>
      <c r="AF119" s="336"/>
      <c r="AG119" s="336"/>
      <c r="AH119" s="336"/>
      <c r="AI119" s="336"/>
      <c r="AJ119" s="336"/>
      <c r="AK119" s="336"/>
      <c r="AL119" s="336"/>
      <c r="AM119" s="336"/>
      <c r="AN119" s="336"/>
      <c r="AO119" s="336"/>
      <c r="AP119" s="336"/>
      <c r="AQ119" s="336"/>
      <c r="AR119" s="336"/>
      <c r="AS119" s="336"/>
      <c r="AT119" s="336"/>
      <c r="AU119" s="336"/>
      <c r="AV119" s="336"/>
      <c r="AW119" s="336"/>
      <c r="AX119" s="336"/>
      <c r="AY119" s="336"/>
      <c r="AZ119" s="336"/>
      <c r="BA119" s="336"/>
      <c r="BB119" s="336"/>
      <c r="BC119" s="336"/>
      <c r="BD119" s="336"/>
      <c r="BE119" s="336"/>
      <c r="BF119" s="336"/>
      <c r="BG119" s="336"/>
      <c r="BH119" s="336"/>
      <c r="BI119" s="336"/>
      <c r="BJ119" s="336"/>
      <c r="BK119" s="336"/>
      <c r="BL119" s="336"/>
      <c r="BM119" s="336"/>
      <c r="BN119" s="336"/>
      <c r="BO119" s="336"/>
      <c r="BP119" s="336"/>
      <c r="BQ119" s="336"/>
      <c r="BR119" s="336"/>
      <c r="BS119" s="336"/>
      <c r="BT119" s="336"/>
      <c r="BU119" s="336"/>
      <c r="BV119" s="336"/>
      <c r="BW119" s="336"/>
      <c r="BX119" s="336"/>
      <c r="BY119" s="336"/>
    </row>
    <row r="120" spans="1:77" ht="12" customHeight="1" x14ac:dyDescent="0.35">
      <c r="A120" s="341"/>
      <c r="B120" s="338"/>
      <c r="C120" s="107" t="s">
        <v>692</v>
      </c>
      <c r="D120" s="78" t="s">
        <v>693</v>
      </c>
      <c r="E120" s="370"/>
      <c r="F120" s="290">
        <f>IF(YEAR2=2014,'Table PR2_2014'!F119,IF(YEAR2=2015,TablePR2_2015!F119,IF(YEAR2=2016,Tablepr2_2016!F119,IF(YEAR2=2017,Tablepr2_2017!F119))))</f>
        <v>634</v>
      </c>
      <c r="G120" s="290">
        <f>IF(YEAR2=2014,'Table PR2_2014'!G119,IF(YEAR2=2015,TablePR2_2015!G119,IF(YEAR2=2016,Tablepr2_2016!G119,IF(YEAR2=2017,Tablepr2_2017!G119))))</f>
        <v>72</v>
      </c>
      <c r="H120" s="290">
        <f>IF(YEAR2=2014,'Table PR2_2014'!H119,IF(YEAR2=2015,TablePR2_2015!H119,IF(YEAR2=2016,Tablepr2_2016!H119,IF(YEAR2=2017,Tablepr2_2017!H119))))</f>
        <v>74</v>
      </c>
      <c r="I120" s="730">
        <f>IF(YEAR2=2014,'Table PR2_2014'!I119,IF(YEAR2=2015,TablePR2_2015!I119,IF(YEAR2=2016,Tablepr2_2016!I119,IF(YEAR2=2017,Tablepr2_2017!I119))))</f>
        <v>35.9</v>
      </c>
      <c r="J120" s="599"/>
      <c r="K120" s="399"/>
      <c r="L120" s="399"/>
      <c r="M120" s="399"/>
      <c r="N120" s="399"/>
      <c r="Q120" s="336"/>
      <c r="R120" s="336"/>
      <c r="S120" s="336"/>
      <c r="T120" s="336"/>
      <c r="U120" s="336"/>
      <c r="V120" s="336"/>
      <c r="W120" s="336"/>
      <c r="X120" s="336"/>
      <c r="Y120" s="336"/>
      <c r="Z120" s="293"/>
      <c r="AA120" s="336"/>
      <c r="AB120" s="336"/>
      <c r="AC120" s="336"/>
      <c r="AD120" s="336"/>
      <c r="AE120" s="336"/>
      <c r="AF120" s="336"/>
      <c r="AG120" s="336"/>
      <c r="AH120" s="336"/>
      <c r="AI120" s="336"/>
      <c r="AJ120" s="336"/>
      <c r="AK120" s="336"/>
      <c r="AL120" s="336"/>
      <c r="AM120" s="336"/>
      <c r="AN120" s="336"/>
      <c r="AO120" s="336"/>
      <c r="AP120" s="336"/>
      <c r="AQ120" s="336"/>
      <c r="AR120" s="336"/>
      <c r="AS120" s="336"/>
      <c r="AT120" s="336"/>
      <c r="AU120" s="336"/>
      <c r="AV120" s="336"/>
      <c r="AW120" s="336"/>
      <c r="AX120" s="336"/>
      <c r="AY120" s="336"/>
      <c r="AZ120" s="336"/>
      <c r="BA120" s="336"/>
      <c r="BB120" s="336"/>
      <c r="BC120" s="336"/>
      <c r="BD120" s="336"/>
      <c r="BE120" s="336"/>
      <c r="BF120" s="336"/>
      <c r="BG120" s="336"/>
      <c r="BH120" s="336"/>
      <c r="BI120" s="336"/>
      <c r="BJ120" s="336"/>
      <c r="BK120" s="336"/>
      <c r="BL120" s="336"/>
      <c r="BM120" s="336"/>
      <c r="BN120" s="336"/>
      <c r="BO120" s="336"/>
      <c r="BP120" s="336"/>
      <c r="BQ120" s="336"/>
      <c r="BR120" s="336"/>
      <c r="BS120" s="336"/>
      <c r="BT120" s="336"/>
      <c r="BU120" s="336"/>
      <c r="BV120" s="336"/>
      <c r="BW120" s="336"/>
      <c r="BX120" s="336"/>
      <c r="BY120" s="336"/>
    </row>
    <row r="121" spans="1:77" ht="12" customHeight="1" x14ac:dyDescent="0.35">
      <c r="A121" s="341"/>
      <c r="B121" s="338"/>
      <c r="C121" s="107" t="s">
        <v>694</v>
      </c>
      <c r="D121" s="78" t="s">
        <v>695</v>
      </c>
      <c r="E121" s="370"/>
      <c r="F121" s="290">
        <f>IF(YEAR2=2014,'Table PR2_2014'!F120,IF(YEAR2=2015,TablePR2_2015!F120,IF(YEAR2=2016,Tablepr2_2016!F120,IF(YEAR2=2017,Tablepr2_2017!F120))))</f>
        <v>1341</v>
      </c>
      <c r="G121" s="290">
        <f>IF(YEAR2=2014,'Table PR2_2014'!G120,IF(YEAR2=2015,TablePR2_2015!G120,IF(YEAR2=2016,Tablepr2_2016!G120,IF(YEAR2=2017,Tablepr2_2017!G120))))</f>
        <v>68</v>
      </c>
      <c r="H121" s="290">
        <f>IF(YEAR2=2014,'Table PR2_2014'!H120,IF(YEAR2=2015,TablePR2_2015!H120,IF(YEAR2=2016,Tablepr2_2016!H120,IF(YEAR2=2017,Tablepr2_2017!H120))))</f>
        <v>69</v>
      </c>
      <c r="I121" s="730">
        <f>IF(YEAR2=2014,'Table PR2_2014'!I120,IF(YEAR2=2015,TablePR2_2015!I120,IF(YEAR2=2016,Tablepr2_2016!I120,IF(YEAR2=2017,Tablepr2_2017!I120))))</f>
        <v>34.9</v>
      </c>
      <c r="J121" s="599"/>
      <c r="K121" s="399"/>
      <c r="L121" s="399"/>
      <c r="M121" s="399"/>
      <c r="N121" s="399"/>
      <c r="Q121" s="336"/>
      <c r="R121" s="336"/>
      <c r="S121" s="336"/>
      <c r="T121" s="336"/>
      <c r="U121" s="336"/>
      <c r="V121" s="336"/>
      <c r="W121" s="336"/>
      <c r="X121" s="336"/>
      <c r="Y121" s="336"/>
      <c r="Z121" s="293"/>
      <c r="AA121" s="336"/>
      <c r="AB121" s="336"/>
      <c r="AC121" s="336"/>
      <c r="AD121" s="336"/>
      <c r="AE121" s="336"/>
      <c r="AF121" s="336"/>
      <c r="AG121" s="336"/>
      <c r="AH121" s="336"/>
      <c r="AI121" s="336"/>
      <c r="AJ121" s="336"/>
      <c r="AK121" s="336"/>
      <c r="AL121" s="336"/>
      <c r="AM121" s="336"/>
      <c r="AN121" s="336"/>
      <c r="AO121" s="336"/>
      <c r="AP121" s="336"/>
      <c r="AQ121" s="336"/>
      <c r="AR121" s="336"/>
      <c r="AS121" s="336"/>
      <c r="AT121" s="336"/>
      <c r="AU121" s="336"/>
      <c r="AV121" s="336"/>
      <c r="AW121" s="336"/>
      <c r="AX121" s="336"/>
      <c r="AY121" s="336"/>
      <c r="AZ121" s="336"/>
      <c r="BA121" s="336"/>
      <c r="BB121" s="336"/>
      <c r="BC121" s="336"/>
      <c r="BD121" s="336"/>
      <c r="BE121" s="336"/>
      <c r="BF121" s="336"/>
      <c r="BG121" s="336"/>
      <c r="BH121" s="336"/>
      <c r="BI121" s="336"/>
      <c r="BJ121" s="336"/>
      <c r="BK121" s="336"/>
      <c r="BL121" s="336"/>
      <c r="BM121" s="336"/>
      <c r="BN121" s="336"/>
      <c r="BO121" s="336"/>
      <c r="BP121" s="336"/>
      <c r="BQ121" s="336"/>
      <c r="BR121" s="336"/>
      <c r="BS121" s="336"/>
      <c r="BT121" s="336"/>
      <c r="BU121" s="336"/>
      <c r="BV121" s="336"/>
      <c r="BW121" s="336"/>
      <c r="BX121" s="336"/>
      <c r="BY121" s="336"/>
    </row>
    <row r="122" spans="1:77" ht="12" customHeight="1" x14ac:dyDescent="0.35">
      <c r="A122" s="341"/>
      <c r="B122" s="338"/>
      <c r="C122" s="107" t="s">
        <v>696</v>
      </c>
      <c r="D122" s="78" t="s">
        <v>697</v>
      </c>
      <c r="E122" s="370"/>
      <c r="F122" s="290">
        <f>IF(YEAR2=2014,'Table PR2_2014'!F121,IF(YEAR2=2015,TablePR2_2015!F121,IF(YEAR2=2016,Tablepr2_2016!F121,IF(YEAR2=2017,Tablepr2_2017!F121))))</f>
        <v>1007</v>
      </c>
      <c r="G122" s="290">
        <f>IF(YEAR2=2014,'Table PR2_2014'!G121,IF(YEAR2=2015,TablePR2_2015!G121,IF(YEAR2=2016,Tablepr2_2016!G121,IF(YEAR2=2017,Tablepr2_2017!G121))))</f>
        <v>68</v>
      </c>
      <c r="H122" s="290">
        <f>IF(YEAR2=2014,'Table PR2_2014'!H121,IF(YEAR2=2015,TablePR2_2015!H121,IF(YEAR2=2016,Tablepr2_2016!H121,IF(YEAR2=2017,Tablepr2_2017!H121))))</f>
        <v>71</v>
      </c>
      <c r="I122" s="730">
        <f>IF(YEAR2=2014,'Table PR2_2014'!I121,IF(YEAR2=2015,TablePR2_2015!I121,IF(YEAR2=2016,Tablepr2_2016!I121,IF(YEAR2=2017,Tablepr2_2017!I121))))</f>
        <v>35.5</v>
      </c>
      <c r="J122" s="599"/>
      <c r="K122" s="399"/>
      <c r="L122" s="399"/>
      <c r="M122" s="399"/>
      <c r="N122" s="399"/>
      <c r="Q122" s="336"/>
      <c r="R122" s="336"/>
      <c r="S122" s="336"/>
      <c r="T122" s="336"/>
      <c r="U122" s="336"/>
      <c r="V122" s="336"/>
      <c r="W122" s="336"/>
      <c r="X122" s="336"/>
      <c r="Y122" s="336"/>
      <c r="Z122" s="293"/>
      <c r="AA122" s="336"/>
      <c r="AB122" s="336"/>
      <c r="AC122" s="336"/>
      <c r="AD122" s="336"/>
      <c r="AE122" s="336"/>
      <c r="AF122" s="336"/>
      <c r="AG122" s="336"/>
      <c r="AH122" s="336"/>
      <c r="AI122" s="336"/>
      <c r="AJ122" s="336"/>
      <c r="AK122" s="336"/>
      <c r="AL122" s="336"/>
      <c r="AM122" s="336"/>
      <c r="AN122" s="336"/>
      <c r="AO122" s="336"/>
      <c r="AP122" s="336"/>
      <c r="AQ122" s="336"/>
      <c r="AR122" s="336"/>
      <c r="AS122" s="336"/>
      <c r="AT122" s="336"/>
      <c r="AU122" s="336"/>
      <c r="AV122" s="336"/>
      <c r="AW122" s="336"/>
      <c r="AX122" s="336"/>
      <c r="AY122" s="336"/>
      <c r="AZ122" s="336"/>
      <c r="BA122" s="336"/>
      <c r="BB122" s="336"/>
      <c r="BC122" s="336"/>
      <c r="BD122" s="336"/>
      <c r="BE122" s="336"/>
      <c r="BF122" s="336"/>
      <c r="BG122" s="336"/>
      <c r="BH122" s="336"/>
      <c r="BI122" s="336"/>
      <c r="BJ122" s="336"/>
      <c r="BK122" s="336"/>
      <c r="BL122" s="336"/>
      <c r="BM122" s="336"/>
      <c r="BN122" s="336"/>
      <c r="BO122" s="336"/>
      <c r="BP122" s="336"/>
      <c r="BQ122" s="336"/>
      <c r="BR122" s="336"/>
      <c r="BS122" s="336"/>
      <c r="BT122" s="336"/>
      <c r="BU122" s="336"/>
      <c r="BV122" s="336"/>
      <c r="BW122" s="336"/>
      <c r="BX122" s="336"/>
      <c r="BY122" s="336"/>
    </row>
    <row r="123" spans="1:77" ht="12" customHeight="1" x14ac:dyDescent="0.35">
      <c r="A123" s="341"/>
      <c r="B123" s="338"/>
      <c r="C123" s="107" t="s">
        <v>698</v>
      </c>
      <c r="D123" s="78" t="s">
        <v>699</v>
      </c>
      <c r="E123" s="370"/>
      <c r="F123" s="290">
        <f>IF(YEAR2=2014,'Table PR2_2014'!F122,IF(YEAR2=2015,TablePR2_2015!F122,IF(YEAR2=2016,Tablepr2_2016!F122,IF(YEAR2=2017,Tablepr2_2017!F122))))</f>
        <v>1041</v>
      </c>
      <c r="G123" s="290">
        <f>IF(YEAR2=2014,'Table PR2_2014'!G122,IF(YEAR2=2015,TablePR2_2015!G122,IF(YEAR2=2016,Tablepr2_2016!G122,IF(YEAR2=2017,Tablepr2_2017!G122))))</f>
        <v>68</v>
      </c>
      <c r="H123" s="290">
        <f>IF(YEAR2=2014,'Table PR2_2014'!H122,IF(YEAR2=2015,TablePR2_2015!H122,IF(YEAR2=2016,Tablepr2_2016!H122,IF(YEAR2=2017,Tablepr2_2017!H122))))</f>
        <v>70</v>
      </c>
      <c r="I123" s="730">
        <f>IF(YEAR2=2014,'Table PR2_2014'!I122,IF(YEAR2=2015,TablePR2_2015!I122,IF(YEAR2=2016,Tablepr2_2016!I122,IF(YEAR2=2017,Tablepr2_2017!I122))))</f>
        <v>35.299999999999997</v>
      </c>
      <c r="J123" s="599"/>
      <c r="K123" s="399"/>
      <c r="L123" s="399"/>
      <c r="M123" s="399"/>
      <c r="N123" s="399"/>
      <c r="Q123" s="336"/>
      <c r="R123" s="336"/>
      <c r="S123" s="336"/>
      <c r="T123" s="336"/>
      <c r="U123" s="336"/>
      <c r="V123" s="336"/>
      <c r="W123" s="336"/>
      <c r="X123" s="336"/>
      <c r="Y123" s="336"/>
      <c r="Z123" s="293"/>
      <c r="AA123" s="336"/>
      <c r="AB123" s="336"/>
      <c r="AC123" s="336"/>
      <c r="AD123" s="336"/>
      <c r="AE123" s="336"/>
      <c r="AF123" s="336"/>
      <c r="AG123" s="336"/>
      <c r="AH123" s="336"/>
      <c r="AI123" s="336"/>
      <c r="AJ123" s="336"/>
      <c r="AK123" s="336"/>
      <c r="AL123" s="336"/>
      <c r="AM123" s="336"/>
      <c r="AN123" s="336"/>
      <c r="AO123" s="336"/>
      <c r="AP123" s="336"/>
      <c r="AQ123" s="336"/>
      <c r="AR123" s="336"/>
      <c r="AS123" s="336"/>
      <c r="AT123" s="336"/>
      <c r="AU123" s="336"/>
      <c r="AV123" s="336"/>
      <c r="AW123" s="336"/>
      <c r="AX123" s="336"/>
      <c r="AY123" s="336"/>
      <c r="AZ123" s="336"/>
      <c r="BA123" s="336"/>
      <c r="BB123" s="336"/>
      <c r="BC123" s="336"/>
      <c r="BD123" s="336"/>
      <c r="BE123" s="336"/>
      <c r="BF123" s="336"/>
      <c r="BG123" s="336"/>
      <c r="BH123" s="336"/>
      <c r="BI123" s="336"/>
      <c r="BJ123" s="336"/>
      <c r="BK123" s="336"/>
      <c r="BL123" s="336"/>
      <c r="BM123" s="336"/>
      <c r="BN123" s="336"/>
      <c r="BO123" s="336"/>
      <c r="BP123" s="336"/>
      <c r="BQ123" s="336"/>
      <c r="BR123" s="336"/>
      <c r="BS123" s="336"/>
      <c r="BT123" s="336"/>
      <c r="BU123" s="336"/>
      <c r="BV123" s="336"/>
      <c r="BW123" s="336"/>
      <c r="BX123" s="336"/>
      <c r="BY123" s="336"/>
    </row>
    <row r="124" spans="1:77" ht="12" customHeight="1" x14ac:dyDescent="0.35">
      <c r="A124" s="341"/>
      <c r="B124" s="338"/>
      <c r="C124" s="107" t="s">
        <v>700</v>
      </c>
      <c r="D124" s="78" t="s">
        <v>701</v>
      </c>
      <c r="E124" s="370"/>
      <c r="F124" s="290">
        <f>IF(YEAR2=2014,'Table PR2_2014'!F123,IF(YEAR2=2015,TablePR2_2015!F123,IF(YEAR2=2016,Tablepr2_2016!F123,IF(YEAR2=2017,Tablepr2_2017!F123))))</f>
        <v>1238</v>
      </c>
      <c r="G124" s="290">
        <f>IF(YEAR2=2014,'Table PR2_2014'!G123,IF(YEAR2=2015,TablePR2_2015!G123,IF(YEAR2=2016,Tablepr2_2016!G123,IF(YEAR2=2017,Tablepr2_2017!G123))))</f>
        <v>70</v>
      </c>
      <c r="H124" s="290">
        <f>IF(YEAR2=2014,'Table PR2_2014'!H123,IF(YEAR2=2015,TablePR2_2015!H123,IF(YEAR2=2016,Tablepr2_2016!H123,IF(YEAR2=2017,Tablepr2_2017!H123))))</f>
        <v>73</v>
      </c>
      <c r="I124" s="730">
        <f>IF(YEAR2=2014,'Table PR2_2014'!I123,IF(YEAR2=2015,TablePR2_2015!I123,IF(YEAR2=2016,Tablepr2_2016!I123,IF(YEAR2=2017,Tablepr2_2017!I123))))</f>
        <v>35.200000000000003</v>
      </c>
      <c r="J124" s="599"/>
      <c r="K124" s="399"/>
      <c r="L124" s="399"/>
      <c r="M124" s="399"/>
      <c r="N124" s="399"/>
      <c r="Q124" s="336"/>
      <c r="R124" s="336"/>
      <c r="S124" s="336"/>
      <c r="T124" s="336"/>
      <c r="U124" s="336"/>
      <c r="V124" s="336"/>
      <c r="W124" s="336"/>
      <c r="X124" s="336"/>
      <c r="Y124" s="336"/>
      <c r="Z124" s="293"/>
      <c r="AA124" s="336"/>
      <c r="AB124" s="336"/>
      <c r="AC124" s="336"/>
      <c r="AD124" s="336"/>
      <c r="AE124" s="336"/>
      <c r="AF124" s="336"/>
      <c r="AG124" s="336"/>
      <c r="AH124" s="336"/>
      <c r="AI124" s="336"/>
      <c r="AJ124" s="336"/>
      <c r="AK124" s="336"/>
      <c r="AL124" s="336"/>
      <c r="AM124" s="336"/>
      <c r="AN124" s="336"/>
      <c r="AO124" s="336"/>
      <c r="AP124" s="336"/>
      <c r="AQ124" s="336"/>
      <c r="AR124" s="336"/>
      <c r="AS124" s="336"/>
      <c r="AT124" s="336"/>
      <c r="AU124" s="336"/>
      <c r="AV124" s="336"/>
      <c r="AW124" s="336"/>
      <c r="AX124" s="336"/>
      <c r="AY124" s="336"/>
      <c r="AZ124" s="336"/>
      <c r="BA124" s="336"/>
      <c r="BB124" s="336"/>
      <c r="BC124" s="336"/>
      <c r="BD124" s="336"/>
      <c r="BE124" s="336"/>
      <c r="BF124" s="336"/>
      <c r="BG124" s="336"/>
      <c r="BH124" s="336"/>
      <c r="BI124" s="336"/>
      <c r="BJ124" s="336"/>
      <c r="BK124" s="336"/>
      <c r="BL124" s="336"/>
      <c r="BM124" s="336"/>
      <c r="BN124" s="336"/>
      <c r="BO124" s="336"/>
      <c r="BP124" s="336"/>
      <c r="BQ124" s="336"/>
      <c r="BR124" s="336"/>
      <c r="BS124" s="336"/>
      <c r="BT124" s="336"/>
      <c r="BU124" s="336"/>
      <c r="BV124" s="336"/>
      <c r="BW124" s="336"/>
      <c r="BX124" s="336"/>
      <c r="BY124" s="336"/>
    </row>
    <row r="125" spans="1:77" ht="12" customHeight="1" x14ac:dyDescent="0.35">
      <c r="A125" s="341"/>
      <c r="B125" s="338"/>
      <c r="C125" s="107"/>
      <c r="D125" s="78"/>
      <c r="E125" s="370"/>
      <c r="F125" s="290"/>
      <c r="G125" s="290"/>
      <c r="H125" s="290"/>
      <c r="I125" s="730"/>
      <c r="J125" s="599"/>
      <c r="K125" s="399"/>
      <c r="L125" s="399"/>
      <c r="M125" s="399"/>
      <c r="N125" s="399"/>
      <c r="Q125" s="336"/>
      <c r="R125" s="336"/>
      <c r="S125" s="336"/>
      <c r="T125" s="336"/>
      <c r="U125" s="336"/>
      <c r="V125" s="336"/>
      <c r="W125" s="336"/>
      <c r="X125" s="336"/>
      <c r="Y125" s="336"/>
      <c r="Z125" s="293"/>
      <c r="AA125" s="336"/>
      <c r="AB125" s="336"/>
      <c r="AC125" s="336"/>
      <c r="AD125" s="336"/>
      <c r="AE125" s="336"/>
      <c r="AF125" s="336"/>
      <c r="AG125" s="336"/>
      <c r="AH125" s="336"/>
      <c r="AI125" s="336"/>
      <c r="AJ125" s="336"/>
      <c r="AK125" s="336"/>
      <c r="AL125" s="336"/>
      <c r="AM125" s="336"/>
      <c r="AN125" s="336"/>
      <c r="AO125" s="336"/>
      <c r="AP125" s="336"/>
      <c r="AQ125" s="336"/>
      <c r="AR125" s="336"/>
      <c r="AS125" s="336"/>
      <c r="AT125" s="336"/>
      <c r="AU125" s="336"/>
      <c r="AV125" s="336"/>
      <c r="AW125" s="336"/>
      <c r="AX125" s="336"/>
      <c r="AY125" s="336"/>
      <c r="AZ125" s="336"/>
      <c r="BA125" s="336"/>
      <c r="BB125" s="336"/>
      <c r="BC125" s="336"/>
      <c r="BD125" s="336"/>
      <c r="BE125" s="336"/>
      <c r="BF125" s="336"/>
      <c r="BG125" s="336"/>
      <c r="BH125" s="336"/>
      <c r="BI125" s="336"/>
      <c r="BJ125" s="336"/>
      <c r="BK125" s="336"/>
      <c r="BL125" s="336"/>
      <c r="BM125" s="336"/>
      <c r="BN125" s="336"/>
      <c r="BO125" s="336"/>
      <c r="BP125" s="336"/>
      <c r="BQ125" s="336"/>
      <c r="BR125" s="336"/>
      <c r="BS125" s="336"/>
      <c r="BT125" s="336"/>
      <c r="BU125" s="336"/>
      <c r="BV125" s="336"/>
      <c r="BW125" s="336"/>
      <c r="BX125" s="336"/>
      <c r="BY125" s="336"/>
    </row>
    <row r="126" spans="1:77" ht="12" customHeight="1" x14ac:dyDescent="0.35">
      <c r="A126" s="341"/>
      <c r="B126" s="338"/>
      <c r="C126" s="340" t="s">
        <v>58</v>
      </c>
      <c r="D126" s="333" t="s">
        <v>702</v>
      </c>
      <c r="E126" s="370"/>
      <c r="F126" s="290"/>
      <c r="G126" s="290"/>
      <c r="H126" s="290"/>
      <c r="I126" s="730"/>
      <c r="J126" s="599"/>
      <c r="K126" s="399"/>
      <c r="L126" s="399"/>
      <c r="M126" s="399"/>
      <c r="N126" s="399"/>
      <c r="Q126" s="336"/>
      <c r="R126" s="336"/>
      <c r="S126" s="336"/>
      <c r="T126" s="336"/>
      <c r="U126" s="336"/>
      <c r="V126" s="336"/>
      <c r="W126" s="336"/>
      <c r="X126" s="336"/>
      <c r="Y126" s="336"/>
      <c r="Z126" s="293"/>
      <c r="AA126" s="336"/>
      <c r="AB126" s="336"/>
      <c r="AC126" s="336"/>
      <c r="AD126" s="336"/>
      <c r="AE126" s="336"/>
      <c r="AF126" s="336"/>
      <c r="AG126" s="336"/>
      <c r="AH126" s="336"/>
      <c r="AI126" s="336"/>
      <c r="AJ126" s="336"/>
      <c r="AK126" s="336"/>
      <c r="AL126" s="336"/>
      <c r="AM126" s="336"/>
      <c r="AN126" s="336"/>
      <c r="AO126" s="336"/>
      <c r="AP126" s="336"/>
      <c r="AQ126" s="336"/>
      <c r="AR126" s="336"/>
      <c r="AS126" s="336"/>
      <c r="AT126" s="336"/>
      <c r="AU126" s="336"/>
      <c r="AV126" s="336"/>
      <c r="AW126" s="336"/>
      <c r="AX126" s="336"/>
      <c r="AY126" s="336"/>
      <c r="AZ126" s="336"/>
      <c r="BA126" s="336"/>
      <c r="BB126" s="336"/>
      <c r="BC126" s="336"/>
      <c r="BD126" s="336"/>
      <c r="BE126" s="336"/>
      <c r="BF126" s="336"/>
      <c r="BG126" s="336"/>
      <c r="BH126" s="336"/>
      <c r="BI126" s="336"/>
      <c r="BJ126" s="336"/>
      <c r="BK126" s="336"/>
      <c r="BL126" s="336"/>
      <c r="BM126" s="336"/>
      <c r="BN126" s="336"/>
      <c r="BO126" s="336"/>
      <c r="BP126" s="336"/>
      <c r="BQ126" s="336"/>
      <c r="BR126" s="336"/>
      <c r="BS126" s="336"/>
      <c r="BT126" s="336"/>
      <c r="BU126" s="336"/>
      <c r="BV126" s="336"/>
      <c r="BW126" s="336"/>
      <c r="BX126" s="336"/>
      <c r="BY126" s="336"/>
    </row>
    <row r="127" spans="1:77" ht="12" customHeight="1" x14ac:dyDescent="0.35">
      <c r="A127" s="341"/>
      <c r="B127" s="338"/>
      <c r="C127" s="107" t="s">
        <v>703</v>
      </c>
      <c r="D127" s="78" t="s">
        <v>704</v>
      </c>
      <c r="E127" s="370"/>
      <c r="F127" s="290">
        <f>IF(YEAR2=2014,'Table PR2_2014'!F126,IF(YEAR2=2015,TablePR2_2015!F126,IF(YEAR2=2016,Tablepr2_2016!F126,IF(YEAR2=2017,Tablepr2_2017!F126))))</f>
        <v>1177</v>
      </c>
      <c r="G127" s="290">
        <f>IF(YEAR2=2014,'Table PR2_2014'!G126,IF(YEAR2=2015,TablePR2_2015!G126,IF(YEAR2=2016,Tablepr2_2016!G126,IF(YEAR2=2017,Tablepr2_2017!G126))))</f>
        <v>70</v>
      </c>
      <c r="H127" s="290">
        <f>IF(YEAR2=2014,'Table PR2_2014'!H126,IF(YEAR2=2015,TablePR2_2015!H126,IF(YEAR2=2016,Tablepr2_2016!H126,IF(YEAR2=2017,Tablepr2_2017!H126))))</f>
        <v>72</v>
      </c>
      <c r="I127" s="730">
        <f>IF(YEAR2=2014,'Table PR2_2014'!I126,IF(YEAR2=2015,TablePR2_2015!I126,IF(YEAR2=2016,Tablepr2_2016!I126,IF(YEAR2=2017,Tablepr2_2017!I126))))</f>
        <v>34.9</v>
      </c>
      <c r="J127" s="599"/>
      <c r="K127" s="399"/>
      <c r="L127" s="399"/>
      <c r="M127" s="399"/>
      <c r="N127" s="399"/>
      <c r="Q127" s="336"/>
      <c r="R127" s="336"/>
      <c r="S127" s="336"/>
      <c r="T127" s="336"/>
      <c r="U127" s="336"/>
      <c r="V127" s="336"/>
      <c r="W127" s="336"/>
      <c r="X127" s="336"/>
      <c r="Y127" s="336"/>
      <c r="Z127" s="293"/>
      <c r="AA127" s="336"/>
      <c r="AB127" s="336"/>
      <c r="AC127" s="336"/>
      <c r="AD127" s="336"/>
      <c r="AE127" s="336"/>
      <c r="AF127" s="336"/>
      <c r="AG127" s="336"/>
      <c r="AH127" s="336"/>
      <c r="AI127" s="336"/>
      <c r="AJ127" s="336"/>
      <c r="AK127" s="336"/>
      <c r="AL127" s="336"/>
      <c r="AM127" s="336"/>
      <c r="AN127" s="336"/>
      <c r="AO127" s="336"/>
      <c r="AP127" s="336"/>
      <c r="AQ127" s="336"/>
      <c r="AR127" s="336"/>
      <c r="AS127" s="336"/>
      <c r="AT127" s="336"/>
      <c r="AU127" s="336"/>
      <c r="AV127" s="336"/>
      <c r="AW127" s="336"/>
      <c r="AX127" s="336"/>
      <c r="AY127" s="336"/>
      <c r="AZ127" s="336"/>
      <c r="BA127" s="336"/>
      <c r="BB127" s="336"/>
      <c r="BC127" s="336"/>
      <c r="BD127" s="336"/>
      <c r="BE127" s="336"/>
      <c r="BF127" s="336"/>
      <c r="BG127" s="336"/>
      <c r="BH127" s="336"/>
      <c r="BI127" s="336"/>
      <c r="BJ127" s="336"/>
      <c r="BK127" s="336"/>
      <c r="BL127" s="336"/>
      <c r="BM127" s="336"/>
      <c r="BN127" s="336"/>
      <c r="BO127" s="336"/>
      <c r="BP127" s="336"/>
      <c r="BQ127" s="336"/>
      <c r="BR127" s="336"/>
      <c r="BS127" s="336"/>
      <c r="BT127" s="336"/>
      <c r="BU127" s="336"/>
      <c r="BV127" s="336"/>
      <c r="BW127" s="336"/>
      <c r="BX127" s="336"/>
      <c r="BY127" s="336"/>
    </row>
    <row r="128" spans="1:77" ht="12" customHeight="1" x14ac:dyDescent="0.35">
      <c r="A128" s="341"/>
      <c r="B128" s="338"/>
      <c r="C128" s="107" t="s">
        <v>705</v>
      </c>
      <c r="D128" s="78" t="s">
        <v>706</v>
      </c>
      <c r="E128" s="370"/>
      <c r="F128" s="290">
        <f>IF(YEAR2=2014,'Table PR2_2014'!F127,IF(YEAR2=2015,TablePR2_2015!F127,IF(YEAR2=2016,Tablepr2_2016!F127,IF(YEAR2=2017,Tablepr2_2017!F127))))</f>
        <v>1932</v>
      </c>
      <c r="G128" s="290">
        <f>IF(YEAR2=2014,'Table PR2_2014'!G127,IF(YEAR2=2015,TablePR2_2015!G127,IF(YEAR2=2016,Tablepr2_2016!G127,IF(YEAR2=2017,Tablepr2_2017!G127))))</f>
        <v>68</v>
      </c>
      <c r="H128" s="290">
        <f>IF(YEAR2=2014,'Table PR2_2014'!H127,IF(YEAR2=2015,TablePR2_2015!H127,IF(YEAR2=2016,Tablepr2_2016!H127,IF(YEAR2=2017,Tablepr2_2017!H127))))</f>
        <v>69</v>
      </c>
      <c r="I128" s="730">
        <f>IF(YEAR2=2014,'Table PR2_2014'!I127,IF(YEAR2=2015,TablePR2_2015!I127,IF(YEAR2=2016,Tablepr2_2016!I127,IF(YEAR2=2017,Tablepr2_2017!I127))))</f>
        <v>34.700000000000003</v>
      </c>
      <c r="J128" s="599"/>
      <c r="K128" s="399"/>
      <c r="L128" s="399"/>
      <c r="M128" s="399"/>
      <c r="N128" s="399"/>
      <c r="Q128" s="336"/>
      <c r="R128" s="336"/>
      <c r="S128" s="336"/>
      <c r="T128" s="336"/>
      <c r="U128" s="336"/>
      <c r="V128" s="336"/>
      <c r="W128" s="336"/>
      <c r="X128" s="336"/>
      <c r="Y128" s="336"/>
      <c r="Z128" s="293"/>
      <c r="AA128" s="336"/>
      <c r="AB128" s="336"/>
      <c r="AC128" s="336"/>
      <c r="AD128" s="336"/>
      <c r="AE128" s="336"/>
      <c r="AF128" s="336"/>
      <c r="AG128" s="336"/>
      <c r="AH128" s="336"/>
      <c r="AI128" s="336"/>
      <c r="AJ128" s="336"/>
      <c r="AK128" s="336"/>
      <c r="AL128" s="336"/>
      <c r="AM128" s="336"/>
      <c r="AN128" s="336"/>
      <c r="AO128" s="336"/>
      <c r="AP128" s="336"/>
      <c r="AQ128" s="336"/>
      <c r="AR128" s="336"/>
      <c r="AS128" s="336"/>
      <c r="AT128" s="336"/>
      <c r="AU128" s="336"/>
      <c r="AV128" s="336"/>
      <c r="AW128" s="336"/>
      <c r="AX128" s="336"/>
      <c r="AY128" s="336"/>
      <c r="AZ128" s="336"/>
      <c r="BA128" s="336"/>
      <c r="BB128" s="336"/>
      <c r="BC128" s="336"/>
      <c r="BD128" s="336"/>
      <c r="BE128" s="336"/>
      <c r="BF128" s="336"/>
      <c r="BG128" s="336"/>
      <c r="BH128" s="336"/>
      <c r="BI128" s="336"/>
      <c r="BJ128" s="336"/>
      <c r="BK128" s="336"/>
      <c r="BL128" s="336"/>
      <c r="BM128" s="336"/>
      <c r="BN128" s="336"/>
      <c r="BO128" s="336"/>
      <c r="BP128" s="336"/>
      <c r="BQ128" s="336"/>
      <c r="BR128" s="336"/>
      <c r="BS128" s="336"/>
      <c r="BT128" s="336"/>
      <c r="BU128" s="336"/>
      <c r="BV128" s="336"/>
      <c r="BW128" s="336"/>
      <c r="BX128" s="336"/>
      <c r="BY128" s="336"/>
    </row>
    <row r="129" spans="1:77" ht="12" customHeight="1" x14ac:dyDescent="0.35">
      <c r="A129" s="341"/>
      <c r="B129" s="338"/>
      <c r="C129" s="107" t="s">
        <v>707</v>
      </c>
      <c r="D129" s="78" t="s">
        <v>708</v>
      </c>
      <c r="E129" s="370"/>
      <c r="F129" s="290">
        <f>IF(YEAR2=2014,'Table PR2_2014'!F128,IF(YEAR2=2015,TablePR2_2015!F128,IF(YEAR2=2016,Tablepr2_2016!F128,IF(YEAR2=2017,Tablepr2_2017!F128))))</f>
        <v>897</v>
      </c>
      <c r="G129" s="290">
        <f>IF(YEAR2=2014,'Table PR2_2014'!G128,IF(YEAR2=2015,TablePR2_2015!G128,IF(YEAR2=2016,Tablepr2_2016!G128,IF(YEAR2=2017,Tablepr2_2017!G128))))</f>
        <v>76</v>
      </c>
      <c r="H129" s="290">
        <f>IF(YEAR2=2014,'Table PR2_2014'!H128,IF(YEAR2=2015,TablePR2_2015!H128,IF(YEAR2=2016,Tablepr2_2016!H128,IF(YEAR2=2017,Tablepr2_2017!H128))))</f>
        <v>76</v>
      </c>
      <c r="I129" s="730">
        <f>IF(YEAR2=2014,'Table PR2_2014'!I128,IF(YEAR2=2015,TablePR2_2015!I128,IF(YEAR2=2016,Tablepr2_2016!I128,IF(YEAR2=2017,Tablepr2_2017!I128))))</f>
        <v>36.4</v>
      </c>
      <c r="J129" s="599"/>
      <c r="K129" s="399"/>
      <c r="L129" s="399"/>
      <c r="M129" s="399"/>
      <c r="N129" s="399"/>
      <c r="Q129" s="336"/>
      <c r="R129" s="336"/>
      <c r="S129" s="336"/>
      <c r="T129" s="336"/>
      <c r="U129" s="336"/>
      <c r="V129" s="336"/>
      <c r="W129" s="336"/>
      <c r="X129" s="336"/>
      <c r="Y129" s="336"/>
      <c r="Z129" s="293"/>
      <c r="AA129" s="336"/>
      <c r="AB129" s="336"/>
      <c r="AC129" s="336"/>
      <c r="AD129" s="336"/>
      <c r="AE129" s="336"/>
      <c r="AF129" s="336"/>
      <c r="AG129" s="336"/>
      <c r="AH129" s="336"/>
      <c r="AI129" s="336"/>
      <c r="AJ129" s="336"/>
      <c r="AK129" s="336"/>
      <c r="AL129" s="336"/>
      <c r="AM129" s="336"/>
      <c r="AN129" s="336"/>
      <c r="AO129" s="336"/>
      <c r="AP129" s="336"/>
      <c r="AQ129" s="336"/>
      <c r="AR129" s="336"/>
      <c r="AS129" s="336"/>
      <c r="AT129" s="336"/>
      <c r="AU129" s="336"/>
      <c r="AV129" s="336"/>
      <c r="AW129" s="336"/>
      <c r="AX129" s="336"/>
      <c r="AY129" s="336"/>
      <c r="AZ129" s="336"/>
      <c r="BA129" s="336"/>
      <c r="BB129" s="336"/>
      <c r="BC129" s="336"/>
      <c r="BD129" s="336"/>
      <c r="BE129" s="336"/>
      <c r="BF129" s="336"/>
      <c r="BG129" s="336"/>
      <c r="BH129" s="336"/>
      <c r="BI129" s="336"/>
      <c r="BJ129" s="336"/>
      <c r="BK129" s="336"/>
      <c r="BL129" s="336"/>
      <c r="BM129" s="336"/>
      <c r="BN129" s="336"/>
      <c r="BO129" s="336"/>
      <c r="BP129" s="336"/>
      <c r="BQ129" s="336"/>
      <c r="BR129" s="336"/>
      <c r="BS129" s="336"/>
      <c r="BT129" s="336"/>
      <c r="BU129" s="336"/>
      <c r="BV129" s="336"/>
      <c r="BW129" s="336"/>
      <c r="BX129" s="336"/>
      <c r="BY129" s="336"/>
    </row>
    <row r="130" spans="1:77" ht="12" customHeight="1" x14ac:dyDescent="0.35">
      <c r="A130" s="341"/>
      <c r="B130" s="338"/>
      <c r="C130" s="107" t="s">
        <v>709</v>
      </c>
      <c r="D130" s="78" t="s">
        <v>710</v>
      </c>
      <c r="E130" s="370"/>
      <c r="F130" s="290">
        <f>IF(YEAR2=2014,'Table PR2_2014'!F129,IF(YEAR2=2015,TablePR2_2015!F129,IF(YEAR2=2016,Tablepr2_2016!F129,IF(YEAR2=2017,Tablepr2_2017!F129))))</f>
        <v>1302</v>
      </c>
      <c r="G130" s="290">
        <f>IF(YEAR2=2014,'Table PR2_2014'!G129,IF(YEAR2=2015,TablePR2_2015!G129,IF(YEAR2=2016,Tablepr2_2016!G129,IF(YEAR2=2017,Tablepr2_2017!G129))))</f>
        <v>66</v>
      </c>
      <c r="H130" s="290">
        <f>IF(YEAR2=2014,'Table PR2_2014'!H129,IF(YEAR2=2015,TablePR2_2015!H129,IF(YEAR2=2016,Tablepr2_2016!H129,IF(YEAR2=2017,Tablepr2_2017!H129))))</f>
        <v>68</v>
      </c>
      <c r="I130" s="730">
        <f>IF(YEAR2=2014,'Table PR2_2014'!I129,IF(YEAR2=2015,TablePR2_2015!I129,IF(YEAR2=2016,Tablepr2_2016!I129,IF(YEAR2=2017,Tablepr2_2017!I129))))</f>
        <v>33.9</v>
      </c>
      <c r="J130" s="599"/>
      <c r="K130" s="399"/>
      <c r="L130" s="399"/>
      <c r="M130" s="399"/>
      <c r="N130" s="399"/>
      <c r="Q130" s="336"/>
      <c r="R130" s="336"/>
      <c r="S130" s="336"/>
      <c r="T130" s="336"/>
      <c r="U130" s="336"/>
      <c r="V130" s="336"/>
      <c r="W130" s="336"/>
      <c r="X130" s="336"/>
      <c r="Y130" s="336"/>
      <c r="Z130" s="293"/>
      <c r="AA130" s="336"/>
      <c r="AB130" s="336"/>
      <c r="AC130" s="336"/>
      <c r="AD130" s="336"/>
      <c r="AE130" s="336"/>
      <c r="AF130" s="336"/>
      <c r="AG130" s="336"/>
      <c r="AH130" s="336"/>
      <c r="AI130" s="336"/>
      <c r="AJ130" s="336"/>
      <c r="AK130" s="336"/>
      <c r="AL130" s="336"/>
      <c r="AM130" s="336"/>
      <c r="AN130" s="336"/>
      <c r="AO130" s="336"/>
      <c r="AP130" s="336"/>
      <c r="AQ130" s="336"/>
      <c r="AR130" s="336"/>
      <c r="AS130" s="336"/>
      <c r="AT130" s="336"/>
      <c r="AU130" s="336"/>
      <c r="AV130" s="336"/>
      <c r="AW130" s="336"/>
      <c r="AX130" s="336"/>
      <c r="AY130" s="336"/>
      <c r="AZ130" s="336"/>
      <c r="BA130" s="336"/>
      <c r="BB130" s="336"/>
      <c r="BC130" s="336"/>
      <c r="BD130" s="336"/>
      <c r="BE130" s="336"/>
      <c r="BF130" s="336"/>
      <c r="BG130" s="336"/>
      <c r="BH130" s="336"/>
      <c r="BI130" s="336"/>
      <c r="BJ130" s="336"/>
      <c r="BK130" s="336"/>
      <c r="BL130" s="336"/>
      <c r="BM130" s="336"/>
      <c r="BN130" s="336"/>
      <c r="BO130" s="336"/>
      <c r="BP130" s="336"/>
      <c r="BQ130" s="336"/>
      <c r="BR130" s="336"/>
      <c r="BS130" s="336"/>
      <c r="BT130" s="336"/>
      <c r="BU130" s="336"/>
      <c r="BV130" s="336"/>
      <c r="BW130" s="336"/>
      <c r="BX130" s="336"/>
      <c r="BY130" s="336"/>
    </row>
    <row r="131" spans="1:77" ht="12" customHeight="1" x14ac:dyDescent="0.35">
      <c r="A131" s="341"/>
      <c r="B131" s="338"/>
      <c r="C131" s="107" t="s">
        <v>711</v>
      </c>
      <c r="D131" s="78" t="s">
        <v>712</v>
      </c>
      <c r="E131" s="370"/>
      <c r="F131" s="290">
        <f>IF(YEAR2=2014,'Table PR2_2014'!F130,IF(YEAR2=2015,TablePR2_2015!F130,IF(YEAR2=2016,Tablepr2_2016!F130,IF(YEAR2=2017,Tablepr2_2017!F130))))</f>
        <v>605</v>
      </c>
      <c r="G131" s="290">
        <f>IF(YEAR2=2014,'Table PR2_2014'!G130,IF(YEAR2=2015,TablePR2_2015!G130,IF(YEAR2=2016,Tablepr2_2016!G130,IF(YEAR2=2017,Tablepr2_2017!G130))))</f>
        <v>73</v>
      </c>
      <c r="H131" s="290">
        <f>IF(YEAR2=2014,'Table PR2_2014'!H130,IF(YEAR2=2015,TablePR2_2015!H130,IF(YEAR2=2016,Tablepr2_2016!H130,IF(YEAR2=2017,Tablepr2_2017!H130))))</f>
        <v>74</v>
      </c>
      <c r="I131" s="730">
        <f>IF(YEAR2=2014,'Table PR2_2014'!I130,IF(YEAR2=2015,TablePR2_2015!I130,IF(YEAR2=2016,Tablepr2_2016!I130,IF(YEAR2=2017,Tablepr2_2017!I130))))</f>
        <v>35.1</v>
      </c>
      <c r="J131" s="599"/>
      <c r="K131" s="399"/>
      <c r="L131" s="399"/>
      <c r="M131" s="399"/>
      <c r="N131" s="399"/>
      <c r="Q131" s="336"/>
      <c r="R131" s="336"/>
      <c r="S131" s="336"/>
      <c r="T131" s="336"/>
      <c r="U131" s="336"/>
      <c r="V131" s="336"/>
      <c r="W131" s="336"/>
      <c r="X131" s="336"/>
      <c r="Y131" s="336"/>
      <c r="Z131" s="293"/>
      <c r="AA131" s="336"/>
      <c r="AB131" s="336"/>
      <c r="AC131" s="336"/>
      <c r="AD131" s="336"/>
      <c r="AE131" s="336"/>
      <c r="AF131" s="336"/>
      <c r="AG131" s="336"/>
      <c r="AH131" s="336"/>
      <c r="AI131" s="336"/>
      <c r="AJ131" s="336"/>
      <c r="AK131" s="336"/>
      <c r="AL131" s="336"/>
      <c r="AM131" s="336"/>
      <c r="AN131" s="336"/>
      <c r="AO131" s="336"/>
      <c r="AP131" s="336"/>
      <c r="AQ131" s="336"/>
      <c r="AR131" s="336"/>
      <c r="AS131" s="336"/>
      <c r="AT131" s="336"/>
      <c r="AU131" s="336"/>
      <c r="AV131" s="336"/>
      <c r="AW131" s="336"/>
      <c r="AX131" s="336"/>
      <c r="AY131" s="336"/>
      <c r="AZ131" s="336"/>
      <c r="BA131" s="336"/>
      <c r="BB131" s="336"/>
      <c r="BC131" s="336"/>
      <c r="BD131" s="336"/>
      <c r="BE131" s="336"/>
      <c r="BF131" s="336"/>
      <c r="BG131" s="336"/>
      <c r="BH131" s="336"/>
      <c r="BI131" s="336"/>
      <c r="BJ131" s="336"/>
      <c r="BK131" s="336"/>
      <c r="BL131" s="336"/>
      <c r="BM131" s="336"/>
      <c r="BN131" s="336"/>
      <c r="BO131" s="336"/>
      <c r="BP131" s="336"/>
      <c r="BQ131" s="336"/>
      <c r="BR131" s="336"/>
      <c r="BS131" s="336"/>
      <c r="BT131" s="336"/>
      <c r="BU131" s="336"/>
      <c r="BV131" s="336"/>
      <c r="BW131" s="336"/>
      <c r="BX131" s="336"/>
      <c r="BY131" s="336"/>
    </row>
    <row r="132" spans="1:77" ht="12" customHeight="1" x14ac:dyDescent="0.35">
      <c r="A132" s="341"/>
      <c r="B132" s="338"/>
      <c r="C132" s="107" t="s">
        <v>713</v>
      </c>
      <c r="D132" s="78" t="s">
        <v>714</v>
      </c>
      <c r="E132" s="370"/>
      <c r="F132" s="290">
        <f>IF(YEAR2=2014,'Table PR2_2014'!F131,IF(YEAR2=2015,TablePR2_2015!F131,IF(YEAR2=2016,Tablepr2_2016!F131,IF(YEAR2=2017,Tablepr2_2017!F131))))</f>
        <v>1092</v>
      </c>
      <c r="G132" s="290">
        <f>IF(YEAR2=2014,'Table PR2_2014'!G131,IF(YEAR2=2015,TablePR2_2015!G131,IF(YEAR2=2016,Tablepr2_2016!G131,IF(YEAR2=2017,Tablepr2_2017!G131))))</f>
        <v>64</v>
      </c>
      <c r="H132" s="290">
        <f>IF(YEAR2=2014,'Table PR2_2014'!H131,IF(YEAR2=2015,TablePR2_2015!H131,IF(YEAR2=2016,Tablepr2_2016!H131,IF(YEAR2=2017,Tablepr2_2017!H131))))</f>
        <v>67</v>
      </c>
      <c r="I132" s="730">
        <f>IF(YEAR2=2014,'Table PR2_2014'!I131,IF(YEAR2=2015,TablePR2_2015!I131,IF(YEAR2=2016,Tablepr2_2016!I131,IF(YEAR2=2017,Tablepr2_2017!I131))))</f>
        <v>33.9</v>
      </c>
      <c r="J132" s="599"/>
      <c r="K132" s="399"/>
      <c r="L132" s="399"/>
      <c r="M132" s="399"/>
      <c r="N132" s="399"/>
      <c r="Q132" s="336"/>
      <c r="R132" s="336"/>
      <c r="S132" s="336"/>
      <c r="T132" s="336"/>
      <c r="U132" s="336"/>
      <c r="V132" s="336"/>
      <c r="W132" s="336"/>
      <c r="X132" s="336"/>
      <c r="Y132" s="336"/>
      <c r="Z132" s="293"/>
      <c r="AA132" s="336"/>
      <c r="AB132" s="336"/>
      <c r="AC132" s="336"/>
      <c r="AD132" s="336"/>
      <c r="AE132" s="336"/>
      <c r="AF132" s="336"/>
      <c r="AG132" s="336"/>
      <c r="AH132" s="336"/>
      <c r="AI132" s="336"/>
      <c r="AJ132" s="336"/>
      <c r="AK132" s="336"/>
      <c r="AL132" s="336"/>
      <c r="AM132" s="336"/>
      <c r="AN132" s="336"/>
      <c r="AO132" s="336"/>
      <c r="AP132" s="336"/>
      <c r="AQ132" s="336"/>
      <c r="AR132" s="336"/>
      <c r="AS132" s="336"/>
      <c r="AT132" s="336"/>
      <c r="AU132" s="336"/>
      <c r="AV132" s="336"/>
      <c r="AW132" s="336"/>
      <c r="AX132" s="336"/>
      <c r="AY132" s="336"/>
      <c r="AZ132" s="336"/>
      <c r="BA132" s="336"/>
      <c r="BB132" s="336"/>
      <c r="BC132" s="336"/>
      <c r="BD132" s="336"/>
      <c r="BE132" s="336"/>
      <c r="BF132" s="336"/>
      <c r="BG132" s="336"/>
      <c r="BH132" s="336"/>
      <c r="BI132" s="336"/>
      <c r="BJ132" s="336"/>
      <c r="BK132" s="336"/>
      <c r="BL132" s="336"/>
      <c r="BM132" s="336"/>
      <c r="BN132" s="336"/>
      <c r="BO132" s="336"/>
      <c r="BP132" s="336"/>
      <c r="BQ132" s="336"/>
      <c r="BR132" s="336"/>
      <c r="BS132" s="336"/>
      <c r="BT132" s="336"/>
      <c r="BU132" s="336"/>
      <c r="BV132" s="336"/>
      <c r="BW132" s="336"/>
      <c r="BX132" s="336"/>
      <c r="BY132" s="336"/>
    </row>
    <row r="133" spans="1:77" ht="12" customHeight="1" x14ac:dyDescent="0.35">
      <c r="A133" s="341"/>
      <c r="B133" s="338"/>
      <c r="C133" s="107" t="s">
        <v>715</v>
      </c>
      <c r="D133" s="78" t="s">
        <v>716</v>
      </c>
      <c r="E133" s="370"/>
      <c r="F133" s="290">
        <f>IF(YEAR2=2014,'Table PR2_2014'!F132,IF(YEAR2=2015,TablePR2_2015!F132,IF(YEAR2=2016,Tablepr2_2016!F132,IF(YEAR2=2017,Tablepr2_2017!F132))))</f>
        <v>682</v>
      </c>
      <c r="G133" s="290">
        <f>IF(YEAR2=2014,'Table PR2_2014'!G132,IF(YEAR2=2015,TablePR2_2015!G132,IF(YEAR2=2016,Tablepr2_2016!G132,IF(YEAR2=2017,Tablepr2_2017!G132))))</f>
        <v>68</v>
      </c>
      <c r="H133" s="290">
        <f>IF(YEAR2=2014,'Table PR2_2014'!H132,IF(YEAR2=2015,TablePR2_2015!H132,IF(YEAR2=2016,Tablepr2_2016!H132,IF(YEAR2=2017,Tablepr2_2017!H132))))</f>
        <v>70</v>
      </c>
      <c r="I133" s="730">
        <f>IF(YEAR2=2014,'Table PR2_2014'!I132,IF(YEAR2=2015,TablePR2_2015!I132,IF(YEAR2=2016,Tablepr2_2016!I132,IF(YEAR2=2017,Tablepr2_2017!I132))))</f>
        <v>35.200000000000003</v>
      </c>
      <c r="J133" s="599"/>
      <c r="K133" s="399"/>
      <c r="L133" s="399"/>
      <c r="M133" s="399"/>
      <c r="N133" s="399"/>
      <c r="Q133" s="336"/>
      <c r="R133" s="336"/>
      <c r="S133" s="336"/>
      <c r="T133" s="336"/>
      <c r="U133" s="336"/>
      <c r="V133" s="336"/>
      <c r="W133" s="336"/>
      <c r="X133" s="336"/>
      <c r="Y133" s="336"/>
      <c r="Z133" s="293"/>
      <c r="AA133" s="336"/>
      <c r="AB133" s="336"/>
      <c r="AC133" s="336"/>
      <c r="AD133" s="336"/>
      <c r="AE133" s="336"/>
      <c r="AF133" s="336"/>
      <c r="AG133" s="336"/>
      <c r="AH133" s="336"/>
      <c r="AI133" s="336"/>
      <c r="AJ133" s="336"/>
      <c r="AK133" s="336"/>
      <c r="AL133" s="336"/>
      <c r="AM133" s="336"/>
      <c r="AN133" s="336"/>
      <c r="AO133" s="336"/>
      <c r="AP133" s="336"/>
      <c r="AQ133" s="336"/>
      <c r="AR133" s="336"/>
      <c r="AS133" s="336"/>
      <c r="AT133" s="336"/>
      <c r="AU133" s="336"/>
      <c r="AV133" s="336"/>
      <c r="AW133" s="336"/>
      <c r="AX133" s="336"/>
      <c r="AY133" s="336"/>
      <c r="AZ133" s="336"/>
      <c r="BA133" s="336"/>
      <c r="BB133" s="336"/>
      <c r="BC133" s="336"/>
      <c r="BD133" s="336"/>
      <c r="BE133" s="336"/>
      <c r="BF133" s="336"/>
      <c r="BG133" s="336"/>
      <c r="BH133" s="336"/>
      <c r="BI133" s="336"/>
      <c r="BJ133" s="336"/>
      <c r="BK133" s="336"/>
      <c r="BL133" s="336"/>
      <c r="BM133" s="336"/>
      <c r="BN133" s="336"/>
      <c r="BO133" s="336"/>
      <c r="BP133" s="336"/>
      <c r="BQ133" s="336"/>
      <c r="BR133" s="336"/>
      <c r="BS133" s="336"/>
      <c r="BT133" s="336"/>
      <c r="BU133" s="336"/>
      <c r="BV133" s="336"/>
      <c r="BW133" s="336"/>
      <c r="BX133" s="336"/>
      <c r="BY133" s="336"/>
    </row>
    <row r="134" spans="1:77" ht="12" customHeight="1" x14ac:dyDescent="0.35">
      <c r="A134" s="341"/>
      <c r="B134" s="338"/>
      <c r="C134" s="107"/>
      <c r="D134" s="78"/>
      <c r="E134" s="370"/>
      <c r="F134" s="290"/>
      <c r="G134" s="290"/>
      <c r="H134" s="290"/>
      <c r="I134" s="730"/>
      <c r="J134" s="599"/>
      <c r="K134" s="399"/>
      <c r="L134" s="399"/>
      <c r="M134" s="399"/>
      <c r="N134" s="399"/>
      <c r="Q134" s="336"/>
      <c r="R134" s="336"/>
      <c r="S134" s="336"/>
      <c r="T134" s="336"/>
      <c r="U134" s="336"/>
      <c r="V134" s="336"/>
      <c r="W134" s="336"/>
      <c r="X134" s="336"/>
      <c r="Y134" s="336"/>
      <c r="Z134" s="293"/>
      <c r="AA134" s="336"/>
      <c r="AB134" s="336"/>
      <c r="AC134" s="336"/>
      <c r="AD134" s="336"/>
      <c r="AE134" s="336"/>
      <c r="AF134" s="336"/>
      <c r="AG134" s="336"/>
      <c r="AH134" s="336"/>
      <c r="AI134" s="336"/>
      <c r="AJ134" s="336"/>
      <c r="AK134" s="336"/>
      <c r="AL134" s="336"/>
      <c r="AM134" s="336"/>
      <c r="AN134" s="336"/>
      <c r="AO134" s="336"/>
      <c r="AP134" s="336"/>
      <c r="AQ134" s="336"/>
      <c r="AR134" s="336"/>
      <c r="AS134" s="336"/>
      <c r="AT134" s="336"/>
      <c r="AU134" s="336"/>
      <c r="AV134" s="336"/>
      <c r="AW134" s="336"/>
      <c r="AX134" s="336"/>
      <c r="AY134" s="336"/>
      <c r="AZ134" s="336"/>
      <c r="BA134" s="336"/>
      <c r="BB134" s="336"/>
      <c r="BC134" s="336"/>
      <c r="BD134" s="336"/>
      <c r="BE134" s="336"/>
      <c r="BF134" s="336"/>
      <c r="BG134" s="336"/>
      <c r="BH134" s="336"/>
      <c r="BI134" s="336"/>
      <c r="BJ134" s="336"/>
      <c r="BK134" s="336"/>
      <c r="BL134" s="336"/>
      <c r="BM134" s="336"/>
      <c r="BN134" s="336"/>
      <c r="BO134" s="336"/>
      <c r="BP134" s="336"/>
      <c r="BQ134" s="336"/>
      <c r="BR134" s="336"/>
      <c r="BS134" s="336"/>
      <c r="BT134" s="336"/>
      <c r="BU134" s="336"/>
      <c r="BV134" s="336"/>
      <c r="BW134" s="336"/>
      <c r="BX134" s="336"/>
      <c r="BY134" s="336"/>
    </row>
    <row r="135" spans="1:77" ht="12" customHeight="1" x14ac:dyDescent="0.35">
      <c r="A135" s="341"/>
      <c r="B135" s="338"/>
      <c r="C135" s="340" t="s">
        <v>59</v>
      </c>
      <c r="D135" s="333" t="s">
        <v>304</v>
      </c>
      <c r="E135" s="370"/>
      <c r="F135" s="290"/>
      <c r="G135" s="290"/>
      <c r="H135" s="290"/>
      <c r="I135" s="730"/>
      <c r="J135" s="599"/>
      <c r="K135" s="399"/>
      <c r="L135" s="399"/>
      <c r="M135" s="399"/>
      <c r="N135" s="399"/>
      <c r="Q135" s="336"/>
      <c r="R135" s="336"/>
      <c r="S135" s="336"/>
      <c r="T135" s="336"/>
      <c r="U135" s="336"/>
      <c r="V135" s="336"/>
      <c r="W135" s="336"/>
      <c r="X135" s="336"/>
      <c r="Y135" s="336"/>
      <c r="Z135" s="293"/>
      <c r="AA135" s="336"/>
      <c r="AB135" s="336"/>
      <c r="AC135" s="336"/>
      <c r="AD135" s="336"/>
      <c r="AE135" s="336"/>
      <c r="AF135" s="336"/>
      <c r="AG135" s="336"/>
      <c r="AH135" s="336"/>
      <c r="AI135" s="336"/>
      <c r="AJ135" s="336"/>
      <c r="AK135" s="336"/>
      <c r="AL135" s="336"/>
      <c r="AM135" s="336"/>
      <c r="AN135" s="336"/>
      <c r="AO135" s="336"/>
      <c r="AP135" s="336"/>
      <c r="AQ135" s="336"/>
      <c r="AR135" s="336"/>
      <c r="AS135" s="336"/>
      <c r="AT135" s="336"/>
      <c r="AU135" s="336"/>
      <c r="AV135" s="336"/>
      <c r="AW135" s="336"/>
      <c r="AX135" s="336"/>
      <c r="AY135" s="336"/>
      <c r="AZ135" s="336"/>
      <c r="BA135" s="336"/>
      <c r="BB135" s="336"/>
      <c r="BC135" s="336"/>
      <c r="BD135" s="336"/>
      <c r="BE135" s="336"/>
      <c r="BF135" s="336"/>
      <c r="BG135" s="336"/>
      <c r="BH135" s="336"/>
      <c r="BI135" s="336"/>
      <c r="BJ135" s="336"/>
      <c r="BK135" s="336"/>
      <c r="BL135" s="336"/>
      <c r="BM135" s="336"/>
      <c r="BN135" s="336"/>
      <c r="BO135" s="336"/>
      <c r="BP135" s="336"/>
      <c r="BQ135" s="336"/>
      <c r="BR135" s="336"/>
      <c r="BS135" s="336"/>
      <c r="BT135" s="336"/>
      <c r="BU135" s="336"/>
      <c r="BV135" s="336"/>
      <c r="BW135" s="336"/>
      <c r="BX135" s="336"/>
      <c r="BY135" s="336"/>
    </row>
    <row r="136" spans="1:77" ht="12" customHeight="1" x14ac:dyDescent="0.35">
      <c r="A136" s="341"/>
      <c r="B136" s="338"/>
      <c r="C136" s="107" t="s">
        <v>717</v>
      </c>
      <c r="D136" s="78" t="s">
        <v>718</v>
      </c>
      <c r="E136" s="370"/>
      <c r="F136" s="290">
        <f>IF(YEAR2=2014,'Table PR2_2014'!F135,IF(YEAR2=2015,TablePR2_2015!F135,IF(YEAR2=2016,Tablepr2_2016!F135,IF(YEAR2=2017,Tablepr2_2017!F135))))</f>
        <v>855</v>
      </c>
      <c r="G136" s="290">
        <f>IF(YEAR2=2014,'Table PR2_2014'!G135,IF(YEAR2=2015,TablePR2_2015!G135,IF(YEAR2=2016,Tablepr2_2016!G135,IF(YEAR2=2017,Tablepr2_2017!G135))))</f>
        <v>61</v>
      </c>
      <c r="H136" s="290">
        <f>IF(YEAR2=2014,'Table PR2_2014'!H135,IF(YEAR2=2015,TablePR2_2015!H135,IF(YEAR2=2016,Tablepr2_2016!H135,IF(YEAR2=2017,Tablepr2_2017!H135))))</f>
        <v>63</v>
      </c>
      <c r="I136" s="730">
        <f>IF(YEAR2=2014,'Table PR2_2014'!I135,IF(YEAR2=2015,TablePR2_2015!I135,IF(YEAR2=2016,Tablepr2_2016!I135,IF(YEAR2=2017,Tablepr2_2017!I135))))</f>
        <v>33.6</v>
      </c>
      <c r="J136" s="599"/>
      <c r="K136" s="401"/>
      <c r="L136" s="401"/>
      <c r="M136" s="401"/>
      <c r="N136" s="401"/>
      <c r="Q136" s="336"/>
      <c r="R136" s="336"/>
      <c r="S136" s="336"/>
      <c r="T136" s="336"/>
      <c r="U136" s="336"/>
      <c r="V136" s="336"/>
      <c r="W136" s="336"/>
      <c r="X136" s="336"/>
      <c r="Y136" s="336"/>
      <c r="Z136" s="293"/>
      <c r="AA136" s="336"/>
      <c r="AB136" s="336"/>
      <c r="AC136" s="336"/>
      <c r="AD136" s="336"/>
      <c r="AE136" s="336"/>
      <c r="AF136" s="336"/>
      <c r="AG136" s="336"/>
      <c r="AH136" s="336"/>
      <c r="AI136" s="336"/>
      <c r="AJ136" s="336"/>
      <c r="AK136" s="336"/>
      <c r="AL136" s="336"/>
      <c r="AM136" s="336"/>
      <c r="AN136" s="336"/>
      <c r="AO136" s="336"/>
      <c r="AP136" s="336"/>
      <c r="AQ136" s="336"/>
      <c r="AR136" s="336"/>
      <c r="AS136" s="336"/>
      <c r="AT136" s="336"/>
      <c r="AU136" s="336"/>
      <c r="AV136" s="336"/>
      <c r="AW136" s="336"/>
      <c r="AX136" s="336"/>
      <c r="AY136" s="336"/>
      <c r="AZ136" s="336"/>
      <c r="BA136" s="336"/>
      <c r="BB136" s="336"/>
      <c r="BC136" s="336"/>
      <c r="BD136" s="336"/>
      <c r="BE136" s="336"/>
      <c r="BF136" s="336"/>
      <c r="BG136" s="336"/>
      <c r="BH136" s="336"/>
      <c r="BI136" s="336"/>
      <c r="BJ136" s="336"/>
      <c r="BK136" s="336"/>
      <c r="BL136" s="336"/>
      <c r="BM136" s="336"/>
      <c r="BN136" s="336"/>
      <c r="BO136" s="336"/>
      <c r="BP136" s="336"/>
      <c r="BQ136" s="336"/>
      <c r="BR136" s="336"/>
      <c r="BS136" s="336"/>
      <c r="BT136" s="336"/>
      <c r="BU136" s="336"/>
      <c r="BV136" s="336"/>
      <c r="BW136" s="336"/>
      <c r="BX136" s="336"/>
      <c r="BY136" s="336"/>
    </row>
    <row r="137" spans="1:77" ht="12" customHeight="1" x14ac:dyDescent="0.35">
      <c r="A137" s="341"/>
      <c r="B137" s="338"/>
      <c r="C137" s="107" t="s">
        <v>719</v>
      </c>
      <c r="D137" s="78" t="s">
        <v>720</v>
      </c>
      <c r="E137" s="370"/>
      <c r="F137" s="290">
        <f>IF(YEAR2=2014,'Table PR2_2014'!F136,IF(YEAR2=2015,TablePR2_2015!F136,IF(YEAR2=2016,Tablepr2_2016!F136,IF(YEAR2=2017,Tablepr2_2017!F136))))</f>
        <v>1332</v>
      </c>
      <c r="G137" s="290">
        <f>IF(YEAR2=2014,'Table PR2_2014'!G136,IF(YEAR2=2015,TablePR2_2015!G136,IF(YEAR2=2016,Tablepr2_2016!G136,IF(YEAR2=2017,Tablepr2_2017!G136))))</f>
        <v>66</v>
      </c>
      <c r="H137" s="290">
        <f>IF(YEAR2=2014,'Table PR2_2014'!H136,IF(YEAR2=2015,TablePR2_2015!H136,IF(YEAR2=2016,Tablepr2_2016!H136,IF(YEAR2=2017,Tablepr2_2017!H136))))</f>
        <v>67</v>
      </c>
      <c r="I137" s="730">
        <f>IF(YEAR2=2014,'Table PR2_2014'!I136,IF(YEAR2=2015,TablePR2_2015!I136,IF(YEAR2=2016,Tablepr2_2016!I136,IF(YEAR2=2017,Tablepr2_2017!I136))))</f>
        <v>33.9</v>
      </c>
      <c r="J137" s="599"/>
      <c r="K137" s="399"/>
      <c r="L137" s="399"/>
      <c r="M137" s="399"/>
      <c r="N137" s="399"/>
      <c r="Q137" s="336"/>
      <c r="R137" s="336"/>
      <c r="S137" s="336"/>
      <c r="T137" s="336"/>
      <c r="U137" s="336"/>
      <c r="V137" s="336"/>
      <c r="W137" s="336"/>
      <c r="X137" s="336"/>
      <c r="Y137" s="336"/>
      <c r="Z137" s="293"/>
      <c r="AA137" s="336"/>
      <c r="AB137" s="336"/>
      <c r="AC137" s="336"/>
      <c r="AD137" s="336"/>
      <c r="AE137" s="336"/>
      <c r="AF137" s="336"/>
      <c r="AG137" s="336"/>
      <c r="AH137" s="336"/>
      <c r="AI137" s="336"/>
      <c r="AJ137" s="336"/>
      <c r="AK137" s="336"/>
      <c r="AL137" s="336"/>
      <c r="AM137" s="336"/>
      <c r="AN137" s="336"/>
      <c r="AO137" s="336"/>
      <c r="AP137" s="336"/>
      <c r="AQ137" s="336"/>
      <c r="AR137" s="336"/>
      <c r="AS137" s="336"/>
      <c r="AT137" s="336"/>
      <c r="AU137" s="336"/>
      <c r="AV137" s="336"/>
      <c r="AW137" s="336"/>
      <c r="AX137" s="336"/>
      <c r="AY137" s="336"/>
      <c r="AZ137" s="336"/>
      <c r="BA137" s="336"/>
      <c r="BB137" s="336"/>
      <c r="BC137" s="336"/>
      <c r="BD137" s="336"/>
      <c r="BE137" s="336"/>
      <c r="BF137" s="336"/>
      <c r="BG137" s="336"/>
      <c r="BH137" s="336"/>
      <c r="BI137" s="336"/>
      <c r="BJ137" s="336"/>
      <c r="BK137" s="336"/>
      <c r="BL137" s="336"/>
      <c r="BM137" s="336"/>
      <c r="BN137" s="336"/>
      <c r="BO137" s="336"/>
      <c r="BP137" s="336"/>
      <c r="BQ137" s="336"/>
      <c r="BR137" s="336"/>
      <c r="BS137" s="336"/>
      <c r="BT137" s="336"/>
      <c r="BU137" s="336"/>
      <c r="BV137" s="336"/>
      <c r="BW137" s="336"/>
      <c r="BX137" s="336"/>
      <c r="BY137" s="336"/>
    </row>
    <row r="138" spans="1:77" ht="12" customHeight="1" x14ac:dyDescent="0.35">
      <c r="A138" s="341"/>
      <c r="B138" s="338"/>
      <c r="C138" s="107" t="s">
        <v>721</v>
      </c>
      <c r="D138" s="78" t="s">
        <v>722</v>
      </c>
      <c r="E138" s="370"/>
      <c r="F138" s="290">
        <f>IF(YEAR2=2014,'Table PR2_2014'!F137,IF(YEAR2=2015,TablePR2_2015!F137,IF(YEAR2=2016,Tablepr2_2016!F137,IF(YEAR2=2017,Tablepr2_2017!F137))))</f>
        <v>1165</v>
      </c>
      <c r="G138" s="290">
        <f>IF(YEAR2=2014,'Table PR2_2014'!G137,IF(YEAR2=2015,TablePR2_2015!G137,IF(YEAR2=2016,Tablepr2_2016!G137,IF(YEAR2=2017,Tablepr2_2017!G137))))</f>
        <v>65</v>
      </c>
      <c r="H138" s="290">
        <f>IF(YEAR2=2014,'Table PR2_2014'!H137,IF(YEAR2=2015,TablePR2_2015!H137,IF(YEAR2=2016,Tablepr2_2016!H137,IF(YEAR2=2017,Tablepr2_2017!H137))))</f>
        <v>66</v>
      </c>
      <c r="I138" s="730">
        <f>IF(YEAR2=2014,'Table PR2_2014'!I137,IF(YEAR2=2015,TablePR2_2015!I137,IF(YEAR2=2016,Tablepr2_2016!I137,IF(YEAR2=2017,Tablepr2_2017!I137))))</f>
        <v>33.6</v>
      </c>
      <c r="J138" s="599"/>
      <c r="K138" s="399"/>
      <c r="L138" s="399"/>
      <c r="M138" s="399"/>
      <c r="N138" s="399"/>
      <c r="Q138" s="336"/>
      <c r="R138" s="336"/>
      <c r="S138" s="336"/>
      <c r="T138" s="336"/>
      <c r="U138" s="336"/>
      <c r="V138" s="336"/>
      <c r="W138" s="336"/>
      <c r="X138" s="336"/>
      <c r="Y138" s="336"/>
      <c r="Z138" s="293"/>
      <c r="AA138" s="336"/>
      <c r="AB138" s="336"/>
      <c r="AC138" s="336"/>
      <c r="AD138" s="336"/>
      <c r="AE138" s="336"/>
      <c r="AF138" s="336"/>
      <c r="AG138" s="336"/>
      <c r="AH138" s="336"/>
      <c r="AI138" s="336"/>
      <c r="AJ138" s="336"/>
      <c r="AK138" s="336"/>
      <c r="AL138" s="336"/>
      <c r="AM138" s="336"/>
      <c r="AN138" s="336"/>
      <c r="AO138" s="336"/>
      <c r="AP138" s="336"/>
      <c r="AQ138" s="336"/>
      <c r="AR138" s="336"/>
      <c r="AS138" s="336"/>
      <c r="AT138" s="336"/>
      <c r="AU138" s="336"/>
      <c r="AV138" s="336"/>
      <c r="AW138" s="336"/>
      <c r="AX138" s="336"/>
      <c r="AY138" s="336"/>
      <c r="AZ138" s="336"/>
      <c r="BA138" s="336"/>
      <c r="BB138" s="336"/>
      <c r="BC138" s="336"/>
      <c r="BD138" s="336"/>
      <c r="BE138" s="336"/>
      <c r="BF138" s="336"/>
      <c r="BG138" s="336"/>
      <c r="BH138" s="336"/>
      <c r="BI138" s="336"/>
      <c r="BJ138" s="336"/>
      <c r="BK138" s="336"/>
      <c r="BL138" s="336"/>
      <c r="BM138" s="336"/>
      <c r="BN138" s="336"/>
      <c r="BO138" s="336"/>
      <c r="BP138" s="336"/>
      <c r="BQ138" s="336"/>
      <c r="BR138" s="336"/>
      <c r="BS138" s="336"/>
      <c r="BT138" s="336"/>
      <c r="BU138" s="336"/>
      <c r="BV138" s="336"/>
      <c r="BW138" s="336"/>
      <c r="BX138" s="336"/>
      <c r="BY138" s="336"/>
    </row>
    <row r="139" spans="1:77" ht="12" customHeight="1" x14ac:dyDescent="0.35">
      <c r="A139" s="341"/>
      <c r="B139" s="338"/>
      <c r="C139" s="107" t="s">
        <v>723</v>
      </c>
      <c r="D139" s="78" t="s">
        <v>724</v>
      </c>
      <c r="E139" s="370"/>
      <c r="F139" s="290">
        <f>IF(YEAR2=2014,'Table PR2_2014'!F138,IF(YEAR2=2015,TablePR2_2015!F138,IF(YEAR2=2016,Tablepr2_2016!F138,IF(YEAR2=2017,Tablepr2_2017!F138))))</f>
        <v>1258</v>
      </c>
      <c r="G139" s="290">
        <f>IF(YEAR2=2014,'Table PR2_2014'!G138,IF(YEAR2=2015,TablePR2_2015!G138,IF(YEAR2=2016,Tablepr2_2016!G138,IF(YEAR2=2017,Tablepr2_2017!G138))))</f>
        <v>75</v>
      </c>
      <c r="H139" s="290">
        <f>IF(YEAR2=2014,'Table PR2_2014'!H138,IF(YEAR2=2015,TablePR2_2015!H138,IF(YEAR2=2016,Tablepr2_2016!H138,IF(YEAR2=2017,Tablepr2_2017!H138))))</f>
        <v>76</v>
      </c>
      <c r="I139" s="730">
        <f>IF(YEAR2=2014,'Table PR2_2014'!I138,IF(YEAR2=2015,TablePR2_2015!I138,IF(YEAR2=2016,Tablepr2_2016!I138,IF(YEAR2=2017,Tablepr2_2017!I138))))</f>
        <v>35.9</v>
      </c>
      <c r="J139" s="599"/>
      <c r="K139" s="399"/>
      <c r="L139" s="399"/>
      <c r="M139" s="399"/>
      <c r="N139" s="399"/>
      <c r="Q139" s="336"/>
      <c r="R139" s="336"/>
      <c r="S139" s="336"/>
      <c r="T139" s="336"/>
      <c r="U139" s="336"/>
      <c r="V139" s="336"/>
      <c r="W139" s="336"/>
      <c r="X139" s="336"/>
      <c r="Y139" s="336"/>
      <c r="Z139" s="293"/>
      <c r="AA139" s="336"/>
      <c r="AB139" s="336"/>
      <c r="AC139" s="336"/>
      <c r="AD139" s="336"/>
      <c r="AE139" s="336"/>
      <c r="AF139" s="336"/>
      <c r="AG139" s="336"/>
      <c r="AH139" s="336"/>
      <c r="AI139" s="336"/>
      <c r="AJ139" s="336"/>
      <c r="AK139" s="336"/>
      <c r="AL139" s="336"/>
      <c r="AM139" s="336"/>
      <c r="AN139" s="336"/>
      <c r="AO139" s="336"/>
      <c r="AP139" s="336"/>
      <c r="AQ139" s="336"/>
      <c r="AR139" s="336"/>
      <c r="AS139" s="336"/>
      <c r="AT139" s="336"/>
      <c r="AU139" s="336"/>
      <c r="AV139" s="336"/>
      <c r="AW139" s="336"/>
      <c r="AX139" s="336"/>
      <c r="AY139" s="336"/>
      <c r="AZ139" s="336"/>
      <c r="BA139" s="336"/>
      <c r="BB139" s="336"/>
      <c r="BC139" s="336"/>
      <c r="BD139" s="336"/>
      <c r="BE139" s="336"/>
      <c r="BF139" s="336"/>
      <c r="BG139" s="336"/>
      <c r="BH139" s="336"/>
      <c r="BI139" s="336"/>
      <c r="BJ139" s="336"/>
      <c r="BK139" s="336"/>
      <c r="BL139" s="336"/>
      <c r="BM139" s="336"/>
      <c r="BN139" s="336"/>
      <c r="BO139" s="336"/>
      <c r="BP139" s="336"/>
      <c r="BQ139" s="336"/>
      <c r="BR139" s="336"/>
      <c r="BS139" s="336"/>
      <c r="BT139" s="336"/>
      <c r="BU139" s="336"/>
      <c r="BV139" s="336"/>
      <c r="BW139" s="336"/>
      <c r="BX139" s="336"/>
      <c r="BY139" s="336"/>
    </row>
    <row r="140" spans="1:77" ht="12" customHeight="1" x14ac:dyDescent="0.35">
      <c r="A140" s="341"/>
      <c r="B140" s="338"/>
      <c r="C140" s="107" t="s">
        <v>725</v>
      </c>
      <c r="D140" s="78" t="s">
        <v>726</v>
      </c>
      <c r="E140" s="370"/>
      <c r="F140" s="290">
        <f>IF(YEAR2=2014,'Table PR2_2014'!F139,IF(YEAR2=2015,TablePR2_2015!F139,IF(YEAR2=2016,Tablepr2_2016!F139,IF(YEAR2=2017,Tablepr2_2017!F139))))</f>
        <v>1002</v>
      </c>
      <c r="G140" s="290">
        <f>IF(YEAR2=2014,'Table PR2_2014'!G139,IF(YEAR2=2015,TablePR2_2015!G139,IF(YEAR2=2016,Tablepr2_2016!G139,IF(YEAR2=2017,Tablepr2_2017!G139))))</f>
        <v>68</v>
      </c>
      <c r="H140" s="290">
        <f>IF(YEAR2=2014,'Table PR2_2014'!H139,IF(YEAR2=2015,TablePR2_2015!H139,IF(YEAR2=2016,Tablepr2_2016!H139,IF(YEAR2=2017,Tablepr2_2017!H139))))</f>
        <v>69</v>
      </c>
      <c r="I140" s="730">
        <f>IF(YEAR2=2014,'Table PR2_2014'!I139,IF(YEAR2=2015,TablePR2_2015!I139,IF(YEAR2=2016,Tablepr2_2016!I139,IF(YEAR2=2017,Tablepr2_2017!I139))))</f>
        <v>34</v>
      </c>
      <c r="J140" s="599"/>
      <c r="K140" s="399"/>
      <c r="L140" s="399"/>
      <c r="M140" s="399"/>
      <c r="N140" s="399"/>
      <c r="Q140" s="336"/>
      <c r="R140" s="336"/>
      <c r="S140" s="336"/>
      <c r="T140" s="336"/>
      <c r="U140" s="336"/>
      <c r="V140" s="336"/>
      <c r="W140" s="336"/>
      <c r="X140" s="336"/>
      <c r="Y140" s="336"/>
      <c r="Z140" s="293"/>
      <c r="AA140" s="336"/>
      <c r="AB140" s="336"/>
      <c r="AC140" s="336"/>
      <c r="AD140" s="336"/>
      <c r="AE140" s="336"/>
      <c r="AF140" s="336"/>
      <c r="AG140" s="336"/>
      <c r="AH140" s="336"/>
      <c r="AI140" s="336"/>
      <c r="AJ140" s="336"/>
      <c r="AK140" s="336"/>
      <c r="AL140" s="336"/>
      <c r="AM140" s="336"/>
      <c r="AN140" s="336"/>
      <c r="AO140" s="336"/>
      <c r="AP140" s="336"/>
      <c r="AQ140" s="336"/>
      <c r="AR140" s="336"/>
      <c r="AS140" s="336"/>
      <c r="AT140" s="336"/>
      <c r="AU140" s="336"/>
      <c r="AV140" s="336"/>
      <c r="AW140" s="336"/>
      <c r="AX140" s="336"/>
      <c r="AY140" s="336"/>
      <c r="AZ140" s="336"/>
      <c r="BA140" s="336"/>
      <c r="BB140" s="336"/>
      <c r="BC140" s="336"/>
      <c r="BD140" s="336"/>
      <c r="BE140" s="336"/>
      <c r="BF140" s="336"/>
      <c r="BG140" s="336"/>
      <c r="BH140" s="336"/>
      <c r="BI140" s="336"/>
      <c r="BJ140" s="336"/>
      <c r="BK140" s="336"/>
      <c r="BL140" s="336"/>
      <c r="BM140" s="336"/>
      <c r="BN140" s="336"/>
      <c r="BO140" s="336"/>
      <c r="BP140" s="336"/>
      <c r="BQ140" s="336"/>
      <c r="BR140" s="336"/>
      <c r="BS140" s="336"/>
      <c r="BT140" s="336"/>
      <c r="BU140" s="336"/>
      <c r="BV140" s="336"/>
      <c r="BW140" s="336"/>
      <c r="BX140" s="336"/>
      <c r="BY140" s="336"/>
    </row>
    <row r="141" spans="1:77" ht="12" customHeight="1" x14ac:dyDescent="0.35">
      <c r="A141" s="341"/>
      <c r="B141" s="338"/>
      <c r="C141" s="107" t="s">
        <v>727</v>
      </c>
      <c r="D141" s="78" t="s">
        <v>728</v>
      </c>
      <c r="E141" s="370"/>
      <c r="F141" s="290">
        <f>IF(YEAR2=2014,'Table PR2_2014'!F140,IF(YEAR2=2015,TablePR2_2015!F140,IF(YEAR2=2016,Tablepr2_2016!F140,IF(YEAR2=2017,Tablepr2_2017!F140))))</f>
        <v>1590</v>
      </c>
      <c r="G141" s="290">
        <f>IF(YEAR2=2014,'Table PR2_2014'!G140,IF(YEAR2=2015,TablePR2_2015!G140,IF(YEAR2=2016,Tablepr2_2016!G140,IF(YEAR2=2017,Tablepr2_2017!G140))))</f>
        <v>73</v>
      </c>
      <c r="H141" s="290">
        <f>IF(YEAR2=2014,'Table PR2_2014'!H140,IF(YEAR2=2015,TablePR2_2015!H140,IF(YEAR2=2016,Tablepr2_2016!H140,IF(YEAR2=2017,Tablepr2_2017!H140))))</f>
        <v>73</v>
      </c>
      <c r="I141" s="730">
        <f>IF(YEAR2=2014,'Table PR2_2014'!I140,IF(YEAR2=2015,TablePR2_2015!I140,IF(YEAR2=2016,Tablepr2_2016!I140,IF(YEAR2=2017,Tablepr2_2017!I140))))</f>
        <v>35.5</v>
      </c>
      <c r="J141" s="599"/>
      <c r="K141" s="399"/>
      <c r="L141" s="399"/>
      <c r="M141" s="399"/>
      <c r="N141" s="399"/>
      <c r="Q141" s="336"/>
      <c r="R141" s="336"/>
      <c r="S141" s="336"/>
      <c r="T141" s="336"/>
      <c r="U141" s="336"/>
      <c r="V141" s="336"/>
      <c r="W141" s="336"/>
      <c r="X141" s="336"/>
      <c r="Y141" s="336"/>
      <c r="Z141" s="293"/>
      <c r="AA141" s="336"/>
      <c r="AB141" s="336"/>
      <c r="AC141" s="336"/>
      <c r="AD141" s="336"/>
      <c r="AE141" s="336"/>
      <c r="AF141" s="336"/>
      <c r="AG141" s="336"/>
      <c r="AH141" s="336"/>
      <c r="AI141" s="336"/>
      <c r="AJ141" s="336"/>
      <c r="AK141" s="336"/>
      <c r="AL141" s="336"/>
      <c r="AM141" s="336"/>
      <c r="AN141" s="336"/>
      <c r="AO141" s="336"/>
      <c r="AP141" s="336"/>
      <c r="AQ141" s="336"/>
      <c r="AR141" s="336"/>
      <c r="AS141" s="336"/>
      <c r="AT141" s="336"/>
      <c r="AU141" s="336"/>
      <c r="AV141" s="336"/>
      <c r="AW141" s="336"/>
      <c r="AX141" s="336"/>
      <c r="AY141" s="336"/>
      <c r="AZ141" s="336"/>
      <c r="BA141" s="336"/>
      <c r="BB141" s="336"/>
      <c r="BC141" s="336"/>
      <c r="BD141" s="336"/>
      <c r="BE141" s="336"/>
      <c r="BF141" s="336"/>
      <c r="BG141" s="336"/>
      <c r="BH141" s="336"/>
      <c r="BI141" s="336"/>
      <c r="BJ141" s="336"/>
      <c r="BK141" s="336"/>
      <c r="BL141" s="336"/>
      <c r="BM141" s="336"/>
      <c r="BN141" s="336"/>
      <c r="BO141" s="336"/>
      <c r="BP141" s="336"/>
      <c r="BQ141" s="336"/>
      <c r="BR141" s="336"/>
      <c r="BS141" s="336"/>
      <c r="BT141" s="336"/>
      <c r="BU141" s="336"/>
      <c r="BV141" s="336"/>
      <c r="BW141" s="336"/>
      <c r="BX141" s="336"/>
      <c r="BY141" s="336"/>
    </row>
    <row r="142" spans="1:77" ht="12" customHeight="1" x14ac:dyDescent="0.35">
      <c r="A142" s="341"/>
      <c r="B142" s="338"/>
      <c r="C142" s="107" t="s">
        <v>729</v>
      </c>
      <c r="D142" s="78" t="s">
        <v>730</v>
      </c>
      <c r="E142" s="370"/>
      <c r="F142" s="290">
        <f>IF(YEAR2=2014,'Table PR2_2014'!F141,IF(YEAR2=2015,TablePR2_2015!F141,IF(YEAR2=2016,Tablepr2_2016!F141,IF(YEAR2=2017,Tablepr2_2017!F141))))</f>
        <v>1015</v>
      </c>
      <c r="G142" s="290">
        <f>IF(YEAR2=2014,'Table PR2_2014'!G141,IF(YEAR2=2015,TablePR2_2015!G141,IF(YEAR2=2016,Tablepr2_2016!G141,IF(YEAR2=2017,Tablepr2_2017!G141))))</f>
        <v>71</v>
      </c>
      <c r="H142" s="290">
        <f>IF(YEAR2=2014,'Table PR2_2014'!H141,IF(YEAR2=2015,TablePR2_2015!H141,IF(YEAR2=2016,Tablepr2_2016!H141,IF(YEAR2=2017,Tablepr2_2017!H141))))</f>
        <v>71</v>
      </c>
      <c r="I142" s="730">
        <f>IF(YEAR2=2014,'Table PR2_2014'!I141,IF(YEAR2=2015,TablePR2_2015!I141,IF(YEAR2=2016,Tablepr2_2016!I141,IF(YEAR2=2017,Tablepr2_2017!I141))))</f>
        <v>34.799999999999997</v>
      </c>
      <c r="J142" s="599"/>
      <c r="K142" s="399"/>
      <c r="L142" s="399"/>
      <c r="M142" s="399"/>
      <c r="N142" s="399"/>
      <c r="Q142" s="336"/>
      <c r="R142" s="336"/>
      <c r="S142" s="336"/>
      <c r="T142" s="336"/>
      <c r="U142" s="336"/>
      <c r="V142" s="336"/>
      <c r="W142" s="336"/>
      <c r="X142" s="336"/>
      <c r="Y142" s="336"/>
      <c r="Z142" s="293"/>
      <c r="AA142" s="336"/>
      <c r="AB142" s="336"/>
      <c r="AC142" s="336"/>
      <c r="AD142" s="336"/>
      <c r="AE142" s="336"/>
      <c r="AF142" s="336"/>
      <c r="AG142" s="336"/>
      <c r="AH142" s="336"/>
      <c r="AI142" s="336"/>
      <c r="AJ142" s="336"/>
      <c r="AK142" s="336"/>
      <c r="AL142" s="336"/>
      <c r="AM142" s="336"/>
      <c r="AN142" s="336"/>
      <c r="AO142" s="336"/>
      <c r="AP142" s="336"/>
      <c r="AQ142" s="336"/>
      <c r="AR142" s="336"/>
      <c r="AS142" s="336"/>
      <c r="AT142" s="336"/>
      <c r="AU142" s="336"/>
      <c r="AV142" s="336"/>
      <c r="AW142" s="336"/>
      <c r="AX142" s="336"/>
      <c r="AY142" s="336"/>
      <c r="AZ142" s="336"/>
      <c r="BA142" s="336"/>
      <c r="BB142" s="336"/>
      <c r="BC142" s="336"/>
      <c r="BD142" s="336"/>
      <c r="BE142" s="336"/>
      <c r="BF142" s="336"/>
      <c r="BG142" s="336"/>
      <c r="BH142" s="336"/>
      <c r="BI142" s="336"/>
      <c r="BJ142" s="336"/>
      <c r="BK142" s="336"/>
      <c r="BL142" s="336"/>
      <c r="BM142" s="336"/>
      <c r="BN142" s="336"/>
      <c r="BO142" s="336"/>
      <c r="BP142" s="336"/>
      <c r="BQ142" s="336"/>
      <c r="BR142" s="336"/>
      <c r="BS142" s="336"/>
      <c r="BT142" s="336"/>
      <c r="BU142" s="336"/>
      <c r="BV142" s="336"/>
      <c r="BW142" s="336"/>
      <c r="BX142" s="336"/>
      <c r="BY142" s="336"/>
    </row>
    <row r="143" spans="1:77" ht="12" customHeight="1" x14ac:dyDescent="0.35">
      <c r="A143" s="341"/>
      <c r="B143" s="338"/>
      <c r="C143" s="107"/>
      <c r="D143" s="78"/>
      <c r="E143" s="370"/>
      <c r="F143" s="290"/>
      <c r="G143" s="290"/>
      <c r="H143" s="290"/>
      <c r="I143" s="730"/>
      <c r="J143" s="599"/>
      <c r="K143" s="399"/>
      <c r="L143" s="399"/>
      <c r="M143" s="399"/>
      <c r="N143" s="399"/>
      <c r="Q143" s="336"/>
      <c r="R143" s="336"/>
      <c r="S143" s="336"/>
      <c r="T143" s="336"/>
      <c r="U143" s="336"/>
      <c r="V143" s="336"/>
      <c r="W143" s="336"/>
      <c r="X143" s="336"/>
      <c r="Y143" s="336"/>
      <c r="Z143" s="293"/>
      <c r="AA143" s="336"/>
      <c r="AB143" s="336"/>
      <c r="AC143" s="336"/>
      <c r="AD143" s="336"/>
      <c r="AE143" s="336"/>
      <c r="AF143" s="336"/>
      <c r="AG143" s="336"/>
      <c r="AH143" s="336"/>
      <c r="AI143" s="336"/>
      <c r="AJ143" s="336"/>
      <c r="AK143" s="336"/>
      <c r="AL143" s="336"/>
      <c r="AM143" s="336"/>
      <c r="AN143" s="336"/>
      <c r="AO143" s="336"/>
      <c r="AP143" s="336"/>
      <c r="AQ143" s="336"/>
      <c r="AR143" s="336"/>
      <c r="AS143" s="336"/>
      <c r="AT143" s="336"/>
      <c r="AU143" s="336"/>
      <c r="AV143" s="336"/>
      <c r="AW143" s="336"/>
      <c r="AX143" s="336"/>
      <c r="AY143" s="336"/>
      <c r="AZ143" s="336"/>
      <c r="BA143" s="336"/>
      <c r="BB143" s="336"/>
      <c r="BC143" s="336"/>
      <c r="BD143" s="336"/>
      <c r="BE143" s="336"/>
      <c r="BF143" s="336"/>
      <c r="BG143" s="336"/>
      <c r="BH143" s="336"/>
      <c r="BI143" s="336"/>
      <c r="BJ143" s="336"/>
      <c r="BK143" s="336"/>
      <c r="BL143" s="336"/>
      <c r="BM143" s="336"/>
      <c r="BN143" s="336"/>
      <c r="BO143" s="336"/>
      <c r="BP143" s="336"/>
      <c r="BQ143" s="336"/>
      <c r="BR143" s="336"/>
      <c r="BS143" s="336"/>
      <c r="BT143" s="336"/>
      <c r="BU143" s="336"/>
      <c r="BV143" s="336"/>
      <c r="BW143" s="336"/>
      <c r="BX143" s="336"/>
      <c r="BY143" s="336"/>
    </row>
    <row r="144" spans="1:77" ht="12" customHeight="1" x14ac:dyDescent="0.35">
      <c r="A144" s="341"/>
      <c r="B144" s="338"/>
      <c r="C144" s="340" t="s">
        <v>60</v>
      </c>
      <c r="D144" s="333" t="s">
        <v>305</v>
      </c>
      <c r="E144" s="370"/>
      <c r="F144" s="290"/>
      <c r="G144" s="290"/>
      <c r="H144" s="290"/>
      <c r="I144" s="730"/>
      <c r="J144" s="599"/>
      <c r="K144" s="399"/>
      <c r="L144" s="399"/>
      <c r="M144" s="399"/>
      <c r="N144" s="399"/>
      <c r="Q144" s="336"/>
      <c r="R144" s="336"/>
      <c r="S144" s="336"/>
      <c r="T144" s="336"/>
      <c r="U144" s="336"/>
      <c r="V144" s="336"/>
      <c r="W144" s="336"/>
      <c r="X144" s="336"/>
      <c r="Y144" s="336"/>
      <c r="Z144" s="293"/>
      <c r="AA144" s="336"/>
      <c r="AB144" s="336"/>
      <c r="AC144" s="336"/>
      <c r="AD144" s="336"/>
      <c r="AE144" s="336"/>
      <c r="AF144" s="336"/>
      <c r="AG144" s="336"/>
      <c r="AH144" s="336"/>
      <c r="AI144" s="336"/>
      <c r="AJ144" s="336"/>
      <c r="AK144" s="336"/>
      <c r="AL144" s="336"/>
      <c r="AM144" s="336"/>
      <c r="AN144" s="336"/>
      <c r="AO144" s="336"/>
      <c r="AP144" s="336"/>
      <c r="AQ144" s="336"/>
      <c r="AR144" s="336"/>
      <c r="AS144" s="336"/>
      <c r="AT144" s="336"/>
      <c r="AU144" s="336"/>
      <c r="AV144" s="336"/>
      <c r="AW144" s="336"/>
      <c r="AX144" s="336"/>
      <c r="AY144" s="336"/>
      <c r="AZ144" s="336"/>
      <c r="BA144" s="336"/>
      <c r="BB144" s="336"/>
      <c r="BC144" s="336"/>
      <c r="BD144" s="336"/>
      <c r="BE144" s="336"/>
      <c r="BF144" s="336"/>
      <c r="BG144" s="336"/>
      <c r="BH144" s="336"/>
      <c r="BI144" s="336"/>
      <c r="BJ144" s="336"/>
      <c r="BK144" s="336"/>
      <c r="BL144" s="336"/>
      <c r="BM144" s="336"/>
      <c r="BN144" s="336"/>
      <c r="BO144" s="336"/>
      <c r="BP144" s="336"/>
      <c r="BQ144" s="336"/>
      <c r="BR144" s="336"/>
      <c r="BS144" s="336"/>
      <c r="BT144" s="336"/>
      <c r="BU144" s="336"/>
      <c r="BV144" s="336"/>
      <c r="BW144" s="336"/>
      <c r="BX144" s="336"/>
      <c r="BY144" s="336"/>
    </row>
    <row r="145" spans="1:77" ht="12" customHeight="1" x14ac:dyDescent="0.35">
      <c r="A145" s="341"/>
      <c r="B145" s="338"/>
      <c r="C145" s="107" t="s">
        <v>731</v>
      </c>
      <c r="D145" s="78" t="s">
        <v>732</v>
      </c>
      <c r="E145" s="370"/>
      <c r="F145" s="290">
        <f>IF(YEAR2=2014,'Table PR2_2014'!F144,IF(YEAR2=2015,TablePR2_2015!F144,IF(YEAR2=2016,Tablepr2_2016!F144,IF(YEAR2=2017,Tablepr2_2017!F144))))</f>
        <v>1018</v>
      </c>
      <c r="G145" s="290">
        <f>IF(YEAR2=2014,'Table PR2_2014'!G144,IF(YEAR2=2015,TablePR2_2015!G144,IF(YEAR2=2016,Tablepr2_2016!G144,IF(YEAR2=2017,Tablepr2_2017!G144))))</f>
        <v>66</v>
      </c>
      <c r="H145" s="290">
        <f>IF(YEAR2=2014,'Table PR2_2014'!H144,IF(YEAR2=2015,TablePR2_2015!H144,IF(YEAR2=2016,Tablepr2_2016!H144,IF(YEAR2=2017,Tablepr2_2017!H144))))</f>
        <v>67</v>
      </c>
      <c r="I145" s="730">
        <f>IF(YEAR2=2014,'Table PR2_2014'!I144,IF(YEAR2=2015,TablePR2_2015!I144,IF(YEAR2=2016,Tablepr2_2016!I144,IF(YEAR2=2017,Tablepr2_2017!I144))))</f>
        <v>33.4</v>
      </c>
      <c r="J145" s="599"/>
      <c r="K145" s="399"/>
      <c r="L145" s="399"/>
      <c r="M145" s="399"/>
      <c r="N145" s="399"/>
      <c r="Q145" s="336"/>
      <c r="R145" s="336"/>
      <c r="S145" s="336"/>
      <c r="T145" s="336"/>
      <c r="U145" s="336"/>
      <c r="V145" s="336"/>
      <c r="W145" s="336"/>
      <c r="X145" s="336"/>
      <c r="Y145" s="336"/>
      <c r="Z145" s="293"/>
      <c r="AA145" s="336"/>
      <c r="AB145" s="336"/>
      <c r="AC145" s="336"/>
      <c r="AD145" s="336"/>
      <c r="AE145" s="336"/>
      <c r="AF145" s="336"/>
      <c r="AG145" s="336"/>
      <c r="AH145" s="336"/>
      <c r="AI145" s="336"/>
      <c r="AJ145" s="336"/>
      <c r="AK145" s="336"/>
      <c r="AL145" s="336"/>
      <c r="AM145" s="336"/>
      <c r="AN145" s="336"/>
      <c r="AO145" s="336"/>
      <c r="AP145" s="336"/>
      <c r="AQ145" s="336"/>
      <c r="AR145" s="336"/>
      <c r="AS145" s="336"/>
      <c r="AT145" s="336"/>
      <c r="AU145" s="336"/>
      <c r="AV145" s="336"/>
      <c r="AW145" s="336"/>
      <c r="AX145" s="336"/>
      <c r="AY145" s="336"/>
      <c r="AZ145" s="336"/>
      <c r="BA145" s="336"/>
      <c r="BB145" s="336"/>
      <c r="BC145" s="336"/>
      <c r="BD145" s="336"/>
      <c r="BE145" s="336"/>
      <c r="BF145" s="336"/>
      <c r="BG145" s="336"/>
      <c r="BH145" s="336"/>
      <c r="BI145" s="336"/>
      <c r="BJ145" s="336"/>
      <c r="BK145" s="336"/>
      <c r="BL145" s="336"/>
      <c r="BM145" s="336"/>
      <c r="BN145" s="336"/>
      <c r="BO145" s="336"/>
      <c r="BP145" s="336"/>
      <c r="BQ145" s="336"/>
      <c r="BR145" s="336"/>
      <c r="BS145" s="336"/>
      <c r="BT145" s="336"/>
      <c r="BU145" s="336"/>
      <c r="BV145" s="336"/>
      <c r="BW145" s="336"/>
      <c r="BX145" s="336"/>
      <c r="BY145" s="336"/>
    </row>
    <row r="146" spans="1:77" ht="12" customHeight="1" x14ac:dyDescent="0.35">
      <c r="A146" s="341"/>
      <c r="B146" s="338"/>
      <c r="C146" s="107" t="s">
        <v>733</v>
      </c>
      <c r="D146" s="78" t="s">
        <v>734</v>
      </c>
      <c r="E146" s="370"/>
      <c r="F146" s="290">
        <f>IF(YEAR2=2014,'Table PR2_2014'!F145,IF(YEAR2=2015,TablePR2_2015!F145,IF(YEAR2=2016,Tablepr2_2016!F145,IF(YEAR2=2017,Tablepr2_2017!F145))))</f>
        <v>925</v>
      </c>
      <c r="G146" s="290">
        <f>IF(YEAR2=2014,'Table PR2_2014'!G145,IF(YEAR2=2015,TablePR2_2015!G145,IF(YEAR2=2016,Tablepr2_2016!G145,IF(YEAR2=2017,Tablepr2_2017!G145))))</f>
        <v>71</v>
      </c>
      <c r="H146" s="290">
        <f>IF(YEAR2=2014,'Table PR2_2014'!H145,IF(YEAR2=2015,TablePR2_2015!H145,IF(YEAR2=2016,Tablepr2_2016!H145,IF(YEAR2=2017,Tablepr2_2017!H145))))</f>
        <v>72</v>
      </c>
      <c r="I146" s="730">
        <f>IF(YEAR2=2014,'Table PR2_2014'!I145,IF(YEAR2=2015,TablePR2_2015!I145,IF(YEAR2=2016,Tablepr2_2016!I145,IF(YEAR2=2017,Tablepr2_2017!I145))))</f>
        <v>34.4</v>
      </c>
      <c r="J146" s="599"/>
      <c r="K146" s="399"/>
      <c r="L146" s="399"/>
      <c r="M146" s="399"/>
      <c r="N146" s="399"/>
      <c r="Q146" s="336"/>
      <c r="R146" s="336"/>
      <c r="S146" s="336"/>
      <c r="T146" s="336"/>
      <c r="U146" s="336"/>
      <c r="V146" s="336"/>
      <c r="W146" s="336"/>
      <c r="X146" s="336"/>
      <c r="Y146" s="336"/>
      <c r="Z146" s="293"/>
      <c r="AA146" s="336"/>
      <c r="AB146" s="336"/>
      <c r="AC146" s="336"/>
      <c r="AD146" s="336"/>
      <c r="AE146" s="336"/>
      <c r="AF146" s="336"/>
      <c r="AG146" s="336"/>
      <c r="AH146" s="336"/>
      <c r="AI146" s="336"/>
      <c r="AJ146" s="336"/>
      <c r="AK146" s="336"/>
      <c r="AL146" s="336"/>
      <c r="AM146" s="336"/>
      <c r="AN146" s="336"/>
      <c r="AO146" s="336"/>
      <c r="AP146" s="336"/>
      <c r="AQ146" s="336"/>
      <c r="AR146" s="336"/>
      <c r="AS146" s="336"/>
      <c r="AT146" s="336"/>
      <c r="AU146" s="336"/>
      <c r="AV146" s="336"/>
      <c r="AW146" s="336"/>
      <c r="AX146" s="336"/>
      <c r="AY146" s="336"/>
      <c r="AZ146" s="336"/>
      <c r="BA146" s="336"/>
      <c r="BB146" s="336"/>
      <c r="BC146" s="336"/>
      <c r="BD146" s="336"/>
      <c r="BE146" s="336"/>
      <c r="BF146" s="336"/>
      <c r="BG146" s="336"/>
      <c r="BH146" s="336"/>
      <c r="BI146" s="336"/>
      <c r="BJ146" s="336"/>
      <c r="BK146" s="336"/>
      <c r="BL146" s="336"/>
      <c r="BM146" s="336"/>
      <c r="BN146" s="336"/>
      <c r="BO146" s="336"/>
      <c r="BP146" s="336"/>
      <c r="BQ146" s="336"/>
      <c r="BR146" s="336"/>
      <c r="BS146" s="336"/>
      <c r="BT146" s="336"/>
      <c r="BU146" s="336"/>
      <c r="BV146" s="336"/>
      <c r="BW146" s="336"/>
      <c r="BX146" s="336"/>
      <c r="BY146" s="336"/>
    </row>
    <row r="147" spans="1:77" ht="12" customHeight="1" x14ac:dyDescent="0.35">
      <c r="A147" s="341"/>
      <c r="B147" s="338"/>
      <c r="C147" s="107" t="s">
        <v>735</v>
      </c>
      <c r="D147" s="78" t="s">
        <v>736</v>
      </c>
      <c r="E147" s="370"/>
      <c r="F147" s="290">
        <f>IF(YEAR2=2014,'Table PR2_2014'!F146,IF(YEAR2=2015,TablePR2_2015!F146,IF(YEAR2=2016,Tablepr2_2016!F146,IF(YEAR2=2017,Tablepr2_2017!F146))))</f>
        <v>1074</v>
      </c>
      <c r="G147" s="290">
        <f>IF(YEAR2=2014,'Table PR2_2014'!G146,IF(YEAR2=2015,TablePR2_2015!G146,IF(YEAR2=2016,Tablepr2_2016!G146,IF(YEAR2=2017,Tablepr2_2017!G146))))</f>
        <v>65</v>
      </c>
      <c r="H147" s="290">
        <f>IF(YEAR2=2014,'Table PR2_2014'!H146,IF(YEAR2=2015,TablePR2_2015!H146,IF(YEAR2=2016,Tablepr2_2016!H146,IF(YEAR2=2017,Tablepr2_2017!H146))))</f>
        <v>71</v>
      </c>
      <c r="I147" s="730">
        <f>IF(YEAR2=2014,'Table PR2_2014'!I146,IF(YEAR2=2015,TablePR2_2015!I146,IF(YEAR2=2016,Tablepr2_2016!I146,IF(YEAR2=2017,Tablepr2_2017!I146))))</f>
        <v>33.5</v>
      </c>
      <c r="J147" s="599"/>
      <c r="K147" s="399"/>
      <c r="L147" s="399"/>
      <c r="M147" s="399"/>
      <c r="N147" s="399"/>
      <c r="Q147" s="336"/>
      <c r="R147" s="336"/>
      <c r="S147" s="336"/>
      <c r="T147" s="336"/>
      <c r="U147" s="336"/>
      <c r="V147" s="336"/>
      <c r="W147" s="336"/>
      <c r="X147" s="336"/>
      <c r="Y147" s="336"/>
      <c r="Z147" s="293"/>
      <c r="AA147" s="336"/>
      <c r="AB147" s="336"/>
      <c r="AC147" s="336"/>
      <c r="AD147" s="336"/>
      <c r="AE147" s="336"/>
      <c r="AF147" s="336"/>
      <c r="AG147" s="336"/>
      <c r="AH147" s="336"/>
      <c r="AI147" s="336"/>
      <c r="AJ147" s="336"/>
      <c r="AK147" s="336"/>
      <c r="AL147" s="336"/>
      <c r="AM147" s="336"/>
      <c r="AN147" s="336"/>
      <c r="AO147" s="336"/>
      <c r="AP147" s="336"/>
      <c r="AQ147" s="336"/>
      <c r="AR147" s="336"/>
      <c r="AS147" s="336"/>
      <c r="AT147" s="336"/>
      <c r="AU147" s="336"/>
      <c r="AV147" s="336"/>
      <c r="AW147" s="336"/>
      <c r="AX147" s="336"/>
      <c r="AY147" s="336"/>
      <c r="AZ147" s="336"/>
      <c r="BA147" s="336"/>
      <c r="BB147" s="336"/>
      <c r="BC147" s="336"/>
      <c r="BD147" s="336"/>
      <c r="BE147" s="336"/>
      <c r="BF147" s="336"/>
      <c r="BG147" s="336"/>
      <c r="BH147" s="336"/>
      <c r="BI147" s="336"/>
      <c r="BJ147" s="336"/>
      <c r="BK147" s="336"/>
      <c r="BL147" s="336"/>
      <c r="BM147" s="336"/>
      <c r="BN147" s="336"/>
      <c r="BO147" s="336"/>
      <c r="BP147" s="336"/>
      <c r="BQ147" s="336"/>
      <c r="BR147" s="336"/>
      <c r="BS147" s="336"/>
      <c r="BT147" s="336"/>
      <c r="BU147" s="336"/>
      <c r="BV147" s="336"/>
      <c r="BW147" s="336"/>
      <c r="BX147" s="336"/>
      <c r="BY147" s="336"/>
    </row>
    <row r="148" spans="1:77" ht="12" customHeight="1" x14ac:dyDescent="0.35">
      <c r="A148" s="341"/>
      <c r="B148" s="338"/>
      <c r="C148" s="107" t="s">
        <v>737</v>
      </c>
      <c r="D148" s="78" t="s">
        <v>738</v>
      </c>
      <c r="E148" s="370"/>
      <c r="F148" s="290">
        <f>IF(YEAR2=2014,'Table PR2_2014'!F147,IF(YEAR2=2015,TablePR2_2015!F147,IF(YEAR2=2016,Tablepr2_2016!F147,IF(YEAR2=2017,Tablepr2_2017!F147))))</f>
        <v>1330</v>
      </c>
      <c r="G148" s="290">
        <f>IF(YEAR2=2014,'Table PR2_2014'!G147,IF(YEAR2=2015,TablePR2_2015!G147,IF(YEAR2=2016,Tablepr2_2016!G147,IF(YEAR2=2017,Tablepr2_2017!G147))))</f>
        <v>70</v>
      </c>
      <c r="H148" s="290">
        <f>IF(YEAR2=2014,'Table PR2_2014'!H147,IF(YEAR2=2015,TablePR2_2015!H147,IF(YEAR2=2016,Tablepr2_2016!H147,IF(YEAR2=2017,Tablepr2_2017!H147))))</f>
        <v>72</v>
      </c>
      <c r="I148" s="730">
        <f>IF(YEAR2=2014,'Table PR2_2014'!I147,IF(YEAR2=2015,TablePR2_2015!I147,IF(YEAR2=2016,Tablepr2_2016!I147,IF(YEAR2=2017,Tablepr2_2017!I147))))</f>
        <v>34.9</v>
      </c>
      <c r="J148" s="599"/>
      <c r="K148" s="399"/>
      <c r="L148" s="399"/>
      <c r="M148" s="399"/>
      <c r="N148" s="399"/>
      <c r="Q148" s="336"/>
      <c r="R148" s="336"/>
      <c r="S148" s="336"/>
      <c r="T148" s="336"/>
      <c r="U148" s="336"/>
      <c r="V148" s="336"/>
      <c r="W148" s="336"/>
      <c r="X148" s="336"/>
      <c r="Y148" s="336"/>
      <c r="Z148" s="293"/>
      <c r="AA148" s="336"/>
      <c r="AB148" s="336"/>
      <c r="AC148" s="336"/>
      <c r="AD148" s="336"/>
      <c r="AE148" s="336"/>
      <c r="AF148" s="336"/>
      <c r="AG148" s="336"/>
      <c r="AH148" s="336"/>
      <c r="AI148" s="336"/>
      <c r="AJ148" s="336"/>
      <c r="AK148" s="336"/>
      <c r="AL148" s="336"/>
      <c r="AM148" s="336"/>
      <c r="AN148" s="336"/>
      <c r="AO148" s="336"/>
      <c r="AP148" s="336"/>
      <c r="AQ148" s="336"/>
      <c r="AR148" s="336"/>
      <c r="AS148" s="336"/>
      <c r="AT148" s="336"/>
      <c r="AU148" s="336"/>
      <c r="AV148" s="336"/>
      <c r="AW148" s="336"/>
      <c r="AX148" s="336"/>
      <c r="AY148" s="336"/>
      <c r="AZ148" s="336"/>
      <c r="BA148" s="336"/>
      <c r="BB148" s="336"/>
      <c r="BC148" s="336"/>
      <c r="BD148" s="336"/>
      <c r="BE148" s="336"/>
      <c r="BF148" s="336"/>
      <c r="BG148" s="336"/>
      <c r="BH148" s="336"/>
      <c r="BI148" s="336"/>
      <c r="BJ148" s="336"/>
      <c r="BK148" s="336"/>
      <c r="BL148" s="336"/>
      <c r="BM148" s="336"/>
      <c r="BN148" s="336"/>
      <c r="BO148" s="336"/>
      <c r="BP148" s="336"/>
      <c r="BQ148" s="336"/>
      <c r="BR148" s="336"/>
      <c r="BS148" s="336"/>
      <c r="BT148" s="336"/>
      <c r="BU148" s="336"/>
      <c r="BV148" s="336"/>
      <c r="BW148" s="336"/>
      <c r="BX148" s="336"/>
      <c r="BY148" s="336"/>
    </row>
    <row r="149" spans="1:77" ht="12" customHeight="1" x14ac:dyDescent="0.35">
      <c r="A149" s="341"/>
      <c r="B149" s="338"/>
      <c r="C149" s="107" t="s">
        <v>739</v>
      </c>
      <c r="D149" s="78" t="s">
        <v>740</v>
      </c>
      <c r="E149" s="370"/>
      <c r="F149" s="290">
        <f>IF(YEAR2=2014,'Table PR2_2014'!F148,IF(YEAR2=2015,TablePR2_2015!F148,IF(YEAR2=2016,Tablepr2_2016!F148,IF(YEAR2=2017,Tablepr2_2017!F148))))</f>
        <v>3167</v>
      </c>
      <c r="G149" s="290">
        <f>IF(YEAR2=2014,'Table PR2_2014'!G148,IF(YEAR2=2015,TablePR2_2015!G148,IF(YEAR2=2016,Tablepr2_2016!G148,IF(YEAR2=2017,Tablepr2_2017!G148))))</f>
        <v>68</v>
      </c>
      <c r="H149" s="290">
        <f>IF(YEAR2=2014,'Table PR2_2014'!H148,IF(YEAR2=2015,TablePR2_2015!H148,IF(YEAR2=2016,Tablepr2_2016!H148,IF(YEAR2=2017,Tablepr2_2017!H148))))</f>
        <v>70</v>
      </c>
      <c r="I149" s="730">
        <f>IF(YEAR2=2014,'Table PR2_2014'!I148,IF(YEAR2=2015,TablePR2_2015!I148,IF(YEAR2=2016,Tablepr2_2016!I148,IF(YEAR2=2017,Tablepr2_2017!I148))))</f>
        <v>33.700000000000003</v>
      </c>
      <c r="J149" s="599"/>
      <c r="K149" s="399"/>
      <c r="L149" s="399"/>
      <c r="M149" s="399"/>
      <c r="N149" s="399"/>
      <c r="Q149" s="336"/>
      <c r="R149" s="336"/>
      <c r="S149" s="336"/>
      <c r="T149" s="336"/>
      <c r="U149" s="336"/>
      <c r="V149" s="336"/>
      <c r="W149" s="336"/>
      <c r="X149" s="336"/>
      <c r="Y149" s="336"/>
      <c r="Z149" s="293"/>
      <c r="AA149" s="336"/>
      <c r="AB149" s="336"/>
      <c r="AC149" s="336"/>
      <c r="AD149" s="336"/>
      <c r="AE149" s="336"/>
      <c r="AF149" s="336"/>
      <c r="AG149" s="336"/>
      <c r="AH149" s="336"/>
      <c r="AI149" s="336"/>
      <c r="AJ149" s="336"/>
      <c r="AK149" s="336"/>
      <c r="AL149" s="336"/>
      <c r="AM149" s="336"/>
      <c r="AN149" s="336"/>
      <c r="AO149" s="336"/>
      <c r="AP149" s="336"/>
      <c r="AQ149" s="336"/>
      <c r="AR149" s="336"/>
      <c r="AS149" s="336"/>
      <c r="AT149" s="336"/>
      <c r="AU149" s="336"/>
      <c r="AV149" s="336"/>
      <c r="AW149" s="336"/>
      <c r="AX149" s="336"/>
      <c r="AY149" s="336"/>
      <c r="AZ149" s="336"/>
      <c r="BA149" s="336"/>
      <c r="BB149" s="336"/>
      <c r="BC149" s="336"/>
      <c r="BD149" s="336"/>
      <c r="BE149" s="336"/>
      <c r="BF149" s="336"/>
      <c r="BG149" s="336"/>
      <c r="BH149" s="336"/>
      <c r="BI149" s="336"/>
      <c r="BJ149" s="336"/>
      <c r="BK149" s="336"/>
      <c r="BL149" s="336"/>
      <c r="BM149" s="336"/>
      <c r="BN149" s="336"/>
      <c r="BO149" s="336"/>
      <c r="BP149" s="336"/>
      <c r="BQ149" s="336"/>
      <c r="BR149" s="336"/>
      <c r="BS149" s="336"/>
      <c r="BT149" s="336"/>
      <c r="BU149" s="336"/>
      <c r="BV149" s="336"/>
      <c r="BW149" s="336"/>
      <c r="BX149" s="336"/>
      <c r="BY149" s="336"/>
    </row>
    <row r="150" spans="1:77" ht="12" customHeight="1" x14ac:dyDescent="0.35">
      <c r="A150" s="341"/>
      <c r="B150" s="338"/>
      <c r="C150" s="107" t="s">
        <v>741</v>
      </c>
      <c r="D150" s="78" t="s">
        <v>742</v>
      </c>
      <c r="E150" s="370"/>
      <c r="F150" s="290">
        <f>IF(YEAR2=2014,'Table PR2_2014'!F149,IF(YEAR2=2015,TablePR2_2015!F149,IF(YEAR2=2016,Tablepr2_2016!F149,IF(YEAR2=2017,Tablepr2_2017!F149))))</f>
        <v>1091</v>
      </c>
      <c r="G150" s="290">
        <f>IF(YEAR2=2014,'Table PR2_2014'!G149,IF(YEAR2=2015,TablePR2_2015!G149,IF(YEAR2=2016,Tablepr2_2016!G149,IF(YEAR2=2017,Tablepr2_2017!G149))))</f>
        <v>74</v>
      </c>
      <c r="H150" s="290">
        <f>IF(YEAR2=2014,'Table PR2_2014'!H149,IF(YEAR2=2015,TablePR2_2015!H149,IF(YEAR2=2016,Tablepr2_2016!H149,IF(YEAR2=2017,Tablepr2_2017!H149))))</f>
        <v>75</v>
      </c>
      <c r="I150" s="730">
        <f>IF(YEAR2=2014,'Table PR2_2014'!I149,IF(YEAR2=2015,TablePR2_2015!I149,IF(YEAR2=2016,Tablepr2_2016!I149,IF(YEAR2=2017,Tablepr2_2017!I149))))</f>
        <v>36.299999999999997</v>
      </c>
      <c r="J150" s="599"/>
      <c r="K150" s="399"/>
      <c r="L150" s="399"/>
      <c r="M150" s="399"/>
      <c r="N150" s="399"/>
      <c r="Q150" s="336"/>
      <c r="R150" s="336"/>
      <c r="S150" s="336"/>
      <c r="T150" s="336"/>
      <c r="U150" s="336"/>
      <c r="V150" s="336"/>
      <c r="W150" s="336"/>
      <c r="X150" s="336"/>
      <c r="Y150" s="336"/>
      <c r="Z150" s="293"/>
      <c r="AA150" s="336"/>
      <c r="AB150" s="336"/>
      <c r="AC150" s="336"/>
      <c r="AD150" s="336"/>
      <c r="AE150" s="336"/>
      <c r="AF150" s="336"/>
      <c r="AG150" s="336"/>
      <c r="AH150" s="336"/>
      <c r="AI150" s="336"/>
      <c r="AJ150" s="336"/>
      <c r="AK150" s="336"/>
      <c r="AL150" s="336"/>
      <c r="AM150" s="336"/>
      <c r="AN150" s="336"/>
      <c r="AO150" s="336"/>
      <c r="AP150" s="336"/>
      <c r="AQ150" s="336"/>
      <c r="AR150" s="336"/>
      <c r="AS150" s="336"/>
      <c r="AT150" s="336"/>
      <c r="AU150" s="336"/>
      <c r="AV150" s="336"/>
      <c r="AW150" s="336"/>
      <c r="AX150" s="336"/>
      <c r="AY150" s="336"/>
      <c r="AZ150" s="336"/>
      <c r="BA150" s="336"/>
      <c r="BB150" s="336"/>
      <c r="BC150" s="336"/>
      <c r="BD150" s="336"/>
      <c r="BE150" s="336"/>
      <c r="BF150" s="336"/>
      <c r="BG150" s="336"/>
      <c r="BH150" s="336"/>
      <c r="BI150" s="336"/>
      <c r="BJ150" s="336"/>
      <c r="BK150" s="336"/>
      <c r="BL150" s="336"/>
      <c r="BM150" s="336"/>
      <c r="BN150" s="336"/>
      <c r="BO150" s="336"/>
      <c r="BP150" s="336"/>
      <c r="BQ150" s="336"/>
      <c r="BR150" s="336"/>
      <c r="BS150" s="336"/>
      <c r="BT150" s="336"/>
      <c r="BU150" s="336"/>
      <c r="BV150" s="336"/>
      <c r="BW150" s="336"/>
      <c r="BX150" s="336"/>
      <c r="BY150" s="336"/>
    </row>
    <row r="151" spans="1:77" ht="12" customHeight="1" x14ac:dyDescent="0.35">
      <c r="A151" s="341"/>
      <c r="B151" s="338"/>
      <c r="C151" s="107" t="s">
        <v>743</v>
      </c>
      <c r="D151" s="78" t="s">
        <v>744</v>
      </c>
      <c r="E151" s="370"/>
      <c r="F151" s="290">
        <f>IF(YEAR2=2014,'Table PR2_2014'!F150,IF(YEAR2=2015,TablePR2_2015!F150,IF(YEAR2=2016,Tablepr2_2016!F150,IF(YEAR2=2017,Tablepr2_2017!F150))))</f>
        <v>1082</v>
      </c>
      <c r="G151" s="290">
        <f>IF(YEAR2=2014,'Table PR2_2014'!G150,IF(YEAR2=2015,TablePR2_2015!G150,IF(YEAR2=2016,Tablepr2_2016!G150,IF(YEAR2=2017,Tablepr2_2017!G150))))</f>
        <v>59</v>
      </c>
      <c r="H151" s="290">
        <f>IF(YEAR2=2014,'Table PR2_2014'!H150,IF(YEAR2=2015,TablePR2_2015!H150,IF(YEAR2=2016,Tablepr2_2016!H150,IF(YEAR2=2017,Tablepr2_2017!H150))))</f>
        <v>62</v>
      </c>
      <c r="I151" s="730">
        <f>IF(YEAR2=2014,'Table PR2_2014'!I150,IF(YEAR2=2015,TablePR2_2015!I150,IF(YEAR2=2016,Tablepr2_2016!I150,IF(YEAR2=2017,Tablepr2_2017!I150))))</f>
        <v>32.9</v>
      </c>
      <c r="J151" s="599"/>
      <c r="K151" s="399"/>
      <c r="L151" s="399"/>
      <c r="M151" s="399"/>
      <c r="N151" s="399"/>
      <c r="Q151" s="336"/>
      <c r="R151" s="336"/>
      <c r="S151" s="336"/>
      <c r="T151" s="336"/>
      <c r="U151" s="336"/>
      <c r="V151" s="336"/>
      <c r="W151" s="336"/>
      <c r="X151" s="336"/>
      <c r="Y151" s="336"/>
      <c r="Z151" s="293"/>
      <c r="AA151" s="336"/>
      <c r="AB151" s="336"/>
      <c r="AC151" s="336"/>
      <c r="AD151" s="336"/>
      <c r="AE151" s="336"/>
      <c r="AF151" s="336"/>
      <c r="AG151" s="336"/>
      <c r="AH151" s="336"/>
      <c r="AI151" s="336"/>
      <c r="AJ151" s="336"/>
      <c r="AK151" s="336"/>
      <c r="AL151" s="336"/>
      <c r="AM151" s="336"/>
      <c r="AN151" s="336"/>
      <c r="AO151" s="336"/>
      <c r="AP151" s="336"/>
      <c r="AQ151" s="336"/>
      <c r="AR151" s="336"/>
      <c r="AS151" s="336"/>
      <c r="AT151" s="336"/>
      <c r="AU151" s="336"/>
      <c r="AV151" s="336"/>
      <c r="AW151" s="336"/>
      <c r="AX151" s="336"/>
      <c r="AY151" s="336"/>
      <c r="AZ151" s="336"/>
      <c r="BA151" s="336"/>
      <c r="BB151" s="336"/>
      <c r="BC151" s="336"/>
      <c r="BD151" s="336"/>
      <c r="BE151" s="336"/>
      <c r="BF151" s="336"/>
      <c r="BG151" s="336"/>
      <c r="BH151" s="336"/>
      <c r="BI151" s="336"/>
      <c r="BJ151" s="336"/>
      <c r="BK151" s="336"/>
      <c r="BL151" s="336"/>
      <c r="BM151" s="336"/>
      <c r="BN151" s="336"/>
      <c r="BO151" s="336"/>
      <c r="BP151" s="336"/>
      <c r="BQ151" s="336"/>
      <c r="BR151" s="336"/>
      <c r="BS151" s="336"/>
      <c r="BT151" s="336"/>
      <c r="BU151" s="336"/>
      <c r="BV151" s="336"/>
      <c r="BW151" s="336"/>
      <c r="BX151" s="336"/>
      <c r="BY151" s="336"/>
    </row>
    <row r="152" spans="1:77" ht="12" customHeight="1" x14ac:dyDescent="0.35">
      <c r="A152" s="341"/>
      <c r="B152" s="338"/>
      <c r="C152" s="107"/>
      <c r="D152" s="78"/>
      <c r="E152" s="370"/>
      <c r="F152" s="290"/>
      <c r="G152" s="290"/>
      <c r="H152" s="290"/>
      <c r="I152" s="730"/>
      <c r="J152" s="599"/>
      <c r="K152" s="399"/>
      <c r="L152" s="399"/>
      <c r="M152" s="399"/>
      <c r="N152" s="399"/>
      <c r="Q152" s="336"/>
      <c r="R152" s="336"/>
      <c r="S152" s="336"/>
      <c r="T152" s="336"/>
      <c r="U152" s="336"/>
      <c r="V152" s="336"/>
      <c r="W152" s="336"/>
      <c r="X152" s="336"/>
      <c r="Y152" s="336"/>
      <c r="Z152" s="293"/>
      <c r="AA152" s="336"/>
      <c r="AB152" s="336"/>
      <c r="AC152" s="336"/>
      <c r="AD152" s="336"/>
      <c r="AE152" s="336"/>
      <c r="AF152" s="336"/>
      <c r="AG152" s="336"/>
      <c r="AH152" s="336"/>
      <c r="AI152" s="336"/>
      <c r="AJ152" s="336"/>
      <c r="AK152" s="336"/>
      <c r="AL152" s="336"/>
      <c r="AM152" s="336"/>
      <c r="AN152" s="336"/>
      <c r="AO152" s="336"/>
      <c r="AP152" s="336"/>
      <c r="AQ152" s="336"/>
      <c r="AR152" s="336"/>
      <c r="AS152" s="336"/>
      <c r="AT152" s="336"/>
      <c r="AU152" s="336"/>
      <c r="AV152" s="336"/>
      <c r="AW152" s="336"/>
      <c r="AX152" s="336"/>
      <c r="AY152" s="336"/>
      <c r="AZ152" s="336"/>
      <c r="BA152" s="336"/>
      <c r="BB152" s="336"/>
      <c r="BC152" s="336"/>
      <c r="BD152" s="336"/>
      <c r="BE152" s="336"/>
      <c r="BF152" s="336"/>
      <c r="BG152" s="336"/>
      <c r="BH152" s="336"/>
      <c r="BI152" s="336"/>
      <c r="BJ152" s="336"/>
      <c r="BK152" s="336"/>
      <c r="BL152" s="336"/>
      <c r="BM152" s="336"/>
      <c r="BN152" s="336"/>
      <c r="BO152" s="336"/>
      <c r="BP152" s="336"/>
      <c r="BQ152" s="336"/>
      <c r="BR152" s="336"/>
      <c r="BS152" s="336"/>
      <c r="BT152" s="336"/>
      <c r="BU152" s="336"/>
      <c r="BV152" s="336"/>
      <c r="BW152" s="336"/>
      <c r="BX152" s="336"/>
      <c r="BY152" s="336"/>
    </row>
    <row r="153" spans="1:77" ht="12" customHeight="1" x14ac:dyDescent="0.35">
      <c r="A153" s="341"/>
      <c r="B153" s="338"/>
      <c r="C153" s="340" t="s">
        <v>62</v>
      </c>
      <c r="D153" s="333" t="s">
        <v>745</v>
      </c>
      <c r="E153" s="370"/>
      <c r="F153" s="290"/>
      <c r="G153" s="290"/>
      <c r="H153" s="290"/>
      <c r="I153" s="730"/>
      <c r="J153" s="599"/>
      <c r="K153" s="399"/>
      <c r="L153" s="399"/>
      <c r="M153" s="399"/>
      <c r="N153" s="399"/>
      <c r="Q153" s="336"/>
      <c r="R153" s="336"/>
      <c r="S153" s="336"/>
      <c r="T153" s="336"/>
      <c r="U153" s="336"/>
      <c r="V153" s="336"/>
      <c r="W153" s="336"/>
      <c r="X153" s="336"/>
      <c r="Y153" s="336"/>
      <c r="Z153" s="293"/>
      <c r="AA153" s="336"/>
      <c r="AB153" s="336"/>
      <c r="AC153" s="336"/>
      <c r="AD153" s="336"/>
      <c r="AE153" s="336"/>
      <c r="AF153" s="336"/>
      <c r="AG153" s="336"/>
      <c r="AH153" s="336"/>
      <c r="AI153" s="336"/>
      <c r="AJ153" s="336"/>
      <c r="AK153" s="336"/>
      <c r="AL153" s="336"/>
      <c r="AM153" s="336"/>
      <c r="AN153" s="336"/>
      <c r="AO153" s="336"/>
      <c r="AP153" s="336"/>
      <c r="AQ153" s="336"/>
      <c r="AR153" s="336"/>
      <c r="AS153" s="336"/>
      <c r="AT153" s="336"/>
      <c r="AU153" s="336"/>
      <c r="AV153" s="336"/>
      <c r="AW153" s="336"/>
      <c r="AX153" s="336"/>
      <c r="AY153" s="336"/>
      <c r="AZ153" s="336"/>
      <c r="BA153" s="336"/>
      <c r="BB153" s="336"/>
      <c r="BC153" s="336"/>
      <c r="BD153" s="336"/>
      <c r="BE153" s="336"/>
      <c r="BF153" s="336"/>
      <c r="BG153" s="336"/>
      <c r="BH153" s="336"/>
      <c r="BI153" s="336"/>
      <c r="BJ153" s="336"/>
      <c r="BK153" s="336"/>
      <c r="BL153" s="336"/>
      <c r="BM153" s="336"/>
      <c r="BN153" s="336"/>
      <c r="BO153" s="336"/>
      <c r="BP153" s="336"/>
      <c r="BQ153" s="336"/>
      <c r="BR153" s="336"/>
      <c r="BS153" s="336"/>
      <c r="BT153" s="336"/>
      <c r="BU153" s="336"/>
      <c r="BV153" s="336"/>
      <c r="BW153" s="336"/>
      <c r="BX153" s="336"/>
      <c r="BY153" s="336"/>
    </row>
    <row r="154" spans="1:77" ht="12" customHeight="1" x14ac:dyDescent="0.35">
      <c r="A154" s="341"/>
      <c r="B154" s="338"/>
      <c r="C154" s="107" t="s">
        <v>746</v>
      </c>
      <c r="D154" s="78" t="s">
        <v>747</v>
      </c>
      <c r="E154" s="370"/>
      <c r="F154" s="290">
        <f>IF(YEAR2=2014,'Table PR2_2014'!F153,IF(YEAR2=2015,TablePR2_2015!F153,IF(YEAR2=2016,Tablepr2_2016!F153,IF(YEAR2=2017,Tablepr2_2017!F153))))</f>
        <v>1596</v>
      </c>
      <c r="G154" s="290">
        <f>IF(YEAR2=2014,'Table PR2_2014'!G153,IF(YEAR2=2015,TablePR2_2015!G153,IF(YEAR2=2016,Tablepr2_2016!G153,IF(YEAR2=2017,Tablepr2_2017!G153))))</f>
        <v>63</v>
      </c>
      <c r="H154" s="290">
        <f>IF(YEAR2=2014,'Table PR2_2014'!H153,IF(YEAR2=2015,TablePR2_2015!H153,IF(YEAR2=2016,Tablepr2_2016!H153,IF(YEAR2=2017,Tablepr2_2017!H153))))</f>
        <v>65</v>
      </c>
      <c r="I154" s="730">
        <f>IF(YEAR2=2014,'Table PR2_2014'!I153,IF(YEAR2=2015,TablePR2_2015!I153,IF(YEAR2=2016,Tablepr2_2016!I153,IF(YEAR2=2017,Tablepr2_2017!I153))))</f>
        <v>32.700000000000003</v>
      </c>
      <c r="J154" s="599"/>
      <c r="K154" s="399"/>
      <c r="L154" s="399"/>
      <c r="M154" s="399"/>
      <c r="N154" s="399"/>
      <c r="Q154" s="336"/>
      <c r="R154" s="336"/>
      <c r="S154" s="336"/>
      <c r="T154" s="336"/>
      <c r="U154" s="336"/>
      <c r="V154" s="336"/>
      <c r="W154" s="336"/>
      <c r="X154" s="336"/>
      <c r="Y154" s="336"/>
      <c r="Z154" s="293"/>
      <c r="AA154" s="336"/>
      <c r="AB154" s="336"/>
      <c r="AC154" s="336"/>
      <c r="AD154" s="336"/>
      <c r="AE154" s="336"/>
      <c r="AF154" s="336"/>
      <c r="AG154" s="336"/>
      <c r="AH154" s="336"/>
      <c r="AI154" s="336"/>
      <c r="AJ154" s="336"/>
      <c r="AK154" s="336"/>
      <c r="AL154" s="336"/>
      <c r="AM154" s="336"/>
      <c r="AN154" s="336"/>
      <c r="AO154" s="336"/>
      <c r="AP154" s="336"/>
      <c r="AQ154" s="336"/>
      <c r="AR154" s="336"/>
      <c r="AS154" s="336"/>
      <c r="AT154" s="336"/>
      <c r="AU154" s="336"/>
      <c r="AV154" s="336"/>
      <c r="AW154" s="336"/>
      <c r="AX154" s="336"/>
      <c r="AY154" s="336"/>
      <c r="AZ154" s="336"/>
      <c r="BA154" s="336"/>
      <c r="BB154" s="336"/>
      <c r="BC154" s="336"/>
      <c r="BD154" s="336"/>
      <c r="BE154" s="336"/>
      <c r="BF154" s="336"/>
      <c r="BG154" s="336"/>
      <c r="BH154" s="336"/>
      <c r="BI154" s="336"/>
      <c r="BJ154" s="336"/>
      <c r="BK154" s="336"/>
      <c r="BL154" s="336"/>
      <c r="BM154" s="336"/>
      <c r="BN154" s="336"/>
      <c r="BO154" s="336"/>
      <c r="BP154" s="336"/>
      <c r="BQ154" s="336"/>
      <c r="BR154" s="336"/>
      <c r="BS154" s="336"/>
      <c r="BT154" s="336"/>
      <c r="BU154" s="336"/>
      <c r="BV154" s="336"/>
      <c r="BW154" s="336"/>
      <c r="BX154" s="336"/>
      <c r="BY154" s="336"/>
    </row>
    <row r="155" spans="1:77" ht="12" customHeight="1" x14ac:dyDescent="0.35">
      <c r="A155" s="341"/>
      <c r="B155" s="338"/>
      <c r="C155" s="107" t="s">
        <v>748</v>
      </c>
      <c r="D155" s="78" t="s">
        <v>749</v>
      </c>
      <c r="E155" s="370"/>
      <c r="F155" s="290">
        <f>IF(YEAR2=2014,'Table PR2_2014'!F154,IF(YEAR2=2015,TablePR2_2015!F154,IF(YEAR2=2016,Tablepr2_2016!F154,IF(YEAR2=2017,Tablepr2_2017!F154))))</f>
        <v>1358</v>
      </c>
      <c r="G155" s="290">
        <f>IF(YEAR2=2014,'Table PR2_2014'!G154,IF(YEAR2=2015,TablePR2_2015!G154,IF(YEAR2=2016,Tablepr2_2016!G154,IF(YEAR2=2017,Tablepr2_2017!G154))))</f>
        <v>65</v>
      </c>
      <c r="H155" s="290">
        <f>IF(YEAR2=2014,'Table PR2_2014'!H154,IF(YEAR2=2015,TablePR2_2015!H154,IF(YEAR2=2016,Tablepr2_2016!H154,IF(YEAR2=2017,Tablepr2_2017!H154))))</f>
        <v>68</v>
      </c>
      <c r="I155" s="730">
        <f>IF(YEAR2=2014,'Table PR2_2014'!I154,IF(YEAR2=2015,TablePR2_2015!I154,IF(YEAR2=2016,Tablepr2_2016!I154,IF(YEAR2=2017,Tablepr2_2017!I154))))</f>
        <v>33.1</v>
      </c>
      <c r="J155" s="599"/>
      <c r="K155" s="399"/>
      <c r="L155" s="399"/>
      <c r="M155" s="399"/>
      <c r="N155" s="399"/>
      <c r="Q155" s="336"/>
      <c r="R155" s="336"/>
      <c r="S155" s="336"/>
      <c r="T155" s="336"/>
      <c r="U155" s="336"/>
      <c r="V155" s="336"/>
      <c r="W155" s="336"/>
      <c r="X155" s="336"/>
      <c r="Y155" s="336"/>
      <c r="Z155" s="293"/>
      <c r="AA155" s="336"/>
      <c r="AB155" s="336"/>
      <c r="AC155" s="336"/>
      <c r="AD155" s="336"/>
      <c r="AE155" s="336"/>
      <c r="AF155" s="336"/>
      <c r="AG155" s="336"/>
      <c r="AH155" s="336"/>
      <c r="AI155" s="336"/>
      <c r="AJ155" s="336"/>
      <c r="AK155" s="336"/>
      <c r="AL155" s="336"/>
      <c r="AM155" s="336"/>
      <c r="AN155" s="336"/>
      <c r="AO155" s="336"/>
      <c r="AP155" s="336"/>
      <c r="AQ155" s="336"/>
      <c r="AR155" s="336"/>
      <c r="AS155" s="336"/>
      <c r="AT155" s="336"/>
      <c r="AU155" s="336"/>
      <c r="AV155" s="336"/>
      <c r="AW155" s="336"/>
      <c r="AX155" s="336"/>
      <c r="AY155" s="336"/>
      <c r="AZ155" s="336"/>
      <c r="BA155" s="336"/>
      <c r="BB155" s="336"/>
      <c r="BC155" s="336"/>
      <c r="BD155" s="336"/>
      <c r="BE155" s="336"/>
      <c r="BF155" s="336"/>
      <c r="BG155" s="336"/>
      <c r="BH155" s="336"/>
      <c r="BI155" s="336"/>
      <c r="BJ155" s="336"/>
      <c r="BK155" s="336"/>
      <c r="BL155" s="336"/>
      <c r="BM155" s="336"/>
      <c r="BN155" s="336"/>
      <c r="BO155" s="336"/>
      <c r="BP155" s="336"/>
      <c r="BQ155" s="336"/>
      <c r="BR155" s="336"/>
      <c r="BS155" s="336"/>
      <c r="BT155" s="336"/>
      <c r="BU155" s="336"/>
      <c r="BV155" s="336"/>
      <c r="BW155" s="336"/>
      <c r="BX155" s="336"/>
      <c r="BY155" s="336"/>
    </row>
    <row r="156" spans="1:77" ht="12" customHeight="1" x14ac:dyDescent="0.35">
      <c r="A156" s="341"/>
      <c r="B156" s="338"/>
      <c r="C156" s="107" t="s">
        <v>750</v>
      </c>
      <c r="D156" s="78" t="s">
        <v>751</v>
      </c>
      <c r="E156" s="370"/>
      <c r="F156" s="290">
        <f>IF(YEAR2=2014,'Table PR2_2014'!F155,IF(YEAR2=2015,TablePR2_2015!F155,IF(YEAR2=2016,Tablepr2_2016!F155,IF(YEAR2=2017,Tablepr2_2017!F155))))</f>
        <v>1279</v>
      </c>
      <c r="G156" s="290">
        <f>IF(YEAR2=2014,'Table PR2_2014'!G155,IF(YEAR2=2015,TablePR2_2015!G155,IF(YEAR2=2016,Tablepr2_2016!G155,IF(YEAR2=2017,Tablepr2_2017!G155))))</f>
        <v>69</v>
      </c>
      <c r="H156" s="290">
        <f>IF(YEAR2=2014,'Table PR2_2014'!H155,IF(YEAR2=2015,TablePR2_2015!H155,IF(YEAR2=2016,Tablepr2_2016!H155,IF(YEAR2=2017,Tablepr2_2017!H155))))</f>
        <v>70</v>
      </c>
      <c r="I156" s="730">
        <f>IF(YEAR2=2014,'Table PR2_2014'!I155,IF(YEAR2=2015,TablePR2_2015!I155,IF(YEAR2=2016,Tablepr2_2016!I155,IF(YEAR2=2017,Tablepr2_2017!I155))))</f>
        <v>34.1</v>
      </c>
      <c r="J156" s="599"/>
      <c r="K156" s="399"/>
      <c r="L156" s="399"/>
      <c r="M156" s="399"/>
      <c r="N156" s="399"/>
      <c r="Q156" s="336"/>
      <c r="R156" s="336"/>
      <c r="S156" s="336"/>
      <c r="T156" s="336"/>
      <c r="U156" s="336"/>
      <c r="V156" s="336"/>
      <c r="W156" s="336"/>
      <c r="X156" s="336"/>
      <c r="Y156" s="336"/>
      <c r="Z156" s="293"/>
      <c r="AA156" s="336"/>
      <c r="AB156" s="336"/>
      <c r="AC156" s="336"/>
      <c r="AD156" s="336"/>
      <c r="AE156" s="336"/>
      <c r="AF156" s="336"/>
      <c r="AG156" s="336"/>
      <c r="AH156" s="336"/>
      <c r="AI156" s="336"/>
      <c r="AJ156" s="336"/>
      <c r="AK156" s="336"/>
      <c r="AL156" s="336"/>
      <c r="AM156" s="336"/>
      <c r="AN156" s="336"/>
      <c r="AO156" s="336"/>
      <c r="AP156" s="336"/>
      <c r="AQ156" s="336"/>
      <c r="AR156" s="336"/>
      <c r="AS156" s="336"/>
      <c r="AT156" s="336"/>
      <c r="AU156" s="336"/>
      <c r="AV156" s="336"/>
      <c r="AW156" s="336"/>
      <c r="AX156" s="336"/>
      <c r="AY156" s="336"/>
      <c r="AZ156" s="336"/>
      <c r="BA156" s="336"/>
      <c r="BB156" s="336"/>
      <c r="BC156" s="336"/>
      <c r="BD156" s="336"/>
      <c r="BE156" s="336"/>
      <c r="BF156" s="336"/>
      <c r="BG156" s="336"/>
      <c r="BH156" s="336"/>
      <c r="BI156" s="336"/>
      <c r="BJ156" s="336"/>
      <c r="BK156" s="336"/>
      <c r="BL156" s="336"/>
      <c r="BM156" s="336"/>
      <c r="BN156" s="336"/>
      <c r="BO156" s="336"/>
      <c r="BP156" s="336"/>
      <c r="BQ156" s="336"/>
      <c r="BR156" s="336"/>
      <c r="BS156" s="336"/>
      <c r="BT156" s="336"/>
      <c r="BU156" s="336"/>
      <c r="BV156" s="336"/>
      <c r="BW156" s="336"/>
      <c r="BX156" s="336"/>
      <c r="BY156" s="336"/>
    </row>
    <row r="157" spans="1:77" ht="12" customHeight="1" x14ac:dyDescent="0.35">
      <c r="A157" s="341"/>
      <c r="B157" s="338"/>
      <c r="C157" s="107" t="s">
        <v>752</v>
      </c>
      <c r="D157" s="78" t="s">
        <v>753</v>
      </c>
      <c r="E157" s="370"/>
      <c r="F157" s="290">
        <f>IF(YEAR2=2014,'Table PR2_2014'!F156,IF(YEAR2=2015,TablePR2_2015!F156,IF(YEAR2=2016,Tablepr2_2016!F156,IF(YEAR2=2017,Tablepr2_2017!F156))))</f>
        <v>1341</v>
      </c>
      <c r="G157" s="290">
        <f>IF(YEAR2=2014,'Table PR2_2014'!G156,IF(YEAR2=2015,TablePR2_2015!G156,IF(YEAR2=2016,Tablepr2_2016!G156,IF(YEAR2=2017,Tablepr2_2017!G156))))</f>
        <v>67</v>
      </c>
      <c r="H157" s="290">
        <f>IF(YEAR2=2014,'Table PR2_2014'!H156,IF(YEAR2=2015,TablePR2_2015!H156,IF(YEAR2=2016,Tablepr2_2016!H156,IF(YEAR2=2017,Tablepr2_2017!H156))))</f>
        <v>68</v>
      </c>
      <c r="I157" s="730">
        <f>IF(YEAR2=2014,'Table PR2_2014'!I156,IF(YEAR2=2015,TablePR2_2015!I156,IF(YEAR2=2016,Tablepr2_2016!I156,IF(YEAR2=2017,Tablepr2_2017!I156))))</f>
        <v>34</v>
      </c>
      <c r="J157" s="599"/>
      <c r="K157" s="399"/>
      <c r="L157" s="399"/>
      <c r="M157" s="399"/>
      <c r="N157" s="399"/>
      <c r="Q157" s="336"/>
      <c r="R157" s="336"/>
      <c r="S157" s="336"/>
      <c r="T157" s="336"/>
      <c r="U157" s="336"/>
      <c r="V157" s="336"/>
      <c r="W157" s="336"/>
      <c r="X157" s="336"/>
      <c r="Y157" s="336"/>
      <c r="Z157" s="293"/>
      <c r="AA157" s="336"/>
      <c r="AB157" s="336"/>
      <c r="AC157" s="336"/>
      <c r="AD157" s="336"/>
      <c r="AE157" s="336"/>
      <c r="AF157" s="336"/>
      <c r="AG157" s="336"/>
      <c r="AH157" s="336"/>
      <c r="AI157" s="336"/>
      <c r="AJ157" s="336"/>
      <c r="AK157" s="336"/>
      <c r="AL157" s="336"/>
      <c r="AM157" s="336"/>
      <c r="AN157" s="336"/>
      <c r="AO157" s="336"/>
      <c r="AP157" s="336"/>
      <c r="AQ157" s="336"/>
      <c r="AR157" s="336"/>
      <c r="AS157" s="336"/>
      <c r="AT157" s="336"/>
      <c r="AU157" s="336"/>
      <c r="AV157" s="336"/>
      <c r="AW157" s="336"/>
      <c r="AX157" s="336"/>
      <c r="AY157" s="336"/>
      <c r="AZ157" s="336"/>
      <c r="BA157" s="336"/>
      <c r="BB157" s="336"/>
      <c r="BC157" s="336"/>
      <c r="BD157" s="336"/>
      <c r="BE157" s="336"/>
      <c r="BF157" s="336"/>
      <c r="BG157" s="336"/>
      <c r="BH157" s="336"/>
      <c r="BI157" s="336"/>
      <c r="BJ157" s="336"/>
      <c r="BK157" s="336"/>
      <c r="BL157" s="336"/>
      <c r="BM157" s="336"/>
      <c r="BN157" s="336"/>
      <c r="BO157" s="336"/>
      <c r="BP157" s="336"/>
      <c r="BQ157" s="336"/>
      <c r="BR157" s="336"/>
      <c r="BS157" s="336"/>
      <c r="BT157" s="336"/>
      <c r="BU157" s="336"/>
      <c r="BV157" s="336"/>
      <c r="BW157" s="336"/>
      <c r="BX157" s="336"/>
      <c r="BY157" s="336"/>
    </row>
    <row r="158" spans="1:77" ht="12" customHeight="1" x14ac:dyDescent="0.35">
      <c r="A158" s="341"/>
      <c r="B158" s="338"/>
      <c r="C158" s="107" t="s">
        <v>754</v>
      </c>
      <c r="D158" s="78" t="s">
        <v>755</v>
      </c>
      <c r="E158" s="370"/>
      <c r="F158" s="290">
        <f>IF(YEAR2=2014,'Table PR2_2014'!F157,IF(YEAR2=2015,TablePR2_2015!F157,IF(YEAR2=2016,Tablepr2_2016!F157,IF(YEAR2=2017,Tablepr2_2017!F157))))</f>
        <v>1382</v>
      </c>
      <c r="G158" s="290">
        <f>IF(YEAR2=2014,'Table PR2_2014'!G157,IF(YEAR2=2015,TablePR2_2015!G157,IF(YEAR2=2016,Tablepr2_2016!G157,IF(YEAR2=2017,Tablepr2_2017!G157))))</f>
        <v>63</v>
      </c>
      <c r="H158" s="290">
        <f>IF(YEAR2=2014,'Table PR2_2014'!H157,IF(YEAR2=2015,TablePR2_2015!H157,IF(YEAR2=2016,Tablepr2_2016!H157,IF(YEAR2=2017,Tablepr2_2017!H157))))</f>
        <v>67</v>
      </c>
      <c r="I158" s="730">
        <f>IF(YEAR2=2014,'Table PR2_2014'!I157,IF(YEAR2=2015,TablePR2_2015!I157,IF(YEAR2=2016,Tablepr2_2016!I157,IF(YEAR2=2017,Tablepr2_2017!I157))))</f>
        <v>32.4</v>
      </c>
      <c r="J158" s="599"/>
      <c r="K158" s="399"/>
      <c r="L158" s="399"/>
      <c r="M158" s="399"/>
      <c r="N158" s="399"/>
      <c r="Q158" s="336"/>
      <c r="R158" s="336"/>
      <c r="S158" s="336"/>
      <c r="T158" s="336"/>
      <c r="U158" s="336"/>
      <c r="V158" s="336"/>
      <c r="W158" s="336"/>
      <c r="X158" s="336"/>
      <c r="Y158" s="336"/>
      <c r="Z158" s="293"/>
      <c r="AA158" s="336"/>
      <c r="AB158" s="336"/>
      <c r="AC158" s="336"/>
      <c r="AD158" s="336"/>
      <c r="AE158" s="336"/>
      <c r="AF158" s="336"/>
      <c r="AG158" s="336"/>
      <c r="AH158" s="336"/>
      <c r="AI158" s="336"/>
      <c r="AJ158" s="336"/>
      <c r="AK158" s="336"/>
      <c r="AL158" s="336"/>
      <c r="AM158" s="336"/>
      <c r="AN158" s="336"/>
      <c r="AO158" s="336"/>
      <c r="AP158" s="336"/>
      <c r="AQ158" s="336"/>
      <c r="AR158" s="336"/>
      <c r="AS158" s="336"/>
      <c r="AT158" s="336"/>
      <c r="AU158" s="336"/>
      <c r="AV158" s="336"/>
      <c r="AW158" s="336"/>
      <c r="AX158" s="336"/>
      <c r="AY158" s="336"/>
      <c r="AZ158" s="336"/>
      <c r="BA158" s="336"/>
      <c r="BB158" s="336"/>
      <c r="BC158" s="336"/>
      <c r="BD158" s="336"/>
      <c r="BE158" s="336"/>
      <c r="BF158" s="336"/>
      <c r="BG158" s="336"/>
      <c r="BH158" s="336"/>
      <c r="BI158" s="336"/>
      <c r="BJ158" s="336"/>
      <c r="BK158" s="336"/>
      <c r="BL158" s="336"/>
      <c r="BM158" s="336"/>
      <c r="BN158" s="336"/>
      <c r="BO158" s="336"/>
      <c r="BP158" s="336"/>
      <c r="BQ158" s="336"/>
      <c r="BR158" s="336"/>
      <c r="BS158" s="336"/>
      <c r="BT158" s="336"/>
      <c r="BU158" s="336"/>
      <c r="BV158" s="336"/>
      <c r="BW158" s="336"/>
      <c r="BX158" s="336"/>
      <c r="BY158" s="336"/>
    </row>
    <row r="159" spans="1:77" ht="12" customHeight="1" x14ac:dyDescent="0.35">
      <c r="A159" s="341"/>
      <c r="B159" s="338"/>
      <c r="C159" s="107" t="s">
        <v>756</v>
      </c>
      <c r="D159" s="78" t="s">
        <v>757</v>
      </c>
      <c r="E159" s="370"/>
      <c r="F159" s="290">
        <f>IF(YEAR2=2014,'Table PR2_2014'!F158,IF(YEAR2=2015,TablePR2_2015!F158,IF(YEAR2=2016,Tablepr2_2016!F158,IF(YEAR2=2017,Tablepr2_2017!F158))))</f>
        <v>1389</v>
      </c>
      <c r="G159" s="290">
        <f>IF(YEAR2=2014,'Table PR2_2014'!G158,IF(YEAR2=2015,TablePR2_2015!G158,IF(YEAR2=2016,Tablepr2_2016!G158,IF(YEAR2=2017,Tablepr2_2017!G158))))</f>
        <v>61</v>
      </c>
      <c r="H159" s="290">
        <f>IF(YEAR2=2014,'Table PR2_2014'!H158,IF(YEAR2=2015,TablePR2_2015!H158,IF(YEAR2=2016,Tablepr2_2016!H158,IF(YEAR2=2017,Tablepr2_2017!H158))))</f>
        <v>66</v>
      </c>
      <c r="I159" s="730">
        <f>IF(YEAR2=2014,'Table PR2_2014'!I158,IF(YEAR2=2015,TablePR2_2015!I158,IF(YEAR2=2016,Tablepr2_2016!I158,IF(YEAR2=2017,Tablepr2_2017!I158))))</f>
        <v>33.6</v>
      </c>
      <c r="J159" s="599"/>
      <c r="K159" s="399"/>
      <c r="L159" s="399"/>
      <c r="M159" s="399"/>
      <c r="N159" s="399"/>
      <c r="Q159" s="336"/>
      <c r="R159" s="336"/>
      <c r="S159" s="336"/>
      <c r="T159" s="336"/>
      <c r="U159" s="336"/>
      <c r="V159" s="336"/>
      <c r="W159" s="336"/>
      <c r="X159" s="336"/>
      <c r="Y159" s="336"/>
      <c r="Z159" s="293"/>
      <c r="AA159" s="336"/>
      <c r="AB159" s="336"/>
      <c r="AC159" s="336"/>
      <c r="AD159" s="336"/>
      <c r="AE159" s="336"/>
      <c r="AF159" s="336"/>
      <c r="AG159" s="336"/>
      <c r="AH159" s="336"/>
      <c r="AI159" s="336"/>
      <c r="AJ159" s="336"/>
      <c r="AK159" s="336"/>
      <c r="AL159" s="336"/>
      <c r="AM159" s="336"/>
      <c r="AN159" s="336"/>
      <c r="AO159" s="336"/>
      <c r="AP159" s="336"/>
      <c r="AQ159" s="336"/>
      <c r="AR159" s="336"/>
      <c r="AS159" s="336"/>
      <c r="AT159" s="336"/>
      <c r="AU159" s="336"/>
      <c r="AV159" s="336"/>
      <c r="AW159" s="336"/>
      <c r="AX159" s="336"/>
      <c r="AY159" s="336"/>
      <c r="AZ159" s="336"/>
      <c r="BA159" s="336"/>
      <c r="BB159" s="336"/>
      <c r="BC159" s="336"/>
      <c r="BD159" s="336"/>
      <c r="BE159" s="336"/>
      <c r="BF159" s="336"/>
      <c r="BG159" s="336"/>
      <c r="BH159" s="336"/>
      <c r="BI159" s="336"/>
      <c r="BJ159" s="336"/>
      <c r="BK159" s="336"/>
      <c r="BL159" s="336"/>
      <c r="BM159" s="336"/>
      <c r="BN159" s="336"/>
      <c r="BO159" s="336"/>
      <c r="BP159" s="336"/>
      <c r="BQ159" s="336"/>
      <c r="BR159" s="336"/>
      <c r="BS159" s="336"/>
      <c r="BT159" s="336"/>
      <c r="BU159" s="336"/>
      <c r="BV159" s="336"/>
      <c r="BW159" s="336"/>
      <c r="BX159" s="336"/>
      <c r="BY159" s="336"/>
    </row>
    <row r="160" spans="1:77" ht="12" customHeight="1" x14ac:dyDescent="0.35">
      <c r="A160" s="341"/>
      <c r="B160" s="338"/>
      <c r="C160" s="107" t="s">
        <v>758</v>
      </c>
      <c r="D160" s="78" t="s">
        <v>759</v>
      </c>
      <c r="E160" s="370"/>
      <c r="F160" s="290">
        <f>IF(YEAR2=2014,'Table PR2_2014'!F159,IF(YEAR2=2015,TablePR2_2015!F159,IF(YEAR2=2016,Tablepr2_2016!F159,IF(YEAR2=2017,Tablepr2_2017!F159))))</f>
        <v>1271</v>
      </c>
      <c r="G160" s="290">
        <f>IF(YEAR2=2014,'Table PR2_2014'!G159,IF(YEAR2=2015,TablePR2_2015!G159,IF(YEAR2=2016,Tablepr2_2016!G159,IF(YEAR2=2017,Tablepr2_2017!G159))))</f>
        <v>75</v>
      </c>
      <c r="H160" s="290">
        <f>IF(YEAR2=2014,'Table PR2_2014'!H159,IF(YEAR2=2015,TablePR2_2015!H159,IF(YEAR2=2016,Tablepr2_2016!H159,IF(YEAR2=2017,Tablepr2_2017!H159))))</f>
        <v>76</v>
      </c>
      <c r="I160" s="730">
        <f>IF(YEAR2=2014,'Table PR2_2014'!I159,IF(YEAR2=2015,TablePR2_2015!I159,IF(YEAR2=2016,Tablepr2_2016!I159,IF(YEAR2=2017,Tablepr2_2017!I159))))</f>
        <v>35.6</v>
      </c>
      <c r="J160" s="599"/>
      <c r="K160" s="399"/>
      <c r="L160" s="399"/>
      <c r="M160" s="399"/>
      <c r="N160" s="399"/>
      <c r="Q160" s="336"/>
      <c r="R160" s="336"/>
      <c r="S160" s="336"/>
      <c r="T160" s="336"/>
      <c r="U160" s="336"/>
      <c r="V160" s="336"/>
      <c r="W160" s="336"/>
      <c r="X160" s="336"/>
      <c r="Y160" s="336"/>
      <c r="Z160" s="293"/>
      <c r="AA160" s="336"/>
      <c r="AB160" s="336"/>
      <c r="AC160" s="336"/>
      <c r="AD160" s="336"/>
      <c r="AE160" s="336"/>
      <c r="AF160" s="336"/>
      <c r="AG160" s="336"/>
      <c r="AH160" s="336"/>
      <c r="AI160" s="336"/>
      <c r="AJ160" s="336"/>
      <c r="AK160" s="336"/>
      <c r="AL160" s="336"/>
      <c r="AM160" s="336"/>
      <c r="AN160" s="336"/>
      <c r="AO160" s="336"/>
      <c r="AP160" s="336"/>
      <c r="AQ160" s="336"/>
      <c r="AR160" s="336"/>
      <c r="AS160" s="336"/>
      <c r="AT160" s="336"/>
      <c r="AU160" s="336"/>
      <c r="AV160" s="336"/>
      <c r="AW160" s="336"/>
      <c r="AX160" s="336"/>
      <c r="AY160" s="336"/>
      <c r="AZ160" s="336"/>
      <c r="BA160" s="336"/>
      <c r="BB160" s="336"/>
      <c r="BC160" s="336"/>
      <c r="BD160" s="336"/>
      <c r="BE160" s="336"/>
      <c r="BF160" s="336"/>
      <c r="BG160" s="336"/>
      <c r="BH160" s="336"/>
      <c r="BI160" s="336"/>
      <c r="BJ160" s="336"/>
      <c r="BK160" s="336"/>
      <c r="BL160" s="336"/>
      <c r="BM160" s="336"/>
      <c r="BN160" s="336"/>
      <c r="BO160" s="336"/>
      <c r="BP160" s="336"/>
      <c r="BQ160" s="336"/>
      <c r="BR160" s="336"/>
      <c r="BS160" s="336"/>
      <c r="BT160" s="336"/>
      <c r="BU160" s="336"/>
      <c r="BV160" s="336"/>
      <c r="BW160" s="336"/>
      <c r="BX160" s="336"/>
      <c r="BY160" s="336"/>
    </row>
    <row r="161" spans="1:77" ht="12" customHeight="1" x14ac:dyDescent="0.35">
      <c r="A161" s="341"/>
      <c r="B161" s="338"/>
      <c r="C161" s="107"/>
      <c r="D161" s="78"/>
      <c r="E161" s="370"/>
      <c r="F161" s="290"/>
      <c r="G161" s="290"/>
      <c r="H161" s="290"/>
      <c r="I161" s="730"/>
      <c r="J161" s="599"/>
      <c r="K161" s="399"/>
      <c r="L161" s="399"/>
      <c r="M161" s="399"/>
      <c r="N161" s="399"/>
      <c r="Q161" s="336"/>
      <c r="R161" s="336"/>
      <c r="S161" s="336"/>
      <c r="T161" s="336"/>
      <c r="U161" s="336"/>
      <c r="V161" s="336"/>
      <c r="W161" s="336"/>
      <c r="X161" s="336"/>
      <c r="Y161" s="336"/>
      <c r="Z161" s="293"/>
      <c r="AA161" s="336"/>
      <c r="AB161" s="336"/>
      <c r="AC161" s="336"/>
      <c r="AD161" s="336"/>
      <c r="AE161" s="336"/>
      <c r="AF161" s="336"/>
      <c r="AG161" s="336"/>
      <c r="AH161" s="336"/>
      <c r="AI161" s="336"/>
      <c r="AJ161" s="336"/>
      <c r="AK161" s="336"/>
      <c r="AL161" s="336"/>
      <c r="AM161" s="336"/>
      <c r="AN161" s="336"/>
      <c r="AO161" s="336"/>
      <c r="AP161" s="336"/>
      <c r="AQ161" s="336"/>
      <c r="AR161" s="336"/>
      <c r="AS161" s="336"/>
      <c r="AT161" s="336"/>
      <c r="AU161" s="336"/>
      <c r="AV161" s="336"/>
      <c r="AW161" s="336"/>
      <c r="AX161" s="336"/>
      <c r="AY161" s="336"/>
      <c r="AZ161" s="336"/>
      <c r="BA161" s="336"/>
      <c r="BB161" s="336"/>
      <c r="BC161" s="336"/>
      <c r="BD161" s="336"/>
      <c r="BE161" s="336"/>
      <c r="BF161" s="336"/>
      <c r="BG161" s="336"/>
      <c r="BH161" s="336"/>
      <c r="BI161" s="336"/>
      <c r="BJ161" s="336"/>
      <c r="BK161" s="336"/>
      <c r="BL161" s="336"/>
      <c r="BM161" s="336"/>
      <c r="BN161" s="336"/>
      <c r="BO161" s="336"/>
      <c r="BP161" s="336"/>
      <c r="BQ161" s="336"/>
      <c r="BR161" s="336"/>
      <c r="BS161" s="336"/>
      <c r="BT161" s="336"/>
      <c r="BU161" s="336"/>
      <c r="BV161" s="336"/>
      <c r="BW161" s="336"/>
      <c r="BX161" s="336"/>
      <c r="BY161" s="336"/>
    </row>
    <row r="162" spans="1:77" ht="12" customHeight="1" x14ac:dyDescent="0.35">
      <c r="A162" s="339" t="s">
        <v>64</v>
      </c>
      <c r="B162" s="340" t="s">
        <v>412</v>
      </c>
      <c r="C162" s="333" t="s">
        <v>760</v>
      </c>
      <c r="D162" s="338"/>
      <c r="E162" s="370"/>
      <c r="F162" s="290">
        <f>IF(YEAR2=2014,'Table PR2_2014'!F161,IF(YEAR2=2015,TablePR2_2015!F161,IF(YEAR2=2016,Tablepr2_2016!F161,IF(YEAR2=2017,Tablepr2_2017!F161))))</f>
        <v>73902</v>
      </c>
      <c r="G162" s="290">
        <f>IF(YEAR2=2014,'Table PR2_2014'!G161,IF(YEAR2=2015,TablePR2_2015!G161,IF(YEAR2=2016,Tablepr2_2016!G161,IF(YEAR2=2017,Tablepr2_2017!G161))))</f>
        <v>66</v>
      </c>
      <c r="H162" s="290">
        <f>IF(YEAR2=2014,'Table PR2_2014'!H161,IF(YEAR2=2015,TablePR2_2015!H161,IF(YEAR2=2016,Tablepr2_2016!H161,IF(YEAR2=2017,Tablepr2_2017!H161))))</f>
        <v>69</v>
      </c>
      <c r="I162" s="730">
        <f>IF(YEAR2=2014,'Table PR2_2014'!I161,IF(YEAR2=2015,TablePR2_2015!I161,IF(YEAR2=2016,Tablepr2_2016!I161,IF(YEAR2=2017,Tablepr2_2017!I161))))</f>
        <v>33.799999999999997</v>
      </c>
      <c r="J162" s="599"/>
      <c r="K162" s="399"/>
      <c r="L162" s="399"/>
      <c r="M162" s="399"/>
      <c r="N162" s="399"/>
      <c r="Q162" s="336"/>
      <c r="R162" s="336"/>
      <c r="S162" s="336"/>
      <c r="T162" s="336"/>
      <c r="U162" s="336"/>
      <c r="V162" s="336"/>
      <c r="W162" s="336"/>
      <c r="X162" s="336"/>
      <c r="Y162" s="336"/>
      <c r="Z162" s="293"/>
      <c r="AA162" s="336"/>
      <c r="AB162" s="336"/>
      <c r="AC162" s="336"/>
      <c r="AD162" s="336"/>
      <c r="AE162" s="336"/>
      <c r="AF162" s="336"/>
      <c r="AG162" s="336"/>
      <c r="AH162" s="336"/>
      <c r="AI162" s="336"/>
      <c r="AJ162" s="336"/>
      <c r="AK162" s="336"/>
      <c r="AL162" s="336"/>
      <c r="AM162" s="336"/>
      <c r="AN162" s="336"/>
      <c r="AO162" s="336"/>
      <c r="AP162" s="336"/>
      <c r="AQ162" s="336"/>
      <c r="AR162" s="336"/>
      <c r="AS162" s="336"/>
      <c r="AT162" s="336"/>
      <c r="AU162" s="336"/>
      <c r="AV162" s="336"/>
      <c r="AW162" s="336"/>
      <c r="AX162" s="336"/>
      <c r="AY162" s="336"/>
      <c r="AZ162" s="336"/>
      <c r="BA162" s="336"/>
      <c r="BB162" s="336"/>
      <c r="BC162" s="336"/>
      <c r="BD162" s="336"/>
      <c r="BE162" s="336"/>
      <c r="BF162" s="336"/>
      <c r="BG162" s="336"/>
      <c r="BH162" s="336"/>
      <c r="BI162" s="336"/>
      <c r="BJ162" s="336"/>
      <c r="BK162" s="336"/>
      <c r="BL162" s="336"/>
      <c r="BM162" s="336"/>
      <c r="BN162" s="336"/>
      <c r="BO162" s="336"/>
      <c r="BP162" s="336"/>
      <c r="BQ162" s="336"/>
      <c r="BR162" s="336"/>
      <c r="BS162" s="336"/>
      <c r="BT162" s="336"/>
      <c r="BU162" s="336"/>
      <c r="BV162" s="336"/>
      <c r="BW162" s="336"/>
      <c r="BX162" s="336"/>
      <c r="BY162" s="336"/>
    </row>
    <row r="163" spans="1:77" ht="12" customHeight="1" x14ac:dyDescent="0.35">
      <c r="A163" s="341"/>
      <c r="B163" s="338"/>
      <c r="C163" s="340"/>
      <c r="D163" s="333"/>
      <c r="E163" s="370"/>
      <c r="F163" s="290"/>
      <c r="G163" s="290"/>
      <c r="H163" s="290"/>
      <c r="I163" s="730"/>
      <c r="J163" s="599"/>
      <c r="K163" s="399"/>
      <c r="L163" s="399"/>
      <c r="M163" s="399"/>
      <c r="N163" s="399"/>
      <c r="Q163" s="336"/>
      <c r="R163" s="336"/>
      <c r="S163" s="336"/>
      <c r="T163" s="336"/>
      <c r="U163" s="336"/>
      <c r="V163" s="336"/>
      <c r="W163" s="336"/>
      <c r="X163" s="336"/>
      <c r="Y163" s="336"/>
      <c r="Z163" s="293"/>
      <c r="AA163" s="336"/>
      <c r="AB163" s="336"/>
      <c r="AC163" s="336"/>
      <c r="AD163" s="336"/>
      <c r="AE163" s="336"/>
      <c r="AF163" s="336"/>
      <c r="AG163" s="336"/>
      <c r="AH163" s="336"/>
      <c r="AI163" s="336"/>
      <c r="AJ163" s="336"/>
      <c r="AK163" s="336"/>
      <c r="AL163" s="336"/>
      <c r="AM163" s="336"/>
      <c r="AN163" s="336"/>
      <c r="AO163" s="336"/>
      <c r="AP163" s="336"/>
      <c r="AQ163" s="336"/>
      <c r="AR163" s="336"/>
      <c r="AS163" s="336"/>
      <c r="AT163" s="336"/>
      <c r="AU163" s="336"/>
      <c r="AV163" s="336"/>
      <c r="AW163" s="336"/>
      <c r="AX163" s="336"/>
      <c r="AY163" s="336"/>
      <c r="AZ163" s="336"/>
      <c r="BA163" s="336"/>
      <c r="BB163" s="336"/>
      <c r="BC163" s="336"/>
      <c r="BD163" s="336"/>
      <c r="BE163" s="336"/>
      <c r="BF163" s="336"/>
      <c r="BG163" s="336"/>
      <c r="BH163" s="336"/>
      <c r="BI163" s="336"/>
      <c r="BJ163" s="336"/>
      <c r="BK163" s="336"/>
      <c r="BL163" s="336"/>
      <c r="BM163" s="336"/>
      <c r="BN163" s="336"/>
      <c r="BO163" s="336"/>
      <c r="BP163" s="336"/>
      <c r="BQ163" s="336"/>
      <c r="BR163" s="336"/>
      <c r="BS163" s="336"/>
      <c r="BT163" s="336"/>
      <c r="BU163" s="336"/>
      <c r="BV163" s="336"/>
      <c r="BW163" s="336"/>
      <c r="BX163" s="336"/>
      <c r="BY163" s="336"/>
    </row>
    <row r="164" spans="1:77" ht="12" customHeight="1" x14ac:dyDescent="0.35">
      <c r="A164" s="341"/>
      <c r="B164" s="338"/>
      <c r="C164" s="340" t="s">
        <v>68</v>
      </c>
      <c r="D164" s="333" t="s">
        <v>761</v>
      </c>
      <c r="E164" s="370"/>
      <c r="F164" s="290">
        <f>IF(YEAR2=2014,'Table PR2_2014'!F163,IF(YEAR2=2015,TablePR2_2015!F163,IF(YEAR2=2016,Tablepr2_2016!F163,IF(YEAR2=2017,Tablepr2_2017!F163))))</f>
        <v>1850</v>
      </c>
      <c r="G164" s="290">
        <f>IF(YEAR2=2014,'Table PR2_2014'!G163,IF(YEAR2=2015,TablePR2_2015!G163,IF(YEAR2=2016,Tablepr2_2016!G163,IF(YEAR2=2017,Tablepr2_2017!G163))))</f>
        <v>74</v>
      </c>
      <c r="H164" s="290">
        <f>IF(YEAR2=2014,'Table PR2_2014'!H163,IF(YEAR2=2015,TablePR2_2015!H163,IF(YEAR2=2016,Tablepr2_2016!H163,IF(YEAR2=2017,Tablepr2_2017!H163))))</f>
        <v>75</v>
      </c>
      <c r="I164" s="730">
        <f>IF(YEAR2=2014,'Table PR2_2014'!I163,IF(YEAR2=2015,TablePR2_2015!I163,IF(YEAR2=2016,Tablepr2_2016!I163,IF(YEAR2=2017,Tablepr2_2017!I163))))</f>
        <v>34.5</v>
      </c>
      <c r="J164" s="599"/>
      <c r="K164" s="399"/>
      <c r="L164" s="399"/>
      <c r="M164" s="399"/>
      <c r="N164" s="399"/>
      <c r="Q164" s="336"/>
      <c r="R164" s="336"/>
      <c r="S164" s="336"/>
      <c r="T164" s="336"/>
      <c r="U164" s="336"/>
      <c r="V164" s="336"/>
      <c r="W164" s="336"/>
      <c r="X164" s="336"/>
      <c r="Y164" s="336"/>
      <c r="Z164" s="293"/>
      <c r="AA164" s="336"/>
      <c r="AB164" s="336"/>
      <c r="AC164" s="336"/>
      <c r="AD164" s="336"/>
      <c r="AE164" s="336"/>
      <c r="AF164" s="336"/>
      <c r="AG164" s="336"/>
      <c r="AH164" s="336"/>
      <c r="AI164" s="336"/>
      <c r="AJ164" s="336"/>
      <c r="AK164" s="336"/>
      <c r="AL164" s="336"/>
      <c r="AM164" s="336"/>
      <c r="AN164" s="336"/>
      <c r="AO164" s="336"/>
      <c r="AP164" s="336"/>
      <c r="AQ164" s="336"/>
      <c r="AR164" s="336"/>
      <c r="AS164" s="336"/>
      <c r="AT164" s="336"/>
      <c r="AU164" s="336"/>
      <c r="AV164" s="336"/>
      <c r="AW164" s="336"/>
      <c r="AX164" s="336"/>
      <c r="AY164" s="336"/>
      <c r="AZ164" s="336"/>
      <c r="BA164" s="336"/>
      <c r="BB164" s="336"/>
      <c r="BC164" s="336"/>
      <c r="BD164" s="336"/>
      <c r="BE164" s="336"/>
      <c r="BF164" s="336"/>
      <c r="BG164" s="336"/>
      <c r="BH164" s="336"/>
      <c r="BI164" s="336"/>
      <c r="BJ164" s="336"/>
      <c r="BK164" s="336"/>
      <c r="BL164" s="336"/>
      <c r="BM164" s="336"/>
      <c r="BN164" s="336"/>
      <c r="BO164" s="336"/>
      <c r="BP164" s="336"/>
      <c r="BQ164" s="336"/>
      <c r="BR164" s="336"/>
      <c r="BS164" s="336"/>
      <c r="BT164" s="336"/>
      <c r="BU164" s="336"/>
      <c r="BV164" s="336"/>
      <c r="BW164" s="336"/>
      <c r="BX164" s="336"/>
      <c r="BY164" s="336"/>
    </row>
    <row r="165" spans="1:77" ht="12" customHeight="1" x14ac:dyDescent="0.35">
      <c r="A165" s="341"/>
      <c r="B165" s="338"/>
      <c r="C165" s="340" t="s">
        <v>70</v>
      </c>
      <c r="D165" s="333" t="s">
        <v>762</v>
      </c>
      <c r="E165" s="370"/>
      <c r="F165" s="290">
        <f>IF(YEAR2=2014,'Table PR2_2014'!F164,IF(YEAR2=2015,TablePR2_2015!F164,IF(YEAR2=2016,Tablepr2_2016!F164,IF(YEAR2=2017,Tablepr2_2017!F164))))</f>
        <v>3061</v>
      </c>
      <c r="G165" s="290">
        <f>IF(YEAR2=2014,'Table PR2_2014'!G164,IF(YEAR2=2015,TablePR2_2015!G164,IF(YEAR2=2016,Tablepr2_2016!G164,IF(YEAR2=2017,Tablepr2_2017!G164))))</f>
        <v>70</v>
      </c>
      <c r="H165" s="290">
        <f>IF(YEAR2=2014,'Table PR2_2014'!H164,IF(YEAR2=2015,TablePR2_2015!H164,IF(YEAR2=2016,Tablepr2_2016!H164,IF(YEAR2=2017,Tablepr2_2017!H164))))</f>
        <v>71</v>
      </c>
      <c r="I165" s="730">
        <f>IF(YEAR2=2014,'Table PR2_2014'!I164,IF(YEAR2=2015,TablePR2_2015!I164,IF(YEAR2=2016,Tablepr2_2016!I164,IF(YEAR2=2017,Tablepr2_2017!I164))))</f>
        <v>35.700000000000003</v>
      </c>
      <c r="J165" s="599"/>
      <c r="K165" s="399"/>
      <c r="L165" s="399"/>
      <c r="M165" s="399"/>
      <c r="N165" s="399"/>
      <c r="Q165" s="336"/>
      <c r="R165" s="336"/>
      <c r="S165" s="336"/>
      <c r="T165" s="336"/>
      <c r="U165" s="336"/>
      <c r="V165" s="336"/>
      <c r="W165" s="336"/>
      <c r="X165" s="336"/>
      <c r="Y165" s="336"/>
      <c r="Z165" s="293"/>
      <c r="AA165" s="336"/>
      <c r="AB165" s="336"/>
      <c r="AC165" s="336"/>
      <c r="AD165" s="336"/>
      <c r="AE165" s="336"/>
      <c r="AF165" s="336"/>
      <c r="AG165" s="336"/>
      <c r="AH165" s="336"/>
      <c r="AI165" s="336"/>
      <c r="AJ165" s="336"/>
      <c r="AK165" s="336"/>
      <c r="AL165" s="336"/>
      <c r="AM165" s="336"/>
      <c r="AN165" s="336"/>
      <c r="AO165" s="336"/>
      <c r="AP165" s="336"/>
      <c r="AQ165" s="336"/>
      <c r="AR165" s="336"/>
      <c r="AS165" s="336"/>
      <c r="AT165" s="336"/>
      <c r="AU165" s="336"/>
      <c r="AV165" s="336"/>
      <c r="AW165" s="336"/>
      <c r="AX165" s="336"/>
      <c r="AY165" s="336"/>
      <c r="AZ165" s="336"/>
      <c r="BA165" s="336"/>
      <c r="BB165" s="336"/>
      <c r="BC165" s="336"/>
      <c r="BD165" s="336"/>
      <c r="BE165" s="336"/>
      <c r="BF165" s="336"/>
      <c r="BG165" s="336"/>
      <c r="BH165" s="336"/>
      <c r="BI165" s="336"/>
      <c r="BJ165" s="336"/>
      <c r="BK165" s="336"/>
      <c r="BL165" s="336"/>
      <c r="BM165" s="336"/>
      <c r="BN165" s="336"/>
      <c r="BO165" s="336"/>
      <c r="BP165" s="336"/>
      <c r="BQ165" s="336"/>
      <c r="BR165" s="336"/>
      <c r="BS165" s="336"/>
      <c r="BT165" s="336"/>
      <c r="BU165" s="336"/>
      <c r="BV165" s="336"/>
      <c r="BW165" s="336"/>
      <c r="BX165" s="336"/>
      <c r="BY165" s="336"/>
    </row>
    <row r="166" spans="1:77" ht="12" customHeight="1" x14ac:dyDescent="0.35">
      <c r="A166" s="341"/>
      <c r="B166" s="338"/>
      <c r="C166" s="340" t="s">
        <v>73</v>
      </c>
      <c r="D166" s="333" t="s">
        <v>763</v>
      </c>
      <c r="E166" s="370"/>
      <c r="F166" s="290">
        <f>IF(YEAR2=2014,'Table PR2_2014'!F165,IF(YEAR2=2015,TablePR2_2015!F165,IF(YEAR2=2016,Tablepr2_2016!F165,IF(YEAR2=2017,Tablepr2_2017!F165))))</f>
        <v>3555</v>
      </c>
      <c r="G166" s="290">
        <f>IF(YEAR2=2014,'Table PR2_2014'!G165,IF(YEAR2=2015,TablePR2_2015!G165,IF(YEAR2=2016,Tablepr2_2016!G165,IF(YEAR2=2017,Tablepr2_2017!G165))))</f>
        <v>64</v>
      </c>
      <c r="H166" s="290">
        <f>IF(YEAR2=2014,'Table PR2_2014'!H165,IF(YEAR2=2015,TablePR2_2015!H165,IF(YEAR2=2016,Tablepr2_2016!H165,IF(YEAR2=2017,Tablepr2_2017!H165))))</f>
        <v>66</v>
      </c>
      <c r="I166" s="730">
        <f>IF(YEAR2=2014,'Table PR2_2014'!I165,IF(YEAR2=2015,TablePR2_2015!I165,IF(YEAR2=2016,Tablepr2_2016!I165,IF(YEAR2=2017,Tablepr2_2017!I165))))</f>
        <v>33.299999999999997</v>
      </c>
      <c r="J166" s="599"/>
      <c r="K166" s="399"/>
      <c r="L166" s="399"/>
      <c r="M166" s="399"/>
      <c r="N166" s="399"/>
      <c r="Q166" s="336"/>
      <c r="R166" s="336"/>
      <c r="S166" s="336"/>
      <c r="T166" s="336"/>
      <c r="U166" s="336"/>
      <c r="V166" s="336"/>
      <c r="W166" s="336"/>
      <c r="X166" s="336"/>
      <c r="Y166" s="336"/>
      <c r="Z166" s="293"/>
      <c r="AA166" s="336"/>
      <c r="AB166" s="336"/>
      <c r="AC166" s="336"/>
      <c r="AD166" s="336"/>
      <c r="AE166" s="336"/>
      <c r="AF166" s="336"/>
      <c r="AG166" s="336"/>
      <c r="AH166" s="336"/>
      <c r="AI166" s="336"/>
      <c r="AJ166" s="336"/>
      <c r="AK166" s="336"/>
      <c r="AL166" s="336"/>
      <c r="AM166" s="336"/>
      <c r="AN166" s="336"/>
      <c r="AO166" s="336"/>
      <c r="AP166" s="336"/>
      <c r="AQ166" s="336"/>
      <c r="AR166" s="336"/>
      <c r="AS166" s="336"/>
      <c r="AT166" s="336"/>
      <c r="AU166" s="336"/>
      <c r="AV166" s="336"/>
      <c r="AW166" s="336"/>
      <c r="AX166" s="336"/>
      <c r="AY166" s="336"/>
      <c r="AZ166" s="336"/>
      <c r="BA166" s="336"/>
      <c r="BB166" s="336"/>
      <c r="BC166" s="336"/>
      <c r="BD166" s="336"/>
      <c r="BE166" s="336"/>
      <c r="BF166" s="336"/>
      <c r="BG166" s="336"/>
      <c r="BH166" s="336"/>
      <c r="BI166" s="336"/>
      <c r="BJ166" s="336"/>
      <c r="BK166" s="336"/>
      <c r="BL166" s="336"/>
      <c r="BM166" s="336"/>
      <c r="BN166" s="336"/>
      <c r="BO166" s="336"/>
      <c r="BP166" s="336"/>
      <c r="BQ166" s="336"/>
      <c r="BR166" s="336"/>
      <c r="BS166" s="336"/>
      <c r="BT166" s="336"/>
      <c r="BU166" s="336"/>
      <c r="BV166" s="336"/>
      <c r="BW166" s="336"/>
      <c r="BX166" s="336"/>
      <c r="BY166" s="336"/>
    </row>
    <row r="167" spans="1:77" ht="12" customHeight="1" x14ac:dyDescent="0.35">
      <c r="A167" s="341"/>
      <c r="B167" s="338"/>
      <c r="C167" s="340" t="s">
        <v>74</v>
      </c>
      <c r="D167" s="333" t="s">
        <v>764</v>
      </c>
      <c r="E167" s="370"/>
      <c r="F167" s="290">
        <f>IF(YEAR2=2014,'Table PR2_2014'!F166,IF(YEAR2=2015,TablePR2_2015!F166,IF(YEAR2=2016,Tablepr2_2016!F166,IF(YEAR2=2017,Tablepr2_2017!F166))))</f>
        <v>2295</v>
      </c>
      <c r="G167" s="290">
        <f>IF(YEAR2=2014,'Table PR2_2014'!G166,IF(YEAR2=2015,TablePR2_2015!G166,IF(YEAR2=2016,Tablepr2_2016!G166,IF(YEAR2=2017,Tablepr2_2017!G166))))</f>
        <v>68</v>
      </c>
      <c r="H167" s="290">
        <f>IF(YEAR2=2014,'Table PR2_2014'!H166,IF(YEAR2=2015,TablePR2_2015!H166,IF(YEAR2=2016,Tablepr2_2016!H166,IF(YEAR2=2017,Tablepr2_2017!H166))))</f>
        <v>70</v>
      </c>
      <c r="I167" s="730">
        <f>IF(YEAR2=2014,'Table PR2_2014'!I166,IF(YEAR2=2015,TablePR2_2015!I166,IF(YEAR2=2016,Tablepr2_2016!I166,IF(YEAR2=2017,Tablepr2_2017!I166))))</f>
        <v>34.200000000000003</v>
      </c>
      <c r="J167" s="599"/>
      <c r="K167" s="399"/>
      <c r="L167" s="399"/>
      <c r="M167" s="399"/>
      <c r="N167" s="399"/>
      <c r="Q167" s="336"/>
      <c r="R167" s="336"/>
      <c r="S167" s="336"/>
      <c r="T167" s="336"/>
      <c r="U167" s="336"/>
      <c r="V167" s="336"/>
      <c r="W167" s="336"/>
      <c r="X167" s="336"/>
      <c r="Y167" s="336"/>
      <c r="Z167" s="293"/>
      <c r="AA167" s="336"/>
      <c r="AB167" s="336"/>
      <c r="AC167" s="336"/>
      <c r="AD167" s="336"/>
      <c r="AE167" s="336"/>
      <c r="AF167" s="336"/>
      <c r="AG167" s="336"/>
      <c r="AH167" s="336"/>
      <c r="AI167" s="336"/>
      <c r="AJ167" s="336"/>
      <c r="AK167" s="336"/>
      <c r="AL167" s="336"/>
      <c r="AM167" s="336"/>
      <c r="AN167" s="336"/>
      <c r="AO167" s="336"/>
      <c r="AP167" s="336"/>
      <c r="AQ167" s="336"/>
      <c r="AR167" s="336"/>
      <c r="AS167" s="336"/>
      <c r="AT167" s="336"/>
      <c r="AU167" s="336"/>
      <c r="AV167" s="336"/>
      <c r="AW167" s="336"/>
      <c r="AX167" s="336"/>
      <c r="AY167" s="336"/>
      <c r="AZ167" s="336"/>
      <c r="BA167" s="336"/>
      <c r="BB167" s="336"/>
      <c r="BC167" s="336"/>
      <c r="BD167" s="336"/>
      <c r="BE167" s="336"/>
      <c r="BF167" s="336"/>
      <c r="BG167" s="336"/>
      <c r="BH167" s="336"/>
      <c r="BI167" s="336"/>
      <c r="BJ167" s="336"/>
      <c r="BK167" s="336"/>
      <c r="BL167" s="336"/>
      <c r="BM167" s="336"/>
      <c r="BN167" s="336"/>
      <c r="BO167" s="336"/>
      <c r="BP167" s="336"/>
      <c r="BQ167" s="336"/>
      <c r="BR167" s="336"/>
      <c r="BS167" s="336"/>
      <c r="BT167" s="336"/>
      <c r="BU167" s="336"/>
      <c r="BV167" s="336"/>
      <c r="BW167" s="336"/>
      <c r="BX167" s="336"/>
      <c r="BY167" s="336"/>
    </row>
    <row r="168" spans="1:77" ht="12" customHeight="1" x14ac:dyDescent="0.35">
      <c r="A168" s="341"/>
      <c r="B168" s="338"/>
      <c r="C168" s="107"/>
      <c r="D168" s="78"/>
      <c r="E168" s="370"/>
      <c r="F168" s="290"/>
      <c r="G168" s="290"/>
      <c r="H168" s="290"/>
      <c r="I168" s="730"/>
      <c r="J168" s="599"/>
      <c r="K168" s="399"/>
      <c r="L168" s="399"/>
      <c r="M168" s="399"/>
      <c r="N168" s="399"/>
      <c r="Q168" s="336"/>
      <c r="R168" s="336"/>
      <c r="S168" s="336"/>
      <c r="T168" s="336"/>
      <c r="U168" s="336"/>
      <c r="V168" s="336"/>
      <c r="W168" s="336"/>
      <c r="X168" s="336"/>
      <c r="Y168" s="336"/>
      <c r="Z168" s="293"/>
      <c r="AA168" s="336"/>
      <c r="AB168" s="336"/>
      <c r="AC168" s="336"/>
      <c r="AD168" s="336"/>
      <c r="AE168" s="336"/>
      <c r="AF168" s="336"/>
      <c r="AG168" s="336"/>
      <c r="AH168" s="336"/>
      <c r="AI168" s="336"/>
      <c r="AJ168" s="336"/>
      <c r="AK168" s="336"/>
      <c r="AL168" s="336"/>
      <c r="AM168" s="336"/>
      <c r="AN168" s="336"/>
      <c r="AO168" s="336"/>
      <c r="AP168" s="336"/>
      <c r="AQ168" s="336"/>
      <c r="AR168" s="336"/>
      <c r="AS168" s="336"/>
      <c r="AT168" s="336"/>
      <c r="AU168" s="336"/>
      <c r="AV168" s="336"/>
      <c r="AW168" s="336"/>
      <c r="AX168" s="336"/>
      <c r="AY168" s="336"/>
      <c r="AZ168" s="336"/>
      <c r="BA168" s="336"/>
      <c r="BB168" s="336"/>
      <c r="BC168" s="336"/>
      <c r="BD168" s="336"/>
      <c r="BE168" s="336"/>
      <c r="BF168" s="336"/>
      <c r="BG168" s="336"/>
      <c r="BH168" s="336"/>
      <c r="BI168" s="336"/>
      <c r="BJ168" s="336"/>
      <c r="BK168" s="336"/>
      <c r="BL168" s="336"/>
      <c r="BM168" s="336"/>
      <c r="BN168" s="336"/>
      <c r="BO168" s="336"/>
      <c r="BP168" s="336"/>
      <c r="BQ168" s="336"/>
      <c r="BR168" s="336"/>
      <c r="BS168" s="336"/>
      <c r="BT168" s="336"/>
      <c r="BU168" s="336"/>
      <c r="BV168" s="336"/>
      <c r="BW168" s="336"/>
      <c r="BX168" s="336"/>
      <c r="BY168" s="336"/>
    </row>
    <row r="169" spans="1:77" ht="12" customHeight="1" x14ac:dyDescent="0.35">
      <c r="A169" s="341"/>
      <c r="B169" s="338"/>
      <c r="C169" s="340" t="s">
        <v>72</v>
      </c>
      <c r="D169" s="333" t="s">
        <v>765</v>
      </c>
      <c r="E169" s="370"/>
      <c r="F169" s="290"/>
      <c r="G169" s="290"/>
      <c r="H169" s="290"/>
      <c r="I169" s="730"/>
      <c r="J169" s="599"/>
      <c r="K169" s="399"/>
      <c r="L169" s="399"/>
      <c r="M169" s="399"/>
      <c r="N169" s="399"/>
      <c r="Q169" s="336"/>
      <c r="R169" s="336"/>
      <c r="S169" s="336"/>
      <c r="T169" s="336"/>
      <c r="U169" s="336"/>
      <c r="V169" s="336"/>
      <c r="W169" s="336"/>
      <c r="X169" s="336"/>
      <c r="Y169" s="336"/>
      <c r="Z169" s="293"/>
      <c r="AA169" s="336"/>
      <c r="AB169" s="336"/>
      <c r="AC169" s="336"/>
      <c r="AD169" s="336"/>
      <c r="AE169" s="336"/>
      <c r="AF169" s="336"/>
      <c r="AG169" s="336"/>
      <c r="AH169" s="336"/>
      <c r="AI169" s="336"/>
      <c r="AJ169" s="336"/>
      <c r="AK169" s="336"/>
      <c r="AL169" s="336"/>
      <c r="AM169" s="336"/>
      <c r="AN169" s="336"/>
      <c r="AO169" s="336"/>
      <c r="AP169" s="336"/>
      <c r="AQ169" s="336"/>
      <c r="AR169" s="336"/>
      <c r="AS169" s="336"/>
      <c r="AT169" s="336"/>
      <c r="AU169" s="336"/>
      <c r="AV169" s="336"/>
      <c r="AW169" s="336"/>
      <c r="AX169" s="336"/>
      <c r="AY169" s="336"/>
      <c r="AZ169" s="336"/>
      <c r="BA169" s="336"/>
      <c r="BB169" s="336"/>
      <c r="BC169" s="336"/>
      <c r="BD169" s="336"/>
      <c r="BE169" s="336"/>
      <c r="BF169" s="336"/>
      <c r="BG169" s="336"/>
      <c r="BH169" s="336"/>
      <c r="BI169" s="336"/>
      <c r="BJ169" s="336"/>
      <c r="BK169" s="336"/>
      <c r="BL169" s="336"/>
      <c r="BM169" s="336"/>
      <c r="BN169" s="336"/>
      <c r="BO169" s="336"/>
      <c r="BP169" s="336"/>
      <c r="BQ169" s="336"/>
      <c r="BR169" s="336"/>
      <c r="BS169" s="336"/>
      <c r="BT169" s="336"/>
      <c r="BU169" s="336"/>
      <c r="BV169" s="336"/>
      <c r="BW169" s="336"/>
      <c r="BX169" s="336"/>
      <c r="BY169" s="336"/>
    </row>
    <row r="170" spans="1:77" ht="12" customHeight="1" x14ac:dyDescent="0.35">
      <c r="A170" s="341"/>
      <c r="B170" s="338"/>
      <c r="C170" s="107" t="s">
        <v>766</v>
      </c>
      <c r="D170" s="78" t="s">
        <v>767</v>
      </c>
      <c r="E170" s="370"/>
      <c r="F170" s="290">
        <f>IF(YEAR2=2014,'Table PR2_2014'!F169,IF(YEAR2=2015,TablePR2_2015!F169,IF(YEAR2=2016,Tablepr2_2016!F169,IF(YEAR2=2017,Tablepr2_2017!F169))))</f>
        <v>1118</v>
      </c>
      <c r="G170" s="290">
        <f>IF(YEAR2=2014,'Table PR2_2014'!G169,IF(YEAR2=2015,TablePR2_2015!G169,IF(YEAR2=2016,Tablepr2_2016!G169,IF(YEAR2=2017,Tablepr2_2017!G169))))</f>
        <v>72</v>
      </c>
      <c r="H170" s="290">
        <f>IF(YEAR2=2014,'Table PR2_2014'!H169,IF(YEAR2=2015,TablePR2_2015!H169,IF(YEAR2=2016,Tablepr2_2016!H169,IF(YEAR2=2017,Tablepr2_2017!H169))))</f>
        <v>73</v>
      </c>
      <c r="I170" s="730">
        <f>IF(YEAR2=2014,'Table PR2_2014'!I169,IF(YEAR2=2015,TablePR2_2015!I169,IF(YEAR2=2016,Tablepr2_2016!I169,IF(YEAR2=2017,Tablepr2_2017!I169))))</f>
        <v>35.1</v>
      </c>
      <c r="J170" s="599"/>
      <c r="K170" s="399"/>
      <c r="L170" s="399"/>
      <c r="M170" s="399"/>
      <c r="N170" s="399"/>
      <c r="Q170" s="336"/>
      <c r="R170" s="336"/>
      <c r="S170" s="336"/>
      <c r="T170" s="336"/>
      <c r="U170" s="336"/>
      <c r="V170" s="336"/>
      <c r="W170" s="336"/>
      <c r="X170" s="336"/>
      <c r="Y170" s="336"/>
      <c r="Z170" s="293"/>
      <c r="AA170" s="336"/>
      <c r="AB170" s="336"/>
      <c r="AC170" s="336"/>
      <c r="AD170" s="336"/>
      <c r="AE170" s="336"/>
      <c r="AF170" s="336"/>
      <c r="AG170" s="336"/>
      <c r="AH170" s="336"/>
      <c r="AI170" s="336"/>
      <c r="AJ170" s="336"/>
      <c r="AK170" s="336"/>
      <c r="AL170" s="336"/>
      <c r="AM170" s="336"/>
      <c r="AN170" s="336"/>
      <c r="AO170" s="336"/>
      <c r="AP170" s="336"/>
      <c r="AQ170" s="336"/>
      <c r="AR170" s="336"/>
      <c r="AS170" s="336"/>
      <c r="AT170" s="336"/>
      <c r="AU170" s="336"/>
      <c r="AV170" s="336"/>
      <c r="AW170" s="336"/>
      <c r="AX170" s="336"/>
      <c r="AY170" s="336"/>
      <c r="AZ170" s="336"/>
      <c r="BA170" s="336"/>
      <c r="BB170" s="336"/>
      <c r="BC170" s="336"/>
      <c r="BD170" s="336"/>
      <c r="BE170" s="336"/>
      <c r="BF170" s="336"/>
      <c r="BG170" s="336"/>
      <c r="BH170" s="336"/>
      <c r="BI170" s="336"/>
      <c r="BJ170" s="336"/>
      <c r="BK170" s="336"/>
      <c r="BL170" s="336"/>
      <c r="BM170" s="336"/>
      <c r="BN170" s="336"/>
      <c r="BO170" s="336"/>
      <c r="BP170" s="336"/>
      <c r="BQ170" s="336"/>
      <c r="BR170" s="336"/>
      <c r="BS170" s="336"/>
      <c r="BT170" s="336"/>
      <c r="BU170" s="336"/>
      <c r="BV170" s="336"/>
      <c r="BW170" s="336"/>
      <c r="BX170" s="336"/>
      <c r="BY170" s="336"/>
    </row>
    <row r="171" spans="1:77" ht="12" customHeight="1" x14ac:dyDescent="0.35">
      <c r="A171" s="341"/>
      <c r="B171" s="338"/>
      <c r="C171" s="107" t="s">
        <v>768</v>
      </c>
      <c r="D171" s="78" t="s">
        <v>769</v>
      </c>
      <c r="E171" s="370"/>
      <c r="F171" s="290">
        <f>IF(YEAR2=2014,'Table PR2_2014'!F170,IF(YEAR2=2015,TablePR2_2015!F170,IF(YEAR2=2016,Tablepr2_2016!F170,IF(YEAR2=2017,Tablepr2_2017!F170))))</f>
        <v>1480</v>
      </c>
      <c r="G171" s="290">
        <f>IF(YEAR2=2014,'Table PR2_2014'!G170,IF(YEAR2=2015,TablePR2_2015!G170,IF(YEAR2=2016,Tablepr2_2016!G170,IF(YEAR2=2017,Tablepr2_2017!G170))))</f>
        <v>69</v>
      </c>
      <c r="H171" s="290">
        <f>IF(YEAR2=2014,'Table PR2_2014'!H170,IF(YEAR2=2015,TablePR2_2015!H170,IF(YEAR2=2016,Tablepr2_2016!H170,IF(YEAR2=2017,Tablepr2_2017!H170))))</f>
        <v>70</v>
      </c>
      <c r="I171" s="730">
        <f>IF(YEAR2=2014,'Table PR2_2014'!I170,IF(YEAR2=2015,TablePR2_2015!I170,IF(YEAR2=2016,Tablepr2_2016!I170,IF(YEAR2=2017,Tablepr2_2017!I170))))</f>
        <v>34.799999999999997</v>
      </c>
      <c r="J171" s="599"/>
      <c r="K171" s="399"/>
      <c r="L171" s="399"/>
      <c r="M171" s="399"/>
      <c r="N171" s="399"/>
      <c r="Q171" s="336"/>
      <c r="R171" s="336"/>
      <c r="S171" s="336"/>
      <c r="T171" s="336"/>
      <c r="U171" s="336"/>
      <c r="V171" s="336"/>
      <c r="W171" s="336"/>
      <c r="X171" s="336"/>
      <c r="Y171" s="336"/>
      <c r="Z171" s="293"/>
      <c r="AA171" s="336"/>
      <c r="AB171" s="336"/>
      <c r="AC171" s="336"/>
      <c r="AD171" s="336"/>
      <c r="AE171" s="336"/>
      <c r="AF171" s="336"/>
      <c r="AG171" s="336"/>
      <c r="AH171" s="336"/>
      <c r="AI171" s="336"/>
      <c r="AJ171" s="336"/>
      <c r="AK171" s="336"/>
      <c r="AL171" s="336"/>
      <c r="AM171" s="336"/>
      <c r="AN171" s="336"/>
      <c r="AO171" s="336"/>
      <c r="AP171" s="336"/>
      <c r="AQ171" s="336"/>
      <c r="AR171" s="336"/>
      <c r="AS171" s="336"/>
      <c r="AT171" s="336"/>
      <c r="AU171" s="336"/>
      <c r="AV171" s="336"/>
      <c r="AW171" s="336"/>
      <c r="AX171" s="336"/>
      <c r="AY171" s="336"/>
      <c r="AZ171" s="336"/>
      <c r="BA171" s="336"/>
      <c r="BB171" s="336"/>
      <c r="BC171" s="336"/>
      <c r="BD171" s="336"/>
      <c r="BE171" s="336"/>
      <c r="BF171" s="336"/>
      <c r="BG171" s="336"/>
      <c r="BH171" s="336"/>
      <c r="BI171" s="336"/>
      <c r="BJ171" s="336"/>
      <c r="BK171" s="336"/>
      <c r="BL171" s="336"/>
      <c r="BM171" s="336"/>
      <c r="BN171" s="336"/>
      <c r="BO171" s="336"/>
      <c r="BP171" s="336"/>
      <c r="BQ171" s="336"/>
      <c r="BR171" s="336"/>
      <c r="BS171" s="336"/>
      <c r="BT171" s="336"/>
      <c r="BU171" s="336"/>
      <c r="BV171" s="336"/>
      <c r="BW171" s="336"/>
      <c r="BX171" s="336"/>
      <c r="BY171" s="336"/>
    </row>
    <row r="172" spans="1:77" ht="12" customHeight="1" x14ac:dyDescent="0.35">
      <c r="A172" s="341"/>
      <c r="B172" s="338"/>
      <c r="C172" s="107" t="s">
        <v>770</v>
      </c>
      <c r="D172" s="78" t="s">
        <v>771</v>
      </c>
      <c r="E172" s="370"/>
      <c r="F172" s="290">
        <f>IF(YEAR2=2014,'Table PR2_2014'!F171,IF(YEAR2=2015,TablePR2_2015!F171,IF(YEAR2=2016,Tablepr2_2016!F171,IF(YEAR2=2017,Tablepr2_2017!F171))))</f>
        <v>1083</v>
      </c>
      <c r="G172" s="290">
        <f>IF(YEAR2=2014,'Table PR2_2014'!G171,IF(YEAR2=2015,TablePR2_2015!G171,IF(YEAR2=2016,Tablepr2_2016!G171,IF(YEAR2=2017,Tablepr2_2017!G171))))</f>
        <v>73</v>
      </c>
      <c r="H172" s="290">
        <f>IF(YEAR2=2014,'Table PR2_2014'!H171,IF(YEAR2=2015,TablePR2_2015!H171,IF(YEAR2=2016,Tablepr2_2016!H171,IF(YEAR2=2017,Tablepr2_2017!H171))))</f>
        <v>74</v>
      </c>
      <c r="I172" s="730">
        <f>IF(YEAR2=2014,'Table PR2_2014'!I171,IF(YEAR2=2015,TablePR2_2015!I171,IF(YEAR2=2016,Tablepr2_2016!I171,IF(YEAR2=2017,Tablepr2_2017!I171))))</f>
        <v>35.9</v>
      </c>
      <c r="J172" s="599"/>
      <c r="K172" s="399"/>
      <c r="L172" s="399"/>
      <c r="M172" s="399"/>
      <c r="N172" s="399"/>
      <c r="Q172" s="336"/>
      <c r="R172" s="336"/>
      <c r="S172" s="336"/>
      <c r="T172" s="336"/>
      <c r="U172" s="336"/>
      <c r="V172" s="336"/>
      <c r="W172" s="336"/>
      <c r="X172" s="336"/>
      <c r="Y172" s="336"/>
      <c r="Z172" s="293"/>
      <c r="AA172" s="336"/>
      <c r="AB172" s="336"/>
      <c r="AC172" s="336"/>
      <c r="AD172" s="336"/>
      <c r="AE172" s="336"/>
      <c r="AF172" s="336"/>
      <c r="AG172" s="336"/>
      <c r="AH172" s="336"/>
      <c r="AI172" s="336"/>
      <c r="AJ172" s="336"/>
      <c r="AK172" s="336"/>
      <c r="AL172" s="336"/>
      <c r="AM172" s="336"/>
      <c r="AN172" s="336"/>
      <c r="AO172" s="336"/>
      <c r="AP172" s="336"/>
      <c r="AQ172" s="336"/>
      <c r="AR172" s="336"/>
      <c r="AS172" s="336"/>
      <c r="AT172" s="336"/>
      <c r="AU172" s="336"/>
      <c r="AV172" s="336"/>
      <c r="AW172" s="336"/>
      <c r="AX172" s="336"/>
      <c r="AY172" s="336"/>
      <c r="AZ172" s="336"/>
      <c r="BA172" s="336"/>
      <c r="BB172" s="336"/>
      <c r="BC172" s="336"/>
      <c r="BD172" s="336"/>
      <c r="BE172" s="336"/>
      <c r="BF172" s="336"/>
      <c r="BG172" s="336"/>
      <c r="BH172" s="336"/>
      <c r="BI172" s="336"/>
      <c r="BJ172" s="336"/>
      <c r="BK172" s="336"/>
      <c r="BL172" s="336"/>
      <c r="BM172" s="336"/>
      <c r="BN172" s="336"/>
      <c r="BO172" s="336"/>
      <c r="BP172" s="336"/>
      <c r="BQ172" s="336"/>
      <c r="BR172" s="336"/>
      <c r="BS172" s="336"/>
      <c r="BT172" s="336"/>
      <c r="BU172" s="336"/>
      <c r="BV172" s="336"/>
      <c r="BW172" s="336"/>
      <c r="BX172" s="336"/>
      <c r="BY172" s="336"/>
    </row>
    <row r="173" spans="1:77" ht="12" customHeight="1" x14ac:dyDescent="0.35">
      <c r="A173" s="341"/>
      <c r="B173" s="338"/>
      <c r="C173" s="107" t="s">
        <v>772</v>
      </c>
      <c r="D173" s="78" t="s">
        <v>773</v>
      </c>
      <c r="E173" s="370"/>
      <c r="F173" s="290">
        <f>IF(YEAR2=2014,'Table PR2_2014'!F172,IF(YEAR2=2015,TablePR2_2015!F172,IF(YEAR2=2016,Tablepr2_2016!F172,IF(YEAR2=2017,Tablepr2_2017!F172))))</f>
        <v>1340</v>
      </c>
      <c r="G173" s="290">
        <f>IF(YEAR2=2014,'Table PR2_2014'!G172,IF(YEAR2=2015,TablePR2_2015!G172,IF(YEAR2=2016,Tablepr2_2016!G172,IF(YEAR2=2017,Tablepr2_2017!G172))))</f>
        <v>72</v>
      </c>
      <c r="H173" s="290">
        <f>IF(YEAR2=2014,'Table PR2_2014'!H172,IF(YEAR2=2015,TablePR2_2015!H172,IF(YEAR2=2016,Tablepr2_2016!H172,IF(YEAR2=2017,Tablepr2_2017!H172))))</f>
        <v>75</v>
      </c>
      <c r="I173" s="730">
        <f>IF(YEAR2=2014,'Table PR2_2014'!I172,IF(YEAR2=2015,TablePR2_2015!I172,IF(YEAR2=2016,Tablepr2_2016!I172,IF(YEAR2=2017,Tablepr2_2017!I172))))</f>
        <v>35.799999999999997</v>
      </c>
      <c r="J173" s="599"/>
      <c r="K173" s="399"/>
      <c r="L173" s="399"/>
      <c r="M173" s="399"/>
      <c r="N173" s="399"/>
      <c r="Q173" s="336"/>
      <c r="R173" s="336"/>
      <c r="S173" s="336"/>
      <c r="T173" s="336"/>
      <c r="U173" s="336"/>
      <c r="V173" s="336"/>
      <c r="W173" s="336"/>
      <c r="X173" s="336"/>
      <c r="Y173" s="336"/>
      <c r="Z173" s="293"/>
      <c r="AA173" s="336"/>
      <c r="AB173" s="336"/>
      <c r="AC173" s="336"/>
      <c r="AD173" s="336"/>
      <c r="AE173" s="336"/>
      <c r="AF173" s="336"/>
      <c r="AG173" s="336"/>
      <c r="AH173" s="336"/>
      <c r="AI173" s="336"/>
      <c r="AJ173" s="336"/>
      <c r="AK173" s="336"/>
      <c r="AL173" s="336"/>
      <c r="AM173" s="336"/>
      <c r="AN173" s="336"/>
      <c r="AO173" s="336"/>
      <c r="AP173" s="336"/>
      <c r="AQ173" s="336"/>
      <c r="AR173" s="336"/>
      <c r="AS173" s="336"/>
      <c r="AT173" s="336"/>
      <c r="AU173" s="336"/>
      <c r="AV173" s="336"/>
      <c r="AW173" s="336"/>
      <c r="AX173" s="336"/>
      <c r="AY173" s="336"/>
      <c r="AZ173" s="336"/>
      <c r="BA173" s="336"/>
      <c r="BB173" s="336"/>
      <c r="BC173" s="336"/>
      <c r="BD173" s="336"/>
      <c r="BE173" s="336"/>
      <c r="BF173" s="336"/>
      <c r="BG173" s="336"/>
      <c r="BH173" s="336"/>
      <c r="BI173" s="336"/>
      <c r="BJ173" s="336"/>
      <c r="BK173" s="336"/>
      <c r="BL173" s="336"/>
      <c r="BM173" s="336"/>
      <c r="BN173" s="336"/>
      <c r="BO173" s="336"/>
      <c r="BP173" s="336"/>
      <c r="BQ173" s="336"/>
      <c r="BR173" s="336"/>
      <c r="BS173" s="336"/>
      <c r="BT173" s="336"/>
      <c r="BU173" s="336"/>
      <c r="BV173" s="336"/>
      <c r="BW173" s="336"/>
      <c r="BX173" s="336"/>
      <c r="BY173" s="336"/>
    </row>
    <row r="174" spans="1:77" ht="12" customHeight="1" x14ac:dyDescent="0.35">
      <c r="A174" s="341"/>
      <c r="B174" s="338"/>
      <c r="C174" s="107" t="s">
        <v>774</v>
      </c>
      <c r="D174" s="78" t="s">
        <v>775</v>
      </c>
      <c r="E174" s="370"/>
      <c r="F174" s="290">
        <f>IF(YEAR2=2014,'Table PR2_2014'!F173,IF(YEAR2=2015,TablePR2_2015!F173,IF(YEAR2=2016,Tablepr2_2016!F173,IF(YEAR2=2017,Tablepr2_2017!F173))))</f>
        <v>1097</v>
      </c>
      <c r="G174" s="290">
        <f>IF(YEAR2=2014,'Table PR2_2014'!G173,IF(YEAR2=2015,TablePR2_2015!G173,IF(YEAR2=2016,Tablepr2_2016!G173,IF(YEAR2=2017,Tablepr2_2017!G173))))</f>
        <v>76</v>
      </c>
      <c r="H174" s="290">
        <f>IF(YEAR2=2014,'Table PR2_2014'!H173,IF(YEAR2=2015,TablePR2_2015!H173,IF(YEAR2=2016,Tablepr2_2016!H173,IF(YEAR2=2017,Tablepr2_2017!H173))))</f>
        <v>77</v>
      </c>
      <c r="I174" s="730">
        <f>IF(YEAR2=2014,'Table PR2_2014'!I173,IF(YEAR2=2015,TablePR2_2015!I173,IF(YEAR2=2016,Tablepr2_2016!I173,IF(YEAR2=2017,Tablepr2_2017!I173))))</f>
        <v>36.6</v>
      </c>
      <c r="J174" s="599"/>
      <c r="K174" s="399"/>
      <c r="L174" s="399"/>
      <c r="M174" s="399"/>
      <c r="N174" s="399"/>
      <c r="Q174" s="336"/>
      <c r="R174" s="336"/>
      <c r="S174" s="336"/>
      <c r="T174" s="336"/>
      <c r="U174" s="336"/>
      <c r="V174" s="336"/>
      <c r="W174" s="336"/>
      <c r="X174" s="336"/>
      <c r="Y174" s="336"/>
      <c r="Z174" s="293"/>
      <c r="AA174" s="336"/>
      <c r="AB174" s="336"/>
      <c r="AC174" s="336"/>
      <c r="AD174" s="336"/>
      <c r="AE174" s="336"/>
      <c r="AF174" s="336"/>
      <c r="AG174" s="336"/>
      <c r="AH174" s="336"/>
      <c r="AI174" s="336"/>
      <c r="AJ174" s="336"/>
      <c r="AK174" s="336"/>
      <c r="AL174" s="336"/>
      <c r="AM174" s="336"/>
      <c r="AN174" s="336"/>
      <c r="AO174" s="336"/>
      <c r="AP174" s="336"/>
      <c r="AQ174" s="336"/>
      <c r="AR174" s="336"/>
      <c r="AS174" s="336"/>
      <c r="AT174" s="336"/>
      <c r="AU174" s="336"/>
      <c r="AV174" s="336"/>
      <c r="AW174" s="336"/>
      <c r="AX174" s="336"/>
      <c r="AY174" s="336"/>
      <c r="AZ174" s="336"/>
      <c r="BA174" s="336"/>
      <c r="BB174" s="336"/>
      <c r="BC174" s="336"/>
      <c r="BD174" s="336"/>
      <c r="BE174" s="336"/>
      <c r="BF174" s="336"/>
      <c r="BG174" s="336"/>
      <c r="BH174" s="336"/>
      <c r="BI174" s="336"/>
      <c r="BJ174" s="336"/>
      <c r="BK174" s="336"/>
      <c r="BL174" s="336"/>
      <c r="BM174" s="336"/>
      <c r="BN174" s="336"/>
      <c r="BO174" s="336"/>
      <c r="BP174" s="336"/>
      <c r="BQ174" s="336"/>
      <c r="BR174" s="336"/>
      <c r="BS174" s="336"/>
      <c r="BT174" s="336"/>
      <c r="BU174" s="336"/>
      <c r="BV174" s="336"/>
      <c r="BW174" s="336"/>
      <c r="BX174" s="336"/>
      <c r="BY174" s="336"/>
    </row>
    <row r="175" spans="1:77" ht="12" customHeight="1" x14ac:dyDescent="0.35">
      <c r="A175" s="341"/>
      <c r="B175" s="338"/>
      <c r="C175" s="107" t="s">
        <v>776</v>
      </c>
      <c r="D175" s="78" t="s">
        <v>777</v>
      </c>
      <c r="E175" s="370"/>
      <c r="F175" s="290">
        <f>IF(YEAR2=2014,'Table PR2_2014'!F174,IF(YEAR2=2015,TablePR2_2015!F174,IF(YEAR2=2016,Tablepr2_2016!F174,IF(YEAR2=2017,Tablepr2_2017!F174))))</f>
        <v>1372</v>
      </c>
      <c r="G175" s="290">
        <f>IF(YEAR2=2014,'Table PR2_2014'!G174,IF(YEAR2=2015,TablePR2_2015!G174,IF(YEAR2=2016,Tablepr2_2016!G174,IF(YEAR2=2017,Tablepr2_2017!G174))))</f>
        <v>76</v>
      </c>
      <c r="H175" s="290">
        <f>IF(YEAR2=2014,'Table PR2_2014'!H174,IF(YEAR2=2015,TablePR2_2015!H174,IF(YEAR2=2016,Tablepr2_2016!H174,IF(YEAR2=2017,Tablepr2_2017!H174))))</f>
        <v>77</v>
      </c>
      <c r="I175" s="730">
        <f>IF(YEAR2=2014,'Table PR2_2014'!I174,IF(YEAR2=2015,TablePR2_2015!I174,IF(YEAR2=2016,Tablepr2_2016!I174,IF(YEAR2=2017,Tablepr2_2017!I174))))</f>
        <v>36.200000000000003</v>
      </c>
      <c r="J175" s="599"/>
      <c r="K175" s="399"/>
      <c r="L175" s="399"/>
      <c r="M175" s="399"/>
      <c r="N175" s="399"/>
      <c r="Q175" s="336"/>
      <c r="R175" s="336"/>
      <c r="S175" s="336"/>
      <c r="T175" s="336"/>
      <c r="U175" s="336"/>
      <c r="V175" s="336"/>
      <c r="W175" s="336"/>
      <c r="X175" s="336"/>
      <c r="Y175" s="336"/>
      <c r="Z175" s="293"/>
      <c r="AA175" s="336"/>
      <c r="AB175" s="336"/>
      <c r="AC175" s="336"/>
      <c r="AD175" s="336"/>
      <c r="AE175" s="336"/>
      <c r="AF175" s="336"/>
      <c r="AG175" s="336"/>
      <c r="AH175" s="336"/>
      <c r="AI175" s="336"/>
      <c r="AJ175" s="336"/>
      <c r="AK175" s="336"/>
      <c r="AL175" s="336"/>
      <c r="AM175" s="336"/>
      <c r="AN175" s="336"/>
      <c r="AO175" s="336"/>
      <c r="AP175" s="336"/>
      <c r="AQ175" s="336"/>
      <c r="AR175" s="336"/>
      <c r="AS175" s="336"/>
      <c r="AT175" s="336"/>
      <c r="AU175" s="336"/>
      <c r="AV175" s="336"/>
      <c r="AW175" s="336"/>
      <c r="AX175" s="336"/>
      <c r="AY175" s="336"/>
      <c r="AZ175" s="336"/>
      <c r="BA175" s="336"/>
      <c r="BB175" s="336"/>
      <c r="BC175" s="336"/>
      <c r="BD175" s="336"/>
      <c r="BE175" s="336"/>
      <c r="BF175" s="336"/>
      <c r="BG175" s="336"/>
      <c r="BH175" s="336"/>
      <c r="BI175" s="336"/>
      <c r="BJ175" s="336"/>
      <c r="BK175" s="336"/>
      <c r="BL175" s="336"/>
      <c r="BM175" s="336"/>
      <c r="BN175" s="336"/>
      <c r="BO175" s="336"/>
      <c r="BP175" s="336"/>
      <c r="BQ175" s="336"/>
      <c r="BR175" s="336"/>
      <c r="BS175" s="336"/>
      <c r="BT175" s="336"/>
      <c r="BU175" s="336"/>
      <c r="BV175" s="336"/>
      <c r="BW175" s="336"/>
      <c r="BX175" s="336"/>
      <c r="BY175" s="336"/>
    </row>
    <row r="176" spans="1:77" ht="12" customHeight="1" x14ac:dyDescent="0.35">
      <c r="A176" s="341"/>
      <c r="B176" s="338"/>
      <c r="C176" s="107" t="s">
        <v>778</v>
      </c>
      <c r="D176" s="78" t="s">
        <v>779</v>
      </c>
      <c r="E176" s="370"/>
      <c r="F176" s="290">
        <f>IF(YEAR2=2014,'Table PR2_2014'!F175,IF(YEAR2=2015,TablePR2_2015!F175,IF(YEAR2=2016,Tablepr2_2016!F175,IF(YEAR2=2017,Tablepr2_2017!F175))))</f>
        <v>932</v>
      </c>
      <c r="G176" s="290">
        <f>IF(YEAR2=2014,'Table PR2_2014'!G175,IF(YEAR2=2015,TablePR2_2015!G175,IF(YEAR2=2016,Tablepr2_2016!G175,IF(YEAR2=2017,Tablepr2_2017!G175))))</f>
        <v>75</v>
      </c>
      <c r="H176" s="290">
        <f>IF(YEAR2=2014,'Table PR2_2014'!H175,IF(YEAR2=2015,TablePR2_2015!H175,IF(YEAR2=2016,Tablepr2_2016!H175,IF(YEAR2=2017,Tablepr2_2017!H175))))</f>
        <v>77</v>
      </c>
      <c r="I176" s="730">
        <f>IF(YEAR2=2014,'Table PR2_2014'!I175,IF(YEAR2=2015,TablePR2_2015!I175,IF(YEAR2=2016,Tablepr2_2016!I175,IF(YEAR2=2017,Tablepr2_2017!I175))))</f>
        <v>36.799999999999997</v>
      </c>
      <c r="J176" s="599"/>
      <c r="K176" s="399"/>
      <c r="L176" s="399"/>
      <c r="M176" s="399"/>
      <c r="N176" s="399"/>
      <c r="Q176" s="336"/>
      <c r="R176" s="336"/>
      <c r="S176" s="336"/>
      <c r="T176" s="336"/>
      <c r="U176" s="336"/>
      <c r="V176" s="336"/>
      <c r="W176" s="336"/>
      <c r="X176" s="336"/>
      <c r="Y176" s="336"/>
      <c r="Z176" s="293"/>
      <c r="AA176" s="336"/>
      <c r="AB176" s="336"/>
      <c r="AC176" s="336"/>
      <c r="AD176" s="336"/>
      <c r="AE176" s="336"/>
      <c r="AF176" s="336"/>
      <c r="AG176" s="336"/>
      <c r="AH176" s="336"/>
      <c r="AI176" s="336"/>
      <c r="AJ176" s="336"/>
      <c r="AK176" s="336"/>
      <c r="AL176" s="336"/>
      <c r="AM176" s="336"/>
      <c r="AN176" s="336"/>
      <c r="AO176" s="336"/>
      <c r="AP176" s="336"/>
      <c r="AQ176" s="336"/>
      <c r="AR176" s="336"/>
      <c r="AS176" s="336"/>
      <c r="AT176" s="336"/>
      <c r="AU176" s="336"/>
      <c r="AV176" s="336"/>
      <c r="AW176" s="336"/>
      <c r="AX176" s="336"/>
      <c r="AY176" s="336"/>
      <c r="AZ176" s="336"/>
      <c r="BA176" s="336"/>
      <c r="BB176" s="336"/>
      <c r="BC176" s="336"/>
      <c r="BD176" s="336"/>
      <c r="BE176" s="336"/>
      <c r="BF176" s="336"/>
      <c r="BG176" s="336"/>
      <c r="BH176" s="336"/>
      <c r="BI176" s="336"/>
      <c r="BJ176" s="336"/>
      <c r="BK176" s="336"/>
      <c r="BL176" s="336"/>
      <c r="BM176" s="336"/>
      <c r="BN176" s="336"/>
      <c r="BO176" s="336"/>
      <c r="BP176" s="336"/>
      <c r="BQ176" s="336"/>
      <c r="BR176" s="336"/>
      <c r="BS176" s="336"/>
      <c r="BT176" s="336"/>
      <c r="BU176" s="336"/>
      <c r="BV176" s="336"/>
      <c r="BW176" s="336"/>
      <c r="BX176" s="336"/>
      <c r="BY176" s="336"/>
    </row>
    <row r="177" spans="1:77" ht="12" customHeight="1" x14ac:dyDescent="0.35">
      <c r="A177" s="341"/>
      <c r="B177" s="338"/>
      <c r="C177" s="107" t="s">
        <v>780</v>
      </c>
      <c r="D177" s="78" t="s">
        <v>781</v>
      </c>
      <c r="E177" s="370"/>
      <c r="F177" s="290">
        <f>IF(YEAR2=2014,'Table PR2_2014'!F176,IF(YEAR2=2015,TablePR2_2015!F176,IF(YEAR2=2016,Tablepr2_2016!F176,IF(YEAR2=2017,Tablepr2_2017!F176))))</f>
        <v>976</v>
      </c>
      <c r="G177" s="290">
        <f>IF(YEAR2=2014,'Table PR2_2014'!G176,IF(YEAR2=2015,TablePR2_2015!G176,IF(YEAR2=2016,Tablepr2_2016!G176,IF(YEAR2=2017,Tablepr2_2017!G176))))</f>
        <v>73</v>
      </c>
      <c r="H177" s="290">
        <f>IF(YEAR2=2014,'Table PR2_2014'!H176,IF(YEAR2=2015,TablePR2_2015!H176,IF(YEAR2=2016,Tablepr2_2016!H176,IF(YEAR2=2017,Tablepr2_2017!H176))))</f>
        <v>74</v>
      </c>
      <c r="I177" s="730">
        <f>IF(YEAR2=2014,'Table PR2_2014'!I176,IF(YEAR2=2015,TablePR2_2015!I176,IF(YEAR2=2016,Tablepr2_2016!I176,IF(YEAR2=2017,Tablepr2_2017!I176))))</f>
        <v>35.4</v>
      </c>
      <c r="J177" s="599"/>
      <c r="K177" s="399"/>
      <c r="L177" s="399"/>
      <c r="M177" s="399"/>
      <c r="N177" s="399"/>
      <c r="Q177" s="336"/>
      <c r="R177" s="336"/>
      <c r="S177" s="336"/>
      <c r="T177" s="336"/>
      <c r="U177" s="336"/>
      <c r="V177" s="336"/>
      <c r="W177" s="336"/>
      <c r="X177" s="336"/>
      <c r="Y177" s="336"/>
      <c r="Z177" s="293"/>
      <c r="AA177" s="336"/>
      <c r="AB177" s="336"/>
      <c r="AC177" s="336"/>
      <c r="AD177" s="336"/>
      <c r="AE177" s="336"/>
      <c r="AF177" s="336"/>
      <c r="AG177" s="336"/>
      <c r="AH177" s="336"/>
      <c r="AI177" s="336"/>
      <c r="AJ177" s="336"/>
      <c r="AK177" s="336"/>
      <c r="AL177" s="336"/>
      <c r="AM177" s="336"/>
      <c r="AN177" s="336"/>
      <c r="AO177" s="336"/>
      <c r="AP177" s="336"/>
      <c r="AQ177" s="336"/>
      <c r="AR177" s="336"/>
      <c r="AS177" s="336"/>
      <c r="AT177" s="336"/>
      <c r="AU177" s="336"/>
      <c r="AV177" s="336"/>
      <c r="AW177" s="336"/>
      <c r="AX177" s="336"/>
      <c r="AY177" s="336"/>
      <c r="AZ177" s="336"/>
      <c r="BA177" s="336"/>
      <c r="BB177" s="336"/>
      <c r="BC177" s="336"/>
      <c r="BD177" s="336"/>
      <c r="BE177" s="336"/>
      <c r="BF177" s="336"/>
      <c r="BG177" s="336"/>
      <c r="BH177" s="336"/>
      <c r="BI177" s="336"/>
      <c r="BJ177" s="336"/>
      <c r="BK177" s="336"/>
      <c r="BL177" s="336"/>
      <c r="BM177" s="336"/>
      <c r="BN177" s="336"/>
      <c r="BO177" s="336"/>
      <c r="BP177" s="336"/>
      <c r="BQ177" s="336"/>
      <c r="BR177" s="336"/>
      <c r="BS177" s="336"/>
      <c r="BT177" s="336"/>
      <c r="BU177" s="336"/>
      <c r="BV177" s="336"/>
      <c r="BW177" s="336"/>
      <c r="BX177" s="336"/>
      <c r="BY177" s="336"/>
    </row>
    <row r="178" spans="1:77" ht="12" customHeight="1" x14ac:dyDescent="0.35">
      <c r="A178" s="341"/>
      <c r="B178" s="338"/>
      <c r="C178" s="107"/>
      <c r="D178" s="78"/>
      <c r="E178" s="370"/>
      <c r="F178" s="290"/>
      <c r="G178" s="290"/>
      <c r="H178" s="290"/>
      <c r="I178" s="730"/>
      <c r="J178" s="599"/>
      <c r="K178" s="399"/>
      <c r="L178" s="399"/>
      <c r="M178" s="399"/>
      <c r="N178" s="399"/>
      <c r="Q178" s="336"/>
      <c r="R178" s="336"/>
      <c r="S178" s="336"/>
      <c r="T178" s="336"/>
      <c r="U178" s="336"/>
      <c r="V178" s="336"/>
      <c r="W178" s="336"/>
      <c r="X178" s="336"/>
      <c r="Y178" s="336"/>
      <c r="Z178" s="293"/>
      <c r="AA178" s="336"/>
      <c r="AB178" s="336"/>
      <c r="AC178" s="336"/>
      <c r="AD178" s="336"/>
      <c r="AE178" s="336"/>
      <c r="AF178" s="336"/>
      <c r="AG178" s="336"/>
      <c r="AH178" s="336"/>
      <c r="AI178" s="336"/>
      <c r="AJ178" s="336"/>
      <c r="AK178" s="336"/>
      <c r="AL178" s="336"/>
      <c r="AM178" s="336"/>
      <c r="AN178" s="336"/>
      <c r="AO178" s="336"/>
      <c r="AP178" s="336"/>
      <c r="AQ178" s="336"/>
      <c r="AR178" s="336"/>
      <c r="AS178" s="336"/>
      <c r="AT178" s="336"/>
      <c r="AU178" s="336"/>
      <c r="AV178" s="336"/>
      <c r="AW178" s="336"/>
      <c r="AX178" s="336"/>
      <c r="AY178" s="336"/>
      <c r="AZ178" s="336"/>
      <c r="BA178" s="336"/>
      <c r="BB178" s="336"/>
      <c r="BC178" s="336"/>
      <c r="BD178" s="336"/>
      <c r="BE178" s="336"/>
      <c r="BF178" s="336"/>
      <c r="BG178" s="336"/>
      <c r="BH178" s="336"/>
      <c r="BI178" s="336"/>
      <c r="BJ178" s="336"/>
      <c r="BK178" s="336"/>
      <c r="BL178" s="336"/>
      <c r="BM178" s="336"/>
      <c r="BN178" s="336"/>
      <c r="BO178" s="336"/>
      <c r="BP178" s="336"/>
      <c r="BQ178" s="336"/>
      <c r="BR178" s="336"/>
      <c r="BS178" s="336"/>
      <c r="BT178" s="336"/>
      <c r="BU178" s="336"/>
      <c r="BV178" s="336"/>
      <c r="BW178" s="336"/>
      <c r="BX178" s="336"/>
      <c r="BY178" s="336"/>
    </row>
    <row r="179" spans="1:77" ht="12" customHeight="1" x14ac:dyDescent="0.35">
      <c r="A179" s="341"/>
      <c r="B179" s="338"/>
      <c r="C179" s="340" t="s">
        <v>76</v>
      </c>
      <c r="D179" s="333" t="s">
        <v>321</v>
      </c>
      <c r="E179" s="370"/>
      <c r="F179" s="290"/>
      <c r="G179" s="290"/>
      <c r="H179" s="290"/>
      <c r="I179" s="730"/>
      <c r="J179" s="599"/>
      <c r="K179" s="399"/>
      <c r="L179" s="399"/>
      <c r="M179" s="399"/>
      <c r="N179" s="399"/>
      <c r="Q179" s="336"/>
      <c r="R179" s="336"/>
      <c r="S179" s="336"/>
      <c r="T179" s="336"/>
      <c r="U179" s="336"/>
      <c r="V179" s="336"/>
      <c r="W179" s="336"/>
      <c r="X179" s="336"/>
      <c r="Y179" s="336"/>
      <c r="Z179" s="293"/>
      <c r="AA179" s="336"/>
      <c r="AB179" s="336"/>
      <c r="AC179" s="336"/>
      <c r="AD179" s="336"/>
      <c r="AE179" s="336"/>
      <c r="AF179" s="336"/>
      <c r="AG179" s="336"/>
      <c r="AH179" s="336"/>
      <c r="AI179" s="336"/>
      <c r="AJ179" s="336"/>
      <c r="AK179" s="336"/>
      <c r="AL179" s="336"/>
      <c r="AM179" s="336"/>
      <c r="AN179" s="336"/>
      <c r="AO179" s="336"/>
      <c r="AP179" s="336"/>
      <c r="AQ179" s="336"/>
      <c r="AR179" s="336"/>
      <c r="AS179" s="336"/>
      <c r="AT179" s="336"/>
      <c r="AU179" s="336"/>
      <c r="AV179" s="336"/>
      <c r="AW179" s="336"/>
      <c r="AX179" s="336"/>
      <c r="AY179" s="336"/>
      <c r="AZ179" s="336"/>
      <c r="BA179" s="336"/>
      <c r="BB179" s="336"/>
      <c r="BC179" s="336"/>
      <c r="BD179" s="336"/>
      <c r="BE179" s="336"/>
      <c r="BF179" s="336"/>
      <c r="BG179" s="336"/>
      <c r="BH179" s="336"/>
      <c r="BI179" s="336"/>
      <c r="BJ179" s="336"/>
      <c r="BK179" s="336"/>
      <c r="BL179" s="336"/>
      <c r="BM179" s="336"/>
      <c r="BN179" s="336"/>
      <c r="BO179" s="336"/>
      <c r="BP179" s="336"/>
      <c r="BQ179" s="336"/>
      <c r="BR179" s="336"/>
      <c r="BS179" s="336"/>
      <c r="BT179" s="336"/>
      <c r="BU179" s="336"/>
      <c r="BV179" s="336"/>
      <c r="BW179" s="336"/>
      <c r="BX179" s="336"/>
      <c r="BY179" s="336"/>
    </row>
    <row r="180" spans="1:77" ht="12" customHeight="1" x14ac:dyDescent="0.35">
      <c r="A180" s="341"/>
      <c r="B180" s="338"/>
      <c r="C180" s="107" t="s">
        <v>782</v>
      </c>
      <c r="D180" s="78" t="s">
        <v>783</v>
      </c>
      <c r="E180" s="370"/>
      <c r="F180" s="290">
        <f>IF(YEAR2=2014,'Table PR2_2014'!F179,IF(YEAR2=2015,TablePR2_2015!F179,IF(YEAR2=2016,Tablepr2_2016!F179,IF(YEAR2=2017,Tablepr2_2017!F179))))</f>
        <v>696</v>
      </c>
      <c r="G180" s="290">
        <f>IF(YEAR2=2014,'Table PR2_2014'!G179,IF(YEAR2=2015,TablePR2_2015!G179,IF(YEAR2=2016,Tablepr2_2016!G179,IF(YEAR2=2017,Tablepr2_2017!G179))))</f>
        <v>70</v>
      </c>
      <c r="H180" s="290">
        <f>IF(YEAR2=2014,'Table PR2_2014'!H179,IF(YEAR2=2015,TablePR2_2015!H179,IF(YEAR2=2016,Tablepr2_2016!H179,IF(YEAR2=2017,Tablepr2_2017!H179))))</f>
        <v>71</v>
      </c>
      <c r="I180" s="730">
        <f>IF(YEAR2=2014,'Table PR2_2014'!I179,IF(YEAR2=2015,TablePR2_2015!I179,IF(YEAR2=2016,Tablepr2_2016!I179,IF(YEAR2=2017,Tablepr2_2017!I179))))</f>
        <v>33.6</v>
      </c>
      <c r="J180" s="599"/>
      <c r="K180" s="399"/>
      <c r="L180" s="399"/>
      <c r="M180" s="399"/>
      <c r="N180" s="399"/>
      <c r="Q180" s="336"/>
      <c r="R180" s="336"/>
      <c r="S180" s="336"/>
      <c r="T180" s="336"/>
      <c r="U180" s="336"/>
      <c r="V180" s="336"/>
      <c r="W180" s="336"/>
      <c r="X180" s="336"/>
      <c r="Y180" s="336"/>
      <c r="Z180" s="293"/>
      <c r="AA180" s="336"/>
      <c r="AB180" s="336"/>
      <c r="AC180" s="336"/>
      <c r="AD180" s="336"/>
      <c r="AE180" s="336"/>
      <c r="AF180" s="336"/>
      <c r="AG180" s="336"/>
      <c r="AH180" s="336"/>
      <c r="AI180" s="336"/>
      <c r="AJ180" s="336"/>
      <c r="AK180" s="336"/>
      <c r="AL180" s="336"/>
      <c r="AM180" s="336"/>
      <c r="AN180" s="336"/>
      <c r="AO180" s="336"/>
      <c r="AP180" s="336"/>
      <c r="AQ180" s="336"/>
      <c r="AR180" s="336"/>
      <c r="AS180" s="336"/>
      <c r="AT180" s="336"/>
      <c r="AU180" s="336"/>
      <c r="AV180" s="336"/>
      <c r="AW180" s="336"/>
      <c r="AX180" s="336"/>
      <c r="AY180" s="336"/>
      <c r="AZ180" s="336"/>
      <c r="BA180" s="336"/>
      <c r="BB180" s="336"/>
      <c r="BC180" s="336"/>
      <c r="BD180" s="336"/>
      <c r="BE180" s="336"/>
      <c r="BF180" s="336"/>
      <c r="BG180" s="336"/>
      <c r="BH180" s="336"/>
      <c r="BI180" s="336"/>
      <c r="BJ180" s="336"/>
      <c r="BK180" s="336"/>
      <c r="BL180" s="336"/>
      <c r="BM180" s="336"/>
      <c r="BN180" s="336"/>
      <c r="BO180" s="336"/>
      <c r="BP180" s="336"/>
      <c r="BQ180" s="336"/>
      <c r="BR180" s="336"/>
      <c r="BS180" s="336"/>
      <c r="BT180" s="336"/>
      <c r="BU180" s="336"/>
      <c r="BV180" s="336"/>
      <c r="BW180" s="336"/>
      <c r="BX180" s="336"/>
      <c r="BY180" s="336"/>
    </row>
    <row r="181" spans="1:77" ht="12" customHeight="1" x14ac:dyDescent="0.35">
      <c r="A181" s="341"/>
      <c r="B181" s="338"/>
      <c r="C181" s="107" t="s">
        <v>784</v>
      </c>
      <c r="D181" s="78" t="s">
        <v>785</v>
      </c>
      <c r="E181" s="370"/>
      <c r="F181" s="290">
        <f>IF(YEAR2=2014,'Table PR2_2014'!F180,IF(YEAR2=2015,TablePR2_2015!F180,IF(YEAR2=2016,Tablepr2_2016!F180,IF(YEAR2=2017,Tablepr2_2017!F180))))</f>
        <v>1596</v>
      </c>
      <c r="G181" s="290">
        <f>IF(YEAR2=2014,'Table PR2_2014'!G180,IF(YEAR2=2015,TablePR2_2015!G180,IF(YEAR2=2016,Tablepr2_2016!G180,IF(YEAR2=2017,Tablepr2_2017!G180))))</f>
        <v>65</v>
      </c>
      <c r="H181" s="290">
        <f>IF(YEAR2=2014,'Table PR2_2014'!H180,IF(YEAR2=2015,TablePR2_2015!H180,IF(YEAR2=2016,Tablepr2_2016!H180,IF(YEAR2=2017,Tablepr2_2017!H180))))</f>
        <v>68</v>
      </c>
      <c r="I181" s="730">
        <f>IF(YEAR2=2014,'Table PR2_2014'!I180,IF(YEAR2=2015,TablePR2_2015!I180,IF(YEAR2=2016,Tablepr2_2016!I180,IF(YEAR2=2017,Tablepr2_2017!I180))))</f>
        <v>33.4</v>
      </c>
      <c r="J181" s="599"/>
      <c r="K181" s="399"/>
      <c r="L181" s="399"/>
      <c r="M181" s="399"/>
      <c r="N181" s="399"/>
      <c r="Q181" s="336"/>
      <c r="R181" s="336"/>
      <c r="S181" s="336"/>
      <c r="T181" s="336"/>
      <c r="U181" s="336"/>
      <c r="V181" s="336"/>
      <c r="W181" s="336"/>
      <c r="X181" s="336"/>
      <c r="Y181" s="336"/>
      <c r="Z181" s="293"/>
      <c r="AA181" s="336"/>
      <c r="AB181" s="336"/>
      <c r="AC181" s="336"/>
      <c r="AD181" s="336"/>
      <c r="AE181" s="336"/>
      <c r="AF181" s="336"/>
      <c r="AG181" s="336"/>
      <c r="AH181" s="336"/>
      <c r="AI181" s="336"/>
      <c r="AJ181" s="336"/>
      <c r="AK181" s="336"/>
      <c r="AL181" s="336"/>
      <c r="AM181" s="336"/>
      <c r="AN181" s="336"/>
      <c r="AO181" s="336"/>
      <c r="AP181" s="336"/>
      <c r="AQ181" s="336"/>
      <c r="AR181" s="336"/>
      <c r="AS181" s="336"/>
      <c r="AT181" s="336"/>
      <c r="AU181" s="336"/>
      <c r="AV181" s="336"/>
      <c r="AW181" s="336"/>
      <c r="AX181" s="336"/>
      <c r="AY181" s="336"/>
      <c r="AZ181" s="336"/>
      <c r="BA181" s="336"/>
      <c r="BB181" s="336"/>
      <c r="BC181" s="336"/>
      <c r="BD181" s="336"/>
      <c r="BE181" s="336"/>
      <c r="BF181" s="336"/>
      <c r="BG181" s="336"/>
      <c r="BH181" s="336"/>
      <c r="BI181" s="336"/>
      <c r="BJ181" s="336"/>
      <c r="BK181" s="336"/>
      <c r="BL181" s="336"/>
      <c r="BM181" s="336"/>
      <c r="BN181" s="336"/>
      <c r="BO181" s="336"/>
      <c r="BP181" s="336"/>
      <c r="BQ181" s="336"/>
      <c r="BR181" s="336"/>
      <c r="BS181" s="336"/>
      <c r="BT181" s="336"/>
      <c r="BU181" s="336"/>
      <c r="BV181" s="336"/>
      <c r="BW181" s="336"/>
      <c r="BX181" s="336"/>
      <c r="BY181" s="336"/>
    </row>
    <row r="182" spans="1:77" ht="12" customHeight="1" x14ac:dyDescent="0.35">
      <c r="A182" s="341"/>
      <c r="B182" s="338"/>
      <c r="C182" s="107" t="s">
        <v>786</v>
      </c>
      <c r="D182" s="78" t="s">
        <v>787</v>
      </c>
      <c r="E182" s="370"/>
      <c r="F182" s="290">
        <f>IF(YEAR2=2014,'Table PR2_2014'!F181,IF(YEAR2=2015,TablePR2_2015!F181,IF(YEAR2=2016,Tablepr2_2016!F181,IF(YEAR2=2017,Tablepr2_2017!F181))))</f>
        <v>1348</v>
      </c>
      <c r="G182" s="290">
        <f>IF(YEAR2=2014,'Table PR2_2014'!G181,IF(YEAR2=2015,TablePR2_2015!G181,IF(YEAR2=2016,Tablepr2_2016!G181,IF(YEAR2=2017,Tablepr2_2017!G181))))</f>
        <v>70</v>
      </c>
      <c r="H182" s="290">
        <f>IF(YEAR2=2014,'Table PR2_2014'!H181,IF(YEAR2=2015,TablePR2_2015!H181,IF(YEAR2=2016,Tablepr2_2016!H181,IF(YEAR2=2017,Tablepr2_2017!H181))))</f>
        <v>72</v>
      </c>
      <c r="I182" s="730">
        <f>IF(YEAR2=2014,'Table PR2_2014'!I181,IF(YEAR2=2015,TablePR2_2015!I181,IF(YEAR2=2016,Tablepr2_2016!I181,IF(YEAR2=2017,Tablepr2_2017!I181))))</f>
        <v>34.200000000000003</v>
      </c>
      <c r="J182" s="599"/>
      <c r="K182" s="399"/>
      <c r="L182" s="399"/>
      <c r="M182" s="399"/>
      <c r="N182" s="399"/>
      <c r="Q182" s="336"/>
      <c r="R182" s="336"/>
      <c r="S182" s="336"/>
      <c r="T182" s="336"/>
      <c r="U182" s="336"/>
      <c r="V182" s="336"/>
      <c r="W182" s="336"/>
      <c r="X182" s="336"/>
      <c r="Y182" s="336"/>
      <c r="Z182" s="293"/>
      <c r="AA182" s="336"/>
      <c r="AB182" s="336"/>
      <c r="AC182" s="336"/>
      <c r="AD182" s="336"/>
      <c r="AE182" s="336"/>
      <c r="AF182" s="336"/>
      <c r="AG182" s="336"/>
      <c r="AH182" s="336"/>
      <c r="AI182" s="336"/>
      <c r="AJ182" s="336"/>
      <c r="AK182" s="336"/>
      <c r="AL182" s="336"/>
      <c r="AM182" s="336"/>
      <c r="AN182" s="336"/>
      <c r="AO182" s="336"/>
      <c r="AP182" s="336"/>
      <c r="AQ182" s="336"/>
      <c r="AR182" s="336"/>
      <c r="AS182" s="336"/>
      <c r="AT182" s="336"/>
      <c r="AU182" s="336"/>
      <c r="AV182" s="336"/>
      <c r="AW182" s="336"/>
      <c r="AX182" s="336"/>
      <c r="AY182" s="336"/>
      <c r="AZ182" s="336"/>
      <c r="BA182" s="336"/>
      <c r="BB182" s="336"/>
      <c r="BC182" s="336"/>
      <c r="BD182" s="336"/>
      <c r="BE182" s="336"/>
      <c r="BF182" s="336"/>
      <c r="BG182" s="336"/>
      <c r="BH182" s="336"/>
      <c r="BI182" s="336"/>
      <c r="BJ182" s="336"/>
      <c r="BK182" s="336"/>
      <c r="BL182" s="336"/>
      <c r="BM182" s="336"/>
      <c r="BN182" s="336"/>
      <c r="BO182" s="336"/>
      <c r="BP182" s="336"/>
      <c r="BQ182" s="336"/>
      <c r="BR182" s="336"/>
      <c r="BS182" s="336"/>
      <c r="BT182" s="336"/>
      <c r="BU182" s="336"/>
      <c r="BV182" s="336"/>
      <c r="BW182" s="336"/>
      <c r="BX182" s="336"/>
      <c r="BY182" s="336"/>
    </row>
    <row r="183" spans="1:77" ht="12" customHeight="1" x14ac:dyDescent="0.35">
      <c r="A183" s="341"/>
      <c r="B183" s="338"/>
      <c r="C183" s="107" t="s">
        <v>788</v>
      </c>
      <c r="D183" s="78" t="s">
        <v>789</v>
      </c>
      <c r="E183" s="370"/>
      <c r="F183" s="290">
        <f>IF(YEAR2=2014,'Table PR2_2014'!F182,IF(YEAR2=2015,TablePR2_2015!F182,IF(YEAR2=2016,Tablepr2_2016!F182,IF(YEAR2=2017,Tablepr2_2017!F182))))</f>
        <v>1222</v>
      </c>
      <c r="G183" s="290">
        <f>IF(YEAR2=2014,'Table PR2_2014'!G182,IF(YEAR2=2015,TablePR2_2015!G182,IF(YEAR2=2016,Tablepr2_2016!G182,IF(YEAR2=2017,Tablepr2_2017!G182))))</f>
        <v>75</v>
      </c>
      <c r="H183" s="290">
        <f>IF(YEAR2=2014,'Table PR2_2014'!H182,IF(YEAR2=2015,TablePR2_2015!H182,IF(YEAR2=2016,Tablepr2_2016!H182,IF(YEAR2=2017,Tablepr2_2017!H182))))</f>
        <v>76</v>
      </c>
      <c r="I183" s="730">
        <f>IF(YEAR2=2014,'Table PR2_2014'!I182,IF(YEAR2=2015,TablePR2_2015!I182,IF(YEAR2=2016,Tablepr2_2016!I182,IF(YEAR2=2017,Tablepr2_2017!I182))))</f>
        <v>35.4</v>
      </c>
      <c r="J183" s="599"/>
      <c r="K183" s="399"/>
      <c r="L183" s="399"/>
      <c r="M183" s="399"/>
      <c r="N183" s="399"/>
      <c r="Q183" s="336"/>
      <c r="R183" s="336"/>
      <c r="S183" s="336"/>
      <c r="T183" s="336"/>
      <c r="U183" s="336"/>
      <c r="V183" s="336"/>
      <c r="W183" s="336"/>
      <c r="X183" s="336"/>
      <c r="Y183" s="336"/>
      <c r="Z183" s="293"/>
      <c r="AA183" s="336"/>
      <c r="AB183" s="336"/>
      <c r="AC183" s="336"/>
      <c r="AD183" s="336"/>
      <c r="AE183" s="336"/>
      <c r="AF183" s="336"/>
      <c r="AG183" s="336"/>
      <c r="AH183" s="336"/>
      <c r="AI183" s="336"/>
      <c r="AJ183" s="336"/>
      <c r="AK183" s="336"/>
      <c r="AL183" s="336"/>
      <c r="AM183" s="336"/>
      <c r="AN183" s="336"/>
      <c r="AO183" s="336"/>
      <c r="AP183" s="336"/>
      <c r="AQ183" s="336"/>
      <c r="AR183" s="336"/>
      <c r="AS183" s="336"/>
      <c r="AT183" s="336"/>
      <c r="AU183" s="336"/>
      <c r="AV183" s="336"/>
      <c r="AW183" s="336"/>
      <c r="AX183" s="336"/>
      <c r="AY183" s="336"/>
      <c r="AZ183" s="336"/>
      <c r="BA183" s="336"/>
      <c r="BB183" s="336"/>
      <c r="BC183" s="336"/>
      <c r="BD183" s="336"/>
      <c r="BE183" s="336"/>
      <c r="BF183" s="336"/>
      <c r="BG183" s="336"/>
      <c r="BH183" s="336"/>
      <c r="BI183" s="336"/>
      <c r="BJ183" s="336"/>
      <c r="BK183" s="336"/>
      <c r="BL183" s="336"/>
      <c r="BM183" s="336"/>
      <c r="BN183" s="336"/>
      <c r="BO183" s="336"/>
      <c r="BP183" s="336"/>
      <c r="BQ183" s="336"/>
      <c r="BR183" s="336"/>
      <c r="BS183" s="336"/>
      <c r="BT183" s="336"/>
      <c r="BU183" s="336"/>
      <c r="BV183" s="336"/>
      <c r="BW183" s="336"/>
      <c r="BX183" s="336"/>
      <c r="BY183" s="336"/>
    </row>
    <row r="184" spans="1:77" ht="12" customHeight="1" x14ac:dyDescent="0.35">
      <c r="A184" s="341"/>
      <c r="B184" s="338"/>
      <c r="C184" s="107" t="s">
        <v>790</v>
      </c>
      <c r="D184" s="78" t="s">
        <v>791</v>
      </c>
      <c r="E184" s="370"/>
      <c r="F184" s="290">
        <f>IF(YEAR2=2014,'Table PR2_2014'!F183,IF(YEAR2=2015,TablePR2_2015!F183,IF(YEAR2=2016,Tablepr2_2016!F183,IF(YEAR2=2017,Tablepr2_2017!F183))))</f>
        <v>1617</v>
      </c>
      <c r="G184" s="290">
        <f>IF(YEAR2=2014,'Table PR2_2014'!G183,IF(YEAR2=2015,TablePR2_2015!G183,IF(YEAR2=2016,Tablepr2_2016!G183,IF(YEAR2=2017,Tablepr2_2017!G183))))</f>
        <v>73</v>
      </c>
      <c r="H184" s="290">
        <f>IF(YEAR2=2014,'Table PR2_2014'!H183,IF(YEAR2=2015,TablePR2_2015!H183,IF(YEAR2=2016,Tablepr2_2016!H183,IF(YEAR2=2017,Tablepr2_2017!H183))))</f>
        <v>75</v>
      </c>
      <c r="I184" s="730">
        <f>IF(YEAR2=2014,'Table PR2_2014'!I183,IF(YEAR2=2015,TablePR2_2015!I183,IF(YEAR2=2016,Tablepr2_2016!I183,IF(YEAR2=2017,Tablepr2_2017!I183))))</f>
        <v>34.6</v>
      </c>
      <c r="J184" s="599"/>
      <c r="K184" s="399"/>
      <c r="L184" s="399"/>
      <c r="M184" s="399"/>
      <c r="N184" s="399"/>
      <c r="Q184" s="336"/>
      <c r="R184" s="336"/>
      <c r="S184" s="336"/>
      <c r="T184" s="336"/>
      <c r="U184" s="336"/>
      <c r="V184" s="336"/>
      <c r="W184" s="336"/>
      <c r="X184" s="336"/>
      <c r="Y184" s="336"/>
      <c r="Z184" s="293"/>
      <c r="AA184" s="336"/>
      <c r="AB184" s="336"/>
      <c r="AC184" s="336"/>
      <c r="AD184" s="336"/>
      <c r="AE184" s="336"/>
      <c r="AF184" s="336"/>
      <c r="AG184" s="336"/>
      <c r="AH184" s="336"/>
      <c r="AI184" s="336"/>
      <c r="AJ184" s="336"/>
      <c r="AK184" s="336"/>
      <c r="AL184" s="336"/>
      <c r="AM184" s="336"/>
      <c r="AN184" s="336"/>
      <c r="AO184" s="336"/>
      <c r="AP184" s="336"/>
      <c r="AQ184" s="336"/>
      <c r="AR184" s="336"/>
      <c r="AS184" s="336"/>
      <c r="AT184" s="336"/>
      <c r="AU184" s="336"/>
      <c r="AV184" s="336"/>
      <c r="AW184" s="336"/>
      <c r="AX184" s="336"/>
      <c r="AY184" s="336"/>
      <c r="AZ184" s="336"/>
      <c r="BA184" s="336"/>
      <c r="BB184" s="336"/>
      <c r="BC184" s="336"/>
      <c r="BD184" s="336"/>
      <c r="BE184" s="336"/>
      <c r="BF184" s="336"/>
      <c r="BG184" s="336"/>
      <c r="BH184" s="336"/>
      <c r="BI184" s="336"/>
      <c r="BJ184" s="336"/>
      <c r="BK184" s="336"/>
      <c r="BL184" s="336"/>
      <c r="BM184" s="336"/>
      <c r="BN184" s="336"/>
      <c r="BO184" s="336"/>
      <c r="BP184" s="336"/>
      <c r="BQ184" s="336"/>
      <c r="BR184" s="336"/>
      <c r="BS184" s="336"/>
      <c r="BT184" s="336"/>
      <c r="BU184" s="336"/>
      <c r="BV184" s="336"/>
      <c r="BW184" s="336"/>
      <c r="BX184" s="336"/>
      <c r="BY184" s="336"/>
    </row>
    <row r="185" spans="1:77" ht="12" customHeight="1" x14ac:dyDescent="0.35">
      <c r="A185" s="341"/>
      <c r="B185" s="338"/>
      <c r="C185" s="107"/>
      <c r="D185" s="78"/>
      <c r="E185" s="370"/>
      <c r="F185" s="290"/>
      <c r="G185" s="290"/>
      <c r="H185" s="290"/>
      <c r="I185" s="730"/>
      <c r="J185" s="599"/>
      <c r="K185" s="399"/>
      <c r="L185" s="399"/>
      <c r="M185" s="399"/>
      <c r="N185" s="399"/>
      <c r="Q185" s="336"/>
      <c r="R185" s="336"/>
      <c r="S185" s="336"/>
      <c r="T185" s="336"/>
      <c r="U185" s="336"/>
      <c r="V185" s="336"/>
      <c r="W185" s="336"/>
      <c r="X185" s="336"/>
      <c r="Y185" s="336"/>
      <c r="Z185" s="293"/>
      <c r="AA185" s="336"/>
      <c r="AB185" s="336"/>
      <c r="AC185" s="336"/>
      <c r="AD185" s="336"/>
      <c r="AE185" s="336"/>
      <c r="AF185" s="336"/>
      <c r="AG185" s="336"/>
      <c r="AH185" s="336"/>
      <c r="AI185" s="336"/>
      <c r="AJ185" s="336"/>
      <c r="AK185" s="336"/>
      <c r="AL185" s="336"/>
      <c r="AM185" s="336"/>
      <c r="AN185" s="336"/>
      <c r="AO185" s="336"/>
      <c r="AP185" s="336"/>
      <c r="AQ185" s="336"/>
      <c r="AR185" s="336"/>
      <c r="AS185" s="336"/>
      <c r="AT185" s="336"/>
      <c r="AU185" s="336"/>
      <c r="AV185" s="336"/>
      <c r="AW185" s="336"/>
      <c r="AX185" s="336"/>
      <c r="AY185" s="336"/>
      <c r="AZ185" s="336"/>
      <c r="BA185" s="336"/>
      <c r="BB185" s="336"/>
      <c r="BC185" s="336"/>
      <c r="BD185" s="336"/>
      <c r="BE185" s="336"/>
      <c r="BF185" s="336"/>
      <c r="BG185" s="336"/>
      <c r="BH185" s="336"/>
      <c r="BI185" s="336"/>
      <c r="BJ185" s="336"/>
      <c r="BK185" s="336"/>
      <c r="BL185" s="336"/>
      <c r="BM185" s="336"/>
      <c r="BN185" s="336"/>
      <c r="BO185" s="336"/>
      <c r="BP185" s="336"/>
      <c r="BQ185" s="336"/>
      <c r="BR185" s="336"/>
      <c r="BS185" s="336"/>
      <c r="BT185" s="336"/>
      <c r="BU185" s="336"/>
      <c r="BV185" s="336"/>
      <c r="BW185" s="336"/>
      <c r="BX185" s="336"/>
      <c r="BY185" s="336"/>
    </row>
    <row r="186" spans="1:77" ht="12" customHeight="1" x14ac:dyDescent="0.35">
      <c r="A186" s="341"/>
      <c r="B186" s="338"/>
      <c r="C186" s="340" t="s">
        <v>792</v>
      </c>
      <c r="D186" s="333" t="s">
        <v>793</v>
      </c>
      <c r="E186" s="370"/>
      <c r="F186" s="290"/>
      <c r="G186" s="290"/>
      <c r="H186" s="290"/>
      <c r="I186" s="730"/>
      <c r="J186" s="599"/>
      <c r="K186" s="399"/>
      <c r="L186" s="399"/>
      <c r="M186" s="399"/>
      <c r="N186" s="399"/>
      <c r="Q186" s="336"/>
      <c r="R186" s="336"/>
      <c r="S186" s="336"/>
      <c r="T186" s="336"/>
      <c r="U186" s="336"/>
      <c r="V186" s="336"/>
      <c r="W186" s="336"/>
      <c r="X186" s="336"/>
      <c r="Y186" s="336"/>
      <c r="Z186" s="293"/>
      <c r="AA186" s="336"/>
      <c r="AB186" s="336"/>
      <c r="AC186" s="336"/>
      <c r="AD186" s="336"/>
      <c r="AE186" s="336"/>
      <c r="AF186" s="336"/>
      <c r="AG186" s="336"/>
      <c r="AH186" s="336"/>
      <c r="AI186" s="336"/>
      <c r="AJ186" s="336"/>
      <c r="AK186" s="336"/>
      <c r="AL186" s="336"/>
      <c r="AM186" s="336"/>
      <c r="AN186" s="336"/>
      <c r="AO186" s="336"/>
      <c r="AP186" s="336"/>
      <c r="AQ186" s="336"/>
      <c r="AR186" s="336"/>
      <c r="AS186" s="336"/>
      <c r="AT186" s="336"/>
      <c r="AU186" s="336"/>
      <c r="AV186" s="336"/>
      <c r="AW186" s="336"/>
      <c r="AX186" s="336"/>
      <c r="AY186" s="336"/>
      <c r="AZ186" s="336"/>
      <c r="BA186" s="336"/>
      <c r="BB186" s="336"/>
      <c r="BC186" s="336"/>
      <c r="BD186" s="336"/>
      <c r="BE186" s="336"/>
      <c r="BF186" s="336"/>
      <c r="BG186" s="336"/>
      <c r="BH186" s="336"/>
      <c r="BI186" s="336"/>
      <c r="BJ186" s="336"/>
      <c r="BK186" s="336"/>
      <c r="BL186" s="336"/>
      <c r="BM186" s="336"/>
      <c r="BN186" s="336"/>
      <c r="BO186" s="336"/>
      <c r="BP186" s="336"/>
      <c r="BQ186" s="336"/>
      <c r="BR186" s="336"/>
      <c r="BS186" s="336"/>
      <c r="BT186" s="336"/>
      <c r="BU186" s="336"/>
      <c r="BV186" s="336"/>
      <c r="BW186" s="336"/>
      <c r="BX186" s="336"/>
      <c r="BY186" s="336"/>
    </row>
    <row r="187" spans="1:77" ht="12" customHeight="1" x14ac:dyDescent="0.35">
      <c r="A187" s="341"/>
      <c r="B187" s="338"/>
      <c r="C187" s="107" t="s">
        <v>65</v>
      </c>
      <c r="D187" s="78" t="s">
        <v>310</v>
      </c>
      <c r="E187" s="370"/>
      <c r="F187" s="290">
        <f>IF(YEAR2=2014,'Table PR2_2014'!F186,IF(YEAR2=2015,TablePR2_2015!F186,IF(YEAR2=2016,Tablepr2_2016!F186,IF(YEAR2=2017,Tablepr2_2017!F186))))</f>
        <v>16770</v>
      </c>
      <c r="G187" s="290">
        <f>IF(YEAR2=2014,'Table PR2_2014'!G186,IF(YEAR2=2015,TablePR2_2015!G186,IF(YEAR2=2016,Tablepr2_2016!G186,IF(YEAR2=2017,Tablepr2_2017!G186))))</f>
        <v>64</v>
      </c>
      <c r="H187" s="290">
        <f>IF(YEAR2=2014,'Table PR2_2014'!H186,IF(YEAR2=2015,TablePR2_2015!H186,IF(YEAR2=2016,Tablepr2_2016!H186,IF(YEAR2=2017,Tablepr2_2017!H186))))</f>
        <v>66</v>
      </c>
      <c r="I187" s="730">
        <f>IF(YEAR2=2014,'Table PR2_2014'!I186,IF(YEAR2=2015,TablePR2_2015!I186,IF(YEAR2=2016,Tablepr2_2016!I186,IF(YEAR2=2017,Tablepr2_2017!I186))))</f>
        <v>33.1</v>
      </c>
      <c r="J187" s="599"/>
      <c r="K187" s="399"/>
      <c r="L187" s="399"/>
      <c r="M187" s="399"/>
      <c r="N187" s="399"/>
      <c r="Q187" s="336"/>
      <c r="R187" s="336"/>
      <c r="S187" s="336"/>
      <c r="T187" s="336"/>
      <c r="U187" s="336"/>
      <c r="V187" s="336"/>
      <c r="W187" s="336"/>
      <c r="X187" s="336"/>
      <c r="Y187" s="336"/>
      <c r="Z187" s="293"/>
      <c r="AA187" s="336"/>
      <c r="AB187" s="336"/>
      <c r="AC187" s="336"/>
      <c r="AD187" s="336"/>
      <c r="AE187" s="336"/>
      <c r="AF187" s="336"/>
      <c r="AG187" s="336"/>
      <c r="AH187" s="336"/>
      <c r="AI187" s="336"/>
      <c r="AJ187" s="336"/>
      <c r="AK187" s="336"/>
      <c r="AL187" s="336"/>
      <c r="AM187" s="336"/>
      <c r="AN187" s="336"/>
      <c r="AO187" s="336"/>
      <c r="AP187" s="336"/>
      <c r="AQ187" s="336"/>
      <c r="AR187" s="336"/>
      <c r="AS187" s="336"/>
      <c r="AT187" s="336"/>
      <c r="AU187" s="336"/>
      <c r="AV187" s="336"/>
      <c r="AW187" s="336"/>
      <c r="AX187" s="336"/>
      <c r="AY187" s="336"/>
      <c r="AZ187" s="336"/>
      <c r="BA187" s="336"/>
      <c r="BB187" s="336"/>
      <c r="BC187" s="336"/>
      <c r="BD187" s="336"/>
      <c r="BE187" s="336"/>
      <c r="BF187" s="336"/>
      <c r="BG187" s="336"/>
      <c r="BH187" s="336"/>
      <c r="BI187" s="336"/>
      <c r="BJ187" s="336"/>
      <c r="BK187" s="336"/>
      <c r="BL187" s="336"/>
      <c r="BM187" s="336"/>
      <c r="BN187" s="336"/>
      <c r="BO187" s="336"/>
      <c r="BP187" s="336"/>
      <c r="BQ187" s="336"/>
      <c r="BR187" s="336"/>
      <c r="BS187" s="336"/>
      <c r="BT187" s="336"/>
      <c r="BU187" s="336"/>
      <c r="BV187" s="336"/>
      <c r="BW187" s="336"/>
      <c r="BX187" s="336"/>
      <c r="BY187" s="336"/>
    </row>
    <row r="188" spans="1:77" ht="12" customHeight="1" x14ac:dyDescent="0.35">
      <c r="A188" s="341"/>
      <c r="B188" s="338"/>
      <c r="C188" s="107" t="s">
        <v>66</v>
      </c>
      <c r="D188" s="78" t="s">
        <v>311</v>
      </c>
      <c r="E188" s="370"/>
      <c r="F188" s="290">
        <f>IF(YEAR2=2014,'Table PR2_2014'!F187,IF(YEAR2=2015,TablePR2_2015!F187,IF(YEAR2=2016,Tablepr2_2016!F187,IF(YEAR2=2017,Tablepr2_2017!F187))))</f>
        <v>4590</v>
      </c>
      <c r="G188" s="290">
        <f>IF(YEAR2=2014,'Table PR2_2014'!G187,IF(YEAR2=2015,TablePR2_2015!G187,IF(YEAR2=2016,Tablepr2_2016!G187,IF(YEAR2=2017,Tablepr2_2017!G187))))</f>
        <v>65</v>
      </c>
      <c r="H188" s="290">
        <f>IF(YEAR2=2014,'Table PR2_2014'!H187,IF(YEAR2=2015,TablePR2_2015!H187,IF(YEAR2=2016,Tablepr2_2016!H187,IF(YEAR2=2017,Tablepr2_2017!H187))))</f>
        <v>66</v>
      </c>
      <c r="I188" s="730">
        <f>IF(YEAR2=2014,'Table PR2_2014'!I187,IF(YEAR2=2015,TablePR2_2015!I187,IF(YEAR2=2016,Tablepr2_2016!I187,IF(YEAR2=2017,Tablepr2_2017!I187))))</f>
        <v>32.700000000000003</v>
      </c>
      <c r="J188" s="599"/>
      <c r="K188" s="399"/>
      <c r="L188" s="399"/>
      <c r="M188" s="399"/>
      <c r="N188" s="399"/>
      <c r="Q188" s="336"/>
      <c r="R188" s="336"/>
      <c r="S188" s="336"/>
      <c r="T188" s="336"/>
      <c r="U188" s="336"/>
      <c r="V188" s="336"/>
      <c r="W188" s="336"/>
      <c r="X188" s="336"/>
      <c r="Y188" s="336"/>
      <c r="Z188" s="293"/>
      <c r="AA188" s="336"/>
      <c r="AB188" s="336"/>
      <c r="AC188" s="336"/>
      <c r="AD188" s="336"/>
      <c r="AE188" s="336"/>
      <c r="AF188" s="336"/>
      <c r="AG188" s="336"/>
      <c r="AH188" s="336"/>
      <c r="AI188" s="336"/>
      <c r="AJ188" s="336"/>
      <c r="AK188" s="336"/>
      <c r="AL188" s="336"/>
      <c r="AM188" s="336"/>
      <c r="AN188" s="336"/>
      <c r="AO188" s="336"/>
      <c r="AP188" s="336"/>
      <c r="AQ188" s="336"/>
      <c r="AR188" s="336"/>
      <c r="AS188" s="336"/>
      <c r="AT188" s="336"/>
      <c r="AU188" s="336"/>
      <c r="AV188" s="336"/>
      <c r="AW188" s="336"/>
      <c r="AX188" s="336"/>
      <c r="AY188" s="336"/>
      <c r="AZ188" s="336"/>
      <c r="BA188" s="336"/>
      <c r="BB188" s="336"/>
      <c r="BC188" s="336"/>
      <c r="BD188" s="336"/>
      <c r="BE188" s="336"/>
      <c r="BF188" s="336"/>
      <c r="BG188" s="336"/>
      <c r="BH188" s="336"/>
      <c r="BI188" s="336"/>
      <c r="BJ188" s="336"/>
      <c r="BK188" s="336"/>
      <c r="BL188" s="336"/>
      <c r="BM188" s="336"/>
      <c r="BN188" s="336"/>
      <c r="BO188" s="336"/>
      <c r="BP188" s="336"/>
      <c r="BQ188" s="336"/>
      <c r="BR188" s="336"/>
      <c r="BS188" s="336"/>
      <c r="BT188" s="336"/>
      <c r="BU188" s="336"/>
      <c r="BV188" s="336"/>
      <c r="BW188" s="336"/>
      <c r="BX188" s="336"/>
      <c r="BY188" s="336"/>
    </row>
    <row r="189" spans="1:77" ht="12" customHeight="1" x14ac:dyDescent="0.35">
      <c r="A189" s="341"/>
      <c r="B189" s="338"/>
      <c r="C189" s="107" t="s">
        <v>67</v>
      </c>
      <c r="D189" s="78" t="s">
        <v>794</v>
      </c>
      <c r="E189" s="370"/>
      <c r="F189" s="290">
        <f>IF(YEAR2=2014,'Table PR2_2014'!F188,IF(YEAR2=2015,TablePR2_2015!F188,IF(YEAR2=2016,Tablepr2_2016!F188,IF(YEAR2=2017,Tablepr2_2017!F188))))</f>
        <v>3976</v>
      </c>
      <c r="G189" s="290">
        <f>IF(YEAR2=2014,'Table PR2_2014'!G188,IF(YEAR2=2015,TablePR2_2015!G188,IF(YEAR2=2016,Tablepr2_2016!G188,IF(YEAR2=2017,Tablepr2_2017!G188))))</f>
        <v>62</v>
      </c>
      <c r="H189" s="290">
        <f>IF(YEAR2=2014,'Table PR2_2014'!H188,IF(YEAR2=2015,TablePR2_2015!H188,IF(YEAR2=2016,Tablepr2_2016!H188,IF(YEAR2=2017,Tablepr2_2017!H188))))</f>
        <v>65</v>
      </c>
      <c r="I189" s="730">
        <f>IF(YEAR2=2014,'Table PR2_2014'!I188,IF(YEAR2=2015,TablePR2_2015!I188,IF(YEAR2=2016,Tablepr2_2016!I188,IF(YEAR2=2017,Tablepr2_2017!I188))))</f>
        <v>33.5</v>
      </c>
      <c r="J189" s="599"/>
      <c r="K189" s="401"/>
      <c r="L189" s="401"/>
      <c r="M189" s="401"/>
      <c r="N189" s="401"/>
      <c r="Q189" s="336"/>
      <c r="R189" s="336"/>
      <c r="S189" s="336"/>
      <c r="T189" s="336"/>
      <c r="U189" s="336"/>
      <c r="V189" s="336"/>
      <c r="W189" s="336"/>
      <c r="X189" s="336"/>
      <c r="Y189" s="336"/>
      <c r="Z189" s="293"/>
      <c r="AA189" s="336"/>
      <c r="AB189" s="336"/>
      <c r="AC189" s="336"/>
      <c r="AD189" s="336"/>
      <c r="AE189" s="336"/>
      <c r="AF189" s="336"/>
      <c r="AG189" s="336"/>
      <c r="AH189" s="336"/>
      <c r="AI189" s="336"/>
      <c r="AJ189" s="336"/>
      <c r="AK189" s="336"/>
      <c r="AL189" s="336"/>
      <c r="AM189" s="336"/>
      <c r="AN189" s="336"/>
      <c r="AO189" s="336"/>
      <c r="AP189" s="336"/>
      <c r="AQ189" s="336"/>
      <c r="AR189" s="336"/>
      <c r="AS189" s="336"/>
      <c r="AT189" s="336"/>
      <c r="AU189" s="336"/>
      <c r="AV189" s="336"/>
      <c r="AW189" s="336"/>
      <c r="AX189" s="336"/>
      <c r="AY189" s="336"/>
      <c r="AZ189" s="336"/>
      <c r="BA189" s="336"/>
      <c r="BB189" s="336"/>
      <c r="BC189" s="336"/>
      <c r="BD189" s="336"/>
      <c r="BE189" s="336"/>
      <c r="BF189" s="336"/>
      <c r="BG189" s="336"/>
      <c r="BH189" s="336"/>
      <c r="BI189" s="336"/>
      <c r="BJ189" s="336"/>
      <c r="BK189" s="336"/>
      <c r="BL189" s="336"/>
      <c r="BM189" s="336"/>
      <c r="BN189" s="336"/>
      <c r="BO189" s="336"/>
      <c r="BP189" s="336"/>
      <c r="BQ189" s="336"/>
      <c r="BR189" s="336"/>
      <c r="BS189" s="336"/>
      <c r="BT189" s="336"/>
      <c r="BU189" s="336"/>
      <c r="BV189" s="336"/>
      <c r="BW189" s="336"/>
      <c r="BX189" s="336"/>
      <c r="BY189" s="336"/>
    </row>
    <row r="190" spans="1:77" ht="12" customHeight="1" x14ac:dyDescent="0.35">
      <c r="A190" s="341"/>
      <c r="B190" s="338"/>
      <c r="C190" s="107" t="s">
        <v>69</v>
      </c>
      <c r="D190" s="78" t="s">
        <v>795</v>
      </c>
      <c r="E190" s="370"/>
      <c r="F190" s="290">
        <f>IF(YEAR2=2014,'Table PR2_2014'!F189,IF(YEAR2=2015,TablePR2_2015!F189,IF(YEAR2=2016,Tablepr2_2016!F189,IF(YEAR2=2017,Tablepr2_2017!F189))))</f>
        <v>4966</v>
      </c>
      <c r="G190" s="290">
        <f>IF(YEAR2=2014,'Table PR2_2014'!G189,IF(YEAR2=2015,TablePR2_2015!G189,IF(YEAR2=2016,Tablepr2_2016!G189,IF(YEAR2=2017,Tablepr2_2017!G189))))</f>
        <v>61</v>
      </c>
      <c r="H190" s="290">
        <f>IF(YEAR2=2014,'Table PR2_2014'!H189,IF(YEAR2=2015,TablePR2_2015!H189,IF(YEAR2=2016,Tablepr2_2016!H189,IF(YEAR2=2017,Tablepr2_2017!H189))))</f>
        <v>64</v>
      </c>
      <c r="I190" s="730">
        <f>IF(YEAR2=2014,'Table PR2_2014'!I189,IF(YEAR2=2015,TablePR2_2015!I189,IF(YEAR2=2016,Tablepr2_2016!I189,IF(YEAR2=2017,Tablepr2_2017!I189))))</f>
        <v>32.299999999999997</v>
      </c>
      <c r="J190" s="599"/>
      <c r="K190" s="399"/>
      <c r="L190" s="399"/>
      <c r="M190" s="399"/>
      <c r="N190" s="399"/>
      <c r="Q190" s="336"/>
      <c r="R190" s="336"/>
      <c r="S190" s="336"/>
      <c r="T190" s="336"/>
      <c r="U190" s="336"/>
      <c r="V190" s="336"/>
      <c r="W190" s="336"/>
      <c r="X190" s="336"/>
      <c r="Y190" s="336"/>
      <c r="Z190" s="293"/>
      <c r="AA190" s="336"/>
      <c r="AB190" s="336"/>
      <c r="AC190" s="336"/>
      <c r="AD190" s="336"/>
      <c r="AE190" s="336"/>
      <c r="AF190" s="336"/>
      <c r="AG190" s="336"/>
      <c r="AH190" s="336"/>
      <c r="AI190" s="336"/>
      <c r="AJ190" s="336"/>
      <c r="AK190" s="336"/>
      <c r="AL190" s="336"/>
      <c r="AM190" s="336"/>
      <c r="AN190" s="336"/>
      <c r="AO190" s="336"/>
      <c r="AP190" s="336"/>
      <c r="AQ190" s="336"/>
      <c r="AR190" s="336"/>
      <c r="AS190" s="336"/>
      <c r="AT190" s="336"/>
      <c r="AU190" s="336"/>
      <c r="AV190" s="336"/>
      <c r="AW190" s="336"/>
      <c r="AX190" s="336"/>
      <c r="AY190" s="336"/>
      <c r="AZ190" s="336"/>
      <c r="BA190" s="336"/>
      <c r="BB190" s="336"/>
      <c r="BC190" s="336"/>
      <c r="BD190" s="336"/>
      <c r="BE190" s="336"/>
      <c r="BF190" s="336"/>
      <c r="BG190" s="336"/>
      <c r="BH190" s="336"/>
      <c r="BI190" s="336"/>
      <c r="BJ190" s="336"/>
      <c r="BK190" s="336"/>
      <c r="BL190" s="336"/>
      <c r="BM190" s="336"/>
      <c r="BN190" s="336"/>
      <c r="BO190" s="336"/>
      <c r="BP190" s="336"/>
      <c r="BQ190" s="336"/>
      <c r="BR190" s="336"/>
      <c r="BS190" s="336"/>
      <c r="BT190" s="336"/>
      <c r="BU190" s="336"/>
      <c r="BV190" s="336"/>
      <c r="BW190" s="336"/>
      <c r="BX190" s="336"/>
      <c r="BY190" s="336"/>
    </row>
    <row r="191" spans="1:77" ht="12" customHeight="1" x14ac:dyDescent="0.35">
      <c r="A191" s="341"/>
      <c r="B191" s="338"/>
      <c r="C191" s="107" t="s">
        <v>71</v>
      </c>
      <c r="D191" s="78" t="s">
        <v>316</v>
      </c>
      <c r="E191" s="370"/>
      <c r="F191" s="290">
        <f>IF(YEAR2=2014,'Table PR2_2014'!F190,IF(YEAR2=2015,TablePR2_2015!F190,IF(YEAR2=2016,Tablepr2_2016!F190,IF(YEAR2=2017,Tablepr2_2017!F190))))</f>
        <v>2734</v>
      </c>
      <c r="G191" s="290">
        <f>IF(YEAR2=2014,'Table PR2_2014'!G190,IF(YEAR2=2015,TablePR2_2015!G190,IF(YEAR2=2016,Tablepr2_2016!G190,IF(YEAR2=2017,Tablepr2_2017!G190))))</f>
        <v>69</v>
      </c>
      <c r="H191" s="290">
        <f>IF(YEAR2=2014,'Table PR2_2014'!H190,IF(YEAR2=2015,TablePR2_2015!H190,IF(YEAR2=2016,Tablepr2_2016!H190,IF(YEAR2=2017,Tablepr2_2017!H190))))</f>
        <v>72</v>
      </c>
      <c r="I191" s="730">
        <f>IF(YEAR2=2014,'Table PR2_2014'!I190,IF(YEAR2=2015,TablePR2_2015!I190,IF(YEAR2=2016,Tablepr2_2016!I190,IF(YEAR2=2017,Tablepr2_2017!I190))))</f>
        <v>34.799999999999997</v>
      </c>
      <c r="J191" s="599"/>
      <c r="K191" s="399"/>
      <c r="L191" s="399"/>
      <c r="M191" s="399"/>
      <c r="N191" s="399"/>
      <c r="Q191" s="336"/>
      <c r="R191" s="336"/>
      <c r="S191" s="336"/>
      <c r="T191" s="336"/>
      <c r="U191" s="336"/>
      <c r="V191" s="336"/>
      <c r="W191" s="336"/>
      <c r="X191" s="336"/>
      <c r="Y191" s="336"/>
      <c r="Z191" s="293"/>
      <c r="AA191" s="336"/>
      <c r="AB191" s="336"/>
      <c r="AC191" s="336"/>
      <c r="AD191" s="336"/>
      <c r="AE191" s="336"/>
      <c r="AF191" s="336"/>
      <c r="AG191" s="336"/>
      <c r="AH191" s="336"/>
      <c r="AI191" s="336"/>
      <c r="AJ191" s="336"/>
      <c r="AK191" s="336"/>
      <c r="AL191" s="336"/>
      <c r="AM191" s="336"/>
      <c r="AN191" s="336"/>
      <c r="AO191" s="336"/>
      <c r="AP191" s="336"/>
      <c r="AQ191" s="336"/>
      <c r="AR191" s="336"/>
      <c r="AS191" s="336"/>
      <c r="AT191" s="336"/>
      <c r="AU191" s="336"/>
      <c r="AV191" s="336"/>
      <c r="AW191" s="336"/>
      <c r="AX191" s="336"/>
      <c r="AY191" s="336"/>
      <c r="AZ191" s="336"/>
      <c r="BA191" s="336"/>
      <c r="BB191" s="336"/>
      <c r="BC191" s="336"/>
      <c r="BD191" s="336"/>
      <c r="BE191" s="336"/>
      <c r="BF191" s="336"/>
      <c r="BG191" s="336"/>
      <c r="BH191" s="336"/>
      <c r="BI191" s="336"/>
      <c r="BJ191" s="336"/>
      <c r="BK191" s="336"/>
      <c r="BL191" s="336"/>
      <c r="BM191" s="336"/>
      <c r="BN191" s="336"/>
      <c r="BO191" s="336"/>
      <c r="BP191" s="336"/>
      <c r="BQ191" s="336"/>
      <c r="BR191" s="336"/>
      <c r="BS191" s="336"/>
      <c r="BT191" s="336"/>
      <c r="BU191" s="336"/>
      <c r="BV191" s="336"/>
      <c r="BW191" s="336"/>
      <c r="BX191" s="336"/>
      <c r="BY191" s="336"/>
    </row>
    <row r="192" spans="1:77" ht="12" customHeight="1" x14ac:dyDescent="0.35">
      <c r="A192" s="341"/>
      <c r="B192" s="338"/>
      <c r="C192" s="107" t="s">
        <v>75</v>
      </c>
      <c r="D192" s="78" t="s">
        <v>320</v>
      </c>
      <c r="E192" s="370"/>
      <c r="F192" s="290">
        <f>IF(YEAR2=2014,'Table PR2_2014'!F191,IF(YEAR2=2015,TablePR2_2015!F191,IF(YEAR2=2016,Tablepr2_2016!F191,IF(YEAR2=2017,Tablepr2_2017!F191))))</f>
        <v>3919</v>
      </c>
      <c r="G192" s="290">
        <f>IF(YEAR2=2014,'Table PR2_2014'!G191,IF(YEAR2=2015,TablePR2_2015!G191,IF(YEAR2=2016,Tablepr2_2016!G191,IF(YEAR2=2017,Tablepr2_2017!G191))))</f>
        <v>62</v>
      </c>
      <c r="H192" s="290">
        <f>IF(YEAR2=2014,'Table PR2_2014'!H191,IF(YEAR2=2015,TablePR2_2015!H191,IF(YEAR2=2016,Tablepr2_2016!H191,IF(YEAR2=2017,Tablepr2_2017!H191))))</f>
        <v>66</v>
      </c>
      <c r="I192" s="730">
        <f>IF(YEAR2=2014,'Table PR2_2014'!I191,IF(YEAR2=2015,TablePR2_2015!I191,IF(YEAR2=2016,Tablepr2_2016!I191,IF(YEAR2=2017,Tablepr2_2017!I191))))</f>
        <v>32.1</v>
      </c>
      <c r="J192" s="599"/>
      <c r="K192" s="399"/>
      <c r="L192" s="399"/>
      <c r="M192" s="399"/>
      <c r="N192" s="399"/>
      <c r="Q192" s="336"/>
      <c r="R192" s="336"/>
      <c r="S192" s="336"/>
      <c r="T192" s="336"/>
      <c r="U192" s="336"/>
      <c r="V192" s="336"/>
      <c r="W192" s="336"/>
      <c r="X192" s="336"/>
      <c r="Y192" s="336"/>
      <c r="Z192" s="293"/>
      <c r="AA192" s="336"/>
      <c r="AB192" s="336"/>
      <c r="AC192" s="336"/>
      <c r="AD192" s="336"/>
      <c r="AE192" s="336"/>
      <c r="AF192" s="336"/>
      <c r="AG192" s="336"/>
      <c r="AH192" s="336"/>
      <c r="AI192" s="336"/>
      <c r="AJ192" s="336"/>
      <c r="AK192" s="336"/>
      <c r="AL192" s="336"/>
      <c r="AM192" s="336"/>
      <c r="AN192" s="336"/>
      <c r="AO192" s="336"/>
      <c r="AP192" s="336"/>
      <c r="AQ192" s="336"/>
      <c r="AR192" s="336"/>
      <c r="AS192" s="336"/>
      <c r="AT192" s="336"/>
      <c r="AU192" s="336"/>
      <c r="AV192" s="336"/>
      <c r="AW192" s="336"/>
      <c r="AX192" s="336"/>
      <c r="AY192" s="336"/>
      <c r="AZ192" s="336"/>
      <c r="BA192" s="336"/>
      <c r="BB192" s="336"/>
      <c r="BC192" s="336"/>
      <c r="BD192" s="336"/>
      <c r="BE192" s="336"/>
      <c r="BF192" s="336"/>
      <c r="BG192" s="336"/>
      <c r="BH192" s="336"/>
      <c r="BI192" s="336"/>
      <c r="BJ192" s="336"/>
      <c r="BK192" s="336"/>
      <c r="BL192" s="336"/>
      <c r="BM192" s="336"/>
      <c r="BN192" s="336"/>
      <c r="BO192" s="336"/>
      <c r="BP192" s="336"/>
      <c r="BQ192" s="336"/>
      <c r="BR192" s="336"/>
      <c r="BS192" s="336"/>
      <c r="BT192" s="336"/>
      <c r="BU192" s="336"/>
      <c r="BV192" s="336"/>
      <c r="BW192" s="336"/>
      <c r="BX192" s="336"/>
      <c r="BY192" s="336"/>
    </row>
    <row r="193" spans="1:77" ht="12" customHeight="1" x14ac:dyDescent="0.35">
      <c r="A193" s="341"/>
      <c r="B193" s="338"/>
      <c r="C193" s="107" t="s">
        <v>77</v>
      </c>
      <c r="D193" s="78" t="s">
        <v>322</v>
      </c>
      <c r="E193" s="400"/>
      <c r="F193" s="290">
        <f>IF(YEAR2=2014,'Table PR2_2014'!F192,IF(YEAR2=2015,TablePR2_2015!F192,IF(YEAR2=2016,Tablepr2_2016!F192,IF(YEAR2=2017,Tablepr2_2017!F192))))</f>
        <v>3626</v>
      </c>
      <c r="G193" s="290">
        <f>IF(YEAR2=2014,'Table PR2_2014'!G192,IF(YEAR2=2015,TablePR2_2015!G192,IF(YEAR2=2016,Tablepr2_2016!G192,IF(YEAR2=2017,Tablepr2_2017!G192))))</f>
        <v>62</v>
      </c>
      <c r="H193" s="290">
        <f>IF(YEAR2=2014,'Table PR2_2014'!H192,IF(YEAR2=2015,TablePR2_2015!H192,IF(YEAR2=2016,Tablepr2_2016!H192,IF(YEAR2=2017,Tablepr2_2017!H192))))</f>
        <v>66</v>
      </c>
      <c r="I193" s="730">
        <f>IF(YEAR2=2014,'Table PR2_2014'!I192,IF(YEAR2=2015,TablePR2_2015!I192,IF(YEAR2=2016,Tablepr2_2016!I192,IF(YEAR2=2017,Tablepr2_2017!I192))))</f>
        <v>32.700000000000003</v>
      </c>
      <c r="J193" s="599"/>
      <c r="K193" s="399"/>
      <c r="L193" s="399"/>
      <c r="M193" s="399"/>
      <c r="N193" s="399"/>
      <c r="Q193" s="336"/>
      <c r="R193" s="336"/>
      <c r="S193" s="336"/>
      <c r="T193" s="336"/>
      <c r="U193" s="336"/>
      <c r="V193" s="336"/>
      <c r="W193" s="336"/>
      <c r="X193" s="336"/>
      <c r="Y193" s="336"/>
      <c r="Z193" s="293"/>
      <c r="AA193" s="336"/>
      <c r="AB193" s="336"/>
      <c r="AC193" s="336"/>
      <c r="AD193" s="336"/>
      <c r="AE193" s="336"/>
      <c r="AF193" s="336"/>
      <c r="AG193" s="336"/>
      <c r="AH193" s="336"/>
      <c r="AI193" s="336"/>
      <c r="AJ193" s="336"/>
      <c r="AK193" s="336"/>
      <c r="AL193" s="336"/>
      <c r="AM193" s="336"/>
      <c r="AN193" s="336"/>
      <c r="AO193" s="336"/>
      <c r="AP193" s="336"/>
      <c r="AQ193" s="336"/>
      <c r="AR193" s="336"/>
      <c r="AS193" s="336"/>
      <c r="AT193" s="336"/>
      <c r="AU193" s="336"/>
      <c r="AV193" s="336"/>
      <c r="AW193" s="336"/>
      <c r="AX193" s="336"/>
      <c r="AY193" s="336"/>
      <c r="AZ193" s="336"/>
      <c r="BA193" s="336"/>
      <c r="BB193" s="336"/>
      <c r="BC193" s="336"/>
      <c r="BD193" s="336"/>
      <c r="BE193" s="336"/>
      <c r="BF193" s="336"/>
      <c r="BG193" s="336"/>
      <c r="BH193" s="336"/>
      <c r="BI193" s="336"/>
      <c r="BJ193" s="336"/>
      <c r="BK193" s="336"/>
      <c r="BL193" s="336"/>
      <c r="BM193" s="336"/>
      <c r="BN193" s="336"/>
      <c r="BO193" s="336"/>
      <c r="BP193" s="336"/>
      <c r="BQ193" s="336"/>
      <c r="BR193" s="336"/>
      <c r="BS193" s="336"/>
      <c r="BT193" s="336"/>
      <c r="BU193" s="336"/>
      <c r="BV193" s="336"/>
      <c r="BW193" s="336"/>
      <c r="BX193" s="336"/>
      <c r="BY193" s="336"/>
    </row>
    <row r="194" spans="1:77" ht="12" customHeight="1" x14ac:dyDescent="0.35">
      <c r="A194" s="341"/>
      <c r="B194" s="338"/>
      <c r="C194" s="107"/>
      <c r="D194" s="78"/>
      <c r="E194" s="400"/>
      <c r="F194" s="290"/>
      <c r="G194" s="290"/>
      <c r="H194" s="290"/>
      <c r="I194" s="730"/>
      <c r="J194" s="599"/>
      <c r="K194" s="399"/>
      <c r="L194" s="399"/>
      <c r="M194" s="399"/>
      <c r="N194" s="399"/>
      <c r="Q194" s="336"/>
      <c r="R194" s="336"/>
      <c r="S194" s="336"/>
      <c r="T194" s="336"/>
      <c r="U194" s="336"/>
      <c r="V194" s="336"/>
      <c r="W194" s="336"/>
      <c r="X194" s="336"/>
      <c r="Y194" s="336"/>
      <c r="Z194" s="293"/>
      <c r="AA194" s="336"/>
      <c r="AB194" s="336"/>
      <c r="AC194" s="336"/>
      <c r="AD194" s="336"/>
      <c r="AE194" s="336"/>
      <c r="AF194" s="336"/>
      <c r="AG194" s="336"/>
      <c r="AH194" s="336"/>
      <c r="AI194" s="336"/>
      <c r="AJ194" s="336"/>
      <c r="AK194" s="336"/>
      <c r="AL194" s="336"/>
      <c r="AM194" s="336"/>
      <c r="AN194" s="336"/>
      <c r="AO194" s="336"/>
      <c r="AP194" s="336"/>
      <c r="AQ194" s="336"/>
      <c r="AR194" s="336"/>
      <c r="AS194" s="336"/>
      <c r="AT194" s="336"/>
      <c r="AU194" s="336"/>
      <c r="AV194" s="336"/>
      <c r="AW194" s="336"/>
      <c r="AX194" s="336"/>
      <c r="AY194" s="336"/>
      <c r="AZ194" s="336"/>
      <c r="BA194" s="336"/>
      <c r="BB194" s="336"/>
      <c r="BC194" s="336"/>
      <c r="BD194" s="336"/>
      <c r="BE194" s="336"/>
      <c r="BF194" s="336"/>
      <c r="BG194" s="336"/>
      <c r="BH194" s="336"/>
      <c r="BI194" s="336"/>
      <c r="BJ194" s="336"/>
      <c r="BK194" s="336"/>
      <c r="BL194" s="336"/>
      <c r="BM194" s="336"/>
      <c r="BN194" s="336"/>
      <c r="BO194" s="336"/>
      <c r="BP194" s="336"/>
      <c r="BQ194" s="336"/>
      <c r="BR194" s="336"/>
      <c r="BS194" s="336"/>
      <c r="BT194" s="336"/>
      <c r="BU194" s="336"/>
      <c r="BV194" s="336"/>
      <c r="BW194" s="336"/>
      <c r="BX194" s="336"/>
      <c r="BY194" s="336"/>
    </row>
    <row r="195" spans="1:77" ht="12" customHeight="1" x14ac:dyDescent="0.35">
      <c r="A195" s="341"/>
      <c r="B195" s="338"/>
      <c r="C195" s="340" t="s">
        <v>78</v>
      </c>
      <c r="D195" s="333" t="s">
        <v>796</v>
      </c>
      <c r="E195" s="400"/>
      <c r="F195" s="290"/>
      <c r="G195" s="290"/>
      <c r="H195" s="290"/>
      <c r="I195" s="730"/>
      <c r="J195" s="599"/>
      <c r="K195" s="399"/>
      <c r="L195" s="399"/>
      <c r="M195" s="399"/>
      <c r="N195" s="399"/>
      <c r="Q195" s="336"/>
      <c r="R195" s="336"/>
      <c r="S195" s="336"/>
      <c r="T195" s="336"/>
      <c r="U195" s="336"/>
      <c r="V195" s="336"/>
      <c r="W195" s="336"/>
      <c r="X195" s="336"/>
      <c r="Y195" s="336"/>
      <c r="Z195" s="293"/>
      <c r="AA195" s="336"/>
      <c r="AB195" s="336"/>
      <c r="AC195" s="336"/>
      <c r="AD195" s="336"/>
      <c r="AE195" s="336"/>
      <c r="AF195" s="336"/>
      <c r="AG195" s="336"/>
      <c r="AH195" s="336"/>
      <c r="AI195" s="336"/>
      <c r="AJ195" s="336"/>
      <c r="AK195" s="336"/>
      <c r="AL195" s="336"/>
      <c r="AM195" s="336"/>
      <c r="AN195" s="336"/>
      <c r="AO195" s="336"/>
      <c r="AP195" s="336"/>
      <c r="AQ195" s="336"/>
      <c r="AR195" s="336"/>
      <c r="AS195" s="336"/>
      <c r="AT195" s="336"/>
      <c r="AU195" s="336"/>
      <c r="AV195" s="336"/>
      <c r="AW195" s="336"/>
      <c r="AX195" s="336"/>
      <c r="AY195" s="336"/>
      <c r="AZ195" s="336"/>
      <c r="BA195" s="336"/>
      <c r="BB195" s="336"/>
      <c r="BC195" s="336"/>
      <c r="BD195" s="336"/>
      <c r="BE195" s="336"/>
      <c r="BF195" s="336"/>
      <c r="BG195" s="336"/>
      <c r="BH195" s="336"/>
      <c r="BI195" s="336"/>
      <c r="BJ195" s="336"/>
      <c r="BK195" s="336"/>
      <c r="BL195" s="336"/>
      <c r="BM195" s="336"/>
      <c r="BN195" s="336"/>
      <c r="BO195" s="336"/>
      <c r="BP195" s="336"/>
      <c r="BQ195" s="336"/>
      <c r="BR195" s="336"/>
      <c r="BS195" s="336"/>
      <c r="BT195" s="336"/>
      <c r="BU195" s="336"/>
      <c r="BV195" s="336"/>
      <c r="BW195" s="336"/>
      <c r="BX195" s="336"/>
      <c r="BY195" s="336"/>
    </row>
    <row r="196" spans="1:77" ht="12" customHeight="1" x14ac:dyDescent="0.35">
      <c r="A196" s="341"/>
      <c r="B196" s="338"/>
      <c r="C196" s="107" t="s">
        <v>797</v>
      </c>
      <c r="D196" s="78" t="s">
        <v>798</v>
      </c>
      <c r="E196" s="400"/>
      <c r="F196" s="290">
        <f>IF(YEAR2=2014,'Table PR2_2014'!F195,IF(YEAR2=2015,TablePR2_2015!F195,IF(YEAR2=2016,Tablepr2_2016!F195,IF(YEAR2=2017,Tablepr2_2017!F195))))</f>
        <v>1117</v>
      </c>
      <c r="G196" s="290">
        <f>IF(YEAR2=2014,'Table PR2_2014'!G195,IF(YEAR2=2015,TablePR2_2015!G195,IF(YEAR2=2016,Tablepr2_2016!G195,IF(YEAR2=2017,Tablepr2_2017!G195))))</f>
        <v>71</v>
      </c>
      <c r="H196" s="290">
        <f>IF(YEAR2=2014,'Table PR2_2014'!H195,IF(YEAR2=2015,TablePR2_2015!H195,IF(YEAR2=2016,Tablepr2_2016!H195,IF(YEAR2=2017,Tablepr2_2017!H195))))</f>
        <v>73</v>
      </c>
      <c r="I196" s="730">
        <f>IF(YEAR2=2014,'Table PR2_2014'!I195,IF(YEAR2=2015,TablePR2_2015!I195,IF(YEAR2=2016,Tablepr2_2016!I195,IF(YEAR2=2017,Tablepr2_2017!I195))))</f>
        <v>35.200000000000003</v>
      </c>
      <c r="J196" s="599"/>
      <c r="K196" s="399"/>
      <c r="L196" s="399"/>
      <c r="M196" s="399"/>
      <c r="N196" s="399"/>
      <c r="Q196" s="336"/>
      <c r="R196" s="336"/>
      <c r="S196" s="336"/>
      <c r="T196" s="336"/>
      <c r="U196" s="336"/>
      <c r="V196" s="336"/>
      <c r="W196" s="336"/>
      <c r="X196" s="336"/>
      <c r="Y196" s="336"/>
      <c r="Z196" s="293"/>
      <c r="AA196" s="336"/>
      <c r="AB196" s="336"/>
      <c r="AC196" s="336"/>
      <c r="AD196" s="336"/>
      <c r="AE196" s="336"/>
      <c r="AF196" s="336"/>
      <c r="AG196" s="336"/>
      <c r="AH196" s="336"/>
      <c r="AI196" s="336"/>
      <c r="AJ196" s="336"/>
      <c r="AK196" s="336"/>
      <c r="AL196" s="336"/>
      <c r="AM196" s="336"/>
      <c r="AN196" s="336"/>
      <c r="AO196" s="336"/>
      <c r="AP196" s="336"/>
      <c r="AQ196" s="336"/>
      <c r="AR196" s="336"/>
      <c r="AS196" s="336"/>
      <c r="AT196" s="336"/>
      <c r="AU196" s="336"/>
      <c r="AV196" s="336"/>
      <c r="AW196" s="336"/>
      <c r="AX196" s="336"/>
      <c r="AY196" s="336"/>
      <c r="AZ196" s="336"/>
      <c r="BA196" s="336"/>
      <c r="BB196" s="336"/>
      <c r="BC196" s="336"/>
      <c r="BD196" s="336"/>
      <c r="BE196" s="336"/>
      <c r="BF196" s="336"/>
      <c r="BG196" s="336"/>
      <c r="BH196" s="336"/>
      <c r="BI196" s="336"/>
      <c r="BJ196" s="336"/>
      <c r="BK196" s="336"/>
      <c r="BL196" s="336"/>
      <c r="BM196" s="336"/>
      <c r="BN196" s="336"/>
      <c r="BO196" s="336"/>
      <c r="BP196" s="336"/>
      <c r="BQ196" s="336"/>
      <c r="BR196" s="336"/>
      <c r="BS196" s="336"/>
      <c r="BT196" s="336"/>
      <c r="BU196" s="336"/>
      <c r="BV196" s="336"/>
      <c r="BW196" s="336"/>
      <c r="BX196" s="336"/>
      <c r="BY196" s="336"/>
    </row>
    <row r="197" spans="1:77" ht="12" customHeight="1" x14ac:dyDescent="0.35">
      <c r="A197" s="341"/>
      <c r="B197" s="338"/>
      <c r="C197" s="107" t="s">
        <v>799</v>
      </c>
      <c r="D197" s="78" t="s">
        <v>800</v>
      </c>
      <c r="E197" s="400"/>
      <c r="F197" s="290">
        <f>IF(YEAR2=2014,'Table PR2_2014'!F196,IF(YEAR2=2015,TablePR2_2015!F196,IF(YEAR2=2016,Tablepr2_2016!F196,IF(YEAR2=2017,Tablepr2_2017!F196))))</f>
        <v>734</v>
      </c>
      <c r="G197" s="290">
        <f>IF(YEAR2=2014,'Table PR2_2014'!G196,IF(YEAR2=2015,TablePR2_2015!G196,IF(YEAR2=2016,Tablepr2_2016!G196,IF(YEAR2=2017,Tablepr2_2017!G196))))</f>
        <v>71</v>
      </c>
      <c r="H197" s="290">
        <f>IF(YEAR2=2014,'Table PR2_2014'!H196,IF(YEAR2=2015,TablePR2_2015!H196,IF(YEAR2=2016,Tablepr2_2016!H196,IF(YEAR2=2017,Tablepr2_2017!H196))))</f>
        <v>72</v>
      </c>
      <c r="I197" s="730">
        <f>IF(YEAR2=2014,'Table PR2_2014'!I196,IF(YEAR2=2015,TablePR2_2015!I196,IF(YEAR2=2016,Tablepr2_2016!I196,IF(YEAR2=2017,Tablepr2_2017!I196))))</f>
        <v>34.200000000000003</v>
      </c>
      <c r="J197" s="599"/>
      <c r="K197" s="399"/>
      <c r="L197" s="399"/>
      <c r="M197" s="399"/>
      <c r="N197" s="399"/>
      <c r="Q197" s="336"/>
      <c r="R197" s="336"/>
      <c r="S197" s="336"/>
      <c r="T197" s="336"/>
      <c r="U197" s="336"/>
      <c r="V197" s="336"/>
      <c r="W197" s="336"/>
      <c r="X197" s="336"/>
      <c r="Y197" s="336"/>
      <c r="Z197" s="293"/>
      <c r="AA197" s="336"/>
      <c r="AB197" s="336"/>
      <c r="AC197" s="336"/>
      <c r="AD197" s="336"/>
      <c r="AE197" s="336"/>
      <c r="AF197" s="336"/>
      <c r="AG197" s="336"/>
      <c r="AH197" s="336"/>
      <c r="AI197" s="336"/>
      <c r="AJ197" s="336"/>
      <c r="AK197" s="336"/>
      <c r="AL197" s="336"/>
      <c r="AM197" s="336"/>
      <c r="AN197" s="336"/>
      <c r="AO197" s="336"/>
      <c r="AP197" s="336"/>
      <c r="AQ197" s="336"/>
      <c r="AR197" s="336"/>
      <c r="AS197" s="336"/>
      <c r="AT197" s="336"/>
      <c r="AU197" s="336"/>
      <c r="AV197" s="336"/>
      <c r="AW197" s="336"/>
      <c r="AX197" s="336"/>
      <c r="AY197" s="336"/>
      <c r="AZ197" s="336"/>
      <c r="BA197" s="336"/>
      <c r="BB197" s="336"/>
      <c r="BC197" s="336"/>
      <c r="BD197" s="336"/>
      <c r="BE197" s="336"/>
      <c r="BF197" s="336"/>
      <c r="BG197" s="336"/>
      <c r="BH197" s="336"/>
      <c r="BI197" s="336"/>
      <c r="BJ197" s="336"/>
      <c r="BK197" s="336"/>
      <c r="BL197" s="336"/>
      <c r="BM197" s="336"/>
      <c r="BN197" s="336"/>
      <c r="BO197" s="336"/>
      <c r="BP197" s="336"/>
      <c r="BQ197" s="336"/>
      <c r="BR197" s="336"/>
      <c r="BS197" s="336"/>
      <c r="BT197" s="336"/>
      <c r="BU197" s="336"/>
      <c r="BV197" s="336"/>
      <c r="BW197" s="336"/>
      <c r="BX197" s="336"/>
      <c r="BY197" s="336"/>
    </row>
    <row r="198" spans="1:77" ht="12" customHeight="1" x14ac:dyDescent="0.35">
      <c r="A198" s="341"/>
      <c r="B198" s="338"/>
      <c r="C198" s="107" t="s">
        <v>801</v>
      </c>
      <c r="D198" s="78" t="s">
        <v>802</v>
      </c>
      <c r="E198" s="400"/>
      <c r="F198" s="290">
        <f>IF(YEAR2=2014,'Table PR2_2014'!F197,IF(YEAR2=2015,TablePR2_2015!F197,IF(YEAR2=2016,Tablepr2_2016!F197,IF(YEAR2=2017,Tablepr2_2017!F197))))</f>
        <v>1179</v>
      </c>
      <c r="G198" s="290">
        <f>IF(YEAR2=2014,'Table PR2_2014'!G197,IF(YEAR2=2015,TablePR2_2015!G197,IF(YEAR2=2016,Tablepr2_2016!G197,IF(YEAR2=2017,Tablepr2_2017!G197))))</f>
        <v>66</v>
      </c>
      <c r="H198" s="290">
        <f>IF(YEAR2=2014,'Table PR2_2014'!H197,IF(YEAR2=2015,TablePR2_2015!H197,IF(YEAR2=2016,Tablepr2_2016!H197,IF(YEAR2=2017,Tablepr2_2017!H197))))</f>
        <v>66</v>
      </c>
      <c r="I198" s="730">
        <f>IF(YEAR2=2014,'Table PR2_2014'!I197,IF(YEAR2=2015,TablePR2_2015!I197,IF(YEAR2=2016,Tablepr2_2016!I197,IF(YEAR2=2017,Tablepr2_2017!I197))))</f>
        <v>34.299999999999997</v>
      </c>
      <c r="J198" s="599"/>
      <c r="K198" s="399"/>
      <c r="L198" s="399"/>
      <c r="M198" s="399"/>
      <c r="N198" s="399"/>
      <c r="Q198" s="336"/>
      <c r="R198" s="336"/>
      <c r="S198" s="336"/>
      <c r="T198" s="336"/>
      <c r="U198" s="336"/>
      <c r="V198" s="336"/>
      <c r="W198" s="336"/>
      <c r="X198" s="336"/>
      <c r="Y198" s="336"/>
      <c r="Z198" s="293"/>
      <c r="AA198" s="336"/>
      <c r="AB198" s="336"/>
      <c r="AC198" s="336"/>
      <c r="AD198" s="336"/>
      <c r="AE198" s="336"/>
      <c r="AF198" s="336"/>
      <c r="AG198" s="336"/>
      <c r="AH198" s="336"/>
      <c r="AI198" s="336"/>
      <c r="AJ198" s="336"/>
      <c r="AK198" s="336"/>
      <c r="AL198" s="336"/>
      <c r="AM198" s="336"/>
      <c r="AN198" s="336"/>
      <c r="AO198" s="336"/>
      <c r="AP198" s="336"/>
      <c r="AQ198" s="336"/>
      <c r="AR198" s="336"/>
      <c r="AS198" s="336"/>
      <c r="AT198" s="336"/>
      <c r="AU198" s="336"/>
      <c r="AV198" s="336"/>
      <c r="AW198" s="336"/>
      <c r="AX198" s="336"/>
      <c r="AY198" s="336"/>
      <c r="AZ198" s="336"/>
      <c r="BA198" s="336"/>
      <c r="BB198" s="336"/>
      <c r="BC198" s="336"/>
      <c r="BD198" s="336"/>
      <c r="BE198" s="336"/>
      <c r="BF198" s="336"/>
      <c r="BG198" s="336"/>
      <c r="BH198" s="336"/>
      <c r="BI198" s="336"/>
      <c r="BJ198" s="336"/>
      <c r="BK198" s="336"/>
      <c r="BL198" s="336"/>
      <c r="BM198" s="336"/>
      <c r="BN198" s="336"/>
      <c r="BO198" s="336"/>
      <c r="BP198" s="336"/>
      <c r="BQ198" s="336"/>
      <c r="BR198" s="336"/>
      <c r="BS198" s="336"/>
      <c r="BT198" s="336"/>
      <c r="BU198" s="336"/>
      <c r="BV198" s="336"/>
      <c r="BW198" s="336"/>
      <c r="BX198" s="336"/>
      <c r="BY198" s="336"/>
    </row>
    <row r="199" spans="1:77" ht="12" customHeight="1" x14ac:dyDescent="0.35">
      <c r="A199" s="341"/>
      <c r="B199" s="338"/>
      <c r="C199" s="107" t="s">
        <v>803</v>
      </c>
      <c r="D199" s="78" t="s">
        <v>804</v>
      </c>
      <c r="E199" s="370"/>
      <c r="F199" s="290">
        <f>IF(YEAR2=2014,'Table PR2_2014'!F198,IF(YEAR2=2015,TablePR2_2015!F198,IF(YEAR2=2016,Tablepr2_2016!F198,IF(YEAR2=2017,Tablepr2_2017!F198))))</f>
        <v>1240</v>
      </c>
      <c r="G199" s="290">
        <f>IF(YEAR2=2014,'Table PR2_2014'!G198,IF(YEAR2=2015,TablePR2_2015!G198,IF(YEAR2=2016,Tablepr2_2016!G198,IF(YEAR2=2017,Tablepr2_2017!G198))))</f>
        <v>69</v>
      </c>
      <c r="H199" s="290">
        <f>IF(YEAR2=2014,'Table PR2_2014'!H198,IF(YEAR2=2015,TablePR2_2015!H198,IF(YEAR2=2016,Tablepr2_2016!H198,IF(YEAR2=2017,Tablepr2_2017!H198))))</f>
        <v>70</v>
      </c>
      <c r="I199" s="730">
        <f>IF(YEAR2=2014,'Table PR2_2014'!I198,IF(YEAR2=2015,TablePR2_2015!I198,IF(YEAR2=2016,Tablepr2_2016!I198,IF(YEAR2=2017,Tablepr2_2017!I198))))</f>
        <v>34.299999999999997</v>
      </c>
      <c r="J199" s="599"/>
      <c r="K199" s="399"/>
      <c r="L199" s="399"/>
      <c r="M199" s="399"/>
      <c r="N199" s="399"/>
      <c r="Q199" s="336"/>
      <c r="R199" s="336"/>
      <c r="S199" s="336"/>
      <c r="T199" s="336"/>
      <c r="U199" s="336"/>
      <c r="V199" s="336"/>
      <c r="W199" s="336"/>
      <c r="X199" s="336"/>
      <c r="Y199" s="336"/>
      <c r="Z199" s="293"/>
      <c r="AA199" s="336"/>
      <c r="AB199" s="336"/>
      <c r="AC199" s="336"/>
      <c r="AD199" s="336"/>
      <c r="AE199" s="336"/>
      <c r="AF199" s="336"/>
      <c r="AG199" s="336"/>
      <c r="AH199" s="336"/>
      <c r="AI199" s="336"/>
      <c r="AJ199" s="336"/>
      <c r="AK199" s="336"/>
      <c r="AL199" s="336"/>
      <c r="AM199" s="336"/>
      <c r="AN199" s="336"/>
      <c r="AO199" s="336"/>
      <c r="AP199" s="336"/>
      <c r="AQ199" s="336"/>
      <c r="AR199" s="336"/>
      <c r="AS199" s="336"/>
      <c r="AT199" s="336"/>
      <c r="AU199" s="336"/>
      <c r="AV199" s="336"/>
      <c r="AW199" s="336"/>
      <c r="AX199" s="336"/>
      <c r="AY199" s="336"/>
      <c r="AZ199" s="336"/>
      <c r="BA199" s="336"/>
      <c r="BB199" s="336"/>
      <c r="BC199" s="336"/>
      <c r="BD199" s="336"/>
      <c r="BE199" s="336"/>
      <c r="BF199" s="336"/>
      <c r="BG199" s="336"/>
      <c r="BH199" s="336"/>
      <c r="BI199" s="336"/>
      <c r="BJ199" s="336"/>
      <c r="BK199" s="336"/>
      <c r="BL199" s="336"/>
      <c r="BM199" s="336"/>
      <c r="BN199" s="336"/>
      <c r="BO199" s="336"/>
      <c r="BP199" s="336"/>
      <c r="BQ199" s="336"/>
      <c r="BR199" s="336"/>
      <c r="BS199" s="336"/>
      <c r="BT199" s="336"/>
      <c r="BU199" s="336"/>
      <c r="BV199" s="336"/>
      <c r="BW199" s="336"/>
      <c r="BX199" s="336"/>
      <c r="BY199" s="336"/>
    </row>
    <row r="200" spans="1:77" ht="12" customHeight="1" x14ac:dyDescent="0.35">
      <c r="A200" s="341"/>
      <c r="B200" s="338"/>
      <c r="C200" s="107" t="s">
        <v>805</v>
      </c>
      <c r="D200" s="78" t="s">
        <v>806</v>
      </c>
      <c r="E200" s="370"/>
      <c r="F200" s="290">
        <f>IF(YEAR2=2014,'Table PR2_2014'!F199,IF(YEAR2=2015,TablePR2_2015!F199,IF(YEAR2=2016,Tablepr2_2016!F199,IF(YEAR2=2017,Tablepr2_2017!F199))))</f>
        <v>1336</v>
      </c>
      <c r="G200" s="290">
        <f>IF(YEAR2=2014,'Table PR2_2014'!G199,IF(YEAR2=2015,TablePR2_2015!G199,IF(YEAR2=2016,Tablepr2_2016!G199,IF(YEAR2=2017,Tablepr2_2017!G199))))</f>
        <v>69</v>
      </c>
      <c r="H200" s="290">
        <f>IF(YEAR2=2014,'Table PR2_2014'!H199,IF(YEAR2=2015,TablePR2_2015!H199,IF(YEAR2=2016,Tablepr2_2016!H199,IF(YEAR2=2017,Tablepr2_2017!H199))))</f>
        <v>71</v>
      </c>
      <c r="I200" s="730">
        <f>IF(YEAR2=2014,'Table PR2_2014'!I199,IF(YEAR2=2015,TablePR2_2015!I199,IF(YEAR2=2016,Tablepr2_2016!I199,IF(YEAR2=2017,Tablepr2_2017!I199))))</f>
        <v>34.4</v>
      </c>
      <c r="J200" s="599"/>
      <c r="K200" s="399"/>
      <c r="L200" s="399"/>
      <c r="M200" s="399"/>
      <c r="N200" s="399"/>
      <c r="Q200" s="336"/>
      <c r="R200" s="336"/>
      <c r="S200" s="336"/>
      <c r="T200" s="336"/>
      <c r="U200" s="336"/>
      <c r="V200" s="336"/>
      <c r="W200" s="336"/>
      <c r="X200" s="336"/>
      <c r="Y200" s="336"/>
      <c r="Z200" s="293"/>
      <c r="AA200" s="336"/>
      <c r="AB200" s="336"/>
      <c r="AC200" s="336"/>
      <c r="AD200" s="336"/>
      <c r="AE200" s="336"/>
      <c r="AF200" s="336"/>
      <c r="AG200" s="336"/>
      <c r="AH200" s="336"/>
      <c r="AI200" s="336"/>
      <c r="AJ200" s="336"/>
      <c r="AK200" s="336"/>
      <c r="AL200" s="336"/>
      <c r="AM200" s="336"/>
      <c r="AN200" s="336"/>
      <c r="AO200" s="336"/>
      <c r="AP200" s="336"/>
      <c r="AQ200" s="336"/>
      <c r="AR200" s="336"/>
      <c r="AS200" s="336"/>
      <c r="AT200" s="336"/>
      <c r="AU200" s="336"/>
      <c r="AV200" s="336"/>
      <c r="AW200" s="336"/>
      <c r="AX200" s="336"/>
      <c r="AY200" s="336"/>
      <c r="AZ200" s="336"/>
      <c r="BA200" s="336"/>
      <c r="BB200" s="336"/>
      <c r="BC200" s="336"/>
      <c r="BD200" s="336"/>
      <c r="BE200" s="336"/>
      <c r="BF200" s="336"/>
      <c r="BG200" s="336"/>
      <c r="BH200" s="336"/>
      <c r="BI200" s="336"/>
      <c r="BJ200" s="336"/>
      <c r="BK200" s="336"/>
      <c r="BL200" s="336"/>
      <c r="BM200" s="336"/>
      <c r="BN200" s="336"/>
      <c r="BO200" s="336"/>
      <c r="BP200" s="336"/>
      <c r="BQ200" s="336"/>
      <c r="BR200" s="336"/>
      <c r="BS200" s="336"/>
      <c r="BT200" s="336"/>
      <c r="BU200" s="336"/>
      <c r="BV200" s="336"/>
      <c r="BW200" s="336"/>
      <c r="BX200" s="336"/>
      <c r="BY200" s="336"/>
    </row>
    <row r="201" spans="1:77" ht="12" customHeight="1" x14ac:dyDescent="0.35">
      <c r="A201" s="341"/>
      <c r="B201" s="338"/>
      <c r="C201" s="107" t="s">
        <v>807</v>
      </c>
      <c r="D201" s="78" t="s">
        <v>808</v>
      </c>
      <c r="E201" s="370" t="s">
        <v>183</v>
      </c>
      <c r="F201" s="290">
        <f>IF(YEAR2=2014,'Table PR2_2014'!F200,IF(YEAR2=2015,TablePR2_2015!F200,IF(YEAR2=2016,Tablepr2_2016!F200,IF(YEAR2=2017,Tablepr2_2017!F200))))</f>
        <v>1077</v>
      </c>
      <c r="G201" s="290">
        <f>IF(YEAR2=2014,'Table PR2_2014'!G200,IF(YEAR2=2015,TablePR2_2015!G200,IF(YEAR2=2016,Tablepr2_2016!G200,IF(YEAR2=2017,Tablepr2_2017!G200))))</f>
        <v>66</v>
      </c>
      <c r="H201" s="290">
        <f>IF(YEAR2=2014,'Table PR2_2014'!H200,IF(YEAR2=2015,TablePR2_2015!H200,IF(YEAR2=2016,Tablepr2_2016!H200,IF(YEAR2=2017,Tablepr2_2017!H200))))</f>
        <v>68</v>
      </c>
      <c r="I201" s="730">
        <f>IF(YEAR2=2014,'Table PR2_2014'!I200,IF(YEAR2=2015,TablePR2_2015!I200,IF(YEAR2=2016,Tablepr2_2016!I200,IF(YEAR2=2017,Tablepr2_2017!I200))))</f>
        <v>33.5</v>
      </c>
      <c r="J201" s="599"/>
      <c r="K201" s="399"/>
      <c r="L201" s="399"/>
      <c r="M201" s="399"/>
      <c r="N201" s="399"/>
      <c r="Q201" s="336"/>
      <c r="R201" s="336"/>
      <c r="S201" s="336"/>
      <c r="T201" s="336"/>
      <c r="U201" s="336"/>
      <c r="V201" s="336"/>
      <c r="W201" s="336"/>
      <c r="X201" s="336"/>
      <c r="Y201" s="336"/>
      <c r="Z201" s="293"/>
      <c r="AA201" s="336"/>
      <c r="AB201" s="336"/>
      <c r="AC201" s="336"/>
      <c r="AD201" s="336"/>
      <c r="AE201" s="336"/>
      <c r="AF201" s="336"/>
      <c r="AG201" s="336"/>
      <c r="AH201" s="336"/>
      <c r="AI201" s="336"/>
      <c r="AJ201" s="336"/>
      <c r="AK201" s="336"/>
      <c r="AL201" s="336"/>
      <c r="AM201" s="336"/>
      <c r="AN201" s="336"/>
      <c r="AO201" s="336"/>
      <c r="AP201" s="336"/>
      <c r="AQ201" s="336"/>
      <c r="AR201" s="336"/>
      <c r="AS201" s="336"/>
      <c r="AT201" s="336"/>
      <c r="AU201" s="336"/>
      <c r="AV201" s="336"/>
      <c r="AW201" s="336"/>
      <c r="AX201" s="336"/>
      <c r="AY201" s="336"/>
      <c r="AZ201" s="336"/>
      <c r="BA201" s="336"/>
      <c r="BB201" s="336"/>
      <c r="BC201" s="336"/>
      <c r="BD201" s="336"/>
      <c r="BE201" s="336"/>
      <c r="BF201" s="336"/>
      <c r="BG201" s="336"/>
      <c r="BH201" s="336"/>
      <c r="BI201" s="336"/>
      <c r="BJ201" s="336"/>
      <c r="BK201" s="336"/>
      <c r="BL201" s="336"/>
      <c r="BM201" s="336"/>
      <c r="BN201" s="336"/>
      <c r="BO201" s="336"/>
      <c r="BP201" s="336"/>
      <c r="BQ201" s="336"/>
      <c r="BR201" s="336"/>
      <c r="BS201" s="336"/>
      <c r="BT201" s="336"/>
      <c r="BU201" s="336"/>
      <c r="BV201" s="336"/>
      <c r="BW201" s="336"/>
      <c r="BX201" s="336"/>
      <c r="BY201" s="336"/>
    </row>
    <row r="202" spans="1:77" ht="12" customHeight="1" x14ac:dyDescent="0.35">
      <c r="A202" s="341"/>
      <c r="B202" s="338"/>
      <c r="C202" s="107"/>
      <c r="D202" s="78"/>
      <c r="E202" s="370"/>
      <c r="F202" s="290"/>
      <c r="G202" s="290"/>
      <c r="H202" s="290"/>
      <c r="I202" s="730"/>
      <c r="J202" s="599"/>
      <c r="K202" s="399"/>
      <c r="L202" s="399"/>
      <c r="M202" s="399"/>
      <c r="N202" s="399"/>
      <c r="Q202" s="336"/>
      <c r="R202" s="336"/>
      <c r="S202" s="336"/>
      <c r="T202" s="336"/>
      <c r="U202" s="336"/>
      <c r="V202" s="336"/>
      <c r="W202" s="336"/>
      <c r="X202" s="336"/>
      <c r="Y202" s="336"/>
      <c r="Z202" s="293"/>
      <c r="AA202" s="336"/>
      <c r="AB202" s="336"/>
      <c r="AC202" s="336"/>
      <c r="AD202" s="336"/>
      <c r="AE202" s="336"/>
      <c r="AF202" s="336"/>
      <c r="AG202" s="336"/>
      <c r="AH202" s="336"/>
      <c r="AI202" s="336"/>
      <c r="AJ202" s="336"/>
      <c r="AK202" s="336"/>
      <c r="AL202" s="336"/>
      <c r="AM202" s="336"/>
      <c r="AN202" s="336"/>
      <c r="AO202" s="336"/>
      <c r="AP202" s="336"/>
      <c r="AQ202" s="336"/>
      <c r="AR202" s="336"/>
      <c r="AS202" s="336"/>
      <c r="AT202" s="336"/>
      <c r="AU202" s="336"/>
      <c r="AV202" s="336"/>
      <c r="AW202" s="336"/>
      <c r="AX202" s="336"/>
      <c r="AY202" s="336"/>
      <c r="AZ202" s="336"/>
      <c r="BA202" s="336"/>
      <c r="BB202" s="336"/>
      <c r="BC202" s="336"/>
      <c r="BD202" s="336"/>
      <c r="BE202" s="336"/>
      <c r="BF202" s="336"/>
      <c r="BG202" s="336"/>
      <c r="BH202" s="336"/>
      <c r="BI202" s="336"/>
      <c r="BJ202" s="336"/>
      <c r="BK202" s="336"/>
      <c r="BL202" s="336"/>
      <c r="BM202" s="336"/>
      <c r="BN202" s="336"/>
      <c r="BO202" s="336"/>
      <c r="BP202" s="336"/>
      <c r="BQ202" s="336"/>
      <c r="BR202" s="336"/>
      <c r="BS202" s="336"/>
      <c r="BT202" s="336"/>
      <c r="BU202" s="336"/>
      <c r="BV202" s="336"/>
      <c r="BW202" s="336"/>
      <c r="BX202" s="336"/>
      <c r="BY202" s="336"/>
    </row>
    <row r="203" spans="1:77" ht="12" customHeight="1" x14ac:dyDescent="0.35">
      <c r="A203" s="339" t="s">
        <v>79</v>
      </c>
      <c r="B203" s="340" t="s">
        <v>587</v>
      </c>
      <c r="C203" s="333" t="s">
        <v>510</v>
      </c>
      <c r="D203" s="338"/>
      <c r="E203" s="370"/>
      <c r="F203" s="290">
        <f>IF(YEAR2=2014,'Table PR2_2014'!F202,IF(YEAR2=2015,TablePR2_2015!F202,IF(YEAR2=2016,Tablepr2_2016!F202,IF(YEAR2=2017,Tablepr2_2017!F202))))</f>
        <v>74858</v>
      </c>
      <c r="G203" s="290">
        <f>IF(YEAR2=2014,'Table PR2_2014'!G202,IF(YEAR2=2015,TablePR2_2015!G202,IF(YEAR2=2016,Tablepr2_2016!G202,IF(YEAR2=2017,Tablepr2_2017!G202))))</f>
        <v>69</v>
      </c>
      <c r="H203" s="290">
        <f>IF(YEAR2=2014,'Table PR2_2014'!H202,IF(YEAR2=2015,TablePR2_2015!H202,IF(YEAR2=2016,Tablepr2_2016!H202,IF(YEAR2=2017,Tablepr2_2017!H202))))</f>
        <v>71</v>
      </c>
      <c r="I203" s="730">
        <f>IF(YEAR2=2014,'Table PR2_2014'!I202,IF(YEAR2=2015,TablePR2_2015!I202,IF(YEAR2=2016,Tablepr2_2016!I202,IF(YEAR2=2017,Tablepr2_2017!I202))))</f>
        <v>34.5</v>
      </c>
      <c r="J203" s="599"/>
      <c r="K203" s="399"/>
      <c r="L203" s="399"/>
      <c r="M203" s="399"/>
      <c r="N203" s="399"/>
      <c r="Q203" s="336"/>
      <c r="R203" s="336"/>
      <c r="S203" s="336"/>
      <c r="T203" s="336"/>
      <c r="U203" s="336"/>
      <c r="V203" s="336"/>
      <c r="W203" s="336"/>
      <c r="X203" s="336"/>
      <c r="Y203" s="336"/>
      <c r="Z203" s="293"/>
      <c r="AA203" s="336"/>
      <c r="AB203" s="336"/>
      <c r="AC203" s="336"/>
      <c r="AD203" s="336"/>
      <c r="AE203" s="336"/>
      <c r="AF203" s="336"/>
      <c r="AG203" s="336"/>
      <c r="AH203" s="336"/>
      <c r="AI203" s="336"/>
      <c r="AJ203" s="336"/>
      <c r="AK203" s="336"/>
      <c r="AL203" s="336"/>
      <c r="AM203" s="336"/>
      <c r="AN203" s="336"/>
      <c r="AO203" s="336"/>
      <c r="AP203" s="336"/>
      <c r="AQ203" s="336"/>
      <c r="AR203" s="336"/>
      <c r="AS203" s="336"/>
      <c r="AT203" s="336"/>
      <c r="AU203" s="336"/>
      <c r="AV203" s="336"/>
      <c r="AW203" s="336"/>
      <c r="AX203" s="336"/>
      <c r="AY203" s="336"/>
      <c r="AZ203" s="336"/>
      <c r="BA203" s="336"/>
      <c r="BB203" s="336"/>
      <c r="BC203" s="336"/>
      <c r="BD203" s="336"/>
      <c r="BE203" s="336"/>
      <c r="BF203" s="336"/>
      <c r="BG203" s="336"/>
      <c r="BH203" s="336"/>
      <c r="BI203" s="336"/>
      <c r="BJ203" s="336"/>
      <c r="BK203" s="336"/>
      <c r="BL203" s="336"/>
      <c r="BM203" s="336"/>
      <c r="BN203" s="336"/>
      <c r="BO203" s="336"/>
      <c r="BP203" s="336"/>
      <c r="BQ203" s="336"/>
      <c r="BR203" s="336"/>
      <c r="BS203" s="336"/>
      <c r="BT203" s="336"/>
      <c r="BU203" s="336"/>
      <c r="BV203" s="336"/>
      <c r="BW203" s="336"/>
      <c r="BX203" s="336"/>
      <c r="BY203" s="336"/>
    </row>
    <row r="204" spans="1:77" ht="12" customHeight="1" x14ac:dyDescent="0.35">
      <c r="A204" s="341"/>
      <c r="B204" s="338"/>
      <c r="C204" s="340"/>
      <c r="D204" s="333"/>
      <c r="E204" s="370"/>
      <c r="F204" s="290"/>
      <c r="G204" s="290"/>
      <c r="H204" s="290"/>
      <c r="I204" s="730"/>
      <c r="J204" s="599"/>
      <c r="K204" s="399"/>
      <c r="L204" s="399"/>
      <c r="M204" s="399"/>
      <c r="N204" s="399"/>
      <c r="Q204" s="336"/>
      <c r="R204" s="336"/>
      <c r="S204" s="336"/>
      <c r="T204" s="336"/>
      <c r="U204" s="336"/>
      <c r="V204" s="336"/>
      <c r="W204" s="336"/>
      <c r="X204" s="336"/>
      <c r="Y204" s="336"/>
      <c r="Z204" s="293"/>
      <c r="AA204" s="336"/>
      <c r="AB204" s="336"/>
      <c r="AC204" s="336"/>
      <c r="AD204" s="336"/>
      <c r="AE204" s="336"/>
      <c r="AF204" s="336"/>
      <c r="AG204" s="336"/>
      <c r="AH204" s="336"/>
      <c r="AI204" s="336"/>
      <c r="AJ204" s="336"/>
      <c r="AK204" s="336"/>
      <c r="AL204" s="336"/>
      <c r="AM204" s="336"/>
      <c r="AN204" s="336"/>
      <c r="AO204" s="336"/>
      <c r="AP204" s="336"/>
      <c r="AQ204" s="336"/>
      <c r="AR204" s="336"/>
      <c r="AS204" s="336"/>
      <c r="AT204" s="336"/>
      <c r="AU204" s="336"/>
      <c r="AV204" s="336"/>
      <c r="AW204" s="336"/>
      <c r="AX204" s="336"/>
      <c r="AY204" s="336"/>
      <c r="AZ204" s="336"/>
      <c r="BA204" s="336"/>
      <c r="BB204" s="336"/>
      <c r="BC204" s="336"/>
      <c r="BD204" s="336"/>
      <c r="BE204" s="336"/>
      <c r="BF204" s="336"/>
      <c r="BG204" s="336"/>
      <c r="BH204" s="336"/>
      <c r="BI204" s="336"/>
      <c r="BJ204" s="336"/>
      <c r="BK204" s="336"/>
      <c r="BL204" s="336"/>
      <c r="BM204" s="336"/>
      <c r="BN204" s="336"/>
      <c r="BO204" s="336"/>
      <c r="BP204" s="336"/>
      <c r="BQ204" s="336"/>
      <c r="BR204" s="336"/>
      <c r="BS204" s="336"/>
      <c r="BT204" s="336"/>
      <c r="BU204" s="336"/>
      <c r="BV204" s="336"/>
      <c r="BW204" s="336"/>
      <c r="BX204" s="336"/>
      <c r="BY204" s="336"/>
    </row>
    <row r="205" spans="1:77" ht="12" customHeight="1" x14ac:dyDescent="0.35">
      <c r="A205" s="341"/>
      <c r="B205" s="338"/>
      <c r="C205" s="340" t="s">
        <v>80</v>
      </c>
      <c r="D205" s="333" t="s">
        <v>809</v>
      </c>
      <c r="E205" s="370"/>
      <c r="F205" s="290">
        <f>IF(YEAR2=2014,'Table PR2_2014'!F204,IF(YEAR2=2015,TablePR2_2015!F204,IF(YEAR2=2016,Tablepr2_2016!F204,IF(YEAR2=2017,Tablepr2_2017!F204))))</f>
        <v>2288</v>
      </c>
      <c r="G205" s="290">
        <f>IF(YEAR2=2014,'Table PR2_2014'!G204,IF(YEAR2=2015,TablePR2_2015!G204,IF(YEAR2=2016,Tablepr2_2016!G204,IF(YEAR2=2017,Tablepr2_2017!G204))))</f>
        <v>64</v>
      </c>
      <c r="H205" s="290">
        <f>IF(YEAR2=2014,'Table PR2_2014'!H204,IF(YEAR2=2015,TablePR2_2015!H204,IF(YEAR2=2016,Tablepr2_2016!H204,IF(YEAR2=2017,Tablepr2_2017!H204))))</f>
        <v>67</v>
      </c>
      <c r="I205" s="730">
        <f>IF(YEAR2=2014,'Table PR2_2014'!I204,IF(YEAR2=2015,TablePR2_2015!I204,IF(YEAR2=2016,Tablepr2_2016!I204,IF(YEAR2=2017,Tablepr2_2017!I204))))</f>
        <v>33.1</v>
      </c>
      <c r="J205" s="599"/>
      <c r="K205" s="399"/>
      <c r="L205" s="399"/>
      <c r="M205" s="399"/>
      <c r="N205" s="399"/>
      <c r="Q205" s="336"/>
      <c r="R205" s="336"/>
      <c r="S205" s="336"/>
      <c r="T205" s="336"/>
      <c r="U205" s="336"/>
      <c r="V205" s="336"/>
      <c r="W205" s="336"/>
      <c r="X205" s="336"/>
      <c r="Y205" s="336"/>
      <c r="Z205" s="293"/>
      <c r="AA205" s="336"/>
      <c r="AB205" s="336"/>
      <c r="AC205" s="336"/>
      <c r="AD205" s="336"/>
      <c r="AE205" s="336"/>
      <c r="AF205" s="336"/>
      <c r="AG205" s="336"/>
      <c r="AH205" s="336"/>
      <c r="AI205" s="336"/>
      <c r="AJ205" s="336"/>
      <c r="AK205" s="336"/>
      <c r="AL205" s="336"/>
      <c r="AM205" s="336"/>
      <c r="AN205" s="336"/>
      <c r="AO205" s="336"/>
      <c r="AP205" s="336"/>
      <c r="AQ205" s="336"/>
      <c r="AR205" s="336"/>
      <c r="AS205" s="336"/>
      <c r="AT205" s="336"/>
      <c r="AU205" s="336"/>
      <c r="AV205" s="336"/>
      <c r="AW205" s="336"/>
      <c r="AX205" s="336"/>
      <c r="AY205" s="336"/>
      <c r="AZ205" s="336"/>
      <c r="BA205" s="336"/>
      <c r="BB205" s="336"/>
      <c r="BC205" s="336"/>
      <c r="BD205" s="336"/>
      <c r="BE205" s="336"/>
      <c r="BF205" s="336"/>
      <c r="BG205" s="336"/>
      <c r="BH205" s="336"/>
      <c r="BI205" s="336"/>
      <c r="BJ205" s="336"/>
      <c r="BK205" s="336"/>
      <c r="BL205" s="336"/>
      <c r="BM205" s="336"/>
      <c r="BN205" s="336"/>
      <c r="BO205" s="336"/>
      <c r="BP205" s="336"/>
      <c r="BQ205" s="336"/>
      <c r="BR205" s="336"/>
      <c r="BS205" s="336"/>
      <c r="BT205" s="336"/>
      <c r="BU205" s="336"/>
      <c r="BV205" s="336"/>
      <c r="BW205" s="336"/>
      <c r="BX205" s="336"/>
      <c r="BY205" s="336"/>
    </row>
    <row r="206" spans="1:77" ht="12" customHeight="1" x14ac:dyDescent="0.35">
      <c r="A206" s="341"/>
      <c r="B206" s="338"/>
      <c r="C206" s="340" t="s">
        <v>81</v>
      </c>
      <c r="D206" s="333" t="s">
        <v>810</v>
      </c>
      <c r="E206" s="370"/>
      <c r="F206" s="290">
        <f>IF(YEAR2=2014,'Table PR2_2014'!F205,IF(YEAR2=2015,TablePR2_2015!F205,IF(YEAR2=2016,Tablepr2_2016!F205,IF(YEAR2=2017,Tablepr2_2017!F205))))</f>
        <v>3556</v>
      </c>
      <c r="G206" s="290">
        <f>IF(YEAR2=2014,'Table PR2_2014'!G205,IF(YEAR2=2015,TablePR2_2015!G205,IF(YEAR2=2016,Tablepr2_2016!G205,IF(YEAR2=2017,Tablepr2_2017!G205))))</f>
        <v>69</v>
      </c>
      <c r="H206" s="290">
        <f>IF(YEAR2=2014,'Table PR2_2014'!H205,IF(YEAR2=2015,TablePR2_2015!H205,IF(YEAR2=2016,Tablepr2_2016!H205,IF(YEAR2=2017,Tablepr2_2017!H205))))</f>
        <v>71</v>
      </c>
      <c r="I206" s="730">
        <f>IF(YEAR2=2014,'Table PR2_2014'!I205,IF(YEAR2=2015,TablePR2_2015!I205,IF(YEAR2=2016,Tablepr2_2016!I205,IF(YEAR2=2017,Tablepr2_2017!I205))))</f>
        <v>34.1</v>
      </c>
      <c r="J206" s="599"/>
      <c r="K206" s="399"/>
      <c r="L206" s="399"/>
      <c r="M206" s="399"/>
      <c r="N206" s="399"/>
      <c r="Q206" s="336"/>
      <c r="R206" s="336"/>
      <c r="S206" s="336"/>
      <c r="T206" s="336"/>
      <c r="U206" s="336"/>
      <c r="V206" s="336"/>
      <c r="W206" s="336"/>
      <c r="X206" s="336"/>
      <c r="Y206" s="336"/>
      <c r="Z206" s="293"/>
      <c r="AA206" s="336"/>
      <c r="AB206" s="336"/>
      <c r="AC206" s="336"/>
      <c r="AD206" s="336"/>
      <c r="AE206" s="336"/>
      <c r="AF206" s="336"/>
      <c r="AG206" s="336"/>
      <c r="AH206" s="336"/>
      <c r="AI206" s="336"/>
      <c r="AJ206" s="336"/>
      <c r="AK206" s="336"/>
      <c r="AL206" s="336"/>
      <c r="AM206" s="336"/>
      <c r="AN206" s="336"/>
      <c r="AO206" s="336"/>
      <c r="AP206" s="336"/>
      <c r="AQ206" s="336"/>
      <c r="AR206" s="336"/>
      <c r="AS206" s="336"/>
      <c r="AT206" s="336"/>
      <c r="AU206" s="336"/>
      <c r="AV206" s="336"/>
      <c r="AW206" s="336"/>
      <c r="AX206" s="336"/>
      <c r="AY206" s="336"/>
      <c r="AZ206" s="336"/>
      <c r="BA206" s="336"/>
      <c r="BB206" s="336"/>
      <c r="BC206" s="336"/>
      <c r="BD206" s="336"/>
      <c r="BE206" s="336"/>
      <c r="BF206" s="336"/>
      <c r="BG206" s="336"/>
      <c r="BH206" s="336"/>
      <c r="BI206" s="336"/>
      <c r="BJ206" s="336"/>
      <c r="BK206" s="336"/>
      <c r="BL206" s="336"/>
      <c r="BM206" s="336"/>
      <c r="BN206" s="336"/>
      <c r="BO206" s="336"/>
      <c r="BP206" s="336"/>
      <c r="BQ206" s="336"/>
      <c r="BR206" s="336"/>
      <c r="BS206" s="336"/>
      <c r="BT206" s="336"/>
      <c r="BU206" s="336"/>
      <c r="BV206" s="336"/>
      <c r="BW206" s="336"/>
      <c r="BX206" s="336"/>
      <c r="BY206" s="336"/>
    </row>
    <row r="207" spans="1:77" ht="12" customHeight="1" x14ac:dyDescent="0.35">
      <c r="A207" s="341"/>
      <c r="B207" s="338"/>
      <c r="C207" s="340" t="s">
        <v>85</v>
      </c>
      <c r="D207" s="333" t="s">
        <v>811</v>
      </c>
      <c r="E207" s="370"/>
      <c r="F207" s="290">
        <f>IF(YEAR2=2014,'Table PR2_2014'!F206,IF(YEAR2=2015,TablePR2_2015!F206,IF(YEAR2=2016,Tablepr2_2016!F206,IF(YEAR2=2017,Tablepr2_2017!F206))))</f>
        <v>3399</v>
      </c>
      <c r="G207" s="290">
        <f>IF(YEAR2=2014,'Table PR2_2014'!G206,IF(YEAR2=2015,TablePR2_2015!G206,IF(YEAR2=2016,Tablepr2_2016!G206,IF(YEAR2=2017,Tablepr2_2017!G206))))</f>
        <v>66</v>
      </c>
      <c r="H207" s="290">
        <f>IF(YEAR2=2014,'Table PR2_2014'!H206,IF(YEAR2=2015,TablePR2_2015!H206,IF(YEAR2=2016,Tablepr2_2016!H206,IF(YEAR2=2017,Tablepr2_2017!H206))))</f>
        <v>68</v>
      </c>
      <c r="I207" s="730">
        <f>IF(YEAR2=2014,'Table PR2_2014'!I206,IF(YEAR2=2015,TablePR2_2015!I206,IF(YEAR2=2016,Tablepr2_2016!I206,IF(YEAR2=2017,Tablepr2_2017!I206))))</f>
        <v>33.6</v>
      </c>
      <c r="J207" s="599"/>
      <c r="K207" s="399"/>
      <c r="L207" s="399"/>
      <c r="M207" s="399"/>
      <c r="N207" s="399"/>
      <c r="Q207" s="336"/>
      <c r="R207" s="336"/>
      <c r="S207" s="336"/>
      <c r="T207" s="336"/>
      <c r="U207" s="336"/>
      <c r="V207" s="336"/>
      <c r="W207" s="336"/>
      <c r="X207" s="336"/>
      <c r="Y207" s="336"/>
      <c r="Z207" s="293"/>
      <c r="AA207" s="336"/>
      <c r="AB207" s="336"/>
      <c r="AC207" s="336"/>
      <c r="AD207" s="336"/>
      <c r="AE207" s="336"/>
      <c r="AF207" s="336"/>
      <c r="AG207" s="336"/>
      <c r="AH207" s="336"/>
      <c r="AI207" s="336"/>
      <c r="AJ207" s="336"/>
      <c r="AK207" s="336"/>
      <c r="AL207" s="336"/>
      <c r="AM207" s="336"/>
      <c r="AN207" s="336"/>
      <c r="AO207" s="336"/>
      <c r="AP207" s="336"/>
      <c r="AQ207" s="336"/>
      <c r="AR207" s="336"/>
      <c r="AS207" s="336"/>
      <c r="AT207" s="336"/>
      <c r="AU207" s="336"/>
      <c r="AV207" s="336"/>
      <c r="AW207" s="336"/>
      <c r="AX207" s="336"/>
      <c r="AY207" s="336"/>
      <c r="AZ207" s="336"/>
      <c r="BA207" s="336"/>
      <c r="BB207" s="336"/>
      <c r="BC207" s="336"/>
      <c r="BD207" s="336"/>
      <c r="BE207" s="336"/>
      <c r="BF207" s="336"/>
      <c r="BG207" s="336"/>
      <c r="BH207" s="336"/>
      <c r="BI207" s="336"/>
      <c r="BJ207" s="336"/>
      <c r="BK207" s="336"/>
      <c r="BL207" s="336"/>
      <c r="BM207" s="336"/>
      <c r="BN207" s="336"/>
      <c r="BO207" s="336"/>
      <c r="BP207" s="336"/>
      <c r="BQ207" s="336"/>
      <c r="BR207" s="336"/>
      <c r="BS207" s="336"/>
      <c r="BT207" s="336"/>
      <c r="BU207" s="336"/>
      <c r="BV207" s="336"/>
      <c r="BW207" s="336"/>
      <c r="BX207" s="336"/>
      <c r="BY207" s="336"/>
    </row>
    <row r="208" spans="1:77" ht="12" customHeight="1" x14ac:dyDescent="0.35">
      <c r="A208" s="341"/>
      <c r="B208" s="338"/>
      <c r="C208" s="340" t="s">
        <v>87</v>
      </c>
      <c r="D208" s="333" t="s">
        <v>812</v>
      </c>
      <c r="E208" s="370"/>
      <c r="F208" s="290">
        <f>IF(YEAR2=2014,'Table PR2_2014'!F207,IF(YEAR2=2015,TablePR2_2015!F207,IF(YEAR2=2016,Tablepr2_2016!F207,IF(YEAR2=2017,Tablepr2_2017!F207))))</f>
        <v>3178</v>
      </c>
      <c r="G208" s="290">
        <f>IF(YEAR2=2014,'Table PR2_2014'!G207,IF(YEAR2=2015,TablePR2_2015!G207,IF(YEAR2=2016,Tablepr2_2016!G207,IF(YEAR2=2017,Tablepr2_2017!G207))))</f>
        <v>60</v>
      </c>
      <c r="H208" s="290">
        <f>IF(YEAR2=2014,'Table PR2_2014'!H207,IF(YEAR2=2015,TablePR2_2015!H207,IF(YEAR2=2016,Tablepr2_2016!H207,IF(YEAR2=2017,Tablepr2_2017!H207))))</f>
        <v>63</v>
      </c>
      <c r="I208" s="730">
        <f>IF(YEAR2=2014,'Table PR2_2014'!I207,IF(YEAR2=2015,TablePR2_2015!I207,IF(YEAR2=2016,Tablepr2_2016!I207,IF(YEAR2=2017,Tablepr2_2017!I207))))</f>
        <v>34</v>
      </c>
      <c r="J208" s="599"/>
      <c r="K208" s="399"/>
      <c r="L208" s="399"/>
      <c r="M208" s="399"/>
      <c r="N208" s="399"/>
      <c r="Q208" s="336"/>
      <c r="R208" s="336"/>
      <c r="S208" s="336"/>
      <c r="T208" s="336"/>
      <c r="U208" s="336"/>
      <c r="V208" s="336"/>
      <c r="W208" s="336"/>
      <c r="X208" s="336"/>
      <c r="Y208" s="336"/>
      <c r="Z208" s="293"/>
      <c r="AA208" s="336"/>
      <c r="AB208" s="336"/>
      <c r="AC208" s="336"/>
      <c r="AD208" s="336"/>
      <c r="AE208" s="336"/>
      <c r="AF208" s="336"/>
      <c r="AG208" s="336"/>
      <c r="AH208" s="336"/>
      <c r="AI208" s="336"/>
      <c r="AJ208" s="336"/>
      <c r="AK208" s="336"/>
      <c r="AL208" s="336"/>
      <c r="AM208" s="336"/>
      <c r="AN208" s="336"/>
      <c r="AO208" s="336"/>
      <c r="AP208" s="336"/>
      <c r="AQ208" s="336"/>
      <c r="AR208" s="336"/>
      <c r="AS208" s="336"/>
      <c r="AT208" s="336"/>
      <c r="AU208" s="336"/>
      <c r="AV208" s="336"/>
      <c r="AW208" s="336"/>
      <c r="AX208" s="336"/>
      <c r="AY208" s="336"/>
      <c r="AZ208" s="336"/>
      <c r="BA208" s="336"/>
      <c r="BB208" s="336"/>
      <c r="BC208" s="336"/>
      <c r="BD208" s="336"/>
      <c r="BE208" s="336"/>
      <c r="BF208" s="336"/>
      <c r="BG208" s="336"/>
      <c r="BH208" s="336"/>
      <c r="BI208" s="336"/>
      <c r="BJ208" s="336"/>
      <c r="BK208" s="336"/>
      <c r="BL208" s="336"/>
      <c r="BM208" s="336"/>
      <c r="BN208" s="336"/>
      <c r="BO208" s="336"/>
      <c r="BP208" s="336"/>
      <c r="BQ208" s="336"/>
      <c r="BR208" s="336"/>
      <c r="BS208" s="336"/>
      <c r="BT208" s="336"/>
      <c r="BU208" s="336"/>
      <c r="BV208" s="336"/>
      <c r="BW208" s="336"/>
      <c r="BX208" s="336"/>
      <c r="BY208" s="336"/>
    </row>
    <row r="209" spans="1:77" ht="12" customHeight="1" x14ac:dyDescent="0.35">
      <c r="A209" s="341"/>
      <c r="B209" s="338"/>
      <c r="C209" s="340" t="s">
        <v>88</v>
      </c>
      <c r="D209" s="333" t="s">
        <v>813</v>
      </c>
      <c r="E209" s="370"/>
      <c r="F209" s="290">
        <f>IF(YEAR2=2014,'Table PR2_2014'!F208,IF(YEAR2=2015,TablePR2_2015!F208,IF(YEAR2=2016,Tablepr2_2016!F208,IF(YEAR2=2017,Tablepr2_2017!F208))))</f>
        <v>2207</v>
      </c>
      <c r="G209" s="290">
        <f>IF(YEAR2=2014,'Table PR2_2014'!G208,IF(YEAR2=2015,TablePR2_2015!G208,IF(YEAR2=2016,Tablepr2_2016!G208,IF(YEAR2=2017,Tablepr2_2017!G208))))</f>
        <v>73</v>
      </c>
      <c r="H209" s="290">
        <f>IF(YEAR2=2014,'Table PR2_2014'!H208,IF(YEAR2=2015,TablePR2_2015!H208,IF(YEAR2=2016,Tablepr2_2016!H208,IF(YEAR2=2017,Tablepr2_2017!H208))))</f>
        <v>74</v>
      </c>
      <c r="I209" s="730">
        <f>IF(YEAR2=2014,'Table PR2_2014'!I208,IF(YEAR2=2015,TablePR2_2015!I208,IF(YEAR2=2016,Tablepr2_2016!I208,IF(YEAR2=2017,Tablepr2_2017!I208))))</f>
        <v>36.200000000000003</v>
      </c>
      <c r="J209" s="599"/>
      <c r="K209" s="399"/>
      <c r="L209" s="399"/>
      <c r="M209" s="399"/>
      <c r="N209" s="399"/>
      <c r="Q209" s="336"/>
      <c r="R209" s="336"/>
      <c r="S209" s="336"/>
      <c r="T209" s="336"/>
      <c r="U209" s="336"/>
      <c r="V209" s="336"/>
      <c r="W209" s="336"/>
      <c r="X209" s="336"/>
      <c r="Y209" s="336"/>
      <c r="Z209" s="293"/>
      <c r="AA209" s="336"/>
      <c r="AB209" s="336"/>
      <c r="AC209" s="336"/>
      <c r="AD209" s="336"/>
      <c r="AE209" s="336"/>
      <c r="AF209" s="336"/>
      <c r="AG209" s="336"/>
      <c r="AH209" s="336"/>
      <c r="AI209" s="336"/>
      <c r="AJ209" s="336"/>
      <c r="AK209" s="336"/>
      <c r="AL209" s="336"/>
      <c r="AM209" s="336"/>
      <c r="AN209" s="336"/>
      <c r="AO209" s="336"/>
      <c r="AP209" s="336"/>
      <c r="AQ209" s="336"/>
      <c r="AR209" s="336"/>
      <c r="AS209" s="336"/>
      <c r="AT209" s="336"/>
      <c r="AU209" s="336"/>
      <c r="AV209" s="336"/>
      <c r="AW209" s="336"/>
      <c r="AX209" s="336"/>
      <c r="AY209" s="336"/>
      <c r="AZ209" s="336"/>
      <c r="BA209" s="336"/>
      <c r="BB209" s="336"/>
      <c r="BC209" s="336"/>
      <c r="BD209" s="336"/>
      <c r="BE209" s="336"/>
      <c r="BF209" s="336"/>
      <c r="BG209" s="336"/>
      <c r="BH209" s="336"/>
      <c r="BI209" s="336"/>
      <c r="BJ209" s="336"/>
      <c r="BK209" s="336"/>
      <c r="BL209" s="336"/>
      <c r="BM209" s="336"/>
      <c r="BN209" s="336"/>
      <c r="BO209" s="336"/>
      <c r="BP209" s="336"/>
      <c r="BQ209" s="336"/>
      <c r="BR209" s="336"/>
      <c r="BS209" s="336"/>
      <c r="BT209" s="336"/>
      <c r="BU209" s="336"/>
      <c r="BV209" s="336"/>
      <c r="BW209" s="336"/>
      <c r="BX209" s="336"/>
      <c r="BY209" s="336"/>
    </row>
    <row r="210" spans="1:77" ht="12" customHeight="1" x14ac:dyDescent="0.35">
      <c r="A210" s="341"/>
      <c r="B210" s="338"/>
      <c r="C210" s="340" t="s">
        <v>90</v>
      </c>
      <c r="D210" s="333" t="s">
        <v>814</v>
      </c>
      <c r="E210" s="370"/>
      <c r="F210" s="290">
        <f>IF(YEAR2=2014,'Table PR2_2014'!F209,IF(YEAR2=2015,TablePR2_2015!F209,IF(YEAR2=2016,Tablepr2_2016!F209,IF(YEAR2=2017,Tablepr2_2017!F209))))</f>
        <v>2584</v>
      </c>
      <c r="G210" s="290">
        <f>IF(YEAR2=2014,'Table PR2_2014'!G209,IF(YEAR2=2015,TablePR2_2015!G209,IF(YEAR2=2016,Tablepr2_2016!G209,IF(YEAR2=2017,Tablepr2_2017!G209))))</f>
        <v>74</v>
      </c>
      <c r="H210" s="290">
        <f>IF(YEAR2=2014,'Table PR2_2014'!H209,IF(YEAR2=2015,TablePR2_2015!H209,IF(YEAR2=2016,Tablepr2_2016!H209,IF(YEAR2=2017,Tablepr2_2017!H209))))</f>
        <v>75</v>
      </c>
      <c r="I210" s="730">
        <f>IF(YEAR2=2014,'Table PR2_2014'!I209,IF(YEAR2=2015,TablePR2_2015!I209,IF(YEAR2=2016,Tablepr2_2016!I209,IF(YEAR2=2017,Tablepr2_2017!I209))))</f>
        <v>34.200000000000003</v>
      </c>
      <c r="J210" s="599"/>
      <c r="K210" s="399"/>
      <c r="L210" s="399"/>
      <c r="M210" s="399"/>
      <c r="N210" s="399"/>
      <c r="Q210" s="336"/>
      <c r="R210" s="336"/>
      <c r="S210" s="336"/>
      <c r="T210" s="336"/>
      <c r="U210" s="336"/>
      <c r="V210" s="336"/>
      <c r="W210" s="336"/>
      <c r="X210" s="336"/>
      <c r="Y210" s="336"/>
      <c r="Z210" s="293"/>
      <c r="AA210" s="336"/>
      <c r="AB210" s="336"/>
      <c r="AC210" s="336"/>
      <c r="AD210" s="336"/>
      <c r="AE210" s="336"/>
      <c r="AF210" s="336"/>
      <c r="AG210" s="336"/>
      <c r="AH210" s="336"/>
      <c r="AI210" s="336"/>
      <c r="AJ210" s="336"/>
      <c r="AK210" s="336"/>
      <c r="AL210" s="336"/>
      <c r="AM210" s="336"/>
      <c r="AN210" s="336"/>
      <c r="AO210" s="336"/>
      <c r="AP210" s="336"/>
      <c r="AQ210" s="336"/>
      <c r="AR210" s="336"/>
      <c r="AS210" s="336"/>
      <c r="AT210" s="336"/>
      <c r="AU210" s="336"/>
      <c r="AV210" s="336"/>
      <c r="AW210" s="336"/>
      <c r="AX210" s="336"/>
      <c r="AY210" s="336"/>
      <c r="AZ210" s="336"/>
      <c r="BA210" s="336"/>
      <c r="BB210" s="336"/>
      <c r="BC210" s="336"/>
      <c r="BD210" s="336"/>
      <c r="BE210" s="336"/>
      <c r="BF210" s="336"/>
      <c r="BG210" s="336"/>
      <c r="BH210" s="336"/>
      <c r="BI210" s="336"/>
      <c r="BJ210" s="336"/>
      <c r="BK210" s="336"/>
      <c r="BL210" s="336"/>
      <c r="BM210" s="336"/>
      <c r="BN210" s="336"/>
      <c r="BO210" s="336"/>
      <c r="BP210" s="336"/>
      <c r="BQ210" s="336"/>
      <c r="BR210" s="336"/>
      <c r="BS210" s="336"/>
      <c r="BT210" s="336"/>
      <c r="BU210" s="336"/>
      <c r="BV210" s="336"/>
      <c r="BW210" s="336"/>
      <c r="BX210" s="336"/>
      <c r="BY210" s="336"/>
    </row>
    <row r="211" spans="1:77" ht="12" customHeight="1" x14ac:dyDescent="0.35">
      <c r="A211" s="341"/>
      <c r="B211" s="338"/>
      <c r="C211" s="107"/>
      <c r="D211" s="78"/>
      <c r="E211" s="370"/>
      <c r="F211" s="290"/>
      <c r="G211" s="290"/>
      <c r="H211" s="290"/>
      <c r="I211" s="730"/>
      <c r="J211" s="599"/>
      <c r="K211" s="399"/>
      <c r="L211" s="399"/>
      <c r="M211" s="399"/>
      <c r="N211" s="399"/>
      <c r="Q211" s="336"/>
      <c r="R211" s="336"/>
      <c r="S211" s="336"/>
      <c r="T211" s="336"/>
      <c r="U211" s="336"/>
      <c r="V211" s="336"/>
      <c r="W211" s="336"/>
      <c r="X211" s="336"/>
      <c r="Y211" s="336"/>
      <c r="Z211" s="293"/>
      <c r="AA211" s="336"/>
      <c r="AB211" s="336"/>
      <c r="AC211" s="336"/>
      <c r="AD211" s="336"/>
      <c r="AE211" s="336"/>
      <c r="AF211" s="336"/>
      <c r="AG211" s="336"/>
      <c r="AH211" s="336"/>
      <c r="AI211" s="336"/>
      <c r="AJ211" s="336"/>
      <c r="AK211" s="336"/>
      <c r="AL211" s="336"/>
      <c r="AM211" s="336"/>
      <c r="AN211" s="336"/>
      <c r="AO211" s="336"/>
      <c r="AP211" s="336"/>
      <c r="AQ211" s="336"/>
      <c r="AR211" s="336"/>
      <c r="AS211" s="336"/>
      <c r="AT211" s="336"/>
      <c r="AU211" s="336"/>
      <c r="AV211" s="336"/>
      <c r="AW211" s="336"/>
      <c r="AX211" s="336"/>
      <c r="AY211" s="336"/>
      <c r="AZ211" s="336"/>
      <c r="BA211" s="336"/>
      <c r="BB211" s="336"/>
      <c r="BC211" s="336"/>
      <c r="BD211" s="336"/>
      <c r="BE211" s="336"/>
      <c r="BF211" s="336"/>
      <c r="BG211" s="336"/>
      <c r="BH211" s="336"/>
      <c r="BI211" s="336"/>
      <c r="BJ211" s="336"/>
      <c r="BK211" s="336"/>
      <c r="BL211" s="336"/>
      <c r="BM211" s="336"/>
      <c r="BN211" s="336"/>
      <c r="BO211" s="336"/>
      <c r="BP211" s="336"/>
      <c r="BQ211" s="336"/>
      <c r="BR211" s="336"/>
      <c r="BS211" s="336"/>
      <c r="BT211" s="336"/>
      <c r="BU211" s="336"/>
      <c r="BV211" s="336"/>
      <c r="BW211" s="336"/>
      <c r="BX211" s="336"/>
      <c r="BY211" s="336"/>
    </row>
    <row r="212" spans="1:77" ht="12" customHeight="1" x14ac:dyDescent="0.35">
      <c r="A212" s="341"/>
      <c r="B212" s="338"/>
      <c r="C212" s="340" t="s">
        <v>82</v>
      </c>
      <c r="D212" s="333" t="s">
        <v>815</v>
      </c>
      <c r="E212" s="370"/>
      <c r="F212" s="290"/>
      <c r="G212" s="290"/>
      <c r="H212" s="290"/>
      <c r="I212" s="730"/>
      <c r="J212" s="599"/>
      <c r="K212" s="399"/>
      <c r="L212" s="399"/>
      <c r="M212" s="399"/>
      <c r="N212" s="399"/>
      <c r="Q212" s="336"/>
      <c r="R212" s="336"/>
      <c r="S212" s="336"/>
      <c r="T212" s="336"/>
      <c r="U212" s="336"/>
      <c r="V212" s="336"/>
      <c r="W212" s="336"/>
      <c r="X212" s="336"/>
      <c r="Y212" s="336"/>
      <c r="Z212" s="293"/>
      <c r="AA212" s="336"/>
      <c r="AB212" s="336"/>
      <c r="AC212" s="336"/>
      <c r="AD212" s="336"/>
      <c r="AE212" s="336"/>
      <c r="AF212" s="336"/>
      <c r="AG212" s="336"/>
      <c r="AH212" s="336"/>
      <c r="AI212" s="336"/>
      <c r="AJ212" s="336"/>
      <c r="AK212" s="336"/>
      <c r="AL212" s="336"/>
      <c r="AM212" s="336"/>
      <c r="AN212" s="336"/>
      <c r="AO212" s="336"/>
      <c r="AP212" s="336"/>
      <c r="AQ212" s="336"/>
      <c r="AR212" s="336"/>
      <c r="AS212" s="336"/>
      <c r="AT212" s="336"/>
      <c r="AU212" s="336"/>
      <c r="AV212" s="336"/>
      <c r="AW212" s="336"/>
      <c r="AX212" s="336"/>
      <c r="AY212" s="336"/>
      <c r="AZ212" s="336"/>
      <c r="BA212" s="336"/>
      <c r="BB212" s="336"/>
      <c r="BC212" s="336"/>
      <c r="BD212" s="336"/>
      <c r="BE212" s="336"/>
      <c r="BF212" s="336"/>
      <c r="BG212" s="336"/>
      <c r="BH212" s="336"/>
      <c r="BI212" s="336"/>
      <c r="BJ212" s="336"/>
      <c r="BK212" s="336"/>
      <c r="BL212" s="336"/>
      <c r="BM212" s="336"/>
      <c r="BN212" s="336"/>
      <c r="BO212" s="336"/>
      <c r="BP212" s="336"/>
      <c r="BQ212" s="336"/>
      <c r="BR212" s="336"/>
      <c r="BS212" s="336"/>
      <c r="BT212" s="336"/>
      <c r="BU212" s="336"/>
      <c r="BV212" s="336"/>
      <c r="BW212" s="336"/>
      <c r="BX212" s="336"/>
      <c r="BY212" s="336"/>
    </row>
    <row r="213" spans="1:77" ht="12" customHeight="1" x14ac:dyDescent="0.35">
      <c r="A213" s="341"/>
      <c r="B213" s="338"/>
      <c r="C213" s="107" t="s">
        <v>816</v>
      </c>
      <c r="D213" s="78" t="s">
        <v>817</v>
      </c>
      <c r="E213" s="370"/>
      <c r="F213" s="290">
        <f>IF(YEAR2=2014,'Table PR2_2014'!F212,IF(YEAR2=2015,TablePR2_2015!F212,IF(YEAR2=2016,Tablepr2_2016!F212,IF(YEAR2=2017,Tablepr2_2017!F212))))</f>
        <v>1246</v>
      </c>
      <c r="G213" s="290">
        <f>IF(YEAR2=2014,'Table PR2_2014'!G212,IF(YEAR2=2015,TablePR2_2015!G212,IF(YEAR2=2016,Tablepr2_2016!G212,IF(YEAR2=2017,Tablepr2_2017!G212))))</f>
        <v>68</v>
      </c>
      <c r="H213" s="290">
        <f>IF(YEAR2=2014,'Table PR2_2014'!H212,IF(YEAR2=2015,TablePR2_2015!H212,IF(YEAR2=2016,Tablepr2_2016!H212,IF(YEAR2=2017,Tablepr2_2017!H212))))</f>
        <v>70</v>
      </c>
      <c r="I213" s="730">
        <f>IF(YEAR2=2014,'Table PR2_2014'!I212,IF(YEAR2=2015,TablePR2_2015!I212,IF(YEAR2=2016,Tablepr2_2016!I212,IF(YEAR2=2017,Tablepr2_2017!I212))))</f>
        <v>34</v>
      </c>
      <c r="J213" s="599"/>
      <c r="K213" s="399"/>
      <c r="L213" s="399"/>
      <c r="M213" s="399"/>
      <c r="N213" s="399"/>
      <c r="Q213" s="336"/>
      <c r="R213" s="336"/>
      <c r="S213" s="336"/>
      <c r="T213" s="336"/>
      <c r="U213" s="336"/>
      <c r="V213" s="336"/>
      <c r="W213" s="336"/>
      <c r="X213" s="336"/>
      <c r="Y213" s="336"/>
      <c r="Z213" s="293"/>
      <c r="AA213" s="336"/>
      <c r="AB213" s="336"/>
      <c r="AC213" s="336"/>
      <c r="AD213" s="336"/>
      <c r="AE213" s="336"/>
      <c r="AF213" s="336"/>
      <c r="AG213" s="336"/>
      <c r="AH213" s="336"/>
      <c r="AI213" s="336"/>
      <c r="AJ213" s="336"/>
      <c r="AK213" s="336"/>
      <c r="AL213" s="336"/>
      <c r="AM213" s="336"/>
      <c r="AN213" s="336"/>
      <c r="AO213" s="336"/>
      <c r="AP213" s="336"/>
      <c r="AQ213" s="336"/>
      <c r="AR213" s="336"/>
      <c r="AS213" s="336"/>
      <c r="AT213" s="336"/>
      <c r="AU213" s="336"/>
      <c r="AV213" s="336"/>
      <c r="AW213" s="336"/>
      <c r="AX213" s="336"/>
      <c r="AY213" s="336"/>
      <c r="AZ213" s="336"/>
      <c r="BA213" s="336"/>
      <c r="BB213" s="336"/>
      <c r="BC213" s="336"/>
      <c r="BD213" s="336"/>
      <c r="BE213" s="336"/>
      <c r="BF213" s="336"/>
      <c r="BG213" s="336"/>
      <c r="BH213" s="336"/>
      <c r="BI213" s="336"/>
      <c r="BJ213" s="336"/>
      <c r="BK213" s="336"/>
      <c r="BL213" s="336"/>
      <c r="BM213" s="336"/>
      <c r="BN213" s="336"/>
      <c r="BO213" s="336"/>
      <c r="BP213" s="336"/>
      <c r="BQ213" s="336"/>
      <c r="BR213" s="336"/>
      <c r="BS213" s="336"/>
      <c r="BT213" s="336"/>
      <c r="BU213" s="336"/>
      <c r="BV213" s="336"/>
      <c r="BW213" s="336"/>
      <c r="BX213" s="336"/>
      <c r="BY213" s="336"/>
    </row>
    <row r="214" spans="1:77" ht="12" customHeight="1" x14ac:dyDescent="0.35">
      <c r="A214" s="341"/>
      <c r="B214" s="338"/>
      <c r="C214" s="107" t="s">
        <v>818</v>
      </c>
      <c r="D214" s="78" t="s">
        <v>819</v>
      </c>
      <c r="E214" s="370"/>
      <c r="F214" s="290">
        <f>IF(YEAR2=2014,'Table PR2_2014'!F213,IF(YEAR2=2015,TablePR2_2015!F213,IF(YEAR2=2016,Tablepr2_2016!F213,IF(YEAR2=2017,Tablepr2_2017!F213))))</f>
        <v>1075</v>
      </c>
      <c r="G214" s="290">
        <f>IF(YEAR2=2014,'Table PR2_2014'!G213,IF(YEAR2=2015,TablePR2_2015!G213,IF(YEAR2=2016,Tablepr2_2016!G213,IF(YEAR2=2017,Tablepr2_2017!G213))))</f>
        <v>70</v>
      </c>
      <c r="H214" s="290">
        <f>IF(YEAR2=2014,'Table PR2_2014'!H213,IF(YEAR2=2015,TablePR2_2015!H213,IF(YEAR2=2016,Tablepr2_2016!H213,IF(YEAR2=2017,Tablepr2_2017!H213))))</f>
        <v>72</v>
      </c>
      <c r="I214" s="730">
        <f>IF(YEAR2=2014,'Table PR2_2014'!I213,IF(YEAR2=2015,TablePR2_2015!I213,IF(YEAR2=2016,Tablepr2_2016!I213,IF(YEAR2=2017,Tablepr2_2017!I213))))</f>
        <v>34</v>
      </c>
      <c r="J214" s="599"/>
      <c r="K214" s="399"/>
      <c r="L214" s="399"/>
      <c r="M214" s="399"/>
      <c r="N214" s="399"/>
      <c r="Q214" s="336"/>
      <c r="R214" s="336"/>
      <c r="S214" s="336"/>
      <c r="T214" s="336"/>
      <c r="U214" s="336"/>
      <c r="V214" s="336"/>
      <c r="W214" s="336"/>
      <c r="X214" s="336"/>
      <c r="Y214" s="336"/>
      <c r="Z214" s="293"/>
      <c r="AA214" s="336"/>
      <c r="AB214" s="336"/>
      <c r="AC214" s="336"/>
      <c r="AD214" s="336"/>
      <c r="AE214" s="336"/>
      <c r="AF214" s="336"/>
      <c r="AG214" s="336"/>
      <c r="AH214" s="336"/>
      <c r="AI214" s="336"/>
      <c r="AJ214" s="336"/>
      <c r="AK214" s="336"/>
      <c r="AL214" s="336"/>
      <c r="AM214" s="336"/>
      <c r="AN214" s="336"/>
      <c r="AO214" s="336"/>
      <c r="AP214" s="336"/>
      <c r="AQ214" s="336"/>
      <c r="AR214" s="336"/>
      <c r="AS214" s="336"/>
      <c r="AT214" s="336"/>
      <c r="AU214" s="336"/>
      <c r="AV214" s="336"/>
      <c r="AW214" s="336"/>
      <c r="AX214" s="336"/>
      <c r="AY214" s="336"/>
      <c r="AZ214" s="336"/>
      <c r="BA214" s="336"/>
      <c r="BB214" s="336"/>
      <c r="BC214" s="336"/>
      <c r="BD214" s="336"/>
      <c r="BE214" s="336"/>
      <c r="BF214" s="336"/>
      <c r="BG214" s="336"/>
      <c r="BH214" s="336"/>
      <c r="BI214" s="336"/>
      <c r="BJ214" s="336"/>
      <c r="BK214" s="336"/>
      <c r="BL214" s="336"/>
      <c r="BM214" s="336"/>
      <c r="BN214" s="336"/>
      <c r="BO214" s="336"/>
      <c r="BP214" s="336"/>
      <c r="BQ214" s="336"/>
      <c r="BR214" s="336"/>
      <c r="BS214" s="336"/>
      <c r="BT214" s="336"/>
      <c r="BU214" s="336"/>
      <c r="BV214" s="336"/>
      <c r="BW214" s="336"/>
      <c r="BX214" s="336"/>
      <c r="BY214" s="336"/>
    </row>
    <row r="215" spans="1:77" ht="12" customHeight="1" x14ac:dyDescent="0.35">
      <c r="A215" s="341"/>
      <c r="B215" s="338"/>
      <c r="C215" s="107" t="s">
        <v>820</v>
      </c>
      <c r="D215" s="78" t="s">
        <v>821</v>
      </c>
      <c r="E215" s="370"/>
      <c r="F215" s="290">
        <f>IF(YEAR2=2014,'Table PR2_2014'!F214,IF(YEAR2=2015,TablePR2_2015!F214,IF(YEAR2=2016,Tablepr2_2016!F214,IF(YEAR2=2017,Tablepr2_2017!F214))))</f>
        <v>1219</v>
      </c>
      <c r="G215" s="290">
        <f>IF(YEAR2=2014,'Table PR2_2014'!G214,IF(YEAR2=2015,TablePR2_2015!G214,IF(YEAR2=2016,Tablepr2_2016!G214,IF(YEAR2=2017,Tablepr2_2017!G214))))</f>
        <v>61</v>
      </c>
      <c r="H215" s="290">
        <f>IF(YEAR2=2014,'Table PR2_2014'!H214,IF(YEAR2=2015,TablePR2_2015!H214,IF(YEAR2=2016,Tablepr2_2016!H214,IF(YEAR2=2017,Tablepr2_2017!H214))))</f>
        <v>64</v>
      </c>
      <c r="I215" s="730">
        <f>IF(YEAR2=2014,'Table PR2_2014'!I214,IF(YEAR2=2015,TablePR2_2015!I214,IF(YEAR2=2016,Tablepr2_2016!I214,IF(YEAR2=2017,Tablepr2_2017!I214))))</f>
        <v>32.4</v>
      </c>
      <c r="J215" s="599"/>
      <c r="K215" s="399"/>
      <c r="L215" s="399"/>
      <c r="M215" s="399"/>
      <c r="N215" s="399"/>
      <c r="Q215" s="336"/>
      <c r="R215" s="336"/>
      <c r="S215" s="336"/>
      <c r="T215" s="336"/>
      <c r="U215" s="336"/>
      <c r="V215" s="336"/>
      <c r="W215" s="336"/>
      <c r="X215" s="336"/>
      <c r="Y215" s="336"/>
      <c r="Z215" s="293"/>
      <c r="AA215" s="336"/>
      <c r="AB215" s="336"/>
      <c r="AC215" s="336"/>
      <c r="AD215" s="336"/>
      <c r="AE215" s="336"/>
      <c r="AF215" s="336"/>
      <c r="AG215" s="336"/>
      <c r="AH215" s="336"/>
      <c r="AI215" s="336"/>
      <c r="AJ215" s="336"/>
      <c r="AK215" s="336"/>
      <c r="AL215" s="336"/>
      <c r="AM215" s="336"/>
      <c r="AN215" s="336"/>
      <c r="AO215" s="336"/>
      <c r="AP215" s="336"/>
      <c r="AQ215" s="336"/>
      <c r="AR215" s="336"/>
      <c r="AS215" s="336"/>
      <c r="AT215" s="336"/>
      <c r="AU215" s="336"/>
      <c r="AV215" s="336"/>
      <c r="AW215" s="336"/>
      <c r="AX215" s="336"/>
      <c r="AY215" s="336"/>
      <c r="AZ215" s="336"/>
      <c r="BA215" s="336"/>
      <c r="BB215" s="336"/>
      <c r="BC215" s="336"/>
      <c r="BD215" s="336"/>
      <c r="BE215" s="336"/>
      <c r="BF215" s="336"/>
      <c r="BG215" s="336"/>
      <c r="BH215" s="336"/>
      <c r="BI215" s="336"/>
      <c r="BJ215" s="336"/>
      <c r="BK215" s="336"/>
      <c r="BL215" s="336"/>
      <c r="BM215" s="336"/>
      <c r="BN215" s="336"/>
      <c r="BO215" s="336"/>
      <c r="BP215" s="336"/>
      <c r="BQ215" s="336"/>
      <c r="BR215" s="336"/>
      <c r="BS215" s="336"/>
      <c r="BT215" s="336"/>
      <c r="BU215" s="336"/>
      <c r="BV215" s="336"/>
      <c r="BW215" s="336"/>
      <c r="BX215" s="336"/>
      <c r="BY215" s="336"/>
    </row>
    <row r="216" spans="1:77" ht="12" customHeight="1" x14ac:dyDescent="0.35">
      <c r="A216" s="341"/>
      <c r="B216" s="338"/>
      <c r="C216" s="107" t="s">
        <v>822</v>
      </c>
      <c r="D216" s="78" t="s">
        <v>823</v>
      </c>
      <c r="E216" s="370"/>
      <c r="F216" s="290">
        <f>IF(YEAR2=2014,'Table PR2_2014'!F215,IF(YEAR2=2015,TablePR2_2015!F215,IF(YEAR2=2016,Tablepr2_2016!F215,IF(YEAR2=2017,Tablepr2_2017!F215))))</f>
        <v>2095</v>
      </c>
      <c r="G216" s="290">
        <f>IF(YEAR2=2014,'Table PR2_2014'!G215,IF(YEAR2=2015,TablePR2_2015!G215,IF(YEAR2=2016,Tablepr2_2016!G215,IF(YEAR2=2017,Tablepr2_2017!G215))))</f>
        <v>68</v>
      </c>
      <c r="H216" s="290">
        <f>IF(YEAR2=2014,'Table PR2_2014'!H215,IF(YEAR2=2015,TablePR2_2015!H215,IF(YEAR2=2016,Tablepr2_2016!H215,IF(YEAR2=2017,Tablepr2_2017!H215))))</f>
        <v>71</v>
      </c>
      <c r="I216" s="730">
        <f>IF(YEAR2=2014,'Table PR2_2014'!I215,IF(YEAR2=2015,TablePR2_2015!I215,IF(YEAR2=2016,Tablepr2_2016!I215,IF(YEAR2=2017,Tablepr2_2017!I215))))</f>
        <v>34.200000000000003</v>
      </c>
      <c r="J216" s="599"/>
      <c r="K216" s="399"/>
      <c r="L216" s="399"/>
      <c r="M216" s="399"/>
      <c r="N216" s="399"/>
      <c r="Q216" s="336"/>
      <c r="R216" s="336"/>
      <c r="S216" s="336"/>
      <c r="T216" s="336"/>
      <c r="U216" s="336"/>
      <c r="V216" s="336"/>
      <c r="W216" s="336"/>
      <c r="X216" s="336"/>
      <c r="Y216" s="336"/>
      <c r="Z216" s="293"/>
      <c r="AA216" s="336"/>
      <c r="AB216" s="336"/>
      <c r="AC216" s="336"/>
      <c r="AD216" s="336"/>
      <c r="AE216" s="336"/>
      <c r="AF216" s="336"/>
      <c r="AG216" s="336"/>
      <c r="AH216" s="336"/>
      <c r="AI216" s="336"/>
      <c r="AJ216" s="336"/>
      <c r="AK216" s="336"/>
      <c r="AL216" s="336"/>
      <c r="AM216" s="336"/>
      <c r="AN216" s="336"/>
      <c r="AO216" s="336"/>
      <c r="AP216" s="336"/>
      <c r="AQ216" s="336"/>
      <c r="AR216" s="336"/>
      <c r="AS216" s="336"/>
      <c r="AT216" s="336"/>
      <c r="AU216" s="336"/>
      <c r="AV216" s="336"/>
      <c r="AW216" s="336"/>
      <c r="AX216" s="336"/>
      <c r="AY216" s="336"/>
      <c r="AZ216" s="336"/>
      <c r="BA216" s="336"/>
      <c r="BB216" s="336"/>
      <c r="BC216" s="336"/>
      <c r="BD216" s="336"/>
      <c r="BE216" s="336"/>
      <c r="BF216" s="336"/>
      <c r="BG216" s="336"/>
      <c r="BH216" s="336"/>
      <c r="BI216" s="336"/>
      <c r="BJ216" s="336"/>
      <c r="BK216" s="336"/>
      <c r="BL216" s="336"/>
      <c r="BM216" s="336"/>
      <c r="BN216" s="336"/>
      <c r="BO216" s="336"/>
      <c r="BP216" s="336"/>
      <c r="BQ216" s="336"/>
      <c r="BR216" s="336"/>
      <c r="BS216" s="336"/>
      <c r="BT216" s="336"/>
      <c r="BU216" s="336"/>
      <c r="BV216" s="336"/>
      <c r="BW216" s="336"/>
      <c r="BX216" s="336"/>
      <c r="BY216" s="336"/>
    </row>
    <row r="217" spans="1:77" ht="12" customHeight="1" x14ac:dyDescent="0.35">
      <c r="A217" s="341"/>
      <c r="B217" s="338"/>
      <c r="C217" s="107" t="s">
        <v>824</v>
      </c>
      <c r="D217" s="78" t="s">
        <v>825</v>
      </c>
      <c r="E217" s="370"/>
      <c r="F217" s="290">
        <f>IF(YEAR2=2014,'Table PR2_2014'!F216,IF(YEAR2=2015,TablePR2_2015!F216,IF(YEAR2=2016,Tablepr2_2016!F216,IF(YEAR2=2017,Tablepr2_2017!F216))))</f>
        <v>1923</v>
      </c>
      <c r="G217" s="290">
        <f>IF(YEAR2=2014,'Table PR2_2014'!G216,IF(YEAR2=2015,TablePR2_2015!G216,IF(YEAR2=2016,Tablepr2_2016!G216,IF(YEAR2=2017,Tablepr2_2017!G216))))</f>
        <v>73</v>
      </c>
      <c r="H217" s="290">
        <f>IF(YEAR2=2014,'Table PR2_2014'!H216,IF(YEAR2=2015,TablePR2_2015!H216,IF(YEAR2=2016,Tablepr2_2016!H216,IF(YEAR2=2017,Tablepr2_2017!H216))))</f>
        <v>74</v>
      </c>
      <c r="I217" s="730">
        <f>IF(YEAR2=2014,'Table PR2_2014'!I216,IF(YEAR2=2015,TablePR2_2015!I216,IF(YEAR2=2016,Tablepr2_2016!I216,IF(YEAR2=2017,Tablepr2_2017!I216))))</f>
        <v>35.5</v>
      </c>
      <c r="J217" s="599"/>
      <c r="K217" s="399"/>
      <c r="L217" s="399"/>
      <c r="M217" s="399"/>
      <c r="N217" s="399"/>
      <c r="Q217" s="336"/>
      <c r="R217" s="336"/>
      <c r="S217" s="336"/>
      <c r="T217" s="336"/>
      <c r="U217" s="336"/>
      <c r="V217" s="336"/>
      <c r="W217" s="336"/>
      <c r="X217" s="336"/>
      <c r="Y217" s="336"/>
      <c r="Z217" s="293"/>
      <c r="AA217" s="336"/>
      <c r="AB217" s="336"/>
      <c r="AC217" s="336"/>
      <c r="AD217" s="336"/>
      <c r="AE217" s="336"/>
      <c r="AF217" s="336"/>
      <c r="AG217" s="336"/>
      <c r="AH217" s="336"/>
      <c r="AI217" s="336"/>
      <c r="AJ217" s="336"/>
      <c r="AK217" s="336"/>
      <c r="AL217" s="336"/>
      <c r="AM217" s="336"/>
      <c r="AN217" s="336"/>
      <c r="AO217" s="336"/>
      <c r="AP217" s="336"/>
      <c r="AQ217" s="336"/>
      <c r="AR217" s="336"/>
      <c r="AS217" s="336"/>
      <c r="AT217" s="336"/>
      <c r="AU217" s="336"/>
      <c r="AV217" s="336"/>
      <c r="AW217" s="336"/>
      <c r="AX217" s="336"/>
      <c r="AY217" s="336"/>
      <c r="AZ217" s="336"/>
      <c r="BA217" s="336"/>
      <c r="BB217" s="336"/>
      <c r="BC217" s="336"/>
      <c r="BD217" s="336"/>
      <c r="BE217" s="336"/>
      <c r="BF217" s="336"/>
      <c r="BG217" s="336"/>
      <c r="BH217" s="336"/>
      <c r="BI217" s="336"/>
      <c r="BJ217" s="336"/>
      <c r="BK217" s="336"/>
      <c r="BL217" s="336"/>
      <c r="BM217" s="336"/>
      <c r="BN217" s="336"/>
      <c r="BO217" s="336"/>
      <c r="BP217" s="336"/>
      <c r="BQ217" s="336"/>
      <c r="BR217" s="336"/>
      <c r="BS217" s="336"/>
      <c r="BT217" s="336"/>
      <c r="BU217" s="336"/>
      <c r="BV217" s="336"/>
      <c r="BW217" s="336"/>
      <c r="BX217" s="336"/>
      <c r="BY217" s="336"/>
    </row>
    <row r="218" spans="1:77" ht="12" customHeight="1" x14ac:dyDescent="0.35">
      <c r="A218" s="341"/>
      <c r="B218" s="338"/>
      <c r="C218" s="107"/>
      <c r="D218" s="78"/>
      <c r="E218" s="370"/>
      <c r="F218" s="290"/>
      <c r="G218" s="290"/>
      <c r="H218" s="290"/>
      <c r="I218" s="730"/>
      <c r="J218" s="599"/>
      <c r="K218" s="399"/>
      <c r="L218" s="399"/>
      <c r="M218" s="399"/>
      <c r="N218" s="399"/>
      <c r="Q218" s="336"/>
      <c r="R218" s="336"/>
      <c r="S218" s="336"/>
      <c r="T218" s="336"/>
      <c r="U218" s="336"/>
      <c r="V218" s="336"/>
      <c r="W218" s="336"/>
      <c r="X218" s="336"/>
      <c r="Y218" s="336"/>
      <c r="Z218" s="293"/>
      <c r="AA218" s="336"/>
      <c r="AB218" s="336"/>
      <c r="AC218" s="336"/>
      <c r="AD218" s="336"/>
      <c r="AE218" s="336"/>
      <c r="AF218" s="336"/>
      <c r="AG218" s="336"/>
      <c r="AH218" s="336"/>
      <c r="AI218" s="336"/>
      <c r="AJ218" s="336"/>
      <c r="AK218" s="336"/>
      <c r="AL218" s="336"/>
      <c r="AM218" s="336"/>
      <c r="AN218" s="336"/>
      <c r="AO218" s="336"/>
      <c r="AP218" s="336"/>
      <c r="AQ218" s="336"/>
      <c r="AR218" s="336"/>
      <c r="AS218" s="336"/>
      <c r="AT218" s="336"/>
      <c r="AU218" s="336"/>
      <c r="AV218" s="336"/>
      <c r="AW218" s="336"/>
      <c r="AX218" s="336"/>
      <c r="AY218" s="336"/>
      <c r="AZ218" s="336"/>
      <c r="BA218" s="336"/>
      <c r="BB218" s="336"/>
      <c r="BC218" s="336"/>
      <c r="BD218" s="336"/>
      <c r="BE218" s="336"/>
      <c r="BF218" s="336"/>
      <c r="BG218" s="336"/>
      <c r="BH218" s="336"/>
      <c r="BI218" s="336"/>
      <c r="BJ218" s="336"/>
      <c r="BK218" s="336"/>
      <c r="BL218" s="336"/>
      <c r="BM218" s="336"/>
      <c r="BN218" s="336"/>
      <c r="BO218" s="336"/>
      <c r="BP218" s="336"/>
      <c r="BQ218" s="336"/>
      <c r="BR218" s="336"/>
      <c r="BS218" s="336"/>
      <c r="BT218" s="336"/>
      <c r="BU218" s="336"/>
      <c r="BV218" s="336"/>
      <c r="BW218" s="336"/>
      <c r="BX218" s="336"/>
      <c r="BY218" s="336"/>
    </row>
    <row r="219" spans="1:77" ht="12" customHeight="1" x14ac:dyDescent="0.35">
      <c r="A219" s="341"/>
      <c r="B219" s="338"/>
      <c r="C219" s="340" t="s">
        <v>83</v>
      </c>
      <c r="D219" s="333" t="s">
        <v>826</v>
      </c>
      <c r="E219" s="370"/>
      <c r="F219" s="290"/>
      <c r="G219" s="290"/>
      <c r="H219" s="290"/>
      <c r="I219" s="730"/>
      <c r="J219" s="599"/>
      <c r="K219" s="399"/>
      <c r="L219" s="399"/>
      <c r="M219" s="399"/>
      <c r="N219" s="399"/>
      <c r="Q219" s="336"/>
      <c r="R219" s="336"/>
      <c r="S219" s="336"/>
      <c r="T219" s="336"/>
      <c r="U219" s="336"/>
      <c r="V219" s="336"/>
      <c r="W219" s="336"/>
      <c r="X219" s="336"/>
      <c r="Y219" s="336"/>
      <c r="Z219" s="293"/>
      <c r="AA219" s="336"/>
      <c r="AB219" s="336"/>
      <c r="AC219" s="336"/>
      <c r="AD219" s="336"/>
      <c r="AE219" s="336"/>
      <c r="AF219" s="336"/>
      <c r="AG219" s="336"/>
      <c r="AH219" s="336"/>
      <c r="AI219" s="336"/>
      <c r="AJ219" s="336"/>
      <c r="AK219" s="336"/>
      <c r="AL219" s="336"/>
      <c r="AM219" s="336"/>
      <c r="AN219" s="336"/>
      <c r="AO219" s="336"/>
      <c r="AP219" s="336"/>
      <c r="AQ219" s="336"/>
      <c r="AR219" s="336"/>
      <c r="AS219" s="336"/>
      <c r="AT219" s="336"/>
      <c r="AU219" s="336"/>
      <c r="AV219" s="336"/>
      <c r="AW219" s="336"/>
      <c r="AX219" s="336"/>
      <c r="AY219" s="336"/>
      <c r="AZ219" s="336"/>
      <c r="BA219" s="336"/>
      <c r="BB219" s="336"/>
      <c r="BC219" s="336"/>
      <c r="BD219" s="336"/>
      <c r="BE219" s="336"/>
      <c r="BF219" s="336"/>
      <c r="BG219" s="336"/>
      <c r="BH219" s="336"/>
      <c r="BI219" s="336"/>
      <c r="BJ219" s="336"/>
      <c r="BK219" s="336"/>
      <c r="BL219" s="336"/>
      <c r="BM219" s="336"/>
      <c r="BN219" s="336"/>
      <c r="BO219" s="336"/>
      <c r="BP219" s="336"/>
      <c r="BQ219" s="336"/>
      <c r="BR219" s="336"/>
      <c r="BS219" s="336"/>
      <c r="BT219" s="336"/>
      <c r="BU219" s="336"/>
      <c r="BV219" s="336"/>
      <c r="BW219" s="336"/>
      <c r="BX219" s="336"/>
      <c r="BY219" s="336"/>
    </row>
    <row r="220" spans="1:77" ht="12" customHeight="1" x14ac:dyDescent="0.35">
      <c r="A220" s="341"/>
      <c r="B220" s="338"/>
      <c r="C220" s="107" t="s">
        <v>827</v>
      </c>
      <c r="D220" s="78" t="s">
        <v>828</v>
      </c>
      <c r="E220" s="370"/>
      <c r="F220" s="290">
        <f>IF(YEAR2=2014,'Table PR2_2014'!F219,IF(YEAR2=2015,TablePR2_2015!F219,IF(YEAR2=2016,Tablepr2_2016!F219,IF(YEAR2=2017,Tablepr2_2017!F219))))</f>
        <v>2537</v>
      </c>
      <c r="G220" s="290">
        <f>IF(YEAR2=2014,'Table PR2_2014'!G219,IF(YEAR2=2015,TablePR2_2015!G219,IF(YEAR2=2016,Tablepr2_2016!G219,IF(YEAR2=2017,Tablepr2_2017!G219))))</f>
        <v>70</v>
      </c>
      <c r="H220" s="290">
        <f>IF(YEAR2=2014,'Table PR2_2014'!H219,IF(YEAR2=2015,TablePR2_2015!H219,IF(YEAR2=2016,Tablepr2_2016!H219,IF(YEAR2=2017,Tablepr2_2017!H219))))</f>
        <v>71</v>
      </c>
      <c r="I220" s="730">
        <f>IF(YEAR2=2014,'Table PR2_2014'!I219,IF(YEAR2=2015,TablePR2_2015!I219,IF(YEAR2=2016,Tablepr2_2016!I219,IF(YEAR2=2017,Tablepr2_2017!I219))))</f>
        <v>34.200000000000003</v>
      </c>
      <c r="J220" s="599"/>
      <c r="K220" s="399"/>
      <c r="L220" s="399"/>
      <c r="M220" s="399"/>
      <c r="N220" s="399"/>
      <c r="Q220" s="336"/>
      <c r="R220" s="336"/>
      <c r="S220" s="336"/>
      <c r="T220" s="336"/>
      <c r="U220" s="336"/>
      <c r="V220" s="336"/>
      <c r="W220" s="336"/>
      <c r="X220" s="336"/>
      <c r="Y220" s="336"/>
      <c r="Z220" s="293"/>
      <c r="AA220" s="336"/>
      <c r="AB220" s="336"/>
      <c r="AC220" s="336"/>
      <c r="AD220" s="336"/>
      <c r="AE220" s="336"/>
      <c r="AF220" s="336"/>
      <c r="AG220" s="336"/>
      <c r="AH220" s="336"/>
      <c r="AI220" s="336"/>
      <c r="AJ220" s="336"/>
      <c r="AK220" s="336"/>
      <c r="AL220" s="336"/>
      <c r="AM220" s="336"/>
      <c r="AN220" s="336"/>
      <c r="AO220" s="336"/>
      <c r="AP220" s="336"/>
      <c r="AQ220" s="336"/>
      <c r="AR220" s="336"/>
      <c r="AS220" s="336"/>
      <c r="AT220" s="336"/>
      <c r="AU220" s="336"/>
      <c r="AV220" s="336"/>
      <c r="AW220" s="336"/>
      <c r="AX220" s="336"/>
      <c r="AY220" s="336"/>
      <c r="AZ220" s="336"/>
      <c r="BA220" s="336"/>
      <c r="BB220" s="336"/>
      <c r="BC220" s="336"/>
      <c r="BD220" s="336"/>
      <c r="BE220" s="336"/>
      <c r="BF220" s="336"/>
      <c r="BG220" s="336"/>
      <c r="BH220" s="336"/>
      <c r="BI220" s="336"/>
      <c r="BJ220" s="336"/>
      <c r="BK220" s="336"/>
      <c r="BL220" s="336"/>
      <c r="BM220" s="336"/>
      <c r="BN220" s="336"/>
      <c r="BO220" s="336"/>
      <c r="BP220" s="336"/>
      <c r="BQ220" s="336"/>
      <c r="BR220" s="336"/>
      <c r="BS220" s="336"/>
      <c r="BT220" s="336"/>
      <c r="BU220" s="336"/>
      <c r="BV220" s="336"/>
      <c r="BW220" s="336"/>
      <c r="BX220" s="336"/>
      <c r="BY220" s="336"/>
    </row>
    <row r="221" spans="1:77" ht="12" customHeight="1" x14ac:dyDescent="0.35">
      <c r="A221" s="341"/>
      <c r="B221" s="338"/>
      <c r="C221" s="107" t="s">
        <v>829</v>
      </c>
      <c r="D221" s="78" t="s">
        <v>830</v>
      </c>
      <c r="E221" s="370"/>
      <c r="F221" s="290">
        <f>IF(YEAR2=2014,'Table PR2_2014'!F220,IF(YEAR2=2015,TablePR2_2015!F220,IF(YEAR2=2016,Tablepr2_2016!F220,IF(YEAR2=2017,Tablepr2_2017!F220))))</f>
        <v>1734</v>
      </c>
      <c r="G221" s="290">
        <f>IF(YEAR2=2014,'Table PR2_2014'!G220,IF(YEAR2=2015,TablePR2_2015!G220,IF(YEAR2=2016,Tablepr2_2016!G220,IF(YEAR2=2017,Tablepr2_2017!G220))))</f>
        <v>72</v>
      </c>
      <c r="H221" s="290">
        <f>IF(YEAR2=2014,'Table PR2_2014'!H220,IF(YEAR2=2015,TablePR2_2015!H220,IF(YEAR2=2016,Tablepr2_2016!H220,IF(YEAR2=2017,Tablepr2_2017!H220))))</f>
        <v>74</v>
      </c>
      <c r="I221" s="730">
        <f>IF(YEAR2=2014,'Table PR2_2014'!I220,IF(YEAR2=2015,TablePR2_2015!I220,IF(YEAR2=2016,Tablepr2_2016!I220,IF(YEAR2=2017,Tablepr2_2017!I220))))</f>
        <v>34.9</v>
      </c>
      <c r="J221" s="599"/>
      <c r="K221" s="399"/>
      <c r="L221" s="399"/>
      <c r="M221" s="399"/>
      <c r="N221" s="399"/>
      <c r="Q221" s="336"/>
      <c r="R221" s="336"/>
      <c r="S221" s="336"/>
      <c r="T221" s="336"/>
      <c r="U221" s="336"/>
      <c r="V221" s="336"/>
      <c r="W221" s="336"/>
      <c r="X221" s="336"/>
      <c r="Y221" s="336"/>
      <c r="Z221" s="293"/>
      <c r="AA221" s="336"/>
      <c r="AB221" s="336"/>
      <c r="AC221" s="336"/>
      <c r="AD221" s="336"/>
      <c r="AE221" s="336"/>
      <c r="AF221" s="336"/>
      <c r="AG221" s="336"/>
      <c r="AH221" s="336"/>
      <c r="AI221" s="336"/>
      <c r="AJ221" s="336"/>
      <c r="AK221" s="336"/>
      <c r="AL221" s="336"/>
      <c r="AM221" s="336"/>
      <c r="AN221" s="336"/>
      <c r="AO221" s="336"/>
      <c r="AP221" s="336"/>
      <c r="AQ221" s="336"/>
      <c r="AR221" s="336"/>
      <c r="AS221" s="336"/>
      <c r="AT221" s="336"/>
      <c r="AU221" s="336"/>
      <c r="AV221" s="336"/>
      <c r="AW221" s="336"/>
      <c r="AX221" s="336"/>
      <c r="AY221" s="336"/>
      <c r="AZ221" s="336"/>
      <c r="BA221" s="336"/>
      <c r="BB221" s="336"/>
      <c r="BC221" s="336"/>
      <c r="BD221" s="336"/>
      <c r="BE221" s="336"/>
      <c r="BF221" s="336"/>
      <c r="BG221" s="336"/>
      <c r="BH221" s="336"/>
      <c r="BI221" s="336"/>
      <c r="BJ221" s="336"/>
      <c r="BK221" s="336"/>
      <c r="BL221" s="336"/>
      <c r="BM221" s="336"/>
      <c r="BN221" s="336"/>
      <c r="BO221" s="336"/>
      <c r="BP221" s="336"/>
      <c r="BQ221" s="336"/>
      <c r="BR221" s="336"/>
      <c r="BS221" s="336"/>
      <c r="BT221" s="336"/>
      <c r="BU221" s="336"/>
      <c r="BV221" s="336"/>
      <c r="BW221" s="336"/>
      <c r="BX221" s="336"/>
      <c r="BY221" s="336"/>
    </row>
    <row r="222" spans="1:77" ht="12" customHeight="1" x14ac:dyDescent="0.35">
      <c r="A222" s="341"/>
      <c r="B222" s="338"/>
      <c r="C222" s="107" t="s">
        <v>831</v>
      </c>
      <c r="D222" s="78" t="s">
        <v>832</v>
      </c>
      <c r="E222" s="370"/>
      <c r="F222" s="290">
        <f>IF(YEAR2=2014,'Table PR2_2014'!F221,IF(YEAR2=2015,TablePR2_2015!F221,IF(YEAR2=2016,Tablepr2_2016!F221,IF(YEAR2=2017,Tablepr2_2017!F221))))</f>
        <v>840</v>
      </c>
      <c r="G222" s="290">
        <f>IF(YEAR2=2014,'Table PR2_2014'!G221,IF(YEAR2=2015,TablePR2_2015!G221,IF(YEAR2=2016,Tablepr2_2016!G221,IF(YEAR2=2017,Tablepr2_2017!G221))))</f>
        <v>77</v>
      </c>
      <c r="H222" s="290">
        <f>IF(YEAR2=2014,'Table PR2_2014'!H221,IF(YEAR2=2015,TablePR2_2015!H221,IF(YEAR2=2016,Tablepr2_2016!H221,IF(YEAR2=2017,Tablepr2_2017!H221))))</f>
        <v>78</v>
      </c>
      <c r="I222" s="730">
        <f>IF(YEAR2=2014,'Table PR2_2014'!I221,IF(YEAR2=2015,TablePR2_2015!I221,IF(YEAR2=2016,Tablepr2_2016!I221,IF(YEAR2=2017,Tablepr2_2017!I221))))</f>
        <v>37.1</v>
      </c>
      <c r="J222" s="599"/>
      <c r="K222" s="399"/>
      <c r="L222" s="399"/>
      <c r="M222" s="399"/>
      <c r="N222" s="399"/>
      <c r="Q222" s="336"/>
      <c r="R222" s="336"/>
      <c r="S222" s="336"/>
      <c r="T222" s="336"/>
      <c r="U222" s="336"/>
      <c r="V222" s="336"/>
      <c r="W222" s="336"/>
      <c r="X222" s="336"/>
      <c r="Y222" s="336"/>
      <c r="Z222" s="293"/>
      <c r="AA222" s="336"/>
      <c r="AB222" s="336"/>
      <c r="AC222" s="336"/>
      <c r="AD222" s="336"/>
      <c r="AE222" s="336"/>
      <c r="AF222" s="336"/>
      <c r="AG222" s="336"/>
      <c r="AH222" s="336"/>
      <c r="AI222" s="336"/>
      <c r="AJ222" s="336"/>
      <c r="AK222" s="336"/>
      <c r="AL222" s="336"/>
      <c r="AM222" s="336"/>
      <c r="AN222" s="336"/>
      <c r="AO222" s="336"/>
      <c r="AP222" s="336"/>
      <c r="AQ222" s="336"/>
      <c r="AR222" s="336"/>
      <c r="AS222" s="336"/>
      <c r="AT222" s="336"/>
      <c r="AU222" s="336"/>
      <c r="AV222" s="336"/>
      <c r="AW222" s="336"/>
      <c r="AX222" s="336"/>
      <c r="AY222" s="336"/>
      <c r="AZ222" s="336"/>
      <c r="BA222" s="336"/>
      <c r="BB222" s="336"/>
      <c r="BC222" s="336"/>
      <c r="BD222" s="336"/>
      <c r="BE222" s="336"/>
      <c r="BF222" s="336"/>
      <c r="BG222" s="336"/>
      <c r="BH222" s="336"/>
      <c r="BI222" s="336"/>
      <c r="BJ222" s="336"/>
      <c r="BK222" s="336"/>
      <c r="BL222" s="336"/>
      <c r="BM222" s="336"/>
      <c r="BN222" s="336"/>
      <c r="BO222" s="336"/>
      <c r="BP222" s="336"/>
      <c r="BQ222" s="336"/>
      <c r="BR222" s="336"/>
      <c r="BS222" s="336"/>
      <c r="BT222" s="336"/>
      <c r="BU222" s="336"/>
      <c r="BV222" s="336"/>
      <c r="BW222" s="336"/>
      <c r="BX222" s="336"/>
      <c r="BY222" s="336"/>
    </row>
    <row r="223" spans="1:77" ht="12" customHeight="1" x14ac:dyDescent="0.35">
      <c r="A223" s="341"/>
      <c r="B223" s="338"/>
      <c r="C223" s="107" t="s">
        <v>833</v>
      </c>
      <c r="D223" s="78" t="s">
        <v>834</v>
      </c>
      <c r="E223" s="370"/>
      <c r="F223" s="290">
        <f>IF(YEAR2=2014,'Table PR2_2014'!F222,IF(YEAR2=2015,TablePR2_2015!F222,IF(YEAR2=2016,Tablepr2_2016!F222,IF(YEAR2=2017,Tablepr2_2017!F222))))</f>
        <v>912</v>
      </c>
      <c r="G223" s="290">
        <f>IF(YEAR2=2014,'Table PR2_2014'!G222,IF(YEAR2=2015,TablePR2_2015!G222,IF(YEAR2=2016,Tablepr2_2016!G222,IF(YEAR2=2017,Tablepr2_2017!G222))))</f>
        <v>70</v>
      </c>
      <c r="H223" s="290">
        <f>IF(YEAR2=2014,'Table PR2_2014'!H222,IF(YEAR2=2015,TablePR2_2015!H222,IF(YEAR2=2016,Tablepr2_2016!H222,IF(YEAR2=2017,Tablepr2_2017!H222))))</f>
        <v>73</v>
      </c>
      <c r="I223" s="730">
        <f>IF(YEAR2=2014,'Table PR2_2014'!I222,IF(YEAR2=2015,TablePR2_2015!I222,IF(YEAR2=2016,Tablepr2_2016!I222,IF(YEAR2=2017,Tablepr2_2017!I222))))</f>
        <v>34.299999999999997</v>
      </c>
      <c r="J223" s="599"/>
      <c r="K223" s="399"/>
      <c r="L223" s="399"/>
      <c r="M223" s="399"/>
      <c r="N223" s="399"/>
      <c r="Q223" s="336"/>
      <c r="R223" s="336"/>
      <c r="S223" s="336"/>
      <c r="T223" s="336"/>
      <c r="U223" s="336"/>
      <c r="V223" s="336"/>
      <c r="W223" s="336"/>
      <c r="X223" s="336"/>
      <c r="Y223" s="336"/>
      <c r="Z223" s="293"/>
      <c r="AA223" s="336"/>
      <c r="AB223" s="336"/>
      <c r="AC223" s="336"/>
      <c r="AD223" s="336"/>
      <c r="AE223" s="336"/>
      <c r="AF223" s="336"/>
      <c r="AG223" s="336"/>
      <c r="AH223" s="336"/>
      <c r="AI223" s="336"/>
      <c r="AJ223" s="336"/>
      <c r="AK223" s="336"/>
      <c r="AL223" s="336"/>
      <c r="AM223" s="336"/>
      <c r="AN223" s="336"/>
      <c r="AO223" s="336"/>
      <c r="AP223" s="336"/>
      <c r="AQ223" s="336"/>
      <c r="AR223" s="336"/>
      <c r="AS223" s="336"/>
      <c r="AT223" s="336"/>
      <c r="AU223" s="336"/>
      <c r="AV223" s="336"/>
      <c r="AW223" s="336"/>
      <c r="AX223" s="336"/>
      <c r="AY223" s="336"/>
      <c r="AZ223" s="336"/>
      <c r="BA223" s="336"/>
      <c r="BB223" s="336"/>
      <c r="BC223" s="336"/>
      <c r="BD223" s="336"/>
      <c r="BE223" s="336"/>
      <c r="BF223" s="336"/>
      <c r="BG223" s="336"/>
      <c r="BH223" s="336"/>
      <c r="BI223" s="336"/>
      <c r="BJ223" s="336"/>
      <c r="BK223" s="336"/>
      <c r="BL223" s="336"/>
      <c r="BM223" s="336"/>
      <c r="BN223" s="336"/>
      <c r="BO223" s="336"/>
      <c r="BP223" s="336"/>
      <c r="BQ223" s="336"/>
      <c r="BR223" s="336"/>
      <c r="BS223" s="336"/>
      <c r="BT223" s="336"/>
      <c r="BU223" s="336"/>
      <c r="BV223" s="336"/>
      <c r="BW223" s="336"/>
      <c r="BX223" s="336"/>
      <c r="BY223" s="336"/>
    </row>
    <row r="224" spans="1:77" ht="12" customHeight="1" x14ac:dyDescent="0.35">
      <c r="A224" s="341"/>
      <c r="B224" s="338"/>
      <c r="C224" s="107" t="s">
        <v>835</v>
      </c>
      <c r="D224" s="78" t="s">
        <v>836</v>
      </c>
      <c r="E224" s="370"/>
      <c r="F224" s="290">
        <f>IF(YEAR2=2014,'Table PR2_2014'!F223,IF(YEAR2=2015,TablePR2_2015!F223,IF(YEAR2=2016,Tablepr2_2016!F223,IF(YEAR2=2017,Tablepr2_2017!F223))))</f>
        <v>2014</v>
      </c>
      <c r="G224" s="290">
        <f>IF(YEAR2=2014,'Table PR2_2014'!G223,IF(YEAR2=2015,TablePR2_2015!G223,IF(YEAR2=2016,Tablepr2_2016!G223,IF(YEAR2=2017,Tablepr2_2017!G223))))</f>
        <v>74</v>
      </c>
      <c r="H224" s="290">
        <f>IF(YEAR2=2014,'Table PR2_2014'!H223,IF(YEAR2=2015,TablePR2_2015!H223,IF(YEAR2=2016,Tablepr2_2016!H223,IF(YEAR2=2017,Tablepr2_2017!H223))))</f>
        <v>75</v>
      </c>
      <c r="I224" s="730">
        <f>IF(YEAR2=2014,'Table PR2_2014'!I223,IF(YEAR2=2015,TablePR2_2015!I223,IF(YEAR2=2016,Tablepr2_2016!I223,IF(YEAR2=2017,Tablepr2_2017!I223))))</f>
        <v>35.799999999999997</v>
      </c>
      <c r="J224" s="599"/>
      <c r="K224" s="399"/>
      <c r="L224" s="399"/>
      <c r="M224" s="399"/>
      <c r="N224" s="399"/>
      <c r="Q224" s="336"/>
      <c r="R224" s="336"/>
      <c r="S224" s="336"/>
      <c r="T224" s="336"/>
      <c r="U224" s="336"/>
      <c r="V224" s="336"/>
      <c r="W224" s="336"/>
      <c r="X224" s="336"/>
      <c r="Y224" s="336"/>
      <c r="Z224" s="293"/>
      <c r="AA224" s="336"/>
      <c r="AB224" s="336"/>
      <c r="AC224" s="336"/>
      <c r="AD224" s="336"/>
      <c r="AE224" s="336"/>
      <c r="AF224" s="336"/>
      <c r="AG224" s="336"/>
      <c r="AH224" s="336"/>
      <c r="AI224" s="336"/>
      <c r="AJ224" s="336"/>
      <c r="AK224" s="336"/>
      <c r="AL224" s="336"/>
      <c r="AM224" s="336"/>
      <c r="AN224" s="336"/>
      <c r="AO224" s="336"/>
      <c r="AP224" s="336"/>
      <c r="AQ224" s="336"/>
      <c r="AR224" s="336"/>
      <c r="AS224" s="336"/>
      <c r="AT224" s="336"/>
      <c r="AU224" s="336"/>
      <c r="AV224" s="336"/>
      <c r="AW224" s="336"/>
      <c r="AX224" s="336"/>
      <c r="AY224" s="336"/>
      <c r="AZ224" s="336"/>
      <c r="BA224" s="336"/>
      <c r="BB224" s="336"/>
      <c r="BC224" s="336"/>
      <c r="BD224" s="336"/>
      <c r="BE224" s="336"/>
      <c r="BF224" s="336"/>
      <c r="BG224" s="336"/>
      <c r="BH224" s="336"/>
      <c r="BI224" s="336"/>
      <c r="BJ224" s="336"/>
      <c r="BK224" s="336"/>
      <c r="BL224" s="336"/>
      <c r="BM224" s="336"/>
      <c r="BN224" s="336"/>
      <c r="BO224" s="336"/>
      <c r="BP224" s="336"/>
      <c r="BQ224" s="336"/>
      <c r="BR224" s="336"/>
      <c r="BS224" s="336"/>
      <c r="BT224" s="336"/>
      <c r="BU224" s="336"/>
      <c r="BV224" s="336"/>
      <c r="BW224" s="336"/>
      <c r="BX224" s="336"/>
      <c r="BY224" s="336"/>
    </row>
    <row r="225" spans="1:77" ht="12" customHeight="1" x14ac:dyDescent="0.35">
      <c r="A225" s="341"/>
      <c r="B225" s="338"/>
      <c r="C225" s="107" t="s">
        <v>837</v>
      </c>
      <c r="D225" s="78" t="s">
        <v>838</v>
      </c>
      <c r="E225" s="370"/>
      <c r="F225" s="290">
        <f>IF(YEAR2=2014,'Table PR2_2014'!F224,IF(YEAR2=2015,TablePR2_2015!F224,IF(YEAR2=2016,Tablepr2_2016!F224,IF(YEAR2=2017,Tablepr2_2017!F224))))</f>
        <v>2375</v>
      </c>
      <c r="G225" s="290">
        <f>IF(YEAR2=2014,'Table PR2_2014'!G224,IF(YEAR2=2015,TablePR2_2015!G224,IF(YEAR2=2016,Tablepr2_2016!G224,IF(YEAR2=2017,Tablepr2_2017!G224))))</f>
        <v>71</v>
      </c>
      <c r="H225" s="290">
        <f>IF(YEAR2=2014,'Table PR2_2014'!H224,IF(YEAR2=2015,TablePR2_2015!H224,IF(YEAR2=2016,Tablepr2_2016!H224,IF(YEAR2=2017,Tablepr2_2017!H224))))</f>
        <v>72</v>
      </c>
      <c r="I225" s="730">
        <f>IF(YEAR2=2014,'Table PR2_2014'!I224,IF(YEAR2=2015,TablePR2_2015!I224,IF(YEAR2=2016,Tablepr2_2016!I224,IF(YEAR2=2017,Tablepr2_2017!I224))))</f>
        <v>34.700000000000003</v>
      </c>
      <c r="J225" s="599"/>
      <c r="K225" s="399"/>
      <c r="L225" s="399"/>
      <c r="M225" s="399"/>
      <c r="N225" s="399"/>
      <c r="Q225" s="336"/>
      <c r="R225" s="336"/>
      <c r="S225" s="336"/>
      <c r="T225" s="336"/>
      <c r="U225" s="336"/>
      <c r="V225" s="336"/>
      <c r="W225" s="336"/>
      <c r="X225" s="336"/>
      <c r="Y225" s="336"/>
      <c r="Z225" s="293"/>
      <c r="AA225" s="336"/>
      <c r="AB225" s="336"/>
      <c r="AC225" s="336"/>
      <c r="AD225" s="336"/>
      <c r="AE225" s="336"/>
      <c r="AF225" s="336"/>
      <c r="AG225" s="336"/>
      <c r="AH225" s="336"/>
      <c r="AI225" s="336"/>
      <c r="AJ225" s="336"/>
      <c r="AK225" s="336"/>
      <c r="AL225" s="336"/>
      <c r="AM225" s="336"/>
      <c r="AN225" s="336"/>
      <c r="AO225" s="336"/>
      <c r="AP225" s="336"/>
      <c r="AQ225" s="336"/>
      <c r="AR225" s="336"/>
      <c r="AS225" s="336"/>
      <c r="AT225" s="336"/>
      <c r="AU225" s="336"/>
      <c r="AV225" s="336"/>
      <c r="AW225" s="336"/>
      <c r="AX225" s="336"/>
      <c r="AY225" s="336"/>
      <c r="AZ225" s="336"/>
      <c r="BA225" s="336"/>
      <c r="BB225" s="336"/>
      <c r="BC225" s="336"/>
      <c r="BD225" s="336"/>
      <c r="BE225" s="336"/>
      <c r="BF225" s="336"/>
      <c r="BG225" s="336"/>
      <c r="BH225" s="336"/>
      <c r="BI225" s="336"/>
      <c r="BJ225" s="336"/>
      <c r="BK225" s="336"/>
      <c r="BL225" s="336"/>
      <c r="BM225" s="336"/>
      <c r="BN225" s="336"/>
      <c r="BO225" s="336"/>
      <c r="BP225" s="336"/>
      <c r="BQ225" s="336"/>
      <c r="BR225" s="336"/>
      <c r="BS225" s="336"/>
      <c r="BT225" s="336"/>
      <c r="BU225" s="336"/>
      <c r="BV225" s="336"/>
      <c r="BW225" s="336"/>
      <c r="BX225" s="336"/>
      <c r="BY225" s="336"/>
    </row>
    <row r="226" spans="1:77" ht="12" customHeight="1" x14ac:dyDescent="0.35">
      <c r="A226" s="341"/>
      <c r="B226" s="338"/>
      <c r="C226" s="107" t="s">
        <v>839</v>
      </c>
      <c r="D226" s="78" t="s">
        <v>840</v>
      </c>
      <c r="E226" s="370"/>
      <c r="F226" s="290">
        <f>IF(YEAR2=2014,'Table PR2_2014'!F225,IF(YEAR2=2015,TablePR2_2015!F225,IF(YEAR2=2016,Tablepr2_2016!F225,IF(YEAR2=2017,Tablepr2_2017!F225))))</f>
        <v>1488</v>
      </c>
      <c r="G226" s="290">
        <f>IF(YEAR2=2014,'Table PR2_2014'!G225,IF(YEAR2=2015,TablePR2_2015!G225,IF(YEAR2=2016,Tablepr2_2016!G225,IF(YEAR2=2017,Tablepr2_2017!G225))))</f>
        <v>72</v>
      </c>
      <c r="H226" s="290">
        <f>IF(YEAR2=2014,'Table PR2_2014'!H225,IF(YEAR2=2015,TablePR2_2015!H225,IF(YEAR2=2016,Tablepr2_2016!H225,IF(YEAR2=2017,Tablepr2_2017!H225))))</f>
        <v>73</v>
      </c>
      <c r="I226" s="730">
        <f>IF(YEAR2=2014,'Table PR2_2014'!I225,IF(YEAR2=2015,TablePR2_2015!I225,IF(YEAR2=2016,Tablepr2_2016!I225,IF(YEAR2=2017,Tablepr2_2017!I225))))</f>
        <v>35.299999999999997</v>
      </c>
      <c r="J226" s="599"/>
      <c r="K226" s="399"/>
      <c r="L226" s="399"/>
      <c r="M226" s="399"/>
      <c r="N226" s="399"/>
      <c r="Q226" s="336"/>
      <c r="R226" s="336"/>
      <c r="S226" s="336"/>
      <c r="T226" s="336"/>
      <c r="U226" s="336"/>
      <c r="V226" s="336"/>
      <c r="W226" s="336"/>
      <c r="X226" s="336"/>
      <c r="Y226" s="336"/>
      <c r="Z226" s="293"/>
      <c r="AA226" s="336"/>
      <c r="AB226" s="336"/>
      <c r="AC226" s="336"/>
      <c r="AD226" s="336"/>
      <c r="AE226" s="336"/>
      <c r="AF226" s="336"/>
      <c r="AG226" s="336"/>
      <c r="AH226" s="336"/>
      <c r="AI226" s="336"/>
      <c r="AJ226" s="336"/>
      <c r="AK226" s="336"/>
      <c r="AL226" s="336"/>
      <c r="AM226" s="336"/>
      <c r="AN226" s="336"/>
      <c r="AO226" s="336"/>
      <c r="AP226" s="336"/>
      <c r="AQ226" s="336"/>
      <c r="AR226" s="336"/>
      <c r="AS226" s="336"/>
      <c r="AT226" s="336"/>
      <c r="AU226" s="336"/>
      <c r="AV226" s="336"/>
      <c r="AW226" s="336"/>
      <c r="AX226" s="336"/>
      <c r="AY226" s="336"/>
      <c r="AZ226" s="336"/>
      <c r="BA226" s="336"/>
      <c r="BB226" s="336"/>
      <c r="BC226" s="336"/>
      <c r="BD226" s="336"/>
      <c r="BE226" s="336"/>
      <c r="BF226" s="336"/>
      <c r="BG226" s="336"/>
      <c r="BH226" s="336"/>
      <c r="BI226" s="336"/>
      <c r="BJ226" s="336"/>
      <c r="BK226" s="336"/>
      <c r="BL226" s="336"/>
      <c r="BM226" s="336"/>
      <c r="BN226" s="336"/>
      <c r="BO226" s="336"/>
      <c r="BP226" s="336"/>
      <c r="BQ226" s="336"/>
      <c r="BR226" s="336"/>
      <c r="BS226" s="336"/>
      <c r="BT226" s="336"/>
      <c r="BU226" s="336"/>
      <c r="BV226" s="336"/>
      <c r="BW226" s="336"/>
      <c r="BX226" s="336"/>
      <c r="BY226" s="336"/>
    </row>
    <row r="227" spans="1:77" ht="12" customHeight="1" x14ac:dyDescent="0.35">
      <c r="A227" s="341"/>
      <c r="B227" s="338"/>
      <c r="C227" s="107" t="s">
        <v>841</v>
      </c>
      <c r="D227" s="78" t="s">
        <v>842</v>
      </c>
      <c r="E227" s="370"/>
      <c r="F227" s="290">
        <f>IF(YEAR2=2014,'Table PR2_2014'!F226,IF(YEAR2=2015,TablePR2_2015!F226,IF(YEAR2=2016,Tablepr2_2016!F226,IF(YEAR2=2017,Tablepr2_2017!F226))))</f>
        <v>1287</v>
      </c>
      <c r="G227" s="290">
        <f>IF(YEAR2=2014,'Table PR2_2014'!G226,IF(YEAR2=2015,TablePR2_2015!G226,IF(YEAR2=2016,Tablepr2_2016!G226,IF(YEAR2=2017,Tablepr2_2017!G226))))</f>
        <v>69</v>
      </c>
      <c r="H227" s="290">
        <f>IF(YEAR2=2014,'Table PR2_2014'!H226,IF(YEAR2=2015,TablePR2_2015!H226,IF(YEAR2=2016,Tablepr2_2016!H226,IF(YEAR2=2017,Tablepr2_2017!H226))))</f>
        <v>72</v>
      </c>
      <c r="I227" s="730">
        <f>IF(YEAR2=2014,'Table PR2_2014'!I226,IF(YEAR2=2015,TablePR2_2015!I226,IF(YEAR2=2016,Tablepr2_2016!I226,IF(YEAR2=2017,Tablepr2_2017!I226))))</f>
        <v>35.299999999999997</v>
      </c>
      <c r="J227" s="599"/>
      <c r="K227" s="399"/>
      <c r="L227" s="399"/>
      <c r="M227" s="399"/>
      <c r="N227" s="399"/>
      <c r="Q227" s="336"/>
      <c r="R227" s="336"/>
      <c r="S227" s="336"/>
      <c r="T227" s="336"/>
      <c r="U227" s="336"/>
      <c r="V227" s="336"/>
      <c r="W227" s="336"/>
      <c r="X227" s="336"/>
      <c r="Y227" s="336"/>
      <c r="Z227" s="293"/>
      <c r="AA227" s="336"/>
      <c r="AB227" s="336"/>
      <c r="AC227" s="336"/>
      <c r="AD227" s="336"/>
      <c r="AE227" s="336"/>
      <c r="AF227" s="336"/>
      <c r="AG227" s="336"/>
      <c r="AH227" s="336"/>
      <c r="AI227" s="336"/>
      <c r="AJ227" s="336"/>
      <c r="AK227" s="336"/>
      <c r="AL227" s="336"/>
      <c r="AM227" s="336"/>
      <c r="AN227" s="336"/>
      <c r="AO227" s="336"/>
      <c r="AP227" s="336"/>
      <c r="AQ227" s="336"/>
      <c r="AR227" s="336"/>
      <c r="AS227" s="336"/>
      <c r="AT227" s="336"/>
      <c r="AU227" s="336"/>
      <c r="AV227" s="336"/>
      <c r="AW227" s="336"/>
      <c r="AX227" s="336"/>
      <c r="AY227" s="336"/>
      <c r="AZ227" s="336"/>
      <c r="BA227" s="336"/>
      <c r="BB227" s="336"/>
      <c r="BC227" s="336"/>
      <c r="BD227" s="336"/>
      <c r="BE227" s="336"/>
      <c r="BF227" s="336"/>
      <c r="BG227" s="336"/>
      <c r="BH227" s="336"/>
      <c r="BI227" s="336"/>
      <c r="BJ227" s="336"/>
      <c r="BK227" s="336"/>
      <c r="BL227" s="336"/>
      <c r="BM227" s="336"/>
      <c r="BN227" s="336"/>
      <c r="BO227" s="336"/>
      <c r="BP227" s="336"/>
      <c r="BQ227" s="336"/>
      <c r="BR227" s="336"/>
      <c r="BS227" s="336"/>
      <c r="BT227" s="336"/>
      <c r="BU227" s="336"/>
      <c r="BV227" s="336"/>
      <c r="BW227" s="336"/>
      <c r="BX227" s="336"/>
      <c r="BY227" s="336"/>
    </row>
    <row r="228" spans="1:77" ht="12" customHeight="1" x14ac:dyDescent="0.35">
      <c r="A228" s="341"/>
      <c r="B228" s="338"/>
      <c r="C228" s="107" t="s">
        <v>843</v>
      </c>
      <c r="D228" s="78" t="s">
        <v>844</v>
      </c>
      <c r="E228" s="370"/>
      <c r="F228" s="290">
        <f>IF(YEAR2=2014,'Table PR2_2014'!F227,IF(YEAR2=2015,TablePR2_2015!F227,IF(YEAR2=2016,Tablepr2_2016!F227,IF(YEAR2=2017,Tablepr2_2017!F227))))</f>
        <v>624</v>
      </c>
      <c r="G228" s="290">
        <f>IF(YEAR2=2014,'Table PR2_2014'!G227,IF(YEAR2=2015,TablePR2_2015!G227,IF(YEAR2=2016,Tablepr2_2016!G227,IF(YEAR2=2017,Tablepr2_2017!G227))))</f>
        <v>74</v>
      </c>
      <c r="H228" s="290">
        <f>IF(YEAR2=2014,'Table PR2_2014'!H227,IF(YEAR2=2015,TablePR2_2015!H227,IF(YEAR2=2016,Tablepr2_2016!H227,IF(YEAR2=2017,Tablepr2_2017!H227))))</f>
        <v>75</v>
      </c>
      <c r="I228" s="730">
        <f>IF(YEAR2=2014,'Table PR2_2014'!I227,IF(YEAR2=2015,TablePR2_2015!I227,IF(YEAR2=2016,Tablepr2_2016!I227,IF(YEAR2=2017,Tablepr2_2017!I227))))</f>
        <v>35.5</v>
      </c>
      <c r="J228" s="599"/>
      <c r="K228" s="399"/>
      <c r="L228" s="399"/>
      <c r="M228" s="399"/>
      <c r="N228" s="399"/>
      <c r="Q228" s="336"/>
      <c r="R228" s="336"/>
      <c r="S228" s="336"/>
      <c r="T228" s="336"/>
      <c r="U228" s="336"/>
      <c r="V228" s="336"/>
      <c r="W228" s="336"/>
      <c r="X228" s="336"/>
      <c r="Y228" s="336"/>
      <c r="Z228" s="293"/>
      <c r="AA228" s="336"/>
      <c r="AB228" s="336"/>
      <c r="AC228" s="336"/>
      <c r="AD228" s="336"/>
      <c r="AE228" s="336"/>
      <c r="AF228" s="336"/>
      <c r="AG228" s="336"/>
      <c r="AH228" s="336"/>
      <c r="AI228" s="336"/>
      <c r="AJ228" s="336"/>
      <c r="AK228" s="336"/>
      <c r="AL228" s="336"/>
      <c r="AM228" s="336"/>
      <c r="AN228" s="336"/>
      <c r="AO228" s="336"/>
      <c r="AP228" s="336"/>
      <c r="AQ228" s="336"/>
      <c r="AR228" s="336"/>
      <c r="AS228" s="336"/>
      <c r="AT228" s="336"/>
      <c r="AU228" s="336"/>
      <c r="AV228" s="336"/>
      <c r="AW228" s="336"/>
      <c r="AX228" s="336"/>
      <c r="AY228" s="336"/>
      <c r="AZ228" s="336"/>
      <c r="BA228" s="336"/>
      <c r="BB228" s="336"/>
      <c r="BC228" s="336"/>
      <c r="BD228" s="336"/>
      <c r="BE228" s="336"/>
      <c r="BF228" s="336"/>
      <c r="BG228" s="336"/>
      <c r="BH228" s="336"/>
      <c r="BI228" s="336"/>
      <c r="BJ228" s="336"/>
      <c r="BK228" s="336"/>
      <c r="BL228" s="336"/>
      <c r="BM228" s="336"/>
      <c r="BN228" s="336"/>
      <c r="BO228" s="336"/>
      <c r="BP228" s="336"/>
      <c r="BQ228" s="336"/>
      <c r="BR228" s="336"/>
      <c r="BS228" s="336"/>
      <c r="BT228" s="336"/>
      <c r="BU228" s="336"/>
      <c r="BV228" s="336"/>
      <c r="BW228" s="336"/>
      <c r="BX228" s="336"/>
      <c r="BY228" s="336"/>
    </row>
    <row r="229" spans="1:77" ht="12" customHeight="1" x14ac:dyDescent="0.35">
      <c r="A229" s="341"/>
      <c r="B229" s="338"/>
      <c r="C229" s="107" t="s">
        <v>845</v>
      </c>
      <c r="D229" s="78" t="s">
        <v>846</v>
      </c>
      <c r="E229" s="370"/>
      <c r="F229" s="290">
        <f>IF(YEAR2=2014,'Table PR2_2014'!F228,IF(YEAR2=2015,TablePR2_2015!F228,IF(YEAR2=2016,Tablepr2_2016!F228,IF(YEAR2=2017,Tablepr2_2017!F228))))</f>
        <v>859</v>
      </c>
      <c r="G229" s="290">
        <f>IF(YEAR2=2014,'Table PR2_2014'!G228,IF(YEAR2=2015,TablePR2_2015!G228,IF(YEAR2=2016,Tablepr2_2016!G228,IF(YEAR2=2017,Tablepr2_2017!G228))))</f>
        <v>76</v>
      </c>
      <c r="H229" s="290">
        <f>IF(YEAR2=2014,'Table PR2_2014'!H228,IF(YEAR2=2015,TablePR2_2015!H228,IF(YEAR2=2016,Tablepr2_2016!H228,IF(YEAR2=2017,Tablepr2_2017!H228))))</f>
        <v>77</v>
      </c>
      <c r="I229" s="730">
        <f>IF(YEAR2=2014,'Table PR2_2014'!I228,IF(YEAR2=2015,TablePR2_2015!I228,IF(YEAR2=2016,Tablepr2_2016!I228,IF(YEAR2=2017,Tablepr2_2017!I228))))</f>
        <v>36.6</v>
      </c>
      <c r="J229" s="599"/>
      <c r="K229" s="399"/>
      <c r="L229" s="399"/>
      <c r="M229" s="399"/>
      <c r="N229" s="399"/>
      <c r="Q229" s="336"/>
      <c r="R229" s="336"/>
      <c r="S229" s="336"/>
      <c r="T229" s="336"/>
      <c r="U229" s="336"/>
      <c r="V229" s="336"/>
      <c r="W229" s="336"/>
      <c r="X229" s="336"/>
      <c r="Y229" s="336"/>
      <c r="Z229" s="293"/>
      <c r="AA229" s="336"/>
      <c r="AB229" s="336"/>
      <c r="AC229" s="336"/>
      <c r="AD229" s="336"/>
      <c r="AE229" s="336"/>
      <c r="AF229" s="336"/>
      <c r="AG229" s="336"/>
      <c r="AH229" s="336"/>
      <c r="AI229" s="336"/>
      <c r="AJ229" s="336"/>
      <c r="AK229" s="336"/>
      <c r="AL229" s="336"/>
      <c r="AM229" s="336"/>
      <c r="AN229" s="336"/>
      <c r="AO229" s="336"/>
      <c r="AP229" s="336"/>
      <c r="AQ229" s="336"/>
      <c r="AR229" s="336"/>
      <c r="AS229" s="336"/>
      <c r="AT229" s="336"/>
      <c r="AU229" s="336"/>
      <c r="AV229" s="336"/>
      <c r="AW229" s="336"/>
      <c r="AX229" s="336"/>
      <c r="AY229" s="336"/>
      <c r="AZ229" s="336"/>
      <c r="BA229" s="336"/>
      <c r="BB229" s="336"/>
      <c r="BC229" s="336"/>
      <c r="BD229" s="336"/>
      <c r="BE229" s="336"/>
      <c r="BF229" s="336"/>
      <c r="BG229" s="336"/>
      <c r="BH229" s="336"/>
      <c r="BI229" s="336"/>
      <c r="BJ229" s="336"/>
      <c r="BK229" s="336"/>
      <c r="BL229" s="336"/>
      <c r="BM229" s="336"/>
      <c r="BN229" s="336"/>
      <c r="BO229" s="336"/>
      <c r="BP229" s="336"/>
      <c r="BQ229" s="336"/>
      <c r="BR229" s="336"/>
      <c r="BS229" s="336"/>
      <c r="BT229" s="336"/>
      <c r="BU229" s="336"/>
      <c r="BV229" s="336"/>
      <c r="BW229" s="336"/>
      <c r="BX229" s="336"/>
      <c r="BY229" s="336"/>
    </row>
    <row r="230" spans="1:77" ht="12" customHeight="1" x14ac:dyDescent="0.35">
      <c r="A230" s="341"/>
      <c r="B230" s="338"/>
      <c r="C230" s="107" t="s">
        <v>847</v>
      </c>
      <c r="D230" s="78" t="s">
        <v>848</v>
      </c>
      <c r="E230" s="370"/>
      <c r="F230" s="290">
        <f>IF(YEAR2=2014,'Table PR2_2014'!F229,IF(YEAR2=2015,TablePR2_2015!F229,IF(YEAR2=2016,Tablepr2_2016!F229,IF(YEAR2=2017,Tablepr2_2017!F229))))</f>
        <v>1548</v>
      </c>
      <c r="G230" s="290">
        <f>IF(YEAR2=2014,'Table PR2_2014'!G229,IF(YEAR2=2015,TablePR2_2015!G229,IF(YEAR2=2016,Tablepr2_2016!G229,IF(YEAR2=2017,Tablepr2_2017!G229))))</f>
        <v>67</v>
      </c>
      <c r="H230" s="290">
        <f>IF(YEAR2=2014,'Table PR2_2014'!H229,IF(YEAR2=2015,TablePR2_2015!H229,IF(YEAR2=2016,Tablepr2_2016!H229,IF(YEAR2=2017,Tablepr2_2017!H229))))</f>
        <v>70</v>
      </c>
      <c r="I230" s="730">
        <f>IF(YEAR2=2014,'Table PR2_2014'!I229,IF(YEAR2=2015,TablePR2_2015!I229,IF(YEAR2=2016,Tablepr2_2016!I229,IF(YEAR2=2017,Tablepr2_2017!I229))))</f>
        <v>34.299999999999997</v>
      </c>
      <c r="J230" s="599"/>
      <c r="K230" s="399"/>
      <c r="L230" s="399"/>
      <c r="M230" s="399"/>
      <c r="N230" s="399"/>
      <c r="Q230" s="336"/>
      <c r="R230" s="336"/>
      <c r="S230" s="336"/>
      <c r="T230" s="336"/>
      <c r="U230" s="336"/>
      <c r="V230" s="336"/>
      <c r="W230" s="336"/>
      <c r="X230" s="336"/>
      <c r="Y230" s="336"/>
      <c r="Z230" s="293"/>
      <c r="AA230" s="336"/>
      <c r="AB230" s="336"/>
      <c r="AC230" s="336"/>
      <c r="AD230" s="336"/>
      <c r="AE230" s="336"/>
      <c r="AF230" s="336"/>
      <c r="AG230" s="336"/>
      <c r="AH230" s="336"/>
      <c r="AI230" s="336"/>
      <c r="AJ230" s="336"/>
      <c r="AK230" s="336"/>
      <c r="AL230" s="336"/>
      <c r="AM230" s="336"/>
      <c r="AN230" s="336"/>
      <c r="AO230" s="336"/>
      <c r="AP230" s="336"/>
      <c r="AQ230" s="336"/>
      <c r="AR230" s="336"/>
      <c r="AS230" s="336"/>
      <c r="AT230" s="336"/>
      <c r="AU230" s="336"/>
      <c r="AV230" s="336"/>
      <c r="AW230" s="336"/>
      <c r="AX230" s="336"/>
      <c r="AY230" s="336"/>
      <c r="AZ230" s="336"/>
      <c r="BA230" s="336"/>
      <c r="BB230" s="336"/>
      <c r="BC230" s="336"/>
      <c r="BD230" s="336"/>
      <c r="BE230" s="336"/>
      <c r="BF230" s="336"/>
      <c r="BG230" s="336"/>
      <c r="BH230" s="336"/>
      <c r="BI230" s="336"/>
      <c r="BJ230" s="336"/>
      <c r="BK230" s="336"/>
      <c r="BL230" s="336"/>
      <c r="BM230" s="336"/>
      <c r="BN230" s="336"/>
      <c r="BO230" s="336"/>
      <c r="BP230" s="336"/>
      <c r="BQ230" s="336"/>
      <c r="BR230" s="336"/>
      <c r="BS230" s="336"/>
      <c r="BT230" s="336"/>
      <c r="BU230" s="336"/>
      <c r="BV230" s="336"/>
      <c r="BW230" s="336"/>
      <c r="BX230" s="336"/>
      <c r="BY230" s="336"/>
    </row>
    <row r="231" spans="1:77" ht="12" customHeight="1" x14ac:dyDescent="0.35">
      <c r="A231" s="341"/>
      <c r="B231" s="338"/>
      <c r="C231" s="107" t="s">
        <v>849</v>
      </c>
      <c r="D231" s="78" t="s">
        <v>850</v>
      </c>
      <c r="E231" s="370"/>
      <c r="F231" s="290">
        <f>IF(YEAR2=2014,'Table PR2_2014'!F230,IF(YEAR2=2015,TablePR2_2015!F230,IF(YEAR2=2016,Tablepr2_2016!F230,IF(YEAR2=2017,Tablepr2_2017!F230))))</f>
        <v>979</v>
      </c>
      <c r="G231" s="290">
        <f>IF(YEAR2=2014,'Table PR2_2014'!G230,IF(YEAR2=2015,TablePR2_2015!G230,IF(YEAR2=2016,Tablepr2_2016!G230,IF(YEAR2=2017,Tablepr2_2017!G230))))</f>
        <v>76</v>
      </c>
      <c r="H231" s="290">
        <f>IF(YEAR2=2014,'Table PR2_2014'!H230,IF(YEAR2=2015,TablePR2_2015!H230,IF(YEAR2=2016,Tablepr2_2016!H230,IF(YEAR2=2017,Tablepr2_2017!H230))))</f>
        <v>77</v>
      </c>
      <c r="I231" s="730">
        <f>IF(YEAR2=2014,'Table PR2_2014'!I230,IF(YEAR2=2015,TablePR2_2015!I230,IF(YEAR2=2016,Tablepr2_2016!I230,IF(YEAR2=2017,Tablepr2_2017!I230))))</f>
        <v>36.799999999999997</v>
      </c>
      <c r="J231" s="599"/>
      <c r="K231" s="399"/>
      <c r="L231" s="399"/>
      <c r="M231" s="399"/>
      <c r="N231" s="399"/>
      <c r="Q231" s="336"/>
      <c r="R231" s="336"/>
      <c r="S231" s="336"/>
      <c r="T231" s="336"/>
      <c r="U231" s="336"/>
      <c r="V231" s="336"/>
      <c r="W231" s="336"/>
      <c r="X231" s="336"/>
      <c r="Y231" s="336"/>
      <c r="Z231" s="293"/>
      <c r="AA231" s="336"/>
      <c r="AB231" s="336"/>
      <c r="AC231" s="336"/>
      <c r="AD231" s="336"/>
      <c r="AE231" s="336"/>
      <c r="AF231" s="336"/>
      <c r="AG231" s="336"/>
      <c r="AH231" s="336"/>
      <c r="AI231" s="336"/>
      <c r="AJ231" s="336"/>
      <c r="AK231" s="336"/>
      <c r="AL231" s="336"/>
      <c r="AM231" s="336"/>
      <c r="AN231" s="336"/>
      <c r="AO231" s="336"/>
      <c r="AP231" s="336"/>
      <c r="AQ231" s="336"/>
      <c r="AR231" s="336"/>
      <c r="AS231" s="336"/>
      <c r="AT231" s="336"/>
      <c r="AU231" s="336"/>
      <c r="AV231" s="336"/>
      <c r="AW231" s="336"/>
      <c r="AX231" s="336"/>
      <c r="AY231" s="336"/>
      <c r="AZ231" s="336"/>
      <c r="BA231" s="336"/>
      <c r="BB231" s="336"/>
      <c r="BC231" s="336"/>
      <c r="BD231" s="336"/>
      <c r="BE231" s="336"/>
      <c r="BF231" s="336"/>
      <c r="BG231" s="336"/>
      <c r="BH231" s="336"/>
      <c r="BI231" s="336"/>
      <c r="BJ231" s="336"/>
      <c r="BK231" s="336"/>
      <c r="BL231" s="336"/>
      <c r="BM231" s="336"/>
      <c r="BN231" s="336"/>
      <c r="BO231" s="336"/>
      <c r="BP231" s="336"/>
      <c r="BQ231" s="336"/>
      <c r="BR231" s="336"/>
      <c r="BS231" s="336"/>
      <c r="BT231" s="336"/>
      <c r="BU231" s="336"/>
      <c r="BV231" s="336"/>
      <c r="BW231" s="336"/>
      <c r="BX231" s="336"/>
      <c r="BY231" s="336"/>
    </row>
    <row r="232" spans="1:77" ht="12" customHeight="1" x14ac:dyDescent="0.35">
      <c r="A232" s="341"/>
      <c r="B232" s="338"/>
      <c r="C232" s="107"/>
      <c r="D232" s="78"/>
      <c r="E232" s="370"/>
      <c r="F232" s="290"/>
      <c r="G232" s="290"/>
      <c r="H232" s="290"/>
      <c r="I232" s="730"/>
      <c r="J232" s="599"/>
      <c r="K232" s="399"/>
      <c r="L232" s="399"/>
      <c r="M232" s="399"/>
      <c r="N232" s="399"/>
      <c r="Q232" s="336"/>
      <c r="R232" s="336"/>
      <c r="S232" s="336"/>
      <c r="T232" s="336"/>
      <c r="U232" s="336"/>
      <c r="V232" s="336"/>
      <c r="W232" s="336"/>
      <c r="X232" s="336"/>
      <c r="Y232" s="336"/>
      <c r="Z232" s="293"/>
      <c r="AA232" s="336"/>
      <c r="AB232" s="336"/>
      <c r="AC232" s="336"/>
      <c r="AD232" s="336"/>
      <c r="AE232" s="336"/>
      <c r="AF232" s="336"/>
      <c r="AG232" s="336"/>
      <c r="AH232" s="336"/>
      <c r="AI232" s="336"/>
      <c r="AJ232" s="336"/>
      <c r="AK232" s="336"/>
      <c r="AL232" s="336"/>
      <c r="AM232" s="336"/>
      <c r="AN232" s="336"/>
      <c r="AO232" s="336"/>
      <c r="AP232" s="336"/>
      <c r="AQ232" s="336"/>
      <c r="AR232" s="336"/>
      <c r="AS232" s="336"/>
      <c r="AT232" s="336"/>
      <c r="AU232" s="336"/>
      <c r="AV232" s="336"/>
      <c r="AW232" s="336"/>
      <c r="AX232" s="336"/>
      <c r="AY232" s="336"/>
      <c r="AZ232" s="336"/>
      <c r="BA232" s="336"/>
      <c r="BB232" s="336"/>
      <c r="BC232" s="336"/>
      <c r="BD232" s="336"/>
      <c r="BE232" s="336"/>
      <c r="BF232" s="336"/>
      <c r="BG232" s="336"/>
      <c r="BH232" s="336"/>
      <c r="BI232" s="336"/>
      <c r="BJ232" s="336"/>
      <c r="BK232" s="336"/>
      <c r="BL232" s="336"/>
      <c r="BM232" s="336"/>
      <c r="BN232" s="336"/>
      <c r="BO232" s="336"/>
      <c r="BP232" s="336"/>
      <c r="BQ232" s="336"/>
      <c r="BR232" s="336"/>
      <c r="BS232" s="336"/>
      <c r="BT232" s="336"/>
      <c r="BU232" s="336"/>
      <c r="BV232" s="336"/>
      <c r="BW232" s="336"/>
      <c r="BX232" s="336"/>
      <c r="BY232" s="336"/>
    </row>
    <row r="233" spans="1:77" ht="12" customHeight="1" x14ac:dyDescent="0.35">
      <c r="A233" s="341"/>
      <c r="B233" s="338"/>
      <c r="C233" s="340" t="s">
        <v>84</v>
      </c>
      <c r="D233" s="333" t="s">
        <v>329</v>
      </c>
      <c r="E233" s="370"/>
      <c r="F233" s="290"/>
      <c r="G233" s="290"/>
      <c r="H233" s="290"/>
      <c r="I233" s="730"/>
      <c r="J233" s="599"/>
      <c r="K233" s="399"/>
      <c r="L233" s="399"/>
      <c r="M233" s="399"/>
      <c r="N233" s="399"/>
      <c r="Q233" s="336"/>
      <c r="R233" s="336"/>
      <c r="S233" s="336"/>
      <c r="T233" s="336"/>
      <c r="U233" s="336"/>
      <c r="V233" s="336"/>
      <c r="W233" s="336"/>
      <c r="X233" s="336"/>
      <c r="Y233" s="336"/>
      <c r="Z233" s="293"/>
      <c r="AA233" s="336"/>
      <c r="AB233" s="336"/>
      <c r="AC233" s="336"/>
      <c r="AD233" s="336"/>
      <c r="AE233" s="336"/>
      <c r="AF233" s="336"/>
      <c r="AG233" s="336"/>
      <c r="AH233" s="336"/>
      <c r="AI233" s="336"/>
      <c r="AJ233" s="336"/>
      <c r="AK233" s="336"/>
      <c r="AL233" s="336"/>
      <c r="AM233" s="336"/>
      <c r="AN233" s="336"/>
      <c r="AO233" s="336"/>
      <c r="AP233" s="336"/>
      <c r="AQ233" s="336"/>
      <c r="AR233" s="336"/>
      <c r="AS233" s="336"/>
      <c r="AT233" s="336"/>
      <c r="AU233" s="336"/>
      <c r="AV233" s="336"/>
      <c r="AW233" s="336"/>
      <c r="AX233" s="336"/>
      <c r="AY233" s="336"/>
      <c r="AZ233" s="336"/>
      <c r="BA233" s="336"/>
      <c r="BB233" s="336"/>
      <c r="BC233" s="336"/>
      <c r="BD233" s="336"/>
      <c r="BE233" s="336"/>
      <c r="BF233" s="336"/>
      <c r="BG233" s="336"/>
      <c r="BH233" s="336"/>
      <c r="BI233" s="336"/>
      <c r="BJ233" s="336"/>
      <c r="BK233" s="336"/>
      <c r="BL233" s="336"/>
      <c r="BM233" s="336"/>
      <c r="BN233" s="336"/>
      <c r="BO233" s="336"/>
      <c r="BP233" s="336"/>
      <c r="BQ233" s="336"/>
      <c r="BR233" s="336"/>
      <c r="BS233" s="336"/>
      <c r="BT233" s="336"/>
      <c r="BU233" s="336"/>
      <c r="BV233" s="336"/>
      <c r="BW233" s="336"/>
      <c r="BX233" s="336"/>
      <c r="BY233" s="336"/>
    </row>
    <row r="234" spans="1:77" ht="12" customHeight="1" x14ac:dyDescent="0.35">
      <c r="A234" s="341"/>
      <c r="B234" s="338"/>
      <c r="C234" s="107" t="s">
        <v>851</v>
      </c>
      <c r="D234" s="78" t="s">
        <v>852</v>
      </c>
      <c r="E234" s="370"/>
      <c r="F234" s="290">
        <f>IF(YEAR2=2014,'Table PR2_2014'!F233,IF(YEAR2=2015,TablePR2_2015!F233,IF(YEAR2=2016,Tablepr2_2016!F233,IF(YEAR2=2017,Tablepr2_2017!F233))))</f>
        <v>1236</v>
      </c>
      <c r="G234" s="290">
        <f>IF(YEAR2=2014,'Table PR2_2014'!G233,IF(YEAR2=2015,TablePR2_2015!G233,IF(YEAR2=2016,Tablepr2_2016!G233,IF(YEAR2=2017,Tablepr2_2017!G233))))</f>
        <v>72</v>
      </c>
      <c r="H234" s="290">
        <f>IF(YEAR2=2014,'Table PR2_2014'!H233,IF(YEAR2=2015,TablePR2_2015!H233,IF(YEAR2=2016,Tablepr2_2016!H233,IF(YEAR2=2017,Tablepr2_2017!H233))))</f>
        <v>73</v>
      </c>
      <c r="I234" s="730">
        <f>IF(YEAR2=2014,'Table PR2_2014'!I233,IF(YEAR2=2015,TablePR2_2015!I233,IF(YEAR2=2016,Tablepr2_2016!I233,IF(YEAR2=2017,Tablepr2_2017!I233))))</f>
        <v>34.4</v>
      </c>
      <c r="J234" s="599"/>
      <c r="K234" s="399"/>
      <c r="L234" s="399"/>
      <c r="M234" s="399"/>
      <c r="N234" s="399"/>
      <c r="Q234" s="336"/>
      <c r="R234" s="336"/>
      <c r="S234" s="336"/>
      <c r="T234" s="336"/>
      <c r="U234" s="336"/>
      <c r="V234" s="336"/>
      <c r="W234" s="336"/>
      <c r="X234" s="336"/>
      <c r="Y234" s="336"/>
      <c r="Z234" s="293"/>
      <c r="AA234" s="336"/>
      <c r="AB234" s="336"/>
      <c r="AC234" s="336"/>
      <c r="AD234" s="336"/>
      <c r="AE234" s="336"/>
      <c r="AF234" s="336"/>
      <c r="AG234" s="336"/>
      <c r="AH234" s="336"/>
      <c r="AI234" s="336"/>
      <c r="AJ234" s="336"/>
      <c r="AK234" s="336"/>
      <c r="AL234" s="336"/>
      <c r="AM234" s="336"/>
      <c r="AN234" s="336"/>
      <c r="AO234" s="336"/>
      <c r="AP234" s="336"/>
      <c r="AQ234" s="336"/>
      <c r="AR234" s="336"/>
      <c r="AS234" s="336"/>
      <c r="AT234" s="336"/>
      <c r="AU234" s="336"/>
      <c r="AV234" s="336"/>
      <c r="AW234" s="336"/>
      <c r="AX234" s="336"/>
      <c r="AY234" s="336"/>
      <c r="AZ234" s="336"/>
      <c r="BA234" s="336"/>
      <c r="BB234" s="336"/>
      <c r="BC234" s="336"/>
      <c r="BD234" s="336"/>
      <c r="BE234" s="336"/>
      <c r="BF234" s="336"/>
      <c r="BG234" s="336"/>
      <c r="BH234" s="336"/>
      <c r="BI234" s="336"/>
      <c r="BJ234" s="336"/>
      <c r="BK234" s="336"/>
      <c r="BL234" s="336"/>
      <c r="BM234" s="336"/>
      <c r="BN234" s="336"/>
      <c r="BO234" s="336"/>
      <c r="BP234" s="336"/>
      <c r="BQ234" s="336"/>
      <c r="BR234" s="336"/>
      <c r="BS234" s="336"/>
      <c r="BT234" s="336"/>
      <c r="BU234" s="336"/>
      <c r="BV234" s="336"/>
      <c r="BW234" s="336"/>
      <c r="BX234" s="336"/>
      <c r="BY234" s="336"/>
    </row>
    <row r="235" spans="1:77" ht="12" customHeight="1" x14ac:dyDescent="0.35">
      <c r="A235" s="341"/>
      <c r="B235" s="338"/>
      <c r="C235" s="107" t="s">
        <v>853</v>
      </c>
      <c r="D235" s="78" t="s">
        <v>854</v>
      </c>
      <c r="E235" s="370"/>
      <c r="F235" s="290">
        <f>IF(YEAR2=2014,'Table PR2_2014'!F234,IF(YEAR2=2015,TablePR2_2015!F234,IF(YEAR2=2016,Tablepr2_2016!F234,IF(YEAR2=2017,Tablepr2_2017!F234))))</f>
        <v>1834</v>
      </c>
      <c r="G235" s="290">
        <f>IF(YEAR2=2014,'Table PR2_2014'!G234,IF(YEAR2=2015,TablePR2_2015!G234,IF(YEAR2=2016,Tablepr2_2016!G234,IF(YEAR2=2017,Tablepr2_2017!G234))))</f>
        <v>69</v>
      </c>
      <c r="H235" s="290">
        <f>IF(YEAR2=2014,'Table PR2_2014'!H234,IF(YEAR2=2015,TablePR2_2015!H234,IF(YEAR2=2016,Tablepr2_2016!H234,IF(YEAR2=2017,Tablepr2_2017!H234))))</f>
        <v>71</v>
      </c>
      <c r="I235" s="730">
        <f>IF(YEAR2=2014,'Table PR2_2014'!I234,IF(YEAR2=2015,TablePR2_2015!I234,IF(YEAR2=2016,Tablepr2_2016!I234,IF(YEAR2=2017,Tablepr2_2017!I234))))</f>
        <v>35.200000000000003</v>
      </c>
      <c r="J235" s="599"/>
      <c r="K235" s="399"/>
      <c r="L235" s="399"/>
      <c r="M235" s="399"/>
      <c r="N235" s="399"/>
      <c r="Q235" s="336"/>
      <c r="R235" s="336"/>
      <c r="S235" s="336"/>
      <c r="T235" s="336"/>
      <c r="U235" s="336"/>
      <c r="V235" s="336"/>
      <c r="W235" s="336"/>
      <c r="X235" s="336"/>
      <c r="Y235" s="336"/>
      <c r="Z235" s="293"/>
      <c r="AA235" s="336"/>
      <c r="AB235" s="336"/>
      <c r="AC235" s="336"/>
      <c r="AD235" s="336"/>
      <c r="AE235" s="336"/>
      <c r="AF235" s="336"/>
      <c r="AG235" s="336"/>
      <c r="AH235" s="336"/>
      <c r="AI235" s="336"/>
      <c r="AJ235" s="336"/>
      <c r="AK235" s="336"/>
      <c r="AL235" s="336"/>
      <c r="AM235" s="336"/>
      <c r="AN235" s="336"/>
      <c r="AO235" s="336"/>
      <c r="AP235" s="336"/>
      <c r="AQ235" s="336"/>
      <c r="AR235" s="336"/>
      <c r="AS235" s="336"/>
      <c r="AT235" s="336"/>
      <c r="AU235" s="336"/>
      <c r="AV235" s="336"/>
      <c r="AW235" s="336"/>
      <c r="AX235" s="336"/>
      <c r="AY235" s="336"/>
      <c r="AZ235" s="336"/>
      <c r="BA235" s="336"/>
      <c r="BB235" s="336"/>
      <c r="BC235" s="336"/>
      <c r="BD235" s="336"/>
      <c r="BE235" s="336"/>
      <c r="BF235" s="336"/>
      <c r="BG235" s="336"/>
      <c r="BH235" s="336"/>
      <c r="BI235" s="336"/>
      <c r="BJ235" s="336"/>
      <c r="BK235" s="336"/>
      <c r="BL235" s="336"/>
      <c r="BM235" s="336"/>
      <c r="BN235" s="336"/>
      <c r="BO235" s="336"/>
      <c r="BP235" s="336"/>
      <c r="BQ235" s="336"/>
      <c r="BR235" s="336"/>
      <c r="BS235" s="336"/>
      <c r="BT235" s="336"/>
      <c r="BU235" s="336"/>
      <c r="BV235" s="336"/>
      <c r="BW235" s="336"/>
      <c r="BX235" s="336"/>
      <c r="BY235" s="336"/>
    </row>
    <row r="236" spans="1:77" ht="12" customHeight="1" x14ac:dyDescent="0.35">
      <c r="A236" s="341"/>
      <c r="B236" s="338"/>
      <c r="C236" s="107" t="s">
        <v>1088</v>
      </c>
      <c r="D236" s="78" t="s">
        <v>1132</v>
      </c>
      <c r="E236" s="370"/>
      <c r="F236" s="290">
        <f>IF(YEAR2=2014,'Table PR2_2014'!F235,IF(YEAR2=2015,TablePR2_2015!F235,IF(YEAR2=2016,Tablepr2_2016!F235,IF(YEAR2=2017,Tablepr2_2017!F235))))</f>
        <v>1716</v>
      </c>
      <c r="G236" s="290">
        <f>IF(YEAR2=2014,'Table PR2_2014'!G235,IF(YEAR2=2015,TablePR2_2015!G235,IF(YEAR2=2016,Tablepr2_2016!G235,IF(YEAR2=2017,Tablepr2_2017!G235))))</f>
        <v>73</v>
      </c>
      <c r="H236" s="290">
        <f>IF(YEAR2=2014,'Table PR2_2014'!H235,IF(YEAR2=2015,TablePR2_2015!H235,IF(YEAR2=2016,Tablepr2_2016!H235,IF(YEAR2=2017,Tablepr2_2017!H235))))</f>
        <v>75</v>
      </c>
      <c r="I236" s="730">
        <f>IF(YEAR2=2014,'Table PR2_2014'!I235,IF(YEAR2=2015,TablePR2_2015!I235,IF(YEAR2=2016,Tablepr2_2016!I235,IF(YEAR2=2017,Tablepr2_2017!I235))))</f>
        <v>36</v>
      </c>
      <c r="J236" s="599"/>
      <c r="K236" s="399"/>
      <c r="L236" s="399"/>
      <c r="M236" s="399"/>
      <c r="N236" s="399"/>
      <c r="Q236" s="336"/>
      <c r="R236" s="336"/>
      <c r="S236" s="336"/>
      <c r="T236" s="336"/>
      <c r="U236" s="336"/>
      <c r="V236" s="336"/>
      <c r="W236" s="336"/>
      <c r="X236" s="336"/>
      <c r="Y236" s="336"/>
      <c r="Z236" s="293"/>
      <c r="AA236" s="336"/>
      <c r="AB236" s="336"/>
      <c r="AC236" s="336"/>
      <c r="AD236" s="336"/>
      <c r="AE236" s="336"/>
      <c r="AF236" s="336"/>
      <c r="AG236" s="336"/>
      <c r="AH236" s="336"/>
      <c r="AI236" s="336"/>
      <c r="AJ236" s="336"/>
      <c r="AK236" s="336"/>
      <c r="AL236" s="336"/>
      <c r="AM236" s="336"/>
      <c r="AN236" s="336"/>
      <c r="AO236" s="336"/>
      <c r="AP236" s="336"/>
      <c r="AQ236" s="336"/>
      <c r="AR236" s="336"/>
      <c r="AS236" s="336"/>
      <c r="AT236" s="336"/>
      <c r="AU236" s="336"/>
      <c r="AV236" s="336"/>
      <c r="AW236" s="336"/>
      <c r="AX236" s="336"/>
      <c r="AY236" s="336"/>
      <c r="AZ236" s="336"/>
      <c r="BA236" s="336"/>
      <c r="BB236" s="336"/>
      <c r="BC236" s="336"/>
      <c r="BD236" s="336"/>
      <c r="BE236" s="336"/>
      <c r="BF236" s="336"/>
      <c r="BG236" s="336"/>
      <c r="BH236" s="336"/>
      <c r="BI236" s="336"/>
      <c r="BJ236" s="336"/>
      <c r="BK236" s="336"/>
      <c r="BL236" s="336"/>
      <c r="BM236" s="336"/>
      <c r="BN236" s="336"/>
      <c r="BO236" s="336"/>
      <c r="BP236" s="336"/>
      <c r="BQ236" s="336"/>
      <c r="BR236" s="336"/>
      <c r="BS236" s="336"/>
      <c r="BT236" s="336"/>
      <c r="BU236" s="336"/>
      <c r="BV236" s="336"/>
      <c r="BW236" s="336"/>
      <c r="BX236" s="336"/>
      <c r="BY236" s="336"/>
    </row>
    <row r="237" spans="1:77" ht="12" customHeight="1" x14ac:dyDescent="0.35">
      <c r="A237" s="341"/>
      <c r="B237" s="338"/>
      <c r="C237" s="107" t="s">
        <v>855</v>
      </c>
      <c r="D237" s="78" t="s">
        <v>856</v>
      </c>
      <c r="E237" s="370"/>
      <c r="F237" s="290">
        <f>IF(YEAR2=2014,'Table PR2_2014'!F236,IF(YEAR2=2015,TablePR2_2015!F236,IF(YEAR2=2016,Tablepr2_2016!F236,IF(YEAR2=2017,Tablepr2_2017!F236))))</f>
        <v>1269</v>
      </c>
      <c r="G237" s="290">
        <f>IF(YEAR2=2014,'Table PR2_2014'!G236,IF(YEAR2=2015,TablePR2_2015!G236,IF(YEAR2=2016,Tablepr2_2016!G236,IF(YEAR2=2017,Tablepr2_2017!G236))))</f>
        <v>69</v>
      </c>
      <c r="H237" s="290">
        <f>IF(YEAR2=2014,'Table PR2_2014'!H236,IF(YEAR2=2015,TablePR2_2015!H236,IF(YEAR2=2016,Tablepr2_2016!H236,IF(YEAR2=2017,Tablepr2_2017!H236))))</f>
        <v>71</v>
      </c>
      <c r="I237" s="730">
        <f>IF(YEAR2=2014,'Table PR2_2014'!I236,IF(YEAR2=2015,TablePR2_2015!I236,IF(YEAR2=2016,Tablepr2_2016!I236,IF(YEAR2=2017,Tablepr2_2017!I236))))</f>
        <v>35.200000000000003</v>
      </c>
      <c r="J237" s="599"/>
      <c r="K237" s="401"/>
      <c r="L237" s="401"/>
      <c r="M237" s="401"/>
      <c r="N237" s="401"/>
      <c r="Q237" s="336"/>
      <c r="R237" s="336"/>
      <c r="S237" s="336"/>
      <c r="T237" s="336"/>
      <c r="U237" s="336"/>
      <c r="V237" s="336"/>
      <c r="W237" s="336"/>
      <c r="X237" s="336"/>
      <c r="Y237" s="336"/>
      <c r="Z237" s="293"/>
      <c r="AA237" s="336"/>
      <c r="AB237" s="336"/>
      <c r="AC237" s="336"/>
      <c r="AD237" s="336"/>
      <c r="AE237" s="336"/>
      <c r="AF237" s="336"/>
      <c r="AG237" s="336"/>
      <c r="AH237" s="336"/>
      <c r="AI237" s="336"/>
      <c r="AJ237" s="336"/>
      <c r="AK237" s="336"/>
      <c r="AL237" s="336"/>
      <c r="AM237" s="336"/>
      <c r="AN237" s="336"/>
      <c r="AO237" s="336"/>
      <c r="AP237" s="336"/>
      <c r="AQ237" s="336"/>
      <c r="AR237" s="336"/>
      <c r="AS237" s="336"/>
      <c r="AT237" s="336"/>
      <c r="AU237" s="336"/>
      <c r="AV237" s="336"/>
      <c r="AW237" s="336"/>
      <c r="AX237" s="336"/>
      <c r="AY237" s="336"/>
      <c r="AZ237" s="336"/>
      <c r="BA237" s="336"/>
      <c r="BB237" s="336"/>
      <c r="BC237" s="336"/>
      <c r="BD237" s="336"/>
      <c r="BE237" s="336"/>
      <c r="BF237" s="336"/>
      <c r="BG237" s="336"/>
      <c r="BH237" s="336"/>
      <c r="BI237" s="336"/>
      <c r="BJ237" s="336"/>
      <c r="BK237" s="336"/>
      <c r="BL237" s="336"/>
      <c r="BM237" s="336"/>
      <c r="BN237" s="336"/>
      <c r="BO237" s="336"/>
      <c r="BP237" s="336"/>
      <c r="BQ237" s="336"/>
      <c r="BR237" s="336"/>
      <c r="BS237" s="336"/>
      <c r="BT237" s="336"/>
      <c r="BU237" s="336"/>
      <c r="BV237" s="336"/>
      <c r="BW237" s="336"/>
      <c r="BX237" s="336"/>
      <c r="BY237" s="336"/>
    </row>
    <row r="238" spans="1:77" ht="12" customHeight="1" x14ac:dyDescent="0.35">
      <c r="A238" s="341"/>
      <c r="B238" s="338"/>
      <c r="C238" s="107" t="s">
        <v>857</v>
      </c>
      <c r="D238" s="78" t="s">
        <v>858</v>
      </c>
      <c r="E238" s="370"/>
      <c r="F238" s="290">
        <f>IF(YEAR2=2014,'Table PR2_2014'!F237,IF(YEAR2=2015,TablePR2_2015!F237,IF(YEAR2=2016,Tablepr2_2016!F237,IF(YEAR2=2017,Tablepr2_2017!F237))))</f>
        <v>1683</v>
      </c>
      <c r="G238" s="290">
        <f>IF(YEAR2=2014,'Table PR2_2014'!G237,IF(YEAR2=2015,TablePR2_2015!G237,IF(YEAR2=2016,Tablepr2_2016!G237,IF(YEAR2=2017,Tablepr2_2017!G237))))</f>
        <v>71</v>
      </c>
      <c r="H238" s="290">
        <f>IF(YEAR2=2014,'Table PR2_2014'!H237,IF(YEAR2=2015,TablePR2_2015!H237,IF(YEAR2=2016,Tablepr2_2016!H237,IF(YEAR2=2017,Tablepr2_2017!H237))))</f>
        <v>73</v>
      </c>
      <c r="I238" s="730">
        <f>IF(YEAR2=2014,'Table PR2_2014'!I237,IF(YEAR2=2015,TablePR2_2015!I237,IF(YEAR2=2016,Tablepr2_2016!I237,IF(YEAR2=2017,Tablepr2_2017!I237))))</f>
        <v>35.700000000000003</v>
      </c>
      <c r="J238" s="599"/>
      <c r="K238" s="399"/>
      <c r="L238" s="399"/>
      <c r="M238" s="399"/>
      <c r="N238" s="399"/>
      <c r="Q238" s="336"/>
      <c r="R238" s="336"/>
      <c r="S238" s="336"/>
      <c r="T238" s="336"/>
      <c r="U238" s="336"/>
      <c r="V238" s="336"/>
      <c r="W238" s="336"/>
      <c r="X238" s="336"/>
      <c r="Y238" s="336"/>
      <c r="Z238" s="293"/>
      <c r="AA238" s="336"/>
      <c r="AB238" s="336"/>
      <c r="AC238" s="336"/>
      <c r="AD238" s="336"/>
      <c r="AE238" s="336"/>
      <c r="AF238" s="336"/>
      <c r="AG238" s="336"/>
      <c r="AH238" s="336"/>
      <c r="AI238" s="336"/>
      <c r="AJ238" s="336"/>
      <c r="AK238" s="336"/>
      <c r="AL238" s="336"/>
      <c r="AM238" s="336"/>
      <c r="AN238" s="336"/>
      <c r="AO238" s="336"/>
      <c r="AP238" s="336"/>
      <c r="AQ238" s="336"/>
      <c r="AR238" s="336"/>
      <c r="AS238" s="336"/>
      <c r="AT238" s="336"/>
      <c r="AU238" s="336"/>
      <c r="AV238" s="336"/>
      <c r="AW238" s="336"/>
      <c r="AX238" s="336"/>
      <c r="AY238" s="336"/>
      <c r="AZ238" s="336"/>
      <c r="BA238" s="336"/>
      <c r="BB238" s="336"/>
      <c r="BC238" s="336"/>
      <c r="BD238" s="336"/>
      <c r="BE238" s="336"/>
      <c r="BF238" s="336"/>
      <c r="BG238" s="336"/>
      <c r="BH238" s="336"/>
      <c r="BI238" s="336"/>
      <c r="BJ238" s="336"/>
      <c r="BK238" s="336"/>
      <c r="BL238" s="336"/>
      <c r="BM238" s="336"/>
      <c r="BN238" s="336"/>
      <c r="BO238" s="336"/>
      <c r="BP238" s="336"/>
      <c r="BQ238" s="336"/>
      <c r="BR238" s="336"/>
      <c r="BS238" s="336"/>
      <c r="BT238" s="336"/>
      <c r="BU238" s="336"/>
      <c r="BV238" s="336"/>
      <c r="BW238" s="336"/>
      <c r="BX238" s="336"/>
      <c r="BY238" s="336"/>
    </row>
    <row r="239" spans="1:77" ht="12" customHeight="1" x14ac:dyDescent="0.35">
      <c r="A239" s="341"/>
      <c r="B239" s="338"/>
      <c r="C239" s="107" t="s">
        <v>1089</v>
      </c>
      <c r="D239" s="78" t="s">
        <v>1133</v>
      </c>
      <c r="E239" s="370"/>
      <c r="F239" s="290">
        <f>IF(YEAR2=2014,'Table PR2_2014'!F238,IF(YEAR2=2015,TablePR2_2015!F238,IF(YEAR2=2016,Tablepr2_2016!F238,IF(YEAR2=2017,Tablepr2_2017!F238))))</f>
        <v>2009</v>
      </c>
      <c r="G239" s="290">
        <f>IF(YEAR2=2014,'Table PR2_2014'!G238,IF(YEAR2=2015,TablePR2_2015!G238,IF(YEAR2=2016,Tablepr2_2016!G238,IF(YEAR2=2017,Tablepr2_2017!G238))))</f>
        <v>74</v>
      </c>
      <c r="H239" s="290">
        <f>IF(YEAR2=2014,'Table PR2_2014'!H238,IF(YEAR2=2015,TablePR2_2015!H238,IF(YEAR2=2016,Tablepr2_2016!H238,IF(YEAR2=2017,Tablepr2_2017!H238))))</f>
        <v>77</v>
      </c>
      <c r="I239" s="730">
        <f>IF(YEAR2=2014,'Table PR2_2014'!I238,IF(YEAR2=2015,TablePR2_2015!I238,IF(YEAR2=2016,Tablepr2_2016!I238,IF(YEAR2=2017,Tablepr2_2017!I238))))</f>
        <v>36.700000000000003</v>
      </c>
      <c r="J239" s="599"/>
      <c r="K239" s="399"/>
      <c r="L239" s="399"/>
      <c r="M239" s="399"/>
      <c r="N239" s="399"/>
      <c r="Q239" s="336"/>
      <c r="R239" s="336"/>
      <c r="S239" s="336"/>
      <c r="T239" s="336"/>
      <c r="U239" s="336"/>
      <c r="V239" s="336"/>
      <c r="W239" s="336"/>
      <c r="X239" s="336"/>
      <c r="Y239" s="336"/>
      <c r="Z239" s="293"/>
      <c r="AA239" s="336"/>
      <c r="AB239" s="336"/>
      <c r="AC239" s="336"/>
      <c r="AD239" s="336"/>
      <c r="AE239" s="336"/>
      <c r="AF239" s="336"/>
      <c r="AG239" s="336"/>
      <c r="AH239" s="336"/>
      <c r="AI239" s="336"/>
      <c r="AJ239" s="336"/>
      <c r="AK239" s="336"/>
      <c r="AL239" s="336"/>
      <c r="AM239" s="336"/>
      <c r="AN239" s="336"/>
      <c r="AO239" s="336"/>
      <c r="AP239" s="336"/>
      <c r="AQ239" s="336"/>
      <c r="AR239" s="336"/>
      <c r="AS239" s="336"/>
      <c r="AT239" s="336"/>
      <c r="AU239" s="336"/>
      <c r="AV239" s="336"/>
      <c r="AW239" s="336"/>
      <c r="AX239" s="336"/>
      <c r="AY239" s="336"/>
      <c r="AZ239" s="336"/>
      <c r="BA239" s="336"/>
      <c r="BB239" s="336"/>
      <c r="BC239" s="336"/>
      <c r="BD239" s="336"/>
      <c r="BE239" s="336"/>
      <c r="BF239" s="336"/>
      <c r="BG239" s="336"/>
      <c r="BH239" s="336"/>
      <c r="BI239" s="336"/>
      <c r="BJ239" s="336"/>
      <c r="BK239" s="336"/>
      <c r="BL239" s="336"/>
      <c r="BM239" s="336"/>
      <c r="BN239" s="336"/>
      <c r="BO239" s="336"/>
      <c r="BP239" s="336"/>
      <c r="BQ239" s="336"/>
      <c r="BR239" s="336"/>
      <c r="BS239" s="336"/>
      <c r="BT239" s="336"/>
      <c r="BU239" s="336"/>
      <c r="BV239" s="336"/>
      <c r="BW239" s="336"/>
      <c r="BX239" s="336"/>
      <c r="BY239" s="336"/>
    </row>
    <row r="240" spans="1:77" ht="12" customHeight="1" x14ac:dyDescent="0.35">
      <c r="A240" s="341"/>
      <c r="B240" s="338"/>
      <c r="C240" s="107" t="s">
        <v>1090</v>
      </c>
      <c r="D240" s="78" t="s">
        <v>1134</v>
      </c>
      <c r="E240" s="400"/>
      <c r="F240" s="290">
        <f>IF(YEAR2=2014,'Table PR2_2014'!F239,IF(YEAR2=2015,TablePR2_2015!F239,IF(YEAR2=2016,Tablepr2_2016!F239,IF(YEAR2=2017,Tablepr2_2017!F239))))</f>
        <v>1270</v>
      </c>
      <c r="G240" s="290">
        <f>IF(YEAR2=2014,'Table PR2_2014'!G239,IF(YEAR2=2015,TablePR2_2015!G239,IF(YEAR2=2016,Tablepr2_2016!G239,IF(YEAR2=2017,Tablepr2_2017!G239))))</f>
        <v>68</v>
      </c>
      <c r="H240" s="290">
        <f>IF(YEAR2=2014,'Table PR2_2014'!H239,IF(YEAR2=2015,TablePR2_2015!H239,IF(YEAR2=2016,Tablepr2_2016!H239,IF(YEAR2=2017,Tablepr2_2017!H239))))</f>
        <v>70</v>
      </c>
      <c r="I240" s="730">
        <f>IF(YEAR2=2014,'Table PR2_2014'!I239,IF(YEAR2=2015,TablePR2_2015!I239,IF(YEAR2=2016,Tablepr2_2016!I239,IF(YEAR2=2017,Tablepr2_2017!I239))))</f>
        <v>34</v>
      </c>
      <c r="J240" s="599"/>
      <c r="K240" s="399"/>
      <c r="L240" s="399"/>
      <c r="M240" s="399"/>
      <c r="N240" s="399"/>
      <c r="Q240" s="336"/>
      <c r="R240" s="336"/>
      <c r="S240" s="336"/>
      <c r="T240" s="336"/>
      <c r="U240" s="336"/>
      <c r="V240" s="336"/>
      <c r="W240" s="336"/>
      <c r="X240" s="336"/>
      <c r="Y240" s="336"/>
      <c r="Z240" s="293"/>
      <c r="AA240" s="336"/>
      <c r="AB240" s="336"/>
      <c r="AC240" s="336"/>
      <c r="AD240" s="336"/>
      <c r="AE240" s="336"/>
      <c r="AF240" s="336"/>
      <c r="AG240" s="336"/>
      <c r="AH240" s="336"/>
      <c r="AI240" s="336"/>
      <c r="AJ240" s="336"/>
      <c r="AK240" s="336"/>
      <c r="AL240" s="336"/>
      <c r="AM240" s="336"/>
      <c r="AN240" s="336"/>
      <c r="AO240" s="336"/>
      <c r="AP240" s="336"/>
      <c r="AQ240" s="336"/>
      <c r="AR240" s="336"/>
      <c r="AS240" s="336"/>
      <c r="AT240" s="336"/>
      <c r="AU240" s="336"/>
      <c r="AV240" s="336"/>
      <c r="AW240" s="336"/>
      <c r="AX240" s="336"/>
      <c r="AY240" s="336"/>
      <c r="AZ240" s="336"/>
      <c r="BA240" s="336"/>
      <c r="BB240" s="336"/>
      <c r="BC240" s="336"/>
      <c r="BD240" s="336"/>
      <c r="BE240" s="336"/>
      <c r="BF240" s="336"/>
      <c r="BG240" s="336"/>
      <c r="BH240" s="336"/>
      <c r="BI240" s="336"/>
      <c r="BJ240" s="336"/>
      <c r="BK240" s="336"/>
      <c r="BL240" s="336"/>
      <c r="BM240" s="336"/>
      <c r="BN240" s="336"/>
      <c r="BO240" s="336"/>
      <c r="BP240" s="336"/>
      <c r="BQ240" s="336"/>
      <c r="BR240" s="336"/>
      <c r="BS240" s="336"/>
      <c r="BT240" s="336"/>
      <c r="BU240" s="336"/>
      <c r="BV240" s="336"/>
      <c r="BW240" s="336"/>
      <c r="BX240" s="336"/>
      <c r="BY240" s="336"/>
    </row>
    <row r="241" spans="1:77" ht="12" customHeight="1" x14ac:dyDescent="0.35">
      <c r="A241" s="341"/>
      <c r="B241" s="338"/>
      <c r="C241" s="107" t="s">
        <v>859</v>
      </c>
      <c r="D241" s="78" t="s">
        <v>860</v>
      </c>
      <c r="E241" s="400"/>
      <c r="F241" s="290">
        <f>IF(YEAR2=2014,'Table PR2_2014'!F240,IF(YEAR2=2015,TablePR2_2015!F240,IF(YEAR2=2016,Tablepr2_2016!F240,IF(YEAR2=2017,Tablepr2_2017!F240))))</f>
        <v>1084</v>
      </c>
      <c r="G241" s="290">
        <f>IF(YEAR2=2014,'Table PR2_2014'!G240,IF(YEAR2=2015,TablePR2_2015!G240,IF(YEAR2=2016,Tablepr2_2016!G240,IF(YEAR2=2017,Tablepr2_2017!G240))))</f>
        <v>71</v>
      </c>
      <c r="H241" s="290">
        <f>IF(YEAR2=2014,'Table PR2_2014'!H240,IF(YEAR2=2015,TablePR2_2015!H240,IF(YEAR2=2016,Tablepr2_2016!H240,IF(YEAR2=2017,Tablepr2_2017!H240))))</f>
        <v>72</v>
      </c>
      <c r="I241" s="730">
        <f>IF(YEAR2=2014,'Table PR2_2014'!I240,IF(YEAR2=2015,TablePR2_2015!I240,IF(YEAR2=2016,Tablepr2_2016!I240,IF(YEAR2=2017,Tablepr2_2017!I240))))</f>
        <v>35.700000000000003</v>
      </c>
      <c r="J241" s="599"/>
      <c r="K241" s="399"/>
      <c r="L241" s="399"/>
      <c r="M241" s="399"/>
      <c r="N241" s="399"/>
      <c r="Q241" s="336"/>
      <c r="R241" s="336"/>
      <c r="S241" s="336"/>
      <c r="T241" s="336"/>
      <c r="U241" s="336"/>
      <c r="V241" s="336"/>
      <c r="W241" s="336"/>
      <c r="X241" s="336"/>
      <c r="Y241" s="336"/>
      <c r="Z241" s="293"/>
      <c r="AA241" s="336"/>
      <c r="AB241" s="336"/>
      <c r="AC241" s="336"/>
      <c r="AD241" s="336"/>
      <c r="AE241" s="336"/>
      <c r="AF241" s="336"/>
      <c r="AG241" s="336"/>
      <c r="AH241" s="336"/>
      <c r="AI241" s="336"/>
      <c r="AJ241" s="336"/>
      <c r="AK241" s="336"/>
      <c r="AL241" s="336"/>
      <c r="AM241" s="336"/>
      <c r="AN241" s="336"/>
      <c r="AO241" s="336"/>
      <c r="AP241" s="336"/>
      <c r="AQ241" s="336"/>
      <c r="AR241" s="336"/>
      <c r="AS241" s="336"/>
      <c r="AT241" s="336"/>
      <c r="AU241" s="336"/>
      <c r="AV241" s="336"/>
      <c r="AW241" s="336"/>
      <c r="AX241" s="336"/>
      <c r="AY241" s="336"/>
      <c r="AZ241" s="336"/>
      <c r="BA241" s="336"/>
      <c r="BB241" s="336"/>
      <c r="BC241" s="336"/>
      <c r="BD241" s="336"/>
      <c r="BE241" s="336"/>
      <c r="BF241" s="336"/>
      <c r="BG241" s="336"/>
      <c r="BH241" s="336"/>
      <c r="BI241" s="336"/>
      <c r="BJ241" s="336"/>
      <c r="BK241" s="336"/>
      <c r="BL241" s="336"/>
      <c r="BM241" s="336"/>
      <c r="BN241" s="336"/>
      <c r="BO241" s="336"/>
      <c r="BP241" s="336"/>
      <c r="BQ241" s="336"/>
      <c r="BR241" s="336"/>
      <c r="BS241" s="336"/>
      <c r="BT241" s="336"/>
      <c r="BU241" s="336"/>
      <c r="BV241" s="336"/>
      <c r="BW241" s="336"/>
      <c r="BX241" s="336"/>
      <c r="BY241" s="336"/>
    </row>
    <row r="242" spans="1:77" ht="12" customHeight="1" x14ac:dyDescent="0.35">
      <c r="A242" s="341"/>
      <c r="B242" s="338"/>
      <c r="C242" s="107" t="s">
        <v>861</v>
      </c>
      <c r="D242" s="78" t="s">
        <v>862</v>
      </c>
      <c r="E242" s="400"/>
      <c r="F242" s="290">
        <f>IF(YEAR2=2014,'Table PR2_2014'!F241,IF(YEAR2=2015,TablePR2_2015!F241,IF(YEAR2=2016,Tablepr2_2016!F241,IF(YEAR2=2017,Tablepr2_2017!F241))))</f>
        <v>1388</v>
      </c>
      <c r="G242" s="290">
        <f>IF(YEAR2=2014,'Table PR2_2014'!G241,IF(YEAR2=2015,TablePR2_2015!G241,IF(YEAR2=2016,Tablepr2_2016!G241,IF(YEAR2=2017,Tablepr2_2017!G241))))</f>
        <v>65</v>
      </c>
      <c r="H242" s="290">
        <f>IF(YEAR2=2014,'Table PR2_2014'!H241,IF(YEAR2=2015,TablePR2_2015!H241,IF(YEAR2=2016,Tablepr2_2016!H241,IF(YEAR2=2017,Tablepr2_2017!H241))))</f>
        <v>67</v>
      </c>
      <c r="I242" s="730">
        <f>IF(YEAR2=2014,'Table PR2_2014'!I241,IF(YEAR2=2015,TablePR2_2015!I241,IF(YEAR2=2016,Tablepr2_2016!I241,IF(YEAR2=2017,Tablepr2_2017!I241))))</f>
        <v>34.1</v>
      </c>
      <c r="J242" s="599"/>
      <c r="K242" s="399"/>
      <c r="L242" s="399"/>
      <c r="M242" s="399"/>
      <c r="N242" s="399"/>
      <c r="Q242" s="336"/>
      <c r="R242" s="336"/>
      <c r="S242" s="336"/>
      <c r="T242" s="336"/>
      <c r="U242" s="336"/>
      <c r="V242" s="336"/>
      <c r="W242" s="336"/>
      <c r="X242" s="336"/>
      <c r="Y242" s="336"/>
      <c r="Z242" s="293"/>
      <c r="AA242" s="336"/>
      <c r="AB242" s="336"/>
      <c r="AC242" s="336"/>
      <c r="AD242" s="336"/>
      <c r="AE242" s="336"/>
      <c r="AF242" s="336"/>
      <c r="AG242" s="336"/>
      <c r="AH242" s="336"/>
      <c r="AI242" s="336"/>
      <c r="AJ242" s="336"/>
      <c r="AK242" s="336"/>
      <c r="AL242" s="336"/>
      <c r="AM242" s="336"/>
      <c r="AN242" s="336"/>
      <c r="AO242" s="336"/>
      <c r="AP242" s="336"/>
      <c r="AQ242" s="336"/>
      <c r="AR242" s="336"/>
      <c r="AS242" s="336"/>
      <c r="AT242" s="336"/>
      <c r="AU242" s="336"/>
      <c r="AV242" s="336"/>
      <c r="AW242" s="336"/>
      <c r="AX242" s="336"/>
      <c r="AY242" s="336"/>
      <c r="AZ242" s="336"/>
      <c r="BA242" s="336"/>
      <c r="BB242" s="336"/>
      <c r="BC242" s="336"/>
      <c r="BD242" s="336"/>
      <c r="BE242" s="336"/>
      <c r="BF242" s="336"/>
      <c r="BG242" s="336"/>
      <c r="BH242" s="336"/>
      <c r="BI242" s="336"/>
      <c r="BJ242" s="336"/>
      <c r="BK242" s="336"/>
      <c r="BL242" s="336"/>
      <c r="BM242" s="336"/>
      <c r="BN242" s="336"/>
      <c r="BO242" s="336"/>
      <c r="BP242" s="336"/>
      <c r="BQ242" s="336"/>
      <c r="BR242" s="336"/>
      <c r="BS242" s="336"/>
      <c r="BT242" s="336"/>
      <c r="BU242" s="336"/>
      <c r="BV242" s="336"/>
      <c r="BW242" s="336"/>
      <c r="BX242" s="336"/>
      <c r="BY242" s="336"/>
    </row>
    <row r="243" spans="1:77" ht="12" customHeight="1" x14ac:dyDescent="0.35">
      <c r="A243" s="341"/>
      <c r="B243" s="338"/>
      <c r="C243" s="107" t="s">
        <v>1091</v>
      </c>
      <c r="D243" s="78" t="s">
        <v>1135</v>
      </c>
      <c r="E243" s="370"/>
      <c r="F243" s="290">
        <f>IF(YEAR2=2014,'Table PR2_2014'!F242,IF(YEAR2=2015,TablePR2_2015!F242,IF(YEAR2=2016,Tablepr2_2016!F242,IF(YEAR2=2017,Tablepr2_2017!F242))))</f>
        <v>1390</v>
      </c>
      <c r="G243" s="290">
        <f>IF(YEAR2=2014,'Table PR2_2014'!G242,IF(YEAR2=2015,TablePR2_2015!G242,IF(YEAR2=2016,Tablepr2_2016!G242,IF(YEAR2=2017,Tablepr2_2017!G242))))</f>
        <v>71</v>
      </c>
      <c r="H243" s="290">
        <f>IF(YEAR2=2014,'Table PR2_2014'!H242,IF(YEAR2=2015,TablePR2_2015!H242,IF(YEAR2=2016,Tablepr2_2016!H242,IF(YEAR2=2017,Tablepr2_2017!H242))))</f>
        <v>72</v>
      </c>
      <c r="I243" s="730">
        <f>IF(YEAR2=2014,'Table PR2_2014'!I242,IF(YEAR2=2015,TablePR2_2015!I242,IF(YEAR2=2016,Tablepr2_2016!I242,IF(YEAR2=2017,Tablepr2_2017!I242))))</f>
        <v>35.4</v>
      </c>
      <c r="J243" s="599"/>
      <c r="K243" s="399"/>
      <c r="L243" s="399"/>
      <c r="M243" s="399"/>
      <c r="N243" s="399"/>
      <c r="Q243" s="336"/>
      <c r="R243" s="336"/>
      <c r="S243" s="336"/>
      <c r="T243" s="336"/>
      <c r="U243" s="336"/>
      <c r="V243" s="336"/>
      <c r="W243" s="336"/>
      <c r="X243" s="336"/>
      <c r="Y243" s="336"/>
      <c r="Z243" s="293"/>
      <c r="AA243" s="336"/>
      <c r="AB243" s="336"/>
      <c r="AC243" s="336"/>
      <c r="AD243" s="336"/>
      <c r="AE243" s="336"/>
      <c r="AF243" s="336"/>
      <c r="AG243" s="336"/>
      <c r="AH243" s="336"/>
      <c r="AI243" s="336"/>
      <c r="AJ243" s="336"/>
      <c r="AK243" s="336"/>
      <c r="AL243" s="336"/>
      <c r="AM243" s="336"/>
      <c r="AN243" s="336"/>
      <c r="AO243" s="336"/>
      <c r="AP243" s="336"/>
      <c r="AQ243" s="336"/>
      <c r="AR243" s="336"/>
      <c r="AS243" s="336"/>
      <c r="AT243" s="336"/>
      <c r="AU243" s="336"/>
      <c r="AV243" s="336"/>
      <c r="AW243" s="336"/>
      <c r="AX243" s="336"/>
      <c r="AY243" s="336"/>
      <c r="AZ243" s="336"/>
      <c r="BA243" s="336"/>
      <c r="BB243" s="336"/>
      <c r="BC243" s="336"/>
      <c r="BD243" s="336"/>
      <c r="BE243" s="336"/>
      <c r="BF243" s="336"/>
      <c r="BG243" s="336"/>
      <c r="BH243" s="336"/>
      <c r="BI243" s="336"/>
      <c r="BJ243" s="336"/>
      <c r="BK243" s="336"/>
      <c r="BL243" s="336"/>
      <c r="BM243" s="336"/>
      <c r="BN243" s="336"/>
      <c r="BO243" s="336"/>
      <c r="BP243" s="336"/>
      <c r="BQ243" s="336"/>
      <c r="BR243" s="336"/>
      <c r="BS243" s="336"/>
      <c r="BT243" s="336"/>
      <c r="BU243" s="336"/>
      <c r="BV243" s="336"/>
      <c r="BW243" s="336"/>
      <c r="BX243" s="336"/>
      <c r="BY243" s="336"/>
    </row>
    <row r="244" spans="1:77" ht="12" customHeight="1" x14ac:dyDescent="0.35">
      <c r="A244" s="341"/>
      <c r="B244" s="338"/>
      <c r="C244" s="107"/>
      <c r="D244" s="78"/>
      <c r="E244" s="400"/>
      <c r="F244" s="290"/>
      <c r="G244" s="290"/>
      <c r="H244" s="290"/>
      <c r="I244" s="730"/>
      <c r="J244" s="599"/>
      <c r="K244" s="399"/>
      <c r="L244" s="399"/>
      <c r="M244" s="399"/>
      <c r="N244" s="399"/>
      <c r="Q244" s="336"/>
      <c r="R244" s="336"/>
      <c r="S244" s="336"/>
      <c r="T244" s="336"/>
      <c r="U244" s="336"/>
      <c r="V244" s="336"/>
      <c r="W244" s="336"/>
      <c r="X244" s="336"/>
      <c r="Y244" s="336"/>
      <c r="Z244" s="293"/>
      <c r="AA244" s="336"/>
      <c r="AB244" s="336"/>
      <c r="AC244" s="336"/>
      <c r="AD244" s="336"/>
      <c r="AE244" s="336"/>
      <c r="AF244" s="336"/>
      <c r="AG244" s="336"/>
      <c r="AH244" s="336"/>
      <c r="AI244" s="336"/>
      <c r="AJ244" s="336"/>
      <c r="AK244" s="336"/>
      <c r="AL244" s="336"/>
      <c r="AM244" s="336"/>
      <c r="AN244" s="336"/>
      <c r="AO244" s="336"/>
      <c r="AP244" s="336"/>
      <c r="AQ244" s="336"/>
      <c r="AR244" s="336"/>
      <c r="AS244" s="336"/>
      <c r="AT244" s="336"/>
      <c r="AU244" s="336"/>
      <c r="AV244" s="336"/>
      <c r="AW244" s="336"/>
      <c r="AX244" s="336"/>
      <c r="AY244" s="336"/>
      <c r="AZ244" s="336"/>
      <c r="BA244" s="336"/>
      <c r="BB244" s="336"/>
      <c r="BC244" s="336"/>
      <c r="BD244" s="336"/>
      <c r="BE244" s="336"/>
      <c r="BF244" s="336"/>
      <c r="BG244" s="336"/>
      <c r="BH244" s="336"/>
      <c r="BI244" s="336"/>
      <c r="BJ244" s="336"/>
      <c r="BK244" s="336"/>
      <c r="BL244" s="336"/>
      <c r="BM244" s="336"/>
      <c r="BN244" s="336"/>
      <c r="BO244" s="336"/>
      <c r="BP244" s="336"/>
      <c r="BQ244" s="336"/>
      <c r="BR244" s="336"/>
      <c r="BS244" s="336"/>
      <c r="BT244" s="336"/>
      <c r="BU244" s="336"/>
      <c r="BV244" s="336"/>
      <c r="BW244" s="336"/>
      <c r="BX244" s="336"/>
      <c r="BY244" s="336"/>
    </row>
    <row r="245" spans="1:77" ht="12" customHeight="1" x14ac:dyDescent="0.35">
      <c r="A245" s="341"/>
      <c r="B245" s="338"/>
      <c r="C245" s="340" t="s">
        <v>86</v>
      </c>
      <c r="D245" s="333" t="s">
        <v>331</v>
      </c>
      <c r="E245" s="400"/>
      <c r="F245" s="290"/>
      <c r="G245" s="290"/>
      <c r="H245" s="290"/>
      <c r="I245" s="730"/>
      <c r="J245" s="599"/>
      <c r="K245" s="399"/>
      <c r="L245" s="399"/>
      <c r="M245" s="399"/>
      <c r="N245" s="399"/>
      <c r="Q245" s="336"/>
      <c r="R245" s="336"/>
      <c r="S245" s="336"/>
      <c r="T245" s="336"/>
      <c r="U245" s="336"/>
      <c r="V245" s="336"/>
      <c r="W245" s="336"/>
      <c r="X245" s="336"/>
      <c r="Y245" s="336"/>
      <c r="Z245" s="293"/>
      <c r="AA245" s="336"/>
      <c r="AB245" s="336"/>
      <c r="AC245" s="336"/>
      <c r="AD245" s="336"/>
      <c r="AE245" s="336"/>
      <c r="AF245" s="336"/>
      <c r="AG245" s="336"/>
      <c r="AH245" s="336"/>
      <c r="AI245" s="336"/>
      <c r="AJ245" s="336"/>
      <c r="AK245" s="336"/>
      <c r="AL245" s="336"/>
      <c r="AM245" s="336"/>
      <c r="AN245" s="336"/>
      <c r="AO245" s="336"/>
      <c r="AP245" s="336"/>
      <c r="AQ245" s="336"/>
      <c r="AR245" s="336"/>
      <c r="AS245" s="336"/>
      <c r="AT245" s="336"/>
      <c r="AU245" s="336"/>
      <c r="AV245" s="336"/>
      <c r="AW245" s="336"/>
      <c r="AX245" s="336"/>
      <c r="AY245" s="336"/>
      <c r="AZ245" s="336"/>
      <c r="BA245" s="336"/>
      <c r="BB245" s="336"/>
      <c r="BC245" s="336"/>
      <c r="BD245" s="336"/>
      <c r="BE245" s="336"/>
      <c r="BF245" s="336"/>
      <c r="BG245" s="336"/>
      <c r="BH245" s="336"/>
      <c r="BI245" s="336"/>
      <c r="BJ245" s="336"/>
      <c r="BK245" s="336"/>
      <c r="BL245" s="336"/>
      <c r="BM245" s="336"/>
      <c r="BN245" s="336"/>
      <c r="BO245" s="336"/>
      <c r="BP245" s="336"/>
      <c r="BQ245" s="336"/>
      <c r="BR245" s="336"/>
      <c r="BS245" s="336"/>
      <c r="BT245" s="336"/>
      <c r="BU245" s="336"/>
      <c r="BV245" s="336"/>
      <c r="BW245" s="336"/>
      <c r="BX245" s="336"/>
      <c r="BY245" s="336"/>
    </row>
    <row r="246" spans="1:77" ht="12" customHeight="1" x14ac:dyDescent="0.35">
      <c r="A246" s="341"/>
      <c r="B246" s="338"/>
      <c r="C246" s="107" t="s">
        <v>863</v>
      </c>
      <c r="D246" s="78" t="s">
        <v>864</v>
      </c>
      <c r="E246" s="400"/>
      <c r="F246" s="290">
        <f>IF(YEAR2=2014,'Table PR2_2014'!F245,IF(YEAR2=2015,TablePR2_2015!F245,IF(YEAR2=2016,Tablepr2_2016!F245,IF(YEAR2=2017,Tablepr2_2017!F245))))</f>
        <v>1532</v>
      </c>
      <c r="G246" s="290">
        <f>IF(YEAR2=2014,'Table PR2_2014'!G245,IF(YEAR2=2015,TablePR2_2015!G245,IF(YEAR2=2016,Tablepr2_2016!G245,IF(YEAR2=2017,Tablepr2_2017!G245))))</f>
        <v>66</v>
      </c>
      <c r="H246" s="290">
        <f>IF(YEAR2=2014,'Table PR2_2014'!H245,IF(YEAR2=2015,TablePR2_2015!H245,IF(YEAR2=2016,Tablepr2_2016!H245,IF(YEAR2=2017,Tablepr2_2017!H245))))</f>
        <v>69</v>
      </c>
      <c r="I246" s="730">
        <f>IF(YEAR2=2014,'Table PR2_2014'!I245,IF(YEAR2=2015,TablePR2_2015!I245,IF(YEAR2=2016,Tablepr2_2016!I245,IF(YEAR2=2017,Tablepr2_2017!I245))))</f>
        <v>32.299999999999997</v>
      </c>
      <c r="J246" s="599"/>
      <c r="K246" s="399"/>
      <c r="L246" s="399"/>
      <c r="M246" s="399"/>
      <c r="N246" s="399"/>
      <c r="Q246" s="336"/>
      <c r="R246" s="336"/>
      <c r="S246" s="336"/>
      <c r="T246" s="336"/>
      <c r="U246" s="336"/>
      <c r="V246" s="336"/>
      <c r="W246" s="336"/>
      <c r="X246" s="336"/>
      <c r="Y246" s="336"/>
      <c r="Z246" s="293"/>
      <c r="AA246" s="336"/>
      <c r="AB246" s="336"/>
      <c r="AC246" s="336"/>
      <c r="AD246" s="336"/>
      <c r="AE246" s="336"/>
      <c r="AF246" s="336"/>
      <c r="AG246" s="336"/>
      <c r="AH246" s="336"/>
      <c r="AI246" s="336"/>
      <c r="AJ246" s="336"/>
      <c r="AK246" s="336"/>
      <c r="AL246" s="336"/>
      <c r="AM246" s="336"/>
      <c r="AN246" s="336"/>
      <c r="AO246" s="336"/>
      <c r="AP246" s="336"/>
      <c r="AQ246" s="336"/>
      <c r="AR246" s="336"/>
      <c r="AS246" s="336"/>
      <c r="AT246" s="336"/>
      <c r="AU246" s="336"/>
      <c r="AV246" s="336"/>
      <c r="AW246" s="336"/>
      <c r="AX246" s="336"/>
      <c r="AY246" s="336"/>
      <c r="AZ246" s="336"/>
      <c r="BA246" s="336"/>
      <c r="BB246" s="336"/>
      <c r="BC246" s="336"/>
      <c r="BD246" s="336"/>
      <c r="BE246" s="336"/>
      <c r="BF246" s="336"/>
      <c r="BG246" s="336"/>
      <c r="BH246" s="336"/>
      <c r="BI246" s="336"/>
      <c r="BJ246" s="336"/>
      <c r="BK246" s="336"/>
      <c r="BL246" s="336"/>
      <c r="BM246" s="336"/>
      <c r="BN246" s="336"/>
      <c r="BO246" s="336"/>
      <c r="BP246" s="336"/>
      <c r="BQ246" s="336"/>
      <c r="BR246" s="336"/>
      <c r="BS246" s="336"/>
      <c r="BT246" s="336"/>
      <c r="BU246" s="336"/>
      <c r="BV246" s="336"/>
      <c r="BW246" s="336"/>
      <c r="BX246" s="336"/>
      <c r="BY246" s="336"/>
    </row>
    <row r="247" spans="1:77" ht="12" customHeight="1" x14ac:dyDescent="0.35">
      <c r="A247" s="341"/>
      <c r="B247" s="338"/>
      <c r="C247" s="107" t="s">
        <v>865</v>
      </c>
      <c r="D247" s="78" t="s">
        <v>866</v>
      </c>
      <c r="E247" s="400"/>
      <c r="F247" s="290">
        <f>IF(YEAR2=2014,'Table PR2_2014'!F246,IF(YEAR2=2015,TablePR2_2015!F246,IF(YEAR2=2016,Tablepr2_2016!F246,IF(YEAR2=2017,Tablepr2_2017!F246))))</f>
        <v>1303</v>
      </c>
      <c r="G247" s="290">
        <f>IF(YEAR2=2014,'Table PR2_2014'!G246,IF(YEAR2=2015,TablePR2_2015!G246,IF(YEAR2=2016,Tablepr2_2016!G246,IF(YEAR2=2017,Tablepr2_2017!G246))))</f>
        <v>76</v>
      </c>
      <c r="H247" s="290">
        <f>IF(YEAR2=2014,'Table PR2_2014'!H246,IF(YEAR2=2015,TablePR2_2015!H246,IF(YEAR2=2016,Tablepr2_2016!H246,IF(YEAR2=2017,Tablepr2_2017!H246))))</f>
        <v>77</v>
      </c>
      <c r="I247" s="730">
        <f>IF(YEAR2=2014,'Table PR2_2014'!I246,IF(YEAR2=2015,TablePR2_2015!I246,IF(YEAR2=2016,Tablepr2_2016!I246,IF(YEAR2=2017,Tablepr2_2017!I246))))</f>
        <v>34.4</v>
      </c>
      <c r="J247" s="599"/>
      <c r="K247" s="399"/>
      <c r="L247" s="399"/>
      <c r="M247" s="399"/>
      <c r="N247" s="399"/>
      <c r="Q247" s="336"/>
      <c r="R247" s="336"/>
      <c r="S247" s="336"/>
      <c r="T247" s="336"/>
      <c r="U247" s="336"/>
      <c r="V247" s="336"/>
      <c r="W247" s="336"/>
      <c r="X247" s="336"/>
      <c r="Y247" s="336"/>
      <c r="Z247" s="293"/>
      <c r="AA247" s="336"/>
      <c r="AB247" s="336"/>
      <c r="AC247" s="336"/>
      <c r="AD247" s="336"/>
      <c r="AE247" s="336"/>
      <c r="AF247" s="336"/>
      <c r="AG247" s="336"/>
      <c r="AH247" s="336"/>
      <c r="AI247" s="336"/>
      <c r="AJ247" s="336"/>
      <c r="AK247" s="336"/>
      <c r="AL247" s="336"/>
      <c r="AM247" s="336"/>
      <c r="AN247" s="336"/>
      <c r="AO247" s="336"/>
      <c r="AP247" s="336"/>
      <c r="AQ247" s="336"/>
      <c r="AR247" s="336"/>
      <c r="AS247" s="336"/>
      <c r="AT247" s="336"/>
      <c r="AU247" s="336"/>
      <c r="AV247" s="336"/>
      <c r="AW247" s="336"/>
      <c r="AX247" s="336"/>
      <c r="AY247" s="336"/>
      <c r="AZ247" s="336"/>
      <c r="BA247" s="336"/>
      <c r="BB247" s="336"/>
      <c r="BC247" s="336"/>
      <c r="BD247" s="336"/>
      <c r="BE247" s="336"/>
      <c r="BF247" s="336"/>
      <c r="BG247" s="336"/>
      <c r="BH247" s="336"/>
      <c r="BI247" s="336"/>
      <c r="BJ247" s="336"/>
      <c r="BK247" s="336"/>
      <c r="BL247" s="336"/>
      <c r="BM247" s="336"/>
      <c r="BN247" s="336"/>
      <c r="BO247" s="336"/>
      <c r="BP247" s="336"/>
      <c r="BQ247" s="336"/>
      <c r="BR247" s="336"/>
      <c r="BS247" s="336"/>
      <c r="BT247" s="336"/>
      <c r="BU247" s="336"/>
      <c r="BV247" s="336"/>
      <c r="BW247" s="336"/>
      <c r="BX247" s="336"/>
      <c r="BY247" s="336"/>
    </row>
    <row r="248" spans="1:77" ht="12" customHeight="1" x14ac:dyDescent="0.35">
      <c r="A248" s="341"/>
      <c r="B248" s="338"/>
      <c r="C248" s="107" t="s">
        <v>867</v>
      </c>
      <c r="D248" s="78" t="s">
        <v>868</v>
      </c>
      <c r="E248" s="370"/>
      <c r="F248" s="290">
        <f>IF(YEAR2=2014,'Table PR2_2014'!F247,IF(YEAR2=2015,TablePR2_2015!F247,IF(YEAR2=2016,Tablepr2_2016!F247,IF(YEAR2=2017,Tablepr2_2017!F247))))</f>
        <v>1145</v>
      </c>
      <c r="G248" s="290">
        <f>IF(YEAR2=2014,'Table PR2_2014'!G247,IF(YEAR2=2015,TablePR2_2015!G247,IF(YEAR2=2016,Tablepr2_2016!G247,IF(YEAR2=2017,Tablepr2_2017!G247))))</f>
        <v>62</v>
      </c>
      <c r="H248" s="290">
        <f>IF(YEAR2=2014,'Table PR2_2014'!H247,IF(YEAR2=2015,TablePR2_2015!H247,IF(YEAR2=2016,Tablepr2_2016!H247,IF(YEAR2=2017,Tablepr2_2017!H247))))</f>
        <v>65</v>
      </c>
      <c r="I248" s="730">
        <f>IF(YEAR2=2014,'Table PR2_2014'!I247,IF(YEAR2=2015,TablePR2_2015!I247,IF(YEAR2=2016,Tablepr2_2016!I247,IF(YEAR2=2017,Tablepr2_2017!I247))))</f>
        <v>32.1</v>
      </c>
      <c r="J248" s="599"/>
      <c r="K248" s="399"/>
      <c r="L248" s="399"/>
      <c r="M248" s="399"/>
      <c r="N248" s="399"/>
      <c r="Q248" s="336"/>
      <c r="R248" s="336"/>
      <c r="S248" s="336"/>
      <c r="T248" s="336"/>
      <c r="U248" s="336"/>
      <c r="V248" s="336"/>
      <c r="W248" s="336"/>
      <c r="X248" s="336"/>
      <c r="Y248" s="336"/>
      <c r="Z248" s="293"/>
      <c r="AA248" s="336"/>
      <c r="AB248" s="336"/>
      <c r="AC248" s="336"/>
      <c r="AD248" s="336"/>
      <c r="AE248" s="336"/>
      <c r="AF248" s="336"/>
      <c r="AG248" s="336"/>
      <c r="AH248" s="336"/>
      <c r="AI248" s="336"/>
      <c r="AJ248" s="336"/>
      <c r="AK248" s="336"/>
      <c r="AL248" s="336"/>
      <c r="AM248" s="336"/>
      <c r="AN248" s="336"/>
      <c r="AO248" s="336"/>
      <c r="AP248" s="336"/>
      <c r="AQ248" s="336"/>
      <c r="AR248" s="336"/>
      <c r="AS248" s="336"/>
      <c r="AT248" s="336"/>
      <c r="AU248" s="336"/>
      <c r="AV248" s="336"/>
      <c r="AW248" s="336"/>
      <c r="AX248" s="336"/>
      <c r="AY248" s="336"/>
      <c r="AZ248" s="336"/>
      <c r="BA248" s="336"/>
      <c r="BB248" s="336"/>
      <c r="BC248" s="336"/>
      <c r="BD248" s="336"/>
      <c r="BE248" s="336"/>
      <c r="BF248" s="336"/>
      <c r="BG248" s="336"/>
      <c r="BH248" s="336"/>
      <c r="BI248" s="336"/>
      <c r="BJ248" s="336"/>
      <c r="BK248" s="336"/>
      <c r="BL248" s="336"/>
      <c r="BM248" s="336"/>
      <c r="BN248" s="336"/>
      <c r="BO248" s="336"/>
      <c r="BP248" s="336"/>
      <c r="BQ248" s="336"/>
      <c r="BR248" s="336"/>
      <c r="BS248" s="336"/>
      <c r="BT248" s="336"/>
      <c r="BU248" s="336"/>
      <c r="BV248" s="336"/>
      <c r="BW248" s="336"/>
      <c r="BX248" s="336"/>
      <c r="BY248" s="336"/>
    </row>
    <row r="249" spans="1:77" ht="12" customHeight="1" x14ac:dyDescent="0.35">
      <c r="A249" s="341"/>
      <c r="B249" s="338"/>
      <c r="C249" s="107" t="s">
        <v>869</v>
      </c>
      <c r="D249" s="78" t="s">
        <v>870</v>
      </c>
      <c r="E249" s="370"/>
      <c r="F249" s="290">
        <f>IF(YEAR2=2014,'Table PR2_2014'!F248,IF(YEAR2=2015,TablePR2_2015!F248,IF(YEAR2=2016,Tablepr2_2016!F248,IF(YEAR2=2017,Tablepr2_2017!F248))))</f>
        <v>1661</v>
      </c>
      <c r="G249" s="290">
        <f>IF(YEAR2=2014,'Table PR2_2014'!G248,IF(YEAR2=2015,TablePR2_2015!G248,IF(YEAR2=2016,Tablepr2_2016!G248,IF(YEAR2=2017,Tablepr2_2017!G248))))</f>
        <v>68</v>
      </c>
      <c r="H249" s="290">
        <f>IF(YEAR2=2014,'Table PR2_2014'!H248,IF(YEAR2=2015,TablePR2_2015!H248,IF(YEAR2=2016,Tablepr2_2016!H248,IF(YEAR2=2017,Tablepr2_2017!H248))))</f>
        <v>70</v>
      </c>
      <c r="I249" s="730">
        <f>IF(YEAR2=2014,'Table PR2_2014'!I248,IF(YEAR2=2015,TablePR2_2015!I248,IF(YEAR2=2016,Tablepr2_2016!I248,IF(YEAR2=2017,Tablepr2_2017!I248))))</f>
        <v>33.200000000000003</v>
      </c>
      <c r="J249" s="599"/>
      <c r="K249" s="399"/>
      <c r="L249" s="399"/>
      <c r="M249" s="399"/>
      <c r="N249" s="399"/>
      <c r="Q249" s="336"/>
      <c r="R249" s="336"/>
      <c r="S249" s="336"/>
      <c r="T249" s="336"/>
      <c r="U249" s="336"/>
      <c r="V249" s="336"/>
      <c r="W249" s="336"/>
      <c r="X249" s="336"/>
      <c r="Y249" s="336"/>
      <c r="Z249" s="293"/>
      <c r="AA249" s="336"/>
      <c r="AB249" s="336"/>
      <c r="AC249" s="336"/>
      <c r="AD249" s="336"/>
      <c r="AE249" s="336"/>
      <c r="AF249" s="336"/>
      <c r="AG249" s="336"/>
      <c r="AH249" s="336"/>
      <c r="AI249" s="336"/>
      <c r="AJ249" s="336"/>
      <c r="AK249" s="336"/>
      <c r="AL249" s="336"/>
      <c r="AM249" s="336"/>
      <c r="AN249" s="336"/>
      <c r="AO249" s="336"/>
      <c r="AP249" s="336"/>
      <c r="AQ249" s="336"/>
      <c r="AR249" s="336"/>
      <c r="AS249" s="336"/>
      <c r="AT249" s="336"/>
      <c r="AU249" s="336"/>
      <c r="AV249" s="336"/>
      <c r="AW249" s="336"/>
      <c r="AX249" s="336"/>
      <c r="AY249" s="336"/>
      <c r="AZ249" s="336"/>
      <c r="BA249" s="336"/>
      <c r="BB249" s="336"/>
      <c r="BC249" s="336"/>
      <c r="BD249" s="336"/>
      <c r="BE249" s="336"/>
      <c r="BF249" s="336"/>
      <c r="BG249" s="336"/>
      <c r="BH249" s="336"/>
      <c r="BI249" s="336"/>
      <c r="BJ249" s="336"/>
      <c r="BK249" s="336"/>
      <c r="BL249" s="336"/>
      <c r="BM249" s="336"/>
      <c r="BN249" s="336"/>
      <c r="BO249" s="336"/>
      <c r="BP249" s="336"/>
      <c r="BQ249" s="336"/>
      <c r="BR249" s="336"/>
      <c r="BS249" s="336"/>
      <c r="BT249" s="336"/>
      <c r="BU249" s="336"/>
      <c r="BV249" s="336"/>
      <c r="BW249" s="336"/>
      <c r="BX249" s="336"/>
      <c r="BY249" s="336"/>
    </row>
    <row r="250" spans="1:77" ht="12" customHeight="1" x14ac:dyDescent="0.35">
      <c r="A250" s="341"/>
      <c r="B250" s="338"/>
      <c r="C250" s="107" t="s">
        <v>871</v>
      </c>
      <c r="D250" s="78" t="s">
        <v>872</v>
      </c>
      <c r="E250" s="370"/>
      <c r="F250" s="290">
        <f>IF(YEAR2=2014,'Table PR2_2014'!F249,IF(YEAR2=2015,TablePR2_2015!F249,IF(YEAR2=2016,Tablepr2_2016!F249,IF(YEAR2=2017,Tablepr2_2017!F249))))</f>
        <v>896</v>
      </c>
      <c r="G250" s="290">
        <f>IF(YEAR2=2014,'Table PR2_2014'!G249,IF(YEAR2=2015,TablePR2_2015!G249,IF(YEAR2=2016,Tablepr2_2016!G249,IF(YEAR2=2017,Tablepr2_2017!G249))))</f>
        <v>70</v>
      </c>
      <c r="H250" s="290">
        <f>IF(YEAR2=2014,'Table PR2_2014'!H249,IF(YEAR2=2015,TablePR2_2015!H249,IF(YEAR2=2016,Tablepr2_2016!H249,IF(YEAR2=2017,Tablepr2_2017!H249))))</f>
        <v>71</v>
      </c>
      <c r="I250" s="730">
        <f>IF(YEAR2=2014,'Table PR2_2014'!I249,IF(YEAR2=2015,TablePR2_2015!I249,IF(YEAR2=2016,Tablepr2_2016!I249,IF(YEAR2=2017,Tablepr2_2017!I249))))</f>
        <v>33.5</v>
      </c>
      <c r="J250" s="599"/>
      <c r="K250" s="399"/>
      <c r="L250" s="399"/>
      <c r="M250" s="399"/>
      <c r="N250" s="399"/>
      <c r="Q250" s="336"/>
      <c r="R250" s="336"/>
      <c r="S250" s="336"/>
      <c r="T250" s="336"/>
      <c r="U250" s="336"/>
      <c r="V250" s="336"/>
      <c r="W250" s="336"/>
      <c r="X250" s="336"/>
      <c r="Y250" s="336"/>
      <c r="Z250" s="293"/>
      <c r="AA250" s="336"/>
      <c r="AB250" s="336"/>
      <c r="AC250" s="336"/>
      <c r="AD250" s="336"/>
      <c r="AE250" s="336"/>
      <c r="AF250" s="336"/>
      <c r="AG250" s="336"/>
      <c r="AH250" s="336"/>
      <c r="AI250" s="336"/>
      <c r="AJ250" s="336"/>
      <c r="AK250" s="336"/>
      <c r="AL250" s="336"/>
      <c r="AM250" s="336"/>
      <c r="AN250" s="336"/>
      <c r="AO250" s="336"/>
      <c r="AP250" s="336"/>
      <c r="AQ250" s="336"/>
      <c r="AR250" s="336"/>
      <c r="AS250" s="336"/>
      <c r="AT250" s="336"/>
      <c r="AU250" s="336"/>
      <c r="AV250" s="336"/>
      <c r="AW250" s="336"/>
      <c r="AX250" s="336"/>
      <c r="AY250" s="336"/>
      <c r="AZ250" s="336"/>
      <c r="BA250" s="336"/>
      <c r="BB250" s="336"/>
      <c r="BC250" s="336"/>
      <c r="BD250" s="336"/>
      <c r="BE250" s="336"/>
      <c r="BF250" s="336"/>
      <c r="BG250" s="336"/>
      <c r="BH250" s="336"/>
      <c r="BI250" s="336"/>
      <c r="BJ250" s="336"/>
      <c r="BK250" s="336"/>
      <c r="BL250" s="336"/>
      <c r="BM250" s="336"/>
      <c r="BN250" s="336"/>
      <c r="BO250" s="336"/>
      <c r="BP250" s="336"/>
      <c r="BQ250" s="336"/>
      <c r="BR250" s="336"/>
      <c r="BS250" s="336"/>
      <c r="BT250" s="336"/>
      <c r="BU250" s="336"/>
      <c r="BV250" s="336"/>
      <c r="BW250" s="336"/>
      <c r="BX250" s="336"/>
      <c r="BY250" s="336"/>
    </row>
    <row r="251" spans="1:77" ht="12" customHeight="1" x14ac:dyDescent="0.35">
      <c r="A251" s="341"/>
      <c r="B251" s="338"/>
      <c r="C251" s="107" t="s">
        <v>873</v>
      </c>
      <c r="D251" s="78" t="s">
        <v>874</v>
      </c>
      <c r="E251" s="370"/>
      <c r="F251" s="290">
        <f>IF(YEAR2=2014,'Table PR2_2014'!F250,IF(YEAR2=2015,TablePR2_2015!F250,IF(YEAR2=2016,Tablepr2_2016!F250,IF(YEAR2=2017,Tablepr2_2017!F250))))</f>
        <v>1689</v>
      </c>
      <c r="G251" s="290">
        <f>IF(YEAR2=2014,'Table PR2_2014'!G250,IF(YEAR2=2015,TablePR2_2015!G250,IF(YEAR2=2016,Tablepr2_2016!G250,IF(YEAR2=2017,Tablepr2_2017!G250))))</f>
        <v>64</v>
      </c>
      <c r="H251" s="290">
        <f>IF(YEAR2=2014,'Table PR2_2014'!H250,IF(YEAR2=2015,TablePR2_2015!H250,IF(YEAR2=2016,Tablepr2_2016!H250,IF(YEAR2=2017,Tablepr2_2017!H250))))</f>
        <v>66</v>
      </c>
      <c r="I251" s="730">
        <f>IF(YEAR2=2014,'Table PR2_2014'!I250,IF(YEAR2=2015,TablePR2_2015!I250,IF(YEAR2=2016,Tablepr2_2016!I250,IF(YEAR2=2017,Tablepr2_2017!I250))))</f>
        <v>32.299999999999997</v>
      </c>
      <c r="J251" s="599"/>
      <c r="K251" s="399"/>
      <c r="L251" s="399"/>
      <c r="M251" s="399"/>
      <c r="N251" s="399"/>
      <c r="Q251" s="336"/>
      <c r="R251" s="336"/>
      <c r="S251" s="336"/>
      <c r="T251" s="336"/>
      <c r="U251" s="336"/>
      <c r="V251" s="336"/>
      <c r="W251" s="336"/>
      <c r="X251" s="336"/>
      <c r="Y251" s="336"/>
      <c r="Z251" s="293"/>
      <c r="AA251" s="336"/>
      <c r="AB251" s="336"/>
      <c r="AC251" s="336"/>
      <c r="AD251" s="336"/>
      <c r="AE251" s="336"/>
      <c r="AF251" s="336"/>
      <c r="AG251" s="336"/>
      <c r="AH251" s="336"/>
      <c r="AI251" s="336"/>
      <c r="AJ251" s="336"/>
      <c r="AK251" s="336"/>
      <c r="AL251" s="336"/>
      <c r="AM251" s="336"/>
      <c r="AN251" s="336"/>
      <c r="AO251" s="336"/>
      <c r="AP251" s="336"/>
      <c r="AQ251" s="336"/>
      <c r="AR251" s="336"/>
      <c r="AS251" s="336"/>
      <c r="AT251" s="336"/>
      <c r="AU251" s="336"/>
      <c r="AV251" s="336"/>
      <c r="AW251" s="336"/>
      <c r="AX251" s="336"/>
      <c r="AY251" s="336"/>
      <c r="AZ251" s="336"/>
      <c r="BA251" s="336"/>
      <c r="BB251" s="336"/>
      <c r="BC251" s="336"/>
      <c r="BD251" s="336"/>
      <c r="BE251" s="336"/>
      <c r="BF251" s="336"/>
      <c r="BG251" s="336"/>
      <c r="BH251" s="336"/>
      <c r="BI251" s="336"/>
      <c r="BJ251" s="336"/>
      <c r="BK251" s="336"/>
      <c r="BL251" s="336"/>
      <c r="BM251" s="336"/>
      <c r="BN251" s="336"/>
      <c r="BO251" s="336"/>
      <c r="BP251" s="336"/>
      <c r="BQ251" s="336"/>
      <c r="BR251" s="336"/>
      <c r="BS251" s="336"/>
      <c r="BT251" s="336"/>
      <c r="BU251" s="336"/>
      <c r="BV251" s="336"/>
      <c r="BW251" s="336"/>
      <c r="BX251" s="336"/>
      <c r="BY251" s="336"/>
    </row>
    <row r="252" spans="1:77" ht="12" customHeight="1" x14ac:dyDescent="0.35">
      <c r="A252" s="341"/>
      <c r="B252" s="338"/>
      <c r="C252" s="107" t="s">
        <v>875</v>
      </c>
      <c r="D252" s="78" t="s">
        <v>876</v>
      </c>
      <c r="E252" s="370"/>
      <c r="F252" s="290">
        <f>IF(YEAR2=2014,'Table PR2_2014'!F251,IF(YEAR2=2015,TablePR2_2015!F251,IF(YEAR2=2016,Tablepr2_2016!F251,IF(YEAR2=2017,Tablepr2_2017!F251))))</f>
        <v>1512</v>
      </c>
      <c r="G252" s="290">
        <f>IF(YEAR2=2014,'Table PR2_2014'!G251,IF(YEAR2=2015,TablePR2_2015!G251,IF(YEAR2=2016,Tablepr2_2016!G251,IF(YEAR2=2017,Tablepr2_2017!G251))))</f>
        <v>72</v>
      </c>
      <c r="H252" s="290">
        <f>IF(YEAR2=2014,'Table PR2_2014'!H251,IF(YEAR2=2015,TablePR2_2015!H251,IF(YEAR2=2016,Tablepr2_2016!H251,IF(YEAR2=2017,Tablepr2_2017!H251))))</f>
        <v>74</v>
      </c>
      <c r="I252" s="730">
        <f>IF(YEAR2=2014,'Table PR2_2014'!I251,IF(YEAR2=2015,TablePR2_2015!I251,IF(YEAR2=2016,Tablepr2_2016!I251,IF(YEAR2=2017,Tablepr2_2017!I251))))</f>
        <v>34</v>
      </c>
      <c r="J252" s="599"/>
      <c r="K252" s="399"/>
      <c r="L252" s="399"/>
      <c r="M252" s="399"/>
      <c r="N252" s="399"/>
      <c r="Q252" s="336"/>
      <c r="R252" s="336"/>
      <c r="S252" s="336"/>
      <c r="T252" s="336"/>
      <c r="U252" s="336"/>
      <c r="V252" s="336"/>
      <c r="W252" s="336"/>
      <c r="X252" s="336"/>
      <c r="Y252" s="336"/>
      <c r="Z252" s="293"/>
      <c r="AA252" s="336"/>
      <c r="AB252" s="336"/>
      <c r="AC252" s="336"/>
      <c r="AD252" s="336"/>
      <c r="AE252" s="336"/>
      <c r="AF252" s="336"/>
      <c r="AG252" s="336"/>
      <c r="AH252" s="336"/>
      <c r="AI252" s="336"/>
      <c r="AJ252" s="336"/>
      <c r="AK252" s="336"/>
      <c r="AL252" s="336"/>
      <c r="AM252" s="336"/>
      <c r="AN252" s="336"/>
      <c r="AO252" s="336"/>
      <c r="AP252" s="336"/>
      <c r="AQ252" s="336"/>
      <c r="AR252" s="336"/>
      <c r="AS252" s="336"/>
      <c r="AT252" s="336"/>
      <c r="AU252" s="336"/>
      <c r="AV252" s="336"/>
      <c r="AW252" s="336"/>
      <c r="AX252" s="336"/>
      <c r="AY252" s="336"/>
      <c r="AZ252" s="336"/>
      <c r="BA252" s="336"/>
      <c r="BB252" s="336"/>
      <c r="BC252" s="336"/>
      <c r="BD252" s="336"/>
      <c r="BE252" s="336"/>
      <c r="BF252" s="336"/>
      <c r="BG252" s="336"/>
      <c r="BH252" s="336"/>
      <c r="BI252" s="336"/>
      <c r="BJ252" s="336"/>
      <c r="BK252" s="336"/>
      <c r="BL252" s="336"/>
      <c r="BM252" s="336"/>
      <c r="BN252" s="336"/>
      <c r="BO252" s="336"/>
      <c r="BP252" s="336"/>
      <c r="BQ252" s="336"/>
      <c r="BR252" s="336"/>
      <c r="BS252" s="336"/>
      <c r="BT252" s="336"/>
      <c r="BU252" s="336"/>
      <c r="BV252" s="336"/>
      <c r="BW252" s="336"/>
      <c r="BX252" s="336"/>
      <c r="BY252" s="336"/>
    </row>
    <row r="253" spans="1:77" ht="12" customHeight="1" x14ac:dyDescent="0.35">
      <c r="A253" s="341"/>
      <c r="B253" s="338"/>
      <c r="C253" s="107"/>
      <c r="D253" s="78"/>
      <c r="E253" s="370"/>
      <c r="F253" s="290"/>
      <c r="G253" s="290"/>
      <c r="H253" s="290"/>
      <c r="I253" s="730"/>
      <c r="J253" s="599"/>
      <c r="K253" s="399"/>
      <c r="L253" s="399"/>
      <c r="M253" s="399"/>
      <c r="N253" s="399"/>
      <c r="Q253" s="336"/>
      <c r="R253" s="336"/>
      <c r="S253" s="336"/>
      <c r="T253" s="336"/>
      <c r="U253" s="336"/>
      <c r="V253" s="336"/>
      <c r="W253" s="336"/>
      <c r="X253" s="336"/>
      <c r="Y253" s="336"/>
      <c r="Z253" s="293"/>
      <c r="AA253" s="336"/>
      <c r="AB253" s="336"/>
      <c r="AC253" s="336"/>
      <c r="AD253" s="336"/>
      <c r="AE253" s="336"/>
      <c r="AF253" s="336"/>
      <c r="AG253" s="336"/>
      <c r="AH253" s="336"/>
      <c r="AI253" s="336"/>
      <c r="AJ253" s="336"/>
      <c r="AK253" s="336"/>
      <c r="AL253" s="336"/>
      <c r="AM253" s="336"/>
      <c r="AN253" s="336"/>
      <c r="AO253" s="336"/>
      <c r="AP253" s="336"/>
      <c r="AQ253" s="336"/>
      <c r="AR253" s="336"/>
      <c r="AS253" s="336"/>
      <c r="AT253" s="336"/>
      <c r="AU253" s="336"/>
      <c r="AV253" s="336"/>
      <c r="AW253" s="336"/>
      <c r="AX253" s="336"/>
      <c r="AY253" s="336"/>
      <c r="AZ253" s="336"/>
      <c r="BA253" s="336"/>
      <c r="BB253" s="336"/>
      <c r="BC253" s="336"/>
      <c r="BD253" s="336"/>
      <c r="BE253" s="336"/>
      <c r="BF253" s="336"/>
      <c r="BG253" s="336"/>
      <c r="BH253" s="336"/>
      <c r="BI253" s="336"/>
      <c r="BJ253" s="336"/>
      <c r="BK253" s="336"/>
      <c r="BL253" s="336"/>
      <c r="BM253" s="336"/>
      <c r="BN253" s="336"/>
      <c r="BO253" s="336"/>
      <c r="BP253" s="336"/>
      <c r="BQ253" s="336"/>
      <c r="BR253" s="336"/>
      <c r="BS253" s="336"/>
      <c r="BT253" s="336"/>
      <c r="BU253" s="336"/>
      <c r="BV253" s="336"/>
      <c r="BW253" s="336"/>
      <c r="BX253" s="336"/>
      <c r="BY253" s="336"/>
    </row>
    <row r="254" spans="1:77" ht="12" customHeight="1" x14ac:dyDescent="0.35">
      <c r="A254" s="341"/>
      <c r="B254" s="338"/>
      <c r="C254" s="340" t="s">
        <v>89</v>
      </c>
      <c r="D254" s="333" t="s">
        <v>334</v>
      </c>
      <c r="E254" s="370"/>
      <c r="F254" s="290"/>
      <c r="G254" s="290"/>
      <c r="H254" s="290"/>
      <c r="I254" s="730"/>
      <c r="J254" s="599"/>
      <c r="K254" s="399"/>
      <c r="L254" s="399"/>
      <c r="M254" s="399"/>
      <c r="N254" s="399"/>
      <c r="Q254" s="336"/>
      <c r="R254" s="336"/>
      <c r="S254" s="336"/>
      <c r="T254" s="336"/>
      <c r="U254" s="336"/>
      <c r="V254" s="336"/>
      <c r="W254" s="336"/>
      <c r="X254" s="336"/>
      <c r="Y254" s="336"/>
      <c r="Z254" s="293"/>
      <c r="AA254" s="336"/>
      <c r="AB254" s="336"/>
      <c r="AC254" s="336"/>
      <c r="AD254" s="336"/>
      <c r="AE254" s="336"/>
      <c r="AF254" s="336"/>
      <c r="AG254" s="336"/>
      <c r="AH254" s="336"/>
      <c r="AI254" s="336"/>
      <c r="AJ254" s="336"/>
      <c r="AK254" s="336"/>
      <c r="AL254" s="336"/>
      <c r="AM254" s="336"/>
      <c r="AN254" s="336"/>
      <c r="AO254" s="336"/>
      <c r="AP254" s="336"/>
      <c r="AQ254" s="336"/>
      <c r="AR254" s="336"/>
      <c r="AS254" s="336"/>
      <c r="AT254" s="336"/>
      <c r="AU254" s="336"/>
      <c r="AV254" s="336"/>
      <c r="AW254" s="336"/>
      <c r="AX254" s="336"/>
      <c r="AY254" s="336"/>
      <c r="AZ254" s="336"/>
      <c r="BA254" s="336"/>
      <c r="BB254" s="336"/>
      <c r="BC254" s="336"/>
      <c r="BD254" s="336"/>
      <c r="BE254" s="336"/>
      <c r="BF254" s="336"/>
      <c r="BG254" s="336"/>
      <c r="BH254" s="336"/>
      <c r="BI254" s="336"/>
      <c r="BJ254" s="336"/>
      <c r="BK254" s="336"/>
      <c r="BL254" s="336"/>
      <c r="BM254" s="336"/>
      <c r="BN254" s="336"/>
      <c r="BO254" s="336"/>
      <c r="BP254" s="336"/>
      <c r="BQ254" s="336"/>
      <c r="BR254" s="336"/>
      <c r="BS254" s="336"/>
      <c r="BT254" s="336"/>
      <c r="BU254" s="336"/>
      <c r="BV254" s="336"/>
      <c r="BW254" s="336"/>
      <c r="BX254" s="336"/>
      <c r="BY254" s="336"/>
    </row>
    <row r="255" spans="1:77" ht="12" customHeight="1" x14ac:dyDescent="0.35">
      <c r="A255" s="341"/>
      <c r="B255" s="338"/>
      <c r="C255" s="107" t="s">
        <v>877</v>
      </c>
      <c r="D255" s="78" t="s">
        <v>878</v>
      </c>
      <c r="E255" s="370"/>
      <c r="F255" s="290">
        <f>IF(YEAR2=2014,'Table PR2_2014'!F254,IF(YEAR2=2015,TablePR2_2015!F254,IF(YEAR2=2016,Tablepr2_2016!F254,IF(YEAR2=2017,Tablepr2_2017!F254))))</f>
        <v>861</v>
      </c>
      <c r="G255" s="290">
        <f>IF(YEAR2=2014,'Table PR2_2014'!G254,IF(YEAR2=2015,TablePR2_2015!G254,IF(YEAR2=2016,Tablepr2_2016!G254,IF(YEAR2=2017,Tablepr2_2017!G254))))</f>
        <v>75</v>
      </c>
      <c r="H255" s="290">
        <f>IF(YEAR2=2014,'Table PR2_2014'!H254,IF(YEAR2=2015,TablePR2_2015!H254,IF(YEAR2=2016,Tablepr2_2016!H254,IF(YEAR2=2017,Tablepr2_2017!H254))))</f>
        <v>77</v>
      </c>
      <c r="I255" s="730">
        <f>IF(YEAR2=2014,'Table PR2_2014'!I254,IF(YEAR2=2015,TablePR2_2015!I254,IF(YEAR2=2016,Tablepr2_2016!I254,IF(YEAR2=2017,Tablepr2_2017!I254))))</f>
        <v>35.4</v>
      </c>
      <c r="J255" s="599"/>
      <c r="K255" s="399"/>
      <c r="L255" s="399"/>
      <c r="M255" s="399"/>
      <c r="N255" s="399"/>
      <c r="Q255" s="336"/>
      <c r="R255" s="336"/>
      <c r="S255" s="336"/>
      <c r="T255" s="336"/>
      <c r="U255" s="336"/>
      <c r="V255" s="336"/>
      <c r="W255" s="336"/>
      <c r="X255" s="336"/>
      <c r="Y255" s="336"/>
      <c r="Z255" s="293"/>
      <c r="AA255" s="336"/>
      <c r="AB255" s="336"/>
      <c r="AC255" s="336"/>
      <c r="AD255" s="336"/>
      <c r="AE255" s="336"/>
      <c r="AF255" s="336"/>
      <c r="AG255" s="336"/>
      <c r="AH255" s="336"/>
      <c r="AI255" s="336"/>
      <c r="AJ255" s="336"/>
      <c r="AK255" s="336"/>
      <c r="AL255" s="336"/>
      <c r="AM255" s="336"/>
      <c r="AN255" s="336"/>
      <c r="AO255" s="336"/>
      <c r="AP255" s="336"/>
      <c r="AQ255" s="336"/>
      <c r="AR255" s="336"/>
      <c r="AS255" s="336"/>
      <c r="AT255" s="336"/>
      <c r="AU255" s="336"/>
      <c r="AV255" s="336"/>
      <c r="AW255" s="336"/>
      <c r="AX255" s="336"/>
      <c r="AY255" s="336"/>
      <c r="AZ255" s="336"/>
      <c r="BA255" s="336"/>
      <c r="BB255" s="336"/>
      <c r="BC255" s="336"/>
      <c r="BD255" s="336"/>
      <c r="BE255" s="336"/>
      <c r="BF255" s="336"/>
      <c r="BG255" s="336"/>
      <c r="BH255" s="336"/>
      <c r="BI255" s="336"/>
      <c r="BJ255" s="336"/>
      <c r="BK255" s="336"/>
      <c r="BL255" s="336"/>
      <c r="BM255" s="336"/>
      <c r="BN255" s="336"/>
      <c r="BO255" s="336"/>
      <c r="BP255" s="336"/>
      <c r="BQ255" s="336"/>
      <c r="BR255" s="336"/>
      <c r="BS255" s="336"/>
      <c r="BT255" s="336"/>
      <c r="BU255" s="336"/>
      <c r="BV255" s="336"/>
      <c r="BW255" s="336"/>
      <c r="BX255" s="336"/>
      <c r="BY255" s="336"/>
    </row>
    <row r="256" spans="1:77" ht="12" customHeight="1" x14ac:dyDescent="0.35">
      <c r="A256" s="341"/>
      <c r="B256" s="338"/>
      <c r="C256" s="107" t="s">
        <v>879</v>
      </c>
      <c r="D256" s="78" t="s">
        <v>880</v>
      </c>
      <c r="E256" s="370"/>
      <c r="F256" s="290">
        <f>IF(YEAR2=2014,'Table PR2_2014'!F255,IF(YEAR2=2015,TablePR2_2015!F255,IF(YEAR2=2016,Tablepr2_2016!F255,IF(YEAR2=2017,Tablepr2_2017!F255))))</f>
        <v>785</v>
      </c>
      <c r="G256" s="290">
        <f>IF(YEAR2=2014,'Table PR2_2014'!G255,IF(YEAR2=2015,TablePR2_2015!G255,IF(YEAR2=2016,Tablepr2_2016!G255,IF(YEAR2=2017,Tablepr2_2017!G255))))</f>
        <v>64</v>
      </c>
      <c r="H256" s="290">
        <f>IF(YEAR2=2014,'Table PR2_2014'!H255,IF(YEAR2=2015,TablePR2_2015!H255,IF(YEAR2=2016,Tablepr2_2016!H255,IF(YEAR2=2017,Tablepr2_2017!H255))))</f>
        <v>69</v>
      </c>
      <c r="I256" s="730">
        <f>IF(YEAR2=2014,'Table PR2_2014'!I255,IF(YEAR2=2015,TablePR2_2015!I255,IF(YEAR2=2016,Tablepr2_2016!I255,IF(YEAR2=2017,Tablepr2_2017!I255))))</f>
        <v>33.700000000000003</v>
      </c>
      <c r="J256" s="599"/>
      <c r="K256" s="399"/>
      <c r="L256" s="399"/>
      <c r="M256" s="399"/>
      <c r="N256" s="399"/>
      <c r="Q256" s="336"/>
      <c r="R256" s="336"/>
      <c r="S256" s="336"/>
      <c r="T256" s="336"/>
      <c r="U256" s="336"/>
      <c r="V256" s="336"/>
      <c r="W256" s="336"/>
      <c r="X256" s="336"/>
      <c r="Y256" s="336"/>
      <c r="Z256" s="293"/>
      <c r="AA256" s="336"/>
      <c r="AB256" s="336"/>
      <c r="AC256" s="336"/>
      <c r="AD256" s="336"/>
      <c r="AE256" s="336"/>
      <c r="AF256" s="336"/>
      <c r="AG256" s="336"/>
      <c r="AH256" s="336"/>
      <c r="AI256" s="336"/>
      <c r="AJ256" s="336"/>
      <c r="AK256" s="336"/>
      <c r="AL256" s="336"/>
      <c r="AM256" s="336"/>
      <c r="AN256" s="336"/>
      <c r="AO256" s="336"/>
      <c r="AP256" s="336"/>
      <c r="AQ256" s="336"/>
      <c r="AR256" s="336"/>
      <c r="AS256" s="336"/>
      <c r="AT256" s="336"/>
      <c r="AU256" s="336"/>
      <c r="AV256" s="336"/>
      <c r="AW256" s="336"/>
      <c r="AX256" s="336"/>
      <c r="AY256" s="336"/>
      <c r="AZ256" s="336"/>
      <c r="BA256" s="336"/>
      <c r="BB256" s="336"/>
      <c r="BC256" s="336"/>
      <c r="BD256" s="336"/>
      <c r="BE256" s="336"/>
      <c r="BF256" s="336"/>
      <c r="BG256" s="336"/>
      <c r="BH256" s="336"/>
      <c r="BI256" s="336"/>
      <c r="BJ256" s="336"/>
      <c r="BK256" s="336"/>
      <c r="BL256" s="336"/>
      <c r="BM256" s="336"/>
      <c r="BN256" s="336"/>
      <c r="BO256" s="336"/>
      <c r="BP256" s="336"/>
      <c r="BQ256" s="336"/>
      <c r="BR256" s="336"/>
      <c r="BS256" s="336"/>
      <c r="BT256" s="336"/>
      <c r="BU256" s="336"/>
      <c r="BV256" s="336"/>
      <c r="BW256" s="336"/>
      <c r="BX256" s="336"/>
      <c r="BY256" s="336"/>
    </row>
    <row r="257" spans="1:77" ht="12" customHeight="1" x14ac:dyDescent="0.35">
      <c r="A257" s="341"/>
      <c r="B257" s="338"/>
      <c r="C257" s="107" t="s">
        <v>881</v>
      </c>
      <c r="D257" s="78" t="s">
        <v>882</v>
      </c>
      <c r="E257" s="370"/>
      <c r="F257" s="290">
        <f>IF(YEAR2=2014,'Table PR2_2014'!F256,IF(YEAR2=2015,TablePR2_2015!F256,IF(YEAR2=2016,Tablepr2_2016!F256,IF(YEAR2=2017,Tablepr2_2017!F256))))</f>
        <v>1877</v>
      </c>
      <c r="G257" s="290">
        <f>IF(YEAR2=2014,'Table PR2_2014'!G256,IF(YEAR2=2015,TablePR2_2015!G256,IF(YEAR2=2016,Tablepr2_2016!G256,IF(YEAR2=2017,Tablepr2_2017!G256))))</f>
        <v>67</v>
      </c>
      <c r="H257" s="290">
        <f>IF(YEAR2=2014,'Table PR2_2014'!H256,IF(YEAR2=2015,TablePR2_2015!H256,IF(YEAR2=2016,Tablepr2_2016!H256,IF(YEAR2=2017,Tablepr2_2017!H256))))</f>
        <v>70</v>
      </c>
      <c r="I257" s="730">
        <f>IF(YEAR2=2014,'Table PR2_2014'!I256,IF(YEAR2=2015,TablePR2_2015!I256,IF(YEAR2=2016,Tablepr2_2016!I256,IF(YEAR2=2017,Tablepr2_2017!I256))))</f>
        <v>33.6</v>
      </c>
      <c r="J257" s="599"/>
      <c r="K257" s="399"/>
      <c r="L257" s="399"/>
      <c r="M257" s="399"/>
      <c r="N257" s="399"/>
      <c r="Q257" s="336"/>
      <c r="R257" s="336"/>
      <c r="S257" s="336"/>
      <c r="T257" s="336"/>
      <c r="U257" s="336"/>
      <c r="V257" s="336"/>
      <c r="W257" s="336"/>
      <c r="X257" s="336"/>
      <c r="Y257" s="336"/>
      <c r="Z257" s="293"/>
      <c r="AA257" s="336"/>
      <c r="AB257" s="336"/>
      <c r="AC257" s="336"/>
      <c r="AD257" s="336"/>
      <c r="AE257" s="336"/>
      <c r="AF257" s="336"/>
      <c r="AG257" s="336"/>
      <c r="AH257" s="336"/>
      <c r="AI257" s="336"/>
      <c r="AJ257" s="336"/>
      <c r="AK257" s="336"/>
      <c r="AL257" s="336"/>
      <c r="AM257" s="336"/>
      <c r="AN257" s="336"/>
      <c r="AO257" s="336"/>
      <c r="AP257" s="336"/>
      <c r="AQ257" s="336"/>
      <c r="AR257" s="336"/>
      <c r="AS257" s="336"/>
      <c r="AT257" s="336"/>
      <c r="AU257" s="336"/>
      <c r="AV257" s="336"/>
      <c r="AW257" s="336"/>
      <c r="AX257" s="336"/>
      <c r="AY257" s="336"/>
      <c r="AZ257" s="336"/>
      <c r="BA257" s="336"/>
      <c r="BB257" s="336"/>
      <c r="BC257" s="336"/>
      <c r="BD257" s="336"/>
      <c r="BE257" s="336"/>
      <c r="BF257" s="336"/>
      <c r="BG257" s="336"/>
      <c r="BH257" s="336"/>
      <c r="BI257" s="336"/>
      <c r="BJ257" s="336"/>
      <c r="BK257" s="336"/>
      <c r="BL257" s="336"/>
      <c r="BM257" s="336"/>
      <c r="BN257" s="336"/>
      <c r="BO257" s="336"/>
      <c r="BP257" s="336"/>
      <c r="BQ257" s="336"/>
      <c r="BR257" s="336"/>
      <c r="BS257" s="336"/>
      <c r="BT257" s="336"/>
      <c r="BU257" s="336"/>
      <c r="BV257" s="336"/>
      <c r="BW257" s="336"/>
      <c r="BX257" s="336"/>
      <c r="BY257" s="336"/>
    </row>
    <row r="258" spans="1:77" ht="12" customHeight="1" x14ac:dyDescent="0.35">
      <c r="A258" s="341"/>
      <c r="B258" s="338"/>
      <c r="C258" s="107" t="s">
        <v>883</v>
      </c>
      <c r="D258" s="78" t="s">
        <v>884</v>
      </c>
      <c r="E258" s="370"/>
      <c r="F258" s="290">
        <f>IF(YEAR2=2014,'Table PR2_2014'!F257,IF(YEAR2=2015,TablePR2_2015!F257,IF(YEAR2=2016,Tablepr2_2016!F257,IF(YEAR2=2017,Tablepr2_2017!F257))))</f>
        <v>1025</v>
      </c>
      <c r="G258" s="290">
        <f>IF(YEAR2=2014,'Table PR2_2014'!G257,IF(YEAR2=2015,TablePR2_2015!G257,IF(YEAR2=2016,Tablepr2_2016!G257,IF(YEAR2=2017,Tablepr2_2017!G257))))</f>
        <v>73</v>
      </c>
      <c r="H258" s="290">
        <f>IF(YEAR2=2014,'Table PR2_2014'!H257,IF(YEAR2=2015,TablePR2_2015!H257,IF(YEAR2=2016,Tablepr2_2016!H257,IF(YEAR2=2017,Tablepr2_2017!H257))))</f>
        <v>74</v>
      </c>
      <c r="I258" s="730">
        <f>IF(YEAR2=2014,'Table PR2_2014'!I257,IF(YEAR2=2015,TablePR2_2015!I257,IF(YEAR2=2016,Tablepr2_2016!I257,IF(YEAR2=2017,Tablepr2_2017!I257))))</f>
        <v>36</v>
      </c>
      <c r="J258" s="599"/>
      <c r="K258" s="399"/>
      <c r="L258" s="399"/>
      <c r="M258" s="399"/>
      <c r="N258" s="399"/>
      <c r="Q258" s="336"/>
      <c r="R258" s="336"/>
      <c r="S258" s="336"/>
      <c r="T258" s="336"/>
      <c r="U258" s="336"/>
      <c r="V258" s="336"/>
      <c r="W258" s="336"/>
      <c r="X258" s="336"/>
      <c r="Y258" s="336"/>
      <c r="Z258" s="293"/>
      <c r="AA258" s="336"/>
      <c r="AB258" s="336"/>
      <c r="AC258" s="336"/>
      <c r="AD258" s="336"/>
      <c r="AE258" s="336"/>
      <c r="AF258" s="336"/>
      <c r="AG258" s="336"/>
      <c r="AH258" s="336"/>
      <c r="AI258" s="336"/>
      <c r="AJ258" s="336"/>
      <c r="AK258" s="336"/>
      <c r="AL258" s="336"/>
      <c r="AM258" s="336"/>
      <c r="AN258" s="336"/>
      <c r="AO258" s="336"/>
      <c r="AP258" s="336"/>
      <c r="AQ258" s="336"/>
      <c r="AR258" s="336"/>
      <c r="AS258" s="336"/>
      <c r="AT258" s="336"/>
      <c r="AU258" s="336"/>
      <c r="AV258" s="336"/>
      <c r="AW258" s="336"/>
      <c r="AX258" s="336"/>
      <c r="AY258" s="336"/>
      <c r="AZ258" s="336"/>
      <c r="BA258" s="336"/>
      <c r="BB258" s="336"/>
      <c r="BC258" s="336"/>
      <c r="BD258" s="336"/>
      <c r="BE258" s="336"/>
      <c r="BF258" s="336"/>
      <c r="BG258" s="336"/>
      <c r="BH258" s="336"/>
      <c r="BI258" s="336"/>
      <c r="BJ258" s="336"/>
      <c r="BK258" s="336"/>
      <c r="BL258" s="336"/>
      <c r="BM258" s="336"/>
      <c r="BN258" s="336"/>
      <c r="BO258" s="336"/>
      <c r="BP258" s="336"/>
      <c r="BQ258" s="336"/>
      <c r="BR258" s="336"/>
      <c r="BS258" s="336"/>
      <c r="BT258" s="336"/>
      <c r="BU258" s="336"/>
      <c r="BV258" s="336"/>
      <c r="BW258" s="336"/>
      <c r="BX258" s="336"/>
      <c r="BY258" s="336"/>
    </row>
    <row r="259" spans="1:77" ht="12" customHeight="1" x14ac:dyDescent="0.35">
      <c r="A259" s="341"/>
      <c r="B259" s="338"/>
      <c r="C259" s="107" t="s">
        <v>885</v>
      </c>
      <c r="D259" s="78" t="s">
        <v>886</v>
      </c>
      <c r="E259" s="370"/>
      <c r="F259" s="290">
        <f>IF(YEAR2=2014,'Table PR2_2014'!F258,IF(YEAR2=2015,TablePR2_2015!F258,IF(YEAR2=2016,Tablepr2_2016!F258,IF(YEAR2=2017,Tablepr2_2017!F258))))</f>
        <v>1213</v>
      </c>
      <c r="G259" s="290">
        <f>IF(YEAR2=2014,'Table PR2_2014'!G258,IF(YEAR2=2015,TablePR2_2015!G258,IF(YEAR2=2016,Tablepr2_2016!G258,IF(YEAR2=2017,Tablepr2_2017!G258))))</f>
        <v>70</v>
      </c>
      <c r="H259" s="290">
        <f>IF(YEAR2=2014,'Table PR2_2014'!H258,IF(YEAR2=2015,TablePR2_2015!H258,IF(YEAR2=2016,Tablepr2_2016!H258,IF(YEAR2=2017,Tablepr2_2017!H258))))</f>
        <v>71</v>
      </c>
      <c r="I259" s="730">
        <f>IF(YEAR2=2014,'Table PR2_2014'!I258,IF(YEAR2=2015,TablePR2_2015!I258,IF(YEAR2=2016,Tablepr2_2016!I258,IF(YEAR2=2017,Tablepr2_2017!I258))))</f>
        <v>34.6</v>
      </c>
      <c r="J259" s="599"/>
      <c r="K259" s="399"/>
      <c r="L259" s="399"/>
      <c r="M259" s="399"/>
      <c r="N259" s="399"/>
      <c r="Q259" s="336"/>
      <c r="R259" s="336"/>
      <c r="S259" s="336"/>
      <c r="T259" s="336"/>
      <c r="U259" s="336"/>
      <c r="V259" s="336"/>
      <c r="W259" s="336"/>
      <c r="X259" s="336"/>
      <c r="Y259" s="336"/>
      <c r="Z259" s="293"/>
      <c r="AA259" s="336"/>
      <c r="AB259" s="336"/>
      <c r="AC259" s="336"/>
      <c r="AD259" s="336"/>
      <c r="AE259" s="336"/>
      <c r="AF259" s="336"/>
      <c r="AG259" s="336"/>
      <c r="AH259" s="336"/>
      <c r="AI259" s="336"/>
      <c r="AJ259" s="336"/>
      <c r="AK259" s="336"/>
      <c r="AL259" s="336"/>
      <c r="AM259" s="336"/>
      <c r="AN259" s="336"/>
      <c r="AO259" s="336"/>
      <c r="AP259" s="336"/>
      <c r="AQ259" s="336"/>
      <c r="AR259" s="336"/>
      <c r="AS259" s="336"/>
      <c r="AT259" s="336"/>
      <c r="AU259" s="336"/>
      <c r="AV259" s="336"/>
      <c r="AW259" s="336"/>
      <c r="AX259" s="336"/>
      <c r="AY259" s="336"/>
      <c r="AZ259" s="336"/>
      <c r="BA259" s="336"/>
      <c r="BB259" s="336"/>
      <c r="BC259" s="336"/>
      <c r="BD259" s="336"/>
      <c r="BE259" s="336"/>
      <c r="BF259" s="336"/>
      <c r="BG259" s="336"/>
      <c r="BH259" s="336"/>
      <c r="BI259" s="336"/>
      <c r="BJ259" s="336"/>
      <c r="BK259" s="336"/>
      <c r="BL259" s="336"/>
      <c r="BM259" s="336"/>
      <c r="BN259" s="336"/>
      <c r="BO259" s="336"/>
      <c r="BP259" s="336"/>
      <c r="BQ259" s="336"/>
      <c r="BR259" s="336"/>
      <c r="BS259" s="336"/>
      <c r="BT259" s="336"/>
      <c r="BU259" s="336"/>
      <c r="BV259" s="336"/>
      <c r="BW259" s="336"/>
      <c r="BX259" s="336"/>
      <c r="BY259" s="336"/>
    </row>
    <row r="260" spans="1:77" ht="12" customHeight="1" x14ac:dyDescent="0.35">
      <c r="A260" s="341"/>
      <c r="B260" s="338"/>
      <c r="C260" s="107" t="s">
        <v>887</v>
      </c>
      <c r="D260" s="78" t="s">
        <v>888</v>
      </c>
      <c r="E260" s="370"/>
      <c r="F260" s="290">
        <f>IF(YEAR2=2014,'Table PR2_2014'!F259,IF(YEAR2=2015,TablePR2_2015!F259,IF(YEAR2=2016,Tablepr2_2016!F259,IF(YEAR2=2017,Tablepr2_2017!F259))))</f>
        <v>1188</v>
      </c>
      <c r="G260" s="290">
        <f>IF(YEAR2=2014,'Table PR2_2014'!G259,IF(YEAR2=2015,TablePR2_2015!G259,IF(YEAR2=2016,Tablepr2_2016!G259,IF(YEAR2=2017,Tablepr2_2017!G259))))</f>
        <v>66</v>
      </c>
      <c r="H260" s="290">
        <f>IF(YEAR2=2014,'Table PR2_2014'!H259,IF(YEAR2=2015,TablePR2_2015!H259,IF(YEAR2=2016,Tablepr2_2016!H259,IF(YEAR2=2017,Tablepr2_2017!H259))))</f>
        <v>70</v>
      </c>
      <c r="I260" s="730">
        <f>IF(YEAR2=2014,'Table PR2_2014'!I259,IF(YEAR2=2015,TablePR2_2015!I259,IF(YEAR2=2016,Tablepr2_2016!I259,IF(YEAR2=2017,Tablepr2_2017!I259))))</f>
        <v>34.799999999999997</v>
      </c>
      <c r="J260" s="599"/>
      <c r="K260" s="399"/>
      <c r="L260" s="399"/>
      <c r="M260" s="399"/>
      <c r="N260" s="399"/>
      <c r="Q260" s="336"/>
      <c r="R260" s="336"/>
      <c r="S260" s="336"/>
      <c r="T260" s="336"/>
      <c r="U260" s="336"/>
      <c r="V260" s="336"/>
      <c r="W260" s="336"/>
      <c r="X260" s="336"/>
      <c r="Y260" s="336"/>
      <c r="Z260" s="293"/>
      <c r="AA260" s="336"/>
      <c r="AB260" s="336"/>
      <c r="AC260" s="336"/>
      <c r="AD260" s="336"/>
      <c r="AE260" s="336"/>
      <c r="AF260" s="336"/>
      <c r="AG260" s="336"/>
      <c r="AH260" s="336"/>
      <c r="AI260" s="336"/>
      <c r="AJ260" s="336"/>
      <c r="AK260" s="336"/>
      <c r="AL260" s="336"/>
      <c r="AM260" s="336"/>
      <c r="AN260" s="336"/>
      <c r="AO260" s="336"/>
      <c r="AP260" s="336"/>
      <c r="AQ260" s="336"/>
      <c r="AR260" s="336"/>
      <c r="AS260" s="336"/>
      <c r="AT260" s="336"/>
      <c r="AU260" s="336"/>
      <c r="AV260" s="336"/>
      <c r="AW260" s="336"/>
      <c r="AX260" s="336"/>
      <c r="AY260" s="336"/>
      <c r="AZ260" s="336"/>
      <c r="BA260" s="336"/>
      <c r="BB260" s="336"/>
      <c r="BC260" s="336"/>
      <c r="BD260" s="336"/>
      <c r="BE260" s="336"/>
      <c r="BF260" s="336"/>
      <c r="BG260" s="336"/>
      <c r="BH260" s="336"/>
      <c r="BI260" s="336"/>
      <c r="BJ260" s="336"/>
      <c r="BK260" s="336"/>
      <c r="BL260" s="336"/>
      <c r="BM260" s="336"/>
      <c r="BN260" s="336"/>
      <c r="BO260" s="336"/>
      <c r="BP260" s="336"/>
      <c r="BQ260" s="336"/>
      <c r="BR260" s="336"/>
      <c r="BS260" s="336"/>
      <c r="BT260" s="336"/>
      <c r="BU260" s="336"/>
      <c r="BV260" s="336"/>
      <c r="BW260" s="336"/>
      <c r="BX260" s="336"/>
      <c r="BY260" s="336"/>
    </row>
    <row r="261" spans="1:77" ht="12" customHeight="1" x14ac:dyDescent="0.35">
      <c r="A261" s="341"/>
      <c r="B261" s="338"/>
      <c r="C261" s="107" t="s">
        <v>889</v>
      </c>
      <c r="D261" s="78" t="s">
        <v>890</v>
      </c>
      <c r="E261" s="370"/>
      <c r="F261" s="290">
        <f>IF(YEAR2=2014,'Table PR2_2014'!F260,IF(YEAR2=2015,TablePR2_2015!F260,IF(YEAR2=2016,Tablepr2_2016!F260,IF(YEAR2=2017,Tablepr2_2017!F260))))</f>
        <v>1325</v>
      </c>
      <c r="G261" s="290">
        <f>IF(YEAR2=2014,'Table PR2_2014'!G260,IF(YEAR2=2015,TablePR2_2015!G260,IF(YEAR2=2016,Tablepr2_2016!G260,IF(YEAR2=2017,Tablepr2_2017!G260))))</f>
        <v>68</v>
      </c>
      <c r="H261" s="290">
        <f>IF(YEAR2=2014,'Table PR2_2014'!H260,IF(YEAR2=2015,TablePR2_2015!H260,IF(YEAR2=2016,Tablepr2_2016!H260,IF(YEAR2=2017,Tablepr2_2017!H260))))</f>
        <v>70</v>
      </c>
      <c r="I261" s="730">
        <f>IF(YEAR2=2014,'Table PR2_2014'!I260,IF(YEAR2=2015,TablePR2_2015!I260,IF(YEAR2=2016,Tablepr2_2016!I260,IF(YEAR2=2017,Tablepr2_2017!I260))))</f>
        <v>33.700000000000003</v>
      </c>
      <c r="J261" s="599"/>
      <c r="K261" s="399"/>
      <c r="L261" s="399"/>
      <c r="M261" s="399"/>
      <c r="N261" s="399"/>
      <c r="Q261" s="336"/>
      <c r="R261" s="336"/>
      <c r="S261" s="336"/>
      <c r="T261" s="336"/>
      <c r="U261" s="336"/>
      <c r="V261" s="336"/>
      <c r="W261" s="336"/>
      <c r="X261" s="336"/>
      <c r="Y261" s="336"/>
      <c r="Z261" s="293"/>
      <c r="AA261" s="336"/>
      <c r="AB261" s="336"/>
      <c r="AC261" s="336"/>
      <c r="AD261" s="336"/>
      <c r="AE261" s="336"/>
      <c r="AF261" s="336"/>
      <c r="AG261" s="336"/>
      <c r="AH261" s="336"/>
      <c r="AI261" s="336"/>
      <c r="AJ261" s="336"/>
      <c r="AK261" s="336"/>
      <c r="AL261" s="336"/>
      <c r="AM261" s="336"/>
      <c r="AN261" s="336"/>
      <c r="AO261" s="336"/>
      <c r="AP261" s="336"/>
      <c r="AQ261" s="336"/>
      <c r="AR261" s="336"/>
      <c r="AS261" s="336"/>
      <c r="AT261" s="336"/>
      <c r="AU261" s="336"/>
      <c r="AV261" s="336"/>
      <c r="AW261" s="336"/>
      <c r="AX261" s="336"/>
      <c r="AY261" s="336"/>
      <c r="AZ261" s="336"/>
      <c r="BA261" s="336"/>
      <c r="BB261" s="336"/>
      <c r="BC261" s="336"/>
      <c r="BD261" s="336"/>
      <c r="BE261" s="336"/>
      <c r="BF261" s="336"/>
      <c r="BG261" s="336"/>
      <c r="BH261" s="336"/>
      <c r="BI261" s="336"/>
      <c r="BJ261" s="336"/>
      <c r="BK261" s="336"/>
      <c r="BL261" s="336"/>
      <c r="BM261" s="336"/>
      <c r="BN261" s="336"/>
      <c r="BO261" s="336"/>
      <c r="BP261" s="336"/>
      <c r="BQ261" s="336"/>
      <c r="BR261" s="336"/>
      <c r="BS261" s="336"/>
      <c r="BT261" s="336"/>
      <c r="BU261" s="336"/>
      <c r="BV261" s="336"/>
      <c r="BW261" s="336"/>
      <c r="BX261" s="336"/>
      <c r="BY261" s="336"/>
    </row>
    <row r="262" spans="1:77" ht="12" customHeight="1" x14ac:dyDescent="0.35">
      <c r="A262" s="341"/>
      <c r="B262" s="338"/>
      <c r="C262" s="107"/>
      <c r="D262" s="78"/>
      <c r="E262" s="370"/>
      <c r="F262" s="290"/>
      <c r="G262" s="290"/>
      <c r="H262" s="290"/>
      <c r="I262" s="730"/>
      <c r="J262" s="599"/>
      <c r="K262" s="399"/>
      <c r="L262" s="399"/>
      <c r="M262" s="399"/>
      <c r="N262" s="399"/>
      <c r="Q262" s="336"/>
      <c r="R262" s="336"/>
      <c r="S262" s="336"/>
      <c r="T262" s="336"/>
      <c r="U262" s="336"/>
      <c r="V262" s="336"/>
      <c r="W262" s="336"/>
      <c r="X262" s="336"/>
      <c r="Y262" s="336"/>
      <c r="Z262" s="293"/>
      <c r="AA262" s="336"/>
      <c r="AB262" s="336"/>
      <c r="AC262" s="336"/>
      <c r="AD262" s="336"/>
      <c r="AE262" s="336"/>
      <c r="AF262" s="336"/>
      <c r="AG262" s="336"/>
      <c r="AH262" s="336"/>
      <c r="AI262" s="336"/>
      <c r="AJ262" s="336"/>
      <c r="AK262" s="336"/>
      <c r="AL262" s="336"/>
      <c r="AM262" s="336"/>
      <c r="AN262" s="336"/>
      <c r="AO262" s="336"/>
      <c r="AP262" s="336"/>
      <c r="AQ262" s="336"/>
      <c r="AR262" s="336"/>
      <c r="AS262" s="336"/>
      <c r="AT262" s="336"/>
      <c r="AU262" s="336"/>
      <c r="AV262" s="336"/>
      <c r="AW262" s="336"/>
      <c r="AX262" s="336"/>
      <c r="AY262" s="336"/>
      <c r="AZ262" s="336"/>
      <c r="BA262" s="336"/>
      <c r="BB262" s="336"/>
      <c r="BC262" s="336"/>
      <c r="BD262" s="336"/>
      <c r="BE262" s="336"/>
      <c r="BF262" s="336"/>
      <c r="BG262" s="336"/>
      <c r="BH262" s="336"/>
      <c r="BI262" s="336"/>
      <c r="BJ262" s="336"/>
      <c r="BK262" s="336"/>
      <c r="BL262" s="336"/>
      <c r="BM262" s="336"/>
      <c r="BN262" s="336"/>
      <c r="BO262" s="336"/>
      <c r="BP262" s="336"/>
      <c r="BQ262" s="336"/>
      <c r="BR262" s="336"/>
      <c r="BS262" s="336"/>
      <c r="BT262" s="336"/>
      <c r="BU262" s="336"/>
      <c r="BV262" s="336"/>
      <c r="BW262" s="336"/>
      <c r="BX262" s="336"/>
      <c r="BY262" s="336"/>
    </row>
    <row r="263" spans="1:77" ht="12" customHeight="1" x14ac:dyDescent="0.35">
      <c r="A263" s="339" t="s">
        <v>91</v>
      </c>
      <c r="B263" s="340" t="s">
        <v>588</v>
      </c>
      <c r="C263" s="333" t="s">
        <v>413</v>
      </c>
      <c r="D263" s="338"/>
      <c r="E263" s="370"/>
      <c r="F263" s="290">
        <f>IF(YEAR2=2014,'Table PR2_2014'!F262,IF(YEAR2=2015,TablePR2_2015!F262,IF(YEAR2=2016,Tablepr2_2016!F262,IF(YEAR2=2017,Tablepr2_2017!F262))))</f>
        <v>106540</v>
      </c>
      <c r="G263" s="290">
        <f>IF(YEAR2=2014,'Table PR2_2014'!G262,IF(YEAR2=2015,TablePR2_2015!G262,IF(YEAR2=2016,Tablepr2_2016!G262,IF(YEAR2=2017,Tablepr2_2017!G262))))</f>
        <v>72</v>
      </c>
      <c r="H263" s="290">
        <f>IF(YEAR2=2014,'Table PR2_2014'!H262,IF(YEAR2=2015,TablePR2_2015!H262,IF(YEAR2=2016,Tablepr2_2016!H262,IF(YEAR2=2017,Tablepr2_2017!H262))))</f>
        <v>73</v>
      </c>
      <c r="I263" s="730">
        <f>IF(YEAR2=2014,'Table PR2_2014'!I262,IF(YEAR2=2015,TablePR2_2015!I262,IF(YEAR2=2016,Tablepr2_2016!I262,IF(YEAR2=2017,Tablepr2_2017!I262))))</f>
        <v>34.799999999999997</v>
      </c>
      <c r="J263" s="599"/>
      <c r="K263" s="399"/>
      <c r="L263" s="399"/>
      <c r="M263" s="399"/>
      <c r="N263" s="399"/>
      <c r="Q263" s="336"/>
      <c r="R263" s="336"/>
      <c r="S263" s="336"/>
      <c r="T263" s="336"/>
      <c r="U263" s="336"/>
      <c r="V263" s="336"/>
      <c r="W263" s="336"/>
      <c r="X263" s="336"/>
      <c r="Y263" s="336"/>
      <c r="Z263" s="293"/>
      <c r="AA263" s="336"/>
      <c r="AB263" s="336"/>
      <c r="AC263" s="336"/>
      <c r="AD263" s="336"/>
      <c r="AE263" s="336"/>
      <c r="AF263" s="336"/>
      <c r="AG263" s="336"/>
      <c r="AH263" s="336"/>
      <c r="AI263" s="336"/>
      <c r="AJ263" s="336"/>
      <c r="AK263" s="336"/>
      <c r="AL263" s="336"/>
      <c r="AM263" s="336"/>
      <c r="AN263" s="336"/>
      <c r="AO263" s="336"/>
      <c r="AP263" s="336"/>
      <c r="AQ263" s="336"/>
      <c r="AR263" s="336"/>
      <c r="AS263" s="336"/>
      <c r="AT263" s="336"/>
      <c r="AU263" s="336"/>
      <c r="AV263" s="336"/>
      <c r="AW263" s="336"/>
      <c r="AX263" s="336"/>
      <c r="AY263" s="336"/>
      <c r="AZ263" s="336"/>
      <c r="BA263" s="336"/>
      <c r="BB263" s="336"/>
      <c r="BC263" s="336"/>
      <c r="BD263" s="336"/>
      <c r="BE263" s="336"/>
      <c r="BF263" s="336"/>
      <c r="BG263" s="336"/>
      <c r="BH263" s="336"/>
      <c r="BI263" s="336"/>
      <c r="BJ263" s="336"/>
      <c r="BK263" s="336"/>
      <c r="BL263" s="336"/>
      <c r="BM263" s="336"/>
      <c r="BN263" s="336"/>
      <c r="BO263" s="336"/>
      <c r="BP263" s="336"/>
      <c r="BQ263" s="336"/>
      <c r="BR263" s="336"/>
      <c r="BS263" s="336"/>
      <c r="BT263" s="336"/>
      <c r="BU263" s="336"/>
      <c r="BV263" s="336"/>
      <c r="BW263" s="336"/>
      <c r="BX263" s="336"/>
      <c r="BY263" s="336"/>
    </row>
    <row r="264" spans="1:77" ht="12" customHeight="1" x14ac:dyDescent="0.35">
      <c r="A264" s="341"/>
      <c r="B264" s="338"/>
      <c r="C264" s="107"/>
      <c r="D264" s="78"/>
      <c r="E264" s="370"/>
      <c r="F264" s="290"/>
      <c r="G264" s="290"/>
      <c r="H264" s="290"/>
      <c r="I264" s="730"/>
      <c r="J264" s="599"/>
      <c r="K264" s="399"/>
      <c r="L264" s="399"/>
      <c r="M264" s="399"/>
      <c r="N264" s="399"/>
      <c r="Q264" s="336"/>
      <c r="R264" s="336"/>
      <c r="S264" s="336"/>
      <c r="T264" s="336"/>
      <c r="U264" s="336"/>
      <c r="V264" s="336"/>
      <c r="W264" s="336"/>
      <c r="X264" s="336"/>
      <c r="Y264" s="336"/>
      <c r="Z264" s="293"/>
      <c r="AA264" s="336"/>
      <c r="AB264" s="336"/>
      <c r="AC264" s="336"/>
      <c r="AD264" s="336"/>
      <c r="AE264" s="336"/>
      <c r="AF264" s="336"/>
      <c r="AG264" s="336"/>
      <c r="AH264" s="336"/>
      <c r="AI264" s="336"/>
      <c r="AJ264" s="336"/>
      <c r="AK264" s="336"/>
      <c r="AL264" s="336"/>
      <c r="AM264" s="336"/>
      <c r="AN264" s="336"/>
      <c r="AO264" s="336"/>
      <c r="AP264" s="336"/>
      <c r="AQ264" s="336"/>
      <c r="AR264" s="336"/>
      <c r="AS264" s="336"/>
      <c r="AT264" s="336"/>
      <c r="AU264" s="336"/>
      <c r="AV264" s="336"/>
      <c r="AW264" s="336"/>
      <c r="AX264" s="336"/>
      <c r="AY264" s="336"/>
      <c r="AZ264" s="336"/>
      <c r="BA264" s="336"/>
      <c r="BB264" s="336"/>
      <c r="BC264" s="336"/>
      <c r="BD264" s="336"/>
      <c r="BE264" s="336"/>
      <c r="BF264" s="336"/>
      <c r="BG264" s="336"/>
      <c r="BH264" s="336"/>
      <c r="BI264" s="336"/>
      <c r="BJ264" s="336"/>
      <c r="BK264" s="336"/>
      <c r="BL264" s="336"/>
      <c r="BM264" s="336"/>
      <c r="BN264" s="336"/>
      <c r="BO264" s="336"/>
      <c r="BP264" s="336"/>
      <c r="BQ264" s="336"/>
      <c r="BR264" s="336"/>
      <c r="BS264" s="336"/>
      <c r="BT264" s="336"/>
      <c r="BU264" s="336"/>
      <c r="BV264" s="336"/>
      <c r="BW264" s="336"/>
      <c r="BX264" s="336"/>
      <c r="BY264" s="336"/>
    </row>
    <row r="265" spans="1:77" ht="12" customHeight="1" x14ac:dyDescent="0.35">
      <c r="A265" s="341"/>
      <c r="B265" s="338"/>
      <c r="C265" s="340" t="s">
        <v>92</v>
      </c>
      <c r="D265" s="333" t="s">
        <v>338</v>
      </c>
      <c r="E265" s="370"/>
      <c r="F265" s="290"/>
      <c r="G265" s="290"/>
      <c r="H265" s="290"/>
      <c r="I265" s="730"/>
      <c r="J265" s="599"/>
      <c r="K265" s="399"/>
      <c r="L265" s="399"/>
      <c r="M265" s="399"/>
      <c r="N265" s="399"/>
      <c r="Q265" s="336"/>
      <c r="R265" s="336"/>
      <c r="S265" s="336"/>
      <c r="T265" s="336"/>
      <c r="U265" s="336"/>
      <c r="V265" s="336"/>
      <c r="W265" s="336"/>
      <c r="X265" s="336"/>
      <c r="Y265" s="336"/>
      <c r="Z265" s="293"/>
      <c r="AA265" s="336"/>
      <c r="AB265" s="336"/>
      <c r="AC265" s="336"/>
      <c r="AD265" s="336"/>
      <c r="AE265" s="336"/>
      <c r="AF265" s="336"/>
      <c r="AG265" s="336"/>
      <c r="AH265" s="336"/>
      <c r="AI265" s="336"/>
      <c r="AJ265" s="336"/>
      <c r="AK265" s="336"/>
      <c r="AL265" s="336"/>
      <c r="AM265" s="336"/>
      <c r="AN265" s="336"/>
      <c r="AO265" s="336"/>
      <c r="AP265" s="336"/>
      <c r="AQ265" s="336"/>
      <c r="AR265" s="336"/>
      <c r="AS265" s="336"/>
      <c r="AT265" s="336"/>
      <c r="AU265" s="336"/>
      <c r="AV265" s="336"/>
      <c r="AW265" s="336"/>
      <c r="AX265" s="336"/>
      <c r="AY265" s="336"/>
      <c r="AZ265" s="336"/>
      <c r="BA265" s="336"/>
      <c r="BB265" s="336"/>
      <c r="BC265" s="336"/>
      <c r="BD265" s="336"/>
      <c r="BE265" s="336"/>
      <c r="BF265" s="336"/>
      <c r="BG265" s="336"/>
      <c r="BH265" s="336"/>
      <c r="BI265" s="336"/>
      <c r="BJ265" s="336"/>
      <c r="BK265" s="336"/>
      <c r="BL265" s="336"/>
      <c r="BM265" s="336"/>
      <c r="BN265" s="336"/>
      <c r="BO265" s="336"/>
      <c r="BP265" s="336"/>
      <c r="BQ265" s="336"/>
      <c r="BR265" s="336"/>
      <c r="BS265" s="336"/>
      <c r="BT265" s="336"/>
      <c r="BU265" s="336"/>
      <c r="BV265" s="336"/>
      <c r="BW265" s="336"/>
      <c r="BX265" s="336"/>
      <c r="BY265" s="336"/>
    </row>
    <row r="266" spans="1:77" ht="12" customHeight="1" x14ac:dyDescent="0.35">
      <c r="A266" s="341"/>
      <c r="B266" s="338"/>
      <c r="C266" s="107" t="s">
        <v>93</v>
      </c>
      <c r="D266" s="78" t="s">
        <v>339</v>
      </c>
      <c r="E266" s="370"/>
      <c r="F266" s="290">
        <f>IF(YEAR2=2014,'Table PR2_2014'!F265,IF(YEAR2=2015,TablePR2_2015!F265,IF(YEAR2=2016,Tablepr2_2016!F265,IF(YEAR2=2017,Tablepr2_2017!F265))))</f>
        <v>1723</v>
      </c>
      <c r="G266" s="290">
        <f>IF(YEAR2=2014,'Table PR2_2014'!G265,IF(YEAR2=2015,TablePR2_2015!G265,IF(YEAR2=2016,Tablepr2_2016!G265,IF(YEAR2=2017,Tablepr2_2017!G265))))</f>
        <v>65</v>
      </c>
      <c r="H266" s="290">
        <f>IF(YEAR2=2014,'Table PR2_2014'!H265,IF(YEAR2=2015,TablePR2_2015!H265,IF(YEAR2=2016,Tablepr2_2016!H265,IF(YEAR2=2017,Tablepr2_2017!H265))))</f>
        <v>67</v>
      </c>
      <c r="I266" s="730">
        <f>IF(YEAR2=2014,'Table PR2_2014'!I265,IF(YEAR2=2015,TablePR2_2015!I265,IF(YEAR2=2016,Tablepr2_2016!I265,IF(YEAR2=2017,Tablepr2_2017!I265))))</f>
        <v>34.200000000000003</v>
      </c>
      <c r="J266" s="599"/>
      <c r="K266" s="399"/>
      <c r="L266" s="399"/>
      <c r="M266" s="399"/>
      <c r="N266" s="399"/>
      <c r="Q266" s="336"/>
      <c r="R266" s="336"/>
      <c r="S266" s="336"/>
      <c r="T266" s="336"/>
      <c r="U266" s="336"/>
      <c r="V266" s="336"/>
      <c r="W266" s="336"/>
      <c r="X266" s="336"/>
      <c r="Y266" s="336"/>
      <c r="Z266" s="293"/>
      <c r="AA266" s="336"/>
      <c r="AB266" s="336"/>
      <c r="AC266" s="336"/>
      <c r="AD266" s="336"/>
      <c r="AE266" s="336"/>
      <c r="AF266" s="336"/>
      <c r="AG266" s="336"/>
      <c r="AH266" s="336"/>
      <c r="AI266" s="336"/>
      <c r="AJ266" s="336"/>
      <c r="AK266" s="336"/>
      <c r="AL266" s="336"/>
      <c r="AM266" s="336"/>
      <c r="AN266" s="336"/>
      <c r="AO266" s="336"/>
      <c r="AP266" s="336"/>
      <c r="AQ266" s="336"/>
      <c r="AR266" s="336"/>
      <c r="AS266" s="336"/>
      <c r="AT266" s="336"/>
      <c r="AU266" s="336"/>
      <c r="AV266" s="336"/>
      <c r="AW266" s="336"/>
      <c r="AX266" s="336"/>
      <c r="AY266" s="336"/>
      <c r="AZ266" s="336"/>
      <c r="BA266" s="336"/>
      <c r="BB266" s="336"/>
      <c r="BC266" s="336"/>
      <c r="BD266" s="336"/>
      <c r="BE266" s="336"/>
      <c r="BF266" s="336"/>
      <c r="BG266" s="336"/>
      <c r="BH266" s="336"/>
      <c r="BI266" s="336"/>
      <c r="BJ266" s="336"/>
      <c r="BK266" s="336"/>
      <c r="BL266" s="336"/>
      <c r="BM266" s="336"/>
      <c r="BN266" s="336"/>
      <c r="BO266" s="336"/>
      <c r="BP266" s="336"/>
      <c r="BQ266" s="336"/>
      <c r="BR266" s="336"/>
      <c r="BS266" s="336"/>
      <c r="BT266" s="336"/>
      <c r="BU266" s="336"/>
      <c r="BV266" s="336"/>
      <c r="BW266" s="336"/>
      <c r="BX266" s="336"/>
      <c r="BY266" s="336"/>
    </row>
    <row r="267" spans="1:77" ht="12" customHeight="1" x14ac:dyDescent="0.35">
      <c r="A267" s="341"/>
      <c r="B267" s="338"/>
      <c r="C267" s="107" t="s">
        <v>94</v>
      </c>
      <c r="D267" s="78" t="s">
        <v>337</v>
      </c>
      <c r="E267" s="370"/>
      <c r="F267" s="290">
        <f>IF(YEAR2=2014,'Table PR2_2014'!F266,IF(YEAR2=2015,TablePR2_2015!F266,IF(YEAR2=2016,Tablepr2_2016!F266,IF(YEAR2=2017,Tablepr2_2017!F266))))</f>
        <v>40</v>
      </c>
      <c r="G267" s="290">
        <f>IF(YEAR2=2014,'Table PR2_2014'!G266,IF(YEAR2=2015,TablePR2_2015!G266,IF(YEAR2=2016,Tablepr2_2016!G266,IF(YEAR2=2017,Tablepr2_2017!G266))))</f>
        <v>55</v>
      </c>
      <c r="H267" s="290">
        <f>IF(YEAR2=2014,'Table PR2_2014'!H266,IF(YEAR2=2015,TablePR2_2015!H266,IF(YEAR2=2016,Tablepr2_2016!H266,IF(YEAR2=2017,Tablepr2_2017!H266))))</f>
        <v>65</v>
      </c>
      <c r="I267" s="730">
        <f>IF(YEAR2=2014,'Table PR2_2014'!I266,IF(YEAR2=2015,TablePR2_2015!I266,IF(YEAR2=2016,Tablepr2_2016!I266,IF(YEAR2=2017,Tablepr2_2017!I266))))</f>
        <v>33.200000000000003</v>
      </c>
      <c r="J267" s="599"/>
      <c r="K267" s="399"/>
      <c r="L267" s="399"/>
      <c r="M267" s="399"/>
      <c r="N267" s="399"/>
      <c r="Q267" s="336"/>
      <c r="R267" s="336"/>
      <c r="S267" s="336"/>
      <c r="T267" s="336"/>
      <c r="U267" s="336"/>
      <c r="V267" s="336"/>
      <c r="W267" s="336"/>
      <c r="X267" s="336"/>
      <c r="Y267" s="336"/>
      <c r="Z267" s="293"/>
      <c r="AA267" s="336"/>
      <c r="AB267" s="336"/>
      <c r="AC267" s="336"/>
      <c r="AD267" s="336"/>
      <c r="AE267" s="336"/>
      <c r="AF267" s="336"/>
      <c r="AG267" s="336"/>
      <c r="AH267" s="336"/>
      <c r="AI267" s="336"/>
      <c r="AJ267" s="336"/>
      <c r="AK267" s="336"/>
      <c r="AL267" s="336"/>
      <c r="AM267" s="336"/>
      <c r="AN267" s="336"/>
      <c r="AO267" s="336"/>
      <c r="AP267" s="336"/>
      <c r="AQ267" s="336"/>
      <c r="AR267" s="336"/>
      <c r="AS267" s="336"/>
      <c r="AT267" s="336"/>
      <c r="AU267" s="336"/>
      <c r="AV267" s="336"/>
      <c r="AW267" s="336"/>
      <c r="AX267" s="336"/>
      <c r="AY267" s="336"/>
      <c r="AZ267" s="336"/>
      <c r="BA267" s="336"/>
      <c r="BB267" s="336"/>
      <c r="BC267" s="336"/>
      <c r="BD267" s="336"/>
      <c r="BE267" s="336"/>
      <c r="BF267" s="336"/>
      <c r="BG267" s="336"/>
      <c r="BH267" s="336"/>
      <c r="BI267" s="336"/>
      <c r="BJ267" s="336"/>
      <c r="BK267" s="336"/>
      <c r="BL267" s="336"/>
      <c r="BM267" s="336"/>
      <c r="BN267" s="336"/>
      <c r="BO267" s="336"/>
      <c r="BP267" s="336"/>
      <c r="BQ267" s="336"/>
      <c r="BR267" s="336"/>
      <c r="BS267" s="336"/>
      <c r="BT267" s="336"/>
      <c r="BU267" s="336"/>
      <c r="BV267" s="336"/>
      <c r="BW267" s="336"/>
      <c r="BX267" s="336"/>
      <c r="BY267" s="336"/>
    </row>
    <row r="268" spans="1:77" ht="12" customHeight="1" x14ac:dyDescent="0.35">
      <c r="A268" s="341"/>
      <c r="B268" s="338"/>
      <c r="C268" s="107" t="s">
        <v>95</v>
      </c>
      <c r="D268" s="78" t="s">
        <v>340</v>
      </c>
      <c r="E268" s="370"/>
      <c r="F268" s="290">
        <f>IF(YEAR2=2014,'Table PR2_2014'!F267,IF(YEAR2=2015,TablePR2_2015!F267,IF(YEAR2=2016,Tablepr2_2016!F267,IF(YEAR2=2017,Tablepr2_2017!F267))))</f>
        <v>2950</v>
      </c>
      <c r="G268" s="290">
        <f>IF(YEAR2=2014,'Table PR2_2014'!G267,IF(YEAR2=2015,TablePR2_2015!G267,IF(YEAR2=2016,Tablepr2_2016!G267,IF(YEAR2=2017,Tablepr2_2017!G267))))</f>
        <v>70</v>
      </c>
      <c r="H268" s="290">
        <f>IF(YEAR2=2014,'Table PR2_2014'!H267,IF(YEAR2=2015,TablePR2_2015!H267,IF(YEAR2=2016,Tablepr2_2016!H267,IF(YEAR2=2017,Tablepr2_2017!H267))))</f>
        <v>72</v>
      </c>
      <c r="I268" s="730">
        <f>IF(YEAR2=2014,'Table PR2_2014'!I267,IF(YEAR2=2015,TablePR2_2015!I267,IF(YEAR2=2016,Tablepr2_2016!I267,IF(YEAR2=2017,Tablepr2_2017!I267))))</f>
        <v>34.700000000000003</v>
      </c>
      <c r="J268" s="599"/>
      <c r="K268" s="399"/>
      <c r="L268" s="399"/>
      <c r="M268" s="399"/>
      <c r="N268" s="399"/>
      <c r="Q268" s="336"/>
      <c r="R268" s="336"/>
      <c r="S268" s="336"/>
      <c r="T268" s="336"/>
      <c r="U268" s="336"/>
      <c r="V268" s="336"/>
      <c r="W268" s="336"/>
      <c r="X268" s="336"/>
      <c r="Y268" s="336"/>
      <c r="Z268" s="293"/>
      <c r="AA268" s="336"/>
      <c r="AB268" s="336"/>
      <c r="AC268" s="336"/>
      <c r="AD268" s="336"/>
      <c r="AE268" s="336"/>
      <c r="AF268" s="336"/>
      <c r="AG268" s="336"/>
      <c r="AH268" s="336"/>
      <c r="AI268" s="336"/>
      <c r="AJ268" s="336"/>
      <c r="AK268" s="336"/>
      <c r="AL268" s="336"/>
      <c r="AM268" s="336"/>
      <c r="AN268" s="336"/>
      <c r="AO268" s="336"/>
      <c r="AP268" s="336"/>
      <c r="AQ268" s="336"/>
      <c r="AR268" s="336"/>
      <c r="AS268" s="336"/>
      <c r="AT268" s="336"/>
      <c r="AU268" s="336"/>
      <c r="AV268" s="336"/>
      <c r="AW268" s="336"/>
      <c r="AX268" s="336"/>
      <c r="AY268" s="336"/>
      <c r="AZ268" s="336"/>
      <c r="BA268" s="336"/>
      <c r="BB268" s="336"/>
      <c r="BC268" s="336"/>
      <c r="BD268" s="336"/>
      <c r="BE268" s="336"/>
      <c r="BF268" s="336"/>
      <c r="BG268" s="336"/>
      <c r="BH268" s="336"/>
      <c r="BI268" s="336"/>
      <c r="BJ268" s="336"/>
      <c r="BK268" s="336"/>
      <c r="BL268" s="336"/>
      <c r="BM268" s="336"/>
      <c r="BN268" s="336"/>
      <c r="BO268" s="336"/>
      <c r="BP268" s="336"/>
      <c r="BQ268" s="336"/>
      <c r="BR268" s="336"/>
      <c r="BS268" s="336"/>
      <c r="BT268" s="336"/>
      <c r="BU268" s="336"/>
      <c r="BV268" s="336"/>
      <c r="BW268" s="336"/>
      <c r="BX268" s="336"/>
      <c r="BY268" s="336"/>
    </row>
    <row r="269" spans="1:77" ht="12" customHeight="1" x14ac:dyDescent="0.35">
      <c r="A269" s="341"/>
      <c r="B269" s="338"/>
      <c r="C269" s="107" t="s">
        <v>96</v>
      </c>
      <c r="D269" s="78" t="s">
        <v>341</v>
      </c>
      <c r="E269" s="370"/>
      <c r="F269" s="290">
        <f>IF(YEAR2=2014,'Table PR2_2014'!F268,IF(YEAR2=2015,TablePR2_2015!F268,IF(YEAR2=2016,Tablepr2_2016!F268,IF(YEAR2=2017,Tablepr2_2017!F268))))</f>
        <v>1583</v>
      </c>
      <c r="G269" s="290">
        <f>IF(YEAR2=2014,'Table PR2_2014'!G268,IF(YEAR2=2015,TablePR2_2015!G268,IF(YEAR2=2016,Tablepr2_2016!G268,IF(YEAR2=2017,Tablepr2_2017!G268))))</f>
        <v>72</v>
      </c>
      <c r="H269" s="290">
        <f>IF(YEAR2=2014,'Table PR2_2014'!H268,IF(YEAR2=2015,TablePR2_2015!H268,IF(YEAR2=2016,Tablepr2_2016!H268,IF(YEAR2=2017,Tablepr2_2017!H268))))</f>
        <v>74</v>
      </c>
      <c r="I269" s="730">
        <f>IF(YEAR2=2014,'Table PR2_2014'!I268,IF(YEAR2=2015,TablePR2_2015!I268,IF(YEAR2=2016,Tablepr2_2016!I268,IF(YEAR2=2017,Tablepr2_2017!I268))))</f>
        <v>35.299999999999997</v>
      </c>
      <c r="J269" s="599"/>
      <c r="K269" s="399"/>
      <c r="L269" s="399"/>
      <c r="M269" s="399"/>
      <c r="N269" s="399"/>
      <c r="Q269" s="336"/>
      <c r="R269" s="336"/>
      <c r="S269" s="336"/>
      <c r="T269" s="336"/>
      <c r="U269" s="336"/>
      <c r="V269" s="336"/>
      <c r="W269" s="336"/>
      <c r="X269" s="336"/>
      <c r="Y269" s="336"/>
      <c r="Z269" s="293"/>
      <c r="AA269" s="336"/>
      <c r="AB269" s="336"/>
      <c r="AC269" s="336"/>
      <c r="AD269" s="336"/>
      <c r="AE269" s="336"/>
      <c r="AF269" s="336"/>
      <c r="AG269" s="336"/>
      <c r="AH269" s="336"/>
      <c r="AI269" s="336"/>
      <c r="AJ269" s="336"/>
      <c r="AK269" s="336"/>
      <c r="AL269" s="336"/>
      <c r="AM269" s="336"/>
      <c r="AN269" s="336"/>
      <c r="AO269" s="336"/>
      <c r="AP269" s="336"/>
      <c r="AQ269" s="336"/>
      <c r="AR269" s="336"/>
      <c r="AS269" s="336"/>
      <c r="AT269" s="336"/>
      <c r="AU269" s="336"/>
      <c r="AV269" s="336"/>
      <c r="AW269" s="336"/>
      <c r="AX269" s="336"/>
      <c r="AY269" s="336"/>
      <c r="AZ269" s="336"/>
      <c r="BA269" s="336"/>
      <c r="BB269" s="336"/>
      <c r="BC269" s="336"/>
      <c r="BD269" s="336"/>
      <c r="BE269" s="336"/>
      <c r="BF269" s="336"/>
      <c r="BG269" s="336"/>
      <c r="BH269" s="336"/>
      <c r="BI269" s="336"/>
      <c r="BJ269" s="336"/>
      <c r="BK269" s="336"/>
      <c r="BL269" s="336"/>
      <c r="BM269" s="336"/>
      <c r="BN269" s="336"/>
      <c r="BO269" s="336"/>
      <c r="BP269" s="336"/>
      <c r="BQ269" s="336"/>
      <c r="BR269" s="336"/>
      <c r="BS269" s="336"/>
      <c r="BT269" s="336"/>
      <c r="BU269" s="336"/>
      <c r="BV269" s="336"/>
      <c r="BW269" s="336"/>
      <c r="BX269" s="336"/>
      <c r="BY269" s="336"/>
    </row>
    <row r="270" spans="1:77" ht="12" customHeight="1" x14ac:dyDescent="0.35">
      <c r="A270" s="341"/>
      <c r="B270" s="338"/>
      <c r="C270" s="107" t="s">
        <v>97</v>
      </c>
      <c r="D270" s="78" t="s">
        <v>342</v>
      </c>
      <c r="E270" s="370"/>
      <c r="F270" s="290">
        <f>IF(YEAR2=2014,'Table PR2_2014'!F269,IF(YEAR2=2015,TablePR2_2015!F269,IF(YEAR2=2016,Tablepr2_2016!F269,IF(YEAR2=2017,Tablepr2_2017!F269))))</f>
        <v>2973</v>
      </c>
      <c r="G270" s="290">
        <f>IF(YEAR2=2014,'Table PR2_2014'!G269,IF(YEAR2=2015,TablePR2_2015!G269,IF(YEAR2=2016,Tablepr2_2016!G269,IF(YEAR2=2017,Tablepr2_2017!G269))))</f>
        <v>72</v>
      </c>
      <c r="H270" s="290">
        <f>IF(YEAR2=2014,'Table PR2_2014'!H269,IF(YEAR2=2015,TablePR2_2015!H269,IF(YEAR2=2016,Tablepr2_2016!H269,IF(YEAR2=2017,Tablepr2_2017!H269))))</f>
        <v>73</v>
      </c>
      <c r="I270" s="730">
        <f>IF(YEAR2=2014,'Table PR2_2014'!I269,IF(YEAR2=2015,TablePR2_2015!I269,IF(YEAR2=2016,Tablepr2_2016!I269,IF(YEAR2=2017,Tablepr2_2017!I269))))</f>
        <v>35</v>
      </c>
      <c r="J270" s="599"/>
      <c r="K270" s="399"/>
      <c r="L270" s="399"/>
      <c r="M270" s="399"/>
      <c r="N270" s="399"/>
      <c r="Q270" s="336"/>
      <c r="R270" s="336"/>
      <c r="S270" s="336"/>
      <c r="T270" s="336"/>
      <c r="U270" s="336"/>
      <c r="V270" s="336"/>
      <c r="W270" s="336"/>
      <c r="X270" s="336"/>
      <c r="Y270" s="336"/>
      <c r="Z270" s="293"/>
      <c r="AA270" s="336"/>
      <c r="AB270" s="336"/>
      <c r="AC270" s="336"/>
      <c r="AD270" s="336"/>
      <c r="AE270" s="336"/>
      <c r="AF270" s="336"/>
      <c r="AG270" s="336"/>
      <c r="AH270" s="336"/>
      <c r="AI270" s="336"/>
      <c r="AJ270" s="336"/>
      <c r="AK270" s="336"/>
      <c r="AL270" s="336"/>
      <c r="AM270" s="336"/>
      <c r="AN270" s="336"/>
      <c r="AO270" s="336"/>
      <c r="AP270" s="336"/>
      <c r="AQ270" s="336"/>
      <c r="AR270" s="336"/>
      <c r="AS270" s="336"/>
      <c r="AT270" s="336"/>
      <c r="AU270" s="336"/>
      <c r="AV270" s="336"/>
      <c r="AW270" s="336"/>
      <c r="AX270" s="336"/>
      <c r="AY270" s="336"/>
      <c r="AZ270" s="336"/>
      <c r="BA270" s="336"/>
      <c r="BB270" s="336"/>
      <c r="BC270" s="336"/>
      <c r="BD270" s="336"/>
      <c r="BE270" s="336"/>
      <c r="BF270" s="336"/>
      <c r="BG270" s="336"/>
      <c r="BH270" s="336"/>
      <c r="BI270" s="336"/>
      <c r="BJ270" s="336"/>
      <c r="BK270" s="336"/>
      <c r="BL270" s="336"/>
      <c r="BM270" s="336"/>
      <c r="BN270" s="336"/>
      <c r="BO270" s="336"/>
      <c r="BP270" s="336"/>
      <c r="BQ270" s="336"/>
      <c r="BR270" s="336"/>
      <c r="BS270" s="336"/>
      <c r="BT270" s="336"/>
      <c r="BU270" s="336"/>
      <c r="BV270" s="336"/>
      <c r="BW270" s="336"/>
      <c r="BX270" s="336"/>
      <c r="BY270" s="336"/>
    </row>
    <row r="271" spans="1:77" ht="12" customHeight="1" x14ac:dyDescent="0.35">
      <c r="A271" s="341"/>
      <c r="B271" s="338"/>
      <c r="C271" s="107" t="s">
        <v>98</v>
      </c>
      <c r="D271" s="78" t="s">
        <v>343</v>
      </c>
      <c r="E271" s="370"/>
      <c r="F271" s="290">
        <f>IF(YEAR2=2014,'Table PR2_2014'!F270,IF(YEAR2=2015,TablePR2_2015!F270,IF(YEAR2=2016,Tablepr2_2016!F270,IF(YEAR2=2017,Tablepr2_2017!F270))))</f>
        <v>2031</v>
      </c>
      <c r="G271" s="290">
        <f>IF(YEAR2=2014,'Table PR2_2014'!G270,IF(YEAR2=2015,TablePR2_2015!G270,IF(YEAR2=2016,Tablepr2_2016!G270,IF(YEAR2=2017,Tablepr2_2017!G270))))</f>
        <v>68</v>
      </c>
      <c r="H271" s="290">
        <f>IF(YEAR2=2014,'Table PR2_2014'!H270,IF(YEAR2=2015,TablePR2_2015!H270,IF(YEAR2=2016,Tablepr2_2016!H270,IF(YEAR2=2017,Tablepr2_2017!H270))))</f>
        <v>70</v>
      </c>
      <c r="I271" s="730">
        <f>IF(YEAR2=2014,'Table PR2_2014'!I270,IF(YEAR2=2015,TablePR2_2015!I270,IF(YEAR2=2016,Tablepr2_2016!I270,IF(YEAR2=2017,Tablepr2_2017!I270))))</f>
        <v>33.9</v>
      </c>
      <c r="J271" s="599"/>
      <c r="K271" s="399"/>
      <c r="L271" s="399"/>
      <c r="M271" s="399"/>
      <c r="N271" s="399"/>
      <c r="Q271" s="336"/>
      <c r="R271" s="336"/>
      <c r="S271" s="336"/>
      <c r="T271" s="336"/>
      <c r="U271" s="336"/>
      <c r="V271" s="336"/>
      <c r="W271" s="336"/>
      <c r="X271" s="336"/>
      <c r="Y271" s="336"/>
      <c r="Z271" s="293"/>
      <c r="AA271" s="336"/>
      <c r="AB271" s="336"/>
      <c r="AC271" s="336"/>
      <c r="AD271" s="336"/>
      <c r="AE271" s="336"/>
      <c r="AF271" s="336"/>
      <c r="AG271" s="336"/>
      <c r="AH271" s="336"/>
      <c r="AI271" s="336"/>
      <c r="AJ271" s="336"/>
      <c r="AK271" s="336"/>
      <c r="AL271" s="336"/>
      <c r="AM271" s="336"/>
      <c r="AN271" s="336"/>
      <c r="AO271" s="336"/>
      <c r="AP271" s="336"/>
      <c r="AQ271" s="336"/>
      <c r="AR271" s="336"/>
      <c r="AS271" s="336"/>
      <c r="AT271" s="336"/>
      <c r="AU271" s="336"/>
      <c r="AV271" s="336"/>
      <c r="AW271" s="336"/>
      <c r="AX271" s="336"/>
      <c r="AY271" s="336"/>
      <c r="AZ271" s="336"/>
      <c r="BA271" s="336"/>
      <c r="BB271" s="336"/>
      <c r="BC271" s="336"/>
      <c r="BD271" s="336"/>
      <c r="BE271" s="336"/>
      <c r="BF271" s="336"/>
      <c r="BG271" s="336"/>
      <c r="BH271" s="336"/>
      <c r="BI271" s="336"/>
      <c r="BJ271" s="336"/>
      <c r="BK271" s="336"/>
      <c r="BL271" s="336"/>
      <c r="BM271" s="336"/>
      <c r="BN271" s="336"/>
      <c r="BO271" s="336"/>
      <c r="BP271" s="336"/>
      <c r="BQ271" s="336"/>
      <c r="BR271" s="336"/>
      <c r="BS271" s="336"/>
      <c r="BT271" s="336"/>
      <c r="BU271" s="336"/>
      <c r="BV271" s="336"/>
      <c r="BW271" s="336"/>
      <c r="BX271" s="336"/>
      <c r="BY271" s="336"/>
    </row>
    <row r="272" spans="1:77" ht="12" customHeight="1" x14ac:dyDescent="0.35">
      <c r="A272" s="341"/>
      <c r="B272" s="338"/>
      <c r="C272" s="107" t="s">
        <v>99</v>
      </c>
      <c r="D272" s="78" t="s">
        <v>344</v>
      </c>
      <c r="E272" s="370"/>
      <c r="F272" s="290">
        <f>IF(YEAR2=2014,'Table PR2_2014'!F271,IF(YEAR2=2015,TablePR2_2015!F271,IF(YEAR2=2016,Tablepr2_2016!F271,IF(YEAR2=2017,Tablepr2_2017!F271))))</f>
        <v>779</v>
      </c>
      <c r="G272" s="290">
        <f>IF(YEAR2=2014,'Table PR2_2014'!G271,IF(YEAR2=2015,TablePR2_2015!G271,IF(YEAR2=2016,Tablepr2_2016!G271,IF(YEAR2=2017,Tablepr2_2017!G271))))</f>
        <v>68</v>
      </c>
      <c r="H272" s="290">
        <f>IF(YEAR2=2014,'Table PR2_2014'!H271,IF(YEAR2=2015,TablePR2_2015!H271,IF(YEAR2=2016,Tablepr2_2016!H271,IF(YEAR2=2017,Tablepr2_2017!H271))))</f>
        <v>69</v>
      </c>
      <c r="I272" s="730">
        <f>IF(YEAR2=2014,'Table PR2_2014'!I271,IF(YEAR2=2015,TablePR2_2015!I271,IF(YEAR2=2016,Tablepr2_2016!I271,IF(YEAR2=2017,Tablepr2_2017!I271))))</f>
        <v>34.200000000000003</v>
      </c>
      <c r="J272" s="599"/>
      <c r="K272" s="399"/>
      <c r="L272" s="399"/>
      <c r="M272" s="399"/>
      <c r="N272" s="399"/>
      <c r="Q272" s="336"/>
      <c r="R272" s="336"/>
      <c r="S272" s="336"/>
      <c r="T272" s="336"/>
      <c r="U272" s="336"/>
      <c r="V272" s="336"/>
      <c r="W272" s="336"/>
      <c r="X272" s="336"/>
      <c r="Y272" s="336"/>
      <c r="Z272" s="293"/>
      <c r="AA272" s="336"/>
      <c r="AB272" s="336"/>
      <c r="AC272" s="336"/>
      <c r="AD272" s="336"/>
      <c r="AE272" s="336"/>
      <c r="AF272" s="336"/>
      <c r="AG272" s="336"/>
      <c r="AH272" s="336"/>
      <c r="AI272" s="336"/>
      <c r="AJ272" s="336"/>
      <c r="AK272" s="336"/>
      <c r="AL272" s="336"/>
      <c r="AM272" s="336"/>
      <c r="AN272" s="336"/>
      <c r="AO272" s="336"/>
      <c r="AP272" s="336"/>
      <c r="AQ272" s="336"/>
      <c r="AR272" s="336"/>
      <c r="AS272" s="336"/>
      <c r="AT272" s="336"/>
      <c r="AU272" s="336"/>
      <c r="AV272" s="336"/>
      <c r="AW272" s="336"/>
      <c r="AX272" s="336"/>
      <c r="AY272" s="336"/>
      <c r="AZ272" s="336"/>
      <c r="BA272" s="336"/>
      <c r="BB272" s="336"/>
      <c r="BC272" s="336"/>
      <c r="BD272" s="336"/>
      <c r="BE272" s="336"/>
      <c r="BF272" s="336"/>
      <c r="BG272" s="336"/>
      <c r="BH272" s="336"/>
      <c r="BI272" s="336"/>
      <c r="BJ272" s="336"/>
      <c r="BK272" s="336"/>
      <c r="BL272" s="336"/>
      <c r="BM272" s="336"/>
      <c r="BN272" s="336"/>
      <c r="BO272" s="336"/>
      <c r="BP272" s="336"/>
      <c r="BQ272" s="336"/>
      <c r="BR272" s="336"/>
      <c r="BS272" s="336"/>
      <c r="BT272" s="336"/>
      <c r="BU272" s="336"/>
      <c r="BV272" s="336"/>
      <c r="BW272" s="336"/>
      <c r="BX272" s="336"/>
      <c r="BY272" s="336"/>
    </row>
    <row r="273" spans="1:77" ht="12" customHeight="1" x14ac:dyDescent="0.35">
      <c r="A273" s="341"/>
      <c r="B273" s="338"/>
      <c r="C273" s="107" t="s">
        <v>100</v>
      </c>
      <c r="D273" s="78" t="s">
        <v>345</v>
      </c>
      <c r="E273" s="370"/>
      <c r="F273" s="290">
        <f>IF(YEAR2=2014,'Table PR2_2014'!F272,IF(YEAR2=2015,TablePR2_2015!F272,IF(YEAR2=2016,Tablepr2_2016!F272,IF(YEAR2=2017,Tablepr2_2017!F272))))</f>
        <v>3173</v>
      </c>
      <c r="G273" s="290">
        <f>IF(YEAR2=2014,'Table PR2_2014'!G272,IF(YEAR2=2015,TablePR2_2015!G272,IF(YEAR2=2016,Tablepr2_2016!G272,IF(YEAR2=2017,Tablepr2_2017!G272))))</f>
        <v>69</v>
      </c>
      <c r="H273" s="290">
        <f>IF(YEAR2=2014,'Table PR2_2014'!H272,IF(YEAR2=2015,TablePR2_2015!H272,IF(YEAR2=2016,Tablepr2_2016!H272,IF(YEAR2=2017,Tablepr2_2017!H272))))</f>
        <v>71</v>
      </c>
      <c r="I273" s="730">
        <f>IF(YEAR2=2014,'Table PR2_2014'!I272,IF(YEAR2=2015,TablePR2_2015!I272,IF(YEAR2=2016,Tablepr2_2016!I272,IF(YEAR2=2017,Tablepr2_2017!I272))))</f>
        <v>33.799999999999997</v>
      </c>
      <c r="J273" s="599"/>
      <c r="K273" s="399"/>
      <c r="L273" s="399"/>
      <c r="M273" s="399"/>
      <c r="N273" s="399"/>
      <c r="Q273" s="336"/>
      <c r="R273" s="336"/>
      <c r="S273" s="336"/>
      <c r="T273" s="336"/>
      <c r="U273" s="336"/>
      <c r="V273" s="336"/>
      <c r="W273" s="336"/>
      <c r="X273" s="336"/>
      <c r="Y273" s="336"/>
      <c r="Z273" s="293"/>
      <c r="AA273" s="336"/>
      <c r="AB273" s="336"/>
      <c r="AC273" s="336"/>
      <c r="AD273" s="336"/>
      <c r="AE273" s="336"/>
      <c r="AF273" s="336"/>
      <c r="AG273" s="336"/>
      <c r="AH273" s="336"/>
      <c r="AI273" s="336"/>
      <c r="AJ273" s="336"/>
      <c r="AK273" s="336"/>
      <c r="AL273" s="336"/>
      <c r="AM273" s="336"/>
      <c r="AN273" s="336"/>
      <c r="AO273" s="336"/>
      <c r="AP273" s="336"/>
      <c r="AQ273" s="336"/>
      <c r="AR273" s="336"/>
      <c r="AS273" s="336"/>
      <c r="AT273" s="336"/>
      <c r="AU273" s="336"/>
      <c r="AV273" s="336"/>
      <c r="AW273" s="336"/>
      <c r="AX273" s="336"/>
      <c r="AY273" s="336"/>
      <c r="AZ273" s="336"/>
      <c r="BA273" s="336"/>
      <c r="BB273" s="336"/>
      <c r="BC273" s="336"/>
      <c r="BD273" s="336"/>
      <c r="BE273" s="336"/>
      <c r="BF273" s="336"/>
      <c r="BG273" s="336"/>
      <c r="BH273" s="336"/>
      <c r="BI273" s="336"/>
      <c r="BJ273" s="336"/>
      <c r="BK273" s="336"/>
      <c r="BL273" s="336"/>
      <c r="BM273" s="336"/>
      <c r="BN273" s="336"/>
      <c r="BO273" s="336"/>
      <c r="BP273" s="336"/>
      <c r="BQ273" s="336"/>
      <c r="BR273" s="336"/>
      <c r="BS273" s="336"/>
      <c r="BT273" s="336"/>
      <c r="BU273" s="336"/>
      <c r="BV273" s="336"/>
      <c r="BW273" s="336"/>
      <c r="BX273" s="336"/>
      <c r="BY273" s="336"/>
    </row>
    <row r="274" spans="1:77" ht="12" customHeight="1" x14ac:dyDescent="0.35">
      <c r="A274" s="341"/>
      <c r="B274" s="338"/>
      <c r="C274" s="107" t="s">
        <v>101</v>
      </c>
      <c r="D274" s="78" t="s">
        <v>346</v>
      </c>
      <c r="E274" s="370"/>
      <c r="F274" s="290">
        <f>IF(YEAR2=2014,'Table PR2_2014'!F273,IF(YEAR2=2015,TablePR2_2015!F273,IF(YEAR2=2016,Tablepr2_2016!F273,IF(YEAR2=2017,Tablepr2_2017!F273))))</f>
        <v>3877</v>
      </c>
      <c r="G274" s="290">
        <f>IF(YEAR2=2014,'Table PR2_2014'!G273,IF(YEAR2=2015,TablePR2_2015!G273,IF(YEAR2=2016,Tablepr2_2016!G273,IF(YEAR2=2017,Tablepr2_2017!G273))))</f>
        <v>78</v>
      </c>
      <c r="H274" s="290">
        <f>IF(YEAR2=2014,'Table PR2_2014'!H273,IF(YEAR2=2015,TablePR2_2015!H273,IF(YEAR2=2016,Tablepr2_2016!H273,IF(YEAR2=2017,Tablepr2_2017!H273))))</f>
        <v>78</v>
      </c>
      <c r="I274" s="730">
        <f>IF(YEAR2=2014,'Table PR2_2014'!I273,IF(YEAR2=2015,TablePR2_2015!I273,IF(YEAR2=2016,Tablepr2_2016!I273,IF(YEAR2=2017,Tablepr2_2017!I273))))</f>
        <v>33.4</v>
      </c>
      <c r="J274" s="599"/>
      <c r="K274" s="399"/>
      <c r="L274" s="399"/>
      <c r="M274" s="399"/>
      <c r="N274" s="399"/>
      <c r="Q274" s="336"/>
      <c r="R274" s="336"/>
      <c r="S274" s="336"/>
      <c r="T274" s="336"/>
      <c r="U274" s="336"/>
      <c r="V274" s="336"/>
      <c r="W274" s="336"/>
      <c r="X274" s="336"/>
      <c r="Y274" s="336"/>
      <c r="Z274" s="293"/>
      <c r="AA274" s="336"/>
      <c r="AB274" s="336"/>
      <c r="AC274" s="336"/>
      <c r="AD274" s="336"/>
      <c r="AE274" s="336"/>
      <c r="AF274" s="336"/>
      <c r="AG274" s="336"/>
      <c r="AH274" s="336"/>
      <c r="AI274" s="336"/>
      <c r="AJ274" s="336"/>
      <c r="AK274" s="336"/>
      <c r="AL274" s="336"/>
      <c r="AM274" s="336"/>
      <c r="AN274" s="336"/>
      <c r="AO274" s="336"/>
      <c r="AP274" s="336"/>
      <c r="AQ274" s="336"/>
      <c r="AR274" s="336"/>
      <c r="AS274" s="336"/>
      <c r="AT274" s="336"/>
      <c r="AU274" s="336"/>
      <c r="AV274" s="336"/>
      <c r="AW274" s="336"/>
      <c r="AX274" s="336"/>
      <c r="AY274" s="336"/>
      <c r="AZ274" s="336"/>
      <c r="BA274" s="336"/>
      <c r="BB274" s="336"/>
      <c r="BC274" s="336"/>
      <c r="BD274" s="336"/>
      <c r="BE274" s="336"/>
      <c r="BF274" s="336"/>
      <c r="BG274" s="336"/>
      <c r="BH274" s="336"/>
      <c r="BI274" s="336"/>
      <c r="BJ274" s="336"/>
      <c r="BK274" s="336"/>
      <c r="BL274" s="336"/>
      <c r="BM274" s="336"/>
      <c r="BN274" s="336"/>
      <c r="BO274" s="336"/>
      <c r="BP274" s="336"/>
      <c r="BQ274" s="336"/>
      <c r="BR274" s="336"/>
      <c r="BS274" s="336"/>
      <c r="BT274" s="336"/>
      <c r="BU274" s="336"/>
      <c r="BV274" s="336"/>
      <c r="BW274" s="336"/>
      <c r="BX274" s="336"/>
      <c r="BY274" s="336"/>
    </row>
    <row r="275" spans="1:77" ht="12" customHeight="1" x14ac:dyDescent="0.35">
      <c r="A275" s="341"/>
      <c r="B275" s="338"/>
      <c r="C275" s="107" t="s">
        <v>102</v>
      </c>
      <c r="D275" s="78" t="s">
        <v>347</v>
      </c>
      <c r="E275" s="370"/>
      <c r="F275" s="290">
        <f>IF(YEAR2=2014,'Table PR2_2014'!F274,IF(YEAR2=2015,TablePR2_2015!F274,IF(YEAR2=2016,Tablepr2_2016!F274,IF(YEAR2=2017,Tablepr2_2017!F274))))</f>
        <v>5054</v>
      </c>
      <c r="G275" s="290">
        <f>IF(YEAR2=2014,'Table PR2_2014'!G274,IF(YEAR2=2015,TablePR2_2015!G274,IF(YEAR2=2016,Tablepr2_2016!G274,IF(YEAR2=2017,Tablepr2_2017!G274))))</f>
        <v>73</v>
      </c>
      <c r="H275" s="290">
        <f>IF(YEAR2=2014,'Table PR2_2014'!H274,IF(YEAR2=2015,TablePR2_2015!H274,IF(YEAR2=2016,Tablepr2_2016!H274,IF(YEAR2=2017,Tablepr2_2017!H274))))</f>
        <v>75</v>
      </c>
      <c r="I275" s="730">
        <f>IF(YEAR2=2014,'Table PR2_2014'!I274,IF(YEAR2=2015,TablePR2_2015!I274,IF(YEAR2=2016,Tablepr2_2016!I274,IF(YEAR2=2017,Tablepr2_2017!I274))))</f>
        <v>35.299999999999997</v>
      </c>
      <c r="J275" s="599"/>
      <c r="K275" s="399"/>
      <c r="L275" s="399"/>
      <c r="M275" s="399"/>
      <c r="N275" s="399"/>
      <c r="Q275" s="336"/>
      <c r="R275" s="336"/>
      <c r="S275" s="336"/>
      <c r="T275" s="336"/>
      <c r="U275" s="336"/>
      <c r="V275" s="336"/>
      <c r="W275" s="336"/>
      <c r="X275" s="336"/>
      <c r="Y275" s="336"/>
      <c r="Z275" s="293"/>
      <c r="AA275" s="336"/>
      <c r="AB275" s="336"/>
      <c r="AC275" s="336"/>
      <c r="AD275" s="336"/>
      <c r="AE275" s="336"/>
      <c r="AF275" s="336"/>
      <c r="AG275" s="336"/>
      <c r="AH275" s="336"/>
      <c r="AI275" s="336"/>
      <c r="AJ275" s="336"/>
      <c r="AK275" s="336"/>
      <c r="AL275" s="336"/>
      <c r="AM275" s="336"/>
      <c r="AN275" s="336"/>
      <c r="AO275" s="336"/>
      <c r="AP275" s="336"/>
      <c r="AQ275" s="336"/>
      <c r="AR275" s="336"/>
      <c r="AS275" s="336"/>
      <c r="AT275" s="336"/>
      <c r="AU275" s="336"/>
      <c r="AV275" s="336"/>
      <c r="AW275" s="336"/>
      <c r="AX275" s="336"/>
      <c r="AY275" s="336"/>
      <c r="AZ275" s="336"/>
      <c r="BA275" s="336"/>
      <c r="BB275" s="336"/>
      <c r="BC275" s="336"/>
      <c r="BD275" s="336"/>
      <c r="BE275" s="336"/>
      <c r="BF275" s="336"/>
      <c r="BG275" s="336"/>
      <c r="BH275" s="336"/>
      <c r="BI275" s="336"/>
      <c r="BJ275" s="336"/>
      <c r="BK275" s="336"/>
      <c r="BL275" s="336"/>
      <c r="BM275" s="336"/>
      <c r="BN275" s="336"/>
      <c r="BO275" s="336"/>
      <c r="BP275" s="336"/>
      <c r="BQ275" s="336"/>
      <c r="BR275" s="336"/>
      <c r="BS275" s="336"/>
      <c r="BT275" s="336"/>
      <c r="BU275" s="336"/>
      <c r="BV275" s="336"/>
      <c r="BW275" s="336"/>
      <c r="BX275" s="336"/>
      <c r="BY275" s="336"/>
    </row>
    <row r="276" spans="1:77" ht="12" customHeight="1" x14ac:dyDescent="0.35">
      <c r="A276" s="341"/>
      <c r="B276" s="338"/>
      <c r="C276" s="107" t="s">
        <v>103</v>
      </c>
      <c r="D276" s="78" t="s">
        <v>348</v>
      </c>
      <c r="E276" s="370"/>
      <c r="F276" s="290">
        <f>IF(YEAR2=2014,'Table PR2_2014'!F275,IF(YEAR2=2015,TablePR2_2015!F275,IF(YEAR2=2016,Tablepr2_2016!F275,IF(YEAR2=2017,Tablepr2_2017!F275))))</f>
        <v>3409</v>
      </c>
      <c r="G276" s="290">
        <f>IF(YEAR2=2014,'Table PR2_2014'!G275,IF(YEAR2=2015,TablePR2_2015!G275,IF(YEAR2=2016,Tablepr2_2016!G275,IF(YEAR2=2017,Tablepr2_2017!G275))))</f>
        <v>72</v>
      </c>
      <c r="H276" s="290">
        <f>IF(YEAR2=2014,'Table PR2_2014'!H275,IF(YEAR2=2015,TablePR2_2015!H275,IF(YEAR2=2016,Tablepr2_2016!H275,IF(YEAR2=2017,Tablepr2_2017!H275))))</f>
        <v>74</v>
      </c>
      <c r="I276" s="730">
        <f>IF(YEAR2=2014,'Table PR2_2014'!I275,IF(YEAR2=2015,TablePR2_2015!I275,IF(YEAR2=2016,Tablepr2_2016!I275,IF(YEAR2=2017,Tablepr2_2017!I275))))</f>
        <v>34.6</v>
      </c>
      <c r="J276" s="599"/>
      <c r="K276" s="399"/>
      <c r="L276" s="399"/>
      <c r="M276" s="399"/>
      <c r="N276" s="399"/>
      <c r="Q276" s="336"/>
      <c r="R276" s="336"/>
      <c r="S276" s="336"/>
      <c r="T276" s="336"/>
      <c r="U276" s="336"/>
      <c r="V276" s="336"/>
      <c r="W276" s="336"/>
      <c r="X276" s="336"/>
      <c r="Y276" s="336"/>
      <c r="Z276" s="293"/>
      <c r="AA276" s="336"/>
      <c r="AB276" s="336"/>
      <c r="AC276" s="336"/>
      <c r="AD276" s="336"/>
      <c r="AE276" s="336"/>
      <c r="AF276" s="336"/>
      <c r="AG276" s="336"/>
      <c r="AH276" s="336"/>
      <c r="AI276" s="336"/>
      <c r="AJ276" s="336"/>
      <c r="AK276" s="336"/>
      <c r="AL276" s="336"/>
      <c r="AM276" s="336"/>
      <c r="AN276" s="336"/>
      <c r="AO276" s="336"/>
      <c r="AP276" s="336"/>
      <c r="AQ276" s="336"/>
      <c r="AR276" s="336"/>
      <c r="AS276" s="336"/>
      <c r="AT276" s="336"/>
      <c r="AU276" s="336"/>
      <c r="AV276" s="336"/>
      <c r="AW276" s="336"/>
      <c r="AX276" s="336"/>
      <c r="AY276" s="336"/>
      <c r="AZ276" s="336"/>
      <c r="BA276" s="336"/>
      <c r="BB276" s="336"/>
      <c r="BC276" s="336"/>
      <c r="BD276" s="336"/>
      <c r="BE276" s="336"/>
      <c r="BF276" s="336"/>
      <c r="BG276" s="336"/>
      <c r="BH276" s="336"/>
      <c r="BI276" s="336"/>
      <c r="BJ276" s="336"/>
      <c r="BK276" s="336"/>
      <c r="BL276" s="336"/>
      <c r="BM276" s="336"/>
      <c r="BN276" s="336"/>
      <c r="BO276" s="336"/>
      <c r="BP276" s="336"/>
      <c r="BQ276" s="336"/>
      <c r="BR276" s="336"/>
      <c r="BS276" s="336"/>
      <c r="BT276" s="336"/>
      <c r="BU276" s="336"/>
      <c r="BV276" s="336"/>
      <c r="BW276" s="336"/>
      <c r="BX276" s="336"/>
      <c r="BY276" s="336"/>
    </row>
    <row r="277" spans="1:77" ht="12" customHeight="1" x14ac:dyDescent="0.35">
      <c r="A277" s="341"/>
      <c r="B277" s="338"/>
      <c r="C277" s="107" t="s">
        <v>104</v>
      </c>
      <c r="D277" s="78" t="s">
        <v>349</v>
      </c>
      <c r="E277" s="370"/>
      <c r="F277" s="290">
        <f>IF(YEAR2=2014,'Table PR2_2014'!F276,IF(YEAR2=2015,TablePR2_2015!F276,IF(YEAR2=2016,Tablepr2_2016!F276,IF(YEAR2=2017,Tablepr2_2017!F276))))</f>
        <v>3591</v>
      </c>
      <c r="G277" s="290">
        <f>IF(YEAR2=2014,'Table PR2_2014'!G276,IF(YEAR2=2015,TablePR2_2015!G276,IF(YEAR2=2016,Tablepr2_2016!G276,IF(YEAR2=2017,Tablepr2_2017!G276))))</f>
        <v>66</v>
      </c>
      <c r="H277" s="290">
        <f>IF(YEAR2=2014,'Table PR2_2014'!H276,IF(YEAR2=2015,TablePR2_2015!H276,IF(YEAR2=2016,Tablepr2_2016!H276,IF(YEAR2=2017,Tablepr2_2017!H276))))</f>
        <v>69</v>
      </c>
      <c r="I277" s="730">
        <f>IF(YEAR2=2014,'Table PR2_2014'!I276,IF(YEAR2=2015,TablePR2_2015!I276,IF(YEAR2=2016,Tablepr2_2016!I276,IF(YEAR2=2017,Tablepr2_2017!I276))))</f>
        <v>34.1</v>
      </c>
      <c r="J277" s="599"/>
      <c r="K277" s="399"/>
      <c r="L277" s="399"/>
      <c r="M277" s="399"/>
      <c r="N277" s="399"/>
      <c r="Q277" s="336"/>
      <c r="R277" s="336"/>
      <c r="S277" s="336"/>
      <c r="T277" s="336"/>
      <c r="U277" s="336"/>
      <c r="V277" s="336"/>
      <c r="W277" s="336"/>
      <c r="X277" s="336"/>
      <c r="Y277" s="336"/>
      <c r="Z277" s="293"/>
      <c r="AA277" s="336"/>
      <c r="AB277" s="336"/>
      <c r="AC277" s="336"/>
      <c r="AD277" s="336"/>
      <c r="AE277" s="336"/>
      <c r="AF277" s="336"/>
      <c r="AG277" s="336"/>
      <c r="AH277" s="336"/>
      <c r="AI277" s="336"/>
      <c r="AJ277" s="336"/>
      <c r="AK277" s="336"/>
      <c r="AL277" s="336"/>
      <c r="AM277" s="336"/>
      <c r="AN277" s="336"/>
      <c r="AO277" s="336"/>
      <c r="AP277" s="336"/>
      <c r="AQ277" s="336"/>
      <c r="AR277" s="336"/>
      <c r="AS277" s="336"/>
      <c r="AT277" s="336"/>
      <c r="AU277" s="336"/>
      <c r="AV277" s="336"/>
      <c r="AW277" s="336"/>
      <c r="AX277" s="336"/>
      <c r="AY277" s="336"/>
      <c r="AZ277" s="336"/>
      <c r="BA277" s="336"/>
      <c r="BB277" s="336"/>
      <c r="BC277" s="336"/>
      <c r="BD277" s="336"/>
      <c r="BE277" s="336"/>
      <c r="BF277" s="336"/>
      <c r="BG277" s="336"/>
      <c r="BH277" s="336"/>
      <c r="BI277" s="336"/>
      <c r="BJ277" s="336"/>
      <c r="BK277" s="336"/>
      <c r="BL277" s="336"/>
      <c r="BM277" s="336"/>
      <c r="BN277" s="336"/>
      <c r="BO277" s="336"/>
      <c r="BP277" s="336"/>
      <c r="BQ277" s="336"/>
      <c r="BR277" s="336"/>
      <c r="BS277" s="336"/>
      <c r="BT277" s="336"/>
      <c r="BU277" s="336"/>
      <c r="BV277" s="336"/>
      <c r="BW277" s="336"/>
      <c r="BX277" s="336"/>
      <c r="BY277" s="336"/>
    </row>
    <row r="278" spans="1:77" ht="12" customHeight="1" x14ac:dyDescent="0.35">
      <c r="A278" s="341"/>
      <c r="B278" s="338"/>
      <c r="C278" s="107" t="s">
        <v>105</v>
      </c>
      <c r="D278" s="78" t="s">
        <v>350</v>
      </c>
      <c r="E278" s="370"/>
      <c r="F278" s="290">
        <f>IF(YEAR2=2014,'Table PR2_2014'!F277,IF(YEAR2=2015,TablePR2_2015!F277,IF(YEAR2=2016,Tablepr2_2016!F277,IF(YEAR2=2017,Tablepr2_2017!F277))))</f>
        <v>3246</v>
      </c>
      <c r="G278" s="290">
        <f>IF(YEAR2=2014,'Table PR2_2014'!G277,IF(YEAR2=2015,TablePR2_2015!G277,IF(YEAR2=2016,Tablepr2_2016!G277,IF(YEAR2=2017,Tablepr2_2017!G277))))</f>
        <v>74</v>
      </c>
      <c r="H278" s="290">
        <f>IF(YEAR2=2014,'Table PR2_2014'!H277,IF(YEAR2=2015,TablePR2_2015!H277,IF(YEAR2=2016,Tablepr2_2016!H277,IF(YEAR2=2017,Tablepr2_2017!H277))))</f>
        <v>75</v>
      </c>
      <c r="I278" s="730">
        <f>IF(YEAR2=2014,'Table PR2_2014'!I277,IF(YEAR2=2015,TablePR2_2015!I277,IF(YEAR2=2016,Tablepr2_2016!I277,IF(YEAR2=2017,Tablepr2_2017!I277))))</f>
        <v>35.799999999999997</v>
      </c>
      <c r="J278" s="599"/>
      <c r="K278" s="399"/>
      <c r="L278" s="399"/>
      <c r="M278" s="399"/>
      <c r="N278" s="399"/>
      <c r="Q278" s="336"/>
      <c r="R278" s="336"/>
      <c r="S278" s="336"/>
      <c r="T278" s="336"/>
      <c r="U278" s="336"/>
      <c r="V278" s="336"/>
      <c r="W278" s="336"/>
      <c r="X278" s="336"/>
      <c r="Y278" s="336"/>
      <c r="Z278" s="293"/>
      <c r="AA278" s="336"/>
      <c r="AB278" s="336"/>
      <c r="AC278" s="336"/>
      <c r="AD278" s="336"/>
      <c r="AE278" s="336"/>
      <c r="AF278" s="336"/>
      <c r="AG278" s="336"/>
      <c r="AH278" s="336"/>
      <c r="AI278" s="336"/>
      <c r="AJ278" s="336"/>
      <c r="AK278" s="336"/>
      <c r="AL278" s="336"/>
      <c r="AM278" s="336"/>
      <c r="AN278" s="336"/>
      <c r="AO278" s="336"/>
      <c r="AP278" s="336"/>
      <c r="AQ278" s="336"/>
      <c r="AR278" s="336"/>
      <c r="AS278" s="336"/>
      <c r="AT278" s="336"/>
      <c r="AU278" s="336"/>
      <c r="AV278" s="336"/>
      <c r="AW278" s="336"/>
      <c r="AX278" s="336"/>
      <c r="AY278" s="336"/>
      <c r="AZ278" s="336"/>
      <c r="BA278" s="336"/>
      <c r="BB278" s="336"/>
      <c r="BC278" s="336"/>
      <c r="BD278" s="336"/>
      <c r="BE278" s="336"/>
      <c r="BF278" s="336"/>
      <c r="BG278" s="336"/>
      <c r="BH278" s="336"/>
      <c r="BI278" s="336"/>
      <c r="BJ278" s="336"/>
      <c r="BK278" s="336"/>
      <c r="BL278" s="336"/>
      <c r="BM278" s="336"/>
      <c r="BN278" s="336"/>
      <c r="BO278" s="336"/>
      <c r="BP278" s="336"/>
      <c r="BQ278" s="336"/>
      <c r="BR278" s="336"/>
      <c r="BS278" s="336"/>
      <c r="BT278" s="336"/>
      <c r="BU278" s="336"/>
      <c r="BV278" s="336"/>
      <c r="BW278" s="336"/>
      <c r="BX278" s="336"/>
      <c r="BY278" s="336"/>
    </row>
    <row r="279" spans="1:77" ht="12" customHeight="1" x14ac:dyDescent="0.35">
      <c r="A279" s="341"/>
      <c r="B279" s="338"/>
      <c r="C279" s="107" t="s">
        <v>106</v>
      </c>
      <c r="D279" s="78" t="s">
        <v>351</v>
      </c>
      <c r="E279" s="370"/>
      <c r="F279" s="290">
        <f>IF(YEAR2=2014,'Table PR2_2014'!F278,IF(YEAR2=2015,TablePR2_2015!F278,IF(YEAR2=2016,Tablepr2_2016!F278,IF(YEAR2=2017,Tablepr2_2017!F278))))</f>
        <v>1362</v>
      </c>
      <c r="G279" s="290">
        <f>IF(YEAR2=2014,'Table PR2_2014'!G278,IF(YEAR2=2015,TablePR2_2015!G278,IF(YEAR2=2016,Tablepr2_2016!G278,IF(YEAR2=2017,Tablepr2_2017!G278))))</f>
        <v>70</v>
      </c>
      <c r="H279" s="290">
        <f>IF(YEAR2=2014,'Table PR2_2014'!H278,IF(YEAR2=2015,TablePR2_2015!H278,IF(YEAR2=2016,Tablepr2_2016!H278,IF(YEAR2=2017,Tablepr2_2017!H278))))</f>
        <v>72</v>
      </c>
      <c r="I279" s="730">
        <f>IF(YEAR2=2014,'Table PR2_2014'!I278,IF(YEAR2=2015,TablePR2_2015!I278,IF(YEAR2=2016,Tablepr2_2016!I278,IF(YEAR2=2017,Tablepr2_2017!I278))))</f>
        <v>34.5</v>
      </c>
      <c r="J279" s="599"/>
      <c r="K279" s="399"/>
      <c r="L279" s="399"/>
      <c r="M279" s="399"/>
      <c r="N279" s="399"/>
      <c r="Q279" s="336"/>
      <c r="R279" s="336"/>
      <c r="S279" s="336"/>
      <c r="T279" s="336"/>
      <c r="U279" s="336"/>
      <c r="V279" s="336"/>
      <c r="W279" s="336"/>
      <c r="X279" s="336"/>
      <c r="Y279" s="336"/>
      <c r="Z279" s="293"/>
      <c r="AA279" s="336"/>
      <c r="AB279" s="336"/>
      <c r="AC279" s="336"/>
      <c r="AD279" s="336"/>
      <c r="AE279" s="336"/>
      <c r="AF279" s="336"/>
      <c r="AG279" s="336"/>
      <c r="AH279" s="336"/>
      <c r="AI279" s="336"/>
      <c r="AJ279" s="336"/>
      <c r="AK279" s="336"/>
      <c r="AL279" s="336"/>
      <c r="AM279" s="336"/>
      <c r="AN279" s="336"/>
      <c r="AO279" s="336"/>
      <c r="AP279" s="336"/>
      <c r="AQ279" s="336"/>
      <c r="AR279" s="336"/>
      <c r="AS279" s="336"/>
      <c r="AT279" s="336"/>
      <c r="AU279" s="336"/>
      <c r="AV279" s="336"/>
      <c r="AW279" s="336"/>
      <c r="AX279" s="336"/>
      <c r="AY279" s="336"/>
      <c r="AZ279" s="336"/>
      <c r="BA279" s="336"/>
      <c r="BB279" s="336"/>
      <c r="BC279" s="336"/>
      <c r="BD279" s="336"/>
      <c r="BE279" s="336"/>
      <c r="BF279" s="336"/>
      <c r="BG279" s="336"/>
      <c r="BH279" s="336"/>
      <c r="BI279" s="336"/>
      <c r="BJ279" s="336"/>
      <c r="BK279" s="336"/>
      <c r="BL279" s="336"/>
      <c r="BM279" s="336"/>
      <c r="BN279" s="336"/>
      <c r="BO279" s="336"/>
      <c r="BP279" s="336"/>
      <c r="BQ279" s="336"/>
      <c r="BR279" s="336"/>
      <c r="BS279" s="336"/>
      <c r="BT279" s="336"/>
      <c r="BU279" s="336"/>
      <c r="BV279" s="336"/>
      <c r="BW279" s="336"/>
      <c r="BX279" s="336"/>
      <c r="BY279" s="336"/>
    </row>
    <row r="280" spans="1:77" ht="12" customHeight="1" x14ac:dyDescent="0.35">
      <c r="A280" s="341"/>
      <c r="B280" s="338"/>
      <c r="C280" s="107"/>
      <c r="D280" s="78"/>
      <c r="E280" s="370"/>
      <c r="F280" s="290"/>
      <c r="G280" s="290"/>
      <c r="H280" s="290"/>
      <c r="I280" s="730"/>
      <c r="J280" s="599"/>
      <c r="K280" s="399"/>
      <c r="L280" s="399"/>
      <c r="M280" s="399"/>
      <c r="N280" s="399"/>
      <c r="Q280" s="336"/>
      <c r="R280" s="336"/>
      <c r="S280" s="336"/>
      <c r="T280" s="336"/>
      <c r="U280" s="336"/>
      <c r="V280" s="336"/>
      <c r="W280" s="336"/>
      <c r="X280" s="336"/>
      <c r="Y280" s="336"/>
      <c r="Z280" s="293"/>
      <c r="AA280" s="336"/>
      <c r="AB280" s="336"/>
      <c r="AC280" s="336"/>
      <c r="AD280" s="336"/>
      <c r="AE280" s="336"/>
      <c r="AF280" s="336"/>
      <c r="AG280" s="336"/>
      <c r="AH280" s="336"/>
      <c r="AI280" s="336"/>
      <c r="AJ280" s="336"/>
      <c r="AK280" s="336"/>
      <c r="AL280" s="336"/>
      <c r="AM280" s="336"/>
      <c r="AN280" s="336"/>
      <c r="AO280" s="336"/>
      <c r="AP280" s="336"/>
      <c r="AQ280" s="336"/>
      <c r="AR280" s="336"/>
      <c r="AS280" s="336"/>
      <c r="AT280" s="336"/>
      <c r="AU280" s="336"/>
      <c r="AV280" s="336"/>
      <c r="AW280" s="336"/>
      <c r="AX280" s="336"/>
      <c r="AY280" s="336"/>
      <c r="AZ280" s="336"/>
      <c r="BA280" s="336"/>
      <c r="BB280" s="336"/>
      <c r="BC280" s="336"/>
      <c r="BD280" s="336"/>
      <c r="BE280" s="336"/>
      <c r="BF280" s="336"/>
      <c r="BG280" s="336"/>
      <c r="BH280" s="336"/>
      <c r="BI280" s="336"/>
      <c r="BJ280" s="336"/>
      <c r="BK280" s="336"/>
      <c r="BL280" s="336"/>
      <c r="BM280" s="336"/>
      <c r="BN280" s="336"/>
      <c r="BO280" s="336"/>
      <c r="BP280" s="336"/>
      <c r="BQ280" s="336"/>
      <c r="BR280" s="336"/>
      <c r="BS280" s="336"/>
      <c r="BT280" s="336"/>
      <c r="BU280" s="336"/>
      <c r="BV280" s="336"/>
      <c r="BW280" s="336"/>
      <c r="BX280" s="336"/>
      <c r="BY280" s="336"/>
    </row>
    <row r="281" spans="1:77" ht="12" customHeight="1" x14ac:dyDescent="0.35">
      <c r="A281" s="341"/>
      <c r="B281" s="338"/>
      <c r="C281" s="340" t="s">
        <v>107</v>
      </c>
      <c r="D281" s="333" t="s">
        <v>352</v>
      </c>
      <c r="E281" s="370"/>
      <c r="F281" s="290"/>
      <c r="G281" s="290"/>
      <c r="H281" s="290"/>
      <c r="I281" s="730"/>
      <c r="J281" s="599"/>
      <c r="K281" s="399"/>
      <c r="L281" s="399"/>
      <c r="M281" s="399"/>
      <c r="N281" s="399"/>
      <c r="Q281" s="336"/>
      <c r="R281" s="336"/>
      <c r="S281" s="336"/>
      <c r="T281" s="336"/>
      <c r="U281" s="336"/>
      <c r="V281" s="336"/>
      <c r="W281" s="336"/>
      <c r="X281" s="336"/>
      <c r="Y281" s="336"/>
      <c r="Z281" s="293"/>
      <c r="AA281" s="336"/>
      <c r="AB281" s="336"/>
      <c r="AC281" s="336"/>
      <c r="AD281" s="336"/>
      <c r="AE281" s="336"/>
      <c r="AF281" s="336"/>
      <c r="AG281" s="336"/>
      <c r="AH281" s="336"/>
      <c r="AI281" s="336"/>
      <c r="AJ281" s="336"/>
      <c r="AK281" s="336"/>
      <c r="AL281" s="336"/>
      <c r="AM281" s="336"/>
      <c r="AN281" s="336"/>
      <c r="AO281" s="336"/>
      <c r="AP281" s="336"/>
      <c r="AQ281" s="336"/>
      <c r="AR281" s="336"/>
      <c r="AS281" s="336"/>
      <c r="AT281" s="336"/>
      <c r="AU281" s="336"/>
      <c r="AV281" s="336"/>
      <c r="AW281" s="336"/>
      <c r="AX281" s="336"/>
      <c r="AY281" s="336"/>
      <c r="AZ281" s="336"/>
      <c r="BA281" s="336"/>
      <c r="BB281" s="336"/>
      <c r="BC281" s="336"/>
      <c r="BD281" s="336"/>
      <c r="BE281" s="336"/>
      <c r="BF281" s="336"/>
      <c r="BG281" s="336"/>
      <c r="BH281" s="336"/>
      <c r="BI281" s="336"/>
      <c r="BJ281" s="336"/>
      <c r="BK281" s="336"/>
      <c r="BL281" s="336"/>
      <c r="BM281" s="336"/>
      <c r="BN281" s="336"/>
      <c r="BO281" s="336"/>
      <c r="BP281" s="336"/>
      <c r="BQ281" s="336"/>
      <c r="BR281" s="336"/>
      <c r="BS281" s="336"/>
      <c r="BT281" s="336"/>
      <c r="BU281" s="336"/>
      <c r="BV281" s="336"/>
      <c r="BW281" s="336"/>
      <c r="BX281" s="336"/>
      <c r="BY281" s="336"/>
    </row>
    <row r="282" spans="1:77" ht="12" customHeight="1" x14ac:dyDescent="0.35">
      <c r="A282" s="341"/>
      <c r="B282" s="338"/>
      <c r="C282" s="107" t="s">
        <v>108</v>
      </c>
      <c r="D282" s="78" t="s">
        <v>353</v>
      </c>
      <c r="E282" s="370"/>
      <c r="F282" s="290">
        <f>IF(YEAR2=2014,'Table PR2_2014'!F281,IF(YEAR2=2015,TablePR2_2015!F281,IF(YEAR2=2016,Tablepr2_2016!F281,IF(YEAR2=2017,Tablepr2_2017!F281))))</f>
        <v>3921</v>
      </c>
      <c r="G282" s="290">
        <f>IF(YEAR2=2014,'Table PR2_2014'!G281,IF(YEAR2=2015,TablePR2_2015!G281,IF(YEAR2=2016,Tablepr2_2016!G281,IF(YEAR2=2017,Tablepr2_2017!G281))))</f>
        <v>69</v>
      </c>
      <c r="H282" s="290">
        <f>IF(YEAR2=2014,'Table PR2_2014'!H281,IF(YEAR2=2015,TablePR2_2015!H281,IF(YEAR2=2016,Tablepr2_2016!H281,IF(YEAR2=2017,Tablepr2_2017!H281))))</f>
        <v>72</v>
      </c>
      <c r="I282" s="730">
        <f>IF(YEAR2=2014,'Table PR2_2014'!I281,IF(YEAR2=2015,TablePR2_2015!I281,IF(YEAR2=2016,Tablepr2_2016!I281,IF(YEAR2=2017,Tablepr2_2017!I281))))</f>
        <v>33.799999999999997</v>
      </c>
      <c r="J282" s="599"/>
      <c r="K282" s="399"/>
      <c r="L282" s="399"/>
      <c r="M282" s="399"/>
      <c r="N282" s="399"/>
      <c r="Q282" s="336"/>
      <c r="R282" s="336"/>
      <c r="S282" s="336"/>
      <c r="T282" s="336"/>
      <c r="U282" s="336"/>
      <c r="V282" s="336"/>
      <c r="W282" s="336"/>
      <c r="X282" s="336"/>
      <c r="Y282" s="336"/>
      <c r="Z282" s="293"/>
      <c r="AA282" s="336"/>
      <c r="AB282" s="336"/>
      <c r="AC282" s="336"/>
      <c r="AD282" s="336"/>
      <c r="AE282" s="336"/>
      <c r="AF282" s="336"/>
      <c r="AG282" s="336"/>
      <c r="AH282" s="336"/>
      <c r="AI282" s="336"/>
      <c r="AJ282" s="336"/>
      <c r="AK282" s="336"/>
      <c r="AL282" s="336"/>
      <c r="AM282" s="336"/>
      <c r="AN282" s="336"/>
      <c r="AO282" s="336"/>
      <c r="AP282" s="336"/>
      <c r="AQ282" s="336"/>
      <c r="AR282" s="336"/>
      <c r="AS282" s="336"/>
      <c r="AT282" s="336"/>
      <c r="AU282" s="336"/>
      <c r="AV282" s="336"/>
      <c r="AW282" s="336"/>
      <c r="AX282" s="336"/>
      <c r="AY282" s="336"/>
      <c r="AZ282" s="336"/>
      <c r="BA282" s="336"/>
      <c r="BB282" s="336"/>
      <c r="BC282" s="336"/>
      <c r="BD282" s="336"/>
      <c r="BE282" s="336"/>
      <c r="BF282" s="336"/>
      <c r="BG282" s="336"/>
      <c r="BH282" s="336"/>
      <c r="BI282" s="336"/>
      <c r="BJ282" s="336"/>
      <c r="BK282" s="336"/>
      <c r="BL282" s="336"/>
      <c r="BM282" s="336"/>
      <c r="BN282" s="336"/>
      <c r="BO282" s="336"/>
      <c r="BP282" s="336"/>
      <c r="BQ282" s="336"/>
      <c r="BR282" s="336"/>
      <c r="BS282" s="336"/>
      <c r="BT282" s="336"/>
      <c r="BU282" s="336"/>
      <c r="BV282" s="336"/>
      <c r="BW282" s="336"/>
      <c r="BX282" s="336"/>
      <c r="BY282" s="336"/>
    </row>
    <row r="283" spans="1:77" ht="12" customHeight="1" x14ac:dyDescent="0.35">
      <c r="A283" s="341"/>
      <c r="B283" s="338"/>
      <c r="C283" s="107" t="s">
        <v>109</v>
      </c>
      <c r="D283" s="78" t="s">
        <v>354</v>
      </c>
      <c r="E283" s="370"/>
      <c r="F283" s="290">
        <f>IF(YEAR2=2014,'Table PR2_2014'!F282,IF(YEAR2=2015,TablePR2_2015!F282,IF(YEAR2=2016,Tablepr2_2016!F282,IF(YEAR2=2017,Tablepr2_2017!F282))))</f>
        <v>4648</v>
      </c>
      <c r="G283" s="290">
        <f>IF(YEAR2=2014,'Table PR2_2014'!G282,IF(YEAR2=2015,TablePR2_2015!G282,IF(YEAR2=2016,Tablepr2_2016!G282,IF(YEAR2=2017,Tablepr2_2017!G282))))</f>
        <v>73</v>
      </c>
      <c r="H283" s="290">
        <f>IF(YEAR2=2014,'Table PR2_2014'!H282,IF(YEAR2=2015,TablePR2_2015!H282,IF(YEAR2=2016,Tablepr2_2016!H282,IF(YEAR2=2017,Tablepr2_2017!H282))))</f>
        <v>74</v>
      </c>
      <c r="I283" s="730">
        <f>IF(YEAR2=2014,'Table PR2_2014'!I282,IF(YEAR2=2015,TablePR2_2015!I282,IF(YEAR2=2016,Tablepr2_2016!I282,IF(YEAR2=2017,Tablepr2_2017!I282))))</f>
        <v>35.1</v>
      </c>
      <c r="J283" s="599"/>
      <c r="K283" s="399"/>
      <c r="L283" s="399"/>
      <c r="M283" s="399"/>
      <c r="N283" s="399"/>
      <c r="Q283" s="336"/>
      <c r="R283" s="336"/>
      <c r="S283" s="336"/>
      <c r="T283" s="336"/>
      <c r="U283" s="336"/>
      <c r="V283" s="336"/>
      <c r="W283" s="336"/>
      <c r="X283" s="336"/>
      <c r="Y283" s="336"/>
      <c r="Z283" s="293"/>
      <c r="AA283" s="336"/>
      <c r="AB283" s="336"/>
      <c r="AC283" s="336"/>
      <c r="AD283" s="336"/>
      <c r="AE283" s="336"/>
      <c r="AF283" s="336"/>
      <c r="AG283" s="336"/>
      <c r="AH283" s="336"/>
      <c r="AI283" s="336"/>
      <c r="AJ283" s="336"/>
      <c r="AK283" s="336"/>
      <c r="AL283" s="336"/>
      <c r="AM283" s="336"/>
      <c r="AN283" s="336"/>
      <c r="AO283" s="336"/>
      <c r="AP283" s="336"/>
      <c r="AQ283" s="336"/>
      <c r="AR283" s="336"/>
      <c r="AS283" s="336"/>
      <c r="AT283" s="336"/>
      <c r="AU283" s="336"/>
      <c r="AV283" s="336"/>
      <c r="AW283" s="336"/>
      <c r="AX283" s="336"/>
      <c r="AY283" s="336"/>
      <c r="AZ283" s="336"/>
      <c r="BA283" s="336"/>
      <c r="BB283" s="336"/>
      <c r="BC283" s="336"/>
      <c r="BD283" s="336"/>
      <c r="BE283" s="336"/>
      <c r="BF283" s="336"/>
      <c r="BG283" s="336"/>
      <c r="BH283" s="336"/>
      <c r="BI283" s="336"/>
      <c r="BJ283" s="336"/>
      <c r="BK283" s="336"/>
      <c r="BL283" s="336"/>
      <c r="BM283" s="336"/>
      <c r="BN283" s="336"/>
      <c r="BO283" s="336"/>
      <c r="BP283" s="336"/>
      <c r="BQ283" s="336"/>
      <c r="BR283" s="336"/>
      <c r="BS283" s="336"/>
      <c r="BT283" s="336"/>
      <c r="BU283" s="336"/>
      <c r="BV283" s="336"/>
      <c r="BW283" s="336"/>
      <c r="BX283" s="336"/>
      <c r="BY283" s="336"/>
    </row>
    <row r="284" spans="1:77" ht="12" customHeight="1" x14ac:dyDescent="0.35">
      <c r="A284" s="341"/>
      <c r="B284" s="338"/>
      <c r="C284" s="107" t="s">
        <v>110</v>
      </c>
      <c r="D284" s="78" t="s">
        <v>355</v>
      </c>
      <c r="E284" s="370"/>
      <c r="F284" s="290">
        <f>IF(YEAR2=2014,'Table PR2_2014'!F283,IF(YEAR2=2015,TablePR2_2015!F283,IF(YEAR2=2016,Tablepr2_2016!F283,IF(YEAR2=2017,Tablepr2_2017!F283))))</f>
        <v>3267</v>
      </c>
      <c r="G284" s="290">
        <f>IF(YEAR2=2014,'Table PR2_2014'!G283,IF(YEAR2=2015,TablePR2_2015!G283,IF(YEAR2=2016,Tablepr2_2016!G283,IF(YEAR2=2017,Tablepr2_2017!G283))))</f>
        <v>76</v>
      </c>
      <c r="H284" s="290">
        <f>IF(YEAR2=2014,'Table PR2_2014'!H283,IF(YEAR2=2015,TablePR2_2015!H283,IF(YEAR2=2016,Tablepr2_2016!H283,IF(YEAR2=2017,Tablepr2_2017!H283))))</f>
        <v>77</v>
      </c>
      <c r="I284" s="730">
        <f>IF(YEAR2=2014,'Table PR2_2014'!I283,IF(YEAR2=2015,TablePR2_2015!I283,IF(YEAR2=2016,Tablepr2_2016!I283,IF(YEAR2=2017,Tablepr2_2017!I283))))</f>
        <v>35.5</v>
      </c>
      <c r="J284" s="599"/>
      <c r="K284" s="399"/>
      <c r="L284" s="399"/>
      <c r="M284" s="399"/>
      <c r="N284" s="399"/>
      <c r="Q284" s="336"/>
      <c r="R284" s="336"/>
      <c r="S284" s="336"/>
      <c r="T284" s="336"/>
      <c r="U284" s="336"/>
      <c r="V284" s="336"/>
      <c r="W284" s="336"/>
      <c r="X284" s="336"/>
      <c r="Y284" s="336"/>
      <c r="Z284" s="293"/>
      <c r="AA284" s="336"/>
      <c r="AB284" s="336"/>
      <c r="AC284" s="336"/>
      <c r="AD284" s="336"/>
      <c r="AE284" s="336"/>
      <c r="AF284" s="336"/>
      <c r="AG284" s="336"/>
      <c r="AH284" s="336"/>
      <c r="AI284" s="336"/>
      <c r="AJ284" s="336"/>
      <c r="AK284" s="336"/>
      <c r="AL284" s="336"/>
      <c r="AM284" s="336"/>
      <c r="AN284" s="336"/>
      <c r="AO284" s="336"/>
      <c r="AP284" s="336"/>
      <c r="AQ284" s="336"/>
      <c r="AR284" s="336"/>
      <c r="AS284" s="336"/>
      <c r="AT284" s="336"/>
      <c r="AU284" s="336"/>
      <c r="AV284" s="336"/>
      <c r="AW284" s="336"/>
      <c r="AX284" s="336"/>
      <c r="AY284" s="336"/>
      <c r="AZ284" s="336"/>
      <c r="BA284" s="336"/>
      <c r="BB284" s="336"/>
      <c r="BC284" s="336"/>
      <c r="BD284" s="336"/>
      <c r="BE284" s="336"/>
      <c r="BF284" s="336"/>
      <c r="BG284" s="336"/>
      <c r="BH284" s="336"/>
      <c r="BI284" s="336"/>
      <c r="BJ284" s="336"/>
      <c r="BK284" s="336"/>
      <c r="BL284" s="336"/>
      <c r="BM284" s="336"/>
      <c r="BN284" s="336"/>
      <c r="BO284" s="336"/>
      <c r="BP284" s="336"/>
      <c r="BQ284" s="336"/>
      <c r="BR284" s="336"/>
      <c r="BS284" s="336"/>
      <c r="BT284" s="336"/>
      <c r="BU284" s="336"/>
      <c r="BV284" s="336"/>
      <c r="BW284" s="336"/>
      <c r="BX284" s="336"/>
      <c r="BY284" s="336"/>
    </row>
    <row r="285" spans="1:77" ht="12" customHeight="1" x14ac:dyDescent="0.35">
      <c r="A285" s="341"/>
      <c r="B285" s="338"/>
      <c r="C285" s="107" t="s">
        <v>111</v>
      </c>
      <c r="D285" s="78" t="s">
        <v>356</v>
      </c>
      <c r="E285" s="370"/>
      <c r="F285" s="290">
        <f>IF(YEAR2=2014,'Table PR2_2014'!F284,IF(YEAR2=2015,TablePR2_2015!F284,IF(YEAR2=2016,Tablepr2_2016!F284,IF(YEAR2=2017,Tablepr2_2017!F284))))</f>
        <v>4134</v>
      </c>
      <c r="G285" s="290">
        <f>IF(YEAR2=2014,'Table PR2_2014'!G284,IF(YEAR2=2015,TablePR2_2015!G284,IF(YEAR2=2016,Tablepr2_2016!G284,IF(YEAR2=2017,Tablepr2_2017!G284))))</f>
        <v>68</v>
      </c>
      <c r="H285" s="290">
        <f>IF(YEAR2=2014,'Table PR2_2014'!H284,IF(YEAR2=2015,TablePR2_2015!H284,IF(YEAR2=2016,Tablepr2_2016!H284,IF(YEAR2=2017,Tablepr2_2017!H284))))</f>
        <v>69</v>
      </c>
      <c r="I285" s="730">
        <f>IF(YEAR2=2014,'Table PR2_2014'!I284,IF(YEAR2=2015,TablePR2_2015!I284,IF(YEAR2=2016,Tablepr2_2016!I284,IF(YEAR2=2017,Tablepr2_2017!I284))))</f>
        <v>33.6</v>
      </c>
      <c r="J285" s="599"/>
      <c r="K285" s="399"/>
      <c r="L285" s="399"/>
      <c r="M285" s="399"/>
      <c r="N285" s="399"/>
      <c r="Q285" s="336"/>
      <c r="R285" s="336"/>
      <c r="S285" s="336"/>
      <c r="T285" s="336"/>
      <c r="U285" s="336"/>
      <c r="V285" s="336"/>
      <c r="W285" s="336"/>
      <c r="X285" s="336"/>
      <c r="Y285" s="336"/>
      <c r="Z285" s="293"/>
      <c r="AA285" s="336"/>
      <c r="AB285" s="336"/>
      <c r="AC285" s="336"/>
      <c r="AD285" s="336"/>
      <c r="AE285" s="336"/>
      <c r="AF285" s="336"/>
      <c r="AG285" s="336"/>
      <c r="AH285" s="336"/>
      <c r="AI285" s="336"/>
      <c r="AJ285" s="336"/>
      <c r="AK285" s="336"/>
      <c r="AL285" s="336"/>
      <c r="AM285" s="336"/>
      <c r="AN285" s="336"/>
      <c r="AO285" s="336"/>
      <c r="AP285" s="336"/>
      <c r="AQ285" s="336"/>
      <c r="AR285" s="336"/>
      <c r="AS285" s="336"/>
      <c r="AT285" s="336"/>
      <c r="AU285" s="336"/>
      <c r="AV285" s="336"/>
      <c r="AW285" s="336"/>
      <c r="AX285" s="336"/>
      <c r="AY285" s="336"/>
      <c r="AZ285" s="336"/>
      <c r="BA285" s="336"/>
      <c r="BB285" s="336"/>
      <c r="BC285" s="336"/>
      <c r="BD285" s="336"/>
      <c r="BE285" s="336"/>
      <c r="BF285" s="336"/>
      <c r="BG285" s="336"/>
      <c r="BH285" s="336"/>
      <c r="BI285" s="336"/>
      <c r="BJ285" s="336"/>
      <c r="BK285" s="336"/>
      <c r="BL285" s="336"/>
      <c r="BM285" s="336"/>
      <c r="BN285" s="336"/>
      <c r="BO285" s="336"/>
      <c r="BP285" s="336"/>
      <c r="BQ285" s="336"/>
      <c r="BR285" s="336"/>
      <c r="BS285" s="336"/>
      <c r="BT285" s="336"/>
      <c r="BU285" s="336"/>
      <c r="BV285" s="336"/>
      <c r="BW285" s="336"/>
      <c r="BX285" s="336"/>
      <c r="BY285" s="336"/>
    </row>
    <row r="286" spans="1:77" ht="12" customHeight="1" x14ac:dyDescent="0.35">
      <c r="A286" s="341"/>
      <c r="B286" s="338"/>
      <c r="C286" s="107" t="s">
        <v>112</v>
      </c>
      <c r="D286" s="78" t="s">
        <v>357</v>
      </c>
      <c r="E286" s="370"/>
      <c r="F286" s="290">
        <f>IF(YEAR2=2014,'Table PR2_2014'!F285,IF(YEAR2=2015,TablePR2_2015!F285,IF(YEAR2=2016,Tablepr2_2016!F285,IF(YEAR2=2017,Tablepr2_2017!F285))))</f>
        <v>4078</v>
      </c>
      <c r="G286" s="290">
        <f>IF(YEAR2=2014,'Table PR2_2014'!G285,IF(YEAR2=2015,TablePR2_2015!G285,IF(YEAR2=2016,Tablepr2_2016!G285,IF(YEAR2=2017,Tablepr2_2017!G285))))</f>
        <v>77</v>
      </c>
      <c r="H286" s="290">
        <f>IF(YEAR2=2014,'Table PR2_2014'!H285,IF(YEAR2=2015,TablePR2_2015!H285,IF(YEAR2=2016,Tablepr2_2016!H285,IF(YEAR2=2017,Tablepr2_2017!H285))))</f>
        <v>78</v>
      </c>
      <c r="I286" s="730">
        <f>IF(YEAR2=2014,'Table PR2_2014'!I285,IF(YEAR2=2015,TablePR2_2015!I285,IF(YEAR2=2016,Tablepr2_2016!I285,IF(YEAR2=2017,Tablepr2_2017!I285))))</f>
        <v>35.5</v>
      </c>
      <c r="J286" s="599"/>
      <c r="K286" s="399"/>
      <c r="L286" s="399"/>
      <c r="M286" s="399"/>
      <c r="N286" s="399"/>
      <c r="Q286" s="336"/>
      <c r="R286" s="336"/>
      <c r="S286" s="336"/>
      <c r="T286" s="336"/>
      <c r="U286" s="336"/>
      <c r="V286" s="336"/>
      <c r="W286" s="336"/>
      <c r="X286" s="336"/>
      <c r="Y286" s="336"/>
      <c r="Z286" s="293"/>
      <c r="AA286" s="336"/>
      <c r="AB286" s="336"/>
      <c r="AC286" s="336"/>
      <c r="AD286" s="336"/>
      <c r="AE286" s="336"/>
      <c r="AF286" s="336"/>
      <c r="AG286" s="336"/>
      <c r="AH286" s="336"/>
      <c r="AI286" s="336"/>
      <c r="AJ286" s="336"/>
      <c r="AK286" s="336"/>
      <c r="AL286" s="336"/>
      <c r="AM286" s="336"/>
      <c r="AN286" s="336"/>
      <c r="AO286" s="336"/>
      <c r="AP286" s="336"/>
      <c r="AQ286" s="336"/>
      <c r="AR286" s="336"/>
      <c r="AS286" s="336"/>
      <c r="AT286" s="336"/>
      <c r="AU286" s="336"/>
      <c r="AV286" s="336"/>
      <c r="AW286" s="336"/>
      <c r="AX286" s="336"/>
      <c r="AY286" s="336"/>
      <c r="AZ286" s="336"/>
      <c r="BA286" s="336"/>
      <c r="BB286" s="336"/>
      <c r="BC286" s="336"/>
      <c r="BD286" s="336"/>
      <c r="BE286" s="336"/>
      <c r="BF286" s="336"/>
      <c r="BG286" s="336"/>
      <c r="BH286" s="336"/>
      <c r="BI286" s="336"/>
      <c r="BJ286" s="336"/>
      <c r="BK286" s="336"/>
      <c r="BL286" s="336"/>
      <c r="BM286" s="336"/>
      <c r="BN286" s="336"/>
      <c r="BO286" s="336"/>
      <c r="BP286" s="336"/>
      <c r="BQ286" s="336"/>
      <c r="BR286" s="336"/>
      <c r="BS286" s="336"/>
      <c r="BT286" s="336"/>
      <c r="BU286" s="336"/>
      <c r="BV286" s="336"/>
      <c r="BW286" s="336"/>
      <c r="BX286" s="336"/>
      <c r="BY286" s="336"/>
    </row>
    <row r="287" spans="1:77" ht="12" customHeight="1" x14ac:dyDescent="0.35">
      <c r="A287" s="341"/>
      <c r="B287" s="338"/>
      <c r="C287" s="107" t="s">
        <v>113</v>
      </c>
      <c r="D287" s="78" t="s">
        <v>358</v>
      </c>
      <c r="E287" s="370"/>
      <c r="F287" s="290">
        <f>IF(YEAR2=2014,'Table PR2_2014'!F286,IF(YEAR2=2015,TablePR2_2015!F286,IF(YEAR2=2016,Tablepr2_2016!F286,IF(YEAR2=2017,Tablepr2_2017!F286))))</f>
        <v>5197</v>
      </c>
      <c r="G287" s="290">
        <f>IF(YEAR2=2014,'Table PR2_2014'!G286,IF(YEAR2=2015,TablePR2_2015!G286,IF(YEAR2=2016,Tablepr2_2016!G286,IF(YEAR2=2017,Tablepr2_2017!G286))))</f>
        <v>71</v>
      </c>
      <c r="H287" s="290">
        <f>IF(YEAR2=2014,'Table PR2_2014'!H286,IF(YEAR2=2015,TablePR2_2015!H286,IF(YEAR2=2016,Tablepr2_2016!H286,IF(YEAR2=2017,Tablepr2_2017!H286))))</f>
        <v>73</v>
      </c>
      <c r="I287" s="730">
        <f>IF(YEAR2=2014,'Table PR2_2014'!I286,IF(YEAR2=2015,TablePR2_2015!I286,IF(YEAR2=2016,Tablepr2_2016!I286,IF(YEAR2=2017,Tablepr2_2017!I286))))</f>
        <v>34.1</v>
      </c>
      <c r="J287" s="599"/>
      <c r="K287" s="399"/>
      <c r="L287" s="399"/>
      <c r="M287" s="399"/>
      <c r="N287" s="399"/>
      <c r="Q287" s="336"/>
      <c r="R287" s="336"/>
      <c r="S287" s="336"/>
      <c r="T287" s="336"/>
      <c r="U287" s="336"/>
      <c r="V287" s="336"/>
      <c r="W287" s="336"/>
      <c r="X287" s="336"/>
      <c r="Y287" s="336"/>
      <c r="Z287" s="293"/>
      <c r="AA287" s="336"/>
      <c r="AB287" s="336"/>
      <c r="AC287" s="336"/>
      <c r="AD287" s="336"/>
      <c r="AE287" s="336"/>
      <c r="AF287" s="336"/>
      <c r="AG287" s="336"/>
      <c r="AH287" s="336"/>
      <c r="AI287" s="336"/>
      <c r="AJ287" s="336"/>
      <c r="AK287" s="336"/>
      <c r="AL287" s="336"/>
      <c r="AM287" s="336"/>
      <c r="AN287" s="336"/>
      <c r="AO287" s="336"/>
      <c r="AP287" s="336"/>
      <c r="AQ287" s="336"/>
      <c r="AR287" s="336"/>
      <c r="AS287" s="336"/>
      <c r="AT287" s="336"/>
      <c r="AU287" s="336"/>
      <c r="AV287" s="336"/>
      <c r="AW287" s="336"/>
      <c r="AX287" s="336"/>
      <c r="AY287" s="336"/>
      <c r="AZ287" s="336"/>
      <c r="BA287" s="336"/>
      <c r="BB287" s="336"/>
      <c r="BC287" s="336"/>
      <c r="BD287" s="336"/>
      <c r="BE287" s="336"/>
      <c r="BF287" s="336"/>
      <c r="BG287" s="336"/>
      <c r="BH287" s="336"/>
      <c r="BI287" s="336"/>
      <c r="BJ287" s="336"/>
      <c r="BK287" s="336"/>
      <c r="BL287" s="336"/>
      <c r="BM287" s="336"/>
      <c r="BN287" s="336"/>
      <c r="BO287" s="336"/>
      <c r="BP287" s="336"/>
      <c r="BQ287" s="336"/>
      <c r="BR287" s="336"/>
      <c r="BS287" s="336"/>
      <c r="BT287" s="336"/>
      <c r="BU287" s="336"/>
      <c r="BV287" s="336"/>
      <c r="BW287" s="336"/>
      <c r="BX287" s="336"/>
      <c r="BY287" s="336"/>
    </row>
    <row r="288" spans="1:77" ht="12" customHeight="1" x14ac:dyDescent="0.35">
      <c r="A288" s="341"/>
      <c r="B288" s="338"/>
      <c r="C288" s="107" t="s">
        <v>114</v>
      </c>
      <c r="D288" s="78" t="s">
        <v>359</v>
      </c>
      <c r="E288" s="370"/>
      <c r="F288" s="290">
        <f>IF(YEAR2=2014,'Table PR2_2014'!F287,IF(YEAR2=2015,TablePR2_2015!F287,IF(YEAR2=2016,Tablepr2_2016!F287,IF(YEAR2=2017,Tablepr2_2017!F287))))</f>
        <v>4495</v>
      </c>
      <c r="G288" s="290">
        <f>IF(YEAR2=2014,'Table PR2_2014'!G287,IF(YEAR2=2015,TablePR2_2015!G287,IF(YEAR2=2016,Tablepr2_2016!G287,IF(YEAR2=2017,Tablepr2_2017!G287))))</f>
        <v>71</v>
      </c>
      <c r="H288" s="290">
        <f>IF(YEAR2=2014,'Table PR2_2014'!H287,IF(YEAR2=2015,TablePR2_2015!H287,IF(YEAR2=2016,Tablepr2_2016!H287,IF(YEAR2=2017,Tablepr2_2017!H287))))</f>
        <v>72</v>
      </c>
      <c r="I288" s="730">
        <f>IF(YEAR2=2014,'Table PR2_2014'!I287,IF(YEAR2=2015,TablePR2_2015!I287,IF(YEAR2=2016,Tablepr2_2016!I287,IF(YEAR2=2017,Tablepr2_2017!I287))))</f>
        <v>34.700000000000003</v>
      </c>
      <c r="J288" s="599"/>
      <c r="K288" s="399"/>
      <c r="L288" s="399"/>
      <c r="M288" s="399"/>
      <c r="N288" s="399"/>
      <c r="Q288" s="336"/>
      <c r="R288" s="336"/>
      <c r="S288" s="336"/>
      <c r="T288" s="336"/>
      <c r="U288" s="336"/>
      <c r="V288" s="336"/>
      <c r="W288" s="336"/>
      <c r="X288" s="336"/>
      <c r="Y288" s="336"/>
      <c r="Z288" s="293"/>
      <c r="AA288" s="336"/>
      <c r="AB288" s="336"/>
      <c r="AC288" s="336"/>
      <c r="AD288" s="336"/>
      <c r="AE288" s="336"/>
      <c r="AF288" s="336"/>
      <c r="AG288" s="336"/>
      <c r="AH288" s="336"/>
      <c r="AI288" s="336"/>
      <c r="AJ288" s="336"/>
      <c r="AK288" s="336"/>
      <c r="AL288" s="336"/>
      <c r="AM288" s="336"/>
      <c r="AN288" s="336"/>
      <c r="AO288" s="336"/>
      <c r="AP288" s="336"/>
      <c r="AQ288" s="336"/>
      <c r="AR288" s="336"/>
      <c r="AS288" s="336"/>
      <c r="AT288" s="336"/>
      <c r="AU288" s="336"/>
      <c r="AV288" s="336"/>
      <c r="AW288" s="336"/>
      <c r="AX288" s="336"/>
      <c r="AY288" s="336"/>
      <c r="AZ288" s="336"/>
      <c r="BA288" s="336"/>
      <c r="BB288" s="336"/>
      <c r="BC288" s="336"/>
      <c r="BD288" s="336"/>
      <c r="BE288" s="336"/>
      <c r="BF288" s="336"/>
      <c r="BG288" s="336"/>
      <c r="BH288" s="336"/>
      <c r="BI288" s="336"/>
      <c r="BJ288" s="336"/>
      <c r="BK288" s="336"/>
      <c r="BL288" s="336"/>
      <c r="BM288" s="336"/>
      <c r="BN288" s="336"/>
      <c r="BO288" s="336"/>
      <c r="BP288" s="336"/>
      <c r="BQ288" s="336"/>
      <c r="BR288" s="336"/>
      <c r="BS288" s="336"/>
      <c r="BT288" s="336"/>
      <c r="BU288" s="336"/>
      <c r="BV288" s="336"/>
      <c r="BW288" s="336"/>
      <c r="BX288" s="336"/>
      <c r="BY288" s="336"/>
    </row>
    <row r="289" spans="1:77" ht="12" customHeight="1" x14ac:dyDescent="0.35">
      <c r="A289" s="341"/>
      <c r="B289" s="338"/>
      <c r="C289" s="107" t="s">
        <v>115</v>
      </c>
      <c r="D289" s="78" t="s">
        <v>360</v>
      </c>
      <c r="E289" s="370"/>
      <c r="F289" s="290">
        <f>IF(YEAR2=2014,'Table PR2_2014'!F288,IF(YEAR2=2015,TablePR2_2015!F288,IF(YEAR2=2016,Tablepr2_2016!F288,IF(YEAR2=2017,Tablepr2_2017!F288))))</f>
        <v>4740</v>
      </c>
      <c r="G289" s="290">
        <f>IF(YEAR2=2014,'Table PR2_2014'!G288,IF(YEAR2=2015,TablePR2_2015!G288,IF(YEAR2=2016,Tablepr2_2016!G288,IF(YEAR2=2017,Tablepr2_2017!G288))))</f>
        <v>67</v>
      </c>
      <c r="H289" s="290">
        <f>IF(YEAR2=2014,'Table PR2_2014'!H288,IF(YEAR2=2015,TablePR2_2015!H288,IF(YEAR2=2016,Tablepr2_2016!H288,IF(YEAR2=2017,Tablepr2_2017!H288))))</f>
        <v>68</v>
      </c>
      <c r="I289" s="730">
        <f>IF(YEAR2=2014,'Table PR2_2014'!I288,IF(YEAR2=2015,TablePR2_2015!I288,IF(YEAR2=2016,Tablepr2_2016!I288,IF(YEAR2=2017,Tablepr2_2017!I288))))</f>
        <v>33.6</v>
      </c>
      <c r="J289" s="599"/>
      <c r="K289" s="399"/>
      <c r="L289" s="399"/>
      <c r="M289" s="399"/>
      <c r="N289" s="399"/>
      <c r="Q289" s="336"/>
      <c r="R289" s="336"/>
      <c r="S289" s="336"/>
      <c r="T289" s="336"/>
      <c r="U289" s="336"/>
      <c r="V289" s="336"/>
      <c r="W289" s="336"/>
      <c r="X289" s="336"/>
      <c r="Y289" s="336"/>
      <c r="Z289" s="293"/>
      <c r="AA289" s="336"/>
      <c r="AB289" s="336"/>
      <c r="AC289" s="336"/>
      <c r="AD289" s="336"/>
      <c r="AE289" s="336"/>
      <c r="AF289" s="336"/>
      <c r="AG289" s="336"/>
      <c r="AH289" s="336"/>
      <c r="AI289" s="336"/>
      <c r="AJ289" s="336"/>
      <c r="AK289" s="336"/>
      <c r="AL289" s="336"/>
      <c r="AM289" s="336"/>
      <c r="AN289" s="336"/>
      <c r="AO289" s="336"/>
      <c r="AP289" s="336"/>
      <c r="AQ289" s="336"/>
      <c r="AR289" s="336"/>
      <c r="AS289" s="336"/>
      <c r="AT289" s="336"/>
      <c r="AU289" s="336"/>
      <c r="AV289" s="336"/>
      <c r="AW289" s="336"/>
      <c r="AX289" s="336"/>
      <c r="AY289" s="336"/>
      <c r="AZ289" s="336"/>
      <c r="BA289" s="336"/>
      <c r="BB289" s="336"/>
      <c r="BC289" s="336"/>
      <c r="BD289" s="336"/>
      <c r="BE289" s="336"/>
      <c r="BF289" s="336"/>
      <c r="BG289" s="336"/>
      <c r="BH289" s="336"/>
      <c r="BI289" s="336"/>
      <c r="BJ289" s="336"/>
      <c r="BK289" s="336"/>
      <c r="BL289" s="336"/>
      <c r="BM289" s="336"/>
      <c r="BN289" s="336"/>
      <c r="BO289" s="336"/>
      <c r="BP289" s="336"/>
      <c r="BQ289" s="336"/>
      <c r="BR289" s="336"/>
      <c r="BS289" s="336"/>
      <c r="BT289" s="336"/>
      <c r="BU289" s="336"/>
      <c r="BV289" s="336"/>
      <c r="BW289" s="336"/>
      <c r="BX289" s="336"/>
      <c r="BY289" s="336"/>
    </row>
    <row r="290" spans="1:77" ht="12" customHeight="1" x14ac:dyDescent="0.35">
      <c r="A290" s="341"/>
      <c r="B290" s="338"/>
      <c r="C290" s="107" t="s">
        <v>116</v>
      </c>
      <c r="D290" s="78" t="s">
        <v>361</v>
      </c>
      <c r="E290" s="370"/>
      <c r="F290" s="290">
        <f>IF(YEAR2=2014,'Table PR2_2014'!F289,IF(YEAR2=2015,TablePR2_2015!F289,IF(YEAR2=2016,Tablepr2_2016!F289,IF(YEAR2=2017,Tablepr2_2017!F289))))</f>
        <v>3835</v>
      </c>
      <c r="G290" s="290">
        <f>IF(YEAR2=2014,'Table PR2_2014'!G289,IF(YEAR2=2015,TablePR2_2015!G289,IF(YEAR2=2016,Tablepr2_2016!G289,IF(YEAR2=2017,Tablepr2_2017!G289))))</f>
        <v>77</v>
      </c>
      <c r="H290" s="290">
        <f>IF(YEAR2=2014,'Table PR2_2014'!H289,IF(YEAR2=2015,TablePR2_2015!H289,IF(YEAR2=2016,Tablepr2_2016!H289,IF(YEAR2=2017,Tablepr2_2017!H289))))</f>
        <v>77</v>
      </c>
      <c r="I290" s="730">
        <f>IF(YEAR2=2014,'Table PR2_2014'!I289,IF(YEAR2=2015,TablePR2_2015!I289,IF(YEAR2=2016,Tablepr2_2016!I289,IF(YEAR2=2017,Tablepr2_2017!I289))))</f>
        <v>35.4</v>
      </c>
      <c r="J290" s="599"/>
      <c r="K290" s="399"/>
      <c r="L290" s="399"/>
      <c r="M290" s="399"/>
      <c r="N290" s="399"/>
      <c r="Q290" s="336"/>
      <c r="R290" s="336"/>
      <c r="S290" s="336"/>
      <c r="T290" s="336"/>
      <c r="U290" s="336"/>
      <c r="V290" s="336"/>
      <c r="W290" s="336"/>
      <c r="X290" s="336"/>
      <c r="Y290" s="336"/>
      <c r="Z290" s="293"/>
      <c r="AA290" s="336"/>
      <c r="AB290" s="336"/>
      <c r="AC290" s="336"/>
      <c r="AD290" s="336"/>
      <c r="AE290" s="336"/>
      <c r="AF290" s="336"/>
      <c r="AG290" s="336"/>
      <c r="AH290" s="336"/>
      <c r="AI290" s="336"/>
      <c r="AJ290" s="336"/>
      <c r="AK290" s="336"/>
      <c r="AL290" s="336"/>
      <c r="AM290" s="336"/>
      <c r="AN290" s="336"/>
      <c r="AO290" s="336"/>
      <c r="AP290" s="336"/>
      <c r="AQ290" s="336"/>
      <c r="AR290" s="336"/>
      <c r="AS290" s="336"/>
      <c r="AT290" s="336"/>
      <c r="AU290" s="336"/>
      <c r="AV290" s="336"/>
      <c r="AW290" s="336"/>
      <c r="AX290" s="336"/>
      <c r="AY290" s="336"/>
      <c r="AZ290" s="336"/>
      <c r="BA290" s="336"/>
      <c r="BB290" s="336"/>
      <c r="BC290" s="336"/>
      <c r="BD290" s="336"/>
      <c r="BE290" s="336"/>
      <c r="BF290" s="336"/>
      <c r="BG290" s="336"/>
      <c r="BH290" s="336"/>
      <c r="BI290" s="336"/>
      <c r="BJ290" s="336"/>
      <c r="BK290" s="336"/>
      <c r="BL290" s="336"/>
      <c r="BM290" s="336"/>
      <c r="BN290" s="336"/>
      <c r="BO290" s="336"/>
      <c r="BP290" s="336"/>
      <c r="BQ290" s="336"/>
      <c r="BR290" s="336"/>
      <c r="BS290" s="336"/>
      <c r="BT290" s="336"/>
      <c r="BU290" s="336"/>
      <c r="BV290" s="336"/>
      <c r="BW290" s="336"/>
      <c r="BX290" s="336"/>
      <c r="BY290" s="336"/>
    </row>
    <row r="291" spans="1:77" ht="12" customHeight="1" x14ac:dyDescent="0.35">
      <c r="A291" s="341"/>
      <c r="B291" s="338"/>
      <c r="C291" s="107" t="s">
        <v>117</v>
      </c>
      <c r="D291" s="78" t="s">
        <v>362</v>
      </c>
      <c r="E291" s="370"/>
      <c r="F291" s="290">
        <f>IF(YEAR2=2014,'Table PR2_2014'!F290,IF(YEAR2=2015,TablePR2_2015!F290,IF(YEAR2=2016,Tablepr2_2016!F290,IF(YEAR2=2017,Tablepr2_2017!F290))))</f>
        <v>3179</v>
      </c>
      <c r="G291" s="290">
        <f>IF(YEAR2=2014,'Table PR2_2014'!G290,IF(YEAR2=2015,TablePR2_2015!G290,IF(YEAR2=2016,Tablepr2_2016!G290,IF(YEAR2=2017,Tablepr2_2017!G290))))</f>
        <v>71</v>
      </c>
      <c r="H291" s="290">
        <f>IF(YEAR2=2014,'Table PR2_2014'!H290,IF(YEAR2=2015,TablePR2_2015!H290,IF(YEAR2=2016,Tablepr2_2016!H290,IF(YEAR2=2017,Tablepr2_2017!H290))))</f>
        <v>73</v>
      </c>
      <c r="I291" s="730">
        <f>IF(YEAR2=2014,'Table PR2_2014'!I290,IF(YEAR2=2015,TablePR2_2015!I290,IF(YEAR2=2016,Tablepr2_2016!I290,IF(YEAR2=2017,Tablepr2_2017!I290))))</f>
        <v>34.299999999999997</v>
      </c>
      <c r="J291" s="599"/>
      <c r="K291" s="399"/>
      <c r="L291" s="399"/>
      <c r="M291" s="399"/>
      <c r="N291" s="399"/>
      <c r="Q291" s="336"/>
      <c r="R291" s="336"/>
      <c r="S291" s="336"/>
      <c r="T291" s="336"/>
      <c r="U291" s="336"/>
      <c r="V291" s="336"/>
      <c r="W291" s="336"/>
      <c r="X291" s="336"/>
      <c r="Y291" s="336"/>
      <c r="Z291" s="293"/>
      <c r="AA291" s="336"/>
      <c r="AB291" s="336"/>
      <c r="AC291" s="336"/>
      <c r="AD291" s="336"/>
      <c r="AE291" s="336"/>
      <c r="AF291" s="336"/>
      <c r="AG291" s="336"/>
      <c r="AH291" s="336"/>
      <c r="AI291" s="336"/>
      <c r="AJ291" s="336"/>
      <c r="AK291" s="336"/>
      <c r="AL291" s="336"/>
      <c r="AM291" s="336"/>
      <c r="AN291" s="336"/>
      <c r="AO291" s="336"/>
      <c r="AP291" s="336"/>
      <c r="AQ291" s="336"/>
      <c r="AR291" s="336"/>
      <c r="AS291" s="336"/>
      <c r="AT291" s="336"/>
      <c r="AU291" s="336"/>
      <c r="AV291" s="336"/>
      <c r="AW291" s="336"/>
      <c r="AX291" s="336"/>
      <c r="AY291" s="336"/>
      <c r="AZ291" s="336"/>
      <c r="BA291" s="336"/>
      <c r="BB291" s="336"/>
      <c r="BC291" s="336"/>
      <c r="BD291" s="336"/>
      <c r="BE291" s="336"/>
      <c r="BF291" s="336"/>
      <c r="BG291" s="336"/>
      <c r="BH291" s="336"/>
      <c r="BI291" s="336"/>
      <c r="BJ291" s="336"/>
      <c r="BK291" s="336"/>
      <c r="BL291" s="336"/>
      <c r="BM291" s="336"/>
      <c r="BN291" s="336"/>
      <c r="BO291" s="336"/>
      <c r="BP291" s="336"/>
      <c r="BQ291" s="336"/>
      <c r="BR291" s="336"/>
      <c r="BS291" s="336"/>
      <c r="BT291" s="336"/>
      <c r="BU291" s="336"/>
      <c r="BV291" s="336"/>
      <c r="BW291" s="336"/>
      <c r="BX291" s="336"/>
      <c r="BY291" s="336"/>
    </row>
    <row r="292" spans="1:77" ht="12" customHeight="1" x14ac:dyDescent="0.35">
      <c r="A292" s="341"/>
      <c r="B292" s="338"/>
      <c r="C292" s="107" t="s">
        <v>118</v>
      </c>
      <c r="D292" s="78" t="s">
        <v>363</v>
      </c>
      <c r="E292" s="370"/>
      <c r="F292" s="290">
        <f>IF(YEAR2=2014,'Table PR2_2014'!F291,IF(YEAR2=2015,TablePR2_2015!F291,IF(YEAR2=2016,Tablepr2_2016!F291,IF(YEAR2=2017,Tablepr2_2017!F291))))</f>
        <v>3291</v>
      </c>
      <c r="G292" s="290">
        <f>IF(YEAR2=2014,'Table PR2_2014'!G291,IF(YEAR2=2015,TablePR2_2015!G291,IF(YEAR2=2016,Tablepr2_2016!G291,IF(YEAR2=2017,Tablepr2_2017!G291))))</f>
        <v>72</v>
      </c>
      <c r="H292" s="290">
        <f>IF(YEAR2=2014,'Table PR2_2014'!H291,IF(YEAR2=2015,TablePR2_2015!H291,IF(YEAR2=2016,Tablepr2_2016!H291,IF(YEAR2=2017,Tablepr2_2017!H291))))</f>
        <v>72</v>
      </c>
      <c r="I292" s="730">
        <f>IF(YEAR2=2014,'Table PR2_2014'!I291,IF(YEAR2=2015,TablePR2_2015!I291,IF(YEAR2=2016,Tablepr2_2016!I291,IF(YEAR2=2017,Tablepr2_2017!I291))))</f>
        <v>34.1</v>
      </c>
      <c r="J292" s="599"/>
      <c r="K292" s="399"/>
      <c r="L292" s="399"/>
      <c r="M292" s="399"/>
      <c r="N292" s="399"/>
      <c r="Q292" s="336"/>
      <c r="R292" s="336"/>
      <c r="S292" s="336"/>
      <c r="T292" s="336"/>
      <c r="U292" s="336"/>
      <c r="V292" s="336"/>
      <c r="W292" s="336"/>
      <c r="X292" s="336"/>
      <c r="Y292" s="336"/>
      <c r="Z292" s="293"/>
      <c r="AA292" s="336"/>
      <c r="AB292" s="336"/>
      <c r="AC292" s="336"/>
      <c r="AD292" s="336"/>
      <c r="AE292" s="336"/>
      <c r="AF292" s="336"/>
      <c r="AG292" s="336"/>
      <c r="AH292" s="336"/>
      <c r="AI292" s="336"/>
      <c r="AJ292" s="336"/>
      <c r="AK292" s="336"/>
      <c r="AL292" s="336"/>
      <c r="AM292" s="336"/>
      <c r="AN292" s="336"/>
      <c r="AO292" s="336"/>
      <c r="AP292" s="336"/>
      <c r="AQ292" s="336"/>
      <c r="AR292" s="336"/>
      <c r="AS292" s="336"/>
      <c r="AT292" s="336"/>
      <c r="AU292" s="336"/>
      <c r="AV292" s="336"/>
      <c r="AW292" s="336"/>
      <c r="AX292" s="336"/>
      <c r="AY292" s="336"/>
      <c r="AZ292" s="336"/>
      <c r="BA292" s="336"/>
      <c r="BB292" s="336"/>
      <c r="BC292" s="336"/>
      <c r="BD292" s="336"/>
      <c r="BE292" s="336"/>
      <c r="BF292" s="336"/>
      <c r="BG292" s="336"/>
      <c r="BH292" s="336"/>
      <c r="BI292" s="336"/>
      <c r="BJ292" s="336"/>
      <c r="BK292" s="336"/>
      <c r="BL292" s="336"/>
      <c r="BM292" s="336"/>
      <c r="BN292" s="336"/>
      <c r="BO292" s="336"/>
      <c r="BP292" s="336"/>
      <c r="BQ292" s="336"/>
      <c r="BR292" s="336"/>
      <c r="BS292" s="336"/>
      <c r="BT292" s="336"/>
      <c r="BU292" s="336"/>
      <c r="BV292" s="336"/>
      <c r="BW292" s="336"/>
      <c r="BX292" s="336"/>
      <c r="BY292" s="336"/>
    </row>
    <row r="293" spans="1:77" ht="12" customHeight="1" x14ac:dyDescent="0.35">
      <c r="A293" s="341"/>
      <c r="B293" s="338"/>
      <c r="C293" s="107" t="s">
        <v>119</v>
      </c>
      <c r="D293" s="78" t="s">
        <v>364</v>
      </c>
      <c r="E293" s="370"/>
      <c r="F293" s="290">
        <f>IF(YEAR2=2014,'Table PR2_2014'!F292,IF(YEAR2=2015,TablePR2_2015!F292,IF(YEAR2=2016,Tablepr2_2016!F292,IF(YEAR2=2017,Tablepr2_2017!F292))))</f>
        <v>4168</v>
      </c>
      <c r="G293" s="290">
        <f>IF(YEAR2=2014,'Table PR2_2014'!G292,IF(YEAR2=2015,TablePR2_2015!G292,IF(YEAR2=2016,Tablepr2_2016!G292,IF(YEAR2=2017,Tablepr2_2017!G292))))</f>
        <v>71</v>
      </c>
      <c r="H293" s="290">
        <f>IF(YEAR2=2014,'Table PR2_2014'!H292,IF(YEAR2=2015,TablePR2_2015!H292,IF(YEAR2=2016,Tablepr2_2016!H292,IF(YEAR2=2017,Tablepr2_2017!H292))))</f>
        <v>73</v>
      </c>
      <c r="I293" s="730">
        <f>IF(YEAR2=2014,'Table PR2_2014'!I292,IF(YEAR2=2015,TablePR2_2015!I292,IF(YEAR2=2016,Tablepr2_2016!I292,IF(YEAR2=2017,Tablepr2_2017!I292))))</f>
        <v>34.4</v>
      </c>
      <c r="J293" s="599"/>
      <c r="K293" s="399"/>
      <c r="L293" s="399"/>
      <c r="M293" s="399"/>
      <c r="N293" s="399"/>
      <c r="Q293" s="336"/>
      <c r="R293" s="336"/>
      <c r="S293" s="336"/>
      <c r="T293" s="336"/>
      <c r="U293" s="336"/>
      <c r="V293" s="336"/>
      <c r="W293" s="336"/>
      <c r="X293" s="336"/>
      <c r="Y293" s="336"/>
      <c r="Z293" s="293"/>
      <c r="AA293" s="336"/>
      <c r="AB293" s="336"/>
      <c r="AC293" s="336"/>
      <c r="AD293" s="336"/>
      <c r="AE293" s="336"/>
      <c r="AF293" s="336"/>
      <c r="AG293" s="336"/>
      <c r="AH293" s="336"/>
      <c r="AI293" s="336"/>
      <c r="AJ293" s="336"/>
      <c r="AK293" s="336"/>
      <c r="AL293" s="336"/>
      <c r="AM293" s="336"/>
      <c r="AN293" s="336"/>
      <c r="AO293" s="336"/>
      <c r="AP293" s="336"/>
      <c r="AQ293" s="336"/>
      <c r="AR293" s="336"/>
      <c r="AS293" s="336"/>
      <c r="AT293" s="336"/>
      <c r="AU293" s="336"/>
      <c r="AV293" s="336"/>
      <c r="AW293" s="336"/>
      <c r="AX293" s="336"/>
      <c r="AY293" s="336"/>
      <c r="AZ293" s="336"/>
      <c r="BA293" s="336"/>
      <c r="BB293" s="336"/>
      <c r="BC293" s="336"/>
      <c r="BD293" s="336"/>
      <c r="BE293" s="336"/>
      <c r="BF293" s="336"/>
      <c r="BG293" s="336"/>
      <c r="BH293" s="336"/>
      <c r="BI293" s="336"/>
      <c r="BJ293" s="336"/>
      <c r="BK293" s="336"/>
      <c r="BL293" s="336"/>
      <c r="BM293" s="336"/>
      <c r="BN293" s="336"/>
      <c r="BO293" s="336"/>
      <c r="BP293" s="336"/>
      <c r="BQ293" s="336"/>
      <c r="BR293" s="336"/>
      <c r="BS293" s="336"/>
      <c r="BT293" s="336"/>
      <c r="BU293" s="336"/>
      <c r="BV293" s="336"/>
      <c r="BW293" s="336"/>
      <c r="BX293" s="336"/>
      <c r="BY293" s="336"/>
    </row>
    <row r="294" spans="1:77" ht="12" customHeight="1" x14ac:dyDescent="0.35">
      <c r="A294" s="341"/>
      <c r="B294" s="338"/>
      <c r="C294" s="107" t="s">
        <v>120</v>
      </c>
      <c r="D294" s="78" t="s">
        <v>365</v>
      </c>
      <c r="E294" s="370"/>
      <c r="F294" s="290">
        <f>IF(YEAR2=2014,'Table PR2_2014'!F293,IF(YEAR2=2015,TablePR2_2015!F293,IF(YEAR2=2016,Tablepr2_2016!F293,IF(YEAR2=2017,Tablepr2_2017!F293))))</f>
        <v>3877</v>
      </c>
      <c r="G294" s="290">
        <f>IF(YEAR2=2014,'Table PR2_2014'!G293,IF(YEAR2=2015,TablePR2_2015!G293,IF(YEAR2=2016,Tablepr2_2016!G293,IF(YEAR2=2017,Tablepr2_2017!G293))))</f>
        <v>69</v>
      </c>
      <c r="H294" s="290">
        <f>IF(YEAR2=2014,'Table PR2_2014'!H293,IF(YEAR2=2015,TablePR2_2015!H293,IF(YEAR2=2016,Tablepr2_2016!H293,IF(YEAR2=2017,Tablepr2_2017!H293))))</f>
        <v>71</v>
      </c>
      <c r="I294" s="730">
        <f>IF(YEAR2=2014,'Table PR2_2014'!I293,IF(YEAR2=2015,TablePR2_2015!I293,IF(YEAR2=2016,Tablepr2_2016!I293,IF(YEAR2=2017,Tablepr2_2017!I293))))</f>
        <v>34.4</v>
      </c>
      <c r="J294" s="599"/>
      <c r="K294" s="399"/>
      <c r="L294" s="399"/>
      <c r="M294" s="399"/>
      <c r="N294" s="399"/>
      <c r="Q294" s="336"/>
      <c r="R294" s="336"/>
      <c r="S294" s="336"/>
      <c r="T294" s="336"/>
      <c r="U294" s="336"/>
      <c r="V294" s="336"/>
      <c r="W294" s="336"/>
      <c r="X294" s="336"/>
      <c r="Y294" s="336"/>
      <c r="Z294" s="293"/>
      <c r="AA294" s="336"/>
      <c r="AB294" s="336"/>
      <c r="AC294" s="336"/>
      <c r="AD294" s="336"/>
      <c r="AE294" s="336"/>
      <c r="AF294" s="336"/>
      <c r="AG294" s="336"/>
      <c r="AH294" s="336"/>
      <c r="AI294" s="336"/>
      <c r="AJ294" s="336"/>
      <c r="AK294" s="336"/>
      <c r="AL294" s="336"/>
      <c r="AM294" s="336"/>
      <c r="AN294" s="336"/>
      <c r="AO294" s="336"/>
      <c r="AP294" s="336"/>
      <c r="AQ294" s="336"/>
      <c r="AR294" s="336"/>
      <c r="AS294" s="336"/>
      <c r="AT294" s="336"/>
      <c r="AU294" s="336"/>
      <c r="AV294" s="336"/>
      <c r="AW294" s="336"/>
      <c r="AX294" s="336"/>
      <c r="AY294" s="336"/>
      <c r="AZ294" s="336"/>
      <c r="BA294" s="336"/>
      <c r="BB294" s="336"/>
      <c r="BC294" s="336"/>
      <c r="BD294" s="336"/>
      <c r="BE294" s="336"/>
      <c r="BF294" s="336"/>
      <c r="BG294" s="336"/>
      <c r="BH294" s="336"/>
      <c r="BI294" s="336"/>
      <c r="BJ294" s="336"/>
      <c r="BK294" s="336"/>
      <c r="BL294" s="336"/>
      <c r="BM294" s="336"/>
      <c r="BN294" s="336"/>
      <c r="BO294" s="336"/>
      <c r="BP294" s="336"/>
      <c r="BQ294" s="336"/>
      <c r="BR294" s="336"/>
      <c r="BS294" s="336"/>
      <c r="BT294" s="336"/>
      <c r="BU294" s="336"/>
      <c r="BV294" s="336"/>
      <c r="BW294" s="336"/>
      <c r="BX294" s="336"/>
      <c r="BY294" s="336"/>
    </row>
    <row r="295" spans="1:77" ht="12" customHeight="1" x14ac:dyDescent="0.35">
      <c r="A295" s="341"/>
      <c r="B295" s="338"/>
      <c r="C295" s="107" t="s">
        <v>121</v>
      </c>
      <c r="D295" s="78" t="s">
        <v>366</v>
      </c>
      <c r="E295" s="370"/>
      <c r="F295" s="290">
        <f>IF(YEAR2=2014,'Table PR2_2014'!F294,IF(YEAR2=2015,TablePR2_2015!F294,IF(YEAR2=2016,Tablepr2_2016!F294,IF(YEAR2=2017,Tablepr2_2017!F294))))</f>
        <v>1990</v>
      </c>
      <c r="G295" s="290">
        <f>IF(YEAR2=2014,'Table PR2_2014'!G294,IF(YEAR2=2015,TablePR2_2015!G294,IF(YEAR2=2016,Tablepr2_2016!G294,IF(YEAR2=2017,Tablepr2_2017!G294))))</f>
        <v>75</v>
      </c>
      <c r="H295" s="290">
        <f>IF(YEAR2=2014,'Table PR2_2014'!H294,IF(YEAR2=2015,TablePR2_2015!H294,IF(YEAR2=2016,Tablepr2_2016!H294,IF(YEAR2=2017,Tablepr2_2017!H294))))</f>
        <v>76</v>
      </c>
      <c r="I295" s="730">
        <f>IF(YEAR2=2014,'Table PR2_2014'!I294,IF(YEAR2=2015,TablePR2_2015!I294,IF(YEAR2=2016,Tablepr2_2016!I294,IF(YEAR2=2017,Tablepr2_2017!I294))))</f>
        <v>37.299999999999997</v>
      </c>
      <c r="J295" s="599"/>
      <c r="K295" s="399"/>
      <c r="L295" s="399"/>
      <c r="M295" s="399"/>
      <c r="N295" s="399"/>
      <c r="Q295" s="336"/>
      <c r="R295" s="336"/>
      <c r="S295" s="336"/>
      <c r="T295" s="336"/>
      <c r="U295" s="336"/>
      <c r="V295" s="336"/>
      <c r="W295" s="336"/>
      <c r="X295" s="336"/>
      <c r="Y295" s="336"/>
      <c r="Z295" s="293"/>
      <c r="AA295" s="336"/>
      <c r="AB295" s="336"/>
      <c r="AC295" s="336"/>
      <c r="AD295" s="336"/>
      <c r="AE295" s="336"/>
      <c r="AF295" s="336"/>
      <c r="AG295" s="336"/>
      <c r="AH295" s="336"/>
      <c r="AI295" s="336"/>
      <c r="AJ295" s="336"/>
      <c r="AK295" s="336"/>
      <c r="AL295" s="336"/>
      <c r="AM295" s="336"/>
      <c r="AN295" s="336"/>
      <c r="AO295" s="336"/>
      <c r="AP295" s="336"/>
      <c r="AQ295" s="336"/>
      <c r="AR295" s="336"/>
      <c r="AS295" s="336"/>
      <c r="AT295" s="336"/>
      <c r="AU295" s="336"/>
      <c r="AV295" s="336"/>
      <c r="AW295" s="336"/>
      <c r="AX295" s="336"/>
      <c r="AY295" s="336"/>
      <c r="AZ295" s="336"/>
      <c r="BA295" s="336"/>
      <c r="BB295" s="336"/>
      <c r="BC295" s="336"/>
      <c r="BD295" s="336"/>
      <c r="BE295" s="336"/>
      <c r="BF295" s="336"/>
      <c r="BG295" s="336"/>
      <c r="BH295" s="336"/>
      <c r="BI295" s="336"/>
      <c r="BJ295" s="336"/>
      <c r="BK295" s="336"/>
      <c r="BL295" s="336"/>
      <c r="BM295" s="336"/>
      <c r="BN295" s="336"/>
      <c r="BO295" s="336"/>
      <c r="BP295" s="336"/>
      <c r="BQ295" s="336"/>
      <c r="BR295" s="336"/>
      <c r="BS295" s="336"/>
      <c r="BT295" s="336"/>
      <c r="BU295" s="336"/>
      <c r="BV295" s="336"/>
      <c r="BW295" s="336"/>
      <c r="BX295" s="336"/>
      <c r="BY295" s="336"/>
    </row>
    <row r="296" spans="1:77" ht="12" customHeight="1" x14ac:dyDescent="0.35">
      <c r="A296" s="341"/>
      <c r="B296" s="338"/>
      <c r="C296" s="107" t="s">
        <v>122</v>
      </c>
      <c r="D296" s="78" t="s">
        <v>367</v>
      </c>
      <c r="E296" s="370"/>
      <c r="F296" s="290">
        <f>IF(YEAR2=2014,'Table PR2_2014'!F295,IF(YEAR2=2015,TablePR2_2015!F295,IF(YEAR2=2016,Tablepr2_2016!F295,IF(YEAR2=2017,Tablepr2_2017!F295))))</f>
        <v>2602</v>
      </c>
      <c r="G296" s="290">
        <f>IF(YEAR2=2014,'Table PR2_2014'!G295,IF(YEAR2=2015,TablePR2_2015!G295,IF(YEAR2=2016,Tablepr2_2016!G295,IF(YEAR2=2017,Tablepr2_2017!G295))))</f>
        <v>73</v>
      </c>
      <c r="H296" s="290">
        <f>IF(YEAR2=2014,'Table PR2_2014'!H295,IF(YEAR2=2015,TablePR2_2015!H295,IF(YEAR2=2016,Tablepr2_2016!H295,IF(YEAR2=2017,Tablepr2_2017!H295))))</f>
        <v>74</v>
      </c>
      <c r="I296" s="730">
        <f>IF(YEAR2=2014,'Table PR2_2014'!I295,IF(YEAR2=2015,TablePR2_2015!I295,IF(YEAR2=2016,Tablepr2_2016!I295,IF(YEAR2=2017,Tablepr2_2017!I295))))</f>
        <v>35.299999999999997</v>
      </c>
      <c r="J296" s="599"/>
      <c r="K296" s="399"/>
      <c r="L296" s="399"/>
      <c r="M296" s="399"/>
      <c r="N296" s="399"/>
      <c r="Q296" s="336"/>
      <c r="R296" s="336"/>
      <c r="S296" s="336"/>
      <c r="T296" s="336"/>
      <c r="U296" s="336"/>
      <c r="V296" s="336"/>
      <c r="W296" s="336"/>
      <c r="X296" s="336"/>
      <c r="Y296" s="336"/>
      <c r="Z296" s="293"/>
      <c r="AA296" s="336"/>
      <c r="AB296" s="336"/>
      <c r="AC296" s="336"/>
      <c r="AD296" s="336"/>
      <c r="AE296" s="336"/>
      <c r="AF296" s="336"/>
      <c r="AG296" s="336"/>
      <c r="AH296" s="336"/>
      <c r="AI296" s="336"/>
      <c r="AJ296" s="336"/>
      <c r="AK296" s="336"/>
      <c r="AL296" s="336"/>
      <c r="AM296" s="336"/>
      <c r="AN296" s="336"/>
      <c r="AO296" s="336"/>
      <c r="AP296" s="336"/>
      <c r="AQ296" s="336"/>
      <c r="AR296" s="336"/>
      <c r="AS296" s="336"/>
      <c r="AT296" s="336"/>
      <c r="AU296" s="336"/>
      <c r="AV296" s="336"/>
      <c r="AW296" s="336"/>
      <c r="AX296" s="336"/>
      <c r="AY296" s="336"/>
      <c r="AZ296" s="336"/>
      <c r="BA296" s="336"/>
      <c r="BB296" s="336"/>
      <c r="BC296" s="336"/>
      <c r="BD296" s="336"/>
      <c r="BE296" s="336"/>
      <c r="BF296" s="336"/>
      <c r="BG296" s="336"/>
      <c r="BH296" s="336"/>
      <c r="BI296" s="336"/>
      <c r="BJ296" s="336"/>
      <c r="BK296" s="336"/>
      <c r="BL296" s="336"/>
      <c r="BM296" s="336"/>
      <c r="BN296" s="336"/>
      <c r="BO296" s="336"/>
      <c r="BP296" s="336"/>
      <c r="BQ296" s="336"/>
      <c r="BR296" s="336"/>
      <c r="BS296" s="336"/>
      <c r="BT296" s="336"/>
      <c r="BU296" s="336"/>
      <c r="BV296" s="336"/>
      <c r="BW296" s="336"/>
      <c r="BX296" s="336"/>
      <c r="BY296" s="336"/>
    </row>
    <row r="297" spans="1:77" ht="12" customHeight="1" x14ac:dyDescent="0.35">
      <c r="A297" s="341"/>
      <c r="B297" s="338"/>
      <c r="C297" s="107" t="s">
        <v>123</v>
      </c>
      <c r="D297" s="78" t="s">
        <v>368</v>
      </c>
      <c r="E297" s="370"/>
      <c r="F297" s="290">
        <f>IF(YEAR2=2014,'Table PR2_2014'!F296,IF(YEAR2=2015,TablePR2_2015!F296,IF(YEAR2=2016,Tablepr2_2016!F296,IF(YEAR2=2017,Tablepr2_2017!F296))))</f>
        <v>4363</v>
      </c>
      <c r="G297" s="290">
        <f>IF(YEAR2=2014,'Table PR2_2014'!G296,IF(YEAR2=2015,TablePR2_2015!G296,IF(YEAR2=2016,Tablepr2_2016!G296,IF(YEAR2=2017,Tablepr2_2017!G296))))</f>
        <v>71</v>
      </c>
      <c r="H297" s="290">
        <f>IF(YEAR2=2014,'Table PR2_2014'!H296,IF(YEAR2=2015,TablePR2_2015!H296,IF(YEAR2=2016,Tablepr2_2016!H296,IF(YEAR2=2017,Tablepr2_2017!H296))))</f>
        <v>73</v>
      </c>
      <c r="I297" s="730">
        <f>IF(YEAR2=2014,'Table PR2_2014'!I296,IF(YEAR2=2015,TablePR2_2015!I296,IF(YEAR2=2016,Tablepr2_2016!I296,IF(YEAR2=2017,Tablepr2_2017!I296))))</f>
        <v>35.9</v>
      </c>
      <c r="J297" s="599"/>
      <c r="K297" s="399"/>
      <c r="L297" s="399"/>
      <c r="M297" s="399"/>
      <c r="N297" s="399"/>
      <c r="Q297" s="336"/>
      <c r="R297" s="336"/>
      <c r="S297" s="336"/>
      <c r="T297" s="336"/>
      <c r="U297" s="336"/>
      <c r="V297" s="336"/>
      <c r="W297" s="336"/>
      <c r="X297" s="336"/>
      <c r="Y297" s="336"/>
      <c r="Z297" s="293"/>
      <c r="AA297" s="336"/>
      <c r="AB297" s="336"/>
      <c r="AC297" s="336"/>
      <c r="AD297" s="336"/>
      <c r="AE297" s="336"/>
      <c r="AF297" s="336"/>
      <c r="AG297" s="336"/>
      <c r="AH297" s="336"/>
      <c r="AI297" s="336"/>
      <c r="AJ297" s="336"/>
      <c r="AK297" s="336"/>
      <c r="AL297" s="336"/>
      <c r="AM297" s="336"/>
      <c r="AN297" s="336"/>
      <c r="AO297" s="336"/>
      <c r="AP297" s="336"/>
      <c r="AQ297" s="336"/>
      <c r="AR297" s="336"/>
      <c r="AS297" s="336"/>
      <c r="AT297" s="336"/>
      <c r="AU297" s="336"/>
      <c r="AV297" s="336"/>
      <c r="AW297" s="336"/>
      <c r="AX297" s="336"/>
      <c r="AY297" s="336"/>
      <c r="AZ297" s="336"/>
      <c r="BA297" s="336"/>
      <c r="BB297" s="336"/>
      <c r="BC297" s="336"/>
      <c r="BD297" s="336"/>
      <c r="BE297" s="336"/>
      <c r="BF297" s="336"/>
      <c r="BG297" s="336"/>
      <c r="BH297" s="336"/>
      <c r="BI297" s="336"/>
      <c r="BJ297" s="336"/>
      <c r="BK297" s="336"/>
      <c r="BL297" s="336"/>
      <c r="BM297" s="336"/>
      <c r="BN297" s="336"/>
      <c r="BO297" s="336"/>
      <c r="BP297" s="336"/>
      <c r="BQ297" s="336"/>
      <c r="BR297" s="336"/>
      <c r="BS297" s="336"/>
      <c r="BT297" s="336"/>
      <c r="BU297" s="336"/>
      <c r="BV297" s="336"/>
      <c r="BW297" s="336"/>
      <c r="BX297" s="336"/>
      <c r="BY297" s="336"/>
    </row>
    <row r="298" spans="1:77" ht="12" customHeight="1" x14ac:dyDescent="0.35">
      <c r="A298" s="341"/>
      <c r="B298" s="338"/>
      <c r="C298" s="107" t="s">
        <v>124</v>
      </c>
      <c r="D298" s="78" t="s">
        <v>369</v>
      </c>
      <c r="E298" s="370"/>
      <c r="F298" s="290">
        <f>IF(YEAR2=2014,'Table PR2_2014'!F297,IF(YEAR2=2015,TablePR2_2015!F297,IF(YEAR2=2016,Tablepr2_2016!F297,IF(YEAR2=2017,Tablepr2_2017!F297))))</f>
        <v>2405</v>
      </c>
      <c r="G298" s="290">
        <f>IF(YEAR2=2014,'Table PR2_2014'!G297,IF(YEAR2=2015,TablePR2_2015!G297,IF(YEAR2=2016,Tablepr2_2016!G297,IF(YEAR2=2017,Tablepr2_2017!G297))))</f>
        <v>78</v>
      </c>
      <c r="H298" s="290">
        <f>IF(YEAR2=2014,'Table PR2_2014'!H297,IF(YEAR2=2015,TablePR2_2015!H297,IF(YEAR2=2016,Tablepr2_2016!H297,IF(YEAR2=2017,Tablepr2_2017!H297))))</f>
        <v>78</v>
      </c>
      <c r="I298" s="730">
        <f>IF(YEAR2=2014,'Table PR2_2014'!I297,IF(YEAR2=2015,TablePR2_2015!I297,IF(YEAR2=2016,Tablepr2_2016!I297,IF(YEAR2=2017,Tablepr2_2017!I297))))</f>
        <v>37.9</v>
      </c>
      <c r="J298" s="599"/>
      <c r="K298" s="399"/>
      <c r="L298" s="399"/>
      <c r="M298" s="399"/>
      <c r="N298" s="399"/>
      <c r="Q298" s="336"/>
      <c r="R298" s="336"/>
      <c r="S298" s="336"/>
      <c r="T298" s="336"/>
      <c r="U298" s="336"/>
      <c r="V298" s="336"/>
      <c r="W298" s="336"/>
      <c r="X298" s="336"/>
      <c r="Y298" s="336"/>
      <c r="Z298" s="293"/>
      <c r="AA298" s="336"/>
      <c r="AB298" s="336"/>
      <c r="AC298" s="336"/>
      <c r="AD298" s="336"/>
      <c r="AE298" s="336"/>
      <c r="AF298" s="336"/>
      <c r="AG298" s="336"/>
      <c r="AH298" s="336"/>
      <c r="AI298" s="336"/>
      <c r="AJ298" s="336"/>
      <c r="AK298" s="336"/>
      <c r="AL298" s="336"/>
      <c r="AM298" s="336"/>
      <c r="AN298" s="336"/>
      <c r="AO298" s="336"/>
      <c r="AP298" s="336"/>
      <c r="AQ298" s="336"/>
      <c r="AR298" s="336"/>
      <c r="AS298" s="336"/>
      <c r="AT298" s="336"/>
      <c r="AU298" s="336"/>
      <c r="AV298" s="336"/>
      <c r="AW298" s="336"/>
      <c r="AX298" s="336"/>
      <c r="AY298" s="336"/>
      <c r="AZ298" s="336"/>
      <c r="BA298" s="336"/>
      <c r="BB298" s="336"/>
      <c r="BC298" s="336"/>
      <c r="BD298" s="336"/>
      <c r="BE298" s="336"/>
      <c r="BF298" s="336"/>
      <c r="BG298" s="336"/>
      <c r="BH298" s="336"/>
      <c r="BI298" s="336"/>
      <c r="BJ298" s="336"/>
      <c r="BK298" s="336"/>
      <c r="BL298" s="336"/>
      <c r="BM298" s="336"/>
      <c r="BN298" s="336"/>
      <c r="BO298" s="336"/>
      <c r="BP298" s="336"/>
      <c r="BQ298" s="336"/>
      <c r="BR298" s="336"/>
      <c r="BS298" s="336"/>
      <c r="BT298" s="336"/>
      <c r="BU298" s="336"/>
      <c r="BV298" s="336"/>
      <c r="BW298" s="336"/>
      <c r="BX298" s="336"/>
      <c r="BY298" s="336"/>
    </row>
    <row r="299" spans="1:77" ht="12" customHeight="1" x14ac:dyDescent="0.35">
      <c r="A299" s="341"/>
      <c r="B299" s="338"/>
      <c r="C299" s="107" t="s">
        <v>125</v>
      </c>
      <c r="D299" s="78" t="s">
        <v>370</v>
      </c>
      <c r="E299" s="370"/>
      <c r="F299" s="290">
        <f>IF(YEAR2=2014,'Table PR2_2014'!F298,IF(YEAR2=2015,TablePR2_2015!F298,IF(YEAR2=2016,Tablepr2_2016!F298,IF(YEAR2=2017,Tablepr2_2017!F298))))</f>
        <v>2764</v>
      </c>
      <c r="G299" s="290">
        <f>IF(YEAR2=2014,'Table PR2_2014'!G298,IF(YEAR2=2015,TablePR2_2015!G298,IF(YEAR2=2016,Tablepr2_2016!G298,IF(YEAR2=2017,Tablepr2_2017!G298))))</f>
        <v>69</v>
      </c>
      <c r="H299" s="290">
        <f>IF(YEAR2=2014,'Table PR2_2014'!H298,IF(YEAR2=2015,TablePR2_2015!H298,IF(YEAR2=2016,Tablepr2_2016!H298,IF(YEAR2=2017,Tablepr2_2017!H298))))</f>
        <v>71</v>
      </c>
      <c r="I299" s="730">
        <f>IF(YEAR2=2014,'Table PR2_2014'!I298,IF(YEAR2=2015,TablePR2_2015!I298,IF(YEAR2=2016,Tablepr2_2016!I298,IF(YEAR2=2017,Tablepr2_2017!I298))))</f>
        <v>35.1</v>
      </c>
      <c r="J299" s="599"/>
      <c r="K299" s="399"/>
      <c r="L299" s="399"/>
      <c r="M299" s="399"/>
      <c r="N299" s="399"/>
      <c r="Q299" s="336"/>
      <c r="R299" s="336"/>
      <c r="S299" s="336"/>
      <c r="T299" s="336"/>
      <c r="U299" s="336"/>
      <c r="V299" s="336"/>
      <c r="W299" s="336"/>
      <c r="X299" s="336"/>
      <c r="Y299" s="336"/>
      <c r="Z299" s="293"/>
      <c r="AA299" s="336"/>
      <c r="AB299" s="336"/>
      <c r="AC299" s="336"/>
      <c r="AD299" s="336"/>
      <c r="AE299" s="336"/>
      <c r="AF299" s="336"/>
      <c r="AG299" s="336"/>
      <c r="AH299" s="336"/>
      <c r="AI299" s="336"/>
      <c r="AJ299" s="336"/>
      <c r="AK299" s="336"/>
      <c r="AL299" s="336"/>
      <c r="AM299" s="336"/>
      <c r="AN299" s="336"/>
      <c r="AO299" s="336"/>
      <c r="AP299" s="336"/>
      <c r="AQ299" s="336"/>
      <c r="AR299" s="336"/>
      <c r="AS299" s="336"/>
      <c r="AT299" s="336"/>
      <c r="AU299" s="336"/>
      <c r="AV299" s="336"/>
      <c r="AW299" s="336"/>
      <c r="AX299" s="336"/>
      <c r="AY299" s="336"/>
      <c r="AZ299" s="336"/>
      <c r="BA299" s="336"/>
      <c r="BB299" s="336"/>
      <c r="BC299" s="336"/>
      <c r="BD299" s="336"/>
      <c r="BE299" s="336"/>
      <c r="BF299" s="336"/>
      <c r="BG299" s="336"/>
      <c r="BH299" s="336"/>
      <c r="BI299" s="336"/>
      <c r="BJ299" s="336"/>
      <c r="BK299" s="336"/>
      <c r="BL299" s="336"/>
      <c r="BM299" s="336"/>
      <c r="BN299" s="336"/>
      <c r="BO299" s="336"/>
      <c r="BP299" s="336"/>
      <c r="BQ299" s="336"/>
      <c r="BR299" s="336"/>
      <c r="BS299" s="336"/>
      <c r="BT299" s="336"/>
      <c r="BU299" s="336"/>
      <c r="BV299" s="336"/>
      <c r="BW299" s="336"/>
      <c r="BX299" s="336"/>
      <c r="BY299" s="336"/>
    </row>
    <row r="300" spans="1:77" ht="12" customHeight="1" x14ac:dyDescent="0.35">
      <c r="A300" s="341"/>
      <c r="B300" s="338"/>
      <c r="C300" s="107" t="s">
        <v>126</v>
      </c>
      <c r="D300" s="78" t="s">
        <v>371</v>
      </c>
      <c r="E300" s="370"/>
      <c r="F300" s="290">
        <f>IF(YEAR2=2014,'Table PR2_2014'!F299,IF(YEAR2=2015,TablePR2_2015!F299,IF(YEAR2=2016,Tablepr2_2016!F299,IF(YEAR2=2017,Tablepr2_2017!F299))))</f>
        <v>3795</v>
      </c>
      <c r="G300" s="290">
        <f>IF(YEAR2=2014,'Table PR2_2014'!G299,IF(YEAR2=2015,TablePR2_2015!G299,IF(YEAR2=2016,Tablepr2_2016!G299,IF(YEAR2=2017,Tablepr2_2017!G299))))</f>
        <v>72</v>
      </c>
      <c r="H300" s="290">
        <f>IF(YEAR2=2014,'Table PR2_2014'!H299,IF(YEAR2=2015,TablePR2_2015!H299,IF(YEAR2=2016,Tablepr2_2016!H299,IF(YEAR2=2017,Tablepr2_2017!H299))))</f>
        <v>74</v>
      </c>
      <c r="I300" s="730">
        <f>IF(YEAR2=2014,'Table PR2_2014'!I299,IF(YEAR2=2015,TablePR2_2015!I299,IF(YEAR2=2016,Tablepr2_2016!I299,IF(YEAR2=2017,Tablepr2_2017!I299))))</f>
        <v>35.1</v>
      </c>
      <c r="J300" s="599"/>
      <c r="K300" s="399"/>
      <c r="L300" s="399"/>
      <c r="M300" s="399"/>
      <c r="N300" s="399"/>
      <c r="Q300" s="336"/>
      <c r="R300" s="336"/>
      <c r="S300" s="336"/>
      <c r="T300" s="336"/>
      <c r="U300" s="336"/>
      <c r="V300" s="336"/>
      <c r="W300" s="336"/>
      <c r="X300" s="336"/>
      <c r="Y300" s="336"/>
      <c r="Z300" s="293"/>
      <c r="AA300" s="336"/>
      <c r="AB300" s="336"/>
      <c r="AC300" s="336"/>
      <c r="AD300" s="336"/>
      <c r="AE300" s="336"/>
      <c r="AF300" s="336"/>
      <c r="AG300" s="336"/>
      <c r="AH300" s="336"/>
      <c r="AI300" s="336"/>
      <c r="AJ300" s="336"/>
      <c r="AK300" s="336"/>
      <c r="AL300" s="336"/>
      <c r="AM300" s="336"/>
      <c r="AN300" s="336"/>
      <c r="AO300" s="336"/>
      <c r="AP300" s="336"/>
      <c r="AQ300" s="336"/>
      <c r="AR300" s="336"/>
      <c r="AS300" s="336"/>
      <c r="AT300" s="336"/>
      <c r="AU300" s="336"/>
      <c r="AV300" s="336"/>
      <c r="AW300" s="336"/>
      <c r="AX300" s="336"/>
      <c r="AY300" s="336"/>
      <c r="AZ300" s="336"/>
      <c r="BA300" s="336"/>
      <c r="BB300" s="336"/>
      <c r="BC300" s="336"/>
      <c r="BD300" s="336"/>
      <c r="BE300" s="336"/>
      <c r="BF300" s="336"/>
      <c r="BG300" s="336"/>
      <c r="BH300" s="336"/>
      <c r="BI300" s="336"/>
      <c r="BJ300" s="336"/>
      <c r="BK300" s="336"/>
      <c r="BL300" s="336"/>
      <c r="BM300" s="336"/>
      <c r="BN300" s="336"/>
      <c r="BO300" s="336"/>
      <c r="BP300" s="336"/>
      <c r="BQ300" s="336"/>
      <c r="BR300" s="336"/>
      <c r="BS300" s="336"/>
      <c r="BT300" s="336"/>
      <c r="BU300" s="336"/>
      <c r="BV300" s="336"/>
      <c r="BW300" s="336"/>
      <c r="BX300" s="336"/>
      <c r="BY300" s="336"/>
    </row>
    <row r="301" spans="1:77" ht="12" customHeight="1" x14ac:dyDescent="0.35">
      <c r="A301" s="341"/>
      <c r="B301" s="338"/>
      <c r="C301" s="107"/>
      <c r="D301" s="78"/>
      <c r="E301" s="370"/>
      <c r="F301" s="290"/>
      <c r="G301" s="290"/>
      <c r="H301" s="290"/>
      <c r="I301" s="730"/>
      <c r="J301" s="599"/>
      <c r="K301" s="399"/>
      <c r="L301" s="399"/>
      <c r="M301" s="399"/>
      <c r="N301" s="399"/>
      <c r="Q301" s="336"/>
      <c r="R301" s="336"/>
      <c r="S301" s="336"/>
      <c r="T301" s="336"/>
      <c r="U301" s="336"/>
      <c r="V301" s="336"/>
      <c r="W301" s="336"/>
      <c r="X301" s="336"/>
      <c r="Y301" s="336"/>
      <c r="Z301" s="293"/>
      <c r="AA301" s="336"/>
      <c r="AB301" s="336"/>
      <c r="AC301" s="336"/>
      <c r="AD301" s="336"/>
      <c r="AE301" s="336"/>
      <c r="AF301" s="336"/>
      <c r="AG301" s="336"/>
      <c r="AH301" s="336"/>
      <c r="AI301" s="336"/>
      <c r="AJ301" s="336"/>
      <c r="AK301" s="336"/>
      <c r="AL301" s="336"/>
      <c r="AM301" s="336"/>
      <c r="AN301" s="336"/>
      <c r="AO301" s="336"/>
      <c r="AP301" s="336"/>
      <c r="AQ301" s="336"/>
      <c r="AR301" s="336"/>
      <c r="AS301" s="336"/>
      <c r="AT301" s="336"/>
      <c r="AU301" s="336"/>
      <c r="AV301" s="336"/>
      <c r="AW301" s="336"/>
      <c r="AX301" s="336"/>
      <c r="AY301" s="336"/>
      <c r="AZ301" s="336"/>
      <c r="BA301" s="336"/>
      <c r="BB301" s="336"/>
      <c r="BC301" s="336"/>
      <c r="BD301" s="336"/>
      <c r="BE301" s="336"/>
      <c r="BF301" s="336"/>
      <c r="BG301" s="336"/>
      <c r="BH301" s="336"/>
      <c r="BI301" s="336"/>
      <c r="BJ301" s="336"/>
      <c r="BK301" s="336"/>
      <c r="BL301" s="336"/>
      <c r="BM301" s="336"/>
      <c r="BN301" s="336"/>
      <c r="BO301" s="336"/>
      <c r="BP301" s="336"/>
      <c r="BQ301" s="336"/>
      <c r="BR301" s="336"/>
      <c r="BS301" s="336"/>
      <c r="BT301" s="336"/>
      <c r="BU301" s="336"/>
      <c r="BV301" s="336"/>
      <c r="BW301" s="336"/>
      <c r="BX301" s="336"/>
      <c r="BY301" s="336"/>
    </row>
    <row r="302" spans="1:77" ht="12" customHeight="1" x14ac:dyDescent="0.35">
      <c r="A302" s="339" t="s">
        <v>127</v>
      </c>
      <c r="B302" s="340" t="s">
        <v>589</v>
      </c>
      <c r="C302" s="333" t="s">
        <v>891</v>
      </c>
      <c r="D302" s="338"/>
      <c r="E302" s="370"/>
      <c r="F302" s="290">
        <f>IF(YEAR2=2014,'Table PR2_2014'!F301,IF(YEAR2=2015,TablePR2_2015!F301,IF(YEAR2=2016,Tablepr2_2016!F301,IF(YEAR2=2017,Tablepr2_2017!F301))))</f>
        <v>107716</v>
      </c>
      <c r="G302" s="290">
        <f>IF(YEAR2=2014,'Table PR2_2014'!G301,IF(YEAR2=2015,TablePR2_2015!G301,IF(YEAR2=2016,Tablepr2_2016!G301,IF(YEAR2=2017,Tablepr2_2017!G301))))</f>
        <v>73</v>
      </c>
      <c r="H302" s="290">
        <f>IF(YEAR2=2014,'Table PR2_2014'!H301,IF(YEAR2=2015,TablePR2_2015!H301,IF(YEAR2=2016,Tablepr2_2016!H301,IF(YEAR2=2017,Tablepr2_2017!H301))))</f>
        <v>74</v>
      </c>
      <c r="I302" s="730">
        <f>IF(YEAR2=2014,'Table PR2_2014'!I301,IF(YEAR2=2015,TablePR2_2015!I301,IF(YEAR2=2016,Tablepr2_2016!I301,IF(YEAR2=2017,Tablepr2_2017!I301))))</f>
        <v>35.299999999999997</v>
      </c>
      <c r="J302" s="599"/>
      <c r="K302" s="399"/>
      <c r="L302" s="399"/>
      <c r="M302" s="399"/>
      <c r="N302" s="399"/>
      <c r="Q302" s="336"/>
      <c r="R302" s="336"/>
      <c r="S302" s="336"/>
      <c r="T302" s="336"/>
      <c r="U302" s="336"/>
      <c r="V302" s="336"/>
      <c r="W302" s="336"/>
      <c r="X302" s="336"/>
      <c r="Y302" s="336"/>
      <c r="Z302" s="293"/>
      <c r="AA302" s="336"/>
      <c r="AB302" s="336"/>
      <c r="AC302" s="336"/>
      <c r="AD302" s="336"/>
      <c r="AE302" s="336"/>
      <c r="AF302" s="336"/>
      <c r="AG302" s="336"/>
      <c r="AH302" s="336"/>
      <c r="AI302" s="336"/>
      <c r="AJ302" s="336"/>
      <c r="AK302" s="336"/>
      <c r="AL302" s="336"/>
      <c r="AM302" s="336"/>
      <c r="AN302" s="336"/>
      <c r="AO302" s="336"/>
      <c r="AP302" s="336"/>
      <c r="AQ302" s="336"/>
      <c r="AR302" s="336"/>
      <c r="AS302" s="336"/>
      <c r="AT302" s="336"/>
      <c r="AU302" s="336"/>
      <c r="AV302" s="336"/>
      <c r="AW302" s="336"/>
      <c r="AX302" s="336"/>
      <c r="AY302" s="336"/>
      <c r="AZ302" s="336"/>
      <c r="BA302" s="336"/>
      <c r="BB302" s="336"/>
      <c r="BC302" s="336"/>
      <c r="BD302" s="336"/>
      <c r="BE302" s="336"/>
      <c r="BF302" s="336"/>
      <c r="BG302" s="336"/>
      <c r="BH302" s="336"/>
      <c r="BI302" s="336"/>
      <c r="BJ302" s="336"/>
      <c r="BK302" s="336"/>
      <c r="BL302" s="336"/>
      <c r="BM302" s="336"/>
      <c r="BN302" s="336"/>
      <c r="BO302" s="336"/>
      <c r="BP302" s="336"/>
      <c r="BQ302" s="336"/>
      <c r="BR302" s="336"/>
      <c r="BS302" s="336"/>
      <c r="BT302" s="336"/>
      <c r="BU302" s="336"/>
      <c r="BV302" s="336"/>
      <c r="BW302" s="336"/>
      <c r="BX302" s="336"/>
      <c r="BY302" s="336"/>
    </row>
    <row r="303" spans="1:77" ht="12" customHeight="1" x14ac:dyDescent="0.35">
      <c r="A303" s="341"/>
      <c r="B303" s="338"/>
      <c r="C303" s="340"/>
      <c r="D303" s="333"/>
      <c r="E303" s="370"/>
      <c r="F303" s="290"/>
      <c r="G303" s="290"/>
      <c r="H303" s="290"/>
      <c r="I303" s="730"/>
      <c r="J303" s="599"/>
      <c r="K303" s="399"/>
      <c r="L303" s="399"/>
      <c r="M303" s="399"/>
      <c r="N303" s="399"/>
      <c r="Q303" s="336"/>
      <c r="R303" s="336"/>
      <c r="S303" s="336"/>
      <c r="T303" s="336"/>
      <c r="U303" s="336"/>
      <c r="V303" s="336"/>
      <c r="W303" s="336"/>
      <c r="X303" s="336"/>
      <c r="Y303" s="336"/>
      <c r="Z303" s="293"/>
      <c r="AA303" s="336"/>
      <c r="AB303" s="336"/>
      <c r="AC303" s="336"/>
      <c r="AD303" s="336"/>
      <c r="AE303" s="336"/>
      <c r="AF303" s="336"/>
      <c r="AG303" s="336"/>
      <c r="AH303" s="336"/>
      <c r="AI303" s="336"/>
      <c r="AJ303" s="336"/>
      <c r="AK303" s="336"/>
      <c r="AL303" s="336"/>
      <c r="AM303" s="336"/>
      <c r="AN303" s="336"/>
      <c r="AO303" s="336"/>
      <c r="AP303" s="336"/>
      <c r="AQ303" s="336"/>
      <c r="AR303" s="336"/>
      <c r="AS303" s="336"/>
      <c r="AT303" s="336"/>
      <c r="AU303" s="336"/>
      <c r="AV303" s="336"/>
      <c r="AW303" s="336"/>
      <c r="AX303" s="336"/>
      <c r="AY303" s="336"/>
      <c r="AZ303" s="336"/>
      <c r="BA303" s="336"/>
      <c r="BB303" s="336"/>
      <c r="BC303" s="336"/>
      <c r="BD303" s="336"/>
      <c r="BE303" s="336"/>
      <c r="BF303" s="336"/>
      <c r="BG303" s="336"/>
      <c r="BH303" s="336"/>
      <c r="BI303" s="336"/>
      <c r="BJ303" s="336"/>
      <c r="BK303" s="336"/>
      <c r="BL303" s="336"/>
      <c r="BM303" s="336"/>
      <c r="BN303" s="336"/>
      <c r="BO303" s="336"/>
      <c r="BP303" s="336"/>
      <c r="BQ303" s="336"/>
      <c r="BR303" s="336"/>
      <c r="BS303" s="336"/>
      <c r="BT303" s="336"/>
      <c r="BU303" s="336"/>
      <c r="BV303" s="336"/>
      <c r="BW303" s="336"/>
      <c r="BX303" s="336"/>
      <c r="BY303" s="336"/>
    </row>
    <row r="304" spans="1:77" ht="12" customHeight="1" x14ac:dyDescent="0.35">
      <c r="A304" s="341"/>
      <c r="B304" s="338"/>
      <c r="C304" s="340" t="s">
        <v>128</v>
      </c>
      <c r="D304" s="333" t="s">
        <v>892</v>
      </c>
      <c r="E304" s="370"/>
      <c r="F304" s="290">
        <f>IF(YEAR2=2014,'Table PR2_2014'!F303,IF(YEAR2=2015,TablePR2_2015!F303,IF(YEAR2=2016,Tablepr2_2016!F303,IF(YEAR2=2017,Tablepr2_2017!F303))))</f>
        <v>1520</v>
      </c>
      <c r="G304" s="290">
        <f>IF(YEAR2=2014,'Table PR2_2014'!G303,IF(YEAR2=2015,TablePR2_2015!G303,IF(YEAR2=2016,Tablepr2_2016!G303,IF(YEAR2=2017,Tablepr2_2017!G303))))</f>
        <v>72</v>
      </c>
      <c r="H304" s="290">
        <f>IF(YEAR2=2014,'Table PR2_2014'!H303,IF(YEAR2=2015,TablePR2_2015!H303,IF(YEAR2=2016,Tablepr2_2016!H303,IF(YEAR2=2017,Tablepr2_2017!H303))))</f>
        <v>73</v>
      </c>
      <c r="I304" s="730">
        <f>IF(YEAR2=2014,'Table PR2_2014'!I303,IF(YEAR2=2015,TablePR2_2015!I303,IF(YEAR2=2016,Tablepr2_2016!I303,IF(YEAR2=2017,Tablepr2_2017!I303))))</f>
        <v>35.799999999999997</v>
      </c>
      <c r="J304" s="599"/>
      <c r="K304" s="401"/>
      <c r="L304" s="401"/>
      <c r="M304" s="401"/>
      <c r="N304" s="401"/>
      <c r="Q304" s="336"/>
      <c r="R304" s="336"/>
      <c r="S304" s="336"/>
      <c r="T304" s="336"/>
      <c r="U304" s="336"/>
      <c r="V304" s="336"/>
      <c r="W304" s="336"/>
      <c r="X304" s="336"/>
      <c r="Y304" s="336"/>
      <c r="Z304" s="293"/>
      <c r="AA304" s="336"/>
      <c r="AB304" s="336"/>
      <c r="AC304" s="336"/>
      <c r="AD304" s="336"/>
      <c r="AE304" s="336"/>
      <c r="AF304" s="336"/>
      <c r="AG304" s="336"/>
      <c r="AH304" s="336"/>
      <c r="AI304" s="336"/>
      <c r="AJ304" s="336"/>
      <c r="AK304" s="336"/>
      <c r="AL304" s="336"/>
      <c r="AM304" s="336"/>
      <c r="AN304" s="336"/>
      <c r="AO304" s="336"/>
      <c r="AP304" s="336"/>
      <c r="AQ304" s="336"/>
      <c r="AR304" s="336"/>
      <c r="AS304" s="336"/>
      <c r="AT304" s="336"/>
      <c r="AU304" s="336"/>
      <c r="AV304" s="336"/>
      <c r="AW304" s="336"/>
      <c r="AX304" s="336"/>
      <c r="AY304" s="336"/>
      <c r="AZ304" s="336"/>
      <c r="BA304" s="336"/>
      <c r="BB304" s="336"/>
      <c r="BC304" s="336"/>
      <c r="BD304" s="336"/>
      <c r="BE304" s="336"/>
      <c r="BF304" s="336"/>
      <c r="BG304" s="336"/>
      <c r="BH304" s="336"/>
      <c r="BI304" s="336"/>
      <c r="BJ304" s="336"/>
      <c r="BK304" s="336"/>
      <c r="BL304" s="336"/>
      <c r="BM304" s="336"/>
      <c r="BN304" s="336"/>
      <c r="BO304" s="336"/>
      <c r="BP304" s="336"/>
      <c r="BQ304" s="336"/>
      <c r="BR304" s="336"/>
      <c r="BS304" s="336"/>
      <c r="BT304" s="336"/>
      <c r="BU304" s="336"/>
      <c r="BV304" s="336"/>
      <c r="BW304" s="336"/>
      <c r="BX304" s="336"/>
      <c r="BY304" s="336"/>
    </row>
    <row r="305" spans="1:77" ht="12" customHeight="1" x14ac:dyDescent="0.35">
      <c r="A305" s="341"/>
      <c r="B305" s="338"/>
      <c r="C305" s="340" t="s">
        <v>129</v>
      </c>
      <c r="D305" s="333" t="s">
        <v>893</v>
      </c>
      <c r="E305" s="370"/>
      <c r="F305" s="290">
        <f>IF(YEAR2=2014,'Table PR2_2014'!F304,IF(YEAR2=2015,TablePR2_2015!F304,IF(YEAR2=2016,Tablepr2_2016!F304,IF(YEAR2=2017,Tablepr2_2017!F304))))</f>
        <v>2679</v>
      </c>
      <c r="G305" s="290">
        <f>IF(YEAR2=2014,'Table PR2_2014'!G304,IF(YEAR2=2015,TablePR2_2015!G304,IF(YEAR2=2016,Tablepr2_2016!G304,IF(YEAR2=2017,Tablepr2_2017!G304))))</f>
        <v>69</v>
      </c>
      <c r="H305" s="290">
        <f>IF(YEAR2=2014,'Table PR2_2014'!H304,IF(YEAR2=2015,TablePR2_2015!H304,IF(YEAR2=2016,Tablepr2_2016!H304,IF(YEAR2=2017,Tablepr2_2017!H304))))</f>
        <v>70</v>
      </c>
      <c r="I305" s="730">
        <f>IF(YEAR2=2014,'Table PR2_2014'!I304,IF(YEAR2=2015,TablePR2_2015!I304,IF(YEAR2=2016,Tablepr2_2016!I304,IF(YEAR2=2017,Tablepr2_2017!I304))))</f>
        <v>34</v>
      </c>
      <c r="J305" s="599"/>
      <c r="K305" s="399"/>
      <c r="L305" s="399"/>
      <c r="M305" s="399"/>
      <c r="N305" s="399"/>
      <c r="Q305" s="336"/>
      <c r="R305" s="336"/>
      <c r="S305" s="336"/>
      <c r="T305" s="336"/>
      <c r="U305" s="336"/>
      <c r="V305" s="336"/>
      <c r="W305" s="336"/>
      <c r="X305" s="336"/>
      <c r="Y305" s="336"/>
      <c r="Z305" s="293"/>
      <c r="AA305" s="336"/>
      <c r="AB305" s="336"/>
      <c r="AC305" s="336"/>
      <c r="AD305" s="336"/>
      <c r="AE305" s="336"/>
      <c r="AF305" s="336"/>
      <c r="AG305" s="336"/>
      <c r="AH305" s="336"/>
      <c r="AI305" s="336"/>
      <c r="AJ305" s="336"/>
      <c r="AK305" s="336"/>
      <c r="AL305" s="336"/>
      <c r="AM305" s="336"/>
      <c r="AN305" s="336"/>
      <c r="AO305" s="336"/>
      <c r="AP305" s="336"/>
      <c r="AQ305" s="336"/>
      <c r="AR305" s="336"/>
      <c r="AS305" s="336"/>
      <c r="AT305" s="336"/>
      <c r="AU305" s="336"/>
      <c r="AV305" s="336"/>
      <c r="AW305" s="336"/>
      <c r="AX305" s="336"/>
      <c r="AY305" s="336"/>
      <c r="AZ305" s="336"/>
      <c r="BA305" s="336"/>
      <c r="BB305" s="336"/>
      <c r="BC305" s="336"/>
      <c r="BD305" s="336"/>
      <c r="BE305" s="336"/>
      <c r="BF305" s="336"/>
      <c r="BG305" s="336"/>
      <c r="BH305" s="336"/>
      <c r="BI305" s="336"/>
      <c r="BJ305" s="336"/>
      <c r="BK305" s="336"/>
      <c r="BL305" s="336"/>
      <c r="BM305" s="336"/>
      <c r="BN305" s="336"/>
      <c r="BO305" s="336"/>
      <c r="BP305" s="336"/>
      <c r="BQ305" s="336"/>
      <c r="BR305" s="336"/>
      <c r="BS305" s="336"/>
      <c r="BT305" s="336"/>
      <c r="BU305" s="336"/>
      <c r="BV305" s="336"/>
      <c r="BW305" s="336"/>
      <c r="BX305" s="336"/>
      <c r="BY305" s="336"/>
    </row>
    <row r="306" spans="1:77" ht="12" customHeight="1" x14ac:dyDescent="0.35">
      <c r="A306" s="341"/>
      <c r="B306" s="338"/>
      <c r="C306" s="340" t="s">
        <v>133</v>
      </c>
      <c r="D306" s="333" t="s">
        <v>894</v>
      </c>
      <c r="E306" s="370"/>
      <c r="F306" s="290">
        <f>IF(YEAR2=2014,'Table PR2_2014'!F305,IF(YEAR2=2015,TablePR2_2015!F305,IF(YEAR2=2016,Tablepr2_2016!F305,IF(YEAR2=2017,Tablepr2_2017!F305))))</f>
        <v>1356</v>
      </c>
      <c r="G306" s="290">
        <f>IF(YEAR2=2014,'Table PR2_2014'!G305,IF(YEAR2=2015,TablePR2_2015!G305,IF(YEAR2=2016,Tablepr2_2016!G305,IF(YEAR2=2017,Tablepr2_2017!G305))))</f>
        <v>70</v>
      </c>
      <c r="H306" s="290">
        <f>IF(YEAR2=2014,'Table PR2_2014'!H305,IF(YEAR2=2015,TablePR2_2015!H305,IF(YEAR2=2016,Tablepr2_2016!H305,IF(YEAR2=2017,Tablepr2_2017!H305))))</f>
        <v>71</v>
      </c>
      <c r="I306" s="730">
        <f>IF(YEAR2=2014,'Table PR2_2014'!I305,IF(YEAR2=2015,TablePR2_2015!I305,IF(YEAR2=2016,Tablepr2_2016!I305,IF(YEAR2=2017,Tablepr2_2017!I305))))</f>
        <v>33.200000000000003</v>
      </c>
      <c r="J306" s="599"/>
      <c r="K306" s="399"/>
      <c r="L306" s="399"/>
      <c r="M306" s="399"/>
      <c r="N306" s="399"/>
      <c r="Q306" s="336"/>
      <c r="R306" s="336"/>
      <c r="S306" s="336"/>
      <c r="T306" s="336"/>
      <c r="U306" s="336"/>
      <c r="V306" s="336"/>
      <c r="W306" s="336"/>
      <c r="X306" s="336"/>
      <c r="Y306" s="336"/>
      <c r="Z306" s="293"/>
      <c r="AA306" s="336"/>
      <c r="AB306" s="336"/>
      <c r="AC306" s="336"/>
      <c r="AD306" s="336"/>
      <c r="AE306" s="336"/>
      <c r="AF306" s="336"/>
      <c r="AG306" s="336"/>
      <c r="AH306" s="336"/>
      <c r="AI306" s="336"/>
      <c r="AJ306" s="336"/>
      <c r="AK306" s="336"/>
      <c r="AL306" s="336"/>
      <c r="AM306" s="336"/>
      <c r="AN306" s="336"/>
      <c r="AO306" s="336"/>
      <c r="AP306" s="336"/>
      <c r="AQ306" s="336"/>
      <c r="AR306" s="336"/>
      <c r="AS306" s="336"/>
      <c r="AT306" s="336"/>
      <c r="AU306" s="336"/>
      <c r="AV306" s="336"/>
      <c r="AW306" s="336"/>
      <c r="AX306" s="336"/>
      <c r="AY306" s="336"/>
      <c r="AZ306" s="336"/>
      <c r="BA306" s="336"/>
      <c r="BB306" s="336"/>
      <c r="BC306" s="336"/>
      <c r="BD306" s="336"/>
      <c r="BE306" s="336"/>
      <c r="BF306" s="336"/>
      <c r="BG306" s="336"/>
      <c r="BH306" s="336"/>
      <c r="BI306" s="336"/>
      <c r="BJ306" s="336"/>
      <c r="BK306" s="336"/>
      <c r="BL306" s="336"/>
      <c r="BM306" s="336"/>
      <c r="BN306" s="336"/>
      <c r="BO306" s="336"/>
      <c r="BP306" s="336"/>
      <c r="BQ306" s="336"/>
      <c r="BR306" s="336"/>
      <c r="BS306" s="336"/>
      <c r="BT306" s="336"/>
      <c r="BU306" s="336"/>
      <c r="BV306" s="336"/>
      <c r="BW306" s="336"/>
      <c r="BX306" s="336"/>
      <c r="BY306" s="336"/>
    </row>
    <row r="307" spans="1:77" ht="12" customHeight="1" x14ac:dyDescent="0.35">
      <c r="A307" s="341"/>
      <c r="B307" s="338"/>
      <c r="C307" s="340" t="s">
        <v>135</v>
      </c>
      <c r="D307" s="333" t="s">
        <v>895</v>
      </c>
      <c r="E307" s="370"/>
      <c r="F307" s="290">
        <f>IF(YEAR2=2014,'Table PR2_2014'!F306,IF(YEAR2=2015,TablePR2_2015!F306,IF(YEAR2=2016,Tablepr2_2016!F306,IF(YEAR2=2017,Tablepr2_2017!F306))))</f>
        <v>3669</v>
      </c>
      <c r="G307" s="290">
        <f>IF(YEAR2=2014,'Table PR2_2014'!G306,IF(YEAR2=2015,TablePR2_2015!G306,IF(YEAR2=2016,Tablepr2_2016!G306,IF(YEAR2=2017,Tablepr2_2017!G306))))</f>
        <v>72</v>
      </c>
      <c r="H307" s="290">
        <f>IF(YEAR2=2014,'Table PR2_2014'!H306,IF(YEAR2=2015,TablePR2_2015!H306,IF(YEAR2=2016,Tablepr2_2016!H306,IF(YEAR2=2017,Tablepr2_2017!H306))))</f>
        <v>74</v>
      </c>
      <c r="I307" s="730">
        <f>IF(YEAR2=2014,'Table PR2_2014'!I306,IF(YEAR2=2015,TablePR2_2015!I306,IF(YEAR2=2016,Tablepr2_2016!I306,IF(YEAR2=2017,Tablepr2_2017!I306))))</f>
        <v>35.299999999999997</v>
      </c>
      <c r="J307" s="599"/>
      <c r="K307" s="399"/>
      <c r="L307" s="399"/>
      <c r="M307" s="399"/>
      <c r="N307" s="399"/>
      <c r="Q307" s="336"/>
      <c r="R307" s="336"/>
      <c r="S307" s="336"/>
      <c r="T307" s="336"/>
      <c r="U307" s="336"/>
      <c r="V307" s="336"/>
      <c r="W307" s="336"/>
      <c r="X307" s="336"/>
      <c r="Y307" s="336"/>
      <c r="Z307" s="293"/>
      <c r="AA307" s="336"/>
      <c r="AB307" s="336"/>
      <c r="AC307" s="336"/>
      <c r="AD307" s="336"/>
      <c r="AE307" s="336"/>
      <c r="AF307" s="336"/>
      <c r="AG307" s="336"/>
      <c r="AH307" s="336"/>
      <c r="AI307" s="336"/>
      <c r="AJ307" s="336"/>
      <c r="AK307" s="336"/>
      <c r="AL307" s="336"/>
      <c r="AM307" s="336"/>
      <c r="AN307" s="336"/>
      <c r="AO307" s="336"/>
      <c r="AP307" s="336"/>
      <c r="AQ307" s="336"/>
      <c r="AR307" s="336"/>
      <c r="AS307" s="336"/>
      <c r="AT307" s="336"/>
      <c r="AU307" s="336"/>
      <c r="AV307" s="336"/>
      <c r="AW307" s="336"/>
      <c r="AX307" s="336"/>
      <c r="AY307" s="336"/>
      <c r="AZ307" s="336"/>
      <c r="BA307" s="336"/>
      <c r="BB307" s="336"/>
      <c r="BC307" s="336"/>
      <c r="BD307" s="336"/>
      <c r="BE307" s="336"/>
      <c r="BF307" s="336"/>
      <c r="BG307" s="336"/>
      <c r="BH307" s="336"/>
      <c r="BI307" s="336"/>
      <c r="BJ307" s="336"/>
      <c r="BK307" s="336"/>
      <c r="BL307" s="336"/>
      <c r="BM307" s="336"/>
      <c r="BN307" s="336"/>
      <c r="BO307" s="336"/>
      <c r="BP307" s="336"/>
      <c r="BQ307" s="336"/>
      <c r="BR307" s="336"/>
      <c r="BS307" s="336"/>
      <c r="BT307" s="336"/>
      <c r="BU307" s="336"/>
      <c r="BV307" s="336"/>
      <c r="BW307" s="336"/>
      <c r="BX307" s="336"/>
      <c r="BY307" s="336"/>
    </row>
    <row r="308" spans="1:77" ht="12" customHeight="1" x14ac:dyDescent="0.35">
      <c r="A308" s="341"/>
      <c r="B308" s="338"/>
      <c r="C308" s="340" t="s">
        <v>136</v>
      </c>
      <c r="D308" s="333" t="s">
        <v>896</v>
      </c>
      <c r="E308" s="370"/>
      <c r="F308" s="290">
        <f>IF(YEAR2=2014,'Table PR2_2014'!F307,IF(YEAR2=2015,TablePR2_2015!F307,IF(YEAR2=2016,Tablepr2_2016!F307,IF(YEAR2=2017,Tablepr2_2017!F307))))</f>
        <v>3988</v>
      </c>
      <c r="G308" s="290">
        <f>IF(YEAR2=2014,'Table PR2_2014'!G307,IF(YEAR2=2015,TablePR2_2015!G307,IF(YEAR2=2016,Tablepr2_2016!G307,IF(YEAR2=2017,Tablepr2_2017!G307))))</f>
        <v>72</v>
      </c>
      <c r="H308" s="290">
        <f>IF(YEAR2=2014,'Table PR2_2014'!H307,IF(YEAR2=2015,TablePR2_2015!H307,IF(YEAR2=2016,Tablepr2_2016!H307,IF(YEAR2=2017,Tablepr2_2017!H307))))</f>
        <v>73</v>
      </c>
      <c r="I308" s="730">
        <f>IF(YEAR2=2014,'Table PR2_2014'!I307,IF(YEAR2=2015,TablePR2_2015!I307,IF(YEAR2=2016,Tablepr2_2016!I307,IF(YEAR2=2017,Tablepr2_2017!I307))))</f>
        <v>35.799999999999997</v>
      </c>
      <c r="J308" s="599"/>
      <c r="K308" s="399"/>
      <c r="L308" s="399"/>
      <c r="M308" s="399"/>
      <c r="N308" s="399"/>
      <c r="Q308" s="336"/>
      <c r="R308" s="336"/>
      <c r="S308" s="336"/>
      <c r="T308" s="336"/>
      <c r="U308" s="336"/>
      <c r="V308" s="336"/>
      <c r="W308" s="336"/>
      <c r="X308" s="336"/>
      <c r="Y308" s="336"/>
      <c r="Z308" s="293"/>
      <c r="AA308" s="336"/>
      <c r="AB308" s="336"/>
      <c r="AC308" s="336"/>
      <c r="AD308" s="336"/>
      <c r="AE308" s="336"/>
      <c r="AF308" s="336"/>
      <c r="AG308" s="336"/>
      <c r="AH308" s="336"/>
      <c r="AI308" s="336"/>
      <c r="AJ308" s="336"/>
      <c r="AK308" s="336"/>
      <c r="AL308" s="336"/>
      <c r="AM308" s="336"/>
      <c r="AN308" s="336"/>
      <c r="AO308" s="336"/>
      <c r="AP308" s="336"/>
      <c r="AQ308" s="336"/>
      <c r="AR308" s="336"/>
      <c r="AS308" s="336"/>
      <c r="AT308" s="336"/>
      <c r="AU308" s="336"/>
      <c r="AV308" s="336"/>
      <c r="AW308" s="336"/>
      <c r="AX308" s="336"/>
      <c r="AY308" s="336"/>
      <c r="AZ308" s="336"/>
      <c r="BA308" s="336"/>
      <c r="BB308" s="336"/>
      <c r="BC308" s="336"/>
      <c r="BD308" s="336"/>
      <c r="BE308" s="336"/>
      <c r="BF308" s="336"/>
      <c r="BG308" s="336"/>
      <c r="BH308" s="336"/>
      <c r="BI308" s="336"/>
      <c r="BJ308" s="336"/>
      <c r="BK308" s="336"/>
      <c r="BL308" s="336"/>
      <c r="BM308" s="336"/>
      <c r="BN308" s="336"/>
      <c r="BO308" s="336"/>
      <c r="BP308" s="336"/>
      <c r="BQ308" s="336"/>
      <c r="BR308" s="336"/>
      <c r="BS308" s="336"/>
      <c r="BT308" s="336"/>
      <c r="BU308" s="336"/>
      <c r="BV308" s="336"/>
      <c r="BW308" s="336"/>
      <c r="BX308" s="336"/>
      <c r="BY308" s="336"/>
    </row>
    <row r="309" spans="1:77" ht="12" customHeight="1" x14ac:dyDescent="0.35">
      <c r="A309" s="341"/>
      <c r="B309" s="338"/>
      <c r="C309" s="340" t="s">
        <v>138</v>
      </c>
      <c r="D309" s="333" t="s">
        <v>897</v>
      </c>
      <c r="E309" s="370"/>
      <c r="F309" s="290">
        <f>IF(YEAR2=2014,'Table PR2_2014'!F308,IF(YEAR2=2015,TablePR2_2015!F308,IF(YEAR2=2016,Tablepr2_2016!F308,IF(YEAR2=2017,Tablepr2_2017!F308))))</f>
        <v>2503</v>
      </c>
      <c r="G309" s="290">
        <f>IF(YEAR2=2014,'Table PR2_2014'!G308,IF(YEAR2=2015,TablePR2_2015!G308,IF(YEAR2=2016,Tablepr2_2016!G308,IF(YEAR2=2017,Tablepr2_2017!G308))))</f>
        <v>69</v>
      </c>
      <c r="H309" s="290">
        <f>IF(YEAR2=2014,'Table PR2_2014'!H308,IF(YEAR2=2015,TablePR2_2015!H308,IF(YEAR2=2016,Tablepr2_2016!H308,IF(YEAR2=2017,Tablepr2_2017!H308))))</f>
        <v>71</v>
      </c>
      <c r="I309" s="730">
        <f>IF(YEAR2=2014,'Table PR2_2014'!I308,IF(YEAR2=2015,TablePR2_2015!I308,IF(YEAR2=2016,Tablepr2_2016!I308,IF(YEAR2=2017,Tablepr2_2017!I308))))</f>
        <v>34.4</v>
      </c>
      <c r="J309" s="599"/>
      <c r="K309" s="399"/>
      <c r="L309" s="399"/>
      <c r="M309" s="399"/>
      <c r="N309" s="399"/>
      <c r="Q309" s="336"/>
      <c r="R309" s="336"/>
      <c r="S309" s="336"/>
      <c r="T309" s="336"/>
      <c r="U309" s="336"/>
      <c r="V309" s="336"/>
      <c r="W309" s="336"/>
      <c r="X309" s="336"/>
      <c r="Y309" s="336"/>
      <c r="Z309" s="293"/>
      <c r="AA309" s="336"/>
      <c r="AB309" s="336"/>
      <c r="AC309" s="336"/>
      <c r="AD309" s="336"/>
      <c r="AE309" s="336"/>
      <c r="AF309" s="336"/>
      <c r="AG309" s="336"/>
      <c r="AH309" s="336"/>
      <c r="AI309" s="336"/>
      <c r="AJ309" s="336"/>
      <c r="AK309" s="336"/>
      <c r="AL309" s="336"/>
      <c r="AM309" s="336"/>
      <c r="AN309" s="336"/>
      <c r="AO309" s="336"/>
      <c r="AP309" s="336"/>
      <c r="AQ309" s="336"/>
      <c r="AR309" s="336"/>
      <c r="AS309" s="336"/>
      <c r="AT309" s="336"/>
      <c r="AU309" s="336"/>
      <c r="AV309" s="336"/>
      <c r="AW309" s="336"/>
      <c r="AX309" s="336"/>
      <c r="AY309" s="336"/>
      <c r="AZ309" s="336"/>
      <c r="BA309" s="336"/>
      <c r="BB309" s="336"/>
      <c r="BC309" s="336"/>
      <c r="BD309" s="336"/>
      <c r="BE309" s="336"/>
      <c r="BF309" s="336"/>
      <c r="BG309" s="336"/>
      <c r="BH309" s="336"/>
      <c r="BI309" s="336"/>
      <c r="BJ309" s="336"/>
      <c r="BK309" s="336"/>
      <c r="BL309" s="336"/>
      <c r="BM309" s="336"/>
      <c r="BN309" s="336"/>
      <c r="BO309" s="336"/>
      <c r="BP309" s="336"/>
      <c r="BQ309" s="336"/>
      <c r="BR309" s="336"/>
      <c r="BS309" s="336"/>
      <c r="BT309" s="336"/>
      <c r="BU309" s="336"/>
      <c r="BV309" s="336"/>
      <c r="BW309" s="336"/>
      <c r="BX309" s="336"/>
      <c r="BY309" s="336"/>
    </row>
    <row r="310" spans="1:77" ht="12" customHeight="1" x14ac:dyDescent="0.35">
      <c r="A310" s="341"/>
      <c r="B310" s="338"/>
      <c r="C310" s="340" t="s">
        <v>139</v>
      </c>
      <c r="D310" s="333" t="s">
        <v>898</v>
      </c>
      <c r="E310" s="370"/>
      <c r="F310" s="290">
        <f>IF(YEAR2=2014,'Table PR2_2014'!F309,IF(YEAR2=2015,TablePR2_2015!F309,IF(YEAR2=2016,Tablepr2_2016!F309,IF(YEAR2=2017,Tablepr2_2017!F309))))</f>
        <v>2227</v>
      </c>
      <c r="G310" s="290">
        <f>IF(YEAR2=2014,'Table PR2_2014'!G309,IF(YEAR2=2015,TablePR2_2015!G309,IF(YEAR2=2016,Tablepr2_2016!G309,IF(YEAR2=2017,Tablepr2_2017!G309))))</f>
        <v>69</v>
      </c>
      <c r="H310" s="290">
        <f>IF(YEAR2=2014,'Table PR2_2014'!H309,IF(YEAR2=2015,TablePR2_2015!H309,IF(YEAR2=2016,Tablepr2_2016!H309,IF(YEAR2=2017,Tablepr2_2017!H309))))</f>
        <v>71</v>
      </c>
      <c r="I310" s="730">
        <f>IF(YEAR2=2014,'Table PR2_2014'!I309,IF(YEAR2=2015,TablePR2_2015!I309,IF(YEAR2=2016,Tablepr2_2016!I309,IF(YEAR2=2017,Tablepr2_2017!I309))))</f>
        <v>34.5</v>
      </c>
      <c r="J310" s="599"/>
      <c r="K310" s="399"/>
      <c r="L310" s="399"/>
      <c r="M310" s="399"/>
      <c r="N310" s="399"/>
      <c r="Q310" s="336"/>
      <c r="R310" s="336"/>
      <c r="S310" s="336"/>
      <c r="T310" s="336"/>
      <c r="U310" s="336"/>
      <c r="V310" s="336"/>
      <c r="W310" s="336"/>
      <c r="X310" s="336"/>
      <c r="Y310" s="336"/>
      <c r="Z310" s="293"/>
      <c r="AA310" s="336"/>
      <c r="AB310" s="336"/>
      <c r="AC310" s="336"/>
      <c r="AD310" s="336"/>
      <c r="AE310" s="336"/>
      <c r="AF310" s="336"/>
      <c r="AG310" s="336"/>
      <c r="AH310" s="336"/>
      <c r="AI310" s="336"/>
      <c r="AJ310" s="336"/>
      <c r="AK310" s="336"/>
      <c r="AL310" s="336"/>
      <c r="AM310" s="336"/>
      <c r="AN310" s="336"/>
      <c r="AO310" s="336"/>
      <c r="AP310" s="336"/>
      <c r="AQ310" s="336"/>
      <c r="AR310" s="336"/>
      <c r="AS310" s="336"/>
      <c r="AT310" s="336"/>
      <c r="AU310" s="336"/>
      <c r="AV310" s="336"/>
      <c r="AW310" s="336"/>
      <c r="AX310" s="336"/>
      <c r="AY310" s="336"/>
      <c r="AZ310" s="336"/>
      <c r="BA310" s="336"/>
      <c r="BB310" s="336"/>
      <c r="BC310" s="336"/>
      <c r="BD310" s="336"/>
      <c r="BE310" s="336"/>
      <c r="BF310" s="336"/>
      <c r="BG310" s="336"/>
      <c r="BH310" s="336"/>
      <c r="BI310" s="336"/>
      <c r="BJ310" s="336"/>
      <c r="BK310" s="336"/>
      <c r="BL310" s="336"/>
      <c r="BM310" s="336"/>
      <c r="BN310" s="336"/>
      <c r="BO310" s="336"/>
      <c r="BP310" s="336"/>
      <c r="BQ310" s="336"/>
      <c r="BR310" s="336"/>
      <c r="BS310" s="336"/>
      <c r="BT310" s="336"/>
      <c r="BU310" s="336"/>
      <c r="BV310" s="336"/>
      <c r="BW310" s="336"/>
      <c r="BX310" s="336"/>
      <c r="BY310" s="336"/>
    </row>
    <row r="311" spans="1:77" ht="12" customHeight="1" x14ac:dyDescent="0.35">
      <c r="A311" s="341"/>
      <c r="B311" s="338"/>
      <c r="C311" s="340" t="s">
        <v>140</v>
      </c>
      <c r="D311" s="333" t="s">
        <v>899</v>
      </c>
      <c r="E311" s="370"/>
      <c r="F311" s="290">
        <f>IF(YEAR2=2014,'Table PR2_2014'!F310,IF(YEAR2=2015,TablePR2_2015!F310,IF(YEAR2=2016,Tablepr2_2016!F310,IF(YEAR2=2017,Tablepr2_2017!F310))))</f>
        <v>2556</v>
      </c>
      <c r="G311" s="290">
        <f>IF(YEAR2=2014,'Table PR2_2014'!G310,IF(YEAR2=2015,TablePR2_2015!G310,IF(YEAR2=2016,Tablepr2_2016!G310,IF(YEAR2=2017,Tablepr2_2017!G310))))</f>
        <v>70</v>
      </c>
      <c r="H311" s="290">
        <f>IF(YEAR2=2014,'Table PR2_2014'!H310,IF(YEAR2=2015,TablePR2_2015!H310,IF(YEAR2=2016,Tablepr2_2016!H310,IF(YEAR2=2017,Tablepr2_2017!H310))))</f>
        <v>71</v>
      </c>
      <c r="I311" s="730">
        <f>IF(YEAR2=2014,'Table PR2_2014'!I310,IF(YEAR2=2015,TablePR2_2015!I310,IF(YEAR2=2016,Tablepr2_2016!I310,IF(YEAR2=2017,Tablepr2_2017!I310))))</f>
        <v>33.799999999999997</v>
      </c>
      <c r="J311" s="599"/>
      <c r="K311" s="399"/>
      <c r="L311" s="399"/>
      <c r="M311" s="399"/>
      <c r="N311" s="399"/>
      <c r="Q311" s="336"/>
      <c r="R311" s="336"/>
      <c r="S311" s="336"/>
      <c r="T311" s="336"/>
      <c r="U311" s="336"/>
      <c r="V311" s="336"/>
      <c r="W311" s="336"/>
      <c r="X311" s="336"/>
      <c r="Y311" s="336"/>
      <c r="Z311" s="293"/>
      <c r="AA311" s="336"/>
      <c r="AB311" s="336"/>
      <c r="AC311" s="336"/>
      <c r="AD311" s="336"/>
      <c r="AE311" s="336"/>
      <c r="AF311" s="336"/>
      <c r="AG311" s="336"/>
      <c r="AH311" s="336"/>
      <c r="AI311" s="336"/>
      <c r="AJ311" s="336"/>
      <c r="AK311" s="336"/>
      <c r="AL311" s="336"/>
      <c r="AM311" s="336"/>
      <c r="AN311" s="336"/>
      <c r="AO311" s="336"/>
      <c r="AP311" s="336"/>
      <c r="AQ311" s="336"/>
      <c r="AR311" s="336"/>
      <c r="AS311" s="336"/>
      <c r="AT311" s="336"/>
      <c r="AU311" s="336"/>
      <c r="AV311" s="336"/>
      <c r="AW311" s="336"/>
      <c r="AX311" s="336"/>
      <c r="AY311" s="336"/>
      <c r="AZ311" s="336"/>
      <c r="BA311" s="336"/>
      <c r="BB311" s="336"/>
      <c r="BC311" s="336"/>
      <c r="BD311" s="336"/>
      <c r="BE311" s="336"/>
      <c r="BF311" s="336"/>
      <c r="BG311" s="336"/>
      <c r="BH311" s="336"/>
      <c r="BI311" s="336"/>
      <c r="BJ311" s="336"/>
      <c r="BK311" s="336"/>
      <c r="BL311" s="336"/>
      <c r="BM311" s="336"/>
      <c r="BN311" s="336"/>
      <c r="BO311" s="336"/>
      <c r="BP311" s="336"/>
      <c r="BQ311" s="336"/>
      <c r="BR311" s="336"/>
      <c r="BS311" s="336"/>
      <c r="BT311" s="336"/>
      <c r="BU311" s="336"/>
      <c r="BV311" s="336"/>
      <c r="BW311" s="336"/>
      <c r="BX311" s="336"/>
      <c r="BY311" s="336"/>
    </row>
    <row r="312" spans="1:77" ht="12" customHeight="1" x14ac:dyDescent="0.35">
      <c r="A312" s="341"/>
      <c r="B312" s="338"/>
      <c r="C312" s="340" t="s">
        <v>141</v>
      </c>
      <c r="D312" s="333" t="s">
        <v>900</v>
      </c>
      <c r="E312" s="370"/>
      <c r="F312" s="290">
        <f>IF(YEAR2=2014,'Table PR2_2014'!F311,IF(YEAR2=2015,TablePR2_2015!F311,IF(YEAR2=2016,Tablepr2_2016!F311,IF(YEAR2=2017,Tablepr2_2017!F311))))</f>
        <v>3077</v>
      </c>
      <c r="G312" s="290">
        <f>IF(YEAR2=2014,'Table PR2_2014'!G311,IF(YEAR2=2015,TablePR2_2015!G311,IF(YEAR2=2016,Tablepr2_2016!G311,IF(YEAR2=2017,Tablepr2_2017!G311))))</f>
        <v>69</v>
      </c>
      <c r="H312" s="290">
        <f>IF(YEAR2=2014,'Table PR2_2014'!H311,IF(YEAR2=2015,TablePR2_2015!H311,IF(YEAR2=2016,Tablepr2_2016!H311,IF(YEAR2=2017,Tablepr2_2017!H311))))</f>
        <v>70</v>
      </c>
      <c r="I312" s="730">
        <f>IF(YEAR2=2014,'Table PR2_2014'!I311,IF(YEAR2=2015,TablePR2_2015!I311,IF(YEAR2=2016,Tablepr2_2016!I311,IF(YEAR2=2017,Tablepr2_2017!I311))))</f>
        <v>34.6</v>
      </c>
      <c r="J312" s="599"/>
      <c r="K312" s="399"/>
      <c r="L312" s="399"/>
      <c r="M312" s="399"/>
      <c r="N312" s="399"/>
      <c r="Q312" s="336"/>
      <c r="R312" s="336"/>
      <c r="S312" s="336"/>
      <c r="T312" s="336"/>
      <c r="U312" s="336"/>
      <c r="V312" s="336"/>
      <c r="W312" s="336"/>
      <c r="X312" s="336"/>
      <c r="Y312" s="336"/>
      <c r="Z312" s="293"/>
      <c r="AA312" s="336"/>
      <c r="AB312" s="336"/>
      <c r="AC312" s="336"/>
      <c r="AD312" s="336"/>
      <c r="AE312" s="336"/>
      <c r="AF312" s="336"/>
      <c r="AG312" s="336"/>
      <c r="AH312" s="336"/>
      <c r="AI312" s="336"/>
      <c r="AJ312" s="336"/>
      <c r="AK312" s="336"/>
      <c r="AL312" s="336"/>
      <c r="AM312" s="336"/>
      <c r="AN312" s="336"/>
      <c r="AO312" s="336"/>
      <c r="AP312" s="336"/>
      <c r="AQ312" s="336"/>
      <c r="AR312" s="336"/>
      <c r="AS312" s="336"/>
      <c r="AT312" s="336"/>
      <c r="AU312" s="336"/>
      <c r="AV312" s="336"/>
      <c r="AW312" s="336"/>
      <c r="AX312" s="336"/>
      <c r="AY312" s="336"/>
      <c r="AZ312" s="336"/>
      <c r="BA312" s="336"/>
      <c r="BB312" s="336"/>
      <c r="BC312" s="336"/>
      <c r="BD312" s="336"/>
      <c r="BE312" s="336"/>
      <c r="BF312" s="336"/>
      <c r="BG312" s="336"/>
      <c r="BH312" s="336"/>
      <c r="BI312" s="336"/>
      <c r="BJ312" s="336"/>
      <c r="BK312" s="336"/>
      <c r="BL312" s="336"/>
      <c r="BM312" s="336"/>
      <c r="BN312" s="336"/>
      <c r="BO312" s="336"/>
      <c r="BP312" s="336"/>
      <c r="BQ312" s="336"/>
      <c r="BR312" s="336"/>
      <c r="BS312" s="336"/>
      <c r="BT312" s="336"/>
      <c r="BU312" s="336"/>
      <c r="BV312" s="336"/>
      <c r="BW312" s="336"/>
      <c r="BX312" s="336"/>
      <c r="BY312" s="336"/>
    </row>
    <row r="313" spans="1:77" ht="12" customHeight="1" x14ac:dyDescent="0.35">
      <c r="A313" s="341"/>
      <c r="B313" s="338"/>
      <c r="C313" s="340" t="s">
        <v>143</v>
      </c>
      <c r="D313" s="333" t="s">
        <v>901</v>
      </c>
      <c r="E313" s="370"/>
      <c r="F313" s="290">
        <f>IF(YEAR2=2014,'Table PR2_2014'!F312,IF(YEAR2=2015,TablePR2_2015!F312,IF(YEAR2=2016,Tablepr2_2016!F312,IF(YEAR2=2017,Tablepr2_2017!F312))))</f>
        <v>1906</v>
      </c>
      <c r="G313" s="290">
        <f>IF(YEAR2=2014,'Table PR2_2014'!G312,IF(YEAR2=2015,TablePR2_2015!G312,IF(YEAR2=2016,Tablepr2_2016!G312,IF(YEAR2=2017,Tablepr2_2017!G312))))</f>
        <v>76</v>
      </c>
      <c r="H313" s="290">
        <f>IF(YEAR2=2014,'Table PR2_2014'!H312,IF(YEAR2=2015,TablePR2_2015!H312,IF(YEAR2=2016,Tablepr2_2016!H312,IF(YEAR2=2017,Tablepr2_2017!H312))))</f>
        <v>76</v>
      </c>
      <c r="I313" s="730">
        <f>IF(YEAR2=2014,'Table PR2_2014'!I312,IF(YEAR2=2015,TablePR2_2015!I312,IF(YEAR2=2016,Tablepr2_2016!I312,IF(YEAR2=2017,Tablepr2_2017!I312))))</f>
        <v>36.200000000000003</v>
      </c>
      <c r="J313" s="599"/>
      <c r="K313" s="399"/>
      <c r="L313" s="399"/>
      <c r="M313" s="399"/>
      <c r="N313" s="399"/>
      <c r="Q313" s="336"/>
      <c r="R313" s="336"/>
      <c r="S313" s="336"/>
      <c r="T313" s="336"/>
      <c r="U313" s="336"/>
      <c r="V313" s="336"/>
      <c r="W313" s="336"/>
      <c r="X313" s="336"/>
      <c r="Y313" s="336"/>
      <c r="Z313" s="293"/>
      <c r="AA313" s="336"/>
      <c r="AB313" s="336"/>
      <c r="AC313" s="336"/>
      <c r="AD313" s="336"/>
      <c r="AE313" s="336"/>
      <c r="AF313" s="336"/>
      <c r="AG313" s="336"/>
      <c r="AH313" s="336"/>
      <c r="AI313" s="336"/>
      <c r="AJ313" s="336"/>
      <c r="AK313" s="336"/>
      <c r="AL313" s="336"/>
      <c r="AM313" s="336"/>
      <c r="AN313" s="336"/>
      <c r="AO313" s="336"/>
      <c r="AP313" s="336"/>
      <c r="AQ313" s="336"/>
      <c r="AR313" s="336"/>
      <c r="AS313" s="336"/>
      <c r="AT313" s="336"/>
      <c r="AU313" s="336"/>
      <c r="AV313" s="336"/>
      <c r="AW313" s="336"/>
      <c r="AX313" s="336"/>
      <c r="AY313" s="336"/>
      <c r="AZ313" s="336"/>
      <c r="BA313" s="336"/>
      <c r="BB313" s="336"/>
      <c r="BC313" s="336"/>
      <c r="BD313" s="336"/>
      <c r="BE313" s="336"/>
      <c r="BF313" s="336"/>
      <c r="BG313" s="336"/>
      <c r="BH313" s="336"/>
      <c r="BI313" s="336"/>
      <c r="BJ313" s="336"/>
      <c r="BK313" s="336"/>
      <c r="BL313" s="336"/>
      <c r="BM313" s="336"/>
      <c r="BN313" s="336"/>
      <c r="BO313" s="336"/>
      <c r="BP313" s="336"/>
      <c r="BQ313" s="336"/>
      <c r="BR313" s="336"/>
      <c r="BS313" s="336"/>
      <c r="BT313" s="336"/>
      <c r="BU313" s="336"/>
      <c r="BV313" s="336"/>
      <c r="BW313" s="336"/>
      <c r="BX313" s="336"/>
      <c r="BY313" s="336"/>
    </row>
    <row r="314" spans="1:77" ht="12" customHeight="1" x14ac:dyDescent="0.35">
      <c r="A314" s="341"/>
      <c r="B314" s="338"/>
      <c r="C314" s="340" t="s">
        <v>145</v>
      </c>
      <c r="D314" s="333" t="s">
        <v>902</v>
      </c>
      <c r="E314" s="370"/>
      <c r="F314" s="290">
        <f>IF(YEAR2=2014,'Table PR2_2014'!F313,IF(YEAR2=2015,TablePR2_2015!F313,IF(YEAR2=2016,Tablepr2_2016!F313,IF(YEAR2=2017,Tablepr2_2017!F313))))</f>
        <v>1664</v>
      </c>
      <c r="G314" s="290">
        <f>IF(YEAR2=2014,'Table PR2_2014'!G313,IF(YEAR2=2015,TablePR2_2015!G313,IF(YEAR2=2016,Tablepr2_2016!G313,IF(YEAR2=2017,Tablepr2_2017!G313))))</f>
        <v>76</v>
      </c>
      <c r="H314" s="290">
        <f>IF(YEAR2=2014,'Table PR2_2014'!H313,IF(YEAR2=2015,TablePR2_2015!H313,IF(YEAR2=2016,Tablepr2_2016!H313,IF(YEAR2=2017,Tablepr2_2017!H313))))</f>
        <v>77</v>
      </c>
      <c r="I314" s="730">
        <f>IF(YEAR2=2014,'Table PR2_2014'!I313,IF(YEAR2=2015,TablePR2_2015!I313,IF(YEAR2=2016,Tablepr2_2016!I313,IF(YEAR2=2017,Tablepr2_2017!I313))))</f>
        <v>37.4</v>
      </c>
      <c r="J314" s="599"/>
      <c r="K314" s="399"/>
      <c r="L314" s="399"/>
      <c r="M314" s="399"/>
      <c r="N314" s="399"/>
      <c r="Q314" s="336"/>
      <c r="R314" s="336"/>
      <c r="S314" s="336"/>
      <c r="T314" s="336"/>
      <c r="U314" s="336"/>
      <c r="V314" s="336"/>
      <c r="W314" s="336"/>
      <c r="X314" s="336"/>
      <c r="Y314" s="336"/>
      <c r="Z314" s="293"/>
      <c r="AA314" s="336"/>
      <c r="AB314" s="336"/>
      <c r="AC314" s="336"/>
      <c r="AD314" s="336"/>
      <c r="AE314" s="336"/>
      <c r="AF314" s="336"/>
      <c r="AG314" s="336"/>
      <c r="AH314" s="336"/>
      <c r="AI314" s="336"/>
      <c r="AJ314" s="336"/>
      <c r="AK314" s="336"/>
      <c r="AL314" s="336"/>
      <c r="AM314" s="336"/>
      <c r="AN314" s="336"/>
      <c r="AO314" s="336"/>
      <c r="AP314" s="336"/>
      <c r="AQ314" s="336"/>
      <c r="AR314" s="336"/>
      <c r="AS314" s="336"/>
      <c r="AT314" s="336"/>
      <c r="AU314" s="336"/>
      <c r="AV314" s="336"/>
      <c r="AW314" s="336"/>
      <c r="AX314" s="336"/>
      <c r="AY314" s="336"/>
      <c r="AZ314" s="336"/>
      <c r="BA314" s="336"/>
      <c r="BB314" s="336"/>
      <c r="BC314" s="336"/>
      <c r="BD314" s="336"/>
      <c r="BE314" s="336"/>
      <c r="BF314" s="336"/>
      <c r="BG314" s="336"/>
      <c r="BH314" s="336"/>
      <c r="BI314" s="336"/>
      <c r="BJ314" s="336"/>
      <c r="BK314" s="336"/>
      <c r="BL314" s="336"/>
      <c r="BM314" s="336"/>
      <c r="BN314" s="336"/>
      <c r="BO314" s="336"/>
      <c r="BP314" s="336"/>
      <c r="BQ314" s="336"/>
      <c r="BR314" s="336"/>
      <c r="BS314" s="336"/>
      <c r="BT314" s="336"/>
      <c r="BU314" s="336"/>
      <c r="BV314" s="336"/>
      <c r="BW314" s="336"/>
      <c r="BX314" s="336"/>
      <c r="BY314" s="336"/>
    </row>
    <row r="315" spans="1:77" ht="12" customHeight="1" x14ac:dyDescent="0.35">
      <c r="A315" s="341"/>
      <c r="B315" s="338"/>
      <c r="C315" s="340" t="s">
        <v>146</v>
      </c>
      <c r="D315" s="333" t="s">
        <v>903</v>
      </c>
      <c r="E315" s="370"/>
      <c r="F315" s="290">
        <f>IF(YEAR2=2014,'Table PR2_2014'!F314,IF(YEAR2=2015,TablePR2_2015!F314,IF(YEAR2=2016,Tablepr2_2016!F314,IF(YEAR2=2017,Tablepr2_2017!F314))))</f>
        <v>2211</v>
      </c>
      <c r="G315" s="290">
        <f>IF(YEAR2=2014,'Table PR2_2014'!G314,IF(YEAR2=2015,TablePR2_2015!G314,IF(YEAR2=2016,Tablepr2_2016!G314,IF(YEAR2=2017,Tablepr2_2017!G314))))</f>
        <v>75</v>
      </c>
      <c r="H315" s="290">
        <f>IF(YEAR2=2014,'Table PR2_2014'!H314,IF(YEAR2=2015,TablePR2_2015!H314,IF(YEAR2=2016,Tablepr2_2016!H314,IF(YEAR2=2017,Tablepr2_2017!H314))))</f>
        <v>77</v>
      </c>
      <c r="I315" s="730">
        <f>IF(YEAR2=2014,'Table PR2_2014'!I314,IF(YEAR2=2015,TablePR2_2015!I314,IF(YEAR2=2016,Tablepr2_2016!I314,IF(YEAR2=2017,Tablepr2_2017!I314))))</f>
        <v>36.4</v>
      </c>
      <c r="J315" s="599"/>
      <c r="K315" s="399"/>
      <c r="L315" s="399"/>
      <c r="M315" s="399"/>
      <c r="N315" s="399"/>
      <c r="Q315" s="336"/>
      <c r="R315" s="336"/>
      <c r="S315" s="336"/>
      <c r="T315" s="336"/>
      <c r="U315" s="336"/>
      <c r="V315" s="336"/>
      <c r="W315" s="336"/>
      <c r="X315" s="336"/>
      <c r="Y315" s="336"/>
      <c r="Z315" s="293"/>
      <c r="AA315" s="336"/>
      <c r="AB315" s="336"/>
      <c r="AC315" s="336"/>
      <c r="AD315" s="336"/>
      <c r="AE315" s="336"/>
      <c r="AF315" s="336"/>
      <c r="AG315" s="336"/>
      <c r="AH315" s="336"/>
      <c r="AI315" s="336"/>
      <c r="AJ315" s="336"/>
      <c r="AK315" s="336"/>
      <c r="AL315" s="336"/>
      <c r="AM315" s="336"/>
      <c r="AN315" s="336"/>
      <c r="AO315" s="336"/>
      <c r="AP315" s="336"/>
      <c r="AQ315" s="336"/>
      <c r="AR315" s="336"/>
      <c r="AS315" s="336"/>
      <c r="AT315" s="336"/>
      <c r="AU315" s="336"/>
      <c r="AV315" s="336"/>
      <c r="AW315" s="336"/>
      <c r="AX315" s="336"/>
      <c r="AY315" s="336"/>
      <c r="AZ315" s="336"/>
      <c r="BA315" s="336"/>
      <c r="BB315" s="336"/>
      <c r="BC315" s="336"/>
      <c r="BD315" s="336"/>
      <c r="BE315" s="336"/>
      <c r="BF315" s="336"/>
      <c r="BG315" s="336"/>
      <c r="BH315" s="336"/>
      <c r="BI315" s="336"/>
      <c r="BJ315" s="336"/>
      <c r="BK315" s="336"/>
      <c r="BL315" s="336"/>
      <c r="BM315" s="336"/>
      <c r="BN315" s="336"/>
      <c r="BO315" s="336"/>
      <c r="BP315" s="336"/>
      <c r="BQ315" s="336"/>
      <c r="BR315" s="336"/>
      <c r="BS315" s="336"/>
      <c r="BT315" s="336"/>
      <c r="BU315" s="336"/>
      <c r="BV315" s="336"/>
      <c r="BW315" s="336"/>
      <c r="BX315" s="336"/>
      <c r="BY315" s="336"/>
    </row>
    <row r="316" spans="1:77" ht="12" customHeight="1" x14ac:dyDescent="0.35">
      <c r="A316" s="341"/>
      <c r="B316" s="338"/>
      <c r="C316" s="107"/>
      <c r="D316" s="78"/>
      <c r="E316" s="370"/>
      <c r="F316" s="290"/>
      <c r="G316" s="290"/>
      <c r="H316" s="290"/>
      <c r="I316" s="730"/>
      <c r="J316" s="599"/>
      <c r="K316" s="399"/>
      <c r="L316" s="399"/>
      <c r="M316" s="399"/>
      <c r="N316" s="399"/>
      <c r="Q316" s="336"/>
      <c r="R316" s="336"/>
      <c r="S316" s="336"/>
      <c r="T316" s="336"/>
      <c r="U316" s="336"/>
      <c r="V316" s="336"/>
      <c r="W316" s="336"/>
      <c r="X316" s="336"/>
      <c r="Y316" s="336"/>
      <c r="Z316" s="293"/>
      <c r="AA316" s="336"/>
      <c r="AB316" s="336"/>
      <c r="AC316" s="336"/>
      <c r="AD316" s="336"/>
      <c r="AE316" s="336"/>
      <c r="AF316" s="336"/>
      <c r="AG316" s="336"/>
      <c r="AH316" s="336"/>
      <c r="AI316" s="336"/>
      <c r="AJ316" s="336"/>
      <c r="AK316" s="336"/>
      <c r="AL316" s="336"/>
      <c r="AM316" s="336"/>
      <c r="AN316" s="336"/>
      <c r="AO316" s="336"/>
      <c r="AP316" s="336"/>
      <c r="AQ316" s="336"/>
      <c r="AR316" s="336"/>
      <c r="AS316" s="336"/>
      <c r="AT316" s="336"/>
      <c r="AU316" s="336"/>
      <c r="AV316" s="336"/>
      <c r="AW316" s="336"/>
      <c r="AX316" s="336"/>
      <c r="AY316" s="336"/>
      <c r="AZ316" s="336"/>
      <c r="BA316" s="336"/>
      <c r="BB316" s="336"/>
      <c r="BC316" s="336"/>
      <c r="BD316" s="336"/>
      <c r="BE316" s="336"/>
      <c r="BF316" s="336"/>
      <c r="BG316" s="336"/>
      <c r="BH316" s="336"/>
      <c r="BI316" s="336"/>
      <c r="BJ316" s="336"/>
      <c r="BK316" s="336"/>
      <c r="BL316" s="336"/>
      <c r="BM316" s="336"/>
      <c r="BN316" s="336"/>
      <c r="BO316" s="336"/>
      <c r="BP316" s="336"/>
      <c r="BQ316" s="336"/>
      <c r="BR316" s="336"/>
      <c r="BS316" s="336"/>
      <c r="BT316" s="336"/>
      <c r="BU316" s="336"/>
      <c r="BV316" s="336"/>
      <c r="BW316" s="336"/>
      <c r="BX316" s="336"/>
      <c r="BY316" s="336"/>
    </row>
    <row r="317" spans="1:77" ht="12" customHeight="1" x14ac:dyDescent="0.35">
      <c r="A317" s="341"/>
      <c r="B317" s="338"/>
      <c r="C317" s="340" t="s">
        <v>130</v>
      </c>
      <c r="D317" s="333" t="s">
        <v>904</v>
      </c>
      <c r="E317" s="370"/>
      <c r="F317" s="290"/>
      <c r="G317" s="290"/>
      <c r="H317" s="290"/>
      <c r="I317" s="730"/>
      <c r="J317" s="599"/>
      <c r="K317" s="399"/>
      <c r="L317" s="399"/>
      <c r="M317" s="399"/>
      <c r="N317" s="399"/>
      <c r="Q317" s="336"/>
      <c r="R317" s="336"/>
      <c r="S317" s="336"/>
      <c r="T317" s="336"/>
      <c r="U317" s="336"/>
      <c r="V317" s="336"/>
      <c r="W317" s="336"/>
      <c r="X317" s="336"/>
      <c r="Y317" s="336"/>
      <c r="Z317" s="293"/>
      <c r="AA317" s="336"/>
      <c r="AB317" s="336"/>
      <c r="AC317" s="336"/>
      <c r="AD317" s="336"/>
      <c r="AE317" s="336"/>
      <c r="AF317" s="336"/>
      <c r="AG317" s="336"/>
      <c r="AH317" s="336"/>
      <c r="AI317" s="336"/>
      <c r="AJ317" s="336"/>
      <c r="AK317" s="336"/>
      <c r="AL317" s="336"/>
      <c r="AM317" s="336"/>
      <c r="AN317" s="336"/>
      <c r="AO317" s="336"/>
      <c r="AP317" s="336"/>
      <c r="AQ317" s="336"/>
      <c r="AR317" s="336"/>
      <c r="AS317" s="336"/>
      <c r="AT317" s="336"/>
      <c r="AU317" s="336"/>
      <c r="AV317" s="336"/>
      <c r="AW317" s="336"/>
      <c r="AX317" s="336"/>
      <c r="AY317" s="336"/>
      <c r="AZ317" s="336"/>
      <c r="BA317" s="336"/>
      <c r="BB317" s="336"/>
      <c r="BC317" s="336"/>
      <c r="BD317" s="336"/>
      <c r="BE317" s="336"/>
      <c r="BF317" s="336"/>
      <c r="BG317" s="336"/>
      <c r="BH317" s="336"/>
      <c r="BI317" s="336"/>
      <c r="BJ317" s="336"/>
      <c r="BK317" s="336"/>
      <c r="BL317" s="336"/>
      <c r="BM317" s="336"/>
      <c r="BN317" s="336"/>
      <c r="BO317" s="336"/>
      <c r="BP317" s="336"/>
      <c r="BQ317" s="336"/>
      <c r="BR317" s="336"/>
      <c r="BS317" s="336"/>
      <c r="BT317" s="336"/>
      <c r="BU317" s="336"/>
      <c r="BV317" s="336"/>
      <c r="BW317" s="336"/>
      <c r="BX317" s="336"/>
      <c r="BY317" s="336"/>
    </row>
    <row r="318" spans="1:77" ht="12" customHeight="1" x14ac:dyDescent="0.35">
      <c r="A318" s="341"/>
      <c r="B318" s="338"/>
      <c r="C318" s="107" t="s">
        <v>905</v>
      </c>
      <c r="D318" s="78" t="s">
        <v>906</v>
      </c>
      <c r="E318" s="370"/>
      <c r="F318" s="290">
        <f>IF(YEAR2=2014,'Table PR2_2014'!F317,IF(YEAR2=2015,TablePR2_2015!F317,IF(YEAR2=2016,Tablepr2_2016!F317,IF(YEAR2=2017,Tablepr2_2017!F317))))</f>
        <v>2508</v>
      </c>
      <c r="G318" s="290">
        <f>IF(YEAR2=2014,'Table PR2_2014'!G317,IF(YEAR2=2015,TablePR2_2015!G317,IF(YEAR2=2016,Tablepr2_2016!G317,IF(YEAR2=2017,Tablepr2_2017!G317))))</f>
        <v>74</v>
      </c>
      <c r="H318" s="290">
        <f>IF(YEAR2=2014,'Table PR2_2014'!H317,IF(YEAR2=2015,TablePR2_2015!H317,IF(YEAR2=2016,Tablepr2_2016!H317,IF(YEAR2=2017,Tablepr2_2017!H317))))</f>
        <v>75</v>
      </c>
      <c r="I318" s="730">
        <f>IF(YEAR2=2014,'Table PR2_2014'!I317,IF(YEAR2=2015,TablePR2_2015!I317,IF(YEAR2=2016,Tablepr2_2016!I317,IF(YEAR2=2017,Tablepr2_2017!I317))))</f>
        <v>35.5</v>
      </c>
      <c r="J318" s="599"/>
      <c r="K318" s="399"/>
      <c r="L318" s="399"/>
      <c r="M318" s="399"/>
      <c r="N318" s="399"/>
      <c r="Q318" s="336"/>
      <c r="R318" s="336"/>
      <c r="S318" s="336"/>
      <c r="T318" s="336"/>
      <c r="U318" s="336"/>
      <c r="V318" s="336"/>
      <c r="W318" s="336"/>
      <c r="X318" s="336"/>
      <c r="Y318" s="336"/>
      <c r="Z318" s="293"/>
      <c r="AA318" s="336"/>
      <c r="AB318" s="336"/>
      <c r="AC318" s="336"/>
      <c r="AD318" s="336"/>
      <c r="AE318" s="336"/>
      <c r="AF318" s="336"/>
      <c r="AG318" s="336"/>
      <c r="AH318" s="336"/>
      <c r="AI318" s="336"/>
      <c r="AJ318" s="336"/>
      <c r="AK318" s="336"/>
      <c r="AL318" s="336"/>
      <c r="AM318" s="336"/>
      <c r="AN318" s="336"/>
      <c r="AO318" s="336"/>
      <c r="AP318" s="336"/>
      <c r="AQ318" s="336"/>
      <c r="AR318" s="336"/>
      <c r="AS318" s="336"/>
      <c r="AT318" s="336"/>
      <c r="AU318" s="336"/>
      <c r="AV318" s="336"/>
      <c r="AW318" s="336"/>
      <c r="AX318" s="336"/>
      <c r="AY318" s="336"/>
      <c r="AZ318" s="336"/>
      <c r="BA318" s="336"/>
      <c r="BB318" s="336"/>
      <c r="BC318" s="336"/>
      <c r="BD318" s="336"/>
      <c r="BE318" s="336"/>
      <c r="BF318" s="336"/>
      <c r="BG318" s="336"/>
      <c r="BH318" s="336"/>
      <c r="BI318" s="336"/>
      <c r="BJ318" s="336"/>
      <c r="BK318" s="336"/>
      <c r="BL318" s="336"/>
      <c r="BM318" s="336"/>
      <c r="BN318" s="336"/>
      <c r="BO318" s="336"/>
      <c r="BP318" s="336"/>
      <c r="BQ318" s="336"/>
      <c r="BR318" s="336"/>
      <c r="BS318" s="336"/>
      <c r="BT318" s="336"/>
      <c r="BU318" s="336"/>
      <c r="BV318" s="336"/>
      <c r="BW318" s="336"/>
      <c r="BX318" s="336"/>
      <c r="BY318" s="336"/>
    </row>
    <row r="319" spans="1:77" ht="12" customHeight="1" x14ac:dyDescent="0.35">
      <c r="A319" s="341"/>
      <c r="B319" s="338"/>
      <c r="C319" s="107" t="s">
        <v>907</v>
      </c>
      <c r="D319" s="78" t="s">
        <v>908</v>
      </c>
      <c r="E319" s="370"/>
      <c r="F319" s="290">
        <f>IF(YEAR2=2014,'Table PR2_2014'!F318,IF(YEAR2=2015,TablePR2_2015!F318,IF(YEAR2=2016,Tablepr2_2016!F318,IF(YEAR2=2017,Tablepr2_2017!F318))))</f>
        <v>1043</v>
      </c>
      <c r="G319" s="290">
        <f>IF(YEAR2=2014,'Table PR2_2014'!G318,IF(YEAR2=2015,TablePR2_2015!G318,IF(YEAR2=2016,Tablepr2_2016!G318,IF(YEAR2=2017,Tablepr2_2017!G318))))</f>
        <v>75</v>
      </c>
      <c r="H319" s="290">
        <f>IF(YEAR2=2014,'Table PR2_2014'!H318,IF(YEAR2=2015,TablePR2_2015!H318,IF(YEAR2=2016,Tablepr2_2016!H318,IF(YEAR2=2017,Tablepr2_2017!H318))))</f>
        <v>76</v>
      </c>
      <c r="I319" s="730">
        <f>IF(YEAR2=2014,'Table PR2_2014'!I318,IF(YEAR2=2015,TablePR2_2015!I318,IF(YEAR2=2016,Tablepr2_2016!I318,IF(YEAR2=2017,Tablepr2_2017!I318))))</f>
        <v>36.1</v>
      </c>
      <c r="J319" s="599"/>
      <c r="K319" s="399"/>
      <c r="L319" s="399"/>
      <c r="M319" s="399"/>
      <c r="N319" s="399"/>
      <c r="Q319" s="336"/>
      <c r="R319" s="336"/>
      <c r="S319" s="336"/>
      <c r="T319" s="336"/>
      <c r="U319" s="336"/>
      <c r="V319" s="336"/>
      <c r="W319" s="336"/>
      <c r="X319" s="336"/>
      <c r="Y319" s="336"/>
      <c r="Z319" s="293"/>
      <c r="AA319" s="336"/>
      <c r="AB319" s="336"/>
      <c r="AC319" s="336"/>
      <c r="AD319" s="336"/>
      <c r="AE319" s="336"/>
      <c r="AF319" s="336"/>
      <c r="AG319" s="336"/>
      <c r="AH319" s="336"/>
      <c r="AI319" s="336"/>
      <c r="AJ319" s="336"/>
      <c r="AK319" s="336"/>
      <c r="AL319" s="336"/>
      <c r="AM319" s="336"/>
      <c r="AN319" s="336"/>
      <c r="AO319" s="336"/>
      <c r="AP319" s="336"/>
      <c r="AQ319" s="336"/>
      <c r="AR319" s="336"/>
      <c r="AS319" s="336"/>
      <c r="AT319" s="336"/>
      <c r="AU319" s="336"/>
      <c r="AV319" s="336"/>
      <c r="AW319" s="336"/>
      <c r="AX319" s="336"/>
      <c r="AY319" s="336"/>
      <c r="AZ319" s="336"/>
      <c r="BA319" s="336"/>
      <c r="BB319" s="336"/>
      <c r="BC319" s="336"/>
      <c r="BD319" s="336"/>
      <c r="BE319" s="336"/>
      <c r="BF319" s="336"/>
      <c r="BG319" s="336"/>
      <c r="BH319" s="336"/>
      <c r="BI319" s="336"/>
      <c r="BJ319" s="336"/>
      <c r="BK319" s="336"/>
      <c r="BL319" s="336"/>
      <c r="BM319" s="336"/>
      <c r="BN319" s="336"/>
      <c r="BO319" s="336"/>
      <c r="BP319" s="336"/>
      <c r="BQ319" s="336"/>
      <c r="BR319" s="336"/>
      <c r="BS319" s="336"/>
      <c r="BT319" s="336"/>
      <c r="BU319" s="336"/>
      <c r="BV319" s="336"/>
      <c r="BW319" s="336"/>
      <c r="BX319" s="336"/>
      <c r="BY319" s="336"/>
    </row>
    <row r="320" spans="1:77" ht="12" customHeight="1" x14ac:dyDescent="0.35">
      <c r="A320" s="341"/>
      <c r="B320" s="338"/>
      <c r="C320" s="107" t="s">
        <v>909</v>
      </c>
      <c r="D320" s="78" t="s">
        <v>910</v>
      </c>
      <c r="E320" s="370"/>
      <c r="F320" s="290">
        <f>IF(YEAR2=2014,'Table PR2_2014'!F319,IF(YEAR2=2015,TablePR2_2015!F319,IF(YEAR2=2016,Tablepr2_2016!F319,IF(YEAR2=2017,Tablepr2_2017!F319))))</f>
        <v>733</v>
      </c>
      <c r="G320" s="290">
        <f>IF(YEAR2=2014,'Table PR2_2014'!G319,IF(YEAR2=2015,TablePR2_2015!G319,IF(YEAR2=2016,Tablepr2_2016!G319,IF(YEAR2=2017,Tablepr2_2017!G319))))</f>
        <v>75</v>
      </c>
      <c r="H320" s="290">
        <f>IF(YEAR2=2014,'Table PR2_2014'!H319,IF(YEAR2=2015,TablePR2_2015!H319,IF(YEAR2=2016,Tablepr2_2016!H319,IF(YEAR2=2017,Tablepr2_2017!H319))))</f>
        <v>76</v>
      </c>
      <c r="I320" s="730">
        <f>IF(YEAR2=2014,'Table PR2_2014'!I319,IF(YEAR2=2015,TablePR2_2015!I319,IF(YEAR2=2016,Tablepr2_2016!I319,IF(YEAR2=2017,Tablepr2_2017!I319))))</f>
        <v>35.200000000000003</v>
      </c>
      <c r="J320" s="599"/>
      <c r="K320" s="399"/>
      <c r="L320" s="399"/>
      <c r="M320" s="399"/>
      <c r="N320" s="399"/>
      <c r="Q320" s="336"/>
      <c r="R320" s="336"/>
      <c r="S320" s="336"/>
      <c r="T320" s="336"/>
      <c r="U320" s="336"/>
      <c r="V320" s="336"/>
      <c r="W320" s="336"/>
      <c r="X320" s="336"/>
      <c r="Y320" s="336"/>
      <c r="Z320" s="293"/>
      <c r="AA320" s="336"/>
      <c r="AB320" s="336"/>
      <c r="AC320" s="336"/>
      <c r="AD320" s="336"/>
      <c r="AE320" s="336"/>
      <c r="AF320" s="336"/>
      <c r="AG320" s="336"/>
      <c r="AH320" s="336"/>
      <c r="AI320" s="336"/>
      <c r="AJ320" s="336"/>
      <c r="AK320" s="336"/>
      <c r="AL320" s="336"/>
      <c r="AM320" s="336"/>
      <c r="AN320" s="336"/>
      <c r="AO320" s="336"/>
      <c r="AP320" s="336"/>
      <c r="AQ320" s="336"/>
      <c r="AR320" s="336"/>
      <c r="AS320" s="336"/>
      <c r="AT320" s="336"/>
      <c r="AU320" s="336"/>
      <c r="AV320" s="336"/>
      <c r="AW320" s="336"/>
      <c r="AX320" s="336"/>
      <c r="AY320" s="336"/>
      <c r="AZ320" s="336"/>
      <c r="BA320" s="336"/>
      <c r="BB320" s="336"/>
      <c r="BC320" s="336"/>
      <c r="BD320" s="336"/>
      <c r="BE320" s="336"/>
      <c r="BF320" s="336"/>
      <c r="BG320" s="336"/>
      <c r="BH320" s="336"/>
      <c r="BI320" s="336"/>
      <c r="BJ320" s="336"/>
      <c r="BK320" s="336"/>
      <c r="BL320" s="336"/>
      <c r="BM320" s="336"/>
      <c r="BN320" s="336"/>
      <c r="BO320" s="336"/>
      <c r="BP320" s="336"/>
      <c r="BQ320" s="336"/>
      <c r="BR320" s="336"/>
      <c r="BS320" s="336"/>
      <c r="BT320" s="336"/>
      <c r="BU320" s="336"/>
      <c r="BV320" s="336"/>
      <c r="BW320" s="336"/>
      <c r="BX320" s="336"/>
      <c r="BY320" s="336"/>
    </row>
    <row r="321" spans="1:77" ht="12" customHeight="1" x14ac:dyDescent="0.35">
      <c r="A321" s="341"/>
      <c r="B321" s="338"/>
      <c r="C321" s="107" t="s">
        <v>911</v>
      </c>
      <c r="D321" s="78" t="s">
        <v>912</v>
      </c>
      <c r="E321" s="370"/>
      <c r="F321" s="290">
        <f>IF(YEAR2=2014,'Table PR2_2014'!F320,IF(YEAR2=2015,TablePR2_2015!F320,IF(YEAR2=2016,Tablepr2_2016!F320,IF(YEAR2=2017,Tablepr2_2017!F320))))</f>
        <v>2198</v>
      </c>
      <c r="G321" s="290">
        <f>IF(YEAR2=2014,'Table PR2_2014'!G320,IF(YEAR2=2015,TablePR2_2015!G320,IF(YEAR2=2016,Tablepr2_2016!G320,IF(YEAR2=2017,Tablepr2_2017!G320))))</f>
        <v>67</v>
      </c>
      <c r="H321" s="290">
        <f>IF(YEAR2=2014,'Table PR2_2014'!H320,IF(YEAR2=2015,TablePR2_2015!H320,IF(YEAR2=2016,Tablepr2_2016!H320,IF(YEAR2=2017,Tablepr2_2017!H320))))</f>
        <v>70</v>
      </c>
      <c r="I321" s="730">
        <f>IF(YEAR2=2014,'Table PR2_2014'!I320,IF(YEAR2=2015,TablePR2_2015!I320,IF(YEAR2=2016,Tablepr2_2016!I320,IF(YEAR2=2017,Tablepr2_2017!I320))))</f>
        <v>35.1</v>
      </c>
      <c r="J321" s="599"/>
      <c r="K321" s="399"/>
      <c r="L321" s="399"/>
      <c r="M321" s="399"/>
      <c r="N321" s="399"/>
      <c r="Q321" s="336"/>
      <c r="R321" s="336"/>
      <c r="S321" s="336"/>
      <c r="T321" s="336"/>
      <c r="U321" s="336"/>
      <c r="V321" s="336"/>
      <c r="W321" s="336"/>
      <c r="X321" s="336"/>
      <c r="Y321" s="336"/>
      <c r="Z321" s="293"/>
      <c r="AA321" s="336"/>
      <c r="AB321" s="336"/>
      <c r="AC321" s="336"/>
      <c r="AD321" s="336"/>
      <c r="AE321" s="336"/>
      <c r="AF321" s="336"/>
      <c r="AG321" s="336"/>
      <c r="AH321" s="336"/>
      <c r="AI321" s="336"/>
      <c r="AJ321" s="336"/>
      <c r="AK321" s="336"/>
      <c r="AL321" s="336"/>
      <c r="AM321" s="336"/>
      <c r="AN321" s="336"/>
      <c r="AO321" s="336"/>
      <c r="AP321" s="336"/>
      <c r="AQ321" s="336"/>
      <c r="AR321" s="336"/>
      <c r="AS321" s="336"/>
      <c r="AT321" s="336"/>
      <c r="AU321" s="336"/>
      <c r="AV321" s="336"/>
      <c r="AW321" s="336"/>
      <c r="AX321" s="336"/>
      <c r="AY321" s="336"/>
      <c r="AZ321" s="336"/>
      <c r="BA321" s="336"/>
      <c r="BB321" s="336"/>
      <c r="BC321" s="336"/>
      <c r="BD321" s="336"/>
      <c r="BE321" s="336"/>
      <c r="BF321" s="336"/>
      <c r="BG321" s="336"/>
      <c r="BH321" s="336"/>
      <c r="BI321" s="336"/>
      <c r="BJ321" s="336"/>
      <c r="BK321" s="336"/>
      <c r="BL321" s="336"/>
      <c r="BM321" s="336"/>
      <c r="BN321" s="336"/>
      <c r="BO321" s="336"/>
      <c r="BP321" s="336"/>
      <c r="BQ321" s="336"/>
      <c r="BR321" s="336"/>
      <c r="BS321" s="336"/>
      <c r="BT321" s="336"/>
      <c r="BU321" s="336"/>
      <c r="BV321" s="336"/>
      <c r="BW321" s="336"/>
      <c r="BX321" s="336"/>
      <c r="BY321" s="336"/>
    </row>
    <row r="322" spans="1:77" ht="12" customHeight="1" x14ac:dyDescent="0.35">
      <c r="A322" s="341"/>
      <c r="B322" s="338"/>
      <c r="C322" s="107"/>
      <c r="D322" s="78"/>
      <c r="E322" s="370"/>
      <c r="F322" s="290"/>
      <c r="G322" s="290"/>
      <c r="H322" s="290"/>
      <c r="I322" s="730"/>
      <c r="J322" s="599"/>
      <c r="K322" s="399"/>
      <c r="L322" s="399"/>
      <c r="M322" s="399"/>
      <c r="N322" s="399"/>
      <c r="Q322" s="336"/>
      <c r="R322" s="336"/>
      <c r="S322" s="336"/>
      <c r="T322" s="336"/>
      <c r="U322" s="336"/>
      <c r="V322" s="336"/>
      <c r="W322" s="336"/>
      <c r="X322" s="336"/>
      <c r="Y322" s="336"/>
      <c r="Z322" s="293"/>
      <c r="AA322" s="336"/>
      <c r="AB322" s="336"/>
      <c r="AC322" s="336"/>
      <c r="AD322" s="336"/>
      <c r="AE322" s="336"/>
      <c r="AF322" s="336"/>
      <c r="AG322" s="336"/>
      <c r="AH322" s="336"/>
      <c r="AI322" s="336"/>
      <c r="AJ322" s="336"/>
      <c r="AK322" s="336"/>
      <c r="AL322" s="336"/>
      <c r="AM322" s="336"/>
      <c r="AN322" s="336"/>
      <c r="AO322" s="336"/>
      <c r="AP322" s="336"/>
      <c r="AQ322" s="336"/>
      <c r="AR322" s="336"/>
      <c r="AS322" s="336"/>
      <c r="AT322" s="336"/>
      <c r="AU322" s="336"/>
      <c r="AV322" s="336"/>
      <c r="AW322" s="336"/>
      <c r="AX322" s="336"/>
      <c r="AY322" s="336"/>
      <c r="AZ322" s="336"/>
      <c r="BA322" s="336"/>
      <c r="BB322" s="336"/>
      <c r="BC322" s="336"/>
      <c r="BD322" s="336"/>
      <c r="BE322" s="336"/>
      <c r="BF322" s="336"/>
      <c r="BG322" s="336"/>
      <c r="BH322" s="336"/>
      <c r="BI322" s="336"/>
      <c r="BJ322" s="336"/>
      <c r="BK322" s="336"/>
      <c r="BL322" s="336"/>
      <c r="BM322" s="336"/>
      <c r="BN322" s="336"/>
      <c r="BO322" s="336"/>
      <c r="BP322" s="336"/>
      <c r="BQ322" s="336"/>
      <c r="BR322" s="336"/>
      <c r="BS322" s="336"/>
      <c r="BT322" s="336"/>
      <c r="BU322" s="336"/>
      <c r="BV322" s="336"/>
      <c r="BW322" s="336"/>
      <c r="BX322" s="336"/>
      <c r="BY322" s="336"/>
    </row>
    <row r="323" spans="1:77" ht="12" customHeight="1" x14ac:dyDescent="0.35">
      <c r="A323" s="341"/>
      <c r="B323" s="338"/>
      <c r="C323" s="340" t="s">
        <v>131</v>
      </c>
      <c r="D323" s="333" t="s">
        <v>913</v>
      </c>
      <c r="E323" s="370"/>
      <c r="F323" s="290"/>
      <c r="G323" s="290"/>
      <c r="H323" s="290"/>
      <c r="I323" s="730"/>
      <c r="J323" s="599"/>
      <c r="K323" s="399"/>
      <c r="L323" s="399"/>
      <c r="M323" s="399"/>
      <c r="N323" s="399"/>
      <c r="Q323" s="336"/>
      <c r="R323" s="336"/>
      <c r="S323" s="336"/>
      <c r="T323" s="336"/>
      <c r="U323" s="336"/>
      <c r="V323" s="336"/>
      <c r="W323" s="336"/>
      <c r="X323" s="336"/>
      <c r="Y323" s="336"/>
      <c r="Z323" s="293"/>
      <c r="AA323" s="336"/>
      <c r="AB323" s="336"/>
      <c r="AC323" s="336"/>
      <c r="AD323" s="336"/>
      <c r="AE323" s="336"/>
      <c r="AF323" s="336"/>
      <c r="AG323" s="336"/>
      <c r="AH323" s="336"/>
      <c r="AI323" s="336"/>
      <c r="AJ323" s="336"/>
      <c r="AK323" s="336"/>
      <c r="AL323" s="336"/>
      <c r="AM323" s="336"/>
      <c r="AN323" s="336"/>
      <c r="AO323" s="336"/>
      <c r="AP323" s="336"/>
      <c r="AQ323" s="336"/>
      <c r="AR323" s="336"/>
      <c r="AS323" s="336"/>
      <c r="AT323" s="336"/>
      <c r="AU323" s="336"/>
      <c r="AV323" s="336"/>
      <c r="AW323" s="336"/>
      <c r="AX323" s="336"/>
      <c r="AY323" s="336"/>
      <c r="AZ323" s="336"/>
      <c r="BA323" s="336"/>
      <c r="BB323" s="336"/>
      <c r="BC323" s="336"/>
      <c r="BD323" s="336"/>
      <c r="BE323" s="336"/>
      <c r="BF323" s="336"/>
      <c r="BG323" s="336"/>
      <c r="BH323" s="336"/>
      <c r="BI323" s="336"/>
      <c r="BJ323" s="336"/>
      <c r="BK323" s="336"/>
      <c r="BL323" s="336"/>
      <c r="BM323" s="336"/>
      <c r="BN323" s="336"/>
      <c r="BO323" s="336"/>
      <c r="BP323" s="336"/>
      <c r="BQ323" s="336"/>
      <c r="BR323" s="336"/>
      <c r="BS323" s="336"/>
      <c r="BT323" s="336"/>
      <c r="BU323" s="336"/>
      <c r="BV323" s="336"/>
      <c r="BW323" s="336"/>
      <c r="BX323" s="336"/>
      <c r="BY323" s="336"/>
    </row>
    <row r="324" spans="1:77" ht="12" customHeight="1" x14ac:dyDescent="0.35">
      <c r="A324" s="341"/>
      <c r="B324" s="338"/>
      <c r="C324" s="107" t="s">
        <v>914</v>
      </c>
      <c r="D324" s="78" t="s">
        <v>915</v>
      </c>
      <c r="E324" s="370"/>
      <c r="F324" s="290">
        <f>IF(YEAR2=2014,'Table PR2_2014'!F323,IF(YEAR2=2015,TablePR2_2015!F323,IF(YEAR2=2016,Tablepr2_2016!F323,IF(YEAR2=2017,Tablepr2_2017!F323))))</f>
        <v>1169</v>
      </c>
      <c r="G324" s="290">
        <f>IF(YEAR2=2014,'Table PR2_2014'!G323,IF(YEAR2=2015,TablePR2_2015!G323,IF(YEAR2=2016,Tablepr2_2016!G323,IF(YEAR2=2017,Tablepr2_2017!G323))))</f>
        <v>76</v>
      </c>
      <c r="H324" s="290">
        <f>IF(YEAR2=2014,'Table PR2_2014'!H323,IF(YEAR2=2015,TablePR2_2015!H323,IF(YEAR2=2016,Tablepr2_2016!H323,IF(YEAR2=2017,Tablepr2_2017!H323))))</f>
        <v>76</v>
      </c>
      <c r="I324" s="730">
        <f>IF(YEAR2=2014,'Table PR2_2014'!I323,IF(YEAR2=2015,TablePR2_2015!I323,IF(YEAR2=2016,Tablepr2_2016!I323,IF(YEAR2=2017,Tablepr2_2017!I323))))</f>
        <v>36.9</v>
      </c>
      <c r="J324" s="599"/>
      <c r="K324" s="399"/>
      <c r="L324" s="399"/>
      <c r="M324" s="399"/>
      <c r="N324" s="399"/>
      <c r="Q324" s="336"/>
      <c r="R324" s="336"/>
      <c r="S324" s="336"/>
      <c r="T324" s="336"/>
      <c r="U324" s="336"/>
      <c r="V324" s="336"/>
      <c r="W324" s="336"/>
      <c r="X324" s="336"/>
      <c r="Y324" s="336"/>
      <c r="Z324" s="293"/>
      <c r="AA324" s="336"/>
      <c r="AB324" s="336"/>
      <c r="AC324" s="336"/>
      <c r="AD324" s="336"/>
      <c r="AE324" s="336"/>
      <c r="AF324" s="336"/>
      <c r="AG324" s="336"/>
      <c r="AH324" s="336"/>
      <c r="AI324" s="336"/>
      <c r="AJ324" s="336"/>
      <c r="AK324" s="336"/>
      <c r="AL324" s="336"/>
      <c r="AM324" s="336"/>
      <c r="AN324" s="336"/>
      <c r="AO324" s="336"/>
      <c r="AP324" s="336"/>
      <c r="AQ324" s="336"/>
      <c r="AR324" s="336"/>
      <c r="AS324" s="336"/>
      <c r="AT324" s="336"/>
      <c r="AU324" s="336"/>
      <c r="AV324" s="336"/>
      <c r="AW324" s="336"/>
      <c r="AX324" s="336"/>
      <c r="AY324" s="336"/>
      <c r="AZ324" s="336"/>
      <c r="BA324" s="336"/>
      <c r="BB324" s="336"/>
      <c r="BC324" s="336"/>
      <c r="BD324" s="336"/>
      <c r="BE324" s="336"/>
      <c r="BF324" s="336"/>
      <c r="BG324" s="336"/>
      <c r="BH324" s="336"/>
      <c r="BI324" s="336"/>
      <c r="BJ324" s="336"/>
      <c r="BK324" s="336"/>
      <c r="BL324" s="336"/>
      <c r="BM324" s="336"/>
      <c r="BN324" s="336"/>
      <c r="BO324" s="336"/>
      <c r="BP324" s="336"/>
      <c r="BQ324" s="336"/>
      <c r="BR324" s="336"/>
      <c r="BS324" s="336"/>
      <c r="BT324" s="336"/>
      <c r="BU324" s="336"/>
      <c r="BV324" s="336"/>
      <c r="BW324" s="336"/>
      <c r="BX324" s="336"/>
      <c r="BY324" s="336"/>
    </row>
    <row r="325" spans="1:77" ht="12" customHeight="1" x14ac:dyDescent="0.35">
      <c r="A325" s="341"/>
      <c r="B325" s="338"/>
      <c r="C325" s="107" t="s">
        <v>916</v>
      </c>
      <c r="D325" s="78" t="s">
        <v>917</v>
      </c>
      <c r="E325" s="370"/>
      <c r="F325" s="290">
        <f>IF(YEAR2=2014,'Table PR2_2014'!F324,IF(YEAR2=2015,TablePR2_2015!F324,IF(YEAR2=2016,Tablepr2_2016!F324,IF(YEAR2=2017,Tablepr2_2017!F324))))</f>
        <v>1092</v>
      </c>
      <c r="G325" s="290">
        <f>IF(YEAR2=2014,'Table PR2_2014'!G324,IF(YEAR2=2015,TablePR2_2015!G324,IF(YEAR2=2016,Tablepr2_2016!G324,IF(YEAR2=2017,Tablepr2_2017!G324))))</f>
        <v>73</v>
      </c>
      <c r="H325" s="290">
        <f>IF(YEAR2=2014,'Table PR2_2014'!H324,IF(YEAR2=2015,TablePR2_2015!H324,IF(YEAR2=2016,Tablepr2_2016!H324,IF(YEAR2=2017,Tablepr2_2017!H324))))</f>
        <v>73</v>
      </c>
      <c r="I325" s="730">
        <f>IF(YEAR2=2014,'Table PR2_2014'!I324,IF(YEAR2=2015,TablePR2_2015!I324,IF(YEAR2=2016,Tablepr2_2016!I324,IF(YEAR2=2017,Tablepr2_2017!I324))))</f>
        <v>36.6</v>
      </c>
      <c r="J325" s="599"/>
      <c r="K325" s="399"/>
      <c r="L325" s="399"/>
      <c r="M325" s="399"/>
      <c r="N325" s="399"/>
      <c r="Q325" s="336"/>
      <c r="R325" s="336"/>
      <c r="S325" s="336"/>
      <c r="T325" s="336"/>
      <c r="U325" s="336"/>
      <c r="V325" s="336"/>
      <c r="W325" s="336"/>
      <c r="X325" s="336"/>
      <c r="Y325" s="336"/>
      <c r="Z325" s="293"/>
      <c r="AA325" s="336"/>
      <c r="AB325" s="336"/>
      <c r="AC325" s="336"/>
      <c r="AD325" s="336"/>
      <c r="AE325" s="336"/>
      <c r="AF325" s="336"/>
      <c r="AG325" s="336"/>
      <c r="AH325" s="336"/>
      <c r="AI325" s="336"/>
      <c r="AJ325" s="336"/>
      <c r="AK325" s="336"/>
      <c r="AL325" s="336"/>
      <c r="AM325" s="336"/>
      <c r="AN325" s="336"/>
      <c r="AO325" s="336"/>
      <c r="AP325" s="336"/>
      <c r="AQ325" s="336"/>
      <c r="AR325" s="336"/>
      <c r="AS325" s="336"/>
      <c r="AT325" s="336"/>
      <c r="AU325" s="336"/>
      <c r="AV325" s="336"/>
      <c r="AW325" s="336"/>
      <c r="AX325" s="336"/>
      <c r="AY325" s="336"/>
      <c r="AZ325" s="336"/>
      <c r="BA325" s="336"/>
      <c r="BB325" s="336"/>
      <c r="BC325" s="336"/>
      <c r="BD325" s="336"/>
      <c r="BE325" s="336"/>
      <c r="BF325" s="336"/>
      <c r="BG325" s="336"/>
      <c r="BH325" s="336"/>
      <c r="BI325" s="336"/>
      <c r="BJ325" s="336"/>
      <c r="BK325" s="336"/>
      <c r="BL325" s="336"/>
      <c r="BM325" s="336"/>
      <c r="BN325" s="336"/>
      <c r="BO325" s="336"/>
      <c r="BP325" s="336"/>
      <c r="BQ325" s="336"/>
      <c r="BR325" s="336"/>
      <c r="BS325" s="336"/>
      <c r="BT325" s="336"/>
      <c r="BU325" s="336"/>
      <c r="BV325" s="336"/>
      <c r="BW325" s="336"/>
      <c r="BX325" s="336"/>
      <c r="BY325" s="336"/>
    </row>
    <row r="326" spans="1:77" ht="12" customHeight="1" x14ac:dyDescent="0.35">
      <c r="A326" s="341"/>
      <c r="B326" s="338"/>
      <c r="C326" s="107" t="s">
        <v>918</v>
      </c>
      <c r="D326" s="78" t="s">
        <v>919</v>
      </c>
      <c r="E326" s="370"/>
      <c r="F326" s="290">
        <f>IF(YEAR2=2014,'Table PR2_2014'!F325,IF(YEAR2=2015,TablePR2_2015!F325,IF(YEAR2=2016,Tablepr2_2016!F325,IF(YEAR2=2017,Tablepr2_2017!F325))))</f>
        <v>1087</v>
      </c>
      <c r="G326" s="290">
        <f>IF(YEAR2=2014,'Table PR2_2014'!G325,IF(YEAR2=2015,TablePR2_2015!G325,IF(YEAR2=2016,Tablepr2_2016!G325,IF(YEAR2=2017,Tablepr2_2017!G325))))</f>
        <v>74</v>
      </c>
      <c r="H326" s="290">
        <f>IF(YEAR2=2014,'Table PR2_2014'!H325,IF(YEAR2=2015,TablePR2_2015!H325,IF(YEAR2=2016,Tablepr2_2016!H325,IF(YEAR2=2017,Tablepr2_2017!H325))))</f>
        <v>75</v>
      </c>
      <c r="I326" s="730">
        <f>IF(YEAR2=2014,'Table PR2_2014'!I325,IF(YEAR2=2015,TablePR2_2015!I325,IF(YEAR2=2016,Tablepr2_2016!I325,IF(YEAR2=2017,Tablepr2_2017!I325))))</f>
        <v>36.5</v>
      </c>
      <c r="J326" s="599"/>
      <c r="K326" s="399"/>
      <c r="L326" s="399"/>
      <c r="M326" s="399"/>
      <c r="N326" s="399"/>
      <c r="Q326" s="336"/>
      <c r="R326" s="336"/>
      <c r="S326" s="336"/>
      <c r="T326" s="336"/>
      <c r="U326" s="336"/>
      <c r="V326" s="336"/>
      <c r="W326" s="336"/>
      <c r="X326" s="336"/>
      <c r="Y326" s="336"/>
      <c r="Z326" s="293"/>
      <c r="AA326" s="336"/>
      <c r="AB326" s="336"/>
      <c r="AC326" s="336"/>
      <c r="AD326" s="336"/>
      <c r="AE326" s="336"/>
      <c r="AF326" s="336"/>
      <c r="AG326" s="336"/>
      <c r="AH326" s="336"/>
      <c r="AI326" s="336"/>
      <c r="AJ326" s="336"/>
      <c r="AK326" s="336"/>
      <c r="AL326" s="336"/>
      <c r="AM326" s="336"/>
      <c r="AN326" s="336"/>
      <c r="AO326" s="336"/>
      <c r="AP326" s="336"/>
      <c r="AQ326" s="336"/>
      <c r="AR326" s="336"/>
      <c r="AS326" s="336"/>
      <c r="AT326" s="336"/>
      <c r="AU326" s="336"/>
      <c r="AV326" s="336"/>
      <c r="AW326" s="336"/>
      <c r="AX326" s="336"/>
      <c r="AY326" s="336"/>
      <c r="AZ326" s="336"/>
      <c r="BA326" s="336"/>
      <c r="BB326" s="336"/>
      <c r="BC326" s="336"/>
      <c r="BD326" s="336"/>
      <c r="BE326" s="336"/>
      <c r="BF326" s="336"/>
      <c r="BG326" s="336"/>
      <c r="BH326" s="336"/>
      <c r="BI326" s="336"/>
      <c r="BJ326" s="336"/>
      <c r="BK326" s="336"/>
      <c r="BL326" s="336"/>
      <c r="BM326" s="336"/>
      <c r="BN326" s="336"/>
      <c r="BO326" s="336"/>
      <c r="BP326" s="336"/>
      <c r="BQ326" s="336"/>
      <c r="BR326" s="336"/>
      <c r="BS326" s="336"/>
      <c r="BT326" s="336"/>
      <c r="BU326" s="336"/>
      <c r="BV326" s="336"/>
      <c r="BW326" s="336"/>
      <c r="BX326" s="336"/>
      <c r="BY326" s="336"/>
    </row>
    <row r="327" spans="1:77" ht="12" customHeight="1" x14ac:dyDescent="0.35">
      <c r="A327" s="341"/>
      <c r="B327" s="338"/>
      <c r="C327" s="107" t="s">
        <v>920</v>
      </c>
      <c r="D327" s="78" t="s">
        <v>921</v>
      </c>
      <c r="E327" s="370"/>
      <c r="F327" s="290">
        <f>IF(YEAR2=2014,'Table PR2_2014'!F326,IF(YEAR2=2015,TablePR2_2015!F326,IF(YEAR2=2016,Tablepr2_2016!F326,IF(YEAR2=2017,Tablepr2_2017!F326))))</f>
        <v>809</v>
      </c>
      <c r="G327" s="290">
        <f>IF(YEAR2=2014,'Table PR2_2014'!G326,IF(YEAR2=2015,TablePR2_2015!G326,IF(YEAR2=2016,Tablepr2_2016!G326,IF(YEAR2=2017,Tablepr2_2017!G326))))</f>
        <v>77</v>
      </c>
      <c r="H327" s="290">
        <f>IF(YEAR2=2014,'Table PR2_2014'!H326,IF(YEAR2=2015,TablePR2_2015!H326,IF(YEAR2=2016,Tablepr2_2016!H326,IF(YEAR2=2017,Tablepr2_2017!H326))))</f>
        <v>78</v>
      </c>
      <c r="I327" s="730">
        <f>IF(YEAR2=2014,'Table PR2_2014'!I326,IF(YEAR2=2015,TablePR2_2015!I326,IF(YEAR2=2016,Tablepr2_2016!I326,IF(YEAR2=2017,Tablepr2_2017!I326))))</f>
        <v>37</v>
      </c>
      <c r="J327" s="599"/>
      <c r="K327" s="399"/>
      <c r="L327" s="399"/>
      <c r="M327" s="399"/>
      <c r="N327" s="399"/>
      <c r="Q327" s="336"/>
      <c r="R327" s="336"/>
      <c r="S327" s="336"/>
      <c r="T327" s="336"/>
      <c r="U327" s="336"/>
      <c r="V327" s="336"/>
      <c r="W327" s="336"/>
      <c r="X327" s="336"/>
      <c r="Y327" s="336"/>
      <c r="Z327" s="293"/>
      <c r="AA327" s="336"/>
      <c r="AB327" s="336"/>
      <c r="AC327" s="336"/>
      <c r="AD327" s="336"/>
      <c r="AE327" s="336"/>
      <c r="AF327" s="336"/>
      <c r="AG327" s="336"/>
      <c r="AH327" s="336"/>
      <c r="AI327" s="336"/>
      <c r="AJ327" s="336"/>
      <c r="AK327" s="336"/>
      <c r="AL327" s="336"/>
      <c r="AM327" s="336"/>
      <c r="AN327" s="336"/>
      <c r="AO327" s="336"/>
      <c r="AP327" s="336"/>
      <c r="AQ327" s="336"/>
      <c r="AR327" s="336"/>
      <c r="AS327" s="336"/>
      <c r="AT327" s="336"/>
      <c r="AU327" s="336"/>
      <c r="AV327" s="336"/>
      <c r="AW327" s="336"/>
      <c r="AX327" s="336"/>
      <c r="AY327" s="336"/>
      <c r="AZ327" s="336"/>
      <c r="BA327" s="336"/>
      <c r="BB327" s="336"/>
      <c r="BC327" s="336"/>
      <c r="BD327" s="336"/>
      <c r="BE327" s="336"/>
      <c r="BF327" s="336"/>
      <c r="BG327" s="336"/>
      <c r="BH327" s="336"/>
      <c r="BI327" s="336"/>
      <c r="BJ327" s="336"/>
      <c r="BK327" s="336"/>
      <c r="BL327" s="336"/>
      <c r="BM327" s="336"/>
      <c r="BN327" s="336"/>
      <c r="BO327" s="336"/>
      <c r="BP327" s="336"/>
      <c r="BQ327" s="336"/>
      <c r="BR327" s="336"/>
      <c r="BS327" s="336"/>
      <c r="BT327" s="336"/>
      <c r="BU327" s="336"/>
      <c r="BV327" s="336"/>
      <c r="BW327" s="336"/>
      <c r="BX327" s="336"/>
      <c r="BY327" s="336"/>
    </row>
    <row r="328" spans="1:77" ht="12" customHeight="1" x14ac:dyDescent="0.35">
      <c r="A328" s="341"/>
      <c r="B328" s="338"/>
      <c r="C328" s="107" t="s">
        <v>922</v>
      </c>
      <c r="D328" s="78" t="s">
        <v>923</v>
      </c>
      <c r="E328" s="370"/>
      <c r="F328" s="290">
        <f>IF(YEAR2=2014,'Table PR2_2014'!F327,IF(YEAR2=2015,TablePR2_2015!F327,IF(YEAR2=2016,Tablepr2_2016!F327,IF(YEAR2=2017,Tablepr2_2017!F327))))</f>
        <v>1523</v>
      </c>
      <c r="G328" s="290">
        <f>IF(YEAR2=2014,'Table PR2_2014'!G327,IF(YEAR2=2015,TablePR2_2015!G327,IF(YEAR2=2016,Tablepr2_2016!G327,IF(YEAR2=2017,Tablepr2_2017!G327))))</f>
        <v>79</v>
      </c>
      <c r="H328" s="290">
        <f>IF(YEAR2=2014,'Table PR2_2014'!H327,IF(YEAR2=2015,TablePR2_2015!H327,IF(YEAR2=2016,Tablepr2_2016!H327,IF(YEAR2=2017,Tablepr2_2017!H327))))</f>
        <v>80</v>
      </c>
      <c r="I328" s="730">
        <f>IF(YEAR2=2014,'Table PR2_2014'!I327,IF(YEAR2=2015,TablePR2_2015!I327,IF(YEAR2=2016,Tablepr2_2016!I327,IF(YEAR2=2017,Tablepr2_2017!I327))))</f>
        <v>37.700000000000003</v>
      </c>
      <c r="J328" s="599"/>
      <c r="K328" s="399"/>
      <c r="L328" s="399"/>
      <c r="M328" s="399"/>
      <c r="N328" s="399"/>
      <c r="Q328" s="336"/>
      <c r="R328" s="336"/>
      <c r="S328" s="336"/>
      <c r="T328" s="336"/>
      <c r="U328" s="336"/>
      <c r="V328" s="336"/>
      <c r="W328" s="336"/>
      <c r="X328" s="336"/>
      <c r="Y328" s="336"/>
      <c r="Z328" s="293"/>
      <c r="AA328" s="336"/>
      <c r="AB328" s="336"/>
      <c r="AC328" s="336"/>
      <c r="AD328" s="336"/>
      <c r="AE328" s="336"/>
      <c r="AF328" s="336"/>
      <c r="AG328" s="336"/>
      <c r="AH328" s="336"/>
      <c r="AI328" s="336"/>
      <c r="AJ328" s="336"/>
      <c r="AK328" s="336"/>
      <c r="AL328" s="336"/>
      <c r="AM328" s="336"/>
      <c r="AN328" s="336"/>
      <c r="AO328" s="336"/>
      <c r="AP328" s="336"/>
      <c r="AQ328" s="336"/>
      <c r="AR328" s="336"/>
      <c r="AS328" s="336"/>
      <c r="AT328" s="336"/>
      <c r="AU328" s="336"/>
      <c r="AV328" s="336"/>
      <c r="AW328" s="336"/>
      <c r="AX328" s="336"/>
      <c r="AY328" s="336"/>
      <c r="AZ328" s="336"/>
      <c r="BA328" s="336"/>
      <c r="BB328" s="336"/>
      <c r="BC328" s="336"/>
      <c r="BD328" s="336"/>
      <c r="BE328" s="336"/>
      <c r="BF328" s="336"/>
      <c r="BG328" s="336"/>
      <c r="BH328" s="336"/>
      <c r="BI328" s="336"/>
      <c r="BJ328" s="336"/>
      <c r="BK328" s="336"/>
      <c r="BL328" s="336"/>
      <c r="BM328" s="336"/>
      <c r="BN328" s="336"/>
      <c r="BO328" s="336"/>
      <c r="BP328" s="336"/>
      <c r="BQ328" s="336"/>
      <c r="BR328" s="336"/>
      <c r="BS328" s="336"/>
      <c r="BT328" s="336"/>
      <c r="BU328" s="336"/>
      <c r="BV328" s="336"/>
      <c r="BW328" s="336"/>
      <c r="BX328" s="336"/>
      <c r="BY328" s="336"/>
    </row>
    <row r="329" spans="1:77" ht="12" customHeight="1" x14ac:dyDescent="0.35">
      <c r="A329" s="341"/>
      <c r="B329" s="338"/>
      <c r="C329" s="107"/>
      <c r="D329" s="78"/>
      <c r="E329" s="370"/>
      <c r="F329" s="290"/>
      <c r="G329" s="290"/>
      <c r="H329" s="290"/>
      <c r="I329" s="730"/>
      <c r="J329" s="599"/>
      <c r="K329" s="399"/>
      <c r="L329" s="399"/>
      <c r="M329" s="399"/>
      <c r="N329" s="399"/>
      <c r="Q329" s="336"/>
      <c r="R329" s="336"/>
      <c r="S329" s="336"/>
      <c r="T329" s="336"/>
      <c r="U329" s="336"/>
      <c r="V329" s="336"/>
      <c r="W329" s="336"/>
      <c r="X329" s="336"/>
      <c r="Y329" s="336"/>
      <c r="Z329" s="293"/>
      <c r="AA329" s="336"/>
      <c r="AB329" s="336"/>
      <c r="AC329" s="336"/>
      <c r="AD329" s="336"/>
      <c r="AE329" s="336"/>
      <c r="AF329" s="336"/>
      <c r="AG329" s="336"/>
      <c r="AH329" s="336"/>
      <c r="AI329" s="336"/>
      <c r="AJ329" s="336"/>
      <c r="AK329" s="336"/>
      <c r="AL329" s="336"/>
      <c r="AM329" s="336"/>
      <c r="AN329" s="336"/>
      <c r="AO329" s="336"/>
      <c r="AP329" s="336"/>
      <c r="AQ329" s="336"/>
      <c r="AR329" s="336"/>
      <c r="AS329" s="336"/>
      <c r="AT329" s="336"/>
      <c r="AU329" s="336"/>
      <c r="AV329" s="336"/>
      <c r="AW329" s="336"/>
      <c r="AX329" s="336"/>
      <c r="AY329" s="336"/>
      <c r="AZ329" s="336"/>
      <c r="BA329" s="336"/>
      <c r="BB329" s="336"/>
      <c r="BC329" s="336"/>
      <c r="BD329" s="336"/>
      <c r="BE329" s="336"/>
      <c r="BF329" s="336"/>
      <c r="BG329" s="336"/>
      <c r="BH329" s="336"/>
      <c r="BI329" s="336"/>
      <c r="BJ329" s="336"/>
      <c r="BK329" s="336"/>
      <c r="BL329" s="336"/>
      <c r="BM329" s="336"/>
      <c r="BN329" s="336"/>
      <c r="BO329" s="336"/>
      <c r="BP329" s="336"/>
      <c r="BQ329" s="336"/>
      <c r="BR329" s="336"/>
      <c r="BS329" s="336"/>
      <c r="BT329" s="336"/>
      <c r="BU329" s="336"/>
      <c r="BV329" s="336"/>
      <c r="BW329" s="336"/>
      <c r="BX329" s="336"/>
      <c r="BY329" s="336"/>
    </row>
    <row r="330" spans="1:77" ht="12" customHeight="1" x14ac:dyDescent="0.35">
      <c r="A330" s="341"/>
      <c r="B330" s="338"/>
      <c r="C330" s="340" t="s">
        <v>132</v>
      </c>
      <c r="D330" s="333" t="s">
        <v>924</v>
      </c>
      <c r="E330" s="370"/>
      <c r="F330" s="290"/>
      <c r="G330" s="290"/>
      <c r="H330" s="290"/>
      <c r="I330" s="730"/>
      <c r="J330" s="599"/>
      <c r="K330" s="399"/>
      <c r="L330" s="399"/>
      <c r="M330" s="399"/>
      <c r="N330" s="399"/>
      <c r="Q330" s="336"/>
      <c r="R330" s="336"/>
      <c r="S330" s="336"/>
      <c r="T330" s="336"/>
      <c r="U330" s="336"/>
      <c r="V330" s="336"/>
      <c r="W330" s="336"/>
      <c r="X330" s="336"/>
      <c r="Y330" s="336"/>
      <c r="Z330" s="293"/>
      <c r="AA330" s="336"/>
      <c r="AB330" s="336"/>
      <c r="AC330" s="336"/>
      <c r="AD330" s="336"/>
      <c r="AE330" s="336"/>
      <c r="AF330" s="336"/>
      <c r="AG330" s="336"/>
      <c r="AH330" s="336"/>
      <c r="AI330" s="336"/>
      <c r="AJ330" s="336"/>
      <c r="AK330" s="336"/>
      <c r="AL330" s="336"/>
      <c r="AM330" s="336"/>
      <c r="AN330" s="336"/>
      <c r="AO330" s="336"/>
      <c r="AP330" s="336"/>
      <c r="AQ330" s="336"/>
      <c r="AR330" s="336"/>
      <c r="AS330" s="336"/>
      <c r="AT330" s="336"/>
      <c r="AU330" s="336"/>
      <c r="AV330" s="336"/>
      <c r="AW330" s="336"/>
      <c r="AX330" s="336"/>
      <c r="AY330" s="336"/>
      <c r="AZ330" s="336"/>
      <c r="BA330" s="336"/>
      <c r="BB330" s="336"/>
      <c r="BC330" s="336"/>
      <c r="BD330" s="336"/>
      <c r="BE330" s="336"/>
      <c r="BF330" s="336"/>
      <c r="BG330" s="336"/>
      <c r="BH330" s="336"/>
      <c r="BI330" s="336"/>
      <c r="BJ330" s="336"/>
      <c r="BK330" s="336"/>
      <c r="BL330" s="336"/>
      <c r="BM330" s="336"/>
      <c r="BN330" s="336"/>
      <c r="BO330" s="336"/>
      <c r="BP330" s="336"/>
      <c r="BQ330" s="336"/>
      <c r="BR330" s="336"/>
      <c r="BS330" s="336"/>
      <c r="BT330" s="336"/>
      <c r="BU330" s="336"/>
      <c r="BV330" s="336"/>
      <c r="BW330" s="336"/>
      <c r="BX330" s="336"/>
      <c r="BY330" s="336"/>
    </row>
    <row r="331" spans="1:77" ht="12" customHeight="1" x14ac:dyDescent="0.35">
      <c r="A331" s="341"/>
      <c r="B331" s="338"/>
      <c r="C331" s="107" t="s">
        <v>925</v>
      </c>
      <c r="D331" s="78" t="s">
        <v>926</v>
      </c>
      <c r="E331" s="370"/>
      <c r="F331" s="290">
        <f>IF(YEAR2=2014,'Table PR2_2014'!F330,IF(YEAR2=2015,TablePR2_2015!F330,IF(YEAR2=2016,Tablepr2_2016!F330,IF(YEAR2=2017,Tablepr2_2017!F330))))</f>
        <v>2358</v>
      </c>
      <c r="G331" s="290">
        <f>IF(YEAR2=2014,'Table PR2_2014'!G330,IF(YEAR2=2015,TablePR2_2015!G330,IF(YEAR2=2016,Tablepr2_2016!G330,IF(YEAR2=2017,Tablepr2_2017!G330))))</f>
        <v>76</v>
      </c>
      <c r="H331" s="290">
        <f>IF(YEAR2=2014,'Table PR2_2014'!H330,IF(YEAR2=2015,TablePR2_2015!H330,IF(YEAR2=2016,Tablepr2_2016!H330,IF(YEAR2=2017,Tablepr2_2017!H330))))</f>
        <v>77</v>
      </c>
      <c r="I331" s="730">
        <f>IF(YEAR2=2014,'Table PR2_2014'!I330,IF(YEAR2=2015,TablePR2_2015!I330,IF(YEAR2=2016,Tablepr2_2016!I330,IF(YEAR2=2017,Tablepr2_2017!I330))))</f>
        <v>35.299999999999997</v>
      </c>
      <c r="J331" s="599"/>
      <c r="K331" s="399"/>
      <c r="L331" s="399"/>
      <c r="M331" s="399"/>
      <c r="N331" s="399"/>
      <c r="Q331" s="336"/>
      <c r="R331" s="336"/>
      <c r="S331" s="336"/>
      <c r="T331" s="336"/>
      <c r="U331" s="336"/>
      <c r="V331" s="336"/>
      <c r="W331" s="336"/>
      <c r="X331" s="336"/>
      <c r="Y331" s="336"/>
      <c r="Z331" s="293"/>
      <c r="AA331" s="336"/>
      <c r="AB331" s="336"/>
      <c r="AC331" s="336"/>
      <c r="AD331" s="336"/>
      <c r="AE331" s="336"/>
      <c r="AF331" s="336"/>
      <c r="AG331" s="336"/>
      <c r="AH331" s="336"/>
      <c r="AI331" s="336"/>
      <c r="AJ331" s="336"/>
      <c r="AK331" s="336"/>
      <c r="AL331" s="336"/>
      <c r="AM331" s="336"/>
      <c r="AN331" s="336"/>
      <c r="AO331" s="336"/>
      <c r="AP331" s="336"/>
      <c r="AQ331" s="336"/>
      <c r="AR331" s="336"/>
      <c r="AS331" s="336"/>
      <c r="AT331" s="336"/>
      <c r="AU331" s="336"/>
      <c r="AV331" s="336"/>
      <c r="AW331" s="336"/>
      <c r="AX331" s="336"/>
      <c r="AY331" s="336"/>
      <c r="AZ331" s="336"/>
      <c r="BA331" s="336"/>
      <c r="BB331" s="336"/>
      <c r="BC331" s="336"/>
      <c r="BD331" s="336"/>
      <c r="BE331" s="336"/>
      <c r="BF331" s="336"/>
      <c r="BG331" s="336"/>
      <c r="BH331" s="336"/>
      <c r="BI331" s="336"/>
      <c r="BJ331" s="336"/>
      <c r="BK331" s="336"/>
      <c r="BL331" s="336"/>
      <c r="BM331" s="336"/>
      <c r="BN331" s="336"/>
      <c r="BO331" s="336"/>
      <c r="BP331" s="336"/>
      <c r="BQ331" s="336"/>
      <c r="BR331" s="336"/>
      <c r="BS331" s="336"/>
      <c r="BT331" s="336"/>
      <c r="BU331" s="336"/>
      <c r="BV331" s="336"/>
      <c r="BW331" s="336"/>
      <c r="BX331" s="336"/>
      <c r="BY331" s="336"/>
    </row>
    <row r="332" spans="1:77" ht="12" customHeight="1" x14ac:dyDescent="0.35">
      <c r="A332" s="341"/>
      <c r="B332" s="338"/>
      <c r="C332" s="107" t="s">
        <v>927</v>
      </c>
      <c r="D332" s="78" t="s">
        <v>928</v>
      </c>
      <c r="E332" s="370"/>
      <c r="F332" s="290">
        <f>IF(YEAR2=2014,'Table PR2_2014'!F331,IF(YEAR2=2015,TablePR2_2015!F331,IF(YEAR2=2016,Tablepr2_2016!F331,IF(YEAR2=2017,Tablepr2_2017!F331))))</f>
        <v>1342</v>
      </c>
      <c r="G332" s="290">
        <f>IF(YEAR2=2014,'Table PR2_2014'!G331,IF(YEAR2=2015,TablePR2_2015!G331,IF(YEAR2=2016,Tablepr2_2016!G331,IF(YEAR2=2017,Tablepr2_2017!G331))))</f>
        <v>74</v>
      </c>
      <c r="H332" s="290">
        <f>IF(YEAR2=2014,'Table PR2_2014'!H331,IF(YEAR2=2015,TablePR2_2015!H331,IF(YEAR2=2016,Tablepr2_2016!H331,IF(YEAR2=2017,Tablepr2_2017!H331))))</f>
        <v>76</v>
      </c>
      <c r="I332" s="730">
        <f>IF(YEAR2=2014,'Table PR2_2014'!I331,IF(YEAR2=2015,TablePR2_2015!I331,IF(YEAR2=2016,Tablepr2_2016!I331,IF(YEAR2=2017,Tablepr2_2017!I331))))</f>
        <v>35.5</v>
      </c>
      <c r="J332" s="599"/>
      <c r="K332" s="399"/>
      <c r="L332" s="399"/>
      <c r="M332" s="399"/>
      <c r="N332" s="399"/>
      <c r="Q332" s="336"/>
      <c r="R332" s="336"/>
      <c r="S332" s="336"/>
      <c r="T332" s="336"/>
      <c r="U332" s="336"/>
      <c r="V332" s="336"/>
      <c r="W332" s="336"/>
      <c r="X332" s="336"/>
      <c r="Y332" s="336"/>
      <c r="Z332" s="293"/>
      <c r="AA332" s="336"/>
      <c r="AB332" s="336"/>
      <c r="AC332" s="336"/>
      <c r="AD332" s="336"/>
      <c r="AE332" s="336"/>
      <c r="AF332" s="336"/>
      <c r="AG332" s="336"/>
      <c r="AH332" s="336"/>
      <c r="AI332" s="336"/>
      <c r="AJ332" s="336"/>
      <c r="AK332" s="336"/>
      <c r="AL332" s="336"/>
      <c r="AM332" s="336"/>
      <c r="AN332" s="336"/>
      <c r="AO332" s="336"/>
      <c r="AP332" s="336"/>
      <c r="AQ332" s="336"/>
      <c r="AR332" s="336"/>
      <c r="AS332" s="336"/>
      <c r="AT332" s="336"/>
      <c r="AU332" s="336"/>
      <c r="AV332" s="336"/>
      <c r="AW332" s="336"/>
      <c r="AX332" s="336"/>
      <c r="AY332" s="336"/>
      <c r="AZ332" s="336"/>
      <c r="BA332" s="336"/>
      <c r="BB332" s="336"/>
      <c r="BC332" s="336"/>
      <c r="BD332" s="336"/>
      <c r="BE332" s="336"/>
      <c r="BF332" s="336"/>
      <c r="BG332" s="336"/>
      <c r="BH332" s="336"/>
      <c r="BI332" s="336"/>
      <c r="BJ332" s="336"/>
      <c r="BK332" s="336"/>
      <c r="BL332" s="336"/>
      <c r="BM332" s="336"/>
      <c r="BN332" s="336"/>
      <c r="BO332" s="336"/>
      <c r="BP332" s="336"/>
      <c r="BQ332" s="336"/>
      <c r="BR332" s="336"/>
      <c r="BS332" s="336"/>
      <c r="BT332" s="336"/>
      <c r="BU332" s="336"/>
      <c r="BV332" s="336"/>
      <c r="BW332" s="336"/>
      <c r="BX332" s="336"/>
      <c r="BY332" s="336"/>
    </row>
    <row r="333" spans="1:77" ht="12" customHeight="1" x14ac:dyDescent="0.35">
      <c r="A333" s="341"/>
      <c r="B333" s="338"/>
      <c r="C333" s="107" t="s">
        <v>929</v>
      </c>
      <c r="D333" s="78" t="s">
        <v>930</v>
      </c>
      <c r="E333" s="370"/>
      <c r="F333" s="290">
        <f>IF(YEAR2=2014,'Table PR2_2014'!F332,IF(YEAR2=2015,TablePR2_2015!F332,IF(YEAR2=2016,Tablepr2_2016!F332,IF(YEAR2=2017,Tablepr2_2017!F332))))</f>
        <v>1596</v>
      </c>
      <c r="G333" s="290">
        <f>IF(YEAR2=2014,'Table PR2_2014'!G332,IF(YEAR2=2015,TablePR2_2015!G332,IF(YEAR2=2016,Tablepr2_2016!G332,IF(YEAR2=2017,Tablepr2_2017!G332))))</f>
        <v>77</v>
      </c>
      <c r="H333" s="290">
        <f>IF(YEAR2=2014,'Table PR2_2014'!H332,IF(YEAR2=2015,TablePR2_2015!H332,IF(YEAR2=2016,Tablepr2_2016!H332,IF(YEAR2=2017,Tablepr2_2017!H332))))</f>
        <v>77</v>
      </c>
      <c r="I333" s="730">
        <f>IF(YEAR2=2014,'Table PR2_2014'!I332,IF(YEAR2=2015,TablePR2_2015!I332,IF(YEAR2=2016,Tablepr2_2016!I332,IF(YEAR2=2017,Tablepr2_2017!I332))))</f>
        <v>35.200000000000003</v>
      </c>
      <c r="J333" s="599"/>
      <c r="K333" s="399"/>
      <c r="L333" s="399"/>
      <c r="M333" s="399"/>
      <c r="N333" s="399"/>
      <c r="Q333" s="336"/>
      <c r="R333" s="336"/>
      <c r="S333" s="336"/>
      <c r="T333" s="336"/>
      <c r="U333" s="336"/>
      <c r="V333" s="336"/>
      <c r="W333" s="336"/>
      <c r="X333" s="336"/>
      <c r="Y333" s="336"/>
      <c r="Z333" s="293"/>
      <c r="AA333" s="336"/>
      <c r="AB333" s="336"/>
      <c r="AC333" s="336"/>
      <c r="AD333" s="336"/>
      <c r="AE333" s="336"/>
      <c r="AF333" s="336"/>
      <c r="AG333" s="336"/>
      <c r="AH333" s="336"/>
      <c r="AI333" s="336"/>
      <c r="AJ333" s="336"/>
      <c r="AK333" s="336"/>
      <c r="AL333" s="336"/>
      <c r="AM333" s="336"/>
      <c r="AN333" s="336"/>
      <c r="AO333" s="336"/>
      <c r="AP333" s="336"/>
      <c r="AQ333" s="336"/>
      <c r="AR333" s="336"/>
      <c r="AS333" s="336"/>
      <c r="AT333" s="336"/>
      <c r="AU333" s="336"/>
      <c r="AV333" s="336"/>
      <c r="AW333" s="336"/>
      <c r="AX333" s="336"/>
      <c r="AY333" s="336"/>
      <c r="AZ333" s="336"/>
      <c r="BA333" s="336"/>
      <c r="BB333" s="336"/>
      <c r="BC333" s="336"/>
      <c r="BD333" s="336"/>
      <c r="BE333" s="336"/>
      <c r="BF333" s="336"/>
      <c r="BG333" s="336"/>
      <c r="BH333" s="336"/>
      <c r="BI333" s="336"/>
      <c r="BJ333" s="336"/>
      <c r="BK333" s="336"/>
      <c r="BL333" s="336"/>
      <c r="BM333" s="336"/>
      <c r="BN333" s="336"/>
      <c r="BO333" s="336"/>
      <c r="BP333" s="336"/>
      <c r="BQ333" s="336"/>
      <c r="BR333" s="336"/>
      <c r="BS333" s="336"/>
      <c r="BT333" s="336"/>
      <c r="BU333" s="336"/>
      <c r="BV333" s="336"/>
      <c r="BW333" s="336"/>
      <c r="BX333" s="336"/>
      <c r="BY333" s="336"/>
    </row>
    <row r="334" spans="1:77" ht="12" customHeight="1" x14ac:dyDescent="0.35">
      <c r="A334" s="341"/>
      <c r="B334" s="338"/>
      <c r="C334" s="107" t="s">
        <v>931</v>
      </c>
      <c r="D334" s="78" t="s">
        <v>932</v>
      </c>
      <c r="E334" s="370"/>
      <c r="F334" s="290">
        <f>IF(YEAR2=2014,'Table PR2_2014'!F333,IF(YEAR2=2015,TablePR2_2015!F333,IF(YEAR2=2016,Tablepr2_2016!F333,IF(YEAR2=2017,Tablepr2_2017!F333))))</f>
        <v>1267</v>
      </c>
      <c r="G334" s="290">
        <f>IF(YEAR2=2014,'Table PR2_2014'!G333,IF(YEAR2=2015,TablePR2_2015!G333,IF(YEAR2=2016,Tablepr2_2016!G333,IF(YEAR2=2017,Tablepr2_2017!G333))))</f>
        <v>75</v>
      </c>
      <c r="H334" s="290">
        <f>IF(YEAR2=2014,'Table PR2_2014'!H333,IF(YEAR2=2015,TablePR2_2015!H333,IF(YEAR2=2016,Tablepr2_2016!H333,IF(YEAR2=2017,Tablepr2_2017!H333))))</f>
        <v>76</v>
      </c>
      <c r="I334" s="730">
        <f>IF(YEAR2=2014,'Table PR2_2014'!I333,IF(YEAR2=2015,TablePR2_2015!I333,IF(YEAR2=2016,Tablepr2_2016!I333,IF(YEAR2=2017,Tablepr2_2017!I333))))</f>
        <v>35.700000000000003</v>
      </c>
      <c r="J334" s="599"/>
      <c r="K334" s="399"/>
      <c r="L334" s="399"/>
      <c r="M334" s="399"/>
      <c r="N334" s="399"/>
      <c r="Q334" s="336"/>
      <c r="R334" s="336"/>
      <c r="S334" s="336"/>
      <c r="T334" s="336"/>
      <c r="U334" s="336"/>
      <c r="V334" s="336"/>
      <c r="W334" s="336"/>
      <c r="X334" s="336"/>
      <c r="Y334" s="336"/>
      <c r="Z334" s="293"/>
      <c r="AA334" s="336"/>
      <c r="AB334" s="336"/>
      <c r="AC334" s="336"/>
      <c r="AD334" s="336"/>
      <c r="AE334" s="336"/>
      <c r="AF334" s="336"/>
      <c r="AG334" s="336"/>
      <c r="AH334" s="336"/>
      <c r="AI334" s="336"/>
      <c r="AJ334" s="336"/>
      <c r="AK334" s="336"/>
      <c r="AL334" s="336"/>
      <c r="AM334" s="336"/>
      <c r="AN334" s="336"/>
      <c r="AO334" s="336"/>
      <c r="AP334" s="336"/>
      <c r="AQ334" s="336"/>
      <c r="AR334" s="336"/>
      <c r="AS334" s="336"/>
      <c r="AT334" s="336"/>
      <c r="AU334" s="336"/>
      <c r="AV334" s="336"/>
      <c r="AW334" s="336"/>
      <c r="AX334" s="336"/>
      <c r="AY334" s="336"/>
      <c r="AZ334" s="336"/>
      <c r="BA334" s="336"/>
      <c r="BB334" s="336"/>
      <c r="BC334" s="336"/>
      <c r="BD334" s="336"/>
      <c r="BE334" s="336"/>
      <c r="BF334" s="336"/>
      <c r="BG334" s="336"/>
      <c r="BH334" s="336"/>
      <c r="BI334" s="336"/>
      <c r="BJ334" s="336"/>
      <c r="BK334" s="336"/>
      <c r="BL334" s="336"/>
      <c r="BM334" s="336"/>
      <c r="BN334" s="336"/>
      <c r="BO334" s="336"/>
      <c r="BP334" s="336"/>
      <c r="BQ334" s="336"/>
      <c r="BR334" s="336"/>
      <c r="BS334" s="336"/>
      <c r="BT334" s="336"/>
      <c r="BU334" s="336"/>
      <c r="BV334" s="336"/>
      <c r="BW334" s="336"/>
      <c r="BX334" s="336"/>
      <c r="BY334" s="336"/>
    </row>
    <row r="335" spans="1:77" ht="12" customHeight="1" x14ac:dyDescent="0.35">
      <c r="A335" s="341"/>
      <c r="B335" s="338"/>
      <c r="C335" s="107" t="s">
        <v>933</v>
      </c>
      <c r="D335" s="78" t="s">
        <v>934</v>
      </c>
      <c r="E335" s="370"/>
      <c r="F335" s="290">
        <f>IF(YEAR2=2014,'Table PR2_2014'!F334,IF(YEAR2=2015,TablePR2_2015!F334,IF(YEAR2=2016,Tablepr2_2016!F334,IF(YEAR2=2017,Tablepr2_2017!F334))))</f>
        <v>997</v>
      </c>
      <c r="G335" s="290">
        <f>IF(YEAR2=2014,'Table PR2_2014'!G334,IF(YEAR2=2015,TablePR2_2015!G334,IF(YEAR2=2016,Tablepr2_2016!G334,IF(YEAR2=2017,Tablepr2_2017!G334))))</f>
        <v>74</v>
      </c>
      <c r="H335" s="290">
        <f>IF(YEAR2=2014,'Table PR2_2014'!H334,IF(YEAR2=2015,TablePR2_2015!H334,IF(YEAR2=2016,Tablepr2_2016!H334,IF(YEAR2=2017,Tablepr2_2017!H334))))</f>
        <v>75</v>
      </c>
      <c r="I335" s="730">
        <f>IF(YEAR2=2014,'Table PR2_2014'!I334,IF(YEAR2=2015,TablePR2_2015!I334,IF(YEAR2=2016,Tablepr2_2016!I334,IF(YEAR2=2017,Tablepr2_2017!I334))))</f>
        <v>34.299999999999997</v>
      </c>
      <c r="J335" s="599"/>
      <c r="K335" s="399"/>
      <c r="L335" s="399"/>
      <c r="M335" s="399"/>
      <c r="N335" s="399"/>
      <c r="Q335" s="336"/>
      <c r="R335" s="336"/>
      <c r="S335" s="336"/>
      <c r="T335" s="336"/>
      <c r="U335" s="336"/>
      <c r="V335" s="336"/>
      <c r="W335" s="336"/>
      <c r="X335" s="336"/>
      <c r="Y335" s="336"/>
      <c r="Z335" s="293"/>
      <c r="AA335" s="336"/>
      <c r="AB335" s="336"/>
      <c r="AC335" s="336"/>
      <c r="AD335" s="336"/>
      <c r="AE335" s="336"/>
      <c r="AF335" s="336"/>
      <c r="AG335" s="336"/>
      <c r="AH335" s="336"/>
      <c r="AI335" s="336"/>
      <c r="AJ335" s="336"/>
      <c r="AK335" s="336"/>
      <c r="AL335" s="336"/>
      <c r="AM335" s="336"/>
      <c r="AN335" s="336"/>
      <c r="AO335" s="336"/>
      <c r="AP335" s="336"/>
      <c r="AQ335" s="336"/>
      <c r="AR335" s="336"/>
      <c r="AS335" s="336"/>
      <c r="AT335" s="336"/>
      <c r="AU335" s="336"/>
      <c r="AV335" s="336"/>
      <c r="AW335" s="336"/>
      <c r="AX335" s="336"/>
      <c r="AY335" s="336"/>
      <c r="AZ335" s="336"/>
      <c r="BA335" s="336"/>
      <c r="BB335" s="336"/>
      <c r="BC335" s="336"/>
      <c r="BD335" s="336"/>
      <c r="BE335" s="336"/>
      <c r="BF335" s="336"/>
      <c r="BG335" s="336"/>
      <c r="BH335" s="336"/>
      <c r="BI335" s="336"/>
      <c r="BJ335" s="336"/>
      <c r="BK335" s="336"/>
      <c r="BL335" s="336"/>
      <c r="BM335" s="336"/>
      <c r="BN335" s="336"/>
      <c r="BO335" s="336"/>
      <c r="BP335" s="336"/>
      <c r="BQ335" s="336"/>
      <c r="BR335" s="336"/>
      <c r="BS335" s="336"/>
      <c r="BT335" s="336"/>
      <c r="BU335" s="336"/>
      <c r="BV335" s="336"/>
      <c r="BW335" s="336"/>
      <c r="BX335" s="336"/>
      <c r="BY335" s="336"/>
    </row>
    <row r="336" spans="1:77" ht="12" customHeight="1" x14ac:dyDescent="0.35">
      <c r="A336" s="341"/>
      <c r="B336" s="338"/>
      <c r="C336" s="107" t="s">
        <v>935</v>
      </c>
      <c r="D336" s="78" t="s">
        <v>936</v>
      </c>
      <c r="E336" s="370"/>
      <c r="F336" s="290">
        <f>IF(YEAR2=2014,'Table PR2_2014'!F335,IF(YEAR2=2015,TablePR2_2015!F335,IF(YEAR2=2016,Tablepr2_2016!F335,IF(YEAR2=2017,Tablepr2_2017!F335))))</f>
        <v>1202</v>
      </c>
      <c r="G336" s="290">
        <f>IF(YEAR2=2014,'Table PR2_2014'!G335,IF(YEAR2=2015,TablePR2_2015!G335,IF(YEAR2=2016,Tablepr2_2016!G335,IF(YEAR2=2017,Tablepr2_2017!G335))))</f>
        <v>78</v>
      </c>
      <c r="H336" s="290">
        <f>IF(YEAR2=2014,'Table PR2_2014'!H335,IF(YEAR2=2015,TablePR2_2015!H335,IF(YEAR2=2016,Tablepr2_2016!H335,IF(YEAR2=2017,Tablepr2_2017!H335))))</f>
        <v>79</v>
      </c>
      <c r="I336" s="730">
        <f>IF(YEAR2=2014,'Table PR2_2014'!I335,IF(YEAR2=2015,TablePR2_2015!I335,IF(YEAR2=2016,Tablepr2_2016!I335,IF(YEAR2=2017,Tablepr2_2017!I335))))</f>
        <v>35.799999999999997</v>
      </c>
      <c r="J336" s="599"/>
      <c r="K336" s="399"/>
      <c r="L336" s="399"/>
      <c r="M336" s="399"/>
      <c r="N336" s="399"/>
      <c r="Q336" s="336"/>
      <c r="R336" s="336"/>
      <c r="S336" s="336"/>
      <c r="T336" s="336"/>
      <c r="U336" s="336"/>
      <c r="V336" s="336"/>
      <c r="W336" s="336"/>
      <c r="X336" s="336"/>
      <c r="Y336" s="336"/>
      <c r="Z336" s="293"/>
      <c r="AA336" s="336"/>
      <c r="AB336" s="336"/>
      <c r="AC336" s="336"/>
      <c r="AD336" s="336"/>
      <c r="AE336" s="336"/>
      <c r="AF336" s="336"/>
      <c r="AG336" s="336"/>
      <c r="AH336" s="336"/>
      <c r="AI336" s="336"/>
      <c r="AJ336" s="336"/>
      <c r="AK336" s="336"/>
      <c r="AL336" s="336"/>
      <c r="AM336" s="336"/>
      <c r="AN336" s="336"/>
      <c r="AO336" s="336"/>
      <c r="AP336" s="336"/>
      <c r="AQ336" s="336"/>
      <c r="AR336" s="336"/>
      <c r="AS336" s="336"/>
      <c r="AT336" s="336"/>
      <c r="AU336" s="336"/>
      <c r="AV336" s="336"/>
      <c r="AW336" s="336"/>
      <c r="AX336" s="336"/>
      <c r="AY336" s="336"/>
      <c r="AZ336" s="336"/>
      <c r="BA336" s="336"/>
      <c r="BB336" s="336"/>
      <c r="BC336" s="336"/>
      <c r="BD336" s="336"/>
      <c r="BE336" s="336"/>
      <c r="BF336" s="336"/>
      <c r="BG336" s="336"/>
      <c r="BH336" s="336"/>
      <c r="BI336" s="336"/>
      <c r="BJ336" s="336"/>
      <c r="BK336" s="336"/>
      <c r="BL336" s="336"/>
      <c r="BM336" s="336"/>
      <c r="BN336" s="336"/>
      <c r="BO336" s="336"/>
      <c r="BP336" s="336"/>
      <c r="BQ336" s="336"/>
      <c r="BR336" s="336"/>
      <c r="BS336" s="336"/>
      <c r="BT336" s="336"/>
      <c r="BU336" s="336"/>
      <c r="BV336" s="336"/>
      <c r="BW336" s="336"/>
      <c r="BX336" s="336"/>
      <c r="BY336" s="336"/>
    </row>
    <row r="337" spans="1:77" ht="12" customHeight="1" x14ac:dyDescent="0.35">
      <c r="A337" s="341"/>
      <c r="B337" s="338"/>
      <c r="C337" s="107" t="s">
        <v>937</v>
      </c>
      <c r="D337" s="78" t="s">
        <v>938</v>
      </c>
      <c r="E337" s="370"/>
      <c r="F337" s="290">
        <f>IF(YEAR2=2014,'Table PR2_2014'!F336,IF(YEAR2=2015,TablePR2_2015!F336,IF(YEAR2=2016,Tablepr2_2016!F336,IF(YEAR2=2017,Tablepr2_2017!F336))))</f>
        <v>1400</v>
      </c>
      <c r="G337" s="290">
        <f>IF(YEAR2=2014,'Table PR2_2014'!G336,IF(YEAR2=2015,TablePR2_2015!G336,IF(YEAR2=2016,Tablepr2_2016!G336,IF(YEAR2=2017,Tablepr2_2017!G336))))</f>
        <v>64</v>
      </c>
      <c r="H337" s="290">
        <f>IF(YEAR2=2014,'Table PR2_2014'!H336,IF(YEAR2=2015,TablePR2_2015!H336,IF(YEAR2=2016,Tablepr2_2016!H336,IF(YEAR2=2017,Tablepr2_2017!H336))))</f>
        <v>67</v>
      </c>
      <c r="I337" s="730">
        <f>IF(YEAR2=2014,'Table PR2_2014'!I336,IF(YEAR2=2015,TablePR2_2015!I336,IF(YEAR2=2016,Tablepr2_2016!I336,IF(YEAR2=2017,Tablepr2_2017!I336))))</f>
        <v>33.5</v>
      </c>
      <c r="J337" s="599"/>
      <c r="K337" s="399"/>
      <c r="L337" s="399"/>
      <c r="M337" s="399"/>
      <c r="N337" s="399"/>
      <c r="Q337" s="336"/>
      <c r="R337" s="336"/>
      <c r="S337" s="336"/>
      <c r="T337" s="336"/>
      <c r="U337" s="336"/>
      <c r="V337" s="336"/>
      <c r="W337" s="336"/>
      <c r="X337" s="336"/>
      <c r="Y337" s="336"/>
      <c r="Z337" s="293"/>
      <c r="AA337" s="336"/>
      <c r="AB337" s="336"/>
      <c r="AC337" s="336"/>
      <c r="AD337" s="336"/>
      <c r="AE337" s="336"/>
      <c r="AF337" s="336"/>
      <c r="AG337" s="336"/>
      <c r="AH337" s="336"/>
      <c r="AI337" s="336"/>
      <c r="AJ337" s="336"/>
      <c r="AK337" s="336"/>
      <c r="AL337" s="336"/>
      <c r="AM337" s="336"/>
      <c r="AN337" s="336"/>
      <c r="AO337" s="336"/>
      <c r="AP337" s="336"/>
      <c r="AQ337" s="336"/>
      <c r="AR337" s="336"/>
      <c r="AS337" s="336"/>
      <c r="AT337" s="336"/>
      <c r="AU337" s="336"/>
      <c r="AV337" s="336"/>
      <c r="AW337" s="336"/>
      <c r="AX337" s="336"/>
      <c r="AY337" s="336"/>
      <c r="AZ337" s="336"/>
      <c r="BA337" s="336"/>
      <c r="BB337" s="336"/>
      <c r="BC337" s="336"/>
      <c r="BD337" s="336"/>
      <c r="BE337" s="336"/>
      <c r="BF337" s="336"/>
      <c r="BG337" s="336"/>
      <c r="BH337" s="336"/>
      <c r="BI337" s="336"/>
      <c r="BJ337" s="336"/>
      <c r="BK337" s="336"/>
      <c r="BL337" s="336"/>
      <c r="BM337" s="336"/>
      <c r="BN337" s="336"/>
      <c r="BO337" s="336"/>
      <c r="BP337" s="336"/>
      <c r="BQ337" s="336"/>
      <c r="BR337" s="336"/>
      <c r="BS337" s="336"/>
      <c r="BT337" s="336"/>
      <c r="BU337" s="336"/>
      <c r="BV337" s="336"/>
      <c r="BW337" s="336"/>
      <c r="BX337" s="336"/>
      <c r="BY337" s="336"/>
    </row>
    <row r="338" spans="1:77" ht="12" customHeight="1" x14ac:dyDescent="0.35">
      <c r="A338" s="341"/>
      <c r="B338" s="338"/>
      <c r="C338" s="107" t="s">
        <v>939</v>
      </c>
      <c r="D338" s="78" t="s">
        <v>940</v>
      </c>
      <c r="E338" s="370"/>
      <c r="F338" s="290">
        <f>IF(YEAR2=2014,'Table PR2_2014'!F337,IF(YEAR2=2015,TablePR2_2015!F337,IF(YEAR2=2016,Tablepr2_2016!F337,IF(YEAR2=2017,Tablepr2_2017!F337))))</f>
        <v>1707</v>
      </c>
      <c r="G338" s="290">
        <f>IF(YEAR2=2014,'Table PR2_2014'!G337,IF(YEAR2=2015,TablePR2_2015!G337,IF(YEAR2=2016,Tablepr2_2016!G337,IF(YEAR2=2017,Tablepr2_2017!G337))))</f>
        <v>75</v>
      </c>
      <c r="H338" s="290">
        <f>IF(YEAR2=2014,'Table PR2_2014'!H337,IF(YEAR2=2015,TablePR2_2015!H337,IF(YEAR2=2016,Tablepr2_2016!H337,IF(YEAR2=2017,Tablepr2_2017!H337))))</f>
        <v>76</v>
      </c>
      <c r="I338" s="730">
        <f>IF(YEAR2=2014,'Table PR2_2014'!I337,IF(YEAR2=2015,TablePR2_2015!I337,IF(YEAR2=2016,Tablepr2_2016!I337,IF(YEAR2=2017,Tablepr2_2017!I337))))</f>
        <v>34.5</v>
      </c>
      <c r="J338" s="599"/>
      <c r="K338" s="399"/>
      <c r="L338" s="399"/>
      <c r="M338" s="399"/>
      <c r="N338" s="399"/>
      <c r="Q338" s="336"/>
      <c r="R338" s="336"/>
      <c r="S338" s="336"/>
      <c r="T338" s="336"/>
      <c r="U338" s="336"/>
      <c r="V338" s="336"/>
      <c r="W338" s="336"/>
      <c r="X338" s="336"/>
      <c r="Y338" s="336"/>
      <c r="Z338" s="293"/>
      <c r="AA338" s="336"/>
      <c r="AB338" s="336"/>
      <c r="AC338" s="336"/>
      <c r="AD338" s="336"/>
      <c r="AE338" s="336"/>
      <c r="AF338" s="336"/>
      <c r="AG338" s="336"/>
      <c r="AH338" s="336"/>
      <c r="AI338" s="336"/>
      <c r="AJ338" s="336"/>
      <c r="AK338" s="336"/>
      <c r="AL338" s="336"/>
      <c r="AM338" s="336"/>
      <c r="AN338" s="336"/>
      <c r="AO338" s="336"/>
      <c r="AP338" s="336"/>
      <c r="AQ338" s="336"/>
      <c r="AR338" s="336"/>
      <c r="AS338" s="336"/>
      <c r="AT338" s="336"/>
      <c r="AU338" s="336"/>
      <c r="AV338" s="336"/>
      <c r="AW338" s="336"/>
      <c r="AX338" s="336"/>
      <c r="AY338" s="336"/>
      <c r="AZ338" s="336"/>
      <c r="BA338" s="336"/>
      <c r="BB338" s="336"/>
      <c r="BC338" s="336"/>
      <c r="BD338" s="336"/>
      <c r="BE338" s="336"/>
      <c r="BF338" s="336"/>
      <c r="BG338" s="336"/>
      <c r="BH338" s="336"/>
      <c r="BI338" s="336"/>
      <c r="BJ338" s="336"/>
      <c r="BK338" s="336"/>
      <c r="BL338" s="336"/>
      <c r="BM338" s="336"/>
      <c r="BN338" s="336"/>
      <c r="BO338" s="336"/>
      <c r="BP338" s="336"/>
      <c r="BQ338" s="336"/>
      <c r="BR338" s="336"/>
      <c r="BS338" s="336"/>
      <c r="BT338" s="336"/>
      <c r="BU338" s="336"/>
      <c r="BV338" s="336"/>
      <c r="BW338" s="336"/>
      <c r="BX338" s="336"/>
      <c r="BY338" s="336"/>
    </row>
    <row r="339" spans="1:77" ht="12" customHeight="1" x14ac:dyDescent="0.35">
      <c r="A339" s="341"/>
      <c r="B339" s="338"/>
      <c r="C339" s="107" t="s">
        <v>941</v>
      </c>
      <c r="D339" s="78" t="s">
        <v>942</v>
      </c>
      <c r="E339" s="370"/>
      <c r="F339" s="290">
        <f>IF(YEAR2=2014,'Table PR2_2014'!F338,IF(YEAR2=2015,TablePR2_2015!F338,IF(YEAR2=2016,Tablepr2_2016!F338,IF(YEAR2=2017,Tablepr2_2017!F338))))</f>
        <v>1278</v>
      </c>
      <c r="G339" s="290">
        <f>IF(YEAR2=2014,'Table PR2_2014'!G338,IF(YEAR2=2015,TablePR2_2015!G338,IF(YEAR2=2016,Tablepr2_2016!G338,IF(YEAR2=2017,Tablepr2_2017!G338))))</f>
        <v>68</v>
      </c>
      <c r="H339" s="290">
        <f>IF(YEAR2=2014,'Table PR2_2014'!H338,IF(YEAR2=2015,TablePR2_2015!H338,IF(YEAR2=2016,Tablepr2_2016!H338,IF(YEAR2=2017,Tablepr2_2017!H338))))</f>
        <v>70</v>
      </c>
      <c r="I339" s="730">
        <f>IF(YEAR2=2014,'Table PR2_2014'!I338,IF(YEAR2=2015,TablePR2_2015!I338,IF(YEAR2=2016,Tablepr2_2016!I338,IF(YEAR2=2017,Tablepr2_2017!I338))))</f>
        <v>33.700000000000003</v>
      </c>
      <c r="J339" s="599"/>
      <c r="K339" s="399"/>
      <c r="L339" s="399"/>
      <c r="M339" s="399"/>
      <c r="N339" s="399"/>
      <c r="Q339" s="336"/>
      <c r="R339" s="336"/>
      <c r="S339" s="336"/>
      <c r="T339" s="336"/>
      <c r="U339" s="336"/>
      <c r="V339" s="336"/>
      <c r="W339" s="336"/>
      <c r="X339" s="336"/>
      <c r="Y339" s="336"/>
      <c r="Z339" s="293"/>
      <c r="AA339" s="336"/>
      <c r="AB339" s="336"/>
      <c r="AC339" s="336"/>
      <c r="AD339" s="336"/>
      <c r="AE339" s="336"/>
      <c r="AF339" s="336"/>
      <c r="AG339" s="336"/>
      <c r="AH339" s="336"/>
      <c r="AI339" s="336"/>
      <c r="AJ339" s="336"/>
      <c r="AK339" s="336"/>
      <c r="AL339" s="336"/>
      <c r="AM339" s="336"/>
      <c r="AN339" s="336"/>
      <c r="AO339" s="336"/>
      <c r="AP339" s="336"/>
      <c r="AQ339" s="336"/>
      <c r="AR339" s="336"/>
      <c r="AS339" s="336"/>
      <c r="AT339" s="336"/>
      <c r="AU339" s="336"/>
      <c r="AV339" s="336"/>
      <c r="AW339" s="336"/>
      <c r="AX339" s="336"/>
      <c r="AY339" s="336"/>
      <c r="AZ339" s="336"/>
      <c r="BA339" s="336"/>
      <c r="BB339" s="336"/>
      <c r="BC339" s="336"/>
      <c r="BD339" s="336"/>
      <c r="BE339" s="336"/>
      <c r="BF339" s="336"/>
      <c r="BG339" s="336"/>
      <c r="BH339" s="336"/>
      <c r="BI339" s="336"/>
      <c r="BJ339" s="336"/>
      <c r="BK339" s="336"/>
      <c r="BL339" s="336"/>
      <c r="BM339" s="336"/>
      <c r="BN339" s="336"/>
      <c r="BO339" s="336"/>
      <c r="BP339" s="336"/>
      <c r="BQ339" s="336"/>
      <c r="BR339" s="336"/>
      <c r="BS339" s="336"/>
      <c r="BT339" s="336"/>
      <c r="BU339" s="336"/>
      <c r="BV339" s="336"/>
      <c r="BW339" s="336"/>
      <c r="BX339" s="336"/>
      <c r="BY339" s="336"/>
    </row>
    <row r="340" spans="1:77" ht="12" customHeight="1" x14ac:dyDescent="0.35">
      <c r="A340" s="341"/>
      <c r="B340" s="338"/>
      <c r="C340" s="107" t="s">
        <v>943</v>
      </c>
      <c r="D340" s="78" t="s">
        <v>944</v>
      </c>
      <c r="E340" s="370"/>
      <c r="F340" s="290">
        <f>IF(YEAR2=2014,'Table PR2_2014'!F339,IF(YEAR2=2015,TablePR2_2015!F339,IF(YEAR2=2016,Tablepr2_2016!F339,IF(YEAR2=2017,Tablepr2_2017!F339))))</f>
        <v>1452</v>
      </c>
      <c r="G340" s="290">
        <f>IF(YEAR2=2014,'Table PR2_2014'!G339,IF(YEAR2=2015,TablePR2_2015!G339,IF(YEAR2=2016,Tablepr2_2016!G339,IF(YEAR2=2017,Tablepr2_2017!G339))))</f>
        <v>79</v>
      </c>
      <c r="H340" s="290">
        <f>IF(YEAR2=2014,'Table PR2_2014'!H339,IF(YEAR2=2015,TablePR2_2015!H339,IF(YEAR2=2016,Tablepr2_2016!H339,IF(YEAR2=2017,Tablepr2_2017!H339))))</f>
        <v>80</v>
      </c>
      <c r="I340" s="730">
        <f>IF(YEAR2=2014,'Table PR2_2014'!I339,IF(YEAR2=2015,TablePR2_2015!I339,IF(YEAR2=2016,Tablepr2_2016!I339,IF(YEAR2=2017,Tablepr2_2017!I339))))</f>
        <v>36.1</v>
      </c>
      <c r="J340" s="599"/>
      <c r="K340" s="399"/>
      <c r="L340" s="399"/>
      <c r="M340" s="399"/>
      <c r="N340" s="399"/>
      <c r="Q340" s="336"/>
      <c r="R340" s="336"/>
      <c r="S340" s="336"/>
      <c r="T340" s="336"/>
      <c r="U340" s="336"/>
      <c r="V340" s="336"/>
      <c r="W340" s="336"/>
      <c r="X340" s="336"/>
      <c r="Y340" s="336"/>
      <c r="Z340" s="293"/>
      <c r="AA340" s="336"/>
      <c r="AB340" s="336"/>
      <c r="AC340" s="336"/>
      <c r="AD340" s="336"/>
      <c r="AE340" s="336"/>
      <c r="AF340" s="336"/>
      <c r="AG340" s="336"/>
      <c r="AH340" s="336"/>
      <c r="AI340" s="336"/>
      <c r="AJ340" s="336"/>
      <c r="AK340" s="336"/>
      <c r="AL340" s="336"/>
      <c r="AM340" s="336"/>
      <c r="AN340" s="336"/>
      <c r="AO340" s="336"/>
      <c r="AP340" s="336"/>
      <c r="AQ340" s="336"/>
      <c r="AR340" s="336"/>
      <c r="AS340" s="336"/>
      <c r="AT340" s="336"/>
      <c r="AU340" s="336"/>
      <c r="AV340" s="336"/>
      <c r="AW340" s="336"/>
      <c r="AX340" s="336"/>
      <c r="AY340" s="336"/>
      <c r="AZ340" s="336"/>
      <c r="BA340" s="336"/>
      <c r="BB340" s="336"/>
      <c r="BC340" s="336"/>
      <c r="BD340" s="336"/>
      <c r="BE340" s="336"/>
      <c r="BF340" s="336"/>
      <c r="BG340" s="336"/>
      <c r="BH340" s="336"/>
      <c r="BI340" s="336"/>
      <c r="BJ340" s="336"/>
      <c r="BK340" s="336"/>
      <c r="BL340" s="336"/>
      <c r="BM340" s="336"/>
      <c r="BN340" s="336"/>
      <c r="BO340" s="336"/>
      <c r="BP340" s="336"/>
      <c r="BQ340" s="336"/>
      <c r="BR340" s="336"/>
      <c r="BS340" s="336"/>
      <c r="BT340" s="336"/>
      <c r="BU340" s="336"/>
      <c r="BV340" s="336"/>
      <c r="BW340" s="336"/>
      <c r="BX340" s="336"/>
      <c r="BY340" s="336"/>
    </row>
    <row r="341" spans="1:77" ht="12" customHeight="1" x14ac:dyDescent="0.35">
      <c r="A341" s="341"/>
      <c r="B341" s="338"/>
      <c r="C341" s="107" t="s">
        <v>945</v>
      </c>
      <c r="D341" s="78" t="s">
        <v>946</v>
      </c>
      <c r="E341" s="370"/>
      <c r="F341" s="290">
        <f>IF(YEAR2=2014,'Table PR2_2014'!F340,IF(YEAR2=2015,TablePR2_2015!F340,IF(YEAR2=2016,Tablepr2_2016!F340,IF(YEAR2=2017,Tablepr2_2017!F340))))</f>
        <v>1301</v>
      </c>
      <c r="G341" s="290">
        <f>IF(YEAR2=2014,'Table PR2_2014'!G340,IF(YEAR2=2015,TablePR2_2015!G340,IF(YEAR2=2016,Tablepr2_2016!G340,IF(YEAR2=2017,Tablepr2_2017!G340))))</f>
        <v>78</v>
      </c>
      <c r="H341" s="290">
        <f>IF(YEAR2=2014,'Table PR2_2014'!H340,IF(YEAR2=2015,TablePR2_2015!H340,IF(YEAR2=2016,Tablepr2_2016!H340,IF(YEAR2=2017,Tablepr2_2017!H340))))</f>
        <v>78</v>
      </c>
      <c r="I341" s="730">
        <f>IF(YEAR2=2014,'Table PR2_2014'!I340,IF(YEAR2=2015,TablePR2_2015!I340,IF(YEAR2=2016,Tablepr2_2016!I340,IF(YEAR2=2017,Tablepr2_2017!I340))))</f>
        <v>35.4</v>
      </c>
      <c r="J341" s="599"/>
      <c r="K341" s="399"/>
      <c r="L341" s="399"/>
      <c r="M341" s="399"/>
      <c r="N341" s="399"/>
      <c r="Q341" s="336"/>
      <c r="R341" s="336"/>
      <c r="S341" s="336"/>
      <c r="T341" s="336"/>
      <c r="U341" s="336"/>
      <c r="V341" s="336"/>
      <c r="W341" s="336"/>
      <c r="X341" s="336"/>
      <c r="Y341" s="336"/>
      <c r="Z341" s="293"/>
      <c r="AA341" s="336"/>
      <c r="AB341" s="336"/>
      <c r="AC341" s="336"/>
      <c r="AD341" s="336"/>
      <c r="AE341" s="336"/>
      <c r="AF341" s="336"/>
      <c r="AG341" s="336"/>
      <c r="AH341" s="336"/>
      <c r="AI341" s="336"/>
      <c r="AJ341" s="336"/>
      <c r="AK341" s="336"/>
      <c r="AL341" s="336"/>
      <c r="AM341" s="336"/>
      <c r="AN341" s="336"/>
      <c r="AO341" s="336"/>
      <c r="AP341" s="336"/>
      <c r="AQ341" s="336"/>
      <c r="AR341" s="336"/>
      <c r="AS341" s="336"/>
      <c r="AT341" s="336"/>
      <c r="AU341" s="336"/>
      <c r="AV341" s="336"/>
      <c r="AW341" s="336"/>
      <c r="AX341" s="336"/>
      <c r="AY341" s="336"/>
      <c r="AZ341" s="336"/>
      <c r="BA341" s="336"/>
      <c r="BB341" s="336"/>
      <c r="BC341" s="336"/>
      <c r="BD341" s="336"/>
      <c r="BE341" s="336"/>
      <c r="BF341" s="336"/>
      <c r="BG341" s="336"/>
      <c r="BH341" s="336"/>
      <c r="BI341" s="336"/>
      <c r="BJ341" s="336"/>
      <c r="BK341" s="336"/>
      <c r="BL341" s="336"/>
      <c r="BM341" s="336"/>
      <c r="BN341" s="336"/>
      <c r="BO341" s="336"/>
      <c r="BP341" s="336"/>
      <c r="BQ341" s="336"/>
      <c r="BR341" s="336"/>
      <c r="BS341" s="336"/>
      <c r="BT341" s="336"/>
      <c r="BU341" s="336"/>
      <c r="BV341" s="336"/>
      <c r="BW341" s="336"/>
      <c r="BX341" s="336"/>
      <c r="BY341" s="336"/>
    </row>
    <row r="342" spans="1:77" ht="12" customHeight="1" x14ac:dyDescent="0.35">
      <c r="A342" s="341"/>
      <c r="B342" s="338"/>
      <c r="C342" s="107"/>
      <c r="D342" s="78"/>
      <c r="E342" s="370"/>
      <c r="F342" s="290"/>
      <c r="G342" s="290"/>
      <c r="H342" s="290"/>
      <c r="I342" s="730"/>
      <c r="J342" s="599"/>
      <c r="K342" s="399"/>
      <c r="L342" s="399"/>
      <c r="M342" s="399"/>
      <c r="N342" s="399"/>
      <c r="Q342" s="336"/>
      <c r="R342" s="336"/>
      <c r="S342" s="336"/>
      <c r="T342" s="336"/>
      <c r="U342" s="336"/>
      <c r="V342" s="336"/>
      <c r="W342" s="336"/>
      <c r="X342" s="336"/>
      <c r="Y342" s="336"/>
      <c r="Z342" s="293"/>
      <c r="AA342" s="336"/>
      <c r="AB342" s="336"/>
      <c r="AC342" s="336"/>
      <c r="AD342" s="336"/>
      <c r="AE342" s="336"/>
      <c r="AF342" s="336"/>
      <c r="AG342" s="336"/>
      <c r="AH342" s="336"/>
      <c r="AI342" s="336"/>
      <c r="AJ342" s="336"/>
      <c r="AK342" s="336"/>
      <c r="AL342" s="336"/>
      <c r="AM342" s="336"/>
      <c r="AN342" s="336"/>
      <c r="AO342" s="336"/>
      <c r="AP342" s="336"/>
      <c r="AQ342" s="336"/>
      <c r="AR342" s="336"/>
      <c r="AS342" s="336"/>
      <c r="AT342" s="336"/>
      <c r="AU342" s="336"/>
      <c r="AV342" s="336"/>
      <c r="AW342" s="336"/>
      <c r="AX342" s="336"/>
      <c r="AY342" s="336"/>
      <c r="AZ342" s="336"/>
      <c r="BA342" s="336"/>
      <c r="BB342" s="336"/>
      <c r="BC342" s="336"/>
      <c r="BD342" s="336"/>
      <c r="BE342" s="336"/>
      <c r="BF342" s="336"/>
      <c r="BG342" s="336"/>
      <c r="BH342" s="336"/>
      <c r="BI342" s="336"/>
      <c r="BJ342" s="336"/>
      <c r="BK342" s="336"/>
      <c r="BL342" s="336"/>
      <c r="BM342" s="336"/>
      <c r="BN342" s="336"/>
      <c r="BO342" s="336"/>
      <c r="BP342" s="336"/>
      <c r="BQ342" s="336"/>
      <c r="BR342" s="336"/>
      <c r="BS342" s="336"/>
      <c r="BT342" s="336"/>
      <c r="BU342" s="336"/>
      <c r="BV342" s="336"/>
      <c r="BW342" s="336"/>
      <c r="BX342" s="336"/>
      <c r="BY342" s="336"/>
    </row>
    <row r="343" spans="1:77" ht="12" customHeight="1" x14ac:dyDescent="0.35">
      <c r="A343" s="341"/>
      <c r="B343" s="338"/>
      <c r="C343" s="340" t="s">
        <v>134</v>
      </c>
      <c r="D343" s="333" t="s">
        <v>947</v>
      </c>
      <c r="E343" s="370"/>
      <c r="F343" s="290"/>
      <c r="G343" s="290"/>
      <c r="H343" s="290"/>
      <c r="I343" s="730"/>
      <c r="J343" s="599"/>
      <c r="K343" s="401"/>
      <c r="L343" s="401"/>
      <c r="M343" s="401"/>
      <c r="N343" s="401"/>
      <c r="Q343" s="336"/>
      <c r="R343" s="336"/>
      <c r="S343" s="336"/>
      <c r="T343" s="336"/>
      <c r="U343" s="336"/>
      <c r="V343" s="336"/>
      <c r="W343" s="336"/>
      <c r="X343" s="336"/>
      <c r="Y343" s="336"/>
      <c r="Z343" s="293"/>
      <c r="AA343" s="336"/>
      <c r="AB343" s="336"/>
      <c r="AC343" s="336"/>
      <c r="AD343" s="336"/>
      <c r="AE343" s="336"/>
      <c r="AF343" s="336"/>
      <c r="AG343" s="336"/>
      <c r="AH343" s="336"/>
      <c r="AI343" s="336"/>
      <c r="AJ343" s="336"/>
      <c r="AK343" s="336"/>
      <c r="AL343" s="336"/>
      <c r="AM343" s="336"/>
      <c r="AN343" s="336"/>
      <c r="AO343" s="336"/>
      <c r="AP343" s="336"/>
      <c r="AQ343" s="336"/>
      <c r="AR343" s="336"/>
      <c r="AS343" s="336"/>
      <c r="AT343" s="336"/>
      <c r="AU343" s="336"/>
      <c r="AV343" s="336"/>
      <c r="AW343" s="336"/>
      <c r="AX343" s="336"/>
      <c r="AY343" s="336"/>
      <c r="AZ343" s="336"/>
      <c r="BA343" s="336"/>
      <c r="BB343" s="336"/>
      <c r="BC343" s="336"/>
      <c r="BD343" s="336"/>
      <c r="BE343" s="336"/>
      <c r="BF343" s="336"/>
      <c r="BG343" s="336"/>
      <c r="BH343" s="336"/>
      <c r="BI343" s="336"/>
      <c r="BJ343" s="336"/>
      <c r="BK343" s="336"/>
      <c r="BL343" s="336"/>
      <c r="BM343" s="336"/>
      <c r="BN343" s="336"/>
      <c r="BO343" s="336"/>
      <c r="BP343" s="336"/>
      <c r="BQ343" s="336"/>
      <c r="BR343" s="336"/>
      <c r="BS343" s="336"/>
      <c r="BT343" s="336"/>
      <c r="BU343" s="336"/>
      <c r="BV343" s="336"/>
      <c r="BW343" s="336"/>
      <c r="BX343" s="336"/>
      <c r="BY343" s="336"/>
    </row>
    <row r="344" spans="1:77" ht="12" customHeight="1" x14ac:dyDescent="0.35">
      <c r="A344" s="341"/>
      <c r="B344" s="338"/>
      <c r="C344" s="107" t="s">
        <v>948</v>
      </c>
      <c r="D344" s="78" t="s">
        <v>949</v>
      </c>
      <c r="E344" s="370"/>
      <c r="F344" s="290">
        <f>IF(YEAR2=2014,'Table PR2_2014'!F343,IF(YEAR2=2015,TablePR2_2015!F343,IF(YEAR2=2016,Tablepr2_2016!F343,IF(YEAR2=2017,Tablepr2_2017!F343))))</f>
        <v>1643</v>
      </c>
      <c r="G344" s="290">
        <f>IF(YEAR2=2014,'Table PR2_2014'!G343,IF(YEAR2=2015,TablePR2_2015!G343,IF(YEAR2=2016,Tablepr2_2016!G343,IF(YEAR2=2017,Tablepr2_2017!G343))))</f>
        <v>73</v>
      </c>
      <c r="H344" s="290">
        <f>IF(YEAR2=2014,'Table PR2_2014'!H343,IF(YEAR2=2015,TablePR2_2015!H343,IF(YEAR2=2016,Tablepr2_2016!H343,IF(YEAR2=2017,Tablepr2_2017!H343))))</f>
        <v>74</v>
      </c>
      <c r="I344" s="730">
        <f>IF(YEAR2=2014,'Table PR2_2014'!I343,IF(YEAR2=2015,TablePR2_2015!I343,IF(YEAR2=2016,Tablepr2_2016!I343,IF(YEAR2=2017,Tablepr2_2017!I343))))</f>
        <v>36.200000000000003</v>
      </c>
      <c r="J344" s="599"/>
      <c r="K344" s="399"/>
      <c r="L344" s="399"/>
      <c r="M344" s="399"/>
      <c r="N344" s="399"/>
      <c r="Q344" s="336"/>
      <c r="R344" s="336"/>
      <c r="S344" s="336"/>
      <c r="T344" s="336"/>
      <c r="U344" s="336"/>
      <c r="V344" s="336"/>
      <c r="W344" s="336"/>
      <c r="X344" s="336"/>
      <c r="Y344" s="336"/>
      <c r="Z344" s="293"/>
      <c r="AA344" s="336"/>
      <c r="AB344" s="336"/>
      <c r="AC344" s="336"/>
      <c r="AD344" s="336"/>
      <c r="AE344" s="336"/>
      <c r="AF344" s="336"/>
      <c r="AG344" s="336"/>
      <c r="AH344" s="336"/>
      <c r="AI344" s="336"/>
      <c r="AJ344" s="336"/>
      <c r="AK344" s="336"/>
      <c r="AL344" s="336"/>
      <c r="AM344" s="336"/>
      <c r="AN344" s="336"/>
      <c r="AO344" s="336"/>
      <c r="AP344" s="336"/>
      <c r="AQ344" s="336"/>
      <c r="AR344" s="336"/>
      <c r="AS344" s="336"/>
      <c r="AT344" s="336"/>
      <c r="AU344" s="336"/>
      <c r="AV344" s="336"/>
      <c r="AW344" s="336"/>
      <c r="AX344" s="336"/>
      <c r="AY344" s="336"/>
      <c r="AZ344" s="336"/>
      <c r="BA344" s="336"/>
      <c r="BB344" s="336"/>
      <c r="BC344" s="336"/>
      <c r="BD344" s="336"/>
      <c r="BE344" s="336"/>
      <c r="BF344" s="336"/>
      <c r="BG344" s="336"/>
      <c r="BH344" s="336"/>
      <c r="BI344" s="336"/>
      <c r="BJ344" s="336"/>
      <c r="BK344" s="336"/>
      <c r="BL344" s="336"/>
      <c r="BM344" s="336"/>
      <c r="BN344" s="336"/>
      <c r="BO344" s="336"/>
      <c r="BP344" s="336"/>
      <c r="BQ344" s="336"/>
      <c r="BR344" s="336"/>
      <c r="BS344" s="336"/>
      <c r="BT344" s="336"/>
      <c r="BU344" s="336"/>
      <c r="BV344" s="336"/>
      <c r="BW344" s="336"/>
      <c r="BX344" s="336"/>
      <c r="BY344" s="336"/>
    </row>
    <row r="345" spans="1:77" ht="12" customHeight="1" x14ac:dyDescent="0.35">
      <c r="A345" s="341"/>
      <c r="B345" s="338"/>
      <c r="C345" s="107" t="s">
        <v>950</v>
      </c>
      <c r="D345" s="78" t="s">
        <v>951</v>
      </c>
      <c r="E345" s="370"/>
      <c r="F345" s="290">
        <f>IF(YEAR2=2014,'Table PR2_2014'!F344,IF(YEAR2=2015,TablePR2_2015!F344,IF(YEAR2=2016,Tablepr2_2016!F344,IF(YEAR2=2017,Tablepr2_2017!F344))))</f>
        <v>1524</v>
      </c>
      <c r="G345" s="290">
        <f>IF(YEAR2=2014,'Table PR2_2014'!G344,IF(YEAR2=2015,TablePR2_2015!G344,IF(YEAR2=2016,Tablepr2_2016!G344,IF(YEAR2=2017,Tablepr2_2017!G344))))</f>
        <v>74</v>
      </c>
      <c r="H345" s="290">
        <f>IF(YEAR2=2014,'Table PR2_2014'!H344,IF(YEAR2=2015,TablePR2_2015!H344,IF(YEAR2=2016,Tablepr2_2016!H344,IF(YEAR2=2017,Tablepr2_2017!H344))))</f>
        <v>74</v>
      </c>
      <c r="I345" s="730">
        <f>IF(YEAR2=2014,'Table PR2_2014'!I344,IF(YEAR2=2015,TablePR2_2015!I344,IF(YEAR2=2016,Tablepr2_2016!I344,IF(YEAR2=2017,Tablepr2_2017!I344))))</f>
        <v>35.6</v>
      </c>
      <c r="J345" s="599"/>
      <c r="K345" s="399"/>
      <c r="L345" s="399"/>
      <c r="M345" s="399"/>
      <c r="N345" s="399"/>
      <c r="Q345" s="336"/>
      <c r="R345" s="336"/>
      <c r="S345" s="336"/>
      <c r="T345" s="336"/>
      <c r="U345" s="336"/>
      <c r="V345" s="336"/>
      <c r="W345" s="336"/>
      <c r="X345" s="336"/>
      <c r="Y345" s="336"/>
      <c r="Z345" s="293"/>
      <c r="AA345" s="336"/>
      <c r="AB345" s="336"/>
      <c r="AC345" s="336"/>
      <c r="AD345" s="336"/>
      <c r="AE345" s="336"/>
      <c r="AF345" s="336"/>
      <c r="AG345" s="336"/>
      <c r="AH345" s="336"/>
      <c r="AI345" s="336"/>
      <c r="AJ345" s="336"/>
      <c r="AK345" s="336"/>
      <c r="AL345" s="336"/>
      <c r="AM345" s="336"/>
      <c r="AN345" s="336"/>
      <c r="AO345" s="336"/>
      <c r="AP345" s="336"/>
      <c r="AQ345" s="336"/>
      <c r="AR345" s="336"/>
      <c r="AS345" s="336"/>
      <c r="AT345" s="336"/>
      <c r="AU345" s="336"/>
      <c r="AV345" s="336"/>
      <c r="AW345" s="336"/>
      <c r="AX345" s="336"/>
      <c r="AY345" s="336"/>
      <c r="AZ345" s="336"/>
      <c r="BA345" s="336"/>
      <c r="BB345" s="336"/>
      <c r="BC345" s="336"/>
      <c r="BD345" s="336"/>
      <c r="BE345" s="336"/>
      <c r="BF345" s="336"/>
      <c r="BG345" s="336"/>
      <c r="BH345" s="336"/>
      <c r="BI345" s="336"/>
      <c r="BJ345" s="336"/>
      <c r="BK345" s="336"/>
      <c r="BL345" s="336"/>
      <c r="BM345" s="336"/>
      <c r="BN345" s="336"/>
      <c r="BO345" s="336"/>
      <c r="BP345" s="336"/>
      <c r="BQ345" s="336"/>
      <c r="BR345" s="336"/>
      <c r="BS345" s="336"/>
      <c r="BT345" s="336"/>
      <c r="BU345" s="336"/>
      <c r="BV345" s="336"/>
      <c r="BW345" s="336"/>
      <c r="BX345" s="336"/>
      <c r="BY345" s="336"/>
    </row>
    <row r="346" spans="1:77" ht="12" customHeight="1" x14ac:dyDescent="0.35">
      <c r="A346" s="341"/>
      <c r="B346" s="338"/>
      <c r="C346" s="107" t="s">
        <v>952</v>
      </c>
      <c r="D346" s="78" t="s">
        <v>953</v>
      </c>
      <c r="E346" s="370"/>
      <c r="F346" s="290">
        <f>IF(YEAR2=2014,'Table PR2_2014'!F345,IF(YEAR2=2015,TablePR2_2015!F345,IF(YEAR2=2016,Tablepr2_2016!F345,IF(YEAR2=2017,Tablepr2_2017!F345))))</f>
        <v>1558</v>
      </c>
      <c r="G346" s="290">
        <f>IF(YEAR2=2014,'Table PR2_2014'!G345,IF(YEAR2=2015,TablePR2_2015!G345,IF(YEAR2=2016,Tablepr2_2016!G345,IF(YEAR2=2017,Tablepr2_2017!G345))))</f>
        <v>73</v>
      </c>
      <c r="H346" s="290">
        <f>IF(YEAR2=2014,'Table PR2_2014'!H345,IF(YEAR2=2015,TablePR2_2015!H345,IF(YEAR2=2016,Tablepr2_2016!H345,IF(YEAR2=2017,Tablepr2_2017!H345))))</f>
        <v>75</v>
      </c>
      <c r="I346" s="730">
        <f>IF(YEAR2=2014,'Table PR2_2014'!I345,IF(YEAR2=2015,TablePR2_2015!I345,IF(YEAR2=2016,Tablepr2_2016!I345,IF(YEAR2=2017,Tablepr2_2017!I345))))</f>
        <v>34.9</v>
      </c>
      <c r="J346" s="599"/>
      <c r="K346" s="399"/>
      <c r="L346" s="399"/>
      <c r="M346" s="399"/>
      <c r="N346" s="399"/>
      <c r="Q346" s="336"/>
      <c r="R346" s="336"/>
      <c r="S346" s="336"/>
      <c r="T346" s="336"/>
      <c r="U346" s="336"/>
      <c r="V346" s="336"/>
      <c r="W346" s="336"/>
      <c r="X346" s="336"/>
      <c r="Y346" s="336"/>
      <c r="Z346" s="293"/>
      <c r="AA346" s="336"/>
      <c r="AB346" s="336"/>
      <c r="AC346" s="336"/>
      <c r="AD346" s="336"/>
      <c r="AE346" s="336"/>
      <c r="AF346" s="336"/>
      <c r="AG346" s="336"/>
      <c r="AH346" s="336"/>
      <c r="AI346" s="336"/>
      <c r="AJ346" s="336"/>
      <c r="AK346" s="336"/>
      <c r="AL346" s="336"/>
      <c r="AM346" s="336"/>
      <c r="AN346" s="336"/>
      <c r="AO346" s="336"/>
      <c r="AP346" s="336"/>
      <c r="AQ346" s="336"/>
      <c r="AR346" s="336"/>
      <c r="AS346" s="336"/>
      <c r="AT346" s="336"/>
      <c r="AU346" s="336"/>
      <c r="AV346" s="336"/>
      <c r="AW346" s="336"/>
      <c r="AX346" s="336"/>
      <c r="AY346" s="336"/>
      <c r="AZ346" s="336"/>
      <c r="BA346" s="336"/>
      <c r="BB346" s="336"/>
      <c r="BC346" s="336"/>
      <c r="BD346" s="336"/>
      <c r="BE346" s="336"/>
      <c r="BF346" s="336"/>
      <c r="BG346" s="336"/>
      <c r="BH346" s="336"/>
      <c r="BI346" s="336"/>
      <c r="BJ346" s="336"/>
      <c r="BK346" s="336"/>
      <c r="BL346" s="336"/>
      <c r="BM346" s="336"/>
      <c r="BN346" s="336"/>
      <c r="BO346" s="336"/>
      <c r="BP346" s="336"/>
      <c r="BQ346" s="336"/>
      <c r="BR346" s="336"/>
      <c r="BS346" s="336"/>
      <c r="BT346" s="336"/>
      <c r="BU346" s="336"/>
      <c r="BV346" s="336"/>
      <c r="BW346" s="336"/>
      <c r="BX346" s="336"/>
      <c r="BY346" s="336"/>
    </row>
    <row r="347" spans="1:77" ht="12" customHeight="1" x14ac:dyDescent="0.35">
      <c r="A347" s="341"/>
      <c r="B347" s="338"/>
      <c r="C347" s="107" t="s">
        <v>954</v>
      </c>
      <c r="D347" s="78" t="s">
        <v>955</v>
      </c>
      <c r="E347" s="370"/>
      <c r="F347" s="290">
        <f>IF(YEAR2=2014,'Table PR2_2014'!F346,IF(YEAR2=2015,TablePR2_2015!F346,IF(YEAR2=2016,Tablepr2_2016!F346,IF(YEAR2=2017,Tablepr2_2017!F346))))</f>
        <v>1272</v>
      </c>
      <c r="G347" s="290">
        <f>IF(YEAR2=2014,'Table PR2_2014'!G346,IF(YEAR2=2015,TablePR2_2015!G346,IF(YEAR2=2016,Tablepr2_2016!G346,IF(YEAR2=2017,Tablepr2_2017!G346))))</f>
        <v>73</v>
      </c>
      <c r="H347" s="290">
        <f>IF(YEAR2=2014,'Table PR2_2014'!H346,IF(YEAR2=2015,TablePR2_2015!H346,IF(YEAR2=2016,Tablepr2_2016!H346,IF(YEAR2=2017,Tablepr2_2017!H346))))</f>
        <v>74</v>
      </c>
      <c r="I347" s="730">
        <f>IF(YEAR2=2014,'Table PR2_2014'!I346,IF(YEAR2=2015,TablePR2_2015!I346,IF(YEAR2=2016,Tablepr2_2016!I346,IF(YEAR2=2017,Tablepr2_2017!I346))))</f>
        <v>35.200000000000003</v>
      </c>
      <c r="J347" s="599"/>
      <c r="K347" s="399"/>
      <c r="L347" s="399"/>
      <c r="M347" s="399"/>
      <c r="N347" s="399"/>
      <c r="Q347" s="336"/>
      <c r="R347" s="336"/>
      <c r="S347" s="336"/>
      <c r="T347" s="336"/>
      <c r="U347" s="336"/>
      <c r="V347" s="336"/>
      <c r="W347" s="336"/>
      <c r="X347" s="336"/>
      <c r="Y347" s="336"/>
      <c r="Z347" s="293"/>
      <c r="AA347" s="336"/>
      <c r="AB347" s="336"/>
      <c r="AC347" s="336"/>
      <c r="AD347" s="336"/>
      <c r="AE347" s="336"/>
      <c r="AF347" s="336"/>
      <c r="AG347" s="336"/>
      <c r="AH347" s="336"/>
      <c r="AI347" s="336"/>
      <c r="AJ347" s="336"/>
      <c r="AK347" s="336"/>
      <c r="AL347" s="336"/>
      <c r="AM347" s="336"/>
      <c r="AN347" s="336"/>
      <c r="AO347" s="336"/>
      <c r="AP347" s="336"/>
      <c r="AQ347" s="336"/>
      <c r="AR347" s="336"/>
      <c r="AS347" s="336"/>
      <c r="AT347" s="336"/>
      <c r="AU347" s="336"/>
      <c r="AV347" s="336"/>
      <c r="AW347" s="336"/>
      <c r="AX347" s="336"/>
      <c r="AY347" s="336"/>
      <c r="AZ347" s="336"/>
      <c r="BA347" s="336"/>
      <c r="BB347" s="336"/>
      <c r="BC347" s="336"/>
      <c r="BD347" s="336"/>
      <c r="BE347" s="336"/>
      <c r="BF347" s="336"/>
      <c r="BG347" s="336"/>
      <c r="BH347" s="336"/>
      <c r="BI347" s="336"/>
      <c r="BJ347" s="336"/>
      <c r="BK347" s="336"/>
      <c r="BL347" s="336"/>
      <c r="BM347" s="336"/>
      <c r="BN347" s="336"/>
      <c r="BO347" s="336"/>
      <c r="BP347" s="336"/>
      <c r="BQ347" s="336"/>
      <c r="BR347" s="336"/>
      <c r="BS347" s="336"/>
      <c r="BT347" s="336"/>
      <c r="BU347" s="336"/>
      <c r="BV347" s="336"/>
      <c r="BW347" s="336"/>
      <c r="BX347" s="336"/>
      <c r="BY347" s="336"/>
    </row>
    <row r="348" spans="1:77" ht="12" customHeight="1" x14ac:dyDescent="0.35">
      <c r="A348" s="341"/>
      <c r="B348" s="338"/>
      <c r="C348" s="107" t="s">
        <v>956</v>
      </c>
      <c r="D348" s="78" t="s">
        <v>957</v>
      </c>
      <c r="E348" s="370"/>
      <c r="F348" s="290">
        <f>IF(YEAR2=2014,'Table PR2_2014'!F347,IF(YEAR2=2015,TablePR2_2015!F347,IF(YEAR2=2016,Tablepr2_2016!F347,IF(YEAR2=2017,Tablepr2_2017!F347))))</f>
        <v>1461</v>
      </c>
      <c r="G348" s="290">
        <f>IF(YEAR2=2014,'Table PR2_2014'!G347,IF(YEAR2=2015,TablePR2_2015!G347,IF(YEAR2=2016,Tablepr2_2016!G347,IF(YEAR2=2017,Tablepr2_2017!G347))))</f>
        <v>71</v>
      </c>
      <c r="H348" s="290">
        <f>IF(YEAR2=2014,'Table PR2_2014'!H347,IF(YEAR2=2015,TablePR2_2015!H347,IF(YEAR2=2016,Tablepr2_2016!H347,IF(YEAR2=2017,Tablepr2_2017!H347))))</f>
        <v>72</v>
      </c>
      <c r="I348" s="730">
        <f>IF(YEAR2=2014,'Table PR2_2014'!I347,IF(YEAR2=2015,TablePR2_2015!I347,IF(YEAR2=2016,Tablepr2_2016!I347,IF(YEAR2=2017,Tablepr2_2017!I347))))</f>
        <v>34.700000000000003</v>
      </c>
      <c r="J348" s="599"/>
      <c r="K348" s="399"/>
      <c r="L348" s="399"/>
      <c r="M348" s="399"/>
      <c r="N348" s="399"/>
      <c r="Q348" s="336"/>
      <c r="R348" s="336"/>
      <c r="S348" s="336"/>
      <c r="T348" s="336"/>
      <c r="U348" s="336"/>
      <c r="V348" s="336"/>
      <c r="W348" s="336"/>
      <c r="X348" s="336"/>
      <c r="Y348" s="336"/>
      <c r="Z348" s="293"/>
      <c r="AA348" s="336"/>
      <c r="AB348" s="336"/>
      <c r="AC348" s="336"/>
      <c r="AD348" s="336"/>
      <c r="AE348" s="336"/>
      <c r="AF348" s="336"/>
      <c r="AG348" s="336"/>
      <c r="AH348" s="336"/>
      <c r="AI348" s="336"/>
      <c r="AJ348" s="336"/>
      <c r="AK348" s="336"/>
      <c r="AL348" s="336"/>
      <c r="AM348" s="336"/>
      <c r="AN348" s="336"/>
      <c r="AO348" s="336"/>
      <c r="AP348" s="336"/>
      <c r="AQ348" s="336"/>
      <c r="AR348" s="336"/>
      <c r="AS348" s="336"/>
      <c r="AT348" s="336"/>
      <c r="AU348" s="336"/>
      <c r="AV348" s="336"/>
      <c r="AW348" s="336"/>
      <c r="AX348" s="336"/>
      <c r="AY348" s="336"/>
      <c r="AZ348" s="336"/>
      <c r="BA348" s="336"/>
      <c r="BB348" s="336"/>
      <c r="BC348" s="336"/>
      <c r="BD348" s="336"/>
      <c r="BE348" s="336"/>
      <c r="BF348" s="336"/>
      <c r="BG348" s="336"/>
      <c r="BH348" s="336"/>
      <c r="BI348" s="336"/>
      <c r="BJ348" s="336"/>
      <c r="BK348" s="336"/>
      <c r="BL348" s="336"/>
      <c r="BM348" s="336"/>
      <c r="BN348" s="336"/>
      <c r="BO348" s="336"/>
      <c r="BP348" s="336"/>
      <c r="BQ348" s="336"/>
      <c r="BR348" s="336"/>
      <c r="BS348" s="336"/>
      <c r="BT348" s="336"/>
      <c r="BU348" s="336"/>
      <c r="BV348" s="336"/>
      <c r="BW348" s="336"/>
      <c r="BX348" s="336"/>
      <c r="BY348" s="336"/>
    </row>
    <row r="349" spans="1:77" ht="12" customHeight="1" x14ac:dyDescent="0.35">
      <c r="A349" s="341"/>
      <c r="B349" s="338"/>
      <c r="C349" s="107" t="s">
        <v>958</v>
      </c>
      <c r="D349" s="78" t="s">
        <v>959</v>
      </c>
      <c r="E349" s="370"/>
      <c r="F349" s="290">
        <f>IF(YEAR2=2014,'Table PR2_2014'!F348,IF(YEAR2=2015,TablePR2_2015!F348,IF(YEAR2=2016,Tablepr2_2016!F348,IF(YEAR2=2017,Tablepr2_2017!F348))))</f>
        <v>2117</v>
      </c>
      <c r="G349" s="290">
        <f>IF(YEAR2=2014,'Table PR2_2014'!G348,IF(YEAR2=2015,TablePR2_2015!G348,IF(YEAR2=2016,Tablepr2_2016!G348,IF(YEAR2=2017,Tablepr2_2017!G348))))</f>
        <v>73</v>
      </c>
      <c r="H349" s="290">
        <f>IF(YEAR2=2014,'Table PR2_2014'!H348,IF(YEAR2=2015,TablePR2_2015!H348,IF(YEAR2=2016,Tablepr2_2016!H348,IF(YEAR2=2017,Tablepr2_2017!H348))))</f>
        <v>74</v>
      </c>
      <c r="I349" s="730">
        <f>IF(YEAR2=2014,'Table PR2_2014'!I348,IF(YEAR2=2015,TablePR2_2015!I348,IF(YEAR2=2016,Tablepr2_2016!I348,IF(YEAR2=2017,Tablepr2_2017!I348))))</f>
        <v>35.6</v>
      </c>
      <c r="J349" s="599"/>
      <c r="K349" s="399"/>
      <c r="L349" s="399"/>
      <c r="M349" s="399"/>
      <c r="N349" s="399"/>
      <c r="Q349" s="336"/>
      <c r="R349" s="336"/>
      <c r="S349" s="336"/>
      <c r="T349" s="336"/>
      <c r="U349" s="336"/>
      <c r="V349" s="336"/>
      <c r="W349" s="336"/>
      <c r="X349" s="336"/>
      <c r="Y349" s="336"/>
      <c r="Z349" s="293"/>
      <c r="AA349" s="336"/>
      <c r="AB349" s="336"/>
      <c r="AC349" s="336"/>
      <c r="AD349" s="336"/>
      <c r="AE349" s="336"/>
      <c r="AF349" s="336"/>
      <c r="AG349" s="336"/>
      <c r="AH349" s="336"/>
      <c r="AI349" s="336"/>
      <c r="AJ349" s="336"/>
      <c r="AK349" s="336"/>
      <c r="AL349" s="336"/>
      <c r="AM349" s="336"/>
      <c r="AN349" s="336"/>
      <c r="AO349" s="336"/>
      <c r="AP349" s="336"/>
      <c r="AQ349" s="336"/>
      <c r="AR349" s="336"/>
      <c r="AS349" s="336"/>
      <c r="AT349" s="336"/>
      <c r="AU349" s="336"/>
      <c r="AV349" s="336"/>
      <c r="AW349" s="336"/>
      <c r="AX349" s="336"/>
      <c r="AY349" s="336"/>
      <c r="AZ349" s="336"/>
      <c r="BA349" s="336"/>
      <c r="BB349" s="336"/>
      <c r="BC349" s="336"/>
      <c r="BD349" s="336"/>
      <c r="BE349" s="336"/>
      <c r="BF349" s="336"/>
      <c r="BG349" s="336"/>
      <c r="BH349" s="336"/>
      <c r="BI349" s="336"/>
      <c r="BJ349" s="336"/>
      <c r="BK349" s="336"/>
      <c r="BL349" s="336"/>
      <c r="BM349" s="336"/>
      <c r="BN349" s="336"/>
      <c r="BO349" s="336"/>
      <c r="BP349" s="336"/>
      <c r="BQ349" s="336"/>
      <c r="BR349" s="336"/>
      <c r="BS349" s="336"/>
      <c r="BT349" s="336"/>
      <c r="BU349" s="336"/>
      <c r="BV349" s="336"/>
      <c r="BW349" s="336"/>
      <c r="BX349" s="336"/>
      <c r="BY349" s="336"/>
    </row>
    <row r="350" spans="1:77" ht="12" customHeight="1" x14ac:dyDescent="0.35">
      <c r="A350" s="341"/>
      <c r="B350" s="338"/>
      <c r="C350" s="107" t="s">
        <v>960</v>
      </c>
      <c r="D350" s="78" t="s">
        <v>961</v>
      </c>
      <c r="E350" s="370"/>
      <c r="F350" s="290">
        <f>IF(YEAR2=2014,'Table PR2_2014'!F349,IF(YEAR2=2015,TablePR2_2015!F349,IF(YEAR2=2016,Tablepr2_2016!F349,IF(YEAR2=2017,Tablepr2_2017!F349))))</f>
        <v>1383</v>
      </c>
      <c r="G350" s="290">
        <f>IF(YEAR2=2014,'Table PR2_2014'!G349,IF(YEAR2=2015,TablePR2_2015!G349,IF(YEAR2=2016,Tablepr2_2016!G349,IF(YEAR2=2017,Tablepr2_2017!G349))))</f>
        <v>77</v>
      </c>
      <c r="H350" s="290">
        <f>IF(YEAR2=2014,'Table PR2_2014'!H349,IF(YEAR2=2015,TablePR2_2015!H349,IF(YEAR2=2016,Tablepr2_2016!H349,IF(YEAR2=2017,Tablepr2_2017!H349))))</f>
        <v>77</v>
      </c>
      <c r="I350" s="730">
        <f>IF(YEAR2=2014,'Table PR2_2014'!I349,IF(YEAR2=2015,TablePR2_2015!I349,IF(YEAR2=2016,Tablepr2_2016!I349,IF(YEAR2=2017,Tablepr2_2017!I349))))</f>
        <v>37</v>
      </c>
      <c r="J350" s="599"/>
      <c r="K350" s="399"/>
      <c r="L350" s="399"/>
      <c r="M350" s="399"/>
      <c r="N350" s="399"/>
      <c r="Q350" s="336"/>
      <c r="R350" s="336"/>
      <c r="S350" s="336"/>
      <c r="T350" s="336"/>
      <c r="U350" s="336"/>
      <c r="V350" s="336"/>
      <c r="W350" s="336"/>
      <c r="X350" s="336"/>
      <c r="Y350" s="336"/>
      <c r="Z350" s="293"/>
      <c r="AA350" s="336"/>
      <c r="AB350" s="336"/>
      <c r="AC350" s="336"/>
      <c r="AD350" s="336"/>
      <c r="AE350" s="336"/>
      <c r="AF350" s="336"/>
      <c r="AG350" s="336"/>
      <c r="AH350" s="336"/>
      <c r="AI350" s="336"/>
      <c r="AJ350" s="336"/>
      <c r="AK350" s="336"/>
      <c r="AL350" s="336"/>
      <c r="AM350" s="336"/>
      <c r="AN350" s="336"/>
      <c r="AO350" s="336"/>
      <c r="AP350" s="336"/>
      <c r="AQ350" s="336"/>
      <c r="AR350" s="336"/>
      <c r="AS350" s="336"/>
      <c r="AT350" s="336"/>
      <c r="AU350" s="336"/>
      <c r="AV350" s="336"/>
      <c r="AW350" s="336"/>
      <c r="AX350" s="336"/>
      <c r="AY350" s="336"/>
      <c r="AZ350" s="336"/>
      <c r="BA350" s="336"/>
      <c r="BB350" s="336"/>
      <c r="BC350" s="336"/>
      <c r="BD350" s="336"/>
      <c r="BE350" s="336"/>
      <c r="BF350" s="336"/>
      <c r="BG350" s="336"/>
      <c r="BH350" s="336"/>
      <c r="BI350" s="336"/>
      <c r="BJ350" s="336"/>
      <c r="BK350" s="336"/>
      <c r="BL350" s="336"/>
      <c r="BM350" s="336"/>
      <c r="BN350" s="336"/>
      <c r="BO350" s="336"/>
      <c r="BP350" s="336"/>
      <c r="BQ350" s="336"/>
      <c r="BR350" s="336"/>
      <c r="BS350" s="336"/>
      <c r="BT350" s="336"/>
      <c r="BU350" s="336"/>
      <c r="BV350" s="336"/>
      <c r="BW350" s="336"/>
      <c r="BX350" s="336"/>
      <c r="BY350" s="336"/>
    </row>
    <row r="351" spans="1:77" ht="12" customHeight="1" x14ac:dyDescent="0.35">
      <c r="A351" s="341"/>
      <c r="B351" s="338"/>
      <c r="C351" s="107" t="s">
        <v>962</v>
      </c>
      <c r="D351" s="78" t="s">
        <v>963</v>
      </c>
      <c r="E351" s="370"/>
      <c r="F351" s="290">
        <f>IF(YEAR2=2014,'Table PR2_2014'!F350,IF(YEAR2=2015,TablePR2_2015!F350,IF(YEAR2=2016,Tablepr2_2016!F350,IF(YEAR2=2017,Tablepr2_2017!F350))))</f>
        <v>1187</v>
      </c>
      <c r="G351" s="290">
        <f>IF(YEAR2=2014,'Table PR2_2014'!G350,IF(YEAR2=2015,TablePR2_2015!G350,IF(YEAR2=2016,Tablepr2_2016!G350,IF(YEAR2=2017,Tablepr2_2017!G350))))</f>
        <v>73</v>
      </c>
      <c r="H351" s="290">
        <f>IF(YEAR2=2014,'Table PR2_2014'!H350,IF(YEAR2=2015,TablePR2_2015!H350,IF(YEAR2=2016,Tablepr2_2016!H350,IF(YEAR2=2017,Tablepr2_2017!H350))))</f>
        <v>74</v>
      </c>
      <c r="I351" s="730">
        <f>IF(YEAR2=2014,'Table PR2_2014'!I350,IF(YEAR2=2015,TablePR2_2015!I350,IF(YEAR2=2016,Tablepr2_2016!I350,IF(YEAR2=2017,Tablepr2_2017!I350))))</f>
        <v>35.9</v>
      </c>
      <c r="J351" s="599"/>
      <c r="K351" s="399"/>
      <c r="L351" s="399"/>
      <c r="M351" s="399"/>
      <c r="N351" s="399"/>
      <c r="Q351" s="336"/>
      <c r="R351" s="336"/>
      <c r="S351" s="336"/>
      <c r="T351" s="336"/>
      <c r="U351" s="336"/>
      <c r="V351" s="336"/>
      <c r="W351" s="336"/>
      <c r="X351" s="336"/>
      <c r="Y351" s="336"/>
      <c r="Z351" s="293"/>
      <c r="AA351" s="336"/>
      <c r="AB351" s="336"/>
      <c r="AC351" s="336"/>
      <c r="AD351" s="336"/>
      <c r="AE351" s="336"/>
      <c r="AF351" s="336"/>
      <c r="AG351" s="336"/>
      <c r="AH351" s="336"/>
      <c r="AI351" s="336"/>
      <c r="AJ351" s="336"/>
      <c r="AK351" s="336"/>
      <c r="AL351" s="336"/>
      <c r="AM351" s="336"/>
      <c r="AN351" s="336"/>
      <c r="AO351" s="336"/>
      <c r="AP351" s="336"/>
      <c r="AQ351" s="336"/>
      <c r="AR351" s="336"/>
      <c r="AS351" s="336"/>
      <c r="AT351" s="336"/>
      <c r="AU351" s="336"/>
      <c r="AV351" s="336"/>
      <c r="AW351" s="336"/>
      <c r="AX351" s="336"/>
      <c r="AY351" s="336"/>
      <c r="AZ351" s="336"/>
      <c r="BA351" s="336"/>
      <c r="BB351" s="336"/>
      <c r="BC351" s="336"/>
      <c r="BD351" s="336"/>
      <c r="BE351" s="336"/>
      <c r="BF351" s="336"/>
      <c r="BG351" s="336"/>
      <c r="BH351" s="336"/>
      <c r="BI351" s="336"/>
      <c r="BJ351" s="336"/>
      <c r="BK351" s="336"/>
      <c r="BL351" s="336"/>
      <c r="BM351" s="336"/>
      <c r="BN351" s="336"/>
      <c r="BO351" s="336"/>
      <c r="BP351" s="336"/>
      <c r="BQ351" s="336"/>
      <c r="BR351" s="336"/>
      <c r="BS351" s="336"/>
      <c r="BT351" s="336"/>
      <c r="BU351" s="336"/>
      <c r="BV351" s="336"/>
      <c r="BW351" s="336"/>
      <c r="BX351" s="336"/>
      <c r="BY351" s="336"/>
    </row>
    <row r="352" spans="1:77" ht="12" customHeight="1" x14ac:dyDescent="0.35">
      <c r="A352" s="341"/>
      <c r="B352" s="338"/>
      <c r="C352" s="107" t="s">
        <v>964</v>
      </c>
      <c r="D352" s="78" t="s">
        <v>965</v>
      </c>
      <c r="E352" s="370"/>
      <c r="F352" s="290">
        <f>IF(YEAR2=2014,'Table PR2_2014'!F351,IF(YEAR2=2015,TablePR2_2015!F351,IF(YEAR2=2016,Tablepr2_2016!F351,IF(YEAR2=2017,Tablepr2_2017!F351))))</f>
        <v>1915</v>
      </c>
      <c r="G352" s="290">
        <f>IF(YEAR2=2014,'Table PR2_2014'!G351,IF(YEAR2=2015,TablePR2_2015!G351,IF(YEAR2=2016,Tablepr2_2016!G351,IF(YEAR2=2017,Tablepr2_2017!G351))))</f>
        <v>72</v>
      </c>
      <c r="H352" s="290">
        <f>IF(YEAR2=2014,'Table PR2_2014'!H351,IF(YEAR2=2015,TablePR2_2015!H351,IF(YEAR2=2016,Tablepr2_2016!H351,IF(YEAR2=2017,Tablepr2_2017!H351))))</f>
        <v>73</v>
      </c>
      <c r="I352" s="730">
        <f>IF(YEAR2=2014,'Table PR2_2014'!I351,IF(YEAR2=2015,TablePR2_2015!I351,IF(YEAR2=2016,Tablepr2_2016!I351,IF(YEAR2=2017,Tablepr2_2017!I351))))</f>
        <v>34.700000000000003</v>
      </c>
      <c r="J352" s="599"/>
      <c r="K352" s="399"/>
      <c r="L352" s="399"/>
      <c r="M352" s="399"/>
      <c r="N352" s="399"/>
      <c r="Q352" s="336"/>
      <c r="R352" s="336"/>
      <c r="S352" s="336"/>
      <c r="T352" s="336"/>
      <c r="U352" s="336"/>
      <c r="V352" s="336"/>
      <c r="W352" s="336"/>
      <c r="X352" s="336"/>
      <c r="Y352" s="336"/>
      <c r="Z352" s="293"/>
      <c r="AA352" s="336"/>
      <c r="AB352" s="336"/>
      <c r="AC352" s="336"/>
      <c r="AD352" s="336"/>
      <c r="AE352" s="336"/>
      <c r="AF352" s="336"/>
      <c r="AG352" s="336"/>
      <c r="AH352" s="336"/>
      <c r="AI352" s="336"/>
      <c r="AJ352" s="336"/>
      <c r="AK352" s="336"/>
      <c r="AL352" s="336"/>
      <c r="AM352" s="336"/>
      <c r="AN352" s="336"/>
      <c r="AO352" s="336"/>
      <c r="AP352" s="336"/>
      <c r="AQ352" s="336"/>
      <c r="AR352" s="336"/>
      <c r="AS352" s="336"/>
      <c r="AT352" s="336"/>
      <c r="AU352" s="336"/>
      <c r="AV352" s="336"/>
      <c r="AW352" s="336"/>
      <c r="AX352" s="336"/>
      <c r="AY352" s="336"/>
      <c r="AZ352" s="336"/>
      <c r="BA352" s="336"/>
      <c r="BB352" s="336"/>
      <c r="BC352" s="336"/>
      <c r="BD352" s="336"/>
      <c r="BE352" s="336"/>
      <c r="BF352" s="336"/>
      <c r="BG352" s="336"/>
      <c r="BH352" s="336"/>
      <c r="BI352" s="336"/>
      <c r="BJ352" s="336"/>
      <c r="BK352" s="336"/>
      <c r="BL352" s="336"/>
      <c r="BM352" s="336"/>
      <c r="BN352" s="336"/>
      <c r="BO352" s="336"/>
      <c r="BP352" s="336"/>
      <c r="BQ352" s="336"/>
      <c r="BR352" s="336"/>
      <c r="BS352" s="336"/>
      <c r="BT352" s="336"/>
      <c r="BU352" s="336"/>
      <c r="BV352" s="336"/>
      <c r="BW352" s="336"/>
      <c r="BX352" s="336"/>
      <c r="BY352" s="336"/>
    </row>
    <row r="353" spans="1:77" ht="12" customHeight="1" x14ac:dyDescent="0.35">
      <c r="A353" s="341"/>
      <c r="B353" s="338"/>
      <c r="C353" s="107" t="s">
        <v>966</v>
      </c>
      <c r="D353" s="78" t="s">
        <v>967</v>
      </c>
      <c r="E353" s="370"/>
      <c r="F353" s="290">
        <f>IF(YEAR2=2014,'Table PR2_2014'!F352,IF(YEAR2=2015,TablePR2_2015!F352,IF(YEAR2=2016,Tablepr2_2016!F352,IF(YEAR2=2017,Tablepr2_2017!F352))))</f>
        <v>1701</v>
      </c>
      <c r="G353" s="290">
        <f>IF(YEAR2=2014,'Table PR2_2014'!G352,IF(YEAR2=2015,TablePR2_2015!G352,IF(YEAR2=2016,Tablepr2_2016!G352,IF(YEAR2=2017,Tablepr2_2017!G352))))</f>
        <v>68</v>
      </c>
      <c r="H353" s="290">
        <f>IF(YEAR2=2014,'Table PR2_2014'!H352,IF(YEAR2=2015,TablePR2_2015!H352,IF(YEAR2=2016,Tablepr2_2016!H352,IF(YEAR2=2017,Tablepr2_2017!H352))))</f>
        <v>70</v>
      </c>
      <c r="I353" s="730">
        <f>IF(YEAR2=2014,'Table PR2_2014'!I352,IF(YEAR2=2015,TablePR2_2015!I352,IF(YEAR2=2016,Tablepr2_2016!I352,IF(YEAR2=2017,Tablepr2_2017!I352))))</f>
        <v>33.9</v>
      </c>
      <c r="J353" s="599"/>
      <c r="K353" s="399"/>
      <c r="L353" s="399"/>
      <c r="M353" s="399"/>
      <c r="N353" s="399"/>
      <c r="Q353" s="336"/>
      <c r="R353" s="336"/>
      <c r="S353" s="336"/>
      <c r="T353" s="336"/>
      <c r="U353" s="336"/>
      <c r="V353" s="336"/>
      <c r="W353" s="336"/>
      <c r="X353" s="336"/>
      <c r="Y353" s="336"/>
      <c r="Z353" s="293"/>
      <c r="AA353" s="336"/>
      <c r="AB353" s="336"/>
      <c r="AC353" s="336"/>
      <c r="AD353" s="336"/>
      <c r="AE353" s="336"/>
      <c r="AF353" s="336"/>
      <c r="AG353" s="336"/>
      <c r="AH353" s="336"/>
      <c r="AI353" s="336"/>
      <c r="AJ353" s="336"/>
      <c r="AK353" s="336"/>
      <c r="AL353" s="336"/>
      <c r="AM353" s="336"/>
      <c r="AN353" s="336"/>
      <c r="AO353" s="336"/>
      <c r="AP353" s="336"/>
      <c r="AQ353" s="336"/>
      <c r="AR353" s="336"/>
      <c r="AS353" s="336"/>
      <c r="AT353" s="336"/>
      <c r="AU353" s="336"/>
      <c r="AV353" s="336"/>
      <c r="AW353" s="336"/>
      <c r="AX353" s="336"/>
      <c r="AY353" s="336"/>
      <c r="AZ353" s="336"/>
      <c r="BA353" s="336"/>
      <c r="BB353" s="336"/>
      <c r="BC353" s="336"/>
      <c r="BD353" s="336"/>
      <c r="BE353" s="336"/>
      <c r="BF353" s="336"/>
      <c r="BG353" s="336"/>
      <c r="BH353" s="336"/>
      <c r="BI353" s="336"/>
      <c r="BJ353" s="336"/>
      <c r="BK353" s="336"/>
      <c r="BL353" s="336"/>
      <c r="BM353" s="336"/>
      <c r="BN353" s="336"/>
      <c r="BO353" s="336"/>
      <c r="BP353" s="336"/>
      <c r="BQ353" s="336"/>
      <c r="BR353" s="336"/>
      <c r="BS353" s="336"/>
      <c r="BT353" s="336"/>
      <c r="BU353" s="336"/>
      <c r="BV353" s="336"/>
      <c r="BW353" s="336"/>
      <c r="BX353" s="336"/>
      <c r="BY353" s="336"/>
    </row>
    <row r="354" spans="1:77" ht="12" customHeight="1" x14ac:dyDescent="0.35">
      <c r="A354" s="341"/>
      <c r="B354" s="338"/>
      <c r="C354" s="107" t="s">
        <v>968</v>
      </c>
      <c r="D354" s="78" t="s">
        <v>969</v>
      </c>
      <c r="E354" s="370"/>
      <c r="F354" s="290">
        <f>IF(YEAR2=2014,'Table PR2_2014'!F353,IF(YEAR2=2015,TablePR2_2015!F353,IF(YEAR2=2016,Tablepr2_2016!F353,IF(YEAR2=2017,Tablepr2_2017!F353))))</f>
        <v>1566</v>
      </c>
      <c r="G354" s="290">
        <f>IF(YEAR2=2014,'Table PR2_2014'!G353,IF(YEAR2=2015,TablePR2_2015!G353,IF(YEAR2=2016,Tablepr2_2016!G353,IF(YEAR2=2017,Tablepr2_2017!G353))))</f>
        <v>77</v>
      </c>
      <c r="H354" s="290">
        <f>IF(YEAR2=2014,'Table PR2_2014'!H353,IF(YEAR2=2015,TablePR2_2015!H353,IF(YEAR2=2016,Tablepr2_2016!H353,IF(YEAR2=2017,Tablepr2_2017!H353))))</f>
        <v>77</v>
      </c>
      <c r="I354" s="730">
        <f>IF(YEAR2=2014,'Table PR2_2014'!I353,IF(YEAR2=2015,TablePR2_2015!I353,IF(YEAR2=2016,Tablepr2_2016!I353,IF(YEAR2=2017,Tablepr2_2017!I353))))</f>
        <v>36.700000000000003</v>
      </c>
      <c r="J354" s="599"/>
      <c r="K354" s="399"/>
      <c r="L354" s="399"/>
      <c r="M354" s="399"/>
      <c r="N354" s="399"/>
      <c r="Q354" s="336"/>
      <c r="R354" s="336"/>
      <c r="S354" s="336"/>
      <c r="T354" s="336"/>
      <c r="U354" s="336"/>
      <c r="V354" s="336"/>
      <c r="W354" s="336"/>
      <c r="X354" s="336"/>
      <c r="Y354" s="336"/>
      <c r="Z354" s="293"/>
      <c r="AA354" s="336"/>
      <c r="AB354" s="336"/>
      <c r="AC354" s="336"/>
      <c r="AD354" s="336"/>
      <c r="AE354" s="336"/>
      <c r="AF354" s="336"/>
      <c r="AG354" s="336"/>
      <c r="AH354" s="336"/>
      <c r="AI354" s="336"/>
      <c r="AJ354" s="336"/>
      <c r="AK354" s="336"/>
      <c r="AL354" s="336"/>
      <c r="AM354" s="336"/>
      <c r="AN354" s="336"/>
      <c r="AO354" s="336"/>
      <c r="AP354" s="336"/>
      <c r="AQ354" s="336"/>
      <c r="AR354" s="336"/>
      <c r="AS354" s="336"/>
      <c r="AT354" s="336"/>
      <c r="AU354" s="336"/>
      <c r="AV354" s="336"/>
      <c r="AW354" s="336"/>
      <c r="AX354" s="336"/>
      <c r="AY354" s="336"/>
      <c r="AZ354" s="336"/>
      <c r="BA354" s="336"/>
      <c r="BB354" s="336"/>
      <c r="BC354" s="336"/>
      <c r="BD354" s="336"/>
      <c r="BE354" s="336"/>
      <c r="BF354" s="336"/>
      <c r="BG354" s="336"/>
      <c r="BH354" s="336"/>
      <c r="BI354" s="336"/>
      <c r="BJ354" s="336"/>
      <c r="BK354" s="336"/>
      <c r="BL354" s="336"/>
      <c r="BM354" s="336"/>
      <c r="BN354" s="336"/>
      <c r="BO354" s="336"/>
      <c r="BP354" s="336"/>
      <c r="BQ354" s="336"/>
      <c r="BR354" s="336"/>
      <c r="BS354" s="336"/>
      <c r="BT354" s="336"/>
      <c r="BU354" s="336"/>
      <c r="BV354" s="336"/>
      <c r="BW354" s="336"/>
      <c r="BX354" s="336"/>
      <c r="BY354" s="336"/>
    </row>
    <row r="355" spans="1:77" ht="12" customHeight="1" x14ac:dyDescent="0.35">
      <c r="A355" s="341"/>
      <c r="B355" s="338"/>
      <c r="C355" s="107" t="s">
        <v>970</v>
      </c>
      <c r="D355" s="78" t="s">
        <v>971</v>
      </c>
      <c r="E355" s="370"/>
      <c r="F355" s="290">
        <f>IF(YEAR2=2014,'Table PR2_2014'!F354,IF(YEAR2=2015,TablePR2_2015!F354,IF(YEAR2=2016,Tablepr2_2016!F354,IF(YEAR2=2017,Tablepr2_2017!F354))))</f>
        <v>1351</v>
      </c>
      <c r="G355" s="290">
        <f>IF(YEAR2=2014,'Table PR2_2014'!G354,IF(YEAR2=2015,TablePR2_2015!G354,IF(YEAR2=2016,Tablepr2_2016!G354,IF(YEAR2=2017,Tablepr2_2017!G354))))</f>
        <v>77</v>
      </c>
      <c r="H355" s="290">
        <f>IF(YEAR2=2014,'Table PR2_2014'!H354,IF(YEAR2=2015,TablePR2_2015!H354,IF(YEAR2=2016,Tablepr2_2016!H354,IF(YEAR2=2017,Tablepr2_2017!H354))))</f>
        <v>78</v>
      </c>
      <c r="I355" s="730">
        <f>IF(YEAR2=2014,'Table PR2_2014'!I354,IF(YEAR2=2015,TablePR2_2015!I354,IF(YEAR2=2016,Tablepr2_2016!I354,IF(YEAR2=2017,Tablepr2_2017!I354))))</f>
        <v>37.1</v>
      </c>
      <c r="J355" s="599"/>
      <c r="K355" s="399"/>
      <c r="L355" s="399"/>
      <c r="M355" s="399"/>
      <c r="N355" s="399"/>
      <c r="Q355" s="336"/>
      <c r="R355" s="336"/>
      <c r="S355" s="336"/>
      <c r="T355" s="336"/>
      <c r="U355" s="336"/>
      <c r="V355" s="336"/>
      <c r="W355" s="336"/>
      <c r="X355" s="336"/>
      <c r="Y355" s="336"/>
      <c r="Z355" s="293"/>
      <c r="AA355" s="336"/>
      <c r="AB355" s="336"/>
      <c r="AC355" s="336"/>
      <c r="AD355" s="336"/>
      <c r="AE355" s="336"/>
      <c r="AF355" s="336"/>
      <c r="AG355" s="336"/>
      <c r="AH355" s="336"/>
      <c r="AI355" s="336"/>
      <c r="AJ355" s="336"/>
      <c r="AK355" s="336"/>
      <c r="AL355" s="336"/>
      <c r="AM355" s="336"/>
      <c r="AN355" s="336"/>
      <c r="AO355" s="336"/>
      <c r="AP355" s="336"/>
      <c r="AQ355" s="336"/>
      <c r="AR355" s="336"/>
      <c r="AS355" s="336"/>
      <c r="AT355" s="336"/>
      <c r="AU355" s="336"/>
      <c r="AV355" s="336"/>
      <c r="AW355" s="336"/>
      <c r="AX355" s="336"/>
      <c r="AY355" s="336"/>
      <c r="AZ355" s="336"/>
      <c r="BA355" s="336"/>
      <c r="BB355" s="336"/>
      <c r="BC355" s="336"/>
      <c r="BD355" s="336"/>
      <c r="BE355" s="336"/>
      <c r="BF355" s="336"/>
      <c r="BG355" s="336"/>
      <c r="BH355" s="336"/>
      <c r="BI355" s="336"/>
      <c r="BJ355" s="336"/>
      <c r="BK355" s="336"/>
      <c r="BL355" s="336"/>
      <c r="BM355" s="336"/>
      <c r="BN355" s="336"/>
      <c r="BO355" s="336"/>
      <c r="BP355" s="336"/>
      <c r="BQ355" s="336"/>
      <c r="BR355" s="336"/>
      <c r="BS355" s="336"/>
      <c r="BT355" s="336"/>
      <c r="BU355" s="336"/>
      <c r="BV355" s="336"/>
      <c r="BW355" s="336"/>
      <c r="BX355" s="336"/>
      <c r="BY355" s="336"/>
    </row>
    <row r="356" spans="1:77" ht="12" customHeight="1" x14ac:dyDescent="0.35">
      <c r="A356" s="341"/>
      <c r="B356" s="338"/>
      <c r="C356" s="107"/>
      <c r="D356" s="78"/>
      <c r="E356" s="370"/>
      <c r="F356" s="290"/>
      <c r="G356" s="290"/>
      <c r="H356" s="290"/>
      <c r="I356" s="730"/>
      <c r="J356" s="599"/>
      <c r="K356" s="399"/>
      <c r="L356" s="399"/>
      <c r="M356" s="399"/>
      <c r="N356" s="399"/>
      <c r="Q356" s="336"/>
      <c r="R356" s="336"/>
      <c r="S356" s="336"/>
      <c r="T356" s="336"/>
      <c r="U356" s="336"/>
      <c r="V356" s="336"/>
      <c r="W356" s="336"/>
      <c r="X356" s="336"/>
      <c r="Y356" s="336"/>
      <c r="Z356" s="293"/>
      <c r="AA356" s="336"/>
      <c r="AB356" s="336"/>
      <c r="AC356" s="336"/>
      <c r="AD356" s="336"/>
      <c r="AE356" s="336"/>
      <c r="AF356" s="336"/>
      <c r="AG356" s="336"/>
      <c r="AH356" s="336"/>
      <c r="AI356" s="336"/>
      <c r="AJ356" s="336"/>
      <c r="AK356" s="336"/>
      <c r="AL356" s="336"/>
      <c r="AM356" s="336"/>
      <c r="AN356" s="336"/>
      <c r="AO356" s="336"/>
      <c r="AP356" s="336"/>
      <c r="AQ356" s="336"/>
      <c r="AR356" s="336"/>
      <c r="AS356" s="336"/>
      <c r="AT356" s="336"/>
      <c r="AU356" s="336"/>
      <c r="AV356" s="336"/>
      <c r="AW356" s="336"/>
      <c r="AX356" s="336"/>
      <c r="AY356" s="336"/>
      <c r="AZ356" s="336"/>
      <c r="BA356" s="336"/>
      <c r="BB356" s="336"/>
      <c r="BC356" s="336"/>
      <c r="BD356" s="336"/>
      <c r="BE356" s="336"/>
      <c r="BF356" s="336"/>
      <c r="BG356" s="336"/>
      <c r="BH356" s="336"/>
      <c r="BI356" s="336"/>
      <c r="BJ356" s="336"/>
      <c r="BK356" s="336"/>
      <c r="BL356" s="336"/>
      <c r="BM356" s="336"/>
      <c r="BN356" s="336"/>
      <c r="BO356" s="336"/>
      <c r="BP356" s="336"/>
      <c r="BQ356" s="336"/>
      <c r="BR356" s="336"/>
      <c r="BS356" s="336"/>
      <c r="BT356" s="336"/>
      <c r="BU356" s="336"/>
      <c r="BV356" s="336"/>
      <c r="BW356" s="336"/>
      <c r="BX356" s="336"/>
      <c r="BY356" s="336"/>
    </row>
    <row r="357" spans="1:77" ht="12" customHeight="1" x14ac:dyDescent="0.35">
      <c r="A357" s="341"/>
      <c r="B357" s="338"/>
      <c r="C357" s="340" t="s">
        <v>137</v>
      </c>
      <c r="D357" s="333" t="s">
        <v>382</v>
      </c>
      <c r="E357" s="370"/>
      <c r="F357" s="290"/>
      <c r="G357" s="290"/>
      <c r="H357" s="290"/>
      <c r="I357" s="730"/>
      <c r="J357" s="599"/>
      <c r="K357" s="399"/>
      <c r="L357" s="399"/>
      <c r="M357" s="399"/>
      <c r="N357" s="399"/>
      <c r="Q357" s="336"/>
      <c r="R357" s="336"/>
      <c r="S357" s="336"/>
      <c r="T357" s="336"/>
      <c r="U357" s="336"/>
      <c r="V357" s="336"/>
      <c r="W357" s="336"/>
      <c r="X357" s="336"/>
      <c r="Y357" s="336"/>
      <c r="Z357" s="293"/>
      <c r="AA357" s="336"/>
      <c r="AB357" s="336"/>
      <c r="AC357" s="336"/>
      <c r="AD357" s="336"/>
      <c r="AE357" s="336"/>
      <c r="AF357" s="336"/>
      <c r="AG357" s="336"/>
      <c r="AH357" s="336"/>
      <c r="AI357" s="336"/>
      <c r="AJ357" s="336"/>
      <c r="AK357" s="336"/>
      <c r="AL357" s="336"/>
      <c r="AM357" s="336"/>
      <c r="AN357" s="336"/>
      <c r="AO357" s="336"/>
      <c r="AP357" s="336"/>
      <c r="AQ357" s="336"/>
      <c r="AR357" s="336"/>
      <c r="AS357" s="336"/>
      <c r="AT357" s="336"/>
      <c r="AU357" s="336"/>
      <c r="AV357" s="336"/>
      <c r="AW357" s="336"/>
      <c r="AX357" s="336"/>
      <c r="AY357" s="336"/>
      <c r="AZ357" s="336"/>
      <c r="BA357" s="336"/>
      <c r="BB357" s="336"/>
      <c r="BC357" s="336"/>
      <c r="BD357" s="336"/>
      <c r="BE357" s="336"/>
      <c r="BF357" s="336"/>
      <c r="BG357" s="336"/>
      <c r="BH357" s="336"/>
      <c r="BI357" s="336"/>
      <c r="BJ357" s="336"/>
      <c r="BK357" s="336"/>
      <c r="BL357" s="336"/>
      <c r="BM357" s="336"/>
      <c r="BN357" s="336"/>
      <c r="BO357" s="336"/>
      <c r="BP357" s="336"/>
      <c r="BQ357" s="336"/>
      <c r="BR357" s="336"/>
      <c r="BS357" s="336"/>
      <c r="BT357" s="336"/>
      <c r="BU357" s="336"/>
      <c r="BV357" s="336"/>
      <c r="BW357" s="336"/>
      <c r="BX357" s="336"/>
      <c r="BY357" s="336"/>
    </row>
    <row r="358" spans="1:77" ht="12" customHeight="1" x14ac:dyDescent="0.35">
      <c r="A358" s="341"/>
      <c r="B358" s="338"/>
      <c r="C358" s="107" t="s">
        <v>972</v>
      </c>
      <c r="D358" s="78" t="s">
        <v>973</v>
      </c>
      <c r="E358" s="370"/>
      <c r="F358" s="290">
        <f>IF(YEAR2=2014,'Table PR2_2014'!F357,IF(YEAR2=2015,TablePR2_2015!F357,IF(YEAR2=2016,Tablepr2_2016!F357,IF(YEAR2=2017,Tablepr2_2017!F357))))</f>
        <v>1789</v>
      </c>
      <c r="G358" s="290">
        <f>IF(YEAR2=2014,'Table PR2_2014'!G357,IF(YEAR2=2015,TablePR2_2015!G357,IF(YEAR2=2016,Tablepr2_2016!G357,IF(YEAR2=2017,Tablepr2_2017!G357))))</f>
        <v>71</v>
      </c>
      <c r="H358" s="290">
        <f>IF(YEAR2=2014,'Table PR2_2014'!H357,IF(YEAR2=2015,TablePR2_2015!H357,IF(YEAR2=2016,Tablepr2_2016!H357,IF(YEAR2=2017,Tablepr2_2017!H357))))</f>
        <v>72</v>
      </c>
      <c r="I358" s="730">
        <f>IF(YEAR2=2014,'Table PR2_2014'!I357,IF(YEAR2=2015,TablePR2_2015!I357,IF(YEAR2=2016,Tablepr2_2016!I357,IF(YEAR2=2017,Tablepr2_2017!I357))))</f>
        <v>34.700000000000003</v>
      </c>
      <c r="J358" s="599"/>
      <c r="K358" s="399"/>
      <c r="L358" s="399"/>
      <c r="M358" s="399"/>
      <c r="N358" s="399"/>
      <c r="Q358" s="336"/>
      <c r="R358" s="336"/>
      <c r="S358" s="336"/>
      <c r="T358" s="336"/>
      <c r="U358" s="336"/>
      <c r="V358" s="336"/>
      <c r="W358" s="336"/>
      <c r="X358" s="336"/>
      <c r="Y358" s="336"/>
      <c r="Z358" s="293"/>
      <c r="AA358" s="336"/>
      <c r="AB358" s="336"/>
      <c r="AC358" s="336"/>
      <c r="AD358" s="336"/>
      <c r="AE358" s="336"/>
      <c r="AF358" s="336"/>
      <c r="AG358" s="336"/>
      <c r="AH358" s="336"/>
      <c r="AI358" s="336"/>
      <c r="AJ358" s="336"/>
      <c r="AK358" s="336"/>
      <c r="AL358" s="336"/>
      <c r="AM358" s="336"/>
      <c r="AN358" s="336"/>
      <c r="AO358" s="336"/>
      <c r="AP358" s="336"/>
      <c r="AQ358" s="336"/>
      <c r="AR358" s="336"/>
      <c r="AS358" s="336"/>
      <c r="AT358" s="336"/>
      <c r="AU358" s="336"/>
      <c r="AV358" s="336"/>
      <c r="AW358" s="336"/>
      <c r="AX358" s="336"/>
      <c r="AY358" s="336"/>
      <c r="AZ358" s="336"/>
      <c r="BA358" s="336"/>
      <c r="BB358" s="336"/>
      <c r="BC358" s="336"/>
      <c r="BD358" s="336"/>
      <c r="BE358" s="336"/>
      <c r="BF358" s="336"/>
      <c r="BG358" s="336"/>
      <c r="BH358" s="336"/>
      <c r="BI358" s="336"/>
      <c r="BJ358" s="336"/>
      <c r="BK358" s="336"/>
      <c r="BL358" s="336"/>
      <c r="BM358" s="336"/>
      <c r="BN358" s="336"/>
      <c r="BO358" s="336"/>
      <c r="BP358" s="336"/>
      <c r="BQ358" s="336"/>
      <c r="BR358" s="336"/>
      <c r="BS358" s="336"/>
      <c r="BT358" s="336"/>
      <c r="BU358" s="336"/>
      <c r="BV358" s="336"/>
      <c r="BW358" s="336"/>
      <c r="BX358" s="336"/>
      <c r="BY358" s="336"/>
    </row>
    <row r="359" spans="1:77" ht="12" customHeight="1" x14ac:dyDescent="0.35">
      <c r="A359" s="341"/>
      <c r="B359" s="338"/>
      <c r="C359" s="107" t="s">
        <v>974</v>
      </c>
      <c r="D359" s="78" t="s">
        <v>975</v>
      </c>
      <c r="E359" s="370"/>
      <c r="F359" s="290">
        <f>IF(YEAR2=2014,'Table PR2_2014'!F358,IF(YEAR2=2015,TablePR2_2015!F358,IF(YEAR2=2016,Tablepr2_2016!F358,IF(YEAR2=2017,Tablepr2_2017!F358))))</f>
        <v>1620</v>
      </c>
      <c r="G359" s="290">
        <f>IF(YEAR2=2014,'Table PR2_2014'!G358,IF(YEAR2=2015,TablePR2_2015!G358,IF(YEAR2=2016,Tablepr2_2016!G358,IF(YEAR2=2017,Tablepr2_2017!G358))))</f>
        <v>67</v>
      </c>
      <c r="H359" s="290">
        <f>IF(YEAR2=2014,'Table PR2_2014'!H358,IF(YEAR2=2015,TablePR2_2015!H358,IF(YEAR2=2016,Tablepr2_2016!H358,IF(YEAR2=2017,Tablepr2_2017!H358))))</f>
        <v>68</v>
      </c>
      <c r="I359" s="730">
        <f>IF(YEAR2=2014,'Table PR2_2014'!I358,IF(YEAR2=2015,TablePR2_2015!I358,IF(YEAR2=2016,Tablepr2_2016!I358,IF(YEAR2=2017,Tablepr2_2017!I358))))</f>
        <v>33.700000000000003</v>
      </c>
      <c r="J359" s="599"/>
      <c r="K359" s="399"/>
      <c r="L359" s="399"/>
      <c r="M359" s="399"/>
      <c r="N359" s="399"/>
      <c r="Q359" s="336"/>
      <c r="R359" s="336"/>
      <c r="S359" s="336"/>
      <c r="T359" s="336"/>
      <c r="U359" s="336"/>
      <c r="V359" s="336"/>
      <c r="W359" s="336"/>
      <c r="X359" s="336"/>
      <c r="Y359" s="336"/>
      <c r="Z359" s="293"/>
      <c r="AA359" s="336"/>
      <c r="AB359" s="336"/>
      <c r="AC359" s="336"/>
      <c r="AD359" s="336"/>
      <c r="AE359" s="336"/>
      <c r="AF359" s="336"/>
      <c r="AG359" s="336"/>
      <c r="AH359" s="336"/>
      <c r="AI359" s="336"/>
      <c r="AJ359" s="336"/>
      <c r="AK359" s="336"/>
      <c r="AL359" s="336"/>
      <c r="AM359" s="336"/>
      <c r="AN359" s="336"/>
      <c r="AO359" s="336"/>
      <c r="AP359" s="336"/>
      <c r="AQ359" s="336"/>
      <c r="AR359" s="336"/>
      <c r="AS359" s="336"/>
      <c r="AT359" s="336"/>
      <c r="AU359" s="336"/>
      <c r="AV359" s="336"/>
      <c r="AW359" s="336"/>
      <c r="AX359" s="336"/>
      <c r="AY359" s="336"/>
      <c r="AZ359" s="336"/>
      <c r="BA359" s="336"/>
      <c r="BB359" s="336"/>
      <c r="BC359" s="336"/>
      <c r="BD359" s="336"/>
      <c r="BE359" s="336"/>
      <c r="BF359" s="336"/>
      <c r="BG359" s="336"/>
      <c r="BH359" s="336"/>
      <c r="BI359" s="336"/>
      <c r="BJ359" s="336"/>
      <c r="BK359" s="336"/>
      <c r="BL359" s="336"/>
      <c r="BM359" s="336"/>
      <c r="BN359" s="336"/>
      <c r="BO359" s="336"/>
      <c r="BP359" s="336"/>
      <c r="BQ359" s="336"/>
      <c r="BR359" s="336"/>
      <c r="BS359" s="336"/>
      <c r="BT359" s="336"/>
      <c r="BU359" s="336"/>
      <c r="BV359" s="336"/>
      <c r="BW359" s="336"/>
      <c r="BX359" s="336"/>
      <c r="BY359" s="336"/>
    </row>
    <row r="360" spans="1:77" ht="12" customHeight="1" x14ac:dyDescent="0.35">
      <c r="A360" s="341"/>
      <c r="B360" s="338"/>
      <c r="C360" s="107" t="s">
        <v>976</v>
      </c>
      <c r="D360" s="78" t="s">
        <v>977</v>
      </c>
      <c r="E360" s="370"/>
      <c r="F360" s="290">
        <f>IF(YEAR2=2014,'Table PR2_2014'!F359,IF(YEAR2=2015,TablePR2_2015!F359,IF(YEAR2=2016,Tablepr2_2016!F359,IF(YEAR2=2017,Tablepr2_2017!F359))))</f>
        <v>1616</v>
      </c>
      <c r="G360" s="290">
        <f>IF(YEAR2=2014,'Table PR2_2014'!G359,IF(YEAR2=2015,TablePR2_2015!G359,IF(YEAR2=2016,Tablepr2_2016!G359,IF(YEAR2=2017,Tablepr2_2017!G359))))</f>
        <v>74</v>
      </c>
      <c r="H360" s="290">
        <f>IF(YEAR2=2014,'Table PR2_2014'!H359,IF(YEAR2=2015,TablePR2_2015!H359,IF(YEAR2=2016,Tablepr2_2016!H359,IF(YEAR2=2017,Tablepr2_2017!H359))))</f>
        <v>75</v>
      </c>
      <c r="I360" s="730">
        <f>IF(YEAR2=2014,'Table PR2_2014'!I359,IF(YEAR2=2015,TablePR2_2015!I359,IF(YEAR2=2016,Tablepr2_2016!I359,IF(YEAR2=2017,Tablepr2_2017!I359))))</f>
        <v>35.299999999999997</v>
      </c>
      <c r="J360" s="599"/>
      <c r="K360" s="399"/>
      <c r="L360" s="399"/>
      <c r="M360" s="399"/>
      <c r="N360" s="399"/>
      <c r="Q360" s="336"/>
      <c r="R360" s="336"/>
      <c r="S360" s="336"/>
      <c r="T360" s="336"/>
      <c r="U360" s="336"/>
      <c r="V360" s="336"/>
      <c r="W360" s="336"/>
      <c r="X360" s="336"/>
      <c r="Y360" s="336"/>
      <c r="Z360" s="293"/>
      <c r="AA360" s="336"/>
      <c r="AB360" s="336"/>
      <c r="AC360" s="336"/>
      <c r="AD360" s="336"/>
      <c r="AE360" s="336"/>
      <c r="AF360" s="336"/>
      <c r="AG360" s="336"/>
      <c r="AH360" s="336"/>
      <c r="AI360" s="336"/>
      <c r="AJ360" s="336"/>
      <c r="AK360" s="336"/>
      <c r="AL360" s="336"/>
      <c r="AM360" s="336"/>
      <c r="AN360" s="336"/>
      <c r="AO360" s="336"/>
      <c r="AP360" s="336"/>
      <c r="AQ360" s="336"/>
      <c r="AR360" s="336"/>
      <c r="AS360" s="336"/>
      <c r="AT360" s="336"/>
      <c r="AU360" s="336"/>
      <c r="AV360" s="336"/>
      <c r="AW360" s="336"/>
      <c r="AX360" s="336"/>
      <c r="AY360" s="336"/>
      <c r="AZ360" s="336"/>
      <c r="BA360" s="336"/>
      <c r="BB360" s="336"/>
      <c r="BC360" s="336"/>
      <c r="BD360" s="336"/>
      <c r="BE360" s="336"/>
      <c r="BF360" s="336"/>
      <c r="BG360" s="336"/>
      <c r="BH360" s="336"/>
      <c r="BI360" s="336"/>
      <c r="BJ360" s="336"/>
      <c r="BK360" s="336"/>
      <c r="BL360" s="336"/>
      <c r="BM360" s="336"/>
      <c r="BN360" s="336"/>
      <c r="BO360" s="336"/>
      <c r="BP360" s="336"/>
      <c r="BQ360" s="336"/>
      <c r="BR360" s="336"/>
      <c r="BS360" s="336"/>
      <c r="BT360" s="336"/>
      <c r="BU360" s="336"/>
      <c r="BV360" s="336"/>
      <c r="BW360" s="336"/>
      <c r="BX360" s="336"/>
      <c r="BY360" s="336"/>
    </row>
    <row r="361" spans="1:77" ht="12" customHeight="1" x14ac:dyDescent="0.35">
      <c r="A361" s="341"/>
      <c r="B361" s="338"/>
      <c r="C361" s="107" t="s">
        <v>978</v>
      </c>
      <c r="D361" s="78" t="s">
        <v>979</v>
      </c>
      <c r="E361" s="370"/>
      <c r="F361" s="290">
        <f>IF(YEAR2=2014,'Table PR2_2014'!F360,IF(YEAR2=2015,TablePR2_2015!F360,IF(YEAR2=2016,Tablepr2_2016!F360,IF(YEAR2=2017,Tablepr2_2017!F360))))</f>
        <v>1551</v>
      </c>
      <c r="G361" s="290">
        <f>IF(YEAR2=2014,'Table PR2_2014'!G360,IF(YEAR2=2015,TablePR2_2015!G360,IF(YEAR2=2016,Tablepr2_2016!G360,IF(YEAR2=2017,Tablepr2_2017!G360))))</f>
        <v>69</v>
      </c>
      <c r="H361" s="290">
        <f>IF(YEAR2=2014,'Table PR2_2014'!H360,IF(YEAR2=2015,TablePR2_2015!H360,IF(YEAR2=2016,Tablepr2_2016!H360,IF(YEAR2=2017,Tablepr2_2017!H360))))</f>
        <v>71</v>
      </c>
      <c r="I361" s="730">
        <f>IF(YEAR2=2014,'Table PR2_2014'!I360,IF(YEAR2=2015,TablePR2_2015!I360,IF(YEAR2=2016,Tablepr2_2016!I360,IF(YEAR2=2017,Tablepr2_2017!I360))))</f>
        <v>34.299999999999997</v>
      </c>
      <c r="J361" s="599"/>
      <c r="K361" s="399"/>
      <c r="L361" s="399"/>
      <c r="M361" s="399"/>
      <c r="N361" s="399"/>
      <c r="Q361" s="336"/>
      <c r="R361" s="336"/>
      <c r="S361" s="336"/>
      <c r="T361" s="336"/>
      <c r="U361" s="336"/>
      <c r="V361" s="336"/>
      <c r="W361" s="336"/>
      <c r="X361" s="336"/>
      <c r="Y361" s="336"/>
      <c r="Z361" s="293"/>
      <c r="AA361" s="336"/>
      <c r="AB361" s="336"/>
      <c r="AC361" s="336"/>
      <c r="AD361" s="336"/>
      <c r="AE361" s="336"/>
      <c r="AF361" s="336"/>
      <c r="AG361" s="336"/>
      <c r="AH361" s="336"/>
      <c r="AI361" s="336"/>
      <c r="AJ361" s="336"/>
      <c r="AK361" s="336"/>
      <c r="AL361" s="336"/>
      <c r="AM361" s="336"/>
      <c r="AN361" s="336"/>
      <c r="AO361" s="336"/>
      <c r="AP361" s="336"/>
      <c r="AQ361" s="336"/>
      <c r="AR361" s="336"/>
      <c r="AS361" s="336"/>
      <c r="AT361" s="336"/>
      <c r="AU361" s="336"/>
      <c r="AV361" s="336"/>
      <c r="AW361" s="336"/>
      <c r="AX361" s="336"/>
      <c r="AY361" s="336"/>
      <c r="AZ361" s="336"/>
      <c r="BA361" s="336"/>
      <c r="BB361" s="336"/>
      <c r="BC361" s="336"/>
      <c r="BD361" s="336"/>
      <c r="BE361" s="336"/>
      <c r="BF361" s="336"/>
      <c r="BG361" s="336"/>
      <c r="BH361" s="336"/>
      <c r="BI361" s="336"/>
      <c r="BJ361" s="336"/>
      <c r="BK361" s="336"/>
      <c r="BL361" s="336"/>
      <c r="BM361" s="336"/>
      <c r="BN361" s="336"/>
      <c r="BO361" s="336"/>
      <c r="BP361" s="336"/>
      <c r="BQ361" s="336"/>
      <c r="BR361" s="336"/>
      <c r="BS361" s="336"/>
      <c r="BT361" s="336"/>
      <c r="BU361" s="336"/>
      <c r="BV361" s="336"/>
      <c r="BW361" s="336"/>
      <c r="BX361" s="336"/>
      <c r="BY361" s="336"/>
    </row>
    <row r="362" spans="1:77" ht="12" customHeight="1" x14ac:dyDescent="0.35">
      <c r="A362" s="341"/>
      <c r="B362" s="338"/>
      <c r="C362" s="107" t="s">
        <v>980</v>
      </c>
      <c r="D362" s="78" t="s">
        <v>981</v>
      </c>
      <c r="E362" s="370"/>
      <c r="F362" s="290">
        <f>IF(YEAR2=2014,'Table PR2_2014'!F361,IF(YEAR2=2015,TablePR2_2015!F361,IF(YEAR2=2016,Tablepr2_2016!F361,IF(YEAR2=2017,Tablepr2_2017!F361))))</f>
        <v>1299</v>
      </c>
      <c r="G362" s="290">
        <f>IF(YEAR2=2014,'Table PR2_2014'!G361,IF(YEAR2=2015,TablePR2_2015!G361,IF(YEAR2=2016,Tablepr2_2016!G361,IF(YEAR2=2017,Tablepr2_2017!G361))))</f>
        <v>76</v>
      </c>
      <c r="H362" s="290">
        <f>IF(YEAR2=2014,'Table PR2_2014'!H361,IF(YEAR2=2015,TablePR2_2015!H361,IF(YEAR2=2016,Tablepr2_2016!H361,IF(YEAR2=2017,Tablepr2_2017!H361))))</f>
        <v>77</v>
      </c>
      <c r="I362" s="730">
        <f>IF(YEAR2=2014,'Table PR2_2014'!I361,IF(YEAR2=2015,TablePR2_2015!I361,IF(YEAR2=2016,Tablepr2_2016!I361,IF(YEAR2=2017,Tablepr2_2017!I361))))</f>
        <v>35.6</v>
      </c>
      <c r="J362" s="599"/>
      <c r="K362" s="399"/>
      <c r="L362" s="399"/>
      <c r="M362" s="399"/>
      <c r="N362" s="399"/>
      <c r="Q362" s="336"/>
      <c r="R362" s="336"/>
      <c r="S362" s="336"/>
      <c r="T362" s="336"/>
      <c r="U362" s="336"/>
      <c r="V362" s="336"/>
      <c r="W362" s="336"/>
      <c r="X362" s="336"/>
      <c r="Y362" s="336"/>
      <c r="Z362" s="293"/>
      <c r="AA362" s="336"/>
      <c r="AB362" s="336"/>
      <c r="AC362" s="336"/>
      <c r="AD362" s="336"/>
      <c r="AE362" s="336"/>
      <c r="AF362" s="336"/>
      <c r="AG362" s="336"/>
      <c r="AH362" s="336"/>
      <c r="AI362" s="336"/>
      <c r="AJ362" s="336"/>
      <c r="AK362" s="336"/>
      <c r="AL362" s="336"/>
      <c r="AM362" s="336"/>
      <c r="AN362" s="336"/>
      <c r="AO362" s="336"/>
      <c r="AP362" s="336"/>
      <c r="AQ362" s="336"/>
      <c r="AR362" s="336"/>
      <c r="AS362" s="336"/>
      <c r="AT362" s="336"/>
      <c r="AU362" s="336"/>
      <c r="AV362" s="336"/>
      <c r="AW362" s="336"/>
      <c r="AX362" s="336"/>
      <c r="AY362" s="336"/>
      <c r="AZ362" s="336"/>
      <c r="BA362" s="336"/>
      <c r="BB362" s="336"/>
      <c r="BC362" s="336"/>
      <c r="BD362" s="336"/>
      <c r="BE362" s="336"/>
      <c r="BF362" s="336"/>
      <c r="BG362" s="336"/>
      <c r="BH362" s="336"/>
      <c r="BI362" s="336"/>
      <c r="BJ362" s="336"/>
      <c r="BK362" s="336"/>
      <c r="BL362" s="336"/>
      <c r="BM362" s="336"/>
      <c r="BN362" s="336"/>
      <c r="BO362" s="336"/>
      <c r="BP362" s="336"/>
      <c r="BQ362" s="336"/>
      <c r="BR362" s="336"/>
      <c r="BS362" s="336"/>
      <c r="BT362" s="336"/>
      <c r="BU362" s="336"/>
      <c r="BV362" s="336"/>
      <c r="BW362" s="336"/>
      <c r="BX362" s="336"/>
      <c r="BY362" s="336"/>
    </row>
    <row r="363" spans="1:77" ht="12" customHeight="1" x14ac:dyDescent="0.35">
      <c r="A363" s="341"/>
      <c r="B363" s="338"/>
      <c r="C363" s="107"/>
      <c r="D363" s="78"/>
      <c r="E363" s="370"/>
      <c r="F363" s="290"/>
      <c r="G363" s="290"/>
      <c r="H363" s="290"/>
      <c r="I363" s="730"/>
      <c r="J363" s="599"/>
      <c r="K363" s="399"/>
      <c r="L363" s="399"/>
      <c r="M363" s="399"/>
      <c r="N363" s="399"/>
      <c r="Q363" s="336"/>
      <c r="R363" s="336"/>
      <c r="S363" s="336"/>
      <c r="T363" s="336"/>
      <c r="U363" s="336"/>
      <c r="V363" s="336"/>
      <c r="W363" s="336"/>
      <c r="X363" s="336"/>
      <c r="Y363" s="336"/>
      <c r="Z363" s="293"/>
      <c r="AA363" s="336"/>
      <c r="AB363" s="336"/>
      <c r="AC363" s="336"/>
      <c r="AD363" s="336"/>
      <c r="AE363" s="336"/>
      <c r="AF363" s="336"/>
      <c r="AG363" s="336"/>
      <c r="AH363" s="336"/>
      <c r="AI363" s="336"/>
      <c r="AJ363" s="336"/>
      <c r="AK363" s="336"/>
      <c r="AL363" s="336"/>
      <c r="AM363" s="336"/>
      <c r="AN363" s="336"/>
      <c r="AO363" s="336"/>
      <c r="AP363" s="336"/>
      <c r="AQ363" s="336"/>
      <c r="AR363" s="336"/>
      <c r="AS363" s="336"/>
      <c r="AT363" s="336"/>
      <c r="AU363" s="336"/>
      <c r="AV363" s="336"/>
      <c r="AW363" s="336"/>
      <c r="AX363" s="336"/>
      <c r="AY363" s="336"/>
      <c r="AZ363" s="336"/>
      <c r="BA363" s="336"/>
      <c r="BB363" s="336"/>
      <c r="BC363" s="336"/>
      <c r="BD363" s="336"/>
      <c r="BE363" s="336"/>
      <c r="BF363" s="336"/>
      <c r="BG363" s="336"/>
      <c r="BH363" s="336"/>
      <c r="BI363" s="336"/>
      <c r="BJ363" s="336"/>
      <c r="BK363" s="336"/>
      <c r="BL363" s="336"/>
      <c r="BM363" s="336"/>
      <c r="BN363" s="336"/>
      <c r="BO363" s="336"/>
      <c r="BP363" s="336"/>
      <c r="BQ363" s="336"/>
      <c r="BR363" s="336"/>
      <c r="BS363" s="336"/>
      <c r="BT363" s="336"/>
      <c r="BU363" s="336"/>
      <c r="BV363" s="336"/>
      <c r="BW363" s="336"/>
      <c r="BX363" s="336"/>
      <c r="BY363" s="336"/>
    </row>
    <row r="364" spans="1:77" ht="12" customHeight="1" x14ac:dyDescent="0.35">
      <c r="A364" s="341"/>
      <c r="B364" s="338"/>
      <c r="C364" s="340" t="s">
        <v>142</v>
      </c>
      <c r="D364" s="333" t="s">
        <v>387</v>
      </c>
      <c r="E364" s="370"/>
      <c r="F364" s="290"/>
      <c r="G364" s="290"/>
      <c r="H364" s="290"/>
      <c r="I364" s="730"/>
      <c r="J364" s="599"/>
      <c r="K364" s="399"/>
      <c r="L364" s="399"/>
      <c r="M364" s="399"/>
      <c r="N364" s="399"/>
      <c r="Q364" s="336"/>
      <c r="R364" s="336"/>
      <c r="S364" s="336"/>
      <c r="T364" s="336"/>
      <c r="U364" s="336"/>
      <c r="V364" s="336"/>
      <c r="W364" s="336"/>
      <c r="X364" s="336"/>
      <c r="Y364" s="336"/>
      <c r="Z364" s="293"/>
      <c r="AA364" s="336"/>
      <c r="AB364" s="336"/>
      <c r="AC364" s="336"/>
      <c r="AD364" s="336"/>
      <c r="AE364" s="336"/>
      <c r="AF364" s="336"/>
      <c r="AG364" s="336"/>
      <c r="AH364" s="336"/>
      <c r="AI364" s="336"/>
      <c r="AJ364" s="336"/>
      <c r="AK364" s="336"/>
      <c r="AL364" s="336"/>
      <c r="AM364" s="336"/>
      <c r="AN364" s="336"/>
      <c r="AO364" s="336"/>
      <c r="AP364" s="336"/>
      <c r="AQ364" s="336"/>
      <c r="AR364" s="336"/>
      <c r="AS364" s="336"/>
      <c r="AT364" s="336"/>
      <c r="AU364" s="336"/>
      <c r="AV364" s="336"/>
      <c r="AW364" s="336"/>
      <c r="AX364" s="336"/>
      <c r="AY364" s="336"/>
      <c r="AZ364" s="336"/>
      <c r="BA364" s="336"/>
      <c r="BB364" s="336"/>
      <c r="BC364" s="336"/>
      <c r="BD364" s="336"/>
      <c r="BE364" s="336"/>
      <c r="BF364" s="336"/>
      <c r="BG364" s="336"/>
      <c r="BH364" s="336"/>
      <c r="BI364" s="336"/>
      <c r="BJ364" s="336"/>
      <c r="BK364" s="336"/>
      <c r="BL364" s="336"/>
      <c r="BM364" s="336"/>
      <c r="BN364" s="336"/>
      <c r="BO364" s="336"/>
      <c r="BP364" s="336"/>
      <c r="BQ364" s="336"/>
      <c r="BR364" s="336"/>
      <c r="BS364" s="336"/>
      <c r="BT364" s="336"/>
      <c r="BU364" s="336"/>
      <c r="BV364" s="336"/>
      <c r="BW364" s="336"/>
      <c r="BX364" s="336"/>
      <c r="BY364" s="336"/>
    </row>
    <row r="365" spans="1:77" ht="12" customHeight="1" x14ac:dyDescent="0.35">
      <c r="A365" s="341"/>
      <c r="B365" s="338"/>
      <c r="C365" s="107" t="s">
        <v>982</v>
      </c>
      <c r="D365" s="78" t="s">
        <v>983</v>
      </c>
      <c r="E365" s="370"/>
      <c r="F365" s="290">
        <f>IF(YEAR2=2014,'Table PR2_2014'!F364,IF(YEAR2=2015,TablePR2_2015!F364,IF(YEAR2=2016,Tablepr2_2016!F364,IF(YEAR2=2017,Tablepr2_2017!F364))))</f>
        <v>1757</v>
      </c>
      <c r="G365" s="290">
        <f>IF(YEAR2=2014,'Table PR2_2014'!G364,IF(YEAR2=2015,TablePR2_2015!G364,IF(YEAR2=2016,Tablepr2_2016!G364,IF(YEAR2=2017,Tablepr2_2017!G364))))</f>
        <v>80</v>
      </c>
      <c r="H365" s="290">
        <f>IF(YEAR2=2014,'Table PR2_2014'!H364,IF(YEAR2=2015,TablePR2_2015!H364,IF(YEAR2=2016,Tablepr2_2016!H364,IF(YEAR2=2017,Tablepr2_2017!H364))))</f>
        <v>80</v>
      </c>
      <c r="I365" s="730">
        <f>IF(YEAR2=2014,'Table PR2_2014'!I364,IF(YEAR2=2015,TablePR2_2015!I364,IF(YEAR2=2016,Tablepr2_2016!I364,IF(YEAR2=2017,Tablepr2_2017!I364))))</f>
        <v>37.299999999999997</v>
      </c>
      <c r="J365" s="599"/>
      <c r="K365" s="399"/>
      <c r="L365" s="399"/>
      <c r="M365" s="399"/>
      <c r="N365" s="399"/>
      <c r="Q365" s="336"/>
      <c r="R365" s="336"/>
      <c r="S365" s="336"/>
      <c r="T365" s="336"/>
      <c r="U365" s="336"/>
      <c r="V365" s="336"/>
      <c r="W365" s="336"/>
      <c r="X365" s="336"/>
      <c r="Y365" s="336"/>
      <c r="Z365" s="293"/>
      <c r="AA365" s="336"/>
      <c r="AB365" s="336"/>
      <c r="AC365" s="336"/>
      <c r="AD365" s="336"/>
      <c r="AE365" s="336"/>
      <c r="AF365" s="336"/>
      <c r="AG365" s="336"/>
      <c r="AH365" s="336"/>
      <c r="AI365" s="336"/>
      <c r="AJ365" s="336"/>
      <c r="AK365" s="336"/>
      <c r="AL365" s="336"/>
      <c r="AM365" s="336"/>
      <c r="AN365" s="336"/>
      <c r="AO365" s="336"/>
      <c r="AP365" s="336"/>
      <c r="AQ365" s="336"/>
      <c r="AR365" s="336"/>
      <c r="AS365" s="336"/>
      <c r="AT365" s="336"/>
      <c r="AU365" s="336"/>
      <c r="AV365" s="336"/>
      <c r="AW365" s="336"/>
      <c r="AX365" s="336"/>
      <c r="AY365" s="336"/>
      <c r="AZ365" s="336"/>
      <c r="BA365" s="336"/>
      <c r="BB365" s="336"/>
      <c r="BC365" s="336"/>
      <c r="BD365" s="336"/>
      <c r="BE365" s="336"/>
      <c r="BF365" s="336"/>
      <c r="BG365" s="336"/>
      <c r="BH365" s="336"/>
      <c r="BI365" s="336"/>
      <c r="BJ365" s="336"/>
      <c r="BK365" s="336"/>
      <c r="BL365" s="336"/>
      <c r="BM365" s="336"/>
      <c r="BN365" s="336"/>
      <c r="BO365" s="336"/>
      <c r="BP365" s="336"/>
      <c r="BQ365" s="336"/>
      <c r="BR365" s="336"/>
      <c r="BS365" s="336"/>
      <c r="BT365" s="336"/>
      <c r="BU365" s="336"/>
      <c r="BV365" s="336"/>
      <c r="BW365" s="336"/>
      <c r="BX365" s="336"/>
      <c r="BY365" s="336"/>
    </row>
    <row r="366" spans="1:77" ht="12" customHeight="1" x14ac:dyDescent="0.35">
      <c r="A366" s="341"/>
      <c r="B366" s="338"/>
      <c r="C366" s="107" t="s">
        <v>984</v>
      </c>
      <c r="D366" s="78" t="s">
        <v>985</v>
      </c>
      <c r="E366" s="370"/>
      <c r="F366" s="290">
        <f>IF(YEAR2=2014,'Table PR2_2014'!F365,IF(YEAR2=2015,TablePR2_2015!F365,IF(YEAR2=2016,Tablepr2_2016!F365,IF(YEAR2=2017,Tablepr2_2017!F365))))</f>
        <v>1013</v>
      </c>
      <c r="G366" s="290">
        <f>IF(YEAR2=2014,'Table PR2_2014'!G365,IF(YEAR2=2015,TablePR2_2015!G365,IF(YEAR2=2016,Tablepr2_2016!G365,IF(YEAR2=2017,Tablepr2_2017!G365))))</f>
        <v>79</v>
      </c>
      <c r="H366" s="290">
        <f>IF(YEAR2=2014,'Table PR2_2014'!H365,IF(YEAR2=2015,TablePR2_2015!H365,IF(YEAR2=2016,Tablepr2_2016!H365,IF(YEAR2=2017,Tablepr2_2017!H365))))</f>
        <v>79</v>
      </c>
      <c r="I366" s="730">
        <f>IF(YEAR2=2014,'Table PR2_2014'!I365,IF(YEAR2=2015,TablePR2_2015!I365,IF(YEAR2=2016,Tablepr2_2016!I365,IF(YEAR2=2017,Tablepr2_2017!I365))))</f>
        <v>37</v>
      </c>
      <c r="J366" s="599"/>
      <c r="K366" s="399"/>
      <c r="L366" s="399"/>
      <c r="M366" s="399"/>
      <c r="N366" s="399"/>
      <c r="Q366" s="336"/>
      <c r="R366" s="336"/>
      <c r="S366" s="336"/>
      <c r="T366" s="336"/>
      <c r="U366" s="336"/>
      <c r="V366" s="336"/>
      <c r="W366" s="336"/>
      <c r="X366" s="336"/>
      <c r="Y366" s="336"/>
      <c r="Z366" s="293"/>
      <c r="AA366" s="336"/>
      <c r="AB366" s="336"/>
      <c r="AC366" s="336"/>
      <c r="AD366" s="336"/>
      <c r="AE366" s="336"/>
      <c r="AF366" s="336"/>
      <c r="AG366" s="336"/>
      <c r="AH366" s="336"/>
      <c r="AI366" s="336"/>
      <c r="AJ366" s="336"/>
      <c r="AK366" s="336"/>
      <c r="AL366" s="336"/>
      <c r="AM366" s="336"/>
      <c r="AN366" s="336"/>
      <c r="AO366" s="336"/>
      <c r="AP366" s="336"/>
      <c r="AQ366" s="336"/>
      <c r="AR366" s="336"/>
      <c r="AS366" s="336"/>
      <c r="AT366" s="336"/>
      <c r="AU366" s="336"/>
      <c r="AV366" s="336"/>
      <c r="AW366" s="336"/>
      <c r="AX366" s="336"/>
      <c r="AY366" s="336"/>
      <c r="AZ366" s="336"/>
      <c r="BA366" s="336"/>
      <c r="BB366" s="336"/>
      <c r="BC366" s="336"/>
      <c r="BD366" s="336"/>
      <c r="BE366" s="336"/>
      <c r="BF366" s="336"/>
      <c r="BG366" s="336"/>
      <c r="BH366" s="336"/>
      <c r="BI366" s="336"/>
      <c r="BJ366" s="336"/>
      <c r="BK366" s="336"/>
      <c r="BL366" s="336"/>
      <c r="BM366" s="336"/>
      <c r="BN366" s="336"/>
      <c r="BO366" s="336"/>
      <c r="BP366" s="336"/>
      <c r="BQ366" s="336"/>
      <c r="BR366" s="336"/>
      <c r="BS366" s="336"/>
      <c r="BT366" s="336"/>
      <c r="BU366" s="336"/>
      <c r="BV366" s="336"/>
      <c r="BW366" s="336"/>
      <c r="BX366" s="336"/>
      <c r="BY366" s="336"/>
    </row>
    <row r="367" spans="1:77" ht="12" customHeight="1" x14ac:dyDescent="0.35">
      <c r="A367" s="341"/>
      <c r="B367" s="338"/>
      <c r="C367" s="107" t="s">
        <v>986</v>
      </c>
      <c r="D367" s="78" t="s">
        <v>987</v>
      </c>
      <c r="E367" s="370"/>
      <c r="F367" s="290">
        <f>IF(YEAR2=2014,'Table PR2_2014'!F366,IF(YEAR2=2015,TablePR2_2015!F366,IF(YEAR2=2016,Tablepr2_2016!F366,IF(YEAR2=2017,Tablepr2_2017!F366))))</f>
        <v>1473</v>
      </c>
      <c r="G367" s="290">
        <f>IF(YEAR2=2014,'Table PR2_2014'!G366,IF(YEAR2=2015,TablePR2_2015!G366,IF(YEAR2=2016,Tablepr2_2016!G366,IF(YEAR2=2017,Tablepr2_2017!G366))))</f>
        <v>73</v>
      </c>
      <c r="H367" s="290">
        <f>IF(YEAR2=2014,'Table PR2_2014'!H366,IF(YEAR2=2015,TablePR2_2015!H366,IF(YEAR2=2016,Tablepr2_2016!H366,IF(YEAR2=2017,Tablepr2_2017!H366))))</f>
        <v>74</v>
      </c>
      <c r="I367" s="730">
        <f>IF(YEAR2=2014,'Table PR2_2014'!I366,IF(YEAR2=2015,TablePR2_2015!I366,IF(YEAR2=2016,Tablepr2_2016!I366,IF(YEAR2=2017,Tablepr2_2017!I366))))</f>
        <v>36.1</v>
      </c>
      <c r="J367" s="599"/>
      <c r="K367" s="399"/>
      <c r="L367" s="399"/>
      <c r="M367" s="399"/>
      <c r="N367" s="399"/>
      <c r="Q367" s="336"/>
      <c r="R367" s="336"/>
      <c r="S367" s="336"/>
      <c r="T367" s="336"/>
      <c r="U367" s="336"/>
      <c r="V367" s="336"/>
      <c r="W367" s="336"/>
      <c r="X367" s="336"/>
      <c r="Y367" s="336"/>
      <c r="Z367" s="293"/>
      <c r="AA367" s="336"/>
      <c r="AB367" s="336"/>
      <c r="AC367" s="336"/>
      <c r="AD367" s="336"/>
      <c r="AE367" s="336"/>
      <c r="AF367" s="336"/>
      <c r="AG367" s="336"/>
      <c r="AH367" s="336"/>
      <c r="AI367" s="336"/>
      <c r="AJ367" s="336"/>
      <c r="AK367" s="336"/>
      <c r="AL367" s="336"/>
      <c r="AM367" s="336"/>
      <c r="AN367" s="336"/>
      <c r="AO367" s="336"/>
      <c r="AP367" s="336"/>
      <c r="AQ367" s="336"/>
      <c r="AR367" s="336"/>
      <c r="AS367" s="336"/>
      <c r="AT367" s="336"/>
      <c r="AU367" s="336"/>
      <c r="AV367" s="336"/>
      <c r="AW367" s="336"/>
      <c r="AX367" s="336"/>
      <c r="AY367" s="336"/>
      <c r="AZ367" s="336"/>
      <c r="BA367" s="336"/>
      <c r="BB367" s="336"/>
      <c r="BC367" s="336"/>
      <c r="BD367" s="336"/>
      <c r="BE367" s="336"/>
      <c r="BF367" s="336"/>
      <c r="BG367" s="336"/>
      <c r="BH367" s="336"/>
      <c r="BI367" s="336"/>
      <c r="BJ367" s="336"/>
      <c r="BK367" s="336"/>
      <c r="BL367" s="336"/>
      <c r="BM367" s="336"/>
      <c r="BN367" s="336"/>
      <c r="BO367" s="336"/>
      <c r="BP367" s="336"/>
      <c r="BQ367" s="336"/>
      <c r="BR367" s="336"/>
      <c r="BS367" s="336"/>
      <c r="BT367" s="336"/>
      <c r="BU367" s="336"/>
      <c r="BV367" s="336"/>
      <c r="BW367" s="336"/>
      <c r="BX367" s="336"/>
      <c r="BY367" s="336"/>
    </row>
    <row r="368" spans="1:77" ht="12" customHeight="1" x14ac:dyDescent="0.35">
      <c r="A368" s="341"/>
      <c r="B368" s="338"/>
      <c r="C368" s="107" t="s">
        <v>988</v>
      </c>
      <c r="D368" s="78" t="s">
        <v>989</v>
      </c>
      <c r="E368" s="370"/>
      <c r="F368" s="290">
        <f>IF(YEAR2=2014,'Table PR2_2014'!F367,IF(YEAR2=2015,TablePR2_2015!F367,IF(YEAR2=2016,Tablepr2_2016!F367,IF(YEAR2=2017,Tablepr2_2017!F367))))</f>
        <v>882</v>
      </c>
      <c r="G368" s="290">
        <f>IF(YEAR2=2014,'Table PR2_2014'!G367,IF(YEAR2=2015,TablePR2_2015!G367,IF(YEAR2=2016,Tablepr2_2016!G367,IF(YEAR2=2017,Tablepr2_2017!G367))))</f>
        <v>79</v>
      </c>
      <c r="H368" s="290">
        <f>IF(YEAR2=2014,'Table PR2_2014'!H367,IF(YEAR2=2015,TablePR2_2015!H367,IF(YEAR2=2016,Tablepr2_2016!H367,IF(YEAR2=2017,Tablepr2_2017!H367))))</f>
        <v>80</v>
      </c>
      <c r="I368" s="730">
        <f>IF(YEAR2=2014,'Table PR2_2014'!I367,IF(YEAR2=2015,TablePR2_2015!I367,IF(YEAR2=2016,Tablepr2_2016!I367,IF(YEAR2=2017,Tablepr2_2017!I367))))</f>
        <v>36.9</v>
      </c>
      <c r="J368" s="599"/>
      <c r="K368" s="399"/>
      <c r="L368" s="399"/>
      <c r="M368" s="399"/>
      <c r="N368" s="399"/>
      <c r="Q368" s="336"/>
      <c r="R368" s="336"/>
      <c r="S368" s="336"/>
      <c r="T368" s="336"/>
      <c r="U368" s="336"/>
      <c r="V368" s="336"/>
      <c r="W368" s="336"/>
      <c r="X368" s="336"/>
      <c r="Y368" s="336"/>
      <c r="Z368" s="293"/>
      <c r="AA368" s="336"/>
      <c r="AB368" s="336"/>
      <c r="AC368" s="336"/>
      <c r="AD368" s="336"/>
      <c r="AE368" s="336"/>
      <c r="AF368" s="336"/>
      <c r="AG368" s="336"/>
      <c r="AH368" s="336"/>
      <c r="AI368" s="336"/>
      <c r="AJ368" s="336"/>
      <c r="AK368" s="336"/>
      <c r="AL368" s="336"/>
      <c r="AM368" s="336"/>
      <c r="AN368" s="336"/>
      <c r="AO368" s="336"/>
      <c r="AP368" s="336"/>
      <c r="AQ368" s="336"/>
      <c r="AR368" s="336"/>
      <c r="AS368" s="336"/>
      <c r="AT368" s="336"/>
      <c r="AU368" s="336"/>
      <c r="AV368" s="336"/>
      <c r="AW368" s="336"/>
      <c r="AX368" s="336"/>
      <c r="AY368" s="336"/>
      <c r="AZ368" s="336"/>
      <c r="BA368" s="336"/>
      <c r="BB368" s="336"/>
      <c r="BC368" s="336"/>
      <c r="BD368" s="336"/>
      <c r="BE368" s="336"/>
      <c r="BF368" s="336"/>
      <c r="BG368" s="336"/>
      <c r="BH368" s="336"/>
      <c r="BI368" s="336"/>
      <c r="BJ368" s="336"/>
      <c r="BK368" s="336"/>
      <c r="BL368" s="336"/>
      <c r="BM368" s="336"/>
      <c r="BN368" s="336"/>
      <c r="BO368" s="336"/>
      <c r="BP368" s="336"/>
      <c r="BQ368" s="336"/>
      <c r="BR368" s="336"/>
      <c r="BS368" s="336"/>
      <c r="BT368" s="336"/>
      <c r="BU368" s="336"/>
      <c r="BV368" s="336"/>
      <c r="BW368" s="336"/>
      <c r="BX368" s="336"/>
      <c r="BY368" s="336"/>
    </row>
    <row r="369" spans="1:77" ht="12" customHeight="1" x14ac:dyDescent="0.35">
      <c r="A369" s="341"/>
      <c r="B369" s="338"/>
      <c r="C369" s="107" t="s">
        <v>990</v>
      </c>
      <c r="D369" s="78" t="s">
        <v>991</v>
      </c>
      <c r="E369" s="370"/>
      <c r="F369" s="290">
        <f>IF(YEAR2=2014,'Table PR2_2014'!F368,IF(YEAR2=2015,TablePR2_2015!F368,IF(YEAR2=2016,Tablepr2_2016!F368,IF(YEAR2=2017,Tablepr2_2017!F368))))</f>
        <v>1891</v>
      </c>
      <c r="G369" s="290">
        <f>IF(YEAR2=2014,'Table PR2_2014'!G368,IF(YEAR2=2015,TablePR2_2015!G368,IF(YEAR2=2016,Tablepr2_2016!G368,IF(YEAR2=2017,Tablepr2_2017!G368))))</f>
        <v>78</v>
      </c>
      <c r="H369" s="290">
        <f>IF(YEAR2=2014,'Table PR2_2014'!H368,IF(YEAR2=2015,TablePR2_2015!H368,IF(YEAR2=2016,Tablepr2_2016!H368,IF(YEAR2=2017,Tablepr2_2017!H368))))</f>
        <v>78</v>
      </c>
      <c r="I369" s="730">
        <f>IF(YEAR2=2014,'Table PR2_2014'!I368,IF(YEAR2=2015,TablePR2_2015!I368,IF(YEAR2=2016,Tablepr2_2016!I368,IF(YEAR2=2017,Tablepr2_2017!I368))))</f>
        <v>36.9</v>
      </c>
      <c r="J369" s="599"/>
      <c r="K369" s="399"/>
      <c r="L369" s="399"/>
      <c r="M369" s="399"/>
      <c r="N369" s="399"/>
      <c r="Q369" s="336"/>
      <c r="R369" s="336"/>
      <c r="S369" s="336"/>
      <c r="T369" s="336"/>
      <c r="U369" s="336"/>
      <c r="V369" s="336"/>
      <c r="W369" s="336"/>
      <c r="X369" s="336"/>
      <c r="Y369" s="336"/>
      <c r="Z369" s="293"/>
      <c r="AA369" s="336"/>
      <c r="AB369" s="336"/>
      <c r="AC369" s="336"/>
      <c r="AD369" s="336"/>
      <c r="AE369" s="336"/>
      <c r="AF369" s="336"/>
      <c r="AG369" s="336"/>
      <c r="AH369" s="336"/>
      <c r="AI369" s="336"/>
      <c r="AJ369" s="336"/>
      <c r="AK369" s="336"/>
      <c r="AL369" s="336"/>
      <c r="AM369" s="336"/>
      <c r="AN369" s="336"/>
      <c r="AO369" s="336"/>
      <c r="AP369" s="336"/>
      <c r="AQ369" s="336"/>
      <c r="AR369" s="336"/>
      <c r="AS369" s="336"/>
      <c r="AT369" s="336"/>
      <c r="AU369" s="336"/>
      <c r="AV369" s="336"/>
      <c r="AW369" s="336"/>
      <c r="AX369" s="336"/>
      <c r="AY369" s="336"/>
      <c r="AZ369" s="336"/>
      <c r="BA369" s="336"/>
      <c r="BB369" s="336"/>
      <c r="BC369" s="336"/>
      <c r="BD369" s="336"/>
      <c r="BE369" s="336"/>
      <c r="BF369" s="336"/>
      <c r="BG369" s="336"/>
      <c r="BH369" s="336"/>
      <c r="BI369" s="336"/>
      <c r="BJ369" s="336"/>
      <c r="BK369" s="336"/>
      <c r="BL369" s="336"/>
      <c r="BM369" s="336"/>
      <c r="BN369" s="336"/>
      <c r="BO369" s="336"/>
      <c r="BP369" s="336"/>
      <c r="BQ369" s="336"/>
      <c r="BR369" s="336"/>
      <c r="BS369" s="336"/>
      <c r="BT369" s="336"/>
      <c r="BU369" s="336"/>
      <c r="BV369" s="336"/>
      <c r="BW369" s="336"/>
      <c r="BX369" s="336"/>
      <c r="BY369" s="336"/>
    </row>
    <row r="370" spans="1:77" ht="12" customHeight="1" x14ac:dyDescent="0.35">
      <c r="A370" s="341"/>
      <c r="B370" s="338"/>
      <c r="C370" s="107" t="s">
        <v>992</v>
      </c>
      <c r="D370" s="78" t="s">
        <v>993</v>
      </c>
      <c r="E370" s="370"/>
      <c r="F370" s="290">
        <f>IF(YEAR2=2014,'Table PR2_2014'!F369,IF(YEAR2=2015,TablePR2_2015!F369,IF(YEAR2=2016,Tablepr2_2016!F369,IF(YEAR2=2017,Tablepr2_2017!F369))))</f>
        <v>928</v>
      </c>
      <c r="G370" s="290">
        <f>IF(YEAR2=2014,'Table PR2_2014'!G369,IF(YEAR2=2015,TablePR2_2015!G369,IF(YEAR2=2016,Tablepr2_2016!G369,IF(YEAR2=2017,Tablepr2_2017!G369))))</f>
        <v>75</v>
      </c>
      <c r="H370" s="290">
        <f>IF(YEAR2=2014,'Table PR2_2014'!H369,IF(YEAR2=2015,TablePR2_2015!H369,IF(YEAR2=2016,Tablepr2_2016!H369,IF(YEAR2=2017,Tablepr2_2017!H369))))</f>
        <v>75</v>
      </c>
      <c r="I370" s="730">
        <f>IF(YEAR2=2014,'Table PR2_2014'!I369,IF(YEAR2=2015,TablePR2_2015!I369,IF(YEAR2=2016,Tablepr2_2016!I369,IF(YEAR2=2017,Tablepr2_2017!I369))))</f>
        <v>35.799999999999997</v>
      </c>
      <c r="J370" s="599"/>
      <c r="K370" s="399"/>
      <c r="L370" s="399"/>
      <c r="M370" s="399"/>
      <c r="N370" s="399"/>
      <c r="Q370" s="336"/>
      <c r="R370" s="336"/>
      <c r="S370" s="336"/>
      <c r="T370" s="336"/>
      <c r="U370" s="336"/>
      <c r="V370" s="336"/>
      <c r="W370" s="336"/>
      <c r="X370" s="336"/>
      <c r="Y370" s="336"/>
      <c r="Z370" s="293"/>
      <c r="AA370" s="336"/>
      <c r="AB370" s="336"/>
      <c r="AC370" s="336"/>
      <c r="AD370" s="336"/>
      <c r="AE370" s="336"/>
      <c r="AF370" s="336"/>
      <c r="AG370" s="336"/>
      <c r="AH370" s="336"/>
      <c r="AI370" s="336"/>
      <c r="AJ370" s="336"/>
      <c r="AK370" s="336"/>
      <c r="AL370" s="336"/>
      <c r="AM370" s="336"/>
      <c r="AN370" s="336"/>
      <c r="AO370" s="336"/>
      <c r="AP370" s="336"/>
      <c r="AQ370" s="336"/>
      <c r="AR370" s="336"/>
      <c r="AS370" s="336"/>
      <c r="AT370" s="336"/>
      <c r="AU370" s="336"/>
      <c r="AV370" s="336"/>
      <c r="AW370" s="336"/>
      <c r="AX370" s="336"/>
      <c r="AY370" s="336"/>
      <c r="AZ370" s="336"/>
      <c r="BA370" s="336"/>
      <c r="BB370" s="336"/>
      <c r="BC370" s="336"/>
      <c r="BD370" s="336"/>
      <c r="BE370" s="336"/>
      <c r="BF370" s="336"/>
      <c r="BG370" s="336"/>
      <c r="BH370" s="336"/>
      <c r="BI370" s="336"/>
      <c r="BJ370" s="336"/>
      <c r="BK370" s="336"/>
      <c r="BL370" s="336"/>
      <c r="BM370" s="336"/>
      <c r="BN370" s="336"/>
      <c r="BO370" s="336"/>
      <c r="BP370" s="336"/>
      <c r="BQ370" s="336"/>
      <c r="BR370" s="336"/>
      <c r="BS370" s="336"/>
      <c r="BT370" s="336"/>
      <c r="BU370" s="336"/>
      <c r="BV370" s="336"/>
      <c r="BW370" s="336"/>
      <c r="BX370" s="336"/>
      <c r="BY370" s="336"/>
    </row>
    <row r="371" spans="1:77" ht="12" customHeight="1" x14ac:dyDescent="0.35">
      <c r="A371" s="341"/>
      <c r="B371" s="338"/>
      <c r="C371" s="107" t="s">
        <v>994</v>
      </c>
      <c r="D371" s="78" t="s">
        <v>995</v>
      </c>
      <c r="E371" s="370"/>
      <c r="F371" s="290">
        <f>IF(YEAR2=2014,'Table PR2_2014'!F370,IF(YEAR2=2015,TablePR2_2015!F370,IF(YEAR2=2016,Tablepr2_2016!F370,IF(YEAR2=2017,Tablepr2_2017!F370))))</f>
        <v>1228</v>
      </c>
      <c r="G371" s="290">
        <f>IF(YEAR2=2014,'Table PR2_2014'!G370,IF(YEAR2=2015,TablePR2_2015!G370,IF(YEAR2=2016,Tablepr2_2016!G370,IF(YEAR2=2017,Tablepr2_2017!G370))))</f>
        <v>73</v>
      </c>
      <c r="H371" s="290">
        <f>IF(YEAR2=2014,'Table PR2_2014'!H370,IF(YEAR2=2015,TablePR2_2015!H370,IF(YEAR2=2016,Tablepr2_2016!H370,IF(YEAR2=2017,Tablepr2_2017!H370))))</f>
        <v>75</v>
      </c>
      <c r="I371" s="730">
        <f>IF(YEAR2=2014,'Table PR2_2014'!I370,IF(YEAR2=2015,TablePR2_2015!I370,IF(YEAR2=2016,Tablepr2_2016!I370,IF(YEAR2=2017,Tablepr2_2017!I370))))</f>
        <v>35.4</v>
      </c>
      <c r="J371" s="599"/>
      <c r="K371" s="399"/>
      <c r="L371" s="399"/>
      <c r="M371" s="399"/>
      <c r="N371" s="399"/>
      <c r="Q371" s="336"/>
      <c r="R371" s="336"/>
      <c r="S371" s="336"/>
      <c r="T371" s="336"/>
      <c r="U371" s="336"/>
      <c r="V371" s="336"/>
      <c r="W371" s="336"/>
      <c r="X371" s="336"/>
      <c r="Y371" s="336"/>
      <c r="Z371" s="293"/>
      <c r="AA371" s="336"/>
      <c r="AB371" s="336"/>
      <c r="AC371" s="336"/>
      <c r="AD371" s="336"/>
      <c r="AE371" s="336"/>
      <c r="AF371" s="336"/>
      <c r="AG371" s="336"/>
      <c r="AH371" s="336"/>
      <c r="AI371" s="336"/>
      <c r="AJ371" s="336"/>
      <c r="AK371" s="336"/>
      <c r="AL371" s="336"/>
      <c r="AM371" s="336"/>
      <c r="AN371" s="336"/>
      <c r="AO371" s="336"/>
      <c r="AP371" s="336"/>
      <c r="AQ371" s="336"/>
      <c r="AR371" s="336"/>
      <c r="AS371" s="336"/>
      <c r="AT371" s="336"/>
      <c r="AU371" s="336"/>
      <c r="AV371" s="336"/>
      <c r="AW371" s="336"/>
      <c r="AX371" s="336"/>
      <c r="AY371" s="336"/>
      <c r="AZ371" s="336"/>
      <c r="BA371" s="336"/>
      <c r="BB371" s="336"/>
      <c r="BC371" s="336"/>
      <c r="BD371" s="336"/>
      <c r="BE371" s="336"/>
      <c r="BF371" s="336"/>
      <c r="BG371" s="336"/>
      <c r="BH371" s="336"/>
      <c r="BI371" s="336"/>
      <c r="BJ371" s="336"/>
      <c r="BK371" s="336"/>
      <c r="BL371" s="336"/>
      <c r="BM371" s="336"/>
      <c r="BN371" s="336"/>
      <c r="BO371" s="336"/>
      <c r="BP371" s="336"/>
      <c r="BQ371" s="336"/>
      <c r="BR371" s="336"/>
      <c r="BS371" s="336"/>
      <c r="BT371" s="336"/>
      <c r="BU371" s="336"/>
      <c r="BV371" s="336"/>
      <c r="BW371" s="336"/>
      <c r="BX371" s="336"/>
      <c r="BY371" s="336"/>
    </row>
    <row r="372" spans="1:77" ht="12" customHeight="1" x14ac:dyDescent="0.35">
      <c r="A372" s="341"/>
      <c r="B372" s="338"/>
      <c r="C372" s="107" t="s">
        <v>996</v>
      </c>
      <c r="D372" s="78" t="s">
        <v>997</v>
      </c>
      <c r="E372" s="370"/>
      <c r="F372" s="290">
        <f>IF(YEAR2=2014,'Table PR2_2014'!F371,IF(YEAR2=2015,TablePR2_2015!F371,IF(YEAR2=2016,Tablepr2_2016!F371,IF(YEAR2=2017,Tablepr2_2017!F371))))</f>
        <v>1035</v>
      </c>
      <c r="G372" s="290">
        <f>IF(YEAR2=2014,'Table PR2_2014'!G371,IF(YEAR2=2015,TablePR2_2015!G371,IF(YEAR2=2016,Tablepr2_2016!G371,IF(YEAR2=2017,Tablepr2_2017!G371))))</f>
        <v>80</v>
      </c>
      <c r="H372" s="290">
        <f>IF(YEAR2=2014,'Table PR2_2014'!H371,IF(YEAR2=2015,TablePR2_2015!H371,IF(YEAR2=2016,Tablepr2_2016!H371,IF(YEAR2=2017,Tablepr2_2017!H371))))</f>
        <v>80</v>
      </c>
      <c r="I372" s="730">
        <f>IF(YEAR2=2014,'Table PR2_2014'!I371,IF(YEAR2=2015,TablePR2_2015!I371,IF(YEAR2=2016,Tablepr2_2016!I371,IF(YEAR2=2017,Tablepr2_2017!I371))))</f>
        <v>37</v>
      </c>
      <c r="J372" s="599"/>
      <c r="K372" s="399"/>
      <c r="L372" s="399"/>
      <c r="M372" s="399"/>
      <c r="N372" s="399"/>
      <c r="Q372" s="336"/>
      <c r="R372" s="336"/>
      <c r="S372" s="336"/>
      <c r="T372" s="336"/>
      <c r="U372" s="336"/>
      <c r="V372" s="336"/>
      <c r="W372" s="336"/>
      <c r="X372" s="336"/>
      <c r="Y372" s="336"/>
      <c r="Z372" s="293"/>
      <c r="AA372" s="336"/>
      <c r="AB372" s="336"/>
      <c r="AC372" s="336"/>
      <c r="AD372" s="336"/>
      <c r="AE372" s="336"/>
      <c r="AF372" s="336"/>
      <c r="AG372" s="336"/>
      <c r="AH372" s="336"/>
      <c r="AI372" s="336"/>
      <c r="AJ372" s="336"/>
      <c r="AK372" s="336"/>
      <c r="AL372" s="336"/>
      <c r="AM372" s="336"/>
      <c r="AN372" s="336"/>
      <c r="AO372" s="336"/>
      <c r="AP372" s="336"/>
      <c r="AQ372" s="336"/>
      <c r="AR372" s="336"/>
      <c r="AS372" s="336"/>
      <c r="AT372" s="336"/>
      <c r="AU372" s="336"/>
      <c r="AV372" s="336"/>
      <c r="AW372" s="336"/>
      <c r="AX372" s="336"/>
      <c r="AY372" s="336"/>
      <c r="AZ372" s="336"/>
      <c r="BA372" s="336"/>
      <c r="BB372" s="336"/>
      <c r="BC372" s="336"/>
      <c r="BD372" s="336"/>
      <c r="BE372" s="336"/>
      <c r="BF372" s="336"/>
      <c r="BG372" s="336"/>
      <c r="BH372" s="336"/>
      <c r="BI372" s="336"/>
      <c r="BJ372" s="336"/>
      <c r="BK372" s="336"/>
      <c r="BL372" s="336"/>
      <c r="BM372" s="336"/>
      <c r="BN372" s="336"/>
      <c r="BO372" s="336"/>
      <c r="BP372" s="336"/>
      <c r="BQ372" s="336"/>
      <c r="BR372" s="336"/>
      <c r="BS372" s="336"/>
      <c r="BT372" s="336"/>
      <c r="BU372" s="336"/>
      <c r="BV372" s="336"/>
      <c r="BW372" s="336"/>
      <c r="BX372" s="336"/>
      <c r="BY372" s="336"/>
    </row>
    <row r="373" spans="1:77" ht="12" customHeight="1" x14ac:dyDescent="0.35">
      <c r="A373" s="341"/>
      <c r="B373" s="338"/>
      <c r="C373" s="107" t="s">
        <v>998</v>
      </c>
      <c r="D373" s="78" t="s">
        <v>999</v>
      </c>
      <c r="E373" s="370"/>
      <c r="F373" s="290">
        <f>IF(YEAR2=2014,'Table PR2_2014'!F372,IF(YEAR2=2015,TablePR2_2015!F372,IF(YEAR2=2016,Tablepr2_2016!F372,IF(YEAR2=2017,Tablepr2_2017!F372))))</f>
        <v>944</v>
      </c>
      <c r="G373" s="290">
        <f>IF(YEAR2=2014,'Table PR2_2014'!G372,IF(YEAR2=2015,TablePR2_2015!G372,IF(YEAR2=2016,Tablepr2_2016!G372,IF(YEAR2=2017,Tablepr2_2017!G372))))</f>
        <v>78</v>
      </c>
      <c r="H373" s="290">
        <f>IF(YEAR2=2014,'Table PR2_2014'!H372,IF(YEAR2=2015,TablePR2_2015!H372,IF(YEAR2=2016,Tablepr2_2016!H372,IF(YEAR2=2017,Tablepr2_2017!H372))))</f>
        <v>78</v>
      </c>
      <c r="I373" s="730">
        <f>IF(YEAR2=2014,'Table PR2_2014'!I372,IF(YEAR2=2015,TablePR2_2015!I372,IF(YEAR2=2016,Tablepr2_2016!I372,IF(YEAR2=2017,Tablepr2_2017!I372))))</f>
        <v>36.9</v>
      </c>
      <c r="J373" s="599"/>
      <c r="K373" s="399"/>
      <c r="L373" s="399"/>
      <c r="M373" s="399"/>
      <c r="N373" s="399"/>
      <c r="Q373" s="336"/>
      <c r="R373" s="336"/>
      <c r="S373" s="336"/>
      <c r="T373" s="336"/>
      <c r="U373" s="336"/>
      <c r="V373" s="336"/>
      <c r="W373" s="336"/>
      <c r="X373" s="336"/>
      <c r="Y373" s="336"/>
      <c r="Z373" s="293"/>
      <c r="AA373" s="336"/>
      <c r="AB373" s="336"/>
      <c r="AC373" s="336"/>
      <c r="AD373" s="336"/>
      <c r="AE373" s="336"/>
      <c r="AF373" s="336"/>
      <c r="AG373" s="336"/>
      <c r="AH373" s="336"/>
      <c r="AI373" s="336"/>
      <c r="AJ373" s="336"/>
      <c r="AK373" s="336"/>
      <c r="AL373" s="336"/>
      <c r="AM373" s="336"/>
      <c r="AN373" s="336"/>
      <c r="AO373" s="336"/>
      <c r="AP373" s="336"/>
      <c r="AQ373" s="336"/>
      <c r="AR373" s="336"/>
      <c r="AS373" s="336"/>
      <c r="AT373" s="336"/>
      <c r="AU373" s="336"/>
      <c r="AV373" s="336"/>
      <c r="AW373" s="336"/>
      <c r="AX373" s="336"/>
      <c r="AY373" s="336"/>
      <c r="AZ373" s="336"/>
      <c r="BA373" s="336"/>
      <c r="BB373" s="336"/>
      <c r="BC373" s="336"/>
      <c r="BD373" s="336"/>
      <c r="BE373" s="336"/>
      <c r="BF373" s="336"/>
      <c r="BG373" s="336"/>
      <c r="BH373" s="336"/>
      <c r="BI373" s="336"/>
      <c r="BJ373" s="336"/>
      <c r="BK373" s="336"/>
      <c r="BL373" s="336"/>
      <c r="BM373" s="336"/>
      <c r="BN373" s="336"/>
      <c r="BO373" s="336"/>
      <c r="BP373" s="336"/>
      <c r="BQ373" s="336"/>
      <c r="BR373" s="336"/>
      <c r="BS373" s="336"/>
      <c r="BT373" s="336"/>
      <c r="BU373" s="336"/>
      <c r="BV373" s="336"/>
      <c r="BW373" s="336"/>
      <c r="BX373" s="336"/>
      <c r="BY373" s="336"/>
    </row>
    <row r="374" spans="1:77" ht="12" customHeight="1" x14ac:dyDescent="0.35">
      <c r="A374" s="341"/>
      <c r="B374" s="338"/>
      <c r="C374" s="107" t="s">
        <v>1000</v>
      </c>
      <c r="D374" s="78" t="s">
        <v>1001</v>
      </c>
      <c r="E374" s="370"/>
      <c r="F374" s="290">
        <f>IF(YEAR2=2014,'Table PR2_2014'!F373,IF(YEAR2=2015,TablePR2_2015!F373,IF(YEAR2=2016,Tablepr2_2016!F373,IF(YEAR2=2017,Tablepr2_2017!F373))))</f>
        <v>1490</v>
      </c>
      <c r="G374" s="290">
        <f>IF(YEAR2=2014,'Table PR2_2014'!G373,IF(YEAR2=2015,TablePR2_2015!G373,IF(YEAR2=2016,Tablepr2_2016!G373,IF(YEAR2=2017,Tablepr2_2017!G373))))</f>
        <v>76</v>
      </c>
      <c r="H374" s="290">
        <f>IF(YEAR2=2014,'Table PR2_2014'!H373,IF(YEAR2=2015,TablePR2_2015!H373,IF(YEAR2=2016,Tablepr2_2016!H373,IF(YEAR2=2017,Tablepr2_2017!H373))))</f>
        <v>77</v>
      </c>
      <c r="I374" s="730">
        <f>IF(YEAR2=2014,'Table PR2_2014'!I373,IF(YEAR2=2015,TablePR2_2015!I373,IF(YEAR2=2016,Tablepr2_2016!I373,IF(YEAR2=2017,Tablepr2_2017!I373))))</f>
        <v>36.5</v>
      </c>
      <c r="J374" s="599"/>
      <c r="K374" s="399"/>
      <c r="L374" s="399"/>
      <c r="M374" s="399"/>
      <c r="N374" s="399"/>
      <c r="Q374" s="336"/>
      <c r="R374" s="336"/>
      <c r="S374" s="336"/>
      <c r="T374" s="336"/>
      <c r="U374" s="336"/>
      <c r="V374" s="336"/>
      <c r="W374" s="336"/>
      <c r="X374" s="336"/>
      <c r="Y374" s="336"/>
      <c r="Z374" s="293"/>
      <c r="AA374" s="336"/>
      <c r="AB374" s="336"/>
      <c r="AC374" s="336"/>
      <c r="AD374" s="336"/>
      <c r="AE374" s="336"/>
      <c r="AF374" s="336"/>
      <c r="AG374" s="336"/>
      <c r="AH374" s="336"/>
      <c r="AI374" s="336"/>
      <c r="AJ374" s="336"/>
      <c r="AK374" s="336"/>
      <c r="AL374" s="336"/>
      <c r="AM374" s="336"/>
      <c r="AN374" s="336"/>
      <c r="AO374" s="336"/>
      <c r="AP374" s="336"/>
      <c r="AQ374" s="336"/>
      <c r="AR374" s="336"/>
      <c r="AS374" s="336"/>
      <c r="AT374" s="336"/>
      <c r="AU374" s="336"/>
      <c r="AV374" s="336"/>
      <c r="AW374" s="336"/>
      <c r="AX374" s="336"/>
      <c r="AY374" s="336"/>
      <c r="AZ374" s="336"/>
      <c r="BA374" s="336"/>
      <c r="BB374" s="336"/>
      <c r="BC374" s="336"/>
      <c r="BD374" s="336"/>
      <c r="BE374" s="336"/>
      <c r="BF374" s="336"/>
      <c r="BG374" s="336"/>
      <c r="BH374" s="336"/>
      <c r="BI374" s="336"/>
      <c r="BJ374" s="336"/>
      <c r="BK374" s="336"/>
      <c r="BL374" s="336"/>
      <c r="BM374" s="336"/>
      <c r="BN374" s="336"/>
      <c r="BO374" s="336"/>
      <c r="BP374" s="336"/>
      <c r="BQ374" s="336"/>
      <c r="BR374" s="336"/>
      <c r="BS374" s="336"/>
      <c r="BT374" s="336"/>
      <c r="BU374" s="336"/>
      <c r="BV374" s="336"/>
      <c r="BW374" s="336"/>
      <c r="BX374" s="336"/>
      <c r="BY374" s="336"/>
    </row>
    <row r="375" spans="1:77" ht="12" customHeight="1" x14ac:dyDescent="0.35">
      <c r="A375" s="341"/>
      <c r="B375" s="338"/>
      <c r="C375" s="107" t="s">
        <v>1002</v>
      </c>
      <c r="D375" s="78" t="s">
        <v>1003</v>
      </c>
      <c r="E375" s="370"/>
      <c r="F375" s="290">
        <f>IF(YEAR2=2014,'Table PR2_2014'!F374,IF(YEAR2=2015,TablePR2_2015!F374,IF(YEAR2=2016,Tablepr2_2016!F374,IF(YEAR2=2017,Tablepr2_2017!F374))))</f>
        <v>1343</v>
      </c>
      <c r="G375" s="290">
        <f>IF(YEAR2=2014,'Table PR2_2014'!G374,IF(YEAR2=2015,TablePR2_2015!G374,IF(YEAR2=2016,Tablepr2_2016!G374,IF(YEAR2=2017,Tablepr2_2017!G374))))</f>
        <v>73</v>
      </c>
      <c r="H375" s="290">
        <f>IF(YEAR2=2014,'Table PR2_2014'!H374,IF(YEAR2=2015,TablePR2_2015!H374,IF(YEAR2=2016,Tablepr2_2016!H374,IF(YEAR2=2017,Tablepr2_2017!H374))))</f>
        <v>75</v>
      </c>
      <c r="I375" s="730">
        <f>IF(YEAR2=2014,'Table PR2_2014'!I374,IF(YEAR2=2015,TablePR2_2015!I374,IF(YEAR2=2016,Tablepr2_2016!I374,IF(YEAR2=2017,Tablepr2_2017!I374))))</f>
        <v>35.799999999999997</v>
      </c>
      <c r="J375" s="599"/>
      <c r="K375" s="399"/>
      <c r="L375" s="399"/>
      <c r="M375" s="399"/>
      <c r="N375" s="399"/>
      <c r="Q375" s="336"/>
      <c r="R375" s="336"/>
      <c r="S375" s="336"/>
      <c r="T375" s="336"/>
      <c r="U375" s="336"/>
      <c r="V375" s="336"/>
      <c r="W375" s="336"/>
      <c r="X375" s="336"/>
      <c r="Y375" s="336"/>
      <c r="Z375" s="293"/>
      <c r="AA375" s="336"/>
      <c r="AB375" s="336"/>
      <c r="AC375" s="336"/>
      <c r="AD375" s="336"/>
      <c r="AE375" s="336"/>
      <c r="AF375" s="336"/>
      <c r="AG375" s="336"/>
      <c r="AH375" s="336"/>
      <c r="AI375" s="336"/>
      <c r="AJ375" s="336"/>
      <c r="AK375" s="336"/>
      <c r="AL375" s="336"/>
      <c r="AM375" s="336"/>
      <c r="AN375" s="336"/>
      <c r="AO375" s="336"/>
      <c r="AP375" s="336"/>
      <c r="AQ375" s="336"/>
      <c r="AR375" s="336"/>
      <c r="AS375" s="336"/>
      <c r="AT375" s="336"/>
      <c r="AU375" s="336"/>
      <c r="AV375" s="336"/>
      <c r="AW375" s="336"/>
      <c r="AX375" s="336"/>
      <c r="AY375" s="336"/>
      <c r="AZ375" s="336"/>
      <c r="BA375" s="336"/>
      <c r="BB375" s="336"/>
      <c r="BC375" s="336"/>
      <c r="BD375" s="336"/>
      <c r="BE375" s="336"/>
      <c r="BF375" s="336"/>
      <c r="BG375" s="336"/>
      <c r="BH375" s="336"/>
      <c r="BI375" s="336"/>
      <c r="BJ375" s="336"/>
      <c r="BK375" s="336"/>
      <c r="BL375" s="336"/>
      <c r="BM375" s="336"/>
      <c r="BN375" s="336"/>
      <c r="BO375" s="336"/>
      <c r="BP375" s="336"/>
      <c r="BQ375" s="336"/>
      <c r="BR375" s="336"/>
      <c r="BS375" s="336"/>
      <c r="BT375" s="336"/>
      <c r="BU375" s="336"/>
      <c r="BV375" s="336"/>
      <c r="BW375" s="336"/>
      <c r="BX375" s="336"/>
      <c r="BY375" s="336"/>
    </row>
    <row r="376" spans="1:77" ht="12" customHeight="1" x14ac:dyDescent="0.35">
      <c r="A376" s="341"/>
      <c r="B376" s="338"/>
      <c r="C376" s="107"/>
      <c r="D376" s="78"/>
      <c r="E376" s="370"/>
      <c r="F376" s="290"/>
      <c r="G376" s="290"/>
      <c r="H376" s="290"/>
      <c r="I376" s="730"/>
      <c r="J376" s="599"/>
      <c r="K376" s="399"/>
      <c r="L376" s="399"/>
      <c r="M376" s="399"/>
      <c r="N376" s="399"/>
      <c r="Q376" s="336"/>
      <c r="R376" s="336"/>
      <c r="S376" s="336"/>
      <c r="T376" s="336"/>
      <c r="U376" s="336"/>
      <c r="V376" s="336"/>
      <c r="W376" s="336"/>
      <c r="X376" s="336"/>
      <c r="Y376" s="336"/>
      <c r="Z376" s="293"/>
      <c r="AA376" s="336"/>
      <c r="AB376" s="336"/>
      <c r="AC376" s="336"/>
      <c r="AD376" s="336"/>
      <c r="AE376" s="336"/>
      <c r="AF376" s="336"/>
      <c r="AG376" s="336"/>
      <c r="AH376" s="336"/>
      <c r="AI376" s="336"/>
      <c r="AJ376" s="336"/>
      <c r="AK376" s="336"/>
      <c r="AL376" s="336"/>
      <c r="AM376" s="336"/>
      <c r="AN376" s="336"/>
      <c r="AO376" s="336"/>
      <c r="AP376" s="336"/>
      <c r="AQ376" s="336"/>
      <c r="AR376" s="336"/>
      <c r="AS376" s="336"/>
      <c r="AT376" s="336"/>
      <c r="AU376" s="336"/>
      <c r="AV376" s="336"/>
      <c r="AW376" s="336"/>
      <c r="AX376" s="336"/>
      <c r="AY376" s="336"/>
      <c r="AZ376" s="336"/>
      <c r="BA376" s="336"/>
      <c r="BB376" s="336"/>
      <c r="BC376" s="336"/>
      <c r="BD376" s="336"/>
      <c r="BE376" s="336"/>
      <c r="BF376" s="336"/>
      <c r="BG376" s="336"/>
      <c r="BH376" s="336"/>
      <c r="BI376" s="336"/>
      <c r="BJ376" s="336"/>
      <c r="BK376" s="336"/>
      <c r="BL376" s="336"/>
      <c r="BM376" s="336"/>
      <c r="BN376" s="336"/>
      <c r="BO376" s="336"/>
      <c r="BP376" s="336"/>
      <c r="BQ376" s="336"/>
      <c r="BR376" s="336"/>
      <c r="BS376" s="336"/>
      <c r="BT376" s="336"/>
      <c r="BU376" s="336"/>
      <c r="BV376" s="336"/>
      <c r="BW376" s="336"/>
      <c r="BX376" s="336"/>
      <c r="BY376" s="336"/>
    </row>
    <row r="377" spans="1:77" ht="12" customHeight="1" x14ac:dyDescent="0.35">
      <c r="A377" s="341"/>
      <c r="B377" s="338"/>
      <c r="C377" s="340" t="s">
        <v>144</v>
      </c>
      <c r="D377" s="333" t="s">
        <v>389</v>
      </c>
      <c r="E377" s="370"/>
      <c r="F377" s="290"/>
      <c r="G377" s="290"/>
      <c r="H377" s="290"/>
      <c r="I377" s="730"/>
      <c r="J377" s="599"/>
      <c r="K377" s="399"/>
      <c r="L377" s="399"/>
      <c r="M377" s="399"/>
      <c r="N377" s="399"/>
      <c r="Q377" s="336"/>
      <c r="R377" s="336"/>
      <c r="S377" s="336"/>
      <c r="T377" s="336"/>
      <c r="U377" s="336"/>
      <c r="V377" s="336"/>
      <c r="W377" s="336"/>
      <c r="X377" s="336"/>
      <c r="Y377" s="336"/>
      <c r="Z377" s="293"/>
      <c r="AA377" s="336"/>
      <c r="AB377" s="336"/>
      <c r="AC377" s="336"/>
      <c r="AD377" s="336"/>
      <c r="AE377" s="336"/>
      <c r="AF377" s="336"/>
      <c r="AG377" s="336"/>
      <c r="AH377" s="336"/>
      <c r="AI377" s="336"/>
      <c r="AJ377" s="336"/>
      <c r="AK377" s="336"/>
      <c r="AL377" s="336"/>
      <c r="AM377" s="336"/>
      <c r="AN377" s="336"/>
      <c r="AO377" s="336"/>
      <c r="AP377" s="336"/>
      <c r="AQ377" s="336"/>
      <c r="AR377" s="336"/>
      <c r="AS377" s="336"/>
      <c r="AT377" s="336"/>
      <c r="AU377" s="336"/>
      <c r="AV377" s="336"/>
      <c r="AW377" s="336"/>
      <c r="AX377" s="336"/>
      <c r="AY377" s="336"/>
      <c r="AZ377" s="336"/>
      <c r="BA377" s="336"/>
      <c r="BB377" s="336"/>
      <c r="BC377" s="336"/>
      <c r="BD377" s="336"/>
      <c r="BE377" s="336"/>
      <c r="BF377" s="336"/>
      <c r="BG377" s="336"/>
      <c r="BH377" s="336"/>
      <c r="BI377" s="336"/>
      <c r="BJ377" s="336"/>
      <c r="BK377" s="336"/>
      <c r="BL377" s="336"/>
      <c r="BM377" s="336"/>
      <c r="BN377" s="336"/>
      <c r="BO377" s="336"/>
      <c r="BP377" s="336"/>
      <c r="BQ377" s="336"/>
      <c r="BR377" s="336"/>
      <c r="BS377" s="336"/>
      <c r="BT377" s="336"/>
      <c r="BU377" s="336"/>
      <c r="BV377" s="336"/>
      <c r="BW377" s="336"/>
      <c r="BX377" s="336"/>
      <c r="BY377" s="336"/>
    </row>
    <row r="378" spans="1:77" ht="12" customHeight="1" x14ac:dyDescent="0.35">
      <c r="A378" s="341"/>
      <c r="B378" s="338"/>
      <c r="C378" s="107" t="s">
        <v>1004</v>
      </c>
      <c r="D378" s="78" t="s">
        <v>1005</v>
      </c>
      <c r="E378" s="370"/>
      <c r="F378" s="290">
        <f>IF(YEAR2=2014,'Table PR2_2014'!F377,IF(YEAR2=2015,TablePR2_2015!F377,IF(YEAR2=2016,Tablepr2_2016!F377,IF(YEAR2=2017,Tablepr2_2017!F377))))</f>
        <v>788</v>
      </c>
      <c r="G378" s="290">
        <f>IF(YEAR2=2014,'Table PR2_2014'!G377,IF(YEAR2=2015,TablePR2_2015!G377,IF(YEAR2=2016,Tablepr2_2016!G377,IF(YEAR2=2017,Tablepr2_2017!G377))))</f>
        <v>69</v>
      </c>
      <c r="H378" s="290">
        <f>IF(YEAR2=2014,'Table PR2_2014'!H377,IF(YEAR2=2015,TablePR2_2015!H377,IF(YEAR2=2016,Tablepr2_2016!H377,IF(YEAR2=2017,Tablepr2_2017!H377))))</f>
        <v>69</v>
      </c>
      <c r="I378" s="730">
        <f>IF(YEAR2=2014,'Table PR2_2014'!I377,IF(YEAR2=2015,TablePR2_2015!I377,IF(YEAR2=2016,Tablepr2_2016!I377,IF(YEAR2=2017,Tablepr2_2017!I377))))</f>
        <v>33.4</v>
      </c>
      <c r="J378" s="599"/>
      <c r="K378" s="399"/>
      <c r="L378" s="399"/>
      <c r="M378" s="399"/>
      <c r="N378" s="399"/>
      <c r="Q378" s="336"/>
      <c r="R378" s="336"/>
      <c r="S378" s="336"/>
      <c r="T378" s="336"/>
      <c r="U378" s="336"/>
      <c r="V378" s="336"/>
      <c r="W378" s="336"/>
      <c r="X378" s="336"/>
      <c r="Y378" s="336"/>
      <c r="Z378" s="293"/>
      <c r="AA378" s="336"/>
      <c r="AB378" s="336"/>
      <c r="AC378" s="336"/>
      <c r="AD378" s="336"/>
      <c r="AE378" s="336"/>
      <c r="AF378" s="336"/>
      <c r="AG378" s="336"/>
      <c r="AH378" s="336"/>
      <c r="AI378" s="336"/>
      <c r="AJ378" s="336"/>
      <c r="AK378" s="336"/>
      <c r="AL378" s="336"/>
      <c r="AM378" s="336"/>
      <c r="AN378" s="336"/>
      <c r="AO378" s="336"/>
      <c r="AP378" s="336"/>
      <c r="AQ378" s="336"/>
      <c r="AR378" s="336"/>
      <c r="AS378" s="336"/>
      <c r="AT378" s="336"/>
      <c r="AU378" s="336"/>
      <c r="AV378" s="336"/>
      <c r="AW378" s="336"/>
      <c r="AX378" s="336"/>
      <c r="AY378" s="336"/>
      <c r="AZ378" s="336"/>
      <c r="BA378" s="336"/>
      <c r="BB378" s="336"/>
      <c r="BC378" s="336"/>
      <c r="BD378" s="336"/>
      <c r="BE378" s="336"/>
      <c r="BF378" s="336"/>
      <c r="BG378" s="336"/>
      <c r="BH378" s="336"/>
      <c r="BI378" s="336"/>
      <c r="BJ378" s="336"/>
      <c r="BK378" s="336"/>
      <c r="BL378" s="336"/>
      <c r="BM378" s="336"/>
      <c r="BN378" s="336"/>
      <c r="BO378" s="336"/>
      <c r="BP378" s="336"/>
      <c r="BQ378" s="336"/>
      <c r="BR378" s="336"/>
      <c r="BS378" s="336"/>
      <c r="BT378" s="336"/>
      <c r="BU378" s="336"/>
      <c r="BV378" s="336"/>
      <c r="BW378" s="336"/>
      <c r="BX378" s="336"/>
      <c r="BY378" s="336"/>
    </row>
    <row r="379" spans="1:77" ht="12" customHeight="1" x14ac:dyDescent="0.35">
      <c r="A379" s="341"/>
      <c r="B379" s="338"/>
      <c r="C379" s="107" t="s">
        <v>1006</v>
      </c>
      <c r="D379" s="78" t="s">
        <v>1007</v>
      </c>
      <c r="E379" s="370"/>
      <c r="F379" s="290">
        <f>IF(YEAR2=2014,'Table PR2_2014'!F378,IF(YEAR2=2015,TablePR2_2015!F378,IF(YEAR2=2016,Tablepr2_2016!F378,IF(YEAR2=2017,Tablepr2_2017!F378))))</f>
        <v>1697</v>
      </c>
      <c r="G379" s="290">
        <f>IF(YEAR2=2014,'Table PR2_2014'!G378,IF(YEAR2=2015,TablePR2_2015!G378,IF(YEAR2=2016,Tablepr2_2016!G378,IF(YEAR2=2017,Tablepr2_2017!G378))))</f>
        <v>68</v>
      </c>
      <c r="H379" s="290">
        <f>IF(YEAR2=2014,'Table PR2_2014'!H378,IF(YEAR2=2015,TablePR2_2015!H378,IF(YEAR2=2016,Tablepr2_2016!H378,IF(YEAR2=2017,Tablepr2_2017!H378))))</f>
        <v>70</v>
      </c>
      <c r="I379" s="730">
        <f>IF(YEAR2=2014,'Table PR2_2014'!I378,IF(YEAR2=2015,TablePR2_2015!I378,IF(YEAR2=2016,Tablepr2_2016!I378,IF(YEAR2=2017,Tablepr2_2017!I378))))</f>
        <v>33.4</v>
      </c>
      <c r="J379" s="599"/>
      <c r="K379" s="399"/>
      <c r="L379" s="399"/>
      <c r="M379" s="399"/>
      <c r="N379" s="399"/>
      <c r="Q379" s="336"/>
      <c r="R379" s="336"/>
      <c r="S379" s="336"/>
      <c r="T379" s="336"/>
      <c r="U379" s="336"/>
      <c r="V379" s="336"/>
      <c r="W379" s="336"/>
      <c r="X379" s="336"/>
      <c r="Y379" s="336"/>
      <c r="Z379" s="293"/>
      <c r="AA379" s="336"/>
      <c r="AB379" s="336"/>
      <c r="AC379" s="336"/>
      <c r="AD379" s="336"/>
      <c r="AE379" s="336"/>
      <c r="AF379" s="336"/>
      <c r="AG379" s="336"/>
      <c r="AH379" s="336"/>
      <c r="AI379" s="336"/>
      <c r="AJ379" s="336"/>
      <c r="AK379" s="336"/>
      <c r="AL379" s="336"/>
      <c r="AM379" s="336"/>
      <c r="AN379" s="336"/>
      <c r="AO379" s="336"/>
      <c r="AP379" s="336"/>
      <c r="AQ379" s="336"/>
      <c r="AR379" s="336"/>
      <c r="AS379" s="336"/>
      <c r="AT379" s="336"/>
      <c r="AU379" s="336"/>
      <c r="AV379" s="336"/>
      <c r="AW379" s="336"/>
      <c r="AX379" s="336"/>
      <c r="AY379" s="336"/>
      <c r="AZ379" s="336"/>
      <c r="BA379" s="336"/>
      <c r="BB379" s="336"/>
      <c r="BC379" s="336"/>
      <c r="BD379" s="336"/>
      <c r="BE379" s="336"/>
      <c r="BF379" s="336"/>
      <c r="BG379" s="336"/>
      <c r="BH379" s="336"/>
      <c r="BI379" s="336"/>
      <c r="BJ379" s="336"/>
      <c r="BK379" s="336"/>
      <c r="BL379" s="336"/>
      <c r="BM379" s="336"/>
      <c r="BN379" s="336"/>
      <c r="BO379" s="336"/>
      <c r="BP379" s="336"/>
      <c r="BQ379" s="336"/>
      <c r="BR379" s="336"/>
      <c r="BS379" s="336"/>
      <c r="BT379" s="336"/>
      <c r="BU379" s="336"/>
      <c r="BV379" s="336"/>
      <c r="BW379" s="336"/>
      <c r="BX379" s="336"/>
      <c r="BY379" s="336"/>
    </row>
    <row r="380" spans="1:77" ht="12" customHeight="1" x14ac:dyDescent="0.35">
      <c r="A380" s="341"/>
      <c r="B380" s="338"/>
      <c r="C380" s="107" t="s">
        <v>1008</v>
      </c>
      <c r="D380" s="78" t="s">
        <v>1009</v>
      </c>
      <c r="E380" s="370"/>
      <c r="F380" s="290">
        <f>IF(YEAR2=2014,'Table PR2_2014'!F379,IF(YEAR2=2015,TablePR2_2015!F379,IF(YEAR2=2016,Tablepr2_2016!F379,IF(YEAR2=2017,Tablepr2_2017!F379))))</f>
        <v>1149</v>
      </c>
      <c r="G380" s="290">
        <f>IF(YEAR2=2014,'Table PR2_2014'!G379,IF(YEAR2=2015,TablePR2_2015!G379,IF(YEAR2=2016,Tablepr2_2016!G379,IF(YEAR2=2017,Tablepr2_2017!G379))))</f>
        <v>66</v>
      </c>
      <c r="H380" s="290">
        <f>IF(YEAR2=2014,'Table PR2_2014'!H379,IF(YEAR2=2015,TablePR2_2015!H379,IF(YEAR2=2016,Tablepr2_2016!H379,IF(YEAR2=2017,Tablepr2_2017!H379))))</f>
        <v>68</v>
      </c>
      <c r="I380" s="730">
        <f>IF(YEAR2=2014,'Table PR2_2014'!I379,IF(YEAR2=2015,TablePR2_2015!I379,IF(YEAR2=2016,Tablepr2_2016!I379,IF(YEAR2=2017,Tablepr2_2017!I379))))</f>
        <v>33.799999999999997</v>
      </c>
      <c r="J380" s="599"/>
      <c r="K380" s="399"/>
      <c r="L380" s="399"/>
      <c r="M380" s="399"/>
      <c r="N380" s="399"/>
      <c r="Q380" s="336"/>
      <c r="R380" s="336"/>
      <c r="S380" s="336"/>
      <c r="T380" s="336"/>
      <c r="U380" s="336"/>
      <c r="V380" s="336"/>
      <c r="W380" s="336"/>
      <c r="X380" s="336"/>
      <c r="Y380" s="336"/>
      <c r="Z380" s="293"/>
      <c r="AA380" s="336"/>
      <c r="AB380" s="336"/>
      <c r="AC380" s="336"/>
      <c r="AD380" s="336"/>
      <c r="AE380" s="336"/>
      <c r="AF380" s="336"/>
      <c r="AG380" s="336"/>
      <c r="AH380" s="336"/>
      <c r="AI380" s="336"/>
      <c r="AJ380" s="336"/>
      <c r="AK380" s="336"/>
      <c r="AL380" s="336"/>
      <c r="AM380" s="336"/>
      <c r="AN380" s="336"/>
      <c r="AO380" s="336"/>
      <c r="AP380" s="336"/>
      <c r="AQ380" s="336"/>
      <c r="AR380" s="336"/>
      <c r="AS380" s="336"/>
      <c r="AT380" s="336"/>
      <c r="AU380" s="336"/>
      <c r="AV380" s="336"/>
      <c r="AW380" s="336"/>
      <c r="AX380" s="336"/>
      <c r="AY380" s="336"/>
      <c r="AZ380" s="336"/>
      <c r="BA380" s="336"/>
      <c r="BB380" s="336"/>
      <c r="BC380" s="336"/>
      <c r="BD380" s="336"/>
      <c r="BE380" s="336"/>
      <c r="BF380" s="336"/>
      <c r="BG380" s="336"/>
      <c r="BH380" s="336"/>
      <c r="BI380" s="336"/>
      <c r="BJ380" s="336"/>
      <c r="BK380" s="336"/>
      <c r="BL380" s="336"/>
      <c r="BM380" s="336"/>
      <c r="BN380" s="336"/>
      <c r="BO380" s="336"/>
      <c r="BP380" s="336"/>
      <c r="BQ380" s="336"/>
      <c r="BR380" s="336"/>
      <c r="BS380" s="336"/>
      <c r="BT380" s="336"/>
      <c r="BU380" s="336"/>
      <c r="BV380" s="336"/>
      <c r="BW380" s="336"/>
      <c r="BX380" s="336"/>
      <c r="BY380" s="336"/>
    </row>
    <row r="381" spans="1:77" ht="12" customHeight="1" x14ac:dyDescent="0.35">
      <c r="A381" s="341"/>
      <c r="B381" s="338"/>
      <c r="C381" s="107" t="s">
        <v>1010</v>
      </c>
      <c r="D381" s="78" t="s">
        <v>1011</v>
      </c>
      <c r="E381" s="370"/>
      <c r="F381" s="290">
        <f>IF(YEAR2=2014,'Table PR2_2014'!F380,IF(YEAR2=2015,TablePR2_2015!F380,IF(YEAR2=2016,Tablepr2_2016!F380,IF(YEAR2=2017,Tablepr2_2017!F380))))</f>
        <v>1648</v>
      </c>
      <c r="G381" s="290">
        <f>IF(YEAR2=2014,'Table PR2_2014'!G380,IF(YEAR2=2015,TablePR2_2015!G380,IF(YEAR2=2016,Tablepr2_2016!G380,IF(YEAR2=2017,Tablepr2_2017!G380))))</f>
        <v>65</v>
      </c>
      <c r="H381" s="290">
        <f>IF(YEAR2=2014,'Table PR2_2014'!H380,IF(YEAR2=2015,TablePR2_2015!H380,IF(YEAR2=2016,Tablepr2_2016!H380,IF(YEAR2=2017,Tablepr2_2017!H380))))</f>
        <v>69</v>
      </c>
      <c r="I381" s="730">
        <f>IF(YEAR2=2014,'Table PR2_2014'!I380,IF(YEAR2=2015,TablePR2_2015!I380,IF(YEAR2=2016,Tablepr2_2016!I380,IF(YEAR2=2017,Tablepr2_2017!I380))))</f>
        <v>32.6</v>
      </c>
      <c r="J381" s="599"/>
      <c r="K381" s="399"/>
      <c r="L381" s="399"/>
      <c r="M381" s="399"/>
      <c r="N381" s="399"/>
      <c r="Q381" s="336"/>
      <c r="R381" s="336"/>
      <c r="S381" s="336"/>
      <c r="T381" s="336"/>
      <c r="U381" s="336"/>
      <c r="V381" s="336"/>
      <c r="W381" s="336"/>
      <c r="X381" s="336"/>
      <c r="Y381" s="336"/>
      <c r="Z381" s="293"/>
      <c r="AA381" s="336"/>
      <c r="AB381" s="336"/>
      <c r="AC381" s="336"/>
      <c r="AD381" s="336"/>
      <c r="AE381" s="336"/>
      <c r="AF381" s="336"/>
      <c r="AG381" s="336"/>
      <c r="AH381" s="336"/>
      <c r="AI381" s="336"/>
      <c r="AJ381" s="336"/>
      <c r="AK381" s="336"/>
      <c r="AL381" s="336"/>
      <c r="AM381" s="336"/>
      <c r="AN381" s="336"/>
      <c r="AO381" s="336"/>
      <c r="AP381" s="336"/>
      <c r="AQ381" s="336"/>
      <c r="AR381" s="336"/>
      <c r="AS381" s="336"/>
      <c r="AT381" s="336"/>
      <c r="AU381" s="336"/>
      <c r="AV381" s="336"/>
      <c r="AW381" s="336"/>
      <c r="AX381" s="336"/>
      <c r="AY381" s="336"/>
      <c r="AZ381" s="336"/>
      <c r="BA381" s="336"/>
      <c r="BB381" s="336"/>
      <c r="BC381" s="336"/>
      <c r="BD381" s="336"/>
      <c r="BE381" s="336"/>
      <c r="BF381" s="336"/>
      <c r="BG381" s="336"/>
      <c r="BH381" s="336"/>
      <c r="BI381" s="336"/>
      <c r="BJ381" s="336"/>
      <c r="BK381" s="336"/>
      <c r="BL381" s="336"/>
      <c r="BM381" s="336"/>
      <c r="BN381" s="336"/>
      <c r="BO381" s="336"/>
      <c r="BP381" s="336"/>
      <c r="BQ381" s="336"/>
      <c r="BR381" s="336"/>
      <c r="BS381" s="336"/>
      <c r="BT381" s="336"/>
      <c r="BU381" s="336"/>
      <c r="BV381" s="336"/>
      <c r="BW381" s="336"/>
      <c r="BX381" s="336"/>
      <c r="BY381" s="336"/>
    </row>
    <row r="382" spans="1:77" ht="12" customHeight="1" x14ac:dyDescent="0.35">
      <c r="A382" s="341"/>
      <c r="B382" s="338"/>
      <c r="C382" s="107" t="s">
        <v>1012</v>
      </c>
      <c r="D382" s="78" t="s">
        <v>1013</v>
      </c>
      <c r="E382" s="370"/>
      <c r="F382" s="290">
        <f>IF(YEAR2=2014,'Table PR2_2014'!F381,IF(YEAR2=2015,TablePR2_2015!F381,IF(YEAR2=2016,Tablepr2_2016!F381,IF(YEAR2=2017,Tablepr2_2017!F381))))</f>
        <v>1537</v>
      </c>
      <c r="G382" s="290">
        <f>IF(YEAR2=2014,'Table PR2_2014'!G381,IF(YEAR2=2015,TablePR2_2015!G381,IF(YEAR2=2016,Tablepr2_2016!G381,IF(YEAR2=2017,Tablepr2_2017!G381))))</f>
        <v>72</v>
      </c>
      <c r="H382" s="290">
        <f>IF(YEAR2=2014,'Table PR2_2014'!H381,IF(YEAR2=2015,TablePR2_2015!H381,IF(YEAR2=2016,Tablepr2_2016!H381,IF(YEAR2=2017,Tablepr2_2017!H381))))</f>
        <v>74</v>
      </c>
      <c r="I382" s="730">
        <f>IF(YEAR2=2014,'Table PR2_2014'!I381,IF(YEAR2=2015,TablePR2_2015!I381,IF(YEAR2=2016,Tablepr2_2016!I381,IF(YEAR2=2017,Tablepr2_2017!I381))))</f>
        <v>34.799999999999997</v>
      </c>
      <c r="J382" s="599"/>
      <c r="K382" s="399"/>
      <c r="L382" s="399"/>
      <c r="M382" s="399"/>
      <c r="N382" s="399"/>
      <c r="Q382" s="336"/>
      <c r="R382" s="336"/>
      <c r="S382" s="336"/>
      <c r="T382" s="336"/>
      <c r="U382" s="336"/>
      <c r="V382" s="336"/>
      <c r="W382" s="336"/>
      <c r="X382" s="336"/>
      <c r="Y382" s="336"/>
      <c r="Z382" s="293"/>
      <c r="AA382" s="336"/>
      <c r="AB382" s="336"/>
      <c r="AC382" s="336"/>
      <c r="AD382" s="336"/>
      <c r="AE382" s="336"/>
      <c r="AF382" s="336"/>
      <c r="AG382" s="336"/>
      <c r="AH382" s="336"/>
      <c r="AI382" s="336"/>
      <c r="AJ382" s="336"/>
      <c r="AK382" s="336"/>
      <c r="AL382" s="336"/>
      <c r="AM382" s="336"/>
      <c r="AN382" s="336"/>
      <c r="AO382" s="336"/>
      <c r="AP382" s="336"/>
      <c r="AQ382" s="336"/>
      <c r="AR382" s="336"/>
      <c r="AS382" s="336"/>
      <c r="AT382" s="336"/>
      <c r="AU382" s="336"/>
      <c r="AV382" s="336"/>
      <c r="AW382" s="336"/>
      <c r="AX382" s="336"/>
      <c r="AY382" s="336"/>
      <c r="AZ382" s="336"/>
      <c r="BA382" s="336"/>
      <c r="BB382" s="336"/>
      <c r="BC382" s="336"/>
      <c r="BD382" s="336"/>
      <c r="BE382" s="336"/>
      <c r="BF382" s="336"/>
      <c r="BG382" s="336"/>
      <c r="BH382" s="336"/>
      <c r="BI382" s="336"/>
      <c r="BJ382" s="336"/>
      <c r="BK382" s="336"/>
      <c r="BL382" s="336"/>
      <c r="BM382" s="336"/>
      <c r="BN382" s="336"/>
      <c r="BO382" s="336"/>
      <c r="BP382" s="336"/>
      <c r="BQ382" s="336"/>
      <c r="BR382" s="336"/>
      <c r="BS382" s="336"/>
      <c r="BT382" s="336"/>
      <c r="BU382" s="336"/>
      <c r="BV382" s="336"/>
      <c r="BW382" s="336"/>
      <c r="BX382" s="336"/>
      <c r="BY382" s="336"/>
    </row>
    <row r="383" spans="1:77" ht="12" customHeight="1" x14ac:dyDescent="0.35">
      <c r="A383" s="341"/>
      <c r="B383" s="338"/>
      <c r="C383" s="107" t="s">
        <v>1014</v>
      </c>
      <c r="D383" s="78" t="s">
        <v>1015</v>
      </c>
      <c r="E383" s="370"/>
      <c r="F383" s="290">
        <f>IF(YEAR2=2014,'Table PR2_2014'!F382,IF(YEAR2=2015,TablePR2_2015!F382,IF(YEAR2=2016,Tablepr2_2016!F382,IF(YEAR2=2017,Tablepr2_2017!F382))))</f>
        <v>1742</v>
      </c>
      <c r="G383" s="290">
        <f>IF(YEAR2=2014,'Table PR2_2014'!G382,IF(YEAR2=2015,TablePR2_2015!G382,IF(YEAR2=2016,Tablepr2_2016!G382,IF(YEAR2=2017,Tablepr2_2017!G382))))</f>
        <v>70</v>
      </c>
      <c r="H383" s="290">
        <f>IF(YEAR2=2014,'Table PR2_2014'!H382,IF(YEAR2=2015,TablePR2_2015!H382,IF(YEAR2=2016,Tablepr2_2016!H382,IF(YEAR2=2017,Tablepr2_2017!H382))))</f>
        <v>71</v>
      </c>
      <c r="I383" s="730">
        <f>IF(YEAR2=2014,'Table PR2_2014'!I382,IF(YEAR2=2015,TablePR2_2015!I382,IF(YEAR2=2016,Tablepr2_2016!I382,IF(YEAR2=2017,Tablepr2_2017!I382))))</f>
        <v>34</v>
      </c>
      <c r="J383" s="599"/>
      <c r="K383" s="399"/>
      <c r="L383" s="399"/>
      <c r="M383" s="399"/>
      <c r="N383" s="399"/>
      <c r="Q383" s="336"/>
      <c r="R383" s="336"/>
      <c r="S383" s="336"/>
      <c r="T383" s="336"/>
      <c r="U383" s="336"/>
      <c r="V383" s="336"/>
      <c r="W383" s="336"/>
      <c r="X383" s="336"/>
      <c r="Y383" s="336"/>
      <c r="Z383" s="293"/>
      <c r="AA383" s="336"/>
      <c r="AB383" s="336"/>
      <c r="AC383" s="336"/>
      <c r="AD383" s="336"/>
      <c r="AE383" s="336"/>
      <c r="AF383" s="336"/>
      <c r="AG383" s="336"/>
      <c r="AH383" s="336"/>
      <c r="AI383" s="336"/>
      <c r="AJ383" s="336"/>
      <c r="AK383" s="336"/>
      <c r="AL383" s="336"/>
      <c r="AM383" s="336"/>
      <c r="AN383" s="336"/>
      <c r="AO383" s="336"/>
      <c r="AP383" s="336"/>
      <c r="AQ383" s="336"/>
      <c r="AR383" s="336"/>
      <c r="AS383" s="336"/>
      <c r="AT383" s="336"/>
      <c r="AU383" s="336"/>
      <c r="AV383" s="336"/>
      <c r="AW383" s="336"/>
      <c r="AX383" s="336"/>
      <c r="AY383" s="336"/>
      <c r="AZ383" s="336"/>
      <c r="BA383" s="336"/>
      <c r="BB383" s="336"/>
      <c r="BC383" s="336"/>
      <c r="BD383" s="336"/>
      <c r="BE383" s="336"/>
      <c r="BF383" s="336"/>
      <c r="BG383" s="336"/>
      <c r="BH383" s="336"/>
      <c r="BI383" s="336"/>
      <c r="BJ383" s="336"/>
      <c r="BK383" s="336"/>
      <c r="BL383" s="336"/>
      <c r="BM383" s="336"/>
      <c r="BN383" s="336"/>
      <c r="BO383" s="336"/>
      <c r="BP383" s="336"/>
      <c r="BQ383" s="336"/>
      <c r="BR383" s="336"/>
      <c r="BS383" s="336"/>
      <c r="BT383" s="336"/>
      <c r="BU383" s="336"/>
      <c r="BV383" s="336"/>
      <c r="BW383" s="336"/>
      <c r="BX383" s="336"/>
      <c r="BY383" s="336"/>
    </row>
    <row r="384" spans="1:77" ht="12" customHeight="1" x14ac:dyDescent="0.35">
      <c r="A384" s="341"/>
      <c r="B384" s="338"/>
      <c r="C384" s="107" t="s">
        <v>1016</v>
      </c>
      <c r="D384" s="78" t="s">
        <v>1017</v>
      </c>
      <c r="E384" s="370"/>
      <c r="F384" s="290">
        <f>IF(YEAR2=2014,'Table PR2_2014'!F383,IF(YEAR2=2015,TablePR2_2015!F383,IF(YEAR2=2016,Tablepr2_2016!F383,IF(YEAR2=2017,Tablepr2_2017!F383))))</f>
        <v>1200</v>
      </c>
      <c r="G384" s="290">
        <f>IF(YEAR2=2014,'Table PR2_2014'!G383,IF(YEAR2=2015,TablePR2_2015!G383,IF(YEAR2=2016,Tablepr2_2016!G383,IF(YEAR2=2017,Tablepr2_2017!G383))))</f>
        <v>71</v>
      </c>
      <c r="H384" s="290">
        <f>IF(YEAR2=2014,'Table PR2_2014'!H383,IF(YEAR2=2015,TablePR2_2015!H383,IF(YEAR2=2016,Tablepr2_2016!H383,IF(YEAR2=2017,Tablepr2_2017!H383))))</f>
        <v>72</v>
      </c>
      <c r="I384" s="730">
        <f>IF(YEAR2=2014,'Table PR2_2014'!I383,IF(YEAR2=2015,TablePR2_2015!I383,IF(YEAR2=2016,Tablepr2_2016!I383,IF(YEAR2=2017,Tablepr2_2017!I383))))</f>
        <v>33</v>
      </c>
      <c r="J384" s="599"/>
      <c r="K384" s="399"/>
      <c r="L384" s="399"/>
      <c r="M384" s="399"/>
      <c r="N384" s="399"/>
      <c r="Q384" s="336"/>
      <c r="R384" s="336"/>
      <c r="S384" s="336"/>
      <c r="T384" s="336"/>
      <c r="U384" s="336"/>
      <c r="V384" s="336"/>
      <c r="W384" s="336"/>
      <c r="X384" s="336"/>
      <c r="Y384" s="336"/>
      <c r="Z384" s="293"/>
      <c r="AA384" s="336"/>
      <c r="AB384" s="336"/>
      <c r="AC384" s="336"/>
      <c r="AD384" s="336"/>
      <c r="AE384" s="336"/>
      <c r="AF384" s="336"/>
      <c r="AG384" s="336"/>
      <c r="AH384" s="336"/>
      <c r="AI384" s="336"/>
      <c r="AJ384" s="336"/>
      <c r="AK384" s="336"/>
      <c r="AL384" s="336"/>
      <c r="AM384" s="336"/>
      <c r="AN384" s="336"/>
      <c r="AO384" s="336"/>
      <c r="AP384" s="336"/>
      <c r="AQ384" s="336"/>
      <c r="AR384" s="336"/>
      <c r="AS384" s="336"/>
      <c r="AT384" s="336"/>
      <c r="AU384" s="336"/>
      <c r="AV384" s="336"/>
      <c r="AW384" s="336"/>
      <c r="AX384" s="336"/>
      <c r="AY384" s="336"/>
      <c r="AZ384" s="336"/>
      <c r="BA384" s="336"/>
      <c r="BB384" s="336"/>
      <c r="BC384" s="336"/>
      <c r="BD384" s="336"/>
      <c r="BE384" s="336"/>
      <c r="BF384" s="336"/>
      <c r="BG384" s="336"/>
      <c r="BH384" s="336"/>
      <c r="BI384" s="336"/>
      <c r="BJ384" s="336"/>
      <c r="BK384" s="336"/>
      <c r="BL384" s="336"/>
      <c r="BM384" s="336"/>
      <c r="BN384" s="336"/>
      <c r="BO384" s="336"/>
      <c r="BP384" s="336"/>
      <c r="BQ384" s="336"/>
      <c r="BR384" s="336"/>
      <c r="BS384" s="336"/>
      <c r="BT384" s="336"/>
      <c r="BU384" s="336"/>
      <c r="BV384" s="336"/>
      <c r="BW384" s="336"/>
      <c r="BX384" s="336"/>
      <c r="BY384" s="336"/>
    </row>
    <row r="385" spans="1:77" ht="12" customHeight="1" x14ac:dyDescent="0.35">
      <c r="A385" s="341"/>
      <c r="B385" s="338"/>
      <c r="C385" s="107"/>
      <c r="D385" s="78"/>
      <c r="E385" s="370"/>
      <c r="F385" s="290"/>
      <c r="G385" s="290"/>
      <c r="H385" s="290"/>
      <c r="I385" s="730"/>
      <c r="J385" s="599"/>
      <c r="K385" s="399"/>
      <c r="L385" s="399"/>
      <c r="M385" s="399"/>
      <c r="N385" s="399"/>
      <c r="Q385" s="336"/>
      <c r="R385" s="336"/>
      <c r="S385" s="336"/>
      <c r="T385" s="336"/>
      <c r="U385" s="336"/>
      <c r="V385" s="336"/>
      <c r="W385" s="336"/>
      <c r="X385" s="336"/>
      <c r="Y385" s="336"/>
      <c r="Z385" s="293"/>
      <c r="AA385" s="336"/>
      <c r="AB385" s="336"/>
      <c r="AC385" s="336"/>
      <c r="AD385" s="336"/>
      <c r="AE385" s="336"/>
      <c r="AF385" s="336"/>
      <c r="AG385" s="336"/>
      <c r="AH385" s="336"/>
      <c r="AI385" s="336"/>
      <c r="AJ385" s="336"/>
      <c r="AK385" s="336"/>
      <c r="AL385" s="336"/>
      <c r="AM385" s="336"/>
      <c r="AN385" s="336"/>
      <c r="AO385" s="336"/>
      <c r="AP385" s="336"/>
      <c r="AQ385" s="336"/>
      <c r="AR385" s="336"/>
      <c r="AS385" s="336"/>
      <c r="AT385" s="336"/>
      <c r="AU385" s="336"/>
      <c r="AV385" s="336"/>
      <c r="AW385" s="336"/>
      <c r="AX385" s="336"/>
      <c r="AY385" s="336"/>
      <c r="AZ385" s="336"/>
      <c r="BA385" s="336"/>
      <c r="BB385" s="336"/>
      <c r="BC385" s="336"/>
      <c r="BD385" s="336"/>
      <c r="BE385" s="336"/>
      <c r="BF385" s="336"/>
      <c r="BG385" s="336"/>
      <c r="BH385" s="336"/>
      <c r="BI385" s="336"/>
      <c r="BJ385" s="336"/>
      <c r="BK385" s="336"/>
      <c r="BL385" s="336"/>
      <c r="BM385" s="336"/>
      <c r="BN385" s="336"/>
      <c r="BO385" s="336"/>
      <c r="BP385" s="336"/>
      <c r="BQ385" s="336"/>
      <c r="BR385" s="336"/>
      <c r="BS385" s="336"/>
      <c r="BT385" s="336"/>
      <c r="BU385" s="336"/>
      <c r="BV385" s="336"/>
      <c r="BW385" s="336"/>
      <c r="BX385" s="336"/>
      <c r="BY385" s="336"/>
    </row>
    <row r="386" spans="1:77" ht="12" customHeight="1" x14ac:dyDescent="0.35">
      <c r="A386" s="339" t="s">
        <v>147</v>
      </c>
      <c r="B386" s="340" t="s">
        <v>590</v>
      </c>
      <c r="C386" s="333" t="s">
        <v>1018</v>
      </c>
      <c r="D386" s="338"/>
      <c r="E386" s="370"/>
      <c r="F386" s="290">
        <f>IF(YEAR2=2014,'Table PR2_2014'!F385,IF(YEAR2=2015,TablePR2_2015!F385,IF(YEAR2=2016,Tablepr2_2016!F385,IF(YEAR2=2017,Tablepr2_2017!F385))))</f>
        <v>61885</v>
      </c>
      <c r="G386" s="290">
        <f>IF(YEAR2=2014,'Table PR2_2014'!G385,IF(YEAR2=2015,TablePR2_2015!G385,IF(YEAR2=2016,Tablepr2_2016!G385,IF(YEAR2=2017,Tablepr2_2017!G385))))</f>
        <v>69</v>
      </c>
      <c r="H386" s="290">
        <f>IF(YEAR2=2014,'Table PR2_2014'!H385,IF(YEAR2=2015,TablePR2_2015!H385,IF(YEAR2=2016,Tablepr2_2016!H385,IF(YEAR2=2017,Tablepr2_2017!H385))))</f>
        <v>70</v>
      </c>
      <c r="I386" s="730">
        <f>IF(YEAR2=2014,'Table PR2_2014'!I385,IF(YEAR2=2015,TablePR2_2015!I385,IF(YEAR2=2016,Tablepr2_2016!I385,IF(YEAR2=2017,Tablepr2_2017!I385))))</f>
        <v>34.6</v>
      </c>
      <c r="J386" s="599"/>
      <c r="K386" s="399"/>
      <c r="L386" s="399"/>
      <c r="M386" s="399"/>
      <c r="N386" s="399"/>
      <c r="Q386" s="336"/>
      <c r="R386" s="336"/>
      <c r="S386" s="336"/>
      <c r="T386" s="336"/>
      <c r="U386" s="336"/>
      <c r="V386" s="336"/>
      <c r="W386" s="336"/>
      <c r="X386" s="336"/>
      <c r="Y386" s="336"/>
      <c r="Z386" s="293"/>
      <c r="AA386" s="336"/>
      <c r="AB386" s="336"/>
      <c r="AC386" s="336"/>
      <c r="AD386" s="336"/>
      <c r="AE386" s="336"/>
      <c r="AF386" s="336"/>
      <c r="AG386" s="336"/>
      <c r="AH386" s="336"/>
      <c r="AI386" s="336"/>
      <c r="AJ386" s="336"/>
      <c r="AK386" s="336"/>
      <c r="AL386" s="336"/>
      <c r="AM386" s="336"/>
      <c r="AN386" s="336"/>
      <c r="AO386" s="336"/>
      <c r="AP386" s="336"/>
      <c r="AQ386" s="336"/>
      <c r="AR386" s="336"/>
      <c r="AS386" s="336"/>
      <c r="AT386" s="336"/>
      <c r="AU386" s="336"/>
      <c r="AV386" s="336"/>
      <c r="AW386" s="336"/>
      <c r="AX386" s="336"/>
      <c r="AY386" s="336"/>
      <c r="AZ386" s="336"/>
      <c r="BA386" s="336"/>
      <c r="BB386" s="336"/>
      <c r="BC386" s="336"/>
      <c r="BD386" s="336"/>
      <c r="BE386" s="336"/>
      <c r="BF386" s="336"/>
      <c r="BG386" s="336"/>
      <c r="BH386" s="336"/>
      <c r="BI386" s="336"/>
      <c r="BJ386" s="336"/>
      <c r="BK386" s="336"/>
      <c r="BL386" s="336"/>
      <c r="BM386" s="336"/>
      <c r="BN386" s="336"/>
      <c r="BO386" s="336"/>
      <c r="BP386" s="336"/>
      <c r="BQ386" s="336"/>
      <c r="BR386" s="336"/>
      <c r="BS386" s="336"/>
      <c r="BT386" s="336"/>
      <c r="BU386" s="336"/>
      <c r="BV386" s="336"/>
      <c r="BW386" s="336"/>
      <c r="BX386" s="336"/>
      <c r="BY386" s="336"/>
    </row>
    <row r="387" spans="1:77" ht="12" customHeight="1" x14ac:dyDescent="0.35">
      <c r="A387" s="343"/>
      <c r="B387" s="338"/>
      <c r="C387" s="340"/>
      <c r="D387" s="333"/>
      <c r="E387" s="370"/>
      <c r="F387" s="290"/>
      <c r="G387" s="290"/>
      <c r="H387" s="290"/>
      <c r="I387" s="730"/>
      <c r="J387" s="599"/>
      <c r="K387" s="399"/>
      <c r="L387" s="399"/>
      <c r="M387" s="399"/>
      <c r="N387" s="399"/>
      <c r="Q387" s="336"/>
      <c r="R387" s="336"/>
      <c r="S387" s="336"/>
      <c r="T387" s="336"/>
      <c r="U387" s="336"/>
      <c r="V387" s="336"/>
      <c r="W387" s="336"/>
      <c r="X387" s="336"/>
      <c r="Y387" s="336"/>
      <c r="Z387" s="293"/>
      <c r="AA387" s="336"/>
      <c r="AB387" s="336"/>
      <c r="AC387" s="336"/>
      <c r="AD387" s="336"/>
      <c r="AE387" s="336"/>
      <c r="AF387" s="336"/>
      <c r="AG387" s="336"/>
      <c r="AH387" s="336"/>
      <c r="AI387" s="336"/>
      <c r="AJ387" s="336"/>
      <c r="AK387" s="336"/>
      <c r="AL387" s="336"/>
      <c r="AM387" s="336"/>
      <c r="AN387" s="336"/>
      <c r="AO387" s="336"/>
      <c r="AP387" s="336"/>
      <c r="AQ387" s="336"/>
      <c r="AR387" s="336"/>
      <c r="AS387" s="336"/>
      <c r="AT387" s="336"/>
      <c r="AU387" s="336"/>
      <c r="AV387" s="336"/>
      <c r="AW387" s="336"/>
      <c r="AX387" s="336"/>
      <c r="AY387" s="336"/>
      <c r="AZ387" s="336"/>
      <c r="BA387" s="336"/>
      <c r="BB387" s="336"/>
      <c r="BC387" s="336"/>
      <c r="BD387" s="336"/>
      <c r="BE387" s="336"/>
      <c r="BF387" s="336"/>
      <c r="BG387" s="336"/>
      <c r="BH387" s="336"/>
      <c r="BI387" s="336"/>
      <c r="BJ387" s="336"/>
      <c r="BK387" s="336"/>
      <c r="BL387" s="336"/>
      <c r="BM387" s="336"/>
      <c r="BN387" s="336"/>
      <c r="BO387" s="336"/>
      <c r="BP387" s="336"/>
      <c r="BQ387" s="336"/>
      <c r="BR387" s="336"/>
      <c r="BS387" s="336"/>
      <c r="BT387" s="336"/>
      <c r="BU387" s="336"/>
      <c r="BV387" s="336"/>
      <c r="BW387" s="336"/>
      <c r="BX387" s="336"/>
      <c r="BY387" s="336"/>
    </row>
    <row r="388" spans="1:77" ht="12" customHeight="1" x14ac:dyDescent="0.35">
      <c r="A388" s="337"/>
      <c r="B388" s="338"/>
      <c r="C388" s="340" t="s">
        <v>148</v>
      </c>
      <c r="D388" s="333" t="s">
        <v>1019</v>
      </c>
      <c r="E388" s="370"/>
      <c r="F388" s="290">
        <f>IF(YEAR2=2014,'Table PR2_2014'!F387,IF(YEAR2=2015,TablePR2_2015!F387,IF(YEAR2=2016,Tablepr2_2016!F387,IF(YEAR2=2017,Tablepr2_2017!F387))))</f>
        <v>1912</v>
      </c>
      <c r="G388" s="290">
        <f>IF(YEAR2=2014,'Table PR2_2014'!G387,IF(YEAR2=2015,TablePR2_2015!G387,IF(YEAR2=2016,Tablepr2_2016!G387,IF(YEAR2=2017,Tablepr2_2017!G387))))</f>
        <v>70</v>
      </c>
      <c r="H388" s="290">
        <f>IF(YEAR2=2014,'Table PR2_2014'!H387,IF(YEAR2=2015,TablePR2_2015!H387,IF(YEAR2=2016,Tablepr2_2016!H387,IF(YEAR2=2017,Tablepr2_2017!H387))))</f>
        <v>72</v>
      </c>
      <c r="I388" s="730">
        <f>IF(YEAR2=2014,'Table PR2_2014'!I387,IF(YEAR2=2015,TablePR2_2015!I387,IF(YEAR2=2016,Tablepr2_2016!I387,IF(YEAR2=2017,Tablepr2_2017!I387))))</f>
        <v>34.5</v>
      </c>
      <c r="J388" s="599"/>
      <c r="K388" s="399"/>
      <c r="L388" s="399"/>
      <c r="M388" s="399"/>
      <c r="N388" s="399"/>
      <c r="Q388" s="336"/>
      <c r="R388" s="336"/>
      <c r="S388" s="336"/>
      <c r="T388" s="336"/>
      <c r="U388" s="336"/>
      <c r="V388" s="336"/>
      <c r="W388" s="336"/>
      <c r="X388" s="336"/>
      <c r="Y388" s="336"/>
      <c r="Z388" s="293"/>
      <c r="AA388" s="336"/>
      <c r="AB388" s="336"/>
      <c r="AC388" s="336"/>
      <c r="AD388" s="336"/>
      <c r="AE388" s="336"/>
      <c r="AF388" s="336"/>
      <c r="AG388" s="336"/>
      <c r="AH388" s="336"/>
      <c r="AI388" s="336"/>
      <c r="AJ388" s="336"/>
      <c r="AK388" s="336"/>
      <c r="AL388" s="336"/>
      <c r="AM388" s="336"/>
      <c r="AN388" s="336"/>
      <c r="AO388" s="336"/>
      <c r="AP388" s="336"/>
      <c r="AQ388" s="336"/>
      <c r="AR388" s="336"/>
      <c r="AS388" s="336"/>
      <c r="AT388" s="336"/>
      <c r="AU388" s="336"/>
      <c r="AV388" s="336"/>
      <c r="AW388" s="336"/>
      <c r="AX388" s="336"/>
      <c r="AY388" s="336"/>
      <c r="AZ388" s="336"/>
      <c r="BA388" s="336"/>
      <c r="BB388" s="336"/>
      <c r="BC388" s="336"/>
      <c r="BD388" s="336"/>
      <c r="BE388" s="336"/>
      <c r="BF388" s="336"/>
      <c r="BG388" s="336"/>
      <c r="BH388" s="336"/>
      <c r="BI388" s="336"/>
      <c r="BJ388" s="336"/>
      <c r="BK388" s="336"/>
      <c r="BL388" s="336"/>
      <c r="BM388" s="336"/>
      <c r="BN388" s="336"/>
      <c r="BO388" s="336"/>
      <c r="BP388" s="336"/>
      <c r="BQ388" s="336"/>
      <c r="BR388" s="336"/>
      <c r="BS388" s="336"/>
      <c r="BT388" s="336"/>
      <c r="BU388" s="336"/>
      <c r="BV388" s="336"/>
      <c r="BW388" s="336"/>
      <c r="BX388" s="336"/>
      <c r="BY388" s="336"/>
    </row>
    <row r="389" spans="1:77" ht="12" customHeight="1" x14ac:dyDescent="0.35">
      <c r="A389" s="337"/>
      <c r="B389" s="338"/>
      <c r="C389" s="340" t="s">
        <v>149</v>
      </c>
      <c r="D389" s="333" t="s">
        <v>1020</v>
      </c>
      <c r="E389" s="370"/>
      <c r="F389" s="290">
        <f>IF(YEAR2=2014,'Table PR2_2014'!F388,IF(YEAR2=2015,TablePR2_2015!F388,IF(YEAR2=2016,Tablepr2_2016!F388,IF(YEAR2=2017,Tablepr2_2017!F388))))</f>
        <v>2094</v>
      </c>
      <c r="G389" s="290">
        <f>IF(YEAR2=2014,'Table PR2_2014'!G388,IF(YEAR2=2015,TablePR2_2015!G388,IF(YEAR2=2016,Tablepr2_2016!G388,IF(YEAR2=2017,Tablepr2_2017!G388))))</f>
        <v>74</v>
      </c>
      <c r="H389" s="290">
        <f>IF(YEAR2=2014,'Table PR2_2014'!H388,IF(YEAR2=2015,TablePR2_2015!H388,IF(YEAR2=2016,Tablepr2_2016!H388,IF(YEAR2=2017,Tablepr2_2017!H388))))</f>
        <v>75</v>
      </c>
      <c r="I389" s="730">
        <f>IF(YEAR2=2014,'Table PR2_2014'!I388,IF(YEAR2=2015,TablePR2_2015!I388,IF(YEAR2=2016,Tablepr2_2016!I388,IF(YEAR2=2017,Tablepr2_2017!I388))))</f>
        <v>36</v>
      </c>
      <c r="J389" s="599"/>
      <c r="K389" s="399"/>
      <c r="L389" s="399"/>
      <c r="M389" s="399"/>
      <c r="N389" s="399"/>
      <c r="Q389" s="336"/>
      <c r="R389" s="336"/>
      <c r="S389" s="336"/>
      <c r="T389" s="336"/>
      <c r="U389" s="336"/>
      <c r="V389" s="336"/>
      <c r="W389" s="336"/>
      <c r="X389" s="336"/>
      <c r="Y389" s="336"/>
      <c r="Z389" s="293"/>
      <c r="AA389" s="336"/>
      <c r="AB389" s="336"/>
      <c r="AC389" s="336"/>
      <c r="AD389" s="336"/>
      <c r="AE389" s="336"/>
      <c r="AF389" s="336"/>
      <c r="AG389" s="336"/>
      <c r="AH389" s="336"/>
      <c r="AI389" s="336"/>
      <c r="AJ389" s="336"/>
      <c r="AK389" s="336"/>
      <c r="AL389" s="336"/>
      <c r="AM389" s="336"/>
      <c r="AN389" s="336"/>
      <c r="AO389" s="336"/>
      <c r="AP389" s="336"/>
      <c r="AQ389" s="336"/>
      <c r="AR389" s="336"/>
      <c r="AS389" s="336"/>
      <c r="AT389" s="336"/>
      <c r="AU389" s="336"/>
      <c r="AV389" s="336"/>
      <c r="AW389" s="336"/>
      <c r="AX389" s="336"/>
      <c r="AY389" s="336"/>
      <c r="AZ389" s="336"/>
      <c r="BA389" s="336"/>
      <c r="BB389" s="336"/>
      <c r="BC389" s="336"/>
      <c r="BD389" s="336"/>
      <c r="BE389" s="336"/>
      <c r="BF389" s="336"/>
      <c r="BG389" s="336"/>
      <c r="BH389" s="336"/>
      <c r="BI389" s="336"/>
      <c r="BJ389" s="336"/>
      <c r="BK389" s="336"/>
      <c r="BL389" s="336"/>
      <c r="BM389" s="336"/>
      <c r="BN389" s="336"/>
      <c r="BO389" s="336"/>
      <c r="BP389" s="336"/>
      <c r="BQ389" s="336"/>
      <c r="BR389" s="336"/>
      <c r="BS389" s="336"/>
      <c r="BT389" s="336"/>
      <c r="BU389" s="336"/>
      <c r="BV389" s="336"/>
      <c r="BW389" s="336"/>
      <c r="BX389" s="336"/>
      <c r="BY389" s="336"/>
    </row>
    <row r="390" spans="1:77" ht="12" customHeight="1" x14ac:dyDescent="0.35">
      <c r="A390" s="337"/>
      <c r="B390" s="338"/>
      <c r="C390" s="340" t="s">
        <v>150</v>
      </c>
      <c r="D390" s="333" t="s">
        <v>1021</v>
      </c>
      <c r="E390" s="370"/>
      <c r="F390" s="290">
        <f>IF(YEAR2=2014,'Table PR2_2014'!F389,IF(YEAR2=2015,TablePR2_2015!F389,IF(YEAR2=2016,Tablepr2_2016!F389,IF(YEAR2=2017,Tablepr2_2017!F389))))</f>
        <v>5704</v>
      </c>
      <c r="G390" s="290">
        <f>IF(YEAR2=2014,'Table PR2_2014'!G389,IF(YEAR2=2015,TablePR2_2015!G389,IF(YEAR2=2016,Tablepr2_2016!G389,IF(YEAR2=2017,Tablepr2_2017!G389))))</f>
        <v>66</v>
      </c>
      <c r="H390" s="290">
        <f>IF(YEAR2=2014,'Table PR2_2014'!H389,IF(YEAR2=2015,TablePR2_2015!H389,IF(YEAR2=2016,Tablepr2_2016!H389,IF(YEAR2=2017,Tablepr2_2017!H389))))</f>
        <v>68</v>
      </c>
      <c r="I390" s="730">
        <f>IF(YEAR2=2014,'Table PR2_2014'!I389,IF(YEAR2=2015,TablePR2_2015!I389,IF(YEAR2=2016,Tablepr2_2016!I389,IF(YEAR2=2017,Tablepr2_2017!I389))))</f>
        <v>33.6</v>
      </c>
      <c r="J390" s="599"/>
      <c r="K390" s="399"/>
      <c r="L390" s="399"/>
      <c r="M390" s="399"/>
      <c r="N390" s="399"/>
      <c r="Q390" s="336"/>
      <c r="R390" s="336"/>
      <c r="S390" s="336"/>
      <c r="T390" s="336"/>
      <c r="U390" s="336"/>
      <c r="V390" s="336"/>
      <c r="W390" s="336"/>
      <c r="X390" s="336"/>
      <c r="Y390" s="336"/>
      <c r="Z390" s="293"/>
      <c r="AA390" s="336"/>
      <c r="AB390" s="336"/>
      <c r="AC390" s="336"/>
      <c r="AD390" s="336"/>
      <c r="AE390" s="336"/>
      <c r="AF390" s="336"/>
      <c r="AG390" s="336"/>
      <c r="AH390" s="336"/>
      <c r="AI390" s="336"/>
      <c r="AJ390" s="336"/>
      <c r="AK390" s="336"/>
      <c r="AL390" s="336"/>
      <c r="AM390" s="336"/>
      <c r="AN390" s="336"/>
      <c r="AO390" s="336"/>
      <c r="AP390" s="336"/>
      <c r="AQ390" s="336"/>
      <c r="AR390" s="336"/>
      <c r="AS390" s="336"/>
      <c r="AT390" s="336"/>
      <c r="AU390" s="336"/>
      <c r="AV390" s="336"/>
      <c r="AW390" s="336"/>
      <c r="AX390" s="336"/>
      <c r="AY390" s="336"/>
      <c r="AZ390" s="336"/>
      <c r="BA390" s="336"/>
      <c r="BB390" s="336"/>
      <c r="BC390" s="336"/>
      <c r="BD390" s="336"/>
      <c r="BE390" s="336"/>
      <c r="BF390" s="336"/>
      <c r="BG390" s="336"/>
      <c r="BH390" s="336"/>
      <c r="BI390" s="336"/>
      <c r="BJ390" s="336"/>
      <c r="BK390" s="336"/>
      <c r="BL390" s="336"/>
      <c r="BM390" s="336"/>
      <c r="BN390" s="336"/>
      <c r="BO390" s="336"/>
      <c r="BP390" s="336"/>
      <c r="BQ390" s="336"/>
      <c r="BR390" s="336"/>
      <c r="BS390" s="336"/>
      <c r="BT390" s="336"/>
      <c r="BU390" s="336"/>
      <c r="BV390" s="336"/>
      <c r="BW390" s="336"/>
      <c r="BX390" s="336"/>
      <c r="BY390" s="336"/>
    </row>
    <row r="391" spans="1:77" ht="12" customHeight="1" x14ac:dyDescent="0.35">
      <c r="A391" s="337"/>
      <c r="B391" s="338"/>
      <c r="C391" s="340" t="s">
        <v>151</v>
      </c>
      <c r="D391" s="333" t="s">
        <v>1022</v>
      </c>
      <c r="E391" s="370"/>
      <c r="F391" s="290">
        <f>IF(YEAR2=2014,'Table PR2_2014'!F390,IF(YEAR2=2015,TablePR2_2015!F390,IF(YEAR2=2016,Tablepr2_2016!F390,IF(YEAR2=2017,Tablepr2_2017!F390))))</f>
        <v>6047</v>
      </c>
      <c r="G391" s="290">
        <f>IF(YEAR2=2014,'Table PR2_2014'!G390,IF(YEAR2=2015,TablePR2_2015!G390,IF(YEAR2=2016,Tablepr2_2016!G390,IF(YEAR2=2017,Tablepr2_2017!G390))))</f>
        <v>67</v>
      </c>
      <c r="H391" s="290">
        <f>IF(YEAR2=2014,'Table PR2_2014'!H390,IF(YEAR2=2015,TablePR2_2015!H390,IF(YEAR2=2016,Tablepr2_2016!H390,IF(YEAR2=2017,Tablepr2_2017!H390))))</f>
        <v>69</v>
      </c>
      <c r="I391" s="730">
        <f>IF(YEAR2=2014,'Table PR2_2014'!I390,IF(YEAR2=2015,TablePR2_2015!I390,IF(YEAR2=2016,Tablepr2_2016!I390,IF(YEAR2=2017,Tablepr2_2017!I390))))</f>
        <v>34.200000000000003</v>
      </c>
      <c r="J391" s="599"/>
      <c r="K391" s="399"/>
      <c r="L391" s="399"/>
      <c r="M391" s="399"/>
      <c r="N391" s="399"/>
      <c r="Q391" s="336"/>
      <c r="R391" s="336"/>
      <c r="S391" s="336"/>
      <c r="T391" s="336"/>
      <c r="U391" s="336"/>
      <c r="V391" s="336"/>
      <c r="W391" s="336"/>
      <c r="X391" s="336"/>
      <c r="Y391" s="336"/>
      <c r="Z391" s="293"/>
      <c r="AA391" s="336"/>
      <c r="AB391" s="336"/>
      <c r="AC391" s="336"/>
      <c r="AD391" s="336"/>
      <c r="AE391" s="336"/>
      <c r="AF391" s="336"/>
      <c r="AG391" s="336"/>
      <c r="AH391" s="336"/>
      <c r="AI391" s="336"/>
      <c r="AJ391" s="336"/>
      <c r="AK391" s="336"/>
      <c r="AL391" s="336"/>
      <c r="AM391" s="336"/>
      <c r="AN391" s="336"/>
      <c r="AO391" s="336"/>
      <c r="AP391" s="336"/>
      <c r="AQ391" s="336"/>
      <c r="AR391" s="336"/>
      <c r="AS391" s="336"/>
      <c r="AT391" s="336"/>
      <c r="AU391" s="336"/>
      <c r="AV391" s="336"/>
      <c r="AW391" s="336"/>
      <c r="AX391" s="336"/>
      <c r="AY391" s="336"/>
      <c r="AZ391" s="336"/>
      <c r="BA391" s="336"/>
      <c r="BB391" s="336"/>
      <c r="BC391" s="336"/>
      <c r="BD391" s="336"/>
      <c r="BE391" s="336"/>
      <c r="BF391" s="336"/>
      <c r="BG391" s="336"/>
      <c r="BH391" s="336"/>
      <c r="BI391" s="336"/>
      <c r="BJ391" s="336"/>
      <c r="BK391" s="336"/>
      <c r="BL391" s="336"/>
      <c r="BM391" s="336"/>
      <c r="BN391" s="336"/>
      <c r="BO391" s="336"/>
      <c r="BP391" s="336"/>
      <c r="BQ391" s="336"/>
      <c r="BR391" s="336"/>
      <c r="BS391" s="336"/>
      <c r="BT391" s="336"/>
      <c r="BU391" s="336"/>
      <c r="BV391" s="336"/>
      <c r="BW391" s="336"/>
      <c r="BX391" s="336"/>
      <c r="BY391" s="336"/>
    </row>
    <row r="392" spans="1:77" ht="12" customHeight="1" x14ac:dyDescent="0.35">
      <c r="A392" s="337"/>
      <c r="B392" s="338"/>
      <c r="C392" s="340" t="s">
        <v>155</v>
      </c>
      <c r="D392" s="333" t="s">
        <v>1023</v>
      </c>
      <c r="E392" s="370"/>
      <c r="F392" s="290" t="str">
        <f>IF(YEAR2=2014,'Table PR2_2014'!F391,IF(YEAR2=2015,TablePR2_2015!F391,IF(YEAR2=2016,Tablepr2_2016!F391,IF(YEAR2=2017,Tablepr2_2017!F391))))</f>
        <v>**</v>
      </c>
      <c r="G392" s="290" t="str">
        <f>IF(YEAR2=2014,'Table PR2_2014'!G391,IF(YEAR2=2015,TablePR2_2015!G391,IF(YEAR2=2016,Tablepr2_2016!G391,IF(YEAR2=2017,Tablepr2_2017!G391))))</f>
        <v>**</v>
      </c>
      <c r="H392" s="290" t="str">
        <f>IF(YEAR2=2014,'Table PR2_2014'!H391,IF(YEAR2=2015,TablePR2_2015!H391,IF(YEAR2=2016,Tablepr2_2016!H391,IF(YEAR2=2017,Tablepr2_2017!H391))))</f>
        <v>**</v>
      </c>
      <c r="I392" s="730" t="str">
        <f>IF(YEAR2=2014,'Table PR2_2014'!I391,IF(YEAR2=2015,TablePR2_2015!I391,IF(YEAR2=2016,Tablepr2_2016!I391,IF(YEAR2=2017,Tablepr2_2017!I391))))</f>
        <v>**</v>
      </c>
      <c r="J392" s="599"/>
      <c r="K392" s="399"/>
      <c r="L392" s="399"/>
      <c r="M392" s="399"/>
      <c r="N392" s="399"/>
      <c r="Q392" s="336"/>
      <c r="R392" s="336"/>
      <c r="S392" s="336"/>
      <c r="T392" s="336"/>
      <c r="U392" s="336"/>
      <c r="V392" s="336"/>
      <c r="W392" s="336"/>
      <c r="X392" s="336"/>
      <c r="Y392" s="336"/>
      <c r="Z392" s="293"/>
      <c r="AA392" s="336"/>
      <c r="AB392" s="336"/>
      <c r="AC392" s="336"/>
      <c r="AD392" s="336"/>
      <c r="AE392" s="336"/>
      <c r="AF392" s="336"/>
      <c r="AG392" s="336"/>
      <c r="AH392" s="336"/>
      <c r="AI392" s="336"/>
      <c r="AJ392" s="336"/>
      <c r="AK392" s="336"/>
      <c r="AL392" s="336"/>
      <c r="AM392" s="336"/>
      <c r="AN392" s="336"/>
      <c r="AO392" s="336"/>
      <c r="AP392" s="336"/>
      <c r="AQ392" s="336"/>
      <c r="AR392" s="336"/>
      <c r="AS392" s="336"/>
      <c r="AT392" s="336"/>
      <c r="AU392" s="336"/>
      <c r="AV392" s="336"/>
      <c r="AW392" s="336"/>
      <c r="AX392" s="336"/>
      <c r="AY392" s="336"/>
      <c r="AZ392" s="336"/>
      <c r="BA392" s="336"/>
      <c r="BB392" s="336"/>
      <c r="BC392" s="336"/>
      <c r="BD392" s="336"/>
      <c r="BE392" s="336"/>
      <c r="BF392" s="336"/>
      <c r="BG392" s="336"/>
      <c r="BH392" s="336"/>
      <c r="BI392" s="336"/>
      <c r="BJ392" s="336"/>
      <c r="BK392" s="336"/>
      <c r="BL392" s="336"/>
      <c r="BM392" s="336"/>
      <c r="BN392" s="336"/>
      <c r="BO392" s="336"/>
      <c r="BP392" s="336"/>
      <c r="BQ392" s="336"/>
      <c r="BR392" s="336"/>
      <c r="BS392" s="336"/>
      <c r="BT392" s="336"/>
      <c r="BU392" s="336"/>
      <c r="BV392" s="336"/>
      <c r="BW392" s="336"/>
      <c r="BX392" s="336"/>
      <c r="BY392" s="336"/>
    </row>
    <row r="393" spans="1:77" ht="12" customHeight="1" x14ac:dyDescent="0.35">
      <c r="A393" s="337"/>
      <c r="B393" s="338"/>
      <c r="C393" s="340" t="s">
        <v>156</v>
      </c>
      <c r="D393" s="333" t="s">
        <v>1024</v>
      </c>
      <c r="E393" s="370"/>
      <c r="F393" s="290">
        <f>IF(YEAR2=2014,'Table PR2_2014'!F392,IF(YEAR2=2015,TablePR2_2015!F392,IF(YEAR2=2016,Tablepr2_2016!F392,IF(YEAR2=2017,Tablepr2_2017!F392))))</f>
        <v>2494</v>
      </c>
      <c r="G393" s="290">
        <f>IF(YEAR2=2014,'Table PR2_2014'!G392,IF(YEAR2=2015,TablePR2_2015!G392,IF(YEAR2=2016,Tablepr2_2016!G392,IF(YEAR2=2017,Tablepr2_2017!G392))))</f>
        <v>74</v>
      </c>
      <c r="H393" s="290">
        <f>IF(YEAR2=2014,'Table PR2_2014'!H392,IF(YEAR2=2015,TablePR2_2015!H392,IF(YEAR2=2016,Tablepr2_2016!H392,IF(YEAR2=2017,Tablepr2_2017!H392))))</f>
        <v>75</v>
      </c>
      <c r="I393" s="730">
        <f>IF(YEAR2=2014,'Table PR2_2014'!I392,IF(YEAR2=2015,TablePR2_2015!I392,IF(YEAR2=2016,Tablepr2_2016!I392,IF(YEAR2=2017,Tablepr2_2017!I392))))</f>
        <v>35.6</v>
      </c>
      <c r="J393" s="599"/>
      <c r="K393" s="399"/>
      <c r="L393" s="399"/>
      <c r="M393" s="399"/>
      <c r="N393" s="399"/>
      <c r="Q393" s="336"/>
      <c r="R393" s="336"/>
      <c r="S393" s="336"/>
      <c r="T393" s="336"/>
      <c r="U393" s="336"/>
      <c r="V393" s="336"/>
      <c r="W393" s="336"/>
      <c r="X393" s="336"/>
      <c r="Y393" s="336"/>
      <c r="Z393" s="293"/>
      <c r="AA393" s="336"/>
      <c r="AB393" s="336"/>
      <c r="AC393" s="336"/>
      <c r="AD393" s="336"/>
      <c r="AE393" s="336"/>
      <c r="AF393" s="336"/>
      <c r="AG393" s="336"/>
      <c r="AH393" s="336"/>
      <c r="AI393" s="336"/>
      <c r="AJ393" s="336"/>
      <c r="AK393" s="336"/>
      <c r="AL393" s="336"/>
      <c r="AM393" s="336"/>
      <c r="AN393" s="336"/>
      <c r="AO393" s="336"/>
      <c r="AP393" s="336"/>
      <c r="AQ393" s="336"/>
      <c r="AR393" s="336"/>
      <c r="AS393" s="336"/>
      <c r="AT393" s="336"/>
      <c r="AU393" s="336"/>
      <c r="AV393" s="336"/>
      <c r="AW393" s="336"/>
      <c r="AX393" s="336"/>
      <c r="AY393" s="336"/>
      <c r="AZ393" s="336"/>
      <c r="BA393" s="336"/>
      <c r="BB393" s="336"/>
      <c r="BC393" s="336"/>
      <c r="BD393" s="336"/>
      <c r="BE393" s="336"/>
      <c r="BF393" s="336"/>
      <c r="BG393" s="336"/>
      <c r="BH393" s="336"/>
      <c r="BI393" s="336"/>
      <c r="BJ393" s="336"/>
      <c r="BK393" s="336"/>
      <c r="BL393" s="336"/>
      <c r="BM393" s="336"/>
      <c r="BN393" s="336"/>
      <c r="BO393" s="336"/>
      <c r="BP393" s="336"/>
      <c r="BQ393" s="336"/>
      <c r="BR393" s="336"/>
      <c r="BS393" s="336"/>
      <c r="BT393" s="336"/>
      <c r="BU393" s="336"/>
      <c r="BV393" s="336"/>
      <c r="BW393" s="336"/>
      <c r="BX393" s="336"/>
      <c r="BY393" s="336"/>
    </row>
    <row r="394" spans="1:77" ht="12" customHeight="1" x14ac:dyDescent="0.35">
      <c r="A394" s="337"/>
      <c r="B394" s="338"/>
      <c r="C394" s="340" t="s">
        <v>157</v>
      </c>
      <c r="D394" s="333" t="s">
        <v>1025</v>
      </c>
      <c r="E394" s="370"/>
      <c r="F394" s="290">
        <f>IF(YEAR2=2014,'Table PR2_2014'!F393,IF(YEAR2=2015,TablePR2_2015!F393,IF(YEAR2=2016,Tablepr2_2016!F393,IF(YEAR2=2017,Tablepr2_2017!F393))))</f>
        <v>3201</v>
      </c>
      <c r="G394" s="290">
        <f>IF(YEAR2=2014,'Table PR2_2014'!G393,IF(YEAR2=2015,TablePR2_2015!G393,IF(YEAR2=2016,Tablepr2_2016!G393,IF(YEAR2=2017,Tablepr2_2017!G393))))</f>
        <v>64</v>
      </c>
      <c r="H394" s="290">
        <f>IF(YEAR2=2014,'Table PR2_2014'!H393,IF(YEAR2=2015,TablePR2_2015!H393,IF(YEAR2=2016,Tablepr2_2016!H393,IF(YEAR2=2017,Tablepr2_2017!H393))))</f>
        <v>66</v>
      </c>
      <c r="I394" s="730">
        <f>IF(YEAR2=2014,'Table PR2_2014'!I393,IF(YEAR2=2015,TablePR2_2015!I393,IF(YEAR2=2016,Tablepr2_2016!I393,IF(YEAR2=2017,Tablepr2_2017!I393))))</f>
        <v>32.700000000000003</v>
      </c>
      <c r="J394" s="599"/>
      <c r="K394" s="399"/>
      <c r="L394" s="399"/>
      <c r="M394" s="399"/>
      <c r="N394" s="399"/>
      <c r="Q394" s="336"/>
      <c r="R394" s="336"/>
      <c r="S394" s="336"/>
      <c r="T394" s="336"/>
      <c r="U394" s="336"/>
      <c r="V394" s="336"/>
      <c r="W394" s="336"/>
      <c r="X394" s="336"/>
      <c r="Y394" s="336"/>
      <c r="Z394" s="293"/>
      <c r="AA394" s="336"/>
      <c r="AB394" s="336"/>
      <c r="AC394" s="336"/>
      <c r="AD394" s="336"/>
      <c r="AE394" s="336"/>
      <c r="AF394" s="336"/>
      <c r="AG394" s="336"/>
      <c r="AH394" s="336"/>
      <c r="AI394" s="336"/>
      <c r="AJ394" s="336"/>
      <c r="AK394" s="336"/>
      <c r="AL394" s="336"/>
      <c r="AM394" s="336"/>
      <c r="AN394" s="336"/>
      <c r="AO394" s="336"/>
      <c r="AP394" s="336"/>
      <c r="AQ394" s="336"/>
      <c r="AR394" s="336"/>
      <c r="AS394" s="336"/>
      <c r="AT394" s="336"/>
      <c r="AU394" s="336"/>
      <c r="AV394" s="336"/>
      <c r="AW394" s="336"/>
      <c r="AX394" s="336"/>
      <c r="AY394" s="336"/>
      <c r="AZ394" s="336"/>
      <c r="BA394" s="336"/>
      <c r="BB394" s="336"/>
      <c r="BC394" s="336"/>
      <c r="BD394" s="336"/>
      <c r="BE394" s="336"/>
      <c r="BF394" s="336"/>
      <c r="BG394" s="336"/>
      <c r="BH394" s="336"/>
      <c r="BI394" s="336"/>
      <c r="BJ394" s="336"/>
      <c r="BK394" s="336"/>
      <c r="BL394" s="336"/>
      <c r="BM394" s="336"/>
      <c r="BN394" s="336"/>
      <c r="BO394" s="336"/>
      <c r="BP394" s="336"/>
      <c r="BQ394" s="336"/>
      <c r="BR394" s="336"/>
      <c r="BS394" s="336"/>
      <c r="BT394" s="336"/>
      <c r="BU394" s="336"/>
      <c r="BV394" s="336"/>
      <c r="BW394" s="336"/>
      <c r="BX394" s="336"/>
      <c r="BY394" s="336"/>
    </row>
    <row r="395" spans="1:77" ht="12" customHeight="1" x14ac:dyDescent="0.35">
      <c r="A395" s="337"/>
      <c r="B395" s="338"/>
      <c r="C395" s="340" t="s">
        <v>158</v>
      </c>
      <c r="D395" s="333" t="s">
        <v>1026</v>
      </c>
      <c r="E395" s="370"/>
      <c r="F395" s="290">
        <f>IF(YEAR2=2014,'Table PR2_2014'!F394,IF(YEAR2=2015,TablePR2_2015!F394,IF(YEAR2=2016,Tablepr2_2016!F394,IF(YEAR2=2017,Tablepr2_2017!F394))))</f>
        <v>1740</v>
      </c>
      <c r="G395" s="290">
        <f>IF(YEAR2=2014,'Table PR2_2014'!G394,IF(YEAR2=2015,TablePR2_2015!G394,IF(YEAR2=2016,Tablepr2_2016!G394,IF(YEAR2=2017,Tablepr2_2017!G394))))</f>
        <v>73</v>
      </c>
      <c r="H395" s="290">
        <f>IF(YEAR2=2014,'Table PR2_2014'!H394,IF(YEAR2=2015,TablePR2_2015!H394,IF(YEAR2=2016,Tablepr2_2016!H394,IF(YEAR2=2017,Tablepr2_2017!H394))))</f>
        <v>74</v>
      </c>
      <c r="I395" s="730">
        <f>IF(YEAR2=2014,'Table PR2_2014'!I394,IF(YEAR2=2015,TablePR2_2015!I394,IF(YEAR2=2016,Tablepr2_2016!I394,IF(YEAR2=2017,Tablepr2_2017!I394))))</f>
        <v>36</v>
      </c>
      <c r="J395" s="599"/>
      <c r="K395" s="399"/>
      <c r="L395" s="399"/>
      <c r="M395" s="399"/>
      <c r="N395" s="399"/>
      <c r="Q395" s="336"/>
      <c r="R395" s="336"/>
      <c r="S395" s="336"/>
      <c r="T395" s="336"/>
      <c r="U395" s="336"/>
      <c r="V395" s="336"/>
      <c r="W395" s="336"/>
      <c r="X395" s="336"/>
      <c r="Y395" s="336"/>
      <c r="Z395" s="293"/>
      <c r="AA395" s="336"/>
      <c r="AB395" s="336"/>
      <c r="AC395" s="336"/>
      <c r="AD395" s="336"/>
      <c r="AE395" s="336"/>
      <c r="AF395" s="336"/>
      <c r="AG395" s="336"/>
      <c r="AH395" s="336"/>
      <c r="AI395" s="336"/>
      <c r="AJ395" s="336"/>
      <c r="AK395" s="336"/>
      <c r="AL395" s="336"/>
      <c r="AM395" s="336"/>
      <c r="AN395" s="336"/>
      <c r="AO395" s="336"/>
      <c r="AP395" s="336"/>
      <c r="AQ395" s="336"/>
      <c r="AR395" s="336"/>
      <c r="AS395" s="336"/>
      <c r="AT395" s="336"/>
      <c r="AU395" s="336"/>
      <c r="AV395" s="336"/>
      <c r="AW395" s="336"/>
      <c r="AX395" s="336"/>
      <c r="AY395" s="336"/>
      <c r="AZ395" s="336"/>
      <c r="BA395" s="336"/>
      <c r="BB395" s="336"/>
      <c r="BC395" s="336"/>
      <c r="BD395" s="336"/>
      <c r="BE395" s="336"/>
      <c r="BF395" s="336"/>
      <c r="BG395" s="336"/>
      <c r="BH395" s="336"/>
      <c r="BI395" s="336"/>
      <c r="BJ395" s="336"/>
      <c r="BK395" s="336"/>
      <c r="BL395" s="336"/>
      <c r="BM395" s="336"/>
      <c r="BN395" s="336"/>
      <c r="BO395" s="336"/>
      <c r="BP395" s="336"/>
      <c r="BQ395" s="336"/>
      <c r="BR395" s="336"/>
      <c r="BS395" s="336"/>
      <c r="BT395" s="336"/>
      <c r="BU395" s="336"/>
      <c r="BV395" s="336"/>
      <c r="BW395" s="336"/>
      <c r="BX395" s="336"/>
      <c r="BY395" s="336"/>
    </row>
    <row r="396" spans="1:77" ht="12" customHeight="1" x14ac:dyDescent="0.35">
      <c r="A396" s="337"/>
      <c r="B396" s="338"/>
      <c r="C396" s="340" t="s">
        <v>160</v>
      </c>
      <c r="D396" s="333" t="s">
        <v>1027</v>
      </c>
      <c r="E396" s="370"/>
      <c r="F396" s="290">
        <f>IF(YEAR2=2014,'Table PR2_2014'!F395,IF(YEAR2=2015,TablePR2_2015!F395,IF(YEAR2=2016,Tablepr2_2016!F395,IF(YEAR2=2017,Tablepr2_2017!F395))))</f>
        <v>3392</v>
      </c>
      <c r="G396" s="290">
        <f>IF(YEAR2=2014,'Table PR2_2014'!G395,IF(YEAR2=2015,TablePR2_2015!G395,IF(YEAR2=2016,Tablepr2_2016!G395,IF(YEAR2=2017,Tablepr2_2017!G395))))</f>
        <v>76</v>
      </c>
      <c r="H396" s="290">
        <f>IF(YEAR2=2014,'Table PR2_2014'!H395,IF(YEAR2=2015,TablePR2_2015!H395,IF(YEAR2=2016,Tablepr2_2016!H395,IF(YEAR2=2017,Tablepr2_2017!H395))))</f>
        <v>77</v>
      </c>
      <c r="I396" s="730">
        <f>IF(YEAR2=2014,'Table PR2_2014'!I395,IF(YEAR2=2015,TablePR2_2015!I395,IF(YEAR2=2016,Tablepr2_2016!I395,IF(YEAR2=2017,Tablepr2_2017!I395))))</f>
        <v>35.799999999999997</v>
      </c>
      <c r="J396" s="599"/>
      <c r="K396" s="399"/>
      <c r="L396" s="399"/>
      <c r="M396" s="399"/>
      <c r="N396" s="399"/>
      <c r="Q396" s="336"/>
      <c r="R396" s="336"/>
      <c r="S396" s="336"/>
      <c r="T396" s="336"/>
      <c r="U396" s="336"/>
      <c r="V396" s="336"/>
      <c r="W396" s="336"/>
      <c r="X396" s="336"/>
      <c r="Y396" s="336"/>
      <c r="Z396" s="293"/>
      <c r="AA396" s="336"/>
      <c r="AB396" s="336"/>
      <c r="AC396" s="336"/>
      <c r="AD396" s="336"/>
      <c r="AE396" s="336"/>
      <c r="AF396" s="336"/>
      <c r="AG396" s="336"/>
      <c r="AH396" s="336"/>
      <c r="AI396" s="336"/>
      <c r="AJ396" s="336"/>
      <c r="AK396" s="336"/>
      <c r="AL396" s="336"/>
      <c r="AM396" s="336"/>
      <c r="AN396" s="336"/>
      <c r="AO396" s="336"/>
      <c r="AP396" s="336"/>
      <c r="AQ396" s="336"/>
      <c r="AR396" s="336"/>
      <c r="AS396" s="336"/>
      <c r="AT396" s="336"/>
      <c r="AU396" s="336"/>
      <c r="AV396" s="336"/>
      <c r="AW396" s="336"/>
      <c r="AX396" s="336"/>
      <c r="AY396" s="336"/>
      <c r="AZ396" s="336"/>
      <c r="BA396" s="336"/>
      <c r="BB396" s="336"/>
      <c r="BC396" s="336"/>
      <c r="BD396" s="336"/>
      <c r="BE396" s="336"/>
      <c r="BF396" s="336"/>
      <c r="BG396" s="336"/>
      <c r="BH396" s="336"/>
      <c r="BI396" s="336"/>
      <c r="BJ396" s="336"/>
      <c r="BK396" s="336"/>
      <c r="BL396" s="336"/>
      <c r="BM396" s="336"/>
      <c r="BN396" s="336"/>
      <c r="BO396" s="336"/>
      <c r="BP396" s="336"/>
      <c r="BQ396" s="336"/>
      <c r="BR396" s="336"/>
      <c r="BS396" s="336"/>
      <c r="BT396" s="336"/>
      <c r="BU396" s="336"/>
      <c r="BV396" s="336"/>
      <c r="BW396" s="336"/>
      <c r="BX396" s="336"/>
      <c r="BY396" s="336"/>
    </row>
    <row r="397" spans="1:77" ht="12" customHeight="1" x14ac:dyDescent="0.35">
      <c r="A397" s="337"/>
      <c r="B397" s="338"/>
      <c r="C397" s="340" t="s">
        <v>161</v>
      </c>
      <c r="D397" s="333" t="s">
        <v>1028</v>
      </c>
      <c r="E397" s="370"/>
      <c r="F397" s="290">
        <f>IF(YEAR2=2014,'Table PR2_2014'!F396,IF(YEAR2=2015,TablePR2_2015!F396,IF(YEAR2=2016,Tablepr2_2016!F396,IF(YEAR2=2017,Tablepr2_2017!F396))))</f>
        <v>3148</v>
      </c>
      <c r="G397" s="290">
        <f>IF(YEAR2=2014,'Table PR2_2014'!G396,IF(YEAR2=2015,TablePR2_2015!G396,IF(YEAR2=2016,Tablepr2_2016!G396,IF(YEAR2=2017,Tablepr2_2017!G396))))</f>
        <v>68</v>
      </c>
      <c r="H397" s="290">
        <f>IF(YEAR2=2014,'Table PR2_2014'!H396,IF(YEAR2=2015,TablePR2_2015!H396,IF(YEAR2=2016,Tablepr2_2016!H396,IF(YEAR2=2017,Tablepr2_2017!H396))))</f>
        <v>70</v>
      </c>
      <c r="I397" s="730">
        <f>IF(YEAR2=2014,'Table PR2_2014'!I396,IF(YEAR2=2015,TablePR2_2015!I396,IF(YEAR2=2016,Tablepr2_2016!I396,IF(YEAR2=2017,Tablepr2_2017!I396))))</f>
        <v>34.5</v>
      </c>
      <c r="J397" s="599"/>
      <c r="K397" s="399"/>
      <c r="L397" s="399"/>
      <c r="M397" s="399"/>
      <c r="N397" s="399"/>
      <c r="Q397" s="336"/>
      <c r="R397" s="336"/>
      <c r="S397" s="336"/>
      <c r="T397" s="336"/>
      <c r="U397" s="336"/>
      <c r="V397" s="336"/>
      <c r="W397" s="336"/>
      <c r="X397" s="336"/>
      <c r="Y397" s="336"/>
      <c r="Z397" s="293"/>
      <c r="AA397" s="336"/>
      <c r="AB397" s="336"/>
      <c r="AC397" s="336"/>
      <c r="AD397" s="336"/>
      <c r="AE397" s="336"/>
      <c r="AF397" s="336"/>
      <c r="AG397" s="336"/>
      <c r="AH397" s="336"/>
      <c r="AI397" s="336"/>
      <c r="AJ397" s="336"/>
      <c r="AK397" s="336"/>
      <c r="AL397" s="336"/>
      <c r="AM397" s="336"/>
      <c r="AN397" s="336"/>
      <c r="AO397" s="336"/>
      <c r="AP397" s="336"/>
      <c r="AQ397" s="336"/>
      <c r="AR397" s="336"/>
      <c r="AS397" s="336"/>
      <c r="AT397" s="336"/>
      <c r="AU397" s="336"/>
      <c r="AV397" s="336"/>
      <c r="AW397" s="336"/>
      <c r="AX397" s="336"/>
      <c r="AY397" s="336"/>
      <c r="AZ397" s="336"/>
      <c r="BA397" s="336"/>
      <c r="BB397" s="336"/>
      <c r="BC397" s="336"/>
      <c r="BD397" s="336"/>
      <c r="BE397" s="336"/>
      <c r="BF397" s="336"/>
      <c r="BG397" s="336"/>
      <c r="BH397" s="336"/>
      <c r="BI397" s="336"/>
      <c r="BJ397" s="336"/>
      <c r="BK397" s="336"/>
      <c r="BL397" s="336"/>
      <c r="BM397" s="336"/>
      <c r="BN397" s="336"/>
      <c r="BO397" s="336"/>
      <c r="BP397" s="336"/>
      <c r="BQ397" s="336"/>
      <c r="BR397" s="336"/>
      <c r="BS397" s="336"/>
      <c r="BT397" s="336"/>
      <c r="BU397" s="336"/>
      <c r="BV397" s="336"/>
      <c r="BW397" s="336"/>
      <c r="BX397" s="336"/>
      <c r="BY397" s="336"/>
    </row>
    <row r="398" spans="1:77" ht="12" customHeight="1" x14ac:dyDescent="0.35">
      <c r="A398" s="337"/>
      <c r="B398" s="338"/>
      <c r="C398" s="340" t="s">
        <v>162</v>
      </c>
      <c r="D398" s="333" t="s">
        <v>1029</v>
      </c>
      <c r="E398" s="370"/>
      <c r="F398" s="290">
        <f>IF(YEAR2=2014,'Table PR2_2014'!F397,IF(YEAR2=2015,TablePR2_2015!F397,IF(YEAR2=2016,Tablepr2_2016!F397,IF(YEAR2=2017,Tablepr2_2017!F397))))</f>
        <v>1475</v>
      </c>
      <c r="G398" s="290">
        <f>IF(YEAR2=2014,'Table PR2_2014'!G397,IF(YEAR2=2015,TablePR2_2015!G397,IF(YEAR2=2016,Tablepr2_2016!G397,IF(YEAR2=2017,Tablepr2_2017!G397))))</f>
        <v>71</v>
      </c>
      <c r="H398" s="290">
        <f>IF(YEAR2=2014,'Table PR2_2014'!H397,IF(YEAR2=2015,TablePR2_2015!H397,IF(YEAR2=2016,Tablepr2_2016!H397,IF(YEAR2=2017,Tablepr2_2017!H397))))</f>
        <v>72</v>
      </c>
      <c r="I398" s="730">
        <f>IF(YEAR2=2014,'Table PR2_2014'!I397,IF(YEAR2=2015,TablePR2_2015!I397,IF(YEAR2=2016,Tablepr2_2016!I397,IF(YEAR2=2017,Tablepr2_2017!I397))))</f>
        <v>33.5</v>
      </c>
      <c r="J398" s="599"/>
      <c r="K398" s="399"/>
      <c r="L398" s="399"/>
      <c r="M398" s="399"/>
      <c r="N398" s="399"/>
      <c r="Q398" s="336"/>
      <c r="R398" s="336"/>
      <c r="S398" s="336"/>
      <c r="T398" s="336"/>
      <c r="U398" s="336"/>
      <c r="V398" s="336"/>
      <c r="W398" s="336"/>
      <c r="X398" s="336"/>
      <c r="Y398" s="336"/>
      <c r="Z398" s="293"/>
      <c r="AA398" s="336"/>
      <c r="AB398" s="336"/>
      <c r="AC398" s="336"/>
      <c r="AD398" s="336"/>
      <c r="AE398" s="336"/>
      <c r="AF398" s="336"/>
      <c r="AG398" s="336"/>
      <c r="AH398" s="336"/>
      <c r="AI398" s="336"/>
      <c r="AJ398" s="336"/>
      <c r="AK398" s="336"/>
      <c r="AL398" s="336"/>
      <c r="AM398" s="336"/>
      <c r="AN398" s="336"/>
      <c r="AO398" s="336"/>
      <c r="AP398" s="336"/>
      <c r="AQ398" s="336"/>
      <c r="AR398" s="336"/>
      <c r="AS398" s="336"/>
      <c r="AT398" s="336"/>
      <c r="AU398" s="336"/>
      <c r="AV398" s="336"/>
      <c r="AW398" s="336"/>
      <c r="AX398" s="336"/>
      <c r="AY398" s="336"/>
      <c r="AZ398" s="336"/>
      <c r="BA398" s="336"/>
      <c r="BB398" s="336"/>
      <c r="BC398" s="336"/>
      <c r="BD398" s="336"/>
      <c r="BE398" s="336"/>
      <c r="BF398" s="336"/>
      <c r="BG398" s="336"/>
      <c r="BH398" s="336"/>
      <c r="BI398" s="336"/>
      <c r="BJ398" s="336"/>
      <c r="BK398" s="336"/>
      <c r="BL398" s="336"/>
      <c r="BM398" s="336"/>
      <c r="BN398" s="336"/>
      <c r="BO398" s="336"/>
      <c r="BP398" s="336"/>
      <c r="BQ398" s="336"/>
      <c r="BR398" s="336"/>
      <c r="BS398" s="336"/>
      <c r="BT398" s="336"/>
      <c r="BU398" s="336"/>
      <c r="BV398" s="336"/>
      <c r="BW398" s="336"/>
      <c r="BX398" s="336"/>
      <c r="BY398" s="336"/>
    </row>
    <row r="399" spans="1:77" ht="12" customHeight="1" x14ac:dyDescent="0.35">
      <c r="A399" s="337"/>
      <c r="B399" s="338"/>
      <c r="C399" s="340" t="s">
        <v>163</v>
      </c>
      <c r="D399" s="333" t="s">
        <v>1030</v>
      </c>
      <c r="E399" s="370"/>
      <c r="F399" s="290">
        <f>IF(YEAR2=2014,'Table PR2_2014'!F398,IF(YEAR2=2015,TablePR2_2015!F398,IF(YEAR2=2016,Tablepr2_2016!F398,IF(YEAR2=2017,Tablepr2_2017!F398))))</f>
        <v>5585</v>
      </c>
      <c r="G399" s="290">
        <f>IF(YEAR2=2014,'Table PR2_2014'!G398,IF(YEAR2=2015,TablePR2_2015!G398,IF(YEAR2=2016,Tablepr2_2016!G398,IF(YEAR2=2017,Tablepr2_2017!G398))))</f>
        <v>70</v>
      </c>
      <c r="H399" s="290">
        <f>IF(YEAR2=2014,'Table PR2_2014'!H398,IF(YEAR2=2015,TablePR2_2015!H398,IF(YEAR2=2016,Tablepr2_2016!H398,IF(YEAR2=2017,Tablepr2_2017!H398))))</f>
        <v>71</v>
      </c>
      <c r="I399" s="730">
        <f>IF(YEAR2=2014,'Table PR2_2014'!I398,IF(YEAR2=2015,TablePR2_2015!I398,IF(YEAR2=2016,Tablepr2_2016!I398,IF(YEAR2=2017,Tablepr2_2017!I398))))</f>
        <v>34.4</v>
      </c>
      <c r="J399" s="599"/>
      <c r="K399" s="399"/>
      <c r="L399" s="399"/>
      <c r="M399" s="399"/>
      <c r="N399" s="399"/>
      <c r="Q399" s="336"/>
      <c r="R399" s="336"/>
      <c r="S399" s="336"/>
      <c r="T399" s="336"/>
      <c r="U399" s="336"/>
      <c r="V399" s="336"/>
      <c r="W399" s="336"/>
      <c r="X399" s="336"/>
      <c r="Y399" s="336"/>
      <c r="Z399" s="293"/>
      <c r="AA399" s="336"/>
      <c r="AB399" s="336"/>
      <c r="AC399" s="336"/>
      <c r="AD399" s="336"/>
      <c r="AE399" s="336"/>
      <c r="AF399" s="336"/>
      <c r="AG399" s="336"/>
      <c r="AH399" s="336"/>
      <c r="AI399" s="336"/>
      <c r="AJ399" s="336"/>
      <c r="AK399" s="336"/>
      <c r="AL399" s="336"/>
      <c r="AM399" s="336"/>
      <c r="AN399" s="336"/>
      <c r="AO399" s="336"/>
      <c r="AP399" s="336"/>
      <c r="AQ399" s="336"/>
      <c r="AR399" s="336"/>
      <c r="AS399" s="336"/>
      <c r="AT399" s="336"/>
      <c r="AU399" s="336"/>
      <c r="AV399" s="336"/>
      <c r="AW399" s="336"/>
      <c r="AX399" s="336"/>
      <c r="AY399" s="336"/>
      <c r="AZ399" s="336"/>
      <c r="BA399" s="336"/>
      <c r="BB399" s="336"/>
      <c r="BC399" s="336"/>
      <c r="BD399" s="336"/>
      <c r="BE399" s="336"/>
      <c r="BF399" s="336"/>
      <c r="BG399" s="336"/>
      <c r="BH399" s="336"/>
      <c r="BI399" s="336"/>
      <c r="BJ399" s="336"/>
      <c r="BK399" s="336"/>
      <c r="BL399" s="336"/>
      <c r="BM399" s="336"/>
      <c r="BN399" s="336"/>
      <c r="BO399" s="336"/>
      <c r="BP399" s="336"/>
      <c r="BQ399" s="336"/>
      <c r="BR399" s="336"/>
      <c r="BS399" s="336"/>
      <c r="BT399" s="336"/>
      <c r="BU399" s="336"/>
      <c r="BV399" s="336"/>
      <c r="BW399" s="336"/>
      <c r="BX399" s="336"/>
      <c r="BY399" s="336"/>
    </row>
    <row r="400" spans="1:77" ht="12" customHeight="1" x14ac:dyDescent="0.35">
      <c r="A400" s="337"/>
      <c r="B400" s="338"/>
      <c r="C400" s="107"/>
      <c r="D400" s="78"/>
      <c r="E400" s="370"/>
      <c r="F400" s="290"/>
      <c r="G400" s="290"/>
      <c r="H400" s="290"/>
      <c r="I400" s="730"/>
      <c r="J400" s="599"/>
      <c r="K400" s="399"/>
      <c r="L400" s="399"/>
      <c r="M400" s="399"/>
      <c r="N400" s="399"/>
      <c r="Q400" s="336"/>
      <c r="R400" s="336"/>
      <c r="S400" s="336"/>
      <c r="T400" s="336"/>
      <c r="U400" s="336"/>
      <c r="V400" s="336"/>
      <c r="W400" s="336"/>
      <c r="X400" s="336"/>
      <c r="Y400" s="336"/>
      <c r="Z400" s="293"/>
      <c r="AA400" s="336"/>
      <c r="AB400" s="336"/>
      <c r="AC400" s="336"/>
      <c r="AD400" s="336"/>
      <c r="AE400" s="336"/>
      <c r="AF400" s="336"/>
      <c r="AG400" s="336"/>
      <c r="AH400" s="336"/>
      <c r="AI400" s="336"/>
      <c r="AJ400" s="336"/>
      <c r="AK400" s="336"/>
      <c r="AL400" s="336"/>
      <c r="AM400" s="336"/>
      <c r="AN400" s="336"/>
      <c r="AO400" s="336"/>
      <c r="AP400" s="336"/>
      <c r="AQ400" s="336"/>
      <c r="AR400" s="336"/>
      <c r="AS400" s="336"/>
      <c r="AT400" s="336"/>
      <c r="AU400" s="336"/>
      <c r="AV400" s="336"/>
      <c r="AW400" s="336"/>
      <c r="AX400" s="336"/>
      <c r="AY400" s="336"/>
      <c r="AZ400" s="336"/>
      <c r="BA400" s="336"/>
      <c r="BB400" s="336"/>
      <c r="BC400" s="336"/>
      <c r="BD400" s="336"/>
      <c r="BE400" s="336"/>
      <c r="BF400" s="336"/>
      <c r="BG400" s="336"/>
      <c r="BH400" s="336"/>
      <c r="BI400" s="336"/>
      <c r="BJ400" s="336"/>
      <c r="BK400" s="336"/>
      <c r="BL400" s="336"/>
      <c r="BM400" s="336"/>
      <c r="BN400" s="336"/>
      <c r="BO400" s="336"/>
      <c r="BP400" s="336"/>
      <c r="BQ400" s="336"/>
      <c r="BR400" s="336"/>
      <c r="BS400" s="336"/>
      <c r="BT400" s="336"/>
      <c r="BU400" s="336"/>
      <c r="BV400" s="336"/>
      <c r="BW400" s="336"/>
      <c r="BX400" s="336"/>
      <c r="BY400" s="336"/>
    </row>
    <row r="401" spans="1:77" ht="12" customHeight="1" x14ac:dyDescent="0.35">
      <c r="A401" s="337"/>
      <c r="B401" s="338"/>
      <c r="C401" s="340" t="s">
        <v>152</v>
      </c>
      <c r="D401" s="333" t="s">
        <v>1031</v>
      </c>
      <c r="E401" s="370"/>
      <c r="F401" s="290"/>
      <c r="G401" s="290"/>
      <c r="H401" s="290"/>
      <c r="I401" s="730"/>
      <c r="J401" s="599"/>
      <c r="K401" s="399"/>
      <c r="L401" s="399"/>
      <c r="M401" s="399"/>
      <c r="N401" s="399"/>
      <c r="Q401" s="336"/>
      <c r="R401" s="336"/>
      <c r="S401" s="336"/>
      <c r="T401" s="336"/>
      <c r="U401" s="336"/>
      <c r="V401" s="336"/>
      <c r="W401" s="336"/>
      <c r="X401" s="336"/>
      <c r="Y401" s="336"/>
      <c r="Z401" s="293"/>
      <c r="AA401" s="336"/>
      <c r="AB401" s="336"/>
      <c r="AC401" s="336"/>
      <c r="AD401" s="336"/>
      <c r="AE401" s="336"/>
      <c r="AF401" s="336"/>
      <c r="AG401" s="336"/>
      <c r="AH401" s="336"/>
      <c r="AI401" s="336"/>
      <c r="AJ401" s="336"/>
      <c r="AK401" s="336"/>
      <c r="AL401" s="336"/>
      <c r="AM401" s="336"/>
      <c r="AN401" s="336"/>
      <c r="AO401" s="336"/>
      <c r="AP401" s="336"/>
      <c r="AQ401" s="336"/>
      <c r="AR401" s="336"/>
      <c r="AS401" s="336"/>
      <c r="AT401" s="336"/>
      <c r="AU401" s="336"/>
      <c r="AV401" s="336"/>
      <c r="AW401" s="336"/>
      <c r="AX401" s="336"/>
      <c r="AY401" s="336"/>
      <c r="AZ401" s="336"/>
      <c r="BA401" s="336"/>
      <c r="BB401" s="336"/>
      <c r="BC401" s="336"/>
      <c r="BD401" s="336"/>
      <c r="BE401" s="336"/>
      <c r="BF401" s="336"/>
      <c r="BG401" s="336"/>
      <c r="BH401" s="336"/>
      <c r="BI401" s="336"/>
      <c r="BJ401" s="336"/>
      <c r="BK401" s="336"/>
      <c r="BL401" s="336"/>
      <c r="BM401" s="336"/>
      <c r="BN401" s="336"/>
      <c r="BO401" s="336"/>
      <c r="BP401" s="336"/>
      <c r="BQ401" s="336"/>
      <c r="BR401" s="336"/>
      <c r="BS401" s="336"/>
      <c r="BT401" s="336"/>
      <c r="BU401" s="336"/>
      <c r="BV401" s="336"/>
      <c r="BW401" s="336"/>
      <c r="BX401" s="336"/>
      <c r="BY401" s="336"/>
    </row>
    <row r="402" spans="1:77" ht="12" customHeight="1" x14ac:dyDescent="0.35">
      <c r="A402" s="337"/>
      <c r="B402" s="338"/>
      <c r="C402" s="107" t="s">
        <v>1032</v>
      </c>
      <c r="D402" s="78" t="s">
        <v>1033</v>
      </c>
      <c r="E402" s="370"/>
      <c r="F402" s="290">
        <f>IF(YEAR2=2014,'Table PR2_2014'!F401,IF(YEAR2=2015,TablePR2_2015!F401,IF(YEAR2=2016,Tablepr2_2016!F401,IF(YEAR2=2017,Tablepr2_2017!F401))))</f>
        <v>1392</v>
      </c>
      <c r="G402" s="290">
        <f>IF(YEAR2=2014,'Table PR2_2014'!G401,IF(YEAR2=2015,TablePR2_2015!G401,IF(YEAR2=2016,Tablepr2_2016!G401,IF(YEAR2=2017,Tablepr2_2017!G401))))</f>
        <v>69</v>
      </c>
      <c r="H402" s="290">
        <f>IF(YEAR2=2014,'Table PR2_2014'!H401,IF(YEAR2=2015,TablePR2_2015!H401,IF(YEAR2=2016,Tablepr2_2016!H401,IF(YEAR2=2017,Tablepr2_2017!H401))))</f>
        <v>70</v>
      </c>
      <c r="I402" s="730">
        <f>IF(YEAR2=2014,'Table PR2_2014'!I401,IF(YEAR2=2015,TablePR2_2015!I401,IF(YEAR2=2016,Tablepr2_2016!I401,IF(YEAR2=2017,Tablepr2_2017!I401))))</f>
        <v>35.1</v>
      </c>
      <c r="J402" s="599"/>
      <c r="K402" s="399"/>
      <c r="L402" s="399"/>
      <c r="M402" s="399"/>
      <c r="N402" s="399"/>
      <c r="Q402" s="336"/>
      <c r="R402" s="336"/>
      <c r="S402" s="336"/>
      <c r="T402" s="336"/>
      <c r="U402" s="336"/>
      <c r="V402" s="336"/>
      <c r="W402" s="336"/>
      <c r="X402" s="336"/>
      <c r="Y402" s="336"/>
      <c r="Z402" s="293"/>
      <c r="AA402" s="336"/>
      <c r="AB402" s="336"/>
      <c r="AC402" s="336"/>
      <c r="AD402" s="336"/>
      <c r="AE402" s="336"/>
      <c r="AF402" s="336"/>
      <c r="AG402" s="336"/>
      <c r="AH402" s="336"/>
      <c r="AI402" s="336"/>
      <c r="AJ402" s="336"/>
      <c r="AK402" s="336"/>
      <c r="AL402" s="336"/>
      <c r="AM402" s="336"/>
      <c r="AN402" s="336"/>
      <c r="AO402" s="336"/>
      <c r="AP402" s="336"/>
      <c r="AQ402" s="336"/>
      <c r="AR402" s="336"/>
      <c r="AS402" s="336"/>
      <c r="AT402" s="336"/>
      <c r="AU402" s="336"/>
      <c r="AV402" s="336"/>
      <c r="AW402" s="336"/>
      <c r="AX402" s="336"/>
      <c r="AY402" s="336"/>
      <c r="AZ402" s="336"/>
      <c r="BA402" s="336"/>
      <c r="BB402" s="336"/>
      <c r="BC402" s="336"/>
      <c r="BD402" s="336"/>
      <c r="BE402" s="336"/>
      <c r="BF402" s="336"/>
      <c r="BG402" s="336"/>
      <c r="BH402" s="336"/>
      <c r="BI402" s="336"/>
      <c r="BJ402" s="336"/>
      <c r="BK402" s="336"/>
      <c r="BL402" s="336"/>
      <c r="BM402" s="336"/>
      <c r="BN402" s="336"/>
      <c r="BO402" s="336"/>
      <c r="BP402" s="336"/>
      <c r="BQ402" s="336"/>
      <c r="BR402" s="336"/>
      <c r="BS402" s="336"/>
      <c r="BT402" s="336"/>
      <c r="BU402" s="336"/>
      <c r="BV402" s="336"/>
      <c r="BW402" s="336"/>
      <c r="BX402" s="336"/>
      <c r="BY402" s="336"/>
    </row>
    <row r="403" spans="1:77" ht="12" customHeight="1" x14ac:dyDescent="0.35">
      <c r="A403" s="337"/>
      <c r="B403" s="338"/>
      <c r="C403" s="107" t="s">
        <v>1034</v>
      </c>
      <c r="D403" s="78" t="s">
        <v>1035</v>
      </c>
      <c r="E403" s="370"/>
      <c r="F403" s="290">
        <f>IF(YEAR2=2014,'Table PR2_2014'!F402,IF(YEAR2=2015,TablePR2_2015!F402,IF(YEAR2=2016,Tablepr2_2016!F402,IF(YEAR2=2017,Tablepr2_2017!F402))))</f>
        <v>1259</v>
      </c>
      <c r="G403" s="290">
        <f>IF(YEAR2=2014,'Table PR2_2014'!G402,IF(YEAR2=2015,TablePR2_2015!G402,IF(YEAR2=2016,Tablepr2_2016!G402,IF(YEAR2=2017,Tablepr2_2017!G402))))</f>
        <v>67</v>
      </c>
      <c r="H403" s="290">
        <f>IF(YEAR2=2014,'Table PR2_2014'!H402,IF(YEAR2=2015,TablePR2_2015!H402,IF(YEAR2=2016,Tablepr2_2016!H402,IF(YEAR2=2017,Tablepr2_2017!H402))))</f>
        <v>68</v>
      </c>
      <c r="I403" s="730">
        <f>IF(YEAR2=2014,'Table PR2_2014'!I402,IF(YEAR2=2015,TablePR2_2015!I402,IF(YEAR2=2016,Tablepr2_2016!I402,IF(YEAR2=2017,Tablepr2_2017!I402))))</f>
        <v>34.200000000000003</v>
      </c>
      <c r="J403" s="599"/>
      <c r="K403" s="399"/>
      <c r="L403" s="399"/>
      <c r="M403" s="399"/>
      <c r="N403" s="399"/>
      <c r="Q403" s="336"/>
      <c r="R403" s="336"/>
      <c r="S403" s="336"/>
      <c r="T403" s="336"/>
      <c r="U403" s="336"/>
      <c r="V403" s="336"/>
      <c r="W403" s="336"/>
      <c r="X403" s="336"/>
      <c r="Y403" s="336"/>
      <c r="Z403" s="293"/>
      <c r="AA403" s="336"/>
      <c r="AB403" s="336"/>
      <c r="AC403" s="336"/>
      <c r="AD403" s="336"/>
      <c r="AE403" s="336"/>
      <c r="AF403" s="336"/>
      <c r="AG403" s="336"/>
      <c r="AH403" s="336"/>
      <c r="AI403" s="336"/>
      <c r="AJ403" s="336"/>
      <c r="AK403" s="336"/>
      <c r="AL403" s="336"/>
      <c r="AM403" s="336"/>
      <c r="AN403" s="336"/>
      <c r="AO403" s="336"/>
      <c r="AP403" s="336"/>
      <c r="AQ403" s="336"/>
      <c r="AR403" s="336"/>
      <c r="AS403" s="336"/>
      <c r="AT403" s="336"/>
      <c r="AU403" s="336"/>
      <c r="AV403" s="336"/>
      <c r="AW403" s="336"/>
      <c r="AX403" s="336"/>
      <c r="AY403" s="336"/>
      <c r="AZ403" s="336"/>
      <c r="BA403" s="336"/>
      <c r="BB403" s="336"/>
      <c r="BC403" s="336"/>
      <c r="BD403" s="336"/>
      <c r="BE403" s="336"/>
      <c r="BF403" s="336"/>
      <c r="BG403" s="336"/>
      <c r="BH403" s="336"/>
      <c r="BI403" s="336"/>
      <c r="BJ403" s="336"/>
      <c r="BK403" s="336"/>
      <c r="BL403" s="336"/>
      <c r="BM403" s="336"/>
      <c r="BN403" s="336"/>
      <c r="BO403" s="336"/>
      <c r="BP403" s="336"/>
      <c r="BQ403" s="336"/>
      <c r="BR403" s="336"/>
      <c r="BS403" s="336"/>
      <c r="BT403" s="336"/>
      <c r="BU403" s="336"/>
      <c r="BV403" s="336"/>
      <c r="BW403" s="336"/>
      <c r="BX403" s="336"/>
      <c r="BY403" s="336"/>
    </row>
    <row r="404" spans="1:77" ht="12" customHeight="1" x14ac:dyDescent="0.35">
      <c r="A404" s="337"/>
      <c r="B404" s="338"/>
      <c r="C404" s="107" t="s">
        <v>1036</v>
      </c>
      <c r="D404" s="78" t="s">
        <v>1037</v>
      </c>
      <c r="E404" s="370"/>
      <c r="F404" s="290">
        <f>IF(YEAR2=2014,'Table PR2_2014'!F403,IF(YEAR2=2015,TablePR2_2015!F403,IF(YEAR2=2016,Tablepr2_2016!F403,IF(YEAR2=2017,Tablepr2_2017!F403))))</f>
        <v>922</v>
      </c>
      <c r="G404" s="290">
        <f>IF(YEAR2=2014,'Table PR2_2014'!G403,IF(YEAR2=2015,TablePR2_2015!G403,IF(YEAR2=2016,Tablepr2_2016!G403,IF(YEAR2=2017,Tablepr2_2017!G403))))</f>
        <v>68</v>
      </c>
      <c r="H404" s="290">
        <f>IF(YEAR2=2014,'Table PR2_2014'!H403,IF(YEAR2=2015,TablePR2_2015!H403,IF(YEAR2=2016,Tablepr2_2016!H403,IF(YEAR2=2017,Tablepr2_2017!H403))))</f>
        <v>70</v>
      </c>
      <c r="I404" s="730">
        <f>IF(YEAR2=2014,'Table PR2_2014'!I403,IF(YEAR2=2015,TablePR2_2015!I403,IF(YEAR2=2016,Tablepr2_2016!I403,IF(YEAR2=2017,Tablepr2_2017!I403))))</f>
        <v>33.700000000000003</v>
      </c>
      <c r="J404" s="599"/>
      <c r="K404" s="399"/>
      <c r="L404" s="399"/>
      <c r="M404" s="399"/>
      <c r="N404" s="399"/>
      <c r="Q404" s="336"/>
      <c r="R404" s="336"/>
      <c r="S404" s="336"/>
      <c r="T404" s="336"/>
      <c r="U404" s="336"/>
      <c r="V404" s="336"/>
      <c r="W404" s="336"/>
      <c r="X404" s="336"/>
      <c r="Y404" s="336"/>
      <c r="Z404" s="293"/>
      <c r="AA404" s="336"/>
      <c r="AB404" s="336"/>
      <c r="AC404" s="336"/>
      <c r="AD404" s="336"/>
      <c r="AE404" s="336"/>
      <c r="AF404" s="336"/>
      <c r="AG404" s="336"/>
      <c r="AH404" s="336"/>
      <c r="AI404" s="336"/>
      <c r="AJ404" s="336"/>
      <c r="AK404" s="336"/>
      <c r="AL404" s="336"/>
      <c r="AM404" s="336"/>
      <c r="AN404" s="336"/>
      <c r="AO404" s="336"/>
      <c r="AP404" s="336"/>
      <c r="AQ404" s="336"/>
      <c r="AR404" s="336"/>
      <c r="AS404" s="336"/>
      <c r="AT404" s="336"/>
      <c r="AU404" s="336"/>
      <c r="AV404" s="336"/>
      <c r="AW404" s="336"/>
      <c r="AX404" s="336"/>
      <c r="AY404" s="336"/>
      <c r="AZ404" s="336"/>
      <c r="BA404" s="336"/>
      <c r="BB404" s="336"/>
      <c r="BC404" s="336"/>
      <c r="BD404" s="336"/>
      <c r="BE404" s="336"/>
      <c r="BF404" s="336"/>
      <c r="BG404" s="336"/>
      <c r="BH404" s="336"/>
      <c r="BI404" s="336"/>
      <c r="BJ404" s="336"/>
      <c r="BK404" s="336"/>
      <c r="BL404" s="336"/>
      <c r="BM404" s="336"/>
      <c r="BN404" s="336"/>
      <c r="BO404" s="336"/>
      <c r="BP404" s="336"/>
      <c r="BQ404" s="336"/>
      <c r="BR404" s="336"/>
      <c r="BS404" s="336"/>
      <c r="BT404" s="336"/>
      <c r="BU404" s="336"/>
      <c r="BV404" s="336"/>
      <c r="BW404" s="336"/>
      <c r="BX404" s="336"/>
      <c r="BY404" s="336"/>
    </row>
    <row r="405" spans="1:77" ht="12" customHeight="1" x14ac:dyDescent="0.35">
      <c r="A405" s="337"/>
      <c r="B405" s="338"/>
      <c r="C405" s="107" t="s">
        <v>1038</v>
      </c>
      <c r="D405" s="78" t="s">
        <v>1039</v>
      </c>
      <c r="E405" s="370"/>
      <c r="F405" s="290">
        <f>IF(YEAR2=2014,'Table PR2_2014'!F404,IF(YEAR2=2015,TablePR2_2015!F404,IF(YEAR2=2016,Tablepr2_2016!F404,IF(YEAR2=2017,Tablepr2_2017!F404))))</f>
        <v>1023</v>
      </c>
      <c r="G405" s="290">
        <f>IF(YEAR2=2014,'Table PR2_2014'!G404,IF(YEAR2=2015,TablePR2_2015!G404,IF(YEAR2=2016,Tablepr2_2016!G404,IF(YEAR2=2017,Tablepr2_2017!G404))))</f>
        <v>71</v>
      </c>
      <c r="H405" s="290">
        <f>IF(YEAR2=2014,'Table PR2_2014'!H404,IF(YEAR2=2015,TablePR2_2015!H404,IF(YEAR2=2016,Tablepr2_2016!H404,IF(YEAR2=2017,Tablepr2_2017!H404))))</f>
        <v>73</v>
      </c>
      <c r="I405" s="730">
        <f>IF(YEAR2=2014,'Table PR2_2014'!I404,IF(YEAR2=2015,TablePR2_2015!I404,IF(YEAR2=2016,Tablepr2_2016!I404,IF(YEAR2=2017,Tablepr2_2017!I404))))</f>
        <v>34.9</v>
      </c>
      <c r="J405" s="599"/>
      <c r="K405" s="399"/>
      <c r="L405" s="399"/>
      <c r="M405" s="399"/>
      <c r="N405" s="399"/>
      <c r="Q405" s="336"/>
      <c r="R405" s="336"/>
      <c r="S405" s="336"/>
      <c r="T405" s="336"/>
      <c r="U405" s="336"/>
      <c r="V405" s="336"/>
      <c r="W405" s="336"/>
      <c r="X405" s="336"/>
      <c r="Y405" s="336"/>
      <c r="Z405" s="293"/>
      <c r="AA405" s="336"/>
      <c r="AB405" s="336"/>
      <c r="AC405" s="336"/>
      <c r="AD405" s="336"/>
      <c r="AE405" s="336"/>
      <c r="AF405" s="336"/>
      <c r="AG405" s="336"/>
      <c r="AH405" s="336"/>
      <c r="AI405" s="336"/>
      <c r="AJ405" s="336"/>
      <c r="AK405" s="336"/>
      <c r="AL405" s="336"/>
      <c r="AM405" s="336"/>
      <c r="AN405" s="336"/>
      <c r="AO405" s="336"/>
      <c r="AP405" s="336"/>
      <c r="AQ405" s="336"/>
      <c r="AR405" s="336"/>
      <c r="AS405" s="336"/>
      <c r="AT405" s="336"/>
      <c r="AU405" s="336"/>
      <c r="AV405" s="336"/>
      <c r="AW405" s="336"/>
      <c r="AX405" s="336"/>
      <c r="AY405" s="336"/>
      <c r="AZ405" s="336"/>
      <c r="BA405" s="336"/>
      <c r="BB405" s="336"/>
      <c r="BC405" s="336"/>
      <c r="BD405" s="336"/>
      <c r="BE405" s="336"/>
      <c r="BF405" s="336"/>
      <c r="BG405" s="336"/>
      <c r="BH405" s="336"/>
      <c r="BI405" s="336"/>
      <c r="BJ405" s="336"/>
      <c r="BK405" s="336"/>
      <c r="BL405" s="336"/>
      <c r="BM405" s="336"/>
      <c r="BN405" s="336"/>
      <c r="BO405" s="336"/>
      <c r="BP405" s="336"/>
      <c r="BQ405" s="336"/>
      <c r="BR405" s="336"/>
      <c r="BS405" s="336"/>
      <c r="BT405" s="336"/>
      <c r="BU405" s="336"/>
      <c r="BV405" s="336"/>
      <c r="BW405" s="336"/>
      <c r="BX405" s="336"/>
      <c r="BY405" s="336"/>
    </row>
    <row r="406" spans="1:77" ht="12" customHeight="1" x14ac:dyDescent="0.35">
      <c r="A406" s="337"/>
      <c r="B406" s="338"/>
      <c r="C406" s="107" t="s">
        <v>1040</v>
      </c>
      <c r="D406" s="78" t="s">
        <v>1041</v>
      </c>
      <c r="E406" s="370"/>
      <c r="F406" s="290">
        <f>IF(YEAR2=2014,'Table PR2_2014'!F405,IF(YEAR2=2015,TablePR2_2015!F405,IF(YEAR2=2016,Tablepr2_2016!F405,IF(YEAR2=2017,Tablepr2_2017!F405))))</f>
        <v>796</v>
      </c>
      <c r="G406" s="290">
        <f>IF(YEAR2=2014,'Table PR2_2014'!G405,IF(YEAR2=2015,TablePR2_2015!G405,IF(YEAR2=2016,Tablepr2_2016!G405,IF(YEAR2=2017,Tablepr2_2017!G405))))</f>
        <v>77</v>
      </c>
      <c r="H406" s="290">
        <f>IF(YEAR2=2014,'Table PR2_2014'!H405,IF(YEAR2=2015,TablePR2_2015!H405,IF(YEAR2=2016,Tablepr2_2016!H405,IF(YEAR2=2017,Tablepr2_2017!H405))))</f>
        <v>78</v>
      </c>
      <c r="I406" s="730">
        <f>IF(YEAR2=2014,'Table PR2_2014'!I405,IF(YEAR2=2015,TablePR2_2015!I405,IF(YEAR2=2016,Tablepr2_2016!I405,IF(YEAR2=2017,Tablepr2_2017!I405))))</f>
        <v>35.799999999999997</v>
      </c>
      <c r="J406" s="599"/>
      <c r="K406" s="399"/>
      <c r="L406" s="399"/>
      <c r="M406" s="399"/>
      <c r="N406" s="399"/>
      <c r="Q406" s="336"/>
      <c r="R406" s="336"/>
      <c r="S406" s="336"/>
      <c r="T406" s="336"/>
      <c r="U406" s="336"/>
      <c r="V406" s="336"/>
      <c r="W406" s="336"/>
      <c r="X406" s="336"/>
      <c r="Y406" s="336"/>
      <c r="Z406" s="293"/>
      <c r="AA406" s="336"/>
      <c r="AB406" s="336"/>
      <c r="AC406" s="336"/>
      <c r="AD406" s="336"/>
      <c r="AE406" s="336"/>
      <c r="AF406" s="336"/>
      <c r="AG406" s="336"/>
      <c r="AH406" s="336"/>
      <c r="AI406" s="336"/>
      <c r="AJ406" s="336"/>
      <c r="AK406" s="336"/>
      <c r="AL406" s="336"/>
      <c r="AM406" s="336"/>
      <c r="AN406" s="336"/>
      <c r="AO406" s="336"/>
      <c r="AP406" s="336"/>
      <c r="AQ406" s="336"/>
      <c r="AR406" s="336"/>
      <c r="AS406" s="336"/>
      <c r="AT406" s="336"/>
      <c r="AU406" s="336"/>
      <c r="AV406" s="336"/>
      <c r="AW406" s="336"/>
      <c r="AX406" s="336"/>
      <c r="AY406" s="336"/>
      <c r="AZ406" s="336"/>
      <c r="BA406" s="336"/>
      <c r="BB406" s="336"/>
      <c r="BC406" s="336"/>
      <c r="BD406" s="336"/>
      <c r="BE406" s="336"/>
      <c r="BF406" s="336"/>
      <c r="BG406" s="336"/>
      <c r="BH406" s="336"/>
      <c r="BI406" s="336"/>
      <c r="BJ406" s="336"/>
      <c r="BK406" s="336"/>
      <c r="BL406" s="336"/>
      <c r="BM406" s="336"/>
      <c r="BN406" s="336"/>
      <c r="BO406" s="336"/>
      <c r="BP406" s="336"/>
      <c r="BQ406" s="336"/>
      <c r="BR406" s="336"/>
      <c r="BS406" s="336"/>
      <c r="BT406" s="336"/>
      <c r="BU406" s="336"/>
      <c r="BV406" s="336"/>
      <c r="BW406" s="336"/>
      <c r="BX406" s="336"/>
      <c r="BY406" s="336"/>
    </row>
    <row r="407" spans="1:77" ht="12" customHeight="1" x14ac:dyDescent="0.35">
      <c r="A407" s="337"/>
      <c r="B407" s="338"/>
      <c r="C407" s="107" t="s">
        <v>1042</v>
      </c>
      <c r="D407" s="78" t="s">
        <v>1043</v>
      </c>
      <c r="E407" s="370"/>
      <c r="F407" s="290">
        <f>IF(YEAR2=2014,'Table PR2_2014'!F406,IF(YEAR2=2015,TablePR2_2015!F406,IF(YEAR2=2016,Tablepr2_2016!F406,IF(YEAR2=2017,Tablepr2_2017!F406))))</f>
        <v>1367</v>
      </c>
      <c r="G407" s="290">
        <f>IF(YEAR2=2014,'Table PR2_2014'!G406,IF(YEAR2=2015,TablePR2_2015!G406,IF(YEAR2=2016,Tablepr2_2016!G406,IF(YEAR2=2017,Tablepr2_2017!G406))))</f>
        <v>71</v>
      </c>
      <c r="H407" s="290">
        <f>IF(YEAR2=2014,'Table PR2_2014'!H406,IF(YEAR2=2015,TablePR2_2015!H406,IF(YEAR2=2016,Tablepr2_2016!H406,IF(YEAR2=2017,Tablepr2_2017!H406))))</f>
        <v>71</v>
      </c>
      <c r="I407" s="730">
        <f>IF(YEAR2=2014,'Table PR2_2014'!I406,IF(YEAR2=2015,TablePR2_2015!I406,IF(YEAR2=2016,Tablepr2_2016!I406,IF(YEAR2=2017,Tablepr2_2017!I406))))</f>
        <v>34.799999999999997</v>
      </c>
      <c r="J407" s="599"/>
      <c r="K407" s="399"/>
      <c r="L407" s="399"/>
      <c r="M407" s="399"/>
      <c r="N407" s="399"/>
      <c r="Q407" s="336"/>
      <c r="R407" s="336"/>
      <c r="S407" s="336"/>
      <c r="T407" s="336"/>
      <c r="U407" s="336"/>
      <c r="V407" s="336"/>
      <c r="W407" s="336"/>
      <c r="X407" s="336"/>
      <c r="Y407" s="336"/>
      <c r="Z407" s="293"/>
      <c r="AA407" s="336"/>
      <c r="AB407" s="336"/>
      <c r="AC407" s="336"/>
      <c r="AD407" s="336"/>
      <c r="AE407" s="336"/>
      <c r="AF407" s="336"/>
      <c r="AG407" s="336"/>
      <c r="AH407" s="336"/>
      <c r="AI407" s="336"/>
      <c r="AJ407" s="336"/>
      <c r="AK407" s="336"/>
      <c r="AL407" s="336"/>
      <c r="AM407" s="336"/>
      <c r="AN407" s="336"/>
      <c r="AO407" s="336"/>
      <c r="AP407" s="336"/>
      <c r="AQ407" s="336"/>
      <c r="AR407" s="336"/>
      <c r="AS407" s="336"/>
      <c r="AT407" s="336"/>
      <c r="AU407" s="336"/>
      <c r="AV407" s="336"/>
      <c r="AW407" s="336"/>
      <c r="AX407" s="336"/>
      <c r="AY407" s="336"/>
      <c r="AZ407" s="336"/>
      <c r="BA407" s="336"/>
      <c r="BB407" s="336"/>
      <c r="BC407" s="336"/>
      <c r="BD407" s="336"/>
      <c r="BE407" s="336"/>
      <c r="BF407" s="336"/>
      <c r="BG407" s="336"/>
      <c r="BH407" s="336"/>
      <c r="BI407" s="336"/>
      <c r="BJ407" s="336"/>
      <c r="BK407" s="336"/>
      <c r="BL407" s="336"/>
      <c r="BM407" s="336"/>
      <c r="BN407" s="336"/>
      <c r="BO407" s="336"/>
      <c r="BP407" s="336"/>
      <c r="BQ407" s="336"/>
      <c r="BR407" s="336"/>
      <c r="BS407" s="336"/>
      <c r="BT407" s="336"/>
      <c r="BU407" s="336"/>
      <c r="BV407" s="336"/>
      <c r="BW407" s="336"/>
      <c r="BX407" s="336"/>
      <c r="BY407" s="336"/>
    </row>
    <row r="408" spans="1:77" ht="12" customHeight="1" x14ac:dyDescent="0.35">
      <c r="A408" s="337"/>
      <c r="B408" s="338"/>
      <c r="C408" s="107" t="s">
        <v>1044</v>
      </c>
      <c r="D408" s="78" t="s">
        <v>1045</v>
      </c>
      <c r="E408" s="370"/>
      <c r="F408" s="290">
        <f>IF(YEAR2=2014,'Table PR2_2014'!F407,IF(YEAR2=2015,TablePR2_2015!F407,IF(YEAR2=2016,Tablepr2_2016!F407,IF(YEAR2=2017,Tablepr2_2017!F407))))</f>
        <v>729</v>
      </c>
      <c r="G408" s="290">
        <f>IF(YEAR2=2014,'Table PR2_2014'!G407,IF(YEAR2=2015,TablePR2_2015!G407,IF(YEAR2=2016,Tablepr2_2016!G407,IF(YEAR2=2017,Tablepr2_2017!G407))))</f>
        <v>66</v>
      </c>
      <c r="H408" s="290">
        <f>IF(YEAR2=2014,'Table PR2_2014'!H407,IF(YEAR2=2015,TablePR2_2015!H407,IF(YEAR2=2016,Tablepr2_2016!H407,IF(YEAR2=2017,Tablepr2_2017!H407))))</f>
        <v>67</v>
      </c>
      <c r="I408" s="730">
        <f>IF(YEAR2=2014,'Table PR2_2014'!I407,IF(YEAR2=2015,TablePR2_2015!I407,IF(YEAR2=2016,Tablepr2_2016!I407,IF(YEAR2=2017,Tablepr2_2017!I407))))</f>
        <v>33.5</v>
      </c>
      <c r="J408" s="599"/>
      <c r="K408" s="399"/>
      <c r="L408" s="399"/>
      <c r="M408" s="399"/>
      <c r="N408" s="399"/>
      <c r="Q408" s="336"/>
      <c r="R408" s="336"/>
      <c r="S408" s="336"/>
      <c r="T408" s="336"/>
      <c r="U408" s="336"/>
      <c r="V408" s="336"/>
      <c r="W408" s="336"/>
      <c r="X408" s="336"/>
      <c r="Y408" s="336"/>
      <c r="Z408" s="293"/>
      <c r="AA408" s="336"/>
      <c r="AB408" s="336"/>
      <c r="AC408" s="336"/>
      <c r="AD408" s="336"/>
      <c r="AE408" s="336"/>
      <c r="AF408" s="336"/>
      <c r="AG408" s="336"/>
      <c r="AH408" s="336"/>
      <c r="AI408" s="336"/>
      <c r="AJ408" s="336"/>
      <c r="AK408" s="336"/>
      <c r="AL408" s="336"/>
      <c r="AM408" s="336"/>
      <c r="AN408" s="336"/>
      <c r="AO408" s="336"/>
      <c r="AP408" s="336"/>
      <c r="AQ408" s="336"/>
      <c r="AR408" s="336"/>
      <c r="AS408" s="336"/>
      <c r="AT408" s="336"/>
      <c r="AU408" s="336"/>
      <c r="AV408" s="336"/>
      <c r="AW408" s="336"/>
      <c r="AX408" s="336"/>
      <c r="AY408" s="336"/>
      <c r="AZ408" s="336"/>
      <c r="BA408" s="336"/>
      <c r="BB408" s="336"/>
      <c r="BC408" s="336"/>
      <c r="BD408" s="336"/>
      <c r="BE408" s="336"/>
      <c r="BF408" s="336"/>
      <c r="BG408" s="336"/>
      <c r="BH408" s="336"/>
      <c r="BI408" s="336"/>
      <c r="BJ408" s="336"/>
      <c r="BK408" s="336"/>
      <c r="BL408" s="336"/>
      <c r="BM408" s="336"/>
      <c r="BN408" s="336"/>
      <c r="BO408" s="336"/>
      <c r="BP408" s="336"/>
      <c r="BQ408" s="336"/>
      <c r="BR408" s="336"/>
      <c r="BS408" s="336"/>
      <c r="BT408" s="336"/>
      <c r="BU408" s="336"/>
      <c r="BV408" s="336"/>
      <c r="BW408" s="336"/>
      <c r="BX408" s="336"/>
      <c r="BY408" s="336"/>
    </row>
    <row r="409" spans="1:77" ht="12" customHeight="1" x14ac:dyDescent="0.35">
      <c r="A409" s="337"/>
      <c r="B409" s="338"/>
      <c r="C409" s="107" t="s">
        <v>1046</v>
      </c>
      <c r="D409" s="78" t="s">
        <v>1047</v>
      </c>
      <c r="E409" s="370"/>
      <c r="F409" s="290">
        <f>IF(YEAR2=2014,'Table PR2_2014'!F408,IF(YEAR2=2015,TablePR2_2015!F408,IF(YEAR2=2016,Tablepr2_2016!F408,IF(YEAR2=2017,Tablepr2_2017!F408))))</f>
        <v>503</v>
      </c>
      <c r="G409" s="290">
        <f>IF(YEAR2=2014,'Table PR2_2014'!G408,IF(YEAR2=2015,TablePR2_2015!G408,IF(YEAR2=2016,Tablepr2_2016!G408,IF(YEAR2=2017,Tablepr2_2017!G408))))</f>
        <v>72</v>
      </c>
      <c r="H409" s="290">
        <f>IF(YEAR2=2014,'Table PR2_2014'!H408,IF(YEAR2=2015,TablePR2_2015!H408,IF(YEAR2=2016,Tablepr2_2016!H408,IF(YEAR2=2017,Tablepr2_2017!H408))))</f>
        <v>74</v>
      </c>
      <c r="I409" s="730">
        <f>IF(YEAR2=2014,'Table PR2_2014'!I408,IF(YEAR2=2015,TablePR2_2015!I408,IF(YEAR2=2016,Tablepr2_2016!I408,IF(YEAR2=2017,Tablepr2_2017!I408))))</f>
        <v>35.200000000000003</v>
      </c>
      <c r="J409" s="599"/>
      <c r="K409" s="399"/>
      <c r="L409" s="399"/>
      <c r="M409" s="399"/>
      <c r="N409" s="399"/>
      <c r="Q409" s="336"/>
      <c r="R409" s="336"/>
      <c r="S409" s="336"/>
      <c r="T409" s="336"/>
      <c r="U409" s="336"/>
      <c r="V409" s="336"/>
      <c r="W409" s="336"/>
      <c r="X409" s="336"/>
      <c r="Y409" s="336"/>
      <c r="Z409" s="293"/>
      <c r="AA409" s="336"/>
      <c r="AB409" s="336"/>
      <c r="AC409" s="336"/>
      <c r="AD409" s="336"/>
      <c r="AE409" s="336"/>
      <c r="AF409" s="336"/>
      <c r="AG409" s="336"/>
      <c r="AH409" s="336"/>
      <c r="AI409" s="336"/>
      <c r="AJ409" s="336"/>
      <c r="AK409" s="336"/>
      <c r="AL409" s="336"/>
      <c r="AM409" s="336"/>
      <c r="AN409" s="336"/>
      <c r="AO409" s="336"/>
      <c r="AP409" s="336"/>
      <c r="AQ409" s="336"/>
      <c r="AR409" s="336"/>
      <c r="AS409" s="336"/>
      <c r="AT409" s="336"/>
      <c r="AU409" s="336"/>
      <c r="AV409" s="336"/>
      <c r="AW409" s="336"/>
      <c r="AX409" s="336"/>
      <c r="AY409" s="336"/>
      <c r="AZ409" s="336"/>
      <c r="BA409" s="336"/>
      <c r="BB409" s="336"/>
      <c r="BC409" s="336"/>
      <c r="BD409" s="336"/>
      <c r="BE409" s="336"/>
      <c r="BF409" s="336"/>
      <c r="BG409" s="336"/>
      <c r="BH409" s="336"/>
      <c r="BI409" s="336"/>
      <c r="BJ409" s="336"/>
      <c r="BK409" s="336"/>
      <c r="BL409" s="336"/>
      <c r="BM409" s="336"/>
      <c r="BN409" s="336"/>
      <c r="BO409" s="336"/>
      <c r="BP409" s="336"/>
      <c r="BQ409" s="336"/>
      <c r="BR409" s="336"/>
      <c r="BS409" s="336"/>
      <c r="BT409" s="336"/>
      <c r="BU409" s="336"/>
      <c r="BV409" s="336"/>
      <c r="BW409" s="336"/>
      <c r="BX409" s="336"/>
      <c r="BY409" s="336"/>
    </row>
    <row r="410" spans="1:77" ht="12" customHeight="1" x14ac:dyDescent="0.35">
      <c r="A410" s="337"/>
      <c r="B410" s="338"/>
      <c r="C410" s="107"/>
      <c r="D410" s="78"/>
      <c r="E410" s="370"/>
      <c r="F410" s="290"/>
      <c r="G410" s="290"/>
      <c r="H410" s="290"/>
      <c r="I410" s="730"/>
      <c r="J410" s="599"/>
      <c r="K410" s="399"/>
      <c r="L410" s="399"/>
      <c r="M410" s="399"/>
      <c r="N410" s="399"/>
      <c r="Q410" s="336"/>
      <c r="R410" s="336"/>
      <c r="S410" s="336"/>
      <c r="T410" s="336"/>
      <c r="U410" s="336"/>
      <c r="V410" s="336"/>
      <c r="W410" s="336"/>
      <c r="X410" s="336"/>
      <c r="Y410" s="336"/>
      <c r="Z410" s="293"/>
      <c r="AA410" s="336"/>
      <c r="AB410" s="336"/>
      <c r="AC410" s="336"/>
      <c r="AD410" s="336"/>
      <c r="AE410" s="336"/>
      <c r="AF410" s="336"/>
      <c r="AG410" s="336"/>
      <c r="AH410" s="336"/>
      <c r="AI410" s="336"/>
      <c r="AJ410" s="336"/>
      <c r="AK410" s="336"/>
      <c r="AL410" s="336"/>
      <c r="AM410" s="336"/>
      <c r="AN410" s="336"/>
      <c r="AO410" s="336"/>
      <c r="AP410" s="336"/>
      <c r="AQ410" s="336"/>
      <c r="AR410" s="336"/>
      <c r="AS410" s="336"/>
      <c r="AT410" s="336"/>
      <c r="AU410" s="336"/>
      <c r="AV410" s="336"/>
      <c r="AW410" s="336"/>
      <c r="AX410" s="336"/>
      <c r="AY410" s="336"/>
      <c r="AZ410" s="336"/>
      <c r="BA410" s="336"/>
      <c r="BB410" s="336"/>
      <c r="BC410" s="336"/>
      <c r="BD410" s="336"/>
      <c r="BE410" s="336"/>
      <c r="BF410" s="336"/>
      <c r="BG410" s="336"/>
      <c r="BH410" s="336"/>
      <c r="BI410" s="336"/>
      <c r="BJ410" s="336"/>
      <c r="BK410" s="336"/>
      <c r="BL410" s="336"/>
      <c r="BM410" s="336"/>
      <c r="BN410" s="336"/>
      <c r="BO410" s="336"/>
      <c r="BP410" s="336"/>
      <c r="BQ410" s="336"/>
      <c r="BR410" s="336"/>
      <c r="BS410" s="336"/>
      <c r="BT410" s="336"/>
      <c r="BU410" s="336"/>
      <c r="BV410" s="336"/>
      <c r="BW410" s="336"/>
      <c r="BX410" s="336"/>
      <c r="BY410" s="336"/>
    </row>
    <row r="411" spans="1:77" ht="12" customHeight="1" x14ac:dyDescent="0.35">
      <c r="A411" s="337"/>
      <c r="B411" s="338"/>
      <c r="C411" s="340" t="s">
        <v>153</v>
      </c>
      <c r="D411" s="333" t="s">
        <v>1048</v>
      </c>
      <c r="E411" s="370"/>
      <c r="F411" s="290"/>
      <c r="G411" s="290"/>
      <c r="H411" s="290"/>
      <c r="I411" s="730"/>
      <c r="J411" s="599"/>
      <c r="K411" s="399"/>
      <c r="L411" s="399"/>
      <c r="M411" s="399"/>
      <c r="N411" s="399"/>
      <c r="Q411" s="336"/>
      <c r="R411" s="336"/>
      <c r="S411" s="336"/>
      <c r="T411" s="336"/>
      <c r="U411" s="336"/>
      <c r="V411" s="336"/>
      <c r="W411" s="336"/>
      <c r="X411" s="336"/>
      <c r="Y411" s="336"/>
      <c r="Z411" s="293"/>
      <c r="AA411" s="336"/>
      <c r="AB411" s="336"/>
      <c r="AC411" s="336"/>
      <c r="AD411" s="336"/>
      <c r="AE411" s="336"/>
      <c r="AF411" s="336"/>
      <c r="AG411" s="336"/>
      <c r="AH411" s="336"/>
      <c r="AI411" s="336"/>
      <c r="AJ411" s="336"/>
      <c r="AK411" s="336"/>
      <c r="AL411" s="336"/>
      <c r="AM411" s="336"/>
      <c r="AN411" s="336"/>
      <c r="AO411" s="336"/>
      <c r="AP411" s="336"/>
      <c r="AQ411" s="336"/>
      <c r="AR411" s="336"/>
      <c r="AS411" s="336"/>
      <c r="AT411" s="336"/>
      <c r="AU411" s="336"/>
      <c r="AV411" s="336"/>
      <c r="AW411" s="336"/>
      <c r="AX411" s="336"/>
      <c r="AY411" s="336"/>
      <c r="AZ411" s="336"/>
      <c r="BA411" s="336"/>
      <c r="BB411" s="336"/>
      <c r="BC411" s="336"/>
      <c r="BD411" s="336"/>
      <c r="BE411" s="336"/>
      <c r="BF411" s="336"/>
      <c r="BG411" s="336"/>
      <c r="BH411" s="336"/>
      <c r="BI411" s="336"/>
      <c r="BJ411" s="336"/>
      <c r="BK411" s="336"/>
      <c r="BL411" s="336"/>
      <c r="BM411" s="336"/>
      <c r="BN411" s="336"/>
      <c r="BO411" s="336"/>
      <c r="BP411" s="336"/>
      <c r="BQ411" s="336"/>
      <c r="BR411" s="336"/>
      <c r="BS411" s="336"/>
      <c r="BT411" s="336"/>
      <c r="BU411" s="336"/>
      <c r="BV411" s="336"/>
      <c r="BW411" s="336"/>
      <c r="BX411" s="336"/>
      <c r="BY411" s="336"/>
    </row>
    <row r="412" spans="1:77" ht="12" customHeight="1" x14ac:dyDescent="0.35">
      <c r="A412" s="337"/>
      <c r="B412" s="338"/>
      <c r="C412" s="107" t="s">
        <v>1049</v>
      </c>
      <c r="D412" s="78" t="s">
        <v>1050</v>
      </c>
      <c r="E412" s="370"/>
      <c r="F412" s="290">
        <f>IF(YEAR2=2014,'Table PR2_2014'!F411,IF(YEAR2=2015,TablePR2_2015!F411,IF(YEAR2=2016,Tablepr2_2016!F411,IF(YEAR2=2017,Tablepr2_2017!F411))))</f>
        <v>492</v>
      </c>
      <c r="G412" s="290">
        <f>IF(YEAR2=2014,'Table PR2_2014'!G411,IF(YEAR2=2015,TablePR2_2015!G411,IF(YEAR2=2016,Tablepr2_2016!G411,IF(YEAR2=2017,Tablepr2_2017!G411))))</f>
        <v>71</v>
      </c>
      <c r="H412" s="290">
        <f>IF(YEAR2=2014,'Table PR2_2014'!H411,IF(YEAR2=2015,TablePR2_2015!H411,IF(YEAR2=2016,Tablepr2_2016!H411,IF(YEAR2=2017,Tablepr2_2017!H411))))</f>
        <v>73</v>
      </c>
      <c r="I412" s="730">
        <f>IF(YEAR2=2014,'Table PR2_2014'!I411,IF(YEAR2=2015,TablePR2_2015!I411,IF(YEAR2=2016,Tablepr2_2016!I411,IF(YEAR2=2017,Tablepr2_2017!I411))))</f>
        <v>35.1</v>
      </c>
      <c r="J412" s="599"/>
      <c r="K412" s="399"/>
      <c r="L412" s="399"/>
      <c r="M412" s="399"/>
      <c r="N412" s="399"/>
      <c r="Q412" s="336"/>
      <c r="R412" s="336"/>
      <c r="S412" s="336"/>
      <c r="T412" s="336"/>
      <c r="U412" s="336"/>
      <c r="V412" s="336"/>
      <c r="W412" s="336"/>
      <c r="X412" s="336"/>
      <c r="Y412" s="336"/>
      <c r="Z412" s="293"/>
      <c r="AA412" s="336"/>
      <c r="AB412" s="336"/>
      <c r="AC412" s="336"/>
      <c r="AD412" s="336"/>
      <c r="AE412" s="336"/>
      <c r="AF412" s="336"/>
      <c r="AG412" s="336"/>
      <c r="AH412" s="336"/>
      <c r="AI412" s="336"/>
      <c r="AJ412" s="336"/>
      <c r="AK412" s="336"/>
      <c r="AL412" s="336"/>
      <c r="AM412" s="336"/>
      <c r="AN412" s="336"/>
      <c r="AO412" s="336"/>
      <c r="AP412" s="336"/>
      <c r="AQ412" s="336"/>
      <c r="AR412" s="336"/>
      <c r="AS412" s="336"/>
      <c r="AT412" s="336"/>
      <c r="AU412" s="336"/>
      <c r="AV412" s="336"/>
      <c r="AW412" s="336"/>
      <c r="AX412" s="336"/>
      <c r="AY412" s="336"/>
      <c r="AZ412" s="336"/>
      <c r="BA412" s="336"/>
      <c r="BB412" s="336"/>
      <c r="BC412" s="336"/>
      <c r="BD412" s="336"/>
      <c r="BE412" s="336"/>
      <c r="BF412" s="336"/>
      <c r="BG412" s="336"/>
      <c r="BH412" s="336"/>
      <c r="BI412" s="336"/>
      <c r="BJ412" s="336"/>
      <c r="BK412" s="336"/>
      <c r="BL412" s="336"/>
      <c r="BM412" s="336"/>
      <c r="BN412" s="336"/>
      <c r="BO412" s="336"/>
      <c r="BP412" s="336"/>
      <c r="BQ412" s="336"/>
      <c r="BR412" s="336"/>
      <c r="BS412" s="336"/>
      <c r="BT412" s="336"/>
      <c r="BU412" s="336"/>
      <c r="BV412" s="336"/>
      <c r="BW412" s="336"/>
      <c r="BX412" s="336"/>
      <c r="BY412" s="336"/>
    </row>
    <row r="413" spans="1:77" ht="12" customHeight="1" x14ac:dyDescent="0.35">
      <c r="A413" s="337"/>
      <c r="B413" s="338"/>
      <c r="C413" s="107" t="s">
        <v>1051</v>
      </c>
      <c r="D413" s="78" t="s">
        <v>1052</v>
      </c>
      <c r="E413" s="370"/>
      <c r="F413" s="290">
        <f>IF(YEAR2=2014,'Table PR2_2014'!F412,IF(YEAR2=2015,TablePR2_2015!F412,IF(YEAR2=2016,Tablepr2_2016!F412,IF(YEAR2=2017,Tablepr2_2017!F412))))</f>
        <v>821</v>
      </c>
      <c r="G413" s="290">
        <f>IF(YEAR2=2014,'Table PR2_2014'!G412,IF(YEAR2=2015,TablePR2_2015!G412,IF(YEAR2=2016,Tablepr2_2016!G412,IF(YEAR2=2017,Tablepr2_2017!G412))))</f>
        <v>73</v>
      </c>
      <c r="H413" s="290">
        <f>IF(YEAR2=2014,'Table PR2_2014'!H412,IF(YEAR2=2015,TablePR2_2015!H412,IF(YEAR2=2016,Tablepr2_2016!H412,IF(YEAR2=2017,Tablepr2_2017!H412))))</f>
        <v>74</v>
      </c>
      <c r="I413" s="730">
        <f>IF(YEAR2=2014,'Table PR2_2014'!I412,IF(YEAR2=2015,TablePR2_2015!I412,IF(YEAR2=2016,Tablepr2_2016!I412,IF(YEAR2=2017,Tablepr2_2017!I412))))</f>
        <v>36.1</v>
      </c>
      <c r="J413" s="599"/>
      <c r="K413" s="399"/>
      <c r="L413" s="399"/>
      <c r="M413" s="399"/>
      <c r="N413" s="399"/>
      <c r="Q413" s="336"/>
      <c r="R413" s="336"/>
      <c r="S413" s="336"/>
      <c r="T413" s="336"/>
      <c r="U413" s="336"/>
      <c r="V413" s="336"/>
      <c r="W413" s="336"/>
      <c r="X413" s="336"/>
      <c r="Y413" s="336"/>
      <c r="Z413" s="293"/>
      <c r="AA413" s="336"/>
      <c r="AB413" s="336"/>
      <c r="AC413" s="336"/>
      <c r="AD413" s="336"/>
      <c r="AE413" s="336"/>
      <c r="AF413" s="336"/>
      <c r="AG413" s="336"/>
      <c r="AH413" s="336"/>
      <c r="AI413" s="336"/>
      <c r="AJ413" s="336"/>
      <c r="AK413" s="336"/>
      <c r="AL413" s="336"/>
      <c r="AM413" s="336"/>
      <c r="AN413" s="336"/>
      <c r="AO413" s="336"/>
      <c r="AP413" s="336"/>
      <c r="AQ413" s="336"/>
      <c r="AR413" s="336"/>
      <c r="AS413" s="336"/>
      <c r="AT413" s="336"/>
      <c r="AU413" s="336"/>
      <c r="AV413" s="336"/>
      <c r="AW413" s="336"/>
      <c r="AX413" s="336"/>
      <c r="AY413" s="336"/>
      <c r="AZ413" s="336"/>
      <c r="BA413" s="336"/>
      <c r="BB413" s="336"/>
      <c r="BC413" s="336"/>
      <c r="BD413" s="336"/>
      <c r="BE413" s="336"/>
      <c r="BF413" s="336"/>
      <c r="BG413" s="336"/>
      <c r="BH413" s="336"/>
      <c r="BI413" s="336"/>
      <c r="BJ413" s="336"/>
      <c r="BK413" s="336"/>
      <c r="BL413" s="336"/>
      <c r="BM413" s="336"/>
      <c r="BN413" s="336"/>
      <c r="BO413" s="336"/>
      <c r="BP413" s="336"/>
      <c r="BQ413" s="336"/>
      <c r="BR413" s="336"/>
      <c r="BS413" s="336"/>
      <c r="BT413" s="336"/>
      <c r="BU413" s="336"/>
      <c r="BV413" s="336"/>
      <c r="BW413" s="336"/>
      <c r="BX413" s="336"/>
      <c r="BY413" s="336"/>
    </row>
    <row r="414" spans="1:77" ht="12" customHeight="1" x14ac:dyDescent="0.35">
      <c r="A414" s="337"/>
      <c r="B414" s="338"/>
      <c r="C414" s="107" t="s">
        <v>1053</v>
      </c>
      <c r="D414" s="78" t="s">
        <v>1054</v>
      </c>
      <c r="E414" s="370"/>
      <c r="F414" s="290">
        <f>IF(YEAR2=2014,'Table PR2_2014'!F413,IF(YEAR2=2015,TablePR2_2015!F413,IF(YEAR2=2016,Tablepr2_2016!F413,IF(YEAR2=2017,Tablepr2_2017!F413))))</f>
        <v>708</v>
      </c>
      <c r="G414" s="290">
        <f>IF(YEAR2=2014,'Table PR2_2014'!G413,IF(YEAR2=2015,TablePR2_2015!G413,IF(YEAR2=2016,Tablepr2_2016!G413,IF(YEAR2=2017,Tablepr2_2017!G413))))</f>
        <v>73</v>
      </c>
      <c r="H414" s="290">
        <f>IF(YEAR2=2014,'Table PR2_2014'!H413,IF(YEAR2=2015,TablePR2_2015!H413,IF(YEAR2=2016,Tablepr2_2016!H413,IF(YEAR2=2017,Tablepr2_2017!H413))))</f>
        <v>73</v>
      </c>
      <c r="I414" s="730">
        <f>IF(YEAR2=2014,'Table PR2_2014'!I413,IF(YEAR2=2015,TablePR2_2015!I413,IF(YEAR2=2016,Tablepr2_2016!I413,IF(YEAR2=2017,Tablepr2_2017!I413))))</f>
        <v>35.5</v>
      </c>
      <c r="J414" s="599"/>
      <c r="K414" s="399"/>
      <c r="L414" s="399"/>
      <c r="M414" s="399"/>
      <c r="N414" s="399"/>
      <c r="Q414" s="336"/>
      <c r="R414" s="336"/>
      <c r="S414" s="336"/>
      <c r="T414" s="336"/>
      <c r="U414" s="336"/>
      <c r="V414" s="336"/>
      <c r="W414" s="336"/>
      <c r="X414" s="336"/>
      <c r="Y414" s="336"/>
      <c r="Z414" s="293"/>
      <c r="AA414" s="336"/>
      <c r="AB414" s="336"/>
      <c r="AC414" s="336"/>
      <c r="AD414" s="336"/>
      <c r="AE414" s="336"/>
      <c r="AF414" s="336"/>
      <c r="AG414" s="336"/>
      <c r="AH414" s="336"/>
      <c r="AI414" s="336"/>
      <c r="AJ414" s="336"/>
      <c r="AK414" s="336"/>
      <c r="AL414" s="336"/>
      <c r="AM414" s="336"/>
      <c r="AN414" s="336"/>
      <c r="AO414" s="336"/>
      <c r="AP414" s="336"/>
      <c r="AQ414" s="336"/>
      <c r="AR414" s="336"/>
      <c r="AS414" s="336"/>
      <c r="AT414" s="336"/>
      <c r="AU414" s="336"/>
      <c r="AV414" s="336"/>
      <c r="AW414" s="336"/>
      <c r="AX414" s="336"/>
      <c r="AY414" s="336"/>
      <c r="AZ414" s="336"/>
      <c r="BA414" s="336"/>
      <c r="BB414" s="336"/>
      <c r="BC414" s="336"/>
      <c r="BD414" s="336"/>
      <c r="BE414" s="336"/>
      <c r="BF414" s="336"/>
      <c r="BG414" s="336"/>
      <c r="BH414" s="336"/>
      <c r="BI414" s="336"/>
      <c r="BJ414" s="336"/>
      <c r="BK414" s="336"/>
      <c r="BL414" s="336"/>
      <c r="BM414" s="336"/>
      <c r="BN414" s="336"/>
      <c r="BO414" s="336"/>
      <c r="BP414" s="336"/>
      <c r="BQ414" s="336"/>
      <c r="BR414" s="336"/>
      <c r="BS414" s="336"/>
      <c r="BT414" s="336"/>
      <c r="BU414" s="336"/>
      <c r="BV414" s="336"/>
      <c r="BW414" s="336"/>
      <c r="BX414" s="336"/>
      <c r="BY414" s="336"/>
    </row>
    <row r="415" spans="1:77" ht="12" customHeight="1" x14ac:dyDescent="0.35">
      <c r="A415" s="337"/>
      <c r="B415" s="338"/>
      <c r="C415" s="107" t="s">
        <v>1055</v>
      </c>
      <c r="D415" s="78" t="s">
        <v>1056</v>
      </c>
      <c r="E415" s="370"/>
      <c r="F415" s="290">
        <f>IF(YEAR2=2014,'Table PR2_2014'!F414,IF(YEAR2=2015,TablePR2_2015!F414,IF(YEAR2=2016,Tablepr2_2016!F414,IF(YEAR2=2017,Tablepr2_2017!F414))))</f>
        <v>430</v>
      </c>
      <c r="G415" s="290">
        <f>IF(YEAR2=2014,'Table PR2_2014'!G414,IF(YEAR2=2015,TablePR2_2015!G414,IF(YEAR2=2016,Tablepr2_2016!G414,IF(YEAR2=2017,Tablepr2_2017!G414))))</f>
        <v>63</v>
      </c>
      <c r="H415" s="290">
        <f>IF(YEAR2=2014,'Table PR2_2014'!H414,IF(YEAR2=2015,TablePR2_2015!H414,IF(YEAR2=2016,Tablepr2_2016!H414,IF(YEAR2=2017,Tablepr2_2017!H414))))</f>
        <v>63</v>
      </c>
      <c r="I415" s="730">
        <f>IF(YEAR2=2014,'Table PR2_2014'!I414,IF(YEAR2=2015,TablePR2_2015!I414,IF(YEAR2=2016,Tablepr2_2016!I414,IF(YEAR2=2017,Tablepr2_2017!I414))))</f>
        <v>34.4</v>
      </c>
      <c r="J415" s="599"/>
      <c r="K415" s="399"/>
      <c r="L415" s="399"/>
      <c r="M415" s="399"/>
      <c r="N415" s="399"/>
      <c r="Q415" s="336"/>
      <c r="R415" s="336"/>
      <c r="S415" s="336"/>
      <c r="T415" s="336"/>
      <c r="U415" s="336"/>
      <c r="V415" s="336"/>
      <c r="W415" s="336"/>
      <c r="X415" s="336"/>
      <c r="Y415" s="336"/>
      <c r="Z415" s="293"/>
      <c r="AA415" s="336"/>
      <c r="AB415" s="336"/>
      <c r="AC415" s="336"/>
      <c r="AD415" s="336"/>
      <c r="AE415" s="336"/>
      <c r="AF415" s="336"/>
      <c r="AG415" s="336"/>
      <c r="AH415" s="336"/>
      <c r="AI415" s="336"/>
      <c r="AJ415" s="336"/>
      <c r="AK415" s="336"/>
      <c r="AL415" s="336"/>
      <c r="AM415" s="336"/>
      <c r="AN415" s="336"/>
      <c r="AO415" s="336"/>
      <c r="AP415" s="336"/>
      <c r="AQ415" s="336"/>
      <c r="AR415" s="336"/>
      <c r="AS415" s="336"/>
      <c r="AT415" s="336"/>
      <c r="AU415" s="336"/>
      <c r="AV415" s="336"/>
      <c r="AW415" s="336"/>
      <c r="AX415" s="336"/>
      <c r="AY415" s="336"/>
      <c r="AZ415" s="336"/>
      <c r="BA415" s="336"/>
      <c r="BB415" s="336"/>
      <c r="BC415" s="336"/>
      <c r="BD415" s="336"/>
      <c r="BE415" s="336"/>
      <c r="BF415" s="336"/>
      <c r="BG415" s="336"/>
      <c r="BH415" s="336"/>
      <c r="BI415" s="336"/>
      <c r="BJ415" s="336"/>
      <c r="BK415" s="336"/>
      <c r="BL415" s="336"/>
      <c r="BM415" s="336"/>
      <c r="BN415" s="336"/>
      <c r="BO415" s="336"/>
      <c r="BP415" s="336"/>
      <c r="BQ415" s="336"/>
      <c r="BR415" s="336"/>
      <c r="BS415" s="336"/>
      <c r="BT415" s="336"/>
      <c r="BU415" s="336"/>
      <c r="BV415" s="336"/>
      <c r="BW415" s="336"/>
      <c r="BX415" s="336"/>
      <c r="BY415" s="336"/>
    </row>
    <row r="416" spans="1:77" ht="12" customHeight="1" x14ac:dyDescent="0.35">
      <c r="A416" s="337"/>
      <c r="B416" s="338"/>
      <c r="C416" s="107" t="s">
        <v>1057</v>
      </c>
      <c r="D416" s="78" t="s">
        <v>1058</v>
      </c>
      <c r="E416" s="370"/>
      <c r="F416" s="290">
        <f>IF(YEAR2=2014,'Table PR2_2014'!F415,IF(YEAR2=2015,TablePR2_2015!F415,IF(YEAR2=2016,Tablepr2_2016!F415,IF(YEAR2=2017,Tablepr2_2017!F415))))</f>
        <v>921</v>
      </c>
      <c r="G416" s="290">
        <f>IF(YEAR2=2014,'Table PR2_2014'!G415,IF(YEAR2=2015,TablePR2_2015!G415,IF(YEAR2=2016,Tablepr2_2016!G415,IF(YEAR2=2017,Tablepr2_2017!G415))))</f>
        <v>66</v>
      </c>
      <c r="H416" s="290">
        <f>IF(YEAR2=2014,'Table PR2_2014'!H415,IF(YEAR2=2015,TablePR2_2015!H415,IF(YEAR2=2016,Tablepr2_2016!H415,IF(YEAR2=2017,Tablepr2_2017!H415))))</f>
        <v>67</v>
      </c>
      <c r="I416" s="730">
        <f>IF(YEAR2=2014,'Table PR2_2014'!I415,IF(YEAR2=2015,TablePR2_2015!I415,IF(YEAR2=2016,Tablepr2_2016!I415,IF(YEAR2=2017,Tablepr2_2017!I415))))</f>
        <v>34.6</v>
      </c>
      <c r="J416" s="599"/>
      <c r="K416" s="399"/>
      <c r="L416" s="399"/>
      <c r="M416" s="399"/>
      <c r="N416" s="399"/>
      <c r="Q416" s="336"/>
      <c r="R416" s="336"/>
      <c r="S416" s="336"/>
      <c r="T416" s="336"/>
      <c r="U416" s="336"/>
      <c r="V416" s="336"/>
      <c r="W416" s="336"/>
      <c r="X416" s="336"/>
      <c r="Y416" s="336"/>
      <c r="Z416" s="293"/>
      <c r="AA416" s="336"/>
      <c r="AB416" s="336"/>
      <c r="AC416" s="336"/>
      <c r="AD416" s="336"/>
      <c r="AE416" s="336"/>
      <c r="AF416" s="336"/>
      <c r="AG416" s="336"/>
      <c r="AH416" s="336"/>
      <c r="AI416" s="336"/>
      <c r="AJ416" s="336"/>
      <c r="AK416" s="336"/>
      <c r="AL416" s="336"/>
      <c r="AM416" s="336"/>
      <c r="AN416" s="336"/>
      <c r="AO416" s="336"/>
      <c r="AP416" s="336"/>
      <c r="AQ416" s="336"/>
      <c r="AR416" s="336"/>
      <c r="AS416" s="336"/>
      <c r="AT416" s="336"/>
      <c r="AU416" s="336"/>
      <c r="AV416" s="336"/>
      <c r="AW416" s="336"/>
      <c r="AX416" s="336"/>
      <c r="AY416" s="336"/>
      <c r="AZ416" s="336"/>
      <c r="BA416" s="336"/>
      <c r="BB416" s="336"/>
      <c r="BC416" s="336"/>
      <c r="BD416" s="336"/>
      <c r="BE416" s="336"/>
      <c r="BF416" s="336"/>
      <c r="BG416" s="336"/>
      <c r="BH416" s="336"/>
      <c r="BI416" s="336"/>
      <c r="BJ416" s="336"/>
      <c r="BK416" s="336"/>
      <c r="BL416" s="336"/>
      <c r="BM416" s="336"/>
      <c r="BN416" s="336"/>
      <c r="BO416" s="336"/>
      <c r="BP416" s="336"/>
      <c r="BQ416" s="336"/>
      <c r="BR416" s="336"/>
      <c r="BS416" s="336"/>
      <c r="BT416" s="336"/>
      <c r="BU416" s="336"/>
      <c r="BV416" s="336"/>
      <c r="BW416" s="336"/>
      <c r="BX416" s="336"/>
      <c r="BY416" s="336"/>
    </row>
    <row r="417" spans="1:77" ht="12" customHeight="1" x14ac:dyDescent="0.35">
      <c r="A417" s="337"/>
      <c r="B417" s="338"/>
      <c r="C417" s="107" t="s">
        <v>1059</v>
      </c>
      <c r="D417" s="78" t="s">
        <v>1060</v>
      </c>
      <c r="E417" s="370"/>
      <c r="F417" s="290">
        <f>IF(YEAR2=2014,'Table PR2_2014'!F416,IF(YEAR2=2015,TablePR2_2015!F416,IF(YEAR2=2016,Tablepr2_2016!F416,IF(YEAR2=2017,Tablepr2_2017!F416))))</f>
        <v>679</v>
      </c>
      <c r="G417" s="290">
        <f>IF(YEAR2=2014,'Table PR2_2014'!G416,IF(YEAR2=2015,TablePR2_2015!G416,IF(YEAR2=2016,Tablepr2_2016!G416,IF(YEAR2=2017,Tablepr2_2017!G416))))</f>
        <v>65</v>
      </c>
      <c r="H417" s="290">
        <f>IF(YEAR2=2014,'Table PR2_2014'!H416,IF(YEAR2=2015,TablePR2_2015!H416,IF(YEAR2=2016,Tablepr2_2016!H416,IF(YEAR2=2017,Tablepr2_2017!H416))))</f>
        <v>65</v>
      </c>
      <c r="I417" s="730">
        <f>IF(YEAR2=2014,'Table PR2_2014'!I416,IF(YEAR2=2015,TablePR2_2015!I416,IF(YEAR2=2016,Tablepr2_2016!I416,IF(YEAR2=2017,Tablepr2_2017!I416))))</f>
        <v>33.9</v>
      </c>
      <c r="J417" s="599"/>
      <c r="K417" s="399"/>
      <c r="L417" s="399"/>
      <c r="M417" s="399"/>
      <c r="N417" s="399"/>
      <c r="Q417" s="336"/>
      <c r="R417" s="336"/>
      <c r="S417" s="336"/>
      <c r="T417" s="336"/>
      <c r="U417" s="336"/>
      <c r="V417" s="336"/>
      <c r="W417" s="336"/>
      <c r="X417" s="336"/>
      <c r="Y417" s="336"/>
      <c r="Z417" s="293"/>
      <c r="AA417" s="336"/>
      <c r="AB417" s="336"/>
      <c r="AC417" s="336"/>
      <c r="AD417" s="336"/>
      <c r="AE417" s="336"/>
      <c r="AF417" s="336"/>
      <c r="AG417" s="336"/>
      <c r="AH417" s="336"/>
      <c r="AI417" s="336"/>
      <c r="AJ417" s="336"/>
      <c r="AK417" s="336"/>
      <c r="AL417" s="336"/>
      <c r="AM417" s="336"/>
      <c r="AN417" s="336"/>
      <c r="AO417" s="336"/>
      <c r="AP417" s="336"/>
      <c r="AQ417" s="336"/>
      <c r="AR417" s="336"/>
      <c r="AS417" s="336"/>
      <c r="AT417" s="336"/>
      <c r="AU417" s="336"/>
      <c r="AV417" s="336"/>
      <c r="AW417" s="336"/>
      <c r="AX417" s="336"/>
      <c r="AY417" s="336"/>
      <c r="AZ417" s="336"/>
      <c r="BA417" s="336"/>
      <c r="BB417" s="336"/>
      <c r="BC417" s="336"/>
      <c r="BD417" s="336"/>
      <c r="BE417" s="336"/>
      <c r="BF417" s="336"/>
      <c r="BG417" s="336"/>
      <c r="BH417" s="336"/>
      <c r="BI417" s="336"/>
      <c r="BJ417" s="336"/>
      <c r="BK417" s="336"/>
      <c r="BL417" s="336"/>
      <c r="BM417" s="336"/>
      <c r="BN417" s="336"/>
      <c r="BO417" s="336"/>
      <c r="BP417" s="336"/>
      <c r="BQ417" s="336"/>
      <c r="BR417" s="336"/>
      <c r="BS417" s="336"/>
      <c r="BT417" s="336"/>
      <c r="BU417" s="336"/>
      <c r="BV417" s="336"/>
      <c r="BW417" s="336"/>
      <c r="BX417" s="336"/>
      <c r="BY417" s="336"/>
    </row>
    <row r="418" spans="1:77" ht="12" customHeight="1" x14ac:dyDescent="0.35">
      <c r="A418" s="337"/>
      <c r="B418" s="338"/>
      <c r="C418" s="107"/>
      <c r="D418" s="78"/>
      <c r="E418" s="370"/>
      <c r="F418" s="290"/>
      <c r="G418" s="290"/>
      <c r="H418" s="290"/>
      <c r="I418" s="730"/>
      <c r="J418" s="599"/>
      <c r="K418" s="399"/>
      <c r="L418" s="399"/>
      <c r="M418" s="399"/>
      <c r="N418" s="399"/>
      <c r="Q418" s="336"/>
      <c r="R418" s="336"/>
      <c r="S418" s="336"/>
      <c r="T418" s="336"/>
      <c r="U418" s="336"/>
      <c r="V418" s="336"/>
      <c r="W418" s="336"/>
      <c r="X418" s="336"/>
      <c r="Y418" s="336"/>
      <c r="Z418" s="293"/>
      <c r="AA418" s="336"/>
      <c r="AB418" s="336"/>
      <c r="AC418" s="336"/>
      <c r="AD418" s="336"/>
      <c r="AE418" s="336"/>
      <c r="AF418" s="336"/>
      <c r="AG418" s="336"/>
      <c r="AH418" s="336"/>
      <c r="AI418" s="336"/>
      <c r="AJ418" s="336"/>
      <c r="AK418" s="336"/>
      <c r="AL418" s="336"/>
      <c r="AM418" s="336"/>
      <c r="AN418" s="336"/>
      <c r="AO418" s="336"/>
      <c r="AP418" s="336"/>
      <c r="AQ418" s="336"/>
      <c r="AR418" s="336"/>
      <c r="AS418" s="336"/>
      <c r="AT418" s="336"/>
      <c r="AU418" s="336"/>
      <c r="AV418" s="336"/>
      <c r="AW418" s="336"/>
      <c r="AX418" s="336"/>
      <c r="AY418" s="336"/>
      <c r="AZ418" s="336"/>
      <c r="BA418" s="336"/>
      <c r="BB418" s="336"/>
      <c r="BC418" s="336"/>
      <c r="BD418" s="336"/>
      <c r="BE418" s="336"/>
      <c r="BF418" s="336"/>
      <c r="BG418" s="336"/>
      <c r="BH418" s="336"/>
      <c r="BI418" s="336"/>
      <c r="BJ418" s="336"/>
      <c r="BK418" s="336"/>
      <c r="BL418" s="336"/>
      <c r="BM418" s="336"/>
      <c r="BN418" s="336"/>
      <c r="BO418" s="336"/>
      <c r="BP418" s="336"/>
      <c r="BQ418" s="336"/>
      <c r="BR418" s="336"/>
      <c r="BS418" s="336"/>
      <c r="BT418" s="336"/>
      <c r="BU418" s="336"/>
      <c r="BV418" s="336"/>
      <c r="BW418" s="336"/>
      <c r="BX418" s="336"/>
      <c r="BY418" s="336"/>
    </row>
    <row r="419" spans="1:77" ht="12" customHeight="1" x14ac:dyDescent="0.35">
      <c r="A419" s="337"/>
      <c r="B419" s="338"/>
      <c r="C419" s="340" t="s">
        <v>154</v>
      </c>
      <c r="D419" s="333" t="s">
        <v>1061</v>
      </c>
      <c r="E419" s="370"/>
      <c r="F419" s="290"/>
      <c r="G419" s="290"/>
      <c r="H419" s="290"/>
      <c r="I419" s="730"/>
      <c r="J419" s="599"/>
      <c r="K419" s="399"/>
      <c r="L419" s="399"/>
      <c r="M419" s="399"/>
      <c r="N419" s="399"/>
      <c r="Q419" s="336"/>
      <c r="R419" s="336"/>
      <c r="S419" s="336"/>
      <c r="T419" s="336"/>
      <c r="U419" s="336"/>
      <c r="V419" s="336"/>
      <c r="W419" s="336"/>
      <c r="X419" s="336"/>
      <c r="Y419" s="336"/>
      <c r="Z419" s="293"/>
      <c r="AA419" s="336"/>
      <c r="AB419" s="336"/>
      <c r="AC419" s="336"/>
      <c r="AD419" s="336"/>
      <c r="AE419" s="336"/>
      <c r="AF419" s="336"/>
      <c r="AG419" s="336"/>
      <c r="AH419" s="336"/>
      <c r="AI419" s="336"/>
      <c r="AJ419" s="336"/>
      <c r="AK419" s="336"/>
      <c r="AL419" s="336"/>
      <c r="AM419" s="336"/>
      <c r="AN419" s="336"/>
      <c r="AO419" s="336"/>
      <c r="AP419" s="336"/>
      <c r="AQ419" s="336"/>
      <c r="AR419" s="336"/>
      <c r="AS419" s="336"/>
      <c r="AT419" s="336"/>
      <c r="AU419" s="336"/>
      <c r="AV419" s="336"/>
      <c r="AW419" s="336"/>
      <c r="AX419" s="336"/>
      <c r="AY419" s="336"/>
      <c r="AZ419" s="336"/>
      <c r="BA419" s="336"/>
      <c r="BB419" s="336"/>
      <c r="BC419" s="336"/>
      <c r="BD419" s="336"/>
      <c r="BE419" s="336"/>
      <c r="BF419" s="336"/>
      <c r="BG419" s="336"/>
      <c r="BH419" s="336"/>
      <c r="BI419" s="336"/>
      <c r="BJ419" s="336"/>
      <c r="BK419" s="336"/>
      <c r="BL419" s="336"/>
      <c r="BM419" s="336"/>
      <c r="BN419" s="336"/>
      <c r="BO419" s="336"/>
      <c r="BP419" s="336"/>
      <c r="BQ419" s="336"/>
      <c r="BR419" s="336"/>
      <c r="BS419" s="336"/>
      <c r="BT419" s="336"/>
      <c r="BU419" s="336"/>
      <c r="BV419" s="336"/>
      <c r="BW419" s="336"/>
      <c r="BX419" s="336"/>
      <c r="BY419" s="336"/>
    </row>
    <row r="420" spans="1:77" ht="12" customHeight="1" x14ac:dyDescent="0.35">
      <c r="A420" s="337"/>
      <c r="B420" s="338"/>
      <c r="C420" s="107" t="s">
        <v>1062</v>
      </c>
      <c r="D420" s="78" t="s">
        <v>1063</v>
      </c>
      <c r="E420" s="370"/>
      <c r="F420" s="290">
        <f>IF(YEAR2=2014,'Table PR2_2014'!F419,IF(YEAR2=2015,TablePR2_2015!F419,IF(YEAR2=2016,Tablepr2_2016!F419,IF(YEAR2=2017,Tablepr2_2017!F419))))</f>
        <v>1233</v>
      </c>
      <c r="G420" s="290">
        <f>IF(YEAR2=2014,'Table PR2_2014'!G419,IF(YEAR2=2015,TablePR2_2015!G419,IF(YEAR2=2016,Tablepr2_2016!G419,IF(YEAR2=2017,Tablepr2_2017!G419))))</f>
        <v>68</v>
      </c>
      <c r="H420" s="290">
        <f>IF(YEAR2=2014,'Table PR2_2014'!H419,IF(YEAR2=2015,TablePR2_2015!H419,IF(YEAR2=2016,Tablepr2_2016!H419,IF(YEAR2=2017,Tablepr2_2017!H419))))</f>
        <v>69</v>
      </c>
      <c r="I420" s="730">
        <f>IF(YEAR2=2014,'Table PR2_2014'!I419,IF(YEAR2=2015,TablePR2_2015!I419,IF(YEAR2=2016,Tablepr2_2016!I419,IF(YEAR2=2017,Tablepr2_2017!I419))))</f>
        <v>35.200000000000003</v>
      </c>
      <c r="J420" s="599"/>
      <c r="K420" s="399"/>
      <c r="L420" s="399"/>
      <c r="M420" s="399"/>
      <c r="N420" s="399"/>
      <c r="Q420" s="336"/>
      <c r="R420" s="336"/>
      <c r="S420" s="336"/>
      <c r="T420" s="336"/>
      <c r="U420" s="336"/>
      <c r="V420" s="336"/>
      <c r="W420" s="336"/>
      <c r="X420" s="336"/>
      <c r="Y420" s="336"/>
      <c r="Z420" s="293"/>
      <c r="AA420" s="336"/>
      <c r="AB420" s="336"/>
      <c r="AC420" s="336"/>
      <c r="AD420" s="336"/>
      <c r="AE420" s="336"/>
      <c r="AF420" s="336"/>
      <c r="AG420" s="336"/>
      <c r="AH420" s="336"/>
      <c r="AI420" s="336"/>
      <c r="AJ420" s="336"/>
      <c r="AK420" s="336"/>
      <c r="AL420" s="336"/>
      <c r="AM420" s="336"/>
      <c r="AN420" s="336"/>
      <c r="AO420" s="336"/>
      <c r="AP420" s="336"/>
      <c r="AQ420" s="336"/>
      <c r="AR420" s="336"/>
      <c r="AS420" s="336"/>
      <c r="AT420" s="336"/>
      <c r="AU420" s="336"/>
      <c r="AV420" s="336"/>
      <c r="AW420" s="336"/>
      <c r="AX420" s="336"/>
      <c r="AY420" s="336"/>
      <c r="AZ420" s="336"/>
      <c r="BA420" s="336"/>
      <c r="BB420" s="336"/>
      <c r="BC420" s="336"/>
      <c r="BD420" s="336"/>
      <c r="BE420" s="336"/>
      <c r="BF420" s="336"/>
      <c r="BG420" s="336"/>
      <c r="BH420" s="336"/>
      <c r="BI420" s="336"/>
      <c r="BJ420" s="336"/>
      <c r="BK420" s="336"/>
      <c r="BL420" s="336"/>
      <c r="BM420" s="336"/>
      <c r="BN420" s="336"/>
      <c r="BO420" s="336"/>
      <c r="BP420" s="336"/>
      <c r="BQ420" s="336"/>
      <c r="BR420" s="336"/>
      <c r="BS420" s="336"/>
      <c r="BT420" s="336"/>
      <c r="BU420" s="336"/>
      <c r="BV420" s="336"/>
      <c r="BW420" s="336"/>
      <c r="BX420" s="336"/>
      <c r="BY420" s="336"/>
    </row>
    <row r="421" spans="1:77" ht="12" customHeight="1" x14ac:dyDescent="0.35">
      <c r="A421" s="337"/>
      <c r="B421" s="338"/>
      <c r="C421" s="107" t="s">
        <v>1064</v>
      </c>
      <c r="D421" s="78" t="s">
        <v>1065</v>
      </c>
      <c r="E421" s="370"/>
      <c r="F421" s="290">
        <f>IF(YEAR2=2014,'Table PR2_2014'!F420,IF(YEAR2=2015,TablePR2_2015!F420,IF(YEAR2=2016,Tablepr2_2016!F420,IF(YEAR2=2017,Tablepr2_2017!F420))))</f>
        <v>810</v>
      </c>
      <c r="G421" s="290">
        <f>IF(YEAR2=2014,'Table PR2_2014'!G420,IF(YEAR2=2015,TablePR2_2015!G420,IF(YEAR2=2016,Tablepr2_2016!G420,IF(YEAR2=2017,Tablepr2_2017!G420))))</f>
        <v>71</v>
      </c>
      <c r="H421" s="290">
        <f>IF(YEAR2=2014,'Table PR2_2014'!H420,IF(YEAR2=2015,TablePR2_2015!H420,IF(YEAR2=2016,Tablepr2_2016!H420,IF(YEAR2=2017,Tablepr2_2017!H420))))</f>
        <v>72</v>
      </c>
      <c r="I421" s="730">
        <f>IF(YEAR2=2014,'Table PR2_2014'!I420,IF(YEAR2=2015,TablePR2_2015!I420,IF(YEAR2=2016,Tablepr2_2016!I420,IF(YEAR2=2017,Tablepr2_2017!I420))))</f>
        <v>35.9</v>
      </c>
      <c r="J421" s="599"/>
      <c r="K421" s="399"/>
      <c r="L421" s="399"/>
      <c r="M421" s="399"/>
      <c r="N421" s="399"/>
      <c r="Q421" s="336"/>
      <c r="R421" s="336"/>
      <c r="S421" s="336"/>
      <c r="T421" s="336"/>
      <c r="U421" s="336"/>
      <c r="V421" s="336"/>
      <c r="W421" s="336"/>
      <c r="X421" s="336"/>
      <c r="Y421" s="336"/>
      <c r="Z421" s="293"/>
      <c r="AA421" s="336"/>
      <c r="AB421" s="336"/>
      <c r="AC421" s="336"/>
      <c r="AD421" s="336"/>
      <c r="AE421" s="336"/>
      <c r="AF421" s="336"/>
      <c r="AG421" s="336"/>
      <c r="AH421" s="336"/>
      <c r="AI421" s="336"/>
      <c r="AJ421" s="336"/>
      <c r="AK421" s="336"/>
      <c r="AL421" s="336"/>
      <c r="AM421" s="336"/>
      <c r="AN421" s="336"/>
      <c r="AO421" s="336"/>
      <c r="AP421" s="336"/>
      <c r="AQ421" s="336"/>
      <c r="AR421" s="336"/>
      <c r="AS421" s="336"/>
      <c r="AT421" s="336"/>
      <c r="AU421" s="336"/>
      <c r="AV421" s="336"/>
      <c r="AW421" s="336"/>
      <c r="AX421" s="336"/>
      <c r="AY421" s="336"/>
      <c r="AZ421" s="336"/>
      <c r="BA421" s="336"/>
      <c r="BB421" s="336"/>
      <c r="BC421" s="336"/>
      <c r="BD421" s="336"/>
      <c r="BE421" s="336"/>
      <c r="BF421" s="336"/>
      <c r="BG421" s="336"/>
      <c r="BH421" s="336"/>
      <c r="BI421" s="336"/>
      <c r="BJ421" s="336"/>
      <c r="BK421" s="336"/>
      <c r="BL421" s="336"/>
      <c r="BM421" s="336"/>
      <c r="BN421" s="336"/>
      <c r="BO421" s="336"/>
      <c r="BP421" s="336"/>
      <c r="BQ421" s="336"/>
      <c r="BR421" s="336"/>
      <c r="BS421" s="336"/>
      <c r="BT421" s="336"/>
      <c r="BU421" s="336"/>
      <c r="BV421" s="336"/>
      <c r="BW421" s="336"/>
      <c r="BX421" s="336"/>
      <c r="BY421" s="336"/>
    </row>
    <row r="422" spans="1:77" ht="12" customHeight="1" x14ac:dyDescent="0.35">
      <c r="A422" s="337"/>
      <c r="B422" s="338"/>
      <c r="C422" s="107" t="s">
        <v>1066</v>
      </c>
      <c r="D422" s="78" t="s">
        <v>1067</v>
      </c>
      <c r="E422" s="370"/>
      <c r="F422" s="290">
        <f>IF(YEAR2=2014,'Table PR2_2014'!F421,IF(YEAR2=2015,TablePR2_2015!F421,IF(YEAR2=2016,Tablepr2_2016!F421,IF(YEAR2=2017,Tablepr2_2017!F421))))</f>
        <v>878</v>
      </c>
      <c r="G422" s="290">
        <f>IF(YEAR2=2014,'Table PR2_2014'!G421,IF(YEAR2=2015,TablePR2_2015!G421,IF(YEAR2=2016,Tablepr2_2016!G421,IF(YEAR2=2017,Tablepr2_2017!G421))))</f>
        <v>68</v>
      </c>
      <c r="H422" s="290">
        <f>IF(YEAR2=2014,'Table PR2_2014'!H421,IF(YEAR2=2015,TablePR2_2015!H421,IF(YEAR2=2016,Tablepr2_2016!H421,IF(YEAR2=2017,Tablepr2_2017!H421))))</f>
        <v>68</v>
      </c>
      <c r="I422" s="730">
        <f>IF(YEAR2=2014,'Table PR2_2014'!I421,IF(YEAR2=2015,TablePR2_2015!I421,IF(YEAR2=2016,Tablepr2_2016!I421,IF(YEAR2=2017,Tablepr2_2017!I421))))</f>
        <v>35.6</v>
      </c>
      <c r="J422" s="599"/>
      <c r="K422" s="399"/>
      <c r="L422" s="399"/>
      <c r="M422" s="399"/>
      <c r="N422" s="399"/>
      <c r="Q422" s="336"/>
      <c r="R422" s="336"/>
      <c r="S422" s="336"/>
      <c r="T422" s="336"/>
      <c r="U422" s="336"/>
      <c r="V422" s="336"/>
      <c r="W422" s="336"/>
      <c r="X422" s="336"/>
      <c r="Y422" s="336"/>
      <c r="Z422" s="293"/>
      <c r="AA422" s="336"/>
      <c r="AB422" s="336"/>
      <c r="AC422" s="336"/>
      <c r="AD422" s="336"/>
      <c r="AE422" s="336"/>
      <c r="AF422" s="336"/>
      <c r="AG422" s="336"/>
      <c r="AH422" s="336"/>
      <c r="AI422" s="336"/>
      <c r="AJ422" s="336"/>
      <c r="AK422" s="336"/>
      <c r="AL422" s="336"/>
      <c r="AM422" s="336"/>
      <c r="AN422" s="336"/>
      <c r="AO422" s="336"/>
      <c r="AP422" s="336"/>
      <c r="AQ422" s="336"/>
      <c r="AR422" s="336"/>
      <c r="AS422" s="336"/>
      <c r="AT422" s="336"/>
      <c r="AU422" s="336"/>
      <c r="AV422" s="336"/>
      <c r="AW422" s="336"/>
      <c r="AX422" s="336"/>
      <c r="AY422" s="336"/>
      <c r="AZ422" s="336"/>
      <c r="BA422" s="336"/>
      <c r="BB422" s="336"/>
      <c r="BC422" s="336"/>
      <c r="BD422" s="336"/>
      <c r="BE422" s="336"/>
      <c r="BF422" s="336"/>
      <c r="BG422" s="336"/>
      <c r="BH422" s="336"/>
      <c r="BI422" s="336"/>
      <c r="BJ422" s="336"/>
      <c r="BK422" s="336"/>
      <c r="BL422" s="336"/>
      <c r="BM422" s="336"/>
      <c r="BN422" s="336"/>
      <c r="BO422" s="336"/>
      <c r="BP422" s="336"/>
      <c r="BQ422" s="336"/>
      <c r="BR422" s="336"/>
      <c r="BS422" s="336"/>
      <c r="BT422" s="336"/>
      <c r="BU422" s="336"/>
      <c r="BV422" s="336"/>
      <c r="BW422" s="336"/>
      <c r="BX422" s="336"/>
      <c r="BY422" s="336"/>
    </row>
    <row r="423" spans="1:77" ht="12" customHeight="1" x14ac:dyDescent="0.35">
      <c r="A423" s="337"/>
      <c r="B423" s="338"/>
      <c r="C423" s="107" t="s">
        <v>1068</v>
      </c>
      <c r="D423" s="78" t="s">
        <v>1069</v>
      </c>
      <c r="E423" s="370"/>
      <c r="F423" s="290">
        <f>IF(YEAR2=2014,'Table PR2_2014'!F422,IF(YEAR2=2015,TablePR2_2015!F422,IF(YEAR2=2016,Tablepr2_2016!F422,IF(YEAR2=2017,Tablepr2_2017!F422))))</f>
        <v>1804</v>
      </c>
      <c r="G423" s="290">
        <f>IF(YEAR2=2014,'Table PR2_2014'!G422,IF(YEAR2=2015,TablePR2_2015!G422,IF(YEAR2=2016,Tablepr2_2016!G422,IF(YEAR2=2017,Tablepr2_2017!G422))))</f>
        <v>62</v>
      </c>
      <c r="H423" s="290">
        <f>IF(YEAR2=2014,'Table PR2_2014'!H422,IF(YEAR2=2015,TablePR2_2015!H422,IF(YEAR2=2016,Tablepr2_2016!H422,IF(YEAR2=2017,Tablepr2_2017!H422))))</f>
        <v>64</v>
      </c>
      <c r="I423" s="730">
        <f>IF(YEAR2=2014,'Table PR2_2014'!I422,IF(YEAR2=2015,TablePR2_2015!I422,IF(YEAR2=2016,Tablepr2_2016!I422,IF(YEAR2=2017,Tablepr2_2017!I422))))</f>
        <v>33.9</v>
      </c>
      <c r="J423" s="599"/>
      <c r="K423" s="399"/>
      <c r="L423" s="399"/>
      <c r="M423" s="399"/>
      <c r="N423" s="399"/>
      <c r="Q423" s="336"/>
      <c r="R423" s="336"/>
      <c r="S423" s="336"/>
      <c r="T423" s="336"/>
      <c r="U423" s="336"/>
      <c r="V423" s="336"/>
      <c r="W423" s="336"/>
      <c r="X423" s="336"/>
      <c r="Y423" s="336"/>
      <c r="Z423" s="293"/>
      <c r="AA423" s="336"/>
      <c r="AB423" s="336"/>
      <c r="AC423" s="336"/>
      <c r="AD423" s="336"/>
      <c r="AE423" s="336"/>
      <c r="AF423" s="336"/>
      <c r="AG423" s="336"/>
      <c r="AH423" s="336"/>
      <c r="AI423" s="336"/>
      <c r="AJ423" s="336"/>
      <c r="AK423" s="336"/>
      <c r="AL423" s="336"/>
      <c r="AM423" s="336"/>
      <c r="AN423" s="336"/>
      <c r="AO423" s="336"/>
      <c r="AP423" s="336"/>
      <c r="AQ423" s="336"/>
      <c r="AR423" s="336"/>
      <c r="AS423" s="336"/>
      <c r="AT423" s="336"/>
      <c r="AU423" s="336"/>
      <c r="AV423" s="336"/>
      <c r="AW423" s="336"/>
      <c r="AX423" s="336"/>
      <c r="AY423" s="336"/>
      <c r="AZ423" s="336"/>
      <c r="BA423" s="336"/>
      <c r="BB423" s="336"/>
      <c r="BC423" s="336"/>
      <c r="BD423" s="336"/>
      <c r="BE423" s="336"/>
      <c r="BF423" s="336"/>
      <c r="BG423" s="336"/>
      <c r="BH423" s="336"/>
      <c r="BI423" s="336"/>
      <c r="BJ423" s="336"/>
      <c r="BK423" s="336"/>
      <c r="BL423" s="336"/>
      <c r="BM423" s="336"/>
      <c r="BN423" s="336"/>
      <c r="BO423" s="336"/>
      <c r="BP423" s="336"/>
      <c r="BQ423" s="336"/>
      <c r="BR423" s="336"/>
      <c r="BS423" s="336"/>
      <c r="BT423" s="336"/>
      <c r="BU423" s="336"/>
      <c r="BV423" s="336"/>
      <c r="BW423" s="336"/>
      <c r="BX423" s="336"/>
      <c r="BY423" s="336"/>
    </row>
    <row r="424" spans="1:77" ht="12" customHeight="1" x14ac:dyDescent="0.35">
      <c r="A424" s="337"/>
      <c r="B424" s="338"/>
      <c r="C424" s="107" t="s">
        <v>1070</v>
      </c>
      <c r="D424" s="78" t="s">
        <v>1071</v>
      </c>
      <c r="E424" s="370"/>
      <c r="F424" s="290">
        <f>IF(YEAR2=2014,'Table PR2_2014'!F423,IF(YEAR2=2015,TablePR2_2015!F423,IF(YEAR2=2016,Tablepr2_2016!F423,IF(YEAR2=2017,Tablepr2_2017!F423))))</f>
        <v>1300</v>
      </c>
      <c r="G424" s="290">
        <f>IF(YEAR2=2014,'Table PR2_2014'!G423,IF(YEAR2=2015,TablePR2_2015!G423,IF(YEAR2=2016,Tablepr2_2016!G423,IF(YEAR2=2017,Tablepr2_2017!G423))))</f>
        <v>69</v>
      </c>
      <c r="H424" s="290">
        <f>IF(YEAR2=2014,'Table PR2_2014'!H423,IF(YEAR2=2015,TablePR2_2015!H423,IF(YEAR2=2016,Tablepr2_2016!H423,IF(YEAR2=2017,Tablepr2_2017!H423))))</f>
        <v>71</v>
      </c>
      <c r="I424" s="730">
        <f>IF(YEAR2=2014,'Table PR2_2014'!I423,IF(YEAR2=2015,TablePR2_2015!I423,IF(YEAR2=2016,Tablepr2_2016!I423,IF(YEAR2=2017,Tablepr2_2017!I423))))</f>
        <v>35.4</v>
      </c>
      <c r="J424" s="599"/>
      <c r="K424" s="399"/>
      <c r="L424" s="399"/>
      <c r="M424" s="399"/>
      <c r="N424" s="399"/>
      <c r="Q424" s="336"/>
      <c r="R424" s="336"/>
      <c r="S424" s="336"/>
      <c r="T424" s="336"/>
      <c r="U424" s="336"/>
      <c r="V424" s="336"/>
      <c r="W424" s="336"/>
      <c r="X424" s="336"/>
      <c r="Y424" s="336"/>
      <c r="Z424" s="293"/>
      <c r="AA424" s="336"/>
      <c r="AB424" s="336"/>
      <c r="AC424" s="336"/>
      <c r="AD424" s="336"/>
      <c r="AE424" s="336"/>
      <c r="AF424" s="336"/>
      <c r="AG424" s="336"/>
      <c r="AH424" s="336"/>
      <c r="AI424" s="336"/>
      <c r="AJ424" s="336"/>
      <c r="AK424" s="336"/>
      <c r="AL424" s="336"/>
      <c r="AM424" s="336"/>
      <c r="AN424" s="336"/>
      <c r="AO424" s="336"/>
      <c r="AP424" s="336"/>
      <c r="AQ424" s="336"/>
      <c r="AR424" s="336"/>
      <c r="AS424" s="336"/>
      <c r="AT424" s="336"/>
      <c r="AU424" s="336"/>
      <c r="AV424" s="336"/>
      <c r="AW424" s="336"/>
      <c r="AX424" s="336"/>
      <c r="AY424" s="336"/>
      <c r="AZ424" s="336"/>
      <c r="BA424" s="336"/>
      <c r="BB424" s="336"/>
      <c r="BC424" s="336"/>
      <c r="BD424" s="336"/>
      <c r="BE424" s="336"/>
      <c r="BF424" s="336"/>
      <c r="BG424" s="336"/>
      <c r="BH424" s="336"/>
      <c r="BI424" s="336"/>
      <c r="BJ424" s="336"/>
      <c r="BK424" s="336"/>
      <c r="BL424" s="336"/>
      <c r="BM424" s="336"/>
      <c r="BN424" s="336"/>
      <c r="BO424" s="336"/>
      <c r="BP424" s="336"/>
      <c r="BQ424" s="336"/>
      <c r="BR424" s="336"/>
      <c r="BS424" s="336"/>
      <c r="BT424" s="336"/>
      <c r="BU424" s="336"/>
      <c r="BV424" s="336"/>
      <c r="BW424" s="336"/>
      <c r="BX424" s="336"/>
      <c r="BY424" s="336"/>
    </row>
    <row r="425" spans="1:77" ht="12" customHeight="1" x14ac:dyDescent="0.35">
      <c r="A425" s="337"/>
      <c r="B425" s="338"/>
      <c r="C425" s="107" t="s">
        <v>1072</v>
      </c>
      <c r="D425" s="78" t="s">
        <v>1073</v>
      </c>
      <c r="E425" s="370"/>
      <c r="F425" s="290">
        <f>IF(YEAR2=2014,'Table PR2_2014'!F424,IF(YEAR2=2015,TablePR2_2015!F424,IF(YEAR2=2016,Tablepr2_2016!F424,IF(YEAR2=2017,Tablepr2_2017!F424))))</f>
        <v>1038</v>
      </c>
      <c r="G425" s="290">
        <f>IF(YEAR2=2014,'Table PR2_2014'!G424,IF(YEAR2=2015,TablePR2_2015!G424,IF(YEAR2=2016,Tablepr2_2016!G424,IF(YEAR2=2017,Tablepr2_2017!G424))))</f>
        <v>70</v>
      </c>
      <c r="H425" s="290">
        <f>IF(YEAR2=2014,'Table PR2_2014'!H424,IF(YEAR2=2015,TablePR2_2015!H424,IF(YEAR2=2016,Tablepr2_2016!H424,IF(YEAR2=2017,Tablepr2_2017!H424))))</f>
        <v>70</v>
      </c>
      <c r="I425" s="730">
        <f>IF(YEAR2=2014,'Table PR2_2014'!I424,IF(YEAR2=2015,TablePR2_2015!I424,IF(YEAR2=2016,Tablepr2_2016!I424,IF(YEAR2=2017,Tablepr2_2017!I424))))</f>
        <v>35.700000000000003</v>
      </c>
      <c r="J425" s="599"/>
      <c r="K425" s="399"/>
      <c r="L425" s="399"/>
      <c r="M425" s="399"/>
      <c r="N425" s="399"/>
      <c r="Q425" s="336"/>
      <c r="R425" s="336"/>
      <c r="S425" s="336"/>
      <c r="T425" s="336"/>
      <c r="U425" s="336"/>
      <c r="V425" s="336"/>
      <c r="W425" s="336"/>
      <c r="X425" s="336"/>
      <c r="Y425" s="336"/>
      <c r="Z425" s="293"/>
      <c r="AA425" s="336"/>
      <c r="AB425" s="336"/>
      <c r="AC425" s="336"/>
      <c r="AD425" s="336"/>
      <c r="AE425" s="336"/>
      <c r="AF425" s="336"/>
      <c r="AG425" s="336"/>
      <c r="AH425" s="336"/>
      <c r="AI425" s="336"/>
      <c r="AJ425" s="336"/>
      <c r="AK425" s="336"/>
      <c r="AL425" s="336"/>
      <c r="AM425" s="336"/>
      <c r="AN425" s="336"/>
      <c r="AO425" s="336"/>
      <c r="AP425" s="336"/>
      <c r="AQ425" s="336"/>
      <c r="AR425" s="336"/>
      <c r="AS425" s="336"/>
      <c r="AT425" s="336"/>
      <c r="AU425" s="336"/>
      <c r="AV425" s="336"/>
      <c r="AW425" s="336"/>
      <c r="AX425" s="336"/>
      <c r="AY425" s="336"/>
      <c r="AZ425" s="336"/>
      <c r="BA425" s="336"/>
      <c r="BB425" s="336"/>
      <c r="BC425" s="336"/>
      <c r="BD425" s="336"/>
      <c r="BE425" s="336"/>
      <c r="BF425" s="336"/>
      <c r="BG425" s="336"/>
      <c r="BH425" s="336"/>
      <c r="BI425" s="336"/>
      <c r="BJ425" s="336"/>
      <c r="BK425" s="336"/>
      <c r="BL425" s="336"/>
      <c r="BM425" s="336"/>
      <c r="BN425" s="336"/>
      <c r="BO425" s="336"/>
      <c r="BP425" s="336"/>
      <c r="BQ425" s="336"/>
      <c r="BR425" s="336"/>
      <c r="BS425" s="336"/>
      <c r="BT425" s="336"/>
      <c r="BU425" s="336"/>
      <c r="BV425" s="336"/>
      <c r="BW425" s="336"/>
      <c r="BX425" s="336"/>
      <c r="BY425" s="336"/>
    </row>
    <row r="426" spans="1:77" ht="12" customHeight="1" x14ac:dyDescent="0.35">
      <c r="A426" s="337"/>
      <c r="B426" s="338"/>
      <c r="C426" s="107"/>
      <c r="D426" s="78"/>
      <c r="E426" s="370"/>
      <c r="F426" s="290"/>
      <c r="G426" s="290"/>
      <c r="H426" s="290"/>
      <c r="I426" s="730"/>
      <c r="J426" s="599"/>
      <c r="K426" s="399"/>
      <c r="L426" s="399"/>
      <c r="M426" s="399"/>
      <c r="N426" s="399"/>
      <c r="Q426" s="336"/>
      <c r="R426" s="336"/>
      <c r="S426" s="336"/>
      <c r="T426" s="336"/>
      <c r="U426" s="336"/>
      <c r="V426" s="336"/>
      <c r="W426" s="336"/>
      <c r="X426" s="336"/>
      <c r="Y426" s="336"/>
      <c r="Z426" s="293"/>
      <c r="AA426" s="336"/>
      <c r="AB426" s="336"/>
      <c r="AC426" s="336"/>
      <c r="AD426" s="336"/>
      <c r="AE426" s="336"/>
      <c r="AF426" s="336"/>
      <c r="AG426" s="336"/>
      <c r="AH426" s="336"/>
      <c r="AI426" s="336"/>
      <c r="AJ426" s="336"/>
      <c r="AK426" s="336"/>
      <c r="AL426" s="336"/>
      <c r="AM426" s="336"/>
      <c r="AN426" s="336"/>
      <c r="AO426" s="336"/>
      <c r="AP426" s="336"/>
      <c r="AQ426" s="336"/>
      <c r="AR426" s="336"/>
      <c r="AS426" s="336"/>
      <c r="AT426" s="336"/>
      <c r="AU426" s="336"/>
      <c r="AV426" s="336"/>
      <c r="AW426" s="336"/>
      <c r="AX426" s="336"/>
      <c r="AY426" s="336"/>
      <c r="AZ426" s="336"/>
      <c r="BA426" s="336"/>
      <c r="BB426" s="336"/>
      <c r="BC426" s="336"/>
      <c r="BD426" s="336"/>
      <c r="BE426" s="336"/>
      <c r="BF426" s="336"/>
      <c r="BG426" s="336"/>
      <c r="BH426" s="336"/>
      <c r="BI426" s="336"/>
      <c r="BJ426" s="336"/>
      <c r="BK426" s="336"/>
      <c r="BL426" s="336"/>
      <c r="BM426" s="336"/>
      <c r="BN426" s="336"/>
      <c r="BO426" s="336"/>
      <c r="BP426" s="336"/>
      <c r="BQ426" s="336"/>
      <c r="BR426" s="336"/>
      <c r="BS426" s="336"/>
      <c r="BT426" s="336"/>
      <c r="BU426" s="336"/>
      <c r="BV426" s="336"/>
      <c r="BW426" s="336"/>
      <c r="BX426" s="336"/>
      <c r="BY426" s="336"/>
    </row>
    <row r="427" spans="1:77" ht="12" customHeight="1" x14ac:dyDescent="0.35">
      <c r="A427" s="337"/>
      <c r="B427" s="338"/>
      <c r="C427" s="340" t="s">
        <v>159</v>
      </c>
      <c r="D427" s="333" t="s">
        <v>403</v>
      </c>
      <c r="E427" s="370"/>
      <c r="F427" s="290"/>
      <c r="G427" s="290"/>
      <c r="H427" s="290"/>
      <c r="I427" s="730"/>
      <c r="J427" s="599"/>
      <c r="K427" s="401"/>
      <c r="L427" s="401"/>
      <c r="M427" s="401"/>
      <c r="N427" s="401"/>
      <c r="Q427" s="336"/>
      <c r="R427" s="336"/>
      <c r="S427" s="336"/>
      <c r="T427" s="336"/>
      <c r="U427" s="336"/>
      <c r="V427" s="336"/>
      <c r="W427" s="336"/>
      <c r="X427" s="336"/>
      <c r="Y427" s="336"/>
      <c r="Z427" s="293"/>
      <c r="AA427" s="336"/>
      <c r="AB427" s="336"/>
      <c r="AC427" s="336"/>
      <c r="AD427" s="336"/>
      <c r="AE427" s="336"/>
      <c r="AF427" s="336"/>
      <c r="AG427" s="336"/>
      <c r="AH427" s="336"/>
      <c r="AI427" s="336"/>
      <c r="AJ427" s="336"/>
      <c r="AK427" s="336"/>
      <c r="AL427" s="336"/>
      <c r="AM427" s="336"/>
      <c r="AN427" s="336"/>
      <c r="AO427" s="336"/>
      <c r="AP427" s="336"/>
      <c r="AQ427" s="336"/>
      <c r="AR427" s="336"/>
      <c r="AS427" s="336"/>
      <c r="AT427" s="336"/>
      <c r="AU427" s="336"/>
      <c r="AV427" s="336"/>
      <c r="AW427" s="336"/>
      <c r="AX427" s="336"/>
      <c r="AY427" s="336"/>
      <c r="AZ427" s="336"/>
      <c r="BA427" s="336"/>
      <c r="BB427" s="336"/>
      <c r="BC427" s="336"/>
      <c r="BD427" s="336"/>
      <c r="BE427" s="336"/>
      <c r="BF427" s="336"/>
      <c r="BG427" s="336"/>
      <c r="BH427" s="336"/>
      <c r="BI427" s="336"/>
      <c r="BJ427" s="336"/>
      <c r="BK427" s="336"/>
      <c r="BL427" s="336"/>
      <c r="BM427" s="336"/>
      <c r="BN427" s="336"/>
      <c r="BO427" s="336"/>
      <c r="BP427" s="336"/>
      <c r="BQ427" s="336"/>
      <c r="BR427" s="336"/>
      <c r="BS427" s="336"/>
      <c r="BT427" s="336"/>
      <c r="BU427" s="336"/>
      <c r="BV427" s="336"/>
      <c r="BW427" s="336"/>
      <c r="BX427" s="336"/>
      <c r="BY427" s="336"/>
    </row>
    <row r="428" spans="1:77" ht="12" customHeight="1" x14ac:dyDescent="0.35">
      <c r="A428" s="337"/>
      <c r="B428" s="338"/>
      <c r="C428" s="107" t="s">
        <v>1074</v>
      </c>
      <c r="D428" s="78" t="s">
        <v>1075</v>
      </c>
      <c r="E428" s="370"/>
      <c r="F428" s="290">
        <f>IF(YEAR2=2014,'Table PR2_2014'!F427,IF(YEAR2=2015,TablePR2_2015!F427,IF(YEAR2=2016,Tablepr2_2016!F427,IF(YEAR2=2017,Tablepr2_2017!F427))))</f>
        <v>1152</v>
      </c>
      <c r="G428" s="290">
        <f>IF(YEAR2=2014,'Table PR2_2014'!G427,IF(YEAR2=2015,TablePR2_2015!G427,IF(YEAR2=2016,Tablepr2_2016!G427,IF(YEAR2=2017,Tablepr2_2017!G427))))</f>
        <v>69</v>
      </c>
      <c r="H428" s="290">
        <f>IF(YEAR2=2014,'Table PR2_2014'!H427,IF(YEAR2=2015,TablePR2_2015!H427,IF(YEAR2=2016,Tablepr2_2016!H427,IF(YEAR2=2017,Tablepr2_2017!H427))))</f>
        <v>71</v>
      </c>
      <c r="I428" s="730">
        <f>IF(YEAR2=2014,'Table PR2_2014'!I427,IF(YEAR2=2015,TablePR2_2015!I427,IF(YEAR2=2016,Tablepr2_2016!I427,IF(YEAR2=2017,Tablepr2_2017!I427))))</f>
        <v>34.700000000000003</v>
      </c>
      <c r="J428" s="599"/>
      <c r="K428" s="399"/>
      <c r="L428" s="399"/>
      <c r="M428" s="399"/>
      <c r="N428" s="399"/>
      <c r="Q428" s="336"/>
      <c r="R428" s="336"/>
      <c r="S428" s="336"/>
      <c r="T428" s="336"/>
      <c r="U428" s="336"/>
      <c r="V428" s="336"/>
      <c r="W428" s="336"/>
      <c r="X428" s="336"/>
      <c r="Y428" s="336"/>
      <c r="Z428" s="293"/>
      <c r="AA428" s="336"/>
      <c r="AB428" s="336"/>
      <c r="AC428" s="336"/>
      <c r="AD428" s="336"/>
      <c r="AE428" s="336"/>
      <c r="AF428" s="336"/>
      <c r="AG428" s="336"/>
      <c r="AH428" s="336"/>
      <c r="AI428" s="336"/>
      <c r="AJ428" s="336"/>
      <c r="AK428" s="336"/>
      <c r="AL428" s="336"/>
      <c r="AM428" s="336"/>
      <c r="AN428" s="336"/>
      <c r="AO428" s="336"/>
      <c r="AP428" s="336"/>
      <c r="AQ428" s="336"/>
      <c r="AR428" s="336"/>
      <c r="AS428" s="336"/>
      <c r="AT428" s="336"/>
      <c r="AU428" s="336"/>
      <c r="AV428" s="336"/>
      <c r="AW428" s="336"/>
      <c r="AX428" s="336"/>
      <c r="AY428" s="336"/>
      <c r="AZ428" s="336"/>
      <c r="BA428" s="336"/>
      <c r="BB428" s="336"/>
      <c r="BC428" s="336"/>
      <c r="BD428" s="336"/>
      <c r="BE428" s="336"/>
      <c r="BF428" s="336"/>
      <c r="BG428" s="336"/>
      <c r="BH428" s="336"/>
      <c r="BI428" s="336"/>
      <c r="BJ428" s="336"/>
      <c r="BK428" s="336"/>
      <c r="BL428" s="336"/>
      <c r="BM428" s="336"/>
      <c r="BN428" s="336"/>
      <c r="BO428" s="336"/>
      <c r="BP428" s="336"/>
      <c r="BQ428" s="336"/>
      <c r="BR428" s="336"/>
      <c r="BS428" s="336"/>
      <c r="BT428" s="336"/>
      <c r="BU428" s="336"/>
      <c r="BV428" s="336"/>
      <c r="BW428" s="336"/>
      <c r="BX428" s="336"/>
      <c r="BY428" s="336"/>
    </row>
    <row r="429" spans="1:77" ht="12" customHeight="1" x14ac:dyDescent="0.35">
      <c r="A429" s="337"/>
      <c r="B429" s="338"/>
      <c r="C429" s="107" t="s">
        <v>1076</v>
      </c>
      <c r="D429" s="78" t="s">
        <v>1077</v>
      </c>
      <c r="E429" s="370"/>
      <c r="F429" s="290">
        <f>IF(YEAR2=2014,'Table PR2_2014'!F428,IF(YEAR2=2015,TablePR2_2015!F428,IF(YEAR2=2016,Tablepr2_2016!F428,IF(YEAR2=2017,Tablepr2_2017!F428))))</f>
        <v>1389</v>
      </c>
      <c r="G429" s="290">
        <f>IF(YEAR2=2014,'Table PR2_2014'!G428,IF(YEAR2=2015,TablePR2_2015!G428,IF(YEAR2=2016,Tablepr2_2016!G428,IF(YEAR2=2017,Tablepr2_2017!G428))))</f>
        <v>71</v>
      </c>
      <c r="H429" s="290">
        <f>IF(YEAR2=2014,'Table PR2_2014'!H428,IF(YEAR2=2015,TablePR2_2015!H428,IF(YEAR2=2016,Tablepr2_2016!H428,IF(YEAR2=2017,Tablepr2_2017!H428))))</f>
        <v>71</v>
      </c>
      <c r="I429" s="730">
        <f>IF(YEAR2=2014,'Table PR2_2014'!I428,IF(YEAR2=2015,TablePR2_2015!I428,IF(YEAR2=2016,Tablepr2_2016!I428,IF(YEAR2=2017,Tablepr2_2017!I428))))</f>
        <v>34.4</v>
      </c>
      <c r="J429" s="599"/>
      <c r="K429" s="399"/>
      <c r="L429" s="399"/>
      <c r="M429" s="399"/>
      <c r="N429" s="399"/>
      <c r="Q429" s="336"/>
      <c r="R429" s="336"/>
      <c r="S429" s="336"/>
      <c r="T429" s="336"/>
      <c r="U429" s="336"/>
      <c r="V429" s="336"/>
      <c r="W429" s="336"/>
      <c r="X429" s="336"/>
      <c r="Y429" s="336"/>
      <c r="Z429" s="293"/>
      <c r="AA429" s="336"/>
      <c r="AB429" s="336"/>
      <c r="AC429" s="336"/>
      <c r="AD429" s="336"/>
      <c r="AE429" s="336"/>
      <c r="AF429" s="336"/>
      <c r="AG429" s="336"/>
      <c r="AH429" s="336"/>
      <c r="AI429" s="336"/>
      <c r="AJ429" s="336"/>
      <c r="AK429" s="336"/>
      <c r="AL429" s="336"/>
      <c r="AM429" s="336"/>
      <c r="AN429" s="336"/>
      <c r="AO429" s="336"/>
      <c r="AP429" s="336"/>
      <c r="AQ429" s="336"/>
      <c r="AR429" s="336"/>
      <c r="AS429" s="336"/>
      <c r="AT429" s="336"/>
      <c r="AU429" s="336"/>
      <c r="AV429" s="336"/>
      <c r="AW429" s="336"/>
      <c r="AX429" s="336"/>
      <c r="AY429" s="336"/>
      <c r="AZ429" s="336"/>
      <c r="BA429" s="336"/>
      <c r="BB429" s="336"/>
      <c r="BC429" s="336"/>
      <c r="BD429" s="336"/>
      <c r="BE429" s="336"/>
      <c r="BF429" s="336"/>
      <c r="BG429" s="336"/>
      <c r="BH429" s="336"/>
      <c r="BI429" s="336"/>
      <c r="BJ429" s="336"/>
      <c r="BK429" s="336"/>
      <c r="BL429" s="336"/>
      <c r="BM429" s="336"/>
      <c r="BN429" s="336"/>
      <c r="BO429" s="336"/>
      <c r="BP429" s="336"/>
      <c r="BQ429" s="336"/>
      <c r="BR429" s="336"/>
      <c r="BS429" s="336"/>
      <c r="BT429" s="336"/>
      <c r="BU429" s="336"/>
      <c r="BV429" s="336"/>
      <c r="BW429" s="336"/>
      <c r="BX429" s="336"/>
      <c r="BY429" s="336"/>
    </row>
    <row r="430" spans="1:77" ht="12" customHeight="1" x14ac:dyDescent="0.35">
      <c r="A430" s="337"/>
      <c r="B430" s="338"/>
      <c r="C430" s="107" t="s">
        <v>1078</v>
      </c>
      <c r="D430" s="78" t="s">
        <v>1079</v>
      </c>
      <c r="E430" s="370"/>
      <c r="F430" s="290">
        <f>IF(YEAR2=2014,'Table PR2_2014'!F429,IF(YEAR2=2015,TablePR2_2015!F429,IF(YEAR2=2016,Tablepr2_2016!F429,IF(YEAR2=2017,Tablepr2_2017!F429))))</f>
        <v>1785</v>
      </c>
      <c r="G430" s="290">
        <f>IF(YEAR2=2014,'Table PR2_2014'!G429,IF(YEAR2=2015,TablePR2_2015!G429,IF(YEAR2=2016,Tablepr2_2016!G429,IF(YEAR2=2017,Tablepr2_2017!G429))))</f>
        <v>70</v>
      </c>
      <c r="H430" s="290">
        <f>IF(YEAR2=2014,'Table PR2_2014'!H429,IF(YEAR2=2015,TablePR2_2015!H429,IF(YEAR2=2016,Tablepr2_2016!H429,IF(YEAR2=2017,Tablepr2_2017!H429))))</f>
        <v>71</v>
      </c>
      <c r="I430" s="730">
        <f>IF(YEAR2=2014,'Table PR2_2014'!I429,IF(YEAR2=2015,TablePR2_2015!I429,IF(YEAR2=2016,Tablepr2_2016!I429,IF(YEAR2=2017,Tablepr2_2017!I429))))</f>
        <v>34.700000000000003</v>
      </c>
      <c r="J430" s="599"/>
      <c r="K430" s="399"/>
      <c r="L430" s="399"/>
      <c r="M430" s="399"/>
      <c r="N430" s="399"/>
      <c r="Q430" s="336"/>
      <c r="R430" s="336"/>
      <c r="S430" s="336"/>
      <c r="T430" s="336"/>
      <c r="U430" s="336"/>
      <c r="V430" s="336"/>
      <c r="W430" s="336"/>
      <c r="X430" s="336"/>
      <c r="Y430" s="336"/>
      <c r="Z430" s="293"/>
      <c r="AA430" s="336"/>
      <c r="AB430" s="336"/>
      <c r="AC430" s="336"/>
      <c r="AD430" s="336"/>
      <c r="AE430" s="336"/>
      <c r="AF430" s="336"/>
      <c r="AG430" s="336"/>
      <c r="AH430" s="336"/>
      <c r="AI430" s="336"/>
      <c r="AJ430" s="336"/>
      <c r="AK430" s="336"/>
      <c r="AL430" s="336"/>
      <c r="AM430" s="336"/>
      <c r="AN430" s="336"/>
      <c r="AO430" s="336"/>
      <c r="AP430" s="336"/>
      <c r="AQ430" s="336"/>
      <c r="AR430" s="336"/>
      <c r="AS430" s="336"/>
      <c r="AT430" s="336"/>
      <c r="AU430" s="336"/>
      <c r="AV430" s="336"/>
      <c r="AW430" s="336"/>
      <c r="AX430" s="336"/>
      <c r="AY430" s="336"/>
      <c r="AZ430" s="336"/>
      <c r="BA430" s="336"/>
      <c r="BB430" s="336"/>
      <c r="BC430" s="336"/>
      <c r="BD430" s="336"/>
      <c r="BE430" s="336"/>
      <c r="BF430" s="336"/>
      <c r="BG430" s="336"/>
      <c r="BH430" s="336"/>
      <c r="BI430" s="336"/>
      <c r="BJ430" s="336"/>
      <c r="BK430" s="336"/>
      <c r="BL430" s="336"/>
      <c r="BM430" s="336"/>
      <c r="BN430" s="336"/>
      <c r="BO430" s="336"/>
      <c r="BP430" s="336"/>
      <c r="BQ430" s="336"/>
      <c r="BR430" s="336"/>
      <c r="BS430" s="336"/>
      <c r="BT430" s="336"/>
      <c r="BU430" s="336"/>
      <c r="BV430" s="336"/>
      <c r="BW430" s="336"/>
      <c r="BX430" s="336"/>
      <c r="BY430" s="336"/>
    </row>
    <row r="431" spans="1:77" ht="12" customHeight="1" x14ac:dyDescent="0.35">
      <c r="A431" s="337"/>
      <c r="B431" s="338"/>
      <c r="C431" s="107" t="s">
        <v>1080</v>
      </c>
      <c r="D431" s="78" t="s">
        <v>1081</v>
      </c>
      <c r="E431" s="370"/>
      <c r="F431" s="290">
        <f>IF(YEAR2=2014,'Table PR2_2014'!F430,IF(YEAR2=2015,TablePR2_2015!F430,IF(YEAR2=2016,Tablepr2_2016!F430,IF(YEAR2=2017,Tablepr2_2017!F430))))</f>
        <v>1327</v>
      </c>
      <c r="G431" s="290">
        <f>IF(YEAR2=2014,'Table PR2_2014'!G430,IF(YEAR2=2015,TablePR2_2015!G430,IF(YEAR2=2016,Tablepr2_2016!G430,IF(YEAR2=2017,Tablepr2_2017!G430))))</f>
        <v>72</v>
      </c>
      <c r="H431" s="290">
        <f>IF(YEAR2=2014,'Table PR2_2014'!H430,IF(YEAR2=2015,TablePR2_2015!H430,IF(YEAR2=2016,Tablepr2_2016!H430,IF(YEAR2=2017,Tablepr2_2017!H430))))</f>
        <v>72</v>
      </c>
      <c r="I431" s="730">
        <f>IF(YEAR2=2014,'Table PR2_2014'!I430,IF(YEAR2=2015,TablePR2_2015!I430,IF(YEAR2=2016,Tablepr2_2016!I430,IF(YEAR2=2017,Tablepr2_2017!I430))))</f>
        <v>34.799999999999997</v>
      </c>
      <c r="J431" s="599"/>
      <c r="K431" s="399"/>
      <c r="L431" s="399"/>
      <c r="M431" s="399"/>
      <c r="N431" s="399"/>
      <c r="Q431" s="336"/>
      <c r="R431" s="336"/>
      <c r="S431" s="336"/>
      <c r="T431" s="336"/>
      <c r="U431" s="336"/>
      <c r="V431" s="336"/>
      <c r="W431" s="336"/>
      <c r="X431" s="336"/>
      <c r="Y431" s="336"/>
      <c r="Z431" s="293"/>
      <c r="AA431" s="336"/>
      <c r="AB431" s="336"/>
      <c r="AC431" s="336"/>
      <c r="AD431" s="336"/>
      <c r="AE431" s="336"/>
      <c r="AF431" s="336"/>
      <c r="AG431" s="336"/>
      <c r="AH431" s="336"/>
      <c r="AI431" s="336"/>
      <c r="AJ431" s="336"/>
      <c r="AK431" s="336"/>
      <c r="AL431" s="336"/>
      <c r="AM431" s="336"/>
      <c r="AN431" s="336"/>
      <c r="AO431" s="336"/>
      <c r="AP431" s="336"/>
      <c r="AQ431" s="336"/>
      <c r="AR431" s="336"/>
      <c r="AS431" s="336"/>
      <c r="AT431" s="336"/>
      <c r="AU431" s="336"/>
      <c r="AV431" s="336"/>
      <c r="AW431" s="336"/>
      <c r="AX431" s="336"/>
      <c r="AY431" s="336"/>
      <c r="AZ431" s="336"/>
      <c r="BA431" s="336"/>
      <c r="BB431" s="336"/>
      <c r="BC431" s="336"/>
      <c r="BD431" s="336"/>
      <c r="BE431" s="336"/>
      <c r="BF431" s="336"/>
      <c r="BG431" s="336"/>
      <c r="BH431" s="336"/>
      <c r="BI431" s="336"/>
      <c r="BJ431" s="336"/>
      <c r="BK431" s="336"/>
      <c r="BL431" s="336"/>
      <c r="BM431" s="336"/>
      <c r="BN431" s="336"/>
      <c r="BO431" s="336"/>
      <c r="BP431" s="336"/>
      <c r="BQ431" s="336"/>
      <c r="BR431" s="336"/>
      <c r="BS431" s="336"/>
      <c r="BT431" s="336"/>
      <c r="BU431" s="336"/>
      <c r="BV431" s="336"/>
      <c r="BW431" s="336"/>
      <c r="BX431" s="336"/>
      <c r="BY431" s="336"/>
    </row>
    <row r="432" spans="1:77" ht="12" customHeight="1" x14ac:dyDescent="0.35">
      <c r="A432" s="337"/>
      <c r="B432" s="338"/>
      <c r="C432" s="107" t="s">
        <v>1082</v>
      </c>
      <c r="D432" s="78" t="s">
        <v>1083</v>
      </c>
      <c r="E432" s="370"/>
      <c r="F432" s="290">
        <f>IF(YEAR2=2014,'Table PR2_2014'!F431,IF(YEAR2=2015,TablePR2_2015!F431,IF(YEAR2=2016,Tablepr2_2016!F431,IF(YEAR2=2017,Tablepr2_2017!F431))))</f>
        <v>318</v>
      </c>
      <c r="G432" s="290">
        <f>IF(YEAR2=2014,'Table PR2_2014'!G431,IF(YEAR2=2015,TablePR2_2015!G431,IF(YEAR2=2016,Tablepr2_2016!G431,IF(YEAR2=2017,Tablepr2_2017!G431))))</f>
        <v>61</v>
      </c>
      <c r="H432" s="290">
        <f>IF(YEAR2=2014,'Table PR2_2014'!H431,IF(YEAR2=2015,TablePR2_2015!H431,IF(YEAR2=2016,Tablepr2_2016!H431,IF(YEAR2=2017,Tablepr2_2017!H431))))</f>
        <v>65</v>
      </c>
      <c r="I432" s="730">
        <f>IF(YEAR2=2014,'Table PR2_2014'!I431,IF(YEAR2=2015,TablePR2_2015!I431,IF(YEAR2=2016,Tablepr2_2016!I431,IF(YEAR2=2017,Tablepr2_2017!I431))))</f>
        <v>33.9</v>
      </c>
      <c r="J432" s="599"/>
      <c r="K432" s="399"/>
      <c r="L432" s="399"/>
      <c r="M432" s="399"/>
      <c r="N432" s="399"/>
      <c r="Q432" s="336"/>
      <c r="R432" s="336"/>
      <c r="S432" s="336"/>
      <c r="T432" s="336"/>
      <c r="U432" s="336"/>
      <c r="V432" s="336"/>
      <c r="W432" s="336"/>
      <c r="X432" s="336"/>
      <c r="Y432" s="336"/>
      <c r="Z432" s="293"/>
      <c r="AA432" s="336"/>
      <c r="AB432" s="336"/>
      <c r="AC432" s="336"/>
      <c r="AD432" s="336"/>
      <c r="AE432" s="336"/>
      <c r="AF432" s="336"/>
      <c r="AG432" s="336"/>
      <c r="AH432" s="336"/>
      <c r="AI432" s="336"/>
      <c r="AJ432" s="336"/>
      <c r="AK432" s="336"/>
      <c r="AL432" s="336"/>
      <c r="AM432" s="336"/>
      <c r="AN432" s="336"/>
      <c r="AO432" s="336"/>
      <c r="AP432" s="336"/>
      <c r="AQ432" s="336"/>
      <c r="AR432" s="336"/>
      <c r="AS432" s="336"/>
      <c r="AT432" s="336"/>
      <c r="AU432" s="336"/>
      <c r="AV432" s="336"/>
      <c r="AW432" s="336"/>
      <c r="AX432" s="336"/>
      <c r="AY432" s="336"/>
      <c r="AZ432" s="336"/>
      <c r="BA432" s="336"/>
      <c r="BB432" s="336"/>
      <c r="BC432" s="336"/>
      <c r="BD432" s="336"/>
      <c r="BE432" s="336"/>
      <c r="BF432" s="336"/>
      <c r="BG432" s="336"/>
      <c r="BH432" s="336"/>
      <c r="BI432" s="336"/>
      <c r="BJ432" s="336"/>
      <c r="BK432" s="336"/>
      <c r="BL432" s="336"/>
      <c r="BM432" s="336"/>
      <c r="BN432" s="336"/>
      <c r="BO432" s="336"/>
      <c r="BP432" s="336"/>
      <c r="BQ432" s="336"/>
      <c r="BR432" s="336"/>
      <c r="BS432" s="336"/>
      <c r="BT432" s="336"/>
      <c r="BU432" s="336"/>
      <c r="BV432" s="336"/>
      <c r="BW432" s="336"/>
      <c r="BX432" s="336"/>
      <c r="BY432" s="336"/>
    </row>
    <row r="433" spans="1:77" ht="4.5" customHeight="1" x14ac:dyDescent="0.3">
      <c r="A433" s="376"/>
      <c r="B433" s="376"/>
      <c r="C433" s="403"/>
      <c r="D433" s="403"/>
      <c r="E433" s="376"/>
      <c r="F433" s="494"/>
      <c r="G433" s="494"/>
      <c r="H433" s="494"/>
      <c r="I433" s="500"/>
      <c r="J433" s="398"/>
      <c r="K433" s="398"/>
      <c r="L433" s="398"/>
      <c r="M433" s="398"/>
      <c r="N433" s="398"/>
      <c r="R433" s="336"/>
      <c r="S433" s="336"/>
      <c r="T433" s="336"/>
      <c r="U433" s="336"/>
      <c r="V433" s="336"/>
      <c r="W433" s="336"/>
      <c r="X433" s="336"/>
      <c r="Y433" s="336"/>
      <c r="Z433" s="293"/>
      <c r="AA433" s="336"/>
      <c r="AB433" s="336"/>
      <c r="AC433" s="336"/>
      <c r="AD433" s="336"/>
      <c r="AE433" s="336"/>
      <c r="AF433" s="336"/>
      <c r="AG433" s="336"/>
      <c r="AH433" s="336"/>
      <c r="AI433" s="336"/>
      <c r="AJ433" s="336"/>
      <c r="AK433" s="336"/>
      <c r="AL433" s="336"/>
      <c r="AM433" s="336"/>
      <c r="AN433" s="336"/>
      <c r="AO433" s="336"/>
      <c r="AP433" s="336"/>
      <c r="AQ433" s="336"/>
      <c r="AR433" s="336"/>
      <c r="AS433" s="336"/>
      <c r="AT433" s="336"/>
      <c r="AU433" s="336"/>
      <c r="AV433" s="336"/>
      <c r="AW433" s="336"/>
      <c r="AX433" s="336"/>
      <c r="AY433" s="336"/>
      <c r="AZ433" s="336"/>
      <c r="BA433" s="336"/>
      <c r="BB433" s="336"/>
      <c r="BC433" s="336"/>
      <c r="BD433" s="336"/>
      <c r="BE433" s="336"/>
      <c r="BF433" s="336"/>
      <c r="BG433" s="336"/>
      <c r="BH433" s="336"/>
      <c r="BI433" s="336"/>
      <c r="BJ433" s="336"/>
      <c r="BK433" s="336"/>
      <c r="BL433" s="336"/>
      <c r="BM433" s="336"/>
      <c r="BN433" s="336"/>
      <c r="BO433" s="336"/>
      <c r="BP433" s="336"/>
      <c r="BQ433" s="336"/>
      <c r="BR433" s="336"/>
      <c r="BS433" s="336"/>
      <c r="BT433" s="336"/>
      <c r="BU433" s="336"/>
      <c r="BV433" s="336"/>
      <c r="BW433" s="336"/>
      <c r="BX433" s="336"/>
      <c r="BY433" s="336"/>
    </row>
    <row r="434" spans="1:77" x14ac:dyDescent="0.3">
      <c r="A434" s="370"/>
      <c r="B434" s="370"/>
      <c r="C434" s="478"/>
      <c r="D434" s="478"/>
      <c r="E434" s="478"/>
      <c r="F434" s="478"/>
      <c r="G434" s="399"/>
      <c r="I434" s="404" t="s">
        <v>232</v>
      </c>
      <c r="L434" s="398"/>
      <c r="M434" s="398"/>
      <c r="O434" s="336"/>
      <c r="P434" s="379"/>
      <c r="Q434" s="379"/>
      <c r="R434" s="379"/>
      <c r="S434" s="336"/>
      <c r="T434" s="336"/>
      <c r="U434" s="336"/>
      <c r="V434" s="336"/>
      <c r="W434" s="336"/>
      <c r="X434" s="336"/>
      <c r="Y434" s="336"/>
      <c r="Z434" s="293"/>
      <c r="AA434" s="336"/>
      <c r="AB434" s="336"/>
      <c r="AC434" s="336"/>
      <c r="AD434" s="336"/>
      <c r="AE434" s="336"/>
      <c r="AF434" s="336"/>
      <c r="AG434" s="336"/>
      <c r="AH434" s="336"/>
      <c r="AI434" s="336"/>
      <c r="AJ434" s="336"/>
      <c r="AK434" s="336"/>
      <c r="AL434" s="336"/>
      <c r="AM434" s="336"/>
      <c r="AN434" s="336"/>
      <c r="AO434" s="336"/>
      <c r="AP434" s="336"/>
      <c r="AQ434" s="336"/>
      <c r="AR434" s="336"/>
      <c r="AS434" s="336"/>
      <c r="AT434" s="336"/>
      <c r="AU434" s="336"/>
      <c r="AV434" s="336"/>
      <c r="AW434" s="336"/>
      <c r="AX434" s="336"/>
      <c r="AY434" s="336"/>
      <c r="AZ434" s="336"/>
      <c r="BA434" s="336"/>
      <c r="BB434" s="336"/>
      <c r="BC434" s="336"/>
      <c r="BD434" s="336"/>
      <c r="BE434" s="336"/>
      <c r="BF434" s="336"/>
      <c r="BG434" s="336"/>
      <c r="BH434" s="336"/>
      <c r="BI434" s="336"/>
      <c r="BJ434" s="336"/>
      <c r="BK434" s="336"/>
      <c r="BL434" s="336"/>
      <c r="BM434" s="336"/>
      <c r="BN434" s="336"/>
      <c r="BO434" s="336"/>
      <c r="BP434" s="336"/>
      <c r="BQ434" s="336"/>
      <c r="BR434" s="336"/>
      <c r="BS434" s="336"/>
      <c r="BT434" s="336"/>
      <c r="BU434" s="336"/>
      <c r="BV434" s="336"/>
      <c r="BW434" s="336"/>
      <c r="BX434" s="336"/>
      <c r="BY434" s="336"/>
    </row>
    <row r="435" spans="1:77" x14ac:dyDescent="0.3">
      <c r="A435" s="370"/>
      <c r="B435" s="370"/>
      <c r="C435" s="478"/>
      <c r="D435" s="478"/>
      <c r="E435" s="478"/>
      <c r="F435" s="478"/>
      <c r="G435" s="399"/>
      <c r="I435" s="404"/>
      <c r="L435" s="398"/>
      <c r="M435" s="398"/>
      <c r="O435" s="336"/>
      <c r="P435" s="379"/>
      <c r="Q435" s="379"/>
      <c r="R435" s="379"/>
      <c r="S435" s="336"/>
      <c r="T435" s="336"/>
      <c r="U435" s="336"/>
      <c r="V435" s="336"/>
      <c r="W435" s="336"/>
      <c r="X435" s="336"/>
      <c r="Y435" s="336"/>
      <c r="Z435" s="293"/>
      <c r="AA435" s="336"/>
      <c r="AB435" s="336"/>
      <c r="AC435" s="336"/>
      <c r="AD435" s="336"/>
      <c r="AE435" s="336"/>
      <c r="AF435" s="336"/>
      <c r="AG435" s="336"/>
      <c r="AH435" s="336"/>
      <c r="AI435" s="336"/>
      <c r="AJ435" s="336"/>
      <c r="AK435" s="336"/>
      <c r="AL435" s="336"/>
      <c r="AM435" s="336"/>
      <c r="AN435" s="336"/>
      <c r="AO435" s="336"/>
      <c r="AP435" s="336"/>
      <c r="AQ435" s="336"/>
      <c r="AR435" s="336"/>
      <c r="AS435" s="336"/>
      <c r="AT435" s="336"/>
      <c r="AU435" s="336"/>
      <c r="AV435" s="336"/>
      <c r="AW435" s="336"/>
      <c r="AX435" s="336"/>
      <c r="AY435" s="336"/>
      <c r="AZ435" s="336"/>
      <c r="BA435" s="336"/>
      <c r="BB435" s="336"/>
      <c r="BC435" s="336"/>
      <c r="BD435" s="336"/>
      <c r="BE435" s="336"/>
      <c r="BF435" s="336"/>
      <c r="BG435" s="336"/>
      <c r="BH435" s="336"/>
      <c r="BI435" s="336"/>
      <c r="BJ435" s="336"/>
      <c r="BK435" s="336"/>
      <c r="BL435" s="336"/>
      <c r="BM435" s="336"/>
      <c r="BN435" s="336"/>
      <c r="BO435" s="336"/>
      <c r="BP435" s="336"/>
      <c r="BQ435" s="336"/>
      <c r="BR435" s="336"/>
      <c r="BS435" s="336"/>
      <c r="BT435" s="336"/>
      <c r="BU435" s="336"/>
      <c r="BV435" s="336"/>
      <c r="BW435" s="336"/>
      <c r="BX435" s="336"/>
      <c r="BY435" s="336"/>
    </row>
    <row r="436" spans="1:77" s="33" customFormat="1" x14ac:dyDescent="0.3">
      <c r="A436" s="333" t="s">
        <v>1612</v>
      </c>
      <c r="B436" s="78"/>
      <c r="C436" s="78"/>
      <c r="D436" s="32"/>
      <c r="E436" s="32"/>
      <c r="F436" s="32"/>
      <c r="G436" s="79"/>
      <c r="H436" s="79"/>
      <c r="I436" s="79"/>
      <c r="J436" s="79"/>
      <c r="K436" s="30"/>
      <c r="L436" s="30"/>
      <c r="M436" s="30"/>
      <c r="N436" s="31"/>
      <c r="O436" s="31"/>
      <c r="P436" s="31"/>
      <c r="R436" s="32"/>
      <c r="S436" s="32"/>
      <c r="T436" s="32"/>
      <c r="U436" s="78"/>
      <c r="V436" s="78"/>
      <c r="W436" s="80"/>
      <c r="AH436" s="119"/>
      <c r="AI436" s="119"/>
      <c r="AJ436" s="119"/>
      <c r="AK436" s="119"/>
      <c r="AL436" s="119"/>
      <c r="AM436" s="119"/>
      <c r="AN436" s="119"/>
      <c r="AO436" s="119"/>
      <c r="AP436" s="119"/>
      <c r="AQ436" s="119"/>
    </row>
    <row r="437" spans="1:77" x14ac:dyDescent="0.3">
      <c r="A437" s="851" t="s">
        <v>1572</v>
      </c>
      <c r="B437" s="851"/>
      <c r="C437" s="851"/>
      <c r="D437" s="851"/>
      <c r="E437" s="851"/>
      <c r="F437" s="851"/>
      <c r="G437" s="851"/>
      <c r="H437" s="851"/>
      <c r="I437" s="851"/>
      <c r="J437" s="405"/>
      <c r="K437" s="405"/>
      <c r="L437" s="405"/>
      <c r="M437" s="405"/>
      <c r="N437" s="405"/>
    </row>
    <row r="438" spans="1:77" x14ac:dyDescent="0.3">
      <c r="A438" s="842" t="s">
        <v>1126</v>
      </c>
      <c r="B438" s="842"/>
      <c r="C438" s="842"/>
      <c r="D438" s="842"/>
      <c r="E438" s="842"/>
      <c r="F438" s="842"/>
      <c r="G438" s="842"/>
      <c r="H438" s="842"/>
      <c r="I438" s="842"/>
      <c r="J438" s="386"/>
      <c r="K438" s="386"/>
      <c r="L438" s="386"/>
      <c r="M438" s="386"/>
      <c r="N438" s="386"/>
    </row>
    <row r="439" spans="1:77" ht="39" customHeight="1" x14ac:dyDescent="0.3">
      <c r="A439" s="842" t="s">
        <v>1177</v>
      </c>
      <c r="B439" s="852"/>
      <c r="C439" s="852"/>
      <c r="D439" s="852"/>
      <c r="E439" s="852"/>
      <c r="F439" s="852"/>
      <c r="G439" s="852"/>
      <c r="H439" s="852"/>
      <c r="I439" s="852"/>
      <c r="J439" s="386"/>
      <c r="K439" s="386"/>
      <c r="L439" s="386"/>
      <c r="M439" s="386"/>
      <c r="N439" s="386"/>
    </row>
    <row r="440" spans="1:77" x14ac:dyDescent="0.3">
      <c r="A440" s="406" t="s">
        <v>1127</v>
      </c>
      <c r="B440" s="407"/>
      <c r="C440" s="407"/>
      <c r="D440" s="407"/>
      <c r="E440" s="407"/>
      <c r="F440" s="407"/>
      <c r="G440" s="407"/>
      <c r="H440" s="407"/>
      <c r="I440" s="407"/>
      <c r="J440" s="408"/>
      <c r="K440" s="408"/>
      <c r="L440" s="408"/>
      <c r="M440" s="408"/>
      <c r="N440" s="408"/>
    </row>
    <row r="441" spans="1:77" ht="24" customHeight="1" x14ac:dyDescent="0.3">
      <c r="A441" s="842" t="s">
        <v>1621</v>
      </c>
      <c r="B441" s="842"/>
      <c r="C441" s="842"/>
      <c r="D441" s="842"/>
      <c r="E441" s="842"/>
      <c r="F441" s="842"/>
      <c r="G441" s="842"/>
      <c r="H441" s="842"/>
      <c r="I441" s="842"/>
      <c r="O441" s="336"/>
      <c r="P441" s="336"/>
      <c r="Q441" s="336"/>
      <c r="R441" s="336"/>
      <c r="S441" s="336"/>
      <c r="T441" s="336"/>
      <c r="U441" s="336"/>
      <c r="V441" s="336"/>
      <c r="W441" s="336"/>
      <c r="X441" s="336"/>
      <c r="Y441" s="336"/>
      <c r="Z441" s="293"/>
      <c r="AA441" s="336"/>
      <c r="AB441" s="336"/>
      <c r="AC441" s="336"/>
      <c r="AD441" s="336"/>
      <c r="AE441" s="336"/>
      <c r="AF441" s="336"/>
      <c r="AG441" s="336"/>
      <c r="AH441" s="336"/>
      <c r="AI441" s="336"/>
      <c r="AJ441" s="336"/>
      <c r="AK441" s="336"/>
      <c r="AL441" s="336"/>
      <c r="AM441" s="336"/>
      <c r="AN441" s="336"/>
      <c r="AO441" s="336"/>
      <c r="AP441" s="336"/>
      <c r="AQ441" s="336"/>
      <c r="AR441" s="336"/>
      <c r="AS441" s="336"/>
      <c r="AT441" s="336"/>
      <c r="AU441" s="336"/>
      <c r="AV441" s="336"/>
      <c r="AW441" s="336"/>
      <c r="AX441" s="336"/>
      <c r="AY441" s="336"/>
      <c r="AZ441" s="336"/>
      <c r="BA441" s="336"/>
      <c r="BB441" s="336"/>
      <c r="BC441" s="336"/>
      <c r="BD441" s="336"/>
      <c r="BE441" s="336"/>
      <c r="BF441" s="336"/>
      <c r="BG441" s="336"/>
      <c r="BH441" s="336"/>
      <c r="BI441" s="336"/>
      <c r="BJ441" s="336"/>
      <c r="BK441" s="336"/>
      <c r="BL441" s="336"/>
      <c r="BM441" s="336"/>
      <c r="BN441" s="336"/>
      <c r="BO441" s="336"/>
      <c r="BP441" s="336"/>
      <c r="BQ441" s="336"/>
      <c r="BR441" s="336"/>
      <c r="BS441" s="336"/>
      <c r="BT441" s="336"/>
      <c r="BU441" s="336"/>
      <c r="BV441" s="336"/>
      <c r="BW441" s="336"/>
      <c r="BX441" s="336"/>
      <c r="BY441" s="336"/>
    </row>
    <row r="442" spans="1:77" x14ac:dyDescent="0.3">
      <c r="A442" s="336" t="s">
        <v>1129</v>
      </c>
    </row>
    <row r="443" spans="1:77" x14ac:dyDescent="0.3">
      <c r="A443" s="336" t="s">
        <v>1122</v>
      </c>
    </row>
    <row r="444" spans="1:77" x14ac:dyDescent="0.3">
      <c r="A444" s="336" t="s">
        <v>1131</v>
      </c>
    </row>
    <row r="445" spans="1:77" x14ac:dyDescent="0.3">
      <c r="A445" s="336" t="s">
        <v>1123</v>
      </c>
    </row>
    <row r="446" spans="1:77" x14ac:dyDescent="0.3">
      <c r="A446" s="336" t="s">
        <v>1124</v>
      </c>
    </row>
    <row r="447" spans="1:77" x14ac:dyDescent="0.3">
      <c r="A447" s="336" t="s">
        <v>1125</v>
      </c>
    </row>
    <row r="449" spans="1:1" x14ac:dyDescent="0.3">
      <c r="A449" s="393" t="s">
        <v>175</v>
      </c>
    </row>
    <row r="450" spans="1:1" x14ac:dyDescent="0.3">
      <c r="A450" s="394" t="s">
        <v>1569</v>
      </c>
    </row>
    <row r="451" spans="1:1" x14ac:dyDescent="0.3">
      <c r="A451" s="37" t="s">
        <v>1145</v>
      </c>
    </row>
  </sheetData>
  <sheetProtection sheet="1" autoFilter="0"/>
  <mergeCells count="11">
    <mergeCell ref="A437:I437"/>
    <mergeCell ref="A438:I438"/>
    <mergeCell ref="A441:I441"/>
    <mergeCell ref="A439:I439"/>
    <mergeCell ref="A10:E10"/>
    <mergeCell ref="A2:I2"/>
    <mergeCell ref="A3:E3"/>
    <mergeCell ref="H4:I4"/>
    <mergeCell ref="A5:G6"/>
    <mergeCell ref="F9:F10"/>
    <mergeCell ref="G9:I9"/>
  </mergeCells>
  <dataValidations count="2">
    <dataValidation type="list" allowBlank="1" showInputMessage="1" showErrorMessage="1" sqref="I6:I7">
      <formula1>$Z$2:$Z$7</formula1>
    </dataValidation>
    <dataValidation type="list" allowBlank="1" showInputMessage="1" showErrorMessage="1" sqref="I5">
      <formula1>$P$5:$P$8</formula1>
    </dataValidation>
  </dataValidations>
  <pageMargins left="0.35433070866141736" right="0.35433070866141736" top="0.39370078740157483" bottom="0.39370078740157483" header="0.51181102362204722" footer="0.31496062992125984"/>
  <pageSetup paperSize="9" scale="61" fitToHeight="5" orientation="portrait" r:id="rId1"/>
  <headerFooter alignWithMargins="0">
    <oddFooter>&amp;C&amp;7Page &amp;P of &amp;N</oddFooter>
  </headerFooter>
  <rowBreaks count="3" manualBreakCount="3">
    <brk id="101" max="8" man="1"/>
    <brk id="280" max="8" man="1"/>
    <brk id="363" max="8"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52"/>
  <sheetViews>
    <sheetView topLeftCell="A370" workbookViewId="0">
      <selection activeCell="K385" sqref="K385"/>
    </sheetView>
  </sheetViews>
  <sheetFormatPr defaultColWidth="9.1328125" defaultRowHeight="12.75" x14ac:dyDescent="0.35"/>
  <cols>
    <col min="1" max="1" width="9" style="344" customWidth="1"/>
    <col min="2" max="2" width="3" style="344" customWidth="1"/>
    <col min="3" max="3" width="12.3984375" style="344" customWidth="1"/>
    <col min="4" max="4" width="9" style="344" customWidth="1"/>
    <col min="5" max="5" width="28" style="344" bestFit="1" customWidth="1"/>
    <col min="6" max="6" width="9.1328125" style="344"/>
    <col min="7" max="7" width="14.59765625" style="344" customWidth="1"/>
    <col min="8" max="8" width="14" style="344" customWidth="1"/>
    <col min="9" max="9" width="12.59765625" style="344" customWidth="1"/>
    <col min="10" max="16384" width="9.1328125" style="344"/>
  </cols>
  <sheetData>
    <row r="1" spans="1:13" ht="15" x14ac:dyDescent="0.4">
      <c r="A1" s="410" t="s">
        <v>193</v>
      </c>
    </row>
    <row r="2" spans="1:13" x14ac:dyDescent="0.35">
      <c r="A2" s="336"/>
    </row>
    <row r="3" spans="1:13" ht="15" x14ac:dyDescent="0.35">
      <c r="A3" s="451" t="s">
        <v>1100</v>
      </c>
      <c r="B3" s="451"/>
      <c r="C3" s="451"/>
      <c r="D3" s="451"/>
      <c r="E3" s="451"/>
      <c r="F3" s="451"/>
      <c r="G3" s="451"/>
      <c r="H3" s="451"/>
      <c r="I3" s="451"/>
      <c r="J3" s="452"/>
    </row>
    <row r="4" spans="1:13" x14ac:dyDescent="0.35">
      <c r="A4" s="854" t="s">
        <v>1102</v>
      </c>
      <c r="B4" s="855"/>
      <c r="C4" s="855"/>
      <c r="D4" s="855"/>
      <c r="E4" s="855"/>
      <c r="F4" s="413"/>
      <c r="G4" s="412"/>
      <c r="H4" s="412"/>
      <c r="I4" s="412"/>
      <c r="J4" s="412"/>
    </row>
    <row r="5" spans="1:13" x14ac:dyDescent="0.35">
      <c r="A5" s="413" t="s">
        <v>1097</v>
      </c>
      <c r="B5" s="413"/>
      <c r="C5" s="413"/>
      <c r="D5" s="412"/>
      <c r="E5" s="413"/>
      <c r="F5" s="413"/>
      <c r="G5" s="412"/>
      <c r="J5" s="412"/>
    </row>
    <row r="6" spans="1:13" x14ac:dyDescent="0.35">
      <c r="A6" s="415" t="s">
        <v>1098</v>
      </c>
      <c r="B6" s="413"/>
      <c r="C6" s="413"/>
      <c r="D6" s="412"/>
      <c r="E6" s="413"/>
      <c r="F6" s="413"/>
      <c r="G6" s="412"/>
      <c r="J6" s="412"/>
    </row>
    <row r="7" spans="1:13" x14ac:dyDescent="0.35">
      <c r="A7" s="417"/>
      <c r="B7" s="417"/>
      <c r="C7" s="417"/>
      <c r="D7" s="449"/>
      <c r="E7" s="417"/>
      <c r="F7" s="417"/>
      <c r="G7" s="449"/>
      <c r="H7" s="449"/>
      <c r="I7" s="449"/>
      <c r="J7" s="449"/>
    </row>
    <row r="8" spans="1:13" x14ac:dyDescent="0.35">
      <c r="A8" s="453" t="s">
        <v>1084</v>
      </c>
      <c r="B8" s="453"/>
      <c r="C8" s="453"/>
      <c r="D8" s="453"/>
      <c r="E8" s="453"/>
      <c r="F8" s="856" t="s">
        <v>1101</v>
      </c>
      <c r="G8" s="858" t="s">
        <v>414</v>
      </c>
      <c r="H8" s="858"/>
      <c r="I8" s="858"/>
      <c r="J8" s="420"/>
    </row>
    <row r="9" spans="1:13" ht="20.25" x14ac:dyDescent="0.35">
      <c r="A9" s="421"/>
      <c r="B9" s="421"/>
      <c r="C9" s="421"/>
      <c r="D9" s="859" t="s">
        <v>1085</v>
      </c>
      <c r="E9" s="859"/>
      <c r="F9" s="857"/>
      <c r="G9" s="363" t="s">
        <v>466</v>
      </c>
      <c r="H9" s="363" t="s">
        <v>233</v>
      </c>
      <c r="I9" s="363" t="s">
        <v>436</v>
      </c>
      <c r="J9" s="420"/>
    </row>
    <row r="10" spans="1:13" x14ac:dyDescent="0.35">
      <c r="A10" s="424"/>
      <c r="B10" s="424"/>
      <c r="C10" s="424"/>
      <c r="D10" s="424"/>
      <c r="E10" s="424"/>
      <c r="F10" s="424"/>
      <c r="G10" s="424"/>
      <c r="H10" s="424"/>
      <c r="I10" s="424"/>
      <c r="J10" s="424"/>
    </row>
    <row r="11" spans="1:13" x14ac:dyDescent="0.35">
      <c r="A11" s="339" t="s">
        <v>3</v>
      </c>
      <c r="B11" s="340" t="s">
        <v>583</v>
      </c>
      <c r="C11" s="333" t="s">
        <v>592</v>
      </c>
      <c r="D11" s="338"/>
      <c r="E11" s="402"/>
      <c r="F11" s="495">
        <v>29472</v>
      </c>
      <c r="G11" s="495">
        <v>53</v>
      </c>
      <c r="H11" s="495">
        <v>56</v>
      </c>
      <c r="I11" s="495">
        <v>33</v>
      </c>
      <c r="J11" s="455"/>
    </row>
    <row r="12" spans="1:13" x14ac:dyDescent="0.35">
      <c r="A12" s="341"/>
      <c r="B12" s="338"/>
      <c r="C12" s="340"/>
      <c r="D12" s="333"/>
      <c r="E12" s="402"/>
      <c r="F12" s="496"/>
      <c r="G12" s="496"/>
      <c r="H12" s="496"/>
      <c r="I12" s="496"/>
      <c r="J12" s="456"/>
    </row>
    <row r="13" spans="1:13" x14ac:dyDescent="0.35">
      <c r="A13" s="341"/>
      <c r="B13" s="338"/>
      <c r="C13" s="340" t="s">
        <v>5</v>
      </c>
      <c r="D13" s="333" t="s">
        <v>593</v>
      </c>
      <c r="E13" s="402"/>
      <c r="F13" s="495">
        <v>5503</v>
      </c>
      <c r="G13" s="495">
        <v>53</v>
      </c>
      <c r="H13" s="495">
        <v>57</v>
      </c>
      <c r="I13" s="495">
        <v>32.6</v>
      </c>
      <c r="J13" s="457"/>
      <c r="M13" s="454"/>
    </row>
    <row r="14" spans="1:13" x14ac:dyDescent="0.35">
      <c r="A14" s="341"/>
      <c r="B14" s="338"/>
      <c r="C14" s="340" t="s">
        <v>4</v>
      </c>
      <c r="D14" s="333" t="s">
        <v>594</v>
      </c>
      <c r="E14" s="458"/>
      <c r="F14" s="495">
        <v>1291</v>
      </c>
      <c r="G14" s="495">
        <v>54</v>
      </c>
      <c r="H14" s="495">
        <v>55</v>
      </c>
      <c r="I14" s="495">
        <v>32</v>
      </c>
      <c r="J14" s="457"/>
      <c r="M14" s="454"/>
    </row>
    <row r="15" spans="1:13" x14ac:dyDescent="0.35">
      <c r="A15" s="341"/>
      <c r="B15" s="338"/>
      <c r="C15" s="340" t="s">
        <v>6</v>
      </c>
      <c r="D15" s="333" t="s">
        <v>595</v>
      </c>
      <c r="E15" s="458"/>
      <c r="F15" s="495">
        <v>1182</v>
      </c>
      <c r="G15" s="495">
        <v>58</v>
      </c>
      <c r="H15" s="495">
        <v>60</v>
      </c>
      <c r="I15" s="495">
        <v>33.1</v>
      </c>
      <c r="J15" s="457"/>
      <c r="M15" s="459"/>
    </row>
    <row r="16" spans="1:13" x14ac:dyDescent="0.35">
      <c r="A16" s="341"/>
      <c r="B16" s="338"/>
      <c r="C16" s="340" t="s">
        <v>7</v>
      </c>
      <c r="D16" s="333" t="s">
        <v>596</v>
      </c>
      <c r="E16" s="458"/>
      <c r="F16" s="495">
        <v>1901</v>
      </c>
      <c r="G16" s="495">
        <v>45</v>
      </c>
      <c r="H16" s="495">
        <v>50</v>
      </c>
      <c r="I16" s="495">
        <v>31.8</v>
      </c>
      <c r="J16" s="457"/>
      <c r="M16" s="459"/>
    </row>
    <row r="17" spans="1:13" x14ac:dyDescent="0.35">
      <c r="A17" s="341"/>
      <c r="B17" s="338"/>
      <c r="C17" s="340" t="s">
        <v>1086</v>
      </c>
      <c r="D17" s="333" t="s">
        <v>1121</v>
      </c>
      <c r="E17" s="458"/>
      <c r="F17" s="495">
        <v>3192</v>
      </c>
      <c r="G17" s="495">
        <v>54</v>
      </c>
      <c r="H17" s="495">
        <v>57</v>
      </c>
      <c r="I17" s="495">
        <v>33.4</v>
      </c>
      <c r="J17" s="457"/>
      <c r="M17" s="459"/>
    </row>
    <row r="18" spans="1:13" x14ac:dyDescent="0.35">
      <c r="A18" s="341"/>
      <c r="B18" s="338"/>
      <c r="C18" s="340" t="s">
        <v>10</v>
      </c>
      <c r="D18" s="333" t="s">
        <v>597</v>
      </c>
      <c r="E18" s="458"/>
      <c r="F18" s="495">
        <v>1473</v>
      </c>
      <c r="G18" s="495">
        <v>51</v>
      </c>
      <c r="H18" s="495">
        <v>54</v>
      </c>
      <c r="I18" s="495">
        <v>31.2</v>
      </c>
      <c r="J18" s="457"/>
      <c r="M18" s="459"/>
    </row>
    <row r="19" spans="1:13" x14ac:dyDescent="0.35">
      <c r="A19" s="341"/>
      <c r="B19" s="338"/>
      <c r="C19" s="340" t="s">
        <v>12</v>
      </c>
      <c r="D19" s="333" t="s">
        <v>598</v>
      </c>
      <c r="E19" s="458"/>
      <c r="F19" s="495">
        <v>2394</v>
      </c>
      <c r="G19" s="495">
        <v>47</v>
      </c>
      <c r="H19" s="495">
        <v>50</v>
      </c>
      <c r="I19" s="495">
        <v>32.799999999999997</v>
      </c>
      <c r="J19" s="457"/>
      <c r="M19" s="459"/>
    </row>
    <row r="20" spans="1:13" x14ac:dyDescent="0.35">
      <c r="A20" s="341"/>
      <c r="B20" s="338"/>
      <c r="C20" s="107"/>
      <c r="D20" s="78"/>
      <c r="E20" s="458"/>
      <c r="F20" s="495"/>
      <c r="G20" s="495"/>
      <c r="H20" s="495"/>
      <c r="I20" s="495"/>
      <c r="J20" s="457"/>
      <c r="M20" s="459"/>
    </row>
    <row r="21" spans="1:13" x14ac:dyDescent="0.35">
      <c r="A21" s="341"/>
      <c r="B21" s="338"/>
      <c r="C21" s="340" t="s">
        <v>599</v>
      </c>
      <c r="D21" s="333" t="s">
        <v>600</v>
      </c>
      <c r="E21" s="458"/>
      <c r="F21" s="495"/>
      <c r="G21" s="495"/>
      <c r="H21" s="495"/>
      <c r="I21" s="495"/>
      <c r="J21" s="457"/>
      <c r="M21" s="459"/>
    </row>
    <row r="22" spans="1:13" x14ac:dyDescent="0.35">
      <c r="A22" s="341"/>
      <c r="B22" s="338"/>
      <c r="C22" s="107" t="s">
        <v>1087</v>
      </c>
      <c r="D22" s="78" t="s">
        <v>1103</v>
      </c>
      <c r="E22" s="424"/>
      <c r="F22" s="495">
        <v>2225</v>
      </c>
      <c r="G22" s="495">
        <v>54</v>
      </c>
      <c r="H22" s="495">
        <v>56</v>
      </c>
      <c r="I22" s="495">
        <v>34.5</v>
      </c>
      <c r="J22" s="457"/>
      <c r="M22" s="459"/>
    </row>
    <row r="23" spans="1:13" x14ac:dyDescent="0.35">
      <c r="A23" s="341"/>
      <c r="B23" s="338"/>
      <c r="C23" s="107" t="s">
        <v>8</v>
      </c>
      <c r="D23" s="78" t="s">
        <v>253</v>
      </c>
      <c r="E23" s="402"/>
      <c r="F23" s="495">
        <v>3222</v>
      </c>
      <c r="G23" s="495">
        <v>52</v>
      </c>
      <c r="H23" s="495">
        <v>54</v>
      </c>
      <c r="I23" s="495">
        <v>33.1</v>
      </c>
      <c r="J23" s="457"/>
      <c r="M23" s="454"/>
    </row>
    <row r="24" spans="1:13" x14ac:dyDescent="0.35">
      <c r="A24" s="341"/>
      <c r="B24" s="338"/>
      <c r="C24" s="107" t="s">
        <v>9</v>
      </c>
      <c r="D24" s="78" t="s">
        <v>254</v>
      </c>
      <c r="E24" s="402"/>
      <c r="F24" s="495">
        <v>2311</v>
      </c>
      <c r="G24" s="495">
        <v>56</v>
      </c>
      <c r="H24" s="495">
        <v>59</v>
      </c>
      <c r="I24" s="495">
        <v>34.799999999999997</v>
      </c>
      <c r="J24" s="457"/>
      <c r="M24" s="454"/>
    </row>
    <row r="25" spans="1:13" x14ac:dyDescent="0.35">
      <c r="A25" s="341"/>
      <c r="B25" s="338"/>
      <c r="C25" s="107" t="s">
        <v>11</v>
      </c>
      <c r="D25" s="78" t="s">
        <v>257</v>
      </c>
      <c r="E25" s="402"/>
      <c r="F25" s="495">
        <v>1686</v>
      </c>
      <c r="G25" s="495">
        <v>53</v>
      </c>
      <c r="H25" s="495">
        <v>56</v>
      </c>
      <c r="I25" s="495">
        <v>32</v>
      </c>
      <c r="J25" s="457"/>
      <c r="M25" s="454"/>
    </row>
    <row r="26" spans="1:13" x14ac:dyDescent="0.35">
      <c r="A26" s="341"/>
      <c r="B26" s="338"/>
      <c r="C26" s="107" t="s">
        <v>13</v>
      </c>
      <c r="D26" s="78" t="s">
        <v>259</v>
      </c>
      <c r="E26" s="402"/>
      <c r="F26" s="495">
        <v>3092</v>
      </c>
      <c r="G26" s="495">
        <v>57</v>
      </c>
      <c r="H26" s="495">
        <v>59</v>
      </c>
      <c r="I26" s="495">
        <v>33.5</v>
      </c>
      <c r="J26" s="457"/>
      <c r="M26" s="454"/>
    </row>
    <row r="27" spans="1:13" x14ac:dyDescent="0.35">
      <c r="A27" s="341"/>
      <c r="B27" s="338"/>
      <c r="C27" s="78"/>
      <c r="D27" s="78"/>
      <c r="E27" s="458"/>
      <c r="F27" s="497"/>
      <c r="G27" s="497"/>
      <c r="H27" s="497"/>
      <c r="I27" s="497"/>
      <c r="J27" s="457"/>
      <c r="M27" s="454"/>
    </row>
    <row r="28" spans="1:13" x14ac:dyDescent="0.35">
      <c r="A28" s="339" t="s">
        <v>14</v>
      </c>
      <c r="B28" s="340" t="s">
        <v>584</v>
      </c>
      <c r="C28" s="333" t="s">
        <v>601</v>
      </c>
      <c r="D28" s="338"/>
      <c r="E28" s="458"/>
      <c r="F28" s="495">
        <v>85685</v>
      </c>
      <c r="G28" s="495">
        <v>55</v>
      </c>
      <c r="H28" s="495">
        <v>58</v>
      </c>
      <c r="I28" s="495">
        <v>33.200000000000003</v>
      </c>
      <c r="J28" s="457"/>
      <c r="M28" s="459"/>
    </row>
    <row r="29" spans="1:13" x14ac:dyDescent="0.35">
      <c r="A29" s="341"/>
      <c r="B29" s="338"/>
      <c r="C29" s="340"/>
      <c r="D29" s="333"/>
      <c r="E29" s="458"/>
      <c r="F29" s="495"/>
      <c r="G29" s="495"/>
      <c r="H29" s="495"/>
      <c r="I29" s="495"/>
      <c r="J29" s="457"/>
      <c r="M29" s="459"/>
    </row>
    <row r="30" spans="1:13" x14ac:dyDescent="0.35">
      <c r="A30" s="341"/>
      <c r="B30" s="338"/>
      <c r="C30" s="340" t="s">
        <v>15</v>
      </c>
      <c r="D30" s="333" t="s">
        <v>602</v>
      </c>
      <c r="E30" s="458"/>
      <c r="F30" s="495">
        <v>2253</v>
      </c>
      <c r="G30" s="495">
        <v>44</v>
      </c>
      <c r="H30" s="495">
        <v>47</v>
      </c>
      <c r="I30" s="495">
        <v>32</v>
      </c>
      <c r="J30" s="457"/>
      <c r="M30" s="459"/>
    </row>
    <row r="31" spans="1:13" x14ac:dyDescent="0.35">
      <c r="A31" s="341"/>
      <c r="B31" s="338"/>
      <c r="C31" s="340" t="s">
        <v>16</v>
      </c>
      <c r="D31" s="333" t="s">
        <v>603</v>
      </c>
      <c r="E31" s="458"/>
      <c r="F31" s="495">
        <v>1599</v>
      </c>
      <c r="G31" s="495">
        <v>52</v>
      </c>
      <c r="H31" s="495">
        <v>55</v>
      </c>
      <c r="I31" s="495">
        <v>32.5</v>
      </c>
      <c r="J31" s="457"/>
      <c r="M31" s="459"/>
    </row>
    <row r="32" spans="1:13" x14ac:dyDescent="0.35">
      <c r="A32" s="341"/>
      <c r="B32" s="338"/>
      <c r="C32" s="340" t="s">
        <v>19</v>
      </c>
      <c r="D32" s="333" t="s">
        <v>604</v>
      </c>
      <c r="E32" s="458"/>
      <c r="F32" s="495">
        <v>4040</v>
      </c>
      <c r="G32" s="495">
        <v>59</v>
      </c>
      <c r="H32" s="495">
        <v>62</v>
      </c>
      <c r="I32" s="495">
        <v>34.700000000000003</v>
      </c>
      <c r="J32" s="457"/>
      <c r="M32" s="459"/>
    </row>
    <row r="33" spans="1:13" x14ac:dyDescent="0.35">
      <c r="A33" s="341"/>
      <c r="B33" s="338"/>
      <c r="C33" s="340" t="s">
        <v>20</v>
      </c>
      <c r="D33" s="333" t="s">
        <v>605</v>
      </c>
      <c r="E33" s="458"/>
      <c r="F33" s="495">
        <v>3661</v>
      </c>
      <c r="G33" s="495">
        <v>60</v>
      </c>
      <c r="H33" s="495">
        <v>61</v>
      </c>
      <c r="I33" s="495">
        <v>35.1</v>
      </c>
      <c r="J33" s="457"/>
      <c r="M33" s="459"/>
    </row>
    <row r="34" spans="1:13" x14ac:dyDescent="0.35">
      <c r="A34" s="341"/>
      <c r="B34" s="338"/>
      <c r="C34" s="340" t="s">
        <v>22</v>
      </c>
      <c r="D34" s="333" t="s">
        <v>606</v>
      </c>
      <c r="E34" s="424"/>
      <c r="F34" s="495">
        <v>1521</v>
      </c>
      <c r="G34" s="495">
        <v>40</v>
      </c>
      <c r="H34" s="495">
        <v>47</v>
      </c>
      <c r="I34" s="495">
        <v>31.1</v>
      </c>
      <c r="J34" s="457"/>
      <c r="M34" s="459"/>
    </row>
    <row r="35" spans="1:13" x14ac:dyDescent="0.35">
      <c r="A35" s="341"/>
      <c r="B35" s="338"/>
      <c r="C35" s="340" t="s">
        <v>35</v>
      </c>
      <c r="D35" s="333" t="s">
        <v>607</v>
      </c>
      <c r="E35" s="402"/>
      <c r="F35" s="495">
        <v>2483</v>
      </c>
      <c r="G35" s="495">
        <v>58</v>
      </c>
      <c r="H35" s="495">
        <v>60</v>
      </c>
      <c r="I35" s="495">
        <v>34.5</v>
      </c>
      <c r="J35" s="457"/>
      <c r="M35" s="454"/>
    </row>
    <row r="36" spans="1:13" x14ac:dyDescent="0.35">
      <c r="A36" s="341"/>
      <c r="B36" s="338"/>
      <c r="C36" s="107"/>
      <c r="D36" s="78"/>
      <c r="E36" s="402"/>
      <c r="F36" s="495"/>
      <c r="G36" s="495"/>
      <c r="H36" s="495"/>
      <c r="I36" s="495"/>
      <c r="J36" s="457"/>
      <c r="M36" s="454"/>
    </row>
    <row r="37" spans="1:13" x14ac:dyDescent="0.35">
      <c r="A37" s="341"/>
      <c r="B37" s="338"/>
      <c r="C37" s="340" t="s">
        <v>21</v>
      </c>
      <c r="D37" s="333" t="s">
        <v>608</v>
      </c>
      <c r="E37" s="424"/>
      <c r="F37" s="498"/>
      <c r="G37" s="498"/>
      <c r="H37" s="498"/>
      <c r="I37" s="498"/>
      <c r="J37" s="457"/>
      <c r="M37" s="460"/>
    </row>
    <row r="38" spans="1:13" x14ac:dyDescent="0.35">
      <c r="A38" s="341"/>
      <c r="B38" s="338"/>
      <c r="C38" s="107" t="s">
        <v>609</v>
      </c>
      <c r="D38" s="78" t="s">
        <v>610</v>
      </c>
      <c r="E38" s="402"/>
      <c r="F38" s="495">
        <v>1007</v>
      </c>
      <c r="G38" s="495">
        <v>55</v>
      </c>
      <c r="H38" s="495">
        <v>58</v>
      </c>
      <c r="I38" s="495">
        <v>32.9</v>
      </c>
      <c r="J38" s="457"/>
      <c r="M38" s="454"/>
    </row>
    <row r="39" spans="1:13" x14ac:dyDescent="0.35">
      <c r="A39" s="341"/>
      <c r="B39" s="338"/>
      <c r="C39" s="107" t="s">
        <v>611</v>
      </c>
      <c r="D39" s="78" t="s">
        <v>612</v>
      </c>
      <c r="E39" s="424"/>
      <c r="F39" s="495">
        <v>766</v>
      </c>
      <c r="G39" s="495">
        <v>55</v>
      </c>
      <c r="H39" s="495">
        <v>56</v>
      </c>
      <c r="I39" s="495">
        <v>33.1</v>
      </c>
      <c r="J39" s="457"/>
      <c r="M39" s="460"/>
    </row>
    <row r="40" spans="1:13" x14ac:dyDescent="0.35">
      <c r="A40" s="341"/>
      <c r="B40" s="338"/>
      <c r="C40" s="107" t="s">
        <v>613</v>
      </c>
      <c r="D40" s="78" t="s">
        <v>614</v>
      </c>
      <c r="E40" s="424"/>
      <c r="F40" s="495">
        <v>1236</v>
      </c>
      <c r="G40" s="495">
        <v>50</v>
      </c>
      <c r="H40" s="495">
        <v>54</v>
      </c>
      <c r="I40" s="495">
        <v>32.9</v>
      </c>
      <c r="J40" s="457"/>
      <c r="M40" s="460"/>
    </row>
    <row r="41" spans="1:13" x14ac:dyDescent="0.35">
      <c r="A41" s="341"/>
      <c r="B41" s="338"/>
      <c r="C41" s="107" t="s">
        <v>615</v>
      </c>
      <c r="D41" s="78" t="s">
        <v>616</v>
      </c>
      <c r="E41" s="424"/>
      <c r="F41" s="495">
        <v>694</v>
      </c>
      <c r="G41" s="495">
        <v>56</v>
      </c>
      <c r="H41" s="495">
        <v>60</v>
      </c>
      <c r="I41" s="495">
        <v>33.6</v>
      </c>
      <c r="J41" s="457"/>
      <c r="M41" s="460"/>
    </row>
    <row r="42" spans="1:13" x14ac:dyDescent="0.35">
      <c r="A42" s="341"/>
      <c r="B42" s="338"/>
      <c r="C42" s="107" t="s">
        <v>617</v>
      </c>
      <c r="D42" s="78" t="s">
        <v>618</v>
      </c>
      <c r="E42" s="424"/>
      <c r="F42" s="495">
        <v>472</v>
      </c>
      <c r="G42" s="495">
        <v>62</v>
      </c>
      <c r="H42" s="495">
        <v>64</v>
      </c>
      <c r="I42" s="495">
        <v>34.4</v>
      </c>
      <c r="J42" s="457"/>
      <c r="M42" s="460"/>
    </row>
    <row r="43" spans="1:13" x14ac:dyDescent="0.35">
      <c r="A43" s="341"/>
      <c r="B43" s="338"/>
      <c r="C43" s="107" t="s">
        <v>619</v>
      </c>
      <c r="D43" s="78" t="s">
        <v>620</v>
      </c>
      <c r="E43" s="424"/>
      <c r="F43" s="495">
        <v>930</v>
      </c>
      <c r="G43" s="495">
        <v>61</v>
      </c>
      <c r="H43" s="495">
        <v>63</v>
      </c>
      <c r="I43" s="495">
        <v>34.1</v>
      </c>
      <c r="J43" s="457"/>
      <c r="M43" s="460"/>
    </row>
    <row r="44" spans="1:13" x14ac:dyDescent="0.35">
      <c r="A44" s="341"/>
      <c r="B44" s="338"/>
      <c r="C44" s="107"/>
      <c r="D44" s="78"/>
      <c r="E44" s="424"/>
      <c r="F44" s="498"/>
      <c r="G44" s="498"/>
      <c r="H44" s="498"/>
      <c r="I44" s="498"/>
      <c r="J44" s="457"/>
      <c r="M44" s="424"/>
    </row>
    <row r="45" spans="1:13" x14ac:dyDescent="0.35">
      <c r="A45" s="341"/>
      <c r="B45" s="338"/>
      <c r="C45" s="340" t="s">
        <v>621</v>
      </c>
      <c r="D45" s="333" t="s">
        <v>622</v>
      </c>
      <c r="E45" s="402"/>
      <c r="F45" s="495"/>
      <c r="G45" s="495"/>
      <c r="H45" s="495"/>
      <c r="I45" s="495"/>
      <c r="J45" s="461"/>
      <c r="M45" s="402"/>
    </row>
    <row r="46" spans="1:13" x14ac:dyDescent="0.35">
      <c r="A46" s="341"/>
      <c r="B46" s="338"/>
      <c r="C46" s="107" t="s">
        <v>17</v>
      </c>
      <c r="D46" s="78" t="s">
        <v>263</v>
      </c>
      <c r="E46" s="402"/>
      <c r="F46" s="495">
        <v>3942</v>
      </c>
      <c r="G46" s="495">
        <v>51</v>
      </c>
      <c r="H46" s="495">
        <v>54</v>
      </c>
      <c r="I46" s="495">
        <v>31.9</v>
      </c>
      <c r="J46" s="457"/>
      <c r="M46" s="454"/>
    </row>
    <row r="47" spans="1:13" x14ac:dyDescent="0.35">
      <c r="A47" s="341"/>
      <c r="B47" s="338"/>
      <c r="C47" s="107" t="s">
        <v>18</v>
      </c>
      <c r="D47" s="78" t="s">
        <v>264</v>
      </c>
      <c r="E47" s="402"/>
      <c r="F47" s="495">
        <v>2421</v>
      </c>
      <c r="G47" s="495">
        <v>54</v>
      </c>
      <c r="H47" s="495">
        <v>57</v>
      </c>
      <c r="I47" s="495">
        <v>31.6</v>
      </c>
      <c r="J47" s="457"/>
      <c r="M47" s="454"/>
    </row>
    <row r="48" spans="1:13" x14ac:dyDescent="0.35">
      <c r="A48" s="341"/>
      <c r="B48" s="338"/>
      <c r="C48" s="107" t="s">
        <v>26</v>
      </c>
      <c r="D48" s="78" t="s">
        <v>272</v>
      </c>
      <c r="E48" s="402"/>
      <c r="F48" s="495">
        <v>6981</v>
      </c>
      <c r="G48" s="495">
        <v>49</v>
      </c>
      <c r="H48" s="495">
        <v>53</v>
      </c>
      <c r="I48" s="495">
        <v>31.6</v>
      </c>
      <c r="J48" s="457"/>
      <c r="M48" s="454"/>
    </row>
    <row r="49" spans="1:13" x14ac:dyDescent="0.35">
      <c r="A49" s="341"/>
      <c r="B49" s="338"/>
      <c r="C49" s="107" t="s">
        <v>27</v>
      </c>
      <c r="D49" s="78" t="s">
        <v>623</v>
      </c>
      <c r="E49" s="402"/>
      <c r="F49" s="495">
        <v>3382</v>
      </c>
      <c r="G49" s="495">
        <v>46</v>
      </c>
      <c r="H49" s="495">
        <v>51</v>
      </c>
      <c r="I49" s="495">
        <v>30.7</v>
      </c>
      <c r="J49" s="457"/>
      <c r="M49" s="454"/>
    </row>
    <row r="50" spans="1:13" x14ac:dyDescent="0.35">
      <c r="A50" s="341"/>
      <c r="B50" s="338"/>
      <c r="C50" s="107" t="s">
        <v>28</v>
      </c>
      <c r="D50" s="78" t="s">
        <v>274</v>
      </c>
      <c r="E50" s="458"/>
      <c r="F50" s="495">
        <v>2981</v>
      </c>
      <c r="G50" s="495">
        <v>47</v>
      </c>
      <c r="H50" s="495">
        <v>51</v>
      </c>
      <c r="I50" s="495">
        <v>31.2</v>
      </c>
      <c r="J50" s="457"/>
      <c r="M50" s="454"/>
    </row>
    <row r="51" spans="1:13" x14ac:dyDescent="0.35">
      <c r="A51" s="341"/>
      <c r="B51" s="338"/>
      <c r="C51" s="107" t="s">
        <v>29</v>
      </c>
      <c r="D51" s="78" t="s">
        <v>275</v>
      </c>
      <c r="E51" s="458"/>
      <c r="F51" s="495">
        <v>3039</v>
      </c>
      <c r="G51" s="495">
        <v>55</v>
      </c>
      <c r="H51" s="495">
        <v>57</v>
      </c>
      <c r="I51" s="495">
        <v>31.8</v>
      </c>
      <c r="J51" s="457"/>
      <c r="M51" s="459"/>
    </row>
    <row r="52" spans="1:13" x14ac:dyDescent="0.35">
      <c r="A52" s="341"/>
      <c r="B52" s="338"/>
      <c r="C52" s="107" t="s">
        <v>32</v>
      </c>
      <c r="D52" s="78" t="s">
        <v>278</v>
      </c>
      <c r="E52" s="458"/>
      <c r="F52" s="495">
        <v>3427</v>
      </c>
      <c r="G52" s="495">
        <v>60</v>
      </c>
      <c r="H52" s="495">
        <v>62</v>
      </c>
      <c r="I52" s="495">
        <v>34</v>
      </c>
      <c r="J52" s="457"/>
      <c r="M52" s="459"/>
    </row>
    <row r="53" spans="1:13" x14ac:dyDescent="0.35">
      <c r="A53" s="341"/>
      <c r="B53" s="338"/>
      <c r="C53" s="107" t="s">
        <v>33</v>
      </c>
      <c r="D53" s="78" t="s">
        <v>279</v>
      </c>
      <c r="E53" s="458"/>
      <c r="F53" s="495">
        <v>2877</v>
      </c>
      <c r="G53" s="495">
        <v>50</v>
      </c>
      <c r="H53" s="495">
        <v>52</v>
      </c>
      <c r="I53" s="495">
        <v>32</v>
      </c>
      <c r="J53" s="457"/>
      <c r="M53" s="459"/>
    </row>
    <row r="54" spans="1:13" x14ac:dyDescent="0.35">
      <c r="A54" s="341"/>
      <c r="B54" s="338"/>
      <c r="C54" s="107" t="s">
        <v>34</v>
      </c>
      <c r="D54" s="78" t="s">
        <v>280</v>
      </c>
      <c r="E54" s="424"/>
      <c r="F54" s="495">
        <v>2878</v>
      </c>
      <c r="G54" s="495">
        <v>67</v>
      </c>
      <c r="H54" s="495">
        <v>68</v>
      </c>
      <c r="I54" s="495">
        <v>36.799999999999997</v>
      </c>
      <c r="J54" s="457"/>
      <c r="M54" s="459"/>
    </row>
    <row r="55" spans="1:13" x14ac:dyDescent="0.35">
      <c r="A55" s="341"/>
      <c r="B55" s="338"/>
      <c r="C55" s="107" t="s">
        <v>36</v>
      </c>
      <c r="D55" s="78" t="s">
        <v>282</v>
      </c>
      <c r="E55" s="402"/>
      <c r="F55" s="495">
        <v>3820</v>
      </c>
      <c r="G55" s="495">
        <v>51</v>
      </c>
      <c r="H55" s="495">
        <v>55</v>
      </c>
      <c r="I55" s="495">
        <v>32.1</v>
      </c>
      <c r="J55" s="457"/>
      <c r="M55" s="454"/>
    </row>
    <row r="56" spans="1:13" x14ac:dyDescent="0.35">
      <c r="A56" s="341"/>
      <c r="B56" s="338"/>
      <c r="C56" s="107"/>
      <c r="D56" s="78"/>
      <c r="E56" s="458"/>
      <c r="F56" s="497"/>
      <c r="G56" s="497"/>
      <c r="H56" s="497"/>
      <c r="I56" s="497"/>
      <c r="J56" s="457"/>
      <c r="M56" s="454"/>
    </row>
    <row r="57" spans="1:13" x14ac:dyDescent="0.35">
      <c r="A57" s="341"/>
      <c r="B57" s="338"/>
      <c r="C57" s="340" t="s">
        <v>24</v>
      </c>
      <c r="D57" s="333" t="s">
        <v>624</v>
      </c>
      <c r="E57" s="458"/>
      <c r="F57" s="495"/>
      <c r="G57" s="495"/>
      <c r="H57" s="495"/>
      <c r="I57" s="495"/>
      <c r="J57" s="457"/>
      <c r="M57" s="459"/>
    </row>
    <row r="58" spans="1:13" x14ac:dyDescent="0.35">
      <c r="A58" s="341"/>
      <c r="B58" s="338"/>
      <c r="C58" s="107" t="s">
        <v>625</v>
      </c>
      <c r="D58" s="78" t="s">
        <v>626</v>
      </c>
      <c r="E58" s="458"/>
      <c r="F58" s="495">
        <v>1183</v>
      </c>
      <c r="G58" s="495">
        <v>51</v>
      </c>
      <c r="H58" s="495">
        <v>58</v>
      </c>
      <c r="I58" s="495">
        <v>32.200000000000003</v>
      </c>
      <c r="J58" s="457"/>
      <c r="M58" s="459"/>
    </row>
    <row r="59" spans="1:13" x14ac:dyDescent="0.35">
      <c r="A59" s="341"/>
      <c r="B59" s="338"/>
      <c r="C59" s="107" t="s">
        <v>627</v>
      </c>
      <c r="D59" s="78" t="s">
        <v>628</v>
      </c>
      <c r="E59" s="458"/>
      <c r="F59" s="495">
        <v>1292</v>
      </c>
      <c r="G59" s="495">
        <v>66</v>
      </c>
      <c r="H59" s="495">
        <v>67</v>
      </c>
      <c r="I59" s="495">
        <v>35.200000000000003</v>
      </c>
      <c r="J59" s="457"/>
      <c r="M59" s="459"/>
    </row>
    <row r="60" spans="1:13" x14ac:dyDescent="0.35">
      <c r="A60" s="341"/>
      <c r="B60" s="338"/>
      <c r="C60" s="107" t="s">
        <v>629</v>
      </c>
      <c r="D60" s="78" t="s">
        <v>630</v>
      </c>
      <c r="E60" s="424"/>
      <c r="F60" s="495">
        <v>655</v>
      </c>
      <c r="G60" s="495">
        <v>69</v>
      </c>
      <c r="H60" s="495">
        <v>70</v>
      </c>
      <c r="I60" s="495">
        <v>36.4</v>
      </c>
      <c r="J60" s="457"/>
      <c r="M60" s="459"/>
    </row>
    <row r="61" spans="1:13" x14ac:dyDescent="0.35">
      <c r="A61" s="341"/>
      <c r="B61" s="338"/>
      <c r="C61" s="107" t="s">
        <v>631</v>
      </c>
      <c r="D61" s="78" t="s">
        <v>632</v>
      </c>
      <c r="E61" s="402"/>
      <c r="F61" s="495">
        <v>1142</v>
      </c>
      <c r="G61" s="495">
        <v>56</v>
      </c>
      <c r="H61" s="495">
        <v>59</v>
      </c>
      <c r="I61" s="495">
        <v>33.9</v>
      </c>
      <c r="J61" s="457"/>
      <c r="M61" s="454"/>
    </row>
    <row r="62" spans="1:13" x14ac:dyDescent="0.35">
      <c r="A62" s="341"/>
      <c r="B62" s="338"/>
      <c r="C62" s="107" t="s">
        <v>633</v>
      </c>
      <c r="D62" s="78" t="s">
        <v>634</v>
      </c>
      <c r="E62" s="402"/>
      <c r="F62" s="495">
        <v>1423</v>
      </c>
      <c r="G62" s="495">
        <v>65</v>
      </c>
      <c r="H62" s="495">
        <v>67</v>
      </c>
      <c r="I62" s="495">
        <v>35.299999999999997</v>
      </c>
      <c r="J62" s="457"/>
      <c r="M62" s="454"/>
    </row>
    <row r="63" spans="1:13" x14ac:dyDescent="0.35">
      <c r="A63" s="341"/>
      <c r="B63" s="338"/>
      <c r="C63" s="107" t="s">
        <v>635</v>
      </c>
      <c r="D63" s="78" t="s">
        <v>636</v>
      </c>
      <c r="E63" s="424"/>
      <c r="F63" s="495">
        <v>1279</v>
      </c>
      <c r="G63" s="495">
        <v>49</v>
      </c>
      <c r="H63" s="495">
        <v>51</v>
      </c>
      <c r="I63" s="495">
        <v>32.299999999999997</v>
      </c>
      <c r="J63" s="457"/>
      <c r="M63" s="460"/>
    </row>
    <row r="64" spans="1:13" x14ac:dyDescent="0.35">
      <c r="A64" s="341"/>
      <c r="B64" s="338"/>
      <c r="C64" s="107" t="s">
        <v>637</v>
      </c>
      <c r="D64" s="78" t="s">
        <v>638</v>
      </c>
      <c r="E64" s="402"/>
      <c r="F64" s="495">
        <v>1834</v>
      </c>
      <c r="G64" s="495">
        <v>58</v>
      </c>
      <c r="H64" s="495">
        <v>61</v>
      </c>
      <c r="I64" s="495">
        <v>33.6</v>
      </c>
      <c r="J64" s="457"/>
      <c r="M64" s="454"/>
    </row>
    <row r="65" spans="1:13" x14ac:dyDescent="0.35">
      <c r="A65" s="341"/>
      <c r="B65" s="338"/>
      <c r="C65" s="107" t="s">
        <v>639</v>
      </c>
      <c r="D65" s="78" t="s">
        <v>640</v>
      </c>
      <c r="E65" s="424"/>
      <c r="F65" s="495">
        <v>562</v>
      </c>
      <c r="G65" s="495">
        <v>66</v>
      </c>
      <c r="H65" s="495">
        <v>67</v>
      </c>
      <c r="I65" s="495">
        <v>36</v>
      </c>
      <c r="J65" s="457"/>
      <c r="M65" s="460"/>
    </row>
    <row r="66" spans="1:13" x14ac:dyDescent="0.35">
      <c r="A66" s="341"/>
      <c r="B66" s="338"/>
      <c r="C66" s="107" t="s">
        <v>641</v>
      </c>
      <c r="D66" s="78" t="s">
        <v>642</v>
      </c>
      <c r="E66" s="424"/>
      <c r="F66" s="495">
        <v>826</v>
      </c>
      <c r="G66" s="495">
        <v>63</v>
      </c>
      <c r="H66" s="495">
        <v>65</v>
      </c>
      <c r="I66" s="495">
        <v>34.799999999999997</v>
      </c>
      <c r="J66" s="457"/>
      <c r="M66" s="460"/>
    </row>
    <row r="67" spans="1:13" x14ac:dyDescent="0.35">
      <c r="A67" s="341"/>
      <c r="B67" s="338"/>
      <c r="C67" s="107" t="s">
        <v>643</v>
      </c>
      <c r="D67" s="78" t="s">
        <v>644</v>
      </c>
      <c r="E67" s="424"/>
      <c r="F67" s="495">
        <v>1273</v>
      </c>
      <c r="G67" s="495">
        <v>67</v>
      </c>
      <c r="H67" s="495">
        <v>68</v>
      </c>
      <c r="I67" s="495">
        <v>35.799999999999997</v>
      </c>
      <c r="J67" s="457"/>
      <c r="M67" s="460"/>
    </row>
    <row r="68" spans="1:13" x14ac:dyDescent="0.35">
      <c r="A68" s="341"/>
      <c r="B68" s="338"/>
      <c r="C68" s="107" t="s">
        <v>645</v>
      </c>
      <c r="D68" s="78" t="s">
        <v>646</v>
      </c>
      <c r="E68" s="424"/>
      <c r="F68" s="495">
        <v>1206</v>
      </c>
      <c r="G68" s="495">
        <v>62</v>
      </c>
      <c r="H68" s="495">
        <v>64</v>
      </c>
      <c r="I68" s="495">
        <v>34.700000000000003</v>
      </c>
      <c r="J68" s="457"/>
      <c r="M68" s="460"/>
    </row>
    <row r="69" spans="1:13" x14ac:dyDescent="0.35">
      <c r="A69" s="341"/>
      <c r="B69" s="338"/>
      <c r="C69" s="107" t="s">
        <v>647</v>
      </c>
      <c r="D69" s="78" t="s">
        <v>648</v>
      </c>
      <c r="E69" s="424"/>
      <c r="F69" s="495">
        <v>1044</v>
      </c>
      <c r="G69" s="495">
        <v>66</v>
      </c>
      <c r="H69" s="495">
        <v>68</v>
      </c>
      <c r="I69" s="495">
        <v>36.5</v>
      </c>
      <c r="J69" s="457"/>
      <c r="M69" s="460"/>
    </row>
    <row r="70" spans="1:13" x14ac:dyDescent="0.35">
      <c r="A70" s="341"/>
      <c r="B70" s="338"/>
      <c r="C70" s="107"/>
      <c r="D70" s="78"/>
      <c r="E70" s="424"/>
      <c r="F70" s="495"/>
      <c r="G70" s="495"/>
      <c r="H70" s="495"/>
      <c r="I70" s="495"/>
      <c r="J70" s="457"/>
      <c r="M70" s="460"/>
    </row>
    <row r="71" spans="1:13" x14ac:dyDescent="0.35">
      <c r="A71" s="341"/>
      <c r="B71" s="338"/>
      <c r="C71" s="340" t="s">
        <v>649</v>
      </c>
      <c r="D71" s="333" t="s">
        <v>650</v>
      </c>
      <c r="E71" s="424"/>
      <c r="F71" s="498"/>
      <c r="G71" s="498"/>
      <c r="H71" s="498"/>
      <c r="I71" s="498"/>
      <c r="J71" s="457"/>
      <c r="M71" s="460"/>
    </row>
    <row r="72" spans="1:13" x14ac:dyDescent="0.35">
      <c r="A72" s="341"/>
      <c r="B72" s="338"/>
      <c r="C72" s="107" t="s">
        <v>23</v>
      </c>
      <c r="D72" s="78" t="s">
        <v>651</v>
      </c>
      <c r="E72" s="402"/>
      <c r="F72" s="495">
        <v>1843</v>
      </c>
      <c r="G72" s="495">
        <v>58</v>
      </c>
      <c r="H72" s="495">
        <v>61</v>
      </c>
      <c r="I72" s="495">
        <v>33.5</v>
      </c>
      <c r="J72" s="457"/>
      <c r="M72" s="454"/>
    </row>
    <row r="73" spans="1:13" x14ac:dyDescent="0.35">
      <c r="A73" s="341"/>
      <c r="B73" s="338"/>
      <c r="C73" s="107" t="s">
        <v>25</v>
      </c>
      <c r="D73" s="78" t="s">
        <v>271</v>
      </c>
      <c r="E73" s="424"/>
      <c r="F73" s="495">
        <v>5036</v>
      </c>
      <c r="G73" s="495">
        <v>53</v>
      </c>
      <c r="H73" s="495">
        <v>54</v>
      </c>
      <c r="I73" s="495">
        <v>33</v>
      </c>
      <c r="J73" s="457"/>
      <c r="M73" s="460"/>
    </row>
    <row r="74" spans="1:13" x14ac:dyDescent="0.35">
      <c r="A74" s="341"/>
      <c r="B74" s="338"/>
      <c r="C74" s="107" t="s">
        <v>30</v>
      </c>
      <c r="D74" s="78" t="s">
        <v>276</v>
      </c>
      <c r="E74" s="424"/>
      <c r="F74" s="495">
        <v>2857</v>
      </c>
      <c r="G74" s="495">
        <v>55</v>
      </c>
      <c r="H74" s="495">
        <v>57</v>
      </c>
      <c r="I74" s="495">
        <v>33.799999999999997</v>
      </c>
      <c r="J74" s="457"/>
      <c r="M74" s="460"/>
    </row>
    <row r="75" spans="1:13" x14ac:dyDescent="0.35">
      <c r="A75" s="341"/>
      <c r="B75" s="338"/>
      <c r="C75" s="107" t="s">
        <v>31</v>
      </c>
      <c r="D75" s="78" t="s">
        <v>652</v>
      </c>
      <c r="E75" s="424"/>
      <c r="F75" s="495">
        <v>2069</v>
      </c>
      <c r="G75" s="495">
        <v>59</v>
      </c>
      <c r="H75" s="495">
        <v>62</v>
      </c>
      <c r="I75" s="495">
        <v>33.200000000000003</v>
      </c>
      <c r="J75" s="457"/>
      <c r="M75" s="460"/>
    </row>
    <row r="76" spans="1:13" x14ac:dyDescent="0.35">
      <c r="A76" s="341"/>
      <c r="B76" s="338"/>
      <c r="C76" s="107" t="s">
        <v>37</v>
      </c>
      <c r="D76" s="78" t="s">
        <v>283</v>
      </c>
      <c r="E76" s="424"/>
      <c r="F76" s="495">
        <v>3751</v>
      </c>
      <c r="G76" s="495">
        <v>59</v>
      </c>
      <c r="H76" s="495">
        <v>63</v>
      </c>
      <c r="I76" s="495">
        <v>33.299999999999997</v>
      </c>
      <c r="J76" s="457"/>
      <c r="M76" s="460"/>
    </row>
    <row r="77" spans="1:13" x14ac:dyDescent="0.35">
      <c r="A77" s="341"/>
      <c r="B77" s="338"/>
      <c r="C77" s="107"/>
      <c r="D77" s="78"/>
      <c r="E77" s="424"/>
      <c r="F77" s="495"/>
      <c r="G77" s="495"/>
      <c r="H77" s="495"/>
      <c r="I77" s="495"/>
      <c r="J77" s="457"/>
      <c r="M77" s="460"/>
    </row>
    <row r="78" spans="1:13" x14ac:dyDescent="0.35">
      <c r="A78" s="339" t="s">
        <v>38</v>
      </c>
      <c r="B78" s="340" t="s">
        <v>585</v>
      </c>
      <c r="C78" s="333" t="s">
        <v>653</v>
      </c>
      <c r="D78" s="338"/>
      <c r="E78" s="424"/>
      <c r="F78" s="495">
        <v>64495</v>
      </c>
      <c r="G78" s="495">
        <v>56</v>
      </c>
      <c r="H78" s="495">
        <v>59</v>
      </c>
      <c r="I78" s="495">
        <v>32.9</v>
      </c>
      <c r="J78" s="457"/>
      <c r="M78" s="460"/>
    </row>
    <row r="79" spans="1:13" x14ac:dyDescent="0.35">
      <c r="A79" s="341"/>
      <c r="B79" s="338"/>
      <c r="C79" s="340"/>
      <c r="D79" s="333"/>
      <c r="E79" s="424"/>
      <c r="F79" s="495"/>
      <c r="G79" s="495"/>
      <c r="H79" s="495"/>
      <c r="I79" s="495"/>
      <c r="J79" s="457"/>
      <c r="M79" s="460"/>
    </row>
    <row r="80" spans="1:13" x14ac:dyDescent="0.35">
      <c r="A80" s="341"/>
      <c r="B80" s="338"/>
      <c r="C80" s="340" t="s">
        <v>43</v>
      </c>
      <c r="D80" s="333" t="s">
        <v>654</v>
      </c>
      <c r="E80" s="424"/>
      <c r="F80" s="495">
        <v>3304</v>
      </c>
      <c r="G80" s="495">
        <v>64</v>
      </c>
      <c r="H80" s="495">
        <v>65</v>
      </c>
      <c r="I80" s="495">
        <v>35.200000000000003</v>
      </c>
      <c r="J80" s="457"/>
      <c r="M80" s="460"/>
    </row>
    <row r="81" spans="1:13" x14ac:dyDescent="0.35">
      <c r="A81" s="341"/>
      <c r="B81" s="338"/>
      <c r="C81" s="340" t="s">
        <v>44</v>
      </c>
      <c r="D81" s="333" t="s">
        <v>655</v>
      </c>
      <c r="E81" s="424"/>
      <c r="F81" s="495">
        <v>3373</v>
      </c>
      <c r="G81" s="495">
        <v>47</v>
      </c>
      <c r="H81" s="495">
        <v>51</v>
      </c>
      <c r="I81" s="495">
        <v>30.6</v>
      </c>
      <c r="J81" s="457"/>
      <c r="M81" s="460"/>
    </row>
    <row r="82" spans="1:13" x14ac:dyDescent="0.35">
      <c r="A82" s="341"/>
      <c r="B82" s="338"/>
      <c r="C82" s="340" t="s">
        <v>47</v>
      </c>
      <c r="D82" s="333" t="s">
        <v>656</v>
      </c>
      <c r="E82" s="424"/>
      <c r="F82" s="495">
        <v>1921</v>
      </c>
      <c r="G82" s="495">
        <v>56</v>
      </c>
      <c r="H82" s="495">
        <v>58</v>
      </c>
      <c r="I82" s="495">
        <v>32.6</v>
      </c>
      <c r="J82" s="457"/>
      <c r="M82" s="460"/>
    </row>
    <row r="83" spans="1:13" x14ac:dyDescent="0.35">
      <c r="A83" s="341"/>
      <c r="B83" s="338"/>
      <c r="C83" s="340" t="s">
        <v>48</v>
      </c>
      <c r="D83" s="333" t="s">
        <v>657</v>
      </c>
      <c r="E83" s="424"/>
      <c r="F83" s="495">
        <v>2005</v>
      </c>
      <c r="G83" s="495">
        <v>63</v>
      </c>
      <c r="H83" s="495">
        <v>65</v>
      </c>
      <c r="I83" s="495">
        <v>34.4</v>
      </c>
      <c r="J83" s="457"/>
      <c r="M83" s="460"/>
    </row>
    <row r="84" spans="1:13" x14ac:dyDescent="0.35">
      <c r="A84" s="341"/>
      <c r="B84" s="338"/>
      <c r="C84" s="340" t="s">
        <v>53</v>
      </c>
      <c r="D84" s="333" t="s">
        <v>658</v>
      </c>
      <c r="E84" s="402"/>
      <c r="F84" s="495">
        <v>1963</v>
      </c>
      <c r="G84" s="495">
        <v>63</v>
      </c>
      <c r="H84" s="495">
        <v>65</v>
      </c>
      <c r="I84" s="495">
        <v>34.5</v>
      </c>
      <c r="J84" s="457"/>
      <c r="M84" s="454"/>
    </row>
    <row r="85" spans="1:13" x14ac:dyDescent="0.35">
      <c r="A85" s="341"/>
      <c r="B85" s="338"/>
      <c r="C85" s="107"/>
      <c r="D85" s="78"/>
      <c r="E85" s="424"/>
      <c r="F85" s="495"/>
      <c r="G85" s="495"/>
      <c r="H85" s="495"/>
      <c r="I85" s="495"/>
      <c r="J85" s="457"/>
      <c r="M85" s="460"/>
    </row>
    <row r="86" spans="1:13" x14ac:dyDescent="0.35">
      <c r="A86" s="341"/>
      <c r="B86" s="338"/>
      <c r="C86" s="340" t="s">
        <v>49</v>
      </c>
      <c r="D86" s="333" t="s">
        <v>659</v>
      </c>
      <c r="E86" s="424"/>
      <c r="F86" s="495"/>
      <c r="G86" s="495"/>
      <c r="H86" s="495"/>
      <c r="I86" s="495"/>
      <c r="J86" s="457"/>
      <c r="M86" s="460"/>
    </row>
    <row r="87" spans="1:13" x14ac:dyDescent="0.35">
      <c r="A87" s="341"/>
      <c r="B87" s="338"/>
      <c r="C87" s="107" t="s">
        <v>660</v>
      </c>
      <c r="D87" s="78" t="s">
        <v>661</v>
      </c>
      <c r="E87" s="424"/>
      <c r="F87" s="495">
        <v>535</v>
      </c>
      <c r="G87" s="495">
        <v>60</v>
      </c>
      <c r="H87" s="495">
        <v>62</v>
      </c>
      <c r="I87" s="495">
        <v>34.4</v>
      </c>
      <c r="J87" s="457"/>
      <c r="M87" s="460"/>
    </row>
    <row r="88" spans="1:13" x14ac:dyDescent="0.35">
      <c r="A88" s="341"/>
      <c r="B88" s="338"/>
      <c r="C88" s="107" t="s">
        <v>662</v>
      </c>
      <c r="D88" s="78" t="s">
        <v>663</v>
      </c>
      <c r="E88" s="424"/>
      <c r="F88" s="495">
        <v>863</v>
      </c>
      <c r="G88" s="495">
        <v>63</v>
      </c>
      <c r="H88" s="495">
        <v>63</v>
      </c>
      <c r="I88" s="495">
        <v>34.6</v>
      </c>
      <c r="J88" s="457"/>
      <c r="M88" s="460"/>
    </row>
    <row r="89" spans="1:13" x14ac:dyDescent="0.35">
      <c r="A89" s="341"/>
      <c r="B89" s="338"/>
      <c r="C89" s="107" t="s">
        <v>664</v>
      </c>
      <c r="D89" s="78" t="s">
        <v>665</v>
      </c>
      <c r="E89" s="424"/>
      <c r="F89" s="495">
        <v>1567</v>
      </c>
      <c r="G89" s="495">
        <v>59</v>
      </c>
      <c r="H89" s="495">
        <v>62</v>
      </c>
      <c r="I89" s="495">
        <v>34.200000000000003</v>
      </c>
      <c r="J89" s="457"/>
      <c r="M89" s="460"/>
    </row>
    <row r="90" spans="1:13" x14ac:dyDescent="0.35">
      <c r="A90" s="341"/>
      <c r="B90" s="338"/>
      <c r="C90" s="107" t="s">
        <v>666</v>
      </c>
      <c r="D90" s="78" t="s">
        <v>667</v>
      </c>
      <c r="E90" s="424"/>
      <c r="F90" s="495">
        <v>510</v>
      </c>
      <c r="G90" s="495">
        <v>56</v>
      </c>
      <c r="H90" s="495">
        <v>59</v>
      </c>
      <c r="I90" s="495">
        <v>33.700000000000003</v>
      </c>
      <c r="J90" s="457"/>
      <c r="M90" s="460"/>
    </row>
    <row r="91" spans="1:13" x14ac:dyDescent="0.35">
      <c r="A91" s="341"/>
      <c r="B91" s="338"/>
      <c r="C91" s="107" t="s">
        <v>668</v>
      </c>
      <c r="D91" s="78" t="s">
        <v>669</v>
      </c>
      <c r="E91" s="424"/>
      <c r="F91" s="495">
        <v>475</v>
      </c>
      <c r="G91" s="495">
        <v>60</v>
      </c>
      <c r="H91" s="495">
        <v>64</v>
      </c>
      <c r="I91" s="495">
        <v>34.799999999999997</v>
      </c>
      <c r="J91" s="457"/>
      <c r="M91" s="460"/>
    </row>
    <row r="92" spans="1:13" x14ac:dyDescent="0.35">
      <c r="A92" s="341"/>
      <c r="B92" s="338"/>
      <c r="C92" s="107" t="s">
        <v>670</v>
      </c>
      <c r="D92" s="78" t="s">
        <v>671</v>
      </c>
      <c r="E92" s="424"/>
      <c r="F92" s="495">
        <v>1093</v>
      </c>
      <c r="G92" s="495">
        <v>53</v>
      </c>
      <c r="H92" s="495">
        <v>55</v>
      </c>
      <c r="I92" s="495">
        <v>32.6</v>
      </c>
      <c r="J92" s="457"/>
      <c r="M92" s="460"/>
    </row>
    <row r="93" spans="1:13" x14ac:dyDescent="0.35">
      <c r="A93" s="341"/>
      <c r="B93" s="338"/>
      <c r="C93" s="107" t="s">
        <v>672</v>
      </c>
      <c r="D93" s="78" t="s">
        <v>673</v>
      </c>
      <c r="E93" s="424"/>
      <c r="F93" s="495">
        <v>980</v>
      </c>
      <c r="G93" s="495">
        <v>60</v>
      </c>
      <c r="H93" s="495">
        <v>63</v>
      </c>
      <c r="I93" s="495">
        <v>34</v>
      </c>
      <c r="J93" s="457"/>
      <c r="M93" s="460"/>
    </row>
    <row r="94" spans="1:13" x14ac:dyDescent="0.35">
      <c r="A94" s="341"/>
      <c r="B94" s="338"/>
      <c r="C94" s="107"/>
      <c r="D94" s="78"/>
      <c r="E94" s="424"/>
      <c r="F94" s="495"/>
      <c r="G94" s="495"/>
      <c r="H94" s="495"/>
      <c r="I94" s="495"/>
      <c r="J94" s="457"/>
      <c r="M94" s="460"/>
    </row>
    <row r="95" spans="1:13" x14ac:dyDescent="0.35">
      <c r="A95" s="341"/>
      <c r="B95" s="338"/>
      <c r="C95" s="340" t="s">
        <v>674</v>
      </c>
      <c r="D95" s="333" t="s">
        <v>675</v>
      </c>
      <c r="E95" s="424"/>
      <c r="F95" s="495"/>
      <c r="G95" s="495"/>
      <c r="H95" s="495"/>
      <c r="I95" s="495"/>
      <c r="J95" s="457"/>
      <c r="M95" s="460"/>
    </row>
    <row r="96" spans="1:13" x14ac:dyDescent="0.35">
      <c r="A96" s="341"/>
      <c r="B96" s="338"/>
      <c r="C96" s="107" t="s">
        <v>39</v>
      </c>
      <c r="D96" s="78" t="s">
        <v>284</v>
      </c>
      <c r="E96" s="424"/>
      <c r="F96" s="495">
        <v>2766</v>
      </c>
      <c r="G96" s="495">
        <v>53</v>
      </c>
      <c r="H96" s="495">
        <v>56</v>
      </c>
      <c r="I96" s="495">
        <v>32.299999999999997</v>
      </c>
      <c r="J96" s="457"/>
      <c r="M96" s="460"/>
    </row>
    <row r="97" spans="1:13" x14ac:dyDescent="0.35">
      <c r="A97" s="341"/>
      <c r="B97" s="338"/>
      <c r="C97" s="107" t="s">
        <v>42</v>
      </c>
      <c r="D97" s="78" t="s">
        <v>287</v>
      </c>
      <c r="E97" s="424"/>
      <c r="F97" s="495">
        <v>3699</v>
      </c>
      <c r="G97" s="495">
        <v>50</v>
      </c>
      <c r="H97" s="495">
        <v>53</v>
      </c>
      <c r="I97" s="495">
        <v>32</v>
      </c>
      <c r="J97" s="457"/>
      <c r="M97" s="460"/>
    </row>
    <row r="98" spans="1:13" x14ac:dyDescent="0.35">
      <c r="A98" s="341"/>
      <c r="B98" s="338"/>
      <c r="C98" s="107" t="s">
        <v>50</v>
      </c>
      <c r="D98" s="78" t="s">
        <v>676</v>
      </c>
      <c r="E98" s="402"/>
      <c r="F98" s="495">
        <v>3245</v>
      </c>
      <c r="G98" s="495">
        <v>60</v>
      </c>
      <c r="H98" s="495">
        <v>62</v>
      </c>
      <c r="I98" s="495">
        <v>34.299999999999997</v>
      </c>
      <c r="J98" s="457"/>
      <c r="M98" s="454"/>
    </row>
    <row r="99" spans="1:13" x14ac:dyDescent="0.35">
      <c r="A99" s="341"/>
      <c r="B99" s="338"/>
      <c r="C99" s="107" t="s">
        <v>51</v>
      </c>
      <c r="D99" s="78" t="s">
        <v>296</v>
      </c>
      <c r="E99" s="424"/>
      <c r="F99" s="495">
        <v>6415</v>
      </c>
      <c r="G99" s="495">
        <v>58</v>
      </c>
      <c r="H99" s="495">
        <v>60</v>
      </c>
      <c r="I99" s="495">
        <v>32.299999999999997</v>
      </c>
      <c r="J99" s="457"/>
      <c r="M99" s="460"/>
    </row>
    <row r="100" spans="1:13" x14ac:dyDescent="0.35">
      <c r="A100" s="341"/>
      <c r="B100" s="338"/>
      <c r="C100" s="107"/>
      <c r="D100" s="78"/>
      <c r="E100" s="424"/>
      <c r="F100" s="495"/>
      <c r="G100" s="495"/>
      <c r="H100" s="495"/>
      <c r="I100" s="495"/>
      <c r="J100" s="457"/>
      <c r="M100" s="460"/>
    </row>
    <row r="101" spans="1:13" x14ac:dyDescent="0.35">
      <c r="A101" s="341"/>
      <c r="B101" s="338"/>
      <c r="C101" s="340" t="s">
        <v>677</v>
      </c>
      <c r="D101" s="333" t="s">
        <v>678</v>
      </c>
      <c r="E101" s="424"/>
      <c r="F101" s="495"/>
      <c r="G101" s="495"/>
      <c r="H101" s="495"/>
      <c r="I101" s="495"/>
      <c r="J101" s="457"/>
      <c r="M101" s="460"/>
    </row>
    <row r="102" spans="1:13" x14ac:dyDescent="0.35">
      <c r="A102" s="341"/>
      <c r="B102" s="338"/>
      <c r="C102" s="107" t="s">
        <v>40</v>
      </c>
      <c r="D102" s="78" t="s">
        <v>285</v>
      </c>
      <c r="E102" s="424"/>
      <c r="F102" s="495">
        <v>8110</v>
      </c>
      <c r="G102" s="495">
        <v>51</v>
      </c>
      <c r="H102" s="495">
        <v>56</v>
      </c>
      <c r="I102" s="495">
        <v>31.6</v>
      </c>
      <c r="J102" s="457"/>
      <c r="M102" s="460"/>
    </row>
    <row r="103" spans="1:13" x14ac:dyDescent="0.35">
      <c r="A103" s="341"/>
      <c r="B103" s="338"/>
      <c r="C103" s="107" t="s">
        <v>41</v>
      </c>
      <c r="D103" s="78" t="s">
        <v>286</v>
      </c>
      <c r="E103" s="424"/>
      <c r="F103" s="495">
        <v>2642</v>
      </c>
      <c r="G103" s="495">
        <v>52</v>
      </c>
      <c r="H103" s="495">
        <v>55</v>
      </c>
      <c r="I103" s="495">
        <v>32.4</v>
      </c>
      <c r="J103" s="457"/>
      <c r="M103" s="460"/>
    </row>
    <row r="104" spans="1:13" x14ac:dyDescent="0.35">
      <c r="A104" s="341"/>
      <c r="B104" s="338"/>
      <c r="C104" s="107" t="s">
        <v>45</v>
      </c>
      <c r="D104" s="78" t="s">
        <v>679</v>
      </c>
      <c r="E104" s="424"/>
      <c r="F104" s="495">
        <v>5524</v>
      </c>
      <c r="G104" s="495">
        <v>59</v>
      </c>
      <c r="H104" s="495">
        <v>61</v>
      </c>
      <c r="I104" s="495">
        <v>33.700000000000003</v>
      </c>
      <c r="J104" s="457"/>
      <c r="M104" s="460"/>
    </row>
    <row r="105" spans="1:13" x14ac:dyDescent="0.35">
      <c r="A105" s="341"/>
      <c r="B105" s="338"/>
      <c r="C105" s="107" t="s">
        <v>46</v>
      </c>
      <c r="D105" s="78" t="s">
        <v>291</v>
      </c>
      <c r="E105" s="402"/>
      <c r="F105" s="495">
        <v>9541</v>
      </c>
      <c r="G105" s="495">
        <v>55</v>
      </c>
      <c r="H105" s="495">
        <v>58</v>
      </c>
      <c r="I105" s="495">
        <v>32.9</v>
      </c>
      <c r="J105" s="461"/>
      <c r="M105" s="402"/>
    </row>
    <row r="106" spans="1:13" x14ac:dyDescent="0.35">
      <c r="A106" s="341"/>
      <c r="B106" s="338"/>
      <c r="C106" s="107" t="s">
        <v>52</v>
      </c>
      <c r="D106" s="78" t="s">
        <v>297</v>
      </c>
      <c r="E106" s="402"/>
      <c r="F106" s="495">
        <v>3964</v>
      </c>
      <c r="G106" s="495">
        <v>58</v>
      </c>
      <c r="H106" s="495">
        <v>60</v>
      </c>
      <c r="I106" s="495">
        <v>32.9</v>
      </c>
      <c r="J106" s="457"/>
      <c r="M106" s="454"/>
    </row>
    <row r="107" spans="1:13" x14ac:dyDescent="0.35">
      <c r="A107" s="341"/>
      <c r="B107" s="338"/>
      <c r="C107" s="107"/>
      <c r="D107" s="78"/>
      <c r="E107" s="402"/>
      <c r="F107" s="495"/>
      <c r="G107" s="495"/>
      <c r="H107" s="495"/>
      <c r="I107" s="495"/>
      <c r="J107" s="457"/>
      <c r="M107" s="454"/>
    </row>
    <row r="108" spans="1:13" x14ac:dyDescent="0.35">
      <c r="A108" s="342" t="s">
        <v>54</v>
      </c>
      <c r="B108" s="340" t="s">
        <v>586</v>
      </c>
      <c r="C108" s="333" t="s">
        <v>680</v>
      </c>
      <c r="D108" s="338"/>
      <c r="E108" s="402"/>
      <c r="F108" s="495">
        <v>53865</v>
      </c>
      <c r="G108" s="495">
        <v>55</v>
      </c>
      <c r="H108" s="495">
        <v>58</v>
      </c>
      <c r="I108" s="495">
        <v>33.700000000000003</v>
      </c>
      <c r="J108" s="457"/>
      <c r="M108" s="454"/>
    </row>
    <row r="109" spans="1:13" x14ac:dyDescent="0.35">
      <c r="A109" s="341"/>
      <c r="B109" s="338"/>
      <c r="C109" s="340"/>
      <c r="D109" s="333"/>
      <c r="E109" s="402"/>
      <c r="F109" s="495"/>
      <c r="G109" s="495"/>
      <c r="H109" s="495"/>
      <c r="I109" s="495"/>
      <c r="J109" s="457"/>
      <c r="M109" s="454"/>
    </row>
    <row r="110" spans="1:13" x14ac:dyDescent="0.35">
      <c r="A110" s="341"/>
      <c r="B110" s="338"/>
      <c r="C110" s="340" t="s">
        <v>55</v>
      </c>
      <c r="D110" s="333" t="s">
        <v>681</v>
      </c>
      <c r="E110" s="402"/>
      <c r="F110" s="495">
        <v>3361</v>
      </c>
      <c r="G110" s="495">
        <v>49</v>
      </c>
      <c r="H110" s="495">
        <v>51</v>
      </c>
      <c r="I110" s="495">
        <v>32.5</v>
      </c>
      <c r="J110" s="457"/>
      <c r="M110" s="454"/>
    </row>
    <row r="111" spans="1:13" x14ac:dyDescent="0.35">
      <c r="A111" s="341"/>
      <c r="B111" s="338"/>
      <c r="C111" s="340" t="s">
        <v>57</v>
      </c>
      <c r="D111" s="333" t="s">
        <v>682</v>
      </c>
      <c r="E111" s="402"/>
      <c r="F111" s="495">
        <v>4751</v>
      </c>
      <c r="G111" s="495">
        <v>37</v>
      </c>
      <c r="H111" s="495">
        <v>42</v>
      </c>
      <c r="I111" s="495">
        <v>29.9</v>
      </c>
      <c r="J111" s="457"/>
      <c r="M111" s="454"/>
    </row>
    <row r="112" spans="1:13" x14ac:dyDescent="0.35">
      <c r="A112" s="341"/>
      <c r="B112" s="338"/>
      <c r="C112" s="340" t="s">
        <v>61</v>
      </c>
      <c r="D112" s="333" t="s">
        <v>683</v>
      </c>
      <c r="E112" s="424"/>
      <c r="F112" s="495">
        <v>3888</v>
      </c>
      <c r="G112" s="495">
        <v>44</v>
      </c>
      <c r="H112" s="495">
        <v>47</v>
      </c>
      <c r="I112" s="495">
        <v>31.4</v>
      </c>
      <c r="J112" s="457"/>
      <c r="M112" s="460"/>
    </row>
    <row r="113" spans="1:13" x14ac:dyDescent="0.35">
      <c r="A113" s="341"/>
      <c r="B113" s="338"/>
      <c r="C113" s="340" t="s">
        <v>63</v>
      </c>
      <c r="D113" s="333" t="s">
        <v>684</v>
      </c>
      <c r="E113" s="402"/>
      <c r="F113" s="495">
        <v>358</v>
      </c>
      <c r="G113" s="495">
        <v>61</v>
      </c>
      <c r="H113" s="495">
        <v>61</v>
      </c>
      <c r="I113" s="495">
        <v>37.1</v>
      </c>
      <c r="J113" s="457"/>
      <c r="M113" s="454"/>
    </row>
    <row r="114" spans="1:13" x14ac:dyDescent="0.35">
      <c r="A114" s="341"/>
      <c r="B114" s="338"/>
      <c r="C114" s="107"/>
      <c r="D114" s="78"/>
      <c r="E114" s="424"/>
      <c r="F114" s="495"/>
      <c r="G114" s="495"/>
      <c r="H114" s="495"/>
      <c r="I114" s="495"/>
      <c r="J114" s="457"/>
      <c r="M114" s="460"/>
    </row>
    <row r="115" spans="1:13" x14ac:dyDescent="0.35">
      <c r="A115" s="341"/>
      <c r="B115" s="338"/>
      <c r="C115" s="340" t="s">
        <v>56</v>
      </c>
      <c r="D115" s="333" t="s">
        <v>685</v>
      </c>
      <c r="E115" s="424"/>
      <c r="F115" s="495"/>
      <c r="G115" s="495"/>
      <c r="H115" s="495"/>
      <c r="I115" s="495"/>
      <c r="J115" s="457"/>
      <c r="M115" s="460"/>
    </row>
    <row r="116" spans="1:13" x14ac:dyDescent="0.35">
      <c r="A116" s="341"/>
      <c r="B116" s="338"/>
      <c r="C116" s="107" t="s">
        <v>686</v>
      </c>
      <c r="D116" s="78" t="s">
        <v>687</v>
      </c>
      <c r="E116" s="424"/>
      <c r="F116" s="495">
        <v>1248</v>
      </c>
      <c r="G116" s="495">
        <v>61</v>
      </c>
      <c r="H116" s="495">
        <v>63</v>
      </c>
      <c r="I116" s="495">
        <v>34.700000000000003</v>
      </c>
      <c r="J116" s="457"/>
      <c r="M116" s="460"/>
    </row>
    <row r="117" spans="1:13" x14ac:dyDescent="0.35">
      <c r="A117" s="341"/>
      <c r="B117" s="338"/>
      <c r="C117" s="107" t="s">
        <v>688</v>
      </c>
      <c r="D117" s="78" t="s">
        <v>689</v>
      </c>
      <c r="E117" s="424"/>
      <c r="F117" s="495">
        <v>848</v>
      </c>
      <c r="G117" s="495">
        <v>57</v>
      </c>
      <c r="H117" s="495">
        <v>59</v>
      </c>
      <c r="I117" s="495">
        <v>34.9</v>
      </c>
      <c r="J117" s="457"/>
      <c r="M117" s="460"/>
    </row>
    <row r="118" spans="1:13" x14ac:dyDescent="0.35">
      <c r="A118" s="341"/>
      <c r="B118" s="338"/>
      <c r="C118" s="107" t="s">
        <v>690</v>
      </c>
      <c r="D118" s="78" t="s">
        <v>691</v>
      </c>
      <c r="E118" s="424"/>
      <c r="F118" s="495">
        <v>1126</v>
      </c>
      <c r="G118" s="495">
        <v>54</v>
      </c>
      <c r="H118" s="495">
        <v>57</v>
      </c>
      <c r="I118" s="495">
        <v>33.799999999999997</v>
      </c>
      <c r="J118" s="457"/>
      <c r="M118" s="460"/>
    </row>
    <row r="119" spans="1:13" x14ac:dyDescent="0.35">
      <c r="A119" s="341"/>
      <c r="B119" s="338"/>
      <c r="C119" s="107" t="s">
        <v>692</v>
      </c>
      <c r="D119" s="78" t="s">
        <v>693</v>
      </c>
      <c r="E119" s="424"/>
      <c r="F119" s="495">
        <v>657</v>
      </c>
      <c r="G119" s="495">
        <v>64</v>
      </c>
      <c r="H119" s="495">
        <v>67</v>
      </c>
      <c r="I119" s="495">
        <v>36.299999999999997</v>
      </c>
      <c r="J119" s="457"/>
      <c r="M119" s="460"/>
    </row>
    <row r="120" spans="1:13" x14ac:dyDescent="0.35">
      <c r="A120" s="341"/>
      <c r="B120" s="338"/>
      <c r="C120" s="107" t="s">
        <v>694</v>
      </c>
      <c r="D120" s="78" t="s">
        <v>695</v>
      </c>
      <c r="E120" s="424"/>
      <c r="F120" s="495">
        <v>1267</v>
      </c>
      <c r="G120" s="495">
        <v>60</v>
      </c>
      <c r="H120" s="495">
        <v>61</v>
      </c>
      <c r="I120" s="495">
        <v>35.6</v>
      </c>
      <c r="J120" s="457"/>
      <c r="M120" s="460"/>
    </row>
    <row r="121" spans="1:13" x14ac:dyDescent="0.35">
      <c r="A121" s="341"/>
      <c r="B121" s="338"/>
      <c r="C121" s="107" t="s">
        <v>696</v>
      </c>
      <c r="D121" s="78" t="s">
        <v>697</v>
      </c>
      <c r="E121" s="424"/>
      <c r="F121" s="495">
        <v>1013</v>
      </c>
      <c r="G121" s="495">
        <v>59</v>
      </c>
      <c r="H121" s="495">
        <v>62</v>
      </c>
      <c r="I121" s="495">
        <v>36</v>
      </c>
      <c r="J121" s="457"/>
      <c r="M121" s="460"/>
    </row>
    <row r="122" spans="1:13" x14ac:dyDescent="0.35">
      <c r="A122" s="341"/>
      <c r="B122" s="338"/>
      <c r="C122" s="107" t="s">
        <v>698</v>
      </c>
      <c r="D122" s="78" t="s">
        <v>699</v>
      </c>
      <c r="E122" s="402"/>
      <c r="F122" s="495">
        <v>953</v>
      </c>
      <c r="G122" s="495">
        <v>60</v>
      </c>
      <c r="H122" s="495">
        <v>64</v>
      </c>
      <c r="I122" s="495">
        <v>35.200000000000003</v>
      </c>
      <c r="J122" s="457"/>
      <c r="M122" s="454"/>
    </row>
    <row r="123" spans="1:13" x14ac:dyDescent="0.35">
      <c r="A123" s="341"/>
      <c r="B123" s="338"/>
      <c r="C123" s="107" t="s">
        <v>700</v>
      </c>
      <c r="D123" s="78" t="s">
        <v>701</v>
      </c>
      <c r="E123" s="424"/>
      <c r="F123" s="495">
        <v>1170</v>
      </c>
      <c r="G123" s="495">
        <v>57</v>
      </c>
      <c r="H123" s="495">
        <v>59</v>
      </c>
      <c r="I123" s="495">
        <v>34.200000000000003</v>
      </c>
      <c r="J123" s="457"/>
      <c r="M123" s="460"/>
    </row>
    <row r="124" spans="1:13" x14ac:dyDescent="0.35">
      <c r="A124" s="341"/>
      <c r="B124" s="338"/>
      <c r="C124" s="107"/>
      <c r="D124" s="78"/>
      <c r="E124" s="424"/>
      <c r="F124" s="495"/>
      <c r="G124" s="495"/>
      <c r="H124" s="495"/>
      <c r="I124" s="495"/>
      <c r="J124" s="457"/>
      <c r="M124" s="460"/>
    </row>
    <row r="125" spans="1:13" x14ac:dyDescent="0.35">
      <c r="A125" s="341"/>
      <c r="B125" s="338"/>
      <c r="C125" s="340" t="s">
        <v>58</v>
      </c>
      <c r="D125" s="333" t="s">
        <v>702</v>
      </c>
      <c r="E125" s="424"/>
      <c r="F125" s="495"/>
      <c r="G125" s="495"/>
      <c r="H125" s="495"/>
      <c r="I125" s="495"/>
      <c r="J125" s="457"/>
      <c r="M125" s="460"/>
    </row>
    <row r="126" spans="1:13" x14ac:dyDescent="0.35">
      <c r="A126" s="341"/>
      <c r="B126" s="338"/>
      <c r="C126" s="107" t="s">
        <v>703</v>
      </c>
      <c r="D126" s="78" t="s">
        <v>704</v>
      </c>
      <c r="E126" s="424"/>
      <c r="F126" s="495">
        <v>1098</v>
      </c>
      <c r="G126" s="495">
        <v>57</v>
      </c>
      <c r="H126" s="495">
        <v>58</v>
      </c>
      <c r="I126" s="495">
        <v>33.9</v>
      </c>
      <c r="J126" s="457"/>
      <c r="M126" s="460"/>
    </row>
    <row r="127" spans="1:13" x14ac:dyDescent="0.35">
      <c r="A127" s="341"/>
      <c r="B127" s="338"/>
      <c r="C127" s="107" t="s">
        <v>705</v>
      </c>
      <c r="D127" s="78" t="s">
        <v>706</v>
      </c>
      <c r="E127" s="424"/>
      <c r="F127" s="495">
        <v>1779</v>
      </c>
      <c r="G127" s="495">
        <v>57</v>
      </c>
      <c r="H127" s="495">
        <v>58</v>
      </c>
      <c r="I127" s="495">
        <v>33.4</v>
      </c>
      <c r="J127" s="457"/>
      <c r="M127" s="460"/>
    </row>
    <row r="128" spans="1:13" x14ac:dyDescent="0.35">
      <c r="A128" s="341"/>
      <c r="B128" s="338"/>
      <c r="C128" s="107" t="s">
        <v>707</v>
      </c>
      <c r="D128" s="78" t="s">
        <v>708</v>
      </c>
      <c r="E128" s="402"/>
      <c r="F128" s="495">
        <v>939</v>
      </c>
      <c r="G128" s="495">
        <v>60</v>
      </c>
      <c r="H128" s="495">
        <v>62</v>
      </c>
      <c r="I128" s="495">
        <v>35.1</v>
      </c>
      <c r="J128" s="457"/>
      <c r="M128" s="454"/>
    </row>
    <row r="129" spans="1:13" x14ac:dyDescent="0.35">
      <c r="A129" s="341"/>
      <c r="B129" s="338"/>
      <c r="C129" s="107" t="s">
        <v>709</v>
      </c>
      <c r="D129" s="78" t="s">
        <v>710</v>
      </c>
      <c r="E129" s="424"/>
      <c r="F129" s="495">
        <v>1135</v>
      </c>
      <c r="G129" s="495">
        <v>53</v>
      </c>
      <c r="H129" s="495">
        <v>55</v>
      </c>
      <c r="I129" s="495">
        <v>33.5</v>
      </c>
      <c r="J129" s="457"/>
      <c r="M129" s="460"/>
    </row>
    <row r="130" spans="1:13" x14ac:dyDescent="0.35">
      <c r="A130" s="341"/>
      <c r="B130" s="338"/>
      <c r="C130" s="107" t="s">
        <v>711</v>
      </c>
      <c r="D130" s="78" t="s">
        <v>712</v>
      </c>
      <c r="E130" s="424"/>
      <c r="F130" s="495">
        <v>557</v>
      </c>
      <c r="G130" s="495">
        <v>61</v>
      </c>
      <c r="H130" s="495">
        <v>63</v>
      </c>
      <c r="I130" s="495">
        <v>34.9</v>
      </c>
      <c r="J130" s="457"/>
      <c r="M130" s="460"/>
    </row>
    <row r="131" spans="1:13" x14ac:dyDescent="0.35">
      <c r="A131" s="341"/>
      <c r="B131" s="338"/>
      <c r="C131" s="107" t="s">
        <v>713</v>
      </c>
      <c r="D131" s="78" t="s">
        <v>714</v>
      </c>
      <c r="E131" s="424"/>
      <c r="F131" s="495">
        <v>1086</v>
      </c>
      <c r="G131" s="495">
        <v>54</v>
      </c>
      <c r="H131" s="495">
        <v>56</v>
      </c>
      <c r="I131" s="495">
        <v>33.299999999999997</v>
      </c>
      <c r="J131" s="457"/>
      <c r="M131" s="460"/>
    </row>
    <row r="132" spans="1:13" x14ac:dyDescent="0.35">
      <c r="A132" s="341"/>
      <c r="B132" s="338"/>
      <c r="C132" s="107" t="s">
        <v>715</v>
      </c>
      <c r="D132" s="78" t="s">
        <v>716</v>
      </c>
      <c r="E132" s="424"/>
      <c r="F132" s="495">
        <v>602</v>
      </c>
      <c r="G132" s="495">
        <v>54</v>
      </c>
      <c r="H132" s="495">
        <v>55</v>
      </c>
      <c r="I132" s="495">
        <v>34.299999999999997</v>
      </c>
      <c r="J132" s="457"/>
      <c r="M132" s="460"/>
    </row>
    <row r="133" spans="1:13" x14ac:dyDescent="0.35">
      <c r="A133" s="341"/>
      <c r="B133" s="338"/>
      <c r="C133" s="107"/>
      <c r="D133" s="78"/>
      <c r="E133" s="424"/>
      <c r="F133" s="495"/>
      <c r="G133" s="495"/>
      <c r="H133" s="495"/>
      <c r="I133" s="495"/>
      <c r="J133" s="457"/>
      <c r="M133" s="460"/>
    </row>
    <row r="134" spans="1:13" x14ac:dyDescent="0.35">
      <c r="A134" s="341"/>
      <c r="B134" s="338"/>
      <c r="C134" s="340" t="s">
        <v>59</v>
      </c>
      <c r="D134" s="333" t="s">
        <v>304</v>
      </c>
      <c r="E134" s="424"/>
      <c r="F134" s="498"/>
      <c r="G134" s="498"/>
      <c r="H134" s="498"/>
      <c r="I134" s="498"/>
      <c r="J134" s="457"/>
      <c r="M134" s="460"/>
    </row>
    <row r="135" spans="1:13" x14ac:dyDescent="0.35">
      <c r="A135" s="341"/>
      <c r="B135" s="338"/>
      <c r="C135" s="107" t="s">
        <v>717</v>
      </c>
      <c r="D135" s="78" t="s">
        <v>718</v>
      </c>
      <c r="E135" s="402"/>
      <c r="F135" s="495">
        <v>837</v>
      </c>
      <c r="G135" s="495">
        <v>64</v>
      </c>
      <c r="H135" s="495">
        <v>66</v>
      </c>
      <c r="I135" s="495">
        <v>35.299999999999997</v>
      </c>
      <c r="J135" s="461"/>
      <c r="M135" s="402"/>
    </row>
    <row r="136" spans="1:13" x14ac:dyDescent="0.35">
      <c r="A136" s="341"/>
      <c r="B136" s="338"/>
      <c r="C136" s="107" t="s">
        <v>719</v>
      </c>
      <c r="D136" s="78" t="s">
        <v>720</v>
      </c>
      <c r="E136" s="402"/>
      <c r="F136" s="495">
        <v>1297</v>
      </c>
      <c r="G136" s="495">
        <v>62</v>
      </c>
      <c r="H136" s="495">
        <v>63</v>
      </c>
      <c r="I136" s="495">
        <v>34.200000000000003</v>
      </c>
      <c r="J136" s="457"/>
      <c r="M136" s="454"/>
    </row>
    <row r="137" spans="1:13" x14ac:dyDescent="0.35">
      <c r="A137" s="341"/>
      <c r="B137" s="338"/>
      <c r="C137" s="107" t="s">
        <v>721</v>
      </c>
      <c r="D137" s="78" t="s">
        <v>722</v>
      </c>
      <c r="E137" s="402"/>
      <c r="F137" s="495">
        <v>1114</v>
      </c>
      <c r="G137" s="495">
        <v>63</v>
      </c>
      <c r="H137" s="495">
        <v>64</v>
      </c>
      <c r="I137" s="495">
        <v>34.700000000000003</v>
      </c>
      <c r="J137" s="457"/>
      <c r="M137" s="454"/>
    </row>
    <row r="138" spans="1:13" x14ac:dyDescent="0.35">
      <c r="A138" s="341"/>
      <c r="B138" s="338"/>
      <c r="C138" s="107" t="s">
        <v>723</v>
      </c>
      <c r="D138" s="78" t="s">
        <v>724</v>
      </c>
      <c r="E138" s="402"/>
      <c r="F138" s="495">
        <v>1215</v>
      </c>
      <c r="G138" s="495">
        <v>72</v>
      </c>
      <c r="H138" s="495">
        <v>73</v>
      </c>
      <c r="I138" s="495">
        <v>36.4</v>
      </c>
      <c r="J138" s="457"/>
      <c r="M138" s="454"/>
    </row>
    <row r="139" spans="1:13" x14ac:dyDescent="0.35">
      <c r="A139" s="341"/>
      <c r="B139" s="338"/>
      <c r="C139" s="107" t="s">
        <v>725</v>
      </c>
      <c r="D139" s="78" t="s">
        <v>726</v>
      </c>
      <c r="E139" s="402"/>
      <c r="F139" s="495">
        <v>924</v>
      </c>
      <c r="G139" s="495">
        <v>63</v>
      </c>
      <c r="H139" s="495">
        <v>66</v>
      </c>
      <c r="I139" s="495">
        <v>35.1</v>
      </c>
      <c r="J139" s="457"/>
      <c r="M139" s="454"/>
    </row>
    <row r="140" spans="1:13" x14ac:dyDescent="0.35">
      <c r="A140" s="341"/>
      <c r="B140" s="338"/>
      <c r="C140" s="107" t="s">
        <v>727</v>
      </c>
      <c r="D140" s="78" t="s">
        <v>728</v>
      </c>
      <c r="E140" s="402"/>
      <c r="F140" s="495">
        <v>1486</v>
      </c>
      <c r="G140" s="495">
        <v>68</v>
      </c>
      <c r="H140" s="495">
        <v>69</v>
      </c>
      <c r="I140" s="495">
        <v>35.9</v>
      </c>
      <c r="J140" s="457"/>
      <c r="M140" s="454"/>
    </row>
    <row r="141" spans="1:13" x14ac:dyDescent="0.35">
      <c r="A141" s="341"/>
      <c r="B141" s="338"/>
      <c r="C141" s="107" t="s">
        <v>729</v>
      </c>
      <c r="D141" s="78" t="s">
        <v>730</v>
      </c>
      <c r="E141" s="424"/>
      <c r="F141" s="495">
        <v>939</v>
      </c>
      <c r="G141" s="495">
        <v>69</v>
      </c>
      <c r="H141" s="495">
        <v>71</v>
      </c>
      <c r="I141" s="495">
        <v>36.200000000000003</v>
      </c>
      <c r="J141" s="457"/>
      <c r="M141" s="460"/>
    </row>
    <row r="142" spans="1:13" x14ac:dyDescent="0.35">
      <c r="A142" s="341"/>
      <c r="B142" s="338"/>
      <c r="C142" s="107"/>
      <c r="D142" s="78"/>
      <c r="E142" s="402"/>
      <c r="F142" s="496"/>
      <c r="G142" s="496"/>
      <c r="H142" s="496"/>
      <c r="I142" s="496"/>
      <c r="J142" s="457"/>
      <c r="M142" s="454"/>
    </row>
    <row r="143" spans="1:13" x14ac:dyDescent="0.35">
      <c r="A143" s="341"/>
      <c r="B143" s="338"/>
      <c r="C143" s="340" t="s">
        <v>60</v>
      </c>
      <c r="D143" s="333" t="s">
        <v>305</v>
      </c>
      <c r="E143" s="424"/>
      <c r="F143" s="495"/>
      <c r="G143" s="495"/>
      <c r="H143" s="495"/>
      <c r="I143" s="495"/>
      <c r="J143" s="457"/>
      <c r="M143" s="460"/>
    </row>
    <row r="144" spans="1:13" x14ac:dyDescent="0.35">
      <c r="A144" s="341"/>
      <c r="B144" s="338"/>
      <c r="C144" s="107" t="s">
        <v>731</v>
      </c>
      <c r="D144" s="78" t="s">
        <v>732</v>
      </c>
      <c r="E144" s="424"/>
      <c r="F144" s="495">
        <v>958</v>
      </c>
      <c r="G144" s="495">
        <v>51</v>
      </c>
      <c r="H144" s="495">
        <v>53</v>
      </c>
      <c r="I144" s="495">
        <v>33</v>
      </c>
      <c r="J144" s="457"/>
      <c r="M144" s="460"/>
    </row>
    <row r="145" spans="1:13" x14ac:dyDescent="0.35">
      <c r="A145" s="341"/>
      <c r="B145" s="338"/>
      <c r="C145" s="107" t="s">
        <v>733</v>
      </c>
      <c r="D145" s="78" t="s">
        <v>734</v>
      </c>
      <c r="E145" s="424"/>
      <c r="F145" s="495">
        <v>885</v>
      </c>
      <c r="G145" s="495">
        <v>58</v>
      </c>
      <c r="H145" s="495">
        <v>60</v>
      </c>
      <c r="I145" s="495">
        <v>34.5</v>
      </c>
      <c r="J145" s="457"/>
      <c r="M145" s="460"/>
    </row>
    <row r="146" spans="1:13" x14ac:dyDescent="0.35">
      <c r="A146" s="341"/>
      <c r="B146" s="338"/>
      <c r="C146" s="107" t="s">
        <v>735</v>
      </c>
      <c r="D146" s="78" t="s">
        <v>736</v>
      </c>
      <c r="E146" s="424"/>
      <c r="F146" s="495">
        <v>984</v>
      </c>
      <c r="G146" s="495">
        <v>58</v>
      </c>
      <c r="H146" s="495">
        <v>58</v>
      </c>
      <c r="I146" s="495">
        <v>34.299999999999997</v>
      </c>
      <c r="J146" s="457"/>
      <c r="M146" s="460"/>
    </row>
    <row r="147" spans="1:13" x14ac:dyDescent="0.35">
      <c r="A147" s="341"/>
      <c r="B147" s="338"/>
      <c r="C147" s="107" t="s">
        <v>737</v>
      </c>
      <c r="D147" s="78" t="s">
        <v>738</v>
      </c>
      <c r="E147" s="424"/>
      <c r="F147" s="495">
        <v>1251</v>
      </c>
      <c r="G147" s="495">
        <v>56</v>
      </c>
      <c r="H147" s="495">
        <v>58</v>
      </c>
      <c r="I147" s="495">
        <v>34.200000000000003</v>
      </c>
      <c r="J147" s="457"/>
      <c r="M147" s="460"/>
    </row>
    <row r="148" spans="1:13" x14ac:dyDescent="0.35">
      <c r="A148" s="341"/>
      <c r="B148" s="338"/>
      <c r="C148" s="107" t="s">
        <v>739</v>
      </c>
      <c r="D148" s="78" t="s">
        <v>740</v>
      </c>
      <c r="E148" s="424"/>
      <c r="F148" s="495">
        <v>3139</v>
      </c>
      <c r="G148" s="495">
        <v>53</v>
      </c>
      <c r="H148" s="495">
        <v>56</v>
      </c>
      <c r="I148" s="495">
        <v>32.9</v>
      </c>
      <c r="J148" s="457"/>
      <c r="M148" s="460"/>
    </row>
    <row r="149" spans="1:13" x14ac:dyDescent="0.35">
      <c r="A149" s="341"/>
      <c r="B149" s="338"/>
      <c r="C149" s="107" t="s">
        <v>741</v>
      </c>
      <c r="D149" s="78" t="s">
        <v>742</v>
      </c>
      <c r="E149" s="424"/>
      <c r="F149" s="495">
        <v>1027</v>
      </c>
      <c r="G149" s="495">
        <v>64</v>
      </c>
      <c r="H149" s="495">
        <v>65</v>
      </c>
      <c r="I149" s="495">
        <v>35.799999999999997</v>
      </c>
      <c r="J149" s="457"/>
      <c r="M149" s="460"/>
    </row>
    <row r="150" spans="1:13" x14ac:dyDescent="0.35">
      <c r="A150" s="341"/>
      <c r="B150" s="338"/>
      <c r="C150" s="107" t="s">
        <v>743</v>
      </c>
      <c r="D150" s="78" t="s">
        <v>744</v>
      </c>
      <c r="E150" s="424"/>
      <c r="F150" s="495">
        <v>997</v>
      </c>
      <c r="G150" s="495">
        <v>48</v>
      </c>
      <c r="H150" s="495">
        <v>51</v>
      </c>
      <c r="I150" s="495">
        <v>32.200000000000003</v>
      </c>
      <c r="J150" s="457"/>
      <c r="M150" s="460"/>
    </row>
    <row r="151" spans="1:13" x14ac:dyDescent="0.35">
      <c r="A151" s="341"/>
      <c r="B151" s="338"/>
      <c r="C151" s="107"/>
      <c r="D151" s="78"/>
      <c r="E151" s="424"/>
      <c r="F151" s="498"/>
      <c r="G151" s="498"/>
      <c r="H151" s="498"/>
      <c r="I151" s="498"/>
      <c r="J151" s="457"/>
      <c r="M151" s="460"/>
    </row>
    <row r="152" spans="1:13" x14ac:dyDescent="0.35">
      <c r="A152" s="341"/>
      <c r="B152" s="338"/>
      <c r="C152" s="340" t="s">
        <v>62</v>
      </c>
      <c r="D152" s="333" t="s">
        <v>745</v>
      </c>
      <c r="E152" s="402"/>
      <c r="F152" s="496"/>
      <c r="G152" s="496"/>
      <c r="H152" s="496"/>
      <c r="I152" s="496"/>
      <c r="J152" s="457"/>
      <c r="M152" s="454"/>
    </row>
    <row r="153" spans="1:13" x14ac:dyDescent="0.35">
      <c r="A153" s="341"/>
      <c r="B153" s="338"/>
      <c r="C153" s="107" t="s">
        <v>746</v>
      </c>
      <c r="D153" s="78" t="s">
        <v>747</v>
      </c>
      <c r="E153" s="424"/>
      <c r="F153" s="495">
        <v>1464</v>
      </c>
      <c r="G153" s="495">
        <v>55</v>
      </c>
      <c r="H153" s="495">
        <v>57</v>
      </c>
      <c r="I153" s="495">
        <v>33.299999999999997</v>
      </c>
      <c r="J153" s="457"/>
      <c r="M153" s="460"/>
    </row>
    <row r="154" spans="1:13" x14ac:dyDescent="0.35">
      <c r="A154" s="341"/>
      <c r="B154" s="338"/>
      <c r="C154" s="107" t="s">
        <v>748</v>
      </c>
      <c r="D154" s="78" t="s">
        <v>749</v>
      </c>
      <c r="E154" s="424"/>
      <c r="F154" s="495">
        <v>1189</v>
      </c>
      <c r="G154" s="495">
        <v>53</v>
      </c>
      <c r="H154" s="495">
        <v>58</v>
      </c>
      <c r="I154" s="495">
        <v>32.6</v>
      </c>
      <c r="J154" s="457"/>
      <c r="M154" s="460"/>
    </row>
    <row r="155" spans="1:13" x14ac:dyDescent="0.35">
      <c r="A155" s="341"/>
      <c r="B155" s="338"/>
      <c r="C155" s="107" t="s">
        <v>750</v>
      </c>
      <c r="D155" s="78" t="s">
        <v>751</v>
      </c>
      <c r="E155" s="424"/>
      <c r="F155" s="495">
        <v>1156</v>
      </c>
      <c r="G155" s="495">
        <v>58</v>
      </c>
      <c r="H155" s="495">
        <v>61</v>
      </c>
      <c r="I155" s="495">
        <v>34</v>
      </c>
      <c r="J155" s="457"/>
      <c r="M155" s="460"/>
    </row>
    <row r="156" spans="1:13" x14ac:dyDescent="0.35">
      <c r="A156" s="341"/>
      <c r="B156" s="338"/>
      <c r="C156" s="107" t="s">
        <v>752</v>
      </c>
      <c r="D156" s="78" t="s">
        <v>753</v>
      </c>
      <c r="E156" s="424"/>
      <c r="F156" s="495">
        <v>1291</v>
      </c>
      <c r="G156" s="495">
        <v>61</v>
      </c>
      <c r="H156" s="495">
        <v>63</v>
      </c>
      <c r="I156" s="495">
        <v>34.6</v>
      </c>
      <c r="J156" s="457"/>
      <c r="M156" s="460"/>
    </row>
    <row r="157" spans="1:13" x14ac:dyDescent="0.35">
      <c r="A157" s="341"/>
      <c r="B157" s="338"/>
      <c r="C157" s="107" t="s">
        <v>754</v>
      </c>
      <c r="D157" s="78" t="s">
        <v>755</v>
      </c>
      <c r="E157" s="424"/>
      <c r="F157" s="495">
        <v>1269</v>
      </c>
      <c r="G157" s="495">
        <v>59</v>
      </c>
      <c r="H157" s="495">
        <v>61</v>
      </c>
      <c r="I157" s="495">
        <v>33.5</v>
      </c>
      <c r="J157" s="457"/>
      <c r="M157" s="460"/>
    </row>
    <row r="158" spans="1:13" x14ac:dyDescent="0.35">
      <c r="A158" s="341"/>
      <c r="B158" s="338"/>
      <c r="C158" s="107" t="s">
        <v>756</v>
      </c>
      <c r="D158" s="78" t="s">
        <v>757</v>
      </c>
      <c r="E158" s="424"/>
      <c r="F158" s="495">
        <v>1334</v>
      </c>
      <c r="G158" s="495">
        <v>59</v>
      </c>
      <c r="H158" s="495">
        <v>62</v>
      </c>
      <c r="I158" s="495">
        <v>34</v>
      </c>
      <c r="J158" s="457"/>
      <c r="M158" s="460"/>
    </row>
    <row r="159" spans="1:13" x14ac:dyDescent="0.35">
      <c r="A159" s="341"/>
      <c r="B159" s="338"/>
      <c r="C159" s="107" t="s">
        <v>758</v>
      </c>
      <c r="D159" s="78" t="s">
        <v>759</v>
      </c>
      <c r="E159" s="424"/>
      <c r="F159" s="495">
        <v>1273</v>
      </c>
      <c r="G159" s="495">
        <v>69</v>
      </c>
      <c r="H159" s="495">
        <v>71</v>
      </c>
      <c r="I159" s="495">
        <v>36</v>
      </c>
      <c r="J159" s="457"/>
      <c r="M159" s="460"/>
    </row>
    <row r="160" spans="1:13" x14ac:dyDescent="0.35">
      <c r="A160" s="341"/>
      <c r="B160" s="338"/>
      <c r="C160" s="107"/>
      <c r="D160" s="78"/>
      <c r="E160" s="424"/>
      <c r="F160" s="498"/>
      <c r="G160" s="498"/>
      <c r="H160" s="498"/>
      <c r="I160" s="498"/>
      <c r="J160" s="457"/>
      <c r="M160" s="460"/>
    </row>
    <row r="161" spans="1:13" x14ac:dyDescent="0.35">
      <c r="A161" s="339" t="s">
        <v>64</v>
      </c>
      <c r="B161" s="340" t="s">
        <v>412</v>
      </c>
      <c r="C161" s="333" t="s">
        <v>760</v>
      </c>
      <c r="D161" s="338"/>
      <c r="E161" s="402"/>
      <c r="F161" s="495">
        <v>69664</v>
      </c>
      <c r="G161" s="495">
        <v>56</v>
      </c>
      <c r="H161" s="495">
        <v>58</v>
      </c>
      <c r="I161" s="495">
        <v>33.700000000000003</v>
      </c>
      <c r="J161" s="457"/>
      <c r="M161" s="454"/>
    </row>
    <row r="162" spans="1:13" x14ac:dyDescent="0.35">
      <c r="A162" s="341"/>
      <c r="B162" s="338"/>
      <c r="C162" s="340"/>
      <c r="D162" s="333"/>
      <c r="E162" s="424"/>
      <c r="F162" s="495"/>
      <c r="G162" s="495"/>
      <c r="H162" s="495"/>
      <c r="I162" s="495"/>
      <c r="J162" s="457"/>
      <c r="M162" s="460"/>
    </row>
    <row r="163" spans="1:13" x14ac:dyDescent="0.35">
      <c r="A163" s="341"/>
      <c r="B163" s="338"/>
      <c r="C163" s="340" t="s">
        <v>68</v>
      </c>
      <c r="D163" s="333" t="s">
        <v>761</v>
      </c>
      <c r="E163" s="424"/>
      <c r="F163" s="495">
        <v>1801</v>
      </c>
      <c r="G163" s="495">
        <v>58</v>
      </c>
      <c r="H163" s="495">
        <v>60</v>
      </c>
      <c r="I163" s="495">
        <v>33.799999999999997</v>
      </c>
      <c r="J163" s="457"/>
      <c r="M163" s="460"/>
    </row>
    <row r="164" spans="1:13" x14ac:dyDescent="0.35">
      <c r="A164" s="341"/>
      <c r="B164" s="338"/>
      <c r="C164" s="340" t="s">
        <v>70</v>
      </c>
      <c r="D164" s="333" t="s">
        <v>762</v>
      </c>
      <c r="E164" s="424"/>
      <c r="F164" s="495">
        <v>2933</v>
      </c>
      <c r="G164" s="495">
        <v>62</v>
      </c>
      <c r="H164" s="495">
        <v>64</v>
      </c>
      <c r="I164" s="495">
        <v>35.799999999999997</v>
      </c>
      <c r="J164" s="457"/>
      <c r="M164" s="460"/>
    </row>
    <row r="165" spans="1:13" x14ac:dyDescent="0.35">
      <c r="A165" s="341"/>
      <c r="B165" s="338"/>
      <c r="C165" s="340" t="s">
        <v>73</v>
      </c>
      <c r="D165" s="333" t="s">
        <v>763</v>
      </c>
      <c r="E165" s="424"/>
      <c r="F165" s="495">
        <v>3434</v>
      </c>
      <c r="G165" s="495">
        <v>52</v>
      </c>
      <c r="H165" s="495">
        <v>56</v>
      </c>
      <c r="I165" s="495">
        <v>33.200000000000003</v>
      </c>
      <c r="J165" s="457"/>
      <c r="M165" s="460"/>
    </row>
    <row r="166" spans="1:13" x14ac:dyDescent="0.35">
      <c r="A166" s="341"/>
      <c r="B166" s="338"/>
      <c r="C166" s="340" t="s">
        <v>74</v>
      </c>
      <c r="D166" s="333" t="s">
        <v>764</v>
      </c>
      <c r="E166" s="424"/>
      <c r="F166" s="495">
        <v>2184</v>
      </c>
      <c r="G166" s="495">
        <v>55</v>
      </c>
      <c r="H166" s="495">
        <v>59</v>
      </c>
      <c r="I166" s="495">
        <v>32.9</v>
      </c>
      <c r="J166" s="457"/>
      <c r="M166" s="460"/>
    </row>
    <row r="167" spans="1:13" x14ac:dyDescent="0.35">
      <c r="A167" s="341"/>
      <c r="B167" s="338"/>
      <c r="C167" s="107"/>
      <c r="D167" s="78"/>
      <c r="E167" s="424"/>
      <c r="F167" s="495"/>
      <c r="G167" s="495"/>
      <c r="H167" s="495"/>
      <c r="I167" s="495"/>
      <c r="J167" s="457"/>
      <c r="M167" s="460"/>
    </row>
    <row r="168" spans="1:13" x14ac:dyDescent="0.35">
      <c r="A168" s="341"/>
      <c r="B168" s="338"/>
      <c r="C168" s="340" t="s">
        <v>72</v>
      </c>
      <c r="D168" s="333" t="s">
        <v>765</v>
      </c>
      <c r="E168" s="424"/>
      <c r="F168" s="495"/>
      <c r="G168" s="495"/>
      <c r="H168" s="495"/>
      <c r="I168" s="495"/>
      <c r="J168" s="457"/>
      <c r="M168" s="460"/>
    </row>
    <row r="169" spans="1:13" x14ac:dyDescent="0.35">
      <c r="A169" s="341"/>
      <c r="B169" s="338"/>
      <c r="C169" s="107" t="s">
        <v>766</v>
      </c>
      <c r="D169" s="78" t="s">
        <v>767</v>
      </c>
      <c r="E169" s="424"/>
      <c r="F169" s="495">
        <v>1086</v>
      </c>
      <c r="G169" s="495">
        <v>62</v>
      </c>
      <c r="H169" s="495">
        <v>64</v>
      </c>
      <c r="I169" s="495">
        <v>34.700000000000003</v>
      </c>
      <c r="J169" s="457"/>
      <c r="M169" s="460"/>
    </row>
    <row r="170" spans="1:13" x14ac:dyDescent="0.35">
      <c r="A170" s="341"/>
      <c r="B170" s="338"/>
      <c r="C170" s="107" t="s">
        <v>768</v>
      </c>
      <c r="D170" s="78" t="s">
        <v>769</v>
      </c>
      <c r="E170" s="402"/>
      <c r="F170" s="495">
        <v>1464</v>
      </c>
      <c r="G170" s="495">
        <v>56</v>
      </c>
      <c r="H170" s="495">
        <v>59</v>
      </c>
      <c r="I170" s="495">
        <v>34.1</v>
      </c>
      <c r="J170" s="457"/>
      <c r="M170" s="454"/>
    </row>
    <row r="171" spans="1:13" x14ac:dyDescent="0.35">
      <c r="A171" s="341"/>
      <c r="B171" s="338"/>
      <c r="C171" s="107" t="s">
        <v>770</v>
      </c>
      <c r="D171" s="78" t="s">
        <v>771</v>
      </c>
      <c r="E171" s="424"/>
      <c r="F171" s="495">
        <v>991</v>
      </c>
      <c r="G171" s="495">
        <v>63</v>
      </c>
      <c r="H171" s="495">
        <v>64</v>
      </c>
      <c r="I171" s="495">
        <v>36.200000000000003</v>
      </c>
      <c r="J171" s="457"/>
      <c r="M171" s="460"/>
    </row>
    <row r="172" spans="1:13" x14ac:dyDescent="0.35">
      <c r="A172" s="341"/>
      <c r="B172" s="338"/>
      <c r="C172" s="107" t="s">
        <v>772</v>
      </c>
      <c r="D172" s="78" t="s">
        <v>773</v>
      </c>
      <c r="E172" s="424"/>
      <c r="F172" s="495">
        <v>1283</v>
      </c>
      <c r="G172" s="495">
        <v>58</v>
      </c>
      <c r="H172" s="495">
        <v>60</v>
      </c>
      <c r="I172" s="495">
        <v>35.6</v>
      </c>
      <c r="J172" s="457"/>
      <c r="M172" s="460"/>
    </row>
    <row r="173" spans="1:13" x14ac:dyDescent="0.35">
      <c r="A173" s="341"/>
      <c r="B173" s="338"/>
      <c r="C173" s="107" t="s">
        <v>774</v>
      </c>
      <c r="D173" s="78" t="s">
        <v>775</v>
      </c>
      <c r="E173" s="424"/>
      <c r="F173" s="495">
        <v>925</v>
      </c>
      <c r="G173" s="495">
        <v>69</v>
      </c>
      <c r="H173" s="495">
        <v>70</v>
      </c>
      <c r="I173" s="495">
        <v>37.1</v>
      </c>
      <c r="J173" s="457"/>
      <c r="M173" s="460"/>
    </row>
    <row r="174" spans="1:13" x14ac:dyDescent="0.35">
      <c r="A174" s="341"/>
      <c r="B174" s="338"/>
      <c r="C174" s="107" t="s">
        <v>776</v>
      </c>
      <c r="D174" s="78" t="s">
        <v>777</v>
      </c>
      <c r="E174" s="424"/>
      <c r="F174" s="495">
        <v>1339</v>
      </c>
      <c r="G174" s="495">
        <v>67</v>
      </c>
      <c r="H174" s="495">
        <v>69</v>
      </c>
      <c r="I174" s="495">
        <v>36.6</v>
      </c>
      <c r="J174" s="457"/>
      <c r="M174" s="460"/>
    </row>
    <row r="175" spans="1:13" x14ac:dyDescent="0.35">
      <c r="A175" s="341"/>
      <c r="B175" s="338"/>
      <c r="C175" s="107" t="s">
        <v>778</v>
      </c>
      <c r="D175" s="78" t="s">
        <v>779</v>
      </c>
      <c r="E175" s="424"/>
      <c r="F175" s="495">
        <v>962</v>
      </c>
      <c r="G175" s="495">
        <v>59</v>
      </c>
      <c r="H175" s="495">
        <v>60</v>
      </c>
      <c r="I175" s="495">
        <v>35.200000000000003</v>
      </c>
      <c r="J175" s="457"/>
      <c r="M175" s="460"/>
    </row>
    <row r="176" spans="1:13" x14ac:dyDescent="0.35">
      <c r="A176" s="341"/>
      <c r="B176" s="338"/>
      <c r="C176" s="107" t="s">
        <v>780</v>
      </c>
      <c r="D176" s="78" t="s">
        <v>781</v>
      </c>
      <c r="E176" s="424"/>
      <c r="F176" s="495">
        <v>993</v>
      </c>
      <c r="G176" s="495">
        <v>63</v>
      </c>
      <c r="H176" s="495">
        <v>64</v>
      </c>
      <c r="I176" s="495">
        <v>35.299999999999997</v>
      </c>
      <c r="J176" s="457"/>
      <c r="M176" s="460"/>
    </row>
    <row r="177" spans="1:13" x14ac:dyDescent="0.35">
      <c r="A177" s="341"/>
      <c r="B177" s="338"/>
      <c r="C177" s="107"/>
      <c r="D177" s="78"/>
      <c r="E177" s="424"/>
      <c r="F177" s="495"/>
      <c r="G177" s="495"/>
      <c r="H177" s="495"/>
      <c r="I177" s="495"/>
      <c r="J177" s="457"/>
      <c r="M177" s="460"/>
    </row>
    <row r="178" spans="1:13" x14ac:dyDescent="0.35">
      <c r="A178" s="341"/>
      <c r="B178" s="338"/>
      <c r="C178" s="340" t="s">
        <v>76</v>
      </c>
      <c r="D178" s="333" t="s">
        <v>321</v>
      </c>
      <c r="E178" s="424"/>
      <c r="F178" s="498"/>
      <c r="G178" s="498"/>
      <c r="H178" s="498"/>
      <c r="I178" s="498"/>
      <c r="J178" s="457"/>
      <c r="M178" s="460"/>
    </row>
    <row r="179" spans="1:13" x14ac:dyDescent="0.35">
      <c r="A179" s="341"/>
      <c r="B179" s="338"/>
      <c r="C179" s="107" t="s">
        <v>782</v>
      </c>
      <c r="D179" s="78" t="s">
        <v>783</v>
      </c>
      <c r="E179" s="402"/>
      <c r="F179" s="495">
        <v>624</v>
      </c>
      <c r="G179" s="495">
        <v>55</v>
      </c>
      <c r="H179" s="495">
        <v>59</v>
      </c>
      <c r="I179" s="495">
        <v>32.9</v>
      </c>
      <c r="J179" s="457"/>
      <c r="M179" s="454"/>
    </row>
    <row r="180" spans="1:13" x14ac:dyDescent="0.35">
      <c r="A180" s="341"/>
      <c r="B180" s="338"/>
      <c r="C180" s="107" t="s">
        <v>784</v>
      </c>
      <c r="D180" s="78" t="s">
        <v>785</v>
      </c>
      <c r="E180" s="424"/>
      <c r="F180" s="495">
        <v>1508</v>
      </c>
      <c r="G180" s="495">
        <v>52</v>
      </c>
      <c r="H180" s="495">
        <v>56</v>
      </c>
      <c r="I180" s="495">
        <v>32.799999999999997</v>
      </c>
      <c r="J180" s="457"/>
      <c r="M180" s="460"/>
    </row>
    <row r="181" spans="1:13" x14ac:dyDescent="0.35">
      <c r="A181" s="341"/>
      <c r="B181" s="338"/>
      <c r="C181" s="107" t="s">
        <v>786</v>
      </c>
      <c r="D181" s="78" t="s">
        <v>787</v>
      </c>
      <c r="E181" s="424"/>
      <c r="F181" s="495">
        <v>1284</v>
      </c>
      <c r="G181" s="495">
        <v>56</v>
      </c>
      <c r="H181" s="495">
        <v>59</v>
      </c>
      <c r="I181" s="495">
        <v>33.299999999999997</v>
      </c>
      <c r="J181" s="457"/>
      <c r="M181" s="460"/>
    </row>
    <row r="182" spans="1:13" x14ac:dyDescent="0.35">
      <c r="A182" s="341"/>
      <c r="B182" s="338"/>
      <c r="C182" s="107" t="s">
        <v>788</v>
      </c>
      <c r="D182" s="78" t="s">
        <v>789</v>
      </c>
      <c r="E182" s="424"/>
      <c r="F182" s="495">
        <v>1203</v>
      </c>
      <c r="G182" s="495">
        <v>65</v>
      </c>
      <c r="H182" s="495">
        <v>66</v>
      </c>
      <c r="I182" s="495">
        <v>35.5</v>
      </c>
      <c r="J182" s="457"/>
      <c r="M182" s="460"/>
    </row>
    <row r="183" spans="1:13" x14ac:dyDescent="0.35">
      <c r="A183" s="341"/>
      <c r="B183" s="338"/>
      <c r="C183" s="107" t="s">
        <v>790</v>
      </c>
      <c r="D183" s="78" t="s">
        <v>791</v>
      </c>
      <c r="E183" s="424"/>
      <c r="F183" s="495">
        <v>1464</v>
      </c>
      <c r="G183" s="495">
        <v>59</v>
      </c>
      <c r="H183" s="495">
        <v>61</v>
      </c>
      <c r="I183" s="495">
        <v>34.1</v>
      </c>
      <c r="J183" s="457"/>
      <c r="M183" s="460"/>
    </row>
    <row r="184" spans="1:13" x14ac:dyDescent="0.35">
      <c r="A184" s="341"/>
      <c r="B184" s="338"/>
      <c r="C184" s="107"/>
      <c r="D184" s="78"/>
      <c r="E184" s="424"/>
      <c r="F184" s="495"/>
      <c r="G184" s="495"/>
      <c r="H184" s="495"/>
      <c r="I184" s="495"/>
      <c r="J184" s="457"/>
      <c r="M184" s="460"/>
    </row>
    <row r="185" spans="1:13" x14ac:dyDescent="0.35">
      <c r="A185" s="341"/>
      <c r="B185" s="338"/>
      <c r="C185" s="340" t="s">
        <v>792</v>
      </c>
      <c r="D185" s="333" t="s">
        <v>793</v>
      </c>
      <c r="E185" s="424"/>
      <c r="F185" s="495"/>
      <c r="G185" s="495"/>
      <c r="H185" s="495"/>
      <c r="I185" s="495"/>
      <c r="J185" s="457"/>
      <c r="M185" s="460"/>
    </row>
    <row r="186" spans="1:13" x14ac:dyDescent="0.35">
      <c r="A186" s="341"/>
      <c r="B186" s="338"/>
      <c r="C186" s="107" t="s">
        <v>65</v>
      </c>
      <c r="D186" s="78" t="s">
        <v>310</v>
      </c>
      <c r="E186" s="424"/>
      <c r="F186" s="495">
        <v>16185</v>
      </c>
      <c r="G186" s="495">
        <v>53</v>
      </c>
      <c r="H186" s="495">
        <v>56</v>
      </c>
      <c r="I186" s="495">
        <v>33.299999999999997</v>
      </c>
      <c r="J186" s="457"/>
      <c r="M186" s="460"/>
    </row>
    <row r="187" spans="1:13" x14ac:dyDescent="0.35">
      <c r="A187" s="341"/>
      <c r="B187" s="338"/>
      <c r="C187" s="107" t="s">
        <v>66</v>
      </c>
      <c r="D187" s="78" t="s">
        <v>311</v>
      </c>
      <c r="E187" s="424"/>
      <c r="F187" s="495">
        <v>4316</v>
      </c>
      <c r="G187" s="495">
        <v>57</v>
      </c>
      <c r="H187" s="495">
        <v>60</v>
      </c>
      <c r="I187" s="495">
        <v>33</v>
      </c>
      <c r="J187" s="457"/>
      <c r="M187" s="460"/>
    </row>
    <row r="188" spans="1:13" x14ac:dyDescent="0.35">
      <c r="A188" s="341"/>
      <c r="B188" s="338"/>
      <c r="C188" s="107" t="s">
        <v>67</v>
      </c>
      <c r="D188" s="78" t="s">
        <v>794</v>
      </c>
      <c r="E188" s="402"/>
      <c r="F188" s="495">
        <v>3633</v>
      </c>
      <c r="G188" s="495">
        <v>55</v>
      </c>
      <c r="H188" s="495">
        <v>58</v>
      </c>
      <c r="I188" s="495">
        <v>33.5</v>
      </c>
      <c r="J188" s="461"/>
      <c r="M188" s="402"/>
    </row>
    <row r="189" spans="1:13" x14ac:dyDescent="0.35">
      <c r="A189" s="341"/>
      <c r="B189" s="338"/>
      <c r="C189" s="107" t="s">
        <v>69</v>
      </c>
      <c r="D189" s="78" t="s">
        <v>795</v>
      </c>
      <c r="E189" s="402"/>
      <c r="F189" s="495">
        <v>4617</v>
      </c>
      <c r="G189" s="495">
        <v>50</v>
      </c>
      <c r="H189" s="495">
        <v>54</v>
      </c>
      <c r="I189" s="495">
        <v>31.8</v>
      </c>
      <c r="J189" s="457"/>
      <c r="M189" s="454"/>
    </row>
    <row r="190" spans="1:13" x14ac:dyDescent="0.35">
      <c r="A190" s="341"/>
      <c r="B190" s="338"/>
      <c r="C190" s="107" t="s">
        <v>71</v>
      </c>
      <c r="D190" s="78" t="s">
        <v>316</v>
      </c>
      <c r="E190" s="402"/>
      <c r="F190" s="495">
        <v>2412</v>
      </c>
      <c r="G190" s="495">
        <v>58</v>
      </c>
      <c r="H190" s="495">
        <v>62</v>
      </c>
      <c r="I190" s="495">
        <v>34.5</v>
      </c>
      <c r="J190" s="457"/>
      <c r="M190" s="454"/>
    </row>
    <row r="191" spans="1:13" x14ac:dyDescent="0.35">
      <c r="A191" s="341"/>
      <c r="B191" s="338"/>
      <c r="C191" s="107" t="s">
        <v>75</v>
      </c>
      <c r="D191" s="78" t="s">
        <v>320</v>
      </c>
      <c r="E191" s="402"/>
      <c r="F191" s="495">
        <v>3633</v>
      </c>
      <c r="G191" s="495">
        <v>50</v>
      </c>
      <c r="H191" s="495">
        <v>54</v>
      </c>
      <c r="I191" s="495">
        <v>31.9</v>
      </c>
      <c r="J191" s="457"/>
      <c r="M191" s="454"/>
    </row>
    <row r="192" spans="1:13" x14ac:dyDescent="0.35">
      <c r="A192" s="341"/>
      <c r="B192" s="338"/>
      <c r="C192" s="107" t="s">
        <v>77</v>
      </c>
      <c r="D192" s="78" t="s">
        <v>322</v>
      </c>
      <c r="E192" s="458"/>
      <c r="F192" s="495">
        <v>3234</v>
      </c>
      <c r="G192" s="495">
        <v>54</v>
      </c>
      <c r="H192" s="495">
        <v>57</v>
      </c>
      <c r="I192" s="495">
        <v>32.700000000000003</v>
      </c>
      <c r="J192" s="457"/>
      <c r="M192" s="454"/>
    </row>
    <row r="193" spans="1:13" x14ac:dyDescent="0.35">
      <c r="A193" s="341"/>
      <c r="B193" s="338"/>
      <c r="C193" s="107"/>
      <c r="D193" s="78"/>
      <c r="E193" s="458"/>
      <c r="F193" s="495"/>
      <c r="G193" s="495"/>
      <c r="H193" s="495"/>
      <c r="I193" s="495"/>
      <c r="J193" s="457"/>
      <c r="M193" s="459"/>
    </row>
    <row r="194" spans="1:13" x14ac:dyDescent="0.35">
      <c r="A194" s="341"/>
      <c r="B194" s="338"/>
      <c r="C194" s="340" t="s">
        <v>78</v>
      </c>
      <c r="D194" s="333" t="s">
        <v>796</v>
      </c>
      <c r="E194" s="458"/>
      <c r="F194" s="495"/>
      <c r="G194" s="495"/>
      <c r="H194" s="495"/>
      <c r="I194" s="495"/>
      <c r="J194" s="457"/>
      <c r="M194" s="459"/>
    </row>
    <row r="195" spans="1:13" x14ac:dyDescent="0.35">
      <c r="A195" s="341"/>
      <c r="B195" s="338"/>
      <c r="C195" s="107" t="s">
        <v>797</v>
      </c>
      <c r="D195" s="78" t="s">
        <v>798</v>
      </c>
      <c r="E195" s="458"/>
      <c r="F195" s="495">
        <v>964</v>
      </c>
      <c r="G195" s="495">
        <v>63</v>
      </c>
      <c r="H195" s="495">
        <v>63</v>
      </c>
      <c r="I195" s="495">
        <v>36.4</v>
      </c>
      <c r="J195" s="457"/>
      <c r="M195" s="459"/>
    </row>
    <row r="196" spans="1:13" x14ac:dyDescent="0.35">
      <c r="A196" s="341"/>
      <c r="B196" s="338"/>
      <c r="C196" s="107" t="s">
        <v>799</v>
      </c>
      <c r="D196" s="78" t="s">
        <v>800</v>
      </c>
      <c r="E196" s="458"/>
      <c r="F196" s="495">
        <v>715</v>
      </c>
      <c r="G196" s="495">
        <v>58</v>
      </c>
      <c r="H196" s="495">
        <v>61</v>
      </c>
      <c r="I196" s="495">
        <v>35.299999999999997</v>
      </c>
      <c r="J196" s="457"/>
      <c r="M196" s="459"/>
    </row>
    <row r="197" spans="1:13" x14ac:dyDescent="0.35">
      <c r="A197" s="341"/>
      <c r="B197" s="338"/>
      <c r="C197" s="107" t="s">
        <v>801</v>
      </c>
      <c r="D197" s="78" t="s">
        <v>802</v>
      </c>
      <c r="E197" s="458"/>
      <c r="F197" s="495">
        <v>1053</v>
      </c>
      <c r="G197" s="495">
        <v>50</v>
      </c>
      <c r="H197" s="495">
        <v>52</v>
      </c>
      <c r="I197" s="495">
        <v>33.6</v>
      </c>
      <c r="J197" s="457"/>
      <c r="M197" s="459"/>
    </row>
    <row r="198" spans="1:13" x14ac:dyDescent="0.35">
      <c r="A198" s="341"/>
      <c r="B198" s="338"/>
      <c r="C198" s="107" t="s">
        <v>803</v>
      </c>
      <c r="D198" s="78" t="s">
        <v>804</v>
      </c>
      <c r="E198" s="424"/>
      <c r="F198" s="495">
        <v>1212</v>
      </c>
      <c r="G198" s="495">
        <v>56</v>
      </c>
      <c r="H198" s="495">
        <v>57</v>
      </c>
      <c r="I198" s="495">
        <v>33.799999999999997</v>
      </c>
      <c r="J198" s="457"/>
      <c r="M198" s="459"/>
    </row>
    <row r="199" spans="1:13" x14ac:dyDescent="0.35">
      <c r="A199" s="341"/>
      <c r="B199" s="338"/>
      <c r="C199" s="107" t="s">
        <v>805</v>
      </c>
      <c r="D199" s="78" t="s">
        <v>806</v>
      </c>
      <c r="E199" s="402"/>
      <c r="F199" s="495">
        <v>1210</v>
      </c>
      <c r="G199" s="495">
        <v>57</v>
      </c>
      <c r="H199" s="495">
        <v>59</v>
      </c>
      <c r="I199" s="495">
        <v>34.799999999999997</v>
      </c>
      <c r="J199" s="457"/>
      <c r="M199" s="454"/>
    </row>
    <row r="200" spans="1:13" x14ac:dyDescent="0.35">
      <c r="A200" s="341"/>
      <c r="B200" s="338"/>
      <c r="C200" s="107" t="s">
        <v>807</v>
      </c>
      <c r="D200" s="78" t="s">
        <v>808</v>
      </c>
      <c r="E200" s="402"/>
      <c r="F200" s="495">
        <v>1002</v>
      </c>
      <c r="G200" s="495">
        <v>56</v>
      </c>
      <c r="H200" s="495">
        <v>58</v>
      </c>
      <c r="I200" s="495">
        <v>33.6</v>
      </c>
      <c r="J200" s="457"/>
      <c r="M200" s="454"/>
    </row>
    <row r="201" spans="1:13" x14ac:dyDescent="0.35">
      <c r="A201" s="341"/>
      <c r="B201" s="338"/>
      <c r="C201" s="107"/>
      <c r="D201" s="78"/>
      <c r="E201" s="424"/>
      <c r="F201" s="498"/>
      <c r="G201" s="498"/>
      <c r="H201" s="498"/>
      <c r="I201" s="498"/>
      <c r="J201" s="457"/>
      <c r="M201" s="460"/>
    </row>
    <row r="202" spans="1:13" x14ac:dyDescent="0.35">
      <c r="A202" s="339" t="s">
        <v>79</v>
      </c>
      <c r="B202" s="340" t="s">
        <v>587</v>
      </c>
      <c r="C202" s="333" t="s">
        <v>510</v>
      </c>
      <c r="D202" s="338"/>
      <c r="E202" s="402" t="s">
        <v>183</v>
      </c>
      <c r="F202" s="495">
        <v>71055</v>
      </c>
      <c r="G202" s="495">
        <v>59</v>
      </c>
      <c r="H202" s="495">
        <v>61</v>
      </c>
      <c r="I202" s="495">
        <v>34</v>
      </c>
      <c r="J202" s="457"/>
      <c r="M202" s="454"/>
    </row>
    <row r="203" spans="1:13" x14ac:dyDescent="0.35">
      <c r="A203" s="341"/>
      <c r="B203" s="338"/>
      <c r="C203" s="340"/>
      <c r="D203" s="333"/>
      <c r="E203" s="424"/>
      <c r="F203" s="495"/>
      <c r="G203" s="495"/>
      <c r="H203" s="495"/>
      <c r="I203" s="495"/>
      <c r="J203" s="457"/>
      <c r="M203" s="460"/>
    </row>
    <row r="204" spans="1:13" x14ac:dyDescent="0.35">
      <c r="A204" s="341"/>
      <c r="B204" s="338"/>
      <c r="C204" s="340" t="s">
        <v>80</v>
      </c>
      <c r="D204" s="333" t="s">
        <v>809</v>
      </c>
      <c r="E204" s="424"/>
      <c r="F204" s="495">
        <v>2164</v>
      </c>
      <c r="G204" s="495">
        <v>55</v>
      </c>
      <c r="H204" s="495">
        <v>57</v>
      </c>
      <c r="I204" s="495">
        <v>33.4</v>
      </c>
      <c r="J204" s="457"/>
      <c r="M204" s="460"/>
    </row>
    <row r="205" spans="1:13" x14ac:dyDescent="0.35">
      <c r="A205" s="341"/>
      <c r="B205" s="338"/>
      <c r="C205" s="340" t="s">
        <v>81</v>
      </c>
      <c r="D205" s="333" t="s">
        <v>810</v>
      </c>
      <c r="E205" s="424"/>
      <c r="F205" s="495">
        <v>3264</v>
      </c>
      <c r="G205" s="495">
        <v>55</v>
      </c>
      <c r="H205" s="495">
        <v>57</v>
      </c>
      <c r="I205" s="495">
        <v>33.4</v>
      </c>
      <c r="J205" s="457"/>
      <c r="M205" s="460"/>
    </row>
    <row r="206" spans="1:13" x14ac:dyDescent="0.35">
      <c r="A206" s="341"/>
      <c r="B206" s="338"/>
      <c r="C206" s="340" t="s">
        <v>85</v>
      </c>
      <c r="D206" s="333" t="s">
        <v>811</v>
      </c>
      <c r="E206" s="424"/>
      <c r="F206" s="495">
        <v>3288</v>
      </c>
      <c r="G206" s="495">
        <v>49</v>
      </c>
      <c r="H206" s="495">
        <v>52</v>
      </c>
      <c r="I206" s="495">
        <v>32.200000000000003</v>
      </c>
      <c r="J206" s="457"/>
      <c r="M206" s="460"/>
    </row>
    <row r="207" spans="1:13" x14ac:dyDescent="0.35">
      <c r="A207" s="341"/>
      <c r="B207" s="338"/>
      <c r="C207" s="340" t="s">
        <v>87</v>
      </c>
      <c r="D207" s="333" t="s">
        <v>812</v>
      </c>
      <c r="E207" s="424"/>
      <c r="F207" s="495">
        <v>2923</v>
      </c>
      <c r="G207" s="495">
        <v>56</v>
      </c>
      <c r="H207" s="495">
        <v>59</v>
      </c>
      <c r="I207" s="495">
        <v>34.200000000000003</v>
      </c>
      <c r="J207" s="457"/>
      <c r="M207" s="460"/>
    </row>
    <row r="208" spans="1:13" x14ac:dyDescent="0.35">
      <c r="A208" s="341"/>
      <c r="B208" s="338"/>
      <c r="C208" s="340" t="s">
        <v>88</v>
      </c>
      <c r="D208" s="333" t="s">
        <v>813</v>
      </c>
      <c r="E208" s="424"/>
      <c r="F208" s="495">
        <v>2189</v>
      </c>
      <c r="G208" s="495">
        <v>59</v>
      </c>
      <c r="H208" s="495">
        <v>62</v>
      </c>
      <c r="I208" s="495">
        <v>34.9</v>
      </c>
      <c r="J208" s="457"/>
      <c r="M208" s="460"/>
    </row>
    <row r="209" spans="1:13" x14ac:dyDescent="0.35">
      <c r="A209" s="341"/>
      <c r="B209" s="338"/>
      <c r="C209" s="340" t="s">
        <v>90</v>
      </c>
      <c r="D209" s="333" t="s">
        <v>814</v>
      </c>
      <c r="E209" s="424"/>
      <c r="F209" s="495">
        <v>2445</v>
      </c>
      <c r="G209" s="495">
        <v>65</v>
      </c>
      <c r="H209" s="495">
        <v>66</v>
      </c>
      <c r="I209" s="495">
        <v>33.700000000000003</v>
      </c>
      <c r="J209" s="457"/>
      <c r="M209" s="460"/>
    </row>
    <row r="210" spans="1:13" x14ac:dyDescent="0.35">
      <c r="A210" s="341"/>
      <c r="B210" s="338"/>
      <c r="C210" s="107"/>
      <c r="D210" s="78"/>
      <c r="E210" s="424"/>
      <c r="F210" s="495"/>
      <c r="G210" s="495"/>
      <c r="H210" s="495"/>
      <c r="I210" s="495"/>
      <c r="J210" s="457"/>
      <c r="M210" s="460"/>
    </row>
    <row r="211" spans="1:13" x14ac:dyDescent="0.35">
      <c r="A211" s="341"/>
      <c r="B211" s="338"/>
      <c r="C211" s="340" t="s">
        <v>82</v>
      </c>
      <c r="D211" s="333" t="s">
        <v>815</v>
      </c>
      <c r="E211" s="424"/>
      <c r="F211" s="498"/>
      <c r="G211" s="498"/>
      <c r="H211" s="498"/>
      <c r="I211" s="498"/>
      <c r="J211" s="457"/>
      <c r="M211" s="460"/>
    </row>
    <row r="212" spans="1:13" x14ac:dyDescent="0.35">
      <c r="A212" s="341"/>
      <c r="B212" s="338"/>
      <c r="C212" s="107" t="s">
        <v>816</v>
      </c>
      <c r="D212" s="78" t="s">
        <v>817</v>
      </c>
      <c r="E212" s="402"/>
      <c r="F212" s="495">
        <v>1121</v>
      </c>
      <c r="G212" s="495">
        <v>56</v>
      </c>
      <c r="H212" s="495">
        <v>58</v>
      </c>
      <c r="I212" s="495">
        <v>33.700000000000003</v>
      </c>
      <c r="J212" s="457"/>
      <c r="M212" s="454"/>
    </row>
    <row r="213" spans="1:13" x14ac:dyDescent="0.35">
      <c r="A213" s="341"/>
      <c r="B213" s="338"/>
      <c r="C213" s="107" t="s">
        <v>818</v>
      </c>
      <c r="D213" s="78" t="s">
        <v>819</v>
      </c>
      <c r="E213" s="424"/>
      <c r="F213" s="495">
        <v>1049</v>
      </c>
      <c r="G213" s="495">
        <v>62</v>
      </c>
      <c r="H213" s="495">
        <v>63</v>
      </c>
      <c r="I213" s="495">
        <v>34.200000000000003</v>
      </c>
      <c r="J213" s="457"/>
      <c r="M213" s="460"/>
    </row>
    <row r="214" spans="1:13" x14ac:dyDescent="0.35">
      <c r="A214" s="341"/>
      <c r="B214" s="338"/>
      <c r="C214" s="107" t="s">
        <v>820</v>
      </c>
      <c r="D214" s="78" t="s">
        <v>821</v>
      </c>
      <c r="E214" s="424"/>
      <c r="F214" s="495">
        <v>1113</v>
      </c>
      <c r="G214" s="495">
        <v>51</v>
      </c>
      <c r="H214" s="495">
        <v>53</v>
      </c>
      <c r="I214" s="495">
        <v>31.9</v>
      </c>
      <c r="J214" s="457"/>
      <c r="M214" s="460"/>
    </row>
    <row r="215" spans="1:13" x14ac:dyDescent="0.35">
      <c r="A215" s="341"/>
      <c r="B215" s="338"/>
      <c r="C215" s="107" t="s">
        <v>822</v>
      </c>
      <c r="D215" s="78" t="s">
        <v>823</v>
      </c>
      <c r="E215" s="424"/>
      <c r="F215" s="495">
        <v>2049</v>
      </c>
      <c r="G215" s="495">
        <v>60</v>
      </c>
      <c r="H215" s="495">
        <v>62</v>
      </c>
      <c r="I215" s="495">
        <v>34.700000000000003</v>
      </c>
      <c r="J215" s="457"/>
      <c r="M215" s="460"/>
    </row>
    <row r="216" spans="1:13" x14ac:dyDescent="0.35">
      <c r="A216" s="341"/>
      <c r="B216" s="338"/>
      <c r="C216" s="107" t="s">
        <v>824</v>
      </c>
      <c r="D216" s="78" t="s">
        <v>825</v>
      </c>
      <c r="E216" s="424"/>
      <c r="F216" s="495">
        <v>1847</v>
      </c>
      <c r="G216" s="495">
        <v>64</v>
      </c>
      <c r="H216" s="495">
        <v>66</v>
      </c>
      <c r="I216" s="495">
        <v>35.200000000000003</v>
      </c>
      <c r="J216" s="457"/>
      <c r="M216" s="460"/>
    </row>
    <row r="217" spans="1:13" x14ac:dyDescent="0.35">
      <c r="A217" s="341"/>
      <c r="B217" s="338"/>
      <c r="C217" s="107"/>
      <c r="D217" s="78"/>
      <c r="E217" s="424"/>
      <c r="F217" s="495"/>
      <c r="G217" s="495"/>
      <c r="H217" s="495"/>
      <c r="I217" s="495"/>
      <c r="J217" s="457"/>
      <c r="M217" s="460"/>
    </row>
    <row r="218" spans="1:13" x14ac:dyDescent="0.35">
      <c r="A218" s="341"/>
      <c r="B218" s="338"/>
      <c r="C218" s="340" t="s">
        <v>83</v>
      </c>
      <c r="D218" s="333" t="s">
        <v>826</v>
      </c>
      <c r="E218" s="424"/>
      <c r="F218" s="498"/>
      <c r="G218" s="498"/>
      <c r="H218" s="498"/>
      <c r="I218" s="498"/>
      <c r="J218" s="457"/>
      <c r="M218" s="460"/>
    </row>
    <row r="219" spans="1:13" x14ac:dyDescent="0.35">
      <c r="A219" s="341"/>
      <c r="B219" s="338"/>
      <c r="C219" s="107" t="s">
        <v>827</v>
      </c>
      <c r="D219" s="78" t="s">
        <v>828</v>
      </c>
      <c r="E219" s="402"/>
      <c r="F219" s="495">
        <v>2388</v>
      </c>
      <c r="G219" s="495">
        <v>60</v>
      </c>
      <c r="H219" s="495">
        <v>62</v>
      </c>
      <c r="I219" s="495">
        <v>34.1</v>
      </c>
      <c r="J219" s="457"/>
      <c r="M219" s="454"/>
    </row>
    <row r="220" spans="1:13" x14ac:dyDescent="0.35">
      <c r="A220" s="341"/>
      <c r="B220" s="338"/>
      <c r="C220" s="107" t="s">
        <v>829</v>
      </c>
      <c r="D220" s="78" t="s">
        <v>830</v>
      </c>
      <c r="E220" s="424"/>
      <c r="F220" s="495">
        <v>1760</v>
      </c>
      <c r="G220" s="495">
        <v>54</v>
      </c>
      <c r="H220" s="495">
        <v>57</v>
      </c>
      <c r="I220" s="495">
        <v>34</v>
      </c>
      <c r="J220" s="457"/>
      <c r="M220" s="460"/>
    </row>
    <row r="221" spans="1:13" x14ac:dyDescent="0.35">
      <c r="A221" s="341"/>
      <c r="B221" s="338"/>
      <c r="C221" s="107" t="s">
        <v>831</v>
      </c>
      <c r="D221" s="78" t="s">
        <v>832</v>
      </c>
      <c r="E221" s="424"/>
      <c r="F221" s="495">
        <v>743</v>
      </c>
      <c r="G221" s="495">
        <v>62</v>
      </c>
      <c r="H221" s="495">
        <v>64</v>
      </c>
      <c r="I221" s="495">
        <v>35.299999999999997</v>
      </c>
      <c r="J221" s="457"/>
      <c r="M221" s="460"/>
    </row>
    <row r="222" spans="1:13" x14ac:dyDescent="0.35">
      <c r="A222" s="341"/>
      <c r="B222" s="338"/>
      <c r="C222" s="107" t="s">
        <v>833</v>
      </c>
      <c r="D222" s="78" t="s">
        <v>834</v>
      </c>
      <c r="E222" s="424"/>
      <c r="F222" s="495">
        <v>844</v>
      </c>
      <c r="G222" s="495">
        <v>55</v>
      </c>
      <c r="H222" s="495">
        <v>59</v>
      </c>
      <c r="I222" s="495">
        <v>33.799999999999997</v>
      </c>
      <c r="J222" s="457"/>
      <c r="M222" s="460"/>
    </row>
    <row r="223" spans="1:13" x14ac:dyDescent="0.35">
      <c r="A223" s="341"/>
      <c r="B223" s="338"/>
      <c r="C223" s="107" t="s">
        <v>835</v>
      </c>
      <c r="D223" s="78" t="s">
        <v>836</v>
      </c>
      <c r="E223" s="424"/>
      <c r="F223" s="495">
        <v>1889</v>
      </c>
      <c r="G223" s="495">
        <v>62</v>
      </c>
      <c r="H223" s="495">
        <v>64</v>
      </c>
      <c r="I223" s="495">
        <v>34.9</v>
      </c>
      <c r="J223" s="457"/>
      <c r="M223" s="460"/>
    </row>
    <row r="224" spans="1:13" x14ac:dyDescent="0.35">
      <c r="A224" s="341"/>
      <c r="B224" s="338"/>
      <c r="C224" s="107" t="s">
        <v>837</v>
      </c>
      <c r="D224" s="78" t="s">
        <v>838</v>
      </c>
      <c r="E224" s="424"/>
      <c r="F224" s="495">
        <v>2094</v>
      </c>
      <c r="G224" s="495">
        <v>60</v>
      </c>
      <c r="H224" s="495">
        <v>62</v>
      </c>
      <c r="I224" s="495">
        <v>34.4</v>
      </c>
      <c r="J224" s="457"/>
      <c r="M224" s="460"/>
    </row>
    <row r="225" spans="1:13" x14ac:dyDescent="0.35">
      <c r="A225" s="341"/>
      <c r="B225" s="338"/>
      <c r="C225" s="107" t="s">
        <v>839</v>
      </c>
      <c r="D225" s="78" t="s">
        <v>840</v>
      </c>
      <c r="E225" s="424"/>
      <c r="F225" s="495">
        <v>1451</v>
      </c>
      <c r="G225" s="495">
        <v>60</v>
      </c>
      <c r="H225" s="495">
        <v>63</v>
      </c>
      <c r="I225" s="495">
        <v>35.200000000000003</v>
      </c>
      <c r="J225" s="457"/>
      <c r="M225" s="460"/>
    </row>
    <row r="226" spans="1:13" x14ac:dyDescent="0.35">
      <c r="A226" s="341"/>
      <c r="B226" s="338"/>
      <c r="C226" s="107" t="s">
        <v>841</v>
      </c>
      <c r="D226" s="78" t="s">
        <v>842</v>
      </c>
      <c r="E226" s="424"/>
      <c r="F226" s="495">
        <v>1242</v>
      </c>
      <c r="G226" s="495">
        <v>58</v>
      </c>
      <c r="H226" s="495">
        <v>60</v>
      </c>
      <c r="I226" s="495">
        <v>34.299999999999997</v>
      </c>
      <c r="J226" s="457"/>
      <c r="M226" s="460"/>
    </row>
    <row r="227" spans="1:13" x14ac:dyDescent="0.35">
      <c r="A227" s="341"/>
      <c r="B227" s="338"/>
      <c r="C227" s="107" t="s">
        <v>843</v>
      </c>
      <c r="D227" s="78" t="s">
        <v>844</v>
      </c>
      <c r="E227" s="424"/>
      <c r="F227" s="495">
        <v>630</v>
      </c>
      <c r="G227" s="495">
        <v>63</v>
      </c>
      <c r="H227" s="495">
        <v>65</v>
      </c>
      <c r="I227" s="495">
        <v>34.9</v>
      </c>
      <c r="J227" s="457"/>
      <c r="M227" s="460"/>
    </row>
    <row r="228" spans="1:13" x14ac:dyDescent="0.35">
      <c r="A228" s="341"/>
      <c r="B228" s="338"/>
      <c r="C228" s="107" t="s">
        <v>845</v>
      </c>
      <c r="D228" s="78" t="s">
        <v>846</v>
      </c>
      <c r="E228" s="402"/>
      <c r="F228" s="495">
        <v>913</v>
      </c>
      <c r="G228" s="495">
        <v>61</v>
      </c>
      <c r="H228" s="495">
        <v>63</v>
      </c>
      <c r="I228" s="495">
        <v>34.700000000000003</v>
      </c>
      <c r="J228" s="457"/>
      <c r="M228" s="454"/>
    </row>
    <row r="229" spans="1:13" x14ac:dyDescent="0.35">
      <c r="A229" s="341"/>
      <c r="B229" s="338"/>
      <c r="C229" s="107" t="s">
        <v>847</v>
      </c>
      <c r="D229" s="78" t="s">
        <v>848</v>
      </c>
      <c r="E229" s="424"/>
      <c r="F229" s="495">
        <v>1440</v>
      </c>
      <c r="G229" s="495">
        <v>57</v>
      </c>
      <c r="H229" s="495">
        <v>58</v>
      </c>
      <c r="I229" s="495">
        <v>33.5</v>
      </c>
      <c r="J229" s="457"/>
      <c r="M229" s="460"/>
    </row>
    <row r="230" spans="1:13" x14ac:dyDescent="0.35">
      <c r="A230" s="341"/>
      <c r="B230" s="338"/>
      <c r="C230" s="107" t="s">
        <v>849</v>
      </c>
      <c r="D230" s="78" t="s">
        <v>850</v>
      </c>
      <c r="E230" s="424"/>
      <c r="F230" s="495">
        <v>957</v>
      </c>
      <c r="G230" s="495">
        <v>65</v>
      </c>
      <c r="H230" s="495">
        <v>66</v>
      </c>
      <c r="I230" s="495">
        <v>35.799999999999997</v>
      </c>
      <c r="J230" s="457"/>
      <c r="M230" s="460"/>
    </row>
    <row r="231" spans="1:13" x14ac:dyDescent="0.35">
      <c r="A231" s="341"/>
      <c r="B231" s="338"/>
      <c r="C231" s="107"/>
      <c r="D231" s="78"/>
      <c r="E231" s="424"/>
      <c r="F231" s="495"/>
      <c r="G231" s="495"/>
      <c r="H231" s="495"/>
      <c r="I231" s="495"/>
      <c r="J231" s="457"/>
      <c r="M231" s="460"/>
    </row>
    <row r="232" spans="1:13" x14ac:dyDescent="0.35">
      <c r="A232" s="341"/>
      <c r="B232" s="338"/>
      <c r="C232" s="340" t="s">
        <v>84</v>
      </c>
      <c r="D232" s="333" t="s">
        <v>329</v>
      </c>
      <c r="E232" s="424"/>
      <c r="F232" s="495"/>
      <c r="G232" s="495"/>
      <c r="H232" s="495"/>
      <c r="I232" s="495"/>
      <c r="J232" s="457"/>
      <c r="M232" s="460"/>
    </row>
    <row r="233" spans="1:13" x14ac:dyDescent="0.35">
      <c r="A233" s="341"/>
      <c r="B233" s="338"/>
      <c r="C233" s="107" t="s">
        <v>851</v>
      </c>
      <c r="D233" s="78" t="s">
        <v>852</v>
      </c>
      <c r="E233" s="424"/>
      <c r="F233" s="495">
        <v>1221</v>
      </c>
      <c r="G233" s="495">
        <v>65</v>
      </c>
      <c r="H233" s="495">
        <v>68</v>
      </c>
      <c r="I233" s="495">
        <v>33.5</v>
      </c>
      <c r="J233" s="457"/>
      <c r="M233" s="460"/>
    </row>
    <row r="234" spans="1:13" x14ac:dyDescent="0.35">
      <c r="A234" s="341"/>
      <c r="B234" s="338"/>
      <c r="C234" s="107" t="s">
        <v>853</v>
      </c>
      <c r="D234" s="78" t="s">
        <v>854</v>
      </c>
      <c r="E234" s="424"/>
      <c r="F234" s="495">
        <v>1886</v>
      </c>
      <c r="G234" s="495">
        <v>60</v>
      </c>
      <c r="H234" s="495">
        <v>62</v>
      </c>
      <c r="I234" s="495">
        <v>34.5</v>
      </c>
      <c r="J234" s="457"/>
      <c r="M234" s="460"/>
    </row>
    <row r="235" spans="1:13" x14ac:dyDescent="0.35">
      <c r="A235" s="341"/>
      <c r="B235" s="338"/>
      <c r="C235" s="107" t="s">
        <v>1088</v>
      </c>
      <c r="D235" s="78" t="s">
        <v>1104</v>
      </c>
      <c r="E235" s="424"/>
      <c r="F235" s="495">
        <v>1596</v>
      </c>
      <c r="G235" s="495">
        <v>67</v>
      </c>
      <c r="H235" s="495">
        <v>69</v>
      </c>
      <c r="I235" s="495">
        <v>35.6</v>
      </c>
      <c r="J235" s="457"/>
      <c r="M235" s="460"/>
    </row>
    <row r="236" spans="1:13" x14ac:dyDescent="0.35">
      <c r="A236" s="341"/>
      <c r="B236" s="338"/>
      <c r="C236" s="107" t="s">
        <v>855</v>
      </c>
      <c r="D236" s="78" t="s">
        <v>856</v>
      </c>
      <c r="E236" s="402"/>
      <c r="F236" s="495">
        <v>1229</v>
      </c>
      <c r="G236" s="495">
        <v>68</v>
      </c>
      <c r="H236" s="495">
        <v>69</v>
      </c>
      <c r="I236" s="495">
        <v>35.9</v>
      </c>
      <c r="J236" s="461"/>
      <c r="M236" s="402"/>
    </row>
    <row r="237" spans="1:13" x14ac:dyDescent="0.35">
      <c r="A237" s="341"/>
      <c r="B237" s="338"/>
      <c r="C237" s="107" t="s">
        <v>857</v>
      </c>
      <c r="D237" s="78" t="s">
        <v>858</v>
      </c>
      <c r="E237" s="402"/>
      <c r="F237" s="495">
        <v>1602</v>
      </c>
      <c r="G237" s="495">
        <v>64</v>
      </c>
      <c r="H237" s="495">
        <v>65</v>
      </c>
      <c r="I237" s="495">
        <v>35.299999999999997</v>
      </c>
      <c r="J237" s="457"/>
      <c r="M237" s="454"/>
    </row>
    <row r="238" spans="1:13" x14ac:dyDescent="0.35">
      <c r="A238" s="341"/>
      <c r="B238" s="338"/>
      <c r="C238" s="107" t="s">
        <v>1089</v>
      </c>
      <c r="D238" s="78" t="s">
        <v>1105</v>
      </c>
      <c r="E238" s="402"/>
      <c r="F238" s="495">
        <v>1934</v>
      </c>
      <c r="G238" s="495">
        <v>69</v>
      </c>
      <c r="H238" s="495">
        <v>70</v>
      </c>
      <c r="I238" s="495">
        <v>36</v>
      </c>
      <c r="J238" s="457"/>
      <c r="M238" s="454"/>
    </row>
    <row r="239" spans="1:13" x14ac:dyDescent="0.35">
      <c r="A239" s="341"/>
      <c r="B239" s="338"/>
      <c r="C239" s="107" t="s">
        <v>1090</v>
      </c>
      <c r="D239" s="78" t="s">
        <v>1106</v>
      </c>
      <c r="E239" s="458"/>
      <c r="F239" s="495">
        <v>1125</v>
      </c>
      <c r="G239" s="495">
        <v>62</v>
      </c>
      <c r="H239" s="495">
        <v>64</v>
      </c>
      <c r="I239" s="495">
        <v>33.5</v>
      </c>
      <c r="J239" s="457"/>
      <c r="M239" s="454"/>
    </row>
    <row r="240" spans="1:13" x14ac:dyDescent="0.35">
      <c r="A240" s="341"/>
      <c r="B240" s="338"/>
      <c r="C240" s="107" t="s">
        <v>859</v>
      </c>
      <c r="D240" s="78" t="s">
        <v>860</v>
      </c>
      <c r="E240" s="458"/>
      <c r="F240" s="495">
        <v>1026</v>
      </c>
      <c r="G240" s="495">
        <v>66</v>
      </c>
      <c r="H240" s="495">
        <v>67</v>
      </c>
      <c r="I240" s="495">
        <v>35.4</v>
      </c>
      <c r="J240" s="457"/>
      <c r="M240" s="459"/>
    </row>
    <row r="241" spans="1:13" x14ac:dyDescent="0.35">
      <c r="A241" s="341"/>
      <c r="B241" s="338"/>
      <c r="C241" s="107" t="s">
        <v>861</v>
      </c>
      <c r="D241" s="78" t="s">
        <v>862</v>
      </c>
      <c r="E241" s="458"/>
      <c r="F241" s="495">
        <v>1310</v>
      </c>
      <c r="G241" s="495">
        <v>57</v>
      </c>
      <c r="H241" s="495">
        <v>59</v>
      </c>
      <c r="I241" s="495">
        <v>34.200000000000003</v>
      </c>
      <c r="J241" s="457"/>
      <c r="M241" s="459"/>
    </row>
    <row r="242" spans="1:13" x14ac:dyDescent="0.35">
      <c r="A242" s="341"/>
      <c r="B242" s="338"/>
      <c r="C242" s="107" t="s">
        <v>1091</v>
      </c>
      <c r="D242" s="78" t="s">
        <v>1107</v>
      </c>
      <c r="E242" s="402"/>
      <c r="F242" s="495">
        <v>1322</v>
      </c>
      <c r="G242" s="495">
        <v>62</v>
      </c>
      <c r="H242" s="495">
        <v>64</v>
      </c>
      <c r="I242" s="495">
        <v>34.200000000000003</v>
      </c>
      <c r="J242" s="457"/>
      <c r="M242" s="454"/>
    </row>
    <row r="243" spans="1:13" x14ac:dyDescent="0.35">
      <c r="A243" s="341"/>
      <c r="B243" s="338"/>
      <c r="C243" s="107"/>
      <c r="D243" s="78"/>
      <c r="E243" s="458"/>
      <c r="F243" s="497"/>
      <c r="G243" s="497"/>
      <c r="H243" s="497"/>
      <c r="I243" s="497"/>
      <c r="J243" s="457"/>
      <c r="M243" s="454"/>
    </row>
    <row r="244" spans="1:13" x14ac:dyDescent="0.35">
      <c r="A244" s="341"/>
      <c r="B244" s="338"/>
      <c r="C244" s="340" t="s">
        <v>86</v>
      </c>
      <c r="D244" s="333" t="s">
        <v>331</v>
      </c>
      <c r="E244" s="458"/>
      <c r="F244" s="495"/>
      <c r="G244" s="495"/>
      <c r="H244" s="495"/>
      <c r="I244" s="495"/>
      <c r="J244" s="457"/>
      <c r="M244" s="459"/>
    </row>
    <row r="245" spans="1:13" x14ac:dyDescent="0.35">
      <c r="A245" s="341"/>
      <c r="B245" s="338"/>
      <c r="C245" s="107" t="s">
        <v>863</v>
      </c>
      <c r="D245" s="78" t="s">
        <v>864</v>
      </c>
      <c r="E245" s="458"/>
      <c r="F245" s="495">
        <v>1416</v>
      </c>
      <c r="G245" s="495">
        <v>55</v>
      </c>
      <c r="H245" s="495">
        <v>58</v>
      </c>
      <c r="I245" s="495">
        <v>32.6</v>
      </c>
      <c r="J245" s="457"/>
      <c r="M245" s="459"/>
    </row>
    <row r="246" spans="1:13" x14ac:dyDescent="0.35">
      <c r="A246" s="341"/>
      <c r="B246" s="338"/>
      <c r="C246" s="107" t="s">
        <v>865</v>
      </c>
      <c r="D246" s="78" t="s">
        <v>866</v>
      </c>
      <c r="E246" s="458"/>
      <c r="F246" s="495">
        <v>1249</v>
      </c>
      <c r="G246" s="495">
        <v>59</v>
      </c>
      <c r="H246" s="495">
        <v>61</v>
      </c>
      <c r="I246" s="495">
        <v>33.299999999999997</v>
      </c>
      <c r="J246" s="457"/>
      <c r="M246" s="459"/>
    </row>
    <row r="247" spans="1:13" x14ac:dyDescent="0.35">
      <c r="A247" s="341"/>
      <c r="B247" s="338"/>
      <c r="C247" s="107" t="s">
        <v>867</v>
      </c>
      <c r="D247" s="78" t="s">
        <v>868</v>
      </c>
      <c r="E247" s="402"/>
      <c r="F247" s="495">
        <v>1090</v>
      </c>
      <c r="G247" s="495">
        <v>52</v>
      </c>
      <c r="H247" s="495">
        <v>58</v>
      </c>
      <c r="I247" s="495">
        <v>32.299999999999997</v>
      </c>
      <c r="J247" s="457"/>
      <c r="M247" s="454"/>
    </row>
    <row r="248" spans="1:13" x14ac:dyDescent="0.35">
      <c r="A248" s="341"/>
      <c r="B248" s="338"/>
      <c r="C248" s="107" t="s">
        <v>869</v>
      </c>
      <c r="D248" s="78" t="s">
        <v>870</v>
      </c>
      <c r="E248" s="402"/>
      <c r="F248" s="495">
        <v>1553</v>
      </c>
      <c r="G248" s="495">
        <v>58</v>
      </c>
      <c r="H248" s="495">
        <v>62</v>
      </c>
      <c r="I248" s="495">
        <v>33.799999999999997</v>
      </c>
      <c r="J248" s="457"/>
      <c r="M248" s="454"/>
    </row>
    <row r="249" spans="1:13" x14ac:dyDescent="0.35">
      <c r="A249" s="341"/>
      <c r="B249" s="338"/>
      <c r="C249" s="107" t="s">
        <v>871</v>
      </c>
      <c r="D249" s="78" t="s">
        <v>872</v>
      </c>
      <c r="E249" s="402"/>
      <c r="F249" s="495">
        <v>835</v>
      </c>
      <c r="G249" s="495">
        <v>56</v>
      </c>
      <c r="H249" s="495">
        <v>58</v>
      </c>
      <c r="I249" s="495">
        <v>33.6</v>
      </c>
      <c r="J249" s="457"/>
      <c r="M249" s="454"/>
    </row>
    <row r="250" spans="1:13" x14ac:dyDescent="0.35">
      <c r="A250" s="341"/>
      <c r="B250" s="338"/>
      <c r="C250" s="107" t="s">
        <v>873</v>
      </c>
      <c r="D250" s="78" t="s">
        <v>874</v>
      </c>
      <c r="E250" s="402"/>
      <c r="F250" s="495">
        <v>1553</v>
      </c>
      <c r="G250" s="495">
        <v>50</v>
      </c>
      <c r="H250" s="495">
        <v>52</v>
      </c>
      <c r="I250" s="495">
        <v>31.7</v>
      </c>
      <c r="J250" s="457"/>
      <c r="M250" s="454"/>
    </row>
    <row r="251" spans="1:13" x14ac:dyDescent="0.35">
      <c r="A251" s="341"/>
      <c r="B251" s="338"/>
      <c r="C251" s="107" t="s">
        <v>875</v>
      </c>
      <c r="D251" s="78" t="s">
        <v>876</v>
      </c>
      <c r="E251" s="424"/>
      <c r="F251" s="495">
        <v>1343</v>
      </c>
      <c r="G251" s="495">
        <v>57</v>
      </c>
      <c r="H251" s="495">
        <v>60</v>
      </c>
      <c r="I251" s="495">
        <v>33.4</v>
      </c>
      <c r="J251" s="457"/>
      <c r="M251" s="460"/>
    </row>
    <row r="252" spans="1:13" x14ac:dyDescent="0.35">
      <c r="A252" s="341"/>
      <c r="B252" s="338"/>
      <c r="C252" s="107"/>
      <c r="D252" s="78"/>
      <c r="E252" s="402"/>
      <c r="F252" s="496"/>
      <c r="G252" s="496"/>
      <c r="H252" s="496"/>
      <c r="I252" s="496"/>
      <c r="J252" s="457"/>
      <c r="M252" s="454"/>
    </row>
    <row r="253" spans="1:13" x14ac:dyDescent="0.35">
      <c r="A253" s="341"/>
      <c r="B253" s="338"/>
      <c r="C253" s="340" t="s">
        <v>89</v>
      </c>
      <c r="D253" s="333" t="s">
        <v>334</v>
      </c>
      <c r="E253" s="424"/>
      <c r="F253" s="495"/>
      <c r="G253" s="495"/>
      <c r="H253" s="495"/>
      <c r="I253" s="495"/>
      <c r="J253" s="457"/>
      <c r="M253" s="460"/>
    </row>
    <row r="254" spans="1:13" x14ac:dyDescent="0.35">
      <c r="A254" s="341"/>
      <c r="B254" s="338"/>
      <c r="C254" s="107" t="s">
        <v>877</v>
      </c>
      <c r="D254" s="78" t="s">
        <v>878</v>
      </c>
      <c r="E254" s="424"/>
      <c r="F254" s="495">
        <v>870</v>
      </c>
      <c r="G254" s="495">
        <v>61</v>
      </c>
      <c r="H254" s="495">
        <v>63</v>
      </c>
      <c r="I254" s="495">
        <v>34</v>
      </c>
      <c r="J254" s="457"/>
      <c r="M254" s="460"/>
    </row>
    <row r="255" spans="1:13" x14ac:dyDescent="0.35">
      <c r="A255" s="341"/>
      <c r="B255" s="338"/>
      <c r="C255" s="107" t="s">
        <v>879</v>
      </c>
      <c r="D255" s="78" t="s">
        <v>880</v>
      </c>
      <c r="E255" s="424"/>
      <c r="F255" s="495">
        <v>698</v>
      </c>
      <c r="G255" s="495">
        <v>56</v>
      </c>
      <c r="H255" s="495">
        <v>58</v>
      </c>
      <c r="I255" s="495">
        <v>33.6</v>
      </c>
      <c r="J255" s="457"/>
      <c r="M255" s="460"/>
    </row>
    <row r="256" spans="1:13" x14ac:dyDescent="0.35">
      <c r="A256" s="341"/>
      <c r="B256" s="338"/>
      <c r="C256" s="107" t="s">
        <v>881</v>
      </c>
      <c r="D256" s="78" t="s">
        <v>882</v>
      </c>
      <c r="E256" s="424"/>
      <c r="F256" s="495">
        <v>1767</v>
      </c>
      <c r="G256" s="495">
        <v>52</v>
      </c>
      <c r="H256" s="495">
        <v>54</v>
      </c>
      <c r="I256" s="495">
        <v>31.6</v>
      </c>
      <c r="J256" s="457"/>
      <c r="M256" s="460"/>
    </row>
    <row r="257" spans="1:13" x14ac:dyDescent="0.35">
      <c r="A257" s="341"/>
      <c r="B257" s="338"/>
      <c r="C257" s="107" t="s">
        <v>883</v>
      </c>
      <c r="D257" s="78" t="s">
        <v>884</v>
      </c>
      <c r="E257" s="424"/>
      <c r="F257" s="495">
        <v>969</v>
      </c>
      <c r="G257" s="495">
        <v>63</v>
      </c>
      <c r="H257" s="495">
        <v>64</v>
      </c>
      <c r="I257" s="495">
        <v>34.200000000000003</v>
      </c>
      <c r="J257" s="457"/>
      <c r="M257" s="460"/>
    </row>
    <row r="258" spans="1:13" x14ac:dyDescent="0.35">
      <c r="A258" s="341"/>
      <c r="B258" s="338"/>
      <c r="C258" s="107" t="s">
        <v>885</v>
      </c>
      <c r="D258" s="78" t="s">
        <v>886</v>
      </c>
      <c r="E258" s="424"/>
      <c r="F258" s="495">
        <v>1168</v>
      </c>
      <c r="G258" s="495">
        <v>61</v>
      </c>
      <c r="H258" s="495">
        <v>62</v>
      </c>
      <c r="I258" s="495">
        <v>34.1</v>
      </c>
      <c r="J258" s="457"/>
      <c r="M258" s="460"/>
    </row>
    <row r="259" spans="1:13" x14ac:dyDescent="0.35">
      <c r="A259" s="341"/>
      <c r="B259" s="338"/>
      <c r="C259" s="107" t="s">
        <v>887</v>
      </c>
      <c r="D259" s="78" t="s">
        <v>888</v>
      </c>
      <c r="E259" s="402"/>
      <c r="F259" s="495">
        <v>1223</v>
      </c>
      <c r="G259" s="495">
        <v>57</v>
      </c>
      <c r="H259" s="495">
        <v>59</v>
      </c>
      <c r="I259" s="495">
        <v>33.700000000000003</v>
      </c>
      <c r="J259" s="457"/>
      <c r="M259" s="454"/>
    </row>
    <row r="260" spans="1:13" x14ac:dyDescent="0.35">
      <c r="A260" s="341"/>
      <c r="B260" s="338"/>
      <c r="C260" s="107" t="s">
        <v>889</v>
      </c>
      <c r="D260" s="78" t="s">
        <v>890</v>
      </c>
      <c r="E260" s="424"/>
      <c r="F260" s="495">
        <v>1267</v>
      </c>
      <c r="G260" s="495">
        <v>54</v>
      </c>
      <c r="H260" s="495">
        <v>57</v>
      </c>
      <c r="I260" s="495">
        <v>32.700000000000003</v>
      </c>
      <c r="J260" s="457"/>
      <c r="M260" s="460"/>
    </row>
    <row r="261" spans="1:13" x14ac:dyDescent="0.35">
      <c r="A261" s="341"/>
      <c r="B261" s="338"/>
      <c r="C261" s="107"/>
      <c r="D261" s="78"/>
      <c r="E261" s="424"/>
      <c r="F261" s="495"/>
      <c r="G261" s="495"/>
      <c r="H261" s="495"/>
      <c r="I261" s="495"/>
      <c r="J261" s="457"/>
      <c r="M261" s="460"/>
    </row>
    <row r="262" spans="1:13" x14ac:dyDescent="0.35">
      <c r="A262" s="339" t="s">
        <v>91</v>
      </c>
      <c r="B262" s="340" t="s">
        <v>588</v>
      </c>
      <c r="C262" s="333" t="s">
        <v>413</v>
      </c>
      <c r="D262" s="338"/>
      <c r="E262" s="424"/>
      <c r="F262" s="495">
        <v>103991</v>
      </c>
      <c r="G262" s="495">
        <v>60</v>
      </c>
      <c r="H262" s="495">
        <v>62</v>
      </c>
      <c r="I262" s="495">
        <v>33.9</v>
      </c>
      <c r="J262" s="457"/>
      <c r="M262" s="460"/>
    </row>
    <row r="263" spans="1:13" x14ac:dyDescent="0.35">
      <c r="A263" s="341"/>
      <c r="B263" s="338"/>
      <c r="C263" s="107"/>
      <c r="D263" s="78"/>
      <c r="E263" s="424"/>
      <c r="F263" s="495"/>
      <c r="G263" s="495"/>
      <c r="H263" s="495"/>
      <c r="I263" s="495"/>
      <c r="J263" s="457"/>
      <c r="M263" s="460"/>
    </row>
    <row r="264" spans="1:13" x14ac:dyDescent="0.35">
      <c r="A264" s="341"/>
      <c r="B264" s="338"/>
      <c r="C264" s="340" t="s">
        <v>92</v>
      </c>
      <c r="D264" s="333" t="s">
        <v>338</v>
      </c>
      <c r="E264" s="424"/>
      <c r="F264" s="495"/>
      <c r="G264" s="495"/>
      <c r="H264" s="495"/>
      <c r="I264" s="495"/>
      <c r="J264" s="457"/>
      <c r="M264" s="460"/>
    </row>
    <row r="265" spans="1:13" x14ac:dyDescent="0.35">
      <c r="A265" s="341"/>
      <c r="B265" s="338"/>
      <c r="C265" s="107" t="s">
        <v>93</v>
      </c>
      <c r="D265" s="78" t="s">
        <v>339</v>
      </c>
      <c r="E265" s="424"/>
      <c r="F265" s="495">
        <v>1791</v>
      </c>
      <c r="G265" s="495">
        <v>53</v>
      </c>
      <c r="H265" s="495">
        <v>57</v>
      </c>
      <c r="I265" s="495">
        <v>33</v>
      </c>
      <c r="J265" s="457"/>
      <c r="M265" s="460"/>
    </row>
    <row r="266" spans="1:13" x14ac:dyDescent="0.35">
      <c r="A266" s="341"/>
      <c r="B266" s="338"/>
      <c r="C266" s="107" t="s">
        <v>94</v>
      </c>
      <c r="D266" s="78" t="s">
        <v>337</v>
      </c>
      <c r="E266" s="424"/>
      <c r="F266" s="495">
        <v>37</v>
      </c>
      <c r="G266" s="495">
        <v>65</v>
      </c>
      <c r="H266" s="495">
        <v>65</v>
      </c>
      <c r="I266" s="495">
        <v>35.9</v>
      </c>
      <c r="J266" s="457"/>
      <c r="M266" s="460"/>
    </row>
    <row r="267" spans="1:13" x14ac:dyDescent="0.35">
      <c r="A267" s="341"/>
      <c r="B267" s="338"/>
      <c r="C267" s="107" t="s">
        <v>95</v>
      </c>
      <c r="D267" s="78" t="s">
        <v>340</v>
      </c>
      <c r="E267" s="424"/>
      <c r="F267" s="495">
        <v>3011</v>
      </c>
      <c r="G267" s="495">
        <v>62</v>
      </c>
      <c r="H267" s="495">
        <v>64</v>
      </c>
      <c r="I267" s="495">
        <v>33.9</v>
      </c>
      <c r="J267" s="457"/>
      <c r="M267" s="460"/>
    </row>
    <row r="268" spans="1:13" x14ac:dyDescent="0.35">
      <c r="A268" s="341"/>
      <c r="B268" s="338"/>
      <c r="C268" s="107" t="s">
        <v>96</v>
      </c>
      <c r="D268" s="78" t="s">
        <v>341</v>
      </c>
      <c r="E268" s="424"/>
      <c r="F268" s="495">
        <v>1574</v>
      </c>
      <c r="G268" s="495">
        <v>59</v>
      </c>
      <c r="H268" s="495">
        <v>62</v>
      </c>
      <c r="I268" s="495">
        <v>33.700000000000003</v>
      </c>
      <c r="J268" s="457"/>
      <c r="M268" s="460"/>
    </row>
    <row r="269" spans="1:13" x14ac:dyDescent="0.35">
      <c r="A269" s="341"/>
      <c r="B269" s="338"/>
      <c r="C269" s="107" t="s">
        <v>97</v>
      </c>
      <c r="D269" s="78" t="s">
        <v>342</v>
      </c>
      <c r="E269" s="424"/>
      <c r="F269" s="495">
        <v>3076</v>
      </c>
      <c r="G269" s="495">
        <v>58</v>
      </c>
      <c r="H269" s="495">
        <v>60</v>
      </c>
      <c r="I269" s="495">
        <v>33.200000000000003</v>
      </c>
      <c r="J269" s="457"/>
      <c r="M269" s="460"/>
    </row>
    <row r="270" spans="1:13" x14ac:dyDescent="0.35">
      <c r="A270" s="341"/>
      <c r="B270" s="338"/>
      <c r="C270" s="107" t="s">
        <v>98</v>
      </c>
      <c r="D270" s="78" t="s">
        <v>343</v>
      </c>
      <c r="E270" s="424"/>
      <c r="F270" s="495">
        <v>2022</v>
      </c>
      <c r="G270" s="495">
        <v>54</v>
      </c>
      <c r="H270" s="495">
        <v>58</v>
      </c>
      <c r="I270" s="495">
        <v>33.200000000000003</v>
      </c>
      <c r="J270" s="457"/>
      <c r="M270" s="460"/>
    </row>
    <row r="271" spans="1:13" x14ac:dyDescent="0.35">
      <c r="A271" s="341"/>
      <c r="B271" s="338"/>
      <c r="C271" s="107" t="s">
        <v>99</v>
      </c>
      <c r="D271" s="78" t="s">
        <v>344</v>
      </c>
      <c r="E271" s="424"/>
      <c r="F271" s="495">
        <v>854</v>
      </c>
      <c r="G271" s="495">
        <v>52</v>
      </c>
      <c r="H271" s="495">
        <v>55</v>
      </c>
      <c r="I271" s="495">
        <v>33.6</v>
      </c>
      <c r="J271" s="457"/>
      <c r="M271" s="460"/>
    </row>
    <row r="272" spans="1:13" x14ac:dyDescent="0.35">
      <c r="A272" s="341"/>
      <c r="B272" s="338"/>
      <c r="C272" s="107" t="s">
        <v>100</v>
      </c>
      <c r="D272" s="78" t="s">
        <v>345</v>
      </c>
      <c r="E272" s="424"/>
      <c r="F272" s="495">
        <v>3293</v>
      </c>
      <c r="G272" s="495">
        <v>55</v>
      </c>
      <c r="H272" s="495">
        <v>57</v>
      </c>
      <c r="I272" s="495">
        <v>32.700000000000003</v>
      </c>
      <c r="J272" s="457"/>
      <c r="M272" s="460"/>
    </row>
    <row r="273" spans="1:13" x14ac:dyDescent="0.35">
      <c r="A273" s="341"/>
      <c r="B273" s="338"/>
      <c r="C273" s="107" t="s">
        <v>101</v>
      </c>
      <c r="D273" s="78" t="s">
        <v>346</v>
      </c>
      <c r="E273" s="402"/>
      <c r="F273" s="495">
        <v>3771</v>
      </c>
      <c r="G273" s="495">
        <v>73</v>
      </c>
      <c r="H273" s="495">
        <v>74</v>
      </c>
      <c r="I273" s="495">
        <v>33.5</v>
      </c>
      <c r="J273" s="457"/>
      <c r="M273" s="454"/>
    </row>
    <row r="274" spans="1:13" x14ac:dyDescent="0.35">
      <c r="A274" s="341"/>
      <c r="B274" s="338"/>
      <c r="C274" s="107" t="s">
        <v>102</v>
      </c>
      <c r="D274" s="78" t="s">
        <v>347</v>
      </c>
      <c r="E274" s="424"/>
      <c r="F274" s="495">
        <v>4809</v>
      </c>
      <c r="G274" s="495">
        <v>62</v>
      </c>
      <c r="H274" s="495">
        <v>65</v>
      </c>
      <c r="I274" s="495">
        <v>34.700000000000003</v>
      </c>
      <c r="J274" s="457"/>
      <c r="M274" s="460"/>
    </row>
    <row r="275" spans="1:13" x14ac:dyDescent="0.35">
      <c r="A275" s="341"/>
      <c r="B275" s="338"/>
      <c r="C275" s="107" t="s">
        <v>103</v>
      </c>
      <c r="D275" s="78" t="s">
        <v>348</v>
      </c>
      <c r="E275" s="424"/>
      <c r="F275" s="495">
        <v>3463</v>
      </c>
      <c r="G275" s="495">
        <v>62</v>
      </c>
      <c r="H275" s="495">
        <v>65</v>
      </c>
      <c r="I275" s="495">
        <v>34</v>
      </c>
      <c r="J275" s="457"/>
      <c r="M275" s="460"/>
    </row>
    <row r="276" spans="1:13" x14ac:dyDescent="0.35">
      <c r="A276" s="341"/>
      <c r="B276" s="338"/>
      <c r="C276" s="107" t="s">
        <v>104</v>
      </c>
      <c r="D276" s="78" t="s">
        <v>349</v>
      </c>
      <c r="E276" s="424"/>
      <c r="F276" s="495">
        <v>3390</v>
      </c>
      <c r="G276" s="495">
        <v>51</v>
      </c>
      <c r="H276" s="495">
        <v>55</v>
      </c>
      <c r="I276" s="495">
        <v>33.1</v>
      </c>
      <c r="J276" s="457"/>
      <c r="M276" s="460"/>
    </row>
    <row r="277" spans="1:13" x14ac:dyDescent="0.35">
      <c r="A277" s="341"/>
      <c r="B277" s="338"/>
      <c r="C277" s="107" t="s">
        <v>105</v>
      </c>
      <c r="D277" s="78" t="s">
        <v>350</v>
      </c>
      <c r="E277" s="424"/>
      <c r="F277" s="495">
        <v>3147</v>
      </c>
      <c r="G277" s="495">
        <v>63</v>
      </c>
      <c r="H277" s="495">
        <v>64</v>
      </c>
      <c r="I277" s="495">
        <v>34.6</v>
      </c>
      <c r="J277" s="457"/>
      <c r="M277" s="460"/>
    </row>
    <row r="278" spans="1:13" x14ac:dyDescent="0.35">
      <c r="A278" s="341"/>
      <c r="B278" s="338"/>
      <c r="C278" s="107" t="s">
        <v>106</v>
      </c>
      <c r="D278" s="78" t="s">
        <v>351</v>
      </c>
      <c r="E278" s="424"/>
      <c r="F278" s="495">
        <v>1475</v>
      </c>
      <c r="G278" s="495">
        <v>53</v>
      </c>
      <c r="H278" s="495">
        <v>55</v>
      </c>
      <c r="I278" s="495">
        <v>33.200000000000003</v>
      </c>
      <c r="J278" s="457"/>
      <c r="M278" s="460"/>
    </row>
    <row r="279" spans="1:13" x14ac:dyDescent="0.35">
      <c r="A279" s="341"/>
      <c r="B279" s="338"/>
      <c r="C279" s="107"/>
      <c r="D279" s="78"/>
      <c r="E279" s="424"/>
      <c r="F279" s="495"/>
      <c r="G279" s="495"/>
      <c r="H279" s="495"/>
      <c r="I279" s="495"/>
      <c r="J279" s="457"/>
      <c r="M279" s="460"/>
    </row>
    <row r="280" spans="1:13" x14ac:dyDescent="0.35">
      <c r="A280" s="341"/>
      <c r="B280" s="338"/>
      <c r="C280" s="340" t="s">
        <v>107</v>
      </c>
      <c r="D280" s="333" t="s">
        <v>352</v>
      </c>
      <c r="E280" s="424"/>
      <c r="F280" s="495"/>
      <c r="G280" s="495"/>
      <c r="H280" s="495"/>
      <c r="I280" s="495"/>
      <c r="J280" s="457"/>
      <c r="M280" s="460"/>
    </row>
    <row r="281" spans="1:13" x14ac:dyDescent="0.35">
      <c r="A281" s="341"/>
      <c r="B281" s="338"/>
      <c r="C281" s="107" t="s">
        <v>108</v>
      </c>
      <c r="D281" s="78" t="s">
        <v>353</v>
      </c>
      <c r="E281" s="424"/>
      <c r="F281" s="495">
        <v>3697</v>
      </c>
      <c r="G281" s="495">
        <v>56</v>
      </c>
      <c r="H281" s="495">
        <v>60</v>
      </c>
      <c r="I281" s="495">
        <v>32.1</v>
      </c>
      <c r="J281" s="457"/>
      <c r="M281" s="460"/>
    </row>
    <row r="282" spans="1:13" x14ac:dyDescent="0.35">
      <c r="A282" s="341"/>
      <c r="B282" s="338"/>
      <c r="C282" s="107" t="s">
        <v>109</v>
      </c>
      <c r="D282" s="78" t="s">
        <v>354</v>
      </c>
      <c r="E282" s="424"/>
      <c r="F282" s="495">
        <v>4456</v>
      </c>
      <c r="G282" s="495">
        <v>64</v>
      </c>
      <c r="H282" s="495">
        <v>66</v>
      </c>
      <c r="I282" s="495">
        <v>35.1</v>
      </c>
      <c r="J282" s="457"/>
      <c r="M282" s="460"/>
    </row>
    <row r="283" spans="1:13" x14ac:dyDescent="0.35">
      <c r="A283" s="341"/>
      <c r="B283" s="338"/>
      <c r="C283" s="107" t="s">
        <v>110</v>
      </c>
      <c r="D283" s="78" t="s">
        <v>355</v>
      </c>
      <c r="E283" s="424"/>
      <c r="F283" s="495">
        <v>3056</v>
      </c>
      <c r="G283" s="495">
        <v>72</v>
      </c>
      <c r="H283" s="495">
        <v>72</v>
      </c>
      <c r="I283" s="495">
        <v>35.700000000000003</v>
      </c>
      <c r="J283" s="457"/>
      <c r="M283" s="460"/>
    </row>
    <row r="284" spans="1:13" x14ac:dyDescent="0.35">
      <c r="A284" s="341"/>
      <c r="B284" s="338"/>
      <c r="C284" s="107" t="s">
        <v>111</v>
      </c>
      <c r="D284" s="78" t="s">
        <v>356</v>
      </c>
      <c r="E284" s="424"/>
      <c r="F284" s="495">
        <v>3953</v>
      </c>
      <c r="G284" s="495">
        <v>56</v>
      </c>
      <c r="H284" s="495">
        <v>58</v>
      </c>
      <c r="I284" s="495">
        <v>33.5</v>
      </c>
      <c r="J284" s="457"/>
      <c r="M284" s="460"/>
    </row>
    <row r="285" spans="1:13" x14ac:dyDescent="0.35">
      <c r="A285" s="341"/>
      <c r="B285" s="338"/>
      <c r="C285" s="107" t="s">
        <v>112</v>
      </c>
      <c r="D285" s="78" t="s">
        <v>357</v>
      </c>
      <c r="E285" s="402"/>
      <c r="F285" s="495">
        <v>3903</v>
      </c>
      <c r="G285" s="495">
        <v>66</v>
      </c>
      <c r="H285" s="495">
        <v>67</v>
      </c>
      <c r="I285" s="495">
        <v>34.4</v>
      </c>
      <c r="J285" s="457"/>
      <c r="M285" s="454"/>
    </row>
    <row r="286" spans="1:13" x14ac:dyDescent="0.35">
      <c r="A286" s="341"/>
      <c r="B286" s="338"/>
      <c r="C286" s="107" t="s">
        <v>113</v>
      </c>
      <c r="D286" s="78" t="s">
        <v>358</v>
      </c>
      <c r="E286" s="424"/>
      <c r="F286" s="495">
        <v>4997</v>
      </c>
      <c r="G286" s="495">
        <v>54</v>
      </c>
      <c r="H286" s="495">
        <v>57</v>
      </c>
      <c r="I286" s="495">
        <v>32.299999999999997</v>
      </c>
      <c r="J286" s="457"/>
      <c r="M286" s="460"/>
    </row>
    <row r="287" spans="1:13" x14ac:dyDescent="0.35">
      <c r="A287" s="341"/>
      <c r="B287" s="338"/>
      <c r="C287" s="107" t="s">
        <v>114</v>
      </c>
      <c r="D287" s="78" t="s">
        <v>359</v>
      </c>
      <c r="E287" s="424"/>
      <c r="F287" s="495">
        <v>4655</v>
      </c>
      <c r="G287" s="495">
        <v>61</v>
      </c>
      <c r="H287" s="495">
        <v>63</v>
      </c>
      <c r="I287" s="495">
        <v>34.700000000000003</v>
      </c>
      <c r="J287" s="457"/>
      <c r="M287" s="460"/>
    </row>
    <row r="288" spans="1:13" x14ac:dyDescent="0.35">
      <c r="A288" s="341"/>
      <c r="B288" s="338"/>
      <c r="C288" s="107" t="s">
        <v>115</v>
      </c>
      <c r="D288" s="78" t="s">
        <v>360</v>
      </c>
      <c r="E288" s="424"/>
      <c r="F288" s="495">
        <v>4661</v>
      </c>
      <c r="G288" s="495">
        <v>56</v>
      </c>
      <c r="H288" s="495">
        <v>58</v>
      </c>
      <c r="I288" s="495">
        <v>33.799999999999997</v>
      </c>
      <c r="J288" s="457"/>
      <c r="M288" s="460"/>
    </row>
    <row r="289" spans="1:13" x14ac:dyDescent="0.35">
      <c r="A289" s="341"/>
      <c r="B289" s="338"/>
      <c r="C289" s="107" t="s">
        <v>116</v>
      </c>
      <c r="D289" s="78" t="s">
        <v>361</v>
      </c>
      <c r="E289" s="424"/>
      <c r="F289" s="495">
        <v>3622</v>
      </c>
      <c r="G289" s="495">
        <v>72</v>
      </c>
      <c r="H289" s="495">
        <v>74</v>
      </c>
      <c r="I289" s="495">
        <v>35.700000000000003</v>
      </c>
      <c r="J289" s="457"/>
      <c r="M289" s="460"/>
    </row>
    <row r="290" spans="1:13" x14ac:dyDescent="0.35">
      <c r="A290" s="341"/>
      <c r="B290" s="338"/>
      <c r="C290" s="107" t="s">
        <v>117</v>
      </c>
      <c r="D290" s="78" t="s">
        <v>362</v>
      </c>
      <c r="E290" s="424"/>
      <c r="F290" s="495">
        <v>3122</v>
      </c>
      <c r="G290" s="495">
        <v>57</v>
      </c>
      <c r="H290" s="495">
        <v>61</v>
      </c>
      <c r="I290" s="495">
        <v>33.700000000000003</v>
      </c>
      <c r="J290" s="457"/>
      <c r="M290" s="460"/>
    </row>
    <row r="291" spans="1:13" x14ac:dyDescent="0.35">
      <c r="A291" s="341"/>
      <c r="B291" s="338"/>
      <c r="C291" s="107" t="s">
        <v>118</v>
      </c>
      <c r="D291" s="78" t="s">
        <v>363</v>
      </c>
      <c r="E291" s="424"/>
      <c r="F291" s="495">
        <v>3011</v>
      </c>
      <c r="G291" s="495">
        <v>64</v>
      </c>
      <c r="H291" s="495">
        <v>65</v>
      </c>
      <c r="I291" s="495">
        <v>33.6</v>
      </c>
      <c r="J291" s="457"/>
      <c r="M291" s="460"/>
    </row>
    <row r="292" spans="1:13" x14ac:dyDescent="0.35">
      <c r="A292" s="341"/>
      <c r="B292" s="338"/>
      <c r="C292" s="107" t="s">
        <v>119</v>
      </c>
      <c r="D292" s="78" t="s">
        <v>364</v>
      </c>
      <c r="E292" s="424"/>
      <c r="F292" s="495">
        <v>4119</v>
      </c>
      <c r="G292" s="495">
        <v>50</v>
      </c>
      <c r="H292" s="495">
        <v>53</v>
      </c>
      <c r="I292" s="495">
        <v>32.700000000000003</v>
      </c>
      <c r="J292" s="457"/>
      <c r="M292" s="460"/>
    </row>
    <row r="293" spans="1:13" x14ac:dyDescent="0.35">
      <c r="A293" s="341"/>
      <c r="B293" s="338"/>
      <c r="C293" s="107" t="s">
        <v>120</v>
      </c>
      <c r="D293" s="78" t="s">
        <v>365</v>
      </c>
      <c r="E293" s="424"/>
      <c r="F293" s="495">
        <v>3641</v>
      </c>
      <c r="G293" s="495">
        <v>55</v>
      </c>
      <c r="H293" s="495">
        <v>58</v>
      </c>
      <c r="I293" s="495">
        <v>32.799999999999997</v>
      </c>
      <c r="J293" s="457"/>
      <c r="M293" s="460"/>
    </row>
    <row r="294" spans="1:13" x14ac:dyDescent="0.35">
      <c r="A294" s="341"/>
      <c r="B294" s="338"/>
      <c r="C294" s="107" t="s">
        <v>121</v>
      </c>
      <c r="D294" s="78" t="s">
        <v>366</v>
      </c>
      <c r="E294" s="402"/>
      <c r="F294" s="495">
        <v>2013</v>
      </c>
      <c r="G294" s="495">
        <v>64</v>
      </c>
      <c r="H294" s="495">
        <v>65</v>
      </c>
      <c r="I294" s="495">
        <v>35</v>
      </c>
      <c r="J294" s="457"/>
      <c r="M294" s="454"/>
    </row>
    <row r="295" spans="1:13" x14ac:dyDescent="0.35">
      <c r="A295" s="341"/>
      <c r="B295" s="338"/>
      <c r="C295" s="107" t="s">
        <v>122</v>
      </c>
      <c r="D295" s="78" t="s">
        <v>367</v>
      </c>
      <c r="E295" s="424"/>
      <c r="F295" s="495">
        <v>2594</v>
      </c>
      <c r="G295" s="495">
        <v>58</v>
      </c>
      <c r="H295" s="495">
        <v>60</v>
      </c>
      <c r="I295" s="495">
        <v>32.4</v>
      </c>
      <c r="J295" s="457"/>
      <c r="M295" s="460"/>
    </row>
    <row r="296" spans="1:13" x14ac:dyDescent="0.35">
      <c r="A296" s="341"/>
      <c r="B296" s="338"/>
      <c r="C296" s="107" t="s">
        <v>123</v>
      </c>
      <c r="D296" s="78" t="s">
        <v>368</v>
      </c>
      <c r="E296" s="424"/>
      <c r="F296" s="495">
        <v>3927</v>
      </c>
      <c r="G296" s="495">
        <v>60</v>
      </c>
      <c r="H296" s="495">
        <v>63</v>
      </c>
      <c r="I296" s="495">
        <v>35.5</v>
      </c>
      <c r="J296" s="457"/>
      <c r="M296" s="460"/>
    </row>
    <row r="297" spans="1:13" x14ac:dyDescent="0.35">
      <c r="A297" s="341"/>
      <c r="B297" s="338"/>
      <c r="C297" s="107" t="s">
        <v>124</v>
      </c>
      <c r="D297" s="78" t="s">
        <v>369</v>
      </c>
      <c r="E297" s="424"/>
      <c r="F297" s="495">
        <v>2395</v>
      </c>
      <c r="G297" s="495">
        <v>64</v>
      </c>
      <c r="H297" s="495">
        <v>65</v>
      </c>
      <c r="I297" s="495">
        <v>35.200000000000003</v>
      </c>
      <c r="J297" s="457"/>
      <c r="M297" s="460"/>
    </row>
    <row r="298" spans="1:13" x14ac:dyDescent="0.35">
      <c r="A298" s="341"/>
      <c r="B298" s="338"/>
      <c r="C298" s="107" t="s">
        <v>125</v>
      </c>
      <c r="D298" s="78" t="s">
        <v>370</v>
      </c>
      <c r="E298" s="424"/>
      <c r="F298" s="495">
        <v>2669</v>
      </c>
      <c r="G298" s="495">
        <v>57</v>
      </c>
      <c r="H298" s="495">
        <v>59</v>
      </c>
      <c r="I298" s="495">
        <v>35.200000000000003</v>
      </c>
      <c r="J298" s="457"/>
      <c r="M298" s="460"/>
    </row>
    <row r="299" spans="1:13" x14ac:dyDescent="0.35">
      <c r="A299" s="341"/>
      <c r="B299" s="338"/>
      <c r="C299" s="107" t="s">
        <v>126</v>
      </c>
      <c r="D299" s="78" t="s">
        <v>371</v>
      </c>
      <c r="E299" s="424"/>
      <c r="F299" s="495">
        <v>3787</v>
      </c>
      <c r="G299" s="495">
        <v>61</v>
      </c>
      <c r="H299" s="495">
        <v>64</v>
      </c>
      <c r="I299" s="495">
        <v>34.200000000000003</v>
      </c>
      <c r="J299" s="457"/>
      <c r="M299" s="460"/>
    </row>
    <row r="300" spans="1:13" x14ac:dyDescent="0.35">
      <c r="A300" s="341"/>
      <c r="B300" s="338"/>
      <c r="C300" s="107"/>
      <c r="D300" s="78"/>
      <c r="E300" s="424"/>
      <c r="F300" s="495"/>
      <c r="G300" s="495"/>
      <c r="H300" s="495"/>
      <c r="I300" s="495"/>
      <c r="J300" s="457"/>
      <c r="M300" s="460"/>
    </row>
    <row r="301" spans="1:13" x14ac:dyDescent="0.35">
      <c r="A301" s="339" t="s">
        <v>127</v>
      </c>
      <c r="B301" s="340" t="s">
        <v>589</v>
      </c>
      <c r="C301" s="333" t="s">
        <v>891</v>
      </c>
      <c r="D301" s="338"/>
      <c r="E301" s="424"/>
      <c r="F301" s="495">
        <v>102496</v>
      </c>
      <c r="G301" s="495">
        <v>63</v>
      </c>
      <c r="H301" s="495">
        <v>64</v>
      </c>
      <c r="I301" s="495">
        <v>34.700000000000003</v>
      </c>
      <c r="J301" s="457"/>
      <c r="M301" s="460"/>
    </row>
    <row r="302" spans="1:13" x14ac:dyDescent="0.35">
      <c r="A302" s="341"/>
      <c r="B302" s="338"/>
      <c r="C302" s="340"/>
      <c r="D302" s="333"/>
      <c r="E302" s="424"/>
      <c r="F302" s="498"/>
      <c r="G302" s="498"/>
      <c r="H302" s="498"/>
      <c r="I302" s="498"/>
      <c r="J302" s="457"/>
      <c r="M302" s="460"/>
    </row>
    <row r="303" spans="1:13" x14ac:dyDescent="0.35">
      <c r="A303" s="341"/>
      <c r="B303" s="338"/>
      <c r="C303" s="340" t="s">
        <v>128</v>
      </c>
      <c r="D303" s="333" t="s">
        <v>892</v>
      </c>
      <c r="E303" s="402"/>
      <c r="F303" s="495">
        <v>1529</v>
      </c>
      <c r="G303" s="495">
        <v>62</v>
      </c>
      <c r="H303" s="495">
        <v>63</v>
      </c>
      <c r="I303" s="495">
        <v>35.4</v>
      </c>
      <c r="J303" s="461"/>
      <c r="M303" s="402"/>
    </row>
    <row r="304" spans="1:13" x14ac:dyDescent="0.35">
      <c r="A304" s="341"/>
      <c r="B304" s="338"/>
      <c r="C304" s="340" t="s">
        <v>129</v>
      </c>
      <c r="D304" s="333" t="s">
        <v>893</v>
      </c>
      <c r="E304" s="424"/>
      <c r="F304" s="495">
        <v>2769</v>
      </c>
      <c r="G304" s="495">
        <v>59</v>
      </c>
      <c r="H304" s="495">
        <v>60</v>
      </c>
      <c r="I304" s="495">
        <v>34.5</v>
      </c>
      <c r="J304" s="457"/>
      <c r="M304" s="460"/>
    </row>
    <row r="305" spans="1:13" x14ac:dyDescent="0.35">
      <c r="A305" s="341"/>
      <c r="B305" s="338"/>
      <c r="C305" s="340" t="s">
        <v>133</v>
      </c>
      <c r="D305" s="333" t="s">
        <v>894</v>
      </c>
      <c r="E305" s="402"/>
      <c r="F305" s="495">
        <v>1274</v>
      </c>
      <c r="G305" s="495">
        <v>62</v>
      </c>
      <c r="H305" s="495">
        <v>65</v>
      </c>
      <c r="I305" s="495">
        <v>32.6</v>
      </c>
      <c r="J305" s="457"/>
      <c r="M305" s="454"/>
    </row>
    <row r="306" spans="1:13" x14ac:dyDescent="0.35">
      <c r="A306" s="341"/>
      <c r="B306" s="338"/>
      <c r="C306" s="340" t="s">
        <v>135</v>
      </c>
      <c r="D306" s="333" t="s">
        <v>895</v>
      </c>
      <c r="E306" s="424"/>
      <c r="F306" s="495">
        <v>3480</v>
      </c>
      <c r="G306" s="495">
        <v>61</v>
      </c>
      <c r="H306" s="495">
        <v>65</v>
      </c>
      <c r="I306" s="495">
        <v>34.1</v>
      </c>
      <c r="J306" s="457"/>
      <c r="M306" s="460"/>
    </row>
    <row r="307" spans="1:13" x14ac:dyDescent="0.35">
      <c r="A307" s="341"/>
      <c r="B307" s="338"/>
      <c r="C307" s="340" t="s">
        <v>136</v>
      </c>
      <c r="D307" s="333" t="s">
        <v>896</v>
      </c>
      <c r="E307" s="424"/>
      <c r="F307" s="495">
        <v>3950</v>
      </c>
      <c r="G307" s="495">
        <v>60</v>
      </c>
      <c r="H307" s="495">
        <v>62</v>
      </c>
      <c r="I307" s="495">
        <v>34.299999999999997</v>
      </c>
      <c r="J307" s="457"/>
      <c r="M307" s="460"/>
    </row>
    <row r="308" spans="1:13" x14ac:dyDescent="0.35">
      <c r="A308" s="341"/>
      <c r="B308" s="338"/>
      <c r="C308" s="340" t="s">
        <v>138</v>
      </c>
      <c r="D308" s="333" t="s">
        <v>897</v>
      </c>
      <c r="E308" s="424"/>
      <c r="F308" s="495">
        <v>2425</v>
      </c>
      <c r="G308" s="495">
        <v>62</v>
      </c>
      <c r="H308" s="495">
        <v>64</v>
      </c>
      <c r="I308" s="495">
        <v>34.700000000000003</v>
      </c>
      <c r="J308" s="457"/>
      <c r="M308" s="460"/>
    </row>
    <row r="309" spans="1:13" x14ac:dyDescent="0.35">
      <c r="A309" s="341"/>
      <c r="B309" s="338"/>
      <c r="C309" s="340" t="s">
        <v>139</v>
      </c>
      <c r="D309" s="333" t="s">
        <v>898</v>
      </c>
      <c r="E309" s="424"/>
      <c r="F309" s="495">
        <v>2202</v>
      </c>
      <c r="G309" s="495">
        <v>59</v>
      </c>
      <c r="H309" s="495">
        <v>63</v>
      </c>
      <c r="I309" s="495">
        <v>33.700000000000003</v>
      </c>
      <c r="J309" s="457"/>
      <c r="M309" s="460"/>
    </row>
    <row r="310" spans="1:13" x14ac:dyDescent="0.35">
      <c r="A310" s="341"/>
      <c r="B310" s="338"/>
      <c r="C310" s="340" t="s">
        <v>140</v>
      </c>
      <c r="D310" s="333" t="s">
        <v>899</v>
      </c>
      <c r="E310" s="424"/>
      <c r="F310" s="495">
        <v>2463</v>
      </c>
      <c r="G310" s="495">
        <v>55</v>
      </c>
      <c r="H310" s="495">
        <v>57</v>
      </c>
      <c r="I310" s="495">
        <v>32.5</v>
      </c>
      <c r="J310" s="457"/>
      <c r="M310" s="460"/>
    </row>
    <row r="311" spans="1:13" x14ac:dyDescent="0.35">
      <c r="A311" s="341"/>
      <c r="B311" s="338"/>
      <c r="C311" s="340" t="s">
        <v>141</v>
      </c>
      <c r="D311" s="333" t="s">
        <v>900</v>
      </c>
      <c r="E311" s="424"/>
      <c r="F311" s="495">
        <v>2897</v>
      </c>
      <c r="G311" s="495">
        <v>60</v>
      </c>
      <c r="H311" s="495">
        <v>62</v>
      </c>
      <c r="I311" s="495">
        <v>34.6</v>
      </c>
      <c r="J311" s="457"/>
      <c r="M311" s="460"/>
    </row>
    <row r="312" spans="1:13" x14ac:dyDescent="0.35">
      <c r="A312" s="341"/>
      <c r="B312" s="338"/>
      <c r="C312" s="340" t="s">
        <v>143</v>
      </c>
      <c r="D312" s="333" t="s">
        <v>901</v>
      </c>
      <c r="E312" s="424"/>
      <c r="F312" s="495">
        <v>1879</v>
      </c>
      <c r="G312" s="495">
        <v>64</v>
      </c>
      <c r="H312" s="495">
        <v>65</v>
      </c>
      <c r="I312" s="495">
        <v>35.200000000000003</v>
      </c>
      <c r="J312" s="457"/>
      <c r="M312" s="460"/>
    </row>
    <row r="313" spans="1:13" x14ac:dyDescent="0.35">
      <c r="A313" s="341"/>
      <c r="B313" s="338"/>
      <c r="C313" s="340" t="s">
        <v>145</v>
      </c>
      <c r="D313" s="333" t="s">
        <v>902</v>
      </c>
      <c r="E313" s="424"/>
      <c r="F313" s="495">
        <v>1680</v>
      </c>
      <c r="G313" s="495">
        <v>66</v>
      </c>
      <c r="H313" s="495">
        <v>67</v>
      </c>
      <c r="I313" s="495">
        <v>36.1</v>
      </c>
      <c r="J313" s="457"/>
      <c r="M313" s="460"/>
    </row>
    <row r="314" spans="1:13" x14ac:dyDescent="0.35">
      <c r="A314" s="341"/>
      <c r="B314" s="338"/>
      <c r="C314" s="340" t="s">
        <v>146</v>
      </c>
      <c r="D314" s="333" t="s">
        <v>903</v>
      </c>
      <c r="E314" s="424"/>
      <c r="F314" s="495">
        <v>1971</v>
      </c>
      <c r="G314" s="495">
        <v>60</v>
      </c>
      <c r="H314" s="495">
        <v>61</v>
      </c>
      <c r="I314" s="495">
        <v>35.5</v>
      </c>
      <c r="J314" s="457"/>
      <c r="M314" s="460"/>
    </row>
    <row r="315" spans="1:13" x14ac:dyDescent="0.35">
      <c r="A315" s="341"/>
      <c r="B315" s="338"/>
      <c r="C315" s="107"/>
      <c r="D315" s="78"/>
      <c r="E315" s="424"/>
      <c r="F315" s="495"/>
      <c r="G315" s="495"/>
      <c r="H315" s="495"/>
      <c r="I315" s="495"/>
      <c r="J315" s="457"/>
      <c r="M315" s="460"/>
    </row>
    <row r="316" spans="1:13" x14ac:dyDescent="0.35">
      <c r="A316" s="341"/>
      <c r="B316" s="338"/>
      <c r="C316" s="340" t="s">
        <v>130</v>
      </c>
      <c r="D316" s="333" t="s">
        <v>904</v>
      </c>
      <c r="E316" s="424"/>
      <c r="F316" s="495"/>
      <c r="G316" s="495"/>
      <c r="H316" s="495"/>
      <c r="I316" s="495"/>
      <c r="J316" s="457"/>
      <c r="M316" s="460"/>
    </row>
    <row r="317" spans="1:13" x14ac:dyDescent="0.35">
      <c r="A317" s="341"/>
      <c r="B317" s="338"/>
      <c r="C317" s="107" t="s">
        <v>905</v>
      </c>
      <c r="D317" s="78" t="s">
        <v>906</v>
      </c>
      <c r="E317" s="424"/>
      <c r="F317" s="495">
        <v>2188</v>
      </c>
      <c r="G317" s="495">
        <v>64</v>
      </c>
      <c r="H317" s="495">
        <v>66</v>
      </c>
      <c r="I317" s="495">
        <v>34.5</v>
      </c>
      <c r="J317" s="457"/>
      <c r="M317" s="460"/>
    </row>
    <row r="318" spans="1:13" x14ac:dyDescent="0.35">
      <c r="A318" s="341"/>
      <c r="B318" s="338"/>
      <c r="C318" s="107" t="s">
        <v>907</v>
      </c>
      <c r="D318" s="78" t="s">
        <v>908</v>
      </c>
      <c r="E318" s="424"/>
      <c r="F318" s="495">
        <v>1008</v>
      </c>
      <c r="G318" s="495">
        <v>65</v>
      </c>
      <c r="H318" s="495">
        <v>66</v>
      </c>
      <c r="I318" s="495">
        <v>35.299999999999997</v>
      </c>
      <c r="J318" s="457"/>
      <c r="M318" s="460"/>
    </row>
    <row r="319" spans="1:13" x14ac:dyDescent="0.35">
      <c r="A319" s="341"/>
      <c r="B319" s="338"/>
      <c r="C319" s="107" t="s">
        <v>909</v>
      </c>
      <c r="D319" s="78" t="s">
        <v>910</v>
      </c>
      <c r="E319" s="424"/>
      <c r="F319" s="495">
        <v>719</v>
      </c>
      <c r="G319" s="495">
        <v>66</v>
      </c>
      <c r="H319" s="495">
        <v>67</v>
      </c>
      <c r="I319" s="495">
        <v>35.200000000000003</v>
      </c>
      <c r="J319" s="457"/>
      <c r="M319" s="460"/>
    </row>
    <row r="320" spans="1:13" x14ac:dyDescent="0.35">
      <c r="A320" s="341"/>
      <c r="B320" s="338"/>
      <c r="C320" s="107" t="s">
        <v>911</v>
      </c>
      <c r="D320" s="78" t="s">
        <v>912</v>
      </c>
      <c r="E320" s="424"/>
      <c r="F320" s="495">
        <v>2138</v>
      </c>
      <c r="G320" s="495">
        <v>57</v>
      </c>
      <c r="H320" s="495">
        <v>59</v>
      </c>
      <c r="I320" s="495">
        <v>33.5</v>
      </c>
      <c r="J320" s="457"/>
      <c r="M320" s="460"/>
    </row>
    <row r="321" spans="1:13" x14ac:dyDescent="0.35">
      <c r="A321" s="341"/>
      <c r="B321" s="338"/>
      <c r="C321" s="107"/>
      <c r="D321" s="78"/>
      <c r="E321" s="402"/>
      <c r="F321" s="496"/>
      <c r="G321" s="496"/>
      <c r="H321" s="496"/>
      <c r="I321" s="496"/>
      <c r="J321" s="457"/>
      <c r="M321" s="454"/>
    </row>
    <row r="322" spans="1:13" x14ac:dyDescent="0.35">
      <c r="A322" s="341"/>
      <c r="B322" s="338"/>
      <c r="C322" s="340" t="s">
        <v>131</v>
      </c>
      <c r="D322" s="333" t="s">
        <v>913</v>
      </c>
      <c r="E322" s="424"/>
      <c r="F322" s="495"/>
      <c r="G322" s="495"/>
      <c r="H322" s="495"/>
      <c r="I322" s="495"/>
      <c r="J322" s="457"/>
      <c r="M322" s="460"/>
    </row>
    <row r="323" spans="1:13" x14ac:dyDescent="0.35">
      <c r="A323" s="341"/>
      <c r="B323" s="338"/>
      <c r="C323" s="107" t="s">
        <v>914</v>
      </c>
      <c r="D323" s="78" t="s">
        <v>915</v>
      </c>
      <c r="E323" s="424"/>
      <c r="F323" s="495">
        <v>1117</v>
      </c>
      <c r="G323" s="495">
        <v>62</v>
      </c>
      <c r="H323" s="495">
        <v>62</v>
      </c>
      <c r="I323" s="495">
        <v>36.1</v>
      </c>
      <c r="J323" s="457"/>
      <c r="M323" s="460"/>
    </row>
    <row r="324" spans="1:13" x14ac:dyDescent="0.35">
      <c r="A324" s="341"/>
      <c r="B324" s="338"/>
      <c r="C324" s="107" t="s">
        <v>916</v>
      </c>
      <c r="D324" s="78" t="s">
        <v>917</v>
      </c>
      <c r="E324" s="424"/>
      <c r="F324" s="495">
        <v>1038</v>
      </c>
      <c r="G324" s="495">
        <v>61</v>
      </c>
      <c r="H324" s="495">
        <v>62</v>
      </c>
      <c r="I324" s="495">
        <v>33.799999999999997</v>
      </c>
      <c r="J324" s="457"/>
      <c r="M324" s="460"/>
    </row>
    <row r="325" spans="1:13" x14ac:dyDescent="0.35">
      <c r="A325" s="341"/>
      <c r="B325" s="338"/>
      <c r="C325" s="107" t="s">
        <v>918</v>
      </c>
      <c r="D325" s="78" t="s">
        <v>919</v>
      </c>
      <c r="E325" s="424"/>
      <c r="F325" s="495">
        <v>1031</v>
      </c>
      <c r="G325" s="495">
        <v>65</v>
      </c>
      <c r="H325" s="495">
        <v>66</v>
      </c>
      <c r="I325" s="495">
        <v>36.1</v>
      </c>
      <c r="J325" s="457"/>
      <c r="M325" s="460"/>
    </row>
    <row r="326" spans="1:13" x14ac:dyDescent="0.35">
      <c r="A326" s="341"/>
      <c r="B326" s="338"/>
      <c r="C326" s="107" t="s">
        <v>920</v>
      </c>
      <c r="D326" s="78" t="s">
        <v>921</v>
      </c>
      <c r="E326" s="424"/>
      <c r="F326" s="495">
        <v>807</v>
      </c>
      <c r="G326" s="495">
        <v>61</v>
      </c>
      <c r="H326" s="495">
        <v>64</v>
      </c>
      <c r="I326" s="495">
        <v>35.4</v>
      </c>
      <c r="J326" s="457"/>
      <c r="M326" s="460"/>
    </row>
    <row r="327" spans="1:13" x14ac:dyDescent="0.35">
      <c r="A327" s="341"/>
      <c r="B327" s="338"/>
      <c r="C327" s="107" t="s">
        <v>922</v>
      </c>
      <c r="D327" s="78" t="s">
        <v>923</v>
      </c>
      <c r="E327" s="424"/>
      <c r="F327" s="495">
        <v>1468</v>
      </c>
      <c r="G327" s="495">
        <v>69</v>
      </c>
      <c r="H327" s="495">
        <v>71</v>
      </c>
      <c r="I327" s="495">
        <v>36.5</v>
      </c>
      <c r="J327" s="457"/>
      <c r="M327" s="460"/>
    </row>
    <row r="328" spans="1:13" x14ac:dyDescent="0.35">
      <c r="A328" s="341"/>
      <c r="B328" s="338"/>
      <c r="C328" s="107"/>
      <c r="D328" s="78"/>
      <c r="E328" s="424"/>
      <c r="F328" s="495"/>
      <c r="G328" s="495"/>
      <c r="H328" s="495"/>
      <c r="I328" s="495"/>
      <c r="J328" s="457"/>
      <c r="M328" s="460"/>
    </row>
    <row r="329" spans="1:13" x14ac:dyDescent="0.35">
      <c r="A329" s="341"/>
      <c r="B329" s="338"/>
      <c r="C329" s="340" t="s">
        <v>132</v>
      </c>
      <c r="D329" s="333" t="s">
        <v>924</v>
      </c>
      <c r="E329" s="424"/>
      <c r="F329" s="495"/>
      <c r="G329" s="495"/>
      <c r="H329" s="495"/>
      <c r="I329" s="495"/>
      <c r="J329" s="457"/>
      <c r="M329" s="460"/>
    </row>
    <row r="330" spans="1:13" x14ac:dyDescent="0.35">
      <c r="A330" s="341"/>
      <c r="B330" s="338"/>
      <c r="C330" s="107" t="s">
        <v>925</v>
      </c>
      <c r="D330" s="78" t="s">
        <v>926</v>
      </c>
      <c r="E330" s="424"/>
      <c r="F330" s="495">
        <v>2095</v>
      </c>
      <c r="G330" s="495">
        <v>69</v>
      </c>
      <c r="H330" s="495">
        <v>70</v>
      </c>
      <c r="I330" s="495">
        <v>35.299999999999997</v>
      </c>
      <c r="J330" s="457"/>
      <c r="M330" s="460"/>
    </row>
    <row r="331" spans="1:13" x14ac:dyDescent="0.35">
      <c r="A331" s="341"/>
      <c r="B331" s="338"/>
      <c r="C331" s="107" t="s">
        <v>927</v>
      </c>
      <c r="D331" s="78" t="s">
        <v>928</v>
      </c>
      <c r="E331" s="424"/>
      <c r="F331" s="495">
        <v>1176</v>
      </c>
      <c r="G331" s="495">
        <v>64</v>
      </c>
      <c r="H331" s="495">
        <v>65</v>
      </c>
      <c r="I331" s="495">
        <v>35.799999999999997</v>
      </c>
      <c r="J331" s="457"/>
      <c r="M331" s="460"/>
    </row>
    <row r="332" spans="1:13" x14ac:dyDescent="0.35">
      <c r="A332" s="341"/>
      <c r="B332" s="338"/>
      <c r="C332" s="107" t="s">
        <v>929</v>
      </c>
      <c r="D332" s="78" t="s">
        <v>930</v>
      </c>
      <c r="E332" s="424"/>
      <c r="F332" s="495">
        <v>1566</v>
      </c>
      <c r="G332" s="495">
        <v>67</v>
      </c>
      <c r="H332" s="495">
        <v>69</v>
      </c>
      <c r="I332" s="495">
        <v>35.1</v>
      </c>
      <c r="J332" s="457"/>
      <c r="M332" s="460"/>
    </row>
    <row r="333" spans="1:13" x14ac:dyDescent="0.35">
      <c r="A333" s="341"/>
      <c r="B333" s="338"/>
      <c r="C333" s="107" t="s">
        <v>931</v>
      </c>
      <c r="D333" s="78" t="s">
        <v>932</v>
      </c>
      <c r="E333" s="424"/>
      <c r="F333" s="495">
        <v>1133</v>
      </c>
      <c r="G333" s="495">
        <v>67</v>
      </c>
      <c r="H333" s="495">
        <v>68</v>
      </c>
      <c r="I333" s="495">
        <v>35.799999999999997</v>
      </c>
      <c r="J333" s="457"/>
      <c r="M333" s="460"/>
    </row>
    <row r="334" spans="1:13" x14ac:dyDescent="0.35">
      <c r="A334" s="341"/>
      <c r="B334" s="338"/>
      <c r="C334" s="107" t="s">
        <v>933</v>
      </c>
      <c r="D334" s="78" t="s">
        <v>934</v>
      </c>
      <c r="E334" s="424"/>
      <c r="F334" s="495">
        <v>981</v>
      </c>
      <c r="G334" s="495">
        <v>59</v>
      </c>
      <c r="H334" s="495">
        <v>60</v>
      </c>
      <c r="I334" s="495">
        <v>34</v>
      </c>
      <c r="J334" s="457"/>
      <c r="M334" s="460"/>
    </row>
    <row r="335" spans="1:13" x14ac:dyDescent="0.35">
      <c r="A335" s="341"/>
      <c r="B335" s="338"/>
      <c r="C335" s="107" t="s">
        <v>935</v>
      </c>
      <c r="D335" s="78" t="s">
        <v>936</v>
      </c>
      <c r="E335" s="424"/>
      <c r="F335" s="495">
        <v>1097</v>
      </c>
      <c r="G335" s="495">
        <v>73</v>
      </c>
      <c r="H335" s="495">
        <v>74</v>
      </c>
      <c r="I335" s="495">
        <v>37.200000000000003</v>
      </c>
      <c r="J335" s="457"/>
      <c r="M335" s="460"/>
    </row>
    <row r="336" spans="1:13" x14ac:dyDescent="0.35">
      <c r="A336" s="341"/>
      <c r="B336" s="338"/>
      <c r="C336" s="107" t="s">
        <v>937</v>
      </c>
      <c r="D336" s="78" t="s">
        <v>938</v>
      </c>
      <c r="E336" s="424"/>
      <c r="F336" s="495">
        <v>1320</v>
      </c>
      <c r="G336" s="495">
        <v>54</v>
      </c>
      <c r="H336" s="495">
        <v>57</v>
      </c>
      <c r="I336" s="495">
        <v>33.5</v>
      </c>
      <c r="J336" s="457"/>
      <c r="M336" s="460"/>
    </row>
    <row r="337" spans="1:13" x14ac:dyDescent="0.35">
      <c r="A337" s="341"/>
      <c r="B337" s="338"/>
      <c r="C337" s="107" t="s">
        <v>939</v>
      </c>
      <c r="D337" s="78" t="s">
        <v>940</v>
      </c>
      <c r="E337" s="424"/>
      <c r="F337" s="495">
        <v>1732</v>
      </c>
      <c r="G337" s="495">
        <v>65</v>
      </c>
      <c r="H337" s="495">
        <v>67</v>
      </c>
      <c r="I337" s="495">
        <v>34.4</v>
      </c>
      <c r="J337" s="457"/>
      <c r="M337" s="460"/>
    </row>
    <row r="338" spans="1:13" x14ac:dyDescent="0.35">
      <c r="A338" s="341"/>
      <c r="B338" s="338"/>
      <c r="C338" s="107" t="s">
        <v>941</v>
      </c>
      <c r="D338" s="78" t="s">
        <v>942</v>
      </c>
      <c r="E338" s="424"/>
      <c r="F338" s="495">
        <v>1217</v>
      </c>
      <c r="G338" s="495">
        <v>59</v>
      </c>
      <c r="H338" s="495">
        <v>61</v>
      </c>
      <c r="I338" s="495">
        <v>33.799999999999997</v>
      </c>
      <c r="J338" s="457"/>
      <c r="M338" s="460"/>
    </row>
    <row r="339" spans="1:13" x14ac:dyDescent="0.35">
      <c r="A339" s="341"/>
      <c r="B339" s="338"/>
      <c r="C339" s="107" t="s">
        <v>943</v>
      </c>
      <c r="D339" s="78" t="s">
        <v>944</v>
      </c>
      <c r="E339" s="424"/>
      <c r="F339" s="495">
        <v>1384</v>
      </c>
      <c r="G339" s="495">
        <v>72</v>
      </c>
      <c r="H339" s="495">
        <v>73</v>
      </c>
      <c r="I339" s="495">
        <v>34.799999999999997</v>
      </c>
      <c r="J339" s="457"/>
      <c r="M339" s="460"/>
    </row>
    <row r="340" spans="1:13" x14ac:dyDescent="0.35">
      <c r="A340" s="341"/>
      <c r="B340" s="338"/>
      <c r="C340" s="107" t="s">
        <v>945</v>
      </c>
      <c r="D340" s="78" t="s">
        <v>946</v>
      </c>
      <c r="E340" s="424"/>
      <c r="F340" s="495">
        <v>1215</v>
      </c>
      <c r="G340" s="495">
        <v>72</v>
      </c>
      <c r="H340" s="495">
        <v>73</v>
      </c>
      <c r="I340" s="495">
        <v>35.700000000000003</v>
      </c>
      <c r="J340" s="457"/>
      <c r="M340" s="460"/>
    </row>
    <row r="341" spans="1:13" x14ac:dyDescent="0.35">
      <c r="A341" s="341"/>
      <c r="B341" s="338"/>
      <c r="C341" s="107"/>
      <c r="D341" s="78"/>
      <c r="E341" s="424"/>
      <c r="F341" s="498"/>
      <c r="G341" s="498"/>
      <c r="H341" s="498"/>
      <c r="I341" s="498"/>
      <c r="J341" s="457"/>
      <c r="M341" s="460"/>
    </row>
    <row r="342" spans="1:13" x14ac:dyDescent="0.35">
      <c r="A342" s="341"/>
      <c r="B342" s="338"/>
      <c r="C342" s="340" t="s">
        <v>134</v>
      </c>
      <c r="D342" s="333" t="s">
        <v>947</v>
      </c>
      <c r="E342" s="402"/>
      <c r="F342" s="495"/>
      <c r="G342" s="495"/>
      <c r="H342" s="495"/>
      <c r="I342" s="495"/>
      <c r="J342" s="461"/>
      <c r="M342" s="402"/>
    </row>
    <row r="343" spans="1:13" x14ac:dyDescent="0.35">
      <c r="A343" s="341"/>
      <c r="B343" s="338"/>
      <c r="C343" s="107" t="s">
        <v>948</v>
      </c>
      <c r="D343" s="78" t="s">
        <v>949</v>
      </c>
      <c r="E343" s="402"/>
      <c r="F343" s="495">
        <v>1603</v>
      </c>
      <c r="G343" s="495">
        <v>64</v>
      </c>
      <c r="H343" s="495">
        <v>66</v>
      </c>
      <c r="I343" s="495">
        <v>35.6</v>
      </c>
      <c r="J343" s="457"/>
      <c r="M343" s="454"/>
    </row>
    <row r="344" spans="1:13" x14ac:dyDescent="0.35">
      <c r="A344" s="341"/>
      <c r="B344" s="338"/>
      <c r="C344" s="107" t="s">
        <v>950</v>
      </c>
      <c r="D344" s="78" t="s">
        <v>951</v>
      </c>
      <c r="E344" s="402"/>
      <c r="F344" s="495">
        <v>1478</v>
      </c>
      <c r="G344" s="495">
        <v>69</v>
      </c>
      <c r="H344" s="495">
        <v>70</v>
      </c>
      <c r="I344" s="495">
        <v>35.9</v>
      </c>
      <c r="J344" s="457"/>
      <c r="M344" s="454"/>
    </row>
    <row r="345" spans="1:13" x14ac:dyDescent="0.35">
      <c r="A345" s="341"/>
      <c r="B345" s="338"/>
      <c r="C345" s="107" t="s">
        <v>952</v>
      </c>
      <c r="D345" s="78" t="s">
        <v>953</v>
      </c>
      <c r="E345" s="402"/>
      <c r="F345" s="495">
        <v>1377</v>
      </c>
      <c r="G345" s="495">
        <v>66</v>
      </c>
      <c r="H345" s="495">
        <v>69</v>
      </c>
      <c r="I345" s="495">
        <v>35.6</v>
      </c>
      <c r="J345" s="457"/>
      <c r="M345" s="454"/>
    </row>
    <row r="346" spans="1:13" x14ac:dyDescent="0.35">
      <c r="A346" s="341"/>
      <c r="B346" s="338"/>
      <c r="C346" s="107" t="s">
        <v>954</v>
      </c>
      <c r="D346" s="78" t="s">
        <v>955</v>
      </c>
      <c r="E346" s="402"/>
      <c r="F346" s="495">
        <v>1244</v>
      </c>
      <c r="G346" s="495">
        <v>68</v>
      </c>
      <c r="H346" s="495">
        <v>69</v>
      </c>
      <c r="I346" s="495">
        <v>35.799999999999997</v>
      </c>
      <c r="J346" s="457"/>
      <c r="M346" s="454"/>
    </row>
    <row r="347" spans="1:13" x14ac:dyDescent="0.35">
      <c r="A347" s="341"/>
      <c r="B347" s="338"/>
      <c r="C347" s="107" t="s">
        <v>956</v>
      </c>
      <c r="D347" s="78" t="s">
        <v>957</v>
      </c>
      <c r="E347" s="402"/>
      <c r="F347" s="495">
        <v>1342</v>
      </c>
      <c r="G347" s="495">
        <v>63</v>
      </c>
      <c r="H347" s="495">
        <v>64</v>
      </c>
      <c r="I347" s="495">
        <v>36</v>
      </c>
      <c r="J347" s="457"/>
      <c r="M347" s="454"/>
    </row>
    <row r="348" spans="1:13" x14ac:dyDescent="0.35">
      <c r="A348" s="341"/>
      <c r="B348" s="338"/>
      <c r="C348" s="107" t="s">
        <v>958</v>
      </c>
      <c r="D348" s="78" t="s">
        <v>959</v>
      </c>
      <c r="E348" s="402"/>
      <c r="F348" s="495">
        <v>1831</v>
      </c>
      <c r="G348" s="495">
        <v>70</v>
      </c>
      <c r="H348" s="495">
        <v>71</v>
      </c>
      <c r="I348" s="495">
        <v>36.700000000000003</v>
      </c>
      <c r="J348" s="457"/>
      <c r="M348" s="454"/>
    </row>
    <row r="349" spans="1:13" x14ac:dyDescent="0.35">
      <c r="A349" s="341"/>
      <c r="B349" s="338"/>
      <c r="C349" s="107" t="s">
        <v>960</v>
      </c>
      <c r="D349" s="78" t="s">
        <v>961</v>
      </c>
      <c r="E349" s="402"/>
      <c r="F349" s="495">
        <v>1273</v>
      </c>
      <c r="G349" s="495">
        <v>73</v>
      </c>
      <c r="H349" s="495">
        <v>74</v>
      </c>
      <c r="I349" s="495">
        <v>37.1</v>
      </c>
      <c r="J349" s="457"/>
      <c r="M349" s="454"/>
    </row>
    <row r="350" spans="1:13" x14ac:dyDescent="0.35">
      <c r="A350" s="341"/>
      <c r="B350" s="338"/>
      <c r="C350" s="107" t="s">
        <v>962</v>
      </c>
      <c r="D350" s="78" t="s">
        <v>963</v>
      </c>
      <c r="E350" s="402"/>
      <c r="F350" s="495">
        <v>1192</v>
      </c>
      <c r="G350" s="495">
        <v>67</v>
      </c>
      <c r="H350" s="495">
        <v>68</v>
      </c>
      <c r="I350" s="495">
        <v>35.4</v>
      </c>
      <c r="J350" s="457"/>
      <c r="M350" s="454"/>
    </row>
    <row r="351" spans="1:13" x14ac:dyDescent="0.35">
      <c r="A351" s="341"/>
      <c r="B351" s="338"/>
      <c r="C351" s="107" t="s">
        <v>964</v>
      </c>
      <c r="D351" s="78" t="s">
        <v>965</v>
      </c>
      <c r="E351" s="402"/>
      <c r="F351" s="495">
        <v>1759</v>
      </c>
      <c r="G351" s="495">
        <v>67</v>
      </c>
      <c r="H351" s="495">
        <v>67</v>
      </c>
      <c r="I351" s="495">
        <v>35.6</v>
      </c>
      <c r="J351" s="457"/>
      <c r="M351" s="454"/>
    </row>
    <row r="352" spans="1:13" x14ac:dyDescent="0.35">
      <c r="A352" s="341"/>
      <c r="B352" s="338"/>
      <c r="C352" s="107" t="s">
        <v>966</v>
      </c>
      <c r="D352" s="78" t="s">
        <v>967</v>
      </c>
      <c r="E352" s="402"/>
      <c r="F352" s="495">
        <v>1658</v>
      </c>
      <c r="G352" s="495">
        <v>59</v>
      </c>
      <c r="H352" s="495">
        <v>60</v>
      </c>
      <c r="I352" s="495">
        <v>33.5</v>
      </c>
      <c r="J352" s="457"/>
      <c r="M352" s="454"/>
    </row>
    <row r="353" spans="1:13" x14ac:dyDescent="0.35">
      <c r="A353" s="341"/>
      <c r="B353" s="338"/>
      <c r="C353" s="107" t="s">
        <v>968</v>
      </c>
      <c r="D353" s="78" t="s">
        <v>969</v>
      </c>
      <c r="E353" s="402"/>
      <c r="F353" s="495">
        <v>1515</v>
      </c>
      <c r="G353" s="495">
        <v>73</v>
      </c>
      <c r="H353" s="495">
        <v>74</v>
      </c>
      <c r="I353" s="495">
        <v>37</v>
      </c>
      <c r="J353" s="457"/>
      <c r="M353" s="454"/>
    </row>
    <row r="354" spans="1:13" x14ac:dyDescent="0.35">
      <c r="A354" s="341"/>
      <c r="B354" s="338"/>
      <c r="C354" s="107" t="s">
        <v>970</v>
      </c>
      <c r="D354" s="78" t="s">
        <v>971</v>
      </c>
      <c r="E354" s="402"/>
      <c r="F354" s="495">
        <v>1282</v>
      </c>
      <c r="G354" s="495">
        <v>72</v>
      </c>
      <c r="H354" s="495">
        <v>73</v>
      </c>
      <c r="I354" s="495">
        <v>36.9</v>
      </c>
      <c r="J354" s="457"/>
      <c r="M354" s="454"/>
    </row>
    <row r="355" spans="1:13" x14ac:dyDescent="0.35">
      <c r="A355" s="341"/>
      <c r="B355" s="338"/>
      <c r="C355" s="107"/>
      <c r="D355" s="78"/>
      <c r="E355" s="402"/>
      <c r="F355" s="495"/>
      <c r="G355" s="495"/>
      <c r="H355" s="495"/>
      <c r="I355" s="495"/>
      <c r="J355" s="457"/>
      <c r="M355" s="454"/>
    </row>
    <row r="356" spans="1:13" x14ac:dyDescent="0.35">
      <c r="A356" s="341"/>
      <c r="B356" s="338"/>
      <c r="C356" s="340" t="s">
        <v>137</v>
      </c>
      <c r="D356" s="333" t="s">
        <v>382</v>
      </c>
      <c r="E356" s="424"/>
      <c r="F356" s="498"/>
      <c r="G356" s="498"/>
      <c r="H356" s="498"/>
      <c r="I356" s="498"/>
      <c r="J356" s="457"/>
      <c r="M356" s="460"/>
    </row>
    <row r="357" spans="1:13" x14ac:dyDescent="0.35">
      <c r="A357" s="341"/>
      <c r="B357" s="338"/>
      <c r="C357" s="107" t="s">
        <v>972</v>
      </c>
      <c r="D357" s="78" t="s">
        <v>973</v>
      </c>
      <c r="E357" s="402"/>
      <c r="F357" s="495">
        <v>1801</v>
      </c>
      <c r="G357" s="495">
        <v>59</v>
      </c>
      <c r="H357" s="495">
        <v>60</v>
      </c>
      <c r="I357" s="495">
        <v>33.9</v>
      </c>
      <c r="J357" s="457"/>
      <c r="M357" s="454"/>
    </row>
    <row r="358" spans="1:13" x14ac:dyDescent="0.35">
      <c r="A358" s="341"/>
      <c r="B358" s="338"/>
      <c r="C358" s="107" t="s">
        <v>974</v>
      </c>
      <c r="D358" s="78" t="s">
        <v>975</v>
      </c>
      <c r="E358" s="424"/>
      <c r="F358" s="495">
        <v>1549</v>
      </c>
      <c r="G358" s="495">
        <v>53</v>
      </c>
      <c r="H358" s="495">
        <v>55</v>
      </c>
      <c r="I358" s="495">
        <v>32.6</v>
      </c>
      <c r="J358" s="457"/>
      <c r="M358" s="460"/>
    </row>
    <row r="359" spans="1:13" x14ac:dyDescent="0.35">
      <c r="A359" s="341"/>
      <c r="B359" s="338"/>
      <c r="C359" s="107" t="s">
        <v>976</v>
      </c>
      <c r="D359" s="78" t="s">
        <v>977</v>
      </c>
      <c r="E359" s="424"/>
      <c r="F359" s="495">
        <v>1458</v>
      </c>
      <c r="G359" s="495">
        <v>63</v>
      </c>
      <c r="H359" s="495">
        <v>65</v>
      </c>
      <c r="I359" s="495">
        <v>34.4</v>
      </c>
      <c r="J359" s="457"/>
      <c r="M359" s="460"/>
    </row>
    <row r="360" spans="1:13" x14ac:dyDescent="0.35">
      <c r="A360" s="341"/>
      <c r="B360" s="338"/>
      <c r="C360" s="107" t="s">
        <v>978</v>
      </c>
      <c r="D360" s="78" t="s">
        <v>979</v>
      </c>
      <c r="E360" s="424"/>
      <c r="F360" s="495">
        <v>1411</v>
      </c>
      <c r="G360" s="495">
        <v>55</v>
      </c>
      <c r="H360" s="495">
        <v>58</v>
      </c>
      <c r="I360" s="495">
        <v>33.200000000000003</v>
      </c>
      <c r="J360" s="457"/>
      <c r="M360" s="460"/>
    </row>
    <row r="361" spans="1:13" x14ac:dyDescent="0.35">
      <c r="A361" s="341"/>
      <c r="B361" s="338"/>
      <c r="C361" s="107" t="s">
        <v>980</v>
      </c>
      <c r="D361" s="78" t="s">
        <v>981</v>
      </c>
      <c r="E361" s="424"/>
      <c r="F361" s="495">
        <v>1251</v>
      </c>
      <c r="G361" s="495">
        <v>64</v>
      </c>
      <c r="H361" s="495">
        <v>65</v>
      </c>
      <c r="I361" s="495">
        <v>34.6</v>
      </c>
      <c r="J361" s="457"/>
      <c r="M361" s="460"/>
    </row>
    <row r="362" spans="1:13" x14ac:dyDescent="0.35">
      <c r="A362" s="341"/>
      <c r="B362" s="338"/>
      <c r="C362" s="107"/>
      <c r="D362" s="78"/>
      <c r="E362" s="424"/>
      <c r="F362" s="498"/>
      <c r="G362" s="498"/>
      <c r="H362" s="498"/>
      <c r="I362" s="498"/>
      <c r="J362" s="457"/>
      <c r="M362" s="460"/>
    </row>
    <row r="363" spans="1:13" x14ac:dyDescent="0.35">
      <c r="A363" s="341"/>
      <c r="B363" s="338"/>
      <c r="C363" s="340" t="s">
        <v>142</v>
      </c>
      <c r="D363" s="333" t="s">
        <v>387</v>
      </c>
      <c r="E363" s="402"/>
      <c r="F363" s="496"/>
      <c r="G363" s="496"/>
      <c r="H363" s="496"/>
      <c r="I363" s="496"/>
      <c r="J363" s="457"/>
      <c r="M363" s="454"/>
    </row>
    <row r="364" spans="1:13" x14ac:dyDescent="0.35">
      <c r="A364" s="341"/>
      <c r="B364" s="338"/>
      <c r="C364" s="107" t="s">
        <v>982</v>
      </c>
      <c r="D364" s="78" t="s">
        <v>983</v>
      </c>
      <c r="E364" s="424"/>
      <c r="F364" s="495">
        <v>1616</v>
      </c>
      <c r="G364" s="495">
        <v>63</v>
      </c>
      <c r="H364" s="495">
        <v>65</v>
      </c>
      <c r="I364" s="495">
        <v>35.5</v>
      </c>
      <c r="J364" s="457"/>
      <c r="M364" s="460"/>
    </row>
    <row r="365" spans="1:13" x14ac:dyDescent="0.35">
      <c r="A365" s="341"/>
      <c r="B365" s="338"/>
      <c r="C365" s="107" t="s">
        <v>984</v>
      </c>
      <c r="D365" s="78" t="s">
        <v>985</v>
      </c>
      <c r="E365" s="424"/>
      <c r="F365" s="495">
        <v>917</v>
      </c>
      <c r="G365" s="495">
        <v>62</v>
      </c>
      <c r="H365" s="495">
        <v>64</v>
      </c>
      <c r="I365" s="495">
        <v>34.6</v>
      </c>
      <c r="J365" s="457"/>
      <c r="M365" s="460"/>
    </row>
    <row r="366" spans="1:13" x14ac:dyDescent="0.35">
      <c r="A366" s="341"/>
      <c r="B366" s="338"/>
      <c r="C366" s="107" t="s">
        <v>986</v>
      </c>
      <c r="D366" s="78" t="s">
        <v>987</v>
      </c>
      <c r="E366" s="424"/>
      <c r="F366" s="495">
        <v>1464</v>
      </c>
      <c r="G366" s="495">
        <v>60</v>
      </c>
      <c r="H366" s="495">
        <v>60</v>
      </c>
      <c r="I366" s="495">
        <v>34.299999999999997</v>
      </c>
      <c r="J366" s="457"/>
      <c r="M366" s="460"/>
    </row>
    <row r="367" spans="1:13" x14ac:dyDescent="0.35">
      <c r="A367" s="341"/>
      <c r="B367" s="338"/>
      <c r="C367" s="107" t="s">
        <v>988</v>
      </c>
      <c r="D367" s="78" t="s">
        <v>989</v>
      </c>
      <c r="E367" s="424"/>
      <c r="F367" s="495">
        <v>900</v>
      </c>
      <c r="G367" s="495">
        <v>62</v>
      </c>
      <c r="H367" s="495">
        <v>64</v>
      </c>
      <c r="I367" s="495">
        <v>35.200000000000003</v>
      </c>
      <c r="J367" s="457"/>
      <c r="M367" s="460"/>
    </row>
    <row r="368" spans="1:13" x14ac:dyDescent="0.35">
      <c r="A368" s="341"/>
      <c r="B368" s="338"/>
      <c r="C368" s="107" t="s">
        <v>990</v>
      </c>
      <c r="D368" s="78" t="s">
        <v>991</v>
      </c>
      <c r="E368" s="424"/>
      <c r="F368" s="495">
        <v>1740</v>
      </c>
      <c r="G368" s="495">
        <v>69</v>
      </c>
      <c r="H368" s="495">
        <v>70</v>
      </c>
      <c r="I368" s="495">
        <v>34.6</v>
      </c>
      <c r="J368" s="457"/>
      <c r="M368" s="460"/>
    </row>
    <row r="369" spans="1:13" x14ac:dyDescent="0.35">
      <c r="A369" s="341"/>
      <c r="B369" s="338"/>
      <c r="C369" s="107" t="s">
        <v>992</v>
      </c>
      <c r="D369" s="78" t="s">
        <v>993</v>
      </c>
      <c r="E369" s="424"/>
      <c r="F369" s="495">
        <v>911</v>
      </c>
      <c r="G369" s="495">
        <v>55</v>
      </c>
      <c r="H369" s="495">
        <v>57</v>
      </c>
      <c r="I369" s="495">
        <v>33.6</v>
      </c>
      <c r="J369" s="457"/>
      <c r="M369" s="460"/>
    </row>
    <row r="370" spans="1:13" x14ac:dyDescent="0.35">
      <c r="A370" s="341"/>
      <c r="B370" s="338"/>
      <c r="C370" s="107" t="s">
        <v>994</v>
      </c>
      <c r="D370" s="78" t="s">
        <v>995</v>
      </c>
      <c r="E370" s="402"/>
      <c r="F370" s="495">
        <v>1159</v>
      </c>
      <c r="G370" s="495">
        <v>53</v>
      </c>
      <c r="H370" s="495">
        <v>57</v>
      </c>
      <c r="I370" s="495">
        <v>32.200000000000003</v>
      </c>
      <c r="J370" s="457"/>
      <c r="M370" s="454"/>
    </row>
    <row r="371" spans="1:13" x14ac:dyDescent="0.35">
      <c r="A371" s="341"/>
      <c r="B371" s="338"/>
      <c r="C371" s="107" t="s">
        <v>996</v>
      </c>
      <c r="D371" s="78" t="s">
        <v>997</v>
      </c>
      <c r="E371" s="424"/>
      <c r="F371" s="495">
        <v>996</v>
      </c>
      <c r="G371" s="495">
        <v>68</v>
      </c>
      <c r="H371" s="495">
        <v>69</v>
      </c>
      <c r="I371" s="495">
        <v>35.799999999999997</v>
      </c>
      <c r="J371" s="457"/>
      <c r="M371" s="460"/>
    </row>
    <row r="372" spans="1:13" x14ac:dyDescent="0.35">
      <c r="A372" s="341"/>
      <c r="B372" s="338"/>
      <c r="C372" s="107" t="s">
        <v>998</v>
      </c>
      <c r="D372" s="78" t="s">
        <v>999</v>
      </c>
      <c r="E372" s="424"/>
      <c r="F372" s="495">
        <v>937</v>
      </c>
      <c r="G372" s="495">
        <v>65</v>
      </c>
      <c r="H372" s="495">
        <v>66</v>
      </c>
      <c r="I372" s="495">
        <v>35.1</v>
      </c>
      <c r="J372" s="457"/>
      <c r="M372" s="460"/>
    </row>
    <row r="373" spans="1:13" x14ac:dyDescent="0.35">
      <c r="A373" s="341"/>
      <c r="B373" s="338"/>
      <c r="C373" s="107" t="s">
        <v>1000</v>
      </c>
      <c r="D373" s="78" t="s">
        <v>1001</v>
      </c>
      <c r="E373" s="424"/>
      <c r="F373" s="495">
        <v>1398</v>
      </c>
      <c r="G373" s="495">
        <v>63</v>
      </c>
      <c r="H373" s="495">
        <v>66</v>
      </c>
      <c r="I373" s="495">
        <v>35.299999999999997</v>
      </c>
      <c r="J373" s="457"/>
      <c r="M373" s="460"/>
    </row>
    <row r="374" spans="1:13" x14ac:dyDescent="0.35">
      <c r="A374" s="341"/>
      <c r="B374" s="338"/>
      <c r="C374" s="107" t="s">
        <v>1002</v>
      </c>
      <c r="D374" s="78" t="s">
        <v>1003</v>
      </c>
      <c r="E374" s="424"/>
      <c r="F374" s="495">
        <v>1247</v>
      </c>
      <c r="G374" s="495">
        <v>56</v>
      </c>
      <c r="H374" s="495">
        <v>58</v>
      </c>
      <c r="I374" s="495">
        <v>34.6</v>
      </c>
      <c r="J374" s="457"/>
      <c r="M374" s="460"/>
    </row>
    <row r="375" spans="1:13" x14ac:dyDescent="0.35">
      <c r="A375" s="341"/>
      <c r="B375" s="338"/>
      <c r="C375" s="107"/>
      <c r="D375" s="78"/>
      <c r="E375" s="424"/>
      <c r="F375" s="495"/>
      <c r="G375" s="495"/>
      <c r="H375" s="495"/>
      <c r="I375" s="495"/>
      <c r="J375" s="457"/>
      <c r="M375" s="460"/>
    </row>
    <row r="376" spans="1:13" x14ac:dyDescent="0.35">
      <c r="A376" s="341"/>
      <c r="B376" s="338"/>
      <c r="C376" s="340" t="s">
        <v>144</v>
      </c>
      <c r="D376" s="333" t="s">
        <v>389</v>
      </c>
      <c r="E376" s="424"/>
      <c r="F376" s="495"/>
      <c r="G376" s="495"/>
      <c r="H376" s="495"/>
      <c r="I376" s="495"/>
      <c r="J376" s="457"/>
      <c r="M376" s="460"/>
    </row>
    <row r="377" spans="1:13" x14ac:dyDescent="0.35">
      <c r="A377" s="341"/>
      <c r="B377" s="338"/>
      <c r="C377" s="107" t="s">
        <v>1004</v>
      </c>
      <c r="D377" s="78" t="s">
        <v>1005</v>
      </c>
      <c r="E377" s="424"/>
      <c r="F377" s="495">
        <v>701</v>
      </c>
      <c r="G377" s="495">
        <v>56</v>
      </c>
      <c r="H377" s="495">
        <v>57</v>
      </c>
      <c r="I377" s="495">
        <v>33</v>
      </c>
      <c r="J377" s="457"/>
      <c r="M377" s="460"/>
    </row>
    <row r="378" spans="1:13" x14ac:dyDescent="0.35">
      <c r="A378" s="341"/>
      <c r="B378" s="338"/>
      <c r="C378" s="107" t="s">
        <v>1006</v>
      </c>
      <c r="D378" s="78" t="s">
        <v>1007</v>
      </c>
      <c r="E378" s="424"/>
      <c r="F378" s="495">
        <v>1573</v>
      </c>
      <c r="G378" s="495">
        <v>54</v>
      </c>
      <c r="H378" s="495">
        <v>56</v>
      </c>
      <c r="I378" s="495">
        <v>33.200000000000003</v>
      </c>
      <c r="J378" s="457"/>
      <c r="M378" s="460"/>
    </row>
    <row r="379" spans="1:13" x14ac:dyDescent="0.35">
      <c r="A379" s="341"/>
      <c r="B379" s="338"/>
      <c r="C379" s="107" t="s">
        <v>1008</v>
      </c>
      <c r="D379" s="78" t="s">
        <v>1009</v>
      </c>
      <c r="E379" s="424"/>
      <c r="F379" s="495">
        <v>1147</v>
      </c>
      <c r="G379" s="495">
        <v>55</v>
      </c>
      <c r="H379" s="495">
        <v>56</v>
      </c>
      <c r="I379" s="495">
        <v>33</v>
      </c>
      <c r="J379" s="457"/>
      <c r="M379" s="460"/>
    </row>
    <row r="380" spans="1:13" x14ac:dyDescent="0.35">
      <c r="A380" s="341"/>
      <c r="B380" s="338"/>
      <c r="C380" s="107" t="s">
        <v>1010</v>
      </c>
      <c r="D380" s="78" t="s">
        <v>1011</v>
      </c>
      <c r="E380" s="424"/>
      <c r="F380" s="495">
        <v>1515</v>
      </c>
      <c r="G380" s="495">
        <v>54</v>
      </c>
      <c r="H380" s="495">
        <v>56</v>
      </c>
      <c r="I380" s="495">
        <v>32.6</v>
      </c>
      <c r="J380" s="457"/>
      <c r="M380" s="460"/>
    </row>
    <row r="381" spans="1:13" x14ac:dyDescent="0.35">
      <c r="A381" s="341"/>
      <c r="B381" s="338"/>
      <c r="C381" s="107" t="s">
        <v>1012</v>
      </c>
      <c r="D381" s="78" t="s">
        <v>1013</v>
      </c>
      <c r="E381" s="424"/>
      <c r="F381" s="495">
        <v>1471</v>
      </c>
      <c r="G381" s="495">
        <v>61</v>
      </c>
      <c r="H381" s="495">
        <v>62</v>
      </c>
      <c r="I381" s="495">
        <v>34</v>
      </c>
      <c r="J381" s="457"/>
      <c r="M381" s="460"/>
    </row>
    <row r="382" spans="1:13" x14ac:dyDescent="0.35">
      <c r="A382" s="341"/>
      <c r="B382" s="338"/>
      <c r="C382" s="107" t="s">
        <v>1014</v>
      </c>
      <c r="D382" s="78" t="s">
        <v>1015</v>
      </c>
      <c r="E382" s="424"/>
      <c r="F382" s="495">
        <v>1624</v>
      </c>
      <c r="G382" s="495">
        <v>62</v>
      </c>
      <c r="H382" s="495">
        <v>63</v>
      </c>
      <c r="I382" s="495">
        <v>33.9</v>
      </c>
      <c r="J382" s="457"/>
      <c r="M382" s="460"/>
    </row>
    <row r="383" spans="1:13" x14ac:dyDescent="0.35">
      <c r="A383" s="341"/>
      <c r="B383" s="338"/>
      <c r="C383" s="107" t="s">
        <v>1016</v>
      </c>
      <c r="D383" s="78" t="s">
        <v>1017</v>
      </c>
      <c r="E383" s="402"/>
      <c r="F383" s="495">
        <v>1207</v>
      </c>
      <c r="G383" s="495">
        <v>60</v>
      </c>
      <c r="H383" s="495">
        <v>61</v>
      </c>
      <c r="I383" s="495">
        <v>33.799999999999997</v>
      </c>
      <c r="J383" s="457"/>
      <c r="M383" s="454"/>
    </row>
    <row r="384" spans="1:13" x14ac:dyDescent="0.35">
      <c r="A384" s="341"/>
      <c r="B384" s="338"/>
      <c r="C384" s="107"/>
      <c r="D384" s="78"/>
      <c r="E384" s="424"/>
      <c r="F384" s="495"/>
      <c r="G384" s="495"/>
      <c r="H384" s="495"/>
      <c r="I384" s="495"/>
      <c r="J384" s="457"/>
      <c r="M384" s="460"/>
    </row>
    <row r="385" spans="1:13" x14ac:dyDescent="0.35">
      <c r="A385" s="339" t="s">
        <v>147</v>
      </c>
      <c r="B385" s="340" t="s">
        <v>590</v>
      </c>
      <c r="C385" s="333" t="s">
        <v>1018</v>
      </c>
      <c r="D385" s="338"/>
      <c r="E385" s="424"/>
      <c r="F385" s="495">
        <v>58667</v>
      </c>
      <c r="G385" s="495">
        <v>61</v>
      </c>
      <c r="H385" s="495">
        <v>62</v>
      </c>
      <c r="I385" s="495">
        <v>34.4</v>
      </c>
      <c r="J385" s="457"/>
      <c r="M385" s="460"/>
    </row>
    <row r="386" spans="1:13" x14ac:dyDescent="0.35">
      <c r="A386" s="343"/>
      <c r="B386" s="338"/>
      <c r="C386" s="340"/>
      <c r="D386" s="333"/>
      <c r="E386" s="424"/>
      <c r="F386" s="495"/>
      <c r="G386" s="495"/>
      <c r="H386" s="495"/>
      <c r="I386" s="495"/>
      <c r="J386" s="457"/>
      <c r="M386" s="460"/>
    </row>
    <row r="387" spans="1:13" x14ac:dyDescent="0.35">
      <c r="A387" s="337"/>
      <c r="B387" s="338"/>
      <c r="C387" s="340" t="s">
        <v>148</v>
      </c>
      <c r="D387" s="333" t="s">
        <v>1019</v>
      </c>
      <c r="E387" s="424"/>
      <c r="F387" s="495">
        <v>1812</v>
      </c>
      <c r="G387" s="495">
        <v>61</v>
      </c>
      <c r="H387" s="495">
        <v>63</v>
      </c>
      <c r="I387" s="495">
        <v>34.6</v>
      </c>
      <c r="J387" s="457"/>
      <c r="M387" s="460"/>
    </row>
    <row r="388" spans="1:13" x14ac:dyDescent="0.35">
      <c r="A388" s="337"/>
      <c r="B388" s="338"/>
      <c r="C388" s="340" t="s">
        <v>149</v>
      </c>
      <c r="D388" s="333" t="s">
        <v>1020</v>
      </c>
      <c r="E388" s="424"/>
      <c r="F388" s="495">
        <v>1986</v>
      </c>
      <c r="G388" s="495">
        <v>66</v>
      </c>
      <c r="H388" s="495">
        <v>67</v>
      </c>
      <c r="I388" s="495">
        <v>36.200000000000003</v>
      </c>
      <c r="J388" s="457"/>
      <c r="M388" s="460"/>
    </row>
    <row r="389" spans="1:13" x14ac:dyDescent="0.35">
      <c r="A389" s="337"/>
      <c r="B389" s="338"/>
      <c r="C389" s="340" t="s">
        <v>150</v>
      </c>
      <c r="D389" s="333" t="s">
        <v>1021</v>
      </c>
      <c r="E389" s="424"/>
      <c r="F389" s="495">
        <v>5343</v>
      </c>
      <c r="G389" s="495">
        <v>55</v>
      </c>
      <c r="H389" s="495">
        <v>59</v>
      </c>
      <c r="I389" s="495">
        <v>33.799999999999997</v>
      </c>
      <c r="J389" s="457"/>
      <c r="M389" s="460"/>
    </row>
    <row r="390" spans="1:13" x14ac:dyDescent="0.35">
      <c r="A390" s="337"/>
      <c r="B390" s="338"/>
      <c r="C390" s="340" t="s">
        <v>151</v>
      </c>
      <c r="D390" s="333" t="s">
        <v>1022</v>
      </c>
      <c r="E390" s="424"/>
      <c r="F390" s="495">
        <v>5658</v>
      </c>
      <c r="G390" s="495">
        <v>57</v>
      </c>
      <c r="H390" s="495">
        <v>59</v>
      </c>
      <c r="I390" s="495">
        <v>34.1</v>
      </c>
      <c r="J390" s="457"/>
      <c r="M390" s="460"/>
    </row>
    <row r="391" spans="1:13" x14ac:dyDescent="0.35">
      <c r="A391" s="337"/>
      <c r="B391" s="338"/>
      <c r="C391" s="340" t="s">
        <v>155</v>
      </c>
      <c r="D391" s="333" t="s">
        <v>1023</v>
      </c>
      <c r="E391" s="424"/>
      <c r="F391" s="495" t="s">
        <v>417</v>
      </c>
      <c r="G391" s="495" t="s">
        <v>417</v>
      </c>
      <c r="H391" s="495" t="s">
        <v>417</v>
      </c>
      <c r="I391" s="495" t="s">
        <v>417</v>
      </c>
      <c r="J391" s="457"/>
      <c r="M391" s="460"/>
    </row>
    <row r="392" spans="1:13" x14ac:dyDescent="0.35">
      <c r="A392" s="337"/>
      <c r="B392" s="338"/>
      <c r="C392" s="340" t="s">
        <v>156</v>
      </c>
      <c r="D392" s="333" t="s">
        <v>1024</v>
      </c>
      <c r="E392" s="424"/>
      <c r="F392" s="495">
        <v>2407</v>
      </c>
      <c r="G392" s="495">
        <v>68</v>
      </c>
      <c r="H392" s="495">
        <v>70</v>
      </c>
      <c r="I392" s="495">
        <v>35</v>
      </c>
      <c r="J392" s="457"/>
      <c r="M392" s="460"/>
    </row>
    <row r="393" spans="1:13" x14ac:dyDescent="0.35">
      <c r="A393" s="337"/>
      <c r="B393" s="338"/>
      <c r="C393" s="340" t="s">
        <v>157</v>
      </c>
      <c r="D393" s="333" t="s">
        <v>1025</v>
      </c>
      <c r="E393" s="424"/>
      <c r="F393" s="495">
        <v>3014</v>
      </c>
      <c r="G393" s="495">
        <v>58</v>
      </c>
      <c r="H393" s="495">
        <v>59</v>
      </c>
      <c r="I393" s="495">
        <v>32.5</v>
      </c>
      <c r="J393" s="457"/>
      <c r="M393" s="460"/>
    </row>
    <row r="394" spans="1:13" x14ac:dyDescent="0.35">
      <c r="A394" s="337"/>
      <c r="B394" s="338"/>
      <c r="C394" s="340" t="s">
        <v>158</v>
      </c>
      <c r="D394" s="333" t="s">
        <v>1026</v>
      </c>
      <c r="E394" s="424"/>
      <c r="F394" s="495">
        <v>1573</v>
      </c>
      <c r="G394" s="495">
        <v>61</v>
      </c>
      <c r="H394" s="495">
        <v>62</v>
      </c>
      <c r="I394" s="495">
        <v>34.799999999999997</v>
      </c>
      <c r="J394" s="457"/>
      <c r="M394" s="460"/>
    </row>
    <row r="395" spans="1:13" x14ac:dyDescent="0.35">
      <c r="A395" s="337"/>
      <c r="B395" s="338"/>
      <c r="C395" s="340" t="s">
        <v>160</v>
      </c>
      <c r="D395" s="333" t="s">
        <v>1027</v>
      </c>
      <c r="E395" s="424"/>
      <c r="F395" s="495">
        <v>3218</v>
      </c>
      <c r="G395" s="495">
        <v>69</v>
      </c>
      <c r="H395" s="495">
        <v>72</v>
      </c>
      <c r="I395" s="495">
        <v>35.1</v>
      </c>
      <c r="J395" s="457"/>
      <c r="M395" s="460"/>
    </row>
    <row r="396" spans="1:13" x14ac:dyDescent="0.35">
      <c r="A396" s="337"/>
      <c r="B396" s="338"/>
      <c r="C396" s="340" t="s">
        <v>161</v>
      </c>
      <c r="D396" s="333" t="s">
        <v>1028</v>
      </c>
      <c r="E396" s="424"/>
      <c r="F396" s="495">
        <v>2832</v>
      </c>
      <c r="G396" s="495">
        <v>59</v>
      </c>
      <c r="H396" s="495">
        <v>61</v>
      </c>
      <c r="I396" s="495">
        <v>34.700000000000003</v>
      </c>
      <c r="J396" s="457"/>
      <c r="M396" s="460"/>
    </row>
    <row r="397" spans="1:13" x14ac:dyDescent="0.35">
      <c r="A397" s="337"/>
      <c r="B397" s="338"/>
      <c r="C397" s="340" t="s">
        <v>162</v>
      </c>
      <c r="D397" s="333" t="s">
        <v>1029</v>
      </c>
      <c r="E397" s="402"/>
      <c r="F397" s="495">
        <v>1424</v>
      </c>
      <c r="G397" s="495">
        <v>58</v>
      </c>
      <c r="H397" s="495">
        <v>61</v>
      </c>
      <c r="I397" s="495">
        <v>33.299999999999997</v>
      </c>
      <c r="J397" s="457"/>
      <c r="M397" s="454"/>
    </row>
    <row r="398" spans="1:13" x14ac:dyDescent="0.35">
      <c r="A398" s="337"/>
      <c r="B398" s="338"/>
      <c r="C398" s="340" t="s">
        <v>163</v>
      </c>
      <c r="D398" s="333" t="s">
        <v>1030</v>
      </c>
      <c r="E398" s="424"/>
      <c r="F398" s="495">
        <v>5288</v>
      </c>
      <c r="G398" s="495">
        <v>57</v>
      </c>
      <c r="H398" s="495">
        <v>59</v>
      </c>
      <c r="I398" s="495">
        <v>33.5</v>
      </c>
      <c r="J398" s="457"/>
      <c r="M398" s="460"/>
    </row>
    <row r="399" spans="1:13" x14ac:dyDescent="0.35">
      <c r="A399" s="337"/>
      <c r="B399" s="338"/>
      <c r="C399" s="107"/>
      <c r="D399" s="78"/>
      <c r="E399" s="424"/>
      <c r="F399" s="495"/>
      <c r="G399" s="495"/>
      <c r="H399" s="495"/>
      <c r="I399" s="495"/>
      <c r="J399" s="457"/>
      <c r="M399" s="460"/>
    </row>
    <row r="400" spans="1:13" x14ac:dyDescent="0.35">
      <c r="A400" s="337"/>
      <c r="B400" s="338"/>
      <c r="C400" s="340" t="s">
        <v>152</v>
      </c>
      <c r="D400" s="333" t="s">
        <v>1031</v>
      </c>
      <c r="E400" s="424"/>
      <c r="F400" s="495"/>
      <c r="G400" s="495"/>
      <c r="H400" s="495"/>
      <c r="I400" s="495"/>
      <c r="J400" s="457"/>
      <c r="M400" s="460"/>
    </row>
    <row r="401" spans="1:13" x14ac:dyDescent="0.35">
      <c r="A401" s="337"/>
      <c r="B401" s="338"/>
      <c r="C401" s="107" t="s">
        <v>1032</v>
      </c>
      <c r="D401" s="78" t="s">
        <v>1033</v>
      </c>
      <c r="E401" s="424"/>
      <c r="F401" s="495">
        <v>1293</v>
      </c>
      <c r="G401" s="495">
        <v>69</v>
      </c>
      <c r="H401" s="495">
        <v>70</v>
      </c>
      <c r="I401" s="495">
        <v>35.6</v>
      </c>
      <c r="J401" s="457"/>
      <c r="M401" s="460"/>
    </row>
    <row r="402" spans="1:13" x14ac:dyDescent="0.35">
      <c r="A402" s="337"/>
      <c r="B402" s="338"/>
      <c r="C402" s="107" t="s">
        <v>1034</v>
      </c>
      <c r="D402" s="78" t="s">
        <v>1035</v>
      </c>
      <c r="E402" s="424"/>
      <c r="F402" s="495">
        <v>1282</v>
      </c>
      <c r="G402" s="495">
        <v>67</v>
      </c>
      <c r="H402" s="495">
        <v>68</v>
      </c>
      <c r="I402" s="495">
        <v>35.299999999999997</v>
      </c>
      <c r="J402" s="457"/>
      <c r="M402" s="460"/>
    </row>
    <row r="403" spans="1:13" x14ac:dyDescent="0.35">
      <c r="A403" s="337"/>
      <c r="B403" s="338"/>
      <c r="C403" s="107" t="s">
        <v>1036</v>
      </c>
      <c r="D403" s="78" t="s">
        <v>1037</v>
      </c>
      <c r="E403" s="424"/>
      <c r="F403" s="495">
        <v>895</v>
      </c>
      <c r="G403" s="495">
        <v>64</v>
      </c>
      <c r="H403" s="495">
        <v>66</v>
      </c>
      <c r="I403" s="495">
        <v>34.9</v>
      </c>
      <c r="J403" s="457"/>
      <c r="M403" s="460"/>
    </row>
    <row r="404" spans="1:13" x14ac:dyDescent="0.35">
      <c r="A404" s="337"/>
      <c r="B404" s="338"/>
      <c r="C404" s="107" t="s">
        <v>1038</v>
      </c>
      <c r="D404" s="78" t="s">
        <v>1039</v>
      </c>
      <c r="E404" s="402"/>
      <c r="F404" s="495">
        <v>1031</v>
      </c>
      <c r="G404" s="495">
        <v>67</v>
      </c>
      <c r="H404" s="495">
        <v>69</v>
      </c>
      <c r="I404" s="495">
        <v>35</v>
      </c>
      <c r="J404" s="457"/>
      <c r="M404" s="454"/>
    </row>
    <row r="405" spans="1:13" x14ac:dyDescent="0.35">
      <c r="A405" s="337"/>
      <c r="B405" s="338"/>
      <c r="C405" s="107" t="s">
        <v>1040</v>
      </c>
      <c r="D405" s="78" t="s">
        <v>1041</v>
      </c>
      <c r="E405" s="424"/>
      <c r="F405" s="495">
        <v>762</v>
      </c>
      <c r="G405" s="495">
        <v>72</v>
      </c>
      <c r="H405" s="495">
        <v>73</v>
      </c>
      <c r="I405" s="495">
        <v>35.9</v>
      </c>
      <c r="J405" s="457"/>
      <c r="M405" s="460"/>
    </row>
    <row r="406" spans="1:13" x14ac:dyDescent="0.35">
      <c r="A406" s="337"/>
      <c r="B406" s="338"/>
      <c r="C406" s="107" t="s">
        <v>1042</v>
      </c>
      <c r="D406" s="78" t="s">
        <v>1043</v>
      </c>
      <c r="E406" s="424"/>
      <c r="F406" s="495">
        <v>1249</v>
      </c>
      <c r="G406" s="495">
        <v>65</v>
      </c>
      <c r="H406" s="495">
        <v>67</v>
      </c>
      <c r="I406" s="495">
        <v>34.9</v>
      </c>
      <c r="J406" s="457"/>
      <c r="M406" s="460"/>
    </row>
    <row r="407" spans="1:13" x14ac:dyDescent="0.35">
      <c r="A407" s="337"/>
      <c r="B407" s="338"/>
      <c r="C407" s="107" t="s">
        <v>1044</v>
      </c>
      <c r="D407" s="78" t="s">
        <v>1045</v>
      </c>
      <c r="E407" s="424"/>
      <c r="F407" s="495">
        <v>653</v>
      </c>
      <c r="G407" s="495">
        <v>59</v>
      </c>
      <c r="H407" s="495">
        <v>60</v>
      </c>
      <c r="I407" s="495">
        <v>33.700000000000003</v>
      </c>
      <c r="J407" s="457"/>
      <c r="M407" s="460"/>
    </row>
    <row r="408" spans="1:13" x14ac:dyDescent="0.35">
      <c r="A408" s="337"/>
      <c r="B408" s="338"/>
      <c r="C408" s="107" t="s">
        <v>1046</v>
      </c>
      <c r="D408" s="78" t="s">
        <v>1047</v>
      </c>
      <c r="E408" s="424"/>
      <c r="F408" s="495">
        <v>510</v>
      </c>
      <c r="G408" s="495">
        <v>61</v>
      </c>
      <c r="H408" s="495">
        <v>63</v>
      </c>
      <c r="I408" s="495">
        <v>34.9</v>
      </c>
      <c r="J408" s="457"/>
      <c r="M408" s="460"/>
    </row>
    <row r="409" spans="1:13" x14ac:dyDescent="0.35">
      <c r="A409" s="337"/>
      <c r="B409" s="338"/>
      <c r="C409" s="107"/>
      <c r="D409" s="78"/>
      <c r="E409" s="424"/>
      <c r="F409" s="495"/>
      <c r="G409" s="495"/>
      <c r="H409" s="495"/>
      <c r="I409" s="495"/>
      <c r="J409" s="457"/>
      <c r="M409" s="460"/>
    </row>
    <row r="410" spans="1:13" x14ac:dyDescent="0.35">
      <c r="A410" s="337"/>
      <c r="B410" s="338"/>
      <c r="C410" s="340" t="s">
        <v>153</v>
      </c>
      <c r="D410" s="333" t="s">
        <v>1048</v>
      </c>
      <c r="E410" s="424"/>
      <c r="F410" s="495"/>
      <c r="G410" s="495"/>
      <c r="H410" s="495"/>
      <c r="I410" s="495"/>
      <c r="J410" s="457"/>
      <c r="M410" s="460"/>
    </row>
    <row r="411" spans="1:13" x14ac:dyDescent="0.35">
      <c r="A411" s="337"/>
      <c r="B411" s="338"/>
      <c r="C411" s="107" t="s">
        <v>1049</v>
      </c>
      <c r="D411" s="78" t="s">
        <v>1050</v>
      </c>
      <c r="E411" s="424"/>
      <c r="F411" s="495">
        <v>439</v>
      </c>
      <c r="G411" s="495">
        <v>60</v>
      </c>
      <c r="H411" s="495">
        <v>62</v>
      </c>
      <c r="I411" s="495">
        <v>34.6</v>
      </c>
      <c r="J411" s="457"/>
      <c r="M411" s="460"/>
    </row>
    <row r="412" spans="1:13" x14ac:dyDescent="0.35">
      <c r="A412" s="337"/>
      <c r="B412" s="338"/>
      <c r="C412" s="107" t="s">
        <v>1051</v>
      </c>
      <c r="D412" s="78" t="s">
        <v>1052</v>
      </c>
      <c r="E412" s="424"/>
      <c r="F412" s="495">
        <v>792</v>
      </c>
      <c r="G412" s="495">
        <v>72</v>
      </c>
      <c r="H412" s="495">
        <v>72</v>
      </c>
      <c r="I412" s="495">
        <v>36.5</v>
      </c>
      <c r="J412" s="457"/>
      <c r="M412" s="460"/>
    </row>
    <row r="413" spans="1:13" x14ac:dyDescent="0.35">
      <c r="A413" s="337"/>
      <c r="B413" s="338"/>
      <c r="C413" s="107" t="s">
        <v>1053</v>
      </c>
      <c r="D413" s="78" t="s">
        <v>1054</v>
      </c>
      <c r="E413" s="424"/>
      <c r="F413" s="495">
        <v>706</v>
      </c>
      <c r="G413" s="495">
        <v>69</v>
      </c>
      <c r="H413" s="495">
        <v>70</v>
      </c>
      <c r="I413" s="495">
        <v>35.5</v>
      </c>
      <c r="J413" s="457"/>
      <c r="M413" s="460"/>
    </row>
    <row r="414" spans="1:13" x14ac:dyDescent="0.35">
      <c r="A414" s="337"/>
      <c r="B414" s="338"/>
      <c r="C414" s="107" t="s">
        <v>1055</v>
      </c>
      <c r="D414" s="78" t="s">
        <v>1056</v>
      </c>
      <c r="E414" s="424"/>
      <c r="F414" s="495">
        <v>458</v>
      </c>
      <c r="G414" s="495">
        <v>67</v>
      </c>
      <c r="H414" s="495">
        <v>67</v>
      </c>
      <c r="I414" s="495">
        <v>34.9</v>
      </c>
      <c r="J414" s="457"/>
      <c r="M414" s="460"/>
    </row>
    <row r="415" spans="1:13" x14ac:dyDescent="0.35">
      <c r="A415" s="337"/>
      <c r="B415" s="338"/>
      <c r="C415" s="107" t="s">
        <v>1057</v>
      </c>
      <c r="D415" s="78" t="s">
        <v>1058</v>
      </c>
      <c r="E415" s="424"/>
      <c r="F415" s="495">
        <v>893</v>
      </c>
      <c r="G415" s="495">
        <v>67</v>
      </c>
      <c r="H415" s="495">
        <v>69</v>
      </c>
      <c r="I415" s="495">
        <v>35</v>
      </c>
      <c r="J415" s="457"/>
      <c r="M415" s="460"/>
    </row>
    <row r="416" spans="1:13" x14ac:dyDescent="0.35">
      <c r="A416" s="337"/>
      <c r="B416" s="338"/>
      <c r="C416" s="107" t="s">
        <v>1059</v>
      </c>
      <c r="D416" s="78" t="s">
        <v>1060</v>
      </c>
      <c r="E416" s="424"/>
      <c r="F416" s="495">
        <v>693</v>
      </c>
      <c r="G416" s="495">
        <v>59</v>
      </c>
      <c r="H416" s="495">
        <v>60</v>
      </c>
      <c r="I416" s="495">
        <v>34.299999999999997</v>
      </c>
      <c r="J416" s="457"/>
      <c r="M416" s="460"/>
    </row>
    <row r="417" spans="1:13" x14ac:dyDescent="0.35">
      <c r="A417" s="337"/>
      <c r="B417" s="338"/>
      <c r="C417" s="107"/>
      <c r="D417" s="78"/>
      <c r="E417" s="402"/>
      <c r="F417" s="496"/>
      <c r="G417" s="496"/>
      <c r="H417" s="496"/>
      <c r="I417" s="496"/>
      <c r="J417" s="457"/>
      <c r="M417" s="454"/>
    </row>
    <row r="418" spans="1:13" x14ac:dyDescent="0.35">
      <c r="A418" s="337"/>
      <c r="B418" s="338"/>
      <c r="C418" s="340" t="s">
        <v>154</v>
      </c>
      <c r="D418" s="333" t="s">
        <v>1061</v>
      </c>
      <c r="E418" s="424"/>
      <c r="F418" s="495"/>
      <c r="G418" s="495"/>
      <c r="H418" s="495"/>
      <c r="I418" s="495"/>
      <c r="J418" s="457"/>
      <c r="M418" s="460"/>
    </row>
    <row r="419" spans="1:13" x14ac:dyDescent="0.35">
      <c r="A419" s="337"/>
      <c r="B419" s="338"/>
      <c r="C419" s="107" t="s">
        <v>1062</v>
      </c>
      <c r="D419" s="78" t="s">
        <v>1063</v>
      </c>
      <c r="E419" s="424"/>
      <c r="F419" s="495">
        <v>1193</v>
      </c>
      <c r="G419" s="495">
        <v>58</v>
      </c>
      <c r="H419" s="495">
        <v>59</v>
      </c>
      <c r="I419" s="495">
        <v>34.799999999999997</v>
      </c>
      <c r="J419" s="457"/>
      <c r="M419" s="460"/>
    </row>
    <row r="420" spans="1:13" x14ac:dyDescent="0.35">
      <c r="A420" s="337"/>
      <c r="B420" s="338"/>
      <c r="C420" s="107" t="s">
        <v>1064</v>
      </c>
      <c r="D420" s="78" t="s">
        <v>1065</v>
      </c>
      <c r="E420" s="424"/>
      <c r="F420" s="495">
        <v>800</v>
      </c>
      <c r="G420" s="495">
        <v>59</v>
      </c>
      <c r="H420" s="495">
        <v>61</v>
      </c>
      <c r="I420" s="495">
        <v>34.9</v>
      </c>
      <c r="J420" s="457"/>
      <c r="M420" s="460"/>
    </row>
    <row r="421" spans="1:13" x14ac:dyDescent="0.35">
      <c r="A421" s="337"/>
      <c r="B421" s="338"/>
      <c r="C421" s="107" t="s">
        <v>1066</v>
      </c>
      <c r="D421" s="78" t="s">
        <v>1067</v>
      </c>
      <c r="E421" s="424"/>
      <c r="F421" s="495">
        <v>833</v>
      </c>
      <c r="G421" s="495">
        <v>51</v>
      </c>
      <c r="H421" s="495">
        <v>53</v>
      </c>
      <c r="I421" s="495">
        <v>33.9</v>
      </c>
      <c r="J421" s="457"/>
      <c r="M421" s="460"/>
    </row>
    <row r="422" spans="1:13" x14ac:dyDescent="0.35">
      <c r="A422" s="337"/>
      <c r="B422" s="338"/>
      <c r="C422" s="107" t="s">
        <v>1068</v>
      </c>
      <c r="D422" s="78" t="s">
        <v>1069</v>
      </c>
      <c r="E422" s="424"/>
      <c r="F422" s="495">
        <v>1665</v>
      </c>
      <c r="G422" s="495">
        <v>52</v>
      </c>
      <c r="H422" s="495">
        <v>54</v>
      </c>
      <c r="I422" s="495">
        <v>33.9</v>
      </c>
      <c r="J422" s="457"/>
      <c r="M422" s="460"/>
    </row>
    <row r="423" spans="1:13" x14ac:dyDescent="0.35">
      <c r="A423" s="337"/>
      <c r="B423" s="338"/>
      <c r="C423" s="107" t="s">
        <v>1070</v>
      </c>
      <c r="D423" s="78" t="s">
        <v>1071</v>
      </c>
      <c r="E423" s="424"/>
      <c r="F423" s="495">
        <v>1181</v>
      </c>
      <c r="G423" s="495">
        <v>55</v>
      </c>
      <c r="H423" s="495">
        <v>57</v>
      </c>
      <c r="I423" s="495">
        <v>34.4</v>
      </c>
      <c r="J423" s="457"/>
      <c r="M423" s="460"/>
    </row>
    <row r="424" spans="1:13" x14ac:dyDescent="0.35">
      <c r="A424" s="337"/>
      <c r="B424" s="338"/>
      <c r="C424" s="107" t="s">
        <v>1072</v>
      </c>
      <c r="D424" s="78" t="s">
        <v>1073</v>
      </c>
      <c r="E424" s="424"/>
      <c r="F424" s="495">
        <v>981</v>
      </c>
      <c r="G424" s="495">
        <v>58</v>
      </c>
      <c r="H424" s="495">
        <v>59</v>
      </c>
      <c r="I424" s="495">
        <v>34.9</v>
      </c>
      <c r="J424" s="457"/>
      <c r="M424" s="460"/>
    </row>
    <row r="425" spans="1:13" x14ac:dyDescent="0.35">
      <c r="A425" s="337"/>
      <c r="B425" s="338"/>
      <c r="C425" s="107"/>
      <c r="D425" s="78"/>
      <c r="E425" s="424"/>
      <c r="F425" s="498"/>
      <c r="G425" s="498"/>
      <c r="H425" s="498"/>
      <c r="I425" s="498"/>
      <c r="J425" s="457"/>
      <c r="M425" s="460"/>
    </row>
    <row r="426" spans="1:13" x14ac:dyDescent="0.35">
      <c r="A426" s="337"/>
      <c r="B426" s="338"/>
      <c r="C426" s="340" t="s">
        <v>159</v>
      </c>
      <c r="D426" s="333" t="s">
        <v>403</v>
      </c>
      <c r="E426" s="402"/>
      <c r="F426" s="495"/>
      <c r="G426" s="495"/>
      <c r="H426" s="495"/>
      <c r="I426" s="495"/>
      <c r="J426" s="461"/>
      <c r="M426" s="402"/>
    </row>
    <row r="427" spans="1:13" x14ac:dyDescent="0.35">
      <c r="A427" s="337"/>
      <c r="B427" s="338"/>
      <c r="C427" s="107" t="s">
        <v>1074</v>
      </c>
      <c r="D427" s="78" t="s">
        <v>1075</v>
      </c>
      <c r="E427" s="402"/>
      <c r="F427" s="495">
        <v>1140</v>
      </c>
      <c r="G427" s="495">
        <v>62</v>
      </c>
      <c r="H427" s="495">
        <v>64</v>
      </c>
      <c r="I427" s="495">
        <v>34.799999999999997</v>
      </c>
      <c r="J427" s="457"/>
      <c r="M427" s="454"/>
    </row>
    <row r="428" spans="1:13" x14ac:dyDescent="0.35">
      <c r="A428" s="337"/>
      <c r="B428" s="338"/>
      <c r="C428" s="107" t="s">
        <v>1076</v>
      </c>
      <c r="D428" s="78" t="s">
        <v>1077</v>
      </c>
      <c r="E428" s="402"/>
      <c r="F428" s="495">
        <v>1340</v>
      </c>
      <c r="G428" s="495">
        <v>61</v>
      </c>
      <c r="H428" s="495">
        <v>63</v>
      </c>
      <c r="I428" s="495">
        <v>34.6</v>
      </c>
      <c r="J428" s="457"/>
      <c r="M428" s="454"/>
    </row>
    <row r="429" spans="1:13" x14ac:dyDescent="0.35">
      <c r="A429" s="337"/>
      <c r="B429" s="338"/>
      <c r="C429" s="107" t="s">
        <v>1078</v>
      </c>
      <c r="D429" s="78" t="s">
        <v>1079</v>
      </c>
      <c r="E429" s="402"/>
      <c r="F429" s="495">
        <v>1753</v>
      </c>
      <c r="G429" s="495">
        <v>63</v>
      </c>
      <c r="H429" s="495">
        <v>65</v>
      </c>
      <c r="I429" s="495">
        <v>35.1</v>
      </c>
      <c r="J429" s="457"/>
      <c r="M429" s="454"/>
    </row>
    <row r="430" spans="1:13" x14ac:dyDescent="0.35">
      <c r="A430" s="337"/>
      <c r="B430" s="338"/>
      <c r="C430" s="107" t="s">
        <v>1080</v>
      </c>
      <c r="D430" s="78" t="s">
        <v>1081</v>
      </c>
      <c r="E430" s="402"/>
      <c r="F430" s="495">
        <v>1227</v>
      </c>
      <c r="G430" s="495">
        <v>58</v>
      </c>
      <c r="H430" s="495">
        <v>59</v>
      </c>
      <c r="I430" s="495">
        <v>34.1</v>
      </c>
      <c r="J430" s="457"/>
      <c r="M430" s="454"/>
    </row>
    <row r="431" spans="1:13" x14ac:dyDescent="0.35">
      <c r="A431" s="337"/>
      <c r="B431" s="338"/>
      <c r="C431" s="107" t="s">
        <v>1082</v>
      </c>
      <c r="D431" s="78" t="s">
        <v>1083</v>
      </c>
      <c r="E431" s="402"/>
      <c r="F431" s="495">
        <v>323</v>
      </c>
      <c r="G431" s="495">
        <v>38</v>
      </c>
      <c r="H431" s="495">
        <v>39</v>
      </c>
      <c r="I431" s="495">
        <v>31.4</v>
      </c>
      <c r="J431" s="457"/>
      <c r="M431" s="454"/>
    </row>
    <row r="432" spans="1:13" x14ac:dyDescent="0.35">
      <c r="A432" s="430"/>
      <c r="B432" s="430"/>
      <c r="C432" s="430"/>
      <c r="D432" s="462"/>
      <c r="E432" s="430"/>
      <c r="F432" s="430"/>
      <c r="G432" s="463"/>
      <c r="H432" s="463"/>
      <c r="I432" s="464"/>
      <c r="J432" s="456"/>
    </row>
    <row r="433" spans="1:10" x14ac:dyDescent="0.35">
      <c r="A433" s="424"/>
      <c r="B433" s="424"/>
      <c r="C433" s="424"/>
      <c r="D433" s="465"/>
      <c r="E433" s="465"/>
      <c r="F433" s="465"/>
      <c r="G433" s="457"/>
      <c r="H433" s="449"/>
      <c r="I433" s="466" t="s">
        <v>232</v>
      </c>
      <c r="J433" s="449"/>
    </row>
    <row r="434" spans="1:10" ht="12.75" customHeight="1" x14ac:dyDescent="0.35">
      <c r="A434" s="467"/>
      <c r="B434" s="467"/>
      <c r="C434" s="467"/>
      <c r="D434" s="467"/>
      <c r="E434" s="467"/>
      <c r="F434" s="467" t="s">
        <v>183</v>
      </c>
      <c r="G434" s="467"/>
      <c r="H434" s="467"/>
      <c r="I434" s="467"/>
      <c r="J434" s="467"/>
    </row>
    <row r="435" spans="1:10" ht="12.75" customHeight="1" x14ac:dyDescent="0.35">
      <c r="A435" s="468"/>
      <c r="B435" s="468"/>
      <c r="C435" s="468"/>
      <c r="D435" s="468"/>
      <c r="E435" s="468"/>
      <c r="F435" s="468"/>
      <c r="G435" s="468"/>
      <c r="H435" s="468"/>
      <c r="I435" s="468"/>
      <c r="J435" s="468"/>
    </row>
    <row r="436" spans="1:10" ht="12.75" customHeight="1" x14ac:dyDescent="0.35">
      <c r="A436" s="447" t="s">
        <v>175</v>
      </c>
      <c r="B436" s="468"/>
      <c r="C436" s="468"/>
      <c r="D436" s="468"/>
      <c r="E436" s="468"/>
      <c r="F436" s="468"/>
      <c r="G436" s="468"/>
      <c r="H436" s="468"/>
      <c r="I436" s="468"/>
      <c r="J436" s="468"/>
    </row>
    <row r="437" spans="1:10" x14ac:dyDescent="0.35">
      <c r="A437" s="448" t="s">
        <v>1099</v>
      </c>
      <c r="B437" s="469"/>
      <c r="C437" s="469"/>
      <c r="D437" s="469"/>
      <c r="E437" s="469"/>
      <c r="F437" s="469"/>
      <c r="G437" s="469"/>
      <c r="H437" s="469"/>
      <c r="I437" s="469"/>
      <c r="J437" s="470"/>
    </row>
    <row r="438" spans="1:10" ht="12.75" customHeight="1" x14ac:dyDescent="0.35">
      <c r="A438" s="448"/>
      <c r="B438" s="448"/>
      <c r="C438" s="448"/>
      <c r="D438" s="448"/>
      <c r="E438" s="448"/>
      <c r="F438" s="448"/>
      <c r="G438" s="448"/>
      <c r="H438" s="448"/>
      <c r="I438" s="448"/>
      <c r="J438" s="448"/>
    </row>
    <row r="439" spans="1:10" ht="12.75" customHeight="1" x14ac:dyDescent="0.35">
      <c r="A439" s="470"/>
      <c r="B439" s="470"/>
      <c r="C439" s="470"/>
      <c r="D439" s="470"/>
      <c r="E439" s="470"/>
      <c r="F439" s="470"/>
      <c r="G439" s="470"/>
      <c r="H439" s="470"/>
      <c r="I439" s="470"/>
      <c r="J439" s="470"/>
    </row>
    <row r="440" spans="1:10" ht="12.75" customHeight="1" x14ac:dyDescent="0.35">
      <c r="A440" s="468"/>
      <c r="B440" s="468"/>
      <c r="C440" s="468"/>
      <c r="D440" s="468"/>
      <c r="E440" s="468"/>
      <c r="F440" s="468"/>
      <c r="G440" s="468"/>
      <c r="H440" s="468"/>
      <c r="I440" s="468"/>
      <c r="J440" s="468"/>
    </row>
    <row r="441" spans="1:10" ht="12.75" customHeight="1" x14ac:dyDescent="0.35">
      <c r="A441" s="468"/>
      <c r="B441" s="468"/>
      <c r="C441" s="468"/>
      <c r="D441" s="468"/>
      <c r="E441" s="468"/>
      <c r="F441" s="468"/>
      <c r="G441" s="468"/>
      <c r="H441" s="468"/>
      <c r="I441" s="468"/>
      <c r="J441" s="468"/>
    </row>
    <row r="442" spans="1:10" ht="12.75" customHeight="1" x14ac:dyDescent="0.35">
      <c r="A442" s="468"/>
      <c r="B442" s="468"/>
      <c r="C442" s="468"/>
      <c r="D442" s="468"/>
      <c r="E442" s="468"/>
      <c r="F442" s="468"/>
      <c r="G442" s="468"/>
      <c r="H442" s="468"/>
      <c r="I442" s="468"/>
      <c r="J442" s="468"/>
    </row>
    <row r="443" spans="1:10" ht="12.75" customHeight="1" x14ac:dyDescent="0.35">
      <c r="A443" s="468"/>
      <c r="B443" s="468"/>
      <c r="C443" s="468"/>
      <c r="D443" s="468"/>
      <c r="E443" s="468"/>
      <c r="F443" s="468"/>
      <c r="G443" s="468"/>
      <c r="H443" s="468"/>
      <c r="I443" s="468"/>
      <c r="J443" s="468"/>
    </row>
    <row r="444" spans="1:10" ht="12.75" customHeight="1" x14ac:dyDescent="0.35">
      <c r="A444" s="468"/>
      <c r="B444" s="468"/>
      <c r="C444" s="468"/>
      <c r="D444" s="468"/>
      <c r="E444" s="468"/>
      <c r="F444" s="468"/>
      <c r="G444" s="468"/>
      <c r="H444" s="468"/>
      <c r="I444" s="468"/>
      <c r="J444" s="468"/>
    </row>
    <row r="445" spans="1:10" ht="12.75" customHeight="1" x14ac:dyDescent="0.35">
      <c r="A445" s="468"/>
      <c r="B445" s="468"/>
      <c r="C445" s="468"/>
      <c r="D445" s="468"/>
      <c r="E445" s="468"/>
      <c r="F445" s="468"/>
      <c r="G445" s="468"/>
      <c r="H445" s="468"/>
      <c r="I445" s="468"/>
      <c r="J445" s="468"/>
    </row>
    <row r="446" spans="1:10" ht="12.75" customHeight="1" x14ac:dyDescent="0.35">
      <c r="A446" s="468"/>
      <c r="B446" s="468"/>
      <c r="C446" s="468"/>
      <c r="D446" s="468"/>
      <c r="E446" s="468"/>
      <c r="F446" s="468"/>
      <c r="G446" s="468"/>
      <c r="H446" s="468"/>
      <c r="I446" s="468"/>
      <c r="J446" s="468"/>
    </row>
    <row r="447" spans="1:10" ht="12.75" customHeight="1" x14ac:dyDescent="0.35">
      <c r="A447" s="468"/>
      <c r="B447" s="468"/>
      <c r="C447" s="468"/>
      <c r="D447" s="468"/>
      <c r="E447" s="468"/>
      <c r="F447" s="468"/>
      <c r="G447" s="468"/>
      <c r="H447" s="468"/>
      <c r="I447" s="468"/>
      <c r="J447" s="468"/>
    </row>
    <row r="448" spans="1:10" ht="12.75" customHeight="1" x14ac:dyDescent="0.35">
      <c r="A448" s="468"/>
      <c r="B448" s="468"/>
      <c r="C448" s="468"/>
      <c r="D448" s="468"/>
      <c r="E448" s="468"/>
      <c r="F448" s="468"/>
      <c r="G448" s="468"/>
      <c r="H448" s="468"/>
      <c r="I448" s="468"/>
      <c r="J448" s="468"/>
    </row>
    <row r="449" spans="1:10" ht="12.75" customHeight="1" x14ac:dyDescent="0.35">
      <c r="A449" s="467"/>
      <c r="B449" s="467"/>
      <c r="C449" s="467"/>
      <c r="D449" s="467"/>
      <c r="E449" s="467"/>
      <c r="F449" s="467"/>
      <c r="G449" s="467"/>
      <c r="H449" s="467"/>
      <c r="I449" s="467"/>
      <c r="J449" s="467"/>
    </row>
    <row r="450" spans="1:10" x14ac:dyDescent="0.35">
      <c r="A450" s="471"/>
      <c r="B450" s="471"/>
      <c r="C450" s="471"/>
      <c r="D450" s="472"/>
      <c r="E450" s="440"/>
      <c r="F450" s="440"/>
      <c r="G450" s="440"/>
      <c r="H450" s="440"/>
      <c r="I450" s="440"/>
      <c r="J450" s="440"/>
    </row>
    <row r="451" spans="1:10" x14ac:dyDescent="0.35">
      <c r="B451" s="448"/>
      <c r="C451" s="448"/>
      <c r="D451" s="448"/>
      <c r="E451" s="448"/>
      <c r="F451" s="448"/>
      <c r="G451" s="448"/>
      <c r="H451" s="448"/>
      <c r="I451" s="449"/>
      <c r="J451" s="449"/>
    </row>
    <row r="452" spans="1:10" x14ac:dyDescent="0.35">
      <c r="B452" s="448"/>
      <c r="C452" s="448"/>
      <c r="D452" s="448"/>
      <c r="E452" s="448"/>
      <c r="F452" s="450"/>
      <c r="G452" s="437"/>
      <c r="H452" s="437"/>
      <c r="I452" s="437"/>
      <c r="J452" s="449"/>
    </row>
  </sheetData>
  <mergeCells count="4">
    <mergeCell ref="A4:E4"/>
    <mergeCell ref="F8:F9"/>
    <mergeCell ref="G8:I8"/>
    <mergeCell ref="D9:E9"/>
  </mergeCell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E40"/>
  <sheetViews>
    <sheetView topLeftCell="B9" workbookViewId="0">
      <selection activeCell="J9" sqref="J9"/>
    </sheetView>
  </sheetViews>
  <sheetFormatPr defaultRowHeight="12.75" x14ac:dyDescent="0.35"/>
  <cols>
    <col min="1" max="1" width="11.59765625" customWidth="1"/>
    <col min="2" max="2" width="29.59765625" customWidth="1"/>
  </cols>
  <sheetData>
    <row r="1" spans="1:83" ht="15" x14ac:dyDescent="0.4">
      <c r="A1" s="159" t="s">
        <v>193</v>
      </c>
    </row>
    <row r="2" spans="1:83" x14ac:dyDescent="0.35">
      <c r="A2" s="157" t="s">
        <v>183</v>
      </c>
      <c r="B2" t="s">
        <v>183</v>
      </c>
      <c r="C2" t="s">
        <v>535</v>
      </c>
    </row>
    <row r="3" spans="1:83" x14ac:dyDescent="0.35">
      <c r="C3" t="s">
        <v>192</v>
      </c>
      <c r="AD3" t="s">
        <v>415</v>
      </c>
      <c r="BE3" t="s">
        <v>236</v>
      </c>
    </row>
    <row r="4" spans="1:83" x14ac:dyDescent="0.35">
      <c r="C4" t="s">
        <v>524</v>
      </c>
      <c r="L4" t="s">
        <v>525</v>
      </c>
      <c r="U4" t="s">
        <v>526</v>
      </c>
      <c r="AD4" t="s">
        <v>524</v>
      </c>
      <c r="AM4" t="s">
        <v>525</v>
      </c>
      <c r="AV4" t="s">
        <v>526</v>
      </c>
      <c r="BE4" t="s">
        <v>524</v>
      </c>
      <c r="BN4" t="s">
        <v>525</v>
      </c>
      <c r="BW4" t="s">
        <v>526</v>
      </c>
    </row>
    <row r="5" spans="1:83" x14ac:dyDescent="0.35">
      <c r="C5">
        <v>0</v>
      </c>
      <c r="F5">
        <v>1</v>
      </c>
      <c r="I5" t="s">
        <v>236</v>
      </c>
      <c r="L5">
        <v>0</v>
      </c>
      <c r="O5">
        <v>1</v>
      </c>
      <c r="R5" t="s">
        <v>236</v>
      </c>
      <c r="X5" t="s">
        <v>528</v>
      </c>
      <c r="AA5" t="s">
        <v>236</v>
      </c>
      <c r="AD5">
        <v>0</v>
      </c>
      <c r="AG5">
        <v>1</v>
      </c>
      <c r="AJ5" t="s">
        <v>236</v>
      </c>
      <c r="AM5">
        <v>0</v>
      </c>
      <c r="AP5">
        <v>1</v>
      </c>
      <c r="AS5" t="s">
        <v>236</v>
      </c>
      <c r="AY5" t="s">
        <v>528</v>
      </c>
      <c r="BB5" t="s">
        <v>236</v>
      </c>
      <c r="BE5">
        <v>0</v>
      </c>
      <c r="BH5">
        <v>1</v>
      </c>
      <c r="BK5" t="s">
        <v>236</v>
      </c>
      <c r="BN5">
        <v>0</v>
      </c>
      <c r="BQ5">
        <v>1</v>
      </c>
      <c r="BT5" t="s">
        <v>236</v>
      </c>
      <c r="BZ5" t="s">
        <v>528</v>
      </c>
      <c r="CC5" t="s">
        <v>236</v>
      </c>
    </row>
    <row r="6" spans="1:83" x14ac:dyDescent="0.35">
      <c r="C6" t="s">
        <v>528</v>
      </c>
      <c r="F6" t="s">
        <v>528</v>
      </c>
      <c r="I6" t="s">
        <v>528</v>
      </c>
      <c r="L6" t="s">
        <v>528</v>
      </c>
      <c r="O6" t="s">
        <v>528</v>
      </c>
      <c r="R6" t="s">
        <v>528</v>
      </c>
      <c r="X6" s="273" t="s">
        <v>412</v>
      </c>
      <c r="Y6" s="274" t="s">
        <v>184</v>
      </c>
      <c r="Z6" s="275" t="s">
        <v>236</v>
      </c>
      <c r="AA6" t="s">
        <v>528</v>
      </c>
      <c r="AD6" t="s">
        <v>528</v>
      </c>
      <c r="AG6" t="s">
        <v>528</v>
      </c>
      <c r="AJ6" t="s">
        <v>528</v>
      </c>
      <c r="AM6" t="s">
        <v>528</v>
      </c>
      <c r="AP6" t="s">
        <v>528</v>
      </c>
      <c r="AS6" t="s">
        <v>528</v>
      </c>
      <c r="AY6" s="273" t="s">
        <v>412</v>
      </c>
      <c r="AZ6" s="274" t="s">
        <v>184</v>
      </c>
      <c r="BA6" s="275" t="s">
        <v>236</v>
      </c>
      <c r="BB6" t="s">
        <v>528</v>
      </c>
      <c r="BE6" t="s">
        <v>528</v>
      </c>
      <c r="BH6" t="s">
        <v>528</v>
      </c>
      <c r="BK6" t="s">
        <v>528</v>
      </c>
      <c r="BN6" t="s">
        <v>528</v>
      </c>
      <c r="BQ6" t="s">
        <v>528</v>
      </c>
      <c r="BT6" t="s">
        <v>528</v>
      </c>
      <c r="BZ6" s="273" t="s">
        <v>412</v>
      </c>
      <c r="CA6" s="274" t="s">
        <v>184</v>
      </c>
      <c r="CB6" s="275" t="s">
        <v>236</v>
      </c>
      <c r="CC6" t="s">
        <v>528</v>
      </c>
    </row>
    <row r="7" spans="1:83" x14ac:dyDescent="0.35">
      <c r="C7" s="273" t="s">
        <v>412</v>
      </c>
      <c r="D7" s="274" t="s">
        <v>184</v>
      </c>
      <c r="E7" s="275" t="s">
        <v>236</v>
      </c>
      <c r="F7" s="273" t="s">
        <v>412</v>
      </c>
      <c r="G7" s="274" t="s">
        <v>184</v>
      </c>
      <c r="H7" s="275" t="s">
        <v>236</v>
      </c>
      <c r="I7" s="273" t="s">
        <v>412</v>
      </c>
      <c r="J7" s="274" t="s">
        <v>184</v>
      </c>
      <c r="K7" s="275" t="s">
        <v>236</v>
      </c>
      <c r="L7" s="273" t="s">
        <v>412</v>
      </c>
      <c r="M7" s="274" t="s">
        <v>184</v>
      </c>
      <c r="N7" s="275" t="s">
        <v>236</v>
      </c>
      <c r="O7" s="273" t="s">
        <v>412</v>
      </c>
      <c r="P7" s="274" t="s">
        <v>184</v>
      </c>
      <c r="Q7" s="275" t="s">
        <v>236</v>
      </c>
      <c r="R7" s="273" t="s">
        <v>412</v>
      </c>
      <c r="S7" s="274" t="s">
        <v>184</v>
      </c>
      <c r="T7" s="275" t="s">
        <v>236</v>
      </c>
      <c r="U7" s="273"/>
      <c r="V7" s="274"/>
      <c r="W7" s="275"/>
      <c r="X7" s="273" t="s">
        <v>529</v>
      </c>
      <c r="Y7" s="274" t="s">
        <v>529</v>
      </c>
      <c r="Z7" s="275" t="s">
        <v>529</v>
      </c>
      <c r="AA7" s="273" t="s">
        <v>412</v>
      </c>
      <c r="AB7" s="274" t="s">
        <v>184</v>
      </c>
      <c r="AC7" s="275" t="s">
        <v>236</v>
      </c>
      <c r="AD7" s="273" t="s">
        <v>412</v>
      </c>
      <c r="AE7" s="274" t="s">
        <v>184</v>
      </c>
      <c r="AF7" s="275" t="s">
        <v>236</v>
      </c>
      <c r="AG7" s="273" t="s">
        <v>412</v>
      </c>
      <c r="AH7" s="274" t="s">
        <v>184</v>
      </c>
      <c r="AI7" s="275" t="s">
        <v>236</v>
      </c>
      <c r="AJ7" s="273" t="s">
        <v>412</v>
      </c>
      <c r="AK7" s="274" t="s">
        <v>184</v>
      </c>
      <c r="AL7" s="275" t="s">
        <v>236</v>
      </c>
      <c r="AM7" s="273" t="s">
        <v>412</v>
      </c>
      <c r="AN7" s="274" t="s">
        <v>184</v>
      </c>
      <c r="AO7" s="275" t="s">
        <v>236</v>
      </c>
      <c r="AP7" s="273" t="s">
        <v>412</v>
      </c>
      <c r="AQ7" s="274" t="s">
        <v>184</v>
      </c>
      <c r="AR7" s="275" t="s">
        <v>236</v>
      </c>
      <c r="AS7" s="273" t="s">
        <v>412</v>
      </c>
      <c r="AT7" s="274" t="s">
        <v>184</v>
      </c>
      <c r="AU7" s="275" t="s">
        <v>236</v>
      </c>
      <c r="AV7" s="273"/>
      <c r="AW7" s="274"/>
      <c r="AX7" s="275"/>
      <c r="AY7" s="273" t="s">
        <v>529</v>
      </c>
      <c r="AZ7" s="274" t="s">
        <v>529</v>
      </c>
      <c r="BA7" s="275" t="s">
        <v>529</v>
      </c>
      <c r="BB7" s="273" t="s">
        <v>412</v>
      </c>
      <c r="BC7" s="274" t="s">
        <v>184</v>
      </c>
      <c r="BD7" s="275" t="s">
        <v>236</v>
      </c>
      <c r="BE7" s="273" t="s">
        <v>412</v>
      </c>
      <c r="BF7" s="274" t="s">
        <v>184</v>
      </c>
      <c r="BG7" s="275" t="s">
        <v>236</v>
      </c>
      <c r="BH7" s="273" t="s">
        <v>412</v>
      </c>
      <c r="BI7" s="274" t="s">
        <v>184</v>
      </c>
      <c r="BJ7" s="275" t="s">
        <v>236</v>
      </c>
      <c r="BK7" s="273" t="s">
        <v>412</v>
      </c>
      <c r="BL7" s="274" t="s">
        <v>184</v>
      </c>
      <c r="BM7" s="275" t="s">
        <v>236</v>
      </c>
      <c r="BN7" s="273" t="s">
        <v>412</v>
      </c>
      <c r="BO7" s="274" t="s">
        <v>184</v>
      </c>
      <c r="BP7" s="275" t="s">
        <v>236</v>
      </c>
      <c r="BQ7" s="273" t="s">
        <v>412</v>
      </c>
      <c r="BR7" s="274" t="s">
        <v>184</v>
      </c>
      <c r="BS7" s="275" t="s">
        <v>236</v>
      </c>
      <c r="BT7" s="273" t="s">
        <v>412</v>
      </c>
      <c r="BU7" s="274" t="s">
        <v>184</v>
      </c>
      <c r="BV7" s="275" t="s">
        <v>236</v>
      </c>
      <c r="BW7" s="273" t="s">
        <v>412</v>
      </c>
      <c r="BX7" s="274" t="s">
        <v>184</v>
      </c>
      <c r="BY7" s="275" t="s">
        <v>236</v>
      </c>
      <c r="BZ7" s="273" t="s">
        <v>529</v>
      </c>
      <c r="CA7" s="274" t="s">
        <v>529</v>
      </c>
      <c r="CB7" s="275" t="s">
        <v>529</v>
      </c>
      <c r="CC7" s="273" t="s">
        <v>412</v>
      </c>
      <c r="CD7" s="274" t="s">
        <v>184</v>
      </c>
      <c r="CE7" s="275" t="s">
        <v>236</v>
      </c>
    </row>
    <row r="8" spans="1:83" x14ac:dyDescent="0.35">
      <c r="C8" s="273" t="s">
        <v>185</v>
      </c>
      <c r="D8" s="274" t="s">
        <v>185</v>
      </c>
      <c r="E8" s="275" t="s">
        <v>185</v>
      </c>
      <c r="F8" s="273" t="s">
        <v>185</v>
      </c>
      <c r="G8" s="274" t="s">
        <v>185</v>
      </c>
      <c r="H8" s="275" t="s">
        <v>185</v>
      </c>
      <c r="I8" s="273" t="s">
        <v>185</v>
      </c>
      <c r="J8" s="274" t="s">
        <v>185</v>
      </c>
      <c r="K8" s="275" t="s">
        <v>185</v>
      </c>
      <c r="L8" s="273" t="s">
        <v>185</v>
      </c>
      <c r="M8" s="274" t="s">
        <v>185</v>
      </c>
      <c r="N8" s="275" t="s">
        <v>185</v>
      </c>
      <c r="O8" s="273" t="s">
        <v>185</v>
      </c>
      <c r="P8" s="274" t="s">
        <v>185</v>
      </c>
      <c r="Q8" s="275" t="s">
        <v>185</v>
      </c>
      <c r="R8" s="273" t="s">
        <v>185</v>
      </c>
      <c r="S8" s="274" t="s">
        <v>185</v>
      </c>
      <c r="T8" s="275" t="s">
        <v>185</v>
      </c>
      <c r="U8" s="273"/>
      <c r="V8" s="274"/>
      <c r="W8" s="275"/>
      <c r="X8" s="273" t="s">
        <v>185</v>
      </c>
      <c r="Y8" s="274" t="s">
        <v>185</v>
      </c>
      <c r="Z8" s="275" t="s">
        <v>185</v>
      </c>
      <c r="AA8" s="273" t="s">
        <v>185</v>
      </c>
      <c r="AB8" s="274" t="s">
        <v>185</v>
      </c>
      <c r="AC8" s="275" t="s">
        <v>185</v>
      </c>
      <c r="AD8" s="273" t="s">
        <v>185</v>
      </c>
      <c r="AE8" s="274" t="s">
        <v>185</v>
      </c>
      <c r="AF8" s="275" t="s">
        <v>185</v>
      </c>
      <c r="AG8" s="273" t="s">
        <v>185</v>
      </c>
      <c r="AH8" s="274" t="s">
        <v>185</v>
      </c>
      <c r="AI8" s="275" t="s">
        <v>185</v>
      </c>
      <c r="AJ8" s="273" t="s">
        <v>185</v>
      </c>
      <c r="AK8" s="274" t="s">
        <v>185</v>
      </c>
      <c r="AL8" s="275" t="s">
        <v>185</v>
      </c>
      <c r="AM8" s="273" t="s">
        <v>185</v>
      </c>
      <c r="AN8" s="274" t="s">
        <v>185</v>
      </c>
      <c r="AO8" s="275" t="s">
        <v>185</v>
      </c>
      <c r="AP8" s="273" t="s">
        <v>185</v>
      </c>
      <c r="AQ8" s="274" t="s">
        <v>185</v>
      </c>
      <c r="AR8" s="275" t="s">
        <v>185</v>
      </c>
      <c r="AS8" s="273" t="s">
        <v>185</v>
      </c>
      <c r="AT8" s="274" t="s">
        <v>185</v>
      </c>
      <c r="AU8" s="275" t="s">
        <v>185</v>
      </c>
      <c r="AV8" s="273"/>
      <c r="AW8" s="274"/>
      <c r="AX8" s="275"/>
      <c r="AY8" s="273" t="s">
        <v>185</v>
      </c>
      <c r="AZ8" s="274" t="s">
        <v>185</v>
      </c>
      <c r="BA8" s="275" t="s">
        <v>185</v>
      </c>
      <c r="BB8" s="273" t="s">
        <v>185</v>
      </c>
      <c r="BC8" s="274" t="s">
        <v>185</v>
      </c>
      <c r="BD8" s="275" t="s">
        <v>185</v>
      </c>
      <c r="BE8" s="273" t="s">
        <v>185</v>
      </c>
      <c r="BF8" s="274" t="s">
        <v>185</v>
      </c>
      <c r="BG8" s="275" t="s">
        <v>185</v>
      </c>
      <c r="BH8" s="273" t="s">
        <v>185</v>
      </c>
      <c r="BI8" s="274" t="s">
        <v>185</v>
      </c>
      <c r="BJ8" s="275" t="s">
        <v>185</v>
      </c>
      <c r="BK8" s="273" t="s">
        <v>185</v>
      </c>
      <c r="BL8" s="274" t="s">
        <v>185</v>
      </c>
      <c r="BM8" s="275" t="s">
        <v>185</v>
      </c>
      <c r="BN8" s="273" t="s">
        <v>185</v>
      </c>
      <c r="BO8" s="274" t="s">
        <v>185</v>
      </c>
      <c r="BP8" s="275" t="s">
        <v>185</v>
      </c>
      <c r="BQ8" s="273" t="s">
        <v>185</v>
      </c>
      <c r="BR8" s="274" t="s">
        <v>185</v>
      </c>
      <c r="BS8" s="275" t="s">
        <v>185</v>
      </c>
      <c r="BT8" s="273" t="s">
        <v>185</v>
      </c>
      <c r="BU8" s="274" t="s">
        <v>185</v>
      </c>
      <c r="BV8" s="275" t="s">
        <v>185</v>
      </c>
      <c r="BW8" s="273" t="s">
        <v>185</v>
      </c>
      <c r="BX8" s="274" t="s">
        <v>185</v>
      </c>
      <c r="BY8" s="275" t="s">
        <v>185</v>
      </c>
      <c r="BZ8" s="273" t="s">
        <v>185</v>
      </c>
      <c r="CA8" s="274" t="s">
        <v>185</v>
      </c>
      <c r="CB8" s="275" t="s">
        <v>185</v>
      </c>
      <c r="CC8" s="273" t="s">
        <v>185</v>
      </c>
      <c r="CD8" s="274" t="s">
        <v>185</v>
      </c>
      <c r="CE8" s="275" t="s">
        <v>185</v>
      </c>
    </row>
    <row r="9" spans="1:83" x14ac:dyDescent="0.35">
      <c r="A9" t="s">
        <v>186</v>
      </c>
      <c r="B9" t="s">
        <v>216</v>
      </c>
      <c r="C9" s="273"/>
      <c r="D9" s="274"/>
      <c r="E9" s="275"/>
      <c r="F9" s="273">
        <v>59</v>
      </c>
      <c r="G9" s="274">
        <v>42</v>
      </c>
      <c r="H9" s="275">
        <v>50</v>
      </c>
      <c r="I9" s="273">
        <v>3109</v>
      </c>
      <c r="J9" s="274">
        <v>3434</v>
      </c>
      <c r="K9" s="275">
        <v>6543</v>
      </c>
      <c r="L9" s="273"/>
      <c r="M9" s="274"/>
      <c r="N9" s="275"/>
      <c r="O9" s="273">
        <v>63</v>
      </c>
      <c r="P9" s="274">
        <v>47</v>
      </c>
      <c r="Q9" s="275">
        <v>54</v>
      </c>
      <c r="R9" s="273">
        <v>3109</v>
      </c>
      <c r="S9" s="274">
        <v>3434</v>
      </c>
      <c r="T9" s="275">
        <v>6543</v>
      </c>
      <c r="U9" s="273"/>
      <c r="V9" s="274"/>
      <c r="W9" s="275"/>
      <c r="X9" s="276">
        <v>32.700000000000003</v>
      </c>
      <c r="Y9" s="277">
        <v>30.1</v>
      </c>
      <c r="Z9" s="278">
        <v>31.4</v>
      </c>
      <c r="AA9" s="273">
        <v>3109</v>
      </c>
      <c r="AB9" s="274">
        <v>3434</v>
      </c>
      <c r="AC9" s="275">
        <v>6543</v>
      </c>
      <c r="AD9" s="273"/>
      <c r="AE9" s="274"/>
      <c r="AF9" s="275"/>
      <c r="AG9" s="273">
        <v>70</v>
      </c>
      <c r="AH9" s="273">
        <v>54</v>
      </c>
      <c r="AI9" s="273">
        <v>62</v>
      </c>
      <c r="AJ9" s="273">
        <v>25861</v>
      </c>
      <c r="AK9" s="274">
        <v>26933</v>
      </c>
      <c r="AL9" s="275">
        <v>52794</v>
      </c>
      <c r="AM9" s="273"/>
      <c r="AN9" s="274"/>
      <c r="AO9" s="275"/>
      <c r="AP9" s="273">
        <v>73</v>
      </c>
      <c r="AQ9" s="273">
        <v>58</v>
      </c>
      <c r="AR9" s="273">
        <v>65</v>
      </c>
      <c r="AS9" s="273">
        <v>25861</v>
      </c>
      <c r="AT9" s="274">
        <v>26933</v>
      </c>
      <c r="AU9" s="275">
        <v>52794</v>
      </c>
      <c r="AV9" s="273"/>
      <c r="AW9" s="274"/>
      <c r="AX9" s="275"/>
      <c r="AY9" s="276">
        <v>34.799999999999997</v>
      </c>
      <c r="AZ9" s="277">
        <v>32.200000000000003</v>
      </c>
      <c r="BA9" s="278">
        <v>33.5</v>
      </c>
      <c r="BB9" s="273">
        <v>25861</v>
      </c>
      <c r="BC9" s="274">
        <v>26933</v>
      </c>
      <c r="BD9" s="275">
        <v>52794</v>
      </c>
      <c r="BE9" s="273"/>
      <c r="BF9" s="274"/>
      <c r="BG9" s="275"/>
      <c r="BH9" s="273">
        <v>69</v>
      </c>
      <c r="BI9" s="273">
        <v>53</v>
      </c>
      <c r="BJ9" s="273">
        <v>60</v>
      </c>
      <c r="BK9" s="273">
        <v>28970</v>
      </c>
      <c r="BL9" s="274">
        <v>30367</v>
      </c>
      <c r="BM9" s="275">
        <v>59337</v>
      </c>
      <c r="BN9" s="273"/>
      <c r="BO9" s="274"/>
      <c r="BP9" s="275"/>
      <c r="BQ9" s="273">
        <v>72</v>
      </c>
      <c r="BR9" s="273">
        <v>57</v>
      </c>
      <c r="BS9" s="273">
        <v>64</v>
      </c>
      <c r="BT9" s="273">
        <v>28970</v>
      </c>
      <c r="BU9" s="274">
        <v>30367</v>
      </c>
      <c r="BV9" s="275">
        <v>59337</v>
      </c>
      <c r="BW9" s="273"/>
      <c r="BX9" s="274"/>
      <c r="BY9" s="275"/>
      <c r="BZ9" s="273">
        <v>34.6</v>
      </c>
      <c r="CA9" s="274">
        <v>32</v>
      </c>
      <c r="CB9" s="275">
        <v>33.200000000000003</v>
      </c>
      <c r="CC9" s="273">
        <v>28970</v>
      </c>
      <c r="CD9" s="274">
        <v>30367</v>
      </c>
      <c r="CE9" s="275">
        <v>59337</v>
      </c>
    </row>
    <row r="10" spans="1:83" x14ac:dyDescent="0.35">
      <c r="B10" t="s">
        <v>220</v>
      </c>
      <c r="C10" s="273"/>
      <c r="D10" s="274"/>
      <c r="E10" s="275"/>
      <c r="F10" s="273">
        <v>66</v>
      </c>
      <c r="G10" s="274">
        <v>46</v>
      </c>
      <c r="H10" s="275">
        <v>56</v>
      </c>
      <c r="I10" s="273">
        <v>3939</v>
      </c>
      <c r="J10" s="274">
        <v>3965</v>
      </c>
      <c r="K10" s="275">
        <v>7904</v>
      </c>
      <c r="L10" s="273"/>
      <c r="M10" s="274"/>
      <c r="N10" s="275"/>
      <c r="O10" s="273">
        <v>68</v>
      </c>
      <c r="P10" s="274">
        <v>49</v>
      </c>
      <c r="Q10" s="275">
        <v>59</v>
      </c>
      <c r="R10" s="273">
        <v>3939</v>
      </c>
      <c r="S10" s="274">
        <v>3965</v>
      </c>
      <c r="T10" s="275">
        <v>7904</v>
      </c>
      <c r="U10" s="273"/>
      <c r="V10" s="274"/>
      <c r="W10" s="275"/>
      <c r="X10" s="276">
        <v>33.9</v>
      </c>
      <c r="Y10" s="277">
        <v>30.7</v>
      </c>
      <c r="Z10" s="278">
        <v>32.299999999999997</v>
      </c>
      <c r="AA10" s="273">
        <v>3939</v>
      </c>
      <c r="AB10" s="274">
        <v>3965</v>
      </c>
      <c r="AC10" s="275">
        <v>7904</v>
      </c>
      <c r="AD10" s="273"/>
      <c r="AE10" s="274"/>
      <c r="AF10" s="275"/>
      <c r="AG10" s="273">
        <v>73</v>
      </c>
      <c r="AH10" s="273">
        <v>56</v>
      </c>
      <c r="AI10" s="273">
        <v>64</v>
      </c>
      <c r="AJ10" s="273">
        <v>11358</v>
      </c>
      <c r="AK10" s="274">
        <v>11731</v>
      </c>
      <c r="AL10" s="275">
        <v>23089</v>
      </c>
      <c r="AM10" s="273"/>
      <c r="AN10" s="274"/>
      <c r="AO10" s="275"/>
      <c r="AP10" s="273">
        <v>75</v>
      </c>
      <c r="AQ10" s="273">
        <v>60</v>
      </c>
      <c r="AR10" s="273">
        <v>67</v>
      </c>
      <c r="AS10" s="273">
        <v>11358</v>
      </c>
      <c r="AT10" s="274">
        <v>11731</v>
      </c>
      <c r="AU10" s="275">
        <v>23089</v>
      </c>
      <c r="AV10" s="273"/>
      <c r="AW10" s="274"/>
      <c r="AX10" s="275"/>
      <c r="AY10" s="276">
        <v>35.299999999999997</v>
      </c>
      <c r="AZ10" s="277">
        <v>32.5</v>
      </c>
      <c r="BA10" s="278">
        <v>33.9</v>
      </c>
      <c r="BB10" s="273">
        <v>11358</v>
      </c>
      <c r="BC10" s="274">
        <v>11731</v>
      </c>
      <c r="BD10" s="275">
        <v>23089</v>
      </c>
      <c r="BE10" s="273"/>
      <c r="BF10" s="274"/>
      <c r="BG10" s="275"/>
      <c r="BH10" s="273">
        <v>71</v>
      </c>
      <c r="BI10" s="273">
        <v>54</v>
      </c>
      <c r="BJ10" s="273">
        <v>62</v>
      </c>
      <c r="BK10" s="273">
        <v>15297</v>
      </c>
      <c r="BL10" s="274">
        <v>15696</v>
      </c>
      <c r="BM10" s="275">
        <v>30993</v>
      </c>
      <c r="BN10" s="273"/>
      <c r="BO10" s="274"/>
      <c r="BP10" s="275"/>
      <c r="BQ10" s="273">
        <v>73</v>
      </c>
      <c r="BR10" s="273">
        <v>57</v>
      </c>
      <c r="BS10" s="273">
        <v>65</v>
      </c>
      <c r="BT10" s="273">
        <v>15297</v>
      </c>
      <c r="BU10" s="274">
        <v>15696</v>
      </c>
      <c r="BV10" s="275">
        <v>30993</v>
      </c>
      <c r="BW10" s="273"/>
      <c r="BX10" s="274"/>
      <c r="BY10" s="275"/>
      <c r="BZ10" s="273">
        <v>34.9</v>
      </c>
      <c r="CA10" s="274">
        <v>32</v>
      </c>
      <c r="CB10" s="275">
        <v>33.5</v>
      </c>
      <c r="CC10" s="273">
        <v>15297</v>
      </c>
      <c r="CD10" s="274">
        <v>15696</v>
      </c>
      <c r="CE10" s="275">
        <v>30993</v>
      </c>
    </row>
    <row r="11" spans="1:83" x14ac:dyDescent="0.35">
      <c r="B11" t="s">
        <v>221</v>
      </c>
      <c r="C11" s="273"/>
      <c r="D11" s="274"/>
      <c r="E11" s="275"/>
      <c r="F11" s="273">
        <v>61</v>
      </c>
      <c r="G11" s="274">
        <v>41</v>
      </c>
      <c r="H11" s="275">
        <v>50</v>
      </c>
      <c r="I11" s="273">
        <v>112</v>
      </c>
      <c r="J11" s="274">
        <v>122</v>
      </c>
      <c r="K11" s="275">
        <v>234</v>
      </c>
      <c r="L11" s="273"/>
      <c r="M11" s="274"/>
      <c r="N11" s="275"/>
      <c r="O11" s="273">
        <v>68</v>
      </c>
      <c r="P11" s="274">
        <v>47</v>
      </c>
      <c r="Q11" s="275">
        <v>57</v>
      </c>
      <c r="R11" s="273">
        <v>112</v>
      </c>
      <c r="S11" s="274">
        <v>122</v>
      </c>
      <c r="T11" s="275">
        <v>234</v>
      </c>
      <c r="U11" s="273"/>
      <c r="V11" s="274"/>
      <c r="W11" s="275"/>
      <c r="X11" s="276">
        <v>32.700000000000003</v>
      </c>
      <c r="Y11" s="277">
        <v>29.4</v>
      </c>
      <c r="Z11" s="278">
        <v>30.9</v>
      </c>
      <c r="AA11" s="273">
        <v>112</v>
      </c>
      <c r="AB11" s="274">
        <v>122</v>
      </c>
      <c r="AC11" s="275">
        <v>234</v>
      </c>
      <c r="AD11" s="273"/>
      <c r="AE11" s="274"/>
      <c r="AF11" s="275"/>
      <c r="AG11" s="273">
        <v>71</v>
      </c>
      <c r="AH11" s="273">
        <v>57</v>
      </c>
      <c r="AI11" s="273">
        <v>64</v>
      </c>
      <c r="AJ11" s="273">
        <v>1301</v>
      </c>
      <c r="AK11" s="274">
        <v>1358</v>
      </c>
      <c r="AL11" s="275">
        <v>2659</v>
      </c>
      <c r="AM11" s="273"/>
      <c r="AN11" s="274"/>
      <c r="AO11" s="275"/>
      <c r="AP11" s="273">
        <v>74</v>
      </c>
      <c r="AQ11" s="273">
        <v>62</v>
      </c>
      <c r="AR11" s="273">
        <v>68</v>
      </c>
      <c r="AS11" s="273">
        <v>1301</v>
      </c>
      <c r="AT11" s="274">
        <v>1358</v>
      </c>
      <c r="AU11" s="275">
        <v>2659</v>
      </c>
      <c r="AV11" s="273"/>
      <c r="AW11" s="274"/>
      <c r="AX11" s="275"/>
      <c r="AY11" s="276">
        <v>35.299999999999997</v>
      </c>
      <c r="AZ11" s="277">
        <v>33.4</v>
      </c>
      <c r="BA11" s="278">
        <v>34.299999999999997</v>
      </c>
      <c r="BB11" s="273">
        <v>1301</v>
      </c>
      <c r="BC11" s="274">
        <v>1358</v>
      </c>
      <c r="BD11" s="275">
        <v>2659</v>
      </c>
      <c r="BE11" s="273"/>
      <c r="BF11" s="274"/>
      <c r="BG11" s="275"/>
      <c r="BH11" s="273">
        <v>71</v>
      </c>
      <c r="BI11" s="273">
        <v>56</v>
      </c>
      <c r="BJ11" s="273">
        <v>63</v>
      </c>
      <c r="BK11" s="273">
        <v>1413</v>
      </c>
      <c r="BL11" s="274">
        <v>1480</v>
      </c>
      <c r="BM11" s="275">
        <v>2893</v>
      </c>
      <c r="BN11" s="273"/>
      <c r="BO11" s="274"/>
      <c r="BP11" s="275"/>
      <c r="BQ11" s="273">
        <v>74</v>
      </c>
      <c r="BR11" s="273">
        <v>60</v>
      </c>
      <c r="BS11" s="273">
        <v>67</v>
      </c>
      <c r="BT11" s="273">
        <v>1413</v>
      </c>
      <c r="BU11" s="274">
        <v>1480</v>
      </c>
      <c r="BV11" s="275">
        <v>2893</v>
      </c>
      <c r="BW11" s="273"/>
      <c r="BX11" s="274"/>
      <c r="BY11" s="275"/>
      <c r="BZ11" s="273">
        <v>35</v>
      </c>
      <c r="CA11" s="274">
        <v>33</v>
      </c>
      <c r="CB11" s="275">
        <v>34</v>
      </c>
      <c r="CC11" s="273">
        <v>1413</v>
      </c>
      <c r="CD11" s="274">
        <v>1480</v>
      </c>
      <c r="CE11" s="275">
        <v>2893</v>
      </c>
    </row>
    <row r="12" spans="1:83" x14ac:dyDescent="0.35">
      <c r="B12" t="s">
        <v>215</v>
      </c>
      <c r="C12" s="273"/>
      <c r="D12" s="274"/>
      <c r="E12" s="275"/>
      <c r="F12" s="273">
        <v>65</v>
      </c>
      <c r="G12" s="274">
        <v>43</v>
      </c>
      <c r="H12" s="275">
        <v>54</v>
      </c>
      <c r="I12" s="273">
        <v>3643</v>
      </c>
      <c r="J12" s="274">
        <v>3985</v>
      </c>
      <c r="K12" s="275">
        <v>7628</v>
      </c>
      <c r="L12" s="273"/>
      <c r="M12" s="274"/>
      <c r="N12" s="275"/>
      <c r="O12" s="273">
        <v>67</v>
      </c>
      <c r="P12" s="274">
        <v>46</v>
      </c>
      <c r="Q12" s="275">
        <v>56</v>
      </c>
      <c r="R12" s="273">
        <v>3643</v>
      </c>
      <c r="S12" s="274">
        <v>3985</v>
      </c>
      <c r="T12" s="275">
        <v>7628</v>
      </c>
      <c r="U12" s="273"/>
      <c r="V12" s="274"/>
      <c r="W12" s="275"/>
      <c r="X12" s="276">
        <v>34</v>
      </c>
      <c r="Y12" s="277">
        <v>30.8</v>
      </c>
      <c r="Z12" s="278">
        <v>32.299999999999997</v>
      </c>
      <c r="AA12" s="273">
        <v>3643</v>
      </c>
      <c r="AB12" s="274">
        <v>3985</v>
      </c>
      <c r="AC12" s="275">
        <v>7628</v>
      </c>
      <c r="AD12" s="273"/>
      <c r="AE12" s="274"/>
      <c r="AF12" s="275"/>
      <c r="AG12" s="273">
        <v>78</v>
      </c>
      <c r="AH12" s="273">
        <v>61</v>
      </c>
      <c r="AI12" s="273">
        <v>69</v>
      </c>
      <c r="AJ12" s="273">
        <v>13924</v>
      </c>
      <c r="AK12" s="274">
        <v>14435</v>
      </c>
      <c r="AL12" s="275">
        <v>28359</v>
      </c>
      <c r="AM12" s="273"/>
      <c r="AN12" s="274"/>
      <c r="AO12" s="275"/>
      <c r="AP12" s="273">
        <v>79</v>
      </c>
      <c r="AQ12" s="273">
        <v>64</v>
      </c>
      <c r="AR12" s="273">
        <v>71</v>
      </c>
      <c r="AS12" s="273">
        <v>13924</v>
      </c>
      <c r="AT12" s="274">
        <v>14435</v>
      </c>
      <c r="AU12" s="275">
        <v>28359</v>
      </c>
      <c r="AV12" s="273"/>
      <c r="AW12" s="274"/>
      <c r="AX12" s="275"/>
      <c r="AY12" s="276">
        <v>36.6</v>
      </c>
      <c r="AZ12" s="277">
        <v>34</v>
      </c>
      <c r="BA12" s="278">
        <v>35.299999999999997</v>
      </c>
      <c r="BB12" s="273">
        <v>13924</v>
      </c>
      <c r="BC12" s="274">
        <v>14435</v>
      </c>
      <c r="BD12" s="275">
        <v>28359</v>
      </c>
      <c r="BE12" s="273"/>
      <c r="BF12" s="274"/>
      <c r="BG12" s="275"/>
      <c r="BH12" s="273">
        <v>75</v>
      </c>
      <c r="BI12" s="273">
        <v>58</v>
      </c>
      <c r="BJ12" s="273">
        <v>66</v>
      </c>
      <c r="BK12" s="273">
        <v>17567</v>
      </c>
      <c r="BL12" s="274">
        <v>18420</v>
      </c>
      <c r="BM12" s="275">
        <v>35987</v>
      </c>
      <c r="BN12" s="273"/>
      <c r="BO12" s="274"/>
      <c r="BP12" s="275"/>
      <c r="BQ12" s="273">
        <v>77</v>
      </c>
      <c r="BR12" s="273">
        <v>60</v>
      </c>
      <c r="BS12" s="273">
        <v>68</v>
      </c>
      <c r="BT12" s="273">
        <v>17567</v>
      </c>
      <c r="BU12" s="274">
        <v>18420</v>
      </c>
      <c r="BV12" s="275">
        <v>35987</v>
      </c>
      <c r="BW12" s="273"/>
      <c r="BX12" s="274"/>
      <c r="BY12" s="275"/>
      <c r="BZ12" s="273">
        <v>36</v>
      </c>
      <c r="CA12" s="274">
        <v>33.299999999999997</v>
      </c>
      <c r="CB12" s="275">
        <v>34.700000000000003</v>
      </c>
      <c r="CC12" s="273">
        <v>17567</v>
      </c>
      <c r="CD12" s="274">
        <v>18420</v>
      </c>
      <c r="CE12" s="275">
        <v>35987</v>
      </c>
    </row>
    <row r="13" spans="1:83" x14ac:dyDescent="0.35">
      <c r="B13" t="s">
        <v>187</v>
      </c>
      <c r="C13" s="273"/>
      <c r="D13" s="274"/>
      <c r="E13" s="275"/>
      <c r="F13" s="273">
        <v>57</v>
      </c>
      <c r="G13" s="274">
        <v>40</v>
      </c>
      <c r="H13" s="275">
        <v>49</v>
      </c>
      <c r="I13" s="273">
        <v>5244</v>
      </c>
      <c r="J13" s="274">
        <v>5655</v>
      </c>
      <c r="K13" s="275">
        <v>10899</v>
      </c>
      <c r="L13" s="273"/>
      <c r="M13" s="274"/>
      <c r="N13" s="275"/>
      <c r="O13" s="273">
        <v>60</v>
      </c>
      <c r="P13" s="274">
        <v>44</v>
      </c>
      <c r="Q13" s="275">
        <v>52</v>
      </c>
      <c r="R13" s="273">
        <v>5244</v>
      </c>
      <c r="S13" s="274">
        <v>5655</v>
      </c>
      <c r="T13" s="275">
        <v>10899</v>
      </c>
      <c r="U13" s="273"/>
      <c r="V13" s="274"/>
      <c r="W13" s="275"/>
      <c r="X13" s="276">
        <v>32.799999999999997</v>
      </c>
      <c r="Y13" s="277">
        <v>30</v>
      </c>
      <c r="Z13" s="278">
        <v>31.4</v>
      </c>
      <c r="AA13" s="273">
        <v>5244</v>
      </c>
      <c r="AB13" s="274">
        <v>5655</v>
      </c>
      <c r="AC13" s="275">
        <v>10899</v>
      </c>
      <c r="AD13" s="273"/>
      <c r="AE13" s="274"/>
      <c r="AF13" s="275"/>
      <c r="AG13" s="273">
        <v>67</v>
      </c>
      <c r="AH13" s="273">
        <v>52</v>
      </c>
      <c r="AI13" s="273">
        <v>60</v>
      </c>
      <c r="AJ13" s="273">
        <v>29731</v>
      </c>
      <c r="AK13" s="274">
        <v>31435</v>
      </c>
      <c r="AL13" s="275">
        <v>61166</v>
      </c>
      <c r="AM13" s="273"/>
      <c r="AN13" s="274"/>
      <c r="AO13" s="275"/>
      <c r="AP13" s="273">
        <v>69</v>
      </c>
      <c r="AQ13" s="273">
        <v>55</v>
      </c>
      <c r="AR13" s="273">
        <v>62</v>
      </c>
      <c r="AS13" s="273">
        <v>29731</v>
      </c>
      <c r="AT13" s="274">
        <v>31435</v>
      </c>
      <c r="AU13" s="275">
        <v>61166</v>
      </c>
      <c r="AV13" s="273"/>
      <c r="AW13" s="274"/>
      <c r="AX13" s="275"/>
      <c r="AY13" s="276">
        <v>35.299999999999997</v>
      </c>
      <c r="AZ13" s="277">
        <v>32.700000000000003</v>
      </c>
      <c r="BA13" s="278">
        <v>33.9</v>
      </c>
      <c r="BB13" s="273">
        <v>29731</v>
      </c>
      <c r="BC13" s="274">
        <v>31435</v>
      </c>
      <c r="BD13" s="275">
        <v>61166</v>
      </c>
      <c r="BE13" s="273"/>
      <c r="BF13" s="274"/>
      <c r="BG13" s="275"/>
      <c r="BH13" s="273">
        <v>66</v>
      </c>
      <c r="BI13" s="273">
        <v>50</v>
      </c>
      <c r="BJ13" s="273">
        <v>58</v>
      </c>
      <c r="BK13" s="273">
        <v>34975</v>
      </c>
      <c r="BL13" s="274">
        <v>37090</v>
      </c>
      <c r="BM13" s="275">
        <v>72065</v>
      </c>
      <c r="BN13" s="273"/>
      <c r="BO13" s="274"/>
      <c r="BP13" s="275"/>
      <c r="BQ13" s="273">
        <v>68</v>
      </c>
      <c r="BR13" s="273">
        <v>53</v>
      </c>
      <c r="BS13" s="273">
        <v>60</v>
      </c>
      <c r="BT13" s="273">
        <v>34975</v>
      </c>
      <c r="BU13" s="274">
        <v>37090</v>
      </c>
      <c r="BV13" s="275">
        <v>72065</v>
      </c>
      <c r="BW13" s="273"/>
      <c r="BX13" s="274"/>
      <c r="BY13" s="275"/>
      <c r="BZ13" s="273">
        <v>34.9</v>
      </c>
      <c r="CA13" s="274">
        <v>32.299999999999997</v>
      </c>
      <c r="CB13" s="275">
        <v>33.5</v>
      </c>
      <c r="CC13" s="273">
        <v>34975</v>
      </c>
      <c r="CD13" s="274">
        <v>37090</v>
      </c>
      <c r="CE13" s="275">
        <v>72065</v>
      </c>
    </row>
    <row r="14" spans="1:83" x14ac:dyDescent="0.35">
      <c r="B14" t="s">
        <v>213</v>
      </c>
      <c r="C14" s="273"/>
      <c r="D14" s="274"/>
      <c r="E14" s="275"/>
      <c r="F14" s="273">
        <v>56</v>
      </c>
      <c r="G14" s="274">
        <v>38</v>
      </c>
      <c r="H14" s="275">
        <v>47</v>
      </c>
      <c r="I14" s="273">
        <v>31039</v>
      </c>
      <c r="J14" s="274">
        <v>32909</v>
      </c>
      <c r="K14" s="275">
        <v>63948</v>
      </c>
      <c r="L14" s="273"/>
      <c r="M14" s="274"/>
      <c r="N14" s="275"/>
      <c r="O14" s="273">
        <v>58</v>
      </c>
      <c r="P14" s="274">
        <v>41</v>
      </c>
      <c r="Q14" s="275">
        <v>49</v>
      </c>
      <c r="R14" s="273">
        <v>31039</v>
      </c>
      <c r="S14" s="274">
        <v>32909</v>
      </c>
      <c r="T14" s="275">
        <v>63948</v>
      </c>
      <c r="U14" s="273"/>
      <c r="V14" s="274"/>
      <c r="W14" s="275"/>
      <c r="X14" s="276">
        <v>32.5</v>
      </c>
      <c r="Y14" s="277">
        <v>29.8</v>
      </c>
      <c r="Z14" s="278">
        <v>31.1</v>
      </c>
      <c r="AA14" s="273">
        <v>31039</v>
      </c>
      <c r="AB14" s="274">
        <v>32909</v>
      </c>
      <c r="AC14" s="275">
        <v>63948</v>
      </c>
      <c r="AD14" s="273"/>
      <c r="AE14" s="274"/>
      <c r="AF14" s="275"/>
      <c r="AG14" s="273">
        <v>77</v>
      </c>
      <c r="AH14" s="273">
        <v>61</v>
      </c>
      <c r="AI14" s="273">
        <v>69</v>
      </c>
      <c r="AJ14" s="273">
        <v>189950</v>
      </c>
      <c r="AK14" s="274">
        <v>199675</v>
      </c>
      <c r="AL14" s="275">
        <v>389625</v>
      </c>
      <c r="AM14" s="273"/>
      <c r="AN14" s="274"/>
      <c r="AO14" s="275"/>
      <c r="AP14" s="273">
        <v>78</v>
      </c>
      <c r="AQ14" s="273">
        <v>63</v>
      </c>
      <c r="AR14" s="273">
        <v>70</v>
      </c>
      <c r="AS14" s="273">
        <v>189950</v>
      </c>
      <c r="AT14" s="274">
        <v>199675</v>
      </c>
      <c r="AU14" s="275">
        <v>389625</v>
      </c>
      <c r="AV14" s="273"/>
      <c r="AW14" s="274"/>
      <c r="AX14" s="275"/>
      <c r="AY14" s="276">
        <v>36.5</v>
      </c>
      <c r="AZ14" s="277">
        <v>34</v>
      </c>
      <c r="BA14" s="278">
        <v>35.200000000000003</v>
      </c>
      <c r="BB14" s="273">
        <v>189950</v>
      </c>
      <c r="BC14" s="274">
        <v>199675</v>
      </c>
      <c r="BD14" s="275">
        <v>389625</v>
      </c>
      <c r="BE14" s="273"/>
      <c r="BF14" s="274"/>
      <c r="BG14" s="275"/>
      <c r="BH14" s="273">
        <v>74</v>
      </c>
      <c r="BI14" s="273">
        <v>57</v>
      </c>
      <c r="BJ14" s="273">
        <v>66</v>
      </c>
      <c r="BK14" s="273">
        <v>220989</v>
      </c>
      <c r="BL14" s="274">
        <v>232584</v>
      </c>
      <c r="BM14" s="275">
        <v>453573</v>
      </c>
      <c r="BN14" s="273"/>
      <c r="BO14" s="274"/>
      <c r="BP14" s="275"/>
      <c r="BQ14" s="273">
        <v>75</v>
      </c>
      <c r="BR14" s="273">
        <v>60</v>
      </c>
      <c r="BS14" s="273">
        <v>67</v>
      </c>
      <c r="BT14" s="273">
        <v>220989</v>
      </c>
      <c r="BU14" s="274">
        <v>232584</v>
      </c>
      <c r="BV14" s="275">
        <v>453573</v>
      </c>
      <c r="BW14" s="273"/>
      <c r="BX14" s="274"/>
      <c r="BY14" s="275"/>
      <c r="BZ14" s="273">
        <v>35.9</v>
      </c>
      <c r="CA14" s="274">
        <v>33.4</v>
      </c>
      <c r="CB14" s="275">
        <v>34.6</v>
      </c>
      <c r="CC14" s="273">
        <v>220989</v>
      </c>
      <c r="CD14" s="274">
        <v>232584</v>
      </c>
      <c r="CE14" s="275">
        <v>453573</v>
      </c>
    </row>
    <row r="15" spans="1:83" x14ac:dyDescent="0.35">
      <c r="B15" t="s">
        <v>539</v>
      </c>
      <c r="C15" s="273"/>
      <c r="D15" s="274"/>
      <c r="E15" s="275"/>
      <c r="F15" s="273">
        <v>58</v>
      </c>
      <c r="G15" s="274">
        <v>40</v>
      </c>
      <c r="H15" s="275">
        <v>49</v>
      </c>
      <c r="I15" s="273">
        <v>47086</v>
      </c>
      <c r="J15" s="274">
        <v>50070</v>
      </c>
      <c r="K15" s="275">
        <v>97156</v>
      </c>
      <c r="L15" s="273"/>
      <c r="M15" s="274"/>
      <c r="N15" s="275"/>
      <c r="O15" s="273">
        <v>60</v>
      </c>
      <c r="P15" s="274">
        <v>43</v>
      </c>
      <c r="Q15" s="275">
        <v>51</v>
      </c>
      <c r="R15" s="273">
        <v>47086</v>
      </c>
      <c r="S15" s="274">
        <v>50070</v>
      </c>
      <c r="T15" s="275">
        <v>97156</v>
      </c>
      <c r="U15" s="273"/>
      <c r="V15" s="274"/>
      <c r="W15" s="275"/>
      <c r="X15" s="276">
        <v>32.799999999999997</v>
      </c>
      <c r="Y15" s="277">
        <v>30</v>
      </c>
      <c r="Z15" s="278">
        <v>31.3</v>
      </c>
      <c r="AA15" s="273">
        <v>47086</v>
      </c>
      <c r="AB15" s="274">
        <v>50070</v>
      </c>
      <c r="AC15" s="275">
        <v>97156</v>
      </c>
      <c r="AD15" s="273"/>
      <c r="AE15" s="274"/>
      <c r="AF15" s="275"/>
      <c r="AG15" s="273">
        <v>75</v>
      </c>
      <c r="AH15" s="273">
        <v>59</v>
      </c>
      <c r="AI15" s="273">
        <v>67</v>
      </c>
      <c r="AJ15" s="273">
        <v>272125</v>
      </c>
      <c r="AK15" s="274">
        <v>285567</v>
      </c>
      <c r="AL15" s="275">
        <v>557692</v>
      </c>
      <c r="AM15" s="273"/>
      <c r="AN15" s="274"/>
      <c r="AO15" s="275"/>
      <c r="AP15" s="273">
        <v>77</v>
      </c>
      <c r="AQ15" s="273">
        <v>61</v>
      </c>
      <c r="AR15" s="273">
        <v>69</v>
      </c>
      <c r="AS15" s="273">
        <v>272125</v>
      </c>
      <c r="AT15" s="274">
        <v>285567</v>
      </c>
      <c r="AU15" s="275">
        <v>557692</v>
      </c>
      <c r="AV15" s="273"/>
      <c r="AW15" s="274"/>
      <c r="AX15" s="275"/>
      <c r="AY15" s="276">
        <v>36.200000000000003</v>
      </c>
      <c r="AZ15" s="277">
        <v>33.6</v>
      </c>
      <c r="BA15" s="278">
        <v>34.9</v>
      </c>
      <c r="BB15" s="273">
        <v>272125</v>
      </c>
      <c r="BC15" s="274">
        <v>285567</v>
      </c>
      <c r="BD15" s="275">
        <v>557692</v>
      </c>
      <c r="BE15" s="273"/>
      <c r="BF15" s="274"/>
      <c r="BG15" s="275"/>
      <c r="BH15" s="273">
        <v>73</v>
      </c>
      <c r="BI15" s="273">
        <v>56</v>
      </c>
      <c r="BJ15" s="273">
        <v>64</v>
      </c>
      <c r="BK15" s="273">
        <v>319211</v>
      </c>
      <c r="BL15" s="274">
        <v>335637</v>
      </c>
      <c r="BM15" s="275">
        <v>654848</v>
      </c>
      <c r="BN15" s="273"/>
      <c r="BO15" s="274"/>
      <c r="BP15" s="275"/>
      <c r="BQ15" s="273">
        <v>74</v>
      </c>
      <c r="BR15" s="273">
        <v>59</v>
      </c>
      <c r="BS15" s="273">
        <v>66</v>
      </c>
      <c r="BT15" s="273">
        <v>319211</v>
      </c>
      <c r="BU15" s="274">
        <v>335637</v>
      </c>
      <c r="BV15" s="275">
        <v>654848</v>
      </c>
      <c r="BW15" s="273"/>
      <c r="BX15" s="274"/>
      <c r="BY15" s="275"/>
      <c r="BZ15" s="273">
        <v>35.700000000000003</v>
      </c>
      <c r="CA15" s="274">
        <v>33.1</v>
      </c>
      <c r="CB15" s="275">
        <v>34.299999999999997</v>
      </c>
      <c r="CC15" s="273">
        <v>319211</v>
      </c>
      <c r="CD15" s="274">
        <v>335637</v>
      </c>
      <c r="CE15" s="275">
        <v>654848</v>
      </c>
    </row>
    <row r="16" spans="1:83" x14ac:dyDescent="0.35">
      <c r="A16" t="s">
        <v>530</v>
      </c>
      <c r="B16" t="s">
        <v>531</v>
      </c>
      <c r="C16" s="273"/>
      <c r="D16" s="274"/>
      <c r="E16" s="275"/>
      <c r="F16" s="273">
        <v>66</v>
      </c>
      <c r="G16" s="274">
        <v>47</v>
      </c>
      <c r="H16" s="275">
        <v>57</v>
      </c>
      <c r="I16" s="273">
        <v>2532</v>
      </c>
      <c r="J16" s="274">
        <v>2549</v>
      </c>
      <c r="K16" s="275">
        <v>5081</v>
      </c>
      <c r="L16" s="273"/>
      <c r="M16" s="274"/>
      <c r="N16" s="275"/>
      <c r="O16" s="273">
        <v>69</v>
      </c>
      <c r="P16" s="274">
        <v>50</v>
      </c>
      <c r="Q16" s="275">
        <v>59</v>
      </c>
      <c r="R16" s="273">
        <v>2532</v>
      </c>
      <c r="S16" s="274">
        <v>2549</v>
      </c>
      <c r="T16" s="275">
        <v>5081</v>
      </c>
      <c r="U16" s="273"/>
      <c r="V16" s="274"/>
      <c r="W16" s="275"/>
      <c r="X16" s="276">
        <v>33.799999999999997</v>
      </c>
      <c r="Y16" s="277">
        <v>30.6</v>
      </c>
      <c r="Z16" s="278">
        <v>32.200000000000003</v>
      </c>
      <c r="AA16" s="273">
        <v>2532</v>
      </c>
      <c r="AB16" s="274">
        <v>2549</v>
      </c>
      <c r="AC16" s="275">
        <v>5081</v>
      </c>
      <c r="AD16" s="273"/>
      <c r="AE16" s="274"/>
      <c r="AF16" s="275"/>
      <c r="AG16" s="273">
        <v>73</v>
      </c>
      <c r="AH16" s="273">
        <v>56</v>
      </c>
      <c r="AI16" s="273">
        <v>65</v>
      </c>
      <c r="AJ16" s="273">
        <v>7988</v>
      </c>
      <c r="AK16" s="274">
        <v>8166</v>
      </c>
      <c r="AL16" s="275">
        <v>16154</v>
      </c>
      <c r="AM16" s="273"/>
      <c r="AN16" s="274"/>
      <c r="AO16" s="275"/>
      <c r="AP16" s="273">
        <v>76</v>
      </c>
      <c r="AQ16" s="273">
        <v>60</v>
      </c>
      <c r="AR16" s="273">
        <v>68</v>
      </c>
      <c r="AS16" s="273">
        <v>7988</v>
      </c>
      <c r="AT16" s="274">
        <v>8166</v>
      </c>
      <c r="AU16" s="275">
        <v>16154</v>
      </c>
      <c r="AV16" s="273"/>
      <c r="AW16" s="274"/>
      <c r="AX16" s="275"/>
      <c r="AY16" s="276">
        <v>35.299999999999997</v>
      </c>
      <c r="AZ16" s="277">
        <v>32.5</v>
      </c>
      <c r="BA16" s="278">
        <v>33.9</v>
      </c>
      <c r="BB16" s="273">
        <v>7988</v>
      </c>
      <c r="BC16" s="274">
        <v>8166</v>
      </c>
      <c r="BD16" s="275">
        <v>16154</v>
      </c>
      <c r="BE16" s="273"/>
      <c r="BF16" s="274"/>
      <c r="BG16" s="275"/>
      <c r="BH16" s="273">
        <v>72</v>
      </c>
      <c r="BI16" s="273">
        <v>54</v>
      </c>
      <c r="BJ16" s="273">
        <v>63</v>
      </c>
      <c r="BK16" s="273">
        <v>10520</v>
      </c>
      <c r="BL16" s="274">
        <v>10715</v>
      </c>
      <c r="BM16" s="275">
        <v>21235</v>
      </c>
      <c r="BN16" s="273"/>
      <c r="BO16" s="274"/>
      <c r="BP16" s="275"/>
      <c r="BQ16" s="273">
        <v>74</v>
      </c>
      <c r="BR16" s="273">
        <v>58</v>
      </c>
      <c r="BS16" s="273">
        <v>66</v>
      </c>
      <c r="BT16" s="273">
        <v>10520</v>
      </c>
      <c r="BU16" s="274">
        <v>10715</v>
      </c>
      <c r="BV16" s="275">
        <v>21235</v>
      </c>
      <c r="BW16" s="273"/>
      <c r="BX16" s="274"/>
      <c r="BY16" s="275"/>
      <c r="BZ16" s="273">
        <v>35</v>
      </c>
      <c r="CA16" s="274">
        <v>32</v>
      </c>
      <c r="CB16" s="275">
        <v>33.5</v>
      </c>
      <c r="CC16" s="273">
        <v>10520</v>
      </c>
      <c r="CD16" s="274">
        <v>10715</v>
      </c>
      <c r="CE16" s="275">
        <v>21235</v>
      </c>
    </row>
    <row r="17" spans="2:83" x14ac:dyDescent="0.35">
      <c r="B17" t="s">
        <v>173</v>
      </c>
      <c r="C17" s="273"/>
      <c r="D17" s="274"/>
      <c r="E17" s="275"/>
      <c r="F17" s="273">
        <v>62</v>
      </c>
      <c r="G17" s="274">
        <v>46</v>
      </c>
      <c r="H17" s="275">
        <v>53</v>
      </c>
      <c r="I17" s="273">
        <v>547</v>
      </c>
      <c r="J17" s="274">
        <v>630</v>
      </c>
      <c r="K17" s="275">
        <v>1177</v>
      </c>
      <c r="L17" s="273"/>
      <c r="M17" s="274"/>
      <c r="N17" s="275"/>
      <c r="O17" s="273">
        <v>65</v>
      </c>
      <c r="P17" s="274">
        <v>50</v>
      </c>
      <c r="Q17" s="275">
        <v>57</v>
      </c>
      <c r="R17" s="273">
        <v>547</v>
      </c>
      <c r="S17" s="274">
        <v>630</v>
      </c>
      <c r="T17" s="275">
        <v>1177</v>
      </c>
      <c r="U17" s="273"/>
      <c r="V17" s="274"/>
      <c r="W17" s="275"/>
      <c r="X17" s="276">
        <v>33.200000000000003</v>
      </c>
      <c r="Y17" s="277">
        <v>30.7</v>
      </c>
      <c r="Z17" s="278">
        <v>31.9</v>
      </c>
      <c r="AA17" s="273">
        <v>547</v>
      </c>
      <c r="AB17" s="274">
        <v>630</v>
      </c>
      <c r="AC17" s="275">
        <v>1177</v>
      </c>
      <c r="AD17" s="273"/>
      <c r="AE17" s="274"/>
      <c r="AF17" s="275"/>
      <c r="AG17" s="273">
        <v>72</v>
      </c>
      <c r="AH17" s="273">
        <v>55</v>
      </c>
      <c r="AI17" s="273">
        <v>63</v>
      </c>
      <c r="AJ17" s="273">
        <v>4490</v>
      </c>
      <c r="AK17" s="274">
        <v>4710</v>
      </c>
      <c r="AL17" s="275">
        <v>9200</v>
      </c>
      <c r="AM17" s="273"/>
      <c r="AN17" s="274"/>
      <c r="AO17" s="275"/>
      <c r="AP17" s="273">
        <v>74</v>
      </c>
      <c r="AQ17" s="273">
        <v>59</v>
      </c>
      <c r="AR17" s="273">
        <v>66</v>
      </c>
      <c r="AS17" s="273">
        <v>4490</v>
      </c>
      <c r="AT17" s="274">
        <v>4710</v>
      </c>
      <c r="AU17" s="275">
        <v>9200</v>
      </c>
      <c r="AV17" s="273"/>
      <c r="AW17" s="274"/>
      <c r="AX17" s="275"/>
      <c r="AY17" s="276">
        <v>35.1</v>
      </c>
      <c r="AZ17" s="277">
        <v>32.299999999999997</v>
      </c>
      <c r="BA17" s="278">
        <v>33.700000000000003</v>
      </c>
      <c r="BB17" s="273">
        <v>4490</v>
      </c>
      <c r="BC17" s="274">
        <v>4710</v>
      </c>
      <c r="BD17" s="275">
        <v>9200</v>
      </c>
      <c r="BE17" s="273"/>
      <c r="BF17" s="274"/>
      <c r="BG17" s="275"/>
      <c r="BH17" s="273">
        <v>71</v>
      </c>
      <c r="BI17" s="273">
        <v>54</v>
      </c>
      <c r="BJ17" s="273">
        <v>62</v>
      </c>
      <c r="BK17" s="273">
        <v>5037</v>
      </c>
      <c r="BL17" s="274">
        <v>5340</v>
      </c>
      <c r="BM17" s="275">
        <v>10377</v>
      </c>
      <c r="BN17" s="273"/>
      <c r="BO17" s="274"/>
      <c r="BP17" s="275"/>
      <c r="BQ17" s="273">
        <v>73</v>
      </c>
      <c r="BR17" s="273">
        <v>58</v>
      </c>
      <c r="BS17" s="273">
        <v>65</v>
      </c>
      <c r="BT17" s="273">
        <v>5037</v>
      </c>
      <c r="BU17" s="274">
        <v>5340</v>
      </c>
      <c r="BV17" s="275">
        <v>10377</v>
      </c>
      <c r="BW17" s="273"/>
      <c r="BX17" s="274"/>
      <c r="BY17" s="275"/>
      <c r="BZ17" s="273">
        <v>34.9</v>
      </c>
      <c r="CA17" s="274">
        <v>32.1</v>
      </c>
      <c r="CB17" s="275">
        <v>33.5</v>
      </c>
      <c r="CC17" s="273">
        <v>5037</v>
      </c>
      <c r="CD17" s="274">
        <v>5340</v>
      </c>
      <c r="CE17" s="275">
        <v>10377</v>
      </c>
    </row>
    <row r="18" spans="2:83" x14ac:dyDescent="0.35">
      <c r="B18" t="s">
        <v>174</v>
      </c>
      <c r="C18" s="273"/>
      <c r="D18" s="274"/>
      <c r="E18" s="275"/>
      <c r="F18" s="273">
        <v>63</v>
      </c>
      <c r="G18" s="274">
        <v>44</v>
      </c>
      <c r="H18" s="275">
        <v>54</v>
      </c>
      <c r="I18" s="273">
        <v>522</v>
      </c>
      <c r="J18" s="274">
        <v>550</v>
      </c>
      <c r="K18" s="275">
        <v>1072</v>
      </c>
      <c r="L18" s="273"/>
      <c r="M18" s="274"/>
      <c r="N18" s="275"/>
      <c r="O18" s="273">
        <v>67</v>
      </c>
      <c r="P18" s="274">
        <v>48</v>
      </c>
      <c r="Q18" s="275">
        <v>57</v>
      </c>
      <c r="R18" s="273">
        <v>522</v>
      </c>
      <c r="S18" s="274">
        <v>550</v>
      </c>
      <c r="T18" s="275">
        <v>1072</v>
      </c>
      <c r="U18" s="273"/>
      <c r="V18" s="274"/>
      <c r="W18" s="275"/>
      <c r="X18" s="276">
        <v>34</v>
      </c>
      <c r="Y18" s="277">
        <v>30.5</v>
      </c>
      <c r="Z18" s="278">
        <v>32.200000000000003</v>
      </c>
      <c r="AA18" s="273">
        <v>522</v>
      </c>
      <c r="AB18" s="274">
        <v>550</v>
      </c>
      <c r="AC18" s="275">
        <v>1072</v>
      </c>
      <c r="AD18" s="273"/>
      <c r="AE18" s="274"/>
      <c r="AF18" s="275"/>
      <c r="AG18" s="273">
        <v>72</v>
      </c>
      <c r="AH18" s="273">
        <v>56</v>
      </c>
      <c r="AI18" s="273">
        <v>64</v>
      </c>
      <c r="AJ18" s="273">
        <v>1562</v>
      </c>
      <c r="AK18" s="274">
        <v>1588</v>
      </c>
      <c r="AL18" s="275">
        <v>3150</v>
      </c>
      <c r="AM18" s="273"/>
      <c r="AN18" s="274"/>
      <c r="AO18" s="275"/>
      <c r="AP18" s="273">
        <v>74</v>
      </c>
      <c r="AQ18" s="273">
        <v>58</v>
      </c>
      <c r="AR18" s="273">
        <v>66</v>
      </c>
      <c r="AS18" s="273">
        <v>1562</v>
      </c>
      <c r="AT18" s="274">
        <v>1588</v>
      </c>
      <c r="AU18" s="275">
        <v>3150</v>
      </c>
      <c r="AV18" s="273"/>
      <c r="AW18" s="274"/>
      <c r="AX18" s="275"/>
      <c r="AY18" s="276">
        <v>34.6</v>
      </c>
      <c r="AZ18" s="277">
        <v>32.5</v>
      </c>
      <c r="BA18" s="278">
        <v>33.6</v>
      </c>
      <c r="BB18" s="273">
        <v>1562</v>
      </c>
      <c r="BC18" s="274">
        <v>1588</v>
      </c>
      <c r="BD18" s="275">
        <v>3150</v>
      </c>
      <c r="BE18" s="273"/>
      <c r="BF18" s="274"/>
      <c r="BG18" s="275"/>
      <c r="BH18" s="273">
        <v>70</v>
      </c>
      <c r="BI18" s="273">
        <v>53</v>
      </c>
      <c r="BJ18" s="273">
        <v>61</v>
      </c>
      <c r="BK18" s="273">
        <v>2084</v>
      </c>
      <c r="BL18" s="274">
        <v>2138</v>
      </c>
      <c r="BM18" s="275">
        <v>4222</v>
      </c>
      <c r="BN18" s="273"/>
      <c r="BO18" s="274"/>
      <c r="BP18" s="275"/>
      <c r="BQ18" s="273">
        <v>72</v>
      </c>
      <c r="BR18" s="273">
        <v>55</v>
      </c>
      <c r="BS18" s="273">
        <v>64</v>
      </c>
      <c r="BT18" s="273">
        <v>2084</v>
      </c>
      <c r="BU18" s="274">
        <v>2138</v>
      </c>
      <c r="BV18" s="275">
        <v>4222</v>
      </c>
      <c r="BW18" s="273"/>
      <c r="BX18" s="274"/>
      <c r="BY18" s="275"/>
      <c r="BZ18" s="273">
        <v>34.5</v>
      </c>
      <c r="CA18" s="274">
        <v>32</v>
      </c>
      <c r="CB18" s="275">
        <v>33.200000000000003</v>
      </c>
      <c r="CC18" s="273">
        <v>2084</v>
      </c>
      <c r="CD18" s="274">
        <v>2138</v>
      </c>
      <c r="CE18" s="275">
        <v>4222</v>
      </c>
    </row>
    <row r="19" spans="2:83" x14ac:dyDescent="0.35">
      <c r="B19" t="s">
        <v>222</v>
      </c>
      <c r="C19" s="273"/>
      <c r="D19" s="274"/>
      <c r="E19" s="275"/>
      <c r="F19" s="273">
        <v>56</v>
      </c>
      <c r="G19" s="274">
        <v>43</v>
      </c>
      <c r="H19" s="275">
        <v>49</v>
      </c>
      <c r="I19" s="273">
        <v>967</v>
      </c>
      <c r="J19" s="274">
        <v>1104</v>
      </c>
      <c r="K19" s="275">
        <v>2071</v>
      </c>
      <c r="L19" s="273"/>
      <c r="M19" s="274"/>
      <c r="N19" s="275"/>
      <c r="O19" s="273">
        <v>59</v>
      </c>
      <c r="P19" s="274">
        <v>47</v>
      </c>
      <c r="Q19" s="275">
        <v>53</v>
      </c>
      <c r="R19" s="273">
        <v>967</v>
      </c>
      <c r="S19" s="274">
        <v>1104</v>
      </c>
      <c r="T19" s="275">
        <v>2071</v>
      </c>
      <c r="U19" s="273"/>
      <c r="V19" s="274"/>
      <c r="W19" s="275"/>
      <c r="X19" s="276">
        <v>32.4</v>
      </c>
      <c r="Y19" s="277">
        <v>30</v>
      </c>
      <c r="Z19" s="278">
        <v>31.1</v>
      </c>
      <c r="AA19" s="273">
        <v>967</v>
      </c>
      <c r="AB19" s="274">
        <v>1104</v>
      </c>
      <c r="AC19" s="275">
        <v>2071</v>
      </c>
      <c r="AD19" s="273"/>
      <c r="AE19" s="274"/>
      <c r="AF19" s="275"/>
      <c r="AG19" s="273">
        <v>64</v>
      </c>
      <c r="AH19" s="273">
        <v>48</v>
      </c>
      <c r="AI19" s="273">
        <v>56</v>
      </c>
      <c r="AJ19" s="273">
        <v>3912</v>
      </c>
      <c r="AK19" s="274">
        <v>4078</v>
      </c>
      <c r="AL19" s="275">
        <v>7990</v>
      </c>
      <c r="AM19" s="273"/>
      <c r="AN19" s="274"/>
      <c r="AO19" s="275"/>
      <c r="AP19" s="273">
        <v>67</v>
      </c>
      <c r="AQ19" s="273">
        <v>52</v>
      </c>
      <c r="AR19" s="273">
        <v>59</v>
      </c>
      <c r="AS19" s="273">
        <v>3912</v>
      </c>
      <c r="AT19" s="274">
        <v>4078</v>
      </c>
      <c r="AU19" s="275">
        <v>7990</v>
      </c>
      <c r="AV19" s="273"/>
      <c r="AW19" s="274"/>
      <c r="AX19" s="275"/>
      <c r="AY19" s="276">
        <v>33.9</v>
      </c>
      <c r="AZ19" s="277">
        <v>31.3</v>
      </c>
      <c r="BA19" s="278">
        <v>32.6</v>
      </c>
      <c r="BB19" s="273">
        <v>3912</v>
      </c>
      <c r="BC19" s="274">
        <v>4078</v>
      </c>
      <c r="BD19" s="275">
        <v>7990</v>
      </c>
      <c r="BE19" s="273"/>
      <c r="BF19" s="274"/>
      <c r="BG19" s="275"/>
      <c r="BH19" s="273">
        <v>63</v>
      </c>
      <c r="BI19" s="273">
        <v>47</v>
      </c>
      <c r="BJ19" s="273">
        <v>55</v>
      </c>
      <c r="BK19" s="273">
        <v>4879</v>
      </c>
      <c r="BL19" s="274">
        <v>5182</v>
      </c>
      <c r="BM19" s="275">
        <v>10061</v>
      </c>
      <c r="BN19" s="273"/>
      <c r="BO19" s="274"/>
      <c r="BP19" s="275"/>
      <c r="BQ19" s="273">
        <v>65</v>
      </c>
      <c r="BR19" s="273">
        <v>51</v>
      </c>
      <c r="BS19" s="273">
        <v>58</v>
      </c>
      <c r="BT19" s="273">
        <v>4879</v>
      </c>
      <c r="BU19" s="274">
        <v>5182</v>
      </c>
      <c r="BV19" s="275">
        <v>10061</v>
      </c>
      <c r="BW19" s="273"/>
      <c r="BX19" s="274"/>
      <c r="BY19" s="275"/>
      <c r="BZ19" s="273">
        <v>33.6</v>
      </c>
      <c r="CA19" s="274">
        <v>31.1</v>
      </c>
      <c r="CB19" s="275">
        <v>32.299999999999997</v>
      </c>
      <c r="CC19" s="273">
        <v>4879</v>
      </c>
      <c r="CD19" s="274">
        <v>5182</v>
      </c>
      <c r="CE19" s="275">
        <v>10061</v>
      </c>
    </row>
    <row r="20" spans="2:83" x14ac:dyDescent="0.35">
      <c r="B20" t="s">
        <v>172</v>
      </c>
      <c r="C20" s="273"/>
      <c r="D20" s="274"/>
      <c r="E20" s="275"/>
      <c r="F20" s="273">
        <v>67</v>
      </c>
      <c r="G20" s="274">
        <v>43</v>
      </c>
      <c r="H20" s="275">
        <v>54</v>
      </c>
      <c r="I20" s="273">
        <v>1128</v>
      </c>
      <c r="J20" s="274">
        <v>1274</v>
      </c>
      <c r="K20" s="275">
        <v>2402</v>
      </c>
      <c r="L20" s="273"/>
      <c r="M20" s="274"/>
      <c r="N20" s="275"/>
      <c r="O20" s="273">
        <v>68</v>
      </c>
      <c r="P20" s="274">
        <v>46</v>
      </c>
      <c r="Q20" s="275">
        <v>56</v>
      </c>
      <c r="R20" s="273">
        <v>1128</v>
      </c>
      <c r="S20" s="274">
        <v>1274</v>
      </c>
      <c r="T20" s="275">
        <v>2402</v>
      </c>
      <c r="U20" s="273"/>
      <c r="V20" s="274"/>
      <c r="W20" s="275"/>
      <c r="X20" s="276">
        <v>34.200000000000003</v>
      </c>
      <c r="Y20" s="277">
        <v>31</v>
      </c>
      <c r="Z20" s="278">
        <v>32.5</v>
      </c>
      <c r="AA20" s="273">
        <v>1128</v>
      </c>
      <c r="AB20" s="274">
        <v>1274</v>
      </c>
      <c r="AC20" s="275">
        <v>2402</v>
      </c>
      <c r="AD20" s="273"/>
      <c r="AE20" s="274"/>
      <c r="AF20" s="275"/>
      <c r="AG20" s="273">
        <v>77</v>
      </c>
      <c r="AH20" s="273">
        <v>61</v>
      </c>
      <c r="AI20" s="273">
        <v>69</v>
      </c>
      <c r="AJ20" s="273">
        <v>5217</v>
      </c>
      <c r="AK20" s="274">
        <v>5535</v>
      </c>
      <c r="AL20" s="275">
        <v>10752</v>
      </c>
      <c r="AM20" s="273"/>
      <c r="AN20" s="274"/>
      <c r="AO20" s="275"/>
      <c r="AP20" s="273">
        <v>79</v>
      </c>
      <c r="AQ20" s="273">
        <v>64</v>
      </c>
      <c r="AR20" s="273">
        <v>71</v>
      </c>
      <c r="AS20" s="273">
        <v>5217</v>
      </c>
      <c r="AT20" s="274">
        <v>5535</v>
      </c>
      <c r="AU20" s="275">
        <v>10752</v>
      </c>
      <c r="AV20" s="273"/>
      <c r="AW20" s="274"/>
      <c r="AX20" s="275"/>
      <c r="AY20" s="276">
        <v>36.5</v>
      </c>
      <c r="AZ20" s="277">
        <v>34</v>
      </c>
      <c r="BA20" s="278">
        <v>35.200000000000003</v>
      </c>
      <c r="BB20" s="273">
        <v>5217</v>
      </c>
      <c r="BC20" s="274">
        <v>5535</v>
      </c>
      <c r="BD20" s="275">
        <v>10752</v>
      </c>
      <c r="BE20" s="273"/>
      <c r="BF20" s="274"/>
      <c r="BG20" s="275"/>
      <c r="BH20" s="273">
        <v>76</v>
      </c>
      <c r="BI20" s="273">
        <v>58</v>
      </c>
      <c r="BJ20" s="273">
        <v>66</v>
      </c>
      <c r="BK20" s="273">
        <v>6345</v>
      </c>
      <c r="BL20" s="274">
        <v>6809</v>
      </c>
      <c r="BM20" s="275">
        <v>13154</v>
      </c>
      <c r="BN20" s="273"/>
      <c r="BO20" s="274"/>
      <c r="BP20" s="275"/>
      <c r="BQ20" s="273">
        <v>77</v>
      </c>
      <c r="BR20" s="273">
        <v>61</v>
      </c>
      <c r="BS20" s="273">
        <v>69</v>
      </c>
      <c r="BT20" s="273">
        <v>6345</v>
      </c>
      <c r="BU20" s="274">
        <v>6809</v>
      </c>
      <c r="BV20" s="275">
        <v>13154</v>
      </c>
      <c r="BW20" s="273"/>
      <c r="BX20" s="274"/>
      <c r="BY20" s="275"/>
      <c r="BZ20" s="273">
        <v>36.1</v>
      </c>
      <c r="CA20" s="274">
        <v>33.5</v>
      </c>
      <c r="CB20" s="275">
        <v>34.700000000000003</v>
      </c>
      <c r="CC20" s="273">
        <v>6345</v>
      </c>
      <c r="CD20" s="274">
        <v>6809</v>
      </c>
      <c r="CE20" s="275">
        <v>13154</v>
      </c>
    </row>
    <row r="21" spans="2:83" x14ac:dyDescent="0.35">
      <c r="B21" t="s">
        <v>171</v>
      </c>
      <c r="C21" s="273"/>
      <c r="D21" s="274"/>
      <c r="E21" s="275"/>
      <c r="F21" s="273">
        <v>54</v>
      </c>
      <c r="G21" s="274">
        <v>41</v>
      </c>
      <c r="H21" s="275">
        <v>47</v>
      </c>
      <c r="I21" s="273">
        <v>1375</v>
      </c>
      <c r="J21" s="274">
        <v>1544</v>
      </c>
      <c r="K21" s="275">
        <v>2919</v>
      </c>
      <c r="L21" s="273"/>
      <c r="M21" s="274"/>
      <c r="N21" s="275"/>
      <c r="O21" s="273">
        <v>55</v>
      </c>
      <c r="P21" s="274">
        <v>43</v>
      </c>
      <c r="Q21" s="275">
        <v>49</v>
      </c>
      <c r="R21" s="273">
        <v>1375</v>
      </c>
      <c r="S21" s="274">
        <v>1544</v>
      </c>
      <c r="T21" s="275">
        <v>2919</v>
      </c>
      <c r="U21" s="273"/>
      <c r="V21" s="274"/>
      <c r="W21" s="275"/>
      <c r="X21" s="276">
        <v>31.9</v>
      </c>
      <c r="Y21" s="277">
        <v>29.6</v>
      </c>
      <c r="Z21" s="278">
        <v>30.7</v>
      </c>
      <c r="AA21" s="273">
        <v>1375</v>
      </c>
      <c r="AB21" s="274">
        <v>1544</v>
      </c>
      <c r="AC21" s="275">
        <v>2919</v>
      </c>
      <c r="AD21" s="273"/>
      <c r="AE21" s="274"/>
      <c r="AF21" s="275"/>
      <c r="AG21" s="273">
        <v>63</v>
      </c>
      <c r="AH21" s="273">
        <v>48</v>
      </c>
      <c r="AI21" s="273">
        <v>56</v>
      </c>
      <c r="AJ21" s="273">
        <v>18174</v>
      </c>
      <c r="AK21" s="274">
        <v>18858</v>
      </c>
      <c r="AL21" s="275">
        <v>37032</v>
      </c>
      <c r="AM21" s="273"/>
      <c r="AN21" s="274"/>
      <c r="AO21" s="275"/>
      <c r="AP21" s="273">
        <v>65</v>
      </c>
      <c r="AQ21" s="273">
        <v>51</v>
      </c>
      <c r="AR21" s="273">
        <v>58</v>
      </c>
      <c r="AS21" s="273">
        <v>18174</v>
      </c>
      <c r="AT21" s="274">
        <v>18858</v>
      </c>
      <c r="AU21" s="275">
        <v>37032</v>
      </c>
      <c r="AV21" s="273"/>
      <c r="AW21" s="274"/>
      <c r="AX21" s="275"/>
      <c r="AY21" s="276">
        <v>34</v>
      </c>
      <c r="AZ21" s="277">
        <v>31.4</v>
      </c>
      <c r="BA21" s="278">
        <v>32.700000000000003</v>
      </c>
      <c r="BB21" s="273">
        <v>18174</v>
      </c>
      <c r="BC21" s="274">
        <v>18858</v>
      </c>
      <c r="BD21" s="275">
        <v>37032</v>
      </c>
      <c r="BE21" s="273"/>
      <c r="BF21" s="274"/>
      <c r="BG21" s="275"/>
      <c r="BH21" s="273">
        <v>63</v>
      </c>
      <c r="BI21" s="273">
        <v>48</v>
      </c>
      <c r="BJ21" s="273">
        <v>55</v>
      </c>
      <c r="BK21" s="273">
        <v>19549</v>
      </c>
      <c r="BL21" s="274">
        <v>20402</v>
      </c>
      <c r="BM21" s="275">
        <v>39951</v>
      </c>
      <c r="BN21" s="273"/>
      <c r="BO21" s="274"/>
      <c r="BP21" s="275"/>
      <c r="BQ21" s="273">
        <v>65</v>
      </c>
      <c r="BR21" s="273">
        <v>50</v>
      </c>
      <c r="BS21" s="273">
        <v>57</v>
      </c>
      <c r="BT21" s="273">
        <v>19549</v>
      </c>
      <c r="BU21" s="274">
        <v>20402</v>
      </c>
      <c r="BV21" s="275">
        <v>39951</v>
      </c>
      <c r="BW21" s="273"/>
      <c r="BX21" s="274"/>
      <c r="BY21" s="275"/>
      <c r="BZ21" s="273">
        <v>33.799999999999997</v>
      </c>
      <c r="CA21" s="274">
        <v>31.3</v>
      </c>
      <c r="CB21" s="275">
        <v>32.5</v>
      </c>
      <c r="CC21" s="273">
        <v>19549</v>
      </c>
      <c r="CD21" s="274">
        <v>20402</v>
      </c>
      <c r="CE21" s="275">
        <v>39951</v>
      </c>
    </row>
    <row r="22" spans="2:83" x14ac:dyDescent="0.35">
      <c r="B22" t="s">
        <v>244</v>
      </c>
      <c r="C22" s="273"/>
      <c r="D22" s="274"/>
      <c r="E22" s="275"/>
      <c r="F22" s="273">
        <v>60</v>
      </c>
      <c r="G22" s="274">
        <v>41</v>
      </c>
      <c r="H22" s="275">
        <v>50</v>
      </c>
      <c r="I22" s="273">
        <v>730</v>
      </c>
      <c r="J22" s="274">
        <v>863</v>
      </c>
      <c r="K22" s="275">
        <v>1593</v>
      </c>
      <c r="L22" s="273"/>
      <c r="M22" s="274"/>
      <c r="N22" s="275"/>
      <c r="O22" s="273">
        <v>64</v>
      </c>
      <c r="P22" s="274">
        <v>46</v>
      </c>
      <c r="Q22" s="275">
        <v>54</v>
      </c>
      <c r="R22" s="273">
        <v>730</v>
      </c>
      <c r="S22" s="274">
        <v>863</v>
      </c>
      <c r="T22" s="275">
        <v>1593</v>
      </c>
      <c r="U22" s="273"/>
      <c r="V22" s="274"/>
      <c r="W22" s="275"/>
      <c r="X22" s="276">
        <v>33.1</v>
      </c>
      <c r="Y22" s="277">
        <v>30.3</v>
      </c>
      <c r="Z22" s="278">
        <v>31.6</v>
      </c>
      <c r="AA22" s="273">
        <v>730</v>
      </c>
      <c r="AB22" s="274">
        <v>863</v>
      </c>
      <c r="AC22" s="275">
        <v>1593</v>
      </c>
      <c r="AD22" s="273"/>
      <c r="AE22" s="274"/>
      <c r="AF22" s="275"/>
      <c r="AG22" s="273">
        <v>66</v>
      </c>
      <c r="AH22" s="273">
        <v>49</v>
      </c>
      <c r="AI22" s="273">
        <v>58</v>
      </c>
      <c r="AJ22" s="273">
        <v>3564</v>
      </c>
      <c r="AK22" s="274">
        <v>3622</v>
      </c>
      <c r="AL22" s="275">
        <v>7186</v>
      </c>
      <c r="AM22" s="273"/>
      <c r="AN22" s="274"/>
      <c r="AO22" s="275"/>
      <c r="AP22" s="273">
        <v>70</v>
      </c>
      <c r="AQ22" s="273">
        <v>54</v>
      </c>
      <c r="AR22" s="273">
        <v>62</v>
      </c>
      <c r="AS22" s="273">
        <v>3564</v>
      </c>
      <c r="AT22" s="274">
        <v>3622</v>
      </c>
      <c r="AU22" s="275">
        <v>7186</v>
      </c>
      <c r="AV22" s="273"/>
      <c r="AW22" s="274"/>
      <c r="AX22" s="275"/>
      <c r="AY22" s="276">
        <v>34.299999999999997</v>
      </c>
      <c r="AZ22" s="277">
        <v>31.3</v>
      </c>
      <c r="BA22" s="278">
        <v>32.799999999999997</v>
      </c>
      <c r="BB22" s="273">
        <v>3564</v>
      </c>
      <c r="BC22" s="274">
        <v>3622</v>
      </c>
      <c r="BD22" s="275">
        <v>7186</v>
      </c>
      <c r="BE22" s="273"/>
      <c r="BF22" s="274"/>
      <c r="BG22" s="275"/>
      <c r="BH22" s="273">
        <v>65</v>
      </c>
      <c r="BI22" s="273">
        <v>48</v>
      </c>
      <c r="BJ22" s="273">
        <v>56</v>
      </c>
      <c r="BK22" s="273">
        <v>4294</v>
      </c>
      <c r="BL22" s="274">
        <v>4485</v>
      </c>
      <c r="BM22" s="275">
        <v>8779</v>
      </c>
      <c r="BN22" s="273"/>
      <c r="BO22" s="274"/>
      <c r="BP22" s="275"/>
      <c r="BQ22" s="273">
        <v>69</v>
      </c>
      <c r="BR22" s="273">
        <v>52</v>
      </c>
      <c r="BS22" s="273">
        <v>60</v>
      </c>
      <c r="BT22" s="273">
        <v>4294</v>
      </c>
      <c r="BU22" s="274">
        <v>4485</v>
      </c>
      <c r="BV22" s="275">
        <v>8779</v>
      </c>
      <c r="BW22" s="273"/>
      <c r="BX22" s="274"/>
      <c r="BY22" s="275"/>
      <c r="BZ22" s="273">
        <v>34.1</v>
      </c>
      <c r="CA22" s="274">
        <v>31.1</v>
      </c>
      <c r="CB22" s="275">
        <v>32.6</v>
      </c>
      <c r="CC22" s="273">
        <v>4294</v>
      </c>
      <c r="CD22" s="274">
        <v>4485</v>
      </c>
      <c r="CE22" s="275">
        <v>8779</v>
      </c>
    </row>
    <row r="23" spans="2:83" x14ac:dyDescent="0.35">
      <c r="C23" s="273"/>
      <c r="D23" s="274"/>
      <c r="E23" s="275"/>
      <c r="F23" s="273"/>
      <c r="G23" s="274"/>
      <c r="H23" s="275"/>
      <c r="I23" s="273"/>
      <c r="J23" s="274"/>
      <c r="K23" s="275"/>
      <c r="L23" s="273"/>
      <c r="M23" s="274"/>
      <c r="N23" s="275"/>
      <c r="O23" s="273"/>
      <c r="P23" s="274"/>
      <c r="Q23" s="275"/>
      <c r="R23" s="273"/>
      <c r="S23" s="274"/>
      <c r="T23" s="275"/>
      <c r="U23" s="273"/>
      <c r="V23" s="274"/>
      <c r="W23" s="275"/>
      <c r="X23" s="276"/>
      <c r="Y23" s="277"/>
      <c r="Z23" s="278"/>
      <c r="AA23" s="273"/>
      <c r="AB23" s="274"/>
      <c r="AC23" s="275"/>
      <c r="AD23" s="273"/>
      <c r="AE23" s="274"/>
      <c r="AF23" s="275"/>
      <c r="AG23" s="273"/>
      <c r="AH23" s="273"/>
      <c r="AI23" s="273"/>
      <c r="AJ23" s="273"/>
      <c r="AK23" s="274"/>
      <c r="AL23" s="275"/>
      <c r="AM23" s="273"/>
      <c r="AN23" s="274"/>
      <c r="AO23" s="275"/>
      <c r="AP23" s="273"/>
      <c r="AQ23" s="273"/>
      <c r="AR23" s="273"/>
      <c r="AS23" s="273"/>
      <c r="AT23" s="274"/>
      <c r="AU23" s="275"/>
      <c r="AV23" s="273"/>
      <c r="AW23" s="274"/>
      <c r="AX23" s="275"/>
      <c r="AY23" s="276"/>
      <c r="AZ23" s="277"/>
      <c r="BA23" s="278"/>
      <c r="BB23" s="273"/>
      <c r="BC23" s="274"/>
      <c r="BD23" s="275"/>
      <c r="BE23" s="273"/>
      <c r="BF23" s="274"/>
      <c r="BG23" s="275"/>
      <c r="BH23" s="273"/>
      <c r="BI23" s="273"/>
      <c r="BJ23" s="273"/>
      <c r="BK23" s="273"/>
      <c r="BL23" s="274"/>
      <c r="BM23" s="275"/>
      <c r="BN23" s="273"/>
      <c r="BO23" s="274"/>
      <c r="BP23" s="275"/>
      <c r="BQ23" s="273">
        <v>68</v>
      </c>
      <c r="BR23" s="273">
        <v>53</v>
      </c>
      <c r="BS23" s="273">
        <v>60</v>
      </c>
      <c r="BT23" s="273"/>
      <c r="BU23" s="274"/>
      <c r="BV23" s="275"/>
      <c r="BW23" s="273"/>
      <c r="BX23" s="274"/>
      <c r="BY23" s="275"/>
      <c r="BZ23" s="273"/>
      <c r="CA23" s="274"/>
      <c r="CB23" s="275"/>
      <c r="CC23" s="273"/>
      <c r="CD23" s="274"/>
      <c r="CE23" s="275"/>
    </row>
    <row r="24" spans="2:83" x14ac:dyDescent="0.35">
      <c r="B24" t="s">
        <v>532</v>
      </c>
      <c r="C24" s="273"/>
      <c r="D24" s="274"/>
      <c r="E24" s="275"/>
      <c r="F24" s="273">
        <v>66</v>
      </c>
      <c r="G24" s="274">
        <v>46</v>
      </c>
      <c r="H24" s="275">
        <v>56</v>
      </c>
      <c r="I24" s="273">
        <v>885</v>
      </c>
      <c r="J24" s="274">
        <v>866</v>
      </c>
      <c r="K24" s="275">
        <v>1751</v>
      </c>
      <c r="L24" s="273"/>
      <c r="M24" s="274"/>
      <c r="N24" s="275"/>
      <c r="O24" s="273">
        <v>68</v>
      </c>
      <c r="P24" s="274">
        <v>49</v>
      </c>
      <c r="Q24" s="275">
        <v>58</v>
      </c>
      <c r="R24" s="273">
        <v>885</v>
      </c>
      <c r="S24" s="274">
        <v>866</v>
      </c>
      <c r="T24" s="275">
        <v>1751</v>
      </c>
      <c r="U24" s="273"/>
      <c r="V24" s="274"/>
      <c r="W24" s="275"/>
      <c r="X24" s="276">
        <v>33.9</v>
      </c>
      <c r="Y24" s="277">
        <v>31</v>
      </c>
      <c r="Z24" s="278">
        <v>32.5</v>
      </c>
      <c r="AA24" s="273">
        <v>885</v>
      </c>
      <c r="AB24" s="274">
        <v>866</v>
      </c>
      <c r="AC24" s="275">
        <v>1751</v>
      </c>
      <c r="AD24" s="273"/>
      <c r="AE24" s="274"/>
      <c r="AF24" s="275"/>
      <c r="AG24" s="273">
        <v>74</v>
      </c>
      <c r="AH24" s="273">
        <v>55</v>
      </c>
      <c r="AI24" s="273">
        <v>64</v>
      </c>
      <c r="AJ24" s="273">
        <v>1808</v>
      </c>
      <c r="AK24" s="274">
        <v>1977</v>
      </c>
      <c r="AL24" s="275">
        <v>3785</v>
      </c>
      <c r="AM24" s="273"/>
      <c r="AN24" s="274"/>
      <c r="AO24" s="275"/>
      <c r="AP24" s="273">
        <v>75</v>
      </c>
      <c r="AQ24" s="273">
        <v>57</v>
      </c>
      <c r="AR24" s="273">
        <v>65</v>
      </c>
      <c r="AS24" s="273">
        <v>1808</v>
      </c>
      <c r="AT24" s="274">
        <v>1977</v>
      </c>
      <c r="AU24" s="275">
        <v>3785</v>
      </c>
      <c r="AV24" s="273"/>
      <c r="AW24" s="274"/>
      <c r="AX24" s="275"/>
      <c r="AY24" s="276">
        <v>35.5</v>
      </c>
      <c r="AZ24" s="277">
        <v>32.5</v>
      </c>
      <c r="BA24" s="278">
        <v>33.9</v>
      </c>
      <c r="BB24" s="273">
        <v>1808</v>
      </c>
      <c r="BC24" s="274">
        <v>1977</v>
      </c>
      <c r="BD24" s="275">
        <v>3785</v>
      </c>
      <c r="BE24" s="273"/>
      <c r="BF24" s="274"/>
      <c r="BG24" s="275"/>
      <c r="BH24" s="273">
        <v>71</v>
      </c>
      <c r="BI24" s="273">
        <v>52</v>
      </c>
      <c r="BJ24" s="273">
        <v>61</v>
      </c>
      <c r="BK24" s="273">
        <v>2693</v>
      </c>
      <c r="BL24" s="274">
        <v>2843</v>
      </c>
      <c r="BM24" s="275">
        <v>5536</v>
      </c>
      <c r="BN24" s="273"/>
      <c r="BO24" s="274"/>
      <c r="BP24" s="275"/>
      <c r="BQ24" s="273">
        <v>72</v>
      </c>
      <c r="BR24" s="273">
        <v>54</v>
      </c>
      <c r="BS24" s="273">
        <v>63</v>
      </c>
      <c r="BT24" s="273">
        <v>2693</v>
      </c>
      <c r="BU24" s="274">
        <v>2843</v>
      </c>
      <c r="BV24" s="275">
        <v>5536</v>
      </c>
      <c r="BW24" s="273"/>
      <c r="BX24" s="274"/>
      <c r="BY24" s="275"/>
      <c r="BZ24" s="273">
        <v>34.9</v>
      </c>
      <c r="CA24" s="274">
        <v>32.1</v>
      </c>
      <c r="CB24" s="275">
        <v>33.5</v>
      </c>
      <c r="CC24" s="273">
        <v>2693</v>
      </c>
      <c r="CD24" s="274">
        <v>2843</v>
      </c>
      <c r="CE24" s="275">
        <v>5536</v>
      </c>
    </row>
    <row r="25" spans="2:83" x14ac:dyDescent="0.35">
      <c r="B25" t="s">
        <v>221</v>
      </c>
      <c r="C25" s="273"/>
      <c r="D25" s="274"/>
      <c r="E25" s="275"/>
      <c r="F25" s="273">
        <v>61</v>
      </c>
      <c r="G25" s="274">
        <v>41</v>
      </c>
      <c r="H25" s="275">
        <v>50</v>
      </c>
      <c r="I25" s="273">
        <v>112</v>
      </c>
      <c r="J25" s="274">
        <v>122</v>
      </c>
      <c r="K25" s="275">
        <v>234</v>
      </c>
      <c r="L25" s="273"/>
      <c r="M25" s="274"/>
      <c r="N25" s="275"/>
      <c r="O25" s="273">
        <v>68</v>
      </c>
      <c r="P25" s="274">
        <v>47</v>
      </c>
      <c r="Q25" s="275">
        <v>57</v>
      </c>
      <c r="R25" s="273">
        <v>112</v>
      </c>
      <c r="S25" s="274">
        <v>122</v>
      </c>
      <c r="T25" s="275">
        <v>234</v>
      </c>
      <c r="U25" s="273"/>
      <c r="V25" s="274"/>
      <c r="W25" s="275"/>
      <c r="X25" s="276">
        <v>32.700000000000003</v>
      </c>
      <c r="Y25" s="277">
        <v>29.4</v>
      </c>
      <c r="Z25" s="278">
        <v>30.9</v>
      </c>
      <c r="AA25" s="273">
        <v>112</v>
      </c>
      <c r="AB25" s="274">
        <v>122</v>
      </c>
      <c r="AC25" s="275">
        <v>234</v>
      </c>
      <c r="AD25" s="273"/>
      <c r="AE25" s="274"/>
      <c r="AF25" s="275"/>
      <c r="AG25" s="273">
        <v>71</v>
      </c>
      <c r="AH25" s="273">
        <v>57</v>
      </c>
      <c r="AI25" s="273">
        <v>64</v>
      </c>
      <c r="AJ25" s="273">
        <v>1301</v>
      </c>
      <c r="AK25" s="274">
        <v>1358</v>
      </c>
      <c r="AL25" s="275">
        <v>2659</v>
      </c>
      <c r="AM25" s="273"/>
      <c r="AN25" s="274"/>
      <c r="AO25" s="275"/>
      <c r="AP25" s="273">
        <v>74</v>
      </c>
      <c r="AQ25" s="273">
        <v>62</v>
      </c>
      <c r="AR25" s="273">
        <v>68</v>
      </c>
      <c r="AS25" s="273">
        <v>1301</v>
      </c>
      <c r="AT25" s="274">
        <v>1358</v>
      </c>
      <c r="AU25" s="275">
        <v>2659</v>
      </c>
      <c r="AV25" s="273"/>
      <c r="AW25" s="274"/>
      <c r="AX25" s="275"/>
      <c r="AY25" s="276">
        <v>35.299999999999997</v>
      </c>
      <c r="AZ25" s="277">
        <v>33.4</v>
      </c>
      <c r="BA25" s="278">
        <v>34.299999999999997</v>
      </c>
      <c r="BB25" s="273">
        <v>1301</v>
      </c>
      <c r="BC25" s="274">
        <v>1358</v>
      </c>
      <c r="BD25" s="275">
        <v>2659</v>
      </c>
      <c r="BE25" s="273"/>
      <c r="BF25" s="274"/>
      <c r="BG25" s="275"/>
      <c r="BH25" s="273">
        <v>71</v>
      </c>
      <c r="BI25" s="273">
        <v>56</v>
      </c>
      <c r="BJ25" s="273">
        <v>63</v>
      </c>
      <c r="BK25" s="273">
        <v>1413</v>
      </c>
      <c r="BL25" s="274">
        <v>1480</v>
      </c>
      <c r="BM25" s="275">
        <v>2893</v>
      </c>
      <c r="BN25" s="273"/>
      <c r="BO25" s="274"/>
      <c r="BP25" s="275"/>
      <c r="BQ25" s="273">
        <v>74</v>
      </c>
      <c r="BR25" s="273">
        <v>60</v>
      </c>
      <c r="BS25" s="273">
        <v>67</v>
      </c>
      <c r="BT25" s="273">
        <v>1413</v>
      </c>
      <c r="BU25" s="274">
        <v>1480</v>
      </c>
      <c r="BV25" s="275">
        <v>2893</v>
      </c>
      <c r="BW25" s="273"/>
      <c r="BX25" s="274"/>
      <c r="BY25" s="275"/>
      <c r="BZ25" s="273">
        <v>35</v>
      </c>
      <c r="CA25" s="274">
        <v>33</v>
      </c>
      <c r="CB25" s="275">
        <v>34</v>
      </c>
      <c r="CC25" s="273">
        <v>1413</v>
      </c>
      <c r="CD25" s="274">
        <v>1480</v>
      </c>
      <c r="CE25" s="275">
        <v>2893</v>
      </c>
    </row>
    <row r="26" spans="2:83" x14ac:dyDescent="0.35">
      <c r="B26" t="s">
        <v>164</v>
      </c>
      <c r="C26" s="273"/>
      <c r="D26" s="274"/>
      <c r="E26" s="275"/>
      <c r="F26" s="273">
        <v>28</v>
      </c>
      <c r="G26" s="274">
        <v>18</v>
      </c>
      <c r="H26" s="275">
        <v>23</v>
      </c>
      <c r="I26" s="273">
        <v>273</v>
      </c>
      <c r="J26" s="274">
        <v>294</v>
      </c>
      <c r="K26" s="275">
        <v>567</v>
      </c>
      <c r="L26" s="273"/>
      <c r="M26" s="274"/>
      <c r="N26" s="275"/>
      <c r="O26" s="273">
        <v>29</v>
      </c>
      <c r="P26" s="274">
        <v>19</v>
      </c>
      <c r="Q26" s="275">
        <v>24</v>
      </c>
      <c r="R26" s="273">
        <v>273</v>
      </c>
      <c r="S26" s="274">
        <v>294</v>
      </c>
      <c r="T26" s="275">
        <v>567</v>
      </c>
      <c r="U26" s="273"/>
      <c r="V26" s="274"/>
      <c r="W26" s="275"/>
      <c r="X26" s="276">
        <v>28.9</v>
      </c>
      <c r="Y26" s="277">
        <v>26.2</v>
      </c>
      <c r="Z26" s="278">
        <v>27.5</v>
      </c>
      <c r="AA26" s="273">
        <v>273</v>
      </c>
      <c r="AB26" s="274">
        <v>294</v>
      </c>
      <c r="AC26" s="275">
        <v>567</v>
      </c>
      <c r="AD26" s="273"/>
      <c r="AE26" s="274"/>
      <c r="AF26" s="275"/>
      <c r="AG26" s="273">
        <v>28</v>
      </c>
      <c r="AH26" s="273">
        <v>18</v>
      </c>
      <c r="AI26" s="273">
        <v>23</v>
      </c>
      <c r="AJ26" s="273">
        <v>568</v>
      </c>
      <c r="AK26" s="274">
        <v>541</v>
      </c>
      <c r="AL26" s="275">
        <v>1109</v>
      </c>
      <c r="AM26" s="273"/>
      <c r="AN26" s="274"/>
      <c r="AO26" s="275"/>
      <c r="AP26" s="273">
        <v>30</v>
      </c>
      <c r="AQ26" s="273">
        <v>19</v>
      </c>
      <c r="AR26" s="273">
        <v>25</v>
      </c>
      <c r="AS26" s="273">
        <v>568</v>
      </c>
      <c r="AT26" s="274">
        <v>541</v>
      </c>
      <c r="AU26" s="275">
        <v>1109</v>
      </c>
      <c r="AV26" s="273"/>
      <c r="AW26" s="274"/>
      <c r="AX26" s="275"/>
      <c r="AY26" s="276">
        <v>28.8</v>
      </c>
      <c r="AZ26" s="277">
        <v>26.4</v>
      </c>
      <c r="BA26" s="278">
        <v>27.7</v>
      </c>
      <c r="BB26" s="273">
        <v>568</v>
      </c>
      <c r="BC26" s="274">
        <v>541</v>
      </c>
      <c r="BD26" s="275">
        <v>1109</v>
      </c>
      <c r="BE26" s="273"/>
      <c r="BF26" s="274"/>
      <c r="BG26" s="275"/>
      <c r="BH26" s="273">
        <v>28</v>
      </c>
      <c r="BI26" s="273">
        <v>18</v>
      </c>
      <c r="BJ26" s="273">
        <v>23</v>
      </c>
      <c r="BK26" s="273">
        <v>841</v>
      </c>
      <c r="BL26" s="274">
        <v>835</v>
      </c>
      <c r="BM26" s="275">
        <v>1676</v>
      </c>
      <c r="BN26" s="273"/>
      <c r="BO26" s="274"/>
      <c r="BP26" s="275"/>
      <c r="BQ26" s="273">
        <v>29</v>
      </c>
      <c r="BR26" s="273">
        <v>19</v>
      </c>
      <c r="BS26" s="273">
        <v>24</v>
      </c>
      <c r="BT26" s="273">
        <v>841</v>
      </c>
      <c r="BU26" s="274">
        <v>835</v>
      </c>
      <c r="BV26" s="275">
        <v>1676</v>
      </c>
      <c r="BW26" s="273"/>
      <c r="BX26" s="274"/>
      <c r="BY26" s="275"/>
      <c r="BZ26" s="273">
        <v>28.9</v>
      </c>
      <c r="CA26" s="274">
        <v>26.3</v>
      </c>
      <c r="CB26" s="275">
        <v>27.6</v>
      </c>
      <c r="CC26" s="273">
        <v>841</v>
      </c>
      <c r="CD26" s="274">
        <v>835</v>
      </c>
      <c r="CE26" s="275">
        <v>1676</v>
      </c>
    </row>
    <row r="27" spans="2:83" x14ac:dyDescent="0.35">
      <c r="B27" t="s">
        <v>242</v>
      </c>
      <c r="C27" s="273"/>
      <c r="D27" s="274"/>
      <c r="E27" s="275"/>
      <c r="F27" s="273">
        <v>67</v>
      </c>
      <c r="G27" s="274">
        <v>51</v>
      </c>
      <c r="H27" s="275">
        <v>59</v>
      </c>
      <c r="I27" s="273">
        <v>335</v>
      </c>
      <c r="J27" s="274">
        <v>324</v>
      </c>
      <c r="K27" s="275">
        <v>659</v>
      </c>
      <c r="L27" s="273"/>
      <c r="M27" s="274"/>
      <c r="N27" s="275"/>
      <c r="O27" s="273">
        <v>70</v>
      </c>
      <c r="P27" s="274">
        <v>53</v>
      </c>
      <c r="Q27" s="275">
        <v>62</v>
      </c>
      <c r="R27" s="273">
        <v>335</v>
      </c>
      <c r="S27" s="274">
        <v>324</v>
      </c>
      <c r="T27" s="275">
        <v>659</v>
      </c>
      <c r="U27" s="273"/>
      <c r="V27" s="274"/>
      <c r="W27" s="275"/>
      <c r="X27" s="276">
        <v>34.1</v>
      </c>
      <c r="Y27" s="277">
        <v>32</v>
      </c>
      <c r="Z27" s="278">
        <v>33.1</v>
      </c>
      <c r="AA27" s="273">
        <v>335</v>
      </c>
      <c r="AB27" s="274">
        <v>324</v>
      </c>
      <c r="AC27" s="275">
        <v>659</v>
      </c>
      <c r="AD27" s="273"/>
      <c r="AE27" s="274"/>
      <c r="AF27" s="275"/>
      <c r="AG27" s="273">
        <v>78</v>
      </c>
      <c r="AH27" s="273">
        <v>64</v>
      </c>
      <c r="AI27" s="273">
        <v>71</v>
      </c>
      <c r="AJ27" s="273">
        <v>7889</v>
      </c>
      <c r="AK27" s="274">
        <v>8410</v>
      </c>
      <c r="AL27" s="275">
        <v>16299</v>
      </c>
      <c r="AM27" s="273"/>
      <c r="AN27" s="274"/>
      <c r="AO27" s="275"/>
      <c r="AP27" s="273">
        <v>81</v>
      </c>
      <c r="AQ27" s="273">
        <v>68</v>
      </c>
      <c r="AR27" s="273">
        <v>74</v>
      </c>
      <c r="AS27" s="273">
        <v>7889</v>
      </c>
      <c r="AT27" s="274">
        <v>8410</v>
      </c>
      <c r="AU27" s="275">
        <v>16299</v>
      </c>
      <c r="AV27" s="273"/>
      <c r="AW27" s="274"/>
      <c r="AX27" s="275"/>
      <c r="AY27" s="276">
        <v>36.5</v>
      </c>
      <c r="AZ27" s="277">
        <v>34.1</v>
      </c>
      <c r="BA27" s="278">
        <v>35.299999999999997</v>
      </c>
      <c r="BB27" s="273">
        <v>7889</v>
      </c>
      <c r="BC27" s="274">
        <v>8410</v>
      </c>
      <c r="BD27" s="275">
        <v>16299</v>
      </c>
      <c r="BE27" s="273"/>
      <c r="BF27" s="274"/>
      <c r="BG27" s="275"/>
      <c r="BH27" s="273">
        <v>78</v>
      </c>
      <c r="BI27" s="273">
        <v>64</v>
      </c>
      <c r="BJ27" s="273">
        <v>70</v>
      </c>
      <c r="BK27" s="273">
        <v>8224</v>
      </c>
      <c r="BL27" s="274">
        <v>8734</v>
      </c>
      <c r="BM27" s="275">
        <v>16958</v>
      </c>
      <c r="BN27" s="273"/>
      <c r="BO27" s="274"/>
      <c r="BP27" s="275"/>
      <c r="BQ27" s="273">
        <v>80</v>
      </c>
      <c r="BR27" s="273">
        <v>67</v>
      </c>
      <c r="BS27" s="273">
        <v>74</v>
      </c>
      <c r="BT27" s="273">
        <v>8224</v>
      </c>
      <c r="BU27" s="274">
        <v>8734</v>
      </c>
      <c r="BV27" s="275">
        <v>16958</v>
      </c>
      <c r="BW27" s="273"/>
      <c r="BX27" s="274"/>
      <c r="BY27" s="275"/>
      <c r="BZ27" s="273">
        <v>36.4</v>
      </c>
      <c r="CA27" s="274">
        <v>34.1</v>
      </c>
      <c r="CB27" s="275">
        <v>35.200000000000003</v>
      </c>
      <c r="CC27" s="273">
        <v>8224</v>
      </c>
      <c r="CD27" s="274">
        <v>8734</v>
      </c>
      <c r="CE27" s="275">
        <v>16958</v>
      </c>
    </row>
    <row r="28" spans="2:83" x14ac:dyDescent="0.35">
      <c r="C28" s="273"/>
      <c r="D28" s="274"/>
      <c r="E28" s="275"/>
      <c r="F28" s="273"/>
      <c r="G28" s="274"/>
      <c r="H28" s="275"/>
      <c r="I28" s="273"/>
      <c r="J28" s="274"/>
      <c r="K28" s="275"/>
      <c r="L28" s="273"/>
      <c r="M28" s="274"/>
      <c r="N28" s="275"/>
      <c r="O28" s="273"/>
      <c r="P28" s="274"/>
      <c r="Q28" s="275"/>
      <c r="R28" s="273"/>
      <c r="S28" s="274"/>
      <c r="T28" s="275"/>
      <c r="U28" s="273"/>
      <c r="V28" s="274"/>
      <c r="W28" s="275"/>
      <c r="X28" s="276"/>
      <c r="Y28" s="277"/>
      <c r="Z28" s="278"/>
      <c r="AA28" s="273"/>
      <c r="AB28" s="274"/>
      <c r="AC28" s="275"/>
      <c r="AD28" s="273"/>
      <c r="AE28" s="274"/>
      <c r="AF28" s="275"/>
      <c r="AG28" s="273"/>
      <c r="AH28" s="273"/>
      <c r="AI28" s="273"/>
      <c r="AJ28" s="273"/>
      <c r="AK28" s="274"/>
      <c r="AL28" s="275"/>
      <c r="AM28" s="273"/>
      <c r="AN28" s="274"/>
      <c r="AO28" s="275"/>
      <c r="AP28" s="273"/>
      <c r="AQ28" s="273"/>
      <c r="AR28" s="273"/>
      <c r="AS28" s="273"/>
      <c r="AT28" s="274"/>
      <c r="AU28" s="275"/>
      <c r="AV28" s="273"/>
      <c r="AW28" s="274"/>
      <c r="AX28" s="275"/>
      <c r="AY28" s="276"/>
      <c r="AZ28" s="277"/>
      <c r="BA28" s="278"/>
      <c r="BB28" s="273"/>
      <c r="BC28" s="274"/>
      <c r="BD28" s="275"/>
      <c r="BE28" s="273"/>
      <c r="BF28" s="274"/>
      <c r="BG28" s="275"/>
      <c r="BH28" s="273"/>
      <c r="BI28" s="273"/>
      <c r="BJ28" s="273"/>
      <c r="BK28" s="273"/>
      <c r="BL28" s="274"/>
      <c r="BM28" s="275"/>
      <c r="BN28" s="273"/>
      <c r="BO28" s="274"/>
      <c r="BP28" s="275"/>
      <c r="BQ28" s="273">
        <v>73</v>
      </c>
      <c r="BR28" s="273">
        <v>57</v>
      </c>
      <c r="BS28" s="273">
        <v>65</v>
      </c>
      <c r="BT28" s="273"/>
      <c r="BU28" s="274"/>
      <c r="BV28" s="275"/>
      <c r="BW28" s="273"/>
      <c r="BX28" s="274"/>
      <c r="BY28" s="275"/>
      <c r="BZ28" s="273"/>
      <c r="CA28" s="274"/>
      <c r="CB28" s="275"/>
      <c r="CC28" s="273"/>
      <c r="CD28" s="274"/>
      <c r="CE28" s="275"/>
    </row>
    <row r="29" spans="2:83" x14ac:dyDescent="0.35">
      <c r="B29" t="s">
        <v>238</v>
      </c>
      <c r="C29" s="273"/>
      <c r="D29" s="274"/>
      <c r="E29" s="275"/>
      <c r="F29" s="273">
        <v>47</v>
      </c>
      <c r="G29" s="274">
        <v>29</v>
      </c>
      <c r="H29" s="275">
        <v>38</v>
      </c>
      <c r="I29" s="273">
        <v>103</v>
      </c>
      <c r="J29" s="274">
        <v>105</v>
      </c>
      <c r="K29" s="275">
        <v>208</v>
      </c>
      <c r="L29" s="273"/>
      <c r="M29" s="274"/>
      <c r="N29" s="275"/>
      <c r="O29" s="273">
        <v>48</v>
      </c>
      <c r="P29" s="274">
        <v>30</v>
      </c>
      <c r="Q29" s="275">
        <v>38</v>
      </c>
      <c r="R29" s="273">
        <v>103</v>
      </c>
      <c r="S29" s="274">
        <v>105</v>
      </c>
      <c r="T29" s="275">
        <v>208</v>
      </c>
      <c r="U29" s="273"/>
      <c r="V29" s="274"/>
      <c r="W29" s="275"/>
      <c r="X29" s="276">
        <v>30.9</v>
      </c>
      <c r="Y29" s="277">
        <v>29.1</v>
      </c>
      <c r="Z29" s="278">
        <v>30</v>
      </c>
      <c r="AA29" s="273">
        <v>103</v>
      </c>
      <c r="AB29" s="274">
        <v>105</v>
      </c>
      <c r="AC29" s="275">
        <v>208</v>
      </c>
      <c r="AD29" s="273"/>
      <c r="AE29" s="274"/>
      <c r="AF29" s="275"/>
      <c r="AG29" s="273">
        <v>79</v>
      </c>
      <c r="AH29" s="273">
        <v>62</v>
      </c>
      <c r="AI29" s="273">
        <v>70</v>
      </c>
      <c r="AJ29" s="273">
        <v>648</v>
      </c>
      <c r="AK29" s="274">
        <v>730</v>
      </c>
      <c r="AL29" s="275">
        <v>1378</v>
      </c>
      <c r="AM29" s="273"/>
      <c r="AN29" s="274"/>
      <c r="AO29" s="275"/>
      <c r="AP29" s="273">
        <v>80</v>
      </c>
      <c r="AQ29" s="273">
        <v>65</v>
      </c>
      <c r="AR29" s="273">
        <v>72</v>
      </c>
      <c r="AS29" s="273">
        <v>648</v>
      </c>
      <c r="AT29" s="274">
        <v>730</v>
      </c>
      <c r="AU29" s="275">
        <v>1378</v>
      </c>
      <c r="AV29" s="273"/>
      <c r="AW29" s="274"/>
      <c r="AX29" s="275"/>
      <c r="AY29" s="276">
        <v>37.299999999999997</v>
      </c>
      <c r="AZ29" s="277">
        <v>35.4</v>
      </c>
      <c r="BA29" s="278">
        <v>36.299999999999997</v>
      </c>
      <c r="BB29" s="273">
        <v>648</v>
      </c>
      <c r="BC29" s="274">
        <v>730</v>
      </c>
      <c r="BD29" s="275">
        <v>1378</v>
      </c>
      <c r="BE29" s="273"/>
      <c r="BF29" s="274"/>
      <c r="BG29" s="275"/>
      <c r="BH29" s="273">
        <v>75</v>
      </c>
      <c r="BI29" s="273">
        <v>58</v>
      </c>
      <c r="BJ29" s="273">
        <v>66</v>
      </c>
      <c r="BK29" s="273">
        <v>751</v>
      </c>
      <c r="BL29" s="274">
        <v>835</v>
      </c>
      <c r="BM29" s="275">
        <v>1586</v>
      </c>
      <c r="BN29" s="273"/>
      <c r="BO29" s="274"/>
      <c r="BP29" s="275"/>
      <c r="BQ29" s="273">
        <v>75</v>
      </c>
      <c r="BR29" s="273">
        <v>60</v>
      </c>
      <c r="BS29" s="273">
        <v>67</v>
      </c>
      <c r="BT29" s="273">
        <v>751</v>
      </c>
      <c r="BU29" s="274">
        <v>835</v>
      </c>
      <c r="BV29" s="275">
        <v>1586</v>
      </c>
      <c r="BW29" s="273"/>
      <c r="BX29" s="274"/>
      <c r="BY29" s="275"/>
      <c r="BZ29" s="273">
        <v>36.4</v>
      </c>
      <c r="CA29" s="274">
        <v>34.6</v>
      </c>
      <c r="CB29" s="275">
        <v>35.5</v>
      </c>
      <c r="CC29" s="273">
        <v>751</v>
      </c>
      <c r="CD29" s="274">
        <v>835</v>
      </c>
      <c r="CE29" s="275">
        <v>1586</v>
      </c>
    </row>
    <row r="30" spans="2:83" x14ac:dyDescent="0.35">
      <c r="B30" t="s">
        <v>243</v>
      </c>
      <c r="C30" s="273"/>
      <c r="D30" s="274"/>
      <c r="E30" s="275"/>
      <c r="F30" s="273">
        <v>56</v>
      </c>
      <c r="G30" s="274">
        <v>40</v>
      </c>
      <c r="H30" s="275">
        <v>48</v>
      </c>
      <c r="I30" s="273">
        <v>1497</v>
      </c>
      <c r="J30" s="274">
        <v>1617</v>
      </c>
      <c r="K30" s="275">
        <v>3114</v>
      </c>
      <c r="L30" s="273"/>
      <c r="M30" s="274"/>
      <c r="N30" s="275"/>
      <c r="O30" s="273">
        <v>60</v>
      </c>
      <c r="P30" s="274">
        <v>45</v>
      </c>
      <c r="Q30" s="275">
        <v>52</v>
      </c>
      <c r="R30" s="273">
        <v>1497</v>
      </c>
      <c r="S30" s="274">
        <v>1617</v>
      </c>
      <c r="T30" s="275">
        <v>3114</v>
      </c>
      <c r="U30" s="273"/>
      <c r="V30" s="274"/>
      <c r="W30" s="275"/>
      <c r="X30" s="276">
        <v>32</v>
      </c>
      <c r="Y30" s="277">
        <v>29.4</v>
      </c>
      <c r="Z30" s="278">
        <v>30.7</v>
      </c>
      <c r="AA30" s="273">
        <v>1497</v>
      </c>
      <c r="AB30" s="274">
        <v>1617</v>
      </c>
      <c r="AC30" s="275">
        <v>3114</v>
      </c>
      <c r="AD30" s="273"/>
      <c r="AE30" s="274"/>
      <c r="AF30" s="275"/>
      <c r="AG30" s="273">
        <v>63</v>
      </c>
      <c r="AH30" s="273">
        <v>47</v>
      </c>
      <c r="AI30" s="273">
        <v>55</v>
      </c>
      <c r="AJ30" s="273">
        <v>9918</v>
      </c>
      <c r="AK30" s="274">
        <v>10191</v>
      </c>
      <c r="AL30" s="275">
        <v>20109</v>
      </c>
      <c r="AM30" s="273"/>
      <c r="AN30" s="274"/>
      <c r="AO30" s="275"/>
      <c r="AP30" s="273">
        <v>67</v>
      </c>
      <c r="AQ30" s="273">
        <v>52</v>
      </c>
      <c r="AR30" s="273">
        <v>59</v>
      </c>
      <c r="AS30" s="273">
        <v>9918</v>
      </c>
      <c r="AT30" s="274">
        <v>10191</v>
      </c>
      <c r="AU30" s="275">
        <v>20109</v>
      </c>
      <c r="AV30" s="273"/>
      <c r="AW30" s="274"/>
      <c r="AX30" s="275"/>
      <c r="AY30" s="276">
        <v>33.4</v>
      </c>
      <c r="AZ30" s="277">
        <v>30.9</v>
      </c>
      <c r="BA30" s="278">
        <v>32.1</v>
      </c>
      <c r="BB30" s="273">
        <v>9918</v>
      </c>
      <c r="BC30" s="274">
        <v>10191</v>
      </c>
      <c r="BD30" s="275">
        <v>20109</v>
      </c>
      <c r="BE30" s="273"/>
      <c r="BF30" s="274"/>
      <c r="BG30" s="275"/>
      <c r="BH30" s="273">
        <v>62</v>
      </c>
      <c r="BI30" s="273">
        <v>46</v>
      </c>
      <c r="BJ30" s="273">
        <v>54</v>
      </c>
      <c r="BK30" s="273">
        <v>11415</v>
      </c>
      <c r="BL30" s="274">
        <v>11808</v>
      </c>
      <c r="BM30" s="275">
        <v>23223</v>
      </c>
      <c r="BN30" s="273"/>
      <c r="BO30" s="274"/>
      <c r="BP30" s="275"/>
      <c r="BQ30" s="273">
        <v>66</v>
      </c>
      <c r="BR30" s="273">
        <v>51</v>
      </c>
      <c r="BS30" s="273">
        <v>58</v>
      </c>
      <c r="BT30" s="273">
        <v>11415</v>
      </c>
      <c r="BU30" s="274">
        <v>11808</v>
      </c>
      <c r="BV30" s="275">
        <v>23223</v>
      </c>
      <c r="BW30" s="273"/>
      <c r="BX30" s="274"/>
      <c r="BY30" s="275"/>
      <c r="BZ30" s="273">
        <v>33.200000000000003</v>
      </c>
      <c r="CA30" s="274">
        <v>30.7</v>
      </c>
      <c r="CB30" s="275">
        <v>31.9</v>
      </c>
      <c r="CC30" s="273">
        <v>11415</v>
      </c>
      <c r="CD30" s="274">
        <v>11808</v>
      </c>
      <c r="CE30" s="275">
        <v>23223</v>
      </c>
    </row>
    <row r="31" spans="2:83" x14ac:dyDescent="0.35">
      <c r="C31" s="273"/>
      <c r="D31" s="274"/>
      <c r="E31" s="275"/>
      <c r="F31" s="273"/>
      <c r="G31" s="274"/>
      <c r="H31" s="275"/>
      <c r="I31" s="273"/>
      <c r="J31" s="274"/>
      <c r="K31" s="275"/>
      <c r="L31" s="273"/>
      <c r="M31" s="274"/>
      <c r="N31" s="275"/>
      <c r="O31" s="273"/>
      <c r="P31" s="274"/>
      <c r="Q31" s="275"/>
      <c r="R31" s="273"/>
      <c r="S31" s="274"/>
      <c r="T31" s="275"/>
      <c r="U31" s="273"/>
      <c r="V31" s="274"/>
      <c r="W31" s="275"/>
      <c r="X31" s="276"/>
      <c r="Y31" s="277"/>
      <c r="Z31" s="278"/>
      <c r="AA31" s="273"/>
      <c r="AB31" s="274"/>
      <c r="AC31" s="275"/>
      <c r="AD31" s="273"/>
      <c r="AE31" s="274"/>
      <c r="AF31" s="275"/>
      <c r="AG31" s="273"/>
      <c r="AH31" s="273"/>
      <c r="AI31" s="273"/>
      <c r="AJ31" s="273"/>
      <c r="AK31" s="274"/>
      <c r="AL31" s="275"/>
      <c r="AM31" s="273"/>
      <c r="AN31" s="274"/>
      <c r="AO31" s="275"/>
      <c r="AP31" s="273"/>
      <c r="AQ31" s="273"/>
      <c r="AR31" s="273"/>
      <c r="AS31" s="273"/>
      <c r="AT31" s="274"/>
      <c r="AU31" s="275"/>
      <c r="AV31" s="273"/>
      <c r="AW31" s="274"/>
      <c r="AX31" s="275"/>
      <c r="AY31" s="276"/>
      <c r="AZ31" s="277"/>
      <c r="BA31" s="278"/>
      <c r="BB31" s="273"/>
      <c r="BC31" s="274"/>
      <c r="BD31" s="275"/>
      <c r="BE31" s="273"/>
      <c r="BF31" s="274"/>
      <c r="BG31" s="275"/>
      <c r="BH31" s="273"/>
      <c r="BI31" s="273"/>
      <c r="BJ31" s="273"/>
      <c r="BK31" s="273"/>
      <c r="BL31" s="274"/>
      <c r="BM31" s="275"/>
      <c r="BN31" s="273"/>
      <c r="BO31" s="274"/>
      <c r="BP31" s="275"/>
      <c r="BQ31" s="273">
        <v>74</v>
      </c>
      <c r="BR31" s="273">
        <v>60</v>
      </c>
      <c r="BS31" s="273">
        <v>67</v>
      </c>
      <c r="BT31" s="273"/>
      <c r="BU31" s="274"/>
      <c r="BV31" s="275"/>
      <c r="BW31" s="273"/>
      <c r="BX31" s="274"/>
      <c r="BY31" s="275"/>
      <c r="BZ31" s="273"/>
      <c r="CA31" s="274"/>
      <c r="CB31" s="275"/>
      <c r="CC31" s="273"/>
      <c r="CD31" s="274"/>
      <c r="CE31" s="275"/>
    </row>
    <row r="32" spans="2:83" x14ac:dyDescent="0.35">
      <c r="B32" t="s">
        <v>188</v>
      </c>
      <c r="C32" s="273"/>
      <c r="D32" s="274"/>
      <c r="E32" s="275"/>
      <c r="F32" s="273">
        <v>37</v>
      </c>
      <c r="G32" s="274">
        <v>18</v>
      </c>
      <c r="H32" s="275">
        <v>28</v>
      </c>
      <c r="I32" s="273">
        <v>130</v>
      </c>
      <c r="J32" s="274">
        <v>124</v>
      </c>
      <c r="K32" s="275">
        <v>254</v>
      </c>
      <c r="L32" s="273"/>
      <c r="M32" s="274"/>
      <c r="N32" s="275"/>
      <c r="O32" s="273">
        <v>39</v>
      </c>
      <c r="P32" s="274">
        <v>19</v>
      </c>
      <c r="Q32" s="275">
        <v>30</v>
      </c>
      <c r="R32" s="273">
        <v>130</v>
      </c>
      <c r="S32" s="274">
        <v>124</v>
      </c>
      <c r="T32" s="275">
        <v>254</v>
      </c>
      <c r="U32" s="273"/>
      <c r="V32" s="274"/>
      <c r="W32" s="275"/>
      <c r="X32" s="276">
        <v>29.3</v>
      </c>
      <c r="Y32" s="277">
        <v>27</v>
      </c>
      <c r="Z32" s="278">
        <v>28.2</v>
      </c>
      <c r="AA32" s="273">
        <v>130</v>
      </c>
      <c r="AB32" s="274">
        <v>124</v>
      </c>
      <c r="AC32" s="275">
        <v>254</v>
      </c>
      <c r="AD32" s="273"/>
      <c r="AE32" s="274"/>
      <c r="AF32" s="275"/>
      <c r="AG32" s="273">
        <v>54</v>
      </c>
      <c r="AH32" s="273">
        <v>33</v>
      </c>
      <c r="AI32" s="273">
        <v>43</v>
      </c>
      <c r="AJ32" s="273">
        <v>180</v>
      </c>
      <c r="AK32" s="274">
        <v>187</v>
      </c>
      <c r="AL32" s="275">
        <v>367</v>
      </c>
      <c r="AM32" s="273"/>
      <c r="AN32" s="274"/>
      <c r="AO32" s="275"/>
      <c r="AP32" s="273">
        <v>56</v>
      </c>
      <c r="AQ32" s="273">
        <v>33</v>
      </c>
      <c r="AR32" s="273">
        <v>44</v>
      </c>
      <c r="AS32" s="273">
        <v>180</v>
      </c>
      <c r="AT32" s="274">
        <v>187</v>
      </c>
      <c r="AU32" s="275">
        <v>367</v>
      </c>
      <c r="AV32" s="273"/>
      <c r="AW32" s="274"/>
      <c r="AX32" s="275"/>
      <c r="AY32" s="276">
        <v>33.4</v>
      </c>
      <c r="AZ32" s="277">
        <v>29.7</v>
      </c>
      <c r="BA32" s="278">
        <v>31.5</v>
      </c>
      <c r="BB32" s="273">
        <v>180</v>
      </c>
      <c r="BC32" s="274">
        <v>187</v>
      </c>
      <c r="BD32" s="275">
        <v>367</v>
      </c>
      <c r="BE32" s="273"/>
      <c r="BF32" s="274"/>
      <c r="BG32" s="275"/>
      <c r="BH32" s="273">
        <v>47</v>
      </c>
      <c r="BI32" s="273">
        <v>27</v>
      </c>
      <c r="BJ32" s="273">
        <v>37</v>
      </c>
      <c r="BK32" s="273">
        <v>310</v>
      </c>
      <c r="BL32" s="274">
        <v>311</v>
      </c>
      <c r="BM32" s="275">
        <v>621</v>
      </c>
      <c r="BN32" s="273"/>
      <c r="BO32" s="274"/>
      <c r="BP32" s="275"/>
      <c r="BQ32" s="273">
        <v>49</v>
      </c>
      <c r="BR32" s="273">
        <v>28</v>
      </c>
      <c r="BS32" s="273">
        <v>38</v>
      </c>
      <c r="BT32" s="273">
        <v>310</v>
      </c>
      <c r="BU32" s="274">
        <v>311</v>
      </c>
      <c r="BV32" s="275">
        <v>621</v>
      </c>
      <c r="BW32" s="273"/>
      <c r="BX32" s="274"/>
      <c r="BY32" s="275"/>
      <c r="BZ32" s="273">
        <v>31.7</v>
      </c>
      <c r="CA32" s="274">
        <v>28.6</v>
      </c>
      <c r="CB32" s="275">
        <v>30.1</v>
      </c>
      <c r="CC32" s="273">
        <v>310</v>
      </c>
      <c r="CD32" s="274">
        <v>311</v>
      </c>
      <c r="CE32" s="275">
        <v>621</v>
      </c>
    </row>
    <row r="33" spans="2:83" x14ac:dyDescent="0.35">
      <c r="B33" t="s">
        <v>241</v>
      </c>
      <c r="C33" s="273"/>
      <c r="D33" s="274"/>
      <c r="E33" s="275"/>
      <c r="F33" s="273">
        <v>64</v>
      </c>
      <c r="G33" s="274">
        <v>41</v>
      </c>
      <c r="H33" s="275">
        <v>52</v>
      </c>
      <c r="I33" s="273">
        <v>588</v>
      </c>
      <c r="J33" s="274">
        <v>638</v>
      </c>
      <c r="K33" s="275">
        <v>1226</v>
      </c>
      <c r="L33" s="273"/>
      <c r="M33" s="274"/>
      <c r="N33" s="275"/>
      <c r="O33" s="273">
        <v>66</v>
      </c>
      <c r="P33" s="274">
        <v>45</v>
      </c>
      <c r="Q33" s="275">
        <v>55</v>
      </c>
      <c r="R33" s="273">
        <v>588</v>
      </c>
      <c r="S33" s="274">
        <v>638</v>
      </c>
      <c r="T33" s="275">
        <v>1226</v>
      </c>
      <c r="U33" s="273"/>
      <c r="V33" s="274"/>
      <c r="W33" s="275"/>
      <c r="X33" s="276">
        <v>33.700000000000003</v>
      </c>
      <c r="Y33" s="277">
        <v>30.3</v>
      </c>
      <c r="Z33" s="278">
        <v>32</v>
      </c>
      <c r="AA33" s="273">
        <v>588</v>
      </c>
      <c r="AB33" s="274">
        <v>638</v>
      </c>
      <c r="AC33" s="275">
        <v>1226</v>
      </c>
      <c r="AD33" s="273"/>
      <c r="AE33" s="274"/>
      <c r="AF33" s="275"/>
      <c r="AG33" s="273">
        <v>79</v>
      </c>
      <c r="AH33" s="273">
        <v>65</v>
      </c>
      <c r="AI33" s="273">
        <v>72</v>
      </c>
      <c r="AJ33" s="273">
        <v>3647</v>
      </c>
      <c r="AK33" s="274">
        <v>3729</v>
      </c>
      <c r="AL33" s="275">
        <v>7376</v>
      </c>
      <c r="AM33" s="273"/>
      <c r="AN33" s="274"/>
      <c r="AO33" s="275"/>
      <c r="AP33" s="273">
        <v>81</v>
      </c>
      <c r="AQ33" s="273">
        <v>67</v>
      </c>
      <c r="AR33" s="273">
        <v>74</v>
      </c>
      <c r="AS33" s="273">
        <v>3647</v>
      </c>
      <c r="AT33" s="274">
        <v>3729</v>
      </c>
      <c r="AU33" s="275">
        <v>7376</v>
      </c>
      <c r="AV33" s="273"/>
      <c r="AW33" s="274"/>
      <c r="AX33" s="275"/>
      <c r="AY33" s="276">
        <v>37.1</v>
      </c>
      <c r="AZ33" s="277">
        <v>34.6</v>
      </c>
      <c r="BA33" s="278">
        <v>35.799999999999997</v>
      </c>
      <c r="BB33" s="273">
        <v>3647</v>
      </c>
      <c r="BC33" s="274">
        <v>3729</v>
      </c>
      <c r="BD33" s="275">
        <v>7376</v>
      </c>
      <c r="BE33" s="273"/>
      <c r="BF33" s="274"/>
      <c r="BG33" s="275"/>
      <c r="BH33" s="273">
        <v>77</v>
      </c>
      <c r="BI33" s="273">
        <v>61</v>
      </c>
      <c r="BJ33" s="273">
        <v>69</v>
      </c>
      <c r="BK33" s="273">
        <v>4235</v>
      </c>
      <c r="BL33" s="274">
        <v>4367</v>
      </c>
      <c r="BM33" s="275">
        <v>8602</v>
      </c>
      <c r="BN33" s="273"/>
      <c r="BO33" s="274"/>
      <c r="BP33" s="275"/>
      <c r="BQ33" s="273">
        <v>79</v>
      </c>
      <c r="BR33" s="273">
        <v>64</v>
      </c>
      <c r="BS33" s="273">
        <v>71</v>
      </c>
      <c r="BT33" s="273">
        <v>4235</v>
      </c>
      <c r="BU33" s="274">
        <v>4367</v>
      </c>
      <c r="BV33" s="275">
        <v>8602</v>
      </c>
      <c r="BW33" s="273"/>
      <c r="BX33" s="274"/>
      <c r="BY33" s="275"/>
      <c r="BZ33" s="273">
        <v>36.6</v>
      </c>
      <c r="CA33" s="274">
        <v>34</v>
      </c>
      <c r="CB33" s="275">
        <v>35.299999999999997</v>
      </c>
      <c r="CC33" s="273">
        <v>4235</v>
      </c>
      <c r="CD33" s="274">
        <v>4367</v>
      </c>
      <c r="CE33" s="275">
        <v>8602</v>
      </c>
    </row>
    <row r="34" spans="2:83" x14ac:dyDescent="0.35">
      <c r="B34" t="s">
        <v>240</v>
      </c>
      <c r="C34" s="273"/>
      <c r="D34" s="274"/>
      <c r="E34" s="275"/>
      <c r="F34" s="273">
        <v>69</v>
      </c>
      <c r="G34" s="274">
        <v>49</v>
      </c>
      <c r="H34" s="275">
        <v>59</v>
      </c>
      <c r="I34" s="273">
        <v>589</v>
      </c>
      <c r="J34" s="274">
        <v>605</v>
      </c>
      <c r="K34" s="275">
        <v>1194</v>
      </c>
      <c r="L34" s="273"/>
      <c r="M34" s="274"/>
      <c r="N34" s="275"/>
      <c r="O34" s="273">
        <v>72</v>
      </c>
      <c r="P34" s="274">
        <v>52</v>
      </c>
      <c r="Q34" s="275">
        <v>62</v>
      </c>
      <c r="R34" s="273">
        <v>589</v>
      </c>
      <c r="S34" s="274">
        <v>605</v>
      </c>
      <c r="T34" s="275">
        <v>1194</v>
      </c>
      <c r="U34" s="273"/>
      <c r="V34" s="274"/>
      <c r="W34" s="275"/>
      <c r="X34" s="276">
        <v>34.5</v>
      </c>
      <c r="Y34" s="277">
        <v>31.1</v>
      </c>
      <c r="Z34" s="278">
        <v>32.799999999999997</v>
      </c>
      <c r="AA34" s="273">
        <v>589</v>
      </c>
      <c r="AB34" s="274">
        <v>605</v>
      </c>
      <c r="AC34" s="275">
        <v>1194</v>
      </c>
      <c r="AD34" s="273"/>
      <c r="AE34" s="274"/>
      <c r="AF34" s="275"/>
      <c r="AG34" s="273">
        <v>76</v>
      </c>
      <c r="AH34" s="273">
        <v>59</v>
      </c>
      <c r="AI34" s="273">
        <v>68</v>
      </c>
      <c r="AJ34" s="273">
        <v>1963</v>
      </c>
      <c r="AK34" s="274">
        <v>2034</v>
      </c>
      <c r="AL34" s="275">
        <v>3997</v>
      </c>
      <c r="AM34" s="273"/>
      <c r="AN34" s="274"/>
      <c r="AO34" s="275"/>
      <c r="AP34" s="273">
        <v>78</v>
      </c>
      <c r="AQ34" s="273">
        <v>62</v>
      </c>
      <c r="AR34" s="273">
        <v>70</v>
      </c>
      <c r="AS34" s="273">
        <v>1963</v>
      </c>
      <c r="AT34" s="274">
        <v>2034</v>
      </c>
      <c r="AU34" s="275">
        <v>3997</v>
      </c>
      <c r="AV34" s="273"/>
      <c r="AW34" s="274"/>
      <c r="AX34" s="275"/>
      <c r="AY34" s="276">
        <v>36.200000000000003</v>
      </c>
      <c r="AZ34" s="277">
        <v>33.5</v>
      </c>
      <c r="BA34" s="278">
        <v>34.799999999999997</v>
      </c>
      <c r="BB34" s="273">
        <v>1963</v>
      </c>
      <c r="BC34" s="274">
        <v>2034</v>
      </c>
      <c r="BD34" s="275">
        <v>3997</v>
      </c>
      <c r="BE34" s="273"/>
      <c r="BF34" s="274"/>
      <c r="BG34" s="275"/>
      <c r="BH34" s="273">
        <v>75</v>
      </c>
      <c r="BI34" s="273">
        <v>57</v>
      </c>
      <c r="BJ34" s="273">
        <v>65</v>
      </c>
      <c r="BK34" s="273">
        <v>2552</v>
      </c>
      <c r="BL34" s="274">
        <v>2639</v>
      </c>
      <c r="BM34" s="275">
        <v>5191</v>
      </c>
      <c r="BN34" s="273"/>
      <c r="BO34" s="274"/>
      <c r="BP34" s="275"/>
      <c r="BQ34" s="273">
        <v>77</v>
      </c>
      <c r="BR34" s="273">
        <v>59</v>
      </c>
      <c r="BS34" s="273">
        <v>68</v>
      </c>
      <c r="BT34" s="273">
        <v>2552</v>
      </c>
      <c r="BU34" s="274">
        <v>2639</v>
      </c>
      <c r="BV34" s="275">
        <v>5191</v>
      </c>
      <c r="BW34" s="273"/>
      <c r="BX34" s="274"/>
      <c r="BY34" s="275"/>
      <c r="BZ34" s="273">
        <v>35.799999999999997</v>
      </c>
      <c r="CA34" s="274">
        <v>32.9</v>
      </c>
      <c r="CB34" s="275">
        <v>34.4</v>
      </c>
      <c r="CC34" s="273">
        <v>2552</v>
      </c>
      <c r="CD34" s="274">
        <v>2639</v>
      </c>
      <c r="CE34" s="275">
        <v>5191</v>
      </c>
    </row>
    <row r="35" spans="2:83" x14ac:dyDescent="0.35">
      <c r="B35" t="s">
        <v>239</v>
      </c>
      <c r="C35" s="273"/>
      <c r="D35" s="274"/>
      <c r="E35" s="275"/>
      <c r="F35" s="273">
        <v>63</v>
      </c>
      <c r="G35" s="274">
        <v>42</v>
      </c>
      <c r="H35" s="275">
        <v>52</v>
      </c>
      <c r="I35" s="273">
        <v>1338</v>
      </c>
      <c r="J35" s="274">
        <v>1468</v>
      </c>
      <c r="K35" s="275">
        <v>2806</v>
      </c>
      <c r="L35" s="273"/>
      <c r="M35" s="274"/>
      <c r="N35" s="275"/>
      <c r="O35" s="273">
        <v>65</v>
      </c>
      <c r="P35" s="274">
        <v>44</v>
      </c>
      <c r="Q35" s="275">
        <v>54</v>
      </c>
      <c r="R35" s="273">
        <v>1338</v>
      </c>
      <c r="S35" s="274">
        <v>1468</v>
      </c>
      <c r="T35" s="275">
        <v>2806</v>
      </c>
      <c r="U35" s="273"/>
      <c r="V35" s="274"/>
      <c r="W35" s="275"/>
      <c r="X35" s="276">
        <v>33.700000000000003</v>
      </c>
      <c r="Y35" s="277">
        <v>30.7</v>
      </c>
      <c r="Z35" s="278">
        <v>32.1</v>
      </c>
      <c r="AA35" s="273">
        <v>1338</v>
      </c>
      <c r="AB35" s="274">
        <v>1468</v>
      </c>
      <c r="AC35" s="275">
        <v>2806</v>
      </c>
      <c r="AD35" s="273"/>
      <c r="AE35" s="274"/>
      <c r="AF35" s="275"/>
      <c r="AG35" s="273">
        <v>76</v>
      </c>
      <c r="AH35" s="273">
        <v>59</v>
      </c>
      <c r="AI35" s="273">
        <v>68</v>
      </c>
      <c r="AJ35" s="273">
        <v>3097</v>
      </c>
      <c r="AK35" s="274">
        <v>3137</v>
      </c>
      <c r="AL35" s="275">
        <v>6234</v>
      </c>
      <c r="AM35" s="273"/>
      <c r="AN35" s="274"/>
      <c r="AO35" s="275"/>
      <c r="AP35" s="273">
        <v>77</v>
      </c>
      <c r="AQ35" s="273">
        <v>61</v>
      </c>
      <c r="AR35" s="273">
        <v>69</v>
      </c>
      <c r="AS35" s="273">
        <v>3097</v>
      </c>
      <c r="AT35" s="274">
        <v>3137</v>
      </c>
      <c r="AU35" s="275">
        <v>6234</v>
      </c>
      <c r="AV35" s="273"/>
      <c r="AW35" s="274"/>
      <c r="AX35" s="275"/>
      <c r="AY35" s="276">
        <v>36.200000000000003</v>
      </c>
      <c r="AZ35" s="277">
        <v>33.799999999999997</v>
      </c>
      <c r="BA35" s="278">
        <v>35</v>
      </c>
      <c r="BB35" s="273">
        <v>3097</v>
      </c>
      <c r="BC35" s="274">
        <v>3137</v>
      </c>
      <c r="BD35" s="275">
        <v>6234</v>
      </c>
      <c r="BE35" s="273"/>
      <c r="BF35" s="274"/>
      <c r="BG35" s="275"/>
      <c r="BH35" s="273">
        <v>72</v>
      </c>
      <c r="BI35" s="273">
        <v>54</v>
      </c>
      <c r="BJ35" s="273">
        <v>63</v>
      </c>
      <c r="BK35" s="273">
        <v>4435</v>
      </c>
      <c r="BL35" s="274">
        <v>4605</v>
      </c>
      <c r="BM35" s="275">
        <v>9040</v>
      </c>
      <c r="BN35" s="273"/>
      <c r="BO35" s="274"/>
      <c r="BP35" s="275"/>
      <c r="BQ35" s="273">
        <v>74</v>
      </c>
      <c r="BR35" s="273">
        <v>56</v>
      </c>
      <c r="BS35" s="273">
        <v>64</v>
      </c>
      <c r="BT35" s="273">
        <v>4435</v>
      </c>
      <c r="BU35" s="274">
        <v>4605</v>
      </c>
      <c r="BV35" s="275">
        <v>9040</v>
      </c>
      <c r="BW35" s="273"/>
      <c r="BX35" s="274"/>
      <c r="BY35" s="275"/>
      <c r="BZ35" s="273">
        <v>35.4</v>
      </c>
      <c r="CA35" s="274">
        <v>32.799999999999997</v>
      </c>
      <c r="CB35" s="275">
        <v>34.1</v>
      </c>
      <c r="CC35" s="273">
        <v>4435</v>
      </c>
      <c r="CD35" s="274">
        <v>4605</v>
      </c>
      <c r="CE35" s="275">
        <v>9040</v>
      </c>
    </row>
    <row r="36" spans="2:83" x14ac:dyDescent="0.35">
      <c r="B36" t="s">
        <v>237</v>
      </c>
      <c r="C36" s="273"/>
      <c r="D36" s="274"/>
      <c r="E36" s="275"/>
      <c r="F36" s="273">
        <v>57</v>
      </c>
      <c r="G36" s="274">
        <v>38</v>
      </c>
      <c r="H36" s="275">
        <v>47</v>
      </c>
      <c r="I36" s="273">
        <v>29158</v>
      </c>
      <c r="J36" s="274">
        <v>30842</v>
      </c>
      <c r="K36" s="275">
        <v>60000</v>
      </c>
      <c r="L36" s="273"/>
      <c r="M36" s="274"/>
      <c r="N36" s="275"/>
      <c r="O36" s="273">
        <v>59</v>
      </c>
      <c r="P36" s="274">
        <v>41</v>
      </c>
      <c r="Q36" s="275">
        <v>50</v>
      </c>
      <c r="R36" s="273">
        <v>29158</v>
      </c>
      <c r="S36" s="274">
        <v>30842</v>
      </c>
      <c r="T36" s="275">
        <v>60000</v>
      </c>
      <c r="U36" s="273"/>
      <c r="V36" s="274"/>
      <c r="W36" s="275"/>
      <c r="X36" s="276">
        <v>32.6</v>
      </c>
      <c r="Y36" s="277">
        <v>29.8</v>
      </c>
      <c r="Z36" s="278">
        <v>31.2</v>
      </c>
      <c r="AA36" s="273">
        <v>29158</v>
      </c>
      <c r="AB36" s="274">
        <v>30842</v>
      </c>
      <c r="AC36" s="275">
        <v>60000</v>
      </c>
      <c r="AD36" s="273"/>
      <c r="AE36" s="274"/>
      <c r="AF36" s="275"/>
      <c r="AG36" s="273">
        <v>79</v>
      </c>
      <c r="AH36" s="273">
        <v>62</v>
      </c>
      <c r="AI36" s="273">
        <v>70</v>
      </c>
      <c r="AJ36" s="273">
        <v>170380</v>
      </c>
      <c r="AK36" s="274">
        <v>179359</v>
      </c>
      <c r="AL36" s="275">
        <v>349739</v>
      </c>
      <c r="AM36" s="273"/>
      <c r="AN36" s="274"/>
      <c r="AO36" s="275"/>
      <c r="AP36" s="273">
        <v>80</v>
      </c>
      <c r="AQ36" s="273">
        <v>64</v>
      </c>
      <c r="AR36" s="273">
        <v>72</v>
      </c>
      <c r="AS36" s="273">
        <v>170380</v>
      </c>
      <c r="AT36" s="274">
        <v>179359</v>
      </c>
      <c r="AU36" s="275">
        <v>349739</v>
      </c>
      <c r="AV36" s="273"/>
      <c r="AW36" s="274"/>
      <c r="AX36" s="275"/>
      <c r="AY36" s="276">
        <v>36.799999999999997</v>
      </c>
      <c r="AZ36" s="277">
        <v>34.299999999999997</v>
      </c>
      <c r="BA36" s="278">
        <v>35.5</v>
      </c>
      <c r="BB36" s="273">
        <v>170380</v>
      </c>
      <c r="BC36" s="274">
        <v>179359</v>
      </c>
      <c r="BD36" s="275">
        <v>349739</v>
      </c>
      <c r="BE36" s="273"/>
      <c r="BF36" s="274"/>
      <c r="BG36" s="275"/>
      <c r="BH36" s="273">
        <v>75</v>
      </c>
      <c r="BI36" s="273">
        <v>59</v>
      </c>
      <c r="BJ36" s="273">
        <v>67</v>
      </c>
      <c r="BK36" s="273">
        <v>199538</v>
      </c>
      <c r="BL36" s="274">
        <v>210201</v>
      </c>
      <c r="BM36" s="275">
        <v>409739</v>
      </c>
      <c r="BN36" s="273"/>
      <c r="BO36" s="274"/>
      <c r="BP36" s="275"/>
      <c r="BQ36" s="273">
        <v>77</v>
      </c>
      <c r="BR36" s="273">
        <v>61</v>
      </c>
      <c r="BS36" s="273">
        <v>69</v>
      </c>
      <c r="BT36" s="273">
        <v>199538</v>
      </c>
      <c r="BU36" s="274">
        <v>210201</v>
      </c>
      <c r="BV36" s="275">
        <v>409739</v>
      </c>
      <c r="BW36" s="273"/>
      <c r="BX36" s="274"/>
      <c r="BY36" s="275"/>
      <c r="BZ36" s="273">
        <v>36.200000000000003</v>
      </c>
      <c r="CA36" s="274">
        <v>33.700000000000003</v>
      </c>
      <c r="CB36" s="275">
        <v>34.9</v>
      </c>
      <c r="CC36" s="273">
        <v>199538</v>
      </c>
      <c r="CD36" s="274">
        <v>210201</v>
      </c>
      <c r="CE36" s="275">
        <v>409739</v>
      </c>
    </row>
    <row r="37" spans="2:83" x14ac:dyDescent="0.35">
      <c r="B37" t="s">
        <v>236</v>
      </c>
      <c r="C37" s="273"/>
      <c r="D37" s="274"/>
      <c r="E37" s="275"/>
      <c r="F37" s="273">
        <v>58</v>
      </c>
      <c r="G37" s="274">
        <v>40</v>
      </c>
      <c r="H37" s="275">
        <v>49</v>
      </c>
      <c r="I37" s="273">
        <v>47086</v>
      </c>
      <c r="J37" s="274">
        <v>50070</v>
      </c>
      <c r="K37" s="275">
        <v>97156</v>
      </c>
      <c r="L37" s="273"/>
      <c r="M37" s="274"/>
      <c r="N37" s="275"/>
      <c r="O37" s="273">
        <v>60</v>
      </c>
      <c r="P37" s="274">
        <v>43</v>
      </c>
      <c r="Q37" s="275">
        <v>51</v>
      </c>
      <c r="R37" s="273">
        <v>47086</v>
      </c>
      <c r="S37" s="274">
        <v>50070</v>
      </c>
      <c r="T37" s="275">
        <v>97156</v>
      </c>
      <c r="U37" s="273"/>
      <c r="V37" s="274"/>
      <c r="W37" s="275"/>
      <c r="X37" s="276">
        <v>32.799999999999997</v>
      </c>
      <c r="Y37" s="277">
        <v>30</v>
      </c>
      <c r="Z37" s="278">
        <v>31.3</v>
      </c>
      <c r="AA37" s="273">
        <v>47086</v>
      </c>
      <c r="AB37" s="274">
        <v>50070</v>
      </c>
      <c r="AC37" s="275">
        <v>97156</v>
      </c>
      <c r="AD37" s="273"/>
      <c r="AE37" s="274"/>
      <c r="AF37" s="275"/>
      <c r="AG37" s="273">
        <v>75</v>
      </c>
      <c r="AH37" s="273">
        <v>59</v>
      </c>
      <c r="AI37" s="273">
        <v>67</v>
      </c>
      <c r="AJ37" s="273">
        <v>272125</v>
      </c>
      <c r="AK37" s="274">
        <v>285567</v>
      </c>
      <c r="AL37" s="275">
        <v>557692</v>
      </c>
      <c r="AM37" s="273"/>
      <c r="AN37" s="274"/>
      <c r="AO37" s="275"/>
      <c r="AP37" s="273">
        <v>77</v>
      </c>
      <c r="AQ37" s="273">
        <v>61</v>
      </c>
      <c r="AR37" s="273">
        <v>69</v>
      </c>
      <c r="AS37" s="273">
        <v>272125</v>
      </c>
      <c r="AT37" s="274">
        <v>285567</v>
      </c>
      <c r="AU37" s="275">
        <v>557692</v>
      </c>
      <c r="AV37" s="273"/>
      <c r="AW37" s="274"/>
      <c r="AX37" s="275"/>
      <c r="AY37" s="276">
        <v>36.200000000000003</v>
      </c>
      <c r="AZ37" s="277">
        <v>33.6</v>
      </c>
      <c r="BA37" s="278">
        <v>34.9</v>
      </c>
      <c r="BB37" s="273">
        <v>272125</v>
      </c>
      <c r="BC37" s="274">
        <v>285567</v>
      </c>
      <c r="BD37" s="275">
        <v>557692</v>
      </c>
      <c r="BE37" s="273"/>
      <c r="BF37" s="274"/>
      <c r="BG37" s="275"/>
      <c r="BH37" s="273">
        <v>73</v>
      </c>
      <c r="BI37" s="273">
        <v>56</v>
      </c>
      <c r="BJ37" s="273">
        <v>64</v>
      </c>
      <c r="BK37" s="273">
        <v>319211</v>
      </c>
      <c r="BL37" s="274">
        <v>335637</v>
      </c>
      <c r="BM37" s="275">
        <v>654848</v>
      </c>
      <c r="BN37" s="273"/>
      <c r="BO37" s="274"/>
      <c r="BP37" s="275"/>
      <c r="BQ37" s="273">
        <v>74</v>
      </c>
      <c r="BR37" s="273">
        <v>59</v>
      </c>
      <c r="BS37" s="273">
        <v>66</v>
      </c>
      <c r="BT37" s="273">
        <v>319211</v>
      </c>
      <c r="BU37" s="274">
        <v>335637</v>
      </c>
      <c r="BV37" s="275">
        <v>654848</v>
      </c>
      <c r="BW37" s="273"/>
      <c r="BX37" s="274"/>
      <c r="BY37" s="275"/>
      <c r="BZ37" s="273">
        <v>35.700000000000003</v>
      </c>
      <c r="CA37" s="274">
        <v>33.1</v>
      </c>
      <c r="CB37" s="275">
        <v>34.299999999999997</v>
      </c>
      <c r="CC37" s="273">
        <v>319211</v>
      </c>
      <c r="CD37" s="274">
        <v>335637</v>
      </c>
      <c r="CE37" s="275">
        <v>654848</v>
      </c>
    </row>
    <row r="38" spans="2:83" x14ac:dyDescent="0.35">
      <c r="K38" s="157"/>
      <c r="AL38" s="157"/>
    </row>
    <row r="40" spans="2:83" ht="14.25" x14ac:dyDescent="0.45">
      <c r="B40" s="272">
        <v>1</v>
      </c>
      <c r="C40" s="292">
        <v>2</v>
      </c>
      <c r="D40" s="292">
        <v>3</v>
      </c>
      <c r="E40" s="272">
        <v>4</v>
      </c>
      <c r="F40" s="272">
        <v>5</v>
      </c>
      <c r="G40" s="292">
        <v>6</v>
      </c>
      <c r="H40" s="292">
        <v>7</v>
      </c>
      <c r="I40" s="272">
        <v>8</v>
      </c>
      <c r="J40" s="272">
        <v>9</v>
      </c>
      <c r="K40" s="292">
        <v>10</v>
      </c>
      <c r="L40" s="292">
        <v>11</v>
      </c>
      <c r="M40" s="272">
        <v>12</v>
      </c>
      <c r="N40" s="272">
        <v>13</v>
      </c>
      <c r="O40" s="292">
        <v>14</v>
      </c>
      <c r="P40" s="292">
        <v>15</v>
      </c>
      <c r="Q40" s="272">
        <v>16</v>
      </c>
      <c r="R40" s="272">
        <v>17</v>
      </c>
      <c r="S40" s="292">
        <v>18</v>
      </c>
      <c r="T40" s="292">
        <v>19</v>
      </c>
      <c r="U40" s="272">
        <v>20</v>
      </c>
      <c r="V40" s="272">
        <v>21</v>
      </c>
      <c r="W40" s="292">
        <v>22</v>
      </c>
      <c r="X40" s="292">
        <v>23</v>
      </c>
      <c r="Y40" s="272">
        <v>24</v>
      </c>
      <c r="Z40" s="272">
        <v>25</v>
      </c>
      <c r="AA40" s="292">
        <v>26</v>
      </c>
      <c r="AB40" s="292">
        <v>27</v>
      </c>
      <c r="AC40" s="272">
        <v>28</v>
      </c>
      <c r="AD40" s="272">
        <v>29</v>
      </c>
      <c r="AE40" s="292">
        <v>30</v>
      </c>
      <c r="AF40" s="292">
        <v>31</v>
      </c>
      <c r="AG40" s="272">
        <v>32</v>
      </c>
      <c r="AH40" s="272">
        <v>33</v>
      </c>
      <c r="AI40" s="292">
        <v>34</v>
      </c>
      <c r="AJ40" s="292">
        <v>35</v>
      </c>
      <c r="AK40" s="272">
        <v>36</v>
      </c>
      <c r="AL40" s="272">
        <v>37</v>
      </c>
      <c r="AM40" s="292">
        <v>38</v>
      </c>
      <c r="AN40" s="292">
        <v>39</v>
      </c>
      <c r="AO40" s="272">
        <v>40</v>
      </c>
      <c r="AP40" s="272">
        <v>41</v>
      </c>
      <c r="AQ40" s="292">
        <v>42</v>
      </c>
      <c r="AR40" s="292">
        <v>43</v>
      </c>
      <c r="AS40" s="272">
        <v>44</v>
      </c>
      <c r="AT40" s="272">
        <v>45</v>
      </c>
      <c r="AU40" s="292">
        <v>46</v>
      </c>
      <c r="AV40" s="292">
        <v>47</v>
      </c>
      <c r="AW40" s="272">
        <v>48</v>
      </c>
      <c r="AX40" s="272">
        <v>49</v>
      </c>
      <c r="AY40" s="292">
        <v>50</v>
      </c>
      <c r="AZ40" s="292">
        <v>51</v>
      </c>
      <c r="BA40" s="272">
        <v>52</v>
      </c>
      <c r="BB40" s="272">
        <v>53</v>
      </c>
      <c r="BC40" s="292">
        <v>54</v>
      </c>
      <c r="BD40" s="292">
        <v>55</v>
      </c>
      <c r="BE40" s="272">
        <v>56</v>
      </c>
      <c r="BF40" s="272">
        <v>57</v>
      </c>
      <c r="BG40" s="292">
        <v>58</v>
      </c>
      <c r="BH40" s="292">
        <v>59</v>
      </c>
      <c r="BI40" s="272">
        <v>60</v>
      </c>
      <c r="BJ40" s="272">
        <v>61</v>
      </c>
      <c r="BK40" s="292">
        <v>62</v>
      </c>
      <c r="BL40" s="292">
        <v>63</v>
      </c>
      <c r="BM40" s="272">
        <v>64</v>
      </c>
      <c r="BN40" s="272">
        <v>65</v>
      </c>
      <c r="BO40" s="292">
        <v>66</v>
      </c>
      <c r="BP40" s="292">
        <v>67</v>
      </c>
      <c r="BQ40" s="272">
        <v>68</v>
      </c>
      <c r="BR40" s="272">
        <v>69</v>
      </c>
      <c r="BS40" s="292">
        <v>70</v>
      </c>
      <c r="BT40" s="292">
        <v>71</v>
      </c>
      <c r="BU40" s="272">
        <v>72</v>
      </c>
      <c r="BV40" s="272">
        <v>73</v>
      </c>
      <c r="BW40" s="292">
        <v>74</v>
      </c>
      <c r="BX40" s="292">
        <v>75</v>
      </c>
      <c r="BY40" s="272">
        <v>76</v>
      </c>
      <c r="BZ40" s="272">
        <v>77</v>
      </c>
      <c r="CA40" s="292">
        <v>78</v>
      </c>
      <c r="CB40" s="292">
        <v>79</v>
      </c>
      <c r="CC40" s="272">
        <v>80</v>
      </c>
      <c r="CD40" s="272">
        <v>81</v>
      </c>
      <c r="CE40" s="292">
        <v>82</v>
      </c>
    </row>
  </sheetData>
  <conditionalFormatting sqref="X9:Z37 AY9:BA37 BZ9:CB37 C9:T37 AD9:AU37 BE9:BV37">
    <cfRule type="cellIs" dxfId="47" priority="15" operator="equal">
      <formula>2</formula>
    </cfRule>
    <cfRule type="cellIs" dxfId="46" priority="16" operator="equal">
      <formula>1</formula>
    </cfRule>
  </conditionalFormatting>
  <conditionalFormatting sqref="U9:W37">
    <cfRule type="cellIs" dxfId="45" priority="13" operator="equal">
      <formula>2</formula>
    </cfRule>
    <cfRule type="cellIs" dxfId="44" priority="14" operator="equal">
      <formula>1</formula>
    </cfRule>
  </conditionalFormatting>
  <conditionalFormatting sqref="AA9:AA37">
    <cfRule type="cellIs" dxfId="43" priority="11" operator="equal">
      <formula>2</formula>
    </cfRule>
    <cfRule type="cellIs" dxfId="42" priority="12" operator="equal">
      <formula>1</formula>
    </cfRule>
  </conditionalFormatting>
  <conditionalFormatting sqref="AB9:AC37">
    <cfRule type="cellIs" dxfId="41" priority="9" operator="equal">
      <formula>2</formula>
    </cfRule>
    <cfRule type="cellIs" dxfId="40" priority="10" operator="equal">
      <formula>1</formula>
    </cfRule>
  </conditionalFormatting>
  <conditionalFormatting sqref="AV9:AX37">
    <cfRule type="cellIs" dxfId="39" priority="7" operator="equal">
      <formula>2</formula>
    </cfRule>
    <cfRule type="cellIs" dxfId="38" priority="8" operator="equal">
      <formula>1</formula>
    </cfRule>
  </conditionalFormatting>
  <conditionalFormatting sqref="BB9:BD37">
    <cfRule type="cellIs" dxfId="37" priority="5" operator="equal">
      <formula>2</formula>
    </cfRule>
    <cfRule type="cellIs" dxfId="36" priority="6" operator="equal">
      <formula>1</formula>
    </cfRule>
  </conditionalFormatting>
  <conditionalFormatting sqref="BW9:BY37">
    <cfRule type="cellIs" dxfId="35" priority="3" operator="equal">
      <formula>2</formula>
    </cfRule>
    <cfRule type="cellIs" dxfId="34" priority="4" operator="equal">
      <formula>1</formula>
    </cfRule>
  </conditionalFormatting>
  <conditionalFormatting sqref="CC9:CE37">
    <cfRule type="cellIs" dxfId="33" priority="1" operator="equal">
      <formula>2</formula>
    </cfRule>
    <cfRule type="cellIs" dxfId="32" priority="2" operator="equal">
      <formula>1</formula>
    </cfRule>
  </conditionalFormatting>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E40"/>
  <sheetViews>
    <sheetView workbookViewId="0">
      <selection activeCell="B2" sqref="B2"/>
    </sheetView>
  </sheetViews>
  <sheetFormatPr defaultRowHeight="12.75" x14ac:dyDescent="0.35"/>
  <cols>
    <col min="1" max="1" width="11.59765625" customWidth="1"/>
    <col min="2" max="2" width="29.59765625" customWidth="1"/>
  </cols>
  <sheetData>
    <row r="1" spans="1:83" ht="15" x14ac:dyDescent="0.4">
      <c r="A1" s="159" t="s">
        <v>193</v>
      </c>
    </row>
    <row r="2" spans="1:83" x14ac:dyDescent="0.35">
      <c r="A2" s="157" t="s">
        <v>183</v>
      </c>
      <c r="B2" t="s">
        <v>183</v>
      </c>
      <c r="C2" t="s">
        <v>535</v>
      </c>
    </row>
    <row r="3" spans="1:83" x14ac:dyDescent="0.35">
      <c r="C3" t="s">
        <v>192</v>
      </c>
      <c r="AD3" t="s">
        <v>415</v>
      </c>
      <c r="BE3" t="s">
        <v>236</v>
      </c>
    </row>
    <row r="4" spans="1:83" x14ac:dyDescent="0.35">
      <c r="C4" t="s">
        <v>524</v>
      </c>
      <c r="L4" t="s">
        <v>525</v>
      </c>
      <c r="U4" t="s">
        <v>526</v>
      </c>
      <c r="AD4" t="s">
        <v>524</v>
      </c>
      <c r="AM4" t="s">
        <v>525</v>
      </c>
      <c r="AV4" t="s">
        <v>526</v>
      </c>
      <c r="BE4" t="s">
        <v>524</v>
      </c>
      <c r="BN4" t="s">
        <v>525</v>
      </c>
      <c r="BW4" t="s">
        <v>526</v>
      </c>
    </row>
    <row r="5" spans="1:83" x14ac:dyDescent="0.35">
      <c r="C5">
        <v>0</v>
      </c>
      <c r="F5">
        <v>1</v>
      </c>
      <c r="I5" t="s">
        <v>236</v>
      </c>
      <c r="L5">
        <v>0</v>
      </c>
      <c r="O5">
        <v>1</v>
      </c>
      <c r="R5" t="s">
        <v>236</v>
      </c>
      <c r="X5" t="s">
        <v>528</v>
      </c>
      <c r="AA5" t="s">
        <v>236</v>
      </c>
      <c r="AD5">
        <v>0</v>
      </c>
      <c r="AG5">
        <v>1</v>
      </c>
      <c r="AJ5" t="s">
        <v>236</v>
      </c>
      <c r="AM5">
        <v>0</v>
      </c>
      <c r="AP5">
        <v>1</v>
      </c>
      <c r="AS5" t="s">
        <v>236</v>
      </c>
      <c r="AY5" t="s">
        <v>528</v>
      </c>
      <c r="BB5" t="s">
        <v>236</v>
      </c>
      <c r="BE5">
        <v>0</v>
      </c>
      <c r="BH5">
        <v>1</v>
      </c>
      <c r="BK5" t="s">
        <v>236</v>
      </c>
      <c r="BN5">
        <v>0</v>
      </c>
      <c r="BQ5">
        <v>1</v>
      </c>
      <c r="BT5" t="s">
        <v>236</v>
      </c>
      <c r="BZ5" t="s">
        <v>528</v>
      </c>
      <c r="CC5" t="s">
        <v>236</v>
      </c>
    </row>
    <row r="6" spans="1:83" x14ac:dyDescent="0.35">
      <c r="C6" t="s">
        <v>528</v>
      </c>
      <c r="F6" t="s">
        <v>528</v>
      </c>
      <c r="I6" t="s">
        <v>528</v>
      </c>
      <c r="L6" t="s">
        <v>528</v>
      </c>
      <c r="O6" t="s">
        <v>528</v>
      </c>
      <c r="R6" t="s">
        <v>528</v>
      </c>
      <c r="X6" s="273" t="s">
        <v>412</v>
      </c>
      <c r="Y6" s="274" t="s">
        <v>184</v>
      </c>
      <c r="Z6" s="275" t="s">
        <v>236</v>
      </c>
      <c r="AA6" t="s">
        <v>528</v>
      </c>
      <c r="AD6" t="s">
        <v>528</v>
      </c>
      <c r="AG6" t="s">
        <v>528</v>
      </c>
      <c r="AJ6" t="s">
        <v>528</v>
      </c>
      <c r="AM6" t="s">
        <v>528</v>
      </c>
      <c r="AP6" t="s">
        <v>528</v>
      </c>
      <c r="AS6" t="s">
        <v>528</v>
      </c>
      <c r="AY6" s="273" t="s">
        <v>412</v>
      </c>
      <c r="AZ6" s="274" t="s">
        <v>184</v>
      </c>
      <c r="BA6" s="275" t="s">
        <v>236</v>
      </c>
      <c r="BB6" t="s">
        <v>528</v>
      </c>
      <c r="BE6" t="s">
        <v>528</v>
      </c>
      <c r="BH6" t="s">
        <v>528</v>
      </c>
      <c r="BK6" t="s">
        <v>528</v>
      </c>
      <c r="BN6" t="s">
        <v>528</v>
      </c>
      <c r="BQ6" t="s">
        <v>528</v>
      </c>
      <c r="BT6" t="s">
        <v>528</v>
      </c>
      <c r="BZ6" s="273" t="s">
        <v>412</v>
      </c>
      <c r="CA6" s="274" t="s">
        <v>184</v>
      </c>
      <c r="CB6" s="275" t="s">
        <v>236</v>
      </c>
      <c r="CC6" t="s">
        <v>528</v>
      </c>
    </row>
    <row r="7" spans="1:83" x14ac:dyDescent="0.35">
      <c r="C7" s="273" t="s">
        <v>412</v>
      </c>
      <c r="D7" s="274" t="s">
        <v>184</v>
      </c>
      <c r="E7" s="275" t="s">
        <v>236</v>
      </c>
      <c r="F7" s="273" t="s">
        <v>412</v>
      </c>
      <c r="G7" s="274" t="s">
        <v>184</v>
      </c>
      <c r="H7" s="275" t="s">
        <v>236</v>
      </c>
      <c r="I7" s="273" t="s">
        <v>412</v>
      </c>
      <c r="J7" s="274" t="s">
        <v>184</v>
      </c>
      <c r="K7" s="275" t="s">
        <v>236</v>
      </c>
      <c r="L7" s="273" t="s">
        <v>412</v>
      </c>
      <c r="M7" s="274" t="s">
        <v>184</v>
      </c>
      <c r="N7" s="275" t="s">
        <v>236</v>
      </c>
      <c r="O7" s="273" t="s">
        <v>412</v>
      </c>
      <c r="P7" s="274" t="s">
        <v>184</v>
      </c>
      <c r="Q7" s="275" t="s">
        <v>236</v>
      </c>
      <c r="R7" s="273" t="s">
        <v>412</v>
      </c>
      <c r="S7" s="274" t="s">
        <v>184</v>
      </c>
      <c r="T7" s="275" t="s">
        <v>236</v>
      </c>
      <c r="U7" s="273"/>
      <c r="V7" s="274"/>
      <c r="W7" s="275"/>
      <c r="X7" s="273" t="s">
        <v>529</v>
      </c>
      <c r="Y7" s="274" t="s">
        <v>529</v>
      </c>
      <c r="Z7" s="275" t="s">
        <v>529</v>
      </c>
      <c r="AA7" s="273" t="s">
        <v>412</v>
      </c>
      <c r="AB7" s="274" t="s">
        <v>184</v>
      </c>
      <c r="AC7" s="275" t="s">
        <v>236</v>
      </c>
      <c r="AD7" s="273" t="s">
        <v>412</v>
      </c>
      <c r="AE7" s="274" t="s">
        <v>184</v>
      </c>
      <c r="AF7" s="275" t="s">
        <v>236</v>
      </c>
      <c r="AG7" s="273" t="s">
        <v>412</v>
      </c>
      <c r="AH7" s="274" t="s">
        <v>184</v>
      </c>
      <c r="AI7" s="275" t="s">
        <v>236</v>
      </c>
      <c r="AJ7" s="273" t="s">
        <v>412</v>
      </c>
      <c r="AK7" s="274" t="s">
        <v>184</v>
      </c>
      <c r="AL7" s="275" t="s">
        <v>236</v>
      </c>
      <c r="AM7" s="273" t="s">
        <v>412</v>
      </c>
      <c r="AN7" s="274" t="s">
        <v>184</v>
      </c>
      <c r="AO7" s="275" t="s">
        <v>236</v>
      </c>
      <c r="AP7" s="273" t="s">
        <v>412</v>
      </c>
      <c r="AQ7" s="274" t="s">
        <v>184</v>
      </c>
      <c r="AR7" s="275" t="s">
        <v>236</v>
      </c>
      <c r="AS7" s="273" t="s">
        <v>412</v>
      </c>
      <c r="AT7" s="274" t="s">
        <v>184</v>
      </c>
      <c r="AU7" s="275" t="s">
        <v>236</v>
      </c>
      <c r="AV7" s="273"/>
      <c r="AW7" s="274"/>
      <c r="AX7" s="275"/>
      <c r="AY7" s="273" t="s">
        <v>529</v>
      </c>
      <c r="AZ7" s="274" t="s">
        <v>529</v>
      </c>
      <c r="BA7" s="275" t="s">
        <v>529</v>
      </c>
      <c r="BB7" s="273" t="s">
        <v>412</v>
      </c>
      <c r="BC7" s="274" t="s">
        <v>184</v>
      </c>
      <c r="BD7" s="275" t="s">
        <v>236</v>
      </c>
      <c r="BE7" s="273" t="s">
        <v>412</v>
      </c>
      <c r="BF7" s="274" t="s">
        <v>184</v>
      </c>
      <c r="BG7" s="275" t="s">
        <v>236</v>
      </c>
      <c r="BH7" s="273" t="s">
        <v>412</v>
      </c>
      <c r="BI7" s="274" t="s">
        <v>184</v>
      </c>
      <c r="BJ7" s="275" t="s">
        <v>236</v>
      </c>
      <c r="BK7" s="273" t="s">
        <v>412</v>
      </c>
      <c r="BL7" s="274" t="s">
        <v>184</v>
      </c>
      <c r="BM7" s="275" t="s">
        <v>236</v>
      </c>
      <c r="BN7" s="273" t="s">
        <v>412</v>
      </c>
      <c r="BO7" s="274" t="s">
        <v>184</v>
      </c>
      <c r="BP7" s="275" t="s">
        <v>236</v>
      </c>
      <c r="BQ7" s="273" t="s">
        <v>412</v>
      </c>
      <c r="BR7" s="274" t="s">
        <v>184</v>
      </c>
      <c r="BS7" s="275" t="s">
        <v>236</v>
      </c>
      <c r="BT7" s="273" t="s">
        <v>412</v>
      </c>
      <c r="BU7" s="274" t="s">
        <v>184</v>
      </c>
      <c r="BV7" s="275" t="s">
        <v>236</v>
      </c>
      <c r="BW7" s="273" t="s">
        <v>412</v>
      </c>
      <c r="BX7" s="274" t="s">
        <v>184</v>
      </c>
      <c r="BY7" s="275" t="s">
        <v>236</v>
      </c>
      <c r="BZ7" s="273" t="s">
        <v>529</v>
      </c>
      <c r="CA7" s="274" t="s">
        <v>529</v>
      </c>
      <c r="CB7" s="275" t="s">
        <v>529</v>
      </c>
      <c r="CC7" s="273" t="s">
        <v>412</v>
      </c>
      <c r="CD7" s="274" t="s">
        <v>184</v>
      </c>
      <c r="CE7" s="275" t="s">
        <v>236</v>
      </c>
    </row>
    <row r="8" spans="1:83" x14ac:dyDescent="0.35">
      <c r="C8" s="273" t="s">
        <v>185</v>
      </c>
      <c r="D8" s="274" t="s">
        <v>185</v>
      </c>
      <c r="E8" s="275" t="s">
        <v>185</v>
      </c>
      <c r="F8" s="273" t="s">
        <v>185</v>
      </c>
      <c r="G8" s="274" t="s">
        <v>185</v>
      </c>
      <c r="H8" s="275" t="s">
        <v>185</v>
      </c>
      <c r="I8" s="273" t="s">
        <v>185</v>
      </c>
      <c r="J8" s="274" t="s">
        <v>185</v>
      </c>
      <c r="K8" s="275" t="s">
        <v>185</v>
      </c>
      <c r="L8" s="273" t="s">
        <v>185</v>
      </c>
      <c r="M8" s="274" t="s">
        <v>185</v>
      </c>
      <c r="N8" s="275" t="s">
        <v>185</v>
      </c>
      <c r="O8" s="273" t="s">
        <v>185</v>
      </c>
      <c r="P8" s="274" t="s">
        <v>185</v>
      </c>
      <c r="Q8" s="275" t="s">
        <v>185</v>
      </c>
      <c r="R8" s="273" t="s">
        <v>185</v>
      </c>
      <c r="S8" s="274" t="s">
        <v>185</v>
      </c>
      <c r="T8" s="275" t="s">
        <v>185</v>
      </c>
      <c r="U8" s="273"/>
      <c r="V8" s="274"/>
      <c r="W8" s="275"/>
      <c r="X8" s="273" t="s">
        <v>185</v>
      </c>
      <c r="Y8" s="274" t="s">
        <v>185</v>
      </c>
      <c r="Z8" s="275" t="s">
        <v>185</v>
      </c>
      <c r="AA8" s="273" t="s">
        <v>185</v>
      </c>
      <c r="AB8" s="274" t="s">
        <v>185</v>
      </c>
      <c r="AC8" s="275" t="s">
        <v>185</v>
      </c>
      <c r="AD8" s="273" t="s">
        <v>185</v>
      </c>
      <c r="AE8" s="274" t="s">
        <v>185</v>
      </c>
      <c r="AF8" s="275" t="s">
        <v>185</v>
      </c>
      <c r="AG8" s="273" t="s">
        <v>185</v>
      </c>
      <c r="AH8" s="274" t="s">
        <v>185</v>
      </c>
      <c r="AI8" s="275" t="s">
        <v>185</v>
      </c>
      <c r="AJ8" s="273" t="s">
        <v>185</v>
      </c>
      <c r="AK8" s="274" t="s">
        <v>185</v>
      </c>
      <c r="AL8" s="275" t="s">
        <v>185</v>
      </c>
      <c r="AM8" s="273" t="s">
        <v>185</v>
      </c>
      <c r="AN8" s="274" t="s">
        <v>185</v>
      </c>
      <c r="AO8" s="275" t="s">
        <v>185</v>
      </c>
      <c r="AP8" s="273" t="s">
        <v>185</v>
      </c>
      <c r="AQ8" s="274" t="s">
        <v>185</v>
      </c>
      <c r="AR8" s="275" t="s">
        <v>185</v>
      </c>
      <c r="AS8" s="273" t="s">
        <v>185</v>
      </c>
      <c r="AT8" s="274" t="s">
        <v>185</v>
      </c>
      <c r="AU8" s="275" t="s">
        <v>185</v>
      </c>
      <c r="AV8" s="273"/>
      <c r="AW8" s="274"/>
      <c r="AX8" s="275"/>
      <c r="AY8" s="273" t="s">
        <v>185</v>
      </c>
      <c r="AZ8" s="274" t="s">
        <v>185</v>
      </c>
      <c r="BA8" s="275" t="s">
        <v>185</v>
      </c>
      <c r="BB8" s="273" t="s">
        <v>185</v>
      </c>
      <c r="BC8" s="274" t="s">
        <v>185</v>
      </c>
      <c r="BD8" s="275" t="s">
        <v>185</v>
      </c>
      <c r="BE8" s="273" t="s">
        <v>185</v>
      </c>
      <c r="BF8" s="274" t="s">
        <v>185</v>
      </c>
      <c r="BG8" s="275" t="s">
        <v>185</v>
      </c>
      <c r="BH8" s="273" t="s">
        <v>185</v>
      </c>
      <c r="BI8" s="274" t="s">
        <v>185</v>
      </c>
      <c r="BJ8" s="275" t="s">
        <v>185</v>
      </c>
      <c r="BK8" s="273" t="s">
        <v>185</v>
      </c>
      <c r="BL8" s="274" t="s">
        <v>185</v>
      </c>
      <c r="BM8" s="275" t="s">
        <v>185</v>
      </c>
      <c r="BN8" s="273" t="s">
        <v>185</v>
      </c>
      <c r="BO8" s="274" t="s">
        <v>185</v>
      </c>
      <c r="BP8" s="275" t="s">
        <v>185</v>
      </c>
      <c r="BQ8" s="273" t="s">
        <v>185</v>
      </c>
      <c r="BR8" s="274" t="s">
        <v>185</v>
      </c>
      <c r="BS8" s="275" t="s">
        <v>185</v>
      </c>
      <c r="BT8" s="273" t="s">
        <v>185</v>
      </c>
      <c r="BU8" s="274" t="s">
        <v>185</v>
      </c>
      <c r="BV8" s="275" t="s">
        <v>185</v>
      </c>
      <c r="BW8" s="273" t="s">
        <v>185</v>
      </c>
      <c r="BX8" s="274" t="s">
        <v>185</v>
      </c>
      <c r="BY8" s="275" t="s">
        <v>185</v>
      </c>
      <c r="BZ8" s="273" t="s">
        <v>185</v>
      </c>
      <c r="CA8" s="274" t="s">
        <v>185</v>
      </c>
      <c r="CB8" s="275" t="s">
        <v>185</v>
      </c>
      <c r="CC8" s="273" t="s">
        <v>185</v>
      </c>
      <c r="CD8" s="274" t="s">
        <v>185</v>
      </c>
      <c r="CE8" s="275" t="s">
        <v>185</v>
      </c>
    </row>
    <row r="9" spans="1:83" x14ac:dyDescent="0.35">
      <c r="A9" t="s">
        <v>186</v>
      </c>
      <c r="B9" t="s">
        <v>216</v>
      </c>
      <c r="C9" s="273"/>
      <c r="D9" s="274"/>
      <c r="E9" s="275"/>
      <c r="F9" s="273">
        <v>62</v>
      </c>
      <c r="G9" s="274">
        <v>49</v>
      </c>
      <c r="H9" s="275">
        <v>55</v>
      </c>
      <c r="I9" s="273">
        <v>2884</v>
      </c>
      <c r="J9" s="274">
        <v>3048</v>
      </c>
      <c r="K9" s="275">
        <v>5932</v>
      </c>
      <c r="L9" s="273"/>
      <c r="M9" s="274"/>
      <c r="N9" s="275"/>
      <c r="O9" s="273">
        <v>66</v>
      </c>
      <c r="P9" s="274">
        <v>53</v>
      </c>
      <c r="Q9" s="275">
        <v>59</v>
      </c>
      <c r="R9" s="273">
        <v>2884</v>
      </c>
      <c r="S9" s="274">
        <v>3048</v>
      </c>
      <c r="T9" s="275">
        <v>5932</v>
      </c>
      <c r="U9" s="273"/>
      <c r="V9" s="274"/>
      <c r="W9" s="275"/>
      <c r="X9" s="276">
        <v>33</v>
      </c>
      <c r="Y9" s="277">
        <v>30.8</v>
      </c>
      <c r="Z9" s="278">
        <v>31.9</v>
      </c>
      <c r="AA9" s="273">
        <v>2884</v>
      </c>
      <c r="AB9" s="274">
        <v>3048</v>
      </c>
      <c r="AC9" s="275">
        <v>5932</v>
      </c>
      <c r="AD9" s="273"/>
      <c r="AE9" s="274"/>
      <c r="AF9" s="275"/>
      <c r="AG9" s="273">
        <v>73</v>
      </c>
      <c r="AH9" s="273">
        <v>58</v>
      </c>
      <c r="AI9" s="273">
        <v>66</v>
      </c>
      <c r="AJ9" s="273">
        <v>27446</v>
      </c>
      <c r="AK9" s="274">
        <v>28621</v>
      </c>
      <c r="AL9" s="275">
        <v>56067</v>
      </c>
      <c r="AM9" s="273"/>
      <c r="AN9" s="274"/>
      <c r="AO9" s="275"/>
      <c r="AP9" s="273">
        <v>76</v>
      </c>
      <c r="AQ9" s="273">
        <v>62</v>
      </c>
      <c r="AR9" s="273">
        <v>69</v>
      </c>
      <c r="AS9" s="273">
        <v>27446</v>
      </c>
      <c r="AT9" s="274">
        <v>28621</v>
      </c>
      <c r="AU9" s="275">
        <v>56067</v>
      </c>
      <c r="AV9" s="273"/>
      <c r="AW9" s="274"/>
      <c r="AX9" s="275"/>
      <c r="AY9" s="276">
        <v>35</v>
      </c>
      <c r="AZ9" s="277">
        <v>32.4</v>
      </c>
      <c r="BA9" s="278">
        <v>33.700000000000003</v>
      </c>
      <c r="BB9" s="273">
        <v>27446</v>
      </c>
      <c r="BC9" s="274">
        <v>28621</v>
      </c>
      <c r="BD9" s="275">
        <v>56067</v>
      </c>
      <c r="BE9" s="273"/>
      <c r="BF9" s="274"/>
      <c r="BG9" s="275"/>
      <c r="BH9" s="273">
        <v>72</v>
      </c>
      <c r="BI9" s="273">
        <v>57</v>
      </c>
      <c r="BJ9" s="273">
        <v>65</v>
      </c>
      <c r="BK9" s="273">
        <v>30330</v>
      </c>
      <c r="BL9" s="274">
        <v>31669</v>
      </c>
      <c r="BM9" s="275">
        <v>61999</v>
      </c>
      <c r="BN9" s="273"/>
      <c r="BO9" s="274"/>
      <c r="BP9" s="275"/>
      <c r="BQ9" s="273">
        <v>75</v>
      </c>
      <c r="BR9" s="273">
        <v>61</v>
      </c>
      <c r="BS9" s="273">
        <v>68</v>
      </c>
      <c r="BT9" s="273">
        <v>30330</v>
      </c>
      <c r="BU9" s="274">
        <v>31669</v>
      </c>
      <c r="BV9" s="275">
        <v>61999</v>
      </c>
      <c r="BW9" s="273"/>
      <c r="BX9" s="274"/>
      <c r="BY9" s="275"/>
      <c r="BZ9" s="273">
        <v>34.799999999999997</v>
      </c>
      <c r="CA9" s="274">
        <v>32.200000000000003</v>
      </c>
      <c r="CB9" s="275">
        <v>33.5</v>
      </c>
      <c r="CC9" s="273">
        <v>30330</v>
      </c>
      <c r="CD9" s="274">
        <v>31669</v>
      </c>
      <c r="CE9" s="275">
        <v>61999</v>
      </c>
    </row>
    <row r="10" spans="1:83" x14ac:dyDescent="0.35">
      <c r="B10" t="s">
        <v>220</v>
      </c>
      <c r="C10" s="273"/>
      <c r="D10" s="274"/>
      <c r="E10" s="275"/>
      <c r="F10" s="273">
        <v>69</v>
      </c>
      <c r="G10" s="274">
        <v>52</v>
      </c>
      <c r="H10" s="275">
        <v>60</v>
      </c>
      <c r="I10" s="273">
        <v>3447</v>
      </c>
      <c r="J10" s="274">
        <v>3589</v>
      </c>
      <c r="K10" s="275">
        <v>7036</v>
      </c>
      <c r="L10" s="273"/>
      <c r="M10" s="274"/>
      <c r="N10" s="275"/>
      <c r="O10" s="273">
        <v>71</v>
      </c>
      <c r="P10" s="274">
        <v>55</v>
      </c>
      <c r="Q10" s="275">
        <v>62</v>
      </c>
      <c r="R10" s="273">
        <v>3447</v>
      </c>
      <c r="S10" s="274">
        <v>3589</v>
      </c>
      <c r="T10" s="275">
        <v>7036</v>
      </c>
      <c r="U10" s="273"/>
      <c r="V10" s="274"/>
      <c r="W10" s="275"/>
      <c r="X10" s="276">
        <v>34</v>
      </c>
      <c r="Y10" s="277">
        <v>31</v>
      </c>
      <c r="Z10" s="278">
        <v>32.4</v>
      </c>
      <c r="AA10" s="273">
        <v>3447</v>
      </c>
      <c r="AB10" s="274">
        <v>3589</v>
      </c>
      <c r="AC10" s="275">
        <v>7036</v>
      </c>
      <c r="AD10" s="273"/>
      <c r="AE10" s="274"/>
      <c r="AF10" s="275"/>
      <c r="AG10" s="273">
        <v>76</v>
      </c>
      <c r="AH10" s="273">
        <v>59</v>
      </c>
      <c r="AI10" s="273">
        <v>68</v>
      </c>
      <c r="AJ10" s="273">
        <v>11771</v>
      </c>
      <c r="AK10" s="274">
        <v>11869</v>
      </c>
      <c r="AL10" s="275">
        <v>23640</v>
      </c>
      <c r="AM10" s="273"/>
      <c r="AN10" s="274"/>
      <c r="AO10" s="275"/>
      <c r="AP10" s="273">
        <v>78</v>
      </c>
      <c r="AQ10" s="273">
        <v>63</v>
      </c>
      <c r="AR10" s="273">
        <v>70</v>
      </c>
      <c r="AS10" s="273">
        <v>11771</v>
      </c>
      <c r="AT10" s="274">
        <v>11869</v>
      </c>
      <c r="AU10" s="275">
        <v>23640</v>
      </c>
      <c r="AV10" s="273"/>
      <c r="AW10" s="274"/>
      <c r="AX10" s="275"/>
      <c r="AY10" s="276">
        <v>35.4</v>
      </c>
      <c r="AZ10" s="277">
        <v>32.5</v>
      </c>
      <c r="BA10" s="278">
        <v>34</v>
      </c>
      <c r="BB10" s="273">
        <v>11771</v>
      </c>
      <c r="BC10" s="274">
        <v>11869</v>
      </c>
      <c r="BD10" s="275">
        <v>23640</v>
      </c>
      <c r="BE10" s="273"/>
      <c r="BF10" s="274"/>
      <c r="BG10" s="275"/>
      <c r="BH10" s="273">
        <v>75</v>
      </c>
      <c r="BI10" s="273">
        <v>58</v>
      </c>
      <c r="BJ10" s="273">
        <v>66</v>
      </c>
      <c r="BK10" s="273">
        <v>15218</v>
      </c>
      <c r="BL10" s="274">
        <v>15458</v>
      </c>
      <c r="BM10" s="275">
        <v>30676</v>
      </c>
      <c r="BN10" s="273"/>
      <c r="BO10" s="274"/>
      <c r="BP10" s="275"/>
      <c r="BQ10" s="273">
        <v>76</v>
      </c>
      <c r="BR10" s="273">
        <v>61</v>
      </c>
      <c r="BS10" s="273">
        <v>68</v>
      </c>
      <c r="BT10" s="273">
        <v>15218</v>
      </c>
      <c r="BU10" s="274">
        <v>15458</v>
      </c>
      <c r="BV10" s="275">
        <v>30676</v>
      </c>
      <c r="BW10" s="273"/>
      <c r="BX10" s="274"/>
      <c r="BY10" s="275"/>
      <c r="BZ10" s="273">
        <v>35.1</v>
      </c>
      <c r="CA10" s="274">
        <v>32.200000000000003</v>
      </c>
      <c r="CB10" s="275">
        <v>33.6</v>
      </c>
      <c r="CC10" s="273">
        <v>15218</v>
      </c>
      <c r="CD10" s="274">
        <v>15458</v>
      </c>
      <c r="CE10" s="275">
        <v>30676</v>
      </c>
    </row>
    <row r="11" spans="1:83" x14ac:dyDescent="0.35">
      <c r="B11" t="s">
        <v>221</v>
      </c>
      <c r="C11" s="273"/>
      <c r="D11" s="274"/>
      <c r="E11" s="275"/>
      <c r="F11" s="273">
        <v>68</v>
      </c>
      <c r="G11" s="274">
        <v>50</v>
      </c>
      <c r="H11" s="275">
        <v>58</v>
      </c>
      <c r="I11" s="273">
        <v>110</v>
      </c>
      <c r="J11" s="274">
        <v>146</v>
      </c>
      <c r="K11" s="275">
        <v>256</v>
      </c>
      <c r="L11" s="273"/>
      <c r="M11" s="274"/>
      <c r="N11" s="275"/>
      <c r="O11" s="273">
        <v>70</v>
      </c>
      <c r="P11" s="274">
        <v>57</v>
      </c>
      <c r="Q11" s="275">
        <v>63</v>
      </c>
      <c r="R11" s="273">
        <v>110</v>
      </c>
      <c r="S11" s="274">
        <v>146</v>
      </c>
      <c r="T11" s="275">
        <v>256</v>
      </c>
      <c r="U11" s="273"/>
      <c r="V11" s="274"/>
      <c r="W11" s="275"/>
      <c r="X11" s="276">
        <v>33.299999999999997</v>
      </c>
      <c r="Y11" s="277">
        <v>31.1</v>
      </c>
      <c r="Z11" s="278">
        <v>32</v>
      </c>
      <c r="AA11" s="273">
        <v>110</v>
      </c>
      <c r="AB11" s="274">
        <v>146</v>
      </c>
      <c r="AC11" s="275">
        <v>256</v>
      </c>
      <c r="AD11" s="273"/>
      <c r="AE11" s="274"/>
      <c r="AF11" s="275"/>
      <c r="AG11" s="273">
        <v>76</v>
      </c>
      <c r="AH11" s="273">
        <v>59</v>
      </c>
      <c r="AI11" s="273">
        <v>67</v>
      </c>
      <c r="AJ11" s="273">
        <v>1278</v>
      </c>
      <c r="AK11" s="274">
        <v>1394</v>
      </c>
      <c r="AL11" s="275">
        <v>2672</v>
      </c>
      <c r="AM11" s="273"/>
      <c r="AN11" s="274"/>
      <c r="AO11" s="275"/>
      <c r="AP11" s="273">
        <v>77</v>
      </c>
      <c r="AQ11" s="273">
        <v>63</v>
      </c>
      <c r="AR11" s="273">
        <v>70</v>
      </c>
      <c r="AS11" s="273">
        <v>1278</v>
      </c>
      <c r="AT11" s="274">
        <v>1394</v>
      </c>
      <c r="AU11" s="275">
        <v>2672</v>
      </c>
      <c r="AV11" s="273"/>
      <c r="AW11" s="274"/>
      <c r="AX11" s="275"/>
      <c r="AY11" s="276">
        <v>35.9</v>
      </c>
      <c r="AZ11" s="277">
        <v>33.200000000000003</v>
      </c>
      <c r="BA11" s="278">
        <v>34.5</v>
      </c>
      <c r="BB11" s="273">
        <v>1278</v>
      </c>
      <c r="BC11" s="274">
        <v>1394</v>
      </c>
      <c r="BD11" s="275">
        <v>2672</v>
      </c>
      <c r="BE11" s="273"/>
      <c r="BF11" s="274"/>
      <c r="BG11" s="275"/>
      <c r="BH11" s="273">
        <v>75</v>
      </c>
      <c r="BI11" s="273">
        <v>58</v>
      </c>
      <c r="BJ11" s="273">
        <v>66</v>
      </c>
      <c r="BK11" s="273">
        <v>1388</v>
      </c>
      <c r="BL11" s="274">
        <v>1540</v>
      </c>
      <c r="BM11" s="275">
        <v>2928</v>
      </c>
      <c r="BN11" s="273"/>
      <c r="BO11" s="274"/>
      <c r="BP11" s="275"/>
      <c r="BQ11" s="273">
        <v>77</v>
      </c>
      <c r="BR11" s="273">
        <v>63</v>
      </c>
      <c r="BS11" s="273">
        <v>69</v>
      </c>
      <c r="BT11" s="273">
        <v>1388</v>
      </c>
      <c r="BU11" s="274">
        <v>1540</v>
      </c>
      <c r="BV11" s="275">
        <v>2928</v>
      </c>
      <c r="BW11" s="273"/>
      <c r="BX11" s="274"/>
      <c r="BY11" s="275"/>
      <c r="BZ11" s="273">
        <v>35.700000000000003</v>
      </c>
      <c r="CA11" s="274">
        <v>33</v>
      </c>
      <c r="CB11" s="275">
        <v>34.299999999999997</v>
      </c>
      <c r="CC11" s="273">
        <v>1388</v>
      </c>
      <c r="CD11" s="274">
        <v>1540</v>
      </c>
      <c r="CE11" s="275">
        <v>2928</v>
      </c>
    </row>
    <row r="12" spans="1:83" x14ac:dyDescent="0.35">
      <c r="B12" t="s">
        <v>215</v>
      </c>
      <c r="C12" s="273"/>
      <c r="D12" s="274"/>
      <c r="E12" s="275"/>
      <c r="F12" s="273">
        <v>67</v>
      </c>
      <c r="G12" s="274">
        <v>49</v>
      </c>
      <c r="H12" s="275">
        <v>58</v>
      </c>
      <c r="I12" s="273">
        <v>3735</v>
      </c>
      <c r="J12" s="274">
        <v>3807</v>
      </c>
      <c r="K12" s="275">
        <v>7542</v>
      </c>
      <c r="L12" s="273"/>
      <c r="M12" s="274"/>
      <c r="N12" s="275"/>
      <c r="O12" s="273">
        <v>68</v>
      </c>
      <c r="P12" s="274">
        <v>51</v>
      </c>
      <c r="Q12" s="275">
        <v>60</v>
      </c>
      <c r="R12" s="273">
        <v>3735</v>
      </c>
      <c r="S12" s="274">
        <v>3807</v>
      </c>
      <c r="T12" s="275">
        <v>7542</v>
      </c>
      <c r="U12" s="273"/>
      <c r="V12" s="274"/>
      <c r="W12" s="275"/>
      <c r="X12" s="276">
        <v>34</v>
      </c>
      <c r="Y12" s="277">
        <v>31</v>
      </c>
      <c r="Z12" s="278">
        <v>32.5</v>
      </c>
      <c r="AA12" s="273">
        <v>3735</v>
      </c>
      <c r="AB12" s="274">
        <v>3807</v>
      </c>
      <c r="AC12" s="275">
        <v>7542</v>
      </c>
      <c r="AD12" s="273"/>
      <c r="AE12" s="274"/>
      <c r="AF12" s="275"/>
      <c r="AG12" s="273">
        <v>80</v>
      </c>
      <c r="AH12" s="273">
        <v>65</v>
      </c>
      <c r="AI12" s="273">
        <v>72</v>
      </c>
      <c r="AJ12" s="273">
        <v>14894</v>
      </c>
      <c r="AK12" s="274">
        <v>15426</v>
      </c>
      <c r="AL12" s="275">
        <v>30320</v>
      </c>
      <c r="AM12" s="273"/>
      <c r="AN12" s="274"/>
      <c r="AO12" s="275"/>
      <c r="AP12" s="273">
        <v>81</v>
      </c>
      <c r="AQ12" s="273">
        <v>67</v>
      </c>
      <c r="AR12" s="273">
        <v>74</v>
      </c>
      <c r="AS12" s="273">
        <v>14894</v>
      </c>
      <c r="AT12" s="274">
        <v>15426</v>
      </c>
      <c r="AU12" s="275">
        <v>30320</v>
      </c>
      <c r="AV12" s="273"/>
      <c r="AW12" s="274"/>
      <c r="AX12" s="275"/>
      <c r="AY12" s="276">
        <v>36.700000000000003</v>
      </c>
      <c r="AZ12" s="277">
        <v>34.1</v>
      </c>
      <c r="BA12" s="278">
        <v>35.4</v>
      </c>
      <c r="BB12" s="273">
        <v>14894</v>
      </c>
      <c r="BC12" s="274">
        <v>15426</v>
      </c>
      <c r="BD12" s="275">
        <v>30320</v>
      </c>
      <c r="BE12" s="273"/>
      <c r="BF12" s="274"/>
      <c r="BG12" s="275"/>
      <c r="BH12" s="273">
        <v>77</v>
      </c>
      <c r="BI12" s="273">
        <v>61</v>
      </c>
      <c r="BJ12" s="273">
        <v>69</v>
      </c>
      <c r="BK12" s="273">
        <v>18629</v>
      </c>
      <c r="BL12" s="274">
        <v>19233</v>
      </c>
      <c r="BM12" s="275">
        <v>37862</v>
      </c>
      <c r="BN12" s="273"/>
      <c r="BO12" s="274"/>
      <c r="BP12" s="275"/>
      <c r="BQ12" s="273">
        <v>78</v>
      </c>
      <c r="BR12" s="273">
        <v>64</v>
      </c>
      <c r="BS12" s="273">
        <v>71</v>
      </c>
      <c r="BT12" s="273">
        <v>18629</v>
      </c>
      <c r="BU12" s="274">
        <v>19233</v>
      </c>
      <c r="BV12" s="275">
        <v>37862</v>
      </c>
      <c r="BW12" s="273"/>
      <c r="BX12" s="274"/>
      <c r="BY12" s="275"/>
      <c r="BZ12" s="273">
        <v>36.1</v>
      </c>
      <c r="CA12" s="274">
        <v>33.5</v>
      </c>
      <c r="CB12" s="275">
        <v>34.799999999999997</v>
      </c>
      <c r="CC12" s="273">
        <v>18629</v>
      </c>
      <c r="CD12" s="274">
        <v>19233</v>
      </c>
      <c r="CE12" s="275">
        <v>37862</v>
      </c>
    </row>
    <row r="13" spans="1:83" x14ac:dyDescent="0.35">
      <c r="B13" t="s">
        <v>187</v>
      </c>
      <c r="C13" s="273"/>
      <c r="D13" s="274"/>
      <c r="E13" s="275"/>
      <c r="F13" s="273">
        <v>61</v>
      </c>
      <c r="G13" s="274">
        <v>44</v>
      </c>
      <c r="H13" s="275">
        <v>52</v>
      </c>
      <c r="I13" s="273">
        <v>4605</v>
      </c>
      <c r="J13" s="274">
        <v>4940</v>
      </c>
      <c r="K13" s="275">
        <v>9545</v>
      </c>
      <c r="L13" s="273"/>
      <c r="M13" s="274"/>
      <c r="N13" s="275"/>
      <c r="O13" s="273">
        <v>64</v>
      </c>
      <c r="P13" s="274">
        <v>47</v>
      </c>
      <c r="Q13" s="275">
        <v>55</v>
      </c>
      <c r="R13" s="273">
        <v>4605</v>
      </c>
      <c r="S13" s="274">
        <v>4940</v>
      </c>
      <c r="T13" s="275">
        <v>9545</v>
      </c>
      <c r="U13" s="273"/>
      <c r="V13" s="274"/>
      <c r="W13" s="275"/>
      <c r="X13" s="276">
        <v>32.799999999999997</v>
      </c>
      <c r="Y13" s="277">
        <v>30</v>
      </c>
      <c r="Z13" s="278">
        <v>31.4</v>
      </c>
      <c r="AA13" s="273">
        <v>4605</v>
      </c>
      <c r="AB13" s="274">
        <v>4940</v>
      </c>
      <c r="AC13" s="275">
        <v>9545</v>
      </c>
      <c r="AD13" s="273"/>
      <c r="AE13" s="274"/>
      <c r="AF13" s="275"/>
      <c r="AG13" s="273">
        <v>68</v>
      </c>
      <c r="AH13" s="273">
        <v>54</v>
      </c>
      <c r="AI13" s="273">
        <v>61</v>
      </c>
      <c r="AJ13" s="273">
        <v>27865</v>
      </c>
      <c r="AK13" s="274">
        <v>29145</v>
      </c>
      <c r="AL13" s="275">
        <v>57010</v>
      </c>
      <c r="AM13" s="273"/>
      <c r="AN13" s="274"/>
      <c r="AO13" s="275"/>
      <c r="AP13" s="273">
        <v>70</v>
      </c>
      <c r="AQ13" s="273">
        <v>57</v>
      </c>
      <c r="AR13" s="273">
        <v>63</v>
      </c>
      <c r="AS13" s="273">
        <v>27865</v>
      </c>
      <c r="AT13" s="274">
        <v>29145</v>
      </c>
      <c r="AU13" s="275">
        <v>57010</v>
      </c>
      <c r="AV13" s="273"/>
      <c r="AW13" s="274"/>
      <c r="AX13" s="275"/>
      <c r="AY13" s="276">
        <v>34.9</v>
      </c>
      <c r="AZ13" s="277">
        <v>32.5</v>
      </c>
      <c r="BA13" s="278">
        <v>33.700000000000003</v>
      </c>
      <c r="BB13" s="273">
        <v>27865</v>
      </c>
      <c r="BC13" s="274">
        <v>29145</v>
      </c>
      <c r="BD13" s="275">
        <v>57010</v>
      </c>
      <c r="BE13" s="273"/>
      <c r="BF13" s="274"/>
      <c r="BG13" s="275"/>
      <c r="BH13" s="273">
        <v>67</v>
      </c>
      <c r="BI13" s="273">
        <v>53</v>
      </c>
      <c r="BJ13" s="273">
        <v>60</v>
      </c>
      <c r="BK13" s="273">
        <v>32470</v>
      </c>
      <c r="BL13" s="274">
        <v>34085</v>
      </c>
      <c r="BM13" s="275">
        <v>66555</v>
      </c>
      <c r="BN13" s="273"/>
      <c r="BO13" s="274"/>
      <c r="BP13" s="275"/>
      <c r="BQ13" s="273">
        <v>69</v>
      </c>
      <c r="BR13" s="273">
        <v>56</v>
      </c>
      <c r="BS13" s="273">
        <v>62</v>
      </c>
      <c r="BT13" s="273">
        <v>32470</v>
      </c>
      <c r="BU13" s="274">
        <v>34085</v>
      </c>
      <c r="BV13" s="275">
        <v>66555</v>
      </c>
      <c r="BW13" s="273"/>
      <c r="BX13" s="274"/>
      <c r="BY13" s="275"/>
      <c r="BZ13" s="273">
        <v>34.6</v>
      </c>
      <c r="CA13" s="274">
        <v>32.200000000000003</v>
      </c>
      <c r="CB13" s="275">
        <v>33.4</v>
      </c>
      <c r="CC13" s="273">
        <v>32470</v>
      </c>
      <c r="CD13" s="274">
        <v>34085</v>
      </c>
      <c r="CE13" s="275">
        <v>66555</v>
      </c>
    </row>
    <row r="14" spans="1:83" x14ac:dyDescent="0.35">
      <c r="B14" t="s">
        <v>213</v>
      </c>
      <c r="C14" s="273"/>
      <c r="D14" s="274"/>
      <c r="E14" s="275"/>
      <c r="F14" s="273">
        <v>60</v>
      </c>
      <c r="G14" s="274">
        <v>41</v>
      </c>
      <c r="H14" s="275">
        <v>50</v>
      </c>
      <c r="I14" s="273">
        <v>30612</v>
      </c>
      <c r="J14" s="274">
        <v>32615</v>
      </c>
      <c r="K14" s="275">
        <v>63227</v>
      </c>
      <c r="L14" s="273"/>
      <c r="M14" s="274"/>
      <c r="N14" s="275"/>
      <c r="O14" s="273">
        <v>62</v>
      </c>
      <c r="P14" s="274">
        <v>43</v>
      </c>
      <c r="Q14" s="275">
        <v>52</v>
      </c>
      <c r="R14" s="273">
        <v>30612</v>
      </c>
      <c r="S14" s="274">
        <v>32615</v>
      </c>
      <c r="T14" s="275">
        <v>63227</v>
      </c>
      <c r="U14" s="273"/>
      <c r="V14" s="274"/>
      <c r="W14" s="275"/>
      <c r="X14" s="276">
        <v>32.6</v>
      </c>
      <c r="Y14" s="277">
        <v>29.9</v>
      </c>
      <c r="Z14" s="278">
        <v>31.2</v>
      </c>
      <c r="AA14" s="273">
        <v>30612</v>
      </c>
      <c r="AB14" s="274">
        <v>32615</v>
      </c>
      <c r="AC14" s="275">
        <v>63227</v>
      </c>
      <c r="AD14" s="273"/>
      <c r="AE14" s="274"/>
      <c r="AF14" s="275"/>
      <c r="AG14" s="273">
        <v>79</v>
      </c>
      <c r="AH14" s="273">
        <v>64</v>
      </c>
      <c r="AI14" s="273">
        <v>72</v>
      </c>
      <c r="AJ14" s="273">
        <v>197458</v>
      </c>
      <c r="AK14" s="274">
        <v>208347</v>
      </c>
      <c r="AL14" s="275">
        <v>405805</v>
      </c>
      <c r="AM14" s="273"/>
      <c r="AN14" s="274"/>
      <c r="AO14" s="275"/>
      <c r="AP14" s="273">
        <v>81</v>
      </c>
      <c r="AQ14" s="273">
        <v>66</v>
      </c>
      <c r="AR14" s="273">
        <v>73</v>
      </c>
      <c r="AS14" s="273">
        <v>197458</v>
      </c>
      <c r="AT14" s="274">
        <v>208347</v>
      </c>
      <c r="AU14" s="275">
        <v>405805</v>
      </c>
      <c r="AV14" s="273"/>
      <c r="AW14" s="274"/>
      <c r="AX14" s="275"/>
      <c r="AY14" s="276">
        <v>36.5</v>
      </c>
      <c r="AZ14" s="277">
        <v>34.200000000000003</v>
      </c>
      <c r="BA14" s="278">
        <v>35.299999999999997</v>
      </c>
      <c r="BB14" s="273">
        <v>197458</v>
      </c>
      <c r="BC14" s="274">
        <v>208347</v>
      </c>
      <c r="BD14" s="275">
        <v>405805</v>
      </c>
      <c r="BE14" s="273"/>
      <c r="BF14" s="274"/>
      <c r="BG14" s="275"/>
      <c r="BH14" s="273">
        <v>77</v>
      </c>
      <c r="BI14" s="273">
        <v>61</v>
      </c>
      <c r="BJ14" s="273">
        <v>69</v>
      </c>
      <c r="BK14" s="273">
        <v>228070</v>
      </c>
      <c r="BL14" s="274">
        <v>240962</v>
      </c>
      <c r="BM14" s="275">
        <v>469032</v>
      </c>
      <c r="BN14" s="273"/>
      <c r="BO14" s="274"/>
      <c r="BP14" s="275"/>
      <c r="BQ14" s="273">
        <v>78</v>
      </c>
      <c r="BR14" s="273">
        <v>63</v>
      </c>
      <c r="BS14" s="273">
        <v>70</v>
      </c>
      <c r="BT14" s="273">
        <v>228070</v>
      </c>
      <c r="BU14" s="274">
        <v>240962</v>
      </c>
      <c r="BV14" s="275">
        <v>469032</v>
      </c>
      <c r="BW14" s="273"/>
      <c r="BX14" s="274"/>
      <c r="BY14" s="275"/>
      <c r="BZ14" s="273">
        <v>36</v>
      </c>
      <c r="CA14" s="274">
        <v>33.6</v>
      </c>
      <c r="CB14" s="275">
        <v>34.799999999999997</v>
      </c>
      <c r="CC14" s="273">
        <v>228070</v>
      </c>
      <c r="CD14" s="274">
        <v>240962</v>
      </c>
      <c r="CE14" s="275">
        <v>469032</v>
      </c>
    </row>
    <row r="15" spans="1:83" x14ac:dyDescent="0.35">
      <c r="B15" t="s">
        <v>539</v>
      </c>
      <c r="C15" s="273"/>
      <c r="D15" s="274"/>
      <c r="E15" s="275"/>
      <c r="F15" s="273">
        <v>61</v>
      </c>
      <c r="G15" s="274">
        <v>43</v>
      </c>
      <c r="H15" s="275">
        <v>52</v>
      </c>
      <c r="I15" s="273">
        <v>45393</v>
      </c>
      <c r="J15" s="274">
        <v>48145</v>
      </c>
      <c r="K15" s="275">
        <v>93538</v>
      </c>
      <c r="L15" s="273"/>
      <c r="M15" s="274"/>
      <c r="N15" s="275"/>
      <c r="O15" s="273">
        <v>63</v>
      </c>
      <c r="P15" s="274">
        <v>46</v>
      </c>
      <c r="Q15" s="275">
        <v>54</v>
      </c>
      <c r="R15" s="273">
        <v>45393</v>
      </c>
      <c r="S15" s="274">
        <v>48145</v>
      </c>
      <c r="T15" s="275">
        <v>93538</v>
      </c>
      <c r="U15" s="273"/>
      <c r="V15" s="274"/>
      <c r="W15" s="275"/>
      <c r="X15" s="276">
        <v>32.9</v>
      </c>
      <c r="Y15" s="277">
        <v>30.1</v>
      </c>
      <c r="Z15" s="278">
        <v>31.5</v>
      </c>
      <c r="AA15" s="273">
        <v>45393</v>
      </c>
      <c r="AB15" s="274">
        <v>48145</v>
      </c>
      <c r="AC15" s="275">
        <v>93538</v>
      </c>
      <c r="AD15" s="273"/>
      <c r="AE15" s="274"/>
      <c r="AF15" s="275"/>
      <c r="AG15" s="273">
        <v>78</v>
      </c>
      <c r="AH15" s="273">
        <v>62</v>
      </c>
      <c r="AI15" s="273">
        <v>70</v>
      </c>
      <c r="AJ15" s="273">
        <v>280712</v>
      </c>
      <c r="AK15" s="274">
        <v>294802</v>
      </c>
      <c r="AL15" s="275">
        <v>575514</v>
      </c>
      <c r="AM15" s="273"/>
      <c r="AN15" s="274"/>
      <c r="AO15" s="275"/>
      <c r="AP15" s="273">
        <v>79</v>
      </c>
      <c r="AQ15" s="273">
        <v>65</v>
      </c>
      <c r="AR15" s="273">
        <v>72</v>
      </c>
      <c r="AS15" s="273">
        <v>280712</v>
      </c>
      <c r="AT15" s="274">
        <v>294802</v>
      </c>
      <c r="AU15" s="275">
        <v>575514</v>
      </c>
      <c r="AV15" s="273"/>
      <c r="AW15" s="274"/>
      <c r="AX15" s="275"/>
      <c r="AY15" s="276">
        <v>36.200000000000003</v>
      </c>
      <c r="AZ15" s="277">
        <v>33.799999999999997</v>
      </c>
      <c r="BA15" s="278">
        <v>34.9</v>
      </c>
      <c r="BB15" s="273">
        <v>280712</v>
      </c>
      <c r="BC15" s="274">
        <v>294802</v>
      </c>
      <c r="BD15" s="275">
        <v>575514</v>
      </c>
      <c r="BE15" s="273"/>
      <c r="BF15" s="274"/>
      <c r="BG15" s="275"/>
      <c r="BH15" s="273">
        <v>75</v>
      </c>
      <c r="BI15" s="273">
        <v>60</v>
      </c>
      <c r="BJ15" s="273">
        <v>67</v>
      </c>
      <c r="BK15" s="273">
        <v>326105</v>
      </c>
      <c r="BL15" s="274">
        <v>342947</v>
      </c>
      <c r="BM15" s="275">
        <v>669052</v>
      </c>
      <c r="BN15" s="273"/>
      <c r="BO15" s="274"/>
      <c r="BP15" s="275"/>
      <c r="BQ15" s="273">
        <v>77</v>
      </c>
      <c r="BR15" s="273">
        <v>62</v>
      </c>
      <c r="BS15" s="273">
        <v>69</v>
      </c>
      <c r="BT15" s="273">
        <v>326105</v>
      </c>
      <c r="BU15" s="274">
        <v>342947</v>
      </c>
      <c r="BV15" s="275">
        <v>669052</v>
      </c>
      <c r="BW15" s="273"/>
      <c r="BX15" s="274"/>
      <c r="BY15" s="275"/>
      <c r="BZ15" s="273">
        <v>35.700000000000003</v>
      </c>
      <c r="CA15" s="274">
        <v>33.200000000000003</v>
      </c>
      <c r="CB15" s="275">
        <v>34.5</v>
      </c>
      <c r="CC15" s="273">
        <v>326105</v>
      </c>
      <c r="CD15" s="274">
        <v>342947</v>
      </c>
      <c r="CE15" s="275">
        <v>669052</v>
      </c>
    </row>
    <row r="16" spans="1:83" x14ac:dyDescent="0.35">
      <c r="A16" t="s">
        <v>530</v>
      </c>
      <c r="B16" t="s">
        <v>531</v>
      </c>
      <c r="C16" s="273"/>
      <c r="D16" s="274"/>
      <c r="E16" s="275"/>
      <c r="F16" s="273">
        <v>68</v>
      </c>
      <c r="G16" s="274">
        <v>53</v>
      </c>
      <c r="H16" s="275">
        <v>61</v>
      </c>
      <c r="I16" s="273">
        <v>2205</v>
      </c>
      <c r="J16" s="274">
        <v>2280</v>
      </c>
      <c r="K16" s="275">
        <v>4485</v>
      </c>
      <c r="L16" s="273"/>
      <c r="M16" s="274"/>
      <c r="N16" s="275"/>
      <c r="O16" s="273">
        <v>71</v>
      </c>
      <c r="P16" s="274">
        <v>56</v>
      </c>
      <c r="Q16" s="275">
        <v>63</v>
      </c>
      <c r="R16" s="273">
        <v>2205</v>
      </c>
      <c r="S16" s="274">
        <v>2280</v>
      </c>
      <c r="T16" s="275">
        <v>4485</v>
      </c>
      <c r="U16" s="273"/>
      <c r="V16" s="274"/>
      <c r="W16" s="275"/>
      <c r="X16" s="276">
        <v>33.9</v>
      </c>
      <c r="Y16" s="277">
        <v>30.9</v>
      </c>
      <c r="Z16" s="278">
        <v>32.4</v>
      </c>
      <c r="AA16" s="273">
        <v>2205</v>
      </c>
      <c r="AB16" s="274">
        <v>2280</v>
      </c>
      <c r="AC16" s="275">
        <v>4485</v>
      </c>
      <c r="AD16" s="273"/>
      <c r="AE16" s="274"/>
      <c r="AF16" s="275"/>
      <c r="AG16" s="273">
        <v>77</v>
      </c>
      <c r="AH16" s="273">
        <v>60</v>
      </c>
      <c r="AI16" s="273">
        <v>68</v>
      </c>
      <c r="AJ16" s="273">
        <v>8126</v>
      </c>
      <c r="AK16" s="274">
        <v>8226</v>
      </c>
      <c r="AL16" s="275">
        <v>16352</v>
      </c>
      <c r="AM16" s="273"/>
      <c r="AN16" s="274"/>
      <c r="AO16" s="275"/>
      <c r="AP16" s="273">
        <v>78</v>
      </c>
      <c r="AQ16" s="273">
        <v>63</v>
      </c>
      <c r="AR16" s="273">
        <v>71</v>
      </c>
      <c r="AS16" s="273">
        <v>8126</v>
      </c>
      <c r="AT16" s="274">
        <v>8226</v>
      </c>
      <c r="AU16" s="275">
        <v>16352</v>
      </c>
      <c r="AV16" s="273"/>
      <c r="AW16" s="274"/>
      <c r="AX16" s="275"/>
      <c r="AY16" s="276">
        <v>35.4</v>
      </c>
      <c r="AZ16" s="277">
        <v>32.5</v>
      </c>
      <c r="BA16" s="278">
        <v>34</v>
      </c>
      <c r="BB16" s="273">
        <v>8126</v>
      </c>
      <c r="BC16" s="274">
        <v>8226</v>
      </c>
      <c r="BD16" s="275">
        <v>16352</v>
      </c>
      <c r="BE16" s="273"/>
      <c r="BF16" s="274"/>
      <c r="BG16" s="275"/>
      <c r="BH16" s="273">
        <v>75</v>
      </c>
      <c r="BI16" s="273">
        <v>58</v>
      </c>
      <c r="BJ16" s="273">
        <v>67</v>
      </c>
      <c r="BK16" s="273">
        <v>10331</v>
      </c>
      <c r="BL16" s="274">
        <v>10506</v>
      </c>
      <c r="BM16" s="275">
        <v>20837</v>
      </c>
      <c r="BN16" s="273"/>
      <c r="BO16" s="274"/>
      <c r="BP16" s="275"/>
      <c r="BQ16" s="273">
        <v>77</v>
      </c>
      <c r="BR16" s="273">
        <v>62</v>
      </c>
      <c r="BS16" s="273">
        <v>69</v>
      </c>
      <c r="BT16" s="273">
        <v>10331</v>
      </c>
      <c r="BU16" s="274">
        <v>10506</v>
      </c>
      <c r="BV16" s="275">
        <v>20837</v>
      </c>
      <c r="BW16" s="273"/>
      <c r="BX16" s="274"/>
      <c r="BY16" s="275"/>
      <c r="BZ16" s="273">
        <v>35.1</v>
      </c>
      <c r="CA16" s="274">
        <v>32.200000000000003</v>
      </c>
      <c r="CB16" s="275">
        <v>33.6</v>
      </c>
      <c r="CC16" s="273">
        <v>10331</v>
      </c>
      <c r="CD16" s="274">
        <v>10506</v>
      </c>
      <c r="CE16" s="275">
        <v>20837</v>
      </c>
    </row>
    <row r="17" spans="2:83" x14ac:dyDescent="0.35">
      <c r="B17" t="s">
        <v>173</v>
      </c>
      <c r="C17" s="273"/>
      <c r="D17" s="274"/>
      <c r="E17" s="275"/>
      <c r="F17" s="273">
        <v>61</v>
      </c>
      <c r="G17" s="274">
        <v>48</v>
      </c>
      <c r="H17" s="275">
        <v>54</v>
      </c>
      <c r="I17" s="273">
        <v>537</v>
      </c>
      <c r="J17" s="274">
        <v>545</v>
      </c>
      <c r="K17" s="275">
        <v>1082</v>
      </c>
      <c r="L17" s="273"/>
      <c r="M17" s="274"/>
      <c r="N17" s="275"/>
      <c r="O17" s="273">
        <v>64</v>
      </c>
      <c r="P17" s="274">
        <v>53</v>
      </c>
      <c r="Q17" s="275">
        <v>58</v>
      </c>
      <c r="R17" s="273">
        <v>537</v>
      </c>
      <c r="S17" s="274">
        <v>545</v>
      </c>
      <c r="T17" s="275">
        <v>1082</v>
      </c>
      <c r="U17" s="273"/>
      <c r="V17" s="274"/>
      <c r="W17" s="275"/>
      <c r="X17" s="276">
        <v>32.799999999999997</v>
      </c>
      <c r="Y17" s="277">
        <v>30.7</v>
      </c>
      <c r="Z17" s="278">
        <v>31.8</v>
      </c>
      <c r="AA17" s="273">
        <v>537</v>
      </c>
      <c r="AB17" s="274">
        <v>545</v>
      </c>
      <c r="AC17" s="275">
        <v>1082</v>
      </c>
      <c r="AD17" s="273"/>
      <c r="AE17" s="274"/>
      <c r="AF17" s="275"/>
      <c r="AG17" s="273">
        <v>74</v>
      </c>
      <c r="AH17" s="273">
        <v>59</v>
      </c>
      <c r="AI17" s="273">
        <v>67</v>
      </c>
      <c r="AJ17" s="273">
        <v>4719</v>
      </c>
      <c r="AK17" s="274">
        <v>4966</v>
      </c>
      <c r="AL17" s="275">
        <v>9685</v>
      </c>
      <c r="AM17" s="273"/>
      <c r="AN17" s="274"/>
      <c r="AO17" s="275"/>
      <c r="AP17" s="273">
        <v>77</v>
      </c>
      <c r="AQ17" s="273">
        <v>63</v>
      </c>
      <c r="AR17" s="273">
        <v>70</v>
      </c>
      <c r="AS17" s="273">
        <v>4719</v>
      </c>
      <c r="AT17" s="274">
        <v>4966</v>
      </c>
      <c r="AU17" s="275">
        <v>9685</v>
      </c>
      <c r="AV17" s="273"/>
      <c r="AW17" s="274"/>
      <c r="AX17" s="275"/>
      <c r="AY17" s="276">
        <v>35</v>
      </c>
      <c r="AZ17" s="277">
        <v>32.6</v>
      </c>
      <c r="BA17" s="278">
        <v>33.799999999999997</v>
      </c>
      <c r="BB17" s="273">
        <v>4719</v>
      </c>
      <c r="BC17" s="274">
        <v>4966</v>
      </c>
      <c r="BD17" s="275">
        <v>9685</v>
      </c>
      <c r="BE17" s="273"/>
      <c r="BF17" s="274"/>
      <c r="BG17" s="275"/>
      <c r="BH17" s="273">
        <v>73</v>
      </c>
      <c r="BI17" s="273">
        <v>58</v>
      </c>
      <c r="BJ17" s="273">
        <v>65</v>
      </c>
      <c r="BK17" s="273">
        <v>5256</v>
      </c>
      <c r="BL17" s="274">
        <v>5511</v>
      </c>
      <c r="BM17" s="275">
        <v>10767</v>
      </c>
      <c r="BN17" s="273"/>
      <c r="BO17" s="274"/>
      <c r="BP17" s="275"/>
      <c r="BQ17" s="273">
        <v>75</v>
      </c>
      <c r="BR17" s="273">
        <v>62</v>
      </c>
      <c r="BS17" s="273">
        <v>69</v>
      </c>
      <c r="BT17" s="273">
        <v>5256</v>
      </c>
      <c r="BU17" s="274">
        <v>5511</v>
      </c>
      <c r="BV17" s="275">
        <v>10767</v>
      </c>
      <c r="BW17" s="273"/>
      <c r="BX17" s="274"/>
      <c r="BY17" s="275"/>
      <c r="BZ17" s="273">
        <v>34.799999999999997</v>
      </c>
      <c r="CA17" s="274">
        <v>32.4</v>
      </c>
      <c r="CB17" s="275">
        <v>33.6</v>
      </c>
      <c r="CC17" s="273">
        <v>5256</v>
      </c>
      <c r="CD17" s="274">
        <v>5511</v>
      </c>
      <c r="CE17" s="275">
        <v>10767</v>
      </c>
    </row>
    <row r="18" spans="2:83" x14ac:dyDescent="0.35">
      <c r="B18" t="s">
        <v>174</v>
      </c>
      <c r="C18" s="273"/>
      <c r="D18" s="274"/>
      <c r="E18" s="275"/>
      <c r="F18" s="273">
        <v>70</v>
      </c>
      <c r="G18" s="274">
        <v>52</v>
      </c>
      <c r="H18" s="275">
        <v>60</v>
      </c>
      <c r="I18" s="273">
        <v>465</v>
      </c>
      <c r="J18" s="274">
        <v>567</v>
      </c>
      <c r="K18" s="275">
        <v>1032</v>
      </c>
      <c r="L18" s="273"/>
      <c r="M18" s="274"/>
      <c r="N18" s="275"/>
      <c r="O18" s="273">
        <v>72</v>
      </c>
      <c r="P18" s="274">
        <v>55</v>
      </c>
      <c r="Q18" s="275">
        <v>62</v>
      </c>
      <c r="R18" s="273">
        <v>465</v>
      </c>
      <c r="S18" s="274">
        <v>567</v>
      </c>
      <c r="T18" s="275">
        <v>1032</v>
      </c>
      <c r="U18" s="273"/>
      <c r="V18" s="274"/>
      <c r="W18" s="275"/>
      <c r="X18" s="276">
        <v>33.799999999999997</v>
      </c>
      <c r="Y18" s="277">
        <v>31.5</v>
      </c>
      <c r="Z18" s="278">
        <v>32.5</v>
      </c>
      <c r="AA18" s="273">
        <v>465</v>
      </c>
      <c r="AB18" s="274">
        <v>567</v>
      </c>
      <c r="AC18" s="275">
        <v>1032</v>
      </c>
      <c r="AD18" s="273"/>
      <c r="AE18" s="274"/>
      <c r="AF18" s="275"/>
      <c r="AG18" s="273">
        <v>74</v>
      </c>
      <c r="AH18" s="273">
        <v>58</v>
      </c>
      <c r="AI18" s="273">
        <v>66</v>
      </c>
      <c r="AJ18" s="273">
        <v>1657</v>
      </c>
      <c r="AK18" s="274">
        <v>1618</v>
      </c>
      <c r="AL18" s="275">
        <v>3275</v>
      </c>
      <c r="AM18" s="273"/>
      <c r="AN18" s="274"/>
      <c r="AO18" s="275"/>
      <c r="AP18" s="273">
        <v>76</v>
      </c>
      <c r="AQ18" s="273">
        <v>61</v>
      </c>
      <c r="AR18" s="273">
        <v>68</v>
      </c>
      <c r="AS18" s="273">
        <v>1657</v>
      </c>
      <c r="AT18" s="274">
        <v>1618</v>
      </c>
      <c r="AU18" s="275">
        <v>3275</v>
      </c>
      <c r="AV18" s="273"/>
      <c r="AW18" s="274"/>
      <c r="AX18" s="275"/>
      <c r="AY18" s="276">
        <v>35.1</v>
      </c>
      <c r="AZ18" s="277">
        <v>32.299999999999997</v>
      </c>
      <c r="BA18" s="278">
        <v>33.700000000000003</v>
      </c>
      <c r="BB18" s="273">
        <v>1657</v>
      </c>
      <c r="BC18" s="274">
        <v>1618</v>
      </c>
      <c r="BD18" s="275">
        <v>3275</v>
      </c>
      <c r="BE18" s="273"/>
      <c r="BF18" s="274"/>
      <c r="BG18" s="275"/>
      <c r="BH18" s="273">
        <v>73</v>
      </c>
      <c r="BI18" s="273">
        <v>56</v>
      </c>
      <c r="BJ18" s="273">
        <v>65</v>
      </c>
      <c r="BK18" s="273">
        <v>2122</v>
      </c>
      <c r="BL18" s="274">
        <v>2185</v>
      </c>
      <c r="BM18" s="275">
        <v>4307</v>
      </c>
      <c r="BN18" s="273"/>
      <c r="BO18" s="274"/>
      <c r="BP18" s="275"/>
      <c r="BQ18" s="273">
        <v>75</v>
      </c>
      <c r="BR18" s="273">
        <v>59</v>
      </c>
      <c r="BS18" s="273">
        <v>67</v>
      </c>
      <c r="BT18" s="273">
        <v>2122</v>
      </c>
      <c r="BU18" s="274">
        <v>2185</v>
      </c>
      <c r="BV18" s="275">
        <v>4307</v>
      </c>
      <c r="BW18" s="273"/>
      <c r="BX18" s="274"/>
      <c r="BY18" s="275"/>
      <c r="BZ18" s="273">
        <v>34.799999999999997</v>
      </c>
      <c r="CA18" s="274">
        <v>32.1</v>
      </c>
      <c r="CB18" s="275">
        <v>33.4</v>
      </c>
      <c r="CC18" s="273">
        <v>2122</v>
      </c>
      <c r="CD18" s="274">
        <v>2185</v>
      </c>
      <c r="CE18" s="275">
        <v>4307</v>
      </c>
    </row>
    <row r="19" spans="2:83" x14ac:dyDescent="0.35">
      <c r="B19" t="s">
        <v>222</v>
      </c>
      <c r="C19" s="273"/>
      <c r="D19" s="274"/>
      <c r="E19" s="275"/>
      <c r="F19" s="273">
        <v>62</v>
      </c>
      <c r="G19" s="274">
        <v>45</v>
      </c>
      <c r="H19" s="275">
        <v>53</v>
      </c>
      <c r="I19" s="273">
        <v>911</v>
      </c>
      <c r="J19" s="274">
        <v>1011</v>
      </c>
      <c r="K19" s="275">
        <v>1922</v>
      </c>
      <c r="L19" s="273"/>
      <c r="M19" s="274"/>
      <c r="N19" s="275"/>
      <c r="O19" s="273">
        <v>64</v>
      </c>
      <c r="P19" s="274">
        <v>49</v>
      </c>
      <c r="Q19" s="275">
        <v>56</v>
      </c>
      <c r="R19" s="273">
        <v>911</v>
      </c>
      <c r="S19" s="274">
        <v>1011</v>
      </c>
      <c r="T19" s="275">
        <v>1922</v>
      </c>
      <c r="U19" s="273"/>
      <c r="V19" s="274"/>
      <c r="W19" s="275"/>
      <c r="X19" s="276">
        <v>32.700000000000003</v>
      </c>
      <c r="Y19" s="277">
        <v>30</v>
      </c>
      <c r="Z19" s="278">
        <v>31.3</v>
      </c>
      <c r="AA19" s="273">
        <v>911</v>
      </c>
      <c r="AB19" s="274">
        <v>1011</v>
      </c>
      <c r="AC19" s="275">
        <v>1922</v>
      </c>
      <c r="AD19" s="273"/>
      <c r="AE19" s="274"/>
      <c r="AF19" s="275"/>
      <c r="AG19" s="273">
        <v>67</v>
      </c>
      <c r="AH19" s="273">
        <v>53</v>
      </c>
      <c r="AI19" s="273">
        <v>60</v>
      </c>
      <c r="AJ19" s="273">
        <v>4028</v>
      </c>
      <c r="AK19" s="274">
        <v>4460</v>
      </c>
      <c r="AL19" s="275">
        <v>8488</v>
      </c>
      <c r="AM19" s="273"/>
      <c r="AN19" s="274"/>
      <c r="AO19" s="275"/>
      <c r="AP19" s="273">
        <v>69</v>
      </c>
      <c r="AQ19" s="273">
        <v>56</v>
      </c>
      <c r="AR19" s="273">
        <v>62</v>
      </c>
      <c r="AS19" s="273">
        <v>4028</v>
      </c>
      <c r="AT19" s="274">
        <v>4460</v>
      </c>
      <c r="AU19" s="275">
        <v>8488</v>
      </c>
      <c r="AV19" s="273"/>
      <c r="AW19" s="274"/>
      <c r="AX19" s="275"/>
      <c r="AY19" s="276">
        <v>33.9</v>
      </c>
      <c r="AZ19" s="277">
        <v>31.6</v>
      </c>
      <c r="BA19" s="278">
        <v>32.700000000000003</v>
      </c>
      <c r="BB19" s="273">
        <v>4028</v>
      </c>
      <c r="BC19" s="274">
        <v>4460</v>
      </c>
      <c r="BD19" s="275">
        <v>8488</v>
      </c>
      <c r="BE19" s="273"/>
      <c r="BF19" s="274"/>
      <c r="BG19" s="275"/>
      <c r="BH19" s="273">
        <v>66</v>
      </c>
      <c r="BI19" s="273">
        <v>52</v>
      </c>
      <c r="BJ19" s="273">
        <v>58</v>
      </c>
      <c r="BK19" s="273">
        <v>4939</v>
      </c>
      <c r="BL19" s="274">
        <v>5471</v>
      </c>
      <c r="BM19" s="275">
        <v>10410</v>
      </c>
      <c r="BN19" s="273"/>
      <c r="BO19" s="274"/>
      <c r="BP19" s="275"/>
      <c r="BQ19" s="273">
        <v>68</v>
      </c>
      <c r="BR19" s="273">
        <v>55</v>
      </c>
      <c r="BS19" s="273">
        <v>61</v>
      </c>
      <c r="BT19" s="273">
        <v>4939</v>
      </c>
      <c r="BU19" s="274">
        <v>5471</v>
      </c>
      <c r="BV19" s="275">
        <v>10410</v>
      </c>
      <c r="BW19" s="273"/>
      <c r="BX19" s="274"/>
      <c r="BY19" s="275"/>
      <c r="BZ19" s="273">
        <v>33.700000000000003</v>
      </c>
      <c r="CA19" s="274">
        <v>31.3</v>
      </c>
      <c r="CB19" s="275">
        <v>32.5</v>
      </c>
      <c r="CC19" s="273">
        <v>4939</v>
      </c>
      <c r="CD19" s="274">
        <v>5471</v>
      </c>
      <c r="CE19" s="275">
        <v>10410</v>
      </c>
    </row>
    <row r="20" spans="2:83" x14ac:dyDescent="0.35">
      <c r="B20" t="s">
        <v>172</v>
      </c>
      <c r="C20" s="273"/>
      <c r="D20" s="274"/>
      <c r="E20" s="275"/>
      <c r="F20" s="273">
        <v>68</v>
      </c>
      <c r="G20" s="274">
        <v>50</v>
      </c>
      <c r="H20" s="275">
        <v>59</v>
      </c>
      <c r="I20" s="273">
        <v>1202</v>
      </c>
      <c r="J20" s="274">
        <v>1258</v>
      </c>
      <c r="K20" s="275">
        <v>2460</v>
      </c>
      <c r="L20" s="273"/>
      <c r="M20" s="274"/>
      <c r="N20" s="275"/>
      <c r="O20" s="273">
        <v>70</v>
      </c>
      <c r="P20" s="274">
        <v>52</v>
      </c>
      <c r="Q20" s="275">
        <v>61</v>
      </c>
      <c r="R20" s="273">
        <v>1202</v>
      </c>
      <c r="S20" s="274">
        <v>1258</v>
      </c>
      <c r="T20" s="275">
        <v>2460</v>
      </c>
      <c r="U20" s="273"/>
      <c r="V20" s="274"/>
      <c r="W20" s="275"/>
      <c r="X20" s="276">
        <v>34.200000000000003</v>
      </c>
      <c r="Y20" s="277">
        <v>31.2</v>
      </c>
      <c r="Z20" s="278">
        <v>32.700000000000003</v>
      </c>
      <c r="AA20" s="273">
        <v>1202</v>
      </c>
      <c r="AB20" s="274">
        <v>1258</v>
      </c>
      <c r="AC20" s="275">
        <v>2460</v>
      </c>
      <c r="AD20" s="273"/>
      <c r="AE20" s="274"/>
      <c r="AF20" s="275"/>
      <c r="AG20" s="273">
        <v>79</v>
      </c>
      <c r="AH20" s="273">
        <v>65</v>
      </c>
      <c r="AI20" s="273">
        <v>71</v>
      </c>
      <c r="AJ20" s="273">
        <v>5467</v>
      </c>
      <c r="AK20" s="274">
        <v>5807</v>
      </c>
      <c r="AL20" s="275">
        <v>11274</v>
      </c>
      <c r="AM20" s="273"/>
      <c r="AN20" s="274"/>
      <c r="AO20" s="275"/>
      <c r="AP20" s="273">
        <v>80</v>
      </c>
      <c r="AQ20" s="273">
        <v>67</v>
      </c>
      <c r="AR20" s="273">
        <v>73</v>
      </c>
      <c r="AS20" s="273">
        <v>5467</v>
      </c>
      <c r="AT20" s="274">
        <v>5807</v>
      </c>
      <c r="AU20" s="275">
        <v>11274</v>
      </c>
      <c r="AV20" s="273"/>
      <c r="AW20" s="274"/>
      <c r="AX20" s="275"/>
      <c r="AY20" s="276">
        <v>36.6</v>
      </c>
      <c r="AZ20" s="277">
        <v>34</v>
      </c>
      <c r="BA20" s="278">
        <v>35.299999999999997</v>
      </c>
      <c r="BB20" s="273">
        <v>5467</v>
      </c>
      <c r="BC20" s="274">
        <v>5807</v>
      </c>
      <c r="BD20" s="275">
        <v>11274</v>
      </c>
      <c r="BE20" s="273"/>
      <c r="BF20" s="274"/>
      <c r="BG20" s="275"/>
      <c r="BH20" s="273">
        <v>77</v>
      </c>
      <c r="BI20" s="273">
        <v>62</v>
      </c>
      <c r="BJ20" s="273">
        <v>69</v>
      </c>
      <c r="BK20" s="273">
        <v>6669</v>
      </c>
      <c r="BL20" s="274">
        <v>7065</v>
      </c>
      <c r="BM20" s="275">
        <v>13734</v>
      </c>
      <c r="BN20" s="273"/>
      <c r="BO20" s="274"/>
      <c r="BP20" s="275"/>
      <c r="BQ20" s="273">
        <v>78</v>
      </c>
      <c r="BR20" s="273">
        <v>64</v>
      </c>
      <c r="BS20" s="273">
        <v>71</v>
      </c>
      <c r="BT20" s="273">
        <v>6669</v>
      </c>
      <c r="BU20" s="274">
        <v>7065</v>
      </c>
      <c r="BV20" s="275">
        <v>13734</v>
      </c>
      <c r="BW20" s="273"/>
      <c r="BX20" s="274"/>
      <c r="BY20" s="275"/>
      <c r="BZ20" s="273">
        <v>36.1</v>
      </c>
      <c r="CA20" s="274">
        <v>33.5</v>
      </c>
      <c r="CB20" s="275">
        <v>34.799999999999997</v>
      </c>
      <c r="CC20" s="273">
        <v>6669</v>
      </c>
      <c r="CD20" s="274">
        <v>7065</v>
      </c>
      <c r="CE20" s="275">
        <v>13734</v>
      </c>
    </row>
    <row r="21" spans="2:83" x14ac:dyDescent="0.35">
      <c r="B21" t="s">
        <v>171</v>
      </c>
      <c r="C21" s="273"/>
      <c r="D21" s="274"/>
      <c r="E21" s="275"/>
      <c r="F21" s="273">
        <v>59</v>
      </c>
      <c r="G21" s="274">
        <v>40</v>
      </c>
      <c r="H21" s="275">
        <v>50</v>
      </c>
      <c r="I21" s="273">
        <v>1291</v>
      </c>
      <c r="J21" s="274">
        <v>1285</v>
      </c>
      <c r="K21" s="275">
        <v>2576</v>
      </c>
      <c r="L21" s="273"/>
      <c r="M21" s="274"/>
      <c r="N21" s="275"/>
      <c r="O21" s="273">
        <v>61</v>
      </c>
      <c r="P21" s="274">
        <v>43</v>
      </c>
      <c r="Q21" s="275">
        <v>52</v>
      </c>
      <c r="R21" s="273">
        <v>1291</v>
      </c>
      <c r="S21" s="274">
        <v>1285</v>
      </c>
      <c r="T21" s="275">
        <v>2576</v>
      </c>
      <c r="U21" s="273"/>
      <c r="V21" s="274"/>
      <c r="W21" s="275"/>
      <c r="X21" s="276">
        <v>32.299999999999997</v>
      </c>
      <c r="Y21" s="277">
        <v>29.2</v>
      </c>
      <c r="Z21" s="278">
        <v>30.8</v>
      </c>
      <c r="AA21" s="273">
        <v>1291</v>
      </c>
      <c r="AB21" s="274">
        <v>1285</v>
      </c>
      <c r="AC21" s="275">
        <v>2576</v>
      </c>
      <c r="AD21" s="273"/>
      <c r="AE21" s="274"/>
      <c r="AF21" s="275"/>
      <c r="AG21" s="273">
        <v>68</v>
      </c>
      <c r="AH21" s="273">
        <v>52</v>
      </c>
      <c r="AI21" s="273">
        <v>60</v>
      </c>
      <c r="AJ21" s="273">
        <v>19482</v>
      </c>
      <c r="AK21" s="274">
        <v>20580</v>
      </c>
      <c r="AL21" s="275">
        <v>40062</v>
      </c>
      <c r="AM21" s="273"/>
      <c r="AN21" s="274"/>
      <c r="AO21" s="275"/>
      <c r="AP21" s="273">
        <v>70</v>
      </c>
      <c r="AQ21" s="273">
        <v>55</v>
      </c>
      <c r="AR21" s="273">
        <v>62</v>
      </c>
      <c r="AS21" s="273">
        <v>19482</v>
      </c>
      <c r="AT21" s="274">
        <v>20580</v>
      </c>
      <c r="AU21" s="275">
        <v>40062</v>
      </c>
      <c r="AV21" s="273"/>
      <c r="AW21" s="274"/>
      <c r="AX21" s="275"/>
      <c r="AY21" s="276">
        <v>34.1</v>
      </c>
      <c r="AZ21" s="277">
        <v>31.6</v>
      </c>
      <c r="BA21" s="278">
        <v>32.799999999999997</v>
      </c>
      <c r="BB21" s="273">
        <v>19482</v>
      </c>
      <c r="BC21" s="274">
        <v>20580</v>
      </c>
      <c r="BD21" s="275">
        <v>40062</v>
      </c>
      <c r="BE21" s="273"/>
      <c r="BF21" s="274"/>
      <c r="BG21" s="275"/>
      <c r="BH21" s="273">
        <v>67</v>
      </c>
      <c r="BI21" s="273">
        <v>52</v>
      </c>
      <c r="BJ21" s="273">
        <v>59</v>
      </c>
      <c r="BK21" s="273">
        <v>20773</v>
      </c>
      <c r="BL21" s="274">
        <v>21865</v>
      </c>
      <c r="BM21" s="275">
        <v>42638</v>
      </c>
      <c r="BN21" s="273"/>
      <c r="BO21" s="274"/>
      <c r="BP21" s="275"/>
      <c r="BQ21" s="273">
        <v>69</v>
      </c>
      <c r="BR21" s="273">
        <v>54</v>
      </c>
      <c r="BS21" s="273">
        <v>62</v>
      </c>
      <c r="BT21" s="273">
        <v>20773</v>
      </c>
      <c r="BU21" s="274">
        <v>21865</v>
      </c>
      <c r="BV21" s="275">
        <v>42638</v>
      </c>
      <c r="BW21" s="273"/>
      <c r="BX21" s="274"/>
      <c r="BY21" s="275"/>
      <c r="BZ21" s="273">
        <v>34</v>
      </c>
      <c r="CA21" s="274">
        <v>31.5</v>
      </c>
      <c r="CB21" s="275">
        <v>32.700000000000003</v>
      </c>
      <c r="CC21" s="273">
        <v>20773</v>
      </c>
      <c r="CD21" s="274">
        <v>21865</v>
      </c>
      <c r="CE21" s="275">
        <v>42638</v>
      </c>
    </row>
    <row r="22" spans="2:83" x14ac:dyDescent="0.35">
      <c r="B22" t="s">
        <v>244</v>
      </c>
      <c r="C22" s="273"/>
      <c r="D22" s="274"/>
      <c r="E22" s="275"/>
      <c r="F22" s="273">
        <v>65</v>
      </c>
      <c r="G22" s="274">
        <v>52</v>
      </c>
      <c r="H22" s="275">
        <v>59</v>
      </c>
      <c r="I22" s="273">
        <v>709</v>
      </c>
      <c r="J22" s="274">
        <v>692</v>
      </c>
      <c r="K22" s="275">
        <v>1401</v>
      </c>
      <c r="L22" s="273"/>
      <c r="M22" s="274"/>
      <c r="N22" s="275"/>
      <c r="O22" s="273">
        <v>68</v>
      </c>
      <c r="P22" s="274">
        <v>57</v>
      </c>
      <c r="Q22" s="275">
        <v>62</v>
      </c>
      <c r="R22" s="273">
        <v>709</v>
      </c>
      <c r="S22" s="274">
        <v>692</v>
      </c>
      <c r="T22" s="275">
        <v>1401</v>
      </c>
      <c r="U22" s="273"/>
      <c r="V22" s="274"/>
      <c r="W22" s="275"/>
      <c r="X22" s="276">
        <v>33.700000000000003</v>
      </c>
      <c r="Y22" s="277">
        <v>31.2</v>
      </c>
      <c r="Z22" s="278">
        <v>32.5</v>
      </c>
      <c r="AA22" s="273">
        <v>709</v>
      </c>
      <c r="AB22" s="274">
        <v>692</v>
      </c>
      <c r="AC22" s="275">
        <v>1401</v>
      </c>
      <c r="AD22" s="273"/>
      <c r="AE22" s="274"/>
      <c r="AF22" s="275"/>
      <c r="AG22" s="273">
        <v>71</v>
      </c>
      <c r="AH22" s="273">
        <v>54</v>
      </c>
      <c r="AI22" s="273">
        <v>62</v>
      </c>
      <c r="AJ22" s="273">
        <v>3760</v>
      </c>
      <c r="AK22" s="274">
        <v>3904</v>
      </c>
      <c r="AL22" s="275">
        <v>7664</v>
      </c>
      <c r="AM22" s="273"/>
      <c r="AN22" s="274"/>
      <c r="AO22" s="275"/>
      <c r="AP22" s="273">
        <v>74</v>
      </c>
      <c r="AQ22" s="273">
        <v>58</v>
      </c>
      <c r="AR22" s="273">
        <v>66</v>
      </c>
      <c r="AS22" s="273">
        <v>3760</v>
      </c>
      <c r="AT22" s="274">
        <v>3904</v>
      </c>
      <c r="AU22" s="275">
        <v>7664</v>
      </c>
      <c r="AV22" s="273"/>
      <c r="AW22" s="274"/>
      <c r="AX22" s="275"/>
      <c r="AY22" s="276">
        <v>34.700000000000003</v>
      </c>
      <c r="AZ22" s="277">
        <v>31.4</v>
      </c>
      <c r="BA22" s="278">
        <v>33</v>
      </c>
      <c r="BB22" s="273">
        <v>3760</v>
      </c>
      <c r="BC22" s="274">
        <v>3904</v>
      </c>
      <c r="BD22" s="275">
        <v>7664</v>
      </c>
      <c r="BE22" s="273"/>
      <c r="BF22" s="274"/>
      <c r="BG22" s="275"/>
      <c r="BH22" s="273">
        <v>70</v>
      </c>
      <c r="BI22" s="273">
        <v>53</v>
      </c>
      <c r="BJ22" s="273">
        <v>62</v>
      </c>
      <c r="BK22" s="273">
        <v>4469</v>
      </c>
      <c r="BL22" s="274">
        <v>4596</v>
      </c>
      <c r="BM22" s="275">
        <v>9065</v>
      </c>
      <c r="BN22" s="273"/>
      <c r="BO22" s="274"/>
      <c r="BP22" s="275"/>
      <c r="BQ22" s="273">
        <v>73</v>
      </c>
      <c r="BR22" s="273">
        <v>58</v>
      </c>
      <c r="BS22" s="273">
        <v>65</v>
      </c>
      <c r="BT22" s="273">
        <v>4469</v>
      </c>
      <c r="BU22" s="274">
        <v>4596</v>
      </c>
      <c r="BV22" s="275">
        <v>9065</v>
      </c>
      <c r="BW22" s="273"/>
      <c r="BX22" s="274"/>
      <c r="BY22" s="275"/>
      <c r="BZ22" s="273">
        <v>34.5</v>
      </c>
      <c r="CA22" s="274">
        <v>31.4</v>
      </c>
      <c r="CB22" s="275">
        <v>32.9</v>
      </c>
      <c r="CC22" s="273">
        <v>4469</v>
      </c>
      <c r="CD22" s="274">
        <v>4596</v>
      </c>
      <c r="CE22" s="275">
        <v>9065</v>
      </c>
    </row>
    <row r="23" spans="2:83" x14ac:dyDescent="0.35">
      <c r="C23" s="273"/>
      <c r="D23" s="274"/>
      <c r="E23" s="275"/>
      <c r="F23" s="273"/>
      <c r="G23" s="274"/>
      <c r="H23" s="275"/>
      <c r="I23" s="273"/>
      <c r="J23" s="274"/>
      <c r="K23" s="275"/>
      <c r="L23" s="273"/>
      <c r="M23" s="274"/>
      <c r="N23" s="275"/>
      <c r="O23" s="273"/>
      <c r="P23" s="274"/>
      <c r="Q23" s="275"/>
      <c r="R23" s="273"/>
      <c r="S23" s="274"/>
      <c r="T23" s="275"/>
      <c r="U23" s="273"/>
      <c r="V23" s="274"/>
      <c r="W23" s="275"/>
      <c r="X23" s="276"/>
      <c r="Y23" s="277"/>
      <c r="Z23" s="278"/>
      <c r="AA23" s="273"/>
      <c r="AB23" s="274"/>
      <c r="AC23" s="275"/>
      <c r="AD23" s="273"/>
      <c r="AE23" s="274"/>
      <c r="AF23" s="275"/>
      <c r="AG23" s="273"/>
      <c r="AH23" s="273"/>
      <c r="AI23" s="273"/>
      <c r="AJ23" s="273"/>
      <c r="AK23" s="274"/>
      <c r="AL23" s="275"/>
      <c r="AM23" s="273"/>
      <c r="AN23" s="274"/>
      <c r="AO23" s="275"/>
      <c r="AP23" s="273"/>
      <c r="AQ23" s="273"/>
      <c r="AR23" s="273"/>
      <c r="AS23" s="273"/>
      <c r="AT23" s="274"/>
      <c r="AU23" s="275"/>
      <c r="AV23" s="273"/>
      <c r="AW23" s="274"/>
      <c r="AX23" s="275"/>
      <c r="AY23" s="276"/>
      <c r="AZ23" s="277"/>
      <c r="BA23" s="278"/>
      <c r="BB23" s="273"/>
      <c r="BC23" s="274"/>
      <c r="BD23" s="275"/>
      <c r="BE23" s="273"/>
      <c r="BF23" s="274"/>
      <c r="BG23" s="275"/>
      <c r="BH23" s="273"/>
      <c r="BI23" s="273"/>
      <c r="BJ23" s="273"/>
      <c r="BK23" s="273"/>
      <c r="BL23" s="274"/>
      <c r="BM23" s="275"/>
      <c r="BN23" s="273"/>
      <c r="BO23" s="274"/>
      <c r="BP23" s="275"/>
      <c r="BQ23" s="273">
        <v>69</v>
      </c>
      <c r="BR23" s="273">
        <v>55</v>
      </c>
      <c r="BS23" s="273">
        <v>62</v>
      </c>
      <c r="BT23" s="273"/>
      <c r="BU23" s="274"/>
      <c r="BV23" s="275"/>
      <c r="BW23" s="273"/>
      <c r="BX23" s="274"/>
      <c r="BY23" s="275"/>
      <c r="BZ23" s="273"/>
      <c r="CA23" s="274"/>
      <c r="CB23" s="275"/>
      <c r="CC23" s="273"/>
      <c r="CD23" s="274"/>
      <c r="CE23" s="275"/>
    </row>
    <row r="24" spans="2:83" x14ac:dyDescent="0.35">
      <c r="B24" t="s">
        <v>532</v>
      </c>
      <c r="C24" s="273"/>
      <c r="D24" s="274"/>
      <c r="E24" s="275"/>
      <c r="F24" s="273">
        <v>69</v>
      </c>
      <c r="G24" s="274">
        <v>47</v>
      </c>
      <c r="H24" s="275">
        <v>58</v>
      </c>
      <c r="I24" s="273">
        <v>777</v>
      </c>
      <c r="J24" s="274">
        <v>742</v>
      </c>
      <c r="K24" s="275">
        <v>1519</v>
      </c>
      <c r="L24" s="273"/>
      <c r="M24" s="274"/>
      <c r="N24" s="275"/>
      <c r="O24" s="273">
        <v>70</v>
      </c>
      <c r="P24" s="274">
        <v>50</v>
      </c>
      <c r="Q24" s="275">
        <v>60</v>
      </c>
      <c r="R24" s="273">
        <v>777</v>
      </c>
      <c r="S24" s="274">
        <v>742</v>
      </c>
      <c r="T24" s="275">
        <v>1519</v>
      </c>
      <c r="U24" s="273"/>
      <c r="V24" s="274"/>
      <c r="W24" s="275"/>
      <c r="X24" s="276">
        <v>34.200000000000003</v>
      </c>
      <c r="Y24" s="277">
        <v>30.8</v>
      </c>
      <c r="Z24" s="278">
        <v>32.6</v>
      </c>
      <c r="AA24" s="273">
        <v>777</v>
      </c>
      <c r="AB24" s="274">
        <v>742</v>
      </c>
      <c r="AC24" s="275">
        <v>1519</v>
      </c>
      <c r="AD24" s="273"/>
      <c r="AE24" s="274"/>
      <c r="AF24" s="275"/>
      <c r="AG24" s="273">
        <v>76</v>
      </c>
      <c r="AH24" s="273">
        <v>60</v>
      </c>
      <c r="AI24" s="273">
        <v>68</v>
      </c>
      <c r="AJ24" s="273">
        <v>1988</v>
      </c>
      <c r="AK24" s="274">
        <v>2025</v>
      </c>
      <c r="AL24" s="275">
        <v>4013</v>
      </c>
      <c r="AM24" s="273"/>
      <c r="AN24" s="274"/>
      <c r="AO24" s="275"/>
      <c r="AP24" s="273">
        <v>77</v>
      </c>
      <c r="AQ24" s="273">
        <v>62</v>
      </c>
      <c r="AR24" s="273">
        <v>69</v>
      </c>
      <c r="AS24" s="273">
        <v>1988</v>
      </c>
      <c r="AT24" s="274">
        <v>2025</v>
      </c>
      <c r="AU24" s="275">
        <v>4013</v>
      </c>
      <c r="AV24" s="273"/>
      <c r="AW24" s="274"/>
      <c r="AX24" s="275"/>
      <c r="AY24" s="276">
        <v>35.700000000000003</v>
      </c>
      <c r="AZ24" s="277">
        <v>32.9</v>
      </c>
      <c r="BA24" s="278">
        <v>34.299999999999997</v>
      </c>
      <c r="BB24" s="273">
        <v>1988</v>
      </c>
      <c r="BC24" s="274">
        <v>2025</v>
      </c>
      <c r="BD24" s="275">
        <v>4013</v>
      </c>
      <c r="BE24" s="273"/>
      <c r="BF24" s="274"/>
      <c r="BG24" s="275"/>
      <c r="BH24" s="273">
        <v>74</v>
      </c>
      <c r="BI24" s="273">
        <v>56</v>
      </c>
      <c r="BJ24" s="273">
        <v>65</v>
      </c>
      <c r="BK24" s="273">
        <v>2765</v>
      </c>
      <c r="BL24" s="274">
        <v>2767</v>
      </c>
      <c r="BM24" s="275">
        <v>5532</v>
      </c>
      <c r="BN24" s="273"/>
      <c r="BO24" s="274"/>
      <c r="BP24" s="275"/>
      <c r="BQ24" s="273">
        <v>75</v>
      </c>
      <c r="BR24" s="273">
        <v>59</v>
      </c>
      <c r="BS24" s="273">
        <v>67</v>
      </c>
      <c r="BT24" s="273">
        <v>2765</v>
      </c>
      <c r="BU24" s="274">
        <v>2767</v>
      </c>
      <c r="BV24" s="275">
        <v>5532</v>
      </c>
      <c r="BW24" s="273"/>
      <c r="BX24" s="274"/>
      <c r="BY24" s="275"/>
      <c r="BZ24" s="273">
        <v>35.299999999999997</v>
      </c>
      <c r="CA24" s="274">
        <v>32.299999999999997</v>
      </c>
      <c r="CB24" s="275">
        <v>33.799999999999997</v>
      </c>
      <c r="CC24" s="273">
        <v>2765</v>
      </c>
      <c r="CD24" s="274">
        <v>2767</v>
      </c>
      <c r="CE24" s="275">
        <v>5532</v>
      </c>
    </row>
    <row r="25" spans="2:83" x14ac:dyDescent="0.35">
      <c r="B25" t="s">
        <v>221</v>
      </c>
      <c r="C25" s="273"/>
      <c r="D25" s="274"/>
      <c r="E25" s="275"/>
      <c r="F25" s="273">
        <v>68</v>
      </c>
      <c r="G25" s="274">
        <v>50</v>
      </c>
      <c r="H25" s="275">
        <v>58</v>
      </c>
      <c r="I25" s="273">
        <v>110</v>
      </c>
      <c r="J25" s="274">
        <v>146</v>
      </c>
      <c r="K25" s="275">
        <v>256</v>
      </c>
      <c r="L25" s="273"/>
      <c r="M25" s="274"/>
      <c r="N25" s="275"/>
      <c r="O25" s="273">
        <v>70</v>
      </c>
      <c r="P25" s="274">
        <v>57</v>
      </c>
      <c r="Q25" s="275">
        <v>63</v>
      </c>
      <c r="R25" s="273">
        <v>110</v>
      </c>
      <c r="S25" s="274">
        <v>146</v>
      </c>
      <c r="T25" s="275">
        <v>256</v>
      </c>
      <c r="U25" s="273"/>
      <c r="V25" s="274"/>
      <c r="W25" s="275"/>
      <c r="X25" s="276">
        <v>33.299999999999997</v>
      </c>
      <c r="Y25" s="277">
        <v>31.1</v>
      </c>
      <c r="Z25" s="278">
        <v>32</v>
      </c>
      <c r="AA25" s="273">
        <v>110</v>
      </c>
      <c r="AB25" s="274">
        <v>146</v>
      </c>
      <c r="AC25" s="275">
        <v>256</v>
      </c>
      <c r="AD25" s="273"/>
      <c r="AE25" s="274"/>
      <c r="AF25" s="275"/>
      <c r="AG25" s="273">
        <v>76</v>
      </c>
      <c r="AH25" s="273">
        <v>59</v>
      </c>
      <c r="AI25" s="273">
        <v>67</v>
      </c>
      <c r="AJ25" s="273">
        <v>1278</v>
      </c>
      <c r="AK25" s="274">
        <v>1394</v>
      </c>
      <c r="AL25" s="275">
        <v>2672</v>
      </c>
      <c r="AM25" s="273"/>
      <c r="AN25" s="274"/>
      <c r="AO25" s="275"/>
      <c r="AP25" s="273">
        <v>77</v>
      </c>
      <c r="AQ25" s="273">
        <v>63</v>
      </c>
      <c r="AR25" s="273">
        <v>70</v>
      </c>
      <c r="AS25" s="273">
        <v>1278</v>
      </c>
      <c r="AT25" s="274">
        <v>1394</v>
      </c>
      <c r="AU25" s="275">
        <v>2672</v>
      </c>
      <c r="AV25" s="273"/>
      <c r="AW25" s="274"/>
      <c r="AX25" s="275"/>
      <c r="AY25" s="276">
        <v>35.9</v>
      </c>
      <c r="AZ25" s="277">
        <v>33.200000000000003</v>
      </c>
      <c r="BA25" s="278">
        <v>34.5</v>
      </c>
      <c r="BB25" s="273">
        <v>1278</v>
      </c>
      <c r="BC25" s="274">
        <v>1394</v>
      </c>
      <c r="BD25" s="275">
        <v>2672</v>
      </c>
      <c r="BE25" s="273"/>
      <c r="BF25" s="274"/>
      <c r="BG25" s="275"/>
      <c r="BH25" s="273">
        <v>75</v>
      </c>
      <c r="BI25" s="273">
        <v>58</v>
      </c>
      <c r="BJ25" s="273">
        <v>66</v>
      </c>
      <c r="BK25" s="273">
        <v>1388</v>
      </c>
      <c r="BL25" s="274">
        <v>1540</v>
      </c>
      <c r="BM25" s="275">
        <v>2928</v>
      </c>
      <c r="BN25" s="273"/>
      <c r="BO25" s="274"/>
      <c r="BP25" s="275"/>
      <c r="BQ25" s="273">
        <v>77</v>
      </c>
      <c r="BR25" s="273">
        <v>63</v>
      </c>
      <c r="BS25" s="273">
        <v>69</v>
      </c>
      <c r="BT25" s="273">
        <v>1388</v>
      </c>
      <c r="BU25" s="274">
        <v>1540</v>
      </c>
      <c r="BV25" s="275">
        <v>2928</v>
      </c>
      <c r="BW25" s="273"/>
      <c r="BX25" s="274"/>
      <c r="BY25" s="275"/>
      <c r="BZ25" s="273">
        <v>35.700000000000003</v>
      </c>
      <c r="CA25" s="274">
        <v>33</v>
      </c>
      <c r="CB25" s="275">
        <v>34.299999999999997</v>
      </c>
      <c r="CC25" s="273">
        <v>1388</v>
      </c>
      <c r="CD25" s="274">
        <v>1540</v>
      </c>
      <c r="CE25" s="275">
        <v>2928</v>
      </c>
    </row>
    <row r="26" spans="2:83" x14ac:dyDescent="0.35">
      <c r="B26" t="s">
        <v>164</v>
      </c>
      <c r="C26" s="273"/>
      <c r="D26" s="274"/>
      <c r="E26" s="275"/>
      <c r="F26" s="273">
        <v>31</v>
      </c>
      <c r="G26" s="274">
        <v>22</v>
      </c>
      <c r="H26" s="275">
        <v>27</v>
      </c>
      <c r="I26" s="273">
        <v>254</v>
      </c>
      <c r="J26" s="274">
        <v>264</v>
      </c>
      <c r="K26" s="275">
        <v>518</v>
      </c>
      <c r="L26" s="273"/>
      <c r="M26" s="274"/>
      <c r="N26" s="275"/>
      <c r="O26" s="273">
        <v>33</v>
      </c>
      <c r="P26" s="274">
        <v>24</v>
      </c>
      <c r="Q26" s="275">
        <v>29</v>
      </c>
      <c r="R26" s="273">
        <v>254</v>
      </c>
      <c r="S26" s="274">
        <v>264</v>
      </c>
      <c r="T26" s="275">
        <v>518</v>
      </c>
      <c r="U26" s="273"/>
      <c r="V26" s="274"/>
      <c r="W26" s="275"/>
      <c r="X26" s="276">
        <v>28.9</v>
      </c>
      <c r="Y26" s="277">
        <v>27.7</v>
      </c>
      <c r="Z26" s="278">
        <v>28.3</v>
      </c>
      <c r="AA26" s="273">
        <v>254</v>
      </c>
      <c r="AB26" s="274">
        <v>264</v>
      </c>
      <c r="AC26" s="275">
        <v>518</v>
      </c>
      <c r="AD26" s="273"/>
      <c r="AE26" s="274"/>
      <c r="AF26" s="275"/>
      <c r="AG26" s="273">
        <v>30</v>
      </c>
      <c r="AH26" s="273">
        <v>17</v>
      </c>
      <c r="AI26" s="273">
        <v>23</v>
      </c>
      <c r="AJ26" s="273">
        <v>648</v>
      </c>
      <c r="AK26" s="274">
        <v>627</v>
      </c>
      <c r="AL26" s="275">
        <v>1275</v>
      </c>
      <c r="AM26" s="273"/>
      <c r="AN26" s="274"/>
      <c r="AO26" s="275"/>
      <c r="AP26" s="273">
        <v>32</v>
      </c>
      <c r="AQ26" s="273">
        <v>18</v>
      </c>
      <c r="AR26" s="273">
        <v>25</v>
      </c>
      <c r="AS26" s="273">
        <v>648</v>
      </c>
      <c r="AT26" s="274">
        <v>627</v>
      </c>
      <c r="AU26" s="275">
        <v>1275</v>
      </c>
      <c r="AV26" s="273"/>
      <c r="AW26" s="274"/>
      <c r="AX26" s="275"/>
      <c r="AY26" s="276">
        <v>28.2</v>
      </c>
      <c r="AZ26" s="277">
        <v>26.2</v>
      </c>
      <c r="BA26" s="278">
        <v>27.2</v>
      </c>
      <c r="BB26" s="273">
        <v>648</v>
      </c>
      <c r="BC26" s="274">
        <v>627</v>
      </c>
      <c r="BD26" s="275">
        <v>1275</v>
      </c>
      <c r="BE26" s="273"/>
      <c r="BF26" s="274"/>
      <c r="BG26" s="275"/>
      <c r="BH26" s="273">
        <v>30</v>
      </c>
      <c r="BI26" s="273">
        <v>18</v>
      </c>
      <c r="BJ26" s="273">
        <v>24</v>
      </c>
      <c r="BK26" s="273">
        <v>902</v>
      </c>
      <c r="BL26" s="274">
        <v>891</v>
      </c>
      <c r="BM26" s="275">
        <v>1793</v>
      </c>
      <c r="BN26" s="273"/>
      <c r="BO26" s="274"/>
      <c r="BP26" s="275"/>
      <c r="BQ26" s="273">
        <v>32</v>
      </c>
      <c r="BR26" s="273">
        <v>20</v>
      </c>
      <c r="BS26" s="273">
        <v>26</v>
      </c>
      <c r="BT26" s="273">
        <v>902</v>
      </c>
      <c r="BU26" s="274">
        <v>891</v>
      </c>
      <c r="BV26" s="275">
        <v>1793</v>
      </c>
      <c r="BW26" s="273"/>
      <c r="BX26" s="274"/>
      <c r="BY26" s="275"/>
      <c r="BZ26" s="273">
        <v>28.4</v>
      </c>
      <c r="CA26" s="274">
        <v>26.6</v>
      </c>
      <c r="CB26" s="275">
        <v>27.5</v>
      </c>
      <c r="CC26" s="273">
        <v>902</v>
      </c>
      <c r="CD26" s="274">
        <v>891</v>
      </c>
      <c r="CE26" s="275">
        <v>1793</v>
      </c>
    </row>
    <row r="27" spans="2:83" x14ac:dyDescent="0.35">
      <c r="B27" t="s">
        <v>242</v>
      </c>
      <c r="C27" s="273"/>
      <c r="D27" s="274"/>
      <c r="E27" s="275"/>
      <c r="F27" s="273">
        <v>69</v>
      </c>
      <c r="G27" s="274">
        <v>56</v>
      </c>
      <c r="H27" s="275">
        <v>62</v>
      </c>
      <c r="I27" s="273">
        <v>305</v>
      </c>
      <c r="J27" s="274">
        <v>347</v>
      </c>
      <c r="K27" s="275">
        <v>652</v>
      </c>
      <c r="L27" s="273"/>
      <c r="M27" s="274"/>
      <c r="N27" s="275"/>
      <c r="O27" s="273">
        <v>71</v>
      </c>
      <c r="P27" s="274">
        <v>59</v>
      </c>
      <c r="Q27" s="275">
        <v>64</v>
      </c>
      <c r="R27" s="273">
        <v>305</v>
      </c>
      <c r="S27" s="274">
        <v>347</v>
      </c>
      <c r="T27" s="275">
        <v>652</v>
      </c>
      <c r="U27" s="273"/>
      <c r="V27" s="274"/>
      <c r="W27" s="275"/>
      <c r="X27" s="276">
        <v>34.200000000000003</v>
      </c>
      <c r="Y27" s="277">
        <v>32.299999999999997</v>
      </c>
      <c r="Z27" s="278">
        <v>33.200000000000003</v>
      </c>
      <c r="AA27" s="273">
        <v>305</v>
      </c>
      <c r="AB27" s="274">
        <v>347</v>
      </c>
      <c r="AC27" s="275">
        <v>652</v>
      </c>
      <c r="AD27" s="273"/>
      <c r="AE27" s="274"/>
      <c r="AF27" s="275"/>
      <c r="AG27" s="273">
        <v>81</v>
      </c>
      <c r="AH27" s="273">
        <v>67</v>
      </c>
      <c r="AI27" s="273">
        <v>74</v>
      </c>
      <c r="AJ27" s="273">
        <v>8636</v>
      </c>
      <c r="AK27" s="274">
        <v>9169</v>
      </c>
      <c r="AL27" s="275">
        <v>17805</v>
      </c>
      <c r="AM27" s="273"/>
      <c r="AN27" s="274"/>
      <c r="AO27" s="275"/>
      <c r="AP27" s="273">
        <v>83</v>
      </c>
      <c r="AQ27" s="273">
        <v>70</v>
      </c>
      <c r="AR27" s="273">
        <v>77</v>
      </c>
      <c r="AS27" s="273">
        <v>8636</v>
      </c>
      <c r="AT27" s="274">
        <v>9169</v>
      </c>
      <c r="AU27" s="275">
        <v>17805</v>
      </c>
      <c r="AV27" s="273"/>
      <c r="AW27" s="274"/>
      <c r="AX27" s="275"/>
      <c r="AY27" s="276">
        <v>36.5</v>
      </c>
      <c r="AZ27" s="277">
        <v>34</v>
      </c>
      <c r="BA27" s="278">
        <v>35.200000000000003</v>
      </c>
      <c r="BB27" s="273">
        <v>8636</v>
      </c>
      <c r="BC27" s="274">
        <v>9169</v>
      </c>
      <c r="BD27" s="275">
        <v>17805</v>
      </c>
      <c r="BE27" s="273"/>
      <c r="BF27" s="274"/>
      <c r="BG27" s="275"/>
      <c r="BH27" s="273">
        <v>81</v>
      </c>
      <c r="BI27" s="273">
        <v>66</v>
      </c>
      <c r="BJ27" s="273">
        <v>73</v>
      </c>
      <c r="BK27" s="273">
        <v>8941</v>
      </c>
      <c r="BL27" s="274">
        <v>9516</v>
      </c>
      <c r="BM27" s="275">
        <v>18457</v>
      </c>
      <c r="BN27" s="273"/>
      <c r="BO27" s="274"/>
      <c r="BP27" s="275"/>
      <c r="BQ27" s="273">
        <v>83</v>
      </c>
      <c r="BR27" s="273">
        <v>70</v>
      </c>
      <c r="BS27" s="273">
        <v>76</v>
      </c>
      <c r="BT27" s="273">
        <v>8941</v>
      </c>
      <c r="BU27" s="274">
        <v>9516</v>
      </c>
      <c r="BV27" s="275">
        <v>18457</v>
      </c>
      <c r="BW27" s="273"/>
      <c r="BX27" s="274"/>
      <c r="BY27" s="275"/>
      <c r="BZ27" s="273">
        <v>36.4</v>
      </c>
      <c r="CA27" s="274">
        <v>34</v>
      </c>
      <c r="CB27" s="275">
        <v>35.200000000000003</v>
      </c>
      <c r="CC27" s="273">
        <v>8941</v>
      </c>
      <c r="CD27" s="274">
        <v>9516</v>
      </c>
      <c r="CE27" s="275">
        <v>18457</v>
      </c>
    </row>
    <row r="28" spans="2:83" x14ac:dyDescent="0.35">
      <c r="C28" s="273"/>
      <c r="D28" s="274"/>
      <c r="E28" s="275"/>
      <c r="F28" s="273"/>
      <c r="G28" s="274"/>
      <c r="H28" s="275"/>
      <c r="I28" s="273"/>
      <c r="J28" s="274"/>
      <c r="K28" s="275"/>
      <c r="L28" s="273"/>
      <c r="M28" s="274"/>
      <c r="N28" s="275"/>
      <c r="O28" s="273"/>
      <c r="P28" s="274"/>
      <c r="Q28" s="275"/>
      <c r="R28" s="273"/>
      <c r="S28" s="274"/>
      <c r="T28" s="275"/>
      <c r="U28" s="273"/>
      <c r="V28" s="274"/>
      <c r="W28" s="275"/>
      <c r="X28" s="276"/>
      <c r="Y28" s="277"/>
      <c r="Z28" s="278"/>
      <c r="AA28" s="273"/>
      <c r="AB28" s="274"/>
      <c r="AC28" s="275"/>
      <c r="AD28" s="273"/>
      <c r="AE28" s="274"/>
      <c r="AF28" s="275"/>
      <c r="AG28" s="273"/>
      <c r="AH28" s="273"/>
      <c r="AI28" s="273"/>
      <c r="AJ28" s="273"/>
      <c r="AK28" s="274"/>
      <c r="AL28" s="275"/>
      <c r="AM28" s="273"/>
      <c r="AN28" s="274"/>
      <c r="AO28" s="275"/>
      <c r="AP28" s="273"/>
      <c r="AQ28" s="273"/>
      <c r="AR28" s="273"/>
      <c r="AS28" s="273"/>
      <c r="AT28" s="274"/>
      <c r="AU28" s="275"/>
      <c r="AV28" s="273"/>
      <c r="AW28" s="274"/>
      <c r="AX28" s="275"/>
      <c r="AY28" s="276"/>
      <c r="AZ28" s="277"/>
      <c r="BA28" s="278"/>
      <c r="BB28" s="273"/>
      <c r="BC28" s="274"/>
      <c r="BD28" s="275"/>
      <c r="BE28" s="273"/>
      <c r="BF28" s="274"/>
      <c r="BG28" s="275"/>
      <c r="BH28" s="273"/>
      <c r="BI28" s="273"/>
      <c r="BJ28" s="273"/>
      <c r="BK28" s="273"/>
      <c r="BL28" s="274"/>
      <c r="BM28" s="275"/>
      <c r="BN28" s="273"/>
      <c r="BO28" s="274"/>
      <c r="BP28" s="275"/>
      <c r="BQ28" s="273">
        <v>73</v>
      </c>
      <c r="BR28" s="273">
        <v>58</v>
      </c>
      <c r="BS28" s="273">
        <v>65</v>
      </c>
      <c r="BT28" s="273"/>
      <c r="BU28" s="274"/>
      <c r="BV28" s="275"/>
      <c r="BW28" s="273"/>
      <c r="BX28" s="274"/>
      <c r="BY28" s="275"/>
      <c r="BZ28" s="273"/>
      <c r="CA28" s="274"/>
      <c r="CB28" s="275"/>
      <c r="CC28" s="273"/>
      <c r="CD28" s="274"/>
      <c r="CE28" s="275"/>
    </row>
    <row r="29" spans="2:83" x14ac:dyDescent="0.35">
      <c r="B29" t="s">
        <v>238</v>
      </c>
      <c r="C29" s="273"/>
      <c r="D29" s="274"/>
      <c r="E29" s="275"/>
      <c r="F29" s="273">
        <v>57</v>
      </c>
      <c r="G29" s="274">
        <v>39</v>
      </c>
      <c r="H29" s="275">
        <v>48</v>
      </c>
      <c r="I29" s="273">
        <v>101</v>
      </c>
      <c r="J29" s="274">
        <v>114</v>
      </c>
      <c r="K29" s="275">
        <v>215</v>
      </c>
      <c r="L29" s="273"/>
      <c r="M29" s="274"/>
      <c r="N29" s="275"/>
      <c r="O29" s="273">
        <v>58</v>
      </c>
      <c r="P29" s="274">
        <v>39</v>
      </c>
      <c r="Q29" s="275">
        <v>48</v>
      </c>
      <c r="R29" s="273">
        <v>101</v>
      </c>
      <c r="S29" s="274">
        <v>114</v>
      </c>
      <c r="T29" s="275">
        <v>215</v>
      </c>
      <c r="U29" s="273"/>
      <c r="V29" s="274"/>
      <c r="W29" s="275"/>
      <c r="X29" s="276">
        <v>32.6</v>
      </c>
      <c r="Y29" s="277">
        <v>29.1</v>
      </c>
      <c r="Z29" s="278">
        <v>30.8</v>
      </c>
      <c r="AA29" s="273">
        <v>101</v>
      </c>
      <c r="AB29" s="274">
        <v>114</v>
      </c>
      <c r="AC29" s="275">
        <v>215</v>
      </c>
      <c r="AD29" s="273"/>
      <c r="AE29" s="274"/>
      <c r="AF29" s="275"/>
      <c r="AG29" s="273">
        <v>80</v>
      </c>
      <c r="AH29" s="273">
        <v>67</v>
      </c>
      <c r="AI29" s="273">
        <v>73</v>
      </c>
      <c r="AJ29" s="273">
        <v>635</v>
      </c>
      <c r="AK29" s="274">
        <v>748</v>
      </c>
      <c r="AL29" s="275">
        <v>1383</v>
      </c>
      <c r="AM29" s="273"/>
      <c r="AN29" s="274"/>
      <c r="AO29" s="275"/>
      <c r="AP29" s="273">
        <v>80</v>
      </c>
      <c r="AQ29" s="273">
        <v>70</v>
      </c>
      <c r="AR29" s="273">
        <v>75</v>
      </c>
      <c r="AS29" s="273">
        <v>635</v>
      </c>
      <c r="AT29" s="274">
        <v>748</v>
      </c>
      <c r="AU29" s="275">
        <v>1383</v>
      </c>
      <c r="AV29" s="273"/>
      <c r="AW29" s="274"/>
      <c r="AX29" s="275"/>
      <c r="AY29" s="276">
        <v>37.299999999999997</v>
      </c>
      <c r="AZ29" s="277">
        <v>35.5</v>
      </c>
      <c r="BA29" s="278">
        <v>36.299999999999997</v>
      </c>
      <c r="BB29" s="273">
        <v>635</v>
      </c>
      <c r="BC29" s="274">
        <v>748</v>
      </c>
      <c r="BD29" s="275">
        <v>1383</v>
      </c>
      <c r="BE29" s="273"/>
      <c r="BF29" s="274"/>
      <c r="BG29" s="275"/>
      <c r="BH29" s="273">
        <v>77</v>
      </c>
      <c r="BI29" s="273">
        <v>64</v>
      </c>
      <c r="BJ29" s="273">
        <v>70</v>
      </c>
      <c r="BK29" s="273">
        <v>736</v>
      </c>
      <c r="BL29" s="274">
        <v>862</v>
      </c>
      <c r="BM29" s="275">
        <v>1598</v>
      </c>
      <c r="BN29" s="273"/>
      <c r="BO29" s="274"/>
      <c r="BP29" s="275"/>
      <c r="BQ29" s="273">
        <v>77</v>
      </c>
      <c r="BR29" s="273">
        <v>66</v>
      </c>
      <c r="BS29" s="273">
        <v>71</v>
      </c>
      <c r="BT29" s="273">
        <v>736</v>
      </c>
      <c r="BU29" s="274">
        <v>862</v>
      </c>
      <c r="BV29" s="275">
        <v>1598</v>
      </c>
      <c r="BW29" s="273"/>
      <c r="BX29" s="274"/>
      <c r="BY29" s="275"/>
      <c r="BZ29" s="273">
        <v>36.6</v>
      </c>
      <c r="CA29" s="274">
        <v>34.6</v>
      </c>
      <c r="CB29" s="275">
        <v>35.6</v>
      </c>
      <c r="CC29" s="273">
        <v>736</v>
      </c>
      <c r="CD29" s="274">
        <v>862</v>
      </c>
      <c r="CE29" s="275">
        <v>1598</v>
      </c>
    </row>
    <row r="30" spans="2:83" x14ac:dyDescent="0.35">
      <c r="B30" t="s">
        <v>243</v>
      </c>
      <c r="C30" s="273"/>
      <c r="D30" s="274"/>
      <c r="E30" s="275"/>
      <c r="F30" s="273">
        <v>60</v>
      </c>
      <c r="G30" s="274">
        <v>46</v>
      </c>
      <c r="H30" s="275">
        <v>52</v>
      </c>
      <c r="I30" s="273">
        <v>1333</v>
      </c>
      <c r="J30" s="274">
        <v>1464</v>
      </c>
      <c r="K30" s="275">
        <v>2797</v>
      </c>
      <c r="L30" s="273"/>
      <c r="M30" s="274"/>
      <c r="N30" s="275"/>
      <c r="O30" s="273">
        <v>64</v>
      </c>
      <c r="P30" s="274">
        <v>50</v>
      </c>
      <c r="Q30" s="275">
        <v>57</v>
      </c>
      <c r="R30" s="273">
        <v>1333</v>
      </c>
      <c r="S30" s="274">
        <v>1464</v>
      </c>
      <c r="T30" s="275">
        <v>2797</v>
      </c>
      <c r="U30" s="273"/>
      <c r="V30" s="274"/>
      <c r="W30" s="275"/>
      <c r="X30" s="276">
        <v>32.5</v>
      </c>
      <c r="Y30" s="277">
        <v>30.2</v>
      </c>
      <c r="Z30" s="278">
        <v>31.3</v>
      </c>
      <c r="AA30" s="273">
        <v>1333</v>
      </c>
      <c r="AB30" s="274">
        <v>1464</v>
      </c>
      <c r="AC30" s="275">
        <v>2797</v>
      </c>
      <c r="AD30" s="273"/>
      <c r="AE30" s="274"/>
      <c r="AF30" s="275"/>
      <c r="AG30" s="273">
        <v>68</v>
      </c>
      <c r="AH30" s="273">
        <v>52</v>
      </c>
      <c r="AI30" s="273">
        <v>60</v>
      </c>
      <c r="AJ30" s="273">
        <v>10331</v>
      </c>
      <c r="AK30" s="274">
        <v>10582</v>
      </c>
      <c r="AL30" s="275">
        <v>20913</v>
      </c>
      <c r="AM30" s="273"/>
      <c r="AN30" s="274"/>
      <c r="AO30" s="275"/>
      <c r="AP30" s="273">
        <v>71</v>
      </c>
      <c r="AQ30" s="273">
        <v>56</v>
      </c>
      <c r="AR30" s="273">
        <v>63</v>
      </c>
      <c r="AS30" s="273">
        <v>10331</v>
      </c>
      <c r="AT30" s="274">
        <v>10582</v>
      </c>
      <c r="AU30" s="275">
        <v>20913</v>
      </c>
      <c r="AV30" s="273"/>
      <c r="AW30" s="274"/>
      <c r="AX30" s="275"/>
      <c r="AY30" s="276">
        <v>33.799999999999997</v>
      </c>
      <c r="AZ30" s="277">
        <v>31.2</v>
      </c>
      <c r="BA30" s="278">
        <v>32.5</v>
      </c>
      <c r="BB30" s="273">
        <v>10331</v>
      </c>
      <c r="BC30" s="274">
        <v>10582</v>
      </c>
      <c r="BD30" s="275">
        <v>20913</v>
      </c>
      <c r="BE30" s="273"/>
      <c r="BF30" s="274"/>
      <c r="BG30" s="275"/>
      <c r="BH30" s="273">
        <v>67</v>
      </c>
      <c r="BI30" s="273">
        <v>51</v>
      </c>
      <c r="BJ30" s="273">
        <v>59</v>
      </c>
      <c r="BK30" s="273">
        <v>11664</v>
      </c>
      <c r="BL30" s="274">
        <v>12046</v>
      </c>
      <c r="BM30" s="275">
        <v>23710</v>
      </c>
      <c r="BN30" s="273"/>
      <c r="BO30" s="274"/>
      <c r="BP30" s="275"/>
      <c r="BQ30" s="273">
        <v>70</v>
      </c>
      <c r="BR30" s="273">
        <v>55</v>
      </c>
      <c r="BS30" s="273">
        <v>62</v>
      </c>
      <c r="BT30" s="273">
        <v>11664</v>
      </c>
      <c r="BU30" s="274">
        <v>12046</v>
      </c>
      <c r="BV30" s="275">
        <v>23710</v>
      </c>
      <c r="BW30" s="273"/>
      <c r="BX30" s="274"/>
      <c r="BY30" s="275"/>
      <c r="BZ30" s="273">
        <v>33.6</v>
      </c>
      <c r="CA30" s="274">
        <v>31.1</v>
      </c>
      <c r="CB30" s="275">
        <v>32.299999999999997</v>
      </c>
      <c r="CC30" s="273">
        <v>11664</v>
      </c>
      <c r="CD30" s="274">
        <v>12046</v>
      </c>
      <c r="CE30" s="275">
        <v>23710</v>
      </c>
    </row>
    <row r="31" spans="2:83" x14ac:dyDescent="0.35">
      <c r="C31" s="273"/>
      <c r="D31" s="274"/>
      <c r="E31" s="275"/>
      <c r="F31" s="273"/>
      <c r="G31" s="274"/>
      <c r="H31" s="275"/>
      <c r="I31" s="273"/>
      <c r="J31" s="274"/>
      <c r="K31" s="275"/>
      <c r="L31" s="273"/>
      <c r="M31" s="274"/>
      <c r="N31" s="275"/>
      <c r="O31" s="273"/>
      <c r="P31" s="274"/>
      <c r="Q31" s="275"/>
      <c r="R31" s="273"/>
      <c r="S31" s="274"/>
      <c r="T31" s="275"/>
      <c r="U31" s="273"/>
      <c r="V31" s="274"/>
      <c r="W31" s="275"/>
      <c r="X31" s="276"/>
      <c r="Y31" s="277"/>
      <c r="Z31" s="278"/>
      <c r="AA31" s="273"/>
      <c r="AB31" s="274"/>
      <c r="AC31" s="275"/>
      <c r="AD31" s="273"/>
      <c r="AE31" s="274"/>
      <c r="AF31" s="275"/>
      <c r="AG31" s="273"/>
      <c r="AH31" s="273"/>
      <c r="AI31" s="273"/>
      <c r="AJ31" s="273"/>
      <c r="AK31" s="274"/>
      <c r="AL31" s="275"/>
      <c r="AM31" s="273"/>
      <c r="AN31" s="274"/>
      <c r="AO31" s="275"/>
      <c r="AP31" s="273"/>
      <c r="AQ31" s="273"/>
      <c r="AR31" s="273"/>
      <c r="AS31" s="273"/>
      <c r="AT31" s="274"/>
      <c r="AU31" s="275"/>
      <c r="AV31" s="273"/>
      <c r="AW31" s="274"/>
      <c r="AX31" s="275"/>
      <c r="AY31" s="276"/>
      <c r="AZ31" s="277"/>
      <c r="BA31" s="278"/>
      <c r="BB31" s="273"/>
      <c r="BC31" s="274"/>
      <c r="BD31" s="275"/>
      <c r="BE31" s="273"/>
      <c r="BF31" s="274"/>
      <c r="BG31" s="275"/>
      <c r="BH31" s="273"/>
      <c r="BI31" s="273"/>
      <c r="BJ31" s="273"/>
      <c r="BK31" s="273"/>
      <c r="BL31" s="274"/>
      <c r="BM31" s="275"/>
      <c r="BN31" s="273"/>
      <c r="BO31" s="274"/>
      <c r="BP31" s="275"/>
      <c r="BQ31" s="273">
        <v>75</v>
      </c>
      <c r="BR31" s="273">
        <v>64</v>
      </c>
      <c r="BS31" s="273">
        <v>69</v>
      </c>
      <c r="BT31" s="273"/>
      <c r="BU31" s="274"/>
      <c r="BV31" s="275"/>
      <c r="BW31" s="273"/>
      <c r="BX31" s="274"/>
      <c r="BY31" s="275"/>
      <c r="BZ31" s="273"/>
      <c r="CA31" s="274"/>
      <c r="CB31" s="275"/>
      <c r="CC31" s="273"/>
      <c r="CD31" s="274"/>
      <c r="CE31" s="275"/>
    </row>
    <row r="32" spans="2:83" x14ac:dyDescent="0.35">
      <c r="B32" t="s">
        <v>188</v>
      </c>
      <c r="C32" s="273"/>
      <c r="D32" s="274"/>
      <c r="E32" s="275"/>
      <c r="F32" s="273">
        <v>32</v>
      </c>
      <c r="G32" s="274">
        <v>19</v>
      </c>
      <c r="H32" s="275">
        <v>25</v>
      </c>
      <c r="I32" s="273">
        <v>132</v>
      </c>
      <c r="J32" s="274">
        <v>145</v>
      </c>
      <c r="K32" s="275">
        <v>277</v>
      </c>
      <c r="L32" s="273"/>
      <c r="M32" s="274"/>
      <c r="N32" s="275"/>
      <c r="O32" s="273">
        <v>32</v>
      </c>
      <c r="P32" s="274">
        <v>19</v>
      </c>
      <c r="Q32" s="275">
        <v>25</v>
      </c>
      <c r="R32" s="273">
        <v>132</v>
      </c>
      <c r="S32" s="274">
        <v>145</v>
      </c>
      <c r="T32" s="275">
        <v>277</v>
      </c>
      <c r="U32" s="273"/>
      <c r="V32" s="274"/>
      <c r="W32" s="275"/>
      <c r="X32" s="276">
        <v>28.8</v>
      </c>
      <c r="Y32" s="277">
        <v>27.1</v>
      </c>
      <c r="Z32" s="278">
        <v>27.9</v>
      </c>
      <c r="AA32" s="273">
        <v>132</v>
      </c>
      <c r="AB32" s="274">
        <v>145</v>
      </c>
      <c r="AC32" s="275">
        <v>277</v>
      </c>
      <c r="AD32" s="273"/>
      <c r="AE32" s="274"/>
      <c r="AF32" s="275"/>
      <c r="AG32" s="273">
        <v>54</v>
      </c>
      <c r="AH32" s="273">
        <v>34</v>
      </c>
      <c r="AI32" s="273">
        <v>44</v>
      </c>
      <c r="AJ32" s="273">
        <v>184</v>
      </c>
      <c r="AK32" s="274">
        <v>183</v>
      </c>
      <c r="AL32" s="275">
        <v>367</v>
      </c>
      <c r="AM32" s="273"/>
      <c r="AN32" s="274"/>
      <c r="AO32" s="275"/>
      <c r="AP32" s="273">
        <v>54</v>
      </c>
      <c r="AQ32" s="273">
        <v>36</v>
      </c>
      <c r="AR32" s="273">
        <v>45</v>
      </c>
      <c r="AS32" s="273">
        <v>184</v>
      </c>
      <c r="AT32" s="274">
        <v>183</v>
      </c>
      <c r="AU32" s="275">
        <v>367</v>
      </c>
      <c r="AV32" s="273"/>
      <c r="AW32" s="274"/>
      <c r="AX32" s="275"/>
      <c r="AY32" s="276">
        <v>32.299999999999997</v>
      </c>
      <c r="AZ32" s="277">
        <v>29.5</v>
      </c>
      <c r="BA32" s="278">
        <v>30.9</v>
      </c>
      <c r="BB32" s="273">
        <v>184</v>
      </c>
      <c r="BC32" s="274">
        <v>183</v>
      </c>
      <c r="BD32" s="275">
        <v>367</v>
      </c>
      <c r="BE32" s="273"/>
      <c r="BF32" s="274"/>
      <c r="BG32" s="275"/>
      <c r="BH32" s="273">
        <v>45</v>
      </c>
      <c r="BI32" s="273">
        <v>27</v>
      </c>
      <c r="BJ32" s="273">
        <v>36</v>
      </c>
      <c r="BK32" s="273">
        <v>316</v>
      </c>
      <c r="BL32" s="274">
        <v>328</v>
      </c>
      <c r="BM32" s="275">
        <v>644</v>
      </c>
      <c r="BN32" s="273"/>
      <c r="BO32" s="274"/>
      <c r="BP32" s="275"/>
      <c r="BQ32" s="273">
        <v>45</v>
      </c>
      <c r="BR32" s="273">
        <v>28</v>
      </c>
      <c r="BS32" s="273">
        <v>36</v>
      </c>
      <c r="BT32" s="273">
        <v>316</v>
      </c>
      <c r="BU32" s="274">
        <v>328</v>
      </c>
      <c r="BV32" s="275">
        <v>644</v>
      </c>
      <c r="BW32" s="273"/>
      <c r="BX32" s="274"/>
      <c r="BY32" s="275"/>
      <c r="BZ32" s="273">
        <v>30.8</v>
      </c>
      <c r="CA32" s="274">
        <v>28.5</v>
      </c>
      <c r="CB32" s="275">
        <v>29.6</v>
      </c>
      <c r="CC32" s="273">
        <v>316</v>
      </c>
      <c r="CD32" s="274">
        <v>328</v>
      </c>
      <c r="CE32" s="275">
        <v>644</v>
      </c>
    </row>
    <row r="33" spans="2:83" x14ac:dyDescent="0.35">
      <c r="B33" t="s">
        <v>241</v>
      </c>
      <c r="C33" s="273"/>
      <c r="D33" s="274"/>
      <c r="E33" s="275"/>
      <c r="F33" s="273">
        <v>69</v>
      </c>
      <c r="G33" s="274">
        <v>48</v>
      </c>
      <c r="H33" s="275">
        <v>58</v>
      </c>
      <c r="I33" s="273">
        <v>586</v>
      </c>
      <c r="J33" s="274">
        <v>582</v>
      </c>
      <c r="K33" s="275">
        <v>1168</v>
      </c>
      <c r="L33" s="273"/>
      <c r="M33" s="274"/>
      <c r="N33" s="275"/>
      <c r="O33" s="273">
        <v>71</v>
      </c>
      <c r="P33" s="274">
        <v>52</v>
      </c>
      <c r="Q33" s="275">
        <v>61</v>
      </c>
      <c r="R33" s="273">
        <v>586</v>
      </c>
      <c r="S33" s="274">
        <v>582</v>
      </c>
      <c r="T33" s="275">
        <v>1168</v>
      </c>
      <c r="U33" s="273"/>
      <c r="V33" s="274"/>
      <c r="W33" s="275"/>
      <c r="X33" s="276">
        <v>34.1</v>
      </c>
      <c r="Y33" s="277">
        <v>30.9</v>
      </c>
      <c r="Z33" s="278">
        <v>32.5</v>
      </c>
      <c r="AA33" s="273">
        <v>586</v>
      </c>
      <c r="AB33" s="274">
        <v>582</v>
      </c>
      <c r="AC33" s="275">
        <v>1168</v>
      </c>
      <c r="AD33" s="273"/>
      <c r="AE33" s="274"/>
      <c r="AF33" s="275"/>
      <c r="AG33" s="273">
        <v>82</v>
      </c>
      <c r="AH33" s="273">
        <v>69</v>
      </c>
      <c r="AI33" s="273">
        <v>76</v>
      </c>
      <c r="AJ33" s="273">
        <v>3941</v>
      </c>
      <c r="AK33" s="274">
        <v>4044</v>
      </c>
      <c r="AL33" s="275">
        <v>7985</v>
      </c>
      <c r="AM33" s="273"/>
      <c r="AN33" s="274"/>
      <c r="AO33" s="275"/>
      <c r="AP33" s="273">
        <v>83</v>
      </c>
      <c r="AQ33" s="273">
        <v>71</v>
      </c>
      <c r="AR33" s="273">
        <v>77</v>
      </c>
      <c r="AS33" s="273">
        <v>3941</v>
      </c>
      <c r="AT33" s="274">
        <v>4044</v>
      </c>
      <c r="AU33" s="275">
        <v>7985</v>
      </c>
      <c r="AV33" s="273"/>
      <c r="AW33" s="274"/>
      <c r="AX33" s="275"/>
      <c r="AY33" s="276">
        <v>37.4</v>
      </c>
      <c r="AZ33" s="277">
        <v>35</v>
      </c>
      <c r="BA33" s="278">
        <v>36.200000000000003</v>
      </c>
      <c r="BB33" s="273">
        <v>3941</v>
      </c>
      <c r="BC33" s="274">
        <v>4044</v>
      </c>
      <c r="BD33" s="275">
        <v>7985</v>
      </c>
      <c r="BE33" s="273"/>
      <c r="BF33" s="274"/>
      <c r="BG33" s="275"/>
      <c r="BH33" s="273">
        <v>80</v>
      </c>
      <c r="BI33" s="273">
        <v>66</v>
      </c>
      <c r="BJ33" s="273">
        <v>73</v>
      </c>
      <c r="BK33" s="273">
        <v>4527</v>
      </c>
      <c r="BL33" s="274">
        <v>4626</v>
      </c>
      <c r="BM33" s="275">
        <v>9153</v>
      </c>
      <c r="BN33" s="273"/>
      <c r="BO33" s="274"/>
      <c r="BP33" s="275"/>
      <c r="BQ33" s="273">
        <v>82</v>
      </c>
      <c r="BR33" s="273">
        <v>69</v>
      </c>
      <c r="BS33" s="273">
        <v>75</v>
      </c>
      <c r="BT33" s="273">
        <v>4527</v>
      </c>
      <c r="BU33" s="274">
        <v>4626</v>
      </c>
      <c r="BV33" s="275">
        <v>9153</v>
      </c>
      <c r="BW33" s="273"/>
      <c r="BX33" s="274"/>
      <c r="BY33" s="275"/>
      <c r="BZ33" s="273">
        <v>36.9</v>
      </c>
      <c r="CA33" s="274">
        <v>34.5</v>
      </c>
      <c r="CB33" s="275">
        <v>35.700000000000003</v>
      </c>
      <c r="CC33" s="273">
        <v>4527</v>
      </c>
      <c r="CD33" s="274">
        <v>4626</v>
      </c>
      <c r="CE33" s="275">
        <v>9153</v>
      </c>
    </row>
    <row r="34" spans="2:83" x14ac:dyDescent="0.35">
      <c r="B34" t="s">
        <v>240</v>
      </c>
      <c r="C34" s="273"/>
      <c r="D34" s="274"/>
      <c r="E34" s="275"/>
      <c r="F34" s="273">
        <v>68</v>
      </c>
      <c r="G34" s="274">
        <v>49</v>
      </c>
      <c r="H34" s="275">
        <v>59</v>
      </c>
      <c r="I34" s="273">
        <v>585</v>
      </c>
      <c r="J34" s="274">
        <v>552</v>
      </c>
      <c r="K34" s="275">
        <v>1137</v>
      </c>
      <c r="L34" s="273"/>
      <c r="M34" s="274"/>
      <c r="N34" s="275"/>
      <c r="O34" s="273">
        <v>69</v>
      </c>
      <c r="P34" s="274">
        <v>51</v>
      </c>
      <c r="Q34" s="275">
        <v>60</v>
      </c>
      <c r="R34" s="273">
        <v>585</v>
      </c>
      <c r="S34" s="274">
        <v>552</v>
      </c>
      <c r="T34" s="275">
        <v>1137</v>
      </c>
      <c r="U34" s="273"/>
      <c r="V34" s="274"/>
      <c r="W34" s="275"/>
      <c r="X34" s="276">
        <v>34.200000000000003</v>
      </c>
      <c r="Y34" s="277">
        <v>31.2</v>
      </c>
      <c r="Z34" s="278">
        <v>32.700000000000003</v>
      </c>
      <c r="AA34" s="273">
        <v>585</v>
      </c>
      <c r="AB34" s="274">
        <v>552</v>
      </c>
      <c r="AC34" s="275">
        <v>1137</v>
      </c>
      <c r="AD34" s="273"/>
      <c r="AE34" s="274"/>
      <c r="AF34" s="275"/>
      <c r="AG34" s="273">
        <v>79</v>
      </c>
      <c r="AH34" s="273">
        <v>64</v>
      </c>
      <c r="AI34" s="273">
        <v>72</v>
      </c>
      <c r="AJ34" s="273">
        <v>2159</v>
      </c>
      <c r="AK34" s="274">
        <v>2178</v>
      </c>
      <c r="AL34" s="275">
        <v>4337</v>
      </c>
      <c r="AM34" s="273"/>
      <c r="AN34" s="274"/>
      <c r="AO34" s="275"/>
      <c r="AP34" s="273">
        <v>80</v>
      </c>
      <c r="AQ34" s="273">
        <v>66</v>
      </c>
      <c r="AR34" s="273">
        <v>73</v>
      </c>
      <c r="AS34" s="273">
        <v>2159</v>
      </c>
      <c r="AT34" s="274">
        <v>2178</v>
      </c>
      <c r="AU34" s="275">
        <v>4337</v>
      </c>
      <c r="AV34" s="273"/>
      <c r="AW34" s="274"/>
      <c r="AX34" s="275"/>
      <c r="AY34" s="276">
        <v>36.4</v>
      </c>
      <c r="AZ34" s="277">
        <v>34</v>
      </c>
      <c r="BA34" s="278">
        <v>35.200000000000003</v>
      </c>
      <c r="BB34" s="273">
        <v>2159</v>
      </c>
      <c r="BC34" s="274">
        <v>2178</v>
      </c>
      <c r="BD34" s="275">
        <v>4337</v>
      </c>
      <c r="BE34" s="273"/>
      <c r="BF34" s="274"/>
      <c r="BG34" s="275"/>
      <c r="BH34" s="273">
        <v>77</v>
      </c>
      <c r="BI34" s="273">
        <v>61</v>
      </c>
      <c r="BJ34" s="273">
        <v>69</v>
      </c>
      <c r="BK34" s="273">
        <v>2744</v>
      </c>
      <c r="BL34" s="274">
        <v>2730</v>
      </c>
      <c r="BM34" s="275">
        <v>5474</v>
      </c>
      <c r="BN34" s="273"/>
      <c r="BO34" s="274"/>
      <c r="BP34" s="275"/>
      <c r="BQ34" s="273">
        <v>78</v>
      </c>
      <c r="BR34" s="273">
        <v>63</v>
      </c>
      <c r="BS34" s="273">
        <v>71</v>
      </c>
      <c r="BT34" s="273">
        <v>2744</v>
      </c>
      <c r="BU34" s="274">
        <v>2730</v>
      </c>
      <c r="BV34" s="275">
        <v>5474</v>
      </c>
      <c r="BW34" s="273"/>
      <c r="BX34" s="274"/>
      <c r="BY34" s="275"/>
      <c r="BZ34" s="273">
        <v>35.9</v>
      </c>
      <c r="CA34" s="274">
        <v>33.4</v>
      </c>
      <c r="CB34" s="275">
        <v>34.700000000000003</v>
      </c>
      <c r="CC34" s="273">
        <v>2744</v>
      </c>
      <c r="CD34" s="274">
        <v>2730</v>
      </c>
      <c r="CE34" s="275">
        <v>5474</v>
      </c>
    </row>
    <row r="35" spans="2:83" x14ac:dyDescent="0.35">
      <c r="B35" t="s">
        <v>239</v>
      </c>
      <c r="C35" s="273"/>
      <c r="D35" s="274"/>
      <c r="E35" s="275"/>
      <c r="F35" s="273">
        <v>64</v>
      </c>
      <c r="G35" s="274">
        <v>47</v>
      </c>
      <c r="H35" s="275">
        <v>56</v>
      </c>
      <c r="I35" s="273">
        <v>1362</v>
      </c>
      <c r="J35" s="274">
        <v>1415</v>
      </c>
      <c r="K35" s="275">
        <v>2777</v>
      </c>
      <c r="L35" s="273"/>
      <c r="M35" s="274"/>
      <c r="N35" s="275"/>
      <c r="O35" s="273">
        <v>66</v>
      </c>
      <c r="P35" s="274">
        <v>50</v>
      </c>
      <c r="Q35" s="275">
        <v>58</v>
      </c>
      <c r="R35" s="273">
        <v>1362</v>
      </c>
      <c r="S35" s="274">
        <v>1415</v>
      </c>
      <c r="T35" s="275">
        <v>2777</v>
      </c>
      <c r="U35" s="273"/>
      <c r="V35" s="274"/>
      <c r="W35" s="275"/>
      <c r="X35" s="276">
        <v>33.700000000000003</v>
      </c>
      <c r="Y35" s="277">
        <v>30.9</v>
      </c>
      <c r="Z35" s="278">
        <v>32.299999999999997</v>
      </c>
      <c r="AA35" s="273">
        <v>1362</v>
      </c>
      <c r="AB35" s="274">
        <v>1415</v>
      </c>
      <c r="AC35" s="275">
        <v>2777</v>
      </c>
      <c r="AD35" s="273"/>
      <c r="AE35" s="274"/>
      <c r="AF35" s="275"/>
      <c r="AG35" s="273">
        <v>78</v>
      </c>
      <c r="AH35" s="273">
        <v>60</v>
      </c>
      <c r="AI35" s="273">
        <v>69</v>
      </c>
      <c r="AJ35" s="273">
        <v>3327</v>
      </c>
      <c r="AK35" s="274">
        <v>3397</v>
      </c>
      <c r="AL35" s="275">
        <v>6724</v>
      </c>
      <c r="AM35" s="273"/>
      <c r="AN35" s="274"/>
      <c r="AO35" s="275"/>
      <c r="AP35" s="273">
        <v>79</v>
      </c>
      <c r="AQ35" s="273">
        <v>63</v>
      </c>
      <c r="AR35" s="273">
        <v>71</v>
      </c>
      <c r="AS35" s="273">
        <v>3327</v>
      </c>
      <c r="AT35" s="274">
        <v>3397</v>
      </c>
      <c r="AU35" s="275">
        <v>6724</v>
      </c>
      <c r="AV35" s="273"/>
      <c r="AW35" s="274"/>
      <c r="AX35" s="275"/>
      <c r="AY35" s="276">
        <v>36.200000000000003</v>
      </c>
      <c r="AZ35" s="277">
        <v>33.4</v>
      </c>
      <c r="BA35" s="278">
        <v>34.799999999999997</v>
      </c>
      <c r="BB35" s="273">
        <v>3327</v>
      </c>
      <c r="BC35" s="274">
        <v>3397</v>
      </c>
      <c r="BD35" s="275">
        <v>6724</v>
      </c>
      <c r="BE35" s="273"/>
      <c r="BF35" s="274"/>
      <c r="BG35" s="275"/>
      <c r="BH35" s="273">
        <v>74</v>
      </c>
      <c r="BI35" s="273">
        <v>56</v>
      </c>
      <c r="BJ35" s="273">
        <v>65</v>
      </c>
      <c r="BK35" s="273">
        <v>4689</v>
      </c>
      <c r="BL35" s="274">
        <v>4812</v>
      </c>
      <c r="BM35" s="275">
        <v>9501</v>
      </c>
      <c r="BN35" s="273"/>
      <c r="BO35" s="274"/>
      <c r="BP35" s="275"/>
      <c r="BQ35" s="273">
        <v>75</v>
      </c>
      <c r="BR35" s="273">
        <v>59</v>
      </c>
      <c r="BS35" s="273">
        <v>67</v>
      </c>
      <c r="BT35" s="273">
        <v>4689</v>
      </c>
      <c r="BU35" s="274">
        <v>4812</v>
      </c>
      <c r="BV35" s="275">
        <v>9501</v>
      </c>
      <c r="BW35" s="273"/>
      <c r="BX35" s="274"/>
      <c r="BY35" s="275"/>
      <c r="BZ35" s="273">
        <v>35.5</v>
      </c>
      <c r="CA35" s="274">
        <v>32.700000000000003</v>
      </c>
      <c r="CB35" s="275">
        <v>34.1</v>
      </c>
      <c r="CC35" s="273">
        <v>4689</v>
      </c>
      <c r="CD35" s="274">
        <v>4812</v>
      </c>
      <c r="CE35" s="275">
        <v>9501</v>
      </c>
    </row>
    <row r="36" spans="2:83" x14ac:dyDescent="0.35">
      <c r="B36" t="s">
        <v>237</v>
      </c>
      <c r="C36" s="273"/>
      <c r="D36" s="274"/>
      <c r="E36" s="275"/>
      <c r="F36" s="273">
        <v>60</v>
      </c>
      <c r="G36" s="274">
        <v>41</v>
      </c>
      <c r="H36" s="275">
        <v>50</v>
      </c>
      <c r="I36" s="273">
        <v>28834</v>
      </c>
      <c r="J36" s="274">
        <v>30807</v>
      </c>
      <c r="K36" s="275">
        <v>59641</v>
      </c>
      <c r="L36" s="273"/>
      <c r="M36" s="274"/>
      <c r="N36" s="275"/>
      <c r="O36" s="273">
        <v>62</v>
      </c>
      <c r="P36" s="274">
        <v>44</v>
      </c>
      <c r="Q36" s="275">
        <v>53</v>
      </c>
      <c r="R36" s="273">
        <v>28834</v>
      </c>
      <c r="S36" s="274">
        <v>30807</v>
      </c>
      <c r="T36" s="275">
        <v>59641</v>
      </c>
      <c r="U36" s="273"/>
      <c r="V36" s="274"/>
      <c r="W36" s="275"/>
      <c r="X36" s="276">
        <v>32.700000000000003</v>
      </c>
      <c r="Y36" s="277">
        <v>29.9</v>
      </c>
      <c r="Z36" s="278">
        <v>31.3</v>
      </c>
      <c r="AA36" s="273">
        <v>28834</v>
      </c>
      <c r="AB36" s="274">
        <v>30807</v>
      </c>
      <c r="AC36" s="275">
        <v>59641</v>
      </c>
      <c r="AD36" s="273"/>
      <c r="AE36" s="274"/>
      <c r="AF36" s="275"/>
      <c r="AG36" s="273">
        <v>81</v>
      </c>
      <c r="AH36" s="273">
        <v>66</v>
      </c>
      <c r="AI36" s="273">
        <v>73</v>
      </c>
      <c r="AJ36" s="273">
        <v>176509</v>
      </c>
      <c r="AK36" s="274">
        <v>186209</v>
      </c>
      <c r="AL36" s="275">
        <v>362718</v>
      </c>
      <c r="AM36" s="273"/>
      <c r="AN36" s="274"/>
      <c r="AO36" s="275"/>
      <c r="AP36" s="273">
        <v>82</v>
      </c>
      <c r="AQ36" s="273">
        <v>68</v>
      </c>
      <c r="AR36" s="273">
        <v>75</v>
      </c>
      <c r="AS36" s="273">
        <v>176509</v>
      </c>
      <c r="AT36" s="274">
        <v>186209</v>
      </c>
      <c r="AU36" s="275">
        <v>362718</v>
      </c>
      <c r="AV36" s="273"/>
      <c r="AW36" s="274"/>
      <c r="AX36" s="275"/>
      <c r="AY36" s="276">
        <v>36.799999999999997</v>
      </c>
      <c r="AZ36" s="277">
        <v>34.5</v>
      </c>
      <c r="BA36" s="278">
        <v>35.6</v>
      </c>
      <c r="BB36" s="273">
        <v>176509</v>
      </c>
      <c r="BC36" s="274">
        <v>186209</v>
      </c>
      <c r="BD36" s="275">
        <v>362718</v>
      </c>
      <c r="BE36" s="273"/>
      <c r="BF36" s="274"/>
      <c r="BG36" s="275"/>
      <c r="BH36" s="273">
        <v>78</v>
      </c>
      <c r="BI36" s="273">
        <v>62</v>
      </c>
      <c r="BJ36" s="273">
        <v>70</v>
      </c>
      <c r="BK36" s="273">
        <v>205343</v>
      </c>
      <c r="BL36" s="274">
        <v>217016</v>
      </c>
      <c r="BM36" s="275">
        <v>422359</v>
      </c>
      <c r="BN36" s="273"/>
      <c r="BO36" s="274"/>
      <c r="BP36" s="275"/>
      <c r="BQ36" s="273">
        <v>79</v>
      </c>
      <c r="BR36" s="273">
        <v>64</v>
      </c>
      <c r="BS36" s="273">
        <v>72</v>
      </c>
      <c r="BT36" s="273">
        <v>205343</v>
      </c>
      <c r="BU36" s="274">
        <v>217016</v>
      </c>
      <c r="BV36" s="275">
        <v>422359</v>
      </c>
      <c r="BW36" s="273"/>
      <c r="BX36" s="274"/>
      <c r="BY36" s="275"/>
      <c r="BZ36" s="273">
        <v>36.299999999999997</v>
      </c>
      <c r="CA36" s="274">
        <v>33.799999999999997</v>
      </c>
      <c r="CB36" s="275">
        <v>35</v>
      </c>
      <c r="CC36" s="273">
        <v>205343</v>
      </c>
      <c r="CD36" s="274">
        <v>217016</v>
      </c>
      <c r="CE36" s="275">
        <v>422359</v>
      </c>
    </row>
    <row r="37" spans="2:83" x14ac:dyDescent="0.35">
      <c r="B37" t="s">
        <v>236</v>
      </c>
      <c r="C37" s="273"/>
      <c r="D37" s="274"/>
      <c r="E37" s="275"/>
      <c r="F37" s="273">
        <v>61</v>
      </c>
      <c r="G37" s="274">
        <v>43</v>
      </c>
      <c r="H37" s="275">
        <v>52</v>
      </c>
      <c r="I37" s="273">
        <v>45393</v>
      </c>
      <c r="J37" s="274">
        <v>48145</v>
      </c>
      <c r="K37" s="275">
        <v>93538</v>
      </c>
      <c r="L37" s="273"/>
      <c r="M37" s="274"/>
      <c r="N37" s="275"/>
      <c r="O37" s="273">
        <v>63</v>
      </c>
      <c r="P37" s="274">
        <v>46</v>
      </c>
      <c r="Q37" s="275">
        <v>54</v>
      </c>
      <c r="R37" s="273">
        <v>45393</v>
      </c>
      <c r="S37" s="274">
        <v>48145</v>
      </c>
      <c r="T37" s="275">
        <v>93538</v>
      </c>
      <c r="U37" s="273"/>
      <c r="V37" s="274"/>
      <c r="W37" s="275"/>
      <c r="X37" s="276">
        <v>32.9</v>
      </c>
      <c r="Y37" s="277">
        <v>30.1</v>
      </c>
      <c r="Z37" s="278">
        <v>31.5</v>
      </c>
      <c r="AA37" s="273">
        <v>45393</v>
      </c>
      <c r="AB37" s="274">
        <v>48145</v>
      </c>
      <c r="AC37" s="275">
        <v>93538</v>
      </c>
      <c r="AD37" s="273"/>
      <c r="AE37" s="274"/>
      <c r="AF37" s="275"/>
      <c r="AG37" s="273">
        <v>78</v>
      </c>
      <c r="AH37" s="273">
        <v>62</v>
      </c>
      <c r="AI37" s="273">
        <v>70</v>
      </c>
      <c r="AJ37" s="273">
        <v>280712</v>
      </c>
      <c r="AK37" s="274">
        <v>294802</v>
      </c>
      <c r="AL37" s="275">
        <v>575514</v>
      </c>
      <c r="AM37" s="273"/>
      <c r="AN37" s="274"/>
      <c r="AO37" s="275"/>
      <c r="AP37" s="273">
        <v>79</v>
      </c>
      <c r="AQ37" s="273">
        <v>65</v>
      </c>
      <c r="AR37" s="273">
        <v>72</v>
      </c>
      <c r="AS37" s="273">
        <v>280712</v>
      </c>
      <c r="AT37" s="274">
        <v>294802</v>
      </c>
      <c r="AU37" s="275">
        <v>575514</v>
      </c>
      <c r="AV37" s="273"/>
      <c r="AW37" s="274"/>
      <c r="AX37" s="275"/>
      <c r="AY37" s="276">
        <v>36.200000000000003</v>
      </c>
      <c r="AZ37" s="277">
        <v>33.799999999999997</v>
      </c>
      <c r="BA37" s="278">
        <v>34.9</v>
      </c>
      <c r="BB37" s="273">
        <v>280712</v>
      </c>
      <c r="BC37" s="274">
        <v>294802</v>
      </c>
      <c r="BD37" s="275">
        <v>575514</v>
      </c>
      <c r="BE37" s="273"/>
      <c r="BF37" s="274"/>
      <c r="BG37" s="275"/>
      <c r="BH37" s="273">
        <v>75</v>
      </c>
      <c r="BI37" s="273">
        <v>60</v>
      </c>
      <c r="BJ37" s="273">
        <v>67</v>
      </c>
      <c r="BK37" s="273">
        <v>326105</v>
      </c>
      <c r="BL37" s="274">
        <v>342947</v>
      </c>
      <c r="BM37" s="275">
        <v>669052</v>
      </c>
      <c r="BN37" s="273"/>
      <c r="BO37" s="274"/>
      <c r="BP37" s="275"/>
      <c r="BQ37" s="273">
        <v>77</v>
      </c>
      <c r="BR37" s="273">
        <v>62</v>
      </c>
      <c r="BS37" s="273">
        <v>69</v>
      </c>
      <c r="BT37" s="273">
        <v>326105</v>
      </c>
      <c r="BU37" s="274">
        <v>342947</v>
      </c>
      <c r="BV37" s="275">
        <v>669052</v>
      </c>
      <c r="BW37" s="273"/>
      <c r="BX37" s="274"/>
      <c r="BY37" s="275"/>
      <c r="BZ37" s="273">
        <v>35.700000000000003</v>
      </c>
      <c r="CA37" s="274">
        <v>33.200000000000003</v>
      </c>
      <c r="CB37" s="275">
        <v>34.5</v>
      </c>
      <c r="CC37" s="273">
        <v>326105</v>
      </c>
      <c r="CD37" s="274">
        <v>342947</v>
      </c>
      <c r="CE37" s="275">
        <v>669052</v>
      </c>
    </row>
    <row r="38" spans="2:83" x14ac:dyDescent="0.35">
      <c r="K38" s="157"/>
      <c r="AL38" s="157"/>
    </row>
    <row r="40" spans="2:83" ht="14.25" x14ac:dyDescent="0.45">
      <c r="B40" s="272"/>
      <c r="C40" s="292"/>
      <c r="D40" s="292"/>
      <c r="E40" s="272"/>
      <c r="F40" s="272"/>
      <c r="G40" s="292"/>
      <c r="H40" s="292"/>
      <c r="I40" s="272"/>
      <c r="J40" s="272"/>
      <c r="K40" s="292"/>
      <c r="L40" s="292"/>
      <c r="M40" s="272"/>
      <c r="N40" s="272"/>
      <c r="O40" s="292"/>
      <c r="P40" s="292"/>
      <c r="Q40" s="272"/>
      <c r="R40" s="272"/>
      <c r="S40" s="292"/>
      <c r="T40" s="292"/>
      <c r="U40" s="272"/>
      <c r="V40" s="272"/>
      <c r="W40" s="292"/>
      <c r="X40" s="292"/>
      <c r="Y40" s="272"/>
      <c r="Z40" s="272"/>
      <c r="AA40" s="292"/>
      <c r="AB40" s="292"/>
      <c r="AC40" s="272"/>
      <c r="AD40" s="272"/>
      <c r="AE40" s="292"/>
      <c r="AF40" s="292"/>
      <c r="AG40" s="272"/>
      <c r="AH40" s="272"/>
      <c r="AI40" s="292"/>
      <c r="AJ40" s="292"/>
      <c r="AK40" s="272"/>
      <c r="AL40" s="272"/>
      <c r="AM40" s="292"/>
      <c r="AN40" s="292"/>
      <c r="AO40" s="272"/>
      <c r="AP40" s="272"/>
      <c r="AQ40" s="292"/>
      <c r="AR40" s="292"/>
      <c r="AS40" s="272"/>
      <c r="AT40" s="272"/>
      <c r="AU40" s="292"/>
      <c r="AV40" s="292"/>
      <c r="AW40" s="272"/>
      <c r="AX40" s="272"/>
      <c r="AY40" s="292"/>
      <c r="AZ40" s="292"/>
      <c r="BA40" s="272"/>
      <c r="BB40" s="272"/>
      <c r="BC40" s="292"/>
      <c r="BD40" s="292"/>
      <c r="BE40" s="272"/>
      <c r="BF40" s="272"/>
      <c r="BG40" s="292"/>
      <c r="BH40" s="292"/>
      <c r="BI40" s="272"/>
      <c r="BJ40" s="272"/>
      <c r="BK40" s="292"/>
      <c r="BL40" s="292"/>
      <c r="BM40" s="272"/>
      <c r="BN40" s="272"/>
      <c r="BO40" s="292"/>
      <c r="BP40" s="292"/>
      <c r="BQ40" s="272"/>
      <c r="BR40" s="272"/>
      <c r="BS40" s="292"/>
      <c r="BT40" s="292"/>
      <c r="BU40" s="272"/>
      <c r="BV40" s="272"/>
      <c r="BW40" s="292"/>
      <c r="BX40" s="292"/>
      <c r="BY40" s="272"/>
      <c r="BZ40" s="272"/>
      <c r="CA40" s="292"/>
      <c r="CB40" s="292"/>
      <c r="CC40" s="272"/>
      <c r="CD40" s="272"/>
      <c r="CE40" s="292"/>
    </row>
  </sheetData>
  <conditionalFormatting sqref="X9:Z37 AY9:BA37 BZ9:CB37 C9:T37 AD9:AU37 BE9:BV37">
    <cfRule type="cellIs" dxfId="31" priority="15" operator="equal">
      <formula>2</formula>
    </cfRule>
    <cfRule type="cellIs" dxfId="30" priority="16" operator="equal">
      <formula>1</formula>
    </cfRule>
  </conditionalFormatting>
  <conditionalFormatting sqref="U9:W37">
    <cfRule type="cellIs" dxfId="29" priority="13" operator="equal">
      <formula>2</formula>
    </cfRule>
    <cfRule type="cellIs" dxfId="28" priority="14" operator="equal">
      <formula>1</formula>
    </cfRule>
  </conditionalFormatting>
  <conditionalFormatting sqref="AA9:AA37">
    <cfRule type="cellIs" dxfId="27" priority="11" operator="equal">
      <formula>2</formula>
    </cfRule>
    <cfRule type="cellIs" dxfId="26" priority="12" operator="equal">
      <formula>1</formula>
    </cfRule>
  </conditionalFormatting>
  <conditionalFormatting sqref="AB9:AC37">
    <cfRule type="cellIs" dxfId="25" priority="9" operator="equal">
      <formula>2</formula>
    </cfRule>
    <cfRule type="cellIs" dxfId="24" priority="10" operator="equal">
      <formula>1</formula>
    </cfRule>
  </conditionalFormatting>
  <conditionalFormatting sqref="AV9:AX37">
    <cfRule type="cellIs" dxfId="23" priority="7" operator="equal">
      <formula>2</formula>
    </cfRule>
    <cfRule type="cellIs" dxfId="22" priority="8" operator="equal">
      <formula>1</formula>
    </cfRule>
  </conditionalFormatting>
  <conditionalFormatting sqref="BB9:BD37">
    <cfRule type="cellIs" dxfId="21" priority="5" operator="equal">
      <formula>2</formula>
    </cfRule>
    <cfRule type="cellIs" dxfId="20" priority="6" operator="equal">
      <formula>1</formula>
    </cfRule>
  </conditionalFormatting>
  <conditionalFormatting sqref="BW9:BY37">
    <cfRule type="cellIs" dxfId="19" priority="3" operator="equal">
      <formula>2</formula>
    </cfRule>
    <cfRule type="cellIs" dxfId="18" priority="4" operator="equal">
      <formula>1</formula>
    </cfRule>
  </conditionalFormatting>
  <conditionalFormatting sqref="CC9:CE37">
    <cfRule type="cellIs" dxfId="17" priority="1" operator="equal">
      <formula>2</formula>
    </cfRule>
    <cfRule type="cellIs" dxfId="16" priority="2" operator="equal">
      <formula>1</formula>
    </cfRule>
  </conditionalFormatting>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4"/>
  </sheetPr>
  <dimension ref="A1:IV203"/>
  <sheetViews>
    <sheetView topLeftCell="A49" workbookViewId="0">
      <selection activeCell="B62" sqref="B62"/>
    </sheetView>
  </sheetViews>
  <sheetFormatPr defaultRowHeight="12.75" x14ac:dyDescent="0.35"/>
  <cols>
    <col min="2" max="2" width="44" customWidth="1"/>
    <col min="21" max="21" width="9.1328125" customWidth="1"/>
    <col min="24" max="24" width="9.3984375" bestFit="1" customWidth="1"/>
    <col min="25" max="25" width="11.59765625" bestFit="1" customWidth="1"/>
    <col min="26" max="26" width="9.3984375" bestFit="1" customWidth="1"/>
  </cols>
  <sheetData>
    <row r="1" spans="1:26" ht="15" x14ac:dyDescent="0.4">
      <c r="A1" s="159" t="s">
        <v>193</v>
      </c>
    </row>
    <row r="2" spans="1:26" ht="14.25" x14ac:dyDescent="0.45">
      <c r="A2" s="621"/>
      <c r="B2" s="272">
        <v>1</v>
      </c>
      <c r="C2" s="272">
        <v>2</v>
      </c>
      <c r="D2" s="272">
        <v>3</v>
      </c>
      <c r="E2" s="272">
        <v>4</v>
      </c>
      <c r="F2" s="272">
        <v>5</v>
      </c>
      <c r="G2" s="272">
        <v>6</v>
      </c>
      <c r="H2" s="272">
        <v>7</v>
      </c>
      <c r="I2" s="272">
        <v>8</v>
      </c>
      <c r="J2" s="272">
        <v>9</v>
      </c>
      <c r="K2" s="272">
        <v>10</v>
      </c>
      <c r="L2" s="272">
        <v>11</v>
      </c>
      <c r="M2" s="272">
        <v>12</v>
      </c>
      <c r="N2" s="272">
        <v>13</v>
      </c>
      <c r="O2" s="272">
        <v>14</v>
      </c>
      <c r="P2" s="272">
        <v>15</v>
      </c>
      <c r="Q2" s="272">
        <v>16</v>
      </c>
      <c r="R2" s="272">
        <v>17</v>
      </c>
      <c r="S2" s="272">
        <v>18</v>
      </c>
      <c r="T2" s="272">
        <v>19</v>
      </c>
      <c r="U2" s="272">
        <v>20</v>
      </c>
      <c r="V2" s="272">
        <v>21</v>
      </c>
      <c r="W2" s="272">
        <v>22</v>
      </c>
      <c r="X2" s="272">
        <v>23</v>
      </c>
      <c r="Y2" s="272">
        <v>24</v>
      </c>
      <c r="Z2" s="272">
        <v>25</v>
      </c>
    </row>
    <row r="3" spans="1:26" x14ac:dyDescent="0.35">
      <c r="A3" s="157" t="s">
        <v>183</v>
      </c>
      <c r="B3" t="s">
        <v>183</v>
      </c>
      <c r="C3" t="s">
        <v>524</v>
      </c>
      <c r="L3" t="s">
        <v>525</v>
      </c>
      <c r="U3" t="s">
        <v>526</v>
      </c>
      <c r="X3" t="s">
        <v>527</v>
      </c>
    </row>
    <row r="4" spans="1:26" x14ac:dyDescent="0.35">
      <c r="C4">
        <v>0</v>
      </c>
      <c r="F4">
        <v>1</v>
      </c>
      <c r="I4" t="s">
        <v>236</v>
      </c>
      <c r="L4">
        <v>0</v>
      </c>
      <c r="O4">
        <v>1</v>
      </c>
      <c r="R4" t="s">
        <v>236</v>
      </c>
      <c r="U4" t="s">
        <v>528</v>
      </c>
    </row>
    <row r="5" spans="1:26" x14ac:dyDescent="0.35">
      <c r="C5" t="s">
        <v>528</v>
      </c>
      <c r="F5" t="s">
        <v>528</v>
      </c>
      <c r="I5" t="s">
        <v>528</v>
      </c>
      <c r="L5" t="s">
        <v>528</v>
      </c>
      <c r="O5" t="s">
        <v>528</v>
      </c>
      <c r="R5" t="s">
        <v>528</v>
      </c>
      <c r="U5" s="273" t="s">
        <v>412</v>
      </c>
      <c r="V5" s="274" t="s">
        <v>184</v>
      </c>
      <c r="W5" s="275" t="s">
        <v>236</v>
      </c>
      <c r="X5" s="157"/>
      <c r="Y5" s="157"/>
      <c r="Z5" s="157"/>
    </row>
    <row r="6" spans="1:26" x14ac:dyDescent="0.35">
      <c r="C6" s="273" t="s">
        <v>412</v>
      </c>
      <c r="D6" s="274" t="s">
        <v>184</v>
      </c>
      <c r="E6" s="275" t="s">
        <v>236</v>
      </c>
      <c r="F6" s="273" t="s">
        <v>412</v>
      </c>
      <c r="G6" s="274" t="s">
        <v>184</v>
      </c>
      <c r="H6" s="275" t="s">
        <v>236</v>
      </c>
      <c r="I6" s="273" t="s">
        <v>412</v>
      </c>
      <c r="J6" s="274" t="s">
        <v>184</v>
      </c>
      <c r="K6" s="275" t="s">
        <v>236</v>
      </c>
      <c r="L6" s="273" t="s">
        <v>412</v>
      </c>
      <c r="M6" s="274" t="s">
        <v>184</v>
      </c>
      <c r="N6" s="275" t="s">
        <v>236</v>
      </c>
      <c r="O6" s="273" t="s">
        <v>412</v>
      </c>
      <c r="P6" s="274" t="s">
        <v>184</v>
      </c>
      <c r="Q6" s="275" t="s">
        <v>236</v>
      </c>
      <c r="R6" s="273" t="s">
        <v>412</v>
      </c>
      <c r="S6" s="274" t="s">
        <v>184</v>
      </c>
      <c r="T6" s="275" t="s">
        <v>236</v>
      </c>
      <c r="U6" s="273" t="s">
        <v>529</v>
      </c>
      <c r="V6" s="274" t="s">
        <v>529</v>
      </c>
      <c r="W6" s="275" t="s">
        <v>529</v>
      </c>
      <c r="X6" s="273" t="s">
        <v>412</v>
      </c>
      <c r="Y6" s="274" t="s">
        <v>184</v>
      </c>
      <c r="Z6" s="275" t="s">
        <v>236</v>
      </c>
    </row>
    <row r="7" spans="1:26" x14ac:dyDescent="0.35">
      <c r="C7" s="273" t="s">
        <v>185</v>
      </c>
      <c r="D7" s="274" t="s">
        <v>185</v>
      </c>
      <c r="E7" s="275" t="s">
        <v>185</v>
      </c>
      <c r="F7" s="273" t="s">
        <v>185</v>
      </c>
      <c r="G7" s="274" t="s">
        <v>185</v>
      </c>
      <c r="H7" s="275" t="s">
        <v>185</v>
      </c>
      <c r="I7" s="273" t="s">
        <v>185</v>
      </c>
      <c r="J7" s="274" t="s">
        <v>185</v>
      </c>
      <c r="K7" s="275" t="s">
        <v>185</v>
      </c>
      <c r="L7" s="273" t="s">
        <v>185</v>
      </c>
      <c r="M7" s="274" t="s">
        <v>185</v>
      </c>
      <c r="N7" s="275" t="s">
        <v>185</v>
      </c>
      <c r="O7" s="273" t="s">
        <v>185</v>
      </c>
      <c r="P7" s="274" t="s">
        <v>185</v>
      </c>
      <c r="Q7" s="275" t="s">
        <v>185</v>
      </c>
      <c r="R7" s="273" t="s">
        <v>185</v>
      </c>
      <c r="S7" s="274" t="s">
        <v>185</v>
      </c>
      <c r="T7" s="275" t="s">
        <v>185</v>
      </c>
      <c r="U7" s="273" t="s">
        <v>185</v>
      </c>
      <c r="V7" s="274" t="s">
        <v>185</v>
      </c>
      <c r="W7" s="275" t="s">
        <v>185</v>
      </c>
      <c r="X7" s="273" t="s">
        <v>185</v>
      </c>
      <c r="Y7" s="274" t="s">
        <v>185</v>
      </c>
      <c r="Z7" s="275" t="s">
        <v>185</v>
      </c>
    </row>
    <row r="8" spans="1:26" x14ac:dyDescent="0.35">
      <c r="A8" t="s">
        <v>186</v>
      </c>
      <c r="B8" t="s">
        <v>216</v>
      </c>
      <c r="C8" s="273"/>
      <c r="D8" s="274"/>
      <c r="E8" s="275"/>
      <c r="F8" s="622">
        <v>75</v>
      </c>
      <c r="G8" s="622">
        <v>59</v>
      </c>
      <c r="H8" s="622">
        <v>67</v>
      </c>
      <c r="I8" s="273">
        <v>34393</v>
      </c>
      <c r="J8" s="274">
        <v>35987</v>
      </c>
      <c r="K8" s="275">
        <v>70380</v>
      </c>
      <c r="L8" s="273"/>
      <c r="M8" s="274"/>
      <c r="N8" s="275"/>
      <c r="O8" s="622">
        <v>77</v>
      </c>
      <c r="P8" s="622">
        <v>62</v>
      </c>
      <c r="Q8" s="622">
        <v>69</v>
      </c>
      <c r="R8" s="273">
        <v>34393</v>
      </c>
      <c r="S8" s="274">
        <v>35987</v>
      </c>
      <c r="T8" s="275">
        <v>70380</v>
      </c>
      <c r="U8" s="276">
        <v>34.9</v>
      </c>
      <c r="V8" s="277">
        <v>32.200000000000003</v>
      </c>
      <c r="W8" s="278">
        <v>33.5</v>
      </c>
      <c r="X8" s="623">
        <v>-1</v>
      </c>
      <c r="Y8" s="624">
        <v>-1.5</v>
      </c>
      <c r="Z8" s="625">
        <v>-1.3</v>
      </c>
    </row>
    <row r="9" spans="1:26" x14ac:dyDescent="0.35">
      <c r="B9" t="s">
        <v>220</v>
      </c>
      <c r="C9" s="273"/>
      <c r="D9" s="274"/>
      <c r="E9" s="275"/>
      <c r="F9" s="622">
        <v>76</v>
      </c>
      <c r="G9" s="622">
        <v>59</v>
      </c>
      <c r="H9" s="622">
        <v>68</v>
      </c>
      <c r="I9" s="273">
        <v>16415</v>
      </c>
      <c r="J9" s="274">
        <v>16913</v>
      </c>
      <c r="K9" s="275">
        <v>33328</v>
      </c>
      <c r="L9" s="273"/>
      <c r="M9" s="274"/>
      <c r="N9" s="275"/>
      <c r="O9" s="622">
        <v>78</v>
      </c>
      <c r="P9" s="622">
        <v>62</v>
      </c>
      <c r="Q9" s="622">
        <v>70</v>
      </c>
      <c r="R9" s="273">
        <v>16415</v>
      </c>
      <c r="S9" s="274">
        <v>16913</v>
      </c>
      <c r="T9" s="275">
        <v>33328</v>
      </c>
      <c r="U9" s="276">
        <v>35</v>
      </c>
      <c r="V9" s="277">
        <v>32.1</v>
      </c>
      <c r="W9" s="278">
        <v>33.6</v>
      </c>
      <c r="X9" s="623">
        <v>0</v>
      </c>
      <c r="Y9" s="624">
        <v>-2.2999999999999998</v>
      </c>
      <c r="Z9" s="625">
        <v>-1.1000000000000001</v>
      </c>
    </row>
    <row r="10" spans="1:26" x14ac:dyDescent="0.35">
      <c r="B10" t="s">
        <v>221</v>
      </c>
      <c r="C10" s="273"/>
      <c r="D10" s="274"/>
      <c r="E10" s="275"/>
      <c r="F10" s="622">
        <v>78</v>
      </c>
      <c r="G10" s="622">
        <v>65</v>
      </c>
      <c r="H10" s="622">
        <v>72</v>
      </c>
      <c r="I10" s="273">
        <v>1605</v>
      </c>
      <c r="J10" s="274">
        <v>1729</v>
      </c>
      <c r="K10" s="275">
        <v>3334</v>
      </c>
      <c r="L10" s="273"/>
      <c r="M10" s="274"/>
      <c r="N10" s="275"/>
      <c r="O10" s="622">
        <v>80</v>
      </c>
      <c r="P10" s="622">
        <v>69</v>
      </c>
      <c r="Q10" s="622">
        <v>74</v>
      </c>
      <c r="R10" s="273">
        <v>1605</v>
      </c>
      <c r="S10" s="274">
        <v>1729</v>
      </c>
      <c r="T10" s="275">
        <v>3334</v>
      </c>
      <c r="U10" s="276">
        <v>36</v>
      </c>
      <c r="V10" s="277">
        <v>33.5</v>
      </c>
      <c r="W10" s="278">
        <v>34.700000000000003</v>
      </c>
      <c r="X10" s="623">
        <v>2.6</v>
      </c>
      <c r="Y10" s="624">
        <v>4.9000000000000004</v>
      </c>
      <c r="Z10" s="625">
        <v>3.7</v>
      </c>
    </row>
    <row r="11" spans="1:26" x14ac:dyDescent="0.35">
      <c r="B11" t="s">
        <v>215</v>
      </c>
      <c r="C11" s="273"/>
      <c r="D11" s="274"/>
      <c r="E11" s="275"/>
      <c r="F11" s="622">
        <v>78</v>
      </c>
      <c r="G11" s="622">
        <v>64</v>
      </c>
      <c r="H11" s="622">
        <v>71</v>
      </c>
      <c r="I11" s="273">
        <v>20103</v>
      </c>
      <c r="J11" s="274">
        <v>21298</v>
      </c>
      <c r="K11" s="275">
        <v>41401</v>
      </c>
      <c r="L11" s="273"/>
      <c r="M11" s="274"/>
      <c r="N11" s="275"/>
      <c r="O11" s="622">
        <v>80</v>
      </c>
      <c r="P11" s="622">
        <v>66</v>
      </c>
      <c r="Q11" s="622">
        <v>73</v>
      </c>
      <c r="R11" s="273">
        <v>20103</v>
      </c>
      <c r="S11" s="274">
        <v>21298</v>
      </c>
      <c r="T11" s="275">
        <v>41401</v>
      </c>
      <c r="U11" s="276">
        <v>36.1</v>
      </c>
      <c r="V11" s="277">
        <v>33.700000000000003</v>
      </c>
      <c r="W11" s="278">
        <v>34.799999999999997</v>
      </c>
      <c r="X11" s="623">
        <v>2</v>
      </c>
      <c r="Y11" s="624">
        <v>2</v>
      </c>
      <c r="Z11" s="625">
        <v>2</v>
      </c>
    </row>
    <row r="12" spans="1:26" x14ac:dyDescent="0.35">
      <c r="B12" t="s">
        <v>187</v>
      </c>
      <c r="C12" s="273"/>
      <c r="D12" s="274"/>
      <c r="E12" s="275"/>
      <c r="F12" s="622">
        <v>64</v>
      </c>
      <c r="G12" s="622">
        <v>51</v>
      </c>
      <c r="H12" s="622">
        <v>57</v>
      </c>
      <c r="I12" s="273">
        <v>15145</v>
      </c>
      <c r="J12" s="274">
        <v>15886</v>
      </c>
      <c r="K12" s="275">
        <v>31031</v>
      </c>
      <c r="L12" s="273"/>
      <c r="M12" s="274"/>
      <c r="N12" s="275"/>
      <c r="O12" s="622">
        <v>65</v>
      </c>
      <c r="P12" s="622">
        <v>53</v>
      </c>
      <c r="Q12" s="622">
        <v>59</v>
      </c>
      <c r="R12" s="273">
        <v>15145</v>
      </c>
      <c r="S12" s="274">
        <v>15886</v>
      </c>
      <c r="T12" s="275">
        <v>31031</v>
      </c>
      <c r="U12" s="276">
        <v>34</v>
      </c>
      <c r="V12" s="277">
        <v>31.7</v>
      </c>
      <c r="W12" s="278">
        <v>32.799999999999997</v>
      </c>
      <c r="X12" s="623">
        <v>-12.4</v>
      </c>
      <c r="Y12" s="624">
        <v>-11.2</v>
      </c>
      <c r="Z12" s="625">
        <v>-11.8</v>
      </c>
    </row>
    <row r="13" spans="1:26" x14ac:dyDescent="0.35">
      <c r="B13" t="s">
        <v>213</v>
      </c>
      <c r="C13" s="273"/>
      <c r="D13" s="274"/>
      <c r="E13" s="275"/>
      <c r="F13" s="622">
        <v>77</v>
      </c>
      <c r="G13" s="622">
        <v>63</v>
      </c>
      <c r="H13" s="622">
        <v>70</v>
      </c>
      <c r="I13" s="273">
        <v>239166</v>
      </c>
      <c r="J13" s="274">
        <v>251224</v>
      </c>
      <c r="K13" s="275">
        <v>490390</v>
      </c>
      <c r="L13" s="273"/>
      <c r="M13" s="274"/>
      <c r="N13" s="275"/>
      <c r="O13" s="622">
        <v>78</v>
      </c>
      <c r="P13" s="622">
        <v>65</v>
      </c>
      <c r="Q13" s="622">
        <v>72</v>
      </c>
      <c r="R13" s="273">
        <v>239166</v>
      </c>
      <c r="S13" s="274">
        <v>251224</v>
      </c>
      <c r="T13" s="275">
        <v>490390</v>
      </c>
      <c r="U13" s="276">
        <v>35.9</v>
      </c>
      <c r="V13" s="277">
        <v>33.6</v>
      </c>
      <c r="W13" s="278">
        <v>34.700000000000003</v>
      </c>
      <c r="X13" s="623">
        <v>0.7</v>
      </c>
      <c r="Y13" s="624">
        <v>0.9</v>
      </c>
      <c r="Z13" s="625">
        <v>0.8</v>
      </c>
    </row>
    <row r="14" spans="1:26" x14ac:dyDescent="0.35">
      <c r="B14" t="s">
        <v>236</v>
      </c>
      <c r="C14" s="273"/>
      <c r="D14" s="274"/>
      <c r="E14" s="275"/>
      <c r="F14" s="622">
        <v>77</v>
      </c>
      <c r="G14" s="622">
        <v>62</v>
      </c>
      <c r="H14" s="622">
        <v>69</v>
      </c>
      <c r="I14" s="273">
        <v>326827</v>
      </c>
      <c r="J14" s="274">
        <v>343037</v>
      </c>
      <c r="K14" s="275">
        <v>669864</v>
      </c>
      <c r="L14" s="273"/>
      <c r="M14" s="274"/>
      <c r="N14" s="275"/>
      <c r="O14" s="622">
        <v>78</v>
      </c>
      <c r="P14" s="622">
        <v>64</v>
      </c>
      <c r="Q14" s="622">
        <v>71</v>
      </c>
      <c r="R14" s="273">
        <v>326827</v>
      </c>
      <c r="S14" s="274">
        <v>343037</v>
      </c>
      <c r="T14" s="275">
        <v>669864</v>
      </c>
      <c r="U14" s="276">
        <v>35.700000000000003</v>
      </c>
      <c r="V14" s="277">
        <v>33.299999999999997</v>
      </c>
      <c r="W14" s="278">
        <v>34.5</v>
      </c>
      <c r="X14" s="623"/>
      <c r="Y14" s="624"/>
      <c r="Z14" s="625"/>
    </row>
    <row r="15" spans="1:26" x14ac:dyDescent="0.35">
      <c r="A15" t="s">
        <v>530</v>
      </c>
      <c r="B15" t="s">
        <v>531</v>
      </c>
      <c r="C15" s="273"/>
      <c r="D15" s="274"/>
      <c r="E15" s="275"/>
      <c r="F15" s="622">
        <v>77</v>
      </c>
      <c r="G15" s="622">
        <v>60</v>
      </c>
      <c r="H15" s="622">
        <v>68</v>
      </c>
      <c r="I15" s="273">
        <v>11073</v>
      </c>
      <c r="J15" s="274">
        <v>11469</v>
      </c>
      <c r="K15" s="275">
        <v>22542</v>
      </c>
      <c r="L15" s="273"/>
      <c r="M15" s="274"/>
      <c r="N15" s="275"/>
      <c r="O15" s="622">
        <v>78</v>
      </c>
      <c r="P15" s="622">
        <v>63</v>
      </c>
      <c r="Q15" s="622">
        <v>70</v>
      </c>
      <c r="R15" s="273">
        <v>11073</v>
      </c>
      <c r="S15" s="274">
        <v>11469</v>
      </c>
      <c r="T15" s="275">
        <v>22542</v>
      </c>
      <c r="U15" s="276">
        <v>35.1</v>
      </c>
      <c r="V15" s="277">
        <v>32.1</v>
      </c>
      <c r="W15" s="278">
        <v>33.6</v>
      </c>
      <c r="X15" s="623">
        <v>0.7</v>
      </c>
      <c r="Y15" s="624">
        <v>-1.3</v>
      </c>
      <c r="Z15" s="625">
        <v>-0.3</v>
      </c>
    </row>
    <row r="16" spans="1:26" x14ac:dyDescent="0.35">
      <c r="B16" t="s">
        <v>173</v>
      </c>
      <c r="C16" s="273"/>
      <c r="D16" s="274"/>
      <c r="E16" s="275"/>
      <c r="F16" s="622">
        <v>75</v>
      </c>
      <c r="G16" s="622">
        <v>60</v>
      </c>
      <c r="H16" s="622">
        <v>67</v>
      </c>
      <c r="I16" s="273">
        <v>5542</v>
      </c>
      <c r="J16" s="274">
        <v>6030</v>
      </c>
      <c r="K16" s="275">
        <v>11572</v>
      </c>
      <c r="L16" s="273"/>
      <c r="M16" s="274"/>
      <c r="N16" s="275"/>
      <c r="O16" s="622">
        <v>77</v>
      </c>
      <c r="P16" s="622">
        <v>64</v>
      </c>
      <c r="Q16" s="622">
        <v>70</v>
      </c>
      <c r="R16" s="273">
        <v>5542</v>
      </c>
      <c r="S16" s="274">
        <v>6030</v>
      </c>
      <c r="T16" s="275">
        <v>11572</v>
      </c>
      <c r="U16" s="276">
        <v>35</v>
      </c>
      <c r="V16" s="277">
        <v>32.4</v>
      </c>
      <c r="W16" s="278">
        <v>33.6</v>
      </c>
      <c r="X16" s="623">
        <v>-1</v>
      </c>
      <c r="Y16" s="624">
        <v>-0.4</v>
      </c>
      <c r="Z16" s="625">
        <v>-0.8</v>
      </c>
    </row>
    <row r="17" spans="2:26" x14ac:dyDescent="0.35">
      <c r="B17" t="s">
        <v>174</v>
      </c>
      <c r="C17" s="273"/>
      <c r="D17" s="274"/>
      <c r="E17" s="275"/>
      <c r="F17" s="622">
        <v>74</v>
      </c>
      <c r="G17" s="622">
        <v>58</v>
      </c>
      <c r="H17" s="622">
        <v>66</v>
      </c>
      <c r="I17" s="273">
        <v>2371</v>
      </c>
      <c r="J17" s="274">
        <v>2451</v>
      </c>
      <c r="K17" s="275">
        <v>4822</v>
      </c>
      <c r="L17" s="273"/>
      <c r="M17" s="274"/>
      <c r="N17" s="275"/>
      <c r="O17" s="622">
        <v>75</v>
      </c>
      <c r="P17" s="622">
        <v>61</v>
      </c>
      <c r="Q17" s="622">
        <v>68</v>
      </c>
      <c r="R17" s="273">
        <v>2371</v>
      </c>
      <c r="S17" s="274">
        <v>2451</v>
      </c>
      <c r="T17" s="275">
        <v>4822</v>
      </c>
      <c r="U17" s="276">
        <v>34.799999999999997</v>
      </c>
      <c r="V17" s="277">
        <v>31.9</v>
      </c>
      <c r="W17" s="278">
        <v>33.299999999999997</v>
      </c>
      <c r="X17" s="623">
        <v>-2.5</v>
      </c>
      <c r="Y17" s="624">
        <v>-3.5</v>
      </c>
      <c r="Z17" s="625">
        <v>-3</v>
      </c>
    </row>
    <row r="18" spans="2:26" x14ac:dyDescent="0.35">
      <c r="B18" t="s">
        <v>222</v>
      </c>
      <c r="C18" s="273"/>
      <c r="D18" s="274"/>
      <c r="E18" s="275"/>
      <c r="F18" s="622">
        <v>69</v>
      </c>
      <c r="G18" s="622">
        <v>54</v>
      </c>
      <c r="H18" s="622">
        <v>61</v>
      </c>
      <c r="I18" s="273">
        <v>5745</v>
      </c>
      <c r="J18" s="274">
        <v>6079</v>
      </c>
      <c r="K18" s="275">
        <v>11824</v>
      </c>
      <c r="L18" s="273"/>
      <c r="M18" s="274"/>
      <c r="N18" s="275"/>
      <c r="O18" s="622">
        <v>71</v>
      </c>
      <c r="P18" s="622">
        <v>57</v>
      </c>
      <c r="Q18" s="622">
        <v>63</v>
      </c>
      <c r="R18" s="273">
        <v>5745</v>
      </c>
      <c r="S18" s="274">
        <v>6079</v>
      </c>
      <c r="T18" s="275">
        <v>11824</v>
      </c>
      <c r="U18" s="276">
        <v>33.799999999999997</v>
      </c>
      <c r="V18" s="277">
        <v>31.2</v>
      </c>
      <c r="W18" s="278">
        <v>32.5</v>
      </c>
      <c r="X18" s="623">
        <v>-7.2</v>
      </c>
      <c r="Y18" s="624">
        <v>-7.2</v>
      </c>
      <c r="Z18" s="625">
        <v>-7.2</v>
      </c>
    </row>
    <row r="19" spans="2:26" x14ac:dyDescent="0.35">
      <c r="B19" t="s">
        <v>172</v>
      </c>
      <c r="C19" s="273"/>
      <c r="D19" s="274"/>
      <c r="E19" s="275"/>
      <c r="F19" s="622">
        <v>79</v>
      </c>
      <c r="G19" s="622">
        <v>65</v>
      </c>
      <c r="H19" s="622">
        <v>72</v>
      </c>
      <c r="I19" s="273">
        <v>7312</v>
      </c>
      <c r="J19" s="274">
        <v>7789</v>
      </c>
      <c r="K19" s="275">
        <v>15101</v>
      </c>
      <c r="L19" s="273"/>
      <c r="M19" s="274"/>
      <c r="N19" s="275"/>
      <c r="O19" s="622">
        <v>80</v>
      </c>
      <c r="P19" s="622">
        <v>67</v>
      </c>
      <c r="Q19" s="622">
        <v>73</v>
      </c>
      <c r="R19" s="273">
        <v>7312</v>
      </c>
      <c r="S19" s="274">
        <v>7789</v>
      </c>
      <c r="T19" s="275">
        <v>15101</v>
      </c>
      <c r="U19" s="276">
        <v>36.200000000000003</v>
      </c>
      <c r="V19" s="277">
        <v>33.6</v>
      </c>
      <c r="W19" s="278">
        <v>34.9</v>
      </c>
      <c r="X19" s="623">
        <v>2.6</v>
      </c>
      <c r="Y19" s="624">
        <v>2.7</v>
      </c>
      <c r="Z19" s="625">
        <v>2.6</v>
      </c>
    </row>
    <row r="20" spans="2:26" x14ac:dyDescent="0.35">
      <c r="B20" t="s">
        <v>171</v>
      </c>
      <c r="C20" s="273"/>
      <c r="D20" s="274"/>
      <c r="E20" s="275"/>
      <c r="F20" s="622">
        <v>69</v>
      </c>
      <c r="G20" s="622">
        <v>55</v>
      </c>
      <c r="H20" s="622">
        <v>62</v>
      </c>
      <c r="I20" s="273">
        <v>22619</v>
      </c>
      <c r="J20" s="274">
        <v>23617</v>
      </c>
      <c r="K20" s="275">
        <v>46236</v>
      </c>
      <c r="L20" s="273"/>
      <c r="M20" s="274"/>
      <c r="N20" s="275"/>
      <c r="O20" s="622">
        <v>71</v>
      </c>
      <c r="P20" s="622">
        <v>57</v>
      </c>
      <c r="Q20" s="622">
        <v>64</v>
      </c>
      <c r="R20" s="273">
        <v>22619</v>
      </c>
      <c r="S20" s="274">
        <v>23617</v>
      </c>
      <c r="T20" s="275">
        <v>46236</v>
      </c>
      <c r="U20" s="276">
        <v>34.1</v>
      </c>
      <c r="V20" s="277">
        <v>31.7</v>
      </c>
      <c r="W20" s="278">
        <v>32.799999999999997</v>
      </c>
      <c r="X20" s="623">
        <v>-7.1</v>
      </c>
      <c r="Y20" s="624">
        <v>-6.5</v>
      </c>
      <c r="Z20" s="625">
        <v>-6.8</v>
      </c>
    </row>
    <row r="21" spans="2:26" x14ac:dyDescent="0.35">
      <c r="B21" t="s">
        <v>244</v>
      </c>
      <c r="C21" s="273"/>
      <c r="D21" s="274"/>
      <c r="E21" s="275"/>
      <c r="F21" s="622">
        <v>73</v>
      </c>
      <c r="G21" s="622">
        <v>56</v>
      </c>
      <c r="H21" s="622">
        <v>64</v>
      </c>
      <c r="I21" s="273">
        <v>5058</v>
      </c>
      <c r="J21" s="274">
        <v>5305</v>
      </c>
      <c r="K21" s="275">
        <v>10363</v>
      </c>
      <c r="L21" s="273"/>
      <c r="M21" s="274"/>
      <c r="N21" s="275"/>
      <c r="O21" s="622">
        <v>75</v>
      </c>
      <c r="P21" s="622">
        <v>60</v>
      </c>
      <c r="Q21" s="622">
        <v>67</v>
      </c>
      <c r="R21" s="273">
        <v>5058</v>
      </c>
      <c r="S21" s="274">
        <v>5305</v>
      </c>
      <c r="T21" s="275">
        <v>10363</v>
      </c>
      <c r="U21" s="276">
        <v>34.5</v>
      </c>
      <c r="V21" s="277">
        <v>31.5</v>
      </c>
      <c r="W21" s="278">
        <v>32.9</v>
      </c>
      <c r="X21" s="623">
        <v>-2.8</v>
      </c>
      <c r="Y21" s="624">
        <v>-4.4000000000000004</v>
      </c>
      <c r="Z21" s="625">
        <v>-3.6</v>
      </c>
    </row>
    <row r="22" spans="2:26" x14ac:dyDescent="0.35">
      <c r="B22" t="s">
        <v>532</v>
      </c>
      <c r="C22" s="273"/>
      <c r="D22" s="274"/>
      <c r="E22" s="275"/>
      <c r="F22" s="622">
        <v>76</v>
      </c>
      <c r="G22" s="622">
        <v>57</v>
      </c>
      <c r="H22" s="622">
        <v>67</v>
      </c>
      <c r="I22" s="273">
        <v>2971</v>
      </c>
      <c r="J22" s="274">
        <v>2993</v>
      </c>
      <c r="K22" s="275">
        <v>5964</v>
      </c>
      <c r="L22" s="276"/>
      <c r="M22" s="276"/>
      <c r="N22" s="276"/>
      <c r="O22" s="622">
        <v>77</v>
      </c>
      <c r="P22" s="622">
        <v>59</v>
      </c>
      <c r="Q22" s="622">
        <v>68</v>
      </c>
      <c r="R22" s="273">
        <v>2971</v>
      </c>
      <c r="S22" s="274">
        <v>2993</v>
      </c>
      <c r="T22" s="275">
        <v>5964</v>
      </c>
      <c r="U22" s="276">
        <v>35.200000000000003</v>
      </c>
      <c r="V22" s="276">
        <v>32.299999999999997</v>
      </c>
      <c r="W22" s="276">
        <v>33.700000000000003</v>
      </c>
      <c r="X22" s="276">
        <v>-0.3</v>
      </c>
      <c r="Y22" s="276">
        <v>-5.0999999999999996</v>
      </c>
      <c r="Z22" s="276">
        <v>-2.6</v>
      </c>
    </row>
    <row r="23" spans="2:26" x14ac:dyDescent="0.35">
      <c r="B23" t="s">
        <v>221</v>
      </c>
      <c r="C23" s="273"/>
      <c r="D23" s="274"/>
      <c r="E23" s="275"/>
      <c r="F23" s="622">
        <v>78</v>
      </c>
      <c r="G23" s="622">
        <v>65</v>
      </c>
      <c r="H23" s="622">
        <v>72</v>
      </c>
      <c r="I23" s="273">
        <v>1605</v>
      </c>
      <c r="J23" s="274">
        <v>1729</v>
      </c>
      <c r="K23" s="275">
        <v>3334</v>
      </c>
      <c r="L23" s="273"/>
      <c r="M23" s="274"/>
      <c r="N23" s="275"/>
      <c r="O23" s="622">
        <v>80</v>
      </c>
      <c r="P23" s="622">
        <v>69</v>
      </c>
      <c r="Q23" s="622">
        <v>74</v>
      </c>
      <c r="R23" s="273">
        <v>1605</v>
      </c>
      <c r="S23" s="274">
        <v>1729</v>
      </c>
      <c r="T23" s="275">
        <v>3334</v>
      </c>
      <c r="U23" s="276">
        <v>36</v>
      </c>
      <c r="V23" s="277">
        <v>33.5</v>
      </c>
      <c r="W23" s="278">
        <v>34.700000000000003</v>
      </c>
      <c r="X23" s="623">
        <v>2.6</v>
      </c>
      <c r="Y23" s="624">
        <v>4.9000000000000004</v>
      </c>
      <c r="Z23" s="625">
        <v>3.7</v>
      </c>
    </row>
    <row r="24" spans="2:26" x14ac:dyDescent="0.35">
      <c r="B24" t="s">
        <v>164</v>
      </c>
      <c r="C24" s="273"/>
      <c r="D24" s="274"/>
      <c r="E24" s="275"/>
      <c r="F24" s="622">
        <v>36</v>
      </c>
      <c r="G24" s="622">
        <v>24</v>
      </c>
      <c r="H24" s="622">
        <v>30</v>
      </c>
      <c r="I24" s="273">
        <v>1010</v>
      </c>
      <c r="J24" s="274">
        <v>987</v>
      </c>
      <c r="K24" s="275">
        <v>1997</v>
      </c>
      <c r="L24" s="273"/>
      <c r="M24" s="274"/>
      <c r="N24" s="275"/>
      <c r="O24" s="622">
        <v>37</v>
      </c>
      <c r="P24" s="622">
        <v>25</v>
      </c>
      <c r="Q24" s="622">
        <v>31</v>
      </c>
      <c r="R24" s="273">
        <v>1010</v>
      </c>
      <c r="S24" s="274">
        <v>987</v>
      </c>
      <c r="T24" s="275">
        <v>1997</v>
      </c>
      <c r="U24" s="276">
        <v>28.7</v>
      </c>
      <c r="V24" s="277">
        <v>26.9</v>
      </c>
      <c r="W24" s="278">
        <v>27.8</v>
      </c>
      <c r="X24" s="623">
        <v>-40.299999999999997</v>
      </c>
      <c r="Y24" s="624">
        <v>-38.799999999999997</v>
      </c>
      <c r="Z24" s="625">
        <v>-39.299999999999997</v>
      </c>
    </row>
    <row r="25" spans="2:26" x14ac:dyDescent="0.35">
      <c r="B25" t="s">
        <v>242</v>
      </c>
      <c r="C25" s="273"/>
      <c r="D25" s="274"/>
      <c r="E25" s="275"/>
      <c r="F25" s="622">
        <v>83</v>
      </c>
      <c r="G25" s="622">
        <v>68</v>
      </c>
      <c r="H25" s="622">
        <v>75</v>
      </c>
      <c r="I25" s="273">
        <v>9956</v>
      </c>
      <c r="J25" s="274">
        <v>10558</v>
      </c>
      <c r="K25" s="275">
        <v>20514</v>
      </c>
      <c r="L25" s="273"/>
      <c r="M25" s="274"/>
      <c r="N25" s="275"/>
      <c r="O25" s="622">
        <v>84</v>
      </c>
      <c r="P25" s="622">
        <v>71</v>
      </c>
      <c r="Q25" s="622">
        <v>77</v>
      </c>
      <c r="R25" s="273">
        <v>9956</v>
      </c>
      <c r="S25" s="274">
        <v>10558</v>
      </c>
      <c r="T25" s="275">
        <v>20514</v>
      </c>
      <c r="U25" s="276">
        <v>36.6</v>
      </c>
      <c r="V25" s="277">
        <v>33.9</v>
      </c>
      <c r="W25" s="278">
        <v>35.200000000000003</v>
      </c>
      <c r="X25" s="623">
        <v>6.2</v>
      </c>
      <c r="Y25" s="624">
        <v>7</v>
      </c>
      <c r="Z25" s="625">
        <v>6.6</v>
      </c>
    </row>
    <row r="26" spans="2:26" x14ac:dyDescent="0.35">
      <c r="B26" t="s">
        <v>238</v>
      </c>
      <c r="C26" s="273"/>
      <c r="D26" s="274"/>
      <c r="E26" s="275"/>
      <c r="F26" s="622">
        <v>81</v>
      </c>
      <c r="G26" s="622">
        <v>68</v>
      </c>
      <c r="H26" s="622">
        <v>74</v>
      </c>
      <c r="I26" s="273">
        <v>831</v>
      </c>
      <c r="J26" s="274">
        <v>784</v>
      </c>
      <c r="K26" s="275">
        <v>1615</v>
      </c>
      <c r="L26" s="273"/>
      <c r="M26" s="274"/>
      <c r="N26" s="275"/>
      <c r="O26" s="622">
        <v>82</v>
      </c>
      <c r="P26" s="622">
        <v>69</v>
      </c>
      <c r="Q26" s="622">
        <v>76</v>
      </c>
      <c r="R26" s="273">
        <v>831</v>
      </c>
      <c r="S26" s="274">
        <v>784</v>
      </c>
      <c r="T26" s="275">
        <v>1615</v>
      </c>
      <c r="U26" s="276">
        <v>36.9</v>
      </c>
      <c r="V26" s="277">
        <v>35</v>
      </c>
      <c r="W26" s="278">
        <v>36</v>
      </c>
      <c r="X26" s="623">
        <v>4.2</v>
      </c>
      <c r="Y26" s="624">
        <v>5.0999999999999996</v>
      </c>
      <c r="Z26" s="625">
        <v>5</v>
      </c>
    </row>
    <row r="27" spans="2:26" x14ac:dyDescent="0.35">
      <c r="B27" t="s">
        <v>243</v>
      </c>
      <c r="C27" s="273"/>
      <c r="D27" s="274"/>
      <c r="E27" s="275"/>
      <c r="F27" s="622">
        <v>70</v>
      </c>
      <c r="G27" s="622">
        <v>53</v>
      </c>
      <c r="H27" s="622">
        <v>61</v>
      </c>
      <c r="I27" s="273">
        <v>13837</v>
      </c>
      <c r="J27" s="274">
        <v>14094</v>
      </c>
      <c r="K27" s="275">
        <v>27931</v>
      </c>
      <c r="L27" s="273"/>
      <c r="M27" s="274"/>
      <c r="N27" s="275"/>
      <c r="O27" s="622">
        <v>72</v>
      </c>
      <c r="P27" s="622">
        <v>57</v>
      </c>
      <c r="Q27" s="622">
        <v>64</v>
      </c>
      <c r="R27" s="273">
        <v>13837</v>
      </c>
      <c r="S27" s="274">
        <v>14094</v>
      </c>
      <c r="T27" s="275">
        <v>27931</v>
      </c>
      <c r="U27" s="276">
        <v>33.799999999999997</v>
      </c>
      <c r="V27" s="277">
        <v>31.1</v>
      </c>
      <c r="W27" s="278">
        <v>32.4</v>
      </c>
      <c r="X27" s="623">
        <v>-5.6</v>
      </c>
      <c r="Y27" s="624">
        <v>-7.4</v>
      </c>
      <c r="Z27" s="625">
        <v>-6.4</v>
      </c>
    </row>
    <row r="28" spans="2:26" x14ac:dyDescent="0.35">
      <c r="B28" t="s">
        <v>188</v>
      </c>
      <c r="C28" s="273"/>
      <c r="D28" s="274"/>
      <c r="E28" s="275"/>
      <c r="F28" s="622">
        <v>44</v>
      </c>
      <c r="G28" s="622">
        <v>30</v>
      </c>
      <c r="H28" s="622">
        <v>37</v>
      </c>
      <c r="I28" s="273">
        <v>334</v>
      </c>
      <c r="J28" s="274">
        <v>322</v>
      </c>
      <c r="K28" s="275">
        <v>656</v>
      </c>
      <c r="L28" s="273"/>
      <c r="M28" s="274"/>
      <c r="N28" s="275"/>
      <c r="O28" s="622">
        <v>46</v>
      </c>
      <c r="P28" s="622">
        <v>31</v>
      </c>
      <c r="Q28" s="622">
        <v>39</v>
      </c>
      <c r="R28" s="273">
        <v>334</v>
      </c>
      <c r="S28" s="274">
        <v>322</v>
      </c>
      <c r="T28" s="275">
        <v>656</v>
      </c>
      <c r="U28" s="276">
        <v>31</v>
      </c>
      <c r="V28" s="277">
        <v>28.7</v>
      </c>
      <c r="W28" s="278">
        <v>29.9</v>
      </c>
      <c r="X28" s="623">
        <v>-31.9</v>
      </c>
      <c r="Y28" s="624">
        <v>-32.6</v>
      </c>
      <c r="Z28" s="625">
        <v>-32</v>
      </c>
    </row>
    <row r="29" spans="2:26" x14ac:dyDescent="0.35">
      <c r="B29" t="s">
        <v>241</v>
      </c>
      <c r="C29" s="273"/>
      <c r="D29" s="274"/>
      <c r="E29" s="275"/>
      <c r="F29" s="622">
        <v>82</v>
      </c>
      <c r="G29" s="622">
        <v>69</v>
      </c>
      <c r="H29" s="622">
        <v>75</v>
      </c>
      <c r="I29" s="273">
        <v>4979</v>
      </c>
      <c r="J29" s="274">
        <v>5234</v>
      </c>
      <c r="K29" s="275">
        <v>10213</v>
      </c>
      <c r="L29" s="273"/>
      <c r="M29" s="274"/>
      <c r="N29" s="275"/>
      <c r="O29" s="622">
        <v>83</v>
      </c>
      <c r="P29" s="622">
        <v>71</v>
      </c>
      <c r="Q29" s="622">
        <v>77</v>
      </c>
      <c r="R29" s="273">
        <v>4979</v>
      </c>
      <c r="S29" s="274">
        <v>5234</v>
      </c>
      <c r="T29" s="275">
        <v>10213</v>
      </c>
      <c r="U29" s="276">
        <v>36.799999999999997</v>
      </c>
      <c r="V29" s="277">
        <v>34.6</v>
      </c>
      <c r="W29" s="278">
        <v>35.700000000000003</v>
      </c>
      <c r="X29" s="623">
        <v>5.0999999999999996</v>
      </c>
      <c r="Y29" s="624">
        <v>7.2</v>
      </c>
      <c r="Z29" s="625">
        <v>6.2</v>
      </c>
    </row>
    <row r="30" spans="2:26" x14ac:dyDescent="0.35">
      <c r="B30" t="s">
        <v>240</v>
      </c>
      <c r="C30" s="273"/>
      <c r="D30" s="274"/>
      <c r="E30" s="275"/>
      <c r="F30" s="622">
        <v>78</v>
      </c>
      <c r="G30" s="622">
        <v>62</v>
      </c>
      <c r="H30" s="622">
        <v>70</v>
      </c>
      <c r="I30" s="273">
        <v>2770</v>
      </c>
      <c r="J30" s="274">
        <v>2928</v>
      </c>
      <c r="K30" s="275">
        <v>5698</v>
      </c>
      <c r="L30" s="273"/>
      <c r="M30" s="274"/>
      <c r="N30" s="275"/>
      <c r="O30" s="622">
        <v>79</v>
      </c>
      <c r="P30" s="622">
        <v>65</v>
      </c>
      <c r="Q30" s="622">
        <v>72</v>
      </c>
      <c r="R30" s="273">
        <v>2770</v>
      </c>
      <c r="S30" s="274">
        <v>2928</v>
      </c>
      <c r="T30" s="275">
        <v>5698</v>
      </c>
      <c r="U30" s="276">
        <v>35.9</v>
      </c>
      <c r="V30" s="277">
        <v>33.5</v>
      </c>
      <c r="W30" s="278">
        <v>34.700000000000003</v>
      </c>
      <c r="X30" s="623">
        <v>1.6</v>
      </c>
      <c r="Y30" s="624">
        <v>0.8</v>
      </c>
      <c r="Z30" s="625">
        <v>1.2</v>
      </c>
    </row>
    <row r="31" spans="2:26" x14ac:dyDescent="0.35">
      <c r="B31" t="s">
        <v>239</v>
      </c>
      <c r="C31" s="273"/>
      <c r="D31" s="274"/>
      <c r="E31" s="275"/>
      <c r="F31" s="622">
        <v>75</v>
      </c>
      <c r="G31" s="622">
        <v>59</v>
      </c>
      <c r="H31" s="622">
        <v>66</v>
      </c>
      <c r="I31" s="273">
        <v>5042</v>
      </c>
      <c r="J31" s="274">
        <v>5347</v>
      </c>
      <c r="K31" s="275">
        <v>10389</v>
      </c>
      <c r="L31" s="273"/>
      <c r="M31" s="274"/>
      <c r="N31" s="275"/>
      <c r="O31" s="622">
        <v>76</v>
      </c>
      <c r="P31" s="622">
        <v>61</v>
      </c>
      <c r="Q31" s="622">
        <v>68</v>
      </c>
      <c r="R31" s="273">
        <v>5042</v>
      </c>
      <c r="S31" s="274">
        <v>5347</v>
      </c>
      <c r="T31" s="275">
        <v>10389</v>
      </c>
      <c r="U31" s="276">
        <v>35.299999999999997</v>
      </c>
      <c r="V31" s="277">
        <v>32.9</v>
      </c>
      <c r="W31" s="278">
        <v>34.1</v>
      </c>
      <c r="X31" s="623">
        <v>-1.7</v>
      </c>
      <c r="Y31" s="624">
        <v>-3.5</v>
      </c>
      <c r="Z31" s="625">
        <v>-2.7</v>
      </c>
    </row>
    <row r="32" spans="2:26" x14ac:dyDescent="0.35">
      <c r="B32" t="s">
        <v>237</v>
      </c>
      <c r="C32" s="273"/>
      <c r="D32" s="274"/>
      <c r="E32" s="275"/>
      <c r="F32" s="622">
        <v>79</v>
      </c>
      <c r="G32" s="622">
        <v>64</v>
      </c>
      <c r="H32" s="622">
        <v>71</v>
      </c>
      <c r="I32" s="273">
        <v>214372</v>
      </c>
      <c r="J32" s="274">
        <v>225514</v>
      </c>
      <c r="K32" s="275">
        <v>439886</v>
      </c>
      <c r="L32" s="273"/>
      <c r="M32" s="274"/>
      <c r="N32" s="275"/>
      <c r="O32" s="622">
        <v>80</v>
      </c>
      <c r="P32" s="622">
        <v>66</v>
      </c>
      <c r="Q32" s="622">
        <v>73</v>
      </c>
      <c r="R32" s="273">
        <v>214372</v>
      </c>
      <c r="S32" s="274">
        <v>225514</v>
      </c>
      <c r="T32" s="275">
        <v>439886</v>
      </c>
      <c r="U32" s="276">
        <v>36.1</v>
      </c>
      <c r="V32" s="277">
        <v>33.799999999999997</v>
      </c>
      <c r="W32" s="278">
        <v>35</v>
      </c>
      <c r="X32" s="623">
        <v>1.8</v>
      </c>
      <c r="Y32" s="624">
        <v>1.9</v>
      </c>
      <c r="Z32" s="625">
        <v>1.8</v>
      </c>
    </row>
    <row r="33" spans="1:26" x14ac:dyDescent="0.35">
      <c r="B33" t="s">
        <v>223</v>
      </c>
      <c r="C33" s="273"/>
      <c r="D33" s="274"/>
      <c r="E33" s="275"/>
      <c r="F33" s="622">
        <v>77</v>
      </c>
      <c r="G33" s="622">
        <v>62</v>
      </c>
      <c r="H33" s="622">
        <v>69</v>
      </c>
      <c r="I33" s="273">
        <v>326827</v>
      </c>
      <c r="J33" s="274">
        <v>343037</v>
      </c>
      <c r="K33" s="275">
        <v>669864</v>
      </c>
      <c r="L33" s="273"/>
      <c r="M33" s="274"/>
      <c r="N33" s="275"/>
      <c r="O33" s="622">
        <v>78</v>
      </c>
      <c r="P33" s="622">
        <v>64</v>
      </c>
      <c r="Q33" s="622">
        <v>71</v>
      </c>
      <c r="R33" s="273">
        <v>326827</v>
      </c>
      <c r="S33" s="274">
        <v>343037</v>
      </c>
      <c r="T33" s="275">
        <v>669864</v>
      </c>
      <c r="U33" s="276">
        <v>35.700000000000003</v>
      </c>
      <c r="V33" s="277">
        <v>33.299999999999997</v>
      </c>
      <c r="W33" s="278">
        <v>34.5</v>
      </c>
      <c r="X33" s="623"/>
      <c r="Y33" s="624"/>
      <c r="Z33" s="625"/>
    </row>
    <row r="34" spans="1:26" x14ac:dyDescent="0.35">
      <c r="B34" t="s">
        <v>431</v>
      </c>
      <c r="C34" s="273"/>
      <c r="D34" s="274"/>
      <c r="E34" s="275"/>
      <c r="F34" s="622">
        <v>61</v>
      </c>
      <c r="G34" s="622">
        <v>49</v>
      </c>
      <c r="H34" s="622">
        <v>55</v>
      </c>
      <c r="I34" s="273">
        <v>9400</v>
      </c>
      <c r="J34" s="274">
        <v>9807</v>
      </c>
      <c r="K34" s="275">
        <v>19207</v>
      </c>
      <c r="L34" s="273"/>
      <c r="M34" s="274"/>
      <c r="N34" s="275"/>
      <c r="O34" s="622">
        <v>62</v>
      </c>
      <c r="P34" s="622">
        <v>50</v>
      </c>
      <c r="Q34" s="622">
        <v>56</v>
      </c>
      <c r="R34" s="273">
        <v>9400</v>
      </c>
      <c r="S34" s="274">
        <v>9807</v>
      </c>
      <c r="T34" s="275">
        <v>19207</v>
      </c>
      <c r="U34" s="276">
        <v>34.1</v>
      </c>
      <c r="V34" s="277">
        <v>32</v>
      </c>
      <c r="W34" s="278">
        <v>33</v>
      </c>
      <c r="X34" s="623">
        <v>-15.5</v>
      </c>
      <c r="Y34" s="624">
        <v>-13.6</v>
      </c>
      <c r="Z34" s="625">
        <v>-14.5</v>
      </c>
    </row>
    <row r="35" spans="1:26" x14ac:dyDescent="0.35">
      <c r="A35" t="s">
        <v>189</v>
      </c>
      <c r="B35" t="s">
        <v>533</v>
      </c>
      <c r="C35" s="273"/>
      <c r="D35" s="274"/>
      <c r="E35" s="275"/>
      <c r="F35" s="622">
        <v>79</v>
      </c>
      <c r="G35" s="622">
        <v>64</v>
      </c>
      <c r="H35" s="622">
        <v>71</v>
      </c>
      <c r="I35" s="273">
        <v>255819</v>
      </c>
      <c r="J35" s="274">
        <v>268307</v>
      </c>
      <c r="K35" s="275">
        <v>524126</v>
      </c>
      <c r="L35" s="273"/>
      <c r="M35" s="274"/>
      <c r="N35" s="275"/>
      <c r="O35" s="622">
        <v>80</v>
      </c>
      <c r="P35" s="622">
        <v>66</v>
      </c>
      <c r="Q35" s="622">
        <v>73</v>
      </c>
      <c r="R35" s="273">
        <v>255819</v>
      </c>
      <c r="S35" s="274">
        <v>268307</v>
      </c>
      <c r="T35" s="275">
        <v>524126</v>
      </c>
      <c r="U35" s="276">
        <v>36.1</v>
      </c>
      <c r="V35" s="277">
        <v>33.799999999999997</v>
      </c>
      <c r="W35" s="278">
        <v>34.9</v>
      </c>
      <c r="X35" s="626">
        <v>7.4</v>
      </c>
      <c r="Y35" s="627">
        <v>7.6</v>
      </c>
      <c r="Z35" s="628">
        <v>7.5</v>
      </c>
    </row>
    <row r="36" spans="1:26" x14ac:dyDescent="0.35">
      <c r="B36" t="s">
        <v>534</v>
      </c>
      <c r="C36" s="273"/>
      <c r="D36" s="274"/>
      <c r="E36" s="275"/>
      <c r="F36" s="622">
        <v>70</v>
      </c>
      <c r="G36" s="622">
        <v>55</v>
      </c>
      <c r="H36" s="622">
        <v>63</v>
      </c>
      <c r="I36" s="273">
        <v>64483</v>
      </c>
      <c r="J36" s="274">
        <v>67930</v>
      </c>
      <c r="K36" s="275">
        <v>132413</v>
      </c>
      <c r="L36" s="273"/>
      <c r="M36" s="274"/>
      <c r="N36" s="275"/>
      <c r="O36" s="622">
        <v>72</v>
      </c>
      <c r="P36" s="622">
        <v>58</v>
      </c>
      <c r="Q36" s="622">
        <v>65</v>
      </c>
      <c r="R36" s="273">
        <v>64483</v>
      </c>
      <c r="S36" s="274">
        <v>67930</v>
      </c>
      <c r="T36" s="275">
        <v>132413</v>
      </c>
      <c r="U36" s="276">
        <v>34.1</v>
      </c>
      <c r="V36" s="277">
        <v>31.5</v>
      </c>
      <c r="W36" s="278">
        <v>32.799999999999997</v>
      </c>
      <c r="X36" s="626"/>
      <c r="Y36" s="627"/>
      <c r="Z36" s="628"/>
    </row>
    <row r="37" spans="1:26" x14ac:dyDescent="0.35">
      <c r="B37" t="s">
        <v>431</v>
      </c>
      <c r="C37" s="273"/>
      <c r="D37" s="274"/>
      <c r="E37" s="275"/>
      <c r="F37" s="622">
        <v>55</v>
      </c>
      <c r="G37" s="622">
        <v>44</v>
      </c>
      <c r="H37" s="622">
        <v>50</v>
      </c>
      <c r="I37" s="273">
        <v>6525</v>
      </c>
      <c r="J37" s="274">
        <v>6800</v>
      </c>
      <c r="K37" s="275">
        <v>13325</v>
      </c>
      <c r="L37" s="273"/>
      <c r="M37" s="274"/>
      <c r="N37" s="275"/>
      <c r="O37" s="622">
        <v>56</v>
      </c>
      <c r="P37" s="622">
        <v>46</v>
      </c>
      <c r="Q37" s="622">
        <v>51</v>
      </c>
      <c r="R37" s="273">
        <v>6525</v>
      </c>
      <c r="S37" s="274">
        <v>6800</v>
      </c>
      <c r="T37" s="275">
        <v>13325</v>
      </c>
      <c r="U37" s="276">
        <v>33.5</v>
      </c>
      <c r="V37" s="277">
        <v>31.4</v>
      </c>
      <c r="W37" s="278">
        <v>32.5</v>
      </c>
      <c r="X37" s="623"/>
      <c r="Y37" s="624"/>
      <c r="Z37" s="625"/>
    </row>
    <row r="38" spans="1:26" x14ac:dyDescent="0.35">
      <c r="B38" t="s">
        <v>223</v>
      </c>
      <c r="C38" s="273"/>
      <c r="D38" s="274"/>
      <c r="E38" s="275"/>
      <c r="F38" s="622">
        <v>77</v>
      </c>
      <c r="G38" s="622">
        <v>62</v>
      </c>
      <c r="H38" s="622">
        <v>69</v>
      </c>
      <c r="I38" s="273">
        <v>326827</v>
      </c>
      <c r="J38" s="274">
        <v>343037</v>
      </c>
      <c r="K38" s="275">
        <v>669864</v>
      </c>
      <c r="L38" s="273"/>
      <c r="M38" s="274"/>
      <c r="N38" s="275"/>
      <c r="O38" s="622">
        <v>78</v>
      </c>
      <c r="P38" s="622">
        <v>64</v>
      </c>
      <c r="Q38" s="622">
        <v>71</v>
      </c>
      <c r="R38" s="273">
        <v>326827</v>
      </c>
      <c r="S38" s="274">
        <v>343037</v>
      </c>
      <c r="T38" s="275">
        <v>669864</v>
      </c>
      <c r="U38" s="276">
        <v>35.700000000000003</v>
      </c>
      <c r="V38" s="277">
        <v>33.299999999999997</v>
      </c>
      <c r="W38" s="278">
        <v>34.5</v>
      </c>
      <c r="X38" s="623"/>
      <c r="Y38" s="624"/>
      <c r="Z38" s="625"/>
    </row>
    <row r="39" spans="1:26" x14ac:dyDescent="0.35">
      <c r="A39" t="s">
        <v>535</v>
      </c>
      <c r="B39" t="s">
        <v>226</v>
      </c>
      <c r="C39" s="273"/>
      <c r="D39" s="274"/>
      <c r="E39" s="275"/>
      <c r="F39" s="622">
        <v>63</v>
      </c>
      <c r="G39" s="622">
        <v>46</v>
      </c>
      <c r="H39" s="622">
        <v>54</v>
      </c>
      <c r="I39" s="273">
        <v>44391</v>
      </c>
      <c r="J39" s="274">
        <v>47250</v>
      </c>
      <c r="K39" s="275">
        <v>91641</v>
      </c>
      <c r="L39" s="273"/>
      <c r="M39" s="274"/>
      <c r="N39" s="275"/>
      <c r="O39" s="622">
        <v>64</v>
      </c>
      <c r="P39" s="622">
        <v>48</v>
      </c>
      <c r="Q39" s="622">
        <v>56</v>
      </c>
      <c r="R39" s="273">
        <v>44391</v>
      </c>
      <c r="S39" s="274">
        <v>47250</v>
      </c>
      <c r="T39" s="275">
        <v>91641</v>
      </c>
      <c r="U39" s="276">
        <v>32.799999999999997</v>
      </c>
      <c r="V39" s="277">
        <v>30.2</v>
      </c>
      <c r="W39" s="278">
        <v>31.5</v>
      </c>
      <c r="X39" s="626">
        <v>15.5</v>
      </c>
      <c r="Y39" s="627">
        <v>18.399999999999999</v>
      </c>
      <c r="Z39" s="628">
        <v>17</v>
      </c>
    </row>
    <row r="40" spans="1:26" x14ac:dyDescent="0.35">
      <c r="B40" t="s">
        <v>536</v>
      </c>
      <c r="C40" s="273"/>
      <c r="D40" s="274"/>
      <c r="E40" s="275"/>
      <c r="F40" s="622">
        <v>79</v>
      </c>
      <c r="G40" s="622">
        <v>64</v>
      </c>
      <c r="H40" s="622">
        <v>71</v>
      </c>
      <c r="I40" s="273">
        <v>282436</v>
      </c>
      <c r="J40" s="274">
        <v>295787</v>
      </c>
      <c r="K40" s="275">
        <v>578223</v>
      </c>
      <c r="L40" s="273"/>
      <c r="M40" s="274"/>
      <c r="N40" s="275"/>
      <c r="O40" s="622">
        <v>80</v>
      </c>
      <c r="P40" s="622">
        <v>67</v>
      </c>
      <c r="Q40" s="622">
        <v>73</v>
      </c>
      <c r="R40" s="273">
        <v>282436</v>
      </c>
      <c r="S40" s="274">
        <v>295787</v>
      </c>
      <c r="T40" s="275">
        <v>578223</v>
      </c>
      <c r="U40" s="276">
        <v>36.1</v>
      </c>
      <c r="V40" s="277">
        <v>33.799999999999997</v>
      </c>
      <c r="W40" s="278">
        <v>34.9</v>
      </c>
      <c r="X40" s="626"/>
      <c r="Y40" s="627"/>
      <c r="Z40" s="628"/>
    </row>
    <row r="41" spans="1:26" x14ac:dyDescent="0.35">
      <c r="B41" t="s">
        <v>223</v>
      </c>
      <c r="C41" s="273"/>
      <c r="D41" s="274"/>
      <c r="E41" s="275"/>
      <c r="F41" s="622">
        <v>77</v>
      </c>
      <c r="G41" s="622">
        <v>62</v>
      </c>
      <c r="H41" s="622">
        <v>69</v>
      </c>
      <c r="I41" s="273">
        <v>326827</v>
      </c>
      <c r="J41" s="274">
        <v>343037</v>
      </c>
      <c r="K41" s="275">
        <v>669864</v>
      </c>
      <c r="L41" s="273"/>
      <c r="M41" s="274"/>
      <c r="N41" s="275"/>
      <c r="O41" s="622">
        <v>78</v>
      </c>
      <c r="P41" s="622">
        <v>64</v>
      </c>
      <c r="Q41" s="622">
        <v>71</v>
      </c>
      <c r="R41" s="273">
        <v>326827</v>
      </c>
      <c r="S41" s="274">
        <v>343037</v>
      </c>
      <c r="T41" s="275">
        <v>669864</v>
      </c>
      <c r="U41" s="276">
        <v>35.700000000000003</v>
      </c>
      <c r="V41" s="277">
        <v>33.299999999999997</v>
      </c>
      <c r="W41" s="278">
        <v>34.5</v>
      </c>
      <c r="X41" s="623"/>
      <c r="Y41" s="624"/>
      <c r="Z41" s="625"/>
    </row>
    <row r="42" spans="1:26" x14ac:dyDescent="0.35">
      <c r="A42" t="s">
        <v>537</v>
      </c>
      <c r="B42" t="s">
        <v>501</v>
      </c>
      <c r="C42" s="273"/>
      <c r="D42" s="274"/>
      <c r="E42" s="275"/>
      <c r="F42" s="622">
        <v>85</v>
      </c>
      <c r="G42" s="622">
        <v>72</v>
      </c>
      <c r="H42" s="622">
        <v>79</v>
      </c>
      <c r="I42" s="273">
        <v>109318</v>
      </c>
      <c r="J42" s="274">
        <v>115041</v>
      </c>
      <c r="K42" s="275">
        <v>224359</v>
      </c>
      <c r="L42" s="273"/>
      <c r="M42" s="274"/>
      <c r="N42" s="275"/>
      <c r="O42" s="622">
        <v>86</v>
      </c>
      <c r="P42" s="622">
        <v>74</v>
      </c>
      <c r="Q42" s="622">
        <v>80</v>
      </c>
      <c r="R42" s="273">
        <v>109318</v>
      </c>
      <c r="S42" s="274">
        <v>115041</v>
      </c>
      <c r="T42" s="275">
        <v>224359</v>
      </c>
      <c r="U42" s="276">
        <v>37.799999999999997</v>
      </c>
      <c r="V42" s="277">
        <v>35.4</v>
      </c>
      <c r="W42" s="278">
        <v>36.6</v>
      </c>
      <c r="X42" s="626">
        <v>17.3</v>
      </c>
      <c r="Y42" s="627">
        <v>21.4</v>
      </c>
      <c r="Z42" s="628">
        <v>19.399999999999999</v>
      </c>
    </row>
    <row r="43" spans="1:26" x14ac:dyDescent="0.35">
      <c r="B43" t="s">
        <v>500</v>
      </c>
      <c r="C43" s="273"/>
      <c r="D43" s="274"/>
      <c r="E43" s="275"/>
      <c r="F43" s="622">
        <v>77</v>
      </c>
      <c r="G43" s="622">
        <v>63</v>
      </c>
      <c r="H43" s="622">
        <v>70</v>
      </c>
      <c r="I43" s="273">
        <v>106583</v>
      </c>
      <c r="J43" s="274">
        <v>111505</v>
      </c>
      <c r="K43" s="275">
        <v>218088</v>
      </c>
      <c r="L43" s="273"/>
      <c r="M43" s="274"/>
      <c r="N43" s="275"/>
      <c r="O43" s="622">
        <v>79</v>
      </c>
      <c r="P43" s="622">
        <v>65</v>
      </c>
      <c r="Q43" s="622">
        <v>72</v>
      </c>
      <c r="R43" s="273">
        <v>106583</v>
      </c>
      <c r="S43" s="274">
        <v>111505</v>
      </c>
      <c r="T43" s="275">
        <v>218088</v>
      </c>
      <c r="U43" s="276">
        <v>35.6</v>
      </c>
      <c r="V43" s="277">
        <v>33.299999999999997</v>
      </c>
      <c r="W43" s="278">
        <v>34.4</v>
      </c>
      <c r="X43" s="626"/>
      <c r="Y43" s="627"/>
      <c r="Z43" s="628"/>
    </row>
    <row r="44" spans="1:26" x14ac:dyDescent="0.35">
      <c r="B44" t="s">
        <v>499</v>
      </c>
      <c r="C44" s="273"/>
      <c r="D44" s="274"/>
      <c r="E44" s="275"/>
      <c r="F44" s="622">
        <v>67</v>
      </c>
      <c r="G44" s="622">
        <v>51</v>
      </c>
      <c r="H44" s="622">
        <v>59</v>
      </c>
      <c r="I44" s="273">
        <v>110926</v>
      </c>
      <c r="J44" s="274">
        <v>116491</v>
      </c>
      <c r="K44" s="275">
        <v>227417</v>
      </c>
      <c r="L44" s="273"/>
      <c r="M44" s="274"/>
      <c r="N44" s="275"/>
      <c r="O44" s="622">
        <v>69</v>
      </c>
      <c r="P44" s="622">
        <v>53</v>
      </c>
      <c r="Q44" s="622">
        <v>61</v>
      </c>
      <c r="R44" s="273">
        <v>110926</v>
      </c>
      <c r="S44" s="274">
        <v>116491</v>
      </c>
      <c r="T44" s="275">
        <v>227417</v>
      </c>
      <c r="U44" s="276">
        <v>33.6</v>
      </c>
      <c r="V44" s="277">
        <v>31.2</v>
      </c>
      <c r="W44" s="278">
        <v>32.4</v>
      </c>
      <c r="X44" s="626"/>
      <c r="Y44" s="624"/>
      <c r="Z44" s="625"/>
    </row>
    <row r="45" spans="1:26" x14ac:dyDescent="0.35">
      <c r="B45" t="s">
        <v>223</v>
      </c>
      <c r="C45" s="273"/>
      <c r="D45" s="274"/>
      <c r="E45" s="275"/>
      <c r="F45" s="622">
        <v>77</v>
      </c>
      <c r="G45" s="622">
        <v>62</v>
      </c>
      <c r="H45" s="622">
        <v>69</v>
      </c>
      <c r="I45" s="273">
        <v>326827</v>
      </c>
      <c r="J45" s="274">
        <v>343037</v>
      </c>
      <c r="K45" s="275">
        <v>669864</v>
      </c>
      <c r="L45" s="273"/>
      <c r="M45" s="274"/>
      <c r="N45" s="275"/>
      <c r="O45" s="622">
        <v>78</v>
      </c>
      <c r="P45" s="622">
        <v>64</v>
      </c>
      <c r="Q45" s="622">
        <v>71</v>
      </c>
      <c r="R45" s="273">
        <v>326827</v>
      </c>
      <c r="S45" s="274">
        <v>343037</v>
      </c>
      <c r="T45" s="275">
        <v>669864</v>
      </c>
      <c r="U45" s="276">
        <v>35.700000000000003</v>
      </c>
      <c r="V45" s="277">
        <v>33.299999999999997</v>
      </c>
      <c r="W45" s="278">
        <v>34.5</v>
      </c>
      <c r="X45" s="623"/>
      <c r="Y45" s="624"/>
      <c r="Z45" s="625"/>
    </row>
    <row r="46" spans="1:26" x14ac:dyDescent="0.35">
      <c r="A46" t="s">
        <v>190</v>
      </c>
      <c r="B46" t="s">
        <v>228</v>
      </c>
      <c r="C46" s="273"/>
      <c r="D46" s="274"/>
      <c r="E46" s="275"/>
      <c r="F46" s="622">
        <v>80</v>
      </c>
      <c r="G46" s="622">
        <v>68</v>
      </c>
      <c r="H46" s="622">
        <v>74</v>
      </c>
      <c r="I46" s="273">
        <v>303055</v>
      </c>
      <c r="J46" s="274">
        <v>294089</v>
      </c>
      <c r="K46" s="275">
        <v>597144</v>
      </c>
      <c r="L46" s="273"/>
      <c r="M46" s="274"/>
      <c r="N46" s="275"/>
      <c r="O46" s="622">
        <v>81</v>
      </c>
      <c r="P46" s="622">
        <v>71</v>
      </c>
      <c r="Q46" s="622">
        <v>76</v>
      </c>
      <c r="R46" s="273">
        <v>303055</v>
      </c>
      <c r="S46" s="274">
        <v>294089</v>
      </c>
      <c r="T46" s="275">
        <v>597144</v>
      </c>
      <c r="U46" s="276">
        <v>36.299999999999997</v>
      </c>
      <c r="V46" s="277">
        <v>34.5</v>
      </c>
      <c r="W46" s="278">
        <v>35.4</v>
      </c>
      <c r="X46" s="623">
        <v>52.8</v>
      </c>
      <c r="Y46" s="624">
        <v>49.2</v>
      </c>
      <c r="Z46" s="625">
        <v>52.5</v>
      </c>
    </row>
    <row r="47" spans="1:26" x14ac:dyDescent="0.35">
      <c r="B47" t="s">
        <v>1553</v>
      </c>
      <c r="C47" s="273"/>
      <c r="D47" s="274"/>
      <c r="E47" s="275"/>
      <c r="F47" s="622">
        <v>31</v>
      </c>
      <c r="G47" s="622">
        <v>23</v>
      </c>
      <c r="H47" s="622">
        <v>25</v>
      </c>
      <c r="I47" s="273">
        <v>15088</v>
      </c>
      <c r="J47" s="274">
        <v>35774</v>
      </c>
      <c r="K47" s="275">
        <v>50862</v>
      </c>
      <c r="L47" s="273"/>
      <c r="M47" s="274"/>
      <c r="N47" s="275"/>
      <c r="O47" s="622">
        <v>32</v>
      </c>
      <c r="P47" s="622">
        <v>25</v>
      </c>
      <c r="Q47" s="622">
        <v>27</v>
      </c>
      <c r="R47" s="273">
        <v>15088</v>
      </c>
      <c r="S47" s="274">
        <v>35774</v>
      </c>
      <c r="T47" s="275">
        <v>50862</v>
      </c>
      <c r="U47" s="276">
        <v>27.6</v>
      </c>
      <c r="V47" s="277">
        <v>26.2</v>
      </c>
      <c r="W47" s="278">
        <v>26.6</v>
      </c>
      <c r="X47" s="623"/>
      <c r="Y47" s="624"/>
      <c r="Z47" s="625"/>
    </row>
    <row r="48" spans="1:26" x14ac:dyDescent="0.35">
      <c r="B48" s="501" t="s">
        <v>176</v>
      </c>
      <c r="C48" s="273"/>
      <c r="D48" s="274"/>
      <c r="E48" s="275"/>
      <c r="F48" s="633" t="s">
        <v>191</v>
      </c>
      <c r="G48" s="633" t="s">
        <v>191</v>
      </c>
      <c r="H48" s="633" t="s">
        <v>191</v>
      </c>
      <c r="I48" s="633" t="s">
        <v>191</v>
      </c>
      <c r="J48" s="633" t="s">
        <v>191</v>
      </c>
      <c r="K48" s="633" t="s">
        <v>191</v>
      </c>
      <c r="L48" s="633" t="s">
        <v>191</v>
      </c>
      <c r="M48" s="633" t="s">
        <v>191</v>
      </c>
      <c r="N48" s="633" t="s">
        <v>191</v>
      </c>
      <c r="O48" s="633" t="s">
        <v>191</v>
      </c>
      <c r="P48" s="633" t="s">
        <v>191</v>
      </c>
      <c r="Q48" s="633" t="s">
        <v>191</v>
      </c>
      <c r="R48" s="633" t="s">
        <v>191</v>
      </c>
      <c r="S48" s="633" t="s">
        <v>191</v>
      </c>
      <c r="T48" s="633" t="s">
        <v>191</v>
      </c>
      <c r="U48" s="633" t="s">
        <v>191</v>
      </c>
      <c r="V48" s="633" t="s">
        <v>191</v>
      </c>
      <c r="W48" s="633" t="s">
        <v>191</v>
      </c>
      <c r="X48" s="633" t="s">
        <v>191</v>
      </c>
      <c r="Y48" s="633" t="s">
        <v>191</v>
      </c>
      <c r="Z48" s="633" t="s">
        <v>191</v>
      </c>
    </row>
    <row r="49" spans="1:256" x14ac:dyDescent="0.35">
      <c r="B49" s="501" t="s">
        <v>177</v>
      </c>
      <c r="C49" s="273"/>
      <c r="D49" s="274"/>
      <c r="E49" s="275"/>
      <c r="F49" s="633" t="s">
        <v>191</v>
      </c>
      <c r="G49" s="633" t="s">
        <v>191</v>
      </c>
      <c r="H49" s="633" t="s">
        <v>191</v>
      </c>
      <c r="I49" s="633" t="s">
        <v>191</v>
      </c>
      <c r="J49" s="633" t="s">
        <v>191</v>
      </c>
      <c r="K49" s="633" t="s">
        <v>191</v>
      </c>
      <c r="L49" s="633" t="s">
        <v>191</v>
      </c>
      <c r="M49" s="633" t="s">
        <v>191</v>
      </c>
      <c r="N49" s="633" t="s">
        <v>191</v>
      </c>
      <c r="O49" s="633" t="s">
        <v>191</v>
      </c>
      <c r="P49" s="633" t="s">
        <v>191</v>
      </c>
      <c r="Q49" s="633" t="s">
        <v>191</v>
      </c>
      <c r="R49" s="633" t="s">
        <v>191</v>
      </c>
      <c r="S49" s="633" t="s">
        <v>191</v>
      </c>
      <c r="T49" s="633" t="s">
        <v>191</v>
      </c>
      <c r="U49" s="633" t="s">
        <v>191</v>
      </c>
      <c r="V49" s="633" t="s">
        <v>191</v>
      </c>
      <c r="W49" s="633" t="s">
        <v>191</v>
      </c>
      <c r="X49" s="633" t="s">
        <v>191</v>
      </c>
      <c r="Y49" s="633" t="s">
        <v>191</v>
      </c>
      <c r="Z49" s="633" t="s">
        <v>191</v>
      </c>
    </row>
    <row r="50" spans="1:256" x14ac:dyDescent="0.35">
      <c r="B50" s="501" t="s">
        <v>231</v>
      </c>
      <c r="C50" s="273"/>
      <c r="D50" s="274"/>
      <c r="E50" s="275"/>
      <c r="F50" s="633" t="s">
        <v>191</v>
      </c>
      <c r="G50" s="633" t="s">
        <v>191</v>
      </c>
      <c r="H50" s="633" t="s">
        <v>191</v>
      </c>
      <c r="I50" s="633" t="s">
        <v>191</v>
      </c>
      <c r="J50" s="633" t="s">
        <v>191</v>
      </c>
      <c r="K50" s="633" t="s">
        <v>191</v>
      </c>
      <c r="L50" s="633" t="s">
        <v>191</v>
      </c>
      <c r="M50" s="633" t="s">
        <v>191</v>
      </c>
      <c r="N50" s="633" t="s">
        <v>191</v>
      </c>
      <c r="O50" s="633" t="s">
        <v>191</v>
      </c>
      <c r="P50" s="633" t="s">
        <v>191</v>
      </c>
      <c r="Q50" s="633" t="s">
        <v>191</v>
      </c>
      <c r="R50" s="633" t="s">
        <v>191</v>
      </c>
      <c r="S50" s="633" t="s">
        <v>191</v>
      </c>
      <c r="T50" s="633" t="s">
        <v>191</v>
      </c>
      <c r="U50" s="633" t="s">
        <v>191</v>
      </c>
      <c r="V50" s="633" t="s">
        <v>191</v>
      </c>
      <c r="W50" s="633" t="s">
        <v>191</v>
      </c>
      <c r="X50" s="633" t="s">
        <v>191</v>
      </c>
      <c r="Y50" s="633" t="s">
        <v>191</v>
      </c>
      <c r="Z50" s="633" t="s">
        <v>191</v>
      </c>
    </row>
    <row r="51" spans="1:256" x14ac:dyDescent="0.35">
      <c r="B51" t="s">
        <v>1567</v>
      </c>
      <c r="C51" s="273"/>
      <c r="D51" s="274"/>
      <c r="E51" s="275"/>
      <c r="F51" s="622">
        <v>5</v>
      </c>
      <c r="G51" s="622">
        <v>3</v>
      </c>
      <c r="H51" s="622">
        <v>4</v>
      </c>
      <c r="I51" s="273">
        <v>2558</v>
      </c>
      <c r="J51" s="274">
        <v>6715</v>
      </c>
      <c r="K51" s="275">
        <v>9273</v>
      </c>
      <c r="L51" s="273"/>
      <c r="M51" s="274"/>
      <c r="N51" s="275"/>
      <c r="O51" s="622">
        <v>5</v>
      </c>
      <c r="P51" s="622">
        <v>4</v>
      </c>
      <c r="Q51" s="622">
        <v>4</v>
      </c>
      <c r="R51" s="273">
        <v>2558</v>
      </c>
      <c r="S51" s="274">
        <v>6715</v>
      </c>
      <c r="T51" s="275">
        <v>9273</v>
      </c>
      <c r="U51" s="276">
        <v>19.7</v>
      </c>
      <c r="V51" s="277">
        <v>19.399999999999999</v>
      </c>
      <c r="W51" s="278">
        <v>19.5</v>
      </c>
      <c r="X51" s="623"/>
      <c r="Y51" s="624"/>
      <c r="Z51" s="625"/>
    </row>
    <row r="52" spans="1:256" x14ac:dyDescent="0.35">
      <c r="B52" t="s">
        <v>538</v>
      </c>
      <c r="C52" s="273"/>
      <c r="D52" s="274"/>
      <c r="E52" s="275"/>
      <c r="F52" s="622">
        <v>52</v>
      </c>
      <c r="G52" s="622">
        <v>42</v>
      </c>
      <c r="H52" s="622">
        <v>47</v>
      </c>
      <c r="I52" s="273">
        <v>6126</v>
      </c>
      <c r="J52" s="274">
        <v>6459</v>
      </c>
      <c r="K52" s="275">
        <v>12585</v>
      </c>
      <c r="L52" s="273"/>
      <c r="M52" s="274"/>
      <c r="N52" s="275"/>
      <c r="O52" s="622">
        <v>53</v>
      </c>
      <c r="P52" s="622">
        <v>43</v>
      </c>
      <c r="Q52" s="622">
        <v>48</v>
      </c>
      <c r="R52" s="273">
        <v>6126</v>
      </c>
      <c r="S52" s="274">
        <v>6459</v>
      </c>
      <c r="T52" s="275">
        <v>12585</v>
      </c>
      <c r="U52" s="276">
        <v>33.200000000000003</v>
      </c>
      <c r="V52" s="277">
        <v>31.1</v>
      </c>
      <c r="W52" s="278">
        <v>32.1</v>
      </c>
      <c r="X52" s="623"/>
      <c r="Y52" s="624"/>
      <c r="Z52" s="625"/>
    </row>
    <row r="53" spans="1:256" x14ac:dyDescent="0.35">
      <c r="B53" t="s">
        <v>223</v>
      </c>
      <c r="C53" s="273"/>
      <c r="D53" s="274"/>
      <c r="E53" s="275"/>
      <c r="F53" s="622">
        <v>77</v>
      </c>
      <c r="G53" s="622">
        <v>62</v>
      </c>
      <c r="H53" s="622">
        <v>69</v>
      </c>
      <c r="I53" s="273">
        <v>326827</v>
      </c>
      <c r="J53" s="274">
        <v>343037</v>
      </c>
      <c r="K53" s="275">
        <v>669864</v>
      </c>
      <c r="L53" s="273"/>
      <c r="M53" s="274"/>
      <c r="N53" s="275"/>
      <c r="O53" s="622">
        <v>78</v>
      </c>
      <c r="P53" s="622">
        <v>64</v>
      </c>
      <c r="Q53" s="622">
        <v>71</v>
      </c>
      <c r="R53" s="273">
        <v>326827</v>
      </c>
      <c r="S53" s="274">
        <v>343037</v>
      </c>
      <c r="T53" s="275">
        <v>669864</v>
      </c>
      <c r="U53" s="276">
        <v>35.700000000000003</v>
      </c>
      <c r="V53" s="277">
        <v>33.299999999999997</v>
      </c>
      <c r="W53" s="278">
        <v>34.5</v>
      </c>
      <c r="X53" s="623"/>
      <c r="Y53" s="624"/>
      <c r="Z53" s="625"/>
    </row>
    <row r="54" spans="1:256" x14ac:dyDescent="0.35">
      <c r="B54" t="s">
        <v>230</v>
      </c>
      <c r="C54" s="273"/>
      <c r="D54" s="274"/>
      <c r="E54" s="275"/>
      <c r="F54" s="633" t="s">
        <v>191</v>
      </c>
      <c r="G54" s="633" t="s">
        <v>191</v>
      </c>
      <c r="H54" s="633" t="s">
        <v>191</v>
      </c>
      <c r="I54" s="633" t="s">
        <v>191</v>
      </c>
      <c r="J54" s="633" t="s">
        <v>191</v>
      </c>
      <c r="K54" s="633" t="s">
        <v>191</v>
      </c>
      <c r="L54" s="633" t="s">
        <v>191</v>
      </c>
      <c r="M54" s="633" t="s">
        <v>191</v>
      </c>
      <c r="N54" s="633" t="s">
        <v>191</v>
      </c>
      <c r="O54" s="633" t="s">
        <v>191</v>
      </c>
      <c r="P54" s="633" t="s">
        <v>191</v>
      </c>
      <c r="Q54" s="633" t="s">
        <v>191</v>
      </c>
      <c r="R54" s="633" t="s">
        <v>191</v>
      </c>
      <c r="S54" s="633" t="s">
        <v>191</v>
      </c>
      <c r="T54" s="633" t="s">
        <v>191</v>
      </c>
      <c r="U54" s="633" t="s">
        <v>191</v>
      </c>
      <c r="V54" s="633" t="s">
        <v>191</v>
      </c>
      <c r="W54" s="633" t="s">
        <v>191</v>
      </c>
      <c r="X54" s="633" t="s">
        <v>191</v>
      </c>
      <c r="Y54" s="633" t="s">
        <v>191</v>
      </c>
      <c r="Z54" s="633" t="s">
        <v>191</v>
      </c>
    </row>
    <row r="55" spans="1:256" x14ac:dyDescent="0.35">
      <c r="B55" t="s">
        <v>229</v>
      </c>
      <c r="C55" s="273"/>
      <c r="D55" s="274"/>
      <c r="E55" s="275"/>
      <c r="F55" s="622">
        <v>27</v>
      </c>
      <c r="G55" s="622">
        <v>20</v>
      </c>
      <c r="H55" s="622">
        <v>22</v>
      </c>
      <c r="I55" s="273">
        <v>17646</v>
      </c>
      <c r="J55" s="274">
        <v>42489</v>
      </c>
      <c r="K55" s="275">
        <v>60135</v>
      </c>
      <c r="L55" s="273"/>
      <c r="M55" s="274"/>
      <c r="N55" s="275"/>
      <c r="O55" s="622">
        <v>28</v>
      </c>
      <c r="P55" s="622">
        <v>21</v>
      </c>
      <c r="Q55" s="622">
        <v>23</v>
      </c>
      <c r="R55" s="273">
        <v>17646</v>
      </c>
      <c r="S55" s="274">
        <v>42489</v>
      </c>
      <c r="T55" s="275">
        <v>60135</v>
      </c>
      <c r="U55" s="276">
        <v>26.4</v>
      </c>
      <c r="V55" s="277">
        <v>25.1</v>
      </c>
      <c r="W55" s="278">
        <v>25.5</v>
      </c>
      <c r="X55" s="623"/>
      <c r="Y55" s="624"/>
      <c r="Z55" s="625"/>
    </row>
    <row r="56" spans="1:256" x14ac:dyDescent="0.35">
      <c r="A56" t="s">
        <v>1556</v>
      </c>
      <c r="B56" t="s">
        <v>1109</v>
      </c>
      <c r="C56" s="273"/>
      <c r="D56" s="274"/>
      <c r="E56" s="275"/>
      <c r="F56" s="622">
        <v>15</v>
      </c>
      <c r="G56" s="622">
        <v>13</v>
      </c>
      <c r="H56" s="622">
        <v>14</v>
      </c>
      <c r="I56" s="273">
        <v>414</v>
      </c>
      <c r="J56" s="274">
        <v>917</v>
      </c>
      <c r="K56" s="275">
        <v>1331</v>
      </c>
      <c r="L56" s="273"/>
      <c r="M56" s="274"/>
      <c r="N56" s="275"/>
      <c r="O56" s="622">
        <v>16</v>
      </c>
      <c r="P56" s="622">
        <v>15</v>
      </c>
      <c r="Q56" s="622">
        <v>15</v>
      </c>
      <c r="R56" s="273">
        <v>414</v>
      </c>
      <c r="S56" s="274">
        <v>917</v>
      </c>
      <c r="T56" s="275">
        <v>1331</v>
      </c>
      <c r="U56" s="276">
        <v>24.5</v>
      </c>
      <c r="V56" s="277">
        <v>24.3</v>
      </c>
      <c r="W56" s="278">
        <v>24.3</v>
      </c>
      <c r="X56" s="623">
        <v>65.400000000000006</v>
      </c>
      <c r="Y56" s="624">
        <v>55.9</v>
      </c>
      <c r="Z56" s="625">
        <v>60.9</v>
      </c>
    </row>
    <row r="57" spans="1:256" x14ac:dyDescent="0.35">
      <c r="B57" t="s">
        <v>1110</v>
      </c>
      <c r="C57" s="273"/>
      <c r="D57" s="274"/>
      <c r="E57" s="275"/>
      <c r="F57" s="622">
        <v>17</v>
      </c>
      <c r="G57" s="622">
        <v>12</v>
      </c>
      <c r="H57" s="622">
        <v>13</v>
      </c>
      <c r="I57" s="273">
        <v>1557</v>
      </c>
      <c r="J57" s="274">
        <v>3200</v>
      </c>
      <c r="K57" s="275">
        <v>4757</v>
      </c>
      <c r="L57" s="273"/>
      <c r="M57" s="274"/>
      <c r="N57" s="275"/>
      <c r="O57" s="622">
        <v>18</v>
      </c>
      <c r="P57" s="622">
        <v>13</v>
      </c>
      <c r="Q57" s="622">
        <v>15</v>
      </c>
      <c r="R57" s="273">
        <v>1557</v>
      </c>
      <c r="S57" s="274">
        <v>3200</v>
      </c>
      <c r="T57" s="275">
        <v>4757</v>
      </c>
      <c r="U57" s="276">
        <v>24.6</v>
      </c>
      <c r="V57" s="277">
        <v>23.5</v>
      </c>
      <c r="W57" s="278">
        <v>23.9</v>
      </c>
      <c r="X57" s="623">
        <v>63.4</v>
      </c>
      <c r="Y57" s="624">
        <v>57.7</v>
      </c>
      <c r="Z57" s="625">
        <v>61.4</v>
      </c>
    </row>
    <row r="58" spans="1:256" x14ac:dyDescent="0.35">
      <c r="B58" t="s">
        <v>1111</v>
      </c>
      <c r="C58" s="273"/>
      <c r="D58" s="274"/>
      <c r="E58" s="275"/>
      <c r="F58" s="622" t="s">
        <v>1606</v>
      </c>
      <c r="G58" s="622">
        <v>1</v>
      </c>
      <c r="H58" s="622">
        <v>1</v>
      </c>
      <c r="I58" s="273">
        <v>522</v>
      </c>
      <c r="J58" s="274">
        <v>1064</v>
      </c>
      <c r="K58" s="275">
        <v>1586</v>
      </c>
      <c r="L58" s="273"/>
      <c r="M58" s="274"/>
      <c r="N58" s="275"/>
      <c r="O58" s="622" t="s">
        <v>1606</v>
      </c>
      <c r="P58" s="622">
        <v>1</v>
      </c>
      <c r="Q58" s="622">
        <v>1</v>
      </c>
      <c r="R58" s="273">
        <v>522</v>
      </c>
      <c r="S58" s="274">
        <v>1064</v>
      </c>
      <c r="T58" s="275">
        <v>1586</v>
      </c>
      <c r="U58" s="276">
        <v>17.600000000000001</v>
      </c>
      <c r="V58" s="277">
        <v>17.7</v>
      </c>
      <c r="W58" s="278">
        <v>17.600000000000001</v>
      </c>
      <c r="X58" s="623" t="s">
        <v>1606</v>
      </c>
      <c r="Y58" s="624">
        <v>69.8</v>
      </c>
      <c r="Z58" s="625">
        <v>75.2</v>
      </c>
    </row>
    <row r="59" spans="1:256" x14ac:dyDescent="0.35">
      <c r="B59" t="s">
        <v>1112</v>
      </c>
      <c r="C59" s="273"/>
      <c r="D59" s="274"/>
      <c r="E59" s="275"/>
      <c r="F59" s="622" t="s">
        <v>1606</v>
      </c>
      <c r="G59" s="622">
        <v>1</v>
      </c>
      <c r="H59" s="622">
        <v>1</v>
      </c>
      <c r="I59" s="273">
        <v>329</v>
      </c>
      <c r="J59" s="274">
        <v>469</v>
      </c>
      <c r="K59" s="275">
        <v>798</v>
      </c>
      <c r="L59" s="273"/>
      <c r="M59" s="274"/>
      <c r="N59" s="275"/>
      <c r="O59" s="622" t="s">
        <v>1606</v>
      </c>
      <c r="P59" s="629">
        <v>1</v>
      </c>
      <c r="Q59" s="630">
        <v>1</v>
      </c>
      <c r="R59" s="273">
        <v>329</v>
      </c>
      <c r="S59" s="274">
        <v>469</v>
      </c>
      <c r="T59" s="275">
        <v>798</v>
      </c>
      <c r="U59" s="276">
        <v>17.399999999999999</v>
      </c>
      <c r="V59" s="277">
        <v>17.8</v>
      </c>
      <c r="W59" s="278">
        <v>17.600000000000001</v>
      </c>
      <c r="X59" s="623" t="s">
        <v>1606</v>
      </c>
      <c r="Y59" s="624">
        <v>69.8</v>
      </c>
      <c r="Z59" s="625">
        <v>75.3</v>
      </c>
    </row>
    <row r="60" spans="1:256" x14ac:dyDescent="0.35">
      <c r="B60" t="s">
        <v>1557</v>
      </c>
      <c r="C60" s="273"/>
      <c r="D60" s="274"/>
      <c r="E60" s="275"/>
      <c r="F60" s="622">
        <v>30</v>
      </c>
      <c r="G60" s="622">
        <v>22</v>
      </c>
      <c r="H60" s="622">
        <v>24</v>
      </c>
      <c r="I60" s="273">
        <v>1486</v>
      </c>
      <c r="J60" s="274">
        <v>5083</v>
      </c>
      <c r="K60" s="275">
        <v>6569</v>
      </c>
      <c r="L60" s="273"/>
      <c r="M60" s="274"/>
      <c r="N60" s="275"/>
      <c r="O60" s="622">
        <v>32</v>
      </c>
      <c r="P60" s="622">
        <v>23</v>
      </c>
      <c r="Q60" s="622">
        <v>25</v>
      </c>
      <c r="R60" s="273">
        <v>1486</v>
      </c>
      <c r="S60" s="274">
        <v>5083</v>
      </c>
      <c r="T60" s="275">
        <v>6569</v>
      </c>
      <c r="U60" s="276">
        <v>28.1</v>
      </c>
      <c r="V60" s="277">
        <v>26.9</v>
      </c>
      <c r="W60" s="278">
        <v>27.2</v>
      </c>
      <c r="X60" s="623">
        <v>49.5</v>
      </c>
      <c r="Y60" s="624">
        <v>47.3</v>
      </c>
      <c r="Z60" s="625">
        <v>50.8</v>
      </c>
    </row>
    <row r="61" spans="1:256" x14ac:dyDescent="0.35">
      <c r="B61" t="s">
        <v>1164</v>
      </c>
      <c r="C61" s="273"/>
      <c r="D61" s="274"/>
      <c r="E61" s="275"/>
      <c r="F61" s="622">
        <v>32</v>
      </c>
      <c r="G61" s="622">
        <v>24</v>
      </c>
      <c r="H61" s="622">
        <v>26</v>
      </c>
      <c r="I61" s="273">
        <v>9129</v>
      </c>
      <c r="J61" s="274">
        <v>21801</v>
      </c>
      <c r="K61" s="275">
        <v>30930</v>
      </c>
      <c r="L61" s="273"/>
      <c r="M61" s="274"/>
      <c r="N61" s="275"/>
      <c r="O61" s="622">
        <v>33</v>
      </c>
      <c r="P61" s="622">
        <v>26</v>
      </c>
      <c r="Q61" s="622">
        <v>28</v>
      </c>
      <c r="R61" s="273">
        <v>9129</v>
      </c>
      <c r="S61" s="274">
        <v>21801</v>
      </c>
      <c r="T61" s="275">
        <v>30930</v>
      </c>
      <c r="U61" s="276">
        <v>27.5</v>
      </c>
      <c r="V61" s="277">
        <v>26.1</v>
      </c>
      <c r="W61" s="278">
        <v>26.5</v>
      </c>
      <c r="X61" s="623">
        <v>48.4</v>
      </c>
      <c r="Y61" s="624">
        <v>44.8</v>
      </c>
      <c r="Z61" s="625">
        <v>48.1</v>
      </c>
    </row>
    <row r="62" spans="1:256" x14ac:dyDescent="0.35">
      <c r="B62" t="s">
        <v>1115</v>
      </c>
      <c r="C62" s="273"/>
      <c r="D62" s="274"/>
      <c r="E62" s="275"/>
      <c r="F62" s="622">
        <v>40</v>
      </c>
      <c r="G62" s="622">
        <v>26</v>
      </c>
      <c r="H62" s="622">
        <v>32</v>
      </c>
      <c r="I62" s="273">
        <v>514</v>
      </c>
      <c r="J62" s="274">
        <v>591</v>
      </c>
      <c r="K62" s="275">
        <v>1105</v>
      </c>
      <c r="L62" s="273"/>
      <c r="M62" s="274"/>
      <c r="N62" s="275"/>
      <c r="O62" s="622">
        <v>41</v>
      </c>
      <c r="P62" s="622">
        <v>27</v>
      </c>
      <c r="Q62" s="622">
        <v>34</v>
      </c>
      <c r="R62" s="273">
        <v>514</v>
      </c>
      <c r="S62" s="274">
        <v>591</v>
      </c>
      <c r="T62" s="275">
        <v>1105</v>
      </c>
      <c r="U62" s="276">
        <v>29.5</v>
      </c>
      <c r="V62" s="277">
        <v>26.9</v>
      </c>
      <c r="W62" s="278">
        <v>28.1</v>
      </c>
      <c r="X62" s="623">
        <v>39.700000000000003</v>
      </c>
      <c r="Y62" s="624">
        <v>43.2</v>
      </c>
      <c r="Z62" s="625">
        <v>42</v>
      </c>
    </row>
    <row r="63" spans="1:256" x14ac:dyDescent="0.35">
      <c r="B63" t="s">
        <v>1116</v>
      </c>
      <c r="C63" s="273"/>
      <c r="D63" s="274"/>
      <c r="E63" s="275"/>
      <c r="F63" s="622">
        <v>51</v>
      </c>
      <c r="G63" s="622">
        <v>40</v>
      </c>
      <c r="H63" s="622">
        <v>45</v>
      </c>
      <c r="I63" s="273">
        <v>289</v>
      </c>
      <c r="J63" s="274">
        <v>321</v>
      </c>
      <c r="K63" s="275">
        <v>610</v>
      </c>
      <c r="L63" s="273"/>
      <c r="M63" s="274"/>
      <c r="N63" s="275"/>
      <c r="O63" s="622">
        <v>52</v>
      </c>
      <c r="P63" s="622">
        <v>41</v>
      </c>
      <c r="Q63" s="622">
        <v>47</v>
      </c>
      <c r="R63" s="273">
        <v>289</v>
      </c>
      <c r="S63" s="274">
        <v>321</v>
      </c>
      <c r="T63" s="275">
        <v>610</v>
      </c>
      <c r="U63" s="276">
        <v>30.9</v>
      </c>
      <c r="V63" s="277">
        <v>29.6</v>
      </c>
      <c r="W63" s="278">
        <v>30.2</v>
      </c>
      <c r="X63" s="623">
        <v>28.9</v>
      </c>
      <c r="Y63" s="624">
        <v>29.2</v>
      </c>
      <c r="Z63" s="625">
        <v>29.4</v>
      </c>
    </row>
    <row r="64" spans="1:256" x14ac:dyDescent="0.35">
      <c r="B64" t="s">
        <v>1163</v>
      </c>
      <c r="F64" t="s">
        <v>191</v>
      </c>
      <c r="G64" t="s">
        <v>191</v>
      </c>
      <c r="H64" t="s">
        <v>191</v>
      </c>
      <c r="I64" t="s">
        <v>191</v>
      </c>
      <c r="J64" t="s">
        <v>191</v>
      </c>
      <c r="K64" t="s">
        <v>191</v>
      </c>
      <c r="L64" t="s">
        <v>191</v>
      </c>
      <c r="M64" t="s">
        <v>191</v>
      </c>
      <c r="N64" t="s">
        <v>191</v>
      </c>
      <c r="O64" t="s">
        <v>191</v>
      </c>
      <c r="P64" t="s">
        <v>191</v>
      </c>
      <c r="Q64" t="s">
        <v>191</v>
      </c>
      <c r="R64" t="s">
        <v>191</v>
      </c>
      <c r="S64" t="s">
        <v>191</v>
      </c>
      <c r="T64" t="s">
        <v>191</v>
      </c>
      <c r="U64" t="s">
        <v>191</v>
      </c>
      <c r="V64" t="s">
        <v>191</v>
      </c>
      <c r="W64" t="s">
        <v>191</v>
      </c>
      <c r="X64" t="s">
        <v>191</v>
      </c>
      <c r="Y64" t="s">
        <v>191</v>
      </c>
      <c r="Z64" t="s">
        <v>191</v>
      </c>
      <c r="CO64" t="s">
        <v>1163</v>
      </c>
      <c r="CP64" t="s">
        <v>1163</v>
      </c>
      <c r="CQ64" t="s">
        <v>1163</v>
      </c>
      <c r="CR64" t="s">
        <v>1163</v>
      </c>
      <c r="CS64" t="s">
        <v>1163</v>
      </c>
      <c r="CT64" t="s">
        <v>1163</v>
      </c>
      <c r="CU64" t="s">
        <v>1163</v>
      </c>
      <c r="CV64" t="s">
        <v>1163</v>
      </c>
      <c r="CW64" t="s">
        <v>1163</v>
      </c>
      <c r="CX64" t="s">
        <v>1163</v>
      </c>
      <c r="CY64" t="s">
        <v>1163</v>
      </c>
      <c r="CZ64" t="s">
        <v>1163</v>
      </c>
      <c r="DA64" t="s">
        <v>1163</v>
      </c>
      <c r="DB64" t="s">
        <v>1163</v>
      </c>
      <c r="DC64" t="s">
        <v>1163</v>
      </c>
      <c r="DD64" t="s">
        <v>1163</v>
      </c>
      <c r="DE64" t="s">
        <v>1163</v>
      </c>
      <c r="DF64" t="s">
        <v>1163</v>
      </c>
      <c r="DG64" t="s">
        <v>1163</v>
      </c>
      <c r="DH64" t="s">
        <v>1163</v>
      </c>
      <c r="DI64" t="s">
        <v>1163</v>
      </c>
      <c r="DJ64" t="s">
        <v>1163</v>
      </c>
      <c r="DK64" t="s">
        <v>1163</v>
      </c>
      <c r="DL64" t="s">
        <v>1163</v>
      </c>
      <c r="DM64" t="s">
        <v>1163</v>
      </c>
      <c r="DN64" t="s">
        <v>1163</v>
      </c>
      <c r="DO64" t="s">
        <v>1163</v>
      </c>
      <c r="DP64" t="s">
        <v>1163</v>
      </c>
      <c r="DQ64" t="s">
        <v>1163</v>
      </c>
      <c r="DR64" t="s">
        <v>1163</v>
      </c>
      <c r="DS64" t="s">
        <v>1163</v>
      </c>
      <c r="DT64" t="s">
        <v>1163</v>
      </c>
      <c r="DU64" t="s">
        <v>1163</v>
      </c>
      <c r="DV64" t="s">
        <v>1163</v>
      </c>
      <c r="DW64" t="s">
        <v>1163</v>
      </c>
      <c r="DX64" t="s">
        <v>1163</v>
      </c>
      <c r="DY64" t="s">
        <v>1163</v>
      </c>
      <c r="DZ64" t="s">
        <v>1163</v>
      </c>
      <c r="EA64" t="s">
        <v>1163</v>
      </c>
      <c r="EB64" t="s">
        <v>1163</v>
      </c>
      <c r="EC64" t="s">
        <v>1163</v>
      </c>
      <c r="ED64" t="s">
        <v>1163</v>
      </c>
      <c r="EE64" t="s">
        <v>1163</v>
      </c>
      <c r="EF64" t="s">
        <v>1163</v>
      </c>
      <c r="EG64" t="s">
        <v>1163</v>
      </c>
      <c r="EH64" t="s">
        <v>1163</v>
      </c>
      <c r="EI64" t="s">
        <v>1163</v>
      </c>
      <c r="EJ64" t="s">
        <v>1163</v>
      </c>
      <c r="EK64" t="s">
        <v>1163</v>
      </c>
      <c r="EL64" t="s">
        <v>1163</v>
      </c>
      <c r="EM64" t="s">
        <v>1163</v>
      </c>
      <c r="EN64" t="s">
        <v>1163</v>
      </c>
      <c r="EO64" t="s">
        <v>1163</v>
      </c>
      <c r="EP64" t="s">
        <v>1163</v>
      </c>
      <c r="EQ64" t="s">
        <v>1163</v>
      </c>
      <c r="ER64" t="s">
        <v>1163</v>
      </c>
      <c r="ES64" t="s">
        <v>1163</v>
      </c>
      <c r="ET64" t="s">
        <v>1163</v>
      </c>
      <c r="EU64" t="s">
        <v>1163</v>
      </c>
      <c r="EV64" t="s">
        <v>1163</v>
      </c>
      <c r="EW64" t="s">
        <v>1163</v>
      </c>
      <c r="EX64" t="s">
        <v>1163</v>
      </c>
      <c r="EY64" t="s">
        <v>1163</v>
      </c>
      <c r="EZ64" t="s">
        <v>1163</v>
      </c>
      <c r="FA64" t="s">
        <v>1163</v>
      </c>
      <c r="FB64" t="s">
        <v>1163</v>
      </c>
      <c r="FC64" t="s">
        <v>1163</v>
      </c>
      <c r="FD64" t="s">
        <v>1163</v>
      </c>
      <c r="FE64" t="s">
        <v>1163</v>
      </c>
      <c r="FF64" t="s">
        <v>1163</v>
      </c>
      <c r="FG64" t="s">
        <v>1163</v>
      </c>
      <c r="FH64" t="s">
        <v>1163</v>
      </c>
      <c r="FI64" t="s">
        <v>1163</v>
      </c>
      <c r="FJ64" t="s">
        <v>1163</v>
      </c>
      <c r="FK64" t="s">
        <v>1163</v>
      </c>
      <c r="FL64" t="s">
        <v>1163</v>
      </c>
      <c r="FM64" t="s">
        <v>1163</v>
      </c>
      <c r="FN64" t="s">
        <v>1163</v>
      </c>
      <c r="FO64" t="s">
        <v>1163</v>
      </c>
      <c r="FP64" t="s">
        <v>1163</v>
      </c>
      <c r="FQ64" t="s">
        <v>1163</v>
      </c>
      <c r="FR64" t="s">
        <v>1163</v>
      </c>
      <c r="FS64" t="s">
        <v>1163</v>
      </c>
      <c r="FT64" t="s">
        <v>1163</v>
      </c>
      <c r="FU64" t="s">
        <v>1163</v>
      </c>
      <c r="FV64" t="s">
        <v>1163</v>
      </c>
      <c r="FW64" t="s">
        <v>1163</v>
      </c>
      <c r="FX64" t="s">
        <v>1163</v>
      </c>
      <c r="FY64" t="s">
        <v>1163</v>
      </c>
      <c r="FZ64" t="s">
        <v>1163</v>
      </c>
      <c r="GA64" t="s">
        <v>1163</v>
      </c>
      <c r="GB64" t="s">
        <v>1163</v>
      </c>
      <c r="GC64" t="s">
        <v>1163</v>
      </c>
      <c r="GD64" t="s">
        <v>1163</v>
      </c>
      <c r="GE64" t="s">
        <v>1163</v>
      </c>
      <c r="GF64" t="s">
        <v>1163</v>
      </c>
      <c r="GG64" t="s">
        <v>1163</v>
      </c>
      <c r="GH64" t="s">
        <v>1163</v>
      </c>
      <c r="GI64" t="s">
        <v>1163</v>
      </c>
      <c r="GJ64" t="s">
        <v>1163</v>
      </c>
      <c r="GK64" t="s">
        <v>1163</v>
      </c>
      <c r="GL64" t="s">
        <v>1163</v>
      </c>
      <c r="GM64" t="s">
        <v>1163</v>
      </c>
      <c r="GN64" t="s">
        <v>1163</v>
      </c>
      <c r="GO64" t="s">
        <v>1163</v>
      </c>
      <c r="GP64" t="s">
        <v>1163</v>
      </c>
      <c r="GQ64" t="s">
        <v>1163</v>
      </c>
      <c r="GR64" t="s">
        <v>1163</v>
      </c>
      <c r="GS64" t="s">
        <v>1163</v>
      </c>
      <c r="GT64" t="s">
        <v>1163</v>
      </c>
      <c r="GU64" t="s">
        <v>1163</v>
      </c>
      <c r="GV64" t="s">
        <v>1163</v>
      </c>
      <c r="GW64" t="s">
        <v>1163</v>
      </c>
      <c r="GX64" t="s">
        <v>1163</v>
      </c>
      <c r="GY64" t="s">
        <v>1163</v>
      </c>
      <c r="GZ64" t="s">
        <v>1163</v>
      </c>
      <c r="HA64" t="s">
        <v>1163</v>
      </c>
      <c r="HB64" t="s">
        <v>1163</v>
      </c>
      <c r="HC64" t="s">
        <v>1163</v>
      </c>
      <c r="HD64" t="s">
        <v>1163</v>
      </c>
      <c r="HE64" t="s">
        <v>1163</v>
      </c>
      <c r="HF64" t="s">
        <v>1163</v>
      </c>
      <c r="HG64" t="s">
        <v>1163</v>
      </c>
      <c r="HH64" t="s">
        <v>1163</v>
      </c>
      <c r="HI64" t="s">
        <v>1163</v>
      </c>
      <c r="HJ64" t="s">
        <v>1163</v>
      </c>
      <c r="HK64" t="s">
        <v>1163</v>
      </c>
      <c r="HL64" t="s">
        <v>1163</v>
      </c>
      <c r="HM64" t="s">
        <v>1163</v>
      </c>
      <c r="HN64" t="s">
        <v>1163</v>
      </c>
      <c r="HO64" t="s">
        <v>1163</v>
      </c>
      <c r="HP64" t="s">
        <v>1163</v>
      </c>
      <c r="HQ64" t="s">
        <v>1163</v>
      </c>
      <c r="HR64" t="s">
        <v>1163</v>
      </c>
      <c r="HS64" t="s">
        <v>1163</v>
      </c>
      <c r="HT64" t="s">
        <v>1163</v>
      </c>
      <c r="HU64" t="s">
        <v>1163</v>
      </c>
      <c r="HV64" t="s">
        <v>1163</v>
      </c>
      <c r="HW64" t="s">
        <v>1163</v>
      </c>
      <c r="HX64" t="s">
        <v>1163</v>
      </c>
      <c r="HY64" t="s">
        <v>1163</v>
      </c>
      <c r="HZ64" t="s">
        <v>1163</v>
      </c>
      <c r="IA64" t="s">
        <v>1163</v>
      </c>
      <c r="IB64" t="s">
        <v>1163</v>
      </c>
      <c r="IC64" t="s">
        <v>1163</v>
      </c>
      <c r="ID64" t="s">
        <v>1163</v>
      </c>
      <c r="IE64" t="s">
        <v>1163</v>
      </c>
      <c r="IF64" t="s">
        <v>1163</v>
      </c>
      <c r="IG64" t="s">
        <v>1163</v>
      </c>
      <c r="IH64" t="s">
        <v>1163</v>
      </c>
      <c r="II64" t="s">
        <v>1163</v>
      </c>
      <c r="IJ64" t="s">
        <v>1163</v>
      </c>
      <c r="IK64" t="s">
        <v>1163</v>
      </c>
      <c r="IL64" t="s">
        <v>1163</v>
      </c>
      <c r="IM64" t="s">
        <v>1163</v>
      </c>
      <c r="IN64" t="s">
        <v>1163</v>
      </c>
      <c r="IO64" t="s">
        <v>1163</v>
      </c>
      <c r="IP64" t="s">
        <v>1163</v>
      </c>
      <c r="IQ64" t="s">
        <v>1163</v>
      </c>
      <c r="IR64" t="s">
        <v>1163</v>
      </c>
      <c r="IS64" t="s">
        <v>1163</v>
      </c>
      <c r="IT64" t="s">
        <v>1163</v>
      </c>
      <c r="IU64" t="s">
        <v>1163</v>
      </c>
      <c r="IV64" t="s">
        <v>1163</v>
      </c>
    </row>
    <row r="66" spans="1:26" x14ac:dyDescent="0.35">
      <c r="B66" t="s">
        <v>1117</v>
      </c>
      <c r="C66" s="273"/>
      <c r="D66" s="274"/>
      <c r="E66" s="275"/>
      <c r="F66" s="622">
        <v>37</v>
      </c>
      <c r="G66" s="622">
        <v>24</v>
      </c>
      <c r="H66" s="622">
        <v>29</v>
      </c>
      <c r="I66" s="273">
        <v>82</v>
      </c>
      <c r="J66" s="274">
        <v>139</v>
      </c>
      <c r="K66" s="275">
        <v>221</v>
      </c>
      <c r="L66" s="273"/>
      <c r="M66" s="274"/>
      <c r="N66" s="275"/>
      <c r="O66" s="622">
        <v>38</v>
      </c>
      <c r="P66" s="622">
        <v>25</v>
      </c>
      <c r="Q66" s="622">
        <v>30</v>
      </c>
      <c r="R66" s="273">
        <v>82</v>
      </c>
      <c r="S66" s="274">
        <v>139</v>
      </c>
      <c r="T66" s="275">
        <v>221</v>
      </c>
      <c r="U66" s="276">
        <v>26.8</v>
      </c>
      <c r="V66" s="277">
        <v>25.5</v>
      </c>
      <c r="W66" s="278">
        <v>26</v>
      </c>
      <c r="X66" s="623">
        <v>43.3</v>
      </c>
      <c r="Y66" s="624">
        <v>45.4</v>
      </c>
      <c r="Z66" s="625">
        <v>46.1</v>
      </c>
    </row>
    <row r="67" spans="1:26" x14ac:dyDescent="0.35">
      <c r="B67" t="s">
        <v>1118</v>
      </c>
      <c r="C67" s="273"/>
      <c r="D67" s="274"/>
      <c r="E67" s="275"/>
      <c r="F67" s="622">
        <v>31</v>
      </c>
      <c r="G67" s="622">
        <v>24</v>
      </c>
      <c r="H67" s="622">
        <v>27</v>
      </c>
      <c r="I67" s="273">
        <v>993</v>
      </c>
      <c r="J67" s="274">
        <v>1302</v>
      </c>
      <c r="K67" s="275">
        <v>2295</v>
      </c>
      <c r="L67" s="273"/>
      <c r="M67" s="274"/>
      <c r="N67" s="275"/>
      <c r="O67" s="622">
        <v>31</v>
      </c>
      <c r="P67" s="622">
        <v>26</v>
      </c>
      <c r="Q67" s="622">
        <v>28</v>
      </c>
      <c r="R67" s="273">
        <v>993</v>
      </c>
      <c r="S67" s="274">
        <v>1302</v>
      </c>
      <c r="T67" s="275">
        <v>2295</v>
      </c>
      <c r="U67" s="276">
        <v>27.2</v>
      </c>
      <c r="V67" s="277">
        <v>26.6</v>
      </c>
      <c r="W67" s="278">
        <v>26.9</v>
      </c>
      <c r="X67" s="623">
        <v>49.9</v>
      </c>
      <c r="Y67" s="624">
        <v>44.8</v>
      </c>
      <c r="Z67" s="625">
        <v>47.8</v>
      </c>
    </row>
    <row r="68" spans="1:26" x14ac:dyDescent="0.35">
      <c r="B68" t="s">
        <v>1119</v>
      </c>
      <c r="C68" s="273"/>
      <c r="D68" s="274"/>
      <c r="E68" s="275"/>
      <c r="F68" s="622">
        <v>11</v>
      </c>
      <c r="G68" s="622">
        <v>8</v>
      </c>
      <c r="H68" s="622">
        <v>8</v>
      </c>
      <c r="I68" s="273">
        <v>1127</v>
      </c>
      <c r="J68" s="274">
        <v>5021</v>
      </c>
      <c r="K68" s="275">
        <v>6148</v>
      </c>
      <c r="L68" s="273"/>
      <c r="M68" s="274"/>
      <c r="N68" s="275"/>
      <c r="O68" s="622">
        <v>11</v>
      </c>
      <c r="P68" s="622">
        <v>9</v>
      </c>
      <c r="Q68" s="622">
        <v>9</v>
      </c>
      <c r="R68" s="273">
        <v>1127</v>
      </c>
      <c r="S68" s="274">
        <v>5021</v>
      </c>
      <c r="T68" s="275">
        <v>6148</v>
      </c>
      <c r="U68" s="276">
        <v>21.6</v>
      </c>
      <c r="V68" s="277">
        <v>21.2</v>
      </c>
      <c r="W68" s="278">
        <v>21.3</v>
      </c>
      <c r="X68" s="623">
        <v>69.7</v>
      </c>
      <c r="Y68" s="624">
        <v>61.7</v>
      </c>
      <c r="Z68" s="625">
        <v>66.599999999999994</v>
      </c>
    </row>
    <row r="69" spans="1:26" x14ac:dyDescent="0.35">
      <c r="B69" t="s">
        <v>1120</v>
      </c>
      <c r="C69" s="273"/>
      <c r="D69" s="274"/>
      <c r="E69" s="275"/>
      <c r="F69" s="622">
        <v>32</v>
      </c>
      <c r="G69" s="622">
        <v>26</v>
      </c>
      <c r="H69" s="622">
        <v>28</v>
      </c>
      <c r="I69" s="273">
        <v>741</v>
      </c>
      <c r="J69" s="274">
        <v>1358</v>
      </c>
      <c r="K69" s="275">
        <v>2099</v>
      </c>
      <c r="L69" s="273"/>
      <c r="M69" s="274"/>
      <c r="N69" s="275"/>
      <c r="O69" s="622">
        <v>33</v>
      </c>
      <c r="P69" s="622">
        <v>27</v>
      </c>
      <c r="Q69" s="622">
        <v>29</v>
      </c>
      <c r="R69" s="273">
        <v>741</v>
      </c>
      <c r="S69" s="274">
        <v>1358</v>
      </c>
      <c r="T69" s="275">
        <v>2099</v>
      </c>
      <c r="U69" s="276">
        <v>27.2</v>
      </c>
      <c r="V69" s="277">
        <v>26.5</v>
      </c>
      <c r="W69" s="278">
        <v>26.7</v>
      </c>
      <c r="X69" s="623">
        <v>47.8</v>
      </c>
      <c r="Y69" s="624">
        <v>43.4</v>
      </c>
      <c r="Z69" s="625">
        <v>46.5</v>
      </c>
    </row>
    <row r="70" spans="1:26" x14ac:dyDescent="0.35">
      <c r="B70" t="s">
        <v>1558</v>
      </c>
      <c r="C70" s="273"/>
      <c r="D70" s="274"/>
      <c r="E70" s="275"/>
      <c r="F70" s="622">
        <v>24</v>
      </c>
      <c r="G70" s="622">
        <v>18</v>
      </c>
      <c r="H70" s="622">
        <v>20</v>
      </c>
      <c r="I70" s="273">
        <v>463</v>
      </c>
      <c r="J70" s="274">
        <v>1223</v>
      </c>
      <c r="K70" s="275">
        <v>1686</v>
      </c>
      <c r="L70" s="273"/>
      <c r="M70" s="274"/>
      <c r="N70" s="275"/>
      <c r="O70" s="622">
        <v>26</v>
      </c>
      <c r="P70" s="622">
        <v>19</v>
      </c>
      <c r="Q70" s="622">
        <v>21</v>
      </c>
      <c r="R70" s="273">
        <v>463</v>
      </c>
      <c r="S70" s="274">
        <v>1223</v>
      </c>
      <c r="T70" s="275">
        <v>1686</v>
      </c>
      <c r="U70" s="276">
        <v>27.1</v>
      </c>
      <c r="V70" s="277">
        <v>25.5</v>
      </c>
      <c r="W70" s="278">
        <v>26</v>
      </c>
      <c r="X70" s="623">
        <v>55.2</v>
      </c>
      <c r="Y70" s="624">
        <v>51.3</v>
      </c>
      <c r="Z70" s="625">
        <v>54.8</v>
      </c>
    </row>
    <row r="71" spans="1:26" x14ac:dyDescent="0.35">
      <c r="B71" t="s">
        <v>1137</v>
      </c>
      <c r="C71" s="273"/>
      <c r="D71" s="274"/>
      <c r="E71" s="275"/>
      <c r="F71" s="622">
        <v>79</v>
      </c>
      <c r="G71" s="622">
        <v>68</v>
      </c>
      <c r="H71" s="622">
        <v>74</v>
      </c>
      <c r="I71" s="273">
        <v>309181</v>
      </c>
      <c r="J71" s="274">
        <v>300548</v>
      </c>
      <c r="K71" s="275">
        <v>609729</v>
      </c>
      <c r="L71" s="273"/>
      <c r="M71" s="274"/>
      <c r="N71" s="275"/>
      <c r="O71" s="622">
        <v>81</v>
      </c>
      <c r="P71" s="622">
        <v>70</v>
      </c>
      <c r="Q71" s="622">
        <v>75</v>
      </c>
      <c r="R71" s="273">
        <v>309181</v>
      </c>
      <c r="S71" s="274">
        <v>300548</v>
      </c>
      <c r="T71" s="275">
        <v>609729</v>
      </c>
      <c r="U71" s="276">
        <v>36.200000000000003</v>
      </c>
      <c r="V71" s="277">
        <v>34.4</v>
      </c>
      <c r="W71" s="278">
        <v>35.299999999999997</v>
      </c>
      <c r="X71" s="623">
        <v>0.5</v>
      </c>
      <c r="Y71" s="624">
        <v>0.6</v>
      </c>
      <c r="Z71" s="625">
        <v>0.6</v>
      </c>
    </row>
    <row r="72" spans="1:26" x14ac:dyDescent="0.35">
      <c r="B72" t="s">
        <v>1138</v>
      </c>
      <c r="C72" s="273"/>
      <c r="D72" s="274"/>
      <c r="E72" s="275"/>
      <c r="F72" s="622" t="s">
        <v>191</v>
      </c>
      <c r="G72" s="629" t="s">
        <v>191</v>
      </c>
      <c r="H72" s="622" t="s">
        <v>191</v>
      </c>
      <c r="I72" s="273">
        <v>0</v>
      </c>
      <c r="J72" s="274">
        <v>0</v>
      </c>
      <c r="K72" s="275">
        <v>0</v>
      </c>
      <c r="L72" s="273"/>
      <c r="M72" s="274"/>
      <c r="N72" s="275"/>
      <c r="O72" s="622" t="s">
        <v>191</v>
      </c>
      <c r="P72" s="622" t="s">
        <v>191</v>
      </c>
      <c r="Q72" s="622" t="s">
        <v>191</v>
      </c>
      <c r="R72" s="273">
        <v>0</v>
      </c>
      <c r="S72" s="274">
        <v>0</v>
      </c>
      <c r="T72" s="275">
        <v>0</v>
      </c>
      <c r="U72" s="276">
        <v>0</v>
      </c>
      <c r="V72" s="277">
        <v>0</v>
      </c>
      <c r="W72" s="278">
        <v>0</v>
      </c>
      <c r="X72" s="623" t="s">
        <v>191</v>
      </c>
      <c r="Y72" s="624" t="s">
        <v>191</v>
      </c>
      <c r="Z72" s="625" t="s">
        <v>191</v>
      </c>
    </row>
    <row r="73" spans="1:26" x14ac:dyDescent="0.35">
      <c r="B73" t="s">
        <v>223</v>
      </c>
      <c r="C73" s="273"/>
      <c r="D73" s="274"/>
      <c r="E73" s="275"/>
      <c r="F73" s="622">
        <v>77</v>
      </c>
      <c r="G73" s="622">
        <v>62</v>
      </c>
      <c r="H73" s="622">
        <v>69</v>
      </c>
      <c r="I73" s="273">
        <v>326827</v>
      </c>
      <c r="J73" s="274">
        <v>343037</v>
      </c>
      <c r="K73" s="275">
        <v>669864</v>
      </c>
      <c r="L73" s="273"/>
      <c r="M73" s="274"/>
      <c r="N73" s="275"/>
      <c r="O73" s="622">
        <v>78</v>
      </c>
      <c r="P73" s="622">
        <v>64</v>
      </c>
      <c r="Q73" s="622">
        <v>71</v>
      </c>
      <c r="R73" s="273">
        <v>326827</v>
      </c>
      <c r="S73" s="274">
        <v>343037</v>
      </c>
      <c r="T73" s="275">
        <v>669864</v>
      </c>
      <c r="U73" s="276">
        <v>35.700000000000003</v>
      </c>
      <c r="V73" s="277">
        <v>33.299999999999997</v>
      </c>
      <c r="W73" s="278">
        <v>34.5</v>
      </c>
      <c r="X73" s="623">
        <v>3.4</v>
      </c>
      <c r="Y73" s="624">
        <v>6.6</v>
      </c>
      <c r="Z73" s="625">
        <v>5.2</v>
      </c>
    </row>
    <row r="74" spans="1:26" x14ac:dyDescent="0.35">
      <c r="A74" t="s">
        <v>1559</v>
      </c>
      <c r="B74" t="s">
        <v>1151</v>
      </c>
      <c r="C74" s="273"/>
      <c r="D74" s="274"/>
      <c r="E74" s="275"/>
      <c r="F74" s="622">
        <v>27</v>
      </c>
      <c r="G74" s="622">
        <v>20</v>
      </c>
      <c r="H74" s="622">
        <v>22</v>
      </c>
      <c r="I74" s="273">
        <v>17646</v>
      </c>
      <c r="J74" s="274">
        <v>42489</v>
      </c>
      <c r="K74" s="275">
        <v>60135</v>
      </c>
      <c r="L74" s="273"/>
      <c r="M74" s="274"/>
      <c r="N74" s="275"/>
      <c r="O74" s="622">
        <v>28</v>
      </c>
      <c r="P74" s="622">
        <v>21</v>
      </c>
      <c r="Q74" s="622">
        <v>23</v>
      </c>
      <c r="R74" s="273">
        <v>17646</v>
      </c>
      <c r="S74" s="274">
        <v>42489</v>
      </c>
      <c r="T74" s="275">
        <v>60135</v>
      </c>
      <c r="U74" s="276">
        <v>26.4</v>
      </c>
      <c r="V74" s="277">
        <v>25.1</v>
      </c>
      <c r="W74" s="278">
        <v>25.5</v>
      </c>
      <c r="X74" s="623">
        <v>52.8</v>
      </c>
      <c r="Y74" s="624">
        <v>49.2</v>
      </c>
      <c r="Z74" s="625">
        <v>52.5</v>
      </c>
    </row>
    <row r="75" spans="1:26" x14ac:dyDescent="0.35">
      <c r="C75" s="157"/>
      <c r="D75" s="157"/>
      <c r="E75" s="157"/>
      <c r="F75" s="157"/>
      <c r="G75" s="157"/>
      <c r="H75" s="157"/>
      <c r="I75" s="157"/>
      <c r="J75" s="157"/>
      <c r="K75" s="157"/>
      <c r="L75" s="157"/>
      <c r="M75" s="157"/>
      <c r="N75" s="157"/>
      <c r="O75" s="157"/>
      <c r="P75" s="157"/>
      <c r="Q75" s="157"/>
      <c r="R75" s="157"/>
      <c r="S75" s="157"/>
      <c r="T75" s="157"/>
      <c r="U75" s="631"/>
      <c r="V75" s="631"/>
      <c r="W75" s="631"/>
      <c r="X75" s="632"/>
      <c r="Y75" s="632"/>
      <c r="Z75" s="632"/>
    </row>
    <row r="77" spans="1:26" x14ac:dyDescent="0.35">
      <c r="C77" s="273"/>
      <c r="D77" s="274"/>
      <c r="E77" s="275"/>
      <c r="F77" s="279"/>
      <c r="G77" s="274"/>
      <c r="H77" s="275"/>
      <c r="I77" s="273"/>
      <c r="J77" s="274"/>
      <c r="K77" s="275"/>
      <c r="L77" s="273"/>
      <c r="M77" s="274"/>
      <c r="N77" s="275"/>
      <c r="O77" s="273"/>
      <c r="P77" s="274"/>
      <c r="Q77" s="275"/>
      <c r="R77" s="273"/>
      <c r="S77" s="274"/>
      <c r="T77" s="275"/>
      <c r="U77" s="276"/>
      <c r="V77" s="277"/>
      <c r="W77" s="278"/>
      <c r="X77" s="623"/>
      <c r="Y77" s="624"/>
      <c r="Z77" s="625"/>
    </row>
    <row r="78" spans="1:26" x14ac:dyDescent="0.35">
      <c r="C78" s="273"/>
      <c r="D78" s="274"/>
      <c r="E78" s="275"/>
      <c r="F78" s="273"/>
      <c r="G78" s="274"/>
      <c r="H78" s="275"/>
      <c r="I78" s="273"/>
      <c r="J78" s="274"/>
      <c r="K78" s="275"/>
      <c r="L78" s="273"/>
      <c r="M78" s="274"/>
      <c r="N78" s="275"/>
      <c r="O78" s="273"/>
      <c r="P78" s="274"/>
      <c r="Q78" s="275"/>
      <c r="R78" s="273"/>
      <c r="S78" s="274"/>
      <c r="T78" s="275"/>
      <c r="U78" s="276"/>
      <c r="V78" s="277"/>
      <c r="W78" s="278"/>
      <c r="X78" s="623"/>
      <c r="Y78" s="624"/>
      <c r="Z78" s="625"/>
    </row>
    <row r="79" spans="1:26" x14ac:dyDescent="0.35">
      <c r="C79" s="273"/>
      <c r="D79" s="274"/>
      <c r="E79" s="275"/>
      <c r="F79" s="273"/>
      <c r="G79" s="274"/>
      <c r="H79" s="275"/>
      <c r="I79" s="273"/>
      <c r="J79" s="274"/>
      <c r="K79" s="275"/>
      <c r="L79" s="273"/>
      <c r="M79" s="274"/>
      <c r="N79" s="275"/>
      <c r="O79" s="273"/>
      <c r="P79" s="274"/>
      <c r="Q79" s="275"/>
      <c r="R79" s="273"/>
      <c r="S79" s="274"/>
      <c r="T79" s="275"/>
      <c r="U79" s="276"/>
      <c r="V79" s="277"/>
      <c r="W79" s="278"/>
      <c r="X79" s="623"/>
      <c r="Y79" s="624"/>
      <c r="Z79" s="625"/>
    </row>
    <row r="80" spans="1:26" x14ac:dyDescent="0.35">
      <c r="C80" s="273"/>
      <c r="D80" s="274"/>
      <c r="E80" s="275"/>
      <c r="F80" s="273"/>
      <c r="G80" s="274"/>
      <c r="H80" s="275"/>
      <c r="I80" s="273"/>
      <c r="J80" s="274"/>
      <c r="K80" s="275"/>
      <c r="L80" s="273"/>
      <c r="M80" s="274"/>
      <c r="N80" s="275"/>
      <c r="O80" s="273"/>
      <c r="P80" s="274"/>
      <c r="Q80" s="275"/>
      <c r="R80" s="273"/>
      <c r="S80" s="274"/>
      <c r="T80" s="275"/>
      <c r="U80" s="276"/>
      <c r="V80" s="277"/>
      <c r="W80" s="278"/>
      <c r="X80" s="623"/>
      <c r="Y80" s="624"/>
      <c r="Z80" s="625"/>
    </row>
    <row r="81" spans="3:26" x14ac:dyDescent="0.35">
      <c r="C81" s="273"/>
      <c r="D81" s="274"/>
      <c r="E81" s="275"/>
      <c r="F81" s="273"/>
      <c r="G81" s="274"/>
      <c r="H81" s="275"/>
      <c r="I81" s="273"/>
      <c r="J81" s="274"/>
      <c r="K81" s="275"/>
      <c r="L81" s="273"/>
      <c r="M81" s="274"/>
      <c r="N81" s="275"/>
      <c r="O81" s="273"/>
      <c r="P81" s="274"/>
      <c r="Q81" s="275"/>
      <c r="R81" s="273"/>
      <c r="S81" s="274"/>
      <c r="T81" s="275"/>
      <c r="U81" s="276"/>
      <c r="V81" s="277"/>
      <c r="W81" s="278"/>
      <c r="X81" s="623"/>
      <c r="Y81" s="624"/>
      <c r="Z81" s="625"/>
    </row>
    <row r="82" spans="3:26" x14ac:dyDescent="0.35">
      <c r="C82" s="273"/>
      <c r="D82" s="274"/>
      <c r="E82" s="275"/>
      <c r="F82" s="273"/>
      <c r="G82" s="274"/>
      <c r="H82" s="275"/>
      <c r="I82" s="273"/>
      <c r="J82" s="274"/>
      <c r="K82" s="275"/>
      <c r="L82" s="273"/>
      <c r="M82" s="274"/>
      <c r="N82" s="275"/>
      <c r="O82" s="273"/>
      <c r="P82" s="274"/>
      <c r="Q82" s="275"/>
      <c r="R82" s="273"/>
      <c r="S82" s="274"/>
      <c r="T82" s="275"/>
      <c r="U82" s="276"/>
      <c r="V82" s="277"/>
      <c r="W82" s="278"/>
      <c r="X82" s="623"/>
      <c r="Y82" s="624"/>
      <c r="Z82" s="625"/>
    </row>
    <row r="83" spans="3:26" x14ac:dyDescent="0.35">
      <c r="C83" s="273"/>
      <c r="D83" s="274"/>
      <c r="E83" s="275"/>
      <c r="F83" s="273"/>
      <c r="G83" s="274"/>
      <c r="H83" s="275"/>
      <c r="I83" s="273"/>
      <c r="J83" s="274"/>
      <c r="K83" s="275"/>
      <c r="L83" s="273"/>
      <c r="M83" s="274"/>
      <c r="N83" s="275"/>
      <c r="O83" s="273"/>
      <c r="P83" s="274"/>
      <c r="Q83" s="275"/>
      <c r="R83" s="273"/>
      <c r="S83" s="274"/>
      <c r="T83" s="275"/>
      <c r="U83" s="276"/>
      <c r="V83" s="277"/>
      <c r="W83" s="278"/>
      <c r="X83" s="623"/>
      <c r="Y83" s="624"/>
      <c r="Z83" s="625"/>
    </row>
    <row r="84" spans="3:26" x14ac:dyDescent="0.35">
      <c r="C84" s="273"/>
      <c r="D84" s="274"/>
      <c r="E84" s="275"/>
      <c r="F84" s="273"/>
      <c r="G84" s="274"/>
      <c r="H84" s="275"/>
      <c r="I84" s="273"/>
      <c r="J84" s="274"/>
      <c r="K84" s="275"/>
      <c r="L84" s="273"/>
      <c r="M84" s="274"/>
      <c r="N84" s="275"/>
      <c r="O84" s="273"/>
      <c r="P84" s="274"/>
      <c r="Q84" s="275"/>
      <c r="R84" s="273"/>
      <c r="S84" s="274"/>
      <c r="T84" s="275"/>
      <c r="U84" s="276"/>
      <c r="V84" s="277"/>
      <c r="W84" s="278"/>
      <c r="X84" s="623"/>
      <c r="Y84" s="624"/>
      <c r="Z84" s="625"/>
    </row>
    <row r="85" spans="3:26" x14ac:dyDescent="0.35">
      <c r="C85" s="273"/>
      <c r="D85" s="274"/>
      <c r="E85" s="275"/>
      <c r="F85" s="273"/>
      <c r="G85" s="274"/>
      <c r="H85" s="275"/>
      <c r="I85" s="273"/>
      <c r="J85" s="274"/>
      <c r="K85" s="275"/>
      <c r="L85" s="273"/>
      <c r="M85" s="274"/>
      <c r="N85" s="275"/>
      <c r="O85" s="273"/>
      <c r="P85" s="274"/>
      <c r="Q85" s="275"/>
      <c r="R85" s="273"/>
      <c r="S85" s="274"/>
      <c r="T85" s="275"/>
      <c r="U85" s="276"/>
      <c r="V85" s="277"/>
      <c r="W85" s="278"/>
      <c r="X85" s="623"/>
      <c r="Y85" s="624"/>
      <c r="Z85" s="625"/>
    </row>
    <row r="86" spans="3:26" x14ac:dyDescent="0.35">
      <c r="C86" s="273"/>
      <c r="D86" s="274"/>
      <c r="E86" s="275"/>
      <c r="F86" s="273"/>
      <c r="G86" s="274"/>
      <c r="H86" s="275"/>
      <c r="I86" s="273"/>
      <c r="J86" s="274"/>
      <c r="K86" s="275"/>
      <c r="L86" s="273"/>
      <c r="M86" s="274"/>
      <c r="N86" s="275"/>
      <c r="O86" s="273"/>
      <c r="P86" s="274"/>
      <c r="Q86" s="275"/>
      <c r="R86" s="273"/>
      <c r="S86" s="274"/>
      <c r="T86" s="275"/>
      <c r="U86" s="276"/>
      <c r="V86" s="277"/>
      <c r="W86" s="278"/>
      <c r="X86" s="623"/>
      <c r="Y86" s="624"/>
      <c r="Z86" s="625"/>
    </row>
    <row r="87" spans="3:26" x14ac:dyDescent="0.35">
      <c r="C87" s="273"/>
      <c r="D87" s="274"/>
      <c r="E87" s="275"/>
      <c r="F87" s="273"/>
      <c r="G87" s="274"/>
      <c r="H87" s="275"/>
      <c r="I87" s="273"/>
      <c r="J87" s="274"/>
      <c r="K87" s="275"/>
      <c r="L87" s="273"/>
      <c r="M87" s="274"/>
      <c r="N87" s="275"/>
      <c r="O87" s="273"/>
      <c r="P87" s="274"/>
      <c r="Q87" s="275"/>
      <c r="R87" s="273"/>
      <c r="S87" s="274"/>
      <c r="T87" s="275"/>
      <c r="U87" s="276"/>
      <c r="V87" s="277"/>
      <c r="W87" s="278"/>
      <c r="X87" s="623"/>
      <c r="Y87" s="624"/>
      <c r="Z87" s="625"/>
    </row>
    <row r="88" spans="3:26" x14ac:dyDescent="0.35">
      <c r="C88" s="273"/>
      <c r="D88" s="274"/>
      <c r="E88" s="275"/>
      <c r="F88" s="273"/>
      <c r="G88" s="274"/>
      <c r="H88" s="275"/>
      <c r="I88" s="273"/>
      <c r="J88" s="274"/>
      <c r="K88" s="275"/>
      <c r="L88" s="273"/>
      <c r="M88" s="274"/>
      <c r="N88" s="275"/>
      <c r="O88" s="273"/>
      <c r="P88" s="274"/>
      <c r="Q88" s="275"/>
      <c r="R88" s="273"/>
      <c r="S88" s="274"/>
      <c r="T88" s="275"/>
      <c r="U88" s="276"/>
      <c r="V88" s="277"/>
      <c r="W88" s="278"/>
      <c r="X88" s="623"/>
      <c r="Y88" s="624"/>
      <c r="Z88" s="625"/>
    </row>
    <row r="89" spans="3:26" x14ac:dyDescent="0.35">
      <c r="C89" s="273"/>
      <c r="D89" s="274"/>
      <c r="E89" s="275"/>
      <c r="F89" s="273"/>
      <c r="G89" s="274"/>
      <c r="H89" s="275"/>
      <c r="I89" s="273"/>
      <c r="J89" s="274"/>
      <c r="K89" s="275"/>
      <c r="L89" s="273"/>
      <c r="M89" s="274"/>
      <c r="N89" s="275"/>
      <c r="O89" s="273"/>
      <c r="P89" s="274"/>
      <c r="Q89" s="275"/>
      <c r="R89" s="273"/>
      <c r="S89" s="274"/>
      <c r="T89" s="275"/>
      <c r="U89" s="276"/>
      <c r="V89" s="277"/>
      <c r="W89" s="278"/>
      <c r="X89" s="623"/>
      <c r="Y89" s="624"/>
      <c r="Z89" s="625"/>
    </row>
    <row r="90" spans="3:26" x14ac:dyDescent="0.35">
      <c r="C90" s="273"/>
      <c r="D90" s="274"/>
      <c r="E90" s="275"/>
      <c r="F90" s="273"/>
      <c r="G90" s="274"/>
      <c r="H90" s="275"/>
      <c r="I90" s="273"/>
      <c r="J90" s="274"/>
      <c r="K90" s="275"/>
      <c r="L90" s="273"/>
      <c r="M90" s="274"/>
      <c r="N90" s="275"/>
      <c r="O90" s="273"/>
      <c r="P90" s="274"/>
      <c r="Q90" s="275"/>
      <c r="R90" s="273"/>
      <c r="S90" s="274"/>
      <c r="T90" s="275"/>
      <c r="U90" s="276"/>
      <c r="V90" s="277"/>
      <c r="W90" s="278"/>
      <c r="X90" s="623"/>
      <c r="Y90" s="624"/>
      <c r="Z90" s="625"/>
    </row>
    <row r="91" spans="3:26" x14ac:dyDescent="0.35">
      <c r="C91" s="273"/>
      <c r="D91" s="274"/>
      <c r="E91" s="275"/>
      <c r="F91" s="273"/>
      <c r="G91" s="274"/>
      <c r="H91" s="275"/>
      <c r="I91" s="273"/>
      <c r="J91" s="274"/>
      <c r="K91" s="275"/>
      <c r="L91" s="273"/>
      <c r="M91" s="274"/>
      <c r="N91" s="275"/>
      <c r="O91" s="273"/>
      <c r="P91" s="274"/>
      <c r="Q91" s="275"/>
      <c r="R91" s="273"/>
      <c r="S91" s="274"/>
      <c r="T91" s="275"/>
      <c r="U91" s="276"/>
      <c r="V91" s="277"/>
      <c r="W91" s="278"/>
      <c r="X91" s="623"/>
      <c r="Y91" s="624"/>
      <c r="Z91" s="625"/>
    </row>
    <row r="92" spans="3:26" x14ac:dyDescent="0.35">
      <c r="C92" s="273"/>
      <c r="D92" s="274"/>
      <c r="E92" s="275"/>
      <c r="F92" s="273"/>
      <c r="G92" s="274"/>
      <c r="H92" s="275"/>
      <c r="I92" s="273"/>
      <c r="J92" s="274"/>
      <c r="K92" s="275"/>
      <c r="L92" s="273"/>
      <c r="M92" s="274"/>
      <c r="N92" s="275"/>
      <c r="O92" s="273"/>
      <c r="P92" s="274"/>
      <c r="Q92" s="275"/>
      <c r="R92" s="273"/>
      <c r="S92" s="274"/>
      <c r="T92" s="275"/>
      <c r="U92" s="276"/>
      <c r="V92" s="277"/>
      <c r="W92" s="278"/>
      <c r="X92" s="623"/>
      <c r="Y92" s="624"/>
      <c r="Z92" s="625"/>
    </row>
    <row r="93" spans="3:26" x14ac:dyDescent="0.35">
      <c r="C93" s="273"/>
      <c r="D93" s="274"/>
      <c r="E93" s="275"/>
      <c r="F93" s="273"/>
      <c r="G93" s="274"/>
      <c r="H93" s="275"/>
      <c r="I93" s="273"/>
      <c r="J93" s="274"/>
      <c r="K93" s="275"/>
      <c r="L93" s="273"/>
      <c r="M93" s="274"/>
      <c r="N93" s="275"/>
      <c r="O93" s="273"/>
      <c r="P93" s="274"/>
      <c r="Q93" s="275"/>
      <c r="R93" s="273"/>
      <c r="S93" s="274"/>
      <c r="T93" s="275"/>
      <c r="U93" s="276"/>
      <c r="V93" s="277"/>
      <c r="W93" s="278"/>
      <c r="X93" s="623"/>
      <c r="Y93" s="624"/>
      <c r="Z93" s="625"/>
    </row>
    <row r="94" spans="3:26" x14ac:dyDescent="0.35">
      <c r="C94" s="273"/>
      <c r="D94" s="274"/>
      <c r="E94" s="275"/>
      <c r="F94" s="273"/>
      <c r="G94" s="274"/>
      <c r="H94" s="275"/>
      <c r="I94" s="273"/>
      <c r="J94" s="274"/>
      <c r="K94" s="275"/>
      <c r="L94" s="273"/>
      <c r="M94" s="274"/>
      <c r="N94" s="275"/>
      <c r="O94" s="273"/>
      <c r="P94" s="274"/>
      <c r="Q94" s="275"/>
      <c r="R94" s="273"/>
      <c r="S94" s="274"/>
      <c r="T94" s="275"/>
      <c r="U94" s="276"/>
      <c r="V94" s="277"/>
      <c r="W94" s="278"/>
      <c r="X94" s="623"/>
      <c r="Y94" s="624"/>
      <c r="Z94" s="625"/>
    </row>
    <row r="95" spans="3:26" x14ac:dyDescent="0.35">
      <c r="C95" s="273"/>
      <c r="D95" s="274"/>
      <c r="E95" s="275"/>
      <c r="F95" s="273"/>
      <c r="G95" s="274"/>
      <c r="H95" s="275"/>
      <c r="I95" s="273"/>
      <c r="J95" s="274"/>
      <c r="K95" s="275"/>
      <c r="L95" s="273"/>
      <c r="M95" s="274"/>
      <c r="N95" s="275"/>
      <c r="O95" s="273"/>
      <c r="P95" s="274"/>
      <c r="Q95" s="275"/>
      <c r="R95" s="273"/>
      <c r="S95" s="274"/>
      <c r="T95" s="275"/>
      <c r="U95" s="276"/>
      <c r="V95" s="277"/>
      <c r="W95" s="278"/>
      <c r="X95" s="623"/>
      <c r="Y95" s="624"/>
      <c r="Z95" s="625"/>
    </row>
    <row r="96" spans="3:26" x14ac:dyDescent="0.35">
      <c r="C96" s="273"/>
      <c r="D96" s="274"/>
      <c r="E96" s="275"/>
      <c r="F96" s="273"/>
      <c r="G96" s="274"/>
      <c r="H96" s="275"/>
      <c r="I96" s="273"/>
      <c r="J96" s="274"/>
      <c r="K96" s="275"/>
      <c r="L96" s="273"/>
      <c r="M96" s="274"/>
      <c r="N96" s="275"/>
      <c r="O96" s="273"/>
      <c r="P96" s="274"/>
      <c r="Q96" s="275"/>
      <c r="R96" s="273"/>
      <c r="S96" s="274"/>
      <c r="T96" s="275"/>
      <c r="U96" s="276"/>
      <c r="V96" s="277"/>
      <c r="W96" s="278"/>
      <c r="X96" s="623"/>
      <c r="Y96" s="624"/>
      <c r="Z96" s="625"/>
    </row>
    <row r="97" spans="3:26" x14ac:dyDescent="0.35">
      <c r="C97" s="273"/>
      <c r="D97" s="274"/>
      <c r="E97" s="275"/>
      <c r="F97" s="273"/>
      <c r="G97" s="274"/>
      <c r="H97" s="275"/>
      <c r="I97" s="273"/>
      <c r="J97" s="274"/>
      <c r="K97" s="275"/>
      <c r="L97" s="273"/>
      <c r="M97" s="274"/>
      <c r="N97" s="275"/>
      <c r="O97" s="273"/>
      <c r="P97" s="274"/>
      <c r="Q97" s="275"/>
      <c r="R97" s="273"/>
      <c r="S97" s="274"/>
      <c r="T97" s="275"/>
      <c r="U97" s="276"/>
      <c r="V97" s="277"/>
      <c r="W97" s="278"/>
      <c r="X97" s="623"/>
      <c r="Y97" s="624"/>
      <c r="Z97" s="625"/>
    </row>
    <row r="98" spans="3:26" x14ac:dyDescent="0.35">
      <c r="C98" s="273"/>
      <c r="D98" s="274"/>
      <c r="E98" s="275"/>
      <c r="F98" s="273"/>
      <c r="G98" s="274"/>
      <c r="H98" s="275"/>
      <c r="I98" s="273"/>
      <c r="J98" s="274"/>
      <c r="K98" s="275"/>
      <c r="L98" s="273"/>
      <c r="M98" s="274"/>
      <c r="N98" s="275"/>
      <c r="O98" s="273"/>
      <c r="P98" s="274"/>
      <c r="Q98" s="275"/>
      <c r="R98" s="273"/>
      <c r="S98" s="274"/>
      <c r="T98" s="275"/>
      <c r="U98" s="276"/>
      <c r="V98" s="277"/>
      <c r="W98" s="278"/>
      <c r="X98" s="623"/>
      <c r="Y98" s="624"/>
      <c r="Z98" s="625"/>
    </row>
    <row r="99" spans="3:26" x14ac:dyDescent="0.35">
      <c r="C99" s="273"/>
      <c r="D99" s="274"/>
      <c r="E99" s="275"/>
      <c r="F99" s="273"/>
      <c r="G99" s="274"/>
      <c r="H99" s="275"/>
      <c r="I99" s="273"/>
      <c r="J99" s="274"/>
      <c r="K99" s="275"/>
      <c r="L99" s="273"/>
      <c r="M99" s="274"/>
      <c r="N99" s="275"/>
      <c r="O99" s="273"/>
      <c r="P99" s="274"/>
      <c r="Q99" s="275"/>
      <c r="R99" s="273"/>
      <c r="S99" s="274"/>
      <c r="T99" s="275"/>
      <c r="U99" s="276"/>
      <c r="V99" s="277"/>
      <c r="W99" s="278"/>
      <c r="X99" s="623"/>
      <c r="Y99" s="624"/>
      <c r="Z99" s="625"/>
    </row>
    <row r="100" spans="3:26" x14ac:dyDescent="0.35">
      <c r="C100" s="273"/>
      <c r="D100" s="274"/>
      <c r="E100" s="275"/>
      <c r="F100" s="273"/>
      <c r="G100" s="274"/>
      <c r="H100" s="275"/>
      <c r="I100" s="273"/>
      <c r="J100" s="274"/>
      <c r="K100" s="275"/>
      <c r="L100" s="273"/>
      <c r="M100" s="274"/>
      <c r="N100" s="275"/>
      <c r="O100" s="273"/>
      <c r="P100" s="274"/>
      <c r="Q100" s="275"/>
      <c r="R100" s="273"/>
      <c r="S100" s="274"/>
      <c r="T100" s="275"/>
      <c r="U100" s="276"/>
      <c r="V100" s="277"/>
      <c r="W100" s="278"/>
      <c r="X100" s="623"/>
      <c r="Y100" s="624"/>
      <c r="Z100" s="625"/>
    </row>
    <row r="101" spans="3:26" x14ac:dyDescent="0.35">
      <c r="C101" s="273"/>
      <c r="D101" s="274"/>
      <c r="E101" s="275"/>
      <c r="F101" s="273"/>
      <c r="G101" s="274"/>
      <c r="H101" s="275"/>
      <c r="I101" s="273"/>
      <c r="J101" s="274"/>
      <c r="K101" s="275"/>
      <c r="L101" s="273"/>
      <c r="M101" s="274"/>
      <c r="N101" s="275"/>
      <c r="O101" s="273"/>
      <c r="P101" s="274"/>
      <c r="Q101" s="275"/>
      <c r="R101" s="273"/>
      <c r="S101" s="274"/>
      <c r="T101" s="275"/>
      <c r="U101" s="276"/>
      <c r="V101" s="277"/>
      <c r="W101" s="278"/>
      <c r="X101" s="623"/>
      <c r="Y101" s="624"/>
      <c r="Z101" s="625"/>
    </row>
    <row r="102" spans="3:26" x14ac:dyDescent="0.35">
      <c r="C102" s="273"/>
      <c r="D102" s="274"/>
      <c r="E102" s="275"/>
      <c r="F102" s="273"/>
      <c r="G102" s="274"/>
      <c r="H102" s="275"/>
      <c r="I102" s="273"/>
      <c r="J102" s="274"/>
      <c r="K102" s="275"/>
      <c r="L102" s="273"/>
      <c r="M102" s="274"/>
      <c r="N102" s="275"/>
      <c r="O102" s="273"/>
      <c r="P102" s="274"/>
      <c r="Q102" s="275"/>
      <c r="R102" s="273"/>
      <c r="S102" s="274"/>
      <c r="T102" s="275"/>
      <c r="U102" s="276"/>
      <c r="V102" s="277"/>
      <c r="W102" s="278"/>
      <c r="X102" s="623"/>
      <c r="Y102" s="624"/>
      <c r="Z102" s="625"/>
    </row>
    <row r="103" spans="3:26" x14ac:dyDescent="0.35">
      <c r="C103" s="273"/>
      <c r="D103" s="274"/>
      <c r="E103" s="275"/>
      <c r="F103" s="273"/>
      <c r="G103" s="274"/>
      <c r="H103" s="275"/>
      <c r="I103" s="273"/>
      <c r="J103" s="274"/>
      <c r="K103" s="275"/>
      <c r="L103" s="273"/>
      <c r="M103" s="274"/>
      <c r="N103" s="275"/>
      <c r="O103" s="273"/>
      <c r="P103" s="274"/>
      <c r="Q103" s="275"/>
      <c r="R103" s="273"/>
      <c r="S103" s="274"/>
      <c r="T103" s="275"/>
      <c r="U103" s="276"/>
      <c r="V103" s="277"/>
      <c r="W103" s="278"/>
      <c r="X103" s="623"/>
      <c r="Y103" s="624"/>
      <c r="Z103" s="625"/>
    </row>
    <row r="104" spans="3:26" x14ac:dyDescent="0.35">
      <c r="C104" s="273"/>
      <c r="D104" s="274"/>
      <c r="E104" s="275"/>
      <c r="F104" s="273"/>
      <c r="G104" s="274"/>
      <c r="H104" s="275"/>
      <c r="I104" s="273"/>
      <c r="J104" s="274"/>
      <c r="K104" s="275"/>
      <c r="L104" s="273"/>
      <c r="M104" s="274"/>
      <c r="N104" s="275"/>
      <c r="O104" s="273"/>
      <c r="P104" s="274"/>
      <c r="Q104" s="275"/>
      <c r="R104" s="273"/>
      <c r="S104" s="274"/>
      <c r="T104" s="275"/>
      <c r="U104" s="276"/>
      <c r="V104" s="277"/>
      <c r="W104" s="278"/>
      <c r="X104" s="626"/>
      <c r="Y104" s="627"/>
      <c r="Z104" s="628"/>
    </row>
    <row r="105" spans="3:26" x14ac:dyDescent="0.35">
      <c r="C105" s="273"/>
      <c r="D105" s="274"/>
      <c r="E105" s="275"/>
      <c r="F105" s="273"/>
      <c r="G105" s="274"/>
      <c r="H105" s="275"/>
      <c r="I105" s="273"/>
      <c r="J105" s="274"/>
      <c r="K105" s="275"/>
      <c r="L105" s="273"/>
      <c r="M105" s="274"/>
      <c r="N105" s="275"/>
      <c r="O105" s="273"/>
      <c r="P105" s="274"/>
      <c r="Q105" s="275"/>
      <c r="R105" s="273"/>
      <c r="S105" s="274"/>
      <c r="T105" s="275"/>
      <c r="U105" s="276"/>
      <c r="V105" s="277"/>
      <c r="W105" s="278"/>
      <c r="X105" s="626"/>
      <c r="Y105" s="627"/>
      <c r="Z105" s="628"/>
    </row>
    <row r="106" spans="3:26" x14ac:dyDescent="0.35">
      <c r="C106" s="273"/>
      <c r="D106" s="274"/>
      <c r="E106" s="275"/>
      <c r="F106" s="273"/>
      <c r="G106" s="274"/>
      <c r="H106" s="275"/>
      <c r="I106" s="273"/>
      <c r="J106" s="274"/>
      <c r="K106" s="275"/>
      <c r="L106" s="273"/>
      <c r="M106" s="274"/>
      <c r="N106" s="275"/>
      <c r="O106" s="273"/>
      <c r="P106" s="274"/>
      <c r="Q106" s="275"/>
      <c r="R106" s="273"/>
      <c r="S106" s="274"/>
      <c r="T106" s="275"/>
      <c r="U106" s="276"/>
      <c r="V106" s="277"/>
      <c r="W106" s="278"/>
      <c r="X106" s="623"/>
      <c r="Y106" s="624"/>
      <c r="Z106" s="625"/>
    </row>
    <row r="107" spans="3:26" x14ac:dyDescent="0.35">
      <c r="C107" s="273"/>
      <c r="D107" s="274"/>
      <c r="E107" s="275"/>
      <c r="F107" s="273"/>
      <c r="G107" s="274"/>
      <c r="H107" s="275"/>
      <c r="I107" s="273"/>
      <c r="J107" s="274"/>
      <c r="K107" s="275"/>
      <c r="L107" s="273"/>
      <c r="M107" s="274"/>
      <c r="N107" s="275"/>
      <c r="O107" s="273"/>
      <c r="P107" s="274"/>
      <c r="Q107" s="275"/>
      <c r="R107" s="273"/>
      <c r="S107" s="274"/>
      <c r="T107" s="275"/>
      <c r="U107" s="276"/>
      <c r="V107" s="277"/>
      <c r="W107" s="278"/>
      <c r="X107" s="623"/>
      <c r="Y107" s="624"/>
      <c r="Z107" s="625"/>
    </row>
    <row r="108" spans="3:26" x14ac:dyDescent="0.35">
      <c r="C108" s="273"/>
      <c r="D108" s="274"/>
      <c r="E108" s="275"/>
      <c r="F108" s="273"/>
      <c r="G108" s="274"/>
      <c r="H108" s="275"/>
      <c r="I108" s="273"/>
      <c r="J108" s="274"/>
      <c r="K108" s="275"/>
      <c r="L108" s="273"/>
      <c r="M108" s="274"/>
      <c r="N108" s="275"/>
      <c r="O108" s="273"/>
      <c r="P108" s="274"/>
      <c r="Q108" s="275"/>
      <c r="R108" s="273"/>
      <c r="S108" s="274"/>
      <c r="T108" s="275"/>
      <c r="U108" s="276"/>
      <c r="V108" s="277"/>
      <c r="W108" s="278"/>
      <c r="X108" s="626"/>
      <c r="Y108" s="627"/>
      <c r="Z108" s="628"/>
    </row>
    <row r="109" spans="3:26" x14ac:dyDescent="0.35">
      <c r="C109" s="273"/>
      <c r="D109" s="274"/>
      <c r="E109" s="275"/>
      <c r="F109" s="273"/>
      <c r="G109" s="274"/>
      <c r="H109" s="275"/>
      <c r="I109" s="273"/>
      <c r="J109" s="274"/>
      <c r="K109" s="275"/>
      <c r="L109" s="273"/>
      <c r="M109" s="274"/>
      <c r="N109" s="275"/>
      <c r="O109" s="273"/>
      <c r="P109" s="274"/>
      <c r="Q109" s="275"/>
      <c r="R109" s="273"/>
      <c r="S109" s="274"/>
      <c r="T109" s="275"/>
      <c r="U109" s="276"/>
      <c r="V109" s="277"/>
      <c r="W109" s="278"/>
      <c r="X109" s="626"/>
      <c r="Y109" s="627"/>
      <c r="Z109" s="628"/>
    </row>
    <row r="110" spans="3:26" x14ac:dyDescent="0.35">
      <c r="C110" s="273"/>
      <c r="D110" s="274"/>
      <c r="E110" s="275"/>
      <c r="F110" s="273"/>
      <c r="G110" s="274"/>
      <c r="H110" s="275"/>
      <c r="I110" s="273"/>
      <c r="J110" s="274"/>
      <c r="K110" s="275"/>
      <c r="L110" s="273"/>
      <c r="M110" s="274"/>
      <c r="N110" s="275"/>
      <c r="O110" s="273"/>
      <c r="P110" s="274"/>
      <c r="Q110" s="275"/>
      <c r="R110" s="273"/>
      <c r="S110" s="274"/>
      <c r="T110" s="275"/>
      <c r="U110" s="276"/>
      <c r="V110" s="277"/>
      <c r="W110" s="278"/>
      <c r="X110" s="623"/>
      <c r="Y110" s="624"/>
      <c r="Z110" s="625"/>
    </row>
    <row r="111" spans="3:26" x14ac:dyDescent="0.35">
      <c r="C111" s="273"/>
      <c r="D111" s="274"/>
      <c r="E111" s="275"/>
      <c r="F111" s="273"/>
      <c r="G111" s="274"/>
      <c r="H111" s="275"/>
      <c r="I111" s="273"/>
      <c r="J111" s="274"/>
      <c r="K111" s="275"/>
      <c r="L111" s="273"/>
      <c r="M111" s="274"/>
      <c r="N111" s="275"/>
      <c r="O111" s="273"/>
      <c r="P111" s="274"/>
      <c r="Q111" s="275"/>
      <c r="R111" s="273"/>
      <c r="S111" s="274"/>
      <c r="T111" s="275"/>
      <c r="U111" s="276"/>
      <c r="V111" s="277"/>
      <c r="W111" s="278"/>
      <c r="X111" s="626"/>
      <c r="Y111" s="627"/>
      <c r="Z111" s="628"/>
    </row>
    <row r="112" spans="3:26" x14ac:dyDescent="0.35">
      <c r="C112" s="273"/>
      <c r="D112" s="274"/>
      <c r="E112" s="275"/>
      <c r="F112" s="273"/>
      <c r="G112" s="274"/>
      <c r="H112" s="275"/>
      <c r="I112" s="273"/>
      <c r="J112" s="274"/>
      <c r="K112" s="275"/>
      <c r="L112" s="273"/>
      <c r="M112" s="274"/>
      <c r="N112" s="275"/>
      <c r="O112" s="273"/>
      <c r="P112" s="274"/>
      <c r="Q112" s="275"/>
      <c r="R112" s="273"/>
      <c r="S112" s="274"/>
      <c r="T112" s="275"/>
      <c r="U112" s="276"/>
      <c r="V112" s="277"/>
      <c r="W112" s="278"/>
      <c r="X112" s="626"/>
      <c r="Y112" s="627"/>
      <c r="Z112" s="628"/>
    </row>
    <row r="113" spans="3:26" x14ac:dyDescent="0.35">
      <c r="C113" s="273"/>
      <c r="D113" s="274"/>
      <c r="E113" s="275"/>
      <c r="F113" s="273"/>
      <c r="G113" s="274"/>
      <c r="H113" s="275"/>
      <c r="I113" s="273"/>
      <c r="J113" s="274"/>
      <c r="K113" s="275"/>
      <c r="L113" s="273"/>
      <c r="M113" s="274"/>
      <c r="N113" s="275"/>
      <c r="O113" s="273"/>
      <c r="P113" s="274"/>
      <c r="Q113" s="275"/>
      <c r="R113" s="273"/>
      <c r="S113" s="274"/>
      <c r="T113" s="275"/>
      <c r="U113" s="276"/>
      <c r="V113" s="277"/>
      <c r="W113" s="278"/>
      <c r="X113" s="626"/>
      <c r="Y113" s="624"/>
      <c r="Z113" s="625"/>
    </row>
    <row r="114" spans="3:26" x14ac:dyDescent="0.35">
      <c r="C114" s="273"/>
      <c r="D114" s="274"/>
      <c r="E114" s="275"/>
      <c r="F114" s="273"/>
      <c r="G114" s="274"/>
      <c r="H114" s="275"/>
      <c r="I114" s="273"/>
      <c r="J114" s="274"/>
      <c r="K114" s="275"/>
      <c r="L114" s="273"/>
      <c r="M114" s="274"/>
      <c r="N114" s="275"/>
      <c r="O114" s="273"/>
      <c r="P114" s="274"/>
      <c r="Q114" s="275"/>
      <c r="R114" s="273"/>
      <c r="S114" s="274"/>
      <c r="T114" s="275"/>
      <c r="U114" s="276"/>
      <c r="V114" s="277"/>
      <c r="W114" s="278"/>
      <c r="X114" s="623"/>
      <c r="Y114" s="624"/>
      <c r="Z114" s="625"/>
    </row>
    <row r="115" spans="3:26" x14ac:dyDescent="0.35">
      <c r="C115" s="273"/>
      <c r="D115" s="274"/>
      <c r="E115" s="275"/>
      <c r="F115" s="273"/>
      <c r="G115" s="274"/>
      <c r="H115" s="275"/>
      <c r="I115" s="273"/>
      <c r="J115" s="274"/>
      <c r="K115" s="275"/>
      <c r="L115" s="273"/>
      <c r="M115" s="274"/>
      <c r="N115" s="275"/>
      <c r="O115" s="273"/>
      <c r="P115" s="274"/>
      <c r="Q115" s="275"/>
      <c r="R115" s="273"/>
      <c r="S115" s="274"/>
      <c r="T115" s="275"/>
      <c r="U115" s="276"/>
      <c r="V115" s="277"/>
      <c r="W115" s="278"/>
      <c r="X115" s="623"/>
      <c r="Y115" s="624"/>
      <c r="Z115" s="625"/>
    </row>
    <row r="116" spans="3:26" x14ac:dyDescent="0.35">
      <c r="C116" s="273"/>
      <c r="D116" s="274"/>
      <c r="E116" s="275"/>
      <c r="F116" s="273"/>
      <c r="G116" s="274"/>
      <c r="H116" s="275"/>
      <c r="I116" s="273"/>
      <c r="J116" s="274"/>
      <c r="K116" s="275"/>
      <c r="L116" s="273"/>
      <c r="M116" s="274"/>
      <c r="N116" s="275"/>
      <c r="O116" s="273"/>
      <c r="P116" s="274"/>
      <c r="Q116" s="275"/>
      <c r="R116" s="273"/>
      <c r="S116" s="274"/>
      <c r="T116" s="275"/>
      <c r="U116" s="276"/>
      <c r="V116" s="277"/>
      <c r="W116" s="278"/>
      <c r="X116" s="623"/>
      <c r="Y116" s="624"/>
      <c r="Z116" s="625"/>
    </row>
    <row r="117" spans="3:26" x14ac:dyDescent="0.35">
      <c r="C117" s="273"/>
      <c r="D117" s="274"/>
      <c r="E117" s="275"/>
      <c r="F117" s="273"/>
      <c r="G117" s="274"/>
      <c r="H117" s="275"/>
      <c r="I117" s="273"/>
      <c r="J117" s="274"/>
      <c r="K117" s="275"/>
      <c r="L117" s="273"/>
      <c r="M117" s="274"/>
      <c r="N117" s="275"/>
      <c r="O117" s="273"/>
      <c r="P117" s="274"/>
      <c r="Q117" s="275"/>
      <c r="R117" s="273"/>
      <c r="S117" s="274"/>
      <c r="T117" s="275"/>
      <c r="U117" s="276"/>
      <c r="V117" s="277"/>
      <c r="W117" s="278"/>
      <c r="X117" s="623"/>
      <c r="Y117" s="624"/>
      <c r="Z117" s="625"/>
    </row>
    <row r="118" spans="3:26" x14ac:dyDescent="0.35">
      <c r="C118" s="273"/>
      <c r="D118" s="274"/>
      <c r="E118" s="275"/>
      <c r="F118" s="273"/>
      <c r="G118" s="274"/>
      <c r="H118" s="275"/>
      <c r="I118" s="273"/>
      <c r="J118" s="274"/>
      <c r="K118" s="275"/>
      <c r="L118" s="273"/>
      <c r="M118" s="274"/>
      <c r="N118" s="275"/>
      <c r="O118" s="273"/>
      <c r="P118" s="274"/>
      <c r="Q118" s="275"/>
      <c r="R118" s="273"/>
      <c r="S118" s="274"/>
      <c r="T118" s="275"/>
      <c r="U118" s="276"/>
      <c r="V118" s="277"/>
      <c r="W118" s="278"/>
      <c r="X118" s="623"/>
      <c r="Y118" s="624"/>
      <c r="Z118" s="625"/>
    </row>
    <row r="119" spans="3:26" x14ac:dyDescent="0.35">
      <c r="C119" s="273"/>
      <c r="D119" s="274"/>
      <c r="E119" s="275"/>
      <c r="F119" s="273"/>
      <c r="G119" s="274"/>
      <c r="H119" s="275"/>
      <c r="I119" s="273"/>
      <c r="J119" s="274"/>
      <c r="K119" s="275"/>
      <c r="L119" s="273"/>
      <c r="M119" s="274"/>
      <c r="N119" s="275"/>
      <c r="O119" s="273"/>
      <c r="P119" s="274"/>
      <c r="Q119" s="275"/>
      <c r="R119" s="273"/>
      <c r="S119" s="274"/>
      <c r="T119" s="275"/>
      <c r="U119" s="276"/>
      <c r="V119" s="277"/>
      <c r="W119" s="278"/>
      <c r="X119" s="623"/>
      <c r="Y119" s="624"/>
      <c r="Z119" s="625"/>
    </row>
    <row r="120" spans="3:26" x14ac:dyDescent="0.35">
      <c r="C120" s="273"/>
      <c r="D120" s="274"/>
      <c r="E120" s="275"/>
      <c r="F120" s="273"/>
      <c r="G120" s="274"/>
      <c r="H120" s="275"/>
      <c r="I120" s="273"/>
      <c r="J120" s="274"/>
      <c r="K120" s="275"/>
      <c r="L120" s="273"/>
      <c r="M120" s="274"/>
      <c r="N120" s="275"/>
      <c r="O120" s="273"/>
      <c r="P120" s="274"/>
      <c r="Q120" s="275"/>
      <c r="R120" s="273"/>
      <c r="S120" s="274"/>
      <c r="T120" s="275"/>
      <c r="U120" s="276"/>
      <c r="V120" s="277"/>
      <c r="W120" s="278"/>
      <c r="X120" s="623"/>
      <c r="Y120" s="624"/>
      <c r="Z120" s="625"/>
    </row>
    <row r="121" spans="3:26" x14ac:dyDescent="0.35">
      <c r="C121" s="273"/>
      <c r="D121" s="274"/>
      <c r="E121" s="275"/>
      <c r="F121" s="273"/>
      <c r="G121" s="274"/>
      <c r="H121" s="275"/>
      <c r="I121" s="273"/>
      <c r="J121" s="274"/>
      <c r="K121" s="275"/>
      <c r="L121" s="273"/>
      <c r="M121" s="274"/>
      <c r="N121" s="275"/>
      <c r="O121" s="273"/>
      <c r="P121" s="274"/>
      <c r="Q121" s="275"/>
      <c r="R121" s="273"/>
      <c r="S121" s="274"/>
      <c r="T121" s="275"/>
      <c r="U121" s="276"/>
      <c r="V121" s="277"/>
      <c r="W121" s="278"/>
      <c r="X121" s="623"/>
      <c r="Y121" s="624"/>
      <c r="Z121" s="625"/>
    </row>
    <row r="122" spans="3:26" x14ac:dyDescent="0.35">
      <c r="C122" s="273"/>
      <c r="D122" s="274"/>
      <c r="E122" s="275"/>
      <c r="F122" s="273"/>
      <c r="G122" s="274"/>
      <c r="H122" s="275"/>
      <c r="I122" s="273"/>
      <c r="J122" s="274"/>
      <c r="K122" s="275"/>
      <c r="L122" s="273"/>
      <c r="M122" s="274"/>
      <c r="N122" s="275"/>
      <c r="O122" s="273"/>
      <c r="P122" s="274"/>
      <c r="Q122" s="275"/>
      <c r="R122" s="273"/>
      <c r="S122" s="274"/>
      <c r="T122" s="275"/>
      <c r="U122" s="276"/>
      <c r="V122" s="277"/>
      <c r="W122" s="278"/>
      <c r="X122" s="623"/>
      <c r="Y122" s="624"/>
      <c r="Z122" s="625"/>
    </row>
    <row r="123" spans="3:26" x14ac:dyDescent="0.35">
      <c r="C123" s="273"/>
      <c r="D123" s="274"/>
      <c r="E123" s="275"/>
      <c r="F123" s="273"/>
      <c r="G123" s="274"/>
      <c r="H123" s="275"/>
      <c r="I123" s="273"/>
      <c r="J123" s="274"/>
      <c r="K123" s="275"/>
      <c r="L123" s="273"/>
      <c r="M123" s="274"/>
      <c r="N123" s="275"/>
      <c r="O123" s="273"/>
      <c r="P123" s="274"/>
      <c r="Q123" s="275"/>
      <c r="R123" s="273"/>
      <c r="S123" s="274"/>
      <c r="T123" s="275"/>
      <c r="U123" s="276"/>
      <c r="V123" s="277"/>
      <c r="W123" s="278"/>
      <c r="X123" s="623"/>
      <c r="Y123" s="624"/>
      <c r="Z123" s="625"/>
    </row>
    <row r="124" spans="3:26" x14ac:dyDescent="0.35">
      <c r="C124" s="273"/>
      <c r="D124" s="274"/>
      <c r="E124" s="275"/>
      <c r="F124" s="273"/>
      <c r="G124" s="274"/>
      <c r="H124" s="275"/>
      <c r="I124" s="273"/>
      <c r="J124" s="274"/>
      <c r="K124" s="275"/>
      <c r="L124" s="273"/>
      <c r="M124" s="274"/>
      <c r="N124" s="275"/>
      <c r="O124" s="273"/>
      <c r="P124" s="274"/>
      <c r="Q124" s="275"/>
      <c r="R124" s="273"/>
      <c r="S124" s="274"/>
      <c r="T124" s="275"/>
      <c r="U124" s="276"/>
      <c r="V124" s="277"/>
      <c r="W124" s="278"/>
      <c r="X124" s="623"/>
      <c r="Y124" s="624"/>
      <c r="Z124" s="625"/>
    </row>
    <row r="125" spans="3:26" x14ac:dyDescent="0.35">
      <c r="C125" s="273"/>
      <c r="D125" s="274"/>
      <c r="E125" s="275"/>
      <c r="F125" s="273"/>
      <c r="G125" s="274"/>
      <c r="H125" s="275"/>
      <c r="I125" s="273"/>
      <c r="J125" s="274"/>
      <c r="K125" s="275"/>
      <c r="L125" s="273"/>
      <c r="M125" s="274"/>
      <c r="N125" s="275"/>
      <c r="O125" s="273"/>
      <c r="P125" s="274"/>
      <c r="Q125" s="275"/>
      <c r="R125" s="273"/>
      <c r="S125" s="274"/>
      <c r="T125" s="275"/>
      <c r="U125" s="276"/>
      <c r="V125" s="277"/>
      <c r="W125" s="278"/>
      <c r="X125" s="623"/>
      <c r="Y125" s="624"/>
      <c r="Z125" s="625"/>
    </row>
    <row r="126" spans="3:26" x14ac:dyDescent="0.35">
      <c r="C126" s="273"/>
      <c r="D126" s="274"/>
      <c r="E126" s="275"/>
      <c r="F126" s="273"/>
      <c r="G126" s="274"/>
      <c r="H126" s="275"/>
      <c r="I126" s="273"/>
      <c r="J126" s="274"/>
      <c r="K126" s="275"/>
      <c r="L126" s="273"/>
      <c r="M126" s="274"/>
      <c r="N126" s="275"/>
      <c r="O126" s="273"/>
      <c r="P126" s="274"/>
      <c r="Q126" s="275"/>
      <c r="R126" s="273"/>
      <c r="S126" s="274"/>
      <c r="T126" s="275"/>
      <c r="U126" s="276"/>
      <c r="V126" s="277"/>
      <c r="W126" s="278"/>
      <c r="X126" s="623"/>
      <c r="Y126" s="624"/>
      <c r="Z126" s="625"/>
    </row>
    <row r="127" spans="3:26" x14ac:dyDescent="0.35">
      <c r="C127" s="273"/>
      <c r="D127" s="274"/>
      <c r="E127" s="275"/>
      <c r="F127" s="273"/>
      <c r="G127" s="274"/>
      <c r="H127" s="275"/>
      <c r="I127" s="273"/>
      <c r="J127" s="274"/>
      <c r="K127" s="275"/>
      <c r="L127" s="273"/>
      <c r="M127" s="274"/>
      <c r="N127" s="275"/>
      <c r="O127" s="273"/>
      <c r="P127" s="274"/>
      <c r="Q127" s="275"/>
      <c r="R127" s="273"/>
      <c r="S127" s="274"/>
      <c r="T127" s="275"/>
      <c r="U127" s="276"/>
      <c r="V127" s="277"/>
      <c r="W127" s="278"/>
      <c r="X127" s="623"/>
      <c r="Y127" s="624"/>
      <c r="Z127" s="625"/>
    </row>
    <row r="128" spans="3:26" x14ac:dyDescent="0.35">
      <c r="C128" s="273"/>
      <c r="D128" s="274"/>
      <c r="E128" s="275"/>
      <c r="F128" s="273"/>
      <c r="G128" s="274"/>
      <c r="H128" s="275"/>
      <c r="I128" s="273"/>
      <c r="J128" s="274"/>
      <c r="K128" s="275"/>
      <c r="L128" s="273"/>
      <c r="M128" s="274"/>
      <c r="N128" s="275"/>
      <c r="O128" s="273"/>
      <c r="P128" s="274"/>
      <c r="Q128" s="275"/>
      <c r="R128" s="273"/>
      <c r="S128" s="274"/>
      <c r="T128" s="275"/>
      <c r="U128" s="276"/>
      <c r="V128" s="277"/>
      <c r="W128" s="278"/>
      <c r="X128" s="623"/>
      <c r="Y128" s="624"/>
      <c r="Z128" s="625"/>
    </row>
    <row r="129" spans="3:26" x14ac:dyDescent="0.35">
      <c r="C129" s="273"/>
      <c r="D129" s="274"/>
      <c r="E129" s="275"/>
      <c r="F129" s="273"/>
      <c r="G129" s="274"/>
      <c r="H129" s="275"/>
      <c r="I129" s="273"/>
      <c r="J129" s="274"/>
      <c r="K129" s="275"/>
      <c r="L129" s="273"/>
      <c r="M129" s="274"/>
      <c r="N129" s="275"/>
      <c r="O129" s="273"/>
      <c r="P129" s="274"/>
      <c r="Q129" s="275"/>
      <c r="R129" s="273"/>
      <c r="S129" s="274"/>
      <c r="T129" s="275"/>
      <c r="U129" s="276"/>
      <c r="V129" s="277"/>
      <c r="W129" s="278"/>
      <c r="X129" s="623"/>
      <c r="Y129" s="624"/>
      <c r="Z129" s="625"/>
    </row>
    <row r="130" spans="3:26" x14ac:dyDescent="0.35">
      <c r="C130" s="273"/>
      <c r="D130" s="274"/>
      <c r="E130" s="275"/>
      <c r="F130" s="273"/>
      <c r="G130" s="274"/>
      <c r="H130" s="275"/>
      <c r="I130" s="273"/>
      <c r="J130" s="274"/>
      <c r="K130" s="275"/>
      <c r="L130" s="273"/>
      <c r="M130" s="274"/>
      <c r="N130" s="275"/>
      <c r="O130" s="273"/>
      <c r="P130" s="274"/>
      <c r="Q130" s="275"/>
      <c r="R130" s="273"/>
      <c r="S130" s="274"/>
      <c r="T130" s="275"/>
      <c r="U130" s="276"/>
      <c r="V130" s="277"/>
      <c r="W130" s="278"/>
      <c r="X130" s="623"/>
      <c r="Y130" s="624"/>
      <c r="Z130" s="625"/>
    </row>
    <row r="131" spans="3:26" x14ac:dyDescent="0.35">
      <c r="C131" s="273"/>
      <c r="D131" s="274"/>
      <c r="E131" s="275"/>
      <c r="F131" s="273"/>
      <c r="G131" s="274"/>
      <c r="H131" s="275"/>
      <c r="I131" s="273"/>
      <c r="J131" s="274"/>
      <c r="K131" s="275"/>
      <c r="L131" s="273"/>
      <c r="M131" s="274"/>
      <c r="N131" s="275"/>
      <c r="O131" s="273"/>
      <c r="P131" s="274"/>
      <c r="Q131" s="275"/>
      <c r="R131" s="273"/>
      <c r="S131" s="274"/>
      <c r="T131" s="275"/>
      <c r="U131" s="276"/>
      <c r="V131" s="277"/>
      <c r="W131" s="278"/>
      <c r="X131" s="623"/>
      <c r="Y131" s="624"/>
      <c r="Z131" s="625"/>
    </row>
    <row r="132" spans="3:26" x14ac:dyDescent="0.35">
      <c r="C132" s="273"/>
      <c r="D132" s="274"/>
      <c r="E132" s="275"/>
      <c r="F132" s="273"/>
      <c r="G132" s="274"/>
      <c r="H132" s="275"/>
      <c r="I132" s="273"/>
      <c r="J132" s="274"/>
      <c r="K132" s="275"/>
      <c r="L132" s="273"/>
      <c r="M132" s="274"/>
      <c r="N132" s="275"/>
      <c r="O132" s="273"/>
      <c r="P132" s="274"/>
      <c r="Q132" s="275"/>
      <c r="R132" s="273"/>
      <c r="S132" s="274"/>
      <c r="T132" s="275"/>
      <c r="U132" s="276"/>
      <c r="V132" s="277"/>
      <c r="W132" s="278"/>
      <c r="X132" s="623"/>
      <c r="Y132" s="624"/>
      <c r="Z132" s="625"/>
    </row>
    <row r="133" spans="3:26" x14ac:dyDescent="0.35">
      <c r="C133" s="273"/>
      <c r="D133" s="274"/>
      <c r="E133" s="275"/>
      <c r="F133" s="273"/>
      <c r="G133" s="274"/>
      <c r="H133" s="275"/>
      <c r="I133" s="273"/>
      <c r="J133" s="274"/>
      <c r="K133" s="275"/>
      <c r="L133" s="273"/>
      <c r="M133" s="274"/>
      <c r="N133" s="275"/>
      <c r="O133" s="273"/>
      <c r="P133" s="274"/>
      <c r="Q133" s="275"/>
      <c r="R133" s="273"/>
      <c r="S133" s="274"/>
      <c r="T133" s="275"/>
      <c r="U133" s="276"/>
      <c r="V133" s="277"/>
      <c r="W133" s="278"/>
      <c r="X133" s="623"/>
      <c r="Y133" s="624"/>
      <c r="Z133" s="625"/>
    </row>
    <row r="134" spans="3:26" x14ac:dyDescent="0.35">
      <c r="C134" s="273"/>
      <c r="D134" s="274"/>
      <c r="E134" s="275"/>
      <c r="F134" s="273"/>
      <c r="G134" s="274"/>
      <c r="H134" s="275"/>
      <c r="I134" s="273"/>
      <c r="J134" s="274"/>
      <c r="K134" s="275"/>
      <c r="L134" s="273"/>
      <c r="M134" s="274"/>
      <c r="N134" s="275"/>
      <c r="O134" s="273"/>
      <c r="P134" s="274"/>
      <c r="Q134" s="275"/>
      <c r="R134" s="273"/>
      <c r="S134" s="274"/>
      <c r="T134" s="275"/>
      <c r="U134" s="276"/>
      <c r="V134" s="277"/>
      <c r="W134" s="278"/>
      <c r="X134" s="623"/>
      <c r="Y134" s="624"/>
      <c r="Z134" s="625"/>
    </row>
    <row r="135" spans="3:26" x14ac:dyDescent="0.35">
      <c r="C135" s="273"/>
      <c r="D135" s="274"/>
      <c r="E135" s="275"/>
      <c r="F135" s="273"/>
      <c r="G135" s="274"/>
      <c r="H135" s="275"/>
      <c r="I135" s="273"/>
      <c r="J135" s="274"/>
      <c r="K135" s="275"/>
      <c r="L135" s="273"/>
      <c r="M135" s="274"/>
      <c r="N135" s="275"/>
      <c r="O135" s="273"/>
      <c r="P135" s="274"/>
      <c r="Q135" s="275"/>
      <c r="R135" s="273"/>
      <c r="S135" s="274"/>
      <c r="T135" s="275"/>
      <c r="U135" s="276"/>
      <c r="V135" s="277"/>
      <c r="W135" s="278"/>
      <c r="X135" s="623"/>
      <c r="Y135" s="624"/>
      <c r="Z135" s="625"/>
    </row>
    <row r="136" spans="3:26" x14ac:dyDescent="0.35">
      <c r="C136" s="273"/>
      <c r="D136" s="274"/>
      <c r="E136" s="275"/>
      <c r="F136" s="273"/>
      <c r="G136" s="274"/>
      <c r="H136" s="275"/>
      <c r="I136" s="273"/>
      <c r="J136" s="274"/>
      <c r="K136" s="275"/>
      <c r="L136" s="273"/>
      <c r="M136" s="274"/>
      <c r="N136" s="275"/>
      <c r="O136" s="273"/>
      <c r="P136" s="274"/>
      <c r="Q136" s="275"/>
      <c r="R136" s="273"/>
      <c r="S136" s="274"/>
      <c r="T136" s="275"/>
      <c r="U136" s="276"/>
      <c r="V136" s="277"/>
      <c r="W136" s="278"/>
      <c r="X136" s="623"/>
      <c r="Y136" s="624"/>
      <c r="Z136" s="625"/>
    </row>
    <row r="137" spans="3:26" x14ac:dyDescent="0.35">
      <c r="C137" s="273"/>
      <c r="D137" s="274"/>
      <c r="E137" s="275"/>
      <c r="F137" s="273"/>
      <c r="G137" s="274"/>
      <c r="H137" s="275"/>
      <c r="I137" s="273"/>
      <c r="J137" s="274"/>
      <c r="K137" s="275"/>
      <c r="L137" s="273"/>
      <c r="M137" s="274"/>
      <c r="N137" s="275"/>
      <c r="O137" s="273"/>
      <c r="P137" s="274"/>
      <c r="Q137" s="275"/>
      <c r="R137" s="273"/>
      <c r="S137" s="274"/>
      <c r="T137" s="275"/>
      <c r="U137" s="276"/>
      <c r="V137" s="277"/>
      <c r="W137" s="278"/>
      <c r="X137" s="623"/>
      <c r="Y137" s="624"/>
      <c r="Z137" s="625"/>
    </row>
    <row r="138" spans="3:26" x14ac:dyDescent="0.35">
      <c r="C138" s="273"/>
      <c r="D138" s="274"/>
      <c r="E138" s="275"/>
      <c r="F138" s="273"/>
      <c r="G138" s="274"/>
      <c r="H138" s="275"/>
      <c r="I138" s="273"/>
      <c r="J138" s="274"/>
      <c r="K138" s="275"/>
      <c r="L138" s="273"/>
      <c r="M138" s="274"/>
      <c r="N138" s="275"/>
      <c r="O138" s="273"/>
      <c r="P138" s="274"/>
      <c r="Q138" s="275"/>
      <c r="R138" s="273"/>
      <c r="S138" s="274"/>
      <c r="T138" s="275"/>
      <c r="U138" s="276"/>
      <c r="V138" s="277"/>
      <c r="W138" s="278"/>
      <c r="X138" s="623"/>
      <c r="Y138" s="624"/>
      <c r="Z138" s="625"/>
    </row>
    <row r="141" spans="3:26" x14ac:dyDescent="0.35">
      <c r="C141" s="273"/>
      <c r="D141" s="274"/>
      <c r="E141" s="275"/>
      <c r="F141" s="273"/>
      <c r="G141" s="274"/>
      <c r="H141" s="275"/>
      <c r="I141" s="273"/>
      <c r="J141" s="274"/>
      <c r="K141" s="275"/>
      <c r="L141" s="273"/>
      <c r="M141" s="274"/>
      <c r="N141" s="275"/>
      <c r="O141" s="273"/>
      <c r="P141" s="274"/>
      <c r="Q141" s="275"/>
      <c r="R141" s="273"/>
      <c r="S141" s="274"/>
      <c r="T141" s="275"/>
      <c r="U141" s="276"/>
      <c r="V141" s="277"/>
      <c r="W141" s="278"/>
      <c r="X141" s="655"/>
      <c r="Y141" s="656"/>
      <c r="Z141" s="657"/>
    </row>
    <row r="142" spans="3:26" x14ac:dyDescent="0.35">
      <c r="C142" s="273"/>
      <c r="D142" s="274"/>
      <c r="E142" s="275"/>
      <c r="F142" s="273"/>
      <c r="G142" s="274"/>
      <c r="H142" s="275"/>
      <c r="I142" s="273"/>
      <c r="J142" s="274"/>
      <c r="K142" s="275"/>
      <c r="L142" s="273"/>
      <c r="M142" s="274"/>
      <c r="N142" s="275"/>
      <c r="O142" s="273"/>
      <c r="P142" s="274"/>
      <c r="Q142" s="275"/>
      <c r="R142" s="273"/>
      <c r="S142" s="274"/>
      <c r="T142" s="275"/>
      <c r="U142" s="276"/>
      <c r="V142" s="277"/>
      <c r="W142" s="278"/>
      <c r="X142" s="655"/>
      <c r="Y142" s="656"/>
      <c r="Z142" s="657"/>
    </row>
    <row r="143" spans="3:26" x14ac:dyDescent="0.35">
      <c r="C143" s="273"/>
      <c r="D143" s="274"/>
      <c r="E143" s="275"/>
      <c r="F143" s="273"/>
      <c r="G143" s="274"/>
      <c r="H143" s="275"/>
      <c r="I143" s="273"/>
      <c r="J143" s="274"/>
      <c r="K143" s="275"/>
      <c r="L143" s="273"/>
      <c r="M143" s="274"/>
      <c r="N143" s="275"/>
      <c r="O143" s="273"/>
      <c r="P143" s="274"/>
      <c r="Q143" s="275"/>
      <c r="R143" s="273"/>
      <c r="S143" s="274"/>
      <c r="T143" s="275"/>
      <c r="U143" s="276"/>
      <c r="V143" s="277"/>
      <c r="W143" s="278"/>
      <c r="X143" s="655"/>
      <c r="Y143" s="656"/>
      <c r="Z143" s="657"/>
    </row>
    <row r="144" spans="3:26" x14ac:dyDescent="0.35">
      <c r="C144" s="273"/>
      <c r="D144" s="274"/>
      <c r="E144" s="275"/>
      <c r="F144" s="273"/>
      <c r="G144" s="274"/>
      <c r="H144" s="275"/>
      <c r="I144" s="273"/>
      <c r="J144" s="274"/>
      <c r="K144" s="275"/>
      <c r="L144" s="273"/>
      <c r="M144" s="274"/>
      <c r="N144" s="275"/>
      <c r="O144" s="273"/>
      <c r="P144" s="274"/>
      <c r="Q144" s="275"/>
      <c r="R144" s="273"/>
      <c r="S144" s="274"/>
      <c r="T144" s="275"/>
      <c r="U144" s="276"/>
      <c r="V144" s="277"/>
      <c r="W144" s="278"/>
      <c r="X144" s="655"/>
      <c r="Y144" s="656"/>
      <c r="Z144" s="657"/>
    </row>
    <row r="145" spans="3:26" x14ac:dyDescent="0.35">
      <c r="C145" s="273"/>
      <c r="D145" s="274"/>
      <c r="E145" s="275"/>
      <c r="F145" s="273"/>
      <c r="G145" s="274"/>
      <c r="H145" s="275"/>
      <c r="I145" s="273"/>
      <c r="J145" s="274"/>
      <c r="K145" s="275"/>
      <c r="L145" s="273"/>
      <c r="M145" s="274"/>
      <c r="N145" s="275"/>
      <c r="O145" s="273"/>
      <c r="P145" s="274"/>
      <c r="Q145" s="275"/>
      <c r="R145" s="273"/>
      <c r="S145" s="274"/>
      <c r="T145" s="275"/>
      <c r="U145" s="276"/>
      <c r="V145" s="277"/>
      <c r="W145" s="278"/>
      <c r="X145" s="655"/>
      <c r="Y145" s="656"/>
      <c r="Z145" s="657"/>
    </row>
    <row r="146" spans="3:26" x14ac:dyDescent="0.35">
      <c r="C146" s="273"/>
      <c r="D146" s="274"/>
      <c r="E146" s="275"/>
      <c r="F146" s="273"/>
      <c r="G146" s="274"/>
      <c r="H146" s="275"/>
      <c r="I146" s="273"/>
      <c r="J146" s="274"/>
      <c r="K146" s="275"/>
      <c r="L146" s="273"/>
      <c r="M146" s="274"/>
      <c r="N146" s="275"/>
      <c r="O146" s="273"/>
      <c r="P146" s="274"/>
      <c r="Q146" s="275"/>
      <c r="R146" s="273"/>
      <c r="S146" s="274"/>
      <c r="T146" s="275"/>
      <c r="U146" s="276"/>
      <c r="V146" s="277"/>
      <c r="W146" s="278"/>
      <c r="X146" s="655"/>
      <c r="Y146" s="656"/>
      <c r="Z146" s="657"/>
    </row>
    <row r="147" spans="3:26" x14ac:dyDescent="0.35">
      <c r="C147" s="273"/>
      <c r="D147" s="274"/>
      <c r="E147" s="275"/>
      <c r="F147" s="273"/>
      <c r="G147" s="274"/>
      <c r="H147" s="275"/>
      <c r="I147" s="273"/>
      <c r="J147" s="274"/>
      <c r="K147" s="275"/>
      <c r="L147" s="273"/>
      <c r="M147" s="274"/>
      <c r="N147" s="275"/>
      <c r="O147" s="273"/>
      <c r="P147" s="274"/>
      <c r="Q147" s="275"/>
      <c r="R147" s="273"/>
      <c r="S147" s="274"/>
      <c r="T147" s="275"/>
      <c r="U147" s="276"/>
      <c r="V147" s="277"/>
      <c r="W147" s="278"/>
      <c r="X147" s="655"/>
      <c r="Y147" s="656"/>
      <c r="Z147" s="657"/>
    </row>
    <row r="148" spans="3:26" x14ac:dyDescent="0.35">
      <c r="C148" s="273"/>
      <c r="D148" s="274"/>
      <c r="E148" s="275"/>
      <c r="F148" s="273"/>
      <c r="G148" s="274"/>
      <c r="H148" s="275"/>
      <c r="I148" s="273"/>
      <c r="J148" s="274"/>
      <c r="K148" s="275"/>
      <c r="L148" s="273"/>
      <c r="M148" s="274"/>
      <c r="N148" s="275"/>
      <c r="O148" s="273"/>
      <c r="P148" s="274"/>
      <c r="Q148" s="275"/>
      <c r="R148" s="273"/>
      <c r="S148" s="274"/>
      <c r="T148" s="275"/>
      <c r="U148" s="276"/>
      <c r="V148" s="277"/>
      <c r="W148" s="278"/>
      <c r="X148" s="655"/>
      <c r="Y148" s="656"/>
      <c r="Z148" s="657"/>
    </row>
    <row r="149" spans="3:26" x14ac:dyDescent="0.35">
      <c r="C149" s="273"/>
      <c r="D149" s="274"/>
      <c r="E149" s="275"/>
      <c r="F149" s="273"/>
      <c r="G149" s="274"/>
      <c r="H149" s="275"/>
      <c r="I149" s="273"/>
      <c r="J149" s="274"/>
      <c r="K149" s="275"/>
      <c r="L149" s="273"/>
      <c r="M149" s="274"/>
      <c r="N149" s="275"/>
      <c r="O149" s="273"/>
      <c r="P149" s="274"/>
      <c r="Q149" s="275"/>
      <c r="R149" s="273"/>
      <c r="S149" s="274"/>
      <c r="T149" s="275"/>
      <c r="U149" s="276"/>
      <c r="V149" s="277"/>
      <c r="W149" s="278"/>
      <c r="X149" s="655"/>
      <c r="Y149" s="656"/>
      <c r="Z149" s="657"/>
    </row>
    <row r="150" spans="3:26" x14ac:dyDescent="0.35">
      <c r="C150" s="273"/>
      <c r="D150" s="274"/>
      <c r="E150" s="275"/>
      <c r="F150" s="273"/>
      <c r="G150" s="274"/>
      <c r="H150" s="275"/>
      <c r="I150" s="273"/>
      <c r="J150" s="274"/>
      <c r="K150" s="275"/>
      <c r="L150" s="273"/>
      <c r="M150" s="274"/>
      <c r="N150" s="275"/>
      <c r="O150" s="273"/>
      <c r="P150" s="274"/>
      <c r="Q150" s="275"/>
      <c r="R150" s="273"/>
      <c r="S150" s="274"/>
      <c r="T150" s="275"/>
      <c r="U150" s="276"/>
      <c r="V150" s="277"/>
      <c r="W150" s="278"/>
      <c r="X150" s="655"/>
      <c r="Y150" s="656"/>
      <c r="Z150" s="657"/>
    </row>
    <row r="151" spans="3:26" x14ac:dyDescent="0.35">
      <c r="C151" s="273"/>
      <c r="D151" s="274"/>
      <c r="E151" s="275"/>
      <c r="F151" s="273"/>
      <c r="G151" s="274"/>
      <c r="H151" s="275"/>
      <c r="I151" s="273"/>
      <c r="J151" s="274"/>
      <c r="K151" s="275"/>
      <c r="L151" s="273"/>
      <c r="M151" s="274"/>
      <c r="N151" s="275"/>
      <c r="O151" s="273"/>
      <c r="P151" s="274"/>
      <c r="Q151" s="275"/>
      <c r="R151" s="273"/>
      <c r="S151" s="274"/>
      <c r="T151" s="275"/>
      <c r="U151" s="276"/>
      <c r="V151" s="277"/>
      <c r="W151" s="278"/>
      <c r="X151" s="655"/>
      <c r="Y151" s="656"/>
      <c r="Z151" s="657"/>
    </row>
    <row r="152" spans="3:26" x14ac:dyDescent="0.35">
      <c r="C152" s="273"/>
      <c r="D152" s="274"/>
      <c r="E152" s="275"/>
      <c r="F152" s="273"/>
      <c r="G152" s="274"/>
      <c r="H152" s="275"/>
      <c r="I152" s="273"/>
      <c r="J152" s="274"/>
      <c r="K152" s="275"/>
      <c r="L152" s="273"/>
      <c r="M152" s="274"/>
      <c r="N152" s="275"/>
      <c r="O152" s="273"/>
      <c r="P152" s="274"/>
      <c r="Q152" s="275"/>
      <c r="R152" s="273"/>
      <c r="S152" s="274"/>
      <c r="T152" s="275"/>
      <c r="U152" s="276"/>
      <c r="V152" s="277"/>
      <c r="W152" s="278"/>
      <c r="X152" s="655"/>
      <c r="Y152" s="656"/>
      <c r="Z152" s="657"/>
    </row>
    <row r="153" spans="3:26" x14ac:dyDescent="0.35">
      <c r="C153" s="273"/>
      <c r="D153" s="274"/>
      <c r="E153" s="275"/>
      <c r="F153" s="273"/>
      <c r="G153" s="274"/>
      <c r="H153" s="275"/>
      <c r="I153" s="273"/>
      <c r="J153" s="274"/>
      <c r="K153" s="275"/>
      <c r="L153" s="273"/>
      <c r="M153" s="274"/>
      <c r="N153" s="275"/>
      <c r="O153" s="273"/>
      <c r="P153" s="274"/>
      <c r="Q153" s="275"/>
      <c r="R153" s="273"/>
      <c r="S153" s="274"/>
      <c r="T153" s="275"/>
      <c r="U153" s="276"/>
      <c r="V153" s="277"/>
      <c r="W153" s="278"/>
      <c r="X153" s="655"/>
      <c r="Y153" s="656"/>
      <c r="Z153" s="657"/>
    </row>
    <row r="154" spans="3:26" x14ac:dyDescent="0.35">
      <c r="C154" s="273"/>
      <c r="D154" s="274"/>
      <c r="E154" s="275"/>
      <c r="F154" s="273"/>
      <c r="G154" s="274"/>
      <c r="H154" s="275"/>
      <c r="I154" s="273"/>
      <c r="J154" s="274"/>
      <c r="K154" s="275"/>
      <c r="L154" s="273"/>
      <c r="M154" s="274"/>
      <c r="N154" s="275"/>
      <c r="O154" s="273"/>
      <c r="P154" s="274"/>
      <c r="Q154" s="275"/>
      <c r="R154" s="273"/>
      <c r="S154" s="274"/>
      <c r="T154" s="275"/>
      <c r="U154" s="276"/>
      <c r="V154" s="277"/>
      <c r="W154" s="278"/>
      <c r="X154" s="655"/>
      <c r="Y154" s="656"/>
      <c r="Z154" s="657"/>
    </row>
    <row r="155" spans="3:26" x14ac:dyDescent="0.35">
      <c r="C155" s="273"/>
      <c r="D155" s="274"/>
      <c r="E155" s="275"/>
      <c r="F155" s="273"/>
      <c r="G155" s="274"/>
      <c r="H155" s="275"/>
      <c r="I155" s="273"/>
      <c r="J155" s="274"/>
      <c r="K155" s="275"/>
      <c r="L155" s="273"/>
      <c r="M155" s="274"/>
      <c r="N155" s="275"/>
      <c r="O155" s="273"/>
      <c r="P155" s="274"/>
      <c r="Q155" s="275"/>
      <c r="R155" s="273"/>
      <c r="S155" s="274"/>
      <c r="T155" s="275"/>
      <c r="U155" s="276"/>
      <c r="V155" s="277"/>
      <c r="W155" s="278"/>
      <c r="X155" s="655"/>
      <c r="Y155" s="656"/>
      <c r="Z155" s="657"/>
    </row>
    <row r="156" spans="3:26" x14ac:dyDescent="0.35">
      <c r="C156" s="273"/>
      <c r="D156" s="274"/>
      <c r="E156" s="275"/>
      <c r="F156" s="273"/>
      <c r="G156" s="274"/>
      <c r="H156" s="275"/>
      <c r="I156" s="273"/>
      <c r="J156" s="274"/>
      <c r="K156" s="275"/>
      <c r="L156" s="273"/>
      <c r="M156" s="274"/>
      <c r="N156" s="275"/>
      <c r="O156" s="273"/>
      <c r="P156" s="274"/>
      <c r="Q156" s="275"/>
      <c r="R156" s="273"/>
      <c r="S156" s="274"/>
      <c r="T156" s="275"/>
      <c r="U156" s="276"/>
      <c r="V156" s="277"/>
      <c r="W156" s="278"/>
      <c r="X156" s="655"/>
      <c r="Y156" s="656"/>
      <c r="Z156" s="657"/>
    </row>
    <row r="157" spans="3:26" x14ac:dyDescent="0.35">
      <c r="C157" s="273"/>
      <c r="D157" s="274"/>
      <c r="E157" s="275"/>
      <c r="F157" s="273"/>
      <c r="G157" s="274"/>
      <c r="H157" s="275"/>
      <c r="I157" s="273"/>
      <c r="J157" s="274"/>
      <c r="K157" s="275"/>
      <c r="L157" s="273"/>
      <c r="M157" s="274"/>
      <c r="N157" s="275"/>
      <c r="O157" s="273"/>
      <c r="P157" s="274"/>
      <c r="Q157" s="275"/>
      <c r="R157" s="273"/>
      <c r="S157" s="274"/>
      <c r="T157" s="275"/>
      <c r="U157" s="276"/>
      <c r="V157" s="277"/>
      <c r="W157" s="278"/>
      <c r="X157" s="655"/>
      <c r="Y157" s="656"/>
      <c r="Z157" s="657"/>
    </row>
    <row r="158" spans="3:26" x14ac:dyDescent="0.35">
      <c r="C158" s="273"/>
      <c r="D158" s="274"/>
      <c r="E158" s="275"/>
      <c r="F158" s="273"/>
      <c r="G158" s="274"/>
      <c r="H158" s="275"/>
      <c r="I158" s="273"/>
      <c r="J158" s="274"/>
      <c r="K158" s="275"/>
      <c r="L158" s="273"/>
      <c r="M158" s="274"/>
      <c r="N158" s="275"/>
      <c r="O158" s="273"/>
      <c r="P158" s="274"/>
      <c r="Q158" s="275"/>
      <c r="R158" s="273"/>
      <c r="S158" s="274"/>
      <c r="T158" s="275"/>
      <c r="U158" s="276"/>
      <c r="V158" s="277"/>
      <c r="W158" s="278"/>
      <c r="X158" s="655"/>
      <c r="Y158" s="656"/>
      <c r="Z158" s="657"/>
    </row>
    <row r="159" spans="3:26" x14ac:dyDescent="0.35">
      <c r="C159" s="273"/>
      <c r="D159" s="274"/>
      <c r="E159" s="275"/>
      <c r="F159" s="273"/>
      <c r="G159" s="274"/>
      <c r="H159" s="275"/>
      <c r="I159" s="273"/>
      <c r="J159" s="274"/>
      <c r="K159" s="275"/>
      <c r="L159" s="273"/>
      <c r="M159" s="274"/>
      <c r="N159" s="275"/>
      <c r="O159" s="273"/>
      <c r="P159" s="274"/>
      <c r="Q159" s="275"/>
      <c r="R159" s="273"/>
      <c r="S159" s="274"/>
      <c r="T159" s="275"/>
      <c r="U159" s="276"/>
      <c r="V159" s="277"/>
      <c r="W159" s="278"/>
      <c r="X159" s="655"/>
      <c r="Y159" s="656"/>
      <c r="Z159" s="657"/>
    </row>
    <row r="160" spans="3:26" x14ac:dyDescent="0.35">
      <c r="C160" s="273"/>
      <c r="D160" s="274"/>
      <c r="E160" s="275"/>
      <c r="F160" s="273"/>
      <c r="G160" s="274"/>
      <c r="H160" s="275"/>
      <c r="I160" s="273"/>
      <c r="J160" s="274"/>
      <c r="K160" s="275"/>
      <c r="L160" s="273"/>
      <c r="M160" s="274"/>
      <c r="N160" s="275"/>
      <c r="O160" s="273"/>
      <c r="P160" s="274"/>
      <c r="Q160" s="275"/>
      <c r="R160" s="273"/>
      <c r="S160" s="274"/>
      <c r="T160" s="275"/>
      <c r="U160" s="276"/>
      <c r="V160" s="277"/>
      <c r="W160" s="278"/>
      <c r="X160" s="655"/>
      <c r="Y160" s="656"/>
      <c r="Z160" s="657"/>
    </row>
    <row r="161" spans="3:26" x14ac:dyDescent="0.35">
      <c r="C161" s="273"/>
      <c r="D161" s="274"/>
      <c r="E161" s="275"/>
      <c r="F161" s="273"/>
      <c r="G161" s="274"/>
      <c r="H161" s="275"/>
      <c r="I161" s="273"/>
      <c r="J161" s="274"/>
      <c r="K161" s="275"/>
      <c r="L161" s="273"/>
      <c r="M161" s="274"/>
      <c r="N161" s="275"/>
      <c r="O161" s="273"/>
      <c r="P161" s="274"/>
      <c r="Q161" s="275"/>
      <c r="R161" s="273"/>
      <c r="S161" s="274"/>
      <c r="T161" s="275"/>
      <c r="U161" s="276"/>
      <c r="V161" s="277"/>
      <c r="W161" s="278"/>
      <c r="X161" s="655"/>
      <c r="Y161" s="656"/>
      <c r="Z161" s="657"/>
    </row>
    <row r="162" spans="3:26" x14ac:dyDescent="0.35">
      <c r="C162" s="273"/>
      <c r="D162" s="274"/>
      <c r="E162" s="275"/>
      <c r="F162" s="273"/>
      <c r="G162" s="274"/>
      <c r="H162" s="275"/>
      <c r="I162" s="273"/>
      <c r="J162" s="274"/>
      <c r="K162" s="275"/>
      <c r="L162" s="273"/>
      <c r="M162" s="274"/>
      <c r="N162" s="275"/>
      <c r="O162" s="273"/>
      <c r="P162" s="274"/>
      <c r="Q162" s="275"/>
      <c r="R162" s="273"/>
      <c r="S162" s="274"/>
      <c r="T162" s="275"/>
      <c r="U162" s="276"/>
      <c r="V162" s="277"/>
      <c r="W162" s="278"/>
      <c r="X162" s="655"/>
      <c r="Y162" s="656"/>
      <c r="Z162" s="657"/>
    </row>
    <row r="163" spans="3:26" x14ac:dyDescent="0.35">
      <c r="C163" s="273"/>
      <c r="D163" s="274"/>
      <c r="E163" s="275"/>
      <c r="F163" s="273"/>
      <c r="G163" s="274"/>
      <c r="H163" s="275"/>
      <c r="I163" s="273"/>
      <c r="J163" s="274"/>
      <c r="K163" s="275"/>
      <c r="L163" s="273"/>
      <c r="M163" s="274"/>
      <c r="N163" s="275"/>
      <c r="O163" s="273"/>
      <c r="P163" s="274"/>
      <c r="Q163" s="275"/>
      <c r="R163" s="273"/>
      <c r="S163" s="274"/>
      <c r="T163" s="275"/>
      <c r="U163" s="276"/>
      <c r="V163" s="277"/>
      <c r="W163" s="278"/>
      <c r="X163" s="655"/>
      <c r="Y163" s="656"/>
      <c r="Z163" s="657"/>
    </row>
    <row r="164" spans="3:26" x14ac:dyDescent="0.35">
      <c r="C164" s="273"/>
      <c r="D164" s="274"/>
      <c r="E164" s="275"/>
      <c r="F164" s="273"/>
      <c r="G164" s="274"/>
      <c r="H164" s="275"/>
      <c r="I164" s="273"/>
      <c r="J164" s="274"/>
      <c r="K164" s="275"/>
      <c r="L164" s="273"/>
      <c r="M164" s="274"/>
      <c r="N164" s="275"/>
      <c r="O164" s="273"/>
      <c r="P164" s="274"/>
      <c r="Q164" s="275"/>
      <c r="R164" s="273"/>
      <c r="S164" s="274"/>
      <c r="T164" s="275"/>
      <c r="U164" s="276"/>
      <c r="V164" s="277"/>
      <c r="W164" s="278"/>
      <c r="X164" s="655"/>
      <c r="Y164" s="656"/>
      <c r="Z164" s="657"/>
    </row>
    <row r="165" spans="3:26" x14ac:dyDescent="0.35">
      <c r="C165" s="273"/>
      <c r="D165" s="274"/>
      <c r="E165" s="275"/>
      <c r="F165" s="273"/>
      <c r="G165" s="274"/>
      <c r="H165" s="275"/>
      <c r="I165" s="273"/>
      <c r="J165" s="274"/>
      <c r="K165" s="275"/>
      <c r="L165" s="273"/>
      <c r="M165" s="274"/>
      <c r="N165" s="275"/>
      <c r="O165" s="273"/>
      <c r="P165" s="274"/>
      <c r="Q165" s="275"/>
      <c r="R165" s="273"/>
      <c r="S165" s="274"/>
      <c r="T165" s="275"/>
      <c r="U165" s="276"/>
      <c r="V165" s="277"/>
      <c r="W165" s="278"/>
      <c r="X165" s="655"/>
      <c r="Y165" s="656"/>
      <c r="Z165" s="657"/>
    </row>
    <row r="166" spans="3:26" x14ac:dyDescent="0.35">
      <c r="C166" s="273"/>
      <c r="D166" s="274"/>
      <c r="E166" s="275"/>
      <c r="F166" s="273"/>
      <c r="G166" s="274"/>
      <c r="H166" s="275"/>
      <c r="I166" s="273"/>
      <c r="J166" s="274"/>
      <c r="K166" s="275"/>
      <c r="L166" s="273"/>
      <c r="M166" s="274"/>
      <c r="N166" s="275"/>
      <c r="O166" s="273"/>
      <c r="P166" s="274"/>
      <c r="Q166" s="275"/>
      <c r="R166" s="273"/>
      <c r="S166" s="274"/>
      <c r="T166" s="275"/>
      <c r="U166" s="276"/>
      <c r="V166" s="277"/>
      <c r="W166" s="278"/>
      <c r="X166" s="655"/>
      <c r="Y166" s="656"/>
      <c r="Z166" s="657"/>
    </row>
    <row r="167" spans="3:26" x14ac:dyDescent="0.35">
      <c r="C167" s="273"/>
      <c r="D167" s="274"/>
      <c r="E167" s="275"/>
      <c r="F167" s="273"/>
      <c r="G167" s="274"/>
      <c r="H167" s="275"/>
      <c r="I167" s="273"/>
      <c r="J167" s="274"/>
      <c r="K167" s="275"/>
      <c r="L167" s="273"/>
      <c r="M167" s="274"/>
      <c r="N167" s="275"/>
      <c r="O167" s="273"/>
      <c r="P167" s="274"/>
      <c r="Q167" s="275"/>
      <c r="R167" s="273"/>
      <c r="S167" s="274"/>
      <c r="T167" s="275"/>
      <c r="U167" s="276"/>
      <c r="V167" s="277"/>
      <c r="W167" s="278"/>
      <c r="X167" s="655"/>
      <c r="Y167" s="656"/>
      <c r="Z167" s="657"/>
    </row>
    <row r="168" spans="3:26" x14ac:dyDescent="0.35">
      <c r="C168" s="273"/>
      <c r="D168" s="274"/>
      <c r="E168" s="275"/>
      <c r="F168" s="273"/>
      <c r="G168" s="274"/>
      <c r="H168" s="275"/>
      <c r="I168" s="273"/>
      <c r="J168" s="274"/>
      <c r="K168" s="275"/>
      <c r="L168" s="273"/>
      <c r="M168" s="274"/>
      <c r="N168" s="275"/>
      <c r="O168" s="273"/>
      <c r="P168" s="274"/>
      <c r="Q168" s="275"/>
      <c r="R168" s="273"/>
      <c r="S168" s="274"/>
      <c r="T168" s="275"/>
      <c r="U168" s="276"/>
      <c r="V168" s="277"/>
      <c r="W168" s="278"/>
      <c r="X168" s="655"/>
      <c r="Y168" s="656"/>
      <c r="Z168" s="657"/>
    </row>
    <row r="169" spans="3:26" x14ac:dyDescent="0.35">
      <c r="C169" s="273"/>
      <c r="D169" s="274"/>
      <c r="E169" s="275"/>
      <c r="F169" s="273"/>
      <c r="G169" s="274"/>
      <c r="H169" s="275"/>
      <c r="I169" s="273"/>
      <c r="J169" s="274"/>
      <c r="K169" s="275"/>
      <c r="L169" s="273"/>
      <c r="M169" s="274"/>
      <c r="N169" s="275"/>
      <c r="O169" s="273"/>
      <c r="P169" s="274"/>
      <c r="Q169" s="275"/>
      <c r="R169" s="273"/>
      <c r="S169" s="274"/>
      <c r="T169" s="275"/>
      <c r="U169" s="276"/>
      <c r="V169" s="277"/>
      <c r="W169" s="278"/>
      <c r="X169" s="655"/>
      <c r="Y169" s="656"/>
      <c r="Z169" s="657"/>
    </row>
    <row r="170" spans="3:26" x14ac:dyDescent="0.35">
      <c r="C170" s="273"/>
      <c r="D170" s="274"/>
      <c r="E170" s="275"/>
      <c r="F170" s="273"/>
      <c r="G170" s="274"/>
      <c r="H170" s="275"/>
      <c r="I170" s="273"/>
      <c r="J170" s="274"/>
      <c r="K170" s="275"/>
      <c r="L170" s="273"/>
      <c r="M170" s="274"/>
      <c r="N170" s="275"/>
      <c r="O170" s="273"/>
      <c r="P170" s="274"/>
      <c r="Q170" s="275"/>
      <c r="R170" s="273"/>
      <c r="S170" s="274"/>
      <c r="T170" s="275"/>
      <c r="U170" s="276"/>
      <c r="V170" s="277"/>
      <c r="W170" s="278"/>
      <c r="X170" s="655"/>
      <c r="Y170" s="656"/>
      <c r="Z170" s="657"/>
    </row>
    <row r="171" spans="3:26" x14ac:dyDescent="0.35">
      <c r="C171" s="273"/>
      <c r="D171" s="274"/>
      <c r="E171" s="275"/>
      <c r="F171" s="273"/>
      <c r="G171" s="274"/>
      <c r="H171" s="275"/>
      <c r="I171" s="273"/>
      <c r="J171" s="274"/>
      <c r="K171" s="275"/>
      <c r="L171" s="273"/>
      <c r="M171" s="274"/>
      <c r="N171" s="275"/>
      <c r="O171" s="273"/>
      <c r="P171" s="274"/>
      <c r="Q171" s="275"/>
      <c r="R171" s="273"/>
      <c r="S171" s="274"/>
      <c r="T171" s="275"/>
      <c r="U171" s="276"/>
      <c r="V171" s="277"/>
      <c r="W171" s="278"/>
      <c r="X171" s="655"/>
      <c r="Y171" s="656"/>
      <c r="Z171" s="657"/>
    </row>
    <row r="172" spans="3:26" x14ac:dyDescent="0.35">
      <c r="C172" s="273"/>
      <c r="D172" s="274"/>
      <c r="E172" s="275"/>
      <c r="F172" s="273"/>
      <c r="G172" s="274"/>
      <c r="H172" s="275"/>
      <c r="I172" s="273"/>
      <c r="J172" s="274"/>
      <c r="K172" s="275"/>
      <c r="L172" s="273"/>
      <c r="M172" s="274"/>
      <c r="N172" s="275"/>
      <c r="O172" s="273"/>
      <c r="P172" s="274"/>
      <c r="Q172" s="275"/>
      <c r="R172" s="273"/>
      <c r="S172" s="274"/>
      <c r="T172" s="275"/>
      <c r="U172" s="276"/>
      <c r="V172" s="277"/>
      <c r="W172" s="278"/>
      <c r="X172" s="655"/>
      <c r="Y172" s="656"/>
      <c r="Z172" s="657"/>
    </row>
    <row r="173" spans="3:26" x14ac:dyDescent="0.35">
      <c r="C173" s="273"/>
      <c r="D173" s="274"/>
      <c r="E173" s="275"/>
      <c r="F173" s="273"/>
      <c r="G173" s="274"/>
      <c r="H173" s="275"/>
      <c r="I173" s="273"/>
      <c r="J173" s="274"/>
      <c r="K173" s="275"/>
      <c r="L173" s="273"/>
      <c r="M173" s="274"/>
      <c r="N173" s="275"/>
      <c r="O173" s="273"/>
      <c r="P173" s="274"/>
      <c r="Q173" s="275"/>
      <c r="R173" s="273"/>
      <c r="S173" s="274"/>
      <c r="T173" s="275"/>
      <c r="U173" s="276"/>
      <c r="V173" s="277"/>
      <c r="W173" s="278"/>
      <c r="X173" s="655"/>
      <c r="Y173" s="656"/>
      <c r="Z173" s="657"/>
    </row>
    <row r="174" spans="3:26" x14ac:dyDescent="0.35">
      <c r="C174" s="273"/>
      <c r="D174" s="274"/>
      <c r="E174" s="275"/>
      <c r="F174" s="273"/>
      <c r="G174" s="274"/>
      <c r="H174" s="275"/>
      <c r="I174" s="273"/>
      <c r="J174" s="274"/>
      <c r="K174" s="275"/>
      <c r="L174" s="273"/>
      <c r="M174" s="274"/>
      <c r="N174" s="275"/>
      <c r="O174" s="273"/>
      <c r="P174" s="274"/>
      <c r="Q174" s="275"/>
      <c r="R174" s="273"/>
      <c r="S174" s="274"/>
      <c r="T174" s="275"/>
      <c r="U174" s="276"/>
      <c r="V174" s="277"/>
      <c r="W174" s="278"/>
      <c r="X174" s="655"/>
      <c r="Y174" s="656"/>
      <c r="Z174" s="657"/>
    </row>
    <row r="175" spans="3:26" x14ac:dyDescent="0.35">
      <c r="C175" s="273"/>
      <c r="D175" s="274"/>
      <c r="E175" s="275"/>
      <c r="F175" s="273"/>
      <c r="G175" s="274"/>
      <c r="H175" s="275"/>
      <c r="I175" s="273"/>
      <c r="J175" s="274"/>
      <c r="K175" s="275"/>
      <c r="L175" s="273"/>
      <c r="M175" s="274"/>
      <c r="N175" s="275"/>
      <c r="O175" s="273"/>
      <c r="P175" s="274"/>
      <c r="Q175" s="275"/>
      <c r="R175" s="273"/>
      <c r="S175" s="274"/>
      <c r="T175" s="275"/>
      <c r="U175" s="276"/>
      <c r="V175" s="277"/>
      <c r="W175" s="278"/>
      <c r="X175" s="655"/>
      <c r="Y175" s="656"/>
      <c r="Z175" s="657"/>
    </row>
    <row r="176" spans="3:26" x14ac:dyDescent="0.35">
      <c r="C176" s="273"/>
      <c r="D176" s="274"/>
      <c r="E176" s="275"/>
      <c r="F176" s="273"/>
      <c r="G176" s="274"/>
      <c r="H176" s="275"/>
      <c r="I176" s="273"/>
      <c r="J176" s="274"/>
      <c r="K176" s="275"/>
      <c r="L176" s="273"/>
      <c r="M176" s="274"/>
      <c r="N176" s="275"/>
      <c r="O176" s="273"/>
      <c r="P176" s="274"/>
      <c r="Q176" s="275"/>
      <c r="R176" s="273"/>
      <c r="S176" s="274"/>
      <c r="T176" s="275"/>
      <c r="U176" s="276"/>
      <c r="V176" s="277"/>
      <c r="W176" s="278"/>
      <c r="X176" s="655"/>
      <c r="Y176" s="656"/>
      <c r="Z176" s="657"/>
    </row>
    <row r="177" spans="3:26" x14ac:dyDescent="0.35">
      <c r="C177" s="273"/>
      <c r="D177" s="274"/>
      <c r="E177" s="275"/>
      <c r="F177" s="273"/>
      <c r="G177" s="274"/>
      <c r="H177" s="275"/>
      <c r="I177" s="273"/>
      <c r="J177" s="274"/>
      <c r="K177" s="275"/>
      <c r="L177" s="273"/>
      <c r="M177" s="274"/>
      <c r="N177" s="275"/>
      <c r="O177" s="273"/>
      <c r="P177" s="274"/>
      <c r="Q177" s="275"/>
      <c r="R177" s="273"/>
      <c r="S177" s="274"/>
      <c r="T177" s="275"/>
      <c r="U177" s="276"/>
      <c r="V177" s="277"/>
      <c r="W177" s="278"/>
      <c r="X177" s="655"/>
      <c r="Y177" s="656"/>
      <c r="Z177" s="657"/>
    </row>
    <row r="178" spans="3:26" x14ac:dyDescent="0.35">
      <c r="C178" s="273"/>
      <c r="D178" s="274"/>
      <c r="E178" s="275"/>
      <c r="F178" s="273"/>
      <c r="G178" s="274"/>
      <c r="H178" s="275"/>
      <c r="I178" s="273"/>
      <c r="J178" s="274"/>
      <c r="K178" s="275"/>
      <c r="L178" s="273"/>
      <c r="M178" s="274"/>
      <c r="N178" s="275"/>
      <c r="O178" s="273"/>
      <c r="P178" s="274"/>
      <c r="Q178" s="275"/>
      <c r="R178" s="273"/>
      <c r="S178" s="274"/>
      <c r="T178" s="275"/>
      <c r="U178" s="276"/>
      <c r="V178" s="277"/>
      <c r="W178" s="278"/>
      <c r="X178" s="655"/>
      <c r="Y178" s="656"/>
      <c r="Z178" s="657"/>
    </row>
    <row r="179" spans="3:26" x14ac:dyDescent="0.35">
      <c r="C179" s="273"/>
      <c r="D179" s="274"/>
      <c r="E179" s="275"/>
      <c r="F179" s="273"/>
      <c r="G179" s="274"/>
      <c r="H179" s="275"/>
      <c r="I179" s="273"/>
      <c r="J179" s="274"/>
      <c r="K179" s="275"/>
      <c r="L179" s="273"/>
      <c r="M179" s="274"/>
      <c r="N179" s="275"/>
      <c r="O179" s="273"/>
      <c r="P179" s="274"/>
      <c r="Q179" s="275"/>
      <c r="R179" s="273"/>
      <c r="S179" s="274"/>
      <c r="T179" s="275"/>
      <c r="U179" s="276"/>
      <c r="V179" s="277"/>
      <c r="W179" s="278"/>
      <c r="X179" s="655"/>
      <c r="Y179" s="656"/>
      <c r="Z179" s="657"/>
    </row>
    <row r="180" spans="3:26" x14ac:dyDescent="0.35">
      <c r="C180" s="273"/>
      <c r="D180" s="274"/>
      <c r="E180" s="275"/>
      <c r="F180" s="273"/>
      <c r="G180" s="274"/>
      <c r="H180" s="275"/>
      <c r="I180" s="273"/>
      <c r="J180" s="274"/>
      <c r="K180" s="275"/>
      <c r="L180" s="273"/>
      <c r="M180" s="274"/>
      <c r="N180" s="275"/>
      <c r="O180" s="273"/>
      <c r="P180" s="274"/>
      <c r="Q180" s="275"/>
      <c r="R180" s="273"/>
      <c r="S180" s="274"/>
      <c r="T180" s="275"/>
      <c r="U180" s="276"/>
      <c r="V180" s="277"/>
      <c r="W180" s="278"/>
      <c r="X180" s="655"/>
      <c r="Y180" s="656"/>
      <c r="Z180" s="657"/>
    </row>
    <row r="181" spans="3:26" x14ac:dyDescent="0.35">
      <c r="C181" s="273"/>
      <c r="D181" s="274"/>
      <c r="E181" s="275"/>
      <c r="F181" s="273"/>
      <c r="G181" s="274"/>
      <c r="H181" s="275"/>
      <c r="I181" s="273"/>
      <c r="J181" s="274"/>
      <c r="K181" s="275"/>
      <c r="L181" s="273"/>
      <c r="M181" s="274"/>
      <c r="N181" s="275"/>
      <c r="O181" s="273"/>
      <c r="P181" s="274"/>
      <c r="Q181" s="275"/>
      <c r="R181" s="273"/>
      <c r="S181" s="274"/>
      <c r="T181" s="275"/>
      <c r="U181" s="276"/>
      <c r="V181" s="277"/>
      <c r="W181" s="278"/>
      <c r="X181" s="655"/>
      <c r="Y181" s="656"/>
      <c r="Z181" s="657"/>
    </row>
    <row r="182" spans="3:26" x14ac:dyDescent="0.35">
      <c r="C182" s="273"/>
      <c r="D182" s="274"/>
      <c r="E182" s="275"/>
      <c r="F182" s="273"/>
      <c r="G182" s="274"/>
      <c r="H182" s="275"/>
      <c r="I182" s="273"/>
      <c r="J182" s="274"/>
      <c r="K182" s="275"/>
      <c r="L182" s="273"/>
      <c r="M182" s="274"/>
      <c r="N182" s="275"/>
      <c r="O182" s="273"/>
      <c r="P182" s="274"/>
      <c r="Q182" s="275"/>
      <c r="R182" s="273"/>
      <c r="S182" s="274"/>
      <c r="T182" s="275"/>
      <c r="U182" s="276"/>
      <c r="V182" s="277"/>
      <c r="W182" s="278"/>
      <c r="X182" s="655"/>
      <c r="Y182" s="656"/>
      <c r="Z182" s="657"/>
    </row>
    <row r="183" spans="3:26" x14ac:dyDescent="0.35">
      <c r="C183" s="273"/>
      <c r="D183" s="274"/>
      <c r="E183" s="275"/>
      <c r="F183" s="273"/>
      <c r="G183" s="274"/>
      <c r="H183" s="275"/>
      <c r="I183" s="273"/>
      <c r="J183" s="274"/>
      <c r="K183" s="275"/>
      <c r="L183" s="273"/>
      <c r="M183" s="274"/>
      <c r="N183" s="275"/>
      <c r="O183" s="273"/>
      <c r="P183" s="274"/>
      <c r="Q183" s="275"/>
      <c r="R183" s="273"/>
      <c r="S183" s="274"/>
      <c r="T183" s="275"/>
      <c r="U183" s="276"/>
      <c r="V183" s="277"/>
      <c r="W183" s="278"/>
      <c r="X183" s="655"/>
      <c r="Y183" s="656"/>
      <c r="Z183" s="657"/>
    </row>
    <row r="184" spans="3:26" x14ac:dyDescent="0.35">
      <c r="C184" s="273"/>
      <c r="D184" s="274"/>
      <c r="E184" s="275"/>
      <c r="F184" s="273"/>
      <c r="G184" s="274"/>
      <c r="H184" s="275"/>
      <c r="I184" s="273"/>
      <c r="J184" s="274"/>
      <c r="K184" s="275"/>
      <c r="L184" s="273"/>
      <c r="M184" s="274"/>
      <c r="N184" s="275"/>
      <c r="O184" s="273"/>
      <c r="P184" s="274"/>
      <c r="Q184" s="275"/>
      <c r="R184" s="273"/>
      <c r="S184" s="274"/>
      <c r="T184" s="275"/>
      <c r="U184" s="276"/>
      <c r="V184" s="277"/>
      <c r="W184" s="278"/>
      <c r="X184" s="655"/>
      <c r="Y184" s="656"/>
      <c r="Z184" s="657"/>
    </row>
    <row r="185" spans="3:26" x14ac:dyDescent="0.35">
      <c r="C185" s="273"/>
      <c r="D185" s="274"/>
      <c r="E185" s="275"/>
      <c r="F185" s="273"/>
      <c r="G185" s="274"/>
      <c r="H185" s="275"/>
      <c r="I185" s="273"/>
      <c r="J185" s="274"/>
      <c r="K185" s="275"/>
      <c r="L185" s="273"/>
      <c r="M185" s="274"/>
      <c r="N185" s="275"/>
      <c r="O185" s="273"/>
      <c r="P185" s="274"/>
      <c r="Q185" s="275"/>
      <c r="R185" s="273"/>
      <c r="S185" s="274"/>
      <c r="T185" s="275"/>
      <c r="U185" s="276"/>
      <c r="V185" s="277"/>
      <c r="W185" s="278"/>
      <c r="X185" s="655"/>
      <c r="Y185" s="656"/>
      <c r="Z185" s="657"/>
    </row>
    <row r="186" spans="3:26" x14ac:dyDescent="0.35">
      <c r="C186" s="273"/>
      <c r="D186" s="274"/>
      <c r="E186" s="275"/>
      <c r="F186" s="273"/>
      <c r="G186" s="274"/>
      <c r="H186" s="275"/>
      <c r="I186" s="273"/>
      <c r="J186" s="274"/>
      <c r="K186" s="275"/>
      <c r="L186" s="273"/>
      <c r="M186" s="274"/>
      <c r="N186" s="275"/>
      <c r="O186" s="273"/>
      <c r="P186" s="274"/>
      <c r="Q186" s="275"/>
      <c r="R186" s="273"/>
      <c r="S186" s="274"/>
      <c r="T186" s="275"/>
      <c r="U186" s="276"/>
      <c r="V186" s="277"/>
      <c r="W186" s="278"/>
      <c r="X186" s="655"/>
      <c r="Y186" s="656"/>
      <c r="Z186" s="657"/>
    </row>
    <row r="187" spans="3:26" x14ac:dyDescent="0.35">
      <c r="C187" s="273"/>
      <c r="D187" s="274"/>
      <c r="E187" s="275"/>
      <c r="F187" s="273"/>
      <c r="G187" s="274"/>
      <c r="H187" s="275"/>
      <c r="I187" s="273"/>
      <c r="J187" s="274"/>
      <c r="K187" s="275"/>
      <c r="L187" s="273"/>
      <c r="M187" s="274"/>
      <c r="N187" s="275"/>
      <c r="O187" s="273"/>
      <c r="P187" s="274"/>
      <c r="Q187" s="275"/>
      <c r="R187" s="273"/>
      <c r="S187" s="274"/>
      <c r="T187" s="275"/>
      <c r="U187" s="276"/>
      <c r="V187" s="277"/>
      <c r="W187" s="278"/>
      <c r="X187" s="655"/>
      <c r="Y187" s="656"/>
      <c r="Z187" s="657"/>
    </row>
    <row r="188" spans="3:26" x14ac:dyDescent="0.35">
      <c r="C188" s="273"/>
      <c r="D188" s="274"/>
      <c r="E188" s="275"/>
      <c r="F188" s="273"/>
      <c r="G188" s="274"/>
      <c r="H188" s="275"/>
      <c r="I188" s="273"/>
      <c r="J188" s="274"/>
      <c r="K188" s="275"/>
      <c r="L188" s="273"/>
      <c r="M188" s="274"/>
      <c r="N188" s="275"/>
      <c r="O188" s="273"/>
      <c r="P188" s="274"/>
      <c r="Q188" s="275"/>
      <c r="R188" s="273"/>
      <c r="S188" s="274"/>
      <c r="T188" s="275"/>
      <c r="U188" s="276"/>
      <c r="V188" s="277"/>
      <c r="W188" s="278"/>
      <c r="X188" s="655"/>
      <c r="Y188" s="656"/>
      <c r="Z188" s="657"/>
    </row>
    <row r="189" spans="3:26" x14ac:dyDescent="0.35">
      <c r="C189" s="273"/>
      <c r="D189" s="274"/>
      <c r="E189" s="275"/>
      <c r="F189" s="273"/>
      <c r="G189" s="274"/>
      <c r="H189" s="275"/>
      <c r="I189" s="273"/>
      <c r="J189" s="274"/>
      <c r="K189" s="275"/>
      <c r="L189" s="273"/>
      <c r="M189" s="274"/>
      <c r="N189" s="275"/>
      <c r="O189" s="273"/>
      <c r="P189" s="274"/>
      <c r="Q189" s="275"/>
      <c r="R189" s="273"/>
      <c r="S189" s="274"/>
      <c r="T189" s="275"/>
      <c r="U189" s="276"/>
      <c r="V189" s="277"/>
      <c r="W189" s="278"/>
      <c r="X189" s="655"/>
      <c r="Y189" s="656"/>
      <c r="Z189" s="657"/>
    </row>
    <row r="190" spans="3:26" x14ac:dyDescent="0.35">
      <c r="C190" s="273"/>
      <c r="D190" s="274"/>
      <c r="E190" s="275"/>
      <c r="F190" s="273"/>
      <c r="G190" s="274"/>
      <c r="H190" s="275"/>
      <c r="I190" s="273"/>
      <c r="J190" s="274"/>
      <c r="K190" s="275"/>
      <c r="L190" s="273"/>
      <c r="M190" s="274"/>
      <c r="N190" s="275"/>
      <c r="O190" s="273"/>
      <c r="P190" s="274"/>
      <c r="Q190" s="275"/>
      <c r="R190" s="273"/>
      <c r="S190" s="274"/>
      <c r="T190" s="275"/>
      <c r="U190" s="276"/>
      <c r="V190" s="277"/>
      <c r="W190" s="278"/>
      <c r="X190" s="655"/>
      <c r="Y190" s="656"/>
      <c r="Z190" s="657"/>
    </row>
    <row r="191" spans="3:26" x14ac:dyDescent="0.35">
      <c r="C191" s="273"/>
      <c r="D191" s="274"/>
      <c r="E191" s="275"/>
      <c r="F191" s="273"/>
      <c r="G191" s="274"/>
      <c r="H191" s="275"/>
      <c r="I191" s="273"/>
      <c r="J191" s="274"/>
      <c r="K191" s="275"/>
      <c r="L191" s="273"/>
      <c r="M191" s="274"/>
      <c r="N191" s="275"/>
      <c r="O191" s="273"/>
      <c r="P191" s="274"/>
      <c r="Q191" s="275"/>
      <c r="R191" s="273"/>
      <c r="S191" s="274"/>
      <c r="T191" s="275"/>
      <c r="U191" s="276"/>
      <c r="V191" s="277"/>
      <c r="W191" s="278"/>
      <c r="X191" s="655"/>
      <c r="Y191" s="656"/>
      <c r="Z191" s="657"/>
    </row>
    <row r="192" spans="3:26" x14ac:dyDescent="0.35">
      <c r="C192" s="273"/>
      <c r="D192" s="274"/>
      <c r="E192" s="275"/>
      <c r="F192" s="273"/>
      <c r="G192" s="274"/>
      <c r="H192" s="275"/>
      <c r="I192" s="273"/>
      <c r="J192" s="274"/>
      <c r="K192" s="275"/>
      <c r="L192" s="273"/>
      <c r="M192" s="274"/>
      <c r="N192" s="275"/>
      <c r="O192" s="273"/>
      <c r="P192" s="274"/>
      <c r="Q192" s="275"/>
      <c r="R192" s="273"/>
      <c r="S192" s="274"/>
      <c r="T192" s="275"/>
      <c r="U192" s="276"/>
      <c r="V192" s="277"/>
      <c r="W192" s="278"/>
      <c r="X192" s="655"/>
      <c r="Y192" s="656"/>
      <c r="Z192" s="657"/>
    </row>
    <row r="193" spans="3:26" x14ac:dyDescent="0.35">
      <c r="C193" s="273"/>
      <c r="D193" s="274"/>
      <c r="E193" s="275"/>
      <c r="F193" s="273"/>
      <c r="G193" s="274"/>
      <c r="H193" s="275"/>
      <c r="I193" s="273"/>
      <c r="J193" s="274"/>
      <c r="K193" s="275"/>
      <c r="L193" s="273"/>
      <c r="M193" s="274"/>
      <c r="N193" s="275"/>
      <c r="O193" s="273"/>
      <c r="P193" s="274"/>
      <c r="Q193" s="275"/>
      <c r="R193" s="273"/>
      <c r="S193" s="274"/>
      <c r="T193" s="275"/>
      <c r="U193" s="276"/>
      <c r="V193" s="277"/>
      <c r="W193" s="278"/>
      <c r="X193" s="655"/>
      <c r="Y193" s="656"/>
      <c r="Z193" s="657"/>
    </row>
    <row r="194" spans="3:26" x14ac:dyDescent="0.35">
      <c r="C194" s="273"/>
      <c r="D194" s="274"/>
      <c r="E194" s="275"/>
      <c r="F194" s="273"/>
      <c r="G194" s="274"/>
      <c r="H194" s="275"/>
      <c r="I194" s="273"/>
      <c r="J194" s="274"/>
      <c r="K194" s="275"/>
      <c r="L194" s="273"/>
      <c r="M194" s="274"/>
      <c r="N194" s="275"/>
      <c r="O194" s="273"/>
      <c r="P194" s="274"/>
      <c r="Q194" s="275"/>
      <c r="R194" s="273"/>
      <c r="S194" s="274"/>
      <c r="T194" s="275"/>
      <c r="U194" s="276"/>
      <c r="V194" s="277"/>
      <c r="W194" s="278"/>
      <c r="X194" s="655"/>
      <c r="Y194" s="656"/>
      <c r="Z194" s="657"/>
    </row>
    <row r="195" spans="3:26" x14ac:dyDescent="0.35">
      <c r="C195" s="273"/>
      <c r="D195" s="274"/>
      <c r="E195" s="275"/>
      <c r="F195" s="273"/>
      <c r="G195" s="274"/>
      <c r="H195" s="275"/>
      <c r="I195" s="273"/>
      <c r="J195" s="274"/>
      <c r="K195" s="275"/>
      <c r="L195" s="273"/>
      <c r="M195" s="274"/>
      <c r="N195" s="275"/>
      <c r="O195" s="273"/>
      <c r="P195" s="274"/>
      <c r="Q195" s="275"/>
      <c r="R195" s="273"/>
      <c r="S195" s="274"/>
      <c r="T195" s="275"/>
      <c r="U195" s="276"/>
      <c r="V195" s="277"/>
      <c r="W195" s="278"/>
      <c r="X195" s="655"/>
      <c r="Y195" s="656"/>
      <c r="Z195" s="657"/>
    </row>
    <row r="196" spans="3:26" x14ac:dyDescent="0.35">
      <c r="C196" s="273"/>
      <c r="D196" s="274"/>
      <c r="E196" s="275"/>
      <c r="F196" s="273"/>
      <c r="G196" s="274"/>
      <c r="H196" s="275"/>
      <c r="I196" s="273"/>
      <c r="J196" s="274"/>
      <c r="K196" s="275"/>
      <c r="L196" s="273"/>
      <c r="M196" s="274"/>
      <c r="N196" s="275"/>
      <c r="O196" s="273"/>
      <c r="P196" s="274"/>
      <c r="Q196" s="275"/>
      <c r="R196" s="273"/>
      <c r="S196" s="274"/>
      <c r="T196" s="275"/>
      <c r="U196" s="276"/>
      <c r="V196" s="277"/>
      <c r="W196" s="278"/>
      <c r="X196" s="655"/>
      <c r="Y196" s="656"/>
      <c r="Z196" s="657"/>
    </row>
    <row r="197" spans="3:26" x14ac:dyDescent="0.35">
      <c r="C197" s="273"/>
      <c r="D197" s="274"/>
      <c r="E197" s="275"/>
      <c r="F197" s="273"/>
      <c r="G197" s="274"/>
      <c r="H197" s="275"/>
      <c r="I197" s="273"/>
      <c r="J197" s="274"/>
      <c r="K197" s="275"/>
      <c r="L197" s="273"/>
      <c r="M197" s="274"/>
      <c r="N197" s="275"/>
      <c r="O197" s="273"/>
      <c r="P197" s="274"/>
      <c r="Q197" s="275"/>
      <c r="R197" s="273"/>
      <c r="S197" s="274"/>
      <c r="T197" s="275"/>
      <c r="U197" s="276"/>
      <c r="V197" s="277"/>
      <c r="W197" s="278"/>
      <c r="X197" s="655"/>
      <c r="Y197" s="656"/>
      <c r="Z197" s="657"/>
    </row>
    <row r="198" spans="3:26" x14ac:dyDescent="0.35">
      <c r="C198" s="273"/>
      <c r="D198" s="274"/>
      <c r="E198" s="275"/>
      <c r="F198" s="273"/>
      <c r="G198" s="274"/>
      <c r="H198" s="275"/>
      <c r="I198" s="273"/>
      <c r="J198" s="274"/>
      <c r="K198" s="275"/>
      <c r="L198" s="273"/>
      <c r="M198" s="274"/>
      <c r="N198" s="275"/>
      <c r="O198" s="273"/>
      <c r="P198" s="274"/>
      <c r="Q198" s="275"/>
      <c r="R198" s="273"/>
      <c r="S198" s="274"/>
      <c r="T198" s="275"/>
      <c r="U198" s="276"/>
      <c r="V198" s="277"/>
      <c r="W198" s="278"/>
      <c r="X198" s="655"/>
      <c r="Y198" s="656"/>
      <c r="Z198" s="657"/>
    </row>
    <row r="199" spans="3:26" x14ac:dyDescent="0.35">
      <c r="C199" s="273"/>
      <c r="D199" s="274"/>
      <c r="E199" s="275"/>
      <c r="F199" s="273"/>
      <c r="G199" s="274"/>
      <c r="H199" s="275"/>
      <c r="I199" s="273"/>
      <c r="J199" s="274"/>
      <c r="K199" s="275"/>
      <c r="L199" s="273"/>
      <c r="M199" s="274"/>
      <c r="N199" s="275"/>
      <c r="O199" s="273"/>
      <c r="P199" s="274"/>
      <c r="Q199" s="275"/>
      <c r="R199" s="273"/>
      <c r="S199" s="274"/>
      <c r="T199" s="275"/>
      <c r="U199" s="276"/>
      <c r="V199" s="277"/>
      <c r="W199" s="278"/>
      <c r="X199" s="655"/>
      <c r="Y199" s="656"/>
      <c r="Z199" s="657"/>
    </row>
    <row r="200" spans="3:26" x14ac:dyDescent="0.35">
      <c r="C200" s="273"/>
      <c r="D200" s="274"/>
      <c r="E200" s="275"/>
      <c r="F200" s="273"/>
      <c r="G200" s="274"/>
      <c r="H200" s="275"/>
      <c r="I200" s="273"/>
      <c r="J200" s="274"/>
      <c r="K200" s="275"/>
      <c r="L200" s="273"/>
      <c r="M200" s="274"/>
      <c r="N200" s="275"/>
      <c r="O200" s="273"/>
      <c r="P200" s="274"/>
      <c r="Q200" s="275"/>
      <c r="R200" s="273"/>
      <c r="S200" s="274"/>
      <c r="T200" s="275"/>
      <c r="U200" s="276"/>
      <c r="V200" s="277"/>
      <c r="W200" s="278"/>
      <c r="X200" s="655"/>
      <c r="Y200" s="656"/>
      <c r="Z200" s="657"/>
    </row>
    <row r="201" spans="3:26" x14ac:dyDescent="0.35">
      <c r="C201" s="273"/>
      <c r="D201" s="274"/>
      <c r="E201" s="275"/>
      <c r="F201" s="273"/>
      <c r="G201" s="274"/>
      <c r="H201" s="275"/>
      <c r="I201" s="273"/>
      <c r="J201" s="274"/>
      <c r="K201" s="275"/>
      <c r="L201" s="273"/>
      <c r="M201" s="274"/>
      <c r="N201" s="275"/>
      <c r="O201" s="273"/>
      <c r="P201" s="274"/>
      <c r="Q201" s="275"/>
      <c r="R201" s="273"/>
      <c r="S201" s="274"/>
      <c r="T201" s="275"/>
      <c r="U201" s="276"/>
      <c r="V201" s="277"/>
      <c r="W201" s="278"/>
      <c r="X201" s="655"/>
      <c r="Y201" s="656"/>
      <c r="Z201" s="657"/>
    </row>
    <row r="202" spans="3:26" x14ac:dyDescent="0.35">
      <c r="C202" s="273"/>
      <c r="D202" s="274"/>
      <c r="E202" s="275"/>
      <c r="F202" s="273"/>
      <c r="G202" s="274"/>
      <c r="H202" s="275"/>
      <c r="I202" s="273"/>
      <c r="J202" s="274"/>
      <c r="K202" s="275"/>
      <c r="L202" s="273"/>
      <c r="M202" s="274"/>
      <c r="N202" s="275"/>
      <c r="O202" s="273"/>
      <c r="P202" s="274"/>
      <c r="Q202" s="275"/>
      <c r="R202" s="273"/>
      <c r="S202" s="274"/>
      <c r="T202" s="275"/>
      <c r="U202" s="276"/>
      <c r="V202" s="277"/>
      <c r="W202" s="278"/>
      <c r="X202" s="655"/>
      <c r="Y202" s="656"/>
      <c r="Z202" s="657"/>
    </row>
    <row r="203" spans="3:26" x14ac:dyDescent="0.35">
      <c r="C203" s="273"/>
      <c r="D203" s="274"/>
      <c r="E203" s="275"/>
      <c r="F203" s="273"/>
      <c r="G203" s="274"/>
      <c r="H203" s="275"/>
      <c r="I203" s="273"/>
      <c r="J203" s="274"/>
      <c r="K203" s="275"/>
      <c r="L203" s="273"/>
      <c r="M203" s="274"/>
      <c r="N203" s="275"/>
      <c r="O203" s="273"/>
      <c r="P203" s="274"/>
      <c r="Q203" s="275"/>
      <c r="R203" s="273"/>
      <c r="S203" s="274"/>
      <c r="T203" s="275"/>
      <c r="U203" s="276"/>
      <c r="V203" s="277"/>
      <c r="W203" s="278"/>
      <c r="X203" s="655"/>
      <c r="Y203" s="656"/>
      <c r="Z203" s="657"/>
    </row>
  </sheetData>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E40"/>
  <sheetViews>
    <sheetView workbookViewId="0">
      <selection activeCell="F32" sqref="F32:CE37"/>
    </sheetView>
  </sheetViews>
  <sheetFormatPr defaultRowHeight="12.75" x14ac:dyDescent="0.35"/>
  <cols>
    <col min="1" max="1" width="11.59765625" customWidth="1"/>
    <col min="2" max="2" width="29.59765625" customWidth="1"/>
  </cols>
  <sheetData>
    <row r="1" spans="1:83" ht="15" x14ac:dyDescent="0.4">
      <c r="A1" s="159" t="s">
        <v>193</v>
      </c>
    </row>
    <row r="2" spans="1:83" x14ac:dyDescent="0.35">
      <c r="A2" s="157" t="s">
        <v>183</v>
      </c>
      <c r="B2" t="s">
        <v>183</v>
      </c>
      <c r="C2" t="s">
        <v>535</v>
      </c>
    </row>
    <row r="3" spans="1:83" x14ac:dyDescent="0.35">
      <c r="C3" t="s">
        <v>192</v>
      </c>
      <c r="AD3" t="s">
        <v>415</v>
      </c>
      <c r="BE3" t="s">
        <v>236</v>
      </c>
    </row>
    <row r="4" spans="1:83" x14ac:dyDescent="0.35">
      <c r="C4" t="s">
        <v>524</v>
      </c>
      <c r="L4" t="s">
        <v>525</v>
      </c>
      <c r="U4" t="s">
        <v>526</v>
      </c>
      <c r="AD4" t="s">
        <v>524</v>
      </c>
      <c r="AM4" t="s">
        <v>525</v>
      </c>
      <c r="AV4" t="s">
        <v>526</v>
      </c>
      <c r="BE4" t="s">
        <v>524</v>
      </c>
      <c r="BN4" t="s">
        <v>525</v>
      </c>
      <c r="BW4" t="s">
        <v>526</v>
      </c>
    </row>
    <row r="5" spans="1:83" x14ac:dyDescent="0.35">
      <c r="C5">
        <v>0</v>
      </c>
      <c r="F5">
        <v>1</v>
      </c>
      <c r="I5" t="s">
        <v>236</v>
      </c>
      <c r="L5">
        <v>0</v>
      </c>
      <c r="O5">
        <v>1</v>
      </c>
      <c r="R5" t="s">
        <v>236</v>
      </c>
      <c r="X5" t="s">
        <v>528</v>
      </c>
      <c r="AA5" t="s">
        <v>236</v>
      </c>
      <c r="AD5">
        <v>0</v>
      </c>
      <c r="AG5">
        <v>1</v>
      </c>
      <c r="AJ5" t="s">
        <v>236</v>
      </c>
      <c r="AM5">
        <v>0</v>
      </c>
      <c r="AP5">
        <v>1</v>
      </c>
      <c r="AS5" t="s">
        <v>236</v>
      </c>
      <c r="AY5" t="s">
        <v>528</v>
      </c>
      <c r="BB5" t="s">
        <v>236</v>
      </c>
      <c r="BE5">
        <v>0</v>
      </c>
      <c r="BH5">
        <v>1</v>
      </c>
      <c r="BK5" t="s">
        <v>236</v>
      </c>
      <c r="BN5">
        <v>0</v>
      </c>
      <c r="BQ5">
        <v>1</v>
      </c>
      <c r="BT5" t="s">
        <v>236</v>
      </c>
      <c r="BZ5" t="s">
        <v>528</v>
      </c>
      <c r="CC5" t="s">
        <v>236</v>
      </c>
    </row>
    <row r="6" spans="1:83" x14ac:dyDescent="0.35">
      <c r="C6" t="s">
        <v>528</v>
      </c>
      <c r="F6" t="s">
        <v>528</v>
      </c>
      <c r="I6" t="s">
        <v>528</v>
      </c>
      <c r="L6" t="s">
        <v>528</v>
      </c>
      <c r="O6" t="s">
        <v>528</v>
      </c>
      <c r="R6" t="s">
        <v>528</v>
      </c>
      <c r="X6" s="273" t="s">
        <v>412</v>
      </c>
      <c r="Y6" s="274" t="s">
        <v>184</v>
      </c>
      <c r="Z6" s="275" t="s">
        <v>236</v>
      </c>
      <c r="AA6" t="s">
        <v>528</v>
      </c>
      <c r="AD6" t="s">
        <v>528</v>
      </c>
      <c r="AG6" t="s">
        <v>528</v>
      </c>
      <c r="AJ6" t="s">
        <v>528</v>
      </c>
      <c r="AM6" t="s">
        <v>528</v>
      </c>
      <c r="AP6" t="s">
        <v>528</v>
      </c>
      <c r="AS6" t="s">
        <v>528</v>
      </c>
      <c r="AY6" s="273" t="s">
        <v>412</v>
      </c>
      <c r="AZ6" s="274" t="s">
        <v>184</v>
      </c>
      <c r="BA6" s="275" t="s">
        <v>236</v>
      </c>
      <c r="BB6" t="s">
        <v>528</v>
      </c>
      <c r="BE6" t="s">
        <v>528</v>
      </c>
      <c r="BH6" t="s">
        <v>528</v>
      </c>
      <c r="BK6" t="s">
        <v>528</v>
      </c>
      <c r="BN6" t="s">
        <v>528</v>
      </c>
      <c r="BQ6" t="s">
        <v>528</v>
      </c>
      <c r="BT6" t="s">
        <v>528</v>
      </c>
      <c r="BZ6" s="273" t="s">
        <v>412</v>
      </c>
      <c r="CA6" s="274" t="s">
        <v>184</v>
      </c>
      <c r="CB6" s="275" t="s">
        <v>236</v>
      </c>
      <c r="CC6" t="s">
        <v>528</v>
      </c>
    </row>
    <row r="7" spans="1:83" x14ac:dyDescent="0.35">
      <c r="C7" s="273" t="s">
        <v>412</v>
      </c>
      <c r="D7" s="274" t="s">
        <v>184</v>
      </c>
      <c r="E7" s="275" t="s">
        <v>236</v>
      </c>
      <c r="F7" s="273" t="s">
        <v>412</v>
      </c>
      <c r="G7" s="274" t="s">
        <v>184</v>
      </c>
      <c r="H7" s="275" t="s">
        <v>236</v>
      </c>
      <c r="I7" s="273" t="s">
        <v>412</v>
      </c>
      <c r="J7" s="274" t="s">
        <v>184</v>
      </c>
      <c r="K7" s="275" t="s">
        <v>236</v>
      </c>
      <c r="L7" s="273" t="s">
        <v>412</v>
      </c>
      <c r="M7" s="274" t="s">
        <v>184</v>
      </c>
      <c r="N7" s="275" t="s">
        <v>236</v>
      </c>
      <c r="O7" s="273" t="s">
        <v>412</v>
      </c>
      <c r="P7" s="274" t="s">
        <v>184</v>
      </c>
      <c r="Q7" s="275" t="s">
        <v>236</v>
      </c>
      <c r="R7" s="273" t="s">
        <v>412</v>
      </c>
      <c r="S7" s="274" t="s">
        <v>184</v>
      </c>
      <c r="T7" s="275" t="s">
        <v>236</v>
      </c>
      <c r="U7" s="273"/>
      <c r="V7" s="274"/>
      <c r="W7" s="275"/>
      <c r="X7" s="273" t="s">
        <v>529</v>
      </c>
      <c r="Y7" s="274" t="s">
        <v>529</v>
      </c>
      <c r="Z7" s="275" t="s">
        <v>529</v>
      </c>
      <c r="AA7" s="273" t="s">
        <v>412</v>
      </c>
      <c r="AB7" s="274" t="s">
        <v>184</v>
      </c>
      <c r="AC7" s="275" t="s">
        <v>236</v>
      </c>
      <c r="AD7" s="273" t="s">
        <v>412</v>
      </c>
      <c r="AE7" s="274" t="s">
        <v>184</v>
      </c>
      <c r="AF7" s="275" t="s">
        <v>236</v>
      </c>
      <c r="AG7" s="273" t="s">
        <v>412</v>
      </c>
      <c r="AH7" s="274" t="s">
        <v>184</v>
      </c>
      <c r="AI7" s="275" t="s">
        <v>236</v>
      </c>
      <c r="AJ7" s="273" t="s">
        <v>412</v>
      </c>
      <c r="AK7" s="274" t="s">
        <v>184</v>
      </c>
      <c r="AL7" s="275" t="s">
        <v>236</v>
      </c>
      <c r="AM7" s="273" t="s">
        <v>412</v>
      </c>
      <c r="AN7" s="274" t="s">
        <v>184</v>
      </c>
      <c r="AO7" s="275" t="s">
        <v>236</v>
      </c>
      <c r="AP7" s="273" t="s">
        <v>412</v>
      </c>
      <c r="AQ7" s="274" t="s">
        <v>184</v>
      </c>
      <c r="AR7" s="275" t="s">
        <v>236</v>
      </c>
      <c r="AS7" s="273" t="s">
        <v>412</v>
      </c>
      <c r="AT7" s="274" t="s">
        <v>184</v>
      </c>
      <c r="AU7" s="275" t="s">
        <v>236</v>
      </c>
      <c r="AV7" s="273"/>
      <c r="AW7" s="274"/>
      <c r="AX7" s="275"/>
      <c r="AY7" s="273" t="s">
        <v>529</v>
      </c>
      <c r="AZ7" s="274" t="s">
        <v>529</v>
      </c>
      <c r="BA7" s="275" t="s">
        <v>529</v>
      </c>
      <c r="BB7" s="273" t="s">
        <v>412</v>
      </c>
      <c r="BC7" s="274" t="s">
        <v>184</v>
      </c>
      <c r="BD7" s="275" t="s">
        <v>236</v>
      </c>
      <c r="BE7" s="273" t="s">
        <v>412</v>
      </c>
      <c r="BF7" s="274" t="s">
        <v>184</v>
      </c>
      <c r="BG7" s="275" t="s">
        <v>236</v>
      </c>
      <c r="BH7" s="273" t="s">
        <v>412</v>
      </c>
      <c r="BI7" s="274" t="s">
        <v>184</v>
      </c>
      <c r="BJ7" s="275" t="s">
        <v>236</v>
      </c>
      <c r="BK7" s="273" t="s">
        <v>412</v>
      </c>
      <c r="BL7" s="274" t="s">
        <v>184</v>
      </c>
      <c r="BM7" s="275" t="s">
        <v>236</v>
      </c>
      <c r="BN7" s="273" t="s">
        <v>412</v>
      </c>
      <c r="BO7" s="274" t="s">
        <v>184</v>
      </c>
      <c r="BP7" s="275" t="s">
        <v>236</v>
      </c>
      <c r="BQ7" s="273" t="s">
        <v>412</v>
      </c>
      <c r="BR7" s="274" t="s">
        <v>184</v>
      </c>
      <c r="BS7" s="275" t="s">
        <v>236</v>
      </c>
      <c r="BT7" s="273" t="s">
        <v>412</v>
      </c>
      <c r="BU7" s="274" t="s">
        <v>184</v>
      </c>
      <c r="BV7" s="275" t="s">
        <v>236</v>
      </c>
      <c r="BW7" s="273" t="s">
        <v>412</v>
      </c>
      <c r="BX7" s="274" t="s">
        <v>184</v>
      </c>
      <c r="BY7" s="275" t="s">
        <v>236</v>
      </c>
      <c r="BZ7" s="273" t="s">
        <v>529</v>
      </c>
      <c r="CA7" s="274" t="s">
        <v>529</v>
      </c>
      <c r="CB7" s="275" t="s">
        <v>529</v>
      </c>
      <c r="CC7" s="273" t="s">
        <v>412</v>
      </c>
      <c r="CD7" s="274" t="s">
        <v>184</v>
      </c>
      <c r="CE7" s="275" t="s">
        <v>236</v>
      </c>
    </row>
    <row r="8" spans="1:83" x14ac:dyDescent="0.35">
      <c r="C8" s="273" t="s">
        <v>185</v>
      </c>
      <c r="D8" s="274" t="s">
        <v>185</v>
      </c>
      <c r="E8" s="275" t="s">
        <v>185</v>
      </c>
      <c r="F8" s="273" t="s">
        <v>185</v>
      </c>
      <c r="G8" s="274" t="s">
        <v>185</v>
      </c>
      <c r="H8" s="275" t="s">
        <v>185</v>
      </c>
      <c r="I8" s="273" t="s">
        <v>185</v>
      </c>
      <c r="J8" s="274" t="s">
        <v>185</v>
      </c>
      <c r="K8" s="275" t="s">
        <v>185</v>
      </c>
      <c r="L8" s="273" t="s">
        <v>185</v>
      </c>
      <c r="M8" s="274" t="s">
        <v>185</v>
      </c>
      <c r="N8" s="275" t="s">
        <v>185</v>
      </c>
      <c r="O8" s="273" t="s">
        <v>185</v>
      </c>
      <c r="P8" s="274" t="s">
        <v>185</v>
      </c>
      <c r="Q8" s="275" t="s">
        <v>185</v>
      </c>
      <c r="R8" s="273" t="s">
        <v>185</v>
      </c>
      <c r="S8" s="274" t="s">
        <v>185</v>
      </c>
      <c r="T8" s="275" t="s">
        <v>185</v>
      </c>
      <c r="U8" s="273"/>
      <c r="V8" s="274"/>
      <c r="W8" s="275"/>
      <c r="X8" s="273" t="s">
        <v>185</v>
      </c>
      <c r="Y8" s="274" t="s">
        <v>185</v>
      </c>
      <c r="Z8" s="275" t="s">
        <v>185</v>
      </c>
      <c r="AA8" s="273" t="s">
        <v>185</v>
      </c>
      <c r="AB8" s="274" t="s">
        <v>185</v>
      </c>
      <c r="AC8" s="275" t="s">
        <v>185</v>
      </c>
      <c r="AD8" s="273" t="s">
        <v>185</v>
      </c>
      <c r="AE8" s="274" t="s">
        <v>185</v>
      </c>
      <c r="AF8" s="275" t="s">
        <v>185</v>
      </c>
      <c r="AG8" s="273" t="s">
        <v>185</v>
      </c>
      <c r="AH8" s="274" t="s">
        <v>185</v>
      </c>
      <c r="AI8" s="275" t="s">
        <v>185</v>
      </c>
      <c r="AJ8" s="273" t="s">
        <v>185</v>
      </c>
      <c r="AK8" s="274" t="s">
        <v>185</v>
      </c>
      <c r="AL8" s="275" t="s">
        <v>185</v>
      </c>
      <c r="AM8" s="273" t="s">
        <v>185</v>
      </c>
      <c r="AN8" s="274" t="s">
        <v>185</v>
      </c>
      <c r="AO8" s="275" t="s">
        <v>185</v>
      </c>
      <c r="AP8" s="273" t="s">
        <v>185</v>
      </c>
      <c r="AQ8" s="274" t="s">
        <v>185</v>
      </c>
      <c r="AR8" s="275" t="s">
        <v>185</v>
      </c>
      <c r="AS8" s="273" t="s">
        <v>185</v>
      </c>
      <c r="AT8" s="274" t="s">
        <v>185</v>
      </c>
      <c r="AU8" s="275" t="s">
        <v>185</v>
      </c>
      <c r="AV8" s="273"/>
      <c r="AW8" s="274"/>
      <c r="AX8" s="275"/>
      <c r="AY8" s="273" t="s">
        <v>185</v>
      </c>
      <c r="AZ8" s="274" t="s">
        <v>185</v>
      </c>
      <c r="BA8" s="275" t="s">
        <v>185</v>
      </c>
      <c r="BB8" s="273" t="s">
        <v>185</v>
      </c>
      <c r="BC8" s="274" t="s">
        <v>185</v>
      </c>
      <c r="BD8" s="275" t="s">
        <v>185</v>
      </c>
      <c r="BE8" s="273" t="s">
        <v>185</v>
      </c>
      <c r="BF8" s="274" t="s">
        <v>185</v>
      </c>
      <c r="BG8" s="275" t="s">
        <v>185</v>
      </c>
      <c r="BH8" s="273" t="s">
        <v>185</v>
      </c>
      <c r="BI8" s="274" t="s">
        <v>185</v>
      </c>
      <c r="BJ8" s="275" t="s">
        <v>185</v>
      </c>
      <c r="BK8" s="273" t="s">
        <v>185</v>
      </c>
      <c r="BL8" s="274" t="s">
        <v>185</v>
      </c>
      <c r="BM8" s="275" t="s">
        <v>185</v>
      </c>
      <c r="BN8" s="273" t="s">
        <v>185</v>
      </c>
      <c r="BO8" s="274" t="s">
        <v>185</v>
      </c>
      <c r="BP8" s="275" t="s">
        <v>185</v>
      </c>
      <c r="BQ8" s="273" t="s">
        <v>185</v>
      </c>
      <c r="BR8" s="274" t="s">
        <v>185</v>
      </c>
      <c r="BS8" s="275" t="s">
        <v>185</v>
      </c>
      <c r="BT8" s="273" t="s">
        <v>185</v>
      </c>
      <c r="BU8" s="274" t="s">
        <v>185</v>
      </c>
      <c r="BV8" s="275" t="s">
        <v>185</v>
      </c>
      <c r="BW8" s="273" t="s">
        <v>185</v>
      </c>
      <c r="BX8" s="274" t="s">
        <v>185</v>
      </c>
      <c r="BY8" s="275" t="s">
        <v>185</v>
      </c>
      <c r="BZ8" s="273" t="s">
        <v>185</v>
      </c>
      <c r="CA8" s="274" t="s">
        <v>185</v>
      </c>
      <c r="CB8" s="275" t="s">
        <v>185</v>
      </c>
      <c r="CC8" s="273" t="s">
        <v>185</v>
      </c>
      <c r="CD8" s="274" t="s">
        <v>185</v>
      </c>
      <c r="CE8" s="275" t="s">
        <v>185</v>
      </c>
    </row>
    <row r="9" spans="1:83" x14ac:dyDescent="0.35">
      <c r="A9" t="s">
        <v>186</v>
      </c>
      <c r="B9" t="s">
        <v>216</v>
      </c>
      <c r="C9" s="273"/>
      <c r="D9" s="274"/>
      <c r="E9" s="275"/>
      <c r="F9" s="273">
        <v>67</v>
      </c>
      <c r="G9" s="274">
        <v>51</v>
      </c>
      <c r="H9" s="275">
        <v>59</v>
      </c>
      <c r="I9" s="273">
        <v>3505</v>
      </c>
      <c r="J9" s="274">
        <v>3753</v>
      </c>
      <c r="K9" s="275">
        <v>7258</v>
      </c>
      <c r="L9" s="273"/>
      <c r="M9" s="274"/>
      <c r="N9" s="275"/>
      <c r="O9" s="273">
        <v>70</v>
      </c>
      <c r="P9" s="274">
        <v>54</v>
      </c>
      <c r="Q9" s="275">
        <v>62</v>
      </c>
      <c r="R9" s="273">
        <v>3505</v>
      </c>
      <c r="S9" s="274">
        <v>3753</v>
      </c>
      <c r="T9" s="275">
        <v>7258</v>
      </c>
      <c r="U9" s="273"/>
      <c r="V9" s="274"/>
      <c r="W9" s="275"/>
      <c r="X9" s="276">
        <v>33.299999999999997</v>
      </c>
      <c r="Y9" s="277">
        <v>30.6</v>
      </c>
      <c r="Z9" s="278">
        <v>31.9</v>
      </c>
      <c r="AA9" s="273">
        <v>3505</v>
      </c>
      <c r="AB9" s="274">
        <v>3753</v>
      </c>
      <c r="AC9" s="275">
        <v>7258</v>
      </c>
      <c r="AD9" s="273"/>
      <c r="AE9" s="274"/>
      <c r="AF9" s="275"/>
      <c r="AG9" s="273">
        <v>76</v>
      </c>
      <c r="AH9" s="273">
        <v>60</v>
      </c>
      <c r="AI9" s="273">
        <v>68</v>
      </c>
      <c r="AJ9" s="273">
        <v>30888</v>
      </c>
      <c r="AK9" s="274">
        <v>32234</v>
      </c>
      <c r="AL9" s="275">
        <v>63122</v>
      </c>
      <c r="AM9" s="273"/>
      <c r="AN9" s="274"/>
      <c r="AO9" s="275"/>
      <c r="AP9" s="273">
        <v>77</v>
      </c>
      <c r="AQ9" s="273">
        <v>63</v>
      </c>
      <c r="AR9" s="273">
        <v>70</v>
      </c>
      <c r="AS9" s="273">
        <v>30888</v>
      </c>
      <c r="AT9" s="274">
        <v>32234</v>
      </c>
      <c r="AU9" s="275">
        <v>63122</v>
      </c>
      <c r="AV9" s="273"/>
      <c r="AW9" s="274"/>
      <c r="AX9" s="275"/>
      <c r="AY9" s="276">
        <v>35.1</v>
      </c>
      <c r="AZ9" s="277">
        <v>32.4</v>
      </c>
      <c r="BA9" s="278">
        <v>33.700000000000003</v>
      </c>
      <c r="BB9" s="273">
        <v>30888</v>
      </c>
      <c r="BC9" s="274">
        <v>32234</v>
      </c>
      <c r="BD9" s="275">
        <v>63122</v>
      </c>
      <c r="BE9" s="273"/>
      <c r="BF9" s="274"/>
      <c r="BG9" s="275"/>
      <c r="BH9" s="273">
        <v>75</v>
      </c>
      <c r="BI9" s="273">
        <v>59</v>
      </c>
      <c r="BJ9" s="273">
        <v>67</v>
      </c>
      <c r="BK9" s="273">
        <v>34393</v>
      </c>
      <c r="BL9" s="274">
        <v>35987</v>
      </c>
      <c r="BM9" s="275">
        <v>70380</v>
      </c>
      <c r="BN9" s="273"/>
      <c r="BO9" s="274"/>
      <c r="BP9" s="275"/>
      <c r="BQ9" s="273">
        <v>77</v>
      </c>
      <c r="BR9" s="273">
        <v>62</v>
      </c>
      <c r="BS9" s="273">
        <v>69</v>
      </c>
      <c r="BT9" s="273">
        <v>34393</v>
      </c>
      <c r="BU9" s="274">
        <v>35987</v>
      </c>
      <c r="BV9" s="275">
        <v>70380</v>
      </c>
      <c r="BW9" s="273"/>
      <c r="BX9" s="274"/>
      <c r="BY9" s="275"/>
      <c r="BZ9" s="273">
        <v>34.9</v>
      </c>
      <c r="CA9" s="274">
        <v>32.200000000000003</v>
      </c>
      <c r="CB9" s="275">
        <v>33.5</v>
      </c>
      <c r="CC9" s="273">
        <v>34393</v>
      </c>
      <c r="CD9" s="274">
        <v>35987</v>
      </c>
      <c r="CE9" s="275">
        <v>70380</v>
      </c>
    </row>
    <row r="10" spans="1:83" x14ac:dyDescent="0.35">
      <c r="B10" t="s">
        <v>220</v>
      </c>
      <c r="C10" s="273"/>
      <c r="D10" s="274"/>
      <c r="E10" s="275"/>
      <c r="F10" s="273">
        <v>72</v>
      </c>
      <c r="G10" s="274">
        <v>53</v>
      </c>
      <c r="H10" s="275">
        <v>63</v>
      </c>
      <c r="I10" s="273">
        <v>3616</v>
      </c>
      <c r="J10" s="274">
        <v>3734</v>
      </c>
      <c r="K10" s="275">
        <v>7350</v>
      </c>
      <c r="L10" s="273"/>
      <c r="M10" s="274"/>
      <c r="N10" s="275"/>
      <c r="O10" s="273">
        <v>74</v>
      </c>
      <c r="P10" s="274">
        <v>56</v>
      </c>
      <c r="Q10" s="275">
        <v>65</v>
      </c>
      <c r="R10" s="273">
        <v>3616</v>
      </c>
      <c r="S10" s="274">
        <v>3734</v>
      </c>
      <c r="T10" s="275">
        <v>7350</v>
      </c>
      <c r="U10" s="273"/>
      <c r="V10" s="274"/>
      <c r="W10" s="275"/>
      <c r="X10" s="276">
        <v>34</v>
      </c>
      <c r="Y10" s="277">
        <v>31.1</v>
      </c>
      <c r="Z10" s="278">
        <v>32.6</v>
      </c>
      <c r="AA10" s="273">
        <v>3616</v>
      </c>
      <c r="AB10" s="274">
        <v>3734</v>
      </c>
      <c r="AC10" s="275">
        <v>7350</v>
      </c>
      <c r="AD10" s="273"/>
      <c r="AE10" s="274"/>
      <c r="AF10" s="275"/>
      <c r="AG10" s="273">
        <v>77</v>
      </c>
      <c r="AH10" s="273">
        <v>61</v>
      </c>
      <c r="AI10" s="273">
        <v>69</v>
      </c>
      <c r="AJ10" s="273">
        <v>12799</v>
      </c>
      <c r="AK10" s="274">
        <v>13179</v>
      </c>
      <c r="AL10" s="275">
        <v>25978</v>
      </c>
      <c r="AM10" s="273"/>
      <c r="AN10" s="274"/>
      <c r="AO10" s="275"/>
      <c r="AP10" s="273">
        <v>79</v>
      </c>
      <c r="AQ10" s="273">
        <v>63</v>
      </c>
      <c r="AR10" s="273">
        <v>71</v>
      </c>
      <c r="AS10" s="273">
        <v>12799</v>
      </c>
      <c r="AT10" s="274">
        <v>13179</v>
      </c>
      <c r="AU10" s="275">
        <v>25978</v>
      </c>
      <c r="AV10" s="273"/>
      <c r="AW10" s="274"/>
      <c r="AX10" s="275"/>
      <c r="AY10" s="276">
        <v>35.299999999999997</v>
      </c>
      <c r="AZ10" s="277">
        <v>32.4</v>
      </c>
      <c r="BA10" s="278">
        <v>33.799999999999997</v>
      </c>
      <c r="BB10" s="273">
        <v>12799</v>
      </c>
      <c r="BC10" s="274">
        <v>13179</v>
      </c>
      <c r="BD10" s="275">
        <v>25978</v>
      </c>
      <c r="BE10" s="273"/>
      <c r="BF10" s="274"/>
      <c r="BG10" s="275"/>
      <c r="BH10" s="273">
        <v>76</v>
      </c>
      <c r="BI10" s="273">
        <v>59</v>
      </c>
      <c r="BJ10" s="273">
        <v>68</v>
      </c>
      <c r="BK10" s="273">
        <v>16415</v>
      </c>
      <c r="BL10" s="274">
        <v>16913</v>
      </c>
      <c r="BM10" s="275">
        <v>33328</v>
      </c>
      <c r="BN10" s="273"/>
      <c r="BO10" s="274"/>
      <c r="BP10" s="275"/>
      <c r="BQ10" s="273">
        <v>78</v>
      </c>
      <c r="BR10" s="273">
        <v>62</v>
      </c>
      <c r="BS10" s="273">
        <v>70</v>
      </c>
      <c r="BT10" s="273">
        <v>16415</v>
      </c>
      <c r="BU10" s="274">
        <v>16913</v>
      </c>
      <c r="BV10" s="275">
        <v>33328</v>
      </c>
      <c r="BW10" s="273"/>
      <c r="BX10" s="274"/>
      <c r="BY10" s="275"/>
      <c r="BZ10" s="273">
        <v>35</v>
      </c>
      <c r="CA10" s="274">
        <v>32.1</v>
      </c>
      <c r="CB10" s="275">
        <v>33.6</v>
      </c>
      <c r="CC10" s="273">
        <v>16415</v>
      </c>
      <c r="CD10" s="274">
        <v>16913</v>
      </c>
      <c r="CE10" s="275">
        <v>33328</v>
      </c>
    </row>
    <row r="11" spans="1:83" x14ac:dyDescent="0.35">
      <c r="B11" t="s">
        <v>221</v>
      </c>
      <c r="C11" s="273"/>
      <c r="D11" s="274"/>
      <c r="E11" s="275"/>
      <c r="F11" s="273">
        <v>67</v>
      </c>
      <c r="G11" s="274">
        <v>62</v>
      </c>
      <c r="H11" s="275">
        <v>65</v>
      </c>
      <c r="I11" s="273">
        <v>111</v>
      </c>
      <c r="J11" s="274">
        <v>106</v>
      </c>
      <c r="K11" s="275">
        <v>217</v>
      </c>
      <c r="L11" s="273"/>
      <c r="M11" s="274"/>
      <c r="N11" s="275"/>
      <c r="O11" s="273">
        <v>73</v>
      </c>
      <c r="P11" s="274">
        <v>67</v>
      </c>
      <c r="Q11" s="275">
        <v>70</v>
      </c>
      <c r="R11" s="273">
        <v>111</v>
      </c>
      <c r="S11" s="274">
        <v>106</v>
      </c>
      <c r="T11" s="275">
        <v>217</v>
      </c>
      <c r="U11" s="273"/>
      <c r="V11" s="274"/>
      <c r="W11" s="275"/>
      <c r="X11" s="276">
        <v>33.5</v>
      </c>
      <c r="Y11" s="277">
        <v>32.299999999999997</v>
      </c>
      <c r="Z11" s="278">
        <v>32.9</v>
      </c>
      <c r="AA11" s="273">
        <v>111</v>
      </c>
      <c r="AB11" s="274">
        <v>106</v>
      </c>
      <c r="AC11" s="275">
        <v>217</v>
      </c>
      <c r="AD11" s="273"/>
      <c r="AE11" s="274"/>
      <c r="AF11" s="275"/>
      <c r="AG11" s="273">
        <v>79</v>
      </c>
      <c r="AH11" s="273">
        <v>66</v>
      </c>
      <c r="AI11" s="273">
        <v>72</v>
      </c>
      <c r="AJ11" s="273">
        <v>1494</v>
      </c>
      <c r="AK11" s="274">
        <v>1623</v>
      </c>
      <c r="AL11" s="275">
        <v>3117</v>
      </c>
      <c r="AM11" s="273"/>
      <c r="AN11" s="274"/>
      <c r="AO11" s="275"/>
      <c r="AP11" s="273">
        <v>81</v>
      </c>
      <c r="AQ11" s="273">
        <v>69</v>
      </c>
      <c r="AR11" s="273">
        <v>75</v>
      </c>
      <c r="AS11" s="273">
        <v>1494</v>
      </c>
      <c r="AT11" s="274">
        <v>1623</v>
      </c>
      <c r="AU11" s="275">
        <v>3117</v>
      </c>
      <c r="AV11" s="273"/>
      <c r="AW11" s="274"/>
      <c r="AX11" s="275"/>
      <c r="AY11" s="276">
        <v>36.200000000000003</v>
      </c>
      <c r="AZ11" s="277">
        <v>33.6</v>
      </c>
      <c r="BA11" s="278">
        <v>34.799999999999997</v>
      </c>
      <c r="BB11" s="273">
        <v>1494</v>
      </c>
      <c r="BC11" s="274">
        <v>1623</v>
      </c>
      <c r="BD11" s="275">
        <v>3117</v>
      </c>
      <c r="BE11" s="273"/>
      <c r="BF11" s="274"/>
      <c r="BG11" s="275"/>
      <c r="BH11" s="273">
        <v>78</v>
      </c>
      <c r="BI11" s="273">
        <v>65</v>
      </c>
      <c r="BJ11" s="273">
        <v>72</v>
      </c>
      <c r="BK11" s="273">
        <v>1605</v>
      </c>
      <c r="BL11" s="274">
        <v>1729</v>
      </c>
      <c r="BM11" s="275">
        <v>3334</v>
      </c>
      <c r="BN11" s="273"/>
      <c r="BO11" s="274"/>
      <c r="BP11" s="275"/>
      <c r="BQ11" s="273">
        <v>80</v>
      </c>
      <c r="BR11" s="273">
        <v>69</v>
      </c>
      <c r="BS11" s="273">
        <v>74</v>
      </c>
      <c r="BT11" s="273">
        <v>1605</v>
      </c>
      <c r="BU11" s="274">
        <v>1729</v>
      </c>
      <c r="BV11" s="275">
        <v>3334</v>
      </c>
      <c r="BW11" s="273"/>
      <c r="BX11" s="274"/>
      <c r="BY11" s="275"/>
      <c r="BZ11" s="273">
        <v>36</v>
      </c>
      <c r="CA11" s="274">
        <v>33.5</v>
      </c>
      <c r="CB11" s="275">
        <v>34.700000000000003</v>
      </c>
      <c r="CC11" s="273">
        <v>1605</v>
      </c>
      <c r="CD11" s="274">
        <v>1729</v>
      </c>
      <c r="CE11" s="275">
        <v>3334</v>
      </c>
    </row>
    <row r="12" spans="1:83" x14ac:dyDescent="0.35">
      <c r="B12" t="s">
        <v>215</v>
      </c>
      <c r="C12" s="273"/>
      <c r="D12" s="274"/>
      <c r="E12" s="275"/>
      <c r="F12" s="273">
        <v>67</v>
      </c>
      <c r="G12" s="274">
        <v>51</v>
      </c>
      <c r="H12" s="275">
        <v>59</v>
      </c>
      <c r="I12" s="273">
        <v>3891</v>
      </c>
      <c r="J12" s="274">
        <v>4134</v>
      </c>
      <c r="K12" s="275">
        <v>8025</v>
      </c>
      <c r="L12" s="273"/>
      <c r="M12" s="274"/>
      <c r="N12" s="275"/>
      <c r="O12" s="273">
        <v>69</v>
      </c>
      <c r="P12" s="274">
        <v>53</v>
      </c>
      <c r="Q12" s="275">
        <v>61</v>
      </c>
      <c r="R12" s="273">
        <v>3891</v>
      </c>
      <c r="S12" s="274">
        <v>4134</v>
      </c>
      <c r="T12" s="275">
        <v>8025</v>
      </c>
      <c r="U12" s="273"/>
      <c r="V12" s="274"/>
      <c r="W12" s="275"/>
      <c r="X12" s="276">
        <v>33.700000000000003</v>
      </c>
      <c r="Y12" s="277">
        <v>31.3</v>
      </c>
      <c r="Z12" s="278">
        <v>32.5</v>
      </c>
      <c r="AA12" s="273">
        <v>3891</v>
      </c>
      <c r="AB12" s="274">
        <v>4134</v>
      </c>
      <c r="AC12" s="275">
        <v>8025</v>
      </c>
      <c r="AD12" s="273"/>
      <c r="AE12" s="274"/>
      <c r="AF12" s="275"/>
      <c r="AG12" s="273">
        <v>81</v>
      </c>
      <c r="AH12" s="273">
        <v>67</v>
      </c>
      <c r="AI12" s="273">
        <v>74</v>
      </c>
      <c r="AJ12" s="273">
        <v>16212</v>
      </c>
      <c r="AK12" s="274">
        <v>17164</v>
      </c>
      <c r="AL12" s="275">
        <v>33376</v>
      </c>
      <c r="AM12" s="273"/>
      <c r="AN12" s="274"/>
      <c r="AO12" s="275"/>
      <c r="AP12" s="273">
        <v>82</v>
      </c>
      <c r="AQ12" s="273">
        <v>69</v>
      </c>
      <c r="AR12" s="273">
        <v>75</v>
      </c>
      <c r="AS12" s="273">
        <v>16212</v>
      </c>
      <c r="AT12" s="274">
        <v>17164</v>
      </c>
      <c r="AU12" s="275">
        <v>33376</v>
      </c>
      <c r="AV12" s="273"/>
      <c r="AW12" s="274"/>
      <c r="AX12" s="275"/>
      <c r="AY12" s="276">
        <v>36.700000000000003</v>
      </c>
      <c r="AZ12" s="277">
        <v>34.200000000000003</v>
      </c>
      <c r="BA12" s="278">
        <v>35.4</v>
      </c>
      <c r="BB12" s="273">
        <v>16212</v>
      </c>
      <c r="BC12" s="274">
        <v>17164</v>
      </c>
      <c r="BD12" s="275">
        <v>33376</v>
      </c>
      <c r="BE12" s="273"/>
      <c r="BF12" s="274"/>
      <c r="BG12" s="275"/>
      <c r="BH12" s="273">
        <v>78</v>
      </c>
      <c r="BI12" s="273">
        <v>64</v>
      </c>
      <c r="BJ12" s="273">
        <v>71</v>
      </c>
      <c r="BK12" s="273">
        <v>20103</v>
      </c>
      <c r="BL12" s="274">
        <v>21298</v>
      </c>
      <c r="BM12" s="275">
        <v>41401</v>
      </c>
      <c r="BN12" s="273"/>
      <c r="BO12" s="274"/>
      <c r="BP12" s="275"/>
      <c r="BQ12" s="273">
        <v>80</v>
      </c>
      <c r="BR12" s="273">
        <v>66</v>
      </c>
      <c r="BS12" s="273">
        <v>73</v>
      </c>
      <c r="BT12" s="273">
        <v>20103</v>
      </c>
      <c r="BU12" s="274">
        <v>21298</v>
      </c>
      <c r="BV12" s="275">
        <v>41401</v>
      </c>
      <c r="BW12" s="273"/>
      <c r="BX12" s="274"/>
      <c r="BY12" s="275"/>
      <c r="BZ12" s="273">
        <v>36.1</v>
      </c>
      <c r="CA12" s="274">
        <v>33.700000000000003</v>
      </c>
      <c r="CB12" s="275">
        <v>34.799999999999997</v>
      </c>
      <c r="CC12" s="273">
        <v>20103</v>
      </c>
      <c r="CD12" s="274">
        <v>21298</v>
      </c>
      <c r="CE12" s="275">
        <v>41401</v>
      </c>
    </row>
    <row r="13" spans="1:83" x14ac:dyDescent="0.35">
      <c r="B13" t="s">
        <v>187</v>
      </c>
      <c r="C13" s="273"/>
      <c r="D13" s="274"/>
      <c r="E13" s="275"/>
      <c r="F13" s="273">
        <v>61</v>
      </c>
      <c r="G13" s="274">
        <v>46</v>
      </c>
      <c r="H13" s="275">
        <v>53</v>
      </c>
      <c r="I13" s="273">
        <v>1541</v>
      </c>
      <c r="J13" s="274">
        <v>1705</v>
      </c>
      <c r="K13" s="275">
        <v>3246</v>
      </c>
      <c r="L13" s="273"/>
      <c r="M13" s="274"/>
      <c r="N13" s="275"/>
      <c r="O13" s="273">
        <v>63</v>
      </c>
      <c r="P13" s="274">
        <v>49</v>
      </c>
      <c r="Q13" s="275">
        <v>56</v>
      </c>
      <c r="R13" s="273">
        <v>1541</v>
      </c>
      <c r="S13" s="274">
        <v>1705</v>
      </c>
      <c r="T13" s="275">
        <v>3246</v>
      </c>
      <c r="U13" s="273"/>
      <c r="V13" s="274"/>
      <c r="W13" s="275"/>
      <c r="X13" s="276">
        <v>32.5</v>
      </c>
      <c r="Y13" s="277">
        <v>29.9</v>
      </c>
      <c r="Z13" s="278">
        <v>31.1</v>
      </c>
      <c r="AA13" s="273">
        <v>1541</v>
      </c>
      <c r="AB13" s="274">
        <v>1705</v>
      </c>
      <c r="AC13" s="275">
        <v>3246</v>
      </c>
      <c r="AD13" s="273"/>
      <c r="AE13" s="274"/>
      <c r="AF13" s="275"/>
      <c r="AG13" s="273">
        <v>64</v>
      </c>
      <c r="AH13" s="273">
        <v>51</v>
      </c>
      <c r="AI13" s="273">
        <v>58</v>
      </c>
      <c r="AJ13" s="273">
        <v>13604</v>
      </c>
      <c r="AK13" s="274">
        <v>14181</v>
      </c>
      <c r="AL13" s="275">
        <v>27785</v>
      </c>
      <c r="AM13" s="273"/>
      <c r="AN13" s="274"/>
      <c r="AO13" s="275"/>
      <c r="AP13" s="273">
        <v>66</v>
      </c>
      <c r="AQ13" s="273">
        <v>53</v>
      </c>
      <c r="AR13" s="273">
        <v>59</v>
      </c>
      <c r="AS13" s="273">
        <v>13604</v>
      </c>
      <c r="AT13" s="274">
        <v>14181</v>
      </c>
      <c r="AU13" s="275">
        <v>27785</v>
      </c>
      <c r="AV13" s="273"/>
      <c r="AW13" s="274"/>
      <c r="AX13" s="275"/>
      <c r="AY13" s="276">
        <v>34.1</v>
      </c>
      <c r="AZ13" s="277">
        <v>31.9</v>
      </c>
      <c r="BA13" s="278">
        <v>33</v>
      </c>
      <c r="BB13" s="273">
        <v>13604</v>
      </c>
      <c r="BC13" s="274">
        <v>14181</v>
      </c>
      <c r="BD13" s="275">
        <v>27785</v>
      </c>
      <c r="BE13" s="273"/>
      <c r="BF13" s="274"/>
      <c r="BG13" s="275"/>
      <c r="BH13" s="273">
        <v>64</v>
      </c>
      <c r="BI13" s="273">
        <v>51</v>
      </c>
      <c r="BJ13" s="273">
        <v>57</v>
      </c>
      <c r="BK13" s="273">
        <v>15145</v>
      </c>
      <c r="BL13" s="274">
        <v>15886</v>
      </c>
      <c r="BM13" s="275">
        <v>31031</v>
      </c>
      <c r="BN13" s="273"/>
      <c r="BO13" s="274"/>
      <c r="BP13" s="275"/>
      <c r="BQ13" s="273">
        <v>65</v>
      </c>
      <c r="BR13" s="273">
        <v>53</v>
      </c>
      <c r="BS13" s="273">
        <v>59</v>
      </c>
      <c r="BT13" s="273">
        <v>15145</v>
      </c>
      <c r="BU13" s="274">
        <v>15886</v>
      </c>
      <c r="BV13" s="275">
        <v>31031</v>
      </c>
      <c r="BW13" s="273"/>
      <c r="BX13" s="274"/>
      <c r="BY13" s="275"/>
      <c r="BZ13" s="273">
        <v>34</v>
      </c>
      <c r="CA13" s="274">
        <v>31.7</v>
      </c>
      <c r="CB13" s="275">
        <v>32.799999999999997</v>
      </c>
      <c r="CC13" s="273">
        <v>15145</v>
      </c>
      <c r="CD13" s="274">
        <v>15886</v>
      </c>
      <c r="CE13" s="275">
        <v>31031</v>
      </c>
    </row>
    <row r="14" spans="1:83" x14ac:dyDescent="0.35">
      <c r="B14" t="s">
        <v>213</v>
      </c>
      <c r="C14" s="273"/>
      <c r="D14" s="274"/>
      <c r="E14" s="275"/>
      <c r="F14" s="273">
        <v>61</v>
      </c>
      <c r="G14" s="274">
        <v>43</v>
      </c>
      <c r="H14" s="275">
        <v>52</v>
      </c>
      <c r="I14" s="273">
        <v>31727</v>
      </c>
      <c r="J14" s="274">
        <v>33818</v>
      </c>
      <c r="K14" s="275">
        <v>65545</v>
      </c>
      <c r="L14" s="273"/>
      <c r="M14" s="274"/>
      <c r="N14" s="275"/>
      <c r="O14" s="273">
        <v>62</v>
      </c>
      <c r="P14" s="274">
        <v>46</v>
      </c>
      <c r="Q14" s="275">
        <v>54</v>
      </c>
      <c r="R14" s="273">
        <v>31727</v>
      </c>
      <c r="S14" s="274">
        <v>33818</v>
      </c>
      <c r="T14" s="275">
        <v>65545</v>
      </c>
      <c r="U14" s="273"/>
      <c r="V14" s="274"/>
      <c r="W14" s="275"/>
      <c r="X14" s="276">
        <v>32.5</v>
      </c>
      <c r="Y14" s="277">
        <v>30</v>
      </c>
      <c r="Z14" s="278">
        <v>31.2</v>
      </c>
      <c r="AA14" s="273">
        <v>31727</v>
      </c>
      <c r="AB14" s="274">
        <v>33818</v>
      </c>
      <c r="AC14" s="275">
        <v>65545</v>
      </c>
      <c r="AD14" s="273"/>
      <c r="AE14" s="274"/>
      <c r="AF14" s="275"/>
      <c r="AG14" s="273">
        <v>80</v>
      </c>
      <c r="AH14" s="273">
        <v>66</v>
      </c>
      <c r="AI14" s="273">
        <v>73</v>
      </c>
      <c r="AJ14" s="273">
        <v>207439</v>
      </c>
      <c r="AK14" s="274">
        <v>217406</v>
      </c>
      <c r="AL14" s="275">
        <v>424845</v>
      </c>
      <c r="AM14" s="273"/>
      <c r="AN14" s="274"/>
      <c r="AO14" s="275"/>
      <c r="AP14" s="273">
        <v>81</v>
      </c>
      <c r="AQ14" s="273">
        <v>68</v>
      </c>
      <c r="AR14" s="273">
        <v>74</v>
      </c>
      <c r="AS14" s="273">
        <v>207439</v>
      </c>
      <c r="AT14" s="274">
        <v>217406</v>
      </c>
      <c r="AU14" s="275">
        <v>424845</v>
      </c>
      <c r="AV14" s="273"/>
      <c r="AW14" s="274"/>
      <c r="AX14" s="275"/>
      <c r="AY14" s="276">
        <v>36.4</v>
      </c>
      <c r="AZ14" s="277">
        <v>34.200000000000003</v>
      </c>
      <c r="BA14" s="278">
        <v>35.299999999999997</v>
      </c>
      <c r="BB14" s="273">
        <v>207439</v>
      </c>
      <c r="BC14" s="274">
        <v>217406</v>
      </c>
      <c r="BD14" s="275">
        <v>424845</v>
      </c>
      <c r="BE14" s="273"/>
      <c r="BF14" s="274"/>
      <c r="BG14" s="275"/>
      <c r="BH14" s="273">
        <v>77</v>
      </c>
      <c r="BI14" s="273">
        <v>63</v>
      </c>
      <c r="BJ14" s="273">
        <v>70</v>
      </c>
      <c r="BK14" s="273">
        <v>239166</v>
      </c>
      <c r="BL14" s="274">
        <v>251224</v>
      </c>
      <c r="BM14" s="275">
        <v>490390</v>
      </c>
      <c r="BN14" s="273"/>
      <c r="BO14" s="274"/>
      <c r="BP14" s="275"/>
      <c r="BQ14" s="273">
        <v>78</v>
      </c>
      <c r="BR14" s="273">
        <v>65</v>
      </c>
      <c r="BS14" s="273">
        <v>72</v>
      </c>
      <c r="BT14" s="273">
        <v>239166</v>
      </c>
      <c r="BU14" s="274">
        <v>251224</v>
      </c>
      <c r="BV14" s="275">
        <v>490390</v>
      </c>
      <c r="BW14" s="273"/>
      <c r="BX14" s="274"/>
      <c r="BY14" s="275"/>
      <c r="BZ14" s="273">
        <v>35.9</v>
      </c>
      <c r="CA14" s="274">
        <v>33.6</v>
      </c>
      <c r="CB14" s="275">
        <v>34.700000000000003</v>
      </c>
      <c r="CC14" s="273">
        <v>239166</v>
      </c>
      <c r="CD14" s="274">
        <v>251224</v>
      </c>
      <c r="CE14" s="275">
        <v>490390</v>
      </c>
    </row>
    <row r="15" spans="1:83" x14ac:dyDescent="0.35">
      <c r="B15" t="s">
        <v>539</v>
      </c>
      <c r="C15" s="273"/>
      <c r="D15" s="274"/>
      <c r="E15" s="275"/>
      <c r="F15" s="273">
        <v>63</v>
      </c>
      <c r="G15" s="274">
        <v>46</v>
      </c>
      <c r="H15" s="275">
        <v>54</v>
      </c>
      <c r="I15" s="273">
        <v>44391</v>
      </c>
      <c r="J15" s="274">
        <v>47250</v>
      </c>
      <c r="K15" s="275">
        <v>91641</v>
      </c>
      <c r="L15" s="273"/>
      <c r="M15" s="274"/>
      <c r="N15" s="275"/>
      <c r="O15" s="273">
        <v>64</v>
      </c>
      <c r="P15" s="274">
        <v>48</v>
      </c>
      <c r="Q15" s="275">
        <v>56</v>
      </c>
      <c r="R15" s="273">
        <v>44391</v>
      </c>
      <c r="S15" s="274">
        <v>47250</v>
      </c>
      <c r="T15" s="275">
        <v>91641</v>
      </c>
      <c r="U15" s="273"/>
      <c r="V15" s="274"/>
      <c r="W15" s="275"/>
      <c r="X15" s="276">
        <v>32.799999999999997</v>
      </c>
      <c r="Y15" s="277">
        <v>30.2</v>
      </c>
      <c r="Z15" s="278">
        <v>31.5</v>
      </c>
      <c r="AA15" s="273">
        <v>44391</v>
      </c>
      <c r="AB15" s="274">
        <v>47250</v>
      </c>
      <c r="AC15" s="275">
        <v>91641</v>
      </c>
      <c r="AD15" s="273"/>
      <c r="AE15" s="274"/>
      <c r="AF15" s="275"/>
      <c r="AG15" s="273">
        <v>79</v>
      </c>
      <c r="AH15" s="273">
        <v>64</v>
      </c>
      <c r="AI15" s="273">
        <v>71</v>
      </c>
      <c r="AJ15" s="273">
        <v>282436</v>
      </c>
      <c r="AK15" s="274">
        <v>295787</v>
      </c>
      <c r="AL15" s="275">
        <v>578223</v>
      </c>
      <c r="AM15" s="273"/>
      <c r="AN15" s="274"/>
      <c r="AO15" s="275"/>
      <c r="AP15" s="273">
        <v>80</v>
      </c>
      <c r="AQ15" s="273">
        <v>67</v>
      </c>
      <c r="AR15" s="273">
        <v>73</v>
      </c>
      <c r="AS15" s="273">
        <v>282436</v>
      </c>
      <c r="AT15" s="274">
        <v>295787</v>
      </c>
      <c r="AU15" s="275">
        <v>578223</v>
      </c>
      <c r="AV15" s="273"/>
      <c r="AW15" s="274"/>
      <c r="AX15" s="275"/>
      <c r="AY15" s="276">
        <v>36.1</v>
      </c>
      <c r="AZ15" s="277">
        <v>33.799999999999997</v>
      </c>
      <c r="BA15" s="278">
        <v>34.9</v>
      </c>
      <c r="BB15" s="273">
        <v>282436</v>
      </c>
      <c r="BC15" s="274">
        <v>295787</v>
      </c>
      <c r="BD15" s="275">
        <v>578223</v>
      </c>
      <c r="BE15" s="273"/>
      <c r="BF15" s="274"/>
      <c r="BG15" s="275"/>
      <c r="BH15" s="273">
        <v>77</v>
      </c>
      <c r="BI15" s="273">
        <v>62</v>
      </c>
      <c r="BJ15" s="273">
        <v>69</v>
      </c>
      <c r="BK15" s="273">
        <v>326827</v>
      </c>
      <c r="BL15" s="274">
        <v>343037</v>
      </c>
      <c r="BM15" s="275">
        <v>669864</v>
      </c>
      <c r="BN15" s="273"/>
      <c r="BO15" s="274"/>
      <c r="BP15" s="275"/>
      <c r="BQ15" s="273">
        <v>78</v>
      </c>
      <c r="BR15" s="273">
        <v>64</v>
      </c>
      <c r="BS15" s="273">
        <v>71</v>
      </c>
      <c r="BT15" s="273">
        <v>326827</v>
      </c>
      <c r="BU15" s="274">
        <v>343037</v>
      </c>
      <c r="BV15" s="275">
        <v>669864</v>
      </c>
      <c r="BW15" s="273"/>
      <c r="BX15" s="274"/>
      <c r="BY15" s="275"/>
      <c r="BZ15" s="273">
        <v>35.700000000000003</v>
      </c>
      <c r="CA15" s="274">
        <v>33.299999999999997</v>
      </c>
      <c r="CB15" s="275">
        <v>34.5</v>
      </c>
      <c r="CC15" s="273">
        <v>326827</v>
      </c>
      <c r="CD15" s="274">
        <v>343037</v>
      </c>
      <c r="CE15" s="275">
        <v>669864</v>
      </c>
    </row>
    <row r="16" spans="1:83" x14ac:dyDescent="0.35">
      <c r="A16" t="s">
        <v>530</v>
      </c>
      <c r="B16" t="s">
        <v>531</v>
      </c>
      <c r="C16" s="273"/>
      <c r="D16" s="274"/>
      <c r="E16" s="275"/>
      <c r="F16" s="273">
        <v>74</v>
      </c>
      <c r="G16" s="274">
        <v>55</v>
      </c>
      <c r="H16" s="275">
        <v>64</v>
      </c>
      <c r="I16" s="273">
        <v>2300</v>
      </c>
      <c r="J16" s="274">
        <v>2386</v>
      </c>
      <c r="K16" s="275">
        <v>4686</v>
      </c>
      <c r="L16" s="273"/>
      <c r="M16" s="274"/>
      <c r="N16" s="275"/>
      <c r="O16" s="273">
        <v>75</v>
      </c>
      <c r="P16" s="274">
        <v>58</v>
      </c>
      <c r="Q16" s="275">
        <v>66</v>
      </c>
      <c r="R16" s="273">
        <v>2300</v>
      </c>
      <c r="S16" s="274">
        <v>2386</v>
      </c>
      <c r="T16" s="275">
        <v>4686</v>
      </c>
      <c r="U16" s="273"/>
      <c r="V16" s="274"/>
      <c r="W16" s="275"/>
      <c r="X16" s="276">
        <v>34.1</v>
      </c>
      <c r="Y16" s="277">
        <v>31.2</v>
      </c>
      <c r="Z16" s="278">
        <v>32.6</v>
      </c>
      <c r="AA16" s="273">
        <v>2300</v>
      </c>
      <c r="AB16" s="274">
        <v>2386</v>
      </c>
      <c r="AC16" s="275">
        <v>4686</v>
      </c>
      <c r="AD16" s="273"/>
      <c r="AE16" s="274"/>
      <c r="AF16" s="275"/>
      <c r="AG16" s="273">
        <v>78</v>
      </c>
      <c r="AH16" s="273">
        <v>61</v>
      </c>
      <c r="AI16" s="273">
        <v>69</v>
      </c>
      <c r="AJ16" s="273">
        <v>8773</v>
      </c>
      <c r="AK16" s="274">
        <v>9083</v>
      </c>
      <c r="AL16" s="275">
        <v>17856</v>
      </c>
      <c r="AM16" s="273"/>
      <c r="AN16" s="274"/>
      <c r="AO16" s="275"/>
      <c r="AP16" s="273">
        <v>79</v>
      </c>
      <c r="AQ16" s="273">
        <v>64</v>
      </c>
      <c r="AR16" s="273">
        <v>71</v>
      </c>
      <c r="AS16" s="273">
        <v>8773</v>
      </c>
      <c r="AT16" s="274">
        <v>9083</v>
      </c>
      <c r="AU16" s="275">
        <v>17856</v>
      </c>
      <c r="AV16" s="273"/>
      <c r="AW16" s="274"/>
      <c r="AX16" s="275"/>
      <c r="AY16" s="276">
        <v>35.299999999999997</v>
      </c>
      <c r="AZ16" s="277">
        <v>32.4</v>
      </c>
      <c r="BA16" s="278">
        <v>33.799999999999997</v>
      </c>
      <c r="BB16" s="273">
        <v>8773</v>
      </c>
      <c r="BC16" s="274">
        <v>9083</v>
      </c>
      <c r="BD16" s="275">
        <v>17856</v>
      </c>
      <c r="BE16" s="273"/>
      <c r="BF16" s="274"/>
      <c r="BG16" s="275"/>
      <c r="BH16" s="273">
        <v>77</v>
      </c>
      <c r="BI16" s="273">
        <v>60</v>
      </c>
      <c r="BJ16" s="273">
        <v>68</v>
      </c>
      <c r="BK16" s="273">
        <v>11073</v>
      </c>
      <c r="BL16" s="274">
        <v>11469</v>
      </c>
      <c r="BM16" s="275">
        <v>22542</v>
      </c>
      <c r="BN16" s="273"/>
      <c r="BO16" s="274"/>
      <c r="BP16" s="275"/>
      <c r="BQ16" s="273">
        <v>78</v>
      </c>
      <c r="BR16" s="273">
        <v>63</v>
      </c>
      <c r="BS16" s="273">
        <v>70</v>
      </c>
      <c r="BT16" s="273">
        <v>11073</v>
      </c>
      <c r="BU16" s="274">
        <v>11469</v>
      </c>
      <c r="BV16" s="275">
        <v>22542</v>
      </c>
      <c r="BW16" s="273"/>
      <c r="BX16" s="274"/>
      <c r="BY16" s="275"/>
      <c r="BZ16" s="273">
        <v>35.1</v>
      </c>
      <c r="CA16" s="274">
        <v>32.1</v>
      </c>
      <c r="CB16" s="275">
        <v>33.6</v>
      </c>
      <c r="CC16" s="273">
        <v>11073</v>
      </c>
      <c r="CD16" s="274">
        <v>11469</v>
      </c>
      <c r="CE16" s="275">
        <v>22542</v>
      </c>
    </row>
    <row r="17" spans="2:83" x14ac:dyDescent="0.35">
      <c r="B17" t="s">
        <v>173</v>
      </c>
      <c r="C17" s="273"/>
      <c r="D17" s="274"/>
      <c r="E17" s="275"/>
      <c r="F17" s="273">
        <v>69</v>
      </c>
      <c r="G17" s="274">
        <v>52</v>
      </c>
      <c r="H17" s="275">
        <v>60</v>
      </c>
      <c r="I17" s="273">
        <v>557</v>
      </c>
      <c r="J17" s="274">
        <v>668</v>
      </c>
      <c r="K17" s="275">
        <v>1225</v>
      </c>
      <c r="L17" s="273"/>
      <c r="M17" s="274"/>
      <c r="N17" s="275"/>
      <c r="O17" s="273">
        <v>69</v>
      </c>
      <c r="P17" s="274">
        <v>56</v>
      </c>
      <c r="Q17" s="275">
        <v>62</v>
      </c>
      <c r="R17" s="273">
        <v>557</v>
      </c>
      <c r="S17" s="274">
        <v>668</v>
      </c>
      <c r="T17" s="275">
        <v>1225</v>
      </c>
      <c r="U17" s="273"/>
      <c r="V17" s="274"/>
      <c r="W17" s="275"/>
      <c r="X17" s="276">
        <v>33.799999999999997</v>
      </c>
      <c r="Y17" s="277">
        <v>30.7</v>
      </c>
      <c r="Z17" s="278">
        <v>32.1</v>
      </c>
      <c r="AA17" s="273">
        <v>557</v>
      </c>
      <c r="AB17" s="274">
        <v>668</v>
      </c>
      <c r="AC17" s="275">
        <v>1225</v>
      </c>
      <c r="AD17" s="273"/>
      <c r="AE17" s="274"/>
      <c r="AF17" s="275"/>
      <c r="AG17" s="273">
        <v>76</v>
      </c>
      <c r="AH17" s="273">
        <v>61</v>
      </c>
      <c r="AI17" s="273">
        <v>68</v>
      </c>
      <c r="AJ17" s="273">
        <v>4985</v>
      </c>
      <c r="AK17" s="274">
        <v>5362</v>
      </c>
      <c r="AL17" s="275">
        <v>10347</v>
      </c>
      <c r="AM17" s="273"/>
      <c r="AN17" s="274"/>
      <c r="AO17" s="275"/>
      <c r="AP17" s="273">
        <v>78</v>
      </c>
      <c r="AQ17" s="273">
        <v>65</v>
      </c>
      <c r="AR17" s="273">
        <v>71</v>
      </c>
      <c r="AS17" s="273">
        <v>4985</v>
      </c>
      <c r="AT17" s="274">
        <v>5362</v>
      </c>
      <c r="AU17" s="275">
        <v>10347</v>
      </c>
      <c r="AV17" s="273"/>
      <c r="AW17" s="274"/>
      <c r="AX17" s="275"/>
      <c r="AY17" s="276">
        <v>35.1</v>
      </c>
      <c r="AZ17" s="277">
        <v>32.6</v>
      </c>
      <c r="BA17" s="278">
        <v>33.799999999999997</v>
      </c>
      <c r="BB17" s="273">
        <v>4985</v>
      </c>
      <c r="BC17" s="274">
        <v>5362</v>
      </c>
      <c r="BD17" s="275">
        <v>10347</v>
      </c>
      <c r="BE17" s="273"/>
      <c r="BF17" s="274"/>
      <c r="BG17" s="275"/>
      <c r="BH17" s="273">
        <v>75</v>
      </c>
      <c r="BI17" s="273">
        <v>60</v>
      </c>
      <c r="BJ17" s="273">
        <v>67</v>
      </c>
      <c r="BK17" s="273">
        <v>5542</v>
      </c>
      <c r="BL17" s="274">
        <v>6030</v>
      </c>
      <c r="BM17" s="275">
        <v>11572</v>
      </c>
      <c r="BN17" s="273"/>
      <c r="BO17" s="274"/>
      <c r="BP17" s="275"/>
      <c r="BQ17" s="273">
        <v>77</v>
      </c>
      <c r="BR17" s="273">
        <v>64</v>
      </c>
      <c r="BS17" s="273">
        <v>70</v>
      </c>
      <c r="BT17" s="273">
        <v>5542</v>
      </c>
      <c r="BU17" s="274">
        <v>6030</v>
      </c>
      <c r="BV17" s="275">
        <v>11572</v>
      </c>
      <c r="BW17" s="273"/>
      <c r="BX17" s="274"/>
      <c r="BY17" s="275"/>
      <c r="BZ17" s="273">
        <v>35</v>
      </c>
      <c r="CA17" s="274">
        <v>32.4</v>
      </c>
      <c r="CB17" s="275">
        <v>33.6</v>
      </c>
      <c r="CC17" s="273">
        <v>5542</v>
      </c>
      <c r="CD17" s="274">
        <v>6030</v>
      </c>
      <c r="CE17" s="275">
        <v>11572</v>
      </c>
    </row>
    <row r="18" spans="2:83" x14ac:dyDescent="0.35">
      <c r="B18" t="s">
        <v>174</v>
      </c>
      <c r="C18" s="273"/>
      <c r="D18" s="274"/>
      <c r="E18" s="275"/>
      <c r="F18" s="273">
        <v>68</v>
      </c>
      <c r="G18" s="274">
        <v>53</v>
      </c>
      <c r="H18" s="275">
        <v>60</v>
      </c>
      <c r="I18" s="273">
        <v>495</v>
      </c>
      <c r="J18" s="274">
        <v>537</v>
      </c>
      <c r="K18" s="275">
        <v>1032</v>
      </c>
      <c r="L18" s="273"/>
      <c r="M18" s="274"/>
      <c r="N18" s="275"/>
      <c r="O18" s="273">
        <v>71</v>
      </c>
      <c r="P18" s="274">
        <v>54</v>
      </c>
      <c r="Q18" s="275">
        <v>62</v>
      </c>
      <c r="R18" s="273">
        <v>495</v>
      </c>
      <c r="S18" s="274">
        <v>537</v>
      </c>
      <c r="T18" s="275">
        <v>1032</v>
      </c>
      <c r="U18" s="273"/>
      <c r="V18" s="274"/>
      <c r="W18" s="275"/>
      <c r="X18" s="276">
        <v>33.6</v>
      </c>
      <c r="Y18" s="277">
        <v>30.8</v>
      </c>
      <c r="Z18" s="278">
        <v>32.1</v>
      </c>
      <c r="AA18" s="273">
        <v>495</v>
      </c>
      <c r="AB18" s="274">
        <v>537</v>
      </c>
      <c r="AC18" s="275">
        <v>1032</v>
      </c>
      <c r="AD18" s="273"/>
      <c r="AE18" s="274"/>
      <c r="AF18" s="275"/>
      <c r="AG18" s="273">
        <v>75</v>
      </c>
      <c r="AH18" s="273">
        <v>60</v>
      </c>
      <c r="AI18" s="273">
        <v>67</v>
      </c>
      <c r="AJ18" s="273">
        <v>1876</v>
      </c>
      <c r="AK18" s="274">
        <v>1914</v>
      </c>
      <c r="AL18" s="275">
        <v>3790</v>
      </c>
      <c r="AM18" s="273"/>
      <c r="AN18" s="274"/>
      <c r="AO18" s="275"/>
      <c r="AP18" s="273">
        <v>76</v>
      </c>
      <c r="AQ18" s="273">
        <v>62</v>
      </c>
      <c r="AR18" s="273">
        <v>69</v>
      </c>
      <c r="AS18" s="273">
        <v>1876</v>
      </c>
      <c r="AT18" s="274">
        <v>1914</v>
      </c>
      <c r="AU18" s="275">
        <v>3790</v>
      </c>
      <c r="AV18" s="273"/>
      <c r="AW18" s="274"/>
      <c r="AX18" s="275"/>
      <c r="AY18" s="276">
        <v>35.1</v>
      </c>
      <c r="AZ18" s="277">
        <v>32.200000000000003</v>
      </c>
      <c r="BA18" s="278">
        <v>33.6</v>
      </c>
      <c r="BB18" s="273">
        <v>1876</v>
      </c>
      <c r="BC18" s="274">
        <v>1914</v>
      </c>
      <c r="BD18" s="275">
        <v>3790</v>
      </c>
      <c r="BE18" s="273"/>
      <c r="BF18" s="274"/>
      <c r="BG18" s="275"/>
      <c r="BH18" s="273">
        <v>74</v>
      </c>
      <c r="BI18" s="273">
        <v>58</v>
      </c>
      <c r="BJ18" s="273">
        <v>66</v>
      </c>
      <c r="BK18" s="273">
        <v>2371</v>
      </c>
      <c r="BL18" s="274">
        <v>2451</v>
      </c>
      <c r="BM18" s="275">
        <v>4822</v>
      </c>
      <c r="BN18" s="273"/>
      <c r="BO18" s="274"/>
      <c r="BP18" s="275"/>
      <c r="BQ18" s="273">
        <v>75</v>
      </c>
      <c r="BR18" s="273">
        <v>61</v>
      </c>
      <c r="BS18" s="273">
        <v>68</v>
      </c>
      <c r="BT18" s="273">
        <v>2371</v>
      </c>
      <c r="BU18" s="274">
        <v>2451</v>
      </c>
      <c r="BV18" s="275">
        <v>4822</v>
      </c>
      <c r="BW18" s="273"/>
      <c r="BX18" s="274"/>
      <c r="BY18" s="275"/>
      <c r="BZ18" s="273">
        <v>34.799999999999997</v>
      </c>
      <c r="CA18" s="274">
        <v>31.9</v>
      </c>
      <c r="CB18" s="275">
        <v>33.299999999999997</v>
      </c>
      <c r="CC18" s="273">
        <v>2371</v>
      </c>
      <c r="CD18" s="274">
        <v>2451</v>
      </c>
      <c r="CE18" s="275">
        <v>4822</v>
      </c>
    </row>
    <row r="19" spans="2:83" x14ac:dyDescent="0.35">
      <c r="B19" t="s">
        <v>222</v>
      </c>
      <c r="C19" s="273"/>
      <c r="D19" s="274"/>
      <c r="E19" s="275"/>
      <c r="F19" s="273">
        <v>62</v>
      </c>
      <c r="G19" s="274">
        <v>46</v>
      </c>
      <c r="H19" s="275">
        <v>53</v>
      </c>
      <c r="I19" s="273">
        <v>1045</v>
      </c>
      <c r="J19" s="274">
        <v>1169</v>
      </c>
      <c r="K19" s="275">
        <v>2214</v>
      </c>
      <c r="L19" s="273"/>
      <c r="M19" s="274"/>
      <c r="N19" s="275"/>
      <c r="O19" s="273">
        <v>64</v>
      </c>
      <c r="P19" s="274">
        <v>49</v>
      </c>
      <c r="Q19" s="275">
        <v>56</v>
      </c>
      <c r="R19" s="273">
        <v>1045</v>
      </c>
      <c r="S19" s="274">
        <v>1169</v>
      </c>
      <c r="T19" s="275">
        <v>2214</v>
      </c>
      <c r="U19" s="273"/>
      <c r="V19" s="274"/>
      <c r="W19" s="275"/>
      <c r="X19" s="276">
        <v>32.5</v>
      </c>
      <c r="Y19" s="277">
        <v>29.7</v>
      </c>
      <c r="Z19" s="278">
        <v>31</v>
      </c>
      <c r="AA19" s="273">
        <v>1045</v>
      </c>
      <c r="AB19" s="274">
        <v>1169</v>
      </c>
      <c r="AC19" s="275">
        <v>2214</v>
      </c>
      <c r="AD19" s="273"/>
      <c r="AE19" s="274"/>
      <c r="AF19" s="275"/>
      <c r="AG19" s="273">
        <v>70</v>
      </c>
      <c r="AH19" s="273">
        <v>56</v>
      </c>
      <c r="AI19" s="273">
        <v>63</v>
      </c>
      <c r="AJ19" s="273">
        <v>4700</v>
      </c>
      <c r="AK19" s="274">
        <v>4910</v>
      </c>
      <c r="AL19" s="275">
        <v>9610</v>
      </c>
      <c r="AM19" s="273"/>
      <c r="AN19" s="274"/>
      <c r="AO19" s="275"/>
      <c r="AP19" s="273">
        <v>72</v>
      </c>
      <c r="AQ19" s="273">
        <v>59</v>
      </c>
      <c r="AR19" s="273">
        <v>65</v>
      </c>
      <c r="AS19" s="273">
        <v>4700</v>
      </c>
      <c r="AT19" s="274">
        <v>4910</v>
      </c>
      <c r="AU19" s="275">
        <v>9610</v>
      </c>
      <c r="AV19" s="273"/>
      <c r="AW19" s="274"/>
      <c r="AX19" s="275"/>
      <c r="AY19" s="276">
        <v>34.1</v>
      </c>
      <c r="AZ19" s="277">
        <v>31.5</v>
      </c>
      <c r="BA19" s="278">
        <v>32.799999999999997</v>
      </c>
      <c r="BB19" s="273">
        <v>4700</v>
      </c>
      <c r="BC19" s="274">
        <v>4910</v>
      </c>
      <c r="BD19" s="275">
        <v>9610</v>
      </c>
      <c r="BE19" s="273"/>
      <c r="BF19" s="274"/>
      <c r="BG19" s="275"/>
      <c r="BH19" s="273">
        <v>69</v>
      </c>
      <c r="BI19" s="273">
        <v>54</v>
      </c>
      <c r="BJ19" s="273">
        <v>61</v>
      </c>
      <c r="BK19" s="273">
        <v>5745</v>
      </c>
      <c r="BL19" s="274">
        <v>6079</v>
      </c>
      <c r="BM19" s="275">
        <v>11824</v>
      </c>
      <c r="BN19" s="273"/>
      <c r="BO19" s="274"/>
      <c r="BP19" s="275"/>
      <c r="BQ19" s="273">
        <v>71</v>
      </c>
      <c r="BR19" s="273">
        <v>57</v>
      </c>
      <c r="BS19" s="273">
        <v>63</v>
      </c>
      <c r="BT19" s="273">
        <v>5745</v>
      </c>
      <c r="BU19" s="274">
        <v>6079</v>
      </c>
      <c r="BV19" s="275">
        <v>11824</v>
      </c>
      <c r="BW19" s="273"/>
      <c r="BX19" s="274"/>
      <c r="BY19" s="275"/>
      <c r="BZ19" s="273">
        <v>33.799999999999997</v>
      </c>
      <c r="CA19" s="274">
        <v>31.2</v>
      </c>
      <c r="CB19" s="275">
        <v>32.5</v>
      </c>
      <c r="CC19" s="273">
        <v>5745</v>
      </c>
      <c r="CD19" s="274">
        <v>6079</v>
      </c>
      <c r="CE19" s="275">
        <v>11824</v>
      </c>
    </row>
    <row r="20" spans="2:83" x14ac:dyDescent="0.35">
      <c r="B20" t="s">
        <v>172</v>
      </c>
      <c r="C20" s="273"/>
      <c r="D20" s="274"/>
      <c r="E20" s="275"/>
      <c r="F20" s="273">
        <v>70</v>
      </c>
      <c r="G20" s="274">
        <v>53</v>
      </c>
      <c r="H20" s="275">
        <v>61</v>
      </c>
      <c r="I20" s="273">
        <v>1170</v>
      </c>
      <c r="J20" s="274">
        <v>1321</v>
      </c>
      <c r="K20" s="275">
        <v>2491</v>
      </c>
      <c r="L20" s="273"/>
      <c r="M20" s="274"/>
      <c r="N20" s="275"/>
      <c r="O20" s="273">
        <v>72</v>
      </c>
      <c r="P20" s="274">
        <v>54</v>
      </c>
      <c r="Q20" s="275">
        <v>63</v>
      </c>
      <c r="R20" s="273">
        <v>1170</v>
      </c>
      <c r="S20" s="274">
        <v>1321</v>
      </c>
      <c r="T20" s="275">
        <v>2491</v>
      </c>
      <c r="U20" s="273"/>
      <c r="V20" s="274"/>
      <c r="W20" s="275"/>
      <c r="X20" s="276">
        <v>34.1</v>
      </c>
      <c r="Y20" s="277">
        <v>31.1</v>
      </c>
      <c r="Z20" s="278">
        <v>32.5</v>
      </c>
      <c r="AA20" s="273">
        <v>1170</v>
      </c>
      <c r="AB20" s="274">
        <v>1321</v>
      </c>
      <c r="AC20" s="275">
        <v>2491</v>
      </c>
      <c r="AD20" s="273"/>
      <c r="AE20" s="274"/>
      <c r="AF20" s="275"/>
      <c r="AG20" s="273">
        <v>81</v>
      </c>
      <c r="AH20" s="273">
        <v>67</v>
      </c>
      <c r="AI20" s="273">
        <v>74</v>
      </c>
      <c r="AJ20" s="273">
        <v>6142</v>
      </c>
      <c r="AK20" s="274">
        <v>6468</v>
      </c>
      <c r="AL20" s="275">
        <v>12610</v>
      </c>
      <c r="AM20" s="273"/>
      <c r="AN20" s="274"/>
      <c r="AO20" s="275"/>
      <c r="AP20" s="273">
        <v>82</v>
      </c>
      <c r="AQ20" s="273">
        <v>69</v>
      </c>
      <c r="AR20" s="273">
        <v>75</v>
      </c>
      <c r="AS20" s="273">
        <v>6142</v>
      </c>
      <c r="AT20" s="274">
        <v>6468</v>
      </c>
      <c r="AU20" s="275">
        <v>12610</v>
      </c>
      <c r="AV20" s="273"/>
      <c r="AW20" s="274"/>
      <c r="AX20" s="275"/>
      <c r="AY20" s="276">
        <v>36.6</v>
      </c>
      <c r="AZ20" s="277">
        <v>34.1</v>
      </c>
      <c r="BA20" s="278">
        <v>35.299999999999997</v>
      </c>
      <c r="BB20" s="273">
        <v>6142</v>
      </c>
      <c r="BC20" s="274">
        <v>6468</v>
      </c>
      <c r="BD20" s="275">
        <v>12610</v>
      </c>
      <c r="BE20" s="273"/>
      <c r="BF20" s="274"/>
      <c r="BG20" s="275"/>
      <c r="BH20" s="273">
        <v>79</v>
      </c>
      <c r="BI20" s="273">
        <v>65</v>
      </c>
      <c r="BJ20" s="273">
        <v>72</v>
      </c>
      <c r="BK20" s="273">
        <v>7312</v>
      </c>
      <c r="BL20" s="274">
        <v>7789</v>
      </c>
      <c r="BM20" s="275">
        <v>15101</v>
      </c>
      <c r="BN20" s="273"/>
      <c r="BO20" s="274"/>
      <c r="BP20" s="275"/>
      <c r="BQ20" s="273">
        <v>80</v>
      </c>
      <c r="BR20" s="273">
        <v>67</v>
      </c>
      <c r="BS20" s="273">
        <v>73</v>
      </c>
      <c r="BT20" s="273">
        <v>7312</v>
      </c>
      <c r="BU20" s="274">
        <v>7789</v>
      </c>
      <c r="BV20" s="275">
        <v>15101</v>
      </c>
      <c r="BW20" s="273"/>
      <c r="BX20" s="274"/>
      <c r="BY20" s="275"/>
      <c r="BZ20" s="273">
        <v>36.200000000000003</v>
      </c>
      <c r="CA20" s="274">
        <v>33.6</v>
      </c>
      <c r="CB20" s="275">
        <v>34.9</v>
      </c>
      <c r="CC20" s="273">
        <v>7312</v>
      </c>
      <c r="CD20" s="274">
        <v>7789</v>
      </c>
      <c r="CE20" s="275">
        <v>15101</v>
      </c>
    </row>
    <row r="21" spans="2:83" x14ac:dyDescent="0.35">
      <c r="B21" t="s">
        <v>171</v>
      </c>
      <c r="C21" s="273"/>
      <c r="D21" s="274"/>
      <c r="E21" s="275"/>
      <c r="F21" s="273">
        <v>59</v>
      </c>
      <c r="G21" s="274">
        <v>45</v>
      </c>
      <c r="H21" s="275">
        <v>52</v>
      </c>
      <c r="I21" s="273">
        <v>1350</v>
      </c>
      <c r="J21" s="274">
        <v>1397</v>
      </c>
      <c r="K21" s="275">
        <v>2747</v>
      </c>
      <c r="L21" s="273"/>
      <c r="M21" s="274"/>
      <c r="N21" s="275"/>
      <c r="O21" s="273">
        <v>61</v>
      </c>
      <c r="P21" s="274">
        <v>47</v>
      </c>
      <c r="Q21" s="275">
        <v>54</v>
      </c>
      <c r="R21" s="273">
        <v>1350</v>
      </c>
      <c r="S21" s="274">
        <v>1397</v>
      </c>
      <c r="T21" s="275">
        <v>2747</v>
      </c>
      <c r="U21" s="273"/>
      <c r="V21" s="274"/>
      <c r="W21" s="275"/>
      <c r="X21" s="276">
        <v>32.200000000000003</v>
      </c>
      <c r="Y21" s="277">
        <v>29.5</v>
      </c>
      <c r="Z21" s="278">
        <v>30.8</v>
      </c>
      <c r="AA21" s="273">
        <v>1350</v>
      </c>
      <c r="AB21" s="274">
        <v>1397</v>
      </c>
      <c r="AC21" s="275">
        <v>2747</v>
      </c>
      <c r="AD21" s="273"/>
      <c r="AE21" s="274"/>
      <c r="AF21" s="275"/>
      <c r="AG21" s="273">
        <v>69</v>
      </c>
      <c r="AH21" s="273">
        <v>56</v>
      </c>
      <c r="AI21" s="273">
        <v>62</v>
      </c>
      <c r="AJ21" s="273">
        <v>21269</v>
      </c>
      <c r="AK21" s="274">
        <v>22220</v>
      </c>
      <c r="AL21" s="275">
        <v>43489</v>
      </c>
      <c r="AM21" s="273"/>
      <c r="AN21" s="274"/>
      <c r="AO21" s="275"/>
      <c r="AP21" s="273">
        <v>71</v>
      </c>
      <c r="AQ21" s="273">
        <v>58</v>
      </c>
      <c r="AR21" s="273">
        <v>65</v>
      </c>
      <c r="AS21" s="273">
        <v>21269</v>
      </c>
      <c r="AT21" s="274">
        <v>22220</v>
      </c>
      <c r="AU21" s="275">
        <v>43489</v>
      </c>
      <c r="AV21" s="273"/>
      <c r="AW21" s="274"/>
      <c r="AX21" s="275"/>
      <c r="AY21" s="276">
        <v>34.200000000000003</v>
      </c>
      <c r="AZ21" s="277">
        <v>31.8</v>
      </c>
      <c r="BA21" s="278">
        <v>33</v>
      </c>
      <c r="BB21" s="273">
        <v>21269</v>
      </c>
      <c r="BC21" s="274">
        <v>22220</v>
      </c>
      <c r="BD21" s="275">
        <v>43489</v>
      </c>
      <c r="BE21" s="273"/>
      <c r="BF21" s="274"/>
      <c r="BG21" s="275"/>
      <c r="BH21" s="273">
        <v>69</v>
      </c>
      <c r="BI21" s="273">
        <v>55</v>
      </c>
      <c r="BJ21" s="273">
        <v>62</v>
      </c>
      <c r="BK21" s="273">
        <v>22619</v>
      </c>
      <c r="BL21" s="274">
        <v>23617</v>
      </c>
      <c r="BM21" s="275">
        <v>46236</v>
      </c>
      <c r="BN21" s="273"/>
      <c r="BO21" s="274"/>
      <c r="BP21" s="275"/>
      <c r="BQ21" s="273">
        <v>71</v>
      </c>
      <c r="BR21" s="273">
        <v>57</v>
      </c>
      <c r="BS21" s="273">
        <v>64</v>
      </c>
      <c r="BT21" s="273">
        <v>22619</v>
      </c>
      <c r="BU21" s="274">
        <v>23617</v>
      </c>
      <c r="BV21" s="275">
        <v>46236</v>
      </c>
      <c r="BW21" s="273"/>
      <c r="BX21" s="274"/>
      <c r="BY21" s="275"/>
      <c r="BZ21" s="273">
        <v>34.1</v>
      </c>
      <c r="CA21" s="274">
        <v>31.7</v>
      </c>
      <c r="CB21" s="275">
        <v>32.799999999999997</v>
      </c>
      <c r="CC21" s="273">
        <v>22619</v>
      </c>
      <c r="CD21" s="274">
        <v>23617</v>
      </c>
      <c r="CE21" s="275">
        <v>46236</v>
      </c>
    </row>
    <row r="22" spans="2:83" x14ac:dyDescent="0.35">
      <c r="B22" t="s">
        <v>244</v>
      </c>
      <c r="C22" s="273"/>
      <c r="D22" s="274"/>
      <c r="E22" s="275"/>
      <c r="F22" s="273">
        <v>67</v>
      </c>
      <c r="G22" s="274">
        <v>52</v>
      </c>
      <c r="H22" s="275">
        <v>59</v>
      </c>
      <c r="I22" s="273">
        <v>801</v>
      </c>
      <c r="J22" s="274">
        <v>861</v>
      </c>
      <c r="K22" s="275">
        <v>1662</v>
      </c>
      <c r="L22" s="273"/>
      <c r="M22" s="274"/>
      <c r="N22" s="275"/>
      <c r="O22" s="273">
        <v>70</v>
      </c>
      <c r="P22" s="274">
        <v>56</v>
      </c>
      <c r="Q22" s="275">
        <v>63</v>
      </c>
      <c r="R22" s="273">
        <v>801</v>
      </c>
      <c r="S22" s="274">
        <v>861</v>
      </c>
      <c r="T22" s="275">
        <v>1662</v>
      </c>
      <c r="U22" s="273"/>
      <c r="V22" s="274"/>
      <c r="W22" s="275"/>
      <c r="X22" s="276">
        <v>33.6</v>
      </c>
      <c r="Y22" s="277">
        <v>30.9</v>
      </c>
      <c r="Z22" s="278">
        <v>32.200000000000003</v>
      </c>
      <c r="AA22" s="273">
        <v>801</v>
      </c>
      <c r="AB22" s="274">
        <v>861</v>
      </c>
      <c r="AC22" s="275">
        <v>1662</v>
      </c>
      <c r="AD22" s="273"/>
      <c r="AE22" s="274"/>
      <c r="AF22" s="275"/>
      <c r="AG22" s="273">
        <v>73</v>
      </c>
      <c r="AH22" s="273">
        <v>57</v>
      </c>
      <c r="AI22" s="273">
        <v>65</v>
      </c>
      <c r="AJ22" s="273">
        <v>4257</v>
      </c>
      <c r="AK22" s="274">
        <v>4444</v>
      </c>
      <c r="AL22" s="275">
        <v>8701</v>
      </c>
      <c r="AM22" s="273"/>
      <c r="AN22" s="274"/>
      <c r="AO22" s="275"/>
      <c r="AP22" s="273">
        <v>76</v>
      </c>
      <c r="AQ22" s="273">
        <v>60</v>
      </c>
      <c r="AR22" s="273">
        <v>68</v>
      </c>
      <c r="AS22" s="273">
        <v>4257</v>
      </c>
      <c r="AT22" s="274">
        <v>4444</v>
      </c>
      <c r="AU22" s="275">
        <v>8701</v>
      </c>
      <c r="AV22" s="273"/>
      <c r="AW22" s="274"/>
      <c r="AX22" s="275"/>
      <c r="AY22" s="276">
        <v>34.6</v>
      </c>
      <c r="AZ22" s="277">
        <v>31.6</v>
      </c>
      <c r="BA22" s="278">
        <v>33.1</v>
      </c>
      <c r="BB22" s="273">
        <v>4257</v>
      </c>
      <c r="BC22" s="274">
        <v>4444</v>
      </c>
      <c r="BD22" s="275">
        <v>8701</v>
      </c>
      <c r="BE22" s="273"/>
      <c r="BF22" s="274"/>
      <c r="BG22" s="275"/>
      <c r="BH22" s="273">
        <v>73</v>
      </c>
      <c r="BI22" s="273">
        <v>56</v>
      </c>
      <c r="BJ22" s="273">
        <v>64</v>
      </c>
      <c r="BK22" s="273">
        <v>5058</v>
      </c>
      <c r="BL22" s="274">
        <v>5305</v>
      </c>
      <c r="BM22" s="275">
        <v>10363</v>
      </c>
      <c r="BN22" s="273"/>
      <c r="BO22" s="274"/>
      <c r="BP22" s="275"/>
      <c r="BQ22" s="273">
        <v>75</v>
      </c>
      <c r="BR22" s="273">
        <v>60</v>
      </c>
      <c r="BS22" s="273">
        <v>67</v>
      </c>
      <c r="BT22" s="273">
        <v>5058</v>
      </c>
      <c r="BU22" s="274">
        <v>5305</v>
      </c>
      <c r="BV22" s="275">
        <v>10363</v>
      </c>
      <c r="BW22" s="273"/>
      <c r="BX22" s="274"/>
      <c r="BY22" s="275"/>
      <c r="BZ22" s="273">
        <v>34.5</v>
      </c>
      <c r="CA22" s="274">
        <v>31.5</v>
      </c>
      <c r="CB22" s="275">
        <v>32.9</v>
      </c>
      <c r="CC22" s="273">
        <v>5058</v>
      </c>
      <c r="CD22" s="274">
        <v>5305</v>
      </c>
      <c r="CE22" s="275">
        <v>10363</v>
      </c>
    </row>
    <row r="23" spans="2:83" x14ac:dyDescent="0.35">
      <c r="C23" s="273"/>
      <c r="D23" s="274"/>
      <c r="E23" s="275"/>
      <c r="F23" s="273"/>
      <c r="G23" s="274"/>
      <c r="H23" s="275"/>
      <c r="I23" s="273"/>
      <c r="J23" s="274"/>
      <c r="K23" s="275"/>
      <c r="L23" s="273"/>
      <c r="M23" s="274"/>
      <c r="N23" s="275"/>
      <c r="O23" s="273"/>
      <c r="P23" s="274"/>
      <c r="Q23" s="275"/>
      <c r="R23" s="273"/>
      <c r="S23" s="274"/>
      <c r="T23" s="275"/>
      <c r="U23" s="273"/>
      <c r="V23" s="274"/>
      <c r="W23" s="275"/>
      <c r="X23" s="276"/>
      <c r="Y23" s="277"/>
      <c r="Z23" s="278"/>
      <c r="AA23" s="273"/>
      <c r="AB23" s="274"/>
      <c r="AC23" s="275"/>
      <c r="AD23" s="273"/>
      <c r="AE23" s="274"/>
      <c r="AF23" s="275"/>
      <c r="AG23" s="273"/>
      <c r="AH23" s="273"/>
      <c r="AI23" s="273"/>
      <c r="AJ23" s="273"/>
      <c r="AK23" s="274"/>
      <c r="AL23" s="275"/>
      <c r="AM23" s="273"/>
      <c r="AN23" s="274"/>
      <c r="AO23" s="275"/>
      <c r="AP23" s="273"/>
      <c r="AQ23" s="273"/>
      <c r="AR23" s="273"/>
      <c r="AS23" s="273"/>
      <c r="AT23" s="274"/>
      <c r="AU23" s="275"/>
      <c r="AV23" s="273"/>
      <c r="AW23" s="274"/>
      <c r="AX23" s="275"/>
      <c r="AY23" s="276"/>
      <c r="AZ23" s="277"/>
      <c r="BA23" s="278"/>
      <c r="BB23" s="273"/>
      <c r="BC23" s="274"/>
      <c r="BD23" s="275"/>
      <c r="BE23" s="273"/>
      <c r="BF23" s="274"/>
      <c r="BG23" s="275"/>
      <c r="BH23" s="273"/>
      <c r="BI23" s="273"/>
      <c r="BJ23" s="273"/>
      <c r="BK23" s="273"/>
      <c r="BL23" s="274"/>
      <c r="BM23" s="275"/>
      <c r="BN23" s="273"/>
      <c r="BO23" s="274"/>
      <c r="BP23" s="275"/>
      <c r="BQ23" s="273">
        <v>69</v>
      </c>
      <c r="BR23" s="273">
        <v>55</v>
      </c>
      <c r="BS23" s="273">
        <v>62</v>
      </c>
      <c r="BT23" s="273"/>
      <c r="BU23" s="274"/>
      <c r="BV23" s="275"/>
      <c r="BW23" s="273"/>
      <c r="BX23" s="274"/>
      <c r="BY23" s="275"/>
      <c r="BZ23" s="273"/>
      <c r="CA23" s="274"/>
      <c r="CB23" s="275"/>
      <c r="CC23" s="273"/>
      <c r="CD23" s="274"/>
      <c r="CE23" s="275"/>
    </row>
    <row r="24" spans="2:83" x14ac:dyDescent="0.35">
      <c r="B24" t="s">
        <v>532</v>
      </c>
      <c r="C24" s="273"/>
      <c r="D24" s="274"/>
      <c r="E24" s="275"/>
      <c r="F24" s="273">
        <v>71</v>
      </c>
      <c r="G24" s="274">
        <v>50</v>
      </c>
      <c r="H24" s="275">
        <v>61</v>
      </c>
      <c r="I24" s="273">
        <v>821</v>
      </c>
      <c r="J24" s="274">
        <v>811</v>
      </c>
      <c r="K24" s="275">
        <v>1632</v>
      </c>
      <c r="L24" s="273"/>
      <c r="M24" s="274"/>
      <c r="N24" s="275"/>
      <c r="O24" s="273">
        <v>72</v>
      </c>
      <c r="P24" s="274">
        <v>52</v>
      </c>
      <c r="Q24" s="275">
        <v>62</v>
      </c>
      <c r="R24" s="273">
        <v>821</v>
      </c>
      <c r="S24" s="274">
        <v>811</v>
      </c>
      <c r="T24" s="275">
        <v>1632</v>
      </c>
      <c r="U24" s="273"/>
      <c r="V24" s="274"/>
      <c r="W24" s="275"/>
      <c r="X24" s="276">
        <v>34.1</v>
      </c>
      <c r="Y24" s="277">
        <v>31.2</v>
      </c>
      <c r="Z24" s="278">
        <v>32.700000000000003</v>
      </c>
      <c r="AA24" s="273">
        <v>821</v>
      </c>
      <c r="AB24" s="274">
        <v>811</v>
      </c>
      <c r="AC24" s="275">
        <v>1632</v>
      </c>
      <c r="AD24" s="273"/>
      <c r="AE24" s="274"/>
      <c r="AF24" s="275"/>
      <c r="AG24" s="273">
        <v>79</v>
      </c>
      <c r="AH24" s="273">
        <v>59</v>
      </c>
      <c r="AI24" s="273">
        <v>69</v>
      </c>
      <c r="AJ24" s="273">
        <v>2150</v>
      </c>
      <c r="AK24" s="274">
        <v>2182</v>
      </c>
      <c r="AL24" s="275">
        <v>4332</v>
      </c>
      <c r="AM24" s="273"/>
      <c r="AN24" s="274"/>
      <c r="AO24" s="275"/>
      <c r="AP24" s="273">
        <v>79</v>
      </c>
      <c r="AQ24" s="273">
        <v>62</v>
      </c>
      <c r="AR24" s="273">
        <v>70</v>
      </c>
      <c r="AS24" s="273">
        <v>2150</v>
      </c>
      <c r="AT24" s="274">
        <v>2182</v>
      </c>
      <c r="AU24" s="275">
        <v>4332</v>
      </c>
      <c r="AV24" s="273"/>
      <c r="AW24" s="274"/>
      <c r="AX24" s="275"/>
      <c r="AY24" s="276">
        <v>35.6</v>
      </c>
      <c r="AZ24" s="277">
        <v>32.6</v>
      </c>
      <c r="BA24" s="278">
        <v>34.1</v>
      </c>
      <c r="BB24" s="273">
        <v>2150</v>
      </c>
      <c r="BC24" s="274">
        <v>2182</v>
      </c>
      <c r="BD24" s="275">
        <v>4332</v>
      </c>
      <c r="BE24" s="273"/>
      <c r="BF24" s="274"/>
      <c r="BG24" s="275"/>
      <c r="BH24" s="273">
        <v>76</v>
      </c>
      <c r="BI24" s="273">
        <v>57</v>
      </c>
      <c r="BJ24" s="273">
        <v>67</v>
      </c>
      <c r="BK24" s="273">
        <v>2971</v>
      </c>
      <c r="BL24" s="274">
        <v>2993</v>
      </c>
      <c r="BM24" s="275">
        <v>5964</v>
      </c>
      <c r="BN24" s="273"/>
      <c r="BO24" s="274"/>
      <c r="BP24" s="275"/>
      <c r="BQ24" s="273">
        <v>77</v>
      </c>
      <c r="BR24" s="273">
        <v>59</v>
      </c>
      <c r="BS24" s="273">
        <v>68</v>
      </c>
      <c r="BT24" s="273">
        <v>2971</v>
      </c>
      <c r="BU24" s="274">
        <v>2993</v>
      </c>
      <c r="BV24" s="275">
        <v>5964</v>
      </c>
      <c r="BW24" s="273"/>
      <c r="BX24" s="274"/>
      <c r="BY24" s="275"/>
      <c r="BZ24" s="273">
        <v>35.200000000000003</v>
      </c>
      <c r="CA24" s="274">
        <v>32.299999999999997</v>
      </c>
      <c r="CB24" s="275">
        <v>33.700000000000003</v>
      </c>
      <c r="CC24" s="273">
        <v>2971</v>
      </c>
      <c r="CD24" s="274">
        <v>2993</v>
      </c>
      <c r="CE24" s="275">
        <v>5964</v>
      </c>
    </row>
    <row r="25" spans="2:83" x14ac:dyDescent="0.35">
      <c r="B25" t="s">
        <v>221</v>
      </c>
      <c r="C25" s="273"/>
      <c r="D25" s="274"/>
      <c r="E25" s="275"/>
      <c r="F25" s="273">
        <v>67</v>
      </c>
      <c r="G25" s="274">
        <v>62</v>
      </c>
      <c r="H25" s="275">
        <v>65</v>
      </c>
      <c r="I25" s="273">
        <v>111</v>
      </c>
      <c r="J25" s="274">
        <v>106</v>
      </c>
      <c r="K25" s="275">
        <v>217</v>
      </c>
      <c r="L25" s="273"/>
      <c r="M25" s="274"/>
      <c r="N25" s="275"/>
      <c r="O25" s="273">
        <v>73</v>
      </c>
      <c r="P25" s="274">
        <v>67</v>
      </c>
      <c r="Q25" s="275">
        <v>70</v>
      </c>
      <c r="R25" s="273">
        <v>111</v>
      </c>
      <c r="S25" s="274">
        <v>106</v>
      </c>
      <c r="T25" s="275">
        <v>217</v>
      </c>
      <c r="U25" s="273"/>
      <c r="V25" s="274"/>
      <c r="W25" s="275"/>
      <c r="X25" s="276">
        <v>33.5</v>
      </c>
      <c r="Y25" s="277">
        <v>32.299999999999997</v>
      </c>
      <c r="Z25" s="278">
        <v>32.9</v>
      </c>
      <c r="AA25" s="273">
        <v>111</v>
      </c>
      <c r="AB25" s="274">
        <v>106</v>
      </c>
      <c r="AC25" s="275">
        <v>217</v>
      </c>
      <c r="AD25" s="273"/>
      <c r="AE25" s="274"/>
      <c r="AF25" s="275"/>
      <c r="AG25" s="273">
        <v>79</v>
      </c>
      <c r="AH25" s="273">
        <v>66</v>
      </c>
      <c r="AI25" s="273">
        <v>72</v>
      </c>
      <c r="AJ25" s="273">
        <v>1494</v>
      </c>
      <c r="AK25" s="274">
        <v>1623</v>
      </c>
      <c r="AL25" s="275">
        <v>3117</v>
      </c>
      <c r="AM25" s="273"/>
      <c r="AN25" s="274"/>
      <c r="AO25" s="275"/>
      <c r="AP25" s="273">
        <v>81</v>
      </c>
      <c r="AQ25" s="273">
        <v>69</v>
      </c>
      <c r="AR25" s="273">
        <v>75</v>
      </c>
      <c r="AS25" s="273">
        <v>1494</v>
      </c>
      <c r="AT25" s="274">
        <v>1623</v>
      </c>
      <c r="AU25" s="275">
        <v>3117</v>
      </c>
      <c r="AV25" s="273"/>
      <c r="AW25" s="274"/>
      <c r="AX25" s="275"/>
      <c r="AY25" s="276">
        <v>36.200000000000003</v>
      </c>
      <c r="AZ25" s="277">
        <v>33.6</v>
      </c>
      <c r="BA25" s="278">
        <v>34.799999999999997</v>
      </c>
      <c r="BB25" s="273">
        <v>1494</v>
      </c>
      <c r="BC25" s="274">
        <v>1623</v>
      </c>
      <c r="BD25" s="275">
        <v>3117</v>
      </c>
      <c r="BE25" s="273"/>
      <c r="BF25" s="274"/>
      <c r="BG25" s="275"/>
      <c r="BH25" s="273">
        <v>78</v>
      </c>
      <c r="BI25" s="273">
        <v>65</v>
      </c>
      <c r="BJ25" s="273">
        <v>72</v>
      </c>
      <c r="BK25" s="273">
        <v>1605</v>
      </c>
      <c r="BL25" s="274">
        <v>1729</v>
      </c>
      <c r="BM25" s="275">
        <v>3334</v>
      </c>
      <c r="BN25" s="273"/>
      <c r="BO25" s="274"/>
      <c r="BP25" s="275"/>
      <c r="BQ25" s="273">
        <v>80</v>
      </c>
      <c r="BR25" s="273">
        <v>69</v>
      </c>
      <c r="BS25" s="273">
        <v>74</v>
      </c>
      <c r="BT25" s="273">
        <v>1605</v>
      </c>
      <c r="BU25" s="274">
        <v>1729</v>
      </c>
      <c r="BV25" s="275">
        <v>3334</v>
      </c>
      <c r="BW25" s="273"/>
      <c r="BX25" s="274"/>
      <c r="BY25" s="275"/>
      <c r="BZ25" s="273">
        <v>36</v>
      </c>
      <c r="CA25" s="274">
        <v>33.5</v>
      </c>
      <c r="CB25" s="275">
        <v>34.700000000000003</v>
      </c>
      <c r="CC25" s="273">
        <v>1605</v>
      </c>
      <c r="CD25" s="274">
        <v>1729</v>
      </c>
      <c r="CE25" s="275">
        <v>3334</v>
      </c>
    </row>
    <row r="26" spans="2:83" x14ac:dyDescent="0.35">
      <c r="B26" t="s">
        <v>164</v>
      </c>
      <c r="C26" s="273"/>
      <c r="D26" s="274"/>
      <c r="E26" s="275"/>
      <c r="F26" s="273">
        <v>36</v>
      </c>
      <c r="G26" s="274">
        <v>21</v>
      </c>
      <c r="H26" s="275">
        <v>28</v>
      </c>
      <c r="I26" s="273">
        <v>272</v>
      </c>
      <c r="J26" s="274">
        <v>279</v>
      </c>
      <c r="K26" s="275">
        <v>551</v>
      </c>
      <c r="L26" s="273"/>
      <c r="M26" s="274"/>
      <c r="N26" s="275"/>
      <c r="O26" s="273">
        <v>37</v>
      </c>
      <c r="P26" s="274">
        <v>23</v>
      </c>
      <c r="Q26" s="275">
        <v>30</v>
      </c>
      <c r="R26" s="273">
        <v>272</v>
      </c>
      <c r="S26" s="274">
        <v>279</v>
      </c>
      <c r="T26" s="275">
        <v>551</v>
      </c>
      <c r="U26" s="273"/>
      <c r="V26" s="274"/>
      <c r="W26" s="275"/>
      <c r="X26" s="276">
        <v>28.9</v>
      </c>
      <c r="Y26" s="277">
        <v>26.7</v>
      </c>
      <c r="Z26" s="278">
        <v>27.8</v>
      </c>
      <c r="AA26" s="273">
        <v>272</v>
      </c>
      <c r="AB26" s="274">
        <v>279</v>
      </c>
      <c r="AC26" s="275">
        <v>551</v>
      </c>
      <c r="AD26" s="273"/>
      <c r="AE26" s="274"/>
      <c r="AF26" s="275"/>
      <c r="AG26" s="273">
        <v>36</v>
      </c>
      <c r="AH26" s="273">
        <v>25</v>
      </c>
      <c r="AI26" s="273">
        <v>30</v>
      </c>
      <c r="AJ26" s="273">
        <v>738</v>
      </c>
      <c r="AK26" s="274">
        <v>708</v>
      </c>
      <c r="AL26" s="275">
        <v>1446</v>
      </c>
      <c r="AM26" s="273"/>
      <c r="AN26" s="274"/>
      <c r="AO26" s="275"/>
      <c r="AP26" s="273">
        <v>38</v>
      </c>
      <c r="AQ26" s="273">
        <v>26</v>
      </c>
      <c r="AR26" s="273">
        <v>32</v>
      </c>
      <c r="AS26" s="273">
        <v>738</v>
      </c>
      <c r="AT26" s="274">
        <v>708</v>
      </c>
      <c r="AU26" s="275">
        <v>1446</v>
      </c>
      <c r="AV26" s="273"/>
      <c r="AW26" s="274"/>
      <c r="AX26" s="275"/>
      <c r="AY26" s="276">
        <v>28.6</v>
      </c>
      <c r="AZ26" s="277">
        <v>26.9</v>
      </c>
      <c r="BA26" s="278">
        <v>27.7</v>
      </c>
      <c r="BB26" s="273">
        <v>738</v>
      </c>
      <c r="BC26" s="274">
        <v>708</v>
      </c>
      <c r="BD26" s="275">
        <v>1446</v>
      </c>
      <c r="BE26" s="273"/>
      <c r="BF26" s="274"/>
      <c r="BG26" s="275"/>
      <c r="BH26" s="273">
        <v>36</v>
      </c>
      <c r="BI26" s="273">
        <v>24</v>
      </c>
      <c r="BJ26" s="273">
        <v>30</v>
      </c>
      <c r="BK26" s="273">
        <v>1010</v>
      </c>
      <c r="BL26" s="274">
        <v>987</v>
      </c>
      <c r="BM26" s="275">
        <v>1997</v>
      </c>
      <c r="BN26" s="273"/>
      <c r="BO26" s="274"/>
      <c r="BP26" s="275"/>
      <c r="BQ26" s="273">
        <v>37</v>
      </c>
      <c r="BR26" s="273">
        <v>25</v>
      </c>
      <c r="BS26" s="273">
        <v>31</v>
      </c>
      <c r="BT26" s="273">
        <v>1010</v>
      </c>
      <c r="BU26" s="274">
        <v>987</v>
      </c>
      <c r="BV26" s="275">
        <v>1997</v>
      </c>
      <c r="BW26" s="273"/>
      <c r="BX26" s="274"/>
      <c r="BY26" s="275"/>
      <c r="BZ26" s="273">
        <v>28.7</v>
      </c>
      <c r="CA26" s="274">
        <v>26.9</v>
      </c>
      <c r="CB26" s="275">
        <v>27.8</v>
      </c>
      <c r="CC26" s="273">
        <v>1010</v>
      </c>
      <c r="CD26" s="274">
        <v>987</v>
      </c>
      <c r="CE26" s="275">
        <v>1997</v>
      </c>
    </row>
    <row r="27" spans="2:83" x14ac:dyDescent="0.35">
      <c r="B27" t="s">
        <v>242</v>
      </c>
      <c r="C27" s="273"/>
      <c r="D27" s="274"/>
      <c r="E27" s="275"/>
      <c r="F27" s="273">
        <v>73</v>
      </c>
      <c r="G27" s="274">
        <v>53</v>
      </c>
      <c r="H27" s="275">
        <v>63</v>
      </c>
      <c r="I27" s="273">
        <v>355</v>
      </c>
      <c r="J27" s="274">
        <v>408</v>
      </c>
      <c r="K27" s="275">
        <v>763</v>
      </c>
      <c r="L27" s="273"/>
      <c r="M27" s="274"/>
      <c r="N27" s="275"/>
      <c r="O27" s="273">
        <v>76</v>
      </c>
      <c r="P27" s="274">
        <v>56</v>
      </c>
      <c r="Q27" s="275">
        <v>65</v>
      </c>
      <c r="R27" s="273">
        <v>355</v>
      </c>
      <c r="S27" s="274">
        <v>408</v>
      </c>
      <c r="T27" s="275">
        <v>763</v>
      </c>
      <c r="U27" s="273"/>
      <c r="V27" s="274"/>
      <c r="W27" s="275"/>
      <c r="X27" s="276">
        <v>34.700000000000003</v>
      </c>
      <c r="Y27" s="277">
        <v>31</v>
      </c>
      <c r="Z27" s="278">
        <v>32.700000000000003</v>
      </c>
      <c r="AA27" s="273">
        <v>355</v>
      </c>
      <c r="AB27" s="274">
        <v>408</v>
      </c>
      <c r="AC27" s="275">
        <v>763</v>
      </c>
      <c r="AD27" s="273"/>
      <c r="AE27" s="274"/>
      <c r="AF27" s="275"/>
      <c r="AG27" s="273">
        <v>83</v>
      </c>
      <c r="AH27" s="273">
        <v>69</v>
      </c>
      <c r="AI27" s="273">
        <v>76</v>
      </c>
      <c r="AJ27" s="273">
        <v>9601</v>
      </c>
      <c r="AK27" s="274">
        <v>10150</v>
      </c>
      <c r="AL27" s="275">
        <v>19751</v>
      </c>
      <c r="AM27" s="273"/>
      <c r="AN27" s="274"/>
      <c r="AO27" s="275"/>
      <c r="AP27" s="273">
        <v>84</v>
      </c>
      <c r="AQ27" s="273">
        <v>72</v>
      </c>
      <c r="AR27" s="273">
        <v>78</v>
      </c>
      <c r="AS27" s="273">
        <v>9601</v>
      </c>
      <c r="AT27" s="274">
        <v>10150</v>
      </c>
      <c r="AU27" s="275">
        <v>19751</v>
      </c>
      <c r="AV27" s="273"/>
      <c r="AW27" s="274"/>
      <c r="AX27" s="275"/>
      <c r="AY27" s="276">
        <v>36.700000000000003</v>
      </c>
      <c r="AZ27" s="277">
        <v>34</v>
      </c>
      <c r="BA27" s="278">
        <v>35.299999999999997</v>
      </c>
      <c r="BB27" s="273">
        <v>9601</v>
      </c>
      <c r="BC27" s="274">
        <v>10150</v>
      </c>
      <c r="BD27" s="275">
        <v>19751</v>
      </c>
      <c r="BE27" s="273"/>
      <c r="BF27" s="274"/>
      <c r="BG27" s="275"/>
      <c r="BH27" s="273">
        <v>83</v>
      </c>
      <c r="BI27" s="273">
        <v>68</v>
      </c>
      <c r="BJ27" s="273">
        <v>75</v>
      </c>
      <c r="BK27" s="273">
        <v>9956</v>
      </c>
      <c r="BL27" s="274">
        <v>10558</v>
      </c>
      <c r="BM27" s="275">
        <v>20514</v>
      </c>
      <c r="BN27" s="273"/>
      <c r="BO27" s="274"/>
      <c r="BP27" s="275"/>
      <c r="BQ27" s="273">
        <v>84</v>
      </c>
      <c r="BR27" s="273">
        <v>71</v>
      </c>
      <c r="BS27" s="273">
        <v>77</v>
      </c>
      <c r="BT27" s="273">
        <v>9956</v>
      </c>
      <c r="BU27" s="274">
        <v>10558</v>
      </c>
      <c r="BV27" s="275">
        <v>20514</v>
      </c>
      <c r="BW27" s="273"/>
      <c r="BX27" s="274"/>
      <c r="BY27" s="275"/>
      <c r="BZ27" s="273">
        <v>36.6</v>
      </c>
      <c r="CA27" s="274">
        <v>33.9</v>
      </c>
      <c r="CB27" s="275">
        <v>35.200000000000003</v>
      </c>
      <c r="CC27" s="273">
        <v>9956</v>
      </c>
      <c r="CD27" s="274">
        <v>10558</v>
      </c>
      <c r="CE27" s="275">
        <v>20514</v>
      </c>
    </row>
    <row r="28" spans="2:83" x14ac:dyDescent="0.35">
      <c r="C28" s="273"/>
      <c r="D28" s="274"/>
      <c r="E28" s="275"/>
      <c r="F28" s="273"/>
      <c r="G28" s="274"/>
      <c r="H28" s="275"/>
      <c r="I28" s="273"/>
      <c r="J28" s="274"/>
      <c r="K28" s="275"/>
      <c r="L28" s="273"/>
      <c r="M28" s="274"/>
      <c r="N28" s="275"/>
      <c r="O28" s="273"/>
      <c r="P28" s="274"/>
      <c r="Q28" s="275"/>
      <c r="R28" s="273"/>
      <c r="S28" s="274"/>
      <c r="T28" s="275"/>
      <c r="U28" s="273"/>
      <c r="V28" s="274"/>
      <c r="W28" s="275"/>
      <c r="X28" s="276"/>
      <c r="Y28" s="277"/>
      <c r="Z28" s="278"/>
      <c r="AA28" s="273"/>
      <c r="AB28" s="274"/>
      <c r="AC28" s="275"/>
      <c r="AD28" s="273"/>
      <c r="AE28" s="274"/>
      <c r="AF28" s="275"/>
      <c r="AG28" s="273"/>
      <c r="AH28" s="273"/>
      <c r="AI28" s="273"/>
      <c r="AJ28" s="273"/>
      <c r="AK28" s="274"/>
      <c r="AL28" s="275"/>
      <c r="AM28" s="273"/>
      <c r="AN28" s="274"/>
      <c r="AO28" s="275"/>
      <c r="AP28" s="273"/>
      <c r="AQ28" s="273"/>
      <c r="AR28" s="273"/>
      <c r="AS28" s="273"/>
      <c r="AT28" s="274"/>
      <c r="AU28" s="275"/>
      <c r="AV28" s="273"/>
      <c r="AW28" s="274"/>
      <c r="AX28" s="275"/>
      <c r="AY28" s="276"/>
      <c r="AZ28" s="277"/>
      <c r="BA28" s="278"/>
      <c r="BB28" s="273"/>
      <c r="BC28" s="274"/>
      <c r="BD28" s="275"/>
      <c r="BE28" s="273"/>
      <c r="BF28" s="274"/>
      <c r="BG28" s="275"/>
      <c r="BH28" s="273"/>
      <c r="BI28" s="273"/>
      <c r="BJ28" s="273"/>
      <c r="BK28" s="273"/>
      <c r="BL28" s="274"/>
      <c r="BM28" s="275"/>
      <c r="BN28" s="273"/>
      <c r="BO28" s="274"/>
      <c r="BP28" s="275"/>
      <c r="BQ28" s="273">
        <v>73</v>
      </c>
      <c r="BR28" s="273">
        <v>58</v>
      </c>
      <c r="BS28" s="273">
        <v>65</v>
      </c>
      <c r="BT28" s="273"/>
      <c r="BU28" s="274"/>
      <c r="BV28" s="275"/>
      <c r="BW28" s="273"/>
      <c r="BX28" s="274"/>
      <c r="BY28" s="275"/>
      <c r="BZ28" s="273"/>
      <c r="CA28" s="274"/>
      <c r="CB28" s="275"/>
      <c r="CC28" s="273"/>
      <c r="CD28" s="274"/>
      <c r="CE28" s="275"/>
    </row>
    <row r="29" spans="2:83" x14ac:dyDescent="0.35">
      <c r="B29" t="s">
        <v>238</v>
      </c>
      <c r="C29" s="273"/>
      <c r="D29" s="274"/>
      <c r="E29" s="275"/>
      <c r="F29" s="273">
        <v>57</v>
      </c>
      <c r="G29" s="274">
        <v>36</v>
      </c>
      <c r="H29" s="275">
        <v>47</v>
      </c>
      <c r="I29" s="273">
        <v>106</v>
      </c>
      <c r="J29" s="274">
        <v>92</v>
      </c>
      <c r="K29" s="275">
        <v>198</v>
      </c>
      <c r="L29" s="273"/>
      <c r="M29" s="274"/>
      <c r="N29" s="275"/>
      <c r="O29" s="273">
        <v>58</v>
      </c>
      <c r="P29" s="274">
        <v>37</v>
      </c>
      <c r="Q29" s="275">
        <v>48</v>
      </c>
      <c r="R29" s="273">
        <v>106</v>
      </c>
      <c r="S29" s="274">
        <v>92</v>
      </c>
      <c r="T29" s="275">
        <v>198</v>
      </c>
      <c r="U29" s="273"/>
      <c r="V29" s="274"/>
      <c r="W29" s="275"/>
      <c r="X29" s="276">
        <v>31.8</v>
      </c>
      <c r="Y29" s="277">
        <v>29.6</v>
      </c>
      <c r="Z29" s="278">
        <v>30.8</v>
      </c>
      <c r="AA29" s="273">
        <v>106</v>
      </c>
      <c r="AB29" s="274">
        <v>92</v>
      </c>
      <c r="AC29" s="275">
        <v>198</v>
      </c>
      <c r="AD29" s="273"/>
      <c r="AE29" s="274"/>
      <c r="AF29" s="275"/>
      <c r="AG29" s="273">
        <v>85</v>
      </c>
      <c r="AH29" s="273">
        <v>72</v>
      </c>
      <c r="AI29" s="273">
        <v>78</v>
      </c>
      <c r="AJ29" s="273">
        <v>725</v>
      </c>
      <c r="AK29" s="274">
        <v>692</v>
      </c>
      <c r="AL29" s="275">
        <v>1417</v>
      </c>
      <c r="AM29" s="273"/>
      <c r="AN29" s="274"/>
      <c r="AO29" s="275"/>
      <c r="AP29" s="273">
        <v>86</v>
      </c>
      <c r="AQ29" s="273">
        <v>73</v>
      </c>
      <c r="AR29" s="273">
        <v>80</v>
      </c>
      <c r="AS29" s="273">
        <v>725</v>
      </c>
      <c r="AT29" s="274">
        <v>692</v>
      </c>
      <c r="AU29" s="275">
        <v>1417</v>
      </c>
      <c r="AV29" s="273"/>
      <c r="AW29" s="274"/>
      <c r="AX29" s="275"/>
      <c r="AY29" s="276">
        <v>37.6</v>
      </c>
      <c r="AZ29" s="277">
        <v>35.700000000000003</v>
      </c>
      <c r="BA29" s="278">
        <v>36.700000000000003</v>
      </c>
      <c r="BB29" s="273">
        <v>725</v>
      </c>
      <c r="BC29" s="274">
        <v>692</v>
      </c>
      <c r="BD29" s="275">
        <v>1417</v>
      </c>
      <c r="BE29" s="273"/>
      <c r="BF29" s="274"/>
      <c r="BG29" s="275"/>
      <c r="BH29" s="273">
        <v>81</v>
      </c>
      <c r="BI29" s="273">
        <v>68</v>
      </c>
      <c r="BJ29" s="273">
        <v>74</v>
      </c>
      <c r="BK29" s="273">
        <v>831</v>
      </c>
      <c r="BL29" s="274">
        <v>784</v>
      </c>
      <c r="BM29" s="275">
        <v>1615</v>
      </c>
      <c r="BN29" s="273"/>
      <c r="BO29" s="274"/>
      <c r="BP29" s="275"/>
      <c r="BQ29" s="273">
        <v>82</v>
      </c>
      <c r="BR29" s="273">
        <v>69</v>
      </c>
      <c r="BS29" s="273">
        <v>76</v>
      </c>
      <c r="BT29" s="273">
        <v>831</v>
      </c>
      <c r="BU29" s="274">
        <v>784</v>
      </c>
      <c r="BV29" s="275">
        <v>1615</v>
      </c>
      <c r="BW29" s="273"/>
      <c r="BX29" s="274"/>
      <c r="BY29" s="275"/>
      <c r="BZ29" s="273">
        <v>36.9</v>
      </c>
      <c r="CA29" s="274">
        <v>35</v>
      </c>
      <c r="CB29" s="275">
        <v>36</v>
      </c>
      <c r="CC29" s="273">
        <v>831</v>
      </c>
      <c r="CD29" s="274">
        <v>784</v>
      </c>
      <c r="CE29" s="275">
        <v>1615</v>
      </c>
    </row>
    <row r="30" spans="2:83" x14ac:dyDescent="0.35">
      <c r="B30" t="s">
        <v>243</v>
      </c>
      <c r="C30" s="273"/>
      <c r="D30" s="274"/>
      <c r="E30" s="275"/>
      <c r="F30" s="273">
        <v>66</v>
      </c>
      <c r="G30" s="274">
        <v>49</v>
      </c>
      <c r="H30" s="275">
        <v>57</v>
      </c>
      <c r="I30" s="273">
        <v>1792</v>
      </c>
      <c r="J30" s="274">
        <v>1816</v>
      </c>
      <c r="K30" s="275">
        <v>3608</v>
      </c>
      <c r="L30" s="273"/>
      <c r="M30" s="274"/>
      <c r="N30" s="275"/>
      <c r="O30" s="273">
        <v>69</v>
      </c>
      <c r="P30" s="274">
        <v>52</v>
      </c>
      <c r="Q30" s="275">
        <v>60</v>
      </c>
      <c r="R30" s="273">
        <v>1792</v>
      </c>
      <c r="S30" s="274">
        <v>1816</v>
      </c>
      <c r="T30" s="275">
        <v>3608</v>
      </c>
      <c r="U30" s="273"/>
      <c r="V30" s="274"/>
      <c r="W30" s="275"/>
      <c r="X30" s="276">
        <v>32.799999999999997</v>
      </c>
      <c r="Y30" s="277">
        <v>30.3</v>
      </c>
      <c r="Z30" s="278">
        <v>31.6</v>
      </c>
      <c r="AA30" s="273">
        <v>1792</v>
      </c>
      <c r="AB30" s="274">
        <v>1816</v>
      </c>
      <c r="AC30" s="275">
        <v>3608</v>
      </c>
      <c r="AD30" s="273"/>
      <c r="AE30" s="274"/>
      <c r="AF30" s="275"/>
      <c r="AG30" s="273">
        <v>70</v>
      </c>
      <c r="AH30" s="273">
        <v>54</v>
      </c>
      <c r="AI30" s="273">
        <v>62</v>
      </c>
      <c r="AJ30" s="273">
        <v>12045</v>
      </c>
      <c r="AK30" s="274">
        <v>12278</v>
      </c>
      <c r="AL30" s="275">
        <v>24323</v>
      </c>
      <c r="AM30" s="273"/>
      <c r="AN30" s="274"/>
      <c r="AO30" s="275"/>
      <c r="AP30" s="273">
        <v>73</v>
      </c>
      <c r="AQ30" s="273">
        <v>57</v>
      </c>
      <c r="AR30" s="273">
        <v>65</v>
      </c>
      <c r="AS30" s="273">
        <v>12045</v>
      </c>
      <c r="AT30" s="274">
        <v>12278</v>
      </c>
      <c r="AU30" s="275">
        <v>24323</v>
      </c>
      <c r="AV30" s="273"/>
      <c r="AW30" s="274"/>
      <c r="AX30" s="275"/>
      <c r="AY30" s="276">
        <v>33.9</v>
      </c>
      <c r="AZ30" s="277">
        <v>31.2</v>
      </c>
      <c r="BA30" s="278">
        <v>32.5</v>
      </c>
      <c r="BB30" s="273">
        <v>12045</v>
      </c>
      <c r="BC30" s="274">
        <v>12278</v>
      </c>
      <c r="BD30" s="275">
        <v>24323</v>
      </c>
      <c r="BE30" s="273"/>
      <c r="BF30" s="274"/>
      <c r="BG30" s="275"/>
      <c r="BH30" s="273">
        <v>70</v>
      </c>
      <c r="BI30" s="273">
        <v>53</v>
      </c>
      <c r="BJ30" s="273">
        <v>61</v>
      </c>
      <c r="BK30" s="273">
        <v>13837</v>
      </c>
      <c r="BL30" s="274">
        <v>14094</v>
      </c>
      <c r="BM30" s="275">
        <v>27931</v>
      </c>
      <c r="BN30" s="273"/>
      <c r="BO30" s="274"/>
      <c r="BP30" s="275"/>
      <c r="BQ30" s="273">
        <v>72</v>
      </c>
      <c r="BR30" s="273">
        <v>57</v>
      </c>
      <c r="BS30" s="273">
        <v>64</v>
      </c>
      <c r="BT30" s="273">
        <v>13837</v>
      </c>
      <c r="BU30" s="274">
        <v>14094</v>
      </c>
      <c r="BV30" s="275">
        <v>27931</v>
      </c>
      <c r="BW30" s="273"/>
      <c r="BX30" s="274"/>
      <c r="BY30" s="275"/>
      <c r="BZ30" s="273">
        <v>33.799999999999997</v>
      </c>
      <c r="CA30" s="274">
        <v>31.1</v>
      </c>
      <c r="CB30" s="275">
        <v>32.4</v>
      </c>
      <c r="CC30" s="273">
        <v>13837</v>
      </c>
      <c r="CD30" s="274">
        <v>14094</v>
      </c>
      <c r="CE30" s="275">
        <v>27931</v>
      </c>
    </row>
    <row r="31" spans="2:83" x14ac:dyDescent="0.35">
      <c r="C31" s="273"/>
      <c r="D31" s="274"/>
      <c r="E31" s="275"/>
      <c r="F31" s="273"/>
      <c r="G31" s="274"/>
      <c r="H31" s="275"/>
      <c r="I31" s="273"/>
      <c r="J31" s="274"/>
      <c r="K31" s="275"/>
      <c r="L31" s="273"/>
      <c r="M31" s="274"/>
      <c r="N31" s="275"/>
      <c r="O31" s="273"/>
      <c r="P31" s="274"/>
      <c r="Q31" s="275"/>
      <c r="R31" s="273"/>
      <c r="S31" s="274"/>
      <c r="T31" s="275"/>
      <c r="U31" s="273"/>
      <c r="V31" s="274"/>
      <c r="W31" s="275"/>
      <c r="X31" s="276"/>
      <c r="Y31" s="277"/>
      <c r="Z31" s="278"/>
      <c r="AA31" s="273"/>
      <c r="AB31" s="274"/>
      <c r="AC31" s="275"/>
      <c r="AD31" s="273"/>
      <c r="AE31" s="274"/>
      <c r="AF31" s="275"/>
      <c r="AG31" s="273"/>
      <c r="AH31" s="273"/>
      <c r="AI31" s="273"/>
      <c r="AJ31" s="273"/>
      <c r="AK31" s="274"/>
      <c r="AL31" s="275"/>
      <c r="AM31" s="273"/>
      <c r="AN31" s="274"/>
      <c r="AO31" s="275"/>
      <c r="AP31" s="273"/>
      <c r="AQ31" s="273"/>
      <c r="AR31" s="273"/>
      <c r="AS31" s="273"/>
      <c r="AT31" s="274"/>
      <c r="AU31" s="275"/>
      <c r="AV31" s="273"/>
      <c r="AW31" s="274"/>
      <c r="AX31" s="275"/>
      <c r="AY31" s="276"/>
      <c r="AZ31" s="277"/>
      <c r="BA31" s="278"/>
      <c r="BB31" s="273"/>
      <c r="BC31" s="274"/>
      <c r="BD31" s="275"/>
      <c r="BE31" s="273"/>
      <c r="BF31" s="274"/>
      <c r="BG31" s="275"/>
      <c r="BH31" s="273"/>
      <c r="BI31" s="273"/>
      <c r="BJ31" s="273"/>
      <c r="BK31" s="273"/>
      <c r="BL31" s="274"/>
      <c r="BM31" s="275"/>
      <c r="BN31" s="273"/>
      <c r="BO31" s="274"/>
      <c r="BP31" s="275"/>
      <c r="BQ31" s="273">
        <v>75</v>
      </c>
      <c r="BR31" s="273">
        <v>64</v>
      </c>
      <c r="BS31" s="273">
        <v>69</v>
      </c>
      <c r="BT31" s="273"/>
      <c r="BU31" s="274"/>
      <c r="BV31" s="275"/>
      <c r="BW31" s="273"/>
      <c r="BX31" s="274"/>
      <c r="BY31" s="275"/>
      <c r="BZ31" s="273"/>
      <c r="CA31" s="274"/>
      <c r="CB31" s="275"/>
      <c r="CC31" s="273"/>
      <c r="CD31" s="274"/>
      <c r="CE31" s="275"/>
    </row>
    <row r="32" spans="2:83" x14ac:dyDescent="0.35">
      <c r="B32" t="s">
        <v>188</v>
      </c>
      <c r="C32" s="273"/>
      <c r="D32" s="274"/>
      <c r="E32" s="275"/>
      <c r="F32" s="273">
        <v>37</v>
      </c>
      <c r="G32" s="274">
        <v>27</v>
      </c>
      <c r="H32" s="275">
        <v>32</v>
      </c>
      <c r="I32" s="273">
        <v>133</v>
      </c>
      <c r="J32" s="274">
        <v>150</v>
      </c>
      <c r="K32" s="275">
        <v>283</v>
      </c>
      <c r="L32" s="273"/>
      <c r="M32" s="274"/>
      <c r="N32" s="275"/>
      <c r="O32" s="273">
        <v>39</v>
      </c>
      <c r="P32" s="274">
        <v>28</v>
      </c>
      <c r="Q32" s="275">
        <v>33</v>
      </c>
      <c r="R32" s="273">
        <v>133</v>
      </c>
      <c r="S32" s="274">
        <v>150</v>
      </c>
      <c r="T32" s="275">
        <v>283</v>
      </c>
      <c r="U32" s="273"/>
      <c r="V32" s="274"/>
      <c r="W32" s="275"/>
      <c r="X32" s="276">
        <v>30</v>
      </c>
      <c r="Y32" s="277">
        <v>27.7</v>
      </c>
      <c r="Z32" s="278">
        <v>28.8</v>
      </c>
      <c r="AA32" s="273">
        <v>133</v>
      </c>
      <c r="AB32" s="274">
        <v>150</v>
      </c>
      <c r="AC32" s="275">
        <v>283</v>
      </c>
      <c r="AD32" s="273"/>
      <c r="AE32" s="274"/>
      <c r="AF32" s="275"/>
      <c r="AG32" s="273">
        <v>49</v>
      </c>
      <c r="AH32" s="273">
        <v>33</v>
      </c>
      <c r="AI32" s="273">
        <v>42</v>
      </c>
      <c r="AJ32" s="273">
        <v>201</v>
      </c>
      <c r="AK32" s="274">
        <v>172</v>
      </c>
      <c r="AL32" s="275">
        <v>373</v>
      </c>
      <c r="AM32" s="273"/>
      <c r="AN32" s="274"/>
      <c r="AO32" s="275"/>
      <c r="AP32" s="273">
        <v>50</v>
      </c>
      <c r="AQ32" s="273">
        <v>34</v>
      </c>
      <c r="AR32" s="273">
        <v>43</v>
      </c>
      <c r="AS32" s="273">
        <v>201</v>
      </c>
      <c r="AT32" s="274">
        <v>172</v>
      </c>
      <c r="AU32" s="275">
        <v>373</v>
      </c>
      <c r="AV32" s="273"/>
      <c r="AW32" s="274"/>
      <c r="AX32" s="275"/>
      <c r="AY32" s="276">
        <v>31.7</v>
      </c>
      <c r="AZ32" s="277">
        <v>29.5</v>
      </c>
      <c r="BA32" s="278">
        <v>30.7</v>
      </c>
      <c r="BB32" s="273">
        <v>201</v>
      </c>
      <c r="BC32" s="274">
        <v>172</v>
      </c>
      <c r="BD32" s="275">
        <v>373</v>
      </c>
      <c r="BE32" s="273"/>
      <c r="BF32" s="274"/>
      <c r="BG32" s="275"/>
      <c r="BH32" s="273">
        <v>44</v>
      </c>
      <c r="BI32" s="273">
        <v>30</v>
      </c>
      <c r="BJ32" s="273">
        <v>37</v>
      </c>
      <c r="BK32" s="273">
        <v>334</v>
      </c>
      <c r="BL32" s="274">
        <v>322</v>
      </c>
      <c r="BM32" s="275">
        <v>656</v>
      </c>
      <c r="BN32" s="273"/>
      <c r="BO32" s="274"/>
      <c r="BP32" s="275"/>
      <c r="BQ32" s="273">
        <v>46</v>
      </c>
      <c r="BR32" s="273">
        <v>31</v>
      </c>
      <c r="BS32" s="273">
        <v>39</v>
      </c>
      <c r="BT32" s="273">
        <v>334</v>
      </c>
      <c r="BU32" s="274">
        <v>322</v>
      </c>
      <c r="BV32" s="275">
        <v>656</v>
      </c>
      <c r="BW32" s="273"/>
      <c r="BX32" s="274"/>
      <c r="BY32" s="275"/>
      <c r="BZ32" s="273">
        <v>31</v>
      </c>
      <c r="CA32" s="274">
        <v>28.7</v>
      </c>
      <c r="CB32" s="275">
        <v>29.9</v>
      </c>
      <c r="CC32" s="273">
        <v>334</v>
      </c>
      <c r="CD32" s="274">
        <v>322</v>
      </c>
      <c r="CE32" s="275">
        <v>656</v>
      </c>
    </row>
    <row r="33" spans="2:83" x14ac:dyDescent="0.35">
      <c r="B33" t="s">
        <v>241</v>
      </c>
      <c r="C33" s="273"/>
      <c r="D33" s="274"/>
      <c r="E33" s="275"/>
      <c r="F33" s="273">
        <v>65</v>
      </c>
      <c r="G33" s="274">
        <v>52</v>
      </c>
      <c r="H33" s="275">
        <v>59</v>
      </c>
      <c r="I33" s="273">
        <v>676</v>
      </c>
      <c r="J33" s="274">
        <v>656</v>
      </c>
      <c r="K33" s="275">
        <v>1332</v>
      </c>
      <c r="L33" s="273"/>
      <c r="M33" s="274"/>
      <c r="N33" s="275"/>
      <c r="O33" s="273">
        <v>66</v>
      </c>
      <c r="P33" s="274">
        <v>55</v>
      </c>
      <c r="Q33" s="275">
        <v>61</v>
      </c>
      <c r="R33" s="273">
        <v>676</v>
      </c>
      <c r="S33" s="274">
        <v>656</v>
      </c>
      <c r="T33" s="275">
        <v>1332</v>
      </c>
      <c r="U33" s="273"/>
      <c r="V33" s="274"/>
      <c r="W33" s="275"/>
      <c r="X33" s="276">
        <v>33.5</v>
      </c>
      <c r="Y33" s="277">
        <v>31.4</v>
      </c>
      <c r="Z33" s="278">
        <v>32.5</v>
      </c>
      <c r="AA33" s="273">
        <v>676</v>
      </c>
      <c r="AB33" s="274">
        <v>656</v>
      </c>
      <c r="AC33" s="275">
        <v>1332</v>
      </c>
      <c r="AD33" s="273"/>
      <c r="AE33" s="274"/>
      <c r="AF33" s="275"/>
      <c r="AG33" s="273">
        <v>84</v>
      </c>
      <c r="AH33" s="273">
        <v>71</v>
      </c>
      <c r="AI33" s="273">
        <v>78</v>
      </c>
      <c r="AJ33" s="273">
        <v>4303</v>
      </c>
      <c r="AK33" s="274">
        <v>4578</v>
      </c>
      <c r="AL33" s="275">
        <v>8881</v>
      </c>
      <c r="AM33" s="273"/>
      <c r="AN33" s="274"/>
      <c r="AO33" s="275"/>
      <c r="AP33" s="273">
        <v>85</v>
      </c>
      <c r="AQ33" s="273">
        <v>74</v>
      </c>
      <c r="AR33" s="273">
        <v>79</v>
      </c>
      <c r="AS33" s="273">
        <v>4303</v>
      </c>
      <c r="AT33" s="274">
        <v>4578</v>
      </c>
      <c r="AU33" s="275">
        <v>8881</v>
      </c>
      <c r="AV33" s="273"/>
      <c r="AW33" s="274"/>
      <c r="AX33" s="275"/>
      <c r="AY33" s="276">
        <v>37.4</v>
      </c>
      <c r="AZ33" s="277">
        <v>35.1</v>
      </c>
      <c r="BA33" s="278">
        <v>36.200000000000003</v>
      </c>
      <c r="BB33" s="273">
        <v>4303</v>
      </c>
      <c r="BC33" s="274">
        <v>4578</v>
      </c>
      <c r="BD33" s="275">
        <v>8881</v>
      </c>
      <c r="BE33" s="273"/>
      <c r="BF33" s="274"/>
      <c r="BG33" s="275"/>
      <c r="BH33" s="273">
        <v>82</v>
      </c>
      <c r="BI33" s="273">
        <v>69</v>
      </c>
      <c r="BJ33" s="273">
        <v>75</v>
      </c>
      <c r="BK33" s="273">
        <v>4979</v>
      </c>
      <c r="BL33" s="274">
        <v>5234</v>
      </c>
      <c r="BM33" s="275">
        <v>10213</v>
      </c>
      <c r="BN33" s="273"/>
      <c r="BO33" s="274"/>
      <c r="BP33" s="275"/>
      <c r="BQ33" s="273">
        <v>83</v>
      </c>
      <c r="BR33" s="273">
        <v>71</v>
      </c>
      <c r="BS33" s="273">
        <v>77</v>
      </c>
      <c r="BT33" s="273">
        <v>4979</v>
      </c>
      <c r="BU33" s="274">
        <v>5234</v>
      </c>
      <c r="BV33" s="275">
        <v>10213</v>
      </c>
      <c r="BW33" s="273"/>
      <c r="BX33" s="274"/>
      <c r="BY33" s="275"/>
      <c r="BZ33" s="273">
        <v>36.799999999999997</v>
      </c>
      <c r="CA33" s="274">
        <v>34.6</v>
      </c>
      <c r="CB33" s="275">
        <v>35.700000000000003</v>
      </c>
      <c r="CC33" s="273">
        <v>4979</v>
      </c>
      <c r="CD33" s="274">
        <v>5234</v>
      </c>
      <c r="CE33" s="275">
        <v>10213</v>
      </c>
    </row>
    <row r="34" spans="2:83" x14ac:dyDescent="0.35">
      <c r="B34" t="s">
        <v>240</v>
      </c>
      <c r="C34" s="273"/>
      <c r="D34" s="274"/>
      <c r="E34" s="275"/>
      <c r="F34" s="273">
        <v>71</v>
      </c>
      <c r="G34" s="274">
        <v>53</v>
      </c>
      <c r="H34" s="275">
        <v>61</v>
      </c>
      <c r="I34" s="273">
        <v>567</v>
      </c>
      <c r="J34" s="274">
        <v>579</v>
      </c>
      <c r="K34" s="275">
        <v>1146</v>
      </c>
      <c r="L34" s="273"/>
      <c r="M34" s="274"/>
      <c r="N34" s="275"/>
      <c r="O34" s="273">
        <v>72</v>
      </c>
      <c r="P34" s="274">
        <v>55</v>
      </c>
      <c r="Q34" s="275">
        <v>64</v>
      </c>
      <c r="R34" s="273">
        <v>567</v>
      </c>
      <c r="S34" s="274">
        <v>579</v>
      </c>
      <c r="T34" s="275">
        <v>1146</v>
      </c>
      <c r="U34" s="273"/>
      <c r="V34" s="274"/>
      <c r="W34" s="275"/>
      <c r="X34" s="276">
        <v>33.799999999999997</v>
      </c>
      <c r="Y34" s="277">
        <v>31.7</v>
      </c>
      <c r="Z34" s="278">
        <v>32.700000000000003</v>
      </c>
      <c r="AA34" s="273">
        <v>567</v>
      </c>
      <c r="AB34" s="274">
        <v>579</v>
      </c>
      <c r="AC34" s="275">
        <v>1146</v>
      </c>
      <c r="AD34" s="273"/>
      <c r="AE34" s="274"/>
      <c r="AF34" s="275"/>
      <c r="AG34" s="273">
        <v>80</v>
      </c>
      <c r="AH34" s="273">
        <v>65</v>
      </c>
      <c r="AI34" s="273">
        <v>72</v>
      </c>
      <c r="AJ34" s="273">
        <v>2203</v>
      </c>
      <c r="AK34" s="274">
        <v>2349</v>
      </c>
      <c r="AL34" s="275">
        <v>4552</v>
      </c>
      <c r="AM34" s="273"/>
      <c r="AN34" s="274"/>
      <c r="AO34" s="275"/>
      <c r="AP34" s="273">
        <v>81</v>
      </c>
      <c r="AQ34" s="273">
        <v>67</v>
      </c>
      <c r="AR34" s="273">
        <v>74</v>
      </c>
      <c r="AS34" s="273">
        <v>2203</v>
      </c>
      <c r="AT34" s="274">
        <v>2349</v>
      </c>
      <c r="AU34" s="275">
        <v>4552</v>
      </c>
      <c r="AV34" s="273"/>
      <c r="AW34" s="274"/>
      <c r="AX34" s="275"/>
      <c r="AY34" s="276">
        <v>36.4</v>
      </c>
      <c r="AZ34" s="277">
        <v>33.9</v>
      </c>
      <c r="BA34" s="278">
        <v>35.1</v>
      </c>
      <c r="BB34" s="273">
        <v>2203</v>
      </c>
      <c r="BC34" s="274">
        <v>2349</v>
      </c>
      <c r="BD34" s="275">
        <v>4552</v>
      </c>
      <c r="BE34" s="273"/>
      <c r="BF34" s="274"/>
      <c r="BG34" s="275"/>
      <c r="BH34" s="273">
        <v>78</v>
      </c>
      <c r="BI34" s="273">
        <v>62</v>
      </c>
      <c r="BJ34" s="273">
        <v>70</v>
      </c>
      <c r="BK34" s="273">
        <v>2770</v>
      </c>
      <c r="BL34" s="274">
        <v>2928</v>
      </c>
      <c r="BM34" s="275">
        <v>5698</v>
      </c>
      <c r="BN34" s="273"/>
      <c r="BO34" s="274"/>
      <c r="BP34" s="275"/>
      <c r="BQ34" s="273">
        <v>79</v>
      </c>
      <c r="BR34" s="273">
        <v>65</v>
      </c>
      <c r="BS34" s="273">
        <v>72</v>
      </c>
      <c r="BT34" s="273">
        <v>2770</v>
      </c>
      <c r="BU34" s="274">
        <v>2928</v>
      </c>
      <c r="BV34" s="275">
        <v>5698</v>
      </c>
      <c r="BW34" s="273"/>
      <c r="BX34" s="274"/>
      <c r="BY34" s="275"/>
      <c r="BZ34" s="273">
        <v>35.9</v>
      </c>
      <c r="CA34" s="274">
        <v>33.5</v>
      </c>
      <c r="CB34" s="275">
        <v>34.700000000000003</v>
      </c>
      <c r="CC34" s="273">
        <v>2770</v>
      </c>
      <c r="CD34" s="274">
        <v>2928</v>
      </c>
      <c r="CE34" s="275">
        <v>5698</v>
      </c>
    </row>
    <row r="35" spans="2:83" x14ac:dyDescent="0.35">
      <c r="B35" t="s">
        <v>239</v>
      </c>
      <c r="C35" s="273"/>
      <c r="D35" s="274"/>
      <c r="E35" s="275"/>
      <c r="F35" s="273">
        <v>65</v>
      </c>
      <c r="G35" s="274">
        <v>49</v>
      </c>
      <c r="H35" s="275">
        <v>57</v>
      </c>
      <c r="I35" s="273">
        <v>1478</v>
      </c>
      <c r="J35" s="274">
        <v>1578</v>
      </c>
      <c r="K35" s="275">
        <v>3056</v>
      </c>
      <c r="L35" s="273"/>
      <c r="M35" s="274"/>
      <c r="N35" s="275"/>
      <c r="O35" s="273">
        <v>67</v>
      </c>
      <c r="P35" s="274">
        <v>51</v>
      </c>
      <c r="Q35" s="275">
        <v>59</v>
      </c>
      <c r="R35" s="273">
        <v>1478</v>
      </c>
      <c r="S35" s="274">
        <v>1578</v>
      </c>
      <c r="T35" s="275">
        <v>3056</v>
      </c>
      <c r="U35" s="273"/>
      <c r="V35" s="274"/>
      <c r="W35" s="275"/>
      <c r="X35" s="276">
        <v>33.5</v>
      </c>
      <c r="Y35" s="277">
        <v>31.2</v>
      </c>
      <c r="Z35" s="278">
        <v>32.299999999999997</v>
      </c>
      <c r="AA35" s="273">
        <v>1478</v>
      </c>
      <c r="AB35" s="274">
        <v>1578</v>
      </c>
      <c r="AC35" s="275">
        <v>3056</v>
      </c>
      <c r="AD35" s="273"/>
      <c r="AE35" s="274"/>
      <c r="AF35" s="275"/>
      <c r="AG35" s="273">
        <v>78</v>
      </c>
      <c r="AH35" s="273">
        <v>63</v>
      </c>
      <c r="AI35" s="273">
        <v>70</v>
      </c>
      <c r="AJ35" s="273">
        <v>3564</v>
      </c>
      <c r="AK35" s="274">
        <v>3769</v>
      </c>
      <c r="AL35" s="275">
        <v>7333</v>
      </c>
      <c r="AM35" s="273"/>
      <c r="AN35" s="274"/>
      <c r="AO35" s="275"/>
      <c r="AP35" s="273">
        <v>80</v>
      </c>
      <c r="AQ35" s="273">
        <v>65</v>
      </c>
      <c r="AR35" s="273">
        <v>72</v>
      </c>
      <c r="AS35" s="273">
        <v>3564</v>
      </c>
      <c r="AT35" s="274">
        <v>3769</v>
      </c>
      <c r="AU35" s="275">
        <v>7333</v>
      </c>
      <c r="AV35" s="273"/>
      <c r="AW35" s="274"/>
      <c r="AX35" s="275"/>
      <c r="AY35" s="276">
        <v>36.1</v>
      </c>
      <c r="AZ35" s="277">
        <v>33.700000000000003</v>
      </c>
      <c r="BA35" s="278">
        <v>34.799999999999997</v>
      </c>
      <c r="BB35" s="273">
        <v>3564</v>
      </c>
      <c r="BC35" s="274">
        <v>3769</v>
      </c>
      <c r="BD35" s="275">
        <v>7333</v>
      </c>
      <c r="BE35" s="273"/>
      <c r="BF35" s="274"/>
      <c r="BG35" s="275"/>
      <c r="BH35" s="273">
        <v>75</v>
      </c>
      <c r="BI35" s="273">
        <v>59</v>
      </c>
      <c r="BJ35" s="273">
        <v>66</v>
      </c>
      <c r="BK35" s="273">
        <v>5042</v>
      </c>
      <c r="BL35" s="274">
        <v>5347</v>
      </c>
      <c r="BM35" s="275">
        <v>10389</v>
      </c>
      <c r="BN35" s="273"/>
      <c r="BO35" s="274"/>
      <c r="BP35" s="275"/>
      <c r="BQ35" s="273">
        <v>76</v>
      </c>
      <c r="BR35" s="273">
        <v>61</v>
      </c>
      <c r="BS35" s="273">
        <v>68</v>
      </c>
      <c r="BT35" s="273">
        <v>5042</v>
      </c>
      <c r="BU35" s="274">
        <v>5347</v>
      </c>
      <c r="BV35" s="275">
        <v>10389</v>
      </c>
      <c r="BW35" s="273"/>
      <c r="BX35" s="274"/>
      <c r="BY35" s="275"/>
      <c r="BZ35" s="273">
        <v>35.299999999999997</v>
      </c>
      <c r="CA35" s="274">
        <v>32.9</v>
      </c>
      <c r="CB35" s="275">
        <v>34.1</v>
      </c>
      <c r="CC35" s="273">
        <v>5042</v>
      </c>
      <c r="CD35" s="274">
        <v>5347</v>
      </c>
      <c r="CE35" s="275">
        <v>10389</v>
      </c>
    </row>
    <row r="36" spans="2:83" x14ac:dyDescent="0.35">
      <c r="B36" t="s">
        <v>237</v>
      </c>
      <c r="C36" s="273"/>
      <c r="D36" s="274"/>
      <c r="E36" s="275"/>
      <c r="F36" s="273">
        <v>61</v>
      </c>
      <c r="G36" s="274">
        <v>44</v>
      </c>
      <c r="H36" s="275">
        <v>52</v>
      </c>
      <c r="I36" s="273">
        <v>29866</v>
      </c>
      <c r="J36" s="274">
        <v>31900</v>
      </c>
      <c r="K36" s="275">
        <v>61766</v>
      </c>
      <c r="L36" s="273"/>
      <c r="M36" s="274"/>
      <c r="N36" s="275"/>
      <c r="O36" s="273">
        <v>63</v>
      </c>
      <c r="P36" s="274">
        <v>46</v>
      </c>
      <c r="Q36" s="275">
        <v>54</v>
      </c>
      <c r="R36" s="273">
        <v>29866</v>
      </c>
      <c r="S36" s="274">
        <v>31900</v>
      </c>
      <c r="T36" s="275">
        <v>61766</v>
      </c>
      <c r="U36" s="273"/>
      <c r="V36" s="274"/>
      <c r="W36" s="275"/>
      <c r="X36" s="276">
        <v>32.6</v>
      </c>
      <c r="Y36" s="277">
        <v>30</v>
      </c>
      <c r="Z36" s="278">
        <v>31.3</v>
      </c>
      <c r="AA36" s="273">
        <v>29866</v>
      </c>
      <c r="AB36" s="274">
        <v>31900</v>
      </c>
      <c r="AC36" s="275">
        <v>61766</v>
      </c>
      <c r="AD36" s="273"/>
      <c r="AE36" s="274"/>
      <c r="AF36" s="275"/>
      <c r="AG36" s="273">
        <v>81</v>
      </c>
      <c r="AH36" s="273">
        <v>67</v>
      </c>
      <c r="AI36" s="273">
        <v>74</v>
      </c>
      <c r="AJ36" s="273">
        <v>184506</v>
      </c>
      <c r="AK36" s="274">
        <v>193614</v>
      </c>
      <c r="AL36" s="275">
        <v>378120</v>
      </c>
      <c r="AM36" s="273"/>
      <c r="AN36" s="274"/>
      <c r="AO36" s="275"/>
      <c r="AP36" s="273">
        <v>82</v>
      </c>
      <c r="AQ36" s="273">
        <v>69</v>
      </c>
      <c r="AR36" s="273">
        <v>76</v>
      </c>
      <c r="AS36" s="273">
        <v>184506</v>
      </c>
      <c r="AT36" s="274">
        <v>193614</v>
      </c>
      <c r="AU36" s="275">
        <v>378120</v>
      </c>
      <c r="AV36" s="273"/>
      <c r="AW36" s="274"/>
      <c r="AX36" s="275"/>
      <c r="AY36" s="276">
        <v>36.700000000000003</v>
      </c>
      <c r="AZ36" s="277">
        <v>34.5</v>
      </c>
      <c r="BA36" s="278">
        <v>35.6</v>
      </c>
      <c r="BB36" s="273">
        <v>184506</v>
      </c>
      <c r="BC36" s="274">
        <v>193614</v>
      </c>
      <c r="BD36" s="275">
        <v>378120</v>
      </c>
      <c r="BE36" s="273"/>
      <c r="BF36" s="274"/>
      <c r="BG36" s="275"/>
      <c r="BH36" s="273">
        <v>79</v>
      </c>
      <c r="BI36" s="273">
        <v>64</v>
      </c>
      <c r="BJ36" s="273">
        <v>71</v>
      </c>
      <c r="BK36" s="273">
        <v>214372</v>
      </c>
      <c r="BL36" s="274">
        <v>225514</v>
      </c>
      <c r="BM36" s="275">
        <v>439886</v>
      </c>
      <c r="BN36" s="273"/>
      <c r="BO36" s="274"/>
      <c r="BP36" s="275"/>
      <c r="BQ36" s="273">
        <v>80</v>
      </c>
      <c r="BR36" s="273">
        <v>66</v>
      </c>
      <c r="BS36" s="273">
        <v>73</v>
      </c>
      <c r="BT36" s="273">
        <v>214372</v>
      </c>
      <c r="BU36" s="274">
        <v>225514</v>
      </c>
      <c r="BV36" s="275">
        <v>439886</v>
      </c>
      <c r="BW36" s="273"/>
      <c r="BX36" s="274"/>
      <c r="BY36" s="275"/>
      <c r="BZ36" s="273">
        <v>36.1</v>
      </c>
      <c r="CA36" s="274">
        <v>33.799999999999997</v>
      </c>
      <c r="CB36" s="275">
        <v>35</v>
      </c>
      <c r="CC36" s="273">
        <v>214372</v>
      </c>
      <c r="CD36" s="274">
        <v>225514</v>
      </c>
      <c r="CE36" s="275">
        <v>439886</v>
      </c>
    </row>
    <row r="37" spans="2:83" x14ac:dyDescent="0.35">
      <c r="B37" t="s">
        <v>236</v>
      </c>
      <c r="C37" s="273"/>
      <c r="D37" s="274"/>
      <c r="E37" s="275"/>
      <c r="F37" s="273">
        <v>63</v>
      </c>
      <c r="G37" s="274">
        <v>46</v>
      </c>
      <c r="H37" s="275">
        <v>54</v>
      </c>
      <c r="I37" s="273">
        <v>44391</v>
      </c>
      <c r="J37" s="274">
        <v>47250</v>
      </c>
      <c r="K37" s="275">
        <v>91641</v>
      </c>
      <c r="L37" s="273"/>
      <c r="M37" s="274"/>
      <c r="N37" s="275"/>
      <c r="O37" s="273">
        <v>64</v>
      </c>
      <c r="P37" s="274">
        <v>48</v>
      </c>
      <c r="Q37" s="275">
        <v>56</v>
      </c>
      <c r="R37" s="273">
        <v>44391</v>
      </c>
      <c r="S37" s="274">
        <v>47250</v>
      </c>
      <c r="T37" s="275">
        <v>91641</v>
      </c>
      <c r="U37" s="273"/>
      <c r="V37" s="274"/>
      <c r="W37" s="275"/>
      <c r="X37" s="276">
        <v>32.799999999999997</v>
      </c>
      <c r="Y37" s="277">
        <v>30.2</v>
      </c>
      <c r="Z37" s="278">
        <v>31.5</v>
      </c>
      <c r="AA37" s="273">
        <v>44391</v>
      </c>
      <c r="AB37" s="274">
        <v>47250</v>
      </c>
      <c r="AC37" s="275">
        <v>91641</v>
      </c>
      <c r="AD37" s="273"/>
      <c r="AE37" s="274"/>
      <c r="AF37" s="275"/>
      <c r="AG37" s="273">
        <v>79</v>
      </c>
      <c r="AH37" s="273">
        <v>64</v>
      </c>
      <c r="AI37" s="273">
        <v>71</v>
      </c>
      <c r="AJ37" s="273">
        <v>282436</v>
      </c>
      <c r="AK37" s="274">
        <v>295787</v>
      </c>
      <c r="AL37" s="275">
        <v>578223</v>
      </c>
      <c r="AM37" s="273"/>
      <c r="AN37" s="274"/>
      <c r="AO37" s="275"/>
      <c r="AP37" s="273">
        <v>80</v>
      </c>
      <c r="AQ37" s="273">
        <v>67</v>
      </c>
      <c r="AR37" s="273">
        <v>73</v>
      </c>
      <c r="AS37" s="273">
        <v>282436</v>
      </c>
      <c r="AT37" s="274">
        <v>295787</v>
      </c>
      <c r="AU37" s="275">
        <v>578223</v>
      </c>
      <c r="AV37" s="273"/>
      <c r="AW37" s="274"/>
      <c r="AX37" s="275"/>
      <c r="AY37" s="276">
        <v>36.1</v>
      </c>
      <c r="AZ37" s="277">
        <v>33.799999999999997</v>
      </c>
      <c r="BA37" s="278">
        <v>34.9</v>
      </c>
      <c r="BB37" s="273">
        <v>282436</v>
      </c>
      <c r="BC37" s="274">
        <v>295787</v>
      </c>
      <c r="BD37" s="275">
        <v>578223</v>
      </c>
      <c r="BE37" s="273"/>
      <c r="BF37" s="274"/>
      <c r="BG37" s="275"/>
      <c r="BH37" s="273">
        <v>77</v>
      </c>
      <c r="BI37" s="273">
        <v>62</v>
      </c>
      <c r="BJ37" s="273">
        <v>69</v>
      </c>
      <c r="BK37" s="273">
        <v>326827</v>
      </c>
      <c r="BL37" s="274">
        <v>343037</v>
      </c>
      <c r="BM37" s="275">
        <v>669864</v>
      </c>
      <c r="BN37" s="273"/>
      <c r="BO37" s="274"/>
      <c r="BP37" s="275"/>
      <c r="BQ37" s="273">
        <v>78</v>
      </c>
      <c r="BR37" s="273">
        <v>64</v>
      </c>
      <c r="BS37" s="273">
        <v>71</v>
      </c>
      <c r="BT37" s="273">
        <v>326827</v>
      </c>
      <c r="BU37" s="274">
        <v>343037</v>
      </c>
      <c r="BV37" s="275">
        <v>669864</v>
      </c>
      <c r="BW37" s="273"/>
      <c r="BX37" s="274"/>
      <c r="BY37" s="275"/>
      <c r="BZ37" s="273">
        <v>35.700000000000003</v>
      </c>
      <c r="CA37" s="274">
        <v>33.299999999999997</v>
      </c>
      <c r="CB37" s="275">
        <v>34.5</v>
      </c>
      <c r="CC37" s="273">
        <v>326827</v>
      </c>
      <c r="CD37" s="274">
        <v>343037</v>
      </c>
      <c r="CE37" s="275">
        <v>669864</v>
      </c>
    </row>
    <row r="38" spans="2:83" x14ac:dyDescent="0.35">
      <c r="K38" s="157"/>
      <c r="AL38" s="157"/>
    </row>
    <row r="40" spans="2:83" ht="14.25" x14ac:dyDescent="0.45">
      <c r="B40" s="272"/>
      <c r="C40" s="292"/>
      <c r="D40" s="292"/>
      <c r="E40" s="272"/>
      <c r="F40" s="272"/>
      <c r="G40" s="292"/>
      <c r="H40" s="292"/>
      <c r="I40" s="272"/>
      <c r="J40" s="272"/>
      <c r="K40" s="292"/>
      <c r="L40" s="292"/>
      <c r="M40" s="272"/>
      <c r="N40" s="272"/>
      <c r="O40" s="292"/>
      <c r="P40" s="292"/>
      <c r="Q40" s="272"/>
      <c r="R40" s="272"/>
      <c r="S40" s="292"/>
      <c r="T40" s="292"/>
      <c r="U40" s="272"/>
      <c r="V40" s="272"/>
      <c r="W40" s="292"/>
      <c r="X40" s="292"/>
      <c r="Y40" s="272"/>
      <c r="Z40" s="272"/>
      <c r="AA40" s="292"/>
      <c r="AB40" s="292"/>
      <c r="AC40" s="272"/>
      <c r="AD40" s="272"/>
      <c r="AE40" s="292"/>
      <c r="AF40" s="292"/>
      <c r="AG40" s="272"/>
      <c r="AH40" s="272"/>
      <c r="AI40" s="292"/>
      <c r="AJ40" s="292"/>
      <c r="AK40" s="272"/>
      <c r="AL40" s="272"/>
      <c r="AM40" s="292"/>
      <c r="AN40" s="292"/>
      <c r="AO40" s="272"/>
      <c r="AP40" s="272"/>
      <c r="AQ40" s="292"/>
      <c r="AR40" s="292"/>
      <c r="AS40" s="272"/>
      <c r="AT40" s="272"/>
      <c r="AU40" s="292"/>
      <c r="AV40" s="292"/>
      <c r="AW40" s="272"/>
      <c r="AX40" s="272"/>
      <c r="AY40" s="292"/>
      <c r="AZ40" s="292"/>
      <c r="BA40" s="272"/>
      <c r="BB40" s="272"/>
      <c r="BC40" s="292"/>
      <c r="BD40" s="292"/>
      <c r="BE40" s="272"/>
      <c r="BF40" s="272"/>
      <c r="BG40" s="292"/>
      <c r="BH40" s="292"/>
      <c r="BI40" s="272"/>
      <c r="BJ40" s="272"/>
      <c r="BK40" s="292"/>
      <c r="BL40" s="292"/>
      <c r="BM40" s="272"/>
      <c r="BN40" s="272"/>
      <c r="BO40" s="292"/>
      <c r="BP40" s="292"/>
      <c r="BQ40" s="272"/>
      <c r="BR40" s="272"/>
      <c r="BS40" s="292"/>
      <c r="BT40" s="292"/>
      <c r="BU40" s="272"/>
      <c r="BV40" s="272"/>
      <c r="BW40" s="292"/>
      <c r="BX40" s="292"/>
      <c r="BY40" s="272"/>
      <c r="BZ40" s="272"/>
      <c r="CA40" s="292"/>
      <c r="CB40" s="292"/>
      <c r="CC40" s="272"/>
      <c r="CD40" s="272"/>
      <c r="CE40" s="292"/>
    </row>
  </sheetData>
  <conditionalFormatting sqref="X9:Z37 AY9:BA37 BZ9:CB37 C9:T37 AD9:AU37 BE9:BV37">
    <cfRule type="cellIs" dxfId="15" priority="15" operator="equal">
      <formula>2</formula>
    </cfRule>
    <cfRule type="cellIs" dxfId="14" priority="16" operator="equal">
      <formula>1</formula>
    </cfRule>
  </conditionalFormatting>
  <conditionalFormatting sqref="U9:W37">
    <cfRule type="cellIs" dxfId="13" priority="13" operator="equal">
      <formula>2</formula>
    </cfRule>
    <cfRule type="cellIs" dxfId="12" priority="14" operator="equal">
      <formula>1</formula>
    </cfRule>
  </conditionalFormatting>
  <conditionalFormatting sqref="AA9:AA37">
    <cfRule type="cellIs" dxfId="11" priority="11" operator="equal">
      <formula>2</formula>
    </cfRule>
    <cfRule type="cellIs" dxfId="10" priority="12" operator="equal">
      <formula>1</formula>
    </cfRule>
  </conditionalFormatting>
  <conditionalFormatting sqref="AB9:AC37">
    <cfRule type="cellIs" dxfId="9" priority="9" operator="equal">
      <formula>2</formula>
    </cfRule>
    <cfRule type="cellIs" dxfId="8" priority="10" operator="equal">
      <formula>1</formula>
    </cfRule>
  </conditionalFormatting>
  <conditionalFormatting sqref="AV9:AX37">
    <cfRule type="cellIs" dxfId="7" priority="7" operator="equal">
      <formula>2</formula>
    </cfRule>
    <cfRule type="cellIs" dxfId="6" priority="8" operator="equal">
      <formula>1</formula>
    </cfRule>
  </conditionalFormatting>
  <conditionalFormatting sqref="BB9:BD37">
    <cfRule type="cellIs" dxfId="5" priority="5" operator="equal">
      <formula>2</formula>
    </cfRule>
    <cfRule type="cellIs" dxfId="4" priority="6" operator="equal">
      <formula>1</formula>
    </cfRule>
  </conditionalFormatting>
  <conditionalFormatting sqref="BW9:BY37">
    <cfRule type="cellIs" dxfId="3" priority="3" operator="equal">
      <formula>2</formula>
    </cfRule>
    <cfRule type="cellIs" dxfId="2" priority="4" operator="equal">
      <formula>1</formula>
    </cfRule>
  </conditionalFormatting>
  <conditionalFormatting sqref="CC9:CE37">
    <cfRule type="cellIs" dxfId="1" priority="1" operator="equal">
      <formula>2</formula>
    </cfRule>
    <cfRule type="cellIs" dxfId="0" priority="2" operator="equal">
      <formula>1</formula>
    </cfRule>
  </conditionalFormatting>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B20"/>
  <sheetViews>
    <sheetView workbookViewId="0">
      <selection sqref="A1:XFD1048576"/>
    </sheetView>
  </sheetViews>
  <sheetFormatPr defaultRowHeight="12.75" x14ac:dyDescent="0.35"/>
  <cols>
    <col min="2" max="2" width="29.86328125" customWidth="1"/>
  </cols>
  <sheetData>
    <row r="1" spans="1:158" ht="15" x14ac:dyDescent="0.4">
      <c r="A1" s="159" t="s">
        <v>193</v>
      </c>
    </row>
    <row r="2" spans="1:158" x14ac:dyDescent="0.35">
      <c r="A2" s="157" t="s">
        <v>183</v>
      </c>
      <c r="B2" t="s">
        <v>183</v>
      </c>
      <c r="C2" t="s">
        <v>535</v>
      </c>
    </row>
    <row r="3" spans="1:158" x14ac:dyDescent="0.35">
      <c r="C3" t="s">
        <v>192</v>
      </c>
      <c r="AD3" t="s">
        <v>415</v>
      </c>
      <c r="BE3" t="s">
        <v>236</v>
      </c>
    </row>
    <row r="4" spans="1:158" x14ac:dyDescent="0.35">
      <c r="C4" t="s">
        <v>524</v>
      </c>
      <c r="L4" t="s">
        <v>525</v>
      </c>
      <c r="U4" t="s">
        <v>526</v>
      </c>
      <c r="AD4" t="s">
        <v>524</v>
      </c>
      <c r="AM4" t="s">
        <v>525</v>
      </c>
      <c r="AV4" t="s">
        <v>526</v>
      </c>
      <c r="BE4" t="s">
        <v>524</v>
      </c>
      <c r="BN4" t="s">
        <v>525</v>
      </c>
      <c r="BW4" t="s">
        <v>526</v>
      </c>
    </row>
    <row r="5" spans="1:158" x14ac:dyDescent="0.35">
      <c r="C5">
        <v>0</v>
      </c>
      <c r="F5">
        <v>1</v>
      </c>
      <c r="I5" t="s">
        <v>236</v>
      </c>
      <c r="L5">
        <v>0</v>
      </c>
      <c r="O5">
        <v>1</v>
      </c>
      <c r="R5" t="s">
        <v>236</v>
      </c>
      <c r="X5" t="s">
        <v>528</v>
      </c>
      <c r="AA5" t="s">
        <v>236</v>
      </c>
      <c r="AD5">
        <v>0</v>
      </c>
      <c r="AG5">
        <v>1</v>
      </c>
      <c r="AJ5" t="s">
        <v>236</v>
      </c>
      <c r="AM5">
        <v>0</v>
      </c>
      <c r="AP5">
        <v>1</v>
      </c>
      <c r="AS5" t="s">
        <v>236</v>
      </c>
      <c r="AY5" t="s">
        <v>528</v>
      </c>
      <c r="BB5" t="s">
        <v>236</v>
      </c>
      <c r="BE5">
        <v>0</v>
      </c>
      <c r="BH5">
        <v>1</v>
      </c>
      <c r="BK5" t="s">
        <v>236</v>
      </c>
      <c r="BN5">
        <v>0</v>
      </c>
      <c r="BQ5">
        <v>1</v>
      </c>
      <c r="BT5" t="s">
        <v>236</v>
      </c>
      <c r="BZ5" t="s">
        <v>528</v>
      </c>
      <c r="CC5" t="s">
        <v>236</v>
      </c>
    </row>
    <row r="6" spans="1:158" x14ac:dyDescent="0.35">
      <c r="C6" t="s">
        <v>528</v>
      </c>
      <c r="F6" t="s">
        <v>528</v>
      </c>
      <c r="I6" t="s">
        <v>528</v>
      </c>
      <c r="L6" t="s">
        <v>528</v>
      </c>
      <c r="O6" t="s">
        <v>528</v>
      </c>
      <c r="R6" t="s">
        <v>528</v>
      </c>
      <c r="X6" s="273" t="s">
        <v>412</v>
      </c>
      <c r="Y6" s="274" t="s">
        <v>184</v>
      </c>
      <c r="Z6" s="275" t="s">
        <v>236</v>
      </c>
      <c r="AA6" t="s">
        <v>528</v>
      </c>
      <c r="AD6" t="s">
        <v>528</v>
      </c>
      <c r="AG6" t="s">
        <v>528</v>
      </c>
      <c r="AJ6" t="s">
        <v>528</v>
      </c>
      <c r="AM6" t="s">
        <v>528</v>
      </c>
      <c r="AP6" t="s">
        <v>528</v>
      </c>
      <c r="AS6" t="s">
        <v>528</v>
      </c>
      <c r="AY6" s="273" t="s">
        <v>412</v>
      </c>
      <c r="AZ6" s="274" t="s">
        <v>184</v>
      </c>
      <c r="BA6" s="275" t="s">
        <v>236</v>
      </c>
      <c r="BB6" t="s">
        <v>528</v>
      </c>
      <c r="BE6" t="s">
        <v>528</v>
      </c>
      <c r="BH6" t="s">
        <v>528</v>
      </c>
      <c r="BK6" t="s">
        <v>528</v>
      </c>
      <c r="BN6" t="s">
        <v>528</v>
      </c>
      <c r="BQ6" t="s">
        <v>528</v>
      </c>
      <c r="BT6" t="s">
        <v>528</v>
      </c>
      <c r="BZ6" s="273" t="s">
        <v>412</v>
      </c>
      <c r="CA6" s="274" t="s">
        <v>184</v>
      </c>
      <c r="CB6" s="275" t="s">
        <v>236</v>
      </c>
      <c r="CC6" t="s">
        <v>528</v>
      </c>
      <c r="CX6" s="273"/>
      <c r="CY6" s="274"/>
      <c r="CZ6" s="275"/>
      <c r="DY6" s="273"/>
      <c r="DZ6" s="274"/>
      <c r="EA6" s="275"/>
      <c r="EZ6" s="273"/>
      <c r="FA6" s="274"/>
      <c r="FB6" s="275"/>
    </row>
    <row r="7" spans="1:158" x14ac:dyDescent="0.35">
      <c r="C7" s="273" t="s">
        <v>412</v>
      </c>
      <c r="D7" s="274" t="s">
        <v>184</v>
      </c>
      <c r="E7" s="275" t="s">
        <v>236</v>
      </c>
      <c r="F7" s="273" t="s">
        <v>412</v>
      </c>
      <c r="G7" s="274" t="s">
        <v>184</v>
      </c>
      <c r="H7" s="275" t="s">
        <v>236</v>
      </c>
      <c r="I7" s="273" t="s">
        <v>412</v>
      </c>
      <c r="J7" s="274" t="s">
        <v>184</v>
      </c>
      <c r="K7" s="275" t="s">
        <v>236</v>
      </c>
      <c r="L7" s="273" t="s">
        <v>412</v>
      </c>
      <c r="M7" s="274" t="s">
        <v>184</v>
      </c>
      <c r="N7" s="275" t="s">
        <v>236</v>
      </c>
      <c r="O7" s="273" t="s">
        <v>412</v>
      </c>
      <c r="P7" s="274" t="s">
        <v>184</v>
      </c>
      <c r="Q7" s="275" t="s">
        <v>236</v>
      </c>
      <c r="R7" s="273" t="s">
        <v>412</v>
      </c>
      <c r="S7" s="274" t="s">
        <v>184</v>
      </c>
      <c r="T7" s="275" t="s">
        <v>236</v>
      </c>
      <c r="U7" s="273"/>
      <c r="V7" s="274"/>
      <c r="W7" s="275"/>
      <c r="X7" s="273" t="s">
        <v>529</v>
      </c>
      <c r="Y7" s="274" t="s">
        <v>529</v>
      </c>
      <c r="Z7" s="275" t="s">
        <v>529</v>
      </c>
      <c r="AA7" s="273" t="s">
        <v>412</v>
      </c>
      <c r="AB7" s="274" t="s">
        <v>184</v>
      </c>
      <c r="AC7" s="275" t="s">
        <v>236</v>
      </c>
      <c r="AD7" s="273" t="s">
        <v>412</v>
      </c>
      <c r="AE7" s="274" t="s">
        <v>184</v>
      </c>
      <c r="AF7" s="275" t="s">
        <v>236</v>
      </c>
      <c r="AG7" s="273" t="s">
        <v>412</v>
      </c>
      <c r="AH7" s="274" t="s">
        <v>184</v>
      </c>
      <c r="AI7" s="275" t="s">
        <v>236</v>
      </c>
      <c r="AJ7" s="273" t="s">
        <v>412</v>
      </c>
      <c r="AK7" s="274" t="s">
        <v>184</v>
      </c>
      <c r="AL7" s="275" t="s">
        <v>236</v>
      </c>
      <c r="AM7" s="273" t="s">
        <v>412</v>
      </c>
      <c r="AN7" s="274" t="s">
        <v>184</v>
      </c>
      <c r="AO7" s="275" t="s">
        <v>236</v>
      </c>
      <c r="AP7" s="273" t="s">
        <v>412</v>
      </c>
      <c r="AQ7" s="274" t="s">
        <v>184</v>
      </c>
      <c r="AR7" s="275" t="s">
        <v>236</v>
      </c>
      <c r="AS7" s="273" t="s">
        <v>412</v>
      </c>
      <c r="AT7" s="274" t="s">
        <v>184</v>
      </c>
      <c r="AU7" s="275" t="s">
        <v>236</v>
      </c>
      <c r="AV7" s="273"/>
      <c r="AW7" s="274"/>
      <c r="AX7" s="275"/>
      <c r="AY7" s="273" t="s">
        <v>529</v>
      </c>
      <c r="AZ7" s="274" t="s">
        <v>529</v>
      </c>
      <c r="BA7" s="275" t="s">
        <v>529</v>
      </c>
      <c r="BB7" s="273" t="s">
        <v>412</v>
      </c>
      <c r="BC7" s="274" t="s">
        <v>184</v>
      </c>
      <c r="BD7" s="275" t="s">
        <v>236</v>
      </c>
      <c r="BE7" s="273" t="s">
        <v>412</v>
      </c>
      <c r="BF7" s="274" t="s">
        <v>184</v>
      </c>
      <c r="BG7" s="275" t="s">
        <v>236</v>
      </c>
      <c r="BH7" s="273" t="s">
        <v>412</v>
      </c>
      <c r="BI7" s="274" t="s">
        <v>184</v>
      </c>
      <c r="BJ7" s="275" t="s">
        <v>236</v>
      </c>
      <c r="BK7" s="273" t="s">
        <v>412</v>
      </c>
      <c r="BL7" s="274" t="s">
        <v>184</v>
      </c>
      <c r="BM7" s="275" t="s">
        <v>236</v>
      </c>
      <c r="BN7" s="273" t="s">
        <v>412</v>
      </c>
      <c r="BO7" s="274" t="s">
        <v>184</v>
      </c>
      <c r="BP7" s="275" t="s">
        <v>236</v>
      </c>
      <c r="BQ7" s="273" t="s">
        <v>412</v>
      </c>
      <c r="BR7" s="274" t="s">
        <v>184</v>
      </c>
      <c r="BS7" s="275" t="s">
        <v>236</v>
      </c>
      <c r="BT7" s="273" t="s">
        <v>412</v>
      </c>
      <c r="BU7" s="274" t="s">
        <v>184</v>
      </c>
      <c r="BV7" s="275" t="s">
        <v>236</v>
      </c>
      <c r="BW7" s="273"/>
      <c r="BX7" s="274"/>
      <c r="BY7" s="275"/>
      <c r="BZ7" s="273" t="s">
        <v>529</v>
      </c>
      <c r="CA7" s="274" t="s">
        <v>529</v>
      </c>
      <c r="CB7" s="275" t="s">
        <v>529</v>
      </c>
      <c r="CC7" s="273" t="s">
        <v>412</v>
      </c>
      <c r="CD7" s="274" t="s">
        <v>184</v>
      </c>
      <c r="CE7" s="275" t="s">
        <v>236</v>
      </c>
    </row>
    <row r="8" spans="1:158" x14ac:dyDescent="0.35">
      <c r="C8" s="273" t="s">
        <v>185</v>
      </c>
      <c r="D8" s="274" t="s">
        <v>185</v>
      </c>
      <c r="E8" s="275" t="s">
        <v>185</v>
      </c>
      <c r="F8" s="273" t="s">
        <v>185</v>
      </c>
      <c r="G8" s="274" t="s">
        <v>185</v>
      </c>
      <c r="H8" s="275" t="s">
        <v>185</v>
      </c>
      <c r="I8" s="273" t="s">
        <v>185</v>
      </c>
      <c r="J8" s="274" t="s">
        <v>185</v>
      </c>
      <c r="K8" s="275" t="s">
        <v>185</v>
      </c>
      <c r="L8" s="273" t="s">
        <v>185</v>
      </c>
      <c r="M8" s="274" t="s">
        <v>185</v>
      </c>
      <c r="N8" s="275" t="s">
        <v>185</v>
      </c>
      <c r="O8" s="273" t="s">
        <v>185</v>
      </c>
      <c r="P8" s="274" t="s">
        <v>185</v>
      </c>
      <c r="Q8" s="275" t="s">
        <v>185</v>
      </c>
      <c r="R8" s="273" t="s">
        <v>185</v>
      </c>
      <c r="S8" s="274" t="s">
        <v>185</v>
      </c>
      <c r="T8" s="275" t="s">
        <v>185</v>
      </c>
      <c r="U8" s="273"/>
      <c r="V8" s="274"/>
      <c r="W8" s="275"/>
      <c r="X8" s="273" t="s">
        <v>185</v>
      </c>
      <c r="Y8" s="274" t="s">
        <v>185</v>
      </c>
      <c r="Z8" s="275" t="s">
        <v>185</v>
      </c>
      <c r="AA8" s="273" t="s">
        <v>185</v>
      </c>
      <c r="AB8" s="274" t="s">
        <v>185</v>
      </c>
      <c r="AC8" s="275" t="s">
        <v>185</v>
      </c>
      <c r="AD8" s="273" t="s">
        <v>185</v>
      </c>
      <c r="AE8" s="274" t="s">
        <v>185</v>
      </c>
      <c r="AF8" s="275" t="s">
        <v>185</v>
      </c>
      <c r="AG8" s="273" t="s">
        <v>185</v>
      </c>
      <c r="AH8" s="274" t="s">
        <v>185</v>
      </c>
      <c r="AI8" s="275" t="s">
        <v>185</v>
      </c>
      <c r="AJ8" s="273" t="s">
        <v>185</v>
      </c>
      <c r="AK8" s="274" t="s">
        <v>185</v>
      </c>
      <c r="AL8" s="275" t="s">
        <v>185</v>
      </c>
      <c r="AM8" s="273" t="s">
        <v>185</v>
      </c>
      <c r="AN8" s="274" t="s">
        <v>185</v>
      </c>
      <c r="AO8" s="275" t="s">
        <v>185</v>
      </c>
      <c r="AP8" s="273" t="s">
        <v>185</v>
      </c>
      <c r="AQ8" s="274" t="s">
        <v>185</v>
      </c>
      <c r="AR8" s="275" t="s">
        <v>185</v>
      </c>
      <c r="AS8" s="273" t="s">
        <v>185</v>
      </c>
      <c r="AT8" s="274" t="s">
        <v>185</v>
      </c>
      <c r="AU8" s="275" t="s">
        <v>185</v>
      </c>
      <c r="AV8" s="273"/>
      <c r="AW8" s="274"/>
      <c r="AX8" s="275"/>
      <c r="AY8" s="273" t="s">
        <v>185</v>
      </c>
      <c r="AZ8" s="274" t="s">
        <v>185</v>
      </c>
      <c r="BA8" s="275" t="s">
        <v>185</v>
      </c>
      <c r="BB8" s="273" t="s">
        <v>185</v>
      </c>
      <c r="BC8" s="274" t="s">
        <v>185</v>
      </c>
      <c r="BD8" s="275" t="s">
        <v>185</v>
      </c>
      <c r="BE8" s="273" t="s">
        <v>185</v>
      </c>
      <c r="BF8" s="274" t="s">
        <v>185</v>
      </c>
      <c r="BG8" s="275" t="s">
        <v>185</v>
      </c>
      <c r="BH8" s="273" t="s">
        <v>185</v>
      </c>
      <c r="BI8" s="274" t="s">
        <v>185</v>
      </c>
      <c r="BJ8" s="275" t="s">
        <v>185</v>
      </c>
      <c r="BK8" s="273" t="s">
        <v>185</v>
      </c>
      <c r="BL8" s="274" t="s">
        <v>185</v>
      </c>
      <c r="BM8" s="275" t="s">
        <v>185</v>
      </c>
      <c r="BN8" s="273" t="s">
        <v>185</v>
      </c>
      <c r="BO8" s="274" t="s">
        <v>185</v>
      </c>
      <c r="BP8" s="275" t="s">
        <v>185</v>
      </c>
      <c r="BQ8" s="273" t="s">
        <v>185</v>
      </c>
      <c r="BR8" s="274" t="s">
        <v>185</v>
      </c>
      <c r="BS8" s="275" t="s">
        <v>185</v>
      </c>
      <c r="BT8" s="273" t="s">
        <v>185</v>
      </c>
      <c r="BU8" s="274" t="s">
        <v>185</v>
      </c>
      <c r="BV8" s="275" t="s">
        <v>185</v>
      </c>
      <c r="BW8" s="273"/>
      <c r="BX8" s="274"/>
      <c r="BY8" s="275"/>
      <c r="BZ8" s="273" t="s">
        <v>185</v>
      </c>
      <c r="CA8" s="274" t="s">
        <v>185</v>
      </c>
      <c r="CB8" s="275" t="s">
        <v>185</v>
      </c>
      <c r="CC8" s="273" t="s">
        <v>185</v>
      </c>
      <c r="CD8" s="274" t="s">
        <v>185</v>
      </c>
      <c r="CE8" s="275" t="s">
        <v>185</v>
      </c>
    </row>
    <row r="9" spans="1:158" x14ac:dyDescent="0.35">
      <c r="A9" t="s">
        <v>190</v>
      </c>
      <c r="B9" t="s">
        <v>228</v>
      </c>
      <c r="C9" s="273"/>
      <c r="D9" s="274"/>
      <c r="E9" s="275"/>
      <c r="F9" s="273">
        <v>66</v>
      </c>
      <c r="G9" s="274">
        <v>51</v>
      </c>
      <c r="H9" s="275">
        <v>59</v>
      </c>
      <c r="I9" s="273">
        <v>40643</v>
      </c>
      <c r="J9" s="274">
        <v>37532</v>
      </c>
      <c r="K9" s="275">
        <v>78175</v>
      </c>
      <c r="L9" s="273"/>
      <c r="M9" s="274"/>
      <c r="N9" s="275"/>
      <c r="O9" s="273">
        <v>68</v>
      </c>
      <c r="P9" s="274">
        <v>54</v>
      </c>
      <c r="Q9" s="275">
        <v>62</v>
      </c>
      <c r="R9" s="273">
        <v>40643</v>
      </c>
      <c r="S9" s="274">
        <v>37532</v>
      </c>
      <c r="T9" s="275">
        <v>78175</v>
      </c>
      <c r="U9" s="273"/>
      <c r="V9" s="274"/>
      <c r="W9" s="275"/>
      <c r="X9" s="276">
        <v>33.700000000000003</v>
      </c>
      <c r="Y9" s="277">
        <v>31.8</v>
      </c>
      <c r="Z9" s="278">
        <v>32.799999999999997</v>
      </c>
      <c r="AA9" s="273">
        <v>40643</v>
      </c>
      <c r="AB9" s="274">
        <v>37532</v>
      </c>
      <c r="AC9" s="275">
        <v>78175</v>
      </c>
      <c r="AD9" s="273"/>
      <c r="AE9" s="274"/>
      <c r="AF9" s="275"/>
      <c r="AG9" s="273">
        <v>81</v>
      </c>
      <c r="AH9" s="274">
        <v>68</v>
      </c>
      <c r="AI9" s="275">
        <v>75</v>
      </c>
      <c r="AJ9" s="273">
        <v>261311</v>
      </c>
      <c r="AK9" s="274">
        <v>256042</v>
      </c>
      <c r="AL9" s="275">
        <v>517353</v>
      </c>
      <c r="AM9" s="273"/>
      <c r="AN9" s="274"/>
      <c r="AO9" s="275"/>
      <c r="AP9" s="273">
        <v>82</v>
      </c>
      <c r="AQ9" s="274">
        <v>71</v>
      </c>
      <c r="AR9" s="275">
        <v>76</v>
      </c>
      <c r="AS9" s="273">
        <v>261311</v>
      </c>
      <c r="AT9" s="274">
        <v>256042</v>
      </c>
      <c r="AU9" s="275">
        <v>517353</v>
      </c>
      <c r="AV9" s="273"/>
      <c r="AW9" s="274"/>
      <c r="AX9" s="275"/>
      <c r="AY9" s="276">
        <v>36.700000000000003</v>
      </c>
      <c r="AZ9" s="277">
        <v>34.9</v>
      </c>
      <c r="BA9" s="278">
        <v>35.799999999999997</v>
      </c>
      <c r="BB9" s="273">
        <v>261311</v>
      </c>
      <c r="BC9" s="274">
        <v>256042</v>
      </c>
      <c r="BD9" s="275">
        <v>517353</v>
      </c>
      <c r="BE9" s="273"/>
      <c r="BF9" s="274"/>
      <c r="BG9" s="275"/>
      <c r="BH9" s="273">
        <v>79</v>
      </c>
      <c r="BI9" s="274">
        <v>66</v>
      </c>
      <c r="BJ9" s="275">
        <v>72</v>
      </c>
      <c r="BK9" s="273">
        <v>301954</v>
      </c>
      <c r="BL9" s="274">
        <v>293574</v>
      </c>
      <c r="BM9" s="275">
        <v>595528</v>
      </c>
      <c r="BN9" s="273"/>
      <c r="BO9" s="274"/>
      <c r="BP9" s="275"/>
      <c r="BQ9" s="273">
        <v>80</v>
      </c>
      <c r="BR9" s="274">
        <v>69</v>
      </c>
      <c r="BS9" s="275">
        <v>75</v>
      </c>
      <c r="BT9" s="273">
        <v>301954</v>
      </c>
      <c r="BU9" s="274">
        <v>293574</v>
      </c>
      <c r="BV9" s="275">
        <v>595528</v>
      </c>
      <c r="BW9" s="273"/>
      <c r="BX9" s="274"/>
      <c r="BY9" s="275"/>
      <c r="BZ9" s="276">
        <v>36.299999999999997</v>
      </c>
      <c r="CA9" s="277">
        <v>34.5</v>
      </c>
      <c r="CB9" s="278">
        <v>35.4</v>
      </c>
      <c r="CC9" s="273">
        <v>301954</v>
      </c>
      <c r="CD9" s="274">
        <v>293574</v>
      </c>
      <c r="CE9" s="275">
        <v>595528</v>
      </c>
    </row>
    <row r="10" spans="1:158" x14ac:dyDescent="0.35">
      <c r="B10" t="s">
        <v>1551</v>
      </c>
      <c r="C10" s="273"/>
      <c r="D10" s="274"/>
      <c r="E10" s="275"/>
      <c r="F10" s="273">
        <v>25</v>
      </c>
      <c r="G10" s="274">
        <v>16</v>
      </c>
      <c r="H10" s="275">
        <v>19</v>
      </c>
      <c r="I10" s="273">
        <v>4200</v>
      </c>
      <c r="J10" s="274">
        <v>9182</v>
      </c>
      <c r="K10" s="275">
        <v>13382</v>
      </c>
      <c r="L10" s="273"/>
      <c r="M10" s="274"/>
      <c r="N10" s="275"/>
      <c r="O10" s="273">
        <v>26</v>
      </c>
      <c r="P10" s="274">
        <v>18</v>
      </c>
      <c r="Q10" s="275">
        <v>20</v>
      </c>
      <c r="R10" s="273">
        <v>4200</v>
      </c>
      <c r="S10" s="274">
        <v>9182</v>
      </c>
      <c r="T10" s="275">
        <v>13382</v>
      </c>
      <c r="U10" s="273"/>
      <c r="V10" s="274"/>
      <c r="W10" s="275"/>
      <c r="X10" s="276">
        <v>26.5</v>
      </c>
      <c r="Y10" s="277">
        <v>25</v>
      </c>
      <c r="Z10" s="278">
        <v>25.5</v>
      </c>
      <c r="AA10" s="273">
        <v>4200</v>
      </c>
      <c r="AB10" s="274">
        <v>9182</v>
      </c>
      <c r="AC10" s="275">
        <v>13382</v>
      </c>
      <c r="AD10" s="273"/>
      <c r="AE10" s="274"/>
      <c r="AF10" s="275"/>
      <c r="AG10" s="273">
        <v>33</v>
      </c>
      <c r="AH10" s="274">
        <v>24</v>
      </c>
      <c r="AI10" s="275">
        <v>26</v>
      </c>
      <c r="AJ10" s="273">
        <v>11121</v>
      </c>
      <c r="AK10" s="274">
        <v>27388</v>
      </c>
      <c r="AL10" s="275">
        <v>38509</v>
      </c>
      <c r="AM10" s="273"/>
      <c r="AN10" s="274"/>
      <c r="AO10" s="275"/>
      <c r="AP10" s="273">
        <v>35</v>
      </c>
      <c r="AQ10" s="274">
        <v>26</v>
      </c>
      <c r="AR10" s="275">
        <v>28</v>
      </c>
      <c r="AS10" s="273">
        <v>11121</v>
      </c>
      <c r="AT10" s="274">
        <v>27388</v>
      </c>
      <c r="AU10" s="275">
        <v>38509</v>
      </c>
      <c r="AV10" s="273"/>
      <c r="AW10" s="274"/>
      <c r="AX10" s="275"/>
      <c r="AY10" s="276">
        <v>28.4</v>
      </c>
      <c r="AZ10" s="277">
        <v>26.8</v>
      </c>
      <c r="BA10" s="278">
        <v>27.2</v>
      </c>
      <c r="BB10" s="273">
        <v>11121</v>
      </c>
      <c r="BC10" s="274">
        <v>27388</v>
      </c>
      <c r="BD10" s="275">
        <v>38509</v>
      </c>
      <c r="BE10" s="273"/>
      <c r="BF10" s="274"/>
      <c r="BG10" s="275"/>
      <c r="BH10" s="273">
        <v>31</v>
      </c>
      <c r="BI10" s="274">
        <v>22</v>
      </c>
      <c r="BJ10" s="275">
        <v>25</v>
      </c>
      <c r="BK10" s="273">
        <v>15321</v>
      </c>
      <c r="BL10" s="274">
        <v>36570</v>
      </c>
      <c r="BM10" s="275">
        <v>51891</v>
      </c>
      <c r="BN10" s="273"/>
      <c r="BO10" s="274"/>
      <c r="BP10" s="275"/>
      <c r="BQ10" s="273">
        <v>32</v>
      </c>
      <c r="BR10" s="274">
        <v>24</v>
      </c>
      <c r="BS10" s="275">
        <v>26</v>
      </c>
      <c r="BT10" s="273">
        <v>15321</v>
      </c>
      <c r="BU10" s="274">
        <v>36570</v>
      </c>
      <c r="BV10" s="275">
        <v>51891</v>
      </c>
      <c r="BW10" s="273"/>
      <c r="BX10" s="274"/>
      <c r="BY10" s="275"/>
      <c r="BZ10" s="276">
        <v>27.8</v>
      </c>
      <c r="CA10" s="277">
        <v>26.3</v>
      </c>
      <c r="CB10" s="278">
        <v>26.7</v>
      </c>
      <c r="CC10" s="273">
        <v>15321</v>
      </c>
      <c r="CD10" s="274">
        <v>36570</v>
      </c>
      <c r="CE10" s="275">
        <v>51891</v>
      </c>
    </row>
    <row r="11" spans="1:158" x14ac:dyDescent="0.35">
      <c r="B11" s="143" t="s">
        <v>230</v>
      </c>
      <c r="C11" s="320" t="s">
        <v>191</v>
      </c>
      <c r="D11" s="320" t="s">
        <v>191</v>
      </c>
      <c r="E11" s="320" t="s">
        <v>191</v>
      </c>
      <c r="F11" s="320" t="s">
        <v>191</v>
      </c>
      <c r="G11" s="320" t="s">
        <v>191</v>
      </c>
      <c r="H11" s="320" t="s">
        <v>191</v>
      </c>
      <c r="I11" s="320" t="s">
        <v>191</v>
      </c>
      <c r="J11" s="320" t="s">
        <v>191</v>
      </c>
      <c r="K11" s="320" t="s">
        <v>191</v>
      </c>
      <c r="L11" s="320" t="s">
        <v>191</v>
      </c>
      <c r="M11" s="320" t="s">
        <v>191</v>
      </c>
      <c r="N11" s="320" t="s">
        <v>191</v>
      </c>
      <c r="O11" s="320" t="s">
        <v>191</v>
      </c>
      <c r="P11" s="320" t="s">
        <v>191</v>
      </c>
      <c r="Q11" s="320" t="s">
        <v>191</v>
      </c>
      <c r="R11" s="320" t="s">
        <v>191</v>
      </c>
      <c r="S11" s="320" t="s">
        <v>191</v>
      </c>
      <c r="T11" s="320" t="s">
        <v>191</v>
      </c>
      <c r="U11" s="320" t="s">
        <v>191</v>
      </c>
      <c r="V11" s="320" t="s">
        <v>191</v>
      </c>
      <c r="W11" s="320" t="s">
        <v>191</v>
      </c>
      <c r="X11" s="320" t="s">
        <v>191</v>
      </c>
      <c r="Y11" s="320" t="s">
        <v>191</v>
      </c>
      <c r="Z11" s="320" t="s">
        <v>191</v>
      </c>
      <c r="AA11" s="320" t="s">
        <v>191</v>
      </c>
      <c r="AB11" s="320" t="s">
        <v>191</v>
      </c>
      <c r="AC11" s="320" t="s">
        <v>191</v>
      </c>
      <c r="AD11" s="320" t="s">
        <v>191</v>
      </c>
      <c r="AE11" s="320" t="s">
        <v>191</v>
      </c>
      <c r="AF11" s="320" t="s">
        <v>191</v>
      </c>
      <c r="AG11" s="320" t="s">
        <v>191</v>
      </c>
      <c r="AH11" s="320" t="s">
        <v>191</v>
      </c>
      <c r="AI11" s="320" t="s">
        <v>191</v>
      </c>
      <c r="AJ11" s="320" t="s">
        <v>191</v>
      </c>
      <c r="AK11" s="320" t="s">
        <v>191</v>
      </c>
      <c r="AL11" s="320" t="s">
        <v>191</v>
      </c>
      <c r="AM11" s="320" t="s">
        <v>191</v>
      </c>
      <c r="AN11" s="320" t="s">
        <v>191</v>
      </c>
      <c r="AO11" s="320" t="s">
        <v>191</v>
      </c>
      <c r="AP11" s="320" t="s">
        <v>191</v>
      </c>
      <c r="AQ11" s="320" t="s">
        <v>191</v>
      </c>
      <c r="AR11" s="320" t="s">
        <v>191</v>
      </c>
      <c r="AS11" s="320" t="s">
        <v>191</v>
      </c>
      <c r="AT11" s="320" t="s">
        <v>191</v>
      </c>
      <c r="AU11" s="320" t="s">
        <v>191</v>
      </c>
      <c r="AV11" s="320" t="s">
        <v>191</v>
      </c>
      <c r="AW11" s="320" t="s">
        <v>191</v>
      </c>
      <c r="AX11" s="320" t="s">
        <v>191</v>
      </c>
      <c r="AY11" s="320" t="s">
        <v>191</v>
      </c>
      <c r="AZ11" s="320" t="s">
        <v>191</v>
      </c>
      <c r="BA11" s="320" t="s">
        <v>191</v>
      </c>
      <c r="BB11" s="320" t="s">
        <v>191</v>
      </c>
      <c r="BC11" s="320" t="s">
        <v>191</v>
      </c>
      <c r="BD11" s="320" t="s">
        <v>191</v>
      </c>
      <c r="BE11" s="320" t="s">
        <v>191</v>
      </c>
      <c r="BF11" s="320" t="s">
        <v>191</v>
      </c>
      <c r="BG11" s="320" t="s">
        <v>191</v>
      </c>
      <c r="BH11" s="320" t="s">
        <v>191</v>
      </c>
      <c r="BI11" s="320" t="s">
        <v>191</v>
      </c>
      <c r="BJ11" s="320" t="s">
        <v>191</v>
      </c>
      <c r="BK11" s="320" t="s">
        <v>191</v>
      </c>
      <c r="BL11" s="320" t="s">
        <v>191</v>
      </c>
      <c r="BM11" s="320" t="s">
        <v>191</v>
      </c>
      <c r="BN11" s="320" t="s">
        <v>191</v>
      </c>
      <c r="BO11" s="320" t="s">
        <v>191</v>
      </c>
      <c r="BP11" s="320" t="s">
        <v>191</v>
      </c>
      <c r="BQ11" s="320" t="s">
        <v>191</v>
      </c>
      <c r="BR11" s="320" t="s">
        <v>191</v>
      </c>
      <c r="BS11" s="320" t="s">
        <v>191</v>
      </c>
      <c r="BT11" s="320" t="s">
        <v>191</v>
      </c>
      <c r="BU11" s="320" t="s">
        <v>191</v>
      </c>
      <c r="BV11" s="320" t="s">
        <v>191</v>
      </c>
      <c r="BW11" s="320" t="s">
        <v>191</v>
      </c>
      <c r="BX11" s="320" t="s">
        <v>191</v>
      </c>
      <c r="BY11" s="320" t="s">
        <v>191</v>
      </c>
      <c r="BZ11" s="320" t="s">
        <v>191</v>
      </c>
      <c r="CA11" s="320" t="s">
        <v>191</v>
      </c>
      <c r="CB11" s="320" t="s">
        <v>191</v>
      </c>
      <c r="CC11" s="320" t="s">
        <v>191</v>
      </c>
      <c r="CD11" s="320" t="s">
        <v>191</v>
      </c>
      <c r="CE11" s="320" t="s">
        <v>191</v>
      </c>
    </row>
    <row r="12" spans="1:158" x14ac:dyDescent="0.35">
      <c r="B12" s="144" t="s">
        <v>502</v>
      </c>
      <c r="C12" s="320" t="s">
        <v>191</v>
      </c>
      <c r="D12" s="320" t="s">
        <v>191</v>
      </c>
      <c r="E12" s="320" t="s">
        <v>191</v>
      </c>
      <c r="F12" s="320" t="s">
        <v>191</v>
      </c>
      <c r="G12" s="320" t="s">
        <v>191</v>
      </c>
      <c r="H12" s="320" t="s">
        <v>191</v>
      </c>
      <c r="I12" s="320" t="s">
        <v>191</v>
      </c>
      <c r="J12" s="320" t="s">
        <v>191</v>
      </c>
      <c r="K12" s="320" t="s">
        <v>191</v>
      </c>
      <c r="L12" s="320" t="s">
        <v>191</v>
      </c>
      <c r="M12" s="320" t="s">
        <v>191</v>
      </c>
      <c r="N12" s="320" t="s">
        <v>191</v>
      </c>
      <c r="O12" s="320" t="s">
        <v>191</v>
      </c>
      <c r="P12" s="320" t="s">
        <v>191</v>
      </c>
      <c r="Q12" s="320" t="s">
        <v>191</v>
      </c>
      <c r="R12" s="320" t="s">
        <v>191</v>
      </c>
      <c r="S12" s="320" t="s">
        <v>191</v>
      </c>
      <c r="T12" s="320" t="s">
        <v>191</v>
      </c>
      <c r="U12" s="320" t="s">
        <v>191</v>
      </c>
      <c r="V12" s="320" t="s">
        <v>191</v>
      </c>
      <c r="W12" s="320" t="s">
        <v>191</v>
      </c>
      <c r="X12" s="320" t="s">
        <v>191</v>
      </c>
      <c r="Y12" s="320" t="s">
        <v>191</v>
      </c>
      <c r="Z12" s="320" t="s">
        <v>191</v>
      </c>
      <c r="AA12" s="320" t="s">
        <v>191</v>
      </c>
      <c r="AB12" s="320" t="s">
        <v>191</v>
      </c>
      <c r="AC12" s="320" t="s">
        <v>191</v>
      </c>
      <c r="AD12" s="320" t="s">
        <v>191</v>
      </c>
      <c r="AE12" s="320" t="s">
        <v>191</v>
      </c>
      <c r="AF12" s="320" t="s">
        <v>191</v>
      </c>
      <c r="AG12" s="320" t="s">
        <v>191</v>
      </c>
      <c r="AH12" s="320" t="s">
        <v>191</v>
      </c>
      <c r="AI12" s="320" t="s">
        <v>191</v>
      </c>
      <c r="AJ12" s="320" t="s">
        <v>191</v>
      </c>
      <c r="AK12" s="320" t="s">
        <v>191</v>
      </c>
      <c r="AL12" s="320" t="s">
        <v>191</v>
      </c>
      <c r="AM12" s="320" t="s">
        <v>191</v>
      </c>
      <c r="AN12" s="320" t="s">
        <v>191</v>
      </c>
      <c r="AO12" s="320" t="s">
        <v>191</v>
      </c>
      <c r="AP12" s="320" t="s">
        <v>191</v>
      </c>
      <c r="AQ12" s="320" t="s">
        <v>191</v>
      </c>
      <c r="AR12" s="320" t="s">
        <v>191</v>
      </c>
      <c r="AS12" s="320" t="s">
        <v>191</v>
      </c>
      <c r="AT12" s="320" t="s">
        <v>191</v>
      </c>
      <c r="AU12" s="320" t="s">
        <v>191</v>
      </c>
      <c r="AV12" s="320" t="s">
        <v>191</v>
      </c>
      <c r="AW12" s="320" t="s">
        <v>191</v>
      </c>
      <c r="AX12" s="320" t="s">
        <v>191</v>
      </c>
      <c r="AY12" s="320" t="s">
        <v>191</v>
      </c>
      <c r="AZ12" s="320" t="s">
        <v>191</v>
      </c>
      <c r="BA12" s="320" t="s">
        <v>191</v>
      </c>
      <c r="BB12" s="320" t="s">
        <v>191</v>
      </c>
      <c r="BC12" s="320" t="s">
        <v>191</v>
      </c>
      <c r="BD12" s="320" t="s">
        <v>191</v>
      </c>
      <c r="BE12" s="320" t="s">
        <v>191</v>
      </c>
      <c r="BF12" s="320" t="s">
        <v>191</v>
      </c>
      <c r="BG12" s="320" t="s">
        <v>191</v>
      </c>
      <c r="BH12" s="320" t="s">
        <v>191</v>
      </c>
      <c r="BI12" s="320" t="s">
        <v>191</v>
      </c>
      <c r="BJ12" s="320" t="s">
        <v>191</v>
      </c>
      <c r="BK12" s="320" t="s">
        <v>191</v>
      </c>
      <c r="BL12" s="320" t="s">
        <v>191</v>
      </c>
      <c r="BM12" s="320" t="s">
        <v>191</v>
      </c>
      <c r="BN12" s="320" t="s">
        <v>191</v>
      </c>
      <c r="BO12" s="320" t="s">
        <v>191</v>
      </c>
      <c r="BP12" s="320" t="s">
        <v>191</v>
      </c>
      <c r="BQ12" s="320" t="s">
        <v>191</v>
      </c>
      <c r="BR12" s="320" t="s">
        <v>191</v>
      </c>
      <c r="BS12" s="320" t="s">
        <v>191</v>
      </c>
      <c r="BT12" s="320" t="s">
        <v>191</v>
      </c>
      <c r="BU12" s="320" t="s">
        <v>191</v>
      </c>
      <c r="BV12" s="320" t="s">
        <v>191</v>
      </c>
      <c r="BW12" s="320" t="s">
        <v>191</v>
      </c>
      <c r="BX12" s="320" t="s">
        <v>191</v>
      </c>
      <c r="BY12" s="320" t="s">
        <v>191</v>
      </c>
      <c r="BZ12" s="320" t="s">
        <v>191</v>
      </c>
      <c r="CA12" s="320" t="s">
        <v>191</v>
      </c>
      <c r="CB12" s="320" t="s">
        <v>191</v>
      </c>
      <c r="CC12" s="320" t="s">
        <v>191</v>
      </c>
      <c r="CD12" s="320" t="s">
        <v>191</v>
      </c>
      <c r="CE12" s="320" t="s">
        <v>191</v>
      </c>
    </row>
    <row r="13" spans="1:158" x14ac:dyDescent="0.35">
      <c r="B13" s="144" t="s">
        <v>503</v>
      </c>
      <c r="C13" s="320" t="s">
        <v>191</v>
      </c>
      <c r="D13" s="320" t="s">
        <v>191</v>
      </c>
      <c r="E13" s="320" t="s">
        <v>191</v>
      </c>
      <c r="F13" s="320" t="s">
        <v>191</v>
      </c>
      <c r="G13" s="320" t="s">
        <v>191</v>
      </c>
      <c r="H13" s="320" t="s">
        <v>191</v>
      </c>
      <c r="I13" s="320" t="s">
        <v>191</v>
      </c>
      <c r="J13" s="320" t="s">
        <v>191</v>
      </c>
      <c r="K13" s="320" t="s">
        <v>191</v>
      </c>
      <c r="L13" s="320" t="s">
        <v>191</v>
      </c>
      <c r="M13" s="320" t="s">
        <v>191</v>
      </c>
      <c r="N13" s="320" t="s">
        <v>191</v>
      </c>
      <c r="O13" s="320" t="s">
        <v>191</v>
      </c>
      <c r="P13" s="320" t="s">
        <v>191</v>
      </c>
      <c r="Q13" s="320" t="s">
        <v>191</v>
      </c>
      <c r="R13" s="320" t="s">
        <v>191</v>
      </c>
      <c r="S13" s="320" t="s">
        <v>191</v>
      </c>
      <c r="T13" s="320" t="s">
        <v>191</v>
      </c>
      <c r="U13" s="320" t="s">
        <v>191</v>
      </c>
      <c r="V13" s="320" t="s">
        <v>191</v>
      </c>
      <c r="W13" s="320" t="s">
        <v>191</v>
      </c>
      <c r="X13" s="320" t="s">
        <v>191</v>
      </c>
      <c r="Y13" s="320" t="s">
        <v>191</v>
      </c>
      <c r="Z13" s="320" t="s">
        <v>191</v>
      </c>
      <c r="AA13" s="320" t="s">
        <v>191</v>
      </c>
      <c r="AB13" s="320" t="s">
        <v>191</v>
      </c>
      <c r="AC13" s="320" t="s">
        <v>191</v>
      </c>
      <c r="AD13" s="320" t="s">
        <v>191</v>
      </c>
      <c r="AE13" s="320" t="s">
        <v>191</v>
      </c>
      <c r="AF13" s="320" t="s">
        <v>191</v>
      </c>
      <c r="AG13" s="320" t="s">
        <v>191</v>
      </c>
      <c r="AH13" s="320" t="s">
        <v>191</v>
      </c>
      <c r="AI13" s="320" t="s">
        <v>191</v>
      </c>
      <c r="AJ13" s="320" t="s">
        <v>191</v>
      </c>
      <c r="AK13" s="320" t="s">
        <v>191</v>
      </c>
      <c r="AL13" s="320" t="s">
        <v>191</v>
      </c>
      <c r="AM13" s="320" t="s">
        <v>191</v>
      </c>
      <c r="AN13" s="320" t="s">
        <v>191</v>
      </c>
      <c r="AO13" s="320" t="s">
        <v>191</v>
      </c>
      <c r="AP13" s="320" t="s">
        <v>191</v>
      </c>
      <c r="AQ13" s="320" t="s">
        <v>191</v>
      </c>
      <c r="AR13" s="320" t="s">
        <v>191</v>
      </c>
      <c r="AS13" s="320" t="s">
        <v>191</v>
      </c>
      <c r="AT13" s="320" t="s">
        <v>191</v>
      </c>
      <c r="AU13" s="320" t="s">
        <v>191</v>
      </c>
      <c r="AV13" s="320" t="s">
        <v>191</v>
      </c>
      <c r="AW13" s="320" t="s">
        <v>191</v>
      </c>
      <c r="AX13" s="320" t="s">
        <v>191</v>
      </c>
      <c r="AY13" s="320" t="s">
        <v>191</v>
      </c>
      <c r="AZ13" s="320" t="s">
        <v>191</v>
      </c>
      <c r="BA13" s="320" t="s">
        <v>191</v>
      </c>
      <c r="BB13" s="320" t="s">
        <v>191</v>
      </c>
      <c r="BC13" s="320" t="s">
        <v>191</v>
      </c>
      <c r="BD13" s="320" t="s">
        <v>191</v>
      </c>
      <c r="BE13" s="320" t="s">
        <v>191</v>
      </c>
      <c r="BF13" s="320" t="s">
        <v>191</v>
      </c>
      <c r="BG13" s="320" t="s">
        <v>191</v>
      </c>
      <c r="BH13" s="320" t="s">
        <v>191</v>
      </c>
      <c r="BI13" s="320" t="s">
        <v>191</v>
      </c>
      <c r="BJ13" s="320" t="s">
        <v>191</v>
      </c>
      <c r="BK13" s="320" t="s">
        <v>191</v>
      </c>
      <c r="BL13" s="320" t="s">
        <v>191</v>
      </c>
      <c r="BM13" s="320" t="s">
        <v>191</v>
      </c>
      <c r="BN13" s="320" t="s">
        <v>191</v>
      </c>
      <c r="BO13" s="320" t="s">
        <v>191</v>
      </c>
      <c r="BP13" s="320" t="s">
        <v>191</v>
      </c>
      <c r="BQ13" s="320" t="s">
        <v>191</v>
      </c>
      <c r="BR13" s="320" t="s">
        <v>191</v>
      </c>
      <c r="BS13" s="320" t="s">
        <v>191</v>
      </c>
      <c r="BT13" s="320" t="s">
        <v>191</v>
      </c>
      <c r="BU13" s="320" t="s">
        <v>191</v>
      </c>
      <c r="BV13" s="320" t="s">
        <v>191</v>
      </c>
      <c r="BW13" s="320" t="s">
        <v>191</v>
      </c>
      <c r="BX13" s="320" t="s">
        <v>191</v>
      </c>
      <c r="BY13" s="320" t="s">
        <v>191</v>
      </c>
      <c r="BZ13" s="320" t="s">
        <v>191</v>
      </c>
      <c r="CA13" s="320" t="s">
        <v>191</v>
      </c>
      <c r="CB13" s="320" t="s">
        <v>191</v>
      </c>
      <c r="CC13" s="320" t="s">
        <v>191</v>
      </c>
      <c r="CD13" s="320" t="s">
        <v>191</v>
      </c>
      <c r="CE13" s="320" t="s">
        <v>191</v>
      </c>
    </row>
    <row r="14" spans="1:158" x14ac:dyDescent="0.35">
      <c r="B14" s="143" t="s">
        <v>231</v>
      </c>
      <c r="C14" s="320" t="s">
        <v>191</v>
      </c>
      <c r="D14" s="320" t="s">
        <v>191</v>
      </c>
      <c r="E14" s="320" t="s">
        <v>191</v>
      </c>
      <c r="F14" s="320" t="s">
        <v>191</v>
      </c>
      <c r="G14" s="320" t="s">
        <v>191</v>
      </c>
      <c r="H14" s="320" t="s">
        <v>191</v>
      </c>
      <c r="I14" s="320" t="s">
        <v>191</v>
      </c>
      <c r="J14" s="320" t="s">
        <v>191</v>
      </c>
      <c r="K14" s="320" t="s">
        <v>191</v>
      </c>
      <c r="L14" s="320" t="s">
        <v>191</v>
      </c>
      <c r="M14" s="320" t="s">
        <v>191</v>
      </c>
      <c r="N14" s="320" t="s">
        <v>191</v>
      </c>
      <c r="O14" s="320" t="s">
        <v>191</v>
      </c>
      <c r="P14" s="320" t="s">
        <v>191</v>
      </c>
      <c r="Q14" s="320" t="s">
        <v>191</v>
      </c>
      <c r="R14" s="320" t="s">
        <v>191</v>
      </c>
      <c r="S14" s="320" t="s">
        <v>191</v>
      </c>
      <c r="T14" s="320" t="s">
        <v>191</v>
      </c>
      <c r="U14" s="320" t="s">
        <v>191</v>
      </c>
      <c r="V14" s="320" t="s">
        <v>191</v>
      </c>
      <c r="W14" s="320" t="s">
        <v>191</v>
      </c>
      <c r="X14" s="320" t="s">
        <v>191</v>
      </c>
      <c r="Y14" s="320" t="s">
        <v>191</v>
      </c>
      <c r="Z14" s="320" t="s">
        <v>191</v>
      </c>
      <c r="AA14" s="320" t="s">
        <v>191</v>
      </c>
      <c r="AB14" s="320" t="s">
        <v>191</v>
      </c>
      <c r="AC14" s="320" t="s">
        <v>191</v>
      </c>
      <c r="AD14" s="320" t="s">
        <v>191</v>
      </c>
      <c r="AE14" s="320" t="s">
        <v>191</v>
      </c>
      <c r="AF14" s="320" t="s">
        <v>191</v>
      </c>
      <c r="AG14" s="320" t="s">
        <v>191</v>
      </c>
      <c r="AH14" s="320" t="s">
        <v>191</v>
      </c>
      <c r="AI14" s="320" t="s">
        <v>191</v>
      </c>
      <c r="AJ14" s="320" t="s">
        <v>191</v>
      </c>
      <c r="AK14" s="320" t="s">
        <v>191</v>
      </c>
      <c r="AL14" s="320" t="s">
        <v>191</v>
      </c>
      <c r="AM14" s="320" t="s">
        <v>191</v>
      </c>
      <c r="AN14" s="320" t="s">
        <v>191</v>
      </c>
      <c r="AO14" s="320" t="s">
        <v>191</v>
      </c>
      <c r="AP14" s="320" t="s">
        <v>191</v>
      </c>
      <c r="AQ14" s="320" t="s">
        <v>191</v>
      </c>
      <c r="AR14" s="320" t="s">
        <v>191</v>
      </c>
      <c r="AS14" s="320" t="s">
        <v>191</v>
      </c>
      <c r="AT14" s="320" t="s">
        <v>191</v>
      </c>
      <c r="AU14" s="320" t="s">
        <v>191</v>
      </c>
      <c r="AV14" s="320" t="s">
        <v>191</v>
      </c>
      <c r="AW14" s="320" t="s">
        <v>191</v>
      </c>
      <c r="AX14" s="320" t="s">
        <v>191</v>
      </c>
      <c r="AY14" s="320" t="s">
        <v>191</v>
      </c>
      <c r="AZ14" s="320" t="s">
        <v>191</v>
      </c>
      <c r="BA14" s="320" t="s">
        <v>191</v>
      </c>
      <c r="BB14" s="320" t="s">
        <v>191</v>
      </c>
      <c r="BC14" s="320" t="s">
        <v>191</v>
      </c>
      <c r="BD14" s="320" t="s">
        <v>191</v>
      </c>
      <c r="BE14" s="320" t="s">
        <v>191</v>
      </c>
      <c r="BF14" s="320" t="s">
        <v>191</v>
      </c>
      <c r="BG14" s="320" t="s">
        <v>191</v>
      </c>
      <c r="BH14" s="320" t="s">
        <v>191</v>
      </c>
      <c r="BI14" s="320" t="s">
        <v>191</v>
      </c>
      <c r="BJ14" s="320" t="s">
        <v>191</v>
      </c>
      <c r="BK14" s="320" t="s">
        <v>191</v>
      </c>
      <c r="BL14" s="320" t="s">
        <v>191</v>
      </c>
      <c r="BM14" s="320" t="s">
        <v>191</v>
      </c>
      <c r="BN14" s="320" t="s">
        <v>191</v>
      </c>
      <c r="BO14" s="320" t="s">
        <v>191</v>
      </c>
      <c r="BP14" s="320" t="s">
        <v>191</v>
      </c>
      <c r="BQ14" s="320" t="s">
        <v>191</v>
      </c>
      <c r="BR14" s="320" t="s">
        <v>191</v>
      </c>
      <c r="BS14" s="320" t="s">
        <v>191</v>
      </c>
      <c r="BT14" s="320" t="s">
        <v>191</v>
      </c>
      <c r="BU14" s="320" t="s">
        <v>191</v>
      </c>
      <c r="BV14" s="320" t="s">
        <v>191</v>
      </c>
      <c r="BW14" s="320" t="s">
        <v>191</v>
      </c>
      <c r="BX14" s="320" t="s">
        <v>191</v>
      </c>
      <c r="BY14" s="320" t="s">
        <v>191</v>
      </c>
      <c r="BZ14" s="320" t="s">
        <v>191</v>
      </c>
      <c r="CA14" s="320" t="s">
        <v>191</v>
      </c>
      <c r="CB14" s="320" t="s">
        <v>191</v>
      </c>
      <c r="CC14" s="320" t="s">
        <v>191</v>
      </c>
      <c r="CD14" s="320" t="s">
        <v>191</v>
      </c>
      <c r="CE14" s="320" t="s">
        <v>191</v>
      </c>
    </row>
    <row r="15" spans="1:158" x14ac:dyDescent="0.35">
      <c r="B15" t="s">
        <v>1567</v>
      </c>
      <c r="C15" s="273"/>
      <c r="D15" s="274"/>
      <c r="E15" s="275"/>
      <c r="F15" s="273">
        <v>4</v>
      </c>
      <c r="G15" s="274">
        <v>2</v>
      </c>
      <c r="H15" s="275">
        <v>3</v>
      </c>
      <c r="I15" s="273">
        <v>550</v>
      </c>
      <c r="J15" s="274">
        <v>1431</v>
      </c>
      <c r="K15" s="275">
        <v>1981</v>
      </c>
      <c r="L15" s="273"/>
      <c r="M15" s="274"/>
      <c r="N15" s="275"/>
      <c r="O15" s="273">
        <v>4</v>
      </c>
      <c r="P15" s="274">
        <v>3</v>
      </c>
      <c r="Q15" s="275">
        <v>3</v>
      </c>
      <c r="R15" s="273">
        <v>550</v>
      </c>
      <c r="S15" s="274">
        <v>1431</v>
      </c>
      <c r="T15" s="275">
        <v>1981</v>
      </c>
      <c r="U15" s="273"/>
      <c r="V15" s="274"/>
      <c r="W15" s="275"/>
      <c r="X15" s="276">
        <v>19.3</v>
      </c>
      <c r="Y15" s="277">
        <v>19.100000000000001</v>
      </c>
      <c r="Z15" s="278">
        <v>19.2</v>
      </c>
      <c r="AA15" s="273">
        <v>550</v>
      </c>
      <c r="AB15" s="274">
        <v>1431</v>
      </c>
      <c r="AC15" s="275">
        <v>1981</v>
      </c>
      <c r="AD15" s="273"/>
      <c r="AE15" s="274"/>
      <c r="AF15" s="275"/>
      <c r="AG15" s="273">
        <v>6</v>
      </c>
      <c r="AH15" s="274">
        <v>3</v>
      </c>
      <c r="AI15" s="275">
        <v>4</v>
      </c>
      <c r="AJ15" s="273">
        <v>1851</v>
      </c>
      <c r="AK15" s="274">
        <v>4837</v>
      </c>
      <c r="AL15" s="275">
        <v>6688</v>
      </c>
      <c r="AM15" s="273"/>
      <c r="AN15" s="274"/>
      <c r="AO15" s="275"/>
      <c r="AP15" s="273">
        <v>6</v>
      </c>
      <c r="AQ15" s="274">
        <v>4</v>
      </c>
      <c r="AR15" s="275">
        <v>4</v>
      </c>
      <c r="AS15" s="273">
        <v>1851</v>
      </c>
      <c r="AT15" s="274">
        <v>4837</v>
      </c>
      <c r="AU15" s="275">
        <v>6688</v>
      </c>
      <c r="AV15" s="273"/>
      <c r="AW15" s="274"/>
      <c r="AX15" s="275"/>
      <c r="AY15" s="276">
        <v>20.100000000000001</v>
      </c>
      <c r="AZ15" s="277">
        <v>19.899999999999999</v>
      </c>
      <c r="BA15" s="278">
        <v>19.899999999999999</v>
      </c>
      <c r="BB15" s="273">
        <v>1851</v>
      </c>
      <c r="BC15" s="274">
        <v>4837</v>
      </c>
      <c r="BD15" s="275">
        <v>6688</v>
      </c>
      <c r="BE15" s="273"/>
      <c r="BF15" s="274"/>
      <c r="BG15" s="275"/>
      <c r="BH15" s="273">
        <v>5</v>
      </c>
      <c r="BI15" s="274">
        <v>3</v>
      </c>
      <c r="BJ15" s="275">
        <v>4</v>
      </c>
      <c r="BK15" s="273">
        <v>2401</v>
      </c>
      <c r="BL15" s="274">
        <v>6268</v>
      </c>
      <c r="BM15" s="275">
        <v>8669</v>
      </c>
      <c r="BN15" s="273"/>
      <c r="BO15" s="274"/>
      <c r="BP15" s="275"/>
      <c r="BQ15" s="273">
        <v>6</v>
      </c>
      <c r="BR15" s="274">
        <v>4</v>
      </c>
      <c r="BS15" s="275">
        <v>4</v>
      </c>
      <c r="BT15" s="273">
        <v>2401</v>
      </c>
      <c r="BU15" s="274">
        <v>6268</v>
      </c>
      <c r="BV15" s="275">
        <v>8669</v>
      </c>
      <c r="BW15" s="273"/>
      <c r="BX15" s="274"/>
      <c r="BY15" s="275"/>
      <c r="BZ15" s="276">
        <v>19.7</v>
      </c>
      <c r="CA15" s="277">
        <v>19.5</v>
      </c>
      <c r="CB15" s="278">
        <v>19.5</v>
      </c>
      <c r="CC15" s="273">
        <v>2401</v>
      </c>
      <c r="CD15" s="274">
        <v>6268</v>
      </c>
      <c r="CE15" s="275">
        <v>8669</v>
      </c>
    </row>
    <row r="16" spans="1:158" x14ac:dyDescent="0.35">
      <c r="B16" t="s">
        <v>229</v>
      </c>
      <c r="C16" s="273"/>
      <c r="D16" s="274"/>
      <c r="E16" s="275"/>
      <c r="F16" s="273">
        <v>22</v>
      </c>
      <c r="G16" s="274">
        <v>14</v>
      </c>
      <c r="H16" s="275">
        <v>17</v>
      </c>
      <c r="I16" s="273">
        <v>4750</v>
      </c>
      <c r="J16" s="274">
        <v>10613</v>
      </c>
      <c r="K16" s="275">
        <v>15363</v>
      </c>
      <c r="L16" s="273"/>
      <c r="M16" s="274"/>
      <c r="N16" s="275"/>
      <c r="O16" s="273">
        <v>23</v>
      </c>
      <c r="P16" s="274">
        <v>16</v>
      </c>
      <c r="Q16" s="275">
        <v>18</v>
      </c>
      <c r="R16" s="273">
        <v>4750</v>
      </c>
      <c r="S16" s="274">
        <v>10613</v>
      </c>
      <c r="T16" s="275">
        <v>15363</v>
      </c>
      <c r="U16" s="273"/>
      <c r="V16" s="274"/>
      <c r="W16" s="275"/>
      <c r="X16" s="276">
        <v>25.7</v>
      </c>
      <c r="Y16" s="277">
        <v>24.2</v>
      </c>
      <c r="Z16" s="278">
        <v>24.7</v>
      </c>
      <c r="AA16" s="273">
        <v>4750</v>
      </c>
      <c r="AB16" s="274">
        <v>10613</v>
      </c>
      <c r="AC16" s="275">
        <v>15363</v>
      </c>
      <c r="AD16" s="273"/>
      <c r="AE16" s="274"/>
      <c r="AF16" s="275"/>
      <c r="AG16" s="273">
        <v>29</v>
      </c>
      <c r="AH16" s="274">
        <v>21</v>
      </c>
      <c r="AI16" s="275">
        <v>23</v>
      </c>
      <c r="AJ16" s="273">
        <v>12972</v>
      </c>
      <c r="AK16" s="274">
        <v>32225</v>
      </c>
      <c r="AL16" s="275">
        <v>45197</v>
      </c>
      <c r="AM16" s="273"/>
      <c r="AN16" s="274"/>
      <c r="AO16" s="275"/>
      <c r="AP16" s="273">
        <v>31</v>
      </c>
      <c r="AQ16" s="274">
        <v>22</v>
      </c>
      <c r="AR16" s="275">
        <v>25</v>
      </c>
      <c r="AS16" s="273">
        <v>12972</v>
      </c>
      <c r="AT16" s="274">
        <v>32225</v>
      </c>
      <c r="AU16" s="275">
        <v>45197</v>
      </c>
      <c r="AV16" s="273"/>
      <c r="AW16" s="274"/>
      <c r="AX16" s="275"/>
      <c r="AY16" s="276">
        <v>27.1</v>
      </c>
      <c r="AZ16" s="277">
        <v>25.6</v>
      </c>
      <c r="BA16" s="278">
        <v>26.1</v>
      </c>
      <c r="BB16" s="273">
        <v>12972</v>
      </c>
      <c r="BC16" s="274">
        <v>32225</v>
      </c>
      <c r="BD16" s="275">
        <v>45197</v>
      </c>
      <c r="BE16" s="273"/>
      <c r="BF16" s="274"/>
      <c r="BG16" s="275"/>
      <c r="BH16" s="273">
        <v>27</v>
      </c>
      <c r="BI16" s="274">
        <v>19</v>
      </c>
      <c r="BJ16" s="275">
        <v>22</v>
      </c>
      <c r="BK16" s="273">
        <v>17722</v>
      </c>
      <c r="BL16" s="274">
        <v>42838</v>
      </c>
      <c r="BM16" s="275">
        <v>60560</v>
      </c>
      <c r="BN16" s="273"/>
      <c r="BO16" s="274"/>
      <c r="BP16" s="275"/>
      <c r="BQ16" s="273">
        <v>29</v>
      </c>
      <c r="BR16" s="274">
        <v>21</v>
      </c>
      <c r="BS16" s="275">
        <v>23</v>
      </c>
      <c r="BT16" s="273">
        <v>17722</v>
      </c>
      <c r="BU16" s="274">
        <v>42838</v>
      </c>
      <c r="BV16" s="275">
        <v>60560</v>
      </c>
      <c r="BW16" s="273"/>
      <c r="BX16" s="274"/>
      <c r="BY16" s="275"/>
      <c r="BZ16" s="276">
        <v>26.7</v>
      </c>
      <c r="CA16" s="277">
        <v>25.3</v>
      </c>
      <c r="CB16" s="278">
        <v>25.7</v>
      </c>
      <c r="CC16" s="273">
        <v>17722</v>
      </c>
      <c r="CD16" s="274">
        <v>42838</v>
      </c>
      <c r="CE16" s="275">
        <v>60560</v>
      </c>
    </row>
    <row r="17" spans="2:83" x14ac:dyDescent="0.35">
      <c r="B17" t="s">
        <v>1137</v>
      </c>
      <c r="C17" s="273"/>
      <c r="D17" s="274"/>
      <c r="E17" s="275"/>
      <c r="F17" s="273"/>
      <c r="G17" s="274"/>
      <c r="H17" s="275"/>
      <c r="I17" s="273"/>
      <c r="J17" s="274"/>
      <c r="K17" s="275"/>
      <c r="L17" s="273"/>
      <c r="M17" s="274"/>
      <c r="N17" s="275"/>
      <c r="O17" s="273"/>
      <c r="P17" s="274"/>
      <c r="Q17" s="275"/>
      <c r="R17" s="273"/>
      <c r="S17" s="274"/>
      <c r="T17" s="275"/>
      <c r="U17" s="273"/>
      <c r="V17" s="274"/>
      <c r="W17" s="275"/>
      <c r="X17" s="276"/>
      <c r="Y17" s="277"/>
      <c r="Z17" s="278"/>
      <c r="AA17" s="273"/>
      <c r="AB17" s="274"/>
      <c r="AC17" s="275"/>
      <c r="AD17" s="273"/>
      <c r="AE17" s="274"/>
      <c r="AF17" s="275"/>
      <c r="AG17" s="273"/>
      <c r="AH17" s="274"/>
      <c r="AI17" s="275"/>
      <c r="AJ17" s="273"/>
      <c r="AK17" s="274"/>
      <c r="AL17" s="275"/>
      <c r="AM17" s="273"/>
      <c r="AN17" s="274"/>
      <c r="AO17" s="275"/>
      <c r="AP17" s="273"/>
      <c r="AQ17" s="274"/>
      <c r="AR17" s="275"/>
      <c r="AS17" s="273"/>
      <c r="AT17" s="274"/>
      <c r="AU17" s="275"/>
      <c r="AV17" s="273"/>
      <c r="AW17" s="274"/>
      <c r="AX17" s="275"/>
      <c r="AY17" s="276"/>
      <c r="AZ17" s="277"/>
      <c r="BA17" s="278"/>
      <c r="BB17" s="273"/>
      <c r="BC17" s="274"/>
      <c r="BD17" s="275"/>
      <c r="BE17" s="273"/>
      <c r="BF17" s="274"/>
      <c r="BG17" s="275"/>
      <c r="BH17" s="273"/>
      <c r="BI17" s="274"/>
      <c r="BJ17" s="275"/>
      <c r="BK17" s="273"/>
      <c r="BL17" s="274"/>
      <c r="BM17" s="275"/>
      <c r="BN17" s="273"/>
      <c r="BO17" s="274"/>
      <c r="BP17" s="275"/>
      <c r="BQ17" s="273"/>
      <c r="BR17" s="274"/>
      <c r="BS17" s="275"/>
      <c r="BT17" s="273"/>
      <c r="BU17" s="274"/>
      <c r="BV17" s="275"/>
      <c r="BW17" s="273"/>
      <c r="BX17" s="274"/>
      <c r="BY17" s="275"/>
      <c r="BZ17" s="276"/>
      <c r="CA17" s="277"/>
      <c r="CB17" s="278"/>
      <c r="CC17" s="273"/>
      <c r="CD17" s="274"/>
      <c r="CE17" s="275"/>
    </row>
    <row r="18" spans="2:83" x14ac:dyDescent="0.35">
      <c r="B18" s="264" t="s">
        <v>469</v>
      </c>
      <c r="C18" s="273"/>
      <c r="D18" s="274"/>
      <c r="E18" s="275"/>
      <c r="F18" s="273">
        <v>61</v>
      </c>
      <c r="G18" s="274">
        <v>43</v>
      </c>
      <c r="H18" s="275">
        <v>52</v>
      </c>
      <c r="I18" s="273">
        <v>45393</v>
      </c>
      <c r="J18" s="274">
        <v>48145</v>
      </c>
      <c r="K18" s="275">
        <v>93538</v>
      </c>
      <c r="L18" s="273"/>
      <c r="M18" s="274"/>
      <c r="N18" s="275"/>
      <c r="O18" s="273">
        <v>63</v>
      </c>
      <c r="P18" s="274">
        <v>46</v>
      </c>
      <c r="Q18" s="275">
        <v>54</v>
      </c>
      <c r="R18" s="273">
        <v>45393</v>
      </c>
      <c r="S18" s="274">
        <v>48145</v>
      </c>
      <c r="T18" s="275">
        <v>93538</v>
      </c>
      <c r="U18" s="273"/>
      <c r="V18" s="274"/>
      <c r="W18" s="275"/>
      <c r="X18" s="276">
        <v>32.9</v>
      </c>
      <c r="Y18" s="277">
        <v>30.1</v>
      </c>
      <c r="Z18" s="278">
        <v>31.5</v>
      </c>
      <c r="AA18" s="273">
        <v>45393</v>
      </c>
      <c r="AB18" s="274">
        <v>48145</v>
      </c>
      <c r="AC18" s="275">
        <v>93538</v>
      </c>
      <c r="AD18" s="273"/>
      <c r="AE18" s="274"/>
      <c r="AF18" s="275"/>
      <c r="AG18" s="273">
        <v>78</v>
      </c>
      <c r="AH18" s="274">
        <v>62</v>
      </c>
      <c r="AI18" s="275">
        <v>70</v>
      </c>
      <c r="AJ18" s="273">
        <v>280712</v>
      </c>
      <c r="AK18" s="274">
        <v>294802</v>
      </c>
      <c r="AL18" s="275">
        <v>575514</v>
      </c>
      <c r="AM18" s="273"/>
      <c r="AN18" s="274"/>
      <c r="AO18" s="275"/>
      <c r="AP18" s="273">
        <v>79</v>
      </c>
      <c r="AQ18" s="274">
        <v>65</v>
      </c>
      <c r="AR18" s="275">
        <v>72</v>
      </c>
      <c r="AS18" s="273">
        <v>280712</v>
      </c>
      <c r="AT18" s="274">
        <v>294802</v>
      </c>
      <c r="AU18" s="275">
        <v>575514</v>
      </c>
      <c r="AV18" s="273"/>
      <c r="AW18" s="274"/>
      <c r="AX18" s="275"/>
      <c r="AY18" s="276">
        <v>36.200000000000003</v>
      </c>
      <c r="AZ18" s="277">
        <v>33.799999999999997</v>
      </c>
      <c r="BA18" s="278">
        <v>34.9</v>
      </c>
      <c r="BB18" s="273">
        <v>280712</v>
      </c>
      <c r="BC18" s="274">
        <v>294802</v>
      </c>
      <c r="BD18" s="275">
        <v>575514</v>
      </c>
      <c r="BE18" s="273"/>
      <c r="BF18" s="274"/>
      <c r="BG18" s="275"/>
      <c r="BH18" s="273">
        <v>75</v>
      </c>
      <c r="BI18" s="274">
        <v>60</v>
      </c>
      <c r="BJ18" s="275">
        <v>67</v>
      </c>
      <c r="BK18" s="273">
        <v>326105</v>
      </c>
      <c r="BL18" s="274">
        <v>342947</v>
      </c>
      <c r="BM18" s="275">
        <v>669052</v>
      </c>
      <c r="BN18" s="273"/>
      <c r="BO18" s="274"/>
      <c r="BP18" s="275"/>
      <c r="BQ18" s="273">
        <v>77</v>
      </c>
      <c r="BR18" s="274">
        <v>62</v>
      </c>
      <c r="BS18" s="275">
        <v>69</v>
      </c>
      <c r="BT18" s="273">
        <v>326105</v>
      </c>
      <c r="BU18" s="274">
        <v>342947</v>
      </c>
      <c r="BV18" s="275">
        <v>669052</v>
      </c>
      <c r="BW18" s="273"/>
      <c r="BX18" s="274"/>
      <c r="BY18" s="275"/>
      <c r="BZ18" s="276">
        <v>35.700000000000003</v>
      </c>
      <c r="CA18" s="277">
        <v>33.200000000000003</v>
      </c>
      <c r="CB18" s="278">
        <v>34.5</v>
      </c>
      <c r="CC18" s="273">
        <v>326105</v>
      </c>
      <c r="CD18" s="274">
        <v>342947</v>
      </c>
      <c r="CE18" s="275">
        <v>669052</v>
      </c>
    </row>
    <row r="19" spans="2:83" x14ac:dyDescent="0.35">
      <c r="P19" s="157"/>
    </row>
    <row r="20" spans="2:83" ht="14.25" x14ac:dyDescent="0.45">
      <c r="B20" s="272">
        <v>1</v>
      </c>
      <c r="C20" s="272">
        <v>2</v>
      </c>
      <c r="D20" s="272">
        <v>3</v>
      </c>
      <c r="E20" s="272">
        <v>4</v>
      </c>
      <c r="F20" s="272">
        <v>5</v>
      </c>
      <c r="G20" s="272">
        <v>6</v>
      </c>
      <c r="H20" s="272">
        <v>7</v>
      </c>
      <c r="I20" s="272">
        <v>8</v>
      </c>
      <c r="J20" s="272">
        <v>9</v>
      </c>
      <c r="K20" s="272">
        <v>10</v>
      </c>
      <c r="L20" s="272">
        <v>11</v>
      </c>
      <c r="M20" s="272">
        <v>12</v>
      </c>
      <c r="N20" s="272">
        <v>13</v>
      </c>
      <c r="O20" s="272">
        <v>14</v>
      </c>
      <c r="P20" s="272">
        <v>15</v>
      </c>
      <c r="Q20" s="272">
        <v>16</v>
      </c>
      <c r="R20" s="272">
        <v>17</v>
      </c>
      <c r="S20" s="272">
        <v>18</v>
      </c>
      <c r="T20" s="272">
        <v>19</v>
      </c>
      <c r="U20" s="272">
        <v>20</v>
      </c>
      <c r="V20" s="272">
        <v>21</v>
      </c>
      <c r="W20" s="272">
        <v>22</v>
      </c>
      <c r="X20" s="272">
        <v>23</v>
      </c>
      <c r="Y20" s="272">
        <v>24</v>
      </c>
      <c r="Z20" s="272">
        <v>25</v>
      </c>
      <c r="AA20" s="272">
        <v>26</v>
      </c>
      <c r="AB20" s="272">
        <v>27</v>
      </c>
      <c r="AC20" s="272">
        <v>28</v>
      </c>
      <c r="AD20" s="272">
        <v>29</v>
      </c>
      <c r="AE20" s="272">
        <v>30</v>
      </c>
      <c r="AF20" s="272">
        <v>31</v>
      </c>
      <c r="AG20" s="272">
        <v>32</v>
      </c>
      <c r="AH20" s="272">
        <v>33</v>
      </c>
      <c r="AI20" s="272">
        <v>34</v>
      </c>
      <c r="AJ20" s="272">
        <v>35</v>
      </c>
      <c r="AK20" s="272">
        <v>36</v>
      </c>
      <c r="AL20" s="272">
        <v>37</v>
      </c>
      <c r="AM20" s="272">
        <v>38</v>
      </c>
      <c r="AN20" s="272">
        <v>39</v>
      </c>
      <c r="AO20" s="272">
        <v>40</v>
      </c>
      <c r="AP20" s="272">
        <v>41</v>
      </c>
      <c r="AQ20" s="272">
        <v>42</v>
      </c>
      <c r="AR20" s="272">
        <v>43</v>
      </c>
      <c r="AS20" s="272">
        <v>44</v>
      </c>
      <c r="AT20" s="272">
        <v>45</v>
      </c>
      <c r="AU20" s="272">
        <v>46</v>
      </c>
      <c r="AV20" s="272">
        <v>47</v>
      </c>
      <c r="AW20" s="272">
        <v>48</v>
      </c>
      <c r="AX20" s="272">
        <v>49</v>
      </c>
      <c r="AY20" s="272">
        <v>50</v>
      </c>
      <c r="AZ20" s="272">
        <v>51</v>
      </c>
      <c r="BA20" s="272">
        <v>52</v>
      </c>
      <c r="BB20" s="272">
        <v>53</v>
      </c>
      <c r="BC20" s="272">
        <v>54</v>
      </c>
      <c r="BD20" s="272">
        <v>55</v>
      </c>
      <c r="BE20" s="272">
        <v>56</v>
      </c>
      <c r="BF20" s="272">
        <v>57</v>
      </c>
      <c r="BG20" s="272">
        <v>58</v>
      </c>
      <c r="BH20" s="272">
        <v>59</v>
      </c>
      <c r="BI20" s="272">
        <v>60</v>
      </c>
      <c r="BJ20" s="272">
        <v>61</v>
      </c>
      <c r="BK20" s="272">
        <v>62</v>
      </c>
      <c r="BL20" s="272">
        <v>63</v>
      </c>
      <c r="BM20" s="272">
        <v>64</v>
      </c>
      <c r="BN20" s="272">
        <v>65</v>
      </c>
      <c r="BO20" s="272">
        <v>66</v>
      </c>
      <c r="BP20" s="272">
        <v>67</v>
      </c>
      <c r="BQ20" s="272">
        <v>68</v>
      </c>
      <c r="BR20" s="272">
        <v>69</v>
      </c>
      <c r="BS20" s="272">
        <v>70</v>
      </c>
      <c r="BT20" s="272">
        <v>71</v>
      </c>
      <c r="BU20" s="272">
        <v>72</v>
      </c>
      <c r="BV20" s="272">
        <v>73</v>
      </c>
      <c r="BW20" s="272">
        <v>74</v>
      </c>
      <c r="BX20" s="272">
        <v>75</v>
      </c>
      <c r="BY20" s="272">
        <v>76</v>
      </c>
      <c r="BZ20" s="272">
        <v>77</v>
      </c>
      <c r="CA20" s="272">
        <v>78</v>
      </c>
      <c r="CB20" s="272">
        <v>79</v>
      </c>
      <c r="CC20" s="272">
        <v>80</v>
      </c>
      <c r="CD20" s="272">
        <v>81</v>
      </c>
      <c r="CE20" s="272">
        <v>82</v>
      </c>
    </row>
  </sheetData>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B20"/>
  <sheetViews>
    <sheetView topLeftCell="BR1" workbookViewId="0">
      <selection activeCell="F18" sqref="F18:CE18"/>
    </sheetView>
  </sheetViews>
  <sheetFormatPr defaultRowHeight="12.75" x14ac:dyDescent="0.35"/>
  <cols>
    <col min="2" max="2" width="29.86328125" customWidth="1"/>
  </cols>
  <sheetData>
    <row r="1" spans="1:158" ht="15" x14ac:dyDescent="0.4">
      <c r="A1" s="159" t="s">
        <v>193</v>
      </c>
    </row>
    <row r="2" spans="1:158" x14ac:dyDescent="0.35">
      <c r="A2" s="157" t="s">
        <v>183</v>
      </c>
      <c r="B2" t="s">
        <v>183</v>
      </c>
      <c r="C2" t="s">
        <v>535</v>
      </c>
    </row>
    <row r="3" spans="1:158" x14ac:dyDescent="0.35">
      <c r="C3" t="s">
        <v>192</v>
      </c>
      <c r="AD3" t="s">
        <v>415</v>
      </c>
      <c r="BE3" t="s">
        <v>236</v>
      </c>
    </row>
    <row r="4" spans="1:158" x14ac:dyDescent="0.35">
      <c r="C4" t="s">
        <v>524</v>
      </c>
      <c r="L4" t="s">
        <v>525</v>
      </c>
      <c r="U4" t="s">
        <v>526</v>
      </c>
      <c r="AD4" t="s">
        <v>524</v>
      </c>
      <c r="AM4" t="s">
        <v>525</v>
      </c>
      <c r="AV4" t="s">
        <v>526</v>
      </c>
      <c r="BE4" t="s">
        <v>524</v>
      </c>
      <c r="BN4" t="s">
        <v>525</v>
      </c>
      <c r="BW4" t="s">
        <v>526</v>
      </c>
    </row>
    <row r="5" spans="1:158" x14ac:dyDescent="0.35">
      <c r="C5">
        <v>0</v>
      </c>
      <c r="F5">
        <v>1</v>
      </c>
      <c r="I5" t="s">
        <v>236</v>
      </c>
      <c r="L5">
        <v>0</v>
      </c>
      <c r="O5">
        <v>1</v>
      </c>
      <c r="R5" t="s">
        <v>236</v>
      </c>
      <c r="X5" t="s">
        <v>528</v>
      </c>
      <c r="AA5" t="s">
        <v>236</v>
      </c>
      <c r="AD5">
        <v>0</v>
      </c>
      <c r="AG5">
        <v>1</v>
      </c>
      <c r="AJ5" t="s">
        <v>236</v>
      </c>
      <c r="AM5">
        <v>0</v>
      </c>
      <c r="AP5">
        <v>1</v>
      </c>
      <c r="AS5" t="s">
        <v>236</v>
      </c>
      <c r="AY5" t="s">
        <v>528</v>
      </c>
      <c r="BB5" t="s">
        <v>236</v>
      </c>
      <c r="BE5">
        <v>0</v>
      </c>
      <c r="BH5">
        <v>1</v>
      </c>
      <c r="BK5" t="s">
        <v>236</v>
      </c>
      <c r="BN5">
        <v>0</v>
      </c>
      <c r="BQ5">
        <v>1</v>
      </c>
      <c r="BT5" t="s">
        <v>236</v>
      </c>
      <c r="BZ5" t="s">
        <v>528</v>
      </c>
      <c r="CC5" t="s">
        <v>236</v>
      </c>
    </row>
    <row r="6" spans="1:158" x14ac:dyDescent="0.35">
      <c r="C6" t="s">
        <v>528</v>
      </c>
      <c r="F6" t="s">
        <v>528</v>
      </c>
      <c r="I6" t="s">
        <v>528</v>
      </c>
      <c r="L6" t="s">
        <v>528</v>
      </c>
      <c r="O6" t="s">
        <v>528</v>
      </c>
      <c r="R6" t="s">
        <v>528</v>
      </c>
      <c r="X6" s="273" t="s">
        <v>412</v>
      </c>
      <c r="Y6" s="274" t="s">
        <v>184</v>
      </c>
      <c r="Z6" s="275" t="s">
        <v>236</v>
      </c>
      <c r="AA6" t="s">
        <v>528</v>
      </c>
      <c r="AD6" t="s">
        <v>528</v>
      </c>
      <c r="AG6" t="s">
        <v>528</v>
      </c>
      <c r="AJ6" t="s">
        <v>528</v>
      </c>
      <c r="AM6" t="s">
        <v>528</v>
      </c>
      <c r="AP6" t="s">
        <v>528</v>
      </c>
      <c r="AS6" t="s">
        <v>528</v>
      </c>
      <c r="AY6" s="273" t="s">
        <v>412</v>
      </c>
      <c r="AZ6" s="274" t="s">
        <v>184</v>
      </c>
      <c r="BA6" s="275" t="s">
        <v>236</v>
      </c>
      <c r="BB6" t="s">
        <v>528</v>
      </c>
      <c r="BE6" t="s">
        <v>528</v>
      </c>
      <c r="BH6" t="s">
        <v>528</v>
      </c>
      <c r="BK6" t="s">
        <v>528</v>
      </c>
      <c r="BN6" t="s">
        <v>528</v>
      </c>
      <c r="BQ6" t="s">
        <v>528</v>
      </c>
      <c r="BT6" t="s">
        <v>528</v>
      </c>
      <c r="BZ6" s="273" t="s">
        <v>412</v>
      </c>
      <c r="CA6" s="274" t="s">
        <v>184</v>
      </c>
      <c r="CB6" s="275" t="s">
        <v>236</v>
      </c>
      <c r="CC6" t="s">
        <v>528</v>
      </c>
      <c r="CX6" s="273"/>
      <c r="CY6" s="274"/>
      <c r="CZ6" s="275"/>
      <c r="DY6" s="273"/>
      <c r="DZ6" s="274"/>
      <c r="EA6" s="275"/>
      <c r="EZ6" s="273"/>
      <c r="FA6" s="274"/>
      <c r="FB6" s="275"/>
    </row>
    <row r="7" spans="1:158" x14ac:dyDescent="0.35">
      <c r="C7" s="273" t="s">
        <v>412</v>
      </c>
      <c r="D7" s="274" t="s">
        <v>184</v>
      </c>
      <c r="E7" s="275" t="s">
        <v>236</v>
      </c>
      <c r="F7" s="273" t="s">
        <v>412</v>
      </c>
      <c r="G7" s="274" t="s">
        <v>184</v>
      </c>
      <c r="H7" s="275" t="s">
        <v>236</v>
      </c>
      <c r="I7" s="273" t="s">
        <v>412</v>
      </c>
      <c r="J7" s="274" t="s">
        <v>184</v>
      </c>
      <c r="K7" s="275" t="s">
        <v>236</v>
      </c>
      <c r="L7" s="273" t="s">
        <v>412</v>
      </c>
      <c r="M7" s="274" t="s">
        <v>184</v>
      </c>
      <c r="N7" s="275" t="s">
        <v>236</v>
      </c>
      <c r="O7" s="273" t="s">
        <v>412</v>
      </c>
      <c r="P7" s="274" t="s">
        <v>184</v>
      </c>
      <c r="Q7" s="275" t="s">
        <v>236</v>
      </c>
      <c r="R7" s="273" t="s">
        <v>412</v>
      </c>
      <c r="S7" s="274" t="s">
        <v>184</v>
      </c>
      <c r="T7" s="275" t="s">
        <v>236</v>
      </c>
      <c r="U7" s="273"/>
      <c r="V7" s="274"/>
      <c r="W7" s="275"/>
      <c r="X7" s="273" t="s">
        <v>529</v>
      </c>
      <c r="Y7" s="274" t="s">
        <v>529</v>
      </c>
      <c r="Z7" s="275" t="s">
        <v>529</v>
      </c>
      <c r="AA7" s="273" t="s">
        <v>412</v>
      </c>
      <c r="AB7" s="274" t="s">
        <v>184</v>
      </c>
      <c r="AC7" s="275" t="s">
        <v>236</v>
      </c>
      <c r="AD7" s="273" t="s">
        <v>412</v>
      </c>
      <c r="AE7" s="274" t="s">
        <v>184</v>
      </c>
      <c r="AF7" s="275" t="s">
        <v>236</v>
      </c>
      <c r="AG7" s="273" t="s">
        <v>412</v>
      </c>
      <c r="AH7" s="274" t="s">
        <v>184</v>
      </c>
      <c r="AI7" s="275" t="s">
        <v>236</v>
      </c>
      <c r="AJ7" s="273" t="s">
        <v>412</v>
      </c>
      <c r="AK7" s="274" t="s">
        <v>184</v>
      </c>
      <c r="AL7" s="275" t="s">
        <v>236</v>
      </c>
      <c r="AM7" s="273" t="s">
        <v>412</v>
      </c>
      <c r="AN7" s="274" t="s">
        <v>184</v>
      </c>
      <c r="AO7" s="275" t="s">
        <v>236</v>
      </c>
      <c r="AP7" s="273" t="s">
        <v>412</v>
      </c>
      <c r="AQ7" s="274" t="s">
        <v>184</v>
      </c>
      <c r="AR7" s="275" t="s">
        <v>236</v>
      </c>
      <c r="AS7" s="273" t="s">
        <v>412</v>
      </c>
      <c r="AT7" s="274" t="s">
        <v>184</v>
      </c>
      <c r="AU7" s="275" t="s">
        <v>236</v>
      </c>
      <c r="AV7" s="273"/>
      <c r="AW7" s="274"/>
      <c r="AX7" s="275"/>
      <c r="AY7" s="273" t="s">
        <v>529</v>
      </c>
      <c r="AZ7" s="274" t="s">
        <v>529</v>
      </c>
      <c r="BA7" s="275" t="s">
        <v>529</v>
      </c>
      <c r="BB7" s="273" t="s">
        <v>412</v>
      </c>
      <c r="BC7" s="274" t="s">
        <v>184</v>
      </c>
      <c r="BD7" s="275" t="s">
        <v>236</v>
      </c>
      <c r="BE7" s="273" t="s">
        <v>412</v>
      </c>
      <c r="BF7" s="274" t="s">
        <v>184</v>
      </c>
      <c r="BG7" s="275" t="s">
        <v>236</v>
      </c>
      <c r="BH7" s="273" t="s">
        <v>412</v>
      </c>
      <c r="BI7" s="274" t="s">
        <v>184</v>
      </c>
      <c r="BJ7" s="275" t="s">
        <v>236</v>
      </c>
      <c r="BK7" s="273" t="s">
        <v>412</v>
      </c>
      <c r="BL7" s="274" t="s">
        <v>184</v>
      </c>
      <c r="BM7" s="275" t="s">
        <v>236</v>
      </c>
      <c r="BN7" s="273" t="s">
        <v>412</v>
      </c>
      <c r="BO7" s="274" t="s">
        <v>184</v>
      </c>
      <c r="BP7" s="275" t="s">
        <v>236</v>
      </c>
      <c r="BQ7" s="273" t="s">
        <v>412</v>
      </c>
      <c r="BR7" s="274" t="s">
        <v>184</v>
      </c>
      <c r="BS7" s="275" t="s">
        <v>236</v>
      </c>
      <c r="BT7" s="273" t="s">
        <v>412</v>
      </c>
      <c r="BU7" s="274" t="s">
        <v>184</v>
      </c>
      <c r="BV7" s="275" t="s">
        <v>236</v>
      </c>
      <c r="BW7" s="273"/>
      <c r="BX7" s="274"/>
      <c r="BY7" s="275"/>
      <c r="BZ7" s="273" t="s">
        <v>529</v>
      </c>
      <c r="CA7" s="274" t="s">
        <v>529</v>
      </c>
      <c r="CB7" s="275" t="s">
        <v>529</v>
      </c>
      <c r="CC7" s="273" t="s">
        <v>412</v>
      </c>
      <c r="CD7" s="274" t="s">
        <v>184</v>
      </c>
      <c r="CE7" s="275" t="s">
        <v>236</v>
      </c>
    </row>
    <row r="8" spans="1:158" x14ac:dyDescent="0.35">
      <c r="C8" s="273" t="s">
        <v>185</v>
      </c>
      <c r="D8" s="274" t="s">
        <v>185</v>
      </c>
      <c r="E8" s="275" t="s">
        <v>185</v>
      </c>
      <c r="F8" s="273" t="s">
        <v>185</v>
      </c>
      <c r="G8" s="274" t="s">
        <v>185</v>
      </c>
      <c r="H8" s="275" t="s">
        <v>185</v>
      </c>
      <c r="I8" s="273" t="s">
        <v>185</v>
      </c>
      <c r="J8" s="274" t="s">
        <v>185</v>
      </c>
      <c r="K8" s="275" t="s">
        <v>185</v>
      </c>
      <c r="L8" s="273" t="s">
        <v>185</v>
      </c>
      <c r="M8" s="274" t="s">
        <v>185</v>
      </c>
      <c r="N8" s="275" t="s">
        <v>185</v>
      </c>
      <c r="O8" s="273" t="s">
        <v>185</v>
      </c>
      <c r="P8" s="274" t="s">
        <v>185</v>
      </c>
      <c r="Q8" s="275" t="s">
        <v>185</v>
      </c>
      <c r="R8" s="273" t="s">
        <v>185</v>
      </c>
      <c r="S8" s="274" t="s">
        <v>185</v>
      </c>
      <c r="T8" s="275" t="s">
        <v>185</v>
      </c>
      <c r="U8" s="273"/>
      <c r="V8" s="274"/>
      <c r="W8" s="275"/>
      <c r="X8" s="273" t="s">
        <v>185</v>
      </c>
      <c r="Y8" s="274" t="s">
        <v>185</v>
      </c>
      <c r="Z8" s="275" t="s">
        <v>185</v>
      </c>
      <c r="AA8" s="273" t="s">
        <v>185</v>
      </c>
      <c r="AB8" s="274" t="s">
        <v>185</v>
      </c>
      <c r="AC8" s="275" t="s">
        <v>185</v>
      </c>
      <c r="AD8" s="273" t="s">
        <v>185</v>
      </c>
      <c r="AE8" s="274" t="s">
        <v>185</v>
      </c>
      <c r="AF8" s="275" t="s">
        <v>185</v>
      </c>
      <c r="AG8" s="273" t="s">
        <v>185</v>
      </c>
      <c r="AH8" s="274" t="s">
        <v>185</v>
      </c>
      <c r="AI8" s="275" t="s">
        <v>185</v>
      </c>
      <c r="AJ8" s="273" t="s">
        <v>185</v>
      </c>
      <c r="AK8" s="274" t="s">
        <v>185</v>
      </c>
      <c r="AL8" s="275" t="s">
        <v>185</v>
      </c>
      <c r="AM8" s="273" t="s">
        <v>185</v>
      </c>
      <c r="AN8" s="274" t="s">
        <v>185</v>
      </c>
      <c r="AO8" s="275" t="s">
        <v>185</v>
      </c>
      <c r="AP8" s="273" t="s">
        <v>185</v>
      </c>
      <c r="AQ8" s="274" t="s">
        <v>185</v>
      </c>
      <c r="AR8" s="275" t="s">
        <v>185</v>
      </c>
      <c r="AS8" s="273" t="s">
        <v>185</v>
      </c>
      <c r="AT8" s="274" t="s">
        <v>185</v>
      </c>
      <c r="AU8" s="275" t="s">
        <v>185</v>
      </c>
      <c r="AV8" s="273"/>
      <c r="AW8" s="274"/>
      <c r="AX8" s="275"/>
      <c r="AY8" s="273" t="s">
        <v>185</v>
      </c>
      <c r="AZ8" s="274" t="s">
        <v>185</v>
      </c>
      <c r="BA8" s="275" t="s">
        <v>185</v>
      </c>
      <c r="BB8" s="273" t="s">
        <v>185</v>
      </c>
      <c r="BC8" s="274" t="s">
        <v>185</v>
      </c>
      <c r="BD8" s="275" t="s">
        <v>185</v>
      </c>
      <c r="BE8" s="273" t="s">
        <v>185</v>
      </c>
      <c r="BF8" s="274" t="s">
        <v>185</v>
      </c>
      <c r="BG8" s="275" t="s">
        <v>185</v>
      </c>
      <c r="BH8" s="273" t="s">
        <v>185</v>
      </c>
      <c r="BI8" s="274" t="s">
        <v>185</v>
      </c>
      <c r="BJ8" s="275" t="s">
        <v>185</v>
      </c>
      <c r="BK8" s="273" t="s">
        <v>185</v>
      </c>
      <c r="BL8" s="274" t="s">
        <v>185</v>
      </c>
      <c r="BM8" s="275" t="s">
        <v>185</v>
      </c>
      <c r="BN8" s="273" t="s">
        <v>185</v>
      </c>
      <c r="BO8" s="274" t="s">
        <v>185</v>
      </c>
      <c r="BP8" s="275" t="s">
        <v>185</v>
      </c>
      <c r="BQ8" s="273" t="s">
        <v>185</v>
      </c>
      <c r="BR8" s="274" t="s">
        <v>185</v>
      </c>
      <c r="BS8" s="275" t="s">
        <v>185</v>
      </c>
      <c r="BT8" s="273" t="s">
        <v>185</v>
      </c>
      <c r="BU8" s="274" t="s">
        <v>185</v>
      </c>
      <c r="BV8" s="275" t="s">
        <v>185</v>
      </c>
      <c r="BW8" s="273"/>
      <c r="BX8" s="274"/>
      <c r="BY8" s="275"/>
      <c r="BZ8" s="273" t="s">
        <v>185</v>
      </c>
      <c r="CA8" s="274" t="s">
        <v>185</v>
      </c>
      <c r="CB8" s="275" t="s">
        <v>185</v>
      </c>
      <c r="CC8" s="273" t="s">
        <v>185</v>
      </c>
      <c r="CD8" s="274" t="s">
        <v>185</v>
      </c>
      <c r="CE8" s="275" t="s">
        <v>185</v>
      </c>
    </row>
    <row r="9" spans="1:158" x14ac:dyDescent="0.35">
      <c r="A9" t="s">
        <v>190</v>
      </c>
      <c r="B9" t="s">
        <v>228</v>
      </c>
      <c r="C9" s="273"/>
      <c r="D9" s="274"/>
      <c r="E9" s="275"/>
      <c r="F9" s="273">
        <v>67</v>
      </c>
      <c r="G9" s="274">
        <v>54</v>
      </c>
      <c r="H9" s="275">
        <v>61</v>
      </c>
      <c r="I9" s="273">
        <v>39842</v>
      </c>
      <c r="J9" s="274">
        <v>37084</v>
      </c>
      <c r="K9" s="275">
        <v>76926</v>
      </c>
      <c r="L9" s="273"/>
      <c r="M9" s="274"/>
      <c r="N9" s="275"/>
      <c r="O9" s="273">
        <v>69</v>
      </c>
      <c r="P9" s="274">
        <v>57</v>
      </c>
      <c r="Q9" s="275">
        <v>63</v>
      </c>
      <c r="R9" s="273">
        <v>39842</v>
      </c>
      <c r="S9" s="274">
        <v>37084</v>
      </c>
      <c r="T9" s="275">
        <v>76926</v>
      </c>
      <c r="U9" s="273"/>
      <c r="V9" s="274"/>
      <c r="W9" s="275"/>
      <c r="X9" s="276">
        <v>33.700000000000003</v>
      </c>
      <c r="Y9" s="277">
        <v>31.9</v>
      </c>
      <c r="Z9" s="278">
        <v>32.799999999999997</v>
      </c>
      <c r="AA9" s="273">
        <v>39842</v>
      </c>
      <c r="AB9" s="274">
        <v>37084</v>
      </c>
      <c r="AC9" s="275">
        <v>76926</v>
      </c>
      <c r="AD9" s="273"/>
      <c r="AE9" s="274"/>
      <c r="AF9" s="275"/>
      <c r="AG9" s="273">
        <v>82</v>
      </c>
      <c r="AH9" s="274">
        <v>70</v>
      </c>
      <c r="AI9" s="275">
        <v>76</v>
      </c>
      <c r="AJ9" s="273">
        <v>263213</v>
      </c>
      <c r="AK9" s="274">
        <v>257005</v>
      </c>
      <c r="AL9" s="275">
        <v>520218</v>
      </c>
      <c r="AM9" s="273"/>
      <c r="AN9" s="274"/>
      <c r="AO9" s="275"/>
      <c r="AP9" s="273">
        <v>83</v>
      </c>
      <c r="AQ9" s="274">
        <v>73</v>
      </c>
      <c r="AR9" s="275">
        <v>78</v>
      </c>
      <c r="AS9" s="273">
        <v>263213</v>
      </c>
      <c r="AT9" s="274">
        <v>257005</v>
      </c>
      <c r="AU9" s="275">
        <v>520218</v>
      </c>
      <c r="AV9" s="273"/>
      <c r="AW9" s="274"/>
      <c r="AX9" s="275"/>
      <c r="AY9" s="276">
        <v>36.700000000000003</v>
      </c>
      <c r="AZ9" s="277">
        <v>34.9</v>
      </c>
      <c r="BA9" s="278">
        <v>35.799999999999997</v>
      </c>
      <c r="BB9" s="273">
        <v>263213</v>
      </c>
      <c r="BC9" s="274">
        <v>257005</v>
      </c>
      <c r="BD9" s="275">
        <v>520218</v>
      </c>
      <c r="BE9" s="273"/>
      <c r="BF9" s="274"/>
      <c r="BG9" s="275"/>
      <c r="BH9" s="273">
        <v>80</v>
      </c>
      <c r="BI9" s="274">
        <v>68</v>
      </c>
      <c r="BJ9" s="275">
        <v>74</v>
      </c>
      <c r="BK9" s="273">
        <v>303055</v>
      </c>
      <c r="BL9" s="274">
        <v>294089</v>
      </c>
      <c r="BM9" s="275">
        <v>597144</v>
      </c>
      <c r="BN9" s="273"/>
      <c r="BO9" s="274"/>
      <c r="BP9" s="275"/>
      <c r="BQ9" s="273">
        <v>81</v>
      </c>
      <c r="BR9" s="274">
        <v>71</v>
      </c>
      <c r="BS9" s="275">
        <v>76</v>
      </c>
      <c r="BT9" s="273">
        <v>303055</v>
      </c>
      <c r="BU9" s="274">
        <v>294089</v>
      </c>
      <c r="BV9" s="275">
        <v>597144</v>
      </c>
      <c r="BW9" s="273"/>
      <c r="BX9" s="274"/>
      <c r="BY9" s="275"/>
      <c r="BZ9" s="276">
        <v>36.299999999999997</v>
      </c>
      <c r="CA9" s="277">
        <v>34.5</v>
      </c>
      <c r="CB9" s="278">
        <v>35.4</v>
      </c>
      <c r="CC9" s="273">
        <v>303055</v>
      </c>
      <c r="CD9" s="274">
        <v>294089</v>
      </c>
      <c r="CE9" s="275">
        <v>597144</v>
      </c>
    </row>
    <row r="10" spans="1:158" x14ac:dyDescent="0.35">
      <c r="B10" t="s">
        <v>1551</v>
      </c>
      <c r="C10" s="273"/>
      <c r="D10" s="274"/>
      <c r="E10" s="275"/>
      <c r="F10" s="273">
        <v>24</v>
      </c>
      <c r="G10" s="274">
        <v>18</v>
      </c>
      <c r="H10" s="275">
        <v>20</v>
      </c>
      <c r="I10" s="273">
        <v>4010</v>
      </c>
      <c r="J10" s="274">
        <v>8716</v>
      </c>
      <c r="K10" s="275">
        <v>12726</v>
      </c>
      <c r="L10" s="273"/>
      <c r="M10" s="274"/>
      <c r="N10" s="275"/>
      <c r="O10" s="273">
        <v>25</v>
      </c>
      <c r="P10" s="274">
        <v>20</v>
      </c>
      <c r="Q10" s="275">
        <v>21</v>
      </c>
      <c r="R10" s="273">
        <v>4010</v>
      </c>
      <c r="S10" s="274">
        <v>8716</v>
      </c>
      <c r="T10" s="275">
        <v>12726</v>
      </c>
      <c r="U10" s="273"/>
      <c r="V10" s="274"/>
      <c r="W10" s="275"/>
      <c r="X10" s="276">
        <v>26.2</v>
      </c>
      <c r="Y10" s="277">
        <v>25.1</v>
      </c>
      <c r="Z10" s="278">
        <v>25.5</v>
      </c>
      <c r="AA10" s="273">
        <v>4010</v>
      </c>
      <c r="AB10" s="274">
        <v>8716</v>
      </c>
      <c r="AC10" s="275">
        <v>12726</v>
      </c>
      <c r="AD10" s="273"/>
      <c r="AE10" s="274"/>
      <c r="AF10" s="275"/>
      <c r="AG10" s="273">
        <v>34</v>
      </c>
      <c r="AH10" s="274">
        <v>25</v>
      </c>
      <c r="AI10" s="275">
        <v>27</v>
      </c>
      <c r="AJ10" s="273">
        <v>11078</v>
      </c>
      <c r="AK10" s="274">
        <v>27058</v>
      </c>
      <c r="AL10" s="275">
        <v>38136</v>
      </c>
      <c r="AM10" s="273"/>
      <c r="AN10" s="274"/>
      <c r="AO10" s="275"/>
      <c r="AP10" s="273">
        <v>35</v>
      </c>
      <c r="AQ10" s="274">
        <v>26</v>
      </c>
      <c r="AR10" s="275">
        <v>29</v>
      </c>
      <c r="AS10" s="273">
        <v>11078</v>
      </c>
      <c r="AT10" s="274">
        <v>27058</v>
      </c>
      <c r="AU10" s="275">
        <v>38136</v>
      </c>
      <c r="AV10" s="273"/>
      <c r="AW10" s="274"/>
      <c r="AX10" s="275"/>
      <c r="AY10" s="276">
        <v>28</v>
      </c>
      <c r="AZ10" s="277">
        <v>26.6</v>
      </c>
      <c r="BA10" s="278">
        <v>27</v>
      </c>
      <c r="BB10" s="273">
        <v>11078</v>
      </c>
      <c r="BC10" s="274">
        <v>27058</v>
      </c>
      <c r="BD10" s="275">
        <v>38136</v>
      </c>
      <c r="BE10" s="273"/>
      <c r="BF10" s="274"/>
      <c r="BG10" s="275"/>
      <c r="BH10" s="273">
        <v>31</v>
      </c>
      <c r="BI10" s="274">
        <v>23</v>
      </c>
      <c r="BJ10" s="275">
        <v>25</v>
      </c>
      <c r="BK10" s="273">
        <v>15088</v>
      </c>
      <c r="BL10" s="274">
        <v>35774</v>
      </c>
      <c r="BM10" s="275">
        <v>50862</v>
      </c>
      <c r="BN10" s="273"/>
      <c r="BO10" s="274"/>
      <c r="BP10" s="275"/>
      <c r="BQ10" s="273">
        <v>32</v>
      </c>
      <c r="BR10" s="274">
        <v>25</v>
      </c>
      <c r="BS10" s="275">
        <v>27</v>
      </c>
      <c r="BT10" s="273">
        <v>15088</v>
      </c>
      <c r="BU10" s="274">
        <v>35774</v>
      </c>
      <c r="BV10" s="275">
        <v>50862</v>
      </c>
      <c r="BW10" s="273"/>
      <c r="BX10" s="274"/>
      <c r="BY10" s="275"/>
      <c r="BZ10" s="276">
        <v>27.6</v>
      </c>
      <c r="CA10" s="277">
        <v>26.2</v>
      </c>
      <c r="CB10" s="278">
        <v>26.6</v>
      </c>
      <c r="CC10" s="273">
        <v>15088</v>
      </c>
      <c r="CD10" s="274">
        <v>35774</v>
      </c>
      <c r="CE10" s="275">
        <v>50862</v>
      </c>
    </row>
    <row r="11" spans="1:158" x14ac:dyDescent="0.35">
      <c r="B11" s="143" t="s">
        <v>230</v>
      </c>
      <c r="C11" s="320" t="s">
        <v>191</v>
      </c>
      <c r="D11" s="320" t="s">
        <v>191</v>
      </c>
      <c r="E11" s="320" t="s">
        <v>191</v>
      </c>
      <c r="F11" s="320" t="s">
        <v>191</v>
      </c>
      <c r="G11" s="320" t="s">
        <v>191</v>
      </c>
      <c r="H11" s="320" t="s">
        <v>191</v>
      </c>
      <c r="I11" s="320" t="s">
        <v>191</v>
      </c>
      <c r="J11" s="320" t="s">
        <v>191</v>
      </c>
      <c r="K11" s="320" t="s">
        <v>191</v>
      </c>
      <c r="L11" s="320" t="s">
        <v>191</v>
      </c>
      <c r="M11" s="320" t="s">
        <v>191</v>
      </c>
      <c r="N11" s="320" t="s">
        <v>191</v>
      </c>
      <c r="O11" s="320" t="s">
        <v>191</v>
      </c>
      <c r="P11" s="320" t="s">
        <v>191</v>
      </c>
      <c r="Q11" s="320" t="s">
        <v>191</v>
      </c>
      <c r="R11" s="320" t="s">
        <v>191</v>
      </c>
      <c r="S11" s="320" t="s">
        <v>191</v>
      </c>
      <c r="T11" s="320" t="s">
        <v>191</v>
      </c>
      <c r="U11" s="320" t="s">
        <v>191</v>
      </c>
      <c r="V11" s="320" t="s">
        <v>191</v>
      </c>
      <c r="W11" s="320" t="s">
        <v>191</v>
      </c>
      <c r="X11" s="320" t="s">
        <v>191</v>
      </c>
      <c r="Y11" s="320" t="s">
        <v>191</v>
      </c>
      <c r="Z11" s="320" t="s">
        <v>191</v>
      </c>
      <c r="AA11" s="320" t="s">
        <v>191</v>
      </c>
      <c r="AB11" s="320" t="s">
        <v>191</v>
      </c>
      <c r="AC11" s="320" t="s">
        <v>191</v>
      </c>
      <c r="AD11" s="320" t="s">
        <v>191</v>
      </c>
      <c r="AE11" s="320" t="s">
        <v>191</v>
      </c>
      <c r="AF11" s="320" t="s">
        <v>191</v>
      </c>
      <c r="AG11" s="320" t="s">
        <v>191</v>
      </c>
      <c r="AH11" s="320" t="s">
        <v>191</v>
      </c>
      <c r="AI11" s="320" t="s">
        <v>191</v>
      </c>
      <c r="AJ11" s="320" t="s">
        <v>191</v>
      </c>
      <c r="AK11" s="320" t="s">
        <v>191</v>
      </c>
      <c r="AL11" s="320" t="s">
        <v>191</v>
      </c>
      <c r="AM11" s="320" t="s">
        <v>191</v>
      </c>
      <c r="AN11" s="320" t="s">
        <v>191</v>
      </c>
      <c r="AO11" s="320" t="s">
        <v>191</v>
      </c>
      <c r="AP11" s="320" t="s">
        <v>191</v>
      </c>
      <c r="AQ11" s="320" t="s">
        <v>191</v>
      </c>
      <c r="AR11" s="320" t="s">
        <v>191</v>
      </c>
      <c r="AS11" s="320" t="s">
        <v>191</v>
      </c>
      <c r="AT11" s="320" t="s">
        <v>191</v>
      </c>
      <c r="AU11" s="320" t="s">
        <v>191</v>
      </c>
      <c r="AV11" s="320" t="s">
        <v>191</v>
      </c>
      <c r="AW11" s="320" t="s">
        <v>191</v>
      </c>
      <c r="AX11" s="320" t="s">
        <v>191</v>
      </c>
      <c r="AY11" s="320" t="s">
        <v>191</v>
      </c>
      <c r="AZ11" s="320" t="s">
        <v>191</v>
      </c>
      <c r="BA11" s="320" t="s">
        <v>191</v>
      </c>
      <c r="BB11" s="320" t="s">
        <v>191</v>
      </c>
      <c r="BC11" s="320" t="s">
        <v>191</v>
      </c>
      <c r="BD11" s="320" t="s">
        <v>191</v>
      </c>
      <c r="BE11" s="320" t="s">
        <v>191</v>
      </c>
      <c r="BF11" s="320" t="s">
        <v>191</v>
      </c>
      <c r="BG11" s="320" t="s">
        <v>191</v>
      </c>
      <c r="BH11" s="320" t="s">
        <v>191</v>
      </c>
      <c r="BI11" s="320" t="s">
        <v>191</v>
      </c>
      <c r="BJ11" s="320" t="s">
        <v>191</v>
      </c>
      <c r="BK11" s="320" t="s">
        <v>191</v>
      </c>
      <c r="BL11" s="320" t="s">
        <v>191</v>
      </c>
      <c r="BM11" s="320" t="s">
        <v>191</v>
      </c>
      <c r="BN11" s="320" t="s">
        <v>191</v>
      </c>
      <c r="BO11" s="320" t="s">
        <v>191</v>
      </c>
      <c r="BP11" s="320" t="s">
        <v>191</v>
      </c>
      <c r="BQ11" s="320" t="s">
        <v>191</v>
      </c>
      <c r="BR11" s="320" t="s">
        <v>191</v>
      </c>
      <c r="BS11" s="320" t="s">
        <v>191</v>
      </c>
      <c r="BT11" s="320" t="s">
        <v>191</v>
      </c>
      <c r="BU11" s="320" t="s">
        <v>191</v>
      </c>
      <c r="BV11" s="320" t="s">
        <v>191</v>
      </c>
      <c r="BW11" s="320" t="s">
        <v>191</v>
      </c>
      <c r="BX11" s="320" t="s">
        <v>191</v>
      </c>
      <c r="BY11" s="320" t="s">
        <v>191</v>
      </c>
      <c r="BZ11" s="320" t="s">
        <v>191</v>
      </c>
      <c r="CA11" s="320" t="s">
        <v>191</v>
      </c>
      <c r="CB11" s="320" t="s">
        <v>191</v>
      </c>
      <c r="CC11" s="320" t="s">
        <v>191</v>
      </c>
      <c r="CD11" s="320" t="s">
        <v>191</v>
      </c>
      <c r="CE11" s="320" t="s">
        <v>191</v>
      </c>
    </row>
    <row r="12" spans="1:158" x14ac:dyDescent="0.35">
      <c r="B12" s="144" t="s">
        <v>502</v>
      </c>
      <c r="C12" s="320" t="s">
        <v>191</v>
      </c>
      <c r="D12" s="320" t="s">
        <v>191</v>
      </c>
      <c r="E12" s="320" t="s">
        <v>191</v>
      </c>
      <c r="F12" s="320" t="s">
        <v>191</v>
      </c>
      <c r="G12" s="320" t="s">
        <v>191</v>
      </c>
      <c r="H12" s="320" t="s">
        <v>191</v>
      </c>
      <c r="I12" s="320" t="s">
        <v>191</v>
      </c>
      <c r="J12" s="320" t="s">
        <v>191</v>
      </c>
      <c r="K12" s="320" t="s">
        <v>191</v>
      </c>
      <c r="L12" s="320" t="s">
        <v>191</v>
      </c>
      <c r="M12" s="320" t="s">
        <v>191</v>
      </c>
      <c r="N12" s="320" t="s">
        <v>191</v>
      </c>
      <c r="O12" s="320" t="s">
        <v>191</v>
      </c>
      <c r="P12" s="320" t="s">
        <v>191</v>
      </c>
      <c r="Q12" s="320" t="s">
        <v>191</v>
      </c>
      <c r="R12" s="320" t="s">
        <v>191</v>
      </c>
      <c r="S12" s="320" t="s">
        <v>191</v>
      </c>
      <c r="T12" s="320" t="s">
        <v>191</v>
      </c>
      <c r="U12" s="320" t="s">
        <v>191</v>
      </c>
      <c r="V12" s="320" t="s">
        <v>191</v>
      </c>
      <c r="W12" s="320" t="s">
        <v>191</v>
      </c>
      <c r="X12" s="320" t="s">
        <v>191</v>
      </c>
      <c r="Y12" s="320" t="s">
        <v>191</v>
      </c>
      <c r="Z12" s="320" t="s">
        <v>191</v>
      </c>
      <c r="AA12" s="320" t="s">
        <v>191</v>
      </c>
      <c r="AB12" s="320" t="s">
        <v>191</v>
      </c>
      <c r="AC12" s="320" t="s">
        <v>191</v>
      </c>
      <c r="AD12" s="320" t="s">
        <v>191</v>
      </c>
      <c r="AE12" s="320" t="s">
        <v>191</v>
      </c>
      <c r="AF12" s="320" t="s">
        <v>191</v>
      </c>
      <c r="AG12" s="320" t="s">
        <v>191</v>
      </c>
      <c r="AH12" s="320" t="s">
        <v>191</v>
      </c>
      <c r="AI12" s="320" t="s">
        <v>191</v>
      </c>
      <c r="AJ12" s="320" t="s">
        <v>191</v>
      </c>
      <c r="AK12" s="320" t="s">
        <v>191</v>
      </c>
      <c r="AL12" s="320" t="s">
        <v>191</v>
      </c>
      <c r="AM12" s="320" t="s">
        <v>191</v>
      </c>
      <c r="AN12" s="320" t="s">
        <v>191</v>
      </c>
      <c r="AO12" s="320" t="s">
        <v>191</v>
      </c>
      <c r="AP12" s="320" t="s">
        <v>191</v>
      </c>
      <c r="AQ12" s="320" t="s">
        <v>191</v>
      </c>
      <c r="AR12" s="320" t="s">
        <v>191</v>
      </c>
      <c r="AS12" s="320" t="s">
        <v>191</v>
      </c>
      <c r="AT12" s="320" t="s">
        <v>191</v>
      </c>
      <c r="AU12" s="320" t="s">
        <v>191</v>
      </c>
      <c r="AV12" s="320" t="s">
        <v>191</v>
      </c>
      <c r="AW12" s="320" t="s">
        <v>191</v>
      </c>
      <c r="AX12" s="320" t="s">
        <v>191</v>
      </c>
      <c r="AY12" s="320" t="s">
        <v>191</v>
      </c>
      <c r="AZ12" s="320" t="s">
        <v>191</v>
      </c>
      <c r="BA12" s="320" t="s">
        <v>191</v>
      </c>
      <c r="BB12" s="320" t="s">
        <v>191</v>
      </c>
      <c r="BC12" s="320" t="s">
        <v>191</v>
      </c>
      <c r="BD12" s="320" t="s">
        <v>191</v>
      </c>
      <c r="BE12" s="320" t="s">
        <v>191</v>
      </c>
      <c r="BF12" s="320" t="s">
        <v>191</v>
      </c>
      <c r="BG12" s="320" t="s">
        <v>191</v>
      </c>
      <c r="BH12" s="320" t="s">
        <v>191</v>
      </c>
      <c r="BI12" s="320" t="s">
        <v>191</v>
      </c>
      <c r="BJ12" s="320" t="s">
        <v>191</v>
      </c>
      <c r="BK12" s="320" t="s">
        <v>191</v>
      </c>
      <c r="BL12" s="320" t="s">
        <v>191</v>
      </c>
      <c r="BM12" s="320" t="s">
        <v>191</v>
      </c>
      <c r="BN12" s="320" t="s">
        <v>191</v>
      </c>
      <c r="BO12" s="320" t="s">
        <v>191</v>
      </c>
      <c r="BP12" s="320" t="s">
        <v>191</v>
      </c>
      <c r="BQ12" s="320" t="s">
        <v>191</v>
      </c>
      <c r="BR12" s="320" t="s">
        <v>191</v>
      </c>
      <c r="BS12" s="320" t="s">
        <v>191</v>
      </c>
      <c r="BT12" s="320" t="s">
        <v>191</v>
      </c>
      <c r="BU12" s="320" t="s">
        <v>191</v>
      </c>
      <c r="BV12" s="320" t="s">
        <v>191</v>
      </c>
      <c r="BW12" s="320" t="s">
        <v>191</v>
      </c>
      <c r="BX12" s="320" t="s">
        <v>191</v>
      </c>
      <c r="BY12" s="320" t="s">
        <v>191</v>
      </c>
      <c r="BZ12" s="320" t="s">
        <v>191</v>
      </c>
      <c r="CA12" s="320" t="s">
        <v>191</v>
      </c>
      <c r="CB12" s="320" t="s">
        <v>191</v>
      </c>
      <c r="CC12" s="320" t="s">
        <v>191</v>
      </c>
      <c r="CD12" s="320" t="s">
        <v>191</v>
      </c>
      <c r="CE12" s="320" t="s">
        <v>191</v>
      </c>
    </row>
    <row r="13" spans="1:158" x14ac:dyDescent="0.35">
      <c r="B13" s="144" t="s">
        <v>503</v>
      </c>
      <c r="C13" s="320" t="s">
        <v>191</v>
      </c>
      <c r="D13" s="320" t="s">
        <v>191</v>
      </c>
      <c r="E13" s="320" t="s">
        <v>191</v>
      </c>
      <c r="F13" s="320" t="s">
        <v>191</v>
      </c>
      <c r="G13" s="320" t="s">
        <v>191</v>
      </c>
      <c r="H13" s="320" t="s">
        <v>191</v>
      </c>
      <c r="I13" s="320" t="s">
        <v>191</v>
      </c>
      <c r="J13" s="320" t="s">
        <v>191</v>
      </c>
      <c r="K13" s="320" t="s">
        <v>191</v>
      </c>
      <c r="L13" s="320" t="s">
        <v>191</v>
      </c>
      <c r="M13" s="320" t="s">
        <v>191</v>
      </c>
      <c r="N13" s="320" t="s">
        <v>191</v>
      </c>
      <c r="O13" s="320" t="s">
        <v>191</v>
      </c>
      <c r="P13" s="320" t="s">
        <v>191</v>
      </c>
      <c r="Q13" s="320" t="s">
        <v>191</v>
      </c>
      <c r="R13" s="320" t="s">
        <v>191</v>
      </c>
      <c r="S13" s="320" t="s">
        <v>191</v>
      </c>
      <c r="T13" s="320" t="s">
        <v>191</v>
      </c>
      <c r="U13" s="320" t="s">
        <v>191</v>
      </c>
      <c r="V13" s="320" t="s">
        <v>191</v>
      </c>
      <c r="W13" s="320" t="s">
        <v>191</v>
      </c>
      <c r="X13" s="320" t="s">
        <v>191</v>
      </c>
      <c r="Y13" s="320" t="s">
        <v>191</v>
      </c>
      <c r="Z13" s="320" t="s">
        <v>191</v>
      </c>
      <c r="AA13" s="320" t="s">
        <v>191</v>
      </c>
      <c r="AB13" s="320" t="s">
        <v>191</v>
      </c>
      <c r="AC13" s="320" t="s">
        <v>191</v>
      </c>
      <c r="AD13" s="320" t="s">
        <v>191</v>
      </c>
      <c r="AE13" s="320" t="s">
        <v>191</v>
      </c>
      <c r="AF13" s="320" t="s">
        <v>191</v>
      </c>
      <c r="AG13" s="320" t="s">
        <v>191</v>
      </c>
      <c r="AH13" s="320" t="s">
        <v>191</v>
      </c>
      <c r="AI13" s="320" t="s">
        <v>191</v>
      </c>
      <c r="AJ13" s="320" t="s">
        <v>191</v>
      </c>
      <c r="AK13" s="320" t="s">
        <v>191</v>
      </c>
      <c r="AL13" s="320" t="s">
        <v>191</v>
      </c>
      <c r="AM13" s="320" t="s">
        <v>191</v>
      </c>
      <c r="AN13" s="320" t="s">
        <v>191</v>
      </c>
      <c r="AO13" s="320" t="s">
        <v>191</v>
      </c>
      <c r="AP13" s="320" t="s">
        <v>191</v>
      </c>
      <c r="AQ13" s="320" t="s">
        <v>191</v>
      </c>
      <c r="AR13" s="320" t="s">
        <v>191</v>
      </c>
      <c r="AS13" s="320" t="s">
        <v>191</v>
      </c>
      <c r="AT13" s="320" t="s">
        <v>191</v>
      </c>
      <c r="AU13" s="320" t="s">
        <v>191</v>
      </c>
      <c r="AV13" s="320" t="s">
        <v>191</v>
      </c>
      <c r="AW13" s="320" t="s">
        <v>191</v>
      </c>
      <c r="AX13" s="320" t="s">
        <v>191</v>
      </c>
      <c r="AY13" s="320" t="s">
        <v>191</v>
      </c>
      <c r="AZ13" s="320" t="s">
        <v>191</v>
      </c>
      <c r="BA13" s="320" t="s">
        <v>191</v>
      </c>
      <c r="BB13" s="320" t="s">
        <v>191</v>
      </c>
      <c r="BC13" s="320" t="s">
        <v>191</v>
      </c>
      <c r="BD13" s="320" t="s">
        <v>191</v>
      </c>
      <c r="BE13" s="320" t="s">
        <v>191</v>
      </c>
      <c r="BF13" s="320" t="s">
        <v>191</v>
      </c>
      <c r="BG13" s="320" t="s">
        <v>191</v>
      </c>
      <c r="BH13" s="320" t="s">
        <v>191</v>
      </c>
      <c r="BI13" s="320" t="s">
        <v>191</v>
      </c>
      <c r="BJ13" s="320" t="s">
        <v>191</v>
      </c>
      <c r="BK13" s="320" t="s">
        <v>191</v>
      </c>
      <c r="BL13" s="320" t="s">
        <v>191</v>
      </c>
      <c r="BM13" s="320" t="s">
        <v>191</v>
      </c>
      <c r="BN13" s="320" t="s">
        <v>191</v>
      </c>
      <c r="BO13" s="320" t="s">
        <v>191</v>
      </c>
      <c r="BP13" s="320" t="s">
        <v>191</v>
      </c>
      <c r="BQ13" s="320" t="s">
        <v>191</v>
      </c>
      <c r="BR13" s="320" t="s">
        <v>191</v>
      </c>
      <c r="BS13" s="320" t="s">
        <v>191</v>
      </c>
      <c r="BT13" s="320" t="s">
        <v>191</v>
      </c>
      <c r="BU13" s="320" t="s">
        <v>191</v>
      </c>
      <c r="BV13" s="320" t="s">
        <v>191</v>
      </c>
      <c r="BW13" s="320" t="s">
        <v>191</v>
      </c>
      <c r="BX13" s="320" t="s">
        <v>191</v>
      </c>
      <c r="BY13" s="320" t="s">
        <v>191</v>
      </c>
      <c r="BZ13" s="320" t="s">
        <v>191</v>
      </c>
      <c r="CA13" s="320" t="s">
        <v>191</v>
      </c>
      <c r="CB13" s="320" t="s">
        <v>191</v>
      </c>
      <c r="CC13" s="320" t="s">
        <v>191</v>
      </c>
      <c r="CD13" s="320" t="s">
        <v>191</v>
      </c>
      <c r="CE13" s="320" t="s">
        <v>191</v>
      </c>
    </row>
    <row r="14" spans="1:158" x14ac:dyDescent="0.35">
      <c r="B14" s="143" t="s">
        <v>231</v>
      </c>
      <c r="C14" s="320" t="s">
        <v>191</v>
      </c>
      <c r="D14" s="320" t="s">
        <v>191</v>
      </c>
      <c r="E14" s="320" t="s">
        <v>191</v>
      </c>
      <c r="F14" s="320" t="s">
        <v>191</v>
      </c>
      <c r="G14" s="320" t="s">
        <v>191</v>
      </c>
      <c r="H14" s="320" t="s">
        <v>191</v>
      </c>
      <c r="I14" s="320" t="s">
        <v>191</v>
      </c>
      <c r="J14" s="320" t="s">
        <v>191</v>
      </c>
      <c r="K14" s="320" t="s">
        <v>191</v>
      </c>
      <c r="L14" s="320" t="s">
        <v>191</v>
      </c>
      <c r="M14" s="320" t="s">
        <v>191</v>
      </c>
      <c r="N14" s="320" t="s">
        <v>191</v>
      </c>
      <c r="O14" s="320" t="s">
        <v>191</v>
      </c>
      <c r="P14" s="320" t="s">
        <v>191</v>
      </c>
      <c r="Q14" s="320" t="s">
        <v>191</v>
      </c>
      <c r="R14" s="320" t="s">
        <v>191</v>
      </c>
      <c r="S14" s="320" t="s">
        <v>191</v>
      </c>
      <c r="T14" s="320" t="s">
        <v>191</v>
      </c>
      <c r="U14" s="320" t="s">
        <v>191</v>
      </c>
      <c r="V14" s="320" t="s">
        <v>191</v>
      </c>
      <c r="W14" s="320" t="s">
        <v>191</v>
      </c>
      <c r="X14" s="320" t="s">
        <v>191</v>
      </c>
      <c r="Y14" s="320" t="s">
        <v>191</v>
      </c>
      <c r="Z14" s="320" t="s">
        <v>191</v>
      </c>
      <c r="AA14" s="320" t="s">
        <v>191</v>
      </c>
      <c r="AB14" s="320" t="s">
        <v>191</v>
      </c>
      <c r="AC14" s="320" t="s">
        <v>191</v>
      </c>
      <c r="AD14" s="320" t="s">
        <v>191</v>
      </c>
      <c r="AE14" s="320" t="s">
        <v>191</v>
      </c>
      <c r="AF14" s="320" t="s">
        <v>191</v>
      </c>
      <c r="AG14" s="320" t="s">
        <v>191</v>
      </c>
      <c r="AH14" s="320" t="s">
        <v>191</v>
      </c>
      <c r="AI14" s="320" t="s">
        <v>191</v>
      </c>
      <c r="AJ14" s="320" t="s">
        <v>191</v>
      </c>
      <c r="AK14" s="320" t="s">
        <v>191</v>
      </c>
      <c r="AL14" s="320" t="s">
        <v>191</v>
      </c>
      <c r="AM14" s="320" t="s">
        <v>191</v>
      </c>
      <c r="AN14" s="320" t="s">
        <v>191</v>
      </c>
      <c r="AO14" s="320" t="s">
        <v>191</v>
      </c>
      <c r="AP14" s="320" t="s">
        <v>191</v>
      </c>
      <c r="AQ14" s="320" t="s">
        <v>191</v>
      </c>
      <c r="AR14" s="320" t="s">
        <v>191</v>
      </c>
      <c r="AS14" s="320" t="s">
        <v>191</v>
      </c>
      <c r="AT14" s="320" t="s">
        <v>191</v>
      </c>
      <c r="AU14" s="320" t="s">
        <v>191</v>
      </c>
      <c r="AV14" s="320" t="s">
        <v>191</v>
      </c>
      <c r="AW14" s="320" t="s">
        <v>191</v>
      </c>
      <c r="AX14" s="320" t="s">
        <v>191</v>
      </c>
      <c r="AY14" s="320" t="s">
        <v>191</v>
      </c>
      <c r="AZ14" s="320" t="s">
        <v>191</v>
      </c>
      <c r="BA14" s="320" t="s">
        <v>191</v>
      </c>
      <c r="BB14" s="320" t="s">
        <v>191</v>
      </c>
      <c r="BC14" s="320" t="s">
        <v>191</v>
      </c>
      <c r="BD14" s="320" t="s">
        <v>191</v>
      </c>
      <c r="BE14" s="320" t="s">
        <v>191</v>
      </c>
      <c r="BF14" s="320" t="s">
        <v>191</v>
      </c>
      <c r="BG14" s="320" t="s">
        <v>191</v>
      </c>
      <c r="BH14" s="320" t="s">
        <v>191</v>
      </c>
      <c r="BI14" s="320" t="s">
        <v>191</v>
      </c>
      <c r="BJ14" s="320" t="s">
        <v>191</v>
      </c>
      <c r="BK14" s="320" t="s">
        <v>191</v>
      </c>
      <c r="BL14" s="320" t="s">
        <v>191</v>
      </c>
      <c r="BM14" s="320" t="s">
        <v>191</v>
      </c>
      <c r="BN14" s="320" t="s">
        <v>191</v>
      </c>
      <c r="BO14" s="320" t="s">
        <v>191</v>
      </c>
      <c r="BP14" s="320" t="s">
        <v>191</v>
      </c>
      <c r="BQ14" s="320" t="s">
        <v>191</v>
      </c>
      <c r="BR14" s="320" t="s">
        <v>191</v>
      </c>
      <c r="BS14" s="320" t="s">
        <v>191</v>
      </c>
      <c r="BT14" s="320" t="s">
        <v>191</v>
      </c>
      <c r="BU14" s="320" t="s">
        <v>191</v>
      </c>
      <c r="BV14" s="320" t="s">
        <v>191</v>
      </c>
      <c r="BW14" s="320" t="s">
        <v>191</v>
      </c>
      <c r="BX14" s="320" t="s">
        <v>191</v>
      </c>
      <c r="BY14" s="320" t="s">
        <v>191</v>
      </c>
      <c r="BZ14" s="320" t="s">
        <v>191</v>
      </c>
      <c r="CA14" s="320" t="s">
        <v>191</v>
      </c>
      <c r="CB14" s="320" t="s">
        <v>191</v>
      </c>
      <c r="CC14" s="320" t="s">
        <v>191</v>
      </c>
      <c r="CD14" s="320" t="s">
        <v>191</v>
      </c>
      <c r="CE14" s="320" t="s">
        <v>191</v>
      </c>
    </row>
    <row r="15" spans="1:158" x14ac:dyDescent="0.35">
      <c r="B15" t="s">
        <v>1567</v>
      </c>
      <c r="C15" s="273"/>
      <c r="D15" s="274"/>
      <c r="E15" s="275"/>
      <c r="F15" s="273">
        <v>3</v>
      </c>
      <c r="G15" s="274">
        <v>2</v>
      </c>
      <c r="H15" s="275">
        <v>2</v>
      </c>
      <c r="I15" s="273">
        <v>539</v>
      </c>
      <c r="J15" s="274">
        <v>1450</v>
      </c>
      <c r="K15" s="275">
        <v>1989</v>
      </c>
      <c r="L15" s="273"/>
      <c r="M15" s="274"/>
      <c r="N15" s="275"/>
      <c r="O15" s="273">
        <v>3</v>
      </c>
      <c r="P15" s="274">
        <v>2</v>
      </c>
      <c r="Q15" s="275">
        <v>2</v>
      </c>
      <c r="R15" s="273">
        <v>539</v>
      </c>
      <c r="S15" s="274">
        <v>1450</v>
      </c>
      <c r="T15" s="275">
        <v>1989</v>
      </c>
      <c r="U15" s="273"/>
      <c r="V15" s="274"/>
      <c r="W15" s="275"/>
      <c r="X15" s="276">
        <v>19.2</v>
      </c>
      <c r="Y15" s="277">
        <v>18.899999999999999</v>
      </c>
      <c r="Z15" s="278">
        <v>18.899999999999999</v>
      </c>
      <c r="AA15" s="273">
        <v>539</v>
      </c>
      <c r="AB15" s="274">
        <v>1450</v>
      </c>
      <c r="AC15" s="275">
        <v>1989</v>
      </c>
      <c r="AD15" s="273"/>
      <c r="AE15" s="274"/>
      <c r="AF15" s="275"/>
      <c r="AG15" s="273">
        <v>6</v>
      </c>
      <c r="AH15" s="274">
        <v>3</v>
      </c>
      <c r="AI15" s="275">
        <v>4</v>
      </c>
      <c r="AJ15" s="273">
        <v>2019</v>
      </c>
      <c r="AK15" s="274">
        <v>5265</v>
      </c>
      <c r="AL15" s="275">
        <v>7284</v>
      </c>
      <c r="AM15" s="273"/>
      <c r="AN15" s="274"/>
      <c r="AO15" s="275"/>
      <c r="AP15" s="273">
        <v>6</v>
      </c>
      <c r="AQ15" s="274">
        <v>4</v>
      </c>
      <c r="AR15" s="275">
        <v>5</v>
      </c>
      <c r="AS15" s="273">
        <v>2019</v>
      </c>
      <c r="AT15" s="274">
        <v>5265</v>
      </c>
      <c r="AU15" s="275">
        <v>7284</v>
      </c>
      <c r="AV15" s="273"/>
      <c r="AW15" s="274"/>
      <c r="AX15" s="275"/>
      <c r="AY15" s="276">
        <v>19.8</v>
      </c>
      <c r="AZ15" s="277">
        <v>19.600000000000001</v>
      </c>
      <c r="BA15" s="278">
        <v>19.7</v>
      </c>
      <c r="BB15" s="273">
        <v>2019</v>
      </c>
      <c r="BC15" s="274">
        <v>5265</v>
      </c>
      <c r="BD15" s="275">
        <v>7284</v>
      </c>
      <c r="BE15" s="273"/>
      <c r="BF15" s="274"/>
      <c r="BG15" s="275"/>
      <c r="BH15" s="273">
        <v>5</v>
      </c>
      <c r="BI15" s="274">
        <v>3</v>
      </c>
      <c r="BJ15" s="275">
        <v>4</v>
      </c>
      <c r="BK15" s="273">
        <v>2558</v>
      </c>
      <c r="BL15" s="274">
        <v>6715</v>
      </c>
      <c r="BM15" s="275">
        <v>9273</v>
      </c>
      <c r="BN15" s="273"/>
      <c r="BO15" s="274"/>
      <c r="BP15" s="275"/>
      <c r="BQ15" s="273">
        <v>5</v>
      </c>
      <c r="BR15" s="274">
        <v>4</v>
      </c>
      <c r="BS15" s="275">
        <v>4</v>
      </c>
      <c r="BT15" s="273">
        <v>2558</v>
      </c>
      <c r="BU15" s="274">
        <v>6715</v>
      </c>
      <c r="BV15" s="275">
        <v>9273</v>
      </c>
      <c r="BW15" s="273"/>
      <c r="BX15" s="274"/>
      <c r="BY15" s="275"/>
      <c r="BZ15" s="276">
        <v>19.7</v>
      </c>
      <c r="CA15" s="277">
        <v>19.399999999999999</v>
      </c>
      <c r="CB15" s="278">
        <v>19.5</v>
      </c>
      <c r="CC15" s="273">
        <v>2558</v>
      </c>
      <c r="CD15" s="274">
        <v>6715</v>
      </c>
      <c r="CE15" s="275">
        <v>9273</v>
      </c>
    </row>
    <row r="16" spans="1:158" x14ac:dyDescent="0.35">
      <c r="B16" t="s">
        <v>229</v>
      </c>
      <c r="C16" s="273"/>
      <c r="D16" s="274"/>
      <c r="E16" s="275"/>
      <c r="F16" s="273">
        <v>21</v>
      </c>
      <c r="G16" s="274">
        <v>16</v>
      </c>
      <c r="H16" s="275">
        <v>17</v>
      </c>
      <c r="I16" s="273">
        <v>4549</v>
      </c>
      <c r="J16" s="274">
        <v>10166</v>
      </c>
      <c r="K16" s="275">
        <v>14715</v>
      </c>
      <c r="L16" s="273"/>
      <c r="M16" s="274"/>
      <c r="N16" s="275"/>
      <c r="O16" s="273">
        <v>22</v>
      </c>
      <c r="P16" s="274">
        <v>17</v>
      </c>
      <c r="Q16" s="275">
        <v>19</v>
      </c>
      <c r="R16" s="273">
        <v>4549</v>
      </c>
      <c r="S16" s="274">
        <v>10166</v>
      </c>
      <c r="T16" s="275">
        <v>14715</v>
      </c>
      <c r="U16" s="273"/>
      <c r="V16" s="274"/>
      <c r="W16" s="275"/>
      <c r="X16" s="276">
        <v>25.3</v>
      </c>
      <c r="Y16" s="277">
        <v>24.2</v>
      </c>
      <c r="Z16" s="278">
        <v>24.6</v>
      </c>
      <c r="AA16" s="273">
        <v>4549</v>
      </c>
      <c r="AB16" s="274">
        <v>10166</v>
      </c>
      <c r="AC16" s="275">
        <v>14715</v>
      </c>
      <c r="AD16" s="273"/>
      <c r="AE16" s="274"/>
      <c r="AF16" s="275"/>
      <c r="AG16" s="273">
        <v>29</v>
      </c>
      <c r="AH16" s="274">
        <v>21</v>
      </c>
      <c r="AI16" s="275">
        <v>24</v>
      </c>
      <c r="AJ16" s="273">
        <v>13097</v>
      </c>
      <c r="AK16" s="274">
        <v>32323</v>
      </c>
      <c r="AL16" s="275">
        <v>45420</v>
      </c>
      <c r="AM16" s="273"/>
      <c r="AN16" s="274"/>
      <c r="AO16" s="275"/>
      <c r="AP16" s="273">
        <v>30</v>
      </c>
      <c r="AQ16" s="274">
        <v>23</v>
      </c>
      <c r="AR16" s="275">
        <v>25</v>
      </c>
      <c r="AS16" s="273">
        <v>13097</v>
      </c>
      <c r="AT16" s="274">
        <v>32323</v>
      </c>
      <c r="AU16" s="275">
        <v>45420</v>
      </c>
      <c r="AV16" s="273"/>
      <c r="AW16" s="274"/>
      <c r="AX16" s="275"/>
      <c r="AY16" s="276">
        <v>26.8</v>
      </c>
      <c r="AZ16" s="277">
        <v>25.4</v>
      </c>
      <c r="BA16" s="278">
        <v>25.8</v>
      </c>
      <c r="BB16" s="273">
        <v>13097</v>
      </c>
      <c r="BC16" s="274">
        <v>32323</v>
      </c>
      <c r="BD16" s="275">
        <v>45420</v>
      </c>
      <c r="BE16" s="273"/>
      <c r="BF16" s="274"/>
      <c r="BG16" s="275"/>
      <c r="BH16" s="273">
        <v>27</v>
      </c>
      <c r="BI16" s="274">
        <v>20</v>
      </c>
      <c r="BJ16" s="275">
        <v>22</v>
      </c>
      <c r="BK16" s="273">
        <v>17646</v>
      </c>
      <c r="BL16" s="274">
        <v>42489</v>
      </c>
      <c r="BM16" s="275">
        <v>60135</v>
      </c>
      <c r="BN16" s="273"/>
      <c r="BO16" s="274"/>
      <c r="BP16" s="275"/>
      <c r="BQ16" s="273">
        <v>28</v>
      </c>
      <c r="BR16" s="274">
        <v>21</v>
      </c>
      <c r="BS16" s="275">
        <v>23</v>
      </c>
      <c r="BT16" s="273">
        <v>17646</v>
      </c>
      <c r="BU16" s="274">
        <v>42489</v>
      </c>
      <c r="BV16" s="275">
        <v>60135</v>
      </c>
      <c r="BW16" s="273"/>
      <c r="BX16" s="274"/>
      <c r="BY16" s="275"/>
      <c r="BZ16" s="276">
        <v>26.4</v>
      </c>
      <c r="CA16" s="277">
        <v>25.1</v>
      </c>
      <c r="CB16" s="278">
        <v>25.5</v>
      </c>
      <c r="CC16" s="273">
        <v>17646</v>
      </c>
      <c r="CD16" s="274">
        <v>42489</v>
      </c>
      <c r="CE16" s="275">
        <v>60135</v>
      </c>
    </row>
    <row r="17" spans="2:83" x14ac:dyDescent="0.35">
      <c r="B17" t="s">
        <v>1137</v>
      </c>
      <c r="C17" s="273"/>
      <c r="D17" s="274"/>
      <c r="E17" s="275"/>
      <c r="F17" s="273"/>
      <c r="G17" s="274"/>
      <c r="H17" s="275"/>
      <c r="I17" s="273"/>
      <c r="J17" s="274"/>
      <c r="K17" s="275"/>
      <c r="L17" s="273"/>
      <c r="M17" s="274"/>
      <c r="N17" s="275"/>
      <c r="O17" s="273"/>
      <c r="P17" s="274"/>
      <c r="Q17" s="275"/>
      <c r="R17" s="273"/>
      <c r="S17" s="274"/>
      <c r="T17" s="275"/>
      <c r="U17" s="273"/>
      <c r="V17" s="274"/>
      <c r="W17" s="275"/>
      <c r="X17" s="276"/>
      <c r="Y17" s="277"/>
      <c r="Z17" s="278"/>
      <c r="AA17" s="273"/>
      <c r="AB17" s="274"/>
      <c r="AC17" s="275"/>
      <c r="AD17" s="273"/>
      <c r="AE17" s="274"/>
      <c r="AF17" s="275"/>
      <c r="AG17" s="273"/>
      <c r="AH17" s="274"/>
      <c r="AI17" s="275"/>
      <c r="AJ17" s="273"/>
      <c r="AK17" s="274"/>
      <c r="AL17" s="275"/>
      <c r="AM17" s="273"/>
      <c r="AN17" s="274"/>
      <c r="AO17" s="275"/>
      <c r="AP17" s="273"/>
      <c r="AQ17" s="274"/>
      <c r="AR17" s="275"/>
      <c r="AS17" s="273"/>
      <c r="AT17" s="274"/>
      <c r="AU17" s="275"/>
      <c r="AV17" s="273"/>
      <c r="AW17" s="274"/>
      <c r="AX17" s="275"/>
      <c r="AY17" s="276"/>
      <c r="AZ17" s="277"/>
      <c r="BA17" s="278"/>
      <c r="BB17" s="273"/>
      <c r="BC17" s="274"/>
      <c r="BD17" s="275"/>
      <c r="BE17" s="273"/>
      <c r="BF17" s="274"/>
      <c r="BG17" s="275"/>
      <c r="BH17" s="273"/>
      <c r="BI17" s="274"/>
      <c r="BJ17" s="275"/>
      <c r="BK17" s="273"/>
      <c r="BL17" s="274"/>
      <c r="BM17" s="275"/>
      <c r="BN17" s="273"/>
      <c r="BO17" s="274"/>
      <c r="BP17" s="275"/>
      <c r="BQ17" s="273"/>
      <c r="BR17" s="274"/>
      <c r="BS17" s="275"/>
      <c r="BT17" s="273"/>
      <c r="BU17" s="274"/>
      <c r="BV17" s="275"/>
      <c r="BW17" s="273"/>
      <c r="BX17" s="274"/>
      <c r="BY17" s="275"/>
      <c r="BZ17" s="276"/>
      <c r="CA17" s="277"/>
      <c r="CB17" s="278"/>
      <c r="CC17" s="273"/>
      <c r="CD17" s="274"/>
      <c r="CE17" s="275"/>
    </row>
    <row r="18" spans="2:83" x14ac:dyDescent="0.35">
      <c r="B18" s="264" t="s">
        <v>469</v>
      </c>
      <c r="C18" s="273"/>
      <c r="D18" s="274"/>
      <c r="E18" s="275"/>
      <c r="F18" s="273">
        <v>63</v>
      </c>
      <c r="G18" s="274">
        <v>46</v>
      </c>
      <c r="H18" s="275">
        <v>54</v>
      </c>
      <c r="I18" s="273">
        <v>44391</v>
      </c>
      <c r="J18" s="274">
        <v>47250</v>
      </c>
      <c r="K18" s="275">
        <v>91641</v>
      </c>
      <c r="L18" s="273"/>
      <c r="M18" s="274"/>
      <c r="N18" s="275"/>
      <c r="O18" s="273">
        <v>64</v>
      </c>
      <c r="P18" s="274">
        <v>48</v>
      </c>
      <c r="Q18" s="275">
        <v>56</v>
      </c>
      <c r="R18" s="273">
        <v>44391</v>
      </c>
      <c r="S18" s="274">
        <v>47250</v>
      </c>
      <c r="T18" s="275">
        <v>91641</v>
      </c>
      <c r="U18" s="273"/>
      <c r="V18" s="274"/>
      <c r="W18" s="275"/>
      <c r="X18" s="276">
        <v>32.799999999999997</v>
      </c>
      <c r="Y18" s="277">
        <v>30.2</v>
      </c>
      <c r="Z18" s="278">
        <v>31.5</v>
      </c>
      <c r="AA18" s="273">
        <v>44391</v>
      </c>
      <c r="AB18" s="274">
        <v>47250</v>
      </c>
      <c r="AC18" s="275">
        <v>91641</v>
      </c>
      <c r="AD18" s="273"/>
      <c r="AE18" s="274"/>
      <c r="AF18" s="275"/>
      <c r="AG18" s="273">
        <v>79</v>
      </c>
      <c r="AH18" s="274">
        <v>64</v>
      </c>
      <c r="AI18" s="275">
        <v>71</v>
      </c>
      <c r="AJ18" s="273">
        <v>282436</v>
      </c>
      <c r="AK18" s="274">
        <v>295787</v>
      </c>
      <c r="AL18" s="275">
        <v>578223</v>
      </c>
      <c r="AM18" s="273"/>
      <c r="AN18" s="274"/>
      <c r="AO18" s="275"/>
      <c r="AP18" s="273">
        <v>80</v>
      </c>
      <c r="AQ18" s="274">
        <v>67</v>
      </c>
      <c r="AR18" s="275">
        <v>73</v>
      </c>
      <c r="AS18" s="273">
        <v>282436</v>
      </c>
      <c r="AT18" s="274">
        <v>295787</v>
      </c>
      <c r="AU18" s="275">
        <v>578223</v>
      </c>
      <c r="AV18" s="273"/>
      <c r="AW18" s="274"/>
      <c r="AX18" s="275"/>
      <c r="AY18" s="276">
        <v>36.1</v>
      </c>
      <c r="AZ18" s="277">
        <v>33.799999999999997</v>
      </c>
      <c r="BA18" s="278">
        <v>34.9</v>
      </c>
      <c r="BB18" s="273">
        <v>282436</v>
      </c>
      <c r="BC18" s="274">
        <v>295787</v>
      </c>
      <c r="BD18" s="275">
        <v>578223</v>
      </c>
      <c r="BE18" s="273"/>
      <c r="BF18" s="274"/>
      <c r="BG18" s="275"/>
      <c r="BH18" s="273">
        <v>77</v>
      </c>
      <c r="BI18" s="274">
        <v>62</v>
      </c>
      <c r="BJ18" s="275">
        <v>69</v>
      </c>
      <c r="BK18" s="273">
        <v>326827</v>
      </c>
      <c r="BL18" s="274">
        <v>343037</v>
      </c>
      <c r="BM18" s="275">
        <v>669864</v>
      </c>
      <c r="BN18" s="273"/>
      <c r="BO18" s="274"/>
      <c r="BP18" s="275"/>
      <c r="BQ18" s="273">
        <v>78</v>
      </c>
      <c r="BR18" s="274">
        <v>64</v>
      </c>
      <c r="BS18" s="275">
        <v>71</v>
      </c>
      <c r="BT18" s="273">
        <v>326827</v>
      </c>
      <c r="BU18" s="274">
        <v>343037</v>
      </c>
      <c r="BV18" s="275">
        <v>669864</v>
      </c>
      <c r="BW18" s="273"/>
      <c r="BX18" s="274"/>
      <c r="BY18" s="275"/>
      <c r="BZ18" s="276">
        <v>35.700000000000003</v>
      </c>
      <c r="CA18" s="277">
        <v>33.299999999999997</v>
      </c>
      <c r="CB18" s="278">
        <v>34.5</v>
      </c>
      <c r="CC18" s="273">
        <v>326827</v>
      </c>
      <c r="CD18" s="274">
        <v>343037</v>
      </c>
      <c r="CE18" s="275">
        <v>669864</v>
      </c>
    </row>
    <row r="19" spans="2:83" x14ac:dyDescent="0.35">
      <c r="P19" s="157"/>
    </row>
    <row r="20" spans="2:83" ht="14.25" x14ac:dyDescent="0.45">
      <c r="B20" s="272">
        <v>1</v>
      </c>
      <c r="C20" s="272">
        <v>2</v>
      </c>
      <c r="D20" s="272">
        <v>3</v>
      </c>
      <c r="E20" s="272">
        <v>4</v>
      </c>
      <c r="F20" s="272">
        <v>5</v>
      </c>
      <c r="G20" s="272">
        <v>6</v>
      </c>
      <c r="H20" s="272">
        <v>7</v>
      </c>
      <c r="I20" s="272">
        <v>8</v>
      </c>
      <c r="J20" s="272">
        <v>9</v>
      </c>
      <c r="K20" s="272">
        <v>10</v>
      </c>
      <c r="L20" s="272">
        <v>11</v>
      </c>
      <c r="M20" s="272">
        <v>12</v>
      </c>
      <c r="N20" s="272">
        <v>13</v>
      </c>
      <c r="O20" s="272">
        <v>14</v>
      </c>
      <c r="P20" s="272">
        <v>15</v>
      </c>
      <c r="Q20" s="272">
        <v>16</v>
      </c>
      <c r="R20" s="272">
        <v>17</v>
      </c>
      <c r="S20" s="272">
        <v>18</v>
      </c>
      <c r="T20" s="272">
        <v>19</v>
      </c>
      <c r="U20" s="272">
        <v>20</v>
      </c>
      <c r="V20" s="272">
        <v>21</v>
      </c>
      <c r="W20" s="272">
        <v>22</v>
      </c>
      <c r="X20" s="272">
        <v>23</v>
      </c>
      <c r="Y20" s="272">
        <v>24</v>
      </c>
      <c r="Z20" s="272">
        <v>25</v>
      </c>
      <c r="AA20" s="272">
        <v>26</v>
      </c>
      <c r="AB20" s="272">
        <v>27</v>
      </c>
      <c r="AC20" s="272">
        <v>28</v>
      </c>
      <c r="AD20" s="272">
        <v>29</v>
      </c>
      <c r="AE20" s="272">
        <v>30</v>
      </c>
      <c r="AF20" s="272">
        <v>31</v>
      </c>
      <c r="AG20" s="272">
        <v>32</v>
      </c>
      <c r="AH20" s="272">
        <v>33</v>
      </c>
      <c r="AI20" s="272">
        <v>34</v>
      </c>
      <c r="AJ20" s="272">
        <v>35</v>
      </c>
      <c r="AK20" s="272">
        <v>36</v>
      </c>
      <c r="AL20" s="272">
        <v>37</v>
      </c>
      <c r="AM20" s="272">
        <v>38</v>
      </c>
      <c r="AN20" s="272">
        <v>39</v>
      </c>
      <c r="AO20" s="272">
        <v>40</v>
      </c>
      <c r="AP20" s="272">
        <v>41</v>
      </c>
      <c r="AQ20" s="272">
        <v>42</v>
      </c>
      <c r="AR20" s="272">
        <v>43</v>
      </c>
      <c r="AS20" s="272">
        <v>44</v>
      </c>
      <c r="AT20" s="272">
        <v>45</v>
      </c>
      <c r="AU20" s="272">
        <v>46</v>
      </c>
      <c r="AV20" s="272">
        <v>47</v>
      </c>
      <c r="AW20" s="272">
        <v>48</v>
      </c>
      <c r="AX20" s="272">
        <v>49</v>
      </c>
      <c r="AY20" s="272">
        <v>50</v>
      </c>
      <c r="AZ20" s="272">
        <v>51</v>
      </c>
      <c r="BA20" s="272">
        <v>52</v>
      </c>
      <c r="BB20" s="272">
        <v>53</v>
      </c>
      <c r="BC20" s="272">
        <v>54</v>
      </c>
      <c r="BD20" s="272">
        <v>55</v>
      </c>
      <c r="BE20" s="272">
        <v>56</v>
      </c>
      <c r="BF20" s="272">
        <v>57</v>
      </c>
      <c r="BG20" s="272">
        <v>58</v>
      </c>
      <c r="BH20" s="272">
        <v>59</v>
      </c>
      <c r="BI20" s="272">
        <v>60</v>
      </c>
      <c r="BJ20" s="272">
        <v>61</v>
      </c>
      <c r="BK20" s="272">
        <v>62</v>
      </c>
      <c r="BL20" s="272">
        <v>63</v>
      </c>
      <c r="BM20" s="272">
        <v>64</v>
      </c>
      <c r="BN20" s="272">
        <v>65</v>
      </c>
      <c r="BO20" s="272">
        <v>66</v>
      </c>
      <c r="BP20" s="272">
        <v>67</v>
      </c>
      <c r="BQ20" s="272">
        <v>68</v>
      </c>
      <c r="BR20" s="272">
        <v>69</v>
      </c>
      <c r="BS20" s="272">
        <v>70</v>
      </c>
      <c r="BT20" s="272">
        <v>71</v>
      </c>
      <c r="BU20" s="272">
        <v>72</v>
      </c>
      <c r="BV20" s="272">
        <v>73</v>
      </c>
      <c r="BW20" s="272">
        <v>74</v>
      </c>
      <c r="BX20" s="272">
        <v>75</v>
      </c>
      <c r="BY20" s="272">
        <v>76</v>
      </c>
      <c r="BZ20" s="272">
        <v>77</v>
      </c>
      <c r="CA20" s="272">
        <v>78</v>
      </c>
      <c r="CB20" s="272">
        <v>79</v>
      </c>
      <c r="CC20" s="272">
        <v>80</v>
      </c>
      <c r="CD20" s="272">
        <v>81</v>
      </c>
      <c r="CE20" s="272">
        <v>82</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99"/>
  </sheetPr>
  <dimension ref="A1:Z128"/>
  <sheetViews>
    <sheetView workbookViewId="0">
      <selection activeCell="B50" sqref="B50"/>
    </sheetView>
  </sheetViews>
  <sheetFormatPr defaultRowHeight="12.75" x14ac:dyDescent="0.35"/>
  <cols>
    <col min="2" max="2" width="29.1328125" customWidth="1"/>
    <col min="24" max="26" width="9.1328125" style="508" customWidth="1"/>
  </cols>
  <sheetData>
    <row r="1" spans="1:26" ht="15" x14ac:dyDescent="0.4">
      <c r="A1" s="159" t="s">
        <v>193</v>
      </c>
    </row>
    <row r="2" spans="1:26" ht="71.25" x14ac:dyDescent="0.45">
      <c r="A2" s="526" t="s">
        <v>1139</v>
      </c>
      <c r="B2" s="272">
        <v>1</v>
      </c>
      <c r="C2" s="272">
        <v>2</v>
      </c>
      <c r="D2" s="272">
        <v>3</v>
      </c>
      <c r="E2" s="272">
        <v>4</v>
      </c>
      <c r="F2" s="272">
        <v>5</v>
      </c>
      <c r="G2" s="272">
        <v>6</v>
      </c>
      <c r="H2" s="272">
        <v>7</v>
      </c>
      <c r="I2" s="272">
        <v>8</v>
      </c>
      <c r="J2" s="272">
        <v>9</v>
      </c>
      <c r="K2" s="272">
        <v>10</v>
      </c>
      <c r="L2" s="272">
        <v>11</v>
      </c>
      <c r="M2" s="272">
        <v>12</v>
      </c>
      <c r="N2" s="272">
        <v>13</v>
      </c>
      <c r="O2" s="272">
        <v>14</v>
      </c>
      <c r="P2" s="272">
        <v>15</v>
      </c>
      <c r="Q2" s="272">
        <v>16</v>
      </c>
      <c r="R2" s="272">
        <v>17</v>
      </c>
      <c r="S2" s="272">
        <v>18</v>
      </c>
      <c r="T2" s="272">
        <v>19</v>
      </c>
      <c r="U2" s="272">
        <v>20</v>
      </c>
      <c r="V2" s="272">
        <v>21</v>
      </c>
      <c r="W2" s="272">
        <v>22</v>
      </c>
      <c r="X2" s="509">
        <v>23</v>
      </c>
      <c r="Y2" s="509">
        <v>24</v>
      </c>
      <c r="Z2" s="509">
        <v>25</v>
      </c>
    </row>
    <row r="3" spans="1:26" x14ac:dyDescent="0.35">
      <c r="A3" s="157" t="s">
        <v>183</v>
      </c>
      <c r="B3" s="501" t="s">
        <v>183</v>
      </c>
      <c r="C3" t="s">
        <v>524</v>
      </c>
      <c r="L3" t="s">
        <v>525</v>
      </c>
      <c r="U3" t="s">
        <v>526</v>
      </c>
      <c r="X3" s="508" t="s">
        <v>527</v>
      </c>
    </row>
    <row r="4" spans="1:26" x14ac:dyDescent="0.35">
      <c r="C4">
        <v>0</v>
      </c>
      <c r="F4">
        <v>1</v>
      </c>
      <c r="I4" t="s">
        <v>236</v>
      </c>
      <c r="L4">
        <v>0</v>
      </c>
      <c r="O4">
        <v>1</v>
      </c>
      <c r="R4" t="s">
        <v>236</v>
      </c>
      <c r="U4" t="s">
        <v>528</v>
      </c>
    </row>
    <row r="5" spans="1:26" x14ac:dyDescent="0.35">
      <c r="C5" t="s">
        <v>528</v>
      </c>
      <c r="F5" t="s">
        <v>528</v>
      </c>
      <c r="I5" t="s">
        <v>528</v>
      </c>
      <c r="L5" t="s">
        <v>528</v>
      </c>
      <c r="O5" t="s">
        <v>528</v>
      </c>
      <c r="R5" t="s">
        <v>528</v>
      </c>
      <c r="U5" s="273" t="s">
        <v>412</v>
      </c>
      <c r="V5" s="274" t="s">
        <v>184</v>
      </c>
      <c r="W5" s="275" t="s">
        <v>236</v>
      </c>
      <c r="X5" s="489"/>
      <c r="Y5" s="489"/>
      <c r="Z5" s="489"/>
    </row>
    <row r="6" spans="1:26" x14ac:dyDescent="0.35">
      <c r="C6" s="273" t="s">
        <v>412</v>
      </c>
      <c r="D6" s="274" t="s">
        <v>184</v>
      </c>
      <c r="E6" s="275" t="s">
        <v>236</v>
      </c>
      <c r="F6" s="273" t="s">
        <v>412</v>
      </c>
      <c r="G6" s="274" t="s">
        <v>184</v>
      </c>
      <c r="H6" s="275" t="s">
        <v>236</v>
      </c>
      <c r="I6" s="273" t="s">
        <v>412</v>
      </c>
      <c r="J6" s="274" t="s">
        <v>184</v>
      </c>
      <c r="K6" s="275" t="s">
        <v>236</v>
      </c>
      <c r="L6" s="273" t="s">
        <v>412</v>
      </c>
      <c r="M6" s="274" t="s">
        <v>184</v>
      </c>
      <c r="N6" s="275" t="s">
        <v>236</v>
      </c>
      <c r="O6" s="273" t="s">
        <v>412</v>
      </c>
      <c r="P6" s="274" t="s">
        <v>184</v>
      </c>
      <c r="Q6" s="275" t="s">
        <v>236</v>
      </c>
      <c r="R6" s="273" t="s">
        <v>412</v>
      </c>
      <c r="S6" s="274" t="s">
        <v>184</v>
      </c>
      <c r="T6" s="275" t="s">
        <v>236</v>
      </c>
      <c r="U6" s="273" t="s">
        <v>529</v>
      </c>
      <c r="V6" s="274" t="s">
        <v>529</v>
      </c>
      <c r="W6" s="275" t="s">
        <v>529</v>
      </c>
      <c r="X6" s="486" t="s">
        <v>412</v>
      </c>
      <c r="Y6" s="484" t="s">
        <v>184</v>
      </c>
      <c r="Z6" s="485" t="s">
        <v>236</v>
      </c>
    </row>
    <row r="7" spans="1:26" x14ac:dyDescent="0.35">
      <c r="C7" s="273" t="s">
        <v>185</v>
      </c>
      <c r="D7" s="274" t="s">
        <v>185</v>
      </c>
      <c r="E7" s="275" t="s">
        <v>185</v>
      </c>
      <c r="F7" s="273" t="s">
        <v>185</v>
      </c>
      <c r="G7" s="274" t="s">
        <v>185</v>
      </c>
      <c r="H7" s="275" t="s">
        <v>185</v>
      </c>
      <c r="I7" s="273" t="s">
        <v>185</v>
      </c>
      <c r="J7" s="274" t="s">
        <v>185</v>
      </c>
      <c r="K7" s="275" t="s">
        <v>185</v>
      </c>
      <c r="L7" s="273" t="s">
        <v>185</v>
      </c>
      <c r="M7" s="274" t="s">
        <v>185</v>
      </c>
      <c r="N7" s="275" t="s">
        <v>185</v>
      </c>
      <c r="O7" s="273" t="s">
        <v>185</v>
      </c>
      <c r="P7" s="274" t="s">
        <v>185</v>
      </c>
      <c r="Q7" s="275" t="s">
        <v>185</v>
      </c>
      <c r="R7" s="273" t="s">
        <v>185</v>
      </c>
      <c r="S7" s="274" t="s">
        <v>185</v>
      </c>
      <c r="T7" s="275" t="s">
        <v>185</v>
      </c>
      <c r="U7" s="273" t="s">
        <v>185</v>
      </c>
      <c r="V7" s="274" t="s">
        <v>185</v>
      </c>
      <c r="W7" s="275" t="s">
        <v>185</v>
      </c>
      <c r="X7" s="486" t="s">
        <v>185</v>
      </c>
      <c r="Y7" s="484" t="s">
        <v>185</v>
      </c>
      <c r="Z7" s="485" t="s">
        <v>185</v>
      </c>
    </row>
    <row r="8" spans="1:26" x14ac:dyDescent="0.35">
      <c r="A8" t="s">
        <v>186</v>
      </c>
      <c r="B8" t="s">
        <v>216</v>
      </c>
      <c r="C8" s="502"/>
      <c r="D8" s="503"/>
      <c r="E8" s="504"/>
      <c r="F8" s="502">
        <v>61</v>
      </c>
      <c r="G8" s="503">
        <v>45</v>
      </c>
      <c r="H8" s="504">
        <v>53</v>
      </c>
      <c r="I8" s="502">
        <v>29704</v>
      </c>
      <c r="J8" s="503">
        <v>30846</v>
      </c>
      <c r="K8" s="504">
        <v>60550</v>
      </c>
      <c r="L8" s="486"/>
      <c r="M8" s="484"/>
      <c r="N8" s="485"/>
      <c r="O8" s="502">
        <v>65</v>
      </c>
      <c r="P8" s="503">
        <v>50</v>
      </c>
      <c r="Q8" s="504">
        <v>57</v>
      </c>
      <c r="R8" s="502">
        <v>29704</v>
      </c>
      <c r="S8" s="503">
        <v>30846</v>
      </c>
      <c r="T8" s="504">
        <v>60550</v>
      </c>
      <c r="U8" s="502">
        <v>33.700000000000003</v>
      </c>
      <c r="V8" s="503">
        <v>31.2</v>
      </c>
      <c r="W8" s="504">
        <v>32.4</v>
      </c>
      <c r="X8" s="483">
        <v>-4</v>
      </c>
      <c r="Y8" s="510">
        <v>-2.4</v>
      </c>
      <c r="Z8" s="511">
        <v>-3.2</v>
      </c>
    </row>
    <row r="9" spans="1:26" x14ac:dyDescent="0.35">
      <c r="B9" t="s">
        <v>220</v>
      </c>
      <c r="C9" s="502"/>
      <c r="D9" s="503"/>
      <c r="E9" s="504"/>
      <c r="F9" s="502">
        <v>65</v>
      </c>
      <c r="G9" s="503">
        <v>48</v>
      </c>
      <c r="H9" s="504">
        <v>56</v>
      </c>
      <c r="I9" s="502">
        <v>15561</v>
      </c>
      <c r="J9" s="503">
        <v>16231</v>
      </c>
      <c r="K9" s="504">
        <v>31792</v>
      </c>
      <c r="L9" s="486"/>
      <c r="M9" s="484"/>
      <c r="N9" s="485"/>
      <c r="O9" s="502">
        <v>68</v>
      </c>
      <c r="P9" s="503">
        <v>51</v>
      </c>
      <c r="Q9" s="504">
        <v>59</v>
      </c>
      <c r="R9" s="502">
        <v>15561</v>
      </c>
      <c r="S9" s="503">
        <v>16231</v>
      </c>
      <c r="T9" s="504">
        <v>31792</v>
      </c>
      <c r="U9" s="502">
        <v>34.4</v>
      </c>
      <c r="V9" s="503">
        <v>31.7</v>
      </c>
      <c r="W9" s="504">
        <v>33</v>
      </c>
      <c r="X9" s="483">
        <v>-0.9</v>
      </c>
      <c r="Y9" s="510">
        <v>-1.3</v>
      </c>
      <c r="Z9" s="511">
        <v>-1.1000000000000001</v>
      </c>
    </row>
    <row r="10" spans="1:26" x14ac:dyDescent="0.35">
      <c r="B10" t="s">
        <v>221</v>
      </c>
      <c r="C10" s="502"/>
      <c r="D10" s="503"/>
      <c r="E10" s="504"/>
      <c r="F10" s="502">
        <v>63</v>
      </c>
      <c r="G10" s="503">
        <v>47</v>
      </c>
      <c r="H10" s="504">
        <v>55</v>
      </c>
      <c r="I10" s="502">
        <v>1329</v>
      </c>
      <c r="J10" s="503">
        <v>1445</v>
      </c>
      <c r="K10" s="504">
        <v>2774</v>
      </c>
      <c r="L10" s="486"/>
      <c r="M10" s="484"/>
      <c r="N10" s="485"/>
      <c r="O10" s="502">
        <v>66</v>
      </c>
      <c r="P10" s="503">
        <v>51</v>
      </c>
      <c r="Q10" s="504">
        <v>58</v>
      </c>
      <c r="R10" s="502">
        <v>1329</v>
      </c>
      <c r="S10" s="503">
        <v>1445</v>
      </c>
      <c r="T10" s="504">
        <v>2774</v>
      </c>
      <c r="U10" s="502">
        <v>34.5</v>
      </c>
      <c r="V10" s="503">
        <v>31.8</v>
      </c>
      <c r="W10" s="504">
        <v>33.1</v>
      </c>
      <c r="X10" s="483">
        <v>-2.2999999999999998</v>
      </c>
      <c r="Y10" s="510">
        <v>-1.6</v>
      </c>
      <c r="Z10" s="511">
        <v>-2.1</v>
      </c>
    </row>
    <row r="11" spans="1:26" x14ac:dyDescent="0.35">
      <c r="B11" t="s">
        <v>215</v>
      </c>
      <c r="C11" s="502"/>
      <c r="D11" s="503"/>
      <c r="E11" s="504"/>
      <c r="F11" s="502">
        <v>69</v>
      </c>
      <c r="G11" s="503">
        <v>51</v>
      </c>
      <c r="H11" s="504">
        <v>60</v>
      </c>
      <c r="I11" s="502">
        <v>17143</v>
      </c>
      <c r="J11" s="503">
        <v>17574</v>
      </c>
      <c r="K11" s="504">
        <v>34717</v>
      </c>
      <c r="L11" s="486"/>
      <c r="M11" s="484"/>
      <c r="N11" s="485"/>
      <c r="O11" s="502">
        <v>71</v>
      </c>
      <c r="P11" s="503">
        <v>54</v>
      </c>
      <c r="Q11" s="504">
        <v>62</v>
      </c>
      <c r="R11" s="502">
        <v>17143</v>
      </c>
      <c r="S11" s="503">
        <v>17574</v>
      </c>
      <c r="T11" s="504">
        <v>34717</v>
      </c>
      <c r="U11" s="502">
        <v>35.5</v>
      </c>
      <c r="V11" s="503">
        <v>32.9</v>
      </c>
      <c r="W11" s="504">
        <v>34.200000000000003</v>
      </c>
      <c r="X11" s="483">
        <v>2.2000000000000002</v>
      </c>
      <c r="Y11" s="510">
        <v>1.7</v>
      </c>
      <c r="Z11" s="511">
        <v>2</v>
      </c>
    </row>
    <row r="12" spans="1:26" x14ac:dyDescent="0.35">
      <c r="B12" t="s">
        <v>187</v>
      </c>
      <c r="C12" s="502"/>
      <c r="D12" s="503"/>
      <c r="E12" s="504"/>
      <c r="F12" s="502">
        <v>60</v>
      </c>
      <c r="G12" s="503">
        <v>44</v>
      </c>
      <c r="H12" s="504">
        <v>52</v>
      </c>
      <c r="I12" s="502">
        <v>29763</v>
      </c>
      <c r="J12" s="503">
        <v>31410</v>
      </c>
      <c r="K12" s="504">
        <v>61173</v>
      </c>
      <c r="L12" s="486"/>
      <c r="M12" s="484"/>
      <c r="N12" s="485"/>
      <c r="O12" s="502">
        <v>62</v>
      </c>
      <c r="P12" s="503">
        <v>47</v>
      </c>
      <c r="Q12" s="504">
        <v>54</v>
      </c>
      <c r="R12" s="502">
        <v>29763</v>
      </c>
      <c r="S12" s="503">
        <v>31410</v>
      </c>
      <c r="T12" s="504">
        <v>61173</v>
      </c>
      <c r="U12" s="502">
        <v>34.299999999999997</v>
      </c>
      <c r="V12" s="503">
        <v>31.7</v>
      </c>
      <c r="W12" s="504">
        <v>32.9</v>
      </c>
      <c r="X12" s="483">
        <v>-6.5</v>
      </c>
      <c r="Y12" s="510">
        <v>-5.8</v>
      </c>
      <c r="Z12" s="511">
        <v>-6.2</v>
      </c>
    </row>
    <row r="13" spans="1:26" x14ac:dyDescent="0.35">
      <c r="B13" t="s">
        <v>213</v>
      </c>
      <c r="C13" s="502"/>
      <c r="D13" s="503"/>
      <c r="E13" s="504"/>
      <c r="F13" s="502">
        <v>68</v>
      </c>
      <c r="G13" s="503">
        <v>51</v>
      </c>
      <c r="H13" s="504">
        <v>60</v>
      </c>
      <c r="I13" s="502">
        <v>219470</v>
      </c>
      <c r="J13" s="503">
        <v>230855</v>
      </c>
      <c r="K13" s="504">
        <v>450325</v>
      </c>
      <c r="L13" s="486"/>
      <c r="M13" s="484"/>
      <c r="N13" s="485"/>
      <c r="O13" s="502">
        <v>70</v>
      </c>
      <c r="P13" s="503">
        <v>53</v>
      </c>
      <c r="Q13" s="504">
        <v>62</v>
      </c>
      <c r="R13" s="502">
        <v>219470</v>
      </c>
      <c r="S13" s="503">
        <v>230855</v>
      </c>
      <c r="T13" s="504">
        <v>450325</v>
      </c>
      <c r="U13" s="502">
        <v>35.4</v>
      </c>
      <c r="V13" s="503">
        <v>32.9</v>
      </c>
      <c r="W13" s="504">
        <v>34.1</v>
      </c>
      <c r="X13" s="483">
        <v>1.3</v>
      </c>
      <c r="Y13" s="510">
        <v>1.1000000000000001</v>
      </c>
      <c r="Z13" s="511">
        <v>1.2</v>
      </c>
    </row>
    <row r="14" spans="1:26" x14ac:dyDescent="0.35">
      <c r="B14" t="s">
        <v>236</v>
      </c>
      <c r="C14" s="502"/>
      <c r="D14" s="503"/>
      <c r="E14" s="504"/>
      <c r="F14" s="502">
        <v>67</v>
      </c>
      <c r="G14" s="503">
        <v>50</v>
      </c>
      <c r="H14" s="504">
        <v>58</v>
      </c>
      <c r="I14" s="502">
        <v>312970</v>
      </c>
      <c r="J14" s="503">
        <v>328361</v>
      </c>
      <c r="K14" s="504">
        <v>641331</v>
      </c>
      <c r="L14" s="486"/>
      <c r="M14" s="484"/>
      <c r="N14" s="485"/>
      <c r="O14" s="502">
        <v>69</v>
      </c>
      <c r="P14" s="503">
        <v>52</v>
      </c>
      <c r="Q14" s="504">
        <v>60</v>
      </c>
      <c r="R14" s="502">
        <v>312970</v>
      </c>
      <c r="S14" s="503">
        <v>328361</v>
      </c>
      <c r="T14" s="504">
        <v>641331</v>
      </c>
      <c r="U14" s="502">
        <v>35.1</v>
      </c>
      <c r="V14" s="503">
        <v>32.6</v>
      </c>
      <c r="W14" s="504">
        <v>33.799999999999997</v>
      </c>
      <c r="X14" s="512"/>
      <c r="Y14" s="510"/>
      <c r="Z14" s="511"/>
    </row>
    <row r="15" spans="1:26" x14ac:dyDescent="0.35">
      <c r="A15" t="s">
        <v>530</v>
      </c>
      <c r="B15" t="s">
        <v>531</v>
      </c>
      <c r="C15" s="502"/>
      <c r="D15" s="503"/>
      <c r="E15" s="504"/>
      <c r="F15" s="502">
        <v>66</v>
      </c>
      <c r="G15" s="503">
        <v>48</v>
      </c>
      <c r="H15" s="504">
        <v>57</v>
      </c>
      <c r="I15" s="502">
        <v>10564</v>
      </c>
      <c r="J15" s="503">
        <v>10983</v>
      </c>
      <c r="K15" s="504">
        <v>21547</v>
      </c>
      <c r="L15" s="486"/>
      <c r="M15" s="484"/>
      <c r="N15" s="485"/>
      <c r="O15" s="502">
        <v>68</v>
      </c>
      <c r="P15" s="503">
        <v>52</v>
      </c>
      <c r="Q15" s="504">
        <v>60</v>
      </c>
      <c r="R15" s="502">
        <v>10564</v>
      </c>
      <c r="S15" s="503">
        <v>10983</v>
      </c>
      <c r="T15" s="504">
        <v>21547</v>
      </c>
      <c r="U15" s="502">
        <v>34.4</v>
      </c>
      <c r="V15" s="503">
        <v>31.6</v>
      </c>
      <c r="W15" s="504">
        <v>33</v>
      </c>
      <c r="X15" s="483">
        <v>-0.3</v>
      </c>
      <c r="Y15" s="510">
        <v>-0.4</v>
      </c>
      <c r="Z15" s="511">
        <v>-0.3</v>
      </c>
    </row>
    <row r="16" spans="1:26" x14ac:dyDescent="0.35">
      <c r="B16" t="s">
        <v>173</v>
      </c>
      <c r="C16" s="502"/>
      <c r="D16" s="503"/>
      <c r="E16" s="504"/>
      <c r="F16" s="502">
        <v>64</v>
      </c>
      <c r="G16" s="503">
        <v>47</v>
      </c>
      <c r="H16" s="504">
        <v>56</v>
      </c>
      <c r="I16" s="502">
        <v>5172</v>
      </c>
      <c r="J16" s="503">
        <v>5381</v>
      </c>
      <c r="K16" s="504">
        <v>10553</v>
      </c>
      <c r="L16" s="486"/>
      <c r="M16" s="484"/>
      <c r="N16" s="485"/>
      <c r="O16" s="502">
        <v>67</v>
      </c>
      <c r="P16" s="503">
        <v>52</v>
      </c>
      <c r="Q16" s="504">
        <v>59</v>
      </c>
      <c r="R16" s="502">
        <v>5172</v>
      </c>
      <c r="S16" s="503">
        <v>5381</v>
      </c>
      <c r="T16" s="504">
        <v>10553</v>
      </c>
      <c r="U16" s="502">
        <v>34.299999999999997</v>
      </c>
      <c r="V16" s="503">
        <v>31.5</v>
      </c>
      <c r="W16" s="504">
        <v>32.9</v>
      </c>
      <c r="X16" s="483">
        <v>-1.4</v>
      </c>
      <c r="Y16" s="510">
        <v>-0.7</v>
      </c>
      <c r="Z16" s="511">
        <v>-1</v>
      </c>
    </row>
    <row r="17" spans="2:26" x14ac:dyDescent="0.35">
      <c r="B17" t="s">
        <v>174</v>
      </c>
      <c r="C17" s="502"/>
      <c r="D17" s="503"/>
      <c r="E17" s="504"/>
      <c r="F17" s="502">
        <v>64</v>
      </c>
      <c r="G17" s="503">
        <v>46</v>
      </c>
      <c r="H17" s="504">
        <v>55</v>
      </c>
      <c r="I17" s="502">
        <v>2063</v>
      </c>
      <c r="J17" s="503">
        <v>2248</v>
      </c>
      <c r="K17" s="504">
        <v>4311</v>
      </c>
      <c r="L17" s="486"/>
      <c r="M17" s="484"/>
      <c r="N17" s="485"/>
      <c r="O17" s="502">
        <v>66</v>
      </c>
      <c r="P17" s="503">
        <v>49</v>
      </c>
      <c r="Q17" s="504">
        <v>57</v>
      </c>
      <c r="R17" s="502">
        <v>2063</v>
      </c>
      <c r="S17" s="503">
        <v>2248</v>
      </c>
      <c r="T17" s="504">
        <v>4311</v>
      </c>
      <c r="U17" s="502">
        <v>34.1</v>
      </c>
      <c r="V17" s="503">
        <v>31.5</v>
      </c>
      <c r="W17" s="504">
        <v>32.799999999999997</v>
      </c>
      <c r="X17" s="483">
        <v>-2.7</v>
      </c>
      <c r="Y17" s="510">
        <v>-3.3</v>
      </c>
      <c r="Z17" s="511">
        <v>-3.1</v>
      </c>
    </row>
    <row r="18" spans="2:26" x14ac:dyDescent="0.35">
      <c r="B18" t="s">
        <v>222</v>
      </c>
      <c r="C18" s="502"/>
      <c r="D18" s="503"/>
      <c r="E18" s="504"/>
      <c r="F18" s="502">
        <v>57</v>
      </c>
      <c r="G18" s="503">
        <v>41</v>
      </c>
      <c r="H18" s="504">
        <v>48</v>
      </c>
      <c r="I18" s="502">
        <v>4841</v>
      </c>
      <c r="J18" s="503">
        <v>5217</v>
      </c>
      <c r="K18" s="504">
        <v>10058</v>
      </c>
      <c r="L18" s="486"/>
      <c r="M18" s="484"/>
      <c r="N18" s="485"/>
      <c r="O18" s="502">
        <v>60</v>
      </c>
      <c r="P18" s="503">
        <v>44</v>
      </c>
      <c r="Q18" s="504">
        <v>51</v>
      </c>
      <c r="R18" s="502">
        <v>4841</v>
      </c>
      <c r="S18" s="503">
        <v>5217</v>
      </c>
      <c r="T18" s="504">
        <v>10058</v>
      </c>
      <c r="U18" s="502">
        <v>33</v>
      </c>
      <c r="V18" s="503">
        <v>30.3</v>
      </c>
      <c r="W18" s="504">
        <v>31.6</v>
      </c>
      <c r="X18" s="483">
        <v>-9</v>
      </c>
      <c r="Y18" s="510">
        <v>-8.6</v>
      </c>
      <c r="Z18" s="511">
        <v>-8.9</v>
      </c>
    </row>
    <row r="19" spans="2:26" x14ac:dyDescent="0.35">
      <c r="B19" t="s">
        <v>172</v>
      </c>
      <c r="C19" s="502"/>
      <c r="D19" s="503"/>
      <c r="E19" s="504"/>
      <c r="F19" s="502">
        <v>70</v>
      </c>
      <c r="G19" s="503">
        <v>52</v>
      </c>
      <c r="H19" s="504">
        <v>61</v>
      </c>
      <c r="I19" s="502">
        <v>6226</v>
      </c>
      <c r="J19" s="503">
        <v>6299</v>
      </c>
      <c r="K19" s="504">
        <v>12525</v>
      </c>
      <c r="L19" s="486"/>
      <c r="M19" s="484"/>
      <c r="N19" s="485"/>
      <c r="O19" s="502">
        <v>71</v>
      </c>
      <c r="P19" s="503">
        <v>55</v>
      </c>
      <c r="Q19" s="504">
        <v>63</v>
      </c>
      <c r="R19" s="502">
        <v>6226</v>
      </c>
      <c r="S19" s="503">
        <v>6299</v>
      </c>
      <c r="T19" s="504">
        <v>12525</v>
      </c>
      <c r="U19" s="502">
        <v>35.6</v>
      </c>
      <c r="V19" s="503">
        <v>32.799999999999997</v>
      </c>
      <c r="W19" s="504">
        <v>34.200000000000003</v>
      </c>
      <c r="X19" s="483">
        <v>2.5</v>
      </c>
      <c r="Y19" s="510">
        <v>2.2000000000000002</v>
      </c>
      <c r="Z19" s="511">
        <v>2.5</v>
      </c>
    </row>
    <row r="20" spans="2:26" x14ac:dyDescent="0.35">
      <c r="B20" t="s">
        <v>171</v>
      </c>
      <c r="C20" s="502"/>
      <c r="D20" s="503"/>
      <c r="E20" s="504"/>
      <c r="F20" s="502">
        <v>55</v>
      </c>
      <c r="G20" s="503">
        <v>40</v>
      </c>
      <c r="H20" s="504">
        <v>48</v>
      </c>
      <c r="I20" s="502">
        <v>18266</v>
      </c>
      <c r="J20" s="503">
        <v>19343</v>
      </c>
      <c r="K20" s="504">
        <v>37609</v>
      </c>
      <c r="L20" s="486"/>
      <c r="M20" s="484"/>
      <c r="N20" s="485"/>
      <c r="O20" s="502">
        <v>57</v>
      </c>
      <c r="P20" s="503">
        <v>43</v>
      </c>
      <c r="Q20" s="504">
        <v>50</v>
      </c>
      <c r="R20" s="502">
        <v>18266</v>
      </c>
      <c r="S20" s="503">
        <v>19343</v>
      </c>
      <c r="T20" s="504">
        <v>37609</v>
      </c>
      <c r="U20" s="502">
        <v>33.1</v>
      </c>
      <c r="V20" s="503">
        <v>30.7</v>
      </c>
      <c r="W20" s="504">
        <v>31.8</v>
      </c>
      <c r="X20" s="483">
        <v>-11.5</v>
      </c>
      <c r="Y20" s="510">
        <v>-9.3000000000000007</v>
      </c>
      <c r="Z20" s="511">
        <v>-10.5</v>
      </c>
    </row>
    <row r="21" spans="2:26" x14ac:dyDescent="0.35">
      <c r="B21" t="s">
        <v>244</v>
      </c>
      <c r="C21" s="502"/>
      <c r="D21" s="503"/>
      <c r="E21" s="504"/>
      <c r="F21" s="502">
        <v>58</v>
      </c>
      <c r="G21" s="503">
        <v>44</v>
      </c>
      <c r="H21" s="504">
        <v>51</v>
      </c>
      <c r="I21" s="502">
        <v>4582</v>
      </c>
      <c r="J21" s="503">
        <v>4555</v>
      </c>
      <c r="K21" s="504">
        <v>9137</v>
      </c>
      <c r="L21" s="486"/>
      <c r="M21" s="484"/>
      <c r="N21" s="485"/>
      <c r="O21" s="502">
        <v>62</v>
      </c>
      <c r="P21" s="503">
        <v>48</v>
      </c>
      <c r="Q21" s="504">
        <v>55</v>
      </c>
      <c r="R21" s="502">
        <v>4582</v>
      </c>
      <c r="S21" s="503">
        <v>4555</v>
      </c>
      <c r="T21" s="504">
        <v>9137</v>
      </c>
      <c r="U21" s="502">
        <v>33.200000000000003</v>
      </c>
      <c r="V21" s="503">
        <v>30.8</v>
      </c>
      <c r="W21" s="504">
        <v>32</v>
      </c>
      <c r="X21" s="483">
        <v>-6.6</v>
      </c>
      <c r="Y21" s="510">
        <v>-4.0999999999999996</v>
      </c>
      <c r="Z21" s="511">
        <v>-5.0999999999999996</v>
      </c>
    </row>
    <row r="22" spans="2:26" x14ac:dyDescent="0.35">
      <c r="B22" t="s">
        <v>532</v>
      </c>
      <c r="C22" s="502"/>
      <c r="D22" s="503"/>
      <c r="E22" s="504"/>
      <c r="F22" s="502">
        <v>65</v>
      </c>
      <c r="G22" s="503">
        <v>47</v>
      </c>
      <c r="H22" s="504">
        <v>56</v>
      </c>
      <c r="I22" s="502">
        <v>2934</v>
      </c>
      <c r="J22" s="503">
        <v>3000</v>
      </c>
      <c r="K22" s="504">
        <v>5934</v>
      </c>
      <c r="L22" s="486"/>
      <c r="M22" s="484"/>
      <c r="N22" s="485"/>
      <c r="O22" s="502">
        <v>67</v>
      </c>
      <c r="P22" s="503">
        <v>50</v>
      </c>
      <c r="Q22" s="504">
        <v>58</v>
      </c>
      <c r="R22" s="502">
        <v>2934</v>
      </c>
      <c r="S22" s="503">
        <v>3000</v>
      </c>
      <c r="T22" s="504">
        <v>5934</v>
      </c>
      <c r="U22" s="502">
        <v>34.6</v>
      </c>
      <c r="V22" s="503">
        <v>32</v>
      </c>
      <c r="W22" s="504">
        <v>33.299999999999997</v>
      </c>
      <c r="X22" s="483">
        <v>-2.1</v>
      </c>
      <c r="Y22" s="510">
        <v>-2.7</v>
      </c>
      <c r="Z22" s="511">
        <v>-2.2999999999999998</v>
      </c>
    </row>
    <row r="23" spans="2:26" x14ac:dyDescent="0.35">
      <c r="B23" t="s">
        <v>221</v>
      </c>
      <c r="C23" s="502"/>
      <c r="D23" s="503"/>
      <c r="E23" s="504"/>
      <c r="F23" s="502">
        <v>63</v>
      </c>
      <c r="G23" s="503">
        <v>47</v>
      </c>
      <c r="H23" s="504">
        <v>55</v>
      </c>
      <c r="I23" s="502">
        <v>1329</v>
      </c>
      <c r="J23" s="503">
        <v>1445</v>
      </c>
      <c r="K23" s="504">
        <v>2774</v>
      </c>
      <c r="L23" s="486"/>
      <c r="M23" s="484"/>
      <c r="N23" s="485"/>
      <c r="O23" s="502">
        <v>66</v>
      </c>
      <c r="P23" s="503">
        <v>51</v>
      </c>
      <c r="Q23" s="504">
        <v>58</v>
      </c>
      <c r="R23" s="502">
        <v>1329</v>
      </c>
      <c r="S23" s="503">
        <v>1445</v>
      </c>
      <c r="T23" s="504">
        <v>2774</v>
      </c>
      <c r="U23" s="502">
        <v>34.5</v>
      </c>
      <c r="V23" s="503">
        <v>31.8</v>
      </c>
      <c r="W23" s="504">
        <v>33.1</v>
      </c>
      <c r="X23" s="483">
        <v>-2.2999999999999998</v>
      </c>
      <c r="Y23" s="510">
        <v>-1.6</v>
      </c>
      <c r="Z23" s="511">
        <v>-2.1</v>
      </c>
    </row>
    <row r="24" spans="2:26" x14ac:dyDescent="0.35">
      <c r="B24" t="s">
        <v>164</v>
      </c>
      <c r="C24" s="502"/>
      <c r="D24" s="503"/>
      <c r="E24" s="504"/>
      <c r="F24" s="502">
        <v>23</v>
      </c>
      <c r="G24" s="503">
        <v>13</v>
      </c>
      <c r="H24" s="504">
        <v>18</v>
      </c>
      <c r="I24" s="502">
        <v>832</v>
      </c>
      <c r="J24" s="503">
        <v>863</v>
      </c>
      <c r="K24" s="504">
        <v>1695</v>
      </c>
      <c r="L24" s="486"/>
      <c r="M24" s="484"/>
      <c r="N24" s="485"/>
      <c r="O24" s="502">
        <v>25</v>
      </c>
      <c r="P24" s="503">
        <v>14</v>
      </c>
      <c r="Q24" s="504">
        <v>19</v>
      </c>
      <c r="R24" s="502">
        <v>832</v>
      </c>
      <c r="S24" s="503">
        <v>863</v>
      </c>
      <c r="T24" s="504">
        <v>1695</v>
      </c>
      <c r="U24" s="502">
        <v>28</v>
      </c>
      <c r="V24" s="503">
        <v>25.6</v>
      </c>
      <c r="W24" s="504">
        <v>26.8</v>
      </c>
      <c r="X24" s="483">
        <v>-44.2</v>
      </c>
      <c r="Y24" s="510">
        <v>-38.5</v>
      </c>
      <c r="Z24" s="511">
        <v>-41.2</v>
      </c>
    </row>
    <row r="25" spans="2:26" x14ac:dyDescent="0.35">
      <c r="B25" t="s">
        <v>242</v>
      </c>
      <c r="C25" s="502"/>
      <c r="D25" s="503"/>
      <c r="E25" s="504"/>
      <c r="F25" s="502">
        <v>71</v>
      </c>
      <c r="G25" s="503">
        <v>56</v>
      </c>
      <c r="H25" s="504">
        <v>63</v>
      </c>
      <c r="I25" s="502">
        <v>8261</v>
      </c>
      <c r="J25" s="503">
        <v>8577</v>
      </c>
      <c r="K25" s="504">
        <v>16838</v>
      </c>
      <c r="L25" s="486"/>
      <c r="M25" s="484"/>
      <c r="N25" s="485"/>
      <c r="O25" s="502">
        <v>74</v>
      </c>
      <c r="P25" s="503">
        <v>60</v>
      </c>
      <c r="Q25" s="504">
        <v>67</v>
      </c>
      <c r="R25" s="502">
        <v>8261</v>
      </c>
      <c r="S25" s="503">
        <v>8577</v>
      </c>
      <c r="T25" s="504">
        <v>16838</v>
      </c>
      <c r="U25" s="502">
        <v>35.700000000000003</v>
      </c>
      <c r="V25" s="503">
        <v>33.200000000000003</v>
      </c>
      <c r="W25" s="504">
        <v>34.4</v>
      </c>
      <c r="X25" s="483">
        <v>5.0999999999999996</v>
      </c>
      <c r="Y25" s="510">
        <v>7.4</v>
      </c>
      <c r="Z25" s="511">
        <v>6.3</v>
      </c>
    </row>
    <row r="26" spans="2:26" x14ac:dyDescent="0.35">
      <c r="B26" t="s">
        <v>238</v>
      </c>
      <c r="C26" s="502"/>
      <c r="D26" s="503"/>
      <c r="E26" s="504"/>
      <c r="F26" s="502">
        <v>70</v>
      </c>
      <c r="G26" s="503">
        <v>55</v>
      </c>
      <c r="H26" s="504">
        <v>63</v>
      </c>
      <c r="I26" s="502">
        <v>795</v>
      </c>
      <c r="J26" s="503">
        <v>838</v>
      </c>
      <c r="K26" s="504">
        <v>1633</v>
      </c>
      <c r="L26" s="486"/>
      <c r="M26" s="484"/>
      <c r="N26" s="485"/>
      <c r="O26" s="502">
        <v>71</v>
      </c>
      <c r="P26" s="503">
        <v>56</v>
      </c>
      <c r="Q26" s="504">
        <v>63</v>
      </c>
      <c r="R26" s="502">
        <v>795</v>
      </c>
      <c r="S26" s="503">
        <v>838</v>
      </c>
      <c r="T26" s="504">
        <v>1633</v>
      </c>
      <c r="U26" s="502">
        <v>36.5</v>
      </c>
      <c r="V26" s="503">
        <v>33.700000000000003</v>
      </c>
      <c r="W26" s="504">
        <v>35.1</v>
      </c>
      <c r="X26" s="483">
        <v>2.1</v>
      </c>
      <c r="Y26" s="510">
        <v>3.7</v>
      </c>
      <c r="Z26" s="511">
        <v>2.9</v>
      </c>
    </row>
    <row r="27" spans="2:26" x14ac:dyDescent="0.35">
      <c r="B27" t="s">
        <v>243</v>
      </c>
      <c r="C27" s="502"/>
      <c r="D27" s="503"/>
      <c r="E27" s="504"/>
      <c r="F27" s="502">
        <v>54</v>
      </c>
      <c r="G27" s="503">
        <v>38</v>
      </c>
      <c r="H27" s="504">
        <v>46</v>
      </c>
      <c r="I27" s="502">
        <v>11689</v>
      </c>
      <c r="J27" s="503">
        <v>12333</v>
      </c>
      <c r="K27" s="504">
        <v>24022</v>
      </c>
      <c r="L27" s="486"/>
      <c r="M27" s="484"/>
      <c r="N27" s="485"/>
      <c r="O27" s="502">
        <v>58</v>
      </c>
      <c r="P27" s="503">
        <v>43</v>
      </c>
      <c r="Q27" s="504">
        <v>50</v>
      </c>
      <c r="R27" s="502">
        <v>11689</v>
      </c>
      <c r="S27" s="503">
        <v>12333</v>
      </c>
      <c r="T27" s="504">
        <v>24022</v>
      </c>
      <c r="U27" s="502">
        <v>32.299999999999997</v>
      </c>
      <c r="V27" s="503">
        <v>29.8</v>
      </c>
      <c r="W27" s="504">
        <v>31</v>
      </c>
      <c r="X27" s="483">
        <v>-10.6</v>
      </c>
      <c r="Y27" s="510">
        <v>-9.3000000000000007</v>
      </c>
      <c r="Z27" s="511">
        <v>-10</v>
      </c>
    </row>
    <row r="28" spans="2:26" x14ac:dyDescent="0.35">
      <c r="B28" t="s">
        <v>188</v>
      </c>
      <c r="C28" s="502"/>
      <c r="D28" s="503"/>
      <c r="E28" s="504"/>
      <c r="F28" s="502">
        <v>32</v>
      </c>
      <c r="G28" s="503">
        <v>25</v>
      </c>
      <c r="H28" s="504">
        <v>28</v>
      </c>
      <c r="I28" s="502">
        <v>254</v>
      </c>
      <c r="J28" s="503">
        <v>310</v>
      </c>
      <c r="K28" s="504">
        <v>564</v>
      </c>
      <c r="L28" s="486"/>
      <c r="M28" s="484"/>
      <c r="N28" s="485"/>
      <c r="O28" s="502">
        <v>34</v>
      </c>
      <c r="P28" s="503">
        <v>28</v>
      </c>
      <c r="Q28" s="504">
        <v>31</v>
      </c>
      <c r="R28" s="502">
        <v>254</v>
      </c>
      <c r="S28" s="503">
        <v>310</v>
      </c>
      <c r="T28" s="504">
        <v>564</v>
      </c>
      <c r="U28" s="502">
        <v>29.6</v>
      </c>
      <c r="V28" s="503">
        <v>28.2</v>
      </c>
      <c r="W28" s="504">
        <v>28.8</v>
      </c>
      <c r="X28" s="483">
        <v>-34.9</v>
      </c>
      <c r="Y28" s="510">
        <v>-24</v>
      </c>
      <c r="Z28" s="511">
        <v>-29.5</v>
      </c>
    </row>
    <row r="29" spans="2:26" x14ac:dyDescent="0.35">
      <c r="B29" t="s">
        <v>241</v>
      </c>
      <c r="C29" s="502"/>
      <c r="D29" s="503"/>
      <c r="E29" s="504"/>
      <c r="F29" s="502">
        <v>74</v>
      </c>
      <c r="G29" s="503">
        <v>55</v>
      </c>
      <c r="H29" s="504">
        <v>64</v>
      </c>
      <c r="I29" s="502">
        <v>3974</v>
      </c>
      <c r="J29" s="503">
        <v>4260</v>
      </c>
      <c r="K29" s="504">
        <v>8234</v>
      </c>
      <c r="L29" s="486"/>
      <c r="M29" s="484"/>
      <c r="N29" s="485"/>
      <c r="O29" s="502">
        <v>75</v>
      </c>
      <c r="P29" s="503">
        <v>58</v>
      </c>
      <c r="Q29" s="504">
        <v>66</v>
      </c>
      <c r="R29" s="502">
        <v>3974</v>
      </c>
      <c r="S29" s="503">
        <v>4260</v>
      </c>
      <c r="T29" s="504">
        <v>8234</v>
      </c>
      <c r="U29" s="502">
        <v>36.299999999999997</v>
      </c>
      <c r="V29" s="503">
        <v>33.5</v>
      </c>
      <c r="W29" s="504">
        <v>34.9</v>
      </c>
      <c r="X29" s="483">
        <v>6.6</v>
      </c>
      <c r="Y29" s="510">
        <v>5.4</v>
      </c>
      <c r="Z29" s="511">
        <v>5.9</v>
      </c>
    </row>
    <row r="30" spans="2:26" x14ac:dyDescent="0.35">
      <c r="B30" t="s">
        <v>240</v>
      </c>
      <c r="C30" s="502"/>
      <c r="D30" s="503"/>
      <c r="E30" s="504"/>
      <c r="F30" s="502">
        <v>68</v>
      </c>
      <c r="G30" s="503">
        <v>51</v>
      </c>
      <c r="H30" s="504">
        <v>59</v>
      </c>
      <c r="I30" s="502">
        <v>2537</v>
      </c>
      <c r="J30" s="503">
        <v>2590</v>
      </c>
      <c r="K30" s="504">
        <v>5127</v>
      </c>
      <c r="L30" s="486"/>
      <c r="M30" s="484"/>
      <c r="N30" s="485"/>
      <c r="O30" s="502">
        <v>70</v>
      </c>
      <c r="P30" s="503">
        <v>54</v>
      </c>
      <c r="Q30" s="504">
        <v>62</v>
      </c>
      <c r="R30" s="502">
        <v>2537</v>
      </c>
      <c r="S30" s="503">
        <v>2590</v>
      </c>
      <c r="T30" s="504">
        <v>5127</v>
      </c>
      <c r="U30" s="502">
        <v>35.1</v>
      </c>
      <c r="V30" s="503">
        <v>32.799999999999997</v>
      </c>
      <c r="W30" s="504">
        <v>34</v>
      </c>
      <c r="X30" s="483">
        <v>0.8</v>
      </c>
      <c r="Y30" s="510">
        <v>1.6</v>
      </c>
      <c r="Z30" s="511">
        <v>1.3</v>
      </c>
    </row>
    <row r="31" spans="2:26" x14ac:dyDescent="0.35">
      <c r="B31" t="s">
        <v>239</v>
      </c>
      <c r="C31" s="502"/>
      <c r="D31" s="503"/>
      <c r="E31" s="504"/>
      <c r="F31" s="502">
        <v>66</v>
      </c>
      <c r="G31" s="503">
        <v>47</v>
      </c>
      <c r="H31" s="504">
        <v>56</v>
      </c>
      <c r="I31" s="502">
        <v>4406</v>
      </c>
      <c r="J31" s="503">
        <v>4425</v>
      </c>
      <c r="K31" s="504">
        <v>8831</v>
      </c>
      <c r="L31" s="486"/>
      <c r="M31" s="484"/>
      <c r="N31" s="485"/>
      <c r="O31" s="502">
        <v>67</v>
      </c>
      <c r="P31" s="503">
        <v>50</v>
      </c>
      <c r="Q31" s="504">
        <v>58</v>
      </c>
      <c r="R31" s="502">
        <v>4406</v>
      </c>
      <c r="S31" s="503">
        <v>4425</v>
      </c>
      <c r="T31" s="504">
        <v>8831</v>
      </c>
      <c r="U31" s="502">
        <v>34.799999999999997</v>
      </c>
      <c r="V31" s="503">
        <v>32.299999999999997</v>
      </c>
      <c r="W31" s="504">
        <v>33.6</v>
      </c>
      <c r="X31" s="483">
        <v>-1.6</v>
      </c>
      <c r="Y31" s="510">
        <v>-2.5</v>
      </c>
      <c r="Z31" s="511">
        <v>-1.9</v>
      </c>
    </row>
    <row r="32" spans="2:26" x14ac:dyDescent="0.35">
      <c r="B32" t="s">
        <v>237</v>
      </c>
      <c r="C32" s="502"/>
      <c r="D32" s="503"/>
      <c r="E32" s="504"/>
      <c r="F32" s="502">
        <v>70</v>
      </c>
      <c r="G32" s="503">
        <v>52</v>
      </c>
      <c r="H32" s="504">
        <v>61</v>
      </c>
      <c r="I32" s="502">
        <v>199323</v>
      </c>
      <c r="J32" s="503">
        <v>209501</v>
      </c>
      <c r="K32" s="504">
        <v>408824</v>
      </c>
      <c r="L32" s="486"/>
      <c r="M32" s="484"/>
      <c r="N32" s="485"/>
      <c r="O32" s="502">
        <v>71</v>
      </c>
      <c r="P32" s="503">
        <v>55</v>
      </c>
      <c r="Q32" s="504">
        <v>63</v>
      </c>
      <c r="R32" s="502">
        <v>199323</v>
      </c>
      <c r="S32" s="503">
        <v>209501</v>
      </c>
      <c r="T32" s="504">
        <v>408824</v>
      </c>
      <c r="U32" s="502">
        <v>35.700000000000003</v>
      </c>
      <c r="V32" s="503">
        <v>33.200000000000003</v>
      </c>
      <c r="W32" s="504">
        <v>34.4</v>
      </c>
      <c r="X32" s="483">
        <v>2.8</v>
      </c>
      <c r="Y32" s="510">
        <v>2.2000000000000002</v>
      </c>
      <c r="Z32" s="511">
        <v>2.5</v>
      </c>
    </row>
    <row r="33" spans="1:26" x14ac:dyDescent="0.35">
      <c r="B33" t="s">
        <v>223</v>
      </c>
      <c r="C33" s="502"/>
      <c r="D33" s="503"/>
      <c r="E33" s="504"/>
      <c r="F33" s="502">
        <v>67</v>
      </c>
      <c r="G33" s="503">
        <v>50</v>
      </c>
      <c r="H33" s="504">
        <v>58</v>
      </c>
      <c r="I33" s="502">
        <v>312970</v>
      </c>
      <c r="J33" s="503">
        <v>328361</v>
      </c>
      <c r="K33" s="504">
        <v>641331</v>
      </c>
      <c r="L33" s="486"/>
      <c r="M33" s="484"/>
      <c r="N33" s="485"/>
      <c r="O33" s="502">
        <v>69</v>
      </c>
      <c r="P33" s="503">
        <v>52</v>
      </c>
      <c r="Q33" s="504">
        <v>60</v>
      </c>
      <c r="R33" s="502">
        <v>312970</v>
      </c>
      <c r="S33" s="503">
        <v>328361</v>
      </c>
      <c r="T33" s="504">
        <v>641331</v>
      </c>
      <c r="U33" s="502">
        <v>35.1</v>
      </c>
      <c r="V33" s="503">
        <v>32.6</v>
      </c>
      <c r="W33" s="504">
        <v>33.799999999999997</v>
      </c>
      <c r="X33" s="483"/>
      <c r="Y33" s="510"/>
      <c r="Z33" s="511"/>
    </row>
    <row r="34" spans="1:26" x14ac:dyDescent="0.35">
      <c r="B34" t="s">
        <v>431</v>
      </c>
      <c r="C34" s="502"/>
      <c r="D34" s="503"/>
      <c r="E34" s="504"/>
      <c r="F34" s="502">
        <v>61</v>
      </c>
      <c r="G34" s="503">
        <v>44</v>
      </c>
      <c r="H34" s="504">
        <v>52</v>
      </c>
      <c r="I34" s="502">
        <v>24922</v>
      </c>
      <c r="J34" s="503">
        <v>26193</v>
      </c>
      <c r="K34" s="504">
        <v>51115</v>
      </c>
      <c r="L34" s="486"/>
      <c r="M34" s="484"/>
      <c r="N34" s="485"/>
      <c r="O34" s="502">
        <v>63</v>
      </c>
      <c r="P34" s="503">
        <v>47</v>
      </c>
      <c r="Q34" s="504">
        <v>55</v>
      </c>
      <c r="R34" s="502">
        <v>24922</v>
      </c>
      <c r="S34" s="503">
        <v>26193</v>
      </c>
      <c r="T34" s="504">
        <v>51115</v>
      </c>
      <c r="U34" s="502">
        <v>34.5</v>
      </c>
      <c r="V34" s="503">
        <v>31.9</v>
      </c>
      <c r="W34" s="504">
        <v>33.200000000000003</v>
      </c>
      <c r="X34" s="512">
        <v>-6</v>
      </c>
      <c r="Y34" s="510">
        <v>-5.2</v>
      </c>
      <c r="Z34" s="511">
        <v>-5.6</v>
      </c>
    </row>
    <row r="35" spans="1:26" x14ac:dyDescent="0.35">
      <c r="A35" t="s">
        <v>189</v>
      </c>
      <c r="B35" t="s">
        <v>533</v>
      </c>
      <c r="C35" s="502"/>
      <c r="D35" s="503"/>
      <c r="E35" s="504"/>
      <c r="F35" s="502">
        <v>70</v>
      </c>
      <c r="G35" s="503">
        <v>52</v>
      </c>
      <c r="H35" s="504">
        <v>61</v>
      </c>
      <c r="I35" s="502">
        <v>224361</v>
      </c>
      <c r="J35" s="503">
        <v>235429</v>
      </c>
      <c r="K35" s="504">
        <v>459790</v>
      </c>
      <c r="L35" s="486"/>
      <c r="M35" s="484"/>
      <c r="N35" s="485"/>
      <c r="O35" s="502">
        <v>71</v>
      </c>
      <c r="P35" s="503">
        <v>55</v>
      </c>
      <c r="Q35" s="504">
        <v>63</v>
      </c>
      <c r="R35" s="502">
        <v>224361</v>
      </c>
      <c r="S35" s="503">
        <v>235429</v>
      </c>
      <c r="T35" s="504">
        <v>459790</v>
      </c>
      <c r="U35" s="502">
        <v>35.6</v>
      </c>
      <c r="V35" s="503">
        <v>33.1</v>
      </c>
      <c r="W35" s="504">
        <v>34.299999999999997</v>
      </c>
      <c r="X35" s="513">
        <v>11.1</v>
      </c>
      <c r="Y35" s="514">
        <v>9.4</v>
      </c>
      <c r="Z35" s="515">
        <v>10.199999999999999</v>
      </c>
    </row>
    <row r="36" spans="1:26" x14ac:dyDescent="0.35">
      <c r="B36" t="s">
        <v>534</v>
      </c>
      <c r="C36" s="502"/>
      <c r="D36" s="503"/>
      <c r="E36" s="504"/>
      <c r="F36" s="502">
        <v>57</v>
      </c>
      <c r="G36" s="503">
        <v>41</v>
      </c>
      <c r="H36" s="504">
        <v>49</v>
      </c>
      <c r="I36" s="502">
        <v>55425</v>
      </c>
      <c r="J36" s="503">
        <v>57985</v>
      </c>
      <c r="K36" s="504">
        <v>113410</v>
      </c>
      <c r="L36" s="486"/>
      <c r="M36" s="484"/>
      <c r="N36" s="485"/>
      <c r="O36" s="502">
        <v>60</v>
      </c>
      <c r="P36" s="503">
        <v>45</v>
      </c>
      <c r="Q36" s="504">
        <v>53</v>
      </c>
      <c r="R36" s="502">
        <v>55425</v>
      </c>
      <c r="S36" s="503">
        <v>57985</v>
      </c>
      <c r="T36" s="504">
        <v>113410</v>
      </c>
      <c r="U36" s="502">
        <v>33.1</v>
      </c>
      <c r="V36" s="503">
        <v>30.6</v>
      </c>
      <c r="W36" s="504">
        <v>31.8</v>
      </c>
      <c r="X36" s="513"/>
      <c r="Y36" s="516"/>
      <c r="Z36" s="517"/>
    </row>
    <row r="37" spans="1:26" x14ac:dyDescent="0.35">
      <c r="B37" t="s">
        <v>431</v>
      </c>
      <c r="C37" s="502"/>
      <c r="D37" s="503"/>
      <c r="E37" s="504"/>
      <c r="F37" s="502">
        <v>63</v>
      </c>
      <c r="G37" s="503">
        <v>46</v>
      </c>
      <c r="H37" s="504">
        <v>54</v>
      </c>
      <c r="I37" s="502">
        <v>33184</v>
      </c>
      <c r="J37" s="503">
        <v>34947</v>
      </c>
      <c r="K37" s="504">
        <v>68131</v>
      </c>
      <c r="L37" s="486"/>
      <c r="M37" s="484"/>
      <c r="N37" s="485"/>
      <c r="O37" s="502">
        <v>65</v>
      </c>
      <c r="P37" s="503">
        <v>49</v>
      </c>
      <c r="Q37" s="504">
        <v>57</v>
      </c>
      <c r="R37" s="502">
        <v>33184</v>
      </c>
      <c r="S37" s="503">
        <v>34947</v>
      </c>
      <c r="T37" s="504">
        <v>68131</v>
      </c>
      <c r="U37" s="502">
        <v>34.9</v>
      </c>
      <c r="V37" s="503">
        <v>32.200000000000003</v>
      </c>
      <c r="W37" s="504">
        <v>33.5</v>
      </c>
      <c r="X37" s="512"/>
      <c r="Y37" s="510"/>
      <c r="Z37" s="511"/>
    </row>
    <row r="38" spans="1:26" x14ac:dyDescent="0.35">
      <c r="B38" t="s">
        <v>223</v>
      </c>
      <c r="C38" s="502"/>
      <c r="D38" s="503"/>
      <c r="E38" s="504"/>
      <c r="F38" s="502">
        <v>67</v>
      </c>
      <c r="G38" s="503">
        <v>50</v>
      </c>
      <c r="H38" s="504">
        <v>58</v>
      </c>
      <c r="I38" s="502">
        <v>312970</v>
      </c>
      <c r="J38" s="503">
        <v>328361</v>
      </c>
      <c r="K38" s="504">
        <v>641331</v>
      </c>
      <c r="L38" s="486"/>
      <c r="M38" s="484"/>
      <c r="N38" s="485"/>
      <c r="O38" s="502">
        <v>69</v>
      </c>
      <c r="P38" s="503">
        <v>52</v>
      </c>
      <c r="Q38" s="504">
        <v>60</v>
      </c>
      <c r="R38" s="502">
        <v>312970</v>
      </c>
      <c r="S38" s="503">
        <v>328361</v>
      </c>
      <c r="T38" s="504">
        <v>641331</v>
      </c>
      <c r="U38" s="502">
        <v>35.1</v>
      </c>
      <c r="V38" s="503">
        <v>32.6</v>
      </c>
      <c r="W38" s="504">
        <v>33.799999999999997</v>
      </c>
      <c r="X38" s="512"/>
      <c r="Y38" s="510"/>
      <c r="Z38" s="511"/>
    </row>
    <row r="39" spans="1:26" x14ac:dyDescent="0.35">
      <c r="A39" t="s">
        <v>535</v>
      </c>
      <c r="B39" t="s">
        <v>226</v>
      </c>
      <c r="C39" s="502"/>
      <c r="D39" s="503"/>
      <c r="E39" s="504"/>
      <c r="F39" s="502">
        <v>51</v>
      </c>
      <c r="G39" s="503">
        <v>33</v>
      </c>
      <c r="H39" s="504">
        <v>42</v>
      </c>
      <c r="I39" s="502">
        <v>55217</v>
      </c>
      <c r="J39" s="503">
        <v>57480</v>
      </c>
      <c r="K39" s="504">
        <v>112697</v>
      </c>
      <c r="L39" s="486"/>
      <c r="M39" s="484"/>
      <c r="N39" s="485"/>
      <c r="O39" s="502">
        <v>53</v>
      </c>
      <c r="P39" s="503">
        <v>36</v>
      </c>
      <c r="Q39" s="504">
        <v>45</v>
      </c>
      <c r="R39" s="502">
        <v>55217</v>
      </c>
      <c r="S39" s="503">
        <v>57480</v>
      </c>
      <c r="T39" s="504">
        <v>112697</v>
      </c>
      <c r="U39" s="502">
        <v>32.200000000000003</v>
      </c>
      <c r="V39" s="503">
        <v>29.5</v>
      </c>
      <c r="W39" s="504">
        <v>30.8</v>
      </c>
      <c r="X39" s="513">
        <v>18.5</v>
      </c>
      <c r="Y39" s="514">
        <v>19.399999999999999</v>
      </c>
      <c r="Z39" s="515">
        <v>18.899999999999999</v>
      </c>
    </row>
    <row r="40" spans="1:26" x14ac:dyDescent="0.35">
      <c r="B40" t="s">
        <v>536</v>
      </c>
      <c r="C40" s="502"/>
      <c r="D40" s="503"/>
      <c r="E40" s="504"/>
      <c r="F40" s="502">
        <v>70</v>
      </c>
      <c r="G40" s="503">
        <v>53</v>
      </c>
      <c r="H40" s="504">
        <v>61</v>
      </c>
      <c r="I40" s="502">
        <v>257753</v>
      </c>
      <c r="J40" s="503">
        <v>270881</v>
      </c>
      <c r="K40" s="504">
        <v>528634</v>
      </c>
      <c r="L40" s="486"/>
      <c r="M40" s="484"/>
      <c r="N40" s="485"/>
      <c r="O40" s="502">
        <v>72</v>
      </c>
      <c r="P40" s="503">
        <v>56</v>
      </c>
      <c r="Q40" s="504">
        <v>64</v>
      </c>
      <c r="R40" s="502">
        <v>257753</v>
      </c>
      <c r="S40" s="503">
        <v>270881</v>
      </c>
      <c r="T40" s="504">
        <v>528634</v>
      </c>
      <c r="U40" s="502">
        <v>35.700000000000003</v>
      </c>
      <c r="V40" s="503">
        <v>33.200000000000003</v>
      </c>
      <c r="W40" s="504">
        <v>34.4</v>
      </c>
      <c r="X40" s="513"/>
      <c r="Y40" s="516"/>
      <c r="Z40" s="517"/>
    </row>
    <row r="41" spans="1:26" x14ac:dyDescent="0.35">
      <c r="B41" t="s">
        <v>223</v>
      </c>
      <c r="C41" s="502"/>
      <c r="D41" s="503"/>
      <c r="E41" s="504"/>
      <c r="F41" s="502">
        <v>67</v>
      </c>
      <c r="G41" s="503">
        <v>50</v>
      </c>
      <c r="H41" s="504">
        <v>58</v>
      </c>
      <c r="I41" s="502">
        <v>312970</v>
      </c>
      <c r="J41" s="503">
        <v>328361</v>
      </c>
      <c r="K41" s="504">
        <v>641331</v>
      </c>
      <c r="L41" s="486"/>
      <c r="M41" s="484"/>
      <c r="N41" s="485"/>
      <c r="O41" s="502">
        <v>69</v>
      </c>
      <c r="P41" s="503">
        <v>52</v>
      </c>
      <c r="Q41" s="504">
        <v>60</v>
      </c>
      <c r="R41" s="502">
        <v>312970</v>
      </c>
      <c r="S41" s="503">
        <v>328361</v>
      </c>
      <c r="T41" s="504">
        <v>641331</v>
      </c>
      <c r="U41" s="502">
        <v>35.1</v>
      </c>
      <c r="V41" s="503">
        <v>32.6</v>
      </c>
      <c r="W41" s="504">
        <v>33.799999999999997</v>
      </c>
      <c r="X41" s="512"/>
      <c r="Y41" s="510"/>
      <c r="Z41" s="511"/>
    </row>
    <row r="42" spans="1:26" x14ac:dyDescent="0.35">
      <c r="A42" t="s">
        <v>537</v>
      </c>
      <c r="B42" t="s">
        <v>501</v>
      </c>
      <c r="C42" s="502"/>
      <c r="D42" s="503"/>
      <c r="E42" s="504"/>
      <c r="F42" s="502">
        <v>77</v>
      </c>
      <c r="G42" s="503">
        <v>61</v>
      </c>
      <c r="H42" s="504">
        <v>69</v>
      </c>
      <c r="I42" s="502">
        <v>104117</v>
      </c>
      <c r="J42" s="503">
        <v>109766</v>
      </c>
      <c r="K42" s="504">
        <v>213883</v>
      </c>
      <c r="L42" s="486"/>
      <c r="M42" s="484"/>
      <c r="N42" s="485"/>
      <c r="O42" s="502">
        <v>79</v>
      </c>
      <c r="P42" s="503">
        <v>64</v>
      </c>
      <c r="Q42" s="504">
        <v>71</v>
      </c>
      <c r="R42" s="502">
        <v>104117</v>
      </c>
      <c r="S42" s="503">
        <v>109766</v>
      </c>
      <c r="T42" s="504">
        <v>213883</v>
      </c>
      <c r="U42" s="502">
        <v>37.200000000000003</v>
      </c>
      <c r="V42" s="503">
        <v>34.700000000000003</v>
      </c>
      <c r="W42" s="504">
        <v>35.9</v>
      </c>
      <c r="X42" s="518">
        <v>20.7</v>
      </c>
      <c r="Y42" s="514">
        <v>24.1</v>
      </c>
      <c r="Z42" s="515">
        <v>22.4</v>
      </c>
    </row>
    <row r="43" spans="1:26" x14ac:dyDescent="0.35">
      <c r="B43" t="s">
        <v>500</v>
      </c>
      <c r="C43" s="502"/>
      <c r="D43" s="503"/>
      <c r="E43" s="504"/>
      <c r="F43" s="502">
        <v>68</v>
      </c>
      <c r="G43" s="503">
        <v>50</v>
      </c>
      <c r="H43" s="504">
        <v>59</v>
      </c>
      <c r="I43" s="502">
        <v>100712</v>
      </c>
      <c r="J43" s="503">
        <v>105492</v>
      </c>
      <c r="K43" s="504">
        <v>206204</v>
      </c>
      <c r="L43" s="486"/>
      <c r="M43" s="484"/>
      <c r="N43" s="485"/>
      <c r="O43" s="502">
        <v>70</v>
      </c>
      <c r="P43" s="503">
        <v>53</v>
      </c>
      <c r="Q43" s="504">
        <v>61</v>
      </c>
      <c r="R43" s="502">
        <v>100712</v>
      </c>
      <c r="S43" s="503">
        <v>105492</v>
      </c>
      <c r="T43" s="504">
        <v>206204</v>
      </c>
      <c r="U43" s="502">
        <v>35.1</v>
      </c>
      <c r="V43" s="503">
        <v>32.6</v>
      </c>
      <c r="W43" s="504">
        <v>33.799999999999997</v>
      </c>
      <c r="X43" s="513"/>
      <c r="Y43" s="516"/>
      <c r="Z43" s="517"/>
    </row>
    <row r="44" spans="1:26" x14ac:dyDescent="0.35">
      <c r="B44" t="s">
        <v>499</v>
      </c>
      <c r="C44" s="502"/>
      <c r="D44" s="503"/>
      <c r="E44" s="504"/>
      <c r="F44" s="502">
        <v>56</v>
      </c>
      <c r="G44" s="503">
        <v>38</v>
      </c>
      <c r="H44" s="504">
        <v>47</v>
      </c>
      <c r="I44" s="502">
        <v>108141</v>
      </c>
      <c r="J44" s="503">
        <v>113103</v>
      </c>
      <c r="K44" s="504">
        <v>221244</v>
      </c>
      <c r="L44" s="486"/>
      <c r="M44" s="484"/>
      <c r="N44" s="485"/>
      <c r="O44" s="502">
        <v>58</v>
      </c>
      <c r="P44" s="503">
        <v>40</v>
      </c>
      <c r="Q44" s="504">
        <v>49</v>
      </c>
      <c r="R44" s="502">
        <v>108141</v>
      </c>
      <c r="S44" s="503">
        <v>113103</v>
      </c>
      <c r="T44" s="504">
        <v>221244</v>
      </c>
      <c r="U44" s="502">
        <v>33.1</v>
      </c>
      <c r="V44" s="503">
        <v>30.5</v>
      </c>
      <c r="W44" s="504">
        <v>31.7</v>
      </c>
      <c r="X44" s="513"/>
      <c r="Y44" s="516"/>
      <c r="Z44" s="517"/>
    </row>
    <row r="45" spans="1:26" x14ac:dyDescent="0.35">
      <c r="B45" t="s">
        <v>223</v>
      </c>
      <c r="C45" s="502"/>
      <c r="D45" s="503"/>
      <c r="E45" s="504"/>
      <c r="F45" s="502">
        <v>67</v>
      </c>
      <c r="G45" s="503">
        <v>50</v>
      </c>
      <c r="H45" s="504">
        <v>58</v>
      </c>
      <c r="I45" s="502">
        <v>312970</v>
      </c>
      <c r="J45" s="503">
        <v>328361</v>
      </c>
      <c r="K45" s="504">
        <v>641331</v>
      </c>
      <c r="L45" s="486"/>
      <c r="M45" s="484"/>
      <c r="N45" s="485"/>
      <c r="O45" s="502">
        <v>69</v>
      </c>
      <c r="P45" s="503">
        <v>52</v>
      </c>
      <c r="Q45" s="504">
        <v>60</v>
      </c>
      <c r="R45" s="502">
        <v>312970</v>
      </c>
      <c r="S45" s="503">
        <v>328361</v>
      </c>
      <c r="T45" s="504">
        <v>641331</v>
      </c>
      <c r="U45" s="502">
        <v>35.1</v>
      </c>
      <c r="V45" s="503">
        <v>32.6</v>
      </c>
      <c r="W45" s="504">
        <v>33.799999999999997</v>
      </c>
      <c r="X45" s="512"/>
      <c r="Y45" s="510"/>
      <c r="Z45" s="511"/>
    </row>
    <row r="46" spans="1:26" x14ac:dyDescent="0.35">
      <c r="A46" t="s">
        <v>190</v>
      </c>
      <c r="B46" t="s">
        <v>228</v>
      </c>
      <c r="C46" s="502"/>
      <c r="D46" s="503"/>
      <c r="E46" s="504"/>
      <c r="F46" s="502">
        <v>70</v>
      </c>
      <c r="G46" s="503">
        <v>56</v>
      </c>
      <c r="H46" s="504">
        <v>63</v>
      </c>
      <c r="I46" s="502">
        <v>286577</v>
      </c>
      <c r="J46" s="503">
        <v>276779</v>
      </c>
      <c r="K46" s="504">
        <v>563356</v>
      </c>
      <c r="L46" s="486"/>
      <c r="M46" s="484"/>
      <c r="N46" s="485"/>
      <c r="O46" s="502">
        <v>72</v>
      </c>
      <c r="P46" s="503">
        <v>59</v>
      </c>
      <c r="Q46" s="504">
        <v>66</v>
      </c>
      <c r="R46" s="502">
        <v>286577</v>
      </c>
      <c r="S46" s="503">
        <v>276779</v>
      </c>
      <c r="T46" s="504">
        <v>563356</v>
      </c>
      <c r="U46" s="502">
        <v>35.700000000000003</v>
      </c>
      <c r="V46" s="503">
        <v>33.799999999999997</v>
      </c>
      <c r="W46" s="504">
        <v>34.799999999999997</v>
      </c>
      <c r="X46" s="483">
        <v>48.6</v>
      </c>
      <c r="Y46" s="510">
        <v>42.4</v>
      </c>
      <c r="Z46" s="511">
        <v>47.1</v>
      </c>
    </row>
    <row r="47" spans="1:26" x14ac:dyDescent="0.35">
      <c r="B47" t="s">
        <v>176</v>
      </c>
      <c r="C47" s="502"/>
      <c r="D47" s="503"/>
      <c r="E47" s="504"/>
      <c r="F47" s="502">
        <v>26</v>
      </c>
      <c r="G47" s="503">
        <v>18</v>
      </c>
      <c r="H47" s="504">
        <v>21</v>
      </c>
      <c r="I47" s="502">
        <v>9155</v>
      </c>
      <c r="J47" s="503">
        <v>17854</v>
      </c>
      <c r="K47" s="504">
        <v>27009</v>
      </c>
      <c r="L47" s="486"/>
      <c r="M47" s="484"/>
      <c r="N47" s="485"/>
      <c r="O47" s="502">
        <v>27</v>
      </c>
      <c r="P47" s="503">
        <v>20</v>
      </c>
      <c r="Q47" s="504">
        <v>23</v>
      </c>
      <c r="R47" s="502">
        <v>9155</v>
      </c>
      <c r="S47" s="503">
        <v>17854</v>
      </c>
      <c r="T47" s="504">
        <v>27009</v>
      </c>
      <c r="U47" s="502">
        <v>28.2</v>
      </c>
      <c r="V47" s="503">
        <v>27</v>
      </c>
      <c r="W47" s="504">
        <v>27.4</v>
      </c>
      <c r="X47" s="512"/>
      <c r="Y47" s="510"/>
      <c r="Z47" s="511"/>
    </row>
    <row r="48" spans="1:26" x14ac:dyDescent="0.35">
      <c r="B48" t="s">
        <v>177</v>
      </c>
      <c r="C48" s="502"/>
      <c r="D48" s="503"/>
      <c r="E48" s="504"/>
      <c r="F48" s="502">
        <v>24</v>
      </c>
      <c r="G48" s="503">
        <v>15</v>
      </c>
      <c r="H48" s="504">
        <v>18</v>
      </c>
      <c r="I48" s="502">
        <v>8377</v>
      </c>
      <c r="J48" s="503">
        <v>20769</v>
      </c>
      <c r="K48" s="504">
        <v>29146</v>
      </c>
      <c r="L48" s="486"/>
      <c r="M48" s="484"/>
      <c r="N48" s="485"/>
      <c r="O48" s="502">
        <v>25</v>
      </c>
      <c r="P48" s="503">
        <v>17</v>
      </c>
      <c r="Q48" s="504">
        <v>19</v>
      </c>
      <c r="R48" s="502">
        <v>8377</v>
      </c>
      <c r="S48" s="503">
        <v>20769</v>
      </c>
      <c r="T48" s="504">
        <v>29146</v>
      </c>
      <c r="U48" s="502">
        <v>27</v>
      </c>
      <c r="V48" s="503">
        <v>25.6</v>
      </c>
      <c r="W48" s="504">
        <v>26</v>
      </c>
      <c r="X48" s="512"/>
      <c r="Y48" s="510"/>
      <c r="Z48" s="511"/>
    </row>
    <row r="49" spans="1:26" x14ac:dyDescent="0.35">
      <c r="B49" t="s">
        <v>1553</v>
      </c>
      <c r="C49" s="502" t="s">
        <v>191</v>
      </c>
      <c r="D49" s="502" t="s">
        <v>191</v>
      </c>
      <c r="E49" s="502" t="s">
        <v>191</v>
      </c>
      <c r="F49" s="502" t="s">
        <v>191</v>
      </c>
      <c r="G49" s="502" t="s">
        <v>191</v>
      </c>
      <c r="H49" s="502" t="s">
        <v>191</v>
      </c>
      <c r="I49" s="502" t="s">
        <v>191</v>
      </c>
      <c r="J49" s="502" t="s">
        <v>191</v>
      </c>
      <c r="K49" s="502" t="s">
        <v>191</v>
      </c>
      <c r="L49" s="502" t="s">
        <v>191</v>
      </c>
      <c r="M49" s="502" t="s">
        <v>191</v>
      </c>
      <c r="N49" s="502" t="s">
        <v>191</v>
      </c>
      <c r="O49" s="502" t="s">
        <v>191</v>
      </c>
      <c r="P49" s="502" t="s">
        <v>191</v>
      </c>
      <c r="Q49" s="502" t="s">
        <v>191</v>
      </c>
      <c r="R49" s="502" t="s">
        <v>191</v>
      </c>
      <c r="S49" s="502" t="s">
        <v>191</v>
      </c>
      <c r="T49" s="502" t="s">
        <v>191</v>
      </c>
      <c r="U49" s="502" t="s">
        <v>191</v>
      </c>
      <c r="V49" s="502" t="s">
        <v>191</v>
      </c>
      <c r="W49" s="502" t="s">
        <v>191</v>
      </c>
      <c r="X49" s="502" t="s">
        <v>191</v>
      </c>
      <c r="Y49" s="502" t="s">
        <v>191</v>
      </c>
      <c r="Z49" s="502" t="s">
        <v>191</v>
      </c>
    </row>
    <row r="50" spans="1:26" x14ac:dyDescent="0.35">
      <c r="B50" t="s">
        <v>1567</v>
      </c>
      <c r="C50" s="502" t="s">
        <v>191</v>
      </c>
      <c r="D50" s="502" t="s">
        <v>191</v>
      </c>
      <c r="E50" s="502" t="s">
        <v>191</v>
      </c>
      <c r="F50" s="502" t="s">
        <v>191</v>
      </c>
      <c r="G50" s="502" t="s">
        <v>191</v>
      </c>
      <c r="H50" s="502" t="s">
        <v>191</v>
      </c>
      <c r="I50" s="502" t="s">
        <v>191</v>
      </c>
      <c r="J50" s="502" t="s">
        <v>191</v>
      </c>
      <c r="K50" s="502" t="s">
        <v>191</v>
      </c>
      <c r="L50" s="502" t="s">
        <v>191</v>
      </c>
      <c r="M50" s="502" t="s">
        <v>191</v>
      </c>
      <c r="N50" s="502" t="s">
        <v>191</v>
      </c>
      <c r="O50" s="502" t="s">
        <v>191</v>
      </c>
      <c r="P50" s="502" t="s">
        <v>191</v>
      </c>
      <c r="Q50" s="502" t="s">
        <v>191</v>
      </c>
      <c r="R50" s="502" t="s">
        <v>191</v>
      </c>
      <c r="S50" s="502" t="s">
        <v>191</v>
      </c>
      <c r="T50" s="502" t="s">
        <v>191</v>
      </c>
      <c r="U50" s="502" t="s">
        <v>191</v>
      </c>
      <c r="V50" s="502" t="s">
        <v>191</v>
      </c>
      <c r="W50" s="502" t="s">
        <v>191</v>
      </c>
      <c r="X50" s="502" t="s">
        <v>191</v>
      </c>
      <c r="Y50" s="502" t="s">
        <v>191</v>
      </c>
      <c r="Z50" s="502" t="s">
        <v>191</v>
      </c>
    </row>
    <row r="51" spans="1:26" x14ac:dyDescent="0.35">
      <c r="B51" t="s">
        <v>231</v>
      </c>
      <c r="C51" s="502"/>
      <c r="D51" s="503"/>
      <c r="E51" s="504"/>
      <c r="F51" s="502">
        <v>4</v>
      </c>
      <c r="G51" s="503">
        <v>2</v>
      </c>
      <c r="H51" s="504">
        <v>3</v>
      </c>
      <c r="I51" s="502">
        <v>2376</v>
      </c>
      <c r="J51" s="503">
        <v>5964</v>
      </c>
      <c r="K51" s="504">
        <v>8340</v>
      </c>
      <c r="L51" s="486"/>
      <c r="M51" s="484"/>
      <c r="N51" s="485"/>
      <c r="O51" s="502">
        <v>4</v>
      </c>
      <c r="P51" s="503">
        <v>3</v>
      </c>
      <c r="Q51" s="504">
        <v>3</v>
      </c>
      <c r="R51" s="502">
        <v>2376</v>
      </c>
      <c r="S51" s="503">
        <v>5964</v>
      </c>
      <c r="T51" s="504">
        <v>8340</v>
      </c>
      <c r="U51" s="502">
        <v>19.899999999999999</v>
      </c>
      <c r="V51" s="503">
        <v>19.600000000000001</v>
      </c>
      <c r="W51" s="504">
        <v>19.7</v>
      </c>
      <c r="X51" s="512"/>
      <c r="Y51" s="510"/>
      <c r="Z51" s="511"/>
    </row>
    <row r="52" spans="1:26" x14ac:dyDescent="0.35">
      <c r="B52" t="s">
        <v>538</v>
      </c>
      <c r="C52" s="502"/>
      <c r="D52" s="503"/>
      <c r="E52" s="504"/>
      <c r="F52" s="502">
        <v>47</v>
      </c>
      <c r="G52" s="503">
        <v>34</v>
      </c>
      <c r="H52" s="504">
        <v>40</v>
      </c>
      <c r="I52" s="502">
        <v>6485</v>
      </c>
      <c r="J52" s="503">
        <v>6995</v>
      </c>
      <c r="K52" s="504">
        <v>13480</v>
      </c>
      <c r="L52" s="486"/>
      <c r="M52" s="484"/>
      <c r="N52" s="485"/>
      <c r="O52" s="502">
        <v>48</v>
      </c>
      <c r="P52" s="503">
        <v>36</v>
      </c>
      <c r="Q52" s="504">
        <v>42</v>
      </c>
      <c r="R52" s="502">
        <v>6485</v>
      </c>
      <c r="S52" s="503">
        <v>6995</v>
      </c>
      <c r="T52" s="504">
        <v>13480</v>
      </c>
      <c r="U52" s="502">
        <v>32.6</v>
      </c>
      <c r="V52" s="503">
        <v>30.3</v>
      </c>
      <c r="W52" s="504">
        <v>31.4</v>
      </c>
      <c r="X52" s="512"/>
      <c r="Y52" s="510"/>
      <c r="Z52" s="511"/>
    </row>
    <row r="53" spans="1:26" x14ac:dyDescent="0.35">
      <c r="B53" t="s">
        <v>223</v>
      </c>
      <c r="C53" s="502"/>
      <c r="D53" s="503"/>
      <c r="E53" s="504"/>
      <c r="F53" s="502">
        <v>67</v>
      </c>
      <c r="G53" s="503">
        <v>50</v>
      </c>
      <c r="H53" s="504">
        <v>58</v>
      </c>
      <c r="I53" s="502">
        <v>312970</v>
      </c>
      <c r="J53" s="503">
        <v>328361</v>
      </c>
      <c r="K53" s="504">
        <v>641331</v>
      </c>
      <c r="L53" s="486"/>
      <c r="M53" s="484"/>
      <c r="N53" s="485"/>
      <c r="O53" s="502">
        <v>69</v>
      </c>
      <c r="P53" s="503">
        <v>52</v>
      </c>
      <c r="Q53" s="504">
        <v>60</v>
      </c>
      <c r="R53" s="502">
        <v>312970</v>
      </c>
      <c r="S53" s="503">
        <v>328361</v>
      </c>
      <c r="T53" s="504">
        <v>641331</v>
      </c>
      <c r="U53" s="502">
        <v>35.1</v>
      </c>
      <c r="V53" s="503">
        <v>32.6</v>
      </c>
      <c r="W53" s="504">
        <v>33.799999999999997</v>
      </c>
      <c r="X53" s="512"/>
      <c r="Y53" s="510"/>
      <c r="Z53" s="511"/>
    </row>
    <row r="54" spans="1:26" x14ac:dyDescent="0.35">
      <c r="B54" t="s">
        <v>230</v>
      </c>
      <c r="C54" s="502"/>
      <c r="D54" s="503"/>
      <c r="E54" s="504"/>
      <c r="F54" s="502">
        <v>25</v>
      </c>
      <c r="G54" s="503">
        <v>17</v>
      </c>
      <c r="H54" s="504">
        <v>19</v>
      </c>
      <c r="I54" s="502">
        <v>17532</v>
      </c>
      <c r="J54" s="503">
        <v>38623</v>
      </c>
      <c r="K54" s="504">
        <v>56155</v>
      </c>
      <c r="L54" s="486"/>
      <c r="M54" s="484"/>
      <c r="N54" s="485"/>
      <c r="O54" s="502">
        <v>26</v>
      </c>
      <c r="P54" s="503">
        <v>18</v>
      </c>
      <c r="Q54" s="504">
        <v>21</v>
      </c>
      <c r="R54" s="502">
        <v>17532</v>
      </c>
      <c r="S54" s="503">
        <v>38623</v>
      </c>
      <c r="T54" s="504">
        <v>56155</v>
      </c>
      <c r="U54" s="502">
        <v>27.6</v>
      </c>
      <c r="V54" s="503">
        <v>26.2</v>
      </c>
      <c r="W54" s="504">
        <v>26.7</v>
      </c>
      <c r="X54" s="512"/>
      <c r="Y54" s="510"/>
      <c r="Z54" s="511"/>
    </row>
    <row r="55" spans="1:26" x14ac:dyDescent="0.35">
      <c r="B55" t="s">
        <v>229</v>
      </c>
      <c r="C55" s="502"/>
      <c r="D55" s="503"/>
      <c r="E55" s="504"/>
      <c r="F55" s="502">
        <v>22</v>
      </c>
      <c r="G55" s="503">
        <v>15</v>
      </c>
      <c r="H55" s="504">
        <v>17</v>
      </c>
      <c r="I55" s="502">
        <v>19908</v>
      </c>
      <c r="J55" s="503">
        <v>44587</v>
      </c>
      <c r="K55" s="504">
        <v>64495</v>
      </c>
      <c r="L55" s="486"/>
      <c r="M55" s="484"/>
      <c r="N55" s="485"/>
      <c r="O55" s="502">
        <v>24</v>
      </c>
      <c r="P55" s="503">
        <v>16</v>
      </c>
      <c r="Q55" s="504">
        <v>19</v>
      </c>
      <c r="R55" s="502">
        <v>19908</v>
      </c>
      <c r="S55" s="503">
        <v>44587</v>
      </c>
      <c r="T55" s="504">
        <v>64495</v>
      </c>
      <c r="U55" s="502">
        <v>26.7</v>
      </c>
      <c r="V55" s="503">
        <v>25.3</v>
      </c>
      <c r="W55" s="504">
        <v>25.8</v>
      </c>
      <c r="X55" s="512"/>
      <c r="Y55" s="510"/>
      <c r="Z55" s="511"/>
    </row>
    <row r="56" spans="1:26" x14ac:dyDescent="0.35">
      <c r="A56" s="480" t="s">
        <v>1108</v>
      </c>
      <c r="B56" s="481" t="s">
        <v>1109</v>
      </c>
      <c r="C56" s="502"/>
      <c r="D56" s="503"/>
      <c r="E56" s="504"/>
      <c r="F56" s="502">
        <v>13</v>
      </c>
      <c r="G56" s="503">
        <v>8</v>
      </c>
      <c r="H56" s="504">
        <v>9</v>
      </c>
      <c r="I56" s="502">
        <v>232</v>
      </c>
      <c r="J56" s="503">
        <v>549</v>
      </c>
      <c r="K56" s="504">
        <v>781</v>
      </c>
      <c r="L56" s="486"/>
      <c r="M56" s="484"/>
      <c r="N56" s="485"/>
      <c r="O56" s="502">
        <v>13</v>
      </c>
      <c r="P56" s="503">
        <v>10</v>
      </c>
      <c r="Q56" s="504">
        <v>11</v>
      </c>
      <c r="R56" s="502">
        <v>232</v>
      </c>
      <c r="S56" s="503">
        <v>549</v>
      </c>
      <c r="T56" s="504">
        <v>781</v>
      </c>
      <c r="U56" s="502">
        <v>24</v>
      </c>
      <c r="V56" s="503">
        <v>22.8</v>
      </c>
      <c r="W56" s="504">
        <v>23.2</v>
      </c>
      <c r="X56" s="512">
        <v>58.9</v>
      </c>
      <c r="Y56" s="510">
        <v>48.6</v>
      </c>
      <c r="Z56" s="511">
        <v>54.6</v>
      </c>
    </row>
    <row r="57" spans="1:26" x14ac:dyDescent="0.35">
      <c r="A57" s="5"/>
      <c r="B57" s="481" t="s">
        <v>1110</v>
      </c>
      <c r="C57" s="502"/>
      <c r="D57" s="503"/>
      <c r="E57" s="504"/>
      <c r="F57" s="502">
        <v>6</v>
      </c>
      <c r="G57" s="503">
        <v>6</v>
      </c>
      <c r="H57" s="504">
        <v>6</v>
      </c>
      <c r="I57" s="502">
        <v>641</v>
      </c>
      <c r="J57" s="503">
        <v>1555</v>
      </c>
      <c r="K57" s="504">
        <v>2196</v>
      </c>
      <c r="L57" s="486"/>
      <c r="M57" s="484"/>
      <c r="N57" s="485"/>
      <c r="O57" s="502">
        <v>7</v>
      </c>
      <c r="P57" s="503">
        <v>6</v>
      </c>
      <c r="Q57" s="504">
        <v>6</v>
      </c>
      <c r="R57" s="502">
        <v>641</v>
      </c>
      <c r="S57" s="503">
        <v>1555</v>
      </c>
      <c r="T57" s="504">
        <v>2196</v>
      </c>
      <c r="U57" s="502">
        <v>21.6</v>
      </c>
      <c r="V57" s="503">
        <v>21.7</v>
      </c>
      <c r="W57" s="504">
        <v>21.7</v>
      </c>
      <c r="X57" s="512">
        <v>65.599999999999994</v>
      </c>
      <c r="Y57" s="510">
        <v>52.6</v>
      </c>
      <c r="Z57" s="511">
        <v>59.4</v>
      </c>
    </row>
    <row r="58" spans="1:26" x14ac:dyDescent="0.35">
      <c r="A58" s="5"/>
      <c r="B58" s="481" t="s">
        <v>1111</v>
      </c>
      <c r="C58" s="502"/>
      <c r="D58" s="503"/>
      <c r="E58" s="504"/>
      <c r="F58" s="502">
        <v>1</v>
      </c>
      <c r="G58" s="503">
        <v>0</v>
      </c>
      <c r="H58" s="504">
        <v>1</v>
      </c>
      <c r="I58" s="502">
        <v>512</v>
      </c>
      <c r="J58" s="503">
        <v>1072</v>
      </c>
      <c r="K58" s="504">
        <v>1584</v>
      </c>
      <c r="L58" s="486"/>
      <c r="M58" s="484"/>
      <c r="N58" s="485"/>
      <c r="O58" s="502">
        <v>1</v>
      </c>
      <c r="P58" s="503">
        <v>1</v>
      </c>
      <c r="Q58" s="504">
        <v>1</v>
      </c>
      <c r="R58" s="502">
        <v>512</v>
      </c>
      <c r="S58" s="503">
        <v>1072</v>
      </c>
      <c r="T58" s="504">
        <v>1584</v>
      </c>
      <c r="U58" s="502">
        <v>17.8</v>
      </c>
      <c r="V58" s="503">
        <v>17.8</v>
      </c>
      <c r="W58" s="504">
        <v>17.8</v>
      </c>
      <c r="X58" s="512">
        <v>71.5</v>
      </c>
      <c r="Y58" s="510">
        <v>58</v>
      </c>
      <c r="Z58" s="511">
        <v>64.900000000000006</v>
      </c>
    </row>
    <row r="59" spans="1:26" x14ac:dyDescent="0.35">
      <c r="A59" s="5"/>
      <c r="B59" s="481" t="s">
        <v>1112</v>
      </c>
      <c r="C59" s="502"/>
      <c r="D59" s="503"/>
      <c r="E59" s="504"/>
      <c r="F59" s="502" t="s">
        <v>197</v>
      </c>
      <c r="G59" s="503" t="s">
        <v>197</v>
      </c>
      <c r="H59" s="504" t="s">
        <v>197</v>
      </c>
      <c r="I59" s="502">
        <v>324</v>
      </c>
      <c r="J59" s="503">
        <v>440</v>
      </c>
      <c r="K59" s="504">
        <v>764</v>
      </c>
      <c r="L59" s="486"/>
      <c r="M59" s="484"/>
      <c r="N59" s="485"/>
      <c r="O59" s="502" t="s">
        <v>197</v>
      </c>
      <c r="P59" s="503" t="s">
        <v>197</v>
      </c>
      <c r="Q59" s="504" t="s">
        <v>197</v>
      </c>
      <c r="R59" s="502">
        <v>324</v>
      </c>
      <c r="S59" s="503">
        <v>440</v>
      </c>
      <c r="T59" s="504">
        <v>764</v>
      </c>
      <c r="U59" s="502">
        <v>17.3</v>
      </c>
      <c r="V59" s="503">
        <v>17.7</v>
      </c>
      <c r="W59" s="504">
        <v>17.5</v>
      </c>
      <c r="X59" s="512" t="s">
        <v>197</v>
      </c>
      <c r="Y59" s="510" t="s">
        <v>197</v>
      </c>
      <c r="Z59" s="511" t="s">
        <v>197</v>
      </c>
    </row>
    <row r="60" spans="1:26" x14ac:dyDescent="0.35">
      <c r="A60" s="5"/>
      <c r="B60" s="481" t="s">
        <v>1113</v>
      </c>
      <c r="C60" s="502"/>
      <c r="D60" s="503"/>
      <c r="E60" s="504"/>
      <c r="F60" s="502">
        <v>19</v>
      </c>
      <c r="G60" s="503">
        <v>10</v>
      </c>
      <c r="H60" s="504">
        <v>12</v>
      </c>
      <c r="I60" s="502">
        <v>877</v>
      </c>
      <c r="J60" s="503">
        <v>3422</v>
      </c>
      <c r="K60" s="504">
        <v>4299</v>
      </c>
      <c r="L60" s="486"/>
      <c r="M60" s="484"/>
      <c r="N60" s="485"/>
      <c r="O60" s="502">
        <v>20</v>
      </c>
      <c r="P60" s="503">
        <v>12</v>
      </c>
      <c r="Q60" s="504">
        <v>13</v>
      </c>
      <c r="R60" s="502">
        <v>877</v>
      </c>
      <c r="S60" s="503">
        <v>3422</v>
      </c>
      <c r="T60" s="504">
        <v>4299</v>
      </c>
      <c r="U60" s="502">
        <v>26.3</v>
      </c>
      <c r="V60" s="503">
        <v>25.3</v>
      </c>
      <c r="W60" s="504">
        <v>25.5</v>
      </c>
      <c r="X60" s="512">
        <v>52.5</v>
      </c>
      <c r="Y60" s="510">
        <v>47.1</v>
      </c>
      <c r="Z60" s="511">
        <v>52.4</v>
      </c>
    </row>
    <row r="61" spans="1:26" ht="20.65" x14ac:dyDescent="0.35">
      <c r="A61" s="5"/>
      <c r="B61" s="481" t="s">
        <v>1114</v>
      </c>
      <c r="C61" s="502"/>
      <c r="D61" s="503"/>
      <c r="E61" s="504"/>
      <c r="F61" s="502">
        <v>24</v>
      </c>
      <c r="G61" s="503">
        <v>16</v>
      </c>
      <c r="H61" s="504">
        <v>18</v>
      </c>
      <c r="I61" s="502">
        <v>5463</v>
      </c>
      <c r="J61" s="503">
        <v>13405</v>
      </c>
      <c r="K61" s="504">
        <v>18868</v>
      </c>
      <c r="L61" s="486"/>
      <c r="M61" s="484"/>
      <c r="N61" s="485"/>
      <c r="O61" s="502">
        <v>25</v>
      </c>
      <c r="P61" s="503">
        <v>18</v>
      </c>
      <c r="Q61" s="504">
        <v>20</v>
      </c>
      <c r="R61" s="502">
        <v>5463</v>
      </c>
      <c r="S61" s="503">
        <v>13405</v>
      </c>
      <c r="T61" s="504">
        <v>18868</v>
      </c>
      <c r="U61" s="502">
        <v>26.9</v>
      </c>
      <c r="V61" s="503">
        <v>25.6</v>
      </c>
      <c r="W61" s="504">
        <v>26</v>
      </c>
      <c r="X61" s="512">
        <v>47.4</v>
      </c>
      <c r="Y61" s="510">
        <v>41</v>
      </c>
      <c r="Z61" s="511">
        <v>45.8</v>
      </c>
    </row>
    <row r="62" spans="1:26" x14ac:dyDescent="0.35">
      <c r="A62" s="5"/>
      <c r="B62" s="481" t="s">
        <v>1115</v>
      </c>
      <c r="C62" s="502"/>
      <c r="D62" s="503"/>
      <c r="E62" s="504"/>
      <c r="F62" s="502">
        <v>29</v>
      </c>
      <c r="G62" s="503">
        <v>23</v>
      </c>
      <c r="H62" s="504">
        <v>25</v>
      </c>
      <c r="I62" s="502">
        <v>402</v>
      </c>
      <c r="J62" s="503">
        <v>466</v>
      </c>
      <c r="K62" s="504">
        <v>868</v>
      </c>
      <c r="L62" s="486"/>
      <c r="M62" s="484"/>
      <c r="N62" s="485"/>
      <c r="O62" s="502">
        <v>30</v>
      </c>
      <c r="P62" s="503">
        <v>23</v>
      </c>
      <c r="Q62" s="504">
        <v>26</v>
      </c>
      <c r="R62" s="502">
        <v>402</v>
      </c>
      <c r="S62" s="503">
        <v>466</v>
      </c>
      <c r="T62" s="504">
        <v>868</v>
      </c>
      <c r="U62" s="502">
        <v>28</v>
      </c>
      <c r="V62" s="503">
        <v>26.6</v>
      </c>
      <c r="W62" s="504">
        <v>27.2</v>
      </c>
      <c r="X62" s="512">
        <v>42.7</v>
      </c>
      <c r="Y62" s="510">
        <v>35.700000000000003</v>
      </c>
      <c r="Z62" s="511">
        <v>39.6</v>
      </c>
    </row>
    <row r="63" spans="1:26" x14ac:dyDescent="0.35">
      <c r="A63" s="5"/>
      <c r="B63" s="481" t="s">
        <v>1116</v>
      </c>
      <c r="C63" s="502"/>
      <c r="D63" s="503"/>
      <c r="E63" s="504"/>
      <c r="F63" s="502">
        <v>28</v>
      </c>
      <c r="G63" s="503">
        <v>27</v>
      </c>
      <c r="H63" s="504">
        <v>27</v>
      </c>
      <c r="I63" s="502">
        <v>207</v>
      </c>
      <c r="J63" s="503">
        <v>287</v>
      </c>
      <c r="K63" s="504">
        <v>494</v>
      </c>
      <c r="L63" s="486"/>
      <c r="M63" s="484"/>
      <c r="N63" s="485"/>
      <c r="O63" s="502">
        <v>32</v>
      </c>
      <c r="P63" s="503">
        <v>29</v>
      </c>
      <c r="Q63" s="504">
        <v>31</v>
      </c>
      <c r="R63" s="502">
        <v>207</v>
      </c>
      <c r="S63" s="503">
        <v>287</v>
      </c>
      <c r="T63" s="504">
        <v>494</v>
      </c>
      <c r="U63" s="502">
        <v>28.4</v>
      </c>
      <c r="V63" s="503">
        <v>28.1</v>
      </c>
      <c r="W63" s="504">
        <v>28.3</v>
      </c>
      <c r="X63" s="512">
        <v>39.9</v>
      </c>
      <c r="Y63" s="510">
        <v>29.4</v>
      </c>
      <c r="Z63" s="511">
        <v>35</v>
      </c>
    </row>
    <row r="64" spans="1:26" ht="20.25" customHeight="1" x14ac:dyDescent="0.35">
      <c r="A64" s="5"/>
      <c r="B64" s="481" t="s">
        <v>1560</v>
      </c>
      <c r="C64" s="502" t="s">
        <v>191</v>
      </c>
      <c r="D64" s="502" t="s">
        <v>191</v>
      </c>
      <c r="E64" s="502" t="s">
        <v>191</v>
      </c>
      <c r="F64" s="502" t="s">
        <v>191</v>
      </c>
      <c r="G64" s="502" t="s">
        <v>191</v>
      </c>
      <c r="H64" s="502" t="s">
        <v>191</v>
      </c>
      <c r="I64" s="502" t="s">
        <v>191</v>
      </c>
      <c r="J64" s="502" t="s">
        <v>191</v>
      </c>
      <c r="K64" s="502" t="s">
        <v>191</v>
      </c>
      <c r="L64" s="502" t="s">
        <v>191</v>
      </c>
      <c r="M64" s="502" t="s">
        <v>191</v>
      </c>
      <c r="N64" s="502" t="s">
        <v>191</v>
      </c>
      <c r="O64" s="502" t="s">
        <v>191</v>
      </c>
      <c r="P64" s="502" t="s">
        <v>191</v>
      </c>
      <c r="Q64" s="502" t="s">
        <v>191</v>
      </c>
      <c r="R64" s="502" t="s">
        <v>191</v>
      </c>
      <c r="S64" s="502" t="s">
        <v>191</v>
      </c>
      <c r="T64" s="502" t="s">
        <v>191</v>
      </c>
      <c r="U64" s="502" t="s">
        <v>191</v>
      </c>
      <c r="V64" s="502" t="s">
        <v>191</v>
      </c>
      <c r="W64" s="502" t="s">
        <v>191</v>
      </c>
      <c r="X64" s="502" t="s">
        <v>191</v>
      </c>
      <c r="Y64" s="502" t="s">
        <v>191</v>
      </c>
      <c r="Z64" s="502" t="s">
        <v>191</v>
      </c>
    </row>
    <row r="65" spans="1:26" ht="20.25" customHeight="1" x14ac:dyDescent="0.35">
      <c r="A65" s="5"/>
      <c r="B65" s="481" t="s">
        <v>1557</v>
      </c>
      <c r="C65" s="502"/>
      <c r="D65" s="502" t="s">
        <v>191</v>
      </c>
      <c r="E65" s="502" t="s">
        <v>191</v>
      </c>
      <c r="F65" s="502" t="s">
        <v>191</v>
      </c>
      <c r="G65" s="502" t="s">
        <v>191</v>
      </c>
      <c r="H65" s="502" t="s">
        <v>191</v>
      </c>
      <c r="I65" s="502" t="s">
        <v>191</v>
      </c>
      <c r="J65" s="502" t="s">
        <v>191</v>
      </c>
      <c r="K65" s="502" t="s">
        <v>191</v>
      </c>
      <c r="L65" s="502" t="s">
        <v>191</v>
      </c>
      <c r="M65" s="502" t="s">
        <v>191</v>
      </c>
      <c r="N65" s="502" t="s">
        <v>191</v>
      </c>
      <c r="O65" s="502" t="s">
        <v>191</v>
      </c>
      <c r="P65" s="502" t="s">
        <v>191</v>
      </c>
      <c r="Q65" s="502" t="s">
        <v>191</v>
      </c>
      <c r="R65" s="502" t="s">
        <v>191</v>
      </c>
      <c r="S65" s="502" t="s">
        <v>191</v>
      </c>
      <c r="T65" s="502" t="s">
        <v>191</v>
      </c>
      <c r="U65" s="502" t="s">
        <v>191</v>
      </c>
      <c r="V65" s="502" t="s">
        <v>191</v>
      </c>
      <c r="W65" s="502" t="s">
        <v>191</v>
      </c>
      <c r="X65" s="502" t="s">
        <v>191</v>
      </c>
      <c r="Y65" s="502" t="s">
        <v>191</v>
      </c>
      <c r="Z65" s="502" t="s">
        <v>191</v>
      </c>
    </row>
    <row r="66" spans="1:26" x14ac:dyDescent="0.35">
      <c r="A66" s="5"/>
      <c r="B66" s="481" t="s">
        <v>1561</v>
      </c>
      <c r="C66" s="502" t="s">
        <v>191</v>
      </c>
      <c r="D66" s="502" t="s">
        <v>191</v>
      </c>
      <c r="E66" s="502" t="s">
        <v>191</v>
      </c>
      <c r="F66" s="502" t="s">
        <v>191</v>
      </c>
      <c r="G66" s="502" t="s">
        <v>191</v>
      </c>
      <c r="H66" s="502" t="s">
        <v>191</v>
      </c>
      <c r="I66" s="502" t="s">
        <v>191</v>
      </c>
      <c r="J66" s="502" t="s">
        <v>191</v>
      </c>
      <c r="K66" s="502" t="s">
        <v>191</v>
      </c>
      <c r="L66" s="502" t="s">
        <v>191</v>
      </c>
      <c r="M66" s="502" t="s">
        <v>191</v>
      </c>
      <c r="N66" s="502" t="s">
        <v>191</v>
      </c>
      <c r="O66" s="502" t="s">
        <v>191</v>
      </c>
      <c r="P66" s="502" t="s">
        <v>191</v>
      </c>
      <c r="Q66" s="502" t="s">
        <v>191</v>
      </c>
      <c r="R66" s="502" t="s">
        <v>191</v>
      </c>
      <c r="S66" s="502" t="s">
        <v>191</v>
      </c>
      <c r="T66" s="502" t="s">
        <v>191</v>
      </c>
      <c r="U66" s="502" t="s">
        <v>191</v>
      </c>
      <c r="V66" s="502" t="s">
        <v>191</v>
      </c>
      <c r="W66" s="502" t="s">
        <v>191</v>
      </c>
      <c r="X66" s="502" t="s">
        <v>191</v>
      </c>
      <c r="Y66" s="502" t="s">
        <v>191</v>
      </c>
      <c r="Z66" s="502" t="s">
        <v>191</v>
      </c>
    </row>
    <row r="67" spans="1:26" x14ac:dyDescent="0.35">
      <c r="A67" s="5"/>
      <c r="B67" s="481" t="s">
        <v>1117</v>
      </c>
      <c r="C67" s="502"/>
      <c r="D67" s="503"/>
      <c r="E67" s="504"/>
      <c r="F67" s="502">
        <v>23</v>
      </c>
      <c r="G67" s="503">
        <v>12</v>
      </c>
      <c r="H67" s="504">
        <v>16</v>
      </c>
      <c r="I67" s="502">
        <v>40</v>
      </c>
      <c r="J67" s="503">
        <v>52</v>
      </c>
      <c r="K67" s="504">
        <v>92</v>
      </c>
      <c r="L67" s="486"/>
      <c r="M67" s="484"/>
      <c r="N67" s="485"/>
      <c r="O67" s="502">
        <v>23</v>
      </c>
      <c r="P67" s="503">
        <v>12</v>
      </c>
      <c r="Q67" s="504">
        <v>16</v>
      </c>
      <c r="R67" s="502">
        <v>40</v>
      </c>
      <c r="S67" s="503">
        <v>52</v>
      </c>
      <c r="T67" s="504">
        <v>92</v>
      </c>
      <c r="U67" s="502">
        <v>24.2</v>
      </c>
      <c r="V67" s="503">
        <v>24.5</v>
      </c>
      <c r="W67" s="504">
        <v>24.4</v>
      </c>
      <c r="X67" s="512">
        <v>49.8</v>
      </c>
      <c r="Y67" s="510">
        <v>47.1</v>
      </c>
      <c r="Z67" s="511">
        <v>49.3</v>
      </c>
    </row>
    <row r="68" spans="1:26" x14ac:dyDescent="0.35">
      <c r="A68" s="5"/>
      <c r="B68" s="481" t="s">
        <v>1118</v>
      </c>
      <c r="C68" s="502"/>
      <c r="D68" s="503"/>
      <c r="E68" s="504"/>
      <c r="F68" s="502">
        <v>23</v>
      </c>
      <c r="G68" s="503">
        <v>15</v>
      </c>
      <c r="H68" s="504">
        <v>18</v>
      </c>
      <c r="I68" s="502">
        <v>796</v>
      </c>
      <c r="J68" s="503">
        <v>1032</v>
      </c>
      <c r="K68" s="504">
        <v>1828</v>
      </c>
      <c r="L68" s="486"/>
      <c r="M68" s="484"/>
      <c r="N68" s="485"/>
      <c r="O68" s="502">
        <v>24</v>
      </c>
      <c r="P68" s="503">
        <v>16</v>
      </c>
      <c r="Q68" s="504">
        <v>20</v>
      </c>
      <c r="R68" s="502">
        <v>796</v>
      </c>
      <c r="S68" s="503">
        <v>1032</v>
      </c>
      <c r="T68" s="504">
        <v>1828</v>
      </c>
      <c r="U68" s="502">
        <v>27</v>
      </c>
      <c r="V68" s="503">
        <v>25.4</v>
      </c>
      <c r="W68" s="504">
        <v>26.1</v>
      </c>
      <c r="X68" s="512">
        <v>47.9</v>
      </c>
      <c r="Y68" s="510">
        <v>42.7</v>
      </c>
      <c r="Z68" s="511">
        <v>46</v>
      </c>
    </row>
    <row r="69" spans="1:26" x14ac:dyDescent="0.35">
      <c r="A69" s="5"/>
      <c r="B69" s="481" t="s">
        <v>1119</v>
      </c>
      <c r="C69" s="502"/>
      <c r="D69" s="503"/>
      <c r="E69" s="504"/>
      <c r="F69" s="502">
        <v>7</v>
      </c>
      <c r="G69" s="503">
        <v>5</v>
      </c>
      <c r="H69" s="504">
        <v>5</v>
      </c>
      <c r="I69" s="502">
        <v>681</v>
      </c>
      <c r="J69" s="503">
        <v>3636</v>
      </c>
      <c r="K69" s="504">
        <v>4317</v>
      </c>
      <c r="L69" s="486"/>
      <c r="M69" s="484"/>
      <c r="N69" s="485"/>
      <c r="O69" s="502">
        <v>7</v>
      </c>
      <c r="P69" s="503">
        <v>6</v>
      </c>
      <c r="Q69" s="504">
        <v>6</v>
      </c>
      <c r="R69" s="502">
        <v>681</v>
      </c>
      <c r="S69" s="503">
        <v>3636</v>
      </c>
      <c r="T69" s="504">
        <v>4317</v>
      </c>
      <c r="U69" s="502">
        <v>21.2</v>
      </c>
      <c r="V69" s="503">
        <v>21</v>
      </c>
      <c r="W69" s="504">
        <v>21</v>
      </c>
      <c r="X69" s="512">
        <v>65</v>
      </c>
      <c r="Y69" s="510">
        <v>53</v>
      </c>
      <c r="Z69" s="511">
        <v>59.7</v>
      </c>
    </row>
    <row r="70" spans="1:26" x14ac:dyDescent="0.35">
      <c r="A70" s="5"/>
      <c r="B70" s="481" t="s">
        <v>1120</v>
      </c>
      <c r="C70" s="502"/>
      <c r="D70" s="503"/>
      <c r="E70" s="504"/>
      <c r="F70" s="502">
        <v>25</v>
      </c>
      <c r="G70" s="503">
        <v>18</v>
      </c>
      <c r="H70" s="504">
        <v>21</v>
      </c>
      <c r="I70" s="502">
        <v>578</v>
      </c>
      <c r="J70" s="503">
        <v>816</v>
      </c>
      <c r="K70" s="504">
        <v>1394</v>
      </c>
      <c r="L70" s="486"/>
      <c r="M70" s="484"/>
      <c r="N70" s="485"/>
      <c r="O70" s="502">
        <v>27</v>
      </c>
      <c r="P70" s="503">
        <v>19</v>
      </c>
      <c r="Q70" s="504">
        <v>22</v>
      </c>
      <c r="R70" s="502">
        <v>578</v>
      </c>
      <c r="S70" s="503">
        <v>816</v>
      </c>
      <c r="T70" s="504">
        <v>1394</v>
      </c>
      <c r="U70" s="502">
        <v>26.4</v>
      </c>
      <c r="V70" s="503">
        <v>25.5</v>
      </c>
      <c r="W70" s="504">
        <v>25.9</v>
      </c>
      <c r="X70" s="512">
        <v>45.5</v>
      </c>
      <c r="Y70" s="510">
        <v>40</v>
      </c>
      <c r="Z70" s="511">
        <v>43.6</v>
      </c>
    </row>
    <row r="71" spans="1:26" x14ac:dyDescent="0.35">
      <c r="A71" s="5"/>
      <c r="B71" s="481" t="s">
        <v>1137</v>
      </c>
      <c r="C71" s="502"/>
      <c r="D71" s="503"/>
      <c r="E71" s="504"/>
      <c r="F71" s="502" t="s">
        <v>191</v>
      </c>
      <c r="G71" s="503" t="s">
        <v>197</v>
      </c>
      <c r="H71" s="504" t="s">
        <v>197</v>
      </c>
      <c r="I71" s="502">
        <v>0</v>
      </c>
      <c r="J71" s="503" t="s">
        <v>197</v>
      </c>
      <c r="K71" s="504" t="s">
        <v>197</v>
      </c>
      <c r="L71" s="486"/>
      <c r="M71" s="484"/>
      <c r="N71" s="485"/>
      <c r="O71" s="502" t="s">
        <v>191</v>
      </c>
      <c r="P71" s="503" t="s">
        <v>197</v>
      </c>
      <c r="Q71" s="504" t="s">
        <v>197</v>
      </c>
      <c r="R71" s="502">
        <v>0</v>
      </c>
      <c r="S71" s="503" t="s">
        <v>197</v>
      </c>
      <c r="T71" s="504" t="s">
        <v>197</v>
      </c>
      <c r="U71" s="502" t="s">
        <v>191</v>
      </c>
      <c r="V71" s="503">
        <v>17</v>
      </c>
      <c r="W71" s="504">
        <v>17</v>
      </c>
      <c r="X71" s="512" t="s">
        <v>191</v>
      </c>
      <c r="Y71" s="510" t="s">
        <v>197</v>
      </c>
      <c r="Z71" s="511" t="s">
        <v>197</v>
      </c>
    </row>
    <row r="72" spans="1:26" x14ac:dyDescent="0.35">
      <c r="A72" s="5"/>
      <c r="B72" s="481" t="s">
        <v>1138</v>
      </c>
      <c r="C72" s="502"/>
      <c r="D72" s="503"/>
      <c r="E72" s="504"/>
      <c r="F72" s="502">
        <v>69</v>
      </c>
      <c r="G72" s="503">
        <v>53</v>
      </c>
      <c r="H72" s="504">
        <v>61</v>
      </c>
      <c r="I72" s="502">
        <v>302217</v>
      </c>
      <c r="J72" s="503">
        <v>301628</v>
      </c>
      <c r="K72" s="504">
        <v>603845</v>
      </c>
      <c r="L72" s="486"/>
      <c r="M72" s="484"/>
      <c r="N72" s="485"/>
      <c r="O72" s="502">
        <v>70</v>
      </c>
      <c r="P72" s="503">
        <v>56</v>
      </c>
      <c r="Q72" s="504">
        <v>63</v>
      </c>
      <c r="R72" s="502">
        <v>302217</v>
      </c>
      <c r="S72" s="503">
        <v>301628</v>
      </c>
      <c r="T72" s="504">
        <v>603845</v>
      </c>
      <c r="U72" s="502">
        <v>35.4</v>
      </c>
      <c r="V72" s="503">
        <v>33.299999999999997</v>
      </c>
      <c r="W72" s="504">
        <v>34.4</v>
      </c>
      <c r="X72" s="512">
        <v>1.9</v>
      </c>
      <c r="Y72" s="510">
        <v>2.8</v>
      </c>
      <c r="Z72" s="511">
        <v>2.5</v>
      </c>
    </row>
    <row r="73" spans="1:26" x14ac:dyDescent="0.35">
      <c r="A73" s="5"/>
      <c r="B73" s="481" t="s">
        <v>223</v>
      </c>
      <c r="C73" s="502"/>
      <c r="D73" s="503"/>
      <c r="E73" s="504"/>
      <c r="F73" s="502">
        <v>67</v>
      </c>
      <c r="G73" s="503">
        <v>50</v>
      </c>
      <c r="H73" s="504">
        <v>58</v>
      </c>
      <c r="I73" s="502">
        <v>312970</v>
      </c>
      <c r="J73" s="503">
        <v>328361</v>
      </c>
      <c r="K73" s="504">
        <v>641331</v>
      </c>
      <c r="L73" s="486"/>
      <c r="M73" s="484"/>
      <c r="N73" s="485"/>
      <c r="O73" s="502">
        <v>69</v>
      </c>
      <c r="P73" s="503">
        <v>52</v>
      </c>
      <c r="Q73" s="504">
        <v>60</v>
      </c>
      <c r="R73" s="502">
        <v>312970</v>
      </c>
      <c r="S73" s="503">
        <v>328361</v>
      </c>
      <c r="T73" s="504">
        <v>641331</v>
      </c>
      <c r="U73" s="502">
        <v>35.1</v>
      </c>
      <c r="V73" s="503">
        <v>32.6</v>
      </c>
      <c r="W73" s="504">
        <v>33.799999999999997</v>
      </c>
      <c r="X73" s="512">
        <v>3.6</v>
      </c>
      <c r="Y73" s="510">
        <v>6.3</v>
      </c>
      <c r="Z73" s="511">
        <v>5.2</v>
      </c>
    </row>
    <row r="74" spans="1:26" x14ac:dyDescent="0.35">
      <c r="A74" s="5"/>
      <c r="B74" s="482" t="s">
        <v>1151</v>
      </c>
      <c r="C74" s="505"/>
      <c r="D74" s="506"/>
      <c r="E74" s="507"/>
      <c r="F74" s="505">
        <v>19</v>
      </c>
      <c r="G74" s="506">
        <v>12</v>
      </c>
      <c r="H74" s="507">
        <v>14</v>
      </c>
      <c r="I74" s="505">
        <v>10753</v>
      </c>
      <c r="J74" s="506">
        <v>26733</v>
      </c>
      <c r="K74" s="507">
        <v>37486</v>
      </c>
      <c r="L74" s="522"/>
      <c r="M74" s="523"/>
      <c r="N74" s="524"/>
      <c r="O74" s="505">
        <v>21</v>
      </c>
      <c r="P74" s="506">
        <v>14</v>
      </c>
      <c r="Q74" s="507">
        <v>16</v>
      </c>
      <c r="R74" s="505">
        <v>10753</v>
      </c>
      <c r="S74" s="506">
        <v>26733</v>
      </c>
      <c r="T74" s="507">
        <v>37486</v>
      </c>
      <c r="U74" s="505">
        <v>25.4</v>
      </c>
      <c r="V74" s="506">
        <v>24.2</v>
      </c>
      <c r="W74" s="507">
        <v>24.6</v>
      </c>
      <c r="X74" s="519">
        <v>51.8</v>
      </c>
      <c r="Y74" s="520">
        <v>45</v>
      </c>
      <c r="Z74" s="521">
        <v>50</v>
      </c>
    </row>
    <row r="128" spans="2:2" x14ac:dyDescent="0.35">
      <c r="B128" s="501"/>
    </row>
  </sheetData>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E20"/>
  <sheetViews>
    <sheetView workbookViewId="0">
      <selection activeCell="B11" sqref="B11:B14"/>
    </sheetView>
  </sheetViews>
  <sheetFormatPr defaultRowHeight="12.75" x14ac:dyDescent="0.35"/>
  <cols>
    <col min="2" max="2" width="29.86328125" customWidth="1"/>
  </cols>
  <sheetData>
    <row r="1" spans="1:83" ht="15" x14ac:dyDescent="0.4">
      <c r="A1" s="159" t="s">
        <v>193</v>
      </c>
    </row>
    <row r="2" spans="1:83" x14ac:dyDescent="0.35">
      <c r="A2" s="157" t="s">
        <v>183</v>
      </c>
      <c r="B2" t="s">
        <v>183</v>
      </c>
      <c r="C2" t="s">
        <v>535</v>
      </c>
    </row>
    <row r="3" spans="1:83" x14ac:dyDescent="0.35">
      <c r="C3" t="s">
        <v>192</v>
      </c>
      <c r="AD3" t="s">
        <v>415</v>
      </c>
      <c r="BE3" t="s">
        <v>236</v>
      </c>
    </row>
    <row r="4" spans="1:83" x14ac:dyDescent="0.35">
      <c r="C4" t="s">
        <v>524</v>
      </c>
      <c r="L4" t="s">
        <v>525</v>
      </c>
      <c r="U4" t="s">
        <v>526</v>
      </c>
      <c r="AD4" t="s">
        <v>524</v>
      </c>
      <c r="AM4" t="s">
        <v>525</v>
      </c>
      <c r="AV4" t="s">
        <v>526</v>
      </c>
      <c r="BE4" t="s">
        <v>524</v>
      </c>
      <c r="BN4" t="s">
        <v>525</v>
      </c>
      <c r="BW4" t="s">
        <v>526</v>
      </c>
    </row>
    <row r="5" spans="1:83" x14ac:dyDescent="0.35">
      <c r="C5">
        <v>0</v>
      </c>
      <c r="F5">
        <v>1</v>
      </c>
      <c r="I5" t="s">
        <v>236</v>
      </c>
      <c r="L5">
        <v>0</v>
      </c>
      <c r="O5">
        <v>1</v>
      </c>
      <c r="R5" t="s">
        <v>236</v>
      </c>
      <c r="X5" t="s">
        <v>528</v>
      </c>
      <c r="AA5" t="s">
        <v>236</v>
      </c>
      <c r="AD5">
        <v>0</v>
      </c>
      <c r="AG5">
        <v>1</v>
      </c>
      <c r="AJ5" t="s">
        <v>236</v>
      </c>
      <c r="AM5">
        <v>0</v>
      </c>
      <c r="AP5">
        <v>1</v>
      </c>
      <c r="AS5" t="s">
        <v>236</v>
      </c>
      <c r="AY5" t="s">
        <v>528</v>
      </c>
      <c r="BB5" t="s">
        <v>236</v>
      </c>
      <c r="BE5">
        <v>0</v>
      </c>
      <c r="BH5">
        <v>1</v>
      </c>
      <c r="BK5" t="s">
        <v>236</v>
      </c>
      <c r="BN5">
        <v>0</v>
      </c>
      <c r="BQ5">
        <v>1</v>
      </c>
      <c r="BT5" t="s">
        <v>236</v>
      </c>
      <c r="BZ5" t="s">
        <v>528</v>
      </c>
      <c r="CC5" t="s">
        <v>236</v>
      </c>
    </row>
    <row r="6" spans="1:83" x14ac:dyDescent="0.35">
      <c r="C6" t="s">
        <v>528</v>
      </c>
      <c r="F6" t="s">
        <v>528</v>
      </c>
      <c r="I6" t="s">
        <v>528</v>
      </c>
      <c r="L6" t="s">
        <v>528</v>
      </c>
      <c r="O6" t="s">
        <v>528</v>
      </c>
      <c r="R6" t="s">
        <v>528</v>
      </c>
      <c r="X6" s="273" t="s">
        <v>412</v>
      </c>
      <c r="Y6" s="274" t="s">
        <v>184</v>
      </c>
      <c r="Z6" s="275" t="s">
        <v>236</v>
      </c>
      <c r="AA6" t="s">
        <v>528</v>
      </c>
      <c r="AD6" t="s">
        <v>528</v>
      </c>
      <c r="AG6" t="s">
        <v>528</v>
      </c>
      <c r="AJ6" t="s">
        <v>528</v>
      </c>
      <c r="AM6" t="s">
        <v>528</v>
      </c>
      <c r="AP6" t="s">
        <v>528</v>
      </c>
      <c r="AS6" t="s">
        <v>528</v>
      </c>
      <c r="AY6" s="273" t="s">
        <v>412</v>
      </c>
      <c r="AZ6" s="274" t="s">
        <v>184</v>
      </c>
      <c r="BA6" s="275" t="s">
        <v>236</v>
      </c>
      <c r="BB6" t="s">
        <v>528</v>
      </c>
      <c r="BE6" t="s">
        <v>528</v>
      </c>
      <c r="BH6" t="s">
        <v>528</v>
      </c>
      <c r="BK6" t="s">
        <v>528</v>
      </c>
      <c r="BN6" t="s">
        <v>528</v>
      </c>
      <c r="BQ6" t="s">
        <v>528</v>
      </c>
      <c r="BT6" t="s">
        <v>528</v>
      </c>
      <c r="BZ6" s="273" t="s">
        <v>412</v>
      </c>
      <c r="CA6" s="274" t="s">
        <v>184</v>
      </c>
      <c r="CB6" s="275" t="s">
        <v>236</v>
      </c>
      <c r="CC6" t="s">
        <v>528</v>
      </c>
    </row>
    <row r="7" spans="1:83" x14ac:dyDescent="0.35">
      <c r="C7" s="273" t="s">
        <v>412</v>
      </c>
      <c r="D7" s="274" t="s">
        <v>184</v>
      </c>
      <c r="E7" s="275" t="s">
        <v>236</v>
      </c>
      <c r="F7" s="273" t="s">
        <v>412</v>
      </c>
      <c r="G7" s="274" t="s">
        <v>184</v>
      </c>
      <c r="H7" s="275" t="s">
        <v>236</v>
      </c>
      <c r="I7" s="273" t="s">
        <v>412</v>
      </c>
      <c r="J7" s="274" t="s">
        <v>184</v>
      </c>
      <c r="K7" s="275" t="s">
        <v>236</v>
      </c>
      <c r="L7" s="273" t="s">
        <v>412</v>
      </c>
      <c r="M7" s="274" t="s">
        <v>184</v>
      </c>
      <c r="N7" s="275" t="s">
        <v>236</v>
      </c>
      <c r="O7" s="273" t="s">
        <v>412</v>
      </c>
      <c r="P7" s="274" t="s">
        <v>184</v>
      </c>
      <c r="Q7" s="275" t="s">
        <v>236</v>
      </c>
      <c r="R7" s="273" t="s">
        <v>412</v>
      </c>
      <c r="S7" s="274" t="s">
        <v>184</v>
      </c>
      <c r="T7" s="275" t="s">
        <v>236</v>
      </c>
      <c r="U7" s="273"/>
      <c r="V7" s="274"/>
      <c r="W7" s="275"/>
      <c r="X7" s="273" t="s">
        <v>529</v>
      </c>
      <c r="Y7" s="274" t="s">
        <v>529</v>
      </c>
      <c r="Z7" s="275" t="s">
        <v>529</v>
      </c>
      <c r="AA7" s="273" t="s">
        <v>412</v>
      </c>
      <c r="AB7" s="274" t="s">
        <v>184</v>
      </c>
      <c r="AC7" s="275" t="s">
        <v>236</v>
      </c>
      <c r="AD7" s="273" t="s">
        <v>412</v>
      </c>
      <c r="AE7" s="274" t="s">
        <v>184</v>
      </c>
      <c r="AF7" s="275" t="s">
        <v>236</v>
      </c>
      <c r="AG7" s="273" t="s">
        <v>412</v>
      </c>
      <c r="AH7" s="274" t="s">
        <v>184</v>
      </c>
      <c r="AI7" s="275" t="s">
        <v>236</v>
      </c>
      <c r="AJ7" s="273" t="s">
        <v>412</v>
      </c>
      <c r="AK7" s="274" t="s">
        <v>184</v>
      </c>
      <c r="AL7" s="275" t="s">
        <v>236</v>
      </c>
      <c r="AM7" s="273" t="s">
        <v>412</v>
      </c>
      <c r="AN7" s="274" t="s">
        <v>184</v>
      </c>
      <c r="AO7" s="275" t="s">
        <v>236</v>
      </c>
      <c r="AP7" s="273" t="s">
        <v>412</v>
      </c>
      <c r="AQ7" s="274" t="s">
        <v>184</v>
      </c>
      <c r="AR7" s="275" t="s">
        <v>236</v>
      </c>
      <c r="AS7" s="273" t="s">
        <v>412</v>
      </c>
      <c r="AT7" s="274" t="s">
        <v>184</v>
      </c>
      <c r="AU7" s="275" t="s">
        <v>236</v>
      </c>
      <c r="AV7" s="273"/>
      <c r="AW7" s="274"/>
      <c r="AX7" s="275"/>
      <c r="AY7" s="273" t="s">
        <v>529</v>
      </c>
      <c r="AZ7" s="274" t="s">
        <v>529</v>
      </c>
      <c r="BA7" s="275" t="s">
        <v>529</v>
      </c>
      <c r="BB7" s="273" t="s">
        <v>412</v>
      </c>
      <c r="BC7" s="274" t="s">
        <v>184</v>
      </c>
      <c r="BD7" s="275" t="s">
        <v>236</v>
      </c>
      <c r="BE7" s="273" t="s">
        <v>412</v>
      </c>
      <c r="BF7" s="274" t="s">
        <v>184</v>
      </c>
      <c r="BG7" s="275" t="s">
        <v>236</v>
      </c>
      <c r="BH7" s="273" t="s">
        <v>412</v>
      </c>
      <c r="BI7" s="274" t="s">
        <v>184</v>
      </c>
      <c r="BJ7" s="275" t="s">
        <v>236</v>
      </c>
      <c r="BK7" s="273" t="s">
        <v>412</v>
      </c>
      <c r="BL7" s="274" t="s">
        <v>184</v>
      </c>
      <c r="BM7" s="275" t="s">
        <v>236</v>
      </c>
      <c r="BN7" s="273" t="s">
        <v>412</v>
      </c>
      <c r="BO7" s="274" t="s">
        <v>184</v>
      </c>
      <c r="BP7" s="275" t="s">
        <v>236</v>
      </c>
      <c r="BQ7" s="273" t="s">
        <v>412</v>
      </c>
      <c r="BR7" s="274" t="s">
        <v>184</v>
      </c>
      <c r="BS7" s="275" t="s">
        <v>236</v>
      </c>
      <c r="BT7" s="273" t="s">
        <v>412</v>
      </c>
      <c r="BU7" s="274" t="s">
        <v>184</v>
      </c>
      <c r="BV7" s="275" t="s">
        <v>236</v>
      </c>
      <c r="BW7" s="273"/>
      <c r="BX7" s="274"/>
      <c r="BY7" s="275"/>
      <c r="BZ7" s="273" t="s">
        <v>529</v>
      </c>
      <c r="CA7" s="274" t="s">
        <v>529</v>
      </c>
      <c r="CB7" s="275" t="s">
        <v>529</v>
      </c>
      <c r="CC7" s="273" t="s">
        <v>412</v>
      </c>
      <c r="CD7" s="274" t="s">
        <v>184</v>
      </c>
      <c r="CE7" s="275" t="s">
        <v>236</v>
      </c>
    </row>
    <row r="8" spans="1:83" x14ac:dyDescent="0.35">
      <c r="C8" s="273" t="s">
        <v>185</v>
      </c>
      <c r="D8" s="274" t="s">
        <v>185</v>
      </c>
      <c r="E8" s="275" t="s">
        <v>185</v>
      </c>
      <c r="F8" s="273" t="s">
        <v>185</v>
      </c>
      <c r="G8" s="274" t="s">
        <v>185</v>
      </c>
      <c r="H8" s="275" t="s">
        <v>185</v>
      </c>
      <c r="I8" s="273" t="s">
        <v>185</v>
      </c>
      <c r="J8" s="274" t="s">
        <v>185</v>
      </c>
      <c r="K8" s="275" t="s">
        <v>185</v>
      </c>
      <c r="L8" s="273" t="s">
        <v>185</v>
      </c>
      <c r="M8" s="274" t="s">
        <v>185</v>
      </c>
      <c r="N8" s="275" t="s">
        <v>185</v>
      </c>
      <c r="O8" s="273" t="s">
        <v>185</v>
      </c>
      <c r="P8" s="274" t="s">
        <v>185</v>
      </c>
      <c r="Q8" s="275" t="s">
        <v>185</v>
      </c>
      <c r="R8" s="273" t="s">
        <v>185</v>
      </c>
      <c r="S8" s="274" t="s">
        <v>185</v>
      </c>
      <c r="T8" s="275" t="s">
        <v>185</v>
      </c>
      <c r="U8" s="273"/>
      <c r="V8" s="274"/>
      <c r="W8" s="275"/>
      <c r="X8" s="273" t="s">
        <v>185</v>
      </c>
      <c r="Y8" s="274" t="s">
        <v>185</v>
      </c>
      <c r="Z8" s="275" t="s">
        <v>185</v>
      </c>
      <c r="AA8" s="273" t="s">
        <v>185</v>
      </c>
      <c r="AB8" s="274" t="s">
        <v>185</v>
      </c>
      <c r="AC8" s="275" t="s">
        <v>185</v>
      </c>
      <c r="AD8" s="273" t="s">
        <v>185</v>
      </c>
      <c r="AE8" s="274" t="s">
        <v>185</v>
      </c>
      <c r="AF8" s="275" t="s">
        <v>185</v>
      </c>
      <c r="AG8" s="273" t="s">
        <v>185</v>
      </c>
      <c r="AH8" s="274" t="s">
        <v>185</v>
      </c>
      <c r="AI8" s="275" t="s">
        <v>185</v>
      </c>
      <c r="AJ8" s="273" t="s">
        <v>185</v>
      </c>
      <c r="AK8" s="274" t="s">
        <v>185</v>
      </c>
      <c r="AL8" s="275" t="s">
        <v>185</v>
      </c>
      <c r="AM8" s="273" t="s">
        <v>185</v>
      </c>
      <c r="AN8" s="274" t="s">
        <v>185</v>
      </c>
      <c r="AO8" s="275" t="s">
        <v>185</v>
      </c>
      <c r="AP8" s="273" t="s">
        <v>185</v>
      </c>
      <c r="AQ8" s="274" t="s">
        <v>185</v>
      </c>
      <c r="AR8" s="275" t="s">
        <v>185</v>
      </c>
      <c r="AS8" s="273" t="s">
        <v>185</v>
      </c>
      <c r="AT8" s="274" t="s">
        <v>185</v>
      </c>
      <c r="AU8" s="275" t="s">
        <v>185</v>
      </c>
      <c r="AV8" s="273"/>
      <c r="AW8" s="274"/>
      <c r="AX8" s="275"/>
      <c r="AY8" s="273" t="s">
        <v>185</v>
      </c>
      <c r="AZ8" s="274" t="s">
        <v>185</v>
      </c>
      <c r="BA8" s="275" t="s">
        <v>185</v>
      </c>
      <c r="BB8" s="273" t="s">
        <v>185</v>
      </c>
      <c r="BC8" s="274" t="s">
        <v>185</v>
      </c>
      <c r="BD8" s="275" t="s">
        <v>185</v>
      </c>
      <c r="BE8" s="273" t="s">
        <v>185</v>
      </c>
      <c r="BF8" s="274" t="s">
        <v>185</v>
      </c>
      <c r="BG8" s="275" t="s">
        <v>185</v>
      </c>
      <c r="BH8" s="273" t="s">
        <v>185</v>
      </c>
      <c r="BI8" s="274" t="s">
        <v>185</v>
      </c>
      <c r="BJ8" s="275" t="s">
        <v>185</v>
      </c>
      <c r="BK8" s="273" t="s">
        <v>185</v>
      </c>
      <c r="BL8" s="274" t="s">
        <v>185</v>
      </c>
      <c r="BM8" s="275" t="s">
        <v>185</v>
      </c>
      <c r="BN8" s="273" t="s">
        <v>185</v>
      </c>
      <c r="BO8" s="274" t="s">
        <v>185</v>
      </c>
      <c r="BP8" s="275" t="s">
        <v>185</v>
      </c>
      <c r="BQ8" s="273" t="s">
        <v>185</v>
      </c>
      <c r="BR8" s="274" t="s">
        <v>185</v>
      </c>
      <c r="BS8" s="275" t="s">
        <v>185</v>
      </c>
      <c r="BT8" s="273" t="s">
        <v>185</v>
      </c>
      <c r="BU8" s="274" t="s">
        <v>185</v>
      </c>
      <c r="BV8" s="275" t="s">
        <v>185</v>
      </c>
      <c r="BW8" s="273"/>
      <c r="BX8" s="274"/>
      <c r="BY8" s="275"/>
      <c r="BZ8" s="273" t="s">
        <v>185</v>
      </c>
      <c r="CA8" s="274" t="s">
        <v>185</v>
      </c>
      <c r="CB8" s="275" t="s">
        <v>185</v>
      </c>
      <c r="CC8" s="273" t="s">
        <v>185</v>
      </c>
      <c r="CD8" s="274" t="s">
        <v>185</v>
      </c>
      <c r="CE8" s="275" t="s">
        <v>185</v>
      </c>
    </row>
    <row r="9" spans="1:83" x14ac:dyDescent="0.35">
      <c r="A9" t="s">
        <v>190</v>
      </c>
      <c r="B9" t="s">
        <v>228</v>
      </c>
      <c r="C9" s="273"/>
      <c r="D9" s="274"/>
      <c r="E9" s="275"/>
      <c r="F9" s="273">
        <v>63</v>
      </c>
      <c r="G9" s="274">
        <v>47</v>
      </c>
      <c r="H9" s="275">
        <v>55</v>
      </c>
      <c r="I9" s="273">
        <v>41941</v>
      </c>
      <c r="J9" s="274">
        <v>39038</v>
      </c>
      <c r="K9" s="275">
        <v>80979</v>
      </c>
      <c r="L9" s="273"/>
      <c r="M9" s="274"/>
      <c r="N9" s="275"/>
      <c r="O9" s="273">
        <v>65</v>
      </c>
      <c r="P9" s="274">
        <v>51</v>
      </c>
      <c r="Q9" s="275">
        <v>58</v>
      </c>
      <c r="R9" s="273">
        <v>41941</v>
      </c>
      <c r="S9" s="274">
        <v>39038</v>
      </c>
      <c r="T9" s="275">
        <v>80979</v>
      </c>
      <c r="U9" s="273"/>
      <c r="V9" s="274"/>
      <c r="W9" s="275"/>
      <c r="X9" s="276">
        <v>33.6</v>
      </c>
      <c r="Y9" s="277">
        <v>31.6</v>
      </c>
      <c r="Z9" s="278">
        <v>32.700000000000003</v>
      </c>
      <c r="AA9" s="273">
        <v>41941</v>
      </c>
      <c r="AB9" s="274">
        <v>39038</v>
      </c>
      <c r="AC9" s="275">
        <v>80979</v>
      </c>
      <c r="AD9" s="273"/>
      <c r="AE9" s="274"/>
      <c r="AF9" s="275"/>
      <c r="AG9" s="273">
        <v>78</v>
      </c>
      <c r="AH9" s="274">
        <v>65</v>
      </c>
      <c r="AI9" s="275">
        <v>71</v>
      </c>
      <c r="AJ9" s="273">
        <v>253099</v>
      </c>
      <c r="AK9" s="274">
        <v>246949</v>
      </c>
      <c r="AL9" s="275">
        <v>500048</v>
      </c>
      <c r="AM9" s="273"/>
      <c r="AN9" s="274"/>
      <c r="AO9" s="275"/>
      <c r="AP9" s="273">
        <v>80</v>
      </c>
      <c r="AQ9" s="274">
        <v>67</v>
      </c>
      <c r="AR9" s="275">
        <v>74</v>
      </c>
      <c r="AS9" s="273">
        <v>253099</v>
      </c>
      <c r="AT9" s="274">
        <v>246949</v>
      </c>
      <c r="AU9" s="275">
        <v>500048</v>
      </c>
      <c r="AV9" s="273"/>
      <c r="AW9" s="274"/>
      <c r="AX9" s="275"/>
      <c r="AY9" s="276">
        <v>36.700000000000003</v>
      </c>
      <c r="AZ9" s="277">
        <v>34.700000000000003</v>
      </c>
      <c r="BA9" s="278">
        <v>35.700000000000003</v>
      </c>
      <c r="BB9" s="273">
        <v>253099</v>
      </c>
      <c r="BC9" s="274">
        <v>246949</v>
      </c>
      <c r="BD9" s="275">
        <v>500048</v>
      </c>
      <c r="BE9" s="273"/>
      <c r="BF9" s="274"/>
      <c r="BG9" s="275"/>
      <c r="BH9" s="273">
        <v>76</v>
      </c>
      <c r="BI9" s="274">
        <v>62</v>
      </c>
      <c r="BJ9" s="275">
        <v>69</v>
      </c>
      <c r="BK9" s="273">
        <v>295040</v>
      </c>
      <c r="BL9" s="274">
        <v>285987</v>
      </c>
      <c r="BM9" s="275">
        <v>581027</v>
      </c>
      <c r="BN9" s="273"/>
      <c r="BO9" s="274"/>
      <c r="BP9" s="275"/>
      <c r="BQ9" s="273">
        <v>78</v>
      </c>
      <c r="BR9" s="274">
        <v>65</v>
      </c>
      <c r="BS9" s="275">
        <v>71</v>
      </c>
      <c r="BT9" s="273">
        <v>295040</v>
      </c>
      <c r="BU9" s="274">
        <v>285987</v>
      </c>
      <c r="BV9" s="275">
        <v>581027</v>
      </c>
      <c r="BW9" s="273"/>
      <c r="BX9" s="274"/>
      <c r="BY9" s="275"/>
      <c r="BZ9" s="276">
        <v>36.299999999999997</v>
      </c>
      <c r="CA9" s="277">
        <v>34.299999999999997</v>
      </c>
      <c r="CB9" s="278">
        <v>35.299999999999997</v>
      </c>
      <c r="CC9" s="273">
        <v>295040</v>
      </c>
      <c r="CD9" s="274">
        <v>285987</v>
      </c>
      <c r="CE9" s="275">
        <v>581027</v>
      </c>
    </row>
    <row r="10" spans="1:83" x14ac:dyDescent="0.35">
      <c r="B10" t="s">
        <v>1551</v>
      </c>
      <c r="C10" s="273"/>
      <c r="D10" s="274"/>
      <c r="E10" s="275"/>
      <c r="F10" s="273">
        <v>23</v>
      </c>
      <c r="G10" s="274">
        <v>15</v>
      </c>
      <c r="H10" s="275">
        <v>17</v>
      </c>
      <c r="I10" s="273">
        <v>4512</v>
      </c>
      <c r="J10" s="274">
        <v>9478</v>
      </c>
      <c r="K10" s="275">
        <v>13990</v>
      </c>
      <c r="L10" s="273"/>
      <c r="M10" s="274"/>
      <c r="N10" s="275"/>
      <c r="O10" s="273">
        <v>24</v>
      </c>
      <c r="P10" s="274">
        <v>16</v>
      </c>
      <c r="Q10" s="275">
        <v>19</v>
      </c>
      <c r="R10" s="273">
        <v>4512</v>
      </c>
      <c r="S10" s="274">
        <v>9478</v>
      </c>
      <c r="T10" s="275">
        <v>13990</v>
      </c>
      <c r="U10" s="273"/>
      <c r="V10" s="274"/>
      <c r="W10" s="275"/>
      <c r="X10" s="276">
        <v>26.5</v>
      </c>
      <c r="Y10" s="277">
        <v>24.9</v>
      </c>
      <c r="Z10" s="278">
        <v>25.4</v>
      </c>
      <c r="AA10" s="273">
        <v>4512</v>
      </c>
      <c r="AB10" s="274">
        <v>9478</v>
      </c>
      <c r="AC10" s="275">
        <v>13990</v>
      </c>
      <c r="AD10" s="273"/>
      <c r="AE10" s="274"/>
      <c r="AF10" s="275"/>
      <c r="AG10" s="273">
        <v>31</v>
      </c>
      <c r="AH10" s="274">
        <v>21</v>
      </c>
      <c r="AI10" s="275">
        <v>24</v>
      </c>
      <c r="AJ10" s="273">
        <v>10735</v>
      </c>
      <c r="AK10" s="274">
        <v>26770</v>
      </c>
      <c r="AL10" s="275">
        <v>37505</v>
      </c>
      <c r="AM10" s="273"/>
      <c r="AN10" s="274"/>
      <c r="AO10" s="275"/>
      <c r="AP10" s="273">
        <v>33</v>
      </c>
      <c r="AQ10" s="274">
        <v>23</v>
      </c>
      <c r="AR10" s="275">
        <v>26</v>
      </c>
      <c r="AS10" s="273">
        <v>10735</v>
      </c>
      <c r="AT10" s="274">
        <v>26770</v>
      </c>
      <c r="AU10" s="275">
        <v>37505</v>
      </c>
      <c r="AV10" s="273"/>
      <c r="AW10" s="274"/>
      <c r="AX10" s="275"/>
      <c r="AY10" s="276">
        <v>28.4</v>
      </c>
      <c r="AZ10" s="277">
        <v>26.8</v>
      </c>
      <c r="BA10" s="278">
        <v>27.2</v>
      </c>
      <c r="BB10" s="273">
        <v>10735</v>
      </c>
      <c r="BC10" s="274">
        <v>26770</v>
      </c>
      <c r="BD10" s="275">
        <v>37505</v>
      </c>
      <c r="BE10" s="273"/>
      <c r="BF10" s="274"/>
      <c r="BG10" s="275"/>
      <c r="BH10" s="273">
        <v>29</v>
      </c>
      <c r="BI10" s="274">
        <v>20</v>
      </c>
      <c r="BJ10" s="275">
        <v>22</v>
      </c>
      <c r="BK10" s="273">
        <v>15247</v>
      </c>
      <c r="BL10" s="274">
        <v>36248</v>
      </c>
      <c r="BM10" s="275">
        <v>51495</v>
      </c>
      <c r="BN10" s="273"/>
      <c r="BO10" s="274"/>
      <c r="BP10" s="275"/>
      <c r="BQ10" s="273">
        <v>30</v>
      </c>
      <c r="BR10" s="274">
        <v>21</v>
      </c>
      <c r="BS10" s="275">
        <v>24</v>
      </c>
      <c r="BT10" s="273">
        <v>15247</v>
      </c>
      <c r="BU10" s="274">
        <v>36248</v>
      </c>
      <c r="BV10" s="275">
        <v>51495</v>
      </c>
      <c r="BW10" s="273"/>
      <c r="BX10" s="274"/>
      <c r="BY10" s="275"/>
      <c r="BZ10" s="276">
        <v>27.8</v>
      </c>
      <c r="CA10" s="277">
        <v>26.3</v>
      </c>
      <c r="CB10" s="278">
        <v>26.7</v>
      </c>
      <c r="CC10" s="273">
        <v>15247</v>
      </c>
      <c r="CD10" s="274">
        <v>36248</v>
      </c>
      <c r="CE10" s="275">
        <v>51495</v>
      </c>
    </row>
    <row r="11" spans="1:83" x14ac:dyDescent="0.35">
      <c r="B11" s="143" t="s">
        <v>230</v>
      </c>
      <c r="C11" s="320" t="s">
        <v>191</v>
      </c>
      <c r="D11" s="320" t="s">
        <v>191</v>
      </c>
      <c r="E11" s="320" t="s">
        <v>191</v>
      </c>
      <c r="F11" s="320" t="s">
        <v>191</v>
      </c>
      <c r="G11" s="320" t="s">
        <v>191</v>
      </c>
      <c r="H11" s="320" t="s">
        <v>191</v>
      </c>
      <c r="I11" s="320" t="s">
        <v>191</v>
      </c>
      <c r="J11" s="320" t="s">
        <v>191</v>
      </c>
      <c r="K11" s="320" t="s">
        <v>191</v>
      </c>
      <c r="L11" s="320" t="s">
        <v>191</v>
      </c>
      <c r="M11" s="320" t="s">
        <v>191</v>
      </c>
      <c r="N11" s="320" t="s">
        <v>191</v>
      </c>
      <c r="O11" s="320" t="s">
        <v>191</v>
      </c>
      <c r="P11" s="320" t="s">
        <v>191</v>
      </c>
      <c r="Q11" s="320" t="s">
        <v>191</v>
      </c>
      <c r="R11" s="320" t="s">
        <v>191</v>
      </c>
      <c r="S11" s="320" t="s">
        <v>191</v>
      </c>
      <c r="T11" s="320" t="s">
        <v>191</v>
      </c>
      <c r="U11" s="320" t="s">
        <v>191</v>
      </c>
      <c r="V11" s="320" t="s">
        <v>191</v>
      </c>
      <c r="W11" s="320" t="s">
        <v>191</v>
      </c>
      <c r="X11" s="320" t="s">
        <v>191</v>
      </c>
      <c r="Y11" s="320" t="s">
        <v>191</v>
      </c>
      <c r="Z11" s="320" t="s">
        <v>191</v>
      </c>
      <c r="AA11" s="320" t="s">
        <v>191</v>
      </c>
      <c r="AB11" s="320" t="s">
        <v>191</v>
      </c>
      <c r="AC11" s="320" t="s">
        <v>191</v>
      </c>
      <c r="AD11" s="320" t="s">
        <v>191</v>
      </c>
      <c r="AE11" s="320" t="s">
        <v>191</v>
      </c>
      <c r="AF11" s="320" t="s">
        <v>191</v>
      </c>
      <c r="AG11" s="320" t="s">
        <v>191</v>
      </c>
      <c r="AH11" s="320" t="s">
        <v>191</v>
      </c>
      <c r="AI11" s="320" t="s">
        <v>191</v>
      </c>
      <c r="AJ11" s="320" t="s">
        <v>191</v>
      </c>
      <c r="AK11" s="320" t="s">
        <v>191</v>
      </c>
      <c r="AL11" s="320" t="s">
        <v>191</v>
      </c>
      <c r="AM11" s="320" t="s">
        <v>191</v>
      </c>
      <c r="AN11" s="320" t="s">
        <v>191</v>
      </c>
      <c r="AO11" s="320" t="s">
        <v>191</v>
      </c>
      <c r="AP11" s="320" t="s">
        <v>191</v>
      </c>
      <c r="AQ11" s="320" t="s">
        <v>191</v>
      </c>
      <c r="AR11" s="320" t="s">
        <v>191</v>
      </c>
      <c r="AS11" s="320" t="s">
        <v>191</v>
      </c>
      <c r="AT11" s="320" t="s">
        <v>191</v>
      </c>
      <c r="AU11" s="320" t="s">
        <v>191</v>
      </c>
      <c r="AV11" s="320" t="s">
        <v>191</v>
      </c>
      <c r="AW11" s="320" t="s">
        <v>191</v>
      </c>
      <c r="AX11" s="320" t="s">
        <v>191</v>
      </c>
      <c r="AY11" s="320" t="s">
        <v>191</v>
      </c>
      <c r="AZ11" s="320" t="s">
        <v>191</v>
      </c>
      <c r="BA11" s="320" t="s">
        <v>191</v>
      </c>
      <c r="BB11" s="320" t="s">
        <v>191</v>
      </c>
      <c r="BC11" s="320" t="s">
        <v>191</v>
      </c>
      <c r="BD11" s="320" t="s">
        <v>191</v>
      </c>
      <c r="BE11" s="320" t="s">
        <v>191</v>
      </c>
      <c r="BF11" s="320" t="s">
        <v>191</v>
      </c>
      <c r="BG11" s="320" t="s">
        <v>191</v>
      </c>
      <c r="BH11" s="320" t="s">
        <v>191</v>
      </c>
      <c r="BI11" s="320" t="s">
        <v>191</v>
      </c>
      <c r="BJ11" s="320" t="s">
        <v>191</v>
      </c>
      <c r="BK11" s="320" t="s">
        <v>191</v>
      </c>
      <c r="BL11" s="320" t="s">
        <v>191</v>
      </c>
      <c r="BM11" s="320" t="s">
        <v>191</v>
      </c>
      <c r="BN11" s="320" t="s">
        <v>191</v>
      </c>
      <c r="BO11" s="320" t="s">
        <v>191</v>
      </c>
      <c r="BP11" s="320" t="s">
        <v>191</v>
      </c>
      <c r="BQ11" s="320" t="s">
        <v>191</v>
      </c>
      <c r="BR11" s="320" t="s">
        <v>191</v>
      </c>
      <c r="BS11" s="320" t="s">
        <v>191</v>
      </c>
      <c r="BT11" s="320" t="s">
        <v>191</v>
      </c>
      <c r="BU11" s="320" t="s">
        <v>191</v>
      </c>
      <c r="BV11" s="320" t="s">
        <v>191</v>
      </c>
      <c r="BW11" s="320" t="s">
        <v>191</v>
      </c>
      <c r="BX11" s="320" t="s">
        <v>191</v>
      </c>
      <c r="BY11" s="320" t="s">
        <v>191</v>
      </c>
      <c r="BZ11" s="320" t="s">
        <v>191</v>
      </c>
      <c r="CA11" s="320" t="s">
        <v>191</v>
      </c>
      <c r="CB11" s="320" t="s">
        <v>191</v>
      </c>
      <c r="CC11" s="320" t="s">
        <v>191</v>
      </c>
      <c r="CD11" s="320" t="s">
        <v>191</v>
      </c>
      <c r="CE11" s="320" t="s">
        <v>191</v>
      </c>
    </row>
    <row r="12" spans="1:83" x14ac:dyDescent="0.35">
      <c r="B12" s="144" t="s">
        <v>502</v>
      </c>
      <c r="C12" s="320" t="s">
        <v>191</v>
      </c>
      <c r="D12" s="320" t="s">
        <v>191</v>
      </c>
      <c r="E12" s="320" t="s">
        <v>191</v>
      </c>
      <c r="F12" s="320" t="s">
        <v>191</v>
      </c>
      <c r="G12" s="320" t="s">
        <v>191</v>
      </c>
      <c r="H12" s="320" t="s">
        <v>191</v>
      </c>
      <c r="I12" s="320" t="s">
        <v>191</v>
      </c>
      <c r="J12" s="320" t="s">
        <v>191</v>
      </c>
      <c r="K12" s="320" t="s">
        <v>191</v>
      </c>
      <c r="L12" s="320" t="s">
        <v>191</v>
      </c>
      <c r="M12" s="320" t="s">
        <v>191</v>
      </c>
      <c r="N12" s="320" t="s">
        <v>191</v>
      </c>
      <c r="O12" s="320" t="s">
        <v>191</v>
      </c>
      <c r="P12" s="320" t="s">
        <v>191</v>
      </c>
      <c r="Q12" s="320" t="s">
        <v>191</v>
      </c>
      <c r="R12" s="320" t="s">
        <v>191</v>
      </c>
      <c r="S12" s="320" t="s">
        <v>191</v>
      </c>
      <c r="T12" s="320" t="s">
        <v>191</v>
      </c>
      <c r="U12" s="320" t="s">
        <v>191</v>
      </c>
      <c r="V12" s="320" t="s">
        <v>191</v>
      </c>
      <c r="W12" s="320" t="s">
        <v>191</v>
      </c>
      <c r="X12" s="320" t="s">
        <v>191</v>
      </c>
      <c r="Y12" s="320" t="s">
        <v>191</v>
      </c>
      <c r="Z12" s="320" t="s">
        <v>191</v>
      </c>
      <c r="AA12" s="320" t="s">
        <v>191</v>
      </c>
      <c r="AB12" s="320" t="s">
        <v>191</v>
      </c>
      <c r="AC12" s="320" t="s">
        <v>191</v>
      </c>
      <c r="AD12" s="320" t="s">
        <v>191</v>
      </c>
      <c r="AE12" s="320" t="s">
        <v>191</v>
      </c>
      <c r="AF12" s="320" t="s">
        <v>191</v>
      </c>
      <c r="AG12" s="320" t="s">
        <v>191</v>
      </c>
      <c r="AH12" s="320" t="s">
        <v>191</v>
      </c>
      <c r="AI12" s="320" t="s">
        <v>191</v>
      </c>
      <c r="AJ12" s="320" t="s">
        <v>191</v>
      </c>
      <c r="AK12" s="320" t="s">
        <v>191</v>
      </c>
      <c r="AL12" s="320" t="s">
        <v>191</v>
      </c>
      <c r="AM12" s="320" t="s">
        <v>191</v>
      </c>
      <c r="AN12" s="320" t="s">
        <v>191</v>
      </c>
      <c r="AO12" s="320" t="s">
        <v>191</v>
      </c>
      <c r="AP12" s="320" t="s">
        <v>191</v>
      </c>
      <c r="AQ12" s="320" t="s">
        <v>191</v>
      </c>
      <c r="AR12" s="320" t="s">
        <v>191</v>
      </c>
      <c r="AS12" s="320" t="s">
        <v>191</v>
      </c>
      <c r="AT12" s="320" t="s">
        <v>191</v>
      </c>
      <c r="AU12" s="320" t="s">
        <v>191</v>
      </c>
      <c r="AV12" s="320" t="s">
        <v>191</v>
      </c>
      <c r="AW12" s="320" t="s">
        <v>191</v>
      </c>
      <c r="AX12" s="320" t="s">
        <v>191</v>
      </c>
      <c r="AY12" s="320" t="s">
        <v>191</v>
      </c>
      <c r="AZ12" s="320" t="s">
        <v>191</v>
      </c>
      <c r="BA12" s="320" t="s">
        <v>191</v>
      </c>
      <c r="BB12" s="320" t="s">
        <v>191</v>
      </c>
      <c r="BC12" s="320" t="s">
        <v>191</v>
      </c>
      <c r="BD12" s="320" t="s">
        <v>191</v>
      </c>
      <c r="BE12" s="320" t="s">
        <v>191</v>
      </c>
      <c r="BF12" s="320" t="s">
        <v>191</v>
      </c>
      <c r="BG12" s="320" t="s">
        <v>191</v>
      </c>
      <c r="BH12" s="320" t="s">
        <v>191</v>
      </c>
      <c r="BI12" s="320" t="s">
        <v>191</v>
      </c>
      <c r="BJ12" s="320" t="s">
        <v>191</v>
      </c>
      <c r="BK12" s="320" t="s">
        <v>191</v>
      </c>
      <c r="BL12" s="320" t="s">
        <v>191</v>
      </c>
      <c r="BM12" s="320" t="s">
        <v>191</v>
      </c>
      <c r="BN12" s="320" t="s">
        <v>191</v>
      </c>
      <c r="BO12" s="320" t="s">
        <v>191</v>
      </c>
      <c r="BP12" s="320" t="s">
        <v>191</v>
      </c>
      <c r="BQ12" s="320" t="s">
        <v>191</v>
      </c>
      <c r="BR12" s="320" t="s">
        <v>191</v>
      </c>
      <c r="BS12" s="320" t="s">
        <v>191</v>
      </c>
      <c r="BT12" s="320" t="s">
        <v>191</v>
      </c>
      <c r="BU12" s="320" t="s">
        <v>191</v>
      </c>
      <c r="BV12" s="320" t="s">
        <v>191</v>
      </c>
      <c r="BW12" s="320" t="s">
        <v>191</v>
      </c>
      <c r="BX12" s="320" t="s">
        <v>191</v>
      </c>
      <c r="BY12" s="320" t="s">
        <v>191</v>
      </c>
      <c r="BZ12" s="320" t="s">
        <v>191</v>
      </c>
      <c r="CA12" s="320" t="s">
        <v>191</v>
      </c>
      <c r="CB12" s="320" t="s">
        <v>191</v>
      </c>
      <c r="CC12" s="320" t="s">
        <v>191</v>
      </c>
      <c r="CD12" s="320" t="s">
        <v>191</v>
      </c>
      <c r="CE12" s="320" t="s">
        <v>191</v>
      </c>
    </row>
    <row r="13" spans="1:83" x14ac:dyDescent="0.35">
      <c r="B13" s="144" t="s">
        <v>503</v>
      </c>
      <c r="C13" s="320" t="s">
        <v>191</v>
      </c>
      <c r="D13" s="320" t="s">
        <v>191</v>
      </c>
      <c r="E13" s="320" t="s">
        <v>191</v>
      </c>
      <c r="F13" s="320" t="s">
        <v>191</v>
      </c>
      <c r="G13" s="320" t="s">
        <v>191</v>
      </c>
      <c r="H13" s="320" t="s">
        <v>191</v>
      </c>
      <c r="I13" s="320" t="s">
        <v>191</v>
      </c>
      <c r="J13" s="320" t="s">
        <v>191</v>
      </c>
      <c r="K13" s="320" t="s">
        <v>191</v>
      </c>
      <c r="L13" s="320" t="s">
        <v>191</v>
      </c>
      <c r="M13" s="320" t="s">
        <v>191</v>
      </c>
      <c r="N13" s="320" t="s">
        <v>191</v>
      </c>
      <c r="O13" s="320" t="s">
        <v>191</v>
      </c>
      <c r="P13" s="320" t="s">
        <v>191</v>
      </c>
      <c r="Q13" s="320" t="s">
        <v>191</v>
      </c>
      <c r="R13" s="320" t="s">
        <v>191</v>
      </c>
      <c r="S13" s="320" t="s">
        <v>191</v>
      </c>
      <c r="T13" s="320" t="s">
        <v>191</v>
      </c>
      <c r="U13" s="320" t="s">
        <v>191</v>
      </c>
      <c r="V13" s="320" t="s">
        <v>191</v>
      </c>
      <c r="W13" s="320" t="s">
        <v>191</v>
      </c>
      <c r="X13" s="320" t="s">
        <v>191</v>
      </c>
      <c r="Y13" s="320" t="s">
        <v>191</v>
      </c>
      <c r="Z13" s="320" t="s">
        <v>191</v>
      </c>
      <c r="AA13" s="320" t="s">
        <v>191</v>
      </c>
      <c r="AB13" s="320" t="s">
        <v>191</v>
      </c>
      <c r="AC13" s="320" t="s">
        <v>191</v>
      </c>
      <c r="AD13" s="320" t="s">
        <v>191</v>
      </c>
      <c r="AE13" s="320" t="s">
        <v>191</v>
      </c>
      <c r="AF13" s="320" t="s">
        <v>191</v>
      </c>
      <c r="AG13" s="320" t="s">
        <v>191</v>
      </c>
      <c r="AH13" s="320" t="s">
        <v>191</v>
      </c>
      <c r="AI13" s="320" t="s">
        <v>191</v>
      </c>
      <c r="AJ13" s="320" t="s">
        <v>191</v>
      </c>
      <c r="AK13" s="320" t="s">
        <v>191</v>
      </c>
      <c r="AL13" s="320" t="s">
        <v>191</v>
      </c>
      <c r="AM13" s="320" t="s">
        <v>191</v>
      </c>
      <c r="AN13" s="320" t="s">
        <v>191</v>
      </c>
      <c r="AO13" s="320" t="s">
        <v>191</v>
      </c>
      <c r="AP13" s="320" t="s">
        <v>191</v>
      </c>
      <c r="AQ13" s="320" t="s">
        <v>191</v>
      </c>
      <c r="AR13" s="320" t="s">
        <v>191</v>
      </c>
      <c r="AS13" s="320" t="s">
        <v>191</v>
      </c>
      <c r="AT13" s="320" t="s">
        <v>191</v>
      </c>
      <c r="AU13" s="320" t="s">
        <v>191</v>
      </c>
      <c r="AV13" s="320" t="s">
        <v>191</v>
      </c>
      <c r="AW13" s="320" t="s">
        <v>191</v>
      </c>
      <c r="AX13" s="320" t="s">
        <v>191</v>
      </c>
      <c r="AY13" s="320" t="s">
        <v>191</v>
      </c>
      <c r="AZ13" s="320" t="s">
        <v>191</v>
      </c>
      <c r="BA13" s="320" t="s">
        <v>191</v>
      </c>
      <c r="BB13" s="320" t="s">
        <v>191</v>
      </c>
      <c r="BC13" s="320" t="s">
        <v>191</v>
      </c>
      <c r="BD13" s="320" t="s">
        <v>191</v>
      </c>
      <c r="BE13" s="320" t="s">
        <v>191</v>
      </c>
      <c r="BF13" s="320" t="s">
        <v>191</v>
      </c>
      <c r="BG13" s="320" t="s">
        <v>191</v>
      </c>
      <c r="BH13" s="320" t="s">
        <v>191</v>
      </c>
      <c r="BI13" s="320" t="s">
        <v>191</v>
      </c>
      <c r="BJ13" s="320" t="s">
        <v>191</v>
      </c>
      <c r="BK13" s="320" t="s">
        <v>191</v>
      </c>
      <c r="BL13" s="320" t="s">
        <v>191</v>
      </c>
      <c r="BM13" s="320" t="s">
        <v>191</v>
      </c>
      <c r="BN13" s="320" t="s">
        <v>191</v>
      </c>
      <c r="BO13" s="320" t="s">
        <v>191</v>
      </c>
      <c r="BP13" s="320" t="s">
        <v>191</v>
      </c>
      <c r="BQ13" s="320" t="s">
        <v>191</v>
      </c>
      <c r="BR13" s="320" t="s">
        <v>191</v>
      </c>
      <c r="BS13" s="320" t="s">
        <v>191</v>
      </c>
      <c r="BT13" s="320" t="s">
        <v>191</v>
      </c>
      <c r="BU13" s="320" t="s">
        <v>191</v>
      </c>
      <c r="BV13" s="320" t="s">
        <v>191</v>
      </c>
      <c r="BW13" s="320" t="s">
        <v>191</v>
      </c>
      <c r="BX13" s="320" t="s">
        <v>191</v>
      </c>
      <c r="BY13" s="320" t="s">
        <v>191</v>
      </c>
      <c r="BZ13" s="320" t="s">
        <v>191</v>
      </c>
      <c r="CA13" s="320" t="s">
        <v>191</v>
      </c>
      <c r="CB13" s="320" t="s">
        <v>191</v>
      </c>
      <c r="CC13" s="320" t="s">
        <v>191</v>
      </c>
      <c r="CD13" s="320" t="s">
        <v>191</v>
      </c>
      <c r="CE13" s="320" t="s">
        <v>191</v>
      </c>
    </row>
    <row r="14" spans="1:83" x14ac:dyDescent="0.35">
      <c r="B14" s="143" t="s">
        <v>231</v>
      </c>
      <c r="C14" s="320" t="s">
        <v>191</v>
      </c>
      <c r="D14" s="320" t="s">
        <v>191</v>
      </c>
      <c r="E14" s="320" t="s">
        <v>191</v>
      </c>
      <c r="F14" s="320" t="s">
        <v>191</v>
      </c>
      <c r="G14" s="320" t="s">
        <v>191</v>
      </c>
      <c r="H14" s="320" t="s">
        <v>191</v>
      </c>
      <c r="I14" s="320" t="s">
        <v>191</v>
      </c>
      <c r="J14" s="320" t="s">
        <v>191</v>
      </c>
      <c r="K14" s="320" t="s">
        <v>191</v>
      </c>
      <c r="L14" s="320" t="s">
        <v>191</v>
      </c>
      <c r="M14" s="320" t="s">
        <v>191</v>
      </c>
      <c r="N14" s="320" t="s">
        <v>191</v>
      </c>
      <c r="O14" s="320" t="s">
        <v>191</v>
      </c>
      <c r="P14" s="320" t="s">
        <v>191</v>
      </c>
      <c r="Q14" s="320" t="s">
        <v>191</v>
      </c>
      <c r="R14" s="320" t="s">
        <v>191</v>
      </c>
      <c r="S14" s="320" t="s">
        <v>191</v>
      </c>
      <c r="T14" s="320" t="s">
        <v>191</v>
      </c>
      <c r="U14" s="320" t="s">
        <v>191</v>
      </c>
      <c r="V14" s="320" t="s">
        <v>191</v>
      </c>
      <c r="W14" s="320" t="s">
        <v>191</v>
      </c>
      <c r="X14" s="320" t="s">
        <v>191</v>
      </c>
      <c r="Y14" s="320" t="s">
        <v>191</v>
      </c>
      <c r="Z14" s="320" t="s">
        <v>191</v>
      </c>
      <c r="AA14" s="320" t="s">
        <v>191</v>
      </c>
      <c r="AB14" s="320" t="s">
        <v>191</v>
      </c>
      <c r="AC14" s="320" t="s">
        <v>191</v>
      </c>
      <c r="AD14" s="320" t="s">
        <v>191</v>
      </c>
      <c r="AE14" s="320" t="s">
        <v>191</v>
      </c>
      <c r="AF14" s="320" t="s">
        <v>191</v>
      </c>
      <c r="AG14" s="320" t="s">
        <v>191</v>
      </c>
      <c r="AH14" s="320" t="s">
        <v>191</v>
      </c>
      <c r="AI14" s="320" t="s">
        <v>191</v>
      </c>
      <c r="AJ14" s="320" t="s">
        <v>191</v>
      </c>
      <c r="AK14" s="320" t="s">
        <v>191</v>
      </c>
      <c r="AL14" s="320" t="s">
        <v>191</v>
      </c>
      <c r="AM14" s="320" t="s">
        <v>191</v>
      </c>
      <c r="AN14" s="320" t="s">
        <v>191</v>
      </c>
      <c r="AO14" s="320" t="s">
        <v>191</v>
      </c>
      <c r="AP14" s="320" t="s">
        <v>191</v>
      </c>
      <c r="AQ14" s="320" t="s">
        <v>191</v>
      </c>
      <c r="AR14" s="320" t="s">
        <v>191</v>
      </c>
      <c r="AS14" s="320" t="s">
        <v>191</v>
      </c>
      <c r="AT14" s="320" t="s">
        <v>191</v>
      </c>
      <c r="AU14" s="320" t="s">
        <v>191</v>
      </c>
      <c r="AV14" s="320" t="s">
        <v>191</v>
      </c>
      <c r="AW14" s="320" t="s">
        <v>191</v>
      </c>
      <c r="AX14" s="320" t="s">
        <v>191</v>
      </c>
      <c r="AY14" s="320" t="s">
        <v>191</v>
      </c>
      <c r="AZ14" s="320" t="s">
        <v>191</v>
      </c>
      <c r="BA14" s="320" t="s">
        <v>191</v>
      </c>
      <c r="BB14" s="320" t="s">
        <v>191</v>
      </c>
      <c r="BC14" s="320" t="s">
        <v>191</v>
      </c>
      <c r="BD14" s="320" t="s">
        <v>191</v>
      </c>
      <c r="BE14" s="320" t="s">
        <v>191</v>
      </c>
      <c r="BF14" s="320" t="s">
        <v>191</v>
      </c>
      <c r="BG14" s="320" t="s">
        <v>191</v>
      </c>
      <c r="BH14" s="320" t="s">
        <v>191</v>
      </c>
      <c r="BI14" s="320" t="s">
        <v>191</v>
      </c>
      <c r="BJ14" s="320" t="s">
        <v>191</v>
      </c>
      <c r="BK14" s="320" t="s">
        <v>191</v>
      </c>
      <c r="BL14" s="320" t="s">
        <v>191</v>
      </c>
      <c r="BM14" s="320" t="s">
        <v>191</v>
      </c>
      <c r="BN14" s="320" t="s">
        <v>191</v>
      </c>
      <c r="BO14" s="320" t="s">
        <v>191</v>
      </c>
      <c r="BP14" s="320" t="s">
        <v>191</v>
      </c>
      <c r="BQ14" s="320" t="s">
        <v>191</v>
      </c>
      <c r="BR14" s="320" t="s">
        <v>191</v>
      </c>
      <c r="BS14" s="320" t="s">
        <v>191</v>
      </c>
      <c r="BT14" s="320" t="s">
        <v>191</v>
      </c>
      <c r="BU14" s="320" t="s">
        <v>191</v>
      </c>
      <c r="BV14" s="320" t="s">
        <v>191</v>
      </c>
      <c r="BW14" s="320" t="s">
        <v>191</v>
      </c>
      <c r="BX14" s="320" t="s">
        <v>191</v>
      </c>
      <c r="BY14" s="320" t="s">
        <v>191</v>
      </c>
      <c r="BZ14" s="320" t="s">
        <v>191</v>
      </c>
      <c r="CA14" s="320" t="s">
        <v>191</v>
      </c>
      <c r="CB14" s="320" t="s">
        <v>191</v>
      </c>
      <c r="CC14" s="320" t="s">
        <v>191</v>
      </c>
      <c r="CD14" s="320" t="s">
        <v>191</v>
      </c>
      <c r="CE14" s="320" t="s">
        <v>191</v>
      </c>
    </row>
    <row r="15" spans="1:83" x14ac:dyDescent="0.35">
      <c r="B15" t="s">
        <v>1567</v>
      </c>
      <c r="C15" s="273"/>
      <c r="D15" s="274"/>
      <c r="E15" s="275"/>
      <c r="F15" s="273">
        <v>3</v>
      </c>
      <c r="G15" s="274">
        <v>2</v>
      </c>
      <c r="H15" s="275">
        <v>2</v>
      </c>
      <c r="I15" s="273">
        <v>633</v>
      </c>
      <c r="J15" s="274">
        <v>1554</v>
      </c>
      <c r="K15" s="275">
        <v>2187</v>
      </c>
      <c r="L15" s="273"/>
      <c r="M15" s="274"/>
      <c r="N15" s="275"/>
      <c r="O15" s="273">
        <v>4</v>
      </c>
      <c r="P15" s="274">
        <v>2</v>
      </c>
      <c r="Q15" s="275">
        <v>3</v>
      </c>
      <c r="R15" s="273">
        <v>633</v>
      </c>
      <c r="S15" s="274">
        <v>1554</v>
      </c>
      <c r="T15" s="275">
        <v>2187</v>
      </c>
      <c r="U15" s="273"/>
      <c r="V15" s="274"/>
      <c r="W15" s="275"/>
      <c r="X15" s="276">
        <v>19.3</v>
      </c>
      <c r="Y15" s="277">
        <v>19.100000000000001</v>
      </c>
      <c r="Z15" s="278">
        <v>19.2</v>
      </c>
      <c r="AA15" s="273">
        <v>633</v>
      </c>
      <c r="AB15" s="274">
        <v>1554</v>
      </c>
      <c r="AC15" s="275">
        <v>2187</v>
      </c>
      <c r="AD15" s="273"/>
      <c r="AE15" s="274"/>
      <c r="AF15" s="275"/>
      <c r="AG15" s="273">
        <v>5</v>
      </c>
      <c r="AH15" s="274">
        <v>4</v>
      </c>
      <c r="AI15" s="275">
        <v>4</v>
      </c>
      <c r="AJ15" s="273">
        <v>1847</v>
      </c>
      <c r="AK15" s="274">
        <v>4924</v>
      </c>
      <c r="AL15" s="275">
        <v>6771</v>
      </c>
      <c r="AM15" s="273"/>
      <c r="AN15" s="274"/>
      <c r="AO15" s="275"/>
      <c r="AP15" s="273">
        <v>5</v>
      </c>
      <c r="AQ15" s="274">
        <v>4</v>
      </c>
      <c r="AR15" s="275">
        <v>5</v>
      </c>
      <c r="AS15" s="273">
        <v>1847</v>
      </c>
      <c r="AT15" s="274">
        <v>4924</v>
      </c>
      <c r="AU15" s="275">
        <v>6771</v>
      </c>
      <c r="AV15" s="273"/>
      <c r="AW15" s="274"/>
      <c r="AX15" s="275"/>
      <c r="AY15" s="276">
        <v>20.100000000000001</v>
      </c>
      <c r="AZ15" s="277">
        <v>19.899999999999999</v>
      </c>
      <c r="BA15" s="278">
        <v>19.899999999999999</v>
      </c>
      <c r="BB15" s="273">
        <v>1847</v>
      </c>
      <c r="BC15" s="274">
        <v>4924</v>
      </c>
      <c r="BD15" s="275">
        <v>6771</v>
      </c>
      <c r="BE15" s="273"/>
      <c r="BF15" s="274"/>
      <c r="BG15" s="275"/>
      <c r="BH15" s="273">
        <v>5</v>
      </c>
      <c r="BI15" s="274">
        <v>3</v>
      </c>
      <c r="BJ15" s="275">
        <v>4</v>
      </c>
      <c r="BK15" s="273">
        <v>2480</v>
      </c>
      <c r="BL15" s="274">
        <v>6478</v>
      </c>
      <c r="BM15" s="275">
        <v>8958</v>
      </c>
      <c r="BN15" s="273"/>
      <c r="BO15" s="274"/>
      <c r="BP15" s="275"/>
      <c r="BQ15" s="273">
        <v>5</v>
      </c>
      <c r="BR15" s="274">
        <v>4</v>
      </c>
      <c r="BS15" s="275">
        <v>4</v>
      </c>
      <c r="BT15" s="273">
        <v>2480</v>
      </c>
      <c r="BU15" s="274">
        <v>6478</v>
      </c>
      <c r="BV15" s="275">
        <v>8958</v>
      </c>
      <c r="BW15" s="273"/>
      <c r="BX15" s="274"/>
      <c r="BY15" s="275"/>
      <c r="BZ15" s="276">
        <v>19.899999999999999</v>
      </c>
      <c r="CA15" s="277">
        <v>19.7</v>
      </c>
      <c r="CB15" s="278">
        <v>19.7</v>
      </c>
      <c r="CC15" s="273">
        <v>2480</v>
      </c>
      <c r="CD15" s="274">
        <v>6478</v>
      </c>
      <c r="CE15" s="275">
        <v>8958</v>
      </c>
    </row>
    <row r="16" spans="1:83" x14ac:dyDescent="0.35">
      <c r="B16" t="s">
        <v>229</v>
      </c>
      <c r="C16" s="273"/>
      <c r="D16" s="274"/>
      <c r="E16" s="275"/>
      <c r="F16" s="273">
        <v>20</v>
      </c>
      <c r="G16" s="274">
        <v>13</v>
      </c>
      <c r="H16" s="275">
        <v>15</v>
      </c>
      <c r="I16" s="273">
        <v>5145</v>
      </c>
      <c r="J16" s="274">
        <v>11032</v>
      </c>
      <c r="K16" s="275">
        <v>16177</v>
      </c>
      <c r="L16" s="273"/>
      <c r="M16" s="274"/>
      <c r="N16" s="275"/>
      <c r="O16" s="273">
        <v>22</v>
      </c>
      <c r="P16" s="274">
        <v>14</v>
      </c>
      <c r="Q16" s="275">
        <v>17</v>
      </c>
      <c r="R16" s="273">
        <v>5145</v>
      </c>
      <c r="S16" s="274">
        <v>11032</v>
      </c>
      <c r="T16" s="275">
        <v>16177</v>
      </c>
      <c r="U16" s="273"/>
      <c r="V16" s="274"/>
      <c r="W16" s="275"/>
      <c r="X16" s="276">
        <v>25.6</v>
      </c>
      <c r="Y16" s="277">
        <v>24.1</v>
      </c>
      <c r="Z16" s="278">
        <v>24.6</v>
      </c>
      <c r="AA16" s="273">
        <v>5145</v>
      </c>
      <c r="AB16" s="274">
        <v>11032</v>
      </c>
      <c r="AC16" s="275">
        <v>16177</v>
      </c>
      <c r="AD16" s="273"/>
      <c r="AE16" s="274"/>
      <c r="AF16" s="275"/>
      <c r="AG16" s="273">
        <v>27</v>
      </c>
      <c r="AH16" s="274">
        <v>19</v>
      </c>
      <c r="AI16" s="275">
        <v>21</v>
      </c>
      <c r="AJ16" s="273">
        <v>12582</v>
      </c>
      <c r="AK16" s="274">
        <v>31694</v>
      </c>
      <c r="AL16" s="275">
        <v>44276</v>
      </c>
      <c r="AM16" s="273"/>
      <c r="AN16" s="274"/>
      <c r="AO16" s="275"/>
      <c r="AP16" s="273">
        <v>29</v>
      </c>
      <c r="AQ16" s="274">
        <v>20</v>
      </c>
      <c r="AR16" s="275">
        <v>23</v>
      </c>
      <c r="AS16" s="273">
        <v>12582</v>
      </c>
      <c r="AT16" s="274">
        <v>31694</v>
      </c>
      <c r="AU16" s="275">
        <v>44276</v>
      </c>
      <c r="AV16" s="273"/>
      <c r="AW16" s="274"/>
      <c r="AX16" s="275"/>
      <c r="AY16" s="276">
        <v>27.2</v>
      </c>
      <c r="AZ16" s="277">
        <v>25.7</v>
      </c>
      <c r="BA16" s="278">
        <v>26.1</v>
      </c>
      <c r="BB16" s="273">
        <v>12582</v>
      </c>
      <c r="BC16" s="274">
        <v>31694</v>
      </c>
      <c r="BD16" s="275">
        <v>44276</v>
      </c>
      <c r="BE16" s="273"/>
      <c r="BF16" s="274"/>
      <c r="BG16" s="275"/>
      <c r="BH16" s="273">
        <v>25</v>
      </c>
      <c r="BI16" s="274">
        <v>17</v>
      </c>
      <c r="BJ16" s="275">
        <v>20</v>
      </c>
      <c r="BK16" s="273">
        <v>17727</v>
      </c>
      <c r="BL16" s="274">
        <v>42726</v>
      </c>
      <c r="BM16" s="275">
        <v>60453</v>
      </c>
      <c r="BN16" s="273"/>
      <c r="BO16" s="274"/>
      <c r="BP16" s="275"/>
      <c r="BQ16" s="273">
        <v>27</v>
      </c>
      <c r="BR16" s="274">
        <v>19</v>
      </c>
      <c r="BS16" s="275">
        <v>21</v>
      </c>
      <c r="BT16" s="273">
        <v>17727</v>
      </c>
      <c r="BU16" s="274">
        <v>42726</v>
      </c>
      <c r="BV16" s="275">
        <v>60453</v>
      </c>
      <c r="BW16" s="273"/>
      <c r="BX16" s="274"/>
      <c r="BY16" s="275"/>
      <c r="BZ16" s="276">
        <v>26.7</v>
      </c>
      <c r="CA16" s="277">
        <v>25.3</v>
      </c>
      <c r="CB16" s="278">
        <v>25.7</v>
      </c>
      <c r="CC16" s="273">
        <v>17727</v>
      </c>
      <c r="CD16" s="274">
        <v>42726</v>
      </c>
      <c r="CE16" s="275">
        <v>60453</v>
      </c>
    </row>
    <row r="17" spans="2:83" x14ac:dyDescent="0.35">
      <c r="B17" t="s">
        <v>1137</v>
      </c>
      <c r="C17" s="273"/>
      <c r="D17" s="274"/>
      <c r="E17" s="275"/>
      <c r="F17" s="273"/>
      <c r="G17" s="274"/>
      <c r="H17" s="275"/>
      <c r="I17" s="273"/>
      <c r="J17" s="274"/>
      <c r="K17" s="275"/>
      <c r="L17" s="273"/>
      <c r="M17" s="274"/>
      <c r="N17" s="275"/>
      <c r="O17" s="273"/>
      <c r="P17" s="274"/>
      <c r="Q17" s="275"/>
      <c r="R17" s="273"/>
      <c r="S17" s="274"/>
      <c r="T17" s="275"/>
      <c r="U17" s="273"/>
      <c r="V17" s="274"/>
      <c r="W17" s="275"/>
      <c r="X17" s="276"/>
      <c r="Y17" s="277"/>
      <c r="Z17" s="278"/>
      <c r="AA17" s="273"/>
      <c r="AB17" s="274"/>
      <c r="AC17" s="275"/>
      <c r="AD17" s="273"/>
      <c r="AE17" s="274"/>
      <c r="AF17" s="275"/>
      <c r="AG17" s="273"/>
      <c r="AH17" s="274"/>
      <c r="AI17" s="275"/>
      <c r="AJ17" s="273"/>
      <c r="AK17" s="274"/>
      <c r="AL17" s="275"/>
      <c r="AM17" s="273"/>
      <c r="AN17" s="274"/>
      <c r="AO17" s="275"/>
      <c r="AP17" s="273"/>
      <c r="AQ17" s="274"/>
      <c r="AR17" s="275"/>
      <c r="AS17" s="273"/>
      <c r="AT17" s="274"/>
      <c r="AU17" s="275"/>
      <c r="AV17" s="273"/>
      <c r="AW17" s="274"/>
      <c r="AX17" s="275"/>
      <c r="AY17" s="276"/>
      <c r="AZ17" s="277"/>
      <c r="BA17" s="278"/>
      <c r="BB17" s="273"/>
      <c r="BC17" s="274"/>
      <c r="BD17" s="275"/>
      <c r="BE17" s="273"/>
      <c r="BF17" s="274"/>
      <c r="BG17" s="275"/>
      <c r="BH17" s="273"/>
      <c r="BI17" s="274"/>
      <c r="BJ17" s="275"/>
      <c r="BK17" s="273"/>
      <c r="BL17" s="274"/>
      <c r="BM17" s="275"/>
      <c r="BN17" s="273"/>
      <c r="BO17" s="274"/>
      <c r="BP17" s="275"/>
      <c r="BQ17" s="273"/>
      <c r="BR17" s="274"/>
      <c r="BS17" s="275"/>
      <c r="BT17" s="273"/>
      <c r="BU17" s="274"/>
      <c r="BV17" s="275"/>
      <c r="BW17" s="273"/>
      <c r="BX17" s="274"/>
      <c r="BY17" s="275"/>
      <c r="BZ17" s="276"/>
      <c r="CA17" s="277"/>
      <c r="CB17" s="278"/>
      <c r="CC17" s="273"/>
      <c r="CD17" s="274"/>
      <c r="CE17" s="275"/>
    </row>
    <row r="18" spans="2:83" x14ac:dyDescent="0.35">
      <c r="B18" s="264" t="s">
        <v>469</v>
      </c>
      <c r="C18" s="273"/>
      <c r="D18" s="274"/>
      <c r="E18" s="275"/>
      <c r="F18" s="273">
        <v>58</v>
      </c>
      <c r="G18" s="274">
        <v>40</v>
      </c>
      <c r="H18" s="275">
        <v>49</v>
      </c>
      <c r="I18" s="273">
        <v>47086</v>
      </c>
      <c r="J18" s="274">
        <v>50070</v>
      </c>
      <c r="K18" s="275">
        <v>97156</v>
      </c>
      <c r="L18" s="273"/>
      <c r="M18" s="274"/>
      <c r="N18" s="275"/>
      <c r="O18" s="273">
        <v>60</v>
      </c>
      <c r="P18" s="274">
        <v>43</v>
      </c>
      <c r="Q18" s="275">
        <v>51</v>
      </c>
      <c r="R18" s="273">
        <v>47086</v>
      </c>
      <c r="S18" s="274">
        <v>50070</v>
      </c>
      <c r="T18" s="275">
        <v>97156</v>
      </c>
      <c r="U18" s="273"/>
      <c r="V18" s="274"/>
      <c r="W18" s="275"/>
      <c r="X18" s="276">
        <v>32.799999999999997</v>
      </c>
      <c r="Y18" s="277">
        <v>30</v>
      </c>
      <c r="Z18" s="278">
        <v>31.3</v>
      </c>
      <c r="AA18" s="273">
        <v>47086</v>
      </c>
      <c r="AB18" s="274">
        <v>50070</v>
      </c>
      <c r="AC18" s="275">
        <v>97156</v>
      </c>
      <c r="AD18" s="273"/>
      <c r="AE18" s="274"/>
      <c r="AF18" s="275"/>
      <c r="AG18" s="273">
        <v>75</v>
      </c>
      <c r="AH18" s="274">
        <v>59</v>
      </c>
      <c r="AI18" s="275">
        <v>67</v>
      </c>
      <c r="AJ18" s="273">
        <v>272125</v>
      </c>
      <c r="AK18" s="274">
        <v>285567</v>
      </c>
      <c r="AL18" s="275">
        <v>557692</v>
      </c>
      <c r="AM18" s="273"/>
      <c r="AN18" s="274"/>
      <c r="AO18" s="275"/>
      <c r="AP18" s="273">
        <v>77</v>
      </c>
      <c r="AQ18" s="274">
        <v>61</v>
      </c>
      <c r="AR18" s="275">
        <v>69</v>
      </c>
      <c r="AS18" s="273">
        <v>272125</v>
      </c>
      <c r="AT18" s="274">
        <v>285567</v>
      </c>
      <c r="AU18" s="275">
        <v>557692</v>
      </c>
      <c r="AV18" s="273"/>
      <c r="AW18" s="274"/>
      <c r="AX18" s="275"/>
      <c r="AY18" s="276">
        <v>36.200000000000003</v>
      </c>
      <c r="AZ18" s="277">
        <v>33.6</v>
      </c>
      <c r="BA18" s="278">
        <v>34.9</v>
      </c>
      <c r="BB18" s="273">
        <v>272125</v>
      </c>
      <c r="BC18" s="274">
        <v>285567</v>
      </c>
      <c r="BD18" s="275">
        <v>557692</v>
      </c>
      <c r="BE18" s="273"/>
      <c r="BF18" s="274"/>
      <c r="BG18" s="275"/>
      <c r="BH18" s="273">
        <v>73</v>
      </c>
      <c r="BI18" s="274">
        <v>56</v>
      </c>
      <c r="BJ18" s="275">
        <v>64</v>
      </c>
      <c r="BK18" s="273">
        <v>319211</v>
      </c>
      <c r="BL18" s="274">
        <v>335637</v>
      </c>
      <c r="BM18" s="275">
        <v>654848</v>
      </c>
      <c r="BN18" s="273"/>
      <c r="BO18" s="274"/>
      <c r="BP18" s="275"/>
      <c r="BQ18" s="273">
        <v>74</v>
      </c>
      <c r="BR18" s="274">
        <v>59</v>
      </c>
      <c r="BS18" s="275">
        <v>66</v>
      </c>
      <c r="BT18" s="273">
        <v>319211</v>
      </c>
      <c r="BU18" s="274">
        <v>335637</v>
      </c>
      <c r="BV18" s="275">
        <v>654848</v>
      </c>
      <c r="BW18" s="273"/>
      <c r="BX18" s="274"/>
      <c r="BY18" s="275"/>
      <c r="BZ18" s="276">
        <v>35.700000000000003</v>
      </c>
      <c r="CA18" s="277">
        <v>33.1</v>
      </c>
      <c r="CB18" s="278">
        <v>34.299999999999997</v>
      </c>
      <c r="CC18" s="273">
        <v>319211</v>
      </c>
      <c r="CD18" s="274">
        <v>335637</v>
      </c>
      <c r="CE18" s="275">
        <v>654848</v>
      </c>
    </row>
    <row r="19" spans="2:83" x14ac:dyDescent="0.35">
      <c r="P19" s="157"/>
    </row>
    <row r="20" spans="2:83" ht="14.25" x14ac:dyDescent="0.45">
      <c r="B20" s="272">
        <v>1</v>
      </c>
      <c r="C20" s="272">
        <v>2</v>
      </c>
      <c r="D20" s="272">
        <v>3</v>
      </c>
      <c r="E20" s="272">
        <v>4</v>
      </c>
      <c r="F20" s="272">
        <v>5</v>
      </c>
      <c r="G20" s="272">
        <v>6</v>
      </c>
      <c r="H20" s="272">
        <v>7</v>
      </c>
      <c r="I20" s="272">
        <v>8</v>
      </c>
      <c r="J20" s="272">
        <v>9</v>
      </c>
      <c r="K20" s="272">
        <v>10</v>
      </c>
      <c r="L20" s="272">
        <v>11</v>
      </c>
      <c r="M20" s="272">
        <v>12</v>
      </c>
      <c r="N20" s="272">
        <v>13</v>
      </c>
      <c r="O20" s="272">
        <v>14</v>
      </c>
      <c r="P20" s="272">
        <v>15</v>
      </c>
      <c r="Q20" s="272">
        <v>16</v>
      </c>
      <c r="R20" s="272">
        <v>17</v>
      </c>
      <c r="S20" s="272">
        <v>18</v>
      </c>
      <c r="T20" s="272">
        <v>19</v>
      </c>
      <c r="U20" s="272">
        <v>20</v>
      </c>
      <c r="V20" s="272">
        <v>21</v>
      </c>
      <c r="W20" s="272">
        <v>22</v>
      </c>
      <c r="X20" s="272">
        <v>23</v>
      </c>
      <c r="Y20" s="272">
        <v>24</v>
      </c>
      <c r="Z20" s="272">
        <v>25</v>
      </c>
      <c r="AA20" s="272">
        <v>26</v>
      </c>
      <c r="AB20" s="272">
        <v>27</v>
      </c>
      <c r="AC20" s="272">
        <v>28</v>
      </c>
      <c r="AD20" s="272">
        <v>29</v>
      </c>
      <c r="AE20" s="272">
        <v>30</v>
      </c>
      <c r="AF20" s="272">
        <v>31</v>
      </c>
      <c r="AG20" s="272">
        <v>32</v>
      </c>
      <c r="AH20" s="272">
        <v>33</v>
      </c>
      <c r="AI20" s="272">
        <v>34</v>
      </c>
      <c r="AJ20" s="272">
        <v>35</v>
      </c>
      <c r="AK20" s="272">
        <v>36</v>
      </c>
      <c r="AL20" s="272">
        <v>37</v>
      </c>
      <c r="AM20" s="272">
        <v>38</v>
      </c>
      <c r="AN20" s="272">
        <v>39</v>
      </c>
      <c r="AO20" s="272">
        <v>40</v>
      </c>
      <c r="AP20" s="272">
        <v>41</v>
      </c>
      <c r="AQ20" s="272">
        <v>42</v>
      </c>
      <c r="AR20" s="272">
        <v>43</v>
      </c>
      <c r="AS20" s="272">
        <v>44</v>
      </c>
      <c r="AT20" s="272">
        <v>45</v>
      </c>
      <c r="AU20" s="272">
        <v>46</v>
      </c>
      <c r="AV20" s="272">
        <v>47</v>
      </c>
      <c r="AW20" s="272">
        <v>48</v>
      </c>
      <c r="AX20" s="272">
        <v>49</v>
      </c>
      <c r="AY20" s="272">
        <v>50</v>
      </c>
      <c r="AZ20" s="272">
        <v>51</v>
      </c>
      <c r="BA20" s="272">
        <v>52</v>
      </c>
      <c r="BB20" s="272">
        <v>53</v>
      </c>
      <c r="BC20" s="272">
        <v>54</v>
      </c>
      <c r="BD20" s="272">
        <v>55</v>
      </c>
      <c r="BE20" s="272">
        <v>56</v>
      </c>
      <c r="BF20" s="272">
        <v>57</v>
      </c>
      <c r="BG20" s="272">
        <v>58</v>
      </c>
      <c r="BH20" s="272">
        <v>59</v>
      </c>
      <c r="BI20" s="272">
        <v>60</v>
      </c>
      <c r="BJ20" s="272">
        <v>61</v>
      </c>
      <c r="BK20" s="272">
        <v>62</v>
      </c>
      <c r="BL20" s="272">
        <v>63</v>
      </c>
      <c r="BM20" s="272">
        <v>64</v>
      </c>
      <c r="BN20" s="272">
        <v>65</v>
      </c>
      <c r="BO20" s="272">
        <v>66</v>
      </c>
      <c r="BP20" s="272">
        <v>67</v>
      </c>
      <c r="BQ20" s="272">
        <v>68</v>
      </c>
      <c r="BR20" s="272">
        <v>69</v>
      </c>
      <c r="BS20" s="272">
        <v>70</v>
      </c>
      <c r="BT20" s="272">
        <v>71</v>
      </c>
      <c r="BU20" s="272">
        <v>72</v>
      </c>
      <c r="BV20" s="272">
        <v>73</v>
      </c>
      <c r="BW20" s="272">
        <v>74</v>
      </c>
      <c r="BX20" s="272">
        <v>75</v>
      </c>
      <c r="BY20" s="272">
        <v>76</v>
      </c>
      <c r="BZ20" s="272">
        <v>77</v>
      </c>
      <c r="CA20" s="272">
        <v>78</v>
      </c>
      <c r="CB20" s="272">
        <v>79</v>
      </c>
      <c r="CC20" s="272">
        <v>80</v>
      </c>
      <c r="CD20" s="272">
        <v>81</v>
      </c>
      <c r="CE20" s="272">
        <v>82</v>
      </c>
    </row>
  </sheetData>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H21"/>
  <sheetViews>
    <sheetView topLeftCell="A4" workbookViewId="0">
      <selection activeCell="B11" sqref="B11:FH14"/>
    </sheetView>
  </sheetViews>
  <sheetFormatPr defaultRowHeight="12.75" x14ac:dyDescent="0.35"/>
  <cols>
    <col min="2" max="2" width="18.3984375" customWidth="1"/>
  </cols>
  <sheetData>
    <row r="1" spans="1:164" ht="15" x14ac:dyDescent="0.4">
      <c r="A1" s="159" t="s">
        <v>193</v>
      </c>
    </row>
    <row r="2" spans="1:164" x14ac:dyDescent="0.35">
      <c r="A2" s="157" t="s">
        <v>183</v>
      </c>
      <c r="B2" t="s">
        <v>183</v>
      </c>
      <c r="C2" t="s">
        <v>186</v>
      </c>
    </row>
    <row r="3" spans="1:164" x14ac:dyDescent="0.35">
      <c r="C3" t="s">
        <v>216</v>
      </c>
      <c r="AD3" t="s">
        <v>220</v>
      </c>
      <c r="BE3" t="s">
        <v>221</v>
      </c>
      <c r="CF3" t="s">
        <v>215</v>
      </c>
      <c r="DG3" t="s">
        <v>213</v>
      </c>
      <c r="EH3" t="s">
        <v>236</v>
      </c>
    </row>
    <row r="4" spans="1:164" x14ac:dyDescent="0.35">
      <c r="C4" t="s">
        <v>524</v>
      </c>
      <c r="L4" t="s">
        <v>525</v>
      </c>
      <c r="U4" t="s">
        <v>526</v>
      </c>
      <c r="AD4" t="s">
        <v>524</v>
      </c>
      <c r="AM4" t="s">
        <v>525</v>
      </c>
      <c r="AV4" t="s">
        <v>526</v>
      </c>
      <c r="BE4" t="s">
        <v>524</v>
      </c>
      <c r="BN4" t="s">
        <v>525</v>
      </c>
      <c r="BW4" t="s">
        <v>526</v>
      </c>
      <c r="CF4" t="s">
        <v>524</v>
      </c>
      <c r="CO4" t="s">
        <v>525</v>
      </c>
      <c r="CX4" t="s">
        <v>526</v>
      </c>
      <c r="DG4" t="s">
        <v>524</v>
      </c>
      <c r="DP4" t="s">
        <v>525</v>
      </c>
      <c r="DY4" t="s">
        <v>526</v>
      </c>
      <c r="EH4" t="s">
        <v>524</v>
      </c>
      <c r="EQ4" t="s">
        <v>525</v>
      </c>
      <c r="EZ4" t="s">
        <v>526</v>
      </c>
    </row>
    <row r="5" spans="1:164" x14ac:dyDescent="0.35">
      <c r="C5">
        <v>0</v>
      </c>
      <c r="F5">
        <v>1</v>
      </c>
      <c r="I5" t="s">
        <v>236</v>
      </c>
      <c r="L5">
        <v>0</v>
      </c>
      <c r="O5">
        <v>1</v>
      </c>
      <c r="R5" t="s">
        <v>236</v>
      </c>
      <c r="X5" t="s">
        <v>528</v>
      </c>
      <c r="AA5" t="s">
        <v>236</v>
      </c>
      <c r="AD5">
        <v>0</v>
      </c>
      <c r="AG5">
        <v>1</v>
      </c>
      <c r="AJ5" t="s">
        <v>236</v>
      </c>
      <c r="AM5">
        <v>0</v>
      </c>
      <c r="AP5">
        <v>1</v>
      </c>
      <c r="AS5" t="s">
        <v>236</v>
      </c>
      <c r="AY5" t="s">
        <v>528</v>
      </c>
      <c r="BB5" t="s">
        <v>236</v>
      </c>
      <c r="BE5">
        <v>0</v>
      </c>
      <c r="BH5">
        <v>1</v>
      </c>
      <c r="BK5" t="s">
        <v>236</v>
      </c>
      <c r="BN5">
        <v>0</v>
      </c>
      <c r="BQ5">
        <v>1</v>
      </c>
      <c r="BT5" t="s">
        <v>236</v>
      </c>
      <c r="BZ5" t="s">
        <v>528</v>
      </c>
      <c r="CC5" t="s">
        <v>236</v>
      </c>
      <c r="CF5">
        <v>0</v>
      </c>
      <c r="CI5">
        <v>1</v>
      </c>
      <c r="CL5" t="s">
        <v>236</v>
      </c>
      <c r="CO5">
        <v>0</v>
      </c>
      <c r="CR5">
        <v>1</v>
      </c>
      <c r="CU5" t="s">
        <v>236</v>
      </c>
      <c r="DA5" t="s">
        <v>528</v>
      </c>
      <c r="DD5" t="s">
        <v>236</v>
      </c>
      <c r="DG5">
        <v>0</v>
      </c>
      <c r="DJ5">
        <v>1</v>
      </c>
      <c r="DM5" t="s">
        <v>236</v>
      </c>
      <c r="DP5">
        <v>0</v>
      </c>
      <c r="DS5">
        <v>1</v>
      </c>
      <c r="DV5" t="s">
        <v>236</v>
      </c>
      <c r="EB5" t="s">
        <v>528</v>
      </c>
      <c r="EE5" t="s">
        <v>236</v>
      </c>
      <c r="EH5">
        <v>0</v>
      </c>
      <c r="EK5">
        <v>1</v>
      </c>
      <c r="EN5" t="s">
        <v>236</v>
      </c>
      <c r="EQ5">
        <v>0</v>
      </c>
      <c r="ET5">
        <v>1</v>
      </c>
      <c r="EW5" t="s">
        <v>236</v>
      </c>
      <c r="FC5" t="s">
        <v>528</v>
      </c>
      <c r="FF5" t="s">
        <v>236</v>
      </c>
    </row>
    <row r="6" spans="1:164" x14ac:dyDescent="0.35">
      <c r="C6" t="s">
        <v>528</v>
      </c>
      <c r="F6" t="s">
        <v>528</v>
      </c>
      <c r="I6" t="s">
        <v>528</v>
      </c>
      <c r="L6" t="s">
        <v>528</v>
      </c>
      <c r="O6" t="s">
        <v>528</v>
      </c>
      <c r="R6" t="s">
        <v>528</v>
      </c>
      <c r="X6" s="273" t="s">
        <v>412</v>
      </c>
      <c r="Y6" s="274" t="s">
        <v>184</v>
      </c>
      <c r="Z6" s="275" t="s">
        <v>236</v>
      </c>
      <c r="AA6" t="s">
        <v>528</v>
      </c>
      <c r="AD6" t="s">
        <v>528</v>
      </c>
      <c r="AG6" t="s">
        <v>528</v>
      </c>
      <c r="AJ6" t="s">
        <v>528</v>
      </c>
      <c r="AM6" t="s">
        <v>528</v>
      </c>
      <c r="AP6" t="s">
        <v>528</v>
      </c>
      <c r="AS6" t="s">
        <v>528</v>
      </c>
      <c r="AY6" s="273" t="s">
        <v>412</v>
      </c>
      <c r="AZ6" s="274" t="s">
        <v>184</v>
      </c>
      <c r="BA6" s="275" t="s">
        <v>236</v>
      </c>
      <c r="BB6" t="s">
        <v>528</v>
      </c>
      <c r="BE6" t="s">
        <v>528</v>
      </c>
      <c r="BH6" t="s">
        <v>528</v>
      </c>
      <c r="BK6" t="s">
        <v>528</v>
      </c>
      <c r="BN6" t="s">
        <v>528</v>
      </c>
      <c r="BQ6" t="s">
        <v>528</v>
      </c>
      <c r="BT6" t="s">
        <v>528</v>
      </c>
      <c r="BZ6" s="273" t="s">
        <v>412</v>
      </c>
      <c r="CA6" s="274" t="s">
        <v>184</v>
      </c>
      <c r="CB6" s="275" t="s">
        <v>236</v>
      </c>
      <c r="CC6" t="s">
        <v>528</v>
      </c>
      <c r="CF6" t="s">
        <v>528</v>
      </c>
      <c r="CI6" t="s">
        <v>528</v>
      </c>
      <c r="CL6" t="s">
        <v>528</v>
      </c>
      <c r="CO6" t="s">
        <v>528</v>
      </c>
      <c r="CR6" t="s">
        <v>528</v>
      </c>
      <c r="CU6" t="s">
        <v>528</v>
      </c>
      <c r="DA6" s="273" t="s">
        <v>412</v>
      </c>
      <c r="DB6" s="274" t="s">
        <v>184</v>
      </c>
      <c r="DC6" s="275" t="s">
        <v>236</v>
      </c>
      <c r="DD6" t="s">
        <v>528</v>
      </c>
      <c r="DG6" t="s">
        <v>528</v>
      </c>
      <c r="DJ6" t="s">
        <v>528</v>
      </c>
      <c r="DM6" t="s">
        <v>528</v>
      </c>
      <c r="DP6" t="s">
        <v>528</v>
      </c>
      <c r="DS6" t="s">
        <v>528</v>
      </c>
      <c r="DV6" t="s">
        <v>528</v>
      </c>
      <c r="EB6" s="273" t="s">
        <v>412</v>
      </c>
      <c r="EC6" s="274" t="s">
        <v>184</v>
      </c>
      <c r="ED6" s="275" t="s">
        <v>236</v>
      </c>
      <c r="EE6" t="s">
        <v>528</v>
      </c>
      <c r="EH6" t="s">
        <v>528</v>
      </c>
      <c r="EK6" t="s">
        <v>528</v>
      </c>
      <c r="EN6" t="s">
        <v>528</v>
      </c>
      <c r="EQ6" t="s">
        <v>528</v>
      </c>
      <c r="ET6" t="s">
        <v>528</v>
      </c>
      <c r="EW6" t="s">
        <v>528</v>
      </c>
      <c r="FC6" s="273" t="s">
        <v>412</v>
      </c>
      <c r="FD6" s="274" t="s">
        <v>184</v>
      </c>
      <c r="FE6" s="275" t="s">
        <v>236</v>
      </c>
      <c r="FF6" t="s">
        <v>528</v>
      </c>
    </row>
    <row r="7" spans="1:164" x14ac:dyDescent="0.35">
      <c r="C7" s="273" t="s">
        <v>412</v>
      </c>
      <c r="D7" s="274" t="s">
        <v>184</v>
      </c>
      <c r="E7" s="275" t="s">
        <v>236</v>
      </c>
      <c r="F7" s="273" t="s">
        <v>412</v>
      </c>
      <c r="G7" s="274" t="s">
        <v>184</v>
      </c>
      <c r="H7" s="275" t="s">
        <v>236</v>
      </c>
      <c r="I7" s="273" t="s">
        <v>412</v>
      </c>
      <c r="J7" s="274" t="s">
        <v>184</v>
      </c>
      <c r="K7" s="275" t="s">
        <v>236</v>
      </c>
      <c r="L7" s="273" t="s">
        <v>412</v>
      </c>
      <c r="M7" s="274" t="s">
        <v>184</v>
      </c>
      <c r="N7" s="275" t="s">
        <v>236</v>
      </c>
      <c r="O7" s="273" t="s">
        <v>412</v>
      </c>
      <c r="P7" s="274" t="s">
        <v>184</v>
      </c>
      <c r="Q7" s="275" t="s">
        <v>236</v>
      </c>
      <c r="R7" s="273" t="s">
        <v>412</v>
      </c>
      <c r="S7" s="274" t="s">
        <v>184</v>
      </c>
      <c r="T7" s="275" t="s">
        <v>236</v>
      </c>
      <c r="U7" s="273"/>
      <c r="V7" s="274"/>
      <c r="W7" s="275"/>
      <c r="X7" s="273" t="s">
        <v>529</v>
      </c>
      <c r="Y7" s="274" t="s">
        <v>529</v>
      </c>
      <c r="Z7" s="275" t="s">
        <v>529</v>
      </c>
      <c r="AA7" s="273" t="s">
        <v>412</v>
      </c>
      <c r="AB7" s="274" t="s">
        <v>184</v>
      </c>
      <c r="AC7" s="275" t="s">
        <v>236</v>
      </c>
      <c r="AD7" s="273" t="s">
        <v>412</v>
      </c>
      <c r="AE7" s="274" t="s">
        <v>184</v>
      </c>
      <c r="AF7" s="275" t="s">
        <v>236</v>
      </c>
      <c r="AG7" s="273" t="s">
        <v>412</v>
      </c>
      <c r="AH7" s="274" t="s">
        <v>184</v>
      </c>
      <c r="AI7" s="275" t="s">
        <v>236</v>
      </c>
      <c r="AJ7" s="273" t="s">
        <v>412</v>
      </c>
      <c r="AK7" s="274" t="s">
        <v>184</v>
      </c>
      <c r="AL7" s="275" t="s">
        <v>236</v>
      </c>
      <c r="AM7" s="273" t="s">
        <v>412</v>
      </c>
      <c r="AN7" s="274" t="s">
        <v>184</v>
      </c>
      <c r="AO7" s="275" t="s">
        <v>236</v>
      </c>
      <c r="AP7" s="273" t="s">
        <v>412</v>
      </c>
      <c r="AQ7" s="274" t="s">
        <v>184</v>
      </c>
      <c r="AR7" s="275" t="s">
        <v>236</v>
      </c>
      <c r="AS7" s="273" t="s">
        <v>412</v>
      </c>
      <c r="AT7" s="274" t="s">
        <v>184</v>
      </c>
      <c r="AU7" s="275" t="s">
        <v>236</v>
      </c>
      <c r="AV7" s="273"/>
      <c r="AW7" s="274"/>
      <c r="AX7" s="275"/>
      <c r="AY7" s="273" t="s">
        <v>529</v>
      </c>
      <c r="AZ7" s="274" t="s">
        <v>529</v>
      </c>
      <c r="BA7" s="275" t="s">
        <v>529</v>
      </c>
      <c r="BB7" s="273" t="s">
        <v>412</v>
      </c>
      <c r="BC7" s="274" t="s">
        <v>184</v>
      </c>
      <c r="BD7" s="275" t="s">
        <v>236</v>
      </c>
      <c r="BE7" s="273" t="s">
        <v>412</v>
      </c>
      <c r="BF7" s="274" t="s">
        <v>184</v>
      </c>
      <c r="BG7" s="275" t="s">
        <v>236</v>
      </c>
      <c r="BH7" s="273" t="s">
        <v>412</v>
      </c>
      <c r="BI7" s="274" t="s">
        <v>184</v>
      </c>
      <c r="BJ7" s="275" t="s">
        <v>236</v>
      </c>
      <c r="BK7" s="273" t="s">
        <v>412</v>
      </c>
      <c r="BL7" s="274" t="s">
        <v>184</v>
      </c>
      <c r="BM7" s="275" t="s">
        <v>236</v>
      </c>
      <c r="BN7" s="273" t="s">
        <v>412</v>
      </c>
      <c r="BO7" s="274" t="s">
        <v>184</v>
      </c>
      <c r="BP7" s="275" t="s">
        <v>236</v>
      </c>
      <c r="BQ7" s="273" t="s">
        <v>412</v>
      </c>
      <c r="BR7" s="274" t="s">
        <v>184</v>
      </c>
      <c r="BS7" s="275" t="s">
        <v>236</v>
      </c>
      <c r="BT7" s="273" t="s">
        <v>412</v>
      </c>
      <c r="BU7" s="274" t="s">
        <v>184</v>
      </c>
      <c r="BV7" s="275" t="s">
        <v>236</v>
      </c>
      <c r="BW7" s="273"/>
      <c r="BX7" s="274"/>
      <c r="BY7" s="275"/>
      <c r="BZ7" s="273" t="s">
        <v>529</v>
      </c>
      <c r="CA7" s="274" t="s">
        <v>529</v>
      </c>
      <c r="CB7" s="275" t="s">
        <v>529</v>
      </c>
      <c r="CC7" s="273" t="s">
        <v>412</v>
      </c>
      <c r="CD7" s="274" t="s">
        <v>184</v>
      </c>
      <c r="CE7" s="275" t="s">
        <v>236</v>
      </c>
      <c r="CF7" s="273" t="s">
        <v>412</v>
      </c>
      <c r="CG7" s="274" t="s">
        <v>184</v>
      </c>
      <c r="CH7" s="275" t="s">
        <v>236</v>
      </c>
      <c r="CI7" s="273" t="s">
        <v>412</v>
      </c>
      <c r="CJ7" s="274" t="s">
        <v>184</v>
      </c>
      <c r="CK7" s="275" t="s">
        <v>236</v>
      </c>
      <c r="CL7" s="273" t="s">
        <v>412</v>
      </c>
      <c r="CM7" s="274" t="s">
        <v>184</v>
      </c>
      <c r="CN7" s="275" t="s">
        <v>236</v>
      </c>
      <c r="CO7" s="273" t="s">
        <v>412</v>
      </c>
      <c r="CP7" s="274" t="s">
        <v>184</v>
      </c>
      <c r="CQ7" s="275" t="s">
        <v>236</v>
      </c>
      <c r="CR7" s="273" t="s">
        <v>412</v>
      </c>
      <c r="CS7" s="274" t="s">
        <v>184</v>
      </c>
      <c r="CT7" s="275" t="s">
        <v>236</v>
      </c>
      <c r="CU7" s="273" t="s">
        <v>412</v>
      </c>
      <c r="CV7" s="274" t="s">
        <v>184</v>
      </c>
      <c r="CW7" s="275" t="s">
        <v>236</v>
      </c>
      <c r="CX7" s="273"/>
      <c r="CY7" s="274"/>
      <c r="CZ7" s="275"/>
      <c r="DA7" s="273" t="s">
        <v>529</v>
      </c>
      <c r="DB7" s="274" t="s">
        <v>529</v>
      </c>
      <c r="DC7" s="275" t="s">
        <v>529</v>
      </c>
      <c r="DD7" s="273" t="s">
        <v>412</v>
      </c>
      <c r="DE7" s="274" t="s">
        <v>184</v>
      </c>
      <c r="DF7" s="275" t="s">
        <v>236</v>
      </c>
      <c r="DG7" s="273" t="s">
        <v>412</v>
      </c>
      <c r="DH7" s="274" t="s">
        <v>184</v>
      </c>
      <c r="DI7" s="275" t="s">
        <v>236</v>
      </c>
      <c r="DJ7" s="273" t="s">
        <v>412</v>
      </c>
      <c r="DK7" s="274" t="s">
        <v>184</v>
      </c>
      <c r="DL7" s="275" t="s">
        <v>236</v>
      </c>
      <c r="DM7" s="273" t="s">
        <v>412</v>
      </c>
      <c r="DN7" s="274" t="s">
        <v>184</v>
      </c>
      <c r="DO7" s="275" t="s">
        <v>236</v>
      </c>
      <c r="DP7" s="273" t="s">
        <v>412</v>
      </c>
      <c r="DQ7" s="274" t="s">
        <v>184</v>
      </c>
      <c r="DR7" s="275" t="s">
        <v>236</v>
      </c>
      <c r="DS7" s="273" t="s">
        <v>412</v>
      </c>
      <c r="DT7" s="274" t="s">
        <v>184</v>
      </c>
      <c r="DU7" s="275" t="s">
        <v>236</v>
      </c>
      <c r="DV7" s="273" t="s">
        <v>412</v>
      </c>
      <c r="DW7" s="274" t="s">
        <v>184</v>
      </c>
      <c r="DX7" s="275" t="s">
        <v>236</v>
      </c>
      <c r="DY7" s="273"/>
      <c r="DZ7" s="274"/>
      <c r="EA7" s="275"/>
      <c r="EB7" s="273" t="s">
        <v>529</v>
      </c>
      <c r="EC7" s="274" t="s">
        <v>529</v>
      </c>
      <c r="ED7" s="275" t="s">
        <v>529</v>
      </c>
      <c r="EE7" s="273" t="s">
        <v>412</v>
      </c>
      <c r="EF7" s="274" t="s">
        <v>184</v>
      </c>
      <c r="EG7" s="275" t="s">
        <v>236</v>
      </c>
      <c r="EH7" s="273" t="s">
        <v>412</v>
      </c>
      <c r="EI7" s="274" t="s">
        <v>184</v>
      </c>
      <c r="EJ7" s="275" t="s">
        <v>236</v>
      </c>
      <c r="EK7" s="273" t="s">
        <v>412</v>
      </c>
      <c r="EL7" s="274" t="s">
        <v>184</v>
      </c>
      <c r="EM7" s="275" t="s">
        <v>236</v>
      </c>
      <c r="EN7" s="273" t="s">
        <v>412</v>
      </c>
      <c r="EO7" s="274" t="s">
        <v>184</v>
      </c>
      <c r="EP7" s="275" t="s">
        <v>236</v>
      </c>
      <c r="EQ7" s="273" t="s">
        <v>412</v>
      </c>
      <c r="ER7" s="274" t="s">
        <v>184</v>
      </c>
      <c r="ES7" s="275" t="s">
        <v>236</v>
      </c>
      <c r="ET7" s="273" t="s">
        <v>412</v>
      </c>
      <c r="EU7" s="274" t="s">
        <v>184</v>
      </c>
      <c r="EV7" s="275" t="s">
        <v>236</v>
      </c>
      <c r="EW7" s="273" t="s">
        <v>412</v>
      </c>
      <c r="EX7" s="274" t="s">
        <v>184</v>
      </c>
      <c r="EY7" s="275" t="s">
        <v>236</v>
      </c>
      <c r="EZ7" s="273"/>
      <c r="FA7" s="274"/>
      <c r="FB7" s="275"/>
      <c r="FC7" s="273" t="s">
        <v>529</v>
      </c>
      <c r="FD7" s="274" t="s">
        <v>529</v>
      </c>
      <c r="FE7" s="275" t="s">
        <v>529</v>
      </c>
      <c r="FF7" s="273" t="s">
        <v>412</v>
      </c>
      <c r="FG7" s="274" t="s">
        <v>184</v>
      </c>
      <c r="FH7" s="275" t="s">
        <v>236</v>
      </c>
    </row>
    <row r="8" spans="1:164" x14ac:dyDescent="0.35">
      <c r="C8" s="273" t="s">
        <v>185</v>
      </c>
      <c r="D8" s="274" t="s">
        <v>185</v>
      </c>
      <c r="E8" s="275" t="s">
        <v>185</v>
      </c>
      <c r="F8" s="273" t="s">
        <v>185</v>
      </c>
      <c r="G8" s="274" t="s">
        <v>185</v>
      </c>
      <c r="H8" s="275" t="s">
        <v>185</v>
      </c>
      <c r="I8" s="273" t="s">
        <v>185</v>
      </c>
      <c r="J8" s="274" t="s">
        <v>185</v>
      </c>
      <c r="K8" s="275" t="s">
        <v>185</v>
      </c>
      <c r="L8" s="273" t="s">
        <v>185</v>
      </c>
      <c r="M8" s="274" t="s">
        <v>185</v>
      </c>
      <c r="N8" s="275" t="s">
        <v>185</v>
      </c>
      <c r="O8" s="273" t="s">
        <v>185</v>
      </c>
      <c r="P8" s="274" t="s">
        <v>185</v>
      </c>
      <c r="Q8" s="275" t="s">
        <v>185</v>
      </c>
      <c r="R8" s="273" t="s">
        <v>185</v>
      </c>
      <c r="S8" s="274" t="s">
        <v>185</v>
      </c>
      <c r="T8" s="275" t="s">
        <v>185</v>
      </c>
      <c r="U8" s="273"/>
      <c r="V8" s="274"/>
      <c r="W8" s="275"/>
      <c r="X8" s="273" t="s">
        <v>185</v>
      </c>
      <c r="Y8" s="274" t="s">
        <v>185</v>
      </c>
      <c r="Z8" s="275" t="s">
        <v>185</v>
      </c>
      <c r="AA8" s="273" t="s">
        <v>185</v>
      </c>
      <c r="AB8" s="274" t="s">
        <v>185</v>
      </c>
      <c r="AC8" s="275" t="s">
        <v>185</v>
      </c>
      <c r="AD8" s="273" t="s">
        <v>185</v>
      </c>
      <c r="AE8" s="274" t="s">
        <v>185</v>
      </c>
      <c r="AF8" s="275" t="s">
        <v>185</v>
      </c>
      <c r="AG8" s="273" t="s">
        <v>185</v>
      </c>
      <c r="AH8" s="274" t="s">
        <v>185</v>
      </c>
      <c r="AI8" s="275" t="s">
        <v>185</v>
      </c>
      <c r="AJ8" s="273" t="s">
        <v>185</v>
      </c>
      <c r="AK8" s="274" t="s">
        <v>185</v>
      </c>
      <c r="AL8" s="275" t="s">
        <v>185</v>
      </c>
      <c r="AM8" s="273" t="s">
        <v>185</v>
      </c>
      <c r="AN8" s="274" t="s">
        <v>185</v>
      </c>
      <c r="AO8" s="275" t="s">
        <v>185</v>
      </c>
      <c r="AP8" s="273" t="s">
        <v>185</v>
      </c>
      <c r="AQ8" s="274" t="s">
        <v>185</v>
      </c>
      <c r="AR8" s="275" t="s">
        <v>185</v>
      </c>
      <c r="AS8" s="273" t="s">
        <v>185</v>
      </c>
      <c r="AT8" s="274" t="s">
        <v>185</v>
      </c>
      <c r="AU8" s="275" t="s">
        <v>185</v>
      </c>
      <c r="AV8" s="273"/>
      <c r="AW8" s="274"/>
      <c r="AX8" s="275"/>
      <c r="AY8" s="273" t="s">
        <v>185</v>
      </c>
      <c r="AZ8" s="274" t="s">
        <v>185</v>
      </c>
      <c r="BA8" s="275" t="s">
        <v>185</v>
      </c>
      <c r="BB8" s="273" t="s">
        <v>185</v>
      </c>
      <c r="BC8" s="274" t="s">
        <v>185</v>
      </c>
      <c r="BD8" s="275" t="s">
        <v>185</v>
      </c>
      <c r="BE8" s="273" t="s">
        <v>185</v>
      </c>
      <c r="BF8" s="274" t="s">
        <v>185</v>
      </c>
      <c r="BG8" s="275" t="s">
        <v>185</v>
      </c>
      <c r="BH8" s="273" t="s">
        <v>185</v>
      </c>
      <c r="BI8" s="274" t="s">
        <v>185</v>
      </c>
      <c r="BJ8" s="275" t="s">
        <v>185</v>
      </c>
      <c r="BK8" s="273" t="s">
        <v>185</v>
      </c>
      <c r="BL8" s="274" t="s">
        <v>185</v>
      </c>
      <c r="BM8" s="275" t="s">
        <v>185</v>
      </c>
      <c r="BN8" s="273" t="s">
        <v>185</v>
      </c>
      <c r="BO8" s="274" t="s">
        <v>185</v>
      </c>
      <c r="BP8" s="275" t="s">
        <v>185</v>
      </c>
      <c r="BQ8" s="273" t="s">
        <v>185</v>
      </c>
      <c r="BR8" s="274" t="s">
        <v>185</v>
      </c>
      <c r="BS8" s="275" t="s">
        <v>185</v>
      </c>
      <c r="BT8" s="273" t="s">
        <v>185</v>
      </c>
      <c r="BU8" s="274" t="s">
        <v>185</v>
      </c>
      <c r="BV8" s="275" t="s">
        <v>185</v>
      </c>
      <c r="BW8" s="273"/>
      <c r="BX8" s="274"/>
      <c r="BY8" s="275"/>
      <c r="BZ8" s="273" t="s">
        <v>185</v>
      </c>
      <c r="CA8" s="274" t="s">
        <v>185</v>
      </c>
      <c r="CB8" s="275" t="s">
        <v>185</v>
      </c>
      <c r="CC8" s="273" t="s">
        <v>185</v>
      </c>
      <c r="CD8" s="274" t="s">
        <v>185</v>
      </c>
      <c r="CE8" s="275" t="s">
        <v>185</v>
      </c>
      <c r="CF8" s="273" t="s">
        <v>185</v>
      </c>
      <c r="CG8" s="274" t="s">
        <v>185</v>
      </c>
      <c r="CH8" s="275" t="s">
        <v>185</v>
      </c>
      <c r="CI8" s="273" t="s">
        <v>185</v>
      </c>
      <c r="CJ8" s="274" t="s">
        <v>185</v>
      </c>
      <c r="CK8" s="275" t="s">
        <v>185</v>
      </c>
      <c r="CL8" s="273" t="s">
        <v>185</v>
      </c>
      <c r="CM8" s="274" t="s">
        <v>185</v>
      </c>
      <c r="CN8" s="275" t="s">
        <v>185</v>
      </c>
      <c r="CO8" s="273" t="s">
        <v>185</v>
      </c>
      <c r="CP8" s="274" t="s">
        <v>185</v>
      </c>
      <c r="CQ8" s="275" t="s">
        <v>185</v>
      </c>
      <c r="CR8" s="273" t="s">
        <v>185</v>
      </c>
      <c r="CS8" s="274" t="s">
        <v>185</v>
      </c>
      <c r="CT8" s="275" t="s">
        <v>185</v>
      </c>
      <c r="CU8" s="273" t="s">
        <v>185</v>
      </c>
      <c r="CV8" s="274" t="s">
        <v>185</v>
      </c>
      <c r="CW8" s="275" t="s">
        <v>185</v>
      </c>
      <c r="CX8" s="273"/>
      <c r="CY8" s="274"/>
      <c r="CZ8" s="275"/>
      <c r="DA8" s="273" t="s">
        <v>185</v>
      </c>
      <c r="DB8" s="274" t="s">
        <v>185</v>
      </c>
      <c r="DC8" s="275" t="s">
        <v>185</v>
      </c>
      <c r="DD8" s="273" t="s">
        <v>185</v>
      </c>
      <c r="DE8" s="274" t="s">
        <v>185</v>
      </c>
      <c r="DF8" s="275" t="s">
        <v>185</v>
      </c>
      <c r="DG8" s="273" t="s">
        <v>185</v>
      </c>
      <c r="DH8" s="274" t="s">
        <v>185</v>
      </c>
      <c r="DI8" s="275" t="s">
        <v>185</v>
      </c>
      <c r="DJ8" s="273" t="s">
        <v>185</v>
      </c>
      <c r="DK8" s="274" t="s">
        <v>185</v>
      </c>
      <c r="DL8" s="275" t="s">
        <v>185</v>
      </c>
      <c r="DM8" s="273" t="s">
        <v>185</v>
      </c>
      <c r="DN8" s="274" t="s">
        <v>185</v>
      </c>
      <c r="DO8" s="275" t="s">
        <v>185</v>
      </c>
      <c r="DP8" s="273" t="s">
        <v>185</v>
      </c>
      <c r="DQ8" s="274" t="s">
        <v>185</v>
      </c>
      <c r="DR8" s="275" t="s">
        <v>185</v>
      </c>
      <c r="DS8" s="273" t="s">
        <v>185</v>
      </c>
      <c r="DT8" s="274" t="s">
        <v>185</v>
      </c>
      <c r="DU8" s="275" t="s">
        <v>185</v>
      </c>
      <c r="DV8" s="273" t="s">
        <v>185</v>
      </c>
      <c r="DW8" s="274" t="s">
        <v>185</v>
      </c>
      <c r="DX8" s="275" t="s">
        <v>185</v>
      </c>
      <c r="DY8" s="273"/>
      <c r="DZ8" s="274"/>
      <c r="EA8" s="275"/>
      <c r="EB8" s="273" t="s">
        <v>185</v>
      </c>
      <c r="EC8" s="274" t="s">
        <v>185</v>
      </c>
      <c r="ED8" s="275" t="s">
        <v>185</v>
      </c>
      <c r="EE8" s="273" t="s">
        <v>185</v>
      </c>
      <c r="EF8" s="274" t="s">
        <v>185</v>
      </c>
      <c r="EG8" s="275" t="s">
        <v>185</v>
      </c>
      <c r="EH8" s="273" t="s">
        <v>185</v>
      </c>
      <c r="EI8" s="274" t="s">
        <v>185</v>
      </c>
      <c r="EJ8" s="275" t="s">
        <v>185</v>
      </c>
      <c r="EK8" s="273" t="s">
        <v>185</v>
      </c>
      <c r="EL8" s="274" t="s">
        <v>185</v>
      </c>
      <c r="EM8" s="275" t="s">
        <v>185</v>
      </c>
      <c r="EN8" s="273" t="s">
        <v>185</v>
      </c>
      <c r="EO8" s="274" t="s">
        <v>185</v>
      </c>
      <c r="EP8" s="275" t="s">
        <v>185</v>
      </c>
      <c r="EQ8" s="273" t="s">
        <v>185</v>
      </c>
      <c r="ER8" s="274" t="s">
        <v>185</v>
      </c>
      <c r="ES8" s="275" t="s">
        <v>185</v>
      </c>
      <c r="ET8" s="273" t="s">
        <v>185</v>
      </c>
      <c r="EU8" s="274" t="s">
        <v>185</v>
      </c>
      <c r="EV8" s="275" t="s">
        <v>185</v>
      </c>
      <c r="EW8" s="273" t="s">
        <v>185</v>
      </c>
      <c r="EX8" s="274" t="s">
        <v>185</v>
      </c>
      <c r="EY8" s="275" t="s">
        <v>185</v>
      </c>
      <c r="EZ8" s="273"/>
      <c r="FA8" s="274"/>
      <c r="FB8" s="275"/>
      <c r="FC8" s="273" t="s">
        <v>185</v>
      </c>
      <c r="FD8" s="274" t="s">
        <v>185</v>
      </c>
      <c r="FE8" s="275" t="s">
        <v>185</v>
      </c>
      <c r="FF8" s="273" t="s">
        <v>185</v>
      </c>
      <c r="FG8" s="274" t="s">
        <v>185</v>
      </c>
      <c r="FH8" s="275" t="s">
        <v>185</v>
      </c>
    </row>
    <row r="9" spans="1:164" x14ac:dyDescent="0.35">
      <c r="A9" t="s">
        <v>190</v>
      </c>
      <c r="B9" t="s">
        <v>228</v>
      </c>
      <c r="C9" s="273"/>
      <c r="D9" s="274"/>
      <c r="E9" s="275"/>
      <c r="F9" s="273">
        <v>72</v>
      </c>
      <c r="G9" s="274">
        <v>59</v>
      </c>
      <c r="H9" s="274">
        <v>65</v>
      </c>
      <c r="I9" s="273">
        <v>27020</v>
      </c>
      <c r="J9" s="274">
        <v>26021</v>
      </c>
      <c r="K9" s="275">
        <v>53041</v>
      </c>
      <c r="L9" s="273"/>
      <c r="M9" s="274"/>
      <c r="N9" s="275"/>
      <c r="O9" s="273">
        <v>75</v>
      </c>
      <c r="P9" s="273">
        <v>64</v>
      </c>
      <c r="Q9" s="273">
        <v>70</v>
      </c>
      <c r="R9" s="273">
        <v>27020</v>
      </c>
      <c r="S9" s="274">
        <v>26021</v>
      </c>
      <c r="T9" s="275">
        <v>53041</v>
      </c>
      <c r="U9" s="273"/>
      <c r="V9" s="274"/>
      <c r="W9" s="275"/>
      <c r="X9" s="276">
        <v>35.200000000000003</v>
      </c>
      <c r="Y9" s="277">
        <v>33.299999999999997</v>
      </c>
      <c r="Z9" s="278">
        <v>34.299999999999997</v>
      </c>
      <c r="AA9" s="273">
        <v>27020</v>
      </c>
      <c r="AB9" s="274">
        <v>26021</v>
      </c>
      <c r="AC9" s="275">
        <v>53041</v>
      </c>
      <c r="AD9" s="273"/>
      <c r="AE9" s="274"/>
      <c r="AF9" s="275"/>
      <c r="AG9" s="273">
        <v>75</v>
      </c>
      <c r="AH9" s="273">
        <v>62</v>
      </c>
      <c r="AI9" s="273">
        <v>69</v>
      </c>
      <c r="AJ9" s="273">
        <v>14175</v>
      </c>
      <c r="AK9" s="274">
        <v>12824</v>
      </c>
      <c r="AL9" s="275">
        <v>26999</v>
      </c>
      <c r="AM9" s="273"/>
      <c r="AN9" s="274"/>
      <c r="AO9" s="275"/>
      <c r="AP9" s="273">
        <v>77</v>
      </c>
      <c r="AQ9" s="273">
        <v>65</v>
      </c>
      <c r="AR9" s="273">
        <v>71</v>
      </c>
      <c r="AS9" s="273">
        <v>14175</v>
      </c>
      <c r="AT9" s="274">
        <v>12824</v>
      </c>
      <c r="AU9" s="275">
        <v>26999</v>
      </c>
      <c r="AV9" s="273"/>
      <c r="AW9" s="274"/>
      <c r="AX9" s="275"/>
      <c r="AY9" s="276">
        <v>35.6</v>
      </c>
      <c r="AZ9" s="277">
        <v>33.6</v>
      </c>
      <c r="BA9" s="278">
        <v>34.700000000000003</v>
      </c>
      <c r="BB9" s="273">
        <v>14175</v>
      </c>
      <c r="BC9" s="274">
        <v>12824</v>
      </c>
      <c r="BD9" s="275">
        <v>26999</v>
      </c>
      <c r="BE9" s="273"/>
      <c r="BF9" s="274"/>
      <c r="BG9" s="275"/>
      <c r="BH9" s="273">
        <v>73</v>
      </c>
      <c r="BI9" s="273">
        <v>60</v>
      </c>
      <c r="BJ9" s="273">
        <v>67</v>
      </c>
      <c r="BK9" s="273">
        <v>1336</v>
      </c>
      <c r="BL9" s="274">
        <v>1322</v>
      </c>
      <c r="BM9" s="275">
        <v>2658</v>
      </c>
      <c r="BN9" s="273"/>
      <c r="BO9" s="274"/>
      <c r="BP9" s="275"/>
      <c r="BQ9" s="273">
        <v>77</v>
      </c>
      <c r="BR9" s="273">
        <v>65</v>
      </c>
      <c r="BS9" s="273">
        <v>71</v>
      </c>
      <c r="BT9" s="273">
        <v>1336</v>
      </c>
      <c r="BU9" s="274">
        <v>1322</v>
      </c>
      <c r="BV9" s="275">
        <v>2658</v>
      </c>
      <c r="BW9" s="273"/>
      <c r="BX9" s="274"/>
      <c r="BY9" s="275"/>
      <c r="BZ9" s="276">
        <v>35.6</v>
      </c>
      <c r="CA9" s="277">
        <v>34</v>
      </c>
      <c r="CB9" s="278">
        <v>34.799999999999997</v>
      </c>
      <c r="CC9" s="273">
        <v>1336</v>
      </c>
      <c r="CD9" s="274">
        <v>1322</v>
      </c>
      <c r="CE9" s="275">
        <v>2658</v>
      </c>
      <c r="CF9" s="273"/>
      <c r="CG9" s="274"/>
      <c r="CH9" s="275"/>
      <c r="CI9" s="273">
        <v>78</v>
      </c>
      <c r="CJ9" s="273">
        <v>63</v>
      </c>
      <c r="CK9" s="273">
        <v>71</v>
      </c>
      <c r="CL9" s="273">
        <v>16581</v>
      </c>
      <c r="CM9" s="274">
        <v>16043</v>
      </c>
      <c r="CN9" s="275">
        <v>32624</v>
      </c>
      <c r="CO9" s="273"/>
      <c r="CP9" s="274"/>
      <c r="CQ9" s="275"/>
      <c r="CR9" s="273">
        <v>79</v>
      </c>
      <c r="CS9" s="273">
        <v>66</v>
      </c>
      <c r="CT9" s="273">
        <v>73</v>
      </c>
      <c r="CU9" s="273">
        <v>16581</v>
      </c>
      <c r="CV9" s="274">
        <v>16043</v>
      </c>
      <c r="CW9" s="275">
        <v>32624</v>
      </c>
      <c r="CX9" s="273"/>
      <c r="CY9" s="274"/>
      <c r="CZ9" s="275"/>
      <c r="DA9" s="276">
        <v>36.5</v>
      </c>
      <c r="DB9" s="276">
        <v>34.5</v>
      </c>
      <c r="DC9" s="276">
        <v>35.5</v>
      </c>
      <c r="DD9" s="273">
        <v>16581</v>
      </c>
      <c r="DE9" s="274">
        <v>16043</v>
      </c>
      <c r="DF9" s="275">
        <v>32624</v>
      </c>
      <c r="DG9" s="273"/>
      <c r="DH9" s="274"/>
      <c r="DI9" s="275"/>
      <c r="DJ9" s="273">
        <v>77</v>
      </c>
      <c r="DK9" s="273">
        <v>63</v>
      </c>
      <c r="DL9" s="273">
        <v>70</v>
      </c>
      <c r="DM9" s="273">
        <v>208780</v>
      </c>
      <c r="DN9" s="274">
        <v>203537</v>
      </c>
      <c r="DO9" s="275">
        <v>412317</v>
      </c>
      <c r="DP9" s="273"/>
      <c r="DQ9" s="274"/>
      <c r="DR9" s="275"/>
      <c r="DS9" s="273">
        <v>78</v>
      </c>
      <c r="DT9" s="273">
        <v>66</v>
      </c>
      <c r="DU9" s="273">
        <v>72</v>
      </c>
      <c r="DV9" s="273">
        <v>208780</v>
      </c>
      <c r="DW9" s="274">
        <v>203537</v>
      </c>
      <c r="DX9" s="275">
        <v>412317</v>
      </c>
      <c r="DY9" s="273"/>
      <c r="DZ9" s="274"/>
      <c r="EA9" s="275"/>
      <c r="EB9" s="276">
        <v>36.5</v>
      </c>
      <c r="EC9" s="277">
        <v>34.5</v>
      </c>
      <c r="ED9" s="278">
        <v>35.5</v>
      </c>
      <c r="EE9" s="273">
        <v>208780</v>
      </c>
      <c r="EF9" s="274">
        <v>203537</v>
      </c>
      <c r="EG9" s="275">
        <v>412317</v>
      </c>
      <c r="EH9" s="273"/>
      <c r="EI9" s="274"/>
      <c r="EJ9" s="275"/>
      <c r="EK9" s="273">
        <v>76</v>
      </c>
      <c r="EL9" s="273">
        <v>62</v>
      </c>
      <c r="EM9" s="273">
        <v>69</v>
      </c>
      <c r="EN9" s="273">
        <v>295040</v>
      </c>
      <c r="EO9" s="274">
        <v>285987</v>
      </c>
      <c r="EP9" s="275">
        <v>581027</v>
      </c>
      <c r="EQ9" s="273"/>
      <c r="ER9" s="274"/>
      <c r="ES9" s="275"/>
      <c r="ET9" s="273">
        <v>78</v>
      </c>
      <c r="EU9" s="273">
        <v>65</v>
      </c>
      <c r="EV9" s="273">
        <v>71</v>
      </c>
      <c r="EW9" s="273">
        <v>295040</v>
      </c>
      <c r="EX9" s="274">
        <v>285987</v>
      </c>
      <c r="EY9" s="275">
        <v>581027</v>
      </c>
      <c r="EZ9" s="273"/>
      <c r="FA9" s="274"/>
      <c r="FB9" s="275"/>
      <c r="FC9" s="276">
        <v>36.299999999999997</v>
      </c>
      <c r="FD9" s="277">
        <v>34.299999999999997</v>
      </c>
      <c r="FE9" s="278">
        <v>35.299999999999997</v>
      </c>
      <c r="FF9" s="273">
        <v>295040</v>
      </c>
      <c r="FG9" s="274">
        <v>285987</v>
      </c>
      <c r="FH9" s="275">
        <v>581027</v>
      </c>
    </row>
    <row r="10" spans="1:164" x14ac:dyDescent="0.35">
      <c r="B10" t="s">
        <v>1551</v>
      </c>
      <c r="C10" s="273"/>
      <c r="D10" s="274"/>
      <c r="E10" s="275"/>
      <c r="F10" s="273">
        <v>27</v>
      </c>
      <c r="G10" s="274">
        <v>17</v>
      </c>
      <c r="H10" s="274">
        <v>20</v>
      </c>
      <c r="I10" s="273">
        <v>1601</v>
      </c>
      <c r="J10" s="274">
        <v>3594</v>
      </c>
      <c r="K10" s="275">
        <v>5195</v>
      </c>
      <c r="L10" s="273"/>
      <c r="M10" s="274"/>
      <c r="N10" s="275"/>
      <c r="O10" s="273">
        <v>30</v>
      </c>
      <c r="P10" s="273">
        <v>19</v>
      </c>
      <c r="Q10" s="273">
        <v>23</v>
      </c>
      <c r="R10" s="273">
        <v>1601</v>
      </c>
      <c r="S10" s="274">
        <v>3594</v>
      </c>
      <c r="T10" s="275">
        <v>5195</v>
      </c>
      <c r="U10" s="273"/>
      <c r="V10" s="274"/>
      <c r="W10" s="275"/>
      <c r="X10" s="276">
        <v>26.7</v>
      </c>
      <c r="Y10" s="277">
        <v>24.8</v>
      </c>
      <c r="Z10" s="278">
        <v>25.4</v>
      </c>
      <c r="AA10" s="273">
        <v>1601</v>
      </c>
      <c r="AB10" s="274">
        <v>3594</v>
      </c>
      <c r="AC10" s="275">
        <v>5195</v>
      </c>
      <c r="AD10" s="273"/>
      <c r="AE10" s="274"/>
      <c r="AF10" s="275"/>
      <c r="AG10" s="273">
        <v>31</v>
      </c>
      <c r="AH10" s="273">
        <v>20</v>
      </c>
      <c r="AI10" s="273">
        <v>23</v>
      </c>
      <c r="AJ10" s="273">
        <v>909</v>
      </c>
      <c r="AK10" s="274">
        <v>2373</v>
      </c>
      <c r="AL10" s="275">
        <v>3282</v>
      </c>
      <c r="AM10" s="273"/>
      <c r="AN10" s="274"/>
      <c r="AO10" s="275"/>
      <c r="AP10" s="273">
        <v>32</v>
      </c>
      <c r="AQ10" s="273">
        <v>23</v>
      </c>
      <c r="AR10" s="273">
        <v>25</v>
      </c>
      <c r="AS10" s="273">
        <v>909</v>
      </c>
      <c r="AT10" s="274">
        <v>2373</v>
      </c>
      <c r="AU10" s="275">
        <v>3282</v>
      </c>
      <c r="AV10" s="273"/>
      <c r="AW10" s="274"/>
      <c r="AX10" s="275"/>
      <c r="AY10" s="276">
        <v>27.6</v>
      </c>
      <c r="AZ10" s="277">
        <v>26</v>
      </c>
      <c r="BA10" s="278">
        <v>26.4</v>
      </c>
      <c r="BB10" s="273">
        <v>909</v>
      </c>
      <c r="BC10" s="274">
        <v>2373</v>
      </c>
      <c r="BD10" s="275">
        <v>3282</v>
      </c>
      <c r="BE10" s="273"/>
      <c r="BF10" s="274"/>
      <c r="BG10" s="275"/>
      <c r="BH10" s="273">
        <v>24</v>
      </c>
      <c r="BI10" s="273">
        <v>23</v>
      </c>
      <c r="BJ10" s="273">
        <v>23</v>
      </c>
      <c r="BK10" s="273">
        <v>63</v>
      </c>
      <c r="BL10" s="274">
        <v>129</v>
      </c>
      <c r="BM10" s="275">
        <v>192</v>
      </c>
      <c r="BN10" s="273"/>
      <c r="BO10" s="274"/>
      <c r="BP10" s="275"/>
      <c r="BQ10" s="273">
        <v>25</v>
      </c>
      <c r="BR10" s="273">
        <v>26</v>
      </c>
      <c r="BS10" s="273">
        <v>26</v>
      </c>
      <c r="BT10" s="273">
        <v>63</v>
      </c>
      <c r="BU10" s="274">
        <v>129</v>
      </c>
      <c r="BV10" s="275">
        <v>192</v>
      </c>
      <c r="BW10" s="273"/>
      <c r="BX10" s="274"/>
      <c r="BY10" s="275"/>
      <c r="BZ10" s="276">
        <v>26.4</v>
      </c>
      <c r="CA10" s="277">
        <v>26.4</v>
      </c>
      <c r="CB10" s="278">
        <v>26.4</v>
      </c>
      <c r="CC10" s="273">
        <v>63</v>
      </c>
      <c r="CD10" s="274">
        <v>129</v>
      </c>
      <c r="CE10" s="275">
        <v>192</v>
      </c>
      <c r="CF10" s="273"/>
      <c r="CG10" s="274"/>
      <c r="CH10" s="275"/>
      <c r="CI10" s="273">
        <v>33</v>
      </c>
      <c r="CJ10" s="273">
        <v>21</v>
      </c>
      <c r="CK10" s="273">
        <v>24</v>
      </c>
      <c r="CL10" s="273">
        <v>816</v>
      </c>
      <c r="CM10" s="274">
        <v>1998</v>
      </c>
      <c r="CN10" s="275">
        <v>2814</v>
      </c>
      <c r="CO10" s="273"/>
      <c r="CP10" s="274"/>
      <c r="CQ10" s="275"/>
      <c r="CR10" s="273">
        <v>34</v>
      </c>
      <c r="CS10" s="273">
        <v>22</v>
      </c>
      <c r="CT10" s="273">
        <v>26</v>
      </c>
      <c r="CU10" s="273">
        <v>816</v>
      </c>
      <c r="CV10" s="274">
        <v>1998</v>
      </c>
      <c r="CW10" s="275">
        <v>2814</v>
      </c>
      <c r="CX10" s="273"/>
      <c r="CY10" s="274"/>
      <c r="CZ10" s="275"/>
      <c r="DA10" s="276">
        <v>28.6</v>
      </c>
      <c r="DB10" s="276">
        <v>26.6</v>
      </c>
      <c r="DC10" s="276">
        <v>27.1</v>
      </c>
      <c r="DD10" s="273">
        <v>816</v>
      </c>
      <c r="DE10" s="274">
        <v>1998</v>
      </c>
      <c r="DF10" s="275">
        <v>2814</v>
      </c>
      <c r="DG10" s="273"/>
      <c r="DH10" s="274"/>
      <c r="DI10" s="275"/>
      <c r="DJ10" s="273">
        <v>29</v>
      </c>
      <c r="DK10" s="273">
        <v>20</v>
      </c>
      <c r="DL10" s="273">
        <v>23</v>
      </c>
      <c r="DM10" s="273">
        <v>10423</v>
      </c>
      <c r="DN10" s="274">
        <v>24612</v>
      </c>
      <c r="DO10" s="275">
        <v>35035</v>
      </c>
      <c r="DP10" s="273"/>
      <c r="DQ10" s="274"/>
      <c r="DR10" s="275"/>
      <c r="DS10" s="273">
        <v>30</v>
      </c>
      <c r="DT10" s="273">
        <v>22</v>
      </c>
      <c r="DU10" s="273">
        <v>24</v>
      </c>
      <c r="DV10" s="273">
        <v>10423</v>
      </c>
      <c r="DW10" s="274">
        <v>24612</v>
      </c>
      <c r="DX10" s="275">
        <v>35035</v>
      </c>
      <c r="DY10" s="273"/>
      <c r="DZ10" s="274"/>
      <c r="EA10" s="275"/>
      <c r="EB10" s="276">
        <v>28</v>
      </c>
      <c r="EC10" s="277">
        <v>26.6</v>
      </c>
      <c r="ED10" s="278">
        <v>27</v>
      </c>
      <c r="EE10" s="273">
        <v>10423</v>
      </c>
      <c r="EF10" s="274">
        <v>24612</v>
      </c>
      <c r="EG10" s="275">
        <v>35035</v>
      </c>
      <c r="EH10" s="273"/>
      <c r="EI10" s="274"/>
      <c r="EJ10" s="275"/>
      <c r="EK10" s="273">
        <v>29</v>
      </c>
      <c r="EL10" s="273">
        <v>20</v>
      </c>
      <c r="EM10" s="273">
        <v>22</v>
      </c>
      <c r="EN10" s="273">
        <v>15247</v>
      </c>
      <c r="EO10" s="274">
        <v>36248</v>
      </c>
      <c r="EP10" s="275">
        <v>51495</v>
      </c>
      <c r="EQ10" s="273"/>
      <c r="ER10" s="274"/>
      <c r="ES10" s="275"/>
      <c r="ET10" s="273">
        <v>30</v>
      </c>
      <c r="EU10" s="273">
        <v>21</v>
      </c>
      <c r="EV10" s="273">
        <v>24</v>
      </c>
      <c r="EW10" s="273">
        <v>15247</v>
      </c>
      <c r="EX10" s="274">
        <v>36248</v>
      </c>
      <c r="EY10" s="275">
        <v>51495</v>
      </c>
      <c r="EZ10" s="273"/>
      <c r="FA10" s="274"/>
      <c r="FB10" s="275"/>
      <c r="FC10" s="276">
        <v>27.8</v>
      </c>
      <c r="FD10" s="277">
        <v>26.3</v>
      </c>
      <c r="FE10" s="278">
        <v>26.7</v>
      </c>
      <c r="FF10" s="273">
        <v>15247</v>
      </c>
      <c r="FG10" s="274">
        <v>36248</v>
      </c>
      <c r="FH10" s="275">
        <v>51495</v>
      </c>
    </row>
    <row r="11" spans="1:164" x14ac:dyDescent="0.35">
      <c r="B11" s="501" t="s">
        <v>230</v>
      </c>
      <c r="C11" s="320" t="s">
        <v>191</v>
      </c>
      <c r="D11" s="320" t="s">
        <v>191</v>
      </c>
      <c r="E11" s="320" t="s">
        <v>191</v>
      </c>
      <c r="F11" s="320" t="s">
        <v>191</v>
      </c>
      <c r="G11" s="320" t="s">
        <v>191</v>
      </c>
      <c r="H11" s="320" t="s">
        <v>191</v>
      </c>
      <c r="I11" s="320" t="s">
        <v>191</v>
      </c>
      <c r="J11" s="320" t="s">
        <v>191</v>
      </c>
      <c r="K11" s="320" t="s">
        <v>191</v>
      </c>
      <c r="L11" s="320" t="s">
        <v>191</v>
      </c>
      <c r="M11" s="320" t="s">
        <v>191</v>
      </c>
      <c r="N11" s="320" t="s">
        <v>191</v>
      </c>
      <c r="O11" s="320" t="s">
        <v>191</v>
      </c>
      <c r="P11" s="320" t="s">
        <v>191</v>
      </c>
      <c r="Q11" s="320" t="s">
        <v>191</v>
      </c>
      <c r="R11" s="320" t="s">
        <v>191</v>
      </c>
      <c r="S11" s="320" t="s">
        <v>191</v>
      </c>
      <c r="T11" s="320" t="s">
        <v>191</v>
      </c>
      <c r="U11" s="320" t="s">
        <v>191</v>
      </c>
      <c r="V11" s="320" t="s">
        <v>191</v>
      </c>
      <c r="W11" s="320" t="s">
        <v>191</v>
      </c>
      <c r="X11" s="320" t="s">
        <v>191</v>
      </c>
      <c r="Y11" s="320" t="s">
        <v>191</v>
      </c>
      <c r="Z11" s="320" t="s">
        <v>191</v>
      </c>
      <c r="AA11" s="320" t="s">
        <v>191</v>
      </c>
      <c r="AB11" s="320" t="s">
        <v>191</v>
      </c>
      <c r="AC11" s="320" t="s">
        <v>191</v>
      </c>
      <c r="AD11" s="320" t="s">
        <v>191</v>
      </c>
      <c r="AE11" s="320" t="s">
        <v>191</v>
      </c>
      <c r="AF11" s="320" t="s">
        <v>191</v>
      </c>
      <c r="AG11" s="320" t="s">
        <v>191</v>
      </c>
      <c r="AH11" s="320" t="s">
        <v>191</v>
      </c>
      <c r="AI11" s="320" t="s">
        <v>191</v>
      </c>
      <c r="AJ11" s="320" t="s">
        <v>191</v>
      </c>
      <c r="AK11" s="320" t="s">
        <v>191</v>
      </c>
      <c r="AL11" s="320" t="s">
        <v>191</v>
      </c>
      <c r="AM11" s="320" t="s">
        <v>191</v>
      </c>
      <c r="AN11" s="320" t="s">
        <v>191</v>
      </c>
      <c r="AO11" s="320" t="s">
        <v>191</v>
      </c>
      <c r="AP11" s="320" t="s">
        <v>191</v>
      </c>
      <c r="AQ11" s="320" t="s">
        <v>191</v>
      </c>
      <c r="AR11" s="320" t="s">
        <v>191</v>
      </c>
      <c r="AS11" s="320" t="s">
        <v>191</v>
      </c>
      <c r="AT11" s="320" t="s">
        <v>191</v>
      </c>
      <c r="AU11" s="320" t="s">
        <v>191</v>
      </c>
      <c r="AV11" s="320" t="s">
        <v>191</v>
      </c>
      <c r="AW11" s="320" t="s">
        <v>191</v>
      </c>
      <c r="AX11" s="320" t="s">
        <v>191</v>
      </c>
      <c r="AY11" s="320" t="s">
        <v>191</v>
      </c>
      <c r="AZ11" s="320" t="s">
        <v>191</v>
      </c>
      <c r="BA11" s="320" t="s">
        <v>191</v>
      </c>
      <c r="BB11" s="320" t="s">
        <v>191</v>
      </c>
      <c r="BC11" s="320" t="s">
        <v>191</v>
      </c>
      <c r="BD11" s="320" t="s">
        <v>191</v>
      </c>
      <c r="BE11" s="320" t="s">
        <v>191</v>
      </c>
      <c r="BF11" s="320" t="s">
        <v>191</v>
      </c>
      <c r="BG11" s="320" t="s">
        <v>191</v>
      </c>
      <c r="BH11" s="320" t="s">
        <v>191</v>
      </c>
      <c r="BI11" s="320" t="s">
        <v>191</v>
      </c>
      <c r="BJ11" s="320" t="s">
        <v>191</v>
      </c>
      <c r="BK11" s="320" t="s">
        <v>191</v>
      </c>
      <c r="BL11" s="320" t="s">
        <v>191</v>
      </c>
      <c r="BM11" s="320" t="s">
        <v>191</v>
      </c>
      <c r="BN11" s="320" t="s">
        <v>191</v>
      </c>
      <c r="BO11" s="320" t="s">
        <v>191</v>
      </c>
      <c r="BP11" s="320" t="s">
        <v>191</v>
      </c>
      <c r="BQ11" s="320" t="s">
        <v>191</v>
      </c>
      <c r="BR11" s="320" t="s">
        <v>191</v>
      </c>
      <c r="BS11" s="320" t="s">
        <v>191</v>
      </c>
      <c r="BT11" s="320" t="s">
        <v>191</v>
      </c>
      <c r="BU11" s="320" t="s">
        <v>191</v>
      </c>
      <c r="BV11" s="320" t="s">
        <v>191</v>
      </c>
      <c r="BW11" s="320" t="s">
        <v>191</v>
      </c>
      <c r="BX11" s="320" t="s">
        <v>191</v>
      </c>
      <c r="BY11" s="320" t="s">
        <v>191</v>
      </c>
      <c r="BZ11" s="320" t="s">
        <v>191</v>
      </c>
      <c r="CA11" s="320" t="s">
        <v>191</v>
      </c>
      <c r="CB11" s="320" t="s">
        <v>191</v>
      </c>
      <c r="CC11" s="320" t="s">
        <v>191</v>
      </c>
      <c r="CD11" s="320" t="s">
        <v>191</v>
      </c>
      <c r="CE11" s="320" t="s">
        <v>191</v>
      </c>
      <c r="CF11" s="320" t="s">
        <v>191</v>
      </c>
      <c r="CG11" s="320" t="s">
        <v>191</v>
      </c>
      <c r="CH11" s="320" t="s">
        <v>191</v>
      </c>
      <c r="CI11" s="320" t="s">
        <v>191</v>
      </c>
      <c r="CJ11" s="320" t="s">
        <v>191</v>
      </c>
      <c r="CK11" s="320" t="s">
        <v>191</v>
      </c>
      <c r="CL11" s="320" t="s">
        <v>191</v>
      </c>
      <c r="CM11" s="320" t="s">
        <v>191</v>
      </c>
      <c r="CN11" s="320" t="s">
        <v>191</v>
      </c>
      <c r="CO11" s="320" t="s">
        <v>191</v>
      </c>
      <c r="CP11" s="320" t="s">
        <v>191</v>
      </c>
      <c r="CQ11" s="320" t="s">
        <v>191</v>
      </c>
      <c r="CR11" s="320" t="s">
        <v>191</v>
      </c>
      <c r="CS11" s="320" t="s">
        <v>191</v>
      </c>
      <c r="CT11" s="320" t="s">
        <v>191</v>
      </c>
      <c r="CU11" s="320" t="s">
        <v>191</v>
      </c>
      <c r="CV11" s="320" t="s">
        <v>191</v>
      </c>
      <c r="CW11" s="320" t="s">
        <v>191</v>
      </c>
      <c r="CX11" s="320" t="s">
        <v>191</v>
      </c>
      <c r="CY11" s="320" t="s">
        <v>191</v>
      </c>
      <c r="CZ11" s="320" t="s">
        <v>191</v>
      </c>
      <c r="DA11" s="320" t="s">
        <v>191</v>
      </c>
      <c r="DB11" s="320" t="s">
        <v>191</v>
      </c>
      <c r="DC11" s="320" t="s">
        <v>191</v>
      </c>
      <c r="DD11" s="320" t="s">
        <v>191</v>
      </c>
      <c r="DE11" s="320" t="s">
        <v>191</v>
      </c>
      <c r="DF11" s="320" t="s">
        <v>191</v>
      </c>
      <c r="DG11" s="320" t="s">
        <v>191</v>
      </c>
      <c r="DH11" s="320" t="s">
        <v>191</v>
      </c>
      <c r="DI11" s="320" t="s">
        <v>191</v>
      </c>
      <c r="DJ11" s="320" t="s">
        <v>191</v>
      </c>
      <c r="DK11" s="320" t="s">
        <v>191</v>
      </c>
      <c r="DL11" s="320" t="s">
        <v>191</v>
      </c>
      <c r="DM11" s="320" t="s">
        <v>191</v>
      </c>
      <c r="DN11" s="320" t="s">
        <v>191</v>
      </c>
      <c r="DO11" s="320" t="s">
        <v>191</v>
      </c>
      <c r="DP11" s="320" t="s">
        <v>191</v>
      </c>
      <c r="DQ11" s="320" t="s">
        <v>191</v>
      </c>
      <c r="DR11" s="320" t="s">
        <v>191</v>
      </c>
      <c r="DS11" s="320" t="s">
        <v>191</v>
      </c>
      <c r="DT11" s="320" t="s">
        <v>191</v>
      </c>
      <c r="DU11" s="320" t="s">
        <v>191</v>
      </c>
      <c r="DV11" s="320" t="s">
        <v>191</v>
      </c>
      <c r="DW11" s="320" t="s">
        <v>191</v>
      </c>
      <c r="DX11" s="320" t="s">
        <v>191</v>
      </c>
      <c r="DY11" s="320" t="s">
        <v>191</v>
      </c>
      <c r="DZ11" s="320" t="s">
        <v>191</v>
      </c>
      <c r="EA11" s="320" t="s">
        <v>191</v>
      </c>
      <c r="EB11" s="320" t="s">
        <v>191</v>
      </c>
      <c r="EC11" s="320" t="s">
        <v>191</v>
      </c>
      <c r="ED11" s="320" t="s">
        <v>191</v>
      </c>
      <c r="EE11" s="320" t="s">
        <v>191</v>
      </c>
      <c r="EF11" s="320" t="s">
        <v>191</v>
      </c>
      <c r="EG11" s="320" t="s">
        <v>191</v>
      </c>
      <c r="EH11" s="320" t="s">
        <v>191</v>
      </c>
      <c r="EI11" s="320" t="s">
        <v>191</v>
      </c>
      <c r="EJ11" s="320" t="s">
        <v>191</v>
      </c>
      <c r="EK11" s="320" t="s">
        <v>191</v>
      </c>
      <c r="EL11" s="320" t="s">
        <v>191</v>
      </c>
      <c r="EM11" s="320" t="s">
        <v>191</v>
      </c>
      <c r="EN11" s="320" t="s">
        <v>191</v>
      </c>
      <c r="EO11" s="320" t="s">
        <v>191</v>
      </c>
      <c r="EP11" s="320" t="s">
        <v>191</v>
      </c>
      <c r="EQ11" s="320" t="s">
        <v>191</v>
      </c>
      <c r="ER11" s="320" t="s">
        <v>191</v>
      </c>
      <c r="ES11" s="320" t="s">
        <v>191</v>
      </c>
      <c r="ET11" s="320" t="s">
        <v>191</v>
      </c>
      <c r="EU11" s="320" t="s">
        <v>191</v>
      </c>
      <c r="EV11" s="320" t="s">
        <v>191</v>
      </c>
      <c r="EW11" s="320" t="s">
        <v>191</v>
      </c>
      <c r="EX11" s="320" t="s">
        <v>191</v>
      </c>
      <c r="EY11" s="320" t="s">
        <v>191</v>
      </c>
      <c r="EZ11" s="320" t="s">
        <v>191</v>
      </c>
      <c r="FA11" s="320" t="s">
        <v>191</v>
      </c>
      <c r="FB11" s="320" t="s">
        <v>191</v>
      </c>
      <c r="FC11" s="320" t="s">
        <v>191</v>
      </c>
      <c r="FD11" s="320" t="s">
        <v>191</v>
      </c>
      <c r="FE11" s="320" t="s">
        <v>191</v>
      </c>
      <c r="FF11" s="320" t="s">
        <v>191</v>
      </c>
      <c r="FG11" s="320" t="s">
        <v>191</v>
      </c>
      <c r="FH11" s="320" t="s">
        <v>191</v>
      </c>
    </row>
    <row r="12" spans="1:164" x14ac:dyDescent="0.35">
      <c r="B12" s="501" t="s">
        <v>1157</v>
      </c>
      <c r="C12" s="320" t="s">
        <v>191</v>
      </c>
      <c r="D12" s="320" t="s">
        <v>191</v>
      </c>
      <c r="E12" s="320" t="s">
        <v>191</v>
      </c>
      <c r="F12" s="320" t="s">
        <v>191</v>
      </c>
      <c r="G12" s="320" t="s">
        <v>191</v>
      </c>
      <c r="H12" s="320" t="s">
        <v>191</v>
      </c>
      <c r="I12" s="320" t="s">
        <v>191</v>
      </c>
      <c r="J12" s="320" t="s">
        <v>191</v>
      </c>
      <c r="K12" s="320" t="s">
        <v>191</v>
      </c>
      <c r="L12" s="320" t="s">
        <v>191</v>
      </c>
      <c r="M12" s="320" t="s">
        <v>191</v>
      </c>
      <c r="N12" s="320" t="s">
        <v>191</v>
      </c>
      <c r="O12" s="320" t="s">
        <v>191</v>
      </c>
      <c r="P12" s="320" t="s">
        <v>191</v>
      </c>
      <c r="Q12" s="320" t="s">
        <v>191</v>
      </c>
      <c r="R12" s="320" t="s">
        <v>191</v>
      </c>
      <c r="S12" s="320" t="s">
        <v>191</v>
      </c>
      <c r="T12" s="320" t="s">
        <v>191</v>
      </c>
      <c r="U12" s="320" t="s">
        <v>191</v>
      </c>
      <c r="V12" s="320" t="s">
        <v>191</v>
      </c>
      <c r="W12" s="320" t="s">
        <v>191</v>
      </c>
      <c r="X12" s="320" t="s">
        <v>191</v>
      </c>
      <c r="Y12" s="320" t="s">
        <v>191</v>
      </c>
      <c r="Z12" s="320" t="s">
        <v>191</v>
      </c>
      <c r="AA12" s="320" t="s">
        <v>191</v>
      </c>
      <c r="AB12" s="320" t="s">
        <v>191</v>
      </c>
      <c r="AC12" s="320" t="s">
        <v>191</v>
      </c>
      <c r="AD12" s="320" t="s">
        <v>191</v>
      </c>
      <c r="AE12" s="320" t="s">
        <v>191</v>
      </c>
      <c r="AF12" s="320" t="s">
        <v>191</v>
      </c>
      <c r="AG12" s="320" t="s">
        <v>191</v>
      </c>
      <c r="AH12" s="320" t="s">
        <v>191</v>
      </c>
      <c r="AI12" s="320" t="s">
        <v>191</v>
      </c>
      <c r="AJ12" s="320" t="s">
        <v>191</v>
      </c>
      <c r="AK12" s="320" t="s">
        <v>191</v>
      </c>
      <c r="AL12" s="320" t="s">
        <v>191</v>
      </c>
      <c r="AM12" s="320" t="s">
        <v>191</v>
      </c>
      <c r="AN12" s="320" t="s">
        <v>191</v>
      </c>
      <c r="AO12" s="320" t="s">
        <v>191</v>
      </c>
      <c r="AP12" s="320" t="s">
        <v>191</v>
      </c>
      <c r="AQ12" s="320" t="s">
        <v>191</v>
      </c>
      <c r="AR12" s="320" t="s">
        <v>191</v>
      </c>
      <c r="AS12" s="320" t="s">
        <v>191</v>
      </c>
      <c r="AT12" s="320" t="s">
        <v>191</v>
      </c>
      <c r="AU12" s="320" t="s">
        <v>191</v>
      </c>
      <c r="AV12" s="320" t="s">
        <v>191</v>
      </c>
      <c r="AW12" s="320" t="s">
        <v>191</v>
      </c>
      <c r="AX12" s="320" t="s">
        <v>191</v>
      </c>
      <c r="AY12" s="320" t="s">
        <v>191</v>
      </c>
      <c r="AZ12" s="320" t="s">
        <v>191</v>
      </c>
      <c r="BA12" s="320" t="s">
        <v>191</v>
      </c>
      <c r="BB12" s="320" t="s">
        <v>191</v>
      </c>
      <c r="BC12" s="320" t="s">
        <v>191</v>
      </c>
      <c r="BD12" s="320" t="s">
        <v>191</v>
      </c>
      <c r="BE12" s="320" t="s">
        <v>191</v>
      </c>
      <c r="BF12" s="320" t="s">
        <v>191</v>
      </c>
      <c r="BG12" s="320" t="s">
        <v>191</v>
      </c>
      <c r="BH12" s="320" t="s">
        <v>191</v>
      </c>
      <c r="BI12" s="320" t="s">
        <v>191</v>
      </c>
      <c r="BJ12" s="320" t="s">
        <v>191</v>
      </c>
      <c r="BK12" s="320" t="s">
        <v>191</v>
      </c>
      <c r="BL12" s="320" t="s">
        <v>191</v>
      </c>
      <c r="BM12" s="320" t="s">
        <v>191</v>
      </c>
      <c r="BN12" s="320" t="s">
        <v>191</v>
      </c>
      <c r="BO12" s="320" t="s">
        <v>191</v>
      </c>
      <c r="BP12" s="320" t="s">
        <v>191</v>
      </c>
      <c r="BQ12" s="320" t="s">
        <v>191</v>
      </c>
      <c r="BR12" s="320" t="s">
        <v>191</v>
      </c>
      <c r="BS12" s="320" t="s">
        <v>191</v>
      </c>
      <c r="BT12" s="320" t="s">
        <v>191</v>
      </c>
      <c r="BU12" s="320" t="s">
        <v>191</v>
      </c>
      <c r="BV12" s="320" t="s">
        <v>191</v>
      </c>
      <c r="BW12" s="320" t="s">
        <v>191</v>
      </c>
      <c r="BX12" s="320" t="s">
        <v>191</v>
      </c>
      <c r="BY12" s="320" t="s">
        <v>191</v>
      </c>
      <c r="BZ12" s="320" t="s">
        <v>191</v>
      </c>
      <c r="CA12" s="320" t="s">
        <v>191</v>
      </c>
      <c r="CB12" s="320" t="s">
        <v>191</v>
      </c>
      <c r="CC12" s="320" t="s">
        <v>191</v>
      </c>
      <c r="CD12" s="320" t="s">
        <v>191</v>
      </c>
      <c r="CE12" s="320" t="s">
        <v>191</v>
      </c>
      <c r="CF12" s="320" t="s">
        <v>191</v>
      </c>
      <c r="CG12" s="320" t="s">
        <v>191</v>
      </c>
      <c r="CH12" s="320" t="s">
        <v>191</v>
      </c>
      <c r="CI12" s="320" t="s">
        <v>191</v>
      </c>
      <c r="CJ12" s="320" t="s">
        <v>191</v>
      </c>
      <c r="CK12" s="320" t="s">
        <v>191</v>
      </c>
      <c r="CL12" s="320" t="s">
        <v>191</v>
      </c>
      <c r="CM12" s="320" t="s">
        <v>191</v>
      </c>
      <c r="CN12" s="320" t="s">
        <v>191</v>
      </c>
      <c r="CO12" s="320" t="s">
        <v>191</v>
      </c>
      <c r="CP12" s="320" t="s">
        <v>191</v>
      </c>
      <c r="CQ12" s="320" t="s">
        <v>191</v>
      </c>
      <c r="CR12" s="320" t="s">
        <v>191</v>
      </c>
      <c r="CS12" s="320" t="s">
        <v>191</v>
      </c>
      <c r="CT12" s="320" t="s">
        <v>191</v>
      </c>
      <c r="CU12" s="320" t="s">
        <v>191</v>
      </c>
      <c r="CV12" s="320" t="s">
        <v>191</v>
      </c>
      <c r="CW12" s="320" t="s">
        <v>191</v>
      </c>
      <c r="CX12" s="320" t="s">
        <v>191</v>
      </c>
      <c r="CY12" s="320" t="s">
        <v>191</v>
      </c>
      <c r="CZ12" s="320" t="s">
        <v>191</v>
      </c>
      <c r="DA12" s="320" t="s">
        <v>191</v>
      </c>
      <c r="DB12" s="320" t="s">
        <v>191</v>
      </c>
      <c r="DC12" s="320" t="s">
        <v>191</v>
      </c>
      <c r="DD12" s="320" t="s">
        <v>191</v>
      </c>
      <c r="DE12" s="320" t="s">
        <v>191</v>
      </c>
      <c r="DF12" s="320" t="s">
        <v>191</v>
      </c>
      <c r="DG12" s="320" t="s">
        <v>191</v>
      </c>
      <c r="DH12" s="320" t="s">
        <v>191</v>
      </c>
      <c r="DI12" s="320" t="s">
        <v>191</v>
      </c>
      <c r="DJ12" s="320" t="s">
        <v>191</v>
      </c>
      <c r="DK12" s="320" t="s">
        <v>191</v>
      </c>
      <c r="DL12" s="320" t="s">
        <v>191</v>
      </c>
      <c r="DM12" s="320" t="s">
        <v>191</v>
      </c>
      <c r="DN12" s="320" t="s">
        <v>191</v>
      </c>
      <c r="DO12" s="320" t="s">
        <v>191</v>
      </c>
      <c r="DP12" s="320" t="s">
        <v>191</v>
      </c>
      <c r="DQ12" s="320" t="s">
        <v>191</v>
      </c>
      <c r="DR12" s="320" t="s">
        <v>191</v>
      </c>
      <c r="DS12" s="320" t="s">
        <v>191</v>
      </c>
      <c r="DT12" s="320" t="s">
        <v>191</v>
      </c>
      <c r="DU12" s="320" t="s">
        <v>191</v>
      </c>
      <c r="DV12" s="320" t="s">
        <v>191</v>
      </c>
      <c r="DW12" s="320" t="s">
        <v>191</v>
      </c>
      <c r="DX12" s="320" t="s">
        <v>191</v>
      </c>
      <c r="DY12" s="320" t="s">
        <v>191</v>
      </c>
      <c r="DZ12" s="320" t="s">
        <v>191</v>
      </c>
      <c r="EA12" s="320" t="s">
        <v>191</v>
      </c>
      <c r="EB12" s="320" t="s">
        <v>191</v>
      </c>
      <c r="EC12" s="320" t="s">
        <v>191</v>
      </c>
      <c r="ED12" s="320" t="s">
        <v>191</v>
      </c>
      <c r="EE12" s="320" t="s">
        <v>191</v>
      </c>
      <c r="EF12" s="320" t="s">
        <v>191</v>
      </c>
      <c r="EG12" s="320" t="s">
        <v>191</v>
      </c>
      <c r="EH12" s="320" t="s">
        <v>191</v>
      </c>
      <c r="EI12" s="320" t="s">
        <v>191</v>
      </c>
      <c r="EJ12" s="320" t="s">
        <v>191</v>
      </c>
      <c r="EK12" s="320" t="s">
        <v>191</v>
      </c>
      <c r="EL12" s="320" t="s">
        <v>191</v>
      </c>
      <c r="EM12" s="320" t="s">
        <v>191</v>
      </c>
      <c r="EN12" s="320" t="s">
        <v>191</v>
      </c>
      <c r="EO12" s="320" t="s">
        <v>191</v>
      </c>
      <c r="EP12" s="320" t="s">
        <v>191</v>
      </c>
      <c r="EQ12" s="320" t="s">
        <v>191</v>
      </c>
      <c r="ER12" s="320" t="s">
        <v>191</v>
      </c>
      <c r="ES12" s="320" t="s">
        <v>191</v>
      </c>
      <c r="ET12" s="320" t="s">
        <v>191</v>
      </c>
      <c r="EU12" s="320" t="s">
        <v>191</v>
      </c>
      <c r="EV12" s="320" t="s">
        <v>191</v>
      </c>
      <c r="EW12" s="320" t="s">
        <v>191</v>
      </c>
      <c r="EX12" s="320" t="s">
        <v>191</v>
      </c>
      <c r="EY12" s="320" t="s">
        <v>191</v>
      </c>
      <c r="EZ12" s="320" t="s">
        <v>191</v>
      </c>
      <c r="FA12" s="320" t="s">
        <v>191</v>
      </c>
      <c r="FB12" s="320" t="s">
        <v>191</v>
      </c>
      <c r="FC12" s="320" t="s">
        <v>191</v>
      </c>
      <c r="FD12" s="320" t="s">
        <v>191</v>
      </c>
      <c r="FE12" s="320" t="s">
        <v>191</v>
      </c>
      <c r="FF12" s="320" t="s">
        <v>191</v>
      </c>
      <c r="FG12" s="320" t="s">
        <v>191</v>
      </c>
      <c r="FH12" s="320" t="s">
        <v>191</v>
      </c>
    </row>
    <row r="13" spans="1:164" x14ac:dyDescent="0.35">
      <c r="B13" s="501" t="s">
        <v>1158</v>
      </c>
      <c r="C13" s="320" t="s">
        <v>191</v>
      </c>
      <c r="D13" s="320" t="s">
        <v>191</v>
      </c>
      <c r="E13" s="320" t="s">
        <v>191</v>
      </c>
      <c r="F13" s="320" t="s">
        <v>191</v>
      </c>
      <c r="G13" s="320" t="s">
        <v>191</v>
      </c>
      <c r="H13" s="320" t="s">
        <v>191</v>
      </c>
      <c r="I13" s="320" t="s">
        <v>191</v>
      </c>
      <c r="J13" s="320" t="s">
        <v>191</v>
      </c>
      <c r="K13" s="320" t="s">
        <v>191</v>
      </c>
      <c r="L13" s="320" t="s">
        <v>191</v>
      </c>
      <c r="M13" s="320" t="s">
        <v>191</v>
      </c>
      <c r="N13" s="320" t="s">
        <v>191</v>
      </c>
      <c r="O13" s="320" t="s">
        <v>191</v>
      </c>
      <c r="P13" s="320" t="s">
        <v>191</v>
      </c>
      <c r="Q13" s="320" t="s">
        <v>191</v>
      </c>
      <c r="R13" s="320" t="s">
        <v>191</v>
      </c>
      <c r="S13" s="320" t="s">
        <v>191</v>
      </c>
      <c r="T13" s="320" t="s">
        <v>191</v>
      </c>
      <c r="U13" s="320" t="s">
        <v>191</v>
      </c>
      <c r="V13" s="320" t="s">
        <v>191</v>
      </c>
      <c r="W13" s="320" t="s">
        <v>191</v>
      </c>
      <c r="X13" s="320" t="s">
        <v>191</v>
      </c>
      <c r="Y13" s="320" t="s">
        <v>191</v>
      </c>
      <c r="Z13" s="320" t="s">
        <v>191</v>
      </c>
      <c r="AA13" s="320" t="s">
        <v>191</v>
      </c>
      <c r="AB13" s="320" t="s">
        <v>191</v>
      </c>
      <c r="AC13" s="320" t="s">
        <v>191</v>
      </c>
      <c r="AD13" s="320" t="s">
        <v>191</v>
      </c>
      <c r="AE13" s="320" t="s">
        <v>191</v>
      </c>
      <c r="AF13" s="320" t="s">
        <v>191</v>
      </c>
      <c r="AG13" s="320" t="s">
        <v>191</v>
      </c>
      <c r="AH13" s="320" t="s">
        <v>191</v>
      </c>
      <c r="AI13" s="320" t="s">
        <v>191</v>
      </c>
      <c r="AJ13" s="320" t="s">
        <v>191</v>
      </c>
      <c r="AK13" s="320" t="s">
        <v>191</v>
      </c>
      <c r="AL13" s="320" t="s">
        <v>191</v>
      </c>
      <c r="AM13" s="320" t="s">
        <v>191</v>
      </c>
      <c r="AN13" s="320" t="s">
        <v>191</v>
      </c>
      <c r="AO13" s="320" t="s">
        <v>191</v>
      </c>
      <c r="AP13" s="320" t="s">
        <v>191</v>
      </c>
      <c r="AQ13" s="320" t="s">
        <v>191</v>
      </c>
      <c r="AR13" s="320" t="s">
        <v>191</v>
      </c>
      <c r="AS13" s="320" t="s">
        <v>191</v>
      </c>
      <c r="AT13" s="320" t="s">
        <v>191</v>
      </c>
      <c r="AU13" s="320" t="s">
        <v>191</v>
      </c>
      <c r="AV13" s="320" t="s">
        <v>191</v>
      </c>
      <c r="AW13" s="320" t="s">
        <v>191</v>
      </c>
      <c r="AX13" s="320" t="s">
        <v>191</v>
      </c>
      <c r="AY13" s="320" t="s">
        <v>191</v>
      </c>
      <c r="AZ13" s="320" t="s">
        <v>191</v>
      </c>
      <c r="BA13" s="320" t="s">
        <v>191</v>
      </c>
      <c r="BB13" s="320" t="s">
        <v>191</v>
      </c>
      <c r="BC13" s="320" t="s">
        <v>191</v>
      </c>
      <c r="BD13" s="320" t="s">
        <v>191</v>
      </c>
      <c r="BE13" s="320" t="s">
        <v>191</v>
      </c>
      <c r="BF13" s="320" t="s">
        <v>191</v>
      </c>
      <c r="BG13" s="320" t="s">
        <v>191</v>
      </c>
      <c r="BH13" s="320" t="s">
        <v>191</v>
      </c>
      <c r="BI13" s="320" t="s">
        <v>191</v>
      </c>
      <c r="BJ13" s="320" t="s">
        <v>191</v>
      </c>
      <c r="BK13" s="320" t="s">
        <v>191</v>
      </c>
      <c r="BL13" s="320" t="s">
        <v>191</v>
      </c>
      <c r="BM13" s="320" t="s">
        <v>191</v>
      </c>
      <c r="BN13" s="320" t="s">
        <v>191</v>
      </c>
      <c r="BO13" s="320" t="s">
        <v>191</v>
      </c>
      <c r="BP13" s="320" t="s">
        <v>191</v>
      </c>
      <c r="BQ13" s="320" t="s">
        <v>191</v>
      </c>
      <c r="BR13" s="320" t="s">
        <v>191</v>
      </c>
      <c r="BS13" s="320" t="s">
        <v>191</v>
      </c>
      <c r="BT13" s="320" t="s">
        <v>191</v>
      </c>
      <c r="BU13" s="320" t="s">
        <v>191</v>
      </c>
      <c r="BV13" s="320" t="s">
        <v>191</v>
      </c>
      <c r="BW13" s="320" t="s">
        <v>191</v>
      </c>
      <c r="BX13" s="320" t="s">
        <v>191</v>
      </c>
      <c r="BY13" s="320" t="s">
        <v>191</v>
      </c>
      <c r="BZ13" s="320" t="s">
        <v>191</v>
      </c>
      <c r="CA13" s="320" t="s">
        <v>191</v>
      </c>
      <c r="CB13" s="320" t="s">
        <v>191</v>
      </c>
      <c r="CC13" s="320" t="s">
        <v>191</v>
      </c>
      <c r="CD13" s="320" t="s">
        <v>191</v>
      </c>
      <c r="CE13" s="320" t="s">
        <v>191</v>
      </c>
      <c r="CF13" s="320" t="s">
        <v>191</v>
      </c>
      <c r="CG13" s="320" t="s">
        <v>191</v>
      </c>
      <c r="CH13" s="320" t="s">
        <v>191</v>
      </c>
      <c r="CI13" s="320" t="s">
        <v>191</v>
      </c>
      <c r="CJ13" s="320" t="s">
        <v>191</v>
      </c>
      <c r="CK13" s="320" t="s">
        <v>191</v>
      </c>
      <c r="CL13" s="320" t="s">
        <v>191</v>
      </c>
      <c r="CM13" s="320" t="s">
        <v>191</v>
      </c>
      <c r="CN13" s="320" t="s">
        <v>191</v>
      </c>
      <c r="CO13" s="320" t="s">
        <v>191</v>
      </c>
      <c r="CP13" s="320" t="s">
        <v>191</v>
      </c>
      <c r="CQ13" s="320" t="s">
        <v>191</v>
      </c>
      <c r="CR13" s="320" t="s">
        <v>191</v>
      </c>
      <c r="CS13" s="320" t="s">
        <v>191</v>
      </c>
      <c r="CT13" s="320" t="s">
        <v>191</v>
      </c>
      <c r="CU13" s="320" t="s">
        <v>191</v>
      </c>
      <c r="CV13" s="320" t="s">
        <v>191</v>
      </c>
      <c r="CW13" s="320" t="s">
        <v>191</v>
      </c>
      <c r="CX13" s="320" t="s">
        <v>191</v>
      </c>
      <c r="CY13" s="320" t="s">
        <v>191</v>
      </c>
      <c r="CZ13" s="320" t="s">
        <v>191</v>
      </c>
      <c r="DA13" s="320" t="s">
        <v>191</v>
      </c>
      <c r="DB13" s="320" t="s">
        <v>191</v>
      </c>
      <c r="DC13" s="320" t="s">
        <v>191</v>
      </c>
      <c r="DD13" s="320" t="s">
        <v>191</v>
      </c>
      <c r="DE13" s="320" t="s">
        <v>191</v>
      </c>
      <c r="DF13" s="320" t="s">
        <v>191</v>
      </c>
      <c r="DG13" s="320" t="s">
        <v>191</v>
      </c>
      <c r="DH13" s="320" t="s">
        <v>191</v>
      </c>
      <c r="DI13" s="320" t="s">
        <v>191</v>
      </c>
      <c r="DJ13" s="320" t="s">
        <v>191</v>
      </c>
      <c r="DK13" s="320" t="s">
        <v>191</v>
      </c>
      <c r="DL13" s="320" t="s">
        <v>191</v>
      </c>
      <c r="DM13" s="320" t="s">
        <v>191</v>
      </c>
      <c r="DN13" s="320" t="s">
        <v>191</v>
      </c>
      <c r="DO13" s="320" t="s">
        <v>191</v>
      </c>
      <c r="DP13" s="320" t="s">
        <v>191</v>
      </c>
      <c r="DQ13" s="320" t="s">
        <v>191</v>
      </c>
      <c r="DR13" s="320" t="s">
        <v>191</v>
      </c>
      <c r="DS13" s="320" t="s">
        <v>191</v>
      </c>
      <c r="DT13" s="320" t="s">
        <v>191</v>
      </c>
      <c r="DU13" s="320" t="s">
        <v>191</v>
      </c>
      <c r="DV13" s="320" t="s">
        <v>191</v>
      </c>
      <c r="DW13" s="320" t="s">
        <v>191</v>
      </c>
      <c r="DX13" s="320" t="s">
        <v>191</v>
      </c>
      <c r="DY13" s="320" t="s">
        <v>191</v>
      </c>
      <c r="DZ13" s="320" t="s">
        <v>191</v>
      </c>
      <c r="EA13" s="320" t="s">
        <v>191</v>
      </c>
      <c r="EB13" s="320" t="s">
        <v>191</v>
      </c>
      <c r="EC13" s="320" t="s">
        <v>191</v>
      </c>
      <c r="ED13" s="320" t="s">
        <v>191</v>
      </c>
      <c r="EE13" s="320" t="s">
        <v>191</v>
      </c>
      <c r="EF13" s="320" t="s">
        <v>191</v>
      </c>
      <c r="EG13" s="320" t="s">
        <v>191</v>
      </c>
      <c r="EH13" s="320" t="s">
        <v>191</v>
      </c>
      <c r="EI13" s="320" t="s">
        <v>191</v>
      </c>
      <c r="EJ13" s="320" t="s">
        <v>191</v>
      </c>
      <c r="EK13" s="320" t="s">
        <v>191</v>
      </c>
      <c r="EL13" s="320" t="s">
        <v>191</v>
      </c>
      <c r="EM13" s="320" t="s">
        <v>191</v>
      </c>
      <c r="EN13" s="320" t="s">
        <v>191</v>
      </c>
      <c r="EO13" s="320" t="s">
        <v>191</v>
      </c>
      <c r="EP13" s="320" t="s">
        <v>191</v>
      </c>
      <c r="EQ13" s="320" t="s">
        <v>191</v>
      </c>
      <c r="ER13" s="320" t="s">
        <v>191</v>
      </c>
      <c r="ES13" s="320" t="s">
        <v>191</v>
      </c>
      <c r="ET13" s="320" t="s">
        <v>191</v>
      </c>
      <c r="EU13" s="320" t="s">
        <v>191</v>
      </c>
      <c r="EV13" s="320" t="s">
        <v>191</v>
      </c>
      <c r="EW13" s="320" t="s">
        <v>191</v>
      </c>
      <c r="EX13" s="320" t="s">
        <v>191</v>
      </c>
      <c r="EY13" s="320" t="s">
        <v>191</v>
      </c>
      <c r="EZ13" s="320" t="s">
        <v>191</v>
      </c>
      <c r="FA13" s="320" t="s">
        <v>191</v>
      </c>
      <c r="FB13" s="320" t="s">
        <v>191</v>
      </c>
      <c r="FC13" s="320" t="s">
        <v>191</v>
      </c>
      <c r="FD13" s="320" t="s">
        <v>191</v>
      </c>
      <c r="FE13" s="320" t="s">
        <v>191</v>
      </c>
      <c r="FF13" s="320" t="s">
        <v>191</v>
      </c>
      <c r="FG13" s="320" t="s">
        <v>191</v>
      </c>
      <c r="FH13" s="320" t="s">
        <v>191</v>
      </c>
    </row>
    <row r="14" spans="1:164" x14ac:dyDescent="0.35">
      <c r="B14" s="501" t="s">
        <v>231</v>
      </c>
      <c r="C14" s="320" t="s">
        <v>191</v>
      </c>
      <c r="D14" s="320" t="s">
        <v>191</v>
      </c>
      <c r="E14" s="320" t="s">
        <v>191</v>
      </c>
      <c r="F14" s="320" t="s">
        <v>191</v>
      </c>
      <c r="G14" s="320" t="s">
        <v>191</v>
      </c>
      <c r="H14" s="320" t="s">
        <v>191</v>
      </c>
      <c r="I14" s="320" t="s">
        <v>191</v>
      </c>
      <c r="J14" s="320" t="s">
        <v>191</v>
      </c>
      <c r="K14" s="320" t="s">
        <v>191</v>
      </c>
      <c r="L14" s="320" t="s">
        <v>191</v>
      </c>
      <c r="M14" s="320" t="s">
        <v>191</v>
      </c>
      <c r="N14" s="320" t="s">
        <v>191</v>
      </c>
      <c r="O14" s="320" t="s">
        <v>191</v>
      </c>
      <c r="P14" s="320" t="s">
        <v>191</v>
      </c>
      <c r="Q14" s="320" t="s">
        <v>191</v>
      </c>
      <c r="R14" s="320" t="s">
        <v>191</v>
      </c>
      <c r="S14" s="320" t="s">
        <v>191</v>
      </c>
      <c r="T14" s="320" t="s">
        <v>191</v>
      </c>
      <c r="U14" s="320" t="s">
        <v>191</v>
      </c>
      <c r="V14" s="320" t="s">
        <v>191</v>
      </c>
      <c r="W14" s="320" t="s">
        <v>191</v>
      </c>
      <c r="X14" s="320" t="s">
        <v>191</v>
      </c>
      <c r="Y14" s="320" t="s">
        <v>191</v>
      </c>
      <c r="Z14" s="320" t="s">
        <v>191</v>
      </c>
      <c r="AA14" s="320" t="s">
        <v>191</v>
      </c>
      <c r="AB14" s="320" t="s">
        <v>191</v>
      </c>
      <c r="AC14" s="320" t="s">
        <v>191</v>
      </c>
      <c r="AD14" s="320" t="s">
        <v>191</v>
      </c>
      <c r="AE14" s="320" t="s">
        <v>191</v>
      </c>
      <c r="AF14" s="320" t="s">
        <v>191</v>
      </c>
      <c r="AG14" s="320" t="s">
        <v>191</v>
      </c>
      <c r="AH14" s="320" t="s">
        <v>191</v>
      </c>
      <c r="AI14" s="320" t="s">
        <v>191</v>
      </c>
      <c r="AJ14" s="320" t="s">
        <v>191</v>
      </c>
      <c r="AK14" s="320" t="s">
        <v>191</v>
      </c>
      <c r="AL14" s="320" t="s">
        <v>191</v>
      </c>
      <c r="AM14" s="320" t="s">
        <v>191</v>
      </c>
      <c r="AN14" s="320" t="s">
        <v>191</v>
      </c>
      <c r="AO14" s="320" t="s">
        <v>191</v>
      </c>
      <c r="AP14" s="320" t="s">
        <v>191</v>
      </c>
      <c r="AQ14" s="320" t="s">
        <v>191</v>
      </c>
      <c r="AR14" s="320" t="s">
        <v>191</v>
      </c>
      <c r="AS14" s="320" t="s">
        <v>191</v>
      </c>
      <c r="AT14" s="320" t="s">
        <v>191</v>
      </c>
      <c r="AU14" s="320" t="s">
        <v>191</v>
      </c>
      <c r="AV14" s="320" t="s">
        <v>191</v>
      </c>
      <c r="AW14" s="320" t="s">
        <v>191</v>
      </c>
      <c r="AX14" s="320" t="s">
        <v>191</v>
      </c>
      <c r="AY14" s="320" t="s">
        <v>191</v>
      </c>
      <c r="AZ14" s="320" t="s">
        <v>191</v>
      </c>
      <c r="BA14" s="320" t="s">
        <v>191</v>
      </c>
      <c r="BB14" s="320" t="s">
        <v>191</v>
      </c>
      <c r="BC14" s="320" t="s">
        <v>191</v>
      </c>
      <c r="BD14" s="320" t="s">
        <v>191</v>
      </c>
      <c r="BE14" s="320" t="s">
        <v>191</v>
      </c>
      <c r="BF14" s="320" t="s">
        <v>191</v>
      </c>
      <c r="BG14" s="320" t="s">
        <v>191</v>
      </c>
      <c r="BH14" s="320" t="s">
        <v>191</v>
      </c>
      <c r="BI14" s="320" t="s">
        <v>191</v>
      </c>
      <c r="BJ14" s="320" t="s">
        <v>191</v>
      </c>
      <c r="BK14" s="320" t="s">
        <v>191</v>
      </c>
      <c r="BL14" s="320" t="s">
        <v>191</v>
      </c>
      <c r="BM14" s="320" t="s">
        <v>191</v>
      </c>
      <c r="BN14" s="320" t="s">
        <v>191</v>
      </c>
      <c r="BO14" s="320" t="s">
        <v>191</v>
      </c>
      <c r="BP14" s="320" t="s">
        <v>191</v>
      </c>
      <c r="BQ14" s="320" t="s">
        <v>191</v>
      </c>
      <c r="BR14" s="320" t="s">
        <v>191</v>
      </c>
      <c r="BS14" s="320" t="s">
        <v>191</v>
      </c>
      <c r="BT14" s="320" t="s">
        <v>191</v>
      </c>
      <c r="BU14" s="320" t="s">
        <v>191</v>
      </c>
      <c r="BV14" s="320" t="s">
        <v>191</v>
      </c>
      <c r="BW14" s="320" t="s">
        <v>191</v>
      </c>
      <c r="BX14" s="320" t="s">
        <v>191</v>
      </c>
      <c r="BY14" s="320" t="s">
        <v>191</v>
      </c>
      <c r="BZ14" s="320" t="s">
        <v>191</v>
      </c>
      <c r="CA14" s="320" t="s">
        <v>191</v>
      </c>
      <c r="CB14" s="320" t="s">
        <v>191</v>
      </c>
      <c r="CC14" s="320" t="s">
        <v>191</v>
      </c>
      <c r="CD14" s="320" t="s">
        <v>191</v>
      </c>
      <c r="CE14" s="320" t="s">
        <v>191</v>
      </c>
      <c r="CF14" s="320" t="s">
        <v>191</v>
      </c>
      <c r="CG14" s="320" t="s">
        <v>191</v>
      </c>
      <c r="CH14" s="320" t="s">
        <v>191</v>
      </c>
      <c r="CI14" s="320" t="s">
        <v>191</v>
      </c>
      <c r="CJ14" s="320" t="s">
        <v>191</v>
      </c>
      <c r="CK14" s="320" t="s">
        <v>191</v>
      </c>
      <c r="CL14" s="320" t="s">
        <v>191</v>
      </c>
      <c r="CM14" s="320" t="s">
        <v>191</v>
      </c>
      <c r="CN14" s="320" t="s">
        <v>191</v>
      </c>
      <c r="CO14" s="320" t="s">
        <v>191</v>
      </c>
      <c r="CP14" s="320" t="s">
        <v>191</v>
      </c>
      <c r="CQ14" s="320" t="s">
        <v>191</v>
      </c>
      <c r="CR14" s="320" t="s">
        <v>191</v>
      </c>
      <c r="CS14" s="320" t="s">
        <v>191</v>
      </c>
      <c r="CT14" s="320" t="s">
        <v>191</v>
      </c>
      <c r="CU14" s="320" t="s">
        <v>191</v>
      </c>
      <c r="CV14" s="320" t="s">
        <v>191</v>
      </c>
      <c r="CW14" s="320" t="s">
        <v>191</v>
      </c>
      <c r="CX14" s="320" t="s">
        <v>191</v>
      </c>
      <c r="CY14" s="320" t="s">
        <v>191</v>
      </c>
      <c r="CZ14" s="320" t="s">
        <v>191</v>
      </c>
      <c r="DA14" s="320" t="s">
        <v>191</v>
      </c>
      <c r="DB14" s="320" t="s">
        <v>191</v>
      </c>
      <c r="DC14" s="320" t="s">
        <v>191</v>
      </c>
      <c r="DD14" s="320" t="s">
        <v>191</v>
      </c>
      <c r="DE14" s="320" t="s">
        <v>191</v>
      </c>
      <c r="DF14" s="320" t="s">
        <v>191</v>
      </c>
      <c r="DG14" s="320" t="s">
        <v>191</v>
      </c>
      <c r="DH14" s="320" t="s">
        <v>191</v>
      </c>
      <c r="DI14" s="320" t="s">
        <v>191</v>
      </c>
      <c r="DJ14" s="320" t="s">
        <v>191</v>
      </c>
      <c r="DK14" s="320" t="s">
        <v>191</v>
      </c>
      <c r="DL14" s="320" t="s">
        <v>191</v>
      </c>
      <c r="DM14" s="320" t="s">
        <v>191</v>
      </c>
      <c r="DN14" s="320" t="s">
        <v>191</v>
      </c>
      <c r="DO14" s="320" t="s">
        <v>191</v>
      </c>
      <c r="DP14" s="320" t="s">
        <v>191</v>
      </c>
      <c r="DQ14" s="320" t="s">
        <v>191</v>
      </c>
      <c r="DR14" s="320" t="s">
        <v>191</v>
      </c>
      <c r="DS14" s="320" t="s">
        <v>191</v>
      </c>
      <c r="DT14" s="320" t="s">
        <v>191</v>
      </c>
      <c r="DU14" s="320" t="s">
        <v>191</v>
      </c>
      <c r="DV14" s="320" t="s">
        <v>191</v>
      </c>
      <c r="DW14" s="320" t="s">
        <v>191</v>
      </c>
      <c r="DX14" s="320" t="s">
        <v>191</v>
      </c>
      <c r="DY14" s="320" t="s">
        <v>191</v>
      </c>
      <c r="DZ14" s="320" t="s">
        <v>191</v>
      </c>
      <c r="EA14" s="320" t="s">
        <v>191</v>
      </c>
      <c r="EB14" s="320" t="s">
        <v>191</v>
      </c>
      <c r="EC14" s="320" t="s">
        <v>191</v>
      </c>
      <c r="ED14" s="320" t="s">
        <v>191</v>
      </c>
      <c r="EE14" s="320" t="s">
        <v>191</v>
      </c>
      <c r="EF14" s="320" t="s">
        <v>191</v>
      </c>
      <c r="EG14" s="320" t="s">
        <v>191</v>
      </c>
      <c r="EH14" s="320" t="s">
        <v>191</v>
      </c>
      <c r="EI14" s="320" t="s">
        <v>191</v>
      </c>
      <c r="EJ14" s="320" t="s">
        <v>191</v>
      </c>
      <c r="EK14" s="320" t="s">
        <v>191</v>
      </c>
      <c r="EL14" s="320" t="s">
        <v>191</v>
      </c>
      <c r="EM14" s="320" t="s">
        <v>191</v>
      </c>
      <c r="EN14" s="320" t="s">
        <v>191</v>
      </c>
      <c r="EO14" s="320" t="s">
        <v>191</v>
      </c>
      <c r="EP14" s="320" t="s">
        <v>191</v>
      </c>
      <c r="EQ14" s="320" t="s">
        <v>191</v>
      </c>
      <c r="ER14" s="320" t="s">
        <v>191</v>
      </c>
      <c r="ES14" s="320" t="s">
        <v>191</v>
      </c>
      <c r="ET14" s="320" t="s">
        <v>191</v>
      </c>
      <c r="EU14" s="320" t="s">
        <v>191</v>
      </c>
      <c r="EV14" s="320" t="s">
        <v>191</v>
      </c>
      <c r="EW14" s="320" t="s">
        <v>191</v>
      </c>
      <c r="EX14" s="320" t="s">
        <v>191</v>
      </c>
      <c r="EY14" s="320" t="s">
        <v>191</v>
      </c>
      <c r="EZ14" s="320" t="s">
        <v>191</v>
      </c>
      <c r="FA14" s="320" t="s">
        <v>191</v>
      </c>
      <c r="FB14" s="320" t="s">
        <v>191</v>
      </c>
      <c r="FC14" s="320" t="s">
        <v>191</v>
      </c>
      <c r="FD14" s="320" t="s">
        <v>191</v>
      </c>
      <c r="FE14" s="320" t="s">
        <v>191</v>
      </c>
      <c r="FF14" s="320" t="s">
        <v>191</v>
      </c>
      <c r="FG14" s="320" t="s">
        <v>191</v>
      </c>
      <c r="FH14" s="320" t="s">
        <v>191</v>
      </c>
    </row>
    <row r="15" spans="1:164" x14ac:dyDescent="0.35">
      <c r="B15" t="s">
        <v>1567</v>
      </c>
      <c r="C15" s="273"/>
      <c r="D15" s="274"/>
      <c r="E15" s="275"/>
      <c r="F15" s="273">
        <v>2</v>
      </c>
      <c r="G15" s="274">
        <v>2</v>
      </c>
      <c r="H15" s="274">
        <v>2</v>
      </c>
      <c r="I15" s="273">
        <v>281</v>
      </c>
      <c r="J15" s="274">
        <v>688</v>
      </c>
      <c r="K15" s="275">
        <v>969</v>
      </c>
      <c r="L15" s="273"/>
      <c r="M15" s="274"/>
      <c r="N15" s="275"/>
      <c r="O15" s="273">
        <v>2</v>
      </c>
      <c r="P15" s="273">
        <v>3</v>
      </c>
      <c r="Q15" s="273">
        <v>3</v>
      </c>
      <c r="R15" s="273">
        <v>281</v>
      </c>
      <c r="S15" s="274">
        <v>688</v>
      </c>
      <c r="T15" s="275">
        <v>969</v>
      </c>
      <c r="U15" s="273"/>
      <c r="V15" s="274"/>
      <c r="W15" s="275"/>
      <c r="X15" s="276">
        <v>18.7</v>
      </c>
      <c r="Y15" s="277">
        <v>18.8</v>
      </c>
      <c r="Z15" s="278">
        <v>18.8</v>
      </c>
      <c r="AA15" s="273">
        <v>281</v>
      </c>
      <c r="AB15" s="274">
        <v>688</v>
      </c>
      <c r="AC15" s="275">
        <v>969</v>
      </c>
      <c r="AD15" s="273"/>
      <c r="AE15" s="274"/>
      <c r="AF15" s="275"/>
      <c r="AG15" s="273">
        <v>3</v>
      </c>
      <c r="AH15" s="273">
        <v>2</v>
      </c>
      <c r="AI15" s="273">
        <v>3</v>
      </c>
      <c r="AJ15" s="273">
        <v>182</v>
      </c>
      <c r="AK15" s="274">
        <v>464</v>
      </c>
      <c r="AL15" s="275">
        <v>646</v>
      </c>
      <c r="AM15" s="273"/>
      <c r="AN15" s="274"/>
      <c r="AO15" s="275"/>
      <c r="AP15" s="273">
        <v>3</v>
      </c>
      <c r="AQ15" s="273">
        <v>2</v>
      </c>
      <c r="AR15" s="273">
        <v>3</v>
      </c>
      <c r="AS15" s="273">
        <v>182</v>
      </c>
      <c r="AT15" s="274">
        <v>464</v>
      </c>
      <c r="AU15" s="275">
        <v>646</v>
      </c>
      <c r="AV15" s="273"/>
      <c r="AW15" s="274"/>
      <c r="AX15" s="275"/>
      <c r="AY15" s="276">
        <v>19.100000000000001</v>
      </c>
      <c r="AZ15" s="277">
        <v>18.8</v>
      </c>
      <c r="BA15" s="278">
        <v>18.899999999999999</v>
      </c>
      <c r="BB15" s="273">
        <v>182</v>
      </c>
      <c r="BC15" s="274">
        <v>464</v>
      </c>
      <c r="BD15" s="275">
        <v>646</v>
      </c>
      <c r="BE15" s="273"/>
      <c r="BF15" s="274"/>
      <c r="BG15" s="275"/>
      <c r="BH15" s="273" t="s">
        <v>197</v>
      </c>
      <c r="BI15" s="274" t="s">
        <v>197</v>
      </c>
      <c r="BJ15" s="275" t="s">
        <v>197</v>
      </c>
      <c r="BK15" s="273">
        <v>13</v>
      </c>
      <c r="BL15" s="274">
        <v>26</v>
      </c>
      <c r="BM15" s="275">
        <v>39</v>
      </c>
      <c r="BN15" s="273"/>
      <c r="BO15" s="274"/>
      <c r="BP15" s="275"/>
      <c r="BQ15" s="273" t="s">
        <v>197</v>
      </c>
      <c r="BR15" s="274" t="s">
        <v>197</v>
      </c>
      <c r="BS15" s="275" t="s">
        <v>197</v>
      </c>
      <c r="BT15" s="273">
        <v>13</v>
      </c>
      <c r="BU15" s="274">
        <v>26</v>
      </c>
      <c r="BV15" s="275">
        <v>39</v>
      </c>
      <c r="BW15" s="273"/>
      <c r="BX15" s="274"/>
      <c r="BY15" s="275"/>
      <c r="BZ15" s="276">
        <v>18.2</v>
      </c>
      <c r="CA15" s="277">
        <v>18.8</v>
      </c>
      <c r="CB15" s="278">
        <v>18.600000000000001</v>
      </c>
      <c r="CC15" s="273">
        <v>13</v>
      </c>
      <c r="CD15" s="274">
        <v>26</v>
      </c>
      <c r="CE15" s="275">
        <v>39</v>
      </c>
      <c r="CF15" s="273"/>
      <c r="CG15" s="274"/>
      <c r="CH15" s="275"/>
      <c r="CI15" s="273">
        <v>5</v>
      </c>
      <c r="CJ15" s="273">
        <v>3</v>
      </c>
      <c r="CK15" s="273">
        <v>3</v>
      </c>
      <c r="CL15" s="273">
        <v>137</v>
      </c>
      <c r="CM15" s="274">
        <v>355</v>
      </c>
      <c r="CN15" s="275">
        <v>492</v>
      </c>
      <c r="CO15" s="273"/>
      <c r="CP15" s="274"/>
      <c r="CQ15" s="275"/>
      <c r="CR15" s="273">
        <v>6</v>
      </c>
      <c r="CS15" s="273">
        <v>3</v>
      </c>
      <c r="CT15" s="273">
        <v>4</v>
      </c>
      <c r="CU15" s="273">
        <v>137</v>
      </c>
      <c r="CV15" s="274">
        <v>355</v>
      </c>
      <c r="CW15" s="275">
        <v>492</v>
      </c>
      <c r="CX15" s="273"/>
      <c r="CY15" s="274"/>
      <c r="CZ15" s="275"/>
      <c r="DA15" s="276">
        <v>19.5</v>
      </c>
      <c r="DB15" s="276">
        <v>19.5</v>
      </c>
      <c r="DC15" s="276">
        <v>19.5</v>
      </c>
      <c r="DD15" s="273">
        <v>137</v>
      </c>
      <c r="DE15" s="274">
        <v>355</v>
      </c>
      <c r="DF15" s="275">
        <v>492</v>
      </c>
      <c r="DG15" s="273"/>
      <c r="DH15" s="274"/>
      <c r="DI15" s="275"/>
      <c r="DJ15" s="273">
        <v>6</v>
      </c>
      <c r="DK15" s="273">
        <v>4</v>
      </c>
      <c r="DL15" s="273">
        <v>4</v>
      </c>
      <c r="DM15" s="273">
        <v>1607</v>
      </c>
      <c r="DN15" s="274">
        <v>4248</v>
      </c>
      <c r="DO15" s="275">
        <v>5855</v>
      </c>
      <c r="DP15" s="273"/>
      <c r="DQ15" s="274"/>
      <c r="DR15" s="275"/>
      <c r="DS15" s="273">
        <v>6</v>
      </c>
      <c r="DT15" s="273">
        <v>4</v>
      </c>
      <c r="DU15" s="273">
        <v>5</v>
      </c>
      <c r="DV15" s="273">
        <v>1607</v>
      </c>
      <c r="DW15" s="274">
        <v>4248</v>
      </c>
      <c r="DX15" s="275">
        <v>5855</v>
      </c>
      <c r="DY15" s="273"/>
      <c r="DZ15" s="274"/>
      <c r="EA15" s="275"/>
      <c r="EB15" s="276">
        <v>20.3</v>
      </c>
      <c r="EC15" s="277">
        <v>20</v>
      </c>
      <c r="ED15" s="278">
        <v>20.100000000000001</v>
      </c>
      <c r="EE15" s="273">
        <v>1607</v>
      </c>
      <c r="EF15" s="274">
        <v>4248</v>
      </c>
      <c r="EG15" s="275">
        <v>5855</v>
      </c>
      <c r="EH15" s="273"/>
      <c r="EI15" s="274"/>
      <c r="EJ15" s="275"/>
      <c r="EK15" s="273">
        <v>5</v>
      </c>
      <c r="EL15" s="273">
        <v>3</v>
      </c>
      <c r="EM15" s="273">
        <v>4</v>
      </c>
      <c r="EN15" s="273">
        <v>2480</v>
      </c>
      <c r="EO15" s="274">
        <v>6478</v>
      </c>
      <c r="EP15" s="275">
        <v>8958</v>
      </c>
      <c r="EQ15" s="273"/>
      <c r="ER15" s="274"/>
      <c r="ES15" s="275"/>
      <c r="ET15" s="273">
        <v>5</v>
      </c>
      <c r="EU15" s="273">
        <v>4</v>
      </c>
      <c r="EV15" s="273">
        <v>4</v>
      </c>
      <c r="EW15" s="273">
        <v>2480</v>
      </c>
      <c r="EX15" s="274">
        <v>6478</v>
      </c>
      <c r="EY15" s="275">
        <v>8958</v>
      </c>
      <c r="EZ15" s="273"/>
      <c r="FA15" s="274"/>
      <c r="FB15" s="275"/>
      <c r="FC15" s="276">
        <v>19.899999999999999</v>
      </c>
      <c r="FD15" s="277">
        <v>19.7</v>
      </c>
      <c r="FE15" s="278">
        <v>19.7</v>
      </c>
      <c r="FF15" s="273">
        <v>2480</v>
      </c>
      <c r="FG15" s="274">
        <v>6478</v>
      </c>
      <c r="FH15" s="275">
        <v>8958</v>
      </c>
    </row>
    <row r="16" spans="1:164" x14ac:dyDescent="0.35">
      <c r="B16" t="s">
        <v>229</v>
      </c>
      <c r="C16" s="273"/>
      <c r="D16" s="274"/>
      <c r="E16" s="275"/>
      <c r="F16" s="273">
        <v>24</v>
      </c>
      <c r="G16" s="274">
        <v>15</v>
      </c>
      <c r="H16" s="274">
        <v>17</v>
      </c>
      <c r="I16" s="273">
        <v>1882</v>
      </c>
      <c r="J16" s="274">
        <v>4282</v>
      </c>
      <c r="K16" s="275">
        <v>6164</v>
      </c>
      <c r="L16" s="273"/>
      <c r="M16" s="274"/>
      <c r="N16" s="275"/>
      <c r="O16" s="273">
        <v>26</v>
      </c>
      <c r="P16" s="273">
        <v>17</v>
      </c>
      <c r="Q16" s="273">
        <v>19</v>
      </c>
      <c r="R16" s="273">
        <v>1882</v>
      </c>
      <c r="S16" s="274">
        <v>4282</v>
      </c>
      <c r="T16" s="275">
        <v>6164</v>
      </c>
      <c r="U16" s="273"/>
      <c r="V16" s="274"/>
      <c r="W16" s="275"/>
      <c r="X16" s="276">
        <v>25.5</v>
      </c>
      <c r="Y16" s="277">
        <v>23.8</v>
      </c>
      <c r="Z16" s="278">
        <v>24.3</v>
      </c>
      <c r="AA16" s="273">
        <v>1882</v>
      </c>
      <c r="AB16" s="274">
        <v>4282</v>
      </c>
      <c r="AC16" s="275">
        <v>6164</v>
      </c>
      <c r="AD16" s="273"/>
      <c r="AE16" s="274"/>
      <c r="AF16" s="275"/>
      <c r="AG16" s="273">
        <v>26</v>
      </c>
      <c r="AH16" s="273">
        <v>18</v>
      </c>
      <c r="AI16" s="273">
        <v>20</v>
      </c>
      <c r="AJ16" s="273">
        <v>1091</v>
      </c>
      <c r="AK16" s="274">
        <v>2837</v>
      </c>
      <c r="AL16" s="275">
        <v>3928</v>
      </c>
      <c r="AM16" s="273"/>
      <c r="AN16" s="274"/>
      <c r="AO16" s="275"/>
      <c r="AP16" s="273">
        <v>28</v>
      </c>
      <c r="AQ16" s="273">
        <v>19</v>
      </c>
      <c r="AR16" s="273">
        <v>22</v>
      </c>
      <c r="AS16" s="273">
        <v>1091</v>
      </c>
      <c r="AT16" s="274">
        <v>2837</v>
      </c>
      <c r="AU16" s="275">
        <v>3928</v>
      </c>
      <c r="AV16" s="273"/>
      <c r="AW16" s="274"/>
      <c r="AX16" s="275"/>
      <c r="AY16" s="276">
        <v>26.2</v>
      </c>
      <c r="AZ16" s="277">
        <v>24.8</v>
      </c>
      <c r="BA16" s="278">
        <v>25.2</v>
      </c>
      <c r="BB16" s="273">
        <v>1091</v>
      </c>
      <c r="BC16" s="274">
        <v>2837</v>
      </c>
      <c r="BD16" s="275">
        <v>3928</v>
      </c>
      <c r="BE16" s="273"/>
      <c r="BF16" s="274"/>
      <c r="BG16" s="275"/>
      <c r="BH16" s="273">
        <v>20</v>
      </c>
      <c r="BI16" s="273">
        <v>20</v>
      </c>
      <c r="BJ16" s="273">
        <v>20</v>
      </c>
      <c r="BK16" s="273">
        <v>76</v>
      </c>
      <c r="BL16" s="274">
        <v>155</v>
      </c>
      <c r="BM16" s="275">
        <v>231</v>
      </c>
      <c r="BN16" s="273"/>
      <c r="BO16" s="274"/>
      <c r="BP16" s="275"/>
      <c r="BQ16" s="273">
        <v>21</v>
      </c>
      <c r="BR16" s="273">
        <v>23</v>
      </c>
      <c r="BS16" s="273">
        <v>22</v>
      </c>
      <c r="BT16" s="273">
        <v>76</v>
      </c>
      <c r="BU16" s="274">
        <v>155</v>
      </c>
      <c r="BV16" s="275">
        <v>231</v>
      </c>
      <c r="BW16" s="273"/>
      <c r="BX16" s="274"/>
      <c r="BY16" s="275"/>
      <c r="BZ16" s="276">
        <v>25</v>
      </c>
      <c r="CA16" s="277">
        <v>25.1</v>
      </c>
      <c r="CB16" s="278">
        <v>25.1</v>
      </c>
      <c r="CC16" s="273">
        <v>76</v>
      </c>
      <c r="CD16" s="274">
        <v>155</v>
      </c>
      <c r="CE16" s="275">
        <v>231</v>
      </c>
      <c r="CF16" s="273"/>
      <c r="CG16" s="274"/>
      <c r="CH16" s="275"/>
      <c r="CI16" s="273">
        <v>29</v>
      </c>
      <c r="CJ16" s="273">
        <v>18</v>
      </c>
      <c r="CK16" s="273">
        <v>21</v>
      </c>
      <c r="CL16" s="273">
        <v>953</v>
      </c>
      <c r="CM16" s="274">
        <v>2353</v>
      </c>
      <c r="CN16" s="275">
        <v>3306</v>
      </c>
      <c r="CO16" s="273"/>
      <c r="CP16" s="274"/>
      <c r="CQ16" s="275"/>
      <c r="CR16" s="273">
        <v>30</v>
      </c>
      <c r="CS16" s="273">
        <v>19</v>
      </c>
      <c r="CT16" s="273">
        <v>22</v>
      </c>
      <c r="CU16" s="273">
        <v>953</v>
      </c>
      <c r="CV16" s="274">
        <v>2353</v>
      </c>
      <c r="CW16" s="275">
        <v>3306</v>
      </c>
      <c r="CX16" s="273"/>
      <c r="CY16" s="274"/>
      <c r="CZ16" s="275"/>
      <c r="DA16" s="276">
        <v>27.3</v>
      </c>
      <c r="DB16" s="276">
        <v>25.5</v>
      </c>
      <c r="DC16" s="276">
        <v>26</v>
      </c>
      <c r="DD16" s="273">
        <v>953</v>
      </c>
      <c r="DE16" s="274">
        <v>2353</v>
      </c>
      <c r="DF16" s="275">
        <v>3306</v>
      </c>
      <c r="DG16" s="273"/>
      <c r="DH16" s="274"/>
      <c r="DI16" s="275"/>
      <c r="DJ16" s="273">
        <v>26</v>
      </c>
      <c r="DK16" s="273">
        <v>18</v>
      </c>
      <c r="DL16" s="273">
        <v>20</v>
      </c>
      <c r="DM16" s="273">
        <v>12030</v>
      </c>
      <c r="DN16" s="274">
        <v>28860</v>
      </c>
      <c r="DO16" s="275">
        <v>40890</v>
      </c>
      <c r="DP16" s="273"/>
      <c r="DQ16" s="274"/>
      <c r="DR16" s="275"/>
      <c r="DS16" s="273">
        <v>27</v>
      </c>
      <c r="DT16" s="273">
        <v>19</v>
      </c>
      <c r="DU16" s="273">
        <v>21</v>
      </c>
      <c r="DV16" s="273">
        <v>12030</v>
      </c>
      <c r="DW16" s="274">
        <v>28860</v>
      </c>
      <c r="DX16" s="275">
        <v>40890</v>
      </c>
      <c r="DY16" s="273"/>
      <c r="DZ16" s="274"/>
      <c r="EA16" s="275"/>
      <c r="EB16" s="276">
        <v>27</v>
      </c>
      <c r="EC16" s="277">
        <v>25.6</v>
      </c>
      <c r="ED16" s="278">
        <v>26</v>
      </c>
      <c r="EE16" s="273">
        <v>12030</v>
      </c>
      <c r="EF16" s="274">
        <v>28860</v>
      </c>
      <c r="EG16" s="275">
        <v>40890</v>
      </c>
      <c r="EH16" s="273"/>
      <c r="EI16" s="274"/>
      <c r="EJ16" s="275"/>
      <c r="EK16" s="273">
        <v>25</v>
      </c>
      <c r="EL16" s="273">
        <v>17</v>
      </c>
      <c r="EM16" s="273">
        <v>20</v>
      </c>
      <c r="EN16" s="273">
        <v>17727</v>
      </c>
      <c r="EO16" s="274">
        <v>42726</v>
      </c>
      <c r="EP16" s="275">
        <v>60453</v>
      </c>
      <c r="EQ16" s="273"/>
      <c r="ER16" s="274"/>
      <c r="ES16" s="275"/>
      <c r="ET16" s="273">
        <v>27</v>
      </c>
      <c r="EU16" s="273">
        <v>19</v>
      </c>
      <c r="EV16" s="273">
        <v>21</v>
      </c>
      <c r="EW16" s="273">
        <v>17727</v>
      </c>
      <c r="EX16" s="274">
        <v>42726</v>
      </c>
      <c r="EY16" s="275">
        <v>60453</v>
      </c>
      <c r="EZ16" s="273"/>
      <c r="FA16" s="274"/>
      <c r="FB16" s="275"/>
      <c r="FC16" s="276">
        <v>26.7</v>
      </c>
      <c r="FD16" s="277">
        <v>25.3</v>
      </c>
      <c r="FE16" s="278">
        <v>25.7</v>
      </c>
      <c r="FF16" s="273">
        <v>17727</v>
      </c>
      <c r="FG16" s="274">
        <v>42726</v>
      </c>
      <c r="FH16" s="275">
        <v>60453</v>
      </c>
    </row>
    <row r="17" spans="2:164" x14ac:dyDescent="0.35">
      <c r="B17" t="s">
        <v>1137</v>
      </c>
      <c r="C17" s="273"/>
      <c r="D17" s="274"/>
      <c r="E17" s="275"/>
      <c r="F17" s="273"/>
      <c r="G17" s="274"/>
      <c r="H17" s="274"/>
      <c r="I17" s="273"/>
      <c r="J17" s="274"/>
      <c r="K17" s="275"/>
      <c r="L17" s="273"/>
      <c r="M17" s="274"/>
      <c r="N17" s="275"/>
      <c r="O17" s="273"/>
      <c r="P17" s="273"/>
      <c r="Q17" s="273"/>
      <c r="R17" s="273"/>
      <c r="S17" s="274"/>
      <c r="T17" s="275"/>
      <c r="U17" s="273"/>
      <c r="V17" s="274"/>
      <c r="W17" s="275"/>
      <c r="X17" s="276"/>
      <c r="Y17" s="277"/>
      <c r="Z17" s="278"/>
      <c r="AA17" s="273"/>
      <c r="AB17" s="274"/>
      <c r="AC17" s="275"/>
      <c r="AD17" s="273"/>
      <c r="AE17" s="274"/>
      <c r="AF17" s="275"/>
      <c r="AG17" s="273"/>
      <c r="AH17" s="273"/>
      <c r="AI17" s="273"/>
      <c r="AJ17" s="273"/>
      <c r="AK17" s="274"/>
      <c r="AL17" s="275"/>
      <c r="AM17" s="273"/>
      <c r="AN17" s="274"/>
      <c r="AO17" s="275"/>
      <c r="AP17" s="273"/>
      <c r="AQ17" s="273"/>
      <c r="AR17" s="273"/>
      <c r="AS17" s="273"/>
      <c r="AT17" s="274"/>
      <c r="AU17" s="275"/>
      <c r="AV17" s="273"/>
      <c r="AW17" s="274"/>
      <c r="AX17" s="275"/>
      <c r="AY17" s="276"/>
      <c r="AZ17" s="277"/>
      <c r="BA17" s="278"/>
      <c r="BB17" s="273"/>
      <c r="BC17" s="274"/>
      <c r="BD17" s="275"/>
      <c r="BE17" s="273"/>
      <c r="BF17" s="274"/>
      <c r="BG17" s="275"/>
      <c r="BH17" s="273"/>
      <c r="BI17" s="273"/>
      <c r="BJ17" s="273"/>
      <c r="BK17" s="273"/>
      <c r="BL17" s="274"/>
      <c r="BM17" s="275"/>
      <c r="BN17" s="273"/>
      <c r="BO17" s="274"/>
      <c r="BP17" s="275"/>
      <c r="BQ17" s="273"/>
      <c r="BR17" s="273"/>
      <c r="BS17" s="273"/>
      <c r="BT17" s="273"/>
      <c r="BU17" s="274"/>
      <c r="BV17" s="275"/>
      <c r="BW17" s="273"/>
      <c r="BX17" s="274"/>
      <c r="BY17" s="275"/>
      <c r="BZ17" s="276"/>
      <c r="CA17" s="277"/>
      <c r="CB17" s="278"/>
      <c r="CC17" s="273"/>
      <c r="CD17" s="274"/>
      <c r="CE17" s="275"/>
      <c r="CF17" s="273"/>
      <c r="CG17" s="274"/>
      <c r="CH17" s="275"/>
      <c r="CI17" s="273"/>
      <c r="CJ17" s="273"/>
      <c r="CK17" s="273"/>
      <c r="CL17" s="273"/>
      <c r="CM17" s="274"/>
      <c r="CN17" s="275"/>
      <c r="CO17" s="273"/>
      <c r="CP17" s="274"/>
      <c r="CQ17" s="275"/>
      <c r="CR17" s="273"/>
      <c r="CS17" s="273"/>
      <c r="CT17" s="273"/>
      <c r="CU17" s="273"/>
      <c r="CV17" s="274"/>
      <c r="CW17" s="275"/>
      <c r="CX17" s="273"/>
      <c r="CY17" s="274"/>
      <c r="CZ17" s="275"/>
      <c r="DA17" s="276"/>
      <c r="DB17" s="276"/>
      <c r="DC17" s="276"/>
      <c r="DD17" s="273"/>
      <c r="DE17" s="274"/>
      <c r="DF17" s="275"/>
      <c r="DG17" s="273"/>
      <c r="DH17" s="274"/>
      <c r="DI17" s="275"/>
      <c r="DJ17" s="273"/>
      <c r="DK17" s="273"/>
      <c r="DL17" s="273"/>
      <c r="DM17" s="273"/>
      <c r="DN17" s="274"/>
      <c r="DO17" s="275"/>
      <c r="DP17" s="273"/>
      <c r="DQ17" s="274"/>
      <c r="DR17" s="275"/>
      <c r="DS17" s="273"/>
      <c r="DT17" s="273"/>
      <c r="DU17" s="273"/>
      <c r="DV17" s="273"/>
      <c r="DW17" s="274"/>
      <c r="DX17" s="275"/>
      <c r="DY17" s="273"/>
      <c r="DZ17" s="274"/>
      <c r="EA17" s="275"/>
      <c r="EB17" s="276"/>
      <c r="EC17" s="277"/>
      <c r="ED17" s="278"/>
      <c r="EE17" s="273"/>
      <c r="EF17" s="274"/>
      <c r="EG17" s="275"/>
      <c r="EH17" s="273"/>
      <c r="EI17" s="274"/>
      <c r="EJ17" s="275"/>
      <c r="EK17" s="273"/>
      <c r="EL17" s="273"/>
      <c r="EM17" s="273"/>
      <c r="EN17" s="273"/>
      <c r="EO17" s="274"/>
      <c r="EP17" s="275"/>
      <c r="EQ17" s="273"/>
      <c r="ER17" s="274"/>
      <c r="ES17" s="275"/>
      <c r="ET17" s="273"/>
      <c r="EU17" s="273"/>
      <c r="EV17" s="273"/>
      <c r="EW17" s="273"/>
      <c r="EX17" s="274"/>
      <c r="EY17" s="275"/>
      <c r="EZ17" s="273"/>
      <c r="FA17" s="274"/>
      <c r="FB17" s="275"/>
      <c r="FC17" s="276"/>
      <c r="FD17" s="277"/>
      <c r="FE17" s="278"/>
      <c r="FF17" s="273"/>
      <c r="FG17" s="274"/>
      <c r="FH17" s="275"/>
    </row>
    <row r="18" spans="2:164" x14ac:dyDescent="0.35">
      <c r="B18" s="264" t="s">
        <v>469</v>
      </c>
      <c r="C18" s="273"/>
      <c r="D18" s="274"/>
      <c r="E18" s="275"/>
      <c r="F18" s="273">
        <v>69</v>
      </c>
      <c r="G18" s="274">
        <v>53</v>
      </c>
      <c r="H18" s="274">
        <v>60</v>
      </c>
      <c r="I18" s="273">
        <v>28970</v>
      </c>
      <c r="J18" s="274">
        <v>30367</v>
      </c>
      <c r="K18" s="275">
        <v>59337</v>
      </c>
      <c r="L18" s="273"/>
      <c r="M18" s="274"/>
      <c r="N18" s="275"/>
      <c r="O18" s="273">
        <v>72</v>
      </c>
      <c r="P18" s="273">
        <v>57</v>
      </c>
      <c r="Q18" s="273">
        <v>64</v>
      </c>
      <c r="R18" s="273">
        <v>28970</v>
      </c>
      <c r="S18" s="274">
        <v>30367</v>
      </c>
      <c r="T18" s="275">
        <v>59337</v>
      </c>
      <c r="U18" s="273"/>
      <c r="V18" s="274"/>
      <c r="W18" s="275"/>
      <c r="X18" s="276">
        <v>34.6</v>
      </c>
      <c r="Y18" s="277">
        <v>32</v>
      </c>
      <c r="Z18" s="278">
        <v>33.200000000000003</v>
      </c>
      <c r="AA18" s="273">
        <v>28970</v>
      </c>
      <c r="AB18" s="274">
        <v>30367</v>
      </c>
      <c r="AC18" s="275">
        <v>59337</v>
      </c>
      <c r="AD18" s="273"/>
      <c r="AE18" s="274"/>
      <c r="AF18" s="275"/>
      <c r="AG18" s="273">
        <v>71</v>
      </c>
      <c r="AH18" s="273">
        <v>54</v>
      </c>
      <c r="AI18" s="273">
        <v>62</v>
      </c>
      <c r="AJ18" s="273">
        <v>15297</v>
      </c>
      <c r="AK18" s="274">
        <v>15696</v>
      </c>
      <c r="AL18" s="275">
        <v>30993</v>
      </c>
      <c r="AM18" s="273"/>
      <c r="AN18" s="274"/>
      <c r="AO18" s="275"/>
      <c r="AP18" s="273">
        <v>73</v>
      </c>
      <c r="AQ18" s="273">
        <v>57</v>
      </c>
      <c r="AR18" s="273">
        <v>65</v>
      </c>
      <c r="AS18" s="273">
        <v>15297</v>
      </c>
      <c r="AT18" s="274">
        <v>15696</v>
      </c>
      <c r="AU18" s="275">
        <v>30993</v>
      </c>
      <c r="AV18" s="273"/>
      <c r="AW18" s="274"/>
      <c r="AX18" s="275"/>
      <c r="AY18" s="276">
        <v>34.9</v>
      </c>
      <c r="AZ18" s="277">
        <v>32</v>
      </c>
      <c r="BA18" s="278">
        <v>33.5</v>
      </c>
      <c r="BB18" s="273">
        <v>15297</v>
      </c>
      <c r="BC18" s="274">
        <v>15696</v>
      </c>
      <c r="BD18" s="275">
        <v>30993</v>
      </c>
      <c r="BE18" s="273"/>
      <c r="BF18" s="274"/>
      <c r="BG18" s="275"/>
      <c r="BH18" s="273">
        <v>71</v>
      </c>
      <c r="BI18" s="273">
        <v>56</v>
      </c>
      <c r="BJ18" s="273">
        <v>63</v>
      </c>
      <c r="BK18" s="273">
        <v>1413</v>
      </c>
      <c r="BL18" s="274">
        <v>1480</v>
      </c>
      <c r="BM18" s="275">
        <v>2893</v>
      </c>
      <c r="BN18" s="273"/>
      <c r="BO18" s="274"/>
      <c r="BP18" s="275"/>
      <c r="BQ18" s="273">
        <v>74</v>
      </c>
      <c r="BR18" s="273">
        <v>60</v>
      </c>
      <c r="BS18" s="273">
        <v>67</v>
      </c>
      <c r="BT18" s="273">
        <v>1413</v>
      </c>
      <c r="BU18" s="274">
        <v>1480</v>
      </c>
      <c r="BV18" s="275">
        <v>2893</v>
      </c>
      <c r="BW18" s="273"/>
      <c r="BX18" s="274"/>
      <c r="BY18" s="275"/>
      <c r="BZ18" s="276">
        <v>35</v>
      </c>
      <c r="CA18" s="277">
        <v>33</v>
      </c>
      <c r="CB18" s="278">
        <v>34</v>
      </c>
      <c r="CC18" s="273">
        <v>1413</v>
      </c>
      <c r="CD18" s="274">
        <v>1480</v>
      </c>
      <c r="CE18" s="275">
        <v>2893</v>
      </c>
      <c r="CF18" s="273"/>
      <c r="CG18" s="274"/>
      <c r="CH18" s="275"/>
      <c r="CI18" s="273">
        <v>75</v>
      </c>
      <c r="CJ18" s="273">
        <v>58</v>
      </c>
      <c r="CK18" s="273">
        <v>66</v>
      </c>
      <c r="CL18" s="273">
        <v>17567</v>
      </c>
      <c r="CM18" s="274">
        <v>18420</v>
      </c>
      <c r="CN18" s="275">
        <v>35987</v>
      </c>
      <c r="CO18" s="273"/>
      <c r="CP18" s="274"/>
      <c r="CQ18" s="275"/>
      <c r="CR18" s="273">
        <v>77</v>
      </c>
      <c r="CS18" s="273">
        <v>60</v>
      </c>
      <c r="CT18" s="273">
        <v>68</v>
      </c>
      <c r="CU18" s="273">
        <v>17567</v>
      </c>
      <c r="CV18" s="274">
        <v>18420</v>
      </c>
      <c r="CW18" s="275">
        <v>35987</v>
      </c>
      <c r="CX18" s="273"/>
      <c r="CY18" s="274"/>
      <c r="CZ18" s="275"/>
      <c r="DA18" s="276">
        <v>36</v>
      </c>
      <c r="DB18" s="276">
        <v>33.299999999999997</v>
      </c>
      <c r="DC18" s="276">
        <v>34.700000000000003</v>
      </c>
      <c r="DD18" s="273">
        <v>17567</v>
      </c>
      <c r="DE18" s="274">
        <v>18420</v>
      </c>
      <c r="DF18" s="275">
        <v>35987</v>
      </c>
      <c r="DG18" s="273"/>
      <c r="DH18" s="274"/>
      <c r="DI18" s="275"/>
      <c r="DJ18" s="273">
        <v>74</v>
      </c>
      <c r="DK18" s="273">
        <v>57</v>
      </c>
      <c r="DL18" s="273">
        <v>66</v>
      </c>
      <c r="DM18" s="273">
        <v>220989</v>
      </c>
      <c r="DN18" s="274">
        <v>232584</v>
      </c>
      <c r="DO18" s="275">
        <v>453573</v>
      </c>
      <c r="DP18" s="273"/>
      <c r="DQ18" s="274"/>
      <c r="DR18" s="275"/>
      <c r="DS18" s="273">
        <v>75</v>
      </c>
      <c r="DT18" s="273">
        <v>60</v>
      </c>
      <c r="DU18" s="273">
        <v>67</v>
      </c>
      <c r="DV18" s="273">
        <v>220989</v>
      </c>
      <c r="DW18" s="274">
        <v>232584</v>
      </c>
      <c r="DX18" s="275">
        <v>453573</v>
      </c>
      <c r="DY18" s="273"/>
      <c r="DZ18" s="274"/>
      <c r="EA18" s="275"/>
      <c r="EB18" s="276">
        <v>35.9</v>
      </c>
      <c r="EC18" s="277">
        <v>33.4</v>
      </c>
      <c r="ED18" s="278">
        <v>34.6</v>
      </c>
      <c r="EE18" s="273">
        <v>220989</v>
      </c>
      <c r="EF18" s="274">
        <v>232584</v>
      </c>
      <c r="EG18" s="275">
        <v>453573</v>
      </c>
      <c r="EH18" s="273"/>
      <c r="EI18" s="274"/>
      <c r="EJ18" s="275"/>
      <c r="EK18" s="273">
        <v>73</v>
      </c>
      <c r="EL18" s="273">
        <v>56</v>
      </c>
      <c r="EM18" s="273">
        <v>64</v>
      </c>
      <c r="EN18" s="273">
        <v>319211</v>
      </c>
      <c r="EO18" s="274">
        <v>335637</v>
      </c>
      <c r="EP18" s="275">
        <v>654848</v>
      </c>
      <c r="EQ18" s="273"/>
      <c r="ER18" s="274"/>
      <c r="ES18" s="275"/>
      <c r="ET18" s="273">
        <v>74</v>
      </c>
      <c r="EU18" s="273">
        <v>59</v>
      </c>
      <c r="EV18" s="273">
        <v>66</v>
      </c>
      <c r="EW18" s="273">
        <v>319211</v>
      </c>
      <c r="EX18" s="274">
        <v>335637</v>
      </c>
      <c r="EY18" s="275">
        <v>654848</v>
      </c>
      <c r="EZ18" s="273"/>
      <c r="FA18" s="274"/>
      <c r="FB18" s="275"/>
      <c r="FC18" s="276">
        <v>35.700000000000003</v>
      </c>
      <c r="FD18" s="277">
        <v>33.1</v>
      </c>
      <c r="FE18" s="278">
        <v>34.299999999999997</v>
      </c>
      <c r="FF18" s="273">
        <v>319211</v>
      </c>
      <c r="FG18" s="274">
        <v>335637</v>
      </c>
      <c r="FH18" s="275">
        <v>654848</v>
      </c>
    </row>
    <row r="19" spans="2:164" x14ac:dyDescent="0.35">
      <c r="AR19" s="157"/>
    </row>
    <row r="21" spans="2:164" ht="14.25" x14ac:dyDescent="0.45">
      <c r="B21" s="272">
        <v>1</v>
      </c>
      <c r="C21" s="272">
        <v>2</v>
      </c>
      <c r="D21" s="272">
        <v>3</v>
      </c>
      <c r="E21" s="272">
        <v>4</v>
      </c>
      <c r="F21" s="272">
        <v>5</v>
      </c>
      <c r="G21" s="272">
        <v>6</v>
      </c>
      <c r="H21" s="272">
        <v>7</v>
      </c>
      <c r="I21" s="272">
        <v>8</v>
      </c>
      <c r="J21" s="272">
        <v>9</v>
      </c>
      <c r="K21" s="272">
        <v>10</v>
      </c>
      <c r="L21" s="272">
        <v>11</v>
      </c>
      <c r="M21" s="272">
        <v>12</v>
      </c>
      <c r="N21" s="272">
        <v>13</v>
      </c>
      <c r="O21" s="272">
        <v>14</v>
      </c>
      <c r="P21" s="272">
        <v>15</v>
      </c>
      <c r="Q21" s="272">
        <v>16</v>
      </c>
      <c r="R21" s="272">
        <v>17</v>
      </c>
      <c r="S21" s="272">
        <v>18</v>
      </c>
      <c r="T21" s="272">
        <v>19</v>
      </c>
      <c r="U21" s="272">
        <v>20</v>
      </c>
      <c r="V21" s="272">
        <v>21</v>
      </c>
      <c r="W21" s="272">
        <v>22</v>
      </c>
      <c r="X21" s="272">
        <v>23</v>
      </c>
      <c r="Y21" s="272">
        <v>24</v>
      </c>
      <c r="Z21" s="272">
        <v>25</v>
      </c>
      <c r="AA21" s="272">
        <v>26</v>
      </c>
      <c r="AB21" s="272">
        <v>27</v>
      </c>
      <c r="AC21" s="272">
        <v>28</v>
      </c>
      <c r="AD21" s="272">
        <v>29</v>
      </c>
      <c r="AE21" s="272">
        <v>30</v>
      </c>
      <c r="AF21" s="272">
        <v>31</v>
      </c>
      <c r="AG21" s="272">
        <v>32</v>
      </c>
      <c r="AH21" s="272">
        <v>33</v>
      </c>
      <c r="AI21" s="272">
        <v>34</v>
      </c>
      <c r="AJ21" s="272">
        <v>35</v>
      </c>
      <c r="AK21" s="272">
        <v>36</v>
      </c>
      <c r="AL21" s="272">
        <v>37</v>
      </c>
      <c r="AM21" s="272">
        <v>38</v>
      </c>
      <c r="AN21" s="272">
        <v>39</v>
      </c>
      <c r="AO21" s="272">
        <v>40</v>
      </c>
      <c r="AP21" s="272">
        <v>41</v>
      </c>
      <c r="AQ21" s="272">
        <v>42</v>
      </c>
      <c r="AR21" s="272">
        <v>43</v>
      </c>
      <c r="AS21" s="272">
        <v>44</v>
      </c>
      <c r="AT21" s="272">
        <v>45</v>
      </c>
      <c r="AU21" s="272">
        <v>46</v>
      </c>
      <c r="AV21" s="272">
        <v>47</v>
      </c>
      <c r="AW21" s="272">
        <v>48</v>
      </c>
      <c r="AX21" s="272">
        <v>49</v>
      </c>
      <c r="AY21" s="272">
        <v>50</v>
      </c>
      <c r="AZ21" s="272">
        <v>51</v>
      </c>
      <c r="BA21" s="272">
        <v>52</v>
      </c>
      <c r="BB21" s="272">
        <v>53</v>
      </c>
      <c r="BC21" s="272">
        <v>54</v>
      </c>
      <c r="BD21" s="272">
        <v>55</v>
      </c>
      <c r="BE21" s="272">
        <v>56</v>
      </c>
      <c r="BF21" s="272">
        <v>57</v>
      </c>
      <c r="BG21" s="272">
        <v>58</v>
      </c>
      <c r="BH21" s="272">
        <v>59</v>
      </c>
      <c r="BI21" s="272">
        <v>60</v>
      </c>
      <c r="BJ21" s="272">
        <v>61</v>
      </c>
      <c r="BK21" s="272">
        <v>62</v>
      </c>
      <c r="BL21" s="272">
        <v>63</v>
      </c>
      <c r="BM21" s="272">
        <v>64</v>
      </c>
      <c r="BN21" s="272">
        <v>65</v>
      </c>
      <c r="BO21" s="272">
        <v>66</v>
      </c>
      <c r="BP21" s="272">
        <v>67</v>
      </c>
      <c r="BQ21" s="272">
        <v>68</v>
      </c>
      <c r="BR21" s="272">
        <v>69</v>
      </c>
      <c r="BS21" s="272">
        <v>70</v>
      </c>
      <c r="BT21" s="272">
        <v>71</v>
      </c>
      <c r="BU21" s="272">
        <v>72</v>
      </c>
      <c r="BV21" s="272">
        <v>73</v>
      </c>
      <c r="BW21" s="272">
        <v>74</v>
      </c>
      <c r="BX21" s="272">
        <v>75</v>
      </c>
      <c r="BY21" s="272">
        <v>76</v>
      </c>
      <c r="BZ21" s="272">
        <v>77</v>
      </c>
      <c r="CA21" s="272">
        <v>78</v>
      </c>
      <c r="CB21" s="272">
        <v>79</v>
      </c>
      <c r="CC21" s="272">
        <v>80</v>
      </c>
      <c r="CD21" s="272">
        <v>81</v>
      </c>
      <c r="CE21" s="272">
        <v>82</v>
      </c>
      <c r="CF21" s="272">
        <v>83</v>
      </c>
      <c r="CG21" s="272">
        <v>84</v>
      </c>
      <c r="CH21" s="272">
        <v>85</v>
      </c>
      <c r="CI21" s="272">
        <v>86</v>
      </c>
      <c r="CJ21" s="272">
        <v>87</v>
      </c>
      <c r="CK21" s="272">
        <v>88</v>
      </c>
      <c r="CL21" s="272">
        <v>89</v>
      </c>
      <c r="CM21" s="272">
        <v>90</v>
      </c>
      <c r="CN21" s="272">
        <v>91</v>
      </c>
      <c r="CO21" s="272">
        <v>92</v>
      </c>
      <c r="CP21" s="272">
        <v>93</v>
      </c>
      <c r="CQ21" s="272">
        <v>94</v>
      </c>
      <c r="CR21" s="272">
        <v>95</v>
      </c>
      <c r="CS21" s="272">
        <v>96</v>
      </c>
      <c r="CT21" s="272">
        <v>97</v>
      </c>
      <c r="CU21" s="272">
        <v>98</v>
      </c>
      <c r="CV21" s="272">
        <v>99</v>
      </c>
      <c r="CW21" s="272">
        <v>100</v>
      </c>
      <c r="CX21" s="272">
        <v>101</v>
      </c>
      <c r="CY21" s="272">
        <v>102</v>
      </c>
      <c r="CZ21" s="272">
        <v>103</v>
      </c>
      <c r="DA21" s="272">
        <v>104</v>
      </c>
      <c r="DB21" s="272">
        <v>105</v>
      </c>
      <c r="DC21" s="272">
        <v>106</v>
      </c>
      <c r="DD21" s="272">
        <v>107</v>
      </c>
      <c r="DE21" s="272">
        <v>108</v>
      </c>
      <c r="DF21" s="272">
        <v>109</v>
      </c>
      <c r="DG21" s="272">
        <v>110</v>
      </c>
      <c r="DH21" s="272">
        <v>111</v>
      </c>
      <c r="DI21" s="272">
        <v>112</v>
      </c>
      <c r="DJ21" s="272">
        <v>113</v>
      </c>
      <c r="DK21" s="272">
        <v>114</v>
      </c>
      <c r="DL21" s="272">
        <v>115</v>
      </c>
      <c r="DM21" s="272">
        <v>116</v>
      </c>
      <c r="DN21" s="272">
        <v>117</v>
      </c>
      <c r="DO21" s="272">
        <v>118</v>
      </c>
      <c r="DP21" s="272">
        <v>119</v>
      </c>
      <c r="DQ21" s="272">
        <v>120</v>
      </c>
      <c r="DR21" s="272">
        <v>121</v>
      </c>
      <c r="DS21" s="272">
        <v>122</v>
      </c>
      <c r="DT21" s="272">
        <v>123</v>
      </c>
      <c r="DU21" s="272">
        <v>124</v>
      </c>
      <c r="DV21" s="272">
        <v>125</v>
      </c>
      <c r="DW21" s="272">
        <v>126</v>
      </c>
      <c r="DX21" s="272">
        <v>127</v>
      </c>
      <c r="DY21" s="272">
        <v>128</v>
      </c>
      <c r="DZ21" s="272">
        <v>129</v>
      </c>
      <c r="EA21" s="272">
        <v>130</v>
      </c>
      <c r="EB21" s="272">
        <v>131</v>
      </c>
      <c r="EC21" s="272">
        <v>132</v>
      </c>
      <c r="ED21" s="272">
        <v>133</v>
      </c>
      <c r="EE21" s="272">
        <v>134</v>
      </c>
      <c r="EF21" s="272">
        <v>135</v>
      </c>
      <c r="EG21" s="272">
        <v>136</v>
      </c>
      <c r="EH21" s="272">
        <v>137</v>
      </c>
      <c r="EI21" s="272">
        <v>138</v>
      </c>
      <c r="EJ21" s="272">
        <v>139</v>
      </c>
      <c r="EK21" s="272">
        <v>140</v>
      </c>
      <c r="EL21" s="272">
        <v>141</v>
      </c>
      <c r="EM21" s="272">
        <v>142</v>
      </c>
      <c r="EN21" s="272">
        <v>143</v>
      </c>
      <c r="EO21" s="272">
        <v>144</v>
      </c>
      <c r="EP21" s="272">
        <v>145</v>
      </c>
      <c r="EQ21" s="272">
        <v>146</v>
      </c>
      <c r="ER21" s="272">
        <v>147</v>
      </c>
      <c r="ES21" s="272">
        <v>148</v>
      </c>
      <c r="ET21" s="272">
        <v>149</v>
      </c>
      <c r="EU21" s="272">
        <v>150</v>
      </c>
      <c r="EV21" s="272">
        <v>151</v>
      </c>
      <c r="EW21" s="272">
        <v>152</v>
      </c>
      <c r="EX21" s="272">
        <v>153</v>
      </c>
      <c r="EY21" s="272">
        <v>154</v>
      </c>
      <c r="EZ21" s="272">
        <v>155</v>
      </c>
      <c r="FA21" s="272">
        <v>156</v>
      </c>
      <c r="FB21" s="272">
        <v>157</v>
      </c>
      <c r="FC21" s="272">
        <v>158</v>
      </c>
      <c r="FD21" s="272">
        <v>159</v>
      </c>
      <c r="FE21" s="272">
        <v>160</v>
      </c>
      <c r="FF21" s="272">
        <v>161</v>
      </c>
      <c r="FG21" s="272">
        <v>162</v>
      </c>
      <c r="FH21" s="272">
        <v>163</v>
      </c>
    </row>
  </sheetData>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H21"/>
  <sheetViews>
    <sheetView workbookViewId="0">
      <selection sqref="A1:XFD1048576"/>
    </sheetView>
  </sheetViews>
  <sheetFormatPr defaultRowHeight="12.75" x14ac:dyDescent="0.35"/>
  <cols>
    <col min="2" max="2" width="18.3984375" customWidth="1"/>
  </cols>
  <sheetData>
    <row r="1" spans="1:164" ht="15" x14ac:dyDescent="0.4">
      <c r="A1" s="159" t="s">
        <v>193</v>
      </c>
    </row>
    <row r="2" spans="1:164" x14ac:dyDescent="0.35">
      <c r="A2" s="157" t="s">
        <v>183</v>
      </c>
      <c r="B2" t="s">
        <v>183</v>
      </c>
      <c r="C2" t="s">
        <v>186</v>
      </c>
    </row>
    <row r="3" spans="1:164" x14ac:dyDescent="0.35">
      <c r="C3" t="s">
        <v>216</v>
      </c>
      <c r="AD3" t="s">
        <v>220</v>
      </c>
      <c r="BE3" t="s">
        <v>221</v>
      </c>
      <c r="CF3" t="s">
        <v>215</v>
      </c>
      <c r="DG3" t="s">
        <v>213</v>
      </c>
      <c r="EH3" t="s">
        <v>236</v>
      </c>
    </row>
    <row r="4" spans="1:164" x14ac:dyDescent="0.35">
      <c r="C4" t="s">
        <v>524</v>
      </c>
      <c r="L4" t="s">
        <v>525</v>
      </c>
      <c r="U4" t="s">
        <v>526</v>
      </c>
      <c r="AD4" t="s">
        <v>524</v>
      </c>
      <c r="AM4" t="s">
        <v>525</v>
      </c>
      <c r="AV4" t="s">
        <v>526</v>
      </c>
      <c r="BE4" t="s">
        <v>524</v>
      </c>
      <c r="BN4" t="s">
        <v>525</v>
      </c>
      <c r="BW4" t="s">
        <v>526</v>
      </c>
      <c r="CF4" t="s">
        <v>524</v>
      </c>
      <c r="CO4" t="s">
        <v>525</v>
      </c>
      <c r="CX4" t="s">
        <v>526</v>
      </c>
      <c r="DG4" t="s">
        <v>524</v>
      </c>
      <c r="DP4" t="s">
        <v>525</v>
      </c>
      <c r="DY4" t="s">
        <v>526</v>
      </c>
      <c r="EH4" t="s">
        <v>524</v>
      </c>
      <c r="EQ4" t="s">
        <v>525</v>
      </c>
      <c r="EZ4" t="s">
        <v>526</v>
      </c>
    </row>
    <row r="5" spans="1:164" x14ac:dyDescent="0.35">
      <c r="C5">
        <v>0</v>
      </c>
      <c r="F5">
        <v>1</v>
      </c>
      <c r="I5" t="s">
        <v>236</v>
      </c>
      <c r="L5">
        <v>0</v>
      </c>
      <c r="O5">
        <v>1</v>
      </c>
      <c r="R5" t="s">
        <v>236</v>
      </c>
      <c r="X5" t="s">
        <v>528</v>
      </c>
      <c r="AA5" t="s">
        <v>236</v>
      </c>
      <c r="AD5">
        <v>0</v>
      </c>
      <c r="AG5">
        <v>1</v>
      </c>
      <c r="AJ5" t="s">
        <v>236</v>
      </c>
      <c r="AM5">
        <v>0</v>
      </c>
      <c r="AP5">
        <v>1</v>
      </c>
      <c r="AS5" t="s">
        <v>236</v>
      </c>
      <c r="AY5" t="s">
        <v>528</v>
      </c>
      <c r="BB5" t="s">
        <v>236</v>
      </c>
      <c r="BE5">
        <v>0</v>
      </c>
      <c r="BH5">
        <v>1</v>
      </c>
      <c r="BK5" t="s">
        <v>236</v>
      </c>
      <c r="BN5">
        <v>0</v>
      </c>
      <c r="BQ5">
        <v>1</v>
      </c>
      <c r="BT5" t="s">
        <v>236</v>
      </c>
      <c r="BZ5" t="s">
        <v>528</v>
      </c>
      <c r="CC5" t="s">
        <v>236</v>
      </c>
      <c r="CF5">
        <v>0</v>
      </c>
      <c r="CI5">
        <v>1</v>
      </c>
      <c r="CL5" t="s">
        <v>236</v>
      </c>
      <c r="CO5">
        <v>0</v>
      </c>
      <c r="CR5">
        <v>1</v>
      </c>
      <c r="CU5" t="s">
        <v>236</v>
      </c>
      <c r="DA5" t="s">
        <v>528</v>
      </c>
      <c r="DD5" t="s">
        <v>236</v>
      </c>
      <c r="DG5">
        <v>0</v>
      </c>
      <c r="DJ5">
        <v>1</v>
      </c>
      <c r="DM5" t="s">
        <v>236</v>
      </c>
      <c r="DP5">
        <v>0</v>
      </c>
      <c r="DS5">
        <v>1</v>
      </c>
      <c r="DV5" t="s">
        <v>236</v>
      </c>
      <c r="EB5" t="s">
        <v>528</v>
      </c>
      <c r="EE5" t="s">
        <v>236</v>
      </c>
      <c r="EH5">
        <v>0</v>
      </c>
      <c r="EK5">
        <v>1</v>
      </c>
      <c r="EN5" t="s">
        <v>236</v>
      </c>
      <c r="EQ5">
        <v>0</v>
      </c>
      <c r="ET5">
        <v>1</v>
      </c>
      <c r="EW5" t="s">
        <v>236</v>
      </c>
      <c r="FC5" t="s">
        <v>528</v>
      </c>
      <c r="FF5" t="s">
        <v>236</v>
      </c>
    </row>
    <row r="6" spans="1:164" x14ac:dyDescent="0.35">
      <c r="C6" t="s">
        <v>528</v>
      </c>
      <c r="F6" t="s">
        <v>528</v>
      </c>
      <c r="I6" t="s">
        <v>528</v>
      </c>
      <c r="L6" t="s">
        <v>528</v>
      </c>
      <c r="O6" t="s">
        <v>528</v>
      </c>
      <c r="R6" t="s">
        <v>528</v>
      </c>
      <c r="X6" s="273" t="s">
        <v>412</v>
      </c>
      <c r="Y6" s="274" t="s">
        <v>184</v>
      </c>
      <c r="Z6" s="275" t="s">
        <v>236</v>
      </c>
      <c r="AA6" t="s">
        <v>528</v>
      </c>
      <c r="AD6" t="s">
        <v>528</v>
      </c>
      <c r="AG6" t="s">
        <v>528</v>
      </c>
      <c r="AJ6" t="s">
        <v>528</v>
      </c>
      <c r="AM6" t="s">
        <v>528</v>
      </c>
      <c r="AP6" t="s">
        <v>528</v>
      </c>
      <c r="AS6" t="s">
        <v>528</v>
      </c>
      <c r="AY6" s="273" t="s">
        <v>412</v>
      </c>
      <c r="AZ6" s="274" t="s">
        <v>184</v>
      </c>
      <c r="BA6" s="275" t="s">
        <v>236</v>
      </c>
      <c r="BB6" t="s">
        <v>528</v>
      </c>
      <c r="BE6" t="s">
        <v>528</v>
      </c>
      <c r="BH6" t="s">
        <v>528</v>
      </c>
      <c r="BK6" t="s">
        <v>528</v>
      </c>
      <c r="BN6" t="s">
        <v>528</v>
      </c>
      <c r="BQ6" t="s">
        <v>528</v>
      </c>
      <c r="BT6" t="s">
        <v>528</v>
      </c>
      <c r="BZ6" s="273" t="s">
        <v>412</v>
      </c>
      <c r="CA6" s="274" t="s">
        <v>184</v>
      </c>
      <c r="CB6" s="275" t="s">
        <v>236</v>
      </c>
      <c r="CC6" t="s">
        <v>528</v>
      </c>
      <c r="CF6" t="s">
        <v>528</v>
      </c>
      <c r="CI6" t="s">
        <v>528</v>
      </c>
      <c r="CL6" t="s">
        <v>528</v>
      </c>
      <c r="CO6" t="s">
        <v>528</v>
      </c>
      <c r="CR6" t="s">
        <v>528</v>
      </c>
      <c r="CU6" t="s">
        <v>528</v>
      </c>
      <c r="DA6" s="273" t="s">
        <v>412</v>
      </c>
      <c r="DB6" s="274" t="s">
        <v>184</v>
      </c>
      <c r="DC6" s="275" t="s">
        <v>236</v>
      </c>
      <c r="DD6" t="s">
        <v>528</v>
      </c>
      <c r="DG6" t="s">
        <v>528</v>
      </c>
      <c r="DJ6" t="s">
        <v>528</v>
      </c>
      <c r="DM6" t="s">
        <v>528</v>
      </c>
      <c r="DP6" t="s">
        <v>528</v>
      </c>
      <c r="DS6" t="s">
        <v>528</v>
      </c>
      <c r="DV6" t="s">
        <v>528</v>
      </c>
      <c r="EB6" s="273" t="s">
        <v>412</v>
      </c>
      <c r="EC6" s="274" t="s">
        <v>184</v>
      </c>
      <c r="ED6" s="275" t="s">
        <v>236</v>
      </c>
      <c r="EE6" t="s">
        <v>528</v>
      </c>
      <c r="EH6" t="s">
        <v>528</v>
      </c>
      <c r="EK6" t="s">
        <v>528</v>
      </c>
      <c r="EN6" t="s">
        <v>528</v>
      </c>
      <c r="EQ6" t="s">
        <v>528</v>
      </c>
      <c r="ET6" t="s">
        <v>528</v>
      </c>
      <c r="EW6" t="s">
        <v>528</v>
      </c>
      <c r="FC6" s="273" t="s">
        <v>412</v>
      </c>
      <c r="FD6" s="274" t="s">
        <v>184</v>
      </c>
      <c r="FE6" s="275" t="s">
        <v>236</v>
      </c>
      <c r="FF6" t="s">
        <v>528</v>
      </c>
    </row>
    <row r="7" spans="1:164" x14ac:dyDescent="0.35">
      <c r="C7" s="273" t="s">
        <v>412</v>
      </c>
      <c r="D7" s="274" t="s">
        <v>184</v>
      </c>
      <c r="E7" s="275" t="s">
        <v>236</v>
      </c>
      <c r="F7" s="273" t="s">
        <v>412</v>
      </c>
      <c r="G7" s="274" t="s">
        <v>184</v>
      </c>
      <c r="H7" s="275" t="s">
        <v>236</v>
      </c>
      <c r="I7" s="273" t="s">
        <v>412</v>
      </c>
      <c r="J7" s="274" t="s">
        <v>184</v>
      </c>
      <c r="K7" s="275" t="s">
        <v>236</v>
      </c>
      <c r="L7" s="273" t="s">
        <v>412</v>
      </c>
      <c r="M7" s="274" t="s">
        <v>184</v>
      </c>
      <c r="N7" s="275" t="s">
        <v>236</v>
      </c>
      <c r="O7" s="273" t="s">
        <v>412</v>
      </c>
      <c r="P7" s="274" t="s">
        <v>184</v>
      </c>
      <c r="Q7" s="275" t="s">
        <v>236</v>
      </c>
      <c r="R7" s="273" t="s">
        <v>412</v>
      </c>
      <c r="S7" s="274" t="s">
        <v>184</v>
      </c>
      <c r="T7" s="275" t="s">
        <v>236</v>
      </c>
      <c r="U7" s="273"/>
      <c r="V7" s="274"/>
      <c r="W7" s="275"/>
      <c r="X7" s="273" t="s">
        <v>529</v>
      </c>
      <c r="Y7" s="274" t="s">
        <v>529</v>
      </c>
      <c r="Z7" s="275" t="s">
        <v>529</v>
      </c>
      <c r="AA7" s="273" t="s">
        <v>412</v>
      </c>
      <c r="AB7" s="274" t="s">
        <v>184</v>
      </c>
      <c r="AC7" s="275" t="s">
        <v>236</v>
      </c>
      <c r="AD7" s="273" t="s">
        <v>412</v>
      </c>
      <c r="AE7" s="274" t="s">
        <v>184</v>
      </c>
      <c r="AF7" s="275" t="s">
        <v>236</v>
      </c>
      <c r="AG7" s="273" t="s">
        <v>412</v>
      </c>
      <c r="AH7" s="274" t="s">
        <v>184</v>
      </c>
      <c r="AI7" s="275" t="s">
        <v>236</v>
      </c>
      <c r="AJ7" s="273" t="s">
        <v>412</v>
      </c>
      <c r="AK7" s="274" t="s">
        <v>184</v>
      </c>
      <c r="AL7" s="275" t="s">
        <v>236</v>
      </c>
      <c r="AM7" s="273" t="s">
        <v>412</v>
      </c>
      <c r="AN7" s="274" t="s">
        <v>184</v>
      </c>
      <c r="AO7" s="275" t="s">
        <v>236</v>
      </c>
      <c r="AP7" s="273" t="s">
        <v>412</v>
      </c>
      <c r="AQ7" s="274" t="s">
        <v>184</v>
      </c>
      <c r="AR7" s="275" t="s">
        <v>236</v>
      </c>
      <c r="AS7" s="273" t="s">
        <v>412</v>
      </c>
      <c r="AT7" s="274" t="s">
        <v>184</v>
      </c>
      <c r="AU7" s="275" t="s">
        <v>236</v>
      </c>
      <c r="AV7" s="273"/>
      <c r="AW7" s="274"/>
      <c r="AX7" s="275"/>
      <c r="AY7" s="273" t="s">
        <v>529</v>
      </c>
      <c r="AZ7" s="274" t="s">
        <v>529</v>
      </c>
      <c r="BA7" s="275" t="s">
        <v>529</v>
      </c>
      <c r="BB7" s="273" t="s">
        <v>412</v>
      </c>
      <c r="BC7" s="274" t="s">
        <v>184</v>
      </c>
      <c r="BD7" s="275" t="s">
        <v>236</v>
      </c>
      <c r="BE7" s="273" t="s">
        <v>412</v>
      </c>
      <c r="BF7" s="274" t="s">
        <v>184</v>
      </c>
      <c r="BG7" s="275" t="s">
        <v>236</v>
      </c>
      <c r="BH7" s="273" t="s">
        <v>412</v>
      </c>
      <c r="BI7" s="274" t="s">
        <v>184</v>
      </c>
      <c r="BJ7" s="275" t="s">
        <v>236</v>
      </c>
      <c r="BK7" s="273" t="s">
        <v>412</v>
      </c>
      <c r="BL7" s="274" t="s">
        <v>184</v>
      </c>
      <c r="BM7" s="275" t="s">
        <v>236</v>
      </c>
      <c r="BN7" s="273" t="s">
        <v>412</v>
      </c>
      <c r="BO7" s="274" t="s">
        <v>184</v>
      </c>
      <c r="BP7" s="275" t="s">
        <v>236</v>
      </c>
      <c r="BQ7" s="273" t="s">
        <v>412</v>
      </c>
      <c r="BR7" s="274" t="s">
        <v>184</v>
      </c>
      <c r="BS7" s="275" t="s">
        <v>236</v>
      </c>
      <c r="BT7" s="273" t="s">
        <v>412</v>
      </c>
      <c r="BU7" s="274" t="s">
        <v>184</v>
      </c>
      <c r="BV7" s="275" t="s">
        <v>236</v>
      </c>
      <c r="BW7" s="273"/>
      <c r="BX7" s="274"/>
      <c r="BY7" s="275"/>
      <c r="BZ7" s="273" t="s">
        <v>529</v>
      </c>
      <c r="CA7" s="274" t="s">
        <v>529</v>
      </c>
      <c r="CB7" s="275" t="s">
        <v>529</v>
      </c>
      <c r="CC7" s="273" t="s">
        <v>412</v>
      </c>
      <c r="CD7" s="274" t="s">
        <v>184</v>
      </c>
      <c r="CE7" s="275" t="s">
        <v>236</v>
      </c>
      <c r="CF7" s="273" t="s">
        <v>412</v>
      </c>
      <c r="CG7" s="274" t="s">
        <v>184</v>
      </c>
      <c r="CH7" s="275" t="s">
        <v>236</v>
      </c>
      <c r="CI7" s="273" t="s">
        <v>412</v>
      </c>
      <c r="CJ7" s="274" t="s">
        <v>184</v>
      </c>
      <c r="CK7" s="275" t="s">
        <v>236</v>
      </c>
      <c r="CL7" s="273" t="s">
        <v>412</v>
      </c>
      <c r="CM7" s="274" t="s">
        <v>184</v>
      </c>
      <c r="CN7" s="275" t="s">
        <v>236</v>
      </c>
      <c r="CO7" s="273" t="s">
        <v>412</v>
      </c>
      <c r="CP7" s="274" t="s">
        <v>184</v>
      </c>
      <c r="CQ7" s="275" t="s">
        <v>236</v>
      </c>
      <c r="CR7" s="273" t="s">
        <v>412</v>
      </c>
      <c r="CS7" s="274" t="s">
        <v>184</v>
      </c>
      <c r="CT7" s="275" t="s">
        <v>236</v>
      </c>
      <c r="CU7" s="273" t="s">
        <v>412</v>
      </c>
      <c r="CV7" s="274" t="s">
        <v>184</v>
      </c>
      <c r="CW7" s="275" t="s">
        <v>236</v>
      </c>
      <c r="CX7" s="273"/>
      <c r="CY7" s="274"/>
      <c r="CZ7" s="275"/>
      <c r="DA7" s="273" t="s">
        <v>529</v>
      </c>
      <c r="DB7" s="274" t="s">
        <v>529</v>
      </c>
      <c r="DC7" s="275" t="s">
        <v>529</v>
      </c>
      <c r="DD7" s="273" t="s">
        <v>412</v>
      </c>
      <c r="DE7" s="274" t="s">
        <v>184</v>
      </c>
      <c r="DF7" s="275" t="s">
        <v>236</v>
      </c>
      <c r="DG7" s="273" t="s">
        <v>412</v>
      </c>
      <c r="DH7" s="274" t="s">
        <v>184</v>
      </c>
      <c r="DI7" s="275" t="s">
        <v>236</v>
      </c>
      <c r="DJ7" s="273" t="s">
        <v>412</v>
      </c>
      <c r="DK7" s="274" t="s">
        <v>184</v>
      </c>
      <c r="DL7" s="275" t="s">
        <v>236</v>
      </c>
      <c r="DM7" s="273" t="s">
        <v>412</v>
      </c>
      <c r="DN7" s="274" t="s">
        <v>184</v>
      </c>
      <c r="DO7" s="275" t="s">
        <v>236</v>
      </c>
      <c r="DP7" s="273" t="s">
        <v>412</v>
      </c>
      <c r="DQ7" s="274" t="s">
        <v>184</v>
      </c>
      <c r="DR7" s="275" t="s">
        <v>236</v>
      </c>
      <c r="DS7" s="273" t="s">
        <v>412</v>
      </c>
      <c r="DT7" s="274" t="s">
        <v>184</v>
      </c>
      <c r="DU7" s="275" t="s">
        <v>236</v>
      </c>
      <c r="DV7" s="273" t="s">
        <v>412</v>
      </c>
      <c r="DW7" s="274" t="s">
        <v>184</v>
      </c>
      <c r="DX7" s="275" t="s">
        <v>236</v>
      </c>
      <c r="DY7" s="273"/>
      <c r="DZ7" s="274"/>
      <c r="EA7" s="275"/>
      <c r="EB7" s="273" t="s">
        <v>529</v>
      </c>
      <c r="EC7" s="274" t="s">
        <v>529</v>
      </c>
      <c r="ED7" s="275" t="s">
        <v>529</v>
      </c>
      <c r="EE7" s="273" t="s">
        <v>412</v>
      </c>
      <c r="EF7" s="274" t="s">
        <v>184</v>
      </c>
      <c r="EG7" s="275" t="s">
        <v>236</v>
      </c>
      <c r="EH7" s="273" t="s">
        <v>412</v>
      </c>
      <c r="EI7" s="274" t="s">
        <v>184</v>
      </c>
      <c r="EJ7" s="275" t="s">
        <v>236</v>
      </c>
      <c r="EK7" s="273" t="s">
        <v>412</v>
      </c>
      <c r="EL7" s="274" t="s">
        <v>184</v>
      </c>
      <c r="EM7" s="275" t="s">
        <v>236</v>
      </c>
      <c r="EN7" s="273" t="s">
        <v>412</v>
      </c>
      <c r="EO7" s="274" t="s">
        <v>184</v>
      </c>
      <c r="EP7" s="275" t="s">
        <v>236</v>
      </c>
      <c r="EQ7" s="273" t="s">
        <v>412</v>
      </c>
      <c r="ER7" s="274" t="s">
        <v>184</v>
      </c>
      <c r="ES7" s="275" t="s">
        <v>236</v>
      </c>
      <c r="ET7" s="273" t="s">
        <v>412</v>
      </c>
      <c r="EU7" s="274" t="s">
        <v>184</v>
      </c>
      <c r="EV7" s="275" t="s">
        <v>236</v>
      </c>
      <c r="EW7" s="273" t="s">
        <v>412</v>
      </c>
      <c r="EX7" s="274" t="s">
        <v>184</v>
      </c>
      <c r="EY7" s="275" t="s">
        <v>236</v>
      </c>
      <c r="EZ7" s="273"/>
      <c r="FA7" s="274"/>
      <c r="FB7" s="275"/>
      <c r="FC7" s="273" t="s">
        <v>529</v>
      </c>
      <c r="FD7" s="274" t="s">
        <v>529</v>
      </c>
      <c r="FE7" s="275" t="s">
        <v>529</v>
      </c>
      <c r="FF7" s="273" t="s">
        <v>412</v>
      </c>
      <c r="FG7" s="274" t="s">
        <v>184</v>
      </c>
      <c r="FH7" s="275" t="s">
        <v>236</v>
      </c>
    </row>
    <row r="8" spans="1:164" x14ac:dyDescent="0.35">
      <c r="C8" s="273" t="s">
        <v>185</v>
      </c>
      <c r="D8" s="274" t="s">
        <v>185</v>
      </c>
      <c r="E8" s="275" t="s">
        <v>185</v>
      </c>
      <c r="F8" s="273" t="s">
        <v>185</v>
      </c>
      <c r="G8" s="274" t="s">
        <v>185</v>
      </c>
      <c r="H8" s="275" t="s">
        <v>185</v>
      </c>
      <c r="I8" s="273" t="s">
        <v>185</v>
      </c>
      <c r="J8" s="274" t="s">
        <v>185</v>
      </c>
      <c r="K8" s="275" t="s">
        <v>185</v>
      </c>
      <c r="L8" s="273" t="s">
        <v>185</v>
      </c>
      <c r="M8" s="274" t="s">
        <v>185</v>
      </c>
      <c r="N8" s="275" t="s">
        <v>185</v>
      </c>
      <c r="O8" s="273" t="s">
        <v>185</v>
      </c>
      <c r="P8" s="274" t="s">
        <v>185</v>
      </c>
      <c r="Q8" s="275" t="s">
        <v>185</v>
      </c>
      <c r="R8" s="273" t="s">
        <v>185</v>
      </c>
      <c r="S8" s="274" t="s">
        <v>185</v>
      </c>
      <c r="T8" s="275" t="s">
        <v>185</v>
      </c>
      <c r="U8" s="273"/>
      <c r="V8" s="274"/>
      <c r="W8" s="275"/>
      <c r="X8" s="273" t="s">
        <v>185</v>
      </c>
      <c r="Y8" s="274" t="s">
        <v>185</v>
      </c>
      <c r="Z8" s="275" t="s">
        <v>185</v>
      </c>
      <c r="AA8" s="273" t="s">
        <v>185</v>
      </c>
      <c r="AB8" s="274" t="s">
        <v>185</v>
      </c>
      <c r="AC8" s="275" t="s">
        <v>185</v>
      </c>
      <c r="AD8" s="273" t="s">
        <v>185</v>
      </c>
      <c r="AE8" s="274" t="s">
        <v>185</v>
      </c>
      <c r="AF8" s="275" t="s">
        <v>185</v>
      </c>
      <c r="AG8" s="273" t="s">
        <v>185</v>
      </c>
      <c r="AH8" s="274" t="s">
        <v>185</v>
      </c>
      <c r="AI8" s="275" t="s">
        <v>185</v>
      </c>
      <c r="AJ8" s="273" t="s">
        <v>185</v>
      </c>
      <c r="AK8" s="274" t="s">
        <v>185</v>
      </c>
      <c r="AL8" s="275" t="s">
        <v>185</v>
      </c>
      <c r="AM8" s="273" t="s">
        <v>185</v>
      </c>
      <c r="AN8" s="274" t="s">
        <v>185</v>
      </c>
      <c r="AO8" s="275" t="s">
        <v>185</v>
      </c>
      <c r="AP8" s="273" t="s">
        <v>185</v>
      </c>
      <c r="AQ8" s="274" t="s">
        <v>185</v>
      </c>
      <c r="AR8" s="275" t="s">
        <v>185</v>
      </c>
      <c r="AS8" s="273" t="s">
        <v>185</v>
      </c>
      <c r="AT8" s="274" t="s">
        <v>185</v>
      </c>
      <c r="AU8" s="275" t="s">
        <v>185</v>
      </c>
      <c r="AV8" s="273"/>
      <c r="AW8" s="274"/>
      <c r="AX8" s="275"/>
      <c r="AY8" s="273" t="s">
        <v>185</v>
      </c>
      <c r="AZ8" s="274" t="s">
        <v>185</v>
      </c>
      <c r="BA8" s="275" t="s">
        <v>185</v>
      </c>
      <c r="BB8" s="273" t="s">
        <v>185</v>
      </c>
      <c r="BC8" s="274" t="s">
        <v>185</v>
      </c>
      <c r="BD8" s="275" t="s">
        <v>185</v>
      </c>
      <c r="BE8" s="273" t="s">
        <v>185</v>
      </c>
      <c r="BF8" s="274" t="s">
        <v>185</v>
      </c>
      <c r="BG8" s="275" t="s">
        <v>185</v>
      </c>
      <c r="BH8" s="273" t="s">
        <v>185</v>
      </c>
      <c r="BI8" s="274" t="s">
        <v>185</v>
      </c>
      <c r="BJ8" s="275" t="s">
        <v>185</v>
      </c>
      <c r="BK8" s="273" t="s">
        <v>185</v>
      </c>
      <c r="BL8" s="274" t="s">
        <v>185</v>
      </c>
      <c r="BM8" s="275" t="s">
        <v>185</v>
      </c>
      <c r="BN8" s="273" t="s">
        <v>185</v>
      </c>
      <c r="BO8" s="274" t="s">
        <v>185</v>
      </c>
      <c r="BP8" s="275" t="s">
        <v>185</v>
      </c>
      <c r="BQ8" s="273" t="s">
        <v>185</v>
      </c>
      <c r="BR8" s="274" t="s">
        <v>185</v>
      </c>
      <c r="BS8" s="275" t="s">
        <v>185</v>
      </c>
      <c r="BT8" s="273" t="s">
        <v>185</v>
      </c>
      <c r="BU8" s="274" t="s">
        <v>185</v>
      </c>
      <c r="BV8" s="275" t="s">
        <v>185</v>
      </c>
      <c r="BW8" s="273"/>
      <c r="BX8" s="274"/>
      <c r="BY8" s="275"/>
      <c r="BZ8" s="273" t="s">
        <v>185</v>
      </c>
      <c r="CA8" s="274" t="s">
        <v>185</v>
      </c>
      <c r="CB8" s="275" t="s">
        <v>185</v>
      </c>
      <c r="CC8" s="273" t="s">
        <v>185</v>
      </c>
      <c r="CD8" s="274" t="s">
        <v>185</v>
      </c>
      <c r="CE8" s="275" t="s">
        <v>185</v>
      </c>
      <c r="CF8" s="273" t="s">
        <v>185</v>
      </c>
      <c r="CG8" s="274" t="s">
        <v>185</v>
      </c>
      <c r="CH8" s="275" t="s">
        <v>185</v>
      </c>
      <c r="CI8" s="273" t="s">
        <v>185</v>
      </c>
      <c r="CJ8" s="274" t="s">
        <v>185</v>
      </c>
      <c r="CK8" s="275" t="s">
        <v>185</v>
      </c>
      <c r="CL8" s="273" t="s">
        <v>185</v>
      </c>
      <c r="CM8" s="274" t="s">
        <v>185</v>
      </c>
      <c r="CN8" s="275" t="s">
        <v>185</v>
      </c>
      <c r="CO8" s="273" t="s">
        <v>185</v>
      </c>
      <c r="CP8" s="274" t="s">
        <v>185</v>
      </c>
      <c r="CQ8" s="275" t="s">
        <v>185</v>
      </c>
      <c r="CR8" s="273" t="s">
        <v>185</v>
      </c>
      <c r="CS8" s="274" t="s">
        <v>185</v>
      </c>
      <c r="CT8" s="275" t="s">
        <v>185</v>
      </c>
      <c r="CU8" s="273" t="s">
        <v>185</v>
      </c>
      <c r="CV8" s="274" t="s">
        <v>185</v>
      </c>
      <c r="CW8" s="275" t="s">
        <v>185</v>
      </c>
      <c r="CX8" s="273"/>
      <c r="CY8" s="274"/>
      <c r="CZ8" s="275"/>
      <c r="DA8" s="273" t="s">
        <v>185</v>
      </c>
      <c r="DB8" s="274" t="s">
        <v>185</v>
      </c>
      <c r="DC8" s="275" t="s">
        <v>185</v>
      </c>
      <c r="DD8" s="273" t="s">
        <v>185</v>
      </c>
      <c r="DE8" s="274" t="s">
        <v>185</v>
      </c>
      <c r="DF8" s="275" t="s">
        <v>185</v>
      </c>
      <c r="DG8" s="273" t="s">
        <v>185</v>
      </c>
      <c r="DH8" s="274" t="s">
        <v>185</v>
      </c>
      <c r="DI8" s="275" t="s">
        <v>185</v>
      </c>
      <c r="DJ8" s="273" t="s">
        <v>185</v>
      </c>
      <c r="DK8" s="274" t="s">
        <v>185</v>
      </c>
      <c r="DL8" s="275" t="s">
        <v>185</v>
      </c>
      <c r="DM8" s="273" t="s">
        <v>185</v>
      </c>
      <c r="DN8" s="274" t="s">
        <v>185</v>
      </c>
      <c r="DO8" s="275" t="s">
        <v>185</v>
      </c>
      <c r="DP8" s="273" t="s">
        <v>185</v>
      </c>
      <c r="DQ8" s="274" t="s">
        <v>185</v>
      </c>
      <c r="DR8" s="275" t="s">
        <v>185</v>
      </c>
      <c r="DS8" s="273" t="s">
        <v>185</v>
      </c>
      <c r="DT8" s="274" t="s">
        <v>185</v>
      </c>
      <c r="DU8" s="275" t="s">
        <v>185</v>
      </c>
      <c r="DV8" s="273" t="s">
        <v>185</v>
      </c>
      <c r="DW8" s="274" t="s">
        <v>185</v>
      </c>
      <c r="DX8" s="275" t="s">
        <v>185</v>
      </c>
      <c r="DY8" s="273"/>
      <c r="DZ8" s="274"/>
      <c r="EA8" s="275"/>
      <c r="EB8" s="273" t="s">
        <v>185</v>
      </c>
      <c r="EC8" s="274" t="s">
        <v>185</v>
      </c>
      <c r="ED8" s="275" t="s">
        <v>185</v>
      </c>
      <c r="EE8" s="273" t="s">
        <v>185</v>
      </c>
      <c r="EF8" s="274" t="s">
        <v>185</v>
      </c>
      <c r="EG8" s="275" t="s">
        <v>185</v>
      </c>
      <c r="EH8" s="273" t="s">
        <v>185</v>
      </c>
      <c r="EI8" s="274" t="s">
        <v>185</v>
      </c>
      <c r="EJ8" s="275" t="s">
        <v>185</v>
      </c>
      <c r="EK8" s="273" t="s">
        <v>185</v>
      </c>
      <c r="EL8" s="274" t="s">
        <v>185</v>
      </c>
      <c r="EM8" s="275" t="s">
        <v>185</v>
      </c>
      <c r="EN8" s="273" t="s">
        <v>185</v>
      </c>
      <c r="EO8" s="274" t="s">
        <v>185</v>
      </c>
      <c r="EP8" s="275" t="s">
        <v>185</v>
      </c>
      <c r="EQ8" s="273" t="s">
        <v>185</v>
      </c>
      <c r="ER8" s="274" t="s">
        <v>185</v>
      </c>
      <c r="ES8" s="275" t="s">
        <v>185</v>
      </c>
      <c r="ET8" s="273" t="s">
        <v>185</v>
      </c>
      <c r="EU8" s="274" t="s">
        <v>185</v>
      </c>
      <c r="EV8" s="275" t="s">
        <v>185</v>
      </c>
      <c r="EW8" s="273" t="s">
        <v>185</v>
      </c>
      <c r="EX8" s="274" t="s">
        <v>185</v>
      </c>
      <c r="EY8" s="275" t="s">
        <v>185</v>
      </c>
      <c r="EZ8" s="273"/>
      <c r="FA8" s="274"/>
      <c r="FB8" s="275"/>
      <c r="FC8" s="273" t="s">
        <v>185</v>
      </c>
      <c r="FD8" s="274" t="s">
        <v>185</v>
      </c>
      <c r="FE8" s="275" t="s">
        <v>185</v>
      </c>
      <c r="FF8" s="273" t="s">
        <v>185</v>
      </c>
      <c r="FG8" s="274" t="s">
        <v>185</v>
      </c>
      <c r="FH8" s="275" t="s">
        <v>185</v>
      </c>
    </row>
    <row r="9" spans="1:164" x14ac:dyDescent="0.35">
      <c r="A9" t="s">
        <v>190</v>
      </c>
      <c r="B9" t="s">
        <v>228</v>
      </c>
      <c r="C9" s="273"/>
      <c r="D9" s="274"/>
      <c r="E9" s="275"/>
      <c r="F9" s="273">
        <v>76</v>
      </c>
      <c r="G9" s="274">
        <v>64</v>
      </c>
      <c r="H9" s="274">
        <v>70</v>
      </c>
      <c r="I9" s="273">
        <v>28393</v>
      </c>
      <c r="J9" s="274">
        <v>27245</v>
      </c>
      <c r="K9" s="275">
        <v>55638</v>
      </c>
      <c r="L9" s="273"/>
      <c r="M9" s="274"/>
      <c r="N9" s="275"/>
      <c r="O9" s="273">
        <v>78</v>
      </c>
      <c r="P9" s="273">
        <v>68</v>
      </c>
      <c r="Q9" s="273">
        <v>73</v>
      </c>
      <c r="R9" s="273">
        <v>28393</v>
      </c>
      <c r="S9" s="274">
        <v>27245</v>
      </c>
      <c r="T9" s="275">
        <v>55638</v>
      </c>
      <c r="U9" s="273"/>
      <c r="V9" s="274"/>
      <c r="W9" s="275"/>
      <c r="X9" s="276">
        <v>35.4</v>
      </c>
      <c r="Y9" s="277">
        <v>33.5</v>
      </c>
      <c r="Z9" s="278">
        <v>34.5</v>
      </c>
      <c r="AA9" s="273">
        <v>28393</v>
      </c>
      <c r="AB9" s="274">
        <v>27245</v>
      </c>
      <c r="AC9" s="275">
        <v>55638</v>
      </c>
      <c r="AD9" s="273"/>
      <c r="AE9" s="274"/>
      <c r="AF9" s="275"/>
      <c r="AG9" s="273">
        <v>78</v>
      </c>
      <c r="AH9" s="273">
        <v>66</v>
      </c>
      <c r="AI9" s="273">
        <v>72</v>
      </c>
      <c r="AJ9" s="273">
        <v>14099</v>
      </c>
      <c r="AK9" s="274">
        <v>12707</v>
      </c>
      <c r="AL9" s="275">
        <v>26806</v>
      </c>
      <c r="AM9" s="273"/>
      <c r="AN9" s="274"/>
      <c r="AO9" s="275"/>
      <c r="AP9" s="273">
        <v>80</v>
      </c>
      <c r="AQ9" s="273">
        <v>69</v>
      </c>
      <c r="AR9" s="273">
        <v>75</v>
      </c>
      <c r="AS9" s="273">
        <v>14099</v>
      </c>
      <c r="AT9" s="274">
        <v>12707</v>
      </c>
      <c r="AU9" s="275">
        <v>26806</v>
      </c>
      <c r="AV9" s="273"/>
      <c r="AW9" s="274"/>
      <c r="AX9" s="275"/>
      <c r="AY9" s="276">
        <v>35.799999999999997</v>
      </c>
      <c r="AZ9" s="277">
        <v>33.799999999999997</v>
      </c>
      <c r="BA9" s="278">
        <v>34.9</v>
      </c>
      <c r="BB9" s="273">
        <v>14099</v>
      </c>
      <c r="BC9" s="274">
        <v>12707</v>
      </c>
      <c r="BD9" s="275">
        <v>26806</v>
      </c>
      <c r="BE9" s="273"/>
      <c r="BF9" s="274"/>
      <c r="BG9" s="275"/>
      <c r="BH9" s="273">
        <v>78</v>
      </c>
      <c r="BI9" s="273">
        <v>64</v>
      </c>
      <c r="BJ9" s="273">
        <v>71</v>
      </c>
      <c r="BK9" s="273">
        <v>1311</v>
      </c>
      <c r="BL9" s="274">
        <v>1347</v>
      </c>
      <c r="BM9" s="275">
        <v>2658</v>
      </c>
      <c r="BN9" s="273"/>
      <c r="BO9" s="274"/>
      <c r="BP9" s="275"/>
      <c r="BQ9" s="273">
        <v>80</v>
      </c>
      <c r="BR9" s="273">
        <v>69</v>
      </c>
      <c r="BS9" s="273">
        <v>74</v>
      </c>
      <c r="BT9" s="273">
        <v>1311</v>
      </c>
      <c r="BU9" s="274">
        <v>1347</v>
      </c>
      <c r="BV9" s="275">
        <v>2658</v>
      </c>
      <c r="BW9" s="273"/>
      <c r="BX9" s="274"/>
      <c r="BY9" s="275"/>
      <c r="BZ9" s="276">
        <v>36.299999999999997</v>
      </c>
      <c r="CA9" s="277">
        <v>34.200000000000003</v>
      </c>
      <c r="CB9" s="278">
        <v>35.200000000000003</v>
      </c>
      <c r="CC9" s="273">
        <v>1311</v>
      </c>
      <c r="CD9" s="274">
        <v>1347</v>
      </c>
      <c r="CE9" s="275">
        <v>2658</v>
      </c>
      <c r="CF9" s="273"/>
      <c r="CG9" s="274"/>
      <c r="CH9" s="275"/>
      <c r="CI9" s="273">
        <v>80</v>
      </c>
      <c r="CJ9" s="273">
        <v>68</v>
      </c>
      <c r="CK9" s="273">
        <v>74</v>
      </c>
      <c r="CL9" s="273">
        <v>17682</v>
      </c>
      <c r="CM9" s="274">
        <v>16761</v>
      </c>
      <c r="CN9" s="275">
        <v>34443</v>
      </c>
      <c r="CO9" s="273"/>
      <c r="CP9" s="274"/>
      <c r="CQ9" s="275"/>
      <c r="CR9" s="273">
        <v>81</v>
      </c>
      <c r="CS9" s="273">
        <v>70</v>
      </c>
      <c r="CT9" s="273">
        <v>76</v>
      </c>
      <c r="CU9" s="273">
        <v>17682</v>
      </c>
      <c r="CV9" s="274">
        <v>16761</v>
      </c>
      <c r="CW9" s="275">
        <v>34443</v>
      </c>
      <c r="CX9" s="273"/>
      <c r="CY9" s="274"/>
      <c r="CZ9" s="275"/>
      <c r="DA9" s="276">
        <v>36.6</v>
      </c>
      <c r="DB9" s="276">
        <v>34.799999999999997</v>
      </c>
      <c r="DC9" s="276">
        <v>35.700000000000003</v>
      </c>
      <c r="DD9" s="273">
        <v>17682</v>
      </c>
      <c r="DE9" s="274">
        <v>16761</v>
      </c>
      <c r="DF9" s="275">
        <v>34443</v>
      </c>
      <c r="DG9" s="273"/>
      <c r="DH9" s="274"/>
      <c r="DI9" s="275"/>
      <c r="DJ9" s="273">
        <v>80</v>
      </c>
      <c r="DK9" s="273">
        <v>67</v>
      </c>
      <c r="DL9" s="273">
        <v>73</v>
      </c>
      <c r="DM9" s="273">
        <v>215759</v>
      </c>
      <c r="DN9" s="274">
        <v>211410</v>
      </c>
      <c r="DO9" s="275">
        <v>427169</v>
      </c>
      <c r="DP9" s="273"/>
      <c r="DQ9" s="274"/>
      <c r="DR9" s="275"/>
      <c r="DS9" s="273">
        <v>81</v>
      </c>
      <c r="DT9" s="273">
        <v>69</v>
      </c>
      <c r="DU9" s="273">
        <v>75</v>
      </c>
      <c r="DV9" s="273">
        <v>215759</v>
      </c>
      <c r="DW9" s="274">
        <v>211410</v>
      </c>
      <c r="DX9" s="275">
        <v>427169</v>
      </c>
      <c r="DY9" s="273"/>
      <c r="DZ9" s="274"/>
      <c r="EA9" s="275"/>
      <c r="EB9" s="276">
        <v>36.5</v>
      </c>
      <c r="EC9" s="277">
        <v>34.700000000000003</v>
      </c>
      <c r="ED9" s="278">
        <v>35.6</v>
      </c>
      <c r="EE9" s="273">
        <v>215759</v>
      </c>
      <c r="EF9" s="274">
        <v>211410</v>
      </c>
      <c r="EG9" s="275">
        <v>427169</v>
      </c>
      <c r="EH9" s="273"/>
      <c r="EI9" s="274"/>
      <c r="EJ9" s="275"/>
      <c r="EK9" s="273">
        <v>79</v>
      </c>
      <c r="EL9" s="273">
        <v>66</v>
      </c>
      <c r="EM9" s="273">
        <v>72</v>
      </c>
      <c r="EN9" s="273">
        <v>301954</v>
      </c>
      <c r="EO9" s="274">
        <v>293574</v>
      </c>
      <c r="EP9" s="275">
        <v>595528</v>
      </c>
      <c r="EQ9" s="273"/>
      <c r="ER9" s="274"/>
      <c r="ES9" s="275"/>
      <c r="ET9" s="273">
        <v>80</v>
      </c>
      <c r="EU9" s="273">
        <v>69</v>
      </c>
      <c r="EV9" s="273">
        <v>75</v>
      </c>
      <c r="EW9" s="273">
        <v>301954</v>
      </c>
      <c r="EX9" s="274">
        <v>293574</v>
      </c>
      <c r="EY9" s="275">
        <v>595528</v>
      </c>
      <c r="EZ9" s="273"/>
      <c r="FA9" s="274"/>
      <c r="FB9" s="275"/>
      <c r="FC9" s="276">
        <v>36.299999999999997</v>
      </c>
      <c r="FD9" s="277">
        <v>34.5</v>
      </c>
      <c r="FE9" s="278">
        <v>35.4</v>
      </c>
      <c r="FF9" s="273">
        <v>301954</v>
      </c>
      <c r="FG9" s="274">
        <v>293574</v>
      </c>
      <c r="FH9" s="275">
        <v>595528</v>
      </c>
    </row>
    <row r="10" spans="1:164" x14ac:dyDescent="0.35">
      <c r="B10" t="s">
        <v>1551</v>
      </c>
      <c r="C10" s="273"/>
      <c r="D10" s="274"/>
      <c r="E10" s="275"/>
      <c r="F10" s="273">
        <v>29</v>
      </c>
      <c r="G10" s="274">
        <v>21</v>
      </c>
      <c r="H10" s="274">
        <v>23</v>
      </c>
      <c r="I10" s="273">
        <v>1592</v>
      </c>
      <c r="J10" s="274">
        <v>3629</v>
      </c>
      <c r="K10" s="275">
        <v>5221</v>
      </c>
      <c r="L10" s="273"/>
      <c r="M10" s="274"/>
      <c r="N10" s="275"/>
      <c r="O10" s="273">
        <v>31</v>
      </c>
      <c r="P10" s="273">
        <v>23</v>
      </c>
      <c r="Q10" s="273">
        <v>25</v>
      </c>
      <c r="R10" s="273">
        <v>1592</v>
      </c>
      <c r="S10" s="274">
        <v>3629</v>
      </c>
      <c r="T10" s="275">
        <v>5221</v>
      </c>
      <c r="U10" s="273"/>
      <c r="V10" s="274"/>
      <c r="W10" s="275"/>
      <c r="X10" s="276">
        <v>26.7</v>
      </c>
      <c r="Y10" s="277">
        <v>25</v>
      </c>
      <c r="Z10" s="278">
        <v>25.5</v>
      </c>
      <c r="AA10" s="273">
        <v>1592</v>
      </c>
      <c r="AB10" s="274">
        <v>3629</v>
      </c>
      <c r="AC10" s="275">
        <v>5221</v>
      </c>
      <c r="AD10" s="273"/>
      <c r="AE10" s="274"/>
      <c r="AF10" s="275"/>
      <c r="AG10" s="273">
        <v>30</v>
      </c>
      <c r="AH10" s="273">
        <v>23</v>
      </c>
      <c r="AI10" s="273">
        <v>25</v>
      </c>
      <c r="AJ10" s="273">
        <v>935</v>
      </c>
      <c r="AK10" s="274">
        <v>2281</v>
      </c>
      <c r="AL10" s="275">
        <v>3216</v>
      </c>
      <c r="AM10" s="273"/>
      <c r="AN10" s="274"/>
      <c r="AO10" s="275"/>
      <c r="AP10" s="273">
        <v>32</v>
      </c>
      <c r="AQ10" s="273">
        <v>25</v>
      </c>
      <c r="AR10" s="273">
        <v>27</v>
      </c>
      <c r="AS10" s="273">
        <v>935</v>
      </c>
      <c r="AT10" s="274">
        <v>2281</v>
      </c>
      <c r="AU10" s="275">
        <v>3216</v>
      </c>
      <c r="AV10" s="273"/>
      <c r="AW10" s="274"/>
      <c r="AX10" s="275"/>
      <c r="AY10" s="276">
        <v>27.3</v>
      </c>
      <c r="AZ10" s="277">
        <v>25.7</v>
      </c>
      <c r="BA10" s="278">
        <v>26.1</v>
      </c>
      <c r="BB10" s="273">
        <v>935</v>
      </c>
      <c r="BC10" s="274">
        <v>2281</v>
      </c>
      <c r="BD10" s="275">
        <v>3216</v>
      </c>
      <c r="BE10" s="273"/>
      <c r="BF10" s="274"/>
      <c r="BG10" s="275"/>
      <c r="BH10" s="273">
        <v>28</v>
      </c>
      <c r="BI10" s="273">
        <v>20</v>
      </c>
      <c r="BJ10" s="273">
        <v>22</v>
      </c>
      <c r="BK10" s="273">
        <v>60</v>
      </c>
      <c r="BL10" s="274">
        <v>158</v>
      </c>
      <c r="BM10" s="275">
        <v>218</v>
      </c>
      <c r="BN10" s="273"/>
      <c r="BO10" s="274"/>
      <c r="BP10" s="275"/>
      <c r="BQ10" s="273">
        <v>33</v>
      </c>
      <c r="BR10" s="273">
        <v>25</v>
      </c>
      <c r="BS10" s="273">
        <v>27</v>
      </c>
      <c r="BT10" s="273">
        <v>60</v>
      </c>
      <c r="BU10" s="274">
        <v>158</v>
      </c>
      <c r="BV10" s="275">
        <v>218</v>
      </c>
      <c r="BW10" s="273"/>
      <c r="BX10" s="274"/>
      <c r="BY10" s="275"/>
      <c r="BZ10" s="276">
        <v>27.8</v>
      </c>
      <c r="CA10" s="277">
        <v>25.9</v>
      </c>
      <c r="CB10" s="278">
        <v>26.4</v>
      </c>
      <c r="CC10" s="273">
        <v>60</v>
      </c>
      <c r="CD10" s="274">
        <v>158</v>
      </c>
      <c r="CE10" s="275">
        <v>218</v>
      </c>
      <c r="CF10" s="273"/>
      <c r="CG10" s="274"/>
      <c r="CH10" s="275"/>
      <c r="CI10" s="273">
        <v>30</v>
      </c>
      <c r="CJ10" s="273">
        <v>21</v>
      </c>
      <c r="CK10" s="273">
        <v>23</v>
      </c>
      <c r="CL10" s="273">
        <v>787</v>
      </c>
      <c r="CM10" s="274">
        <v>2056</v>
      </c>
      <c r="CN10" s="275">
        <v>2843</v>
      </c>
      <c r="CO10" s="273"/>
      <c r="CP10" s="274"/>
      <c r="CQ10" s="275"/>
      <c r="CR10" s="273">
        <v>32</v>
      </c>
      <c r="CS10" s="273">
        <v>22</v>
      </c>
      <c r="CT10" s="273">
        <v>25</v>
      </c>
      <c r="CU10" s="273">
        <v>787</v>
      </c>
      <c r="CV10" s="274">
        <v>2056</v>
      </c>
      <c r="CW10" s="275">
        <v>2843</v>
      </c>
      <c r="CX10" s="273"/>
      <c r="CY10" s="274"/>
      <c r="CZ10" s="275"/>
      <c r="DA10" s="276">
        <v>28</v>
      </c>
      <c r="DB10" s="276">
        <v>26.2</v>
      </c>
      <c r="DC10" s="276">
        <v>26.7</v>
      </c>
      <c r="DD10" s="273">
        <v>787</v>
      </c>
      <c r="DE10" s="274">
        <v>2056</v>
      </c>
      <c r="DF10" s="275">
        <v>2843</v>
      </c>
      <c r="DG10" s="273"/>
      <c r="DH10" s="274"/>
      <c r="DI10" s="275"/>
      <c r="DJ10" s="273">
        <v>32</v>
      </c>
      <c r="DK10" s="273">
        <v>22</v>
      </c>
      <c r="DL10" s="273">
        <v>25</v>
      </c>
      <c r="DM10" s="273">
        <v>10553</v>
      </c>
      <c r="DN10" s="274">
        <v>25203</v>
      </c>
      <c r="DO10" s="275">
        <v>35756</v>
      </c>
      <c r="DP10" s="273"/>
      <c r="DQ10" s="274"/>
      <c r="DR10" s="275"/>
      <c r="DS10" s="273">
        <v>33</v>
      </c>
      <c r="DT10" s="273">
        <v>24</v>
      </c>
      <c r="DU10" s="273">
        <v>27</v>
      </c>
      <c r="DV10" s="273">
        <v>10553</v>
      </c>
      <c r="DW10" s="274">
        <v>25203</v>
      </c>
      <c r="DX10" s="275">
        <v>35756</v>
      </c>
      <c r="DY10" s="273"/>
      <c r="DZ10" s="274"/>
      <c r="EA10" s="275"/>
      <c r="EB10" s="276">
        <v>28.1</v>
      </c>
      <c r="EC10" s="277">
        <v>26.6</v>
      </c>
      <c r="ED10" s="278">
        <v>27</v>
      </c>
      <c r="EE10" s="273">
        <v>10553</v>
      </c>
      <c r="EF10" s="274">
        <v>25203</v>
      </c>
      <c r="EG10" s="275">
        <v>35756</v>
      </c>
      <c r="EH10" s="273"/>
      <c r="EI10" s="274"/>
      <c r="EJ10" s="275"/>
      <c r="EK10" s="273">
        <v>31</v>
      </c>
      <c r="EL10" s="273">
        <v>22</v>
      </c>
      <c r="EM10" s="273">
        <v>25</v>
      </c>
      <c r="EN10" s="273">
        <v>15321</v>
      </c>
      <c r="EO10" s="274">
        <v>36570</v>
      </c>
      <c r="EP10" s="275">
        <v>51891</v>
      </c>
      <c r="EQ10" s="273"/>
      <c r="ER10" s="274"/>
      <c r="ES10" s="275"/>
      <c r="ET10" s="273">
        <v>32</v>
      </c>
      <c r="EU10" s="273">
        <v>24</v>
      </c>
      <c r="EV10" s="273">
        <v>26</v>
      </c>
      <c r="EW10" s="273">
        <v>15321</v>
      </c>
      <c r="EX10" s="274">
        <v>36570</v>
      </c>
      <c r="EY10" s="275">
        <v>51891</v>
      </c>
      <c r="EZ10" s="273"/>
      <c r="FA10" s="274"/>
      <c r="FB10" s="275"/>
      <c r="FC10" s="276">
        <v>27.8</v>
      </c>
      <c r="FD10" s="277">
        <v>26.3</v>
      </c>
      <c r="FE10" s="278">
        <v>26.7</v>
      </c>
      <c r="FF10" s="273">
        <v>15321</v>
      </c>
      <c r="FG10" s="274">
        <v>36570</v>
      </c>
      <c r="FH10" s="275">
        <v>51891</v>
      </c>
    </row>
    <row r="11" spans="1:164" x14ac:dyDescent="0.35">
      <c r="B11" t="s">
        <v>230</v>
      </c>
      <c r="C11" s="273" t="s">
        <v>191</v>
      </c>
      <c r="D11" s="274" t="s">
        <v>191</v>
      </c>
      <c r="E11" s="275" t="s">
        <v>191</v>
      </c>
      <c r="F11" s="273" t="s">
        <v>191</v>
      </c>
      <c r="G11" s="274" t="s">
        <v>191</v>
      </c>
      <c r="H11" s="274" t="s">
        <v>191</v>
      </c>
      <c r="I11" s="273" t="s">
        <v>191</v>
      </c>
      <c r="J11" s="274" t="s">
        <v>191</v>
      </c>
      <c r="K11" s="275" t="s">
        <v>191</v>
      </c>
      <c r="L11" s="273" t="s">
        <v>191</v>
      </c>
      <c r="M11" s="274" t="s">
        <v>191</v>
      </c>
      <c r="N11" s="275" t="s">
        <v>191</v>
      </c>
      <c r="O11" s="273" t="s">
        <v>191</v>
      </c>
      <c r="P11" s="273" t="s">
        <v>191</v>
      </c>
      <c r="Q11" s="273" t="s">
        <v>191</v>
      </c>
      <c r="R11" s="273" t="s">
        <v>191</v>
      </c>
      <c r="S11" s="274" t="s">
        <v>191</v>
      </c>
      <c r="T11" s="275" t="s">
        <v>191</v>
      </c>
      <c r="U11" s="273" t="s">
        <v>191</v>
      </c>
      <c r="V11" s="274" t="s">
        <v>191</v>
      </c>
      <c r="W11" s="275" t="s">
        <v>191</v>
      </c>
      <c r="X11" s="276" t="s">
        <v>191</v>
      </c>
      <c r="Y11" s="277" t="s">
        <v>191</v>
      </c>
      <c r="Z11" s="278" t="s">
        <v>191</v>
      </c>
      <c r="AA11" s="273" t="s">
        <v>191</v>
      </c>
      <c r="AB11" s="274" t="s">
        <v>191</v>
      </c>
      <c r="AC11" s="275" t="s">
        <v>191</v>
      </c>
      <c r="AD11" s="273" t="s">
        <v>191</v>
      </c>
      <c r="AE11" s="274" t="s">
        <v>191</v>
      </c>
      <c r="AF11" s="275" t="s">
        <v>191</v>
      </c>
      <c r="AG11" s="273" t="s">
        <v>191</v>
      </c>
      <c r="AH11" s="273" t="s">
        <v>191</v>
      </c>
      <c r="AI11" s="273" t="s">
        <v>191</v>
      </c>
      <c r="AJ11" s="273" t="s">
        <v>191</v>
      </c>
      <c r="AK11" s="274" t="s">
        <v>191</v>
      </c>
      <c r="AL11" s="275" t="s">
        <v>191</v>
      </c>
      <c r="AM11" s="273" t="s">
        <v>191</v>
      </c>
      <c r="AN11" s="274" t="s">
        <v>191</v>
      </c>
      <c r="AO11" s="275" t="s">
        <v>191</v>
      </c>
      <c r="AP11" s="273" t="s">
        <v>191</v>
      </c>
      <c r="AQ11" s="273" t="s">
        <v>191</v>
      </c>
      <c r="AR11" s="273" t="s">
        <v>191</v>
      </c>
      <c r="AS11" s="273" t="s">
        <v>191</v>
      </c>
      <c r="AT11" s="274" t="s">
        <v>191</v>
      </c>
      <c r="AU11" s="275" t="s">
        <v>191</v>
      </c>
      <c r="AV11" s="273" t="s">
        <v>191</v>
      </c>
      <c r="AW11" s="274" t="s">
        <v>191</v>
      </c>
      <c r="AX11" s="275" t="s">
        <v>191</v>
      </c>
      <c r="AY11" s="276" t="s">
        <v>191</v>
      </c>
      <c r="AZ11" s="277" t="s">
        <v>191</v>
      </c>
      <c r="BA11" s="278" t="s">
        <v>191</v>
      </c>
      <c r="BB11" s="273" t="s">
        <v>191</v>
      </c>
      <c r="BC11" s="274" t="s">
        <v>191</v>
      </c>
      <c r="BD11" s="275" t="s">
        <v>191</v>
      </c>
      <c r="BE11" s="273" t="s">
        <v>191</v>
      </c>
      <c r="BF11" s="274" t="s">
        <v>191</v>
      </c>
      <c r="BG11" s="275" t="s">
        <v>191</v>
      </c>
      <c r="BH11" s="273" t="s">
        <v>191</v>
      </c>
      <c r="BI11" s="273" t="s">
        <v>191</v>
      </c>
      <c r="BJ11" s="273" t="s">
        <v>191</v>
      </c>
      <c r="BK11" s="273" t="s">
        <v>191</v>
      </c>
      <c r="BL11" s="274" t="s">
        <v>191</v>
      </c>
      <c r="BM11" s="275" t="s">
        <v>191</v>
      </c>
      <c r="BN11" s="273" t="s">
        <v>191</v>
      </c>
      <c r="BO11" s="274" t="s">
        <v>191</v>
      </c>
      <c r="BP11" s="275" t="s">
        <v>191</v>
      </c>
      <c r="BQ11" s="273" t="s">
        <v>191</v>
      </c>
      <c r="BR11" s="273" t="s">
        <v>191</v>
      </c>
      <c r="BS11" s="273" t="s">
        <v>191</v>
      </c>
      <c r="BT11" s="273" t="s">
        <v>191</v>
      </c>
      <c r="BU11" s="274" t="s">
        <v>191</v>
      </c>
      <c r="BV11" s="275" t="s">
        <v>191</v>
      </c>
      <c r="BW11" s="273" t="s">
        <v>191</v>
      </c>
      <c r="BX11" s="274" t="s">
        <v>191</v>
      </c>
      <c r="BY11" s="275" t="s">
        <v>191</v>
      </c>
      <c r="BZ11" s="276" t="s">
        <v>191</v>
      </c>
      <c r="CA11" s="277" t="s">
        <v>191</v>
      </c>
      <c r="CB11" s="278" t="s">
        <v>191</v>
      </c>
      <c r="CC11" s="273" t="s">
        <v>191</v>
      </c>
      <c r="CD11" s="274" t="s">
        <v>191</v>
      </c>
      <c r="CE11" s="275" t="s">
        <v>191</v>
      </c>
      <c r="CF11" s="273" t="s">
        <v>191</v>
      </c>
      <c r="CG11" s="274" t="s">
        <v>191</v>
      </c>
      <c r="CH11" s="275" t="s">
        <v>191</v>
      </c>
      <c r="CI11" s="273" t="s">
        <v>191</v>
      </c>
      <c r="CJ11" s="273" t="s">
        <v>191</v>
      </c>
      <c r="CK11" s="273" t="s">
        <v>191</v>
      </c>
      <c r="CL11" s="273" t="s">
        <v>191</v>
      </c>
      <c r="CM11" s="274" t="s">
        <v>191</v>
      </c>
      <c r="CN11" s="275" t="s">
        <v>191</v>
      </c>
      <c r="CO11" s="273" t="s">
        <v>191</v>
      </c>
      <c r="CP11" s="274" t="s">
        <v>191</v>
      </c>
      <c r="CQ11" s="275" t="s">
        <v>191</v>
      </c>
      <c r="CR11" s="273" t="s">
        <v>191</v>
      </c>
      <c r="CS11" s="273" t="s">
        <v>191</v>
      </c>
      <c r="CT11" s="273" t="s">
        <v>191</v>
      </c>
      <c r="CU11" s="273" t="s">
        <v>191</v>
      </c>
      <c r="CV11" s="274" t="s">
        <v>191</v>
      </c>
      <c r="CW11" s="275" t="s">
        <v>191</v>
      </c>
      <c r="CX11" s="273" t="s">
        <v>191</v>
      </c>
      <c r="CY11" s="274" t="s">
        <v>191</v>
      </c>
      <c r="CZ11" s="275" t="s">
        <v>191</v>
      </c>
      <c r="DA11" s="276" t="s">
        <v>191</v>
      </c>
      <c r="DB11" s="276" t="s">
        <v>191</v>
      </c>
      <c r="DC11" s="276" t="s">
        <v>191</v>
      </c>
      <c r="DD11" s="273" t="s">
        <v>191</v>
      </c>
      <c r="DE11" s="274" t="s">
        <v>191</v>
      </c>
      <c r="DF11" s="275" t="s">
        <v>191</v>
      </c>
      <c r="DG11" s="273" t="s">
        <v>191</v>
      </c>
      <c r="DH11" s="274" t="s">
        <v>191</v>
      </c>
      <c r="DI11" s="275" t="s">
        <v>191</v>
      </c>
      <c r="DJ11" s="273" t="s">
        <v>191</v>
      </c>
      <c r="DK11" s="273" t="s">
        <v>191</v>
      </c>
      <c r="DL11" s="273" t="s">
        <v>191</v>
      </c>
      <c r="DM11" s="273" t="s">
        <v>191</v>
      </c>
      <c r="DN11" s="274" t="s">
        <v>191</v>
      </c>
      <c r="DO11" s="275" t="s">
        <v>191</v>
      </c>
      <c r="DP11" s="273" t="s">
        <v>191</v>
      </c>
      <c r="DQ11" s="274" t="s">
        <v>191</v>
      </c>
      <c r="DR11" s="275" t="s">
        <v>191</v>
      </c>
      <c r="DS11" s="273" t="s">
        <v>191</v>
      </c>
      <c r="DT11" s="273" t="s">
        <v>191</v>
      </c>
      <c r="DU11" s="273" t="s">
        <v>191</v>
      </c>
      <c r="DV11" s="273" t="s">
        <v>191</v>
      </c>
      <c r="DW11" s="274" t="s">
        <v>191</v>
      </c>
      <c r="DX11" s="275" t="s">
        <v>191</v>
      </c>
      <c r="DY11" s="273" t="s">
        <v>191</v>
      </c>
      <c r="DZ11" s="274" t="s">
        <v>191</v>
      </c>
      <c r="EA11" s="275" t="s">
        <v>191</v>
      </c>
      <c r="EB11" s="276" t="s">
        <v>191</v>
      </c>
      <c r="EC11" s="277" t="s">
        <v>191</v>
      </c>
      <c r="ED11" s="278" t="s">
        <v>191</v>
      </c>
      <c r="EE11" s="273" t="s">
        <v>191</v>
      </c>
      <c r="EF11" s="274" t="s">
        <v>191</v>
      </c>
      <c r="EG11" s="275" t="s">
        <v>191</v>
      </c>
      <c r="EH11" s="273" t="s">
        <v>191</v>
      </c>
      <c r="EI11" s="274" t="s">
        <v>191</v>
      </c>
      <c r="EJ11" s="275" t="s">
        <v>191</v>
      </c>
      <c r="EK11" s="273" t="s">
        <v>191</v>
      </c>
      <c r="EL11" s="273" t="s">
        <v>191</v>
      </c>
      <c r="EM11" s="273" t="s">
        <v>191</v>
      </c>
      <c r="EN11" s="273" t="s">
        <v>191</v>
      </c>
      <c r="EO11" s="274" t="s">
        <v>191</v>
      </c>
      <c r="EP11" s="275" t="s">
        <v>191</v>
      </c>
      <c r="EQ11" s="273" t="s">
        <v>191</v>
      </c>
      <c r="ER11" s="274" t="s">
        <v>191</v>
      </c>
      <c r="ES11" s="275" t="s">
        <v>191</v>
      </c>
      <c r="ET11" s="273" t="s">
        <v>191</v>
      </c>
      <c r="EU11" s="273" t="s">
        <v>191</v>
      </c>
      <c r="EV11" s="273" t="s">
        <v>191</v>
      </c>
      <c r="EW11" s="273" t="s">
        <v>191</v>
      </c>
      <c r="EX11" s="274" t="s">
        <v>191</v>
      </c>
      <c r="EY11" s="275" t="s">
        <v>191</v>
      </c>
      <c r="EZ11" s="273" t="s">
        <v>191</v>
      </c>
      <c r="FA11" s="274" t="s">
        <v>191</v>
      </c>
      <c r="FB11" s="275" t="s">
        <v>191</v>
      </c>
      <c r="FC11" s="276" t="s">
        <v>191</v>
      </c>
      <c r="FD11" s="277" t="s">
        <v>191</v>
      </c>
      <c r="FE11" s="278" t="s">
        <v>191</v>
      </c>
      <c r="FF11" s="273" t="s">
        <v>191</v>
      </c>
      <c r="FG11" s="274" t="s">
        <v>191</v>
      </c>
      <c r="FH11" s="275" t="s">
        <v>191</v>
      </c>
    </row>
    <row r="12" spans="1:164" x14ac:dyDescent="0.35">
      <c r="B12" t="s">
        <v>1157</v>
      </c>
      <c r="C12" s="273" t="s">
        <v>191</v>
      </c>
      <c r="D12" s="274" t="s">
        <v>191</v>
      </c>
      <c r="E12" s="275" t="s">
        <v>191</v>
      </c>
      <c r="F12" s="273" t="s">
        <v>191</v>
      </c>
      <c r="G12" s="274" t="s">
        <v>191</v>
      </c>
      <c r="H12" s="274" t="s">
        <v>191</v>
      </c>
      <c r="I12" s="273" t="s">
        <v>191</v>
      </c>
      <c r="J12" s="274" t="s">
        <v>191</v>
      </c>
      <c r="K12" s="275" t="s">
        <v>191</v>
      </c>
      <c r="L12" s="273" t="s">
        <v>191</v>
      </c>
      <c r="M12" s="274" t="s">
        <v>191</v>
      </c>
      <c r="N12" s="275" t="s">
        <v>191</v>
      </c>
      <c r="O12" s="273" t="s">
        <v>191</v>
      </c>
      <c r="P12" s="273" t="s">
        <v>191</v>
      </c>
      <c r="Q12" s="273" t="s">
        <v>191</v>
      </c>
      <c r="R12" s="273" t="s">
        <v>191</v>
      </c>
      <c r="S12" s="274" t="s">
        <v>191</v>
      </c>
      <c r="T12" s="275" t="s">
        <v>191</v>
      </c>
      <c r="U12" s="273" t="s">
        <v>191</v>
      </c>
      <c r="V12" s="274" t="s">
        <v>191</v>
      </c>
      <c r="W12" s="275" t="s">
        <v>191</v>
      </c>
      <c r="X12" s="276" t="s">
        <v>191</v>
      </c>
      <c r="Y12" s="277" t="s">
        <v>191</v>
      </c>
      <c r="Z12" s="278" t="s">
        <v>191</v>
      </c>
      <c r="AA12" s="273" t="s">
        <v>191</v>
      </c>
      <c r="AB12" s="274" t="s">
        <v>191</v>
      </c>
      <c r="AC12" s="275" t="s">
        <v>191</v>
      </c>
      <c r="AD12" s="273" t="s">
        <v>191</v>
      </c>
      <c r="AE12" s="274" t="s">
        <v>191</v>
      </c>
      <c r="AF12" s="275" t="s">
        <v>191</v>
      </c>
      <c r="AG12" s="273" t="s">
        <v>191</v>
      </c>
      <c r="AH12" s="273" t="s">
        <v>191</v>
      </c>
      <c r="AI12" s="273" t="s">
        <v>191</v>
      </c>
      <c r="AJ12" s="273" t="s">
        <v>191</v>
      </c>
      <c r="AK12" s="274" t="s">
        <v>191</v>
      </c>
      <c r="AL12" s="275" t="s">
        <v>191</v>
      </c>
      <c r="AM12" s="273" t="s">
        <v>191</v>
      </c>
      <c r="AN12" s="274" t="s">
        <v>191</v>
      </c>
      <c r="AO12" s="275" t="s">
        <v>191</v>
      </c>
      <c r="AP12" s="273" t="s">
        <v>191</v>
      </c>
      <c r="AQ12" s="273" t="s">
        <v>191</v>
      </c>
      <c r="AR12" s="273" t="s">
        <v>191</v>
      </c>
      <c r="AS12" s="273" t="s">
        <v>191</v>
      </c>
      <c r="AT12" s="274" t="s">
        <v>191</v>
      </c>
      <c r="AU12" s="275" t="s">
        <v>191</v>
      </c>
      <c r="AV12" s="273" t="s">
        <v>191</v>
      </c>
      <c r="AW12" s="274" t="s">
        <v>191</v>
      </c>
      <c r="AX12" s="275" t="s">
        <v>191</v>
      </c>
      <c r="AY12" s="276" t="s">
        <v>191</v>
      </c>
      <c r="AZ12" s="277" t="s">
        <v>191</v>
      </c>
      <c r="BA12" s="278" t="s">
        <v>191</v>
      </c>
      <c r="BB12" s="273" t="s">
        <v>191</v>
      </c>
      <c r="BC12" s="274" t="s">
        <v>191</v>
      </c>
      <c r="BD12" s="275" t="s">
        <v>191</v>
      </c>
      <c r="BE12" s="273" t="s">
        <v>191</v>
      </c>
      <c r="BF12" s="274" t="s">
        <v>191</v>
      </c>
      <c r="BG12" s="275" t="s">
        <v>191</v>
      </c>
      <c r="BH12" s="273" t="s">
        <v>191</v>
      </c>
      <c r="BI12" s="273" t="s">
        <v>191</v>
      </c>
      <c r="BJ12" s="273" t="s">
        <v>191</v>
      </c>
      <c r="BK12" s="273" t="s">
        <v>191</v>
      </c>
      <c r="BL12" s="274" t="s">
        <v>191</v>
      </c>
      <c r="BM12" s="275" t="s">
        <v>191</v>
      </c>
      <c r="BN12" s="273" t="s">
        <v>191</v>
      </c>
      <c r="BO12" s="274" t="s">
        <v>191</v>
      </c>
      <c r="BP12" s="275" t="s">
        <v>191</v>
      </c>
      <c r="BQ12" s="273" t="s">
        <v>191</v>
      </c>
      <c r="BR12" s="273" t="s">
        <v>191</v>
      </c>
      <c r="BS12" s="273" t="s">
        <v>191</v>
      </c>
      <c r="BT12" s="273" t="s">
        <v>191</v>
      </c>
      <c r="BU12" s="274" t="s">
        <v>191</v>
      </c>
      <c r="BV12" s="275" t="s">
        <v>191</v>
      </c>
      <c r="BW12" s="273" t="s">
        <v>191</v>
      </c>
      <c r="BX12" s="274" t="s">
        <v>191</v>
      </c>
      <c r="BY12" s="275" t="s">
        <v>191</v>
      </c>
      <c r="BZ12" s="276" t="s">
        <v>191</v>
      </c>
      <c r="CA12" s="277" t="s">
        <v>191</v>
      </c>
      <c r="CB12" s="278" t="s">
        <v>191</v>
      </c>
      <c r="CC12" s="273" t="s">
        <v>191</v>
      </c>
      <c r="CD12" s="274" t="s">
        <v>191</v>
      </c>
      <c r="CE12" s="275" t="s">
        <v>191</v>
      </c>
      <c r="CF12" s="273" t="s">
        <v>191</v>
      </c>
      <c r="CG12" s="274" t="s">
        <v>191</v>
      </c>
      <c r="CH12" s="275" t="s">
        <v>191</v>
      </c>
      <c r="CI12" s="273" t="s">
        <v>191</v>
      </c>
      <c r="CJ12" s="273" t="s">
        <v>191</v>
      </c>
      <c r="CK12" s="273" t="s">
        <v>191</v>
      </c>
      <c r="CL12" s="273" t="s">
        <v>191</v>
      </c>
      <c r="CM12" s="274" t="s">
        <v>191</v>
      </c>
      <c r="CN12" s="275" t="s">
        <v>191</v>
      </c>
      <c r="CO12" s="273" t="s">
        <v>191</v>
      </c>
      <c r="CP12" s="274" t="s">
        <v>191</v>
      </c>
      <c r="CQ12" s="275" t="s">
        <v>191</v>
      </c>
      <c r="CR12" s="273" t="s">
        <v>191</v>
      </c>
      <c r="CS12" s="273" t="s">
        <v>191</v>
      </c>
      <c r="CT12" s="273" t="s">
        <v>191</v>
      </c>
      <c r="CU12" s="273" t="s">
        <v>191</v>
      </c>
      <c r="CV12" s="274" t="s">
        <v>191</v>
      </c>
      <c r="CW12" s="275" t="s">
        <v>191</v>
      </c>
      <c r="CX12" s="273" t="s">
        <v>191</v>
      </c>
      <c r="CY12" s="274" t="s">
        <v>191</v>
      </c>
      <c r="CZ12" s="275" t="s">
        <v>191</v>
      </c>
      <c r="DA12" s="276" t="s">
        <v>191</v>
      </c>
      <c r="DB12" s="276" t="s">
        <v>191</v>
      </c>
      <c r="DC12" s="276" t="s">
        <v>191</v>
      </c>
      <c r="DD12" s="273" t="s">
        <v>191</v>
      </c>
      <c r="DE12" s="274" t="s">
        <v>191</v>
      </c>
      <c r="DF12" s="275" t="s">
        <v>191</v>
      </c>
      <c r="DG12" s="273" t="s">
        <v>191</v>
      </c>
      <c r="DH12" s="274" t="s">
        <v>191</v>
      </c>
      <c r="DI12" s="275" t="s">
        <v>191</v>
      </c>
      <c r="DJ12" s="273" t="s">
        <v>191</v>
      </c>
      <c r="DK12" s="273" t="s">
        <v>191</v>
      </c>
      <c r="DL12" s="273" t="s">
        <v>191</v>
      </c>
      <c r="DM12" s="273" t="s">
        <v>191</v>
      </c>
      <c r="DN12" s="274" t="s">
        <v>191</v>
      </c>
      <c r="DO12" s="275" t="s">
        <v>191</v>
      </c>
      <c r="DP12" s="273" t="s">
        <v>191</v>
      </c>
      <c r="DQ12" s="274" t="s">
        <v>191</v>
      </c>
      <c r="DR12" s="275" t="s">
        <v>191</v>
      </c>
      <c r="DS12" s="273" t="s">
        <v>191</v>
      </c>
      <c r="DT12" s="273" t="s">
        <v>191</v>
      </c>
      <c r="DU12" s="273" t="s">
        <v>191</v>
      </c>
      <c r="DV12" s="273" t="s">
        <v>191</v>
      </c>
      <c r="DW12" s="274" t="s">
        <v>191</v>
      </c>
      <c r="DX12" s="275" t="s">
        <v>191</v>
      </c>
      <c r="DY12" s="273" t="s">
        <v>191</v>
      </c>
      <c r="DZ12" s="274" t="s">
        <v>191</v>
      </c>
      <c r="EA12" s="275" t="s">
        <v>191</v>
      </c>
      <c r="EB12" s="276" t="s">
        <v>191</v>
      </c>
      <c r="EC12" s="277" t="s">
        <v>191</v>
      </c>
      <c r="ED12" s="278" t="s">
        <v>191</v>
      </c>
      <c r="EE12" s="273" t="s">
        <v>191</v>
      </c>
      <c r="EF12" s="274" t="s">
        <v>191</v>
      </c>
      <c r="EG12" s="275" t="s">
        <v>191</v>
      </c>
      <c r="EH12" s="273" t="s">
        <v>191</v>
      </c>
      <c r="EI12" s="274" t="s">
        <v>191</v>
      </c>
      <c r="EJ12" s="275" t="s">
        <v>191</v>
      </c>
      <c r="EK12" s="273" t="s">
        <v>191</v>
      </c>
      <c r="EL12" s="273" t="s">
        <v>191</v>
      </c>
      <c r="EM12" s="273" t="s">
        <v>191</v>
      </c>
      <c r="EN12" s="273" t="s">
        <v>191</v>
      </c>
      <c r="EO12" s="274" t="s">
        <v>191</v>
      </c>
      <c r="EP12" s="275" t="s">
        <v>191</v>
      </c>
      <c r="EQ12" s="273" t="s">
        <v>191</v>
      </c>
      <c r="ER12" s="274" t="s">
        <v>191</v>
      </c>
      <c r="ES12" s="275" t="s">
        <v>191</v>
      </c>
      <c r="ET12" s="273" t="s">
        <v>191</v>
      </c>
      <c r="EU12" s="273" t="s">
        <v>191</v>
      </c>
      <c r="EV12" s="273" t="s">
        <v>191</v>
      </c>
      <c r="EW12" s="273" t="s">
        <v>191</v>
      </c>
      <c r="EX12" s="274" t="s">
        <v>191</v>
      </c>
      <c r="EY12" s="275" t="s">
        <v>191</v>
      </c>
      <c r="EZ12" s="273" t="s">
        <v>191</v>
      </c>
      <c r="FA12" s="274" t="s">
        <v>191</v>
      </c>
      <c r="FB12" s="275" t="s">
        <v>191</v>
      </c>
      <c r="FC12" s="276" t="s">
        <v>191</v>
      </c>
      <c r="FD12" s="277" t="s">
        <v>191</v>
      </c>
      <c r="FE12" s="278" t="s">
        <v>191</v>
      </c>
      <c r="FF12" s="273" t="s">
        <v>191</v>
      </c>
      <c r="FG12" s="274" t="s">
        <v>191</v>
      </c>
      <c r="FH12" s="275" t="s">
        <v>191</v>
      </c>
    </row>
    <row r="13" spans="1:164" x14ac:dyDescent="0.35">
      <c r="B13" t="s">
        <v>1158</v>
      </c>
      <c r="C13" s="273" t="s">
        <v>191</v>
      </c>
      <c r="D13" s="274" t="s">
        <v>191</v>
      </c>
      <c r="E13" s="275" t="s">
        <v>191</v>
      </c>
      <c r="F13" s="273" t="s">
        <v>191</v>
      </c>
      <c r="G13" s="274" t="s">
        <v>191</v>
      </c>
      <c r="H13" s="274" t="s">
        <v>191</v>
      </c>
      <c r="I13" s="273" t="s">
        <v>191</v>
      </c>
      <c r="J13" s="274" t="s">
        <v>191</v>
      </c>
      <c r="K13" s="275" t="s">
        <v>191</v>
      </c>
      <c r="L13" s="273" t="s">
        <v>191</v>
      </c>
      <c r="M13" s="274" t="s">
        <v>191</v>
      </c>
      <c r="N13" s="275" t="s">
        <v>191</v>
      </c>
      <c r="O13" s="273" t="s">
        <v>191</v>
      </c>
      <c r="P13" s="273" t="s">
        <v>191</v>
      </c>
      <c r="Q13" s="273" t="s">
        <v>191</v>
      </c>
      <c r="R13" s="273" t="s">
        <v>191</v>
      </c>
      <c r="S13" s="274" t="s">
        <v>191</v>
      </c>
      <c r="T13" s="275" t="s">
        <v>191</v>
      </c>
      <c r="U13" s="273" t="s">
        <v>191</v>
      </c>
      <c r="V13" s="274" t="s">
        <v>191</v>
      </c>
      <c r="W13" s="275" t="s">
        <v>191</v>
      </c>
      <c r="X13" s="276" t="s">
        <v>191</v>
      </c>
      <c r="Y13" s="277" t="s">
        <v>191</v>
      </c>
      <c r="Z13" s="278" t="s">
        <v>191</v>
      </c>
      <c r="AA13" s="273" t="s">
        <v>191</v>
      </c>
      <c r="AB13" s="274" t="s">
        <v>191</v>
      </c>
      <c r="AC13" s="275" t="s">
        <v>191</v>
      </c>
      <c r="AD13" s="273" t="s">
        <v>191</v>
      </c>
      <c r="AE13" s="274" t="s">
        <v>191</v>
      </c>
      <c r="AF13" s="275" t="s">
        <v>191</v>
      </c>
      <c r="AG13" s="273" t="s">
        <v>191</v>
      </c>
      <c r="AH13" s="273" t="s">
        <v>191</v>
      </c>
      <c r="AI13" s="273" t="s">
        <v>191</v>
      </c>
      <c r="AJ13" s="273" t="s">
        <v>191</v>
      </c>
      <c r="AK13" s="274" t="s">
        <v>191</v>
      </c>
      <c r="AL13" s="275" t="s">
        <v>191</v>
      </c>
      <c r="AM13" s="273" t="s">
        <v>191</v>
      </c>
      <c r="AN13" s="274" t="s">
        <v>191</v>
      </c>
      <c r="AO13" s="275" t="s">
        <v>191</v>
      </c>
      <c r="AP13" s="273" t="s">
        <v>191</v>
      </c>
      <c r="AQ13" s="273" t="s">
        <v>191</v>
      </c>
      <c r="AR13" s="273" t="s">
        <v>191</v>
      </c>
      <c r="AS13" s="273" t="s">
        <v>191</v>
      </c>
      <c r="AT13" s="274" t="s">
        <v>191</v>
      </c>
      <c r="AU13" s="275" t="s">
        <v>191</v>
      </c>
      <c r="AV13" s="273" t="s">
        <v>191</v>
      </c>
      <c r="AW13" s="274" t="s">
        <v>191</v>
      </c>
      <c r="AX13" s="275" t="s">
        <v>191</v>
      </c>
      <c r="AY13" s="276" t="s">
        <v>191</v>
      </c>
      <c r="AZ13" s="277" t="s">
        <v>191</v>
      </c>
      <c r="BA13" s="278" t="s">
        <v>191</v>
      </c>
      <c r="BB13" s="273" t="s">
        <v>191</v>
      </c>
      <c r="BC13" s="274" t="s">
        <v>191</v>
      </c>
      <c r="BD13" s="275" t="s">
        <v>191</v>
      </c>
      <c r="BE13" s="273" t="s">
        <v>191</v>
      </c>
      <c r="BF13" s="274" t="s">
        <v>191</v>
      </c>
      <c r="BG13" s="275" t="s">
        <v>191</v>
      </c>
      <c r="BH13" s="273" t="s">
        <v>191</v>
      </c>
      <c r="BI13" s="274" t="s">
        <v>191</v>
      </c>
      <c r="BJ13" s="275" t="s">
        <v>191</v>
      </c>
      <c r="BK13" s="273" t="s">
        <v>191</v>
      </c>
      <c r="BL13" s="274" t="s">
        <v>191</v>
      </c>
      <c r="BM13" s="275" t="s">
        <v>191</v>
      </c>
      <c r="BN13" s="273" t="s">
        <v>191</v>
      </c>
      <c r="BO13" s="274" t="s">
        <v>191</v>
      </c>
      <c r="BP13" s="275" t="s">
        <v>191</v>
      </c>
      <c r="BQ13" s="273" t="s">
        <v>191</v>
      </c>
      <c r="BR13" s="274" t="s">
        <v>191</v>
      </c>
      <c r="BS13" s="275" t="s">
        <v>191</v>
      </c>
      <c r="BT13" s="273" t="s">
        <v>191</v>
      </c>
      <c r="BU13" s="274" t="s">
        <v>191</v>
      </c>
      <c r="BV13" s="275" t="s">
        <v>191</v>
      </c>
      <c r="BW13" s="273" t="s">
        <v>191</v>
      </c>
      <c r="BX13" s="274" t="s">
        <v>191</v>
      </c>
      <c r="BY13" s="275" t="s">
        <v>191</v>
      </c>
      <c r="BZ13" s="276" t="s">
        <v>191</v>
      </c>
      <c r="CA13" s="277" t="s">
        <v>191</v>
      </c>
      <c r="CB13" s="278" t="s">
        <v>191</v>
      </c>
      <c r="CC13" s="273" t="s">
        <v>191</v>
      </c>
      <c r="CD13" s="274" t="s">
        <v>191</v>
      </c>
      <c r="CE13" s="275" t="s">
        <v>191</v>
      </c>
      <c r="CF13" s="273" t="s">
        <v>191</v>
      </c>
      <c r="CG13" s="274" t="s">
        <v>191</v>
      </c>
      <c r="CH13" s="275" t="s">
        <v>191</v>
      </c>
      <c r="CI13" s="273" t="s">
        <v>191</v>
      </c>
      <c r="CJ13" s="273" t="s">
        <v>191</v>
      </c>
      <c r="CK13" s="273" t="s">
        <v>191</v>
      </c>
      <c r="CL13" s="273" t="s">
        <v>191</v>
      </c>
      <c r="CM13" s="274" t="s">
        <v>191</v>
      </c>
      <c r="CN13" s="275" t="s">
        <v>191</v>
      </c>
      <c r="CO13" s="273" t="s">
        <v>191</v>
      </c>
      <c r="CP13" s="274" t="s">
        <v>191</v>
      </c>
      <c r="CQ13" s="275" t="s">
        <v>191</v>
      </c>
      <c r="CR13" s="273" t="s">
        <v>191</v>
      </c>
      <c r="CS13" s="273" t="s">
        <v>191</v>
      </c>
      <c r="CT13" s="273" t="s">
        <v>191</v>
      </c>
      <c r="CU13" s="273" t="s">
        <v>191</v>
      </c>
      <c r="CV13" s="274" t="s">
        <v>191</v>
      </c>
      <c r="CW13" s="275" t="s">
        <v>191</v>
      </c>
      <c r="CX13" s="273" t="s">
        <v>191</v>
      </c>
      <c r="CY13" s="274" t="s">
        <v>191</v>
      </c>
      <c r="CZ13" s="275" t="s">
        <v>191</v>
      </c>
      <c r="DA13" s="276" t="s">
        <v>191</v>
      </c>
      <c r="DB13" s="276" t="s">
        <v>191</v>
      </c>
      <c r="DC13" s="276" t="s">
        <v>191</v>
      </c>
      <c r="DD13" s="273" t="s">
        <v>191</v>
      </c>
      <c r="DE13" s="274" t="s">
        <v>191</v>
      </c>
      <c r="DF13" s="275" t="s">
        <v>191</v>
      </c>
      <c r="DG13" s="273" t="s">
        <v>191</v>
      </c>
      <c r="DH13" s="274" t="s">
        <v>191</v>
      </c>
      <c r="DI13" s="275" t="s">
        <v>191</v>
      </c>
      <c r="DJ13" s="273" t="s">
        <v>191</v>
      </c>
      <c r="DK13" s="273" t="s">
        <v>191</v>
      </c>
      <c r="DL13" s="273" t="s">
        <v>191</v>
      </c>
      <c r="DM13" s="273" t="s">
        <v>191</v>
      </c>
      <c r="DN13" s="274" t="s">
        <v>191</v>
      </c>
      <c r="DO13" s="275" t="s">
        <v>191</v>
      </c>
      <c r="DP13" s="273" t="s">
        <v>191</v>
      </c>
      <c r="DQ13" s="274" t="s">
        <v>191</v>
      </c>
      <c r="DR13" s="275" t="s">
        <v>191</v>
      </c>
      <c r="DS13" s="273" t="s">
        <v>191</v>
      </c>
      <c r="DT13" s="273" t="s">
        <v>191</v>
      </c>
      <c r="DU13" s="273" t="s">
        <v>191</v>
      </c>
      <c r="DV13" s="273" t="s">
        <v>191</v>
      </c>
      <c r="DW13" s="274" t="s">
        <v>191</v>
      </c>
      <c r="DX13" s="275" t="s">
        <v>191</v>
      </c>
      <c r="DY13" s="273" t="s">
        <v>191</v>
      </c>
      <c r="DZ13" s="274" t="s">
        <v>191</v>
      </c>
      <c r="EA13" s="275" t="s">
        <v>191</v>
      </c>
      <c r="EB13" s="276" t="s">
        <v>191</v>
      </c>
      <c r="EC13" s="277" t="s">
        <v>191</v>
      </c>
      <c r="ED13" s="278" t="s">
        <v>191</v>
      </c>
      <c r="EE13" s="273" t="s">
        <v>191</v>
      </c>
      <c r="EF13" s="274" t="s">
        <v>191</v>
      </c>
      <c r="EG13" s="275" t="s">
        <v>191</v>
      </c>
      <c r="EH13" s="273" t="s">
        <v>191</v>
      </c>
      <c r="EI13" s="274" t="s">
        <v>191</v>
      </c>
      <c r="EJ13" s="275" t="s">
        <v>191</v>
      </c>
      <c r="EK13" s="273" t="s">
        <v>191</v>
      </c>
      <c r="EL13" s="273" t="s">
        <v>191</v>
      </c>
      <c r="EM13" s="273" t="s">
        <v>191</v>
      </c>
      <c r="EN13" s="273" t="s">
        <v>191</v>
      </c>
      <c r="EO13" s="274" t="s">
        <v>191</v>
      </c>
      <c r="EP13" s="275" t="s">
        <v>191</v>
      </c>
      <c r="EQ13" s="273" t="s">
        <v>191</v>
      </c>
      <c r="ER13" s="274" t="s">
        <v>191</v>
      </c>
      <c r="ES13" s="275" t="s">
        <v>191</v>
      </c>
      <c r="ET13" s="273" t="s">
        <v>191</v>
      </c>
      <c r="EU13" s="273" t="s">
        <v>191</v>
      </c>
      <c r="EV13" s="273" t="s">
        <v>191</v>
      </c>
      <c r="EW13" s="273" t="s">
        <v>191</v>
      </c>
      <c r="EX13" s="274" t="s">
        <v>191</v>
      </c>
      <c r="EY13" s="275" t="s">
        <v>191</v>
      </c>
      <c r="EZ13" s="273" t="s">
        <v>191</v>
      </c>
      <c r="FA13" s="274" t="s">
        <v>191</v>
      </c>
      <c r="FB13" s="275" t="s">
        <v>191</v>
      </c>
      <c r="FC13" s="276" t="s">
        <v>191</v>
      </c>
      <c r="FD13" s="277" t="s">
        <v>191</v>
      </c>
      <c r="FE13" s="278" t="s">
        <v>191</v>
      </c>
      <c r="FF13" s="273" t="s">
        <v>191</v>
      </c>
      <c r="FG13" s="274" t="s">
        <v>191</v>
      </c>
      <c r="FH13" s="275" t="s">
        <v>191</v>
      </c>
    </row>
    <row r="14" spans="1:164" x14ac:dyDescent="0.35">
      <c r="B14" t="s">
        <v>231</v>
      </c>
      <c r="C14" s="273" t="s">
        <v>191</v>
      </c>
      <c r="D14" s="274" t="s">
        <v>191</v>
      </c>
      <c r="E14" s="275" t="s">
        <v>191</v>
      </c>
      <c r="F14" s="273" t="s">
        <v>191</v>
      </c>
      <c r="G14" s="274" t="s">
        <v>191</v>
      </c>
      <c r="H14" s="274" t="s">
        <v>191</v>
      </c>
      <c r="I14" s="273" t="s">
        <v>191</v>
      </c>
      <c r="J14" s="274" t="s">
        <v>191</v>
      </c>
      <c r="K14" s="275" t="s">
        <v>191</v>
      </c>
      <c r="L14" s="273" t="s">
        <v>191</v>
      </c>
      <c r="M14" s="274" t="s">
        <v>191</v>
      </c>
      <c r="N14" s="275" t="s">
        <v>191</v>
      </c>
      <c r="O14" s="273" t="s">
        <v>191</v>
      </c>
      <c r="P14" s="273" t="s">
        <v>191</v>
      </c>
      <c r="Q14" s="273" t="s">
        <v>191</v>
      </c>
      <c r="R14" s="273" t="s">
        <v>191</v>
      </c>
      <c r="S14" s="274" t="s">
        <v>191</v>
      </c>
      <c r="T14" s="275" t="s">
        <v>191</v>
      </c>
      <c r="U14" s="273" t="s">
        <v>191</v>
      </c>
      <c r="V14" s="274" t="s">
        <v>191</v>
      </c>
      <c r="W14" s="275" t="s">
        <v>191</v>
      </c>
      <c r="X14" s="276" t="s">
        <v>191</v>
      </c>
      <c r="Y14" s="277" t="s">
        <v>191</v>
      </c>
      <c r="Z14" s="278" t="s">
        <v>191</v>
      </c>
      <c r="AA14" s="273" t="s">
        <v>191</v>
      </c>
      <c r="AB14" s="274" t="s">
        <v>191</v>
      </c>
      <c r="AC14" s="275" t="s">
        <v>191</v>
      </c>
      <c r="AD14" s="273" t="s">
        <v>191</v>
      </c>
      <c r="AE14" s="274" t="s">
        <v>191</v>
      </c>
      <c r="AF14" s="275" t="s">
        <v>191</v>
      </c>
      <c r="AG14" s="273" t="s">
        <v>191</v>
      </c>
      <c r="AH14" s="273" t="s">
        <v>191</v>
      </c>
      <c r="AI14" s="273" t="s">
        <v>191</v>
      </c>
      <c r="AJ14" s="273" t="s">
        <v>191</v>
      </c>
      <c r="AK14" s="274" t="s">
        <v>191</v>
      </c>
      <c r="AL14" s="275" t="s">
        <v>191</v>
      </c>
      <c r="AM14" s="273" t="s">
        <v>191</v>
      </c>
      <c r="AN14" s="274" t="s">
        <v>191</v>
      </c>
      <c r="AO14" s="275" t="s">
        <v>191</v>
      </c>
      <c r="AP14" s="273" t="s">
        <v>191</v>
      </c>
      <c r="AQ14" s="273" t="s">
        <v>191</v>
      </c>
      <c r="AR14" s="273" t="s">
        <v>191</v>
      </c>
      <c r="AS14" s="273" t="s">
        <v>191</v>
      </c>
      <c r="AT14" s="274" t="s">
        <v>191</v>
      </c>
      <c r="AU14" s="275" t="s">
        <v>191</v>
      </c>
      <c r="AV14" s="273" t="s">
        <v>191</v>
      </c>
      <c r="AW14" s="274" t="s">
        <v>191</v>
      </c>
      <c r="AX14" s="275" t="s">
        <v>191</v>
      </c>
      <c r="AY14" s="276" t="s">
        <v>191</v>
      </c>
      <c r="AZ14" s="277" t="s">
        <v>191</v>
      </c>
      <c r="BA14" s="278" t="s">
        <v>191</v>
      </c>
      <c r="BB14" s="273" t="s">
        <v>191</v>
      </c>
      <c r="BC14" s="274" t="s">
        <v>191</v>
      </c>
      <c r="BD14" s="275" t="s">
        <v>191</v>
      </c>
      <c r="BE14" s="273" t="s">
        <v>191</v>
      </c>
      <c r="BF14" s="274" t="s">
        <v>191</v>
      </c>
      <c r="BG14" s="275" t="s">
        <v>191</v>
      </c>
      <c r="BH14" s="273" t="s">
        <v>191</v>
      </c>
      <c r="BI14" s="274" t="s">
        <v>191</v>
      </c>
      <c r="BJ14" s="275" t="s">
        <v>191</v>
      </c>
      <c r="BK14" s="273" t="s">
        <v>191</v>
      </c>
      <c r="BL14" s="274" t="s">
        <v>191</v>
      </c>
      <c r="BM14" s="275" t="s">
        <v>191</v>
      </c>
      <c r="BN14" s="273" t="s">
        <v>191</v>
      </c>
      <c r="BO14" s="274" t="s">
        <v>191</v>
      </c>
      <c r="BP14" s="275" t="s">
        <v>191</v>
      </c>
      <c r="BQ14" s="273" t="s">
        <v>191</v>
      </c>
      <c r="BR14" s="274" t="s">
        <v>191</v>
      </c>
      <c r="BS14" s="275" t="s">
        <v>191</v>
      </c>
      <c r="BT14" s="273" t="s">
        <v>191</v>
      </c>
      <c r="BU14" s="274" t="s">
        <v>191</v>
      </c>
      <c r="BV14" s="275" t="s">
        <v>191</v>
      </c>
      <c r="BW14" s="273" t="s">
        <v>191</v>
      </c>
      <c r="BX14" s="274" t="s">
        <v>191</v>
      </c>
      <c r="BY14" s="275" t="s">
        <v>191</v>
      </c>
      <c r="BZ14" s="276" t="s">
        <v>191</v>
      </c>
      <c r="CA14" s="277" t="s">
        <v>191</v>
      </c>
      <c r="CB14" s="278" t="s">
        <v>191</v>
      </c>
      <c r="CC14" s="273" t="s">
        <v>191</v>
      </c>
      <c r="CD14" s="274" t="s">
        <v>191</v>
      </c>
      <c r="CE14" s="275" t="s">
        <v>191</v>
      </c>
      <c r="CF14" s="273" t="s">
        <v>191</v>
      </c>
      <c r="CG14" s="274" t="s">
        <v>191</v>
      </c>
      <c r="CH14" s="275" t="s">
        <v>191</v>
      </c>
      <c r="CI14" s="273" t="s">
        <v>191</v>
      </c>
      <c r="CJ14" s="273" t="s">
        <v>191</v>
      </c>
      <c r="CK14" s="273" t="s">
        <v>191</v>
      </c>
      <c r="CL14" s="273" t="s">
        <v>191</v>
      </c>
      <c r="CM14" s="274" t="s">
        <v>191</v>
      </c>
      <c r="CN14" s="275" t="s">
        <v>191</v>
      </c>
      <c r="CO14" s="273" t="s">
        <v>191</v>
      </c>
      <c r="CP14" s="274" t="s">
        <v>191</v>
      </c>
      <c r="CQ14" s="275" t="s">
        <v>191</v>
      </c>
      <c r="CR14" s="273" t="s">
        <v>191</v>
      </c>
      <c r="CS14" s="273" t="s">
        <v>191</v>
      </c>
      <c r="CT14" s="273" t="s">
        <v>191</v>
      </c>
      <c r="CU14" s="273" t="s">
        <v>191</v>
      </c>
      <c r="CV14" s="274" t="s">
        <v>191</v>
      </c>
      <c r="CW14" s="275" t="s">
        <v>191</v>
      </c>
      <c r="CX14" s="273" t="s">
        <v>191</v>
      </c>
      <c r="CY14" s="274" t="s">
        <v>191</v>
      </c>
      <c r="CZ14" s="275" t="s">
        <v>191</v>
      </c>
      <c r="DA14" s="276" t="s">
        <v>191</v>
      </c>
      <c r="DB14" s="276" t="s">
        <v>191</v>
      </c>
      <c r="DC14" s="276" t="s">
        <v>191</v>
      </c>
      <c r="DD14" s="273" t="s">
        <v>191</v>
      </c>
      <c r="DE14" s="274" t="s">
        <v>191</v>
      </c>
      <c r="DF14" s="275" t="s">
        <v>191</v>
      </c>
      <c r="DG14" s="273" t="s">
        <v>191</v>
      </c>
      <c r="DH14" s="274" t="s">
        <v>191</v>
      </c>
      <c r="DI14" s="275" t="s">
        <v>191</v>
      </c>
      <c r="DJ14" s="273" t="s">
        <v>191</v>
      </c>
      <c r="DK14" s="273" t="s">
        <v>191</v>
      </c>
      <c r="DL14" s="273" t="s">
        <v>191</v>
      </c>
      <c r="DM14" s="273" t="s">
        <v>191</v>
      </c>
      <c r="DN14" s="274" t="s">
        <v>191</v>
      </c>
      <c r="DO14" s="275" t="s">
        <v>191</v>
      </c>
      <c r="DP14" s="273" t="s">
        <v>191</v>
      </c>
      <c r="DQ14" s="274" t="s">
        <v>191</v>
      </c>
      <c r="DR14" s="275" t="s">
        <v>191</v>
      </c>
      <c r="DS14" s="273" t="s">
        <v>191</v>
      </c>
      <c r="DT14" s="273" t="s">
        <v>191</v>
      </c>
      <c r="DU14" s="273" t="s">
        <v>191</v>
      </c>
      <c r="DV14" s="273" t="s">
        <v>191</v>
      </c>
      <c r="DW14" s="274" t="s">
        <v>191</v>
      </c>
      <c r="DX14" s="275" t="s">
        <v>191</v>
      </c>
      <c r="DY14" s="273" t="s">
        <v>191</v>
      </c>
      <c r="DZ14" s="274" t="s">
        <v>191</v>
      </c>
      <c r="EA14" s="275" t="s">
        <v>191</v>
      </c>
      <c r="EB14" s="276" t="s">
        <v>191</v>
      </c>
      <c r="EC14" s="277" t="s">
        <v>191</v>
      </c>
      <c r="ED14" s="278" t="s">
        <v>191</v>
      </c>
      <c r="EE14" s="273" t="s">
        <v>191</v>
      </c>
      <c r="EF14" s="274" t="s">
        <v>191</v>
      </c>
      <c r="EG14" s="275" t="s">
        <v>191</v>
      </c>
      <c r="EH14" s="273" t="s">
        <v>191</v>
      </c>
      <c r="EI14" s="274" t="s">
        <v>191</v>
      </c>
      <c r="EJ14" s="275" t="s">
        <v>191</v>
      </c>
      <c r="EK14" s="273" t="s">
        <v>191</v>
      </c>
      <c r="EL14" s="273" t="s">
        <v>191</v>
      </c>
      <c r="EM14" s="273" t="s">
        <v>191</v>
      </c>
      <c r="EN14" s="273" t="s">
        <v>191</v>
      </c>
      <c r="EO14" s="274" t="s">
        <v>191</v>
      </c>
      <c r="EP14" s="275" t="s">
        <v>191</v>
      </c>
      <c r="EQ14" s="273" t="s">
        <v>191</v>
      </c>
      <c r="ER14" s="274" t="s">
        <v>191</v>
      </c>
      <c r="ES14" s="275" t="s">
        <v>191</v>
      </c>
      <c r="ET14" s="273" t="s">
        <v>191</v>
      </c>
      <c r="EU14" s="273" t="s">
        <v>191</v>
      </c>
      <c r="EV14" s="273" t="s">
        <v>191</v>
      </c>
      <c r="EW14" s="273" t="s">
        <v>191</v>
      </c>
      <c r="EX14" s="274" t="s">
        <v>191</v>
      </c>
      <c r="EY14" s="275" t="s">
        <v>191</v>
      </c>
      <c r="EZ14" s="273" t="s">
        <v>191</v>
      </c>
      <c r="FA14" s="274" t="s">
        <v>191</v>
      </c>
      <c r="FB14" s="275" t="s">
        <v>191</v>
      </c>
      <c r="FC14" s="276" t="s">
        <v>191</v>
      </c>
      <c r="FD14" s="277" t="s">
        <v>191</v>
      </c>
      <c r="FE14" s="278" t="s">
        <v>191</v>
      </c>
      <c r="FF14" s="273" t="s">
        <v>191</v>
      </c>
      <c r="FG14" s="274" t="s">
        <v>191</v>
      </c>
      <c r="FH14" s="275" t="s">
        <v>191</v>
      </c>
    </row>
    <row r="15" spans="1:164" x14ac:dyDescent="0.35">
      <c r="B15" t="s">
        <v>1567</v>
      </c>
      <c r="C15" s="273"/>
      <c r="D15" s="274"/>
      <c r="E15" s="275"/>
      <c r="F15" s="273">
        <v>4</v>
      </c>
      <c r="G15" s="274">
        <v>3</v>
      </c>
      <c r="H15" s="274">
        <v>3</v>
      </c>
      <c r="I15" s="273">
        <v>284</v>
      </c>
      <c r="J15" s="274">
        <v>702</v>
      </c>
      <c r="K15" s="275">
        <v>986</v>
      </c>
      <c r="L15" s="273"/>
      <c r="M15" s="274"/>
      <c r="N15" s="275"/>
      <c r="O15" s="273">
        <v>5</v>
      </c>
      <c r="P15" s="273">
        <v>3</v>
      </c>
      <c r="Q15" s="273">
        <v>3</v>
      </c>
      <c r="R15" s="273">
        <v>284</v>
      </c>
      <c r="S15" s="274">
        <v>702</v>
      </c>
      <c r="T15" s="275">
        <v>986</v>
      </c>
      <c r="U15" s="273"/>
      <c r="V15" s="274"/>
      <c r="W15" s="275"/>
      <c r="X15" s="276">
        <v>19.2</v>
      </c>
      <c r="Y15" s="277">
        <v>19</v>
      </c>
      <c r="Z15" s="278">
        <v>19.100000000000001</v>
      </c>
      <c r="AA15" s="273">
        <v>284</v>
      </c>
      <c r="AB15" s="274">
        <v>702</v>
      </c>
      <c r="AC15" s="275">
        <v>986</v>
      </c>
      <c r="AD15" s="273"/>
      <c r="AE15" s="274"/>
      <c r="AF15" s="275"/>
      <c r="AG15" s="273">
        <v>5</v>
      </c>
      <c r="AH15" s="273">
        <v>2</v>
      </c>
      <c r="AI15" s="273">
        <v>3</v>
      </c>
      <c r="AJ15" s="273">
        <v>163</v>
      </c>
      <c r="AK15" s="274">
        <v>439</v>
      </c>
      <c r="AL15" s="275">
        <v>602</v>
      </c>
      <c r="AM15" s="273"/>
      <c r="AN15" s="274"/>
      <c r="AO15" s="275"/>
      <c r="AP15" s="273">
        <v>6</v>
      </c>
      <c r="AQ15" s="273">
        <v>2</v>
      </c>
      <c r="AR15" s="273">
        <v>3</v>
      </c>
      <c r="AS15" s="273">
        <v>163</v>
      </c>
      <c r="AT15" s="274">
        <v>439</v>
      </c>
      <c r="AU15" s="275">
        <v>602</v>
      </c>
      <c r="AV15" s="273"/>
      <c r="AW15" s="274"/>
      <c r="AX15" s="275"/>
      <c r="AY15" s="276">
        <v>18.899999999999999</v>
      </c>
      <c r="AZ15" s="277">
        <v>18.5</v>
      </c>
      <c r="BA15" s="278">
        <v>18.600000000000001</v>
      </c>
      <c r="BB15" s="273">
        <v>163</v>
      </c>
      <c r="BC15" s="274">
        <v>439</v>
      </c>
      <c r="BD15" s="275">
        <v>602</v>
      </c>
      <c r="BE15" s="273"/>
      <c r="BF15" s="274"/>
      <c r="BG15" s="275"/>
      <c r="BH15" s="273" t="s">
        <v>197</v>
      </c>
      <c r="BI15" s="274" t="s">
        <v>197</v>
      </c>
      <c r="BJ15" s="275" t="s">
        <v>197</v>
      </c>
      <c r="BK15" s="273">
        <v>15</v>
      </c>
      <c r="BL15" s="274">
        <v>31</v>
      </c>
      <c r="BM15" s="275">
        <v>46</v>
      </c>
      <c r="BN15" s="273"/>
      <c r="BO15" s="274"/>
      <c r="BP15" s="275"/>
      <c r="BQ15" s="273" t="s">
        <v>197</v>
      </c>
      <c r="BR15" s="274" t="s">
        <v>197</v>
      </c>
      <c r="BS15" s="275" t="s">
        <v>197</v>
      </c>
      <c r="BT15" s="273">
        <v>15</v>
      </c>
      <c r="BU15" s="274">
        <v>31</v>
      </c>
      <c r="BV15" s="275">
        <v>46</v>
      </c>
      <c r="BW15" s="273"/>
      <c r="BX15" s="274"/>
      <c r="BY15" s="275"/>
      <c r="BZ15" s="276">
        <v>18.100000000000001</v>
      </c>
      <c r="CA15" s="277">
        <v>19.3</v>
      </c>
      <c r="CB15" s="278">
        <v>18.899999999999999</v>
      </c>
      <c r="CC15" s="273">
        <v>15</v>
      </c>
      <c r="CD15" s="274">
        <v>31</v>
      </c>
      <c r="CE15" s="275">
        <v>46</v>
      </c>
      <c r="CF15" s="273"/>
      <c r="CG15" s="274"/>
      <c r="CH15" s="275"/>
      <c r="CI15" s="273">
        <v>5</v>
      </c>
      <c r="CJ15" s="273">
        <v>2</v>
      </c>
      <c r="CK15" s="273">
        <v>3</v>
      </c>
      <c r="CL15" s="273">
        <v>129</v>
      </c>
      <c r="CM15" s="274">
        <v>383</v>
      </c>
      <c r="CN15" s="275">
        <v>512</v>
      </c>
      <c r="CO15" s="273"/>
      <c r="CP15" s="274"/>
      <c r="CQ15" s="275"/>
      <c r="CR15" s="273">
        <v>5</v>
      </c>
      <c r="CS15" s="273">
        <v>3</v>
      </c>
      <c r="CT15" s="273">
        <v>3</v>
      </c>
      <c r="CU15" s="273">
        <v>129</v>
      </c>
      <c r="CV15" s="274">
        <v>383</v>
      </c>
      <c r="CW15" s="275">
        <v>512</v>
      </c>
      <c r="CX15" s="273"/>
      <c r="CY15" s="274"/>
      <c r="CZ15" s="275"/>
      <c r="DA15" s="276">
        <v>19.5</v>
      </c>
      <c r="DB15" s="276">
        <v>19.2</v>
      </c>
      <c r="DC15" s="276">
        <v>19.3</v>
      </c>
      <c r="DD15" s="273">
        <v>129</v>
      </c>
      <c r="DE15" s="274">
        <v>383</v>
      </c>
      <c r="DF15" s="275">
        <v>512</v>
      </c>
      <c r="DG15" s="273"/>
      <c r="DH15" s="274"/>
      <c r="DI15" s="275"/>
      <c r="DJ15" s="273">
        <v>6</v>
      </c>
      <c r="DK15" s="273">
        <v>3</v>
      </c>
      <c r="DL15" s="273">
        <v>4</v>
      </c>
      <c r="DM15" s="273">
        <v>1555</v>
      </c>
      <c r="DN15" s="274">
        <v>4156</v>
      </c>
      <c r="DO15" s="275">
        <v>5711</v>
      </c>
      <c r="DP15" s="273"/>
      <c r="DQ15" s="274"/>
      <c r="DR15" s="275"/>
      <c r="DS15" s="273">
        <v>6</v>
      </c>
      <c r="DT15" s="273">
        <v>4</v>
      </c>
      <c r="DU15" s="273">
        <v>4</v>
      </c>
      <c r="DV15" s="273">
        <v>1555</v>
      </c>
      <c r="DW15" s="274">
        <v>4156</v>
      </c>
      <c r="DX15" s="275">
        <v>5711</v>
      </c>
      <c r="DY15" s="273"/>
      <c r="DZ15" s="274"/>
      <c r="EA15" s="275"/>
      <c r="EB15" s="276">
        <v>19.899999999999999</v>
      </c>
      <c r="EC15" s="277">
        <v>19.7</v>
      </c>
      <c r="ED15" s="278">
        <v>19.7</v>
      </c>
      <c r="EE15" s="273">
        <v>1555</v>
      </c>
      <c r="EF15" s="274">
        <v>4156</v>
      </c>
      <c r="EG15" s="275">
        <v>5711</v>
      </c>
      <c r="EH15" s="273"/>
      <c r="EI15" s="274"/>
      <c r="EJ15" s="275"/>
      <c r="EK15" s="273">
        <v>5</v>
      </c>
      <c r="EL15" s="273">
        <v>3</v>
      </c>
      <c r="EM15" s="273">
        <v>4</v>
      </c>
      <c r="EN15" s="273">
        <v>2401</v>
      </c>
      <c r="EO15" s="274">
        <v>6268</v>
      </c>
      <c r="EP15" s="275">
        <v>8669</v>
      </c>
      <c r="EQ15" s="273"/>
      <c r="ER15" s="274"/>
      <c r="ES15" s="275"/>
      <c r="ET15" s="273">
        <v>6</v>
      </c>
      <c r="EU15" s="273">
        <v>4</v>
      </c>
      <c r="EV15" s="273">
        <v>4</v>
      </c>
      <c r="EW15" s="273">
        <v>2401</v>
      </c>
      <c r="EX15" s="274">
        <v>6268</v>
      </c>
      <c r="EY15" s="275">
        <v>8669</v>
      </c>
      <c r="EZ15" s="273"/>
      <c r="FA15" s="274"/>
      <c r="FB15" s="275"/>
      <c r="FC15" s="276">
        <v>19.7</v>
      </c>
      <c r="FD15" s="277">
        <v>19.5</v>
      </c>
      <c r="FE15" s="278">
        <v>19.5</v>
      </c>
      <c r="FF15" s="273">
        <v>2401</v>
      </c>
      <c r="FG15" s="274">
        <v>6268</v>
      </c>
      <c r="FH15" s="275">
        <v>8669</v>
      </c>
    </row>
    <row r="16" spans="1:164" x14ac:dyDescent="0.35">
      <c r="B16" t="s">
        <v>229</v>
      </c>
      <c r="C16" s="273"/>
      <c r="D16" s="274"/>
      <c r="E16" s="275"/>
      <c r="F16" s="273">
        <v>25</v>
      </c>
      <c r="G16" s="274">
        <v>18</v>
      </c>
      <c r="H16" s="274">
        <v>20</v>
      </c>
      <c r="I16" s="273">
        <v>1876</v>
      </c>
      <c r="J16" s="274">
        <v>4331</v>
      </c>
      <c r="K16" s="275">
        <v>6207</v>
      </c>
      <c r="L16" s="273"/>
      <c r="M16" s="274"/>
      <c r="N16" s="275"/>
      <c r="O16" s="273">
        <v>27</v>
      </c>
      <c r="P16" s="273">
        <v>20</v>
      </c>
      <c r="Q16" s="273">
        <v>22</v>
      </c>
      <c r="R16" s="273">
        <v>1876</v>
      </c>
      <c r="S16" s="274">
        <v>4331</v>
      </c>
      <c r="T16" s="275">
        <v>6207</v>
      </c>
      <c r="U16" s="273"/>
      <c r="V16" s="274"/>
      <c r="W16" s="275"/>
      <c r="X16" s="276">
        <v>25.6</v>
      </c>
      <c r="Y16" s="277">
        <v>24</v>
      </c>
      <c r="Z16" s="278">
        <v>24.5</v>
      </c>
      <c r="AA16" s="273">
        <v>1876</v>
      </c>
      <c r="AB16" s="274">
        <v>4331</v>
      </c>
      <c r="AC16" s="275">
        <v>6207</v>
      </c>
      <c r="AD16" s="273"/>
      <c r="AE16" s="274"/>
      <c r="AF16" s="275"/>
      <c r="AG16" s="273">
        <v>27</v>
      </c>
      <c r="AH16" s="273">
        <v>19</v>
      </c>
      <c r="AI16" s="273">
        <v>21</v>
      </c>
      <c r="AJ16" s="273">
        <v>1098</v>
      </c>
      <c r="AK16" s="274">
        <v>2720</v>
      </c>
      <c r="AL16" s="275">
        <v>3818</v>
      </c>
      <c r="AM16" s="273"/>
      <c r="AN16" s="274"/>
      <c r="AO16" s="275"/>
      <c r="AP16" s="273">
        <v>28</v>
      </c>
      <c r="AQ16" s="273">
        <v>22</v>
      </c>
      <c r="AR16" s="273">
        <v>23</v>
      </c>
      <c r="AS16" s="273">
        <v>1098</v>
      </c>
      <c r="AT16" s="274">
        <v>2720</v>
      </c>
      <c r="AU16" s="275">
        <v>3818</v>
      </c>
      <c r="AV16" s="273"/>
      <c r="AW16" s="274"/>
      <c r="AX16" s="275"/>
      <c r="AY16" s="276">
        <v>26.1</v>
      </c>
      <c r="AZ16" s="277">
        <v>24.5</v>
      </c>
      <c r="BA16" s="278">
        <v>25</v>
      </c>
      <c r="BB16" s="273">
        <v>1098</v>
      </c>
      <c r="BC16" s="274">
        <v>2720</v>
      </c>
      <c r="BD16" s="275">
        <v>3818</v>
      </c>
      <c r="BE16" s="273"/>
      <c r="BF16" s="274"/>
      <c r="BG16" s="275"/>
      <c r="BH16" s="273">
        <v>23</v>
      </c>
      <c r="BI16" s="273">
        <v>17</v>
      </c>
      <c r="BJ16" s="273">
        <v>19</v>
      </c>
      <c r="BK16" s="273">
        <v>75</v>
      </c>
      <c r="BL16" s="274">
        <v>189</v>
      </c>
      <c r="BM16" s="275">
        <v>264</v>
      </c>
      <c r="BN16" s="273"/>
      <c r="BO16" s="274"/>
      <c r="BP16" s="275"/>
      <c r="BQ16" s="273">
        <v>27</v>
      </c>
      <c r="BR16" s="273">
        <v>21</v>
      </c>
      <c r="BS16" s="273">
        <v>23</v>
      </c>
      <c r="BT16" s="273">
        <v>75</v>
      </c>
      <c r="BU16" s="274">
        <v>189</v>
      </c>
      <c r="BV16" s="275">
        <v>264</v>
      </c>
      <c r="BW16" s="273"/>
      <c r="BX16" s="274"/>
      <c r="BY16" s="275"/>
      <c r="BZ16" s="276">
        <v>25.8</v>
      </c>
      <c r="CA16" s="277">
        <v>24.8</v>
      </c>
      <c r="CB16" s="278">
        <v>25.1</v>
      </c>
      <c r="CC16" s="273">
        <v>75</v>
      </c>
      <c r="CD16" s="274">
        <v>189</v>
      </c>
      <c r="CE16" s="275">
        <v>264</v>
      </c>
      <c r="CF16" s="273"/>
      <c r="CG16" s="274"/>
      <c r="CH16" s="275"/>
      <c r="CI16" s="273">
        <v>27</v>
      </c>
      <c r="CJ16" s="273">
        <v>18</v>
      </c>
      <c r="CK16" s="273">
        <v>20</v>
      </c>
      <c r="CL16" s="273">
        <v>916</v>
      </c>
      <c r="CM16" s="274">
        <v>2439</v>
      </c>
      <c r="CN16" s="275">
        <v>3355</v>
      </c>
      <c r="CO16" s="273"/>
      <c r="CP16" s="274"/>
      <c r="CQ16" s="275"/>
      <c r="CR16" s="273">
        <v>28</v>
      </c>
      <c r="CS16" s="273">
        <v>19</v>
      </c>
      <c r="CT16" s="273">
        <v>22</v>
      </c>
      <c r="CU16" s="273">
        <v>916</v>
      </c>
      <c r="CV16" s="274">
        <v>2439</v>
      </c>
      <c r="CW16" s="275">
        <v>3355</v>
      </c>
      <c r="CX16" s="273"/>
      <c r="CY16" s="274"/>
      <c r="CZ16" s="275"/>
      <c r="DA16" s="276">
        <v>26.8</v>
      </c>
      <c r="DB16" s="276">
        <v>25.1</v>
      </c>
      <c r="DC16" s="276">
        <v>25.6</v>
      </c>
      <c r="DD16" s="273">
        <v>916</v>
      </c>
      <c r="DE16" s="274">
        <v>2439</v>
      </c>
      <c r="DF16" s="275">
        <v>3355</v>
      </c>
      <c r="DG16" s="273"/>
      <c r="DH16" s="274"/>
      <c r="DI16" s="275"/>
      <c r="DJ16" s="273">
        <v>29</v>
      </c>
      <c r="DK16" s="273">
        <v>20</v>
      </c>
      <c r="DL16" s="273">
        <v>22</v>
      </c>
      <c r="DM16" s="273">
        <v>12108</v>
      </c>
      <c r="DN16" s="274">
        <v>29359</v>
      </c>
      <c r="DO16" s="275">
        <v>41467</v>
      </c>
      <c r="DP16" s="273"/>
      <c r="DQ16" s="274"/>
      <c r="DR16" s="275"/>
      <c r="DS16" s="273">
        <v>30</v>
      </c>
      <c r="DT16" s="273">
        <v>21</v>
      </c>
      <c r="DU16" s="273">
        <v>24</v>
      </c>
      <c r="DV16" s="273">
        <v>12108</v>
      </c>
      <c r="DW16" s="274">
        <v>29359</v>
      </c>
      <c r="DX16" s="275">
        <v>41467</v>
      </c>
      <c r="DY16" s="273"/>
      <c r="DZ16" s="274"/>
      <c r="EA16" s="275"/>
      <c r="EB16" s="276">
        <v>27.1</v>
      </c>
      <c r="EC16" s="277">
        <v>25.6</v>
      </c>
      <c r="ED16" s="278">
        <v>26</v>
      </c>
      <c r="EE16" s="273">
        <v>12108</v>
      </c>
      <c r="EF16" s="274">
        <v>29359</v>
      </c>
      <c r="EG16" s="275">
        <v>41467</v>
      </c>
      <c r="EH16" s="273"/>
      <c r="EI16" s="274"/>
      <c r="EJ16" s="275"/>
      <c r="EK16" s="273">
        <v>27</v>
      </c>
      <c r="EL16" s="273">
        <v>19</v>
      </c>
      <c r="EM16" s="273">
        <v>22</v>
      </c>
      <c r="EN16" s="273">
        <v>17722</v>
      </c>
      <c r="EO16" s="274">
        <v>42838</v>
      </c>
      <c r="EP16" s="275">
        <v>60560</v>
      </c>
      <c r="EQ16" s="273"/>
      <c r="ER16" s="274"/>
      <c r="ES16" s="275"/>
      <c r="ET16" s="273">
        <v>29</v>
      </c>
      <c r="EU16" s="273">
        <v>21</v>
      </c>
      <c r="EV16" s="273">
        <v>23</v>
      </c>
      <c r="EW16" s="273">
        <v>17722</v>
      </c>
      <c r="EX16" s="274">
        <v>42838</v>
      </c>
      <c r="EY16" s="275">
        <v>60560</v>
      </c>
      <c r="EZ16" s="273"/>
      <c r="FA16" s="274"/>
      <c r="FB16" s="275"/>
      <c r="FC16" s="276">
        <v>26.7</v>
      </c>
      <c r="FD16" s="277">
        <v>25.3</v>
      </c>
      <c r="FE16" s="278">
        <v>25.7</v>
      </c>
      <c r="FF16" s="273">
        <v>17722</v>
      </c>
      <c r="FG16" s="274">
        <v>42838</v>
      </c>
      <c r="FH16" s="275">
        <v>60560</v>
      </c>
    </row>
    <row r="17" spans="2:164" x14ac:dyDescent="0.35">
      <c r="B17" t="s">
        <v>1137</v>
      </c>
      <c r="C17" s="273"/>
      <c r="D17" s="274"/>
      <c r="E17" s="275"/>
      <c r="F17" s="273"/>
      <c r="G17" s="274"/>
      <c r="H17" s="274"/>
      <c r="I17" s="273"/>
      <c r="J17" s="274"/>
      <c r="K17" s="275"/>
      <c r="L17" s="273"/>
      <c r="M17" s="274"/>
      <c r="N17" s="275"/>
      <c r="O17" s="273"/>
      <c r="P17" s="273"/>
      <c r="Q17" s="273"/>
      <c r="R17" s="273"/>
      <c r="S17" s="274"/>
      <c r="T17" s="275"/>
      <c r="U17" s="273"/>
      <c r="V17" s="274"/>
      <c r="W17" s="275"/>
      <c r="X17" s="276"/>
      <c r="Y17" s="277"/>
      <c r="Z17" s="278"/>
      <c r="AA17" s="273"/>
      <c r="AB17" s="274"/>
      <c r="AC17" s="275"/>
      <c r="AD17" s="273"/>
      <c r="AE17" s="274"/>
      <c r="AF17" s="275"/>
      <c r="AG17" s="273"/>
      <c r="AH17" s="273"/>
      <c r="AI17" s="273"/>
      <c r="AJ17" s="273"/>
      <c r="AK17" s="274"/>
      <c r="AL17" s="275"/>
      <c r="AM17" s="273"/>
      <c r="AN17" s="274"/>
      <c r="AO17" s="275"/>
      <c r="AP17" s="273"/>
      <c r="AQ17" s="273"/>
      <c r="AR17" s="273"/>
      <c r="AS17" s="273"/>
      <c r="AT17" s="274"/>
      <c r="AU17" s="275"/>
      <c r="AV17" s="273"/>
      <c r="AW17" s="274"/>
      <c r="AX17" s="275"/>
      <c r="AY17" s="276"/>
      <c r="AZ17" s="277"/>
      <c r="BA17" s="278"/>
      <c r="BB17" s="273"/>
      <c r="BC17" s="274"/>
      <c r="BD17" s="275"/>
      <c r="BE17" s="273"/>
      <c r="BF17" s="274"/>
      <c r="BG17" s="275"/>
      <c r="BH17" s="273"/>
      <c r="BI17" s="273"/>
      <c r="BJ17" s="273"/>
      <c r="BK17" s="273"/>
      <c r="BL17" s="274"/>
      <c r="BM17" s="275"/>
      <c r="BN17" s="273"/>
      <c r="BO17" s="274"/>
      <c r="BP17" s="275"/>
      <c r="BQ17" s="273"/>
      <c r="BR17" s="273"/>
      <c r="BS17" s="273"/>
      <c r="BT17" s="273"/>
      <c r="BU17" s="274"/>
      <c r="BV17" s="275"/>
      <c r="BW17" s="273"/>
      <c r="BX17" s="274"/>
      <c r="BY17" s="275"/>
      <c r="BZ17" s="276"/>
      <c r="CA17" s="277"/>
      <c r="CB17" s="278"/>
      <c r="CC17" s="273"/>
      <c r="CD17" s="274"/>
      <c r="CE17" s="275"/>
      <c r="CF17" s="273"/>
      <c r="CG17" s="274"/>
      <c r="CH17" s="275"/>
      <c r="CI17" s="273"/>
      <c r="CJ17" s="273"/>
      <c r="CK17" s="273"/>
      <c r="CL17" s="273"/>
      <c r="CM17" s="274"/>
      <c r="CN17" s="275"/>
      <c r="CO17" s="273"/>
      <c r="CP17" s="274"/>
      <c r="CQ17" s="275"/>
      <c r="CR17" s="273"/>
      <c r="CS17" s="273"/>
      <c r="CT17" s="273"/>
      <c r="CU17" s="273"/>
      <c r="CV17" s="274"/>
      <c r="CW17" s="275"/>
      <c r="CX17" s="273"/>
      <c r="CY17" s="274"/>
      <c r="CZ17" s="275"/>
      <c r="DA17" s="276"/>
      <c r="DB17" s="276"/>
      <c r="DC17" s="276"/>
      <c r="DD17" s="273"/>
      <c r="DE17" s="274"/>
      <c r="DF17" s="275"/>
      <c r="DG17" s="273"/>
      <c r="DH17" s="274"/>
      <c r="DI17" s="275"/>
      <c r="DJ17" s="273"/>
      <c r="DK17" s="273"/>
      <c r="DL17" s="273"/>
      <c r="DM17" s="273"/>
      <c r="DN17" s="274"/>
      <c r="DO17" s="275"/>
      <c r="DP17" s="273"/>
      <c r="DQ17" s="274"/>
      <c r="DR17" s="275"/>
      <c r="DS17" s="273"/>
      <c r="DT17" s="273"/>
      <c r="DU17" s="273"/>
      <c r="DV17" s="273"/>
      <c r="DW17" s="274"/>
      <c r="DX17" s="275"/>
      <c r="DY17" s="273"/>
      <c r="DZ17" s="274"/>
      <c r="EA17" s="275"/>
      <c r="EB17" s="276"/>
      <c r="EC17" s="277"/>
      <c r="ED17" s="278"/>
      <c r="EE17" s="273"/>
      <c r="EF17" s="274"/>
      <c r="EG17" s="275"/>
      <c r="EH17" s="273"/>
      <c r="EI17" s="274"/>
      <c r="EJ17" s="275"/>
      <c r="EK17" s="273"/>
      <c r="EL17" s="273"/>
      <c r="EM17" s="273"/>
      <c r="EN17" s="273"/>
      <c r="EO17" s="274"/>
      <c r="EP17" s="275"/>
      <c r="EQ17" s="273"/>
      <c r="ER17" s="274"/>
      <c r="ES17" s="275"/>
      <c r="ET17" s="273"/>
      <c r="EU17" s="273"/>
      <c r="EV17" s="273"/>
      <c r="EW17" s="273"/>
      <c r="EX17" s="274"/>
      <c r="EY17" s="275"/>
      <c r="EZ17" s="273"/>
      <c r="FA17" s="274"/>
      <c r="FB17" s="275"/>
      <c r="FC17" s="276"/>
      <c r="FD17" s="277"/>
      <c r="FE17" s="278"/>
      <c r="FF17" s="273"/>
      <c r="FG17" s="274"/>
      <c r="FH17" s="275"/>
    </row>
    <row r="18" spans="2:164" x14ac:dyDescent="0.35">
      <c r="B18" s="264" t="s">
        <v>469</v>
      </c>
      <c r="C18" s="273"/>
      <c r="D18" s="274"/>
      <c r="E18" s="275"/>
      <c r="F18" s="273">
        <v>72</v>
      </c>
      <c r="G18" s="274">
        <v>57</v>
      </c>
      <c r="H18" s="274">
        <v>65</v>
      </c>
      <c r="I18" s="273">
        <v>30330</v>
      </c>
      <c r="J18" s="274">
        <v>31669</v>
      </c>
      <c r="K18" s="275">
        <v>61999</v>
      </c>
      <c r="L18" s="273"/>
      <c r="M18" s="274"/>
      <c r="N18" s="275"/>
      <c r="O18" s="273">
        <v>75</v>
      </c>
      <c r="P18" s="273">
        <v>61</v>
      </c>
      <c r="Q18" s="273">
        <v>68</v>
      </c>
      <c r="R18" s="273">
        <v>30330</v>
      </c>
      <c r="S18" s="274">
        <v>31669</v>
      </c>
      <c r="T18" s="275">
        <v>61999</v>
      </c>
      <c r="U18" s="273"/>
      <c r="V18" s="274"/>
      <c r="W18" s="275"/>
      <c r="X18" s="276">
        <v>34.799999999999997</v>
      </c>
      <c r="Y18" s="277">
        <v>32.200000000000003</v>
      </c>
      <c r="Z18" s="278">
        <v>33.5</v>
      </c>
      <c r="AA18" s="273">
        <v>30330</v>
      </c>
      <c r="AB18" s="274">
        <v>31669</v>
      </c>
      <c r="AC18" s="275">
        <v>61999</v>
      </c>
      <c r="AD18" s="273"/>
      <c r="AE18" s="274"/>
      <c r="AF18" s="275"/>
      <c r="AG18" s="273">
        <v>75</v>
      </c>
      <c r="AH18" s="273">
        <v>58</v>
      </c>
      <c r="AI18" s="273">
        <v>66</v>
      </c>
      <c r="AJ18" s="273">
        <v>15218</v>
      </c>
      <c r="AK18" s="274">
        <v>15458</v>
      </c>
      <c r="AL18" s="275">
        <v>30676</v>
      </c>
      <c r="AM18" s="273"/>
      <c r="AN18" s="274"/>
      <c r="AO18" s="275"/>
      <c r="AP18" s="273">
        <v>76</v>
      </c>
      <c r="AQ18" s="273">
        <v>61</v>
      </c>
      <c r="AR18" s="273">
        <v>68</v>
      </c>
      <c r="AS18" s="273">
        <v>15218</v>
      </c>
      <c r="AT18" s="274">
        <v>15458</v>
      </c>
      <c r="AU18" s="275">
        <v>30676</v>
      </c>
      <c r="AV18" s="273"/>
      <c r="AW18" s="274"/>
      <c r="AX18" s="275"/>
      <c r="AY18" s="276">
        <v>35.1</v>
      </c>
      <c r="AZ18" s="277">
        <v>32.200000000000003</v>
      </c>
      <c r="BA18" s="278">
        <v>33.6</v>
      </c>
      <c r="BB18" s="273">
        <v>15218</v>
      </c>
      <c r="BC18" s="274">
        <v>15458</v>
      </c>
      <c r="BD18" s="275">
        <v>30676</v>
      </c>
      <c r="BE18" s="273"/>
      <c r="BF18" s="274"/>
      <c r="BG18" s="275"/>
      <c r="BH18" s="273">
        <v>75</v>
      </c>
      <c r="BI18" s="273">
        <v>58</v>
      </c>
      <c r="BJ18" s="273">
        <v>66</v>
      </c>
      <c r="BK18" s="273">
        <v>1388</v>
      </c>
      <c r="BL18" s="274">
        <v>1540</v>
      </c>
      <c r="BM18" s="275">
        <v>2928</v>
      </c>
      <c r="BN18" s="273"/>
      <c r="BO18" s="274"/>
      <c r="BP18" s="275"/>
      <c r="BQ18" s="273">
        <v>77</v>
      </c>
      <c r="BR18" s="273">
        <v>63</v>
      </c>
      <c r="BS18" s="273">
        <v>69</v>
      </c>
      <c r="BT18" s="273">
        <v>1388</v>
      </c>
      <c r="BU18" s="274">
        <v>1540</v>
      </c>
      <c r="BV18" s="275">
        <v>2928</v>
      </c>
      <c r="BW18" s="273"/>
      <c r="BX18" s="274"/>
      <c r="BY18" s="275"/>
      <c r="BZ18" s="276">
        <v>35.700000000000003</v>
      </c>
      <c r="CA18" s="277">
        <v>33</v>
      </c>
      <c r="CB18" s="278">
        <v>34.299999999999997</v>
      </c>
      <c r="CC18" s="273">
        <v>1388</v>
      </c>
      <c r="CD18" s="274">
        <v>1540</v>
      </c>
      <c r="CE18" s="275">
        <v>2928</v>
      </c>
      <c r="CF18" s="273"/>
      <c r="CG18" s="274"/>
      <c r="CH18" s="275"/>
      <c r="CI18" s="273">
        <v>77</v>
      </c>
      <c r="CJ18" s="273">
        <v>61</v>
      </c>
      <c r="CK18" s="273">
        <v>69</v>
      </c>
      <c r="CL18" s="273">
        <v>18629</v>
      </c>
      <c r="CM18" s="274">
        <v>19233</v>
      </c>
      <c r="CN18" s="275">
        <v>37862</v>
      </c>
      <c r="CO18" s="273"/>
      <c r="CP18" s="274"/>
      <c r="CQ18" s="275"/>
      <c r="CR18" s="273">
        <v>78</v>
      </c>
      <c r="CS18" s="273">
        <v>64</v>
      </c>
      <c r="CT18" s="273">
        <v>71</v>
      </c>
      <c r="CU18" s="273">
        <v>18629</v>
      </c>
      <c r="CV18" s="274">
        <v>19233</v>
      </c>
      <c r="CW18" s="275">
        <v>37862</v>
      </c>
      <c r="CX18" s="273"/>
      <c r="CY18" s="274"/>
      <c r="CZ18" s="275"/>
      <c r="DA18" s="276">
        <v>36.1</v>
      </c>
      <c r="DB18" s="276">
        <v>33.5</v>
      </c>
      <c r="DC18" s="276">
        <v>34.799999999999997</v>
      </c>
      <c r="DD18" s="273">
        <v>18629</v>
      </c>
      <c r="DE18" s="274">
        <v>19233</v>
      </c>
      <c r="DF18" s="275">
        <v>37862</v>
      </c>
      <c r="DG18" s="273"/>
      <c r="DH18" s="274"/>
      <c r="DI18" s="275"/>
      <c r="DJ18" s="273">
        <v>77</v>
      </c>
      <c r="DK18" s="273">
        <v>61</v>
      </c>
      <c r="DL18" s="273">
        <v>69</v>
      </c>
      <c r="DM18" s="273">
        <v>228070</v>
      </c>
      <c r="DN18" s="274">
        <v>240962</v>
      </c>
      <c r="DO18" s="275">
        <v>469032</v>
      </c>
      <c r="DP18" s="273"/>
      <c r="DQ18" s="274"/>
      <c r="DR18" s="275"/>
      <c r="DS18" s="273">
        <v>78</v>
      </c>
      <c r="DT18" s="273">
        <v>63</v>
      </c>
      <c r="DU18" s="273">
        <v>70</v>
      </c>
      <c r="DV18" s="273">
        <v>228070</v>
      </c>
      <c r="DW18" s="274">
        <v>240962</v>
      </c>
      <c r="DX18" s="275">
        <v>469032</v>
      </c>
      <c r="DY18" s="273"/>
      <c r="DZ18" s="274"/>
      <c r="EA18" s="275"/>
      <c r="EB18" s="276">
        <v>36</v>
      </c>
      <c r="EC18" s="277">
        <v>33.6</v>
      </c>
      <c r="ED18" s="278">
        <v>34.799999999999997</v>
      </c>
      <c r="EE18" s="273">
        <v>228070</v>
      </c>
      <c r="EF18" s="274">
        <v>240962</v>
      </c>
      <c r="EG18" s="275">
        <v>469032</v>
      </c>
      <c r="EH18" s="273"/>
      <c r="EI18" s="274"/>
      <c r="EJ18" s="275"/>
      <c r="EK18" s="273">
        <v>75</v>
      </c>
      <c r="EL18" s="273">
        <v>60</v>
      </c>
      <c r="EM18" s="273">
        <v>67</v>
      </c>
      <c r="EN18" s="273">
        <v>326105</v>
      </c>
      <c r="EO18" s="274">
        <v>342947</v>
      </c>
      <c r="EP18" s="275">
        <v>669052</v>
      </c>
      <c r="EQ18" s="273"/>
      <c r="ER18" s="274"/>
      <c r="ES18" s="275"/>
      <c r="ET18" s="273">
        <v>77</v>
      </c>
      <c r="EU18" s="273">
        <v>62</v>
      </c>
      <c r="EV18" s="273">
        <v>69</v>
      </c>
      <c r="EW18" s="273">
        <v>326105</v>
      </c>
      <c r="EX18" s="274">
        <v>342947</v>
      </c>
      <c r="EY18" s="275">
        <v>669052</v>
      </c>
      <c r="EZ18" s="273"/>
      <c r="FA18" s="274"/>
      <c r="FB18" s="275"/>
      <c r="FC18" s="276">
        <v>35.700000000000003</v>
      </c>
      <c r="FD18" s="277">
        <v>33.200000000000003</v>
      </c>
      <c r="FE18" s="278">
        <v>34.5</v>
      </c>
      <c r="FF18" s="273">
        <v>326105</v>
      </c>
      <c r="FG18" s="274">
        <v>342947</v>
      </c>
      <c r="FH18" s="275">
        <v>669052</v>
      </c>
    </row>
    <row r="19" spans="2:164" x14ac:dyDescent="0.35">
      <c r="AR19" s="157"/>
    </row>
    <row r="21" spans="2:164" ht="14.25" x14ac:dyDescent="0.45">
      <c r="B21" s="272">
        <v>1</v>
      </c>
      <c r="C21" s="272">
        <v>2</v>
      </c>
      <c r="D21" s="272">
        <v>3</v>
      </c>
      <c r="E21" s="272">
        <v>4</v>
      </c>
      <c r="F21" s="272">
        <v>5</v>
      </c>
      <c r="G21" s="272">
        <v>6</v>
      </c>
      <c r="H21" s="272">
        <v>7</v>
      </c>
      <c r="I21" s="272">
        <v>8</v>
      </c>
      <c r="J21" s="272">
        <v>9</v>
      </c>
      <c r="K21" s="272">
        <v>10</v>
      </c>
      <c r="L21" s="272">
        <v>11</v>
      </c>
      <c r="M21" s="272">
        <v>12</v>
      </c>
      <c r="N21" s="272">
        <v>13</v>
      </c>
      <c r="O21" s="272">
        <v>14</v>
      </c>
      <c r="P21" s="272">
        <v>15</v>
      </c>
      <c r="Q21" s="272">
        <v>16</v>
      </c>
      <c r="R21" s="272">
        <v>17</v>
      </c>
      <c r="S21" s="272">
        <v>18</v>
      </c>
      <c r="T21" s="272">
        <v>19</v>
      </c>
      <c r="U21" s="272">
        <v>20</v>
      </c>
      <c r="V21" s="272">
        <v>21</v>
      </c>
      <c r="W21" s="272">
        <v>22</v>
      </c>
      <c r="X21" s="272">
        <v>23</v>
      </c>
      <c r="Y21" s="272">
        <v>24</v>
      </c>
      <c r="Z21" s="272">
        <v>25</v>
      </c>
      <c r="AA21" s="272">
        <v>26</v>
      </c>
      <c r="AB21" s="272">
        <v>27</v>
      </c>
      <c r="AC21" s="272">
        <v>28</v>
      </c>
      <c r="AD21" s="272">
        <v>29</v>
      </c>
      <c r="AE21" s="272">
        <v>30</v>
      </c>
      <c r="AF21" s="272">
        <v>31</v>
      </c>
      <c r="AG21" s="272">
        <v>32</v>
      </c>
      <c r="AH21" s="272">
        <v>33</v>
      </c>
      <c r="AI21" s="272">
        <v>34</v>
      </c>
      <c r="AJ21" s="272">
        <v>35</v>
      </c>
      <c r="AK21" s="272">
        <v>36</v>
      </c>
      <c r="AL21" s="272">
        <v>37</v>
      </c>
      <c r="AM21" s="272">
        <v>38</v>
      </c>
      <c r="AN21" s="272">
        <v>39</v>
      </c>
      <c r="AO21" s="272">
        <v>40</v>
      </c>
      <c r="AP21" s="272">
        <v>41</v>
      </c>
      <c r="AQ21" s="272">
        <v>42</v>
      </c>
      <c r="AR21" s="272">
        <v>43</v>
      </c>
      <c r="AS21" s="272">
        <v>44</v>
      </c>
      <c r="AT21" s="272">
        <v>45</v>
      </c>
      <c r="AU21" s="272">
        <v>46</v>
      </c>
      <c r="AV21" s="272">
        <v>47</v>
      </c>
      <c r="AW21" s="272">
        <v>48</v>
      </c>
      <c r="AX21" s="272">
        <v>49</v>
      </c>
      <c r="AY21" s="272">
        <v>50</v>
      </c>
      <c r="AZ21" s="272">
        <v>51</v>
      </c>
      <c r="BA21" s="272">
        <v>52</v>
      </c>
      <c r="BB21" s="272">
        <v>53</v>
      </c>
      <c r="BC21" s="272">
        <v>54</v>
      </c>
      <c r="BD21" s="272">
        <v>55</v>
      </c>
      <c r="BE21" s="272">
        <v>56</v>
      </c>
      <c r="BF21" s="272">
        <v>57</v>
      </c>
      <c r="BG21" s="272">
        <v>58</v>
      </c>
      <c r="BH21" s="272">
        <v>59</v>
      </c>
      <c r="BI21" s="272">
        <v>60</v>
      </c>
      <c r="BJ21" s="272">
        <v>61</v>
      </c>
      <c r="BK21" s="272">
        <v>62</v>
      </c>
      <c r="BL21" s="272">
        <v>63</v>
      </c>
      <c r="BM21" s="272">
        <v>64</v>
      </c>
      <c r="BN21" s="272">
        <v>65</v>
      </c>
      <c r="BO21" s="272">
        <v>66</v>
      </c>
      <c r="BP21" s="272">
        <v>67</v>
      </c>
      <c r="BQ21" s="272">
        <v>68</v>
      </c>
      <c r="BR21" s="272">
        <v>69</v>
      </c>
      <c r="BS21" s="272">
        <v>70</v>
      </c>
      <c r="BT21" s="272">
        <v>71</v>
      </c>
      <c r="BU21" s="272">
        <v>72</v>
      </c>
      <c r="BV21" s="272">
        <v>73</v>
      </c>
      <c r="BW21" s="272">
        <v>74</v>
      </c>
      <c r="BX21" s="272">
        <v>75</v>
      </c>
      <c r="BY21" s="272">
        <v>76</v>
      </c>
      <c r="BZ21" s="272">
        <v>77</v>
      </c>
      <c r="CA21" s="272">
        <v>78</v>
      </c>
      <c r="CB21" s="272">
        <v>79</v>
      </c>
      <c r="CC21" s="272">
        <v>80</v>
      </c>
      <c r="CD21" s="272">
        <v>81</v>
      </c>
      <c r="CE21" s="272">
        <v>82</v>
      </c>
      <c r="CF21" s="272">
        <v>83</v>
      </c>
      <c r="CG21" s="272">
        <v>84</v>
      </c>
      <c r="CH21" s="272">
        <v>85</v>
      </c>
      <c r="CI21" s="272">
        <v>86</v>
      </c>
      <c r="CJ21" s="272">
        <v>87</v>
      </c>
      <c r="CK21" s="272">
        <v>88</v>
      </c>
      <c r="CL21" s="272">
        <v>89</v>
      </c>
      <c r="CM21" s="272">
        <v>90</v>
      </c>
      <c r="CN21" s="272">
        <v>91</v>
      </c>
      <c r="CO21" s="272">
        <v>92</v>
      </c>
      <c r="CP21" s="272">
        <v>93</v>
      </c>
      <c r="CQ21" s="272">
        <v>94</v>
      </c>
      <c r="CR21" s="272">
        <v>95</v>
      </c>
      <c r="CS21" s="272">
        <v>96</v>
      </c>
      <c r="CT21" s="272">
        <v>97</v>
      </c>
      <c r="CU21" s="272">
        <v>98</v>
      </c>
      <c r="CV21" s="272">
        <v>99</v>
      </c>
      <c r="CW21" s="272">
        <v>100</v>
      </c>
      <c r="CX21" s="272">
        <v>101</v>
      </c>
      <c r="CY21" s="272">
        <v>102</v>
      </c>
      <c r="CZ21" s="272">
        <v>103</v>
      </c>
      <c r="DA21" s="272">
        <v>104</v>
      </c>
      <c r="DB21" s="272">
        <v>105</v>
      </c>
      <c r="DC21" s="272">
        <v>106</v>
      </c>
      <c r="DD21" s="272">
        <v>107</v>
      </c>
      <c r="DE21" s="272">
        <v>108</v>
      </c>
      <c r="DF21" s="272">
        <v>109</v>
      </c>
      <c r="DG21" s="272">
        <v>110</v>
      </c>
      <c r="DH21" s="272">
        <v>111</v>
      </c>
      <c r="DI21" s="272">
        <v>112</v>
      </c>
      <c r="DJ21" s="272">
        <v>113</v>
      </c>
      <c r="DK21" s="272">
        <v>114</v>
      </c>
      <c r="DL21" s="272">
        <v>115</v>
      </c>
      <c r="DM21" s="272">
        <v>116</v>
      </c>
      <c r="DN21" s="272">
        <v>117</v>
      </c>
      <c r="DO21" s="272">
        <v>118</v>
      </c>
      <c r="DP21" s="272">
        <v>119</v>
      </c>
      <c r="DQ21" s="272">
        <v>120</v>
      </c>
      <c r="DR21" s="272">
        <v>121</v>
      </c>
      <c r="DS21" s="272">
        <v>122</v>
      </c>
      <c r="DT21" s="272">
        <v>123</v>
      </c>
      <c r="DU21" s="272">
        <v>124</v>
      </c>
      <c r="DV21" s="272">
        <v>125</v>
      </c>
      <c r="DW21" s="272">
        <v>126</v>
      </c>
      <c r="DX21" s="272">
        <v>127</v>
      </c>
      <c r="DY21" s="272">
        <v>128</v>
      </c>
      <c r="DZ21" s="272">
        <v>129</v>
      </c>
      <c r="EA21" s="272">
        <v>130</v>
      </c>
      <c r="EB21" s="272">
        <v>131</v>
      </c>
      <c r="EC21" s="272">
        <v>132</v>
      </c>
      <c r="ED21" s="272">
        <v>133</v>
      </c>
      <c r="EE21" s="272">
        <v>134</v>
      </c>
      <c r="EF21" s="272">
        <v>135</v>
      </c>
      <c r="EG21" s="272">
        <v>136</v>
      </c>
      <c r="EH21" s="272">
        <v>137</v>
      </c>
      <c r="EI21" s="272">
        <v>138</v>
      </c>
      <c r="EJ21" s="272">
        <v>139</v>
      </c>
      <c r="EK21" s="272">
        <v>140</v>
      </c>
      <c r="EL21" s="272">
        <v>141</v>
      </c>
      <c r="EM21" s="272">
        <v>142</v>
      </c>
      <c r="EN21" s="272">
        <v>143</v>
      </c>
      <c r="EO21" s="272">
        <v>144</v>
      </c>
      <c r="EP21" s="272">
        <v>145</v>
      </c>
      <c r="EQ21" s="272">
        <v>146</v>
      </c>
      <c r="ER21" s="272">
        <v>147</v>
      </c>
      <c r="ES21" s="272">
        <v>148</v>
      </c>
      <c r="ET21" s="272">
        <v>149</v>
      </c>
      <c r="EU21" s="272">
        <v>150</v>
      </c>
      <c r="EV21" s="272">
        <v>151</v>
      </c>
      <c r="EW21" s="272">
        <v>152</v>
      </c>
      <c r="EX21" s="272">
        <v>153</v>
      </c>
      <c r="EY21" s="272">
        <v>154</v>
      </c>
      <c r="EZ21" s="272">
        <v>155</v>
      </c>
      <c r="FA21" s="272">
        <v>156</v>
      </c>
      <c r="FB21" s="272">
        <v>157</v>
      </c>
      <c r="FC21" s="272">
        <v>158</v>
      </c>
      <c r="FD21" s="272">
        <v>159</v>
      </c>
      <c r="FE21" s="272">
        <v>160</v>
      </c>
      <c r="FF21" s="272">
        <v>161</v>
      </c>
      <c r="FG21" s="272">
        <v>162</v>
      </c>
      <c r="FH21" s="272">
        <v>163</v>
      </c>
    </row>
  </sheetData>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H21"/>
  <sheetViews>
    <sheetView topLeftCell="AS1" workbookViewId="0">
      <selection activeCell="F18" sqref="F18:FH18"/>
    </sheetView>
  </sheetViews>
  <sheetFormatPr defaultRowHeight="12.75" x14ac:dyDescent="0.35"/>
  <cols>
    <col min="2" max="2" width="18.3984375" customWidth="1"/>
  </cols>
  <sheetData>
    <row r="1" spans="1:164" ht="15" x14ac:dyDescent="0.4">
      <c r="A1" s="159" t="s">
        <v>193</v>
      </c>
    </row>
    <row r="2" spans="1:164" x14ac:dyDescent="0.35">
      <c r="A2" s="157" t="s">
        <v>183</v>
      </c>
      <c r="B2" t="s">
        <v>183</v>
      </c>
      <c r="C2" t="s">
        <v>186</v>
      </c>
    </row>
    <row r="3" spans="1:164" x14ac:dyDescent="0.35">
      <c r="C3" t="s">
        <v>216</v>
      </c>
      <c r="AD3" t="s">
        <v>220</v>
      </c>
      <c r="BE3" t="s">
        <v>221</v>
      </c>
      <c r="CF3" t="s">
        <v>215</v>
      </c>
      <c r="DG3" t="s">
        <v>213</v>
      </c>
      <c r="EH3" t="s">
        <v>236</v>
      </c>
    </row>
    <row r="4" spans="1:164" x14ac:dyDescent="0.35">
      <c r="C4" t="s">
        <v>524</v>
      </c>
      <c r="L4" t="s">
        <v>525</v>
      </c>
      <c r="U4" t="s">
        <v>526</v>
      </c>
      <c r="AD4" t="s">
        <v>524</v>
      </c>
      <c r="AM4" t="s">
        <v>525</v>
      </c>
      <c r="AV4" t="s">
        <v>526</v>
      </c>
      <c r="BE4" t="s">
        <v>524</v>
      </c>
      <c r="BN4" t="s">
        <v>525</v>
      </c>
      <c r="BW4" t="s">
        <v>526</v>
      </c>
      <c r="CF4" t="s">
        <v>524</v>
      </c>
      <c r="CO4" t="s">
        <v>525</v>
      </c>
      <c r="CX4" t="s">
        <v>526</v>
      </c>
      <c r="DG4" t="s">
        <v>524</v>
      </c>
      <c r="DP4" t="s">
        <v>525</v>
      </c>
      <c r="DY4" t="s">
        <v>526</v>
      </c>
      <c r="EH4" t="s">
        <v>524</v>
      </c>
      <c r="EQ4" t="s">
        <v>525</v>
      </c>
      <c r="EZ4" t="s">
        <v>526</v>
      </c>
    </row>
    <row r="5" spans="1:164" x14ac:dyDescent="0.35">
      <c r="C5">
        <v>0</v>
      </c>
      <c r="F5">
        <v>1</v>
      </c>
      <c r="I5" t="s">
        <v>236</v>
      </c>
      <c r="L5">
        <v>0</v>
      </c>
      <c r="O5">
        <v>1</v>
      </c>
      <c r="R5" t="s">
        <v>236</v>
      </c>
      <c r="X5" t="s">
        <v>528</v>
      </c>
      <c r="AA5" t="s">
        <v>236</v>
      </c>
      <c r="AD5">
        <v>0</v>
      </c>
      <c r="AG5">
        <v>1</v>
      </c>
      <c r="AJ5" t="s">
        <v>236</v>
      </c>
      <c r="AM5">
        <v>0</v>
      </c>
      <c r="AP5">
        <v>1</v>
      </c>
      <c r="AS5" t="s">
        <v>236</v>
      </c>
      <c r="AY5" t="s">
        <v>528</v>
      </c>
      <c r="BB5" t="s">
        <v>236</v>
      </c>
      <c r="BE5">
        <v>0</v>
      </c>
      <c r="BH5">
        <v>1</v>
      </c>
      <c r="BK5" t="s">
        <v>236</v>
      </c>
      <c r="BN5">
        <v>0</v>
      </c>
      <c r="BQ5">
        <v>1</v>
      </c>
      <c r="BT5" t="s">
        <v>236</v>
      </c>
      <c r="BZ5" t="s">
        <v>528</v>
      </c>
      <c r="CC5" t="s">
        <v>236</v>
      </c>
      <c r="CF5">
        <v>0</v>
      </c>
      <c r="CI5">
        <v>1</v>
      </c>
      <c r="CL5" t="s">
        <v>236</v>
      </c>
      <c r="CO5">
        <v>0</v>
      </c>
      <c r="CR5">
        <v>1</v>
      </c>
      <c r="CU5" t="s">
        <v>236</v>
      </c>
      <c r="DA5" t="s">
        <v>528</v>
      </c>
      <c r="DD5" t="s">
        <v>236</v>
      </c>
      <c r="DG5">
        <v>0</v>
      </c>
      <c r="DJ5">
        <v>1</v>
      </c>
      <c r="DM5" t="s">
        <v>236</v>
      </c>
      <c r="DP5">
        <v>0</v>
      </c>
      <c r="DS5">
        <v>1</v>
      </c>
      <c r="DV5" t="s">
        <v>236</v>
      </c>
      <c r="EB5" t="s">
        <v>528</v>
      </c>
      <c r="EE5" t="s">
        <v>236</v>
      </c>
      <c r="EH5">
        <v>0</v>
      </c>
      <c r="EK5">
        <v>1</v>
      </c>
      <c r="EN5" t="s">
        <v>236</v>
      </c>
      <c r="EQ5">
        <v>0</v>
      </c>
      <c r="ET5">
        <v>1</v>
      </c>
      <c r="EW5" t="s">
        <v>236</v>
      </c>
      <c r="FC5" t="s">
        <v>528</v>
      </c>
      <c r="FF5" t="s">
        <v>236</v>
      </c>
    </row>
    <row r="6" spans="1:164" x14ac:dyDescent="0.35">
      <c r="C6" t="s">
        <v>528</v>
      </c>
      <c r="F6" t="s">
        <v>528</v>
      </c>
      <c r="I6" t="s">
        <v>528</v>
      </c>
      <c r="L6" t="s">
        <v>528</v>
      </c>
      <c r="O6" t="s">
        <v>528</v>
      </c>
      <c r="R6" t="s">
        <v>528</v>
      </c>
      <c r="X6" s="273" t="s">
        <v>412</v>
      </c>
      <c r="Y6" s="274" t="s">
        <v>184</v>
      </c>
      <c r="Z6" s="275" t="s">
        <v>236</v>
      </c>
      <c r="AA6" t="s">
        <v>528</v>
      </c>
      <c r="AD6" t="s">
        <v>528</v>
      </c>
      <c r="AG6" t="s">
        <v>528</v>
      </c>
      <c r="AJ6" t="s">
        <v>528</v>
      </c>
      <c r="AM6" t="s">
        <v>528</v>
      </c>
      <c r="AP6" t="s">
        <v>528</v>
      </c>
      <c r="AS6" t="s">
        <v>528</v>
      </c>
      <c r="AY6" s="273" t="s">
        <v>412</v>
      </c>
      <c r="AZ6" s="274" t="s">
        <v>184</v>
      </c>
      <c r="BA6" s="275" t="s">
        <v>236</v>
      </c>
      <c r="BB6" t="s">
        <v>528</v>
      </c>
      <c r="BE6" t="s">
        <v>528</v>
      </c>
      <c r="BH6" t="s">
        <v>528</v>
      </c>
      <c r="BK6" t="s">
        <v>528</v>
      </c>
      <c r="BN6" t="s">
        <v>528</v>
      </c>
      <c r="BQ6" t="s">
        <v>528</v>
      </c>
      <c r="BT6" t="s">
        <v>528</v>
      </c>
      <c r="BZ6" s="273" t="s">
        <v>412</v>
      </c>
      <c r="CA6" s="274" t="s">
        <v>184</v>
      </c>
      <c r="CB6" s="275" t="s">
        <v>236</v>
      </c>
      <c r="CC6" t="s">
        <v>528</v>
      </c>
      <c r="CF6" t="s">
        <v>528</v>
      </c>
      <c r="CI6" t="s">
        <v>528</v>
      </c>
      <c r="CL6" t="s">
        <v>528</v>
      </c>
      <c r="CO6" t="s">
        <v>528</v>
      </c>
      <c r="CR6" t="s">
        <v>528</v>
      </c>
      <c r="CU6" t="s">
        <v>528</v>
      </c>
      <c r="DA6" s="273" t="s">
        <v>412</v>
      </c>
      <c r="DB6" s="274" t="s">
        <v>184</v>
      </c>
      <c r="DC6" s="275" t="s">
        <v>236</v>
      </c>
      <c r="DD6" t="s">
        <v>528</v>
      </c>
      <c r="DG6" t="s">
        <v>528</v>
      </c>
      <c r="DJ6" t="s">
        <v>528</v>
      </c>
      <c r="DM6" t="s">
        <v>528</v>
      </c>
      <c r="DP6" t="s">
        <v>528</v>
      </c>
      <c r="DS6" t="s">
        <v>528</v>
      </c>
      <c r="DV6" t="s">
        <v>528</v>
      </c>
      <c r="EB6" s="273" t="s">
        <v>412</v>
      </c>
      <c r="EC6" s="274" t="s">
        <v>184</v>
      </c>
      <c r="ED6" s="275" t="s">
        <v>236</v>
      </c>
      <c r="EE6" t="s">
        <v>528</v>
      </c>
      <c r="EH6" t="s">
        <v>528</v>
      </c>
      <c r="EK6" t="s">
        <v>528</v>
      </c>
      <c r="EN6" t="s">
        <v>528</v>
      </c>
      <c r="EQ6" t="s">
        <v>528</v>
      </c>
      <c r="ET6" t="s">
        <v>528</v>
      </c>
      <c r="EW6" t="s">
        <v>528</v>
      </c>
      <c r="FC6" s="273" t="s">
        <v>412</v>
      </c>
      <c r="FD6" s="274" t="s">
        <v>184</v>
      </c>
      <c r="FE6" s="275" t="s">
        <v>236</v>
      </c>
      <c r="FF6" t="s">
        <v>528</v>
      </c>
    </row>
    <row r="7" spans="1:164" x14ac:dyDescent="0.35">
      <c r="C7" s="273" t="s">
        <v>412</v>
      </c>
      <c r="D7" s="274" t="s">
        <v>184</v>
      </c>
      <c r="E7" s="275" t="s">
        <v>236</v>
      </c>
      <c r="F7" s="273" t="s">
        <v>412</v>
      </c>
      <c r="G7" s="274" t="s">
        <v>184</v>
      </c>
      <c r="H7" s="275" t="s">
        <v>236</v>
      </c>
      <c r="I7" s="273" t="s">
        <v>412</v>
      </c>
      <c r="J7" s="274" t="s">
        <v>184</v>
      </c>
      <c r="K7" s="275" t="s">
        <v>236</v>
      </c>
      <c r="L7" s="273" t="s">
        <v>412</v>
      </c>
      <c r="M7" s="274" t="s">
        <v>184</v>
      </c>
      <c r="N7" s="275" t="s">
        <v>236</v>
      </c>
      <c r="O7" s="273" t="s">
        <v>412</v>
      </c>
      <c r="P7" s="274" t="s">
        <v>184</v>
      </c>
      <c r="Q7" s="275" t="s">
        <v>236</v>
      </c>
      <c r="R7" s="273" t="s">
        <v>412</v>
      </c>
      <c r="S7" s="274" t="s">
        <v>184</v>
      </c>
      <c r="T7" s="275" t="s">
        <v>236</v>
      </c>
      <c r="U7" s="273"/>
      <c r="V7" s="274"/>
      <c r="W7" s="275"/>
      <c r="X7" s="273" t="s">
        <v>529</v>
      </c>
      <c r="Y7" s="274" t="s">
        <v>529</v>
      </c>
      <c r="Z7" s="275" t="s">
        <v>529</v>
      </c>
      <c r="AA7" s="273" t="s">
        <v>412</v>
      </c>
      <c r="AB7" s="274" t="s">
        <v>184</v>
      </c>
      <c r="AC7" s="275" t="s">
        <v>236</v>
      </c>
      <c r="AD7" s="273" t="s">
        <v>412</v>
      </c>
      <c r="AE7" s="274" t="s">
        <v>184</v>
      </c>
      <c r="AF7" s="275" t="s">
        <v>236</v>
      </c>
      <c r="AG7" s="273" t="s">
        <v>412</v>
      </c>
      <c r="AH7" s="274" t="s">
        <v>184</v>
      </c>
      <c r="AI7" s="275" t="s">
        <v>236</v>
      </c>
      <c r="AJ7" s="273" t="s">
        <v>412</v>
      </c>
      <c r="AK7" s="274" t="s">
        <v>184</v>
      </c>
      <c r="AL7" s="275" t="s">
        <v>236</v>
      </c>
      <c r="AM7" s="273" t="s">
        <v>412</v>
      </c>
      <c r="AN7" s="274" t="s">
        <v>184</v>
      </c>
      <c r="AO7" s="275" t="s">
        <v>236</v>
      </c>
      <c r="AP7" s="273" t="s">
        <v>412</v>
      </c>
      <c r="AQ7" s="274" t="s">
        <v>184</v>
      </c>
      <c r="AR7" s="275" t="s">
        <v>236</v>
      </c>
      <c r="AS7" s="273" t="s">
        <v>412</v>
      </c>
      <c r="AT7" s="274" t="s">
        <v>184</v>
      </c>
      <c r="AU7" s="275" t="s">
        <v>236</v>
      </c>
      <c r="AV7" s="273"/>
      <c r="AW7" s="274"/>
      <c r="AX7" s="275"/>
      <c r="AY7" s="273" t="s">
        <v>529</v>
      </c>
      <c r="AZ7" s="274" t="s">
        <v>529</v>
      </c>
      <c r="BA7" s="275" t="s">
        <v>529</v>
      </c>
      <c r="BB7" s="273" t="s">
        <v>412</v>
      </c>
      <c r="BC7" s="274" t="s">
        <v>184</v>
      </c>
      <c r="BD7" s="275" t="s">
        <v>236</v>
      </c>
      <c r="BE7" s="273" t="s">
        <v>412</v>
      </c>
      <c r="BF7" s="274" t="s">
        <v>184</v>
      </c>
      <c r="BG7" s="275" t="s">
        <v>236</v>
      </c>
      <c r="BH7" s="273" t="s">
        <v>412</v>
      </c>
      <c r="BI7" s="274" t="s">
        <v>184</v>
      </c>
      <c r="BJ7" s="275" t="s">
        <v>236</v>
      </c>
      <c r="BK7" s="273" t="s">
        <v>412</v>
      </c>
      <c r="BL7" s="274" t="s">
        <v>184</v>
      </c>
      <c r="BM7" s="275" t="s">
        <v>236</v>
      </c>
      <c r="BN7" s="273" t="s">
        <v>412</v>
      </c>
      <c r="BO7" s="274" t="s">
        <v>184</v>
      </c>
      <c r="BP7" s="275" t="s">
        <v>236</v>
      </c>
      <c r="BQ7" s="273" t="s">
        <v>412</v>
      </c>
      <c r="BR7" s="274" t="s">
        <v>184</v>
      </c>
      <c r="BS7" s="275" t="s">
        <v>236</v>
      </c>
      <c r="BT7" s="273" t="s">
        <v>412</v>
      </c>
      <c r="BU7" s="274" t="s">
        <v>184</v>
      </c>
      <c r="BV7" s="275" t="s">
        <v>236</v>
      </c>
      <c r="BW7" s="273"/>
      <c r="BX7" s="274"/>
      <c r="BY7" s="275"/>
      <c r="BZ7" s="273" t="s">
        <v>529</v>
      </c>
      <c r="CA7" s="274" t="s">
        <v>529</v>
      </c>
      <c r="CB7" s="275" t="s">
        <v>529</v>
      </c>
      <c r="CC7" s="273" t="s">
        <v>412</v>
      </c>
      <c r="CD7" s="274" t="s">
        <v>184</v>
      </c>
      <c r="CE7" s="275" t="s">
        <v>236</v>
      </c>
      <c r="CF7" s="273" t="s">
        <v>412</v>
      </c>
      <c r="CG7" s="274" t="s">
        <v>184</v>
      </c>
      <c r="CH7" s="275" t="s">
        <v>236</v>
      </c>
      <c r="CI7" s="273" t="s">
        <v>412</v>
      </c>
      <c r="CJ7" s="274" t="s">
        <v>184</v>
      </c>
      <c r="CK7" s="275" t="s">
        <v>236</v>
      </c>
      <c r="CL7" s="273" t="s">
        <v>412</v>
      </c>
      <c r="CM7" s="274" t="s">
        <v>184</v>
      </c>
      <c r="CN7" s="275" t="s">
        <v>236</v>
      </c>
      <c r="CO7" s="273" t="s">
        <v>412</v>
      </c>
      <c r="CP7" s="274" t="s">
        <v>184</v>
      </c>
      <c r="CQ7" s="275" t="s">
        <v>236</v>
      </c>
      <c r="CR7" s="273" t="s">
        <v>412</v>
      </c>
      <c r="CS7" s="274" t="s">
        <v>184</v>
      </c>
      <c r="CT7" s="275" t="s">
        <v>236</v>
      </c>
      <c r="CU7" s="273" t="s">
        <v>412</v>
      </c>
      <c r="CV7" s="274" t="s">
        <v>184</v>
      </c>
      <c r="CW7" s="275" t="s">
        <v>236</v>
      </c>
      <c r="CX7" s="273"/>
      <c r="CY7" s="274"/>
      <c r="CZ7" s="275"/>
      <c r="DA7" s="273" t="s">
        <v>529</v>
      </c>
      <c r="DB7" s="274" t="s">
        <v>529</v>
      </c>
      <c r="DC7" s="275" t="s">
        <v>529</v>
      </c>
      <c r="DD7" s="273" t="s">
        <v>412</v>
      </c>
      <c r="DE7" s="274" t="s">
        <v>184</v>
      </c>
      <c r="DF7" s="275" t="s">
        <v>236</v>
      </c>
      <c r="DG7" s="273" t="s">
        <v>412</v>
      </c>
      <c r="DH7" s="274" t="s">
        <v>184</v>
      </c>
      <c r="DI7" s="275" t="s">
        <v>236</v>
      </c>
      <c r="DJ7" s="273" t="s">
        <v>412</v>
      </c>
      <c r="DK7" s="274" t="s">
        <v>184</v>
      </c>
      <c r="DL7" s="275" t="s">
        <v>236</v>
      </c>
      <c r="DM7" s="273" t="s">
        <v>412</v>
      </c>
      <c r="DN7" s="274" t="s">
        <v>184</v>
      </c>
      <c r="DO7" s="275" t="s">
        <v>236</v>
      </c>
      <c r="DP7" s="273" t="s">
        <v>412</v>
      </c>
      <c r="DQ7" s="274" t="s">
        <v>184</v>
      </c>
      <c r="DR7" s="275" t="s">
        <v>236</v>
      </c>
      <c r="DS7" s="273" t="s">
        <v>412</v>
      </c>
      <c r="DT7" s="274" t="s">
        <v>184</v>
      </c>
      <c r="DU7" s="275" t="s">
        <v>236</v>
      </c>
      <c r="DV7" s="273" t="s">
        <v>412</v>
      </c>
      <c r="DW7" s="274" t="s">
        <v>184</v>
      </c>
      <c r="DX7" s="275" t="s">
        <v>236</v>
      </c>
      <c r="DY7" s="273"/>
      <c r="DZ7" s="274"/>
      <c r="EA7" s="275"/>
      <c r="EB7" s="273" t="s">
        <v>529</v>
      </c>
      <c r="EC7" s="274" t="s">
        <v>529</v>
      </c>
      <c r="ED7" s="275" t="s">
        <v>529</v>
      </c>
      <c r="EE7" s="273" t="s">
        <v>412</v>
      </c>
      <c r="EF7" s="274" t="s">
        <v>184</v>
      </c>
      <c r="EG7" s="275" t="s">
        <v>236</v>
      </c>
      <c r="EH7" s="273" t="s">
        <v>412</v>
      </c>
      <c r="EI7" s="274" t="s">
        <v>184</v>
      </c>
      <c r="EJ7" s="275" t="s">
        <v>236</v>
      </c>
      <c r="EK7" s="273" t="s">
        <v>412</v>
      </c>
      <c r="EL7" s="274" t="s">
        <v>184</v>
      </c>
      <c r="EM7" s="275" t="s">
        <v>236</v>
      </c>
      <c r="EN7" s="273" t="s">
        <v>412</v>
      </c>
      <c r="EO7" s="274" t="s">
        <v>184</v>
      </c>
      <c r="EP7" s="275" t="s">
        <v>236</v>
      </c>
      <c r="EQ7" s="273" t="s">
        <v>412</v>
      </c>
      <c r="ER7" s="274" t="s">
        <v>184</v>
      </c>
      <c r="ES7" s="275" t="s">
        <v>236</v>
      </c>
      <c r="ET7" s="273" t="s">
        <v>412</v>
      </c>
      <c r="EU7" s="274" t="s">
        <v>184</v>
      </c>
      <c r="EV7" s="275" t="s">
        <v>236</v>
      </c>
      <c r="EW7" s="273" t="s">
        <v>412</v>
      </c>
      <c r="EX7" s="274" t="s">
        <v>184</v>
      </c>
      <c r="EY7" s="275" t="s">
        <v>236</v>
      </c>
      <c r="EZ7" s="273"/>
      <c r="FA7" s="274"/>
      <c r="FB7" s="275"/>
      <c r="FC7" s="273" t="s">
        <v>529</v>
      </c>
      <c r="FD7" s="274" t="s">
        <v>529</v>
      </c>
      <c r="FE7" s="275" t="s">
        <v>529</v>
      </c>
      <c r="FF7" s="273" t="s">
        <v>412</v>
      </c>
      <c r="FG7" s="274" t="s">
        <v>184</v>
      </c>
      <c r="FH7" s="275" t="s">
        <v>236</v>
      </c>
    </row>
    <row r="8" spans="1:164" x14ac:dyDescent="0.35">
      <c r="C8" s="273" t="s">
        <v>185</v>
      </c>
      <c r="D8" s="274" t="s">
        <v>185</v>
      </c>
      <c r="E8" s="275" t="s">
        <v>185</v>
      </c>
      <c r="F8" s="273" t="s">
        <v>185</v>
      </c>
      <c r="G8" s="274" t="s">
        <v>185</v>
      </c>
      <c r="H8" s="275" t="s">
        <v>185</v>
      </c>
      <c r="I8" s="273" t="s">
        <v>185</v>
      </c>
      <c r="J8" s="274" t="s">
        <v>185</v>
      </c>
      <c r="K8" s="275" t="s">
        <v>185</v>
      </c>
      <c r="L8" s="273" t="s">
        <v>185</v>
      </c>
      <c r="M8" s="274" t="s">
        <v>185</v>
      </c>
      <c r="N8" s="275" t="s">
        <v>185</v>
      </c>
      <c r="O8" s="273" t="s">
        <v>185</v>
      </c>
      <c r="P8" s="274" t="s">
        <v>185</v>
      </c>
      <c r="Q8" s="275" t="s">
        <v>185</v>
      </c>
      <c r="R8" s="273" t="s">
        <v>185</v>
      </c>
      <c r="S8" s="274" t="s">
        <v>185</v>
      </c>
      <c r="T8" s="275" t="s">
        <v>185</v>
      </c>
      <c r="U8" s="273"/>
      <c r="V8" s="274"/>
      <c r="W8" s="275"/>
      <c r="X8" s="273" t="s">
        <v>185</v>
      </c>
      <c r="Y8" s="274" t="s">
        <v>185</v>
      </c>
      <c r="Z8" s="275" t="s">
        <v>185</v>
      </c>
      <c r="AA8" s="273" t="s">
        <v>185</v>
      </c>
      <c r="AB8" s="274" t="s">
        <v>185</v>
      </c>
      <c r="AC8" s="275" t="s">
        <v>185</v>
      </c>
      <c r="AD8" s="273" t="s">
        <v>185</v>
      </c>
      <c r="AE8" s="274" t="s">
        <v>185</v>
      </c>
      <c r="AF8" s="275" t="s">
        <v>185</v>
      </c>
      <c r="AG8" s="273" t="s">
        <v>185</v>
      </c>
      <c r="AH8" s="274" t="s">
        <v>185</v>
      </c>
      <c r="AI8" s="275" t="s">
        <v>185</v>
      </c>
      <c r="AJ8" s="273" t="s">
        <v>185</v>
      </c>
      <c r="AK8" s="274" t="s">
        <v>185</v>
      </c>
      <c r="AL8" s="275" t="s">
        <v>185</v>
      </c>
      <c r="AM8" s="273" t="s">
        <v>185</v>
      </c>
      <c r="AN8" s="274" t="s">
        <v>185</v>
      </c>
      <c r="AO8" s="275" t="s">
        <v>185</v>
      </c>
      <c r="AP8" s="273" t="s">
        <v>185</v>
      </c>
      <c r="AQ8" s="274" t="s">
        <v>185</v>
      </c>
      <c r="AR8" s="275" t="s">
        <v>185</v>
      </c>
      <c r="AS8" s="273" t="s">
        <v>185</v>
      </c>
      <c r="AT8" s="274" t="s">
        <v>185</v>
      </c>
      <c r="AU8" s="275" t="s">
        <v>185</v>
      </c>
      <c r="AV8" s="273"/>
      <c r="AW8" s="274"/>
      <c r="AX8" s="275"/>
      <c r="AY8" s="273" t="s">
        <v>185</v>
      </c>
      <c r="AZ8" s="274" t="s">
        <v>185</v>
      </c>
      <c r="BA8" s="275" t="s">
        <v>185</v>
      </c>
      <c r="BB8" s="273" t="s">
        <v>185</v>
      </c>
      <c r="BC8" s="274" t="s">
        <v>185</v>
      </c>
      <c r="BD8" s="275" t="s">
        <v>185</v>
      </c>
      <c r="BE8" s="273" t="s">
        <v>185</v>
      </c>
      <c r="BF8" s="274" t="s">
        <v>185</v>
      </c>
      <c r="BG8" s="275" t="s">
        <v>185</v>
      </c>
      <c r="BH8" s="273" t="s">
        <v>185</v>
      </c>
      <c r="BI8" s="274" t="s">
        <v>185</v>
      </c>
      <c r="BJ8" s="275" t="s">
        <v>185</v>
      </c>
      <c r="BK8" s="273" t="s">
        <v>185</v>
      </c>
      <c r="BL8" s="274" t="s">
        <v>185</v>
      </c>
      <c r="BM8" s="275" t="s">
        <v>185</v>
      </c>
      <c r="BN8" s="273" t="s">
        <v>185</v>
      </c>
      <c r="BO8" s="274" t="s">
        <v>185</v>
      </c>
      <c r="BP8" s="275" t="s">
        <v>185</v>
      </c>
      <c r="BQ8" s="273" t="s">
        <v>185</v>
      </c>
      <c r="BR8" s="274" t="s">
        <v>185</v>
      </c>
      <c r="BS8" s="275" t="s">
        <v>185</v>
      </c>
      <c r="BT8" s="273" t="s">
        <v>185</v>
      </c>
      <c r="BU8" s="274" t="s">
        <v>185</v>
      </c>
      <c r="BV8" s="275" t="s">
        <v>185</v>
      </c>
      <c r="BW8" s="273"/>
      <c r="BX8" s="274"/>
      <c r="BY8" s="275"/>
      <c r="BZ8" s="273" t="s">
        <v>185</v>
      </c>
      <c r="CA8" s="274" t="s">
        <v>185</v>
      </c>
      <c r="CB8" s="275" t="s">
        <v>185</v>
      </c>
      <c r="CC8" s="273" t="s">
        <v>185</v>
      </c>
      <c r="CD8" s="274" t="s">
        <v>185</v>
      </c>
      <c r="CE8" s="275" t="s">
        <v>185</v>
      </c>
      <c r="CF8" s="273" t="s">
        <v>185</v>
      </c>
      <c r="CG8" s="274" t="s">
        <v>185</v>
      </c>
      <c r="CH8" s="275" t="s">
        <v>185</v>
      </c>
      <c r="CI8" s="273" t="s">
        <v>185</v>
      </c>
      <c r="CJ8" s="274" t="s">
        <v>185</v>
      </c>
      <c r="CK8" s="275" t="s">
        <v>185</v>
      </c>
      <c r="CL8" s="273" t="s">
        <v>185</v>
      </c>
      <c r="CM8" s="274" t="s">
        <v>185</v>
      </c>
      <c r="CN8" s="275" t="s">
        <v>185</v>
      </c>
      <c r="CO8" s="273" t="s">
        <v>185</v>
      </c>
      <c r="CP8" s="274" t="s">
        <v>185</v>
      </c>
      <c r="CQ8" s="275" t="s">
        <v>185</v>
      </c>
      <c r="CR8" s="273" t="s">
        <v>185</v>
      </c>
      <c r="CS8" s="274" t="s">
        <v>185</v>
      </c>
      <c r="CT8" s="275" t="s">
        <v>185</v>
      </c>
      <c r="CU8" s="273" t="s">
        <v>185</v>
      </c>
      <c r="CV8" s="274" t="s">
        <v>185</v>
      </c>
      <c r="CW8" s="275" t="s">
        <v>185</v>
      </c>
      <c r="CX8" s="273"/>
      <c r="CY8" s="274"/>
      <c r="CZ8" s="275"/>
      <c r="DA8" s="273" t="s">
        <v>185</v>
      </c>
      <c r="DB8" s="274" t="s">
        <v>185</v>
      </c>
      <c r="DC8" s="275" t="s">
        <v>185</v>
      </c>
      <c r="DD8" s="273" t="s">
        <v>185</v>
      </c>
      <c r="DE8" s="274" t="s">
        <v>185</v>
      </c>
      <c r="DF8" s="275" t="s">
        <v>185</v>
      </c>
      <c r="DG8" s="273" t="s">
        <v>185</v>
      </c>
      <c r="DH8" s="274" t="s">
        <v>185</v>
      </c>
      <c r="DI8" s="275" t="s">
        <v>185</v>
      </c>
      <c r="DJ8" s="273" t="s">
        <v>185</v>
      </c>
      <c r="DK8" s="274" t="s">
        <v>185</v>
      </c>
      <c r="DL8" s="275" t="s">
        <v>185</v>
      </c>
      <c r="DM8" s="273" t="s">
        <v>185</v>
      </c>
      <c r="DN8" s="274" t="s">
        <v>185</v>
      </c>
      <c r="DO8" s="275" t="s">
        <v>185</v>
      </c>
      <c r="DP8" s="273" t="s">
        <v>185</v>
      </c>
      <c r="DQ8" s="274" t="s">
        <v>185</v>
      </c>
      <c r="DR8" s="275" t="s">
        <v>185</v>
      </c>
      <c r="DS8" s="273" t="s">
        <v>185</v>
      </c>
      <c r="DT8" s="274" t="s">
        <v>185</v>
      </c>
      <c r="DU8" s="275" t="s">
        <v>185</v>
      </c>
      <c r="DV8" s="273" t="s">
        <v>185</v>
      </c>
      <c r="DW8" s="274" t="s">
        <v>185</v>
      </c>
      <c r="DX8" s="275" t="s">
        <v>185</v>
      </c>
      <c r="DY8" s="273"/>
      <c r="DZ8" s="274"/>
      <c r="EA8" s="275"/>
      <c r="EB8" s="273" t="s">
        <v>185</v>
      </c>
      <c r="EC8" s="274" t="s">
        <v>185</v>
      </c>
      <c r="ED8" s="275" t="s">
        <v>185</v>
      </c>
      <c r="EE8" s="273" t="s">
        <v>185</v>
      </c>
      <c r="EF8" s="274" t="s">
        <v>185</v>
      </c>
      <c r="EG8" s="275" t="s">
        <v>185</v>
      </c>
      <c r="EH8" s="273" t="s">
        <v>185</v>
      </c>
      <c r="EI8" s="274" t="s">
        <v>185</v>
      </c>
      <c r="EJ8" s="275" t="s">
        <v>185</v>
      </c>
      <c r="EK8" s="273" t="s">
        <v>185</v>
      </c>
      <c r="EL8" s="274" t="s">
        <v>185</v>
      </c>
      <c r="EM8" s="275" t="s">
        <v>185</v>
      </c>
      <c r="EN8" s="273" t="s">
        <v>185</v>
      </c>
      <c r="EO8" s="274" t="s">
        <v>185</v>
      </c>
      <c r="EP8" s="275" t="s">
        <v>185</v>
      </c>
      <c r="EQ8" s="273" t="s">
        <v>185</v>
      </c>
      <c r="ER8" s="274" t="s">
        <v>185</v>
      </c>
      <c r="ES8" s="275" t="s">
        <v>185</v>
      </c>
      <c r="ET8" s="273" t="s">
        <v>185</v>
      </c>
      <c r="EU8" s="274" t="s">
        <v>185</v>
      </c>
      <c r="EV8" s="275" t="s">
        <v>185</v>
      </c>
      <c r="EW8" s="273" t="s">
        <v>185</v>
      </c>
      <c r="EX8" s="274" t="s">
        <v>185</v>
      </c>
      <c r="EY8" s="275" t="s">
        <v>185</v>
      </c>
      <c r="EZ8" s="273"/>
      <c r="FA8" s="274"/>
      <c r="FB8" s="275"/>
      <c r="FC8" s="273" t="s">
        <v>185</v>
      </c>
      <c r="FD8" s="274" t="s">
        <v>185</v>
      </c>
      <c r="FE8" s="275" t="s">
        <v>185</v>
      </c>
      <c r="FF8" s="273" t="s">
        <v>185</v>
      </c>
      <c r="FG8" s="274" t="s">
        <v>185</v>
      </c>
      <c r="FH8" s="275" t="s">
        <v>185</v>
      </c>
    </row>
    <row r="9" spans="1:164" x14ac:dyDescent="0.35">
      <c r="A9" t="s">
        <v>190</v>
      </c>
      <c r="B9" t="s">
        <v>228</v>
      </c>
      <c r="C9" s="273"/>
      <c r="D9" s="274"/>
      <c r="E9" s="275"/>
      <c r="F9" s="273">
        <v>78</v>
      </c>
      <c r="G9" s="274">
        <v>66</v>
      </c>
      <c r="H9" s="274">
        <v>72</v>
      </c>
      <c r="I9" s="273">
        <v>32080</v>
      </c>
      <c r="J9" s="274">
        <v>30822</v>
      </c>
      <c r="K9" s="275">
        <v>62902</v>
      </c>
      <c r="L9" s="273"/>
      <c r="M9" s="274"/>
      <c r="N9" s="275"/>
      <c r="O9" s="273">
        <v>80</v>
      </c>
      <c r="P9" s="273">
        <v>70</v>
      </c>
      <c r="Q9" s="273">
        <v>75</v>
      </c>
      <c r="R9" s="273">
        <v>32080</v>
      </c>
      <c r="S9" s="274">
        <v>30822</v>
      </c>
      <c r="T9" s="275">
        <v>62902</v>
      </c>
      <c r="U9" s="273"/>
      <c r="V9" s="274"/>
      <c r="W9" s="275"/>
      <c r="X9" s="276">
        <v>35.6</v>
      </c>
      <c r="Y9" s="277">
        <v>33.6</v>
      </c>
      <c r="Z9" s="278">
        <v>34.6</v>
      </c>
      <c r="AA9" s="273">
        <v>32080</v>
      </c>
      <c r="AB9" s="274">
        <v>30822</v>
      </c>
      <c r="AC9" s="275">
        <v>62902</v>
      </c>
      <c r="AD9" s="273"/>
      <c r="AE9" s="274"/>
      <c r="AF9" s="275"/>
      <c r="AG9" s="273">
        <v>80</v>
      </c>
      <c r="AH9" s="273">
        <v>67</v>
      </c>
      <c r="AI9" s="273">
        <v>74</v>
      </c>
      <c r="AJ9" s="273">
        <v>15317</v>
      </c>
      <c r="AK9" s="274">
        <v>13921</v>
      </c>
      <c r="AL9" s="275">
        <v>29238</v>
      </c>
      <c r="AM9" s="273"/>
      <c r="AN9" s="274"/>
      <c r="AO9" s="275"/>
      <c r="AP9" s="273">
        <v>81</v>
      </c>
      <c r="AQ9" s="273">
        <v>70</v>
      </c>
      <c r="AR9" s="273">
        <v>76</v>
      </c>
      <c r="AS9" s="273">
        <v>15317</v>
      </c>
      <c r="AT9" s="274">
        <v>13921</v>
      </c>
      <c r="AU9" s="275">
        <v>29238</v>
      </c>
      <c r="AV9" s="273"/>
      <c r="AW9" s="274"/>
      <c r="AX9" s="275"/>
      <c r="AY9" s="276">
        <v>35.700000000000003</v>
      </c>
      <c r="AZ9" s="277">
        <v>33.799999999999997</v>
      </c>
      <c r="BA9" s="278">
        <v>34.799999999999997</v>
      </c>
      <c r="BB9" s="273">
        <v>15317</v>
      </c>
      <c r="BC9" s="274">
        <v>13921</v>
      </c>
      <c r="BD9" s="275">
        <v>29238</v>
      </c>
      <c r="BE9" s="273"/>
      <c r="BF9" s="274"/>
      <c r="BG9" s="275"/>
      <c r="BH9" s="273">
        <v>81</v>
      </c>
      <c r="BI9" s="273">
        <v>70</v>
      </c>
      <c r="BJ9" s="273">
        <v>76</v>
      </c>
      <c r="BK9" s="273">
        <v>1536</v>
      </c>
      <c r="BL9" s="274">
        <v>1562</v>
      </c>
      <c r="BM9" s="275">
        <v>3098</v>
      </c>
      <c r="BN9" s="273"/>
      <c r="BO9" s="274"/>
      <c r="BP9" s="275"/>
      <c r="BQ9" s="273">
        <v>83</v>
      </c>
      <c r="BR9" s="273">
        <v>74</v>
      </c>
      <c r="BS9" s="273">
        <v>79</v>
      </c>
      <c r="BT9" s="273">
        <v>1536</v>
      </c>
      <c r="BU9" s="274">
        <v>1562</v>
      </c>
      <c r="BV9" s="275">
        <v>3098</v>
      </c>
      <c r="BW9" s="273"/>
      <c r="BX9" s="274"/>
      <c r="BY9" s="275"/>
      <c r="BZ9" s="276">
        <v>36.5</v>
      </c>
      <c r="CA9" s="277">
        <v>34.5</v>
      </c>
      <c r="CB9" s="278">
        <v>35.5</v>
      </c>
      <c r="CC9" s="273">
        <v>1536</v>
      </c>
      <c r="CD9" s="274">
        <v>1562</v>
      </c>
      <c r="CE9" s="275">
        <v>3098</v>
      </c>
      <c r="CF9" s="273"/>
      <c r="CG9" s="274"/>
      <c r="CH9" s="275"/>
      <c r="CI9" s="273">
        <v>81</v>
      </c>
      <c r="CJ9" s="273">
        <v>70</v>
      </c>
      <c r="CK9" s="273">
        <v>76</v>
      </c>
      <c r="CL9" s="273">
        <v>19060</v>
      </c>
      <c r="CM9" s="274">
        <v>18658</v>
      </c>
      <c r="CN9" s="275">
        <v>37718</v>
      </c>
      <c r="CO9" s="273"/>
      <c r="CP9" s="274"/>
      <c r="CQ9" s="275"/>
      <c r="CR9" s="273">
        <v>83</v>
      </c>
      <c r="CS9" s="273">
        <v>72</v>
      </c>
      <c r="CT9" s="273">
        <v>77</v>
      </c>
      <c r="CU9" s="273">
        <v>19060</v>
      </c>
      <c r="CV9" s="274">
        <v>18658</v>
      </c>
      <c r="CW9" s="275">
        <v>37718</v>
      </c>
      <c r="CX9" s="273"/>
      <c r="CY9" s="274"/>
      <c r="CZ9" s="275"/>
      <c r="DA9" s="276">
        <v>36.6</v>
      </c>
      <c r="DB9" s="276">
        <v>34.9</v>
      </c>
      <c r="DC9" s="276">
        <v>35.700000000000003</v>
      </c>
      <c r="DD9" s="273">
        <v>19060</v>
      </c>
      <c r="DE9" s="274">
        <v>18658</v>
      </c>
      <c r="DF9" s="275">
        <v>37718</v>
      </c>
      <c r="DG9" s="273"/>
      <c r="DH9" s="274"/>
      <c r="DI9" s="275"/>
      <c r="DJ9" s="273">
        <v>80</v>
      </c>
      <c r="DK9" s="273">
        <v>69</v>
      </c>
      <c r="DL9" s="273">
        <v>75</v>
      </c>
      <c r="DM9" s="273">
        <v>226305</v>
      </c>
      <c r="DN9" s="274">
        <v>220638</v>
      </c>
      <c r="DO9" s="275">
        <v>446943</v>
      </c>
      <c r="DP9" s="273"/>
      <c r="DQ9" s="274"/>
      <c r="DR9" s="275"/>
      <c r="DS9" s="273">
        <v>81</v>
      </c>
      <c r="DT9" s="273">
        <v>71</v>
      </c>
      <c r="DU9" s="273">
        <v>76</v>
      </c>
      <c r="DV9" s="273">
        <v>226305</v>
      </c>
      <c r="DW9" s="274">
        <v>220638</v>
      </c>
      <c r="DX9" s="275">
        <v>446943</v>
      </c>
      <c r="DY9" s="273"/>
      <c r="DZ9" s="274"/>
      <c r="EA9" s="275"/>
      <c r="EB9" s="276">
        <v>36.4</v>
      </c>
      <c r="EC9" s="277">
        <v>34.700000000000003</v>
      </c>
      <c r="ED9" s="278">
        <v>35.6</v>
      </c>
      <c r="EE9" s="273">
        <v>226305</v>
      </c>
      <c r="EF9" s="274">
        <v>220638</v>
      </c>
      <c r="EG9" s="275">
        <v>446943</v>
      </c>
      <c r="EH9" s="273"/>
      <c r="EI9" s="274"/>
      <c r="EJ9" s="275"/>
      <c r="EK9" s="273">
        <v>80</v>
      </c>
      <c r="EL9" s="273">
        <v>68</v>
      </c>
      <c r="EM9" s="273">
        <v>74</v>
      </c>
      <c r="EN9" s="273">
        <v>303055</v>
      </c>
      <c r="EO9" s="274">
        <v>294089</v>
      </c>
      <c r="EP9" s="275">
        <v>597144</v>
      </c>
      <c r="EQ9" s="273"/>
      <c r="ER9" s="274"/>
      <c r="ES9" s="275"/>
      <c r="ET9" s="273">
        <v>81</v>
      </c>
      <c r="EU9" s="273">
        <v>71</v>
      </c>
      <c r="EV9" s="273">
        <v>76</v>
      </c>
      <c r="EW9" s="273">
        <v>303055</v>
      </c>
      <c r="EX9" s="274">
        <v>294089</v>
      </c>
      <c r="EY9" s="275">
        <v>597144</v>
      </c>
      <c r="EZ9" s="273"/>
      <c r="FA9" s="274"/>
      <c r="FB9" s="275"/>
      <c r="FC9" s="276">
        <v>36.299999999999997</v>
      </c>
      <c r="FD9" s="277">
        <v>34.5</v>
      </c>
      <c r="FE9" s="278">
        <v>35.4</v>
      </c>
      <c r="FF9" s="273">
        <v>303055</v>
      </c>
      <c r="FG9" s="274">
        <v>294089</v>
      </c>
      <c r="FH9" s="275">
        <v>597144</v>
      </c>
    </row>
    <row r="10" spans="1:164" x14ac:dyDescent="0.35">
      <c r="B10" t="s">
        <v>1551</v>
      </c>
      <c r="C10" s="273"/>
      <c r="D10" s="274"/>
      <c r="E10" s="275"/>
      <c r="F10" s="273">
        <v>28</v>
      </c>
      <c r="G10" s="274">
        <v>20</v>
      </c>
      <c r="H10" s="274">
        <v>22</v>
      </c>
      <c r="I10" s="273">
        <v>1839</v>
      </c>
      <c r="J10" s="274">
        <v>4239</v>
      </c>
      <c r="K10" s="275">
        <v>6078</v>
      </c>
      <c r="L10" s="273"/>
      <c r="M10" s="274"/>
      <c r="N10" s="275"/>
      <c r="O10" s="273">
        <v>30</v>
      </c>
      <c r="P10" s="273">
        <v>23</v>
      </c>
      <c r="Q10" s="273">
        <v>25</v>
      </c>
      <c r="R10" s="273">
        <v>1839</v>
      </c>
      <c r="S10" s="274">
        <v>4239</v>
      </c>
      <c r="T10" s="275">
        <v>6078</v>
      </c>
      <c r="U10" s="273"/>
      <c r="V10" s="274"/>
      <c r="W10" s="275"/>
      <c r="X10" s="276">
        <v>26.3</v>
      </c>
      <c r="Y10" s="277">
        <v>24.5</v>
      </c>
      <c r="Z10" s="278">
        <v>25.1</v>
      </c>
      <c r="AA10" s="273">
        <v>1839</v>
      </c>
      <c r="AB10" s="274">
        <v>4239</v>
      </c>
      <c r="AC10" s="275">
        <v>6078</v>
      </c>
      <c r="AD10" s="273"/>
      <c r="AE10" s="274"/>
      <c r="AF10" s="275"/>
      <c r="AG10" s="273">
        <v>31</v>
      </c>
      <c r="AH10" s="273">
        <v>24</v>
      </c>
      <c r="AI10" s="273">
        <v>26</v>
      </c>
      <c r="AJ10" s="273">
        <v>910</v>
      </c>
      <c r="AK10" s="274">
        <v>2418</v>
      </c>
      <c r="AL10" s="275">
        <v>3328</v>
      </c>
      <c r="AM10" s="273"/>
      <c r="AN10" s="274"/>
      <c r="AO10" s="275"/>
      <c r="AP10" s="273">
        <v>32</v>
      </c>
      <c r="AQ10" s="273">
        <v>26</v>
      </c>
      <c r="AR10" s="273">
        <v>27</v>
      </c>
      <c r="AS10" s="273">
        <v>910</v>
      </c>
      <c r="AT10" s="274">
        <v>2418</v>
      </c>
      <c r="AU10" s="275">
        <v>3328</v>
      </c>
      <c r="AV10" s="273"/>
      <c r="AW10" s="274"/>
      <c r="AX10" s="275"/>
      <c r="AY10" s="276">
        <v>26.7</v>
      </c>
      <c r="AZ10" s="277">
        <v>25.5</v>
      </c>
      <c r="BA10" s="278">
        <v>25.8</v>
      </c>
      <c r="BB10" s="273">
        <v>910</v>
      </c>
      <c r="BC10" s="274">
        <v>2418</v>
      </c>
      <c r="BD10" s="275">
        <v>3328</v>
      </c>
      <c r="BE10" s="273"/>
      <c r="BF10" s="274"/>
      <c r="BG10" s="275"/>
      <c r="BH10" s="273">
        <v>19</v>
      </c>
      <c r="BI10" s="273">
        <v>23</v>
      </c>
      <c r="BJ10" s="273">
        <v>22</v>
      </c>
      <c r="BK10" s="273">
        <v>58</v>
      </c>
      <c r="BL10" s="274">
        <v>124</v>
      </c>
      <c r="BM10" s="275">
        <v>182</v>
      </c>
      <c r="BN10" s="273"/>
      <c r="BO10" s="274"/>
      <c r="BP10" s="275"/>
      <c r="BQ10" s="273">
        <v>21</v>
      </c>
      <c r="BR10" s="273">
        <v>26</v>
      </c>
      <c r="BS10" s="273">
        <v>24</v>
      </c>
      <c r="BT10" s="273">
        <v>58</v>
      </c>
      <c r="BU10" s="274">
        <v>124</v>
      </c>
      <c r="BV10" s="275">
        <v>182</v>
      </c>
      <c r="BW10" s="273"/>
      <c r="BX10" s="274"/>
      <c r="BY10" s="275"/>
      <c r="BZ10" s="276">
        <v>24.9</v>
      </c>
      <c r="CA10" s="277">
        <v>24.9</v>
      </c>
      <c r="CB10" s="278">
        <v>24.9</v>
      </c>
      <c r="CC10" s="273">
        <v>58</v>
      </c>
      <c r="CD10" s="274">
        <v>124</v>
      </c>
      <c r="CE10" s="275">
        <v>182</v>
      </c>
      <c r="CF10" s="273"/>
      <c r="CG10" s="274"/>
      <c r="CH10" s="275"/>
      <c r="CI10" s="273">
        <v>32</v>
      </c>
      <c r="CJ10" s="273">
        <v>22</v>
      </c>
      <c r="CK10" s="273">
        <v>25</v>
      </c>
      <c r="CL10" s="273">
        <v>854</v>
      </c>
      <c r="CM10" s="274">
        <v>2193</v>
      </c>
      <c r="CN10" s="275">
        <v>3047</v>
      </c>
      <c r="CO10" s="273"/>
      <c r="CP10" s="274"/>
      <c r="CQ10" s="275"/>
      <c r="CR10" s="273">
        <v>33</v>
      </c>
      <c r="CS10" s="273">
        <v>24</v>
      </c>
      <c r="CT10" s="273">
        <v>26</v>
      </c>
      <c r="CU10" s="273">
        <v>854</v>
      </c>
      <c r="CV10" s="274">
        <v>2193</v>
      </c>
      <c r="CW10" s="275">
        <v>3047</v>
      </c>
      <c r="CX10" s="273"/>
      <c r="CY10" s="274"/>
      <c r="CZ10" s="275"/>
      <c r="DA10" s="276">
        <v>27.9</v>
      </c>
      <c r="DB10" s="276">
        <v>26.3</v>
      </c>
      <c r="DC10" s="276">
        <v>26.8</v>
      </c>
      <c r="DD10" s="273">
        <v>854</v>
      </c>
      <c r="DE10" s="274">
        <v>2193</v>
      </c>
      <c r="DF10" s="275">
        <v>3047</v>
      </c>
      <c r="DG10" s="273"/>
      <c r="DH10" s="274"/>
      <c r="DI10" s="275"/>
      <c r="DJ10" s="273">
        <v>32</v>
      </c>
      <c r="DK10" s="273">
        <v>24</v>
      </c>
      <c r="DL10" s="273">
        <v>26</v>
      </c>
      <c r="DM10" s="273">
        <v>10959</v>
      </c>
      <c r="DN10" s="274">
        <v>25744</v>
      </c>
      <c r="DO10" s="275">
        <v>36703</v>
      </c>
      <c r="DP10" s="273"/>
      <c r="DQ10" s="274"/>
      <c r="DR10" s="275"/>
      <c r="DS10" s="273">
        <v>33</v>
      </c>
      <c r="DT10" s="273">
        <v>25</v>
      </c>
      <c r="DU10" s="273">
        <v>27</v>
      </c>
      <c r="DV10" s="273">
        <v>10959</v>
      </c>
      <c r="DW10" s="274">
        <v>25744</v>
      </c>
      <c r="DX10" s="275">
        <v>36703</v>
      </c>
      <c r="DY10" s="273"/>
      <c r="DZ10" s="274"/>
      <c r="EA10" s="275"/>
      <c r="EB10" s="276">
        <v>27.9</v>
      </c>
      <c r="EC10" s="277">
        <v>26.6</v>
      </c>
      <c r="ED10" s="278">
        <v>27</v>
      </c>
      <c r="EE10" s="273">
        <v>10959</v>
      </c>
      <c r="EF10" s="274">
        <v>25744</v>
      </c>
      <c r="EG10" s="275">
        <v>36703</v>
      </c>
      <c r="EH10" s="273"/>
      <c r="EI10" s="274"/>
      <c r="EJ10" s="275"/>
      <c r="EK10" s="273">
        <v>31</v>
      </c>
      <c r="EL10" s="273">
        <v>23</v>
      </c>
      <c r="EM10" s="273">
        <v>25</v>
      </c>
      <c r="EN10" s="273">
        <v>15088</v>
      </c>
      <c r="EO10" s="274">
        <v>35774</v>
      </c>
      <c r="EP10" s="275">
        <v>50862</v>
      </c>
      <c r="EQ10" s="273"/>
      <c r="ER10" s="274"/>
      <c r="ES10" s="275"/>
      <c r="ET10" s="273">
        <v>32</v>
      </c>
      <c r="EU10" s="273">
        <v>25</v>
      </c>
      <c r="EV10" s="273">
        <v>27</v>
      </c>
      <c r="EW10" s="273">
        <v>15088</v>
      </c>
      <c r="EX10" s="274">
        <v>35774</v>
      </c>
      <c r="EY10" s="275">
        <v>50862</v>
      </c>
      <c r="EZ10" s="273"/>
      <c r="FA10" s="274"/>
      <c r="FB10" s="275"/>
      <c r="FC10" s="276">
        <v>27.6</v>
      </c>
      <c r="FD10" s="277">
        <v>26.2</v>
      </c>
      <c r="FE10" s="278">
        <v>26.6</v>
      </c>
      <c r="FF10" s="273">
        <v>15088</v>
      </c>
      <c r="FG10" s="274">
        <v>35774</v>
      </c>
      <c r="FH10" s="275">
        <v>50862</v>
      </c>
    </row>
    <row r="11" spans="1:164" x14ac:dyDescent="0.35">
      <c r="B11" t="s">
        <v>230</v>
      </c>
      <c r="C11" s="273" t="s">
        <v>191</v>
      </c>
      <c r="D11" s="274" t="s">
        <v>191</v>
      </c>
      <c r="E11" s="275" t="s">
        <v>191</v>
      </c>
      <c r="F11" s="273" t="s">
        <v>191</v>
      </c>
      <c r="G11" s="274" t="s">
        <v>191</v>
      </c>
      <c r="H11" s="274" t="s">
        <v>191</v>
      </c>
      <c r="I11" s="273" t="s">
        <v>191</v>
      </c>
      <c r="J11" s="274" t="s">
        <v>191</v>
      </c>
      <c r="K11" s="275" t="s">
        <v>191</v>
      </c>
      <c r="L11" s="273" t="s">
        <v>191</v>
      </c>
      <c r="M11" s="274" t="s">
        <v>191</v>
      </c>
      <c r="N11" s="275" t="s">
        <v>191</v>
      </c>
      <c r="O11" s="273" t="s">
        <v>191</v>
      </c>
      <c r="P11" s="273" t="s">
        <v>191</v>
      </c>
      <c r="Q11" s="273" t="s">
        <v>191</v>
      </c>
      <c r="R11" s="273" t="s">
        <v>191</v>
      </c>
      <c r="S11" s="274" t="s">
        <v>191</v>
      </c>
      <c r="T11" s="275" t="s">
        <v>191</v>
      </c>
      <c r="U11" s="273" t="s">
        <v>191</v>
      </c>
      <c r="V11" s="274" t="s">
        <v>191</v>
      </c>
      <c r="W11" s="275" t="s">
        <v>191</v>
      </c>
      <c r="X11" s="276" t="s">
        <v>191</v>
      </c>
      <c r="Y11" s="277" t="s">
        <v>191</v>
      </c>
      <c r="Z11" s="278" t="s">
        <v>191</v>
      </c>
      <c r="AA11" s="273" t="s">
        <v>191</v>
      </c>
      <c r="AB11" s="274" t="s">
        <v>191</v>
      </c>
      <c r="AC11" s="275" t="s">
        <v>191</v>
      </c>
      <c r="AD11" s="273" t="s">
        <v>191</v>
      </c>
      <c r="AE11" s="274" t="s">
        <v>191</v>
      </c>
      <c r="AF11" s="275" t="s">
        <v>191</v>
      </c>
      <c r="AG11" s="273" t="s">
        <v>191</v>
      </c>
      <c r="AH11" s="273" t="s">
        <v>191</v>
      </c>
      <c r="AI11" s="273" t="s">
        <v>191</v>
      </c>
      <c r="AJ11" s="273" t="s">
        <v>191</v>
      </c>
      <c r="AK11" s="274" t="s">
        <v>191</v>
      </c>
      <c r="AL11" s="275" t="s">
        <v>191</v>
      </c>
      <c r="AM11" s="273" t="s">
        <v>191</v>
      </c>
      <c r="AN11" s="274" t="s">
        <v>191</v>
      </c>
      <c r="AO11" s="275" t="s">
        <v>191</v>
      </c>
      <c r="AP11" s="273" t="s">
        <v>191</v>
      </c>
      <c r="AQ11" s="273" t="s">
        <v>191</v>
      </c>
      <c r="AR11" s="273" t="s">
        <v>191</v>
      </c>
      <c r="AS11" s="273" t="s">
        <v>191</v>
      </c>
      <c r="AT11" s="274" t="s">
        <v>191</v>
      </c>
      <c r="AU11" s="275" t="s">
        <v>191</v>
      </c>
      <c r="AV11" s="273" t="s">
        <v>191</v>
      </c>
      <c r="AW11" s="274" t="s">
        <v>191</v>
      </c>
      <c r="AX11" s="275" t="s">
        <v>191</v>
      </c>
      <c r="AY11" s="276" t="s">
        <v>191</v>
      </c>
      <c r="AZ11" s="277" t="s">
        <v>191</v>
      </c>
      <c r="BA11" s="278" t="s">
        <v>191</v>
      </c>
      <c r="BB11" s="273" t="s">
        <v>191</v>
      </c>
      <c r="BC11" s="274" t="s">
        <v>191</v>
      </c>
      <c r="BD11" s="275" t="s">
        <v>191</v>
      </c>
      <c r="BE11" s="273" t="s">
        <v>191</v>
      </c>
      <c r="BF11" s="274" t="s">
        <v>191</v>
      </c>
      <c r="BG11" s="275" t="s">
        <v>191</v>
      </c>
      <c r="BH11" s="273" t="s">
        <v>191</v>
      </c>
      <c r="BI11" s="273" t="s">
        <v>191</v>
      </c>
      <c r="BJ11" s="273" t="s">
        <v>191</v>
      </c>
      <c r="BK11" s="273" t="s">
        <v>191</v>
      </c>
      <c r="BL11" s="274" t="s">
        <v>191</v>
      </c>
      <c r="BM11" s="275" t="s">
        <v>191</v>
      </c>
      <c r="BN11" s="273" t="s">
        <v>191</v>
      </c>
      <c r="BO11" s="274" t="s">
        <v>191</v>
      </c>
      <c r="BP11" s="275" t="s">
        <v>191</v>
      </c>
      <c r="BQ11" s="273" t="s">
        <v>191</v>
      </c>
      <c r="BR11" s="273" t="s">
        <v>191</v>
      </c>
      <c r="BS11" s="273" t="s">
        <v>191</v>
      </c>
      <c r="BT11" s="273" t="s">
        <v>191</v>
      </c>
      <c r="BU11" s="274" t="s">
        <v>191</v>
      </c>
      <c r="BV11" s="275" t="s">
        <v>191</v>
      </c>
      <c r="BW11" s="273" t="s">
        <v>191</v>
      </c>
      <c r="BX11" s="274" t="s">
        <v>191</v>
      </c>
      <c r="BY11" s="275" t="s">
        <v>191</v>
      </c>
      <c r="BZ11" s="276" t="s">
        <v>191</v>
      </c>
      <c r="CA11" s="277" t="s">
        <v>191</v>
      </c>
      <c r="CB11" s="278" t="s">
        <v>191</v>
      </c>
      <c r="CC11" s="273" t="s">
        <v>191</v>
      </c>
      <c r="CD11" s="274" t="s">
        <v>191</v>
      </c>
      <c r="CE11" s="275" t="s">
        <v>191</v>
      </c>
      <c r="CF11" s="273" t="s">
        <v>191</v>
      </c>
      <c r="CG11" s="274" t="s">
        <v>191</v>
      </c>
      <c r="CH11" s="275" t="s">
        <v>191</v>
      </c>
      <c r="CI11" s="273" t="s">
        <v>191</v>
      </c>
      <c r="CJ11" s="273" t="s">
        <v>191</v>
      </c>
      <c r="CK11" s="273" t="s">
        <v>191</v>
      </c>
      <c r="CL11" s="273" t="s">
        <v>191</v>
      </c>
      <c r="CM11" s="274" t="s">
        <v>191</v>
      </c>
      <c r="CN11" s="275" t="s">
        <v>191</v>
      </c>
      <c r="CO11" s="273" t="s">
        <v>191</v>
      </c>
      <c r="CP11" s="274" t="s">
        <v>191</v>
      </c>
      <c r="CQ11" s="275" t="s">
        <v>191</v>
      </c>
      <c r="CR11" s="273" t="s">
        <v>191</v>
      </c>
      <c r="CS11" s="273" t="s">
        <v>191</v>
      </c>
      <c r="CT11" s="273" t="s">
        <v>191</v>
      </c>
      <c r="CU11" s="273" t="s">
        <v>191</v>
      </c>
      <c r="CV11" s="274" t="s">
        <v>191</v>
      </c>
      <c r="CW11" s="275" t="s">
        <v>191</v>
      </c>
      <c r="CX11" s="273" t="s">
        <v>191</v>
      </c>
      <c r="CY11" s="274" t="s">
        <v>191</v>
      </c>
      <c r="CZ11" s="275" t="s">
        <v>191</v>
      </c>
      <c r="DA11" s="276" t="s">
        <v>191</v>
      </c>
      <c r="DB11" s="276" t="s">
        <v>191</v>
      </c>
      <c r="DC11" s="276" t="s">
        <v>191</v>
      </c>
      <c r="DD11" s="273" t="s">
        <v>191</v>
      </c>
      <c r="DE11" s="274" t="s">
        <v>191</v>
      </c>
      <c r="DF11" s="275" t="s">
        <v>191</v>
      </c>
      <c r="DG11" s="273" t="s">
        <v>191</v>
      </c>
      <c r="DH11" s="274" t="s">
        <v>191</v>
      </c>
      <c r="DI11" s="275" t="s">
        <v>191</v>
      </c>
      <c r="DJ11" s="273" t="s">
        <v>191</v>
      </c>
      <c r="DK11" s="273" t="s">
        <v>191</v>
      </c>
      <c r="DL11" s="273" t="s">
        <v>191</v>
      </c>
      <c r="DM11" s="273" t="s">
        <v>191</v>
      </c>
      <c r="DN11" s="274" t="s">
        <v>191</v>
      </c>
      <c r="DO11" s="275" t="s">
        <v>191</v>
      </c>
      <c r="DP11" s="273" t="s">
        <v>191</v>
      </c>
      <c r="DQ11" s="274" t="s">
        <v>191</v>
      </c>
      <c r="DR11" s="275" t="s">
        <v>191</v>
      </c>
      <c r="DS11" s="273" t="s">
        <v>191</v>
      </c>
      <c r="DT11" s="273" t="s">
        <v>191</v>
      </c>
      <c r="DU11" s="273" t="s">
        <v>191</v>
      </c>
      <c r="DV11" s="273" t="s">
        <v>191</v>
      </c>
      <c r="DW11" s="274" t="s">
        <v>191</v>
      </c>
      <c r="DX11" s="275" t="s">
        <v>191</v>
      </c>
      <c r="DY11" s="273" t="s">
        <v>191</v>
      </c>
      <c r="DZ11" s="274" t="s">
        <v>191</v>
      </c>
      <c r="EA11" s="275" t="s">
        <v>191</v>
      </c>
      <c r="EB11" s="276" t="s">
        <v>191</v>
      </c>
      <c r="EC11" s="277" t="s">
        <v>191</v>
      </c>
      <c r="ED11" s="278" t="s">
        <v>191</v>
      </c>
      <c r="EE11" s="273" t="s">
        <v>191</v>
      </c>
      <c r="EF11" s="274" t="s">
        <v>191</v>
      </c>
      <c r="EG11" s="275" t="s">
        <v>191</v>
      </c>
      <c r="EH11" s="273" t="s">
        <v>191</v>
      </c>
      <c r="EI11" s="274" t="s">
        <v>191</v>
      </c>
      <c r="EJ11" s="275" t="s">
        <v>191</v>
      </c>
      <c r="EK11" s="273" t="s">
        <v>191</v>
      </c>
      <c r="EL11" s="273" t="s">
        <v>191</v>
      </c>
      <c r="EM11" s="273" t="s">
        <v>191</v>
      </c>
      <c r="EN11" s="273" t="s">
        <v>191</v>
      </c>
      <c r="EO11" s="274" t="s">
        <v>191</v>
      </c>
      <c r="EP11" s="275" t="s">
        <v>191</v>
      </c>
      <c r="EQ11" s="273" t="s">
        <v>191</v>
      </c>
      <c r="ER11" s="274" t="s">
        <v>191</v>
      </c>
      <c r="ES11" s="275" t="s">
        <v>191</v>
      </c>
      <c r="ET11" s="273" t="s">
        <v>191</v>
      </c>
      <c r="EU11" s="273" t="s">
        <v>191</v>
      </c>
      <c r="EV11" s="273" t="s">
        <v>191</v>
      </c>
      <c r="EW11" s="273" t="s">
        <v>191</v>
      </c>
      <c r="EX11" s="274" t="s">
        <v>191</v>
      </c>
      <c r="EY11" s="275" t="s">
        <v>191</v>
      </c>
      <c r="EZ11" s="273" t="s">
        <v>191</v>
      </c>
      <c r="FA11" s="274" t="s">
        <v>191</v>
      </c>
      <c r="FB11" s="275" t="s">
        <v>191</v>
      </c>
      <c r="FC11" s="276" t="s">
        <v>191</v>
      </c>
      <c r="FD11" s="277" t="s">
        <v>191</v>
      </c>
      <c r="FE11" s="278" t="s">
        <v>191</v>
      </c>
      <c r="FF11" s="273" t="s">
        <v>191</v>
      </c>
      <c r="FG11" s="274" t="s">
        <v>191</v>
      </c>
      <c r="FH11" s="275" t="s">
        <v>191</v>
      </c>
    </row>
    <row r="12" spans="1:164" x14ac:dyDescent="0.35">
      <c r="B12" t="s">
        <v>1157</v>
      </c>
      <c r="C12" s="273" t="s">
        <v>191</v>
      </c>
      <c r="D12" s="274" t="s">
        <v>191</v>
      </c>
      <c r="E12" s="275" t="s">
        <v>191</v>
      </c>
      <c r="F12" s="273" t="s">
        <v>191</v>
      </c>
      <c r="G12" s="274" t="s">
        <v>191</v>
      </c>
      <c r="H12" s="274" t="s">
        <v>191</v>
      </c>
      <c r="I12" s="273" t="s">
        <v>191</v>
      </c>
      <c r="J12" s="274" t="s">
        <v>191</v>
      </c>
      <c r="K12" s="275" t="s">
        <v>191</v>
      </c>
      <c r="L12" s="273" t="s">
        <v>191</v>
      </c>
      <c r="M12" s="274" t="s">
        <v>191</v>
      </c>
      <c r="N12" s="275" t="s">
        <v>191</v>
      </c>
      <c r="O12" s="273" t="s">
        <v>191</v>
      </c>
      <c r="P12" s="273" t="s">
        <v>191</v>
      </c>
      <c r="Q12" s="273" t="s">
        <v>191</v>
      </c>
      <c r="R12" s="273" t="s">
        <v>191</v>
      </c>
      <c r="S12" s="274" t="s">
        <v>191</v>
      </c>
      <c r="T12" s="275" t="s">
        <v>191</v>
      </c>
      <c r="U12" s="273" t="s">
        <v>191</v>
      </c>
      <c r="V12" s="274" t="s">
        <v>191</v>
      </c>
      <c r="W12" s="275" t="s">
        <v>191</v>
      </c>
      <c r="X12" s="276" t="s">
        <v>191</v>
      </c>
      <c r="Y12" s="277" t="s">
        <v>191</v>
      </c>
      <c r="Z12" s="278" t="s">
        <v>191</v>
      </c>
      <c r="AA12" s="273" t="s">
        <v>191</v>
      </c>
      <c r="AB12" s="274" t="s">
        <v>191</v>
      </c>
      <c r="AC12" s="275" t="s">
        <v>191</v>
      </c>
      <c r="AD12" s="273" t="s">
        <v>191</v>
      </c>
      <c r="AE12" s="274" t="s">
        <v>191</v>
      </c>
      <c r="AF12" s="275" t="s">
        <v>191</v>
      </c>
      <c r="AG12" s="273" t="s">
        <v>191</v>
      </c>
      <c r="AH12" s="273" t="s">
        <v>191</v>
      </c>
      <c r="AI12" s="273" t="s">
        <v>191</v>
      </c>
      <c r="AJ12" s="273" t="s">
        <v>191</v>
      </c>
      <c r="AK12" s="274" t="s">
        <v>191</v>
      </c>
      <c r="AL12" s="275" t="s">
        <v>191</v>
      </c>
      <c r="AM12" s="273" t="s">
        <v>191</v>
      </c>
      <c r="AN12" s="274" t="s">
        <v>191</v>
      </c>
      <c r="AO12" s="275" t="s">
        <v>191</v>
      </c>
      <c r="AP12" s="273" t="s">
        <v>191</v>
      </c>
      <c r="AQ12" s="273" t="s">
        <v>191</v>
      </c>
      <c r="AR12" s="273" t="s">
        <v>191</v>
      </c>
      <c r="AS12" s="273" t="s">
        <v>191</v>
      </c>
      <c r="AT12" s="274" t="s">
        <v>191</v>
      </c>
      <c r="AU12" s="275" t="s">
        <v>191</v>
      </c>
      <c r="AV12" s="273" t="s">
        <v>191</v>
      </c>
      <c r="AW12" s="274" t="s">
        <v>191</v>
      </c>
      <c r="AX12" s="275" t="s">
        <v>191</v>
      </c>
      <c r="AY12" s="276" t="s">
        <v>191</v>
      </c>
      <c r="AZ12" s="277" t="s">
        <v>191</v>
      </c>
      <c r="BA12" s="278" t="s">
        <v>191</v>
      </c>
      <c r="BB12" s="273" t="s">
        <v>191</v>
      </c>
      <c r="BC12" s="274" t="s">
        <v>191</v>
      </c>
      <c r="BD12" s="275" t="s">
        <v>191</v>
      </c>
      <c r="BE12" s="273" t="s">
        <v>191</v>
      </c>
      <c r="BF12" s="274" t="s">
        <v>191</v>
      </c>
      <c r="BG12" s="275" t="s">
        <v>191</v>
      </c>
      <c r="BH12" s="273" t="s">
        <v>191</v>
      </c>
      <c r="BI12" s="273" t="s">
        <v>191</v>
      </c>
      <c r="BJ12" s="273" t="s">
        <v>191</v>
      </c>
      <c r="BK12" s="273" t="s">
        <v>191</v>
      </c>
      <c r="BL12" s="274" t="s">
        <v>191</v>
      </c>
      <c r="BM12" s="275" t="s">
        <v>191</v>
      </c>
      <c r="BN12" s="273" t="s">
        <v>191</v>
      </c>
      <c r="BO12" s="274" t="s">
        <v>191</v>
      </c>
      <c r="BP12" s="275" t="s">
        <v>191</v>
      </c>
      <c r="BQ12" s="273" t="s">
        <v>191</v>
      </c>
      <c r="BR12" s="273" t="s">
        <v>191</v>
      </c>
      <c r="BS12" s="273" t="s">
        <v>191</v>
      </c>
      <c r="BT12" s="273" t="s">
        <v>191</v>
      </c>
      <c r="BU12" s="274" t="s">
        <v>191</v>
      </c>
      <c r="BV12" s="275" t="s">
        <v>191</v>
      </c>
      <c r="BW12" s="273" t="s">
        <v>191</v>
      </c>
      <c r="BX12" s="274" t="s">
        <v>191</v>
      </c>
      <c r="BY12" s="275" t="s">
        <v>191</v>
      </c>
      <c r="BZ12" s="276" t="s">
        <v>191</v>
      </c>
      <c r="CA12" s="277" t="s">
        <v>191</v>
      </c>
      <c r="CB12" s="278" t="s">
        <v>191</v>
      </c>
      <c r="CC12" s="273" t="s">
        <v>191</v>
      </c>
      <c r="CD12" s="274" t="s">
        <v>191</v>
      </c>
      <c r="CE12" s="275" t="s">
        <v>191</v>
      </c>
      <c r="CF12" s="273" t="s">
        <v>191</v>
      </c>
      <c r="CG12" s="274" t="s">
        <v>191</v>
      </c>
      <c r="CH12" s="275" t="s">
        <v>191</v>
      </c>
      <c r="CI12" s="273" t="s">
        <v>191</v>
      </c>
      <c r="CJ12" s="273" t="s">
        <v>191</v>
      </c>
      <c r="CK12" s="273" t="s">
        <v>191</v>
      </c>
      <c r="CL12" s="273" t="s">
        <v>191</v>
      </c>
      <c r="CM12" s="274" t="s">
        <v>191</v>
      </c>
      <c r="CN12" s="275" t="s">
        <v>191</v>
      </c>
      <c r="CO12" s="273" t="s">
        <v>191</v>
      </c>
      <c r="CP12" s="274" t="s">
        <v>191</v>
      </c>
      <c r="CQ12" s="275" t="s">
        <v>191</v>
      </c>
      <c r="CR12" s="273" t="s">
        <v>191</v>
      </c>
      <c r="CS12" s="273" t="s">
        <v>191</v>
      </c>
      <c r="CT12" s="273" t="s">
        <v>191</v>
      </c>
      <c r="CU12" s="273" t="s">
        <v>191</v>
      </c>
      <c r="CV12" s="274" t="s">
        <v>191</v>
      </c>
      <c r="CW12" s="275" t="s">
        <v>191</v>
      </c>
      <c r="CX12" s="273" t="s">
        <v>191</v>
      </c>
      <c r="CY12" s="274" t="s">
        <v>191</v>
      </c>
      <c r="CZ12" s="275" t="s">
        <v>191</v>
      </c>
      <c r="DA12" s="276" t="s">
        <v>191</v>
      </c>
      <c r="DB12" s="276" t="s">
        <v>191</v>
      </c>
      <c r="DC12" s="276" t="s">
        <v>191</v>
      </c>
      <c r="DD12" s="273" t="s">
        <v>191</v>
      </c>
      <c r="DE12" s="274" t="s">
        <v>191</v>
      </c>
      <c r="DF12" s="275" t="s">
        <v>191</v>
      </c>
      <c r="DG12" s="273" t="s">
        <v>191</v>
      </c>
      <c r="DH12" s="274" t="s">
        <v>191</v>
      </c>
      <c r="DI12" s="275" t="s">
        <v>191</v>
      </c>
      <c r="DJ12" s="273" t="s">
        <v>191</v>
      </c>
      <c r="DK12" s="273" t="s">
        <v>191</v>
      </c>
      <c r="DL12" s="273" t="s">
        <v>191</v>
      </c>
      <c r="DM12" s="273" t="s">
        <v>191</v>
      </c>
      <c r="DN12" s="274" t="s">
        <v>191</v>
      </c>
      <c r="DO12" s="275" t="s">
        <v>191</v>
      </c>
      <c r="DP12" s="273" t="s">
        <v>191</v>
      </c>
      <c r="DQ12" s="274" t="s">
        <v>191</v>
      </c>
      <c r="DR12" s="275" t="s">
        <v>191</v>
      </c>
      <c r="DS12" s="273" t="s">
        <v>191</v>
      </c>
      <c r="DT12" s="273" t="s">
        <v>191</v>
      </c>
      <c r="DU12" s="273" t="s">
        <v>191</v>
      </c>
      <c r="DV12" s="273" t="s">
        <v>191</v>
      </c>
      <c r="DW12" s="274" t="s">
        <v>191</v>
      </c>
      <c r="DX12" s="275" t="s">
        <v>191</v>
      </c>
      <c r="DY12" s="273" t="s">
        <v>191</v>
      </c>
      <c r="DZ12" s="274" t="s">
        <v>191</v>
      </c>
      <c r="EA12" s="275" t="s">
        <v>191</v>
      </c>
      <c r="EB12" s="276" t="s">
        <v>191</v>
      </c>
      <c r="EC12" s="277" t="s">
        <v>191</v>
      </c>
      <c r="ED12" s="278" t="s">
        <v>191</v>
      </c>
      <c r="EE12" s="273" t="s">
        <v>191</v>
      </c>
      <c r="EF12" s="274" t="s">
        <v>191</v>
      </c>
      <c r="EG12" s="275" t="s">
        <v>191</v>
      </c>
      <c r="EH12" s="273" t="s">
        <v>191</v>
      </c>
      <c r="EI12" s="274" t="s">
        <v>191</v>
      </c>
      <c r="EJ12" s="275" t="s">
        <v>191</v>
      </c>
      <c r="EK12" s="273" t="s">
        <v>191</v>
      </c>
      <c r="EL12" s="273" t="s">
        <v>191</v>
      </c>
      <c r="EM12" s="273" t="s">
        <v>191</v>
      </c>
      <c r="EN12" s="273" t="s">
        <v>191</v>
      </c>
      <c r="EO12" s="274" t="s">
        <v>191</v>
      </c>
      <c r="EP12" s="275" t="s">
        <v>191</v>
      </c>
      <c r="EQ12" s="273" t="s">
        <v>191</v>
      </c>
      <c r="ER12" s="274" t="s">
        <v>191</v>
      </c>
      <c r="ES12" s="275" t="s">
        <v>191</v>
      </c>
      <c r="ET12" s="273" t="s">
        <v>191</v>
      </c>
      <c r="EU12" s="273" t="s">
        <v>191</v>
      </c>
      <c r="EV12" s="273" t="s">
        <v>191</v>
      </c>
      <c r="EW12" s="273" t="s">
        <v>191</v>
      </c>
      <c r="EX12" s="274" t="s">
        <v>191</v>
      </c>
      <c r="EY12" s="275" t="s">
        <v>191</v>
      </c>
      <c r="EZ12" s="273" t="s">
        <v>191</v>
      </c>
      <c r="FA12" s="274" t="s">
        <v>191</v>
      </c>
      <c r="FB12" s="275" t="s">
        <v>191</v>
      </c>
      <c r="FC12" s="276" t="s">
        <v>191</v>
      </c>
      <c r="FD12" s="277" t="s">
        <v>191</v>
      </c>
      <c r="FE12" s="278" t="s">
        <v>191</v>
      </c>
      <c r="FF12" s="273" t="s">
        <v>191</v>
      </c>
      <c r="FG12" s="274" t="s">
        <v>191</v>
      </c>
      <c r="FH12" s="275" t="s">
        <v>191</v>
      </c>
    </row>
    <row r="13" spans="1:164" x14ac:dyDescent="0.35">
      <c r="B13" t="s">
        <v>1158</v>
      </c>
      <c r="C13" s="273" t="s">
        <v>191</v>
      </c>
      <c r="D13" s="274" t="s">
        <v>191</v>
      </c>
      <c r="E13" s="275" t="s">
        <v>191</v>
      </c>
      <c r="F13" s="273" t="s">
        <v>191</v>
      </c>
      <c r="G13" s="274" t="s">
        <v>191</v>
      </c>
      <c r="H13" s="274" t="s">
        <v>191</v>
      </c>
      <c r="I13" s="273" t="s">
        <v>191</v>
      </c>
      <c r="J13" s="274" t="s">
        <v>191</v>
      </c>
      <c r="K13" s="275" t="s">
        <v>191</v>
      </c>
      <c r="L13" s="273" t="s">
        <v>191</v>
      </c>
      <c r="M13" s="274" t="s">
        <v>191</v>
      </c>
      <c r="N13" s="275" t="s">
        <v>191</v>
      </c>
      <c r="O13" s="273" t="s">
        <v>191</v>
      </c>
      <c r="P13" s="273" t="s">
        <v>191</v>
      </c>
      <c r="Q13" s="273" t="s">
        <v>191</v>
      </c>
      <c r="R13" s="273" t="s">
        <v>191</v>
      </c>
      <c r="S13" s="274" t="s">
        <v>191</v>
      </c>
      <c r="T13" s="275" t="s">
        <v>191</v>
      </c>
      <c r="U13" s="273" t="s">
        <v>191</v>
      </c>
      <c r="V13" s="274" t="s">
        <v>191</v>
      </c>
      <c r="W13" s="275" t="s">
        <v>191</v>
      </c>
      <c r="X13" s="276" t="s">
        <v>191</v>
      </c>
      <c r="Y13" s="277" t="s">
        <v>191</v>
      </c>
      <c r="Z13" s="278" t="s">
        <v>191</v>
      </c>
      <c r="AA13" s="273" t="s">
        <v>191</v>
      </c>
      <c r="AB13" s="274" t="s">
        <v>191</v>
      </c>
      <c r="AC13" s="275" t="s">
        <v>191</v>
      </c>
      <c r="AD13" s="273" t="s">
        <v>191</v>
      </c>
      <c r="AE13" s="274" t="s">
        <v>191</v>
      </c>
      <c r="AF13" s="275" t="s">
        <v>191</v>
      </c>
      <c r="AG13" s="273" t="s">
        <v>191</v>
      </c>
      <c r="AH13" s="273" t="s">
        <v>191</v>
      </c>
      <c r="AI13" s="273" t="s">
        <v>191</v>
      </c>
      <c r="AJ13" s="273" t="s">
        <v>191</v>
      </c>
      <c r="AK13" s="274" t="s">
        <v>191</v>
      </c>
      <c r="AL13" s="275" t="s">
        <v>191</v>
      </c>
      <c r="AM13" s="273" t="s">
        <v>191</v>
      </c>
      <c r="AN13" s="274" t="s">
        <v>191</v>
      </c>
      <c r="AO13" s="275" t="s">
        <v>191</v>
      </c>
      <c r="AP13" s="273" t="s">
        <v>191</v>
      </c>
      <c r="AQ13" s="273" t="s">
        <v>191</v>
      </c>
      <c r="AR13" s="273" t="s">
        <v>191</v>
      </c>
      <c r="AS13" s="273" t="s">
        <v>191</v>
      </c>
      <c r="AT13" s="274" t="s">
        <v>191</v>
      </c>
      <c r="AU13" s="275" t="s">
        <v>191</v>
      </c>
      <c r="AV13" s="273" t="s">
        <v>191</v>
      </c>
      <c r="AW13" s="274" t="s">
        <v>191</v>
      </c>
      <c r="AX13" s="275" t="s">
        <v>191</v>
      </c>
      <c r="AY13" s="276" t="s">
        <v>191</v>
      </c>
      <c r="AZ13" s="277" t="s">
        <v>191</v>
      </c>
      <c r="BA13" s="278" t="s">
        <v>191</v>
      </c>
      <c r="BB13" s="273" t="s">
        <v>191</v>
      </c>
      <c r="BC13" s="274" t="s">
        <v>191</v>
      </c>
      <c r="BD13" s="275" t="s">
        <v>191</v>
      </c>
      <c r="BE13" s="273" t="s">
        <v>191</v>
      </c>
      <c r="BF13" s="274" t="s">
        <v>191</v>
      </c>
      <c r="BG13" s="275" t="s">
        <v>191</v>
      </c>
      <c r="BH13" s="273" t="s">
        <v>191</v>
      </c>
      <c r="BI13" s="274" t="s">
        <v>191</v>
      </c>
      <c r="BJ13" s="275" t="s">
        <v>191</v>
      </c>
      <c r="BK13" s="273" t="s">
        <v>191</v>
      </c>
      <c r="BL13" s="274" t="s">
        <v>191</v>
      </c>
      <c r="BM13" s="275" t="s">
        <v>191</v>
      </c>
      <c r="BN13" s="273" t="s">
        <v>191</v>
      </c>
      <c r="BO13" s="274" t="s">
        <v>191</v>
      </c>
      <c r="BP13" s="275" t="s">
        <v>191</v>
      </c>
      <c r="BQ13" s="273" t="s">
        <v>191</v>
      </c>
      <c r="BR13" s="274" t="s">
        <v>191</v>
      </c>
      <c r="BS13" s="275" t="s">
        <v>191</v>
      </c>
      <c r="BT13" s="273" t="s">
        <v>191</v>
      </c>
      <c r="BU13" s="274" t="s">
        <v>191</v>
      </c>
      <c r="BV13" s="275" t="s">
        <v>191</v>
      </c>
      <c r="BW13" s="273" t="s">
        <v>191</v>
      </c>
      <c r="BX13" s="274" t="s">
        <v>191</v>
      </c>
      <c r="BY13" s="275" t="s">
        <v>191</v>
      </c>
      <c r="BZ13" s="276" t="s">
        <v>191</v>
      </c>
      <c r="CA13" s="277" t="s">
        <v>191</v>
      </c>
      <c r="CB13" s="278" t="s">
        <v>191</v>
      </c>
      <c r="CC13" s="273" t="s">
        <v>191</v>
      </c>
      <c r="CD13" s="274" t="s">
        <v>191</v>
      </c>
      <c r="CE13" s="275" t="s">
        <v>191</v>
      </c>
      <c r="CF13" s="273" t="s">
        <v>191</v>
      </c>
      <c r="CG13" s="274" t="s">
        <v>191</v>
      </c>
      <c r="CH13" s="275" t="s">
        <v>191</v>
      </c>
      <c r="CI13" s="273" t="s">
        <v>191</v>
      </c>
      <c r="CJ13" s="273" t="s">
        <v>191</v>
      </c>
      <c r="CK13" s="273" t="s">
        <v>191</v>
      </c>
      <c r="CL13" s="273" t="s">
        <v>191</v>
      </c>
      <c r="CM13" s="274" t="s">
        <v>191</v>
      </c>
      <c r="CN13" s="275" t="s">
        <v>191</v>
      </c>
      <c r="CO13" s="273" t="s">
        <v>191</v>
      </c>
      <c r="CP13" s="274" t="s">
        <v>191</v>
      </c>
      <c r="CQ13" s="275" t="s">
        <v>191</v>
      </c>
      <c r="CR13" s="273" t="s">
        <v>191</v>
      </c>
      <c r="CS13" s="273" t="s">
        <v>191</v>
      </c>
      <c r="CT13" s="273" t="s">
        <v>191</v>
      </c>
      <c r="CU13" s="273" t="s">
        <v>191</v>
      </c>
      <c r="CV13" s="274" t="s">
        <v>191</v>
      </c>
      <c r="CW13" s="275" t="s">
        <v>191</v>
      </c>
      <c r="CX13" s="273" t="s">
        <v>191</v>
      </c>
      <c r="CY13" s="274" t="s">
        <v>191</v>
      </c>
      <c r="CZ13" s="275" t="s">
        <v>191</v>
      </c>
      <c r="DA13" s="276" t="s">
        <v>191</v>
      </c>
      <c r="DB13" s="276" t="s">
        <v>191</v>
      </c>
      <c r="DC13" s="276" t="s">
        <v>191</v>
      </c>
      <c r="DD13" s="273" t="s">
        <v>191</v>
      </c>
      <c r="DE13" s="274" t="s">
        <v>191</v>
      </c>
      <c r="DF13" s="275" t="s">
        <v>191</v>
      </c>
      <c r="DG13" s="273" t="s">
        <v>191</v>
      </c>
      <c r="DH13" s="274" t="s">
        <v>191</v>
      </c>
      <c r="DI13" s="275" t="s">
        <v>191</v>
      </c>
      <c r="DJ13" s="273" t="s">
        <v>191</v>
      </c>
      <c r="DK13" s="273" t="s">
        <v>191</v>
      </c>
      <c r="DL13" s="273" t="s">
        <v>191</v>
      </c>
      <c r="DM13" s="273" t="s">
        <v>191</v>
      </c>
      <c r="DN13" s="274" t="s">
        <v>191</v>
      </c>
      <c r="DO13" s="275" t="s">
        <v>191</v>
      </c>
      <c r="DP13" s="273" t="s">
        <v>191</v>
      </c>
      <c r="DQ13" s="274" t="s">
        <v>191</v>
      </c>
      <c r="DR13" s="275" t="s">
        <v>191</v>
      </c>
      <c r="DS13" s="273" t="s">
        <v>191</v>
      </c>
      <c r="DT13" s="273" t="s">
        <v>191</v>
      </c>
      <c r="DU13" s="273" t="s">
        <v>191</v>
      </c>
      <c r="DV13" s="273" t="s">
        <v>191</v>
      </c>
      <c r="DW13" s="274" t="s">
        <v>191</v>
      </c>
      <c r="DX13" s="275" t="s">
        <v>191</v>
      </c>
      <c r="DY13" s="273" t="s">
        <v>191</v>
      </c>
      <c r="DZ13" s="274" t="s">
        <v>191</v>
      </c>
      <c r="EA13" s="275" t="s">
        <v>191</v>
      </c>
      <c r="EB13" s="276" t="s">
        <v>191</v>
      </c>
      <c r="EC13" s="277" t="s">
        <v>191</v>
      </c>
      <c r="ED13" s="278" t="s">
        <v>191</v>
      </c>
      <c r="EE13" s="273" t="s">
        <v>191</v>
      </c>
      <c r="EF13" s="274" t="s">
        <v>191</v>
      </c>
      <c r="EG13" s="275" t="s">
        <v>191</v>
      </c>
      <c r="EH13" s="273" t="s">
        <v>191</v>
      </c>
      <c r="EI13" s="274" t="s">
        <v>191</v>
      </c>
      <c r="EJ13" s="275" t="s">
        <v>191</v>
      </c>
      <c r="EK13" s="273" t="s">
        <v>191</v>
      </c>
      <c r="EL13" s="273" t="s">
        <v>191</v>
      </c>
      <c r="EM13" s="273" t="s">
        <v>191</v>
      </c>
      <c r="EN13" s="273" t="s">
        <v>191</v>
      </c>
      <c r="EO13" s="274" t="s">
        <v>191</v>
      </c>
      <c r="EP13" s="275" t="s">
        <v>191</v>
      </c>
      <c r="EQ13" s="273" t="s">
        <v>191</v>
      </c>
      <c r="ER13" s="274" t="s">
        <v>191</v>
      </c>
      <c r="ES13" s="275" t="s">
        <v>191</v>
      </c>
      <c r="ET13" s="273" t="s">
        <v>191</v>
      </c>
      <c r="EU13" s="273" t="s">
        <v>191</v>
      </c>
      <c r="EV13" s="273" t="s">
        <v>191</v>
      </c>
      <c r="EW13" s="273" t="s">
        <v>191</v>
      </c>
      <c r="EX13" s="274" t="s">
        <v>191</v>
      </c>
      <c r="EY13" s="275" t="s">
        <v>191</v>
      </c>
      <c r="EZ13" s="273" t="s">
        <v>191</v>
      </c>
      <c r="FA13" s="274" t="s">
        <v>191</v>
      </c>
      <c r="FB13" s="275" t="s">
        <v>191</v>
      </c>
      <c r="FC13" s="276" t="s">
        <v>191</v>
      </c>
      <c r="FD13" s="277" t="s">
        <v>191</v>
      </c>
      <c r="FE13" s="278" t="s">
        <v>191</v>
      </c>
      <c r="FF13" s="273" t="s">
        <v>191</v>
      </c>
      <c r="FG13" s="274" t="s">
        <v>191</v>
      </c>
      <c r="FH13" s="275" t="s">
        <v>191</v>
      </c>
    </row>
    <row r="14" spans="1:164" x14ac:dyDescent="0.35">
      <c r="B14" t="s">
        <v>231</v>
      </c>
      <c r="C14" s="273" t="s">
        <v>191</v>
      </c>
      <c r="D14" s="274" t="s">
        <v>191</v>
      </c>
      <c r="E14" s="275" t="s">
        <v>191</v>
      </c>
      <c r="F14" s="273" t="s">
        <v>191</v>
      </c>
      <c r="G14" s="274" t="s">
        <v>191</v>
      </c>
      <c r="H14" s="274" t="s">
        <v>191</v>
      </c>
      <c r="I14" s="273" t="s">
        <v>191</v>
      </c>
      <c r="J14" s="274" t="s">
        <v>191</v>
      </c>
      <c r="K14" s="275" t="s">
        <v>191</v>
      </c>
      <c r="L14" s="273" t="s">
        <v>191</v>
      </c>
      <c r="M14" s="274" t="s">
        <v>191</v>
      </c>
      <c r="N14" s="275" t="s">
        <v>191</v>
      </c>
      <c r="O14" s="273" t="s">
        <v>191</v>
      </c>
      <c r="P14" s="273" t="s">
        <v>191</v>
      </c>
      <c r="Q14" s="273" t="s">
        <v>191</v>
      </c>
      <c r="R14" s="273" t="s">
        <v>191</v>
      </c>
      <c r="S14" s="274" t="s">
        <v>191</v>
      </c>
      <c r="T14" s="275" t="s">
        <v>191</v>
      </c>
      <c r="U14" s="273" t="s">
        <v>191</v>
      </c>
      <c r="V14" s="274" t="s">
        <v>191</v>
      </c>
      <c r="W14" s="275" t="s">
        <v>191</v>
      </c>
      <c r="X14" s="276" t="s">
        <v>191</v>
      </c>
      <c r="Y14" s="277" t="s">
        <v>191</v>
      </c>
      <c r="Z14" s="278" t="s">
        <v>191</v>
      </c>
      <c r="AA14" s="273" t="s">
        <v>191</v>
      </c>
      <c r="AB14" s="274" t="s">
        <v>191</v>
      </c>
      <c r="AC14" s="275" t="s">
        <v>191</v>
      </c>
      <c r="AD14" s="273" t="s">
        <v>191</v>
      </c>
      <c r="AE14" s="274" t="s">
        <v>191</v>
      </c>
      <c r="AF14" s="275" t="s">
        <v>191</v>
      </c>
      <c r="AG14" s="273" t="s">
        <v>191</v>
      </c>
      <c r="AH14" s="273" t="s">
        <v>191</v>
      </c>
      <c r="AI14" s="273" t="s">
        <v>191</v>
      </c>
      <c r="AJ14" s="273" t="s">
        <v>191</v>
      </c>
      <c r="AK14" s="274" t="s">
        <v>191</v>
      </c>
      <c r="AL14" s="275" t="s">
        <v>191</v>
      </c>
      <c r="AM14" s="273" t="s">
        <v>191</v>
      </c>
      <c r="AN14" s="274" t="s">
        <v>191</v>
      </c>
      <c r="AO14" s="275" t="s">
        <v>191</v>
      </c>
      <c r="AP14" s="273" t="s">
        <v>191</v>
      </c>
      <c r="AQ14" s="273" t="s">
        <v>191</v>
      </c>
      <c r="AR14" s="273" t="s">
        <v>191</v>
      </c>
      <c r="AS14" s="273" t="s">
        <v>191</v>
      </c>
      <c r="AT14" s="274" t="s">
        <v>191</v>
      </c>
      <c r="AU14" s="275" t="s">
        <v>191</v>
      </c>
      <c r="AV14" s="273" t="s">
        <v>191</v>
      </c>
      <c r="AW14" s="274" t="s">
        <v>191</v>
      </c>
      <c r="AX14" s="275" t="s">
        <v>191</v>
      </c>
      <c r="AY14" s="276" t="s">
        <v>191</v>
      </c>
      <c r="AZ14" s="277" t="s">
        <v>191</v>
      </c>
      <c r="BA14" s="278" t="s">
        <v>191</v>
      </c>
      <c r="BB14" s="273" t="s">
        <v>191</v>
      </c>
      <c r="BC14" s="274" t="s">
        <v>191</v>
      </c>
      <c r="BD14" s="275" t="s">
        <v>191</v>
      </c>
      <c r="BE14" s="273" t="s">
        <v>191</v>
      </c>
      <c r="BF14" s="274" t="s">
        <v>191</v>
      </c>
      <c r="BG14" s="275" t="s">
        <v>191</v>
      </c>
      <c r="BH14" s="273" t="s">
        <v>191</v>
      </c>
      <c r="BI14" s="274" t="s">
        <v>191</v>
      </c>
      <c r="BJ14" s="275" t="s">
        <v>191</v>
      </c>
      <c r="BK14" s="273" t="s">
        <v>191</v>
      </c>
      <c r="BL14" s="274" t="s">
        <v>191</v>
      </c>
      <c r="BM14" s="275" t="s">
        <v>191</v>
      </c>
      <c r="BN14" s="273" t="s">
        <v>191</v>
      </c>
      <c r="BO14" s="274" t="s">
        <v>191</v>
      </c>
      <c r="BP14" s="275" t="s">
        <v>191</v>
      </c>
      <c r="BQ14" s="273" t="s">
        <v>191</v>
      </c>
      <c r="BR14" s="274" t="s">
        <v>191</v>
      </c>
      <c r="BS14" s="275" t="s">
        <v>191</v>
      </c>
      <c r="BT14" s="273" t="s">
        <v>191</v>
      </c>
      <c r="BU14" s="274" t="s">
        <v>191</v>
      </c>
      <c r="BV14" s="275" t="s">
        <v>191</v>
      </c>
      <c r="BW14" s="273" t="s">
        <v>191</v>
      </c>
      <c r="BX14" s="274" t="s">
        <v>191</v>
      </c>
      <c r="BY14" s="275" t="s">
        <v>191</v>
      </c>
      <c r="BZ14" s="276" t="s">
        <v>191</v>
      </c>
      <c r="CA14" s="277" t="s">
        <v>191</v>
      </c>
      <c r="CB14" s="278" t="s">
        <v>191</v>
      </c>
      <c r="CC14" s="273" t="s">
        <v>191</v>
      </c>
      <c r="CD14" s="274" t="s">
        <v>191</v>
      </c>
      <c r="CE14" s="275" t="s">
        <v>191</v>
      </c>
      <c r="CF14" s="273" t="s">
        <v>191</v>
      </c>
      <c r="CG14" s="274" t="s">
        <v>191</v>
      </c>
      <c r="CH14" s="275" t="s">
        <v>191</v>
      </c>
      <c r="CI14" s="273" t="s">
        <v>191</v>
      </c>
      <c r="CJ14" s="273" t="s">
        <v>191</v>
      </c>
      <c r="CK14" s="273" t="s">
        <v>191</v>
      </c>
      <c r="CL14" s="273" t="s">
        <v>191</v>
      </c>
      <c r="CM14" s="274" t="s">
        <v>191</v>
      </c>
      <c r="CN14" s="275" t="s">
        <v>191</v>
      </c>
      <c r="CO14" s="273" t="s">
        <v>191</v>
      </c>
      <c r="CP14" s="274" t="s">
        <v>191</v>
      </c>
      <c r="CQ14" s="275" t="s">
        <v>191</v>
      </c>
      <c r="CR14" s="273" t="s">
        <v>191</v>
      </c>
      <c r="CS14" s="273" t="s">
        <v>191</v>
      </c>
      <c r="CT14" s="273" t="s">
        <v>191</v>
      </c>
      <c r="CU14" s="273" t="s">
        <v>191</v>
      </c>
      <c r="CV14" s="274" t="s">
        <v>191</v>
      </c>
      <c r="CW14" s="275" t="s">
        <v>191</v>
      </c>
      <c r="CX14" s="273" t="s">
        <v>191</v>
      </c>
      <c r="CY14" s="274" t="s">
        <v>191</v>
      </c>
      <c r="CZ14" s="275" t="s">
        <v>191</v>
      </c>
      <c r="DA14" s="276" t="s">
        <v>191</v>
      </c>
      <c r="DB14" s="276" t="s">
        <v>191</v>
      </c>
      <c r="DC14" s="276" t="s">
        <v>191</v>
      </c>
      <c r="DD14" s="273" t="s">
        <v>191</v>
      </c>
      <c r="DE14" s="274" t="s">
        <v>191</v>
      </c>
      <c r="DF14" s="275" t="s">
        <v>191</v>
      </c>
      <c r="DG14" s="273" t="s">
        <v>191</v>
      </c>
      <c r="DH14" s="274" t="s">
        <v>191</v>
      </c>
      <c r="DI14" s="275" t="s">
        <v>191</v>
      </c>
      <c r="DJ14" s="273" t="s">
        <v>191</v>
      </c>
      <c r="DK14" s="273" t="s">
        <v>191</v>
      </c>
      <c r="DL14" s="273" t="s">
        <v>191</v>
      </c>
      <c r="DM14" s="273" t="s">
        <v>191</v>
      </c>
      <c r="DN14" s="274" t="s">
        <v>191</v>
      </c>
      <c r="DO14" s="275" t="s">
        <v>191</v>
      </c>
      <c r="DP14" s="273" t="s">
        <v>191</v>
      </c>
      <c r="DQ14" s="274" t="s">
        <v>191</v>
      </c>
      <c r="DR14" s="275" t="s">
        <v>191</v>
      </c>
      <c r="DS14" s="273" t="s">
        <v>191</v>
      </c>
      <c r="DT14" s="273" t="s">
        <v>191</v>
      </c>
      <c r="DU14" s="273" t="s">
        <v>191</v>
      </c>
      <c r="DV14" s="273" t="s">
        <v>191</v>
      </c>
      <c r="DW14" s="274" t="s">
        <v>191</v>
      </c>
      <c r="DX14" s="275" t="s">
        <v>191</v>
      </c>
      <c r="DY14" s="273" t="s">
        <v>191</v>
      </c>
      <c r="DZ14" s="274" t="s">
        <v>191</v>
      </c>
      <c r="EA14" s="275" t="s">
        <v>191</v>
      </c>
      <c r="EB14" s="276" t="s">
        <v>191</v>
      </c>
      <c r="EC14" s="277" t="s">
        <v>191</v>
      </c>
      <c r="ED14" s="278" t="s">
        <v>191</v>
      </c>
      <c r="EE14" s="273" t="s">
        <v>191</v>
      </c>
      <c r="EF14" s="274" t="s">
        <v>191</v>
      </c>
      <c r="EG14" s="275" t="s">
        <v>191</v>
      </c>
      <c r="EH14" s="273" t="s">
        <v>191</v>
      </c>
      <c r="EI14" s="274" t="s">
        <v>191</v>
      </c>
      <c r="EJ14" s="275" t="s">
        <v>191</v>
      </c>
      <c r="EK14" s="273" t="s">
        <v>191</v>
      </c>
      <c r="EL14" s="273" t="s">
        <v>191</v>
      </c>
      <c r="EM14" s="273" t="s">
        <v>191</v>
      </c>
      <c r="EN14" s="273" t="s">
        <v>191</v>
      </c>
      <c r="EO14" s="274" t="s">
        <v>191</v>
      </c>
      <c r="EP14" s="275" t="s">
        <v>191</v>
      </c>
      <c r="EQ14" s="273" t="s">
        <v>191</v>
      </c>
      <c r="ER14" s="274" t="s">
        <v>191</v>
      </c>
      <c r="ES14" s="275" t="s">
        <v>191</v>
      </c>
      <c r="ET14" s="273" t="s">
        <v>191</v>
      </c>
      <c r="EU14" s="273" t="s">
        <v>191</v>
      </c>
      <c r="EV14" s="273" t="s">
        <v>191</v>
      </c>
      <c r="EW14" s="273" t="s">
        <v>191</v>
      </c>
      <c r="EX14" s="274" t="s">
        <v>191</v>
      </c>
      <c r="EY14" s="275" t="s">
        <v>191</v>
      </c>
      <c r="EZ14" s="273" t="s">
        <v>191</v>
      </c>
      <c r="FA14" s="274" t="s">
        <v>191</v>
      </c>
      <c r="FB14" s="275" t="s">
        <v>191</v>
      </c>
      <c r="FC14" s="276" t="s">
        <v>191</v>
      </c>
      <c r="FD14" s="277" t="s">
        <v>191</v>
      </c>
      <c r="FE14" s="278" t="s">
        <v>191</v>
      </c>
      <c r="FF14" s="273" t="s">
        <v>191</v>
      </c>
      <c r="FG14" s="274" t="s">
        <v>191</v>
      </c>
      <c r="FH14" s="275" t="s">
        <v>191</v>
      </c>
    </row>
    <row r="15" spans="1:164" x14ac:dyDescent="0.35">
      <c r="B15" t="s">
        <v>1567</v>
      </c>
      <c r="C15" s="273"/>
      <c r="D15" s="274"/>
      <c r="E15" s="275"/>
      <c r="F15" s="273">
        <v>4</v>
      </c>
      <c r="G15" s="274">
        <v>2</v>
      </c>
      <c r="H15" s="274">
        <v>3</v>
      </c>
      <c r="I15" s="273">
        <v>416</v>
      </c>
      <c r="J15" s="274">
        <v>867</v>
      </c>
      <c r="K15" s="275">
        <v>1283</v>
      </c>
      <c r="L15" s="273"/>
      <c r="M15" s="274"/>
      <c r="N15" s="275"/>
      <c r="O15" s="273">
        <v>4</v>
      </c>
      <c r="P15" s="273">
        <v>3</v>
      </c>
      <c r="Q15" s="273">
        <v>3</v>
      </c>
      <c r="R15" s="273">
        <v>416</v>
      </c>
      <c r="S15" s="274">
        <v>867</v>
      </c>
      <c r="T15" s="275">
        <v>1283</v>
      </c>
      <c r="U15" s="273"/>
      <c r="V15" s="274"/>
      <c r="W15" s="275"/>
      <c r="X15" s="276">
        <v>19.100000000000001</v>
      </c>
      <c r="Y15" s="277">
        <v>18.7</v>
      </c>
      <c r="Z15" s="278">
        <v>18.8</v>
      </c>
      <c r="AA15" s="273">
        <v>416</v>
      </c>
      <c r="AB15" s="274">
        <v>867</v>
      </c>
      <c r="AC15" s="275">
        <v>1283</v>
      </c>
      <c r="AD15" s="273"/>
      <c r="AE15" s="274"/>
      <c r="AF15" s="275"/>
      <c r="AG15" s="273">
        <v>6</v>
      </c>
      <c r="AH15" s="273">
        <v>2</v>
      </c>
      <c r="AI15" s="273">
        <v>3</v>
      </c>
      <c r="AJ15" s="273">
        <v>160</v>
      </c>
      <c r="AK15" s="274">
        <v>544</v>
      </c>
      <c r="AL15" s="275">
        <v>704</v>
      </c>
      <c r="AM15" s="273"/>
      <c r="AN15" s="274"/>
      <c r="AO15" s="275"/>
      <c r="AP15" s="273">
        <v>6</v>
      </c>
      <c r="AQ15" s="273">
        <v>3</v>
      </c>
      <c r="AR15" s="273">
        <v>3</v>
      </c>
      <c r="AS15" s="273">
        <v>160</v>
      </c>
      <c r="AT15" s="274">
        <v>544</v>
      </c>
      <c r="AU15" s="275">
        <v>704</v>
      </c>
      <c r="AV15" s="273"/>
      <c r="AW15" s="274"/>
      <c r="AX15" s="275"/>
      <c r="AY15" s="276">
        <v>19</v>
      </c>
      <c r="AZ15" s="277">
        <v>18.600000000000001</v>
      </c>
      <c r="BA15" s="278">
        <v>18.7</v>
      </c>
      <c r="BB15" s="273">
        <v>160</v>
      </c>
      <c r="BC15" s="274">
        <v>544</v>
      </c>
      <c r="BD15" s="275">
        <v>704</v>
      </c>
      <c r="BE15" s="273"/>
      <c r="BF15" s="274"/>
      <c r="BG15" s="275"/>
      <c r="BH15" s="273" t="s">
        <v>197</v>
      </c>
      <c r="BI15" s="274" t="s">
        <v>197</v>
      </c>
      <c r="BJ15" s="275" t="s">
        <v>197</v>
      </c>
      <c r="BK15" s="273">
        <v>8</v>
      </c>
      <c r="BL15" s="274">
        <v>40</v>
      </c>
      <c r="BM15" s="275">
        <v>48</v>
      </c>
      <c r="BN15" s="273"/>
      <c r="BO15" s="274"/>
      <c r="BP15" s="275"/>
      <c r="BQ15" s="273" t="s">
        <v>197</v>
      </c>
      <c r="BR15" s="274" t="s">
        <v>197</v>
      </c>
      <c r="BS15" s="275" t="s">
        <v>197</v>
      </c>
      <c r="BT15" s="273">
        <v>8</v>
      </c>
      <c r="BU15" s="274">
        <v>40</v>
      </c>
      <c r="BV15" s="275">
        <v>48</v>
      </c>
      <c r="BW15" s="273"/>
      <c r="BX15" s="274"/>
      <c r="BY15" s="275"/>
      <c r="BZ15" s="276">
        <v>19.399999999999999</v>
      </c>
      <c r="CA15" s="277">
        <v>19.3</v>
      </c>
      <c r="CB15" s="278">
        <v>19.3</v>
      </c>
      <c r="CC15" s="273">
        <v>8</v>
      </c>
      <c r="CD15" s="274">
        <v>40</v>
      </c>
      <c r="CE15" s="275">
        <v>48</v>
      </c>
      <c r="CF15" s="273"/>
      <c r="CG15" s="274"/>
      <c r="CH15" s="275"/>
      <c r="CI15" s="273">
        <v>4</v>
      </c>
      <c r="CJ15" s="273">
        <v>4</v>
      </c>
      <c r="CK15" s="273">
        <v>4</v>
      </c>
      <c r="CL15" s="273">
        <v>166</v>
      </c>
      <c r="CM15" s="274">
        <v>407</v>
      </c>
      <c r="CN15" s="275">
        <v>573</v>
      </c>
      <c r="CO15" s="273"/>
      <c r="CP15" s="274"/>
      <c r="CQ15" s="275"/>
      <c r="CR15" s="273">
        <v>5</v>
      </c>
      <c r="CS15" s="273">
        <v>5</v>
      </c>
      <c r="CT15" s="273">
        <v>5</v>
      </c>
      <c r="CU15" s="273">
        <v>166</v>
      </c>
      <c r="CV15" s="274">
        <v>407</v>
      </c>
      <c r="CW15" s="275">
        <v>573</v>
      </c>
      <c r="CX15" s="273"/>
      <c r="CY15" s="274"/>
      <c r="CZ15" s="275"/>
      <c r="DA15" s="276">
        <v>19.399999999999999</v>
      </c>
      <c r="DB15" s="276">
        <v>19.3</v>
      </c>
      <c r="DC15" s="276">
        <v>19.3</v>
      </c>
      <c r="DD15" s="273">
        <v>166</v>
      </c>
      <c r="DE15" s="274">
        <v>407</v>
      </c>
      <c r="DF15" s="275">
        <v>573</v>
      </c>
      <c r="DG15" s="273"/>
      <c r="DH15" s="274"/>
      <c r="DI15" s="275"/>
      <c r="DJ15" s="273">
        <v>6</v>
      </c>
      <c r="DK15" s="273">
        <v>3</v>
      </c>
      <c r="DL15" s="273">
        <v>4</v>
      </c>
      <c r="DM15" s="273">
        <v>1721</v>
      </c>
      <c r="DN15" s="274">
        <v>4659</v>
      </c>
      <c r="DO15" s="275">
        <v>6380</v>
      </c>
      <c r="DP15" s="273"/>
      <c r="DQ15" s="274"/>
      <c r="DR15" s="275"/>
      <c r="DS15" s="273">
        <v>6</v>
      </c>
      <c r="DT15" s="273">
        <v>4</v>
      </c>
      <c r="DU15" s="273">
        <v>4</v>
      </c>
      <c r="DV15" s="273">
        <v>1721</v>
      </c>
      <c r="DW15" s="274">
        <v>4659</v>
      </c>
      <c r="DX15" s="275">
        <v>6380</v>
      </c>
      <c r="DY15" s="273"/>
      <c r="DZ15" s="274"/>
      <c r="EA15" s="275"/>
      <c r="EB15" s="276">
        <v>20</v>
      </c>
      <c r="EC15" s="277">
        <v>19.7</v>
      </c>
      <c r="ED15" s="278">
        <v>19.8</v>
      </c>
      <c r="EE15" s="273">
        <v>1721</v>
      </c>
      <c r="EF15" s="274">
        <v>4659</v>
      </c>
      <c r="EG15" s="275">
        <v>6380</v>
      </c>
      <c r="EH15" s="273"/>
      <c r="EI15" s="274"/>
      <c r="EJ15" s="275"/>
      <c r="EK15" s="273">
        <v>5</v>
      </c>
      <c r="EL15" s="273">
        <v>3</v>
      </c>
      <c r="EM15" s="273">
        <v>4</v>
      </c>
      <c r="EN15" s="273">
        <v>2558</v>
      </c>
      <c r="EO15" s="274">
        <v>6715</v>
      </c>
      <c r="EP15" s="275">
        <v>9273</v>
      </c>
      <c r="EQ15" s="273"/>
      <c r="ER15" s="274"/>
      <c r="ES15" s="275"/>
      <c r="ET15" s="273">
        <v>5</v>
      </c>
      <c r="EU15" s="273">
        <v>4</v>
      </c>
      <c r="EV15" s="273">
        <v>4</v>
      </c>
      <c r="EW15" s="273">
        <v>2558</v>
      </c>
      <c r="EX15" s="274">
        <v>6715</v>
      </c>
      <c r="EY15" s="275">
        <v>9273</v>
      </c>
      <c r="EZ15" s="273"/>
      <c r="FA15" s="274"/>
      <c r="FB15" s="275"/>
      <c r="FC15" s="276">
        <v>19.7</v>
      </c>
      <c r="FD15" s="277">
        <v>19.399999999999999</v>
      </c>
      <c r="FE15" s="278">
        <v>19.5</v>
      </c>
      <c r="FF15" s="273">
        <v>2558</v>
      </c>
      <c r="FG15" s="274">
        <v>6715</v>
      </c>
      <c r="FH15" s="275">
        <v>9273</v>
      </c>
    </row>
    <row r="16" spans="1:164" x14ac:dyDescent="0.35">
      <c r="B16" t="s">
        <v>229</v>
      </c>
      <c r="C16" s="273"/>
      <c r="D16" s="274"/>
      <c r="E16" s="275"/>
      <c r="F16" s="273">
        <v>23</v>
      </c>
      <c r="G16" s="274">
        <v>17</v>
      </c>
      <c r="H16" s="274">
        <v>19</v>
      </c>
      <c r="I16" s="273">
        <v>2255</v>
      </c>
      <c r="J16" s="274">
        <v>5106</v>
      </c>
      <c r="K16" s="275">
        <v>7361</v>
      </c>
      <c r="L16" s="273"/>
      <c r="M16" s="274"/>
      <c r="N16" s="275"/>
      <c r="O16" s="273">
        <v>25</v>
      </c>
      <c r="P16" s="273">
        <v>19</v>
      </c>
      <c r="Q16" s="273">
        <v>21</v>
      </c>
      <c r="R16" s="273">
        <v>2255</v>
      </c>
      <c r="S16" s="274">
        <v>5106</v>
      </c>
      <c r="T16" s="275">
        <v>7361</v>
      </c>
      <c r="U16" s="273"/>
      <c r="V16" s="274"/>
      <c r="W16" s="275"/>
      <c r="X16" s="276">
        <v>25</v>
      </c>
      <c r="Y16" s="277">
        <v>23.5</v>
      </c>
      <c r="Z16" s="278">
        <v>24</v>
      </c>
      <c r="AA16" s="273">
        <v>2255</v>
      </c>
      <c r="AB16" s="274">
        <v>5106</v>
      </c>
      <c r="AC16" s="275">
        <v>7361</v>
      </c>
      <c r="AD16" s="273"/>
      <c r="AE16" s="274"/>
      <c r="AF16" s="275"/>
      <c r="AG16" s="273">
        <v>27</v>
      </c>
      <c r="AH16" s="273">
        <v>20</v>
      </c>
      <c r="AI16" s="273">
        <v>22</v>
      </c>
      <c r="AJ16" s="273">
        <v>1070</v>
      </c>
      <c r="AK16" s="274">
        <v>2962</v>
      </c>
      <c r="AL16" s="275">
        <v>4032</v>
      </c>
      <c r="AM16" s="273"/>
      <c r="AN16" s="274"/>
      <c r="AO16" s="275"/>
      <c r="AP16" s="273">
        <v>28</v>
      </c>
      <c r="AQ16" s="273">
        <v>22</v>
      </c>
      <c r="AR16" s="273">
        <v>23</v>
      </c>
      <c r="AS16" s="273">
        <v>1070</v>
      </c>
      <c r="AT16" s="274">
        <v>2962</v>
      </c>
      <c r="AU16" s="275">
        <v>4032</v>
      </c>
      <c r="AV16" s="273"/>
      <c r="AW16" s="274"/>
      <c r="AX16" s="275"/>
      <c r="AY16" s="276">
        <v>25.5</v>
      </c>
      <c r="AZ16" s="277">
        <v>24.2</v>
      </c>
      <c r="BA16" s="278">
        <v>24.5</v>
      </c>
      <c r="BB16" s="273">
        <v>1070</v>
      </c>
      <c r="BC16" s="274">
        <v>2962</v>
      </c>
      <c r="BD16" s="275">
        <v>4032</v>
      </c>
      <c r="BE16" s="273"/>
      <c r="BF16" s="274"/>
      <c r="BG16" s="275"/>
      <c r="BH16" s="273">
        <v>17</v>
      </c>
      <c r="BI16" s="273">
        <v>18</v>
      </c>
      <c r="BJ16" s="273">
        <v>18</v>
      </c>
      <c r="BK16" s="273">
        <v>66</v>
      </c>
      <c r="BL16" s="274">
        <v>164</v>
      </c>
      <c r="BM16" s="275">
        <v>230</v>
      </c>
      <c r="BN16" s="273"/>
      <c r="BO16" s="274"/>
      <c r="BP16" s="275"/>
      <c r="BQ16" s="273">
        <v>18</v>
      </c>
      <c r="BR16" s="273">
        <v>20</v>
      </c>
      <c r="BS16" s="273">
        <v>20</v>
      </c>
      <c r="BT16" s="273">
        <v>66</v>
      </c>
      <c r="BU16" s="274">
        <v>164</v>
      </c>
      <c r="BV16" s="275">
        <v>230</v>
      </c>
      <c r="BW16" s="273"/>
      <c r="BX16" s="274"/>
      <c r="BY16" s="275"/>
      <c r="BZ16" s="276">
        <v>24.2</v>
      </c>
      <c r="CA16" s="277">
        <v>23.5</v>
      </c>
      <c r="CB16" s="278">
        <v>23.7</v>
      </c>
      <c r="CC16" s="273">
        <v>66</v>
      </c>
      <c r="CD16" s="274">
        <v>164</v>
      </c>
      <c r="CE16" s="275">
        <v>230</v>
      </c>
      <c r="CF16" s="273"/>
      <c r="CG16" s="274"/>
      <c r="CH16" s="275"/>
      <c r="CI16" s="273">
        <v>28</v>
      </c>
      <c r="CJ16" s="273">
        <v>20</v>
      </c>
      <c r="CK16" s="273">
        <v>22</v>
      </c>
      <c r="CL16" s="273">
        <v>1020</v>
      </c>
      <c r="CM16" s="274">
        <v>2600</v>
      </c>
      <c r="CN16" s="275">
        <v>3620</v>
      </c>
      <c r="CO16" s="273"/>
      <c r="CP16" s="274"/>
      <c r="CQ16" s="275"/>
      <c r="CR16" s="273">
        <v>29</v>
      </c>
      <c r="CS16" s="273">
        <v>21</v>
      </c>
      <c r="CT16" s="273">
        <v>23</v>
      </c>
      <c r="CU16" s="273">
        <v>1020</v>
      </c>
      <c r="CV16" s="274">
        <v>2600</v>
      </c>
      <c r="CW16" s="275">
        <v>3620</v>
      </c>
      <c r="CX16" s="273"/>
      <c r="CY16" s="274"/>
      <c r="CZ16" s="275"/>
      <c r="DA16" s="276">
        <v>26.5</v>
      </c>
      <c r="DB16" s="276">
        <v>25.2</v>
      </c>
      <c r="DC16" s="276">
        <v>25.6</v>
      </c>
      <c r="DD16" s="273">
        <v>1020</v>
      </c>
      <c r="DE16" s="274">
        <v>2600</v>
      </c>
      <c r="DF16" s="275">
        <v>3620</v>
      </c>
      <c r="DG16" s="273"/>
      <c r="DH16" s="274"/>
      <c r="DI16" s="275"/>
      <c r="DJ16" s="273">
        <v>28</v>
      </c>
      <c r="DK16" s="273">
        <v>21</v>
      </c>
      <c r="DL16" s="273">
        <v>23</v>
      </c>
      <c r="DM16" s="273">
        <v>12680</v>
      </c>
      <c r="DN16" s="274">
        <v>30403</v>
      </c>
      <c r="DO16" s="275">
        <v>43083</v>
      </c>
      <c r="DP16" s="273"/>
      <c r="DQ16" s="274"/>
      <c r="DR16" s="275"/>
      <c r="DS16" s="273">
        <v>29</v>
      </c>
      <c r="DT16" s="273">
        <v>22</v>
      </c>
      <c r="DU16" s="273">
        <v>24</v>
      </c>
      <c r="DV16" s="273">
        <v>12680</v>
      </c>
      <c r="DW16" s="274">
        <v>30403</v>
      </c>
      <c r="DX16" s="275">
        <v>43083</v>
      </c>
      <c r="DY16" s="273"/>
      <c r="DZ16" s="274"/>
      <c r="EA16" s="275"/>
      <c r="EB16" s="276">
        <v>26.8</v>
      </c>
      <c r="EC16" s="277">
        <v>25.6</v>
      </c>
      <c r="ED16" s="278">
        <v>25.9</v>
      </c>
      <c r="EE16" s="273">
        <v>12680</v>
      </c>
      <c r="EF16" s="274">
        <v>30403</v>
      </c>
      <c r="EG16" s="275">
        <v>43083</v>
      </c>
      <c r="EH16" s="273"/>
      <c r="EI16" s="274"/>
      <c r="EJ16" s="275"/>
      <c r="EK16" s="273">
        <v>27</v>
      </c>
      <c r="EL16" s="273">
        <v>20</v>
      </c>
      <c r="EM16" s="273">
        <v>22</v>
      </c>
      <c r="EN16" s="273">
        <v>17646</v>
      </c>
      <c r="EO16" s="274">
        <v>42489</v>
      </c>
      <c r="EP16" s="275">
        <v>60135</v>
      </c>
      <c r="EQ16" s="273"/>
      <c r="ER16" s="274"/>
      <c r="ES16" s="275"/>
      <c r="ET16" s="273">
        <v>28</v>
      </c>
      <c r="EU16" s="273">
        <v>21</v>
      </c>
      <c r="EV16" s="273">
        <v>23</v>
      </c>
      <c r="EW16" s="273">
        <v>17646</v>
      </c>
      <c r="EX16" s="274">
        <v>42489</v>
      </c>
      <c r="EY16" s="275">
        <v>60135</v>
      </c>
      <c r="EZ16" s="273"/>
      <c r="FA16" s="274"/>
      <c r="FB16" s="275"/>
      <c r="FC16" s="276">
        <v>26.4</v>
      </c>
      <c r="FD16" s="277">
        <v>25.1</v>
      </c>
      <c r="FE16" s="278">
        <v>25.5</v>
      </c>
      <c r="FF16" s="273">
        <v>17646</v>
      </c>
      <c r="FG16" s="274">
        <v>42489</v>
      </c>
      <c r="FH16" s="275">
        <v>60135</v>
      </c>
    </row>
    <row r="17" spans="2:164" x14ac:dyDescent="0.35">
      <c r="B17" t="s">
        <v>1137</v>
      </c>
      <c r="C17" s="273"/>
      <c r="D17" s="274"/>
      <c r="E17" s="275"/>
      <c r="F17" s="273"/>
      <c r="G17" s="274"/>
      <c r="H17" s="274"/>
      <c r="I17" s="273"/>
      <c r="J17" s="274"/>
      <c r="K17" s="275"/>
      <c r="L17" s="273"/>
      <c r="M17" s="274"/>
      <c r="N17" s="275"/>
      <c r="O17" s="273"/>
      <c r="P17" s="273"/>
      <c r="Q17" s="273"/>
      <c r="R17" s="273"/>
      <c r="S17" s="274"/>
      <c r="T17" s="275"/>
      <c r="U17" s="273"/>
      <c r="V17" s="274"/>
      <c r="W17" s="275"/>
      <c r="X17" s="276"/>
      <c r="Y17" s="277"/>
      <c r="Z17" s="278"/>
      <c r="AA17" s="273"/>
      <c r="AB17" s="274"/>
      <c r="AC17" s="275"/>
      <c r="AD17" s="273"/>
      <c r="AE17" s="274"/>
      <c r="AF17" s="275"/>
      <c r="AG17" s="273"/>
      <c r="AH17" s="273"/>
      <c r="AI17" s="273"/>
      <c r="AJ17" s="273"/>
      <c r="AK17" s="274"/>
      <c r="AL17" s="275"/>
      <c r="AM17" s="273"/>
      <c r="AN17" s="274"/>
      <c r="AO17" s="275"/>
      <c r="AP17" s="273"/>
      <c r="AQ17" s="273"/>
      <c r="AR17" s="273"/>
      <c r="AS17" s="273"/>
      <c r="AT17" s="274"/>
      <c r="AU17" s="275"/>
      <c r="AV17" s="273"/>
      <c r="AW17" s="274"/>
      <c r="AX17" s="275"/>
      <c r="AY17" s="276"/>
      <c r="AZ17" s="277"/>
      <c r="BA17" s="278"/>
      <c r="BB17" s="273"/>
      <c r="BC17" s="274"/>
      <c r="BD17" s="275"/>
      <c r="BE17" s="273"/>
      <c r="BF17" s="274"/>
      <c r="BG17" s="275"/>
      <c r="BH17" s="273"/>
      <c r="BI17" s="273"/>
      <c r="BJ17" s="273"/>
      <c r="BK17" s="273"/>
      <c r="BL17" s="274"/>
      <c r="BM17" s="275"/>
      <c r="BN17" s="273"/>
      <c r="BO17" s="274"/>
      <c r="BP17" s="275"/>
      <c r="BQ17" s="273"/>
      <c r="BR17" s="273"/>
      <c r="BS17" s="273"/>
      <c r="BT17" s="273"/>
      <c r="BU17" s="274"/>
      <c r="BV17" s="275"/>
      <c r="BW17" s="273"/>
      <c r="BX17" s="274"/>
      <c r="BY17" s="275"/>
      <c r="BZ17" s="276"/>
      <c r="CA17" s="277"/>
      <c r="CB17" s="278"/>
      <c r="CC17" s="273"/>
      <c r="CD17" s="274"/>
      <c r="CE17" s="275"/>
      <c r="CF17" s="273"/>
      <c r="CG17" s="274"/>
      <c r="CH17" s="275"/>
      <c r="CI17" s="273"/>
      <c r="CJ17" s="273"/>
      <c r="CK17" s="273"/>
      <c r="CL17" s="273"/>
      <c r="CM17" s="274"/>
      <c r="CN17" s="275"/>
      <c r="CO17" s="273"/>
      <c r="CP17" s="274"/>
      <c r="CQ17" s="275"/>
      <c r="CR17" s="273"/>
      <c r="CS17" s="273"/>
      <c r="CT17" s="273"/>
      <c r="CU17" s="273"/>
      <c r="CV17" s="274"/>
      <c r="CW17" s="275"/>
      <c r="CX17" s="273"/>
      <c r="CY17" s="274"/>
      <c r="CZ17" s="275"/>
      <c r="DA17" s="276"/>
      <c r="DB17" s="276"/>
      <c r="DC17" s="276"/>
      <c r="DD17" s="273"/>
      <c r="DE17" s="274"/>
      <c r="DF17" s="275"/>
      <c r="DG17" s="273"/>
      <c r="DH17" s="274"/>
      <c r="DI17" s="275"/>
      <c r="DJ17" s="273"/>
      <c r="DK17" s="273"/>
      <c r="DL17" s="273"/>
      <c r="DM17" s="273"/>
      <c r="DN17" s="274"/>
      <c r="DO17" s="275"/>
      <c r="DP17" s="273"/>
      <c r="DQ17" s="274"/>
      <c r="DR17" s="275"/>
      <c r="DS17" s="273"/>
      <c r="DT17" s="273"/>
      <c r="DU17" s="273"/>
      <c r="DV17" s="273"/>
      <c r="DW17" s="274"/>
      <c r="DX17" s="275"/>
      <c r="DY17" s="273"/>
      <c r="DZ17" s="274"/>
      <c r="EA17" s="275"/>
      <c r="EB17" s="276"/>
      <c r="EC17" s="277"/>
      <c r="ED17" s="278"/>
      <c r="EE17" s="273"/>
      <c r="EF17" s="274"/>
      <c r="EG17" s="275"/>
      <c r="EH17" s="273"/>
      <c r="EI17" s="274"/>
      <c r="EJ17" s="275"/>
      <c r="EK17" s="273"/>
      <c r="EL17" s="273"/>
      <c r="EM17" s="273"/>
      <c r="EN17" s="273"/>
      <c r="EO17" s="274"/>
      <c r="EP17" s="275"/>
      <c r="EQ17" s="273"/>
      <c r="ER17" s="274"/>
      <c r="ES17" s="275"/>
      <c r="ET17" s="273"/>
      <c r="EU17" s="273"/>
      <c r="EV17" s="273"/>
      <c r="EW17" s="273"/>
      <c r="EX17" s="274"/>
      <c r="EY17" s="275"/>
      <c r="EZ17" s="273"/>
      <c r="FA17" s="274"/>
      <c r="FB17" s="275"/>
      <c r="FC17" s="276"/>
      <c r="FD17" s="277"/>
      <c r="FE17" s="278"/>
      <c r="FF17" s="273"/>
      <c r="FG17" s="274"/>
      <c r="FH17" s="275"/>
    </row>
    <row r="18" spans="2:164" x14ac:dyDescent="0.35">
      <c r="B18" s="264" t="s">
        <v>469</v>
      </c>
      <c r="C18" s="273"/>
      <c r="D18" s="274"/>
      <c r="E18" s="275"/>
      <c r="F18" s="273">
        <v>75</v>
      </c>
      <c r="G18" s="274">
        <v>59</v>
      </c>
      <c r="H18" s="274">
        <v>67</v>
      </c>
      <c r="I18" s="273">
        <v>34393</v>
      </c>
      <c r="J18" s="274">
        <v>35987</v>
      </c>
      <c r="K18" s="275">
        <v>70380</v>
      </c>
      <c r="L18" s="273"/>
      <c r="M18" s="274"/>
      <c r="N18" s="275"/>
      <c r="O18" s="273">
        <v>77</v>
      </c>
      <c r="P18" s="273">
        <v>62</v>
      </c>
      <c r="Q18" s="273">
        <v>69</v>
      </c>
      <c r="R18" s="273">
        <v>34393</v>
      </c>
      <c r="S18" s="274">
        <v>35987</v>
      </c>
      <c r="T18" s="275">
        <v>70380</v>
      </c>
      <c r="U18" s="273"/>
      <c r="V18" s="274"/>
      <c r="W18" s="275"/>
      <c r="X18" s="276">
        <v>34.9</v>
      </c>
      <c r="Y18" s="277">
        <v>32.200000000000003</v>
      </c>
      <c r="Z18" s="278">
        <v>33.5</v>
      </c>
      <c r="AA18" s="273">
        <v>34393</v>
      </c>
      <c r="AB18" s="274">
        <v>35987</v>
      </c>
      <c r="AC18" s="275">
        <v>70380</v>
      </c>
      <c r="AD18" s="273"/>
      <c r="AE18" s="274"/>
      <c r="AF18" s="275"/>
      <c r="AG18" s="273">
        <v>76</v>
      </c>
      <c r="AH18" s="273">
        <v>59</v>
      </c>
      <c r="AI18" s="273">
        <v>68</v>
      </c>
      <c r="AJ18" s="273">
        <v>16415</v>
      </c>
      <c r="AK18" s="274">
        <v>16913</v>
      </c>
      <c r="AL18" s="275">
        <v>33328</v>
      </c>
      <c r="AM18" s="273"/>
      <c r="AN18" s="274"/>
      <c r="AO18" s="275"/>
      <c r="AP18" s="273">
        <v>78</v>
      </c>
      <c r="AQ18" s="273">
        <v>62</v>
      </c>
      <c r="AR18" s="273">
        <v>70</v>
      </c>
      <c r="AS18" s="273">
        <v>16415</v>
      </c>
      <c r="AT18" s="274">
        <v>16913</v>
      </c>
      <c r="AU18" s="275">
        <v>33328</v>
      </c>
      <c r="AV18" s="273"/>
      <c r="AW18" s="274"/>
      <c r="AX18" s="275"/>
      <c r="AY18" s="276">
        <v>35</v>
      </c>
      <c r="AZ18" s="277">
        <v>32.1</v>
      </c>
      <c r="BA18" s="278">
        <v>33.6</v>
      </c>
      <c r="BB18" s="273">
        <v>16415</v>
      </c>
      <c r="BC18" s="274">
        <v>16913</v>
      </c>
      <c r="BD18" s="275">
        <v>33328</v>
      </c>
      <c r="BE18" s="273"/>
      <c r="BF18" s="274"/>
      <c r="BG18" s="275"/>
      <c r="BH18" s="273">
        <v>78</v>
      </c>
      <c r="BI18" s="273">
        <v>65</v>
      </c>
      <c r="BJ18" s="273">
        <v>72</v>
      </c>
      <c r="BK18" s="273">
        <v>1605</v>
      </c>
      <c r="BL18" s="274">
        <v>1729</v>
      </c>
      <c r="BM18" s="275">
        <v>3334</v>
      </c>
      <c r="BN18" s="273"/>
      <c r="BO18" s="274"/>
      <c r="BP18" s="275"/>
      <c r="BQ18" s="273">
        <v>80</v>
      </c>
      <c r="BR18" s="273">
        <v>69</v>
      </c>
      <c r="BS18" s="273">
        <v>74</v>
      </c>
      <c r="BT18" s="273">
        <v>1605</v>
      </c>
      <c r="BU18" s="274">
        <v>1729</v>
      </c>
      <c r="BV18" s="275">
        <v>3334</v>
      </c>
      <c r="BW18" s="273"/>
      <c r="BX18" s="274"/>
      <c r="BY18" s="275"/>
      <c r="BZ18" s="276">
        <v>36</v>
      </c>
      <c r="CA18" s="277">
        <v>33.5</v>
      </c>
      <c r="CB18" s="278">
        <v>34.700000000000003</v>
      </c>
      <c r="CC18" s="273">
        <v>1605</v>
      </c>
      <c r="CD18" s="274">
        <v>1729</v>
      </c>
      <c r="CE18" s="275">
        <v>3334</v>
      </c>
      <c r="CF18" s="273"/>
      <c r="CG18" s="274"/>
      <c r="CH18" s="275"/>
      <c r="CI18" s="273">
        <v>78</v>
      </c>
      <c r="CJ18" s="273">
        <v>64</v>
      </c>
      <c r="CK18" s="273">
        <v>71</v>
      </c>
      <c r="CL18" s="273">
        <v>20103</v>
      </c>
      <c r="CM18" s="274">
        <v>21298</v>
      </c>
      <c r="CN18" s="275">
        <v>41401</v>
      </c>
      <c r="CO18" s="273"/>
      <c r="CP18" s="274"/>
      <c r="CQ18" s="275"/>
      <c r="CR18" s="273">
        <v>80</v>
      </c>
      <c r="CS18" s="273">
        <v>66</v>
      </c>
      <c r="CT18" s="273">
        <v>73</v>
      </c>
      <c r="CU18" s="273">
        <v>20103</v>
      </c>
      <c r="CV18" s="274">
        <v>21298</v>
      </c>
      <c r="CW18" s="275">
        <v>41401</v>
      </c>
      <c r="CX18" s="273"/>
      <c r="CY18" s="274"/>
      <c r="CZ18" s="275"/>
      <c r="DA18" s="276">
        <v>36.1</v>
      </c>
      <c r="DB18" s="276">
        <v>33.700000000000003</v>
      </c>
      <c r="DC18" s="276">
        <v>34.799999999999997</v>
      </c>
      <c r="DD18" s="273">
        <v>20103</v>
      </c>
      <c r="DE18" s="274">
        <v>21298</v>
      </c>
      <c r="DF18" s="275">
        <v>41401</v>
      </c>
      <c r="DG18" s="273"/>
      <c r="DH18" s="274"/>
      <c r="DI18" s="275"/>
      <c r="DJ18" s="273">
        <v>77</v>
      </c>
      <c r="DK18" s="273">
        <v>63</v>
      </c>
      <c r="DL18" s="273">
        <v>70</v>
      </c>
      <c r="DM18" s="273">
        <v>239166</v>
      </c>
      <c r="DN18" s="274">
        <v>251224</v>
      </c>
      <c r="DO18" s="275">
        <v>490390</v>
      </c>
      <c r="DP18" s="273"/>
      <c r="DQ18" s="274"/>
      <c r="DR18" s="275"/>
      <c r="DS18" s="273">
        <v>78</v>
      </c>
      <c r="DT18" s="273">
        <v>65</v>
      </c>
      <c r="DU18" s="273">
        <v>72</v>
      </c>
      <c r="DV18" s="273">
        <v>239166</v>
      </c>
      <c r="DW18" s="274">
        <v>251224</v>
      </c>
      <c r="DX18" s="275">
        <v>490390</v>
      </c>
      <c r="DY18" s="273"/>
      <c r="DZ18" s="274"/>
      <c r="EA18" s="275"/>
      <c r="EB18" s="276">
        <v>35.9</v>
      </c>
      <c r="EC18" s="277">
        <v>33.6</v>
      </c>
      <c r="ED18" s="278">
        <v>34.700000000000003</v>
      </c>
      <c r="EE18" s="273">
        <v>239166</v>
      </c>
      <c r="EF18" s="274">
        <v>251224</v>
      </c>
      <c r="EG18" s="275">
        <v>490390</v>
      </c>
      <c r="EH18" s="273"/>
      <c r="EI18" s="274"/>
      <c r="EJ18" s="275"/>
      <c r="EK18" s="273">
        <v>77</v>
      </c>
      <c r="EL18" s="273">
        <v>62</v>
      </c>
      <c r="EM18" s="273">
        <v>69</v>
      </c>
      <c r="EN18" s="273">
        <v>326827</v>
      </c>
      <c r="EO18" s="274">
        <v>343037</v>
      </c>
      <c r="EP18" s="275">
        <v>669864</v>
      </c>
      <c r="EQ18" s="273"/>
      <c r="ER18" s="274"/>
      <c r="ES18" s="275"/>
      <c r="ET18" s="273">
        <v>78</v>
      </c>
      <c r="EU18" s="273">
        <v>64</v>
      </c>
      <c r="EV18" s="273">
        <v>71</v>
      </c>
      <c r="EW18" s="273">
        <v>326827</v>
      </c>
      <c r="EX18" s="274">
        <v>343037</v>
      </c>
      <c r="EY18" s="275">
        <v>669864</v>
      </c>
      <c r="EZ18" s="273"/>
      <c r="FA18" s="274"/>
      <c r="FB18" s="275"/>
      <c r="FC18" s="276">
        <v>35.700000000000003</v>
      </c>
      <c r="FD18" s="277">
        <v>33.299999999999997</v>
      </c>
      <c r="FE18" s="278">
        <v>34.5</v>
      </c>
      <c r="FF18" s="273">
        <v>326827</v>
      </c>
      <c r="FG18" s="274">
        <v>343037</v>
      </c>
      <c r="FH18" s="275">
        <v>669864</v>
      </c>
    </row>
    <row r="19" spans="2:164" x14ac:dyDescent="0.35">
      <c r="AR19" s="157"/>
    </row>
    <row r="21" spans="2:164" ht="14.25" x14ac:dyDescent="0.45">
      <c r="B21" s="272">
        <v>1</v>
      </c>
      <c r="C21" s="272">
        <v>2</v>
      </c>
      <c r="D21" s="272">
        <v>3</v>
      </c>
      <c r="E21" s="272">
        <v>4</v>
      </c>
      <c r="F21" s="272">
        <v>5</v>
      </c>
      <c r="G21" s="272">
        <v>6</v>
      </c>
      <c r="H21" s="272">
        <v>7</v>
      </c>
      <c r="I21" s="272">
        <v>8</v>
      </c>
      <c r="J21" s="272">
        <v>9</v>
      </c>
      <c r="K21" s="272">
        <v>10</v>
      </c>
      <c r="L21" s="272">
        <v>11</v>
      </c>
      <c r="M21" s="272">
        <v>12</v>
      </c>
      <c r="N21" s="272">
        <v>13</v>
      </c>
      <c r="O21" s="272">
        <v>14</v>
      </c>
      <c r="P21" s="272">
        <v>15</v>
      </c>
      <c r="Q21" s="272">
        <v>16</v>
      </c>
      <c r="R21" s="272">
        <v>17</v>
      </c>
      <c r="S21" s="272">
        <v>18</v>
      </c>
      <c r="T21" s="272">
        <v>19</v>
      </c>
      <c r="U21" s="272">
        <v>20</v>
      </c>
      <c r="V21" s="272">
        <v>21</v>
      </c>
      <c r="W21" s="272">
        <v>22</v>
      </c>
      <c r="X21" s="272">
        <v>23</v>
      </c>
      <c r="Y21" s="272">
        <v>24</v>
      </c>
      <c r="Z21" s="272">
        <v>25</v>
      </c>
      <c r="AA21" s="272">
        <v>26</v>
      </c>
      <c r="AB21" s="272">
        <v>27</v>
      </c>
      <c r="AC21" s="272">
        <v>28</v>
      </c>
      <c r="AD21" s="272">
        <v>29</v>
      </c>
      <c r="AE21" s="272">
        <v>30</v>
      </c>
      <c r="AF21" s="272">
        <v>31</v>
      </c>
      <c r="AG21" s="272">
        <v>32</v>
      </c>
      <c r="AH21" s="272">
        <v>33</v>
      </c>
      <c r="AI21" s="272">
        <v>34</v>
      </c>
      <c r="AJ21" s="272">
        <v>35</v>
      </c>
      <c r="AK21" s="272">
        <v>36</v>
      </c>
      <c r="AL21" s="272">
        <v>37</v>
      </c>
      <c r="AM21" s="272">
        <v>38</v>
      </c>
      <c r="AN21" s="272">
        <v>39</v>
      </c>
      <c r="AO21" s="272">
        <v>40</v>
      </c>
      <c r="AP21" s="272">
        <v>41</v>
      </c>
      <c r="AQ21" s="272">
        <v>42</v>
      </c>
      <c r="AR21" s="272">
        <v>43</v>
      </c>
      <c r="AS21" s="272">
        <v>44</v>
      </c>
      <c r="AT21" s="272">
        <v>45</v>
      </c>
      <c r="AU21" s="272">
        <v>46</v>
      </c>
      <c r="AV21" s="272">
        <v>47</v>
      </c>
      <c r="AW21" s="272">
        <v>48</v>
      </c>
      <c r="AX21" s="272">
        <v>49</v>
      </c>
      <c r="AY21" s="272">
        <v>50</v>
      </c>
      <c r="AZ21" s="272">
        <v>51</v>
      </c>
      <c r="BA21" s="272">
        <v>52</v>
      </c>
      <c r="BB21" s="272">
        <v>53</v>
      </c>
      <c r="BC21" s="272">
        <v>54</v>
      </c>
      <c r="BD21" s="272">
        <v>55</v>
      </c>
      <c r="BE21" s="272">
        <v>56</v>
      </c>
      <c r="BF21" s="272">
        <v>57</v>
      </c>
      <c r="BG21" s="272">
        <v>58</v>
      </c>
      <c r="BH21" s="272">
        <v>59</v>
      </c>
      <c r="BI21" s="272">
        <v>60</v>
      </c>
      <c r="BJ21" s="272">
        <v>61</v>
      </c>
      <c r="BK21" s="272">
        <v>62</v>
      </c>
      <c r="BL21" s="272">
        <v>63</v>
      </c>
      <c r="BM21" s="272">
        <v>64</v>
      </c>
      <c r="BN21" s="272">
        <v>65</v>
      </c>
      <c r="BO21" s="272">
        <v>66</v>
      </c>
      <c r="BP21" s="272">
        <v>67</v>
      </c>
      <c r="BQ21" s="272">
        <v>68</v>
      </c>
      <c r="BR21" s="272">
        <v>69</v>
      </c>
      <c r="BS21" s="272">
        <v>70</v>
      </c>
      <c r="BT21" s="272">
        <v>71</v>
      </c>
      <c r="BU21" s="272">
        <v>72</v>
      </c>
      <c r="BV21" s="272">
        <v>73</v>
      </c>
      <c r="BW21" s="272">
        <v>74</v>
      </c>
      <c r="BX21" s="272">
        <v>75</v>
      </c>
      <c r="BY21" s="272">
        <v>76</v>
      </c>
      <c r="BZ21" s="272">
        <v>77</v>
      </c>
      <c r="CA21" s="272">
        <v>78</v>
      </c>
      <c r="CB21" s="272">
        <v>79</v>
      </c>
      <c r="CC21" s="272">
        <v>80</v>
      </c>
      <c r="CD21" s="272">
        <v>81</v>
      </c>
      <c r="CE21" s="272">
        <v>82</v>
      </c>
      <c r="CF21" s="272">
        <v>83</v>
      </c>
      <c r="CG21" s="272">
        <v>84</v>
      </c>
      <c r="CH21" s="272">
        <v>85</v>
      </c>
      <c r="CI21" s="272">
        <v>86</v>
      </c>
      <c r="CJ21" s="272">
        <v>87</v>
      </c>
      <c r="CK21" s="272">
        <v>88</v>
      </c>
      <c r="CL21" s="272">
        <v>89</v>
      </c>
      <c r="CM21" s="272">
        <v>90</v>
      </c>
      <c r="CN21" s="272">
        <v>91</v>
      </c>
      <c r="CO21" s="272">
        <v>92</v>
      </c>
      <c r="CP21" s="272">
        <v>93</v>
      </c>
      <c r="CQ21" s="272">
        <v>94</v>
      </c>
      <c r="CR21" s="272">
        <v>95</v>
      </c>
      <c r="CS21" s="272">
        <v>96</v>
      </c>
      <c r="CT21" s="272">
        <v>97</v>
      </c>
      <c r="CU21" s="272">
        <v>98</v>
      </c>
      <c r="CV21" s="272">
        <v>99</v>
      </c>
      <c r="CW21" s="272">
        <v>100</v>
      </c>
      <c r="CX21" s="272">
        <v>101</v>
      </c>
      <c r="CY21" s="272">
        <v>102</v>
      </c>
      <c r="CZ21" s="272">
        <v>103</v>
      </c>
      <c r="DA21" s="272">
        <v>104</v>
      </c>
      <c r="DB21" s="272">
        <v>105</v>
      </c>
      <c r="DC21" s="272">
        <v>106</v>
      </c>
      <c r="DD21" s="272">
        <v>107</v>
      </c>
      <c r="DE21" s="272">
        <v>108</v>
      </c>
      <c r="DF21" s="272">
        <v>109</v>
      </c>
      <c r="DG21" s="272">
        <v>110</v>
      </c>
      <c r="DH21" s="272">
        <v>111</v>
      </c>
      <c r="DI21" s="272">
        <v>112</v>
      </c>
      <c r="DJ21" s="272">
        <v>113</v>
      </c>
      <c r="DK21" s="272">
        <v>114</v>
      </c>
      <c r="DL21" s="272">
        <v>115</v>
      </c>
      <c r="DM21" s="272">
        <v>116</v>
      </c>
      <c r="DN21" s="272">
        <v>117</v>
      </c>
      <c r="DO21" s="272">
        <v>118</v>
      </c>
      <c r="DP21" s="272">
        <v>119</v>
      </c>
      <c r="DQ21" s="272">
        <v>120</v>
      </c>
      <c r="DR21" s="272">
        <v>121</v>
      </c>
      <c r="DS21" s="272">
        <v>122</v>
      </c>
      <c r="DT21" s="272">
        <v>123</v>
      </c>
      <c r="DU21" s="272">
        <v>124</v>
      </c>
      <c r="DV21" s="272">
        <v>125</v>
      </c>
      <c r="DW21" s="272">
        <v>126</v>
      </c>
      <c r="DX21" s="272">
        <v>127</v>
      </c>
      <c r="DY21" s="272">
        <v>128</v>
      </c>
      <c r="DZ21" s="272">
        <v>129</v>
      </c>
      <c r="EA21" s="272">
        <v>130</v>
      </c>
      <c r="EB21" s="272">
        <v>131</v>
      </c>
      <c r="EC21" s="272">
        <v>132</v>
      </c>
      <c r="ED21" s="272">
        <v>133</v>
      </c>
      <c r="EE21" s="272">
        <v>134</v>
      </c>
      <c r="EF21" s="272">
        <v>135</v>
      </c>
      <c r="EG21" s="272">
        <v>136</v>
      </c>
      <c r="EH21" s="272">
        <v>137</v>
      </c>
      <c r="EI21" s="272">
        <v>138</v>
      </c>
      <c r="EJ21" s="272">
        <v>139</v>
      </c>
      <c r="EK21" s="272">
        <v>140</v>
      </c>
      <c r="EL21" s="272">
        <v>141</v>
      </c>
      <c r="EM21" s="272">
        <v>142</v>
      </c>
      <c r="EN21" s="272">
        <v>143</v>
      </c>
      <c r="EO21" s="272">
        <v>144</v>
      </c>
      <c r="EP21" s="272">
        <v>145</v>
      </c>
      <c r="EQ21" s="272">
        <v>146</v>
      </c>
      <c r="ER21" s="272">
        <v>147</v>
      </c>
      <c r="ES21" s="272">
        <v>148</v>
      </c>
      <c r="ET21" s="272">
        <v>149</v>
      </c>
      <c r="EU21" s="272">
        <v>150</v>
      </c>
      <c r="EV21" s="272">
        <v>151</v>
      </c>
      <c r="EW21" s="272">
        <v>152</v>
      </c>
      <c r="EX21" s="272">
        <v>153</v>
      </c>
      <c r="EY21" s="272">
        <v>154</v>
      </c>
      <c r="EZ21" s="272">
        <v>155</v>
      </c>
      <c r="FA21" s="272">
        <v>156</v>
      </c>
      <c r="FB21" s="272">
        <v>157</v>
      </c>
      <c r="FC21" s="272">
        <v>158</v>
      </c>
      <c r="FD21" s="272">
        <v>159</v>
      </c>
      <c r="FE21" s="272">
        <v>160</v>
      </c>
      <c r="FF21" s="272">
        <v>161</v>
      </c>
      <c r="FG21" s="272">
        <v>162</v>
      </c>
      <c r="FH21" s="272">
        <v>163</v>
      </c>
    </row>
  </sheetData>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X59"/>
  <sheetViews>
    <sheetView topLeftCell="B31" zoomScaleNormal="100" workbookViewId="0">
      <selection activeCell="B54" sqref="B54"/>
    </sheetView>
  </sheetViews>
  <sheetFormatPr defaultRowHeight="12.75" x14ac:dyDescent="0.35"/>
  <cols>
    <col min="2" max="2" width="27.3984375" bestFit="1" customWidth="1"/>
  </cols>
  <sheetData>
    <row r="1" spans="1:206" ht="15" x14ac:dyDescent="0.4">
      <c r="A1" s="159" t="s">
        <v>193</v>
      </c>
    </row>
    <row r="2" spans="1:206" x14ac:dyDescent="0.35">
      <c r="A2" s="157" t="s">
        <v>183</v>
      </c>
      <c r="B2" t="s">
        <v>183</v>
      </c>
      <c r="C2" t="s">
        <v>540</v>
      </c>
      <c r="O2" t="s">
        <v>541</v>
      </c>
      <c r="AA2" t="s">
        <v>542</v>
      </c>
      <c r="AM2" t="s">
        <v>543</v>
      </c>
      <c r="AY2" t="s">
        <v>544</v>
      </c>
      <c r="BK2" t="s">
        <v>545</v>
      </c>
      <c r="BW2" t="s">
        <v>546</v>
      </c>
      <c r="CI2" t="s">
        <v>547</v>
      </c>
      <c r="CU2" t="s">
        <v>548</v>
      </c>
      <c r="DG2" t="s">
        <v>549</v>
      </c>
      <c r="DS2" t="s">
        <v>550</v>
      </c>
      <c r="EE2" t="s">
        <v>551</v>
      </c>
      <c r="EQ2" t="s">
        <v>552</v>
      </c>
      <c r="FC2" t="s">
        <v>553</v>
      </c>
      <c r="FO2" t="s">
        <v>554</v>
      </c>
      <c r="GA2" t="s">
        <v>555</v>
      </c>
      <c r="GM2" t="s">
        <v>556</v>
      </c>
    </row>
    <row r="3" spans="1:206" x14ac:dyDescent="0.35">
      <c r="C3" t="s">
        <v>198</v>
      </c>
      <c r="F3" t="s">
        <v>557</v>
      </c>
      <c r="I3" t="s">
        <v>558</v>
      </c>
      <c r="L3" t="s">
        <v>523</v>
      </c>
      <c r="O3" t="s">
        <v>198</v>
      </c>
      <c r="R3" t="s">
        <v>557</v>
      </c>
      <c r="U3" t="s">
        <v>558</v>
      </c>
      <c r="X3" t="s">
        <v>523</v>
      </c>
      <c r="AA3" t="s">
        <v>198</v>
      </c>
      <c r="AD3" t="s">
        <v>557</v>
      </c>
      <c r="AG3" t="s">
        <v>558</v>
      </c>
      <c r="AJ3" t="s">
        <v>523</v>
      </c>
      <c r="AM3" t="s">
        <v>198</v>
      </c>
      <c r="AP3" t="s">
        <v>557</v>
      </c>
      <c r="AS3" t="s">
        <v>558</v>
      </c>
      <c r="AV3" t="s">
        <v>523</v>
      </c>
      <c r="AY3" t="s">
        <v>198</v>
      </c>
      <c r="BB3" t="s">
        <v>557</v>
      </c>
      <c r="BE3" t="s">
        <v>558</v>
      </c>
      <c r="BH3" t="s">
        <v>523</v>
      </c>
      <c r="BK3" t="s">
        <v>198</v>
      </c>
      <c r="BN3" t="s">
        <v>557</v>
      </c>
      <c r="BQ3" t="s">
        <v>558</v>
      </c>
      <c r="BT3" t="s">
        <v>523</v>
      </c>
      <c r="BW3" t="s">
        <v>198</v>
      </c>
      <c r="BZ3" t="s">
        <v>557</v>
      </c>
      <c r="CC3" t="s">
        <v>558</v>
      </c>
      <c r="CF3" t="s">
        <v>523</v>
      </c>
      <c r="CI3" t="s">
        <v>198</v>
      </c>
      <c r="CL3" t="s">
        <v>557</v>
      </c>
      <c r="CO3" t="s">
        <v>558</v>
      </c>
      <c r="CR3" t="s">
        <v>523</v>
      </c>
      <c r="CU3" t="s">
        <v>198</v>
      </c>
      <c r="CX3" t="s">
        <v>557</v>
      </c>
      <c r="DA3" t="s">
        <v>558</v>
      </c>
      <c r="DD3" t="s">
        <v>523</v>
      </c>
      <c r="DG3" t="s">
        <v>198</v>
      </c>
      <c r="DJ3" t="s">
        <v>557</v>
      </c>
      <c r="DM3" t="s">
        <v>558</v>
      </c>
      <c r="DP3" t="s">
        <v>523</v>
      </c>
      <c r="DS3" t="s">
        <v>198</v>
      </c>
      <c r="DV3" t="s">
        <v>557</v>
      </c>
      <c r="DY3" t="s">
        <v>558</v>
      </c>
      <c r="EB3" t="s">
        <v>523</v>
      </c>
      <c r="EE3" t="s">
        <v>198</v>
      </c>
      <c r="EH3" t="s">
        <v>557</v>
      </c>
      <c r="EK3" t="s">
        <v>558</v>
      </c>
      <c r="EN3" t="s">
        <v>523</v>
      </c>
      <c r="EQ3" t="s">
        <v>198</v>
      </c>
      <c r="ET3" t="s">
        <v>557</v>
      </c>
      <c r="EW3" t="s">
        <v>558</v>
      </c>
      <c r="EZ3" t="s">
        <v>523</v>
      </c>
      <c r="FC3" t="s">
        <v>198</v>
      </c>
      <c r="FF3" t="s">
        <v>557</v>
      </c>
      <c r="FI3" t="s">
        <v>558</v>
      </c>
      <c r="FL3" t="s">
        <v>523</v>
      </c>
      <c r="FO3" t="s">
        <v>198</v>
      </c>
      <c r="FR3" t="s">
        <v>557</v>
      </c>
      <c r="FU3" t="s">
        <v>558</v>
      </c>
      <c r="FX3" t="s">
        <v>523</v>
      </c>
      <c r="GA3" t="s">
        <v>198</v>
      </c>
      <c r="GD3" t="s">
        <v>557</v>
      </c>
      <c r="GG3" t="s">
        <v>558</v>
      </c>
      <c r="GJ3" t="s">
        <v>523</v>
      </c>
      <c r="GM3" t="s">
        <v>198</v>
      </c>
      <c r="GP3" t="s">
        <v>557</v>
      </c>
      <c r="GS3" t="s">
        <v>558</v>
      </c>
      <c r="GV3" t="s">
        <v>523</v>
      </c>
    </row>
    <row r="4" spans="1:206" x14ac:dyDescent="0.35">
      <c r="C4" t="s">
        <v>528</v>
      </c>
      <c r="F4" t="s">
        <v>528</v>
      </c>
      <c r="I4" t="s">
        <v>528</v>
      </c>
      <c r="O4" t="s">
        <v>528</v>
      </c>
      <c r="R4" t="s">
        <v>528</v>
      </c>
      <c r="U4" t="s">
        <v>528</v>
      </c>
      <c r="AA4" t="s">
        <v>528</v>
      </c>
      <c r="AD4" t="s">
        <v>528</v>
      </c>
      <c r="AG4" t="s">
        <v>528</v>
      </c>
      <c r="AM4" t="s">
        <v>528</v>
      </c>
      <c r="AP4" t="s">
        <v>528</v>
      </c>
      <c r="AS4" t="s">
        <v>528</v>
      </c>
      <c r="AY4" t="s">
        <v>528</v>
      </c>
      <c r="BB4" t="s">
        <v>528</v>
      </c>
      <c r="BE4" t="s">
        <v>528</v>
      </c>
      <c r="BK4" t="s">
        <v>528</v>
      </c>
      <c r="BN4" t="s">
        <v>528</v>
      </c>
      <c r="BQ4" t="s">
        <v>528</v>
      </c>
      <c r="BW4" t="s">
        <v>528</v>
      </c>
      <c r="BZ4" t="s">
        <v>528</v>
      </c>
      <c r="CC4" t="s">
        <v>528</v>
      </c>
      <c r="CI4" t="s">
        <v>528</v>
      </c>
      <c r="CL4" t="s">
        <v>528</v>
      </c>
      <c r="CO4" t="s">
        <v>528</v>
      </c>
      <c r="CU4" t="s">
        <v>528</v>
      </c>
      <c r="CX4" t="s">
        <v>528</v>
      </c>
      <c r="DA4" t="s">
        <v>528</v>
      </c>
      <c r="DG4" t="s">
        <v>528</v>
      </c>
      <c r="DJ4" t="s">
        <v>528</v>
      </c>
      <c r="DM4" t="s">
        <v>528</v>
      </c>
      <c r="DS4" t="s">
        <v>528</v>
      </c>
      <c r="DV4" t="s">
        <v>528</v>
      </c>
      <c r="DY4" t="s">
        <v>528</v>
      </c>
      <c r="EE4" t="s">
        <v>528</v>
      </c>
      <c r="EH4" t="s">
        <v>528</v>
      </c>
      <c r="EK4" t="s">
        <v>528</v>
      </c>
      <c r="EQ4" t="s">
        <v>528</v>
      </c>
      <c r="ET4" t="s">
        <v>528</v>
      </c>
      <c r="EW4" t="s">
        <v>528</v>
      </c>
      <c r="FC4" t="s">
        <v>528</v>
      </c>
      <c r="FF4" t="s">
        <v>528</v>
      </c>
      <c r="FI4" t="s">
        <v>528</v>
      </c>
      <c r="FO4" t="s">
        <v>528</v>
      </c>
      <c r="FR4" t="s">
        <v>528</v>
      </c>
      <c r="FU4" t="s">
        <v>528</v>
      </c>
      <c r="GA4" t="s">
        <v>528</v>
      </c>
      <c r="GD4" t="s">
        <v>528</v>
      </c>
      <c r="GG4" t="s">
        <v>528</v>
      </c>
      <c r="GM4" t="s">
        <v>528</v>
      </c>
      <c r="GP4" t="s">
        <v>528</v>
      </c>
      <c r="GS4" t="s">
        <v>528</v>
      </c>
    </row>
    <row r="5" spans="1:206" x14ac:dyDescent="0.35">
      <c r="C5" s="273" t="s">
        <v>412</v>
      </c>
      <c r="D5" s="274" t="s">
        <v>184</v>
      </c>
      <c r="E5" s="275" t="s">
        <v>236</v>
      </c>
      <c r="F5" s="273" t="s">
        <v>412</v>
      </c>
      <c r="G5" s="274" t="s">
        <v>184</v>
      </c>
      <c r="H5" s="275" t="s">
        <v>236</v>
      </c>
      <c r="I5" s="273" t="s">
        <v>412</v>
      </c>
      <c r="J5" s="274" t="s">
        <v>184</v>
      </c>
      <c r="K5" s="275" t="s">
        <v>236</v>
      </c>
      <c r="L5" s="273" t="s">
        <v>412</v>
      </c>
      <c r="M5" s="274" t="s">
        <v>184</v>
      </c>
      <c r="N5" s="275" t="s">
        <v>236</v>
      </c>
      <c r="O5" s="273" t="s">
        <v>412</v>
      </c>
      <c r="P5" s="274" t="s">
        <v>184</v>
      </c>
      <c r="Q5" s="275" t="s">
        <v>236</v>
      </c>
      <c r="R5" s="273" t="s">
        <v>412</v>
      </c>
      <c r="S5" s="274" t="s">
        <v>184</v>
      </c>
      <c r="T5" s="275" t="s">
        <v>236</v>
      </c>
      <c r="U5" s="273" t="s">
        <v>412</v>
      </c>
      <c r="V5" s="274" t="s">
        <v>184</v>
      </c>
      <c r="W5" s="275" t="s">
        <v>236</v>
      </c>
      <c r="X5" s="273" t="s">
        <v>412</v>
      </c>
      <c r="Y5" s="274" t="s">
        <v>184</v>
      </c>
      <c r="Z5" s="275" t="s">
        <v>236</v>
      </c>
      <c r="AA5" s="273" t="s">
        <v>412</v>
      </c>
      <c r="AB5" s="274" t="s">
        <v>184</v>
      </c>
      <c r="AC5" s="275" t="s">
        <v>236</v>
      </c>
      <c r="AD5" s="273" t="s">
        <v>412</v>
      </c>
      <c r="AE5" s="274" t="s">
        <v>184</v>
      </c>
      <c r="AF5" s="275" t="s">
        <v>236</v>
      </c>
      <c r="AG5" s="273" t="s">
        <v>412</v>
      </c>
      <c r="AH5" s="274" t="s">
        <v>184</v>
      </c>
      <c r="AI5" s="275" t="s">
        <v>236</v>
      </c>
      <c r="AJ5" s="273" t="s">
        <v>412</v>
      </c>
      <c r="AK5" s="274" t="s">
        <v>184</v>
      </c>
      <c r="AL5" s="275" t="s">
        <v>236</v>
      </c>
      <c r="AM5" s="273" t="s">
        <v>412</v>
      </c>
      <c r="AN5" s="274" t="s">
        <v>184</v>
      </c>
      <c r="AO5" s="275" t="s">
        <v>236</v>
      </c>
      <c r="AP5" s="273" t="s">
        <v>412</v>
      </c>
      <c r="AQ5" s="274" t="s">
        <v>184</v>
      </c>
      <c r="AR5" s="275" t="s">
        <v>236</v>
      </c>
      <c r="AS5" s="273" t="s">
        <v>412</v>
      </c>
      <c r="AT5" s="274" t="s">
        <v>184</v>
      </c>
      <c r="AU5" s="275" t="s">
        <v>236</v>
      </c>
      <c r="AV5" s="273" t="s">
        <v>412</v>
      </c>
      <c r="AW5" s="274" t="s">
        <v>184</v>
      </c>
      <c r="AX5" s="275" t="s">
        <v>236</v>
      </c>
      <c r="AY5" s="273" t="s">
        <v>412</v>
      </c>
      <c r="AZ5" s="274" t="s">
        <v>184</v>
      </c>
      <c r="BA5" s="275" t="s">
        <v>236</v>
      </c>
      <c r="BB5" s="273" t="s">
        <v>412</v>
      </c>
      <c r="BC5" s="274" t="s">
        <v>184</v>
      </c>
      <c r="BD5" s="275" t="s">
        <v>236</v>
      </c>
      <c r="BE5" s="273" t="s">
        <v>412</v>
      </c>
      <c r="BF5" s="274" t="s">
        <v>184</v>
      </c>
      <c r="BG5" s="275" t="s">
        <v>236</v>
      </c>
      <c r="BH5" s="273" t="s">
        <v>412</v>
      </c>
      <c r="BI5" s="274" t="s">
        <v>184</v>
      </c>
      <c r="BJ5" s="275" t="s">
        <v>236</v>
      </c>
      <c r="BK5" s="273" t="s">
        <v>412</v>
      </c>
      <c r="BL5" s="274" t="s">
        <v>184</v>
      </c>
      <c r="BM5" s="275" t="s">
        <v>236</v>
      </c>
      <c r="BN5" s="273" t="s">
        <v>412</v>
      </c>
      <c r="BO5" s="274" t="s">
        <v>184</v>
      </c>
      <c r="BP5" s="275" t="s">
        <v>236</v>
      </c>
      <c r="BQ5" s="273" t="s">
        <v>412</v>
      </c>
      <c r="BR5" s="274" t="s">
        <v>184</v>
      </c>
      <c r="BS5" s="275" t="s">
        <v>236</v>
      </c>
      <c r="BT5" s="273" t="s">
        <v>412</v>
      </c>
      <c r="BU5" s="274" t="s">
        <v>184</v>
      </c>
      <c r="BV5" s="275" t="s">
        <v>236</v>
      </c>
      <c r="BW5" s="273" t="s">
        <v>412</v>
      </c>
      <c r="BX5" s="274" t="s">
        <v>184</v>
      </c>
      <c r="BY5" s="275" t="s">
        <v>236</v>
      </c>
      <c r="BZ5" s="273" t="s">
        <v>412</v>
      </c>
      <c r="CA5" s="274" t="s">
        <v>184</v>
      </c>
      <c r="CB5" s="275" t="s">
        <v>236</v>
      </c>
      <c r="CC5" s="273" t="s">
        <v>412</v>
      </c>
      <c r="CD5" s="274" t="s">
        <v>184</v>
      </c>
      <c r="CE5" s="275" t="s">
        <v>236</v>
      </c>
      <c r="CF5" s="273" t="s">
        <v>412</v>
      </c>
      <c r="CG5" s="274" t="s">
        <v>184</v>
      </c>
      <c r="CH5" s="275" t="s">
        <v>236</v>
      </c>
      <c r="CI5" s="273" t="s">
        <v>412</v>
      </c>
      <c r="CJ5" s="274" t="s">
        <v>184</v>
      </c>
      <c r="CK5" s="275" t="s">
        <v>236</v>
      </c>
      <c r="CL5" s="273" t="s">
        <v>412</v>
      </c>
      <c r="CM5" s="274" t="s">
        <v>184</v>
      </c>
      <c r="CN5" s="275" t="s">
        <v>236</v>
      </c>
      <c r="CO5" s="273" t="s">
        <v>412</v>
      </c>
      <c r="CP5" s="274" t="s">
        <v>184</v>
      </c>
      <c r="CQ5" s="275" t="s">
        <v>236</v>
      </c>
      <c r="CR5" s="273" t="s">
        <v>412</v>
      </c>
      <c r="CS5" s="274" t="s">
        <v>184</v>
      </c>
      <c r="CT5" s="275" t="s">
        <v>236</v>
      </c>
      <c r="CU5" s="273" t="s">
        <v>412</v>
      </c>
      <c r="CV5" s="274" t="s">
        <v>184</v>
      </c>
      <c r="CW5" s="275" t="s">
        <v>236</v>
      </c>
      <c r="CX5" s="273" t="s">
        <v>412</v>
      </c>
      <c r="CY5" s="274" t="s">
        <v>184</v>
      </c>
      <c r="CZ5" s="275" t="s">
        <v>236</v>
      </c>
      <c r="DA5" s="273" t="s">
        <v>412</v>
      </c>
      <c r="DB5" s="274" t="s">
        <v>184</v>
      </c>
      <c r="DC5" s="275" t="s">
        <v>236</v>
      </c>
      <c r="DD5" s="273" t="s">
        <v>412</v>
      </c>
      <c r="DE5" s="274" t="s">
        <v>184</v>
      </c>
      <c r="DF5" s="275" t="s">
        <v>236</v>
      </c>
      <c r="DG5" s="273" t="s">
        <v>412</v>
      </c>
      <c r="DH5" s="274" t="s">
        <v>184</v>
      </c>
      <c r="DI5" s="275" t="s">
        <v>236</v>
      </c>
      <c r="DJ5" s="273" t="s">
        <v>412</v>
      </c>
      <c r="DK5" s="274" t="s">
        <v>184</v>
      </c>
      <c r="DL5" s="275" t="s">
        <v>236</v>
      </c>
      <c r="DM5" s="273" t="s">
        <v>412</v>
      </c>
      <c r="DN5" s="274" t="s">
        <v>184</v>
      </c>
      <c r="DO5" s="275" t="s">
        <v>236</v>
      </c>
      <c r="DP5" s="273" t="s">
        <v>412</v>
      </c>
      <c r="DQ5" s="274" t="s">
        <v>184</v>
      </c>
      <c r="DR5" s="275" t="s">
        <v>236</v>
      </c>
      <c r="DS5" s="273" t="s">
        <v>412</v>
      </c>
      <c r="DT5" s="274" t="s">
        <v>184</v>
      </c>
      <c r="DU5" s="275" t="s">
        <v>236</v>
      </c>
      <c r="DV5" s="273" t="s">
        <v>412</v>
      </c>
      <c r="DW5" s="274" t="s">
        <v>184</v>
      </c>
      <c r="DX5" s="275" t="s">
        <v>236</v>
      </c>
      <c r="DY5" s="273" t="s">
        <v>412</v>
      </c>
      <c r="DZ5" s="274" t="s">
        <v>184</v>
      </c>
      <c r="EA5" s="275" t="s">
        <v>236</v>
      </c>
      <c r="EB5" s="273" t="s">
        <v>412</v>
      </c>
      <c r="EC5" s="274" t="s">
        <v>184</v>
      </c>
      <c r="ED5" s="275" t="s">
        <v>236</v>
      </c>
      <c r="EE5" s="273" t="s">
        <v>412</v>
      </c>
      <c r="EF5" s="274" t="s">
        <v>184</v>
      </c>
      <c r="EG5" s="275" t="s">
        <v>236</v>
      </c>
      <c r="EH5" s="273" t="s">
        <v>412</v>
      </c>
      <c r="EI5" s="274" t="s">
        <v>184</v>
      </c>
      <c r="EJ5" s="275" t="s">
        <v>236</v>
      </c>
      <c r="EK5" s="273" t="s">
        <v>412</v>
      </c>
      <c r="EL5" s="274" t="s">
        <v>184</v>
      </c>
      <c r="EM5" s="275" t="s">
        <v>236</v>
      </c>
      <c r="EN5" s="273" t="s">
        <v>412</v>
      </c>
      <c r="EO5" s="274" t="s">
        <v>184</v>
      </c>
      <c r="EP5" s="275" t="s">
        <v>236</v>
      </c>
      <c r="EQ5" s="273" t="s">
        <v>412</v>
      </c>
      <c r="ER5" s="274" t="s">
        <v>184</v>
      </c>
      <c r="ES5" s="275" t="s">
        <v>236</v>
      </c>
      <c r="ET5" s="273" t="s">
        <v>412</v>
      </c>
      <c r="EU5" s="274" t="s">
        <v>184</v>
      </c>
      <c r="EV5" s="275" t="s">
        <v>236</v>
      </c>
      <c r="EW5" s="273" t="s">
        <v>412</v>
      </c>
      <c r="EX5" s="274" t="s">
        <v>184</v>
      </c>
      <c r="EY5" s="275" t="s">
        <v>236</v>
      </c>
      <c r="EZ5" s="273" t="s">
        <v>412</v>
      </c>
      <c r="FA5" s="274" t="s">
        <v>184</v>
      </c>
      <c r="FB5" s="275" t="s">
        <v>236</v>
      </c>
      <c r="FC5" s="273" t="s">
        <v>412</v>
      </c>
      <c r="FD5" s="274" t="s">
        <v>184</v>
      </c>
      <c r="FE5" s="275" t="s">
        <v>236</v>
      </c>
      <c r="FF5" s="273" t="s">
        <v>412</v>
      </c>
      <c r="FG5" s="274" t="s">
        <v>184</v>
      </c>
      <c r="FH5" s="275" t="s">
        <v>236</v>
      </c>
      <c r="FI5" s="273" t="s">
        <v>412</v>
      </c>
      <c r="FJ5" s="274" t="s">
        <v>184</v>
      </c>
      <c r="FK5" s="275" t="s">
        <v>236</v>
      </c>
      <c r="FL5" s="273" t="s">
        <v>412</v>
      </c>
      <c r="FM5" s="274" t="s">
        <v>184</v>
      </c>
      <c r="FN5" s="275" t="s">
        <v>236</v>
      </c>
      <c r="FO5" s="273" t="s">
        <v>412</v>
      </c>
      <c r="FP5" s="274" t="s">
        <v>184</v>
      </c>
      <c r="FQ5" s="275" t="s">
        <v>236</v>
      </c>
      <c r="FR5" s="273" t="s">
        <v>412</v>
      </c>
      <c r="FS5" s="274" t="s">
        <v>184</v>
      </c>
      <c r="FT5" s="275" t="s">
        <v>236</v>
      </c>
      <c r="FU5" s="273" t="s">
        <v>412</v>
      </c>
      <c r="FV5" s="274" t="s">
        <v>184</v>
      </c>
      <c r="FW5" s="275" t="s">
        <v>236</v>
      </c>
      <c r="FX5" s="273" t="s">
        <v>412</v>
      </c>
      <c r="FY5" s="274" t="s">
        <v>184</v>
      </c>
      <c r="FZ5" s="275" t="s">
        <v>236</v>
      </c>
      <c r="GA5" s="273" t="s">
        <v>412</v>
      </c>
      <c r="GB5" s="274" t="s">
        <v>184</v>
      </c>
      <c r="GC5" s="275" t="s">
        <v>236</v>
      </c>
      <c r="GD5" s="273" t="s">
        <v>412</v>
      </c>
      <c r="GE5" s="274" t="s">
        <v>184</v>
      </c>
      <c r="GF5" s="275" t="s">
        <v>236</v>
      </c>
      <c r="GG5" s="273" t="s">
        <v>412</v>
      </c>
      <c r="GH5" s="274" t="s">
        <v>184</v>
      </c>
      <c r="GI5" s="275" t="s">
        <v>236</v>
      </c>
      <c r="GJ5" s="273" t="s">
        <v>412</v>
      </c>
      <c r="GK5" s="274" t="s">
        <v>184</v>
      </c>
      <c r="GL5" s="275" t="s">
        <v>236</v>
      </c>
      <c r="GM5" s="273" t="s">
        <v>412</v>
      </c>
      <c r="GN5" s="274" t="s">
        <v>184</v>
      </c>
      <c r="GO5" s="275" t="s">
        <v>236</v>
      </c>
      <c r="GP5" s="273" t="s">
        <v>412</v>
      </c>
      <c r="GQ5" s="274" t="s">
        <v>184</v>
      </c>
      <c r="GR5" s="275" t="s">
        <v>236</v>
      </c>
      <c r="GS5" s="273" t="s">
        <v>412</v>
      </c>
      <c r="GT5" s="274" t="s">
        <v>184</v>
      </c>
      <c r="GU5" s="275" t="s">
        <v>236</v>
      </c>
      <c r="GV5" s="273" t="s">
        <v>412</v>
      </c>
      <c r="GW5" s="274" t="s">
        <v>184</v>
      </c>
      <c r="GX5" s="275" t="s">
        <v>236</v>
      </c>
    </row>
    <row r="6" spans="1:206" x14ac:dyDescent="0.35">
      <c r="C6" s="273" t="s">
        <v>185</v>
      </c>
      <c r="D6" s="274" t="s">
        <v>185</v>
      </c>
      <c r="E6" s="275" t="s">
        <v>185</v>
      </c>
      <c r="F6" s="273" t="s">
        <v>185</v>
      </c>
      <c r="G6" s="274" t="s">
        <v>185</v>
      </c>
      <c r="H6" s="275" t="s">
        <v>185</v>
      </c>
      <c r="I6" s="273" t="s">
        <v>185</v>
      </c>
      <c r="J6" s="274" t="s">
        <v>185</v>
      </c>
      <c r="K6" s="275" t="s">
        <v>185</v>
      </c>
      <c r="L6" s="273" t="s">
        <v>185</v>
      </c>
      <c r="M6" s="274" t="s">
        <v>185</v>
      </c>
      <c r="N6" s="275" t="s">
        <v>185</v>
      </c>
      <c r="O6" s="273" t="s">
        <v>185</v>
      </c>
      <c r="P6" s="274" t="s">
        <v>185</v>
      </c>
      <c r="Q6" s="275" t="s">
        <v>185</v>
      </c>
      <c r="R6" s="273" t="s">
        <v>185</v>
      </c>
      <c r="S6" s="274" t="s">
        <v>185</v>
      </c>
      <c r="T6" s="275" t="s">
        <v>185</v>
      </c>
      <c r="U6" s="273" t="s">
        <v>185</v>
      </c>
      <c r="V6" s="274" t="s">
        <v>185</v>
      </c>
      <c r="W6" s="275" t="s">
        <v>185</v>
      </c>
      <c r="X6" s="273" t="s">
        <v>185</v>
      </c>
      <c r="Y6" s="274" t="s">
        <v>185</v>
      </c>
      <c r="Z6" s="275" t="s">
        <v>185</v>
      </c>
      <c r="AA6" s="273" t="s">
        <v>185</v>
      </c>
      <c r="AB6" s="274" t="s">
        <v>185</v>
      </c>
      <c r="AC6" s="275" t="s">
        <v>185</v>
      </c>
      <c r="AD6" s="273" t="s">
        <v>185</v>
      </c>
      <c r="AE6" s="274" t="s">
        <v>185</v>
      </c>
      <c r="AF6" s="275" t="s">
        <v>185</v>
      </c>
      <c r="AG6" s="273" t="s">
        <v>185</v>
      </c>
      <c r="AH6" s="274" t="s">
        <v>185</v>
      </c>
      <c r="AI6" s="275" t="s">
        <v>185</v>
      </c>
      <c r="AJ6" s="273" t="s">
        <v>185</v>
      </c>
      <c r="AK6" s="274" t="s">
        <v>185</v>
      </c>
      <c r="AL6" s="275" t="s">
        <v>185</v>
      </c>
      <c r="AM6" s="273" t="s">
        <v>185</v>
      </c>
      <c r="AN6" s="274" t="s">
        <v>185</v>
      </c>
      <c r="AO6" s="275" t="s">
        <v>185</v>
      </c>
      <c r="AP6" s="273" t="s">
        <v>185</v>
      </c>
      <c r="AQ6" s="274" t="s">
        <v>185</v>
      </c>
      <c r="AR6" s="275" t="s">
        <v>185</v>
      </c>
      <c r="AS6" s="273" t="s">
        <v>185</v>
      </c>
      <c r="AT6" s="274" t="s">
        <v>185</v>
      </c>
      <c r="AU6" s="275" t="s">
        <v>185</v>
      </c>
      <c r="AV6" s="273" t="s">
        <v>185</v>
      </c>
      <c r="AW6" s="274" t="s">
        <v>185</v>
      </c>
      <c r="AX6" s="275" t="s">
        <v>185</v>
      </c>
      <c r="AY6" s="273" t="s">
        <v>185</v>
      </c>
      <c r="AZ6" s="274" t="s">
        <v>185</v>
      </c>
      <c r="BA6" s="275" t="s">
        <v>185</v>
      </c>
      <c r="BB6" s="273" t="s">
        <v>185</v>
      </c>
      <c r="BC6" s="274" t="s">
        <v>185</v>
      </c>
      <c r="BD6" s="275" t="s">
        <v>185</v>
      </c>
      <c r="BE6" s="273" t="s">
        <v>185</v>
      </c>
      <c r="BF6" s="274" t="s">
        <v>185</v>
      </c>
      <c r="BG6" s="275" t="s">
        <v>185</v>
      </c>
      <c r="BH6" s="273" t="s">
        <v>185</v>
      </c>
      <c r="BI6" s="274" t="s">
        <v>185</v>
      </c>
      <c r="BJ6" s="275" t="s">
        <v>185</v>
      </c>
      <c r="BK6" s="273" t="s">
        <v>185</v>
      </c>
      <c r="BL6" s="274" t="s">
        <v>185</v>
      </c>
      <c r="BM6" s="275" t="s">
        <v>185</v>
      </c>
      <c r="BN6" s="273" t="s">
        <v>185</v>
      </c>
      <c r="BO6" s="274" t="s">
        <v>185</v>
      </c>
      <c r="BP6" s="275" t="s">
        <v>185</v>
      </c>
      <c r="BQ6" s="273" t="s">
        <v>185</v>
      </c>
      <c r="BR6" s="274" t="s">
        <v>185</v>
      </c>
      <c r="BS6" s="275" t="s">
        <v>185</v>
      </c>
      <c r="BT6" s="273" t="s">
        <v>185</v>
      </c>
      <c r="BU6" s="274" t="s">
        <v>185</v>
      </c>
      <c r="BV6" s="275" t="s">
        <v>185</v>
      </c>
      <c r="BW6" s="273" t="s">
        <v>185</v>
      </c>
      <c r="BX6" s="274" t="s">
        <v>185</v>
      </c>
      <c r="BY6" s="275" t="s">
        <v>185</v>
      </c>
      <c r="BZ6" s="273" t="s">
        <v>185</v>
      </c>
      <c r="CA6" s="274" t="s">
        <v>185</v>
      </c>
      <c r="CB6" s="275" t="s">
        <v>185</v>
      </c>
      <c r="CC6" s="273" t="s">
        <v>185</v>
      </c>
      <c r="CD6" s="274" t="s">
        <v>185</v>
      </c>
      <c r="CE6" s="275" t="s">
        <v>185</v>
      </c>
      <c r="CF6" s="273" t="s">
        <v>185</v>
      </c>
      <c r="CG6" s="274" t="s">
        <v>185</v>
      </c>
      <c r="CH6" s="275" t="s">
        <v>185</v>
      </c>
      <c r="CI6" s="273" t="s">
        <v>185</v>
      </c>
      <c r="CJ6" s="274" t="s">
        <v>185</v>
      </c>
      <c r="CK6" s="275" t="s">
        <v>185</v>
      </c>
      <c r="CL6" s="273" t="s">
        <v>185</v>
      </c>
      <c r="CM6" s="274" t="s">
        <v>185</v>
      </c>
      <c r="CN6" s="275" t="s">
        <v>185</v>
      </c>
      <c r="CO6" s="273" t="s">
        <v>185</v>
      </c>
      <c r="CP6" s="274" t="s">
        <v>185</v>
      </c>
      <c r="CQ6" s="275" t="s">
        <v>185</v>
      </c>
      <c r="CR6" s="273" t="s">
        <v>185</v>
      </c>
      <c r="CS6" s="274" t="s">
        <v>185</v>
      </c>
      <c r="CT6" s="275" t="s">
        <v>185</v>
      </c>
      <c r="CU6" s="273" t="s">
        <v>185</v>
      </c>
      <c r="CV6" s="274" t="s">
        <v>185</v>
      </c>
      <c r="CW6" s="275" t="s">
        <v>185</v>
      </c>
      <c r="CX6" s="273" t="s">
        <v>185</v>
      </c>
      <c r="CY6" s="274" t="s">
        <v>185</v>
      </c>
      <c r="CZ6" s="275" t="s">
        <v>185</v>
      </c>
      <c r="DA6" s="273" t="s">
        <v>185</v>
      </c>
      <c r="DB6" s="274" t="s">
        <v>185</v>
      </c>
      <c r="DC6" s="275" t="s">
        <v>185</v>
      </c>
      <c r="DD6" s="273" t="s">
        <v>185</v>
      </c>
      <c r="DE6" s="274" t="s">
        <v>185</v>
      </c>
      <c r="DF6" s="275" t="s">
        <v>185</v>
      </c>
      <c r="DG6" s="273" t="s">
        <v>185</v>
      </c>
      <c r="DH6" s="274" t="s">
        <v>185</v>
      </c>
      <c r="DI6" s="275" t="s">
        <v>185</v>
      </c>
      <c r="DJ6" s="273" t="s">
        <v>185</v>
      </c>
      <c r="DK6" s="274" t="s">
        <v>185</v>
      </c>
      <c r="DL6" s="275" t="s">
        <v>185</v>
      </c>
      <c r="DM6" s="273" t="s">
        <v>185</v>
      </c>
      <c r="DN6" s="274" t="s">
        <v>185</v>
      </c>
      <c r="DO6" s="275" t="s">
        <v>185</v>
      </c>
      <c r="DP6" s="273" t="s">
        <v>185</v>
      </c>
      <c r="DQ6" s="274" t="s">
        <v>185</v>
      </c>
      <c r="DR6" s="275" t="s">
        <v>185</v>
      </c>
      <c r="DS6" s="273" t="s">
        <v>185</v>
      </c>
      <c r="DT6" s="274" t="s">
        <v>185</v>
      </c>
      <c r="DU6" s="275" t="s">
        <v>185</v>
      </c>
      <c r="DV6" s="273" t="s">
        <v>185</v>
      </c>
      <c r="DW6" s="274" t="s">
        <v>185</v>
      </c>
      <c r="DX6" s="275" t="s">
        <v>185</v>
      </c>
      <c r="DY6" s="273" t="s">
        <v>185</v>
      </c>
      <c r="DZ6" s="274" t="s">
        <v>185</v>
      </c>
      <c r="EA6" s="275" t="s">
        <v>185</v>
      </c>
      <c r="EB6" s="273" t="s">
        <v>185</v>
      </c>
      <c r="EC6" s="274" t="s">
        <v>185</v>
      </c>
      <c r="ED6" s="275" t="s">
        <v>185</v>
      </c>
      <c r="EE6" s="273" t="s">
        <v>185</v>
      </c>
      <c r="EF6" s="274" t="s">
        <v>185</v>
      </c>
      <c r="EG6" s="275" t="s">
        <v>185</v>
      </c>
      <c r="EH6" s="273" t="s">
        <v>185</v>
      </c>
      <c r="EI6" s="274" t="s">
        <v>185</v>
      </c>
      <c r="EJ6" s="275" t="s">
        <v>185</v>
      </c>
      <c r="EK6" s="273" t="s">
        <v>185</v>
      </c>
      <c r="EL6" s="274" t="s">
        <v>185</v>
      </c>
      <c r="EM6" s="275" t="s">
        <v>185</v>
      </c>
      <c r="EN6" s="273" t="s">
        <v>185</v>
      </c>
      <c r="EO6" s="274" t="s">
        <v>185</v>
      </c>
      <c r="EP6" s="275" t="s">
        <v>185</v>
      </c>
      <c r="EQ6" s="273" t="s">
        <v>185</v>
      </c>
      <c r="ER6" s="274" t="s">
        <v>185</v>
      </c>
      <c r="ES6" s="275" t="s">
        <v>185</v>
      </c>
      <c r="ET6" s="273" t="s">
        <v>185</v>
      </c>
      <c r="EU6" s="274" t="s">
        <v>185</v>
      </c>
      <c r="EV6" s="275" t="s">
        <v>185</v>
      </c>
      <c r="EW6" s="273" t="s">
        <v>185</v>
      </c>
      <c r="EX6" s="274" t="s">
        <v>185</v>
      </c>
      <c r="EY6" s="275" t="s">
        <v>185</v>
      </c>
      <c r="EZ6" s="273" t="s">
        <v>185</v>
      </c>
      <c r="FA6" s="274" t="s">
        <v>185</v>
      </c>
      <c r="FB6" s="275" t="s">
        <v>185</v>
      </c>
      <c r="FC6" s="273" t="s">
        <v>185</v>
      </c>
      <c r="FD6" s="274" t="s">
        <v>185</v>
      </c>
      <c r="FE6" s="275" t="s">
        <v>185</v>
      </c>
      <c r="FF6" s="273" t="s">
        <v>185</v>
      </c>
      <c r="FG6" s="274" t="s">
        <v>185</v>
      </c>
      <c r="FH6" s="275" t="s">
        <v>185</v>
      </c>
      <c r="FI6" s="273" t="s">
        <v>185</v>
      </c>
      <c r="FJ6" s="274" t="s">
        <v>185</v>
      </c>
      <c r="FK6" s="275" t="s">
        <v>185</v>
      </c>
      <c r="FL6" s="273" t="s">
        <v>185</v>
      </c>
      <c r="FM6" s="274" t="s">
        <v>185</v>
      </c>
      <c r="FN6" s="275" t="s">
        <v>185</v>
      </c>
      <c r="FO6" s="273" t="s">
        <v>185</v>
      </c>
      <c r="FP6" s="274" t="s">
        <v>185</v>
      </c>
      <c r="FQ6" s="275" t="s">
        <v>185</v>
      </c>
      <c r="FR6" s="273" t="s">
        <v>185</v>
      </c>
      <c r="FS6" s="274" t="s">
        <v>185</v>
      </c>
      <c r="FT6" s="275" t="s">
        <v>185</v>
      </c>
      <c r="FU6" s="273" t="s">
        <v>185</v>
      </c>
      <c r="FV6" s="274" t="s">
        <v>185</v>
      </c>
      <c r="FW6" s="275" t="s">
        <v>185</v>
      </c>
      <c r="FX6" s="273" t="s">
        <v>185</v>
      </c>
      <c r="FY6" s="274" t="s">
        <v>185</v>
      </c>
      <c r="FZ6" s="275" t="s">
        <v>185</v>
      </c>
      <c r="GA6" s="273" t="s">
        <v>185</v>
      </c>
      <c r="GB6" s="274" t="s">
        <v>185</v>
      </c>
      <c r="GC6" s="275" t="s">
        <v>185</v>
      </c>
      <c r="GD6" s="273" t="s">
        <v>185</v>
      </c>
      <c r="GE6" s="274" t="s">
        <v>185</v>
      </c>
      <c r="GF6" s="275" t="s">
        <v>185</v>
      </c>
      <c r="GG6" s="273" t="s">
        <v>185</v>
      </c>
      <c r="GH6" s="274" t="s">
        <v>185</v>
      </c>
      <c r="GI6" s="275" t="s">
        <v>185</v>
      </c>
      <c r="GJ6" s="273" t="s">
        <v>185</v>
      </c>
      <c r="GK6" s="274" t="s">
        <v>185</v>
      </c>
      <c r="GL6" s="275" t="s">
        <v>185</v>
      </c>
      <c r="GM6" s="273" t="s">
        <v>185</v>
      </c>
      <c r="GN6" s="274" t="s">
        <v>185</v>
      </c>
      <c r="GO6" s="275" t="s">
        <v>185</v>
      </c>
      <c r="GP6" s="273" t="s">
        <v>185</v>
      </c>
      <c r="GQ6" s="274" t="s">
        <v>185</v>
      </c>
      <c r="GR6" s="275" t="s">
        <v>185</v>
      </c>
      <c r="GS6" s="273" t="s">
        <v>185</v>
      </c>
      <c r="GT6" s="274" t="s">
        <v>185</v>
      </c>
      <c r="GU6" s="275" t="s">
        <v>185</v>
      </c>
      <c r="GV6" s="273" t="s">
        <v>185</v>
      </c>
      <c r="GW6" s="274" t="s">
        <v>185</v>
      </c>
      <c r="GX6" s="275" t="s">
        <v>185</v>
      </c>
    </row>
    <row r="7" spans="1:206" x14ac:dyDescent="0.35">
      <c r="A7" t="s">
        <v>186</v>
      </c>
      <c r="B7" t="s">
        <v>216</v>
      </c>
      <c r="C7" s="273">
        <v>12</v>
      </c>
      <c r="D7" s="273">
        <v>23</v>
      </c>
      <c r="E7" s="273">
        <v>18</v>
      </c>
      <c r="F7" s="273">
        <v>63</v>
      </c>
      <c r="G7" s="273">
        <v>61</v>
      </c>
      <c r="H7" s="273">
        <v>62</v>
      </c>
      <c r="I7" s="273">
        <v>25</v>
      </c>
      <c r="J7" s="273">
        <v>16</v>
      </c>
      <c r="K7" s="273">
        <v>20</v>
      </c>
      <c r="L7" s="273">
        <v>88</v>
      </c>
      <c r="M7" s="273">
        <v>77</v>
      </c>
      <c r="N7" s="273">
        <v>82</v>
      </c>
      <c r="O7" s="273">
        <v>14</v>
      </c>
      <c r="P7" s="273">
        <v>25</v>
      </c>
      <c r="Q7" s="273">
        <v>20</v>
      </c>
      <c r="R7" s="273">
        <v>64</v>
      </c>
      <c r="S7" s="273">
        <v>60</v>
      </c>
      <c r="T7" s="273">
        <v>62</v>
      </c>
      <c r="U7" s="273">
        <v>22</v>
      </c>
      <c r="V7" s="273">
        <v>15</v>
      </c>
      <c r="W7" s="273">
        <v>19</v>
      </c>
      <c r="X7" s="273">
        <v>86</v>
      </c>
      <c r="Y7" s="273">
        <v>75</v>
      </c>
      <c r="Z7" s="273">
        <v>80</v>
      </c>
      <c r="AA7" s="273">
        <v>16</v>
      </c>
      <c r="AB7" s="273">
        <v>27</v>
      </c>
      <c r="AC7" s="273">
        <v>22</v>
      </c>
      <c r="AD7" s="273">
        <v>67</v>
      </c>
      <c r="AE7" s="273">
        <v>61</v>
      </c>
      <c r="AF7" s="273">
        <v>64</v>
      </c>
      <c r="AG7" s="273">
        <v>17</v>
      </c>
      <c r="AH7" s="273">
        <v>12</v>
      </c>
      <c r="AI7" s="273">
        <v>14</v>
      </c>
      <c r="AJ7" s="273">
        <v>84</v>
      </c>
      <c r="AK7" s="273">
        <v>73</v>
      </c>
      <c r="AL7" s="273">
        <v>78</v>
      </c>
      <c r="AM7" s="273">
        <v>7</v>
      </c>
      <c r="AN7" s="273">
        <v>16</v>
      </c>
      <c r="AO7" s="273">
        <v>12</v>
      </c>
      <c r="AP7" s="273">
        <v>71</v>
      </c>
      <c r="AQ7" s="273">
        <v>70</v>
      </c>
      <c r="AR7" s="273">
        <v>71</v>
      </c>
      <c r="AS7" s="273">
        <v>22</v>
      </c>
      <c r="AT7" s="273">
        <v>14</v>
      </c>
      <c r="AU7" s="273">
        <v>18</v>
      </c>
      <c r="AV7" s="273">
        <v>93</v>
      </c>
      <c r="AW7" s="273">
        <v>84</v>
      </c>
      <c r="AX7" s="273">
        <v>88</v>
      </c>
      <c r="AY7" s="273">
        <v>8</v>
      </c>
      <c r="AZ7" s="273">
        <v>16</v>
      </c>
      <c r="BA7" s="273">
        <v>12</v>
      </c>
      <c r="BB7" s="273">
        <v>72</v>
      </c>
      <c r="BC7" s="273">
        <v>71</v>
      </c>
      <c r="BD7" s="273">
        <v>71</v>
      </c>
      <c r="BE7" s="273">
        <v>20</v>
      </c>
      <c r="BF7" s="273">
        <v>13</v>
      </c>
      <c r="BG7" s="273">
        <v>17</v>
      </c>
      <c r="BH7" s="273">
        <v>92</v>
      </c>
      <c r="BI7" s="273">
        <v>84</v>
      </c>
      <c r="BJ7" s="273">
        <v>88</v>
      </c>
      <c r="BK7" s="273">
        <v>11</v>
      </c>
      <c r="BL7" s="273">
        <v>19</v>
      </c>
      <c r="BM7" s="273">
        <v>15</v>
      </c>
      <c r="BN7" s="273">
        <v>72</v>
      </c>
      <c r="BO7" s="273">
        <v>68</v>
      </c>
      <c r="BP7" s="273">
        <v>70</v>
      </c>
      <c r="BQ7" s="273">
        <v>17</v>
      </c>
      <c r="BR7" s="273">
        <v>13</v>
      </c>
      <c r="BS7" s="273">
        <v>15</v>
      </c>
      <c r="BT7" s="273">
        <v>89</v>
      </c>
      <c r="BU7" s="273">
        <v>81</v>
      </c>
      <c r="BV7" s="273">
        <v>85</v>
      </c>
      <c r="BW7" s="273">
        <v>9</v>
      </c>
      <c r="BX7" s="273">
        <v>19</v>
      </c>
      <c r="BY7" s="273">
        <v>14</v>
      </c>
      <c r="BZ7" s="273">
        <v>72</v>
      </c>
      <c r="CA7" s="273">
        <v>69</v>
      </c>
      <c r="CB7" s="273">
        <v>71</v>
      </c>
      <c r="CC7" s="273">
        <v>19</v>
      </c>
      <c r="CD7" s="273">
        <v>11</v>
      </c>
      <c r="CE7" s="273">
        <v>15</v>
      </c>
      <c r="CF7" s="273">
        <v>91</v>
      </c>
      <c r="CG7" s="273">
        <v>81</v>
      </c>
      <c r="CH7" s="273">
        <v>86</v>
      </c>
      <c r="CI7" s="273">
        <v>9</v>
      </c>
      <c r="CJ7" s="273">
        <v>18</v>
      </c>
      <c r="CK7" s="273">
        <v>14</v>
      </c>
      <c r="CL7" s="273">
        <v>74</v>
      </c>
      <c r="CM7" s="273">
        <v>71</v>
      </c>
      <c r="CN7" s="273">
        <v>72</v>
      </c>
      <c r="CO7" s="273">
        <v>17</v>
      </c>
      <c r="CP7" s="273">
        <v>11</v>
      </c>
      <c r="CQ7" s="273">
        <v>14</v>
      </c>
      <c r="CR7" s="273">
        <v>91</v>
      </c>
      <c r="CS7" s="273">
        <v>82</v>
      </c>
      <c r="CT7" s="273">
        <v>86</v>
      </c>
      <c r="CU7" s="273">
        <v>20</v>
      </c>
      <c r="CV7" s="273">
        <v>32</v>
      </c>
      <c r="CW7" s="273">
        <v>26</v>
      </c>
      <c r="CX7" s="273">
        <v>57</v>
      </c>
      <c r="CY7" s="273">
        <v>50</v>
      </c>
      <c r="CZ7" s="273">
        <v>54</v>
      </c>
      <c r="DA7" s="273">
        <v>23</v>
      </c>
      <c r="DB7" s="273">
        <v>17</v>
      </c>
      <c r="DC7" s="273">
        <v>20</v>
      </c>
      <c r="DD7" s="273">
        <v>80</v>
      </c>
      <c r="DE7" s="273">
        <v>68</v>
      </c>
      <c r="DF7" s="273">
        <v>74</v>
      </c>
      <c r="DG7" s="273">
        <v>24</v>
      </c>
      <c r="DH7" s="273">
        <v>38</v>
      </c>
      <c r="DI7" s="273">
        <v>31</v>
      </c>
      <c r="DJ7" s="273">
        <v>60</v>
      </c>
      <c r="DK7" s="273">
        <v>52</v>
      </c>
      <c r="DL7" s="273">
        <v>56</v>
      </c>
      <c r="DM7" s="273">
        <v>17</v>
      </c>
      <c r="DN7" s="273">
        <v>10</v>
      </c>
      <c r="DO7" s="273">
        <v>13</v>
      </c>
      <c r="DP7" s="273">
        <v>76</v>
      </c>
      <c r="DQ7" s="273">
        <v>62</v>
      </c>
      <c r="DR7" s="273">
        <v>69</v>
      </c>
      <c r="DS7" s="273">
        <v>21</v>
      </c>
      <c r="DT7" s="273">
        <v>30</v>
      </c>
      <c r="DU7" s="273">
        <v>25</v>
      </c>
      <c r="DV7" s="273">
        <v>64</v>
      </c>
      <c r="DW7" s="273">
        <v>55</v>
      </c>
      <c r="DX7" s="273">
        <v>60</v>
      </c>
      <c r="DY7" s="273">
        <v>15</v>
      </c>
      <c r="DZ7" s="273">
        <v>15</v>
      </c>
      <c r="EA7" s="273">
        <v>15</v>
      </c>
      <c r="EB7" s="273">
        <v>79</v>
      </c>
      <c r="EC7" s="273">
        <v>70</v>
      </c>
      <c r="ED7" s="273">
        <v>75</v>
      </c>
      <c r="EE7" s="273">
        <v>19</v>
      </c>
      <c r="EF7" s="273">
        <v>29</v>
      </c>
      <c r="EG7" s="273">
        <v>24</v>
      </c>
      <c r="EH7" s="273">
        <v>68</v>
      </c>
      <c r="EI7" s="273">
        <v>59</v>
      </c>
      <c r="EJ7" s="273">
        <v>64</v>
      </c>
      <c r="EK7" s="273">
        <v>13</v>
      </c>
      <c r="EL7" s="273">
        <v>12</v>
      </c>
      <c r="EM7" s="273">
        <v>13</v>
      </c>
      <c r="EN7" s="273">
        <v>81</v>
      </c>
      <c r="EO7" s="273">
        <v>71</v>
      </c>
      <c r="EP7" s="273">
        <v>76</v>
      </c>
      <c r="EQ7" s="273">
        <v>16</v>
      </c>
      <c r="ER7" s="273">
        <v>27</v>
      </c>
      <c r="ES7" s="273">
        <v>21</v>
      </c>
      <c r="ET7" s="273">
        <v>71</v>
      </c>
      <c r="EU7" s="273">
        <v>64</v>
      </c>
      <c r="EV7" s="273">
        <v>68</v>
      </c>
      <c r="EW7" s="273">
        <v>13</v>
      </c>
      <c r="EX7" s="273">
        <v>9</v>
      </c>
      <c r="EY7" s="273">
        <v>11</v>
      </c>
      <c r="EZ7" s="273">
        <v>84</v>
      </c>
      <c r="FA7" s="273">
        <v>73</v>
      </c>
      <c r="FB7" s="273">
        <v>79</v>
      </c>
      <c r="FC7" s="273">
        <v>17</v>
      </c>
      <c r="FD7" s="273">
        <v>27</v>
      </c>
      <c r="FE7" s="273">
        <v>22</v>
      </c>
      <c r="FF7" s="273">
        <v>72</v>
      </c>
      <c r="FG7" s="273">
        <v>63</v>
      </c>
      <c r="FH7" s="273">
        <v>68</v>
      </c>
      <c r="FI7" s="273">
        <v>11</v>
      </c>
      <c r="FJ7" s="273">
        <v>10</v>
      </c>
      <c r="FK7" s="273">
        <v>10</v>
      </c>
      <c r="FL7" s="273">
        <v>83</v>
      </c>
      <c r="FM7" s="273">
        <v>73</v>
      </c>
      <c r="FN7" s="273">
        <v>78</v>
      </c>
      <c r="FO7" s="273">
        <v>11</v>
      </c>
      <c r="FP7" s="273">
        <v>14</v>
      </c>
      <c r="FQ7" s="273">
        <v>12</v>
      </c>
      <c r="FR7" s="273">
        <v>80</v>
      </c>
      <c r="FS7" s="273">
        <v>74</v>
      </c>
      <c r="FT7" s="273">
        <v>77</v>
      </c>
      <c r="FU7" s="273">
        <v>9</v>
      </c>
      <c r="FV7" s="273">
        <v>12</v>
      </c>
      <c r="FW7" s="273">
        <v>11</v>
      </c>
      <c r="FX7" s="273">
        <v>89</v>
      </c>
      <c r="FY7" s="273">
        <v>86</v>
      </c>
      <c r="FZ7" s="273">
        <v>88</v>
      </c>
      <c r="GA7" s="273">
        <v>10</v>
      </c>
      <c r="GB7" s="273">
        <v>24</v>
      </c>
      <c r="GC7" s="273">
        <v>17</v>
      </c>
      <c r="GD7" s="273">
        <v>74</v>
      </c>
      <c r="GE7" s="273">
        <v>69</v>
      </c>
      <c r="GF7" s="273">
        <v>71</v>
      </c>
      <c r="GG7" s="273">
        <v>16</v>
      </c>
      <c r="GH7" s="273">
        <v>8</v>
      </c>
      <c r="GI7" s="273">
        <v>12</v>
      </c>
      <c r="GJ7" s="273">
        <v>90</v>
      </c>
      <c r="GK7" s="273">
        <v>76</v>
      </c>
      <c r="GL7" s="273">
        <v>83</v>
      </c>
      <c r="GM7" s="273">
        <v>12</v>
      </c>
      <c r="GN7" s="273">
        <v>25</v>
      </c>
      <c r="GO7" s="273">
        <v>19</v>
      </c>
      <c r="GP7" s="273">
        <v>74</v>
      </c>
      <c r="GQ7" s="273">
        <v>68</v>
      </c>
      <c r="GR7" s="273">
        <v>71</v>
      </c>
      <c r="GS7" s="273">
        <v>14</v>
      </c>
      <c r="GT7" s="273">
        <v>7</v>
      </c>
      <c r="GU7" s="273">
        <v>10</v>
      </c>
      <c r="GV7" s="273">
        <v>88</v>
      </c>
      <c r="GW7" s="273">
        <v>75</v>
      </c>
      <c r="GX7" s="273">
        <v>81</v>
      </c>
    </row>
    <row r="8" spans="1:206" x14ac:dyDescent="0.35">
      <c r="B8" t="s">
        <v>220</v>
      </c>
      <c r="C8" s="273">
        <v>10</v>
      </c>
      <c r="D8" s="273">
        <v>23</v>
      </c>
      <c r="E8" s="273">
        <v>17</v>
      </c>
      <c r="F8" s="273">
        <v>66</v>
      </c>
      <c r="G8" s="273">
        <v>63</v>
      </c>
      <c r="H8" s="273">
        <v>65</v>
      </c>
      <c r="I8" s="273">
        <v>24</v>
      </c>
      <c r="J8" s="273">
        <v>14</v>
      </c>
      <c r="K8" s="273">
        <v>19</v>
      </c>
      <c r="L8" s="273">
        <v>90</v>
      </c>
      <c r="M8" s="273">
        <v>77</v>
      </c>
      <c r="N8" s="273">
        <v>83</v>
      </c>
      <c r="O8" s="273">
        <v>12</v>
      </c>
      <c r="P8" s="273">
        <v>23</v>
      </c>
      <c r="Q8" s="273">
        <v>17</v>
      </c>
      <c r="R8" s="273">
        <v>65</v>
      </c>
      <c r="S8" s="273">
        <v>62</v>
      </c>
      <c r="T8" s="273">
        <v>64</v>
      </c>
      <c r="U8" s="273">
        <v>23</v>
      </c>
      <c r="V8" s="273">
        <v>15</v>
      </c>
      <c r="W8" s="273">
        <v>19</v>
      </c>
      <c r="X8" s="273">
        <v>88</v>
      </c>
      <c r="Y8" s="273">
        <v>77</v>
      </c>
      <c r="Z8" s="273">
        <v>83</v>
      </c>
      <c r="AA8" s="273">
        <v>13</v>
      </c>
      <c r="AB8" s="273">
        <v>24</v>
      </c>
      <c r="AC8" s="273">
        <v>19</v>
      </c>
      <c r="AD8" s="273">
        <v>68</v>
      </c>
      <c r="AE8" s="273">
        <v>64</v>
      </c>
      <c r="AF8" s="273">
        <v>66</v>
      </c>
      <c r="AG8" s="273">
        <v>19</v>
      </c>
      <c r="AH8" s="273">
        <v>12</v>
      </c>
      <c r="AI8" s="273">
        <v>15</v>
      </c>
      <c r="AJ8" s="273">
        <v>87</v>
      </c>
      <c r="AK8" s="273">
        <v>76</v>
      </c>
      <c r="AL8" s="273">
        <v>81</v>
      </c>
      <c r="AM8" s="273">
        <v>6</v>
      </c>
      <c r="AN8" s="273">
        <v>16</v>
      </c>
      <c r="AO8" s="273">
        <v>11</v>
      </c>
      <c r="AP8" s="273">
        <v>72</v>
      </c>
      <c r="AQ8" s="273">
        <v>70</v>
      </c>
      <c r="AR8" s="273">
        <v>71</v>
      </c>
      <c r="AS8" s="273">
        <v>22</v>
      </c>
      <c r="AT8" s="273">
        <v>14</v>
      </c>
      <c r="AU8" s="273">
        <v>18</v>
      </c>
      <c r="AV8" s="273">
        <v>94</v>
      </c>
      <c r="AW8" s="273">
        <v>84</v>
      </c>
      <c r="AX8" s="273">
        <v>89</v>
      </c>
      <c r="AY8" s="273">
        <v>6</v>
      </c>
      <c r="AZ8" s="273">
        <v>15</v>
      </c>
      <c r="BA8" s="273">
        <v>11</v>
      </c>
      <c r="BB8" s="273">
        <v>74</v>
      </c>
      <c r="BC8" s="273">
        <v>73</v>
      </c>
      <c r="BD8" s="273">
        <v>73</v>
      </c>
      <c r="BE8" s="273">
        <v>20</v>
      </c>
      <c r="BF8" s="273">
        <v>12</v>
      </c>
      <c r="BG8" s="273">
        <v>16</v>
      </c>
      <c r="BH8" s="273">
        <v>94</v>
      </c>
      <c r="BI8" s="273">
        <v>85</v>
      </c>
      <c r="BJ8" s="273">
        <v>89</v>
      </c>
      <c r="BK8" s="273">
        <v>9</v>
      </c>
      <c r="BL8" s="273">
        <v>18</v>
      </c>
      <c r="BM8" s="273">
        <v>14</v>
      </c>
      <c r="BN8" s="273">
        <v>72</v>
      </c>
      <c r="BO8" s="273">
        <v>70</v>
      </c>
      <c r="BP8" s="273">
        <v>71</v>
      </c>
      <c r="BQ8" s="273">
        <v>19</v>
      </c>
      <c r="BR8" s="273">
        <v>12</v>
      </c>
      <c r="BS8" s="273">
        <v>16</v>
      </c>
      <c r="BT8" s="273">
        <v>91</v>
      </c>
      <c r="BU8" s="273">
        <v>82</v>
      </c>
      <c r="BV8" s="273">
        <v>86</v>
      </c>
      <c r="BW8" s="273">
        <v>9</v>
      </c>
      <c r="BX8" s="273">
        <v>22</v>
      </c>
      <c r="BY8" s="273">
        <v>15</v>
      </c>
      <c r="BZ8" s="273">
        <v>74</v>
      </c>
      <c r="CA8" s="273">
        <v>69</v>
      </c>
      <c r="CB8" s="273">
        <v>72</v>
      </c>
      <c r="CC8" s="273">
        <v>17</v>
      </c>
      <c r="CD8" s="273">
        <v>9</v>
      </c>
      <c r="CE8" s="273">
        <v>13</v>
      </c>
      <c r="CF8" s="273">
        <v>91</v>
      </c>
      <c r="CG8" s="273">
        <v>78</v>
      </c>
      <c r="CH8" s="273">
        <v>85</v>
      </c>
      <c r="CI8" s="273">
        <v>8</v>
      </c>
      <c r="CJ8" s="273">
        <v>19</v>
      </c>
      <c r="CK8" s="273">
        <v>14</v>
      </c>
      <c r="CL8" s="273">
        <v>76</v>
      </c>
      <c r="CM8" s="273">
        <v>72</v>
      </c>
      <c r="CN8" s="273">
        <v>74</v>
      </c>
      <c r="CO8" s="273">
        <v>17</v>
      </c>
      <c r="CP8" s="273">
        <v>9</v>
      </c>
      <c r="CQ8" s="273">
        <v>13</v>
      </c>
      <c r="CR8" s="273">
        <v>92</v>
      </c>
      <c r="CS8" s="273">
        <v>81</v>
      </c>
      <c r="CT8" s="273">
        <v>86</v>
      </c>
      <c r="CU8" s="273">
        <v>19</v>
      </c>
      <c r="CV8" s="273">
        <v>31</v>
      </c>
      <c r="CW8" s="273">
        <v>25</v>
      </c>
      <c r="CX8" s="273">
        <v>58</v>
      </c>
      <c r="CY8" s="273">
        <v>52</v>
      </c>
      <c r="CZ8" s="273">
        <v>55</v>
      </c>
      <c r="DA8" s="273">
        <v>22</v>
      </c>
      <c r="DB8" s="273">
        <v>17</v>
      </c>
      <c r="DC8" s="273">
        <v>20</v>
      </c>
      <c r="DD8" s="273">
        <v>81</v>
      </c>
      <c r="DE8" s="273">
        <v>69</v>
      </c>
      <c r="DF8" s="273">
        <v>75</v>
      </c>
      <c r="DG8" s="273">
        <v>22</v>
      </c>
      <c r="DH8" s="273">
        <v>37</v>
      </c>
      <c r="DI8" s="273">
        <v>30</v>
      </c>
      <c r="DJ8" s="273">
        <v>62</v>
      </c>
      <c r="DK8" s="273">
        <v>54</v>
      </c>
      <c r="DL8" s="273">
        <v>58</v>
      </c>
      <c r="DM8" s="273">
        <v>15</v>
      </c>
      <c r="DN8" s="273">
        <v>9</v>
      </c>
      <c r="DO8" s="273">
        <v>12</v>
      </c>
      <c r="DP8" s="273">
        <v>78</v>
      </c>
      <c r="DQ8" s="273">
        <v>63</v>
      </c>
      <c r="DR8" s="273">
        <v>70</v>
      </c>
      <c r="DS8" s="273">
        <v>19</v>
      </c>
      <c r="DT8" s="273">
        <v>28</v>
      </c>
      <c r="DU8" s="273">
        <v>23</v>
      </c>
      <c r="DV8" s="273">
        <v>68</v>
      </c>
      <c r="DW8" s="273">
        <v>58</v>
      </c>
      <c r="DX8" s="273">
        <v>63</v>
      </c>
      <c r="DY8" s="273">
        <v>13</v>
      </c>
      <c r="DZ8" s="273">
        <v>14</v>
      </c>
      <c r="EA8" s="273">
        <v>13</v>
      </c>
      <c r="EB8" s="273">
        <v>81</v>
      </c>
      <c r="EC8" s="273">
        <v>72</v>
      </c>
      <c r="ED8" s="273">
        <v>77</v>
      </c>
      <c r="EE8" s="273">
        <v>17</v>
      </c>
      <c r="EF8" s="273">
        <v>27</v>
      </c>
      <c r="EG8" s="273">
        <v>22</v>
      </c>
      <c r="EH8" s="273">
        <v>71</v>
      </c>
      <c r="EI8" s="273">
        <v>62</v>
      </c>
      <c r="EJ8" s="273">
        <v>67</v>
      </c>
      <c r="EK8" s="273">
        <v>12</v>
      </c>
      <c r="EL8" s="273">
        <v>11</v>
      </c>
      <c r="EM8" s="273">
        <v>12</v>
      </c>
      <c r="EN8" s="273">
        <v>83</v>
      </c>
      <c r="EO8" s="273">
        <v>73</v>
      </c>
      <c r="EP8" s="273">
        <v>78</v>
      </c>
      <c r="EQ8" s="273">
        <v>13</v>
      </c>
      <c r="ER8" s="273">
        <v>24</v>
      </c>
      <c r="ES8" s="273">
        <v>18</v>
      </c>
      <c r="ET8" s="273">
        <v>74</v>
      </c>
      <c r="EU8" s="273">
        <v>68</v>
      </c>
      <c r="EV8" s="273">
        <v>71</v>
      </c>
      <c r="EW8" s="273">
        <v>13</v>
      </c>
      <c r="EX8" s="273">
        <v>8</v>
      </c>
      <c r="EY8" s="273">
        <v>11</v>
      </c>
      <c r="EZ8" s="273">
        <v>87</v>
      </c>
      <c r="FA8" s="273">
        <v>76</v>
      </c>
      <c r="FB8" s="273">
        <v>82</v>
      </c>
      <c r="FC8" s="273">
        <v>13</v>
      </c>
      <c r="FD8" s="273">
        <v>23</v>
      </c>
      <c r="FE8" s="273">
        <v>18</v>
      </c>
      <c r="FF8" s="273">
        <v>75</v>
      </c>
      <c r="FG8" s="273">
        <v>67</v>
      </c>
      <c r="FH8" s="273">
        <v>71</v>
      </c>
      <c r="FI8" s="273">
        <v>12</v>
      </c>
      <c r="FJ8" s="273">
        <v>9</v>
      </c>
      <c r="FK8" s="273">
        <v>10</v>
      </c>
      <c r="FL8" s="273">
        <v>87</v>
      </c>
      <c r="FM8" s="273">
        <v>77</v>
      </c>
      <c r="FN8" s="273">
        <v>82</v>
      </c>
      <c r="FO8" s="273">
        <v>8</v>
      </c>
      <c r="FP8" s="273">
        <v>12</v>
      </c>
      <c r="FQ8" s="273">
        <v>10</v>
      </c>
      <c r="FR8" s="273">
        <v>82</v>
      </c>
      <c r="FS8" s="273">
        <v>76</v>
      </c>
      <c r="FT8" s="273">
        <v>79</v>
      </c>
      <c r="FU8" s="273">
        <v>10</v>
      </c>
      <c r="FV8" s="273">
        <v>12</v>
      </c>
      <c r="FW8" s="273">
        <v>11</v>
      </c>
      <c r="FX8" s="273">
        <v>92</v>
      </c>
      <c r="FY8" s="273">
        <v>88</v>
      </c>
      <c r="FZ8" s="273">
        <v>90</v>
      </c>
      <c r="GA8" s="273">
        <v>7</v>
      </c>
      <c r="GB8" s="273">
        <v>22</v>
      </c>
      <c r="GC8" s="273">
        <v>15</v>
      </c>
      <c r="GD8" s="273">
        <v>77</v>
      </c>
      <c r="GE8" s="273">
        <v>71</v>
      </c>
      <c r="GF8" s="273">
        <v>74</v>
      </c>
      <c r="GG8" s="273">
        <v>16</v>
      </c>
      <c r="GH8" s="273">
        <v>7</v>
      </c>
      <c r="GI8" s="273">
        <v>11</v>
      </c>
      <c r="GJ8" s="273">
        <v>93</v>
      </c>
      <c r="GK8" s="273">
        <v>78</v>
      </c>
      <c r="GL8" s="273">
        <v>85</v>
      </c>
      <c r="GM8" s="273">
        <v>8</v>
      </c>
      <c r="GN8" s="273">
        <v>22</v>
      </c>
      <c r="GO8" s="273">
        <v>15</v>
      </c>
      <c r="GP8" s="273">
        <v>77</v>
      </c>
      <c r="GQ8" s="273">
        <v>71</v>
      </c>
      <c r="GR8" s="273">
        <v>74</v>
      </c>
      <c r="GS8" s="273">
        <v>14</v>
      </c>
      <c r="GT8" s="273">
        <v>6</v>
      </c>
      <c r="GU8" s="273">
        <v>10</v>
      </c>
      <c r="GV8" s="273">
        <v>92</v>
      </c>
      <c r="GW8" s="273">
        <v>78</v>
      </c>
      <c r="GX8" s="273">
        <v>85</v>
      </c>
    </row>
    <row r="9" spans="1:206" x14ac:dyDescent="0.35">
      <c r="B9" t="s">
        <v>221</v>
      </c>
      <c r="C9" s="273">
        <v>12</v>
      </c>
      <c r="D9" s="273">
        <v>22</v>
      </c>
      <c r="E9" s="273">
        <v>17</v>
      </c>
      <c r="F9" s="273">
        <v>63</v>
      </c>
      <c r="G9" s="273">
        <v>62</v>
      </c>
      <c r="H9" s="273">
        <v>63</v>
      </c>
      <c r="I9" s="273">
        <v>25</v>
      </c>
      <c r="J9" s="273">
        <v>16</v>
      </c>
      <c r="K9" s="273">
        <v>20</v>
      </c>
      <c r="L9" s="273">
        <v>88</v>
      </c>
      <c r="M9" s="273">
        <v>78</v>
      </c>
      <c r="N9" s="273">
        <v>83</v>
      </c>
      <c r="O9" s="273">
        <v>16</v>
      </c>
      <c r="P9" s="273">
        <v>27</v>
      </c>
      <c r="Q9" s="273">
        <v>22</v>
      </c>
      <c r="R9" s="273">
        <v>65</v>
      </c>
      <c r="S9" s="273">
        <v>58</v>
      </c>
      <c r="T9" s="273">
        <v>61</v>
      </c>
      <c r="U9" s="273">
        <v>19</v>
      </c>
      <c r="V9" s="273">
        <v>16</v>
      </c>
      <c r="W9" s="273">
        <v>17</v>
      </c>
      <c r="X9" s="273">
        <v>84</v>
      </c>
      <c r="Y9" s="273">
        <v>73</v>
      </c>
      <c r="Z9" s="273">
        <v>78</v>
      </c>
      <c r="AA9" s="273">
        <v>21</v>
      </c>
      <c r="AB9" s="273">
        <v>33</v>
      </c>
      <c r="AC9" s="273">
        <v>27</v>
      </c>
      <c r="AD9" s="273">
        <v>67</v>
      </c>
      <c r="AE9" s="273">
        <v>55</v>
      </c>
      <c r="AF9" s="273">
        <v>61</v>
      </c>
      <c r="AG9" s="273">
        <v>12</v>
      </c>
      <c r="AH9" s="273">
        <v>11</v>
      </c>
      <c r="AI9" s="273">
        <v>12</v>
      </c>
      <c r="AJ9" s="273">
        <v>79</v>
      </c>
      <c r="AK9" s="273">
        <v>67</v>
      </c>
      <c r="AL9" s="273">
        <v>73</v>
      </c>
      <c r="AM9" s="273">
        <v>4</v>
      </c>
      <c r="AN9" s="273">
        <v>9</v>
      </c>
      <c r="AO9" s="273">
        <v>7</v>
      </c>
      <c r="AP9" s="273">
        <v>65</v>
      </c>
      <c r="AQ9" s="273">
        <v>71</v>
      </c>
      <c r="AR9" s="273">
        <v>68</v>
      </c>
      <c r="AS9" s="273">
        <v>31</v>
      </c>
      <c r="AT9" s="273">
        <v>20</v>
      </c>
      <c r="AU9" s="273">
        <v>26</v>
      </c>
      <c r="AV9" s="273">
        <v>96</v>
      </c>
      <c r="AW9" s="273">
        <v>91</v>
      </c>
      <c r="AX9" s="273">
        <v>93</v>
      </c>
      <c r="AY9" s="273">
        <v>8</v>
      </c>
      <c r="AZ9" s="273">
        <v>14</v>
      </c>
      <c r="BA9" s="273">
        <v>11</v>
      </c>
      <c r="BB9" s="273">
        <v>70</v>
      </c>
      <c r="BC9" s="273">
        <v>69</v>
      </c>
      <c r="BD9" s="273">
        <v>69</v>
      </c>
      <c r="BE9" s="273">
        <v>22</v>
      </c>
      <c r="BF9" s="273">
        <v>17</v>
      </c>
      <c r="BG9" s="273">
        <v>20</v>
      </c>
      <c r="BH9" s="273">
        <v>92</v>
      </c>
      <c r="BI9" s="273">
        <v>86</v>
      </c>
      <c r="BJ9" s="273">
        <v>89</v>
      </c>
      <c r="BK9" s="273">
        <v>12</v>
      </c>
      <c r="BL9" s="273">
        <v>20</v>
      </c>
      <c r="BM9" s="273">
        <v>16</v>
      </c>
      <c r="BN9" s="273">
        <v>73</v>
      </c>
      <c r="BO9" s="273">
        <v>68</v>
      </c>
      <c r="BP9" s="273">
        <v>71</v>
      </c>
      <c r="BQ9" s="273">
        <v>15</v>
      </c>
      <c r="BR9" s="273">
        <v>12</v>
      </c>
      <c r="BS9" s="273">
        <v>13</v>
      </c>
      <c r="BT9" s="273">
        <v>88</v>
      </c>
      <c r="BU9" s="273">
        <v>80</v>
      </c>
      <c r="BV9" s="273">
        <v>84</v>
      </c>
      <c r="BW9" s="273">
        <v>9</v>
      </c>
      <c r="BX9" s="273">
        <v>19</v>
      </c>
      <c r="BY9" s="273">
        <v>14</v>
      </c>
      <c r="BZ9" s="273">
        <v>72</v>
      </c>
      <c r="CA9" s="273">
        <v>69</v>
      </c>
      <c r="CB9" s="273">
        <v>70</v>
      </c>
      <c r="CC9" s="273">
        <v>18</v>
      </c>
      <c r="CD9" s="273">
        <v>12</v>
      </c>
      <c r="CE9" s="273">
        <v>15</v>
      </c>
      <c r="CF9" s="273">
        <v>91</v>
      </c>
      <c r="CG9" s="273">
        <v>81</v>
      </c>
      <c r="CH9" s="273">
        <v>86</v>
      </c>
      <c r="CI9" s="273">
        <v>9</v>
      </c>
      <c r="CJ9" s="273">
        <v>19</v>
      </c>
      <c r="CK9" s="273">
        <v>14</v>
      </c>
      <c r="CL9" s="273">
        <v>76</v>
      </c>
      <c r="CM9" s="273">
        <v>71</v>
      </c>
      <c r="CN9" s="273">
        <v>73</v>
      </c>
      <c r="CO9" s="273">
        <v>16</v>
      </c>
      <c r="CP9" s="273">
        <v>10</v>
      </c>
      <c r="CQ9" s="273">
        <v>13</v>
      </c>
      <c r="CR9" s="273">
        <v>91</v>
      </c>
      <c r="CS9" s="273">
        <v>81</v>
      </c>
      <c r="CT9" s="273">
        <v>86</v>
      </c>
      <c r="CU9" s="273">
        <v>17</v>
      </c>
      <c r="CV9" s="273">
        <v>25</v>
      </c>
      <c r="CW9" s="273">
        <v>21</v>
      </c>
      <c r="CX9" s="273">
        <v>57</v>
      </c>
      <c r="CY9" s="273">
        <v>51</v>
      </c>
      <c r="CZ9" s="273">
        <v>54</v>
      </c>
      <c r="DA9" s="273">
        <v>26</v>
      </c>
      <c r="DB9" s="273">
        <v>24</v>
      </c>
      <c r="DC9" s="273">
        <v>25</v>
      </c>
      <c r="DD9" s="273">
        <v>83</v>
      </c>
      <c r="DE9" s="273">
        <v>75</v>
      </c>
      <c r="DF9" s="273">
        <v>79</v>
      </c>
      <c r="DG9" s="273">
        <v>21</v>
      </c>
      <c r="DH9" s="273">
        <v>30</v>
      </c>
      <c r="DI9" s="273">
        <v>25</v>
      </c>
      <c r="DJ9" s="273">
        <v>60</v>
      </c>
      <c r="DK9" s="273">
        <v>55</v>
      </c>
      <c r="DL9" s="273">
        <v>57</v>
      </c>
      <c r="DM9" s="273">
        <v>20</v>
      </c>
      <c r="DN9" s="273">
        <v>16</v>
      </c>
      <c r="DO9" s="273">
        <v>18</v>
      </c>
      <c r="DP9" s="273">
        <v>79</v>
      </c>
      <c r="DQ9" s="273">
        <v>70</v>
      </c>
      <c r="DR9" s="273">
        <v>75</v>
      </c>
      <c r="DS9" s="273">
        <v>14</v>
      </c>
      <c r="DT9" s="273">
        <v>18</v>
      </c>
      <c r="DU9" s="273">
        <v>16</v>
      </c>
      <c r="DV9" s="273">
        <v>63</v>
      </c>
      <c r="DW9" s="273">
        <v>55</v>
      </c>
      <c r="DX9" s="273">
        <v>59</v>
      </c>
      <c r="DY9" s="273">
        <v>24</v>
      </c>
      <c r="DZ9" s="273">
        <v>28</v>
      </c>
      <c r="EA9" s="273">
        <v>26</v>
      </c>
      <c r="EB9" s="273">
        <v>86</v>
      </c>
      <c r="EC9" s="273">
        <v>82</v>
      </c>
      <c r="ED9" s="273">
        <v>84</v>
      </c>
      <c r="EE9" s="273">
        <v>17</v>
      </c>
      <c r="EF9" s="273">
        <v>22</v>
      </c>
      <c r="EG9" s="273">
        <v>20</v>
      </c>
      <c r="EH9" s="273">
        <v>65</v>
      </c>
      <c r="EI9" s="273">
        <v>59</v>
      </c>
      <c r="EJ9" s="273">
        <v>62</v>
      </c>
      <c r="EK9" s="273">
        <v>18</v>
      </c>
      <c r="EL9" s="273">
        <v>19</v>
      </c>
      <c r="EM9" s="273">
        <v>18</v>
      </c>
      <c r="EN9" s="273">
        <v>83</v>
      </c>
      <c r="EO9" s="273">
        <v>78</v>
      </c>
      <c r="EP9" s="273">
        <v>80</v>
      </c>
      <c r="EQ9" s="273">
        <v>18</v>
      </c>
      <c r="ER9" s="273">
        <v>28</v>
      </c>
      <c r="ES9" s="273">
        <v>23</v>
      </c>
      <c r="ET9" s="273">
        <v>68</v>
      </c>
      <c r="EU9" s="273">
        <v>60</v>
      </c>
      <c r="EV9" s="273">
        <v>64</v>
      </c>
      <c r="EW9" s="273">
        <v>14</v>
      </c>
      <c r="EX9" s="273">
        <v>11</v>
      </c>
      <c r="EY9" s="273">
        <v>13</v>
      </c>
      <c r="EZ9" s="273">
        <v>82</v>
      </c>
      <c r="FA9" s="273">
        <v>72</v>
      </c>
      <c r="FB9" s="273">
        <v>77</v>
      </c>
      <c r="FC9" s="273">
        <v>19</v>
      </c>
      <c r="FD9" s="273">
        <v>26</v>
      </c>
      <c r="FE9" s="273">
        <v>22</v>
      </c>
      <c r="FF9" s="273">
        <v>69</v>
      </c>
      <c r="FG9" s="273">
        <v>61</v>
      </c>
      <c r="FH9" s="273">
        <v>65</v>
      </c>
      <c r="FI9" s="273">
        <v>12</v>
      </c>
      <c r="FJ9" s="273">
        <v>13</v>
      </c>
      <c r="FK9" s="273">
        <v>13</v>
      </c>
      <c r="FL9" s="273">
        <v>81</v>
      </c>
      <c r="FM9" s="273">
        <v>74</v>
      </c>
      <c r="FN9" s="273">
        <v>78</v>
      </c>
      <c r="FO9" s="273">
        <v>9</v>
      </c>
      <c r="FP9" s="273">
        <v>10</v>
      </c>
      <c r="FQ9" s="273">
        <v>9</v>
      </c>
      <c r="FR9" s="273">
        <v>78</v>
      </c>
      <c r="FS9" s="273">
        <v>72</v>
      </c>
      <c r="FT9" s="273">
        <v>75</v>
      </c>
      <c r="FU9" s="273">
        <v>13</v>
      </c>
      <c r="FV9" s="273">
        <v>18</v>
      </c>
      <c r="FW9" s="273">
        <v>16</v>
      </c>
      <c r="FX9" s="273">
        <v>91</v>
      </c>
      <c r="FY9" s="273">
        <v>90</v>
      </c>
      <c r="FZ9" s="273">
        <v>91</v>
      </c>
      <c r="GA9" s="273">
        <v>8</v>
      </c>
      <c r="GB9" s="273">
        <v>17</v>
      </c>
      <c r="GC9" s="273">
        <v>12</v>
      </c>
      <c r="GD9" s="273">
        <v>65</v>
      </c>
      <c r="GE9" s="273">
        <v>72</v>
      </c>
      <c r="GF9" s="273">
        <v>69</v>
      </c>
      <c r="GG9" s="273">
        <v>27</v>
      </c>
      <c r="GH9" s="273">
        <v>11</v>
      </c>
      <c r="GI9" s="273">
        <v>19</v>
      </c>
      <c r="GJ9" s="273">
        <v>92</v>
      </c>
      <c r="GK9" s="273">
        <v>83</v>
      </c>
      <c r="GL9" s="273">
        <v>88</v>
      </c>
      <c r="GM9" s="273">
        <v>10</v>
      </c>
      <c r="GN9" s="273">
        <v>21</v>
      </c>
      <c r="GO9" s="273">
        <v>16</v>
      </c>
      <c r="GP9" s="273">
        <v>73</v>
      </c>
      <c r="GQ9" s="273">
        <v>70</v>
      </c>
      <c r="GR9" s="273">
        <v>72</v>
      </c>
      <c r="GS9" s="273">
        <v>17</v>
      </c>
      <c r="GT9" s="273">
        <v>9</v>
      </c>
      <c r="GU9" s="273">
        <v>13</v>
      </c>
      <c r="GV9" s="273">
        <v>90</v>
      </c>
      <c r="GW9" s="273">
        <v>79</v>
      </c>
      <c r="GX9" s="273">
        <v>84</v>
      </c>
    </row>
    <row r="10" spans="1:206" x14ac:dyDescent="0.35">
      <c r="B10" t="s">
        <v>215</v>
      </c>
      <c r="C10" s="273">
        <v>8</v>
      </c>
      <c r="D10" s="273">
        <v>18</v>
      </c>
      <c r="E10" s="273">
        <v>13</v>
      </c>
      <c r="F10" s="273">
        <v>63</v>
      </c>
      <c r="G10" s="273">
        <v>64</v>
      </c>
      <c r="H10" s="273">
        <v>63</v>
      </c>
      <c r="I10" s="273">
        <v>29</v>
      </c>
      <c r="J10" s="273">
        <v>18</v>
      </c>
      <c r="K10" s="273">
        <v>23</v>
      </c>
      <c r="L10" s="273">
        <v>92</v>
      </c>
      <c r="M10" s="273">
        <v>82</v>
      </c>
      <c r="N10" s="273">
        <v>87</v>
      </c>
      <c r="O10" s="273">
        <v>9</v>
      </c>
      <c r="P10" s="273">
        <v>18</v>
      </c>
      <c r="Q10" s="273">
        <v>13</v>
      </c>
      <c r="R10" s="273">
        <v>63</v>
      </c>
      <c r="S10" s="273">
        <v>62</v>
      </c>
      <c r="T10" s="273">
        <v>63</v>
      </c>
      <c r="U10" s="273">
        <v>28</v>
      </c>
      <c r="V10" s="273">
        <v>20</v>
      </c>
      <c r="W10" s="273">
        <v>24</v>
      </c>
      <c r="X10" s="273">
        <v>91</v>
      </c>
      <c r="Y10" s="273">
        <v>82</v>
      </c>
      <c r="Z10" s="273">
        <v>87</v>
      </c>
      <c r="AA10" s="273">
        <v>9</v>
      </c>
      <c r="AB10" s="273">
        <v>19</v>
      </c>
      <c r="AC10" s="273">
        <v>14</v>
      </c>
      <c r="AD10" s="273">
        <v>67</v>
      </c>
      <c r="AE10" s="273">
        <v>65</v>
      </c>
      <c r="AF10" s="273">
        <v>66</v>
      </c>
      <c r="AG10" s="273">
        <v>24</v>
      </c>
      <c r="AH10" s="273">
        <v>16</v>
      </c>
      <c r="AI10" s="273">
        <v>20</v>
      </c>
      <c r="AJ10" s="273">
        <v>91</v>
      </c>
      <c r="AK10" s="273">
        <v>81</v>
      </c>
      <c r="AL10" s="273">
        <v>86</v>
      </c>
      <c r="AM10" s="273">
        <v>4</v>
      </c>
      <c r="AN10" s="273">
        <v>13</v>
      </c>
      <c r="AO10" s="273">
        <v>9</v>
      </c>
      <c r="AP10" s="273">
        <v>69</v>
      </c>
      <c r="AQ10" s="273">
        <v>71</v>
      </c>
      <c r="AR10" s="273">
        <v>70</v>
      </c>
      <c r="AS10" s="273">
        <v>27</v>
      </c>
      <c r="AT10" s="273">
        <v>15</v>
      </c>
      <c r="AU10" s="273">
        <v>21</v>
      </c>
      <c r="AV10" s="273">
        <v>96</v>
      </c>
      <c r="AW10" s="273">
        <v>87</v>
      </c>
      <c r="AX10" s="273">
        <v>91</v>
      </c>
      <c r="AY10" s="273">
        <v>5</v>
      </c>
      <c r="AZ10" s="273">
        <v>11</v>
      </c>
      <c r="BA10" s="273">
        <v>8</v>
      </c>
      <c r="BB10" s="273">
        <v>70</v>
      </c>
      <c r="BC10" s="273">
        <v>73</v>
      </c>
      <c r="BD10" s="273">
        <v>72</v>
      </c>
      <c r="BE10" s="273">
        <v>25</v>
      </c>
      <c r="BF10" s="273">
        <v>16</v>
      </c>
      <c r="BG10" s="273">
        <v>21</v>
      </c>
      <c r="BH10" s="273">
        <v>95</v>
      </c>
      <c r="BI10" s="273">
        <v>89</v>
      </c>
      <c r="BJ10" s="273">
        <v>92</v>
      </c>
      <c r="BK10" s="273">
        <v>7</v>
      </c>
      <c r="BL10" s="273">
        <v>14</v>
      </c>
      <c r="BM10" s="273">
        <v>11</v>
      </c>
      <c r="BN10" s="273">
        <v>70</v>
      </c>
      <c r="BO10" s="273">
        <v>70</v>
      </c>
      <c r="BP10" s="273">
        <v>70</v>
      </c>
      <c r="BQ10" s="273">
        <v>23</v>
      </c>
      <c r="BR10" s="273">
        <v>16</v>
      </c>
      <c r="BS10" s="273">
        <v>19</v>
      </c>
      <c r="BT10" s="273">
        <v>93</v>
      </c>
      <c r="BU10" s="273">
        <v>86</v>
      </c>
      <c r="BV10" s="273">
        <v>89</v>
      </c>
      <c r="BW10" s="273">
        <v>7</v>
      </c>
      <c r="BX10" s="273">
        <v>18</v>
      </c>
      <c r="BY10" s="273">
        <v>12</v>
      </c>
      <c r="BZ10" s="273">
        <v>72</v>
      </c>
      <c r="CA10" s="273">
        <v>70</v>
      </c>
      <c r="CB10" s="273">
        <v>71</v>
      </c>
      <c r="CC10" s="273">
        <v>22</v>
      </c>
      <c r="CD10" s="273">
        <v>12</v>
      </c>
      <c r="CE10" s="273">
        <v>17</v>
      </c>
      <c r="CF10" s="273">
        <v>93</v>
      </c>
      <c r="CG10" s="273">
        <v>82</v>
      </c>
      <c r="CH10" s="273">
        <v>88</v>
      </c>
      <c r="CI10" s="273">
        <v>6</v>
      </c>
      <c r="CJ10" s="273">
        <v>15</v>
      </c>
      <c r="CK10" s="273">
        <v>10</v>
      </c>
      <c r="CL10" s="273">
        <v>73</v>
      </c>
      <c r="CM10" s="273">
        <v>73</v>
      </c>
      <c r="CN10" s="273">
        <v>73</v>
      </c>
      <c r="CO10" s="273">
        <v>21</v>
      </c>
      <c r="CP10" s="273">
        <v>13</v>
      </c>
      <c r="CQ10" s="273">
        <v>17</v>
      </c>
      <c r="CR10" s="273">
        <v>94</v>
      </c>
      <c r="CS10" s="273">
        <v>85</v>
      </c>
      <c r="CT10" s="273">
        <v>90</v>
      </c>
      <c r="CU10" s="273">
        <v>17</v>
      </c>
      <c r="CV10" s="273">
        <v>28</v>
      </c>
      <c r="CW10" s="273">
        <v>23</v>
      </c>
      <c r="CX10" s="273">
        <v>59</v>
      </c>
      <c r="CY10" s="273">
        <v>54</v>
      </c>
      <c r="CZ10" s="273">
        <v>56</v>
      </c>
      <c r="DA10" s="273">
        <v>25</v>
      </c>
      <c r="DB10" s="273">
        <v>18</v>
      </c>
      <c r="DC10" s="273">
        <v>21</v>
      </c>
      <c r="DD10" s="273">
        <v>83</v>
      </c>
      <c r="DE10" s="273">
        <v>72</v>
      </c>
      <c r="DF10" s="273">
        <v>77</v>
      </c>
      <c r="DG10" s="273">
        <v>20</v>
      </c>
      <c r="DH10" s="273">
        <v>35</v>
      </c>
      <c r="DI10" s="273">
        <v>27</v>
      </c>
      <c r="DJ10" s="273">
        <v>63</v>
      </c>
      <c r="DK10" s="273">
        <v>56</v>
      </c>
      <c r="DL10" s="273">
        <v>59</v>
      </c>
      <c r="DM10" s="273">
        <v>17</v>
      </c>
      <c r="DN10" s="273">
        <v>9</v>
      </c>
      <c r="DO10" s="273">
        <v>13</v>
      </c>
      <c r="DP10" s="273">
        <v>80</v>
      </c>
      <c r="DQ10" s="273">
        <v>65</v>
      </c>
      <c r="DR10" s="273">
        <v>73</v>
      </c>
      <c r="DS10" s="273">
        <v>17</v>
      </c>
      <c r="DT10" s="273">
        <v>25</v>
      </c>
      <c r="DU10" s="273">
        <v>21</v>
      </c>
      <c r="DV10" s="273">
        <v>67</v>
      </c>
      <c r="DW10" s="273">
        <v>58</v>
      </c>
      <c r="DX10" s="273">
        <v>62</v>
      </c>
      <c r="DY10" s="273">
        <v>16</v>
      </c>
      <c r="DZ10" s="273">
        <v>17</v>
      </c>
      <c r="EA10" s="273">
        <v>16</v>
      </c>
      <c r="EB10" s="273">
        <v>83</v>
      </c>
      <c r="EC10" s="273">
        <v>75</v>
      </c>
      <c r="ED10" s="273">
        <v>79</v>
      </c>
      <c r="EE10" s="273">
        <v>14</v>
      </c>
      <c r="EF10" s="273">
        <v>22</v>
      </c>
      <c r="EG10" s="273">
        <v>18</v>
      </c>
      <c r="EH10" s="273">
        <v>71</v>
      </c>
      <c r="EI10" s="273">
        <v>64</v>
      </c>
      <c r="EJ10" s="273">
        <v>67</v>
      </c>
      <c r="EK10" s="273">
        <v>16</v>
      </c>
      <c r="EL10" s="273">
        <v>15</v>
      </c>
      <c r="EM10" s="273">
        <v>15</v>
      </c>
      <c r="EN10" s="273">
        <v>86</v>
      </c>
      <c r="EO10" s="273">
        <v>78</v>
      </c>
      <c r="EP10" s="273">
        <v>82</v>
      </c>
      <c r="EQ10" s="273">
        <v>9</v>
      </c>
      <c r="ER10" s="273">
        <v>18</v>
      </c>
      <c r="ES10" s="273">
        <v>14</v>
      </c>
      <c r="ET10" s="273">
        <v>73</v>
      </c>
      <c r="EU10" s="273">
        <v>69</v>
      </c>
      <c r="EV10" s="273">
        <v>71</v>
      </c>
      <c r="EW10" s="273">
        <v>18</v>
      </c>
      <c r="EX10" s="273">
        <v>13</v>
      </c>
      <c r="EY10" s="273">
        <v>15</v>
      </c>
      <c r="EZ10" s="273">
        <v>91</v>
      </c>
      <c r="FA10" s="273">
        <v>82</v>
      </c>
      <c r="FB10" s="273">
        <v>86</v>
      </c>
      <c r="FC10" s="273">
        <v>10</v>
      </c>
      <c r="FD10" s="273">
        <v>17</v>
      </c>
      <c r="FE10" s="273">
        <v>14</v>
      </c>
      <c r="FF10" s="273">
        <v>75</v>
      </c>
      <c r="FG10" s="273">
        <v>67</v>
      </c>
      <c r="FH10" s="273">
        <v>71</v>
      </c>
      <c r="FI10" s="273">
        <v>15</v>
      </c>
      <c r="FJ10" s="273">
        <v>15</v>
      </c>
      <c r="FK10" s="273">
        <v>15</v>
      </c>
      <c r="FL10" s="273">
        <v>90</v>
      </c>
      <c r="FM10" s="273">
        <v>83</v>
      </c>
      <c r="FN10" s="273">
        <v>86</v>
      </c>
      <c r="FO10" s="273">
        <v>6</v>
      </c>
      <c r="FP10" s="273">
        <v>9</v>
      </c>
      <c r="FQ10" s="273">
        <v>7</v>
      </c>
      <c r="FR10" s="273">
        <v>82</v>
      </c>
      <c r="FS10" s="273">
        <v>76</v>
      </c>
      <c r="FT10" s="273">
        <v>79</v>
      </c>
      <c r="FU10" s="273">
        <v>12</v>
      </c>
      <c r="FV10" s="273">
        <v>16</v>
      </c>
      <c r="FW10" s="273">
        <v>14</v>
      </c>
      <c r="FX10" s="273">
        <v>94</v>
      </c>
      <c r="FY10" s="273">
        <v>91</v>
      </c>
      <c r="FZ10" s="273">
        <v>93</v>
      </c>
      <c r="GA10" s="273">
        <v>5</v>
      </c>
      <c r="GB10" s="273">
        <v>17</v>
      </c>
      <c r="GC10" s="273">
        <v>11</v>
      </c>
      <c r="GD10" s="273">
        <v>71</v>
      </c>
      <c r="GE10" s="273">
        <v>74</v>
      </c>
      <c r="GF10" s="273">
        <v>73</v>
      </c>
      <c r="GG10" s="273">
        <v>23</v>
      </c>
      <c r="GH10" s="273">
        <v>10</v>
      </c>
      <c r="GI10" s="273">
        <v>16</v>
      </c>
      <c r="GJ10" s="273">
        <v>95</v>
      </c>
      <c r="GK10" s="273">
        <v>83</v>
      </c>
      <c r="GL10" s="273">
        <v>89</v>
      </c>
      <c r="GM10" s="273">
        <v>6</v>
      </c>
      <c r="GN10" s="273">
        <v>17</v>
      </c>
      <c r="GO10" s="273">
        <v>12</v>
      </c>
      <c r="GP10" s="273">
        <v>73</v>
      </c>
      <c r="GQ10" s="273">
        <v>73</v>
      </c>
      <c r="GR10" s="273">
        <v>73</v>
      </c>
      <c r="GS10" s="273">
        <v>21</v>
      </c>
      <c r="GT10" s="273">
        <v>9</v>
      </c>
      <c r="GU10" s="273">
        <v>15</v>
      </c>
      <c r="GV10" s="273">
        <v>94</v>
      </c>
      <c r="GW10" s="273">
        <v>83</v>
      </c>
      <c r="GX10" s="273">
        <v>88</v>
      </c>
    </row>
    <row r="11" spans="1:206" x14ac:dyDescent="0.35">
      <c r="B11" t="s">
        <v>187</v>
      </c>
      <c r="C11" s="273">
        <v>13</v>
      </c>
      <c r="D11" s="273">
        <v>24</v>
      </c>
      <c r="E11" s="273">
        <v>19</v>
      </c>
      <c r="F11" s="273">
        <v>61</v>
      </c>
      <c r="G11" s="273">
        <v>60</v>
      </c>
      <c r="H11" s="273">
        <v>60</v>
      </c>
      <c r="I11" s="273">
        <v>26</v>
      </c>
      <c r="J11" s="273">
        <v>16</v>
      </c>
      <c r="K11" s="273">
        <v>21</v>
      </c>
      <c r="L11" s="273">
        <v>87</v>
      </c>
      <c r="M11" s="273">
        <v>76</v>
      </c>
      <c r="N11" s="273">
        <v>81</v>
      </c>
      <c r="O11" s="273">
        <v>15</v>
      </c>
      <c r="P11" s="273">
        <v>24</v>
      </c>
      <c r="Q11" s="273">
        <v>19</v>
      </c>
      <c r="R11" s="273">
        <v>60</v>
      </c>
      <c r="S11" s="273">
        <v>59</v>
      </c>
      <c r="T11" s="273">
        <v>60</v>
      </c>
      <c r="U11" s="273">
        <v>25</v>
      </c>
      <c r="V11" s="273">
        <v>17</v>
      </c>
      <c r="W11" s="273">
        <v>21</v>
      </c>
      <c r="X11" s="273">
        <v>85</v>
      </c>
      <c r="Y11" s="273">
        <v>76</v>
      </c>
      <c r="Z11" s="273">
        <v>81</v>
      </c>
      <c r="AA11" s="273">
        <v>16</v>
      </c>
      <c r="AB11" s="273">
        <v>26</v>
      </c>
      <c r="AC11" s="273">
        <v>21</v>
      </c>
      <c r="AD11" s="273">
        <v>63</v>
      </c>
      <c r="AE11" s="273">
        <v>60</v>
      </c>
      <c r="AF11" s="273">
        <v>61</v>
      </c>
      <c r="AG11" s="273">
        <v>21</v>
      </c>
      <c r="AH11" s="273">
        <v>14</v>
      </c>
      <c r="AI11" s="273">
        <v>17</v>
      </c>
      <c r="AJ11" s="273">
        <v>84</v>
      </c>
      <c r="AK11" s="273">
        <v>74</v>
      </c>
      <c r="AL11" s="273">
        <v>79</v>
      </c>
      <c r="AM11" s="273">
        <v>8</v>
      </c>
      <c r="AN11" s="273">
        <v>17</v>
      </c>
      <c r="AO11" s="273">
        <v>12</v>
      </c>
      <c r="AP11" s="273">
        <v>68</v>
      </c>
      <c r="AQ11" s="273">
        <v>68</v>
      </c>
      <c r="AR11" s="273">
        <v>68</v>
      </c>
      <c r="AS11" s="273">
        <v>25</v>
      </c>
      <c r="AT11" s="273">
        <v>15</v>
      </c>
      <c r="AU11" s="273">
        <v>20</v>
      </c>
      <c r="AV11" s="273">
        <v>92</v>
      </c>
      <c r="AW11" s="273">
        <v>83</v>
      </c>
      <c r="AX11" s="273">
        <v>88</v>
      </c>
      <c r="AY11" s="273">
        <v>8</v>
      </c>
      <c r="AZ11" s="273">
        <v>15</v>
      </c>
      <c r="BA11" s="273">
        <v>12</v>
      </c>
      <c r="BB11" s="273">
        <v>68</v>
      </c>
      <c r="BC11" s="273">
        <v>69</v>
      </c>
      <c r="BD11" s="273">
        <v>68</v>
      </c>
      <c r="BE11" s="273">
        <v>24</v>
      </c>
      <c r="BF11" s="273">
        <v>16</v>
      </c>
      <c r="BG11" s="273">
        <v>20</v>
      </c>
      <c r="BH11" s="273">
        <v>92</v>
      </c>
      <c r="BI11" s="273">
        <v>85</v>
      </c>
      <c r="BJ11" s="273">
        <v>88</v>
      </c>
      <c r="BK11" s="273">
        <v>11</v>
      </c>
      <c r="BL11" s="273">
        <v>18</v>
      </c>
      <c r="BM11" s="273">
        <v>15</v>
      </c>
      <c r="BN11" s="273">
        <v>68</v>
      </c>
      <c r="BO11" s="273">
        <v>67</v>
      </c>
      <c r="BP11" s="273">
        <v>67</v>
      </c>
      <c r="BQ11" s="273">
        <v>21</v>
      </c>
      <c r="BR11" s="273">
        <v>15</v>
      </c>
      <c r="BS11" s="273">
        <v>18</v>
      </c>
      <c r="BT11" s="273">
        <v>89</v>
      </c>
      <c r="BU11" s="273">
        <v>82</v>
      </c>
      <c r="BV11" s="273">
        <v>85</v>
      </c>
      <c r="BW11" s="273">
        <v>10</v>
      </c>
      <c r="BX11" s="273">
        <v>21</v>
      </c>
      <c r="BY11" s="273">
        <v>16</v>
      </c>
      <c r="BZ11" s="273">
        <v>69</v>
      </c>
      <c r="CA11" s="273">
        <v>67</v>
      </c>
      <c r="CB11" s="273">
        <v>68</v>
      </c>
      <c r="CC11" s="273">
        <v>21</v>
      </c>
      <c r="CD11" s="273">
        <v>12</v>
      </c>
      <c r="CE11" s="273">
        <v>16</v>
      </c>
      <c r="CF11" s="273">
        <v>90</v>
      </c>
      <c r="CG11" s="273">
        <v>79</v>
      </c>
      <c r="CH11" s="273">
        <v>84</v>
      </c>
      <c r="CI11" s="273">
        <v>9</v>
      </c>
      <c r="CJ11" s="273">
        <v>19</v>
      </c>
      <c r="CK11" s="273">
        <v>14</v>
      </c>
      <c r="CL11" s="273">
        <v>70</v>
      </c>
      <c r="CM11" s="273">
        <v>69</v>
      </c>
      <c r="CN11" s="273">
        <v>69</v>
      </c>
      <c r="CO11" s="273">
        <v>21</v>
      </c>
      <c r="CP11" s="273">
        <v>12</v>
      </c>
      <c r="CQ11" s="273">
        <v>16</v>
      </c>
      <c r="CR11" s="273">
        <v>91</v>
      </c>
      <c r="CS11" s="273">
        <v>81</v>
      </c>
      <c r="CT11" s="273">
        <v>86</v>
      </c>
      <c r="CU11" s="273">
        <v>24</v>
      </c>
      <c r="CV11" s="273">
        <v>35</v>
      </c>
      <c r="CW11" s="273">
        <v>29</v>
      </c>
      <c r="CX11" s="273">
        <v>54</v>
      </c>
      <c r="CY11" s="273">
        <v>49</v>
      </c>
      <c r="CZ11" s="273">
        <v>51</v>
      </c>
      <c r="DA11" s="273">
        <v>22</v>
      </c>
      <c r="DB11" s="273">
        <v>16</v>
      </c>
      <c r="DC11" s="273">
        <v>19</v>
      </c>
      <c r="DD11" s="273">
        <v>76</v>
      </c>
      <c r="DE11" s="273">
        <v>65</v>
      </c>
      <c r="DF11" s="273">
        <v>71</v>
      </c>
      <c r="DG11" s="273">
        <v>27</v>
      </c>
      <c r="DH11" s="273">
        <v>41</v>
      </c>
      <c r="DI11" s="273">
        <v>34</v>
      </c>
      <c r="DJ11" s="273">
        <v>57</v>
      </c>
      <c r="DK11" s="273">
        <v>50</v>
      </c>
      <c r="DL11" s="273">
        <v>53</v>
      </c>
      <c r="DM11" s="273">
        <v>16</v>
      </c>
      <c r="DN11" s="273">
        <v>9</v>
      </c>
      <c r="DO11" s="273">
        <v>12</v>
      </c>
      <c r="DP11" s="273">
        <v>73</v>
      </c>
      <c r="DQ11" s="273">
        <v>59</v>
      </c>
      <c r="DR11" s="273">
        <v>66</v>
      </c>
      <c r="DS11" s="273">
        <v>23</v>
      </c>
      <c r="DT11" s="273">
        <v>31</v>
      </c>
      <c r="DU11" s="273">
        <v>27</v>
      </c>
      <c r="DV11" s="273">
        <v>62</v>
      </c>
      <c r="DW11" s="273">
        <v>54</v>
      </c>
      <c r="DX11" s="273">
        <v>58</v>
      </c>
      <c r="DY11" s="273">
        <v>15</v>
      </c>
      <c r="DZ11" s="273">
        <v>15</v>
      </c>
      <c r="EA11" s="273">
        <v>15</v>
      </c>
      <c r="EB11" s="273">
        <v>77</v>
      </c>
      <c r="EC11" s="273">
        <v>69</v>
      </c>
      <c r="ED11" s="273">
        <v>73</v>
      </c>
      <c r="EE11" s="273">
        <v>20</v>
      </c>
      <c r="EF11" s="273">
        <v>28</v>
      </c>
      <c r="EG11" s="273">
        <v>24</v>
      </c>
      <c r="EH11" s="273">
        <v>65</v>
      </c>
      <c r="EI11" s="273">
        <v>58</v>
      </c>
      <c r="EJ11" s="273">
        <v>62</v>
      </c>
      <c r="EK11" s="273">
        <v>14</v>
      </c>
      <c r="EL11" s="273">
        <v>14</v>
      </c>
      <c r="EM11" s="273">
        <v>14</v>
      </c>
      <c r="EN11" s="273">
        <v>80</v>
      </c>
      <c r="EO11" s="273">
        <v>72</v>
      </c>
      <c r="EP11" s="273">
        <v>76</v>
      </c>
      <c r="EQ11" s="273">
        <v>15</v>
      </c>
      <c r="ER11" s="273">
        <v>24</v>
      </c>
      <c r="ES11" s="273">
        <v>20</v>
      </c>
      <c r="ET11" s="273">
        <v>69</v>
      </c>
      <c r="EU11" s="273">
        <v>64</v>
      </c>
      <c r="EV11" s="273">
        <v>67</v>
      </c>
      <c r="EW11" s="273">
        <v>16</v>
      </c>
      <c r="EX11" s="273">
        <v>11</v>
      </c>
      <c r="EY11" s="273">
        <v>14</v>
      </c>
      <c r="EZ11" s="273">
        <v>85</v>
      </c>
      <c r="FA11" s="273">
        <v>76</v>
      </c>
      <c r="FB11" s="273">
        <v>80</v>
      </c>
      <c r="FC11" s="273">
        <v>16</v>
      </c>
      <c r="FD11" s="273">
        <v>23</v>
      </c>
      <c r="FE11" s="273">
        <v>20</v>
      </c>
      <c r="FF11" s="273">
        <v>69</v>
      </c>
      <c r="FG11" s="273">
        <v>63</v>
      </c>
      <c r="FH11" s="273">
        <v>66</v>
      </c>
      <c r="FI11" s="273">
        <v>15</v>
      </c>
      <c r="FJ11" s="273">
        <v>14</v>
      </c>
      <c r="FK11" s="273">
        <v>15</v>
      </c>
      <c r="FL11" s="273">
        <v>84</v>
      </c>
      <c r="FM11" s="273">
        <v>77</v>
      </c>
      <c r="FN11" s="273">
        <v>80</v>
      </c>
      <c r="FO11" s="273">
        <v>11</v>
      </c>
      <c r="FP11" s="273">
        <v>13</v>
      </c>
      <c r="FQ11" s="273">
        <v>12</v>
      </c>
      <c r="FR11" s="273">
        <v>77</v>
      </c>
      <c r="FS11" s="273">
        <v>73</v>
      </c>
      <c r="FT11" s="273">
        <v>75</v>
      </c>
      <c r="FU11" s="273">
        <v>12</v>
      </c>
      <c r="FV11" s="273">
        <v>14</v>
      </c>
      <c r="FW11" s="273">
        <v>13</v>
      </c>
      <c r="FX11" s="273">
        <v>89</v>
      </c>
      <c r="FY11" s="273">
        <v>87</v>
      </c>
      <c r="FZ11" s="273">
        <v>88</v>
      </c>
      <c r="GA11" s="273">
        <v>9</v>
      </c>
      <c r="GB11" s="273">
        <v>22</v>
      </c>
      <c r="GC11" s="273">
        <v>15</v>
      </c>
      <c r="GD11" s="273">
        <v>70</v>
      </c>
      <c r="GE11" s="273">
        <v>69</v>
      </c>
      <c r="GF11" s="273">
        <v>69</v>
      </c>
      <c r="GG11" s="273">
        <v>21</v>
      </c>
      <c r="GH11" s="273">
        <v>10</v>
      </c>
      <c r="GI11" s="273">
        <v>15</v>
      </c>
      <c r="GJ11" s="273">
        <v>91</v>
      </c>
      <c r="GK11" s="273">
        <v>78</v>
      </c>
      <c r="GL11" s="273">
        <v>85</v>
      </c>
      <c r="GM11" s="273">
        <v>10</v>
      </c>
      <c r="GN11" s="273">
        <v>22</v>
      </c>
      <c r="GO11" s="273">
        <v>17</v>
      </c>
      <c r="GP11" s="273">
        <v>70</v>
      </c>
      <c r="GQ11" s="273">
        <v>68</v>
      </c>
      <c r="GR11" s="273">
        <v>69</v>
      </c>
      <c r="GS11" s="273">
        <v>19</v>
      </c>
      <c r="GT11" s="273">
        <v>9</v>
      </c>
      <c r="GU11" s="273">
        <v>14</v>
      </c>
      <c r="GV11" s="273">
        <v>90</v>
      </c>
      <c r="GW11" s="273">
        <v>78</v>
      </c>
      <c r="GX11" s="273">
        <v>83</v>
      </c>
    </row>
    <row r="12" spans="1:206" x14ac:dyDescent="0.35">
      <c r="B12" t="s">
        <v>213</v>
      </c>
      <c r="C12" s="273">
        <v>9</v>
      </c>
      <c r="D12" s="273">
        <v>18</v>
      </c>
      <c r="E12" s="273">
        <v>13</v>
      </c>
      <c r="F12" s="273">
        <v>62</v>
      </c>
      <c r="G12" s="273">
        <v>64</v>
      </c>
      <c r="H12" s="273">
        <v>63</v>
      </c>
      <c r="I12" s="273">
        <v>30</v>
      </c>
      <c r="J12" s="273">
        <v>18</v>
      </c>
      <c r="K12" s="273">
        <v>24</v>
      </c>
      <c r="L12" s="273">
        <v>91</v>
      </c>
      <c r="M12" s="273">
        <v>82</v>
      </c>
      <c r="N12" s="273">
        <v>87</v>
      </c>
      <c r="O12" s="273">
        <v>9</v>
      </c>
      <c r="P12" s="273">
        <v>17</v>
      </c>
      <c r="Q12" s="273">
        <v>13</v>
      </c>
      <c r="R12" s="273">
        <v>62</v>
      </c>
      <c r="S12" s="273">
        <v>63</v>
      </c>
      <c r="T12" s="273">
        <v>63</v>
      </c>
      <c r="U12" s="273">
        <v>28</v>
      </c>
      <c r="V12" s="273">
        <v>20</v>
      </c>
      <c r="W12" s="273">
        <v>24</v>
      </c>
      <c r="X12" s="273">
        <v>91</v>
      </c>
      <c r="Y12" s="273">
        <v>83</v>
      </c>
      <c r="Z12" s="273">
        <v>87</v>
      </c>
      <c r="AA12" s="273">
        <v>10</v>
      </c>
      <c r="AB12" s="273">
        <v>18</v>
      </c>
      <c r="AC12" s="273">
        <v>14</v>
      </c>
      <c r="AD12" s="273">
        <v>66</v>
      </c>
      <c r="AE12" s="273">
        <v>65</v>
      </c>
      <c r="AF12" s="273">
        <v>66</v>
      </c>
      <c r="AG12" s="273">
        <v>24</v>
      </c>
      <c r="AH12" s="273">
        <v>17</v>
      </c>
      <c r="AI12" s="273">
        <v>20</v>
      </c>
      <c r="AJ12" s="273">
        <v>90</v>
      </c>
      <c r="AK12" s="273">
        <v>82</v>
      </c>
      <c r="AL12" s="273">
        <v>86</v>
      </c>
      <c r="AM12" s="273">
        <v>5</v>
      </c>
      <c r="AN12" s="273">
        <v>14</v>
      </c>
      <c r="AO12" s="273">
        <v>10</v>
      </c>
      <c r="AP12" s="273">
        <v>69</v>
      </c>
      <c r="AQ12" s="273">
        <v>72</v>
      </c>
      <c r="AR12" s="273">
        <v>71</v>
      </c>
      <c r="AS12" s="273">
        <v>25</v>
      </c>
      <c r="AT12" s="273">
        <v>14</v>
      </c>
      <c r="AU12" s="273">
        <v>19</v>
      </c>
      <c r="AV12" s="273">
        <v>95</v>
      </c>
      <c r="AW12" s="273">
        <v>86</v>
      </c>
      <c r="AX12" s="273">
        <v>90</v>
      </c>
      <c r="AY12" s="273">
        <v>5</v>
      </c>
      <c r="AZ12" s="273">
        <v>11</v>
      </c>
      <c r="BA12" s="273">
        <v>8</v>
      </c>
      <c r="BB12" s="273">
        <v>69</v>
      </c>
      <c r="BC12" s="273">
        <v>73</v>
      </c>
      <c r="BD12" s="273">
        <v>71</v>
      </c>
      <c r="BE12" s="273">
        <v>26</v>
      </c>
      <c r="BF12" s="273">
        <v>16</v>
      </c>
      <c r="BG12" s="273">
        <v>21</v>
      </c>
      <c r="BH12" s="273">
        <v>95</v>
      </c>
      <c r="BI12" s="273">
        <v>89</v>
      </c>
      <c r="BJ12" s="273">
        <v>92</v>
      </c>
      <c r="BK12" s="273">
        <v>7</v>
      </c>
      <c r="BL12" s="273">
        <v>13</v>
      </c>
      <c r="BM12" s="273">
        <v>10</v>
      </c>
      <c r="BN12" s="273">
        <v>70</v>
      </c>
      <c r="BO12" s="273">
        <v>71</v>
      </c>
      <c r="BP12" s="273">
        <v>70</v>
      </c>
      <c r="BQ12" s="273">
        <v>23</v>
      </c>
      <c r="BR12" s="273">
        <v>16</v>
      </c>
      <c r="BS12" s="273">
        <v>19</v>
      </c>
      <c r="BT12" s="273">
        <v>93</v>
      </c>
      <c r="BU12" s="273">
        <v>87</v>
      </c>
      <c r="BV12" s="273">
        <v>90</v>
      </c>
      <c r="BW12" s="273">
        <v>7</v>
      </c>
      <c r="BX12" s="273">
        <v>16</v>
      </c>
      <c r="BY12" s="273">
        <v>12</v>
      </c>
      <c r="BZ12" s="273">
        <v>71</v>
      </c>
      <c r="CA12" s="273">
        <v>71</v>
      </c>
      <c r="CB12" s="273">
        <v>71</v>
      </c>
      <c r="CC12" s="273">
        <v>22</v>
      </c>
      <c r="CD12" s="273">
        <v>13</v>
      </c>
      <c r="CE12" s="273">
        <v>17</v>
      </c>
      <c r="CF12" s="273">
        <v>93</v>
      </c>
      <c r="CG12" s="273">
        <v>84</v>
      </c>
      <c r="CH12" s="273">
        <v>88</v>
      </c>
      <c r="CI12" s="273">
        <v>6</v>
      </c>
      <c r="CJ12" s="273">
        <v>14</v>
      </c>
      <c r="CK12" s="273">
        <v>10</v>
      </c>
      <c r="CL12" s="273">
        <v>72</v>
      </c>
      <c r="CM12" s="273">
        <v>73</v>
      </c>
      <c r="CN12" s="273">
        <v>73</v>
      </c>
      <c r="CO12" s="273">
        <v>22</v>
      </c>
      <c r="CP12" s="273">
        <v>13</v>
      </c>
      <c r="CQ12" s="273">
        <v>17</v>
      </c>
      <c r="CR12" s="273">
        <v>94</v>
      </c>
      <c r="CS12" s="273">
        <v>86</v>
      </c>
      <c r="CT12" s="273">
        <v>90</v>
      </c>
      <c r="CU12" s="273">
        <v>17</v>
      </c>
      <c r="CV12" s="273">
        <v>28</v>
      </c>
      <c r="CW12" s="273">
        <v>23</v>
      </c>
      <c r="CX12" s="273">
        <v>59</v>
      </c>
      <c r="CY12" s="273">
        <v>55</v>
      </c>
      <c r="CZ12" s="273">
        <v>57</v>
      </c>
      <c r="DA12" s="273">
        <v>24</v>
      </c>
      <c r="DB12" s="273">
        <v>17</v>
      </c>
      <c r="DC12" s="273">
        <v>20</v>
      </c>
      <c r="DD12" s="273">
        <v>83</v>
      </c>
      <c r="DE12" s="273">
        <v>72</v>
      </c>
      <c r="DF12" s="273">
        <v>77</v>
      </c>
      <c r="DG12" s="273">
        <v>21</v>
      </c>
      <c r="DH12" s="273">
        <v>36</v>
      </c>
      <c r="DI12" s="273">
        <v>28</v>
      </c>
      <c r="DJ12" s="273">
        <v>62</v>
      </c>
      <c r="DK12" s="273">
        <v>56</v>
      </c>
      <c r="DL12" s="273">
        <v>59</v>
      </c>
      <c r="DM12" s="273">
        <v>17</v>
      </c>
      <c r="DN12" s="273">
        <v>9</v>
      </c>
      <c r="DO12" s="273">
        <v>13</v>
      </c>
      <c r="DP12" s="273">
        <v>79</v>
      </c>
      <c r="DQ12" s="273">
        <v>64</v>
      </c>
      <c r="DR12" s="273">
        <v>72</v>
      </c>
      <c r="DS12" s="273">
        <v>18</v>
      </c>
      <c r="DT12" s="273">
        <v>25</v>
      </c>
      <c r="DU12" s="273">
        <v>22</v>
      </c>
      <c r="DV12" s="273">
        <v>67</v>
      </c>
      <c r="DW12" s="273">
        <v>58</v>
      </c>
      <c r="DX12" s="273">
        <v>62</v>
      </c>
      <c r="DY12" s="273">
        <v>16</v>
      </c>
      <c r="DZ12" s="273">
        <v>17</v>
      </c>
      <c r="EA12" s="273">
        <v>16</v>
      </c>
      <c r="EB12" s="273">
        <v>82</v>
      </c>
      <c r="EC12" s="273">
        <v>75</v>
      </c>
      <c r="ED12" s="273">
        <v>78</v>
      </c>
      <c r="EE12" s="273">
        <v>14</v>
      </c>
      <c r="EF12" s="273">
        <v>21</v>
      </c>
      <c r="EG12" s="273">
        <v>18</v>
      </c>
      <c r="EH12" s="273">
        <v>71</v>
      </c>
      <c r="EI12" s="273">
        <v>64</v>
      </c>
      <c r="EJ12" s="273">
        <v>68</v>
      </c>
      <c r="EK12" s="273">
        <v>15</v>
      </c>
      <c r="EL12" s="273">
        <v>15</v>
      </c>
      <c r="EM12" s="273">
        <v>15</v>
      </c>
      <c r="EN12" s="273">
        <v>86</v>
      </c>
      <c r="EO12" s="273">
        <v>79</v>
      </c>
      <c r="EP12" s="273">
        <v>82</v>
      </c>
      <c r="EQ12" s="273">
        <v>9</v>
      </c>
      <c r="ER12" s="273">
        <v>17</v>
      </c>
      <c r="ES12" s="273">
        <v>13</v>
      </c>
      <c r="ET12" s="273">
        <v>75</v>
      </c>
      <c r="EU12" s="273">
        <v>71</v>
      </c>
      <c r="EV12" s="273">
        <v>73</v>
      </c>
      <c r="EW12" s="273">
        <v>16</v>
      </c>
      <c r="EX12" s="273">
        <v>12</v>
      </c>
      <c r="EY12" s="273">
        <v>14</v>
      </c>
      <c r="EZ12" s="273">
        <v>91</v>
      </c>
      <c r="FA12" s="273">
        <v>83</v>
      </c>
      <c r="FB12" s="273">
        <v>87</v>
      </c>
      <c r="FC12" s="273">
        <v>10</v>
      </c>
      <c r="FD12" s="273">
        <v>16</v>
      </c>
      <c r="FE12" s="273">
        <v>13</v>
      </c>
      <c r="FF12" s="273">
        <v>75</v>
      </c>
      <c r="FG12" s="273">
        <v>68</v>
      </c>
      <c r="FH12" s="273">
        <v>71</v>
      </c>
      <c r="FI12" s="273">
        <v>15</v>
      </c>
      <c r="FJ12" s="273">
        <v>16</v>
      </c>
      <c r="FK12" s="273">
        <v>16</v>
      </c>
      <c r="FL12" s="273">
        <v>90</v>
      </c>
      <c r="FM12" s="273">
        <v>84</v>
      </c>
      <c r="FN12" s="273">
        <v>87</v>
      </c>
      <c r="FO12" s="273">
        <v>6</v>
      </c>
      <c r="FP12" s="273">
        <v>8</v>
      </c>
      <c r="FQ12" s="273">
        <v>7</v>
      </c>
      <c r="FR12" s="273">
        <v>82</v>
      </c>
      <c r="FS12" s="273">
        <v>77</v>
      </c>
      <c r="FT12" s="273">
        <v>79</v>
      </c>
      <c r="FU12" s="273">
        <v>12</v>
      </c>
      <c r="FV12" s="273">
        <v>15</v>
      </c>
      <c r="FW12" s="273">
        <v>14</v>
      </c>
      <c r="FX12" s="273">
        <v>94</v>
      </c>
      <c r="FY12" s="273">
        <v>92</v>
      </c>
      <c r="FZ12" s="273">
        <v>93</v>
      </c>
      <c r="GA12" s="273">
        <v>5</v>
      </c>
      <c r="GB12" s="273">
        <v>16</v>
      </c>
      <c r="GC12" s="273">
        <v>11</v>
      </c>
      <c r="GD12" s="273">
        <v>72</v>
      </c>
      <c r="GE12" s="273">
        <v>74</v>
      </c>
      <c r="GF12" s="273">
        <v>73</v>
      </c>
      <c r="GG12" s="273">
        <v>23</v>
      </c>
      <c r="GH12" s="273">
        <v>10</v>
      </c>
      <c r="GI12" s="273">
        <v>16</v>
      </c>
      <c r="GJ12" s="273">
        <v>95</v>
      </c>
      <c r="GK12" s="273">
        <v>84</v>
      </c>
      <c r="GL12" s="273">
        <v>89</v>
      </c>
      <c r="GM12" s="273">
        <v>6</v>
      </c>
      <c r="GN12" s="273">
        <v>16</v>
      </c>
      <c r="GO12" s="273">
        <v>11</v>
      </c>
      <c r="GP12" s="273">
        <v>74</v>
      </c>
      <c r="GQ12" s="273">
        <v>74</v>
      </c>
      <c r="GR12" s="273">
        <v>74</v>
      </c>
      <c r="GS12" s="273">
        <v>20</v>
      </c>
      <c r="GT12" s="273">
        <v>10</v>
      </c>
      <c r="GU12" s="273">
        <v>15</v>
      </c>
      <c r="GV12" s="273">
        <v>94</v>
      </c>
      <c r="GW12" s="273">
        <v>84</v>
      </c>
      <c r="GX12" s="273">
        <v>89</v>
      </c>
    </row>
    <row r="13" spans="1:206" x14ac:dyDescent="0.35">
      <c r="B13" t="s">
        <v>236</v>
      </c>
      <c r="C13" s="273">
        <v>9</v>
      </c>
      <c r="D13" s="273">
        <v>19</v>
      </c>
      <c r="E13" s="273">
        <v>14</v>
      </c>
      <c r="F13" s="273">
        <v>62</v>
      </c>
      <c r="G13" s="273">
        <v>63</v>
      </c>
      <c r="H13" s="273">
        <v>63</v>
      </c>
      <c r="I13" s="273">
        <v>29</v>
      </c>
      <c r="J13" s="273">
        <v>18</v>
      </c>
      <c r="K13" s="273">
        <v>23</v>
      </c>
      <c r="L13" s="273">
        <v>91</v>
      </c>
      <c r="M13" s="273">
        <v>81</v>
      </c>
      <c r="N13" s="273">
        <v>86</v>
      </c>
      <c r="O13" s="273">
        <v>10</v>
      </c>
      <c r="P13" s="273">
        <v>19</v>
      </c>
      <c r="Q13" s="273">
        <v>15</v>
      </c>
      <c r="R13" s="273">
        <v>62</v>
      </c>
      <c r="S13" s="273">
        <v>62</v>
      </c>
      <c r="T13" s="273">
        <v>62</v>
      </c>
      <c r="U13" s="273">
        <v>27</v>
      </c>
      <c r="V13" s="273">
        <v>19</v>
      </c>
      <c r="W13" s="273">
        <v>23</v>
      </c>
      <c r="X13" s="273">
        <v>90</v>
      </c>
      <c r="Y13" s="273">
        <v>81</v>
      </c>
      <c r="Z13" s="273">
        <v>85</v>
      </c>
      <c r="AA13" s="273">
        <v>11</v>
      </c>
      <c r="AB13" s="273">
        <v>20</v>
      </c>
      <c r="AC13" s="273">
        <v>16</v>
      </c>
      <c r="AD13" s="273">
        <v>66</v>
      </c>
      <c r="AE13" s="273">
        <v>64</v>
      </c>
      <c r="AF13" s="273">
        <v>65</v>
      </c>
      <c r="AG13" s="273">
        <v>22</v>
      </c>
      <c r="AH13" s="273">
        <v>16</v>
      </c>
      <c r="AI13" s="273">
        <v>19</v>
      </c>
      <c r="AJ13" s="273">
        <v>89</v>
      </c>
      <c r="AK13" s="273">
        <v>80</v>
      </c>
      <c r="AL13" s="273">
        <v>84</v>
      </c>
      <c r="AM13" s="273">
        <v>6</v>
      </c>
      <c r="AN13" s="273">
        <v>15</v>
      </c>
      <c r="AO13" s="273">
        <v>10</v>
      </c>
      <c r="AP13" s="273">
        <v>69</v>
      </c>
      <c r="AQ13" s="273">
        <v>71</v>
      </c>
      <c r="AR13" s="273">
        <v>70</v>
      </c>
      <c r="AS13" s="273">
        <v>25</v>
      </c>
      <c r="AT13" s="273">
        <v>14</v>
      </c>
      <c r="AU13" s="273">
        <v>19</v>
      </c>
      <c r="AV13" s="273">
        <v>94</v>
      </c>
      <c r="AW13" s="273">
        <v>85</v>
      </c>
      <c r="AX13" s="273">
        <v>90</v>
      </c>
      <c r="AY13" s="273">
        <v>6</v>
      </c>
      <c r="AZ13" s="273">
        <v>12</v>
      </c>
      <c r="BA13" s="273">
        <v>9</v>
      </c>
      <c r="BB13" s="273">
        <v>70</v>
      </c>
      <c r="BC13" s="273">
        <v>72</v>
      </c>
      <c r="BD13" s="273">
        <v>71</v>
      </c>
      <c r="BE13" s="273">
        <v>25</v>
      </c>
      <c r="BF13" s="273">
        <v>16</v>
      </c>
      <c r="BG13" s="273">
        <v>20</v>
      </c>
      <c r="BH13" s="273">
        <v>94</v>
      </c>
      <c r="BI13" s="273">
        <v>88</v>
      </c>
      <c r="BJ13" s="273">
        <v>91</v>
      </c>
      <c r="BK13" s="273">
        <v>8</v>
      </c>
      <c r="BL13" s="273">
        <v>15</v>
      </c>
      <c r="BM13" s="273">
        <v>11</v>
      </c>
      <c r="BN13" s="273">
        <v>70</v>
      </c>
      <c r="BO13" s="273">
        <v>70</v>
      </c>
      <c r="BP13" s="273">
        <v>70</v>
      </c>
      <c r="BQ13" s="273">
        <v>22</v>
      </c>
      <c r="BR13" s="273">
        <v>15</v>
      </c>
      <c r="BS13" s="273">
        <v>19</v>
      </c>
      <c r="BT13" s="273">
        <v>92</v>
      </c>
      <c r="BU13" s="273">
        <v>85</v>
      </c>
      <c r="BV13" s="273">
        <v>89</v>
      </c>
      <c r="BW13" s="273">
        <v>7</v>
      </c>
      <c r="BX13" s="273">
        <v>18</v>
      </c>
      <c r="BY13" s="273">
        <v>13</v>
      </c>
      <c r="BZ13" s="273">
        <v>71</v>
      </c>
      <c r="CA13" s="273">
        <v>70</v>
      </c>
      <c r="CB13" s="273">
        <v>71</v>
      </c>
      <c r="CC13" s="273">
        <v>22</v>
      </c>
      <c r="CD13" s="273">
        <v>12</v>
      </c>
      <c r="CE13" s="273">
        <v>17</v>
      </c>
      <c r="CF13" s="273">
        <v>93</v>
      </c>
      <c r="CG13" s="273">
        <v>82</v>
      </c>
      <c r="CH13" s="273">
        <v>87</v>
      </c>
      <c r="CI13" s="273">
        <v>7</v>
      </c>
      <c r="CJ13" s="273">
        <v>15</v>
      </c>
      <c r="CK13" s="273">
        <v>11</v>
      </c>
      <c r="CL13" s="273">
        <v>72</v>
      </c>
      <c r="CM13" s="273">
        <v>72</v>
      </c>
      <c r="CN13" s="273">
        <v>72</v>
      </c>
      <c r="CO13" s="273">
        <v>21</v>
      </c>
      <c r="CP13" s="273">
        <v>13</v>
      </c>
      <c r="CQ13" s="273">
        <v>17</v>
      </c>
      <c r="CR13" s="273">
        <v>93</v>
      </c>
      <c r="CS13" s="273">
        <v>85</v>
      </c>
      <c r="CT13" s="273">
        <v>89</v>
      </c>
      <c r="CU13" s="273">
        <v>18</v>
      </c>
      <c r="CV13" s="273">
        <v>29</v>
      </c>
      <c r="CW13" s="273">
        <v>24</v>
      </c>
      <c r="CX13" s="273">
        <v>58</v>
      </c>
      <c r="CY13" s="273">
        <v>53</v>
      </c>
      <c r="CZ13" s="273">
        <v>56</v>
      </c>
      <c r="DA13" s="273">
        <v>24</v>
      </c>
      <c r="DB13" s="273">
        <v>17</v>
      </c>
      <c r="DC13" s="273">
        <v>20</v>
      </c>
      <c r="DD13" s="273">
        <v>82</v>
      </c>
      <c r="DE13" s="273">
        <v>71</v>
      </c>
      <c r="DF13" s="273">
        <v>76</v>
      </c>
      <c r="DG13" s="273">
        <v>22</v>
      </c>
      <c r="DH13" s="273">
        <v>36</v>
      </c>
      <c r="DI13" s="273">
        <v>29</v>
      </c>
      <c r="DJ13" s="273">
        <v>62</v>
      </c>
      <c r="DK13" s="273">
        <v>55</v>
      </c>
      <c r="DL13" s="273">
        <v>58</v>
      </c>
      <c r="DM13" s="273">
        <v>17</v>
      </c>
      <c r="DN13" s="273">
        <v>9</v>
      </c>
      <c r="DO13" s="273">
        <v>13</v>
      </c>
      <c r="DP13" s="273">
        <v>78</v>
      </c>
      <c r="DQ13" s="273">
        <v>64</v>
      </c>
      <c r="DR13" s="273">
        <v>71</v>
      </c>
      <c r="DS13" s="273">
        <v>19</v>
      </c>
      <c r="DT13" s="273">
        <v>26</v>
      </c>
      <c r="DU13" s="273">
        <v>23</v>
      </c>
      <c r="DV13" s="273">
        <v>66</v>
      </c>
      <c r="DW13" s="273">
        <v>57</v>
      </c>
      <c r="DX13" s="273">
        <v>62</v>
      </c>
      <c r="DY13" s="273">
        <v>15</v>
      </c>
      <c r="DZ13" s="273">
        <v>16</v>
      </c>
      <c r="EA13" s="273">
        <v>16</v>
      </c>
      <c r="EB13" s="273">
        <v>81</v>
      </c>
      <c r="EC13" s="273">
        <v>74</v>
      </c>
      <c r="ED13" s="273">
        <v>77</v>
      </c>
      <c r="EE13" s="273">
        <v>15</v>
      </c>
      <c r="EF13" s="273">
        <v>23</v>
      </c>
      <c r="EG13" s="273">
        <v>19</v>
      </c>
      <c r="EH13" s="273">
        <v>70</v>
      </c>
      <c r="EI13" s="273">
        <v>63</v>
      </c>
      <c r="EJ13" s="273">
        <v>66</v>
      </c>
      <c r="EK13" s="273">
        <v>15</v>
      </c>
      <c r="EL13" s="273">
        <v>14</v>
      </c>
      <c r="EM13" s="273">
        <v>14</v>
      </c>
      <c r="EN13" s="273">
        <v>85</v>
      </c>
      <c r="EO13" s="273">
        <v>77</v>
      </c>
      <c r="EP13" s="273">
        <v>81</v>
      </c>
      <c r="EQ13" s="273">
        <v>11</v>
      </c>
      <c r="ER13" s="273">
        <v>19</v>
      </c>
      <c r="ES13" s="273">
        <v>15</v>
      </c>
      <c r="ET13" s="273">
        <v>74</v>
      </c>
      <c r="EU13" s="273">
        <v>69</v>
      </c>
      <c r="EV13" s="273">
        <v>72</v>
      </c>
      <c r="EW13" s="273">
        <v>15</v>
      </c>
      <c r="EX13" s="273">
        <v>11</v>
      </c>
      <c r="EY13" s="273">
        <v>13</v>
      </c>
      <c r="EZ13" s="273">
        <v>89</v>
      </c>
      <c r="FA13" s="273">
        <v>81</v>
      </c>
      <c r="FB13" s="273">
        <v>85</v>
      </c>
      <c r="FC13" s="273">
        <v>11</v>
      </c>
      <c r="FD13" s="273">
        <v>18</v>
      </c>
      <c r="FE13" s="273">
        <v>15</v>
      </c>
      <c r="FF13" s="273">
        <v>74</v>
      </c>
      <c r="FG13" s="273">
        <v>67</v>
      </c>
      <c r="FH13" s="273">
        <v>70</v>
      </c>
      <c r="FI13" s="273">
        <v>15</v>
      </c>
      <c r="FJ13" s="273">
        <v>15</v>
      </c>
      <c r="FK13" s="273">
        <v>15</v>
      </c>
      <c r="FL13" s="273">
        <v>89</v>
      </c>
      <c r="FM13" s="273">
        <v>82</v>
      </c>
      <c r="FN13" s="273">
        <v>85</v>
      </c>
      <c r="FO13" s="273">
        <v>7</v>
      </c>
      <c r="FP13" s="273">
        <v>9</v>
      </c>
      <c r="FQ13" s="273">
        <v>8</v>
      </c>
      <c r="FR13" s="273">
        <v>81</v>
      </c>
      <c r="FS13" s="273">
        <v>76</v>
      </c>
      <c r="FT13" s="273">
        <v>78</v>
      </c>
      <c r="FU13" s="273">
        <v>12</v>
      </c>
      <c r="FV13" s="273">
        <v>15</v>
      </c>
      <c r="FW13" s="273">
        <v>13</v>
      </c>
      <c r="FX13" s="273">
        <v>93</v>
      </c>
      <c r="FY13" s="273">
        <v>91</v>
      </c>
      <c r="FZ13" s="273">
        <v>92</v>
      </c>
      <c r="GA13" s="273">
        <v>6</v>
      </c>
      <c r="GB13" s="273">
        <v>18</v>
      </c>
      <c r="GC13" s="273">
        <v>12</v>
      </c>
      <c r="GD13" s="273">
        <v>72</v>
      </c>
      <c r="GE13" s="273">
        <v>73</v>
      </c>
      <c r="GF13" s="273">
        <v>72</v>
      </c>
      <c r="GG13" s="273">
        <v>22</v>
      </c>
      <c r="GH13" s="273">
        <v>10</v>
      </c>
      <c r="GI13" s="273">
        <v>16</v>
      </c>
      <c r="GJ13" s="273">
        <v>94</v>
      </c>
      <c r="GK13" s="273">
        <v>82</v>
      </c>
      <c r="GL13" s="273">
        <v>88</v>
      </c>
      <c r="GM13" s="273">
        <v>7</v>
      </c>
      <c r="GN13" s="273">
        <v>18</v>
      </c>
      <c r="GO13" s="273">
        <v>13</v>
      </c>
      <c r="GP13" s="273">
        <v>73</v>
      </c>
      <c r="GQ13" s="273">
        <v>73</v>
      </c>
      <c r="GR13" s="273">
        <v>73</v>
      </c>
      <c r="GS13" s="273">
        <v>19</v>
      </c>
      <c r="GT13" s="273">
        <v>9</v>
      </c>
      <c r="GU13" s="273">
        <v>14</v>
      </c>
      <c r="GV13" s="273">
        <v>93</v>
      </c>
      <c r="GW13" s="273">
        <v>82</v>
      </c>
      <c r="GX13" s="273">
        <v>87</v>
      </c>
    </row>
    <row r="14" spans="1:206" x14ac:dyDescent="0.35">
      <c r="A14" t="s">
        <v>530</v>
      </c>
      <c r="B14" t="s">
        <v>531</v>
      </c>
      <c r="C14" s="273">
        <v>10</v>
      </c>
      <c r="D14" s="273">
        <v>24</v>
      </c>
      <c r="E14" s="273">
        <v>17</v>
      </c>
      <c r="F14" s="273">
        <v>65</v>
      </c>
      <c r="G14" s="273">
        <v>62</v>
      </c>
      <c r="H14" s="273">
        <v>64</v>
      </c>
      <c r="I14" s="273">
        <v>24</v>
      </c>
      <c r="J14" s="273">
        <v>14</v>
      </c>
      <c r="K14" s="273">
        <v>19</v>
      </c>
      <c r="L14" s="273">
        <v>90</v>
      </c>
      <c r="M14" s="273">
        <v>76</v>
      </c>
      <c r="N14" s="273">
        <v>83</v>
      </c>
      <c r="O14" s="273">
        <v>12</v>
      </c>
      <c r="P14" s="273">
        <v>24</v>
      </c>
      <c r="Q14" s="273">
        <v>18</v>
      </c>
      <c r="R14" s="273">
        <v>65</v>
      </c>
      <c r="S14" s="273">
        <v>61</v>
      </c>
      <c r="T14" s="273">
        <v>63</v>
      </c>
      <c r="U14" s="273">
        <v>23</v>
      </c>
      <c r="V14" s="273">
        <v>15</v>
      </c>
      <c r="W14" s="273">
        <v>19</v>
      </c>
      <c r="X14" s="273">
        <v>88</v>
      </c>
      <c r="Y14" s="273">
        <v>76</v>
      </c>
      <c r="Z14" s="273">
        <v>82</v>
      </c>
      <c r="AA14" s="273">
        <v>13</v>
      </c>
      <c r="AB14" s="273">
        <v>25</v>
      </c>
      <c r="AC14" s="273">
        <v>19</v>
      </c>
      <c r="AD14" s="273">
        <v>68</v>
      </c>
      <c r="AE14" s="273">
        <v>63</v>
      </c>
      <c r="AF14" s="273">
        <v>65</v>
      </c>
      <c r="AG14" s="273">
        <v>19</v>
      </c>
      <c r="AH14" s="273">
        <v>12</v>
      </c>
      <c r="AI14" s="273">
        <v>15</v>
      </c>
      <c r="AJ14" s="273">
        <v>87</v>
      </c>
      <c r="AK14" s="273">
        <v>75</v>
      </c>
      <c r="AL14" s="273">
        <v>81</v>
      </c>
      <c r="AM14" s="273">
        <v>6</v>
      </c>
      <c r="AN14" s="273">
        <v>17</v>
      </c>
      <c r="AO14" s="273">
        <v>12</v>
      </c>
      <c r="AP14" s="273">
        <v>71</v>
      </c>
      <c r="AQ14" s="273">
        <v>69</v>
      </c>
      <c r="AR14" s="273">
        <v>70</v>
      </c>
      <c r="AS14" s="273">
        <v>23</v>
      </c>
      <c r="AT14" s="273">
        <v>14</v>
      </c>
      <c r="AU14" s="273">
        <v>18</v>
      </c>
      <c r="AV14" s="273">
        <v>94</v>
      </c>
      <c r="AW14" s="273">
        <v>83</v>
      </c>
      <c r="AX14" s="273">
        <v>88</v>
      </c>
      <c r="AY14" s="273">
        <v>6</v>
      </c>
      <c r="AZ14" s="273">
        <v>15</v>
      </c>
      <c r="BA14" s="273">
        <v>11</v>
      </c>
      <c r="BB14" s="273">
        <v>73</v>
      </c>
      <c r="BC14" s="273">
        <v>72</v>
      </c>
      <c r="BD14" s="273">
        <v>73</v>
      </c>
      <c r="BE14" s="273">
        <v>21</v>
      </c>
      <c r="BF14" s="273">
        <v>13</v>
      </c>
      <c r="BG14" s="273">
        <v>17</v>
      </c>
      <c r="BH14" s="273">
        <v>94</v>
      </c>
      <c r="BI14" s="273">
        <v>85</v>
      </c>
      <c r="BJ14" s="273">
        <v>89</v>
      </c>
      <c r="BK14" s="273">
        <v>9</v>
      </c>
      <c r="BL14" s="273">
        <v>19</v>
      </c>
      <c r="BM14" s="273">
        <v>14</v>
      </c>
      <c r="BN14" s="273">
        <v>72</v>
      </c>
      <c r="BO14" s="273">
        <v>69</v>
      </c>
      <c r="BP14" s="273">
        <v>70</v>
      </c>
      <c r="BQ14" s="273">
        <v>19</v>
      </c>
      <c r="BR14" s="273">
        <v>12</v>
      </c>
      <c r="BS14" s="273">
        <v>16</v>
      </c>
      <c r="BT14" s="273">
        <v>91</v>
      </c>
      <c r="BU14" s="273">
        <v>81</v>
      </c>
      <c r="BV14" s="273">
        <v>86</v>
      </c>
      <c r="BW14" s="273">
        <v>9</v>
      </c>
      <c r="BX14" s="273">
        <v>22</v>
      </c>
      <c r="BY14" s="273">
        <v>16</v>
      </c>
      <c r="BZ14" s="273">
        <v>74</v>
      </c>
      <c r="CA14" s="273">
        <v>69</v>
      </c>
      <c r="CB14" s="273">
        <v>71</v>
      </c>
      <c r="CC14" s="273">
        <v>18</v>
      </c>
      <c r="CD14" s="273">
        <v>9</v>
      </c>
      <c r="CE14" s="273">
        <v>13</v>
      </c>
      <c r="CF14" s="273">
        <v>91</v>
      </c>
      <c r="CG14" s="273">
        <v>78</v>
      </c>
      <c r="CH14" s="273">
        <v>84</v>
      </c>
      <c r="CI14" s="273">
        <v>8</v>
      </c>
      <c r="CJ14" s="273">
        <v>20</v>
      </c>
      <c r="CK14" s="273">
        <v>14</v>
      </c>
      <c r="CL14" s="273">
        <v>75</v>
      </c>
      <c r="CM14" s="273">
        <v>71</v>
      </c>
      <c r="CN14" s="273">
        <v>73</v>
      </c>
      <c r="CO14" s="273">
        <v>17</v>
      </c>
      <c r="CP14" s="273">
        <v>9</v>
      </c>
      <c r="CQ14" s="273">
        <v>13</v>
      </c>
      <c r="CR14" s="273">
        <v>92</v>
      </c>
      <c r="CS14" s="273">
        <v>80</v>
      </c>
      <c r="CT14" s="273">
        <v>86</v>
      </c>
      <c r="CU14" s="273">
        <v>19</v>
      </c>
      <c r="CV14" s="273">
        <v>30</v>
      </c>
      <c r="CW14" s="273">
        <v>24</v>
      </c>
      <c r="CX14" s="273">
        <v>57</v>
      </c>
      <c r="CY14" s="273">
        <v>51</v>
      </c>
      <c r="CZ14" s="273">
        <v>54</v>
      </c>
      <c r="DA14" s="273">
        <v>24</v>
      </c>
      <c r="DB14" s="273">
        <v>19</v>
      </c>
      <c r="DC14" s="273">
        <v>21</v>
      </c>
      <c r="DD14" s="273">
        <v>81</v>
      </c>
      <c r="DE14" s="273">
        <v>70</v>
      </c>
      <c r="DF14" s="273">
        <v>76</v>
      </c>
      <c r="DG14" s="273">
        <v>22</v>
      </c>
      <c r="DH14" s="273">
        <v>36</v>
      </c>
      <c r="DI14" s="273">
        <v>29</v>
      </c>
      <c r="DJ14" s="273">
        <v>62</v>
      </c>
      <c r="DK14" s="273">
        <v>54</v>
      </c>
      <c r="DL14" s="273">
        <v>58</v>
      </c>
      <c r="DM14" s="273">
        <v>16</v>
      </c>
      <c r="DN14" s="273">
        <v>10</v>
      </c>
      <c r="DO14" s="273">
        <v>13</v>
      </c>
      <c r="DP14" s="273">
        <v>78</v>
      </c>
      <c r="DQ14" s="273">
        <v>64</v>
      </c>
      <c r="DR14" s="273">
        <v>71</v>
      </c>
      <c r="DS14" s="273">
        <v>18</v>
      </c>
      <c r="DT14" s="273">
        <v>27</v>
      </c>
      <c r="DU14" s="273">
        <v>23</v>
      </c>
      <c r="DV14" s="273">
        <v>68</v>
      </c>
      <c r="DW14" s="273">
        <v>58</v>
      </c>
      <c r="DX14" s="273">
        <v>63</v>
      </c>
      <c r="DY14" s="273">
        <v>14</v>
      </c>
      <c r="DZ14" s="273">
        <v>15</v>
      </c>
      <c r="EA14" s="273">
        <v>14</v>
      </c>
      <c r="EB14" s="273">
        <v>82</v>
      </c>
      <c r="EC14" s="273">
        <v>73</v>
      </c>
      <c r="ED14" s="273">
        <v>77</v>
      </c>
      <c r="EE14" s="273">
        <v>17</v>
      </c>
      <c r="EF14" s="273">
        <v>27</v>
      </c>
      <c r="EG14" s="273">
        <v>22</v>
      </c>
      <c r="EH14" s="273">
        <v>71</v>
      </c>
      <c r="EI14" s="273">
        <v>61</v>
      </c>
      <c r="EJ14" s="273">
        <v>66</v>
      </c>
      <c r="EK14" s="273">
        <v>12</v>
      </c>
      <c r="EL14" s="273">
        <v>12</v>
      </c>
      <c r="EM14" s="273">
        <v>12</v>
      </c>
      <c r="EN14" s="273">
        <v>83</v>
      </c>
      <c r="EO14" s="273">
        <v>73</v>
      </c>
      <c r="EP14" s="273">
        <v>78</v>
      </c>
      <c r="EQ14" s="273">
        <v>13</v>
      </c>
      <c r="ER14" s="273">
        <v>25</v>
      </c>
      <c r="ES14" s="273">
        <v>19</v>
      </c>
      <c r="ET14" s="273">
        <v>74</v>
      </c>
      <c r="EU14" s="273">
        <v>66</v>
      </c>
      <c r="EV14" s="273">
        <v>70</v>
      </c>
      <c r="EW14" s="273">
        <v>14</v>
      </c>
      <c r="EX14" s="273">
        <v>9</v>
      </c>
      <c r="EY14" s="273">
        <v>11</v>
      </c>
      <c r="EZ14" s="273">
        <v>87</v>
      </c>
      <c r="FA14" s="273">
        <v>75</v>
      </c>
      <c r="FB14" s="273">
        <v>81</v>
      </c>
      <c r="FC14" s="273">
        <v>14</v>
      </c>
      <c r="FD14" s="273">
        <v>25</v>
      </c>
      <c r="FE14" s="273">
        <v>19</v>
      </c>
      <c r="FF14" s="273">
        <v>75</v>
      </c>
      <c r="FG14" s="273">
        <v>66</v>
      </c>
      <c r="FH14" s="273">
        <v>70</v>
      </c>
      <c r="FI14" s="273">
        <v>12</v>
      </c>
      <c r="FJ14" s="273">
        <v>9</v>
      </c>
      <c r="FK14" s="273">
        <v>10</v>
      </c>
      <c r="FL14" s="273">
        <v>86</v>
      </c>
      <c r="FM14" s="273">
        <v>75</v>
      </c>
      <c r="FN14" s="273">
        <v>81</v>
      </c>
      <c r="FO14" s="273">
        <v>8</v>
      </c>
      <c r="FP14" s="273">
        <v>12</v>
      </c>
      <c r="FQ14" s="273">
        <v>10</v>
      </c>
      <c r="FR14" s="273">
        <v>81</v>
      </c>
      <c r="FS14" s="273">
        <v>75</v>
      </c>
      <c r="FT14" s="273">
        <v>78</v>
      </c>
      <c r="FU14" s="273">
        <v>10</v>
      </c>
      <c r="FV14" s="273">
        <v>13</v>
      </c>
      <c r="FW14" s="273">
        <v>11</v>
      </c>
      <c r="FX14" s="273">
        <v>92</v>
      </c>
      <c r="FY14" s="273">
        <v>88</v>
      </c>
      <c r="FZ14" s="273">
        <v>90</v>
      </c>
      <c r="GA14" s="273">
        <v>7</v>
      </c>
      <c r="GB14" s="273">
        <v>23</v>
      </c>
      <c r="GC14" s="273">
        <v>15</v>
      </c>
      <c r="GD14" s="273">
        <v>77</v>
      </c>
      <c r="GE14" s="273">
        <v>70</v>
      </c>
      <c r="GF14" s="273">
        <v>73</v>
      </c>
      <c r="GG14" s="273">
        <v>16</v>
      </c>
      <c r="GH14" s="273">
        <v>7</v>
      </c>
      <c r="GI14" s="273">
        <v>12</v>
      </c>
      <c r="GJ14" s="273">
        <v>93</v>
      </c>
      <c r="GK14" s="273">
        <v>77</v>
      </c>
      <c r="GL14" s="273">
        <v>85</v>
      </c>
      <c r="GM14" s="273">
        <v>9</v>
      </c>
      <c r="GN14" s="273">
        <v>24</v>
      </c>
      <c r="GO14" s="273">
        <v>16</v>
      </c>
      <c r="GP14" s="273">
        <v>77</v>
      </c>
      <c r="GQ14" s="273">
        <v>70</v>
      </c>
      <c r="GR14" s="273">
        <v>73</v>
      </c>
      <c r="GS14" s="273">
        <v>14</v>
      </c>
      <c r="GT14" s="273">
        <v>6</v>
      </c>
      <c r="GU14" s="273">
        <v>10</v>
      </c>
      <c r="GV14" s="273">
        <v>91</v>
      </c>
      <c r="GW14" s="273">
        <v>76</v>
      </c>
      <c r="GX14" s="273">
        <v>84</v>
      </c>
    </row>
    <row r="15" spans="1:206" x14ac:dyDescent="0.35">
      <c r="B15" t="s">
        <v>173</v>
      </c>
      <c r="C15" s="273">
        <v>10</v>
      </c>
      <c r="D15" s="273">
        <v>22</v>
      </c>
      <c r="E15" s="273">
        <v>16</v>
      </c>
      <c r="F15" s="273">
        <v>66</v>
      </c>
      <c r="G15" s="273">
        <v>63</v>
      </c>
      <c r="H15" s="273">
        <v>64</v>
      </c>
      <c r="I15" s="273">
        <v>24</v>
      </c>
      <c r="J15" s="273">
        <v>14</v>
      </c>
      <c r="K15" s="273">
        <v>19</v>
      </c>
      <c r="L15" s="273">
        <v>90</v>
      </c>
      <c r="M15" s="273">
        <v>78</v>
      </c>
      <c r="N15" s="273">
        <v>84</v>
      </c>
      <c r="O15" s="273">
        <v>13</v>
      </c>
      <c r="P15" s="273">
        <v>26</v>
      </c>
      <c r="Q15" s="273">
        <v>20</v>
      </c>
      <c r="R15" s="273">
        <v>66</v>
      </c>
      <c r="S15" s="273">
        <v>61</v>
      </c>
      <c r="T15" s="273">
        <v>63</v>
      </c>
      <c r="U15" s="273">
        <v>21</v>
      </c>
      <c r="V15" s="273">
        <v>14</v>
      </c>
      <c r="W15" s="273">
        <v>17</v>
      </c>
      <c r="X15" s="273">
        <v>87</v>
      </c>
      <c r="Y15" s="273">
        <v>74</v>
      </c>
      <c r="Z15" s="273">
        <v>80</v>
      </c>
      <c r="AA15" s="273">
        <v>15</v>
      </c>
      <c r="AB15" s="273">
        <v>28</v>
      </c>
      <c r="AC15" s="273">
        <v>22</v>
      </c>
      <c r="AD15" s="273">
        <v>69</v>
      </c>
      <c r="AE15" s="273">
        <v>62</v>
      </c>
      <c r="AF15" s="273">
        <v>65</v>
      </c>
      <c r="AG15" s="273">
        <v>16</v>
      </c>
      <c r="AH15" s="273">
        <v>10</v>
      </c>
      <c r="AI15" s="273">
        <v>13</v>
      </c>
      <c r="AJ15" s="273">
        <v>85</v>
      </c>
      <c r="AK15" s="273">
        <v>72</v>
      </c>
      <c r="AL15" s="273">
        <v>78</v>
      </c>
      <c r="AM15" s="273">
        <v>5</v>
      </c>
      <c r="AN15" s="273">
        <v>14</v>
      </c>
      <c r="AO15" s="273">
        <v>9</v>
      </c>
      <c r="AP15" s="273">
        <v>71</v>
      </c>
      <c r="AQ15" s="273">
        <v>72</v>
      </c>
      <c r="AR15" s="273">
        <v>71</v>
      </c>
      <c r="AS15" s="273">
        <v>25</v>
      </c>
      <c r="AT15" s="273">
        <v>15</v>
      </c>
      <c r="AU15" s="273">
        <v>20</v>
      </c>
      <c r="AV15" s="273">
        <v>95</v>
      </c>
      <c r="AW15" s="273">
        <v>86</v>
      </c>
      <c r="AX15" s="273">
        <v>91</v>
      </c>
      <c r="AY15" s="273">
        <v>6</v>
      </c>
      <c r="AZ15" s="273">
        <v>15</v>
      </c>
      <c r="BA15" s="273">
        <v>11</v>
      </c>
      <c r="BB15" s="273">
        <v>74</v>
      </c>
      <c r="BC15" s="273">
        <v>73</v>
      </c>
      <c r="BD15" s="273">
        <v>73</v>
      </c>
      <c r="BE15" s="273">
        <v>20</v>
      </c>
      <c r="BF15" s="273">
        <v>12</v>
      </c>
      <c r="BG15" s="273">
        <v>16</v>
      </c>
      <c r="BH15" s="273">
        <v>94</v>
      </c>
      <c r="BI15" s="273">
        <v>85</v>
      </c>
      <c r="BJ15" s="273">
        <v>89</v>
      </c>
      <c r="BK15" s="273">
        <v>10</v>
      </c>
      <c r="BL15" s="273">
        <v>19</v>
      </c>
      <c r="BM15" s="273">
        <v>15</v>
      </c>
      <c r="BN15" s="273">
        <v>74</v>
      </c>
      <c r="BO15" s="273">
        <v>70</v>
      </c>
      <c r="BP15" s="273">
        <v>72</v>
      </c>
      <c r="BQ15" s="273">
        <v>17</v>
      </c>
      <c r="BR15" s="273">
        <v>11</v>
      </c>
      <c r="BS15" s="273">
        <v>14</v>
      </c>
      <c r="BT15" s="273">
        <v>90</v>
      </c>
      <c r="BU15" s="273">
        <v>81</v>
      </c>
      <c r="BV15" s="273">
        <v>85</v>
      </c>
      <c r="BW15" s="273">
        <v>8</v>
      </c>
      <c r="BX15" s="273">
        <v>18</v>
      </c>
      <c r="BY15" s="273">
        <v>13</v>
      </c>
      <c r="BZ15" s="273">
        <v>73</v>
      </c>
      <c r="CA15" s="273">
        <v>71</v>
      </c>
      <c r="CB15" s="273">
        <v>72</v>
      </c>
      <c r="CC15" s="273">
        <v>19</v>
      </c>
      <c r="CD15" s="273">
        <v>11</v>
      </c>
      <c r="CE15" s="273">
        <v>15</v>
      </c>
      <c r="CF15" s="273">
        <v>92</v>
      </c>
      <c r="CG15" s="273">
        <v>82</v>
      </c>
      <c r="CH15" s="273">
        <v>87</v>
      </c>
      <c r="CI15" s="273">
        <v>8</v>
      </c>
      <c r="CJ15" s="273">
        <v>17</v>
      </c>
      <c r="CK15" s="273">
        <v>12</v>
      </c>
      <c r="CL15" s="273">
        <v>75</v>
      </c>
      <c r="CM15" s="273">
        <v>73</v>
      </c>
      <c r="CN15" s="273">
        <v>74</v>
      </c>
      <c r="CO15" s="273">
        <v>17</v>
      </c>
      <c r="CP15" s="273">
        <v>10</v>
      </c>
      <c r="CQ15" s="273">
        <v>14</v>
      </c>
      <c r="CR15" s="273">
        <v>92</v>
      </c>
      <c r="CS15" s="273">
        <v>83</v>
      </c>
      <c r="CT15" s="273">
        <v>88</v>
      </c>
      <c r="CU15" s="273">
        <v>18</v>
      </c>
      <c r="CV15" s="273">
        <v>30</v>
      </c>
      <c r="CW15" s="273">
        <v>24</v>
      </c>
      <c r="CX15" s="273">
        <v>58</v>
      </c>
      <c r="CY15" s="273">
        <v>52</v>
      </c>
      <c r="CZ15" s="273">
        <v>55</v>
      </c>
      <c r="DA15" s="273">
        <v>24</v>
      </c>
      <c r="DB15" s="273">
        <v>18</v>
      </c>
      <c r="DC15" s="273">
        <v>21</v>
      </c>
      <c r="DD15" s="273">
        <v>82</v>
      </c>
      <c r="DE15" s="273">
        <v>70</v>
      </c>
      <c r="DF15" s="273">
        <v>76</v>
      </c>
      <c r="DG15" s="273">
        <v>21</v>
      </c>
      <c r="DH15" s="273">
        <v>36</v>
      </c>
      <c r="DI15" s="273">
        <v>29</v>
      </c>
      <c r="DJ15" s="273">
        <v>61</v>
      </c>
      <c r="DK15" s="273">
        <v>54</v>
      </c>
      <c r="DL15" s="273">
        <v>57</v>
      </c>
      <c r="DM15" s="273">
        <v>18</v>
      </c>
      <c r="DN15" s="273">
        <v>11</v>
      </c>
      <c r="DO15" s="273">
        <v>14</v>
      </c>
      <c r="DP15" s="273">
        <v>79</v>
      </c>
      <c r="DQ15" s="273">
        <v>64</v>
      </c>
      <c r="DR15" s="273">
        <v>71</v>
      </c>
      <c r="DS15" s="273">
        <v>18</v>
      </c>
      <c r="DT15" s="273">
        <v>27</v>
      </c>
      <c r="DU15" s="273">
        <v>22</v>
      </c>
      <c r="DV15" s="273">
        <v>67</v>
      </c>
      <c r="DW15" s="273">
        <v>58</v>
      </c>
      <c r="DX15" s="273">
        <v>62</v>
      </c>
      <c r="DY15" s="273">
        <v>16</v>
      </c>
      <c r="DZ15" s="273">
        <v>16</v>
      </c>
      <c r="EA15" s="273">
        <v>16</v>
      </c>
      <c r="EB15" s="273">
        <v>82</v>
      </c>
      <c r="EC15" s="273">
        <v>73</v>
      </c>
      <c r="ED15" s="273">
        <v>78</v>
      </c>
      <c r="EE15" s="273">
        <v>17</v>
      </c>
      <c r="EF15" s="273">
        <v>27</v>
      </c>
      <c r="EG15" s="273">
        <v>22</v>
      </c>
      <c r="EH15" s="273">
        <v>70</v>
      </c>
      <c r="EI15" s="273">
        <v>61</v>
      </c>
      <c r="EJ15" s="273">
        <v>65</v>
      </c>
      <c r="EK15" s="273">
        <v>13</v>
      </c>
      <c r="EL15" s="273">
        <v>12</v>
      </c>
      <c r="EM15" s="273">
        <v>13</v>
      </c>
      <c r="EN15" s="273">
        <v>83</v>
      </c>
      <c r="EO15" s="273">
        <v>73</v>
      </c>
      <c r="EP15" s="273">
        <v>78</v>
      </c>
      <c r="EQ15" s="273">
        <v>14</v>
      </c>
      <c r="ER15" s="273">
        <v>27</v>
      </c>
      <c r="ES15" s="273">
        <v>21</v>
      </c>
      <c r="ET15" s="273">
        <v>72</v>
      </c>
      <c r="EU15" s="273">
        <v>65</v>
      </c>
      <c r="EV15" s="273">
        <v>68</v>
      </c>
      <c r="EW15" s="273">
        <v>13</v>
      </c>
      <c r="EX15" s="273">
        <v>9</v>
      </c>
      <c r="EY15" s="273">
        <v>11</v>
      </c>
      <c r="EZ15" s="273">
        <v>86</v>
      </c>
      <c r="FA15" s="273">
        <v>73</v>
      </c>
      <c r="FB15" s="273">
        <v>79</v>
      </c>
      <c r="FC15" s="273">
        <v>15</v>
      </c>
      <c r="FD15" s="273">
        <v>26</v>
      </c>
      <c r="FE15" s="273">
        <v>21</v>
      </c>
      <c r="FF15" s="273">
        <v>74</v>
      </c>
      <c r="FG15" s="273">
        <v>65</v>
      </c>
      <c r="FH15" s="273">
        <v>69</v>
      </c>
      <c r="FI15" s="273">
        <v>11</v>
      </c>
      <c r="FJ15" s="273">
        <v>9</v>
      </c>
      <c r="FK15" s="273">
        <v>10</v>
      </c>
      <c r="FL15" s="273">
        <v>85</v>
      </c>
      <c r="FM15" s="273">
        <v>74</v>
      </c>
      <c r="FN15" s="273">
        <v>79</v>
      </c>
      <c r="FO15" s="273">
        <v>8</v>
      </c>
      <c r="FP15" s="273">
        <v>12</v>
      </c>
      <c r="FQ15" s="273">
        <v>10</v>
      </c>
      <c r="FR15" s="273">
        <v>82</v>
      </c>
      <c r="FS15" s="273">
        <v>75</v>
      </c>
      <c r="FT15" s="273">
        <v>79</v>
      </c>
      <c r="FU15" s="273">
        <v>10</v>
      </c>
      <c r="FV15" s="273">
        <v>12</v>
      </c>
      <c r="FW15" s="273">
        <v>11</v>
      </c>
      <c r="FX15" s="273">
        <v>92</v>
      </c>
      <c r="FY15" s="273">
        <v>88</v>
      </c>
      <c r="FZ15" s="273">
        <v>90</v>
      </c>
      <c r="GA15" s="273">
        <v>7</v>
      </c>
      <c r="GB15" s="273">
        <v>20</v>
      </c>
      <c r="GC15" s="273">
        <v>14</v>
      </c>
      <c r="GD15" s="273">
        <v>75</v>
      </c>
      <c r="GE15" s="273">
        <v>72</v>
      </c>
      <c r="GF15" s="273">
        <v>73</v>
      </c>
      <c r="GG15" s="273">
        <v>19</v>
      </c>
      <c r="GH15" s="273">
        <v>8</v>
      </c>
      <c r="GI15" s="273">
        <v>13</v>
      </c>
      <c r="GJ15" s="273">
        <v>93</v>
      </c>
      <c r="GK15" s="273">
        <v>80</v>
      </c>
      <c r="GL15" s="273">
        <v>86</v>
      </c>
      <c r="GM15" s="273">
        <v>9</v>
      </c>
      <c r="GN15" s="273">
        <v>22</v>
      </c>
      <c r="GO15" s="273">
        <v>16</v>
      </c>
      <c r="GP15" s="273">
        <v>76</v>
      </c>
      <c r="GQ15" s="273">
        <v>70</v>
      </c>
      <c r="GR15" s="273">
        <v>73</v>
      </c>
      <c r="GS15" s="273">
        <v>15</v>
      </c>
      <c r="GT15" s="273">
        <v>7</v>
      </c>
      <c r="GU15" s="273">
        <v>11</v>
      </c>
      <c r="GV15" s="273">
        <v>91</v>
      </c>
      <c r="GW15" s="273">
        <v>78</v>
      </c>
      <c r="GX15" s="273">
        <v>84</v>
      </c>
    </row>
    <row r="16" spans="1:206" x14ac:dyDescent="0.35">
      <c r="B16" t="s">
        <v>174</v>
      </c>
      <c r="C16" s="273">
        <v>11</v>
      </c>
      <c r="D16" s="273">
        <v>23</v>
      </c>
      <c r="E16" s="273">
        <v>17</v>
      </c>
      <c r="F16" s="273">
        <v>67</v>
      </c>
      <c r="G16" s="273">
        <v>63</v>
      </c>
      <c r="H16" s="273">
        <v>65</v>
      </c>
      <c r="I16" s="273">
        <v>22</v>
      </c>
      <c r="J16" s="273">
        <v>14</v>
      </c>
      <c r="K16" s="273">
        <v>18</v>
      </c>
      <c r="L16" s="273">
        <v>89</v>
      </c>
      <c r="M16" s="273">
        <v>77</v>
      </c>
      <c r="N16" s="273">
        <v>83</v>
      </c>
      <c r="O16" s="273">
        <v>13</v>
      </c>
      <c r="P16" s="273">
        <v>22</v>
      </c>
      <c r="Q16" s="273">
        <v>17</v>
      </c>
      <c r="R16" s="273">
        <v>67</v>
      </c>
      <c r="S16" s="273">
        <v>63</v>
      </c>
      <c r="T16" s="273">
        <v>65</v>
      </c>
      <c r="U16" s="273">
        <v>20</v>
      </c>
      <c r="V16" s="273">
        <v>15</v>
      </c>
      <c r="W16" s="273">
        <v>18</v>
      </c>
      <c r="X16" s="273">
        <v>87</v>
      </c>
      <c r="Y16" s="273">
        <v>78</v>
      </c>
      <c r="Z16" s="273">
        <v>83</v>
      </c>
      <c r="AA16" s="273">
        <v>13</v>
      </c>
      <c r="AB16" s="273">
        <v>24</v>
      </c>
      <c r="AC16" s="273">
        <v>19</v>
      </c>
      <c r="AD16" s="273">
        <v>70</v>
      </c>
      <c r="AE16" s="273">
        <v>64</v>
      </c>
      <c r="AF16" s="273">
        <v>67</v>
      </c>
      <c r="AG16" s="273">
        <v>18</v>
      </c>
      <c r="AH16" s="273">
        <v>12</v>
      </c>
      <c r="AI16" s="273">
        <v>15</v>
      </c>
      <c r="AJ16" s="273">
        <v>87</v>
      </c>
      <c r="AK16" s="273">
        <v>76</v>
      </c>
      <c r="AL16" s="273">
        <v>81</v>
      </c>
      <c r="AM16" s="273">
        <v>6</v>
      </c>
      <c r="AN16" s="273">
        <v>16</v>
      </c>
      <c r="AO16" s="273">
        <v>11</v>
      </c>
      <c r="AP16" s="273">
        <v>74</v>
      </c>
      <c r="AQ16" s="273">
        <v>71</v>
      </c>
      <c r="AR16" s="273">
        <v>73</v>
      </c>
      <c r="AS16" s="273">
        <v>20</v>
      </c>
      <c r="AT16" s="273">
        <v>14</v>
      </c>
      <c r="AU16" s="273">
        <v>17</v>
      </c>
      <c r="AV16" s="273">
        <v>94</v>
      </c>
      <c r="AW16" s="273">
        <v>84</v>
      </c>
      <c r="AX16" s="273">
        <v>89</v>
      </c>
      <c r="AY16" s="273">
        <v>7</v>
      </c>
      <c r="AZ16" s="273">
        <v>15</v>
      </c>
      <c r="BA16" s="273">
        <v>11</v>
      </c>
      <c r="BB16" s="273">
        <v>75</v>
      </c>
      <c r="BC16" s="273">
        <v>73</v>
      </c>
      <c r="BD16" s="273">
        <v>74</v>
      </c>
      <c r="BE16" s="273">
        <v>18</v>
      </c>
      <c r="BF16" s="273">
        <v>12</v>
      </c>
      <c r="BG16" s="273">
        <v>15</v>
      </c>
      <c r="BH16" s="273">
        <v>93</v>
      </c>
      <c r="BI16" s="273">
        <v>85</v>
      </c>
      <c r="BJ16" s="273">
        <v>89</v>
      </c>
      <c r="BK16" s="273">
        <v>9</v>
      </c>
      <c r="BL16" s="273">
        <v>17</v>
      </c>
      <c r="BM16" s="273">
        <v>13</v>
      </c>
      <c r="BN16" s="273">
        <v>73</v>
      </c>
      <c r="BO16" s="273">
        <v>71</v>
      </c>
      <c r="BP16" s="273">
        <v>72</v>
      </c>
      <c r="BQ16" s="273">
        <v>17</v>
      </c>
      <c r="BR16" s="273">
        <v>12</v>
      </c>
      <c r="BS16" s="273">
        <v>15</v>
      </c>
      <c r="BT16" s="273">
        <v>91</v>
      </c>
      <c r="BU16" s="273">
        <v>83</v>
      </c>
      <c r="BV16" s="273">
        <v>87</v>
      </c>
      <c r="BW16" s="273">
        <v>9</v>
      </c>
      <c r="BX16" s="273">
        <v>21</v>
      </c>
      <c r="BY16" s="273">
        <v>15</v>
      </c>
      <c r="BZ16" s="273">
        <v>75</v>
      </c>
      <c r="CA16" s="273">
        <v>70</v>
      </c>
      <c r="CB16" s="273">
        <v>73</v>
      </c>
      <c r="CC16" s="273">
        <v>15</v>
      </c>
      <c r="CD16" s="273">
        <v>9</v>
      </c>
      <c r="CE16" s="273">
        <v>12</v>
      </c>
      <c r="CF16" s="273">
        <v>91</v>
      </c>
      <c r="CG16" s="273">
        <v>79</v>
      </c>
      <c r="CH16" s="273">
        <v>85</v>
      </c>
      <c r="CI16" s="273">
        <v>8</v>
      </c>
      <c r="CJ16" s="273">
        <v>19</v>
      </c>
      <c r="CK16" s="273">
        <v>14</v>
      </c>
      <c r="CL16" s="273">
        <v>77</v>
      </c>
      <c r="CM16" s="273">
        <v>72</v>
      </c>
      <c r="CN16" s="273">
        <v>74</v>
      </c>
      <c r="CO16" s="273">
        <v>15</v>
      </c>
      <c r="CP16" s="273">
        <v>9</v>
      </c>
      <c r="CQ16" s="273">
        <v>12</v>
      </c>
      <c r="CR16" s="273">
        <v>92</v>
      </c>
      <c r="CS16" s="273">
        <v>81</v>
      </c>
      <c r="CT16" s="273">
        <v>86</v>
      </c>
      <c r="CU16" s="273">
        <v>21</v>
      </c>
      <c r="CV16" s="273">
        <v>32</v>
      </c>
      <c r="CW16" s="273">
        <v>27</v>
      </c>
      <c r="CX16" s="273">
        <v>59</v>
      </c>
      <c r="CY16" s="273">
        <v>53</v>
      </c>
      <c r="CZ16" s="273">
        <v>56</v>
      </c>
      <c r="DA16" s="273">
        <v>19</v>
      </c>
      <c r="DB16" s="273">
        <v>15</v>
      </c>
      <c r="DC16" s="273">
        <v>17</v>
      </c>
      <c r="DD16" s="273">
        <v>79</v>
      </c>
      <c r="DE16" s="273">
        <v>68</v>
      </c>
      <c r="DF16" s="273">
        <v>73</v>
      </c>
      <c r="DG16" s="273">
        <v>24</v>
      </c>
      <c r="DH16" s="273">
        <v>38</v>
      </c>
      <c r="DI16" s="273">
        <v>31</v>
      </c>
      <c r="DJ16" s="273">
        <v>62</v>
      </c>
      <c r="DK16" s="273">
        <v>53</v>
      </c>
      <c r="DL16" s="273">
        <v>57</v>
      </c>
      <c r="DM16" s="273">
        <v>14</v>
      </c>
      <c r="DN16" s="273">
        <v>9</v>
      </c>
      <c r="DO16" s="273">
        <v>11</v>
      </c>
      <c r="DP16" s="273">
        <v>76</v>
      </c>
      <c r="DQ16" s="273">
        <v>62</v>
      </c>
      <c r="DR16" s="273">
        <v>69</v>
      </c>
      <c r="DS16" s="273">
        <v>21</v>
      </c>
      <c r="DT16" s="273">
        <v>30</v>
      </c>
      <c r="DU16" s="273">
        <v>25</v>
      </c>
      <c r="DV16" s="273">
        <v>67</v>
      </c>
      <c r="DW16" s="273">
        <v>58</v>
      </c>
      <c r="DX16" s="273">
        <v>62</v>
      </c>
      <c r="DY16" s="273">
        <v>12</v>
      </c>
      <c r="DZ16" s="273">
        <v>12</v>
      </c>
      <c r="EA16" s="273">
        <v>12</v>
      </c>
      <c r="EB16" s="273">
        <v>79</v>
      </c>
      <c r="EC16" s="273">
        <v>70</v>
      </c>
      <c r="ED16" s="273">
        <v>75</v>
      </c>
      <c r="EE16" s="273">
        <v>19</v>
      </c>
      <c r="EF16" s="273">
        <v>27</v>
      </c>
      <c r="EG16" s="273">
        <v>23</v>
      </c>
      <c r="EH16" s="273">
        <v>71</v>
      </c>
      <c r="EI16" s="273">
        <v>63</v>
      </c>
      <c r="EJ16" s="273">
        <v>67</v>
      </c>
      <c r="EK16" s="273">
        <v>11</v>
      </c>
      <c r="EL16" s="273">
        <v>11</v>
      </c>
      <c r="EM16" s="273">
        <v>11</v>
      </c>
      <c r="EN16" s="273">
        <v>81</v>
      </c>
      <c r="EO16" s="273">
        <v>73</v>
      </c>
      <c r="EP16" s="273">
        <v>77</v>
      </c>
      <c r="EQ16" s="273">
        <v>14</v>
      </c>
      <c r="ER16" s="273">
        <v>23</v>
      </c>
      <c r="ES16" s="273">
        <v>19</v>
      </c>
      <c r="ET16" s="273">
        <v>74</v>
      </c>
      <c r="EU16" s="273">
        <v>69</v>
      </c>
      <c r="EV16" s="273">
        <v>72</v>
      </c>
      <c r="EW16" s="273">
        <v>12</v>
      </c>
      <c r="EX16" s="273">
        <v>8</v>
      </c>
      <c r="EY16" s="273">
        <v>10</v>
      </c>
      <c r="EZ16" s="273">
        <v>86</v>
      </c>
      <c r="FA16" s="273">
        <v>77</v>
      </c>
      <c r="FB16" s="273">
        <v>81</v>
      </c>
      <c r="FC16" s="273">
        <v>15</v>
      </c>
      <c r="FD16" s="273">
        <v>23</v>
      </c>
      <c r="FE16" s="273">
        <v>19</v>
      </c>
      <c r="FF16" s="273">
        <v>75</v>
      </c>
      <c r="FG16" s="273">
        <v>68</v>
      </c>
      <c r="FH16" s="273">
        <v>71</v>
      </c>
      <c r="FI16" s="273">
        <v>11</v>
      </c>
      <c r="FJ16" s="273">
        <v>9</v>
      </c>
      <c r="FK16" s="273">
        <v>10</v>
      </c>
      <c r="FL16" s="273">
        <v>85</v>
      </c>
      <c r="FM16" s="273">
        <v>77</v>
      </c>
      <c r="FN16" s="273">
        <v>81</v>
      </c>
      <c r="FO16" s="273">
        <v>8</v>
      </c>
      <c r="FP16" s="273">
        <v>12</v>
      </c>
      <c r="FQ16" s="273">
        <v>10</v>
      </c>
      <c r="FR16" s="273">
        <v>82</v>
      </c>
      <c r="FS16" s="273">
        <v>77</v>
      </c>
      <c r="FT16" s="273">
        <v>80</v>
      </c>
      <c r="FU16" s="273">
        <v>9</v>
      </c>
      <c r="FV16" s="273">
        <v>12</v>
      </c>
      <c r="FW16" s="273">
        <v>10</v>
      </c>
      <c r="FX16" s="273">
        <v>92</v>
      </c>
      <c r="FY16" s="273">
        <v>88</v>
      </c>
      <c r="FZ16" s="273">
        <v>90</v>
      </c>
      <c r="GA16" s="273">
        <v>8</v>
      </c>
      <c r="GB16" s="273">
        <v>20</v>
      </c>
      <c r="GC16" s="273">
        <v>14</v>
      </c>
      <c r="GD16" s="273">
        <v>78</v>
      </c>
      <c r="GE16" s="273">
        <v>73</v>
      </c>
      <c r="GF16" s="273">
        <v>76</v>
      </c>
      <c r="GG16" s="273">
        <v>14</v>
      </c>
      <c r="GH16" s="273">
        <v>7</v>
      </c>
      <c r="GI16" s="273">
        <v>10</v>
      </c>
      <c r="GJ16" s="273">
        <v>92</v>
      </c>
      <c r="GK16" s="273">
        <v>80</v>
      </c>
      <c r="GL16" s="273">
        <v>86</v>
      </c>
      <c r="GM16" s="273">
        <v>9</v>
      </c>
      <c r="GN16" s="273">
        <v>21</v>
      </c>
      <c r="GO16" s="273">
        <v>15</v>
      </c>
      <c r="GP16" s="273">
        <v>79</v>
      </c>
      <c r="GQ16" s="273">
        <v>73</v>
      </c>
      <c r="GR16" s="273">
        <v>76</v>
      </c>
      <c r="GS16" s="273">
        <v>12</v>
      </c>
      <c r="GT16" s="273">
        <v>6</v>
      </c>
      <c r="GU16" s="273">
        <v>9</v>
      </c>
      <c r="GV16" s="273">
        <v>91</v>
      </c>
      <c r="GW16" s="273">
        <v>79</v>
      </c>
      <c r="GX16" s="273">
        <v>85</v>
      </c>
    </row>
    <row r="17" spans="2:206" x14ac:dyDescent="0.35">
      <c r="B17" t="s">
        <v>222</v>
      </c>
      <c r="C17" s="273">
        <v>15</v>
      </c>
      <c r="D17" s="273">
        <v>26</v>
      </c>
      <c r="E17" s="273">
        <v>21</v>
      </c>
      <c r="F17" s="273">
        <v>66</v>
      </c>
      <c r="G17" s="273">
        <v>62</v>
      </c>
      <c r="H17" s="273">
        <v>64</v>
      </c>
      <c r="I17" s="273">
        <v>19</v>
      </c>
      <c r="J17" s="273">
        <v>12</v>
      </c>
      <c r="K17" s="273">
        <v>15</v>
      </c>
      <c r="L17" s="273">
        <v>85</v>
      </c>
      <c r="M17" s="273">
        <v>74</v>
      </c>
      <c r="N17" s="273">
        <v>79</v>
      </c>
      <c r="O17" s="273">
        <v>19</v>
      </c>
      <c r="P17" s="273">
        <v>30</v>
      </c>
      <c r="Q17" s="273">
        <v>24</v>
      </c>
      <c r="R17" s="273">
        <v>64</v>
      </c>
      <c r="S17" s="273">
        <v>59</v>
      </c>
      <c r="T17" s="273">
        <v>62</v>
      </c>
      <c r="U17" s="273">
        <v>17</v>
      </c>
      <c r="V17" s="273">
        <v>11</v>
      </c>
      <c r="W17" s="273">
        <v>14</v>
      </c>
      <c r="X17" s="273">
        <v>81</v>
      </c>
      <c r="Y17" s="273">
        <v>70</v>
      </c>
      <c r="Z17" s="273">
        <v>76</v>
      </c>
      <c r="AA17" s="273">
        <v>21</v>
      </c>
      <c r="AB17" s="273">
        <v>33</v>
      </c>
      <c r="AC17" s="273">
        <v>27</v>
      </c>
      <c r="AD17" s="273">
        <v>66</v>
      </c>
      <c r="AE17" s="273">
        <v>58</v>
      </c>
      <c r="AF17" s="273">
        <v>62</v>
      </c>
      <c r="AG17" s="273">
        <v>13</v>
      </c>
      <c r="AH17" s="273">
        <v>9</v>
      </c>
      <c r="AI17" s="273">
        <v>11</v>
      </c>
      <c r="AJ17" s="273">
        <v>79</v>
      </c>
      <c r="AK17" s="273">
        <v>67</v>
      </c>
      <c r="AL17" s="273">
        <v>73</v>
      </c>
      <c r="AM17" s="273">
        <v>6</v>
      </c>
      <c r="AN17" s="273">
        <v>15</v>
      </c>
      <c r="AO17" s="273">
        <v>11</v>
      </c>
      <c r="AP17" s="273">
        <v>74</v>
      </c>
      <c r="AQ17" s="273">
        <v>73</v>
      </c>
      <c r="AR17" s="273">
        <v>73</v>
      </c>
      <c r="AS17" s="273">
        <v>20</v>
      </c>
      <c r="AT17" s="273">
        <v>12</v>
      </c>
      <c r="AU17" s="273">
        <v>16</v>
      </c>
      <c r="AV17" s="273">
        <v>94</v>
      </c>
      <c r="AW17" s="273">
        <v>85</v>
      </c>
      <c r="AX17" s="273">
        <v>89</v>
      </c>
      <c r="AY17" s="273">
        <v>9</v>
      </c>
      <c r="AZ17" s="273">
        <v>17</v>
      </c>
      <c r="BA17" s="273">
        <v>13</v>
      </c>
      <c r="BB17" s="273">
        <v>74</v>
      </c>
      <c r="BC17" s="273">
        <v>73</v>
      </c>
      <c r="BD17" s="273">
        <v>74</v>
      </c>
      <c r="BE17" s="273">
        <v>17</v>
      </c>
      <c r="BF17" s="273">
        <v>10</v>
      </c>
      <c r="BG17" s="273">
        <v>13</v>
      </c>
      <c r="BH17" s="273">
        <v>91</v>
      </c>
      <c r="BI17" s="273">
        <v>83</v>
      </c>
      <c r="BJ17" s="273">
        <v>87</v>
      </c>
      <c r="BK17" s="273">
        <v>12</v>
      </c>
      <c r="BL17" s="273">
        <v>21</v>
      </c>
      <c r="BM17" s="273">
        <v>16</v>
      </c>
      <c r="BN17" s="273">
        <v>73</v>
      </c>
      <c r="BO17" s="273">
        <v>70</v>
      </c>
      <c r="BP17" s="273">
        <v>71</v>
      </c>
      <c r="BQ17" s="273">
        <v>15</v>
      </c>
      <c r="BR17" s="273">
        <v>10</v>
      </c>
      <c r="BS17" s="273">
        <v>12</v>
      </c>
      <c r="BT17" s="273">
        <v>88</v>
      </c>
      <c r="BU17" s="273">
        <v>79</v>
      </c>
      <c r="BV17" s="273">
        <v>84</v>
      </c>
      <c r="BW17" s="273">
        <v>11</v>
      </c>
      <c r="BX17" s="273">
        <v>23</v>
      </c>
      <c r="BY17" s="273">
        <v>17</v>
      </c>
      <c r="BZ17" s="273">
        <v>74</v>
      </c>
      <c r="CA17" s="273">
        <v>69</v>
      </c>
      <c r="CB17" s="273">
        <v>71</v>
      </c>
      <c r="CC17" s="273">
        <v>15</v>
      </c>
      <c r="CD17" s="273">
        <v>8</v>
      </c>
      <c r="CE17" s="273">
        <v>11</v>
      </c>
      <c r="CF17" s="273">
        <v>89</v>
      </c>
      <c r="CG17" s="273">
        <v>77</v>
      </c>
      <c r="CH17" s="273">
        <v>83</v>
      </c>
      <c r="CI17" s="273">
        <v>10</v>
      </c>
      <c r="CJ17" s="273">
        <v>20</v>
      </c>
      <c r="CK17" s="273">
        <v>15</v>
      </c>
      <c r="CL17" s="273">
        <v>76</v>
      </c>
      <c r="CM17" s="273">
        <v>72</v>
      </c>
      <c r="CN17" s="273">
        <v>74</v>
      </c>
      <c r="CO17" s="273">
        <v>14</v>
      </c>
      <c r="CP17" s="273">
        <v>8</v>
      </c>
      <c r="CQ17" s="273">
        <v>11</v>
      </c>
      <c r="CR17" s="273">
        <v>90</v>
      </c>
      <c r="CS17" s="273">
        <v>80</v>
      </c>
      <c r="CT17" s="273">
        <v>85</v>
      </c>
      <c r="CU17" s="273">
        <v>26</v>
      </c>
      <c r="CV17" s="273">
        <v>38</v>
      </c>
      <c r="CW17" s="273">
        <v>32</v>
      </c>
      <c r="CX17" s="273">
        <v>56</v>
      </c>
      <c r="CY17" s="273">
        <v>49</v>
      </c>
      <c r="CZ17" s="273">
        <v>52</v>
      </c>
      <c r="DA17" s="273">
        <v>17</v>
      </c>
      <c r="DB17" s="273">
        <v>14</v>
      </c>
      <c r="DC17" s="273">
        <v>16</v>
      </c>
      <c r="DD17" s="273">
        <v>74</v>
      </c>
      <c r="DE17" s="273">
        <v>62</v>
      </c>
      <c r="DF17" s="273">
        <v>68</v>
      </c>
      <c r="DG17" s="273">
        <v>30</v>
      </c>
      <c r="DH17" s="273">
        <v>43</v>
      </c>
      <c r="DI17" s="273">
        <v>36</v>
      </c>
      <c r="DJ17" s="273">
        <v>58</v>
      </c>
      <c r="DK17" s="273">
        <v>50</v>
      </c>
      <c r="DL17" s="273">
        <v>54</v>
      </c>
      <c r="DM17" s="273">
        <v>12</v>
      </c>
      <c r="DN17" s="273">
        <v>7</v>
      </c>
      <c r="DO17" s="273">
        <v>10</v>
      </c>
      <c r="DP17" s="273">
        <v>70</v>
      </c>
      <c r="DQ17" s="273">
        <v>57</v>
      </c>
      <c r="DR17" s="273">
        <v>64</v>
      </c>
      <c r="DS17" s="273">
        <v>26</v>
      </c>
      <c r="DT17" s="273">
        <v>33</v>
      </c>
      <c r="DU17" s="273">
        <v>29</v>
      </c>
      <c r="DV17" s="273">
        <v>63</v>
      </c>
      <c r="DW17" s="273">
        <v>55</v>
      </c>
      <c r="DX17" s="273">
        <v>59</v>
      </c>
      <c r="DY17" s="273">
        <v>12</v>
      </c>
      <c r="DZ17" s="273">
        <v>13</v>
      </c>
      <c r="EA17" s="273">
        <v>12</v>
      </c>
      <c r="EB17" s="273">
        <v>74</v>
      </c>
      <c r="EC17" s="273">
        <v>67</v>
      </c>
      <c r="ED17" s="273">
        <v>71</v>
      </c>
      <c r="EE17" s="273">
        <v>24</v>
      </c>
      <c r="EF17" s="273">
        <v>33</v>
      </c>
      <c r="EG17" s="273">
        <v>28</v>
      </c>
      <c r="EH17" s="273">
        <v>67</v>
      </c>
      <c r="EI17" s="273">
        <v>58</v>
      </c>
      <c r="EJ17" s="273">
        <v>62</v>
      </c>
      <c r="EK17" s="273">
        <v>10</v>
      </c>
      <c r="EL17" s="273">
        <v>9</v>
      </c>
      <c r="EM17" s="273">
        <v>10</v>
      </c>
      <c r="EN17" s="273">
        <v>76</v>
      </c>
      <c r="EO17" s="273">
        <v>67</v>
      </c>
      <c r="EP17" s="273">
        <v>72</v>
      </c>
      <c r="EQ17" s="273">
        <v>19</v>
      </c>
      <c r="ER17" s="273">
        <v>31</v>
      </c>
      <c r="ES17" s="273">
        <v>25</v>
      </c>
      <c r="ET17" s="273">
        <v>70</v>
      </c>
      <c r="EU17" s="273">
        <v>62</v>
      </c>
      <c r="EV17" s="273">
        <v>66</v>
      </c>
      <c r="EW17" s="273">
        <v>11</v>
      </c>
      <c r="EX17" s="273">
        <v>7</v>
      </c>
      <c r="EY17" s="273">
        <v>9</v>
      </c>
      <c r="EZ17" s="273">
        <v>81</v>
      </c>
      <c r="FA17" s="273">
        <v>69</v>
      </c>
      <c r="FB17" s="273">
        <v>75</v>
      </c>
      <c r="FC17" s="273">
        <v>20</v>
      </c>
      <c r="FD17" s="273">
        <v>30</v>
      </c>
      <c r="FE17" s="273">
        <v>25</v>
      </c>
      <c r="FF17" s="273">
        <v>71</v>
      </c>
      <c r="FG17" s="273">
        <v>62</v>
      </c>
      <c r="FH17" s="273">
        <v>67</v>
      </c>
      <c r="FI17" s="273">
        <v>9</v>
      </c>
      <c r="FJ17" s="273">
        <v>8</v>
      </c>
      <c r="FK17" s="273">
        <v>8</v>
      </c>
      <c r="FL17" s="273">
        <v>80</v>
      </c>
      <c r="FM17" s="273">
        <v>70</v>
      </c>
      <c r="FN17" s="273">
        <v>75</v>
      </c>
      <c r="FO17" s="273">
        <v>11</v>
      </c>
      <c r="FP17" s="273">
        <v>14</v>
      </c>
      <c r="FQ17" s="273">
        <v>13</v>
      </c>
      <c r="FR17" s="273">
        <v>80</v>
      </c>
      <c r="FS17" s="273">
        <v>76</v>
      </c>
      <c r="FT17" s="273">
        <v>78</v>
      </c>
      <c r="FU17" s="273">
        <v>8</v>
      </c>
      <c r="FV17" s="273">
        <v>10</v>
      </c>
      <c r="FW17" s="273">
        <v>9</v>
      </c>
      <c r="FX17" s="273">
        <v>89</v>
      </c>
      <c r="FY17" s="273">
        <v>86</v>
      </c>
      <c r="FZ17" s="273">
        <v>87</v>
      </c>
      <c r="GA17" s="273">
        <v>9</v>
      </c>
      <c r="GB17" s="273">
        <v>23</v>
      </c>
      <c r="GC17" s="273">
        <v>16</v>
      </c>
      <c r="GD17" s="273">
        <v>74</v>
      </c>
      <c r="GE17" s="273">
        <v>70</v>
      </c>
      <c r="GF17" s="273">
        <v>72</v>
      </c>
      <c r="GG17" s="273">
        <v>17</v>
      </c>
      <c r="GH17" s="273">
        <v>7</v>
      </c>
      <c r="GI17" s="273">
        <v>12</v>
      </c>
      <c r="GJ17" s="273">
        <v>91</v>
      </c>
      <c r="GK17" s="273">
        <v>77</v>
      </c>
      <c r="GL17" s="273">
        <v>84</v>
      </c>
      <c r="GM17" s="273">
        <v>11</v>
      </c>
      <c r="GN17" s="273">
        <v>25</v>
      </c>
      <c r="GO17" s="273">
        <v>18</v>
      </c>
      <c r="GP17" s="273">
        <v>75</v>
      </c>
      <c r="GQ17" s="273">
        <v>69</v>
      </c>
      <c r="GR17" s="273">
        <v>72</v>
      </c>
      <c r="GS17" s="273">
        <v>14</v>
      </c>
      <c r="GT17" s="273">
        <v>6</v>
      </c>
      <c r="GU17" s="273">
        <v>10</v>
      </c>
      <c r="GV17" s="273">
        <v>89</v>
      </c>
      <c r="GW17" s="273">
        <v>75</v>
      </c>
      <c r="GX17" s="273">
        <v>82</v>
      </c>
    </row>
    <row r="18" spans="2:206" x14ac:dyDescent="0.35">
      <c r="B18" t="s">
        <v>172</v>
      </c>
      <c r="C18" s="273">
        <v>8</v>
      </c>
      <c r="D18" s="273">
        <v>18</v>
      </c>
      <c r="E18" s="273">
        <v>13</v>
      </c>
      <c r="F18" s="273">
        <v>62</v>
      </c>
      <c r="G18" s="273">
        <v>64</v>
      </c>
      <c r="H18" s="273">
        <v>63</v>
      </c>
      <c r="I18" s="273">
        <v>30</v>
      </c>
      <c r="J18" s="273">
        <v>18</v>
      </c>
      <c r="K18" s="273">
        <v>24</v>
      </c>
      <c r="L18" s="273">
        <v>92</v>
      </c>
      <c r="M18" s="273">
        <v>82</v>
      </c>
      <c r="N18" s="273">
        <v>87</v>
      </c>
      <c r="O18" s="273">
        <v>9</v>
      </c>
      <c r="P18" s="273">
        <v>18</v>
      </c>
      <c r="Q18" s="273">
        <v>14</v>
      </c>
      <c r="R18" s="273">
        <v>62</v>
      </c>
      <c r="S18" s="273">
        <v>62</v>
      </c>
      <c r="T18" s="273">
        <v>62</v>
      </c>
      <c r="U18" s="273">
        <v>29</v>
      </c>
      <c r="V18" s="273">
        <v>20</v>
      </c>
      <c r="W18" s="273">
        <v>24</v>
      </c>
      <c r="X18" s="273">
        <v>91</v>
      </c>
      <c r="Y18" s="273">
        <v>82</v>
      </c>
      <c r="Z18" s="273">
        <v>86</v>
      </c>
      <c r="AA18" s="273">
        <v>10</v>
      </c>
      <c r="AB18" s="273">
        <v>19</v>
      </c>
      <c r="AC18" s="273">
        <v>15</v>
      </c>
      <c r="AD18" s="273">
        <v>66</v>
      </c>
      <c r="AE18" s="273">
        <v>64</v>
      </c>
      <c r="AF18" s="273">
        <v>65</v>
      </c>
      <c r="AG18" s="273">
        <v>24</v>
      </c>
      <c r="AH18" s="273">
        <v>17</v>
      </c>
      <c r="AI18" s="273">
        <v>20</v>
      </c>
      <c r="AJ18" s="273">
        <v>90</v>
      </c>
      <c r="AK18" s="273">
        <v>81</v>
      </c>
      <c r="AL18" s="273">
        <v>85</v>
      </c>
      <c r="AM18" s="273">
        <v>4</v>
      </c>
      <c r="AN18" s="273">
        <v>13</v>
      </c>
      <c r="AO18" s="273">
        <v>9</v>
      </c>
      <c r="AP18" s="273">
        <v>69</v>
      </c>
      <c r="AQ18" s="273">
        <v>71</v>
      </c>
      <c r="AR18" s="273">
        <v>70</v>
      </c>
      <c r="AS18" s="273">
        <v>27</v>
      </c>
      <c r="AT18" s="273">
        <v>15</v>
      </c>
      <c r="AU18" s="273">
        <v>21</v>
      </c>
      <c r="AV18" s="273">
        <v>96</v>
      </c>
      <c r="AW18" s="273">
        <v>87</v>
      </c>
      <c r="AX18" s="273">
        <v>91</v>
      </c>
      <c r="AY18" s="273">
        <v>4</v>
      </c>
      <c r="AZ18" s="273">
        <v>11</v>
      </c>
      <c r="BA18" s="273">
        <v>8</v>
      </c>
      <c r="BB18" s="273">
        <v>70</v>
      </c>
      <c r="BC18" s="273">
        <v>72</v>
      </c>
      <c r="BD18" s="273">
        <v>71</v>
      </c>
      <c r="BE18" s="273">
        <v>25</v>
      </c>
      <c r="BF18" s="273">
        <v>17</v>
      </c>
      <c r="BG18" s="273">
        <v>21</v>
      </c>
      <c r="BH18" s="273">
        <v>96</v>
      </c>
      <c r="BI18" s="273">
        <v>89</v>
      </c>
      <c r="BJ18" s="273">
        <v>92</v>
      </c>
      <c r="BK18" s="273">
        <v>7</v>
      </c>
      <c r="BL18" s="273">
        <v>14</v>
      </c>
      <c r="BM18" s="273">
        <v>11</v>
      </c>
      <c r="BN18" s="273">
        <v>70</v>
      </c>
      <c r="BO18" s="273">
        <v>69</v>
      </c>
      <c r="BP18" s="273">
        <v>70</v>
      </c>
      <c r="BQ18" s="273">
        <v>23</v>
      </c>
      <c r="BR18" s="273">
        <v>16</v>
      </c>
      <c r="BS18" s="273">
        <v>20</v>
      </c>
      <c r="BT18" s="273">
        <v>93</v>
      </c>
      <c r="BU18" s="273">
        <v>86</v>
      </c>
      <c r="BV18" s="273">
        <v>89</v>
      </c>
      <c r="BW18" s="273">
        <v>7</v>
      </c>
      <c r="BX18" s="273">
        <v>18</v>
      </c>
      <c r="BY18" s="273">
        <v>12</v>
      </c>
      <c r="BZ18" s="273">
        <v>72</v>
      </c>
      <c r="CA18" s="273">
        <v>70</v>
      </c>
      <c r="CB18" s="273">
        <v>71</v>
      </c>
      <c r="CC18" s="273">
        <v>22</v>
      </c>
      <c r="CD18" s="273">
        <v>12</v>
      </c>
      <c r="CE18" s="273">
        <v>17</v>
      </c>
      <c r="CF18" s="273">
        <v>93</v>
      </c>
      <c r="CG18" s="273">
        <v>82</v>
      </c>
      <c r="CH18" s="273">
        <v>88</v>
      </c>
      <c r="CI18" s="273">
        <v>6</v>
      </c>
      <c r="CJ18" s="273">
        <v>15</v>
      </c>
      <c r="CK18" s="273">
        <v>11</v>
      </c>
      <c r="CL18" s="273">
        <v>73</v>
      </c>
      <c r="CM18" s="273">
        <v>73</v>
      </c>
      <c r="CN18" s="273">
        <v>73</v>
      </c>
      <c r="CO18" s="273">
        <v>21</v>
      </c>
      <c r="CP18" s="273">
        <v>12</v>
      </c>
      <c r="CQ18" s="273">
        <v>17</v>
      </c>
      <c r="CR18" s="273">
        <v>94</v>
      </c>
      <c r="CS18" s="273">
        <v>85</v>
      </c>
      <c r="CT18" s="273">
        <v>89</v>
      </c>
      <c r="CU18" s="273">
        <v>16</v>
      </c>
      <c r="CV18" s="273">
        <v>27</v>
      </c>
      <c r="CW18" s="273">
        <v>22</v>
      </c>
      <c r="CX18" s="273">
        <v>59</v>
      </c>
      <c r="CY18" s="273">
        <v>54</v>
      </c>
      <c r="CZ18" s="273">
        <v>56</v>
      </c>
      <c r="DA18" s="273">
        <v>25</v>
      </c>
      <c r="DB18" s="273">
        <v>19</v>
      </c>
      <c r="DC18" s="273">
        <v>22</v>
      </c>
      <c r="DD18" s="273">
        <v>84</v>
      </c>
      <c r="DE18" s="273">
        <v>73</v>
      </c>
      <c r="DF18" s="273">
        <v>78</v>
      </c>
      <c r="DG18" s="273">
        <v>19</v>
      </c>
      <c r="DH18" s="273">
        <v>34</v>
      </c>
      <c r="DI18" s="273">
        <v>27</v>
      </c>
      <c r="DJ18" s="273">
        <v>63</v>
      </c>
      <c r="DK18" s="273">
        <v>56</v>
      </c>
      <c r="DL18" s="273">
        <v>59</v>
      </c>
      <c r="DM18" s="273">
        <v>18</v>
      </c>
      <c r="DN18" s="273">
        <v>10</v>
      </c>
      <c r="DO18" s="273">
        <v>14</v>
      </c>
      <c r="DP18" s="273">
        <v>81</v>
      </c>
      <c r="DQ18" s="273">
        <v>66</v>
      </c>
      <c r="DR18" s="273">
        <v>73</v>
      </c>
      <c r="DS18" s="273">
        <v>16</v>
      </c>
      <c r="DT18" s="273">
        <v>24</v>
      </c>
      <c r="DU18" s="273">
        <v>20</v>
      </c>
      <c r="DV18" s="273">
        <v>67</v>
      </c>
      <c r="DW18" s="273">
        <v>58</v>
      </c>
      <c r="DX18" s="273">
        <v>63</v>
      </c>
      <c r="DY18" s="273">
        <v>17</v>
      </c>
      <c r="DZ18" s="273">
        <v>17</v>
      </c>
      <c r="EA18" s="273">
        <v>17</v>
      </c>
      <c r="EB18" s="273">
        <v>84</v>
      </c>
      <c r="EC18" s="273">
        <v>76</v>
      </c>
      <c r="ED18" s="273">
        <v>80</v>
      </c>
      <c r="EE18" s="273">
        <v>13</v>
      </c>
      <c r="EF18" s="273">
        <v>21</v>
      </c>
      <c r="EG18" s="273">
        <v>17</v>
      </c>
      <c r="EH18" s="273">
        <v>71</v>
      </c>
      <c r="EI18" s="273">
        <v>63</v>
      </c>
      <c r="EJ18" s="273">
        <v>67</v>
      </c>
      <c r="EK18" s="273">
        <v>16</v>
      </c>
      <c r="EL18" s="273">
        <v>16</v>
      </c>
      <c r="EM18" s="273">
        <v>16</v>
      </c>
      <c r="EN18" s="273">
        <v>87</v>
      </c>
      <c r="EO18" s="273">
        <v>79</v>
      </c>
      <c r="EP18" s="273">
        <v>83</v>
      </c>
      <c r="EQ18" s="273">
        <v>9</v>
      </c>
      <c r="ER18" s="273">
        <v>18</v>
      </c>
      <c r="ES18" s="273">
        <v>14</v>
      </c>
      <c r="ET18" s="273">
        <v>72</v>
      </c>
      <c r="EU18" s="273">
        <v>68</v>
      </c>
      <c r="EV18" s="273">
        <v>70</v>
      </c>
      <c r="EW18" s="273">
        <v>18</v>
      </c>
      <c r="EX18" s="273">
        <v>13</v>
      </c>
      <c r="EY18" s="273">
        <v>16</v>
      </c>
      <c r="EZ18" s="273">
        <v>91</v>
      </c>
      <c r="FA18" s="273">
        <v>82</v>
      </c>
      <c r="FB18" s="273">
        <v>86</v>
      </c>
      <c r="FC18" s="273">
        <v>10</v>
      </c>
      <c r="FD18" s="273">
        <v>17</v>
      </c>
      <c r="FE18" s="273">
        <v>14</v>
      </c>
      <c r="FF18" s="273">
        <v>74</v>
      </c>
      <c r="FG18" s="273">
        <v>67</v>
      </c>
      <c r="FH18" s="273">
        <v>70</v>
      </c>
      <c r="FI18" s="273">
        <v>16</v>
      </c>
      <c r="FJ18" s="273">
        <v>16</v>
      </c>
      <c r="FK18" s="273">
        <v>16</v>
      </c>
      <c r="FL18" s="273">
        <v>90</v>
      </c>
      <c r="FM18" s="273">
        <v>83</v>
      </c>
      <c r="FN18" s="273">
        <v>86</v>
      </c>
      <c r="FO18" s="273">
        <v>6</v>
      </c>
      <c r="FP18" s="273">
        <v>9</v>
      </c>
      <c r="FQ18" s="273">
        <v>8</v>
      </c>
      <c r="FR18" s="273">
        <v>82</v>
      </c>
      <c r="FS18" s="273">
        <v>75</v>
      </c>
      <c r="FT18" s="273">
        <v>78</v>
      </c>
      <c r="FU18" s="273">
        <v>12</v>
      </c>
      <c r="FV18" s="273">
        <v>17</v>
      </c>
      <c r="FW18" s="273">
        <v>14</v>
      </c>
      <c r="FX18" s="273">
        <v>94</v>
      </c>
      <c r="FY18" s="273">
        <v>91</v>
      </c>
      <c r="FZ18" s="273">
        <v>92</v>
      </c>
      <c r="GA18" s="273">
        <v>5</v>
      </c>
      <c r="GB18" s="273">
        <v>17</v>
      </c>
      <c r="GC18" s="273">
        <v>11</v>
      </c>
      <c r="GD18" s="273">
        <v>70</v>
      </c>
      <c r="GE18" s="273">
        <v>74</v>
      </c>
      <c r="GF18" s="273">
        <v>72</v>
      </c>
      <c r="GG18" s="273">
        <v>24</v>
      </c>
      <c r="GH18" s="273">
        <v>10</v>
      </c>
      <c r="GI18" s="273">
        <v>17</v>
      </c>
      <c r="GJ18" s="273">
        <v>95</v>
      </c>
      <c r="GK18" s="273">
        <v>83</v>
      </c>
      <c r="GL18" s="273">
        <v>89</v>
      </c>
      <c r="GM18" s="273">
        <v>6</v>
      </c>
      <c r="GN18" s="273">
        <v>17</v>
      </c>
      <c r="GO18" s="273">
        <v>12</v>
      </c>
      <c r="GP18" s="273">
        <v>73</v>
      </c>
      <c r="GQ18" s="273">
        <v>73</v>
      </c>
      <c r="GR18" s="273">
        <v>73</v>
      </c>
      <c r="GS18" s="273">
        <v>21</v>
      </c>
      <c r="GT18" s="273">
        <v>10</v>
      </c>
      <c r="GU18" s="273">
        <v>15</v>
      </c>
      <c r="GV18" s="273">
        <v>94</v>
      </c>
      <c r="GW18" s="273">
        <v>83</v>
      </c>
      <c r="GX18" s="273">
        <v>88</v>
      </c>
    </row>
    <row r="19" spans="2:206" x14ac:dyDescent="0.35">
      <c r="B19" t="s">
        <v>171</v>
      </c>
      <c r="C19" s="273">
        <v>15</v>
      </c>
      <c r="D19" s="273">
        <v>27</v>
      </c>
      <c r="E19" s="273">
        <v>21</v>
      </c>
      <c r="F19" s="273">
        <v>66</v>
      </c>
      <c r="G19" s="273">
        <v>61</v>
      </c>
      <c r="H19" s="273">
        <v>64</v>
      </c>
      <c r="I19" s="273">
        <v>20</v>
      </c>
      <c r="J19" s="273">
        <v>12</v>
      </c>
      <c r="K19" s="273">
        <v>16</v>
      </c>
      <c r="L19" s="273">
        <v>85</v>
      </c>
      <c r="M19" s="273">
        <v>73</v>
      </c>
      <c r="N19" s="273">
        <v>79</v>
      </c>
      <c r="O19" s="273">
        <v>20</v>
      </c>
      <c r="P19" s="273">
        <v>31</v>
      </c>
      <c r="Q19" s="273">
        <v>25</v>
      </c>
      <c r="R19" s="273">
        <v>64</v>
      </c>
      <c r="S19" s="273">
        <v>57</v>
      </c>
      <c r="T19" s="273">
        <v>61</v>
      </c>
      <c r="U19" s="273">
        <v>16</v>
      </c>
      <c r="V19" s="273">
        <v>12</v>
      </c>
      <c r="W19" s="273">
        <v>14</v>
      </c>
      <c r="X19" s="273">
        <v>80</v>
      </c>
      <c r="Y19" s="273">
        <v>69</v>
      </c>
      <c r="Z19" s="273">
        <v>75</v>
      </c>
      <c r="AA19" s="273">
        <v>24</v>
      </c>
      <c r="AB19" s="273">
        <v>35</v>
      </c>
      <c r="AC19" s="273">
        <v>30</v>
      </c>
      <c r="AD19" s="273">
        <v>64</v>
      </c>
      <c r="AE19" s="273">
        <v>56</v>
      </c>
      <c r="AF19" s="273">
        <v>60</v>
      </c>
      <c r="AG19" s="273">
        <v>13</v>
      </c>
      <c r="AH19" s="273">
        <v>9</v>
      </c>
      <c r="AI19" s="273">
        <v>11</v>
      </c>
      <c r="AJ19" s="273">
        <v>76</v>
      </c>
      <c r="AK19" s="273">
        <v>65</v>
      </c>
      <c r="AL19" s="273">
        <v>70</v>
      </c>
      <c r="AM19" s="273">
        <v>5</v>
      </c>
      <c r="AN19" s="273">
        <v>14</v>
      </c>
      <c r="AO19" s="273">
        <v>10</v>
      </c>
      <c r="AP19" s="273">
        <v>72</v>
      </c>
      <c r="AQ19" s="273">
        <v>73</v>
      </c>
      <c r="AR19" s="273">
        <v>73</v>
      </c>
      <c r="AS19" s="273">
        <v>23</v>
      </c>
      <c r="AT19" s="273">
        <v>13</v>
      </c>
      <c r="AU19" s="273">
        <v>18</v>
      </c>
      <c r="AV19" s="273">
        <v>95</v>
      </c>
      <c r="AW19" s="273">
        <v>86</v>
      </c>
      <c r="AX19" s="273">
        <v>90</v>
      </c>
      <c r="AY19" s="273">
        <v>8</v>
      </c>
      <c r="AZ19" s="273">
        <v>16</v>
      </c>
      <c r="BA19" s="273">
        <v>12</v>
      </c>
      <c r="BB19" s="273">
        <v>73</v>
      </c>
      <c r="BC19" s="273">
        <v>72</v>
      </c>
      <c r="BD19" s="273">
        <v>73</v>
      </c>
      <c r="BE19" s="273">
        <v>18</v>
      </c>
      <c r="BF19" s="273">
        <v>12</v>
      </c>
      <c r="BG19" s="273">
        <v>15</v>
      </c>
      <c r="BH19" s="273">
        <v>92</v>
      </c>
      <c r="BI19" s="273">
        <v>84</v>
      </c>
      <c r="BJ19" s="273">
        <v>88</v>
      </c>
      <c r="BK19" s="273">
        <v>12</v>
      </c>
      <c r="BL19" s="273">
        <v>21</v>
      </c>
      <c r="BM19" s="273">
        <v>16</v>
      </c>
      <c r="BN19" s="273">
        <v>72</v>
      </c>
      <c r="BO19" s="273">
        <v>69</v>
      </c>
      <c r="BP19" s="273">
        <v>71</v>
      </c>
      <c r="BQ19" s="273">
        <v>16</v>
      </c>
      <c r="BR19" s="273">
        <v>11</v>
      </c>
      <c r="BS19" s="273">
        <v>13</v>
      </c>
      <c r="BT19" s="273">
        <v>88</v>
      </c>
      <c r="BU19" s="273">
        <v>79</v>
      </c>
      <c r="BV19" s="273">
        <v>84</v>
      </c>
      <c r="BW19" s="273">
        <v>10</v>
      </c>
      <c r="BX19" s="273">
        <v>23</v>
      </c>
      <c r="BY19" s="273">
        <v>17</v>
      </c>
      <c r="BZ19" s="273">
        <v>74</v>
      </c>
      <c r="CA19" s="273">
        <v>69</v>
      </c>
      <c r="CB19" s="273">
        <v>71</v>
      </c>
      <c r="CC19" s="273">
        <v>16</v>
      </c>
      <c r="CD19" s="273">
        <v>8</v>
      </c>
      <c r="CE19" s="273">
        <v>12</v>
      </c>
      <c r="CF19" s="273">
        <v>90</v>
      </c>
      <c r="CG19" s="273">
        <v>77</v>
      </c>
      <c r="CH19" s="273">
        <v>83</v>
      </c>
      <c r="CI19" s="273">
        <v>9</v>
      </c>
      <c r="CJ19" s="273">
        <v>20</v>
      </c>
      <c r="CK19" s="273">
        <v>14</v>
      </c>
      <c r="CL19" s="273">
        <v>77</v>
      </c>
      <c r="CM19" s="273">
        <v>72</v>
      </c>
      <c r="CN19" s="273">
        <v>74</v>
      </c>
      <c r="CO19" s="273">
        <v>15</v>
      </c>
      <c r="CP19" s="273">
        <v>8</v>
      </c>
      <c r="CQ19" s="273">
        <v>11</v>
      </c>
      <c r="CR19" s="273">
        <v>91</v>
      </c>
      <c r="CS19" s="273">
        <v>80</v>
      </c>
      <c r="CT19" s="273">
        <v>86</v>
      </c>
      <c r="CU19" s="273">
        <v>26</v>
      </c>
      <c r="CV19" s="273">
        <v>38</v>
      </c>
      <c r="CW19" s="273">
        <v>32</v>
      </c>
      <c r="CX19" s="273">
        <v>58</v>
      </c>
      <c r="CY19" s="273">
        <v>50</v>
      </c>
      <c r="CZ19" s="273">
        <v>54</v>
      </c>
      <c r="DA19" s="273">
        <v>17</v>
      </c>
      <c r="DB19" s="273">
        <v>13</v>
      </c>
      <c r="DC19" s="273">
        <v>15</v>
      </c>
      <c r="DD19" s="273">
        <v>74</v>
      </c>
      <c r="DE19" s="273">
        <v>62</v>
      </c>
      <c r="DF19" s="273">
        <v>68</v>
      </c>
      <c r="DG19" s="273">
        <v>29</v>
      </c>
      <c r="DH19" s="273">
        <v>43</v>
      </c>
      <c r="DI19" s="273">
        <v>36</v>
      </c>
      <c r="DJ19" s="273">
        <v>59</v>
      </c>
      <c r="DK19" s="273">
        <v>50</v>
      </c>
      <c r="DL19" s="273">
        <v>55</v>
      </c>
      <c r="DM19" s="273">
        <v>12</v>
      </c>
      <c r="DN19" s="273">
        <v>7</v>
      </c>
      <c r="DO19" s="273">
        <v>9</v>
      </c>
      <c r="DP19" s="273">
        <v>71</v>
      </c>
      <c r="DQ19" s="273">
        <v>57</v>
      </c>
      <c r="DR19" s="273">
        <v>64</v>
      </c>
      <c r="DS19" s="273">
        <v>25</v>
      </c>
      <c r="DT19" s="273">
        <v>32</v>
      </c>
      <c r="DU19" s="273">
        <v>29</v>
      </c>
      <c r="DV19" s="273">
        <v>64</v>
      </c>
      <c r="DW19" s="273">
        <v>55</v>
      </c>
      <c r="DX19" s="273">
        <v>59</v>
      </c>
      <c r="DY19" s="273">
        <v>11</v>
      </c>
      <c r="DZ19" s="273">
        <v>13</v>
      </c>
      <c r="EA19" s="273">
        <v>12</v>
      </c>
      <c r="EB19" s="273">
        <v>75</v>
      </c>
      <c r="EC19" s="273">
        <v>68</v>
      </c>
      <c r="ED19" s="273">
        <v>71</v>
      </c>
      <c r="EE19" s="273">
        <v>24</v>
      </c>
      <c r="EF19" s="273">
        <v>33</v>
      </c>
      <c r="EG19" s="273">
        <v>28</v>
      </c>
      <c r="EH19" s="273">
        <v>67</v>
      </c>
      <c r="EI19" s="273">
        <v>57</v>
      </c>
      <c r="EJ19" s="273">
        <v>62</v>
      </c>
      <c r="EK19" s="273">
        <v>9</v>
      </c>
      <c r="EL19" s="273">
        <v>10</v>
      </c>
      <c r="EM19" s="273">
        <v>10</v>
      </c>
      <c r="EN19" s="273">
        <v>76</v>
      </c>
      <c r="EO19" s="273">
        <v>67</v>
      </c>
      <c r="EP19" s="273">
        <v>72</v>
      </c>
      <c r="EQ19" s="273">
        <v>19</v>
      </c>
      <c r="ER19" s="273">
        <v>30</v>
      </c>
      <c r="ES19" s="273">
        <v>25</v>
      </c>
      <c r="ET19" s="273">
        <v>70</v>
      </c>
      <c r="EU19" s="273">
        <v>62</v>
      </c>
      <c r="EV19" s="273">
        <v>66</v>
      </c>
      <c r="EW19" s="273">
        <v>11</v>
      </c>
      <c r="EX19" s="273">
        <v>8</v>
      </c>
      <c r="EY19" s="273">
        <v>10</v>
      </c>
      <c r="EZ19" s="273">
        <v>81</v>
      </c>
      <c r="FA19" s="273">
        <v>70</v>
      </c>
      <c r="FB19" s="273">
        <v>75</v>
      </c>
      <c r="FC19" s="273">
        <v>20</v>
      </c>
      <c r="FD19" s="273">
        <v>29</v>
      </c>
      <c r="FE19" s="273">
        <v>25</v>
      </c>
      <c r="FF19" s="273">
        <v>70</v>
      </c>
      <c r="FG19" s="273">
        <v>61</v>
      </c>
      <c r="FH19" s="273">
        <v>65</v>
      </c>
      <c r="FI19" s="273">
        <v>10</v>
      </c>
      <c r="FJ19" s="273">
        <v>10</v>
      </c>
      <c r="FK19" s="273">
        <v>10</v>
      </c>
      <c r="FL19" s="273">
        <v>80</v>
      </c>
      <c r="FM19" s="273">
        <v>71</v>
      </c>
      <c r="FN19" s="273">
        <v>75</v>
      </c>
      <c r="FO19" s="273">
        <v>10</v>
      </c>
      <c r="FP19" s="273">
        <v>12</v>
      </c>
      <c r="FQ19" s="273">
        <v>11</v>
      </c>
      <c r="FR19" s="273">
        <v>82</v>
      </c>
      <c r="FS19" s="273">
        <v>75</v>
      </c>
      <c r="FT19" s="273">
        <v>78</v>
      </c>
      <c r="FU19" s="273">
        <v>9</v>
      </c>
      <c r="FV19" s="273">
        <v>12</v>
      </c>
      <c r="FW19" s="273">
        <v>10</v>
      </c>
      <c r="FX19" s="273">
        <v>90</v>
      </c>
      <c r="FY19" s="273">
        <v>88</v>
      </c>
      <c r="FZ19" s="273">
        <v>89</v>
      </c>
      <c r="GA19" s="273">
        <v>7</v>
      </c>
      <c r="GB19" s="273">
        <v>21</v>
      </c>
      <c r="GC19" s="273">
        <v>14</v>
      </c>
      <c r="GD19" s="273">
        <v>72</v>
      </c>
      <c r="GE19" s="273">
        <v>70</v>
      </c>
      <c r="GF19" s="273">
        <v>71</v>
      </c>
      <c r="GG19" s="273">
        <v>21</v>
      </c>
      <c r="GH19" s="273">
        <v>9</v>
      </c>
      <c r="GI19" s="273">
        <v>15</v>
      </c>
      <c r="GJ19" s="273">
        <v>93</v>
      </c>
      <c r="GK19" s="273">
        <v>79</v>
      </c>
      <c r="GL19" s="273">
        <v>86</v>
      </c>
      <c r="GM19" s="273">
        <v>9</v>
      </c>
      <c r="GN19" s="273">
        <v>23</v>
      </c>
      <c r="GO19" s="273">
        <v>16</v>
      </c>
      <c r="GP19" s="273">
        <v>75</v>
      </c>
      <c r="GQ19" s="273">
        <v>70</v>
      </c>
      <c r="GR19" s="273">
        <v>72</v>
      </c>
      <c r="GS19" s="273">
        <v>16</v>
      </c>
      <c r="GT19" s="273">
        <v>7</v>
      </c>
      <c r="GU19" s="273">
        <v>12</v>
      </c>
      <c r="GV19" s="273">
        <v>91</v>
      </c>
      <c r="GW19" s="273">
        <v>77</v>
      </c>
      <c r="GX19" s="273">
        <v>84</v>
      </c>
    </row>
    <row r="20" spans="2:206" x14ac:dyDescent="0.35">
      <c r="B20" t="s">
        <v>244</v>
      </c>
      <c r="C20" s="273">
        <v>13</v>
      </c>
      <c r="D20" s="273">
        <v>27</v>
      </c>
      <c r="E20" s="273">
        <v>20</v>
      </c>
      <c r="F20" s="273">
        <v>63</v>
      </c>
      <c r="G20" s="273">
        <v>58</v>
      </c>
      <c r="H20" s="273">
        <v>60</v>
      </c>
      <c r="I20" s="273">
        <v>24</v>
      </c>
      <c r="J20" s="273">
        <v>15</v>
      </c>
      <c r="K20" s="273">
        <v>20</v>
      </c>
      <c r="L20" s="273">
        <v>87</v>
      </c>
      <c r="M20" s="273">
        <v>73</v>
      </c>
      <c r="N20" s="273">
        <v>80</v>
      </c>
      <c r="O20" s="273">
        <v>16</v>
      </c>
      <c r="P20" s="273">
        <v>30</v>
      </c>
      <c r="Q20" s="273">
        <v>23</v>
      </c>
      <c r="R20" s="273">
        <v>64</v>
      </c>
      <c r="S20" s="273">
        <v>56</v>
      </c>
      <c r="T20" s="273">
        <v>60</v>
      </c>
      <c r="U20" s="273">
        <v>21</v>
      </c>
      <c r="V20" s="273">
        <v>14</v>
      </c>
      <c r="W20" s="273">
        <v>17</v>
      </c>
      <c r="X20" s="273">
        <v>84</v>
      </c>
      <c r="Y20" s="273">
        <v>70</v>
      </c>
      <c r="Z20" s="273">
        <v>77</v>
      </c>
      <c r="AA20" s="273">
        <v>18</v>
      </c>
      <c r="AB20" s="273">
        <v>32</v>
      </c>
      <c r="AC20" s="273">
        <v>25</v>
      </c>
      <c r="AD20" s="273">
        <v>66</v>
      </c>
      <c r="AE20" s="273">
        <v>57</v>
      </c>
      <c r="AF20" s="273">
        <v>61</v>
      </c>
      <c r="AG20" s="273">
        <v>16</v>
      </c>
      <c r="AH20" s="273">
        <v>11</v>
      </c>
      <c r="AI20" s="273">
        <v>13</v>
      </c>
      <c r="AJ20" s="273">
        <v>82</v>
      </c>
      <c r="AK20" s="273">
        <v>68</v>
      </c>
      <c r="AL20" s="273">
        <v>75</v>
      </c>
      <c r="AM20" s="273">
        <v>9</v>
      </c>
      <c r="AN20" s="273">
        <v>20</v>
      </c>
      <c r="AO20" s="273">
        <v>14</v>
      </c>
      <c r="AP20" s="273">
        <v>71</v>
      </c>
      <c r="AQ20" s="273">
        <v>68</v>
      </c>
      <c r="AR20" s="273">
        <v>70</v>
      </c>
      <c r="AS20" s="273">
        <v>20</v>
      </c>
      <c r="AT20" s="273">
        <v>12</v>
      </c>
      <c r="AU20" s="273">
        <v>16</v>
      </c>
      <c r="AV20" s="273">
        <v>91</v>
      </c>
      <c r="AW20" s="273">
        <v>80</v>
      </c>
      <c r="AX20" s="273">
        <v>86</v>
      </c>
      <c r="AY20" s="273">
        <v>10</v>
      </c>
      <c r="AZ20" s="273">
        <v>20</v>
      </c>
      <c r="BA20" s="273">
        <v>15</v>
      </c>
      <c r="BB20" s="273">
        <v>71</v>
      </c>
      <c r="BC20" s="273">
        <v>67</v>
      </c>
      <c r="BD20" s="273">
        <v>69</v>
      </c>
      <c r="BE20" s="273">
        <v>19</v>
      </c>
      <c r="BF20" s="273">
        <v>13</v>
      </c>
      <c r="BG20" s="273">
        <v>16</v>
      </c>
      <c r="BH20" s="273">
        <v>90</v>
      </c>
      <c r="BI20" s="273">
        <v>80</v>
      </c>
      <c r="BJ20" s="273">
        <v>85</v>
      </c>
      <c r="BK20" s="273">
        <v>13</v>
      </c>
      <c r="BL20" s="273">
        <v>24</v>
      </c>
      <c r="BM20" s="273">
        <v>19</v>
      </c>
      <c r="BN20" s="273">
        <v>71</v>
      </c>
      <c r="BO20" s="273">
        <v>64</v>
      </c>
      <c r="BP20" s="273">
        <v>67</v>
      </c>
      <c r="BQ20" s="273">
        <v>16</v>
      </c>
      <c r="BR20" s="273">
        <v>12</v>
      </c>
      <c r="BS20" s="273">
        <v>14</v>
      </c>
      <c r="BT20" s="273">
        <v>87</v>
      </c>
      <c r="BU20" s="273">
        <v>76</v>
      </c>
      <c r="BV20" s="273">
        <v>81</v>
      </c>
      <c r="BW20" s="273">
        <v>11</v>
      </c>
      <c r="BX20" s="273">
        <v>24</v>
      </c>
      <c r="BY20" s="273">
        <v>17</v>
      </c>
      <c r="BZ20" s="273">
        <v>71</v>
      </c>
      <c r="CA20" s="273">
        <v>65</v>
      </c>
      <c r="CB20" s="273">
        <v>68</v>
      </c>
      <c r="CC20" s="273">
        <v>18</v>
      </c>
      <c r="CD20" s="273">
        <v>11</v>
      </c>
      <c r="CE20" s="273">
        <v>15</v>
      </c>
      <c r="CF20" s="273">
        <v>89</v>
      </c>
      <c r="CG20" s="273">
        <v>76</v>
      </c>
      <c r="CH20" s="273">
        <v>83</v>
      </c>
      <c r="CI20" s="273">
        <v>10</v>
      </c>
      <c r="CJ20" s="273">
        <v>21</v>
      </c>
      <c r="CK20" s="273">
        <v>16</v>
      </c>
      <c r="CL20" s="273">
        <v>73</v>
      </c>
      <c r="CM20" s="273">
        <v>68</v>
      </c>
      <c r="CN20" s="273">
        <v>70</v>
      </c>
      <c r="CO20" s="273">
        <v>17</v>
      </c>
      <c r="CP20" s="273">
        <v>11</v>
      </c>
      <c r="CQ20" s="273">
        <v>14</v>
      </c>
      <c r="CR20" s="273">
        <v>90</v>
      </c>
      <c r="CS20" s="273">
        <v>79</v>
      </c>
      <c r="CT20" s="273">
        <v>84</v>
      </c>
      <c r="CU20" s="273">
        <v>23</v>
      </c>
      <c r="CV20" s="273">
        <v>38</v>
      </c>
      <c r="CW20" s="273">
        <v>31</v>
      </c>
      <c r="CX20" s="273">
        <v>56</v>
      </c>
      <c r="CY20" s="273">
        <v>46</v>
      </c>
      <c r="CZ20" s="273">
        <v>51</v>
      </c>
      <c r="DA20" s="273">
        <v>21</v>
      </c>
      <c r="DB20" s="273">
        <v>16</v>
      </c>
      <c r="DC20" s="273">
        <v>18</v>
      </c>
      <c r="DD20" s="273">
        <v>77</v>
      </c>
      <c r="DE20" s="273">
        <v>62</v>
      </c>
      <c r="DF20" s="273">
        <v>69</v>
      </c>
      <c r="DG20" s="273">
        <v>26</v>
      </c>
      <c r="DH20" s="273">
        <v>42</v>
      </c>
      <c r="DI20" s="273">
        <v>34</v>
      </c>
      <c r="DJ20" s="273">
        <v>59</v>
      </c>
      <c r="DK20" s="273">
        <v>49</v>
      </c>
      <c r="DL20" s="273">
        <v>54</v>
      </c>
      <c r="DM20" s="273">
        <v>16</v>
      </c>
      <c r="DN20" s="273">
        <v>9</v>
      </c>
      <c r="DO20" s="273">
        <v>12</v>
      </c>
      <c r="DP20" s="273">
        <v>74</v>
      </c>
      <c r="DQ20" s="273">
        <v>58</v>
      </c>
      <c r="DR20" s="273">
        <v>66</v>
      </c>
      <c r="DS20" s="273">
        <v>23</v>
      </c>
      <c r="DT20" s="273">
        <v>35</v>
      </c>
      <c r="DU20" s="273">
        <v>29</v>
      </c>
      <c r="DV20" s="273">
        <v>64</v>
      </c>
      <c r="DW20" s="273">
        <v>53</v>
      </c>
      <c r="DX20" s="273">
        <v>58</v>
      </c>
      <c r="DY20" s="273">
        <v>14</v>
      </c>
      <c r="DZ20" s="273">
        <v>13</v>
      </c>
      <c r="EA20" s="273">
        <v>13</v>
      </c>
      <c r="EB20" s="273">
        <v>77</v>
      </c>
      <c r="EC20" s="273">
        <v>65</v>
      </c>
      <c r="ED20" s="273">
        <v>71</v>
      </c>
      <c r="EE20" s="273">
        <v>21</v>
      </c>
      <c r="EF20" s="273">
        <v>34</v>
      </c>
      <c r="EG20" s="273">
        <v>28</v>
      </c>
      <c r="EH20" s="273">
        <v>66</v>
      </c>
      <c r="EI20" s="273">
        <v>55</v>
      </c>
      <c r="EJ20" s="273">
        <v>61</v>
      </c>
      <c r="EK20" s="273">
        <v>12</v>
      </c>
      <c r="EL20" s="273">
        <v>11</v>
      </c>
      <c r="EM20" s="273">
        <v>12</v>
      </c>
      <c r="EN20" s="273">
        <v>79</v>
      </c>
      <c r="EO20" s="273">
        <v>66</v>
      </c>
      <c r="EP20" s="273">
        <v>72</v>
      </c>
      <c r="EQ20" s="273">
        <v>18</v>
      </c>
      <c r="ER20" s="273">
        <v>32</v>
      </c>
      <c r="ES20" s="273">
        <v>26</v>
      </c>
      <c r="ET20" s="273">
        <v>69</v>
      </c>
      <c r="EU20" s="273">
        <v>59</v>
      </c>
      <c r="EV20" s="273">
        <v>64</v>
      </c>
      <c r="EW20" s="273">
        <v>13</v>
      </c>
      <c r="EX20" s="273">
        <v>9</v>
      </c>
      <c r="EY20" s="273">
        <v>11</v>
      </c>
      <c r="EZ20" s="273">
        <v>82</v>
      </c>
      <c r="FA20" s="273">
        <v>68</v>
      </c>
      <c r="FB20" s="273">
        <v>74</v>
      </c>
      <c r="FC20" s="273">
        <v>19</v>
      </c>
      <c r="FD20" s="273">
        <v>32</v>
      </c>
      <c r="FE20" s="273">
        <v>26</v>
      </c>
      <c r="FF20" s="273">
        <v>70</v>
      </c>
      <c r="FG20" s="273">
        <v>59</v>
      </c>
      <c r="FH20" s="273">
        <v>64</v>
      </c>
      <c r="FI20" s="273">
        <v>11</v>
      </c>
      <c r="FJ20" s="273">
        <v>9</v>
      </c>
      <c r="FK20" s="273">
        <v>10</v>
      </c>
      <c r="FL20" s="273">
        <v>81</v>
      </c>
      <c r="FM20" s="273">
        <v>68</v>
      </c>
      <c r="FN20" s="273">
        <v>74</v>
      </c>
      <c r="FO20" s="273">
        <v>13</v>
      </c>
      <c r="FP20" s="273">
        <v>17</v>
      </c>
      <c r="FQ20" s="273">
        <v>15</v>
      </c>
      <c r="FR20" s="273">
        <v>78</v>
      </c>
      <c r="FS20" s="273">
        <v>71</v>
      </c>
      <c r="FT20" s="273">
        <v>74</v>
      </c>
      <c r="FU20" s="273">
        <v>9</v>
      </c>
      <c r="FV20" s="273">
        <v>12</v>
      </c>
      <c r="FW20" s="273">
        <v>11</v>
      </c>
      <c r="FX20" s="273">
        <v>87</v>
      </c>
      <c r="FY20" s="273">
        <v>83</v>
      </c>
      <c r="FZ20" s="273">
        <v>85</v>
      </c>
      <c r="GA20" s="273">
        <v>12</v>
      </c>
      <c r="GB20" s="273">
        <v>29</v>
      </c>
      <c r="GC20" s="273">
        <v>20</v>
      </c>
      <c r="GD20" s="273">
        <v>72</v>
      </c>
      <c r="GE20" s="273">
        <v>64</v>
      </c>
      <c r="GF20" s="273">
        <v>68</v>
      </c>
      <c r="GG20" s="273">
        <v>17</v>
      </c>
      <c r="GH20" s="273">
        <v>7</v>
      </c>
      <c r="GI20" s="273">
        <v>12</v>
      </c>
      <c r="GJ20" s="273">
        <v>88</v>
      </c>
      <c r="GK20" s="273">
        <v>71</v>
      </c>
      <c r="GL20" s="273">
        <v>80</v>
      </c>
      <c r="GM20" s="273">
        <v>14</v>
      </c>
      <c r="GN20" s="273">
        <v>30</v>
      </c>
      <c r="GO20" s="273">
        <v>22</v>
      </c>
      <c r="GP20" s="273">
        <v>72</v>
      </c>
      <c r="GQ20" s="273">
        <v>63</v>
      </c>
      <c r="GR20" s="273">
        <v>68</v>
      </c>
      <c r="GS20" s="273">
        <v>14</v>
      </c>
      <c r="GT20" s="273">
        <v>7</v>
      </c>
      <c r="GU20" s="273">
        <v>10</v>
      </c>
      <c r="GV20" s="273">
        <v>86</v>
      </c>
      <c r="GW20" s="273">
        <v>70</v>
      </c>
      <c r="GX20" s="273">
        <v>78</v>
      </c>
    </row>
    <row r="21" spans="2:206" x14ac:dyDescent="0.35">
      <c r="B21" t="s">
        <v>532</v>
      </c>
      <c r="C21" s="273">
        <v>10</v>
      </c>
      <c r="D21" s="273">
        <v>22</v>
      </c>
      <c r="E21" s="273">
        <v>16</v>
      </c>
      <c r="F21" s="273">
        <v>67</v>
      </c>
      <c r="G21" s="273">
        <v>66</v>
      </c>
      <c r="H21" s="273">
        <v>67</v>
      </c>
      <c r="I21" s="273">
        <v>23</v>
      </c>
      <c r="J21" s="273">
        <v>12</v>
      </c>
      <c r="K21" s="273">
        <v>17</v>
      </c>
      <c r="L21" s="273">
        <v>90</v>
      </c>
      <c r="M21" s="273">
        <v>78</v>
      </c>
      <c r="N21" s="273">
        <v>84</v>
      </c>
      <c r="O21" s="273">
        <v>10</v>
      </c>
      <c r="P21" s="273">
        <v>19</v>
      </c>
      <c r="Q21" s="273">
        <v>15</v>
      </c>
      <c r="R21" s="273">
        <v>66</v>
      </c>
      <c r="S21" s="273">
        <v>67</v>
      </c>
      <c r="T21" s="273">
        <v>67</v>
      </c>
      <c r="U21" s="273">
        <v>23</v>
      </c>
      <c r="V21" s="273">
        <v>14</v>
      </c>
      <c r="W21" s="273">
        <v>18</v>
      </c>
      <c r="X21" s="273">
        <v>90</v>
      </c>
      <c r="Y21" s="273">
        <v>81</v>
      </c>
      <c r="Z21" s="273">
        <v>85</v>
      </c>
      <c r="AA21" s="273">
        <v>11</v>
      </c>
      <c r="AB21" s="273">
        <v>20</v>
      </c>
      <c r="AC21" s="273">
        <v>16</v>
      </c>
      <c r="AD21" s="273">
        <v>69</v>
      </c>
      <c r="AE21" s="273">
        <v>68</v>
      </c>
      <c r="AF21" s="273">
        <v>68</v>
      </c>
      <c r="AG21" s="273">
        <v>20</v>
      </c>
      <c r="AH21" s="273">
        <v>12</v>
      </c>
      <c r="AI21" s="273">
        <v>16</v>
      </c>
      <c r="AJ21" s="273">
        <v>89</v>
      </c>
      <c r="AK21" s="273">
        <v>80</v>
      </c>
      <c r="AL21" s="273">
        <v>84</v>
      </c>
      <c r="AM21" s="273">
        <v>6</v>
      </c>
      <c r="AN21" s="273">
        <v>16</v>
      </c>
      <c r="AO21" s="273">
        <v>11</v>
      </c>
      <c r="AP21" s="273">
        <v>74</v>
      </c>
      <c r="AQ21" s="273">
        <v>72</v>
      </c>
      <c r="AR21" s="273">
        <v>73</v>
      </c>
      <c r="AS21" s="273">
        <v>20</v>
      </c>
      <c r="AT21" s="273">
        <v>12</v>
      </c>
      <c r="AU21" s="273">
        <v>16</v>
      </c>
      <c r="AV21" s="273">
        <v>94</v>
      </c>
      <c r="AW21" s="273">
        <v>84</v>
      </c>
      <c r="AX21" s="273">
        <v>89</v>
      </c>
      <c r="AY21" s="273">
        <v>5</v>
      </c>
      <c r="AZ21" s="273">
        <v>13</v>
      </c>
      <c r="BA21" s="273">
        <v>9</v>
      </c>
      <c r="BB21" s="273">
        <v>74</v>
      </c>
      <c r="BC21" s="273">
        <v>75</v>
      </c>
      <c r="BD21" s="273">
        <v>75</v>
      </c>
      <c r="BE21" s="273">
        <v>20</v>
      </c>
      <c r="BF21" s="273">
        <v>12</v>
      </c>
      <c r="BG21" s="273">
        <v>16</v>
      </c>
      <c r="BH21" s="273">
        <v>95</v>
      </c>
      <c r="BI21" s="273">
        <v>87</v>
      </c>
      <c r="BJ21" s="273">
        <v>91</v>
      </c>
      <c r="BK21" s="273">
        <v>8</v>
      </c>
      <c r="BL21" s="273">
        <v>17</v>
      </c>
      <c r="BM21" s="273">
        <v>12</v>
      </c>
      <c r="BN21" s="273">
        <v>72</v>
      </c>
      <c r="BO21" s="273">
        <v>73</v>
      </c>
      <c r="BP21" s="273">
        <v>73</v>
      </c>
      <c r="BQ21" s="273">
        <v>20</v>
      </c>
      <c r="BR21" s="273">
        <v>11</v>
      </c>
      <c r="BS21" s="273">
        <v>15</v>
      </c>
      <c r="BT21" s="273">
        <v>92</v>
      </c>
      <c r="BU21" s="273">
        <v>83</v>
      </c>
      <c r="BV21" s="273">
        <v>88</v>
      </c>
      <c r="BW21" s="273">
        <v>8</v>
      </c>
      <c r="BX21" s="273">
        <v>22</v>
      </c>
      <c r="BY21" s="273">
        <v>15</v>
      </c>
      <c r="BZ21" s="273">
        <v>75</v>
      </c>
      <c r="CA21" s="273">
        <v>70</v>
      </c>
      <c r="CB21" s="273">
        <v>72</v>
      </c>
      <c r="CC21" s="273">
        <v>17</v>
      </c>
      <c r="CD21" s="273">
        <v>8</v>
      </c>
      <c r="CE21" s="273">
        <v>12</v>
      </c>
      <c r="CF21" s="273">
        <v>92</v>
      </c>
      <c r="CG21" s="273">
        <v>78</v>
      </c>
      <c r="CH21" s="273">
        <v>85</v>
      </c>
      <c r="CI21" s="273">
        <v>7</v>
      </c>
      <c r="CJ21" s="273">
        <v>19</v>
      </c>
      <c r="CK21" s="273">
        <v>13</v>
      </c>
      <c r="CL21" s="273">
        <v>76</v>
      </c>
      <c r="CM21" s="273">
        <v>73</v>
      </c>
      <c r="CN21" s="273">
        <v>75</v>
      </c>
      <c r="CO21" s="273">
        <v>17</v>
      </c>
      <c r="CP21" s="273">
        <v>8</v>
      </c>
      <c r="CQ21" s="273">
        <v>12</v>
      </c>
      <c r="CR21" s="273">
        <v>93</v>
      </c>
      <c r="CS21" s="273">
        <v>81</v>
      </c>
      <c r="CT21" s="273">
        <v>87</v>
      </c>
      <c r="CU21" s="273">
        <v>20</v>
      </c>
      <c r="CV21" s="273">
        <v>33</v>
      </c>
      <c r="CW21" s="273">
        <v>27</v>
      </c>
      <c r="CX21" s="273">
        <v>62</v>
      </c>
      <c r="CY21" s="273">
        <v>53</v>
      </c>
      <c r="CZ21" s="273">
        <v>58</v>
      </c>
      <c r="DA21" s="273">
        <v>18</v>
      </c>
      <c r="DB21" s="273">
        <v>13</v>
      </c>
      <c r="DC21" s="273">
        <v>16</v>
      </c>
      <c r="DD21" s="273">
        <v>80</v>
      </c>
      <c r="DE21" s="273">
        <v>67</v>
      </c>
      <c r="DF21" s="273">
        <v>73</v>
      </c>
      <c r="DG21" s="273">
        <v>24</v>
      </c>
      <c r="DH21" s="273">
        <v>39</v>
      </c>
      <c r="DI21" s="273">
        <v>32</v>
      </c>
      <c r="DJ21" s="273">
        <v>64</v>
      </c>
      <c r="DK21" s="273">
        <v>54</v>
      </c>
      <c r="DL21" s="273">
        <v>59</v>
      </c>
      <c r="DM21" s="273">
        <v>12</v>
      </c>
      <c r="DN21" s="273">
        <v>7</v>
      </c>
      <c r="DO21" s="273">
        <v>9</v>
      </c>
      <c r="DP21" s="273">
        <v>76</v>
      </c>
      <c r="DQ21" s="273">
        <v>61</v>
      </c>
      <c r="DR21" s="273">
        <v>68</v>
      </c>
      <c r="DS21" s="273">
        <v>20</v>
      </c>
      <c r="DT21" s="273">
        <v>29</v>
      </c>
      <c r="DU21" s="273">
        <v>24</v>
      </c>
      <c r="DV21" s="273">
        <v>70</v>
      </c>
      <c r="DW21" s="273">
        <v>59</v>
      </c>
      <c r="DX21" s="273">
        <v>64</v>
      </c>
      <c r="DY21" s="273">
        <v>11</v>
      </c>
      <c r="DZ21" s="273">
        <v>12</v>
      </c>
      <c r="EA21" s="273">
        <v>11</v>
      </c>
      <c r="EB21" s="273">
        <v>80</v>
      </c>
      <c r="EC21" s="273">
        <v>71</v>
      </c>
      <c r="ED21" s="273">
        <v>76</v>
      </c>
      <c r="EE21" s="273">
        <v>16</v>
      </c>
      <c r="EF21" s="273">
        <v>26</v>
      </c>
      <c r="EG21" s="273">
        <v>21</v>
      </c>
      <c r="EH21" s="273">
        <v>73</v>
      </c>
      <c r="EI21" s="273">
        <v>64</v>
      </c>
      <c r="EJ21" s="273">
        <v>68</v>
      </c>
      <c r="EK21" s="273">
        <v>11</v>
      </c>
      <c r="EL21" s="273">
        <v>10</v>
      </c>
      <c r="EM21" s="273">
        <v>10</v>
      </c>
      <c r="EN21" s="273">
        <v>84</v>
      </c>
      <c r="EO21" s="273">
        <v>74</v>
      </c>
      <c r="EP21" s="273">
        <v>79</v>
      </c>
      <c r="EQ21" s="273">
        <v>11</v>
      </c>
      <c r="ER21" s="273">
        <v>21</v>
      </c>
      <c r="ES21" s="273">
        <v>16</v>
      </c>
      <c r="ET21" s="273">
        <v>77</v>
      </c>
      <c r="EU21" s="273">
        <v>72</v>
      </c>
      <c r="EV21" s="273">
        <v>74</v>
      </c>
      <c r="EW21" s="273">
        <v>13</v>
      </c>
      <c r="EX21" s="273">
        <v>7</v>
      </c>
      <c r="EY21" s="273">
        <v>10</v>
      </c>
      <c r="EZ21" s="273">
        <v>89</v>
      </c>
      <c r="FA21" s="273">
        <v>79</v>
      </c>
      <c r="FB21" s="273">
        <v>84</v>
      </c>
      <c r="FC21" s="273">
        <v>11</v>
      </c>
      <c r="FD21" s="273">
        <v>19</v>
      </c>
      <c r="FE21" s="273">
        <v>15</v>
      </c>
      <c r="FF21" s="273">
        <v>77</v>
      </c>
      <c r="FG21" s="273">
        <v>72</v>
      </c>
      <c r="FH21" s="273">
        <v>75</v>
      </c>
      <c r="FI21" s="273">
        <v>12</v>
      </c>
      <c r="FJ21" s="273">
        <v>9</v>
      </c>
      <c r="FK21" s="273">
        <v>10</v>
      </c>
      <c r="FL21" s="273">
        <v>89</v>
      </c>
      <c r="FM21" s="273">
        <v>81</v>
      </c>
      <c r="FN21" s="273">
        <v>85</v>
      </c>
      <c r="FO21" s="273">
        <v>7</v>
      </c>
      <c r="FP21" s="273">
        <v>10</v>
      </c>
      <c r="FQ21" s="273">
        <v>9</v>
      </c>
      <c r="FR21" s="273">
        <v>81</v>
      </c>
      <c r="FS21" s="273">
        <v>78</v>
      </c>
      <c r="FT21" s="273">
        <v>80</v>
      </c>
      <c r="FU21" s="273">
        <v>12</v>
      </c>
      <c r="FV21" s="273">
        <v>12</v>
      </c>
      <c r="FW21" s="273">
        <v>12</v>
      </c>
      <c r="FX21" s="273">
        <v>93</v>
      </c>
      <c r="FY21" s="273">
        <v>90</v>
      </c>
      <c r="FZ21" s="273">
        <v>91</v>
      </c>
      <c r="GA21" s="273">
        <v>6</v>
      </c>
      <c r="GB21" s="273">
        <v>19</v>
      </c>
      <c r="GC21" s="273">
        <v>13</v>
      </c>
      <c r="GD21" s="273">
        <v>78</v>
      </c>
      <c r="GE21" s="273">
        <v>75</v>
      </c>
      <c r="GF21" s="273">
        <v>76</v>
      </c>
      <c r="GG21" s="273">
        <v>16</v>
      </c>
      <c r="GH21" s="273">
        <v>6</v>
      </c>
      <c r="GI21" s="273">
        <v>11</v>
      </c>
      <c r="GJ21" s="273">
        <v>94</v>
      </c>
      <c r="GK21" s="273">
        <v>81</v>
      </c>
      <c r="GL21" s="273">
        <v>87</v>
      </c>
      <c r="GM21" s="273">
        <v>7</v>
      </c>
      <c r="GN21" s="273">
        <v>19</v>
      </c>
      <c r="GO21" s="273">
        <v>13</v>
      </c>
      <c r="GP21" s="273">
        <v>77</v>
      </c>
      <c r="GQ21" s="273">
        <v>74</v>
      </c>
      <c r="GR21" s="273">
        <v>76</v>
      </c>
      <c r="GS21" s="273">
        <v>16</v>
      </c>
      <c r="GT21" s="273">
        <v>6</v>
      </c>
      <c r="GU21" s="273">
        <v>11</v>
      </c>
      <c r="GV21" s="273">
        <v>93</v>
      </c>
      <c r="GW21" s="273">
        <v>81</v>
      </c>
      <c r="GX21" s="273">
        <v>87</v>
      </c>
    </row>
    <row r="22" spans="2:206" x14ac:dyDescent="0.35">
      <c r="B22" t="s">
        <v>221</v>
      </c>
      <c r="C22" s="273">
        <v>12</v>
      </c>
      <c r="D22" s="273">
        <v>22</v>
      </c>
      <c r="E22" s="273">
        <v>17</v>
      </c>
      <c r="F22" s="273">
        <v>63</v>
      </c>
      <c r="G22" s="273">
        <v>62</v>
      </c>
      <c r="H22" s="273">
        <v>63</v>
      </c>
      <c r="I22" s="273">
        <v>25</v>
      </c>
      <c r="J22" s="273">
        <v>16</v>
      </c>
      <c r="K22" s="273">
        <v>20</v>
      </c>
      <c r="L22" s="273">
        <v>88</v>
      </c>
      <c r="M22" s="273">
        <v>78</v>
      </c>
      <c r="N22" s="273">
        <v>83</v>
      </c>
      <c r="O22" s="273">
        <v>16</v>
      </c>
      <c r="P22" s="273">
        <v>27</v>
      </c>
      <c r="Q22" s="273">
        <v>22</v>
      </c>
      <c r="R22" s="273">
        <v>65</v>
      </c>
      <c r="S22" s="273">
        <v>58</v>
      </c>
      <c r="T22" s="273">
        <v>61</v>
      </c>
      <c r="U22" s="273">
        <v>19</v>
      </c>
      <c r="V22" s="273">
        <v>16</v>
      </c>
      <c r="W22" s="273">
        <v>17</v>
      </c>
      <c r="X22" s="273">
        <v>84</v>
      </c>
      <c r="Y22" s="273">
        <v>73</v>
      </c>
      <c r="Z22" s="273">
        <v>78</v>
      </c>
      <c r="AA22" s="273">
        <v>21</v>
      </c>
      <c r="AB22" s="273">
        <v>33</v>
      </c>
      <c r="AC22" s="273">
        <v>27</v>
      </c>
      <c r="AD22" s="273">
        <v>67</v>
      </c>
      <c r="AE22" s="273">
        <v>55</v>
      </c>
      <c r="AF22" s="273">
        <v>61</v>
      </c>
      <c r="AG22" s="273">
        <v>12</v>
      </c>
      <c r="AH22" s="273">
        <v>11</v>
      </c>
      <c r="AI22" s="273">
        <v>12</v>
      </c>
      <c r="AJ22" s="273">
        <v>79</v>
      </c>
      <c r="AK22" s="273">
        <v>67</v>
      </c>
      <c r="AL22" s="273">
        <v>73</v>
      </c>
      <c r="AM22" s="273">
        <v>4</v>
      </c>
      <c r="AN22" s="273">
        <v>9</v>
      </c>
      <c r="AO22" s="273">
        <v>7</v>
      </c>
      <c r="AP22" s="273">
        <v>65</v>
      </c>
      <c r="AQ22" s="273">
        <v>71</v>
      </c>
      <c r="AR22" s="273">
        <v>68</v>
      </c>
      <c r="AS22" s="273">
        <v>31</v>
      </c>
      <c r="AT22" s="273">
        <v>20</v>
      </c>
      <c r="AU22" s="273">
        <v>26</v>
      </c>
      <c r="AV22" s="273">
        <v>96</v>
      </c>
      <c r="AW22" s="273">
        <v>91</v>
      </c>
      <c r="AX22" s="273">
        <v>93</v>
      </c>
      <c r="AY22" s="273">
        <v>8</v>
      </c>
      <c r="AZ22" s="273">
        <v>14</v>
      </c>
      <c r="BA22" s="273">
        <v>11</v>
      </c>
      <c r="BB22" s="273">
        <v>70</v>
      </c>
      <c r="BC22" s="273">
        <v>69</v>
      </c>
      <c r="BD22" s="273">
        <v>69</v>
      </c>
      <c r="BE22" s="273">
        <v>22</v>
      </c>
      <c r="BF22" s="273">
        <v>17</v>
      </c>
      <c r="BG22" s="273">
        <v>20</v>
      </c>
      <c r="BH22" s="273">
        <v>92</v>
      </c>
      <c r="BI22" s="273">
        <v>86</v>
      </c>
      <c r="BJ22" s="273">
        <v>89</v>
      </c>
      <c r="BK22" s="273">
        <v>12</v>
      </c>
      <c r="BL22" s="273">
        <v>20</v>
      </c>
      <c r="BM22" s="273">
        <v>16</v>
      </c>
      <c r="BN22" s="273">
        <v>73</v>
      </c>
      <c r="BO22" s="273">
        <v>68</v>
      </c>
      <c r="BP22" s="273">
        <v>71</v>
      </c>
      <c r="BQ22" s="273">
        <v>15</v>
      </c>
      <c r="BR22" s="273">
        <v>12</v>
      </c>
      <c r="BS22" s="273">
        <v>13</v>
      </c>
      <c r="BT22" s="273">
        <v>88</v>
      </c>
      <c r="BU22" s="273">
        <v>80</v>
      </c>
      <c r="BV22" s="273">
        <v>84</v>
      </c>
      <c r="BW22" s="273">
        <v>9</v>
      </c>
      <c r="BX22" s="273">
        <v>19</v>
      </c>
      <c r="BY22" s="273">
        <v>14</v>
      </c>
      <c r="BZ22" s="273">
        <v>72</v>
      </c>
      <c r="CA22" s="273">
        <v>69</v>
      </c>
      <c r="CB22" s="273">
        <v>70</v>
      </c>
      <c r="CC22" s="273">
        <v>18</v>
      </c>
      <c r="CD22" s="273">
        <v>12</v>
      </c>
      <c r="CE22" s="273">
        <v>15</v>
      </c>
      <c r="CF22" s="273">
        <v>91</v>
      </c>
      <c r="CG22" s="273">
        <v>81</v>
      </c>
      <c r="CH22" s="273">
        <v>86</v>
      </c>
      <c r="CI22" s="273">
        <v>9</v>
      </c>
      <c r="CJ22" s="273">
        <v>19</v>
      </c>
      <c r="CK22" s="273">
        <v>14</v>
      </c>
      <c r="CL22" s="273">
        <v>76</v>
      </c>
      <c r="CM22" s="273">
        <v>71</v>
      </c>
      <c r="CN22" s="273">
        <v>73</v>
      </c>
      <c r="CO22" s="273">
        <v>16</v>
      </c>
      <c r="CP22" s="273">
        <v>10</v>
      </c>
      <c r="CQ22" s="273">
        <v>13</v>
      </c>
      <c r="CR22" s="273">
        <v>91</v>
      </c>
      <c r="CS22" s="273">
        <v>81</v>
      </c>
      <c r="CT22" s="273">
        <v>86</v>
      </c>
      <c r="CU22" s="273">
        <v>17</v>
      </c>
      <c r="CV22" s="273">
        <v>25</v>
      </c>
      <c r="CW22" s="273">
        <v>21</v>
      </c>
      <c r="CX22" s="273">
        <v>57</v>
      </c>
      <c r="CY22" s="273">
        <v>51</v>
      </c>
      <c r="CZ22" s="273">
        <v>54</v>
      </c>
      <c r="DA22" s="273">
        <v>26</v>
      </c>
      <c r="DB22" s="273">
        <v>24</v>
      </c>
      <c r="DC22" s="273">
        <v>25</v>
      </c>
      <c r="DD22" s="273">
        <v>83</v>
      </c>
      <c r="DE22" s="273">
        <v>75</v>
      </c>
      <c r="DF22" s="273">
        <v>79</v>
      </c>
      <c r="DG22" s="273">
        <v>21</v>
      </c>
      <c r="DH22" s="273">
        <v>30</v>
      </c>
      <c r="DI22" s="273">
        <v>25</v>
      </c>
      <c r="DJ22" s="273">
        <v>60</v>
      </c>
      <c r="DK22" s="273">
        <v>55</v>
      </c>
      <c r="DL22" s="273">
        <v>57</v>
      </c>
      <c r="DM22" s="273">
        <v>20</v>
      </c>
      <c r="DN22" s="273">
        <v>16</v>
      </c>
      <c r="DO22" s="273">
        <v>18</v>
      </c>
      <c r="DP22" s="273">
        <v>79</v>
      </c>
      <c r="DQ22" s="273">
        <v>70</v>
      </c>
      <c r="DR22" s="273">
        <v>75</v>
      </c>
      <c r="DS22" s="273">
        <v>14</v>
      </c>
      <c r="DT22" s="273">
        <v>18</v>
      </c>
      <c r="DU22" s="273">
        <v>16</v>
      </c>
      <c r="DV22" s="273">
        <v>63</v>
      </c>
      <c r="DW22" s="273">
        <v>55</v>
      </c>
      <c r="DX22" s="273">
        <v>59</v>
      </c>
      <c r="DY22" s="273">
        <v>24</v>
      </c>
      <c r="DZ22" s="273">
        <v>28</v>
      </c>
      <c r="EA22" s="273">
        <v>26</v>
      </c>
      <c r="EB22" s="273">
        <v>86</v>
      </c>
      <c r="EC22" s="273">
        <v>82</v>
      </c>
      <c r="ED22" s="273">
        <v>84</v>
      </c>
      <c r="EE22" s="273">
        <v>17</v>
      </c>
      <c r="EF22" s="273">
        <v>22</v>
      </c>
      <c r="EG22" s="273">
        <v>20</v>
      </c>
      <c r="EH22" s="273">
        <v>65</v>
      </c>
      <c r="EI22" s="273">
        <v>59</v>
      </c>
      <c r="EJ22" s="273">
        <v>62</v>
      </c>
      <c r="EK22" s="273">
        <v>18</v>
      </c>
      <c r="EL22" s="273">
        <v>19</v>
      </c>
      <c r="EM22" s="273">
        <v>18</v>
      </c>
      <c r="EN22" s="273">
        <v>83</v>
      </c>
      <c r="EO22" s="273">
        <v>78</v>
      </c>
      <c r="EP22" s="273">
        <v>80</v>
      </c>
      <c r="EQ22" s="273">
        <v>18</v>
      </c>
      <c r="ER22" s="273">
        <v>28</v>
      </c>
      <c r="ES22" s="273">
        <v>23</v>
      </c>
      <c r="ET22" s="273">
        <v>68</v>
      </c>
      <c r="EU22" s="273">
        <v>60</v>
      </c>
      <c r="EV22" s="273">
        <v>64</v>
      </c>
      <c r="EW22" s="273">
        <v>14</v>
      </c>
      <c r="EX22" s="273">
        <v>11</v>
      </c>
      <c r="EY22" s="273">
        <v>13</v>
      </c>
      <c r="EZ22" s="273">
        <v>82</v>
      </c>
      <c r="FA22" s="273">
        <v>72</v>
      </c>
      <c r="FB22" s="273">
        <v>77</v>
      </c>
      <c r="FC22" s="273">
        <v>19</v>
      </c>
      <c r="FD22" s="273">
        <v>26</v>
      </c>
      <c r="FE22" s="273">
        <v>22</v>
      </c>
      <c r="FF22" s="273">
        <v>69</v>
      </c>
      <c r="FG22" s="273">
        <v>61</v>
      </c>
      <c r="FH22" s="273">
        <v>65</v>
      </c>
      <c r="FI22" s="273">
        <v>12</v>
      </c>
      <c r="FJ22" s="273">
        <v>13</v>
      </c>
      <c r="FK22" s="273">
        <v>13</v>
      </c>
      <c r="FL22" s="273">
        <v>81</v>
      </c>
      <c r="FM22" s="273">
        <v>74</v>
      </c>
      <c r="FN22" s="273">
        <v>78</v>
      </c>
      <c r="FO22" s="273">
        <v>9</v>
      </c>
      <c r="FP22" s="273">
        <v>10</v>
      </c>
      <c r="FQ22" s="273">
        <v>9</v>
      </c>
      <c r="FR22" s="273">
        <v>78</v>
      </c>
      <c r="FS22" s="273">
        <v>72</v>
      </c>
      <c r="FT22" s="273">
        <v>75</v>
      </c>
      <c r="FU22" s="273">
        <v>13</v>
      </c>
      <c r="FV22" s="273">
        <v>18</v>
      </c>
      <c r="FW22" s="273">
        <v>16</v>
      </c>
      <c r="FX22" s="273">
        <v>91</v>
      </c>
      <c r="FY22" s="273">
        <v>90</v>
      </c>
      <c r="FZ22" s="273">
        <v>91</v>
      </c>
      <c r="GA22" s="273">
        <v>8</v>
      </c>
      <c r="GB22" s="273">
        <v>17</v>
      </c>
      <c r="GC22" s="273">
        <v>12</v>
      </c>
      <c r="GD22" s="273">
        <v>65</v>
      </c>
      <c r="GE22" s="273">
        <v>72</v>
      </c>
      <c r="GF22" s="273">
        <v>69</v>
      </c>
      <c r="GG22" s="273">
        <v>27</v>
      </c>
      <c r="GH22" s="273">
        <v>11</v>
      </c>
      <c r="GI22" s="273">
        <v>19</v>
      </c>
      <c r="GJ22" s="273">
        <v>92</v>
      </c>
      <c r="GK22" s="273">
        <v>83</v>
      </c>
      <c r="GL22" s="273">
        <v>88</v>
      </c>
      <c r="GM22" s="273">
        <v>10</v>
      </c>
      <c r="GN22" s="273">
        <v>21</v>
      </c>
      <c r="GO22" s="273">
        <v>16</v>
      </c>
      <c r="GP22" s="273">
        <v>73</v>
      </c>
      <c r="GQ22" s="273">
        <v>70</v>
      </c>
      <c r="GR22" s="273">
        <v>72</v>
      </c>
      <c r="GS22" s="273">
        <v>17</v>
      </c>
      <c r="GT22" s="273">
        <v>9</v>
      </c>
      <c r="GU22" s="273">
        <v>13</v>
      </c>
      <c r="GV22" s="273">
        <v>90</v>
      </c>
      <c r="GW22" s="273">
        <v>79</v>
      </c>
      <c r="GX22" s="273">
        <v>84</v>
      </c>
    </row>
    <row r="23" spans="2:206" x14ac:dyDescent="0.35">
      <c r="B23" t="s">
        <v>164</v>
      </c>
      <c r="C23" s="273">
        <v>33</v>
      </c>
      <c r="D23" s="273">
        <v>47</v>
      </c>
      <c r="E23" s="273">
        <v>40</v>
      </c>
      <c r="F23" s="273">
        <v>60</v>
      </c>
      <c r="G23" s="273">
        <v>49</v>
      </c>
      <c r="H23" s="273">
        <v>55</v>
      </c>
      <c r="I23" s="273">
        <v>7</v>
      </c>
      <c r="J23" s="273">
        <v>3</v>
      </c>
      <c r="K23" s="273">
        <v>5</v>
      </c>
      <c r="L23" s="273">
        <v>67</v>
      </c>
      <c r="M23" s="273">
        <v>53</v>
      </c>
      <c r="N23" s="273">
        <v>60</v>
      </c>
      <c r="O23" s="273">
        <v>36</v>
      </c>
      <c r="P23" s="273">
        <v>51</v>
      </c>
      <c r="Q23" s="273">
        <v>44</v>
      </c>
      <c r="R23" s="273">
        <v>56</v>
      </c>
      <c r="S23" s="273">
        <v>45</v>
      </c>
      <c r="T23" s="273">
        <v>51</v>
      </c>
      <c r="U23" s="273">
        <v>7</v>
      </c>
      <c r="V23" s="273">
        <v>3</v>
      </c>
      <c r="W23" s="273">
        <v>5</v>
      </c>
      <c r="X23" s="273">
        <v>64</v>
      </c>
      <c r="Y23" s="273">
        <v>49</v>
      </c>
      <c r="Z23" s="273">
        <v>56</v>
      </c>
      <c r="AA23" s="273">
        <v>40</v>
      </c>
      <c r="AB23" s="273">
        <v>54</v>
      </c>
      <c r="AC23" s="273">
        <v>47</v>
      </c>
      <c r="AD23" s="273">
        <v>55</v>
      </c>
      <c r="AE23" s="273">
        <v>42</v>
      </c>
      <c r="AF23" s="273">
        <v>48</v>
      </c>
      <c r="AG23" s="273">
        <v>6</v>
      </c>
      <c r="AH23" s="273">
        <v>3</v>
      </c>
      <c r="AI23" s="273">
        <v>4</v>
      </c>
      <c r="AJ23" s="273">
        <v>60</v>
      </c>
      <c r="AK23" s="273">
        <v>46</v>
      </c>
      <c r="AL23" s="273">
        <v>53</v>
      </c>
      <c r="AM23" s="273">
        <v>17</v>
      </c>
      <c r="AN23" s="273">
        <v>30</v>
      </c>
      <c r="AO23" s="273">
        <v>23</v>
      </c>
      <c r="AP23" s="273">
        <v>78</v>
      </c>
      <c r="AQ23" s="273">
        <v>66</v>
      </c>
      <c r="AR23" s="273">
        <v>72</v>
      </c>
      <c r="AS23" s="273">
        <v>6</v>
      </c>
      <c r="AT23" s="273">
        <v>4</v>
      </c>
      <c r="AU23" s="273">
        <v>5</v>
      </c>
      <c r="AV23" s="273">
        <v>83</v>
      </c>
      <c r="AW23" s="273">
        <v>70</v>
      </c>
      <c r="AX23" s="273">
        <v>77</v>
      </c>
      <c r="AY23" s="273">
        <v>23</v>
      </c>
      <c r="AZ23" s="273">
        <v>32</v>
      </c>
      <c r="BA23" s="273">
        <v>27</v>
      </c>
      <c r="BB23" s="273">
        <v>70</v>
      </c>
      <c r="BC23" s="273">
        <v>63</v>
      </c>
      <c r="BD23" s="273">
        <v>67</v>
      </c>
      <c r="BE23" s="273">
        <v>7</v>
      </c>
      <c r="BF23" s="273">
        <v>5</v>
      </c>
      <c r="BG23" s="273">
        <v>6</v>
      </c>
      <c r="BH23" s="273">
        <v>77</v>
      </c>
      <c r="BI23" s="273">
        <v>68</v>
      </c>
      <c r="BJ23" s="273">
        <v>73</v>
      </c>
      <c r="BK23" s="273">
        <v>24</v>
      </c>
      <c r="BL23" s="273">
        <v>33</v>
      </c>
      <c r="BM23" s="273">
        <v>29</v>
      </c>
      <c r="BN23" s="273">
        <v>68</v>
      </c>
      <c r="BO23" s="273">
        <v>62</v>
      </c>
      <c r="BP23" s="273">
        <v>65</v>
      </c>
      <c r="BQ23" s="273">
        <v>7</v>
      </c>
      <c r="BR23" s="273">
        <v>5</v>
      </c>
      <c r="BS23" s="273">
        <v>6</v>
      </c>
      <c r="BT23" s="273">
        <v>76</v>
      </c>
      <c r="BU23" s="273">
        <v>67</v>
      </c>
      <c r="BV23" s="273">
        <v>71</v>
      </c>
      <c r="BW23" s="273">
        <v>23</v>
      </c>
      <c r="BX23" s="273">
        <v>39</v>
      </c>
      <c r="BY23" s="273">
        <v>31</v>
      </c>
      <c r="BZ23" s="273">
        <v>70</v>
      </c>
      <c r="CA23" s="273">
        <v>57</v>
      </c>
      <c r="CB23" s="273">
        <v>64</v>
      </c>
      <c r="CC23" s="273">
        <v>7</v>
      </c>
      <c r="CD23" s="273">
        <v>3</v>
      </c>
      <c r="CE23" s="273">
        <v>5</v>
      </c>
      <c r="CF23" s="273">
        <v>77</v>
      </c>
      <c r="CG23" s="273">
        <v>61</v>
      </c>
      <c r="CH23" s="273">
        <v>69</v>
      </c>
      <c r="CI23" s="273">
        <v>22</v>
      </c>
      <c r="CJ23" s="273">
        <v>33</v>
      </c>
      <c r="CK23" s="273">
        <v>27</v>
      </c>
      <c r="CL23" s="273">
        <v>71</v>
      </c>
      <c r="CM23" s="273">
        <v>63</v>
      </c>
      <c r="CN23" s="273">
        <v>67</v>
      </c>
      <c r="CO23" s="273">
        <v>8</v>
      </c>
      <c r="CP23" s="273">
        <v>4</v>
      </c>
      <c r="CQ23" s="273">
        <v>6</v>
      </c>
      <c r="CR23" s="273">
        <v>78</v>
      </c>
      <c r="CS23" s="273">
        <v>67</v>
      </c>
      <c r="CT23" s="273">
        <v>73</v>
      </c>
      <c r="CU23" s="273">
        <v>61</v>
      </c>
      <c r="CV23" s="273">
        <v>73</v>
      </c>
      <c r="CW23" s="273">
        <v>67</v>
      </c>
      <c r="CX23" s="273">
        <v>35</v>
      </c>
      <c r="CY23" s="273">
        <v>26</v>
      </c>
      <c r="CZ23" s="273">
        <v>30</v>
      </c>
      <c r="DA23" s="273">
        <v>4</v>
      </c>
      <c r="DB23" s="273">
        <v>1</v>
      </c>
      <c r="DC23" s="273">
        <v>3</v>
      </c>
      <c r="DD23" s="273">
        <v>39</v>
      </c>
      <c r="DE23" s="273">
        <v>27</v>
      </c>
      <c r="DF23" s="273">
        <v>33</v>
      </c>
      <c r="DG23" s="273">
        <v>66</v>
      </c>
      <c r="DH23" s="273">
        <v>79</v>
      </c>
      <c r="DI23" s="273">
        <v>72</v>
      </c>
      <c r="DJ23" s="273">
        <v>31</v>
      </c>
      <c r="DK23" s="273">
        <v>20</v>
      </c>
      <c r="DL23" s="273">
        <v>26</v>
      </c>
      <c r="DM23" s="273">
        <v>3</v>
      </c>
      <c r="DN23" s="273">
        <v>1</v>
      </c>
      <c r="DO23" s="273">
        <v>2</v>
      </c>
      <c r="DP23" s="273">
        <v>34</v>
      </c>
      <c r="DQ23" s="273">
        <v>21</v>
      </c>
      <c r="DR23" s="273">
        <v>28</v>
      </c>
      <c r="DS23" s="273">
        <v>60</v>
      </c>
      <c r="DT23" s="273">
        <v>69</v>
      </c>
      <c r="DU23" s="273">
        <v>64</v>
      </c>
      <c r="DV23" s="273">
        <v>37</v>
      </c>
      <c r="DW23" s="273">
        <v>28</v>
      </c>
      <c r="DX23" s="273">
        <v>33</v>
      </c>
      <c r="DY23" s="273">
        <v>3</v>
      </c>
      <c r="DZ23" s="273">
        <v>2</v>
      </c>
      <c r="EA23" s="273">
        <v>3</v>
      </c>
      <c r="EB23" s="273">
        <v>40</v>
      </c>
      <c r="EC23" s="273">
        <v>31</v>
      </c>
      <c r="ED23" s="273">
        <v>36</v>
      </c>
      <c r="EE23" s="273">
        <v>52</v>
      </c>
      <c r="EF23" s="273">
        <v>63</v>
      </c>
      <c r="EG23" s="273">
        <v>57</v>
      </c>
      <c r="EH23" s="273">
        <v>46</v>
      </c>
      <c r="EI23" s="273">
        <v>35</v>
      </c>
      <c r="EJ23" s="273">
        <v>40</v>
      </c>
      <c r="EK23" s="273">
        <v>2</v>
      </c>
      <c r="EL23" s="273">
        <v>2</v>
      </c>
      <c r="EM23" s="273">
        <v>2</v>
      </c>
      <c r="EN23" s="273">
        <v>48</v>
      </c>
      <c r="EO23" s="273">
        <v>37</v>
      </c>
      <c r="EP23" s="273">
        <v>43</v>
      </c>
      <c r="EQ23" s="273">
        <v>36</v>
      </c>
      <c r="ER23" s="273">
        <v>49</v>
      </c>
      <c r="ES23" s="273">
        <v>42</v>
      </c>
      <c r="ET23" s="273">
        <v>60</v>
      </c>
      <c r="EU23" s="273">
        <v>49</v>
      </c>
      <c r="EV23" s="273">
        <v>55</v>
      </c>
      <c r="EW23" s="273">
        <v>4</v>
      </c>
      <c r="EX23" s="273">
        <v>2</v>
      </c>
      <c r="EY23" s="273">
        <v>3</v>
      </c>
      <c r="EZ23" s="273">
        <v>64</v>
      </c>
      <c r="FA23" s="273">
        <v>51</v>
      </c>
      <c r="FB23" s="273">
        <v>58</v>
      </c>
      <c r="FC23" s="273">
        <v>38</v>
      </c>
      <c r="FD23" s="273">
        <v>48</v>
      </c>
      <c r="FE23" s="273">
        <v>43</v>
      </c>
      <c r="FF23" s="273">
        <v>59</v>
      </c>
      <c r="FG23" s="273">
        <v>49</v>
      </c>
      <c r="FH23" s="273">
        <v>54</v>
      </c>
      <c r="FI23" s="273">
        <v>3</v>
      </c>
      <c r="FJ23" s="273">
        <v>3</v>
      </c>
      <c r="FK23" s="273">
        <v>3</v>
      </c>
      <c r="FL23" s="273">
        <v>62</v>
      </c>
      <c r="FM23" s="273">
        <v>52</v>
      </c>
      <c r="FN23" s="273">
        <v>57</v>
      </c>
      <c r="FO23" s="273">
        <v>27</v>
      </c>
      <c r="FP23" s="273">
        <v>30</v>
      </c>
      <c r="FQ23" s="273">
        <v>28</v>
      </c>
      <c r="FR23" s="273">
        <v>71</v>
      </c>
      <c r="FS23" s="273">
        <v>68</v>
      </c>
      <c r="FT23" s="273">
        <v>69</v>
      </c>
      <c r="FU23" s="273">
        <v>3</v>
      </c>
      <c r="FV23" s="273">
        <v>2</v>
      </c>
      <c r="FW23" s="273">
        <v>2</v>
      </c>
      <c r="FX23" s="273">
        <v>73</v>
      </c>
      <c r="FY23" s="273">
        <v>70</v>
      </c>
      <c r="FZ23" s="273">
        <v>72</v>
      </c>
      <c r="GA23" s="273">
        <v>22</v>
      </c>
      <c r="GB23" s="273">
        <v>41</v>
      </c>
      <c r="GC23" s="273">
        <v>32</v>
      </c>
      <c r="GD23" s="273">
        <v>70</v>
      </c>
      <c r="GE23" s="273">
        <v>55</v>
      </c>
      <c r="GF23" s="273">
        <v>62</v>
      </c>
      <c r="GG23" s="273">
        <v>8</v>
      </c>
      <c r="GH23" s="273">
        <v>3</v>
      </c>
      <c r="GI23" s="273">
        <v>6</v>
      </c>
      <c r="GJ23" s="273">
        <v>78</v>
      </c>
      <c r="GK23" s="273">
        <v>59</v>
      </c>
      <c r="GL23" s="273">
        <v>68</v>
      </c>
      <c r="GM23" s="273">
        <v>27</v>
      </c>
      <c r="GN23" s="273">
        <v>44</v>
      </c>
      <c r="GO23" s="273">
        <v>35</v>
      </c>
      <c r="GP23" s="273">
        <v>66</v>
      </c>
      <c r="GQ23" s="273">
        <v>54</v>
      </c>
      <c r="GR23" s="273">
        <v>60</v>
      </c>
      <c r="GS23" s="273">
        <v>7</v>
      </c>
      <c r="GT23" s="273">
        <v>2</v>
      </c>
      <c r="GU23" s="273">
        <v>4</v>
      </c>
      <c r="GV23" s="273">
        <v>73</v>
      </c>
      <c r="GW23" s="273">
        <v>56</v>
      </c>
      <c r="GX23" s="273">
        <v>65</v>
      </c>
    </row>
    <row r="24" spans="2:206" x14ac:dyDescent="0.35">
      <c r="B24" t="s">
        <v>242</v>
      </c>
      <c r="C24" s="273">
        <v>8</v>
      </c>
      <c r="D24" s="273">
        <v>16</v>
      </c>
      <c r="E24" s="273">
        <v>12</v>
      </c>
      <c r="F24" s="273">
        <v>60</v>
      </c>
      <c r="G24" s="273">
        <v>63</v>
      </c>
      <c r="H24" s="273">
        <v>61</v>
      </c>
      <c r="I24" s="273">
        <v>33</v>
      </c>
      <c r="J24" s="273">
        <v>21</v>
      </c>
      <c r="K24" s="273">
        <v>27</v>
      </c>
      <c r="L24" s="273">
        <v>92</v>
      </c>
      <c r="M24" s="273">
        <v>84</v>
      </c>
      <c r="N24" s="273">
        <v>88</v>
      </c>
      <c r="O24" s="273">
        <v>10</v>
      </c>
      <c r="P24" s="273">
        <v>18</v>
      </c>
      <c r="Q24" s="273">
        <v>14</v>
      </c>
      <c r="R24" s="273">
        <v>61</v>
      </c>
      <c r="S24" s="273">
        <v>61</v>
      </c>
      <c r="T24" s="273">
        <v>61</v>
      </c>
      <c r="U24" s="273">
        <v>29</v>
      </c>
      <c r="V24" s="273">
        <v>21</v>
      </c>
      <c r="W24" s="273">
        <v>25</v>
      </c>
      <c r="X24" s="273">
        <v>90</v>
      </c>
      <c r="Y24" s="273">
        <v>82</v>
      </c>
      <c r="Z24" s="273">
        <v>86</v>
      </c>
      <c r="AA24" s="273">
        <v>11</v>
      </c>
      <c r="AB24" s="273">
        <v>19</v>
      </c>
      <c r="AC24" s="273">
        <v>15</v>
      </c>
      <c r="AD24" s="273">
        <v>66</v>
      </c>
      <c r="AE24" s="273">
        <v>64</v>
      </c>
      <c r="AF24" s="273">
        <v>65</v>
      </c>
      <c r="AG24" s="273">
        <v>23</v>
      </c>
      <c r="AH24" s="273">
        <v>16</v>
      </c>
      <c r="AI24" s="273">
        <v>20</v>
      </c>
      <c r="AJ24" s="273">
        <v>89</v>
      </c>
      <c r="AK24" s="273">
        <v>81</v>
      </c>
      <c r="AL24" s="273">
        <v>85</v>
      </c>
      <c r="AM24" s="273">
        <v>4</v>
      </c>
      <c r="AN24" s="273">
        <v>11</v>
      </c>
      <c r="AO24" s="273">
        <v>7</v>
      </c>
      <c r="AP24" s="273">
        <v>67</v>
      </c>
      <c r="AQ24" s="273">
        <v>71</v>
      </c>
      <c r="AR24" s="273">
        <v>69</v>
      </c>
      <c r="AS24" s="273">
        <v>29</v>
      </c>
      <c r="AT24" s="273">
        <v>19</v>
      </c>
      <c r="AU24" s="273">
        <v>24</v>
      </c>
      <c r="AV24" s="273">
        <v>96</v>
      </c>
      <c r="AW24" s="273">
        <v>89</v>
      </c>
      <c r="AX24" s="273">
        <v>93</v>
      </c>
      <c r="AY24" s="273">
        <v>5</v>
      </c>
      <c r="AZ24" s="273">
        <v>11</v>
      </c>
      <c r="BA24" s="273">
        <v>8</v>
      </c>
      <c r="BB24" s="273">
        <v>68</v>
      </c>
      <c r="BC24" s="273">
        <v>70</v>
      </c>
      <c r="BD24" s="273">
        <v>69</v>
      </c>
      <c r="BE24" s="273">
        <v>27</v>
      </c>
      <c r="BF24" s="273">
        <v>19</v>
      </c>
      <c r="BG24" s="273">
        <v>23</v>
      </c>
      <c r="BH24" s="273">
        <v>95</v>
      </c>
      <c r="BI24" s="273">
        <v>89</v>
      </c>
      <c r="BJ24" s="273">
        <v>92</v>
      </c>
      <c r="BK24" s="273">
        <v>7</v>
      </c>
      <c r="BL24" s="273">
        <v>13</v>
      </c>
      <c r="BM24" s="273">
        <v>10</v>
      </c>
      <c r="BN24" s="273">
        <v>70</v>
      </c>
      <c r="BO24" s="273">
        <v>69</v>
      </c>
      <c r="BP24" s="273">
        <v>70</v>
      </c>
      <c r="BQ24" s="273">
        <v>23</v>
      </c>
      <c r="BR24" s="273">
        <v>18</v>
      </c>
      <c r="BS24" s="273">
        <v>20</v>
      </c>
      <c r="BT24" s="273">
        <v>93</v>
      </c>
      <c r="BU24" s="273">
        <v>87</v>
      </c>
      <c r="BV24" s="273">
        <v>90</v>
      </c>
      <c r="BW24" s="273">
        <v>6</v>
      </c>
      <c r="BX24" s="273">
        <v>14</v>
      </c>
      <c r="BY24" s="273">
        <v>10</v>
      </c>
      <c r="BZ24" s="273">
        <v>70</v>
      </c>
      <c r="CA24" s="273">
        <v>71</v>
      </c>
      <c r="CB24" s="273">
        <v>71</v>
      </c>
      <c r="CC24" s="273">
        <v>24</v>
      </c>
      <c r="CD24" s="273">
        <v>15</v>
      </c>
      <c r="CE24" s="273">
        <v>20</v>
      </c>
      <c r="CF24" s="273">
        <v>94</v>
      </c>
      <c r="CG24" s="273">
        <v>86</v>
      </c>
      <c r="CH24" s="273">
        <v>90</v>
      </c>
      <c r="CI24" s="273">
        <v>6</v>
      </c>
      <c r="CJ24" s="273">
        <v>13</v>
      </c>
      <c r="CK24" s="273">
        <v>9</v>
      </c>
      <c r="CL24" s="273">
        <v>72</v>
      </c>
      <c r="CM24" s="273">
        <v>73</v>
      </c>
      <c r="CN24" s="273">
        <v>72</v>
      </c>
      <c r="CO24" s="273">
        <v>23</v>
      </c>
      <c r="CP24" s="273">
        <v>15</v>
      </c>
      <c r="CQ24" s="273">
        <v>19</v>
      </c>
      <c r="CR24" s="273">
        <v>94</v>
      </c>
      <c r="CS24" s="273">
        <v>87</v>
      </c>
      <c r="CT24" s="273">
        <v>91</v>
      </c>
      <c r="CU24" s="273">
        <v>13</v>
      </c>
      <c r="CV24" s="273">
        <v>22</v>
      </c>
      <c r="CW24" s="273">
        <v>17</v>
      </c>
      <c r="CX24" s="273">
        <v>56</v>
      </c>
      <c r="CY24" s="273">
        <v>54</v>
      </c>
      <c r="CZ24" s="273">
        <v>55</v>
      </c>
      <c r="DA24" s="273">
        <v>32</v>
      </c>
      <c r="DB24" s="273">
        <v>24</v>
      </c>
      <c r="DC24" s="273">
        <v>28</v>
      </c>
      <c r="DD24" s="273">
        <v>87</v>
      </c>
      <c r="DE24" s="273">
        <v>78</v>
      </c>
      <c r="DF24" s="273">
        <v>83</v>
      </c>
      <c r="DG24" s="273">
        <v>16</v>
      </c>
      <c r="DH24" s="273">
        <v>27</v>
      </c>
      <c r="DI24" s="273">
        <v>21</v>
      </c>
      <c r="DJ24" s="273">
        <v>61</v>
      </c>
      <c r="DK24" s="273">
        <v>58</v>
      </c>
      <c r="DL24" s="273">
        <v>60</v>
      </c>
      <c r="DM24" s="273">
        <v>23</v>
      </c>
      <c r="DN24" s="273">
        <v>15</v>
      </c>
      <c r="DO24" s="273">
        <v>19</v>
      </c>
      <c r="DP24" s="273">
        <v>84</v>
      </c>
      <c r="DQ24" s="273">
        <v>73</v>
      </c>
      <c r="DR24" s="273">
        <v>79</v>
      </c>
      <c r="DS24" s="273">
        <v>13</v>
      </c>
      <c r="DT24" s="273">
        <v>20</v>
      </c>
      <c r="DU24" s="273">
        <v>17</v>
      </c>
      <c r="DV24" s="273">
        <v>66</v>
      </c>
      <c r="DW24" s="273">
        <v>58</v>
      </c>
      <c r="DX24" s="273">
        <v>62</v>
      </c>
      <c r="DY24" s="273">
        <v>21</v>
      </c>
      <c r="DZ24" s="273">
        <v>22</v>
      </c>
      <c r="EA24" s="273">
        <v>21</v>
      </c>
      <c r="EB24" s="273">
        <v>87</v>
      </c>
      <c r="EC24" s="273">
        <v>80</v>
      </c>
      <c r="ED24" s="273">
        <v>83</v>
      </c>
      <c r="EE24" s="273">
        <v>12</v>
      </c>
      <c r="EF24" s="273">
        <v>19</v>
      </c>
      <c r="EG24" s="273">
        <v>16</v>
      </c>
      <c r="EH24" s="273">
        <v>69</v>
      </c>
      <c r="EI24" s="273">
        <v>62</v>
      </c>
      <c r="EJ24" s="273">
        <v>66</v>
      </c>
      <c r="EK24" s="273">
        <v>19</v>
      </c>
      <c r="EL24" s="273">
        <v>18</v>
      </c>
      <c r="EM24" s="273">
        <v>19</v>
      </c>
      <c r="EN24" s="273">
        <v>88</v>
      </c>
      <c r="EO24" s="273">
        <v>81</v>
      </c>
      <c r="EP24" s="273">
        <v>84</v>
      </c>
      <c r="EQ24" s="273">
        <v>10</v>
      </c>
      <c r="ER24" s="273">
        <v>19</v>
      </c>
      <c r="ES24" s="273">
        <v>14</v>
      </c>
      <c r="ET24" s="273">
        <v>72</v>
      </c>
      <c r="EU24" s="273">
        <v>68</v>
      </c>
      <c r="EV24" s="273">
        <v>70</v>
      </c>
      <c r="EW24" s="273">
        <v>18</v>
      </c>
      <c r="EX24" s="273">
        <v>14</v>
      </c>
      <c r="EY24" s="273">
        <v>16</v>
      </c>
      <c r="EZ24" s="273">
        <v>90</v>
      </c>
      <c r="FA24" s="273">
        <v>81</v>
      </c>
      <c r="FB24" s="273">
        <v>86</v>
      </c>
      <c r="FC24" s="273">
        <v>11</v>
      </c>
      <c r="FD24" s="273">
        <v>18</v>
      </c>
      <c r="FE24" s="273">
        <v>15</v>
      </c>
      <c r="FF24" s="273">
        <v>74</v>
      </c>
      <c r="FG24" s="273">
        <v>67</v>
      </c>
      <c r="FH24" s="273">
        <v>70</v>
      </c>
      <c r="FI24" s="273">
        <v>15</v>
      </c>
      <c r="FJ24" s="273">
        <v>15</v>
      </c>
      <c r="FK24" s="273">
        <v>15</v>
      </c>
      <c r="FL24" s="273">
        <v>89</v>
      </c>
      <c r="FM24" s="273">
        <v>82</v>
      </c>
      <c r="FN24" s="273">
        <v>85</v>
      </c>
      <c r="FO24" s="273">
        <v>7</v>
      </c>
      <c r="FP24" s="273">
        <v>9</v>
      </c>
      <c r="FQ24" s="273">
        <v>8</v>
      </c>
      <c r="FR24" s="273">
        <v>80</v>
      </c>
      <c r="FS24" s="273">
        <v>74</v>
      </c>
      <c r="FT24" s="273">
        <v>77</v>
      </c>
      <c r="FU24" s="273">
        <v>13</v>
      </c>
      <c r="FV24" s="273">
        <v>17</v>
      </c>
      <c r="FW24" s="273">
        <v>15</v>
      </c>
      <c r="FX24" s="273">
        <v>93</v>
      </c>
      <c r="FY24" s="273">
        <v>91</v>
      </c>
      <c r="FZ24" s="273">
        <v>92</v>
      </c>
      <c r="GA24" s="273">
        <v>6</v>
      </c>
      <c r="GB24" s="273">
        <v>16</v>
      </c>
      <c r="GC24" s="273">
        <v>11</v>
      </c>
      <c r="GD24" s="273">
        <v>72</v>
      </c>
      <c r="GE24" s="273">
        <v>73</v>
      </c>
      <c r="GF24" s="273">
        <v>73</v>
      </c>
      <c r="GG24" s="273">
        <v>22</v>
      </c>
      <c r="GH24" s="273">
        <v>10</v>
      </c>
      <c r="GI24" s="273">
        <v>16</v>
      </c>
      <c r="GJ24" s="273">
        <v>94</v>
      </c>
      <c r="GK24" s="273">
        <v>84</v>
      </c>
      <c r="GL24" s="273">
        <v>89</v>
      </c>
      <c r="GM24" s="273">
        <v>7</v>
      </c>
      <c r="GN24" s="273">
        <v>17</v>
      </c>
      <c r="GO24" s="273">
        <v>13</v>
      </c>
      <c r="GP24" s="273">
        <v>74</v>
      </c>
      <c r="GQ24" s="273">
        <v>73</v>
      </c>
      <c r="GR24" s="273">
        <v>73</v>
      </c>
      <c r="GS24" s="273">
        <v>19</v>
      </c>
      <c r="GT24" s="273">
        <v>10</v>
      </c>
      <c r="GU24" s="273">
        <v>14</v>
      </c>
      <c r="GV24" s="273">
        <v>93</v>
      </c>
      <c r="GW24" s="273">
        <v>83</v>
      </c>
      <c r="GX24" s="273">
        <v>87</v>
      </c>
    </row>
    <row r="25" spans="2:206" x14ac:dyDescent="0.35">
      <c r="B25" t="s">
        <v>238</v>
      </c>
      <c r="C25" s="273">
        <v>7</v>
      </c>
      <c r="D25" s="273">
        <v>15</v>
      </c>
      <c r="E25" s="273">
        <v>11</v>
      </c>
      <c r="F25" s="273">
        <v>62</v>
      </c>
      <c r="G25" s="273">
        <v>62</v>
      </c>
      <c r="H25" s="273">
        <v>62</v>
      </c>
      <c r="I25" s="273">
        <v>31</v>
      </c>
      <c r="J25" s="273">
        <v>23</v>
      </c>
      <c r="K25" s="273">
        <v>27</v>
      </c>
      <c r="L25" s="273">
        <v>93</v>
      </c>
      <c r="M25" s="273">
        <v>85</v>
      </c>
      <c r="N25" s="273">
        <v>89</v>
      </c>
      <c r="O25" s="273">
        <v>8</v>
      </c>
      <c r="P25" s="273">
        <v>13</v>
      </c>
      <c r="Q25" s="273">
        <v>11</v>
      </c>
      <c r="R25" s="273">
        <v>60</v>
      </c>
      <c r="S25" s="273">
        <v>60</v>
      </c>
      <c r="T25" s="273">
        <v>60</v>
      </c>
      <c r="U25" s="273">
        <v>32</v>
      </c>
      <c r="V25" s="273">
        <v>27</v>
      </c>
      <c r="W25" s="273">
        <v>29</v>
      </c>
      <c r="X25" s="273">
        <v>92</v>
      </c>
      <c r="Y25" s="273">
        <v>87</v>
      </c>
      <c r="Z25" s="273">
        <v>89</v>
      </c>
      <c r="AA25" s="273">
        <v>10</v>
      </c>
      <c r="AB25" s="273">
        <v>13</v>
      </c>
      <c r="AC25" s="273">
        <v>12</v>
      </c>
      <c r="AD25" s="273">
        <v>61</v>
      </c>
      <c r="AE25" s="273">
        <v>63</v>
      </c>
      <c r="AF25" s="273">
        <v>62</v>
      </c>
      <c r="AG25" s="273">
        <v>29</v>
      </c>
      <c r="AH25" s="273">
        <v>23</v>
      </c>
      <c r="AI25" s="273">
        <v>26</v>
      </c>
      <c r="AJ25" s="273">
        <v>90</v>
      </c>
      <c r="AK25" s="273">
        <v>87</v>
      </c>
      <c r="AL25" s="273">
        <v>88</v>
      </c>
      <c r="AM25" s="273">
        <v>8</v>
      </c>
      <c r="AN25" s="273">
        <v>14</v>
      </c>
      <c r="AO25" s="273">
        <v>11</v>
      </c>
      <c r="AP25" s="273">
        <v>68</v>
      </c>
      <c r="AQ25" s="273">
        <v>70</v>
      </c>
      <c r="AR25" s="273">
        <v>69</v>
      </c>
      <c r="AS25" s="273">
        <v>25</v>
      </c>
      <c r="AT25" s="273">
        <v>16</v>
      </c>
      <c r="AU25" s="273">
        <v>20</v>
      </c>
      <c r="AV25" s="273">
        <v>92</v>
      </c>
      <c r="AW25" s="273">
        <v>86</v>
      </c>
      <c r="AX25" s="273">
        <v>89</v>
      </c>
      <c r="AY25" s="273">
        <v>5</v>
      </c>
      <c r="AZ25" s="273">
        <v>9</v>
      </c>
      <c r="BA25" s="273">
        <v>7</v>
      </c>
      <c r="BB25" s="273">
        <v>66</v>
      </c>
      <c r="BC25" s="273">
        <v>70</v>
      </c>
      <c r="BD25" s="273">
        <v>68</v>
      </c>
      <c r="BE25" s="273">
        <v>28</v>
      </c>
      <c r="BF25" s="273">
        <v>21</v>
      </c>
      <c r="BG25" s="273">
        <v>24</v>
      </c>
      <c r="BH25" s="273">
        <v>95</v>
      </c>
      <c r="BI25" s="273">
        <v>91</v>
      </c>
      <c r="BJ25" s="273">
        <v>93</v>
      </c>
      <c r="BK25" s="273">
        <v>6</v>
      </c>
      <c r="BL25" s="273">
        <v>11</v>
      </c>
      <c r="BM25" s="273">
        <v>9</v>
      </c>
      <c r="BN25" s="273">
        <v>68</v>
      </c>
      <c r="BO25" s="273">
        <v>69</v>
      </c>
      <c r="BP25" s="273">
        <v>68</v>
      </c>
      <c r="BQ25" s="273">
        <v>26</v>
      </c>
      <c r="BR25" s="273">
        <v>20</v>
      </c>
      <c r="BS25" s="273">
        <v>23</v>
      </c>
      <c r="BT25" s="273">
        <v>94</v>
      </c>
      <c r="BU25" s="273">
        <v>89</v>
      </c>
      <c r="BV25" s="273">
        <v>91</v>
      </c>
      <c r="BW25" s="273">
        <v>8</v>
      </c>
      <c r="BX25" s="273">
        <v>16</v>
      </c>
      <c r="BY25" s="273">
        <v>12</v>
      </c>
      <c r="BZ25" s="273">
        <v>67</v>
      </c>
      <c r="CA25" s="273">
        <v>68</v>
      </c>
      <c r="CB25" s="273">
        <v>67</v>
      </c>
      <c r="CC25" s="273">
        <v>26</v>
      </c>
      <c r="CD25" s="273">
        <v>16</v>
      </c>
      <c r="CE25" s="273">
        <v>21</v>
      </c>
      <c r="CF25" s="273">
        <v>92</v>
      </c>
      <c r="CG25" s="273">
        <v>84</v>
      </c>
      <c r="CH25" s="273">
        <v>88</v>
      </c>
      <c r="CI25" s="273">
        <v>7</v>
      </c>
      <c r="CJ25" s="273">
        <v>14</v>
      </c>
      <c r="CK25" s="273">
        <v>11</v>
      </c>
      <c r="CL25" s="273">
        <v>70</v>
      </c>
      <c r="CM25" s="273">
        <v>70</v>
      </c>
      <c r="CN25" s="273">
        <v>70</v>
      </c>
      <c r="CO25" s="273">
        <v>24</v>
      </c>
      <c r="CP25" s="273">
        <v>16</v>
      </c>
      <c r="CQ25" s="273">
        <v>20</v>
      </c>
      <c r="CR25" s="273">
        <v>93</v>
      </c>
      <c r="CS25" s="273">
        <v>86</v>
      </c>
      <c r="CT25" s="273">
        <v>89</v>
      </c>
      <c r="CU25" s="273">
        <v>17</v>
      </c>
      <c r="CV25" s="273">
        <v>25</v>
      </c>
      <c r="CW25" s="273">
        <v>22</v>
      </c>
      <c r="CX25" s="273">
        <v>58</v>
      </c>
      <c r="CY25" s="273">
        <v>54</v>
      </c>
      <c r="CZ25" s="273">
        <v>56</v>
      </c>
      <c r="DA25" s="273">
        <v>24</v>
      </c>
      <c r="DB25" s="273">
        <v>21</v>
      </c>
      <c r="DC25" s="273">
        <v>22</v>
      </c>
      <c r="DD25" s="273">
        <v>83</v>
      </c>
      <c r="DE25" s="273">
        <v>75</v>
      </c>
      <c r="DF25" s="273">
        <v>78</v>
      </c>
      <c r="DG25" s="273">
        <v>21</v>
      </c>
      <c r="DH25" s="273">
        <v>35</v>
      </c>
      <c r="DI25" s="273">
        <v>28</v>
      </c>
      <c r="DJ25" s="273">
        <v>61</v>
      </c>
      <c r="DK25" s="273">
        <v>54</v>
      </c>
      <c r="DL25" s="273">
        <v>57</v>
      </c>
      <c r="DM25" s="273">
        <v>18</v>
      </c>
      <c r="DN25" s="273">
        <v>11</v>
      </c>
      <c r="DO25" s="273">
        <v>14</v>
      </c>
      <c r="DP25" s="273">
        <v>79</v>
      </c>
      <c r="DQ25" s="273">
        <v>65</v>
      </c>
      <c r="DR25" s="273">
        <v>72</v>
      </c>
      <c r="DS25" s="273">
        <v>17</v>
      </c>
      <c r="DT25" s="273">
        <v>20</v>
      </c>
      <c r="DU25" s="273">
        <v>19</v>
      </c>
      <c r="DV25" s="273">
        <v>67</v>
      </c>
      <c r="DW25" s="273">
        <v>59</v>
      </c>
      <c r="DX25" s="273">
        <v>62</v>
      </c>
      <c r="DY25" s="273">
        <v>16</v>
      </c>
      <c r="DZ25" s="273">
        <v>22</v>
      </c>
      <c r="EA25" s="273">
        <v>19</v>
      </c>
      <c r="EB25" s="273">
        <v>83</v>
      </c>
      <c r="EC25" s="273">
        <v>80</v>
      </c>
      <c r="ED25" s="273">
        <v>81</v>
      </c>
      <c r="EE25" s="273">
        <v>14</v>
      </c>
      <c r="EF25" s="273">
        <v>16</v>
      </c>
      <c r="EG25" s="273">
        <v>15</v>
      </c>
      <c r="EH25" s="273">
        <v>71</v>
      </c>
      <c r="EI25" s="273">
        <v>64</v>
      </c>
      <c r="EJ25" s="273">
        <v>67</v>
      </c>
      <c r="EK25" s="273">
        <v>16</v>
      </c>
      <c r="EL25" s="273">
        <v>20</v>
      </c>
      <c r="EM25" s="273">
        <v>18</v>
      </c>
      <c r="EN25" s="273">
        <v>86</v>
      </c>
      <c r="EO25" s="273">
        <v>84</v>
      </c>
      <c r="EP25" s="273">
        <v>85</v>
      </c>
      <c r="EQ25" s="273">
        <v>8</v>
      </c>
      <c r="ER25" s="273">
        <v>13</v>
      </c>
      <c r="ES25" s="273">
        <v>11</v>
      </c>
      <c r="ET25" s="273">
        <v>70</v>
      </c>
      <c r="EU25" s="273">
        <v>70</v>
      </c>
      <c r="EV25" s="273">
        <v>70</v>
      </c>
      <c r="EW25" s="273">
        <v>22</v>
      </c>
      <c r="EX25" s="273">
        <v>17</v>
      </c>
      <c r="EY25" s="273">
        <v>19</v>
      </c>
      <c r="EZ25" s="273">
        <v>92</v>
      </c>
      <c r="FA25" s="273">
        <v>87</v>
      </c>
      <c r="FB25" s="273">
        <v>89</v>
      </c>
      <c r="FC25" s="273">
        <v>8</v>
      </c>
      <c r="FD25" s="273">
        <v>12</v>
      </c>
      <c r="FE25" s="273">
        <v>10</v>
      </c>
      <c r="FF25" s="273">
        <v>72</v>
      </c>
      <c r="FG25" s="273">
        <v>67</v>
      </c>
      <c r="FH25" s="273">
        <v>69</v>
      </c>
      <c r="FI25" s="273">
        <v>19</v>
      </c>
      <c r="FJ25" s="273">
        <v>22</v>
      </c>
      <c r="FK25" s="273">
        <v>20</v>
      </c>
      <c r="FL25" s="273">
        <v>92</v>
      </c>
      <c r="FM25" s="273">
        <v>88</v>
      </c>
      <c r="FN25" s="273">
        <v>90</v>
      </c>
      <c r="FO25" s="273">
        <v>5</v>
      </c>
      <c r="FP25" s="273">
        <v>8</v>
      </c>
      <c r="FQ25" s="273">
        <v>7</v>
      </c>
      <c r="FR25" s="273">
        <v>81</v>
      </c>
      <c r="FS25" s="273">
        <v>72</v>
      </c>
      <c r="FT25" s="273">
        <v>76</v>
      </c>
      <c r="FU25" s="273">
        <v>13</v>
      </c>
      <c r="FV25" s="273">
        <v>20</v>
      </c>
      <c r="FW25" s="273">
        <v>17</v>
      </c>
      <c r="FX25" s="273">
        <v>95</v>
      </c>
      <c r="FY25" s="273">
        <v>92</v>
      </c>
      <c r="FZ25" s="273">
        <v>93</v>
      </c>
      <c r="GA25" s="273">
        <v>5</v>
      </c>
      <c r="GB25" s="273">
        <v>14</v>
      </c>
      <c r="GC25" s="273">
        <v>10</v>
      </c>
      <c r="GD25" s="273">
        <v>68</v>
      </c>
      <c r="GE25" s="273">
        <v>73</v>
      </c>
      <c r="GF25" s="273">
        <v>71</v>
      </c>
      <c r="GG25" s="273">
        <v>27</v>
      </c>
      <c r="GH25" s="273">
        <v>12</v>
      </c>
      <c r="GI25" s="273">
        <v>19</v>
      </c>
      <c r="GJ25" s="273">
        <v>95</v>
      </c>
      <c r="GK25" s="273">
        <v>86</v>
      </c>
      <c r="GL25" s="273">
        <v>90</v>
      </c>
      <c r="GM25" s="273">
        <v>5</v>
      </c>
      <c r="GN25" s="273">
        <v>12</v>
      </c>
      <c r="GO25" s="273">
        <v>9</v>
      </c>
      <c r="GP25" s="273">
        <v>71</v>
      </c>
      <c r="GQ25" s="273">
        <v>76</v>
      </c>
      <c r="GR25" s="273">
        <v>73</v>
      </c>
      <c r="GS25" s="273">
        <v>25</v>
      </c>
      <c r="GT25" s="273">
        <v>12</v>
      </c>
      <c r="GU25" s="273">
        <v>18</v>
      </c>
      <c r="GV25" s="273">
        <v>95</v>
      </c>
      <c r="GW25" s="273">
        <v>88</v>
      </c>
      <c r="GX25" s="273">
        <v>91</v>
      </c>
    </row>
    <row r="26" spans="2:206" x14ac:dyDescent="0.35">
      <c r="B26" t="s">
        <v>243</v>
      </c>
      <c r="C26" s="273">
        <v>15</v>
      </c>
      <c r="D26" s="273">
        <v>26</v>
      </c>
      <c r="E26" s="273">
        <v>21</v>
      </c>
      <c r="F26" s="273">
        <v>65</v>
      </c>
      <c r="G26" s="273">
        <v>61</v>
      </c>
      <c r="H26" s="273">
        <v>63</v>
      </c>
      <c r="I26" s="273">
        <v>20</v>
      </c>
      <c r="J26" s="273">
        <v>13</v>
      </c>
      <c r="K26" s="273">
        <v>17</v>
      </c>
      <c r="L26" s="273">
        <v>85</v>
      </c>
      <c r="M26" s="273">
        <v>74</v>
      </c>
      <c r="N26" s="273">
        <v>79</v>
      </c>
      <c r="O26" s="273">
        <v>17</v>
      </c>
      <c r="P26" s="273">
        <v>28</v>
      </c>
      <c r="Q26" s="273">
        <v>23</v>
      </c>
      <c r="R26" s="273">
        <v>65</v>
      </c>
      <c r="S26" s="273">
        <v>59</v>
      </c>
      <c r="T26" s="273">
        <v>62</v>
      </c>
      <c r="U26" s="273">
        <v>18</v>
      </c>
      <c r="V26" s="273">
        <v>12</v>
      </c>
      <c r="W26" s="273">
        <v>15</v>
      </c>
      <c r="X26" s="273">
        <v>83</v>
      </c>
      <c r="Y26" s="273">
        <v>72</v>
      </c>
      <c r="Z26" s="273">
        <v>77</v>
      </c>
      <c r="AA26" s="273">
        <v>19</v>
      </c>
      <c r="AB26" s="273">
        <v>30</v>
      </c>
      <c r="AC26" s="273">
        <v>25</v>
      </c>
      <c r="AD26" s="273">
        <v>68</v>
      </c>
      <c r="AE26" s="273">
        <v>60</v>
      </c>
      <c r="AF26" s="273">
        <v>64</v>
      </c>
      <c r="AG26" s="273">
        <v>13</v>
      </c>
      <c r="AH26" s="273">
        <v>9</v>
      </c>
      <c r="AI26" s="273">
        <v>11</v>
      </c>
      <c r="AJ26" s="273">
        <v>81</v>
      </c>
      <c r="AK26" s="273">
        <v>70</v>
      </c>
      <c r="AL26" s="273">
        <v>75</v>
      </c>
      <c r="AM26" s="273">
        <v>9</v>
      </c>
      <c r="AN26" s="273">
        <v>20</v>
      </c>
      <c r="AO26" s="273">
        <v>15</v>
      </c>
      <c r="AP26" s="273">
        <v>74</v>
      </c>
      <c r="AQ26" s="273">
        <v>71</v>
      </c>
      <c r="AR26" s="273">
        <v>72</v>
      </c>
      <c r="AS26" s="273">
        <v>17</v>
      </c>
      <c r="AT26" s="273">
        <v>10</v>
      </c>
      <c r="AU26" s="273">
        <v>13</v>
      </c>
      <c r="AV26" s="273">
        <v>91</v>
      </c>
      <c r="AW26" s="273">
        <v>80</v>
      </c>
      <c r="AX26" s="273">
        <v>85</v>
      </c>
      <c r="AY26" s="273">
        <v>10</v>
      </c>
      <c r="AZ26" s="273">
        <v>19</v>
      </c>
      <c r="BA26" s="273">
        <v>15</v>
      </c>
      <c r="BB26" s="273">
        <v>74</v>
      </c>
      <c r="BC26" s="273">
        <v>71</v>
      </c>
      <c r="BD26" s="273">
        <v>73</v>
      </c>
      <c r="BE26" s="273">
        <v>16</v>
      </c>
      <c r="BF26" s="273">
        <v>10</v>
      </c>
      <c r="BG26" s="273">
        <v>13</v>
      </c>
      <c r="BH26" s="273">
        <v>90</v>
      </c>
      <c r="BI26" s="273">
        <v>81</v>
      </c>
      <c r="BJ26" s="273">
        <v>85</v>
      </c>
      <c r="BK26" s="273">
        <v>13</v>
      </c>
      <c r="BL26" s="273">
        <v>23</v>
      </c>
      <c r="BM26" s="273">
        <v>18</v>
      </c>
      <c r="BN26" s="273">
        <v>73</v>
      </c>
      <c r="BO26" s="273">
        <v>68</v>
      </c>
      <c r="BP26" s="273">
        <v>70</v>
      </c>
      <c r="BQ26" s="273">
        <v>14</v>
      </c>
      <c r="BR26" s="273">
        <v>10</v>
      </c>
      <c r="BS26" s="273">
        <v>12</v>
      </c>
      <c r="BT26" s="273">
        <v>87</v>
      </c>
      <c r="BU26" s="273">
        <v>77</v>
      </c>
      <c r="BV26" s="273">
        <v>82</v>
      </c>
      <c r="BW26" s="273">
        <v>11</v>
      </c>
      <c r="BX26" s="273">
        <v>22</v>
      </c>
      <c r="BY26" s="273">
        <v>17</v>
      </c>
      <c r="BZ26" s="273">
        <v>73</v>
      </c>
      <c r="CA26" s="273">
        <v>69</v>
      </c>
      <c r="CB26" s="273">
        <v>71</v>
      </c>
      <c r="CC26" s="273">
        <v>15</v>
      </c>
      <c r="CD26" s="273">
        <v>9</v>
      </c>
      <c r="CE26" s="273">
        <v>12</v>
      </c>
      <c r="CF26" s="273">
        <v>89</v>
      </c>
      <c r="CG26" s="273">
        <v>78</v>
      </c>
      <c r="CH26" s="273">
        <v>83</v>
      </c>
      <c r="CI26" s="273">
        <v>11</v>
      </c>
      <c r="CJ26" s="273">
        <v>21</v>
      </c>
      <c r="CK26" s="273">
        <v>16</v>
      </c>
      <c r="CL26" s="273">
        <v>75</v>
      </c>
      <c r="CM26" s="273">
        <v>71</v>
      </c>
      <c r="CN26" s="273">
        <v>73</v>
      </c>
      <c r="CO26" s="273">
        <v>14</v>
      </c>
      <c r="CP26" s="273">
        <v>8</v>
      </c>
      <c r="CQ26" s="273">
        <v>11</v>
      </c>
      <c r="CR26" s="273">
        <v>89</v>
      </c>
      <c r="CS26" s="273">
        <v>79</v>
      </c>
      <c r="CT26" s="273">
        <v>84</v>
      </c>
      <c r="CU26" s="273">
        <v>26</v>
      </c>
      <c r="CV26" s="273">
        <v>39</v>
      </c>
      <c r="CW26" s="273">
        <v>32</v>
      </c>
      <c r="CX26" s="273">
        <v>58</v>
      </c>
      <c r="CY26" s="273">
        <v>49</v>
      </c>
      <c r="CZ26" s="273">
        <v>53</v>
      </c>
      <c r="DA26" s="273">
        <v>17</v>
      </c>
      <c r="DB26" s="273">
        <v>12</v>
      </c>
      <c r="DC26" s="273">
        <v>14</v>
      </c>
      <c r="DD26" s="273">
        <v>74</v>
      </c>
      <c r="DE26" s="273">
        <v>61</v>
      </c>
      <c r="DF26" s="273">
        <v>68</v>
      </c>
      <c r="DG26" s="273">
        <v>29</v>
      </c>
      <c r="DH26" s="273">
        <v>45</v>
      </c>
      <c r="DI26" s="273">
        <v>37</v>
      </c>
      <c r="DJ26" s="273">
        <v>59</v>
      </c>
      <c r="DK26" s="273">
        <v>48</v>
      </c>
      <c r="DL26" s="273">
        <v>53</v>
      </c>
      <c r="DM26" s="273">
        <v>12</v>
      </c>
      <c r="DN26" s="273">
        <v>7</v>
      </c>
      <c r="DO26" s="273">
        <v>9</v>
      </c>
      <c r="DP26" s="273">
        <v>71</v>
      </c>
      <c r="DQ26" s="273">
        <v>55</v>
      </c>
      <c r="DR26" s="273">
        <v>63</v>
      </c>
      <c r="DS26" s="273">
        <v>27</v>
      </c>
      <c r="DT26" s="273">
        <v>36</v>
      </c>
      <c r="DU26" s="273">
        <v>31</v>
      </c>
      <c r="DV26" s="273">
        <v>63</v>
      </c>
      <c r="DW26" s="273">
        <v>53</v>
      </c>
      <c r="DX26" s="273">
        <v>58</v>
      </c>
      <c r="DY26" s="273">
        <v>10</v>
      </c>
      <c r="DZ26" s="273">
        <v>11</v>
      </c>
      <c r="EA26" s="273">
        <v>11</v>
      </c>
      <c r="EB26" s="273">
        <v>73</v>
      </c>
      <c r="EC26" s="273">
        <v>64</v>
      </c>
      <c r="ED26" s="273">
        <v>69</v>
      </c>
      <c r="EE26" s="273">
        <v>24</v>
      </c>
      <c r="EF26" s="273">
        <v>34</v>
      </c>
      <c r="EG26" s="273">
        <v>29</v>
      </c>
      <c r="EH26" s="273">
        <v>68</v>
      </c>
      <c r="EI26" s="273">
        <v>57</v>
      </c>
      <c r="EJ26" s="273">
        <v>62</v>
      </c>
      <c r="EK26" s="273">
        <v>9</v>
      </c>
      <c r="EL26" s="273">
        <v>8</v>
      </c>
      <c r="EM26" s="273">
        <v>8</v>
      </c>
      <c r="EN26" s="273">
        <v>76</v>
      </c>
      <c r="EO26" s="273">
        <v>66</v>
      </c>
      <c r="EP26" s="273">
        <v>71</v>
      </c>
      <c r="EQ26" s="273">
        <v>19</v>
      </c>
      <c r="ER26" s="273">
        <v>31</v>
      </c>
      <c r="ES26" s="273">
        <v>25</v>
      </c>
      <c r="ET26" s="273">
        <v>72</v>
      </c>
      <c r="EU26" s="273">
        <v>63</v>
      </c>
      <c r="EV26" s="273">
        <v>67</v>
      </c>
      <c r="EW26" s="273">
        <v>9</v>
      </c>
      <c r="EX26" s="273">
        <v>6</v>
      </c>
      <c r="EY26" s="273">
        <v>8</v>
      </c>
      <c r="EZ26" s="273">
        <v>81</v>
      </c>
      <c r="FA26" s="273">
        <v>69</v>
      </c>
      <c r="FB26" s="273">
        <v>75</v>
      </c>
      <c r="FC26" s="273">
        <v>21</v>
      </c>
      <c r="FD26" s="273">
        <v>32</v>
      </c>
      <c r="FE26" s="273">
        <v>27</v>
      </c>
      <c r="FF26" s="273">
        <v>71</v>
      </c>
      <c r="FG26" s="273">
        <v>61</v>
      </c>
      <c r="FH26" s="273">
        <v>66</v>
      </c>
      <c r="FI26" s="273">
        <v>7</v>
      </c>
      <c r="FJ26" s="273">
        <v>7</v>
      </c>
      <c r="FK26" s="273">
        <v>7</v>
      </c>
      <c r="FL26" s="273">
        <v>79</v>
      </c>
      <c r="FM26" s="273">
        <v>68</v>
      </c>
      <c r="FN26" s="273">
        <v>73</v>
      </c>
      <c r="FO26" s="273">
        <v>14</v>
      </c>
      <c r="FP26" s="273">
        <v>17</v>
      </c>
      <c r="FQ26" s="273">
        <v>15</v>
      </c>
      <c r="FR26" s="273">
        <v>79</v>
      </c>
      <c r="FS26" s="273">
        <v>74</v>
      </c>
      <c r="FT26" s="273">
        <v>77</v>
      </c>
      <c r="FU26" s="273">
        <v>7</v>
      </c>
      <c r="FV26" s="273">
        <v>9</v>
      </c>
      <c r="FW26" s="273">
        <v>8</v>
      </c>
      <c r="FX26" s="273">
        <v>86</v>
      </c>
      <c r="FY26" s="273">
        <v>83</v>
      </c>
      <c r="FZ26" s="273">
        <v>85</v>
      </c>
      <c r="GA26" s="273">
        <v>13</v>
      </c>
      <c r="GB26" s="273">
        <v>28</v>
      </c>
      <c r="GC26" s="273">
        <v>21</v>
      </c>
      <c r="GD26" s="273">
        <v>75</v>
      </c>
      <c r="GE26" s="273">
        <v>66</v>
      </c>
      <c r="GF26" s="273">
        <v>70</v>
      </c>
      <c r="GG26" s="273">
        <v>12</v>
      </c>
      <c r="GH26" s="273">
        <v>6</v>
      </c>
      <c r="GI26" s="273">
        <v>9</v>
      </c>
      <c r="GJ26" s="273">
        <v>87</v>
      </c>
      <c r="GK26" s="273">
        <v>72</v>
      </c>
      <c r="GL26" s="273">
        <v>79</v>
      </c>
      <c r="GM26" s="273">
        <v>16</v>
      </c>
      <c r="GN26" s="273">
        <v>30</v>
      </c>
      <c r="GO26" s="273">
        <v>23</v>
      </c>
      <c r="GP26" s="273">
        <v>75</v>
      </c>
      <c r="GQ26" s="273">
        <v>65</v>
      </c>
      <c r="GR26" s="273">
        <v>69</v>
      </c>
      <c r="GS26" s="273">
        <v>9</v>
      </c>
      <c r="GT26" s="273">
        <v>5</v>
      </c>
      <c r="GU26" s="273">
        <v>7</v>
      </c>
      <c r="GV26" s="273">
        <v>84</v>
      </c>
      <c r="GW26" s="273">
        <v>70</v>
      </c>
      <c r="GX26" s="273">
        <v>77</v>
      </c>
    </row>
    <row r="27" spans="2:206" x14ac:dyDescent="0.35">
      <c r="B27" t="s">
        <v>188</v>
      </c>
      <c r="C27" s="273">
        <v>21</v>
      </c>
      <c r="D27" s="273">
        <v>35</v>
      </c>
      <c r="E27" s="273">
        <v>28</v>
      </c>
      <c r="F27" s="273">
        <v>65</v>
      </c>
      <c r="G27" s="273">
        <v>57</v>
      </c>
      <c r="H27" s="273">
        <v>61</v>
      </c>
      <c r="I27" s="273">
        <v>14</v>
      </c>
      <c r="J27" s="273">
        <v>8</v>
      </c>
      <c r="K27" s="273">
        <v>11</v>
      </c>
      <c r="L27" s="273">
        <v>79</v>
      </c>
      <c r="M27" s="273">
        <v>65</v>
      </c>
      <c r="N27" s="273">
        <v>72</v>
      </c>
      <c r="O27" s="273">
        <v>23</v>
      </c>
      <c r="P27" s="273">
        <v>36</v>
      </c>
      <c r="Q27" s="273">
        <v>30</v>
      </c>
      <c r="R27" s="273">
        <v>65</v>
      </c>
      <c r="S27" s="273">
        <v>55</v>
      </c>
      <c r="T27" s="273">
        <v>60</v>
      </c>
      <c r="U27" s="273">
        <v>13</v>
      </c>
      <c r="V27" s="273">
        <v>9</v>
      </c>
      <c r="W27" s="273">
        <v>11</v>
      </c>
      <c r="X27" s="273">
        <v>77</v>
      </c>
      <c r="Y27" s="273">
        <v>64</v>
      </c>
      <c r="Z27" s="273">
        <v>70</v>
      </c>
      <c r="AA27" s="273">
        <v>24</v>
      </c>
      <c r="AB27" s="273">
        <v>35</v>
      </c>
      <c r="AC27" s="273">
        <v>29</v>
      </c>
      <c r="AD27" s="273">
        <v>65</v>
      </c>
      <c r="AE27" s="273">
        <v>60</v>
      </c>
      <c r="AF27" s="273">
        <v>62</v>
      </c>
      <c r="AG27" s="273">
        <v>11</v>
      </c>
      <c r="AH27" s="273">
        <v>5</v>
      </c>
      <c r="AI27" s="273">
        <v>8</v>
      </c>
      <c r="AJ27" s="273">
        <v>76</v>
      </c>
      <c r="AK27" s="273">
        <v>65</v>
      </c>
      <c r="AL27" s="273">
        <v>71</v>
      </c>
      <c r="AM27" s="273">
        <v>16</v>
      </c>
      <c r="AN27" s="273">
        <v>29</v>
      </c>
      <c r="AO27" s="273">
        <v>23</v>
      </c>
      <c r="AP27" s="273">
        <v>71</v>
      </c>
      <c r="AQ27" s="273">
        <v>62</v>
      </c>
      <c r="AR27" s="273">
        <v>67</v>
      </c>
      <c r="AS27" s="273">
        <v>13</v>
      </c>
      <c r="AT27" s="273">
        <v>8</v>
      </c>
      <c r="AU27" s="273">
        <v>11</v>
      </c>
      <c r="AV27" s="273">
        <v>84</v>
      </c>
      <c r="AW27" s="273">
        <v>71</v>
      </c>
      <c r="AX27" s="273">
        <v>77</v>
      </c>
      <c r="AY27" s="273">
        <v>14</v>
      </c>
      <c r="AZ27" s="273">
        <v>26</v>
      </c>
      <c r="BA27" s="273">
        <v>20</v>
      </c>
      <c r="BB27" s="273">
        <v>72</v>
      </c>
      <c r="BC27" s="273">
        <v>67</v>
      </c>
      <c r="BD27" s="273">
        <v>69</v>
      </c>
      <c r="BE27" s="273">
        <v>14</v>
      </c>
      <c r="BF27" s="273">
        <v>7</v>
      </c>
      <c r="BG27" s="273">
        <v>10</v>
      </c>
      <c r="BH27" s="273">
        <v>86</v>
      </c>
      <c r="BI27" s="273">
        <v>74</v>
      </c>
      <c r="BJ27" s="273">
        <v>80</v>
      </c>
      <c r="BK27" s="273">
        <v>14</v>
      </c>
      <c r="BL27" s="273">
        <v>24</v>
      </c>
      <c r="BM27" s="273">
        <v>19</v>
      </c>
      <c r="BN27" s="273">
        <v>74</v>
      </c>
      <c r="BO27" s="273">
        <v>69</v>
      </c>
      <c r="BP27" s="273">
        <v>71</v>
      </c>
      <c r="BQ27" s="273">
        <v>12</v>
      </c>
      <c r="BR27" s="273">
        <v>7</v>
      </c>
      <c r="BS27" s="273">
        <v>10</v>
      </c>
      <c r="BT27" s="273">
        <v>86</v>
      </c>
      <c r="BU27" s="273">
        <v>76</v>
      </c>
      <c r="BV27" s="273">
        <v>81</v>
      </c>
      <c r="BW27" s="273">
        <v>15</v>
      </c>
      <c r="BX27" s="273">
        <v>34</v>
      </c>
      <c r="BY27" s="273">
        <v>24</v>
      </c>
      <c r="BZ27" s="273">
        <v>74</v>
      </c>
      <c r="CA27" s="273">
        <v>60</v>
      </c>
      <c r="CB27" s="273">
        <v>67</v>
      </c>
      <c r="CC27" s="273">
        <v>11</v>
      </c>
      <c r="CD27" s="273">
        <v>6</v>
      </c>
      <c r="CE27" s="273">
        <v>8</v>
      </c>
      <c r="CF27" s="273">
        <v>85</v>
      </c>
      <c r="CG27" s="273">
        <v>66</v>
      </c>
      <c r="CH27" s="273">
        <v>76</v>
      </c>
      <c r="CI27" s="273">
        <v>15</v>
      </c>
      <c r="CJ27" s="273">
        <v>30</v>
      </c>
      <c r="CK27" s="273">
        <v>22</v>
      </c>
      <c r="CL27" s="273">
        <v>74</v>
      </c>
      <c r="CM27" s="273">
        <v>63</v>
      </c>
      <c r="CN27" s="273">
        <v>69</v>
      </c>
      <c r="CO27" s="273">
        <v>11</v>
      </c>
      <c r="CP27" s="273">
        <v>7</v>
      </c>
      <c r="CQ27" s="273">
        <v>9</v>
      </c>
      <c r="CR27" s="273">
        <v>85</v>
      </c>
      <c r="CS27" s="273">
        <v>70</v>
      </c>
      <c r="CT27" s="273">
        <v>78</v>
      </c>
      <c r="CU27" s="273">
        <v>43</v>
      </c>
      <c r="CV27" s="273">
        <v>64</v>
      </c>
      <c r="CW27" s="273">
        <v>54</v>
      </c>
      <c r="CX27" s="273">
        <v>46</v>
      </c>
      <c r="CY27" s="273">
        <v>30</v>
      </c>
      <c r="CZ27" s="273">
        <v>38</v>
      </c>
      <c r="DA27" s="273">
        <v>10</v>
      </c>
      <c r="DB27" s="273">
        <v>6</v>
      </c>
      <c r="DC27" s="273">
        <v>8</v>
      </c>
      <c r="DD27" s="273">
        <v>57</v>
      </c>
      <c r="DE27" s="273">
        <v>36</v>
      </c>
      <c r="DF27" s="273">
        <v>46</v>
      </c>
      <c r="DG27" s="273">
        <v>48</v>
      </c>
      <c r="DH27" s="273">
        <v>70</v>
      </c>
      <c r="DI27" s="273">
        <v>59</v>
      </c>
      <c r="DJ27" s="273">
        <v>44</v>
      </c>
      <c r="DK27" s="273">
        <v>25</v>
      </c>
      <c r="DL27" s="273">
        <v>34</v>
      </c>
      <c r="DM27" s="273">
        <v>8</v>
      </c>
      <c r="DN27" s="273">
        <v>5</v>
      </c>
      <c r="DO27" s="273">
        <v>7</v>
      </c>
      <c r="DP27" s="273">
        <v>52</v>
      </c>
      <c r="DQ27" s="273">
        <v>30</v>
      </c>
      <c r="DR27" s="273">
        <v>41</v>
      </c>
      <c r="DS27" s="273">
        <v>44</v>
      </c>
      <c r="DT27" s="273">
        <v>57</v>
      </c>
      <c r="DU27" s="273">
        <v>50</v>
      </c>
      <c r="DV27" s="273">
        <v>48</v>
      </c>
      <c r="DW27" s="273">
        <v>34</v>
      </c>
      <c r="DX27" s="273">
        <v>41</v>
      </c>
      <c r="DY27" s="273">
        <v>8</v>
      </c>
      <c r="DZ27" s="273">
        <v>10</v>
      </c>
      <c r="EA27" s="273">
        <v>9</v>
      </c>
      <c r="EB27" s="273">
        <v>56</v>
      </c>
      <c r="EC27" s="273">
        <v>43</v>
      </c>
      <c r="ED27" s="273">
        <v>50</v>
      </c>
      <c r="EE27" s="273">
        <v>39</v>
      </c>
      <c r="EF27" s="273">
        <v>50</v>
      </c>
      <c r="EG27" s="273">
        <v>44</v>
      </c>
      <c r="EH27" s="273">
        <v>53</v>
      </c>
      <c r="EI27" s="273">
        <v>43</v>
      </c>
      <c r="EJ27" s="273">
        <v>48</v>
      </c>
      <c r="EK27" s="273">
        <v>8</v>
      </c>
      <c r="EL27" s="273">
        <v>7</v>
      </c>
      <c r="EM27" s="273">
        <v>8</v>
      </c>
      <c r="EN27" s="273">
        <v>61</v>
      </c>
      <c r="EO27" s="273">
        <v>50</v>
      </c>
      <c r="EP27" s="273">
        <v>56</v>
      </c>
      <c r="EQ27" s="273">
        <v>22</v>
      </c>
      <c r="ER27" s="273">
        <v>34</v>
      </c>
      <c r="ES27" s="273">
        <v>28</v>
      </c>
      <c r="ET27" s="273">
        <v>70</v>
      </c>
      <c r="EU27" s="273">
        <v>61</v>
      </c>
      <c r="EV27" s="273">
        <v>66</v>
      </c>
      <c r="EW27" s="273">
        <v>8</v>
      </c>
      <c r="EX27" s="273">
        <v>5</v>
      </c>
      <c r="EY27" s="273">
        <v>6</v>
      </c>
      <c r="EZ27" s="273">
        <v>78</v>
      </c>
      <c r="FA27" s="273">
        <v>66</v>
      </c>
      <c r="FB27" s="273">
        <v>72</v>
      </c>
      <c r="FC27" s="273">
        <v>25</v>
      </c>
      <c r="FD27" s="273">
        <v>34</v>
      </c>
      <c r="FE27" s="273">
        <v>29</v>
      </c>
      <c r="FF27" s="273">
        <v>68</v>
      </c>
      <c r="FG27" s="273">
        <v>59</v>
      </c>
      <c r="FH27" s="273">
        <v>64</v>
      </c>
      <c r="FI27" s="273">
        <v>6</v>
      </c>
      <c r="FJ27" s="273">
        <v>7</v>
      </c>
      <c r="FK27" s="273">
        <v>7</v>
      </c>
      <c r="FL27" s="273">
        <v>75</v>
      </c>
      <c r="FM27" s="273">
        <v>66</v>
      </c>
      <c r="FN27" s="273">
        <v>71</v>
      </c>
      <c r="FO27" s="273">
        <v>20</v>
      </c>
      <c r="FP27" s="273">
        <v>24</v>
      </c>
      <c r="FQ27" s="273">
        <v>22</v>
      </c>
      <c r="FR27" s="273">
        <v>73</v>
      </c>
      <c r="FS27" s="273">
        <v>68</v>
      </c>
      <c r="FT27" s="273">
        <v>71</v>
      </c>
      <c r="FU27" s="273">
        <v>7</v>
      </c>
      <c r="FV27" s="273">
        <v>7</v>
      </c>
      <c r="FW27" s="273">
        <v>7</v>
      </c>
      <c r="FX27" s="273">
        <v>80</v>
      </c>
      <c r="FY27" s="273">
        <v>76</v>
      </c>
      <c r="FZ27" s="273">
        <v>78</v>
      </c>
      <c r="GA27" s="273">
        <v>12</v>
      </c>
      <c r="GB27" s="273">
        <v>34</v>
      </c>
      <c r="GC27" s="273">
        <v>23</v>
      </c>
      <c r="GD27" s="273">
        <v>74</v>
      </c>
      <c r="GE27" s="273">
        <v>62</v>
      </c>
      <c r="GF27" s="273">
        <v>68</v>
      </c>
      <c r="GG27" s="273">
        <v>14</v>
      </c>
      <c r="GH27" s="273">
        <v>4</v>
      </c>
      <c r="GI27" s="273">
        <v>9</v>
      </c>
      <c r="GJ27" s="273">
        <v>88</v>
      </c>
      <c r="GK27" s="273">
        <v>66</v>
      </c>
      <c r="GL27" s="273">
        <v>77</v>
      </c>
      <c r="GM27" s="273">
        <v>14</v>
      </c>
      <c r="GN27" s="273">
        <v>37</v>
      </c>
      <c r="GO27" s="273">
        <v>25</v>
      </c>
      <c r="GP27" s="273">
        <v>77</v>
      </c>
      <c r="GQ27" s="273">
        <v>59</v>
      </c>
      <c r="GR27" s="273">
        <v>68</v>
      </c>
      <c r="GS27" s="273">
        <v>9</v>
      </c>
      <c r="GT27" s="273">
        <v>4</v>
      </c>
      <c r="GU27" s="273">
        <v>6</v>
      </c>
      <c r="GV27" s="273">
        <v>86</v>
      </c>
      <c r="GW27" s="273">
        <v>63</v>
      </c>
      <c r="GX27" s="273">
        <v>75</v>
      </c>
    </row>
    <row r="28" spans="2:206" x14ac:dyDescent="0.35">
      <c r="B28" t="s">
        <v>241</v>
      </c>
      <c r="C28" s="273">
        <v>8</v>
      </c>
      <c r="D28" s="273">
        <v>17</v>
      </c>
      <c r="E28" s="273">
        <v>12</v>
      </c>
      <c r="F28" s="273">
        <v>60</v>
      </c>
      <c r="G28" s="273">
        <v>62</v>
      </c>
      <c r="H28" s="273">
        <v>61</v>
      </c>
      <c r="I28" s="273">
        <v>33</v>
      </c>
      <c r="J28" s="273">
        <v>21</v>
      </c>
      <c r="K28" s="273">
        <v>27</v>
      </c>
      <c r="L28" s="273">
        <v>92</v>
      </c>
      <c r="M28" s="273">
        <v>83</v>
      </c>
      <c r="N28" s="273">
        <v>88</v>
      </c>
      <c r="O28" s="273">
        <v>8</v>
      </c>
      <c r="P28" s="273">
        <v>18</v>
      </c>
      <c r="Q28" s="273">
        <v>13</v>
      </c>
      <c r="R28" s="273">
        <v>60</v>
      </c>
      <c r="S28" s="273">
        <v>59</v>
      </c>
      <c r="T28" s="273">
        <v>60</v>
      </c>
      <c r="U28" s="273">
        <v>32</v>
      </c>
      <c r="V28" s="273">
        <v>23</v>
      </c>
      <c r="W28" s="273">
        <v>27</v>
      </c>
      <c r="X28" s="273">
        <v>92</v>
      </c>
      <c r="Y28" s="273">
        <v>82</v>
      </c>
      <c r="Z28" s="273">
        <v>87</v>
      </c>
      <c r="AA28" s="273">
        <v>9</v>
      </c>
      <c r="AB28" s="273">
        <v>19</v>
      </c>
      <c r="AC28" s="273">
        <v>14</v>
      </c>
      <c r="AD28" s="273">
        <v>65</v>
      </c>
      <c r="AE28" s="273">
        <v>62</v>
      </c>
      <c r="AF28" s="273">
        <v>64</v>
      </c>
      <c r="AG28" s="273">
        <v>26</v>
      </c>
      <c r="AH28" s="273">
        <v>19</v>
      </c>
      <c r="AI28" s="273">
        <v>22</v>
      </c>
      <c r="AJ28" s="273">
        <v>91</v>
      </c>
      <c r="AK28" s="273">
        <v>81</v>
      </c>
      <c r="AL28" s="273">
        <v>86</v>
      </c>
      <c r="AM28" s="273">
        <v>4</v>
      </c>
      <c r="AN28" s="273">
        <v>13</v>
      </c>
      <c r="AO28" s="273">
        <v>9</v>
      </c>
      <c r="AP28" s="273">
        <v>66</v>
      </c>
      <c r="AQ28" s="273">
        <v>70</v>
      </c>
      <c r="AR28" s="273">
        <v>68</v>
      </c>
      <c r="AS28" s="273">
        <v>30</v>
      </c>
      <c r="AT28" s="273">
        <v>17</v>
      </c>
      <c r="AU28" s="273">
        <v>23</v>
      </c>
      <c r="AV28" s="273">
        <v>96</v>
      </c>
      <c r="AW28" s="273">
        <v>87</v>
      </c>
      <c r="AX28" s="273">
        <v>91</v>
      </c>
      <c r="AY28" s="273">
        <v>4</v>
      </c>
      <c r="AZ28" s="273">
        <v>11</v>
      </c>
      <c r="BA28" s="273">
        <v>8</v>
      </c>
      <c r="BB28" s="273">
        <v>68</v>
      </c>
      <c r="BC28" s="273">
        <v>71</v>
      </c>
      <c r="BD28" s="273">
        <v>70</v>
      </c>
      <c r="BE28" s="273">
        <v>27</v>
      </c>
      <c r="BF28" s="273">
        <v>18</v>
      </c>
      <c r="BG28" s="273">
        <v>23</v>
      </c>
      <c r="BH28" s="273">
        <v>96</v>
      </c>
      <c r="BI28" s="273">
        <v>89</v>
      </c>
      <c r="BJ28" s="273">
        <v>92</v>
      </c>
      <c r="BK28" s="273">
        <v>7</v>
      </c>
      <c r="BL28" s="273">
        <v>14</v>
      </c>
      <c r="BM28" s="273">
        <v>11</v>
      </c>
      <c r="BN28" s="273">
        <v>69</v>
      </c>
      <c r="BO28" s="273">
        <v>69</v>
      </c>
      <c r="BP28" s="273">
        <v>69</v>
      </c>
      <c r="BQ28" s="273">
        <v>24</v>
      </c>
      <c r="BR28" s="273">
        <v>17</v>
      </c>
      <c r="BS28" s="273">
        <v>20</v>
      </c>
      <c r="BT28" s="273">
        <v>93</v>
      </c>
      <c r="BU28" s="273">
        <v>86</v>
      </c>
      <c r="BV28" s="273">
        <v>89</v>
      </c>
      <c r="BW28" s="273">
        <v>6</v>
      </c>
      <c r="BX28" s="273">
        <v>16</v>
      </c>
      <c r="BY28" s="273">
        <v>11</v>
      </c>
      <c r="BZ28" s="273">
        <v>69</v>
      </c>
      <c r="CA28" s="273">
        <v>69</v>
      </c>
      <c r="CB28" s="273">
        <v>69</v>
      </c>
      <c r="CC28" s="273">
        <v>24</v>
      </c>
      <c r="CD28" s="273">
        <v>15</v>
      </c>
      <c r="CE28" s="273">
        <v>20</v>
      </c>
      <c r="CF28" s="273">
        <v>94</v>
      </c>
      <c r="CG28" s="273">
        <v>84</v>
      </c>
      <c r="CH28" s="273">
        <v>89</v>
      </c>
      <c r="CI28" s="273">
        <v>6</v>
      </c>
      <c r="CJ28" s="273">
        <v>14</v>
      </c>
      <c r="CK28" s="273">
        <v>10</v>
      </c>
      <c r="CL28" s="273">
        <v>71</v>
      </c>
      <c r="CM28" s="273">
        <v>71</v>
      </c>
      <c r="CN28" s="273">
        <v>71</v>
      </c>
      <c r="CO28" s="273">
        <v>23</v>
      </c>
      <c r="CP28" s="273">
        <v>15</v>
      </c>
      <c r="CQ28" s="273">
        <v>19</v>
      </c>
      <c r="CR28" s="273">
        <v>94</v>
      </c>
      <c r="CS28" s="273">
        <v>86</v>
      </c>
      <c r="CT28" s="273">
        <v>90</v>
      </c>
      <c r="CU28" s="273">
        <v>15</v>
      </c>
      <c r="CV28" s="273">
        <v>25</v>
      </c>
      <c r="CW28" s="273">
        <v>20</v>
      </c>
      <c r="CX28" s="273">
        <v>56</v>
      </c>
      <c r="CY28" s="273">
        <v>52</v>
      </c>
      <c r="CZ28" s="273">
        <v>54</v>
      </c>
      <c r="DA28" s="273">
        <v>29</v>
      </c>
      <c r="DB28" s="273">
        <v>22</v>
      </c>
      <c r="DC28" s="273">
        <v>26</v>
      </c>
      <c r="DD28" s="273">
        <v>85</v>
      </c>
      <c r="DE28" s="273">
        <v>75</v>
      </c>
      <c r="DF28" s="273">
        <v>80</v>
      </c>
      <c r="DG28" s="273">
        <v>18</v>
      </c>
      <c r="DH28" s="273">
        <v>31</v>
      </c>
      <c r="DI28" s="273">
        <v>24</v>
      </c>
      <c r="DJ28" s="273">
        <v>61</v>
      </c>
      <c r="DK28" s="273">
        <v>57</v>
      </c>
      <c r="DL28" s="273">
        <v>59</v>
      </c>
      <c r="DM28" s="273">
        <v>21</v>
      </c>
      <c r="DN28" s="273">
        <v>12</v>
      </c>
      <c r="DO28" s="273">
        <v>17</v>
      </c>
      <c r="DP28" s="273">
        <v>82</v>
      </c>
      <c r="DQ28" s="273">
        <v>69</v>
      </c>
      <c r="DR28" s="273">
        <v>76</v>
      </c>
      <c r="DS28" s="273">
        <v>15</v>
      </c>
      <c r="DT28" s="273">
        <v>23</v>
      </c>
      <c r="DU28" s="273">
        <v>19</v>
      </c>
      <c r="DV28" s="273">
        <v>66</v>
      </c>
      <c r="DW28" s="273">
        <v>57</v>
      </c>
      <c r="DX28" s="273">
        <v>61</v>
      </c>
      <c r="DY28" s="273">
        <v>20</v>
      </c>
      <c r="DZ28" s="273">
        <v>20</v>
      </c>
      <c r="EA28" s="273">
        <v>20</v>
      </c>
      <c r="EB28" s="273">
        <v>85</v>
      </c>
      <c r="EC28" s="273">
        <v>77</v>
      </c>
      <c r="ED28" s="273">
        <v>81</v>
      </c>
      <c r="EE28" s="273">
        <v>12</v>
      </c>
      <c r="EF28" s="273">
        <v>20</v>
      </c>
      <c r="EG28" s="273">
        <v>16</v>
      </c>
      <c r="EH28" s="273">
        <v>69</v>
      </c>
      <c r="EI28" s="273">
        <v>62</v>
      </c>
      <c r="EJ28" s="273">
        <v>66</v>
      </c>
      <c r="EK28" s="273">
        <v>18</v>
      </c>
      <c r="EL28" s="273">
        <v>18</v>
      </c>
      <c r="EM28" s="273">
        <v>18</v>
      </c>
      <c r="EN28" s="273">
        <v>88</v>
      </c>
      <c r="EO28" s="273">
        <v>80</v>
      </c>
      <c r="EP28" s="273">
        <v>84</v>
      </c>
      <c r="EQ28" s="273">
        <v>8</v>
      </c>
      <c r="ER28" s="273">
        <v>18</v>
      </c>
      <c r="ES28" s="273">
        <v>13</v>
      </c>
      <c r="ET28" s="273">
        <v>70</v>
      </c>
      <c r="EU28" s="273">
        <v>67</v>
      </c>
      <c r="EV28" s="273">
        <v>68</v>
      </c>
      <c r="EW28" s="273">
        <v>21</v>
      </c>
      <c r="EX28" s="273">
        <v>16</v>
      </c>
      <c r="EY28" s="273">
        <v>18</v>
      </c>
      <c r="EZ28" s="273">
        <v>92</v>
      </c>
      <c r="FA28" s="273">
        <v>82</v>
      </c>
      <c r="FB28" s="273">
        <v>87</v>
      </c>
      <c r="FC28" s="273">
        <v>9</v>
      </c>
      <c r="FD28" s="273">
        <v>17</v>
      </c>
      <c r="FE28" s="273">
        <v>13</v>
      </c>
      <c r="FF28" s="273">
        <v>73</v>
      </c>
      <c r="FG28" s="273">
        <v>64</v>
      </c>
      <c r="FH28" s="273">
        <v>68</v>
      </c>
      <c r="FI28" s="273">
        <v>18</v>
      </c>
      <c r="FJ28" s="273">
        <v>19</v>
      </c>
      <c r="FK28" s="273">
        <v>19</v>
      </c>
      <c r="FL28" s="273">
        <v>91</v>
      </c>
      <c r="FM28" s="273">
        <v>83</v>
      </c>
      <c r="FN28" s="273">
        <v>87</v>
      </c>
      <c r="FO28" s="273">
        <v>6</v>
      </c>
      <c r="FP28" s="273">
        <v>9</v>
      </c>
      <c r="FQ28" s="273">
        <v>7</v>
      </c>
      <c r="FR28" s="273">
        <v>81</v>
      </c>
      <c r="FS28" s="273">
        <v>74</v>
      </c>
      <c r="FT28" s="273">
        <v>77</v>
      </c>
      <c r="FU28" s="273">
        <v>14</v>
      </c>
      <c r="FV28" s="273">
        <v>17</v>
      </c>
      <c r="FW28" s="273">
        <v>15</v>
      </c>
      <c r="FX28" s="273">
        <v>94</v>
      </c>
      <c r="FY28" s="273">
        <v>91</v>
      </c>
      <c r="FZ28" s="273">
        <v>93</v>
      </c>
      <c r="GA28" s="273">
        <v>5</v>
      </c>
      <c r="GB28" s="273">
        <v>16</v>
      </c>
      <c r="GC28" s="273">
        <v>11</v>
      </c>
      <c r="GD28" s="273">
        <v>69</v>
      </c>
      <c r="GE28" s="273">
        <v>73</v>
      </c>
      <c r="GF28" s="273">
        <v>71</v>
      </c>
      <c r="GG28" s="273">
        <v>26</v>
      </c>
      <c r="GH28" s="273">
        <v>11</v>
      </c>
      <c r="GI28" s="273">
        <v>18</v>
      </c>
      <c r="GJ28" s="273">
        <v>95</v>
      </c>
      <c r="GK28" s="273">
        <v>84</v>
      </c>
      <c r="GL28" s="273">
        <v>89</v>
      </c>
      <c r="GM28" s="273">
        <v>6</v>
      </c>
      <c r="GN28" s="273">
        <v>17</v>
      </c>
      <c r="GO28" s="273">
        <v>11</v>
      </c>
      <c r="GP28" s="273">
        <v>71</v>
      </c>
      <c r="GQ28" s="273">
        <v>72</v>
      </c>
      <c r="GR28" s="273">
        <v>72</v>
      </c>
      <c r="GS28" s="273">
        <v>23</v>
      </c>
      <c r="GT28" s="273">
        <v>11</v>
      </c>
      <c r="GU28" s="273">
        <v>17</v>
      </c>
      <c r="GV28" s="273">
        <v>94</v>
      </c>
      <c r="GW28" s="273">
        <v>83</v>
      </c>
      <c r="GX28" s="273">
        <v>89</v>
      </c>
    </row>
    <row r="29" spans="2:206" x14ac:dyDescent="0.35">
      <c r="B29" t="s">
        <v>240</v>
      </c>
      <c r="C29" s="273">
        <v>8</v>
      </c>
      <c r="D29" s="273">
        <v>19</v>
      </c>
      <c r="E29" s="273">
        <v>14</v>
      </c>
      <c r="F29" s="273">
        <v>64</v>
      </c>
      <c r="G29" s="273">
        <v>65</v>
      </c>
      <c r="H29" s="273">
        <v>65</v>
      </c>
      <c r="I29" s="273">
        <v>28</v>
      </c>
      <c r="J29" s="273">
        <v>16</v>
      </c>
      <c r="K29" s="273">
        <v>22</v>
      </c>
      <c r="L29" s="273">
        <v>92</v>
      </c>
      <c r="M29" s="273">
        <v>81</v>
      </c>
      <c r="N29" s="273">
        <v>86</v>
      </c>
      <c r="O29" s="273">
        <v>9</v>
      </c>
      <c r="P29" s="273">
        <v>18</v>
      </c>
      <c r="Q29" s="273">
        <v>14</v>
      </c>
      <c r="R29" s="273">
        <v>65</v>
      </c>
      <c r="S29" s="273">
        <v>64</v>
      </c>
      <c r="T29" s="273">
        <v>64</v>
      </c>
      <c r="U29" s="273">
        <v>26</v>
      </c>
      <c r="V29" s="273">
        <v>18</v>
      </c>
      <c r="W29" s="273">
        <v>22</v>
      </c>
      <c r="X29" s="273">
        <v>91</v>
      </c>
      <c r="Y29" s="273">
        <v>82</v>
      </c>
      <c r="Z29" s="273">
        <v>86</v>
      </c>
      <c r="AA29" s="273">
        <v>9</v>
      </c>
      <c r="AB29" s="273">
        <v>19</v>
      </c>
      <c r="AC29" s="273">
        <v>14</v>
      </c>
      <c r="AD29" s="273">
        <v>69</v>
      </c>
      <c r="AE29" s="273">
        <v>66</v>
      </c>
      <c r="AF29" s="273">
        <v>67</v>
      </c>
      <c r="AG29" s="273">
        <v>22</v>
      </c>
      <c r="AH29" s="273">
        <v>15</v>
      </c>
      <c r="AI29" s="273">
        <v>18</v>
      </c>
      <c r="AJ29" s="273">
        <v>91</v>
      </c>
      <c r="AK29" s="273">
        <v>81</v>
      </c>
      <c r="AL29" s="273">
        <v>86</v>
      </c>
      <c r="AM29" s="273">
        <v>5</v>
      </c>
      <c r="AN29" s="273">
        <v>14</v>
      </c>
      <c r="AO29" s="273">
        <v>9</v>
      </c>
      <c r="AP29" s="273">
        <v>68</v>
      </c>
      <c r="AQ29" s="273">
        <v>72</v>
      </c>
      <c r="AR29" s="273">
        <v>70</v>
      </c>
      <c r="AS29" s="273">
        <v>27</v>
      </c>
      <c r="AT29" s="273">
        <v>14</v>
      </c>
      <c r="AU29" s="273">
        <v>21</v>
      </c>
      <c r="AV29" s="273">
        <v>95</v>
      </c>
      <c r="AW29" s="273">
        <v>86</v>
      </c>
      <c r="AX29" s="273">
        <v>91</v>
      </c>
      <c r="AY29" s="273">
        <v>5</v>
      </c>
      <c r="AZ29" s="273">
        <v>12</v>
      </c>
      <c r="BA29" s="273">
        <v>8</v>
      </c>
      <c r="BB29" s="273">
        <v>70</v>
      </c>
      <c r="BC29" s="273">
        <v>74</v>
      </c>
      <c r="BD29" s="273">
        <v>72</v>
      </c>
      <c r="BE29" s="273">
        <v>25</v>
      </c>
      <c r="BF29" s="273">
        <v>14</v>
      </c>
      <c r="BG29" s="273">
        <v>19</v>
      </c>
      <c r="BH29" s="273">
        <v>95</v>
      </c>
      <c r="BI29" s="273">
        <v>88</v>
      </c>
      <c r="BJ29" s="273">
        <v>92</v>
      </c>
      <c r="BK29" s="273">
        <v>7</v>
      </c>
      <c r="BL29" s="273">
        <v>14</v>
      </c>
      <c r="BM29" s="273">
        <v>10</v>
      </c>
      <c r="BN29" s="273">
        <v>71</v>
      </c>
      <c r="BO29" s="273">
        <v>73</v>
      </c>
      <c r="BP29" s="273">
        <v>72</v>
      </c>
      <c r="BQ29" s="273">
        <v>22</v>
      </c>
      <c r="BR29" s="273">
        <v>13</v>
      </c>
      <c r="BS29" s="273">
        <v>18</v>
      </c>
      <c r="BT29" s="273">
        <v>93</v>
      </c>
      <c r="BU29" s="273">
        <v>86</v>
      </c>
      <c r="BV29" s="273">
        <v>90</v>
      </c>
      <c r="BW29" s="273">
        <v>7</v>
      </c>
      <c r="BX29" s="273">
        <v>18</v>
      </c>
      <c r="BY29" s="273">
        <v>13</v>
      </c>
      <c r="BZ29" s="273">
        <v>72</v>
      </c>
      <c r="CA29" s="273">
        <v>72</v>
      </c>
      <c r="CB29" s="273">
        <v>72</v>
      </c>
      <c r="CC29" s="273">
        <v>21</v>
      </c>
      <c r="CD29" s="273">
        <v>10</v>
      </c>
      <c r="CE29" s="273">
        <v>15</v>
      </c>
      <c r="CF29" s="273">
        <v>93</v>
      </c>
      <c r="CG29" s="273">
        <v>82</v>
      </c>
      <c r="CH29" s="273">
        <v>87</v>
      </c>
      <c r="CI29" s="273">
        <v>6</v>
      </c>
      <c r="CJ29" s="273">
        <v>15</v>
      </c>
      <c r="CK29" s="273">
        <v>10</v>
      </c>
      <c r="CL29" s="273">
        <v>74</v>
      </c>
      <c r="CM29" s="273">
        <v>73</v>
      </c>
      <c r="CN29" s="273">
        <v>74</v>
      </c>
      <c r="CO29" s="273">
        <v>20</v>
      </c>
      <c r="CP29" s="273">
        <v>12</v>
      </c>
      <c r="CQ29" s="273">
        <v>16</v>
      </c>
      <c r="CR29" s="273">
        <v>94</v>
      </c>
      <c r="CS29" s="273">
        <v>85</v>
      </c>
      <c r="CT29" s="273">
        <v>90</v>
      </c>
      <c r="CU29" s="273">
        <v>17</v>
      </c>
      <c r="CV29" s="273">
        <v>29</v>
      </c>
      <c r="CW29" s="273">
        <v>23</v>
      </c>
      <c r="CX29" s="273">
        <v>60</v>
      </c>
      <c r="CY29" s="273">
        <v>56</v>
      </c>
      <c r="CZ29" s="273">
        <v>58</v>
      </c>
      <c r="DA29" s="273">
        <v>23</v>
      </c>
      <c r="DB29" s="273">
        <v>16</v>
      </c>
      <c r="DC29" s="273">
        <v>19</v>
      </c>
      <c r="DD29" s="273">
        <v>83</v>
      </c>
      <c r="DE29" s="273">
        <v>71</v>
      </c>
      <c r="DF29" s="273">
        <v>77</v>
      </c>
      <c r="DG29" s="273">
        <v>20</v>
      </c>
      <c r="DH29" s="273">
        <v>36</v>
      </c>
      <c r="DI29" s="273">
        <v>28</v>
      </c>
      <c r="DJ29" s="273">
        <v>64</v>
      </c>
      <c r="DK29" s="273">
        <v>57</v>
      </c>
      <c r="DL29" s="273">
        <v>60</v>
      </c>
      <c r="DM29" s="273">
        <v>16</v>
      </c>
      <c r="DN29" s="273">
        <v>7</v>
      </c>
      <c r="DO29" s="273">
        <v>12</v>
      </c>
      <c r="DP29" s="273">
        <v>80</v>
      </c>
      <c r="DQ29" s="273">
        <v>64</v>
      </c>
      <c r="DR29" s="273">
        <v>72</v>
      </c>
      <c r="DS29" s="273">
        <v>17</v>
      </c>
      <c r="DT29" s="273">
        <v>27</v>
      </c>
      <c r="DU29" s="273">
        <v>22</v>
      </c>
      <c r="DV29" s="273">
        <v>69</v>
      </c>
      <c r="DW29" s="273">
        <v>59</v>
      </c>
      <c r="DX29" s="273">
        <v>64</v>
      </c>
      <c r="DY29" s="273">
        <v>14</v>
      </c>
      <c r="DZ29" s="273">
        <v>14</v>
      </c>
      <c r="EA29" s="273">
        <v>14</v>
      </c>
      <c r="EB29" s="273">
        <v>83</v>
      </c>
      <c r="EC29" s="273">
        <v>73</v>
      </c>
      <c r="ED29" s="273">
        <v>78</v>
      </c>
      <c r="EE29" s="273">
        <v>14</v>
      </c>
      <c r="EF29" s="273">
        <v>23</v>
      </c>
      <c r="EG29" s="273">
        <v>19</v>
      </c>
      <c r="EH29" s="273">
        <v>72</v>
      </c>
      <c r="EI29" s="273">
        <v>65</v>
      </c>
      <c r="EJ29" s="273">
        <v>68</v>
      </c>
      <c r="EK29" s="273">
        <v>14</v>
      </c>
      <c r="EL29" s="273">
        <v>12</v>
      </c>
      <c r="EM29" s="273">
        <v>13</v>
      </c>
      <c r="EN29" s="273">
        <v>86</v>
      </c>
      <c r="EO29" s="273">
        <v>77</v>
      </c>
      <c r="EP29" s="273">
        <v>81</v>
      </c>
      <c r="EQ29" s="273">
        <v>9</v>
      </c>
      <c r="ER29" s="273">
        <v>18</v>
      </c>
      <c r="ES29" s="273">
        <v>14</v>
      </c>
      <c r="ET29" s="273">
        <v>75</v>
      </c>
      <c r="EU29" s="273">
        <v>71</v>
      </c>
      <c r="EV29" s="273">
        <v>73</v>
      </c>
      <c r="EW29" s="273">
        <v>16</v>
      </c>
      <c r="EX29" s="273">
        <v>11</v>
      </c>
      <c r="EY29" s="273">
        <v>13</v>
      </c>
      <c r="EZ29" s="273">
        <v>91</v>
      </c>
      <c r="FA29" s="273">
        <v>82</v>
      </c>
      <c r="FB29" s="273">
        <v>86</v>
      </c>
      <c r="FC29" s="273">
        <v>10</v>
      </c>
      <c r="FD29" s="273">
        <v>18</v>
      </c>
      <c r="FE29" s="273">
        <v>14</v>
      </c>
      <c r="FF29" s="273">
        <v>76</v>
      </c>
      <c r="FG29" s="273">
        <v>70</v>
      </c>
      <c r="FH29" s="273">
        <v>73</v>
      </c>
      <c r="FI29" s="273">
        <v>14</v>
      </c>
      <c r="FJ29" s="273">
        <v>12</v>
      </c>
      <c r="FK29" s="273">
        <v>13</v>
      </c>
      <c r="FL29" s="273">
        <v>90</v>
      </c>
      <c r="FM29" s="273">
        <v>82</v>
      </c>
      <c r="FN29" s="273">
        <v>86</v>
      </c>
      <c r="FO29" s="273">
        <v>6</v>
      </c>
      <c r="FP29" s="273">
        <v>8</v>
      </c>
      <c r="FQ29" s="273">
        <v>7</v>
      </c>
      <c r="FR29" s="273">
        <v>82</v>
      </c>
      <c r="FS29" s="273">
        <v>77</v>
      </c>
      <c r="FT29" s="273">
        <v>80</v>
      </c>
      <c r="FU29" s="273">
        <v>12</v>
      </c>
      <c r="FV29" s="273">
        <v>14</v>
      </c>
      <c r="FW29" s="273">
        <v>13</v>
      </c>
      <c r="FX29" s="273">
        <v>94</v>
      </c>
      <c r="FY29" s="273">
        <v>92</v>
      </c>
      <c r="FZ29" s="273">
        <v>93</v>
      </c>
      <c r="GA29" s="273">
        <v>5</v>
      </c>
      <c r="GB29" s="273">
        <v>17</v>
      </c>
      <c r="GC29" s="273">
        <v>11</v>
      </c>
      <c r="GD29" s="273">
        <v>73</v>
      </c>
      <c r="GE29" s="273">
        <v>75</v>
      </c>
      <c r="GF29" s="273">
        <v>74</v>
      </c>
      <c r="GG29" s="273">
        <v>22</v>
      </c>
      <c r="GH29" s="273">
        <v>8</v>
      </c>
      <c r="GI29" s="273">
        <v>15</v>
      </c>
      <c r="GJ29" s="273">
        <v>95</v>
      </c>
      <c r="GK29" s="273">
        <v>83</v>
      </c>
      <c r="GL29" s="273">
        <v>89</v>
      </c>
      <c r="GM29" s="273">
        <v>7</v>
      </c>
      <c r="GN29" s="273">
        <v>18</v>
      </c>
      <c r="GO29" s="273">
        <v>12</v>
      </c>
      <c r="GP29" s="273">
        <v>74</v>
      </c>
      <c r="GQ29" s="273">
        <v>74</v>
      </c>
      <c r="GR29" s="273">
        <v>74</v>
      </c>
      <c r="GS29" s="273">
        <v>19</v>
      </c>
      <c r="GT29" s="273">
        <v>8</v>
      </c>
      <c r="GU29" s="273">
        <v>14</v>
      </c>
      <c r="GV29" s="273">
        <v>93</v>
      </c>
      <c r="GW29" s="273">
        <v>82</v>
      </c>
      <c r="GX29" s="273">
        <v>88</v>
      </c>
    </row>
    <row r="30" spans="2:206" x14ac:dyDescent="0.35">
      <c r="B30" t="s">
        <v>239</v>
      </c>
      <c r="C30" s="273">
        <v>9</v>
      </c>
      <c r="D30" s="273">
        <v>20</v>
      </c>
      <c r="E30" s="273">
        <v>15</v>
      </c>
      <c r="F30" s="273">
        <v>65</v>
      </c>
      <c r="G30" s="273">
        <v>65</v>
      </c>
      <c r="H30" s="273">
        <v>65</v>
      </c>
      <c r="I30" s="273">
        <v>26</v>
      </c>
      <c r="J30" s="273">
        <v>16</v>
      </c>
      <c r="K30" s="273">
        <v>21</v>
      </c>
      <c r="L30" s="273">
        <v>91</v>
      </c>
      <c r="M30" s="273">
        <v>80</v>
      </c>
      <c r="N30" s="273">
        <v>85</v>
      </c>
      <c r="O30" s="273">
        <v>9</v>
      </c>
      <c r="P30" s="273">
        <v>17</v>
      </c>
      <c r="Q30" s="273">
        <v>13</v>
      </c>
      <c r="R30" s="273">
        <v>65</v>
      </c>
      <c r="S30" s="273">
        <v>65</v>
      </c>
      <c r="T30" s="273">
        <v>65</v>
      </c>
      <c r="U30" s="273">
        <v>26</v>
      </c>
      <c r="V30" s="273">
        <v>18</v>
      </c>
      <c r="W30" s="273">
        <v>22</v>
      </c>
      <c r="X30" s="273">
        <v>91</v>
      </c>
      <c r="Y30" s="273">
        <v>83</v>
      </c>
      <c r="Z30" s="273">
        <v>87</v>
      </c>
      <c r="AA30" s="273">
        <v>9</v>
      </c>
      <c r="AB30" s="273">
        <v>17</v>
      </c>
      <c r="AC30" s="273">
        <v>13</v>
      </c>
      <c r="AD30" s="273">
        <v>69</v>
      </c>
      <c r="AE30" s="273">
        <v>68</v>
      </c>
      <c r="AF30" s="273">
        <v>69</v>
      </c>
      <c r="AG30" s="273">
        <v>22</v>
      </c>
      <c r="AH30" s="273">
        <v>15</v>
      </c>
      <c r="AI30" s="273">
        <v>18</v>
      </c>
      <c r="AJ30" s="273">
        <v>91</v>
      </c>
      <c r="AK30" s="273">
        <v>83</v>
      </c>
      <c r="AL30" s="273">
        <v>87</v>
      </c>
      <c r="AM30" s="273">
        <v>5</v>
      </c>
      <c r="AN30" s="273">
        <v>14</v>
      </c>
      <c r="AO30" s="273">
        <v>9</v>
      </c>
      <c r="AP30" s="273">
        <v>71</v>
      </c>
      <c r="AQ30" s="273">
        <v>72</v>
      </c>
      <c r="AR30" s="273">
        <v>72</v>
      </c>
      <c r="AS30" s="273">
        <v>24</v>
      </c>
      <c r="AT30" s="273">
        <v>14</v>
      </c>
      <c r="AU30" s="273">
        <v>19</v>
      </c>
      <c r="AV30" s="273">
        <v>95</v>
      </c>
      <c r="AW30" s="273">
        <v>86</v>
      </c>
      <c r="AX30" s="273">
        <v>91</v>
      </c>
      <c r="AY30" s="273">
        <v>5</v>
      </c>
      <c r="AZ30" s="273">
        <v>10</v>
      </c>
      <c r="BA30" s="273">
        <v>7</v>
      </c>
      <c r="BB30" s="273">
        <v>72</v>
      </c>
      <c r="BC30" s="273">
        <v>75</v>
      </c>
      <c r="BD30" s="273">
        <v>74</v>
      </c>
      <c r="BE30" s="273">
        <v>23</v>
      </c>
      <c r="BF30" s="273">
        <v>15</v>
      </c>
      <c r="BG30" s="273">
        <v>19</v>
      </c>
      <c r="BH30" s="273">
        <v>95</v>
      </c>
      <c r="BI30" s="273">
        <v>90</v>
      </c>
      <c r="BJ30" s="273">
        <v>93</v>
      </c>
      <c r="BK30" s="273">
        <v>7</v>
      </c>
      <c r="BL30" s="273">
        <v>14</v>
      </c>
      <c r="BM30" s="273">
        <v>11</v>
      </c>
      <c r="BN30" s="273">
        <v>72</v>
      </c>
      <c r="BO30" s="273">
        <v>71</v>
      </c>
      <c r="BP30" s="273">
        <v>72</v>
      </c>
      <c r="BQ30" s="273">
        <v>21</v>
      </c>
      <c r="BR30" s="273">
        <v>15</v>
      </c>
      <c r="BS30" s="273">
        <v>18</v>
      </c>
      <c r="BT30" s="273">
        <v>93</v>
      </c>
      <c r="BU30" s="273">
        <v>86</v>
      </c>
      <c r="BV30" s="273">
        <v>89</v>
      </c>
      <c r="BW30" s="273">
        <v>7</v>
      </c>
      <c r="BX30" s="273">
        <v>19</v>
      </c>
      <c r="BY30" s="273">
        <v>13</v>
      </c>
      <c r="BZ30" s="273">
        <v>73</v>
      </c>
      <c r="CA30" s="273">
        <v>70</v>
      </c>
      <c r="CB30" s="273">
        <v>72</v>
      </c>
      <c r="CC30" s="273">
        <v>19</v>
      </c>
      <c r="CD30" s="273">
        <v>10</v>
      </c>
      <c r="CE30" s="273">
        <v>15</v>
      </c>
      <c r="CF30" s="273">
        <v>93</v>
      </c>
      <c r="CG30" s="273">
        <v>81</v>
      </c>
      <c r="CH30" s="273">
        <v>87</v>
      </c>
      <c r="CI30" s="273">
        <v>7</v>
      </c>
      <c r="CJ30" s="273">
        <v>16</v>
      </c>
      <c r="CK30" s="273">
        <v>11</v>
      </c>
      <c r="CL30" s="273">
        <v>75</v>
      </c>
      <c r="CM30" s="273">
        <v>73</v>
      </c>
      <c r="CN30" s="273">
        <v>74</v>
      </c>
      <c r="CO30" s="273">
        <v>19</v>
      </c>
      <c r="CP30" s="273">
        <v>11</v>
      </c>
      <c r="CQ30" s="273">
        <v>15</v>
      </c>
      <c r="CR30" s="273">
        <v>93</v>
      </c>
      <c r="CS30" s="273">
        <v>84</v>
      </c>
      <c r="CT30" s="273">
        <v>89</v>
      </c>
      <c r="CU30" s="273">
        <v>19</v>
      </c>
      <c r="CV30" s="273">
        <v>32</v>
      </c>
      <c r="CW30" s="273">
        <v>26</v>
      </c>
      <c r="CX30" s="273">
        <v>60</v>
      </c>
      <c r="CY30" s="273">
        <v>55</v>
      </c>
      <c r="CZ30" s="273">
        <v>57</v>
      </c>
      <c r="DA30" s="273">
        <v>20</v>
      </c>
      <c r="DB30" s="273">
        <v>13</v>
      </c>
      <c r="DC30" s="273">
        <v>17</v>
      </c>
      <c r="DD30" s="273">
        <v>81</v>
      </c>
      <c r="DE30" s="273">
        <v>68</v>
      </c>
      <c r="DF30" s="273">
        <v>74</v>
      </c>
      <c r="DG30" s="273">
        <v>22</v>
      </c>
      <c r="DH30" s="273">
        <v>39</v>
      </c>
      <c r="DI30" s="273">
        <v>31</v>
      </c>
      <c r="DJ30" s="273">
        <v>64</v>
      </c>
      <c r="DK30" s="273">
        <v>54</v>
      </c>
      <c r="DL30" s="273">
        <v>59</v>
      </c>
      <c r="DM30" s="273">
        <v>14</v>
      </c>
      <c r="DN30" s="273">
        <v>6</v>
      </c>
      <c r="DO30" s="273">
        <v>10</v>
      </c>
      <c r="DP30" s="273">
        <v>78</v>
      </c>
      <c r="DQ30" s="273">
        <v>61</v>
      </c>
      <c r="DR30" s="273">
        <v>69</v>
      </c>
      <c r="DS30" s="273">
        <v>20</v>
      </c>
      <c r="DT30" s="273">
        <v>29</v>
      </c>
      <c r="DU30" s="273">
        <v>24</v>
      </c>
      <c r="DV30" s="273">
        <v>67</v>
      </c>
      <c r="DW30" s="273">
        <v>58</v>
      </c>
      <c r="DX30" s="273">
        <v>62</v>
      </c>
      <c r="DY30" s="273">
        <v>13</v>
      </c>
      <c r="DZ30" s="273">
        <v>13</v>
      </c>
      <c r="EA30" s="273">
        <v>13</v>
      </c>
      <c r="EB30" s="273">
        <v>80</v>
      </c>
      <c r="EC30" s="273">
        <v>71</v>
      </c>
      <c r="ED30" s="273">
        <v>76</v>
      </c>
      <c r="EE30" s="273">
        <v>15</v>
      </c>
      <c r="EF30" s="273">
        <v>23</v>
      </c>
      <c r="EG30" s="273">
        <v>19</v>
      </c>
      <c r="EH30" s="273">
        <v>72</v>
      </c>
      <c r="EI30" s="273">
        <v>65</v>
      </c>
      <c r="EJ30" s="273">
        <v>68</v>
      </c>
      <c r="EK30" s="273">
        <v>13</v>
      </c>
      <c r="EL30" s="273">
        <v>12</v>
      </c>
      <c r="EM30" s="273">
        <v>12</v>
      </c>
      <c r="EN30" s="273">
        <v>85</v>
      </c>
      <c r="EO30" s="273">
        <v>77</v>
      </c>
      <c r="EP30" s="273">
        <v>81</v>
      </c>
      <c r="EQ30" s="273">
        <v>9</v>
      </c>
      <c r="ER30" s="273">
        <v>18</v>
      </c>
      <c r="ES30" s="273">
        <v>14</v>
      </c>
      <c r="ET30" s="273">
        <v>77</v>
      </c>
      <c r="EU30" s="273">
        <v>72</v>
      </c>
      <c r="EV30" s="273">
        <v>74</v>
      </c>
      <c r="EW30" s="273">
        <v>14</v>
      </c>
      <c r="EX30" s="273">
        <v>10</v>
      </c>
      <c r="EY30" s="273">
        <v>12</v>
      </c>
      <c r="EZ30" s="273">
        <v>91</v>
      </c>
      <c r="FA30" s="273">
        <v>82</v>
      </c>
      <c r="FB30" s="273">
        <v>86</v>
      </c>
      <c r="FC30" s="273">
        <v>10</v>
      </c>
      <c r="FD30" s="273">
        <v>17</v>
      </c>
      <c r="FE30" s="273">
        <v>14</v>
      </c>
      <c r="FF30" s="273">
        <v>77</v>
      </c>
      <c r="FG30" s="273">
        <v>70</v>
      </c>
      <c r="FH30" s="273">
        <v>73</v>
      </c>
      <c r="FI30" s="273">
        <v>13</v>
      </c>
      <c r="FJ30" s="273">
        <v>13</v>
      </c>
      <c r="FK30" s="273">
        <v>13</v>
      </c>
      <c r="FL30" s="273">
        <v>90</v>
      </c>
      <c r="FM30" s="273">
        <v>83</v>
      </c>
      <c r="FN30" s="273">
        <v>86</v>
      </c>
      <c r="FO30" s="273">
        <v>6</v>
      </c>
      <c r="FP30" s="273">
        <v>8</v>
      </c>
      <c r="FQ30" s="273">
        <v>7</v>
      </c>
      <c r="FR30" s="273">
        <v>83</v>
      </c>
      <c r="FS30" s="273">
        <v>78</v>
      </c>
      <c r="FT30" s="273">
        <v>80</v>
      </c>
      <c r="FU30" s="273">
        <v>11</v>
      </c>
      <c r="FV30" s="273">
        <v>14</v>
      </c>
      <c r="FW30" s="273">
        <v>13</v>
      </c>
      <c r="FX30" s="273">
        <v>94</v>
      </c>
      <c r="FY30" s="273">
        <v>92</v>
      </c>
      <c r="FZ30" s="273">
        <v>93</v>
      </c>
      <c r="GA30" s="273">
        <v>5</v>
      </c>
      <c r="GB30" s="273">
        <v>17</v>
      </c>
      <c r="GC30" s="273">
        <v>11</v>
      </c>
      <c r="GD30" s="273">
        <v>74</v>
      </c>
      <c r="GE30" s="273">
        <v>75</v>
      </c>
      <c r="GF30" s="273">
        <v>74</v>
      </c>
      <c r="GG30" s="273">
        <v>20</v>
      </c>
      <c r="GH30" s="273">
        <v>8</v>
      </c>
      <c r="GI30" s="273">
        <v>14</v>
      </c>
      <c r="GJ30" s="273">
        <v>95</v>
      </c>
      <c r="GK30" s="273">
        <v>83</v>
      </c>
      <c r="GL30" s="273">
        <v>89</v>
      </c>
      <c r="GM30" s="273">
        <v>6</v>
      </c>
      <c r="GN30" s="273">
        <v>17</v>
      </c>
      <c r="GO30" s="273">
        <v>12</v>
      </c>
      <c r="GP30" s="273">
        <v>77</v>
      </c>
      <c r="GQ30" s="273">
        <v>75</v>
      </c>
      <c r="GR30" s="273">
        <v>76</v>
      </c>
      <c r="GS30" s="273">
        <v>18</v>
      </c>
      <c r="GT30" s="273">
        <v>8</v>
      </c>
      <c r="GU30" s="273">
        <v>13</v>
      </c>
      <c r="GV30" s="273">
        <v>94</v>
      </c>
      <c r="GW30" s="273">
        <v>83</v>
      </c>
      <c r="GX30" s="273">
        <v>88</v>
      </c>
    </row>
    <row r="31" spans="2:206" x14ac:dyDescent="0.35">
      <c r="B31" t="s">
        <v>237</v>
      </c>
      <c r="C31" s="273">
        <v>8</v>
      </c>
      <c r="D31" s="273">
        <v>17</v>
      </c>
      <c r="E31" s="273">
        <v>12</v>
      </c>
      <c r="F31" s="273">
        <v>61</v>
      </c>
      <c r="G31" s="273">
        <v>64</v>
      </c>
      <c r="H31" s="273">
        <v>63</v>
      </c>
      <c r="I31" s="273">
        <v>31</v>
      </c>
      <c r="J31" s="273">
        <v>19</v>
      </c>
      <c r="K31" s="273">
        <v>25</v>
      </c>
      <c r="L31" s="273">
        <v>92</v>
      </c>
      <c r="M31" s="273">
        <v>83</v>
      </c>
      <c r="N31" s="273">
        <v>88</v>
      </c>
      <c r="O31" s="273">
        <v>8</v>
      </c>
      <c r="P31" s="273">
        <v>16</v>
      </c>
      <c r="Q31" s="273">
        <v>12</v>
      </c>
      <c r="R31" s="273">
        <v>62</v>
      </c>
      <c r="S31" s="273">
        <v>63</v>
      </c>
      <c r="T31" s="273">
        <v>63</v>
      </c>
      <c r="U31" s="273">
        <v>30</v>
      </c>
      <c r="V31" s="273">
        <v>21</v>
      </c>
      <c r="W31" s="273">
        <v>25</v>
      </c>
      <c r="X31" s="273">
        <v>92</v>
      </c>
      <c r="Y31" s="273">
        <v>84</v>
      </c>
      <c r="Z31" s="273">
        <v>88</v>
      </c>
      <c r="AA31" s="273">
        <v>8</v>
      </c>
      <c r="AB31" s="273">
        <v>17</v>
      </c>
      <c r="AC31" s="273">
        <v>13</v>
      </c>
      <c r="AD31" s="273">
        <v>67</v>
      </c>
      <c r="AE31" s="273">
        <v>66</v>
      </c>
      <c r="AF31" s="273">
        <v>66</v>
      </c>
      <c r="AG31" s="273">
        <v>25</v>
      </c>
      <c r="AH31" s="273">
        <v>17</v>
      </c>
      <c r="AI31" s="273">
        <v>21</v>
      </c>
      <c r="AJ31" s="273">
        <v>92</v>
      </c>
      <c r="AK31" s="273">
        <v>83</v>
      </c>
      <c r="AL31" s="273">
        <v>87</v>
      </c>
      <c r="AM31" s="273">
        <v>5</v>
      </c>
      <c r="AN31" s="273">
        <v>14</v>
      </c>
      <c r="AO31" s="273">
        <v>10</v>
      </c>
      <c r="AP31" s="273">
        <v>69</v>
      </c>
      <c r="AQ31" s="273">
        <v>72</v>
      </c>
      <c r="AR31" s="273">
        <v>70</v>
      </c>
      <c r="AS31" s="273">
        <v>26</v>
      </c>
      <c r="AT31" s="273">
        <v>14</v>
      </c>
      <c r="AU31" s="273">
        <v>20</v>
      </c>
      <c r="AV31" s="273">
        <v>95</v>
      </c>
      <c r="AW31" s="273">
        <v>86</v>
      </c>
      <c r="AX31" s="273">
        <v>90</v>
      </c>
      <c r="AY31" s="273">
        <v>5</v>
      </c>
      <c r="AZ31" s="273">
        <v>10</v>
      </c>
      <c r="BA31" s="273">
        <v>7</v>
      </c>
      <c r="BB31" s="273">
        <v>69</v>
      </c>
      <c r="BC31" s="273">
        <v>73</v>
      </c>
      <c r="BD31" s="273">
        <v>71</v>
      </c>
      <c r="BE31" s="273">
        <v>27</v>
      </c>
      <c r="BF31" s="273">
        <v>17</v>
      </c>
      <c r="BG31" s="273">
        <v>22</v>
      </c>
      <c r="BH31" s="273">
        <v>95</v>
      </c>
      <c r="BI31" s="273">
        <v>90</v>
      </c>
      <c r="BJ31" s="273">
        <v>93</v>
      </c>
      <c r="BK31" s="273">
        <v>6</v>
      </c>
      <c r="BL31" s="273">
        <v>12</v>
      </c>
      <c r="BM31" s="273">
        <v>9</v>
      </c>
      <c r="BN31" s="273">
        <v>70</v>
      </c>
      <c r="BO31" s="273">
        <v>71</v>
      </c>
      <c r="BP31" s="273">
        <v>71</v>
      </c>
      <c r="BQ31" s="273">
        <v>24</v>
      </c>
      <c r="BR31" s="273">
        <v>16</v>
      </c>
      <c r="BS31" s="273">
        <v>20</v>
      </c>
      <c r="BT31" s="273">
        <v>94</v>
      </c>
      <c r="BU31" s="273">
        <v>88</v>
      </c>
      <c r="BV31" s="273">
        <v>91</v>
      </c>
      <c r="BW31" s="273">
        <v>6</v>
      </c>
      <c r="BX31" s="273">
        <v>16</v>
      </c>
      <c r="BY31" s="273">
        <v>11</v>
      </c>
      <c r="BZ31" s="273">
        <v>71</v>
      </c>
      <c r="CA31" s="273">
        <v>71</v>
      </c>
      <c r="CB31" s="273">
        <v>71</v>
      </c>
      <c r="CC31" s="273">
        <v>23</v>
      </c>
      <c r="CD31" s="273">
        <v>13</v>
      </c>
      <c r="CE31" s="273">
        <v>18</v>
      </c>
      <c r="CF31" s="273">
        <v>94</v>
      </c>
      <c r="CG31" s="273">
        <v>84</v>
      </c>
      <c r="CH31" s="273">
        <v>89</v>
      </c>
      <c r="CI31" s="273">
        <v>6</v>
      </c>
      <c r="CJ31" s="273">
        <v>13</v>
      </c>
      <c r="CK31" s="273">
        <v>9</v>
      </c>
      <c r="CL31" s="273">
        <v>72</v>
      </c>
      <c r="CM31" s="273">
        <v>73</v>
      </c>
      <c r="CN31" s="273">
        <v>73</v>
      </c>
      <c r="CO31" s="273">
        <v>23</v>
      </c>
      <c r="CP31" s="273">
        <v>14</v>
      </c>
      <c r="CQ31" s="273">
        <v>18</v>
      </c>
      <c r="CR31" s="273">
        <v>94</v>
      </c>
      <c r="CS31" s="273">
        <v>87</v>
      </c>
      <c r="CT31" s="273">
        <v>91</v>
      </c>
      <c r="CU31" s="273">
        <v>16</v>
      </c>
      <c r="CV31" s="273">
        <v>27</v>
      </c>
      <c r="CW31" s="273">
        <v>22</v>
      </c>
      <c r="CX31" s="273">
        <v>59</v>
      </c>
      <c r="CY31" s="273">
        <v>55</v>
      </c>
      <c r="CZ31" s="273">
        <v>57</v>
      </c>
      <c r="DA31" s="273">
        <v>25</v>
      </c>
      <c r="DB31" s="273">
        <v>18</v>
      </c>
      <c r="DC31" s="273">
        <v>21</v>
      </c>
      <c r="DD31" s="273">
        <v>84</v>
      </c>
      <c r="DE31" s="273">
        <v>73</v>
      </c>
      <c r="DF31" s="273">
        <v>78</v>
      </c>
      <c r="DG31" s="273">
        <v>20</v>
      </c>
      <c r="DH31" s="273">
        <v>35</v>
      </c>
      <c r="DI31" s="273">
        <v>27</v>
      </c>
      <c r="DJ31" s="273">
        <v>63</v>
      </c>
      <c r="DK31" s="273">
        <v>57</v>
      </c>
      <c r="DL31" s="273">
        <v>60</v>
      </c>
      <c r="DM31" s="273">
        <v>17</v>
      </c>
      <c r="DN31" s="273">
        <v>9</v>
      </c>
      <c r="DO31" s="273">
        <v>13</v>
      </c>
      <c r="DP31" s="273">
        <v>80</v>
      </c>
      <c r="DQ31" s="273">
        <v>65</v>
      </c>
      <c r="DR31" s="273">
        <v>73</v>
      </c>
      <c r="DS31" s="273">
        <v>17</v>
      </c>
      <c r="DT31" s="273">
        <v>24</v>
      </c>
      <c r="DU31" s="273">
        <v>21</v>
      </c>
      <c r="DV31" s="273">
        <v>67</v>
      </c>
      <c r="DW31" s="273">
        <v>59</v>
      </c>
      <c r="DX31" s="273">
        <v>63</v>
      </c>
      <c r="DY31" s="273">
        <v>16</v>
      </c>
      <c r="DZ31" s="273">
        <v>17</v>
      </c>
      <c r="EA31" s="273">
        <v>17</v>
      </c>
      <c r="EB31" s="273">
        <v>83</v>
      </c>
      <c r="EC31" s="273">
        <v>76</v>
      </c>
      <c r="ED31" s="273">
        <v>79</v>
      </c>
      <c r="EE31" s="273">
        <v>13</v>
      </c>
      <c r="EF31" s="273">
        <v>20</v>
      </c>
      <c r="EG31" s="273">
        <v>16</v>
      </c>
      <c r="EH31" s="273">
        <v>72</v>
      </c>
      <c r="EI31" s="273">
        <v>65</v>
      </c>
      <c r="EJ31" s="273">
        <v>68</v>
      </c>
      <c r="EK31" s="273">
        <v>15</v>
      </c>
      <c r="EL31" s="273">
        <v>15</v>
      </c>
      <c r="EM31" s="273">
        <v>15</v>
      </c>
      <c r="EN31" s="273">
        <v>87</v>
      </c>
      <c r="EO31" s="273">
        <v>80</v>
      </c>
      <c r="EP31" s="273">
        <v>84</v>
      </c>
      <c r="EQ31" s="273">
        <v>8</v>
      </c>
      <c r="ER31" s="273">
        <v>16</v>
      </c>
      <c r="ES31" s="273">
        <v>12</v>
      </c>
      <c r="ET31" s="273">
        <v>76</v>
      </c>
      <c r="EU31" s="273">
        <v>72</v>
      </c>
      <c r="EV31" s="273">
        <v>74</v>
      </c>
      <c r="EW31" s="273">
        <v>16</v>
      </c>
      <c r="EX31" s="273">
        <v>12</v>
      </c>
      <c r="EY31" s="273">
        <v>14</v>
      </c>
      <c r="EZ31" s="273">
        <v>92</v>
      </c>
      <c r="FA31" s="273">
        <v>84</v>
      </c>
      <c r="FB31" s="273">
        <v>88</v>
      </c>
      <c r="FC31" s="273">
        <v>9</v>
      </c>
      <c r="FD31" s="273">
        <v>15</v>
      </c>
      <c r="FE31" s="273">
        <v>12</v>
      </c>
      <c r="FF31" s="273">
        <v>75</v>
      </c>
      <c r="FG31" s="273">
        <v>68</v>
      </c>
      <c r="FH31" s="273">
        <v>72</v>
      </c>
      <c r="FI31" s="273">
        <v>16</v>
      </c>
      <c r="FJ31" s="273">
        <v>17</v>
      </c>
      <c r="FK31" s="273">
        <v>16</v>
      </c>
      <c r="FL31" s="273">
        <v>91</v>
      </c>
      <c r="FM31" s="273">
        <v>85</v>
      </c>
      <c r="FN31" s="273">
        <v>88</v>
      </c>
      <c r="FO31" s="273">
        <v>6</v>
      </c>
      <c r="FP31" s="273">
        <v>8</v>
      </c>
      <c r="FQ31" s="273">
        <v>7</v>
      </c>
      <c r="FR31" s="273">
        <v>82</v>
      </c>
      <c r="FS31" s="273">
        <v>77</v>
      </c>
      <c r="FT31" s="273">
        <v>79</v>
      </c>
      <c r="FU31" s="273">
        <v>12</v>
      </c>
      <c r="FV31" s="273">
        <v>16</v>
      </c>
      <c r="FW31" s="273">
        <v>14</v>
      </c>
      <c r="FX31" s="273">
        <v>94</v>
      </c>
      <c r="FY31" s="273">
        <v>92</v>
      </c>
      <c r="FZ31" s="273">
        <v>93</v>
      </c>
      <c r="GA31" s="273">
        <v>5</v>
      </c>
      <c r="GB31" s="273">
        <v>16</v>
      </c>
      <c r="GC31" s="273">
        <v>11</v>
      </c>
      <c r="GD31" s="273">
        <v>72</v>
      </c>
      <c r="GE31" s="273">
        <v>74</v>
      </c>
      <c r="GF31" s="273">
        <v>73</v>
      </c>
      <c r="GG31" s="273">
        <v>23</v>
      </c>
      <c r="GH31" s="273">
        <v>10</v>
      </c>
      <c r="GI31" s="273">
        <v>16</v>
      </c>
      <c r="GJ31" s="273">
        <v>95</v>
      </c>
      <c r="GK31" s="273">
        <v>84</v>
      </c>
      <c r="GL31" s="273">
        <v>89</v>
      </c>
      <c r="GM31" s="273">
        <v>6</v>
      </c>
      <c r="GN31" s="273">
        <v>16</v>
      </c>
      <c r="GO31" s="273">
        <v>11</v>
      </c>
      <c r="GP31" s="273">
        <v>73</v>
      </c>
      <c r="GQ31" s="273">
        <v>74</v>
      </c>
      <c r="GR31" s="273">
        <v>74</v>
      </c>
      <c r="GS31" s="273">
        <v>21</v>
      </c>
      <c r="GT31" s="273">
        <v>10</v>
      </c>
      <c r="GU31" s="273">
        <v>15</v>
      </c>
      <c r="GV31" s="273">
        <v>94</v>
      </c>
      <c r="GW31" s="273">
        <v>84</v>
      </c>
      <c r="GX31" s="273">
        <v>89</v>
      </c>
    </row>
    <row r="32" spans="2:206" x14ac:dyDescent="0.35">
      <c r="B32" t="s">
        <v>429</v>
      </c>
      <c r="C32" s="273">
        <v>13</v>
      </c>
      <c r="D32" s="273">
        <v>23</v>
      </c>
      <c r="E32" s="273">
        <v>18</v>
      </c>
      <c r="F32" s="273">
        <v>60</v>
      </c>
      <c r="G32" s="273">
        <v>60</v>
      </c>
      <c r="H32" s="273">
        <v>60</v>
      </c>
      <c r="I32" s="273">
        <v>28</v>
      </c>
      <c r="J32" s="273">
        <v>17</v>
      </c>
      <c r="K32" s="273">
        <v>22</v>
      </c>
      <c r="L32" s="273">
        <v>87</v>
      </c>
      <c r="M32" s="273">
        <v>77</v>
      </c>
      <c r="N32" s="273">
        <v>82</v>
      </c>
      <c r="O32" s="273">
        <v>14</v>
      </c>
      <c r="P32" s="273">
        <v>23</v>
      </c>
      <c r="Q32" s="273">
        <v>19</v>
      </c>
      <c r="R32" s="273">
        <v>59</v>
      </c>
      <c r="S32" s="273">
        <v>59</v>
      </c>
      <c r="T32" s="273">
        <v>59</v>
      </c>
      <c r="U32" s="273">
        <v>26</v>
      </c>
      <c r="V32" s="273">
        <v>18</v>
      </c>
      <c r="W32" s="273">
        <v>22</v>
      </c>
      <c r="X32" s="273">
        <v>86</v>
      </c>
      <c r="Y32" s="273">
        <v>77</v>
      </c>
      <c r="Z32" s="273">
        <v>81</v>
      </c>
      <c r="AA32" s="273">
        <v>15</v>
      </c>
      <c r="AB32" s="273">
        <v>25</v>
      </c>
      <c r="AC32" s="273">
        <v>20</v>
      </c>
      <c r="AD32" s="273">
        <v>63</v>
      </c>
      <c r="AE32" s="273">
        <v>60</v>
      </c>
      <c r="AF32" s="273">
        <v>61</v>
      </c>
      <c r="AG32" s="273">
        <v>22</v>
      </c>
      <c r="AH32" s="273">
        <v>15</v>
      </c>
      <c r="AI32" s="273">
        <v>19</v>
      </c>
      <c r="AJ32" s="273">
        <v>85</v>
      </c>
      <c r="AK32" s="273">
        <v>75</v>
      </c>
      <c r="AL32" s="273">
        <v>80</v>
      </c>
      <c r="AM32" s="273">
        <v>8</v>
      </c>
      <c r="AN32" s="273">
        <v>17</v>
      </c>
      <c r="AO32" s="273">
        <v>12</v>
      </c>
      <c r="AP32" s="273">
        <v>67</v>
      </c>
      <c r="AQ32" s="273">
        <v>68</v>
      </c>
      <c r="AR32" s="273">
        <v>67</v>
      </c>
      <c r="AS32" s="273">
        <v>25</v>
      </c>
      <c r="AT32" s="273">
        <v>15</v>
      </c>
      <c r="AU32" s="273">
        <v>20</v>
      </c>
      <c r="AV32" s="273">
        <v>92</v>
      </c>
      <c r="AW32" s="273">
        <v>83</v>
      </c>
      <c r="AX32" s="273">
        <v>88</v>
      </c>
      <c r="AY32" s="273">
        <v>8</v>
      </c>
      <c r="AZ32" s="273">
        <v>15</v>
      </c>
      <c r="BA32" s="273">
        <v>11</v>
      </c>
      <c r="BB32" s="273">
        <v>67</v>
      </c>
      <c r="BC32" s="273">
        <v>68</v>
      </c>
      <c r="BD32" s="273">
        <v>67</v>
      </c>
      <c r="BE32" s="273">
        <v>25</v>
      </c>
      <c r="BF32" s="273">
        <v>17</v>
      </c>
      <c r="BG32" s="273">
        <v>21</v>
      </c>
      <c r="BH32" s="273">
        <v>92</v>
      </c>
      <c r="BI32" s="273">
        <v>85</v>
      </c>
      <c r="BJ32" s="273">
        <v>89</v>
      </c>
      <c r="BK32" s="273">
        <v>11</v>
      </c>
      <c r="BL32" s="273">
        <v>18</v>
      </c>
      <c r="BM32" s="273">
        <v>14</v>
      </c>
      <c r="BN32" s="273">
        <v>67</v>
      </c>
      <c r="BO32" s="273">
        <v>67</v>
      </c>
      <c r="BP32" s="273">
        <v>67</v>
      </c>
      <c r="BQ32" s="273">
        <v>22</v>
      </c>
      <c r="BR32" s="273">
        <v>15</v>
      </c>
      <c r="BS32" s="273">
        <v>19</v>
      </c>
      <c r="BT32" s="273">
        <v>89</v>
      </c>
      <c r="BU32" s="273">
        <v>82</v>
      </c>
      <c r="BV32" s="273">
        <v>86</v>
      </c>
      <c r="BW32" s="273">
        <v>10</v>
      </c>
      <c r="BX32" s="273">
        <v>21</v>
      </c>
      <c r="BY32" s="273">
        <v>16</v>
      </c>
      <c r="BZ32" s="273">
        <v>68</v>
      </c>
      <c r="CA32" s="273">
        <v>67</v>
      </c>
      <c r="CB32" s="273">
        <v>67</v>
      </c>
      <c r="CC32" s="273">
        <v>22</v>
      </c>
      <c r="CD32" s="273">
        <v>12</v>
      </c>
      <c r="CE32" s="273">
        <v>17</v>
      </c>
      <c r="CF32" s="273">
        <v>90</v>
      </c>
      <c r="CG32" s="273">
        <v>79</v>
      </c>
      <c r="CH32" s="273">
        <v>84</v>
      </c>
      <c r="CI32" s="273">
        <v>9</v>
      </c>
      <c r="CJ32" s="273">
        <v>19</v>
      </c>
      <c r="CK32" s="273">
        <v>14</v>
      </c>
      <c r="CL32" s="273">
        <v>69</v>
      </c>
      <c r="CM32" s="273">
        <v>68</v>
      </c>
      <c r="CN32" s="273">
        <v>69</v>
      </c>
      <c r="CO32" s="273">
        <v>22</v>
      </c>
      <c r="CP32" s="273">
        <v>13</v>
      </c>
      <c r="CQ32" s="273">
        <v>17</v>
      </c>
      <c r="CR32" s="273">
        <v>91</v>
      </c>
      <c r="CS32" s="273">
        <v>81</v>
      </c>
      <c r="CT32" s="273">
        <v>86</v>
      </c>
      <c r="CU32" s="273">
        <v>23</v>
      </c>
      <c r="CV32" s="273">
        <v>34</v>
      </c>
      <c r="CW32" s="273">
        <v>29</v>
      </c>
      <c r="CX32" s="273">
        <v>54</v>
      </c>
      <c r="CY32" s="273">
        <v>49</v>
      </c>
      <c r="CZ32" s="273">
        <v>51</v>
      </c>
      <c r="DA32" s="273">
        <v>23</v>
      </c>
      <c r="DB32" s="273">
        <v>17</v>
      </c>
      <c r="DC32" s="273">
        <v>20</v>
      </c>
      <c r="DD32" s="273">
        <v>77</v>
      </c>
      <c r="DE32" s="273">
        <v>66</v>
      </c>
      <c r="DF32" s="273">
        <v>71</v>
      </c>
      <c r="DG32" s="273">
        <v>27</v>
      </c>
      <c r="DH32" s="273">
        <v>41</v>
      </c>
      <c r="DI32" s="273">
        <v>34</v>
      </c>
      <c r="DJ32" s="273">
        <v>57</v>
      </c>
      <c r="DK32" s="273">
        <v>50</v>
      </c>
      <c r="DL32" s="273">
        <v>53</v>
      </c>
      <c r="DM32" s="273">
        <v>16</v>
      </c>
      <c r="DN32" s="273">
        <v>9</v>
      </c>
      <c r="DO32" s="273">
        <v>13</v>
      </c>
      <c r="DP32" s="273">
        <v>73</v>
      </c>
      <c r="DQ32" s="273">
        <v>59</v>
      </c>
      <c r="DR32" s="273">
        <v>66</v>
      </c>
      <c r="DS32" s="273">
        <v>23</v>
      </c>
      <c r="DT32" s="273">
        <v>31</v>
      </c>
      <c r="DU32" s="273">
        <v>27</v>
      </c>
      <c r="DV32" s="273">
        <v>62</v>
      </c>
      <c r="DW32" s="273">
        <v>54</v>
      </c>
      <c r="DX32" s="273">
        <v>58</v>
      </c>
      <c r="DY32" s="273">
        <v>16</v>
      </c>
      <c r="DZ32" s="273">
        <v>16</v>
      </c>
      <c r="EA32" s="273">
        <v>16</v>
      </c>
      <c r="EB32" s="273">
        <v>77</v>
      </c>
      <c r="EC32" s="273">
        <v>69</v>
      </c>
      <c r="ED32" s="273">
        <v>73</v>
      </c>
      <c r="EE32" s="273">
        <v>20</v>
      </c>
      <c r="EF32" s="273">
        <v>27</v>
      </c>
      <c r="EG32" s="273">
        <v>24</v>
      </c>
      <c r="EH32" s="273">
        <v>65</v>
      </c>
      <c r="EI32" s="273">
        <v>58</v>
      </c>
      <c r="EJ32" s="273">
        <v>62</v>
      </c>
      <c r="EK32" s="273">
        <v>15</v>
      </c>
      <c r="EL32" s="273">
        <v>14</v>
      </c>
      <c r="EM32" s="273">
        <v>15</v>
      </c>
      <c r="EN32" s="273">
        <v>80</v>
      </c>
      <c r="EO32" s="273">
        <v>73</v>
      </c>
      <c r="EP32" s="273">
        <v>76</v>
      </c>
      <c r="EQ32" s="273">
        <v>14</v>
      </c>
      <c r="ER32" s="273">
        <v>23</v>
      </c>
      <c r="ES32" s="273">
        <v>19</v>
      </c>
      <c r="ET32" s="273">
        <v>69</v>
      </c>
      <c r="EU32" s="273">
        <v>65</v>
      </c>
      <c r="EV32" s="273">
        <v>67</v>
      </c>
      <c r="EW32" s="273">
        <v>17</v>
      </c>
      <c r="EX32" s="273">
        <v>12</v>
      </c>
      <c r="EY32" s="273">
        <v>14</v>
      </c>
      <c r="EZ32" s="273">
        <v>86</v>
      </c>
      <c r="FA32" s="273">
        <v>77</v>
      </c>
      <c r="FB32" s="273">
        <v>81</v>
      </c>
      <c r="FC32" s="273">
        <v>15</v>
      </c>
      <c r="FD32" s="273">
        <v>22</v>
      </c>
      <c r="FE32" s="273">
        <v>19</v>
      </c>
      <c r="FF32" s="273">
        <v>69</v>
      </c>
      <c r="FG32" s="273">
        <v>63</v>
      </c>
      <c r="FH32" s="273">
        <v>66</v>
      </c>
      <c r="FI32" s="273">
        <v>16</v>
      </c>
      <c r="FJ32" s="273">
        <v>15</v>
      </c>
      <c r="FK32" s="273">
        <v>16</v>
      </c>
      <c r="FL32" s="273">
        <v>85</v>
      </c>
      <c r="FM32" s="273">
        <v>78</v>
      </c>
      <c r="FN32" s="273">
        <v>81</v>
      </c>
      <c r="FO32" s="273">
        <v>11</v>
      </c>
      <c r="FP32" s="273">
        <v>13</v>
      </c>
      <c r="FQ32" s="273">
        <v>12</v>
      </c>
      <c r="FR32" s="273">
        <v>76</v>
      </c>
      <c r="FS32" s="273">
        <v>72</v>
      </c>
      <c r="FT32" s="273">
        <v>74</v>
      </c>
      <c r="FU32" s="273">
        <v>13</v>
      </c>
      <c r="FV32" s="273">
        <v>15</v>
      </c>
      <c r="FW32" s="273">
        <v>14</v>
      </c>
      <c r="FX32" s="273">
        <v>89</v>
      </c>
      <c r="FY32" s="273">
        <v>87</v>
      </c>
      <c r="FZ32" s="273">
        <v>88</v>
      </c>
      <c r="GA32" s="273">
        <v>9</v>
      </c>
      <c r="GB32" s="273">
        <v>21</v>
      </c>
      <c r="GC32" s="273">
        <v>15</v>
      </c>
      <c r="GD32" s="273">
        <v>69</v>
      </c>
      <c r="GE32" s="273">
        <v>69</v>
      </c>
      <c r="GF32" s="273">
        <v>69</v>
      </c>
      <c r="GG32" s="273">
        <v>22</v>
      </c>
      <c r="GH32" s="273">
        <v>10</v>
      </c>
      <c r="GI32" s="273">
        <v>16</v>
      </c>
      <c r="GJ32" s="273">
        <v>91</v>
      </c>
      <c r="GK32" s="273">
        <v>79</v>
      </c>
      <c r="GL32" s="273">
        <v>85</v>
      </c>
      <c r="GM32" s="273">
        <v>10</v>
      </c>
      <c r="GN32" s="273">
        <v>22</v>
      </c>
      <c r="GO32" s="273">
        <v>16</v>
      </c>
      <c r="GP32" s="273">
        <v>70</v>
      </c>
      <c r="GQ32" s="273">
        <v>68</v>
      </c>
      <c r="GR32" s="273">
        <v>69</v>
      </c>
      <c r="GS32" s="273">
        <v>20</v>
      </c>
      <c r="GT32" s="273">
        <v>10</v>
      </c>
      <c r="GU32" s="273">
        <v>15</v>
      </c>
      <c r="GV32" s="273">
        <v>90</v>
      </c>
      <c r="GW32" s="273">
        <v>78</v>
      </c>
      <c r="GX32" s="273">
        <v>84</v>
      </c>
    </row>
    <row r="33" spans="1:206" x14ac:dyDescent="0.35">
      <c r="B33" t="s">
        <v>223</v>
      </c>
      <c r="C33" s="273">
        <v>9</v>
      </c>
      <c r="D33" s="273">
        <v>19</v>
      </c>
      <c r="E33" s="273">
        <v>14</v>
      </c>
      <c r="F33" s="273">
        <v>62</v>
      </c>
      <c r="G33" s="273">
        <v>63</v>
      </c>
      <c r="H33" s="273">
        <v>63</v>
      </c>
      <c r="I33" s="273">
        <v>29</v>
      </c>
      <c r="J33" s="273">
        <v>18</v>
      </c>
      <c r="K33" s="273">
        <v>23</v>
      </c>
      <c r="L33" s="273">
        <v>91</v>
      </c>
      <c r="M33" s="273">
        <v>81</v>
      </c>
      <c r="N33" s="273">
        <v>86</v>
      </c>
      <c r="O33" s="273">
        <v>10</v>
      </c>
      <c r="P33" s="273">
        <v>19</v>
      </c>
      <c r="Q33" s="273">
        <v>15</v>
      </c>
      <c r="R33" s="273">
        <v>62</v>
      </c>
      <c r="S33" s="273">
        <v>62</v>
      </c>
      <c r="T33" s="273">
        <v>62</v>
      </c>
      <c r="U33" s="273">
        <v>27</v>
      </c>
      <c r="V33" s="273">
        <v>19</v>
      </c>
      <c r="W33" s="273">
        <v>23</v>
      </c>
      <c r="X33" s="273">
        <v>90</v>
      </c>
      <c r="Y33" s="273">
        <v>81</v>
      </c>
      <c r="Z33" s="273">
        <v>85</v>
      </c>
      <c r="AA33" s="273">
        <v>11</v>
      </c>
      <c r="AB33" s="273">
        <v>20</v>
      </c>
      <c r="AC33" s="273">
        <v>16</v>
      </c>
      <c r="AD33" s="273">
        <v>66</v>
      </c>
      <c r="AE33" s="273">
        <v>64</v>
      </c>
      <c r="AF33" s="273">
        <v>65</v>
      </c>
      <c r="AG33" s="273">
        <v>22</v>
      </c>
      <c r="AH33" s="273">
        <v>16</v>
      </c>
      <c r="AI33" s="273">
        <v>19</v>
      </c>
      <c r="AJ33" s="273">
        <v>89</v>
      </c>
      <c r="AK33" s="273">
        <v>80</v>
      </c>
      <c r="AL33" s="273">
        <v>84</v>
      </c>
      <c r="AM33" s="273">
        <v>6</v>
      </c>
      <c r="AN33" s="273">
        <v>15</v>
      </c>
      <c r="AO33" s="273">
        <v>10</v>
      </c>
      <c r="AP33" s="273">
        <v>69</v>
      </c>
      <c r="AQ33" s="273">
        <v>71</v>
      </c>
      <c r="AR33" s="273">
        <v>70</v>
      </c>
      <c r="AS33" s="273">
        <v>25</v>
      </c>
      <c r="AT33" s="273">
        <v>14</v>
      </c>
      <c r="AU33" s="273">
        <v>19</v>
      </c>
      <c r="AV33" s="273">
        <v>94</v>
      </c>
      <c r="AW33" s="273">
        <v>85</v>
      </c>
      <c r="AX33" s="273">
        <v>90</v>
      </c>
      <c r="AY33" s="273">
        <v>6</v>
      </c>
      <c r="AZ33" s="273">
        <v>12</v>
      </c>
      <c r="BA33" s="273">
        <v>9</v>
      </c>
      <c r="BB33" s="273">
        <v>70</v>
      </c>
      <c r="BC33" s="273">
        <v>72</v>
      </c>
      <c r="BD33" s="273">
        <v>71</v>
      </c>
      <c r="BE33" s="273">
        <v>25</v>
      </c>
      <c r="BF33" s="273">
        <v>16</v>
      </c>
      <c r="BG33" s="273">
        <v>20</v>
      </c>
      <c r="BH33" s="273">
        <v>94</v>
      </c>
      <c r="BI33" s="273">
        <v>88</v>
      </c>
      <c r="BJ33" s="273">
        <v>91</v>
      </c>
      <c r="BK33" s="273">
        <v>8</v>
      </c>
      <c r="BL33" s="273">
        <v>15</v>
      </c>
      <c r="BM33" s="273">
        <v>11</v>
      </c>
      <c r="BN33" s="273">
        <v>70</v>
      </c>
      <c r="BO33" s="273">
        <v>70</v>
      </c>
      <c r="BP33" s="273">
        <v>70</v>
      </c>
      <c r="BQ33" s="273">
        <v>22</v>
      </c>
      <c r="BR33" s="273">
        <v>15</v>
      </c>
      <c r="BS33" s="273">
        <v>19</v>
      </c>
      <c r="BT33" s="273">
        <v>92</v>
      </c>
      <c r="BU33" s="273">
        <v>85</v>
      </c>
      <c r="BV33" s="273">
        <v>89</v>
      </c>
      <c r="BW33" s="273">
        <v>7</v>
      </c>
      <c r="BX33" s="273">
        <v>18</v>
      </c>
      <c r="BY33" s="273">
        <v>13</v>
      </c>
      <c r="BZ33" s="273">
        <v>71</v>
      </c>
      <c r="CA33" s="273">
        <v>70</v>
      </c>
      <c r="CB33" s="273">
        <v>71</v>
      </c>
      <c r="CC33" s="273">
        <v>22</v>
      </c>
      <c r="CD33" s="273">
        <v>12</v>
      </c>
      <c r="CE33" s="273">
        <v>17</v>
      </c>
      <c r="CF33" s="273">
        <v>93</v>
      </c>
      <c r="CG33" s="273">
        <v>82</v>
      </c>
      <c r="CH33" s="273">
        <v>87</v>
      </c>
      <c r="CI33" s="273">
        <v>7</v>
      </c>
      <c r="CJ33" s="273">
        <v>15</v>
      </c>
      <c r="CK33" s="273">
        <v>11</v>
      </c>
      <c r="CL33" s="273">
        <v>72</v>
      </c>
      <c r="CM33" s="273">
        <v>72</v>
      </c>
      <c r="CN33" s="273">
        <v>72</v>
      </c>
      <c r="CO33" s="273">
        <v>21</v>
      </c>
      <c r="CP33" s="273">
        <v>13</v>
      </c>
      <c r="CQ33" s="273">
        <v>17</v>
      </c>
      <c r="CR33" s="273">
        <v>93</v>
      </c>
      <c r="CS33" s="273">
        <v>85</v>
      </c>
      <c r="CT33" s="273">
        <v>89</v>
      </c>
      <c r="CU33" s="273">
        <v>18</v>
      </c>
      <c r="CV33" s="273">
        <v>29</v>
      </c>
      <c r="CW33" s="273">
        <v>24</v>
      </c>
      <c r="CX33" s="273">
        <v>58</v>
      </c>
      <c r="CY33" s="273">
        <v>53</v>
      </c>
      <c r="CZ33" s="273">
        <v>56</v>
      </c>
      <c r="DA33" s="273">
        <v>24</v>
      </c>
      <c r="DB33" s="273">
        <v>17</v>
      </c>
      <c r="DC33" s="273">
        <v>20</v>
      </c>
      <c r="DD33" s="273">
        <v>82</v>
      </c>
      <c r="DE33" s="273">
        <v>71</v>
      </c>
      <c r="DF33" s="273">
        <v>76</v>
      </c>
      <c r="DG33" s="273">
        <v>22</v>
      </c>
      <c r="DH33" s="273">
        <v>36</v>
      </c>
      <c r="DI33" s="273">
        <v>29</v>
      </c>
      <c r="DJ33" s="273">
        <v>62</v>
      </c>
      <c r="DK33" s="273">
        <v>55</v>
      </c>
      <c r="DL33" s="273">
        <v>58</v>
      </c>
      <c r="DM33" s="273">
        <v>17</v>
      </c>
      <c r="DN33" s="273">
        <v>9</v>
      </c>
      <c r="DO33" s="273">
        <v>13</v>
      </c>
      <c r="DP33" s="273">
        <v>78</v>
      </c>
      <c r="DQ33" s="273">
        <v>64</v>
      </c>
      <c r="DR33" s="273">
        <v>71</v>
      </c>
      <c r="DS33" s="273">
        <v>19</v>
      </c>
      <c r="DT33" s="273">
        <v>26</v>
      </c>
      <c r="DU33" s="273">
        <v>23</v>
      </c>
      <c r="DV33" s="273">
        <v>66</v>
      </c>
      <c r="DW33" s="273">
        <v>57</v>
      </c>
      <c r="DX33" s="273">
        <v>62</v>
      </c>
      <c r="DY33" s="273">
        <v>15</v>
      </c>
      <c r="DZ33" s="273">
        <v>16</v>
      </c>
      <c r="EA33" s="273">
        <v>16</v>
      </c>
      <c r="EB33" s="273">
        <v>81</v>
      </c>
      <c r="EC33" s="273">
        <v>74</v>
      </c>
      <c r="ED33" s="273">
        <v>77</v>
      </c>
      <c r="EE33" s="273">
        <v>15</v>
      </c>
      <c r="EF33" s="273">
        <v>23</v>
      </c>
      <c r="EG33" s="273">
        <v>19</v>
      </c>
      <c r="EH33" s="273">
        <v>70</v>
      </c>
      <c r="EI33" s="273">
        <v>63</v>
      </c>
      <c r="EJ33" s="273">
        <v>66</v>
      </c>
      <c r="EK33" s="273">
        <v>15</v>
      </c>
      <c r="EL33" s="273">
        <v>14</v>
      </c>
      <c r="EM33" s="273">
        <v>14</v>
      </c>
      <c r="EN33" s="273">
        <v>85</v>
      </c>
      <c r="EO33" s="273">
        <v>77</v>
      </c>
      <c r="EP33" s="273">
        <v>81</v>
      </c>
      <c r="EQ33" s="273">
        <v>11</v>
      </c>
      <c r="ER33" s="273">
        <v>19</v>
      </c>
      <c r="ES33" s="273">
        <v>15</v>
      </c>
      <c r="ET33" s="273">
        <v>74</v>
      </c>
      <c r="EU33" s="273">
        <v>69</v>
      </c>
      <c r="EV33" s="273">
        <v>72</v>
      </c>
      <c r="EW33" s="273">
        <v>15</v>
      </c>
      <c r="EX33" s="273">
        <v>11</v>
      </c>
      <c r="EY33" s="273">
        <v>13</v>
      </c>
      <c r="EZ33" s="273">
        <v>89</v>
      </c>
      <c r="FA33" s="273">
        <v>81</v>
      </c>
      <c r="FB33" s="273">
        <v>85</v>
      </c>
      <c r="FC33" s="273">
        <v>11</v>
      </c>
      <c r="FD33" s="273">
        <v>18</v>
      </c>
      <c r="FE33" s="273">
        <v>15</v>
      </c>
      <c r="FF33" s="273">
        <v>74</v>
      </c>
      <c r="FG33" s="273">
        <v>67</v>
      </c>
      <c r="FH33" s="273">
        <v>70</v>
      </c>
      <c r="FI33" s="273">
        <v>15</v>
      </c>
      <c r="FJ33" s="273">
        <v>15</v>
      </c>
      <c r="FK33" s="273">
        <v>15</v>
      </c>
      <c r="FL33" s="273">
        <v>89</v>
      </c>
      <c r="FM33" s="273">
        <v>82</v>
      </c>
      <c r="FN33" s="273">
        <v>85</v>
      </c>
      <c r="FO33" s="273">
        <v>7</v>
      </c>
      <c r="FP33" s="273">
        <v>9</v>
      </c>
      <c r="FQ33" s="273">
        <v>8</v>
      </c>
      <c r="FR33" s="273">
        <v>81</v>
      </c>
      <c r="FS33" s="273">
        <v>76</v>
      </c>
      <c r="FT33" s="273">
        <v>78</v>
      </c>
      <c r="FU33" s="273">
        <v>12</v>
      </c>
      <c r="FV33" s="273">
        <v>15</v>
      </c>
      <c r="FW33" s="273">
        <v>13</v>
      </c>
      <c r="FX33" s="273">
        <v>93</v>
      </c>
      <c r="FY33" s="273">
        <v>91</v>
      </c>
      <c r="FZ33" s="273">
        <v>92</v>
      </c>
      <c r="GA33" s="273">
        <v>6</v>
      </c>
      <c r="GB33" s="273">
        <v>18</v>
      </c>
      <c r="GC33" s="273">
        <v>12</v>
      </c>
      <c r="GD33" s="273">
        <v>72</v>
      </c>
      <c r="GE33" s="273">
        <v>73</v>
      </c>
      <c r="GF33" s="273">
        <v>72</v>
      </c>
      <c r="GG33" s="273">
        <v>22</v>
      </c>
      <c r="GH33" s="273">
        <v>10</v>
      </c>
      <c r="GI33" s="273">
        <v>16</v>
      </c>
      <c r="GJ33" s="273">
        <v>94</v>
      </c>
      <c r="GK33" s="273">
        <v>82</v>
      </c>
      <c r="GL33" s="273">
        <v>88</v>
      </c>
      <c r="GM33" s="273">
        <v>7</v>
      </c>
      <c r="GN33" s="273">
        <v>18</v>
      </c>
      <c r="GO33" s="273">
        <v>13</v>
      </c>
      <c r="GP33" s="273">
        <v>73</v>
      </c>
      <c r="GQ33" s="273">
        <v>73</v>
      </c>
      <c r="GR33" s="273">
        <v>73</v>
      </c>
      <c r="GS33" s="273">
        <v>19</v>
      </c>
      <c r="GT33" s="273">
        <v>9</v>
      </c>
      <c r="GU33" s="273">
        <v>14</v>
      </c>
      <c r="GV33" s="273">
        <v>93</v>
      </c>
      <c r="GW33" s="273">
        <v>82</v>
      </c>
      <c r="GX33" s="273">
        <v>87</v>
      </c>
    </row>
    <row r="34" spans="1:206" x14ac:dyDescent="0.35">
      <c r="A34" t="s">
        <v>189</v>
      </c>
      <c r="B34" t="s">
        <v>427</v>
      </c>
      <c r="C34" s="273">
        <v>8</v>
      </c>
      <c r="D34" s="273">
        <v>17</v>
      </c>
      <c r="E34" s="273">
        <v>13</v>
      </c>
      <c r="F34" s="273">
        <v>62</v>
      </c>
      <c r="G34" s="273">
        <v>64</v>
      </c>
      <c r="H34" s="273">
        <v>63</v>
      </c>
      <c r="I34" s="273">
        <v>31</v>
      </c>
      <c r="J34" s="273">
        <v>19</v>
      </c>
      <c r="K34" s="273">
        <v>25</v>
      </c>
      <c r="L34" s="273">
        <v>92</v>
      </c>
      <c r="M34" s="273">
        <v>83</v>
      </c>
      <c r="N34" s="273">
        <v>87</v>
      </c>
      <c r="O34" s="273">
        <v>8</v>
      </c>
      <c r="P34" s="273">
        <v>16</v>
      </c>
      <c r="Q34" s="273">
        <v>12</v>
      </c>
      <c r="R34" s="273">
        <v>62</v>
      </c>
      <c r="S34" s="273">
        <v>63</v>
      </c>
      <c r="T34" s="273">
        <v>63</v>
      </c>
      <c r="U34" s="273">
        <v>29</v>
      </c>
      <c r="V34" s="273">
        <v>21</v>
      </c>
      <c r="W34" s="273">
        <v>25</v>
      </c>
      <c r="X34" s="273">
        <v>92</v>
      </c>
      <c r="Y34" s="273">
        <v>84</v>
      </c>
      <c r="Z34" s="273">
        <v>88</v>
      </c>
      <c r="AA34" s="273">
        <v>9</v>
      </c>
      <c r="AB34" s="273">
        <v>17</v>
      </c>
      <c r="AC34" s="273">
        <v>13</v>
      </c>
      <c r="AD34" s="273">
        <v>67</v>
      </c>
      <c r="AE34" s="273">
        <v>66</v>
      </c>
      <c r="AF34" s="273">
        <v>66</v>
      </c>
      <c r="AG34" s="273">
        <v>25</v>
      </c>
      <c r="AH34" s="273">
        <v>17</v>
      </c>
      <c r="AI34" s="273">
        <v>21</v>
      </c>
      <c r="AJ34" s="273">
        <v>91</v>
      </c>
      <c r="AK34" s="273">
        <v>83</v>
      </c>
      <c r="AL34" s="273">
        <v>87</v>
      </c>
      <c r="AM34" s="273">
        <v>5</v>
      </c>
      <c r="AN34" s="273">
        <v>14</v>
      </c>
      <c r="AO34" s="273">
        <v>10</v>
      </c>
      <c r="AP34" s="273">
        <v>69</v>
      </c>
      <c r="AQ34" s="273">
        <v>72</v>
      </c>
      <c r="AR34" s="273">
        <v>70</v>
      </c>
      <c r="AS34" s="273">
        <v>26</v>
      </c>
      <c r="AT34" s="273">
        <v>14</v>
      </c>
      <c r="AU34" s="273">
        <v>20</v>
      </c>
      <c r="AV34" s="273">
        <v>95</v>
      </c>
      <c r="AW34" s="273">
        <v>86</v>
      </c>
      <c r="AX34" s="273">
        <v>90</v>
      </c>
      <c r="AY34" s="273">
        <v>5</v>
      </c>
      <c r="AZ34" s="273">
        <v>10</v>
      </c>
      <c r="BA34" s="273">
        <v>8</v>
      </c>
      <c r="BB34" s="273">
        <v>69</v>
      </c>
      <c r="BC34" s="273">
        <v>73</v>
      </c>
      <c r="BD34" s="273">
        <v>71</v>
      </c>
      <c r="BE34" s="273">
        <v>26</v>
      </c>
      <c r="BF34" s="273">
        <v>17</v>
      </c>
      <c r="BG34" s="273">
        <v>21</v>
      </c>
      <c r="BH34" s="273">
        <v>95</v>
      </c>
      <c r="BI34" s="273">
        <v>90</v>
      </c>
      <c r="BJ34" s="273">
        <v>92</v>
      </c>
      <c r="BK34" s="273">
        <v>6</v>
      </c>
      <c r="BL34" s="273">
        <v>13</v>
      </c>
      <c r="BM34" s="273">
        <v>10</v>
      </c>
      <c r="BN34" s="273">
        <v>70</v>
      </c>
      <c r="BO34" s="273">
        <v>71</v>
      </c>
      <c r="BP34" s="273">
        <v>70</v>
      </c>
      <c r="BQ34" s="273">
        <v>24</v>
      </c>
      <c r="BR34" s="273">
        <v>16</v>
      </c>
      <c r="BS34" s="273">
        <v>20</v>
      </c>
      <c r="BT34" s="273">
        <v>94</v>
      </c>
      <c r="BU34" s="273">
        <v>87</v>
      </c>
      <c r="BV34" s="273">
        <v>90</v>
      </c>
      <c r="BW34" s="273">
        <v>6</v>
      </c>
      <c r="BX34" s="273">
        <v>16</v>
      </c>
      <c r="BY34" s="273">
        <v>11</v>
      </c>
      <c r="BZ34" s="273">
        <v>71</v>
      </c>
      <c r="CA34" s="273">
        <v>71</v>
      </c>
      <c r="CB34" s="273">
        <v>71</v>
      </c>
      <c r="CC34" s="273">
        <v>23</v>
      </c>
      <c r="CD34" s="273">
        <v>13</v>
      </c>
      <c r="CE34" s="273">
        <v>18</v>
      </c>
      <c r="CF34" s="273">
        <v>94</v>
      </c>
      <c r="CG34" s="273">
        <v>84</v>
      </c>
      <c r="CH34" s="273">
        <v>89</v>
      </c>
      <c r="CI34" s="273">
        <v>6</v>
      </c>
      <c r="CJ34" s="273">
        <v>14</v>
      </c>
      <c r="CK34" s="273">
        <v>10</v>
      </c>
      <c r="CL34" s="273">
        <v>72</v>
      </c>
      <c r="CM34" s="273">
        <v>73</v>
      </c>
      <c r="CN34" s="273">
        <v>73</v>
      </c>
      <c r="CO34" s="273">
        <v>22</v>
      </c>
      <c r="CP34" s="273">
        <v>13</v>
      </c>
      <c r="CQ34" s="273">
        <v>18</v>
      </c>
      <c r="CR34" s="273">
        <v>94</v>
      </c>
      <c r="CS34" s="273">
        <v>86</v>
      </c>
      <c r="CT34" s="273">
        <v>90</v>
      </c>
      <c r="CU34" s="273">
        <v>16</v>
      </c>
      <c r="CV34" s="273">
        <v>27</v>
      </c>
      <c r="CW34" s="273">
        <v>22</v>
      </c>
      <c r="CX34" s="273">
        <v>59</v>
      </c>
      <c r="CY34" s="273">
        <v>55</v>
      </c>
      <c r="CZ34" s="273">
        <v>57</v>
      </c>
      <c r="DA34" s="273">
        <v>25</v>
      </c>
      <c r="DB34" s="273">
        <v>18</v>
      </c>
      <c r="DC34" s="273">
        <v>21</v>
      </c>
      <c r="DD34" s="273">
        <v>84</v>
      </c>
      <c r="DE34" s="273">
        <v>73</v>
      </c>
      <c r="DF34" s="273">
        <v>78</v>
      </c>
      <c r="DG34" s="273">
        <v>20</v>
      </c>
      <c r="DH34" s="273">
        <v>35</v>
      </c>
      <c r="DI34" s="273">
        <v>27</v>
      </c>
      <c r="DJ34" s="273">
        <v>63</v>
      </c>
      <c r="DK34" s="273">
        <v>56</v>
      </c>
      <c r="DL34" s="273">
        <v>60</v>
      </c>
      <c r="DM34" s="273">
        <v>17</v>
      </c>
      <c r="DN34" s="273">
        <v>9</v>
      </c>
      <c r="DO34" s="273">
        <v>13</v>
      </c>
      <c r="DP34" s="273">
        <v>80</v>
      </c>
      <c r="DQ34" s="273">
        <v>65</v>
      </c>
      <c r="DR34" s="273">
        <v>73</v>
      </c>
      <c r="DS34" s="273">
        <v>17</v>
      </c>
      <c r="DT34" s="273">
        <v>25</v>
      </c>
      <c r="DU34" s="273">
        <v>21</v>
      </c>
      <c r="DV34" s="273">
        <v>67</v>
      </c>
      <c r="DW34" s="273">
        <v>59</v>
      </c>
      <c r="DX34" s="273">
        <v>63</v>
      </c>
      <c r="DY34" s="273">
        <v>16</v>
      </c>
      <c r="DZ34" s="273">
        <v>17</v>
      </c>
      <c r="EA34" s="273">
        <v>17</v>
      </c>
      <c r="EB34" s="273">
        <v>83</v>
      </c>
      <c r="EC34" s="273">
        <v>75</v>
      </c>
      <c r="ED34" s="273">
        <v>79</v>
      </c>
      <c r="EE34" s="273">
        <v>13</v>
      </c>
      <c r="EF34" s="273">
        <v>20</v>
      </c>
      <c r="EG34" s="273">
        <v>17</v>
      </c>
      <c r="EH34" s="273">
        <v>72</v>
      </c>
      <c r="EI34" s="273">
        <v>65</v>
      </c>
      <c r="EJ34" s="273">
        <v>68</v>
      </c>
      <c r="EK34" s="273">
        <v>15</v>
      </c>
      <c r="EL34" s="273">
        <v>15</v>
      </c>
      <c r="EM34" s="273">
        <v>15</v>
      </c>
      <c r="EN34" s="273">
        <v>87</v>
      </c>
      <c r="EO34" s="273">
        <v>80</v>
      </c>
      <c r="EP34" s="273">
        <v>83</v>
      </c>
      <c r="EQ34" s="273">
        <v>8</v>
      </c>
      <c r="ER34" s="273">
        <v>16</v>
      </c>
      <c r="ES34" s="273">
        <v>12</v>
      </c>
      <c r="ET34" s="273">
        <v>75</v>
      </c>
      <c r="EU34" s="273">
        <v>72</v>
      </c>
      <c r="EV34" s="273">
        <v>73</v>
      </c>
      <c r="EW34" s="273">
        <v>16</v>
      </c>
      <c r="EX34" s="273">
        <v>12</v>
      </c>
      <c r="EY34" s="273">
        <v>14</v>
      </c>
      <c r="EZ34" s="273">
        <v>92</v>
      </c>
      <c r="FA34" s="273">
        <v>84</v>
      </c>
      <c r="FB34" s="273">
        <v>88</v>
      </c>
      <c r="FC34" s="273">
        <v>9</v>
      </c>
      <c r="FD34" s="273">
        <v>15</v>
      </c>
      <c r="FE34" s="273">
        <v>12</v>
      </c>
      <c r="FF34" s="273">
        <v>75</v>
      </c>
      <c r="FG34" s="273">
        <v>68</v>
      </c>
      <c r="FH34" s="273">
        <v>72</v>
      </c>
      <c r="FI34" s="273">
        <v>16</v>
      </c>
      <c r="FJ34" s="273">
        <v>16</v>
      </c>
      <c r="FK34" s="273">
        <v>16</v>
      </c>
      <c r="FL34" s="273">
        <v>91</v>
      </c>
      <c r="FM34" s="273">
        <v>85</v>
      </c>
      <c r="FN34" s="273">
        <v>88</v>
      </c>
      <c r="FO34" s="273">
        <v>6</v>
      </c>
      <c r="FP34" s="273">
        <v>8</v>
      </c>
      <c r="FQ34" s="273">
        <v>7</v>
      </c>
      <c r="FR34" s="273">
        <v>82</v>
      </c>
      <c r="FS34" s="273">
        <v>77</v>
      </c>
      <c r="FT34" s="273">
        <v>79</v>
      </c>
      <c r="FU34" s="273">
        <v>12</v>
      </c>
      <c r="FV34" s="273">
        <v>16</v>
      </c>
      <c r="FW34" s="273">
        <v>14</v>
      </c>
      <c r="FX34" s="273">
        <v>94</v>
      </c>
      <c r="FY34" s="273">
        <v>92</v>
      </c>
      <c r="FZ34" s="273">
        <v>93</v>
      </c>
      <c r="GA34" s="273">
        <v>5</v>
      </c>
      <c r="GB34" s="273">
        <v>16</v>
      </c>
      <c r="GC34" s="273">
        <v>11</v>
      </c>
      <c r="GD34" s="273">
        <v>72</v>
      </c>
      <c r="GE34" s="273">
        <v>74</v>
      </c>
      <c r="GF34" s="273">
        <v>73</v>
      </c>
      <c r="GG34" s="273">
        <v>23</v>
      </c>
      <c r="GH34" s="273">
        <v>10</v>
      </c>
      <c r="GI34" s="273">
        <v>16</v>
      </c>
      <c r="GJ34" s="273">
        <v>95</v>
      </c>
      <c r="GK34" s="273">
        <v>84</v>
      </c>
      <c r="GL34" s="273">
        <v>89</v>
      </c>
      <c r="GM34" s="273">
        <v>6</v>
      </c>
      <c r="GN34" s="273">
        <v>16</v>
      </c>
      <c r="GO34" s="273">
        <v>11</v>
      </c>
      <c r="GP34" s="273">
        <v>74</v>
      </c>
      <c r="GQ34" s="273">
        <v>74</v>
      </c>
      <c r="GR34" s="273">
        <v>74</v>
      </c>
      <c r="GS34" s="273">
        <v>21</v>
      </c>
      <c r="GT34" s="273">
        <v>10</v>
      </c>
      <c r="GU34" s="273">
        <v>15</v>
      </c>
      <c r="GV34" s="273">
        <v>94</v>
      </c>
      <c r="GW34" s="273">
        <v>84</v>
      </c>
      <c r="GX34" s="273">
        <v>89</v>
      </c>
    </row>
    <row r="35" spans="1:206" x14ac:dyDescent="0.35">
      <c r="B35" t="s">
        <v>428</v>
      </c>
      <c r="C35" s="273">
        <v>14</v>
      </c>
      <c r="D35" s="273">
        <v>26</v>
      </c>
      <c r="E35" s="273">
        <v>20</v>
      </c>
      <c r="F35" s="273">
        <v>65</v>
      </c>
      <c r="G35" s="273">
        <v>62</v>
      </c>
      <c r="H35" s="273">
        <v>63</v>
      </c>
      <c r="I35" s="273">
        <v>21</v>
      </c>
      <c r="J35" s="273">
        <v>13</v>
      </c>
      <c r="K35" s="273">
        <v>17</v>
      </c>
      <c r="L35" s="273">
        <v>86</v>
      </c>
      <c r="M35" s="273">
        <v>74</v>
      </c>
      <c r="N35" s="273">
        <v>80</v>
      </c>
      <c r="O35" s="273">
        <v>18</v>
      </c>
      <c r="P35" s="273">
        <v>29</v>
      </c>
      <c r="Q35" s="273">
        <v>24</v>
      </c>
      <c r="R35" s="273">
        <v>64</v>
      </c>
      <c r="S35" s="273">
        <v>59</v>
      </c>
      <c r="T35" s="273">
        <v>62</v>
      </c>
      <c r="U35" s="273">
        <v>18</v>
      </c>
      <c r="V35" s="273">
        <v>12</v>
      </c>
      <c r="W35" s="273">
        <v>15</v>
      </c>
      <c r="X35" s="273">
        <v>82</v>
      </c>
      <c r="Y35" s="273">
        <v>71</v>
      </c>
      <c r="Z35" s="273">
        <v>76</v>
      </c>
      <c r="AA35" s="273">
        <v>20</v>
      </c>
      <c r="AB35" s="273">
        <v>32</v>
      </c>
      <c r="AC35" s="273">
        <v>27</v>
      </c>
      <c r="AD35" s="273">
        <v>66</v>
      </c>
      <c r="AE35" s="273">
        <v>58</v>
      </c>
      <c r="AF35" s="273">
        <v>62</v>
      </c>
      <c r="AG35" s="273">
        <v>13</v>
      </c>
      <c r="AH35" s="273">
        <v>9</v>
      </c>
      <c r="AI35" s="273">
        <v>11</v>
      </c>
      <c r="AJ35" s="273">
        <v>80</v>
      </c>
      <c r="AK35" s="273">
        <v>68</v>
      </c>
      <c r="AL35" s="273">
        <v>73</v>
      </c>
      <c r="AM35" s="273">
        <v>6</v>
      </c>
      <c r="AN35" s="273">
        <v>16</v>
      </c>
      <c r="AO35" s="273">
        <v>11</v>
      </c>
      <c r="AP35" s="273">
        <v>72</v>
      </c>
      <c r="AQ35" s="273">
        <v>72</v>
      </c>
      <c r="AR35" s="273">
        <v>72</v>
      </c>
      <c r="AS35" s="273">
        <v>21</v>
      </c>
      <c r="AT35" s="273">
        <v>13</v>
      </c>
      <c r="AU35" s="273">
        <v>17</v>
      </c>
      <c r="AV35" s="273">
        <v>94</v>
      </c>
      <c r="AW35" s="273">
        <v>84</v>
      </c>
      <c r="AX35" s="273">
        <v>89</v>
      </c>
      <c r="AY35" s="273">
        <v>9</v>
      </c>
      <c r="AZ35" s="273">
        <v>17</v>
      </c>
      <c r="BA35" s="273">
        <v>13</v>
      </c>
      <c r="BB35" s="273">
        <v>74</v>
      </c>
      <c r="BC35" s="273">
        <v>72</v>
      </c>
      <c r="BD35" s="273">
        <v>73</v>
      </c>
      <c r="BE35" s="273">
        <v>18</v>
      </c>
      <c r="BF35" s="273">
        <v>12</v>
      </c>
      <c r="BG35" s="273">
        <v>15</v>
      </c>
      <c r="BH35" s="273">
        <v>91</v>
      </c>
      <c r="BI35" s="273">
        <v>83</v>
      </c>
      <c r="BJ35" s="273">
        <v>87</v>
      </c>
      <c r="BK35" s="273">
        <v>12</v>
      </c>
      <c r="BL35" s="273">
        <v>21</v>
      </c>
      <c r="BM35" s="273">
        <v>17</v>
      </c>
      <c r="BN35" s="273">
        <v>73</v>
      </c>
      <c r="BO35" s="273">
        <v>68</v>
      </c>
      <c r="BP35" s="273">
        <v>71</v>
      </c>
      <c r="BQ35" s="273">
        <v>15</v>
      </c>
      <c r="BR35" s="273">
        <v>11</v>
      </c>
      <c r="BS35" s="273">
        <v>13</v>
      </c>
      <c r="BT35" s="273">
        <v>88</v>
      </c>
      <c r="BU35" s="273">
        <v>79</v>
      </c>
      <c r="BV35" s="273">
        <v>83</v>
      </c>
      <c r="BW35" s="273">
        <v>10</v>
      </c>
      <c r="BX35" s="273">
        <v>22</v>
      </c>
      <c r="BY35" s="273">
        <v>16</v>
      </c>
      <c r="BZ35" s="273">
        <v>74</v>
      </c>
      <c r="CA35" s="273">
        <v>69</v>
      </c>
      <c r="CB35" s="273">
        <v>71</v>
      </c>
      <c r="CC35" s="273">
        <v>16</v>
      </c>
      <c r="CD35" s="273">
        <v>9</v>
      </c>
      <c r="CE35" s="273">
        <v>12</v>
      </c>
      <c r="CF35" s="273">
        <v>90</v>
      </c>
      <c r="CG35" s="273">
        <v>78</v>
      </c>
      <c r="CH35" s="273">
        <v>84</v>
      </c>
      <c r="CI35" s="273">
        <v>9</v>
      </c>
      <c r="CJ35" s="273">
        <v>20</v>
      </c>
      <c r="CK35" s="273">
        <v>15</v>
      </c>
      <c r="CL35" s="273">
        <v>76</v>
      </c>
      <c r="CM35" s="273">
        <v>72</v>
      </c>
      <c r="CN35" s="273">
        <v>74</v>
      </c>
      <c r="CO35" s="273">
        <v>15</v>
      </c>
      <c r="CP35" s="273">
        <v>9</v>
      </c>
      <c r="CQ35" s="273">
        <v>12</v>
      </c>
      <c r="CR35" s="273">
        <v>91</v>
      </c>
      <c r="CS35" s="273">
        <v>80</v>
      </c>
      <c r="CT35" s="273">
        <v>85</v>
      </c>
      <c r="CU35" s="273">
        <v>24</v>
      </c>
      <c r="CV35" s="273">
        <v>36</v>
      </c>
      <c r="CW35" s="273">
        <v>30</v>
      </c>
      <c r="CX35" s="273">
        <v>57</v>
      </c>
      <c r="CY35" s="273">
        <v>50</v>
      </c>
      <c r="CZ35" s="273">
        <v>53</v>
      </c>
      <c r="DA35" s="273">
        <v>19</v>
      </c>
      <c r="DB35" s="273">
        <v>14</v>
      </c>
      <c r="DC35" s="273">
        <v>16</v>
      </c>
      <c r="DD35" s="273">
        <v>76</v>
      </c>
      <c r="DE35" s="273">
        <v>64</v>
      </c>
      <c r="DF35" s="273">
        <v>70</v>
      </c>
      <c r="DG35" s="273">
        <v>27</v>
      </c>
      <c r="DH35" s="273">
        <v>41</v>
      </c>
      <c r="DI35" s="273">
        <v>35</v>
      </c>
      <c r="DJ35" s="273">
        <v>59</v>
      </c>
      <c r="DK35" s="273">
        <v>51</v>
      </c>
      <c r="DL35" s="273">
        <v>55</v>
      </c>
      <c r="DM35" s="273">
        <v>13</v>
      </c>
      <c r="DN35" s="273">
        <v>8</v>
      </c>
      <c r="DO35" s="273">
        <v>11</v>
      </c>
      <c r="DP35" s="273">
        <v>73</v>
      </c>
      <c r="DQ35" s="273">
        <v>59</v>
      </c>
      <c r="DR35" s="273">
        <v>65</v>
      </c>
      <c r="DS35" s="273">
        <v>24</v>
      </c>
      <c r="DT35" s="273">
        <v>32</v>
      </c>
      <c r="DU35" s="273">
        <v>28</v>
      </c>
      <c r="DV35" s="273">
        <v>64</v>
      </c>
      <c r="DW35" s="273">
        <v>55</v>
      </c>
      <c r="DX35" s="273">
        <v>59</v>
      </c>
      <c r="DY35" s="273">
        <v>12</v>
      </c>
      <c r="DZ35" s="273">
        <v>13</v>
      </c>
      <c r="EA35" s="273">
        <v>13</v>
      </c>
      <c r="EB35" s="273">
        <v>76</v>
      </c>
      <c r="EC35" s="273">
        <v>68</v>
      </c>
      <c r="ED35" s="273">
        <v>72</v>
      </c>
      <c r="EE35" s="273">
        <v>22</v>
      </c>
      <c r="EF35" s="273">
        <v>32</v>
      </c>
      <c r="EG35" s="273">
        <v>27</v>
      </c>
      <c r="EH35" s="273">
        <v>67</v>
      </c>
      <c r="EI35" s="273">
        <v>58</v>
      </c>
      <c r="EJ35" s="273">
        <v>62</v>
      </c>
      <c r="EK35" s="273">
        <v>10</v>
      </c>
      <c r="EL35" s="273">
        <v>10</v>
      </c>
      <c r="EM35" s="273">
        <v>10</v>
      </c>
      <c r="EN35" s="273">
        <v>78</v>
      </c>
      <c r="EO35" s="273">
        <v>68</v>
      </c>
      <c r="EP35" s="273">
        <v>73</v>
      </c>
      <c r="EQ35" s="273">
        <v>18</v>
      </c>
      <c r="ER35" s="273">
        <v>30</v>
      </c>
      <c r="ES35" s="273">
        <v>24</v>
      </c>
      <c r="ET35" s="273">
        <v>71</v>
      </c>
      <c r="EU35" s="273">
        <v>62</v>
      </c>
      <c r="EV35" s="273">
        <v>66</v>
      </c>
      <c r="EW35" s="273">
        <v>11</v>
      </c>
      <c r="EX35" s="273">
        <v>8</v>
      </c>
      <c r="EY35" s="273">
        <v>9</v>
      </c>
      <c r="EZ35" s="273">
        <v>82</v>
      </c>
      <c r="FA35" s="273">
        <v>70</v>
      </c>
      <c r="FB35" s="273">
        <v>76</v>
      </c>
      <c r="FC35" s="273">
        <v>20</v>
      </c>
      <c r="FD35" s="273">
        <v>29</v>
      </c>
      <c r="FE35" s="273">
        <v>25</v>
      </c>
      <c r="FF35" s="273">
        <v>71</v>
      </c>
      <c r="FG35" s="273">
        <v>62</v>
      </c>
      <c r="FH35" s="273">
        <v>67</v>
      </c>
      <c r="FI35" s="273">
        <v>9</v>
      </c>
      <c r="FJ35" s="273">
        <v>9</v>
      </c>
      <c r="FK35" s="273">
        <v>9</v>
      </c>
      <c r="FL35" s="273">
        <v>80</v>
      </c>
      <c r="FM35" s="273">
        <v>71</v>
      </c>
      <c r="FN35" s="273">
        <v>75</v>
      </c>
      <c r="FO35" s="273">
        <v>11</v>
      </c>
      <c r="FP35" s="273">
        <v>14</v>
      </c>
      <c r="FQ35" s="273">
        <v>12</v>
      </c>
      <c r="FR35" s="273">
        <v>80</v>
      </c>
      <c r="FS35" s="273">
        <v>75</v>
      </c>
      <c r="FT35" s="273">
        <v>78</v>
      </c>
      <c r="FU35" s="273">
        <v>9</v>
      </c>
      <c r="FV35" s="273">
        <v>11</v>
      </c>
      <c r="FW35" s="273">
        <v>10</v>
      </c>
      <c r="FX35" s="273">
        <v>89</v>
      </c>
      <c r="FY35" s="273">
        <v>86</v>
      </c>
      <c r="FZ35" s="273">
        <v>88</v>
      </c>
      <c r="GA35" s="273">
        <v>9</v>
      </c>
      <c r="GB35" s="273">
        <v>23</v>
      </c>
      <c r="GC35" s="273">
        <v>16</v>
      </c>
      <c r="GD35" s="273">
        <v>74</v>
      </c>
      <c r="GE35" s="273">
        <v>69</v>
      </c>
      <c r="GF35" s="273">
        <v>72</v>
      </c>
      <c r="GG35" s="273">
        <v>17</v>
      </c>
      <c r="GH35" s="273">
        <v>7</v>
      </c>
      <c r="GI35" s="273">
        <v>12</v>
      </c>
      <c r="GJ35" s="273">
        <v>91</v>
      </c>
      <c r="GK35" s="273">
        <v>77</v>
      </c>
      <c r="GL35" s="273">
        <v>84</v>
      </c>
      <c r="GM35" s="273">
        <v>11</v>
      </c>
      <c r="GN35" s="273">
        <v>25</v>
      </c>
      <c r="GO35" s="273">
        <v>18</v>
      </c>
      <c r="GP35" s="273">
        <v>75</v>
      </c>
      <c r="GQ35" s="273">
        <v>68</v>
      </c>
      <c r="GR35" s="273">
        <v>72</v>
      </c>
      <c r="GS35" s="273">
        <v>13</v>
      </c>
      <c r="GT35" s="273">
        <v>6</v>
      </c>
      <c r="GU35" s="273">
        <v>10</v>
      </c>
      <c r="GV35" s="273">
        <v>89</v>
      </c>
      <c r="GW35" s="273">
        <v>75</v>
      </c>
      <c r="GX35" s="273">
        <v>82</v>
      </c>
    </row>
    <row r="36" spans="1:206" x14ac:dyDescent="0.35">
      <c r="B36" t="s">
        <v>429</v>
      </c>
      <c r="C36" s="273">
        <v>11</v>
      </c>
      <c r="D36" s="273">
        <v>21</v>
      </c>
      <c r="E36" s="273">
        <v>16</v>
      </c>
      <c r="F36" s="273">
        <v>60</v>
      </c>
      <c r="G36" s="273">
        <v>61</v>
      </c>
      <c r="H36" s="273">
        <v>61</v>
      </c>
      <c r="I36" s="273">
        <v>29</v>
      </c>
      <c r="J36" s="273">
        <v>18</v>
      </c>
      <c r="K36" s="273">
        <v>23</v>
      </c>
      <c r="L36" s="273">
        <v>89</v>
      </c>
      <c r="M36" s="273">
        <v>79</v>
      </c>
      <c r="N36" s="273">
        <v>84</v>
      </c>
      <c r="O36" s="273">
        <v>12</v>
      </c>
      <c r="P36" s="273">
        <v>21</v>
      </c>
      <c r="Q36" s="273">
        <v>17</v>
      </c>
      <c r="R36" s="273">
        <v>60</v>
      </c>
      <c r="S36" s="273">
        <v>60</v>
      </c>
      <c r="T36" s="273">
        <v>60</v>
      </c>
      <c r="U36" s="273">
        <v>28</v>
      </c>
      <c r="V36" s="273">
        <v>19</v>
      </c>
      <c r="W36" s="273">
        <v>23</v>
      </c>
      <c r="X36" s="273">
        <v>88</v>
      </c>
      <c r="Y36" s="273">
        <v>79</v>
      </c>
      <c r="Z36" s="273">
        <v>83</v>
      </c>
      <c r="AA36" s="273">
        <v>13</v>
      </c>
      <c r="AB36" s="273">
        <v>22</v>
      </c>
      <c r="AC36" s="273">
        <v>18</v>
      </c>
      <c r="AD36" s="273">
        <v>64</v>
      </c>
      <c r="AE36" s="273">
        <v>62</v>
      </c>
      <c r="AF36" s="273">
        <v>63</v>
      </c>
      <c r="AG36" s="273">
        <v>23</v>
      </c>
      <c r="AH36" s="273">
        <v>16</v>
      </c>
      <c r="AI36" s="273">
        <v>19</v>
      </c>
      <c r="AJ36" s="273">
        <v>87</v>
      </c>
      <c r="AK36" s="273">
        <v>78</v>
      </c>
      <c r="AL36" s="273">
        <v>82</v>
      </c>
      <c r="AM36" s="273">
        <v>7</v>
      </c>
      <c r="AN36" s="273">
        <v>16</v>
      </c>
      <c r="AO36" s="273">
        <v>12</v>
      </c>
      <c r="AP36" s="273">
        <v>67</v>
      </c>
      <c r="AQ36" s="273">
        <v>68</v>
      </c>
      <c r="AR36" s="273">
        <v>68</v>
      </c>
      <c r="AS36" s="273">
        <v>26</v>
      </c>
      <c r="AT36" s="273">
        <v>15</v>
      </c>
      <c r="AU36" s="273">
        <v>21</v>
      </c>
      <c r="AV36" s="273">
        <v>93</v>
      </c>
      <c r="AW36" s="273">
        <v>84</v>
      </c>
      <c r="AX36" s="273">
        <v>88</v>
      </c>
      <c r="AY36" s="273">
        <v>7</v>
      </c>
      <c r="AZ36" s="273">
        <v>13</v>
      </c>
      <c r="BA36" s="273">
        <v>10</v>
      </c>
      <c r="BB36" s="273">
        <v>67</v>
      </c>
      <c r="BC36" s="273">
        <v>69</v>
      </c>
      <c r="BD36" s="273">
        <v>68</v>
      </c>
      <c r="BE36" s="273">
        <v>26</v>
      </c>
      <c r="BF36" s="273">
        <v>17</v>
      </c>
      <c r="BG36" s="273">
        <v>22</v>
      </c>
      <c r="BH36" s="273">
        <v>93</v>
      </c>
      <c r="BI36" s="273">
        <v>87</v>
      </c>
      <c r="BJ36" s="273">
        <v>90</v>
      </c>
      <c r="BK36" s="273">
        <v>9</v>
      </c>
      <c r="BL36" s="273">
        <v>16</v>
      </c>
      <c r="BM36" s="273">
        <v>13</v>
      </c>
      <c r="BN36" s="273">
        <v>68</v>
      </c>
      <c r="BO36" s="273">
        <v>68</v>
      </c>
      <c r="BP36" s="273">
        <v>68</v>
      </c>
      <c r="BQ36" s="273">
        <v>23</v>
      </c>
      <c r="BR36" s="273">
        <v>16</v>
      </c>
      <c r="BS36" s="273">
        <v>19</v>
      </c>
      <c r="BT36" s="273">
        <v>91</v>
      </c>
      <c r="BU36" s="273">
        <v>84</v>
      </c>
      <c r="BV36" s="273">
        <v>87</v>
      </c>
      <c r="BW36" s="273">
        <v>9</v>
      </c>
      <c r="BX36" s="273">
        <v>19</v>
      </c>
      <c r="BY36" s="273">
        <v>14</v>
      </c>
      <c r="BZ36" s="273">
        <v>68</v>
      </c>
      <c r="CA36" s="273">
        <v>68</v>
      </c>
      <c r="CB36" s="273">
        <v>68</v>
      </c>
      <c r="CC36" s="273">
        <v>23</v>
      </c>
      <c r="CD36" s="273">
        <v>13</v>
      </c>
      <c r="CE36" s="273">
        <v>18</v>
      </c>
      <c r="CF36" s="273">
        <v>91</v>
      </c>
      <c r="CG36" s="273">
        <v>81</v>
      </c>
      <c r="CH36" s="273">
        <v>86</v>
      </c>
      <c r="CI36" s="273">
        <v>8</v>
      </c>
      <c r="CJ36" s="273">
        <v>17</v>
      </c>
      <c r="CK36" s="273">
        <v>13</v>
      </c>
      <c r="CL36" s="273">
        <v>70</v>
      </c>
      <c r="CM36" s="273">
        <v>69</v>
      </c>
      <c r="CN36" s="273">
        <v>70</v>
      </c>
      <c r="CO36" s="273">
        <v>22</v>
      </c>
      <c r="CP36" s="273">
        <v>13</v>
      </c>
      <c r="CQ36" s="273">
        <v>18</v>
      </c>
      <c r="CR36" s="273">
        <v>92</v>
      </c>
      <c r="CS36" s="273">
        <v>83</v>
      </c>
      <c r="CT36" s="273">
        <v>87</v>
      </c>
      <c r="CU36" s="273">
        <v>21</v>
      </c>
      <c r="CV36" s="273">
        <v>32</v>
      </c>
      <c r="CW36" s="273">
        <v>27</v>
      </c>
      <c r="CX36" s="273">
        <v>55</v>
      </c>
      <c r="CY36" s="273">
        <v>51</v>
      </c>
      <c r="CZ36" s="273">
        <v>53</v>
      </c>
      <c r="DA36" s="273">
        <v>24</v>
      </c>
      <c r="DB36" s="273">
        <v>17</v>
      </c>
      <c r="DC36" s="273">
        <v>21</v>
      </c>
      <c r="DD36" s="273">
        <v>79</v>
      </c>
      <c r="DE36" s="273">
        <v>68</v>
      </c>
      <c r="DF36" s="273">
        <v>73</v>
      </c>
      <c r="DG36" s="273">
        <v>24</v>
      </c>
      <c r="DH36" s="273">
        <v>39</v>
      </c>
      <c r="DI36" s="273">
        <v>32</v>
      </c>
      <c r="DJ36" s="273">
        <v>59</v>
      </c>
      <c r="DK36" s="273">
        <v>52</v>
      </c>
      <c r="DL36" s="273">
        <v>55</v>
      </c>
      <c r="DM36" s="273">
        <v>17</v>
      </c>
      <c r="DN36" s="273">
        <v>9</v>
      </c>
      <c r="DO36" s="273">
        <v>13</v>
      </c>
      <c r="DP36" s="273">
        <v>76</v>
      </c>
      <c r="DQ36" s="273">
        <v>61</v>
      </c>
      <c r="DR36" s="273">
        <v>68</v>
      </c>
      <c r="DS36" s="273">
        <v>21</v>
      </c>
      <c r="DT36" s="273">
        <v>29</v>
      </c>
      <c r="DU36" s="273">
        <v>25</v>
      </c>
      <c r="DV36" s="273">
        <v>63</v>
      </c>
      <c r="DW36" s="273">
        <v>55</v>
      </c>
      <c r="DX36" s="273">
        <v>59</v>
      </c>
      <c r="DY36" s="273">
        <v>16</v>
      </c>
      <c r="DZ36" s="273">
        <v>16</v>
      </c>
      <c r="EA36" s="273">
        <v>16</v>
      </c>
      <c r="EB36" s="273">
        <v>79</v>
      </c>
      <c r="EC36" s="273">
        <v>71</v>
      </c>
      <c r="ED36" s="273">
        <v>75</v>
      </c>
      <c r="EE36" s="273">
        <v>17</v>
      </c>
      <c r="EF36" s="273">
        <v>25</v>
      </c>
      <c r="EG36" s="273">
        <v>21</v>
      </c>
      <c r="EH36" s="273">
        <v>67</v>
      </c>
      <c r="EI36" s="273">
        <v>60</v>
      </c>
      <c r="EJ36" s="273">
        <v>64</v>
      </c>
      <c r="EK36" s="273">
        <v>15</v>
      </c>
      <c r="EL36" s="273">
        <v>15</v>
      </c>
      <c r="EM36" s="273">
        <v>15</v>
      </c>
      <c r="EN36" s="273">
        <v>83</v>
      </c>
      <c r="EO36" s="273">
        <v>75</v>
      </c>
      <c r="EP36" s="273">
        <v>79</v>
      </c>
      <c r="EQ36" s="273">
        <v>12</v>
      </c>
      <c r="ER36" s="273">
        <v>20</v>
      </c>
      <c r="ES36" s="273">
        <v>17</v>
      </c>
      <c r="ET36" s="273">
        <v>71</v>
      </c>
      <c r="EU36" s="273">
        <v>67</v>
      </c>
      <c r="EV36" s="273">
        <v>69</v>
      </c>
      <c r="EW36" s="273">
        <v>17</v>
      </c>
      <c r="EX36" s="273">
        <v>12</v>
      </c>
      <c r="EY36" s="273">
        <v>14</v>
      </c>
      <c r="EZ36" s="273">
        <v>88</v>
      </c>
      <c r="FA36" s="273">
        <v>80</v>
      </c>
      <c r="FB36" s="273">
        <v>83</v>
      </c>
      <c r="FC36" s="273">
        <v>13</v>
      </c>
      <c r="FD36" s="273">
        <v>20</v>
      </c>
      <c r="FE36" s="273">
        <v>16</v>
      </c>
      <c r="FF36" s="273">
        <v>71</v>
      </c>
      <c r="FG36" s="273">
        <v>65</v>
      </c>
      <c r="FH36" s="273">
        <v>68</v>
      </c>
      <c r="FI36" s="273">
        <v>16</v>
      </c>
      <c r="FJ36" s="273">
        <v>16</v>
      </c>
      <c r="FK36" s="273">
        <v>16</v>
      </c>
      <c r="FL36" s="273">
        <v>87</v>
      </c>
      <c r="FM36" s="273">
        <v>80</v>
      </c>
      <c r="FN36" s="273">
        <v>84</v>
      </c>
      <c r="FO36" s="273">
        <v>9</v>
      </c>
      <c r="FP36" s="273">
        <v>11</v>
      </c>
      <c r="FQ36" s="273">
        <v>10</v>
      </c>
      <c r="FR36" s="273">
        <v>78</v>
      </c>
      <c r="FS36" s="273">
        <v>73</v>
      </c>
      <c r="FT36" s="273">
        <v>76</v>
      </c>
      <c r="FU36" s="273">
        <v>13</v>
      </c>
      <c r="FV36" s="273">
        <v>15</v>
      </c>
      <c r="FW36" s="273">
        <v>14</v>
      </c>
      <c r="FX36" s="273">
        <v>91</v>
      </c>
      <c r="FY36" s="273">
        <v>89</v>
      </c>
      <c r="FZ36" s="273">
        <v>90</v>
      </c>
      <c r="GA36" s="273">
        <v>8</v>
      </c>
      <c r="GB36" s="273">
        <v>20</v>
      </c>
      <c r="GC36" s="273">
        <v>14</v>
      </c>
      <c r="GD36" s="273">
        <v>70</v>
      </c>
      <c r="GE36" s="273">
        <v>70</v>
      </c>
      <c r="GF36" s="273">
        <v>70</v>
      </c>
      <c r="GG36" s="273">
        <v>22</v>
      </c>
      <c r="GH36" s="273">
        <v>10</v>
      </c>
      <c r="GI36" s="273">
        <v>16</v>
      </c>
      <c r="GJ36" s="273">
        <v>92</v>
      </c>
      <c r="GK36" s="273">
        <v>80</v>
      </c>
      <c r="GL36" s="273">
        <v>86</v>
      </c>
      <c r="GM36" s="273">
        <v>9</v>
      </c>
      <c r="GN36" s="273">
        <v>20</v>
      </c>
      <c r="GO36" s="273">
        <v>15</v>
      </c>
      <c r="GP36" s="273">
        <v>71</v>
      </c>
      <c r="GQ36" s="273">
        <v>70</v>
      </c>
      <c r="GR36" s="273">
        <v>70</v>
      </c>
      <c r="GS36" s="273">
        <v>21</v>
      </c>
      <c r="GT36" s="273">
        <v>10</v>
      </c>
      <c r="GU36" s="273">
        <v>15</v>
      </c>
      <c r="GV36" s="273">
        <v>91</v>
      </c>
      <c r="GW36" s="273">
        <v>80</v>
      </c>
      <c r="GX36" s="273">
        <v>85</v>
      </c>
    </row>
    <row r="37" spans="1:206" x14ac:dyDescent="0.35">
      <c r="B37" t="s">
        <v>223</v>
      </c>
      <c r="C37" s="273">
        <v>9</v>
      </c>
      <c r="D37" s="273">
        <v>19</v>
      </c>
      <c r="E37" s="273">
        <v>14</v>
      </c>
      <c r="F37" s="273">
        <v>62</v>
      </c>
      <c r="G37" s="273">
        <v>63</v>
      </c>
      <c r="H37" s="273">
        <v>63</v>
      </c>
      <c r="I37" s="273">
        <v>29</v>
      </c>
      <c r="J37" s="273">
        <v>18</v>
      </c>
      <c r="K37" s="273">
        <v>23</v>
      </c>
      <c r="L37" s="273">
        <v>91</v>
      </c>
      <c r="M37" s="273">
        <v>81</v>
      </c>
      <c r="N37" s="273">
        <v>86</v>
      </c>
      <c r="O37" s="273">
        <v>10</v>
      </c>
      <c r="P37" s="273">
        <v>19</v>
      </c>
      <c r="Q37" s="273">
        <v>15</v>
      </c>
      <c r="R37" s="273">
        <v>62</v>
      </c>
      <c r="S37" s="273">
        <v>62</v>
      </c>
      <c r="T37" s="273">
        <v>62</v>
      </c>
      <c r="U37" s="273">
        <v>27</v>
      </c>
      <c r="V37" s="273">
        <v>19</v>
      </c>
      <c r="W37" s="273">
        <v>23</v>
      </c>
      <c r="X37" s="273">
        <v>90</v>
      </c>
      <c r="Y37" s="273">
        <v>81</v>
      </c>
      <c r="Z37" s="273">
        <v>85</v>
      </c>
      <c r="AA37" s="273">
        <v>11</v>
      </c>
      <c r="AB37" s="273">
        <v>20</v>
      </c>
      <c r="AC37" s="273">
        <v>16</v>
      </c>
      <c r="AD37" s="273">
        <v>66</v>
      </c>
      <c r="AE37" s="273">
        <v>64</v>
      </c>
      <c r="AF37" s="273">
        <v>65</v>
      </c>
      <c r="AG37" s="273">
        <v>22</v>
      </c>
      <c r="AH37" s="273">
        <v>16</v>
      </c>
      <c r="AI37" s="273">
        <v>19</v>
      </c>
      <c r="AJ37" s="273">
        <v>89</v>
      </c>
      <c r="AK37" s="273">
        <v>80</v>
      </c>
      <c r="AL37" s="273">
        <v>84</v>
      </c>
      <c r="AM37" s="273">
        <v>6</v>
      </c>
      <c r="AN37" s="273">
        <v>15</v>
      </c>
      <c r="AO37" s="273">
        <v>10</v>
      </c>
      <c r="AP37" s="273">
        <v>69</v>
      </c>
      <c r="AQ37" s="273">
        <v>71</v>
      </c>
      <c r="AR37" s="273">
        <v>70</v>
      </c>
      <c r="AS37" s="273">
        <v>25</v>
      </c>
      <c r="AT37" s="273">
        <v>14</v>
      </c>
      <c r="AU37" s="273">
        <v>19</v>
      </c>
      <c r="AV37" s="273">
        <v>94</v>
      </c>
      <c r="AW37" s="273">
        <v>85</v>
      </c>
      <c r="AX37" s="273">
        <v>90</v>
      </c>
      <c r="AY37" s="273">
        <v>6</v>
      </c>
      <c r="AZ37" s="273">
        <v>12</v>
      </c>
      <c r="BA37" s="273">
        <v>9</v>
      </c>
      <c r="BB37" s="273">
        <v>70</v>
      </c>
      <c r="BC37" s="273">
        <v>72</v>
      </c>
      <c r="BD37" s="273">
        <v>71</v>
      </c>
      <c r="BE37" s="273">
        <v>25</v>
      </c>
      <c r="BF37" s="273">
        <v>16</v>
      </c>
      <c r="BG37" s="273">
        <v>20</v>
      </c>
      <c r="BH37" s="273">
        <v>94</v>
      </c>
      <c r="BI37" s="273">
        <v>88</v>
      </c>
      <c r="BJ37" s="273">
        <v>91</v>
      </c>
      <c r="BK37" s="273">
        <v>8</v>
      </c>
      <c r="BL37" s="273">
        <v>15</v>
      </c>
      <c r="BM37" s="273">
        <v>11</v>
      </c>
      <c r="BN37" s="273">
        <v>70</v>
      </c>
      <c r="BO37" s="273">
        <v>70</v>
      </c>
      <c r="BP37" s="273">
        <v>70</v>
      </c>
      <c r="BQ37" s="273">
        <v>22</v>
      </c>
      <c r="BR37" s="273">
        <v>15</v>
      </c>
      <c r="BS37" s="273">
        <v>19</v>
      </c>
      <c r="BT37" s="273">
        <v>92</v>
      </c>
      <c r="BU37" s="273">
        <v>85</v>
      </c>
      <c r="BV37" s="273">
        <v>89</v>
      </c>
      <c r="BW37" s="273">
        <v>7</v>
      </c>
      <c r="BX37" s="273">
        <v>18</v>
      </c>
      <c r="BY37" s="273">
        <v>13</v>
      </c>
      <c r="BZ37" s="273">
        <v>71</v>
      </c>
      <c r="CA37" s="273">
        <v>70</v>
      </c>
      <c r="CB37" s="273">
        <v>71</v>
      </c>
      <c r="CC37" s="273">
        <v>22</v>
      </c>
      <c r="CD37" s="273">
        <v>12</v>
      </c>
      <c r="CE37" s="273">
        <v>17</v>
      </c>
      <c r="CF37" s="273">
        <v>93</v>
      </c>
      <c r="CG37" s="273">
        <v>82</v>
      </c>
      <c r="CH37" s="273">
        <v>87</v>
      </c>
      <c r="CI37" s="273">
        <v>7</v>
      </c>
      <c r="CJ37" s="273">
        <v>15</v>
      </c>
      <c r="CK37" s="273">
        <v>11</v>
      </c>
      <c r="CL37" s="273">
        <v>72</v>
      </c>
      <c r="CM37" s="273">
        <v>72</v>
      </c>
      <c r="CN37" s="273">
        <v>72</v>
      </c>
      <c r="CO37" s="273">
        <v>21</v>
      </c>
      <c r="CP37" s="273">
        <v>13</v>
      </c>
      <c r="CQ37" s="273">
        <v>17</v>
      </c>
      <c r="CR37" s="273">
        <v>93</v>
      </c>
      <c r="CS37" s="273">
        <v>85</v>
      </c>
      <c r="CT37" s="273">
        <v>89</v>
      </c>
      <c r="CU37" s="273">
        <v>18</v>
      </c>
      <c r="CV37" s="273">
        <v>29</v>
      </c>
      <c r="CW37" s="273">
        <v>24</v>
      </c>
      <c r="CX37" s="273">
        <v>58</v>
      </c>
      <c r="CY37" s="273">
        <v>53</v>
      </c>
      <c r="CZ37" s="273">
        <v>56</v>
      </c>
      <c r="DA37" s="273">
        <v>24</v>
      </c>
      <c r="DB37" s="273">
        <v>17</v>
      </c>
      <c r="DC37" s="273">
        <v>20</v>
      </c>
      <c r="DD37" s="273">
        <v>82</v>
      </c>
      <c r="DE37" s="273">
        <v>71</v>
      </c>
      <c r="DF37" s="273">
        <v>76</v>
      </c>
      <c r="DG37" s="273">
        <v>22</v>
      </c>
      <c r="DH37" s="273">
        <v>36</v>
      </c>
      <c r="DI37" s="273">
        <v>29</v>
      </c>
      <c r="DJ37" s="273">
        <v>62</v>
      </c>
      <c r="DK37" s="273">
        <v>55</v>
      </c>
      <c r="DL37" s="273">
        <v>58</v>
      </c>
      <c r="DM37" s="273">
        <v>17</v>
      </c>
      <c r="DN37" s="273">
        <v>9</v>
      </c>
      <c r="DO37" s="273">
        <v>13</v>
      </c>
      <c r="DP37" s="273">
        <v>78</v>
      </c>
      <c r="DQ37" s="273">
        <v>64</v>
      </c>
      <c r="DR37" s="273">
        <v>71</v>
      </c>
      <c r="DS37" s="273">
        <v>19</v>
      </c>
      <c r="DT37" s="273">
        <v>26</v>
      </c>
      <c r="DU37" s="273">
        <v>23</v>
      </c>
      <c r="DV37" s="273">
        <v>66</v>
      </c>
      <c r="DW37" s="273">
        <v>57</v>
      </c>
      <c r="DX37" s="273">
        <v>62</v>
      </c>
      <c r="DY37" s="273">
        <v>15</v>
      </c>
      <c r="DZ37" s="273">
        <v>16</v>
      </c>
      <c r="EA37" s="273">
        <v>16</v>
      </c>
      <c r="EB37" s="273">
        <v>81</v>
      </c>
      <c r="EC37" s="273">
        <v>74</v>
      </c>
      <c r="ED37" s="273">
        <v>77</v>
      </c>
      <c r="EE37" s="273">
        <v>15</v>
      </c>
      <c r="EF37" s="273">
        <v>23</v>
      </c>
      <c r="EG37" s="273">
        <v>19</v>
      </c>
      <c r="EH37" s="273">
        <v>70</v>
      </c>
      <c r="EI37" s="273">
        <v>63</v>
      </c>
      <c r="EJ37" s="273">
        <v>66</v>
      </c>
      <c r="EK37" s="273">
        <v>15</v>
      </c>
      <c r="EL37" s="273">
        <v>14</v>
      </c>
      <c r="EM37" s="273">
        <v>14</v>
      </c>
      <c r="EN37" s="273">
        <v>85</v>
      </c>
      <c r="EO37" s="273">
        <v>77</v>
      </c>
      <c r="EP37" s="273">
        <v>81</v>
      </c>
      <c r="EQ37" s="273">
        <v>11</v>
      </c>
      <c r="ER37" s="273">
        <v>19</v>
      </c>
      <c r="ES37" s="273">
        <v>15</v>
      </c>
      <c r="ET37" s="273">
        <v>74</v>
      </c>
      <c r="EU37" s="273">
        <v>69</v>
      </c>
      <c r="EV37" s="273">
        <v>72</v>
      </c>
      <c r="EW37" s="273">
        <v>15</v>
      </c>
      <c r="EX37" s="273">
        <v>11</v>
      </c>
      <c r="EY37" s="273">
        <v>13</v>
      </c>
      <c r="EZ37" s="273">
        <v>89</v>
      </c>
      <c r="FA37" s="273">
        <v>81</v>
      </c>
      <c r="FB37" s="273">
        <v>85</v>
      </c>
      <c r="FC37" s="273">
        <v>11</v>
      </c>
      <c r="FD37" s="273">
        <v>18</v>
      </c>
      <c r="FE37" s="273">
        <v>15</v>
      </c>
      <c r="FF37" s="273">
        <v>74</v>
      </c>
      <c r="FG37" s="273">
        <v>67</v>
      </c>
      <c r="FH37" s="273">
        <v>70</v>
      </c>
      <c r="FI37" s="273">
        <v>15</v>
      </c>
      <c r="FJ37" s="273">
        <v>15</v>
      </c>
      <c r="FK37" s="273">
        <v>15</v>
      </c>
      <c r="FL37" s="273">
        <v>89</v>
      </c>
      <c r="FM37" s="273">
        <v>82</v>
      </c>
      <c r="FN37" s="273">
        <v>85</v>
      </c>
      <c r="FO37" s="273">
        <v>7</v>
      </c>
      <c r="FP37" s="273">
        <v>9</v>
      </c>
      <c r="FQ37" s="273">
        <v>8</v>
      </c>
      <c r="FR37" s="273">
        <v>81</v>
      </c>
      <c r="FS37" s="273">
        <v>76</v>
      </c>
      <c r="FT37" s="273">
        <v>78</v>
      </c>
      <c r="FU37" s="273">
        <v>12</v>
      </c>
      <c r="FV37" s="273">
        <v>15</v>
      </c>
      <c r="FW37" s="273">
        <v>13</v>
      </c>
      <c r="FX37" s="273">
        <v>93</v>
      </c>
      <c r="FY37" s="273">
        <v>91</v>
      </c>
      <c r="FZ37" s="273">
        <v>92</v>
      </c>
      <c r="GA37" s="273">
        <v>6</v>
      </c>
      <c r="GB37" s="273">
        <v>18</v>
      </c>
      <c r="GC37" s="273">
        <v>12</v>
      </c>
      <c r="GD37" s="273">
        <v>72</v>
      </c>
      <c r="GE37" s="273">
        <v>73</v>
      </c>
      <c r="GF37" s="273">
        <v>72</v>
      </c>
      <c r="GG37" s="273">
        <v>22</v>
      </c>
      <c r="GH37" s="273">
        <v>10</v>
      </c>
      <c r="GI37" s="273">
        <v>16</v>
      </c>
      <c r="GJ37" s="273">
        <v>94</v>
      </c>
      <c r="GK37" s="273">
        <v>82</v>
      </c>
      <c r="GL37" s="273">
        <v>88</v>
      </c>
      <c r="GM37" s="273">
        <v>7</v>
      </c>
      <c r="GN37" s="273">
        <v>18</v>
      </c>
      <c r="GO37" s="273">
        <v>13</v>
      </c>
      <c r="GP37" s="273">
        <v>73</v>
      </c>
      <c r="GQ37" s="273">
        <v>73</v>
      </c>
      <c r="GR37" s="273">
        <v>73</v>
      </c>
      <c r="GS37" s="273">
        <v>19</v>
      </c>
      <c r="GT37" s="273">
        <v>9</v>
      </c>
      <c r="GU37" s="273">
        <v>14</v>
      </c>
      <c r="GV37" s="273">
        <v>93</v>
      </c>
      <c r="GW37" s="273">
        <v>82</v>
      </c>
      <c r="GX37" s="273">
        <v>87</v>
      </c>
    </row>
    <row r="38" spans="1:206" x14ac:dyDescent="0.35">
      <c r="A38" t="s">
        <v>535</v>
      </c>
      <c r="B38" t="s">
        <v>226</v>
      </c>
      <c r="C38" s="273">
        <v>17</v>
      </c>
      <c r="D38" s="273">
        <v>30</v>
      </c>
      <c r="E38" s="273">
        <v>23</v>
      </c>
      <c r="F38" s="273">
        <v>67</v>
      </c>
      <c r="G38" s="273">
        <v>61</v>
      </c>
      <c r="H38" s="273">
        <v>64</v>
      </c>
      <c r="I38" s="273">
        <v>17</v>
      </c>
      <c r="J38" s="273">
        <v>9</v>
      </c>
      <c r="K38" s="273">
        <v>13</v>
      </c>
      <c r="L38" s="273">
        <v>83</v>
      </c>
      <c r="M38" s="273">
        <v>70</v>
      </c>
      <c r="N38" s="273">
        <v>77</v>
      </c>
      <c r="O38" s="273">
        <v>18</v>
      </c>
      <c r="P38" s="273">
        <v>29</v>
      </c>
      <c r="Q38" s="273">
        <v>24</v>
      </c>
      <c r="R38" s="273">
        <v>67</v>
      </c>
      <c r="S38" s="273">
        <v>61</v>
      </c>
      <c r="T38" s="273">
        <v>64</v>
      </c>
      <c r="U38" s="273">
        <v>15</v>
      </c>
      <c r="V38" s="273">
        <v>10</v>
      </c>
      <c r="W38" s="273">
        <v>13</v>
      </c>
      <c r="X38" s="273">
        <v>82</v>
      </c>
      <c r="Y38" s="273">
        <v>71</v>
      </c>
      <c r="Z38" s="273">
        <v>76</v>
      </c>
      <c r="AA38" s="273">
        <v>19</v>
      </c>
      <c r="AB38" s="273">
        <v>32</v>
      </c>
      <c r="AC38" s="273">
        <v>25</v>
      </c>
      <c r="AD38" s="273">
        <v>69</v>
      </c>
      <c r="AE38" s="273">
        <v>61</v>
      </c>
      <c r="AF38" s="273">
        <v>65</v>
      </c>
      <c r="AG38" s="273">
        <v>13</v>
      </c>
      <c r="AH38" s="273">
        <v>8</v>
      </c>
      <c r="AI38" s="273">
        <v>10</v>
      </c>
      <c r="AJ38" s="273">
        <v>81</v>
      </c>
      <c r="AK38" s="273">
        <v>68</v>
      </c>
      <c r="AL38" s="273">
        <v>75</v>
      </c>
      <c r="AM38" s="273">
        <v>11</v>
      </c>
      <c r="AN38" s="273">
        <v>24</v>
      </c>
      <c r="AO38" s="273">
        <v>17</v>
      </c>
      <c r="AP38" s="273">
        <v>75</v>
      </c>
      <c r="AQ38" s="273">
        <v>69</v>
      </c>
      <c r="AR38" s="273">
        <v>72</v>
      </c>
      <c r="AS38" s="273">
        <v>14</v>
      </c>
      <c r="AT38" s="273">
        <v>8</v>
      </c>
      <c r="AU38" s="273">
        <v>11</v>
      </c>
      <c r="AV38" s="273">
        <v>89</v>
      </c>
      <c r="AW38" s="273">
        <v>76</v>
      </c>
      <c r="AX38" s="273">
        <v>83</v>
      </c>
      <c r="AY38" s="273">
        <v>11</v>
      </c>
      <c r="AZ38" s="273">
        <v>20</v>
      </c>
      <c r="BA38" s="273">
        <v>15</v>
      </c>
      <c r="BB38" s="273">
        <v>76</v>
      </c>
      <c r="BC38" s="273">
        <v>72</v>
      </c>
      <c r="BD38" s="273">
        <v>74</v>
      </c>
      <c r="BE38" s="273">
        <v>14</v>
      </c>
      <c r="BF38" s="273">
        <v>8</v>
      </c>
      <c r="BG38" s="273">
        <v>11</v>
      </c>
      <c r="BH38" s="273">
        <v>89</v>
      </c>
      <c r="BI38" s="273">
        <v>80</v>
      </c>
      <c r="BJ38" s="273">
        <v>85</v>
      </c>
      <c r="BK38" s="273">
        <v>13</v>
      </c>
      <c r="BL38" s="273">
        <v>23</v>
      </c>
      <c r="BM38" s="273">
        <v>19</v>
      </c>
      <c r="BN38" s="273">
        <v>73</v>
      </c>
      <c r="BO38" s="273">
        <v>68</v>
      </c>
      <c r="BP38" s="273">
        <v>71</v>
      </c>
      <c r="BQ38" s="273">
        <v>13</v>
      </c>
      <c r="BR38" s="273">
        <v>8</v>
      </c>
      <c r="BS38" s="273">
        <v>11</v>
      </c>
      <c r="BT38" s="273">
        <v>87</v>
      </c>
      <c r="BU38" s="273">
        <v>77</v>
      </c>
      <c r="BV38" s="273">
        <v>81</v>
      </c>
      <c r="BW38" s="273">
        <v>13</v>
      </c>
      <c r="BX38" s="273">
        <v>28</v>
      </c>
      <c r="BY38" s="273">
        <v>21</v>
      </c>
      <c r="BZ38" s="273">
        <v>75</v>
      </c>
      <c r="CA38" s="273">
        <v>66</v>
      </c>
      <c r="CB38" s="273">
        <v>70</v>
      </c>
      <c r="CC38" s="273">
        <v>12</v>
      </c>
      <c r="CD38" s="273">
        <v>6</v>
      </c>
      <c r="CE38" s="273">
        <v>9</v>
      </c>
      <c r="CF38" s="273">
        <v>87</v>
      </c>
      <c r="CG38" s="273">
        <v>72</v>
      </c>
      <c r="CH38" s="273">
        <v>79</v>
      </c>
      <c r="CI38" s="273">
        <v>12</v>
      </c>
      <c r="CJ38" s="273">
        <v>25</v>
      </c>
      <c r="CK38" s="273">
        <v>18</v>
      </c>
      <c r="CL38" s="273">
        <v>76</v>
      </c>
      <c r="CM38" s="273">
        <v>69</v>
      </c>
      <c r="CN38" s="273">
        <v>72</v>
      </c>
      <c r="CO38" s="273">
        <v>12</v>
      </c>
      <c r="CP38" s="273">
        <v>6</v>
      </c>
      <c r="CQ38" s="273">
        <v>9</v>
      </c>
      <c r="CR38" s="273">
        <v>88</v>
      </c>
      <c r="CS38" s="273">
        <v>75</v>
      </c>
      <c r="CT38" s="273">
        <v>82</v>
      </c>
      <c r="CU38" s="273">
        <v>31</v>
      </c>
      <c r="CV38" s="273">
        <v>46</v>
      </c>
      <c r="CW38" s="273">
        <v>39</v>
      </c>
      <c r="CX38" s="273">
        <v>57</v>
      </c>
      <c r="CY38" s="273">
        <v>46</v>
      </c>
      <c r="CZ38" s="273">
        <v>51</v>
      </c>
      <c r="DA38" s="273">
        <v>12</v>
      </c>
      <c r="DB38" s="273">
        <v>8</v>
      </c>
      <c r="DC38" s="273">
        <v>10</v>
      </c>
      <c r="DD38" s="273">
        <v>69</v>
      </c>
      <c r="DE38" s="273">
        <v>54</v>
      </c>
      <c r="DF38" s="273">
        <v>61</v>
      </c>
      <c r="DG38" s="273">
        <v>35</v>
      </c>
      <c r="DH38" s="273">
        <v>53</v>
      </c>
      <c r="DI38" s="273">
        <v>44</v>
      </c>
      <c r="DJ38" s="273">
        <v>57</v>
      </c>
      <c r="DK38" s="273">
        <v>43</v>
      </c>
      <c r="DL38" s="273">
        <v>50</v>
      </c>
      <c r="DM38" s="273">
        <v>8</v>
      </c>
      <c r="DN38" s="273">
        <v>4</v>
      </c>
      <c r="DO38" s="273">
        <v>6</v>
      </c>
      <c r="DP38" s="273">
        <v>65</v>
      </c>
      <c r="DQ38" s="273">
        <v>47</v>
      </c>
      <c r="DR38" s="273">
        <v>56</v>
      </c>
      <c r="DS38" s="273">
        <v>31</v>
      </c>
      <c r="DT38" s="273">
        <v>41</v>
      </c>
      <c r="DU38" s="273">
        <v>36</v>
      </c>
      <c r="DV38" s="273">
        <v>61</v>
      </c>
      <c r="DW38" s="273">
        <v>51</v>
      </c>
      <c r="DX38" s="273">
        <v>56</v>
      </c>
      <c r="DY38" s="273">
        <v>8</v>
      </c>
      <c r="DZ38" s="273">
        <v>8</v>
      </c>
      <c r="EA38" s="273">
        <v>8</v>
      </c>
      <c r="EB38" s="273">
        <v>69</v>
      </c>
      <c r="EC38" s="273">
        <v>59</v>
      </c>
      <c r="ED38" s="273">
        <v>64</v>
      </c>
      <c r="EE38" s="273">
        <v>27</v>
      </c>
      <c r="EF38" s="273">
        <v>37</v>
      </c>
      <c r="EG38" s="273">
        <v>32</v>
      </c>
      <c r="EH38" s="273">
        <v>66</v>
      </c>
      <c r="EI38" s="273">
        <v>56</v>
      </c>
      <c r="EJ38" s="273">
        <v>61</v>
      </c>
      <c r="EK38" s="273">
        <v>7</v>
      </c>
      <c r="EL38" s="273">
        <v>7</v>
      </c>
      <c r="EM38" s="273">
        <v>7</v>
      </c>
      <c r="EN38" s="273">
        <v>73</v>
      </c>
      <c r="EO38" s="273">
        <v>63</v>
      </c>
      <c r="EP38" s="273">
        <v>68</v>
      </c>
      <c r="EQ38" s="273">
        <v>19</v>
      </c>
      <c r="ER38" s="273">
        <v>31</v>
      </c>
      <c r="ES38" s="273">
        <v>25</v>
      </c>
      <c r="ET38" s="273">
        <v>74</v>
      </c>
      <c r="EU38" s="273">
        <v>64</v>
      </c>
      <c r="EV38" s="273">
        <v>69</v>
      </c>
      <c r="EW38" s="273">
        <v>7</v>
      </c>
      <c r="EX38" s="273">
        <v>5</v>
      </c>
      <c r="EY38" s="273">
        <v>6</v>
      </c>
      <c r="EZ38" s="273">
        <v>81</v>
      </c>
      <c r="FA38" s="273">
        <v>69</v>
      </c>
      <c r="FB38" s="273">
        <v>75</v>
      </c>
      <c r="FC38" s="273">
        <v>20</v>
      </c>
      <c r="FD38" s="273">
        <v>30</v>
      </c>
      <c r="FE38" s="273">
        <v>25</v>
      </c>
      <c r="FF38" s="273">
        <v>73</v>
      </c>
      <c r="FG38" s="273">
        <v>63</v>
      </c>
      <c r="FH38" s="273">
        <v>68</v>
      </c>
      <c r="FI38" s="273">
        <v>7</v>
      </c>
      <c r="FJ38" s="273">
        <v>7</v>
      </c>
      <c r="FK38" s="273">
        <v>7</v>
      </c>
      <c r="FL38" s="273">
        <v>80</v>
      </c>
      <c r="FM38" s="273">
        <v>70</v>
      </c>
      <c r="FN38" s="273">
        <v>75</v>
      </c>
      <c r="FO38" s="273">
        <v>13</v>
      </c>
      <c r="FP38" s="273">
        <v>16</v>
      </c>
      <c r="FQ38" s="273">
        <v>15</v>
      </c>
      <c r="FR38" s="273">
        <v>81</v>
      </c>
      <c r="FS38" s="273">
        <v>75</v>
      </c>
      <c r="FT38" s="273">
        <v>78</v>
      </c>
      <c r="FU38" s="273">
        <v>7</v>
      </c>
      <c r="FV38" s="273">
        <v>8</v>
      </c>
      <c r="FW38" s="273">
        <v>8</v>
      </c>
      <c r="FX38" s="273">
        <v>87</v>
      </c>
      <c r="FY38" s="273">
        <v>84</v>
      </c>
      <c r="FZ38" s="273">
        <v>85</v>
      </c>
      <c r="GA38" s="273">
        <v>12</v>
      </c>
      <c r="GB38" s="273">
        <v>29</v>
      </c>
      <c r="GC38" s="273">
        <v>20</v>
      </c>
      <c r="GD38" s="273">
        <v>76</v>
      </c>
      <c r="GE38" s="273">
        <v>66</v>
      </c>
      <c r="GF38" s="273">
        <v>71</v>
      </c>
      <c r="GG38" s="273">
        <v>13</v>
      </c>
      <c r="GH38" s="273">
        <v>5</v>
      </c>
      <c r="GI38" s="273">
        <v>9</v>
      </c>
      <c r="GJ38" s="273">
        <v>88</v>
      </c>
      <c r="GK38" s="273">
        <v>71</v>
      </c>
      <c r="GL38" s="273">
        <v>80</v>
      </c>
      <c r="GM38" s="273">
        <v>13</v>
      </c>
      <c r="GN38" s="273">
        <v>29</v>
      </c>
      <c r="GO38" s="273">
        <v>21</v>
      </c>
      <c r="GP38" s="273">
        <v>76</v>
      </c>
      <c r="GQ38" s="273">
        <v>66</v>
      </c>
      <c r="GR38" s="273">
        <v>71</v>
      </c>
      <c r="GS38" s="273">
        <v>11</v>
      </c>
      <c r="GT38" s="273">
        <v>5</v>
      </c>
      <c r="GU38" s="273">
        <v>8</v>
      </c>
      <c r="GV38" s="273">
        <v>87</v>
      </c>
      <c r="GW38" s="273">
        <v>71</v>
      </c>
      <c r="GX38" s="273">
        <v>79</v>
      </c>
    </row>
    <row r="39" spans="1:206" x14ac:dyDescent="0.35">
      <c r="B39" t="s">
        <v>430</v>
      </c>
      <c r="C39" s="273">
        <v>8</v>
      </c>
      <c r="D39" s="273">
        <v>17</v>
      </c>
      <c r="E39" s="273">
        <v>13</v>
      </c>
      <c r="F39" s="273">
        <v>61</v>
      </c>
      <c r="G39" s="273">
        <v>64</v>
      </c>
      <c r="H39" s="273">
        <v>62</v>
      </c>
      <c r="I39" s="273">
        <v>31</v>
      </c>
      <c r="J39" s="273">
        <v>19</v>
      </c>
      <c r="K39" s="273">
        <v>25</v>
      </c>
      <c r="L39" s="273">
        <v>92</v>
      </c>
      <c r="M39" s="273">
        <v>83</v>
      </c>
      <c r="N39" s="273">
        <v>87</v>
      </c>
      <c r="O39" s="273">
        <v>9</v>
      </c>
      <c r="P39" s="273">
        <v>17</v>
      </c>
      <c r="Q39" s="273">
        <v>13</v>
      </c>
      <c r="R39" s="273">
        <v>62</v>
      </c>
      <c r="S39" s="273">
        <v>62</v>
      </c>
      <c r="T39" s="273">
        <v>62</v>
      </c>
      <c r="U39" s="273">
        <v>29</v>
      </c>
      <c r="V39" s="273">
        <v>21</v>
      </c>
      <c r="W39" s="273">
        <v>25</v>
      </c>
      <c r="X39" s="273">
        <v>91</v>
      </c>
      <c r="Y39" s="273">
        <v>83</v>
      </c>
      <c r="Z39" s="273">
        <v>87</v>
      </c>
      <c r="AA39" s="273">
        <v>10</v>
      </c>
      <c r="AB39" s="273">
        <v>18</v>
      </c>
      <c r="AC39" s="273">
        <v>14</v>
      </c>
      <c r="AD39" s="273">
        <v>66</v>
      </c>
      <c r="AE39" s="273">
        <v>65</v>
      </c>
      <c r="AF39" s="273">
        <v>65</v>
      </c>
      <c r="AG39" s="273">
        <v>24</v>
      </c>
      <c r="AH39" s="273">
        <v>17</v>
      </c>
      <c r="AI39" s="273">
        <v>21</v>
      </c>
      <c r="AJ39" s="273">
        <v>90</v>
      </c>
      <c r="AK39" s="273">
        <v>82</v>
      </c>
      <c r="AL39" s="273">
        <v>86</v>
      </c>
      <c r="AM39" s="273">
        <v>5</v>
      </c>
      <c r="AN39" s="273">
        <v>13</v>
      </c>
      <c r="AO39" s="273">
        <v>9</v>
      </c>
      <c r="AP39" s="273">
        <v>68</v>
      </c>
      <c r="AQ39" s="273">
        <v>72</v>
      </c>
      <c r="AR39" s="273">
        <v>70</v>
      </c>
      <c r="AS39" s="273">
        <v>27</v>
      </c>
      <c r="AT39" s="273">
        <v>15</v>
      </c>
      <c r="AU39" s="273">
        <v>21</v>
      </c>
      <c r="AV39" s="273">
        <v>95</v>
      </c>
      <c r="AW39" s="273">
        <v>87</v>
      </c>
      <c r="AX39" s="273">
        <v>91</v>
      </c>
      <c r="AY39" s="273">
        <v>5</v>
      </c>
      <c r="AZ39" s="273">
        <v>10</v>
      </c>
      <c r="BA39" s="273">
        <v>8</v>
      </c>
      <c r="BB39" s="273">
        <v>69</v>
      </c>
      <c r="BC39" s="273">
        <v>72</v>
      </c>
      <c r="BD39" s="273">
        <v>70</v>
      </c>
      <c r="BE39" s="273">
        <v>27</v>
      </c>
      <c r="BF39" s="273">
        <v>17</v>
      </c>
      <c r="BG39" s="273">
        <v>22</v>
      </c>
      <c r="BH39" s="273">
        <v>95</v>
      </c>
      <c r="BI39" s="273">
        <v>90</v>
      </c>
      <c r="BJ39" s="273">
        <v>92</v>
      </c>
      <c r="BK39" s="273">
        <v>7</v>
      </c>
      <c r="BL39" s="273">
        <v>13</v>
      </c>
      <c r="BM39" s="273">
        <v>10</v>
      </c>
      <c r="BN39" s="273">
        <v>70</v>
      </c>
      <c r="BO39" s="273">
        <v>70</v>
      </c>
      <c r="BP39" s="273">
        <v>70</v>
      </c>
      <c r="BQ39" s="273">
        <v>24</v>
      </c>
      <c r="BR39" s="273">
        <v>17</v>
      </c>
      <c r="BS39" s="273">
        <v>20</v>
      </c>
      <c r="BT39" s="273">
        <v>93</v>
      </c>
      <c r="BU39" s="273">
        <v>87</v>
      </c>
      <c r="BV39" s="273">
        <v>90</v>
      </c>
      <c r="BW39" s="273">
        <v>6</v>
      </c>
      <c r="BX39" s="273">
        <v>16</v>
      </c>
      <c r="BY39" s="273">
        <v>11</v>
      </c>
      <c r="BZ39" s="273">
        <v>70</v>
      </c>
      <c r="CA39" s="273">
        <v>71</v>
      </c>
      <c r="CB39" s="273">
        <v>71</v>
      </c>
      <c r="CC39" s="273">
        <v>23</v>
      </c>
      <c r="CD39" s="273">
        <v>13</v>
      </c>
      <c r="CE39" s="273">
        <v>18</v>
      </c>
      <c r="CF39" s="273">
        <v>94</v>
      </c>
      <c r="CG39" s="273">
        <v>84</v>
      </c>
      <c r="CH39" s="273">
        <v>89</v>
      </c>
      <c r="CI39" s="273">
        <v>6</v>
      </c>
      <c r="CJ39" s="273">
        <v>14</v>
      </c>
      <c r="CK39" s="273">
        <v>10</v>
      </c>
      <c r="CL39" s="273">
        <v>72</v>
      </c>
      <c r="CM39" s="273">
        <v>73</v>
      </c>
      <c r="CN39" s="273">
        <v>72</v>
      </c>
      <c r="CO39" s="273">
        <v>23</v>
      </c>
      <c r="CP39" s="273">
        <v>14</v>
      </c>
      <c r="CQ39" s="273">
        <v>18</v>
      </c>
      <c r="CR39" s="273">
        <v>94</v>
      </c>
      <c r="CS39" s="273">
        <v>86</v>
      </c>
      <c r="CT39" s="273">
        <v>90</v>
      </c>
      <c r="CU39" s="273">
        <v>16</v>
      </c>
      <c r="CV39" s="273">
        <v>27</v>
      </c>
      <c r="CW39" s="273">
        <v>21</v>
      </c>
      <c r="CX39" s="273">
        <v>59</v>
      </c>
      <c r="CY39" s="273">
        <v>55</v>
      </c>
      <c r="CZ39" s="273">
        <v>57</v>
      </c>
      <c r="DA39" s="273">
        <v>26</v>
      </c>
      <c r="DB39" s="273">
        <v>19</v>
      </c>
      <c r="DC39" s="273">
        <v>22</v>
      </c>
      <c r="DD39" s="273">
        <v>84</v>
      </c>
      <c r="DE39" s="273">
        <v>73</v>
      </c>
      <c r="DF39" s="273">
        <v>79</v>
      </c>
      <c r="DG39" s="273">
        <v>19</v>
      </c>
      <c r="DH39" s="273">
        <v>33</v>
      </c>
      <c r="DI39" s="273">
        <v>27</v>
      </c>
      <c r="DJ39" s="273">
        <v>62</v>
      </c>
      <c r="DK39" s="273">
        <v>57</v>
      </c>
      <c r="DL39" s="273">
        <v>60</v>
      </c>
      <c r="DM39" s="273">
        <v>18</v>
      </c>
      <c r="DN39" s="273">
        <v>10</v>
      </c>
      <c r="DO39" s="273">
        <v>14</v>
      </c>
      <c r="DP39" s="273">
        <v>81</v>
      </c>
      <c r="DQ39" s="273">
        <v>67</v>
      </c>
      <c r="DR39" s="273">
        <v>73</v>
      </c>
      <c r="DS39" s="273">
        <v>16</v>
      </c>
      <c r="DT39" s="273">
        <v>24</v>
      </c>
      <c r="DU39" s="273">
        <v>20</v>
      </c>
      <c r="DV39" s="273">
        <v>67</v>
      </c>
      <c r="DW39" s="273">
        <v>59</v>
      </c>
      <c r="DX39" s="273">
        <v>63</v>
      </c>
      <c r="DY39" s="273">
        <v>17</v>
      </c>
      <c r="DZ39" s="273">
        <v>18</v>
      </c>
      <c r="EA39" s="273">
        <v>17</v>
      </c>
      <c r="EB39" s="273">
        <v>84</v>
      </c>
      <c r="EC39" s="273">
        <v>76</v>
      </c>
      <c r="ED39" s="273">
        <v>80</v>
      </c>
      <c r="EE39" s="273">
        <v>13</v>
      </c>
      <c r="EF39" s="273">
        <v>20</v>
      </c>
      <c r="EG39" s="273">
        <v>17</v>
      </c>
      <c r="EH39" s="273">
        <v>71</v>
      </c>
      <c r="EI39" s="273">
        <v>64</v>
      </c>
      <c r="EJ39" s="273">
        <v>67</v>
      </c>
      <c r="EK39" s="273">
        <v>16</v>
      </c>
      <c r="EL39" s="273">
        <v>16</v>
      </c>
      <c r="EM39" s="273">
        <v>16</v>
      </c>
      <c r="EN39" s="273">
        <v>87</v>
      </c>
      <c r="EO39" s="273">
        <v>80</v>
      </c>
      <c r="EP39" s="273">
        <v>83</v>
      </c>
      <c r="EQ39" s="273">
        <v>9</v>
      </c>
      <c r="ER39" s="273">
        <v>17</v>
      </c>
      <c r="ES39" s="273">
        <v>13</v>
      </c>
      <c r="ET39" s="273">
        <v>74</v>
      </c>
      <c r="EU39" s="273">
        <v>70</v>
      </c>
      <c r="EV39" s="273">
        <v>72</v>
      </c>
      <c r="EW39" s="273">
        <v>17</v>
      </c>
      <c r="EX39" s="273">
        <v>13</v>
      </c>
      <c r="EY39" s="273">
        <v>15</v>
      </c>
      <c r="EZ39" s="273">
        <v>91</v>
      </c>
      <c r="FA39" s="273">
        <v>83</v>
      </c>
      <c r="FB39" s="273">
        <v>87</v>
      </c>
      <c r="FC39" s="273">
        <v>10</v>
      </c>
      <c r="FD39" s="273">
        <v>16</v>
      </c>
      <c r="FE39" s="273">
        <v>13</v>
      </c>
      <c r="FF39" s="273">
        <v>74</v>
      </c>
      <c r="FG39" s="273">
        <v>67</v>
      </c>
      <c r="FH39" s="273">
        <v>71</v>
      </c>
      <c r="FI39" s="273">
        <v>16</v>
      </c>
      <c r="FJ39" s="273">
        <v>16</v>
      </c>
      <c r="FK39" s="273">
        <v>16</v>
      </c>
      <c r="FL39" s="273">
        <v>90</v>
      </c>
      <c r="FM39" s="273">
        <v>84</v>
      </c>
      <c r="FN39" s="273">
        <v>87</v>
      </c>
      <c r="FO39" s="273">
        <v>6</v>
      </c>
      <c r="FP39" s="273">
        <v>8</v>
      </c>
      <c r="FQ39" s="273">
        <v>7</v>
      </c>
      <c r="FR39" s="273">
        <v>81</v>
      </c>
      <c r="FS39" s="273">
        <v>76</v>
      </c>
      <c r="FT39" s="273">
        <v>78</v>
      </c>
      <c r="FU39" s="273">
        <v>13</v>
      </c>
      <c r="FV39" s="273">
        <v>16</v>
      </c>
      <c r="FW39" s="273">
        <v>14</v>
      </c>
      <c r="FX39" s="273">
        <v>94</v>
      </c>
      <c r="FY39" s="273">
        <v>92</v>
      </c>
      <c r="FZ39" s="273">
        <v>93</v>
      </c>
      <c r="GA39" s="273">
        <v>5</v>
      </c>
      <c r="GB39" s="273">
        <v>16</v>
      </c>
      <c r="GC39" s="273">
        <v>11</v>
      </c>
      <c r="GD39" s="273">
        <v>71</v>
      </c>
      <c r="GE39" s="273">
        <v>74</v>
      </c>
      <c r="GF39" s="273">
        <v>73</v>
      </c>
      <c r="GG39" s="273">
        <v>23</v>
      </c>
      <c r="GH39" s="273">
        <v>10</v>
      </c>
      <c r="GI39" s="273">
        <v>17</v>
      </c>
      <c r="GJ39" s="273">
        <v>95</v>
      </c>
      <c r="GK39" s="273">
        <v>84</v>
      </c>
      <c r="GL39" s="273">
        <v>89</v>
      </c>
      <c r="GM39" s="273">
        <v>6</v>
      </c>
      <c r="GN39" s="273">
        <v>16</v>
      </c>
      <c r="GO39" s="273">
        <v>11</v>
      </c>
      <c r="GP39" s="273">
        <v>73</v>
      </c>
      <c r="GQ39" s="273">
        <v>74</v>
      </c>
      <c r="GR39" s="273">
        <v>73</v>
      </c>
      <c r="GS39" s="273">
        <v>21</v>
      </c>
      <c r="GT39" s="273">
        <v>10</v>
      </c>
      <c r="GU39" s="273">
        <v>15</v>
      </c>
      <c r="GV39" s="273">
        <v>94</v>
      </c>
      <c r="GW39" s="273">
        <v>84</v>
      </c>
      <c r="GX39" s="273">
        <v>89</v>
      </c>
    </row>
    <row r="40" spans="1:206" x14ac:dyDescent="0.35">
      <c r="B40" t="s">
        <v>223</v>
      </c>
      <c r="C40" s="273">
        <v>9</v>
      </c>
      <c r="D40" s="273">
        <v>19</v>
      </c>
      <c r="E40" s="273">
        <v>14</v>
      </c>
      <c r="F40" s="273">
        <v>62</v>
      </c>
      <c r="G40" s="273">
        <v>63</v>
      </c>
      <c r="H40" s="273">
        <v>63</v>
      </c>
      <c r="I40" s="273">
        <v>29</v>
      </c>
      <c r="J40" s="273">
        <v>18</v>
      </c>
      <c r="K40" s="273">
        <v>23</v>
      </c>
      <c r="L40" s="273">
        <v>91</v>
      </c>
      <c r="M40" s="273">
        <v>81</v>
      </c>
      <c r="N40" s="273">
        <v>86</v>
      </c>
      <c r="O40" s="273">
        <v>10</v>
      </c>
      <c r="P40" s="273">
        <v>19</v>
      </c>
      <c r="Q40" s="273">
        <v>15</v>
      </c>
      <c r="R40" s="273">
        <v>62</v>
      </c>
      <c r="S40" s="273">
        <v>62</v>
      </c>
      <c r="T40" s="273">
        <v>62</v>
      </c>
      <c r="U40" s="273">
        <v>27</v>
      </c>
      <c r="V40" s="273">
        <v>19</v>
      </c>
      <c r="W40" s="273">
        <v>23</v>
      </c>
      <c r="X40" s="273">
        <v>90</v>
      </c>
      <c r="Y40" s="273">
        <v>81</v>
      </c>
      <c r="Z40" s="273">
        <v>85</v>
      </c>
      <c r="AA40" s="273">
        <v>11</v>
      </c>
      <c r="AB40" s="273">
        <v>20</v>
      </c>
      <c r="AC40" s="273">
        <v>16</v>
      </c>
      <c r="AD40" s="273">
        <v>66</v>
      </c>
      <c r="AE40" s="273">
        <v>64</v>
      </c>
      <c r="AF40" s="273">
        <v>65</v>
      </c>
      <c r="AG40" s="273">
        <v>22</v>
      </c>
      <c r="AH40" s="273">
        <v>16</v>
      </c>
      <c r="AI40" s="273">
        <v>19</v>
      </c>
      <c r="AJ40" s="273">
        <v>89</v>
      </c>
      <c r="AK40" s="273">
        <v>80</v>
      </c>
      <c r="AL40" s="273">
        <v>84</v>
      </c>
      <c r="AM40" s="273">
        <v>6</v>
      </c>
      <c r="AN40" s="273">
        <v>15</v>
      </c>
      <c r="AO40" s="273">
        <v>10</v>
      </c>
      <c r="AP40" s="273">
        <v>69</v>
      </c>
      <c r="AQ40" s="273">
        <v>71</v>
      </c>
      <c r="AR40" s="273">
        <v>70</v>
      </c>
      <c r="AS40" s="273">
        <v>25</v>
      </c>
      <c r="AT40" s="273">
        <v>14</v>
      </c>
      <c r="AU40" s="273">
        <v>19</v>
      </c>
      <c r="AV40" s="273">
        <v>94</v>
      </c>
      <c r="AW40" s="273">
        <v>85</v>
      </c>
      <c r="AX40" s="273">
        <v>90</v>
      </c>
      <c r="AY40" s="273">
        <v>6</v>
      </c>
      <c r="AZ40" s="273">
        <v>12</v>
      </c>
      <c r="BA40" s="273">
        <v>9</v>
      </c>
      <c r="BB40" s="273">
        <v>70</v>
      </c>
      <c r="BC40" s="273">
        <v>72</v>
      </c>
      <c r="BD40" s="273">
        <v>71</v>
      </c>
      <c r="BE40" s="273">
        <v>25</v>
      </c>
      <c r="BF40" s="273">
        <v>16</v>
      </c>
      <c r="BG40" s="273">
        <v>20</v>
      </c>
      <c r="BH40" s="273">
        <v>94</v>
      </c>
      <c r="BI40" s="273">
        <v>88</v>
      </c>
      <c r="BJ40" s="273">
        <v>91</v>
      </c>
      <c r="BK40" s="273">
        <v>8</v>
      </c>
      <c r="BL40" s="273">
        <v>15</v>
      </c>
      <c r="BM40" s="273">
        <v>11</v>
      </c>
      <c r="BN40" s="273">
        <v>70</v>
      </c>
      <c r="BO40" s="273">
        <v>70</v>
      </c>
      <c r="BP40" s="273">
        <v>70</v>
      </c>
      <c r="BQ40" s="273">
        <v>22</v>
      </c>
      <c r="BR40" s="273">
        <v>15</v>
      </c>
      <c r="BS40" s="273">
        <v>19</v>
      </c>
      <c r="BT40" s="273">
        <v>92</v>
      </c>
      <c r="BU40" s="273">
        <v>85</v>
      </c>
      <c r="BV40" s="273">
        <v>89</v>
      </c>
      <c r="BW40" s="273">
        <v>7</v>
      </c>
      <c r="BX40" s="273">
        <v>18</v>
      </c>
      <c r="BY40" s="273">
        <v>13</v>
      </c>
      <c r="BZ40" s="273">
        <v>71</v>
      </c>
      <c r="CA40" s="273">
        <v>70</v>
      </c>
      <c r="CB40" s="273">
        <v>71</v>
      </c>
      <c r="CC40" s="273">
        <v>22</v>
      </c>
      <c r="CD40" s="273">
        <v>12</v>
      </c>
      <c r="CE40" s="273">
        <v>17</v>
      </c>
      <c r="CF40" s="273">
        <v>93</v>
      </c>
      <c r="CG40" s="273">
        <v>82</v>
      </c>
      <c r="CH40" s="273">
        <v>87</v>
      </c>
      <c r="CI40" s="273">
        <v>7</v>
      </c>
      <c r="CJ40" s="273">
        <v>15</v>
      </c>
      <c r="CK40" s="273">
        <v>11</v>
      </c>
      <c r="CL40" s="273">
        <v>72</v>
      </c>
      <c r="CM40" s="273">
        <v>72</v>
      </c>
      <c r="CN40" s="273">
        <v>72</v>
      </c>
      <c r="CO40" s="273">
        <v>21</v>
      </c>
      <c r="CP40" s="273">
        <v>13</v>
      </c>
      <c r="CQ40" s="273">
        <v>17</v>
      </c>
      <c r="CR40" s="273">
        <v>93</v>
      </c>
      <c r="CS40" s="273">
        <v>85</v>
      </c>
      <c r="CT40" s="273">
        <v>89</v>
      </c>
      <c r="CU40" s="273">
        <v>18</v>
      </c>
      <c r="CV40" s="273">
        <v>29</v>
      </c>
      <c r="CW40" s="273">
        <v>24</v>
      </c>
      <c r="CX40" s="273">
        <v>58</v>
      </c>
      <c r="CY40" s="273">
        <v>53</v>
      </c>
      <c r="CZ40" s="273">
        <v>56</v>
      </c>
      <c r="DA40" s="273">
        <v>24</v>
      </c>
      <c r="DB40" s="273">
        <v>17</v>
      </c>
      <c r="DC40" s="273">
        <v>20</v>
      </c>
      <c r="DD40" s="273">
        <v>82</v>
      </c>
      <c r="DE40" s="273">
        <v>71</v>
      </c>
      <c r="DF40" s="273">
        <v>76</v>
      </c>
      <c r="DG40" s="273">
        <v>22</v>
      </c>
      <c r="DH40" s="273">
        <v>36</v>
      </c>
      <c r="DI40" s="273">
        <v>29</v>
      </c>
      <c r="DJ40" s="273">
        <v>62</v>
      </c>
      <c r="DK40" s="273">
        <v>55</v>
      </c>
      <c r="DL40" s="273">
        <v>58</v>
      </c>
      <c r="DM40" s="273">
        <v>17</v>
      </c>
      <c r="DN40" s="273">
        <v>9</v>
      </c>
      <c r="DO40" s="273">
        <v>13</v>
      </c>
      <c r="DP40" s="273">
        <v>78</v>
      </c>
      <c r="DQ40" s="273">
        <v>64</v>
      </c>
      <c r="DR40" s="273">
        <v>71</v>
      </c>
      <c r="DS40" s="273">
        <v>19</v>
      </c>
      <c r="DT40" s="273">
        <v>26</v>
      </c>
      <c r="DU40" s="273">
        <v>23</v>
      </c>
      <c r="DV40" s="273">
        <v>66</v>
      </c>
      <c r="DW40" s="273">
        <v>57</v>
      </c>
      <c r="DX40" s="273">
        <v>62</v>
      </c>
      <c r="DY40" s="273">
        <v>15</v>
      </c>
      <c r="DZ40" s="273">
        <v>16</v>
      </c>
      <c r="EA40" s="273">
        <v>16</v>
      </c>
      <c r="EB40" s="273">
        <v>81</v>
      </c>
      <c r="EC40" s="273">
        <v>74</v>
      </c>
      <c r="ED40" s="273">
        <v>77</v>
      </c>
      <c r="EE40" s="273">
        <v>15</v>
      </c>
      <c r="EF40" s="273">
        <v>23</v>
      </c>
      <c r="EG40" s="273">
        <v>19</v>
      </c>
      <c r="EH40" s="273">
        <v>70</v>
      </c>
      <c r="EI40" s="273">
        <v>63</v>
      </c>
      <c r="EJ40" s="273">
        <v>66</v>
      </c>
      <c r="EK40" s="273">
        <v>15</v>
      </c>
      <c r="EL40" s="273">
        <v>14</v>
      </c>
      <c r="EM40" s="273">
        <v>14</v>
      </c>
      <c r="EN40" s="273">
        <v>85</v>
      </c>
      <c r="EO40" s="273">
        <v>77</v>
      </c>
      <c r="EP40" s="273">
        <v>81</v>
      </c>
      <c r="EQ40" s="273">
        <v>11</v>
      </c>
      <c r="ER40" s="273">
        <v>19</v>
      </c>
      <c r="ES40" s="273">
        <v>15</v>
      </c>
      <c r="ET40" s="273">
        <v>74</v>
      </c>
      <c r="EU40" s="273">
        <v>69</v>
      </c>
      <c r="EV40" s="273">
        <v>72</v>
      </c>
      <c r="EW40" s="273">
        <v>15</v>
      </c>
      <c r="EX40" s="273">
        <v>11</v>
      </c>
      <c r="EY40" s="273">
        <v>13</v>
      </c>
      <c r="EZ40" s="273">
        <v>89</v>
      </c>
      <c r="FA40" s="273">
        <v>81</v>
      </c>
      <c r="FB40" s="273">
        <v>85</v>
      </c>
      <c r="FC40" s="273">
        <v>11</v>
      </c>
      <c r="FD40" s="273">
        <v>18</v>
      </c>
      <c r="FE40" s="273">
        <v>15</v>
      </c>
      <c r="FF40" s="273">
        <v>74</v>
      </c>
      <c r="FG40" s="273">
        <v>67</v>
      </c>
      <c r="FH40" s="273">
        <v>70</v>
      </c>
      <c r="FI40" s="273">
        <v>15</v>
      </c>
      <c r="FJ40" s="273">
        <v>15</v>
      </c>
      <c r="FK40" s="273">
        <v>15</v>
      </c>
      <c r="FL40" s="273">
        <v>89</v>
      </c>
      <c r="FM40" s="273">
        <v>82</v>
      </c>
      <c r="FN40" s="273">
        <v>85</v>
      </c>
      <c r="FO40" s="273">
        <v>7</v>
      </c>
      <c r="FP40" s="273">
        <v>9</v>
      </c>
      <c r="FQ40" s="273">
        <v>8</v>
      </c>
      <c r="FR40" s="273">
        <v>81</v>
      </c>
      <c r="FS40" s="273">
        <v>76</v>
      </c>
      <c r="FT40" s="273">
        <v>78</v>
      </c>
      <c r="FU40" s="273">
        <v>12</v>
      </c>
      <c r="FV40" s="273">
        <v>15</v>
      </c>
      <c r="FW40" s="273">
        <v>13</v>
      </c>
      <c r="FX40" s="273">
        <v>93</v>
      </c>
      <c r="FY40" s="273">
        <v>91</v>
      </c>
      <c r="FZ40" s="273">
        <v>92</v>
      </c>
      <c r="GA40" s="273">
        <v>6</v>
      </c>
      <c r="GB40" s="273">
        <v>18</v>
      </c>
      <c r="GC40" s="273">
        <v>12</v>
      </c>
      <c r="GD40" s="273">
        <v>72</v>
      </c>
      <c r="GE40" s="273">
        <v>73</v>
      </c>
      <c r="GF40" s="273">
        <v>72</v>
      </c>
      <c r="GG40" s="273">
        <v>22</v>
      </c>
      <c r="GH40" s="273">
        <v>10</v>
      </c>
      <c r="GI40" s="273">
        <v>16</v>
      </c>
      <c r="GJ40" s="273">
        <v>94</v>
      </c>
      <c r="GK40" s="273">
        <v>82</v>
      </c>
      <c r="GL40" s="273">
        <v>88</v>
      </c>
      <c r="GM40" s="273">
        <v>7</v>
      </c>
      <c r="GN40" s="273">
        <v>18</v>
      </c>
      <c r="GO40" s="273">
        <v>13</v>
      </c>
      <c r="GP40" s="273">
        <v>73</v>
      </c>
      <c r="GQ40" s="273">
        <v>73</v>
      </c>
      <c r="GR40" s="273">
        <v>73</v>
      </c>
      <c r="GS40" s="273">
        <v>19</v>
      </c>
      <c r="GT40" s="273">
        <v>9</v>
      </c>
      <c r="GU40" s="273">
        <v>14</v>
      </c>
      <c r="GV40" s="273">
        <v>93</v>
      </c>
      <c r="GW40" s="273">
        <v>82</v>
      </c>
      <c r="GX40" s="273">
        <v>87</v>
      </c>
    </row>
    <row r="41" spans="1:206" x14ac:dyDescent="0.35">
      <c r="A41" t="s">
        <v>537</v>
      </c>
      <c r="B41" t="s">
        <v>559</v>
      </c>
      <c r="C41" s="273">
        <v>6</v>
      </c>
      <c r="D41" s="273">
        <v>13</v>
      </c>
      <c r="E41" s="273">
        <v>9</v>
      </c>
      <c r="F41" s="273">
        <v>54</v>
      </c>
      <c r="G41" s="273">
        <v>61</v>
      </c>
      <c r="H41" s="273">
        <v>58</v>
      </c>
      <c r="I41" s="273">
        <v>40</v>
      </c>
      <c r="J41" s="273">
        <v>26</v>
      </c>
      <c r="K41" s="273">
        <v>33</v>
      </c>
      <c r="L41" s="273">
        <v>94</v>
      </c>
      <c r="M41" s="273">
        <v>87</v>
      </c>
      <c r="N41" s="273">
        <v>91</v>
      </c>
      <c r="O41" s="273">
        <v>6</v>
      </c>
      <c r="P41" s="273">
        <v>13</v>
      </c>
      <c r="Q41" s="273">
        <v>10</v>
      </c>
      <c r="R41" s="273">
        <v>55</v>
      </c>
      <c r="S41" s="273">
        <v>59</v>
      </c>
      <c r="T41" s="273">
        <v>57</v>
      </c>
      <c r="U41" s="273">
        <v>39</v>
      </c>
      <c r="V41" s="273">
        <v>29</v>
      </c>
      <c r="W41" s="273">
        <v>34</v>
      </c>
      <c r="X41" s="273">
        <v>94</v>
      </c>
      <c r="Y41" s="273">
        <v>87</v>
      </c>
      <c r="Z41" s="273">
        <v>90</v>
      </c>
      <c r="AA41" s="273">
        <v>7</v>
      </c>
      <c r="AB41" s="273">
        <v>14</v>
      </c>
      <c r="AC41" s="273">
        <v>11</v>
      </c>
      <c r="AD41" s="273">
        <v>61</v>
      </c>
      <c r="AE41" s="273">
        <v>62</v>
      </c>
      <c r="AF41" s="273">
        <v>62</v>
      </c>
      <c r="AG41" s="273">
        <v>32</v>
      </c>
      <c r="AH41" s="273">
        <v>24</v>
      </c>
      <c r="AI41" s="273">
        <v>28</v>
      </c>
      <c r="AJ41" s="273">
        <v>93</v>
      </c>
      <c r="AK41" s="273">
        <v>86</v>
      </c>
      <c r="AL41" s="273">
        <v>89</v>
      </c>
      <c r="AM41" s="273">
        <v>3</v>
      </c>
      <c r="AN41" s="273">
        <v>9</v>
      </c>
      <c r="AO41" s="273">
        <v>6</v>
      </c>
      <c r="AP41" s="273">
        <v>62</v>
      </c>
      <c r="AQ41" s="273">
        <v>69</v>
      </c>
      <c r="AR41" s="273">
        <v>66</v>
      </c>
      <c r="AS41" s="273">
        <v>35</v>
      </c>
      <c r="AT41" s="273">
        <v>21</v>
      </c>
      <c r="AU41" s="273">
        <v>28</v>
      </c>
      <c r="AV41" s="273">
        <v>97</v>
      </c>
      <c r="AW41" s="273">
        <v>91</v>
      </c>
      <c r="AX41" s="273">
        <v>94</v>
      </c>
      <c r="AY41" s="273">
        <v>4</v>
      </c>
      <c r="AZ41" s="273">
        <v>8</v>
      </c>
      <c r="BA41" s="273">
        <v>6</v>
      </c>
      <c r="BB41" s="273">
        <v>62</v>
      </c>
      <c r="BC41" s="273">
        <v>68</v>
      </c>
      <c r="BD41" s="273">
        <v>66</v>
      </c>
      <c r="BE41" s="273">
        <v>34</v>
      </c>
      <c r="BF41" s="273">
        <v>24</v>
      </c>
      <c r="BG41" s="273">
        <v>29</v>
      </c>
      <c r="BH41" s="273">
        <v>96</v>
      </c>
      <c r="BI41" s="273">
        <v>92</v>
      </c>
      <c r="BJ41" s="273">
        <v>94</v>
      </c>
      <c r="BK41" s="273">
        <v>5</v>
      </c>
      <c r="BL41" s="273">
        <v>10</v>
      </c>
      <c r="BM41" s="273">
        <v>8</v>
      </c>
      <c r="BN41" s="273">
        <v>64</v>
      </c>
      <c r="BO41" s="273">
        <v>67</v>
      </c>
      <c r="BP41" s="273">
        <v>66</v>
      </c>
      <c r="BQ41" s="273">
        <v>31</v>
      </c>
      <c r="BR41" s="273">
        <v>23</v>
      </c>
      <c r="BS41" s="273">
        <v>27</v>
      </c>
      <c r="BT41" s="273">
        <v>95</v>
      </c>
      <c r="BU41" s="273">
        <v>90</v>
      </c>
      <c r="BV41" s="273">
        <v>92</v>
      </c>
      <c r="BW41" s="273">
        <v>5</v>
      </c>
      <c r="BX41" s="273">
        <v>13</v>
      </c>
      <c r="BY41" s="273">
        <v>9</v>
      </c>
      <c r="BZ41" s="273">
        <v>65</v>
      </c>
      <c r="CA41" s="273">
        <v>69</v>
      </c>
      <c r="CB41" s="273">
        <v>67</v>
      </c>
      <c r="CC41" s="273">
        <v>30</v>
      </c>
      <c r="CD41" s="273">
        <v>18</v>
      </c>
      <c r="CE41" s="273">
        <v>24</v>
      </c>
      <c r="CF41" s="273">
        <v>95</v>
      </c>
      <c r="CG41" s="273">
        <v>87</v>
      </c>
      <c r="CH41" s="273">
        <v>91</v>
      </c>
      <c r="CI41" s="273">
        <v>4</v>
      </c>
      <c r="CJ41" s="273">
        <v>11</v>
      </c>
      <c r="CK41" s="273">
        <v>8</v>
      </c>
      <c r="CL41" s="273">
        <v>67</v>
      </c>
      <c r="CM41" s="273">
        <v>70</v>
      </c>
      <c r="CN41" s="273">
        <v>69</v>
      </c>
      <c r="CO41" s="273">
        <v>29</v>
      </c>
      <c r="CP41" s="273">
        <v>18</v>
      </c>
      <c r="CQ41" s="273">
        <v>23</v>
      </c>
      <c r="CR41" s="273">
        <v>96</v>
      </c>
      <c r="CS41" s="273">
        <v>89</v>
      </c>
      <c r="CT41" s="273">
        <v>92</v>
      </c>
      <c r="CU41" s="273">
        <v>11</v>
      </c>
      <c r="CV41" s="273">
        <v>21</v>
      </c>
      <c r="CW41" s="273">
        <v>16</v>
      </c>
      <c r="CX41" s="273">
        <v>56</v>
      </c>
      <c r="CY41" s="273">
        <v>55</v>
      </c>
      <c r="CZ41" s="273">
        <v>55</v>
      </c>
      <c r="DA41" s="273">
        <v>33</v>
      </c>
      <c r="DB41" s="273">
        <v>25</v>
      </c>
      <c r="DC41" s="273">
        <v>29</v>
      </c>
      <c r="DD41" s="273">
        <v>89</v>
      </c>
      <c r="DE41" s="273">
        <v>79</v>
      </c>
      <c r="DF41" s="273">
        <v>84</v>
      </c>
      <c r="DG41" s="273">
        <v>14</v>
      </c>
      <c r="DH41" s="273">
        <v>26</v>
      </c>
      <c r="DI41" s="273">
        <v>20</v>
      </c>
      <c r="DJ41" s="273">
        <v>61</v>
      </c>
      <c r="DK41" s="273">
        <v>60</v>
      </c>
      <c r="DL41" s="273">
        <v>61</v>
      </c>
      <c r="DM41" s="273">
        <v>25</v>
      </c>
      <c r="DN41" s="273">
        <v>14</v>
      </c>
      <c r="DO41" s="273">
        <v>20</v>
      </c>
      <c r="DP41" s="273">
        <v>86</v>
      </c>
      <c r="DQ41" s="273">
        <v>74</v>
      </c>
      <c r="DR41" s="273">
        <v>80</v>
      </c>
      <c r="DS41" s="273">
        <v>11</v>
      </c>
      <c r="DT41" s="273">
        <v>17</v>
      </c>
      <c r="DU41" s="273">
        <v>14</v>
      </c>
      <c r="DV41" s="273">
        <v>65</v>
      </c>
      <c r="DW41" s="273">
        <v>58</v>
      </c>
      <c r="DX41" s="273">
        <v>61</v>
      </c>
      <c r="DY41" s="273">
        <v>24</v>
      </c>
      <c r="DZ41" s="273">
        <v>25</v>
      </c>
      <c r="EA41" s="273">
        <v>24</v>
      </c>
      <c r="EB41" s="273">
        <v>89</v>
      </c>
      <c r="EC41" s="273">
        <v>83</v>
      </c>
      <c r="ED41" s="273">
        <v>86</v>
      </c>
      <c r="EE41" s="273">
        <v>9</v>
      </c>
      <c r="EF41" s="273">
        <v>15</v>
      </c>
      <c r="EG41" s="273">
        <v>12</v>
      </c>
      <c r="EH41" s="273">
        <v>69</v>
      </c>
      <c r="EI41" s="273">
        <v>63</v>
      </c>
      <c r="EJ41" s="273">
        <v>66</v>
      </c>
      <c r="EK41" s="273">
        <v>22</v>
      </c>
      <c r="EL41" s="273">
        <v>22</v>
      </c>
      <c r="EM41" s="273">
        <v>22</v>
      </c>
      <c r="EN41" s="273">
        <v>91</v>
      </c>
      <c r="EO41" s="273">
        <v>85</v>
      </c>
      <c r="EP41" s="273">
        <v>88</v>
      </c>
      <c r="EQ41" s="273">
        <v>7</v>
      </c>
      <c r="ER41" s="273">
        <v>13</v>
      </c>
      <c r="ES41" s="273">
        <v>10</v>
      </c>
      <c r="ET41" s="273">
        <v>71</v>
      </c>
      <c r="EU41" s="273">
        <v>70</v>
      </c>
      <c r="EV41" s="273">
        <v>70</v>
      </c>
      <c r="EW41" s="273">
        <v>22</v>
      </c>
      <c r="EX41" s="273">
        <v>17</v>
      </c>
      <c r="EY41" s="273">
        <v>20</v>
      </c>
      <c r="EZ41" s="273">
        <v>93</v>
      </c>
      <c r="FA41" s="273">
        <v>87</v>
      </c>
      <c r="FB41" s="273">
        <v>90</v>
      </c>
      <c r="FC41" s="273">
        <v>7</v>
      </c>
      <c r="FD41" s="273">
        <v>13</v>
      </c>
      <c r="FE41" s="273">
        <v>10</v>
      </c>
      <c r="FF41" s="273">
        <v>71</v>
      </c>
      <c r="FG41" s="273">
        <v>65</v>
      </c>
      <c r="FH41" s="273">
        <v>68</v>
      </c>
      <c r="FI41" s="273">
        <v>21</v>
      </c>
      <c r="FJ41" s="273">
        <v>22</v>
      </c>
      <c r="FK41" s="273">
        <v>22</v>
      </c>
      <c r="FL41" s="273">
        <v>93</v>
      </c>
      <c r="FM41" s="273">
        <v>87</v>
      </c>
      <c r="FN41" s="273">
        <v>90</v>
      </c>
      <c r="FO41" s="273">
        <v>4</v>
      </c>
      <c r="FP41" s="273">
        <v>6</v>
      </c>
      <c r="FQ41" s="273">
        <v>5</v>
      </c>
      <c r="FR41" s="273">
        <v>79</v>
      </c>
      <c r="FS41" s="273">
        <v>73</v>
      </c>
      <c r="FT41" s="273">
        <v>76</v>
      </c>
      <c r="FU41" s="273">
        <v>17</v>
      </c>
      <c r="FV41" s="273">
        <v>21</v>
      </c>
      <c r="FW41" s="273">
        <v>19</v>
      </c>
      <c r="FX41" s="273">
        <v>96</v>
      </c>
      <c r="FY41" s="273">
        <v>94</v>
      </c>
      <c r="FZ41" s="273">
        <v>95</v>
      </c>
      <c r="GA41" s="273">
        <v>4</v>
      </c>
      <c r="GB41" s="273">
        <v>13</v>
      </c>
      <c r="GC41" s="273">
        <v>8</v>
      </c>
      <c r="GD41" s="273">
        <v>67</v>
      </c>
      <c r="GE41" s="273">
        <v>73</v>
      </c>
      <c r="GF41" s="273">
        <v>70</v>
      </c>
      <c r="GG41" s="273">
        <v>29</v>
      </c>
      <c r="GH41" s="273">
        <v>14</v>
      </c>
      <c r="GI41" s="273">
        <v>22</v>
      </c>
      <c r="GJ41" s="273">
        <v>96</v>
      </c>
      <c r="GK41" s="273">
        <v>87</v>
      </c>
      <c r="GL41" s="273">
        <v>92</v>
      </c>
      <c r="GM41" s="273">
        <v>5</v>
      </c>
      <c r="GN41" s="273">
        <v>13</v>
      </c>
      <c r="GO41" s="273">
        <v>9</v>
      </c>
      <c r="GP41" s="273">
        <v>69</v>
      </c>
      <c r="GQ41" s="273">
        <v>74</v>
      </c>
      <c r="GR41" s="273">
        <v>71</v>
      </c>
      <c r="GS41" s="273">
        <v>26</v>
      </c>
      <c r="GT41" s="273">
        <v>13</v>
      </c>
      <c r="GU41" s="273">
        <v>20</v>
      </c>
      <c r="GV41" s="273">
        <v>95</v>
      </c>
      <c r="GW41" s="273">
        <v>87</v>
      </c>
      <c r="GX41" s="273">
        <v>91</v>
      </c>
    </row>
    <row r="42" spans="1:206" x14ac:dyDescent="0.35">
      <c r="B42" t="s">
        <v>560</v>
      </c>
      <c r="C42" s="273">
        <v>9</v>
      </c>
      <c r="D42" s="273">
        <v>19</v>
      </c>
      <c r="E42" s="273">
        <v>14</v>
      </c>
      <c r="F42" s="273">
        <v>63</v>
      </c>
      <c r="G42" s="273">
        <v>64</v>
      </c>
      <c r="H42" s="273">
        <v>64</v>
      </c>
      <c r="I42" s="273">
        <v>28</v>
      </c>
      <c r="J42" s="273">
        <v>17</v>
      </c>
      <c r="K42" s="273">
        <v>22</v>
      </c>
      <c r="L42" s="273">
        <v>91</v>
      </c>
      <c r="M42" s="273">
        <v>81</v>
      </c>
      <c r="N42" s="273">
        <v>86</v>
      </c>
      <c r="O42" s="273">
        <v>10</v>
      </c>
      <c r="P42" s="273">
        <v>18</v>
      </c>
      <c r="Q42" s="273">
        <v>14</v>
      </c>
      <c r="R42" s="273">
        <v>63</v>
      </c>
      <c r="S42" s="273">
        <v>63</v>
      </c>
      <c r="T42" s="273">
        <v>63</v>
      </c>
      <c r="U42" s="273">
        <v>27</v>
      </c>
      <c r="V42" s="273">
        <v>18</v>
      </c>
      <c r="W42" s="273">
        <v>22</v>
      </c>
      <c r="X42" s="273">
        <v>90</v>
      </c>
      <c r="Y42" s="273">
        <v>82</v>
      </c>
      <c r="Z42" s="273">
        <v>86</v>
      </c>
      <c r="AA42" s="273">
        <v>11</v>
      </c>
      <c r="AB42" s="273">
        <v>20</v>
      </c>
      <c r="AC42" s="273">
        <v>15</v>
      </c>
      <c r="AD42" s="273">
        <v>68</v>
      </c>
      <c r="AE42" s="273">
        <v>65</v>
      </c>
      <c r="AF42" s="273">
        <v>66</v>
      </c>
      <c r="AG42" s="273">
        <v>22</v>
      </c>
      <c r="AH42" s="273">
        <v>15</v>
      </c>
      <c r="AI42" s="273">
        <v>18</v>
      </c>
      <c r="AJ42" s="273">
        <v>89</v>
      </c>
      <c r="AK42" s="273">
        <v>80</v>
      </c>
      <c r="AL42" s="273">
        <v>85</v>
      </c>
      <c r="AM42" s="273">
        <v>5</v>
      </c>
      <c r="AN42" s="273">
        <v>14</v>
      </c>
      <c r="AO42" s="273">
        <v>10</v>
      </c>
      <c r="AP42" s="273">
        <v>70</v>
      </c>
      <c r="AQ42" s="273">
        <v>73</v>
      </c>
      <c r="AR42" s="273">
        <v>72</v>
      </c>
      <c r="AS42" s="273">
        <v>25</v>
      </c>
      <c r="AT42" s="273">
        <v>13</v>
      </c>
      <c r="AU42" s="273">
        <v>19</v>
      </c>
      <c r="AV42" s="273">
        <v>95</v>
      </c>
      <c r="AW42" s="273">
        <v>86</v>
      </c>
      <c r="AX42" s="273">
        <v>90</v>
      </c>
      <c r="AY42" s="273">
        <v>5</v>
      </c>
      <c r="AZ42" s="273">
        <v>11</v>
      </c>
      <c r="BA42" s="273">
        <v>8</v>
      </c>
      <c r="BB42" s="273">
        <v>70</v>
      </c>
      <c r="BC42" s="273">
        <v>73</v>
      </c>
      <c r="BD42" s="273">
        <v>72</v>
      </c>
      <c r="BE42" s="273">
        <v>24</v>
      </c>
      <c r="BF42" s="273">
        <v>15</v>
      </c>
      <c r="BG42" s="273">
        <v>20</v>
      </c>
      <c r="BH42" s="273">
        <v>95</v>
      </c>
      <c r="BI42" s="273">
        <v>89</v>
      </c>
      <c r="BJ42" s="273">
        <v>92</v>
      </c>
      <c r="BK42" s="273">
        <v>7</v>
      </c>
      <c r="BL42" s="273">
        <v>14</v>
      </c>
      <c r="BM42" s="273">
        <v>11</v>
      </c>
      <c r="BN42" s="273">
        <v>71</v>
      </c>
      <c r="BO42" s="273">
        <v>71</v>
      </c>
      <c r="BP42" s="273">
        <v>71</v>
      </c>
      <c r="BQ42" s="273">
        <v>22</v>
      </c>
      <c r="BR42" s="273">
        <v>15</v>
      </c>
      <c r="BS42" s="273">
        <v>18</v>
      </c>
      <c r="BT42" s="273">
        <v>93</v>
      </c>
      <c r="BU42" s="273">
        <v>86</v>
      </c>
      <c r="BV42" s="273">
        <v>89</v>
      </c>
      <c r="BW42" s="273">
        <v>7</v>
      </c>
      <c r="BX42" s="273">
        <v>17</v>
      </c>
      <c r="BY42" s="273">
        <v>12</v>
      </c>
      <c r="BZ42" s="273">
        <v>72</v>
      </c>
      <c r="CA42" s="273">
        <v>71</v>
      </c>
      <c r="CB42" s="273">
        <v>71</v>
      </c>
      <c r="CC42" s="273">
        <v>21</v>
      </c>
      <c r="CD42" s="273">
        <v>12</v>
      </c>
      <c r="CE42" s="273">
        <v>16</v>
      </c>
      <c r="CF42" s="273">
        <v>93</v>
      </c>
      <c r="CG42" s="273">
        <v>83</v>
      </c>
      <c r="CH42" s="273">
        <v>88</v>
      </c>
      <c r="CI42" s="273">
        <v>6</v>
      </c>
      <c r="CJ42" s="273">
        <v>15</v>
      </c>
      <c r="CK42" s="273">
        <v>11</v>
      </c>
      <c r="CL42" s="273">
        <v>73</v>
      </c>
      <c r="CM42" s="273">
        <v>73</v>
      </c>
      <c r="CN42" s="273">
        <v>73</v>
      </c>
      <c r="CO42" s="273">
        <v>21</v>
      </c>
      <c r="CP42" s="273">
        <v>12</v>
      </c>
      <c r="CQ42" s="273">
        <v>16</v>
      </c>
      <c r="CR42" s="273">
        <v>94</v>
      </c>
      <c r="CS42" s="273">
        <v>85</v>
      </c>
      <c r="CT42" s="273">
        <v>89</v>
      </c>
      <c r="CU42" s="273">
        <v>17</v>
      </c>
      <c r="CV42" s="273">
        <v>29</v>
      </c>
      <c r="CW42" s="273">
        <v>23</v>
      </c>
      <c r="CX42" s="273">
        <v>60</v>
      </c>
      <c r="CY42" s="273">
        <v>55</v>
      </c>
      <c r="CZ42" s="273">
        <v>57</v>
      </c>
      <c r="DA42" s="273">
        <v>23</v>
      </c>
      <c r="DB42" s="273">
        <v>16</v>
      </c>
      <c r="DC42" s="273">
        <v>20</v>
      </c>
      <c r="DD42" s="273">
        <v>83</v>
      </c>
      <c r="DE42" s="273">
        <v>71</v>
      </c>
      <c r="DF42" s="273">
        <v>77</v>
      </c>
      <c r="DG42" s="273">
        <v>21</v>
      </c>
      <c r="DH42" s="273">
        <v>36</v>
      </c>
      <c r="DI42" s="273">
        <v>28</v>
      </c>
      <c r="DJ42" s="273">
        <v>63</v>
      </c>
      <c r="DK42" s="273">
        <v>56</v>
      </c>
      <c r="DL42" s="273">
        <v>60</v>
      </c>
      <c r="DM42" s="273">
        <v>16</v>
      </c>
      <c r="DN42" s="273">
        <v>8</v>
      </c>
      <c r="DO42" s="273">
        <v>12</v>
      </c>
      <c r="DP42" s="273">
        <v>79</v>
      </c>
      <c r="DQ42" s="273">
        <v>64</v>
      </c>
      <c r="DR42" s="273">
        <v>72</v>
      </c>
      <c r="DS42" s="273">
        <v>18</v>
      </c>
      <c r="DT42" s="273">
        <v>26</v>
      </c>
      <c r="DU42" s="273">
        <v>22</v>
      </c>
      <c r="DV42" s="273">
        <v>68</v>
      </c>
      <c r="DW42" s="273">
        <v>59</v>
      </c>
      <c r="DX42" s="273">
        <v>63</v>
      </c>
      <c r="DY42" s="273">
        <v>15</v>
      </c>
      <c r="DZ42" s="273">
        <v>15</v>
      </c>
      <c r="EA42" s="273">
        <v>15</v>
      </c>
      <c r="EB42" s="273">
        <v>82</v>
      </c>
      <c r="EC42" s="273">
        <v>74</v>
      </c>
      <c r="ED42" s="273">
        <v>78</v>
      </c>
      <c r="EE42" s="273">
        <v>15</v>
      </c>
      <c r="EF42" s="273">
        <v>22</v>
      </c>
      <c r="EG42" s="273">
        <v>19</v>
      </c>
      <c r="EH42" s="273">
        <v>72</v>
      </c>
      <c r="EI42" s="273">
        <v>64</v>
      </c>
      <c r="EJ42" s="273">
        <v>68</v>
      </c>
      <c r="EK42" s="273">
        <v>14</v>
      </c>
      <c r="EL42" s="273">
        <v>14</v>
      </c>
      <c r="EM42" s="273">
        <v>14</v>
      </c>
      <c r="EN42" s="273">
        <v>85</v>
      </c>
      <c r="EO42" s="273">
        <v>78</v>
      </c>
      <c r="EP42" s="273">
        <v>81</v>
      </c>
      <c r="EQ42" s="273">
        <v>10</v>
      </c>
      <c r="ER42" s="273">
        <v>19</v>
      </c>
      <c r="ES42" s="273">
        <v>15</v>
      </c>
      <c r="ET42" s="273">
        <v>75</v>
      </c>
      <c r="EU42" s="273">
        <v>70</v>
      </c>
      <c r="EV42" s="273">
        <v>72</v>
      </c>
      <c r="EW42" s="273">
        <v>15</v>
      </c>
      <c r="EX42" s="273">
        <v>11</v>
      </c>
      <c r="EY42" s="273">
        <v>13</v>
      </c>
      <c r="EZ42" s="273">
        <v>90</v>
      </c>
      <c r="FA42" s="273">
        <v>81</v>
      </c>
      <c r="FB42" s="273">
        <v>85</v>
      </c>
      <c r="FC42" s="273">
        <v>11</v>
      </c>
      <c r="FD42" s="273">
        <v>18</v>
      </c>
      <c r="FE42" s="273">
        <v>15</v>
      </c>
      <c r="FF42" s="273">
        <v>75</v>
      </c>
      <c r="FG42" s="273">
        <v>68</v>
      </c>
      <c r="FH42" s="273">
        <v>71</v>
      </c>
      <c r="FI42" s="273">
        <v>14</v>
      </c>
      <c r="FJ42" s="273">
        <v>14</v>
      </c>
      <c r="FK42" s="273">
        <v>14</v>
      </c>
      <c r="FL42" s="273">
        <v>89</v>
      </c>
      <c r="FM42" s="273">
        <v>82</v>
      </c>
      <c r="FN42" s="273">
        <v>85</v>
      </c>
      <c r="FO42" s="273">
        <v>7</v>
      </c>
      <c r="FP42" s="273">
        <v>9</v>
      </c>
      <c r="FQ42" s="273">
        <v>8</v>
      </c>
      <c r="FR42" s="273">
        <v>82</v>
      </c>
      <c r="FS42" s="273">
        <v>77</v>
      </c>
      <c r="FT42" s="273">
        <v>79</v>
      </c>
      <c r="FU42" s="273">
        <v>11</v>
      </c>
      <c r="FV42" s="273">
        <v>14</v>
      </c>
      <c r="FW42" s="273">
        <v>13</v>
      </c>
      <c r="FX42" s="273">
        <v>93</v>
      </c>
      <c r="FY42" s="273">
        <v>91</v>
      </c>
      <c r="FZ42" s="273">
        <v>92</v>
      </c>
      <c r="GA42" s="273">
        <v>6</v>
      </c>
      <c r="GB42" s="273">
        <v>17</v>
      </c>
      <c r="GC42" s="273">
        <v>12</v>
      </c>
      <c r="GD42" s="273">
        <v>73</v>
      </c>
      <c r="GE42" s="273">
        <v>73</v>
      </c>
      <c r="GF42" s="273">
        <v>73</v>
      </c>
      <c r="GG42" s="273">
        <v>22</v>
      </c>
      <c r="GH42" s="273">
        <v>9</v>
      </c>
      <c r="GI42" s="273">
        <v>15</v>
      </c>
      <c r="GJ42" s="273">
        <v>94</v>
      </c>
      <c r="GK42" s="273">
        <v>83</v>
      </c>
      <c r="GL42" s="273">
        <v>88</v>
      </c>
      <c r="GM42" s="273">
        <v>7</v>
      </c>
      <c r="GN42" s="273">
        <v>18</v>
      </c>
      <c r="GO42" s="273">
        <v>12</v>
      </c>
      <c r="GP42" s="273">
        <v>74</v>
      </c>
      <c r="GQ42" s="273">
        <v>73</v>
      </c>
      <c r="GR42" s="273">
        <v>74</v>
      </c>
      <c r="GS42" s="273">
        <v>19</v>
      </c>
      <c r="GT42" s="273">
        <v>9</v>
      </c>
      <c r="GU42" s="273">
        <v>14</v>
      </c>
      <c r="GV42" s="273">
        <v>93</v>
      </c>
      <c r="GW42" s="273">
        <v>82</v>
      </c>
      <c r="GX42" s="273">
        <v>88</v>
      </c>
    </row>
    <row r="43" spans="1:206" x14ac:dyDescent="0.35">
      <c r="B43" t="s">
        <v>561</v>
      </c>
      <c r="C43" s="273">
        <v>14</v>
      </c>
      <c r="D43" s="273">
        <v>26</v>
      </c>
      <c r="E43" s="273">
        <v>20</v>
      </c>
      <c r="F43" s="273">
        <v>69</v>
      </c>
      <c r="G43" s="273">
        <v>64</v>
      </c>
      <c r="H43" s="273">
        <v>66</v>
      </c>
      <c r="I43" s="273">
        <v>18</v>
      </c>
      <c r="J43" s="273">
        <v>10</v>
      </c>
      <c r="K43" s="273">
        <v>14</v>
      </c>
      <c r="L43" s="273">
        <v>86</v>
      </c>
      <c r="M43" s="273">
        <v>74</v>
      </c>
      <c r="N43" s="273">
        <v>80</v>
      </c>
      <c r="O43" s="273">
        <v>15</v>
      </c>
      <c r="P43" s="273">
        <v>25</v>
      </c>
      <c r="Q43" s="273">
        <v>20</v>
      </c>
      <c r="R43" s="273">
        <v>69</v>
      </c>
      <c r="S43" s="273">
        <v>64</v>
      </c>
      <c r="T43" s="273">
        <v>66</v>
      </c>
      <c r="U43" s="273">
        <v>16</v>
      </c>
      <c r="V43" s="273">
        <v>11</v>
      </c>
      <c r="W43" s="273">
        <v>13</v>
      </c>
      <c r="X43" s="273">
        <v>85</v>
      </c>
      <c r="Y43" s="273">
        <v>75</v>
      </c>
      <c r="Z43" s="273">
        <v>80</v>
      </c>
      <c r="AA43" s="273">
        <v>16</v>
      </c>
      <c r="AB43" s="273">
        <v>27</v>
      </c>
      <c r="AC43" s="273">
        <v>22</v>
      </c>
      <c r="AD43" s="273">
        <v>71</v>
      </c>
      <c r="AE43" s="273">
        <v>64</v>
      </c>
      <c r="AF43" s="273">
        <v>67</v>
      </c>
      <c r="AG43" s="273">
        <v>14</v>
      </c>
      <c r="AH43" s="273">
        <v>9</v>
      </c>
      <c r="AI43" s="273">
        <v>11</v>
      </c>
      <c r="AJ43" s="273">
        <v>84</v>
      </c>
      <c r="AK43" s="273">
        <v>73</v>
      </c>
      <c r="AL43" s="273">
        <v>78</v>
      </c>
      <c r="AM43" s="273">
        <v>8</v>
      </c>
      <c r="AN43" s="273">
        <v>21</v>
      </c>
      <c r="AO43" s="273">
        <v>15</v>
      </c>
      <c r="AP43" s="273">
        <v>76</v>
      </c>
      <c r="AQ43" s="273">
        <v>72</v>
      </c>
      <c r="AR43" s="273">
        <v>74</v>
      </c>
      <c r="AS43" s="273">
        <v>15</v>
      </c>
      <c r="AT43" s="273">
        <v>8</v>
      </c>
      <c r="AU43" s="273">
        <v>11</v>
      </c>
      <c r="AV43" s="273">
        <v>92</v>
      </c>
      <c r="AW43" s="273">
        <v>79</v>
      </c>
      <c r="AX43" s="273">
        <v>85</v>
      </c>
      <c r="AY43" s="273">
        <v>8</v>
      </c>
      <c r="AZ43" s="273">
        <v>16</v>
      </c>
      <c r="BA43" s="273">
        <v>12</v>
      </c>
      <c r="BB43" s="273">
        <v>76</v>
      </c>
      <c r="BC43" s="273">
        <v>75</v>
      </c>
      <c r="BD43" s="273">
        <v>75</v>
      </c>
      <c r="BE43" s="273">
        <v>16</v>
      </c>
      <c r="BF43" s="273">
        <v>9</v>
      </c>
      <c r="BG43" s="273">
        <v>12</v>
      </c>
      <c r="BH43" s="273">
        <v>92</v>
      </c>
      <c r="BI43" s="273">
        <v>84</v>
      </c>
      <c r="BJ43" s="273">
        <v>88</v>
      </c>
      <c r="BK43" s="273">
        <v>11</v>
      </c>
      <c r="BL43" s="273">
        <v>20</v>
      </c>
      <c r="BM43" s="273">
        <v>15</v>
      </c>
      <c r="BN43" s="273">
        <v>75</v>
      </c>
      <c r="BO43" s="273">
        <v>72</v>
      </c>
      <c r="BP43" s="273">
        <v>74</v>
      </c>
      <c r="BQ43" s="273">
        <v>14</v>
      </c>
      <c r="BR43" s="273">
        <v>9</v>
      </c>
      <c r="BS43" s="273">
        <v>11</v>
      </c>
      <c r="BT43" s="273">
        <v>89</v>
      </c>
      <c r="BU43" s="273">
        <v>80</v>
      </c>
      <c r="BV43" s="273">
        <v>85</v>
      </c>
      <c r="BW43" s="273">
        <v>10</v>
      </c>
      <c r="BX43" s="273">
        <v>22</v>
      </c>
      <c r="BY43" s="273">
        <v>16</v>
      </c>
      <c r="BZ43" s="273">
        <v>76</v>
      </c>
      <c r="CA43" s="273">
        <v>71</v>
      </c>
      <c r="CB43" s="273">
        <v>73</v>
      </c>
      <c r="CC43" s="273">
        <v>14</v>
      </c>
      <c r="CD43" s="273">
        <v>7</v>
      </c>
      <c r="CE43" s="273">
        <v>10</v>
      </c>
      <c r="CF43" s="273">
        <v>90</v>
      </c>
      <c r="CG43" s="273">
        <v>78</v>
      </c>
      <c r="CH43" s="273">
        <v>84</v>
      </c>
      <c r="CI43" s="273">
        <v>9</v>
      </c>
      <c r="CJ43" s="273">
        <v>19</v>
      </c>
      <c r="CK43" s="273">
        <v>14</v>
      </c>
      <c r="CL43" s="273">
        <v>77</v>
      </c>
      <c r="CM43" s="273">
        <v>73</v>
      </c>
      <c r="CN43" s="273">
        <v>75</v>
      </c>
      <c r="CO43" s="273">
        <v>14</v>
      </c>
      <c r="CP43" s="273">
        <v>7</v>
      </c>
      <c r="CQ43" s="273">
        <v>10</v>
      </c>
      <c r="CR43" s="273">
        <v>91</v>
      </c>
      <c r="CS43" s="273">
        <v>81</v>
      </c>
      <c r="CT43" s="273">
        <v>86</v>
      </c>
      <c r="CU43" s="273">
        <v>26</v>
      </c>
      <c r="CV43" s="273">
        <v>39</v>
      </c>
      <c r="CW43" s="273">
        <v>32</v>
      </c>
      <c r="CX43" s="273">
        <v>60</v>
      </c>
      <c r="CY43" s="273">
        <v>51</v>
      </c>
      <c r="CZ43" s="273">
        <v>55</v>
      </c>
      <c r="DA43" s="273">
        <v>15</v>
      </c>
      <c r="DB43" s="273">
        <v>11</v>
      </c>
      <c r="DC43" s="273">
        <v>13</v>
      </c>
      <c r="DD43" s="273">
        <v>74</v>
      </c>
      <c r="DE43" s="273">
        <v>61</v>
      </c>
      <c r="DF43" s="273">
        <v>68</v>
      </c>
      <c r="DG43" s="273">
        <v>31</v>
      </c>
      <c r="DH43" s="273">
        <v>48</v>
      </c>
      <c r="DI43" s="273">
        <v>39</v>
      </c>
      <c r="DJ43" s="273">
        <v>60</v>
      </c>
      <c r="DK43" s="273">
        <v>48</v>
      </c>
      <c r="DL43" s="273">
        <v>54</v>
      </c>
      <c r="DM43" s="273">
        <v>9</v>
      </c>
      <c r="DN43" s="273">
        <v>4</v>
      </c>
      <c r="DO43" s="273">
        <v>7</v>
      </c>
      <c r="DP43" s="273">
        <v>69</v>
      </c>
      <c r="DQ43" s="273">
        <v>52</v>
      </c>
      <c r="DR43" s="273">
        <v>61</v>
      </c>
      <c r="DS43" s="273">
        <v>27</v>
      </c>
      <c r="DT43" s="273">
        <v>36</v>
      </c>
      <c r="DU43" s="273">
        <v>31</v>
      </c>
      <c r="DV43" s="273">
        <v>65</v>
      </c>
      <c r="DW43" s="273">
        <v>55</v>
      </c>
      <c r="DX43" s="273">
        <v>60</v>
      </c>
      <c r="DY43" s="273">
        <v>8</v>
      </c>
      <c r="DZ43" s="273">
        <v>9</v>
      </c>
      <c r="EA43" s="273">
        <v>8</v>
      </c>
      <c r="EB43" s="273">
        <v>73</v>
      </c>
      <c r="EC43" s="273">
        <v>64</v>
      </c>
      <c r="ED43" s="273">
        <v>69</v>
      </c>
      <c r="EE43" s="273">
        <v>22</v>
      </c>
      <c r="EF43" s="273">
        <v>31</v>
      </c>
      <c r="EG43" s="273">
        <v>26</v>
      </c>
      <c r="EH43" s="273">
        <v>70</v>
      </c>
      <c r="EI43" s="273">
        <v>61</v>
      </c>
      <c r="EJ43" s="273">
        <v>66</v>
      </c>
      <c r="EK43" s="273">
        <v>8</v>
      </c>
      <c r="EL43" s="273">
        <v>8</v>
      </c>
      <c r="EM43" s="273">
        <v>8</v>
      </c>
      <c r="EN43" s="273">
        <v>78</v>
      </c>
      <c r="EO43" s="273">
        <v>69</v>
      </c>
      <c r="EP43" s="273">
        <v>74</v>
      </c>
      <c r="EQ43" s="273">
        <v>15</v>
      </c>
      <c r="ER43" s="273">
        <v>25</v>
      </c>
      <c r="ES43" s="273">
        <v>20</v>
      </c>
      <c r="ET43" s="273">
        <v>76</v>
      </c>
      <c r="EU43" s="273">
        <v>68</v>
      </c>
      <c r="EV43" s="273">
        <v>72</v>
      </c>
      <c r="EW43" s="273">
        <v>9</v>
      </c>
      <c r="EX43" s="273">
        <v>6</v>
      </c>
      <c r="EY43" s="273">
        <v>8</v>
      </c>
      <c r="EZ43" s="273">
        <v>85</v>
      </c>
      <c r="FA43" s="273">
        <v>75</v>
      </c>
      <c r="FB43" s="273">
        <v>80</v>
      </c>
      <c r="FC43" s="273">
        <v>16</v>
      </c>
      <c r="FD43" s="273">
        <v>25</v>
      </c>
      <c r="FE43" s="273">
        <v>20</v>
      </c>
      <c r="FF43" s="273">
        <v>75</v>
      </c>
      <c r="FG43" s="273">
        <v>67</v>
      </c>
      <c r="FH43" s="273">
        <v>71</v>
      </c>
      <c r="FI43" s="273">
        <v>9</v>
      </c>
      <c r="FJ43" s="273">
        <v>9</v>
      </c>
      <c r="FK43" s="273">
        <v>9</v>
      </c>
      <c r="FL43" s="273">
        <v>84</v>
      </c>
      <c r="FM43" s="273">
        <v>75</v>
      </c>
      <c r="FN43" s="273">
        <v>80</v>
      </c>
      <c r="FO43" s="273">
        <v>10</v>
      </c>
      <c r="FP43" s="273">
        <v>13</v>
      </c>
      <c r="FQ43" s="273">
        <v>12</v>
      </c>
      <c r="FR43" s="273">
        <v>83</v>
      </c>
      <c r="FS43" s="273">
        <v>78</v>
      </c>
      <c r="FT43" s="273">
        <v>80</v>
      </c>
      <c r="FU43" s="273">
        <v>7</v>
      </c>
      <c r="FV43" s="273">
        <v>9</v>
      </c>
      <c r="FW43" s="273">
        <v>8</v>
      </c>
      <c r="FX43" s="273">
        <v>90</v>
      </c>
      <c r="FY43" s="273">
        <v>87</v>
      </c>
      <c r="FZ43" s="273">
        <v>88</v>
      </c>
      <c r="GA43" s="273">
        <v>9</v>
      </c>
      <c r="GB43" s="273">
        <v>24</v>
      </c>
      <c r="GC43" s="273">
        <v>16</v>
      </c>
      <c r="GD43" s="273">
        <v>77</v>
      </c>
      <c r="GE43" s="273">
        <v>71</v>
      </c>
      <c r="GF43" s="273">
        <v>74</v>
      </c>
      <c r="GG43" s="273">
        <v>14</v>
      </c>
      <c r="GH43" s="273">
        <v>6</v>
      </c>
      <c r="GI43" s="273">
        <v>10</v>
      </c>
      <c r="GJ43" s="273">
        <v>91</v>
      </c>
      <c r="GK43" s="273">
        <v>76</v>
      </c>
      <c r="GL43" s="273">
        <v>84</v>
      </c>
      <c r="GM43" s="273">
        <v>10</v>
      </c>
      <c r="GN43" s="273">
        <v>24</v>
      </c>
      <c r="GO43" s="273">
        <v>17</v>
      </c>
      <c r="GP43" s="273">
        <v>77</v>
      </c>
      <c r="GQ43" s="273">
        <v>71</v>
      </c>
      <c r="GR43" s="273">
        <v>74</v>
      </c>
      <c r="GS43" s="273">
        <v>13</v>
      </c>
      <c r="GT43" s="273">
        <v>6</v>
      </c>
      <c r="GU43" s="273">
        <v>9</v>
      </c>
      <c r="GV43" s="273">
        <v>90</v>
      </c>
      <c r="GW43" s="273">
        <v>76</v>
      </c>
      <c r="GX43" s="273">
        <v>83</v>
      </c>
    </row>
    <row r="44" spans="1:206" x14ac:dyDescent="0.35">
      <c r="B44" t="s">
        <v>223</v>
      </c>
      <c r="C44" s="273">
        <v>9</v>
      </c>
      <c r="D44" s="273">
        <v>19</v>
      </c>
      <c r="E44" s="273">
        <v>14</v>
      </c>
      <c r="F44" s="273">
        <v>62</v>
      </c>
      <c r="G44" s="273">
        <v>63</v>
      </c>
      <c r="H44" s="273">
        <v>63</v>
      </c>
      <c r="I44" s="273">
        <v>29</v>
      </c>
      <c r="J44" s="273">
        <v>18</v>
      </c>
      <c r="K44" s="273">
        <v>23</v>
      </c>
      <c r="L44" s="273">
        <v>91</v>
      </c>
      <c r="M44" s="273">
        <v>81</v>
      </c>
      <c r="N44" s="273">
        <v>86</v>
      </c>
      <c r="O44" s="273">
        <v>10</v>
      </c>
      <c r="P44" s="273">
        <v>19</v>
      </c>
      <c r="Q44" s="273">
        <v>15</v>
      </c>
      <c r="R44" s="273">
        <v>62</v>
      </c>
      <c r="S44" s="273">
        <v>62</v>
      </c>
      <c r="T44" s="273">
        <v>62</v>
      </c>
      <c r="U44" s="273">
        <v>27</v>
      </c>
      <c r="V44" s="273">
        <v>19</v>
      </c>
      <c r="W44" s="273">
        <v>23</v>
      </c>
      <c r="X44" s="273">
        <v>90</v>
      </c>
      <c r="Y44" s="273">
        <v>81</v>
      </c>
      <c r="Z44" s="273">
        <v>85</v>
      </c>
      <c r="AA44" s="273">
        <v>11</v>
      </c>
      <c r="AB44" s="273">
        <v>20</v>
      </c>
      <c r="AC44" s="273">
        <v>16</v>
      </c>
      <c r="AD44" s="273">
        <v>66</v>
      </c>
      <c r="AE44" s="273">
        <v>64</v>
      </c>
      <c r="AF44" s="273">
        <v>65</v>
      </c>
      <c r="AG44" s="273">
        <v>22</v>
      </c>
      <c r="AH44" s="273">
        <v>16</v>
      </c>
      <c r="AI44" s="273">
        <v>19</v>
      </c>
      <c r="AJ44" s="273">
        <v>89</v>
      </c>
      <c r="AK44" s="273">
        <v>80</v>
      </c>
      <c r="AL44" s="273">
        <v>84</v>
      </c>
      <c r="AM44" s="273">
        <v>6</v>
      </c>
      <c r="AN44" s="273">
        <v>15</v>
      </c>
      <c r="AO44" s="273">
        <v>10</v>
      </c>
      <c r="AP44" s="273">
        <v>69</v>
      </c>
      <c r="AQ44" s="273">
        <v>71</v>
      </c>
      <c r="AR44" s="273">
        <v>70</v>
      </c>
      <c r="AS44" s="273">
        <v>25</v>
      </c>
      <c r="AT44" s="273">
        <v>14</v>
      </c>
      <c r="AU44" s="273">
        <v>19</v>
      </c>
      <c r="AV44" s="273">
        <v>94</v>
      </c>
      <c r="AW44" s="273">
        <v>85</v>
      </c>
      <c r="AX44" s="273">
        <v>90</v>
      </c>
      <c r="AY44" s="273">
        <v>6</v>
      </c>
      <c r="AZ44" s="273">
        <v>12</v>
      </c>
      <c r="BA44" s="273">
        <v>9</v>
      </c>
      <c r="BB44" s="273">
        <v>70</v>
      </c>
      <c r="BC44" s="273">
        <v>72</v>
      </c>
      <c r="BD44" s="273">
        <v>71</v>
      </c>
      <c r="BE44" s="273">
        <v>25</v>
      </c>
      <c r="BF44" s="273">
        <v>16</v>
      </c>
      <c r="BG44" s="273">
        <v>20</v>
      </c>
      <c r="BH44" s="273">
        <v>94</v>
      </c>
      <c r="BI44" s="273">
        <v>88</v>
      </c>
      <c r="BJ44" s="273">
        <v>91</v>
      </c>
      <c r="BK44" s="273">
        <v>8</v>
      </c>
      <c r="BL44" s="273">
        <v>15</v>
      </c>
      <c r="BM44" s="273">
        <v>11</v>
      </c>
      <c r="BN44" s="273">
        <v>70</v>
      </c>
      <c r="BO44" s="273">
        <v>70</v>
      </c>
      <c r="BP44" s="273">
        <v>70</v>
      </c>
      <c r="BQ44" s="273">
        <v>22</v>
      </c>
      <c r="BR44" s="273">
        <v>15</v>
      </c>
      <c r="BS44" s="273">
        <v>19</v>
      </c>
      <c r="BT44" s="273">
        <v>92</v>
      </c>
      <c r="BU44" s="273">
        <v>85</v>
      </c>
      <c r="BV44" s="273">
        <v>89</v>
      </c>
      <c r="BW44" s="273">
        <v>7</v>
      </c>
      <c r="BX44" s="273">
        <v>18</v>
      </c>
      <c r="BY44" s="273">
        <v>13</v>
      </c>
      <c r="BZ44" s="273">
        <v>71</v>
      </c>
      <c r="CA44" s="273">
        <v>70</v>
      </c>
      <c r="CB44" s="273">
        <v>71</v>
      </c>
      <c r="CC44" s="273">
        <v>22</v>
      </c>
      <c r="CD44" s="273">
        <v>12</v>
      </c>
      <c r="CE44" s="273">
        <v>17</v>
      </c>
      <c r="CF44" s="273">
        <v>93</v>
      </c>
      <c r="CG44" s="273">
        <v>82</v>
      </c>
      <c r="CH44" s="273">
        <v>87</v>
      </c>
      <c r="CI44" s="273">
        <v>7</v>
      </c>
      <c r="CJ44" s="273">
        <v>15</v>
      </c>
      <c r="CK44" s="273">
        <v>11</v>
      </c>
      <c r="CL44" s="273">
        <v>72</v>
      </c>
      <c r="CM44" s="273">
        <v>72</v>
      </c>
      <c r="CN44" s="273">
        <v>72</v>
      </c>
      <c r="CO44" s="273">
        <v>21</v>
      </c>
      <c r="CP44" s="273">
        <v>13</v>
      </c>
      <c r="CQ44" s="273">
        <v>17</v>
      </c>
      <c r="CR44" s="273">
        <v>93</v>
      </c>
      <c r="CS44" s="273">
        <v>85</v>
      </c>
      <c r="CT44" s="273">
        <v>89</v>
      </c>
      <c r="CU44" s="273">
        <v>18</v>
      </c>
      <c r="CV44" s="273">
        <v>29</v>
      </c>
      <c r="CW44" s="273">
        <v>24</v>
      </c>
      <c r="CX44" s="273">
        <v>58</v>
      </c>
      <c r="CY44" s="273">
        <v>53</v>
      </c>
      <c r="CZ44" s="273">
        <v>56</v>
      </c>
      <c r="DA44" s="273">
        <v>24</v>
      </c>
      <c r="DB44" s="273">
        <v>17</v>
      </c>
      <c r="DC44" s="273">
        <v>20</v>
      </c>
      <c r="DD44" s="273">
        <v>82</v>
      </c>
      <c r="DE44" s="273">
        <v>71</v>
      </c>
      <c r="DF44" s="273">
        <v>76</v>
      </c>
      <c r="DG44" s="273">
        <v>22</v>
      </c>
      <c r="DH44" s="273">
        <v>36</v>
      </c>
      <c r="DI44" s="273">
        <v>29</v>
      </c>
      <c r="DJ44" s="273">
        <v>62</v>
      </c>
      <c r="DK44" s="273">
        <v>55</v>
      </c>
      <c r="DL44" s="273">
        <v>58</v>
      </c>
      <c r="DM44" s="273">
        <v>17</v>
      </c>
      <c r="DN44" s="273">
        <v>9</v>
      </c>
      <c r="DO44" s="273">
        <v>13</v>
      </c>
      <c r="DP44" s="273">
        <v>78</v>
      </c>
      <c r="DQ44" s="273">
        <v>64</v>
      </c>
      <c r="DR44" s="273">
        <v>71</v>
      </c>
      <c r="DS44" s="273">
        <v>19</v>
      </c>
      <c r="DT44" s="273">
        <v>26</v>
      </c>
      <c r="DU44" s="273">
        <v>23</v>
      </c>
      <c r="DV44" s="273">
        <v>66</v>
      </c>
      <c r="DW44" s="273">
        <v>57</v>
      </c>
      <c r="DX44" s="273">
        <v>62</v>
      </c>
      <c r="DY44" s="273">
        <v>15</v>
      </c>
      <c r="DZ44" s="273">
        <v>16</v>
      </c>
      <c r="EA44" s="273">
        <v>16</v>
      </c>
      <c r="EB44" s="273">
        <v>81</v>
      </c>
      <c r="EC44" s="273">
        <v>74</v>
      </c>
      <c r="ED44" s="273">
        <v>77</v>
      </c>
      <c r="EE44" s="273">
        <v>15</v>
      </c>
      <c r="EF44" s="273">
        <v>23</v>
      </c>
      <c r="EG44" s="273">
        <v>19</v>
      </c>
      <c r="EH44" s="273">
        <v>70</v>
      </c>
      <c r="EI44" s="273">
        <v>63</v>
      </c>
      <c r="EJ44" s="273">
        <v>66</v>
      </c>
      <c r="EK44" s="273">
        <v>15</v>
      </c>
      <c r="EL44" s="273">
        <v>14</v>
      </c>
      <c r="EM44" s="273">
        <v>14</v>
      </c>
      <c r="EN44" s="273">
        <v>85</v>
      </c>
      <c r="EO44" s="273">
        <v>77</v>
      </c>
      <c r="EP44" s="273">
        <v>81</v>
      </c>
      <c r="EQ44" s="273">
        <v>11</v>
      </c>
      <c r="ER44" s="273">
        <v>19</v>
      </c>
      <c r="ES44" s="273">
        <v>15</v>
      </c>
      <c r="ET44" s="273">
        <v>74</v>
      </c>
      <c r="EU44" s="273">
        <v>69</v>
      </c>
      <c r="EV44" s="273">
        <v>72</v>
      </c>
      <c r="EW44" s="273">
        <v>15</v>
      </c>
      <c r="EX44" s="273">
        <v>11</v>
      </c>
      <c r="EY44" s="273">
        <v>13</v>
      </c>
      <c r="EZ44" s="273">
        <v>89</v>
      </c>
      <c r="FA44" s="273">
        <v>81</v>
      </c>
      <c r="FB44" s="273">
        <v>85</v>
      </c>
      <c r="FC44" s="273">
        <v>11</v>
      </c>
      <c r="FD44" s="273">
        <v>18</v>
      </c>
      <c r="FE44" s="273">
        <v>15</v>
      </c>
      <c r="FF44" s="273">
        <v>74</v>
      </c>
      <c r="FG44" s="273">
        <v>67</v>
      </c>
      <c r="FH44" s="273">
        <v>70</v>
      </c>
      <c r="FI44" s="273">
        <v>15</v>
      </c>
      <c r="FJ44" s="273">
        <v>15</v>
      </c>
      <c r="FK44" s="273">
        <v>15</v>
      </c>
      <c r="FL44" s="273">
        <v>89</v>
      </c>
      <c r="FM44" s="273">
        <v>82</v>
      </c>
      <c r="FN44" s="273">
        <v>85</v>
      </c>
      <c r="FO44" s="273">
        <v>7</v>
      </c>
      <c r="FP44" s="273">
        <v>9</v>
      </c>
      <c r="FQ44" s="273">
        <v>8</v>
      </c>
      <c r="FR44" s="273">
        <v>81</v>
      </c>
      <c r="FS44" s="273">
        <v>76</v>
      </c>
      <c r="FT44" s="273">
        <v>78</v>
      </c>
      <c r="FU44" s="273">
        <v>12</v>
      </c>
      <c r="FV44" s="273">
        <v>15</v>
      </c>
      <c r="FW44" s="273">
        <v>13</v>
      </c>
      <c r="FX44" s="273">
        <v>93</v>
      </c>
      <c r="FY44" s="273">
        <v>91</v>
      </c>
      <c r="FZ44" s="273">
        <v>92</v>
      </c>
      <c r="GA44" s="273">
        <v>6</v>
      </c>
      <c r="GB44" s="273">
        <v>18</v>
      </c>
      <c r="GC44" s="273">
        <v>12</v>
      </c>
      <c r="GD44" s="273">
        <v>72</v>
      </c>
      <c r="GE44" s="273">
        <v>73</v>
      </c>
      <c r="GF44" s="273">
        <v>72</v>
      </c>
      <c r="GG44" s="273">
        <v>22</v>
      </c>
      <c r="GH44" s="273">
        <v>10</v>
      </c>
      <c r="GI44" s="273">
        <v>16</v>
      </c>
      <c r="GJ44" s="273">
        <v>94</v>
      </c>
      <c r="GK44" s="273">
        <v>82</v>
      </c>
      <c r="GL44" s="273">
        <v>88</v>
      </c>
      <c r="GM44" s="273">
        <v>7</v>
      </c>
      <c r="GN44" s="273">
        <v>18</v>
      </c>
      <c r="GO44" s="273">
        <v>13</v>
      </c>
      <c r="GP44" s="273">
        <v>73</v>
      </c>
      <c r="GQ44" s="273">
        <v>73</v>
      </c>
      <c r="GR44" s="273">
        <v>73</v>
      </c>
      <c r="GS44" s="273">
        <v>19</v>
      </c>
      <c r="GT44" s="273">
        <v>9</v>
      </c>
      <c r="GU44" s="273">
        <v>14</v>
      </c>
      <c r="GV44" s="273">
        <v>93</v>
      </c>
      <c r="GW44" s="273">
        <v>82</v>
      </c>
      <c r="GX44" s="273">
        <v>87</v>
      </c>
    </row>
    <row r="45" spans="1:206" x14ac:dyDescent="0.35">
      <c r="A45" t="s">
        <v>190</v>
      </c>
      <c r="B45" t="s">
        <v>228</v>
      </c>
      <c r="C45" s="273">
        <v>7</v>
      </c>
      <c r="D45" s="273">
        <v>13</v>
      </c>
      <c r="E45" s="273">
        <v>10</v>
      </c>
      <c r="F45" s="273">
        <v>63</v>
      </c>
      <c r="G45" s="273">
        <v>67</v>
      </c>
      <c r="H45" s="273">
        <v>65</v>
      </c>
      <c r="I45" s="273">
        <v>30</v>
      </c>
      <c r="J45" s="273">
        <v>20</v>
      </c>
      <c r="K45" s="273">
        <v>25</v>
      </c>
      <c r="L45" s="273">
        <v>93</v>
      </c>
      <c r="M45" s="273">
        <v>87</v>
      </c>
      <c r="N45" s="273">
        <v>90</v>
      </c>
      <c r="O45" s="273">
        <v>8</v>
      </c>
      <c r="P45" s="273">
        <v>13</v>
      </c>
      <c r="Q45" s="273">
        <v>10</v>
      </c>
      <c r="R45" s="273">
        <v>64</v>
      </c>
      <c r="S45" s="273">
        <v>66</v>
      </c>
      <c r="T45" s="273">
        <v>65</v>
      </c>
      <c r="U45" s="273">
        <v>29</v>
      </c>
      <c r="V45" s="273">
        <v>21</v>
      </c>
      <c r="W45" s="273">
        <v>25</v>
      </c>
      <c r="X45" s="273">
        <v>92</v>
      </c>
      <c r="Y45" s="273">
        <v>87</v>
      </c>
      <c r="Z45" s="273">
        <v>90</v>
      </c>
      <c r="AA45" s="273">
        <v>8</v>
      </c>
      <c r="AB45" s="273">
        <v>14</v>
      </c>
      <c r="AC45" s="273">
        <v>11</v>
      </c>
      <c r="AD45" s="273">
        <v>68</v>
      </c>
      <c r="AE45" s="273">
        <v>68</v>
      </c>
      <c r="AF45" s="273">
        <v>68</v>
      </c>
      <c r="AG45" s="273">
        <v>24</v>
      </c>
      <c r="AH45" s="273">
        <v>18</v>
      </c>
      <c r="AI45" s="273">
        <v>21</v>
      </c>
      <c r="AJ45" s="273">
        <v>92</v>
      </c>
      <c r="AK45" s="273">
        <v>86</v>
      </c>
      <c r="AL45" s="273">
        <v>89</v>
      </c>
      <c r="AM45" s="273">
        <v>4</v>
      </c>
      <c r="AN45" s="273">
        <v>10</v>
      </c>
      <c r="AO45" s="273">
        <v>7</v>
      </c>
      <c r="AP45" s="273">
        <v>70</v>
      </c>
      <c r="AQ45" s="273">
        <v>75</v>
      </c>
      <c r="AR45" s="273">
        <v>72</v>
      </c>
      <c r="AS45" s="273">
        <v>26</v>
      </c>
      <c r="AT45" s="273">
        <v>16</v>
      </c>
      <c r="AU45" s="273">
        <v>21</v>
      </c>
      <c r="AV45" s="273">
        <v>96</v>
      </c>
      <c r="AW45" s="273">
        <v>90</v>
      </c>
      <c r="AX45" s="273">
        <v>93</v>
      </c>
      <c r="AY45" s="273">
        <v>4</v>
      </c>
      <c r="AZ45" s="273">
        <v>7</v>
      </c>
      <c r="BA45" s="273">
        <v>5</v>
      </c>
      <c r="BB45" s="273">
        <v>71</v>
      </c>
      <c r="BC45" s="273">
        <v>75</v>
      </c>
      <c r="BD45" s="273">
        <v>73</v>
      </c>
      <c r="BE45" s="273">
        <v>26</v>
      </c>
      <c r="BF45" s="273">
        <v>18</v>
      </c>
      <c r="BG45" s="273">
        <v>22</v>
      </c>
      <c r="BH45" s="273">
        <v>96</v>
      </c>
      <c r="BI45" s="273">
        <v>93</v>
      </c>
      <c r="BJ45" s="273">
        <v>95</v>
      </c>
      <c r="BK45" s="273">
        <v>6</v>
      </c>
      <c r="BL45" s="273">
        <v>9</v>
      </c>
      <c r="BM45" s="273">
        <v>7</v>
      </c>
      <c r="BN45" s="273">
        <v>71</v>
      </c>
      <c r="BO45" s="273">
        <v>74</v>
      </c>
      <c r="BP45" s="273">
        <v>72</v>
      </c>
      <c r="BQ45" s="273">
        <v>23</v>
      </c>
      <c r="BR45" s="273">
        <v>17</v>
      </c>
      <c r="BS45" s="273">
        <v>20</v>
      </c>
      <c r="BT45" s="273">
        <v>94</v>
      </c>
      <c r="BU45" s="273">
        <v>91</v>
      </c>
      <c r="BV45" s="273">
        <v>93</v>
      </c>
      <c r="BW45" s="273">
        <v>5</v>
      </c>
      <c r="BX45" s="273">
        <v>11</v>
      </c>
      <c r="BY45" s="273">
        <v>8</v>
      </c>
      <c r="BZ45" s="273">
        <v>72</v>
      </c>
      <c r="CA45" s="273">
        <v>75</v>
      </c>
      <c r="CB45" s="273">
        <v>74</v>
      </c>
      <c r="CC45" s="273">
        <v>23</v>
      </c>
      <c r="CD45" s="273">
        <v>14</v>
      </c>
      <c r="CE45" s="273">
        <v>18</v>
      </c>
      <c r="CF45" s="273">
        <v>95</v>
      </c>
      <c r="CG45" s="273">
        <v>89</v>
      </c>
      <c r="CH45" s="273">
        <v>92</v>
      </c>
      <c r="CI45" s="273">
        <v>4</v>
      </c>
      <c r="CJ45" s="273">
        <v>9</v>
      </c>
      <c r="CK45" s="273">
        <v>7</v>
      </c>
      <c r="CL45" s="273">
        <v>74</v>
      </c>
      <c r="CM45" s="273">
        <v>77</v>
      </c>
      <c r="CN45" s="273">
        <v>75</v>
      </c>
      <c r="CO45" s="273">
        <v>22</v>
      </c>
      <c r="CP45" s="273">
        <v>14</v>
      </c>
      <c r="CQ45" s="273">
        <v>18</v>
      </c>
      <c r="CR45" s="273">
        <v>96</v>
      </c>
      <c r="CS45" s="273">
        <v>91</v>
      </c>
      <c r="CT45" s="273">
        <v>93</v>
      </c>
      <c r="CU45" s="273">
        <v>15</v>
      </c>
      <c r="CV45" s="273">
        <v>24</v>
      </c>
      <c r="CW45" s="273">
        <v>19</v>
      </c>
      <c r="CX45" s="273">
        <v>60</v>
      </c>
      <c r="CY45" s="273">
        <v>57</v>
      </c>
      <c r="CZ45" s="273">
        <v>59</v>
      </c>
      <c r="DA45" s="273">
        <v>25</v>
      </c>
      <c r="DB45" s="273">
        <v>19</v>
      </c>
      <c r="DC45" s="273">
        <v>22</v>
      </c>
      <c r="DD45" s="273">
        <v>85</v>
      </c>
      <c r="DE45" s="273">
        <v>76</v>
      </c>
      <c r="DF45" s="273">
        <v>81</v>
      </c>
      <c r="DG45" s="273">
        <v>19</v>
      </c>
      <c r="DH45" s="273">
        <v>30</v>
      </c>
      <c r="DI45" s="273">
        <v>24</v>
      </c>
      <c r="DJ45" s="273">
        <v>64</v>
      </c>
      <c r="DK45" s="273">
        <v>60</v>
      </c>
      <c r="DL45" s="273">
        <v>62</v>
      </c>
      <c r="DM45" s="273">
        <v>18</v>
      </c>
      <c r="DN45" s="273">
        <v>10</v>
      </c>
      <c r="DO45" s="273">
        <v>14</v>
      </c>
      <c r="DP45" s="273">
        <v>81</v>
      </c>
      <c r="DQ45" s="273">
        <v>70</v>
      </c>
      <c r="DR45" s="273">
        <v>76</v>
      </c>
      <c r="DS45" s="273">
        <v>16</v>
      </c>
      <c r="DT45" s="273">
        <v>21</v>
      </c>
      <c r="DU45" s="273">
        <v>18</v>
      </c>
      <c r="DV45" s="273">
        <v>68</v>
      </c>
      <c r="DW45" s="273">
        <v>61</v>
      </c>
      <c r="DX45" s="273">
        <v>65</v>
      </c>
      <c r="DY45" s="273">
        <v>16</v>
      </c>
      <c r="DZ45" s="273">
        <v>18</v>
      </c>
      <c r="EA45" s="273">
        <v>17</v>
      </c>
      <c r="EB45" s="273">
        <v>84</v>
      </c>
      <c r="EC45" s="273">
        <v>79</v>
      </c>
      <c r="ED45" s="273">
        <v>82</v>
      </c>
      <c r="EE45" s="273">
        <v>12</v>
      </c>
      <c r="EF45" s="273">
        <v>17</v>
      </c>
      <c r="EG45" s="273">
        <v>15</v>
      </c>
      <c r="EH45" s="273">
        <v>72</v>
      </c>
      <c r="EI45" s="273">
        <v>67</v>
      </c>
      <c r="EJ45" s="273">
        <v>70</v>
      </c>
      <c r="EK45" s="273">
        <v>15</v>
      </c>
      <c r="EL45" s="273">
        <v>16</v>
      </c>
      <c r="EM45" s="273">
        <v>16</v>
      </c>
      <c r="EN45" s="273">
        <v>88</v>
      </c>
      <c r="EO45" s="273">
        <v>83</v>
      </c>
      <c r="EP45" s="273">
        <v>85</v>
      </c>
      <c r="EQ45" s="273">
        <v>8</v>
      </c>
      <c r="ER45" s="273">
        <v>13</v>
      </c>
      <c r="ES45" s="273">
        <v>11</v>
      </c>
      <c r="ET45" s="273">
        <v>76</v>
      </c>
      <c r="EU45" s="273">
        <v>74</v>
      </c>
      <c r="EV45" s="273">
        <v>75</v>
      </c>
      <c r="EW45" s="273">
        <v>16</v>
      </c>
      <c r="EX45" s="273">
        <v>13</v>
      </c>
      <c r="EY45" s="273">
        <v>15</v>
      </c>
      <c r="EZ45" s="273">
        <v>92</v>
      </c>
      <c r="FA45" s="273">
        <v>87</v>
      </c>
      <c r="FB45" s="273">
        <v>89</v>
      </c>
      <c r="FC45" s="273">
        <v>9</v>
      </c>
      <c r="FD45" s="273">
        <v>13</v>
      </c>
      <c r="FE45" s="273">
        <v>11</v>
      </c>
      <c r="FF45" s="273">
        <v>76</v>
      </c>
      <c r="FG45" s="273">
        <v>71</v>
      </c>
      <c r="FH45" s="273">
        <v>73</v>
      </c>
      <c r="FI45" s="273">
        <v>15</v>
      </c>
      <c r="FJ45" s="273">
        <v>17</v>
      </c>
      <c r="FK45" s="273">
        <v>16</v>
      </c>
      <c r="FL45" s="273">
        <v>91</v>
      </c>
      <c r="FM45" s="273">
        <v>87</v>
      </c>
      <c r="FN45" s="273">
        <v>89</v>
      </c>
      <c r="FO45" s="273">
        <v>5</v>
      </c>
      <c r="FP45" s="273">
        <v>6</v>
      </c>
      <c r="FQ45" s="273">
        <v>5</v>
      </c>
      <c r="FR45" s="273">
        <v>83</v>
      </c>
      <c r="FS45" s="273">
        <v>78</v>
      </c>
      <c r="FT45" s="273">
        <v>80</v>
      </c>
      <c r="FU45" s="273">
        <v>12</v>
      </c>
      <c r="FV45" s="273">
        <v>16</v>
      </c>
      <c r="FW45" s="273">
        <v>14</v>
      </c>
      <c r="FX45" s="273">
        <v>95</v>
      </c>
      <c r="FY45" s="273">
        <v>94</v>
      </c>
      <c r="FZ45" s="273">
        <v>95</v>
      </c>
      <c r="GA45" s="273">
        <v>4</v>
      </c>
      <c r="GB45" s="273">
        <v>13</v>
      </c>
      <c r="GC45" s="273">
        <v>8</v>
      </c>
      <c r="GD45" s="273">
        <v>73</v>
      </c>
      <c r="GE45" s="273">
        <v>77</v>
      </c>
      <c r="GF45" s="273">
        <v>75</v>
      </c>
      <c r="GG45" s="273">
        <v>23</v>
      </c>
      <c r="GH45" s="273">
        <v>11</v>
      </c>
      <c r="GI45" s="273">
        <v>17</v>
      </c>
      <c r="GJ45" s="273">
        <v>96</v>
      </c>
      <c r="GK45" s="273">
        <v>87</v>
      </c>
      <c r="GL45" s="273">
        <v>92</v>
      </c>
      <c r="GM45" s="273">
        <v>5</v>
      </c>
      <c r="GN45" s="273">
        <v>13</v>
      </c>
      <c r="GO45" s="273">
        <v>9</v>
      </c>
      <c r="GP45" s="273">
        <v>75</v>
      </c>
      <c r="GQ45" s="273">
        <v>77</v>
      </c>
      <c r="GR45" s="273">
        <v>76</v>
      </c>
      <c r="GS45" s="273">
        <v>20</v>
      </c>
      <c r="GT45" s="273">
        <v>10</v>
      </c>
      <c r="GU45" s="273">
        <v>15</v>
      </c>
      <c r="GV45" s="273">
        <v>95</v>
      </c>
      <c r="GW45" s="273">
        <v>87</v>
      </c>
      <c r="GX45" s="273">
        <v>91</v>
      </c>
    </row>
    <row r="46" spans="1:206" x14ac:dyDescent="0.35">
      <c r="B46" t="s">
        <v>1551</v>
      </c>
      <c r="C46" s="273">
        <v>42</v>
      </c>
      <c r="D46" s="273">
        <v>52</v>
      </c>
      <c r="E46" s="273">
        <v>49</v>
      </c>
      <c r="F46" s="273">
        <v>51</v>
      </c>
      <c r="G46" s="273">
        <v>44</v>
      </c>
      <c r="H46" s="273">
        <v>46</v>
      </c>
      <c r="I46" s="273">
        <v>7</v>
      </c>
      <c r="J46" s="273">
        <v>4</v>
      </c>
      <c r="K46" s="273">
        <v>5</v>
      </c>
      <c r="L46" s="273">
        <v>58</v>
      </c>
      <c r="M46" s="273">
        <v>48</v>
      </c>
      <c r="N46" s="273">
        <v>51</v>
      </c>
      <c r="O46" s="273">
        <v>45</v>
      </c>
      <c r="P46" s="273">
        <v>52</v>
      </c>
      <c r="Q46" s="273">
        <v>50</v>
      </c>
      <c r="R46" s="273">
        <v>49</v>
      </c>
      <c r="S46" s="273">
        <v>44</v>
      </c>
      <c r="T46" s="273">
        <v>45</v>
      </c>
      <c r="U46" s="273">
        <v>7</v>
      </c>
      <c r="V46" s="273">
        <v>4</v>
      </c>
      <c r="W46" s="273">
        <v>5</v>
      </c>
      <c r="X46" s="273">
        <v>55</v>
      </c>
      <c r="Y46" s="273">
        <v>48</v>
      </c>
      <c r="Z46" s="273">
        <v>50</v>
      </c>
      <c r="AA46" s="273">
        <v>49</v>
      </c>
      <c r="AB46" s="273">
        <v>56</v>
      </c>
      <c r="AC46" s="273">
        <v>54</v>
      </c>
      <c r="AD46" s="273">
        <v>46</v>
      </c>
      <c r="AE46" s="273">
        <v>41</v>
      </c>
      <c r="AF46" s="273">
        <v>42</v>
      </c>
      <c r="AG46" s="273">
        <v>5</v>
      </c>
      <c r="AH46" s="273">
        <v>3</v>
      </c>
      <c r="AI46" s="273">
        <v>4</v>
      </c>
      <c r="AJ46" s="273">
        <v>51</v>
      </c>
      <c r="AK46" s="273">
        <v>44</v>
      </c>
      <c r="AL46" s="273">
        <v>46</v>
      </c>
      <c r="AM46" s="273">
        <v>30</v>
      </c>
      <c r="AN46" s="273">
        <v>41</v>
      </c>
      <c r="AO46" s="273">
        <v>38</v>
      </c>
      <c r="AP46" s="273">
        <v>63</v>
      </c>
      <c r="AQ46" s="273">
        <v>55</v>
      </c>
      <c r="AR46" s="273">
        <v>58</v>
      </c>
      <c r="AS46" s="273">
        <v>7</v>
      </c>
      <c r="AT46" s="273">
        <v>3</v>
      </c>
      <c r="AU46" s="273">
        <v>4</v>
      </c>
      <c r="AV46" s="273">
        <v>70</v>
      </c>
      <c r="AW46" s="273">
        <v>59</v>
      </c>
      <c r="AX46" s="273">
        <v>62</v>
      </c>
      <c r="AY46" s="273">
        <v>30</v>
      </c>
      <c r="AZ46" s="273">
        <v>37</v>
      </c>
      <c r="BA46" s="273">
        <v>35</v>
      </c>
      <c r="BB46" s="273">
        <v>64</v>
      </c>
      <c r="BC46" s="273">
        <v>59</v>
      </c>
      <c r="BD46" s="273">
        <v>60</v>
      </c>
      <c r="BE46" s="273">
        <v>6</v>
      </c>
      <c r="BF46" s="273">
        <v>4</v>
      </c>
      <c r="BG46" s="273">
        <v>5</v>
      </c>
      <c r="BH46" s="273">
        <v>70</v>
      </c>
      <c r="BI46" s="273">
        <v>63</v>
      </c>
      <c r="BJ46" s="273">
        <v>65</v>
      </c>
      <c r="BK46" s="273">
        <v>35</v>
      </c>
      <c r="BL46" s="273">
        <v>42</v>
      </c>
      <c r="BM46" s="273">
        <v>40</v>
      </c>
      <c r="BN46" s="273">
        <v>59</v>
      </c>
      <c r="BO46" s="273">
        <v>54</v>
      </c>
      <c r="BP46" s="273">
        <v>55</v>
      </c>
      <c r="BQ46" s="273">
        <v>6</v>
      </c>
      <c r="BR46" s="273">
        <v>4</v>
      </c>
      <c r="BS46" s="273">
        <v>4</v>
      </c>
      <c r="BT46" s="273">
        <v>65</v>
      </c>
      <c r="BU46" s="273">
        <v>58</v>
      </c>
      <c r="BV46" s="273">
        <v>60</v>
      </c>
      <c r="BW46" s="273">
        <v>36</v>
      </c>
      <c r="BX46" s="273">
        <v>51</v>
      </c>
      <c r="BY46" s="273">
        <v>46</v>
      </c>
      <c r="BZ46" s="273">
        <v>59</v>
      </c>
      <c r="CA46" s="273">
        <v>47</v>
      </c>
      <c r="CB46" s="273">
        <v>50</v>
      </c>
      <c r="CC46" s="273">
        <v>5</v>
      </c>
      <c r="CD46" s="273">
        <v>2</v>
      </c>
      <c r="CE46" s="273">
        <v>3</v>
      </c>
      <c r="CF46" s="273">
        <v>64</v>
      </c>
      <c r="CG46" s="273">
        <v>49</v>
      </c>
      <c r="CH46" s="273">
        <v>54</v>
      </c>
      <c r="CI46" s="273">
        <v>33</v>
      </c>
      <c r="CJ46" s="273">
        <v>46</v>
      </c>
      <c r="CK46" s="273">
        <v>42</v>
      </c>
      <c r="CL46" s="273">
        <v>62</v>
      </c>
      <c r="CM46" s="273">
        <v>52</v>
      </c>
      <c r="CN46" s="273">
        <v>55</v>
      </c>
      <c r="CO46" s="273">
        <v>5</v>
      </c>
      <c r="CP46" s="273">
        <v>3</v>
      </c>
      <c r="CQ46" s="273">
        <v>3</v>
      </c>
      <c r="CR46" s="273">
        <v>67</v>
      </c>
      <c r="CS46" s="273">
        <v>54</v>
      </c>
      <c r="CT46" s="273">
        <v>58</v>
      </c>
      <c r="CU46" s="273">
        <v>57</v>
      </c>
      <c r="CV46" s="273">
        <v>62</v>
      </c>
      <c r="CW46" s="273">
        <v>60</v>
      </c>
      <c r="CX46" s="273">
        <v>37</v>
      </c>
      <c r="CY46" s="273">
        <v>32</v>
      </c>
      <c r="CZ46" s="273">
        <v>34</v>
      </c>
      <c r="DA46" s="273">
        <v>6</v>
      </c>
      <c r="DB46" s="273">
        <v>6</v>
      </c>
      <c r="DC46" s="273">
        <v>6</v>
      </c>
      <c r="DD46" s="273">
        <v>43</v>
      </c>
      <c r="DE46" s="273">
        <v>38</v>
      </c>
      <c r="DF46" s="273">
        <v>40</v>
      </c>
      <c r="DG46" s="273">
        <v>62</v>
      </c>
      <c r="DH46" s="273">
        <v>70</v>
      </c>
      <c r="DI46" s="273">
        <v>68</v>
      </c>
      <c r="DJ46" s="273">
        <v>34</v>
      </c>
      <c r="DK46" s="273">
        <v>27</v>
      </c>
      <c r="DL46" s="273">
        <v>29</v>
      </c>
      <c r="DM46" s="273">
        <v>4</v>
      </c>
      <c r="DN46" s="273">
        <v>2</v>
      </c>
      <c r="DO46" s="273">
        <v>3</v>
      </c>
      <c r="DP46" s="273">
        <v>38</v>
      </c>
      <c r="DQ46" s="273">
        <v>30</v>
      </c>
      <c r="DR46" s="273">
        <v>32</v>
      </c>
      <c r="DS46" s="273">
        <v>56</v>
      </c>
      <c r="DT46" s="273">
        <v>56</v>
      </c>
      <c r="DU46" s="273">
        <v>56</v>
      </c>
      <c r="DV46" s="273">
        <v>40</v>
      </c>
      <c r="DW46" s="273">
        <v>38</v>
      </c>
      <c r="DX46" s="273">
        <v>39</v>
      </c>
      <c r="DY46" s="273">
        <v>4</v>
      </c>
      <c r="DZ46" s="273">
        <v>6</v>
      </c>
      <c r="EA46" s="273">
        <v>5</v>
      </c>
      <c r="EB46" s="273">
        <v>44</v>
      </c>
      <c r="EC46" s="273">
        <v>44</v>
      </c>
      <c r="ED46" s="273">
        <v>44</v>
      </c>
      <c r="EE46" s="273">
        <v>52</v>
      </c>
      <c r="EF46" s="273">
        <v>54</v>
      </c>
      <c r="EG46" s="273">
        <v>53</v>
      </c>
      <c r="EH46" s="273">
        <v>45</v>
      </c>
      <c r="EI46" s="273">
        <v>42</v>
      </c>
      <c r="EJ46" s="273">
        <v>43</v>
      </c>
      <c r="EK46" s="273">
        <v>4</v>
      </c>
      <c r="EL46" s="273">
        <v>4</v>
      </c>
      <c r="EM46" s="273">
        <v>4</v>
      </c>
      <c r="EN46" s="273">
        <v>48</v>
      </c>
      <c r="EO46" s="273">
        <v>46</v>
      </c>
      <c r="EP46" s="273">
        <v>47</v>
      </c>
      <c r="EQ46" s="273">
        <v>44</v>
      </c>
      <c r="ER46" s="273">
        <v>51</v>
      </c>
      <c r="ES46" s="273">
        <v>49</v>
      </c>
      <c r="ET46" s="273">
        <v>53</v>
      </c>
      <c r="EU46" s="273">
        <v>46</v>
      </c>
      <c r="EV46" s="273">
        <v>48</v>
      </c>
      <c r="EW46" s="273">
        <v>4</v>
      </c>
      <c r="EX46" s="273">
        <v>3</v>
      </c>
      <c r="EY46" s="273">
        <v>3</v>
      </c>
      <c r="EZ46" s="273">
        <v>56</v>
      </c>
      <c r="FA46" s="273">
        <v>49</v>
      </c>
      <c r="FB46" s="273">
        <v>51</v>
      </c>
      <c r="FC46" s="273">
        <v>45</v>
      </c>
      <c r="FD46" s="273">
        <v>49</v>
      </c>
      <c r="FE46" s="273">
        <v>48</v>
      </c>
      <c r="FF46" s="273">
        <v>51</v>
      </c>
      <c r="FG46" s="273">
        <v>47</v>
      </c>
      <c r="FH46" s="273">
        <v>48</v>
      </c>
      <c r="FI46" s="273">
        <v>4</v>
      </c>
      <c r="FJ46" s="273">
        <v>4</v>
      </c>
      <c r="FK46" s="273">
        <v>4</v>
      </c>
      <c r="FL46" s="273">
        <v>55</v>
      </c>
      <c r="FM46" s="273">
        <v>51</v>
      </c>
      <c r="FN46" s="273">
        <v>52</v>
      </c>
      <c r="FO46" s="273">
        <v>29</v>
      </c>
      <c r="FP46" s="273">
        <v>27</v>
      </c>
      <c r="FQ46" s="273">
        <v>27</v>
      </c>
      <c r="FR46" s="273">
        <v>67</v>
      </c>
      <c r="FS46" s="273">
        <v>67</v>
      </c>
      <c r="FT46" s="273">
        <v>67</v>
      </c>
      <c r="FU46" s="273">
        <v>4</v>
      </c>
      <c r="FV46" s="273">
        <v>7</v>
      </c>
      <c r="FW46" s="273">
        <v>6</v>
      </c>
      <c r="FX46" s="273">
        <v>71</v>
      </c>
      <c r="FY46" s="273">
        <v>73</v>
      </c>
      <c r="FZ46" s="273">
        <v>73</v>
      </c>
      <c r="GA46" s="273">
        <v>29</v>
      </c>
      <c r="GB46" s="273">
        <v>45</v>
      </c>
      <c r="GC46" s="273">
        <v>40</v>
      </c>
      <c r="GD46" s="273">
        <v>64</v>
      </c>
      <c r="GE46" s="273">
        <v>52</v>
      </c>
      <c r="GF46" s="273">
        <v>56</v>
      </c>
      <c r="GG46" s="273">
        <v>7</v>
      </c>
      <c r="GH46" s="273">
        <v>3</v>
      </c>
      <c r="GI46" s="273">
        <v>4</v>
      </c>
      <c r="GJ46" s="273">
        <v>71</v>
      </c>
      <c r="GK46" s="273">
        <v>55</v>
      </c>
      <c r="GL46" s="273">
        <v>60</v>
      </c>
      <c r="GM46" s="273">
        <v>32</v>
      </c>
      <c r="GN46" s="273">
        <v>47</v>
      </c>
      <c r="GO46" s="273">
        <v>42</v>
      </c>
      <c r="GP46" s="273">
        <v>62</v>
      </c>
      <c r="GQ46" s="273">
        <v>51</v>
      </c>
      <c r="GR46" s="273">
        <v>54</v>
      </c>
      <c r="GS46" s="273">
        <v>6</v>
      </c>
      <c r="GT46" s="273">
        <v>3</v>
      </c>
      <c r="GU46" s="273">
        <v>4</v>
      </c>
      <c r="GV46" s="273">
        <v>68</v>
      </c>
      <c r="GW46" s="273">
        <v>53</v>
      </c>
      <c r="GX46" s="273">
        <v>58</v>
      </c>
    </row>
    <row r="47" spans="1:206" x14ac:dyDescent="0.35">
      <c r="B47" t="s">
        <v>1562</v>
      </c>
      <c r="C47" s="273" t="s">
        <v>191</v>
      </c>
      <c r="D47" s="273" t="s">
        <v>191</v>
      </c>
      <c r="E47" s="273" t="s">
        <v>191</v>
      </c>
      <c r="F47" s="273" t="s">
        <v>191</v>
      </c>
      <c r="G47" s="273" t="s">
        <v>191</v>
      </c>
      <c r="H47" s="273" t="s">
        <v>191</v>
      </c>
      <c r="I47" s="273" t="s">
        <v>191</v>
      </c>
      <c r="J47" s="273" t="s">
        <v>191</v>
      </c>
      <c r="K47" s="273" t="s">
        <v>191</v>
      </c>
      <c r="L47" s="273" t="s">
        <v>191</v>
      </c>
      <c r="M47" s="273" t="s">
        <v>191</v>
      </c>
      <c r="N47" s="273" t="s">
        <v>191</v>
      </c>
      <c r="O47" s="273" t="s">
        <v>191</v>
      </c>
      <c r="P47" s="273" t="s">
        <v>191</v>
      </c>
      <c r="Q47" s="273" t="s">
        <v>191</v>
      </c>
      <c r="R47" s="273" t="s">
        <v>191</v>
      </c>
      <c r="S47" s="273" t="s">
        <v>191</v>
      </c>
      <c r="T47" s="273" t="s">
        <v>191</v>
      </c>
      <c r="U47" s="273" t="s">
        <v>191</v>
      </c>
      <c r="V47" s="273" t="s">
        <v>191</v>
      </c>
      <c r="W47" s="273" t="s">
        <v>191</v>
      </c>
      <c r="X47" s="273" t="s">
        <v>191</v>
      </c>
      <c r="Y47" s="273" t="s">
        <v>191</v>
      </c>
      <c r="Z47" s="273" t="s">
        <v>191</v>
      </c>
      <c r="AA47" s="273" t="s">
        <v>191</v>
      </c>
      <c r="AB47" s="273" t="s">
        <v>191</v>
      </c>
      <c r="AC47" s="273" t="s">
        <v>191</v>
      </c>
      <c r="AD47" s="273" t="s">
        <v>191</v>
      </c>
      <c r="AE47" s="273" t="s">
        <v>191</v>
      </c>
      <c r="AF47" s="273" t="s">
        <v>191</v>
      </c>
      <c r="AG47" s="273" t="s">
        <v>191</v>
      </c>
      <c r="AH47" s="273" t="s">
        <v>191</v>
      </c>
      <c r="AI47" s="273" t="s">
        <v>191</v>
      </c>
      <c r="AJ47" s="273" t="s">
        <v>191</v>
      </c>
      <c r="AK47" s="273" t="s">
        <v>191</v>
      </c>
      <c r="AL47" s="273" t="s">
        <v>191</v>
      </c>
      <c r="AM47" s="273" t="s">
        <v>191</v>
      </c>
      <c r="AN47" s="273" t="s">
        <v>191</v>
      </c>
      <c r="AO47" s="273" t="s">
        <v>191</v>
      </c>
      <c r="AP47" s="273" t="s">
        <v>191</v>
      </c>
      <c r="AQ47" s="273" t="s">
        <v>191</v>
      </c>
      <c r="AR47" s="273" t="s">
        <v>191</v>
      </c>
      <c r="AS47" s="273" t="s">
        <v>191</v>
      </c>
      <c r="AT47" s="273" t="s">
        <v>191</v>
      </c>
      <c r="AU47" s="273" t="s">
        <v>191</v>
      </c>
      <c r="AV47" s="273" t="s">
        <v>191</v>
      </c>
      <c r="AW47" s="273" t="s">
        <v>191</v>
      </c>
      <c r="AX47" s="273" t="s">
        <v>191</v>
      </c>
      <c r="AY47" s="273" t="s">
        <v>191</v>
      </c>
      <c r="AZ47" s="273" t="s">
        <v>191</v>
      </c>
      <c r="BA47" s="273" t="s">
        <v>191</v>
      </c>
      <c r="BB47" s="273" t="s">
        <v>191</v>
      </c>
      <c r="BC47" s="273" t="s">
        <v>191</v>
      </c>
      <c r="BD47" s="273" t="s">
        <v>191</v>
      </c>
      <c r="BE47" s="273" t="s">
        <v>191</v>
      </c>
      <c r="BF47" s="273" t="s">
        <v>191</v>
      </c>
      <c r="BG47" s="273" t="s">
        <v>191</v>
      </c>
      <c r="BH47" s="273" t="s">
        <v>191</v>
      </c>
      <c r="BI47" s="273" t="s">
        <v>191</v>
      </c>
      <c r="BJ47" s="273" t="s">
        <v>191</v>
      </c>
      <c r="BK47" s="273" t="s">
        <v>191</v>
      </c>
      <c r="BL47" s="273" t="s">
        <v>191</v>
      </c>
      <c r="BM47" s="273" t="s">
        <v>191</v>
      </c>
      <c r="BN47" s="273" t="s">
        <v>191</v>
      </c>
      <c r="BO47" s="273" t="s">
        <v>191</v>
      </c>
      <c r="BP47" s="273" t="s">
        <v>191</v>
      </c>
      <c r="BQ47" s="273" t="s">
        <v>191</v>
      </c>
      <c r="BR47" s="273" t="s">
        <v>191</v>
      </c>
      <c r="BS47" s="273" t="s">
        <v>191</v>
      </c>
      <c r="BT47" s="273" t="s">
        <v>191</v>
      </c>
      <c r="BU47" s="273" t="s">
        <v>191</v>
      </c>
      <c r="BV47" s="273" t="s">
        <v>191</v>
      </c>
      <c r="BW47" s="273" t="s">
        <v>191</v>
      </c>
      <c r="BX47" s="273" t="s">
        <v>191</v>
      </c>
      <c r="BY47" s="273" t="s">
        <v>191</v>
      </c>
      <c r="BZ47" s="273" t="s">
        <v>191</v>
      </c>
      <c r="CA47" s="273" t="s">
        <v>191</v>
      </c>
      <c r="CB47" s="273" t="s">
        <v>191</v>
      </c>
      <c r="CC47" s="273" t="s">
        <v>191</v>
      </c>
      <c r="CD47" s="273" t="s">
        <v>191</v>
      </c>
      <c r="CE47" s="273" t="s">
        <v>191</v>
      </c>
      <c r="CF47" s="273" t="s">
        <v>191</v>
      </c>
      <c r="CG47" s="273" t="s">
        <v>191</v>
      </c>
      <c r="CH47" s="273" t="s">
        <v>191</v>
      </c>
      <c r="CI47" s="273" t="s">
        <v>191</v>
      </c>
      <c r="CJ47" s="273" t="s">
        <v>191</v>
      </c>
      <c r="CK47" s="273" t="s">
        <v>191</v>
      </c>
      <c r="CL47" s="273" t="s">
        <v>191</v>
      </c>
      <c r="CM47" s="273" t="s">
        <v>191</v>
      </c>
      <c r="CN47" s="273" t="s">
        <v>191</v>
      </c>
      <c r="CO47" s="273" t="s">
        <v>191</v>
      </c>
      <c r="CP47" s="273" t="s">
        <v>191</v>
      </c>
      <c r="CQ47" s="273" t="s">
        <v>191</v>
      </c>
      <c r="CR47" s="273" t="s">
        <v>191</v>
      </c>
      <c r="CS47" s="273" t="s">
        <v>191</v>
      </c>
      <c r="CT47" s="273" t="s">
        <v>191</v>
      </c>
      <c r="CU47" s="273" t="s">
        <v>191</v>
      </c>
      <c r="CV47" s="273" t="s">
        <v>191</v>
      </c>
      <c r="CW47" s="273" t="s">
        <v>191</v>
      </c>
      <c r="CX47" s="273" t="s">
        <v>191</v>
      </c>
      <c r="CY47" s="273" t="s">
        <v>191</v>
      </c>
      <c r="CZ47" s="273" t="s">
        <v>191</v>
      </c>
      <c r="DA47" s="273" t="s">
        <v>191</v>
      </c>
      <c r="DB47" s="273" t="s">
        <v>191</v>
      </c>
      <c r="DC47" s="273" t="s">
        <v>191</v>
      </c>
      <c r="DD47" s="273" t="s">
        <v>191</v>
      </c>
      <c r="DE47" s="273" t="s">
        <v>191</v>
      </c>
      <c r="DF47" s="273" t="s">
        <v>191</v>
      </c>
      <c r="DG47" s="273" t="s">
        <v>191</v>
      </c>
      <c r="DH47" s="273" t="s">
        <v>191</v>
      </c>
      <c r="DI47" s="273" t="s">
        <v>191</v>
      </c>
      <c r="DJ47" s="273" t="s">
        <v>191</v>
      </c>
      <c r="DK47" s="273" t="s">
        <v>191</v>
      </c>
      <c r="DL47" s="273" t="s">
        <v>191</v>
      </c>
      <c r="DM47" s="273" t="s">
        <v>191</v>
      </c>
      <c r="DN47" s="273" t="s">
        <v>191</v>
      </c>
      <c r="DO47" s="273" t="s">
        <v>191</v>
      </c>
      <c r="DP47" s="273" t="s">
        <v>191</v>
      </c>
      <c r="DQ47" s="273" t="s">
        <v>191</v>
      </c>
      <c r="DR47" s="273" t="s">
        <v>191</v>
      </c>
      <c r="DS47" s="273" t="s">
        <v>191</v>
      </c>
      <c r="DT47" s="273" t="s">
        <v>191</v>
      </c>
      <c r="DU47" s="273" t="s">
        <v>191</v>
      </c>
      <c r="DV47" s="273" t="s">
        <v>191</v>
      </c>
      <c r="DW47" s="273" t="s">
        <v>191</v>
      </c>
      <c r="DX47" s="273" t="s">
        <v>191</v>
      </c>
      <c r="DY47" s="273" t="s">
        <v>191</v>
      </c>
      <c r="DZ47" s="273" t="s">
        <v>191</v>
      </c>
      <c r="EA47" s="273" t="s">
        <v>191</v>
      </c>
      <c r="EB47" s="273" t="s">
        <v>191</v>
      </c>
      <c r="EC47" s="273" t="s">
        <v>191</v>
      </c>
      <c r="ED47" s="273" t="s">
        <v>191</v>
      </c>
      <c r="EE47" s="273" t="s">
        <v>191</v>
      </c>
      <c r="EF47" s="273" t="s">
        <v>191</v>
      </c>
      <c r="EG47" s="273" t="s">
        <v>191</v>
      </c>
      <c r="EH47" s="273" t="s">
        <v>191</v>
      </c>
      <c r="EI47" s="273" t="s">
        <v>191</v>
      </c>
      <c r="EJ47" s="273" t="s">
        <v>191</v>
      </c>
      <c r="EK47" s="273" t="s">
        <v>191</v>
      </c>
      <c r="EL47" s="273" t="s">
        <v>191</v>
      </c>
      <c r="EM47" s="273" t="s">
        <v>191</v>
      </c>
      <c r="EN47" s="273" t="s">
        <v>191</v>
      </c>
      <c r="EO47" s="273" t="s">
        <v>191</v>
      </c>
      <c r="EP47" s="273" t="s">
        <v>191</v>
      </c>
      <c r="EQ47" s="273" t="s">
        <v>191</v>
      </c>
      <c r="ER47" s="273" t="s">
        <v>191</v>
      </c>
      <c r="ES47" s="273" t="s">
        <v>191</v>
      </c>
      <c r="ET47" s="273" t="s">
        <v>191</v>
      </c>
      <c r="EU47" s="273" t="s">
        <v>191</v>
      </c>
      <c r="EV47" s="273" t="s">
        <v>191</v>
      </c>
      <c r="EW47" s="273" t="s">
        <v>191</v>
      </c>
      <c r="EX47" s="273" t="s">
        <v>191</v>
      </c>
      <c r="EY47" s="273" t="s">
        <v>191</v>
      </c>
      <c r="EZ47" s="273" t="s">
        <v>191</v>
      </c>
      <c r="FA47" s="273" t="s">
        <v>191</v>
      </c>
      <c r="FB47" s="273" t="s">
        <v>191</v>
      </c>
      <c r="FC47" s="273" t="s">
        <v>191</v>
      </c>
      <c r="FD47" s="273" t="s">
        <v>191</v>
      </c>
      <c r="FE47" s="273" t="s">
        <v>191</v>
      </c>
      <c r="FF47" s="273" t="s">
        <v>191</v>
      </c>
      <c r="FG47" s="273" t="s">
        <v>191</v>
      </c>
      <c r="FH47" s="273" t="s">
        <v>191</v>
      </c>
      <c r="FI47" s="273" t="s">
        <v>191</v>
      </c>
      <c r="FJ47" s="273" t="s">
        <v>191</v>
      </c>
      <c r="FK47" s="273" t="s">
        <v>191</v>
      </c>
      <c r="FL47" s="273" t="s">
        <v>191</v>
      </c>
      <c r="FM47" s="273" t="s">
        <v>191</v>
      </c>
      <c r="FN47" s="273" t="s">
        <v>191</v>
      </c>
      <c r="FO47" s="273" t="s">
        <v>191</v>
      </c>
      <c r="FP47" s="273" t="s">
        <v>191</v>
      </c>
      <c r="FQ47" s="273" t="s">
        <v>191</v>
      </c>
      <c r="FR47" s="273" t="s">
        <v>191</v>
      </c>
      <c r="FS47" s="273" t="s">
        <v>191</v>
      </c>
      <c r="FT47" s="273" t="s">
        <v>191</v>
      </c>
      <c r="FU47" s="273" t="s">
        <v>191</v>
      </c>
      <c r="FV47" s="273" t="s">
        <v>191</v>
      </c>
      <c r="FW47" s="273" t="s">
        <v>191</v>
      </c>
      <c r="FX47" s="273" t="s">
        <v>191</v>
      </c>
      <c r="FY47" s="273" t="s">
        <v>191</v>
      </c>
      <c r="FZ47" s="273" t="s">
        <v>191</v>
      </c>
      <c r="GA47" s="273" t="s">
        <v>191</v>
      </c>
      <c r="GB47" s="273" t="s">
        <v>191</v>
      </c>
      <c r="GC47" s="273" t="s">
        <v>191</v>
      </c>
      <c r="GD47" s="273" t="s">
        <v>191</v>
      </c>
      <c r="GE47" s="273" t="s">
        <v>191</v>
      </c>
      <c r="GF47" s="273" t="s">
        <v>191</v>
      </c>
      <c r="GG47" s="273" t="s">
        <v>191</v>
      </c>
      <c r="GH47" s="273" t="s">
        <v>191</v>
      </c>
      <c r="GI47" s="273" t="s">
        <v>191</v>
      </c>
      <c r="GJ47" s="273" t="s">
        <v>191</v>
      </c>
      <c r="GK47" s="273" t="s">
        <v>191</v>
      </c>
      <c r="GL47" s="273" t="s">
        <v>191</v>
      </c>
      <c r="GM47" s="273" t="s">
        <v>191</v>
      </c>
      <c r="GN47" s="273" t="s">
        <v>191</v>
      </c>
      <c r="GO47" s="273" t="s">
        <v>191</v>
      </c>
      <c r="GP47" s="273" t="s">
        <v>191</v>
      </c>
      <c r="GQ47" s="273" t="s">
        <v>191</v>
      </c>
      <c r="GR47" s="273" t="s">
        <v>191</v>
      </c>
      <c r="GS47" s="273" t="s">
        <v>191</v>
      </c>
      <c r="GT47" s="273" t="s">
        <v>191</v>
      </c>
      <c r="GU47" s="273" t="s">
        <v>191</v>
      </c>
      <c r="GV47" s="273" t="s">
        <v>191</v>
      </c>
      <c r="GW47" s="273" t="s">
        <v>191</v>
      </c>
      <c r="GX47" s="273" t="s">
        <v>191</v>
      </c>
    </row>
    <row r="48" spans="1:206" x14ac:dyDescent="0.35">
      <c r="B48" t="s">
        <v>503</v>
      </c>
      <c r="C48" s="273" t="s">
        <v>191</v>
      </c>
      <c r="D48" s="273" t="s">
        <v>191</v>
      </c>
      <c r="E48" s="273" t="s">
        <v>191</v>
      </c>
      <c r="F48" s="273" t="s">
        <v>191</v>
      </c>
      <c r="G48" s="273" t="s">
        <v>191</v>
      </c>
      <c r="H48" s="273" t="s">
        <v>191</v>
      </c>
      <c r="I48" s="273" t="s">
        <v>191</v>
      </c>
      <c r="J48" s="273" t="s">
        <v>191</v>
      </c>
      <c r="K48" s="273" t="s">
        <v>191</v>
      </c>
      <c r="L48" s="273" t="s">
        <v>191</v>
      </c>
      <c r="M48" s="273" t="s">
        <v>191</v>
      </c>
      <c r="N48" s="273" t="s">
        <v>191</v>
      </c>
      <c r="O48" s="273" t="s">
        <v>191</v>
      </c>
      <c r="P48" s="273" t="s">
        <v>191</v>
      </c>
      <c r="Q48" s="273" t="s">
        <v>191</v>
      </c>
      <c r="R48" s="273" t="s">
        <v>191</v>
      </c>
      <c r="S48" s="273" t="s">
        <v>191</v>
      </c>
      <c r="T48" s="273" t="s">
        <v>191</v>
      </c>
      <c r="U48" s="273" t="s">
        <v>191</v>
      </c>
      <c r="V48" s="273" t="s">
        <v>191</v>
      </c>
      <c r="W48" s="273" t="s">
        <v>191</v>
      </c>
      <c r="X48" s="273" t="s">
        <v>191</v>
      </c>
      <c r="Y48" s="273" t="s">
        <v>191</v>
      </c>
      <c r="Z48" s="273" t="s">
        <v>191</v>
      </c>
      <c r="AA48" s="273" t="s">
        <v>191</v>
      </c>
      <c r="AB48" s="273" t="s">
        <v>191</v>
      </c>
      <c r="AC48" s="273" t="s">
        <v>191</v>
      </c>
      <c r="AD48" s="273" t="s">
        <v>191</v>
      </c>
      <c r="AE48" s="273" t="s">
        <v>191</v>
      </c>
      <c r="AF48" s="273" t="s">
        <v>191</v>
      </c>
      <c r="AG48" s="273" t="s">
        <v>191</v>
      </c>
      <c r="AH48" s="273" t="s">
        <v>191</v>
      </c>
      <c r="AI48" s="273" t="s">
        <v>191</v>
      </c>
      <c r="AJ48" s="273" t="s">
        <v>191</v>
      </c>
      <c r="AK48" s="273" t="s">
        <v>191</v>
      </c>
      <c r="AL48" s="273" t="s">
        <v>191</v>
      </c>
      <c r="AM48" s="273" t="s">
        <v>191</v>
      </c>
      <c r="AN48" s="273" t="s">
        <v>191</v>
      </c>
      <c r="AO48" s="273" t="s">
        <v>191</v>
      </c>
      <c r="AP48" s="273" t="s">
        <v>191</v>
      </c>
      <c r="AQ48" s="273" t="s">
        <v>191</v>
      </c>
      <c r="AR48" s="273" t="s">
        <v>191</v>
      </c>
      <c r="AS48" s="273" t="s">
        <v>191</v>
      </c>
      <c r="AT48" s="273" t="s">
        <v>191</v>
      </c>
      <c r="AU48" s="273" t="s">
        <v>191</v>
      </c>
      <c r="AV48" s="273" t="s">
        <v>191</v>
      </c>
      <c r="AW48" s="273" t="s">
        <v>191</v>
      </c>
      <c r="AX48" s="273" t="s">
        <v>191</v>
      </c>
      <c r="AY48" s="273" t="s">
        <v>191</v>
      </c>
      <c r="AZ48" s="273" t="s">
        <v>191</v>
      </c>
      <c r="BA48" s="273" t="s">
        <v>191</v>
      </c>
      <c r="BB48" s="273" t="s">
        <v>191</v>
      </c>
      <c r="BC48" s="273" t="s">
        <v>191</v>
      </c>
      <c r="BD48" s="273" t="s">
        <v>191</v>
      </c>
      <c r="BE48" s="273" t="s">
        <v>191</v>
      </c>
      <c r="BF48" s="273" t="s">
        <v>191</v>
      </c>
      <c r="BG48" s="273" t="s">
        <v>191</v>
      </c>
      <c r="BH48" s="273" t="s">
        <v>191</v>
      </c>
      <c r="BI48" s="273" t="s">
        <v>191</v>
      </c>
      <c r="BJ48" s="273" t="s">
        <v>191</v>
      </c>
      <c r="BK48" s="273" t="s">
        <v>191</v>
      </c>
      <c r="BL48" s="273" t="s">
        <v>191</v>
      </c>
      <c r="BM48" s="273" t="s">
        <v>191</v>
      </c>
      <c r="BN48" s="273" t="s">
        <v>191</v>
      </c>
      <c r="BO48" s="273" t="s">
        <v>191</v>
      </c>
      <c r="BP48" s="273" t="s">
        <v>191</v>
      </c>
      <c r="BQ48" s="273" t="s">
        <v>191</v>
      </c>
      <c r="BR48" s="273" t="s">
        <v>191</v>
      </c>
      <c r="BS48" s="273" t="s">
        <v>191</v>
      </c>
      <c r="BT48" s="273" t="s">
        <v>191</v>
      </c>
      <c r="BU48" s="273" t="s">
        <v>191</v>
      </c>
      <c r="BV48" s="273" t="s">
        <v>191</v>
      </c>
      <c r="BW48" s="273" t="s">
        <v>191</v>
      </c>
      <c r="BX48" s="273" t="s">
        <v>191</v>
      </c>
      <c r="BY48" s="273" t="s">
        <v>191</v>
      </c>
      <c r="BZ48" s="273" t="s">
        <v>191</v>
      </c>
      <c r="CA48" s="273" t="s">
        <v>191</v>
      </c>
      <c r="CB48" s="273" t="s">
        <v>191</v>
      </c>
      <c r="CC48" s="273" t="s">
        <v>191</v>
      </c>
      <c r="CD48" s="273" t="s">
        <v>191</v>
      </c>
      <c r="CE48" s="273" t="s">
        <v>191</v>
      </c>
      <c r="CF48" s="273" t="s">
        <v>191</v>
      </c>
      <c r="CG48" s="273" t="s">
        <v>191</v>
      </c>
      <c r="CH48" s="273" t="s">
        <v>191</v>
      </c>
      <c r="CI48" s="273" t="s">
        <v>191</v>
      </c>
      <c r="CJ48" s="273" t="s">
        <v>191</v>
      </c>
      <c r="CK48" s="273" t="s">
        <v>191</v>
      </c>
      <c r="CL48" s="273" t="s">
        <v>191</v>
      </c>
      <c r="CM48" s="273" t="s">
        <v>191</v>
      </c>
      <c r="CN48" s="273" t="s">
        <v>191</v>
      </c>
      <c r="CO48" s="273" t="s">
        <v>191</v>
      </c>
      <c r="CP48" s="273" t="s">
        <v>191</v>
      </c>
      <c r="CQ48" s="273" t="s">
        <v>191</v>
      </c>
      <c r="CR48" s="273" t="s">
        <v>191</v>
      </c>
      <c r="CS48" s="273" t="s">
        <v>191</v>
      </c>
      <c r="CT48" s="273" t="s">
        <v>191</v>
      </c>
      <c r="CU48" s="273" t="s">
        <v>191</v>
      </c>
      <c r="CV48" s="273" t="s">
        <v>191</v>
      </c>
      <c r="CW48" s="273" t="s">
        <v>191</v>
      </c>
      <c r="CX48" s="273" t="s">
        <v>191</v>
      </c>
      <c r="CY48" s="273" t="s">
        <v>191</v>
      </c>
      <c r="CZ48" s="273" t="s">
        <v>191</v>
      </c>
      <c r="DA48" s="273" t="s">
        <v>191</v>
      </c>
      <c r="DB48" s="273" t="s">
        <v>191</v>
      </c>
      <c r="DC48" s="273" t="s">
        <v>191</v>
      </c>
      <c r="DD48" s="273" t="s">
        <v>191</v>
      </c>
      <c r="DE48" s="273" t="s">
        <v>191</v>
      </c>
      <c r="DF48" s="273" t="s">
        <v>191</v>
      </c>
      <c r="DG48" s="273" t="s">
        <v>191</v>
      </c>
      <c r="DH48" s="273" t="s">
        <v>191</v>
      </c>
      <c r="DI48" s="273" t="s">
        <v>191</v>
      </c>
      <c r="DJ48" s="273" t="s">
        <v>191</v>
      </c>
      <c r="DK48" s="273" t="s">
        <v>191</v>
      </c>
      <c r="DL48" s="273" t="s">
        <v>191</v>
      </c>
      <c r="DM48" s="273" t="s">
        <v>191</v>
      </c>
      <c r="DN48" s="273" t="s">
        <v>191</v>
      </c>
      <c r="DO48" s="273" t="s">
        <v>191</v>
      </c>
      <c r="DP48" s="273" t="s">
        <v>191</v>
      </c>
      <c r="DQ48" s="273" t="s">
        <v>191</v>
      </c>
      <c r="DR48" s="273" t="s">
        <v>191</v>
      </c>
      <c r="DS48" s="273" t="s">
        <v>191</v>
      </c>
      <c r="DT48" s="273" t="s">
        <v>191</v>
      </c>
      <c r="DU48" s="273" t="s">
        <v>191</v>
      </c>
      <c r="DV48" s="273" t="s">
        <v>191</v>
      </c>
      <c r="DW48" s="273" t="s">
        <v>191</v>
      </c>
      <c r="DX48" s="273" t="s">
        <v>191</v>
      </c>
      <c r="DY48" s="273" t="s">
        <v>191</v>
      </c>
      <c r="DZ48" s="273" t="s">
        <v>191</v>
      </c>
      <c r="EA48" s="273" t="s">
        <v>191</v>
      </c>
      <c r="EB48" s="273" t="s">
        <v>191</v>
      </c>
      <c r="EC48" s="273" t="s">
        <v>191</v>
      </c>
      <c r="ED48" s="273" t="s">
        <v>191</v>
      </c>
      <c r="EE48" s="273" t="s">
        <v>191</v>
      </c>
      <c r="EF48" s="273" t="s">
        <v>191</v>
      </c>
      <c r="EG48" s="273" t="s">
        <v>191</v>
      </c>
      <c r="EH48" s="273" t="s">
        <v>191</v>
      </c>
      <c r="EI48" s="273" t="s">
        <v>191</v>
      </c>
      <c r="EJ48" s="273" t="s">
        <v>191</v>
      </c>
      <c r="EK48" s="273" t="s">
        <v>191</v>
      </c>
      <c r="EL48" s="273" t="s">
        <v>191</v>
      </c>
      <c r="EM48" s="273" t="s">
        <v>191</v>
      </c>
      <c r="EN48" s="273" t="s">
        <v>191</v>
      </c>
      <c r="EO48" s="273" t="s">
        <v>191</v>
      </c>
      <c r="EP48" s="273" t="s">
        <v>191</v>
      </c>
      <c r="EQ48" s="273" t="s">
        <v>191</v>
      </c>
      <c r="ER48" s="273" t="s">
        <v>191</v>
      </c>
      <c r="ES48" s="273" t="s">
        <v>191</v>
      </c>
      <c r="ET48" s="273" t="s">
        <v>191</v>
      </c>
      <c r="EU48" s="273" t="s">
        <v>191</v>
      </c>
      <c r="EV48" s="273" t="s">
        <v>191</v>
      </c>
      <c r="EW48" s="273" t="s">
        <v>191</v>
      </c>
      <c r="EX48" s="273" t="s">
        <v>191</v>
      </c>
      <c r="EY48" s="273" t="s">
        <v>191</v>
      </c>
      <c r="EZ48" s="273" t="s">
        <v>191</v>
      </c>
      <c r="FA48" s="273" t="s">
        <v>191</v>
      </c>
      <c r="FB48" s="273" t="s">
        <v>191</v>
      </c>
      <c r="FC48" s="273" t="s">
        <v>191</v>
      </c>
      <c r="FD48" s="273" t="s">
        <v>191</v>
      </c>
      <c r="FE48" s="273" t="s">
        <v>191</v>
      </c>
      <c r="FF48" s="273" t="s">
        <v>191</v>
      </c>
      <c r="FG48" s="273" t="s">
        <v>191</v>
      </c>
      <c r="FH48" s="273" t="s">
        <v>191</v>
      </c>
      <c r="FI48" s="273" t="s">
        <v>191</v>
      </c>
      <c r="FJ48" s="273" t="s">
        <v>191</v>
      </c>
      <c r="FK48" s="273" t="s">
        <v>191</v>
      </c>
      <c r="FL48" s="273" t="s">
        <v>191</v>
      </c>
      <c r="FM48" s="273" t="s">
        <v>191</v>
      </c>
      <c r="FN48" s="273" t="s">
        <v>191</v>
      </c>
      <c r="FO48" s="273" t="s">
        <v>191</v>
      </c>
      <c r="FP48" s="273" t="s">
        <v>191</v>
      </c>
      <c r="FQ48" s="273" t="s">
        <v>191</v>
      </c>
      <c r="FR48" s="273" t="s">
        <v>191</v>
      </c>
      <c r="FS48" s="273" t="s">
        <v>191</v>
      </c>
      <c r="FT48" s="273" t="s">
        <v>191</v>
      </c>
      <c r="FU48" s="273" t="s">
        <v>191</v>
      </c>
      <c r="FV48" s="273" t="s">
        <v>191</v>
      </c>
      <c r="FW48" s="273" t="s">
        <v>191</v>
      </c>
      <c r="FX48" s="273" t="s">
        <v>191</v>
      </c>
      <c r="FY48" s="273" t="s">
        <v>191</v>
      </c>
      <c r="FZ48" s="273" t="s">
        <v>191</v>
      </c>
      <c r="GA48" s="273" t="s">
        <v>191</v>
      </c>
      <c r="GB48" s="273" t="s">
        <v>191</v>
      </c>
      <c r="GC48" s="273" t="s">
        <v>191</v>
      </c>
      <c r="GD48" s="273" t="s">
        <v>191</v>
      </c>
      <c r="GE48" s="273" t="s">
        <v>191</v>
      </c>
      <c r="GF48" s="273" t="s">
        <v>191</v>
      </c>
      <c r="GG48" s="273" t="s">
        <v>191</v>
      </c>
      <c r="GH48" s="273" t="s">
        <v>191</v>
      </c>
      <c r="GI48" s="273" t="s">
        <v>191</v>
      </c>
      <c r="GJ48" s="273" t="s">
        <v>191</v>
      </c>
      <c r="GK48" s="273" t="s">
        <v>191</v>
      </c>
      <c r="GL48" s="273" t="s">
        <v>191</v>
      </c>
      <c r="GM48" s="273" t="s">
        <v>191</v>
      </c>
      <c r="GN48" s="273" t="s">
        <v>191</v>
      </c>
      <c r="GO48" s="273" t="s">
        <v>191</v>
      </c>
      <c r="GP48" s="273" t="s">
        <v>191</v>
      </c>
      <c r="GQ48" s="273" t="s">
        <v>191</v>
      </c>
      <c r="GR48" s="273" t="s">
        <v>191</v>
      </c>
      <c r="GS48" s="273" t="s">
        <v>191</v>
      </c>
      <c r="GT48" s="273" t="s">
        <v>191</v>
      </c>
      <c r="GU48" s="273" t="s">
        <v>191</v>
      </c>
      <c r="GV48" s="273" t="s">
        <v>191</v>
      </c>
      <c r="GW48" s="273" t="s">
        <v>191</v>
      </c>
      <c r="GX48" s="273" t="s">
        <v>191</v>
      </c>
    </row>
    <row r="49" spans="2:206" x14ac:dyDescent="0.35">
      <c r="B49" t="s">
        <v>1563</v>
      </c>
      <c r="C49" s="273" t="s">
        <v>191</v>
      </c>
      <c r="D49" s="273" t="s">
        <v>191</v>
      </c>
      <c r="E49" s="273" t="s">
        <v>191</v>
      </c>
      <c r="F49" s="273" t="s">
        <v>191</v>
      </c>
      <c r="G49" s="273" t="s">
        <v>191</v>
      </c>
      <c r="H49" s="273" t="s">
        <v>191</v>
      </c>
      <c r="I49" s="273" t="s">
        <v>191</v>
      </c>
      <c r="J49" s="273" t="s">
        <v>191</v>
      </c>
      <c r="K49" s="273" t="s">
        <v>191</v>
      </c>
      <c r="L49" s="273" t="s">
        <v>191</v>
      </c>
      <c r="M49" s="273" t="s">
        <v>191</v>
      </c>
      <c r="N49" s="273" t="s">
        <v>191</v>
      </c>
      <c r="O49" s="273" t="s">
        <v>191</v>
      </c>
      <c r="P49" s="273" t="s">
        <v>191</v>
      </c>
      <c r="Q49" s="273" t="s">
        <v>191</v>
      </c>
      <c r="R49" s="273" t="s">
        <v>191</v>
      </c>
      <c r="S49" s="273" t="s">
        <v>191</v>
      </c>
      <c r="T49" s="273" t="s">
        <v>191</v>
      </c>
      <c r="U49" s="273" t="s">
        <v>191</v>
      </c>
      <c r="V49" s="273" t="s">
        <v>191</v>
      </c>
      <c r="W49" s="273" t="s">
        <v>191</v>
      </c>
      <c r="X49" s="273" t="s">
        <v>191</v>
      </c>
      <c r="Y49" s="273" t="s">
        <v>191</v>
      </c>
      <c r="Z49" s="273" t="s">
        <v>191</v>
      </c>
      <c r="AA49" s="273" t="s">
        <v>191</v>
      </c>
      <c r="AB49" s="273" t="s">
        <v>191</v>
      </c>
      <c r="AC49" s="273" t="s">
        <v>191</v>
      </c>
      <c r="AD49" s="273" t="s">
        <v>191</v>
      </c>
      <c r="AE49" s="273" t="s">
        <v>191</v>
      </c>
      <c r="AF49" s="273" t="s">
        <v>191</v>
      </c>
      <c r="AG49" s="273" t="s">
        <v>191</v>
      </c>
      <c r="AH49" s="273" t="s">
        <v>191</v>
      </c>
      <c r="AI49" s="273" t="s">
        <v>191</v>
      </c>
      <c r="AJ49" s="273" t="s">
        <v>191</v>
      </c>
      <c r="AK49" s="273" t="s">
        <v>191</v>
      </c>
      <c r="AL49" s="273" t="s">
        <v>191</v>
      </c>
      <c r="AM49" s="273" t="s">
        <v>191</v>
      </c>
      <c r="AN49" s="273" t="s">
        <v>191</v>
      </c>
      <c r="AO49" s="273" t="s">
        <v>191</v>
      </c>
      <c r="AP49" s="273" t="s">
        <v>191</v>
      </c>
      <c r="AQ49" s="273" t="s">
        <v>191</v>
      </c>
      <c r="AR49" s="273" t="s">
        <v>191</v>
      </c>
      <c r="AS49" s="273" t="s">
        <v>191</v>
      </c>
      <c r="AT49" s="273" t="s">
        <v>191</v>
      </c>
      <c r="AU49" s="273" t="s">
        <v>191</v>
      </c>
      <c r="AV49" s="273" t="s">
        <v>191</v>
      </c>
      <c r="AW49" s="273" t="s">
        <v>191</v>
      </c>
      <c r="AX49" s="273" t="s">
        <v>191</v>
      </c>
      <c r="AY49" s="273" t="s">
        <v>191</v>
      </c>
      <c r="AZ49" s="273" t="s">
        <v>191</v>
      </c>
      <c r="BA49" s="273" t="s">
        <v>191</v>
      </c>
      <c r="BB49" s="273" t="s">
        <v>191</v>
      </c>
      <c r="BC49" s="273" t="s">
        <v>191</v>
      </c>
      <c r="BD49" s="273" t="s">
        <v>191</v>
      </c>
      <c r="BE49" s="273" t="s">
        <v>191</v>
      </c>
      <c r="BF49" s="273" t="s">
        <v>191</v>
      </c>
      <c r="BG49" s="273" t="s">
        <v>191</v>
      </c>
      <c r="BH49" s="273" t="s">
        <v>191</v>
      </c>
      <c r="BI49" s="273" t="s">
        <v>191</v>
      </c>
      <c r="BJ49" s="273" t="s">
        <v>191</v>
      </c>
      <c r="BK49" s="273" t="s">
        <v>191</v>
      </c>
      <c r="BL49" s="273" t="s">
        <v>191</v>
      </c>
      <c r="BM49" s="273" t="s">
        <v>191</v>
      </c>
      <c r="BN49" s="273" t="s">
        <v>191</v>
      </c>
      <c r="BO49" s="273" t="s">
        <v>191</v>
      </c>
      <c r="BP49" s="273" t="s">
        <v>191</v>
      </c>
      <c r="BQ49" s="273" t="s">
        <v>191</v>
      </c>
      <c r="BR49" s="273" t="s">
        <v>191</v>
      </c>
      <c r="BS49" s="273" t="s">
        <v>191</v>
      </c>
      <c r="BT49" s="273" t="s">
        <v>191</v>
      </c>
      <c r="BU49" s="273" t="s">
        <v>191</v>
      </c>
      <c r="BV49" s="273" t="s">
        <v>191</v>
      </c>
      <c r="BW49" s="273" t="s">
        <v>191</v>
      </c>
      <c r="BX49" s="273" t="s">
        <v>191</v>
      </c>
      <c r="BY49" s="273" t="s">
        <v>191</v>
      </c>
      <c r="BZ49" s="273" t="s">
        <v>191</v>
      </c>
      <c r="CA49" s="273" t="s">
        <v>191</v>
      </c>
      <c r="CB49" s="273" t="s">
        <v>191</v>
      </c>
      <c r="CC49" s="273" t="s">
        <v>191</v>
      </c>
      <c r="CD49" s="273" t="s">
        <v>191</v>
      </c>
      <c r="CE49" s="273" t="s">
        <v>191</v>
      </c>
      <c r="CF49" s="273" t="s">
        <v>191</v>
      </c>
      <c r="CG49" s="273" t="s">
        <v>191</v>
      </c>
      <c r="CH49" s="273" t="s">
        <v>191</v>
      </c>
      <c r="CI49" s="273" t="s">
        <v>191</v>
      </c>
      <c r="CJ49" s="273" t="s">
        <v>191</v>
      </c>
      <c r="CK49" s="273" t="s">
        <v>191</v>
      </c>
      <c r="CL49" s="273" t="s">
        <v>191</v>
      </c>
      <c r="CM49" s="273" t="s">
        <v>191</v>
      </c>
      <c r="CN49" s="273" t="s">
        <v>191</v>
      </c>
      <c r="CO49" s="273" t="s">
        <v>191</v>
      </c>
      <c r="CP49" s="273" t="s">
        <v>191</v>
      </c>
      <c r="CQ49" s="273" t="s">
        <v>191</v>
      </c>
      <c r="CR49" s="273" t="s">
        <v>191</v>
      </c>
      <c r="CS49" s="273" t="s">
        <v>191</v>
      </c>
      <c r="CT49" s="273" t="s">
        <v>191</v>
      </c>
      <c r="CU49" s="273" t="s">
        <v>191</v>
      </c>
      <c r="CV49" s="273" t="s">
        <v>191</v>
      </c>
      <c r="CW49" s="273" t="s">
        <v>191</v>
      </c>
      <c r="CX49" s="273" t="s">
        <v>191</v>
      </c>
      <c r="CY49" s="273" t="s">
        <v>191</v>
      </c>
      <c r="CZ49" s="273" t="s">
        <v>191</v>
      </c>
      <c r="DA49" s="273" t="s">
        <v>191</v>
      </c>
      <c r="DB49" s="273" t="s">
        <v>191</v>
      </c>
      <c r="DC49" s="273" t="s">
        <v>191</v>
      </c>
      <c r="DD49" s="273" t="s">
        <v>191</v>
      </c>
      <c r="DE49" s="273" t="s">
        <v>191</v>
      </c>
      <c r="DF49" s="273" t="s">
        <v>191</v>
      </c>
      <c r="DG49" s="273" t="s">
        <v>191</v>
      </c>
      <c r="DH49" s="273" t="s">
        <v>191</v>
      </c>
      <c r="DI49" s="273" t="s">
        <v>191</v>
      </c>
      <c r="DJ49" s="273" t="s">
        <v>191</v>
      </c>
      <c r="DK49" s="273" t="s">
        <v>191</v>
      </c>
      <c r="DL49" s="273" t="s">
        <v>191</v>
      </c>
      <c r="DM49" s="273" t="s">
        <v>191</v>
      </c>
      <c r="DN49" s="273" t="s">
        <v>191</v>
      </c>
      <c r="DO49" s="273" t="s">
        <v>191</v>
      </c>
      <c r="DP49" s="273" t="s">
        <v>191</v>
      </c>
      <c r="DQ49" s="273" t="s">
        <v>191</v>
      </c>
      <c r="DR49" s="273" t="s">
        <v>191</v>
      </c>
      <c r="DS49" s="273" t="s">
        <v>191</v>
      </c>
      <c r="DT49" s="273" t="s">
        <v>191</v>
      </c>
      <c r="DU49" s="273" t="s">
        <v>191</v>
      </c>
      <c r="DV49" s="273" t="s">
        <v>191</v>
      </c>
      <c r="DW49" s="273" t="s">
        <v>191</v>
      </c>
      <c r="DX49" s="273" t="s">
        <v>191</v>
      </c>
      <c r="DY49" s="273" t="s">
        <v>191</v>
      </c>
      <c r="DZ49" s="273" t="s">
        <v>191</v>
      </c>
      <c r="EA49" s="273" t="s">
        <v>191</v>
      </c>
      <c r="EB49" s="273" t="s">
        <v>191</v>
      </c>
      <c r="EC49" s="273" t="s">
        <v>191</v>
      </c>
      <c r="ED49" s="273" t="s">
        <v>191</v>
      </c>
      <c r="EE49" s="273" t="s">
        <v>191</v>
      </c>
      <c r="EF49" s="273" t="s">
        <v>191</v>
      </c>
      <c r="EG49" s="273" t="s">
        <v>191</v>
      </c>
      <c r="EH49" s="273" t="s">
        <v>191</v>
      </c>
      <c r="EI49" s="273" t="s">
        <v>191</v>
      </c>
      <c r="EJ49" s="273" t="s">
        <v>191</v>
      </c>
      <c r="EK49" s="273" t="s">
        <v>191</v>
      </c>
      <c r="EL49" s="273" t="s">
        <v>191</v>
      </c>
      <c r="EM49" s="273" t="s">
        <v>191</v>
      </c>
      <c r="EN49" s="273" t="s">
        <v>191</v>
      </c>
      <c r="EO49" s="273" t="s">
        <v>191</v>
      </c>
      <c r="EP49" s="273" t="s">
        <v>191</v>
      </c>
      <c r="EQ49" s="273" t="s">
        <v>191</v>
      </c>
      <c r="ER49" s="273" t="s">
        <v>191</v>
      </c>
      <c r="ES49" s="273" t="s">
        <v>191</v>
      </c>
      <c r="ET49" s="273" t="s">
        <v>191</v>
      </c>
      <c r="EU49" s="273" t="s">
        <v>191</v>
      </c>
      <c r="EV49" s="273" t="s">
        <v>191</v>
      </c>
      <c r="EW49" s="273" t="s">
        <v>191</v>
      </c>
      <c r="EX49" s="273" t="s">
        <v>191</v>
      </c>
      <c r="EY49" s="273" t="s">
        <v>191</v>
      </c>
      <c r="EZ49" s="273" t="s">
        <v>191</v>
      </c>
      <c r="FA49" s="273" t="s">
        <v>191</v>
      </c>
      <c r="FB49" s="273" t="s">
        <v>191</v>
      </c>
      <c r="FC49" s="273" t="s">
        <v>191</v>
      </c>
      <c r="FD49" s="273" t="s">
        <v>191</v>
      </c>
      <c r="FE49" s="273" t="s">
        <v>191</v>
      </c>
      <c r="FF49" s="273" t="s">
        <v>191</v>
      </c>
      <c r="FG49" s="273" t="s">
        <v>191</v>
      </c>
      <c r="FH49" s="273" t="s">
        <v>191</v>
      </c>
      <c r="FI49" s="273" t="s">
        <v>191</v>
      </c>
      <c r="FJ49" s="273" t="s">
        <v>191</v>
      </c>
      <c r="FK49" s="273" t="s">
        <v>191</v>
      </c>
      <c r="FL49" s="273" t="s">
        <v>191</v>
      </c>
      <c r="FM49" s="273" t="s">
        <v>191</v>
      </c>
      <c r="FN49" s="273" t="s">
        <v>191</v>
      </c>
      <c r="FO49" s="273" t="s">
        <v>191</v>
      </c>
      <c r="FP49" s="273" t="s">
        <v>191</v>
      </c>
      <c r="FQ49" s="273" t="s">
        <v>191</v>
      </c>
      <c r="FR49" s="273" t="s">
        <v>191</v>
      </c>
      <c r="FS49" s="273" t="s">
        <v>191</v>
      </c>
      <c r="FT49" s="273" t="s">
        <v>191</v>
      </c>
      <c r="FU49" s="273" t="s">
        <v>191</v>
      </c>
      <c r="FV49" s="273" t="s">
        <v>191</v>
      </c>
      <c r="FW49" s="273" t="s">
        <v>191</v>
      </c>
      <c r="FX49" s="273" t="s">
        <v>191</v>
      </c>
      <c r="FY49" s="273" t="s">
        <v>191</v>
      </c>
      <c r="FZ49" s="273" t="s">
        <v>191</v>
      </c>
      <c r="GA49" s="273" t="s">
        <v>191</v>
      </c>
      <c r="GB49" s="273" t="s">
        <v>191</v>
      </c>
      <c r="GC49" s="273" t="s">
        <v>191</v>
      </c>
      <c r="GD49" s="273" t="s">
        <v>191</v>
      </c>
      <c r="GE49" s="273" t="s">
        <v>191</v>
      </c>
      <c r="GF49" s="273" t="s">
        <v>191</v>
      </c>
      <c r="GG49" s="273" t="s">
        <v>191</v>
      </c>
      <c r="GH49" s="273" t="s">
        <v>191</v>
      </c>
      <c r="GI49" s="273" t="s">
        <v>191</v>
      </c>
      <c r="GJ49" s="273" t="s">
        <v>191</v>
      </c>
      <c r="GK49" s="273" t="s">
        <v>191</v>
      </c>
      <c r="GL49" s="273" t="s">
        <v>191</v>
      </c>
      <c r="GM49" s="273" t="s">
        <v>191</v>
      </c>
      <c r="GN49" s="273" t="s">
        <v>191</v>
      </c>
      <c r="GO49" s="273" t="s">
        <v>191</v>
      </c>
      <c r="GP49" s="273" t="s">
        <v>191</v>
      </c>
      <c r="GQ49" s="273" t="s">
        <v>191</v>
      </c>
      <c r="GR49" s="273" t="s">
        <v>191</v>
      </c>
      <c r="GS49" s="273" t="s">
        <v>191</v>
      </c>
      <c r="GT49" s="273" t="s">
        <v>191</v>
      </c>
      <c r="GU49" s="273" t="s">
        <v>191</v>
      </c>
      <c r="GV49" s="273" t="s">
        <v>191</v>
      </c>
      <c r="GW49" s="273" t="s">
        <v>191</v>
      </c>
      <c r="GX49" s="273" t="s">
        <v>191</v>
      </c>
    </row>
    <row r="50" spans="2:206" x14ac:dyDescent="0.35">
      <c r="B50" t="s">
        <v>230</v>
      </c>
      <c r="C50" s="273" t="s">
        <v>191</v>
      </c>
      <c r="D50" s="273" t="s">
        <v>191</v>
      </c>
      <c r="E50" s="273" t="s">
        <v>191</v>
      </c>
      <c r="F50" s="273" t="s">
        <v>191</v>
      </c>
      <c r="G50" s="273" t="s">
        <v>191</v>
      </c>
      <c r="H50" s="273" t="s">
        <v>191</v>
      </c>
      <c r="I50" s="273" t="s">
        <v>191</v>
      </c>
      <c r="J50" s="273" t="s">
        <v>191</v>
      </c>
      <c r="K50" s="273" t="s">
        <v>191</v>
      </c>
      <c r="L50" s="273" t="s">
        <v>191</v>
      </c>
      <c r="M50" s="273" t="s">
        <v>191</v>
      </c>
      <c r="N50" s="273" t="s">
        <v>191</v>
      </c>
      <c r="O50" s="273" t="s">
        <v>191</v>
      </c>
      <c r="P50" s="273" t="s">
        <v>191</v>
      </c>
      <c r="Q50" s="273" t="s">
        <v>191</v>
      </c>
      <c r="R50" s="273" t="s">
        <v>191</v>
      </c>
      <c r="S50" s="273" t="s">
        <v>191</v>
      </c>
      <c r="T50" s="273" t="s">
        <v>191</v>
      </c>
      <c r="U50" s="273" t="s">
        <v>191</v>
      </c>
      <c r="V50" s="273" t="s">
        <v>191</v>
      </c>
      <c r="W50" s="273" t="s">
        <v>191</v>
      </c>
      <c r="X50" s="273" t="s">
        <v>191</v>
      </c>
      <c r="Y50" s="273" t="s">
        <v>191</v>
      </c>
      <c r="Z50" s="273" t="s">
        <v>191</v>
      </c>
      <c r="AA50" s="273" t="s">
        <v>191</v>
      </c>
      <c r="AB50" s="273" t="s">
        <v>191</v>
      </c>
      <c r="AC50" s="273" t="s">
        <v>191</v>
      </c>
      <c r="AD50" s="273" t="s">
        <v>191</v>
      </c>
      <c r="AE50" s="273" t="s">
        <v>191</v>
      </c>
      <c r="AF50" s="273" t="s">
        <v>191</v>
      </c>
      <c r="AG50" s="273" t="s">
        <v>191</v>
      </c>
      <c r="AH50" s="273" t="s">
        <v>191</v>
      </c>
      <c r="AI50" s="273" t="s">
        <v>191</v>
      </c>
      <c r="AJ50" s="273" t="s">
        <v>191</v>
      </c>
      <c r="AK50" s="273" t="s">
        <v>191</v>
      </c>
      <c r="AL50" s="273" t="s">
        <v>191</v>
      </c>
      <c r="AM50" s="273" t="s">
        <v>191</v>
      </c>
      <c r="AN50" s="273" t="s">
        <v>191</v>
      </c>
      <c r="AO50" s="273" t="s">
        <v>191</v>
      </c>
      <c r="AP50" s="273" t="s">
        <v>191</v>
      </c>
      <c r="AQ50" s="273" t="s">
        <v>191</v>
      </c>
      <c r="AR50" s="273" t="s">
        <v>191</v>
      </c>
      <c r="AS50" s="273" t="s">
        <v>191</v>
      </c>
      <c r="AT50" s="273" t="s">
        <v>191</v>
      </c>
      <c r="AU50" s="273" t="s">
        <v>191</v>
      </c>
      <c r="AV50" s="273" t="s">
        <v>191</v>
      </c>
      <c r="AW50" s="273" t="s">
        <v>191</v>
      </c>
      <c r="AX50" s="273" t="s">
        <v>191</v>
      </c>
      <c r="AY50" s="273" t="s">
        <v>191</v>
      </c>
      <c r="AZ50" s="273" t="s">
        <v>191</v>
      </c>
      <c r="BA50" s="273" t="s">
        <v>191</v>
      </c>
      <c r="BB50" s="273" t="s">
        <v>191</v>
      </c>
      <c r="BC50" s="273" t="s">
        <v>191</v>
      </c>
      <c r="BD50" s="273" t="s">
        <v>191</v>
      </c>
      <c r="BE50" s="273" t="s">
        <v>191</v>
      </c>
      <c r="BF50" s="273" t="s">
        <v>191</v>
      </c>
      <c r="BG50" s="273" t="s">
        <v>191</v>
      </c>
      <c r="BH50" s="273" t="s">
        <v>191</v>
      </c>
      <c r="BI50" s="273" t="s">
        <v>191</v>
      </c>
      <c r="BJ50" s="273" t="s">
        <v>191</v>
      </c>
      <c r="BK50" s="273" t="s">
        <v>191</v>
      </c>
      <c r="BL50" s="273" t="s">
        <v>191</v>
      </c>
      <c r="BM50" s="273" t="s">
        <v>191</v>
      </c>
      <c r="BN50" s="273" t="s">
        <v>191</v>
      </c>
      <c r="BO50" s="273" t="s">
        <v>191</v>
      </c>
      <c r="BP50" s="273" t="s">
        <v>191</v>
      </c>
      <c r="BQ50" s="273" t="s">
        <v>191</v>
      </c>
      <c r="BR50" s="273" t="s">
        <v>191</v>
      </c>
      <c r="BS50" s="273" t="s">
        <v>191</v>
      </c>
      <c r="BT50" s="273" t="s">
        <v>191</v>
      </c>
      <c r="BU50" s="273" t="s">
        <v>191</v>
      </c>
      <c r="BV50" s="273" t="s">
        <v>191</v>
      </c>
      <c r="BW50" s="273" t="s">
        <v>191</v>
      </c>
      <c r="BX50" s="273" t="s">
        <v>191</v>
      </c>
      <c r="BY50" s="273" t="s">
        <v>191</v>
      </c>
      <c r="BZ50" s="273" t="s">
        <v>191</v>
      </c>
      <c r="CA50" s="273" t="s">
        <v>191</v>
      </c>
      <c r="CB50" s="273" t="s">
        <v>191</v>
      </c>
      <c r="CC50" s="273" t="s">
        <v>191</v>
      </c>
      <c r="CD50" s="273" t="s">
        <v>191</v>
      </c>
      <c r="CE50" s="273" t="s">
        <v>191</v>
      </c>
      <c r="CF50" s="273" t="s">
        <v>191</v>
      </c>
      <c r="CG50" s="273" t="s">
        <v>191</v>
      </c>
      <c r="CH50" s="273" t="s">
        <v>191</v>
      </c>
      <c r="CI50" s="273" t="s">
        <v>191</v>
      </c>
      <c r="CJ50" s="273" t="s">
        <v>191</v>
      </c>
      <c r="CK50" s="273" t="s">
        <v>191</v>
      </c>
      <c r="CL50" s="273" t="s">
        <v>191</v>
      </c>
      <c r="CM50" s="273" t="s">
        <v>191</v>
      </c>
      <c r="CN50" s="273" t="s">
        <v>191</v>
      </c>
      <c r="CO50" s="273" t="s">
        <v>191</v>
      </c>
      <c r="CP50" s="273" t="s">
        <v>191</v>
      </c>
      <c r="CQ50" s="273" t="s">
        <v>191</v>
      </c>
      <c r="CR50" s="273" t="s">
        <v>191</v>
      </c>
      <c r="CS50" s="273" t="s">
        <v>191</v>
      </c>
      <c r="CT50" s="273" t="s">
        <v>191</v>
      </c>
      <c r="CU50" s="273" t="s">
        <v>191</v>
      </c>
      <c r="CV50" s="273" t="s">
        <v>191</v>
      </c>
      <c r="CW50" s="273" t="s">
        <v>191</v>
      </c>
      <c r="CX50" s="273" t="s">
        <v>191</v>
      </c>
      <c r="CY50" s="273" t="s">
        <v>191</v>
      </c>
      <c r="CZ50" s="273" t="s">
        <v>191</v>
      </c>
      <c r="DA50" s="273" t="s">
        <v>191</v>
      </c>
      <c r="DB50" s="273" t="s">
        <v>191</v>
      </c>
      <c r="DC50" s="273" t="s">
        <v>191</v>
      </c>
      <c r="DD50" s="273" t="s">
        <v>191</v>
      </c>
      <c r="DE50" s="273" t="s">
        <v>191</v>
      </c>
      <c r="DF50" s="273" t="s">
        <v>191</v>
      </c>
      <c r="DG50" s="273" t="s">
        <v>191</v>
      </c>
      <c r="DH50" s="273" t="s">
        <v>191</v>
      </c>
      <c r="DI50" s="273" t="s">
        <v>191</v>
      </c>
      <c r="DJ50" s="273" t="s">
        <v>191</v>
      </c>
      <c r="DK50" s="273" t="s">
        <v>191</v>
      </c>
      <c r="DL50" s="273" t="s">
        <v>191</v>
      </c>
      <c r="DM50" s="273" t="s">
        <v>191</v>
      </c>
      <c r="DN50" s="273" t="s">
        <v>191</v>
      </c>
      <c r="DO50" s="273" t="s">
        <v>191</v>
      </c>
      <c r="DP50" s="273" t="s">
        <v>191</v>
      </c>
      <c r="DQ50" s="273" t="s">
        <v>191</v>
      </c>
      <c r="DR50" s="273" t="s">
        <v>191</v>
      </c>
      <c r="DS50" s="273" t="s">
        <v>191</v>
      </c>
      <c r="DT50" s="273" t="s">
        <v>191</v>
      </c>
      <c r="DU50" s="273" t="s">
        <v>191</v>
      </c>
      <c r="DV50" s="273" t="s">
        <v>191</v>
      </c>
      <c r="DW50" s="273" t="s">
        <v>191</v>
      </c>
      <c r="DX50" s="273" t="s">
        <v>191</v>
      </c>
      <c r="DY50" s="273" t="s">
        <v>191</v>
      </c>
      <c r="DZ50" s="273" t="s">
        <v>191</v>
      </c>
      <c r="EA50" s="273" t="s">
        <v>191</v>
      </c>
      <c r="EB50" s="273" t="s">
        <v>191</v>
      </c>
      <c r="EC50" s="273" t="s">
        <v>191</v>
      </c>
      <c r="ED50" s="273" t="s">
        <v>191</v>
      </c>
      <c r="EE50" s="273" t="s">
        <v>191</v>
      </c>
      <c r="EF50" s="273" t="s">
        <v>191</v>
      </c>
      <c r="EG50" s="273" t="s">
        <v>191</v>
      </c>
      <c r="EH50" s="273" t="s">
        <v>191</v>
      </c>
      <c r="EI50" s="273" t="s">
        <v>191</v>
      </c>
      <c r="EJ50" s="273" t="s">
        <v>191</v>
      </c>
      <c r="EK50" s="273" t="s">
        <v>191</v>
      </c>
      <c r="EL50" s="273" t="s">
        <v>191</v>
      </c>
      <c r="EM50" s="273" t="s">
        <v>191</v>
      </c>
      <c r="EN50" s="273" t="s">
        <v>191</v>
      </c>
      <c r="EO50" s="273" t="s">
        <v>191</v>
      </c>
      <c r="EP50" s="273" t="s">
        <v>191</v>
      </c>
      <c r="EQ50" s="273" t="s">
        <v>191</v>
      </c>
      <c r="ER50" s="273" t="s">
        <v>191</v>
      </c>
      <c r="ES50" s="273" t="s">
        <v>191</v>
      </c>
      <c r="ET50" s="273" t="s">
        <v>191</v>
      </c>
      <c r="EU50" s="273" t="s">
        <v>191</v>
      </c>
      <c r="EV50" s="273" t="s">
        <v>191</v>
      </c>
      <c r="EW50" s="273" t="s">
        <v>191</v>
      </c>
      <c r="EX50" s="273" t="s">
        <v>191</v>
      </c>
      <c r="EY50" s="273" t="s">
        <v>191</v>
      </c>
      <c r="EZ50" s="273" t="s">
        <v>191</v>
      </c>
      <c r="FA50" s="273" t="s">
        <v>191</v>
      </c>
      <c r="FB50" s="273" t="s">
        <v>191</v>
      </c>
      <c r="FC50" s="273" t="s">
        <v>191</v>
      </c>
      <c r="FD50" s="273" t="s">
        <v>191</v>
      </c>
      <c r="FE50" s="273" t="s">
        <v>191</v>
      </c>
      <c r="FF50" s="273" t="s">
        <v>191</v>
      </c>
      <c r="FG50" s="273" t="s">
        <v>191</v>
      </c>
      <c r="FH50" s="273" t="s">
        <v>191</v>
      </c>
      <c r="FI50" s="273" t="s">
        <v>191</v>
      </c>
      <c r="FJ50" s="273" t="s">
        <v>191</v>
      </c>
      <c r="FK50" s="273" t="s">
        <v>191</v>
      </c>
      <c r="FL50" s="273" t="s">
        <v>191</v>
      </c>
      <c r="FM50" s="273" t="s">
        <v>191</v>
      </c>
      <c r="FN50" s="273" t="s">
        <v>191</v>
      </c>
      <c r="FO50" s="273" t="s">
        <v>191</v>
      </c>
      <c r="FP50" s="273" t="s">
        <v>191</v>
      </c>
      <c r="FQ50" s="273" t="s">
        <v>191</v>
      </c>
      <c r="FR50" s="273" t="s">
        <v>191</v>
      </c>
      <c r="FS50" s="273" t="s">
        <v>191</v>
      </c>
      <c r="FT50" s="273" t="s">
        <v>191</v>
      </c>
      <c r="FU50" s="273" t="s">
        <v>191</v>
      </c>
      <c r="FV50" s="273" t="s">
        <v>191</v>
      </c>
      <c r="FW50" s="273" t="s">
        <v>191</v>
      </c>
      <c r="FX50" s="273" t="s">
        <v>191</v>
      </c>
      <c r="FY50" s="273" t="s">
        <v>191</v>
      </c>
      <c r="FZ50" s="273" t="s">
        <v>191</v>
      </c>
      <c r="GA50" s="273" t="s">
        <v>191</v>
      </c>
      <c r="GB50" s="273" t="s">
        <v>191</v>
      </c>
      <c r="GC50" s="273" t="s">
        <v>191</v>
      </c>
      <c r="GD50" s="273" t="s">
        <v>191</v>
      </c>
      <c r="GE50" s="273" t="s">
        <v>191</v>
      </c>
      <c r="GF50" s="273" t="s">
        <v>191</v>
      </c>
      <c r="GG50" s="273" t="s">
        <v>191</v>
      </c>
      <c r="GH50" s="273" t="s">
        <v>191</v>
      </c>
      <c r="GI50" s="273" t="s">
        <v>191</v>
      </c>
      <c r="GJ50" s="273" t="s">
        <v>191</v>
      </c>
      <c r="GK50" s="273" t="s">
        <v>191</v>
      </c>
      <c r="GL50" s="273" t="s">
        <v>191</v>
      </c>
      <c r="GM50" s="273" t="s">
        <v>191</v>
      </c>
      <c r="GN50" s="273" t="s">
        <v>191</v>
      </c>
      <c r="GO50" s="273" t="s">
        <v>191</v>
      </c>
      <c r="GP50" s="273" t="s">
        <v>191</v>
      </c>
      <c r="GQ50" s="273" t="s">
        <v>191</v>
      </c>
      <c r="GR50" s="273" t="s">
        <v>191</v>
      </c>
      <c r="GS50" s="273" t="s">
        <v>191</v>
      </c>
      <c r="GT50" s="273" t="s">
        <v>191</v>
      </c>
      <c r="GU50" s="273" t="s">
        <v>191</v>
      </c>
      <c r="GV50" s="273" t="s">
        <v>191</v>
      </c>
      <c r="GW50" s="273" t="s">
        <v>191</v>
      </c>
      <c r="GX50" s="273" t="s">
        <v>191</v>
      </c>
    </row>
    <row r="51" spans="2:206" x14ac:dyDescent="0.35">
      <c r="B51" t="s">
        <v>1567</v>
      </c>
      <c r="C51" s="273">
        <v>85</v>
      </c>
      <c r="D51" s="273">
        <v>86</v>
      </c>
      <c r="E51" s="273">
        <v>86</v>
      </c>
      <c r="F51" s="273">
        <v>14</v>
      </c>
      <c r="G51" s="273">
        <v>13</v>
      </c>
      <c r="H51" s="273">
        <v>13</v>
      </c>
      <c r="I51" s="273">
        <v>2</v>
      </c>
      <c r="J51" s="273">
        <v>1</v>
      </c>
      <c r="K51" s="273">
        <v>1</v>
      </c>
      <c r="L51" s="273">
        <v>15</v>
      </c>
      <c r="M51" s="273">
        <v>14</v>
      </c>
      <c r="N51" s="273">
        <v>14</v>
      </c>
      <c r="O51" s="273">
        <v>86</v>
      </c>
      <c r="P51" s="273">
        <v>87</v>
      </c>
      <c r="Q51" s="273">
        <v>87</v>
      </c>
      <c r="R51" s="273">
        <v>13</v>
      </c>
      <c r="S51" s="273">
        <v>12</v>
      </c>
      <c r="T51" s="273">
        <v>12</v>
      </c>
      <c r="U51" s="273">
        <v>1</v>
      </c>
      <c r="V51" s="273">
        <v>1</v>
      </c>
      <c r="W51" s="273">
        <v>1</v>
      </c>
      <c r="X51" s="273">
        <v>14</v>
      </c>
      <c r="Y51" s="273">
        <v>13</v>
      </c>
      <c r="Z51" s="273">
        <v>13</v>
      </c>
      <c r="AA51" s="273">
        <v>88</v>
      </c>
      <c r="AB51" s="273">
        <v>90</v>
      </c>
      <c r="AC51" s="273">
        <v>89</v>
      </c>
      <c r="AD51" s="273">
        <v>11</v>
      </c>
      <c r="AE51" s="273">
        <v>10</v>
      </c>
      <c r="AF51" s="273">
        <v>10</v>
      </c>
      <c r="AG51" s="273">
        <v>1</v>
      </c>
      <c r="AH51" s="273">
        <v>1</v>
      </c>
      <c r="AI51" s="273">
        <v>1</v>
      </c>
      <c r="AJ51" s="273">
        <v>12</v>
      </c>
      <c r="AK51" s="273">
        <v>10</v>
      </c>
      <c r="AL51" s="273">
        <v>11</v>
      </c>
      <c r="AM51" s="273">
        <v>82</v>
      </c>
      <c r="AN51" s="273">
        <v>82</v>
      </c>
      <c r="AO51" s="273">
        <v>82</v>
      </c>
      <c r="AP51" s="273">
        <v>17</v>
      </c>
      <c r="AQ51" s="273">
        <v>18</v>
      </c>
      <c r="AR51" s="273">
        <v>17</v>
      </c>
      <c r="AS51" s="273">
        <v>1</v>
      </c>
      <c r="AT51" s="273">
        <v>1</v>
      </c>
      <c r="AU51" s="273">
        <v>1</v>
      </c>
      <c r="AV51" s="273">
        <v>18</v>
      </c>
      <c r="AW51" s="273">
        <v>18</v>
      </c>
      <c r="AX51" s="273">
        <v>18</v>
      </c>
      <c r="AY51" s="273">
        <v>83</v>
      </c>
      <c r="AZ51" s="273">
        <v>85</v>
      </c>
      <c r="BA51" s="273">
        <v>84</v>
      </c>
      <c r="BB51" s="273">
        <v>15</v>
      </c>
      <c r="BC51" s="273">
        <v>15</v>
      </c>
      <c r="BD51" s="273">
        <v>15</v>
      </c>
      <c r="BE51" s="273">
        <v>1</v>
      </c>
      <c r="BF51" s="273">
        <v>1</v>
      </c>
      <c r="BG51" s="273">
        <v>1</v>
      </c>
      <c r="BH51" s="273">
        <v>17</v>
      </c>
      <c r="BI51" s="273">
        <v>15</v>
      </c>
      <c r="BJ51" s="273">
        <v>16</v>
      </c>
      <c r="BK51" s="273">
        <v>81</v>
      </c>
      <c r="BL51" s="273">
        <v>84</v>
      </c>
      <c r="BM51" s="273">
        <v>83</v>
      </c>
      <c r="BN51" s="273">
        <v>18</v>
      </c>
      <c r="BO51" s="273">
        <v>16</v>
      </c>
      <c r="BP51" s="273">
        <v>16</v>
      </c>
      <c r="BQ51" s="273">
        <v>1</v>
      </c>
      <c r="BR51" s="273">
        <v>1</v>
      </c>
      <c r="BS51" s="273">
        <v>1</v>
      </c>
      <c r="BT51" s="273">
        <v>19</v>
      </c>
      <c r="BU51" s="273">
        <v>16</v>
      </c>
      <c r="BV51" s="273">
        <v>17</v>
      </c>
      <c r="BW51" s="273">
        <v>83</v>
      </c>
      <c r="BX51" s="273">
        <v>88</v>
      </c>
      <c r="BY51" s="273">
        <v>87</v>
      </c>
      <c r="BZ51" s="273">
        <v>16</v>
      </c>
      <c r="CA51" s="273">
        <v>12</v>
      </c>
      <c r="CB51" s="273">
        <v>13</v>
      </c>
      <c r="CC51" s="273">
        <v>1</v>
      </c>
      <c r="CD51" s="273">
        <v>0</v>
      </c>
      <c r="CE51" s="273">
        <v>1</v>
      </c>
      <c r="CF51" s="273">
        <v>17</v>
      </c>
      <c r="CG51" s="273">
        <v>12</v>
      </c>
      <c r="CH51" s="273">
        <v>13</v>
      </c>
      <c r="CI51" s="273">
        <v>82</v>
      </c>
      <c r="CJ51" s="273">
        <v>86</v>
      </c>
      <c r="CK51" s="273">
        <v>85</v>
      </c>
      <c r="CL51" s="273">
        <v>18</v>
      </c>
      <c r="CM51" s="273">
        <v>14</v>
      </c>
      <c r="CN51" s="273">
        <v>15</v>
      </c>
      <c r="CO51" s="273">
        <v>1</v>
      </c>
      <c r="CP51" s="273">
        <v>0</v>
      </c>
      <c r="CQ51" s="273">
        <v>0</v>
      </c>
      <c r="CR51" s="273">
        <v>18</v>
      </c>
      <c r="CS51" s="273">
        <v>14</v>
      </c>
      <c r="CT51" s="273">
        <v>15</v>
      </c>
      <c r="CU51" s="273">
        <v>87</v>
      </c>
      <c r="CV51" s="273">
        <v>86</v>
      </c>
      <c r="CW51" s="273">
        <v>86</v>
      </c>
      <c r="CX51" s="273">
        <v>11</v>
      </c>
      <c r="CY51" s="273">
        <v>11</v>
      </c>
      <c r="CZ51" s="273">
        <v>11</v>
      </c>
      <c r="DA51" s="273">
        <v>2</v>
      </c>
      <c r="DB51" s="273">
        <v>3</v>
      </c>
      <c r="DC51" s="273">
        <v>3</v>
      </c>
      <c r="DD51" s="273">
        <v>13</v>
      </c>
      <c r="DE51" s="273">
        <v>14</v>
      </c>
      <c r="DF51" s="273">
        <v>14</v>
      </c>
      <c r="DG51" s="273">
        <v>91</v>
      </c>
      <c r="DH51" s="273">
        <v>91</v>
      </c>
      <c r="DI51" s="273">
        <v>91</v>
      </c>
      <c r="DJ51" s="273">
        <v>8</v>
      </c>
      <c r="DK51" s="273">
        <v>9</v>
      </c>
      <c r="DL51" s="273">
        <v>9</v>
      </c>
      <c r="DM51" s="273">
        <v>1</v>
      </c>
      <c r="DN51" s="273">
        <v>1</v>
      </c>
      <c r="DO51" s="273">
        <v>1</v>
      </c>
      <c r="DP51" s="273">
        <v>9</v>
      </c>
      <c r="DQ51" s="273">
        <v>9</v>
      </c>
      <c r="DR51" s="273">
        <v>9</v>
      </c>
      <c r="DS51" s="273">
        <v>86</v>
      </c>
      <c r="DT51" s="273">
        <v>84</v>
      </c>
      <c r="DU51" s="273">
        <v>85</v>
      </c>
      <c r="DV51" s="273">
        <v>12</v>
      </c>
      <c r="DW51" s="273">
        <v>14</v>
      </c>
      <c r="DX51" s="273">
        <v>13</v>
      </c>
      <c r="DY51" s="273">
        <v>1</v>
      </c>
      <c r="DZ51" s="273">
        <v>2</v>
      </c>
      <c r="EA51" s="273">
        <v>2</v>
      </c>
      <c r="EB51" s="273">
        <v>14</v>
      </c>
      <c r="EC51" s="273">
        <v>16</v>
      </c>
      <c r="ED51" s="273">
        <v>15</v>
      </c>
      <c r="EE51" s="273">
        <v>87</v>
      </c>
      <c r="EF51" s="273">
        <v>86</v>
      </c>
      <c r="EG51" s="273">
        <v>86</v>
      </c>
      <c r="EH51" s="273">
        <v>13</v>
      </c>
      <c r="EI51" s="273">
        <v>13</v>
      </c>
      <c r="EJ51" s="273">
        <v>13</v>
      </c>
      <c r="EK51" s="273">
        <v>1</v>
      </c>
      <c r="EL51" s="273">
        <v>1</v>
      </c>
      <c r="EM51" s="273">
        <v>1</v>
      </c>
      <c r="EN51" s="273">
        <v>13</v>
      </c>
      <c r="EO51" s="273">
        <v>14</v>
      </c>
      <c r="EP51" s="273">
        <v>14</v>
      </c>
      <c r="EQ51" s="273">
        <v>86</v>
      </c>
      <c r="ER51" s="273">
        <v>88</v>
      </c>
      <c r="ES51" s="273">
        <v>87</v>
      </c>
      <c r="ET51" s="273">
        <v>14</v>
      </c>
      <c r="EU51" s="273">
        <v>12</v>
      </c>
      <c r="EV51" s="273">
        <v>12</v>
      </c>
      <c r="EW51" s="273">
        <v>1</v>
      </c>
      <c r="EX51" s="273">
        <v>1</v>
      </c>
      <c r="EY51" s="273">
        <v>1</v>
      </c>
      <c r="EZ51" s="273">
        <v>14</v>
      </c>
      <c r="FA51" s="273">
        <v>12</v>
      </c>
      <c r="FB51" s="273">
        <v>13</v>
      </c>
      <c r="FC51" s="273">
        <v>86</v>
      </c>
      <c r="FD51" s="273">
        <v>87</v>
      </c>
      <c r="FE51" s="273">
        <v>87</v>
      </c>
      <c r="FF51" s="273">
        <v>14</v>
      </c>
      <c r="FG51" s="273">
        <v>12</v>
      </c>
      <c r="FH51" s="273">
        <v>13</v>
      </c>
      <c r="FI51" s="273">
        <v>0</v>
      </c>
      <c r="FJ51" s="273">
        <v>1</v>
      </c>
      <c r="FK51" s="273">
        <v>1</v>
      </c>
      <c r="FL51" s="273">
        <v>14</v>
      </c>
      <c r="FM51" s="273">
        <v>13</v>
      </c>
      <c r="FN51" s="273">
        <v>13</v>
      </c>
      <c r="FO51" s="273">
        <v>75</v>
      </c>
      <c r="FP51" s="273">
        <v>69</v>
      </c>
      <c r="FQ51" s="273">
        <v>71</v>
      </c>
      <c r="FR51" s="273">
        <v>24</v>
      </c>
      <c r="FS51" s="273">
        <v>28</v>
      </c>
      <c r="FT51" s="273">
        <v>27</v>
      </c>
      <c r="FU51" s="273">
        <v>1</v>
      </c>
      <c r="FV51" s="273">
        <v>3</v>
      </c>
      <c r="FW51" s="273">
        <v>2</v>
      </c>
      <c r="FX51" s="273">
        <v>25</v>
      </c>
      <c r="FY51" s="273">
        <v>31</v>
      </c>
      <c r="FZ51" s="273">
        <v>29</v>
      </c>
      <c r="GA51" s="273">
        <v>80</v>
      </c>
      <c r="GB51" s="273">
        <v>85</v>
      </c>
      <c r="GC51" s="273">
        <v>84</v>
      </c>
      <c r="GD51" s="273">
        <v>19</v>
      </c>
      <c r="GE51" s="273">
        <v>15</v>
      </c>
      <c r="GF51" s="273">
        <v>16</v>
      </c>
      <c r="GG51" s="273">
        <v>1</v>
      </c>
      <c r="GH51" s="273">
        <v>0</v>
      </c>
      <c r="GI51" s="273">
        <v>1</v>
      </c>
      <c r="GJ51" s="273">
        <v>20</v>
      </c>
      <c r="GK51" s="273">
        <v>15</v>
      </c>
      <c r="GL51" s="273">
        <v>16</v>
      </c>
      <c r="GM51" s="273">
        <v>83</v>
      </c>
      <c r="GN51" s="273">
        <v>87</v>
      </c>
      <c r="GO51" s="273">
        <v>86</v>
      </c>
      <c r="GP51" s="273">
        <v>16</v>
      </c>
      <c r="GQ51" s="273">
        <v>13</v>
      </c>
      <c r="GR51" s="273">
        <v>13</v>
      </c>
      <c r="GS51" s="273">
        <v>1</v>
      </c>
      <c r="GT51" s="273">
        <v>0</v>
      </c>
      <c r="GU51" s="273">
        <v>1</v>
      </c>
      <c r="GV51" s="273">
        <v>17</v>
      </c>
      <c r="GW51" s="273">
        <v>13</v>
      </c>
      <c r="GX51" s="273">
        <v>14</v>
      </c>
    </row>
    <row r="52" spans="2:206" x14ac:dyDescent="0.35">
      <c r="B52" t="s">
        <v>1564</v>
      </c>
      <c r="C52" s="273">
        <v>23</v>
      </c>
      <c r="D52" s="273">
        <v>33</v>
      </c>
      <c r="E52" s="273">
        <v>28</v>
      </c>
      <c r="F52" s="273">
        <v>54</v>
      </c>
      <c r="G52" s="273">
        <v>53</v>
      </c>
      <c r="H52" s="273">
        <v>54</v>
      </c>
      <c r="I52" s="273">
        <v>23</v>
      </c>
      <c r="J52" s="273">
        <v>14</v>
      </c>
      <c r="K52" s="273">
        <v>18</v>
      </c>
      <c r="L52" s="273">
        <v>77</v>
      </c>
      <c r="M52" s="273">
        <v>67</v>
      </c>
      <c r="N52" s="273">
        <v>72</v>
      </c>
      <c r="O52" s="273">
        <v>25</v>
      </c>
      <c r="P52" s="273">
        <v>32</v>
      </c>
      <c r="Q52" s="273">
        <v>29</v>
      </c>
      <c r="R52" s="273">
        <v>53</v>
      </c>
      <c r="S52" s="273">
        <v>53</v>
      </c>
      <c r="T52" s="273">
        <v>53</v>
      </c>
      <c r="U52" s="273">
        <v>22</v>
      </c>
      <c r="V52" s="273">
        <v>15</v>
      </c>
      <c r="W52" s="273">
        <v>18</v>
      </c>
      <c r="X52" s="273">
        <v>75</v>
      </c>
      <c r="Y52" s="273">
        <v>68</v>
      </c>
      <c r="Z52" s="273">
        <v>71</v>
      </c>
      <c r="AA52" s="273">
        <v>26</v>
      </c>
      <c r="AB52" s="273">
        <v>34</v>
      </c>
      <c r="AC52" s="273">
        <v>31</v>
      </c>
      <c r="AD52" s="273">
        <v>55</v>
      </c>
      <c r="AE52" s="273">
        <v>52</v>
      </c>
      <c r="AF52" s="273">
        <v>53</v>
      </c>
      <c r="AG52" s="273">
        <v>19</v>
      </c>
      <c r="AH52" s="273">
        <v>13</v>
      </c>
      <c r="AI52" s="273">
        <v>16</v>
      </c>
      <c r="AJ52" s="273">
        <v>74</v>
      </c>
      <c r="AK52" s="273">
        <v>66</v>
      </c>
      <c r="AL52" s="273">
        <v>69</v>
      </c>
      <c r="AM52" s="273">
        <v>13</v>
      </c>
      <c r="AN52" s="273">
        <v>23</v>
      </c>
      <c r="AO52" s="273">
        <v>18</v>
      </c>
      <c r="AP52" s="273">
        <v>64</v>
      </c>
      <c r="AQ52" s="273">
        <v>63</v>
      </c>
      <c r="AR52" s="273">
        <v>63</v>
      </c>
      <c r="AS52" s="273">
        <v>23</v>
      </c>
      <c r="AT52" s="273">
        <v>14</v>
      </c>
      <c r="AU52" s="273">
        <v>18</v>
      </c>
      <c r="AV52" s="273">
        <v>87</v>
      </c>
      <c r="AW52" s="273">
        <v>77</v>
      </c>
      <c r="AX52" s="273">
        <v>82</v>
      </c>
      <c r="AY52" s="273">
        <v>15</v>
      </c>
      <c r="AZ52" s="273">
        <v>22</v>
      </c>
      <c r="BA52" s="273">
        <v>18</v>
      </c>
      <c r="BB52" s="273">
        <v>60</v>
      </c>
      <c r="BC52" s="273">
        <v>62</v>
      </c>
      <c r="BD52" s="273">
        <v>61</v>
      </c>
      <c r="BE52" s="273">
        <v>25</v>
      </c>
      <c r="BF52" s="273">
        <v>17</v>
      </c>
      <c r="BG52" s="273">
        <v>21</v>
      </c>
      <c r="BH52" s="273">
        <v>85</v>
      </c>
      <c r="BI52" s="273">
        <v>78</v>
      </c>
      <c r="BJ52" s="273">
        <v>82</v>
      </c>
      <c r="BK52" s="273">
        <v>20</v>
      </c>
      <c r="BL52" s="273">
        <v>26</v>
      </c>
      <c r="BM52" s="273">
        <v>23</v>
      </c>
      <c r="BN52" s="273">
        <v>61</v>
      </c>
      <c r="BO52" s="273">
        <v>61</v>
      </c>
      <c r="BP52" s="273">
        <v>61</v>
      </c>
      <c r="BQ52" s="273">
        <v>20</v>
      </c>
      <c r="BR52" s="273">
        <v>13</v>
      </c>
      <c r="BS52" s="273">
        <v>16</v>
      </c>
      <c r="BT52" s="273">
        <v>80</v>
      </c>
      <c r="BU52" s="273">
        <v>74</v>
      </c>
      <c r="BV52" s="273">
        <v>77</v>
      </c>
      <c r="BW52" s="273">
        <v>19</v>
      </c>
      <c r="BX52" s="273">
        <v>29</v>
      </c>
      <c r="BY52" s="273">
        <v>24</v>
      </c>
      <c r="BZ52" s="273">
        <v>62</v>
      </c>
      <c r="CA52" s="273">
        <v>60</v>
      </c>
      <c r="CB52" s="273">
        <v>61</v>
      </c>
      <c r="CC52" s="273">
        <v>19</v>
      </c>
      <c r="CD52" s="273">
        <v>10</v>
      </c>
      <c r="CE52" s="273">
        <v>15</v>
      </c>
      <c r="CF52" s="273">
        <v>81</v>
      </c>
      <c r="CG52" s="273">
        <v>71</v>
      </c>
      <c r="CH52" s="273">
        <v>76</v>
      </c>
      <c r="CI52" s="273">
        <v>17</v>
      </c>
      <c r="CJ52" s="273">
        <v>27</v>
      </c>
      <c r="CK52" s="273">
        <v>22</v>
      </c>
      <c r="CL52" s="273">
        <v>64</v>
      </c>
      <c r="CM52" s="273">
        <v>62</v>
      </c>
      <c r="CN52" s="273">
        <v>63</v>
      </c>
      <c r="CO52" s="273">
        <v>19</v>
      </c>
      <c r="CP52" s="273">
        <v>11</v>
      </c>
      <c r="CQ52" s="273">
        <v>15</v>
      </c>
      <c r="CR52" s="273">
        <v>83</v>
      </c>
      <c r="CS52" s="273">
        <v>73</v>
      </c>
      <c r="CT52" s="273">
        <v>78</v>
      </c>
      <c r="CU52" s="273">
        <v>38</v>
      </c>
      <c r="CV52" s="273">
        <v>45</v>
      </c>
      <c r="CW52" s="273">
        <v>42</v>
      </c>
      <c r="CX52" s="273">
        <v>41</v>
      </c>
      <c r="CY52" s="273">
        <v>39</v>
      </c>
      <c r="CZ52" s="273">
        <v>40</v>
      </c>
      <c r="DA52" s="273">
        <v>21</v>
      </c>
      <c r="DB52" s="273">
        <v>16</v>
      </c>
      <c r="DC52" s="273">
        <v>18</v>
      </c>
      <c r="DD52" s="273">
        <v>62</v>
      </c>
      <c r="DE52" s="273">
        <v>55</v>
      </c>
      <c r="DF52" s="273">
        <v>58</v>
      </c>
      <c r="DG52" s="273">
        <v>43</v>
      </c>
      <c r="DH52" s="273">
        <v>53</v>
      </c>
      <c r="DI52" s="273">
        <v>48</v>
      </c>
      <c r="DJ52" s="273">
        <v>44</v>
      </c>
      <c r="DK52" s="273">
        <v>39</v>
      </c>
      <c r="DL52" s="273">
        <v>41</v>
      </c>
      <c r="DM52" s="273">
        <v>13</v>
      </c>
      <c r="DN52" s="273">
        <v>8</v>
      </c>
      <c r="DO52" s="273">
        <v>10</v>
      </c>
      <c r="DP52" s="273">
        <v>57</v>
      </c>
      <c r="DQ52" s="273">
        <v>47</v>
      </c>
      <c r="DR52" s="273">
        <v>52</v>
      </c>
      <c r="DS52" s="273">
        <v>35</v>
      </c>
      <c r="DT52" s="273">
        <v>41</v>
      </c>
      <c r="DU52" s="273">
        <v>38</v>
      </c>
      <c r="DV52" s="273">
        <v>52</v>
      </c>
      <c r="DW52" s="273">
        <v>47</v>
      </c>
      <c r="DX52" s="273">
        <v>49</v>
      </c>
      <c r="DY52" s="273">
        <v>13</v>
      </c>
      <c r="DZ52" s="273">
        <v>13</v>
      </c>
      <c r="EA52" s="273">
        <v>13</v>
      </c>
      <c r="EB52" s="273">
        <v>65</v>
      </c>
      <c r="EC52" s="273">
        <v>59</v>
      </c>
      <c r="ED52" s="273">
        <v>62</v>
      </c>
      <c r="EE52" s="273">
        <v>32</v>
      </c>
      <c r="EF52" s="273">
        <v>37</v>
      </c>
      <c r="EG52" s="273">
        <v>34</v>
      </c>
      <c r="EH52" s="273">
        <v>55</v>
      </c>
      <c r="EI52" s="273">
        <v>51</v>
      </c>
      <c r="EJ52" s="273">
        <v>53</v>
      </c>
      <c r="EK52" s="273">
        <v>14</v>
      </c>
      <c r="EL52" s="273">
        <v>12</v>
      </c>
      <c r="EM52" s="273">
        <v>13</v>
      </c>
      <c r="EN52" s="273">
        <v>68</v>
      </c>
      <c r="EO52" s="273">
        <v>63</v>
      </c>
      <c r="EP52" s="273">
        <v>66</v>
      </c>
      <c r="EQ52" s="273">
        <v>25</v>
      </c>
      <c r="ER52" s="273">
        <v>31</v>
      </c>
      <c r="ES52" s="273">
        <v>28</v>
      </c>
      <c r="ET52" s="273">
        <v>59</v>
      </c>
      <c r="EU52" s="273">
        <v>57</v>
      </c>
      <c r="EV52" s="273">
        <v>58</v>
      </c>
      <c r="EW52" s="273">
        <v>16</v>
      </c>
      <c r="EX52" s="273">
        <v>12</v>
      </c>
      <c r="EY52" s="273">
        <v>14</v>
      </c>
      <c r="EZ52" s="273">
        <v>75</v>
      </c>
      <c r="FA52" s="273">
        <v>69</v>
      </c>
      <c r="FB52" s="273">
        <v>72</v>
      </c>
      <c r="FC52" s="273">
        <v>26</v>
      </c>
      <c r="FD52" s="273">
        <v>31</v>
      </c>
      <c r="FE52" s="273">
        <v>28</v>
      </c>
      <c r="FF52" s="273">
        <v>59</v>
      </c>
      <c r="FG52" s="273">
        <v>55</v>
      </c>
      <c r="FH52" s="273">
        <v>57</v>
      </c>
      <c r="FI52" s="273">
        <v>15</v>
      </c>
      <c r="FJ52" s="273">
        <v>14</v>
      </c>
      <c r="FK52" s="273">
        <v>15</v>
      </c>
      <c r="FL52" s="273">
        <v>74</v>
      </c>
      <c r="FM52" s="273">
        <v>69</v>
      </c>
      <c r="FN52" s="273">
        <v>72</v>
      </c>
      <c r="FO52" s="273">
        <v>20</v>
      </c>
      <c r="FP52" s="273">
        <v>22</v>
      </c>
      <c r="FQ52" s="273">
        <v>21</v>
      </c>
      <c r="FR52" s="273">
        <v>67</v>
      </c>
      <c r="FS52" s="273">
        <v>65</v>
      </c>
      <c r="FT52" s="273">
        <v>66</v>
      </c>
      <c r="FU52" s="273">
        <v>13</v>
      </c>
      <c r="FV52" s="273">
        <v>13</v>
      </c>
      <c r="FW52" s="273">
        <v>13</v>
      </c>
      <c r="FX52" s="273">
        <v>80</v>
      </c>
      <c r="FY52" s="273">
        <v>78</v>
      </c>
      <c r="FZ52" s="273">
        <v>79</v>
      </c>
      <c r="GA52" s="273">
        <v>17</v>
      </c>
      <c r="GB52" s="273">
        <v>28</v>
      </c>
      <c r="GC52" s="273">
        <v>23</v>
      </c>
      <c r="GD52" s="273">
        <v>62</v>
      </c>
      <c r="GE52" s="273">
        <v>62</v>
      </c>
      <c r="GF52" s="273">
        <v>62</v>
      </c>
      <c r="GG52" s="273">
        <v>21</v>
      </c>
      <c r="GH52" s="273">
        <v>10</v>
      </c>
      <c r="GI52" s="273">
        <v>15</v>
      </c>
      <c r="GJ52" s="273">
        <v>83</v>
      </c>
      <c r="GK52" s="273">
        <v>72</v>
      </c>
      <c r="GL52" s="273">
        <v>77</v>
      </c>
      <c r="GM52" s="273">
        <v>19</v>
      </c>
      <c r="GN52" s="273">
        <v>29</v>
      </c>
      <c r="GO52" s="273">
        <v>24</v>
      </c>
      <c r="GP52" s="273">
        <v>62</v>
      </c>
      <c r="GQ52" s="273">
        <v>61</v>
      </c>
      <c r="GR52" s="273">
        <v>61</v>
      </c>
      <c r="GS52" s="273">
        <v>19</v>
      </c>
      <c r="GT52" s="273">
        <v>10</v>
      </c>
      <c r="GU52" s="273">
        <v>15</v>
      </c>
      <c r="GV52" s="273">
        <v>81</v>
      </c>
      <c r="GW52" s="273">
        <v>71</v>
      </c>
      <c r="GX52" s="273">
        <v>76</v>
      </c>
    </row>
    <row r="53" spans="2:206" x14ac:dyDescent="0.35">
      <c r="B53" t="s">
        <v>229</v>
      </c>
      <c r="C53" s="273">
        <v>48</v>
      </c>
      <c r="D53" s="273">
        <v>57</v>
      </c>
      <c r="E53" s="273">
        <v>54</v>
      </c>
      <c r="F53" s="273">
        <v>46</v>
      </c>
      <c r="G53" s="273">
        <v>39</v>
      </c>
      <c r="H53" s="273">
        <v>41</v>
      </c>
      <c r="I53" s="273">
        <v>6</v>
      </c>
      <c r="J53" s="273">
        <v>4</v>
      </c>
      <c r="K53" s="273">
        <v>4</v>
      </c>
      <c r="L53" s="273">
        <v>52</v>
      </c>
      <c r="M53" s="273">
        <v>43</v>
      </c>
      <c r="N53" s="273">
        <v>46</v>
      </c>
      <c r="O53" s="273">
        <v>51</v>
      </c>
      <c r="P53" s="273">
        <v>57</v>
      </c>
      <c r="Q53" s="273">
        <v>55</v>
      </c>
      <c r="R53" s="273">
        <v>44</v>
      </c>
      <c r="S53" s="273">
        <v>39</v>
      </c>
      <c r="T53" s="273">
        <v>40</v>
      </c>
      <c r="U53" s="273">
        <v>6</v>
      </c>
      <c r="V53" s="273">
        <v>4</v>
      </c>
      <c r="W53" s="273">
        <v>4</v>
      </c>
      <c r="X53" s="273">
        <v>49</v>
      </c>
      <c r="Y53" s="273">
        <v>43</v>
      </c>
      <c r="Z53" s="273">
        <v>45</v>
      </c>
      <c r="AA53" s="273">
        <v>55</v>
      </c>
      <c r="AB53" s="273">
        <v>61</v>
      </c>
      <c r="AC53" s="273">
        <v>59</v>
      </c>
      <c r="AD53" s="273">
        <v>41</v>
      </c>
      <c r="AE53" s="273">
        <v>36</v>
      </c>
      <c r="AF53" s="273">
        <v>38</v>
      </c>
      <c r="AG53" s="273">
        <v>4</v>
      </c>
      <c r="AH53" s="273">
        <v>3</v>
      </c>
      <c r="AI53" s="273">
        <v>3</v>
      </c>
      <c r="AJ53" s="273">
        <v>45</v>
      </c>
      <c r="AK53" s="273">
        <v>39</v>
      </c>
      <c r="AL53" s="273">
        <v>41</v>
      </c>
      <c r="AM53" s="273">
        <v>38</v>
      </c>
      <c r="AN53" s="273">
        <v>48</v>
      </c>
      <c r="AO53" s="273">
        <v>45</v>
      </c>
      <c r="AP53" s="273">
        <v>57</v>
      </c>
      <c r="AQ53" s="273">
        <v>50</v>
      </c>
      <c r="AR53" s="273">
        <v>52</v>
      </c>
      <c r="AS53" s="273">
        <v>6</v>
      </c>
      <c r="AT53" s="273">
        <v>3</v>
      </c>
      <c r="AU53" s="273">
        <v>4</v>
      </c>
      <c r="AV53" s="273">
        <v>62</v>
      </c>
      <c r="AW53" s="273">
        <v>52</v>
      </c>
      <c r="AX53" s="273">
        <v>55</v>
      </c>
      <c r="AY53" s="273">
        <v>37</v>
      </c>
      <c r="AZ53" s="273">
        <v>45</v>
      </c>
      <c r="BA53" s="273">
        <v>43</v>
      </c>
      <c r="BB53" s="273">
        <v>57</v>
      </c>
      <c r="BC53" s="273">
        <v>52</v>
      </c>
      <c r="BD53" s="273">
        <v>53</v>
      </c>
      <c r="BE53" s="273">
        <v>6</v>
      </c>
      <c r="BF53" s="273">
        <v>3</v>
      </c>
      <c r="BG53" s="273">
        <v>4</v>
      </c>
      <c r="BH53" s="273">
        <v>63</v>
      </c>
      <c r="BI53" s="273">
        <v>55</v>
      </c>
      <c r="BJ53" s="273">
        <v>57</v>
      </c>
      <c r="BK53" s="273">
        <v>42</v>
      </c>
      <c r="BL53" s="273">
        <v>49</v>
      </c>
      <c r="BM53" s="273">
        <v>47</v>
      </c>
      <c r="BN53" s="273">
        <v>53</v>
      </c>
      <c r="BO53" s="273">
        <v>48</v>
      </c>
      <c r="BP53" s="273">
        <v>50</v>
      </c>
      <c r="BQ53" s="273">
        <v>5</v>
      </c>
      <c r="BR53" s="273">
        <v>3</v>
      </c>
      <c r="BS53" s="273">
        <v>4</v>
      </c>
      <c r="BT53" s="273">
        <v>58</v>
      </c>
      <c r="BU53" s="273">
        <v>51</v>
      </c>
      <c r="BV53" s="273">
        <v>53</v>
      </c>
      <c r="BW53" s="273">
        <v>43</v>
      </c>
      <c r="BX53" s="273">
        <v>56</v>
      </c>
      <c r="BY53" s="273">
        <v>52</v>
      </c>
      <c r="BZ53" s="273">
        <v>53</v>
      </c>
      <c r="CA53" s="273">
        <v>41</v>
      </c>
      <c r="CB53" s="273">
        <v>45</v>
      </c>
      <c r="CC53" s="273">
        <v>5</v>
      </c>
      <c r="CD53" s="273">
        <v>2</v>
      </c>
      <c r="CE53" s="273">
        <v>3</v>
      </c>
      <c r="CF53" s="273">
        <v>57</v>
      </c>
      <c r="CG53" s="273">
        <v>44</v>
      </c>
      <c r="CH53" s="273">
        <v>48</v>
      </c>
      <c r="CI53" s="273">
        <v>40</v>
      </c>
      <c r="CJ53" s="273">
        <v>52</v>
      </c>
      <c r="CK53" s="273">
        <v>48</v>
      </c>
      <c r="CL53" s="273">
        <v>56</v>
      </c>
      <c r="CM53" s="273">
        <v>46</v>
      </c>
      <c r="CN53" s="273">
        <v>49</v>
      </c>
      <c r="CO53" s="273">
        <v>4</v>
      </c>
      <c r="CP53" s="273">
        <v>2</v>
      </c>
      <c r="CQ53" s="273">
        <v>3</v>
      </c>
      <c r="CR53" s="273">
        <v>60</v>
      </c>
      <c r="CS53" s="273">
        <v>48</v>
      </c>
      <c r="CT53" s="273">
        <v>52</v>
      </c>
      <c r="CU53" s="273">
        <v>61</v>
      </c>
      <c r="CV53" s="273">
        <v>66</v>
      </c>
      <c r="CW53" s="273">
        <v>64</v>
      </c>
      <c r="CX53" s="273">
        <v>33</v>
      </c>
      <c r="CY53" s="273">
        <v>29</v>
      </c>
      <c r="CZ53" s="273">
        <v>30</v>
      </c>
      <c r="DA53" s="273">
        <v>6</v>
      </c>
      <c r="DB53" s="273">
        <v>6</v>
      </c>
      <c r="DC53" s="273">
        <v>6</v>
      </c>
      <c r="DD53" s="273">
        <v>39</v>
      </c>
      <c r="DE53" s="273">
        <v>34</v>
      </c>
      <c r="DF53" s="273">
        <v>36</v>
      </c>
      <c r="DG53" s="273">
        <v>66</v>
      </c>
      <c r="DH53" s="273">
        <v>73</v>
      </c>
      <c r="DI53" s="273">
        <v>71</v>
      </c>
      <c r="DJ53" s="273">
        <v>30</v>
      </c>
      <c r="DK53" s="273">
        <v>25</v>
      </c>
      <c r="DL53" s="273">
        <v>26</v>
      </c>
      <c r="DM53" s="273">
        <v>3</v>
      </c>
      <c r="DN53" s="273">
        <v>2</v>
      </c>
      <c r="DO53" s="273">
        <v>2</v>
      </c>
      <c r="DP53" s="273">
        <v>34</v>
      </c>
      <c r="DQ53" s="273">
        <v>27</v>
      </c>
      <c r="DR53" s="273">
        <v>29</v>
      </c>
      <c r="DS53" s="273">
        <v>60</v>
      </c>
      <c r="DT53" s="273">
        <v>61</v>
      </c>
      <c r="DU53" s="273">
        <v>60</v>
      </c>
      <c r="DV53" s="273">
        <v>36</v>
      </c>
      <c r="DW53" s="273">
        <v>34</v>
      </c>
      <c r="DX53" s="273">
        <v>35</v>
      </c>
      <c r="DY53" s="273">
        <v>4</v>
      </c>
      <c r="DZ53" s="273">
        <v>5</v>
      </c>
      <c r="EA53" s="273">
        <v>5</v>
      </c>
      <c r="EB53" s="273">
        <v>40</v>
      </c>
      <c r="EC53" s="273">
        <v>39</v>
      </c>
      <c r="ED53" s="273">
        <v>40</v>
      </c>
      <c r="EE53" s="273">
        <v>57</v>
      </c>
      <c r="EF53" s="273">
        <v>59</v>
      </c>
      <c r="EG53" s="273">
        <v>58</v>
      </c>
      <c r="EH53" s="273">
        <v>40</v>
      </c>
      <c r="EI53" s="273">
        <v>37</v>
      </c>
      <c r="EJ53" s="273">
        <v>38</v>
      </c>
      <c r="EK53" s="273">
        <v>3</v>
      </c>
      <c r="EL53" s="273">
        <v>4</v>
      </c>
      <c r="EM53" s="273">
        <v>4</v>
      </c>
      <c r="EN53" s="273">
        <v>43</v>
      </c>
      <c r="EO53" s="273">
        <v>41</v>
      </c>
      <c r="EP53" s="273">
        <v>42</v>
      </c>
      <c r="EQ53" s="273">
        <v>50</v>
      </c>
      <c r="ER53" s="273">
        <v>57</v>
      </c>
      <c r="ES53" s="273">
        <v>55</v>
      </c>
      <c r="ET53" s="273">
        <v>47</v>
      </c>
      <c r="EU53" s="273">
        <v>41</v>
      </c>
      <c r="EV53" s="273">
        <v>43</v>
      </c>
      <c r="EW53" s="273">
        <v>3</v>
      </c>
      <c r="EX53" s="273">
        <v>2</v>
      </c>
      <c r="EY53" s="273">
        <v>3</v>
      </c>
      <c r="EZ53" s="273">
        <v>50</v>
      </c>
      <c r="FA53" s="273">
        <v>43</v>
      </c>
      <c r="FB53" s="273">
        <v>45</v>
      </c>
      <c r="FC53" s="273">
        <v>51</v>
      </c>
      <c r="FD53" s="273">
        <v>55</v>
      </c>
      <c r="FE53" s="273">
        <v>53</v>
      </c>
      <c r="FF53" s="273">
        <v>46</v>
      </c>
      <c r="FG53" s="273">
        <v>42</v>
      </c>
      <c r="FH53" s="273">
        <v>43</v>
      </c>
      <c r="FI53" s="273">
        <v>3</v>
      </c>
      <c r="FJ53" s="273">
        <v>4</v>
      </c>
      <c r="FK53" s="273">
        <v>4</v>
      </c>
      <c r="FL53" s="273">
        <v>49</v>
      </c>
      <c r="FM53" s="273">
        <v>45</v>
      </c>
      <c r="FN53" s="273">
        <v>47</v>
      </c>
      <c r="FO53" s="273">
        <v>36</v>
      </c>
      <c r="FP53" s="273">
        <v>33</v>
      </c>
      <c r="FQ53" s="273">
        <v>34</v>
      </c>
      <c r="FR53" s="273">
        <v>61</v>
      </c>
      <c r="FS53" s="273">
        <v>61</v>
      </c>
      <c r="FT53" s="273">
        <v>61</v>
      </c>
      <c r="FU53" s="273">
        <v>3</v>
      </c>
      <c r="FV53" s="273">
        <v>6</v>
      </c>
      <c r="FW53" s="273">
        <v>5</v>
      </c>
      <c r="FX53" s="273">
        <v>64</v>
      </c>
      <c r="FY53" s="273">
        <v>67</v>
      </c>
      <c r="FZ53" s="273">
        <v>66</v>
      </c>
      <c r="GA53" s="273">
        <v>36</v>
      </c>
      <c r="GB53" s="273">
        <v>51</v>
      </c>
      <c r="GC53" s="273">
        <v>47</v>
      </c>
      <c r="GD53" s="273">
        <v>58</v>
      </c>
      <c r="GE53" s="273">
        <v>46</v>
      </c>
      <c r="GF53" s="273">
        <v>50</v>
      </c>
      <c r="GG53" s="273">
        <v>6</v>
      </c>
      <c r="GH53" s="273">
        <v>3</v>
      </c>
      <c r="GI53" s="273">
        <v>4</v>
      </c>
      <c r="GJ53" s="273">
        <v>64</v>
      </c>
      <c r="GK53" s="273">
        <v>49</v>
      </c>
      <c r="GL53" s="273">
        <v>53</v>
      </c>
      <c r="GM53" s="273">
        <v>39</v>
      </c>
      <c r="GN53" s="273">
        <v>53</v>
      </c>
      <c r="GO53" s="273">
        <v>49</v>
      </c>
      <c r="GP53" s="273">
        <v>56</v>
      </c>
      <c r="GQ53" s="273">
        <v>45</v>
      </c>
      <c r="GR53" s="273">
        <v>48</v>
      </c>
      <c r="GS53" s="273">
        <v>5</v>
      </c>
      <c r="GT53" s="273">
        <v>2</v>
      </c>
      <c r="GU53" s="273">
        <v>3</v>
      </c>
      <c r="GV53" s="273">
        <v>61</v>
      </c>
      <c r="GW53" s="273">
        <v>47</v>
      </c>
      <c r="GX53" s="273">
        <v>51</v>
      </c>
    </row>
    <row r="54" spans="2:206" x14ac:dyDescent="0.35">
      <c r="B54" t="s">
        <v>1565</v>
      </c>
      <c r="C54" s="273">
        <v>9</v>
      </c>
      <c r="D54" s="273">
        <v>19</v>
      </c>
      <c r="E54" s="273">
        <v>14</v>
      </c>
      <c r="F54" s="273">
        <v>62</v>
      </c>
      <c r="G54" s="273">
        <v>63</v>
      </c>
      <c r="H54" s="273">
        <v>63</v>
      </c>
      <c r="I54" s="273">
        <v>29</v>
      </c>
      <c r="J54" s="273">
        <v>18</v>
      </c>
      <c r="K54" s="273">
        <v>23</v>
      </c>
      <c r="L54" s="273">
        <v>91</v>
      </c>
      <c r="M54" s="273">
        <v>81</v>
      </c>
      <c r="N54" s="273">
        <v>86</v>
      </c>
      <c r="O54" s="273">
        <v>10</v>
      </c>
      <c r="P54" s="273">
        <v>19</v>
      </c>
      <c r="Q54" s="273">
        <v>15</v>
      </c>
      <c r="R54" s="273">
        <v>62</v>
      </c>
      <c r="S54" s="273">
        <v>62</v>
      </c>
      <c r="T54" s="273">
        <v>62</v>
      </c>
      <c r="U54" s="273">
        <v>27</v>
      </c>
      <c r="V54" s="273">
        <v>19</v>
      </c>
      <c r="W54" s="273">
        <v>23</v>
      </c>
      <c r="X54" s="273">
        <v>90</v>
      </c>
      <c r="Y54" s="273">
        <v>81</v>
      </c>
      <c r="Z54" s="273">
        <v>85</v>
      </c>
      <c r="AA54" s="273">
        <v>11</v>
      </c>
      <c r="AB54" s="273">
        <v>20</v>
      </c>
      <c r="AC54" s="273">
        <v>16</v>
      </c>
      <c r="AD54" s="273">
        <v>66</v>
      </c>
      <c r="AE54" s="273">
        <v>64</v>
      </c>
      <c r="AF54" s="273">
        <v>65</v>
      </c>
      <c r="AG54" s="273">
        <v>22</v>
      </c>
      <c r="AH54" s="273">
        <v>16</v>
      </c>
      <c r="AI54" s="273">
        <v>19</v>
      </c>
      <c r="AJ54" s="273">
        <v>89</v>
      </c>
      <c r="AK54" s="273">
        <v>80</v>
      </c>
      <c r="AL54" s="273">
        <v>84</v>
      </c>
      <c r="AM54" s="273">
        <v>6</v>
      </c>
      <c r="AN54" s="273">
        <v>15</v>
      </c>
      <c r="AO54" s="273">
        <v>10</v>
      </c>
      <c r="AP54" s="273">
        <v>69</v>
      </c>
      <c r="AQ54" s="273">
        <v>71</v>
      </c>
      <c r="AR54" s="273">
        <v>70</v>
      </c>
      <c r="AS54" s="273">
        <v>25</v>
      </c>
      <c r="AT54" s="273">
        <v>14</v>
      </c>
      <c r="AU54" s="273">
        <v>19</v>
      </c>
      <c r="AV54" s="273">
        <v>94</v>
      </c>
      <c r="AW54" s="273">
        <v>85</v>
      </c>
      <c r="AX54" s="273">
        <v>90</v>
      </c>
      <c r="AY54" s="273">
        <v>6</v>
      </c>
      <c r="AZ54" s="273">
        <v>12</v>
      </c>
      <c r="BA54" s="273">
        <v>9</v>
      </c>
      <c r="BB54" s="273">
        <v>70</v>
      </c>
      <c r="BC54" s="273">
        <v>72</v>
      </c>
      <c r="BD54" s="273">
        <v>71</v>
      </c>
      <c r="BE54" s="273">
        <v>25</v>
      </c>
      <c r="BF54" s="273">
        <v>16</v>
      </c>
      <c r="BG54" s="273">
        <v>20</v>
      </c>
      <c r="BH54" s="273">
        <v>94</v>
      </c>
      <c r="BI54" s="273">
        <v>88</v>
      </c>
      <c r="BJ54" s="273">
        <v>91</v>
      </c>
      <c r="BK54" s="273">
        <v>8</v>
      </c>
      <c r="BL54" s="273">
        <v>15</v>
      </c>
      <c r="BM54" s="273">
        <v>11</v>
      </c>
      <c r="BN54" s="273">
        <v>70</v>
      </c>
      <c r="BO54" s="273">
        <v>70</v>
      </c>
      <c r="BP54" s="273">
        <v>70</v>
      </c>
      <c r="BQ54" s="273">
        <v>22</v>
      </c>
      <c r="BR54" s="273">
        <v>15</v>
      </c>
      <c r="BS54" s="273">
        <v>19</v>
      </c>
      <c r="BT54" s="273">
        <v>92</v>
      </c>
      <c r="BU54" s="273">
        <v>85</v>
      </c>
      <c r="BV54" s="273">
        <v>89</v>
      </c>
      <c r="BW54" s="273">
        <v>7</v>
      </c>
      <c r="BX54" s="273">
        <v>18</v>
      </c>
      <c r="BY54" s="273">
        <v>13</v>
      </c>
      <c r="BZ54" s="273">
        <v>71</v>
      </c>
      <c r="CA54" s="273">
        <v>70</v>
      </c>
      <c r="CB54" s="273">
        <v>71</v>
      </c>
      <c r="CC54" s="273">
        <v>22</v>
      </c>
      <c r="CD54" s="273">
        <v>12</v>
      </c>
      <c r="CE54" s="273">
        <v>17</v>
      </c>
      <c r="CF54" s="273">
        <v>93</v>
      </c>
      <c r="CG54" s="273">
        <v>82</v>
      </c>
      <c r="CH54" s="273">
        <v>87</v>
      </c>
      <c r="CI54" s="273">
        <v>7</v>
      </c>
      <c r="CJ54" s="273">
        <v>15</v>
      </c>
      <c r="CK54" s="273">
        <v>11</v>
      </c>
      <c r="CL54" s="273">
        <v>72</v>
      </c>
      <c r="CM54" s="273">
        <v>72</v>
      </c>
      <c r="CN54" s="273">
        <v>72</v>
      </c>
      <c r="CO54" s="273">
        <v>21</v>
      </c>
      <c r="CP54" s="273">
        <v>13</v>
      </c>
      <c r="CQ54" s="273">
        <v>17</v>
      </c>
      <c r="CR54" s="273">
        <v>93</v>
      </c>
      <c r="CS54" s="273">
        <v>85</v>
      </c>
      <c r="CT54" s="273">
        <v>89</v>
      </c>
      <c r="CU54" s="273">
        <v>18</v>
      </c>
      <c r="CV54" s="273">
        <v>29</v>
      </c>
      <c r="CW54" s="273">
        <v>24</v>
      </c>
      <c r="CX54" s="273">
        <v>58</v>
      </c>
      <c r="CY54" s="273">
        <v>53</v>
      </c>
      <c r="CZ54" s="273">
        <v>56</v>
      </c>
      <c r="DA54" s="273">
        <v>24</v>
      </c>
      <c r="DB54" s="273">
        <v>17</v>
      </c>
      <c r="DC54" s="273">
        <v>20</v>
      </c>
      <c r="DD54" s="273">
        <v>82</v>
      </c>
      <c r="DE54" s="273">
        <v>71</v>
      </c>
      <c r="DF54" s="273">
        <v>76</v>
      </c>
      <c r="DG54" s="273">
        <v>22</v>
      </c>
      <c r="DH54" s="273">
        <v>36</v>
      </c>
      <c r="DI54" s="273">
        <v>29</v>
      </c>
      <c r="DJ54" s="273">
        <v>62</v>
      </c>
      <c r="DK54" s="273">
        <v>55</v>
      </c>
      <c r="DL54" s="273">
        <v>58</v>
      </c>
      <c r="DM54" s="273">
        <v>17</v>
      </c>
      <c r="DN54" s="273">
        <v>9</v>
      </c>
      <c r="DO54" s="273">
        <v>13</v>
      </c>
      <c r="DP54" s="273">
        <v>78</v>
      </c>
      <c r="DQ54" s="273">
        <v>64</v>
      </c>
      <c r="DR54" s="273">
        <v>71</v>
      </c>
      <c r="DS54" s="273">
        <v>19</v>
      </c>
      <c r="DT54" s="273">
        <v>26</v>
      </c>
      <c r="DU54" s="273">
        <v>23</v>
      </c>
      <c r="DV54" s="273">
        <v>66</v>
      </c>
      <c r="DW54" s="273">
        <v>57</v>
      </c>
      <c r="DX54" s="273">
        <v>62</v>
      </c>
      <c r="DY54" s="273">
        <v>15</v>
      </c>
      <c r="DZ54" s="273">
        <v>16</v>
      </c>
      <c r="EA54" s="273">
        <v>16</v>
      </c>
      <c r="EB54" s="273">
        <v>81</v>
      </c>
      <c r="EC54" s="273">
        <v>74</v>
      </c>
      <c r="ED54" s="273">
        <v>77</v>
      </c>
      <c r="EE54" s="273">
        <v>15</v>
      </c>
      <c r="EF54" s="273">
        <v>23</v>
      </c>
      <c r="EG54" s="273">
        <v>19</v>
      </c>
      <c r="EH54" s="273">
        <v>70</v>
      </c>
      <c r="EI54" s="273">
        <v>63</v>
      </c>
      <c r="EJ54" s="273">
        <v>66</v>
      </c>
      <c r="EK54" s="273">
        <v>15</v>
      </c>
      <c r="EL54" s="273">
        <v>14</v>
      </c>
      <c r="EM54" s="273">
        <v>14</v>
      </c>
      <c r="EN54" s="273">
        <v>85</v>
      </c>
      <c r="EO54" s="273">
        <v>77</v>
      </c>
      <c r="EP54" s="273">
        <v>81</v>
      </c>
      <c r="EQ54" s="273">
        <v>11</v>
      </c>
      <c r="ER54" s="273">
        <v>19</v>
      </c>
      <c r="ES54" s="273">
        <v>15</v>
      </c>
      <c r="ET54" s="273">
        <v>74</v>
      </c>
      <c r="EU54" s="273">
        <v>69</v>
      </c>
      <c r="EV54" s="273">
        <v>72</v>
      </c>
      <c r="EW54" s="273">
        <v>15</v>
      </c>
      <c r="EX54" s="273">
        <v>11</v>
      </c>
      <c r="EY54" s="273">
        <v>13</v>
      </c>
      <c r="EZ54" s="273">
        <v>89</v>
      </c>
      <c r="FA54" s="273">
        <v>81</v>
      </c>
      <c r="FB54" s="273">
        <v>85</v>
      </c>
      <c r="FC54" s="273">
        <v>11</v>
      </c>
      <c r="FD54" s="273">
        <v>18</v>
      </c>
      <c r="FE54" s="273">
        <v>15</v>
      </c>
      <c r="FF54" s="273">
        <v>74</v>
      </c>
      <c r="FG54" s="273">
        <v>67</v>
      </c>
      <c r="FH54" s="273">
        <v>70</v>
      </c>
      <c r="FI54" s="273">
        <v>15</v>
      </c>
      <c r="FJ54" s="273">
        <v>15</v>
      </c>
      <c r="FK54" s="273">
        <v>15</v>
      </c>
      <c r="FL54" s="273">
        <v>89</v>
      </c>
      <c r="FM54" s="273">
        <v>82</v>
      </c>
      <c r="FN54" s="273">
        <v>85</v>
      </c>
      <c r="FO54" s="273">
        <v>7</v>
      </c>
      <c r="FP54" s="273">
        <v>9</v>
      </c>
      <c r="FQ54" s="273">
        <v>8</v>
      </c>
      <c r="FR54" s="273">
        <v>81</v>
      </c>
      <c r="FS54" s="273">
        <v>76</v>
      </c>
      <c r="FT54" s="273">
        <v>78</v>
      </c>
      <c r="FU54" s="273">
        <v>12</v>
      </c>
      <c r="FV54" s="273">
        <v>15</v>
      </c>
      <c r="FW54" s="273">
        <v>13</v>
      </c>
      <c r="FX54" s="273">
        <v>93</v>
      </c>
      <c r="FY54" s="273">
        <v>91</v>
      </c>
      <c r="FZ54" s="273">
        <v>92</v>
      </c>
      <c r="GA54" s="273">
        <v>6</v>
      </c>
      <c r="GB54" s="273">
        <v>18</v>
      </c>
      <c r="GC54" s="273">
        <v>12</v>
      </c>
      <c r="GD54" s="273">
        <v>72</v>
      </c>
      <c r="GE54" s="273">
        <v>73</v>
      </c>
      <c r="GF54" s="273">
        <v>72</v>
      </c>
      <c r="GG54" s="273">
        <v>22</v>
      </c>
      <c r="GH54" s="273">
        <v>10</v>
      </c>
      <c r="GI54" s="273">
        <v>16</v>
      </c>
      <c r="GJ54" s="273">
        <v>94</v>
      </c>
      <c r="GK54" s="273">
        <v>82</v>
      </c>
      <c r="GL54" s="273">
        <v>88</v>
      </c>
      <c r="GM54" s="273">
        <v>7</v>
      </c>
      <c r="GN54" s="273">
        <v>18</v>
      </c>
      <c r="GO54" s="273">
        <v>13</v>
      </c>
      <c r="GP54" s="273">
        <v>73</v>
      </c>
      <c r="GQ54" s="273">
        <v>73</v>
      </c>
      <c r="GR54" s="273">
        <v>73</v>
      </c>
      <c r="GS54" s="273">
        <v>19</v>
      </c>
      <c r="GT54" s="273">
        <v>9</v>
      </c>
      <c r="GU54" s="273">
        <v>14</v>
      </c>
      <c r="GV54" s="273">
        <v>93</v>
      </c>
      <c r="GW54" s="273">
        <v>82</v>
      </c>
      <c r="GX54" s="273">
        <v>87</v>
      </c>
    </row>
    <row r="55" spans="2:206" x14ac:dyDescent="0.35">
      <c r="C55" s="157"/>
      <c r="D55" s="157"/>
      <c r="E55" s="157"/>
      <c r="F55" s="157"/>
      <c r="G55" s="157"/>
      <c r="H55" s="157"/>
      <c r="I55" s="157"/>
      <c r="J55" s="157"/>
      <c r="K55" s="157"/>
      <c r="L55" s="157"/>
      <c r="M55" s="157"/>
      <c r="N55" s="157"/>
      <c r="O55" s="157"/>
      <c r="P55" s="157"/>
      <c r="Q55" s="157"/>
      <c r="R55" s="157"/>
      <c r="S55" s="157"/>
      <c r="T55" s="157"/>
      <c r="U55" s="157"/>
      <c r="V55" s="157"/>
      <c r="W55" s="157"/>
      <c r="X55" s="157"/>
      <c r="Y55" s="157"/>
      <c r="Z55" s="157"/>
      <c r="AA55" s="157"/>
      <c r="AB55" s="157"/>
      <c r="AC55" s="157"/>
      <c r="AD55" s="157"/>
      <c r="AE55" s="157"/>
      <c r="AF55" s="157"/>
      <c r="AG55" s="157"/>
      <c r="AH55" s="157"/>
      <c r="AI55" s="157"/>
      <c r="AJ55" s="157"/>
      <c r="AK55" s="157"/>
      <c r="AL55" s="157"/>
      <c r="AM55" s="157"/>
      <c r="AN55" s="157"/>
      <c r="AO55" s="157"/>
      <c r="AP55" s="157"/>
      <c r="AQ55" s="157"/>
      <c r="AR55" s="157"/>
      <c r="AS55" s="157"/>
      <c r="AT55" s="157"/>
      <c r="AU55" s="157"/>
      <c r="AV55" s="157"/>
      <c r="AW55" s="157"/>
      <c r="AX55" s="157"/>
      <c r="AY55" s="157"/>
      <c r="AZ55" s="157"/>
      <c r="BA55" s="157"/>
      <c r="BB55" s="157"/>
      <c r="BC55" s="157"/>
      <c r="BD55" s="157"/>
      <c r="BE55" s="157"/>
      <c r="BF55" s="157"/>
      <c r="BG55" s="157"/>
      <c r="BH55" s="157"/>
      <c r="BI55" s="157"/>
      <c r="BJ55" s="157"/>
      <c r="BK55" s="157"/>
      <c r="BL55" s="157"/>
      <c r="BM55" s="157"/>
      <c r="BN55" s="157"/>
      <c r="BO55" s="157"/>
      <c r="BP55" s="157"/>
      <c r="BQ55" s="157"/>
      <c r="BR55" s="157"/>
      <c r="BS55" s="157"/>
      <c r="BT55" s="157"/>
      <c r="BU55" s="157"/>
      <c r="BV55" s="157"/>
      <c r="BW55" s="157"/>
      <c r="BX55" s="157"/>
      <c r="BY55" s="157"/>
      <c r="BZ55" s="157"/>
      <c r="CA55" s="157"/>
      <c r="CB55" s="157"/>
      <c r="CC55" s="157"/>
      <c r="CD55" s="157"/>
      <c r="CE55" s="157"/>
      <c r="CF55" s="157"/>
      <c r="CG55" s="157"/>
      <c r="CH55" s="157"/>
      <c r="CI55" s="157"/>
      <c r="CJ55" s="157"/>
      <c r="CK55" s="157"/>
      <c r="CL55" s="157"/>
      <c r="CM55" s="157"/>
      <c r="CN55" s="157"/>
      <c r="CO55" s="157"/>
      <c r="CP55" s="157"/>
      <c r="CQ55" s="157"/>
      <c r="CR55" s="157"/>
      <c r="CS55" s="157"/>
      <c r="CT55" s="157"/>
      <c r="CU55" s="157"/>
      <c r="CV55" s="157"/>
      <c r="CW55" s="157"/>
      <c r="CX55" s="157"/>
      <c r="CY55" s="157"/>
      <c r="CZ55" s="157"/>
      <c r="DA55" s="157"/>
      <c r="DB55" s="157"/>
      <c r="DC55" s="157"/>
      <c r="DD55" s="157"/>
      <c r="DE55" s="157"/>
      <c r="DF55" s="157"/>
      <c r="DG55" s="157"/>
      <c r="DH55" s="157"/>
      <c r="DI55" s="157"/>
      <c r="DJ55" s="157"/>
      <c r="DK55" s="157"/>
      <c r="DL55" s="157"/>
      <c r="DM55" s="157"/>
      <c r="DN55" s="157"/>
      <c r="DO55" s="157"/>
      <c r="DP55" s="157"/>
      <c r="DQ55" s="157"/>
      <c r="DR55" s="157"/>
      <c r="DS55" s="157"/>
      <c r="DT55" s="157"/>
      <c r="DU55" s="157"/>
      <c r="DV55" s="157"/>
      <c r="DW55" s="157"/>
      <c r="DX55" s="157"/>
      <c r="DY55" s="157"/>
      <c r="DZ55" s="157"/>
      <c r="EA55" s="157"/>
      <c r="EB55" s="157"/>
      <c r="EC55" s="157"/>
      <c r="ED55" s="157"/>
      <c r="EE55" s="157"/>
      <c r="EF55" s="157"/>
      <c r="EG55" s="157"/>
      <c r="EH55" s="157"/>
      <c r="EI55" s="157"/>
      <c r="EJ55" s="157"/>
      <c r="EK55" s="157"/>
      <c r="EL55" s="157"/>
      <c r="EM55" s="157"/>
      <c r="EN55" s="157"/>
      <c r="EO55" s="157"/>
      <c r="EP55" s="157"/>
      <c r="EQ55" s="157"/>
      <c r="ER55" s="157"/>
      <c r="ES55" s="157"/>
      <c r="ET55" s="157"/>
      <c r="EU55" s="157"/>
      <c r="EV55" s="157"/>
      <c r="EW55" s="157"/>
      <c r="EX55" s="157"/>
      <c r="EY55" s="157"/>
      <c r="EZ55" s="157"/>
      <c r="FA55" s="157"/>
      <c r="FB55" s="157"/>
      <c r="FC55" s="157"/>
      <c r="FD55" s="157"/>
      <c r="FE55" s="157"/>
      <c r="FF55" s="157"/>
      <c r="FG55" s="157"/>
      <c r="FH55" s="157"/>
      <c r="FI55" s="157"/>
      <c r="FJ55" s="157"/>
      <c r="FK55" s="157"/>
      <c r="FL55" s="157"/>
      <c r="FM55" s="157"/>
      <c r="FN55" s="157"/>
      <c r="FO55" s="157"/>
      <c r="FP55" s="157"/>
      <c r="FQ55" s="157"/>
      <c r="FR55" s="157"/>
      <c r="FS55" s="157"/>
      <c r="FT55" s="157"/>
      <c r="FU55" s="157"/>
      <c r="FV55" s="157"/>
      <c r="FW55" s="157"/>
      <c r="FX55" s="157"/>
      <c r="FY55" s="157"/>
      <c r="FZ55" s="157"/>
      <c r="GA55" s="157"/>
      <c r="GB55" s="157"/>
      <c r="GC55" s="157"/>
      <c r="GD55" s="157"/>
      <c r="GE55" s="157"/>
      <c r="GF55" s="157"/>
      <c r="GG55" s="157"/>
      <c r="GH55" s="157"/>
      <c r="GI55" s="157"/>
      <c r="GJ55" s="157"/>
      <c r="GK55" s="157"/>
      <c r="GL55" s="157"/>
      <c r="GM55" s="157"/>
      <c r="GN55" s="157"/>
      <c r="GO55" s="157"/>
      <c r="GP55" s="157"/>
      <c r="GQ55" s="157"/>
      <c r="GR55" s="157"/>
      <c r="GS55" s="157"/>
      <c r="GT55" s="157"/>
      <c r="GU55" s="157"/>
    </row>
    <row r="56" spans="2:206" x14ac:dyDescent="0.35">
      <c r="C56" s="157"/>
      <c r="D56" s="157"/>
      <c r="E56" s="157"/>
      <c r="F56" s="157"/>
      <c r="G56" s="157"/>
      <c r="H56" s="157"/>
      <c r="I56" s="157"/>
      <c r="J56" s="157"/>
      <c r="K56" s="157"/>
      <c r="L56" s="157"/>
      <c r="M56" s="157"/>
      <c r="N56" s="157"/>
      <c r="O56" s="157"/>
      <c r="P56" s="157"/>
      <c r="Q56" s="157"/>
      <c r="R56" s="157"/>
      <c r="S56" s="157"/>
      <c r="T56" s="157"/>
      <c r="U56" s="157"/>
      <c r="V56" s="157"/>
      <c r="W56" s="157"/>
      <c r="X56" s="157"/>
      <c r="Y56" s="157"/>
      <c r="Z56" s="157"/>
      <c r="AA56" s="157"/>
      <c r="AB56" s="157"/>
      <c r="AC56" s="157"/>
      <c r="AD56" s="157"/>
      <c r="AE56" s="157"/>
      <c r="AF56" s="157"/>
      <c r="AG56" s="157"/>
      <c r="AH56" s="157"/>
      <c r="AI56" s="157"/>
      <c r="AJ56" s="157"/>
      <c r="AK56" s="157"/>
      <c r="AL56" s="157"/>
      <c r="AM56" s="157"/>
      <c r="AN56" s="157"/>
      <c r="AO56" s="157"/>
      <c r="AP56" s="157"/>
      <c r="AQ56" s="157"/>
      <c r="AR56" s="157"/>
      <c r="AS56" s="157"/>
      <c r="AT56" s="157"/>
      <c r="AU56" s="157"/>
      <c r="AV56" s="157"/>
      <c r="AW56" s="157"/>
      <c r="AX56" s="157"/>
      <c r="AY56" s="157"/>
      <c r="AZ56" s="157"/>
      <c r="BA56" s="157"/>
      <c r="BB56" s="157"/>
      <c r="BC56" s="157"/>
      <c r="BD56" s="157"/>
      <c r="BE56" s="157"/>
      <c r="BF56" s="157"/>
      <c r="BG56" s="157"/>
      <c r="BH56" s="157"/>
      <c r="BI56" s="157"/>
      <c r="BJ56" s="157"/>
      <c r="BK56" s="157"/>
      <c r="BL56" s="157"/>
      <c r="BM56" s="157"/>
      <c r="BN56" s="157"/>
      <c r="BO56" s="157"/>
      <c r="BP56" s="157"/>
      <c r="BQ56" s="157"/>
      <c r="BR56" s="157"/>
      <c r="BS56" s="157"/>
      <c r="BT56" s="157"/>
      <c r="BU56" s="157"/>
      <c r="BV56" s="157"/>
      <c r="BW56" s="157"/>
      <c r="BX56" s="157"/>
      <c r="BY56" s="157"/>
      <c r="BZ56" s="157"/>
      <c r="CA56" s="157"/>
      <c r="CB56" s="157"/>
      <c r="CC56" s="157"/>
      <c r="CD56" s="157"/>
      <c r="CE56" s="157"/>
      <c r="CF56" s="157"/>
      <c r="CG56" s="157"/>
      <c r="CH56" s="157"/>
      <c r="CI56" s="157"/>
      <c r="CJ56" s="157"/>
      <c r="CK56" s="157"/>
      <c r="CL56" s="157"/>
      <c r="CM56" s="157"/>
      <c r="CN56" s="157"/>
      <c r="CO56" s="157"/>
      <c r="CP56" s="157"/>
      <c r="CQ56" s="157"/>
      <c r="CR56" s="157"/>
      <c r="CS56" s="157"/>
      <c r="CT56" s="157"/>
      <c r="CU56" s="157"/>
      <c r="CV56" s="157"/>
      <c r="CW56" s="157"/>
      <c r="CX56" s="157"/>
      <c r="CY56" s="157"/>
      <c r="CZ56" s="157"/>
      <c r="DA56" s="157"/>
      <c r="DB56" s="157"/>
      <c r="DC56" s="157"/>
      <c r="DD56" s="157"/>
      <c r="DE56" s="157"/>
      <c r="DF56" s="157"/>
      <c r="DG56" s="157"/>
      <c r="DH56" s="157"/>
      <c r="DI56" s="157"/>
      <c r="DJ56" s="157"/>
      <c r="DK56" s="157"/>
      <c r="DL56" s="157"/>
      <c r="DM56" s="157"/>
      <c r="DN56" s="157"/>
      <c r="DO56" s="157"/>
      <c r="DP56" s="157"/>
      <c r="DQ56" s="157"/>
      <c r="DR56" s="157"/>
      <c r="DS56" s="157"/>
      <c r="DT56" s="157"/>
      <c r="DU56" s="157"/>
      <c r="DV56" s="157"/>
      <c r="DW56" s="157"/>
      <c r="DX56" s="157"/>
      <c r="DY56" s="157"/>
      <c r="DZ56" s="157"/>
      <c r="EA56" s="157"/>
      <c r="EB56" s="157"/>
      <c r="EC56" s="157"/>
      <c r="ED56" s="157"/>
      <c r="EE56" s="157"/>
      <c r="EF56" s="157"/>
      <c r="EG56" s="157"/>
      <c r="EH56" s="157"/>
      <c r="EI56" s="157"/>
      <c r="EJ56" s="157"/>
      <c r="EK56" s="157"/>
      <c r="EL56" s="157"/>
      <c r="EM56" s="157"/>
      <c r="EN56" s="157"/>
      <c r="EO56" s="157"/>
      <c r="EP56" s="157"/>
      <c r="EQ56" s="157"/>
      <c r="ER56" s="157"/>
      <c r="ES56" s="157"/>
      <c r="ET56" s="157"/>
      <c r="EU56" s="157"/>
      <c r="EV56" s="157"/>
      <c r="EW56" s="157"/>
      <c r="EX56" s="157"/>
      <c r="EY56" s="157"/>
      <c r="EZ56" s="157"/>
      <c r="FA56" s="157"/>
      <c r="FB56" s="157"/>
      <c r="FC56" s="157"/>
      <c r="FD56" s="157"/>
      <c r="FE56" s="157"/>
      <c r="FF56" s="157"/>
      <c r="FG56" s="157"/>
      <c r="FH56" s="157"/>
      <c r="FI56" s="157"/>
      <c r="FJ56" s="157"/>
      <c r="FK56" s="157"/>
      <c r="FL56" s="157"/>
      <c r="FM56" s="157"/>
      <c r="FN56" s="157"/>
      <c r="FO56" s="157"/>
      <c r="FP56" s="157"/>
      <c r="FQ56" s="157"/>
      <c r="FR56" s="157"/>
      <c r="FS56" s="157"/>
      <c r="FT56" s="157"/>
      <c r="FU56" s="157"/>
      <c r="FV56" s="157"/>
      <c r="FW56" s="157"/>
      <c r="FX56" s="157"/>
      <c r="FY56" s="157"/>
      <c r="FZ56" s="157"/>
      <c r="GA56" s="157"/>
      <c r="GB56" s="157"/>
      <c r="GC56" s="157"/>
      <c r="GD56" s="157"/>
      <c r="GE56" s="157"/>
      <c r="GF56" s="157"/>
      <c r="GG56" s="157"/>
      <c r="GH56" s="157"/>
      <c r="GI56" s="157"/>
      <c r="GJ56" s="157"/>
      <c r="GK56" s="157"/>
      <c r="GL56" s="157"/>
      <c r="GM56" s="157"/>
      <c r="GN56" s="157"/>
      <c r="GO56" s="157"/>
      <c r="GP56" s="157"/>
      <c r="GQ56" s="157"/>
      <c r="GR56" s="157"/>
      <c r="GS56" s="157"/>
      <c r="GT56" s="157"/>
      <c r="GU56" s="157"/>
    </row>
    <row r="57" spans="2:206" ht="14.25" x14ac:dyDescent="0.45">
      <c r="B57" s="292">
        <v>1</v>
      </c>
      <c r="C57" s="292">
        <v>2</v>
      </c>
      <c r="D57" s="292">
        <v>3</v>
      </c>
      <c r="E57" s="292">
        <v>4</v>
      </c>
      <c r="F57" s="292">
        <v>5</v>
      </c>
      <c r="G57" s="292">
        <v>6</v>
      </c>
      <c r="H57" s="292">
        <v>7</v>
      </c>
      <c r="I57" s="292">
        <v>8</v>
      </c>
      <c r="J57" s="292">
        <v>9</v>
      </c>
      <c r="K57" s="292">
        <v>10</v>
      </c>
      <c r="L57" s="292">
        <v>11</v>
      </c>
      <c r="M57" s="292">
        <v>12</v>
      </c>
      <c r="N57" s="292">
        <v>13</v>
      </c>
      <c r="O57" s="292">
        <v>14</v>
      </c>
      <c r="P57" s="292">
        <v>15</v>
      </c>
      <c r="Q57" s="292">
        <v>16</v>
      </c>
      <c r="R57" s="292">
        <v>17</v>
      </c>
      <c r="S57" s="292">
        <v>18</v>
      </c>
      <c r="T57" s="292">
        <v>19</v>
      </c>
      <c r="U57" s="292">
        <v>20</v>
      </c>
      <c r="V57" s="292">
        <v>21</v>
      </c>
      <c r="W57" s="292">
        <v>22</v>
      </c>
      <c r="X57" s="292">
        <v>23</v>
      </c>
      <c r="Y57" s="292">
        <v>24</v>
      </c>
      <c r="Z57" s="292">
        <v>25</v>
      </c>
      <c r="AA57" s="292">
        <v>26</v>
      </c>
      <c r="AB57" s="292">
        <v>27</v>
      </c>
      <c r="AC57" s="292">
        <v>28</v>
      </c>
      <c r="AD57" s="292">
        <v>29</v>
      </c>
      <c r="AE57" s="292">
        <v>30</v>
      </c>
      <c r="AF57" s="292">
        <v>31</v>
      </c>
      <c r="AG57" s="292">
        <v>32</v>
      </c>
      <c r="AH57" s="292">
        <v>33</v>
      </c>
      <c r="AI57" s="292">
        <v>34</v>
      </c>
      <c r="AJ57" s="292">
        <v>35</v>
      </c>
      <c r="AK57" s="292">
        <v>36</v>
      </c>
      <c r="AL57" s="292">
        <v>37</v>
      </c>
      <c r="AM57" s="292">
        <v>38</v>
      </c>
      <c r="AN57" s="292">
        <v>39</v>
      </c>
      <c r="AO57" s="292">
        <v>40</v>
      </c>
      <c r="AP57" s="292">
        <v>41</v>
      </c>
      <c r="AQ57" s="292">
        <v>42</v>
      </c>
      <c r="AR57" s="292">
        <v>43</v>
      </c>
      <c r="AS57" s="292">
        <v>44</v>
      </c>
      <c r="AT57" s="292">
        <v>45</v>
      </c>
      <c r="AU57" s="292">
        <v>46</v>
      </c>
      <c r="AV57" s="292">
        <v>47</v>
      </c>
      <c r="AW57" s="292">
        <v>48</v>
      </c>
      <c r="AX57" s="292">
        <v>49</v>
      </c>
      <c r="AY57" s="292">
        <v>50</v>
      </c>
      <c r="AZ57" s="292">
        <v>51</v>
      </c>
      <c r="BA57" s="292">
        <v>52</v>
      </c>
      <c r="BB57" s="292">
        <v>53</v>
      </c>
      <c r="BC57" s="292">
        <v>54</v>
      </c>
      <c r="BD57" s="292">
        <v>55</v>
      </c>
      <c r="BE57" s="292">
        <v>56</v>
      </c>
      <c r="BF57" s="292">
        <v>57</v>
      </c>
      <c r="BG57" s="292">
        <v>58</v>
      </c>
      <c r="BH57" s="292">
        <v>59</v>
      </c>
      <c r="BI57" s="292">
        <v>60</v>
      </c>
      <c r="BJ57" s="292">
        <v>61</v>
      </c>
      <c r="BK57" s="292">
        <v>62</v>
      </c>
      <c r="BL57" s="292">
        <v>63</v>
      </c>
      <c r="BM57" s="292">
        <v>64</v>
      </c>
      <c r="BN57" s="292">
        <v>65</v>
      </c>
      <c r="BO57" s="292">
        <v>66</v>
      </c>
      <c r="BP57" s="292">
        <v>67</v>
      </c>
      <c r="BQ57" s="292">
        <v>68</v>
      </c>
      <c r="BR57" s="292">
        <v>69</v>
      </c>
      <c r="BS57" s="292">
        <v>70</v>
      </c>
      <c r="BT57" s="292">
        <v>71</v>
      </c>
      <c r="BU57" s="292">
        <v>72</v>
      </c>
      <c r="BV57" s="292">
        <v>73</v>
      </c>
      <c r="BW57" s="292">
        <v>74</v>
      </c>
      <c r="BX57" s="292">
        <v>75</v>
      </c>
      <c r="BY57" s="292">
        <v>76</v>
      </c>
      <c r="BZ57" s="292">
        <v>77</v>
      </c>
      <c r="CA57" s="292">
        <v>78</v>
      </c>
      <c r="CB57" s="292">
        <v>79</v>
      </c>
      <c r="CC57" s="292">
        <v>80</v>
      </c>
      <c r="CD57" s="292">
        <v>81</v>
      </c>
      <c r="CE57" s="292">
        <v>82</v>
      </c>
      <c r="CF57" s="292">
        <v>83</v>
      </c>
      <c r="CG57" s="292">
        <v>84</v>
      </c>
      <c r="CH57" s="292">
        <v>85</v>
      </c>
      <c r="CI57" s="292">
        <v>86</v>
      </c>
      <c r="CJ57" s="292">
        <v>87</v>
      </c>
      <c r="CK57" s="292">
        <v>88</v>
      </c>
      <c r="CL57" s="292">
        <v>89</v>
      </c>
      <c r="CM57" s="292">
        <v>90</v>
      </c>
      <c r="CN57" s="292">
        <v>91</v>
      </c>
      <c r="CO57" s="292">
        <v>92</v>
      </c>
      <c r="CP57" s="292">
        <v>93</v>
      </c>
      <c r="CQ57" s="292">
        <v>94</v>
      </c>
      <c r="CR57" s="292">
        <v>95</v>
      </c>
      <c r="CS57" s="292">
        <v>96</v>
      </c>
      <c r="CT57" s="292">
        <v>97</v>
      </c>
      <c r="CU57" s="292">
        <v>98</v>
      </c>
      <c r="CV57" s="292">
        <v>99</v>
      </c>
      <c r="CW57" s="292">
        <v>100</v>
      </c>
      <c r="CX57" s="292">
        <v>101</v>
      </c>
      <c r="CY57" s="292">
        <v>102</v>
      </c>
      <c r="CZ57" s="292">
        <v>103</v>
      </c>
      <c r="DA57" s="292">
        <v>104</v>
      </c>
      <c r="DB57" s="292">
        <v>105</v>
      </c>
      <c r="DC57" s="292">
        <v>106</v>
      </c>
      <c r="DD57" s="292">
        <v>107</v>
      </c>
      <c r="DE57" s="292">
        <v>108</v>
      </c>
      <c r="DF57" s="292">
        <v>109</v>
      </c>
      <c r="DG57" s="292">
        <v>110</v>
      </c>
      <c r="DH57" s="292">
        <v>111</v>
      </c>
      <c r="DI57" s="292">
        <v>112</v>
      </c>
      <c r="DJ57" s="292">
        <v>113</v>
      </c>
      <c r="DK57" s="292">
        <v>114</v>
      </c>
      <c r="DL57" s="292">
        <v>115</v>
      </c>
      <c r="DM57" s="292">
        <v>116</v>
      </c>
      <c r="DN57" s="292">
        <v>117</v>
      </c>
      <c r="DO57" s="292">
        <v>118</v>
      </c>
      <c r="DP57" s="292">
        <v>119</v>
      </c>
      <c r="DQ57" s="292">
        <v>120</v>
      </c>
      <c r="DR57" s="292">
        <v>121</v>
      </c>
      <c r="DS57" s="292">
        <v>122</v>
      </c>
      <c r="DT57" s="292">
        <v>123</v>
      </c>
      <c r="DU57" s="292">
        <v>124</v>
      </c>
      <c r="DV57" s="292">
        <v>125</v>
      </c>
      <c r="DW57" s="292">
        <v>126</v>
      </c>
      <c r="DX57" s="292">
        <v>127</v>
      </c>
      <c r="DY57" s="292">
        <v>128</v>
      </c>
      <c r="DZ57" s="292">
        <v>129</v>
      </c>
      <c r="EA57" s="292">
        <v>130</v>
      </c>
      <c r="EB57" s="292">
        <v>131</v>
      </c>
      <c r="EC57" s="292">
        <v>132</v>
      </c>
      <c r="ED57" s="292">
        <v>133</v>
      </c>
      <c r="EE57" s="292">
        <v>134</v>
      </c>
      <c r="EF57" s="292">
        <v>135</v>
      </c>
      <c r="EG57" s="292">
        <v>136</v>
      </c>
      <c r="EH57" s="292">
        <v>137</v>
      </c>
      <c r="EI57" s="292">
        <v>138</v>
      </c>
      <c r="EJ57" s="292">
        <v>139</v>
      </c>
      <c r="EK57" s="292">
        <v>140</v>
      </c>
      <c r="EL57" s="292">
        <v>141</v>
      </c>
      <c r="EM57" s="292">
        <v>142</v>
      </c>
      <c r="EN57" s="292">
        <v>143</v>
      </c>
      <c r="EO57" s="292">
        <v>144</v>
      </c>
      <c r="EP57" s="292">
        <v>145</v>
      </c>
      <c r="EQ57" s="292">
        <v>146</v>
      </c>
      <c r="ER57" s="292">
        <v>147</v>
      </c>
      <c r="ES57" s="292">
        <v>148</v>
      </c>
      <c r="ET57" s="292">
        <v>149</v>
      </c>
      <c r="EU57" s="292">
        <v>150</v>
      </c>
      <c r="EV57" s="292">
        <v>151</v>
      </c>
      <c r="EW57" s="292">
        <v>152</v>
      </c>
      <c r="EX57" s="292">
        <v>153</v>
      </c>
      <c r="EY57" s="292">
        <v>154</v>
      </c>
      <c r="EZ57" s="292">
        <v>155</v>
      </c>
      <c r="FA57" s="292">
        <v>156</v>
      </c>
      <c r="FB57" s="292">
        <v>157</v>
      </c>
      <c r="FC57" s="292">
        <v>158</v>
      </c>
      <c r="FD57" s="292">
        <v>159</v>
      </c>
      <c r="FE57" s="292">
        <v>160</v>
      </c>
      <c r="FF57" s="292">
        <v>161</v>
      </c>
      <c r="FG57" s="292">
        <v>162</v>
      </c>
      <c r="FH57" s="292">
        <v>163</v>
      </c>
      <c r="FI57" s="292">
        <v>164</v>
      </c>
      <c r="FJ57" s="292">
        <v>165</v>
      </c>
      <c r="FK57" s="292">
        <v>166</v>
      </c>
      <c r="FL57" s="292">
        <v>167</v>
      </c>
      <c r="FM57" s="292">
        <v>168</v>
      </c>
      <c r="FN57" s="292">
        <v>169</v>
      </c>
      <c r="FO57" s="292">
        <v>170</v>
      </c>
      <c r="FP57" s="292">
        <v>171</v>
      </c>
      <c r="FQ57" s="292">
        <v>172</v>
      </c>
      <c r="FR57" s="292">
        <v>173</v>
      </c>
      <c r="FS57" s="292">
        <v>174</v>
      </c>
      <c r="FT57" s="292">
        <v>175</v>
      </c>
      <c r="FU57" s="292">
        <v>176</v>
      </c>
      <c r="FV57" s="292">
        <v>177</v>
      </c>
      <c r="FW57" s="292">
        <v>178</v>
      </c>
      <c r="FX57" s="292">
        <v>179</v>
      </c>
      <c r="FY57" s="292">
        <v>180</v>
      </c>
      <c r="FZ57" s="292">
        <v>181</v>
      </c>
      <c r="GA57" s="292">
        <v>182</v>
      </c>
      <c r="GB57" s="292">
        <v>183</v>
      </c>
      <c r="GC57" s="292">
        <v>184</v>
      </c>
      <c r="GD57" s="292">
        <v>185</v>
      </c>
      <c r="GE57" s="292">
        <v>186</v>
      </c>
      <c r="GF57" s="292">
        <v>187</v>
      </c>
      <c r="GG57" s="292">
        <v>188</v>
      </c>
      <c r="GH57" s="292">
        <v>189</v>
      </c>
      <c r="GI57" s="292">
        <v>190</v>
      </c>
      <c r="GJ57" s="292">
        <v>191</v>
      </c>
      <c r="GK57" s="292">
        <v>192</v>
      </c>
      <c r="GL57" s="292">
        <v>193</v>
      </c>
      <c r="GM57" s="292">
        <v>194</v>
      </c>
      <c r="GN57" s="292">
        <v>195</v>
      </c>
      <c r="GO57" s="292">
        <v>196</v>
      </c>
      <c r="GP57" s="292">
        <v>197</v>
      </c>
      <c r="GQ57" s="292">
        <v>198</v>
      </c>
      <c r="GR57" s="292">
        <v>199</v>
      </c>
      <c r="GS57" s="292">
        <v>200</v>
      </c>
      <c r="GT57" s="292">
        <v>201</v>
      </c>
      <c r="GU57" s="292">
        <v>202</v>
      </c>
      <c r="GV57" s="292">
        <v>203</v>
      </c>
      <c r="GW57" s="292">
        <v>204</v>
      </c>
      <c r="GX57" s="292">
        <v>205</v>
      </c>
    </row>
    <row r="58" spans="2:206" x14ac:dyDescent="0.35">
      <c r="C58" s="157"/>
      <c r="D58" s="157"/>
      <c r="E58" s="157"/>
      <c r="F58" s="157"/>
      <c r="G58" s="157"/>
      <c r="H58" s="157"/>
      <c r="I58" s="157"/>
      <c r="J58" s="157"/>
      <c r="K58" s="157"/>
      <c r="L58" s="157"/>
      <c r="M58" s="157"/>
      <c r="N58" s="157"/>
      <c r="O58" s="157"/>
      <c r="P58" s="157"/>
      <c r="Q58" s="157"/>
      <c r="R58" s="157"/>
      <c r="S58" s="157"/>
      <c r="T58" s="157"/>
      <c r="U58" s="157"/>
      <c r="V58" s="157"/>
      <c r="W58" s="157"/>
      <c r="X58" s="157"/>
      <c r="Y58" s="157"/>
      <c r="Z58" s="157"/>
      <c r="AA58" s="157"/>
      <c r="AB58" s="157"/>
      <c r="AC58" s="157"/>
      <c r="AD58" s="157"/>
      <c r="AE58" s="157"/>
      <c r="AF58" s="157"/>
      <c r="AG58" s="157"/>
      <c r="AH58" s="157"/>
      <c r="AI58" s="157"/>
      <c r="AJ58" s="157"/>
      <c r="AK58" s="157"/>
      <c r="AL58" s="157"/>
      <c r="AM58" s="157"/>
      <c r="AN58" s="157"/>
      <c r="AO58" s="157"/>
      <c r="AP58" s="157"/>
      <c r="AQ58" s="157"/>
      <c r="AR58" s="157"/>
      <c r="AS58" s="157"/>
      <c r="AT58" s="157"/>
      <c r="AU58" s="157"/>
      <c r="AV58" s="157"/>
      <c r="AW58" s="157"/>
      <c r="AX58" s="157"/>
      <c r="AY58" s="157"/>
      <c r="AZ58" s="157"/>
      <c r="BA58" s="157"/>
      <c r="BB58" s="157"/>
      <c r="BC58" s="157"/>
      <c r="BD58" s="157"/>
      <c r="BE58" s="157"/>
      <c r="BF58" s="157"/>
      <c r="BG58" s="157"/>
      <c r="BH58" s="157"/>
      <c r="BI58" s="157"/>
      <c r="BJ58" s="157"/>
      <c r="BK58" s="157"/>
      <c r="BL58" s="157"/>
      <c r="BM58" s="157"/>
      <c r="BN58" s="157"/>
      <c r="BO58" s="157"/>
      <c r="BP58" s="157"/>
      <c r="BQ58" s="157"/>
      <c r="BR58" s="157"/>
      <c r="BS58" s="157"/>
      <c r="BT58" s="157"/>
      <c r="BU58" s="157"/>
      <c r="BV58" s="157"/>
      <c r="BW58" s="157"/>
      <c r="BX58" s="157"/>
      <c r="BY58" s="157"/>
      <c r="BZ58" s="157"/>
      <c r="CA58" s="157"/>
      <c r="CB58" s="157"/>
      <c r="CC58" s="157"/>
      <c r="CD58" s="157"/>
      <c r="CE58" s="157"/>
      <c r="CF58" s="157"/>
      <c r="CG58" s="157"/>
      <c r="CH58" s="157"/>
      <c r="CI58" s="157"/>
      <c r="CJ58" s="157"/>
      <c r="CK58" s="157"/>
      <c r="CL58" s="157"/>
      <c r="CM58" s="157"/>
      <c r="CN58" s="157"/>
      <c r="CO58" s="157"/>
      <c r="CP58" s="157"/>
      <c r="CQ58" s="157"/>
      <c r="CR58" s="157"/>
      <c r="CS58" s="157"/>
      <c r="CT58" s="157"/>
      <c r="CU58" s="157"/>
      <c r="CV58" s="157"/>
      <c r="CW58" s="157"/>
      <c r="CX58" s="157"/>
      <c r="CY58" s="157"/>
      <c r="CZ58" s="157"/>
      <c r="DA58" s="157"/>
      <c r="DB58" s="157"/>
      <c r="DC58" s="157"/>
      <c r="DD58" s="157"/>
      <c r="DE58" s="157"/>
      <c r="DF58" s="157"/>
      <c r="DG58" s="157"/>
      <c r="DH58" s="157"/>
      <c r="DI58" s="157"/>
      <c r="DJ58" s="157"/>
      <c r="DK58" s="157"/>
      <c r="DL58" s="157"/>
      <c r="DM58" s="157"/>
      <c r="DN58" s="157"/>
      <c r="DO58" s="157"/>
      <c r="DP58" s="157"/>
      <c r="DQ58" s="157"/>
      <c r="DR58" s="157"/>
      <c r="DS58" s="157"/>
      <c r="DT58" s="157"/>
      <c r="DU58" s="157"/>
      <c r="DV58" s="157"/>
      <c r="DW58" s="157"/>
      <c r="DX58" s="157"/>
      <c r="DY58" s="157"/>
      <c r="DZ58" s="157"/>
      <c r="EA58" s="157"/>
      <c r="EB58" s="157"/>
      <c r="EC58" s="157"/>
      <c r="ED58" s="157"/>
      <c r="EE58" s="157"/>
      <c r="EF58" s="157"/>
      <c r="EG58" s="157"/>
      <c r="EH58" s="157"/>
      <c r="EI58" s="157"/>
      <c r="EJ58" s="157"/>
      <c r="EK58" s="157"/>
      <c r="EL58" s="157"/>
      <c r="EM58" s="157"/>
      <c r="EN58" s="157"/>
      <c r="EO58" s="157"/>
      <c r="EP58" s="157"/>
      <c r="EQ58" s="157"/>
      <c r="ER58" s="157"/>
      <c r="ES58" s="157"/>
      <c r="ET58" s="157"/>
      <c r="EU58" s="157"/>
      <c r="EV58" s="157"/>
      <c r="EW58" s="157"/>
      <c r="EX58" s="157"/>
      <c r="EY58" s="157"/>
      <c r="EZ58" s="157"/>
      <c r="FA58" s="157"/>
      <c r="FB58" s="157"/>
      <c r="FC58" s="157"/>
      <c r="FD58" s="157"/>
      <c r="FE58" s="157"/>
      <c r="FF58" s="157"/>
      <c r="FG58" s="157"/>
      <c r="FH58" s="157"/>
      <c r="FI58" s="157"/>
      <c r="FJ58" s="157"/>
      <c r="FK58" s="157"/>
      <c r="FL58" s="157"/>
      <c r="FM58" s="157"/>
      <c r="FN58" s="157"/>
      <c r="FO58" s="157"/>
      <c r="FP58" s="157"/>
      <c r="FQ58" s="157"/>
      <c r="FR58" s="157"/>
      <c r="FS58" s="157"/>
      <c r="FT58" s="157"/>
      <c r="FU58" s="157"/>
      <c r="FV58" s="157"/>
      <c r="FW58" s="157"/>
      <c r="FX58" s="157"/>
      <c r="FY58" s="157"/>
      <c r="FZ58" s="157"/>
      <c r="GA58" s="157"/>
      <c r="GB58" s="157"/>
      <c r="GC58" s="157"/>
      <c r="GD58" s="157"/>
      <c r="GE58" s="157"/>
      <c r="GF58" s="157"/>
      <c r="GG58" s="157"/>
      <c r="GH58" s="157"/>
      <c r="GI58" s="157"/>
      <c r="GJ58" s="157"/>
      <c r="GK58" s="157"/>
      <c r="GL58" s="157"/>
      <c r="GM58" s="157"/>
      <c r="GN58" s="157"/>
      <c r="GO58" s="157"/>
      <c r="GP58" s="157"/>
      <c r="GQ58" s="157"/>
      <c r="GR58" s="157"/>
      <c r="GS58" s="157"/>
      <c r="GT58" s="157"/>
      <c r="GU58" s="157"/>
    </row>
    <row r="59" spans="2:206" x14ac:dyDescent="0.35">
      <c r="C59" s="157"/>
      <c r="D59" s="157"/>
      <c r="E59" s="157"/>
      <c r="F59" s="157"/>
      <c r="G59" s="157"/>
      <c r="H59" s="157"/>
      <c r="I59" s="157"/>
      <c r="J59" s="157"/>
      <c r="K59" s="157"/>
      <c r="L59" s="157"/>
      <c r="M59" s="157"/>
      <c r="N59" s="157"/>
      <c r="O59" s="157"/>
      <c r="P59" s="157"/>
      <c r="Q59" s="157"/>
      <c r="R59" s="157"/>
      <c r="S59" s="157"/>
      <c r="T59" s="157"/>
      <c r="U59" s="157"/>
      <c r="V59" s="157"/>
      <c r="W59" s="157"/>
      <c r="X59" s="157"/>
      <c r="Y59" s="157"/>
      <c r="Z59" s="157"/>
      <c r="AA59" s="157"/>
      <c r="AB59" s="157"/>
      <c r="AC59" s="157"/>
      <c r="AD59" s="157"/>
      <c r="AE59" s="157"/>
      <c r="AF59" s="157"/>
      <c r="AG59" s="157"/>
      <c r="AH59" s="157"/>
      <c r="AI59" s="157"/>
      <c r="AJ59" s="157"/>
      <c r="AK59" s="157"/>
      <c r="AL59" s="157"/>
      <c r="AM59" s="157"/>
      <c r="AN59" s="157"/>
      <c r="AO59" s="157"/>
      <c r="AP59" s="157"/>
      <c r="AQ59" s="157"/>
      <c r="AR59" s="157"/>
      <c r="AS59" s="157"/>
      <c r="AT59" s="157"/>
      <c r="AU59" s="157"/>
      <c r="AV59" s="157"/>
      <c r="AW59" s="157"/>
      <c r="AX59" s="157"/>
      <c r="AY59" s="157"/>
      <c r="AZ59" s="157"/>
      <c r="BA59" s="157"/>
      <c r="BB59" s="157"/>
      <c r="BC59" s="157"/>
      <c r="BD59" s="157"/>
      <c r="BE59" s="157"/>
      <c r="BF59" s="157"/>
      <c r="BG59" s="157"/>
      <c r="BH59" s="157"/>
      <c r="BI59" s="157"/>
      <c r="BJ59" s="157"/>
      <c r="BK59" s="157"/>
      <c r="BL59" s="157"/>
      <c r="BM59" s="157"/>
      <c r="BN59" s="157"/>
      <c r="BO59" s="157"/>
      <c r="BP59" s="157"/>
      <c r="BQ59" s="157"/>
      <c r="BR59" s="157"/>
      <c r="BS59" s="157"/>
      <c r="BT59" s="157"/>
      <c r="BU59" s="157"/>
      <c r="BV59" s="157"/>
      <c r="BW59" s="157"/>
      <c r="BX59" s="157"/>
      <c r="BY59" s="157"/>
      <c r="BZ59" s="157"/>
      <c r="CA59" s="157"/>
      <c r="CB59" s="157"/>
      <c r="CC59" s="157"/>
      <c r="CD59" s="157"/>
      <c r="CE59" s="157"/>
      <c r="CF59" s="157"/>
      <c r="CG59" s="157"/>
      <c r="CH59" s="157"/>
      <c r="CI59" s="157"/>
      <c r="CJ59" s="157"/>
      <c r="CK59" s="157"/>
      <c r="CL59" s="157"/>
      <c r="CM59" s="157"/>
      <c r="CN59" s="157"/>
      <c r="CO59" s="157"/>
      <c r="CP59" s="157"/>
      <c r="CQ59" s="157"/>
      <c r="CR59" s="157"/>
      <c r="CS59" s="157"/>
      <c r="CT59" s="157"/>
      <c r="CU59" s="157"/>
      <c r="CV59" s="157"/>
      <c r="CW59" s="157"/>
      <c r="CX59" s="157"/>
      <c r="CY59" s="157"/>
      <c r="CZ59" s="157"/>
      <c r="DA59" s="157"/>
      <c r="DB59" s="157"/>
      <c r="DC59" s="157"/>
      <c r="DD59" s="157"/>
      <c r="DE59" s="157"/>
      <c r="DF59" s="157"/>
      <c r="DG59" s="157"/>
      <c r="DH59" s="157"/>
      <c r="DI59" s="157"/>
      <c r="DJ59" s="157"/>
      <c r="DK59" s="157"/>
      <c r="DL59" s="157"/>
      <c r="DM59" s="157"/>
      <c r="DN59" s="157"/>
      <c r="DO59" s="157"/>
      <c r="DP59" s="157"/>
      <c r="DQ59" s="157"/>
      <c r="DR59" s="157"/>
      <c r="DS59" s="157"/>
      <c r="DT59" s="157"/>
      <c r="DU59" s="157"/>
      <c r="DV59" s="157"/>
      <c r="DW59" s="157"/>
      <c r="DX59" s="157"/>
      <c r="DY59" s="157"/>
      <c r="DZ59" s="157"/>
      <c r="EA59" s="157"/>
      <c r="EB59" s="157"/>
      <c r="EC59" s="157"/>
      <c r="ED59" s="157"/>
      <c r="EE59" s="157"/>
      <c r="EF59" s="157"/>
      <c r="EG59" s="157"/>
      <c r="EH59" s="157"/>
      <c r="EI59" s="157"/>
      <c r="EJ59" s="157"/>
      <c r="EK59" s="157"/>
      <c r="EL59" s="157"/>
      <c r="EM59" s="157"/>
      <c r="EN59" s="157"/>
      <c r="EO59" s="157"/>
      <c r="EP59" s="157"/>
      <c r="EQ59" s="157"/>
      <c r="ER59" s="157"/>
      <c r="ES59" s="157"/>
      <c r="ET59" s="157"/>
      <c r="EU59" s="157"/>
      <c r="EV59" s="157"/>
      <c r="EW59" s="157"/>
      <c r="EX59" s="157"/>
      <c r="EY59" s="157"/>
      <c r="EZ59" s="157"/>
      <c r="FA59" s="157"/>
      <c r="FB59" s="157"/>
      <c r="FC59" s="157"/>
      <c r="FD59" s="157"/>
      <c r="FE59" s="157"/>
      <c r="FF59" s="157"/>
      <c r="FG59" s="157"/>
      <c r="FH59" s="157"/>
      <c r="FI59" s="157"/>
      <c r="FJ59" s="157"/>
      <c r="FK59" s="157"/>
      <c r="FL59" s="157"/>
      <c r="FM59" s="157"/>
      <c r="FN59" s="157"/>
      <c r="FO59" s="157"/>
      <c r="FP59" s="157"/>
      <c r="FQ59" s="157"/>
      <c r="FR59" s="157"/>
      <c r="FS59" s="157"/>
      <c r="FT59" s="157"/>
      <c r="FU59" s="157"/>
      <c r="FV59" s="157"/>
      <c r="FW59" s="157"/>
      <c r="FX59" s="157"/>
      <c r="FY59" s="157"/>
      <c r="FZ59" s="157"/>
      <c r="GA59" s="157"/>
      <c r="GB59" s="157"/>
      <c r="GC59" s="157"/>
      <c r="GD59" s="157"/>
      <c r="GE59" s="157"/>
      <c r="GF59" s="157"/>
      <c r="GG59" s="157"/>
      <c r="GH59" s="157"/>
      <c r="GI59" s="157"/>
      <c r="GJ59" s="157"/>
      <c r="GK59" s="157"/>
      <c r="GL59" s="157"/>
      <c r="GM59" s="157"/>
      <c r="GN59" s="157"/>
      <c r="GO59" s="157"/>
      <c r="GP59" s="157"/>
      <c r="GQ59" s="157"/>
      <c r="GR59" s="157"/>
      <c r="GS59" s="157"/>
      <c r="GT59" s="157"/>
      <c r="GU59" s="157"/>
    </row>
  </sheetData>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X59"/>
  <sheetViews>
    <sheetView workbookViewId="0">
      <selection activeCell="A25" sqref="A25"/>
    </sheetView>
  </sheetViews>
  <sheetFormatPr defaultRowHeight="12.75" x14ac:dyDescent="0.35"/>
  <cols>
    <col min="2" max="2" width="27.3984375" bestFit="1" customWidth="1"/>
  </cols>
  <sheetData>
    <row r="1" spans="1:206" ht="15" x14ac:dyDescent="0.4">
      <c r="A1" s="159" t="s">
        <v>193</v>
      </c>
    </row>
    <row r="2" spans="1:206" x14ac:dyDescent="0.35">
      <c r="A2" s="157" t="s">
        <v>183</v>
      </c>
      <c r="B2" t="s">
        <v>183</v>
      </c>
      <c r="C2" t="s">
        <v>540</v>
      </c>
      <c r="O2" t="s">
        <v>541</v>
      </c>
      <c r="AA2" t="s">
        <v>542</v>
      </c>
      <c r="AM2" t="s">
        <v>543</v>
      </c>
      <c r="AY2" t="s">
        <v>544</v>
      </c>
      <c r="BK2" t="s">
        <v>545</v>
      </c>
      <c r="BW2" t="s">
        <v>546</v>
      </c>
      <c r="CI2" t="s">
        <v>547</v>
      </c>
      <c r="CU2" t="s">
        <v>548</v>
      </c>
      <c r="DG2" t="s">
        <v>549</v>
      </c>
      <c r="DS2" t="s">
        <v>550</v>
      </c>
      <c r="EE2" t="s">
        <v>551</v>
      </c>
      <c r="EQ2" t="s">
        <v>552</v>
      </c>
      <c r="FC2" t="s">
        <v>553</v>
      </c>
      <c r="FO2" t="s">
        <v>554</v>
      </c>
      <c r="GA2" t="s">
        <v>555</v>
      </c>
      <c r="GM2" t="s">
        <v>556</v>
      </c>
    </row>
    <row r="3" spans="1:206" x14ac:dyDescent="0.35">
      <c r="C3" t="s">
        <v>198</v>
      </c>
      <c r="F3" t="s">
        <v>557</v>
      </c>
      <c r="I3" t="s">
        <v>558</v>
      </c>
      <c r="L3" t="s">
        <v>523</v>
      </c>
      <c r="O3" t="s">
        <v>198</v>
      </c>
      <c r="R3" t="s">
        <v>557</v>
      </c>
      <c r="U3" t="s">
        <v>558</v>
      </c>
      <c r="X3" t="s">
        <v>523</v>
      </c>
      <c r="AA3" t="s">
        <v>198</v>
      </c>
      <c r="AD3" t="s">
        <v>557</v>
      </c>
      <c r="AG3" t="s">
        <v>558</v>
      </c>
      <c r="AJ3" t="s">
        <v>523</v>
      </c>
      <c r="AM3" t="s">
        <v>198</v>
      </c>
      <c r="AP3" t="s">
        <v>557</v>
      </c>
      <c r="AS3" t="s">
        <v>558</v>
      </c>
      <c r="AV3" t="s">
        <v>523</v>
      </c>
      <c r="AY3" t="s">
        <v>198</v>
      </c>
      <c r="BB3" t="s">
        <v>557</v>
      </c>
      <c r="BE3" t="s">
        <v>558</v>
      </c>
      <c r="BH3" t="s">
        <v>523</v>
      </c>
      <c r="BK3" t="s">
        <v>198</v>
      </c>
      <c r="BN3" t="s">
        <v>557</v>
      </c>
      <c r="BQ3" t="s">
        <v>558</v>
      </c>
      <c r="BT3" t="s">
        <v>523</v>
      </c>
      <c r="BW3" t="s">
        <v>198</v>
      </c>
      <c r="BZ3" t="s">
        <v>557</v>
      </c>
      <c r="CC3" t="s">
        <v>558</v>
      </c>
      <c r="CF3" t="s">
        <v>523</v>
      </c>
      <c r="CI3" t="s">
        <v>198</v>
      </c>
      <c r="CL3" t="s">
        <v>557</v>
      </c>
      <c r="CO3" t="s">
        <v>558</v>
      </c>
      <c r="CR3" t="s">
        <v>523</v>
      </c>
      <c r="CU3" t="s">
        <v>198</v>
      </c>
      <c r="CX3" t="s">
        <v>557</v>
      </c>
      <c r="DA3" t="s">
        <v>558</v>
      </c>
      <c r="DD3" t="s">
        <v>523</v>
      </c>
      <c r="DG3" t="s">
        <v>198</v>
      </c>
      <c r="DJ3" t="s">
        <v>557</v>
      </c>
      <c r="DM3" t="s">
        <v>558</v>
      </c>
      <c r="DP3" t="s">
        <v>523</v>
      </c>
      <c r="DS3" t="s">
        <v>198</v>
      </c>
      <c r="DV3" t="s">
        <v>557</v>
      </c>
      <c r="DY3" t="s">
        <v>558</v>
      </c>
      <c r="EB3" t="s">
        <v>523</v>
      </c>
      <c r="EE3" t="s">
        <v>198</v>
      </c>
      <c r="EH3" t="s">
        <v>557</v>
      </c>
      <c r="EK3" t="s">
        <v>558</v>
      </c>
      <c r="EN3" t="s">
        <v>523</v>
      </c>
      <c r="EQ3" t="s">
        <v>198</v>
      </c>
      <c r="ET3" t="s">
        <v>557</v>
      </c>
      <c r="EW3" t="s">
        <v>558</v>
      </c>
      <c r="EZ3" t="s">
        <v>523</v>
      </c>
      <c r="FC3" t="s">
        <v>198</v>
      </c>
      <c r="FF3" t="s">
        <v>557</v>
      </c>
      <c r="FI3" t="s">
        <v>558</v>
      </c>
      <c r="FL3" t="s">
        <v>523</v>
      </c>
      <c r="FO3" t="s">
        <v>198</v>
      </c>
      <c r="FR3" t="s">
        <v>557</v>
      </c>
      <c r="FU3" t="s">
        <v>558</v>
      </c>
      <c r="FX3" t="s">
        <v>523</v>
      </c>
      <c r="GA3" t="s">
        <v>198</v>
      </c>
      <c r="GD3" t="s">
        <v>557</v>
      </c>
      <c r="GG3" t="s">
        <v>558</v>
      </c>
      <c r="GJ3" t="s">
        <v>523</v>
      </c>
      <c r="GM3" t="s">
        <v>198</v>
      </c>
      <c r="GP3" t="s">
        <v>557</v>
      </c>
      <c r="GS3" t="s">
        <v>558</v>
      </c>
      <c r="GV3" t="s">
        <v>523</v>
      </c>
    </row>
    <row r="4" spans="1:206" x14ac:dyDescent="0.35">
      <c r="C4" t="s">
        <v>528</v>
      </c>
      <c r="F4" t="s">
        <v>528</v>
      </c>
      <c r="I4" t="s">
        <v>528</v>
      </c>
      <c r="O4" t="s">
        <v>528</v>
      </c>
      <c r="R4" t="s">
        <v>528</v>
      </c>
      <c r="U4" t="s">
        <v>528</v>
      </c>
      <c r="AA4" t="s">
        <v>528</v>
      </c>
      <c r="AD4" t="s">
        <v>528</v>
      </c>
      <c r="AG4" t="s">
        <v>528</v>
      </c>
      <c r="AM4" t="s">
        <v>528</v>
      </c>
      <c r="AP4" t="s">
        <v>528</v>
      </c>
      <c r="AS4" t="s">
        <v>528</v>
      </c>
      <c r="AY4" t="s">
        <v>528</v>
      </c>
      <c r="BB4" t="s">
        <v>528</v>
      </c>
      <c r="BE4" t="s">
        <v>528</v>
      </c>
      <c r="BK4" t="s">
        <v>528</v>
      </c>
      <c r="BN4" t="s">
        <v>528</v>
      </c>
      <c r="BQ4" t="s">
        <v>528</v>
      </c>
      <c r="BW4" t="s">
        <v>528</v>
      </c>
      <c r="BZ4" t="s">
        <v>528</v>
      </c>
      <c r="CC4" t="s">
        <v>528</v>
      </c>
      <c r="CI4" t="s">
        <v>528</v>
      </c>
      <c r="CL4" t="s">
        <v>528</v>
      </c>
      <c r="CO4" t="s">
        <v>528</v>
      </c>
      <c r="CU4" t="s">
        <v>528</v>
      </c>
      <c r="CX4" t="s">
        <v>528</v>
      </c>
      <c r="DA4" t="s">
        <v>528</v>
      </c>
      <c r="DG4" t="s">
        <v>528</v>
      </c>
      <c r="DJ4" t="s">
        <v>528</v>
      </c>
      <c r="DM4" t="s">
        <v>528</v>
      </c>
      <c r="DS4" t="s">
        <v>528</v>
      </c>
      <c r="DV4" t="s">
        <v>528</v>
      </c>
      <c r="DY4" t="s">
        <v>528</v>
      </c>
      <c r="EE4" t="s">
        <v>528</v>
      </c>
      <c r="EH4" t="s">
        <v>528</v>
      </c>
      <c r="EK4" t="s">
        <v>528</v>
      </c>
      <c r="EQ4" t="s">
        <v>528</v>
      </c>
      <c r="ET4" t="s">
        <v>528</v>
      </c>
      <c r="EW4" t="s">
        <v>528</v>
      </c>
      <c r="FC4" t="s">
        <v>528</v>
      </c>
      <c r="FF4" t="s">
        <v>528</v>
      </c>
      <c r="FI4" t="s">
        <v>528</v>
      </c>
      <c r="FO4" t="s">
        <v>528</v>
      </c>
      <c r="FR4" t="s">
        <v>528</v>
      </c>
      <c r="FU4" t="s">
        <v>528</v>
      </c>
      <c r="GA4" t="s">
        <v>528</v>
      </c>
      <c r="GD4" t="s">
        <v>528</v>
      </c>
      <c r="GG4" t="s">
        <v>528</v>
      </c>
      <c r="GM4" t="s">
        <v>528</v>
      </c>
      <c r="GP4" t="s">
        <v>528</v>
      </c>
      <c r="GS4" t="s">
        <v>528</v>
      </c>
    </row>
    <row r="5" spans="1:206" x14ac:dyDescent="0.35">
      <c r="C5" s="273" t="s">
        <v>412</v>
      </c>
      <c r="D5" s="274" t="s">
        <v>184</v>
      </c>
      <c r="E5" s="275" t="s">
        <v>236</v>
      </c>
      <c r="F5" s="273" t="s">
        <v>412</v>
      </c>
      <c r="G5" s="274" t="s">
        <v>184</v>
      </c>
      <c r="H5" s="275" t="s">
        <v>236</v>
      </c>
      <c r="I5" s="273" t="s">
        <v>412</v>
      </c>
      <c r="J5" s="274" t="s">
        <v>184</v>
      </c>
      <c r="K5" s="275" t="s">
        <v>236</v>
      </c>
      <c r="L5" s="273" t="s">
        <v>412</v>
      </c>
      <c r="M5" s="274" t="s">
        <v>184</v>
      </c>
      <c r="N5" s="275" t="s">
        <v>236</v>
      </c>
      <c r="O5" s="273" t="s">
        <v>412</v>
      </c>
      <c r="P5" s="274" t="s">
        <v>184</v>
      </c>
      <c r="Q5" s="275" t="s">
        <v>236</v>
      </c>
      <c r="R5" s="273" t="s">
        <v>412</v>
      </c>
      <c r="S5" s="274" t="s">
        <v>184</v>
      </c>
      <c r="T5" s="275" t="s">
        <v>236</v>
      </c>
      <c r="U5" s="273" t="s">
        <v>412</v>
      </c>
      <c r="V5" s="274" t="s">
        <v>184</v>
      </c>
      <c r="W5" s="275" t="s">
        <v>236</v>
      </c>
      <c r="X5" s="273" t="s">
        <v>412</v>
      </c>
      <c r="Y5" s="274" t="s">
        <v>184</v>
      </c>
      <c r="Z5" s="275" t="s">
        <v>236</v>
      </c>
      <c r="AA5" s="273" t="s">
        <v>412</v>
      </c>
      <c r="AB5" s="274" t="s">
        <v>184</v>
      </c>
      <c r="AC5" s="275" t="s">
        <v>236</v>
      </c>
      <c r="AD5" s="273" t="s">
        <v>412</v>
      </c>
      <c r="AE5" s="274" t="s">
        <v>184</v>
      </c>
      <c r="AF5" s="275" t="s">
        <v>236</v>
      </c>
      <c r="AG5" s="273" t="s">
        <v>412</v>
      </c>
      <c r="AH5" s="274" t="s">
        <v>184</v>
      </c>
      <c r="AI5" s="275" t="s">
        <v>236</v>
      </c>
      <c r="AJ5" s="273" t="s">
        <v>412</v>
      </c>
      <c r="AK5" s="274" t="s">
        <v>184</v>
      </c>
      <c r="AL5" s="275" t="s">
        <v>236</v>
      </c>
      <c r="AM5" s="273" t="s">
        <v>412</v>
      </c>
      <c r="AN5" s="274" t="s">
        <v>184</v>
      </c>
      <c r="AO5" s="275" t="s">
        <v>236</v>
      </c>
      <c r="AP5" s="273" t="s">
        <v>412</v>
      </c>
      <c r="AQ5" s="274" t="s">
        <v>184</v>
      </c>
      <c r="AR5" s="275" t="s">
        <v>236</v>
      </c>
      <c r="AS5" s="273" t="s">
        <v>412</v>
      </c>
      <c r="AT5" s="274" t="s">
        <v>184</v>
      </c>
      <c r="AU5" s="275" t="s">
        <v>236</v>
      </c>
      <c r="AV5" s="273" t="s">
        <v>412</v>
      </c>
      <c r="AW5" s="274" t="s">
        <v>184</v>
      </c>
      <c r="AX5" s="275" t="s">
        <v>236</v>
      </c>
      <c r="AY5" s="273" t="s">
        <v>412</v>
      </c>
      <c r="AZ5" s="274" t="s">
        <v>184</v>
      </c>
      <c r="BA5" s="275" t="s">
        <v>236</v>
      </c>
      <c r="BB5" s="273" t="s">
        <v>412</v>
      </c>
      <c r="BC5" s="274" t="s">
        <v>184</v>
      </c>
      <c r="BD5" s="275" t="s">
        <v>236</v>
      </c>
      <c r="BE5" s="273" t="s">
        <v>412</v>
      </c>
      <c r="BF5" s="274" t="s">
        <v>184</v>
      </c>
      <c r="BG5" s="275" t="s">
        <v>236</v>
      </c>
      <c r="BH5" s="273" t="s">
        <v>412</v>
      </c>
      <c r="BI5" s="274" t="s">
        <v>184</v>
      </c>
      <c r="BJ5" s="275" t="s">
        <v>236</v>
      </c>
      <c r="BK5" s="273" t="s">
        <v>412</v>
      </c>
      <c r="BL5" s="274" t="s">
        <v>184</v>
      </c>
      <c r="BM5" s="275" t="s">
        <v>236</v>
      </c>
      <c r="BN5" s="273" t="s">
        <v>412</v>
      </c>
      <c r="BO5" s="274" t="s">
        <v>184</v>
      </c>
      <c r="BP5" s="275" t="s">
        <v>236</v>
      </c>
      <c r="BQ5" s="273" t="s">
        <v>412</v>
      </c>
      <c r="BR5" s="274" t="s">
        <v>184</v>
      </c>
      <c r="BS5" s="275" t="s">
        <v>236</v>
      </c>
      <c r="BT5" s="273" t="s">
        <v>412</v>
      </c>
      <c r="BU5" s="274" t="s">
        <v>184</v>
      </c>
      <c r="BV5" s="275" t="s">
        <v>236</v>
      </c>
      <c r="BW5" s="273" t="s">
        <v>412</v>
      </c>
      <c r="BX5" s="274" t="s">
        <v>184</v>
      </c>
      <c r="BY5" s="275" t="s">
        <v>236</v>
      </c>
      <c r="BZ5" s="273" t="s">
        <v>412</v>
      </c>
      <c r="CA5" s="274" t="s">
        <v>184</v>
      </c>
      <c r="CB5" s="275" t="s">
        <v>236</v>
      </c>
      <c r="CC5" s="273" t="s">
        <v>412</v>
      </c>
      <c r="CD5" s="274" t="s">
        <v>184</v>
      </c>
      <c r="CE5" s="275" t="s">
        <v>236</v>
      </c>
      <c r="CF5" s="273" t="s">
        <v>412</v>
      </c>
      <c r="CG5" s="274" t="s">
        <v>184</v>
      </c>
      <c r="CH5" s="275" t="s">
        <v>236</v>
      </c>
      <c r="CI5" s="273" t="s">
        <v>412</v>
      </c>
      <c r="CJ5" s="274" t="s">
        <v>184</v>
      </c>
      <c r="CK5" s="275" t="s">
        <v>236</v>
      </c>
      <c r="CL5" s="273" t="s">
        <v>412</v>
      </c>
      <c r="CM5" s="274" t="s">
        <v>184</v>
      </c>
      <c r="CN5" s="275" t="s">
        <v>236</v>
      </c>
      <c r="CO5" s="273" t="s">
        <v>412</v>
      </c>
      <c r="CP5" s="274" t="s">
        <v>184</v>
      </c>
      <c r="CQ5" s="275" t="s">
        <v>236</v>
      </c>
      <c r="CR5" s="273" t="s">
        <v>412</v>
      </c>
      <c r="CS5" s="274" t="s">
        <v>184</v>
      </c>
      <c r="CT5" s="275" t="s">
        <v>236</v>
      </c>
      <c r="CU5" s="273" t="s">
        <v>412</v>
      </c>
      <c r="CV5" s="274" t="s">
        <v>184</v>
      </c>
      <c r="CW5" s="275" t="s">
        <v>236</v>
      </c>
      <c r="CX5" s="273" t="s">
        <v>412</v>
      </c>
      <c r="CY5" s="274" t="s">
        <v>184</v>
      </c>
      <c r="CZ5" s="275" t="s">
        <v>236</v>
      </c>
      <c r="DA5" s="273" t="s">
        <v>412</v>
      </c>
      <c r="DB5" s="274" t="s">
        <v>184</v>
      </c>
      <c r="DC5" s="275" t="s">
        <v>236</v>
      </c>
      <c r="DD5" s="273" t="s">
        <v>412</v>
      </c>
      <c r="DE5" s="274" t="s">
        <v>184</v>
      </c>
      <c r="DF5" s="275" t="s">
        <v>236</v>
      </c>
      <c r="DG5" s="273" t="s">
        <v>412</v>
      </c>
      <c r="DH5" s="274" t="s">
        <v>184</v>
      </c>
      <c r="DI5" s="275" t="s">
        <v>236</v>
      </c>
      <c r="DJ5" s="273" t="s">
        <v>412</v>
      </c>
      <c r="DK5" s="274" t="s">
        <v>184</v>
      </c>
      <c r="DL5" s="275" t="s">
        <v>236</v>
      </c>
      <c r="DM5" s="273" t="s">
        <v>412</v>
      </c>
      <c r="DN5" s="274" t="s">
        <v>184</v>
      </c>
      <c r="DO5" s="275" t="s">
        <v>236</v>
      </c>
      <c r="DP5" s="273" t="s">
        <v>412</v>
      </c>
      <c r="DQ5" s="274" t="s">
        <v>184</v>
      </c>
      <c r="DR5" s="275" t="s">
        <v>236</v>
      </c>
      <c r="DS5" s="273" t="s">
        <v>412</v>
      </c>
      <c r="DT5" s="274" t="s">
        <v>184</v>
      </c>
      <c r="DU5" s="275" t="s">
        <v>236</v>
      </c>
      <c r="DV5" s="273" t="s">
        <v>412</v>
      </c>
      <c r="DW5" s="274" t="s">
        <v>184</v>
      </c>
      <c r="DX5" s="275" t="s">
        <v>236</v>
      </c>
      <c r="DY5" s="273" t="s">
        <v>412</v>
      </c>
      <c r="DZ5" s="274" t="s">
        <v>184</v>
      </c>
      <c r="EA5" s="275" t="s">
        <v>236</v>
      </c>
      <c r="EB5" s="273" t="s">
        <v>412</v>
      </c>
      <c r="EC5" s="274" t="s">
        <v>184</v>
      </c>
      <c r="ED5" s="275" t="s">
        <v>236</v>
      </c>
      <c r="EE5" s="273" t="s">
        <v>412</v>
      </c>
      <c r="EF5" s="274" t="s">
        <v>184</v>
      </c>
      <c r="EG5" s="275" t="s">
        <v>236</v>
      </c>
      <c r="EH5" s="273" t="s">
        <v>412</v>
      </c>
      <c r="EI5" s="274" t="s">
        <v>184</v>
      </c>
      <c r="EJ5" s="275" t="s">
        <v>236</v>
      </c>
      <c r="EK5" s="273" t="s">
        <v>412</v>
      </c>
      <c r="EL5" s="274" t="s">
        <v>184</v>
      </c>
      <c r="EM5" s="275" t="s">
        <v>236</v>
      </c>
      <c r="EN5" s="273" t="s">
        <v>412</v>
      </c>
      <c r="EO5" s="274" t="s">
        <v>184</v>
      </c>
      <c r="EP5" s="275" t="s">
        <v>236</v>
      </c>
      <c r="EQ5" s="273" t="s">
        <v>412</v>
      </c>
      <c r="ER5" s="274" t="s">
        <v>184</v>
      </c>
      <c r="ES5" s="275" t="s">
        <v>236</v>
      </c>
      <c r="ET5" s="273" t="s">
        <v>412</v>
      </c>
      <c r="EU5" s="274" t="s">
        <v>184</v>
      </c>
      <c r="EV5" s="275" t="s">
        <v>236</v>
      </c>
      <c r="EW5" s="273" t="s">
        <v>412</v>
      </c>
      <c r="EX5" s="274" t="s">
        <v>184</v>
      </c>
      <c r="EY5" s="275" t="s">
        <v>236</v>
      </c>
      <c r="EZ5" s="273" t="s">
        <v>412</v>
      </c>
      <c r="FA5" s="274" t="s">
        <v>184</v>
      </c>
      <c r="FB5" s="275" t="s">
        <v>236</v>
      </c>
      <c r="FC5" s="273" t="s">
        <v>412</v>
      </c>
      <c r="FD5" s="274" t="s">
        <v>184</v>
      </c>
      <c r="FE5" s="275" t="s">
        <v>236</v>
      </c>
      <c r="FF5" s="273" t="s">
        <v>412</v>
      </c>
      <c r="FG5" s="274" t="s">
        <v>184</v>
      </c>
      <c r="FH5" s="275" t="s">
        <v>236</v>
      </c>
      <c r="FI5" s="273" t="s">
        <v>412</v>
      </c>
      <c r="FJ5" s="274" t="s">
        <v>184</v>
      </c>
      <c r="FK5" s="275" t="s">
        <v>236</v>
      </c>
      <c r="FL5" s="273" t="s">
        <v>412</v>
      </c>
      <c r="FM5" s="274" t="s">
        <v>184</v>
      </c>
      <c r="FN5" s="275" t="s">
        <v>236</v>
      </c>
      <c r="FO5" s="273" t="s">
        <v>412</v>
      </c>
      <c r="FP5" s="274" t="s">
        <v>184</v>
      </c>
      <c r="FQ5" s="275" t="s">
        <v>236</v>
      </c>
      <c r="FR5" s="273" t="s">
        <v>412</v>
      </c>
      <c r="FS5" s="274" t="s">
        <v>184</v>
      </c>
      <c r="FT5" s="275" t="s">
        <v>236</v>
      </c>
      <c r="FU5" s="273" t="s">
        <v>412</v>
      </c>
      <c r="FV5" s="274" t="s">
        <v>184</v>
      </c>
      <c r="FW5" s="275" t="s">
        <v>236</v>
      </c>
      <c r="FX5" s="273" t="s">
        <v>412</v>
      </c>
      <c r="FY5" s="274" t="s">
        <v>184</v>
      </c>
      <c r="FZ5" s="275" t="s">
        <v>236</v>
      </c>
      <c r="GA5" s="273" t="s">
        <v>412</v>
      </c>
      <c r="GB5" s="274" t="s">
        <v>184</v>
      </c>
      <c r="GC5" s="275" t="s">
        <v>236</v>
      </c>
      <c r="GD5" s="273" t="s">
        <v>412</v>
      </c>
      <c r="GE5" s="274" t="s">
        <v>184</v>
      </c>
      <c r="GF5" s="275" t="s">
        <v>236</v>
      </c>
      <c r="GG5" s="273" t="s">
        <v>412</v>
      </c>
      <c r="GH5" s="274" t="s">
        <v>184</v>
      </c>
      <c r="GI5" s="275" t="s">
        <v>236</v>
      </c>
      <c r="GJ5" s="273" t="s">
        <v>412</v>
      </c>
      <c r="GK5" s="274" t="s">
        <v>184</v>
      </c>
      <c r="GL5" s="275" t="s">
        <v>236</v>
      </c>
      <c r="GM5" s="273" t="s">
        <v>412</v>
      </c>
      <c r="GN5" s="274" t="s">
        <v>184</v>
      </c>
      <c r="GO5" s="275" t="s">
        <v>236</v>
      </c>
      <c r="GP5" s="273" t="s">
        <v>412</v>
      </c>
      <c r="GQ5" s="274" t="s">
        <v>184</v>
      </c>
      <c r="GR5" s="275" t="s">
        <v>236</v>
      </c>
      <c r="GS5" s="273" t="s">
        <v>412</v>
      </c>
      <c r="GT5" s="274" t="s">
        <v>184</v>
      </c>
      <c r="GU5" s="275" t="s">
        <v>236</v>
      </c>
      <c r="GV5" s="273" t="s">
        <v>412</v>
      </c>
      <c r="GW5" s="274" t="s">
        <v>184</v>
      </c>
      <c r="GX5" s="275" t="s">
        <v>236</v>
      </c>
    </row>
    <row r="6" spans="1:206" x14ac:dyDescent="0.35">
      <c r="C6" s="273" t="s">
        <v>185</v>
      </c>
      <c r="D6" s="274" t="s">
        <v>185</v>
      </c>
      <c r="E6" s="275" t="s">
        <v>185</v>
      </c>
      <c r="F6" s="273" t="s">
        <v>185</v>
      </c>
      <c r="G6" s="274" t="s">
        <v>185</v>
      </c>
      <c r="H6" s="275" t="s">
        <v>185</v>
      </c>
      <c r="I6" s="273" t="s">
        <v>185</v>
      </c>
      <c r="J6" s="274" t="s">
        <v>185</v>
      </c>
      <c r="K6" s="275" t="s">
        <v>185</v>
      </c>
      <c r="L6" s="273" t="s">
        <v>185</v>
      </c>
      <c r="M6" s="274" t="s">
        <v>185</v>
      </c>
      <c r="N6" s="275" t="s">
        <v>185</v>
      </c>
      <c r="O6" s="273" t="s">
        <v>185</v>
      </c>
      <c r="P6" s="274" t="s">
        <v>185</v>
      </c>
      <c r="Q6" s="275" t="s">
        <v>185</v>
      </c>
      <c r="R6" s="273" t="s">
        <v>185</v>
      </c>
      <c r="S6" s="274" t="s">
        <v>185</v>
      </c>
      <c r="T6" s="275" t="s">
        <v>185</v>
      </c>
      <c r="U6" s="273" t="s">
        <v>185</v>
      </c>
      <c r="V6" s="274" t="s">
        <v>185</v>
      </c>
      <c r="W6" s="275" t="s">
        <v>185</v>
      </c>
      <c r="X6" s="273" t="s">
        <v>185</v>
      </c>
      <c r="Y6" s="274" t="s">
        <v>185</v>
      </c>
      <c r="Z6" s="275" t="s">
        <v>185</v>
      </c>
      <c r="AA6" s="273" t="s">
        <v>185</v>
      </c>
      <c r="AB6" s="274" t="s">
        <v>185</v>
      </c>
      <c r="AC6" s="275" t="s">
        <v>185</v>
      </c>
      <c r="AD6" s="273" t="s">
        <v>185</v>
      </c>
      <c r="AE6" s="274" t="s">
        <v>185</v>
      </c>
      <c r="AF6" s="275" t="s">
        <v>185</v>
      </c>
      <c r="AG6" s="273" t="s">
        <v>185</v>
      </c>
      <c r="AH6" s="274" t="s">
        <v>185</v>
      </c>
      <c r="AI6" s="275" t="s">
        <v>185</v>
      </c>
      <c r="AJ6" s="273" t="s">
        <v>185</v>
      </c>
      <c r="AK6" s="274" t="s">
        <v>185</v>
      </c>
      <c r="AL6" s="275" t="s">
        <v>185</v>
      </c>
      <c r="AM6" s="273" t="s">
        <v>185</v>
      </c>
      <c r="AN6" s="274" t="s">
        <v>185</v>
      </c>
      <c r="AO6" s="275" t="s">
        <v>185</v>
      </c>
      <c r="AP6" s="273" t="s">
        <v>185</v>
      </c>
      <c r="AQ6" s="274" t="s">
        <v>185</v>
      </c>
      <c r="AR6" s="275" t="s">
        <v>185</v>
      </c>
      <c r="AS6" s="273" t="s">
        <v>185</v>
      </c>
      <c r="AT6" s="274" t="s">
        <v>185</v>
      </c>
      <c r="AU6" s="275" t="s">
        <v>185</v>
      </c>
      <c r="AV6" s="273" t="s">
        <v>185</v>
      </c>
      <c r="AW6" s="274" t="s">
        <v>185</v>
      </c>
      <c r="AX6" s="275" t="s">
        <v>185</v>
      </c>
      <c r="AY6" s="273" t="s">
        <v>185</v>
      </c>
      <c r="AZ6" s="274" t="s">
        <v>185</v>
      </c>
      <c r="BA6" s="275" t="s">
        <v>185</v>
      </c>
      <c r="BB6" s="273" t="s">
        <v>185</v>
      </c>
      <c r="BC6" s="274" t="s">
        <v>185</v>
      </c>
      <c r="BD6" s="275" t="s">
        <v>185</v>
      </c>
      <c r="BE6" s="273" t="s">
        <v>185</v>
      </c>
      <c r="BF6" s="274" t="s">
        <v>185</v>
      </c>
      <c r="BG6" s="275" t="s">
        <v>185</v>
      </c>
      <c r="BH6" s="273" t="s">
        <v>185</v>
      </c>
      <c r="BI6" s="274" t="s">
        <v>185</v>
      </c>
      <c r="BJ6" s="275" t="s">
        <v>185</v>
      </c>
      <c r="BK6" s="273" t="s">
        <v>185</v>
      </c>
      <c r="BL6" s="274" t="s">
        <v>185</v>
      </c>
      <c r="BM6" s="275" t="s">
        <v>185</v>
      </c>
      <c r="BN6" s="273" t="s">
        <v>185</v>
      </c>
      <c r="BO6" s="274" t="s">
        <v>185</v>
      </c>
      <c r="BP6" s="275" t="s">
        <v>185</v>
      </c>
      <c r="BQ6" s="273" t="s">
        <v>185</v>
      </c>
      <c r="BR6" s="274" t="s">
        <v>185</v>
      </c>
      <c r="BS6" s="275" t="s">
        <v>185</v>
      </c>
      <c r="BT6" s="273" t="s">
        <v>185</v>
      </c>
      <c r="BU6" s="274" t="s">
        <v>185</v>
      </c>
      <c r="BV6" s="275" t="s">
        <v>185</v>
      </c>
      <c r="BW6" s="273" t="s">
        <v>185</v>
      </c>
      <c r="BX6" s="274" t="s">
        <v>185</v>
      </c>
      <c r="BY6" s="275" t="s">
        <v>185</v>
      </c>
      <c r="BZ6" s="273" t="s">
        <v>185</v>
      </c>
      <c r="CA6" s="274" t="s">
        <v>185</v>
      </c>
      <c r="CB6" s="275" t="s">
        <v>185</v>
      </c>
      <c r="CC6" s="273" t="s">
        <v>185</v>
      </c>
      <c r="CD6" s="274" t="s">
        <v>185</v>
      </c>
      <c r="CE6" s="275" t="s">
        <v>185</v>
      </c>
      <c r="CF6" s="273" t="s">
        <v>185</v>
      </c>
      <c r="CG6" s="274" t="s">
        <v>185</v>
      </c>
      <c r="CH6" s="275" t="s">
        <v>185</v>
      </c>
      <c r="CI6" s="273" t="s">
        <v>185</v>
      </c>
      <c r="CJ6" s="274" t="s">
        <v>185</v>
      </c>
      <c r="CK6" s="275" t="s">
        <v>185</v>
      </c>
      <c r="CL6" s="273" t="s">
        <v>185</v>
      </c>
      <c r="CM6" s="274" t="s">
        <v>185</v>
      </c>
      <c r="CN6" s="275" t="s">
        <v>185</v>
      </c>
      <c r="CO6" s="273" t="s">
        <v>185</v>
      </c>
      <c r="CP6" s="274" t="s">
        <v>185</v>
      </c>
      <c r="CQ6" s="275" t="s">
        <v>185</v>
      </c>
      <c r="CR6" s="273" t="s">
        <v>185</v>
      </c>
      <c r="CS6" s="274" t="s">
        <v>185</v>
      </c>
      <c r="CT6" s="275" t="s">
        <v>185</v>
      </c>
      <c r="CU6" s="273" t="s">
        <v>185</v>
      </c>
      <c r="CV6" s="274" t="s">
        <v>185</v>
      </c>
      <c r="CW6" s="275" t="s">
        <v>185</v>
      </c>
      <c r="CX6" s="273" t="s">
        <v>185</v>
      </c>
      <c r="CY6" s="274" t="s">
        <v>185</v>
      </c>
      <c r="CZ6" s="275" t="s">
        <v>185</v>
      </c>
      <c r="DA6" s="273" t="s">
        <v>185</v>
      </c>
      <c r="DB6" s="274" t="s">
        <v>185</v>
      </c>
      <c r="DC6" s="275" t="s">
        <v>185</v>
      </c>
      <c r="DD6" s="273" t="s">
        <v>185</v>
      </c>
      <c r="DE6" s="274" t="s">
        <v>185</v>
      </c>
      <c r="DF6" s="275" t="s">
        <v>185</v>
      </c>
      <c r="DG6" s="273" t="s">
        <v>185</v>
      </c>
      <c r="DH6" s="274" t="s">
        <v>185</v>
      </c>
      <c r="DI6" s="275" t="s">
        <v>185</v>
      </c>
      <c r="DJ6" s="273" t="s">
        <v>185</v>
      </c>
      <c r="DK6" s="274" t="s">
        <v>185</v>
      </c>
      <c r="DL6" s="275" t="s">
        <v>185</v>
      </c>
      <c r="DM6" s="273" t="s">
        <v>185</v>
      </c>
      <c r="DN6" s="274" t="s">
        <v>185</v>
      </c>
      <c r="DO6" s="275" t="s">
        <v>185</v>
      </c>
      <c r="DP6" s="273" t="s">
        <v>185</v>
      </c>
      <c r="DQ6" s="274" t="s">
        <v>185</v>
      </c>
      <c r="DR6" s="275" t="s">
        <v>185</v>
      </c>
      <c r="DS6" s="273" t="s">
        <v>185</v>
      </c>
      <c r="DT6" s="274" t="s">
        <v>185</v>
      </c>
      <c r="DU6" s="275" t="s">
        <v>185</v>
      </c>
      <c r="DV6" s="273" t="s">
        <v>185</v>
      </c>
      <c r="DW6" s="274" t="s">
        <v>185</v>
      </c>
      <c r="DX6" s="275" t="s">
        <v>185</v>
      </c>
      <c r="DY6" s="273" t="s">
        <v>185</v>
      </c>
      <c r="DZ6" s="274" t="s">
        <v>185</v>
      </c>
      <c r="EA6" s="275" t="s">
        <v>185</v>
      </c>
      <c r="EB6" s="273" t="s">
        <v>185</v>
      </c>
      <c r="EC6" s="274" t="s">
        <v>185</v>
      </c>
      <c r="ED6" s="275" t="s">
        <v>185</v>
      </c>
      <c r="EE6" s="273" t="s">
        <v>185</v>
      </c>
      <c r="EF6" s="274" t="s">
        <v>185</v>
      </c>
      <c r="EG6" s="275" t="s">
        <v>185</v>
      </c>
      <c r="EH6" s="273" t="s">
        <v>185</v>
      </c>
      <c r="EI6" s="274" t="s">
        <v>185</v>
      </c>
      <c r="EJ6" s="275" t="s">
        <v>185</v>
      </c>
      <c r="EK6" s="273" t="s">
        <v>185</v>
      </c>
      <c r="EL6" s="274" t="s">
        <v>185</v>
      </c>
      <c r="EM6" s="275" t="s">
        <v>185</v>
      </c>
      <c r="EN6" s="273" t="s">
        <v>185</v>
      </c>
      <c r="EO6" s="274" t="s">
        <v>185</v>
      </c>
      <c r="EP6" s="275" t="s">
        <v>185</v>
      </c>
      <c r="EQ6" s="273" t="s">
        <v>185</v>
      </c>
      <c r="ER6" s="274" t="s">
        <v>185</v>
      </c>
      <c r="ES6" s="275" t="s">
        <v>185</v>
      </c>
      <c r="ET6" s="273" t="s">
        <v>185</v>
      </c>
      <c r="EU6" s="274" t="s">
        <v>185</v>
      </c>
      <c r="EV6" s="275" t="s">
        <v>185</v>
      </c>
      <c r="EW6" s="273" t="s">
        <v>185</v>
      </c>
      <c r="EX6" s="274" t="s">
        <v>185</v>
      </c>
      <c r="EY6" s="275" t="s">
        <v>185</v>
      </c>
      <c r="EZ6" s="273" t="s">
        <v>185</v>
      </c>
      <c r="FA6" s="274" t="s">
        <v>185</v>
      </c>
      <c r="FB6" s="275" t="s">
        <v>185</v>
      </c>
      <c r="FC6" s="273" t="s">
        <v>185</v>
      </c>
      <c r="FD6" s="274" t="s">
        <v>185</v>
      </c>
      <c r="FE6" s="275" t="s">
        <v>185</v>
      </c>
      <c r="FF6" s="273" t="s">
        <v>185</v>
      </c>
      <c r="FG6" s="274" t="s">
        <v>185</v>
      </c>
      <c r="FH6" s="275" t="s">
        <v>185</v>
      </c>
      <c r="FI6" s="273" t="s">
        <v>185</v>
      </c>
      <c r="FJ6" s="274" t="s">
        <v>185</v>
      </c>
      <c r="FK6" s="275" t="s">
        <v>185</v>
      </c>
      <c r="FL6" s="273" t="s">
        <v>185</v>
      </c>
      <c r="FM6" s="274" t="s">
        <v>185</v>
      </c>
      <c r="FN6" s="275" t="s">
        <v>185</v>
      </c>
      <c r="FO6" s="273" t="s">
        <v>185</v>
      </c>
      <c r="FP6" s="274" t="s">
        <v>185</v>
      </c>
      <c r="FQ6" s="275" t="s">
        <v>185</v>
      </c>
      <c r="FR6" s="273" t="s">
        <v>185</v>
      </c>
      <c r="FS6" s="274" t="s">
        <v>185</v>
      </c>
      <c r="FT6" s="275" t="s">
        <v>185</v>
      </c>
      <c r="FU6" s="273" t="s">
        <v>185</v>
      </c>
      <c r="FV6" s="274" t="s">
        <v>185</v>
      </c>
      <c r="FW6" s="275" t="s">
        <v>185</v>
      </c>
      <c r="FX6" s="273" t="s">
        <v>185</v>
      </c>
      <c r="FY6" s="274" t="s">
        <v>185</v>
      </c>
      <c r="FZ6" s="275" t="s">
        <v>185</v>
      </c>
      <c r="GA6" s="273" t="s">
        <v>185</v>
      </c>
      <c r="GB6" s="274" t="s">
        <v>185</v>
      </c>
      <c r="GC6" s="275" t="s">
        <v>185</v>
      </c>
      <c r="GD6" s="273" t="s">
        <v>185</v>
      </c>
      <c r="GE6" s="274" t="s">
        <v>185</v>
      </c>
      <c r="GF6" s="275" t="s">
        <v>185</v>
      </c>
      <c r="GG6" s="273" t="s">
        <v>185</v>
      </c>
      <c r="GH6" s="274" t="s">
        <v>185</v>
      </c>
      <c r="GI6" s="275" t="s">
        <v>185</v>
      </c>
      <c r="GJ6" s="273" t="s">
        <v>185</v>
      </c>
      <c r="GK6" s="274" t="s">
        <v>185</v>
      </c>
      <c r="GL6" s="275" t="s">
        <v>185</v>
      </c>
      <c r="GM6" s="273" t="s">
        <v>185</v>
      </c>
      <c r="GN6" s="274" t="s">
        <v>185</v>
      </c>
      <c r="GO6" s="275" t="s">
        <v>185</v>
      </c>
      <c r="GP6" s="273" t="s">
        <v>185</v>
      </c>
      <c r="GQ6" s="274" t="s">
        <v>185</v>
      </c>
      <c r="GR6" s="275" t="s">
        <v>185</v>
      </c>
      <c r="GS6" s="273" t="s">
        <v>185</v>
      </c>
      <c r="GT6" s="274" t="s">
        <v>185</v>
      </c>
      <c r="GU6" s="275" t="s">
        <v>185</v>
      </c>
      <c r="GV6" s="273" t="s">
        <v>185</v>
      </c>
      <c r="GW6" s="274" t="s">
        <v>185</v>
      </c>
      <c r="GX6" s="275" t="s">
        <v>185</v>
      </c>
    </row>
    <row r="7" spans="1:206" x14ac:dyDescent="0.35">
      <c r="A7" t="s">
        <v>186</v>
      </c>
      <c r="B7" t="s">
        <v>216</v>
      </c>
      <c r="C7" s="273">
        <v>11</v>
      </c>
      <c r="D7" s="273">
        <v>22</v>
      </c>
      <c r="E7" s="273">
        <v>17</v>
      </c>
      <c r="F7" s="273">
        <v>64</v>
      </c>
      <c r="G7" s="273">
        <v>62</v>
      </c>
      <c r="H7" s="273">
        <v>63</v>
      </c>
      <c r="I7" s="273">
        <v>25</v>
      </c>
      <c r="J7" s="273">
        <v>16</v>
      </c>
      <c r="K7" s="273">
        <v>20</v>
      </c>
      <c r="L7" s="273">
        <v>89</v>
      </c>
      <c r="M7" s="273">
        <v>78</v>
      </c>
      <c r="N7" s="273">
        <v>83</v>
      </c>
      <c r="O7" s="273">
        <v>13</v>
      </c>
      <c r="P7" s="273">
        <v>24</v>
      </c>
      <c r="Q7" s="273">
        <v>19</v>
      </c>
      <c r="R7" s="273">
        <v>65</v>
      </c>
      <c r="S7" s="273">
        <v>60</v>
      </c>
      <c r="T7" s="273">
        <v>63</v>
      </c>
      <c r="U7" s="273">
        <v>22</v>
      </c>
      <c r="V7" s="273">
        <v>16</v>
      </c>
      <c r="W7" s="273">
        <v>19</v>
      </c>
      <c r="X7" s="273">
        <v>87</v>
      </c>
      <c r="Y7" s="273">
        <v>76</v>
      </c>
      <c r="Z7" s="273">
        <v>81</v>
      </c>
      <c r="AA7" s="273">
        <v>14</v>
      </c>
      <c r="AB7" s="273">
        <v>25</v>
      </c>
      <c r="AC7" s="273">
        <v>20</v>
      </c>
      <c r="AD7" s="273">
        <v>68</v>
      </c>
      <c r="AE7" s="273">
        <v>62</v>
      </c>
      <c r="AF7" s="273">
        <v>65</v>
      </c>
      <c r="AG7" s="273">
        <v>17</v>
      </c>
      <c r="AH7" s="273">
        <v>12</v>
      </c>
      <c r="AI7" s="273">
        <v>15</v>
      </c>
      <c r="AJ7" s="273">
        <v>86</v>
      </c>
      <c r="AK7" s="273">
        <v>75</v>
      </c>
      <c r="AL7" s="273">
        <v>80</v>
      </c>
      <c r="AM7" s="273">
        <v>7</v>
      </c>
      <c r="AN7" s="273">
        <v>16</v>
      </c>
      <c r="AO7" s="273">
        <v>11</v>
      </c>
      <c r="AP7" s="273">
        <v>71</v>
      </c>
      <c r="AQ7" s="273">
        <v>71</v>
      </c>
      <c r="AR7" s="273">
        <v>71</v>
      </c>
      <c r="AS7" s="273">
        <v>22</v>
      </c>
      <c r="AT7" s="273">
        <v>13</v>
      </c>
      <c r="AU7" s="273">
        <v>18</v>
      </c>
      <c r="AV7" s="273">
        <v>93</v>
      </c>
      <c r="AW7" s="273">
        <v>84</v>
      </c>
      <c r="AX7" s="273">
        <v>89</v>
      </c>
      <c r="AY7" s="273">
        <v>7</v>
      </c>
      <c r="AZ7" s="273">
        <v>15</v>
      </c>
      <c r="BA7" s="273">
        <v>11</v>
      </c>
      <c r="BB7" s="273">
        <v>72</v>
      </c>
      <c r="BC7" s="273">
        <v>71</v>
      </c>
      <c r="BD7" s="273">
        <v>72</v>
      </c>
      <c r="BE7" s="273">
        <v>21</v>
      </c>
      <c r="BF7" s="273">
        <v>14</v>
      </c>
      <c r="BG7" s="273">
        <v>17</v>
      </c>
      <c r="BH7" s="273">
        <v>93</v>
      </c>
      <c r="BI7" s="273">
        <v>85</v>
      </c>
      <c r="BJ7" s="273">
        <v>89</v>
      </c>
      <c r="BK7" s="273">
        <v>10</v>
      </c>
      <c r="BL7" s="273">
        <v>19</v>
      </c>
      <c r="BM7" s="273">
        <v>14</v>
      </c>
      <c r="BN7" s="273">
        <v>73</v>
      </c>
      <c r="BO7" s="273">
        <v>69</v>
      </c>
      <c r="BP7" s="273">
        <v>71</v>
      </c>
      <c r="BQ7" s="273">
        <v>17</v>
      </c>
      <c r="BR7" s="273">
        <v>12</v>
      </c>
      <c r="BS7" s="273">
        <v>15</v>
      </c>
      <c r="BT7" s="273">
        <v>90</v>
      </c>
      <c r="BU7" s="273">
        <v>81</v>
      </c>
      <c r="BV7" s="273">
        <v>86</v>
      </c>
      <c r="BW7" s="273">
        <v>8</v>
      </c>
      <c r="BX7" s="273">
        <v>18</v>
      </c>
      <c r="BY7" s="273">
        <v>14</v>
      </c>
      <c r="BZ7" s="273">
        <v>73</v>
      </c>
      <c r="CA7" s="273">
        <v>71</v>
      </c>
      <c r="CB7" s="273">
        <v>72</v>
      </c>
      <c r="CC7" s="273">
        <v>19</v>
      </c>
      <c r="CD7" s="273">
        <v>11</v>
      </c>
      <c r="CE7" s="273">
        <v>15</v>
      </c>
      <c r="CF7" s="273">
        <v>92</v>
      </c>
      <c r="CG7" s="273">
        <v>82</v>
      </c>
      <c r="CH7" s="273">
        <v>86</v>
      </c>
      <c r="CI7" s="273">
        <v>8</v>
      </c>
      <c r="CJ7" s="273">
        <v>17</v>
      </c>
      <c r="CK7" s="273">
        <v>12</v>
      </c>
      <c r="CL7" s="273">
        <v>75</v>
      </c>
      <c r="CM7" s="273">
        <v>72</v>
      </c>
      <c r="CN7" s="273">
        <v>74</v>
      </c>
      <c r="CO7" s="273">
        <v>17</v>
      </c>
      <c r="CP7" s="273">
        <v>11</v>
      </c>
      <c r="CQ7" s="273">
        <v>14</v>
      </c>
      <c r="CR7" s="273">
        <v>92</v>
      </c>
      <c r="CS7" s="273">
        <v>83</v>
      </c>
      <c r="CT7" s="273">
        <v>88</v>
      </c>
      <c r="CU7" s="273">
        <v>19</v>
      </c>
      <c r="CV7" s="273">
        <v>31</v>
      </c>
      <c r="CW7" s="273">
        <v>25</v>
      </c>
      <c r="CX7" s="273">
        <v>59</v>
      </c>
      <c r="CY7" s="273">
        <v>52</v>
      </c>
      <c r="CZ7" s="273">
        <v>56</v>
      </c>
      <c r="DA7" s="273">
        <v>22</v>
      </c>
      <c r="DB7" s="273">
        <v>17</v>
      </c>
      <c r="DC7" s="273">
        <v>19</v>
      </c>
      <c r="DD7" s="273">
        <v>81</v>
      </c>
      <c r="DE7" s="273">
        <v>69</v>
      </c>
      <c r="DF7" s="273">
        <v>75</v>
      </c>
      <c r="DG7" s="273">
        <v>22</v>
      </c>
      <c r="DH7" s="273">
        <v>35</v>
      </c>
      <c r="DI7" s="273">
        <v>28</v>
      </c>
      <c r="DJ7" s="273">
        <v>62</v>
      </c>
      <c r="DK7" s="273">
        <v>55</v>
      </c>
      <c r="DL7" s="273">
        <v>59</v>
      </c>
      <c r="DM7" s="273">
        <v>16</v>
      </c>
      <c r="DN7" s="273">
        <v>10</v>
      </c>
      <c r="DO7" s="273">
        <v>13</v>
      </c>
      <c r="DP7" s="273">
        <v>78</v>
      </c>
      <c r="DQ7" s="273">
        <v>65</v>
      </c>
      <c r="DR7" s="273">
        <v>72</v>
      </c>
      <c r="DS7" s="273">
        <v>19</v>
      </c>
      <c r="DT7" s="273">
        <v>28</v>
      </c>
      <c r="DU7" s="273">
        <v>24</v>
      </c>
      <c r="DV7" s="273">
        <v>66</v>
      </c>
      <c r="DW7" s="273">
        <v>57</v>
      </c>
      <c r="DX7" s="273">
        <v>61</v>
      </c>
      <c r="DY7" s="273">
        <v>15</v>
      </c>
      <c r="DZ7" s="273">
        <v>15</v>
      </c>
      <c r="EA7" s="273">
        <v>15</v>
      </c>
      <c r="EB7" s="273">
        <v>81</v>
      </c>
      <c r="EC7" s="273">
        <v>72</v>
      </c>
      <c r="ED7" s="273">
        <v>76</v>
      </c>
      <c r="EE7" s="273">
        <v>18</v>
      </c>
      <c r="EF7" s="273">
        <v>27</v>
      </c>
      <c r="EG7" s="273">
        <v>23</v>
      </c>
      <c r="EH7" s="273">
        <v>69</v>
      </c>
      <c r="EI7" s="273">
        <v>60</v>
      </c>
      <c r="EJ7" s="273">
        <v>65</v>
      </c>
      <c r="EK7" s="273">
        <v>13</v>
      </c>
      <c r="EL7" s="273">
        <v>13</v>
      </c>
      <c r="EM7" s="273">
        <v>13</v>
      </c>
      <c r="EN7" s="273">
        <v>82</v>
      </c>
      <c r="EO7" s="273">
        <v>73</v>
      </c>
      <c r="EP7" s="273">
        <v>77</v>
      </c>
      <c r="EQ7" s="273">
        <v>14</v>
      </c>
      <c r="ER7" s="273">
        <v>25</v>
      </c>
      <c r="ES7" s="273">
        <v>20</v>
      </c>
      <c r="ET7" s="273">
        <v>72</v>
      </c>
      <c r="EU7" s="273">
        <v>65</v>
      </c>
      <c r="EV7" s="273">
        <v>69</v>
      </c>
      <c r="EW7" s="273">
        <v>14</v>
      </c>
      <c r="EX7" s="273">
        <v>10</v>
      </c>
      <c r="EY7" s="273">
        <v>12</v>
      </c>
      <c r="EZ7" s="273">
        <v>86</v>
      </c>
      <c r="FA7" s="273">
        <v>75</v>
      </c>
      <c r="FB7" s="273">
        <v>80</v>
      </c>
      <c r="FC7" s="273">
        <v>15</v>
      </c>
      <c r="FD7" s="273">
        <v>25</v>
      </c>
      <c r="FE7" s="273">
        <v>20</v>
      </c>
      <c r="FF7" s="273">
        <v>73</v>
      </c>
      <c r="FG7" s="273">
        <v>64</v>
      </c>
      <c r="FH7" s="273">
        <v>69</v>
      </c>
      <c r="FI7" s="273">
        <v>11</v>
      </c>
      <c r="FJ7" s="273">
        <v>10</v>
      </c>
      <c r="FK7" s="273">
        <v>11</v>
      </c>
      <c r="FL7" s="273">
        <v>85</v>
      </c>
      <c r="FM7" s="273">
        <v>75</v>
      </c>
      <c r="FN7" s="273">
        <v>80</v>
      </c>
      <c r="FO7" s="273">
        <v>9</v>
      </c>
      <c r="FP7" s="273">
        <v>13</v>
      </c>
      <c r="FQ7" s="273">
        <v>11</v>
      </c>
      <c r="FR7" s="273">
        <v>81</v>
      </c>
      <c r="FS7" s="273">
        <v>74</v>
      </c>
      <c r="FT7" s="273">
        <v>77</v>
      </c>
      <c r="FU7" s="273">
        <v>10</v>
      </c>
      <c r="FV7" s="273">
        <v>13</v>
      </c>
      <c r="FW7" s="273">
        <v>12</v>
      </c>
      <c r="FX7" s="273">
        <v>91</v>
      </c>
      <c r="FY7" s="273">
        <v>87</v>
      </c>
      <c r="FZ7" s="273">
        <v>89</v>
      </c>
      <c r="GA7" s="273">
        <v>8</v>
      </c>
      <c r="GB7" s="273">
        <v>22</v>
      </c>
      <c r="GC7" s="273">
        <v>15</v>
      </c>
      <c r="GD7" s="273">
        <v>74</v>
      </c>
      <c r="GE7" s="273">
        <v>70</v>
      </c>
      <c r="GF7" s="273">
        <v>72</v>
      </c>
      <c r="GG7" s="273">
        <v>17</v>
      </c>
      <c r="GH7" s="273">
        <v>8</v>
      </c>
      <c r="GI7" s="273">
        <v>13</v>
      </c>
      <c r="GJ7" s="273">
        <v>92</v>
      </c>
      <c r="GK7" s="273">
        <v>78</v>
      </c>
      <c r="GL7" s="273">
        <v>85</v>
      </c>
      <c r="GM7" s="273">
        <v>10</v>
      </c>
      <c r="GN7" s="273">
        <v>23</v>
      </c>
      <c r="GO7" s="273">
        <v>17</v>
      </c>
      <c r="GP7" s="273">
        <v>76</v>
      </c>
      <c r="GQ7" s="273">
        <v>70</v>
      </c>
      <c r="GR7" s="273">
        <v>73</v>
      </c>
      <c r="GS7" s="273">
        <v>14</v>
      </c>
      <c r="GT7" s="273">
        <v>7</v>
      </c>
      <c r="GU7" s="273">
        <v>11</v>
      </c>
      <c r="GV7" s="273">
        <v>90</v>
      </c>
      <c r="GW7" s="273">
        <v>77</v>
      </c>
      <c r="GX7" s="273">
        <v>83</v>
      </c>
    </row>
    <row r="8" spans="1:206" x14ac:dyDescent="0.35">
      <c r="B8" t="s">
        <v>220</v>
      </c>
      <c r="C8" s="273">
        <v>11</v>
      </c>
      <c r="D8" s="273">
        <v>22</v>
      </c>
      <c r="E8" s="273">
        <v>16</v>
      </c>
      <c r="F8" s="273">
        <v>65</v>
      </c>
      <c r="G8" s="273">
        <v>63</v>
      </c>
      <c r="H8" s="273">
        <v>64</v>
      </c>
      <c r="I8" s="273">
        <v>24</v>
      </c>
      <c r="J8" s="273">
        <v>14</v>
      </c>
      <c r="K8" s="273">
        <v>19</v>
      </c>
      <c r="L8" s="273">
        <v>89</v>
      </c>
      <c r="M8" s="273">
        <v>78</v>
      </c>
      <c r="N8" s="273">
        <v>84</v>
      </c>
      <c r="O8" s="273">
        <v>11</v>
      </c>
      <c r="P8" s="273">
        <v>23</v>
      </c>
      <c r="Q8" s="273">
        <v>17</v>
      </c>
      <c r="R8" s="273">
        <v>65</v>
      </c>
      <c r="S8" s="273">
        <v>62</v>
      </c>
      <c r="T8" s="273">
        <v>64</v>
      </c>
      <c r="U8" s="273">
        <v>23</v>
      </c>
      <c r="V8" s="273">
        <v>15</v>
      </c>
      <c r="W8" s="273">
        <v>19</v>
      </c>
      <c r="X8" s="273">
        <v>89</v>
      </c>
      <c r="Y8" s="273">
        <v>77</v>
      </c>
      <c r="Z8" s="273">
        <v>83</v>
      </c>
      <c r="AA8" s="273">
        <v>12</v>
      </c>
      <c r="AB8" s="273">
        <v>23</v>
      </c>
      <c r="AC8" s="273">
        <v>18</v>
      </c>
      <c r="AD8" s="273">
        <v>68</v>
      </c>
      <c r="AE8" s="273">
        <v>65</v>
      </c>
      <c r="AF8" s="273">
        <v>66</v>
      </c>
      <c r="AG8" s="273">
        <v>20</v>
      </c>
      <c r="AH8" s="273">
        <v>12</v>
      </c>
      <c r="AI8" s="273">
        <v>16</v>
      </c>
      <c r="AJ8" s="273">
        <v>88</v>
      </c>
      <c r="AK8" s="273">
        <v>77</v>
      </c>
      <c r="AL8" s="273">
        <v>82</v>
      </c>
      <c r="AM8" s="273">
        <v>6</v>
      </c>
      <c r="AN8" s="273">
        <v>17</v>
      </c>
      <c r="AO8" s="273">
        <v>12</v>
      </c>
      <c r="AP8" s="273">
        <v>71</v>
      </c>
      <c r="AQ8" s="273">
        <v>70</v>
      </c>
      <c r="AR8" s="273">
        <v>71</v>
      </c>
      <c r="AS8" s="273">
        <v>22</v>
      </c>
      <c r="AT8" s="273">
        <v>13</v>
      </c>
      <c r="AU8" s="273">
        <v>18</v>
      </c>
      <c r="AV8" s="273">
        <v>94</v>
      </c>
      <c r="AW8" s="273">
        <v>83</v>
      </c>
      <c r="AX8" s="273">
        <v>88</v>
      </c>
      <c r="AY8" s="273">
        <v>6</v>
      </c>
      <c r="AZ8" s="273">
        <v>15</v>
      </c>
      <c r="BA8" s="273">
        <v>11</v>
      </c>
      <c r="BB8" s="273">
        <v>73</v>
      </c>
      <c r="BC8" s="273">
        <v>73</v>
      </c>
      <c r="BD8" s="273">
        <v>73</v>
      </c>
      <c r="BE8" s="273">
        <v>21</v>
      </c>
      <c r="BF8" s="273">
        <v>12</v>
      </c>
      <c r="BG8" s="273">
        <v>16</v>
      </c>
      <c r="BH8" s="273">
        <v>94</v>
      </c>
      <c r="BI8" s="273">
        <v>85</v>
      </c>
      <c r="BJ8" s="273">
        <v>89</v>
      </c>
      <c r="BK8" s="273">
        <v>9</v>
      </c>
      <c r="BL8" s="273">
        <v>18</v>
      </c>
      <c r="BM8" s="273">
        <v>13</v>
      </c>
      <c r="BN8" s="273">
        <v>71</v>
      </c>
      <c r="BO8" s="273">
        <v>70</v>
      </c>
      <c r="BP8" s="273">
        <v>71</v>
      </c>
      <c r="BQ8" s="273">
        <v>20</v>
      </c>
      <c r="BR8" s="273">
        <v>12</v>
      </c>
      <c r="BS8" s="273">
        <v>16</v>
      </c>
      <c r="BT8" s="273">
        <v>91</v>
      </c>
      <c r="BU8" s="273">
        <v>82</v>
      </c>
      <c r="BV8" s="273">
        <v>87</v>
      </c>
      <c r="BW8" s="273">
        <v>9</v>
      </c>
      <c r="BX8" s="273">
        <v>21</v>
      </c>
      <c r="BY8" s="273">
        <v>15</v>
      </c>
      <c r="BZ8" s="273">
        <v>74</v>
      </c>
      <c r="CA8" s="273">
        <v>70</v>
      </c>
      <c r="CB8" s="273">
        <v>72</v>
      </c>
      <c r="CC8" s="273">
        <v>17</v>
      </c>
      <c r="CD8" s="273">
        <v>9</v>
      </c>
      <c r="CE8" s="273">
        <v>13</v>
      </c>
      <c r="CF8" s="273">
        <v>91</v>
      </c>
      <c r="CG8" s="273">
        <v>79</v>
      </c>
      <c r="CH8" s="273">
        <v>85</v>
      </c>
      <c r="CI8" s="273">
        <v>8</v>
      </c>
      <c r="CJ8" s="273">
        <v>18</v>
      </c>
      <c r="CK8" s="273">
        <v>13</v>
      </c>
      <c r="CL8" s="273">
        <v>75</v>
      </c>
      <c r="CM8" s="273">
        <v>73</v>
      </c>
      <c r="CN8" s="273">
        <v>74</v>
      </c>
      <c r="CO8" s="273">
        <v>17</v>
      </c>
      <c r="CP8" s="273">
        <v>9</v>
      </c>
      <c r="CQ8" s="273">
        <v>13</v>
      </c>
      <c r="CR8" s="273">
        <v>92</v>
      </c>
      <c r="CS8" s="273">
        <v>82</v>
      </c>
      <c r="CT8" s="273">
        <v>87</v>
      </c>
      <c r="CU8" s="273">
        <v>18</v>
      </c>
      <c r="CV8" s="273">
        <v>30</v>
      </c>
      <c r="CW8" s="273">
        <v>24</v>
      </c>
      <c r="CX8" s="273">
        <v>59</v>
      </c>
      <c r="CY8" s="273">
        <v>53</v>
      </c>
      <c r="CZ8" s="273">
        <v>56</v>
      </c>
      <c r="DA8" s="273">
        <v>22</v>
      </c>
      <c r="DB8" s="273">
        <v>17</v>
      </c>
      <c r="DC8" s="273">
        <v>20</v>
      </c>
      <c r="DD8" s="273">
        <v>82</v>
      </c>
      <c r="DE8" s="273">
        <v>70</v>
      </c>
      <c r="DF8" s="273">
        <v>76</v>
      </c>
      <c r="DG8" s="273">
        <v>21</v>
      </c>
      <c r="DH8" s="273">
        <v>35</v>
      </c>
      <c r="DI8" s="273">
        <v>28</v>
      </c>
      <c r="DJ8" s="273">
        <v>64</v>
      </c>
      <c r="DK8" s="273">
        <v>56</v>
      </c>
      <c r="DL8" s="273">
        <v>60</v>
      </c>
      <c r="DM8" s="273">
        <v>15</v>
      </c>
      <c r="DN8" s="273">
        <v>9</v>
      </c>
      <c r="DO8" s="273">
        <v>12</v>
      </c>
      <c r="DP8" s="273">
        <v>79</v>
      </c>
      <c r="DQ8" s="273">
        <v>65</v>
      </c>
      <c r="DR8" s="273">
        <v>72</v>
      </c>
      <c r="DS8" s="273">
        <v>18</v>
      </c>
      <c r="DT8" s="273">
        <v>27</v>
      </c>
      <c r="DU8" s="273">
        <v>22</v>
      </c>
      <c r="DV8" s="273">
        <v>68</v>
      </c>
      <c r="DW8" s="273">
        <v>59</v>
      </c>
      <c r="DX8" s="273">
        <v>64</v>
      </c>
      <c r="DY8" s="273">
        <v>14</v>
      </c>
      <c r="DZ8" s="273">
        <v>14</v>
      </c>
      <c r="EA8" s="273">
        <v>14</v>
      </c>
      <c r="EB8" s="273">
        <v>82</v>
      </c>
      <c r="EC8" s="273">
        <v>73</v>
      </c>
      <c r="ED8" s="273">
        <v>78</v>
      </c>
      <c r="EE8" s="273">
        <v>16</v>
      </c>
      <c r="EF8" s="273">
        <v>25</v>
      </c>
      <c r="EG8" s="273">
        <v>21</v>
      </c>
      <c r="EH8" s="273">
        <v>71</v>
      </c>
      <c r="EI8" s="273">
        <v>63</v>
      </c>
      <c r="EJ8" s="273">
        <v>67</v>
      </c>
      <c r="EK8" s="273">
        <v>13</v>
      </c>
      <c r="EL8" s="273">
        <v>12</v>
      </c>
      <c r="EM8" s="273">
        <v>12</v>
      </c>
      <c r="EN8" s="273">
        <v>84</v>
      </c>
      <c r="EO8" s="273">
        <v>75</v>
      </c>
      <c r="EP8" s="273">
        <v>79</v>
      </c>
      <c r="EQ8" s="273">
        <v>12</v>
      </c>
      <c r="ER8" s="273">
        <v>23</v>
      </c>
      <c r="ES8" s="273">
        <v>17</v>
      </c>
      <c r="ET8" s="273">
        <v>74</v>
      </c>
      <c r="EU8" s="273">
        <v>69</v>
      </c>
      <c r="EV8" s="273">
        <v>71</v>
      </c>
      <c r="EW8" s="273">
        <v>14</v>
      </c>
      <c r="EX8" s="273">
        <v>8</v>
      </c>
      <c r="EY8" s="273">
        <v>11</v>
      </c>
      <c r="EZ8" s="273">
        <v>88</v>
      </c>
      <c r="FA8" s="273">
        <v>77</v>
      </c>
      <c r="FB8" s="273">
        <v>83</v>
      </c>
      <c r="FC8" s="273">
        <v>12</v>
      </c>
      <c r="FD8" s="273">
        <v>23</v>
      </c>
      <c r="FE8" s="273">
        <v>18</v>
      </c>
      <c r="FF8" s="273">
        <v>75</v>
      </c>
      <c r="FG8" s="273">
        <v>68</v>
      </c>
      <c r="FH8" s="273">
        <v>72</v>
      </c>
      <c r="FI8" s="273">
        <v>12</v>
      </c>
      <c r="FJ8" s="273">
        <v>9</v>
      </c>
      <c r="FK8" s="273">
        <v>11</v>
      </c>
      <c r="FL8" s="273">
        <v>88</v>
      </c>
      <c r="FM8" s="273">
        <v>77</v>
      </c>
      <c r="FN8" s="273">
        <v>82</v>
      </c>
      <c r="FO8" s="273">
        <v>7</v>
      </c>
      <c r="FP8" s="273">
        <v>12</v>
      </c>
      <c r="FQ8" s="273">
        <v>9</v>
      </c>
      <c r="FR8" s="273">
        <v>81</v>
      </c>
      <c r="FS8" s="273">
        <v>76</v>
      </c>
      <c r="FT8" s="273">
        <v>78</v>
      </c>
      <c r="FU8" s="273">
        <v>11</v>
      </c>
      <c r="FV8" s="273">
        <v>13</v>
      </c>
      <c r="FW8" s="273">
        <v>12</v>
      </c>
      <c r="FX8" s="273">
        <v>93</v>
      </c>
      <c r="FY8" s="273">
        <v>88</v>
      </c>
      <c r="FZ8" s="273">
        <v>91</v>
      </c>
      <c r="GA8" s="273">
        <v>7</v>
      </c>
      <c r="GB8" s="273">
        <v>21</v>
      </c>
      <c r="GC8" s="273">
        <v>14</v>
      </c>
      <c r="GD8" s="273">
        <v>77</v>
      </c>
      <c r="GE8" s="273">
        <v>73</v>
      </c>
      <c r="GF8" s="273">
        <v>75</v>
      </c>
      <c r="GG8" s="273">
        <v>17</v>
      </c>
      <c r="GH8" s="273">
        <v>6</v>
      </c>
      <c r="GI8" s="273">
        <v>11</v>
      </c>
      <c r="GJ8" s="273">
        <v>93</v>
      </c>
      <c r="GK8" s="273">
        <v>79</v>
      </c>
      <c r="GL8" s="273">
        <v>86</v>
      </c>
      <c r="GM8" s="273">
        <v>8</v>
      </c>
      <c r="GN8" s="273">
        <v>21</v>
      </c>
      <c r="GO8" s="273">
        <v>14</v>
      </c>
      <c r="GP8" s="273">
        <v>77</v>
      </c>
      <c r="GQ8" s="273">
        <v>73</v>
      </c>
      <c r="GR8" s="273">
        <v>75</v>
      </c>
      <c r="GS8" s="273">
        <v>15</v>
      </c>
      <c r="GT8" s="273">
        <v>6</v>
      </c>
      <c r="GU8" s="273">
        <v>11</v>
      </c>
      <c r="GV8" s="273">
        <v>92</v>
      </c>
      <c r="GW8" s="273">
        <v>79</v>
      </c>
      <c r="GX8" s="273">
        <v>86</v>
      </c>
    </row>
    <row r="9" spans="1:206" x14ac:dyDescent="0.35">
      <c r="B9" t="s">
        <v>221</v>
      </c>
      <c r="C9" s="273">
        <v>11</v>
      </c>
      <c r="D9" s="273">
        <v>21</v>
      </c>
      <c r="E9" s="273">
        <v>16</v>
      </c>
      <c r="F9" s="273">
        <v>62</v>
      </c>
      <c r="G9" s="273">
        <v>62</v>
      </c>
      <c r="H9" s="273">
        <v>62</v>
      </c>
      <c r="I9" s="273">
        <v>27</v>
      </c>
      <c r="J9" s="273">
        <v>17</v>
      </c>
      <c r="K9" s="273">
        <v>22</v>
      </c>
      <c r="L9" s="273">
        <v>89</v>
      </c>
      <c r="M9" s="273">
        <v>79</v>
      </c>
      <c r="N9" s="273">
        <v>84</v>
      </c>
      <c r="O9" s="273">
        <v>15</v>
      </c>
      <c r="P9" s="273">
        <v>26</v>
      </c>
      <c r="Q9" s="273">
        <v>20</v>
      </c>
      <c r="R9" s="273">
        <v>64</v>
      </c>
      <c r="S9" s="273">
        <v>59</v>
      </c>
      <c r="T9" s="273">
        <v>61</v>
      </c>
      <c r="U9" s="273">
        <v>22</v>
      </c>
      <c r="V9" s="273">
        <v>15</v>
      </c>
      <c r="W9" s="273">
        <v>18</v>
      </c>
      <c r="X9" s="273">
        <v>85</v>
      </c>
      <c r="Y9" s="273">
        <v>74</v>
      </c>
      <c r="Z9" s="273">
        <v>80</v>
      </c>
      <c r="AA9" s="273">
        <v>18</v>
      </c>
      <c r="AB9" s="273">
        <v>29</v>
      </c>
      <c r="AC9" s="273">
        <v>24</v>
      </c>
      <c r="AD9" s="273">
        <v>67</v>
      </c>
      <c r="AE9" s="273">
        <v>60</v>
      </c>
      <c r="AF9" s="273">
        <v>63</v>
      </c>
      <c r="AG9" s="273">
        <v>15</v>
      </c>
      <c r="AH9" s="273">
        <v>11</v>
      </c>
      <c r="AI9" s="273">
        <v>13</v>
      </c>
      <c r="AJ9" s="273">
        <v>82</v>
      </c>
      <c r="AK9" s="273">
        <v>71</v>
      </c>
      <c r="AL9" s="273">
        <v>76</v>
      </c>
      <c r="AM9" s="273">
        <v>4</v>
      </c>
      <c r="AN9" s="273">
        <v>10</v>
      </c>
      <c r="AO9" s="273">
        <v>7</v>
      </c>
      <c r="AP9" s="273">
        <v>61</v>
      </c>
      <c r="AQ9" s="273">
        <v>69</v>
      </c>
      <c r="AR9" s="273">
        <v>66</v>
      </c>
      <c r="AS9" s="273">
        <v>35</v>
      </c>
      <c r="AT9" s="273">
        <v>20</v>
      </c>
      <c r="AU9" s="273">
        <v>27</v>
      </c>
      <c r="AV9" s="273">
        <v>96</v>
      </c>
      <c r="AW9" s="273">
        <v>90</v>
      </c>
      <c r="AX9" s="273">
        <v>93</v>
      </c>
      <c r="AY9" s="273">
        <v>7</v>
      </c>
      <c r="AZ9" s="273">
        <v>14</v>
      </c>
      <c r="BA9" s="273">
        <v>11</v>
      </c>
      <c r="BB9" s="273">
        <v>67</v>
      </c>
      <c r="BC9" s="273">
        <v>69</v>
      </c>
      <c r="BD9" s="273">
        <v>68</v>
      </c>
      <c r="BE9" s="273">
        <v>26</v>
      </c>
      <c r="BF9" s="273">
        <v>17</v>
      </c>
      <c r="BG9" s="273">
        <v>21</v>
      </c>
      <c r="BH9" s="273">
        <v>93</v>
      </c>
      <c r="BI9" s="273">
        <v>86</v>
      </c>
      <c r="BJ9" s="273">
        <v>89</v>
      </c>
      <c r="BK9" s="273">
        <v>11</v>
      </c>
      <c r="BL9" s="273">
        <v>19</v>
      </c>
      <c r="BM9" s="273">
        <v>16</v>
      </c>
      <c r="BN9" s="273">
        <v>72</v>
      </c>
      <c r="BO9" s="273">
        <v>69</v>
      </c>
      <c r="BP9" s="273">
        <v>70</v>
      </c>
      <c r="BQ9" s="273">
        <v>17</v>
      </c>
      <c r="BR9" s="273">
        <v>12</v>
      </c>
      <c r="BS9" s="273">
        <v>14</v>
      </c>
      <c r="BT9" s="273">
        <v>89</v>
      </c>
      <c r="BU9" s="273">
        <v>81</v>
      </c>
      <c r="BV9" s="273">
        <v>84</v>
      </c>
      <c r="BW9" s="273">
        <v>9</v>
      </c>
      <c r="BX9" s="273">
        <v>19</v>
      </c>
      <c r="BY9" s="273">
        <v>14</v>
      </c>
      <c r="BZ9" s="273">
        <v>71</v>
      </c>
      <c r="CA9" s="273">
        <v>69</v>
      </c>
      <c r="CB9" s="273">
        <v>70</v>
      </c>
      <c r="CC9" s="273">
        <v>21</v>
      </c>
      <c r="CD9" s="273">
        <v>11</v>
      </c>
      <c r="CE9" s="273">
        <v>16</v>
      </c>
      <c r="CF9" s="273">
        <v>91</v>
      </c>
      <c r="CG9" s="273">
        <v>81</v>
      </c>
      <c r="CH9" s="273">
        <v>86</v>
      </c>
      <c r="CI9" s="273">
        <v>8</v>
      </c>
      <c r="CJ9" s="273">
        <v>18</v>
      </c>
      <c r="CK9" s="273">
        <v>13</v>
      </c>
      <c r="CL9" s="273">
        <v>75</v>
      </c>
      <c r="CM9" s="273">
        <v>73</v>
      </c>
      <c r="CN9" s="273">
        <v>74</v>
      </c>
      <c r="CO9" s="273">
        <v>17</v>
      </c>
      <c r="CP9" s="273">
        <v>9</v>
      </c>
      <c r="CQ9" s="273">
        <v>13</v>
      </c>
      <c r="CR9" s="273">
        <v>92</v>
      </c>
      <c r="CS9" s="273">
        <v>82</v>
      </c>
      <c r="CT9" s="273">
        <v>87</v>
      </c>
      <c r="CU9" s="273">
        <v>16</v>
      </c>
      <c r="CV9" s="273">
        <v>27</v>
      </c>
      <c r="CW9" s="273">
        <v>22</v>
      </c>
      <c r="CX9" s="273">
        <v>55</v>
      </c>
      <c r="CY9" s="273">
        <v>49</v>
      </c>
      <c r="CZ9" s="273">
        <v>52</v>
      </c>
      <c r="DA9" s="273">
        <v>28</v>
      </c>
      <c r="DB9" s="273">
        <v>24</v>
      </c>
      <c r="DC9" s="273">
        <v>26</v>
      </c>
      <c r="DD9" s="273">
        <v>84</v>
      </c>
      <c r="DE9" s="273">
        <v>73</v>
      </c>
      <c r="DF9" s="273">
        <v>78</v>
      </c>
      <c r="DG9" s="273">
        <v>18</v>
      </c>
      <c r="DH9" s="273">
        <v>30</v>
      </c>
      <c r="DI9" s="273">
        <v>25</v>
      </c>
      <c r="DJ9" s="273">
        <v>60</v>
      </c>
      <c r="DK9" s="273">
        <v>55</v>
      </c>
      <c r="DL9" s="273">
        <v>58</v>
      </c>
      <c r="DM9" s="273">
        <v>22</v>
      </c>
      <c r="DN9" s="273">
        <v>14</v>
      </c>
      <c r="DO9" s="273">
        <v>18</v>
      </c>
      <c r="DP9" s="273">
        <v>82</v>
      </c>
      <c r="DQ9" s="273">
        <v>70</v>
      </c>
      <c r="DR9" s="273">
        <v>75</v>
      </c>
      <c r="DS9" s="273">
        <v>13</v>
      </c>
      <c r="DT9" s="273">
        <v>19</v>
      </c>
      <c r="DU9" s="273">
        <v>16</v>
      </c>
      <c r="DV9" s="273">
        <v>63</v>
      </c>
      <c r="DW9" s="273">
        <v>54</v>
      </c>
      <c r="DX9" s="273">
        <v>58</v>
      </c>
      <c r="DY9" s="273">
        <v>25</v>
      </c>
      <c r="DZ9" s="273">
        <v>28</v>
      </c>
      <c r="EA9" s="273">
        <v>26</v>
      </c>
      <c r="EB9" s="273">
        <v>87</v>
      </c>
      <c r="EC9" s="273">
        <v>81</v>
      </c>
      <c r="ED9" s="273">
        <v>84</v>
      </c>
      <c r="EE9" s="273">
        <v>15</v>
      </c>
      <c r="EF9" s="273">
        <v>23</v>
      </c>
      <c r="EG9" s="273">
        <v>19</v>
      </c>
      <c r="EH9" s="273">
        <v>65</v>
      </c>
      <c r="EI9" s="273">
        <v>58</v>
      </c>
      <c r="EJ9" s="273">
        <v>61</v>
      </c>
      <c r="EK9" s="273">
        <v>21</v>
      </c>
      <c r="EL9" s="273">
        <v>20</v>
      </c>
      <c r="EM9" s="273">
        <v>20</v>
      </c>
      <c r="EN9" s="273">
        <v>85</v>
      </c>
      <c r="EO9" s="273">
        <v>77</v>
      </c>
      <c r="EP9" s="273">
        <v>81</v>
      </c>
      <c r="EQ9" s="273">
        <v>15</v>
      </c>
      <c r="ER9" s="273">
        <v>27</v>
      </c>
      <c r="ES9" s="273">
        <v>22</v>
      </c>
      <c r="ET9" s="273">
        <v>70</v>
      </c>
      <c r="EU9" s="273">
        <v>62</v>
      </c>
      <c r="EV9" s="273">
        <v>66</v>
      </c>
      <c r="EW9" s="273">
        <v>15</v>
      </c>
      <c r="EX9" s="273">
        <v>11</v>
      </c>
      <c r="EY9" s="273">
        <v>13</v>
      </c>
      <c r="EZ9" s="273">
        <v>85</v>
      </c>
      <c r="FA9" s="273">
        <v>73</v>
      </c>
      <c r="FB9" s="273">
        <v>78</v>
      </c>
      <c r="FC9" s="273">
        <v>16</v>
      </c>
      <c r="FD9" s="273">
        <v>26</v>
      </c>
      <c r="FE9" s="273">
        <v>21</v>
      </c>
      <c r="FF9" s="273">
        <v>71</v>
      </c>
      <c r="FG9" s="273">
        <v>62</v>
      </c>
      <c r="FH9" s="273">
        <v>66</v>
      </c>
      <c r="FI9" s="273">
        <v>13</v>
      </c>
      <c r="FJ9" s="273">
        <v>12</v>
      </c>
      <c r="FK9" s="273">
        <v>13</v>
      </c>
      <c r="FL9" s="273">
        <v>84</v>
      </c>
      <c r="FM9" s="273">
        <v>74</v>
      </c>
      <c r="FN9" s="273">
        <v>79</v>
      </c>
      <c r="FO9" s="273">
        <v>7</v>
      </c>
      <c r="FP9" s="273">
        <v>10</v>
      </c>
      <c r="FQ9" s="273">
        <v>9</v>
      </c>
      <c r="FR9" s="273">
        <v>81</v>
      </c>
      <c r="FS9" s="273">
        <v>70</v>
      </c>
      <c r="FT9" s="273">
        <v>75</v>
      </c>
      <c r="FU9" s="273">
        <v>13</v>
      </c>
      <c r="FV9" s="273">
        <v>19</v>
      </c>
      <c r="FW9" s="273">
        <v>16</v>
      </c>
      <c r="FX9" s="273">
        <v>93</v>
      </c>
      <c r="FY9" s="273">
        <v>90</v>
      </c>
      <c r="FZ9" s="273">
        <v>91</v>
      </c>
      <c r="GA9" s="273">
        <v>6</v>
      </c>
      <c r="GB9" s="273">
        <v>18</v>
      </c>
      <c r="GC9" s="273">
        <v>12</v>
      </c>
      <c r="GD9" s="273">
        <v>65</v>
      </c>
      <c r="GE9" s="273">
        <v>69</v>
      </c>
      <c r="GF9" s="273">
        <v>67</v>
      </c>
      <c r="GG9" s="273">
        <v>29</v>
      </c>
      <c r="GH9" s="273">
        <v>12</v>
      </c>
      <c r="GI9" s="273">
        <v>20</v>
      </c>
      <c r="GJ9" s="273">
        <v>94</v>
      </c>
      <c r="GK9" s="273">
        <v>82</v>
      </c>
      <c r="GL9" s="273">
        <v>88</v>
      </c>
      <c r="GM9" s="273">
        <v>8</v>
      </c>
      <c r="GN9" s="273">
        <v>21</v>
      </c>
      <c r="GO9" s="273">
        <v>15</v>
      </c>
      <c r="GP9" s="273">
        <v>72</v>
      </c>
      <c r="GQ9" s="273">
        <v>70</v>
      </c>
      <c r="GR9" s="273">
        <v>71</v>
      </c>
      <c r="GS9" s="273">
        <v>20</v>
      </c>
      <c r="GT9" s="273">
        <v>9</v>
      </c>
      <c r="GU9" s="273">
        <v>14</v>
      </c>
      <c r="GV9" s="273">
        <v>92</v>
      </c>
      <c r="GW9" s="273">
        <v>79</v>
      </c>
      <c r="GX9" s="273">
        <v>85</v>
      </c>
    </row>
    <row r="10" spans="1:206" x14ac:dyDescent="0.35">
      <c r="B10" t="s">
        <v>215</v>
      </c>
      <c r="C10" s="273">
        <v>8</v>
      </c>
      <c r="D10" s="273">
        <v>18</v>
      </c>
      <c r="E10" s="273">
        <v>13</v>
      </c>
      <c r="F10" s="273">
        <v>62</v>
      </c>
      <c r="G10" s="273">
        <v>64</v>
      </c>
      <c r="H10" s="273">
        <v>63</v>
      </c>
      <c r="I10" s="273">
        <v>30</v>
      </c>
      <c r="J10" s="273">
        <v>18</v>
      </c>
      <c r="K10" s="273">
        <v>24</v>
      </c>
      <c r="L10" s="273">
        <v>92</v>
      </c>
      <c r="M10" s="273">
        <v>82</v>
      </c>
      <c r="N10" s="273">
        <v>87</v>
      </c>
      <c r="O10" s="273">
        <v>8</v>
      </c>
      <c r="P10" s="273">
        <v>17</v>
      </c>
      <c r="Q10" s="273">
        <v>13</v>
      </c>
      <c r="R10" s="273">
        <v>63</v>
      </c>
      <c r="S10" s="273">
        <v>63</v>
      </c>
      <c r="T10" s="273">
        <v>63</v>
      </c>
      <c r="U10" s="273">
        <v>29</v>
      </c>
      <c r="V10" s="273">
        <v>20</v>
      </c>
      <c r="W10" s="273">
        <v>25</v>
      </c>
      <c r="X10" s="273">
        <v>92</v>
      </c>
      <c r="Y10" s="273">
        <v>83</v>
      </c>
      <c r="Z10" s="273">
        <v>87</v>
      </c>
      <c r="AA10" s="273">
        <v>9</v>
      </c>
      <c r="AB10" s="273">
        <v>17</v>
      </c>
      <c r="AC10" s="273">
        <v>13</v>
      </c>
      <c r="AD10" s="273">
        <v>67</v>
      </c>
      <c r="AE10" s="273">
        <v>65</v>
      </c>
      <c r="AF10" s="273">
        <v>66</v>
      </c>
      <c r="AG10" s="273">
        <v>25</v>
      </c>
      <c r="AH10" s="273">
        <v>17</v>
      </c>
      <c r="AI10" s="273">
        <v>21</v>
      </c>
      <c r="AJ10" s="273">
        <v>91</v>
      </c>
      <c r="AK10" s="273">
        <v>83</v>
      </c>
      <c r="AL10" s="273">
        <v>87</v>
      </c>
      <c r="AM10" s="273">
        <v>5</v>
      </c>
      <c r="AN10" s="273">
        <v>14</v>
      </c>
      <c r="AO10" s="273">
        <v>9</v>
      </c>
      <c r="AP10" s="273">
        <v>70</v>
      </c>
      <c r="AQ10" s="273">
        <v>72</v>
      </c>
      <c r="AR10" s="273">
        <v>71</v>
      </c>
      <c r="AS10" s="273">
        <v>26</v>
      </c>
      <c r="AT10" s="273">
        <v>15</v>
      </c>
      <c r="AU10" s="273">
        <v>20</v>
      </c>
      <c r="AV10" s="273">
        <v>95</v>
      </c>
      <c r="AW10" s="273">
        <v>86</v>
      </c>
      <c r="AX10" s="273">
        <v>91</v>
      </c>
      <c r="AY10" s="273">
        <v>5</v>
      </c>
      <c r="AZ10" s="273">
        <v>11</v>
      </c>
      <c r="BA10" s="273">
        <v>8</v>
      </c>
      <c r="BB10" s="273">
        <v>70</v>
      </c>
      <c r="BC10" s="273">
        <v>72</v>
      </c>
      <c r="BD10" s="273">
        <v>71</v>
      </c>
      <c r="BE10" s="273">
        <v>26</v>
      </c>
      <c r="BF10" s="273">
        <v>17</v>
      </c>
      <c r="BG10" s="273">
        <v>21</v>
      </c>
      <c r="BH10" s="273">
        <v>95</v>
      </c>
      <c r="BI10" s="273">
        <v>89</v>
      </c>
      <c r="BJ10" s="273">
        <v>92</v>
      </c>
      <c r="BK10" s="273">
        <v>7</v>
      </c>
      <c r="BL10" s="273">
        <v>14</v>
      </c>
      <c r="BM10" s="273">
        <v>10</v>
      </c>
      <c r="BN10" s="273">
        <v>70</v>
      </c>
      <c r="BO10" s="273">
        <v>70</v>
      </c>
      <c r="BP10" s="273">
        <v>70</v>
      </c>
      <c r="BQ10" s="273">
        <v>23</v>
      </c>
      <c r="BR10" s="273">
        <v>16</v>
      </c>
      <c r="BS10" s="273">
        <v>19</v>
      </c>
      <c r="BT10" s="273">
        <v>93</v>
      </c>
      <c r="BU10" s="273">
        <v>86</v>
      </c>
      <c r="BV10" s="273">
        <v>90</v>
      </c>
      <c r="BW10" s="273">
        <v>7</v>
      </c>
      <c r="BX10" s="273">
        <v>16</v>
      </c>
      <c r="BY10" s="273">
        <v>12</v>
      </c>
      <c r="BZ10" s="273">
        <v>71</v>
      </c>
      <c r="CA10" s="273">
        <v>72</v>
      </c>
      <c r="CB10" s="273">
        <v>71</v>
      </c>
      <c r="CC10" s="273">
        <v>22</v>
      </c>
      <c r="CD10" s="273">
        <v>12</v>
      </c>
      <c r="CE10" s="273">
        <v>17</v>
      </c>
      <c r="CF10" s="273">
        <v>93</v>
      </c>
      <c r="CG10" s="273">
        <v>84</v>
      </c>
      <c r="CH10" s="273">
        <v>88</v>
      </c>
      <c r="CI10" s="273">
        <v>6</v>
      </c>
      <c r="CJ10" s="273">
        <v>14</v>
      </c>
      <c r="CK10" s="273">
        <v>10</v>
      </c>
      <c r="CL10" s="273">
        <v>73</v>
      </c>
      <c r="CM10" s="273">
        <v>73</v>
      </c>
      <c r="CN10" s="273">
        <v>73</v>
      </c>
      <c r="CO10" s="273">
        <v>21</v>
      </c>
      <c r="CP10" s="273">
        <v>12</v>
      </c>
      <c r="CQ10" s="273">
        <v>17</v>
      </c>
      <c r="CR10" s="273">
        <v>94</v>
      </c>
      <c r="CS10" s="273">
        <v>86</v>
      </c>
      <c r="CT10" s="273">
        <v>90</v>
      </c>
      <c r="CU10" s="273">
        <v>16</v>
      </c>
      <c r="CV10" s="273">
        <v>27</v>
      </c>
      <c r="CW10" s="273">
        <v>21</v>
      </c>
      <c r="CX10" s="273">
        <v>60</v>
      </c>
      <c r="CY10" s="273">
        <v>55</v>
      </c>
      <c r="CZ10" s="273">
        <v>57</v>
      </c>
      <c r="DA10" s="273">
        <v>24</v>
      </c>
      <c r="DB10" s="273">
        <v>19</v>
      </c>
      <c r="DC10" s="273">
        <v>21</v>
      </c>
      <c r="DD10" s="273">
        <v>84</v>
      </c>
      <c r="DE10" s="273">
        <v>73</v>
      </c>
      <c r="DF10" s="273">
        <v>79</v>
      </c>
      <c r="DG10" s="273">
        <v>19</v>
      </c>
      <c r="DH10" s="273">
        <v>32</v>
      </c>
      <c r="DI10" s="273">
        <v>26</v>
      </c>
      <c r="DJ10" s="273">
        <v>65</v>
      </c>
      <c r="DK10" s="273">
        <v>58</v>
      </c>
      <c r="DL10" s="273">
        <v>61</v>
      </c>
      <c r="DM10" s="273">
        <v>16</v>
      </c>
      <c r="DN10" s="273">
        <v>9</v>
      </c>
      <c r="DO10" s="273">
        <v>13</v>
      </c>
      <c r="DP10" s="273">
        <v>81</v>
      </c>
      <c r="DQ10" s="273">
        <v>68</v>
      </c>
      <c r="DR10" s="273">
        <v>74</v>
      </c>
      <c r="DS10" s="273">
        <v>16</v>
      </c>
      <c r="DT10" s="273">
        <v>24</v>
      </c>
      <c r="DU10" s="273">
        <v>20</v>
      </c>
      <c r="DV10" s="273">
        <v>68</v>
      </c>
      <c r="DW10" s="273">
        <v>59</v>
      </c>
      <c r="DX10" s="273">
        <v>64</v>
      </c>
      <c r="DY10" s="273">
        <v>16</v>
      </c>
      <c r="DZ10" s="273">
        <v>17</v>
      </c>
      <c r="EA10" s="273">
        <v>17</v>
      </c>
      <c r="EB10" s="273">
        <v>84</v>
      </c>
      <c r="EC10" s="273">
        <v>76</v>
      </c>
      <c r="ED10" s="273">
        <v>80</v>
      </c>
      <c r="EE10" s="273">
        <v>13</v>
      </c>
      <c r="EF10" s="273">
        <v>21</v>
      </c>
      <c r="EG10" s="273">
        <v>17</v>
      </c>
      <c r="EH10" s="273">
        <v>72</v>
      </c>
      <c r="EI10" s="273">
        <v>64</v>
      </c>
      <c r="EJ10" s="273">
        <v>68</v>
      </c>
      <c r="EK10" s="273">
        <v>15</v>
      </c>
      <c r="EL10" s="273">
        <v>16</v>
      </c>
      <c r="EM10" s="273">
        <v>15</v>
      </c>
      <c r="EN10" s="273">
        <v>87</v>
      </c>
      <c r="EO10" s="273">
        <v>79</v>
      </c>
      <c r="EP10" s="273">
        <v>83</v>
      </c>
      <c r="EQ10" s="273">
        <v>8</v>
      </c>
      <c r="ER10" s="273">
        <v>17</v>
      </c>
      <c r="ES10" s="273">
        <v>13</v>
      </c>
      <c r="ET10" s="273">
        <v>73</v>
      </c>
      <c r="EU10" s="273">
        <v>69</v>
      </c>
      <c r="EV10" s="273">
        <v>71</v>
      </c>
      <c r="EW10" s="273">
        <v>18</v>
      </c>
      <c r="EX10" s="273">
        <v>13</v>
      </c>
      <c r="EY10" s="273">
        <v>16</v>
      </c>
      <c r="EZ10" s="273">
        <v>92</v>
      </c>
      <c r="FA10" s="273">
        <v>83</v>
      </c>
      <c r="FB10" s="273">
        <v>87</v>
      </c>
      <c r="FC10" s="273">
        <v>9</v>
      </c>
      <c r="FD10" s="273">
        <v>17</v>
      </c>
      <c r="FE10" s="273">
        <v>13</v>
      </c>
      <c r="FF10" s="273">
        <v>74</v>
      </c>
      <c r="FG10" s="273">
        <v>67</v>
      </c>
      <c r="FH10" s="273">
        <v>71</v>
      </c>
      <c r="FI10" s="273">
        <v>16</v>
      </c>
      <c r="FJ10" s="273">
        <v>16</v>
      </c>
      <c r="FK10" s="273">
        <v>16</v>
      </c>
      <c r="FL10" s="273">
        <v>91</v>
      </c>
      <c r="FM10" s="273">
        <v>83</v>
      </c>
      <c r="FN10" s="273">
        <v>87</v>
      </c>
      <c r="FO10" s="273">
        <v>5</v>
      </c>
      <c r="FP10" s="273">
        <v>8</v>
      </c>
      <c r="FQ10" s="273">
        <v>7</v>
      </c>
      <c r="FR10" s="273">
        <v>82</v>
      </c>
      <c r="FS10" s="273">
        <v>75</v>
      </c>
      <c r="FT10" s="273">
        <v>78</v>
      </c>
      <c r="FU10" s="273">
        <v>13</v>
      </c>
      <c r="FV10" s="273">
        <v>16</v>
      </c>
      <c r="FW10" s="273">
        <v>15</v>
      </c>
      <c r="FX10" s="273">
        <v>95</v>
      </c>
      <c r="FY10" s="273">
        <v>92</v>
      </c>
      <c r="FZ10" s="273">
        <v>93</v>
      </c>
      <c r="GA10" s="273">
        <v>5</v>
      </c>
      <c r="GB10" s="273">
        <v>16</v>
      </c>
      <c r="GC10" s="273">
        <v>10</v>
      </c>
      <c r="GD10" s="273">
        <v>72</v>
      </c>
      <c r="GE10" s="273">
        <v>74</v>
      </c>
      <c r="GF10" s="273">
        <v>73</v>
      </c>
      <c r="GG10" s="273">
        <v>23</v>
      </c>
      <c r="GH10" s="273">
        <v>10</v>
      </c>
      <c r="GI10" s="273">
        <v>16</v>
      </c>
      <c r="GJ10" s="273">
        <v>95</v>
      </c>
      <c r="GK10" s="273">
        <v>84</v>
      </c>
      <c r="GL10" s="273">
        <v>90</v>
      </c>
      <c r="GM10" s="273">
        <v>5</v>
      </c>
      <c r="GN10" s="273">
        <v>16</v>
      </c>
      <c r="GO10" s="273">
        <v>11</v>
      </c>
      <c r="GP10" s="273">
        <v>74</v>
      </c>
      <c r="GQ10" s="273">
        <v>74</v>
      </c>
      <c r="GR10" s="273">
        <v>74</v>
      </c>
      <c r="GS10" s="273">
        <v>21</v>
      </c>
      <c r="GT10" s="273">
        <v>10</v>
      </c>
      <c r="GU10" s="273">
        <v>15</v>
      </c>
      <c r="GV10" s="273">
        <v>95</v>
      </c>
      <c r="GW10" s="273">
        <v>84</v>
      </c>
      <c r="GX10" s="273">
        <v>89</v>
      </c>
    </row>
    <row r="11" spans="1:206" x14ac:dyDescent="0.35">
      <c r="B11" t="s">
        <v>187</v>
      </c>
      <c r="C11" s="273">
        <v>13</v>
      </c>
      <c r="D11" s="273">
        <v>23</v>
      </c>
      <c r="E11" s="273">
        <v>19</v>
      </c>
      <c r="F11" s="273">
        <v>62</v>
      </c>
      <c r="G11" s="273">
        <v>61</v>
      </c>
      <c r="H11" s="273">
        <v>62</v>
      </c>
      <c r="I11" s="273">
        <v>25</v>
      </c>
      <c r="J11" s="273">
        <v>15</v>
      </c>
      <c r="K11" s="273">
        <v>20</v>
      </c>
      <c r="L11" s="273">
        <v>87</v>
      </c>
      <c r="M11" s="273">
        <v>77</v>
      </c>
      <c r="N11" s="273">
        <v>81</v>
      </c>
      <c r="O11" s="273">
        <v>15</v>
      </c>
      <c r="P11" s="273">
        <v>24</v>
      </c>
      <c r="Q11" s="273">
        <v>20</v>
      </c>
      <c r="R11" s="273">
        <v>62</v>
      </c>
      <c r="S11" s="273">
        <v>60</v>
      </c>
      <c r="T11" s="273">
        <v>61</v>
      </c>
      <c r="U11" s="273">
        <v>23</v>
      </c>
      <c r="V11" s="273">
        <v>16</v>
      </c>
      <c r="W11" s="273">
        <v>20</v>
      </c>
      <c r="X11" s="273">
        <v>85</v>
      </c>
      <c r="Y11" s="273">
        <v>76</v>
      </c>
      <c r="Z11" s="273">
        <v>80</v>
      </c>
      <c r="AA11" s="273">
        <v>16</v>
      </c>
      <c r="AB11" s="273">
        <v>25</v>
      </c>
      <c r="AC11" s="273">
        <v>21</v>
      </c>
      <c r="AD11" s="273">
        <v>65</v>
      </c>
      <c r="AE11" s="273">
        <v>61</v>
      </c>
      <c r="AF11" s="273">
        <v>63</v>
      </c>
      <c r="AG11" s="273">
        <v>19</v>
      </c>
      <c r="AH11" s="273">
        <v>14</v>
      </c>
      <c r="AI11" s="273">
        <v>16</v>
      </c>
      <c r="AJ11" s="273">
        <v>84</v>
      </c>
      <c r="AK11" s="273">
        <v>75</v>
      </c>
      <c r="AL11" s="273">
        <v>79</v>
      </c>
      <c r="AM11" s="273">
        <v>8</v>
      </c>
      <c r="AN11" s="273">
        <v>17</v>
      </c>
      <c r="AO11" s="273">
        <v>13</v>
      </c>
      <c r="AP11" s="273">
        <v>69</v>
      </c>
      <c r="AQ11" s="273">
        <v>70</v>
      </c>
      <c r="AR11" s="273">
        <v>69</v>
      </c>
      <c r="AS11" s="273">
        <v>23</v>
      </c>
      <c r="AT11" s="273">
        <v>13</v>
      </c>
      <c r="AU11" s="273">
        <v>18</v>
      </c>
      <c r="AV11" s="273">
        <v>92</v>
      </c>
      <c r="AW11" s="273">
        <v>83</v>
      </c>
      <c r="AX11" s="273">
        <v>87</v>
      </c>
      <c r="AY11" s="273">
        <v>8</v>
      </c>
      <c r="AZ11" s="273">
        <v>15</v>
      </c>
      <c r="BA11" s="273">
        <v>12</v>
      </c>
      <c r="BB11" s="273">
        <v>69</v>
      </c>
      <c r="BC11" s="273">
        <v>70</v>
      </c>
      <c r="BD11" s="273">
        <v>69</v>
      </c>
      <c r="BE11" s="273">
        <v>23</v>
      </c>
      <c r="BF11" s="273">
        <v>15</v>
      </c>
      <c r="BG11" s="273">
        <v>19</v>
      </c>
      <c r="BH11" s="273">
        <v>92</v>
      </c>
      <c r="BI11" s="273">
        <v>85</v>
      </c>
      <c r="BJ11" s="273">
        <v>88</v>
      </c>
      <c r="BK11" s="273">
        <v>11</v>
      </c>
      <c r="BL11" s="273">
        <v>19</v>
      </c>
      <c r="BM11" s="273">
        <v>15</v>
      </c>
      <c r="BN11" s="273">
        <v>69</v>
      </c>
      <c r="BO11" s="273">
        <v>68</v>
      </c>
      <c r="BP11" s="273">
        <v>68</v>
      </c>
      <c r="BQ11" s="273">
        <v>20</v>
      </c>
      <c r="BR11" s="273">
        <v>14</v>
      </c>
      <c r="BS11" s="273">
        <v>17</v>
      </c>
      <c r="BT11" s="273">
        <v>89</v>
      </c>
      <c r="BU11" s="273">
        <v>81</v>
      </c>
      <c r="BV11" s="273">
        <v>85</v>
      </c>
      <c r="BW11" s="273">
        <v>11</v>
      </c>
      <c r="BX11" s="273">
        <v>21</v>
      </c>
      <c r="BY11" s="273">
        <v>16</v>
      </c>
      <c r="BZ11" s="273">
        <v>70</v>
      </c>
      <c r="CA11" s="273">
        <v>68</v>
      </c>
      <c r="CB11" s="273">
        <v>69</v>
      </c>
      <c r="CC11" s="273">
        <v>19</v>
      </c>
      <c r="CD11" s="273">
        <v>11</v>
      </c>
      <c r="CE11" s="273">
        <v>15</v>
      </c>
      <c r="CF11" s="273">
        <v>89</v>
      </c>
      <c r="CG11" s="273">
        <v>79</v>
      </c>
      <c r="CH11" s="273">
        <v>84</v>
      </c>
      <c r="CI11" s="273">
        <v>10</v>
      </c>
      <c r="CJ11" s="273">
        <v>19</v>
      </c>
      <c r="CK11" s="273">
        <v>14</v>
      </c>
      <c r="CL11" s="273">
        <v>72</v>
      </c>
      <c r="CM11" s="273">
        <v>70</v>
      </c>
      <c r="CN11" s="273">
        <v>71</v>
      </c>
      <c r="CO11" s="273">
        <v>19</v>
      </c>
      <c r="CP11" s="273">
        <v>11</v>
      </c>
      <c r="CQ11" s="273">
        <v>15</v>
      </c>
      <c r="CR11" s="273">
        <v>90</v>
      </c>
      <c r="CS11" s="273">
        <v>81</v>
      </c>
      <c r="CT11" s="273">
        <v>86</v>
      </c>
      <c r="CU11" s="273">
        <v>24</v>
      </c>
      <c r="CV11" s="273">
        <v>34</v>
      </c>
      <c r="CW11" s="273">
        <v>29</v>
      </c>
      <c r="CX11" s="273">
        <v>56</v>
      </c>
      <c r="CY11" s="273">
        <v>50</v>
      </c>
      <c r="CZ11" s="273">
        <v>53</v>
      </c>
      <c r="DA11" s="273">
        <v>20</v>
      </c>
      <c r="DB11" s="273">
        <v>15</v>
      </c>
      <c r="DC11" s="273">
        <v>17</v>
      </c>
      <c r="DD11" s="273">
        <v>76</v>
      </c>
      <c r="DE11" s="273">
        <v>66</v>
      </c>
      <c r="DF11" s="273">
        <v>71</v>
      </c>
      <c r="DG11" s="273">
        <v>27</v>
      </c>
      <c r="DH11" s="273">
        <v>40</v>
      </c>
      <c r="DI11" s="273">
        <v>34</v>
      </c>
      <c r="DJ11" s="273">
        <v>60</v>
      </c>
      <c r="DK11" s="273">
        <v>52</v>
      </c>
      <c r="DL11" s="273">
        <v>56</v>
      </c>
      <c r="DM11" s="273">
        <v>13</v>
      </c>
      <c r="DN11" s="273">
        <v>8</v>
      </c>
      <c r="DO11" s="273">
        <v>11</v>
      </c>
      <c r="DP11" s="273">
        <v>73</v>
      </c>
      <c r="DQ11" s="273">
        <v>60</v>
      </c>
      <c r="DR11" s="273">
        <v>66</v>
      </c>
      <c r="DS11" s="273">
        <v>23</v>
      </c>
      <c r="DT11" s="273">
        <v>30</v>
      </c>
      <c r="DU11" s="273">
        <v>27</v>
      </c>
      <c r="DV11" s="273">
        <v>63</v>
      </c>
      <c r="DW11" s="273">
        <v>55</v>
      </c>
      <c r="DX11" s="273">
        <v>59</v>
      </c>
      <c r="DY11" s="273">
        <v>14</v>
      </c>
      <c r="DZ11" s="273">
        <v>15</v>
      </c>
      <c r="EA11" s="273">
        <v>14</v>
      </c>
      <c r="EB11" s="273">
        <v>77</v>
      </c>
      <c r="EC11" s="273">
        <v>70</v>
      </c>
      <c r="ED11" s="273">
        <v>73</v>
      </c>
      <c r="EE11" s="273">
        <v>21</v>
      </c>
      <c r="EF11" s="273">
        <v>28</v>
      </c>
      <c r="EG11" s="273">
        <v>24</v>
      </c>
      <c r="EH11" s="273">
        <v>67</v>
      </c>
      <c r="EI11" s="273">
        <v>59</v>
      </c>
      <c r="EJ11" s="273">
        <v>63</v>
      </c>
      <c r="EK11" s="273">
        <v>13</v>
      </c>
      <c r="EL11" s="273">
        <v>13</v>
      </c>
      <c r="EM11" s="273">
        <v>13</v>
      </c>
      <c r="EN11" s="273">
        <v>79</v>
      </c>
      <c r="EO11" s="273">
        <v>72</v>
      </c>
      <c r="EP11" s="273">
        <v>76</v>
      </c>
      <c r="EQ11" s="273">
        <v>15</v>
      </c>
      <c r="ER11" s="273">
        <v>24</v>
      </c>
      <c r="ES11" s="273">
        <v>20</v>
      </c>
      <c r="ET11" s="273">
        <v>70</v>
      </c>
      <c r="EU11" s="273">
        <v>65</v>
      </c>
      <c r="EV11" s="273">
        <v>67</v>
      </c>
      <c r="EW11" s="273">
        <v>15</v>
      </c>
      <c r="EX11" s="273">
        <v>11</v>
      </c>
      <c r="EY11" s="273">
        <v>13</v>
      </c>
      <c r="EZ11" s="273">
        <v>85</v>
      </c>
      <c r="FA11" s="273">
        <v>76</v>
      </c>
      <c r="FB11" s="273">
        <v>80</v>
      </c>
      <c r="FC11" s="273">
        <v>16</v>
      </c>
      <c r="FD11" s="273">
        <v>24</v>
      </c>
      <c r="FE11" s="273">
        <v>20</v>
      </c>
      <c r="FF11" s="273">
        <v>70</v>
      </c>
      <c r="FG11" s="273">
        <v>63</v>
      </c>
      <c r="FH11" s="273">
        <v>66</v>
      </c>
      <c r="FI11" s="273">
        <v>14</v>
      </c>
      <c r="FJ11" s="273">
        <v>14</v>
      </c>
      <c r="FK11" s="273">
        <v>14</v>
      </c>
      <c r="FL11" s="273">
        <v>84</v>
      </c>
      <c r="FM11" s="273">
        <v>76</v>
      </c>
      <c r="FN11" s="273">
        <v>80</v>
      </c>
      <c r="FO11" s="273">
        <v>10</v>
      </c>
      <c r="FP11" s="273">
        <v>13</v>
      </c>
      <c r="FQ11" s="273">
        <v>12</v>
      </c>
      <c r="FR11" s="273">
        <v>78</v>
      </c>
      <c r="FS11" s="273">
        <v>73</v>
      </c>
      <c r="FT11" s="273">
        <v>75</v>
      </c>
      <c r="FU11" s="273">
        <v>12</v>
      </c>
      <c r="FV11" s="273">
        <v>14</v>
      </c>
      <c r="FW11" s="273">
        <v>13</v>
      </c>
      <c r="FX11" s="273">
        <v>90</v>
      </c>
      <c r="FY11" s="273">
        <v>87</v>
      </c>
      <c r="FZ11" s="273">
        <v>88</v>
      </c>
      <c r="GA11" s="273">
        <v>9</v>
      </c>
      <c r="GB11" s="273">
        <v>21</v>
      </c>
      <c r="GC11" s="273">
        <v>15</v>
      </c>
      <c r="GD11" s="273">
        <v>71</v>
      </c>
      <c r="GE11" s="273">
        <v>70</v>
      </c>
      <c r="GF11" s="273">
        <v>70</v>
      </c>
      <c r="GG11" s="273">
        <v>20</v>
      </c>
      <c r="GH11" s="273">
        <v>9</v>
      </c>
      <c r="GI11" s="273">
        <v>15</v>
      </c>
      <c r="GJ11" s="273">
        <v>91</v>
      </c>
      <c r="GK11" s="273">
        <v>79</v>
      </c>
      <c r="GL11" s="273">
        <v>85</v>
      </c>
      <c r="GM11" s="273">
        <v>10</v>
      </c>
      <c r="GN11" s="273">
        <v>22</v>
      </c>
      <c r="GO11" s="273">
        <v>16</v>
      </c>
      <c r="GP11" s="273">
        <v>72</v>
      </c>
      <c r="GQ11" s="273">
        <v>69</v>
      </c>
      <c r="GR11" s="273">
        <v>70</v>
      </c>
      <c r="GS11" s="273">
        <v>18</v>
      </c>
      <c r="GT11" s="273">
        <v>9</v>
      </c>
      <c r="GU11" s="273">
        <v>13</v>
      </c>
      <c r="GV11" s="273">
        <v>90</v>
      </c>
      <c r="GW11" s="273">
        <v>78</v>
      </c>
      <c r="GX11" s="273">
        <v>84</v>
      </c>
    </row>
    <row r="12" spans="1:206" x14ac:dyDescent="0.35">
      <c r="B12" t="s">
        <v>213</v>
      </c>
      <c r="C12" s="273">
        <v>8</v>
      </c>
      <c r="D12" s="273">
        <v>17</v>
      </c>
      <c r="E12" s="273">
        <v>13</v>
      </c>
      <c r="F12" s="273">
        <v>62</v>
      </c>
      <c r="G12" s="273">
        <v>65</v>
      </c>
      <c r="H12" s="273">
        <v>64</v>
      </c>
      <c r="I12" s="273">
        <v>30</v>
      </c>
      <c r="J12" s="273">
        <v>19</v>
      </c>
      <c r="K12" s="273">
        <v>24</v>
      </c>
      <c r="L12" s="273">
        <v>92</v>
      </c>
      <c r="M12" s="273">
        <v>83</v>
      </c>
      <c r="N12" s="273">
        <v>87</v>
      </c>
      <c r="O12" s="273">
        <v>9</v>
      </c>
      <c r="P12" s="273">
        <v>16</v>
      </c>
      <c r="Q12" s="273">
        <v>13</v>
      </c>
      <c r="R12" s="273">
        <v>63</v>
      </c>
      <c r="S12" s="273">
        <v>64</v>
      </c>
      <c r="T12" s="273">
        <v>63</v>
      </c>
      <c r="U12" s="273">
        <v>28</v>
      </c>
      <c r="V12" s="273">
        <v>20</v>
      </c>
      <c r="W12" s="273">
        <v>24</v>
      </c>
      <c r="X12" s="273">
        <v>91</v>
      </c>
      <c r="Y12" s="273">
        <v>84</v>
      </c>
      <c r="Z12" s="273">
        <v>87</v>
      </c>
      <c r="AA12" s="273">
        <v>9</v>
      </c>
      <c r="AB12" s="273">
        <v>17</v>
      </c>
      <c r="AC12" s="273">
        <v>13</v>
      </c>
      <c r="AD12" s="273">
        <v>67</v>
      </c>
      <c r="AE12" s="273">
        <v>66</v>
      </c>
      <c r="AF12" s="273">
        <v>66</v>
      </c>
      <c r="AG12" s="273">
        <v>24</v>
      </c>
      <c r="AH12" s="273">
        <v>17</v>
      </c>
      <c r="AI12" s="273">
        <v>20</v>
      </c>
      <c r="AJ12" s="273">
        <v>91</v>
      </c>
      <c r="AK12" s="273">
        <v>83</v>
      </c>
      <c r="AL12" s="273">
        <v>87</v>
      </c>
      <c r="AM12" s="273">
        <v>5</v>
      </c>
      <c r="AN12" s="273">
        <v>14</v>
      </c>
      <c r="AO12" s="273">
        <v>10</v>
      </c>
      <c r="AP12" s="273">
        <v>70</v>
      </c>
      <c r="AQ12" s="273">
        <v>73</v>
      </c>
      <c r="AR12" s="273">
        <v>72</v>
      </c>
      <c r="AS12" s="273">
        <v>24</v>
      </c>
      <c r="AT12" s="273">
        <v>13</v>
      </c>
      <c r="AU12" s="273">
        <v>19</v>
      </c>
      <c r="AV12" s="273">
        <v>95</v>
      </c>
      <c r="AW12" s="273">
        <v>86</v>
      </c>
      <c r="AX12" s="273">
        <v>90</v>
      </c>
      <c r="AY12" s="273">
        <v>5</v>
      </c>
      <c r="AZ12" s="273">
        <v>10</v>
      </c>
      <c r="BA12" s="273">
        <v>8</v>
      </c>
      <c r="BB12" s="273">
        <v>70</v>
      </c>
      <c r="BC12" s="273">
        <v>74</v>
      </c>
      <c r="BD12" s="273">
        <v>72</v>
      </c>
      <c r="BE12" s="273">
        <v>25</v>
      </c>
      <c r="BF12" s="273">
        <v>16</v>
      </c>
      <c r="BG12" s="273">
        <v>21</v>
      </c>
      <c r="BH12" s="273">
        <v>95</v>
      </c>
      <c r="BI12" s="273">
        <v>90</v>
      </c>
      <c r="BJ12" s="273">
        <v>92</v>
      </c>
      <c r="BK12" s="273">
        <v>7</v>
      </c>
      <c r="BL12" s="273">
        <v>13</v>
      </c>
      <c r="BM12" s="273">
        <v>10</v>
      </c>
      <c r="BN12" s="273">
        <v>71</v>
      </c>
      <c r="BO12" s="273">
        <v>71</v>
      </c>
      <c r="BP12" s="273">
        <v>71</v>
      </c>
      <c r="BQ12" s="273">
        <v>23</v>
      </c>
      <c r="BR12" s="273">
        <v>16</v>
      </c>
      <c r="BS12" s="273">
        <v>19</v>
      </c>
      <c r="BT12" s="273">
        <v>93</v>
      </c>
      <c r="BU12" s="273">
        <v>87</v>
      </c>
      <c r="BV12" s="273">
        <v>90</v>
      </c>
      <c r="BW12" s="273">
        <v>6</v>
      </c>
      <c r="BX12" s="273">
        <v>16</v>
      </c>
      <c r="BY12" s="273">
        <v>11</v>
      </c>
      <c r="BZ12" s="273">
        <v>72</v>
      </c>
      <c r="CA12" s="273">
        <v>72</v>
      </c>
      <c r="CB12" s="273">
        <v>72</v>
      </c>
      <c r="CC12" s="273">
        <v>22</v>
      </c>
      <c r="CD12" s="273">
        <v>12</v>
      </c>
      <c r="CE12" s="273">
        <v>17</v>
      </c>
      <c r="CF12" s="273">
        <v>94</v>
      </c>
      <c r="CG12" s="273">
        <v>84</v>
      </c>
      <c r="CH12" s="273">
        <v>89</v>
      </c>
      <c r="CI12" s="273">
        <v>6</v>
      </c>
      <c r="CJ12" s="273">
        <v>13</v>
      </c>
      <c r="CK12" s="273">
        <v>10</v>
      </c>
      <c r="CL12" s="273">
        <v>73</v>
      </c>
      <c r="CM12" s="273">
        <v>74</v>
      </c>
      <c r="CN12" s="273">
        <v>73</v>
      </c>
      <c r="CO12" s="273">
        <v>21</v>
      </c>
      <c r="CP12" s="273">
        <v>13</v>
      </c>
      <c r="CQ12" s="273">
        <v>17</v>
      </c>
      <c r="CR12" s="273">
        <v>94</v>
      </c>
      <c r="CS12" s="273">
        <v>87</v>
      </c>
      <c r="CT12" s="273">
        <v>90</v>
      </c>
      <c r="CU12" s="273">
        <v>16</v>
      </c>
      <c r="CV12" s="273">
        <v>27</v>
      </c>
      <c r="CW12" s="273">
        <v>22</v>
      </c>
      <c r="CX12" s="273">
        <v>61</v>
      </c>
      <c r="CY12" s="273">
        <v>56</v>
      </c>
      <c r="CZ12" s="273">
        <v>58</v>
      </c>
      <c r="DA12" s="273">
        <v>23</v>
      </c>
      <c r="DB12" s="273">
        <v>17</v>
      </c>
      <c r="DC12" s="273">
        <v>20</v>
      </c>
      <c r="DD12" s="273">
        <v>84</v>
      </c>
      <c r="DE12" s="273">
        <v>73</v>
      </c>
      <c r="DF12" s="273">
        <v>78</v>
      </c>
      <c r="DG12" s="273">
        <v>19</v>
      </c>
      <c r="DH12" s="273">
        <v>33</v>
      </c>
      <c r="DI12" s="273">
        <v>26</v>
      </c>
      <c r="DJ12" s="273">
        <v>65</v>
      </c>
      <c r="DK12" s="273">
        <v>59</v>
      </c>
      <c r="DL12" s="273">
        <v>62</v>
      </c>
      <c r="DM12" s="273">
        <v>15</v>
      </c>
      <c r="DN12" s="273">
        <v>8</v>
      </c>
      <c r="DO12" s="273">
        <v>12</v>
      </c>
      <c r="DP12" s="273">
        <v>81</v>
      </c>
      <c r="DQ12" s="273">
        <v>67</v>
      </c>
      <c r="DR12" s="273">
        <v>74</v>
      </c>
      <c r="DS12" s="273">
        <v>16</v>
      </c>
      <c r="DT12" s="273">
        <v>24</v>
      </c>
      <c r="DU12" s="273">
        <v>20</v>
      </c>
      <c r="DV12" s="273">
        <v>68</v>
      </c>
      <c r="DW12" s="273">
        <v>60</v>
      </c>
      <c r="DX12" s="273">
        <v>64</v>
      </c>
      <c r="DY12" s="273">
        <v>15</v>
      </c>
      <c r="DZ12" s="273">
        <v>17</v>
      </c>
      <c r="EA12" s="273">
        <v>16</v>
      </c>
      <c r="EB12" s="273">
        <v>84</v>
      </c>
      <c r="EC12" s="273">
        <v>76</v>
      </c>
      <c r="ED12" s="273">
        <v>80</v>
      </c>
      <c r="EE12" s="273">
        <v>13</v>
      </c>
      <c r="EF12" s="273">
        <v>20</v>
      </c>
      <c r="EG12" s="273">
        <v>17</v>
      </c>
      <c r="EH12" s="273">
        <v>72</v>
      </c>
      <c r="EI12" s="273">
        <v>65</v>
      </c>
      <c r="EJ12" s="273">
        <v>68</v>
      </c>
      <c r="EK12" s="273">
        <v>15</v>
      </c>
      <c r="EL12" s="273">
        <v>15</v>
      </c>
      <c r="EM12" s="273">
        <v>15</v>
      </c>
      <c r="EN12" s="273">
        <v>87</v>
      </c>
      <c r="EO12" s="273">
        <v>80</v>
      </c>
      <c r="EP12" s="273">
        <v>83</v>
      </c>
      <c r="EQ12" s="273">
        <v>9</v>
      </c>
      <c r="ER12" s="273">
        <v>16</v>
      </c>
      <c r="ES12" s="273">
        <v>13</v>
      </c>
      <c r="ET12" s="273">
        <v>75</v>
      </c>
      <c r="EU12" s="273">
        <v>72</v>
      </c>
      <c r="EV12" s="273">
        <v>74</v>
      </c>
      <c r="EW12" s="273">
        <v>16</v>
      </c>
      <c r="EX12" s="273">
        <v>12</v>
      </c>
      <c r="EY12" s="273">
        <v>14</v>
      </c>
      <c r="EZ12" s="273">
        <v>91</v>
      </c>
      <c r="FA12" s="273">
        <v>84</v>
      </c>
      <c r="FB12" s="273">
        <v>87</v>
      </c>
      <c r="FC12" s="273">
        <v>9</v>
      </c>
      <c r="FD12" s="273">
        <v>16</v>
      </c>
      <c r="FE12" s="273">
        <v>13</v>
      </c>
      <c r="FF12" s="273">
        <v>75</v>
      </c>
      <c r="FG12" s="273">
        <v>68</v>
      </c>
      <c r="FH12" s="273">
        <v>72</v>
      </c>
      <c r="FI12" s="273">
        <v>16</v>
      </c>
      <c r="FJ12" s="273">
        <v>16</v>
      </c>
      <c r="FK12" s="273">
        <v>16</v>
      </c>
      <c r="FL12" s="273">
        <v>91</v>
      </c>
      <c r="FM12" s="273">
        <v>84</v>
      </c>
      <c r="FN12" s="273">
        <v>87</v>
      </c>
      <c r="FO12" s="273">
        <v>5</v>
      </c>
      <c r="FP12" s="273">
        <v>8</v>
      </c>
      <c r="FQ12" s="273">
        <v>6</v>
      </c>
      <c r="FR12" s="273">
        <v>82</v>
      </c>
      <c r="FS12" s="273">
        <v>77</v>
      </c>
      <c r="FT12" s="273">
        <v>79</v>
      </c>
      <c r="FU12" s="273">
        <v>13</v>
      </c>
      <c r="FV12" s="273">
        <v>16</v>
      </c>
      <c r="FW12" s="273">
        <v>14</v>
      </c>
      <c r="FX12" s="273">
        <v>95</v>
      </c>
      <c r="FY12" s="273">
        <v>92</v>
      </c>
      <c r="FZ12" s="273">
        <v>94</v>
      </c>
      <c r="GA12" s="273">
        <v>5</v>
      </c>
      <c r="GB12" s="273">
        <v>15</v>
      </c>
      <c r="GC12" s="273">
        <v>10</v>
      </c>
      <c r="GD12" s="273">
        <v>72</v>
      </c>
      <c r="GE12" s="273">
        <v>74</v>
      </c>
      <c r="GF12" s="273">
        <v>73</v>
      </c>
      <c r="GG12" s="273">
        <v>23</v>
      </c>
      <c r="GH12" s="273">
        <v>10</v>
      </c>
      <c r="GI12" s="273">
        <v>16</v>
      </c>
      <c r="GJ12" s="273">
        <v>95</v>
      </c>
      <c r="GK12" s="273">
        <v>85</v>
      </c>
      <c r="GL12" s="273">
        <v>90</v>
      </c>
      <c r="GM12" s="273">
        <v>6</v>
      </c>
      <c r="GN12" s="273">
        <v>15</v>
      </c>
      <c r="GO12" s="273">
        <v>11</v>
      </c>
      <c r="GP12" s="273">
        <v>74</v>
      </c>
      <c r="GQ12" s="273">
        <v>75</v>
      </c>
      <c r="GR12" s="273">
        <v>74</v>
      </c>
      <c r="GS12" s="273">
        <v>21</v>
      </c>
      <c r="GT12" s="273">
        <v>10</v>
      </c>
      <c r="GU12" s="273">
        <v>15</v>
      </c>
      <c r="GV12" s="273">
        <v>94</v>
      </c>
      <c r="GW12" s="273">
        <v>85</v>
      </c>
      <c r="GX12" s="273">
        <v>89</v>
      </c>
    </row>
    <row r="13" spans="1:206" x14ac:dyDescent="0.35">
      <c r="B13" t="s">
        <v>236</v>
      </c>
      <c r="C13" s="273">
        <v>9</v>
      </c>
      <c r="D13" s="273">
        <v>18</v>
      </c>
      <c r="E13" s="273">
        <v>14</v>
      </c>
      <c r="F13" s="273">
        <v>63</v>
      </c>
      <c r="G13" s="273">
        <v>64</v>
      </c>
      <c r="H13" s="273">
        <v>63</v>
      </c>
      <c r="I13" s="273">
        <v>28</v>
      </c>
      <c r="J13" s="273">
        <v>18</v>
      </c>
      <c r="K13" s="273">
        <v>23</v>
      </c>
      <c r="L13" s="273">
        <v>91</v>
      </c>
      <c r="M13" s="273">
        <v>82</v>
      </c>
      <c r="N13" s="273">
        <v>86</v>
      </c>
      <c r="O13" s="273">
        <v>10</v>
      </c>
      <c r="P13" s="273">
        <v>18</v>
      </c>
      <c r="Q13" s="273">
        <v>14</v>
      </c>
      <c r="R13" s="273">
        <v>63</v>
      </c>
      <c r="S13" s="273">
        <v>63</v>
      </c>
      <c r="T13" s="273">
        <v>63</v>
      </c>
      <c r="U13" s="273">
        <v>27</v>
      </c>
      <c r="V13" s="273">
        <v>19</v>
      </c>
      <c r="W13" s="273">
        <v>23</v>
      </c>
      <c r="X13" s="273">
        <v>90</v>
      </c>
      <c r="Y13" s="273">
        <v>82</v>
      </c>
      <c r="Z13" s="273">
        <v>86</v>
      </c>
      <c r="AA13" s="273">
        <v>10</v>
      </c>
      <c r="AB13" s="273">
        <v>19</v>
      </c>
      <c r="AC13" s="273">
        <v>15</v>
      </c>
      <c r="AD13" s="273">
        <v>67</v>
      </c>
      <c r="AE13" s="273">
        <v>65</v>
      </c>
      <c r="AF13" s="273">
        <v>66</v>
      </c>
      <c r="AG13" s="273">
        <v>23</v>
      </c>
      <c r="AH13" s="273">
        <v>16</v>
      </c>
      <c r="AI13" s="273">
        <v>19</v>
      </c>
      <c r="AJ13" s="273">
        <v>90</v>
      </c>
      <c r="AK13" s="273">
        <v>81</v>
      </c>
      <c r="AL13" s="273">
        <v>85</v>
      </c>
      <c r="AM13" s="273">
        <v>6</v>
      </c>
      <c r="AN13" s="273">
        <v>15</v>
      </c>
      <c r="AO13" s="273">
        <v>10</v>
      </c>
      <c r="AP13" s="273">
        <v>70</v>
      </c>
      <c r="AQ13" s="273">
        <v>72</v>
      </c>
      <c r="AR13" s="273">
        <v>71</v>
      </c>
      <c r="AS13" s="273">
        <v>24</v>
      </c>
      <c r="AT13" s="273">
        <v>13</v>
      </c>
      <c r="AU13" s="273">
        <v>19</v>
      </c>
      <c r="AV13" s="273">
        <v>94</v>
      </c>
      <c r="AW13" s="273">
        <v>85</v>
      </c>
      <c r="AX13" s="273">
        <v>90</v>
      </c>
      <c r="AY13" s="273">
        <v>5</v>
      </c>
      <c r="AZ13" s="273">
        <v>11</v>
      </c>
      <c r="BA13" s="273">
        <v>8</v>
      </c>
      <c r="BB13" s="273">
        <v>70</v>
      </c>
      <c r="BC13" s="273">
        <v>73</v>
      </c>
      <c r="BD13" s="273">
        <v>72</v>
      </c>
      <c r="BE13" s="273">
        <v>25</v>
      </c>
      <c r="BF13" s="273">
        <v>16</v>
      </c>
      <c r="BG13" s="273">
        <v>20</v>
      </c>
      <c r="BH13" s="273">
        <v>95</v>
      </c>
      <c r="BI13" s="273">
        <v>89</v>
      </c>
      <c r="BJ13" s="273">
        <v>92</v>
      </c>
      <c r="BK13" s="273">
        <v>7</v>
      </c>
      <c r="BL13" s="273">
        <v>14</v>
      </c>
      <c r="BM13" s="273">
        <v>11</v>
      </c>
      <c r="BN13" s="273">
        <v>71</v>
      </c>
      <c r="BO13" s="273">
        <v>71</v>
      </c>
      <c r="BP13" s="273">
        <v>71</v>
      </c>
      <c r="BQ13" s="273">
        <v>22</v>
      </c>
      <c r="BR13" s="273">
        <v>15</v>
      </c>
      <c r="BS13" s="273">
        <v>19</v>
      </c>
      <c r="BT13" s="273">
        <v>93</v>
      </c>
      <c r="BU13" s="273">
        <v>86</v>
      </c>
      <c r="BV13" s="273">
        <v>89</v>
      </c>
      <c r="BW13" s="273">
        <v>7</v>
      </c>
      <c r="BX13" s="273">
        <v>17</v>
      </c>
      <c r="BY13" s="273">
        <v>12</v>
      </c>
      <c r="BZ13" s="273">
        <v>72</v>
      </c>
      <c r="CA13" s="273">
        <v>71</v>
      </c>
      <c r="CB13" s="273">
        <v>72</v>
      </c>
      <c r="CC13" s="273">
        <v>21</v>
      </c>
      <c r="CD13" s="273">
        <v>12</v>
      </c>
      <c r="CE13" s="273">
        <v>16</v>
      </c>
      <c r="CF13" s="273">
        <v>93</v>
      </c>
      <c r="CG13" s="273">
        <v>83</v>
      </c>
      <c r="CH13" s="273">
        <v>88</v>
      </c>
      <c r="CI13" s="273">
        <v>6</v>
      </c>
      <c r="CJ13" s="273">
        <v>14</v>
      </c>
      <c r="CK13" s="273">
        <v>10</v>
      </c>
      <c r="CL13" s="273">
        <v>73</v>
      </c>
      <c r="CM13" s="273">
        <v>73</v>
      </c>
      <c r="CN13" s="273">
        <v>73</v>
      </c>
      <c r="CO13" s="273">
        <v>21</v>
      </c>
      <c r="CP13" s="273">
        <v>12</v>
      </c>
      <c r="CQ13" s="273">
        <v>16</v>
      </c>
      <c r="CR13" s="273">
        <v>94</v>
      </c>
      <c r="CS13" s="273">
        <v>86</v>
      </c>
      <c r="CT13" s="273">
        <v>90</v>
      </c>
      <c r="CU13" s="273">
        <v>17</v>
      </c>
      <c r="CV13" s="273">
        <v>28</v>
      </c>
      <c r="CW13" s="273">
        <v>23</v>
      </c>
      <c r="CX13" s="273">
        <v>60</v>
      </c>
      <c r="CY13" s="273">
        <v>55</v>
      </c>
      <c r="CZ13" s="273">
        <v>57</v>
      </c>
      <c r="DA13" s="273">
        <v>22</v>
      </c>
      <c r="DB13" s="273">
        <v>17</v>
      </c>
      <c r="DC13" s="273">
        <v>20</v>
      </c>
      <c r="DD13" s="273">
        <v>83</v>
      </c>
      <c r="DE13" s="273">
        <v>72</v>
      </c>
      <c r="DF13" s="273">
        <v>77</v>
      </c>
      <c r="DG13" s="273">
        <v>20</v>
      </c>
      <c r="DH13" s="273">
        <v>34</v>
      </c>
      <c r="DI13" s="273">
        <v>27</v>
      </c>
      <c r="DJ13" s="273">
        <v>64</v>
      </c>
      <c r="DK13" s="273">
        <v>58</v>
      </c>
      <c r="DL13" s="273">
        <v>61</v>
      </c>
      <c r="DM13" s="273">
        <v>15</v>
      </c>
      <c r="DN13" s="273">
        <v>8</v>
      </c>
      <c r="DO13" s="273">
        <v>12</v>
      </c>
      <c r="DP13" s="273">
        <v>80</v>
      </c>
      <c r="DQ13" s="273">
        <v>66</v>
      </c>
      <c r="DR13" s="273">
        <v>73</v>
      </c>
      <c r="DS13" s="273">
        <v>17</v>
      </c>
      <c r="DT13" s="273">
        <v>25</v>
      </c>
      <c r="DU13" s="273">
        <v>21</v>
      </c>
      <c r="DV13" s="273">
        <v>68</v>
      </c>
      <c r="DW13" s="273">
        <v>59</v>
      </c>
      <c r="DX13" s="273">
        <v>63</v>
      </c>
      <c r="DY13" s="273">
        <v>15</v>
      </c>
      <c r="DZ13" s="273">
        <v>16</v>
      </c>
      <c r="EA13" s="273">
        <v>16</v>
      </c>
      <c r="EB13" s="273">
        <v>83</v>
      </c>
      <c r="EC13" s="273">
        <v>75</v>
      </c>
      <c r="ED13" s="273">
        <v>79</v>
      </c>
      <c r="EE13" s="273">
        <v>14</v>
      </c>
      <c r="EF13" s="273">
        <v>22</v>
      </c>
      <c r="EG13" s="273">
        <v>18</v>
      </c>
      <c r="EH13" s="273">
        <v>71</v>
      </c>
      <c r="EI13" s="273">
        <v>64</v>
      </c>
      <c r="EJ13" s="273">
        <v>67</v>
      </c>
      <c r="EK13" s="273">
        <v>15</v>
      </c>
      <c r="EL13" s="273">
        <v>15</v>
      </c>
      <c r="EM13" s="273">
        <v>15</v>
      </c>
      <c r="EN13" s="273">
        <v>86</v>
      </c>
      <c r="EO13" s="273">
        <v>78</v>
      </c>
      <c r="EP13" s="273">
        <v>82</v>
      </c>
      <c r="EQ13" s="273">
        <v>10</v>
      </c>
      <c r="ER13" s="273">
        <v>18</v>
      </c>
      <c r="ES13" s="273">
        <v>14</v>
      </c>
      <c r="ET13" s="273">
        <v>74</v>
      </c>
      <c r="EU13" s="273">
        <v>70</v>
      </c>
      <c r="EV13" s="273">
        <v>72</v>
      </c>
      <c r="EW13" s="273">
        <v>16</v>
      </c>
      <c r="EX13" s="273">
        <v>12</v>
      </c>
      <c r="EY13" s="273">
        <v>14</v>
      </c>
      <c r="EZ13" s="273">
        <v>90</v>
      </c>
      <c r="FA13" s="273">
        <v>82</v>
      </c>
      <c r="FB13" s="273">
        <v>86</v>
      </c>
      <c r="FC13" s="273">
        <v>11</v>
      </c>
      <c r="FD13" s="273">
        <v>18</v>
      </c>
      <c r="FE13" s="273">
        <v>14</v>
      </c>
      <c r="FF13" s="273">
        <v>74</v>
      </c>
      <c r="FG13" s="273">
        <v>67</v>
      </c>
      <c r="FH13" s="273">
        <v>71</v>
      </c>
      <c r="FI13" s="273">
        <v>15</v>
      </c>
      <c r="FJ13" s="273">
        <v>15</v>
      </c>
      <c r="FK13" s="273">
        <v>15</v>
      </c>
      <c r="FL13" s="273">
        <v>89</v>
      </c>
      <c r="FM13" s="273">
        <v>82</v>
      </c>
      <c r="FN13" s="273">
        <v>86</v>
      </c>
      <c r="FO13" s="273">
        <v>6</v>
      </c>
      <c r="FP13" s="273">
        <v>9</v>
      </c>
      <c r="FQ13" s="273">
        <v>8</v>
      </c>
      <c r="FR13" s="273">
        <v>81</v>
      </c>
      <c r="FS13" s="273">
        <v>76</v>
      </c>
      <c r="FT13" s="273">
        <v>78</v>
      </c>
      <c r="FU13" s="273">
        <v>12</v>
      </c>
      <c r="FV13" s="273">
        <v>15</v>
      </c>
      <c r="FW13" s="273">
        <v>14</v>
      </c>
      <c r="FX13" s="273">
        <v>94</v>
      </c>
      <c r="FY13" s="273">
        <v>91</v>
      </c>
      <c r="FZ13" s="273">
        <v>92</v>
      </c>
      <c r="GA13" s="273">
        <v>6</v>
      </c>
      <c r="GB13" s="273">
        <v>17</v>
      </c>
      <c r="GC13" s="273">
        <v>11</v>
      </c>
      <c r="GD13" s="273">
        <v>72</v>
      </c>
      <c r="GE13" s="273">
        <v>73</v>
      </c>
      <c r="GF13" s="273">
        <v>73</v>
      </c>
      <c r="GG13" s="273">
        <v>22</v>
      </c>
      <c r="GH13" s="273">
        <v>10</v>
      </c>
      <c r="GI13" s="273">
        <v>16</v>
      </c>
      <c r="GJ13" s="273">
        <v>94</v>
      </c>
      <c r="GK13" s="273">
        <v>83</v>
      </c>
      <c r="GL13" s="273">
        <v>89</v>
      </c>
      <c r="GM13" s="273">
        <v>7</v>
      </c>
      <c r="GN13" s="273">
        <v>17</v>
      </c>
      <c r="GO13" s="273">
        <v>12</v>
      </c>
      <c r="GP13" s="273">
        <v>74</v>
      </c>
      <c r="GQ13" s="273">
        <v>74</v>
      </c>
      <c r="GR13" s="273">
        <v>74</v>
      </c>
      <c r="GS13" s="273">
        <v>19</v>
      </c>
      <c r="GT13" s="273">
        <v>9</v>
      </c>
      <c r="GU13" s="273">
        <v>14</v>
      </c>
      <c r="GV13" s="273">
        <v>93</v>
      </c>
      <c r="GW13" s="273">
        <v>83</v>
      </c>
      <c r="GX13" s="273">
        <v>88</v>
      </c>
    </row>
    <row r="14" spans="1:206" x14ac:dyDescent="0.35">
      <c r="A14" t="s">
        <v>530</v>
      </c>
      <c r="B14" t="s">
        <v>531</v>
      </c>
      <c r="C14" s="273">
        <v>11</v>
      </c>
      <c r="D14" s="273">
        <v>23</v>
      </c>
      <c r="E14" s="273">
        <v>17</v>
      </c>
      <c r="F14" s="273">
        <v>64</v>
      </c>
      <c r="G14" s="273">
        <v>63</v>
      </c>
      <c r="H14" s="273">
        <v>63</v>
      </c>
      <c r="I14" s="273">
        <v>25</v>
      </c>
      <c r="J14" s="273">
        <v>15</v>
      </c>
      <c r="K14" s="273">
        <v>20</v>
      </c>
      <c r="L14" s="273">
        <v>89</v>
      </c>
      <c r="M14" s="273">
        <v>77</v>
      </c>
      <c r="N14" s="273">
        <v>83</v>
      </c>
      <c r="O14" s="273">
        <v>12</v>
      </c>
      <c r="P14" s="273">
        <v>24</v>
      </c>
      <c r="Q14" s="273">
        <v>18</v>
      </c>
      <c r="R14" s="273">
        <v>65</v>
      </c>
      <c r="S14" s="273">
        <v>62</v>
      </c>
      <c r="T14" s="273">
        <v>63</v>
      </c>
      <c r="U14" s="273">
        <v>23</v>
      </c>
      <c r="V14" s="273">
        <v>15</v>
      </c>
      <c r="W14" s="273">
        <v>19</v>
      </c>
      <c r="X14" s="273">
        <v>88</v>
      </c>
      <c r="Y14" s="273">
        <v>76</v>
      </c>
      <c r="Z14" s="273">
        <v>82</v>
      </c>
      <c r="AA14" s="273">
        <v>12</v>
      </c>
      <c r="AB14" s="273">
        <v>24</v>
      </c>
      <c r="AC14" s="273">
        <v>18</v>
      </c>
      <c r="AD14" s="273">
        <v>68</v>
      </c>
      <c r="AE14" s="273">
        <v>64</v>
      </c>
      <c r="AF14" s="273">
        <v>66</v>
      </c>
      <c r="AG14" s="273">
        <v>20</v>
      </c>
      <c r="AH14" s="273">
        <v>12</v>
      </c>
      <c r="AI14" s="273">
        <v>16</v>
      </c>
      <c r="AJ14" s="273">
        <v>88</v>
      </c>
      <c r="AK14" s="273">
        <v>76</v>
      </c>
      <c r="AL14" s="273">
        <v>82</v>
      </c>
      <c r="AM14" s="273">
        <v>6</v>
      </c>
      <c r="AN14" s="273">
        <v>17</v>
      </c>
      <c r="AO14" s="273">
        <v>12</v>
      </c>
      <c r="AP14" s="273">
        <v>71</v>
      </c>
      <c r="AQ14" s="273">
        <v>70</v>
      </c>
      <c r="AR14" s="273">
        <v>70</v>
      </c>
      <c r="AS14" s="273">
        <v>23</v>
      </c>
      <c r="AT14" s="273">
        <v>13</v>
      </c>
      <c r="AU14" s="273">
        <v>18</v>
      </c>
      <c r="AV14" s="273">
        <v>94</v>
      </c>
      <c r="AW14" s="273">
        <v>83</v>
      </c>
      <c r="AX14" s="273">
        <v>88</v>
      </c>
      <c r="AY14" s="273">
        <v>7</v>
      </c>
      <c r="AZ14" s="273">
        <v>15</v>
      </c>
      <c r="BA14" s="273">
        <v>11</v>
      </c>
      <c r="BB14" s="273">
        <v>72</v>
      </c>
      <c r="BC14" s="273">
        <v>72</v>
      </c>
      <c r="BD14" s="273">
        <v>72</v>
      </c>
      <c r="BE14" s="273">
        <v>21</v>
      </c>
      <c r="BF14" s="273">
        <v>12</v>
      </c>
      <c r="BG14" s="273">
        <v>16</v>
      </c>
      <c r="BH14" s="273">
        <v>93</v>
      </c>
      <c r="BI14" s="273">
        <v>85</v>
      </c>
      <c r="BJ14" s="273">
        <v>89</v>
      </c>
      <c r="BK14" s="273">
        <v>9</v>
      </c>
      <c r="BL14" s="273">
        <v>18</v>
      </c>
      <c r="BM14" s="273">
        <v>14</v>
      </c>
      <c r="BN14" s="273">
        <v>71</v>
      </c>
      <c r="BO14" s="273">
        <v>70</v>
      </c>
      <c r="BP14" s="273">
        <v>70</v>
      </c>
      <c r="BQ14" s="273">
        <v>20</v>
      </c>
      <c r="BR14" s="273">
        <v>12</v>
      </c>
      <c r="BS14" s="273">
        <v>16</v>
      </c>
      <c r="BT14" s="273">
        <v>91</v>
      </c>
      <c r="BU14" s="273">
        <v>82</v>
      </c>
      <c r="BV14" s="273">
        <v>86</v>
      </c>
      <c r="BW14" s="273">
        <v>9</v>
      </c>
      <c r="BX14" s="273">
        <v>21</v>
      </c>
      <c r="BY14" s="273">
        <v>15</v>
      </c>
      <c r="BZ14" s="273">
        <v>73</v>
      </c>
      <c r="CA14" s="273">
        <v>70</v>
      </c>
      <c r="CB14" s="273">
        <v>71</v>
      </c>
      <c r="CC14" s="273">
        <v>18</v>
      </c>
      <c r="CD14" s="273">
        <v>9</v>
      </c>
      <c r="CE14" s="273">
        <v>13</v>
      </c>
      <c r="CF14" s="273">
        <v>91</v>
      </c>
      <c r="CG14" s="273">
        <v>79</v>
      </c>
      <c r="CH14" s="273">
        <v>85</v>
      </c>
      <c r="CI14" s="273">
        <v>8</v>
      </c>
      <c r="CJ14" s="273">
        <v>19</v>
      </c>
      <c r="CK14" s="273">
        <v>13</v>
      </c>
      <c r="CL14" s="273">
        <v>74</v>
      </c>
      <c r="CM14" s="273">
        <v>72</v>
      </c>
      <c r="CN14" s="273">
        <v>73</v>
      </c>
      <c r="CO14" s="273">
        <v>18</v>
      </c>
      <c r="CP14" s="273">
        <v>9</v>
      </c>
      <c r="CQ14" s="273">
        <v>14</v>
      </c>
      <c r="CR14" s="273">
        <v>92</v>
      </c>
      <c r="CS14" s="273">
        <v>81</v>
      </c>
      <c r="CT14" s="273">
        <v>87</v>
      </c>
      <c r="CU14" s="273">
        <v>18</v>
      </c>
      <c r="CV14" s="273">
        <v>29</v>
      </c>
      <c r="CW14" s="273">
        <v>24</v>
      </c>
      <c r="CX14" s="273">
        <v>59</v>
      </c>
      <c r="CY14" s="273">
        <v>53</v>
      </c>
      <c r="CZ14" s="273">
        <v>56</v>
      </c>
      <c r="DA14" s="273">
        <v>23</v>
      </c>
      <c r="DB14" s="273">
        <v>18</v>
      </c>
      <c r="DC14" s="273">
        <v>21</v>
      </c>
      <c r="DD14" s="273">
        <v>82</v>
      </c>
      <c r="DE14" s="273">
        <v>71</v>
      </c>
      <c r="DF14" s="273">
        <v>76</v>
      </c>
      <c r="DG14" s="273">
        <v>20</v>
      </c>
      <c r="DH14" s="273">
        <v>34</v>
      </c>
      <c r="DI14" s="273">
        <v>27</v>
      </c>
      <c r="DJ14" s="273">
        <v>64</v>
      </c>
      <c r="DK14" s="273">
        <v>57</v>
      </c>
      <c r="DL14" s="273">
        <v>60</v>
      </c>
      <c r="DM14" s="273">
        <v>16</v>
      </c>
      <c r="DN14" s="273">
        <v>10</v>
      </c>
      <c r="DO14" s="273">
        <v>13</v>
      </c>
      <c r="DP14" s="273">
        <v>80</v>
      </c>
      <c r="DQ14" s="273">
        <v>66</v>
      </c>
      <c r="DR14" s="273">
        <v>73</v>
      </c>
      <c r="DS14" s="273">
        <v>17</v>
      </c>
      <c r="DT14" s="273">
        <v>26</v>
      </c>
      <c r="DU14" s="273">
        <v>22</v>
      </c>
      <c r="DV14" s="273">
        <v>68</v>
      </c>
      <c r="DW14" s="273">
        <v>59</v>
      </c>
      <c r="DX14" s="273">
        <v>63</v>
      </c>
      <c r="DY14" s="273">
        <v>15</v>
      </c>
      <c r="DZ14" s="273">
        <v>15</v>
      </c>
      <c r="EA14" s="273">
        <v>15</v>
      </c>
      <c r="EB14" s="273">
        <v>83</v>
      </c>
      <c r="EC14" s="273">
        <v>74</v>
      </c>
      <c r="ED14" s="273">
        <v>78</v>
      </c>
      <c r="EE14" s="273">
        <v>16</v>
      </c>
      <c r="EF14" s="273">
        <v>25</v>
      </c>
      <c r="EG14" s="273">
        <v>21</v>
      </c>
      <c r="EH14" s="273">
        <v>71</v>
      </c>
      <c r="EI14" s="273">
        <v>63</v>
      </c>
      <c r="EJ14" s="273">
        <v>67</v>
      </c>
      <c r="EK14" s="273">
        <v>13</v>
      </c>
      <c r="EL14" s="273">
        <v>12</v>
      </c>
      <c r="EM14" s="273">
        <v>13</v>
      </c>
      <c r="EN14" s="273">
        <v>84</v>
      </c>
      <c r="EO14" s="273">
        <v>75</v>
      </c>
      <c r="EP14" s="273">
        <v>79</v>
      </c>
      <c r="EQ14" s="273">
        <v>13</v>
      </c>
      <c r="ER14" s="273">
        <v>24</v>
      </c>
      <c r="ES14" s="273">
        <v>18</v>
      </c>
      <c r="ET14" s="273">
        <v>73</v>
      </c>
      <c r="EU14" s="273">
        <v>68</v>
      </c>
      <c r="EV14" s="273">
        <v>70</v>
      </c>
      <c r="EW14" s="273">
        <v>14</v>
      </c>
      <c r="EX14" s="273">
        <v>9</v>
      </c>
      <c r="EY14" s="273">
        <v>11</v>
      </c>
      <c r="EZ14" s="273">
        <v>87</v>
      </c>
      <c r="FA14" s="273">
        <v>76</v>
      </c>
      <c r="FB14" s="273">
        <v>82</v>
      </c>
      <c r="FC14" s="273">
        <v>13</v>
      </c>
      <c r="FD14" s="273">
        <v>24</v>
      </c>
      <c r="FE14" s="273">
        <v>18</v>
      </c>
      <c r="FF14" s="273">
        <v>75</v>
      </c>
      <c r="FG14" s="273">
        <v>67</v>
      </c>
      <c r="FH14" s="273">
        <v>71</v>
      </c>
      <c r="FI14" s="273">
        <v>12</v>
      </c>
      <c r="FJ14" s="273">
        <v>9</v>
      </c>
      <c r="FK14" s="273">
        <v>11</v>
      </c>
      <c r="FL14" s="273">
        <v>87</v>
      </c>
      <c r="FM14" s="273">
        <v>76</v>
      </c>
      <c r="FN14" s="273">
        <v>82</v>
      </c>
      <c r="FO14" s="273">
        <v>8</v>
      </c>
      <c r="FP14" s="273">
        <v>12</v>
      </c>
      <c r="FQ14" s="273">
        <v>10</v>
      </c>
      <c r="FR14" s="273">
        <v>81</v>
      </c>
      <c r="FS14" s="273">
        <v>75</v>
      </c>
      <c r="FT14" s="273">
        <v>78</v>
      </c>
      <c r="FU14" s="273">
        <v>11</v>
      </c>
      <c r="FV14" s="273">
        <v>13</v>
      </c>
      <c r="FW14" s="273">
        <v>12</v>
      </c>
      <c r="FX14" s="273">
        <v>92</v>
      </c>
      <c r="FY14" s="273">
        <v>88</v>
      </c>
      <c r="FZ14" s="273">
        <v>90</v>
      </c>
      <c r="GA14" s="273">
        <v>7</v>
      </c>
      <c r="GB14" s="273">
        <v>21</v>
      </c>
      <c r="GC14" s="273">
        <v>14</v>
      </c>
      <c r="GD14" s="273">
        <v>76</v>
      </c>
      <c r="GE14" s="273">
        <v>72</v>
      </c>
      <c r="GF14" s="273">
        <v>74</v>
      </c>
      <c r="GG14" s="273">
        <v>17</v>
      </c>
      <c r="GH14" s="273">
        <v>6</v>
      </c>
      <c r="GI14" s="273">
        <v>11</v>
      </c>
      <c r="GJ14" s="273">
        <v>93</v>
      </c>
      <c r="GK14" s="273">
        <v>79</v>
      </c>
      <c r="GL14" s="273">
        <v>86</v>
      </c>
      <c r="GM14" s="273">
        <v>8</v>
      </c>
      <c r="GN14" s="273">
        <v>22</v>
      </c>
      <c r="GO14" s="273">
        <v>15</v>
      </c>
      <c r="GP14" s="273">
        <v>76</v>
      </c>
      <c r="GQ14" s="273">
        <v>72</v>
      </c>
      <c r="GR14" s="273">
        <v>74</v>
      </c>
      <c r="GS14" s="273">
        <v>15</v>
      </c>
      <c r="GT14" s="273">
        <v>6</v>
      </c>
      <c r="GU14" s="273">
        <v>11</v>
      </c>
      <c r="GV14" s="273">
        <v>92</v>
      </c>
      <c r="GW14" s="273">
        <v>78</v>
      </c>
      <c r="GX14" s="273">
        <v>85</v>
      </c>
    </row>
    <row r="15" spans="1:206" x14ac:dyDescent="0.35">
      <c r="B15" t="s">
        <v>173</v>
      </c>
      <c r="C15" s="273">
        <v>11</v>
      </c>
      <c r="D15" s="273">
        <v>22</v>
      </c>
      <c r="E15" s="273">
        <v>17</v>
      </c>
      <c r="F15" s="273">
        <v>65</v>
      </c>
      <c r="G15" s="273">
        <v>62</v>
      </c>
      <c r="H15" s="273">
        <v>64</v>
      </c>
      <c r="I15" s="273">
        <v>24</v>
      </c>
      <c r="J15" s="273">
        <v>16</v>
      </c>
      <c r="K15" s="273">
        <v>20</v>
      </c>
      <c r="L15" s="273">
        <v>89</v>
      </c>
      <c r="M15" s="273">
        <v>78</v>
      </c>
      <c r="N15" s="273">
        <v>83</v>
      </c>
      <c r="O15" s="273">
        <v>14</v>
      </c>
      <c r="P15" s="273">
        <v>25</v>
      </c>
      <c r="Q15" s="273">
        <v>19</v>
      </c>
      <c r="R15" s="273">
        <v>66</v>
      </c>
      <c r="S15" s="273">
        <v>60</v>
      </c>
      <c r="T15" s="273">
        <v>63</v>
      </c>
      <c r="U15" s="273">
        <v>20</v>
      </c>
      <c r="V15" s="273">
        <v>15</v>
      </c>
      <c r="W15" s="273">
        <v>18</v>
      </c>
      <c r="X15" s="273">
        <v>86</v>
      </c>
      <c r="Y15" s="273">
        <v>75</v>
      </c>
      <c r="Z15" s="273">
        <v>81</v>
      </c>
      <c r="AA15" s="273">
        <v>15</v>
      </c>
      <c r="AB15" s="273">
        <v>27</v>
      </c>
      <c r="AC15" s="273">
        <v>21</v>
      </c>
      <c r="AD15" s="273">
        <v>69</v>
      </c>
      <c r="AE15" s="273">
        <v>62</v>
      </c>
      <c r="AF15" s="273">
        <v>65</v>
      </c>
      <c r="AG15" s="273">
        <v>16</v>
      </c>
      <c r="AH15" s="273">
        <v>11</v>
      </c>
      <c r="AI15" s="273">
        <v>14</v>
      </c>
      <c r="AJ15" s="273">
        <v>85</v>
      </c>
      <c r="AK15" s="273">
        <v>73</v>
      </c>
      <c r="AL15" s="273">
        <v>79</v>
      </c>
      <c r="AM15" s="273">
        <v>5</v>
      </c>
      <c r="AN15" s="273">
        <v>13</v>
      </c>
      <c r="AO15" s="273">
        <v>9</v>
      </c>
      <c r="AP15" s="273">
        <v>71</v>
      </c>
      <c r="AQ15" s="273">
        <v>72</v>
      </c>
      <c r="AR15" s="273">
        <v>71</v>
      </c>
      <c r="AS15" s="273">
        <v>24</v>
      </c>
      <c r="AT15" s="273">
        <v>14</v>
      </c>
      <c r="AU15" s="273">
        <v>19</v>
      </c>
      <c r="AV15" s="273">
        <v>95</v>
      </c>
      <c r="AW15" s="273">
        <v>87</v>
      </c>
      <c r="AX15" s="273">
        <v>91</v>
      </c>
      <c r="AY15" s="273">
        <v>7</v>
      </c>
      <c r="AZ15" s="273">
        <v>14</v>
      </c>
      <c r="BA15" s="273">
        <v>11</v>
      </c>
      <c r="BB15" s="273">
        <v>74</v>
      </c>
      <c r="BC15" s="273">
        <v>72</v>
      </c>
      <c r="BD15" s="273">
        <v>73</v>
      </c>
      <c r="BE15" s="273">
        <v>20</v>
      </c>
      <c r="BF15" s="273">
        <v>13</v>
      </c>
      <c r="BG15" s="273">
        <v>16</v>
      </c>
      <c r="BH15" s="273">
        <v>93</v>
      </c>
      <c r="BI15" s="273">
        <v>86</v>
      </c>
      <c r="BJ15" s="273">
        <v>89</v>
      </c>
      <c r="BK15" s="273">
        <v>10</v>
      </c>
      <c r="BL15" s="273">
        <v>18</v>
      </c>
      <c r="BM15" s="273">
        <v>14</v>
      </c>
      <c r="BN15" s="273">
        <v>74</v>
      </c>
      <c r="BO15" s="273">
        <v>71</v>
      </c>
      <c r="BP15" s="273">
        <v>72</v>
      </c>
      <c r="BQ15" s="273">
        <v>16</v>
      </c>
      <c r="BR15" s="273">
        <v>11</v>
      </c>
      <c r="BS15" s="273">
        <v>14</v>
      </c>
      <c r="BT15" s="273">
        <v>90</v>
      </c>
      <c r="BU15" s="273">
        <v>82</v>
      </c>
      <c r="BV15" s="273">
        <v>86</v>
      </c>
      <c r="BW15" s="273">
        <v>9</v>
      </c>
      <c r="BX15" s="273">
        <v>18</v>
      </c>
      <c r="BY15" s="273">
        <v>14</v>
      </c>
      <c r="BZ15" s="273">
        <v>74</v>
      </c>
      <c r="CA15" s="273">
        <v>71</v>
      </c>
      <c r="CB15" s="273">
        <v>73</v>
      </c>
      <c r="CC15" s="273">
        <v>18</v>
      </c>
      <c r="CD15" s="273">
        <v>10</v>
      </c>
      <c r="CE15" s="273">
        <v>14</v>
      </c>
      <c r="CF15" s="273">
        <v>91</v>
      </c>
      <c r="CG15" s="273">
        <v>82</v>
      </c>
      <c r="CH15" s="273">
        <v>86</v>
      </c>
      <c r="CI15" s="273">
        <v>7</v>
      </c>
      <c r="CJ15" s="273">
        <v>16</v>
      </c>
      <c r="CK15" s="273">
        <v>12</v>
      </c>
      <c r="CL15" s="273">
        <v>76</v>
      </c>
      <c r="CM15" s="273">
        <v>74</v>
      </c>
      <c r="CN15" s="273">
        <v>75</v>
      </c>
      <c r="CO15" s="273">
        <v>17</v>
      </c>
      <c r="CP15" s="273">
        <v>10</v>
      </c>
      <c r="CQ15" s="273">
        <v>13</v>
      </c>
      <c r="CR15" s="273">
        <v>93</v>
      </c>
      <c r="CS15" s="273">
        <v>84</v>
      </c>
      <c r="CT15" s="273">
        <v>88</v>
      </c>
      <c r="CU15" s="273">
        <v>18</v>
      </c>
      <c r="CV15" s="273">
        <v>29</v>
      </c>
      <c r="CW15" s="273">
        <v>24</v>
      </c>
      <c r="CX15" s="273">
        <v>60</v>
      </c>
      <c r="CY15" s="273">
        <v>53</v>
      </c>
      <c r="CZ15" s="273">
        <v>56</v>
      </c>
      <c r="DA15" s="273">
        <v>22</v>
      </c>
      <c r="DB15" s="273">
        <v>18</v>
      </c>
      <c r="DC15" s="273">
        <v>20</v>
      </c>
      <c r="DD15" s="273">
        <v>82</v>
      </c>
      <c r="DE15" s="273">
        <v>71</v>
      </c>
      <c r="DF15" s="273">
        <v>76</v>
      </c>
      <c r="DG15" s="273">
        <v>21</v>
      </c>
      <c r="DH15" s="273">
        <v>33</v>
      </c>
      <c r="DI15" s="273">
        <v>27</v>
      </c>
      <c r="DJ15" s="273">
        <v>63</v>
      </c>
      <c r="DK15" s="273">
        <v>56</v>
      </c>
      <c r="DL15" s="273">
        <v>60</v>
      </c>
      <c r="DM15" s="273">
        <v>16</v>
      </c>
      <c r="DN15" s="273">
        <v>11</v>
      </c>
      <c r="DO15" s="273">
        <v>13</v>
      </c>
      <c r="DP15" s="273">
        <v>79</v>
      </c>
      <c r="DQ15" s="273">
        <v>67</v>
      </c>
      <c r="DR15" s="273">
        <v>73</v>
      </c>
      <c r="DS15" s="273">
        <v>18</v>
      </c>
      <c r="DT15" s="273">
        <v>25</v>
      </c>
      <c r="DU15" s="273">
        <v>22</v>
      </c>
      <c r="DV15" s="273">
        <v>66</v>
      </c>
      <c r="DW15" s="273">
        <v>59</v>
      </c>
      <c r="DX15" s="273">
        <v>63</v>
      </c>
      <c r="DY15" s="273">
        <v>15</v>
      </c>
      <c r="DZ15" s="273">
        <v>16</v>
      </c>
      <c r="EA15" s="273">
        <v>16</v>
      </c>
      <c r="EB15" s="273">
        <v>82</v>
      </c>
      <c r="EC15" s="273">
        <v>75</v>
      </c>
      <c r="ED15" s="273">
        <v>78</v>
      </c>
      <c r="EE15" s="273">
        <v>17</v>
      </c>
      <c r="EF15" s="273">
        <v>26</v>
      </c>
      <c r="EG15" s="273">
        <v>22</v>
      </c>
      <c r="EH15" s="273">
        <v>70</v>
      </c>
      <c r="EI15" s="273">
        <v>61</v>
      </c>
      <c r="EJ15" s="273">
        <v>65</v>
      </c>
      <c r="EK15" s="273">
        <v>13</v>
      </c>
      <c r="EL15" s="273">
        <v>13</v>
      </c>
      <c r="EM15" s="273">
        <v>13</v>
      </c>
      <c r="EN15" s="273">
        <v>83</v>
      </c>
      <c r="EO15" s="273">
        <v>74</v>
      </c>
      <c r="EP15" s="273">
        <v>78</v>
      </c>
      <c r="EQ15" s="273">
        <v>14</v>
      </c>
      <c r="ER15" s="273">
        <v>26</v>
      </c>
      <c r="ES15" s="273">
        <v>20</v>
      </c>
      <c r="ET15" s="273">
        <v>73</v>
      </c>
      <c r="EU15" s="273">
        <v>64</v>
      </c>
      <c r="EV15" s="273">
        <v>68</v>
      </c>
      <c r="EW15" s="273">
        <v>13</v>
      </c>
      <c r="EX15" s="273">
        <v>10</v>
      </c>
      <c r="EY15" s="273">
        <v>12</v>
      </c>
      <c r="EZ15" s="273">
        <v>86</v>
      </c>
      <c r="FA15" s="273">
        <v>74</v>
      </c>
      <c r="FB15" s="273">
        <v>80</v>
      </c>
      <c r="FC15" s="273">
        <v>15</v>
      </c>
      <c r="FD15" s="273">
        <v>25</v>
      </c>
      <c r="FE15" s="273">
        <v>20</v>
      </c>
      <c r="FF15" s="273">
        <v>74</v>
      </c>
      <c r="FG15" s="273">
        <v>64</v>
      </c>
      <c r="FH15" s="273">
        <v>69</v>
      </c>
      <c r="FI15" s="273">
        <v>11</v>
      </c>
      <c r="FJ15" s="273">
        <v>11</v>
      </c>
      <c r="FK15" s="273">
        <v>11</v>
      </c>
      <c r="FL15" s="273">
        <v>85</v>
      </c>
      <c r="FM15" s="273">
        <v>75</v>
      </c>
      <c r="FN15" s="273">
        <v>80</v>
      </c>
      <c r="FO15" s="273">
        <v>8</v>
      </c>
      <c r="FP15" s="273">
        <v>12</v>
      </c>
      <c r="FQ15" s="273">
        <v>10</v>
      </c>
      <c r="FR15" s="273">
        <v>82</v>
      </c>
      <c r="FS15" s="273">
        <v>74</v>
      </c>
      <c r="FT15" s="273">
        <v>78</v>
      </c>
      <c r="FU15" s="273">
        <v>10</v>
      </c>
      <c r="FV15" s="273">
        <v>14</v>
      </c>
      <c r="FW15" s="273">
        <v>12</v>
      </c>
      <c r="FX15" s="273">
        <v>92</v>
      </c>
      <c r="FY15" s="273">
        <v>88</v>
      </c>
      <c r="FZ15" s="273">
        <v>90</v>
      </c>
      <c r="GA15" s="273">
        <v>7</v>
      </c>
      <c r="GB15" s="273">
        <v>20</v>
      </c>
      <c r="GC15" s="273">
        <v>14</v>
      </c>
      <c r="GD15" s="273">
        <v>74</v>
      </c>
      <c r="GE15" s="273">
        <v>72</v>
      </c>
      <c r="GF15" s="273">
        <v>73</v>
      </c>
      <c r="GG15" s="273">
        <v>19</v>
      </c>
      <c r="GH15" s="273">
        <v>9</v>
      </c>
      <c r="GI15" s="273">
        <v>14</v>
      </c>
      <c r="GJ15" s="273">
        <v>93</v>
      </c>
      <c r="GK15" s="273">
        <v>80</v>
      </c>
      <c r="GL15" s="273">
        <v>86</v>
      </c>
      <c r="GM15" s="273">
        <v>9</v>
      </c>
      <c r="GN15" s="273">
        <v>21</v>
      </c>
      <c r="GO15" s="273">
        <v>15</v>
      </c>
      <c r="GP15" s="273">
        <v>77</v>
      </c>
      <c r="GQ15" s="273">
        <v>71</v>
      </c>
      <c r="GR15" s="273">
        <v>74</v>
      </c>
      <c r="GS15" s="273">
        <v>14</v>
      </c>
      <c r="GT15" s="273">
        <v>8</v>
      </c>
      <c r="GU15" s="273">
        <v>11</v>
      </c>
      <c r="GV15" s="273">
        <v>91</v>
      </c>
      <c r="GW15" s="273">
        <v>79</v>
      </c>
      <c r="GX15" s="273">
        <v>85</v>
      </c>
    </row>
    <row r="16" spans="1:206" x14ac:dyDescent="0.35">
      <c r="B16" t="s">
        <v>174</v>
      </c>
      <c r="C16" s="273">
        <v>10</v>
      </c>
      <c r="D16" s="273">
        <v>22</v>
      </c>
      <c r="E16" s="273">
        <v>16</v>
      </c>
      <c r="F16" s="273">
        <v>67</v>
      </c>
      <c r="G16" s="273">
        <v>64</v>
      </c>
      <c r="H16" s="273">
        <v>65</v>
      </c>
      <c r="I16" s="273">
        <v>23</v>
      </c>
      <c r="J16" s="273">
        <v>14</v>
      </c>
      <c r="K16" s="273">
        <v>19</v>
      </c>
      <c r="L16" s="273">
        <v>90</v>
      </c>
      <c r="M16" s="273">
        <v>78</v>
      </c>
      <c r="N16" s="273">
        <v>84</v>
      </c>
      <c r="O16" s="273">
        <v>11</v>
      </c>
      <c r="P16" s="273">
        <v>23</v>
      </c>
      <c r="Q16" s="273">
        <v>17</v>
      </c>
      <c r="R16" s="273">
        <v>68</v>
      </c>
      <c r="S16" s="273">
        <v>61</v>
      </c>
      <c r="T16" s="273">
        <v>64</v>
      </c>
      <c r="U16" s="273">
        <v>21</v>
      </c>
      <c r="V16" s="273">
        <v>16</v>
      </c>
      <c r="W16" s="273">
        <v>18</v>
      </c>
      <c r="X16" s="273">
        <v>89</v>
      </c>
      <c r="Y16" s="273">
        <v>77</v>
      </c>
      <c r="Z16" s="273">
        <v>83</v>
      </c>
      <c r="AA16" s="273">
        <v>11</v>
      </c>
      <c r="AB16" s="273">
        <v>24</v>
      </c>
      <c r="AC16" s="273">
        <v>18</v>
      </c>
      <c r="AD16" s="273">
        <v>71</v>
      </c>
      <c r="AE16" s="273">
        <v>64</v>
      </c>
      <c r="AF16" s="273">
        <v>67</v>
      </c>
      <c r="AG16" s="273">
        <v>18</v>
      </c>
      <c r="AH16" s="273">
        <v>13</v>
      </c>
      <c r="AI16" s="273">
        <v>15</v>
      </c>
      <c r="AJ16" s="273">
        <v>89</v>
      </c>
      <c r="AK16" s="273">
        <v>76</v>
      </c>
      <c r="AL16" s="273">
        <v>82</v>
      </c>
      <c r="AM16" s="273">
        <v>6</v>
      </c>
      <c r="AN16" s="273">
        <v>17</v>
      </c>
      <c r="AO16" s="273">
        <v>12</v>
      </c>
      <c r="AP16" s="273">
        <v>73</v>
      </c>
      <c r="AQ16" s="273">
        <v>71</v>
      </c>
      <c r="AR16" s="273">
        <v>72</v>
      </c>
      <c r="AS16" s="273">
        <v>21</v>
      </c>
      <c r="AT16" s="273">
        <v>12</v>
      </c>
      <c r="AU16" s="273">
        <v>16</v>
      </c>
      <c r="AV16" s="273">
        <v>94</v>
      </c>
      <c r="AW16" s="273">
        <v>83</v>
      </c>
      <c r="AX16" s="273">
        <v>88</v>
      </c>
      <c r="AY16" s="273">
        <v>6</v>
      </c>
      <c r="AZ16" s="273">
        <v>15</v>
      </c>
      <c r="BA16" s="273">
        <v>11</v>
      </c>
      <c r="BB16" s="273">
        <v>75</v>
      </c>
      <c r="BC16" s="273">
        <v>73</v>
      </c>
      <c r="BD16" s="273">
        <v>74</v>
      </c>
      <c r="BE16" s="273">
        <v>19</v>
      </c>
      <c r="BF16" s="273">
        <v>12</v>
      </c>
      <c r="BG16" s="273">
        <v>16</v>
      </c>
      <c r="BH16" s="273">
        <v>94</v>
      </c>
      <c r="BI16" s="273">
        <v>85</v>
      </c>
      <c r="BJ16" s="273">
        <v>89</v>
      </c>
      <c r="BK16" s="273">
        <v>8</v>
      </c>
      <c r="BL16" s="273">
        <v>18</v>
      </c>
      <c r="BM16" s="273">
        <v>13</v>
      </c>
      <c r="BN16" s="273">
        <v>74</v>
      </c>
      <c r="BO16" s="273">
        <v>70</v>
      </c>
      <c r="BP16" s="273">
        <v>72</v>
      </c>
      <c r="BQ16" s="273">
        <v>18</v>
      </c>
      <c r="BR16" s="273">
        <v>12</v>
      </c>
      <c r="BS16" s="273">
        <v>15</v>
      </c>
      <c r="BT16" s="273">
        <v>92</v>
      </c>
      <c r="BU16" s="273">
        <v>82</v>
      </c>
      <c r="BV16" s="273">
        <v>87</v>
      </c>
      <c r="BW16" s="273">
        <v>8</v>
      </c>
      <c r="BX16" s="273">
        <v>21</v>
      </c>
      <c r="BY16" s="273">
        <v>14</v>
      </c>
      <c r="BZ16" s="273">
        <v>77</v>
      </c>
      <c r="CA16" s="273">
        <v>70</v>
      </c>
      <c r="CB16" s="273">
        <v>73</v>
      </c>
      <c r="CC16" s="273">
        <v>16</v>
      </c>
      <c r="CD16" s="273">
        <v>9</v>
      </c>
      <c r="CE16" s="273">
        <v>12</v>
      </c>
      <c r="CF16" s="273">
        <v>92</v>
      </c>
      <c r="CG16" s="273">
        <v>79</v>
      </c>
      <c r="CH16" s="273">
        <v>86</v>
      </c>
      <c r="CI16" s="273">
        <v>7</v>
      </c>
      <c r="CJ16" s="273">
        <v>18</v>
      </c>
      <c r="CK16" s="273">
        <v>13</v>
      </c>
      <c r="CL16" s="273">
        <v>78</v>
      </c>
      <c r="CM16" s="273">
        <v>73</v>
      </c>
      <c r="CN16" s="273">
        <v>75</v>
      </c>
      <c r="CO16" s="273">
        <v>15</v>
      </c>
      <c r="CP16" s="273">
        <v>9</v>
      </c>
      <c r="CQ16" s="273">
        <v>12</v>
      </c>
      <c r="CR16" s="273">
        <v>93</v>
      </c>
      <c r="CS16" s="273">
        <v>82</v>
      </c>
      <c r="CT16" s="273">
        <v>87</v>
      </c>
      <c r="CU16" s="273">
        <v>19</v>
      </c>
      <c r="CV16" s="273">
        <v>32</v>
      </c>
      <c r="CW16" s="273">
        <v>26</v>
      </c>
      <c r="CX16" s="273">
        <v>61</v>
      </c>
      <c r="CY16" s="273">
        <v>52</v>
      </c>
      <c r="CZ16" s="273">
        <v>56</v>
      </c>
      <c r="DA16" s="273">
        <v>20</v>
      </c>
      <c r="DB16" s="273">
        <v>16</v>
      </c>
      <c r="DC16" s="273">
        <v>18</v>
      </c>
      <c r="DD16" s="273">
        <v>81</v>
      </c>
      <c r="DE16" s="273">
        <v>68</v>
      </c>
      <c r="DF16" s="273">
        <v>74</v>
      </c>
      <c r="DG16" s="273">
        <v>23</v>
      </c>
      <c r="DH16" s="273">
        <v>37</v>
      </c>
      <c r="DI16" s="273">
        <v>30</v>
      </c>
      <c r="DJ16" s="273">
        <v>64</v>
      </c>
      <c r="DK16" s="273">
        <v>54</v>
      </c>
      <c r="DL16" s="273">
        <v>59</v>
      </c>
      <c r="DM16" s="273">
        <v>14</v>
      </c>
      <c r="DN16" s="273">
        <v>9</v>
      </c>
      <c r="DO16" s="273">
        <v>11</v>
      </c>
      <c r="DP16" s="273">
        <v>77</v>
      </c>
      <c r="DQ16" s="273">
        <v>63</v>
      </c>
      <c r="DR16" s="273">
        <v>70</v>
      </c>
      <c r="DS16" s="273">
        <v>19</v>
      </c>
      <c r="DT16" s="273">
        <v>29</v>
      </c>
      <c r="DU16" s="273">
        <v>24</v>
      </c>
      <c r="DV16" s="273">
        <v>68</v>
      </c>
      <c r="DW16" s="273">
        <v>57</v>
      </c>
      <c r="DX16" s="273">
        <v>63</v>
      </c>
      <c r="DY16" s="273">
        <v>13</v>
      </c>
      <c r="DZ16" s="273">
        <v>13</v>
      </c>
      <c r="EA16" s="273">
        <v>13</v>
      </c>
      <c r="EB16" s="273">
        <v>81</v>
      </c>
      <c r="EC16" s="273">
        <v>71</v>
      </c>
      <c r="ED16" s="273">
        <v>76</v>
      </c>
      <c r="EE16" s="273">
        <v>17</v>
      </c>
      <c r="EF16" s="273">
        <v>27</v>
      </c>
      <c r="EG16" s="273">
        <v>22</v>
      </c>
      <c r="EH16" s="273">
        <v>71</v>
      </c>
      <c r="EI16" s="273">
        <v>62</v>
      </c>
      <c r="EJ16" s="273">
        <v>66</v>
      </c>
      <c r="EK16" s="273">
        <v>12</v>
      </c>
      <c r="EL16" s="273">
        <v>11</v>
      </c>
      <c r="EM16" s="273">
        <v>12</v>
      </c>
      <c r="EN16" s="273">
        <v>83</v>
      </c>
      <c r="EO16" s="273">
        <v>73</v>
      </c>
      <c r="EP16" s="273">
        <v>78</v>
      </c>
      <c r="EQ16" s="273">
        <v>12</v>
      </c>
      <c r="ER16" s="273">
        <v>24</v>
      </c>
      <c r="ES16" s="273">
        <v>18</v>
      </c>
      <c r="ET16" s="273">
        <v>76</v>
      </c>
      <c r="EU16" s="273">
        <v>68</v>
      </c>
      <c r="EV16" s="273">
        <v>72</v>
      </c>
      <c r="EW16" s="273">
        <v>12</v>
      </c>
      <c r="EX16" s="273">
        <v>8</v>
      </c>
      <c r="EY16" s="273">
        <v>10</v>
      </c>
      <c r="EZ16" s="273">
        <v>88</v>
      </c>
      <c r="FA16" s="273">
        <v>76</v>
      </c>
      <c r="FB16" s="273">
        <v>82</v>
      </c>
      <c r="FC16" s="273">
        <v>12</v>
      </c>
      <c r="FD16" s="273">
        <v>23</v>
      </c>
      <c r="FE16" s="273">
        <v>18</v>
      </c>
      <c r="FF16" s="273">
        <v>77</v>
      </c>
      <c r="FG16" s="273">
        <v>68</v>
      </c>
      <c r="FH16" s="273">
        <v>73</v>
      </c>
      <c r="FI16" s="273">
        <v>11</v>
      </c>
      <c r="FJ16" s="273">
        <v>9</v>
      </c>
      <c r="FK16" s="273">
        <v>10</v>
      </c>
      <c r="FL16" s="273">
        <v>88</v>
      </c>
      <c r="FM16" s="273">
        <v>77</v>
      </c>
      <c r="FN16" s="273">
        <v>82</v>
      </c>
      <c r="FO16" s="273">
        <v>7</v>
      </c>
      <c r="FP16" s="273">
        <v>11</v>
      </c>
      <c r="FQ16" s="273">
        <v>9</v>
      </c>
      <c r="FR16" s="273">
        <v>83</v>
      </c>
      <c r="FS16" s="273">
        <v>76</v>
      </c>
      <c r="FT16" s="273">
        <v>79</v>
      </c>
      <c r="FU16" s="273">
        <v>11</v>
      </c>
      <c r="FV16" s="273">
        <v>13</v>
      </c>
      <c r="FW16" s="273">
        <v>12</v>
      </c>
      <c r="FX16" s="273">
        <v>93</v>
      </c>
      <c r="FY16" s="273">
        <v>89</v>
      </c>
      <c r="FZ16" s="273">
        <v>91</v>
      </c>
      <c r="GA16" s="273">
        <v>6</v>
      </c>
      <c r="GB16" s="273">
        <v>20</v>
      </c>
      <c r="GC16" s="273">
        <v>13</v>
      </c>
      <c r="GD16" s="273">
        <v>79</v>
      </c>
      <c r="GE16" s="273">
        <v>73</v>
      </c>
      <c r="GF16" s="273">
        <v>76</v>
      </c>
      <c r="GG16" s="273">
        <v>15</v>
      </c>
      <c r="GH16" s="273">
        <v>7</v>
      </c>
      <c r="GI16" s="273">
        <v>11</v>
      </c>
      <c r="GJ16" s="273">
        <v>94</v>
      </c>
      <c r="GK16" s="273">
        <v>80</v>
      </c>
      <c r="GL16" s="273">
        <v>87</v>
      </c>
      <c r="GM16" s="273">
        <v>7</v>
      </c>
      <c r="GN16" s="273">
        <v>21</v>
      </c>
      <c r="GO16" s="273">
        <v>14</v>
      </c>
      <c r="GP16" s="273">
        <v>79</v>
      </c>
      <c r="GQ16" s="273">
        <v>72</v>
      </c>
      <c r="GR16" s="273">
        <v>76</v>
      </c>
      <c r="GS16" s="273">
        <v>14</v>
      </c>
      <c r="GT16" s="273">
        <v>7</v>
      </c>
      <c r="GU16" s="273">
        <v>10</v>
      </c>
      <c r="GV16" s="273">
        <v>93</v>
      </c>
      <c r="GW16" s="273">
        <v>79</v>
      </c>
      <c r="GX16" s="273">
        <v>86</v>
      </c>
    </row>
    <row r="17" spans="2:206" x14ac:dyDescent="0.35">
      <c r="B17" t="s">
        <v>222</v>
      </c>
      <c r="C17" s="273">
        <v>14</v>
      </c>
      <c r="D17" s="273">
        <v>26</v>
      </c>
      <c r="E17" s="273">
        <v>20</v>
      </c>
      <c r="F17" s="273">
        <v>65</v>
      </c>
      <c r="G17" s="273">
        <v>62</v>
      </c>
      <c r="H17" s="273">
        <v>64</v>
      </c>
      <c r="I17" s="273">
        <v>20</v>
      </c>
      <c r="J17" s="273">
        <v>12</v>
      </c>
      <c r="K17" s="273">
        <v>16</v>
      </c>
      <c r="L17" s="273">
        <v>86</v>
      </c>
      <c r="M17" s="273">
        <v>74</v>
      </c>
      <c r="N17" s="273">
        <v>80</v>
      </c>
      <c r="O17" s="273">
        <v>18</v>
      </c>
      <c r="P17" s="273">
        <v>29</v>
      </c>
      <c r="Q17" s="273">
        <v>24</v>
      </c>
      <c r="R17" s="273">
        <v>65</v>
      </c>
      <c r="S17" s="273">
        <v>59</v>
      </c>
      <c r="T17" s="273">
        <v>62</v>
      </c>
      <c r="U17" s="273">
        <v>17</v>
      </c>
      <c r="V17" s="273">
        <v>12</v>
      </c>
      <c r="W17" s="273">
        <v>14</v>
      </c>
      <c r="X17" s="273">
        <v>82</v>
      </c>
      <c r="Y17" s="273">
        <v>71</v>
      </c>
      <c r="Z17" s="273">
        <v>76</v>
      </c>
      <c r="AA17" s="273">
        <v>20</v>
      </c>
      <c r="AB17" s="273">
        <v>31</v>
      </c>
      <c r="AC17" s="273">
        <v>26</v>
      </c>
      <c r="AD17" s="273">
        <v>67</v>
      </c>
      <c r="AE17" s="273">
        <v>59</v>
      </c>
      <c r="AF17" s="273">
        <v>63</v>
      </c>
      <c r="AG17" s="273">
        <v>13</v>
      </c>
      <c r="AH17" s="273">
        <v>9</v>
      </c>
      <c r="AI17" s="273">
        <v>11</v>
      </c>
      <c r="AJ17" s="273">
        <v>80</v>
      </c>
      <c r="AK17" s="273">
        <v>69</v>
      </c>
      <c r="AL17" s="273">
        <v>74</v>
      </c>
      <c r="AM17" s="273">
        <v>7</v>
      </c>
      <c r="AN17" s="273">
        <v>16</v>
      </c>
      <c r="AO17" s="273">
        <v>12</v>
      </c>
      <c r="AP17" s="273">
        <v>72</v>
      </c>
      <c r="AQ17" s="273">
        <v>72</v>
      </c>
      <c r="AR17" s="273">
        <v>72</v>
      </c>
      <c r="AS17" s="273">
        <v>20</v>
      </c>
      <c r="AT17" s="273">
        <v>12</v>
      </c>
      <c r="AU17" s="273">
        <v>16</v>
      </c>
      <c r="AV17" s="273">
        <v>93</v>
      </c>
      <c r="AW17" s="273">
        <v>84</v>
      </c>
      <c r="AX17" s="273">
        <v>88</v>
      </c>
      <c r="AY17" s="273">
        <v>9</v>
      </c>
      <c r="AZ17" s="273">
        <v>17</v>
      </c>
      <c r="BA17" s="273">
        <v>13</v>
      </c>
      <c r="BB17" s="273">
        <v>74</v>
      </c>
      <c r="BC17" s="273">
        <v>72</v>
      </c>
      <c r="BD17" s="273">
        <v>73</v>
      </c>
      <c r="BE17" s="273">
        <v>17</v>
      </c>
      <c r="BF17" s="273">
        <v>12</v>
      </c>
      <c r="BG17" s="273">
        <v>14</v>
      </c>
      <c r="BH17" s="273">
        <v>91</v>
      </c>
      <c r="BI17" s="273">
        <v>83</v>
      </c>
      <c r="BJ17" s="273">
        <v>87</v>
      </c>
      <c r="BK17" s="273">
        <v>13</v>
      </c>
      <c r="BL17" s="273">
        <v>21</v>
      </c>
      <c r="BM17" s="273">
        <v>17</v>
      </c>
      <c r="BN17" s="273">
        <v>73</v>
      </c>
      <c r="BO17" s="273">
        <v>69</v>
      </c>
      <c r="BP17" s="273">
        <v>71</v>
      </c>
      <c r="BQ17" s="273">
        <v>15</v>
      </c>
      <c r="BR17" s="273">
        <v>10</v>
      </c>
      <c r="BS17" s="273">
        <v>12</v>
      </c>
      <c r="BT17" s="273">
        <v>87</v>
      </c>
      <c r="BU17" s="273">
        <v>79</v>
      </c>
      <c r="BV17" s="273">
        <v>83</v>
      </c>
      <c r="BW17" s="273">
        <v>11</v>
      </c>
      <c r="BX17" s="273">
        <v>22</v>
      </c>
      <c r="BY17" s="273">
        <v>17</v>
      </c>
      <c r="BZ17" s="273">
        <v>74</v>
      </c>
      <c r="CA17" s="273">
        <v>69</v>
      </c>
      <c r="CB17" s="273">
        <v>72</v>
      </c>
      <c r="CC17" s="273">
        <v>15</v>
      </c>
      <c r="CD17" s="273">
        <v>8</v>
      </c>
      <c r="CE17" s="273">
        <v>12</v>
      </c>
      <c r="CF17" s="273">
        <v>89</v>
      </c>
      <c r="CG17" s="273">
        <v>78</v>
      </c>
      <c r="CH17" s="273">
        <v>83</v>
      </c>
      <c r="CI17" s="273">
        <v>10</v>
      </c>
      <c r="CJ17" s="273">
        <v>20</v>
      </c>
      <c r="CK17" s="273">
        <v>15</v>
      </c>
      <c r="CL17" s="273">
        <v>76</v>
      </c>
      <c r="CM17" s="273">
        <v>71</v>
      </c>
      <c r="CN17" s="273">
        <v>73</v>
      </c>
      <c r="CO17" s="273">
        <v>15</v>
      </c>
      <c r="CP17" s="273">
        <v>9</v>
      </c>
      <c r="CQ17" s="273">
        <v>12</v>
      </c>
      <c r="CR17" s="273">
        <v>90</v>
      </c>
      <c r="CS17" s="273">
        <v>80</v>
      </c>
      <c r="CT17" s="273">
        <v>85</v>
      </c>
      <c r="CU17" s="273">
        <v>26</v>
      </c>
      <c r="CV17" s="273">
        <v>36</v>
      </c>
      <c r="CW17" s="273">
        <v>31</v>
      </c>
      <c r="CX17" s="273">
        <v>58</v>
      </c>
      <c r="CY17" s="273">
        <v>50</v>
      </c>
      <c r="CZ17" s="273">
        <v>54</v>
      </c>
      <c r="DA17" s="273">
        <v>17</v>
      </c>
      <c r="DB17" s="273">
        <v>14</v>
      </c>
      <c r="DC17" s="273">
        <v>15</v>
      </c>
      <c r="DD17" s="273">
        <v>74</v>
      </c>
      <c r="DE17" s="273">
        <v>64</v>
      </c>
      <c r="DF17" s="273">
        <v>69</v>
      </c>
      <c r="DG17" s="273">
        <v>28</v>
      </c>
      <c r="DH17" s="273">
        <v>41</v>
      </c>
      <c r="DI17" s="273">
        <v>35</v>
      </c>
      <c r="DJ17" s="273">
        <v>61</v>
      </c>
      <c r="DK17" s="273">
        <v>52</v>
      </c>
      <c r="DL17" s="273">
        <v>56</v>
      </c>
      <c r="DM17" s="273">
        <v>11</v>
      </c>
      <c r="DN17" s="273">
        <v>7</v>
      </c>
      <c r="DO17" s="273">
        <v>9</v>
      </c>
      <c r="DP17" s="273">
        <v>72</v>
      </c>
      <c r="DQ17" s="273">
        <v>59</v>
      </c>
      <c r="DR17" s="273">
        <v>65</v>
      </c>
      <c r="DS17" s="273">
        <v>24</v>
      </c>
      <c r="DT17" s="273">
        <v>31</v>
      </c>
      <c r="DU17" s="273">
        <v>28</v>
      </c>
      <c r="DV17" s="273">
        <v>64</v>
      </c>
      <c r="DW17" s="273">
        <v>56</v>
      </c>
      <c r="DX17" s="273">
        <v>60</v>
      </c>
      <c r="DY17" s="273">
        <v>12</v>
      </c>
      <c r="DZ17" s="273">
        <v>13</v>
      </c>
      <c r="EA17" s="273">
        <v>12</v>
      </c>
      <c r="EB17" s="273">
        <v>76</v>
      </c>
      <c r="EC17" s="273">
        <v>69</v>
      </c>
      <c r="ED17" s="273">
        <v>72</v>
      </c>
      <c r="EE17" s="273">
        <v>23</v>
      </c>
      <c r="EF17" s="273">
        <v>31</v>
      </c>
      <c r="EG17" s="273">
        <v>27</v>
      </c>
      <c r="EH17" s="273">
        <v>67</v>
      </c>
      <c r="EI17" s="273">
        <v>59</v>
      </c>
      <c r="EJ17" s="273">
        <v>62</v>
      </c>
      <c r="EK17" s="273">
        <v>10</v>
      </c>
      <c r="EL17" s="273">
        <v>10</v>
      </c>
      <c r="EM17" s="273">
        <v>10</v>
      </c>
      <c r="EN17" s="273">
        <v>77</v>
      </c>
      <c r="EO17" s="273">
        <v>69</v>
      </c>
      <c r="EP17" s="273">
        <v>73</v>
      </c>
      <c r="EQ17" s="273">
        <v>19</v>
      </c>
      <c r="ER17" s="273">
        <v>30</v>
      </c>
      <c r="ES17" s="273">
        <v>24</v>
      </c>
      <c r="ET17" s="273">
        <v>71</v>
      </c>
      <c r="EU17" s="273">
        <v>62</v>
      </c>
      <c r="EV17" s="273">
        <v>66</v>
      </c>
      <c r="EW17" s="273">
        <v>11</v>
      </c>
      <c r="EX17" s="273">
        <v>8</v>
      </c>
      <c r="EY17" s="273">
        <v>9</v>
      </c>
      <c r="EZ17" s="273">
        <v>81</v>
      </c>
      <c r="FA17" s="273">
        <v>70</v>
      </c>
      <c r="FB17" s="273">
        <v>76</v>
      </c>
      <c r="FC17" s="273">
        <v>20</v>
      </c>
      <c r="FD17" s="273">
        <v>29</v>
      </c>
      <c r="FE17" s="273">
        <v>25</v>
      </c>
      <c r="FF17" s="273">
        <v>71</v>
      </c>
      <c r="FG17" s="273">
        <v>62</v>
      </c>
      <c r="FH17" s="273">
        <v>66</v>
      </c>
      <c r="FI17" s="273">
        <v>9</v>
      </c>
      <c r="FJ17" s="273">
        <v>9</v>
      </c>
      <c r="FK17" s="273">
        <v>9</v>
      </c>
      <c r="FL17" s="273">
        <v>80</v>
      </c>
      <c r="FM17" s="273">
        <v>71</v>
      </c>
      <c r="FN17" s="273">
        <v>75</v>
      </c>
      <c r="FO17" s="273">
        <v>11</v>
      </c>
      <c r="FP17" s="273">
        <v>13</v>
      </c>
      <c r="FQ17" s="273">
        <v>12</v>
      </c>
      <c r="FR17" s="273">
        <v>81</v>
      </c>
      <c r="FS17" s="273">
        <v>75</v>
      </c>
      <c r="FT17" s="273">
        <v>78</v>
      </c>
      <c r="FU17" s="273">
        <v>9</v>
      </c>
      <c r="FV17" s="273">
        <v>11</v>
      </c>
      <c r="FW17" s="273">
        <v>10</v>
      </c>
      <c r="FX17" s="273">
        <v>89</v>
      </c>
      <c r="FY17" s="273">
        <v>87</v>
      </c>
      <c r="FZ17" s="273">
        <v>88</v>
      </c>
      <c r="GA17" s="273">
        <v>9</v>
      </c>
      <c r="GB17" s="273">
        <v>23</v>
      </c>
      <c r="GC17" s="273">
        <v>16</v>
      </c>
      <c r="GD17" s="273">
        <v>74</v>
      </c>
      <c r="GE17" s="273">
        <v>70</v>
      </c>
      <c r="GF17" s="273">
        <v>72</v>
      </c>
      <c r="GG17" s="273">
        <v>17</v>
      </c>
      <c r="GH17" s="273">
        <v>8</v>
      </c>
      <c r="GI17" s="273">
        <v>12</v>
      </c>
      <c r="GJ17" s="273">
        <v>91</v>
      </c>
      <c r="GK17" s="273">
        <v>77</v>
      </c>
      <c r="GL17" s="273">
        <v>84</v>
      </c>
      <c r="GM17" s="273">
        <v>11</v>
      </c>
      <c r="GN17" s="273">
        <v>24</v>
      </c>
      <c r="GO17" s="273">
        <v>18</v>
      </c>
      <c r="GP17" s="273">
        <v>76</v>
      </c>
      <c r="GQ17" s="273">
        <v>69</v>
      </c>
      <c r="GR17" s="273">
        <v>72</v>
      </c>
      <c r="GS17" s="273">
        <v>14</v>
      </c>
      <c r="GT17" s="273">
        <v>7</v>
      </c>
      <c r="GU17" s="273">
        <v>10</v>
      </c>
      <c r="GV17" s="273">
        <v>89</v>
      </c>
      <c r="GW17" s="273">
        <v>76</v>
      </c>
      <c r="GX17" s="273">
        <v>82</v>
      </c>
    </row>
    <row r="18" spans="2:206" x14ac:dyDescent="0.35">
      <c r="B18" t="s">
        <v>172</v>
      </c>
      <c r="C18" s="273">
        <v>8</v>
      </c>
      <c r="D18" s="273">
        <v>18</v>
      </c>
      <c r="E18" s="273">
        <v>13</v>
      </c>
      <c r="F18" s="273">
        <v>62</v>
      </c>
      <c r="G18" s="273">
        <v>64</v>
      </c>
      <c r="H18" s="273">
        <v>63</v>
      </c>
      <c r="I18" s="273">
        <v>29</v>
      </c>
      <c r="J18" s="273">
        <v>18</v>
      </c>
      <c r="K18" s="273">
        <v>24</v>
      </c>
      <c r="L18" s="273">
        <v>92</v>
      </c>
      <c r="M18" s="273">
        <v>82</v>
      </c>
      <c r="N18" s="273">
        <v>87</v>
      </c>
      <c r="O18" s="273">
        <v>9</v>
      </c>
      <c r="P18" s="273">
        <v>18</v>
      </c>
      <c r="Q18" s="273">
        <v>14</v>
      </c>
      <c r="R18" s="273">
        <v>63</v>
      </c>
      <c r="S18" s="273">
        <v>62</v>
      </c>
      <c r="T18" s="273">
        <v>62</v>
      </c>
      <c r="U18" s="273">
        <v>28</v>
      </c>
      <c r="V18" s="273">
        <v>20</v>
      </c>
      <c r="W18" s="273">
        <v>24</v>
      </c>
      <c r="X18" s="273">
        <v>91</v>
      </c>
      <c r="Y18" s="273">
        <v>82</v>
      </c>
      <c r="Z18" s="273">
        <v>86</v>
      </c>
      <c r="AA18" s="273">
        <v>10</v>
      </c>
      <c r="AB18" s="273">
        <v>19</v>
      </c>
      <c r="AC18" s="273">
        <v>14</v>
      </c>
      <c r="AD18" s="273">
        <v>65</v>
      </c>
      <c r="AE18" s="273">
        <v>64</v>
      </c>
      <c r="AF18" s="273">
        <v>65</v>
      </c>
      <c r="AG18" s="273">
        <v>25</v>
      </c>
      <c r="AH18" s="273">
        <v>17</v>
      </c>
      <c r="AI18" s="273">
        <v>21</v>
      </c>
      <c r="AJ18" s="273">
        <v>90</v>
      </c>
      <c r="AK18" s="273">
        <v>81</v>
      </c>
      <c r="AL18" s="273">
        <v>86</v>
      </c>
      <c r="AM18" s="273">
        <v>5</v>
      </c>
      <c r="AN18" s="273">
        <v>14</v>
      </c>
      <c r="AO18" s="273">
        <v>10</v>
      </c>
      <c r="AP18" s="273">
        <v>69</v>
      </c>
      <c r="AQ18" s="273">
        <v>71</v>
      </c>
      <c r="AR18" s="273">
        <v>70</v>
      </c>
      <c r="AS18" s="273">
        <v>26</v>
      </c>
      <c r="AT18" s="273">
        <v>15</v>
      </c>
      <c r="AU18" s="273">
        <v>21</v>
      </c>
      <c r="AV18" s="273">
        <v>95</v>
      </c>
      <c r="AW18" s="273">
        <v>86</v>
      </c>
      <c r="AX18" s="273">
        <v>90</v>
      </c>
      <c r="AY18" s="273">
        <v>5</v>
      </c>
      <c r="AZ18" s="273">
        <v>12</v>
      </c>
      <c r="BA18" s="273">
        <v>8</v>
      </c>
      <c r="BB18" s="273">
        <v>69</v>
      </c>
      <c r="BC18" s="273">
        <v>71</v>
      </c>
      <c r="BD18" s="273">
        <v>70</v>
      </c>
      <c r="BE18" s="273">
        <v>26</v>
      </c>
      <c r="BF18" s="273">
        <v>17</v>
      </c>
      <c r="BG18" s="273">
        <v>21</v>
      </c>
      <c r="BH18" s="273">
        <v>95</v>
      </c>
      <c r="BI18" s="273">
        <v>88</v>
      </c>
      <c r="BJ18" s="273">
        <v>92</v>
      </c>
      <c r="BK18" s="273">
        <v>7</v>
      </c>
      <c r="BL18" s="273">
        <v>14</v>
      </c>
      <c r="BM18" s="273">
        <v>11</v>
      </c>
      <c r="BN18" s="273">
        <v>69</v>
      </c>
      <c r="BO18" s="273">
        <v>70</v>
      </c>
      <c r="BP18" s="273">
        <v>70</v>
      </c>
      <c r="BQ18" s="273">
        <v>23</v>
      </c>
      <c r="BR18" s="273">
        <v>16</v>
      </c>
      <c r="BS18" s="273">
        <v>19</v>
      </c>
      <c r="BT18" s="273">
        <v>93</v>
      </c>
      <c r="BU18" s="273">
        <v>86</v>
      </c>
      <c r="BV18" s="273">
        <v>89</v>
      </c>
      <c r="BW18" s="273">
        <v>7</v>
      </c>
      <c r="BX18" s="273">
        <v>17</v>
      </c>
      <c r="BY18" s="273">
        <v>12</v>
      </c>
      <c r="BZ18" s="273">
        <v>72</v>
      </c>
      <c r="CA18" s="273">
        <v>71</v>
      </c>
      <c r="CB18" s="273">
        <v>71</v>
      </c>
      <c r="CC18" s="273">
        <v>22</v>
      </c>
      <c r="CD18" s="273">
        <v>12</v>
      </c>
      <c r="CE18" s="273">
        <v>17</v>
      </c>
      <c r="CF18" s="273">
        <v>93</v>
      </c>
      <c r="CG18" s="273">
        <v>83</v>
      </c>
      <c r="CH18" s="273">
        <v>88</v>
      </c>
      <c r="CI18" s="273">
        <v>6</v>
      </c>
      <c r="CJ18" s="273">
        <v>15</v>
      </c>
      <c r="CK18" s="273">
        <v>11</v>
      </c>
      <c r="CL18" s="273">
        <v>73</v>
      </c>
      <c r="CM18" s="273">
        <v>73</v>
      </c>
      <c r="CN18" s="273">
        <v>73</v>
      </c>
      <c r="CO18" s="273">
        <v>21</v>
      </c>
      <c r="CP18" s="273">
        <v>12</v>
      </c>
      <c r="CQ18" s="273">
        <v>16</v>
      </c>
      <c r="CR18" s="273">
        <v>94</v>
      </c>
      <c r="CS18" s="273">
        <v>85</v>
      </c>
      <c r="CT18" s="273">
        <v>89</v>
      </c>
      <c r="CU18" s="273">
        <v>16</v>
      </c>
      <c r="CV18" s="273">
        <v>26</v>
      </c>
      <c r="CW18" s="273">
        <v>21</v>
      </c>
      <c r="CX18" s="273">
        <v>59</v>
      </c>
      <c r="CY18" s="273">
        <v>54</v>
      </c>
      <c r="CZ18" s="273">
        <v>57</v>
      </c>
      <c r="DA18" s="273">
        <v>25</v>
      </c>
      <c r="DB18" s="273">
        <v>20</v>
      </c>
      <c r="DC18" s="273">
        <v>22</v>
      </c>
      <c r="DD18" s="273">
        <v>84</v>
      </c>
      <c r="DE18" s="273">
        <v>74</v>
      </c>
      <c r="DF18" s="273">
        <v>79</v>
      </c>
      <c r="DG18" s="273">
        <v>19</v>
      </c>
      <c r="DH18" s="273">
        <v>32</v>
      </c>
      <c r="DI18" s="273">
        <v>25</v>
      </c>
      <c r="DJ18" s="273">
        <v>64</v>
      </c>
      <c r="DK18" s="273">
        <v>58</v>
      </c>
      <c r="DL18" s="273">
        <v>61</v>
      </c>
      <c r="DM18" s="273">
        <v>17</v>
      </c>
      <c r="DN18" s="273">
        <v>10</v>
      </c>
      <c r="DO18" s="273">
        <v>14</v>
      </c>
      <c r="DP18" s="273">
        <v>81</v>
      </c>
      <c r="DQ18" s="273">
        <v>68</v>
      </c>
      <c r="DR18" s="273">
        <v>75</v>
      </c>
      <c r="DS18" s="273">
        <v>16</v>
      </c>
      <c r="DT18" s="273">
        <v>23</v>
      </c>
      <c r="DU18" s="273">
        <v>20</v>
      </c>
      <c r="DV18" s="273">
        <v>67</v>
      </c>
      <c r="DW18" s="273">
        <v>59</v>
      </c>
      <c r="DX18" s="273">
        <v>63</v>
      </c>
      <c r="DY18" s="273">
        <v>17</v>
      </c>
      <c r="DZ18" s="273">
        <v>18</v>
      </c>
      <c r="EA18" s="273">
        <v>17</v>
      </c>
      <c r="EB18" s="273">
        <v>84</v>
      </c>
      <c r="EC18" s="273">
        <v>77</v>
      </c>
      <c r="ED18" s="273">
        <v>80</v>
      </c>
      <c r="EE18" s="273">
        <v>13</v>
      </c>
      <c r="EF18" s="273">
        <v>21</v>
      </c>
      <c r="EG18" s="273">
        <v>17</v>
      </c>
      <c r="EH18" s="273">
        <v>71</v>
      </c>
      <c r="EI18" s="273">
        <v>63</v>
      </c>
      <c r="EJ18" s="273">
        <v>67</v>
      </c>
      <c r="EK18" s="273">
        <v>15</v>
      </c>
      <c r="EL18" s="273">
        <v>16</v>
      </c>
      <c r="EM18" s="273">
        <v>16</v>
      </c>
      <c r="EN18" s="273">
        <v>87</v>
      </c>
      <c r="EO18" s="273">
        <v>79</v>
      </c>
      <c r="EP18" s="273">
        <v>83</v>
      </c>
      <c r="EQ18" s="273">
        <v>9</v>
      </c>
      <c r="ER18" s="273">
        <v>18</v>
      </c>
      <c r="ES18" s="273">
        <v>14</v>
      </c>
      <c r="ET18" s="273">
        <v>72</v>
      </c>
      <c r="EU18" s="273">
        <v>68</v>
      </c>
      <c r="EV18" s="273">
        <v>70</v>
      </c>
      <c r="EW18" s="273">
        <v>19</v>
      </c>
      <c r="EX18" s="273">
        <v>14</v>
      </c>
      <c r="EY18" s="273">
        <v>16</v>
      </c>
      <c r="EZ18" s="273">
        <v>91</v>
      </c>
      <c r="FA18" s="273">
        <v>82</v>
      </c>
      <c r="FB18" s="273">
        <v>86</v>
      </c>
      <c r="FC18" s="273">
        <v>9</v>
      </c>
      <c r="FD18" s="273">
        <v>17</v>
      </c>
      <c r="FE18" s="273">
        <v>13</v>
      </c>
      <c r="FF18" s="273">
        <v>74</v>
      </c>
      <c r="FG18" s="273">
        <v>67</v>
      </c>
      <c r="FH18" s="273">
        <v>70</v>
      </c>
      <c r="FI18" s="273">
        <v>17</v>
      </c>
      <c r="FJ18" s="273">
        <v>16</v>
      </c>
      <c r="FK18" s="273">
        <v>16</v>
      </c>
      <c r="FL18" s="273">
        <v>91</v>
      </c>
      <c r="FM18" s="273">
        <v>83</v>
      </c>
      <c r="FN18" s="273">
        <v>87</v>
      </c>
      <c r="FO18" s="273">
        <v>6</v>
      </c>
      <c r="FP18" s="273">
        <v>9</v>
      </c>
      <c r="FQ18" s="273">
        <v>7</v>
      </c>
      <c r="FR18" s="273">
        <v>81</v>
      </c>
      <c r="FS18" s="273">
        <v>75</v>
      </c>
      <c r="FT18" s="273">
        <v>78</v>
      </c>
      <c r="FU18" s="273">
        <v>13</v>
      </c>
      <c r="FV18" s="273">
        <v>16</v>
      </c>
      <c r="FW18" s="273">
        <v>15</v>
      </c>
      <c r="FX18" s="273">
        <v>94</v>
      </c>
      <c r="FY18" s="273">
        <v>91</v>
      </c>
      <c r="FZ18" s="273">
        <v>93</v>
      </c>
      <c r="GA18" s="273">
        <v>5</v>
      </c>
      <c r="GB18" s="273">
        <v>16</v>
      </c>
      <c r="GC18" s="273">
        <v>11</v>
      </c>
      <c r="GD18" s="273">
        <v>71</v>
      </c>
      <c r="GE18" s="273">
        <v>74</v>
      </c>
      <c r="GF18" s="273">
        <v>72</v>
      </c>
      <c r="GG18" s="273">
        <v>24</v>
      </c>
      <c r="GH18" s="273">
        <v>10</v>
      </c>
      <c r="GI18" s="273">
        <v>17</v>
      </c>
      <c r="GJ18" s="273">
        <v>95</v>
      </c>
      <c r="GK18" s="273">
        <v>84</v>
      </c>
      <c r="GL18" s="273">
        <v>89</v>
      </c>
      <c r="GM18" s="273">
        <v>6</v>
      </c>
      <c r="GN18" s="273">
        <v>17</v>
      </c>
      <c r="GO18" s="273">
        <v>11</v>
      </c>
      <c r="GP18" s="273">
        <v>73</v>
      </c>
      <c r="GQ18" s="273">
        <v>73</v>
      </c>
      <c r="GR18" s="273">
        <v>73</v>
      </c>
      <c r="GS18" s="273">
        <v>21</v>
      </c>
      <c r="GT18" s="273">
        <v>10</v>
      </c>
      <c r="GU18" s="273">
        <v>16</v>
      </c>
      <c r="GV18" s="273">
        <v>94</v>
      </c>
      <c r="GW18" s="273">
        <v>83</v>
      </c>
      <c r="GX18" s="273">
        <v>89</v>
      </c>
    </row>
    <row r="19" spans="2:206" x14ac:dyDescent="0.35">
      <c r="B19" t="s">
        <v>171</v>
      </c>
      <c r="C19" s="273">
        <v>13</v>
      </c>
      <c r="D19" s="273">
        <v>25</v>
      </c>
      <c r="E19" s="273">
        <v>19</v>
      </c>
      <c r="F19" s="273">
        <v>66</v>
      </c>
      <c r="G19" s="273">
        <v>63</v>
      </c>
      <c r="H19" s="273">
        <v>64</v>
      </c>
      <c r="I19" s="273">
        <v>20</v>
      </c>
      <c r="J19" s="273">
        <v>12</v>
      </c>
      <c r="K19" s="273">
        <v>16</v>
      </c>
      <c r="L19" s="273">
        <v>87</v>
      </c>
      <c r="M19" s="273">
        <v>75</v>
      </c>
      <c r="N19" s="273">
        <v>81</v>
      </c>
      <c r="O19" s="273">
        <v>18</v>
      </c>
      <c r="P19" s="273">
        <v>29</v>
      </c>
      <c r="Q19" s="273">
        <v>24</v>
      </c>
      <c r="R19" s="273">
        <v>65</v>
      </c>
      <c r="S19" s="273">
        <v>59</v>
      </c>
      <c r="T19" s="273">
        <v>62</v>
      </c>
      <c r="U19" s="273">
        <v>17</v>
      </c>
      <c r="V19" s="273">
        <v>12</v>
      </c>
      <c r="W19" s="273">
        <v>14</v>
      </c>
      <c r="X19" s="273">
        <v>82</v>
      </c>
      <c r="Y19" s="273">
        <v>71</v>
      </c>
      <c r="Z19" s="273">
        <v>76</v>
      </c>
      <c r="AA19" s="273">
        <v>21</v>
      </c>
      <c r="AB19" s="273">
        <v>33</v>
      </c>
      <c r="AC19" s="273">
        <v>27</v>
      </c>
      <c r="AD19" s="273">
        <v>66</v>
      </c>
      <c r="AE19" s="273">
        <v>58</v>
      </c>
      <c r="AF19" s="273">
        <v>62</v>
      </c>
      <c r="AG19" s="273">
        <v>13</v>
      </c>
      <c r="AH19" s="273">
        <v>9</v>
      </c>
      <c r="AI19" s="273">
        <v>11</v>
      </c>
      <c r="AJ19" s="273">
        <v>79</v>
      </c>
      <c r="AK19" s="273">
        <v>67</v>
      </c>
      <c r="AL19" s="273">
        <v>73</v>
      </c>
      <c r="AM19" s="273">
        <v>5</v>
      </c>
      <c r="AN19" s="273">
        <v>13</v>
      </c>
      <c r="AO19" s="273">
        <v>10</v>
      </c>
      <c r="AP19" s="273">
        <v>72</v>
      </c>
      <c r="AQ19" s="273">
        <v>74</v>
      </c>
      <c r="AR19" s="273">
        <v>73</v>
      </c>
      <c r="AS19" s="273">
        <v>23</v>
      </c>
      <c r="AT19" s="273">
        <v>12</v>
      </c>
      <c r="AU19" s="273">
        <v>17</v>
      </c>
      <c r="AV19" s="273">
        <v>95</v>
      </c>
      <c r="AW19" s="273">
        <v>87</v>
      </c>
      <c r="AX19" s="273">
        <v>90</v>
      </c>
      <c r="AY19" s="273">
        <v>7</v>
      </c>
      <c r="AZ19" s="273">
        <v>15</v>
      </c>
      <c r="BA19" s="273">
        <v>11</v>
      </c>
      <c r="BB19" s="273">
        <v>74</v>
      </c>
      <c r="BC19" s="273">
        <v>73</v>
      </c>
      <c r="BD19" s="273">
        <v>74</v>
      </c>
      <c r="BE19" s="273">
        <v>18</v>
      </c>
      <c r="BF19" s="273">
        <v>11</v>
      </c>
      <c r="BG19" s="273">
        <v>15</v>
      </c>
      <c r="BH19" s="273">
        <v>93</v>
      </c>
      <c r="BI19" s="273">
        <v>85</v>
      </c>
      <c r="BJ19" s="273">
        <v>89</v>
      </c>
      <c r="BK19" s="273">
        <v>11</v>
      </c>
      <c r="BL19" s="273">
        <v>20</v>
      </c>
      <c r="BM19" s="273">
        <v>16</v>
      </c>
      <c r="BN19" s="273">
        <v>73</v>
      </c>
      <c r="BO19" s="273">
        <v>70</v>
      </c>
      <c r="BP19" s="273">
        <v>71</v>
      </c>
      <c r="BQ19" s="273">
        <v>16</v>
      </c>
      <c r="BR19" s="273">
        <v>11</v>
      </c>
      <c r="BS19" s="273">
        <v>13</v>
      </c>
      <c r="BT19" s="273">
        <v>89</v>
      </c>
      <c r="BU19" s="273">
        <v>80</v>
      </c>
      <c r="BV19" s="273">
        <v>84</v>
      </c>
      <c r="BW19" s="273">
        <v>10</v>
      </c>
      <c r="BX19" s="273">
        <v>22</v>
      </c>
      <c r="BY19" s="273">
        <v>16</v>
      </c>
      <c r="BZ19" s="273">
        <v>74</v>
      </c>
      <c r="CA19" s="273">
        <v>70</v>
      </c>
      <c r="CB19" s="273">
        <v>72</v>
      </c>
      <c r="CC19" s="273">
        <v>16</v>
      </c>
      <c r="CD19" s="273">
        <v>8</v>
      </c>
      <c r="CE19" s="273">
        <v>12</v>
      </c>
      <c r="CF19" s="273">
        <v>90</v>
      </c>
      <c r="CG19" s="273">
        <v>78</v>
      </c>
      <c r="CH19" s="273">
        <v>84</v>
      </c>
      <c r="CI19" s="273">
        <v>9</v>
      </c>
      <c r="CJ19" s="273">
        <v>19</v>
      </c>
      <c r="CK19" s="273">
        <v>14</v>
      </c>
      <c r="CL19" s="273">
        <v>77</v>
      </c>
      <c r="CM19" s="273">
        <v>73</v>
      </c>
      <c r="CN19" s="273">
        <v>75</v>
      </c>
      <c r="CO19" s="273">
        <v>14</v>
      </c>
      <c r="CP19" s="273">
        <v>8</v>
      </c>
      <c r="CQ19" s="273">
        <v>11</v>
      </c>
      <c r="CR19" s="273">
        <v>91</v>
      </c>
      <c r="CS19" s="273">
        <v>81</v>
      </c>
      <c r="CT19" s="273">
        <v>86</v>
      </c>
      <c r="CU19" s="273">
        <v>24</v>
      </c>
      <c r="CV19" s="273">
        <v>36</v>
      </c>
      <c r="CW19" s="273">
        <v>30</v>
      </c>
      <c r="CX19" s="273">
        <v>61</v>
      </c>
      <c r="CY19" s="273">
        <v>51</v>
      </c>
      <c r="CZ19" s="273">
        <v>56</v>
      </c>
      <c r="DA19" s="273">
        <v>16</v>
      </c>
      <c r="DB19" s="273">
        <v>13</v>
      </c>
      <c r="DC19" s="273">
        <v>14</v>
      </c>
      <c r="DD19" s="273">
        <v>76</v>
      </c>
      <c r="DE19" s="273">
        <v>64</v>
      </c>
      <c r="DF19" s="273">
        <v>70</v>
      </c>
      <c r="DG19" s="273">
        <v>27</v>
      </c>
      <c r="DH19" s="273">
        <v>41</v>
      </c>
      <c r="DI19" s="273">
        <v>34</v>
      </c>
      <c r="DJ19" s="273">
        <v>62</v>
      </c>
      <c r="DK19" s="273">
        <v>53</v>
      </c>
      <c r="DL19" s="273">
        <v>57</v>
      </c>
      <c r="DM19" s="273">
        <v>11</v>
      </c>
      <c r="DN19" s="273">
        <v>6</v>
      </c>
      <c r="DO19" s="273">
        <v>8</v>
      </c>
      <c r="DP19" s="273">
        <v>73</v>
      </c>
      <c r="DQ19" s="273">
        <v>59</v>
      </c>
      <c r="DR19" s="273">
        <v>66</v>
      </c>
      <c r="DS19" s="273">
        <v>22</v>
      </c>
      <c r="DT19" s="273">
        <v>30</v>
      </c>
      <c r="DU19" s="273">
        <v>26</v>
      </c>
      <c r="DV19" s="273">
        <v>67</v>
      </c>
      <c r="DW19" s="273">
        <v>57</v>
      </c>
      <c r="DX19" s="273">
        <v>62</v>
      </c>
      <c r="DY19" s="273">
        <v>11</v>
      </c>
      <c r="DZ19" s="273">
        <v>13</v>
      </c>
      <c r="EA19" s="273">
        <v>12</v>
      </c>
      <c r="EB19" s="273">
        <v>78</v>
      </c>
      <c r="EC19" s="273">
        <v>70</v>
      </c>
      <c r="ED19" s="273">
        <v>74</v>
      </c>
      <c r="EE19" s="273">
        <v>22</v>
      </c>
      <c r="EF19" s="273">
        <v>31</v>
      </c>
      <c r="EG19" s="273">
        <v>26</v>
      </c>
      <c r="EH19" s="273">
        <v>69</v>
      </c>
      <c r="EI19" s="273">
        <v>59</v>
      </c>
      <c r="EJ19" s="273">
        <v>64</v>
      </c>
      <c r="EK19" s="273">
        <v>10</v>
      </c>
      <c r="EL19" s="273">
        <v>10</v>
      </c>
      <c r="EM19" s="273">
        <v>10</v>
      </c>
      <c r="EN19" s="273">
        <v>78</v>
      </c>
      <c r="EO19" s="273">
        <v>69</v>
      </c>
      <c r="EP19" s="273">
        <v>74</v>
      </c>
      <c r="EQ19" s="273">
        <v>18</v>
      </c>
      <c r="ER19" s="273">
        <v>29</v>
      </c>
      <c r="ES19" s="273">
        <v>24</v>
      </c>
      <c r="ET19" s="273">
        <v>71</v>
      </c>
      <c r="EU19" s="273">
        <v>63</v>
      </c>
      <c r="EV19" s="273">
        <v>67</v>
      </c>
      <c r="EW19" s="273">
        <v>11</v>
      </c>
      <c r="EX19" s="273">
        <v>8</v>
      </c>
      <c r="EY19" s="273">
        <v>10</v>
      </c>
      <c r="EZ19" s="273">
        <v>82</v>
      </c>
      <c r="FA19" s="273">
        <v>71</v>
      </c>
      <c r="FB19" s="273">
        <v>76</v>
      </c>
      <c r="FC19" s="273">
        <v>18</v>
      </c>
      <c r="FD19" s="273">
        <v>28</v>
      </c>
      <c r="FE19" s="273">
        <v>23</v>
      </c>
      <c r="FF19" s="273">
        <v>72</v>
      </c>
      <c r="FG19" s="273">
        <v>62</v>
      </c>
      <c r="FH19" s="273">
        <v>67</v>
      </c>
      <c r="FI19" s="273">
        <v>10</v>
      </c>
      <c r="FJ19" s="273">
        <v>10</v>
      </c>
      <c r="FK19" s="273">
        <v>10</v>
      </c>
      <c r="FL19" s="273">
        <v>82</v>
      </c>
      <c r="FM19" s="273">
        <v>72</v>
      </c>
      <c r="FN19" s="273">
        <v>77</v>
      </c>
      <c r="FO19" s="273">
        <v>9</v>
      </c>
      <c r="FP19" s="273">
        <v>12</v>
      </c>
      <c r="FQ19" s="273">
        <v>10</v>
      </c>
      <c r="FR19" s="273">
        <v>82</v>
      </c>
      <c r="FS19" s="273">
        <v>76</v>
      </c>
      <c r="FT19" s="273">
        <v>79</v>
      </c>
      <c r="FU19" s="273">
        <v>9</v>
      </c>
      <c r="FV19" s="273">
        <v>13</v>
      </c>
      <c r="FW19" s="273">
        <v>11</v>
      </c>
      <c r="FX19" s="273">
        <v>91</v>
      </c>
      <c r="FY19" s="273">
        <v>88</v>
      </c>
      <c r="FZ19" s="273">
        <v>90</v>
      </c>
      <c r="GA19" s="273">
        <v>7</v>
      </c>
      <c r="GB19" s="273">
        <v>19</v>
      </c>
      <c r="GC19" s="273">
        <v>13</v>
      </c>
      <c r="GD19" s="273">
        <v>73</v>
      </c>
      <c r="GE19" s="273">
        <v>72</v>
      </c>
      <c r="GF19" s="273">
        <v>72</v>
      </c>
      <c r="GG19" s="273">
        <v>21</v>
      </c>
      <c r="GH19" s="273">
        <v>9</v>
      </c>
      <c r="GI19" s="273">
        <v>14</v>
      </c>
      <c r="GJ19" s="273">
        <v>93</v>
      </c>
      <c r="GK19" s="273">
        <v>81</v>
      </c>
      <c r="GL19" s="273">
        <v>87</v>
      </c>
      <c r="GM19" s="273">
        <v>9</v>
      </c>
      <c r="GN19" s="273">
        <v>21</v>
      </c>
      <c r="GO19" s="273">
        <v>15</v>
      </c>
      <c r="GP19" s="273">
        <v>75</v>
      </c>
      <c r="GQ19" s="273">
        <v>71</v>
      </c>
      <c r="GR19" s="273">
        <v>73</v>
      </c>
      <c r="GS19" s="273">
        <v>16</v>
      </c>
      <c r="GT19" s="273">
        <v>8</v>
      </c>
      <c r="GU19" s="273">
        <v>12</v>
      </c>
      <c r="GV19" s="273">
        <v>91</v>
      </c>
      <c r="GW19" s="273">
        <v>79</v>
      </c>
      <c r="GX19" s="273">
        <v>85</v>
      </c>
    </row>
    <row r="20" spans="2:206" x14ac:dyDescent="0.35">
      <c r="B20" t="s">
        <v>244</v>
      </c>
      <c r="C20" s="273">
        <v>12</v>
      </c>
      <c r="D20" s="273">
        <v>26</v>
      </c>
      <c r="E20" s="273">
        <v>19</v>
      </c>
      <c r="F20" s="273">
        <v>64</v>
      </c>
      <c r="G20" s="273">
        <v>59</v>
      </c>
      <c r="H20" s="273">
        <v>61</v>
      </c>
      <c r="I20" s="273">
        <v>24</v>
      </c>
      <c r="J20" s="273">
        <v>15</v>
      </c>
      <c r="K20" s="273">
        <v>19</v>
      </c>
      <c r="L20" s="273">
        <v>88</v>
      </c>
      <c r="M20" s="273">
        <v>74</v>
      </c>
      <c r="N20" s="273">
        <v>81</v>
      </c>
      <c r="O20" s="273">
        <v>15</v>
      </c>
      <c r="P20" s="273">
        <v>28</v>
      </c>
      <c r="Q20" s="273">
        <v>21</v>
      </c>
      <c r="R20" s="273">
        <v>64</v>
      </c>
      <c r="S20" s="273">
        <v>57</v>
      </c>
      <c r="T20" s="273">
        <v>60</v>
      </c>
      <c r="U20" s="273">
        <v>22</v>
      </c>
      <c r="V20" s="273">
        <v>15</v>
      </c>
      <c r="W20" s="273">
        <v>18</v>
      </c>
      <c r="X20" s="273">
        <v>85</v>
      </c>
      <c r="Y20" s="273">
        <v>72</v>
      </c>
      <c r="Z20" s="273">
        <v>79</v>
      </c>
      <c r="AA20" s="273">
        <v>16</v>
      </c>
      <c r="AB20" s="273">
        <v>30</v>
      </c>
      <c r="AC20" s="273">
        <v>23</v>
      </c>
      <c r="AD20" s="273">
        <v>67</v>
      </c>
      <c r="AE20" s="273">
        <v>58</v>
      </c>
      <c r="AF20" s="273">
        <v>62</v>
      </c>
      <c r="AG20" s="273">
        <v>18</v>
      </c>
      <c r="AH20" s="273">
        <v>12</v>
      </c>
      <c r="AI20" s="273">
        <v>15</v>
      </c>
      <c r="AJ20" s="273">
        <v>84</v>
      </c>
      <c r="AK20" s="273">
        <v>70</v>
      </c>
      <c r="AL20" s="273">
        <v>77</v>
      </c>
      <c r="AM20" s="273">
        <v>8</v>
      </c>
      <c r="AN20" s="273">
        <v>19</v>
      </c>
      <c r="AO20" s="273">
        <v>13</v>
      </c>
      <c r="AP20" s="273">
        <v>71</v>
      </c>
      <c r="AQ20" s="273">
        <v>69</v>
      </c>
      <c r="AR20" s="273">
        <v>70</v>
      </c>
      <c r="AS20" s="273">
        <v>21</v>
      </c>
      <c r="AT20" s="273">
        <v>13</v>
      </c>
      <c r="AU20" s="273">
        <v>17</v>
      </c>
      <c r="AV20" s="273">
        <v>92</v>
      </c>
      <c r="AW20" s="273">
        <v>81</v>
      </c>
      <c r="AX20" s="273">
        <v>87</v>
      </c>
      <c r="AY20" s="273">
        <v>9</v>
      </c>
      <c r="AZ20" s="273">
        <v>18</v>
      </c>
      <c r="BA20" s="273">
        <v>14</v>
      </c>
      <c r="BB20" s="273">
        <v>71</v>
      </c>
      <c r="BC20" s="273">
        <v>69</v>
      </c>
      <c r="BD20" s="273">
        <v>70</v>
      </c>
      <c r="BE20" s="273">
        <v>21</v>
      </c>
      <c r="BF20" s="273">
        <v>12</v>
      </c>
      <c r="BG20" s="273">
        <v>16</v>
      </c>
      <c r="BH20" s="273">
        <v>91</v>
      </c>
      <c r="BI20" s="273">
        <v>82</v>
      </c>
      <c r="BJ20" s="273">
        <v>86</v>
      </c>
      <c r="BK20" s="273">
        <v>12</v>
      </c>
      <c r="BL20" s="273">
        <v>23</v>
      </c>
      <c r="BM20" s="273">
        <v>18</v>
      </c>
      <c r="BN20" s="273">
        <v>71</v>
      </c>
      <c r="BO20" s="273">
        <v>66</v>
      </c>
      <c r="BP20" s="273">
        <v>68</v>
      </c>
      <c r="BQ20" s="273">
        <v>17</v>
      </c>
      <c r="BR20" s="273">
        <v>11</v>
      </c>
      <c r="BS20" s="273">
        <v>14</v>
      </c>
      <c r="BT20" s="273">
        <v>88</v>
      </c>
      <c r="BU20" s="273">
        <v>77</v>
      </c>
      <c r="BV20" s="273">
        <v>82</v>
      </c>
      <c r="BW20" s="273">
        <v>10</v>
      </c>
      <c r="BX20" s="273">
        <v>22</v>
      </c>
      <c r="BY20" s="273">
        <v>16</v>
      </c>
      <c r="BZ20" s="273">
        <v>72</v>
      </c>
      <c r="CA20" s="273">
        <v>67</v>
      </c>
      <c r="CB20" s="273">
        <v>69</v>
      </c>
      <c r="CC20" s="273">
        <v>18</v>
      </c>
      <c r="CD20" s="273">
        <v>10</v>
      </c>
      <c r="CE20" s="273">
        <v>14</v>
      </c>
      <c r="CF20" s="273">
        <v>90</v>
      </c>
      <c r="CG20" s="273">
        <v>78</v>
      </c>
      <c r="CH20" s="273">
        <v>84</v>
      </c>
      <c r="CI20" s="273">
        <v>9</v>
      </c>
      <c r="CJ20" s="273">
        <v>21</v>
      </c>
      <c r="CK20" s="273">
        <v>15</v>
      </c>
      <c r="CL20" s="273">
        <v>74</v>
      </c>
      <c r="CM20" s="273">
        <v>69</v>
      </c>
      <c r="CN20" s="273">
        <v>71</v>
      </c>
      <c r="CO20" s="273">
        <v>18</v>
      </c>
      <c r="CP20" s="273">
        <v>10</v>
      </c>
      <c r="CQ20" s="273">
        <v>14</v>
      </c>
      <c r="CR20" s="273">
        <v>91</v>
      </c>
      <c r="CS20" s="273">
        <v>79</v>
      </c>
      <c r="CT20" s="273">
        <v>85</v>
      </c>
      <c r="CU20" s="273">
        <v>21</v>
      </c>
      <c r="CV20" s="273">
        <v>35</v>
      </c>
      <c r="CW20" s="273">
        <v>29</v>
      </c>
      <c r="CX20" s="273">
        <v>59</v>
      </c>
      <c r="CY20" s="273">
        <v>50</v>
      </c>
      <c r="CZ20" s="273">
        <v>54</v>
      </c>
      <c r="DA20" s="273">
        <v>20</v>
      </c>
      <c r="DB20" s="273">
        <v>15</v>
      </c>
      <c r="DC20" s="273">
        <v>17</v>
      </c>
      <c r="DD20" s="273">
        <v>79</v>
      </c>
      <c r="DE20" s="273">
        <v>65</v>
      </c>
      <c r="DF20" s="273">
        <v>71</v>
      </c>
      <c r="DG20" s="273">
        <v>24</v>
      </c>
      <c r="DH20" s="273">
        <v>39</v>
      </c>
      <c r="DI20" s="273">
        <v>31</v>
      </c>
      <c r="DJ20" s="273">
        <v>61</v>
      </c>
      <c r="DK20" s="273">
        <v>52</v>
      </c>
      <c r="DL20" s="273">
        <v>57</v>
      </c>
      <c r="DM20" s="273">
        <v>15</v>
      </c>
      <c r="DN20" s="273">
        <v>9</v>
      </c>
      <c r="DO20" s="273">
        <v>12</v>
      </c>
      <c r="DP20" s="273">
        <v>76</v>
      </c>
      <c r="DQ20" s="273">
        <v>61</v>
      </c>
      <c r="DR20" s="273">
        <v>69</v>
      </c>
      <c r="DS20" s="273">
        <v>20</v>
      </c>
      <c r="DT20" s="273">
        <v>32</v>
      </c>
      <c r="DU20" s="273">
        <v>26</v>
      </c>
      <c r="DV20" s="273">
        <v>65</v>
      </c>
      <c r="DW20" s="273">
        <v>55</v>
      </c>
      <c r="DX20" s="273">
        <v>60</v>
      </c>
      <c r="DY20" s="273">
        <v>14</v>
      </c>
      <c r="DZ20" s="273">
        <v>13</v>
      </c>
      <c r="EA20" s="273">
        <v>14</v>
      </c>
      <c r="EB20" s="273">
        <v>80</v>
      </c>
      <c r="EC20" s="273">
        <v>68</v>
      </c>
      <c r="ED20" s="273">
        <v>74</v>
      </c>
      <c r="EE20" s="273">
        <v>19</v>
      </c>
      <c r="EF20" s="273">
        <v>31</v>
      </c>
      <c r="EG20" s="273">
        <v>25</v>
      </c>
      <c r="EH20" s="273">
        <v>69</v>
      </c>
      <c r="EI20" s="273">
        <v>58</v>
      </c>
      <c r="EJ20" s="273">
        <v>63</v>
      </c>
      <c r="EK20" s="273">
        <v>12</v>
      </c>
      <c r="EL20" s="273">
        <v>11</v>
      </c>
      <c r="EM20" s="273">
        <v>12</v>
      </c>
      <c r="EN20" s="273">
        <v>81</v>
      </c>
      <c r="EO20" s="273">
        <v>69</v>
      </c>
      <c r="EP20" s="273">
        <v>75</v>
      </c>
      <c r="EQ20" s="273">
        <v>16</v>
      </c>
      <c r="ER20" s="273">
        <v>30</v>
      </c>
      <c r="ES20" s="273">
        <v>23</v>
      </c>
      <c r="ET20" s="273">
        <v>70</v>
      </c>
      <c r="EU20" s="273">
        <v>61</v>
      </c>
      <c r="EV20" s="273">
        <v>66</v>
      </c>
      <c r="EW20" s="273">
        <v>14</v>
      </c>
      <c r="EX20" s="273">
        <v>9</v>
      </c>
      <c r="EY20" s="273">
        <v>11</v>
      </c>
      <c r="EZ20" s="273">
        <v>84</v>
      </c>
      <c r="FA20" s="273">
        <v>70</v>
      </c>
      <c r="FB20" s="273">
        <v>77</v>
      </c>
      <c r="FC20" s="273">
        <v>17</v>
      </c>
      <c r="FD20" s="273">
        <v>30</v>
      </c>
      <c r="FE20" s="273">
        <v>23</v>
      </c>
      <c r="FF20" s="273">
        <v>71</v>
      </c>
      <c r="FG20" s="273">
        <v>60</v>
      </c>
      <c r="FH20" s="273">
        <v>66</v>
      </c>
      <c r="FI20" s="273">
        <v>12</v>
      </c>
      <c r="FJ20" s="273">
        <v>10</v>
      </c>
      <c r="FK20" s="273">
        <v>11</v>
      </c>
      <c r="FL20" s="273">
        <v>83</v>
      </c>
      <c r="FM20" s="273">
        <v>70</v>
      </c>
      <c r="FN20" s="273">
        <v>77</v>
      </c>
      <c r="FO20" s="273">
        <v>10</v>
      </c>
      <c r="FP20" s="273">
        <v>16</v>
      </c>
      <c r="FQ20" s="273">
        <v>13</v>
      </c>
      <c r="FR20" s="273">
        <v>79</v>
      </c>
      <c r="FS20" s="273">
        <v>72</v>
      </c>
      <c r="FT20" s="273">
        <v>75</v>
      </c>
      <c r="FU20" s="273">
        <v>11</v>
      </c>
      <c r="FV20" s="273">
        <v>12</v>
      </c>
      <c r="FW20" s="273">
        <v>12</v>
      </c>
      <c r="FX20" s="273">
        <v>90</v>
      </c>
      <c r="FY20" s="273">
        <v>84</v>
      </c>
      <c r="FZ20" s="273">
        <v>87</v>
      </c>
      <c r="GA20" s="273">
        <v>10</v>
      </c>
      <c r="GB20" s="273">
        <v>26</v>
      </c>
      <c r="GC20" s="273">
        <v>18</v>
      </c>
      <c r="GD20" s="273">
        <v>72</v>
      </c>
      <c r="GE20" s="273">
        <v>66</v>
      </c>
      <c r="GF20" s="273">
        <v>69</v>
      </c>
      <c r="GG20" s="273">
        <v>19</v>
      </c>
      <c r="GH20" s="273">
        <v>8</v>
      </c>
      <c r="GI20" s="273">
        <v>13</v>
      </c>
      <c r="GJ20" s="273">
        <v>90</v>
      </c>
      <c r="GK20" s="273">
        <v>74</v>
      </c>
      <c r="GL20" s="273">
        <v>82</v>
      </c>
      <c r="GM20" s="273">
        <v>12</v>
      </c>
      <c r="GN20" s="273">
        <v>28</v>
      </c>
      <c r="GO20" s="273">
        <v>20</v>
      </c>
      <c r="GP20" s="273">
        <v>73</v>
      </c>
      <c r="GQ20" s="273">
        <v>65</v>
      </c>
      <c r="GR20" s="273">
        <v>69</v>
      </c>
      <c r="GS20" s="273">
        <v>15</v>
      </c>
      <c r="GT20" s="273">
        <v>7</v>
      </c>
      <c r="GU20" s="273">
        <v>11</v>
      </c>
      <c r="GV20" s="273">
        <v>88</v>
      </c>
      <c r="GW20" s="273">
        <v>72</v>
      </c>
      <c r="GX20" s="273">
        <v>80</v>
      </c>
    </row>
    <row r="21" spans="2:206" x14ac:dyDescent="0.35">
      <c r="B21" t="s">
        <v>532</v>
      </c>
      <c r="C21" s="273">
        <v>10</v>
      </c>
      <c r="D21" s="273">
        <v>21</v>
      </c>
      <c r="E21" s="273">
        <v>15</v>
      </c>
      <c r="F21" s="273">
        <v>67</v>
      </c>
      <c r="G21" s="273">
        <v>66</v>
      </c>
      <c r="H21" s="273">
        <v>66</v>
      </c>
      <c r="I21" s="273">
        <v>24</v>
      </c>
      <c r="J21" s="273">
        <v>13</v>
      </c>
      <c r="K21" s="273">
        <v>19</v>
      </c>
      <c r="L21" s="273">
        <v>90</v>
      </c>
      <c r="M21" s="273">
        <v>79</v>
      </c>
      <c r="N21" s="273">
        <v>85</v>
      </c>
      <c r="O21" s="273">
        <v>9</v>
      </c>
      <c r="P21" s="273">
        <v>19</v>
      </c>
      <c r="Q21" s="273">
        <v>14</v>
      </c>
      <c r="R21" s="273">
        <v>67</v>
      </c>
      <c r="S21" s="273">
        <v>67</v>
      </c>
      <c r="T21" s="273">
        <v>67</v>
      </c>
      <c r="U21" s="273">
        <v>25</v>
      </c>
      <c r="V21" s="273">
        <v>15</v>
      </c>
      <c r="W21" s="273">
        <v>20</v>
      </c>
      <c r="X21" s="273">
        <v>91</v>
      </c>
      <c r="Y21" s="273">
        <v>81</v>
      </c>
      <c r="Z21" s="273">
        <v>86</v>
      </c>
      <c r="AA21" s="273">
        <v>9</v>
      </c>
      <c r="AB21" s="273">
        <v>19</v>
      </c>
      <c r="AC21" s="273">
        <v>14</v>
      </c>
      <c r="AD21" s="273">
        <v>68</v>
      </c>
      <c r="AE21" s="273">
        <v>69</v>
      </c>
      <c r="AF21" s="273">
        <v>68</v>
      </c>
      <c r="AG21" s="273">
        <v>23</v>
      </c>
      <c r="AH21" s="273">
        <v>12</v>
      </c>
      <c r="AI21" s="273">
        <v>17</v>
      </c>
      <c r="AJ21" s="273">
        <v>91</v>
      </c>
      <c r="AK21" s="273">
        <v>81</v>
      </c>
      <c r="AL21" s="273">
        <v>86</v>
      </c>
      <c r="AM21" s="273">
        <v>6</v>
      </c>
      <c r="AN21" s="273">
        <v>16</v>
      </c>
      <c r="AO21" s="273">
        <v>11</v>
      </c>
      <c r="AP21" s="273">
        <v>72</v>
      </c>
      <c r="AQ21" s="273">
        <v>72</v>
      </c>
      <c r="AR21" s="273">
        <v>72</v>
      </c>
      <c r="AS21" s="273">
        <v>22</v>
      </c>
      <c r="AT21" s="273">
        <v>12</v>
      </c>
      <c r="AU21" s="273">
        <v>17</v>
      </c>
      <c r="AV21" s="273">
        <v>94</v>
      </c>
      <c r="AW21" s="273">
        <v>84</v>
      </c>
      <c r="AX21" s="273">
        <v>89</v>
      </c>
      <c r="AY21" s="273">
        <v>5</v>
      </c>
      <c r="AZ21" s="273">
        <v>12</v>
      </c>
      <c r="BA21" s="273">
        <v>9</v>
      </c>
      <c r="BB21" s="273">
        <v>72</v>
      </c>
      <c r="BC21" s="273">
        <v>76</v>
      </c>
      <c r="BD21" s="273">
        <v>74</v>
      </c>
      <c r="BE21" s="273">
        <v>23</v>
      </c>
      <c r="BF21" s="273">
        <v>13</v>
      </c>
      <c r="BG21" s="273">
        <v>18</v>
      </c>
      <c r="BH21" s="273">
        <v>95</v>
      </c>
      <c r="BI21" s="273">
        <v>88</v>
      </c>
      <c r="BJ21" s="273">
        <v>91</v>
      </c>
      <c r="BK21" s="273">
        <v>7</v>
      </c>
      <c r="BL21" s="273">
        <v>15</v>
      </c>
      <c r="BM21" s="273">
        <v>11</v>
      </c>
      <c r="BN21" s="273">
        <v>72</v>
      </c>
      <c r="BO21" s="273">
        <v>73</v>
      </c>
      <c r="BP21" s="273">
        <v>72</v>
      </c>
      <c r="BQ21" s="273">
        <v>21</v>
      </c>
      <c r="BR21" s="273">
        <v>11</v>
      </c>
      <c r="BS21" s="273">
        <v>16</v>
      </c>
      <c r="BT21" s="273">
        <v>93</v>
      </c>
      <c r="BU21" s="273">
        <v>85</v>
      </c>
      <c r="BV21" s="273">
        <v>89</v>
      </c>
      <c r="BW21" s="273">
        <v>9</v>
      </c>
      <c r="BX21" s="273">
        <v>20</v>
      </c>
      <c r="BY21" s="273">
        <v>14</v>
      </c>
      <c r="BZ21" s="273">
        <v>74</v>
      </c>
      <c r="CA21" s="273">
        <v>72</v>
      </c>
      <c r="CB21" s="273">
        <v>73</v>
      </c>
      <c r="CC21" s="273">
        <v>17</v>
      </c>
      <c r="CD21" s="273">
        <v>8</v>
      </c>
      <c r="CE21" s="273">
        <v>13</v>
      </c>
      <c r="CF21" s="273">
        <v>91</v>
      </c>
      <c r="CG21" s="273">
        <v>80</v>
      </c>
      <c r="CH21" s="273">
        <v>86</v>
      </c>
      <c r="CI21" s="273">
        <v>7</v>
      </c>
      <c r="CJ21" s="273">
        <v>17</v>
      </c>
      <c r="CK21" s="273">
        <v>12</v>
      </c>
      <c r="CL21" s="273">
        <v>76</v>
      </c>
      <c r="CM21" s="273">
        <v>75</v>
      </c>
      <c r="CN21" s="273">
        <v>75</v>
      </c>
      <c r="CO21" s="273">
        <v>17</v>
      </c>
      <c r="CP21" s="273">
        <v>8</v>
      </c>
      <c r="CQ21" s="273">
        <v>13</v>
      </c>
      <c r="CR21" s="273">
        <v>93</v>
      </c>
      <c r="CS21" s="273">
        <v>83</v>
      </c>
      <c r="CT21" s="273">
        <v>88</v>
      </c>
      <c r="CU21" s="273">
        <v>19</v>
      </c>
      <c r="CV21" s="273">
        <v>32</v>
      </c>
      <c r="CW21" s="273">
        <v>25</v>
      </c>
      <c r="CX21" s="273">
        <v>61</v>
      </c>
      <c r="CY21" s="273">
        <v>54</v>
      </c>
      <c r="CZ21" s="273">
        <v>58</v>
      </c>
      <c r="DA21" s="273">
        <v>20</v>
      </c>
      <c r="DB21" s="273">
        <v>14</v>
      </c>
      <c r="DC21" s="273">
        <v>17</v>
      </c>
      <c r="DD21" s="273">
        <v>81</v>
      </c>
      <c r="DE21" s="273">
        <v>68</v>
      </c>
      <c r="DF21" s="273">
        <v>75</v>
      </c>
      <c r="DG21" s="273">
        <v>22</v>
      </c>
      <c r="DH21" s="273">
        <v>38</v>
      </c>
      <c r="DI21" s="273">
        <v>30</v>
      </c>
      <c r="DJ21" s="273">
        <v>65</v>
      </c>
      <c r="DK21" s="273">
        <v>55</v>
      </c>
      <c r="DL21" s="273">
        <v>60</v>
      </c>
      <c r="DM21" s="273">
        <v>13</v>
      </c>
      <c r="DN21" s="273">
        <v>7</v>
      </c>
      <c r="DO21" s="273">
        <v>10</v>
      </c>
      <c r="DP21" s="273">
        <v>78</v>
      </c>
      <c r="DQ21" s="273">
        <v>62</v>
      </c>
      <c r="DR21" s="273">
        <v>70</v>
      </c>
      <c r="DS21" s="273">
        <v>18</v>
      </c>
      <c r="DT21" s="273">
        <v>28</v>
      </c>
      <c r="DU21" s="273">
        <v>23</v>
      </c>
      <c r="DV21" s="273">
        <v>70</v>
      </c>
      <c r="DW21" s="273">
        <v>61</v>
      </c>
      <c r="DX21" s="273">
        <v>65</v>
      </c>
      <c r="DY21" s="273">
        <v>12</v>
      </c>
      <c r="DZ21" s="273">
        <v>11</v>
      </c>
      <c r="EA21" s="273">
        <v>12</v>
      </c>
      <c r="EB21" s="273">
        <v>82</v>
      </c>
      <c r="EC21" s="273">
        <v>72</v>
      </c>
      <c r="ED21" s="273">
        <v>77</v>
      </c>
      <c r="EE21" s="273">
        <v>16</v>
      </c>
      <c r="EF21" s="273">
        <v>25</v>
      </c>
      <c r="EG21" s="273">
        <v>20</v>
      </c>
      <c r="EH21" s="273">
        <v>72</v>
      </c>
      <c r="EI21" s="273">
        <v>65</v>
      </c>
      <c r="EJ21" s="273">
        <v>69</v>
      </c>
      <c r="EK21" s="273">
        <v>12</v>
      </c>
      <c r="EL21" s="273">
        <v>10</v>
      </c>
      <c r="EM21" s="273">
        <v>11</v>
      </c>
      <c r="EN21" s="273">
        <v>84</v>
      </c>
      <c r="EO21" s="273">
        <v>75</v>
      </c>
      <c r="EP21" s="273">
        <v>80</v>
      </c>
      <c r="EQ21" s="273">
        <v>9</v>
      </c>
      <c r="ER21" s="273">
        <v>19</v>
      </c>
      <c r="ES21" s="273">
        <v>14</v>
      </c>
      <c r="ET21" s="273">
        <v>76</v>
      </c>
      <c r="EU21" s="273">
        <v>74</v>
      </c>
      <c r="EV21" s="273">
        <v>75</v>
      </c>
      <c r="EW21" s="273">
        <v>15</v>
      </c>
      <c r="EX21" s="273">
        <v>7</v>
      </c>
      <c r="EY21" s="273">
        <v>11</v>
      </c>
      <c r="EZ21" s="273">
        <v>91</v>
      </c>
      <c r="FA21" s="273">
        <v>81</v>
      </c>
      <c r="FB21" s="273">
        <v>86</v>
      </c>
      <c r="FC21" s="273">
        <v>10</v>
      </c>
      <c r="FD21" s="273">
        <v>19</v>
      </c>
      <c r="FE21" s="273">
        <v>15</v>
      </c>
      <c r="FF21" s="273">
        <v>77</v>
      </c>
      <c r="FG21" s="273">
        <v>72</v>
      </c>
      <c r="FH21" s="273">
        <v>74</v>
      </c>
      <c r="FI21" s="273">
        <v>13</v>
      </c>
      <c r="FJ21" s="273">
        <v>9</v>
      </c>
      <c r="FK21" s="273">
        <v>11</v>
      </c>
      <c r="FL21" s="273">
        <v>90</v>
      </c>
      <c r="FM21" s="273">
        <v>81</v>
      </c>
      <c r="FN21" s="273">
        <v>85</v>
      </c>
      <c r="FO21" s="273">
        <v>6</v>
      </c>
      <c r="FP21" s="273">
        <v>10</v>
      </c>
      <c r="FQ21" s="273">
        <v>8</v>
      </c>
      <c r="FR21" s="273">
        <v>81</v>
      </c>
      <c r="FS21" s="273">
        <v>77</v>
      </c>
      <c r="FT21" s="273">
        <v>79</v>
      </c>
      <c r="FU21" s="273">
        <v>12</v>
      </c>
      <c r="FV21" s="273">
        <v>13</v>
      </c>
      <c r="FW21" s="273">
        <v>13</v>
      </c>
      <c r="FX21" s="273">
        <v>94</v>
      </c>
      <c r="FY21" s="273">
        <v>90</v>
      </c>
      <c r="FZ21" s="273">
        <v>92</v>
      </c>
      <c r="GA21" s="273">
        <v>6</v>
      </c>
      <c r="GB21" s="273">
        <v>18</v>
      </c>
      <c r="GC21" s="273">
        <v>12</v>
      </c>
      <c r="GD21" s="273">
        <v>77</v>
      </c>
      <c r="GE21" s="273">
        <v>76</v>
      </c>
      <c r="GF21" s="273">
        <v>77</v>
      </c>
      <c r="GG21" s="273">
        <v>17</v>
      </c>
      <c r="GH21" s="273">
        <v>6</v>
      </c>
      <c r="GI21" s="273">
        <v>11</v>
      </c>
      <c r="GJ21" s="273">
        <v>94</v>
      </c>
      <c r="GK21" s="273">
        <v>82</v>
      </c>
      <c r="GL21" s="273">
        <v>88</v>
      </c>
      <c r="GM21" s="273">
        <v>6</v>
      </c>
      <c r="GN21" s="273">
        <v>17</v>
      </c>
      <c r="GO21" s="273">
        <v>12</v>
      </c>
      <c r="GP21" s="273">
        <v>78</v>
      </c>
      <c r="GQ21" s="273">
        <v>77</v>
      </c>
      <c r="GR21" s="273">
        <v>77</v>
      </c>
      <c r="GS21" s="273">
        <v>16</v>
      </c>
      <c r="GT21" s="273">
        <v>6</v>
      </c>
      <c r="GU21" s="273">
        <v>11</v>
      </c>
      <c r="GV21" s="273">
        <v>94</v>
      </c>
      <c r="GW21" s="273">
        <v>83</v>
      </c>
      <c r="GX21" s="273">
        <v>88</v>
      </c>
    </row>
    <row r="22" spans="2:206" x14ac:dyDescent="0.35">
      <c r="B22" t="s">
        <v>221</v>
      </c>
      <c r="C22" s="273">
        <v>11</v>
      </c>
      <c r="D22" s="273">
        <v>21</v>
      </c>
      <c r="E22" s="273">
        <v>16</v>
      </c>
      <c r="F22" s="273">
        <v>62</v>
      </c>
      <c r="G22" s="273">
        <v>62</v>
      </c>
      <c r="H22" s="273">
        <v>62</v>
      </c>
      <c r="I22" s="273">
        <v>27</v>
      </c>
      <c r="J22" s="273">
        <v>17</v>
      </c>
      <c r="K22" s="273">
        <v>22</v>
      </c>
      <c r="L22" s="273">
        <v>89</v>
      </c>
      <c r="M22" s="273">
        <v>79</v>
      </c>
      <c r="N22" s="273">
        <v>84</v>
      </c>
      <c r="O22" s="273">
        <v>15</v>
      </c>
      <c r="P22" s="273">
        <v>26</v>
      </c>
      <c r="Q22" s="273">
        <v>20</v>
      </c>
      <c r="R22" s="273">
        <v>64</v>
      </c>
      <c r="S22" s="273">
        <v>59</v>
      </c>
      <c r="T22" s="273">
        <v>61</v>
      </c>
      <c r="U22" s="273">
        <v>22</v>
      </c>
      <c r="V22" s="273">
        <v>15</v>
      </c>
      <c r="W22" s="273">
        <v>18</v>
      </c>
      <c r="X22" s="273">
        <v>85</v>
      </c>
      <c r="Y22" s="273">
        <v>74</v>
      </c>
      <c r="Z22" s="273">
        <v>80</v>
      </c>
      <c r="AA22" s="273">
        <v>18</v>
      </c>
      <c r="AB22" s="273">
        <v>29</v>
      </c>
      <c r="AC22" s="273">
        <v>24</v>
      </c>
      <c r="AD22" s="273">
        <v>67</v>
      </c>
      <c r="AE22" s="273">
        <v>60</v>
      </c>
      <c r="AF22" s="273">
        <v>63</v>
      </c>
      <c r="AG22" s="273">
        <v>15</v>
      </c>
      <c r="AH22" s="273">
        <v>11</v>
      </c>
      <c r="AI22" s="273">
        <v>13</v>
      </c>
      <c r="AJ22" s="273">
        <v>82</v>
      </c>
      <c r="AK22" s="273">
        <v>71</v>
      </c>
      <c r="AL22" s="273">
        <v>76</v>
      </c>
      <c r="AM22" s="273">
        <v>4</v>
      </c>
      <c r="AN22" s="273">
        <v>10</v>
      </c>
      <c r="AO22" s="273">
        <v>7</v>
      </c>
      <c r="AP22" s="273">
        <v>61</v>
      </c>
      <c r="AQ22" s="273">
        <v>69</v>
      </c>
      <c r="AR22" s="273">
        <v>66</v>
      </c>
      <c r="AS22" s="273">
        <v>35</v>
      </c>
      <c r="AT22" s="273">
        <v>20</v>
      </c>
      <c r="AU22" s="273">
        <v>27</v>
      </c>
      <c r="AV22" s="273">
        <v>96</v>
      </c>
      <c r="AW22" s="273">
        <v>90</v>
      </c>
      <c r="AX22" s="273">
        <v>93</v>
      </c>
      <c r="AY22" s="273">
        <v>7</v>
      </c>
      <c r="AZ22" s="273">
        <v>14</v>
      </c>
      <c r="BA22" s="273">
        <v>11</v>
      </c>
      <c r="BB22" s="273">
        <v>67</v>
      </c>
      <c r="BC22" s="273">
        <v>69</v>
      </c>
      <c r="BD22" s="273">
        <v>68</v>
      </c>
      <c r="BE22" s="273">
        <v>26</v>
      </c>
      <c r="BF22" s="273">
        <v>17</v>
      </c>
      <c r="BG22" s="273">
        <v>21</v>
      </c>
      <c r="BH22" s="273">
        <v>93</v>
      </c>
      <c r="BI22" s="273">
        <v>86</v>
      </c>
      <c r="BJ22" s="273">
        <v>89</v>
      </c>
      <c r="BK22" s="273">
        <v>11</v>
      </c>
      <c r="BL22" s="273">
        <v>19</v>
      </c>
      <c r="BM22" s="273">
        <v>16</v>
      </c>
      <c r="BN22" s="273">
        <v>72</v>
      </c>
      <c r="BO22" s="273">
        <v>69</v>
      </c>
      <c r="BP22" s="273">
        <v>70</v>
      </c>
      <c r="BQ22" s="273">
        <v>17</v>
      </c>
      <c r="BR22" s="273">
        <v>12</v>
      </c>
      <c r="BS22" s="273">
        <v>14</v>
      </c>
      <c r="BT22" s="273">
        <v>89</v>
      </c>
      <c r="BU22" s="273">
        <v>81</v>
      </c>
      <c r="BV22" s="273">
        <v>84</v>
      </c>
      <c r="BW22" s="273">
        <v>9</v>
      </c>
      <c r="BX22" s="273">
        <v>19</v>
      </c>
      <c r="BY22" s="273">
        <v>14</v>
      </c>
      <c r="BZ22" s="273">
        <v>71</v>
      </c>
      <c r="CA22" s="273">
        <v>69</v>
      </c>
      <c r="CB22" s="273">
        <v>70</v>
      </c>
      <c r="CC22" s="273">
        <v>21</v>
      </c>
      <c r="CD22" s="273">
        <v>11</v>
      </c>
      <c r="CE22" s="273">
        <v>16</v>
      </c>
      <c r="CF22" s="273">
        <v>91</v>
      </c>
      <c r="CG22" s="273">
        <v>81</v>
      </c>
      <c r="CH22" s="273">
        <v>86</v>
      </c>
      <c r="CI22" s="273">
        <v>8</v>
      </c>
      <c r="CJ22" s="273">
        <v>18</v>
      </c>
      <c r="CK22" s="273">
        <v>13</v>
      </c>
      <c r="CL22" s="273">
        <v>75</v>
      </c>
      <c r="CM22" s="273">
        <v>73</v>
      </c>
      <c r="CN22" s="273">
        <v>74</v>
      </c>
      <c r="CO22" s="273">
        <v>17</v>
      </c>
      <c r="CP22" s="273">
        <v>9</v>
      </c>
      <c r="CQ22" s="273">
        <v>13</v>
      </c>
      <c r="CR22" s="273">
        <v>92</v>
      </c>
      <c r="CS22" s="273">
        <v>82</v>
      </c>
      <c r="CT22" s="273">
        <v>87</v>
      </c>
      <c r="CU22" s="273">
        <v>16</v>
      </c>
      <c r="CV22" s="273">
        <v>27</v>
      </c>
      <c r="CW22" s="273">
        <v>22</v>
      </c>
      <c r="CX22" s="273">
        <v>55</v>
      </c>
      <c r="CY22" s="273">
        <v>49</v>
      </c>
      <c r="CZ22" s="273">
        <v>52</v>
      </c>
      <c r="DA22" s="273">
        <v>28</v>
      </c>
      <c r="DB22" s="273">
        <v>24</v>
      </c>
      <c r="DC22" s="273">
        <v>26</v>
      </c>
      <c r="DD22" s="273">
        <v>84</v>
      </c>
      <c r="DE22" s="273">
        <v>73</v>
      </c>
      <c r="DF22" s="273">
        <v>78</v>
      </c>
      <c r="DG22" s="273">
        <v>18</v>
      </c>
      <c r="DH22" s="273">
        <v>30</v>
      </c>
      <c r="DI22" s="273">
        <v>25</v>
      </c>
      <c r="DJ22" s="273">
        <v>60</v>
      </c>
      <c r="DK22" s="273">
        <v>55</v>
      </c>
      <c r="DL22" s="273">
        <v>58</v>
      </c>
      <c r="DM22" s="273">
        <v>22</v>
      </c>
      <c r="DN22" s="273">
        <v>14</v>
      </c>
      <c r="DO22" s="273">
        <v>18</v>
      </c>
      <c r="DP22" s="273">
        <v>82</v>
      </c>
      <c r="DQ22" s="273">
        <v>70</v>
      </c>
      <c r="DR22" s="273">
        <v>75</v>
      </c>
      <c r="DS22" s="273">
        <v>13</v>
      </c>
      <c r="DT22" s="273">
        <v>19</v>
      </c>
      <c r="DU22" s="273">
        <v>16</v>
      </c>
      <c r="DV22" s="273">
        <v>63</v>
      </c>
      <c r="DW22" s="273">
        <v>54</v>
      </c>
      <c r="DX22" s="273">
        <v>58</v>
      </c>
      <c r="DY22" s="273">
        <v>25</v>
      </c>
      <c r="DZ22" s="273">
        <v>28</v>
      </c>
      <c r="EA22" s="273">
        <v>26</v>
      </c>
      <c r="EB22" s="273">
        <v>87</v>
      </c>
      <c r="EC22" s="273">
        <v>81</v>
      </c>
      <c r="ED22" s="273">
        <v>84</v>
      </c>
      <c r="EE22" s="273">
        <v>15</v>
      </c>
      <c r="EF22" s="273">
        <v>23</v>
      </c>
      <c r="EG22" s="273">
        <v>19</v>
      </c>
      <c r="EH22" s="273">
        <v>65</v>
      </c>
      <c r="EI22" s="273">
        <v>58</v>
      </c>
      <c r="EJ22" s="273">
        <v>61</v>
      </c>
      <c r="EK22" s="273">
        <v>21</v>
      </c>
      <c r="EL22" s="273">
        <v>20</v>
      </c>
      <c r="EM22" s="273">
        <v>20</v>
      </c>
      <c r="EN22" s="273">
        <v>85</v>
      </c>
      <c r="EO22" s="273">
        <v>77</v>
      </c>
      <c r="EP22" s="273">
        <v>81</v>
      </c>
      <c r="EQ22" s="273">
        <v>15</v>
      </c>
      <c r="ER22" s="273">
        <v>27</v>
      </c>
      <c r="ES22" s="273">
        <v>22</v>
      </c>
      <c r="ET22" s="273">
        <v>70</v>
      </c>
      <c r="EU22" s="273">
        <v>62</v>
      </c>
      <c r="EV22" s="273">
        <v>66</v>
      </c>
      <c r="EW22" s="273">
        <v>15</v>
      </c>
      <c r="EX22" s="273">
        <v>11</v>
      </c>
      <c r="EY22" s="273">
        <v>13</v>
      </c>
      <c r="EZ22" s="273">
        <v>85</v>
      </c>
      <c r="FA22" s="273">
        <v>73</v>
      </c>
      <c r="FB22" s="273">
        <v>78</v>
      </c>
      <c r="FC22" s="273">
        <v>16</v>
      </c>
      <c r="FD22" s="273">
        <v>26</v>
      </c>
      <c r="FE22" s="273">
        <v>21</v>
      </c>
      <c r="FF22" s="273">
        <v>71</v>
      </c>
      <c r="FG22" s="273">
        <v>62</v>
      </c>
      <c r="FH22" s="273">
        <v>66</v>
      </c>
      <c r="FI22" s="273">
        <v>13</v>
      </c>
      <c r="FJ22" s="273">
        <v>12</v>
      </c>
      <c r="FK22" s="273">
        <v>13</v>
      </c>
      <c r="FL22" s="273">
        <v>84</v>
      </c>
      <c r="FM22" s="273">
        <v>74</v>
      </c>
      <c r="FN22" s="273">
        <v>79</v>
      </c>
      <c r="FO22" s="273">
        <v>7</v>
      </c>
      <c r="FP22" s="273">
        <v>10</v>
      </c>
      <c r="FQ22" s="273">
        <v>9</v>
      </c>
      <c r="FR22" s="273">
        <v>81</v>
      </c>
      <c r="FS22" s="273">
        <v>70</v>
      </c>
      <c r="FT22" s="273">
        <v>75</v>
      </c>
      <c r="FU22" s="273">
        <v>13</v>
      </c>
      <c r="FV22" s="273">
        <v>19</v>
      </c>
      <c r="FW22" s="273">
        <v>16</v>
      </c>
      <c r="FX22" s="273">
        <v>93</v>
      </c>
      <c r="FY22" s="273">
        <v>90</v>
      </c>
      <c r="FZ22" s="273">
        <v>91</v>
      </c>
      <c r="GA22" s="273">
        <v>6</v>
      </c>
      <c r="GB22" s="273">
        <v>18</v>
      </c>
      <c r="GC22" s="273">
        <v>12</v>
      </c>
      <c r="GD22" s="273">
        <v>65</v>
      </c>
      <c r="GE22" s="273">
        <v>69</v>
      </c>
      <c r="GF22" s="273">
        <v>67</v>
      </c>
      <c r="GG22" s="273">
        <v>29</v>
      </c>
      <c r="GH22" s="273">
        <v>12</v>
      </c>
      <c r="GI22" s="273">
        <v>20</v>
      </c>
      <c r="GJ22" s="273">
        <v>94</v>
      </c>
      <c r="GK22" s="273">
        <v>82</v>
      </c>
      <c r="GL22" s="273">
        <v>88</v>
      </c>
      <c r="GM22" s="273">
        <v>8</v>
      </c>
      <c r="GN22" s="273">
        <v>21</v>
      </c>
      <c r="GO22" s="273">
        <v>15</v>
      </c>
      <c r="GP22" s="273">
        <v>72</v>
      </c>
      <c r="GQ22" s="273">
        <v>70</v>
      </c>
      <c r="GR22" s="273">
        <v>71</v>
      </c>
      <c r="GS22" s="273">
        <v>20</v>
      </c>
      <c r="GT22" s="273">
        <v>9</v>
      </c>
      <c r="GU22" s="273">
        <v>14</v>
      </c>
      <c r="GV22" s="273">
        <v>92</v>
      </c>
      <c r="GW22" s="273">
        <v>79</v>
      </c>
      <c r="GX22" s="273">
        <v>85</v>
      </c>
    </row>
    <row r="23" spans="2:206" x14ac:dyDescent="0.35">
      <c r="B23" t="s">
        <v>164</v>
      </c>
      <c r="C23" s="273">
        <v>34</v>
      </c>
      <c r="D23" s="273">
        <v>43</v>
      </c>
      <c r="E23" s="273">
        <v>38</v>
      </c>
      <c r="F23" s="273">
        <v>58</v>
      </c>
      <c r="G23" s="273">
        <v>54</v>
      </c>
      <c r="H23" s="273">
        <v>56</v>
      </c>
      <c r="I23" s="273">
        <v>8</v>
      </c>
      <c r="J23" s="273">
        <v>3</v>
      </c>
      <c r="K23" s="273">
        <v>6</v>
      </c>
      <c r="L23" s="273">
        <v>66</v>
      </c>
      <c r="M23" s="273">
        <v>57</v>
      </c>
      <c r="N23" s="273">
        <v>62</v>
      </c>
      <c r="O23" s="273">
        <v>41</v>
      </c>
      <c r="P23" s="273">
        <v>46</v>
      </c>
      <c r="Q23" s="273">
        <v>43</v>
      </c>
      <c r="R23" s="273">
        <v>53</v>
      </c>
      <c r="S23" s="273">
        <v>52</v>
      </c>
      <c r="T23" s="273">
        <v>53</v>
      </c>
      <c r="U23" s="273">
        <v>6</v>
      </c>
      <c r="V23" s="273">
        <v>2</v>
      </c>
      <c r="W23" s="273">
        <v>4</v>
      </c>
      <c r="X23" s="273">
        <v>59</v>
      </c>
      <c r="Y23" s="273">
        <v>54</v>
      </c>
      <c r="Z23" s="273">
        <v>57</v>
      </c>
      <c r="AA23" s="273">
        <v>43</v>
      </c>
      <c r="AB23" s="273">
        <v>51</v>
      </c>
      <c r="AC23" s="273">
        <v>47</v>
      </c>
      <c r="AD23" s="273">
        <v>52</v>
      </c>
      <c r="AE23" s="273">
        <v>47</v>
      </c>
      <c r="AF23" s="273">
        <v>49</v>
      </c>
      <c r="AG23" s="273">
        <v>5</v>
      </c>
      <c r="AH23" s="273">
        <v>2</v>
      </c>
      <c r="AI23" s="273">
        <v>3</v>
      </c>
      <c r="AJ23" s="273">
        <v>57</v>
      </c>
      <c r="AK23" s="273">
        <v>49</v>
      </c>
      <c r="AL23" s="273">
        <v>53</v>
      </c>
      <c r="AM23" s="273">
        <v>20</v>
      </c>
      <c r="AN23" s="273">
        <v>30</v>
      </c>
      <c r="AO23" s="273">
        <v>25</v>
      </c>
      <c r="AP23" s="273">
        <v>73</v>
      </c>
      <c r="AQ23" s="273">
        <v>65</v>
      </c>
      <c r="AR23" s="273">
        <v>69</v>
      </c>
      <c r="AS23" s="273">
        <v>7</v>
      </c>
      <c r="AT23" s="273">
        <v>5</v>
      </c>
      <c r="AU23" s="273">
        <v>6</v>
      </c>
      <c r="AV23" s="273">
        <v>80</v>
      </c>
      <c r="AW23" s="273">
        <v>70</v>
      </c>
      <c r="AX23" s="273">
        <v>75</v>
      </c>
      <c r="AY23" s="273">
        <v>22</v>
      </c>
      <c r="AZ23" s="273">
        <v>30</v>
      </c>
      <c r="BA23" s="273">
        <v>26</v>
      </c>
      <c r="BB23" s="273">
        <v>71</v>
      </c>
      <c r="BC23" s="273">
        <v>67</v>
      </c>
      <c r="BD23" s="273">
        <v>69</v>
      </c>
      <c r="BE23" s="273">
        <v>7</v>
      </c>
      <c r="BF23" s="273">
        <v>3</v>
      </c>
      <c r="BG23" s="273">
        <v>5</v>
      </c>
      <c r="BH23" s="273">
        <v>78</v>
      </c>
      <c r="BI23" s="273">
        <v>70</v>
      </c>
      <c r="BJ23" s="273">
        <v>74</v>
      </c>
      <c r="BK23" s="273">
        <v>25</v>
      </c>
      <c r="BL23" s="273">
        <v>33</v>
      </c>
      <c r="BM23" s="273">
        <v>29</v>
      </c>
      <c r="BN23" s="273">
        <v>67</v>
      </c>
      <c r="BO23" s="273">
        <v>63</v>
      </c>
      <c r="BP23" s="273">
        <v>65</v>
      </c>
      <c r="BQ23" s="273">
        <v>7</v>
      </c>
      <c r="BR23" s="273">
        <v>4</v>
      </c>
      <c r="BS23" s="273">
        <v>6</v>
      </c>
      <c r="BT23" s="273">
        <v>75</v>
      </c>
      <c r="BU23" s="273">
        <v>67</v>
      </c>
      <c r="BV23" s="273">
        <v>71</v>
      </c>
      <c r="BW23" s="273">
        <v>25</v>
      </c>
      <c r="BX23" s="273">
        <v>37</v>
      </c>
      <c r="BY23" s="273">
        <v>31</v>
      </c>
      <c r="BZ23" s="273">
        <v>69</v>
      </c>
      <c r="CA23" s="273">
        <v>59</v>
      </c>
      <c r="CB23" s="273">
        <v>64</v>
      </c>
      <c r="CC23" s="273">
        <v>7</v>
      </c>
      <c r="CD23" s="273">
        <v>3</v>
      </c>
      <c r="CE23" s="273">
        <v>5</v>
      </c>
      <c r="CF23" s="273">
        <v>75</v>
      </c>
      <c r="CG23" s="273">
        <v>63</v>
      </c>
      <c r="CH23" s="273">
        <v>69</v>
      </c>
      <c r="CI23" s="273">
        <v>23</v>
      </c>
      <c r="CJ23" s="273">
        <v>31</v>
      </c>
      <c r="CK23" s="273">
        <v>27</v>
      </c>
      <c r="CL23" s="273">
        <v>71</v>
      </c>
      <c r="CM23" s="273">
        <v>65</v>
      </c>
      <c r="CN23" s="273">
        <v>68</v>
      </c>
      <c r="CO23" s="273">
        <v>6</v>
      </c>
      <c r="CP23" s="273">
        <v>3</v>
      </c>
      <c r="CQ23" s="273">
        <v>5</v>
      </c>
      <c r="CR23" s="273">
        <v>77</v>
      </c>
      <c r="CS23" s="273">
        <v>69</v>
      </c>
      <c r="CT23" s="273">
        <v>73</v>
      </c>
      <c r="CU23" s="273">
        <v>63</v>
      </c>
      <c r="CV23" s="273">
        <v>73</v>
      </c>
      <c r="CW23" s="273">
        <v>68</v>
      </c>
      <c r="CX23" s="273">
        <v>34</v>
      </c>
      <c r="CY23" s="273">
        <v>24</v>
      </c>
      <c r="CZ23" s="273">
        <v>29</v>
      </c>
      <c r="DA23" s="273">
        <v>3</v>
      </c>
      <c r="DB23" s="273">
        <v>2</v>
      </c>
      <c r="DC23" s="273">
        <v>3</v>
      </c>
      <c r="DD23" s="273">
        <v>37</v>
      </c>
      <c r="DE23" s="273">
        <v>27</v>
      </c>
      <c r="DF23" s="273">
        <v>32</v>
      </c>
      <c r="DG23" s="273">
        <v>65</v>
      </c>
      <c r="DH23" s="273">
        <v>78</v>
      </c>
      <c r="DI23" s="273">
        <v>72</v>
      </c>
      <c r="DJ23" s="273">
        <v>33</v>
      </c>
      <c r="DK23" s="273">
        <v>21</v>
      </c>
      <c r="DL23" s="273">
        <v>27</v>
      </c>
      <c r="DM23" s="273">
        <v>2</v>
      </c>
      <c r="DN23" s="273">
        <v>1</v>
      </c>
      <c r="DO23" s="273">
        <v>1</v>
      </c>
      <c r="DP23" s="273">
        <v>35</v>
      </c>
      <c r="DQ23" s="273">
        <v>22</v>
      </c>
      <c r="DR23" s="273">
        <v>28</v>
      </c>
      <c r="DS23" s="273">
        <v>59</v>
      </c>
      <c r="DT23" s="273">
        <v>69</v>
      </c>
      <c r="DU23" s="273">
        <v>64</v>
      </c>
      <c r="DV23" s="273">
        <v>38</v>
      </c>
      <c r="DW23" s="273">
        <v>29</v>
      </c>
      <c r="DX23" s="273">
        <v>34</v>
      </c>
      <c r="DY23" s="273">
        <v>2</v>
      </c>
      <c r="DZ23" s="273">
        <v>3</v>
      </c>
      <c r="EA23" s="273">
        <v>3</v>
      </c>
      <c r="EB23" s="273">
        <v>41</v>
      </c>
      <c r="EC23" s="273">
        <v>31</v>
      </c>
      <c r="ED23" s="273">
        <v>36</v>
      </c>
      <c r="EE23" s="273">
        <v>55</v>
      </c>
      <c r="EF23" s="273">
        <v>62</v>
      </c>
      <c r="EG23" s="273">
        <v>58</v>
      </c>
      <c r="EH23" s="273">
        <v>42</v>
      </c>
      <c r="EI23" s="273">
        <v>36</v>
      </c>
      <c r="EJ23" s="273">
        <v>39</v>
      </c>
      <c r="EK23" s="273">
        <v>3</v>
      </c>
      <c r="EL23" s="273">
        <v>2</v>
      </c>
      <c r="EM23" s="273">
        <v>2</v>
      </c>
      <c r="EN23" s="273">
        <v>45</v>
      </c>
      <c r="EO23" s="273">
        <v>38</v>
      </c>
      <c r="EP23" s="273">
        <v>42</v>
      </c>
      <c r="EQ23" s="273">
        <v>40</v>
      </c>
      <c r="ER23" s="273">
        <v>48</v>
      </c>
      <c r="ES23" s="273">
        <v>44</v>
      </c>
      <c r="ET23" s="273">
        <v>56</v>
      </c>
      <c r="EU23" s="273">
        <v>50</v>
      </c>
      <c r="EV23" s="273">
        <v>53</v>
      </c>
      <c r="EW23" s="273">
        <v>4</v>
      </c>
      <c r="EX23" s="273">
        <v>2</v>
      </c>
      <c r="EY23" s="273">
        <v>3</v>
      </c>
      <c r="EZ23" s="273">
        <v>60</v>
      </c>
      <c r="FA23" s="273">
        <v>52</v>
      </c>
      <c r="FB23" s="273">
        <v>56</v>
      </c>
      <c r="FC23" s="273">
        <v>44</v>
      </c>
      <c r="FD23" s="273">
        <v>47</v>
      </c>
      <c r="FE23" s="273">
        <v>46</v>
      </c>
      <c r="FF23" s="273">
        <v>53</v>
      </c>
      <c r="FG23" s="273">
        <v>50</v>
      </c>
      <c r="FH23" s="273">
        <v>52</v>
      </c>
      <c r="FI23" s="273">
        <v>3</v>
      </c>
      <c r="FJ23" s="273">
        <v>2</v>
      </c>
      <c r="FK23" s="273">
        <v>3</v>
      </c>
      <c r="FL23" s="273">
        <v>56</v>
      </c>
      <c r="FM23" s="273">
        <v>53</v>
      </c>
      <c r="FN23" s="273">
        <v>54</v>
      </c>
      <c r="FO23" s="273">
        <v>30</v>
      </c>
      <c r="FP23" s="273">
        <v>26</v>
      </c>
      <c r="FQ23" s="273">
        <v>28</v>
      </c>
      <c r="FR23" s="273">
        <v>68</v>
      </c>
      <c r="FS23" s="273">
        <v>71</v>
      </c>
      <c r="FT23" s="273">
        <v>69</v>
      </c>
      <c r="FU23" s="273">
        <v>2</v>
      </c>
      <c r="FV23" s="273">
        <v>3</v>
      </c>
      <c r="FW23" s="273">
        <v>3</v>
      </c>
      <c r="FX23" s="273">
        <v>70</v>
      </c>
      <c r="FY23" s="273">
        <v>74</v>
      </c>
      <c r="FZ23" s="273">
        <v>72</v>
      </c>
      <c r="GA23" s="273">
        <v>25</v>
      </c>
      <c r="GB23" s="273">
        <v>39</v>
      </c>
      <c r="GC23" s="273">
        <v>32</v>
      </c>
      <c r="GD23" s="273">
        <v>69</v>
      </c>
      <c r="GE23" s="273">
        <v>58</v>
      </c>
      <c r="GF23" s="273">
        <v>63</v>
      </c>
      <c r="GG23" s="273">
        <v>6</v>
      </c>
      <c r="GH23" s="273">
        <v>3</v>
      </c>
      <c r="GI23" s="273">
        <v>5</v>
      </c>
      <c r="GJ23" s="273">
        <v>75</v>
      </c>
      <c r="GK23" s="273">
        <v>61</v>
      </c>
      <c r="GL23" s="273">
        <v>68</v>
      </c>
      <c r="GM23" s="273">
        <v>29</v>
      </c>
      <c r="GN23" s="273">
        <v>42</v>
      </c>
      <c r="GO23" s="273">
        <v>35</v>
      </c>
      <c r="GP23" s="273">
        <v>65</v>
      </c>
      <c r="GQ23" s="273">
        <v>56</v>
      </c>
      <c r="GR23" s="273">
        <v>60</v>
      </c>
      <c r="GS23" s="273">
        <v>6</v>
      </c>
      <c r="GT23" s="273">
        <v>2</v>
      </c>
      <c r="GU23" s="273">
        <v>4</v>
      </c>
      <c r="GV23" s="273">
        <v>71</v>
      </c>
      <c r="GW23" s="273">
        <v>58</v>
      </c>
      <c r="GX23" s="273">
        <v>65</v>
      </c>
    </row>
    <row r="24" spans="2:206" x14ac:dyDescent="0.35">
      <c r="B24" t="s">
        <v>242</v>
      </c>
      <c r="C24" s="273">
        <v>7</v>
      </c>
      <c r="D24" s="273">
        <v>17</v>
      </c>
      <c r="E24" s="273">
        <v>12</v>
      </c>
      <c r="F24" s="273">
        <v>61</v>
      </c>
      <c r="G24" s="273">
        <v>63</v>
      </c>
      <c r="H24" s="273">
        <v>62</v>
      </c>
      <c r="I24" s="273">
        <v>32</v>
      </c>
      <c r="J24" s="273">
        <v>20</v>
      </c>
      <c r="K24" s="273">
        <v>26</v>
      </c>
      <c r="L24" s="273">
        <v>93</v>
      </c>
      <c r="M24" s="273">
        <v>83</v>
      </c>
      <c r="N24" s="273">
        <v>88</v>
      </c>
      <c r="O24" s="273">
        <v>9</v>
      </c>
      <c r="P24" s="273">
        <v>18</v>
      </c>
      <c r="Q24" s="273">
        <v>14</v>
      </c>
      <c r="R24" s="273">
        <v>63</v>
      </c>
      <c r="S24" s="273">
        <v>62</v>
      </c>
      <c r="T24" s="273">
        <v>62</v>
      </c>
      <c r="U24" s="273">
        <v>28</v>
      </c>
      <c r="V24" s="273">
        <v>20</v>
      </c>
      <c r="W24" s="273">
        <v>24</v>
      </c>
      <c r="X24" s="273">
        <v>91</v>
      </c>
      <c r="Y24" s="273">
        <v>82</v>
      </c>
      <c r="Z24" s="273">
        <v>86</v>
      </c>
      <c r="AA24" s="273">
        <v>10</v>
      </c>
      <c r="AB24" s="273">
        <v>19</v>
      </c>
      <c r="AC24" s="273">
        <v>14</v>
      </c>
      <c r="AD24" s="273">
        <v>68</v>
      </c>
      <c r="AE24" s="273">
        <v>65</v>
      </c>
      <c r="AF24" s="273">
        <v>66</v>
      </c>
      <c r="AG24" s="273">
        <v>23</v>
      </c>
      <c r="AH24" s="273">
        <v>17</v>
      </c>
      <c r="AI24" s="273">
        <v>19</v>
      </c>
      <c r="AJ24" s="273">
        <v>90</v>
      </c>
      <c r="AK24" s="273">
        <v>81</v>
      </c>
      <c r="AL24" s="273">
        <v>86</v>
      </c>
      <c r="AM24" s="273">
        <v>4</v>
      </c>
      <c r="AN24" s="273">
        <v>11</v>
      </c>
      <c r="AO24" s="273">
        <v>8</v>
      </c>
      <c r="AP24" s="273">
        <v>67</v>
      </c>
      <c r="AQ24" s="273">
        <v>72</v>
      </c>
      <c r="AR24" s="273">
        <v>70</v>
      </c>
      <c r="AS24" s="273">
        <v>29</v>
      </c>
      <c r="AT24" s="273">
        <v>17</v>
      </c>
      <c r="AU24" s="273">
        <v>23</v>
      </c>
      <c r="AV24" s="273">
        <v>96</v>
      </c>
      <c r="AW24" s="273">
        <v>89</v>
      </c>
      <c r="AX24" s="273">
        <v>92</v>
      </c>
      <c r="AY24" s="273">
        <v>4</v>
      </c>
      <c r="AZ24" s="273">
        <v>11</v>
      </c>
      <c r="BA24" s="273">
        <v>8</v>
      </c>
      <c r="BB24" s="273">
        <v>69</v>
      </c>
      <c r="BC24" s="273">
        <v>71</v>
      </c>
      <c r="BD24" s="273">
        <v>70</v>
      </c>
      <c r="BE24" s="273">
        <v>27</v>
      </c>
      <c r="BF24" s="273">
        <v>18</v>
      </c>
      <c r="BG24" s="273">
        <v>22</v>
      </c>
      <c r="BH24" s="273">
        <v>96</v>
      </c>
      <c r="BI24" s="273">
        <v>89</v>
      </c>
      <c r="BJ24" s="273">
        <v>92</v>
      </c>
      <c r="BK24" s="273">
        <v>6</v>
      </c>
      <c r="BL24" s="273">
        <v>14</v>
      </c>
      <c r="BM24" s="273">
        <v>10</v>
      </c>
      <c r="BN24" s="273">
        <v>72</v>
      </c>
      <c r="BO24" s="273">
        <v>70</v>
      </c>
      <c r="BP24" s="273">
        <v>71</v>
      </c>
      <c r="BQ24" s="273">
        <v>22</v>
      </c>
      <c r="BR24" s="273">
        <v>16</v>
      </c>
      <c r="BS24" s="273">
        <v>19</v>
      </c>
      <c r="BT24" s="273">
        <v>94</v>
      </c>
      <c r="BU24" s="273">
        <v>86</v>
      </c>
      <c r="BV24" s="273">
        <v>90</v>
      </c>
      <c r="BW24" s="273">
        <v>5</v>
      </c>
      <c r="BX24" s="273">
        <v>14</v>
      </c>
      <c r="BY24" s="273">
        <v>10</v>
      </c>
      <c r="BZ24" s="273">
        <v>71</v>
      </c>
      <c r="CA24" s="273">
        <v>72</v>
      </c>
      <c r="CB24" s="273">
        <v>72</v>
      </c>
      <c r="CC24" s="273">
        <v>24</v>
      </c>
      <c r="CD24" s="273">
        <v>14</v>
      </c>
      <c r="CE24" s="273">
        <v>19</v>
      </c>
      <c r="CF24" s="273">
        <v>95</v>
      </c>
      <c r="CG24" s="273">
        <v>86</v>
      </c>
      <c r="CH24" s="273">
        <v>90</v>
      </c>
      <c r="CI24" s="273">
        <v>5</v>
      </c>
      <c r="CJ24" s="273">
        <v>12</v>
      </c>
      <c r="CK24" s="273">
        <v>9</v>
      </c>
      <c r="CL24" s="273">
        <v>74</v>
      </c>
      <c r="CM24" s="273">
        <v>74</v>
      </c>
      <c r="CN24" s="273">
        <v>74</v>
      </c>
      <c r="CO24" s="273">
        <v>21</v>
      </c>
      <c r="CP24" s="273">
        <v>14</v>
      </c>
      <c r="CQ24" s="273">
        <v>18</v>
      </c>
      <c r="CR24" s="273">
        <v>95</v>
      </c>
      <c r="CS24" s="273">
        <v>88</v>
      </c>
      <c r="CT24" s="273">
        <v>91</v>
      </c>
      <c r="CU24" s="273">
        <v>12</v>
      </c>
      <c r="CV24" s="273">
        <v>22</v>
      </c>
      <c r="CW24" s="273">
        <v>17</v>
      </c>
      <c r="CX24" s="273">
        <v>59</v>
      </c>
      <c r="CY24" s="273">
        <v>56</v>
      </c>
      <c r="CZ24" s="273">
        <v>57</v>
      </c>
      <c r="DA24" s="273">
        <v>29</v>
      </c>
      <c r="DB24" s="273">
        <v>23</v>
      </c>
      <c r="DC24" s="273">
        <v>26</v>
      </c>
      <c r="DD24" s="273">
        <v>88</v>
      </c>
      <c r="DE24" s="273">
        <v>78</v>
      </c>
      <c r="DF24" s="273">
        <v>83</v>
      </c>
      <c r="DG24" s="273">
        <v>14</v>
      </c>
      <c r="DH24" s="273">
        <v>26</v>
      </c>
      <c r="DI24" s="273">
        <v>20</v>
      </c>
      <c r="DJ24" s="273">
        <v>64</v>
      </c>
      <c r="DK24" s="273">
        <v>61</v>
      </c>
      <c r="DL24" s="273">
        <v>62</v>
      </c>
      <c r="DM24" s="273">
        <v>22</v>
      </c>
      <c r="DN24" s="273">
        <v>14</v>
      </c>
      <c r="DO24" s="273">
        <v>18</v>
      </c>
      <c r="DP24" s="273">
        <v>86</v>
      </c>
      <c r="DQ24" s="273">
        <v>74</v>
      </c>
      <c r="DR24" s="273">
        <v>80</v>
      </c>
      <c r="DS24" s="273">
        <v>12</v>
      </c>
      <c r="DT24" s="273">
        <v>20</v>
      </c>
      <c r="DU24" s="273">
        <v>16</v>
      </c>
      <c r="DV24" s="273">
        <v>67</v>
      </c>
      <c r="DW24" s="273">
        <v>60</v>
      </c>
      <c r="DX24" s="273">
        <v>63</v>
      </c>
      <c r="DY24" s="273">
        <v>21</v>
      </c>
      <c r="DZ24" s="273">
        <v>20</v>
      </c>
      <c r="EA24" s="273">
        <v>20</v>
      </c>
      <c r="EB24" s="273">
        <v>88</v>
      </c>
      <c r="EC24" s="273">
        <v>80</v>
      </c>
      <c r="ED24" s="273">
        <v>84</v>
      </c>
      <c r="EE24" s="273">
        <v>12</v>
      </c>
      <c r="EF24" s="273">
        <v>19</v>
      </c>
      <c r="EG24" s="273">
        <v>16</v>
      </c>
      <c r="EH24" s="273">
        <v>70</v>
      </c>
      <c r="EI24" s="273">
        <v>64</v>
      </c>
      <c r="EJ24" s="273">
        <v>67</v>
      </c>
      <c r="EK24" s="273">
        <v>18</v>
      </c>
      <c r="EL24" s="273">
        <v>17</v>
      </c>
      <c r="EM24" s="273">
        <v>18</v>
      </c>
      <c r="EN24" s="273">
        <v>88</v>
      </c>
      <c r="EO24" s="273">
        <v>81</v>
      </c>
      <c r="EP24" s="273">
        <v>84</v>
      </c>
      <c r="EQ24" s="273">
        <v>9</v>
      </c>
      <c r="ER24" s="273">
        <v>18</v>
      </c>
      <c r="ES24" s="273">
        <v>14</v>
      </c>
      <c r="ET24" s="273">
        <v>72</v>
      </c>
      <c r="EU24" s="273">
        <v>68</v>
      </c>
      <c r="EV24" s="273">
        <v>70</v>
      </c>
      <c r="EW24" s="273">
        <v>19</v>
      </c>
      <c r="EX24" s="273">
        <v>13</v>
      </c>
      <c r="EY24" s="273">
        <v>16</v>
      </c>
      <c r="EZ24" s="273">
        <v>91</v>
      </c>
      <c r="FA24" s="273">
        <v>82</v>
      </c>
      <c r="FB24" s="273">
        <v>86</v>
      </c>
      <c r="FC24" s="273">
        <v>10</v>
      </c>
      <c r="FD24" s="273">
        <v>18</v>
      </c>
      <c r="FE24" s="273">
        <v>14</v>
      </c>
      <c r="FF24" s="273">
        <v>74</v>
      </c>
      <c r="FG24" s="273">
        <v>68</v>
      </c>
      <c r="FH24" s="273">
        <v>71</v>
      </c>
      <c r="FI24" s="273">
        <v>16</v>
      </c>
      <c r="FJ24" s="273">
        <v>14</v>
      </c>
      <c r="FK24" s="273">
        <v>15</v>
      </c>
      <c r="FL24" s="273">
        <v>90</v>
      </c>
      <c r="FM24" s="273">
        <v>82</v>
      </c>
      <c r="FN24" s="273">
        <v>86</v>
      </c>
      <c r="FO24" s="273">
        <v>6</v>
      </c>
      <c r="FP24" s="273">
        <v>9</v>
      </c>
      <c r="FQ24" s="273">
        <v>7</v>
      </c>
      <c r="FR24" s="273">
        <v>81</v>
      </c>
      <c r="FS24" s="273">
        <v>74</v>
      </c>
      <c r="FT24" s="273">
        <v>77</v>
      </c>
      <c r="FU24" s="273">
        <v>14</v>
      </c>
      <c r="FV24" s="273">
        <v>17</v>
      </c>
      <c r="FW24" s="273">
        <v>15</v>
      </c>
      <c r="FX24" s="273">
        <v>94</v>
      </c>
      <c r="FY24" s="273">
        <v>91</v>
      </c>
      <c r="FZ24" s="273">
        <v>93</v>
      </c>
      <c r="GA24" s="273">
        <v>5</v>
      </c>
      <c r="GB24" s="273">
        <v>15</v>
      </c>
      <c r="GC24" s="273">
        <v>10</v>
      </c>
      <c r="GD24" s="273">
        <v>73</v>
      </c>
      <c r="GE24" s="273">
        <v>74</v>
      </c>
      <c r="GF24" s="273">
        <v>74</v>
      </c>
      <c r="GG24" s="273">
        <v>22</v>
      </c>
      <c r="GH24" s="273">
        <v>10</v>
      </c>
      <c r="GI24" s="273">
        <v>16</v>
      </c>
      <c r="GJ24" s="273">
        <v>95</v>
      </c>
      <c r="GK24" s="273">
        <v>85</v>
      </c>
      <c r="GL24" s="273">
        <v>90</v>
      </c>
      <c r="GM24" s="273">
        <v>6</v>
      </c>
      <c r="GN24" s="273">
        <v>17</v>
      </c>
      <c r="GO24" s="273">
        <v>12</v>
      </c>
      <c r="GP24" s="273">
        <v>76</v>
      </c>
      <c r="GQ24" s="273">
        <v>74</v>
      </c>
      <c r="GR24" s="273">
        <v>75</v>
      </c>
      <c r="GS24" s="273">
        <v>18</v>
      </c>
      <c r="GT24" s="273">
        <v>9</v>
      </c>
      <c r="GU24" s="273">
        <v>14</v>
      </c>
      <c r="GV24" s="273">
        <v>94</v>
      </c>
      <c r="GW24" s="273">
        <v>83</v>
      </c>
      <c r="GX24" s="273">
        <v>88</v>
      </c>
    </row>
    <row r="25" spans="2:206" x14ac:dyDescent="0.35">
      <c r="B25" t="s">
        <v>238</v>
      </c>
      <c r="C25" s="273">
        <v>9</v>
      </c>
      <c r="D25" s="273">
        <v>14</v>
      </c>
      <c r="E25" s="273">
        <v>12</v>
      </c>
      <c r="F25" s="273">
        <v>59</v>
      </c>
      <c r="G25" s="273">
        <v>63</v>
      </c>
      <c r="H25" s="273">
        <v>61</v>
      </c>
      <c r="I25" s="273">
        <v>32</v>
      </c>
      <c r="J25" s="273">
        <v>23</v>
      </c>
      <c r="K25" s="273">
        <v>27</v>
      </c>
      <c r="L25" s="273">
        <v>91</v>
      </c>
      <c r="M25" s="273">
        <v>86</v>
      </c>
      <c r="N25" s="273">
        <v>88</v>
      </c>
      <c r="O25" s="273">
        <v>7</v>
      </c>
      <c r="P25" s="273">
        <v>13</v>
      </c>
      <c r="Q25" s="273">
        <v>10</v>
      </c>
      <c r="R25" s="273">
        <v>60</v>
      </c>
      <c r="S25" s="273">
        <v>61</v>
      </c>
      <c r="T25" s="273">
        <v>60</v>
      </c>
      <c r="U25" s="273">
        <v>33</v>
      </c>
      <c r="V25" s="273">
        <v>27</v>
      </c>
      <c r="W25" s="273">
        <v>30</v>
      </c>
      <c r="X25" s="273">
        <v>93</v>
      </c>
      <c r="Y25" s="273">
        <v>87</v>
      </c>
      <c r="Z25" s="273">
        <v>90</v>
      </c>
      <c r="AA25" s="273">
        <v>7</v>
      </c>
      <c r="AB25" s="273">
        <v>14</v>
      </c>
      <c r="AC25" s="273">
        <v>11</v>
      </c>
      <c r="AD25" s="273">
        <v>63</v>
      </c>
      <c r="AE25" s="273">
        <v>63</v>
      </c>
      <c r="AF25" s="273">
        <v>63</v>
      </c>
      <c r="AG25" s="273">
        <v>30</v>
      </c>
      <c r="AH25" s="273">
        <v>24</v>
      </c>
      <c r="AI25" s="273">
        <v>26</v>
      </c>
      <c r="AJ25" s="273">
        <v>93</v>
      </c>
      <c r="AK25" s="273">
        <v>86</v>
      </c>
      <c r="AL25" s="273">
        <v>89</v>
      </c>
      <c r="AM25" s="273">
        <v>5</v>
      </c>
      <c r="AN25" s="273">
        <v>14</v>
      </c>
      <c r="AO25" s="273">
        <v>10</v>
      </c>
      <c r="AP25" s="273">
        <v>68</v>
      </c>
      <c r="AQ25" s="273">
        <v>71</v>
      </c>
      <c r="AR25" s="273">
        <v>70</v>
      </c>
      <c r="AS25" s="273">
        <v>27</v>
      </c>
      <c r="AT25" s="273">
        <v>15</v>
      </c>
      <c r="AU25" s="273">
        <v>21</v>
      </c>
      <c r="AV25" s="273">
        <v>95</v>
      </c>
      <c r="AW25" s="273">
        <v>86</v>
      </c>
      <c r="AX25" s="273">
        <v>90</v>
      </c>
      <c r="AY25" s="273">
        <v>5</v>
      </c>
      <c r="AZ25" s="273">
        <v>9</v>
      </c>
      <c r="BA25" s="273">
        <v>7</v>
      </c>
      <c r="BB25" s="273">
        <v>66</v>
      </c>
      <c r="BC25" s="273">
        <v>71</v>
      </c>
      <c r="BD25" s="273">
        <v>68</v>
      </c>
      <c r="BE25" s="273">
        <v>29</v>
      </c>
      <c r="BF25" s="273">
        <v>20</v>
      </c>
      <c r="BG25" s="273">
        <v>24</v>
      </c>
      <c r="BH25" s="273">
        <v>95</v>
      </c>
      <c r="BI25" s="273">
        <v>91</v>
      </c>
      <c r="BJ25" s="273">
        <v>93</v>
      </c>
      <c r="BK25" s="273">
        <v>6</v>
      </c>
      <c r="BL25" s="273">
        <v>11</v>
      </c>
      <c r="BM25" s="273">
        <v>9</v>
      </c>
      <c r="BN25" s="273">
        <v>67</v>
      </c>
      <c r="BO25" s="273">
        <v>69</v>
      </c>
      <c r="BP25" s="273">
        <v>68</v>
      </c>
      <c r="BQ25" s="273">
        <v>27</v>
      </c>
      <c r="BR25" s="273">
        <v>20</v>
      </c>
      <c r="BS25" s="273">
        <v>23</v>
      </c>
      <c r="BT25" s="273">
        <v>94</v>
      </c>
      <c r="BU25" s="273">
        <v>89</v>
      </c>
      <c r="BV25" s="273">
        <v>91</v>
      </c>
      <c r="BW25" s="273">
        <v>7</v>
      </c>
      <c r="BX25" s="273">
        <v>14</v>
      </c>
      <c r="BY25" s="273">
        <v>11</v>
      </c>
      <c r="BZ25" s="273">
        <v>68</v>
      </c>
      <c r="CA25" s="273">
        <v>71</v>
      </c>
      <c r="CB25" s="273">
        <v>70</v>
      </c>
      <c r="CC25" s="273">
        <v>25</v>
      </c>
      <c r="CD25" s="273">
        <v>15</v>
      </c>
      <c r="CE25" s="273">
        <v>19</v>
      </c>
      <c r="CF25" s="273">
        <v>93</v>
      </c>
      <c r="CG25" s="273">
        <v>86</v>
      </c>
      <c r="CH25" s="273">
        <v>89</v>
      </c>
      <c r="CI25" s="273">
        <v>6</v>
      </c>
      <c r="CJ25" s="273">
        <v>12</v>
      </c>
      <c r="CK25" s="273">
        <v>9</v>
      </c>
      <c r="CL25" s="273">
        <v>70</v>
      </c>
      <c r="CM25" s="273">
        <v>73</v>
      </c>
      <c r="CN25" s="273">
        <v>71</v>
      </c>
      <c r="CO25" s="273">
        <v>24</v>
      </c>
      <c r="CP25" s="273">
        <v>16</v>
      </c>
      <c r="CQ25" s="273">
        <v>20</v>
      </c>
      <c r="CR25" s="273">
        <v>94</v>
      </c>
      <c r="CS25" s="273">
        <v>88</v>
      </c>
      <c r="CT25" s="273">
        <v>91</v>
      </c>
      <c r="CU25" s="273">
        <v>17</v>
      </c>
      <c r="CV25" s="273">
        <v>24</v>
      </c>
      <c r="CW25" s="273">
        <v>21</v>
      </c>
      <c r="CX25" s="273">
        <v>60</v>
      </c>
      <c r="CY25" s="273">
        <v>55</v>
      </c>
      <c r="CZ25" s="273">
        <v>58</v>
      </c>
      <c r="DA25" s="273">
        <v>23</v>
      </c>
      <c r="DB25" s="273">
        <v>20</v>
      </c>
      <c r="DC25" s="273">
        <v>22</v>
      </c>
      <c r="DD25" s="273">
        <v>83</v>
      </c>
      <c r="DE25" s="273">
        <v>76</v>
      </c>
      <c r="DF25" s="273">
        <v>79</v>
      </c>
      <c r="DG25" s="273">
        <v>21</v>
      </c>
      <c r="DH25" s="273">
        <v>31</v>
      </c>
      <c r="DI25" s="273">
        <v>26</v>
      </c>
      <c r="DJ25" s="273">
        <v>61</v>
      </c>
      <c r="DK25" s="273">
        <v>58</v>
      </c>
      <c r="DL25" s="273">
        <v>60</v>
      </c>
      <c r="DM25" s="273">
        <v>18</v>
      </c>
      <c r="DN25" s="273">
        <v>11</v>
      </c>
      <c r="DO25" s="273">
        <v>15</v>
      </c>
      <c r="DP25" s="273">
        <v>79</v>
      </c>
      <c r="DQ25" s="273">
        <v>69</v>
      </c>
      <c r="DR25" s="273">
        <v>74</v>
      </c>
      <c r="DS25" s="273">
        <v>16</v>
      </c>
      <c r="DT25" s="273">
        <v>20</v>
      </c>
      <c r="DU25" s="273">
        <v>18</v>
      </c>
      <c r="DV25" s="273">
        <v>65</v>
      </c>
      <c r="DW25" s="273">
        <v>61</v>
      </c>
      <c r="DX25" s="273">
        <v>63</v>
      </c>
      <c r="DY25" s="273">
        <v>18</v>
      </c>
      <c r="DZ25" s="273">
        <v>19</v>
      </c>
      <c r="EA25" s="273">
        <v>19</v>
      </c>
      <c r="EB25" s="273">
        <v>84</v>
      </c>
      <c r="EC25" s="273">
        <v>80</v>
      </c>
      <c r="ED25" s="273">
        <v>82</v>
      </c>
      <c r="EE25" s="273">
        <v>13</v>
      </c>
      <c r="EF25" s="273">
        <v>17</v>
      </c>
      <c r="EG25" s="273">
        <v>16</v>
      </c>
      <c r="EH25" s="273">
        <v>68</v>
      </c>
      <c r="EI25" s="273">
        <v>63</v>
      </c>
      <c r="EJ25" s="273">
        <v>66</v>
      </c>
      <c r="EK25" s="273">
        <v>18</v>
      </c>
      <c r="EL25" s="273">
        <v>19</v>
      </c>
      <c r="EM25" s="273">
        <v>19</v>
      </c>
      <c r="EN25" s="273">
        <v>87</v>
      </c>
      <c r="EO25" s="273">
        <v>83</v>
      </c>
      <c r="EP25" s="273">
        <v>84</v>
      </c>
      <c r="EQ25" s="273">
        <v>7</v>
      </c>
      <c r="ER25" s="273">
        <v>13</v>
      </c>
      <c r="ES25" s="273">
        <v>10</v>
      </c>
      <c r="ET25" s="273">
        <v>70</v>
      </c>
      <c r="EU25" s="273">
        <v>69</v>
      </c>
      <c r="EV25" s="273">
        <v>70</v>
      </c>
      <c r="EW25" s="273">
        <v>22</v>
      </c>
      <c r="EX25" s="273">
        <v>18</v>
      </c>
      <c r="EY25" s="273">
        <v>20</v>
      </c>
      <c r="EZ25" s="273">
        <v>93</v>
      </c>
      <c r="FA25" s="273">
        <v>87</v>
      </c>
      <c r="FB25" s="273">
        <v>90</v>
      </c>
      <c r="FC25" s="273">
        <v>8</v>
      </c>
      <c r="FD25" s="273">
        <v>12</v>
      </c>
      <c r="FE25" s="273">
        <v>10</v>
      </c>
      <c r="FF25" s="273">
        <v>72</v>
      </c>
      <c r="FG25" s="273">
        <v>65</v>
      </c>
      <c r="FH25" s="273">
        <v>68</v>
      </c>
      <c r="FI25" s="273">
        <v>20</v>
      </c>
      <c r="FJ25" s="273">
        <v>23</v>
      </c>
      <c r="FK25" s="273">
        <v>22</v>
      </c>
      <c r="FL25" s="273">
        <v>92</v>
      </c>
      <c r="FM25" s="273">
        <v>88</v>
      </c>
      <c r="FN25" s="273">
        <v>90</v>
      </c>
      <c r="FO25" s="273">
        <v>5</v>
      </c>
      <c r="FP25" s="273">
        <v>7</v>
      </c>
      <c r="FQ25" s="273">
        <v>6</v>
      </c>
      <c r="FR25" s="273">
        <v>79</v>
      </c>
      <c r="FS25" s="273">
        <v>74</v>
      </c>
      <c r="FT25" s="273">
        <v>77</v>
      </c>
      <c r="FU25" s="273">
        <v>15</v>
      </c>
      <c r="FV25" s="273">
        <v>19</v>
      </c>
      <c r="FW25" s="273">
        <v>17</v>
      </c>
      <c r="FX25" s="273">
        <v>95</v>
      </c>
      <c r="FY25" s="273">
        <v>93</v>
      </c>
      <c r="FZ25" s="273">
        <v>94</v>
      </c>
      <c r="GA25" s="273">
        <v>5</v>
      </c>
      <c r="GB25" s="273">
        <v>15</v>
      </c>
      <c r="GC25" s="273">
        <v>10</v>
      </c>
      <c r="GD25" s="273">
        <v>68</v>
      </c>
      <c r="GE25" s="273">
        <v>72</v>
      </c>
      <c r="GF25" s="273">
        <v>71</v>
      </c>
      <c r="GG25" s="273">
        <v>27</v>
      </c>
      <c r="GH25" s="273">
        <v>13</v>
      </c>
      <c r="GI25" s="273">
        <v>19</v>
      </c>
      <c r="GJ25" s="273">
        <v>95</v>
      </c>
      <c r="GK25" s="273">
        <v>85</v>
      </c>
      <c r="GL25" s="273">
        <v>90</v>
      </c>
      <c r="GM25" s="273">
        <v>5</v>
      </c>
      <c r="GN25" s="273">
        <v>13</v>
      </c>
      <c r="GO25" s="273">
        <v>9</v>
      </c>
      <c r="GP25" s="273">
        <v>70</v>
      </c>
      <c r="GQ25" s="273">
        <v>74</v>
      </c>
      <c r="GR25" s="273">
        <v>72</v>
      </c>
      <c r="GS25" s="273">
        <v>25</v>
      </c>
      <c r="GT25" s="273">
        <v>13</v>
      </c>
      <c r="GU25" s="273">
        <v>19</v>
      </c>
      <c r="GV25" s="273">
        <v>95</v>
      </c>
      <c r="GW25" s="273">
        <v>87</v>
      </c>
      <c r="GX25" s="273">
        <v>91</v>
      </c>
    </row>
    <row r="26" spans="2:206" x14ac:dyDescent="0.35">
      <c r="B26" t="s">
        <v>243</v>
      </c>
      <c r="C26" s="273">
        <v>13</v>
      </c>
      <c r="D26" s="273">
        <v>25</v>
      </c>
      <c r="E26" s="273">
        <v>19</v>
      </c>
      <c r="F26" s="273">
        <v>66</v>
      </c>
      <c r="G26" s="273">
        <v>62</v>
      </c>
      <c r="H26" s="273">
        <v>64</v>
      </c>
      <c r="I26" s="273">
        <v>21</v>
      </c>
      <c r="J26" s="273">
        <v>13</v>
      </c>
      <c r="K26" s="273">
        <v>17</v>
      </c>
      <c r="L26" s="273">
        <v>87</v>
      </c>
      <c r="M26" s="273">
        <v>75</v>
      </c>
      <c r="N26" s="273">
        <v>81</v>
      </c>
      <c r="O26" s="273">
        <v>15</v>
      </c>
      <c r="P26" s="273">
        <v>27</v>
      </c>
      <c r="Q26" s="273">
        <v>21</v>
      </c>
      <c r="R26" s="273">
        <v>66</v>
      </c>
      <c r="S26" s="273">
        <v>61</v>
      </c>
      <c r="T26" s="273">
        <v>63</v>
      </c>
      <c r="U26" s="273">
        <v>19</v>
      </c>
      <c r="V26" s="273">
        <v>13</v>
      </c>
      <c r="W26" s="273">
        <v>16</v>
      </c>
      <c r="X26" s="273">
        <v>85</v>
      </c>
      <c r="Y26" s="273">
        <v>73</v>
      </c>
      <c r="Z26" s="273">
        <v>79</v>
      </c>
      <c r="AA26" s="273">
        <v>16</v>
      </c>
      <c r="AB26" s="273">
        <v>28</v>
      </c>
      <c r="AC26" s="273">
        <v>22</v>
      </c>
      <c r="AD26" s="273">
        <v>69</v>
      </c>
      <c r="AE26" s="273">
        <v>62</v>
      </c>
      <c r="AF26" s="273">
        <v>66</v>
      </c>
      <c r="AG26" s="273">
        <v>14</v>
      </c>
      <c r="AH26" s="273">
        <v>10</v>
      </c>
      <c r="AI26" s="273">
        <v>12</v>
      </c>
      <c r="AJ26" s="273">
        <v>84</v>
      </c>
      <c r="AK26" s="273">
        <v>72</v>
      </c>
      <c r="AL26" s="273">
        <v>78</v>
      </c>
      <c r="AM26" s="273">
        <v>9</v>
      </c>
      <c r="AN26" s="273">
        <v>19</v>
      </c>
      <c r="AO26" s="273">
        <v>14</v>
      </c>
      <c r="AP26" s="273">
        <v>74</v>
      </c>
      <c r="AQ26" s="273">
        <v>72</v>
      </c>
      <c r="AR26" s="273">
        <v>73</v>
      </c>
      <c r="AS26" s="273">
        <v>17</v>
      </c>
      <c r="AT26" s="273">
        <v>9</v>
      </c>
      <c r="AU26" s="273">
        <v>13</v>
      </c>
      <c r="AV26" s="273">
        <v>91</v>
      </c>
      <c r="AW26" s="273">
        <v>81</v>
      </c>
      <c r="AX26" s="273">
        <v>86</v>
      </c>
      <c r="AY26" s="273">
        <v>9</v>
      </c>
      <c r="AZ26" s="273">
        <v>18</v>
      </c>
      <c r="BA26" s="273">
        <v>13</v>
      </c>
      <c r="BB26" s="273">
        <v>74</v>
      </c>
      <c r="BC26" s="273">
        <v>72</v>
      </c>
      <c r="BD26" s="273">
        <v>73</v>
      </c>
      <c r="BE26" s="273">
        <v>16</v>
      </c>
      <c r="BF26" s="273">
        <v>11</v>
      </c>
      <c r="BG26" s="273">
        <v>14</v>
      </c>
      <c r="BH26" s="273">
        <v>91</v>
      </c>
      <c r="BI26" s="273">
        <v>82</v>
      </c>
      <c r="BJ26" s="273">
        <v>87</v>
      </c>
      <c r="BK26" s="273">
        <v>12</v>
      </c>
      <c r="BL26" s="273">
        <v>21</v>
      </c>
      <c r="BM26" s="273">
        <v>17</v>
      </c>
      <c r="BN26" s="273">
        <v>73</v>
      </c>
      <c r="BO26" s="273">
        <v>69</v>
      </c>
      <c r="BP26" s="273">
        <v>71</v>
      </c>
      <c r="BQ26" s="273">
        <v>15</v>
      </c>
      <c r="BR26" s="273">
        <v>10</v>
      </c>
      <c r="BS26" s="273">
        <v>12</v>
      </c>
      <c r="BT26" s="273">
        <v>88</v>
      </c>
      <c r="BU26" s="273">
        <v>79</v>
      </c>
      <c r="BV26" s="273">
        <v>83</v>
      </c>
      <c r="BW26" s="273">
        <v>10</v>
      </c>
      <c r="BX26" s="273">
        <v>21</v>
      </c>
      <c r="BY26" s="273">
        <v>16</v>
      </c>
      <c r="BZ26" s="273">
        <v>75</v>
      </c>
      <c r="CA26" s="273">
        <v>70</v>
      </c>
      <c r="CB26" s="273">
        <v>72</v>
      </c>
      <c r="CC26" s="273">
        <v>15</v>
      </c>
      <c r="CD26" s="273">
        <v>9</v>
      </c>
      <c r="CE26" s="273">
        <v>12</v>
      </c>
      <c r="CF26" s="273">
        <v>90</v>
      </c>
      <c r="CG26" s="273">
        <v>79</v>
      </c>
      <c r="CH26" s="273">
        <v>84</v>
      </c>
      <c r="CI26" s="273">
        <v>10</v>
      </c>
      <c r="CJ26" s="273">
        <v>19</v>
      </c>
      <c r="CK26" s="273">
        <v>14</v>
      </c>
      <c r="CL26" s="273">
        <v>76</v>
      </c>
      <c r="CM26" s="273">
        <v>72</v>
      </c>
      <c r="CN26" s="273">
        <v>74</v>
      </c>
      <c r="CO26" s="273">
        <v>14</v>
      </c>
      <c r="CP26" s="273">
        <v>9</v>
      </c>
      <c r="CQ26" s="273">
        <v>11</v>
      </c>
      <c r="CR26" s="273">
        <v>90</v>
      </c>
      <c r="CS26" s="273">
        <v>81</v>
      </c>
      <c r="CT26" s="273">
        <v>86</v>
      </c>
      <c r="CU26" s="273">
        <v>24</v>
      </c>
      <c r="CV26" s="273">
        <v>37</v>
      </c>
      <c r="CW26" s="273">
        <v>31</v>
      </c>
      <c r="CX26" s="273">
        <v>60</v>
      </c>
      <c r="CY26" s="273">
        <v>51</v>
      </c>
      <c r="CZ26" s="273">
        <v>55</v>
      </c>
      <c r="DA26" s="273">
        <v>16</v>
      </c>
      <c r="DB26" s="273">
        <v>12</v>
      </c>
      <c r="DC26" s="273">
        <v>14</v>
      </c>
      <c r="DD26" s="273">
        <v>76</v>
      </c>
      <c r="DE26" s="273">
        <v>63</v>
      </c>
      <c r="DF26" s="273">
        <v>69</v>
      </c>
      <c r="DG26" s="273">
        <v>27</v>
      </c>
      <c r="DH26" s="273">
        <v>42</v>
      </c>
      <c r="DI26" s="273">
        <v>34</v>
      </c>
      <c r="DJ26" s="273">
        <v>61</v>
      </c>
      <c r="DK26" s="273">
        <v>52</v>
      </c>
      <c r="DL26" s="273">
        <v>57</v>
      </c>
      <c r="DM26" s="273">
        <v>12</v>
      </c>
      <c r="DN26" s="273">
        <v>6</v>
      </c>
      <c r="DO26" s="273">
        <v>9</v>
      </c>
      <c r="DP26" s="273">
        <v>73</v>
      </c>
      <c r="DQ26" s="273">
        <v>58</v>
      </c>
      <c r="DR26" s="273">
        <v>66</v>
      </c>
      <c r="DS26" s="273">
        <v>24</v>
      </c>
      <c r="DT26" s="273">
        <v>34</v>
      </c>
      <c r="DU26" s="273">
        <v>29</v>
      </c>
      <c r="DV26" s="273">
        <v>65</v>
      </c>
      <c r="DW26" s="273">
        <v>54</v>
      </c>
      <c r="DX26" s="273">
        <v>60</v>
      </c>
      <c r="DY26" s="273">
        <v>11</v>
      </c>
      <c r="DZ26" s="273">
        <v>11</v>
      </c>
      <c r="EA26" s="273">
        <v>11</v>
      </c>
      <c r="EB26" s="273">
        <v>76</v>
      </c>
      <c r="EC26" s="273">
        <v>66</v>
      </c>
      <c r="ED26" s="273">
        <v>71</v>
      </c>
      <c r="EE26" s="273">
        <v>22</v>
      </c>
      <c r="EF26" s="273">
        <v>33</v>
      </c>
      <c r="EG26" s="273">
        <v>27</v>
      </c>
      <c r="EH26" s="273">
        <v>69</v>
      </c>
      <c r="EI26" s="273">
        <v>58</v>
      </c>
      <c r="EJ26" s="273">
        <v>63</v>
      </c>
      <c r="EK26" s="273">
        <v>9</v>
      </c>
      <c r="EL26" s="273">
        <v>9</v>
      </c>
      <c r="EM26" s="273">
        <v>9</v>
      </c>
      <c r="EN26" s="273">
        <v>78</v>
      </c>
      <c r="EO26" s="273">
        <v>67</v>
      </c>
      <c r="EP26" s="273">
        <v>73</v>
      </c>
      <c r="EQ26" s="273">
        <v>17</v>
      </c>
      <c r="ER26" s="273">
        <v>29</v>
      </c>
      <c r="ES26" s="273">
        <v>23</v>
      </c>
      <c r="ET26" s="273">
        <v>72</v>
      </c>
      <c r="EU26" s="273">
        <v>64</v>
      </c>
      <c r="EV26" s="273">
        <v>68</v>
      </c>
      <c r="EW26" s="273">
        <v>10</v>
      </c>
      <c r="EX26" s="273">
        <v>7</v>
      </c>
      <c r="EY26" s="273">
        <v>8</v>
      </c>
      <c r="EZ26" s="273">
        <v>83</v>
      </c>
      <c r="FA26" s="273">
        <v>71</v>
      </c>
      <c r="FB26" s="273">
        <v>77</v>
      </c>
      <c r="FC26" s="273">
        <v>19</v>
      </c>
      <c r="FD26" s="273">
        <v>30</v>
      </c>
      <c r="FE26" s="273">
        <v>24</v>
      </c>
      <c r="FF26" s="273">
        <v>73</v>
      </c>
      <c r="FG26" s="273">
        <v>63</v>
      </c>
      <c r="FH26" s="273">
        <v>68</v>
      </c>
      <c r="FI26" s="273">
        <v>8</v>
      </c>
      <c r="FJ26" s="273">
        <v>7</v>
      </c>
      <c r="FK26" s="273">
        <v>8</v>
      </c>
      <c r="FL26" s="273">
        <v>81</v>
      </c>
      <c r="FM26" s="273">
        <v>70</v>
      </c>
      <c r="FN26" s="273">
        <v>76</v>
      </c>
      <c r="FO26" s="273">
        <v>12</v>
      </c>
      <c r="FP26" s="273">
        <v>15</v>
      </c>
      <c r="FQ26" s="273">
        <v>14</v>
      </c>
      <c r="FR26" s="273">
        <v>80</v>
      </c>
      <c r="FS26" s="273">
        <v>74</v>
      </c>
      <c r="FT26" s="273">
        <v>77</v>
      </c>
      <c r="FU26" s="273">
        <v>8</v>
      </c>
      <c r="FV26" s="273">
        <v>10</v>
      </c>
      <c r="FW26" s="273">
        <v>9</v>
      </c>
      <c r="FX26" s="273">
        <v>88</v>
      </c>
      <c r="FY26" s="273">
        <v>85</v>
      </c>
      <c r="FZ26" s="273">
        <v>86</v>
      </c>
      <c r="GA26" s="273">
        <v>11</v>
      </c>
      <c r="GB26" s="273">
        <v>26</v>
      </c>
      <c r="GC26" s="273">
        <v>19</v>
      </c>
      <c r="GD26" s="273">
        <v>76</v>
      </c>
      <c r="GE26" s="273">
        <v>68</v>
      </c>
      <c r="GF26" s="273">
        <v>72</v>
      </c>
      <c r="GG26" s="273">
        <v>13</v>
      </c>
      <c r="GH26" s="273">
        <v>6</v>
      </c>
      <c r="GI26" s="273">
        <v>9</v>
      </c>
      <c r="GJ26" s="273">
        <v>89</v>
      </c>
      <c r="GK26" s="273">
        <v>74</v>
      </c>
      <c r="GL26" s="273">
        <v>81</v>
      </c>
      <c r="GM26" s="273">
        <v>13</v>
      </c>
      <c r="GN26" s="273">
        <v>27</v>
      </c>
      <c r="GO26" s="273">
        <v>20</v>
      </c>
      <c r="GP26" s="273">
        <v>76</v>
      </c>
      <c r="GQ26" s="273">
        <v>68</v>
      </c>
      <c r="GR26" s="273">
        <v>72</v>
      </c>
      <c r="GS26" s="273">
        <v>11</v>
      </c>
      <c r="GT26" s="273">
        <v>5</v>
      </c>
      <c r="GU26" s="273">
        <v>8</v>
      </c>
      <c r="GV26" s="273">
        <v>87</v>
      </c>
      <c r="GW26" s="273">
        <v>73</v>
      </c>
      <c r="GX26" s="273">
        <v>80</v>
      </c>
    </row>
    <row r="27" spans="2:206" x14ac:dyDescent="0.35">
      <c r="B27" t="s">
        <v>188</v>
      </c>
      <c r="C27" s="273">
        <v>24</v>
      </c>
      <c r="D27" s="273">
        <v>35</v>
      </c>
      <c r="E27" s="273">
        <v>30</v>
      </c>
      <c r="F27" s="273">
        <v>65</v>
      </c>
      <c r="G27" s="273">
        <v>57</v>
      </c>
      <c r="H27" s="273">
        <v>61</v>
      </c>
      <c r="I27" s="273">
        <v>10</v>
      </c>
      <c r="J27" s="273">
        <v>8</v>
      </c>
      <c r="K27" s="273">
        <v>9</v>
      </c>
      <c r="L27" s="273">
        <v>76</v>
      </c>
      <c r="M27" s="273">
        <v>65</v>
      </c>
      <c r="N27" s="273">
        <v>70</v>
      </c>
      <c r="O27" s="273">
        <v>26</v>
      </c>
      <c r="P27" s="273">
        <v>35</v>
      </c>
      <c r="Q27" s="273">
        <v>31</v>
      </c>
      <c r="R27" s="273">
        <v>64</v>
      </c>
      <c r="S27" s="273">
        <v>55</v>
      </c>
      <c r="T27" s="273">
        <v>59</v>
      </c>
      <c r="U27" s="273">
        <v>10</v>
      </c>
      <c r="V27" s="273">
        <v>9</v>
      </c>
      <c r="W27" s="273">
        <v>10</v>
      </c>
      <c r="X27" s="273">
        <v>74</v>
      </c>
      <c r="Y27" s="273">
        <v>65</v>
      </c>
      <c r="Z27" s="273">
        <v>69</v>
      </c>
      <c r="AA27" s="273">
        <v>26</v>
      </c>
      <c r="AB27" s="273">
        <v>39</v>
      </c>
      <c r="AC27" s="273">
        <v>33</v>
      </c>
      <c r="AD27" s="273">
        <v>64</v>
      </c>
      <c r="AE27" s="273">
        <v>55</v>
      </c>
      <c r="AF27" s="273">
        <v>59</v>
      </c>
      <c r="AG27" s="273">
        <v>10</v>
      </c>
      <c r="AH27" s="273">
        <v>7</v>
      </c>
      <c r="AI27" s="273">
        <v>8</v>
      </c>
      <c r="AJ27" s="273">
        <v>74</v>
      </c>
      <c r="AK27" s="273">
        <v>61</v>
      </c>
      <c r="AL27" s="273">
        <v>67</v>
      </c>
      <c r="AM27" s="273">
        <v>19</v>
      </c>
      <c r="AN27" s="273">
        <v>32</v>
      </c>
      <c r="AO27" s="273">
        <v>25</v>
      </c>
      <c r="AP27" s="273">
        <v>72</v>
      </c>
      <c r="AQ27" s="273">
        <v>63</v>
      </c>
      <c r="AR27" s="273">
        <v>67</v>
      </c>
      <c r="AS27" s="273">
        <v>9</v>
      </c>
      <c r="AT27" s="273">
        <v>5</v>
      </c>
      <c r="AU27" s="273">
        <v>7</v>
      </c>
      <c r="AV27" s="273">
        <v>81</v>
      </c>
      <c r="AW27" s="273">
        <v>68</v>
      </c>
      <c r="AX27" s="273">
        <v>75</v>
      </c>
      <c r="AY27" s="273">
        <v>15</v>
      </c>
      <c r="AZ27" s="273">
        <v>24</v>
      </c>
      <c r="BA27" s="273">
        <v>20</v>
      </c>
      <c r="BB27" s="273">
        <v>76</v>
      </c>
      <c r="BC27" s="273">
        <v>69</v>
      </c>
      <c r="BD27" s="273">
        <v>73</v>
      </c>
      <c r="BE27" s="273">
        <v>9</v>
      </c>
      <c r="BF27" s="273">
        <v>6</v>
      </c>
      <c r="BG27" s="273">
        <v>8</v>
      </c>
      <c r="BH27" s="273">
        <v>85</v>
      </c>
      <c r="BI27" s="273">
        <v>76</v>
      </c>
      <c r="BJ27" s="273">
        <v>80</v>
      </c>
      <c r="BK27" s="273">
        <v>16</v>
      </c>
      <c r="BL27" s="273">
        <v>26</v>
      </c>
      <c r="BM27" s="273">
        <v>21</v>
      </c>
      <c r="BN27" s="273">
        <v>74</v>
      </c>
      <c r="BO27" s="273">
        <v>67</v>
      </c>
      <c r="BP27" s="273">
        <v>70</v>
      </c>
      <c r="BQ27" s="273">
        <v>10</v>
      </c>
      <c r="BR27" s="273">
        <v>7</v>
      </c>
      <c r="BS27" s="273">
        <v>9</v>
      </c>
      <c r="BT27" s="273">
        <v>84</v>
      </c>
      <c r="BU27" s="273">
        <v>74</v>
      </c>
      <c r="BV27" s="273">
        <v>79</v>
      </c>
      <c r="BW27" s="273">
        <v>16</v>
      </c>
      <c r="BX27" s="273">
        <v>33</v>
      </c>
      <c r="BY27" s="273">
        <v>25</v>
      </c>
      <c r="BZ27" s="273">
        <v>73</v>
      </c>
      <c r="CA27" s="273">
        <v>62</v>
      </c>
      <c r="CB27" s="273">
        <v>68</v>
      </c>
      <c r="CC27" s="273">
        <v>10</v>
      </c>
      <c r="CD27" s="273">
        <v>5</v>
      </c>
      <c r="CE27" s="273">
        <v>7</v>
      </c>
      <c r="CF27" s="273">
        <v>84</v>
      </c>
      <c r="CG27" s="273">
        <v>67</v>
      </c>
      <c r="CH27" s="273">
        <v>75</v>
      </c>
      <c r="CI27" s="273">
        <v>16</v>
      </c>
      <c r="CJ27" s="273">
        <v>27</v>
      </c>
      <c r="CK27" s="273">
        <v>21</v>
      </c>
      <c r="CL27" s="273">
        <v>75</v>
      </c>
      <c r="CM27" s="273">
        <v>68</v>
      </c>
      <c r="CN27" s="273">
        <v>72</v>
      </c>
      <c r="CO27" s="273">
        <v>9</v>
      </c>
      <c r="CP27" s="273">
        <v>5</v>
      </c>
      <c r="CQ27" s="273">
        <v>7</v>
      </c>
      <c r="CR27" s="273">
        <v>84</v>
      </c>
      <c r="CS27" s="273">
        <v>73</v>
      </c>
      <c r="CT27" s="273">
        <v>79</v>
      </c>
      <c r="CU27" s="273">
        <v>49</v>
      </c>
      <c r="CV27" s="273">
        <v>67</v>
      </c>
      <c r="CW27" s="273">
        <v>58</v>
      </c>
      <c r="CX27" s="273">
        <v>46</v>
      </c>
      <c r="CY27" s="273">
        <v>27</v>
      </c>
      <c r="CZ27" s="273">
        <v>36</v>
      </c>
      <c r="DA27" s="273">
        <v>5</v>
      </c>
      <c r="DB27" s="273">
        <v>6</v>
      </c>
      <c r="DC27" s="273">
        <v>5</v>
      </c>
      <c r="DD27" s="273">
        <v>51</v>
      </c>
      <c r="DE27" s="273">
        <v>33</v>
      </c>
      <c r="DF27" s="273">
        <v>42</v>
      </c>
      <c r="DG27" s="273">
        <v>53</v>
      </c>
      <c r="DH27" s="273">
        <v>69</v>
      </c>
      <c r="DI27" s="273">
        <v>61</v>
      </c>
      <c r="DJ27" s="273">
        <v>42</v>
      </c>
      <c r="DK27" s="273">
        <v>27</v>
      </c>
      <c r="DL27" s="273">
        <v>35</v>
      </c>
      <c r="DM27" s="273">
        <v>5</v>
      </c>
      <c r="DN27" s="273">
        <v>4</v>
      </c>
      <c r="DO27" s="273">
        <v>4</v>
      </c>
      <c r="DP27" s="273">
        <v>47</v>
      </c>
      <c r="DQ27" s="273">
        <v>31</v>
      </c>
      <c r="DR27" s="273">
        <v>39</v>
      </c>
      <c r="DS27" s="273">
        <v>48</v>
      </c>
      <c r="DT27" s="273">
        <v>61</v>
      </c>
      <c r="DU27" s="273">
        <v>54</v>
      </c>
      <c r="DV27" s="273">
        <v>47</v>
      </c>
      <c r="DW27" s="273">
        <v>33</v>
      </c>
      <c r="DX27" s="273">
        <v>40</v>
      </c>
      <c r="DY27" s="273">
        <v>5</v>
      </c>
      <c r="DZ27" s="273">
        <v>7</v>
      </c>
      <c r="EA27" s="273">
        <v>6</v>
      </c>
      <c r="EB27" s="273">
        <v>52</v>
      </c>
      <c r="EC27" s="273">
        <v>39</v>
      </c>
      <c r="ED27" s="273">
        <v>46</v>
      </c>
      <c r="EE27" s="273">
        <v>43</v>
      </c>
      <c r="EF27" s="273">
        <v>51</v>
      </c>
      <c r="EG27" s="273">
        <v>47</v>
      </c>
      <c r="EH27" s="273">
        <v>52</v>
      </c>
      <c r="EI27" s="273">
        <v>43</v>
      </c>
      <c r="EJ27" s="273">
        <v>47</v>
      </c>
      <c r="EK27" s="273">
        <v>5</v>
      </c>
      <c r="EL27" s="273">
        <v>5</v>
      </c>
      <c r="EM27" s="273">
        <v>5</v>
      </c>
      <c r="EN27" s="273">
        <v>57</v>
      </c>
      <c r="EO27" s="273">
        <v>49</v>
      </c>
      <c r="EP27" s="273">
        <v>53</v>
      </c>
      <c r="EQ27" s="273">
        <v>23</v>
      </c>
      <c r="ER27" s="273">
        <v>34</v>
      </c>
      <c r="ES27" s="273">
        <v>29</v>
      </c>
      <c r="ET27" s="273">
        <v>70</v>
      </c>
      <c r="EU27" s="273">
        <v>60</v>
      </c>
      <c r="EV27" s="273">
        <v>65</v>
      </c>
      <c r="EW27" s="273">
        <v>7</v>
      </c>
      <c r="EX27" s="273">
        <v>5</v>
      </c>
      <c r="EY27" s="273">
        <v>6</v>
      </c>
      <c r="EZ27" s="273">
        <v>77</v>
      </c>
      <c r="FA27" s="273">
        <v>66</v>
      </c>
      <c r="FB27" s="273">
        <v>71</v>
      </c>
      <c r="FC27" s="273">
        <v>27</v>
      </c>
      <c r="FD27" s="273">
        <v>36</v>
      </c>
      <c r="FE27" s="273">
        <v>32</v>
      </c>
      <c r="FF27" s="273">
        <v>66</v>
      </c>
      <c r="FG27" s="273">
        <v>58</v>
      </c>
      <c r="FH27" s="273">
        <v>62</v>
      </c>
      <c r="FI27" s="273">
        <v>7</v>
      </c>
      <c r="FJ27" s="273">
        <v>5</v>
      </c>
      <c r="FK27" s="273">
        <v>6</v>
      </c>
      <c r="FL27" s="273">
        <v>73</v>
      </c>
      <c r="FM27" s="273">
        <v>64</v>
      </c>
      <c r="FN27" s="273">
        <v>68</v>
      </c>
      <c r="FO27" s="273">
        <v>18</v>
      </c>
      <c r="FP27" s="273">
        <v>24</v>
      </c>
      <c r="FQ27" s="273">
        <v>21</v>
      </c>
      <c r="FR27" s="273">
        <v>77</v>
      </c>
      <c r="FS27" s="273">
        <v>69</v>
      </c>
      <c r="FT27" s="273">
        <v>73</v>
      </c>
      <c r="FU27" s="273">
        <v>5</v>
      </c>
      <c r="FV27" s="273">
        <v>7</v>
      </c>
      <c r="FW27" s="273">
        <v>6</v>
      </c>
      <c r="FX27" s="273">
        <v>82</v>
      </c>
      <c r="FY27" s="273">
        <v>76</v>
      </c>
      <c r="FZ27" s="273">
        <v>79</v>
      </c>
      <c r="GA27" s="273">
        <v>18</v>
      </c>
      <c r="GB27" s="273">
        <v>31</v>
      </c>
      <c r="GC27" s="273">
        <v>24</v>
      </c>
      <c r="GD27" s="273">
        <v>72</v>
      </c>
      <c r="GE27" s="273">
        <v>65</v>
      </c>
      <c r="GF27" s="273">
        <v>68</v>
      </c>
      <c r="GG27" s="273">
        <v>11</v>
      </c>
      <c r="GH27" s="273">
        <v>4</v>
      </c>
      <c r="GI27" s="273">
        <v>7</v>
      </c>
      <c r="GJ27" s="273">
        <v>82</v>
      </c>
      <c r="GK27" s="273">
        <v>69</v>
      </c>
      <c r="GL27" s="273">
        <v>76</v>
      </c>
      <c r="GM27" s="273">
        <v>19</v>
      </c>
      <c r="GN27" s="273">
        <v>29</v>
      </c>
      <c r="GO27" s="273">
        <v>24</v>
      </c>
      <c r="GP27" s="273">
        <v>73</v>
      </c>
      <c r="GQ27" s="273">
        <v>67</v>
      </c>
      <c r="GR27" s="273">
        <v>70</v>
      </c>
      <c r="GS27" s="273">
        <v>8</v>
      </c>
      <c r="GT27" s="273">
        <v>4</v>
      </c>
      <c r="GU27" s="273">
        <v>6</v>
      </c>
      <c r="GV27" s="273">
        <v>81</v>
      </c>
      <c r="GW27" s="273">
        <v>71</v>
      </c>
      <c r="GX27" s="273">
        <v>76</v>
      </c>
    </row>
    <row r="28" spans="2:206" x14ac:dyDescent="0.35">
      <c r="B28" t="s">
        <v>241</v>
      </c>
      <c r="C28" s="273">
        <v>7</v>
      </c>
      <c r="D28" s="273">
        <v>15</v>
      </c>
      <c r="E28" s="273">
        <v>11</v>
      </c>
      <c r="F28" s="273">
        <v>59</v>
      </c>
      <c r="G28" s="273">
        <v>62</v>
      </c>
      <c r="H28" s="273">
        <v>61</v>
      </c>
      <c r="I28" s="273">
        <v>34</v>
      </c>
      <c r="J28" s="273">
        <v>23</v>
      </c>
      <c r="K28" s="273">
        <v>28</v>
      </c>
      <c r="L28" s="273">
        <v>93</v>
      </c>
      <c r="M28" s="273">
        <v>85</v>
      </c>
      <c r="N28" s="273">
        <v>89</v>
      </c>
      <c r="O28" s="273">
        <v>7</v>
      </c>
      <c r="P28" s="273">
        <v>15</v>
      </c>
      <c r="Q28" s="273">
        <v>11</v>
      </c>
      <c r="R28" s="273">
        <v>60</v>
      </c>
      <c r="S28" s="273">
        <v>60</v>
      </c>
      <c r="T28" s="273">
        <v>60</v>
      </c>
      <c r="U28" s="273">
        <v>33</v>
      </c>
      <c r="V28" s="273">
        <v>25</v>
      </c>
      <c r="W28" s="273">
        <v>29</v>
      </c>
      <c r="X28" s="273">
        <v>93</v>
      </c>
      <c r="Y28" s="273">
        <v>85</v>
      </c>
      <c r="Z28" s="273">
        <v>89</v>
      </c>
      <c r="AA28" s="273">
        <v>8</v>
      </c>
      <c r="AB28" s="273">
        <v>15</v>
      </c>
      <c r="AC28" s="273">
        <v>12</v>
      </c>
      <c r="AD28" s="273">
        <v>65</v>
      </c>
      <c r="AE28" s="273">
        <v>64</v>
      </c>
      <c r="AF28" s="273">
        <v>65</v>
      </c>
      <c r="AG28" s="273">
        <v>27</v>
      </c>
      <c r="AH28" s="273">
        <v>21</v>
      </c>
      <c r="AI28" s="273">
        <v>24</v>
      </c>
      <c r="AJ28" s="273">
        <v>92</v>
      </c>
      <c r="AK28" s="273">
        <v>85</v>
      </c>
      <c r="AL28" s="273">
        <v>88</v>
      </c>
      <c r="AM28" s="273">
        <v>4</v>
      </c>
      <c r="AN28" s="273">
        <v>11</v>
      </c>
      <c r="AO28" s="273">
        <v>8</v>
      </c>
      <c r="AP28" s="273">
        <v>67</v>
      </c>
      <c r="AQ28" s="273">
        <v>73</v>
      </c>
      <c r="AR28" s="273">
        <v>70</v>
      </c>
      <c r="AS28" s="273">
        <v>29</v>
      </c>
      <c r="AT28" s="273">
        <v>16</v>
      </c>
      <c r="AU28" s="273">
        <v>22</v>
      </c>
      <c r="AV28" s="273">
        <v>96</v>
      </c>
      <c r="AW28" s="273">
        <v>89</v>
      </c>
      <c r="AX28" s="273">
        <v>92</v>
      </c>
      <c r="AY28" s="273">
        <v>4</v>
      </c>
      <c r="AZ28" s="273">
        <v>9</v>
      </c>
      <c r="BA28" s="273">
        <v>7</v>
      </c>
      <c r="BB28" s="273">
        <v>67</v>
      </c>
      <c r="BC28" s="273">
        <v>71</v>
      </c>
      <c r="BD28" s="273">
        <v>69</v>
      </c>
      <c r="BE28" s="273">
        <v>29</v>
      </c>
      <c r="BF28" s="273">
        <v>20</v>
      </c>
      <c r="BG28" s="273">
        <v>24</v>
      </c>
      <c r="BH28" s="273">
        <v>96</v>
      </c>
      <c r="BI28" s="273">
        <v>91</v>
      </c>
      <c r="BJ28" s="273">
        <v>93</v>
      </c>
      <c r="BK28" s="273">
        <v>6</v>
      </c>
      <c r="BL28" s="273">
        <v>12</v>
      </c>
      <c r="BM28" s="273">
        <v>9</v>
      </c>
      <c r="BN28" s="273">
        <v>69</v>
      </c>
      <c r="BO28" s="273">
        <v>69</v>
      </c>
      <c r="BP28" s="273">
        <v>69</v>
      </c>
      <c r="BQ28" s="273">
        <v>25</v>
      </c>
      <c r="BR28" s="273">
        <v>18</v>
      </c>
      <c r="BS28" s="273">
        <v>22</v>
      </c>
      <c r="BT28" s="273">
        <v>94</v>
      </c>
      <c r="BU28" s="273">
        <v>88</v>
      </c>
      <c r="BV28" s="273">
        <v>91</v>
      </c>
      <c r="BW28" s="273">
        <v>5</v>
      </c>
      <c r="BX28" s="273">
        <v>13</v>
      </c>
      <c r="BY28" s="273">
        <v>9</v>
      </c>
      <c r="BZ28" s="273">
        <v>69</v>
      </c>
      <c r="CA28" s="273">
        <v>72</v>
      </c>
      <c r="CB28" s="273">
        <v>70</v>
      </c>
      <c r="CC28" s="273">
        <v>26</v>
      </c>
      <c r="CD28" s="273">
        <v>15</v>
      </c>
      <c r="CE28" s="273">
        <v>20</v>
      </c>
      <c r="CF28" s="273">
        <v>95</v>
      </c>
      <c r="CG28" s="273">
        <v>87</v>
      </c>
      <c r="CH28" s="273">
        <v>91</v>
      </c>
      <c r="CI28" s="273">
        <v>5</v>
      </c>
      <c r="CJ28" s="273">
        <v>12</v>
      </c>
      <c r="CK28" s="273">
        <v>8</v>
      </c>
      <c r="CL28" s="273">
        <v>71</v>
      </c>
      <c r="CM28" s="273">
        <v>73</v>
      </c>
      <c r="CN28" s="273">
        <v>72</v>
      </c>
      <c r="CO28" s="273">
        <v>25</v>
      </c>
      <c r="CP28" s="273">
        <v>15</v>
      </c>
      <c r="CQ28" s="273">
        <v>20</v>
      </c>
      <c r="CR28" s="273">
        <v>95</v>
      </c>
      <c r="CS28" s="273">
        <v>88</v>
      </c>
      <c r="CT28" s="273">
        <v>92</v>
      </c>
      <c r="CU28" s="273">
        <v>13</v>
      </c>
      <c r="CV28" s="273">
        <v>23</v>
      </c>
      <c r="CW28" s="273">
        <v>18</v>
      </c>
      <c r="CX28" s="273">
        <v>59</v>
      </c>
      <c r="CY28" s="273">
        <v>54</v>
      </c>
      <c r="CZ28" s="273">
        <v>57</v>
      </c>
      <c r="DA28" s="273">
        <v>28</v>
      </c>
      <c r="DB28" s="273">
        <v>23</v>
      </c>
      <c r="DC28" s="273">
        <v>26</v>
      </c>
      <c r="DD28" s="273">
        <v>87</v>
      </c>
      <c r="DE28" s="273">
        <v>77</v>
      </c>
      <c r="DF28" s="273">
        <v>82</v>
      </c>
      <c r="DG28" s="273">
        <v>16</v>
      </c>
      <c r="DH28" s="273">
        <v>28</v>
      </c>
      <c r="DI28" s="273">
        <v>22</v>
      </c>
      <c r="DJ28" s="273">
        <v>64</v>
      </c>
      <c r="DK28" s="273">
        <v>60</v>
      </c>
      <c r="DL28" s="273">
        <v>62</v>
      </c>
      <c r="DM28" s="273">
        <v>20</v>
      </c>
      <c r="DN28" s="273">
        <v>12</v>
      </c>
      <c r="DO28" s="273">
        <v>16</v>
      </c>
      <c r="DP28" s="273">
        <v>84</v>
      </c>
      <c r="DQ28" s="273">
        <v>72</v>
      </c>
      <c r="DR28" s="273">
        <v>78</v>
      </c>
      <c r="DS28" s="273">
        <v>13</v>
      </c>
      <c r="DT28" s="273">
        <v>20</v>
      </c>
      <c r="DU28" s="273">
        <v>17</v>
      </c>
      <c r="DV28" s="273">
        <v>68</v>
      </c>
      <c r="DW28" s="273">
        <v>57</v>
      </c>
      <c r="DX28" s="273">
        <v>62</v>
      </c>
      <c r="DY28" s="273">
        <v>19</v>
      </c>
      <c r="DZ28" s="273">
        <v>23</v>
      </c>
      <c r="EA28" s="273">
        <v>21</v>
      </c>
      <c r="EB28" s="273">
        <v>87</v>
      </c>
      <c r="EC28" s="273">
        <v>80</v>
      </c>
      <c r="ED28" s="273">
        <v>83</v>
      </c>
      <c r="EE28" s="273">
        <v>11</v>
      </c>
      <c r="EF28" s="273">
        <v>18</v>
      </c>
      <c r="EG28" s="273">
        <v>14</v>
      </c>
      <c r="EH28" s="273">
        <v>70</v>
      </c>
      <c r="EI28" s="273">
        <v>63</v>
      </c>
      <c r="EJ28" s="273">
        <v>66</v>
      </c>
      <c r="EK28" s="273">
        <v>19</v>
      </c>
      <c r="EL28" s="273">
        <v>20</v>
      </c>
      <c r="EM28" s="273">
        <v>19</v>
      </c>
      <c r="EN28" s="273">
        <v>89</v>
      </c>
      <c r="EO28" s="273">
        <v>82</v>
      </c>
      <c r="EP28" s="273">
        <v>86</v>
      </c>
      <c r="EQ28" s="273">
        <v>8</v>
      </c>
      <c r="ER28" s="273">
        <v>15</v>
      </c>
      <c r="ES28" s="273">
        <v>11</v>
      </c>
      <c r="ET28" s="273">
        <v>70</v>
      </c>
      <c r="EU28" s="273">
        <v>68</v>
      </c>
      <c r="EV28" s="273">
        <v>69</v>
      </c>
      <c r="EW28" s="273">
        <v>23</v>
      </c>
      <c r="EX28" s="273">
        <v>17</v>
      </c>
      <c r="EY28" s="273">
        <v>20</v>
      </c>
      <c r="EZ28" s="273">
        <v>92</v>
      </c>
      <c r="FA28" s="273">
        <v>85</v>
      </c>
      <c r="FB28" s="273">
        <v>89</v>
      </c>
      <c r="FC28" s="273">
        <v>8</v>
      </c>
      <c r="FD28" s="273">
        <v>15</v>
      </c>
      <c r="FE28" s="273">
        <v>12</v>
      </c>
      <c r="FF28" s="273">
        <v>73</v>
      </c>
      <c r="FG28" s="273">
        <v>65</v>
      </c>
      <c r="FH28" s="273">
        <v>69</v>
      </c>
      <c r="FI28" s="273">
        <v>19</v>
      </c>
      <c r="FJ28" s="273">
        <v>20</v>
      </c>
      <c r="FK28" s="273">
        <v>20</v>
      </c>
      <c r="FL28" s="273">
        <v>92</v>
      </c>
      <c r="FM28" s="273">
        <v>85</v>
      </c>
      <c r="FN28" s="273">
        <v>88</v>
      </c>
      <c r="FO28" s="273">
        <v>4</v>
      </c>
      <c r="FP28" s="273">
        <v>7</v>
      </c>
      <c r="FQ28" s="273">
        <v>6</v>
      </c>
      <c r="FR28" s="273">
        <v>81</v>
      </c>
      <c r="FS28" s="273">
        <v>74</v>
      </c>
      <c r="FT28" s="273">
        <v>77</v>
      </c>
      <c r="FU28" s="273">
        <v>15</v>
      </c>
      <c r="FV28" s="273">
        <v>18</v>
      </c>
      <c r="FW28" s="273">
        <v>17</v>
      </c>
      <c r="FX28" s="273">
        <v>96</v>
      </c>
      <c r="FY28" s="273">
        <v>93</v>
      </c>
      <c r="FZ28" s="273">
        <v>94</v>
      </c>
      <c r="GA28" s="273">
        <v>4</v>
      </c>
      <c r="GB28" s="273">
        <v>14</v>
      </c>
      <c r="GC28" s="273">
        <v>9</v>
      </c>
      <c r="GD28" s="273">
        <v>70</v>
      </c>
      <c r="GE28" s="273">
        <v>75</v>
      </c>
      <c r="GF28" s="273">
        <v>73</v>
      </c>
      <c r="GG28" s="273">
        <v>26</v>
      </c>
      <c r="GH28" s="273">
        <v>11</v>
      </c>
      <c r="GI28" s="273">
        <v>19</v>
      </c>
      <c r="GJ28" s="273">
        <v>96</v>
      </c>
      <c r="GK28" s="273">
        <v>86</v>
      </c>
      <c r="GL28" s="273">
        <v>91</v>
      </c>
      <c r="GM28" s="273">
        <v>5</v>
      </c>
      <c r="GN28" s="273">
        <v>15</v>
      </c>
      <c r="GO28" s="273">
        <v>10</v>
      </c>
      <c r="GP28" s="273">
        <v>72</v>
      </c>
      <c r="GQ28" s="273">
        <v>74</v>
      </c>
      <c r="GR28" s="273">
        <v>73</v>
      </c>
      <c r="GS28" s="273">
        <v>23</v>
      </c>
      <c r="GT28" s="273">
        <v>11</v>
      </c>
      <c r="GU28" s="273">
        <v>17</v>
      </c>
      <c r="GV28" s="273">
        <v>95</v>
      </c>
      <c r="GW28" s="273">
        <v>85</v>
      </c>
      <c r="GX28" s="273">
        <v>90</v>
      </c>
    </row>
    <row r="29" spans="2:206" x14ac:dyDescent="0.35">
      <c r="B29" t="s">
        <v>240</v>
      </c>
      <c r="C29" s="273">
        <v>8</v>
      </c>
      <c r="D29" s="273">
        <v>18</v>
      </c>
      <c r="E29" s="273">
        <v>13</v>
      </c>
      <c r="F29" s="273">
        <v>63</v>
      </c>
      <c r="G29" s="273">
        <v>64</v>
      </c>
      <c r="H29" s="273">
        <v>64</v>
      </c>
      <c r="I29" s="273">
        <v>28</v>
      </c>
      <c r="J29" s="273">
        <v>18</v>
      </c>
      <c r="K29" s="273">
        <v>23</v>
      </c>
      <c r="L29" s="273">
        <v>92</v>
      </c>
      <c r="M29" s="273">
        <v>82</v>
      </c>
      <c r="N29" s="273">
        <v>87</v>
      </c>
      <c r="O29" s="273">
        <v>9</v>
      </c>
      <c r="P29" s="273">
        <v>18</v>
      </c>
      <c r="Q29" s="273">
        <v>14</v>
      </c>
      <c r="R29" s="273">
        <v>64</v>
      </c>
      <c r="S29" s="273">
        <v>61</v>
      </c>
      <c r="T29" s="273">
        <v>62</v>
      </c>
      <c r="U29" s="273">
        <v>28</v>
      </c>
      <c r="V29" s="273">
        <v>21</v>
      </c>
      <c r="W29" s="273">
        <v>24</v>
      </c>
      <c r="X29" s="273">
        <v>91</v>
      </c>
      <c r="Y29" s="273">
        <v>82</v>
      </c>
      <c r="Z29" s="273">
        <v>86</v>
      </c>
      <c r="AA29" s="273">
        <v>9</v>
      </c>
      <c r="AB29" s="273">
        <v>19</v>
      </c>
      <c r="AC29" s="273">
        <v>14</v>
      </c>
      <c r="AD29" s="273">
        <v>68</v>
      </c>
      <c r="AE29" s="273">
        <v>64</v>
      </c>
      <c r="AF29" s="273">
        <v>66</v>
      </c>
      <c r="AG29" s="273">
        <v>23</v>
      </c>
      <c r="AH29" s="273">
        <v>17</v>
      </c>
      <c r="AI29" s="273">
        <v>20</v>
      </c>
      <c r="AJ29" s="273">
        <v>91</v>
      </c>
      <c r="AK29" s="273">
        <v>81</v>
      </c>
      <c r="AL29" s="273">
        <v>86</v>
      </c>
      <c r="AM29" s="273">
        <v>5</v>
      </c>
      <c r="AN29" s="273">
        <v>14</v>
      </c>
      <c r="AO29" s="273">
        <v>9</v>
      </c>
      <c r="AP29" s="273">
        <v>71</v>
      </c>
      <c r="AQ29" s="273">
        <v>70</v>
      </c>
      <c r="AR29" s="273">
        <v>70</v>
      </c>
      <c r="AS29" s="273">
        <v>25</v>
      </c>
      <c r="AT29" s="273">
        <v>16</v>
      </c>
      <c r="AU29" s="273">
        <v>20</v>
      </c>
      <c r="AV29" s="273">
        <v>95</v>
      </c>
      <c r="AW29" s="273">
        <v>86</v>
      </c>
      <c r="AX29" s="273">
        <v>91</v>
      </c>
      <c r="AY29" s="273">
        <v>5</v>
      </c>
      <c r="AZ29" s="273">
        <v>11</v>
      </c>
      <c r="BA29" s="273">
        <v>8</v>
      </c>
      <c r="BB29" s="273">
        <v>71</v>
      </c>
      <c r="BC29" s="273">
        <v>71</v>
      </c>
      <c r="BD29" s="273">
        <v>71</v>
      </c>
      <c r="BE29" s="273">
        <v>24</v>
      </c>
      <c r="BF29" s="273">
        <v>18</v>
      </c>
      <c r="BG29" s="273">
        <v>21</v>
      </c>
      <c r="BH29" s="273">
        <v>95</v>
      </c>
      <c r="BI29" s="273">
        <v>89</v>
      </c>
      <c r="BJ29" s="273">
        <v>92</v>
      </c>
      <c r="BK29" s="273">
        <v>7</v>
      </c>
      <c r="BL29" s="273">
        <v>14</v>
      </c>
      <c r="BM29" s="273">
        <v>10</v>
      </c>
      <c r="BN29" s="273">
        <v>71</v>
      </c>
      <c r="BO29" s="273">
        <v>70</v>
      </c>
      <c r="BP29" s="273">
        <v>70</v>
      </c>
      <c r="BQ29" s="273">
        <v>23</v>
      </c>
      <c r="BR29" s="273">
        <v>16</v>
      </c>
      <c r="BS29" s="273">
        <v>19</v>
      </c>
      <c r="BT29" s="273">
        <v>93</v>
      </c>
      <c r="BU29" s="273">
        <v>86</v>
      </c>
      <c r="BV29" s="273">
        <v>90</v>
      </c>
      <c r="BW29" s="273">
        <v>7</v>
      </c>
      <c r="BX29" s="273">
        <v>17</v>
      </c>
      <c r="BY29" s="273">
        <v>12</v>
      </c>
      <c r="BZ29" s="273">
        <v>72</v>
      </c>
      <c r="CA29" s="273">
        <v>71</v>
      </c>
      <c r="CB29" s="273">
        <v>71</v>
      </c>
      <c r="CC29" s="273">
        <v>21</v>
      </c>
      <c r="CD29" s="273">
        <v>12</v>
      </c>
      <c r="CE29" s="273">
        <v>17</v>
      </c>
      <c r="CF29" s="273">
        <v>93</v>
      </c>
      <c r="CG29" s="273">
        <v>83</v>
      </c>
      <c r="CH29" s="273">
        <v>88</v>
      </c>
      <c r="CI29" s="273">
        <v>6</v>
      </c>
      <c r="CJ29" s="273">
        <v>15</v>
      </c>
      <c r="CK29" s="273">
        <v>11</v>
      </c>
      <c r="CL29" s="273">
        <v>73</v>
      </c>
      <c r="CM29" s="273">
        <v>72</v>
      </c>
      <c r="CN29" s="273">
        <v>72</v>
      </c>
      <c r="CO29" s="273">
        <v>21</v>
      </c>
      <c r="CP29" s="273">
        <v>13</v>
      </c>
      <c r="CQ29" s="273">
        <v>17</v>
      </c>
      <c r="CR29" s="273">
        <v>94</v>
      </c>
      <c r="CS29" s="273">
        <v>85</v>
      </c>
      <c r="CT29" s="273">
        <v>89</v>
      </c>
      <c r="CU29" s="273">
        <v>16</v>
      </c>
      <c r="CV29" s="273">
        <v>28</v>
      </c>
      <c r="CW29" s="273">
        <v>22</v>
      </c>
      <c r="CX29" s="273">
        <v>60</v>
      </c>
      <c r="CY29" s="273">
        <v>54</v>
      </c>
      <c r="CZ29" s="273">
        <v>57</v>
      </c>
      <c r="DA29" s="273">
        <v>24</v>
      </c>
      <c r="DB29" s="273">
        <v>18</v>
      </c>
      <c r="DC29" s="273">
        <v>21</v>
      </c>
      <c r="DD29" s="273">
        <v>84</v>
      </c>
      <c r="DE29" s="273">
        <v>72</v>
      </c>
      <c r="DF29" s="273">
        <v>78</v>
      </c>
      <c r="DG29" s="273">
        <v>19</v>
      </c>
      <c r="DH29" s="273">
        <v>34</v>
      </c>
      <c r="DI29" s="273">
        <v>26</v>
      </c>
      <c r="DJ29" s="273">
        <v>66</v>
      </c>
      <c r="DK29" s="273">
        <v>57</v>
      </c>
      <c r="DL29" s="273">
        <v>61</v>
      </c>
      <c r="DM29" s="273">
        <v>15</v>
      </c>
      <c r="DN29" s="273">
        <v>9</v>
      </c>
      <c r="DO29" s="273">
        <v>12</v>
      </c>
      <c r="DP29" s="273">
        <v>81</v>
      </c>
      <c r="DQ29" s="273">
        <v>66</v>
      </c>
      <c r="DR29" s="273">
        <v>74</v>
      </c>
      <c r="DS29" s="273">
        <v>16</v>
      </c>
      <c r="DT29" s="273">
        <v>24</v>
      </c>
      <c r="DU29" s="273">
        <v>20</v>
      </c>
      <c r="DV29" s="273">
        <v>69</v>
      </c>
      <c r="DW29" s="273">
        <v>59</v>
      </c>
      <c r="DX29" s="273">
        <v>64</v>
      </c>
      <c r="DY29" s="273">
        <v>15</v>
      </c>
      <c r="DZ29" s="273">
        <v>17</v>
      </c>
      <c r="EA29" s="273">
        <v>16</v>
      </c>
      <c r="EB29" s="273">
        <v>84</v>
      </c>
      <c r="EC29" s="273">
        <v>76</v>
      </c>
      <c r="ED29" s="273">
        <v>80</v>
      </c>
      <c r="EE29" s="273">
        <v>13</v>
      </c>
      <c r="EF29" s="273">
        <v>21</v>
      </c>
      <c r="EG29" s="273">
        <v>17</v>
      </c>
      <c r="EH29" s="273">
        <v>73</v>
      </c>
      <c r="EI29" s="273">
        <v>65</v>
      </c>
      <c r="EJ29" s="273">
        <v>69</v>
      </c>
      <c r="EK29" s="273">
        <v>14</v>
      </c>
      <c r="EL29" s="273">
        <v>15</v>
      </c>
      <c r="EM29" s="273">
        <v>15</v>
      </c>
      <c r="EN29" s="273">
        <v>87</v>
      </c>
      <c r="EO29" s="273">
        <v>79</v>
      </c>
      <c r="EP29" s="273">
        <v>83</v>
      </c>
      <c r="EQ29" s="273">
        <v>9</v>
      </c>
      <c r="ER29" s="273">
        <v>18</v>
      </c>
      <c r="ES29" s="273">
        <v>14</v>
      </c>
      <c r="ET29" s="273">
        <v>74</v>
      </c>
      <c r="EU29" s="273">
        <v>69</v>
      </c>
      <c r="EV29" s="273">
        <v>71</v>
      </c>
      <c r="EW29" s="273">
        <v>17</v>
      </c>
      <c r="EX29" s="273">
        <v>13</v>
      </c>
      <c r="EY29" s="273">
        <v>15</v>
      </c>
      <c r="EZ29" s="273">
        <v>91</v>
      </c>
      <c r="FA29" s="273">
        <v>82</v>
      </c>
      <c r="FB29" s="273">
        <v>86</v>
      </c>
      <c r="FC29" s="273">
        <v>9</v>
      </c>
      <c r="FD29" s="273">
        <v>17</v>
      </c>
      <c r="FE29" s="273">
        <v>13</v>
      </c>
      <c r="FF29" s="273">
        <v>75</v>
      </c>
      <c r="FG29" s="273">
        <v>68</v>
      </c>
      <c r="FH29" s="273">
        <v>72</v>
      </c>
      <c r="FI29" s="273">
        <v>16</v>
      </c>
      <c r="FJ29" s="273">
        <v>15</v>
      </c>
      <c r="FK29" s="273">
        <v>15</v>
      </c>
      <c r="FL29" s="273">
        <v>91</v>
      </c>
      <c r="FM29" s="273">
        <v>83</v>
      </c>
      <c r="FN29" s="273">
        <v>87</v>
      </c>
      <c r="FO29" s="273">
        <v>5</v>
      </c>
      <c r="FP29" s="273">
        <v>9</v>
      </c>
      <c r="FQ29" s="273">
        <v>7</v>
      </c>
      <c r="FR29" s="273">
        <v>82</v>
      </c>
      <c r="FS29" s="273">
        <v>75</v>
      </c>
      <c r="FT29" s="273">
        <v>79</v>
      </c>
      <c r="FU29" s="273">
        <v>13</v>
      </c>
      <c r="FV29" s="273">
        <v>16</v>
      </c>
      <c r="FW29" s="273">
        <v>14</v>
      </c>
      <c r="FX29" s="273">
        <v>95</v>
      </c>
      <c r="FY29" s="273">
        <v>91</v>
      </c>
      <c r="FZ29" s="273">
        <v>93</v>
      </c>
      <c r="GA29" s="273">
        <v>4</v>
      </c>
      <c r="GB29" s="273">
        <v>16</v>
      </c>
      <c r="GC29" s="273">
        <v>10</v>
      </c>
      <c r="GD29" s="273">
        <v>75</v>
      </c>
      <c r="GE29" s="273">
        <v>75</v>
      </c>
      <c r="GF29" s="273">
        <v>75</v>
      </c>
      <c r="GG29" s="273">
        <v>21</v>
      </c>
      <c r="GH29" s="273">
        <v>9</v>
      </c>
      <c r="GI29" s="273">
        <v>15</v>
      </c>
      <c r="GJ29" s="273">
        <v>96</v>
      </c>
      <c r="GK29" s="273">
        <v>84</v>
      </c>
      <c r="GL29" s="273">
        <v>90</v>
      </c>
      <c r="GM29" s="273">
        <v>5</v>
      </c>
      <c r="GN29" s="273">
        <v>17</v>
      </c>
      <c r="GO29" s="273">
        <v>11</v>
      </c>
      <c r="GP29" s="273">
        <v>76</v>
      </c>
      <c r="GQ29" s="273">
        <v>75</v>
      </c>
      <c r="GR29" s="273">
        <v>75</v>
      </c>
      <c r="GS29" s="273">
        <v>19</v>
      </c>
      <c r="GT29" s="273">
        <v>9</v>
      </c>
      <c r="GU29" s="273">
        <v>14</v>
      </c>
      <c r="GV29" s="273">
        <v>95</v>
      </c>
      <c r="GW29" s="273">
        <v>83</v>
      </c>
      <c r="GX29" s="273">
        <v>89</v>
      </c>
    </row>
    <row r="30" spans="2:206" x14ac:dyDescent="0.35">
      <c r="B30" t="s">
        <v>239</v>
      </c>
      <c r="C30" s="273">
        <v>8</v>
      </c>
      <c r="D30" s="273">
        <v>19</v>
      </c>
      <c r="E30" s="273">
        <v>14</v>
      </c>
      <c r="F30" s="273">
        <v>65</v>
      </c>
      <c r="G30" s="273">
        <v>67</v>
      </c>
      <c r="H30" s="273">
        <v>66</v>
      </c>
      <c r="I30" s="273">
        <v>26</v>
      </c>
      <c r="J30" s="273">
        <v>14</v>
      </c>
      <c r="K30" s="273">
        <v>20</v>
      </c>
      <c r="L30" s="273">
        <v>92</v>
      </c>
      <c r="M30" s="273">
        <v>81</v>
      </c>
      <c r="N30" s="273">
        <v>86</v>
      </c>
      <c r="O30" s="273">
        <v>8</v>
      </c>
      <c r="P30" s="273">
        <v>17</v>
      </c>
      <c r="Q30" s="273">
        <v>13</v>
      </c>
      <c r="R30" s="273">
        <v>65</v>
      </c>
      <c r="S30" s="273">
        <v>67</v>
      </c>
      <c r="T30" s="273">
        <v>66</v>
      </c>
      <c r="U30" s="273">
        <v>26</v>
      </c>
      <c r="V30" s="273">
        <v>16</v>
      </c>
      <c r="W30" s="273">
        <v>21</v>
      </c>
      <c r="X30" s="273">
        <v>92</v>
      </c>
      <c r="Y30" s="273">
        <v>83</v>
      </c>
      <c r="Z30" s="273">
        <v>87</v>
      </c>
      <c r="AA30" s="273">
        <v>9</v>
      </c>
      <c r="AB30" s="273">
        <v>17</v>
      </c>
      <c r="AC30" s="273">
        <v>13</v>
      </c>
      <c r="AD30" s="273">
        <v>69</v>
      </c>
      <c r="AE30" s="273">
        <v>69</v>
      </c>
      <c r="AF30" s="273">
        <v>69</v>
      </c>
      <c r="AG30" s="273">
        <v>23</v>
      </c>
      <c r="AH30" s="273">
        <v>14</v>
      </c>
      <c r="AI30" s="273">
        <v>18</v>
      </c>
      <c r="AJ30" s="273">
        <v>91</v>
      </c>
      <c r="AK30" s="273">
        <v>83</v>
      </c>
      <c r="AL30" s="273">
        <v>87</v>
      </c>
      <c r="AM30" s="273">
        <v>6</v>
      </c>
      <c r="AN30" s="273">
        <v>16</v>
      </c>
      <c r="AO30" s="273">
        <v>11</v>
      </c>
      <c r="AP30" s="273">
        <v>73</v>
      </c>
      <c r="AQ30" s="273">
        <v>73</v>
      </c>
      <c r="AR30" s="273">
        <v>73</v>
      </c>
      <c r="AS30" s="273">
        <v>22</v>
      </c>
      <c r="AT30" s="273">
        <v>12</v>
      </c>
      <c r="AU30" s="273">
        <v>17</v>
      </c>
      <c r="AV30" s="273">
        <v>94</v>
      </c>
      <c r="AW30" s="273">
        <v>84</v>
      </c>
      <c r="AX30" s="273">
        <v>89</v>
      </c>
      <c r="AY30" s="273">
        <v>5</v>
      </c>
      <c r="AZ30" s="273">
        <v>11</v>
      </c>
      <c r="BA30" s="273">
        <v>8</v>
      </c>
      <c r="BB30" s="273">
        <v>72</v>
      </c>
      <c r="BC30" s="273">
        <v>75</v>
      </c>
      <c r="BD30" s="273">
        <v>74</v>
      </c>
      <c r="BE30" s="273">
        <v>23</v>
      </c>
      <c r="BF30" s="273">
        <v>14</v>
      </c>
      <c r="BG30" s="273">
        <v>18</v>
      </c>
      <c r="BH30" s="273">
        <v>95</v>
      </c>
      <c r="BI30" s="273">
        <v>89</v>
      </c>
      <c r="BJ30" s="273">
        <v>92</v>
      </c>
      <c r="BK30" s="273">
        <v>7</v>
      </c>
      <c r="BL30" s="273">
        <v>15</v>
      </c>
      <c r="BM30" s="273">
        <v>11</v>
      </c>
      <c r="BN30" s="273">
        <v>72</v>
      </c>
      <c r="BO30" s="273">
        <v>72</v>
      </c>
      <c r="BP30" s="273">
        <v>72</v>
      </c>
      <c r="BQ30" s="273">
        <v>21</v>
      </c>
      <c r="BR30" s="273">
        <v>13</v>
      </c>
      <c r="BS30" s="273">
        <v>17</v>
      </c>
      <c r="BT30" s="273">
        <v>93</v>
      </c>
      <c r="BU30" s="273">
        <v>85</v>
      </c>
      <c r="BV30" s="273">
        <v>89</v>
      </c>
      <c r="BW30" s="273">
        <v>8</v>
      </c>
      <c r="BX30" s="273">
        <v>19</v>
      </c>
      <c r="BY30" s="273">
        <v>13</v>
      </c>
      <c r="BZ30" s="273">
        <v>73</v>
      </c>
      <c r="CA30" s="273">
        <v>72</v>
      </c>
      <c r="CB30" s="273">
        <v>73</v>
      </c>
      <c r="CC30" s="273">
        <v>19</v>
      </c>
      <c r="CD30" s="273">
        <v>9</v>
      </c>
      <c r="CE30" s="273">
        <v>14</v>
      </c>
      <c r="CF30" s="273">
        <v>92</v>
      </c>
      <c r="CG30" s="273">
        <v>81</v>
      </c>
      <c r="CH30" s="273">
        <v>87</v>
      </c>
      <c r="CI30" s="273">
        <v>6</v>
      </c>
      <c r="CJ30" s="273">
        <v>16</v>
      </c>
      <c r="CK30" s="273">
        <v>11</v>
      </c>
      <c r="CL30" s="273">
        <v>75</v>
      </c>
      <c r="CM30" s="273">
        <v>74</v>
      </c>
      <c r="CN30" s="273">
        <v>75</v>
      </c>
      <c r="CO30" s="273">
        <v>19</v>
      </c>
      <c r="CP30" s="273">
        <v>10</v>
      </c>
      <c r="CQ30" s="273">
        <v>14</v>
      </c>
      <c r="CR30" s="273">
        <v>94</v>
      </c>
      <c r="CS30" s="273">
        <v>84</v>
      </c>
      <c r="CT30" s="273">
        <v>89</v>
      </c>
      <c r="CU30" s="273">
        <v>19</v>
      </c>
      <c r="CV30" s="273">
        <v>31</v>
      </c>
      <c r="CW30" s="273">
        <v>25</v>
      </c>
      <c r="CX30" s="273">
        <v>63</v>
      </c>
      <c r="CY30" s="273">
        <v>56</v>
      </c>
      <c r="CZ30" s="273">
        <v>59</v>
      </c>
      <c r="DA30" s="273">
        <v>18</v>
      </c>
      <c r="DB30" s="273">
        <v>13</v>
      </c>
      <c r="DC30" s="273">
        <v>16</v>
      </c>
      <c r="DD30" s="273">
        <v>81</v>
      </c>
      <c r="DE30" s="273">
        <v>69</v>
      </c>
      <c r="DF30" s="273">
        <v>75</v>
      </c>
      <c r="DG30" s="273">
        <v>22</v>
      </c>
      <c r="DH30" s="273">
        <v>38</v>
      </c>
      <c r="DI30" s="273">
        <v>30</v>
      </c>
      <c r="DJ30" s="273">
        <v>65</v>
      </c>
      <c r="DK30" s="273">
        <v>57</v>
      </c>
      <c r="DL30" s="273">
        <v>61</v>
      </c>
      <c r="DM30" s="273">
        <v>13</v>
      </c>
      <c r="DN30" s="273">
        <v>5</v>
      </c>
      <c r="DO30" s="273">
        <v>9</v>
      </c>
      <c r="DP30" s="273">
        <v>78</v>
      </c>
      <c r="DQ30" s="273">
        <v>62</v>
      </c>
      <c r="DR30" s="273">
        <v>70</v>
      </c>
      <c r="DS30" s="273">
        <v>19</v>
      </c>
      <c r="DT30" s="273">
        <v>28</v>
      </c>
      <c r="DU30" s="273">
        <v>23</v>
      </c>
      <c r="DV30" s="273">
        <v>69</v>
      </c>
      <c r="DW30" s="273">
        <v>61</v>
      </c>
      <c r="DX30" s="273">
        <v>65</v>
      </c>
      <c r="DY30" s="273">
        <v>13</v>
      </c>
      <c r="DZ30" s="273">
        <v>12</v>
      </c>
      <c r="EA30" s="273">
        <v>12</v>
      </c>
      <c r="EB30" s="273">
        <v>81</v>
      </c>
      <c r="EC30" s="273">
        <v>72</v>
      </c>
      <c r="ED30" s="273">
        <v>77</v>
      </c>
      <c r="EE30" s="273">
        <v>15</v>
      </c>
      <c r="EF30" s="273">
        <v>23</v>
      </c>
      <c r="EG30" s="273">
        <v>19</v>
      </c>
      <c r="EH30" s="273">
        <v>72</v>
      </c>
      <c r="EI30" s="273">
        <v>65</v>
      </c>
      <c r="EJ30" s="273">
        <v>69</v>
      </c>
      <c r="EK30" s="273">
        <v>13</v>
      </c>
      <c r="EL30" s="273">
        <v>11</v>
      </c>
      <c r="EM30" s="273">
        <v>12</v>
      </c>
      <c r="EN30" s="273">
        <v>85</v>
      </c>
      <c r="EO30" s="273">
        <v>77</v>
      </c>
      <c r="EP30" s="273">
        <v>81</v>
      </c>
      <c r="EQ30" s="273">
        <v>9</v>
      </c>
      <c r="ER30" s="273">
        <v>18</v>
      </c>
      <c r="ES30" s="273">
        <v>13</v>
      </c>
      <c r="ET30" s="273">
        <v>77</v>
      </c>
      <c r="EU30" s="273">
        <v>73</v>
      </c>
      <c r="EV30" s="273">
        <v>75</v>
      </c>
      <c r="EW30" s="273">
        <v>14</v>
      </c>
      <c r="EX30" s="273">
        <v>9</v>
      </c>
      <c r="EY30" s="273">
        <v>12</v>
      </c>
      <c r="EZ30" s="273">
        <v>91</v>
      </c>
      <c r="FA30" s="273">
        <v>82</v>
      </c>
      <c r="FB30" s="273">
        <v>87</v>
      </c>
      <c r="FC30" s="273">
        <v>10</v>
      </c>
      <c r="FD30" s="273">
        <v>17</v>
      </c>
      <c r="FE30" s="273">
        <v>14</v>
      </c>
      <c r="FF30" s="273">
        <v>77</v>
      </c>
      <c r="FG30" s="273">
        <v>71</v>
      </c>
      <c r="FH30" s="273">
        <v>74</v>
      </c>
      <c r="FI30" s="273">
        <v>14</v>
      </c>
      <c r="FJ30" s="273">
        <v>12</v>
      </c>
      <c r="FK30" s="273">
        <v>13</v>
      </c>
      <c r="FL30" s="273">
        <v>90</v>
      </c>
      <c r="FM30" s="273">
        <v>83</v>
      </c>
      <c r="FN30" s="273">
        <v>86</v>
      </c>
      <c r="FO30" s="273">
        <v>5</v>
      </c>
      <c r="FP30" s="273">
        <v>8</v>
      </c>
      <c r="FQ30" s="273">
        <v>7</v>
      </c>
      <c r="FR30" s="273">
        <v>83</v>
      </c>
      <c r="FS30" s="273">
        <v>77</v>
      </c>
      <c r="FT30" s="273">
        <v>80</v>
      </c>
      <c r="FU30" s="273">
        <v>12</v>
      </c>
      <c r="FV30" s="273">
        <v>15</v>
      </c>
      <c r="FW30" s="273">
        <v>13</v>
      </c>
      <c r="FX30" s="273">
        <v>95</v>
      </c>
      <c r="FY30" s="273">
        <v>92</v>
      </c>
      <c r="FZ30" s="273">
        <v>93</v>
      </c>
      <c r="GA30" s="273">
        <v>5</v>
      </c>
      <c r="GB30" s="273">
        <v>17</v>
      </c>
      <c r="GC30" s="273">
        <v>11</v>
      </c>
      <c r="GD30" s="273">
        <v>75</v>
      </c>
      <c r="GE30" s="273">
        <v>75</v>
      </c>
      <c r="GF30" s="273">
        <v>75</v>
      </c>
      <c r="GG30" s="273">
        <v>20</v>
      </c>
      <c r="GH30" s="273">
        <v>8</v>
      </c>
      <c r="GI30" s="273">
        <v>14</v>
      </c>
      <c r="GJ30" s="273">
        <v>95</v>
      </c>
      <c r="GK30" s="273">
        <v>83</v>
      </c>
      <c r="GL30" s="273">
        <v>89</v>
      </c>
      <c r="GM30" s="273">
        <v>6</v>
      </c>
      <c r="GN30" s="273">
        <v>18</v>
      </c>
      <c r="GO30" s="273">
        <v>12</v>
      </c>
      <c r="GP30" s="273">
        <v>76</v>
      </c>
      <c r="GQ30" s="273">
        <v>75</v>
      </c>
      <c r="GR30" s="273">
        <v>75</v>
      </c>
      <c r="GS30" s="273">
        <v>18</v>
      </c>
      <c r="GT30" s="273">
        <v>8</v>
      </c>
      <c r="GU30" s="273">
        <v>13</v>
      </c>
      <c r="GV30" s="273">
        <v>94</v>
      </c>
      <c r="GW30" s="273">
        <v>82</v>
      </c>
      <c r="GX30" s="273">
        <v>88</v>
      </c>
    </row>
    <row r="31" spans="2:206" x14ac:dyDescent="0.35">
      <c r="B31" t="s">
        <v>237</v>
      </c>
      <c r="C31" s="273">
        <v>7</v>
      </c>
      <c r="D31" s="273">
        <v>16</v>
      </c>
      <c r="E31" s="273">
        <v>12</v>
      </c>
      <c r="F31" s="273">
        <v>62</v>
      </c>
      <c r="G31" s="273">
        <v>65</v>
      </c>
      <c r="H31" s="273">
        <v>63</v>
      </c>
      <c r="I31" s="273">
        <v>31</v>
      </c>
      <c r="J31" s="273">
        <v>19</v>
      </c>
      <c r="K31" s="273">
        <v>25</v>
      </c>
      <c r="L31" s="273">
        <v>93</v>
      </c>
      <c r="M31" s="273">
        <v>84</v>
      </c>
      <c r="N31" s="273">
        <v>88</v>
      </c>
      <c r="O31" s="273">
        <v>8</v>
      </c>
      <c r="P31" s="273">
        <v>15</v>
      </c>
      <c r="Q31" s="273">
        <v>11</v>
      </c>
      <c r="R31" s="273">
        <v>63</v>
      </c>
      <c r="S31" s="273">
        <v>64</v>
      </c>
      <c r="T31" s="273">
        <v>63</v>
      </c>
      <c r="U31" s="273">
        <v>30</v>
      </c>
      <c r="V31" s="273">
        <v>21</v>
      </c>
      <c r="W31" s="273">
        <v>25</v>
      </c>
      <c r="X31" s="273">
        <v>92</v>
      </c>
      <c r="Y31" s="273">
        <v>85</v>
      </c>
      <c r="Z31" s="273">
        <v>89</v>
      </c>
      <c r="AA31" s="273">
        <v>8</v>
      </c>
      <c r="AB31" s="273">
        <v>16</v>
      </c>
      <c r="AC31" s="273">
        <v>12</v>
      </c>
      <c r="AD31" s="273">
        <v>67</v>
      </c>
      <c r="AE31" s="273">
        <v>67</v>
      </c>
      <c r="AF31" s="273">
        <v>67</v>
      </c>
      <c r="AG31" s="273">
        <v>25</v>
      </c>
      <c r="AH31" s="273">
        <v>18</v>
      </c>
      <c r="AI31" s="273">
        <v>21</v>
      </c>
      <c r="AJ31" s="273">
        <v>92</v>
      </c>
      <c r="AK31" s="273">
        <v>84</v>
      </c>
      <c r="AL31" s="273">
        <v>88</v>
      </c>
      <c r="AM31" s="273">
        <v>5</v>
      </c>
      <c r="AN31" s="273">
        <v>14</v>
      </c>
      <c r="AO31" s="273">
        <v>10</v>
      </c>
      <c r="AP31" s="273">
        <v>70</v>
      </c>
      <c r="AQ31" s="273">
        <v>73</v>
      </c>
      <c r="AR31" s="273">
        <v>71</v>
      </c>
      <c r="AS31" s="273">
        <v>25</v>
      </c>
      <c r="AT31" s="273">
        <v>13</v>
      </c>
      <c r="AU31" s="273">
        <v>19</v>
      </c>
      <c r="AV31" s="273">
        <v>95</v>
      </c>
      <c r="AW31" s="273">
        <v>86</v>
      </c>
      <c r="AX31" s="273">
        <v>90</v>
      </c>
      <c r="AY31" s="273">
        <v>4</v>
      </c>
      <c r="AZ31" s="273">
        <v>10</v>
      </c>
      <c r="BA31" s="273">
        <v>7</v>
      </c>
      <c r="BB31" s="273">
        <v>70</v>
      </c>
      <c r="BC31" s="273">
        <v>74</v>
      </c>
      <c r="BD31" s="273">
        <v>72</v>
      </c>
      <c r="BE31" s="273">
        <v>26</v>
      </c>
      <c r="BF31" s="273">
        <v>17</v>
      </c>
      <c r="BG31" s="273">
        <v>21</v>
      </c>
      <c r="BH31" s="273">
        <v>96</v>
      </c>
      <c r="BI31" s="273">
        <v>90</v>
      </c>
      <c r="BJ31" s="273">
        <v>93</v>
      </c>
      <c r="BK31" s="273">
        <v>6</v>
      </c>
      <c r="BL31" s="273">
        <v>12</v>
      </c>
      <c r="BM31" s="273">
        <v>9</v>
      </c>
      <c r="BN31" s="273">
        <v>70</v>
      </c>
      <c r="BO31" s="273">
        <v>72</v>
      </c>
      <c r="BP31" s="273">
        <v>71</v>
      </c>
      <c r="BQ31" s="273">
        <v>24</v>
      </c>
      <c r="BR31" s="273">
        <v>17</v>
      </c>
      <c r="BS31" s="273">
        <v>20</v>
      </c>
      <c r="BT31" s="273">
        <v>94</v>
      </c>
      <c r="BU31" s="273">
        <v>88</v>
      </c>
      <c r="BV31" s="273">
        <v>91</v>
      </c>
      <c r="BW31" s="273">
        <v>6</v>
      </c>
      <c r="BX31" s="273">
        <v>15</v>
      </c>
      <c r="BY31" s="273">
        <v>11</v>
      </c>
      <c r="BZ31" s="273">
        <v>71</v>
      </c>
      <c r="CA31" s="273">
        <v>72</v>
      </c>
      <c r="CB31" s="273">
        <v>72</v>
      </c>
      <c r="CC31" s="273">
        <v>23</v>
      </c>
      <c r="CD31" s="273">
        <v>13</v>
      </c>
      <c r="CE31" s="273">
        <v>18</v>
      </c>
      <c r="CF31" s="273">
        <v>94</v>
      </c>
      <c r="CG31" s="273">
        <v>85</v>
      </c>
      <c r="CH31" s="273">
        <v>89</v>
      </c>
      <c r="CI31" s="273">
        <v>5</v>
      </c>
      <c r="CJ31" s="273">
        <v>13</v>
      </c>
      <c r="CK31" s="273">
        <v>9</v>
      </c>
      <c r="CL31" s="273">
        <v>73</v>
      </c>
      <c r="CM31" s="273">
        <v>74</v>
      </c>
      <c r="CN31" s="273">
        <v>73</v>
      </c>
      <c r="CO31" s="273">
        <v>22</v>
      </c>
      <c r="CP31" s="273">
        <v>14</v>
      </c>
      <c r="CQ31" s="273">
        <v>18</v>
      </c>
      <c r="CR31" s="273">
        <v>95</v>
      </c>
      <c r="CS31" s="273">
        <v>87</v>
      </c>
      <c r="CT31" s="273">
        <v>91</v>
      </c>
      <c r="CU31" s="273">
        <v>15</v>
      </c>
      <c r="CV31" s="273">
        <v>26</v>
      </c>
      <c r="CW31" s="273">
        <v>21</v>
      </c>
      <c r="CX31" s="273">
        <v>61</v>
      </c>
      <c r="CY31" s="273">
        <v>57</v>
      </c>
      <c r="CZ31" s="273">
        <v>59</v>
      </c>
      <c r="DA31" s="273">
        <v>24</v>
      </c>
      <c r="DB31" s="273">
        <v>17</v>
      </c>
      <c r="DC31" s="273">
        <v>20</v>
      </c>
      <c r="DD31" s="273">
        <v>85</v>
      </c>
      <c r="DE31" s="273">
        <v>74</v>
      </c>
      <c r="DF31" s="273">
        <v>79</v>
      </c>
      <c r="DG31" s="273">
        <v>18</v>
      </c>
      <c r="DH31" s="273">
        <v>32</v>
      </c>
      <c r="DI31" s="273">
        <v>25</v>
      </c>
      <c r="DJ31" s="273">
        <v>66</v>
      </c>
      <c r="DK31" s="273">
        <v>60</v>
      </c>
      <c r="DL31" s="273">
        <v>63</v>
      </c>
      <c r="DM31" s="273">
        <v>16</v>
      </c>
      <c r="DN31" s="273">
        <v>8</v>
      </c>
      <c r="DO31" s="273">
        <v>12</v>
      </c>
      <c r="DP31" s="273">
        <v>82</v>
      </c>
      <c r="DQ31" s="273">
        <v>68</v>
      </c>
      <c r="DR31" s="273">
        <v>75</v>
      </c>
      <c r="DS31" s="273">
        <v>15</v>
      </c>
      <c r="DT31" s="273">
        <v>23</v>
      </c>
      <c r="DU31" s="273">
        <v>19</v>
      </c>
      <c r="DV31" s="273">
        <v>69</v>
      </c>
      <c r="DW31" s="273">
        <v>60</v>
      </c>
      <c r="DX31" s="273">
        <v>64</v>
      </c>
      <c r="DY31" s="273">
        <v>16</v>
      </c>
      <c r="DZ31" s="273">
        <v>17</v>
      </c>
      <c r="EA31" s="273">
        <v>16</v>
      </c>
      <c r="EB31" s="273">
        <v>85</v>
      </c>
      <c r="EC31" s="273">
        <v>77</v>
      </c>
      <c r="ED31" s="273">
        <v>81</v>
      </c>
      <c r="EE31" s="273">
        <v>12</v>
      </c>
      <c r="EF31" s="273">
        <v>19</v>
      </c>
      <c r="EG31" s="273">
        <v>16</v>
      </c>
      <c r="EH31" s="273">
        <v>72</v>
      </c>
      <c r="EI31" s="273">
        <v>65</v>
      </c>
      <c r="EJ31" s="273">
        <v>69</v>
      </c>
      <c r="EK31" s="273">
        <v>16</v>
      </c>
      <c r="EL31" s="273">
        <v>16</v>
      </c>
      <c r="EM31" s="273">
        <v>16</v>
      </c>
      <c r="EN31" s="273">
        <v>88</v>
      </c>
      <c r="EO31" s="273">
        <v>81</v>
      </c>
      <c r="EP31" s="273">
        <v>84</v>
      </c>
      <c r="EQ31" s="273">
        <v>8</v>
      </c>
      <c r="ER31" s="273">
        <v>15</v>
      </c>
      <c r="ES31" s="273">
        <v>11</v>
      </c>
      <c r="ET31" s="273">
        <v>76</v>
      </c>
      <c r="EU31" s="273">
        <v>73</v>
      </c>
      <c r="EV31" s="273">
        <v>74</v>
      </c>
      <c r="EW31" s="273">
        <v>16</v>
      </c>
      <c r="EX31" s="273">
        <v>12</v>
      </c>
      <c r="EY31" s="273">
        <v>14</v>
      </c>
      <c r="EZ31" s="273">
        <v>92</v>
      </c>
      <c r="FA31" s="273">
        <v>85</v>
      </c>
      <c r="FB31" s="273">
        <v>89</v>
      </c>
      <c r="FC31" s="273">
        <v>8</v>
      </c>
      <c r="FD31" s="273">
        <v>14</v>
      </c>
      <c r="FE31" s="273">
        <v>11</v>
      </c>
      <c r="FF31" s="273">
        <v>76</v>
      </c>
      <c r="FG31" s="273">
        <v>69</v>
      </c>
      <c r="FH31" s="273">
        <v>72</v>
      </c>
      <c r="FI31" s="273">
        <v>16</v>
      </c>
      <c r="FJ31" s="273">
        <v>17</v>
      </c>
      <c r="FK31" s="273">
        <v>17</v>
      </c>
      <c r="FL31" s="273">
        <v>92</v>
      </c>
      <c r="FM31" s="273">
        <v>86</v>
      </c>
      <c r="FN31" s="273">
        <v>89</v>
      </c>
      <c r="FO31" s="273">
        <v>5</v>
      </c>
      <c r="FP31" s="273">
        <v>7</v>
      </c>
      <c r="FQ31" s="273">
        <v>6</v>
      </c>
      <c r="FR31" s="273">
        <v>82</v>
      </c>
      <c r="FS31" s="273">
        <v>77</v>
      </c>
      <c r="FT31" s="273">
        <v>79</v>
      </c>
      <c r="FU31" s="273">
        <v>13</v>
      </c>
      <c r="FV31" s="273">
        <v>16</v>
      </c>
      <c r="FW31" s="273">
        <v>15</v>
      </c>
      <c r="FX31" s="273">
        <v>95</v>
      </c>
      <c r="FY31" s="273">
        <v>93</v>
      </c>
      <c r="FZ31" s="273">
        <v>94</v>
      </c>
      <c r="GA31" s="273">
        <v>5</v>
      </c>
      <c r="GB31" s="273">
        <v>15</v>
      </c>
      <c r="GC31" s="273">
        <v>10</v>
      </c>
      <c r="GD31" s="273">
        <v>72</v>
      </c>
      <c r="GE31" s="273">
        <v>75</v>
      </c>
      <c r="GF31" s="273">
        <v>74</v>
      </c>
      <c r="GG31" s="273">
        <v>23</v>
      </c>
      <c r="GH31" s="273">
        <v>11</v>
      </c>
      <c r="GI31" s="273">
        <v>17</v>
      </c>
      <c r="GJ31" s="273">
        <v>95</v>
      </c>
      <c r="GK31" s="273">
        <v>85</v>
      </c>
      <c r="GL31" s="273">
        <v>90</v>
      </c>
      <c r="GM31" s="273">
        <v>5</v>
      </c>
      <c r="GN31" s="273">
        <v>14</v>
      </c>
      <c r="GO31" s="273">
        <v>10</v>
      </c>
      <c r="GP31" s="273">
        <v>74</v>
      </c>
      <c r="GQ31" s="273">
        <v>75</v>
      </c>
      <c r="GR31" s="273">
        <v>74</v>
      </c>
      <c r="GS31" s="273">
        <v>21</v>
      </c>
      <c r="GT31" s="273">
        <v>10</v>
      </c>
      <c r="GU31" s="273">
        <v>16</v>
      </c>
      <c r="GV31" s="273">
        <v>95</v>
      </c>
      <c r="GW31" s="273">
        <v>86</v>
      </c>
      <c r="GX31" s="273">
        <v>90</v>
      </c>
    </row>
    <row r="32" spans="2:206" x14ac:dyDescent="0.35">
      <c r="B32" t="s">
        <v>429</v>
      </c>
      <c r="C32" s="273">
        <v>13</v>
      </c>
      <c r="D32" s="273">
        <v>23</v>
      </c>
      <c r="E32" s="273">
        <v>18</v>
      </c>
      <c r="F32" s="273">
        <v>61</v>
      </c>
      <c r="G32" s="273">
        <v>61</v>
      </c>
      <c r="H32" s="273">
        <v>61</v>
      </c>
      <c r="I32" s="273">
        <v>26</v>
      </c>
      <c r="J32" s="273">
        <v>16</v>
      </c>
      <c r="K32" s="273">
        <v>21</v>
      </c>
      <c r="L32" s="273">
        <v>87</v>
      </c>
      <c r="M32" s="273">
        <v>77</v>
      </c>
      <c r="N32" s="273">
        <v>82</v>
      </c>
      <c r="O32" s="273">
        <v>14</v>
      </c>
      <c r="P32" s="273">
        <v>23</v>
      </c>
      <c r="Q32" s="273">
        <v>19</v>
      </c>
      <c r="R32" s="273">
        <v>61</v>
      </c>
      <c r="S32" s="273">
        <v>60</v>
      </c>
      <c r="T32" s="273">
        <v>60</v>
      </c>
      <c r="U32" s="273">
        <v>24</v>
      </c>
      <c r="V32" s="273">
        <v>17</v>
      </c>
      <c r="W32" s="273">
        <v>21</v>
      </c>
      <c r="X32" s="273">
        <v>86</v>
      </c>
      <c r="Y32" s="273">
        <v>77</v>
      </c>
      <c r="Z32" s="273">
        <v>81</v>
      </c>
      <c r="AA32" s="273">
        <v>15</v>
      </c>
      <c r="AB32" s="273">
        <v>24</v>
      </c>
      <c r="AC32" s="273">
        <v>20</v>
      </c>
      <c r="AD32" s="273">
        <v>64</v>
      </c>
      <c r="AE32" s="273">
        <v>61</v>
      </c>
      <c r="AF32" s="273">
        <v>63</v>
      </c>
      <c r="AG32" s="273">
        <v>21</v>
      </c>
      <c r="AH32" s="273">
        <v>14</v>
      </c>
      <c r="AI32" s="273">
        <v>17</v>
      </c>
      <c r="AJ32" s="273">
        <v>85</v>
      </c>
      <c r="AK32" s="273">
        <v>76</v>
      </c>
      <c r="AL32" s="273">
        <v>80</v>
      </c>
      <c r="AM32" s="273">
        <v>8</v>
      </c>
      <c r="AN32" s="273">
        <v>17</v>
      </c>
      <c r="AO32" s="273">
        <v>13</v>
      </c>
      <c r="AP32" s="273">
        <v>69</v>
      </c>
      <c r="AQ32" s="273">
        <v>69</v>
      </c>
      <c r="AR32" s="273">
        <v>69</v>
      </c>
      <c r="AS32" s="273">
        <v>23</v>
      </c>
      <c r="AT32" s="273">
        <v>13</v>
      </c>
      <c r="AU32" s="273">
        <v>18</v>
      </c>
      <c r="AV32" s="273">
        <v>92</v>
      </c>
      <c r="AW32" s="273">
        <v>83</v>
      </c>
      <c r="AX32" s="273">
        <v>87</v>
      </c>
      <c r="AY32" s="273">
        <v>8</v>
      </c>
      <c r="AZ32" s="273">
        <v>15</v>
      </c>
      <c r="BA32" s="273">
        <v>12</v>
      </c>
      <c r="BB32" s="273">
        <v>68</v>
      </c>
      <c r="BC32" s="273">
        <v>69</v>
      </c>
      <c r="BD32" s="273">
        <v>69</v>
      </c>
      <c r="BE32" s="273">
        <v>24</v>
      </c>
      <c r="BF32" s="273">
        <v>16</v>
      </c>
      <c r="BG32" s="273">
        <v>20</v>
      </c>
      <c r="BH32" s="273">
        <v>92</v>
      </c>
      <c r="BI32" s="273">
        <v>85</v>
      </c>
      <c r="BJ32" s="273">
        <v>88</v>
      </c>
      <c r="BK32" s="273">
        <v>11</v>
      </c>
      <c r="BL32" s="273">
        <v>18</v>
      </c>
      <c r="BM32" s="273">
        <v>14</v>
      </c>
      <c r="BN32" s="273">
        <v>68</v>
      </c>
      <c r="BO32" s="273">
        <v>67</v>
      </c>
      <c r="BP32" s="273">
        <v>68</v>
      </c>
      <c r="BQ32" s="273">
        <v>21</v>
      </c>
      <c r="BR32" s="273">
        <v>15</v>
      </c>
      <c r="BS32" s="273">
        <v>18</v>
      </c>
      <c r="BT32" s="273">
        <v>89</v>
      </c>
      <c r="BU32" s="273">
        <v>82</v>
      </c>
      <c r="BV32" s="273">
        <v>86</v>
      </c>
      <c r="BW32" s="273">
        <v>11</v>
      </c>
      <c r="BX32" s="273">
        <v>21</v>
      </c>
      <c r="BY32" s="273">
        <v>16</v>
      </c>
      <c r="BZ32" s="273">
        <v>70</v>
      </c>
      <c r="CA32" s="273">
        <v>68</v>
      </c>
      <c r="CB32" s="273">
        <v>69</v>
      </c>
      <c r="CC32" s="273">
        <v>20</v>
      </c>
      <c r="CD32" s="273">
        <v>12</v>
      </c>
      <c r="CE32" s="273">
        <v>16</v>
      </c>
      <c r="CF32" s="273">
        <v>89</v>
      </c>
      <c r="CG32" s="273">
        <v>79</v>
      </c>
      <c r="CH32" s="273">
        <v>84</v>
      </c>
      <c r="CI32" s="273">
        <v>10</v>
      </c>
      <c r="CJ32" s="273">
        <v>18</v>
      </c>
      <c r="CK32" s="273">
        <v>14</v>
      </c>
      <c r="CL32" s="273">
        <v>71</v>
      </c>
      <c r="CM32" s="273">
        <v>70</v>
      </c>
      <c r="CN32" s="273">
        <v>70</v>
      </c>
      <c r="CO32" s="273">
        <v>20</v>
      </c>
      <c r="CP32" s="273">
        <v>12</v>
      </c>
      <c r="CQ32" s="273">
        <v>16</v>
      </c>
      <c r="CR32" s="273">
        <v>90</v>
      </c>
      <c r="CS32" s="273">
        <v>82</v>
      </c>
      <c r="CT32" s="273">
        <v>86</v>
      </c>
      <c r="CU32" s="273">
        <v>24</v>
      </c>
      <c r="CV32" s="273">
        <v>34</v>
      </c>
      <c r="CW32" s="273">
        <v>29</v>
      </c>
      <c r="CX32" s="273">
        <v>56</v>
      </c>
      <c r="CY32" s="273">
        <v>50</v>
      </c>
      <c r="CZ32" s="273">
        <v>53</v>
      </c>
      <c r="DA32" s="273">
        <v>20</v>
      </c>
      <c r="DB32" s="273">
        <v>15</v>
      </c>
      <c r="DC32" s="273">
        <v>18</v>
      </c>
      <c r="DD32" s="273">
        <v>76</v>
      </c>
      <c r="DE32" s="273">
        <v>66</v>
      </c>
      <c r="DF32" s="273">
        <v>71</v>
      </c>
      <c r="DG32" s="273">
        <v>27</v>
      </c>
      <c r="DH32" s="273">
        <v>40</v>
      </c>
      <c r="DI32" s="273">
        <v>34</v>
      </c>
      <c r="DJ32" s="273">
        <v>59</v>
      </c>
      <c r="DK32" s="273">
        <v>52</v>
      </c>
      <c r="DL32" s="273">
        <v>56</v>
      </c>
      <c r="DM32" s="273">
        <v>14</v>
      </c>
      <c r="DN32" s="273">
        <v>8</v>
      </c>
      <c r="DO32" s="273">
        <v>11</v>
      </c>
      <c r="DP32" s="273">
        <v>73</v>
      </c>
      <c r="DQ32" s="273">
        <v>60</v>
      </c>
      <c r="DR32" s="273">
        <v>66</v>
      </c>
      <c r="DS32" s="273">
        <v>23</v>
      </c>
      <c r="DT32" s="273">
        <v>30</v>
      </c>
      <c r="DU32" s="273">
        <v>27</v>
      </c>
      <c r="DV32" s="273">
        <v>63</v>
      </c>
      <c r="DW32" s="273">
        <v>55</v>
      </c>
      <c r="DX32" s="273">
        <v>59</v>
      </c>
      <c r="DY32" s="273">
        <v>14</v>
      </c>
      <c r="DZ32" s="273">
        <v>15</v>
      </c>
      <c r="EA32" s="273">
        <v>14</v>
      </c>
      <c r="EB32" s="273">
        <v>77</v>
      </c>
      <c r="EC32" s="273">
        <v>70</v>
      </c>
      <c r="ED32" s="273">
        <v>73</v>
      </c>
      <c r="EE32" s="273">
        <v>20</v>
      </c>
      <c r="EF32" s="273">
        <v>27</v>
      </c>
      <c r="EG32" s="273">
        <v>24</v>
      </c>
      <c r="EH32" s="273">
        <v>67</v>
      </c>
      <c r="EI32" s="273">
        <v>59</v>
      </c>
      <c r="EJ32" s="273">
        <v>63</v>
      </c>
      <c r="EK32" s="273">
        <v>13</v>
      </c>
      <c r="EL32" s="273">
        <v>13</v>
      </c>
      <c r="EM32" s="273">
        <v>13</v>
      </c>
      <c r="EN32" s="273">
        <v>80</v>
      </c>
      <c r="EO32" s="273">
        <v>73</v>
      </c>
      <c r="EP32" s="273">
        <v>76</v>
      </c>
      <c r="EQ32" s="273">
        <v>15</v>
      </c>
      <c r="ER32" s="273">
        <v>23</v>
      </c>
      <c r="ES32" s="273">
        <v>19</v>
      </c>
      <c r="ET32" s="273">
        <v>70</v>
      </c>
      <c r="EU32" s="273">
        <v>65</v>
      </c>
      <c r="EV32" s="273">
        <v>68</v>
      </c>
      <c r="EW32" s="273">
        <v>15</v>
      </c>
      <c r="EX32" s="273">
        <v>11</v>
      </c>
      <c r="EY32" s="273">
        <v>13</v>
      </c>
      <c r="EZ32" s="273">
        <v>85</v>
      </c>
      <c r="FA32" s="273">
        <v>77</v>
      </c>
      <c r="FB32" s="273">
        <v>81</v>
      </c>
      <c r="FC32" s="273">
        <v>15</v>
      </c>
      <c r="FD32" s="273">
        <v>23</v>
      </c>
      <c r="FE32" s="273">
        <v>19</v>
      </c>
      <c r="FF32" s="273">
        <v>70</v>
      </c>
      <c r="FG32" s="273">
        <v>63</v>
      </c>
      <c r="FH32" s="273">
        <v>66</v>
      </c>
      <c r="FI32" s="273">
        <v>14</v>
      </c>
      <c r="FJ32" s="273">
        <v>14</v>
      </c>
      <c r="FK32" s="273">
        <v>14</v>
      </c>
      <c r="FL32" s="273">
        <v>85</v>
      </c>
      <c r="FM32" s="273">
        <v>77</v>
      </c>
      <c r="FN32" s="273">
        <v>81</v>
      </c>
      <c r="FO32" s="273">
        <v>10</v>
      </c>
      <c r="FP32" s="273">
        <v>13</v>
      </c>
      <c r="FQ32" s="273">
        <v>12</v>
      </c>
      <c r="FR32" s="273">
        <v>77</v>
      </c>
      <c r="FS32" s="273">
        <v>72</v>
      </c>
      <c r="FT32" s="273">
        <v>75</v>
      </c>
      <c r="FU32" s="273">
        <v>13</v>
      </c>
      <c r="FV32" s="273">
        <v>14</v>
      </c>
      <c r="FW32" s="273">
        <v>14</v>
      </c>
      <c r="FX32" s="273">
        <v>90</v>
      </c>
      <c r="FY32" s="273">
        <v>87</v>
      </c>
      <c r="FZ32" s="273">
        <v>88</v>
      </c>
      <c r="GA32" s="273">
        <v>9</v>
      </c>
      <c r="GB32" s="273">
        <v>21</v>
      </c>
      <c r="GC32" s="273">
        <v>15</v>
      </c>
      <c r="GD32" s="273">
        <v>70</v>
      </c>
      <c r="GE32" s="273">
        <v>69</v>
      </c>
      <c r="GF32" s="273">
        <v>70</v>
      </c>
      <c r="GG32" s="273">
        <v>21</v>
      </c>
      <c r="GH32" s="273">
        <v>10</v>
      </c>
      <c r="GI32" s="273">
        <v>15</v>
      </c>
      <c r="GJ32" s="273">
        <v>91</v>
      </c>
      <c r="GK32" s="273">
        <v>79</v>
      </c>
      <c r="GL32" s="273">
        <v>85</v>
      </c>
      <c r="GM32" s="273">
        <v>10</v>
      </c>
      <c r="GN32" s="273">
        <v>21</v>
      </c>
      <c r="GO32" s="273">
        <v>16</v>
      </c>
      <c r="GP32" s="273">
        <v>71</v>
      </c>
      <c r="GQ32" s="273">
        <v>69</v>
      </c>
      <c r="GR32" s="273">
        <v>70</v>
      </c>
      <c r="GS32" s="273">
        <v>19</v>
      </c>
      <c r="GT32" s="273">
        <v>9</v>
      </c>
      <c r="GU32" s="273">
        <v>14</v>
      </c>
      <c r="GV32" s="273">
        <v>90</v>
      </c>
      <c r="GW32" s="273">
        <v>79</v>
      </c>
      <c r="GX32" s="273">
        <v>84</v>
      </c>
    </row>
    <row r="33" spans="1:206" x14ac:dyDescent="0.35">
      <c r="B33" t="s">
        <v>223</v>
      </c>
      <c r="C33" s="273">
        <v>9</v>
      </c>
      <c r="D33" s="273">
        <v>18</v>
      </c>
      <c r="E33" s="273">
        <v>14</v>
      </c>
      <c r="F33" s="273">
        <v>63</v>
      </c>
      <c r="G33" s="273">
        <v>64</v>
      </c>
      <c r="H33" s="273">
        <v>63</v>
      </c>
      <c r="I33" s="273">
        <v>28</v>
      </c>
      <c r="J33" s="273">
        <v>18</v>
      </c>
      <c r="K33" s="273">
        <v>23</v>
      </c>
      <c r="L33" s="273">
        <v>91</v>
      </c>
      <c r="M33" s="273">
        <v>82</v>
      </c>
      <c r="N33" s="273">
        <v>86</v>
      </c>
      <c r="O33" s="273">
        <v>10</v>
      </c>
      <c r="P33" s="273">
        <v>18</v>
      </c>
      <c r="Q33" s="273">
        <v>14</v>
      </c>
      <c r="R33" s="273">
        <v>63</v>
      </c>
      <c r="S33" s="273">
        <v>63</v>
      </c>
      <c r="T33" s="273">
        <v>63</v>
      </c>
      <c r="U33" s="273">
        <v>27</v>
      </c>
      <c r="V33" s="273">
        <v>19</v>
      </c>
      <c r="W33" s="273">
        <v>23</v>
      </c>
      <c r="X33" s="273">
        <v>90</v>
      </c>
      <c r="Y33" s="273">
        <v>82</v>
      </c>
      <c r="Z33" s="273">
        <v>86</v>
      </c>
      <c r="AA33" s="273">
        <v>10</v>
      </c>
      <c r="AB33" s="273">
        <v>19</v>
      </c>
      <c r="AC33" s="273">
        <v>15</v>
      </c>
      <c r="AD33" s="273">
        <v>67</v>
      </c>
      <c r="AE33" s="273">
        <v>65</v>
      </c>
      <c r="AF33" s="273">
        <v>66</v>
      </c>
      <c r="AG33" s="273">
        <v>23</v>
      </c>
      <c r="AH33" s="273">
        <v>16</v>
      </c>
      <c r="AI33" s="273">
        <v>19</v>
      </c>
      <c r="AJ33" s="273">
        <v>90</v>
      </c>
      <c r="AK33" s="273">
        <v>81</v>
      </c>
      <c r="AL33" s="273">
        <v>85</v>
      </c>
      <c r="AM33" s="273">
        <v>6</v>
      </c>
      <c r="AN33" s="273">
        <v>15</v>
      </c>
      <c r="AO33" s="273">
        <v>10</v>
      </c>
      <c r="AP33" s="273">
        <v>70</v>
      </c>
      <c r="AQ33" s="273">
        <v>72</v>
      </c>
      <c r="AR33" s="273">
        <v>71</v>
      </c>
      <c r="AS33" s="273">
        <v>24</v>
      </c>
      <c r="AT33" s="273">
        <v>13</v>
      </c>
      <c r="AU33" s="273">
        <v>19</v>
      </c>
      <c r="AV33" s="273">
        <v>94</v>
      </c>
      <c r="AW33" s="273">
        <v>85</v>
      </c>
      <c r="AX33" s="273">
        <v>90</v>
      </c>
      <c r="AY33" s="273">
        <v>5</v>
      </c>
      <c r="AZ33" s="273">
        <v>11</v>
      </c>
      <c r="BA33" s="273">
        <v>8</v>
      </c>
      <c r="BB33" s="273">
        <v>70</v>
      </c>
      <c r="BC33" s="273">
        <v>73</v>
      </c>
      <c r="BD33" s="273">
        <v>72</v>
      </c>
      <c r="BE33" s="273">
        <v>25</v>
      </c>
      <c r="BF33" s="273">
        <v>16</v>
      </c>
      <c r="BG33" s="273">
        <v>20</v>
      </c>
      <c r="BH33" s="273">
        <v>95</v>
      </c>
      <c r="BI33" s="273">
        <v>89</v>
      </c>
      <c r="BJ33" s="273">
        <v>92</v>
      </c>
      <c r="BK33" s="273">
        <v>7</v>
      </c>
      <c r="BL33" s="273">
        <v>14</v>
      </c>
      <c r="BM33" s="273">
        <v>11</v>
      </c>
      <c r="BN33" s="273">
        <v>71</v>
      </c>
      <c r="BO33" s="273">
        <v>71</v>
      </c>
      <c r="BP33" s="273">
        <v>71</v>
      </c>
      <c r="BQ33" s="273">
        <v>22</v>
      </c>
      <c r="BR33" s="273">
        <v>15</v>
      </c>
      <c r="BS33" s="273">
        <v>19</v>
      </c>
      <c r="BT33" s="273">
        <v>93</v>
      </c>
      <c r="BU33" s="273">
        <v>86</v>
      </c>
      <c r="BV33" s="273">
        <v>89</v>
      </c>
      <c r="BW33" s="273">
        <v>7</v>
      </c>
      <c r="BX33" s="273">
        <v>17</v>
      </c>
      <c r="BY33" s="273">
        <v>12</v>
      </c>
      <c r="BZ33" s="273">
        <v>72</v>
      </c>
      <c r="CA33" s="273">
        <v>71</v>
      </c>
      <c r="CB33" s="273">
        <v>72</v>
      </c>
      <c r="CC33" s="273">
        <v>21</v>
      </c>
      <c r="CD33" s="273">
        <v>12</v>
      </c>
      <c r="CE33" s="273">
        <v>16</v>
      </c>
      <c r="CF33" s="273">
        <v>93</v>
      </c>
      <c r="CG33" s="273">
        <v>83</v>
      </c>
      <c r="CH33" s="273">
        <v>88</v>
      </c>
      <c r="CI33" s="273">
        <v>6</v>
      </c>
      <c r="CJ33" s="273">
        <v>14</v>
      </c>
      <c r="CK33" s="273">
        <v>10</v>
      </c>
      <c r="CL33" s="273">
        <v>73</v>
      </c>
      <c r="CM33" s="273">
        <v>73</v>
      </c>
      <c r="CN33" s="273">
        <v>73</v>
      </c>
      <c r="CO33" s="273">
        <v>21</v>
      </c>
      <c r="CP33" s="273">
        <v>12</v>
      </c>
      <c r="CQ33" s="273">
        <v>16</v>
      </c>
      <c r="CR33" s="273">
        <v>94</v>
      </c>
      <c r="CS33" s="273">
        <v>86</v>
      </c>
      <c r="CT33" s="273">
        <v>90</v>
      </c>
      <c r="CU33" s="273">
        <v>17</v>
      </c>
      <c r="CV33" s="273">
        <v>28</v>
      </c>
      <c r="CW33" s="273">
        <v>23</v>
      </c>
      <c r="CX33" s="273">
        <v>60</v>
      </c>
      <c r="CY33" s="273">
        <v>55</v>
      </c>
      <c r="CZ33" s="273">
        <v>57</v>
      </c>
      <c r="DA33" s="273">
        <v>22</v>
      </c>
      <c r="DB33" s="273">
        <v>17</v>
      </c>
      <c r="DC33" s="273">
        <v>20</v>
      </c>
      <c r="DD33" s="273">
        <v>83</v>
      </c>
      <c r="DE33" s="273">
        <v>72</v>
      </c>
      <c r="DF33" s="273">
        <v>77</v>
      </c>
      <c r="DG33" s="273">
        <v>20</v>
      </c>
      <c r="DH33" s="273">
        <v>34</v>
      </c>
      <c r="DI33" s="273">
        <v>27</v>
      </c>
      <c r="DJ33" s="273">
        <v>64</v>
      </c>
      <c r="DK33" s="273">
        <v>58</v>
      </c>
      <c r="DL33" s="273">
        <v>61</v>
      </c>
      <c r="DM33" s="273">
        <v>15</v>
      </c>
      <c r="DN33" s="273">
        <v>8</v>
      </c>
      <c r="DO33" s="273">
        <v>12</v>
      </c>
      <c r="DP33" s="273">
        <v>80</v>
      </c>
      <c r="DQ33" s="273">
        <v>66</v>
      </c>
      <c r="DR33" s="273">
        <v>73</v>
      </c>
      <c r="DS33" s="273">
        <v>17</v>
      </c>
      <c r="DT33" s="273">
        <v>25</v>
      </c>
      <c r="DU33" s="273">
        <v>21</v>
      </c>
      <c r="DV33" s="273">
        <v>68</v>
      </c>
      <c r="DW33" s="273">
        <v>59</v>
      </c>
      <c r="DX33" s="273">
        <v>63</v>
      </c>
      <c r="DY33" s="273">
        <v>15</v>
      </c>
      <c r="DZ33" s="273">
        <v>16</v>
      </c>
      <c r="EA33" s="273">
        <v>16</v>
      </c>
      <c r="EB33" s="273">
        <v>83</v>
      </c>
      <c r="EC33" s="273">
        <v>75</v>
      </c>
      <c r="ED33" s="273">
        <v>79</v>
      </c>
      <c r="EE33" s="273">
        <v>14</v>
      </c>
      <c r="EF33" s="273">
        <v>22</v>
      </c>
      <c r="EG33" s="273">
        <v>18</v>
      </c>
      <c r="EH33" s="273">
        <v>71</v>
      </c>
      <c r="EI33" s="273">
        <v>64</v>
      </c>
      <c r="EJ33" s="273">
        <v>67</v>
      </c>
      <c r="EK33" s="273">
        <v>15</v>
      </c>
      <c r="EL33" s="273">
        <v>15</v>
      </c>
      <c r="EM33" s="273">
        <v>15</v>
      </c>
      <c r="EN33" s="273">
        <v>86</v>
      </c>
      <c r="EO33" s="273">
        <v>78</v>
      </c>
      <c r="EP33" s="273">
        <v>82</v>
      </c>
      <c r="EQ33" s="273">
        <v>10</v>
      </c>
      <c r="ER33" s="273">
        <v>18</v>
      </c>
      <c r="ES33" s="273">
        <v>14</v>
      </c>
      <c r="ET33" s="273">
        <v>74</v>
      </c>
      <c r="EU33" s="273">
        <v>70</v>
      </c>
      <c r="EV33" s="273">
        <v>72</v>
      </c>
      <c r="EW33" s="273">
        <v>16</v>
      </c>
      <c r="EX33" s="273">
        <v>12</v>
      </c>
      <c r="EY33" s="273">
        <v>14</v>
      </c>
      <c r="EZ33" s="273">
        <v>90</v>
      </c>
      <c r="FA33" s="273">
        <v>82</v>
      </c>
      <c r="FB33" s="273">
        <v>86</v>
      </c>
      <c r="FC33" s="273">
        <v>11</v>
      </c>
      <c r="FD33" s="273">
        <v>18</v>
      </c>
      <c r="FE33" s="273">
        <v>14</v>
      </c>
      <c r="FF33" s="273">
        <v>74</v>
      </c>
      <c r="FG33" s="273">
        <v>67</v>
      </c>
      <c r="FH33" s="273">
        <v>71</v>
      </c>
      <c r="FI33" s="273">
        <v>15</v>
      </c>
      <c r="FJ33" s="273">
        <v>15</v>
      </c>
      <c r="FK33" s="273">
        <v>15</v>
      </c>
      <c r="FL33" s="273">
        <v>89</v>
      </c>
      <c r="FM33" s="273">
        <v>82</v>
      </c>
      <c r="FN33" s="273">
        <v>86</v>
      </c>
      <c r="FO33" s="273">
        <v>6</v>
      </c>
      <c r="FP33" s="273">
        <v>9</v>
      </c>
      <c r="FQ33" s="273">
        <v>8</v>
      </c>
      <c r="FR33" s="273">
        <v>81</v>
      </c>
      <c r="FS33" s="273">
        <v>76</v>
      </c>
      <c r="FT33" s="273">
        <v>78</v>
      </c>
      <c r="FU33" s="273">
        <v>12</v>
      </c>
      <c r="FV33" s="273">
        <v>15</v>
      </c>
      <c r="FW33" s="273">
        <v>14</v>
      </c>
      <c r="FX33" s="273">
        <v>94</v>
      </c>
      <c r="FY33" s="273">
        <v>91</v>
      </c>
      <c r="FZ33" s="273">
        <v>92</v>
      </c>
      <c r="GA33" s="273">
        <v>6</v>
      </c>
      <c r="GB33" s="273">
        <v>17</v>
      </c>
      <c r="GC33" s="273">
        <v>11</v>
      </c>
      <c r="GD33" s="273">
        <v>72</v>
      </c>
      <c r="GE33" s="273">
        <v>73</v>
      </c>
      <c r="GF33" s="273">
        <v>73</v>
      </c>
      <c r="GG33" s="273">
        <v>22</v>
      </c>
      <c r="GH33" s="273">
        <v>10</v>
      </c>
      <c r="GI33" s="273">
        <v>16</v>
      </c>
      <c r="GJ33" s="273">
        <v>94</v>
      </c>
      <c r="GK33" s="273">
        <v>83</v>
      </c>
      <c r="GL33" s="273">
        <v>89</v>
      </c>
      <c r="GM33" s="273">
        <v>7</v>
      </c>
      <c r="GN33" s="273">
        <v>17</v>
      </c>
      <c r="GO33" s="273">
        <v>12</v>
      </c>
      <c r="GP33" s="273">
        <v>74</v>
      </c>
      <c r="GQ33" s="273">
        <v>74</v>
      </c>
      <c r="GR33" s="273">
        <v>74</v>
      </c>
      <c r="GS33" s="273">
        <v>19</v>
      </c>
      <c r="GT33" s="273">
        <v>9</v>
      </c>
      <c r="GU33" s="273">
        <v>14</v>
      </c>
      <c r="GV33" s="273">
        <v>93</v>
      </c>
      <c r="GW33" s="273">
        <v>83</v>
      </c>
      <c r="GX33" s="273">
        <v>88</v>
      </c>
    </row>
    <row r="34" spans="1:206" x14ac:dyDescent="0.35">
      <c r="A34" t="s">
        <v>189</v>
      </c>
      <c r="B34" t="s">
        <v>427</v>
      </c>
      <c r="C34" s="273">
        <v>8</v>
      </c>
      <c r="D34" s="273">
        <v>16</v>
      </c>
      <c r="E34" s="273">
        <v>12</v>
      </c>
      <c r="F34" s="273">
        <v>62</v>
      </c>
      <c r="G34" s="273">
        <v>65</v>
      </c>
      <c r="H34" s="273">
        <v>63</v>
      </c>
      <c r="I34" s="273">
        <v>30</v>
      </c>
      <c r="J34" s="273">
        <v>19</v>
      </c>
      <c r="K34" s="273">
        <v>25</v>
      </c>
      <c r="L34" s="273">
        <v>92</v>
      </c>
      <c r="M34" s="273">
        <v>84</v>
      </c>
      <c r="N34" s="273">
        <v>88</v>
      </c>
      <c r="O34" s="273">
        <v>8</v>
      </c>
      <c r="P34" s="273">
        <v>15</v>
      </c>
      <c r="Q34" s="273">
        <v>12</v>
      </c>
      <c r="R34" s="273">
        <v>63</v>
      </c>
      <c r="S34" s="273">
        <v>64</v>
      </c>
      <c r="T34" s="273">
        <v>63</v>
      </c>
      <c r="U34" s="273">
        <v>29</v>
      </c>
      <c r="V34" s="273">
        <v>21</v>
      </c>
      <c r="W34" s="273">
        <v>25</v>
      </c>
      <c r="X34" s="273">
        <v>92</v>
      </c>
      <c r="Y34" s="273">
        <v>85</v>
      </c>
      <c r="Z34" s="273">
        <v>88</v>
      </c>
      <c r="AA34" s="273">
        <v>8</v>
      </c>
      <c r="AB34" s="273">
        <v>16</v>
      </c>
      <c r="AC34" s="273">
        <v>12</v>
      </c>
      <c r="AD34" s="273">
        <v>67</v>
      </c>
      <c r="AE34" s="273">
        <v>67</v>
      </c>
      <c r="AF34" s="273">
        <v>67</v>
      </c>
      <c r="AG34" s="273">
        <v>25</v>
      </c>
      <c r="AH34" s="273">
        <v>18</v>
      </c>
      <c r="AI34" s="273">
        <v>21</v>
      </c>
      <c r="AJ34" s="273">
        <v>92</v>
      </c>
      <c r="AK34" s="273">
        <v>84</v>
      </c>
      <c r="AL34" s="273">
        <v>88</v>
      </c>
      <c r="AM34" s="273">
        <v>5</v>
      </c>
      <c r="AN34" s="273">
        <v>14</v>
      </c>
      <c r="AO34" s="273">
        <v>10</v>
      </c>
      <c r="AP34" s="273">
        <v>70</v>
      </c>
      <c r="AQ34" s="273">
        <v>72</v>
      </c>
      <c r="AR34" s="273">
        <v>71</v>
      </c>
      <c r="AS34" s="273">
        <v>25</v>
      </c>
      <c r="AT34" s="273">
        <v>13</v>
      </c>
      <c r="AU34" s="273">
        <v>19</v>
      </c>
      <c r="AV34" s="273">
        <v>95</v>
      </c>
      <c r="AW34" s="273">
        <v>86</v>
      </c>
      <c r="AX34" s="273">
        <v>90</v>
      </c>
      <c r="AY34" s="273">
        <v>4</v>
      </c>
      <c r="AZ34" s="273">
        <v>10</v>
      </c>
      <c r="BA34" s="273">
        <v>7</v>
      </c>
      <c r="BB34" s="273">
        <v>70</v>
      </c>
      <c r="BC34" s="273">
        <v>73</v>
      </c>
      <c r="BD34" s="273">
        <v>72</v>
      </c>
      <c r="BE34" s="273">
        <v>26</v>
      </c>
      <c r="BF34" s="273">
        <v>17</v>
      </c>
      <c r="BG34" s="273">
        <v>21</v>
      </c>
      <c r="BH34" s="273">
        <v>96</v>
      </c>
      <c r="BI34" s="273">
        <v>90</v>
      </c>
      <c r="BJ34" s="273">
        <v>93</v>
      </c>
      <c r="BK34" s="273">
        <v>6</v>
      </c>
      <c r="BL34" s="273">
        <v>12</v>
      </c>
      <c r="BM34" s="273">
        <v>9</v>
      </c>
      <c r="BN34" s="273">
        <v>70</v>
      </c>
      <c r="BO34" s="273">
        <v>71</v>
      </c>
      <c r="BP34" s="273">
        <v>71</v>
      </c>
      <c r="BQ34" s="273">
        <v>24</v>
      </c>
      <c r="BR34" s="273">
        <v>16</v>
      </c>
      <c r="BS34" s="273">
        <v>20</v>
      </c>
      <c r="BT34" s="273">
        <v>94</v>
      </c>
      <c r="BU34" s="273">
        <v>88</v>
      </c>
      <c r="BV34" s="273">
        <v>91</v>
      </c>
      <c r="BW34" s="273">
        <v>6</v>
      </c>
      <c r="BX34" s="273">
        <v>15</v>
      </c>
      <c r="BY34" s="273">
        <v>11</v>
      </c>
      <c r="BZ34" s="273">
        <v>72</v>
      </c>
      <c r="CA34" s="273">
        <v>72</v>
      </c>
      <c r="CB34" s="273">
        <v>72</v>
      </c>
      <c r="CC34" s="273">
        <v>22</v>
      </c>
      <c r="CD34" s="273">
        <v>13</v>
      </c>
      <c r="CE34" s="273">
        <v>17</v>
      </c>
      <c r="CF34" s="273">
        <v>94</v>
      </c>
      <c r="CG34" s="273">
        <v>85</v>
      </c>
      <c r="CH34" s="273">
        <v>89</v>
      </c>
      <c r="CI34" s="273">
        <v>5</v>
      </c>
      <c r="CJ34" s="273">
        <v>13</v>
      </c>
      <c r="CK34" s="273">
        <v>9</v>
      </c>
      <c r="CL34" s="273">
        <v>73</v>
      </c>
      <c r="CM34" s="273">
        <v>74</v>
      </c>
      <c r="CN34" s="273">
        <v>73</v>
      </c>
      <c r="CO34" s="273">
        <v>22</v>
      </c>
      <c r="CP34" s="273">
        <v>13</v>
      </c>
      <c r="CQ34" s="273">
        <v>17</v>
      </c>
      <c r="CR34" s="273">
        <v>95</v>
      </c>
      <c r="CS34" s="273">
        <v>87</v>
      </c>
      <c r="CT34" s="273">
        <v>91</v>
      </c>
      <c r="CU34" s="273">
        <v>15</v>
      </c>
      <c r="CV34" s="273">
        <v>26</v>
      </c>
      <c r="CW34" s="273">
        <v>21</v>
      </c>
      <c r="CX34" s="273">
        <v>61</v>
      </c>
      <c r="CY34" s="273">
        <v>56</v>
      </c>
      <c r="CZ34" s="273">
        <v>59</v>
      </c>
      <c r="DA34" s="273">
        <v>24</v>
      </c>
      <c r="DB34" s="273">
        <v>18</v>
      </c>
      <c r="DC34" s="273">
        <v>21</v>
      </c>
      <c r="DD34" s="273">
        <v>85</v>
      </c>
      <c r="DE34" s="273">
        <v>74</v>
      </c>
      <c r="DF34" s="273">
        <v>79</v>
      </c>
      <c r="DG34" s="273">
        <v>18</v>
      </c>
      <c r="DH34" s="273">
        <v>32</v>
      </c>
      <c r="DI34" s="273">
        <v>25</v>
      </c>
      <c r="DJ34" s="273">
        <v>66</v>
      </c>
      <c r="DK34" s="273">
        <v>59</v>
      </c>
      <c r="DL34" s="273">
        <v>62</v>
      </c>
      <c r="DM34" s="273">
        <v>16</v>
      </c>
      <c r="DN34" s="273">
        <v>8</v>
      </c>
      <c r="DO34" s="273">
        <v>12</v>
      </c>
      <c r="DP34" s="273">
        <v>82</v>
      </c>
      <c r="DQ34" s="273">
        <v>68</v>
      </c>
      <c r="DR34" s="273">
        <v>75</v>
      </c>
      <c r="DS34" s="273">
        <v>16</v>
      </c>
      <c r="DT34" s="273">
        <v>23</v>
      </c>
      <c r="DU34" s="273">
        <v>19</v>
      </c>
      <c r="DV34" s="273">
        <v>68</v>
      </c>
      <c r="DW34" s="273">
        <v>60</v>
      </c>
      <c r="DX34" s="273">
        <v>64</v>
      </c>
      <c r="DY34" s="273">
        <v>16</v>
      </c>
      <c r="DZ34" s="273">
        <v>17</v>
      </c>
      <c r="EA34" s="273">
        <v>17</v>
      </c>
      <c r="EB34" s="273">
        <v>84</v>
      </c>
      <c r="EC34" s="273">
        <v>77</v>
      </c>
      <c r="ED34" s="273">
        <v>81</v>
      </c>
      <c r="EE34" s="273">
        <v>12</v>
      </c>
      <c r="EF34" s="273">
        <v>19</v>
      </c>
      <c r="EG34" s="273">
        <v>16</v>
      </c>
      <c r="EH34" s="273">
        <v>72</v>
      </c>
      <c r="EI34" s="273">
        <v>65</v>
      </c>
      <c r="EJ34" s="273">
        <v>68</v>
      </c>
      <c r="EK34" s="273">
        <v>16</v>
      </c>
      <c r="EL34" s="273">
        <v>16</v>
      </c>
      <c r="EM34" s="273">
        <v>16</v>
      </c>
      <c r="EN34" s="273">
        <v>88</v>
      </c>
      <c r="EO34" s="273">
        <v>81</v>
      </c>
      <c r="EP34" s="273">
        <v>84</v>
      </c>
      <c r="EQ34" s="273">
        <v>8</v>
      </c>
      <c r="ER34" s="273">
        <v>15</v>
      </c>
      <c r="ES34" s="273">
        <v>12</v>
      </c>
      <c r="ET34" s="273">
        <v>76</v>
      </c>
      <c r="EU34" s="273">
        <v>72</v>
      </c>
      <c r="EV34" s="273">
        <v>74</v>
      </c>
      <c r="EW34" s="273">
        <v>17</v>
      </c>
      <c r="EX34" s="273">
        <v>12</v>
      </c>
      <c r="EY34" s="273">
        <v>15</v>
      </c>
      <c r="EZ34" s="273">
        <v>92</v>
      </c>
      <c r="FA34" s="273">
        <v>85</v>
      </c>
      <c r="FB34" s="273">
        <v>88</v>
      </c>
      <c r="FC34" s="273">
        <v>8</v>
      </c>
      <c r="FD34" s="273">
        <v>15</v>
      </c>
      <c r="FE34" s="273">
        <v>12</v>
      </c>
      <c r="FF34" s="273">
        <v>75</v>
      </c>
      <c r="FG34" s="273">
        <v>69</v>
      </c>
      <c r="FH34" s="273">
        <v>72</v>
      </c>
      <c r="FI34" s="273">
        <v>16</v>
      </c>
      <c r="FJ34" s="273">
        <v>17</v>
      </c>
      <c r="FK34" s="273">
        <v>16</v>
      </c>
      <c r="FL34" s="273">
        <v>92</v>
      </c>
      <c r="FM34" s="273">
        <v>85</v>
      </c>
      <c r="FN34" s="273">
        <v>88</v>
      </c>
      <c r="FO34" s="273">
        <v>5</v>
      </c>
      <c r="FP34" s="273">
        <v>7</v>
      </c>
      <c r="FQ34" s="273">
        <v>6</v>
      </c>
      <c r="FR34" s="273">
        <v>82</v>
      </c>
      <c r="FS34" s="273">
        <v>76</v>
      </c>
      <c r="FT34" s="273">
        <v>79</v>
      </c>
      <c r="FU34" s="273">
        <v>13</v>
      </c>
      <c r="FV34" s="273">
        <v>16</v>
      </c>
      <c r="FW34" s="273">
        <v>15</v>
      </c>
      <c r="FX34" s="273">
        <v>95</v>
      </c>
      <c r="FY34" s="273">
        <v>93</v>
      </c>
      <c r="FZ34" s="273">
        <v>94</v>
      </c>
      <c r="GA34" s="273">
        <v>5</v>
      </c>
      <c r="GB34" s="273">
        <v>15</v>
      </c>
      <c r="GC34" s="273">
        <v>10</v>
      </c>
      <c r="GD34" s="273">
        <v>72</v>
      </c>
      <c r="GE34" s="273">
        <v>75</v>
      </c>
      <c r="GF34" s="273">
        <v>73</v>
      </c>
      <c r="GG34" s="273">
        <v>23</v>
      </c>
      <c r="GH34" s="273">
        <v>10</v>
      </c>
      <c r="GI34" s="273">
        <v>16</v>
      </c>
      <c r="GJ34" s="273">
        <v>95</v>
      </c>
      <c r="GK34" s="273">
        <v>85</v>
      </c>
      <c r="GL34" s="273">
        <v>90</v>
      </c>
      <c r="GM34" s="273">
        <v>5</v>
      </c>
      <c r="GN34" s="273">
        <v>15</v>
      </c>
      <c r="GO34" s="273">
        <v>10</v>
      </c>
      <c r="GP34" s="273">
        <v>74</v>
      </c>
      <c r="GQ34" s="273">
        <v>75</v>
      </c>
      <c r="GR34" s="273">
        <v>74</v>
      </c>
      <c r="GS34" s="273">
        <v>21</v>
      </c>
      <c r="GT34" s="273">
        <v>10</v>
      </c>
      <c r="GU34" s="273">
        <v>15</v>
      </c>
      <c r="GV34" s="273">
        <v>95</v>
      </c>
      <c r="GW34" s="273">
        <v>85</v>
      </c>
      <c r="GX34" s="273">
        <v>90</v>
      </c>
    </row>
    <row r="35" spans="1:206" x14ac:dyDescent="0.35">
      <c r="B35" t="s">
        <v>428</v>
      </c>
      <c r="C35" s="273">
        <v>13</v>
      </c>
      <c r="D35" s="273">
        <v>25</v>
      </c>
      <c r="E35" s="273">
        <v>19</v>
      </c>
      <c r="F35" s="273">
        <v>65</v>
      </c>
      <c r="G35" s="273">
        <v>62</v>
      </c>
      <c r="H35" s="273">
        <v>64</v>
      </c>
      <c r="I35" s="273">
        <v>21</v>
      </c>
      <c r="J35" s="273">
        <v>13</v>
      </c>
      <c r="K35" s="273">
        <v>17</v>
      </c>
      <c r="L35" s="273">
        <v>87</v>
      </c>
      <c r="M35" s="273">
        <v>75</v>
      </c>
      <c r="N35" s="273">
        <v>81</v>
      </c>
      <c r="O35" s="273">
        <v>17</v>
      </c>
      <c r="P35" s="273">
        <v>28</v>
      </c>
      <c r="Q35" s="273">
        <v>22</v>
      </c>
      <c r="R35" s="273">
        <v>65</v>
      </c>
      <c r="S35" s="273">
        <v>60</v>
      </c>
      <c r="T35" s="273">
        <v>62</v>
      </c>
      <c r="U35" s="273">
        <v>18</v>
      </c>
      <c r="V35" s="273">
        <v>12</v>
      </c>
      <c r="W35" s="273">
        <v>15</v>
      </c>
      <c r="X35" s="273">
        <v>83</v>
      </c>
      <c r="Y35" s="273">
        <v>72</v>
      </c>
      <c r="Z35" s="273">
        <v>78</v>
      </c>
      <c r="AA35" s="273">
        <v>19</v>
      </c>
      <c r="AB35" s="273">
        <v>30</v>
      </c>
      <c r="AC35" s="273">
        <v>25</v>
      </c>
      <c r="AD35" s="273">
        <v>67</v>
      </c>
      <c r="AE35" s="273">
        <v>60</v>
      </c>
      <c r="AF35" s="273">
        <v>64</v>
      </c>
      <c r="AG35" s="273">
        <v>14</v>
      </c>
      <c r="AH35" s="273">
        <v>10</v>
      </c>
      <c r="AI35" s="273">
        <v>12</v>
      </c>
      <c r="AJ35" s="273">
        <v>81</v>
      </c>
      <c r="AK35" s="273">
        <v>70</v>
      </c>
      <c r="AL35" s="273">
        <v>75</v>
      </c>
      <c r="AM35" s="273">
        <v>7</v>
      </c>
      <c r="AN35" s="273">
        <v>15</v>
      </c>
      <c r="AO35" s="273">
        <v>11</v>
      </c>
      <c r="AP35" s="273">
        <v>72</v>
      </c>
      <c r="AQ35" s="273">
        <v>72</v>
      </c>
      <c r="AR35" s="273">
        <v>72</v>
      </c>
      <c r="AS35" s="273">
        <v>21</v>
      </c>
      <c r="AT35" s="273">
        <v>12</v>
      </c>
      <c r="AU35" s="273">
        <v>17</v>
      </c>
      <c r="AV35" s="273">
        <v>93</v>
      </c>
      <c r="AW35" s="273">
        <v>85</v>
      </c>
      <c r="AX35" s="273">
        <v>89</v>
      </c>
      <c r="AY35" s="273">
        <v>8</v>
      </c>
      <c r="AZ35" s="273">
        <v>16</v>
      </c>
      <c r="BA35" s="273">
        <v>12</v>
      </c>
      <c r="BB35" s="273">
        <v>74</v>
      </c>
      <c r="BC35" s="273">
        <v>72</v>
      </c>
      <c r="BD35" s="273">
        <v>73</v>
      </c>
      <c r="BE35" s="273">
        <v>18</v>
      </c>
      <c r="BF35" s="273">
        <v>12</v>
      </c>
      <c r="BG35" s="273">
        <v>15</v>
      </c>
      <c r="BH35" s="273">
        <v>92</v>
      </c>
      <c r="BI35" s="273">
        <v>84</v>
      </c>
      <c r="BJ35" s="273">
        <v>88</v>
      </c>
      <c r="BK35" s="273">
        <v>11</v>
      </c>
      <c r="BL35" s="273">
        <v>20</v>
      </c>
      <c r="BM35" s="273">
        <v>16</v>
      </c>
      <c r="BN35" s="273">
        <v>73</v>
      </c>
      <c r="BO35" s="273">
        <v>69</v>
      </c>
      <c r="BP35" s="273">
        <v>71</v>
      </c>
      <c r="BQ35" s="273">
        <v>16</v>
      </c>
      <c r="BR35" s="273">
        <v>11</v>
      </c>
      <c r="BS35" s="273">
        <v>13</v>
      </c>
      <c r="BT35" s="273">
        <v>89</v>
      </c>
      <c r="BU35" s="273">
        <v>80</v>
      </c>
      <c r="BV35" s="273">
        <v>84</v>
      </c>
      <c r="BW35" s="273">
        <v>10</v>
      </c>
      <c r="BX35" s="273">
        <v>21</v>
      </c>
      <c r="BY35" s="273">
        <v>16</v>
      </c>
      <c r="BZ35" s="273">
        <v>74</v>
      </c>
      <c r="CA35" s="273">
        <v>70</v>
      </c>
      <c r="CB35" s="273">
        <v>72</v>
      </c>
      <c r="CC35" s="273">
        <v>16</v>
      </c>
      <c r="CD35" s="273">
        <v>9</v>
      </c>
      <c r="CE35" s="273">
        <v>12</v>
      </c>
      <c r="CF35" s="273">
        <v>90</v>
      </c>
      <c r="CG35" s="273">
        <v>79</v>
      </c>
      <c r="CH35" s="273">
        <v>84</v>
      </c>
      <c r="CI35" s="273">
        <v>9</v>
      </c>
      <c r="CJ35" s="273">
        <v>19</v>
      </c>
      <c r="CK35" s="273">
        <v>14</v>
      </c>
      <c r="CL35" s="273">
        <v>76</v>
      </c>
      <c r="CM35" s="273">
        <v>73</v>
      </c>
      <c r="CN35" s="273">
        <v>74</v>
      </c>
      <c r="CO35" s="273">
        <v>15</v>
      </c>
      <c r="CP35" s="273">
        <v>9</v>
      </c>
      <c r="CQ35" s="273">
        <v>12</v>
      </c>
      <c r="CR35" s="273">
        <v>91</v>
      </c>
      <c r="CS35" s="273">
        <v>81</v>
      </c>
      <c r="CT35" s="273">
        <v>86</v>
      </c>
      <c r="CU35" s="273">
        <v>23</v>
      </c>
      <c r="CV35" s="273">
        <v>35</v>
      </c>
      <c r="CW35" s="273">
        <v>29</v>
      </c>
      <c r="CX35" s="273">
        <v>59</v>
      </c>
      <c r="CY35" s="273">
        <v>51</v>
      </c>
      <c r="CZ35" s="273">
        <v>55</v>
      </c>
      <c r="DA35" s="273">
        <v>18</v>
      </c>
      <c r="DB35" s="273">
        <v>14</v>
      </c>
      <c r="DC35" s="273">
        <v>16</v>
      </c>
      <c r="DD35" s="273">
        <v>77</v>
      </c>
      <c r="DE35" s="273">
        <v>65</v>
      </c>
      <c r="DF35" s="273">
        <v>71</v>
      </c>
      <c r="DG35" s="273">
        <v>26</v>
      </c>
      <c r="DH35" s="273">
        <v>39</v>
      </c>
      <c r="DI35" s="273">
        <v>33</v>
      </c>
      <c r="DJ35" s="273">
        <v>62</v>
      </c>
      <c r="DK35" s="273">
        <v>53</v>
      </c>
      <c r="DL35" s="273">
        <v>57</v>
      </c>
      <c r="DM35" s="273">
        <v>13</v>
      </c>
      <c r="DN35" s="273">
        <v>8</v>
      </c>
      <c r="DO35" s="273">
        <v>10</v>
      </c>
      <c r="DP35" s="273">
        <v>74</v>
      </c>
      <c r="DQ35" s="273">
        <v>61</v>
      </c>
      <c r="DR35" s="273">
        <v>67</v>
      </c>
      <c r="DS35" s="273">
        <v>22</v>
      </c>
      <c r="DT35" s="273">
        <v>30</v>
      </c>
      <c r="DU35" s="273">
        <v>26</v>
      </c>
      <c r="DV35" s="273">
        <v>66</v>
      </c>
      <c r="DW35" s="273">
        <v>56</v>
      </c>
      <c r="DX35" s="273">
        <v>61</v>
      </c>
      <c r="DY35" s="273">
        <v>12</v>
      </c>
      <c r="DZ35" s="273">
        <v>13</v>
      </c>
      <c r="EA35" s="273">
        <v>13</v>
      </c>
      <c r="EB35" s="273">
        <v>78</v>
      </c>
      <c r="EC35" s="273">
        <v>70</v>
      </c>
      <c r="ED35" s="273">
        <v>74</v>
      </c>
      <c r="EE35" s="273">
        <v>21</v>
      </c>
      <c r="EF35" s="273">
        <v>30</v>
      </c>
      <c r="EG35" s="273">
        <v>26</v>
      </c>
      <c r="EH35" s="273">
        <v>68</v>
      </c>
      <c r="EI35" s="273">
        <v>59</v>
      </c>
      <c r="EJ35" s="273">
        <v>64</v>
      </c>
      <c r="EK35" s="273">
        <v>11</v>
      </c>
      <c r="EL35" s="273">
        <v>11</v>
      </c>
      <c r="EM35" s="273">
        <v>11</v>
      </c>
      <c r="EN35" s="273">
        <v>79</v>
      </c>
      <c r="EO35" s="273">
        <v>70</v>
      </c>
      <c r="EP35" s="273">
        <v>74</v>
      </c>
      <c r="EQ35" s="273">
        <v>17</v>
      </c>
      <c r="ER35" s="273">
        <v>29</v>
      </c>
      <c r="ES35" s="273">
        <v>23</v>
      </c>
      <c r="ET35" s="273">
        <v>71</v>
      </c>
      <c r="EU35" s="273">
        <v>63</v>
      </c>
      <c r="EV35" s="273">
        <v>67</v>
      </c>
      <c r="EW35" s="273">
        <v>11</v>
      </c>
      <c r="EX35" s="273">
        <v>8</v>
      </c>
      <c r="EY35" s="273">
        <v>10</v>
      </c>
      <c r="EZ35" s="273">
        <v>83</v>
      </c>
      <c r="FA35" s="273">
        <v>71</v>
      </c>
      <c r="FB35" s="273">
        <v>77</v>
      </c>
      <c r="FC35" s="273">
        <v>18</v>
      </c>
      <c r="FD35" s="273">
        <v>28</v>
      </c>
      <c r="FE35" s="273">
        <v>23</v>
      </c>
      <c r="FF35" s="273">
        <v>72</v>
      </c>
      <c r="FG35" s="273">
        <v>63</v>
      </c>
      <c r="FH35" s="273">
        <v>67</v>
      </c>
      <c r="FI35" s="273">
        <v>9</v>
      </c>
      <c r="FJ35" s="273">
        <v>9</v>
      </c>
      <c r="FK35" s="273">
        <v>9</v>
      </c>
      <c r="FL35" s="273">
        <v>82</v>
      </c>
      <c r="FM35" s="273">
        <v>72</v>
      </c>
      <c r="FN35" s="273">
        <v>77</v>
      </c>
      <c r="FO35" s="273">
        <v>10</v>
      </c>
      <c r="FP35" s="273">
        <v>13</v>
      </c>
      <c r="FQ35" s="273">
        <v>12</v>
      </c>
      <c r="FR35" s="273">
        <v>81</v>
      </c>
      <c r="FS35" s="273">
        <v>75</v>
      </c>
      <c r="FT35" s="273">
        <v>78</v>
      </c>
      <c r="FU35" s="273">
        <v>9</v>
      </c>
      <c r="FV35" s="273">
        <v>12</v>
      </c>
      <c r="FW35" s="273">
        <v>11</v>
      </c>
      <c r="FX35" s="273">
        <v>90</v>
      </c>
      <c r="FY35" s="273">
        <v>87</v>
      </c>
      <c r="FZ35" s="273">
        <v>88</v>
      </c>
      <c r="GA35" s="273">
        <v>8</v>
      </c>
      <c r="GB35" s="273">
        <v>22</v>
      </c>
      <c r="GC35" s="273">
        <v>15</v>
      </c>
      <c r="GD35" s="273">
        <v>74</v>
      </c>
      <c r="GE35" s="273">
        <v>71</v>
      </c>
      <c r="GF35" s="273">
        <v>72</v>
      </c>
      <c r="GG35" s="273">
        <v>18</v>
      </c>
      <c r="GH35" s="273">
        <v>8</v>
      </c>
      <c r="GI35" s="273">
        <v>13</v>
      </c>
      <c r="GJ35" s="273">
        <v>92</v>
      </c>
      <c r="GK35" s="273">
        <v>78</v>
      </c>
      <c r="GL35" s="273">
        <v>85</v>
      </c>
      <c r="GM35" s="273">
        <v>10</v>
      </c>
      <c r="GN35" s="273">
        <v>23</v>
      </c>
      <c r="GO35" s="273">
        <v>17</v>
      </c>
      <c r="GP35" s="273">
        <v>76</v>
      </c>
      <c r="GQ35" s="273">
        <v>70</v>
      </c>
      <c r="GR35" s="273">
        <v>73</v>
      </c>
      <c r="GS35" s="273">
        <v>14</v>
      </c>
      <c r="GT35" s="273">
        <v>7</v>
      </c>
      <c r="GU35" s="273">
        <v>10</v>
      </c>
      <c r="GV35" s="273">
        <v>90</v>
      </c>
      <c r="GW35" s="273">
        <v>77</v>
      </c>
      <c r="GX35" s="273">
        <v>83</v>
      </c>
    </row>
    <row r="36" spans="1:206" x14ac:dyDescent="0.35">
      <c r="B36" t="s">
        <v>429</v>
      </c>
      <c r="C36" s="273">
        <v>11</v>
      </c>
      <c r="D36" s="273">
        <v>21</v>
      </c>
      <c r="E36" s="273">
        <v>16</v>
      </c>
      <c r="F36" s="273">
        <v>61</v>
      </c>
      <c r="G36" s="273">
        <v>62</v>
      </c>
      <c r="H36" s="273">
        <v>62</v>
      </c>
      <c r="I36" s="273">
        <v>27</v>
      </c>
      <c r="J36" s="273">
        <v>17</v>
      </c>
      <c r="K36" s="273">
        <v>22</v>
      </c>
      <c r="L36" s="273">
        <v>89</v>
      </c>
      <c r="M36" s="273">
        <v>79</v>
      </c>
      <c r="N36" s="273">
        <v>84</v>
      </c>
      <c r="O36" s="273">
        <v>12</v>
      </c>
      <c r="P36" s="273">
        <v>20</v>
      </c>
      <c r="Q36" s="273">
        <v>16</v>
      </c>
      <c r="R36" s="273">
        <v>62</v>
      </c>
      <c r="S36" s="273">
        <v>61</v>
      </c>
      <c r="T36" s="273">
        <v>61</v>
      </c>
      <c r="U36" s="273">
        <v>26</v>
      </c>
      <c r="V36" s="273">
        <v>19</v>
      </c>
      <c r="W36" s="273">
        <v>22</v>
      </c>
      <c r="X36" s="273">
        <v>88</v>
      </c>
      <c r="Y36" s="273">
        <v>80</v>
      </c>
      <c r="Z36" s="273">
        <v>84</v>
      </c>
      <c r="AA36" s="273">
        <v>13</v>
      </c>
      <c r="AB36" s="273">
        <v>22</v>
      </c>
      <c r="AC36" s="273">
        <v>17</v>
      </c>
      <c r="AD36" s="273">
        <v>65</v>
      </c>
      <c r="AE36" s="273">
        <v>63</v>
      </c>
      <c r="AF36" s="273">
        <v>64</v>
      </c>
      <c r="AG36" s="273">
        <v>22</v>
      </c>
      <c r="AH36" s="273">
        <v>16</v>
      </c>
      <c r="AI36" s="273">
        <v>19</v>
      </c>
      <c r="AJ36" s="273">
        <v>87</v>
      </c>
      <c r="AK36" s="273">
        <v>78</v>
      </c>
      <c r="AL36" s="273">
        <v>83</v>
      </c>
      <c r="AM36" s="273">
        <v>7</v>
      </c>
      <c r="AN36" s="273">
        <v>16</v>
      </c>
      <c r="AO36" s="273">
        <v>12</v>
      </c>
      <c r="AP36" s="273">
        <v>69</v>
      </c>
      <c r="AQ36" s="273">
        <v>70</v>
      </c>
      <c r="AR36" s="273">
        <v>69</v>
      </c>
      <c r="AS36" s="273">
        <v>24</v>
      </c>
      <c r="AT36" s="273">
        <v>14</v>
      </c>
      <c r="AU36" s="273">
        <v>19</v>
      </c>
      <c r="AV36" s="273">
        <v>93</v>
      </c>
      <c r="AW36" s="273">
        <v>84</v>
      </c>
      <c r="AX36" s="273">
        <v>88</v>
      </c>
      <c r="AY36" s="273">
        <v>7</v>
      </c>
      <c r="AZ36" s="273">
        <v>13</v>
      </c>
      <c r="BA36" s="273">
        <v>10</v>
      </c>
      <c r="BB36" s="273">
        <v>68</v>
      </c>
      <c r="BC36" s="273">
        <v>71</v>
      </c>
      <c r="BD36" s="273">
        <v>70</v>
      </c>
      <c r="BE36" s="273">
        <v>25</v>
      </c>
      <c r="BF36" s="273">
        <v>16</v>
      </c>
      <c r="BG36" s="273">
        <v>20</v>
      </c>
      <c r="BH36" s="273">
        <v>93</v>
      </c>
      <c r="BI36" s="273">
        <v>87</v>
      </c>
      <c r="BJ36" s="273">
        <v>90</v>
      </c>
      <c r="BK36" s="273">
        <v>9</v>
      </c>
      <c r="BL36" s="273">
        <v>16</v>
      </c>
      <c r="BM36" s="273">
        <v>13</v>
      </c>
      <c r="BN36" s="273">
        <v>68</v>
      </c>
      <c r="BO36" s="273">
        <v>69</v>
      </c>
      <c r="BP36" s="273">
        <v>69</v>
      </c>
      <c r="BQ36" s="273">
        <v>22</v>
      </c>
      <c r="BR36" s="273">
        <v>15</v>
      </c>
      <c r="BS36" s="273">
        <v>19</v>
      </c>
      <c r="BT36" s="273">
        <v>91</v>
      </c>
      <c r="BU36" s="273">
        <v>84</v>
      </c>
      <c r="BV36" s="273">
        <v>87</v>
      </c>
      <c r="BW36" s="273">
        <v>9</v>
      </c>
      <c r="BX36" s="273">
        <v>19</v>
      </c>
      <c r="BY36" s="273">
        <v>14</v>
      </c>
      <c r="BZ36" s="273">
        <v>70</v>
      </c>
      <c r="CA36" s="273">
        <v>69</v>
      </c>
      <c r="CB36" s="273">
        <v>70</v>
      </c>
      <c r="CC36" s="273">
        <v>21</v>
      </c>
      <c r="CD36" s="273">
        <v>12</v>
      </c>
      <c r="CE36" s="273">
        <v>16</v>
      </c>
      <c r="CF36" s="273">
        <v>91</v>
      </c>
      <c r="CG36" s="273">
        <v>81</v>
      </c>
      <c r="CH36" s="273">
        <v>86</v>
      </c>
      <c r="CI36" s="273">
        <v>8</v>
      </c>
      <c r="CJ36" s="273">
        <v>16</v>
      </c>
      <c r="CK36" s="273">
        <v>12</v>
      </c>
      <c r="CL36" s="273">
        <v>71</v>
      </c>
      <c r="CM36" s="273">
        <v>71</v>
      </c>
      <c r="CN36" s="273">
        <v>71</v>
      </c>
      <c r="CO36" s="273">
        <v>21</v>
      </c>
      <c r="CP36" s="273">
        <v>13</v>
      </c>
      <c r="CQ36" s="273">
        <v>17</v>
      </c>
      <c r="CR36" s="273">
        <v>92</v>
      </c>
      <c r="CS36" s="273">
        <v>84</v>
      </c>
      <c r="CT36" s="273">
        <v>88</v>
      </c>
      <c r="CU36" s="273">
        <v>21</v>
      </c>
      <c r="CV36" s="273">
        <v>32</v>
      </c>
      <c r="CW36" s="273">
        <v>26</v>
      </c>
      <c r="CX36" s="273">
        <v>58</v>
      </c>
      <c r="CY36" s="273">
        <v>52</v>
      </c>
      <c r="CZ36" s="273">
        <v>55</v>
      </c>
      <c r="DA36" s="273">
        <v>22</v>
      </c>
      <c r="DB36" s="273">
        <v>16</v>
      </c>
      <c r="DC36" s="273">
        <v>19</v>
      </c>
      <c r="DD36" s="273">
        <v>79</v>
      </c>
      <c r="DE36" s="273">
        <v>68</v>
      </c>
      <c r="DF36" s="273">
        <v>74</v>
      </c>
      <c r="DG36" s="273">
        <v>24</v>
      </c>
      <c r="DH36" s="273">
        <v>38</v>
      </c>
      <c r="DI36" s="273">
        <v>31</v>
      </c>
      <c r="DJ36" s="273">
        <v>62</v>
      </c>
      <c r="DK36" s="273">
        <v>54</v>
      </c>
      <c r="DL36" s="273">
        <v>58</v>
      </c>
      <c r="DM36" s="273">
        <v>14</v>
      </c>
      <c r="DN36" s="273">
        <v>8</v>
      </c>
      <c r="DO36" s="273">
        <v>11</v>
      </c>
      <c r="DP36" s="273">
        <v>76</v>
      </c>
      <c r="DQ36" s="273">
        <v>62</v>
      </c>
      <c r="DR36" s="273">
        <v>69</v>
      </c>
      <c r="DS36" s="273">
        <v>20</v>
      </c>
      <c r="DT36" s="273">
        <v>28</v>
      </c>
      <c r="DU36" s="273">
        <v>24</v>
      </c>
      <c r="DV36" s="273">
        <v>65</v>
      </c>
      <c r="DW36" s="273">
        <v>56</v>
      </c>
      <c r="DX36" s="273">
        <v>60</v>
      </c>
      <c r="DY36" s="273">
        <v>15</v>
      </c>
      <c r="DZ36" s="273">
        <v>16</v>
      </c>
      <c r="EA36" s="273">
        <v>15</v>
      </c>
      <c r="EB36" s="273">
        <v>80</v>
      </c>
      <c r="EC36" s="273">
        <v>72</v>
      </c>
      <c r="ED36" s="273">
        <v>76</v>
      </c>
      <c r="EE36" s="273">
        <v>17</v>
      </c>
      <c r="EF36" s="273">
        <v>25</v>
      </c>
      <c r="EG36" s="273">
        <v>21</v>
      </c>
      <c r="EH36" s="273">
        <v>69</v>
      </c>
      <c r="EI36" s="273">
        <v>61</v>
      </c>
      <c r="EJ36" s="273">
        <v>65</v>
      </c>
      <c r="EK36" s="273">
        <v>14</v>
      </c>
      <c r="EL36" s="273">
        <v>14</v>
      </c>
      <c r="EM36" s="273">
        <v>14</v>
      </c>
      <c r="EN36" s="273">
        <v>83</v>
      </c>
      <c r="EO36" s="273">
        <v>75</v>
      </c>
      <c r="EP36" s="273">
        <v>79</v>
      </c>
      <c r="EQ36" s="273">
        <v>12</v>
      </c>
      <c r="ER36" s="273">
        <v>21</v>
      </c>
      <c r="ES36" s="273">
        <v>17</v>
      </c>
      <c r="ET36" s="273">
        <v>72</v>
      </c>
      <c r="EU36" s="273">
        <v>68</v>
      </c>
      <c r="EV36" s="273">
        <v>70</v>
      </c>
      <c r="EW36" s="273">
        <v>16</v>
      </c>
      <c r="EX36" s="273">
        <v>12</v>
      </c>
      <c r="EY36" s="273">
        <v>13</v>
      </c>
      <c r="EZ36" s="273">
        <v>88</v>
      </c>
      <c r="FA36" s="273">
        <v>79</v>
      </c>
      <c r="FB36" s="273">
        <v>83</v>
      </c>
      <c r="FC36" s="273">
        <v>13</v>
      </c>
      <c r="FD36" s="273">
        <v>20</v>
      </c>
      <c r="FE36" s="273">
        <v>17</v>
      </c>
      <c r="FF36" s="273">
        <v>72</v>
      </c>
      <c r="FG36" s="273">
        <v>65</v>
      </c>
      <c r="FH36" s="273">
        <v>68</v>
      </c>
      <c r="FI36" s="273">
        <v>15</v>
      </c>
      <c r="FJ36" s="273">
        <v>15</v>
      </c>
      <c r="FK36" s="273">
        <v>15</v>
      </c>
      <c r="FL36" s="273">
        <v>87</v>
      </c>
      <c r="FM36" s="273">
        <v>80</v>
      </c>
      <c r="FN36" s="273">
        <v>83</v>
      </c>
      <c r="FO36" s="273">
        <v>9</v>
      </c>
      <c r="FP36" s="273">
        <v>11</v>
      </c>
      <c r="FQ36" s="273">
        <v>10</v>
      </c>
      <c r="FR36" s="273">
        <v>79</v>
      </c>
      <c r="FS36" s="273">
        <v>74</v>
      </c>
      <c r="FT36" s="273">
        <v>76</v>
      </c>
      <c r="FU36" s="273">
        <v>13</v>
      </c>
      <c r="FV36" s="273">
        <v>15</v>
      </c>
      <c r="FW36" s="273">
        <v>14</v>
      </c>
      <c r="FX36" s="273">
        <v>91</v>
      </c>
      <c r="FY36" s="273">
        <v>89</v>
      </c>
      <c r="FZ36" s="273">
        <v>90</v>
      </c>
      <c r="GA36" s="273">
        <v>8</v>
      </c>
      <c r="GB36" s="273">
        <v>19</v>
      </c>
      <c r="GC36" s="273">
        <v>13</v>
      </c>
      <c r="GD36" s="273">
        <v>71</v>
      </c>
      <c r="GE36" s="273">
        <v>71</v>
      </c>
      <c r="GF36" s="273">
        <v>71</v>
      </c>
      <c r="GG36" s="273">
        <v>22</v>
      </c>
      <c r="GH36" s="273">
        <v>10</v>
      </c>
      <c r="GI36" s="273">
        <v>16</v>
      </c>
      <c r="GJ36" s="273">
        <v>92</v>
      </c>
      <c r="GK36" s="273">
        <v>81</v>
      </c>
      <c r="GL36" s="273">
        <v>87</v>
      </c>
      <c r="GM36" s="273">
        <v>9</v>
      </c>
      <c r="GN36" s="273">
        <v>19</v>
      </c>
      <c r="GO36" s="273">
        <v>14</v>
      </c>
      <c r="GP36" s="273">
        <v>72</v>
      </c>
      <c r="GQ36" s="273">
        <v>71</v>
      </c>
      <c r="GR36" s="273">
        <v>71</v>
      </c>
      <c r="GS36" s="273">
        <v>20</v>
      </c>
      <c r="GT36" s="273">
        <v>10</v>
      </c>
      <c r="GU36" s="273">
        <v>14</v>
      </c>
      <c r="GV36" s="273">
        <v>91</v>
      </c>
      <c r="GW36" s="273">
        <v>81</v>
      </c>
      <c r="GX36" s="273">
        <v>86</v>
      </c>
    </row>
    <row r="37" spans="1:206" x14ac:dyDescent="0.35">
      <c r="B37" t="s">
        <v>223</v>
      </c>
      <c r="C37" s="273">
        <v>9</v>
      </c>
      <c r="D37" s="273">
        <v>18</v>
      </c>
      <c r="E37" s="273">
        <v>14</v>
      </c>
      <c r="F37" s="273">
        <v>63</v>
      </c>
      <c r="G37" s="273">
        <v>64</v>
      </c>
      <c r="H37" s="273">
        <v>63</v>
      </c>
      <c r="I37" s="273">
        <v>28</v>
      </c>
      <c r="J37" s="273">
        <v>18</v>
      </c>
      <c r="K37" s="273">
        <v>23</v>
      </c>
      <c r="L37" s="273">
        <v>91</v>
      </c>
      <c r="M37" s="273">
        <v>82</v>
      </c>
      <c r="N37" s="273">
        <v>86</v>
      </c>
      <c r="O37" s="273">
        <v>10</v>
      </c>
      <c r="P37" s="273">
        <v>18</v>
      </c>
      <c r="Q37" s="273">
        <v>14</v>
      </c>
      <c r="R37" s="273">
        <v>63</v>
      </c>
      <c r="S37" s="273">
        <v>63</v>
      </c>
      <c r="T37" s="273">
        <v>63</v>
      </c>
      <c r="U37" s="273">
        <v>27</v>
      </c>
      <c r="V37" s="273">
        <v>19</v>
      </c>
      <c r="W37" s="273">
        <v>23</v>
      </c>
      <c r="X37" s="273">
        <v>90</v>
      </c>
      <c r="Y37" s="273">
        <v>82</v>
      </c>
      <c r="Z37" s="273">
        <v>86</v>
      </c>
      <c r="AA37" s="273">
        <v>10</v>
      </c>
      <c r="AB37" s="273">
        <v>19</v>
      </c>
      <c r="AC37" s="273">
        <v>15</v>
      </c>
      <c r="AD37" s="273">
        <v>67</v>
      </c>
      <c r="AE37" s="273">
        <v>65</v>
      </c>
      <c r="AF37" s="273">
        <v>66</v>
      </c>
      <c r="AG37" s="273">
        <v>23</v>
      </c>
      <c r="AH37" s="273">
        <v>16</v>
      </c>
      <c r="AI37" s="273">
        <v>19</v>
      </c>
      <c r="AJ37" s="273">
        <v>90</v>
      </c>
      <c r="AK37" s="273">
        <v>81</v>
      </c>
      <c r="AL37" s="273">
        <v>85</v>
      </c>
      <c r="AM37" s="273">
        <v>6</v>
      </c>
      <c r="AN37" s="273">
        <v>15</v>
      </c>
      <c r="AO37" s="273">
        <v>10</v>
      </c>
      <c r="AP37" s="273">
        <v>70</v>
      </c>
      <c r="AQ37" s="273">
        <v>72</v>
      </c>
      <c r="AR37" s="273">
        <v>71</v>
      </c>
      <c r="AS37" s="273">
        <v>24</v>
      </c>
      <c r="AT37" s="273">
        <v>13</v>
      </c>
      <c r="AU37" s="273">
        <v>19</v>
      </c>
      <c r="AV37" s="273">
        <v>94</v>
      </c>
      <c r="AW37" s="273">
        <v>85</v>
      </c>
      <c r="AX37" s="273">
        <v>90</v>
      </c>
      <c r="AY37" s="273">
        <v>5</v>
      </c>
      <c r="AZ37" s="273">
        <v>11</v>
      </c>
      <c r="BA37" s="273">
        <v>8</v>
      </c>
      <c r="BB37" s="273">
        <v>70</v>
      </c>
      <c r="BC37" s="273">
        <v>73</v>
      </c>
      <c r="BD37" s="273">
        <v>72</v>
      </c>
      <c r="BE37" s="273">
        <v>25</v>
      </c>
      <c r="BF37" s="273">
        <v>16</v>
      </c>
      <c r="BG37" s="273">
        <v>20</v>
      </c>
      <c r="BH37" s="273">
        <v>95</v>
      </c>
      <c r="BI37" s="273">
        <v>89</v>
      </c>
      <c r="BJ37" s="273">
        <v>92</v>
      </c>
      <c r="BK37" s="273">
        <v>7</v>
      </c>
      <c r="BL37" s="273">
        <v>14</v>
      </c>
      <c r="BM37" s="273">
        <v>11</v>
      </c>
      <c r="BN37" s="273">
        <v>71</v>
      </c>
      <c r="BO37" s="273">
        <v>71</v>
      </c>
      <c r="BP37" s="273">
        <v>71</v>
      </c>
      <c r="BQ37" s="273">
        <v>22</v>
      </c>
      <c r="BR37" s="273">
        <v>15</v>
      </c>
      <c r="BS37" s="273">
        <v>19</v>
      </c>
      <c r="BT37" s="273">
        <v>93</v>
      </c>
      <c r="BU37" s="273">
        <v>86</v>
      </c>
      <c r="BV37" s="273">
        <v>89</v>
      </c>
      <c r="BW37" s="273">
        <v>7</v>
      </c>
      <c r="BX37" s="273">
        <v>17</v>
      </c>
      <c r="BY37" s="273">
        <v>12</v>
      </c>
      <c r="BZ37" s="273">
        <v>72</v>
      </c>
      <c r="CA37" s="273">
        <v>71</v>
      </c>
      <c r="CB37" s="273">
        <v>72</v>
      </c>
      <c r="CC37" s="273">
        <v>21</v>
      </c>
      <c r="CD37" s="273">
        <v>12</v>
      </c>
      <c r="CE37" s="273">
        <v>16</v>
      </c>
      <c r="CF37" s="273">
        <v>93</v>
      </c>
      <c r="CG37" s="273">
        <v>83</v>
      </c>
      <c r="CH37" s="273">
        <v>88</v>
      </c>
      <c r="CI37" s="273">
        <v>6</v>
      </c>
      <c r="CJ37" s="273">
        <v>14</v>
      </c>
      <c r="CK37" s="273">
        <v>10</v>
      </c>
      <c r="CL37" s="273">
        <v>73</v>
      </c>
      <c r="CM37" s="273">
        <v>73</v>
      </c>
      <c r="CN37" s="273">
        <v>73</v>
      </c>
      <c r="CO37" s="273">
        <v>21</v>
      </c>
      <c r="CP37" s="273">
        <v>12</v>
      </c>
      <c r="CQ37" s="273">
        <v>16</v>
      </c>
      <c r="CR37" s="273">
        <v>94</v>
      </c>
      <c r="CS37" s="273">
        <v>86</v>
      </c>
      <c r="CT37" s="273">
        <v>90</v>
      </c>
      <c r="CU37" s="273">
        <v>17</v>
      </c>
      <c r="CV37" s="273">
        <v>28</v>
      </c>
      <c r="CW37" s="273">
        <v>23</v>
      </c>
      <c r="CX37" s="273">
        <v>60</v>
      </c>
      <c r="CY37" s="273">
        <v>55</v>
      </c>
      <c r="CZ37" s="273">
        <v>57</v>
      </c>
      <c r="DA37" s="273">
        <v>22</v>
      </c>
      <c r="DB37" s="273">
        <v>17</v>
      </c>
      <c r="DC37" s="273">
        <v>20</v>
      </c>
      <c r="DD37" s="273">
        <v>83</v>
      </c>
      <c r="DE37" s="273">
        <v>72</v>
      </c>
      <c r="DF37" s="273">
        <v>77</v>
      </c>
      <c r="DG37" s="273">
        <v>20</v>
      </c>
      <c r="DH37" s="273">
        <v>34</v>
      </c>
      <c r="DI37" s="273">
        <v>27</v>
      </c>
      <c r="DJ37" s="273">
        <v>64</v>
      </c>
      <c r="DK37" s="273">
        <v>58</v>
      </c>
      <c r="DL37" s="273">
        <v>61</v>
      </c>
      <c r="DM37" s="273">
        <v>15</v>
      </c>
      <c r="DN37" s="273">
        <v>8</v>
      </c>
      <c r="DO37" s="273">
        <v>12</v>
      </c>
      <c r="DP37" s="273">
        <v>80</v>
      </c>
      <c r="DQ37" s="273">
        <v>66</v>
      </c>
      <c r="DR37" s="273">
        <v>73</v>
      </c>
      <c r="DS37" s="273">
        <v>17</v>
      </c>
      <c r="DT37" s="273">
        <v>25</v>
      </c>
      <c r="DU37" s="273">
        <v>21</v>
      </c>
      <c r="DV37" s="273">
        <v>68</v>
      </c>
      <c r="DW37" s="273">
        <v>59</v>
      </c>
      <c r="DX37" s="273">
        <v>63</v>
      </c>
      <c r="DY37" s="273">
        <v>15</v>
      </c>
      <c r="DZ37" s="273">
        <v>16</v>
      </c>
      <c r="EA37" s="273">
        <v>16</v>
      </c>
      <c r="EB37" s="273">
        <v>83</v>
      </c>
      <c r="EC37" s="273">
        <v>75</v>
      </c>
      <c r="ED37" s="273">
        <v>79</v>
      </c>
      <c r="EE37" s="273">
        <v>14</v>
      </c>
      <c r="EF37" s="273">
        <v>22</v>
      </c>
      <c r="EG37" s="273">
        <v>18</v>
      </c>
      <c r="EH37" s="273">
        <v>71</v>
      </c>
      <c r="EI37" s="273">
        <v>64</v>
      </c>
      <c r="EJ37" s="273">
        <v>67</v>
      </c>
      <c r="EK37" s="273">
        <v>15</v>
      </c>
      <c r="EL37" s="273">
        <v>15</v>
      </c>
      <c r="EM37" s="273">
        <v>15</v>
      </c>
      <c r="EN37" s="273">
        <v>86</v>
      </c>
      <c r="EO37" s="273">
        <v>78</v>
      </c>
      <c r="EP37" s="273">
        <v>82</v>
      </c>
      <c r="EQ37" s="273">
        <v>10</v>
      </c>
      <c r="ER37" s="273">
        <v>18</v>
      </c>
      <c r="ES37" s="273">
        <v>14</v>
      </c>
      <c r="ET37" s="273">
        <v>74</v>
      </c>
      <c r="EU37" s="273">
        <v>70</v>
      </c>
      <c r="EV37" s="273">
        <v>72</v>
      </c>
      <c r="EW37" s="273">
        <v>16</v>
      </c>
      <c r="EX37" s="273">
        <v>12</v>
      </c>
      <c r="EY37" s="273">
        <v>14</v>
      </c>
      <c r="EZ37" s="273">
        <v>90</v>
      </c>
      <c r="FA37" s="273">
        <v>82</v>
      </c>
      <c r="FB37" s="273">
        <v>86</v>
      </c>
      <c r="FC37" s="273">
        <v>11</v>
      </c>
      <c r="FD37" s="273">
        <v>18</v>
      </c>
      <c r="FE37" s="273">
        <v>14</v>
      </c>
      <c r="FF37" s="273">
        <v>74</v>
      </c>
      <c r="FG37" s="273">
        <v>67</v>
      </c>
      <c r="FH37" s="273">
        <v>71</v>
      </c>
      <c r="FI37" s="273">
        <v>15</v>
      </c>
      <c r="FJ37" s="273">
        <v>15</v>
      </c>
      <c r="FK37" s="273">
        <v>15</v>
      </c>
      <c r="FL37" s="273">
        <v>89</v>
      </c>
      <c r="FM37" s="273">
        <v>82</v>
      </c>
      <c r="FN37" s="273">
        <v>86</v>
      </c>
      <c r="FO37" s="273">
        <v>6</v>
      </c>
      <c r="FP37" s="273">
        <v>9</v>
      </c>
      <c r="FQ37" s="273">
        <v>8</v>
      </c>
      <c r="FR37" s="273">
        <v>81</v>
      </c>
      <c r="FS37" s="273">
        <v>76</v>
      </c>
      <c r="FT37" s="273">
        <v>78</v>
      </c>
      <c r="FU37" s="273">
        <v>12</v>
      </c>
      <c r="FV37" s="273">
        <v>15</v>
      </c>
      <c r="FW37" s="273">
        <v>14</v>
      </c>
      <c r="FX37" s="273">
        <v>94</v>
      </c>
      <c r="FY37" s="273">
        <v>91</v>
      </c>
      <c r="FZ37" s="273">
        <v>92</v>
      </c>
      <c r="GA37" s="273">
        <v>6</v>
      </c>
      <c r="GB37" s="273">
        <v>17</v>
      </c>
      <c r="GC37" s="273">
        <v>11</v>
      </c>
      <c r="GD37" s="273">
        <v>72</v>
      </c>
      <c r="GE37" s="273">
        <v>73</v>
      </c>
      <c r="GF37" s="273">
        <v>73</v>
      </c>
      <c r="GG37" s="273">
        <v>22</v>
      </c>
      <c r="GH37" s="273">
        <v>10</v>
      </c>
      <c r="GI37" s="273">
        <v>16</v>
      </c>
      <c r="GJ37" s="273">
        <v>94</v>
      </c>
      <c r="GK37" s="273">
        <v>83</v>
      </c>
      <c r="GL37" s="273">
        <v>89</v>
      </c>
      <c r="GM37" s="273">
        <v>7</v>
      </c>
      <c r="GN37" s="273">
        <v>17</v>
      </c>
      <c r="GO37" s="273">
        <v>12</v>
      </c>
      <c r="GP37" s="273">
        <v>74</v>
      </c>
      <c r="GQ37" s="273">
        <v>74</v>
      </c>
      <c r="GR37" s="273">
        <v>74</v>
      </c>
      <c r="GS37" s="273">
        <v>19</v>
      </c>
      <c r="GT37" s="273">
        <v>9</v>
      </c>
      <c r="GU37" s="273">
        <v>14</v>
      </c>
      <c r="GV37" s="273">
        <v>93</v>
      </c>
      <c r="GW37" s="273">
        <v>83</v>
      </c>
      <c r="GX37" s="273">
        <v>88</v>
      </c>
    </row>
    <row r="38" spans="1:206" x14ac:dyDescent="0.35">
      <c r="A38" t="s">
        <v>535</v>
      </c>
      <c r="B38" t="s">
        <v>226</v>
      </c>
      <c r="C38" s="273">
        <v>16</v>
      </c>
      <c r="D38" s="273">
        <v>29</v>
      </c>
      <c r="E38" s="273">
        <v>23</v>
      </c>
      <c r="F38" s="273">
        <v>68</v>
      </c>
      <c r="G38" s="273">
        <v>62</v>
      </c>
      <c r="H38" s="273">
        <v>65</v>
      </c>
      <c r="I38" s="273">
        <v>16</v>
      </c>
      <c r="J38" s="273">
        <v>9</v>
      </c>
      <c r="K38" s="273">
        <v>12</v>
      </c>
      <c r="L38" s="273">
        <v>84</v>
      </c>
      <c r="M38" s="273">
        <v>71</v>
      </c>
      <c r="N38" s="273">
        <v>77</v>
      </c>
      <c r="O38" s="273">
        <v>17</v>
      </c>
      <c r="P38" s="273">
        <v>28</v>
      </c>
      <c r="Q38" s="273">
        <v>23</v>
      </c>
      <c r="R38" s="273">
        <v>68</v>
      </c>
      <c r="S38" s="273">
        <v>62</v>
      </c>
      <c r="T38" s="273">
        <v>65</v>
      </c>
      <c r="U38" s="273">
        <v>15</v>
      </c>
      <c r="V38" s="273">
        <v>10</v>
      </c>
      <c r="W38" s="273">
        <v>12</v>
      </c>
      <c r="X38" s="273">
        <v>83</v>
      </c>
      <c r="Y38" s="273">
        <v>72</v>
      </c>
      <c r="Z38" s="273">
        <v>77</v>
      </c>
      <c r="AA38" s="273">
        <v>17</v>
      </c>
      <c r="AB38" s="273">
        <v>30</v>
      </c>
      <c r="AC38" s="273">
        <v>24</v>
      </c>
      <c r="AD38" s="273">
        <v>70</v>
      </c>
      <c r="AE38" s="273">
        <v>63</v>
      </c>
      <c r="AF38" s="273">
        <v>66</v>
      </c>
      <c r="AG38" s="273">
        <v>13</v>
      </c>
      <c r="AH38" s="273">
        <v>8</v>
      </c>
      <c r="AI38" s="273">
        <v>10</v>
      </c>
      <c r="AJ38" s="273">
        <v>83</v>
      </c>
      <c r="AK38" s="273">
        <v>70</v>
      </c>
      <c r="AL38" s="273">
        <v>76</v>
      </c>
      <c r="AM38" s="273">
        <v>11</v>
      </c>
      <c r="AN38" s="273">
        <v>24</v>
      </c>
      <c r="AO38" s="273">
        <v>18</v>
      </c>
      <c r="AP38" s="273">
        <v>76</v>
      </c>
      <c r="AQ38" s="273">
        <v>69</v>
      </c>
      <c r="AR38" s="273">
        <v>72</v>
      </c>
      <c r="AS38" s="273">
        <v>13</v>
      </c>
      <c r="AT38" s="273">
        <v>7</v>
      </c>
      <c r="AU38" s="273">
        <v>10</v>
      </c>
      <c r="AV38" s="273">
        <v>89</v>
      </c>
      <c r="AW38" s="273">
        <v>76</v>
      </c>
      <c r="AX38" s="273">
        <v>82</v>
      </c>
      <c r="AY38" s="273">
        <v>10</v>
      </c>
      <c r="AZ38" s="273">
        <v>20</v>
      </c>
      <c r="BA38" s="273">
        <v>15</v>
      </c>
      <c r="BB38" s="273">
        <v>77</v>
      </c>
      <c r="BC38" s="273">
        <v>72</v>
      </c>
      <c r="BD38" s="273">
        <v>75</v>
      </c>
      <c r="BE38" s="273">
        <v>13</v>
      </c>
      <c r="BF38" s="273">
        <v>8</v>
      </c>
      <c r="BG38" s="273">
        <v>11</v>
      </c>
      <c r="BH38" s="273">
        <v>90</v>
      </c>
      <c r="BI38" s="273">
        <v>80</v>
      </c>
      <c r="BJ38" s="273">
        <v>85</v>
      </c>
      <c r="BK38" s="273">
        <v>13</v>
      </c>
      <c r="BL38" s="273">
        <v>23</v>
      </c>
      <c r="BM38" s="273">
        <v>18</v>
      </c>
      <c r="BN38" s="273">
        <v>74</v>
      </c>
      <c r="BO38" s="273">
        <v>69</v>
      </c>
      <c r="BP38" s="273">
        <v>71</v>
      </c>
      <c r="BQ38" s="273">
        <v>13</v>
      </c>
      <c r="BR38" s="273">
        <v>8</v>
      </c>
      <c r="BS38" s="273">
        <v>11</v>
      </c>
      <c r="BT38" s="273">
        <v>87</v>
      </c>
      <c r="BU38" s="273">
        <v>77</v>
      </c>
      <c r="BV38" s="273">
        <v>82</v>
      </c>
      <c r="BW38" s="273">
        <v>13</v>
      </c>
      <c r="BX38" s="273">
        <v>27</v>
      </c>
      <c r="BY38" s="273">
        <v>20</v>
      </c>
      <c r="BZ38" s="273">
        <v>75</v>
      </c>
      <c r="CA38" s="273">
        <v>67</v>
      </c>
      <c r="CB38" s="273">
        <v>71</v>
      </c>
      <c r="CC38" s="273">
        <v>12</v>
      </c>
      <c r="CD38" s="273">
        <v>6</v>
      </c>
      <c r="CE38" s="273">
        <v>9</v>
      </c>
      <c r="CF38" s="273">
        <v>87</v>
      </c>
      <c r="CG38" s="273">
        <v>73</v>
      </c>
      <c r="CH38" s="273">
        <v>80</v>
      </c>
      <c r="CI38" s="273">
        <v>12</v>
      </c>
      <c r="CJ38" s="273">
        <v>24</v>
      </c>
      <c r="CK38" s="273">
        <v>18</v>
      </c>
      <c r="CL38" s="273">
        <v>77</v>
      </c>
      <c r="CM38" s="273">
        <v>70</v>
      </c>
      <c r="CN38" s="273">
        <v>73</v>
      </c>
      <c r="CO38" s="273">
        <v>12</v>
      </c>
      <c r="CP38" s="273">
        <v>6</v>
      </c>
      <c r="CQ38" s="273">
        <v>9</v>
      </c>
      <c r="CR38" s="273">
        <v>88</v>
      </c>
      <c r="CS38" s="273">
        <v>76</v>
      </c>
      <c r="CT38" s="273">
        <v>82</v>
      </c>
      <c r="CU38" s="273">
        <v>30</v>
      </c>
      <c r="CV38" s="273">
        <v>45</v>
      </c>
      <c r="CW38" s="273">
        <v>37</v>
      </c>
      <c r="CX38" s="273">
        <v>59</v>
      </c>
      <c r="CY38" s="273">
        <v>47</v>
      </c>
      <c r="CZ38" s="273">
        <v>53</v>
      </c>
      <c r="DA38" s="273">
        <v>11</v>
      </c>
      <c r="DB38" s="273">
        <v>8</v>
      </c>
      <c r="DC38" s="273">
        <v>10</v>
      </c>
      <c r="DD38" s="273">
        <v>70</v>
      </c>
      <c r="DE38" s="273">
        <v>55</v>
      </c>
      <c r="DF38" s="273">
        <v>63</v>
      </c>
      <c r="DG38" s="273">
        <v>33</v>
      </c>
      <c r="DH38" s="273">
        <v>51</v>
      </c>
      <c r="DI38" s="273">
        <v>42</v>
      </c>
      <c r="DJ38" s="273">
        <v>60</v>
      </c>
      <c r="DK38" s="273">
        <v>46</v>
      </c>
      <c r="DL38" s="273">
        <v>52</v>
      </c>
      <c r="DM38" s="273">
        <v>7</v>
      </c>
      <c r="DN38" s="273">
        <v>4</v>
      </c>
      <c r="DO38" s="273">
        <v>5</v>
      </c>
      <c r="DP38" s="273">
        <v>67</v>
      </c>
      <c r="DQ38" s="273">
        <v>49</v>
      </c>
      <c r="DR38" s="273">
        <v>58</v>
      </c>
      <c r="DS38" s="273">
        <v>29</v>
      </c>
      <c r="DT38" s="273">
        <v>40</v>
      </c>
      <c r="DU38" s="273">
        <v>34</v>
      </c>
      <c r="DV38" s="273">
        <v>63</v>
      </c>
      <c r="DW38" s="273">
        <v>52</v>
      </c>
      <c r="DX38" s="273">
        <v>58</v>
      </c>
      <c r="DY38" s="273">
        <v>7</v>
      </c>
      <c r="DZ38" s="273">
        <v>8</v>
      </c>
      <c r="EA38" s="273">
        <v>8</v>
      </c>
      <c r="EB38" s="273">
        <v>71</v>
      </c>
      <c r="EC38" s="273">
        <v>60</v>
      </c>
      <c r="ED38" s="273">
        <v>66</v>
      </c>
      <c r="EE38" s="273">
        <v>25</v>
      </c>
      <c r="EF38" s="273">
        <v>36</v>
      </c>
      <c r="EG38" s="273">
        <v>30</v>
      </c>
      <c r="EH38" s="273">
        <v>68</v>
      </c>
      <c r="EI38" s="273">
        <v>57</v>
      </c>
      <c r="EJ38" s="273">
        <v>63</v>
      </c>
      <c r="EK38" s="273">
        <v>7</v>
      </c>
      <c r="EL38" s="273">
        <v>7</v>
      </c>
      <c r="EM38" s="273">
        <v>7</v>
      </c>
      <c r="EN38" s="273">
        <v>75</v>
      </c>
      <c r="EO38" s="273">
        <v>64</v>
      </c>
      <c r="EP38" s="273">
        <v>70</v>
      </c>
      <c r="EQ38" s="273">
        <v>18</v>
      </c>
      <c r="ER38" s="273">
        <v>30</v>
      </c>
      <c r="ES38" s="273">
        <v>24</v>
      </c>
      <c r="ET38" s="273">
        <v>75</v>
      </c>
      <c r="EU38" s="273">
        <v>65</v>
      </c>
      <c r="EV38" s="273">
        <v>70</v>
      </c>
      <c r="EW38" s="273">
        <v>7</v>
      </c>
      <c r="EX38" s="273">
        <v>5</v>
      </c>
      <c r="EY38" s="273">
        <v>6</v>
      </c>
      <c r="EZ38" s="273">
        <v>82</v>
      </c>
      <c r="FA38" s="273">
        <v>70</v>
      </c>
      <c r="FB38" s="273">
        <v>76</v>
      </c>
      <c r="FC38" s="273">
        <v>18</v>
      </c>
      <c r="FD38" s="273">
        <v>29</v>
      </c>
      <c r="FE38" s="273">
        <v>24</v>
      </c>
      <c r="FF38" s="273">
        <v>74</v>
      </c>
      <c r="FG38" s="273">
        <v>65</v>
      </c>
      <c r="FH38" s="273">
        <v>69</v>
      </c>
      <c r="FI38" s="273">
        <v>7</v>
      </c>
      <c r="FJ38" s="273">
        <v>7</v>
      </c>
      <c r="FK38" s="273">
        <v>7</v>
      </c>
      <c r="FL38" s="273">
        <v>82</v>
      </c>
      <c r="FM38" s="273">
        <v>71</v>
      </c>
      <c r="FN38" s="273">
        <v>76</v>
      </c>
      <c r="FO38" s="273">
        <v>11</v>
      </c>
      <c r="FP38" s="273">
        <v>15</v>
      </c>
      <c r="FQ38" s="273">
        <v>13</v>
      </c>
      <c r="FR38" s="273">
        <v>82</v>
      </c>
      <c r="FS38" s="273">
        <v>77</v>
      </c>
      <c r="FT38" s="273">
        <v>79</v>
      </c>
      <c r="FU38" s="273">
        <v>7</v>
      </c>
      <c r="FV38" s="273">
        <v>9</v>
      </c>
      <c r="FW38" s="273">
        <v>8</v>
      </c>
      <c r="FX38" s="273">
        <v>89</v>
      </c>
      <c r="FY38" s="273">
        <v>85</v>
      </c>
      <c r="FZ38" s="273">
        <v>87</v>
      </c>
      <c r="GA38" s="273">
        <v>11</v>
      </c>
      <c r="GB38" s="273">
        <v>27</v>
      </c>
      <c r="GC38" s="273">
        <v>19</v>
      </c>
      <c r="GD38" s="273">
        <v>77</v>
      </c>
      <c r="GE38" s="273">
        <v>68</v>
      </c>
      <c r="GF38" s="273">
        <v>72</v>
      </c>
      <c r="GG38" s="273">
        <v>12</v>
      </c>
      <c r="GH38" s="273">
        <v>5</v>
      </c>
      <c r="GI38" s="273">
        <v>8</v>
      </c>
      <c r="GJ38" s="273">
        <v>89</v>
      </c>
      <c r="GK38" s="273">
        <v>73</v>
      </c>
      <c r="GL38" s="273">
        <v>81</v>
      </c>
      <c r="GM38" s="273">
        <v>12</v>
      </c>
      <c r="GN38" s="273">
        <v>28</v>
      </c>
      <c r="GO38" s="273">
        <v>20</v>
      </c>
      <c r="GP38" s="273">
        <v>77</v>
      </c>
      <c r="GQ38" s="273">
        <v>68</v>
      </c>
      <c r="GR38" s="273">
        <v>72</v>
      </c>
      <c r="GS38" s="273">
        <v>10</v>
      </c>
      <c r="GT38" s="273">
        <v>4</v>
      </c>
      <c r="GU38" s="273">
        <v>7</v>
      </c>
      <c r="GV38" s="273">
        <v>88</v>
      </c>
      <c r="GW38" s="273">
        <v>72</v>
      </c>
      <c r="GX38" s="273">
        <v>80</v>
      </c>
    </row>
    <row r="39" spans="1:206" x14ac:dyDescent="0.35">
      <c r="B39" t="s">
        <v>430</v>
      </c>
      <c r="C39" s="273">
        <v>8</v>
      </c>
      <c r="D39" s="273">
        <v>16</v>
      </c>
      <c r="E39" s="273">
        <v>12</v>
      </c>
      <c r="F39" s="273">
        <v>62</v>
      </c>
      <c r="G39" s="273">
        <v>64</v>
      </c>
      <c r="H39" s="273">
        <v>63</v>
      </c>
      <c r="I39" s="273">
        <v>30</v>
      </c>
      <c r="J39" s="273">
        <v>19</v>
      </c>
      <c r="K39" s="273">
        <v>25</v>
      </c>
      <c r="L39" s="273">
        <v>92</v>
      </c>
      <c r="M39" s="273">
        <v>84</v>
      </c>
      <c r="N39" s="273">
        <v>88</v>
      </c>
      <c r="O39" s="273">
        <v>9</v>
      </c>
      <c r="P39" s="273">
        <v>16</v>
      </c>
      <c r="Q39" s="273">
        <v>13</v>
      </c>
      <c r="R39" s="273">
        <v>62</v>
      </c>
      <c r="S39" s="273">
        <v>63</v>
      </c>
      <c r="T39" s="273">
        <v>63</v>
      </c>
      <c r="U39" s="273">
        <v>29</v>
      </c>
      <c r="V39" s="273">
        <v>21</v>
      </c>
      <c r="W39" s="273">
        <v>25</v>
      </c>
      <c r="X39" s="273">
        <v>91</v>
      </c>
      <c r="Y39" s="273">
        <v>84</v>
      </c>
      <c r="Z39" s="273">
        <v>87</v>
      </c>
      <c r="AA39" s="273">
        <v>9</v>
      </c>
      <c r="AB39" s="273">
        <v>17</v>
      </c>
      <c r="AC39" s="273">
        <v>13</v>
      </c>
      <c r="AD39" s="273">
        <v>66</v>
      </c>
      <c r="AE39" s="273">
        <v>65</v>
      </c>
      <c r="AF39" s="273">
        <v>66</v>
      </c>
      <c r="AG39" s="273">
        <v>24</v>
      </c>
      <c r="AH39" s="273">
        <v>17</v>
      </c>
      <c r="AI39" s="273">
        <v>21</v>
      </c>
      <c r="AJ39" s="273">
        <v>91</v>
      </c>
      <c r="AK39" s="273">
        <v>83</v>
      </c>
      <c r="AL39" s="273">
        <v>87</v>
      </c>
      <c r="AM39" s="273">
        <v>5</v>
      </c>
      <c r="AN39" s="273">
        <v>13</v>
      </c>
      <c r="AO39" s="273">
        <v>9</v>
      </c>
      <c r="AP39" s="273">
        <v>69</v>
      </c>
      <c r="AQ39" s="273">
        <v>73</v>
      </c>
      <c r="AR39" s="273">
        <v>71</v>
      </c>
      <c r="AS39" s="273">
        <v>26</v>
      </c>
      <c r="AT39" s="273">
        <v>14</v>
      </c>
      <c r="AU39" s="273">
        <v>20</v>
      </c>
      <c r="AV39" s="273">
        <v>95</v>
      </c>
      <c r="AW39" s="273">
        <v>87</v>
      </c>
      <c r="AX39" s="273">
        <v>91</v>
      </c>
      <c r="AY39" s="273">
        <v>5</v>
      </c>
      <c r="AZ39" s="273">
        <v>10</v>
      </c>
      <c r="BA39" s="273">
        <v>7</v>
      </c>
      <c r="BB39" s="273">
        <v>69</v>
      </c>
      <c r="BC39" s="273">
        <v>73</v>
      </c>
      <c r="BD39" s="273">
        <v>71</v>
      </c>
      <c r="BE39" s="273">
        <v>26</v>
      </c>
      <c r="BF39" s="273">
        <v>17</v>
      </c>
      <c r="BG39" s="273">
        <v>22</v>
      </c>
      <c r="BH39" s="273">
        <v>95</v>
      </c>
      <c r="BI39" s="273">
        <v>90</v>
      </c>
      <c r="BJ39" s="273">
        <v>93</v>
      </c>
      <c r="BK39" s="273">
        <v>7</v>
      </c>
      <c r="BL39" s="273">
        <v>13</v>
      </c>
      <c r="BM39" s="273">
        <v>10</v>
      </c>
      <c r="BN39" s="273">
        <v>70</v>
      </c>
      <c r="BO39" s="273">
        <v>71</v>
      </c>
      <c r="BP39" s="273">
        <v>71</v>
      </c>
      <c r="BQ39" s="273">
        <v>23</v>
      </c>
      <c r="BR39" s="273">
        <v>16</v>
      </c>
      <c r="BS39" s="273">
        <v>20</v>
      </c>
      <c r="BT39" s="273">
        <v>93</v>
      </c>
      <c r="BU39" s="273">
        <v>87</v>
      </c>
      <c r="BV39" s="273">
        <v>90</v>
      </c>
      <c r="BW39" s="273">
        <v>6</v>
      </c>
      <c r="BX39" s="273">
        <v>15</v>
      </c>
      <c r="BY39" s="273">
        <v>11</v>
      </c>
      <c r="BZ39" s="273">
        <v>71</v>
      </c>
      <c r="CA39" s="273">
        <v>72</v>
      </c>
      <c r="CB39" s="273">
        <v>72</v>
      </c>
      <c r="CC39" s="273">
        <v>23</v>
      </c>
      <c r="CD39" s="273">
        <v>13</v>
      </c>
      <c r="CE39" s="273">
        <v>18</v>
      </c>
      <c r="CF39" s="273">
        <v>94</v>
      </c>
      <c r="CG39" s="273">
        <v>85</v>
      </c>
      <c r="CH39" s="273">
        <v>89</v>
      </c>
      <c r="CI39" s="273">
        <v>5</v>
      </c>
      <c r="CJ39" s="273">
        <v>13</v>
      </c>
      <c r="CK39" s="273">
        <v>9</v>
      </c>
      <c r="CL39" s="273">
        <v>73</v>
      </c>
      <c r="CM39" s="273">
        <v>74</v>
      </c>
      <c r="CN39" s="273">
        <v>73</v>
      </c>
      <c r="CO39" s="273">
        <v>22</v>
      </c>
      <c r="CP39" s="273">
        <v>13</v>
      </c>
      <c r="CQ39" s="273">
        <v>18</v>
      </c>
      <c r="CR39" s="273">
        <v>95</v>
      </c>
      <c r="CS39" s="273">
        <v>87</v>
      </c>
      <c r="CT39" s="273">
        <v>91</v>
      </c>
      <c r="CU39" s="273">
        <v>15</v>
      </c>
      <c r="CV39" s="273">
        <v>26</v>
      </c>
      <c r="CW39" s="273">
        <v>21</v>
      </c>
      <c r="CX39" s="273">
        <v>60</v>
      </c>
      <c r="CY39" s="273">
        <v>56</v>
      </c>
      <c r="CZ39" s="273">
        <v>58</v>
      </c>
      <c r="DA39" s="273">
        <v>24</v>
      </c>
      <c r="DB39" s="273">
        <v>18</v>
      </c>
      <c r="DC39" s="273">
        <v>21</v>
      </c>
      <c r="DD39" s="273">
        <v>85</v>
      </c>
      <c r="DE39" s="273">
        <v>74</v>
      </c>
      <c r="DF39" s="273">
        <v>79</v>
      </c>
      <c r="DG39" s="273">
        <v>18</v>
      </c>
      <c r="DH39" s="273">
        <v>31</v>
      </c>
      <c r="DI39" s="273">
        <v>25</v>
      </c>
      <c r="DJ39" s="273">
        <v>65</v>
      </c>
      <c r="DK39" s="273">
        <v>60</v>
      </c>
      <c r="DL39" s="273">
        <v>62</v>
      </c>
      <c r="DM39" s="273">
        <v>17</v>
      </c>
      <c r="DN39" s="273">
        <v>9</v>
      </c>
      <c r="DO39" s="273">
        <v>13</v>
      </c>
      <c r="DP39" s="273">
        <v>82</v>
      </c>
      <c r="DQ39" s="273">
        <v>69</v>
      </c>
      <c r="DR39" s="273">
        <v>75</v>
      </c>
      <c r="DS39" s="273">
        <v>15</v>
      </c>
      <c r="DT39" s="273">
        <v>22</v>
      </c>
      <c r="DU39" s="273">
        <v>19</v>
      </c>
      <c r="DV39" s="273">
        <v>68</v>
      </c>
      <c r="DW39" s="273">
        <v>60</v>
      </c>
      <c r="DX39" s="273">
        <v>64</v>
      </c>
      <c r="DY39" s="273">
        <v>16</v>
      </c>
      <c r="DZ39" s="273">
        <v>18</v>
      </c>
      <c r="EA39" s="273">
        <v>17</v>
      </c>
      <c r="EB39" s="273">
        <v>85</v>
      </c>
      <c r="EC39" s="273">
        <v>78</v>
      </c>
      <c r="ED39" s="273">
        <v>81</v>
      </c>
      <c r="EE39" s="273">
        <v>13</v>
      </c>
      <c r="EF39" s="273">
        <v>20</v>
      </c>
      <c r="EG39" s="273">
        <v>16</v>
      </c>
      <c r="EH39" s="273">
        <v>71</v>
      </c>
      <c r="EI39" s="273">
        <v>64</v>
      </c>
      <c r="EJ39" s="273">
        <v>68</v>
      </c>
      <c r="EK39" s="273">
        <v>16</v>
      </c>
      <c r="EL39" s="273">
        <v>16</v>
      </c>
      <c r="EM39" s="273">
        <v>16</v>
      </c>
      <c r="EN39" s="273">
        <v>87</v>
      </c>
      <c r="EO39" s="273">
        <v>80</v>
      </c>
      <c r="EP39" s="273">
        <v>84</v>
      </c>
      <c r="EQ39" s="273">
        <v>9</v>
      </c>
      <c r="ER39" s="273">
        <v>16</v>
      </c>
      <c r="ES39" s="273">
        <v>13</v>
      </c>
      <c r="ET39" s="273">
        <v>74</v>
      </c>
      <c r="EU39" s="273">
        <v>71</v>
      </c>
      <c r="EV39" s="273">
        <v>73</v>
      </c>
      <c r="EW39" s="273">
        <v>17</v>
      </c>
      <c r="EX39" s="273">
        <v>13</v>
      </c>
      <c r="EY39" s="273">
        <v>15</v>
      </c>
      <c r="EZ39" s="273">
        <v>91</v>
      </c>
      <c r="FA39" s="273">
        <v>84</v>
      </c>
      <c r="FB39" s="273">
        <v>87</v>
      </c>
      <c r="FC39" s="273">
        <v>9</v>
      </c>
      <c r="FD39" s="273">
        <v>16</v>
      </c>
      <c r="FE39" s="273">
        <v>13</v>
      </c>
      <c r="FF39" s="273">
        <v>74</v>
      </c>
      <c r="FG39" s="273">
        <v>68</v>
      </c>
      <c r="FH39" s="273">
        <v>71</v>
      </c>
      <c r="FI39" s="273">
        <v>16</v>
      </c>
      <c r="FJ39" s="273">
        <v>17</v>
      </c>
      <c r="FK39" s="273">
        <v>16</v>
      </c>
      <c r="FL39" s="273">
        <v>91</v>
      </c>
      <c r="FM39" s="273">
        <v>84</v>
      </c>
      <c r="FN39" s="273">
        <v>87</v>
      </c>
      <c r="FO39" s="273">
        <v>5</v>
      </c>
      <c r="FP39" s="273">
        <v>8</v>
      </c>
      <c r="FQ39" s="273">
        <v>7</v>
      </c>
      <c r="FR39" s="273">
        <v>81</v>
      </c>
      <c r="FS39" s="273">
        <v>76</v>
      </c>
      <c r="FT39" s="273">
        <v>78</v>
      </c>
      <c r="FU39" s="273">
        <v>13</v>
      </c>
      <c r="FV39" s="273">
        <v>17</v>
      </c>
      <c r="FW39" s="273">
        <v>15</v>
      </c>
      <c r="FX39" s="273">
        <v>95</v>
      </c>
      <c r="FY39" s="273">
        <v>92</v>
      </c>
      <c r="FZ39" s="273">
        <v>93</v>
      </c>
      <c r="GA39" s="273">
        <v>5</v>
      </c>
      <c r="GB39" s="273">
        <v>15</v>
      </c>
      <c r="GC39" s="273">
        <v>10</v>
      </c>
      <c r="GD39" s="273">
        <v>72</v>
      </c>
      <c r="GE39" s="273">
        <v>74</v>
      </c>
      <c r="GF39" s="273">
        <v>73</v>
      </c>
      <c r="GG39" s="273">
        <v>23</v>
      </c>
      <c r="GH39" s="273">
        <v>11</v>
      </c>
      <c r="GI39" s="273">
        <v>17</v>
      </c>
      <c r="GJ39" s="273">
        <v>95</v>
      </c>
      <c r="GK39" s="273">
        <v>85</v>
      </c>
      <c r="GL39" s="273">
        <v>90</v>
      </c>
      <c r="GM39" s="273">
        <v>6</v>
      </c>
      <c r="GN39" s="273">
        <v>15</v>
      </c>
      <c r="GO39" s="273">
        <v>11</v>
      </c>
      <c r="GP39" s="273">
        <v>73</v>
      </c>
      <c r="GQ39" s="273">
        <v>75</v>
      </c>
      <c r="GR39" s="273">
        <v>74</v>
      </c>
      <c r="GS39" s="273">
        <v>21</v>
      </c>
      <c r="GT39" s="273">
        <v>10</v>
      </c>
      <c r="GU39" s="273">
        <v>15</v>
      </c>
      <c r="GV39" s="273">
        <v>94</v>
      </c>
      <c r="GW39" s="273">
        <v>85</v>
      </c>
      <c r="GX39" s="273">
        <v>89</v>
      </c>
    </row>
    <row r="40" spans="1:206" x14ac:dyDescent="0.35">
      <c r="B40" t="s">
        <v>223</v>
      </c>
      <c r="C40" s="273">
        <v>9</v>
      </c>
      <c r="D40" s="273">
        <v>18</v>
      </c>
      <c r="E40" s="273">
        <v>14</v>
      </c>
      <c r="F40" s="273">
        <v>63</v>
      </c>
      <c r="G40" s="273">
        <v>64</v>
      </c>
      <c r="H40" s="273">
        <v>63</v>
      </c>
      <c r="I40" s="273">
        <v>28</v>
      </c>
      <c r="J40" s="273">
        <v>18</v>
      </c>
      <c r="K40" s="273">
        <v>23</v>
      </c>
      <c r="L40" s="273">
        <v>91</v>
      </c>
      <c r="M40" s="273">
        <v>82</v>
      </c>
      <c r="N40" s="273">
        <v>86</v>
      </c>
      <c r="O40" s="273">
        <v>10</v>
      </c>
      <c r="P40" s="273">
        <v>18</v>
      </c>
      <c r="Q40" s="273">
        <v>14</v>
      </c>
      <c r="R40" s="273">
        <v>63</v>
      </c>
      <c r="S40" s="273">
        <v>63</v>
      </c>
      <c r="T40" s="273">
        <v>63</v>
      </c>
      <c r="U40" s="273">
        <v>27</v>
      </c>
      <c r="V40" s="273">
        <v>19</v>
      </c>
      <c r="W40" s="273">
        <v>23</v>
      </c>
      <c r="X40" s="273">
        <v>90</v>
      </c>
      <c r="Y40" s="273">
        <v>82</v>
      </c>
      <c r="Z40" s="273">
        <v>86</v>
      </c>
      <c r="AA40" s="273">
        <v>10</v>
      </c>
      <c r="AB40" s="273">
        <v>19</v>
      </c>
      <c r="AC40" s="273">
        <v>15</v>
      </c>
      <c r="AD40" s="273">
        <v>67</v>
      </c>
      <c r="AE40" s="273">
        <v>65</v>
      </c>
      <c r="AF40" s="273">
        <v>66</v>
      </c>
      <c r="AG40" s="273">
        <v>23</v>
      </c>
      <c r="AH40" s="273">
        <v>16</v>
      </c>
      <c r="AI40" s="273">
        <v>19</v>
      </c>
      <c r="AJ40" s="273">
        <v>90</v>
      </c>
      <c r="AK40" s="273">
        <v>81</v>
      </c>
      <c r="AL40" s="273">
        <v>85</v>
      </c>
      <c r="AM40" s="273">
        <v>6</v>
      </c>
      <c r="AN40" s="273">
        <v>15</v>
      </c>
      <c r="AO40" s="273">
        <v>10</v>
      </c>
      <c r="AP40" s="273">
        <v>70</v>
      </c>
      <c r="AQ40" s="273">
        <v>72</v>
      </c>
      <c r="AR40" s="273">
        <v>71</v>
      </c>
      <c r="AS40" s="273">
        <v>24</v>
      </c>
      <c r="AT40" s="273">
        <v>13</v>
      </c>
      <c r="AU40" s="273">
        <v>19</v>
      </c>
      <c r="AV40" s="273">
        <v>94</v>
      </c>
      <c r="AW40" s="273">
        <v>85</v>
      </c>
      <c r="AX40" s="273">
        <v>90</v>
      </c>
      <c r="AY40" s="273">
        <v>5</v>
      </c>
      <c r="AZ40" s="273">
        <v>11</v>
      </c>
      <c r="BA40" s="273">
        <v>8</v>
      </c>
      <c r="BB40" s="273">
        <v>70</v>
      </c>
      <c r="BC40" s="273">
        <v>73</v>
      </c>
      <c r="BD40" s="273">
        <v>72</v>
      </c>
      <c r="BE40" s="273">
        <v>25</v>
      </c>
      <c r="BF40" s="273">
        <v>16</v>
      </c>
      <c r="BG40" s="273">
        <v>20</v>
      </c>
      <c r="BH40" s="273">
        <v>95</v>
      </c>
      <c r="BI40" s="273">
        <v>89</v>
      </c>
      <c r="BJ40" s="273">
        <v>92</v>
      </c>
      <c r="BK40" s="273">
        <v>7</v>
      </c>
      <c r="BL40" s="273">
        <v>14</v>
      </c>
      <c r="BM40" s="273">
        <v>11</v>
      </c>
      <c r="BN40" s="273">
        <v>71</v>
      </c>
      <c r="BO40" s="273">
        <v>71</v>
      </c>
      <c r="BP40" s="273">
        <v>71</v>
      </c>
      <c r="BQ40" s="273">
        <v>22</v>
      </c>
      <c r="BR40" s="273">
        <v>15</v>
      </c>
      <c r="BS40" s="273">
        <v>19</v>
      </c>
      <c r="BT40" s="273">
        <v>93</v>
      </c>
      <c r="BU40" s="273">
        <v>86</v>
      </c>
      <c r="BV40" s="273">
        <v>89</v>
      </c>
      <c r="BW40" s="273">
        <v>7</v>
      </c>
      <c r="BX40" s="273">
        <v>17</v>
      </c>
      <c r="BY40" s="273">
        <v>12</v>
      </c>
      <c r="BZ40" s="273">
        <v>72</v>
      </c>
      <c r="CA40" s="273">
        <v>71</v>
      </c>
      <c r="CB40" s="273">
        <v>72</v>
      </c>
      <c r="CC40" s="273">
        <v>21</v>
      </c>
      <c r="CD40" s="273">
        <v>12</v>
      </c>
      <c r="CE40" s="273">
        <v>16</v>
      </c>
      <c r="CF40" s="273">
        <v>93</v>
      </c>
      <c r="CG40" s="273">
        <v>83</v>
      </c>
      <c r="CH40" s="273">
        <v>88</v>
      </c>
      <c r="CI40" s="273">
        <v>6</v>
      </c>
      <c r="CJ40" s="273">
        <v>14</v>
      </c>
      <c r="CK40" s="273">
        <v>10</v>
      </c>
      <c r="CL40" s="273">
        <v>73</v>
      </c>
      <c r="CM40" s="273">
        <v>73</v>
      </c>
      <c r="CN40" s="273">
        <v>73</v>
      </c>
      <c r="CO40" s="273">
        <v>21</v>
      </c>
      <c r="CP40" s="273">
        <v>12</v>
      </c>
      <c r="CQ40" s="273">
        <v>16</v>
      </c>
      <c r="CR40" s="273">
        <v>94</v>
      </c>
      <c r="CS40" s="273">
        <v>86</v>
      </c>
      <c r="CT40" s="273">
        <v>90</v>
      </c>
      <c r="CU40" s="273">
        <v>17</v>
      </c>
      <c r="CV40" s="273">
        <v>28</v>
      </c>
      <c r="CW40" s="273">
        <v>23</v>
      </c>
      <c r="CX40" s="273">
        <v>60</v>
      </c>
      <c r="CY40" s="273">
        <v>55</v>
      </c>
      <c r="CZ40" s="273">
        <v>57</v>
      </c>
      <c r="DA40" s="273">
        <v>22</v>
      </c>
      <c r="DB40" s="273">
        <v>17</v>
      </c>
      <c r="DC40" s="273">
        <v>20</v>
      </c>
      <c r="DD40" s="273">
        <v>83</v>
      </c>
      <c r="DE40" s="273">
        <v>72</v>
      </c>
      <c r="DF40" s="273">
        <v>77</v>
      </c>
      <c r="DG40" s="273">
        <v>20</v>
      </c>
      <c r="DH40" s="273">
        <v>34</v>
      </c>
      <c r="DI40" s="273">
        <v>27</v>
      </c>
      <c r="DJ40" s="273">
        <v>64</v>
      </c>
      <c r="DK40" s="273">
        <v>58</v>
      </c>
      <c r="DL40" s="273">
        <v>61</v>
      </c>
      <c r="DM40" s="273">
        <v>15</v>
      </c>
      <c r="DN40" s="273">
        <v>8</v>
      </c>
      <c r="DO40" s="273">
        <v>12</v>
      </c>
      <c r="DP40" s="273">
        <v>80</v>
      </c>
      <c r="DQ40" s="273">
        <v>66</v>
      </c>
      <c r="DR40" s="273">
        <v>73</v>
      </c>
      <c r="DS40" s="273">
        <v>17</v>
      </c>
      <c r="DT40" s="273">
        <v>25</v>
      </c>
      <c r="DU40" s="273">
        <v>21</v>
      </c>
      <c r="DV40" s="273">
        <v>68</v>
      </c>
      <c r="DW40" s="273">
        <v>59</v>
      </c>
      <c r="DX40" s="273">
        <v>63</v>
      </c>
      <c r="DY40" s="273">
        <v>15</v>
      </c>
      <c r="DZ40" s="273">
        <v>16</v>
      </c>
      <c r="EA40" s="273">
        <v>16</v>
      </c>
      <c r="EB40" s="273">
        <v>83</v>
      </c>
      <c r="EC40" s="273">
        <v>75</v>
      </c>
      <c r="ED40" s="273">
        <v>79</v>
      </c>
      <c r="EE40" s="273">
        <v>14</v>
      </c>
      <c r="EF40" s="273">
        <v>22</v>
      </c>
      <c r="EG40" s="273">
        <v>18</v>
      </c>
      <c r="EH40" s="273">
        <v>71</v>
      </c>
      <c r="EI40" s="273">
        <v>64</v>
      </c>
      <c r="EJ40" s="273">
        <v>67</v>
      </c>
      <c r="EK40" s="273">
        <v>15</v>
      </c>
      <c r="EL40" s="273">
        <v>15</v>
      </c>
      <c r="EM40" s="273">
        <v>15</v>
      </c>
      <c r="EN40" s="273">
        <v>86</v>
      </c>
      <c r="EO40" s="273">
        <v>78</v>
      </c>
      <c r="EP40" s="273">
        <v>82</v>
      </c>
      <c r="EQ40" s="273">
        <v>10</v>
      </c>
      <c r="ER40" s="273">
        <v>18</v>
      </c>
      <c r="ES40" s="273">
        <v>14</v>
      </c>
      <c r="ET40" s="273">
        <v>74</v>
      </c>
      <c r="EU40" s="273">
        <v>70</v>
      </c>
      <c r="EV40" s="273">
        <v>72</v>
      </c>
      <c r="EW40" s="273">
        <v>16</v>
      </c>
      <c r="EX40" s="273">
        <v>12</v>
      </c>
      <c r="EY40" s="273">
        <v>14</v>
      </c>
      <c r="EZ40" s="273">
        <v>90</v>
      </c>
      <c r="FA40" s="273">
        <v>82</v>
      </c>
      <c r="FB40" s="273">
        <v>86</v>
      </c>
      <c r="FC40" s="273">
        <v>11</v>
      </c>
      <c r="FD40" s="273">
        <v>18</v>
      </c>
      <c r="FE40" s="273">
        <v>14</v>
      </c>
      <c r="FF40" s="273">
        <v>74</v>
      </c>
      <c r="FG40" s="273">
        <v>67</v>
      </c>
      <c r="FH40" s="273">
        <v>71</v>
      </c>
      <c r="FI40" s="273">
        <v>15</v>
      </c>
      <c r="FJ40" s="273">
        <v>15</v>
      </c>
      <c r="FK40" s="273">
        <v>15</v>
      </c>
      <c r="FL40" s="273">
        <v>89</v>
      </c>
      <c r="FM40" s="273">
        <v>82</v>
      </c>
      <c r="FN40" s="273">
        <v>86</v>
      </c>
      <c r="FO40" s="273">
        <v>6</v>
      </c>
      <c r="FP40" s="273">
        <v>9</v>
      </c>
      <c r="FQ40" s="273">
        <v>8</v>
      </c>
      <c r="FR40" s="273">
        <v>81</v>
      </c>
      <c r="FS40" s="273">
        <v>76</v>
      </c>
      <c r="FT40" s="273">
        <v>78</v>
      </c>
      <c r="FU40" s="273">
        <v>12</v>
      </c>
      <c r="FV40" s="273">
        <v>15</v>
      </c>
      <c r="FW40" s="273">
        <v>14</v>
      </c>
      <c r="FX40" s="273">
        <v>94</v>
      </c>
      <c r="FY40" s="273">
        <v>91</v>
      </c>
      <c r="FZ40" s="273">
        <v>92</v>
      </c>
      <c r="GA40" s="273">
        <v>6</v>
      </c>
      <c r="GB40" s="273">
        <v>17</v>
      </c>
      <c r="GC40" s="273">
        <v>11</v>
      </c>
      <c r="GD40" s="273">
        <v>72</v>
      </c>
      <c r="GE40" s="273">
        <v>73</v>
      </c>
      <c r="GF40" s="273">
        <v>73</v>
      </c>
      <c r="GG40" s="273">
        <v>22</v>
      </c>
      <c r="GH40" s="273">
        <v>10</v>
      </c>
      <c r="GI40" s="273">
        <v>16</v>
      </c>
      <c r="GJ40" s="273">
        <v>94</v>
      </c>
      <c r="GK40" s="273">
        <v>83</v>
      </c>
      <c r="GL40" s="273">
        <v>89</v>
      </c>
      <c r="GM40" s="273">
        <v>7</v>
      </c>
      <c r="GN40" s="273">
        <v>17</v>
      </c>
      <c r="GO40" s="273">
        <v>12</v>
      </c>
      <c r="GP40" s="273">
        <v>74</v>
      </c>
      <c r="GQ40" s="273">
        <v>74</v>
      </c>
      <c r="GR40" s="273">
        <v>74</v>
      </c>
      <c r="GS40" s="273">
        <v>19</v>
      </c>
      <c r="GT40" s="273">
        <v>9</v>
      </c>
      <c r="GU40" s="273">
        <v>14</v>
      </c>
      <c r="GV40" s="273">
        <v>93</v>
      </c>
      <c r="GW40" s="273">
        <v>83</v>
      </c>
      <c r="GX40" s="273">
        <v>88</v>
      </c>
    </row>
    <row r="41" spans="1:206" x14ac:dyDescent="0.35">
      <c r="A41" t="s">
        <v>537</v>
      </c>
      <c r="B41" t="s">
        <v>559</v>
      </c>
      <c r="C41" s="273">
        <v>6</v>
      </c>
      <c r="D41" s="273">
        <v>12</v>
      </c>
      <c r="E41" s="273">
        <v>9</v>
      </c>
      <c r="F41" s="273">
        <v>54</v>
      </c>
      <c r="G41" s="273">
        <v>61</v>
      </c>
      <c r="H41" s="273">
        <v>58</v>
      </c>
      <c r="I41" s="273">
        <v>40</v>
      </c>
      <c r="J41" s="273">
        <v>26</v>
      </c>
      <c r="K41" s="273">
        <v>33</v>
      </c>
      <c r="L41" s="273">
        <v>94</v>
      </c>
      <c r="M41" s="273">
        <v>88</v>
      </c>
      <c r="N41" s="273">
        <v>91</v>
      </c>
      <c r="O41" s="273">
        <v>6</v>
      </c>
      <c r="P41" s="273">
        <v>12</v>
      </c>
      <c r="Q41" s="273">
        <v>9</v>
      </c>
      <c r="R41" s="273">
        <v>55</v>
      </c>
      <c r="S41" s="273">
        <v>59</v>
      </c>
      <c r="T41" s="273">
        <v>57</v>
      </c>
      <c r="U41" s="273">
        <v>39</v>
      </c>
      <c r="V41" s="273">
        <v>29</v>
      </c>
      <c r="W41" s="273">
        <v>34</v>
      </c>
      <c r="X41" s="273">
        <v>94</v>
      </c>
      <c r="Y41" s="273">
        <v>88</v>
      </c>
      <c r="Z41" s="273">
        <v>91</v>
      </c>
      <c r="AA41" s="273">
        <v>7</v>
      </c>
      <c r="AB41" s="273">
        <v>13</v>
      </c>
      <c r="AC41" s="273">
        <v>10</v>
      </c>
      <c r="AD41" s="273">
        <v>61</v>
      </c>
      <c r="AE41" s="273">
        <v>63</v>
      </c>
      <c r="AF41" s="273">
        <v>62</v>
      </c>
      <c r="AG41" s="273">
        <v>32</v>
      </c>
      <c r="AH41" s="273">
        <v>24</v>
      </c>
      <c r="AI41" s="273">
        <v>28</v>
      </c>
      <c r="AJ41" s="273">
        <v>93</v>
      </c>
      <c r="AK41" s="273">
        <v>87</v>
      </c>
      <c r="AL41" s="273">
        <v>90</v>
      </c>
      <c r="AM41" s="273">
        <v>3</v>
      </c>
      <c r="AN41" s="273">
        <v>9</v>
      </c>
      <c r="AO41" s="273">
        <v>7</v>
      </c>
      <c r="AP41" s="273">
        <v>63</v>
      </c>
      <c r="AQ41" s="273">
        <v>70</v>
      </c>
      <c r="AR41" s="273">
        <v>67</v>
      </c>
      <c r="AS41" s="273">
        <v>34</v>
      </c>
      <c r="AT41" s="273">
        <v>20</v>
      </c>
      <c r="AU41" s="273">
        <v>27</v>
      </c>
      <c r="AV41" s="273">
        <v>97</v>
      </c>
      <c r="AW41" s="273">
        <v>91</v>
      </c>
      <c r="AX41" s="273">
        <v>93</v>
      </c>
      <c r="AY41" s="273">
        <v>3</v>
      </c>
      <c r="AZ41" s="273">
        <v>8</v>
      </c>
      <c r="BA41" s="273">
        <v>6</v>
      </c>
      <c r="BB41" s="273">
        <v>63</v>
      </c>
      <c r="BC41" s="273">
        <v>69</v>
      </c>
      <c r="BD41" s="273">
        <v>66</v>
      </c>
      <c r="BE41" s="273">
        <v>34</v>
      </c>
      <c r="BF41" s="273">
        <v>23</v>
      </c>
      <c r="BG41" s="273">
        <v>28</v>
      </c>
      <c r="BH41" s="273">
        <v>97</v>
      </c>
      <c r="BI41" s="273">
        <v>92</v>
      </c>
      <c r="BJ41" s="273">
        <v>94</v>
      </c>
      <c r="BK41" s="273">
        <v>5</v>
      </c>
      <c r="BL41" s="273">
        <v>10</v>
      </c>
      <c r="BM41" s="273">
        <v>7</v>
      </c>
      <c r="BN41" s="273">
        <v>64</v>
      </c>
      <c r="BO41" s="273">
        <v>67</v>
      </c>
      <c r="BP41" s="273">
        <v>66</v>
      </c>
      <c r="BQ41" s="273">
        <v>31</v>
      </c>
      <c r="BR41" s="273">
        <v>23</v>
      </c>
      <c r="BS41" s="273">
        <v>27</v>
      </c>
      <c r="BT41" s="273">
        <v>95</v>
      </c>
      <c r="BU41" s="273">
        <v>90</v>
      </c>
      <c r="BV41" s="273">
        <v>93</v>
      </c>
      <c r="BW41" s="273">
        <v>5</v>
      </c>
      <c r="BX41" s="273">
        <v>12</v>
      </c>
      <c r="BY41" s="273">
        <v>9</v>
      </c>
      <c r="BZ41" s="273">
        <v>66</v>
      </c>
      <c r="CA41" s="273">
        <v>70</v>
      </c>
      <c r="CB41" s="273">
        <v>68</v>
      </c>
      <c r="CC41" s="273">
        <v>30</v>
      </c>
      <c r="CD41" s="273">
        <v>18</v>
      </c>
      <c r="CE41" s="273">
        <v>23</v>
      </c>
      <c r="CF41" s="273">
        <v>95</v>
      </c>
      <c r="CG41" s="273">
        <v>88</v>
      </c>
      <c r="CH41" s="273">
        <v>91</v>
      </c>
      <c r="CI41" s="273">
        <v>4</v>
      </c>
      <c r="CJ41" s="273">
        <v>11</v>
      </c>
      <c r="CK41" s="273">
        <v>8</v>
      </c>
      <c r="CL41" s="273">
        <v>67</v>
      </c>
      <c r="CM41" s="273">
        <v>71</v>
      </c>
      <c r="CN41" s="273">
        <v>69</v>
      </c>
      <c r="CO41" s="273">
        <v>29</v>
      </c>
      <c r="CP41" s="273">
        <v>18</v>
      </c>
      <c r="CQ41" s="273">
        <v>23</v>
      </c>
      <c r="CR41" s="273">
        <v>96</v>
      </c>
      <c r="CS41" s="273">
        <v>89</v>
      </c>
      <c r="CT41" s="273">
        <v>92</v>
      </c>
      <c r="CU41" s="273">
        <v>11</v>
      </c>
      <c r="CV41" s="273">
        <v>20</v>
      </c>
      <c r="CW41" s="273">
        <v>15</v>
      </c>
      <c r="CX41" s="273">
        <v>57</v>
      </c>
      <c r="CY41" s="273">
        <v>56</v>
      </c>
      <c r="CZ41" s="273">
        <v>57</v>
      </c>
      <c r="DA41" s="273">
        <v>32</v>
      </c>
      <c r="DB41" s="273">
        <v>24</v>
      </c>
      <c r="DC41" s="273">
        <v>28</v>
      </c>
      <c r="DD41" s="273">
        <v>89</v>
      </c>
      <c r="DE41" s="273">
        <v>80</v>
      </c>
      <c r="DF41" s="273">
        <v>85</v>
      </c>
      <c r="DG41" s="273">
        <v>12</v>
      </c>
      <c r="DH41" s="273">
        <v>24</v>
      </c>
      <c r="DI41" s="273">
        <v>18</v>
      </c>
      <c r="DJ41" s="273">
        <v>64</v>
      </c>
      <c r="DK41" s="273">
        <v>63</v>
      </c>
      <c r="DL41" s="273">
        <v>64</v>
      </c>
      <c r="DM41" s="273">
        <v>23</v>
      </c>
      <c r="DN41" s="273">
        <v>13</v>
      </c>
      <c r="DO41" s="273">
        <v>18</v>
      </c>
      <c r="DP41" s="273">
        <v>88</v>
      </c>
      <c r="DQ41" s="273">
        <v>76</v>
      </c>
      <c r="DR41" s="273">
        <v>82</v>
      </c>
      <c r="DS41" s="273">
        <v>10</v>
      </c>
      <c r="DT41" s="273">
        <v>16</v>
      </c>
      <c r="DU41" s="273">
        <v>13</v>
      </c>
      <c r="DV41" s="273">
        <v>66</v>
      </c>
      <c r="DW41" s="273">
        <v>59</v>
      </c>
      <c r="DX41" s="273">
        <v>63</v>
      </c>
      <c r="DY41" s="273">
        <v>23</v>
      </c>
      <c r="DZ41" s="273">
        <v>25</v>
      </c>
      <c r="EA41" s="273">
        <v>24</v>
      </c>
      <c r="EB41" s="273">
        <v>90</v>
      </c>
      <c r="EC41" s="273">
        <v>84</v>
      </c>
      <c r="ED41" s="273">
        <v>87</v>
      </c>
      <c r="EE41" s="273">
        <v>9</v>
      </c>
      <c r="EF41" s="273">
        <v>15</v>
      </c>
      <c r="EG41" s="273">
        <v>12</v>
      </c>
      <c r="EH41" s="273">
        <v>69</v>
      </c>
      <c r="EI41" s="273">
        <v>63</v>
      </c>
      <c r="EJ41" s="273">
        <v>66</v>
      </c>
      <c r="EK41" s="273">
        <v>22</v>
      </c>
      <c r="EL41" s="273">
        <v>22</v>
      </c>
      <c r="EM41" s="273">
        <v>22</v>
      </c>
      <c r="EN41" s="273">
        <v>91</v>
      </c>
      <c r="EO41" s="273">
        <v>85</v>
      </c>
      <c r="EP41" s="273">
        <v>88</v>
      </c>
      <c r="EQ41" s="273">
        <v>6</v>
      </c>
      <c r="ER41" s="273">
        <v>13</v>
      </c>
      <c r="ES41" s="273">
        <v>10</v>
      </c>
      <c r="ET41" s="273">
        <v>71</v>
      </c>
      <c r="EU41" s="273">
        <v>70</v>
      </c>
      <c r="EV41" s="273">
        <v>70</v>
      </c>
      <c r="EW41" s="273">
        <v>23</v>
      </c>
      <c r="EX41" s="273">
        <v>17</v>
      </c>
      <c r="EY41" s="273">
        <v>20</v>
      </c>
      <c r="EZ41" s="273">
        <v>94</v>
      </c>
      <c r="FA41" s="273">
        <v>87</v>
      </c>
      <c r="FB41" s="273">
        <v>90</v>
      </c>
      <c r="FC41" s="273">
        <v>7</v>
      </c>
      <c r="FD41" s="273">
        <v>12</v>
      </c>
      <c r="FE41" s="273">
        <v>10</v>
      </c>
      <c r="FF41" s="273">
        <v>71</v>
      </c>
      <c r="FG41" s="273">
        <v>66</v>
      </c>
      <c r="FH41" s="273">
        <v>69</v>
      </c>
      <c r="FI41" s="273">
        <v>22</v>
      </c>
      <c r="FJ41" s="273">
        <v>22</v>
      </c>
      <c r="FK41" s="273">
        <v>22</v>
      </c>
      <c r="FL41" s="273">
        <v>93</v>
      </c>
      <c r="FM41" s="273">
        <v>88</v>
      </c>
      <c r="FN41" s="273">
        <v>90</v>
      </c>
      <c r="FO41" s="273">
        <v>4</v>
      </c>
      <c r="FP41" s="273">
        <v>6</v>
      </c>
      <c r="FQ41" s="273">
        <v>5</v>
      </c>
      <c r="FR41" s="273">
        <v>78</v>
      </c>
      <c r="FS41" s="273">
        <v>73</v>
      </c>
      <c r="FT41" s="273">
        <v>75</v>
      </c>
      <c r="FU41" s="273">
        <v>18</v>
      </c>
      <c r="FV41" s="273">
        <v>22</v>
      </c>
      <c r="FW41" s="273">
        <v>20</v>
      </c>
      <c r="FX41" s="273">
        <v>96</v>
      </c>
      <c r="FY41" s="273">
        <v>94</v>
      </c>
      <c r="FZ41" s="273">
        <v>95</v>
      </c>
      <c r="GA41" s="273">
        <v>4</v>
      </c>
      <c r="GB41" s="273">
        <v>12</v>
      </c>
      <c r="GC41" s="273">
        <v>8</v>
      </c>
      <c r="GD41" s="273">
        <v>67</v>
      </c>
      <c r="GE41" s="273">
        <v>74</v>
      </c>
      <c r="GF41" s="273">
        <v>70</v>
      </c>
      <c r="GG41" s="273">
        <v>30</v>
      </c>
      <c r="GH41" s="273">
        <v>14</v>
      </c>
      <c r="GI41" s="273">
        <v>22</v>
      </c>
      <c r="GJ41" s="273">
        <v>96</v>
      </c>
      <c r="GK41" s="273">
        <v>88</v>
      </c>
      <c r="GL41" s="273">
        <v>92</v>
      </c>
      <c r="GM41" s="273">
        <v>4</v>
      </c>
      <c r="GN41" s="273">
        <v>12</v>
      </c>
      <c r="GO41" s="273">
        <v>8</v>
      </c>
      <c r="GP41" s="273">
        <v>69</v>
      </c>
      <c r="GQ41" s="273">
        <v>74</v>
      </c>
      <c r="GR41" s="273">
        <v>72</v>
      </c>
      <c r="GS41" s="273">
        <v>27</v>
      </c>
      <c r="GT41" s="273">
        <v>14</v>
      </c>
      <c r="GU41" s="273">
        <v>20</v>
      </c>
      <c r="GV41" s="273">
        <v>96</v>
      </c>
      <c r="GW41" s="273">
        <v>88</v>
      </c>
      <c r="GX41" s="273">
        <v>92</v>
      </c>
    </row>
    <row r="42" spans="1:206" x14ac:dyDescent="0.35">
      <c r="B42" t="s">
        <v>560</v>
      </c>
      <c r="C42" s="273">
        <v>8</v>
      </c>
      <c r="D42" s="273">
        <v>18</v>
      </c>
      <c r="E42" s="273">
        <v>13</v>
      </c>
      <c r="F42" s="273">
        <v>64</v>
      </c>
      <c r="G42" s="273">
        <v>65</v>
      </c>
      <c r="H42" s="273">
        <v>65</v>
      </c>
      <c r="I42" s="273">
        <v>28</v>
      </c>
      <c r="J42" s="273">
        <v>17</v>
      </c>
      <c r="K42" s="273">
        <v>22</v>
      </c>
      <c r="L42" s="273">
        <v>92</v>
      </c>
      <c r="M42" s="273">
        <v>82</v>
      </c>
      <c r="N42" s="273">
        <v>87</v>
      </c>
      <c r="O42" s="273">
        <v>9</v>
      </c>
      <c r="P42" s="273">
        <v>17</v>
      </c>
      <c r="Q42" s="273">
        <v>13</v>
      </c>
      <c r="R42" s="273">
        <v>65</v>
      </c>
      <c r="S42" s="273">
        <v>64</v>
      </c>
      <c r="T42" s="273">
        <v>64</v>
      </c>
      <c r="U42" s="273">
        <v>26</v>
      </c>
      <c r="V42" s="273">
        <v>18</v>
      </c>
      <c r="W42" s="273">
        <v>22</v>
      </c>
      <c r="X42" s="273">
        <v>91</v>
      </c>
      <c r="Y42" s="273">
        <v>83</v>
      </c>
      <c r="Z42" s="273">
        <v>87</v>
      </c>
      <c r="AA42" s="273">
        <v>10</v>
      </c>
      <c r="AB42" s="273">
        <v>19</v>
      </c>
      <c r="AC42" s="273">
        <v>14</v>
      </c>
      <c r="AD42" s="273">
        <v>68</v>
      </c>
      <c r="AE42" s="273">
        <v>67</v>
      </c>
      <c r="AF42" s="273">
        <v>67</v>
      </c>
      <c r="AG42" s="273">
        <v>22</v>
      </c>
      <c r="AH42" s="273">
        <v>15</v>
      </c>
      <c r="AI42" s="273">
        <v>18</v>
      </c>
      <c r="AJ42" s="273">
        <v>90</v>
      </c>
      <c r="AK42" s="273">
        <v>81</v>
      </c>
      <c r="AL42" s="273">
        <v>86</v>
      </c>
      <c r="AM42" s="273">
        <v>5</v>
      </c>
      <c r="AN42" s="273">
        <v>14</v>
      </c>
      <c r="AO42" s="273">
        <v>10</v>
      </c>
      <c r="AP42" s="273">
        <v>71</v>
      </c>
      <c r="AQ42" s="273">
        <v>74</v>
      </c>
      <c r="AR42" s="273">
        <v>73</v>
      </c>
      <c r="AS42" s="273">
        <v>23</v>
      </c>
      <c r="AT42" s="273">
        <v>12</v>
      </c>
      <c r="AU42" s="273">
        <v>18</v>
      </c>
      <c r="AV42" s="273">
        <v>95</v>
      </c>
      <c r="AW42" s="273">
        <v>86</v>
      </c>
      <c r="AX42" s="273">
        <v>90</v>
      </c>
      <c r="AY42" s="273">
        <v>5</v>
      </c>
      <c r="AZ42" s="273">
        <v>11</v>
      </c>
      <c r="BA42" s="273">
        <v>8</v>
      </c>
      <c r="BB42" s="273">
        <v>71</v>
      </c>
      <c r="BC42" s="273">
        <v>74</v>
      </c>
      <c r="BD42" s="273">
        <v>73</v>
      </c>
      <c r="BE42" s="273">
        <v>24</v>
      </c>
      <c r="BF42" s="273">
        <v>15</v>
      </c>
      <c r="BG42" s="273">
        <v>19</v>
      </c>
      <c r="BH42" s="273">
        <v>95</v>
      </c>
      <c r="BI42" s="273">
        <v>89</v>
      </c>
      <c r="BJ42" s="273">
        <v>92</v>
      </c>
      <c r="BK42" s="273">
        <v>7</v>
      </c>
      <c r="BL42" s="273">
        <v>14</v>
      </c>
      <c r="BM42" s="273">
        <v>10</v>
      </c>
      <c r="BN42" s="273">
        <v>72</v>
      </c>
      <c r="BO42" s="273">
        <v>72</v>
      </c>
      <c r="BP42" s="273">
        <v>72</v>
      </c>
      <c r="BQ42" s="273">
        <v>21</v>
      </c>
      <c r="BR42" s="273">
        <v>14</v>
      </c>
      <c r="BS42" s="273">
        <v>18</v>
      </c>
      <c r="BT42" s="273">
        <v>93</v>
      </c>
      <c r="BU42" s="273">
        <v>86</v>
      </c>
      <c r="BV42" s="273">
        <v>90</v>
      </c>
      <c r="BW42" s="273">
        <v>7</v>
      </c>
      <c r="BX42" s="273">
        <v>16</v>
      </c>
      <c r="BY42" s="273">
        <v>12</v>
      </c>
      <c r="BZ42" s="273">
        <v>73</v>
      </c>
      <c r="CA42" s="273">
        <v>73</v>
      </c>
      <c r="CB42" s="273">
        <v>73</v>
      </c>
      <c r="CC42" s="273">
        <v>21</v>
      </c>
      <c r="CD42" s="273">
        <v>11</v>
      </c>
      <c r="CE42" s="273">
        <v>16</v>
      </c>
      <c r="CF42" s="273">
        <v>93</v>
      </c>
      <c r="CG42" s="273">
        <v>84</v>
      </c>
      <c r="CH42" s="273">
        <v>88</v>
      </c>
      <c r="CI42" s="273">
        <v>6</v>
      </c>
      <c r="CJ42" s="273">
        <v>14</v>
      </c>
      <c r="CK42" s="273">
        <v>10</v>
      </c>
      <c r="CL42" s="273">
        <v>74</v>
      </c>
      <c r="CM42" s="273">
        <v>74</v>
      </c>
      <c r="CN42" s="273">
        <v>74</v>
      </c>
      <c r="CO42" s="273">
        <v>20</v>
      </c>
      <c r="CP42" s="273">
        <v>12</v>
      </c>
      <c r="CQ42" s="273">
        <v>16</v>
      </c>
      <c r="CR42" s="273">
        <v>94</v>
      </c>
      <c r="CS42" s="273">
        <v>86</v>
      </c>
      <c r="CT42" s="273">
        <v>90</v>
      </c>
      <c r="CU42" s="273">
        <v>17</v>
      </c>
      <c r="CV42" s="273">
        <v>28</v>
      </c>
      <c r="CW42" s="273">
        <v>22</v>
      </c>
      <c r="CX42" s="273">
        <v>62</v>
      </c>
      <c r="CY42" s="273">
        <v>56</v>
      </c>
      <c r="CZ42" s="273">
        <v>59</v>
      </c>
      <c r="DA42" s="273">
        <v>22</v>
      </c>
      <c r="DB42" s="273">
        <v>16</v>
      </c>
      <c r="DC42" s="273">
        <v>19</v>
      </c>
      <c r="DD42" s="273">
        <v>83</v>
      </c>
      <c r="DE42" s="273">
        <v>72</v>
      </c>
      <c r="DF42" s="273">
        <v>78</v>
      </c>
      <c r="DG42" s="273">
        <v>19</v>
      </c>
      <c r="DH42" s="273">
        <v>34</v>
      </c>
      <c r="DI42" s="273">
        <v>27</v>
      </c>
      <c r="DJ42" s="273">
        <v>66</v>
      </c>
      <c r="DK42" s="273">
        <v>59</v>
      </c>
      <c r="DL42" s="273">
        <v>63</v>
      </c>
      <c r="DM42" s="273">
        <v>14</v>
      </c>
      <c r="DN42" s="273">
        <v>8</v>
      </c>
      <c r="DO42" s="273">
        <v>11</v>
      </c>
      <c r="DP42" s="273">
        <v>81</v>
      </c>
      <c r="DQ42" s="273">
        <v>66</v>
      </c>
      <c r="DR42" s="273">
        <v>73</v>
      </c>
      <c r="DS42" s="273">
        <v>16</v>
      </c>
      <c r="DT42" s="273">
        <v>24</v>
      </c>
      <c r="DU42" s="273">
        <v>20</v>
      </c>
      <c r="DV42" s="273">
        <v>69</v>
      </c>
      <c r="DW42" s="273">
        <v>60</v>
      </c>
      <c r="DX42" s="273">
        <v>65</v>
      </c>
      <c r="DY42" s="273">
        <v>14</v>
      </c>
      <c r="DZ42" s="273">
        <v>15</v>
      </c>
      <c r="EA42" s="273">
        <v>15</v>
      </c>
      <c r="EB42" s="273">
        <v>84</v>
      </c>
      <c r="EC42" s="273">
        <v>76</v>
      </c>
      <c r="ED42" s="273">
        <v>80</v>
      </c>
      <c r="EE42" s="273">
        <v>14</v>
      </c>
      <c r="EF42" s="273">
        <v>21</v>
      </c>
      <c r="EG42" s="273">
        <v>18</v>
      </c>
      <c r="EH42" s="273">
        <v>72</v>
      </c>
      <c r="EI42" s="273">
        <v>65</v>
      </c>
      <c r="EJ42" s="273">
        <v>69</v>
      </c>
      <c r="EK42" s="273">
        <v>14</v>
      </c>
      <c r="EL42" s="273">
        <v>14</v>
      </c>
      <c r="EM42" s="273">
        <v>14</v>
      </c>
      <c r="EN42" s="273">
        <v>86</v>
      </c>
      <c r="EO42" s="273">
        <v>79</v>
      </c>
      <c r="EP42" s="273">
        <v>82</v>
      </c>
      <c r="EQ42" s="273">
        <v>9</v>
      </c>
      <c r="ER42" s="273">
        <v>18</v>
      </c>
      <c r="ES42" s="273">
        <v>14</v>
      </c>
      <c r="ET42" s="273">
        <v>76</v>
      </c>
      <c r="EU42" s="273">
        <v>72</v>
      </c>
      <c r="EV42" s="273">
        <v>74</v>
      </c>
      <c r="EW42" s="273">
        <v>15</v>
      </c>
      <c r="EX42" s="273">
        <v>11</v>
      </c>
      <c r="EY42" s="273">
        <v>13</v>
      </c>
      <c r="EZ42" s="273">
        <v>91</v>
      </c>
      <c r="FA42" s="273">
        <v>82</v>
      </c>
      <c r="FB42" s="273">
        <v>86</v>
      </c>
      <c r="FC42" s="273">
        <v>10</v>
      </c>
      <c r="FD42" s="273">
        <v>17</v>
      </c>
      <c r="FE42" s="273">
        <v>14</v>
      </c>
      <c r="FF42" s="273">
        <v>76</v>
      </c>
      <c r="FG42" s="273">
        <v>68</v>
      </c>
      <c r="FH42" s="273">
        <v>72</v>
      </c>
      <c r="FI42" s="273">
        <v>14</v>
      </c>
      <c r="FJ42" s="273">
        <v>15</v>
      </c>
      <c r="FK42" s="273">
        <v>14</v>
      </c>
      <c r="FL42" s="273">
        <v>90</v>
      </c>
      <c r="FM42" s="273">
        <v>83</v>
      </c>
      <c r="FN42" s="273">
        <v>86</v>
      </c>
      <c r="FO42" s="273">
        <v>6</v>
      </c>
      <c r="FP42" s="273">
        <v>8</v>
      </c>
      <c r="FQ42" s="273">
        <v>7</v>
      </c>
      <c r="FR42" s="273">
        <v>82</v>
      </c>
      <c r="FS42" s="273">
        <v>77</v>
      </c>
      <c r="FT42" s="273">
        <v>79</v>
      </c>
      <c r="FU42" s="273">
        <v>12</v>
      </c>
      <c r="FV42" s="273">
        <v>15</v>
      </c>
      <c r="FW42" s="273">
        <v>13</v>
      </c>
      <c r="FX42" s="273">
        <v>94</v>
      </c>
      <c r="FY42" s="273">
        <v>92</v>
      </c>
      <c r="FZ42" s="273">
        <v>93</v>
      </c>
      <c r="GA42" s="273">
        <v>5</v>
      </c>
      <c r="GB42" s="273">
        <v>16</v>
      </c>
      <c r="GC42" s="273">
        <v>11</v>
      </c>
      <c r="GD42" s="273">
        <v>73</v>
      </c>
      <c r="GE42" s="273">
        <v>75</v>
      </c>
      <c r="GF42" s="273">
        <v>74</v>
      </c>
      <c r="GG42" s="273">
        <v>21</v>
      </c>
      <c r="GH42" s="273">
        <v>9</v>
      </c>
      <c r="GI42" s="273">
        <v>15</v>
      </c>
      <c r="GJ42" s="273">
        <v>95</v>
      </c>
      <c r="GK42" s="273">
        <v>84</v>
      </c>
      <c r="GL42" s="273">
        <v>89</v>
      </c>
      <c r="GM42" s="273">
        <v>6</v>
      </c>
      <c r="GN42" s="273">
        <v>16</v>
      </c>
      <c r="GO42" s="273">
        <v>11</v>
      </c>
      <c r="GP42" s="273">
        <v>75</v>
      </c>
      <c r="GQ42" s="273">
        <v>75</v>
      </c>
      <c r="GR42" s="273">
        <v>75</v>
      </c>
      <c r="GS42" s="273">
        <v>19</v>
      </c>
      <c r="GT42" s="273">
        <v>9</v>
      </c>
      <c r="GU42" s="273">
        <v>14</v>
      </c>
      <c r="GV42" s="273">
        <v>94</v>
      </c>
      <c r="GW42" s="273">
        <v>84</v>
      </c>
      <c r="GX42" s="273">
        <v>89</v>
      </c>
    </row>
    <row r="43" spans="1:206" x14ac:dyDescent="0.35">
      <c r="B43" t="s">
        <v>561</v>
      </c>
      <c r="C43" s="273">
        <v>13</v>
      </c>
      <c r="D43" s="273">
        <v>25</v>
      </c>
      <c r="E43" s="273">
        <v>19</v>
      </c>
      <c r="F43" s="273">
        <v>69</v>
      </c>
      <c r="G43" s="273">
        <v>65</v>
      </c>
      <c r="H43" s="273">
        <v>67</v>
      </c>
      <c r="I43" s="273">
        <v>17</v>
      </c>
      <c r="J43" s="273">
        <v>10</v>
      </c>
      <c r="K43" s="273">
        <v>14</v>
      </c>
      <c r="L43" s="273">
        <v>87</v>
      </c>
      <c r="M43" s="273">
        <v>75</v>
      </c>
      <c r="N43" s="273">
        <v>81</v>
      </c>
      <c r="O43" s="273">
        <v>14</v>
      </c>
      <c r="P43" s="273">
        <v>24</v>
      </c>
      <c r="Q43" s="273">
        <v>19</v>
      </c>
      <c r="R43" s="273">
        <v>70</v>
      </c>
      <c r="S43" s="273">
        <v>65</v>
      </c>
      <c r="T43" s="273">
        <v>67</v>
      </c>
      <c r="U43" s="273">
        <v>16</v>
      </c>
      <c r="V43" s="273">
        <v>11</v>
      </c>
      <c r="W43" s="273">
        <v>13</v>
      </c>
      <c r="X43" s="273">
        <v>86</v>
      </c>
      <c r="Y43" s="273">
        <v>76</v>
      </c>
      <c r="Z43" s="273">
        <v>81</v>
      </c>
      <c r="AA43" s="273">
        <v>15</v>
      </c>
      <c r="AB43" s="273">
        <v>26</v>
      </c>
      <c r="AC43" s="273">
        <v>20</v>
      </c>
      <c r="AD43" s="273">
        <v>72</v>
      </c>
      <c r="AE43" s="273">
        <v>66</v>
      </c>
      <c r="AF43" s="273">
        <v>69</v>
      </c>
      <c r="AG43" s="273">
        <v>13</v>
      </c>
      <c r="AH43" s="273">
        <v>9</v>
      </c>
      <c r="AI43" s="273">
        <v>11</v>
      </c>
      <c r="AJ43" s="273">
        <v>85</v>
      </c>
      <c r="AK43" s="273">
        <v>74</v>
      </c>
      <c r="AL43" s="273">
        <v>80</v>
      </c>
      <c r="AM43" s="273">
        <v>8</v>
      </c>
      <c r="AN43" s="273">
        <v>20</v>
      </c>
      <c r="AO43" s="273">
        <v>15</v>
      </c>
      <c r="AP43" s="273">
        <v>77</v>
      </c>
      <c r="AQ43" s="273">
        <v>73</v>
      </c>
      <c r="AR43" s="273">
        <v>75</v>
      </c>
      <c r="AS43" s="273">
        <v>15</v>
      </c>
      <c r="AT43" s="273">
        <v>7</v>
      </c>
      <c r="AU43" s="273">
        <v>11</v>
      </c>
      <c r="AV43" s="273">
        <v>92</v>
      </c>
      <c r="AW43" s="273">
        <v>80</v>
      </c>
      <c r="AX43" s="273">
        <v>85</v>
      </c>
      <c r="AY43" s="273">
        <v>8</v>
      </c>
      <c r="AZ43" s="273">
        <v>16</v>
      </c>
      <c r="BA43" s="273">
        <v>12</v>
      </c>
      <c r="BB43" s="273">
        <v>77</v>
      </c>
      <c r="BC43" s="273">
        <v>76</v>
      </c>
      <c r="BD43" s="273">
        <v>76</v>
      </c>
      <c r="BE43" s="273">
        <v>16</v>
      </c>
      <c r="BF43" s="273">
        <v>9</v>
      </c>
      <c r="BG43" s="273">
        <v>12</v>
      </c>
      <c r="BH43" s="273">
        <v>92</v>
      </c>
      <c r="BI43" s="273">
        <v>84</v>
      </c>
      <c r="BJ43" s="273">
        <v>88</v>
      </c>
      <c r="BK43" s="273">
        <v>10</v>
      </c>
      <c r="BL43" s="273">
        <v>19</v>
      </c>
      <c r="BM43" s="273">
        <v>15</v>
      </c>
      <c r="BN43" s="273">
        <v>76</v>
      </c>
      <c r="BO43" s="273">
        <v>73</v>
      </c>
      <c r="BP43" s="273">
        <v>74</v>
      </c>
      <c r="BQ43" s="273">
        <v>14</v>
      </c>
      <c r="BR43" s="273">
        <v>9</v>
      </c>
      <c r="BS43" s="273">
        <v>11</v>
      </c>
      <c r="BT43" s="273">
        <v>90</v>
      </c>
      <c r="BU43" s="273">
        <v>81</v>
      </c>
      <c r="BV43" s="273">
        <v>85</v>
      </c>
      <c r="BW43" s="273">
        <v>10</v>
      </c>
      <c r="BX43" s="273">
        <v>22</v>
      </c>
      <c r="BY43" s="273">
        <v>16</v>
      </c>
      <c r="BZ43" s="273">
        <v>77</v>
      </c>
      <c r="CA43" s="273">
        <v>71</v>
      </c>
      <c r="CB43" s="273">
        <v>74</v>
      </c>
      <c r="CC43" s="273">
        <v>13</v>
      </c>
      <c r="CD43" s="273">
        <v>7</v>
      </c>
      <c r="CE43" s="273">
        <v>10</v>
      </c>
      <c r="CF43" s="273">
        <v>90</v>
      </c>
      <c r="CG43" s="273">
        <v>78</v>
      </c>
      <c r="CH43" s="273">
        <v>84</v>
      </c>
      <c r="CI43" s="273">
        <v>9</v>
      </c>
      <c r="CJ43" s="273">
        <v>19</v>
      </c>
      <c r="CK43" s="273">
        <v>14</v>
      </c>
      <c r="CL43" s="273">
        <v>78</v>
      </c>
      <c r="CM43" s="273">
        <v>74</v>
      </c>
      <c r="CN43" s="273">
        <v>76</v>
      </c>
      <c r="CO43" s="273">
        <v>13</v>
      </c>
      <c r="CP43" s="273">
        <v>7</v>
      </c>
      <c r="CQ43" s="273">
        <v>10</v>
      </c>
      <c r="CR43" s="273">
        <v>91</v>
      </c>
      <c r="CS43" s="273">
        <v>81</v>
      </c>
      <c r="CT43" s="273">
        <v>86</v>
      </c>
      <c r="CU43" s="273">
        <v>24</v>
      </c>
      <c r="CV43" s="273">
        <v>37</v>
      </c>
      <c r="CW43" s="273">
        <v>31</v>
      </c>
      <c r="CX43" s="273">
        <v>62</v>
      </c>
      <c r="CY43" s="273">
        <v>52</v>
      </c>
      <c r="CZ43" s="273">
        <v>57</v>
      </c>
      <c r="DA43" s="273">
        <v>14</v>
      </c>
      <c r="DB43" s="273">
        <v>10</v>
      </c>
      <c r="DC43" s="273">
        <v>12</v>
      </c>
      <c r="DD43" s="273">
        <v>76</v>
      </c>
      <c r="DE43" s="273">
        <v>63</v>
      </c>
      <c r="DF43" s="273">
        <v>69</v>
      </c>
      <c r="DG43" s="273">
        <v>29</v>
      </c>
      <c r="DH43" s="273">
        <v>45</v>
      </c>
      <c r="DI43" s="273">
        <v>37</v>
      </c>
      <c r="DJ43" s="273">
        <v>63</v>
      </c>
      <c r="DK43" s="273">
        <v>51</v>
      </c>
      <c r="DL43" s="273">
        <v>57</v>
      </c>
      <c r="DM43" s="273">
        <v>8</v>
      </c>
      <c r="DN43" s="273">
        <v>4</v>
      </c>
      <c r="DO43" s="273">
        <v>6</v>
      </c>
      <c r="DP43" s="273">
        <v>71</v>
      </c>
      <c r="DQ43" s="273">
        <v>55</v>
      </c>
      <c r="DR43" s="273">
        <v>63</v>
      </c>
      <c r="DS43" s="273">
        <v>25</v>
      </c>
      <c r="DT43" s="273">
        <v>34</v>
      </c>
      <c r="DU43" s="273">
        <v>30</v>
      </c>
      <c r="DV43" s="273">
        <v>67</v>
      </c>
      <c r="DW43" s="273">
        <v>57</v>
      </c>
      <c r="DX43" s="273">
        <v>62</v>
      </c>
      <c r="DY43" s="273">
        <v>8</v>
      </c>
      <c r="DZ43" s="273">
        <v>9</v>
      </c>
      <c r="EA43" s="273">
        <v>8</v>
      </c>
      <c r="EB43" s="273">
        <v>75</v>
      </c>
      <c r="EC43" s="273">
        <v>66</v>
      </c>
      <c r="ED43" s="273">
        <v>70</v>
      </c>
      <c r="EE43" s="273">
        <v>21</v>
      </c>
      <c r="EF43" s="273">
        <v>30</v>
      </c>
      <c r="EG43" s="273">
        <v>25</v>
      </c>
      <c r="EH43" s="273">
        <v>71</v>
      </c>
      <c r="EI43" s="273">
        <v>62</v>
      </c>
      <c r="EJ43" s="273">
        <v>67</v>
      </c>
      <c r="EK43" s="273">
        <v>8</v>
      </c>
      <c r="EL43" s="273">
        <v>8</v>
      </c>
      <c r="EM43" s="273">
        <v>8</v>
      </c>
      <c r="EN43" s="273">
        <v>79</v>
      </c>
      <c r="EO43" s="273">
        <v>70</v>
      </c>
      <c r="EP43" s="273">
        <v>75</v>
      </c>
      <c r="EQ43" s="273">
        <v>14</v>
      </c>
      <c r="ER43" s="273">
        <v>24</v>
      </c>
      <c r="ES43" s="273">
        <v>19</v>
      </c>
      <c r="ET43" s="273">
        <v>77</v>
      </c>
      <c r="EU43" s="273">
        <v>69</v>
      </c>
      <c r="EV43" s="273">
        <v>73</v>
      </c>
      <c r="EW43" s="273">
        <v>9</v>
      </c>
      <c r="EX43" s="273">
        <v>6</v>
      </c>
      <c r="EY43" s="273">
        <v>8</v>
      </c>
      <c r="EZ43" s="273">
        <v>86</v>
      </c>
      <c r="FA43" s="273">
        <v>76</v>
      </c>
      <c r="FB43" s="273">
        <v>81</v>
      </c>
      <c r="FC43" s="273">
        <v>15</v>
      </c>
      <c r="FD43" s="273">
        <v>24</v>
      </c>
      <c r="FE43" s="273">
        <v>20</v>
      </c>
      <c r="FF43" s="273">
        <v>76</v>
      </c>
      <c r="FG43" s="273">
        <v>67</v>
      </c>
      <c r="FH43" s="273">
        <v>72</v>
      </c>
      <c r="FI43" s="273">
        <v>9</v>
      </c>
      <c r="FJ43" s="273">
        <v>9</v>
      </c>
      <c r="FK43" s="273">
        <v>9</v>
      </c>
      <c r="FL43" s="273">
        <v>85</v>
      </c>
      <c r="FM43" s="273">
        <v>76</v>
      </c>
      <c r="FN43" s="273">
        <v>80</v>
      </c>
      <c r="FO43" s="273">
        <v>9</v>
      </c>
      <c r="FP43" s="273">
        <v>12</v>
      </c>
      <c r="FQ43" s="273">
        <v>11</v>
      </c>
      <c r="FR43" s="273">
        <v>83</v>
      </c>
      <c r="FS43" s="273">
        <v>78</v>
      </c>
      <c r="FT43" s="273">
        <v>81</v>
      </c>
      <c r="FU43" s="273">
        <v>8</v>
      </c>
      <c r="FV43" s="273">
        <v>10</v>
      </c>
      <c r="FW43" s="273">
        <v>9</v>
      </c>
      <c r="FX43" s="273">
        <v>91</v>
      </c>
      <c r="FY43" s="273">
        <v>88</v>
      </c>
      <c r="FZ43" s="273">
        <v>89</v>
      </c>
      <c r="GA43" s="273">
        <v>8</v>
      </c>
      <c r="GB43" s="273">
        <v>22</v>
      </c>
      <c r="GC43" s="273">
        <v>15</v>
      </c>
      <c r="GD43" s="273">
        <v>77</v>
      </c>
      <c r="GE43" s="273">
        <v>72</v>
      </c>
      <c r="GF43" s="273">
        <v>75</v>
      </c>
      <c r="GG43" s="273">
        <v>14</v>
      </c>
      <c r="GH43" s="273">
        <v>6</v>
      </c>
      <c r="GI43" s="273">
        <v>10</v>
      </c>
      <c r="GJ43" s="273">
        <v>92</v>
      </c>
      <c r="GK43" s="273">
        <v>78</v>
      </c>
      <c r="GL43" s="273">
        <v>85</v>
      </c>
      <c r="GM43" s="273">
        <v>9</v>
      </c>
      <c r="GN43" s="273">
        <v>22</v>
      </c>
      <c r="GO43" s="273">
        <v>16</v>
      </c>
      <c r="GP43" s="273">
        <v>78</v>
      </c>
      <c r="GQ43" s="273">
        <v>72</v>
      </c>
      <c r="GR43" s="273">
        <v>75</v>
      </c>
      <c r="GS43" s="273">
        <v>13</v>
      </c>
      <c r="GT43" s="273">
        <v>6</v>
      </c>
      <c r="GU43" s="273">
        <v>9</v>
      </c>
      <c r="GV43" s="273">
        <v>91</v>
      </c>
      <c r="GW43" s="273">
        <v>78</v>
      </c>
      <c r="GX43" s="273">
        <v>84</v>
      </c>
    </row>
    <row r="44" spans="1:206" x14ac:dyDescent="0.35">
      <c r="B44" t="s">
        <v>223</v>
      </c>
      <c r="C44" s="273">
        <v>9</v>
      </c>
      <c r="D44" s="273">
        <v>18</v>
      </c>
      <c r="E44" s="273">
        <v>14</v>
      </c>
      <c r="F44" s="273">
        <v>63</v>
      </c>
      <c r="G44" s="273">
        <v>64</v>
      </c>
      <c r="H44" s="273">
        <v>63</v>
      </c>
      <c r="I44" s="273">
        <v>28</v>
      </c>
      <c r="J44" s="273">
        <v>18</v>
      </c>
      <c r="K44" s="273">
        <v>23</v>
      </c>
      <c r="L44" s="273">
        <v>91</v>
      </c>
      <c r="M44" s="273">
        <v>82</v>
      </c>
      <c r="N44" s="273">
        <v>86</v>
      </c>
      <c r="O44" s="273">
        <v>10</v>
      </c>
      <c r="P44" s="273">
        <v>18</v>
      </c>
      <c r="Q44" s="273">
        <v>14</v>
      </c>
      <c r="R44" s="273">
        <v>63</v>
      </c>
      <c r="S44" s="273">
        <v>63</v>
      </c>
      <c r="T44" s="273">
        <v>63</v>
      </c>
      <c r="U44" s="273">
        <v>27</v>
      </c>
      <c r="V44" s="273">
        <v>19</v>
      </c>
      <c r="W44" s="273">
        <v>23</v>
      </c>
      <c r="X44" s="273">
        <v>90</v>
      </c>
      <c r="Y44" s="273">
        <v>82</v>
      </c>
      <c r="Z44" s="273">
        <v>86</v>
      </c>
      <c r="AA44" s="273">
        <v>10</v>
      </c>
      <c r="AB44" s="273">
        <v>19</v>
      </c>
      <c r="AC44" s="273">
        <v>15</v>
      </c>
      <c r="AD44" s="273">
        <v>67</v>
      </c>
      <c r="AE44" s="273">
        <v>65</v>
      </c>
      <c r="AF44" s="273">
        <v>66</v>
      </c>
      <c r="AG44" s="273">
        <v>23</v>
      </c>
      <c r="AH44" s="273">
        <v>16</v>
      </c>
      <c r="AI44" s="273">
        <v>19</v>
      </c>
      <c r="AJ44" s="273">
        <v>90</v>
      </c>
      <c r="AK44" s="273">
        <v>81</v>
      </c>
      <c r="AL44" s="273">
        <v>85</v>
      </c>
      <c r="AM44" s="273">
        <v>6</v>
      </c>
      <c r="AN44" s="273">
        <v>15</v>
      </c>
      <c r="AO44" s="273">
        <v>10</v>
      </c>
      <c r="AP44" s="273">
        <v>70</v>
      </c>
      <c r="AQ44" s="273">
        <v>72</v>
      </c>
      <c r="AR44" s="273">
        <v>71</v>
      </c>
      <c r="AS44" s="273">
        <v>24</v>
      </c>
      <c r="AT44" s="273">
        <v>13</v>
      </c>
      <c r="AU44" s="273">
        <v>19</v>
      </c>
      <c r="AV44" s="273">
        <v>94</v>
      </c>
      <c r="AW44" s="273">
        <v>85</v>
      </c>
      <c r="AX44" s="273">
        <v>90</v>
      </c>
      <c r="AY44" s="273">
        <v>5</v>
      </c>
      <c r="AZ44" s="273">
        <v>11</v>
      </c>
      <c r="BA44" s="273">
        <v>8</v>
      </c>
      <c r="BB44" s="273">
        <v>70</v>
      </c>
      <c r="BC44" s="273">
        <v>73</v>
      </c>
      <c r="BD44" s="273">
        <v>72</v>
      </c>
      <c r="BE44" s="273">
        <v>25</v>
      </c>
      <c r="BF44" s="273">
        <v>16</v>
      </c>
      <c r="BG44" s="273">
        <v>20</v>
      </c>
      <c r="BH44" s="273">
        <v>95</v>
      </c>
      <c r="BI44" s="273">
        <v>89</v>
      </c>
      <c r="BJ44" s="273">
        <v>92</v>
      </c>
      <c r="BK44" s="273">
        <v>7</v>
      </c>
      <c r="BL44" s="273">
        <v>14</v>
      </c>
      <c r="BM44" s="273">
        <v>11</v>
      </c>
      <c r="BN44" s="273">
        <v>71</v>
      </c>
      <c r="BO44" s="273">
        <v>71</v>
      </c>
      <c r="BP44" s="273">
        <v>71</v>
      </c>
      <c r="BQ44" s="273">
        <v>22</v>
      </c>
      <c r="BR44" s="273">
        <v>15</v>
      </c>
      <c r="BS44" s="273">
        <v>19</v>
      </c>
      <c r="BT44" s="273">
        <v>93</v>
      </c>
      <c r="BU44" s="273">
        <v>86</v>
      </c>
      <c r="BV44" s="273">
        <v>89</v>
      </c>
      <c r="BW44" s="273">
        <v>7</v>
      </c>
      <c r="BX44" s="273">
        <v>17</v>
      </c>
      <c r="BY44" s="273">
        <v>12</v>
      </c>
      <c r="BZ44" s="273">
        <v>72</v>
      </c>
      <c r="CA44" s="273">
        <v>71</v>
      </c>
      <c r="CB44" s="273">
        <v>72</v>
      </c>
      <c r="CC44" s="273">
        <v>21</v>
      </c>
      <c r="CD44" s="273">
        <v>12</v>
      </c>
      <c r="CE44" s="273">
        <v>16</v>
      </c>
      <c r="CF44" s="273">
        <v>93</v>
      </c>
      <c r="CG44" s="273">
        <v>83</v>
      </c>
      <c r="CH44" s="273">
        <v>88</v>
      </c>
      <c r="CI44" s="273">
        <v>6</v>
      </c>
      <c r="CJ44" s="273">
        <v>14</v>
      </c>
      <c r="CK44" s="273">
        <v>10</v>
      </c>
      <c r="CL44" s="273">
        <v>73</v>
      </c>
      <c r="CM44" s="273">
        <v>73</v>
      </c>
      <c r="CN44" s="273">
        <v>73</v>
      </c>
      <c r="CO44" s="273">
        <v>21</v>
      </c>
      <c r="CP44" s="273">
        <v>12</v>
      </c>
      <c r="CQ44" s="273">
        <v>16</v>
      </c>
      <c r="CR44" s="273">
        <v>94</v>
      </c>
      <c r="CS44" s="273">
        <v>86</v>
      </c>
      <c r="CT44" s="273">
        <v>90</v>
      </c>
      <c r="CU44" s="273">
        <v>17</v>
      </c>
      <c r="CV44" s="273">
        <v>28</v>
      </c>
      <c r="CW44" s="273">
        <v>23</v>
      </c>
      <c r="CX44" s="273">
        <v>60</v>
      </c>
      <c r="CY44" s="273">
        <v>55</v>
      </c>
      <c r="CZ44" s="273">
        <v>57</v>
      </c>
      <c r="DA44" s="273">
        <v>22</v>
      </c>
      <c r="DB44" s="273">
        <v>17</v>
      </c>
      <c r="DC44" s="273">
        <v>20</v>
      </c>
      <c r="DD44" s="273">
        <v>83</v>
      </c>
      <c r="DE44" s="273">
        <v>72</v>
      </c>
      <c r="DF44" s="273">
        <v>77</v>
      </c>
      <c r="DG44" s="273">
        <v>20</v>
      </c>
      <c r="DH44" s="273">
        <v>34</v>
      </c>
      <c r="DI44" s="273">
        <v>27</v>
      </c>
      <c r="DJ44" s="273">
        <v>64</v>
      </c>
      <c r="DK44" s="273">
        <v>58</v>
      </c>
      <c r="DL44" s="273">
        <v>61</v>
      </c>
      <c r="DM44" s="273">
        <v>15</v>
      </c>
      <c r="DN44" s="273">
        <v>8</v>
      </c>
      <c r="DO44" s="273">
        <v>12</v>
      </c>
      <c r="DP44" s="273">
        <v>80</v>
      </c>
      <c r="DQ44" s="273">
        <v>66</v>
      </c>
      <c r="DR44" s="273">
        <v>73</v>
      </c>
      <c r="DS44" s="273">
        <v>17</v>
      </c>
      <c r="DT44" s="273">
        <v>25</v>
      </c>
      <c r="DU44" s="273">
        <v>21</v>
      </c>
      <c r="DV44" s="273">
        <v>68</v>
      </c>
      <c r="DW44" s="273">
        <v>59</v>
      </c>
      <c r="DX44" s="273">
        <v>63</v>
      </c>
      <c r="DY44" s="273">
        <v>15</v>
      </c>
      <c r="DZ44" s="273">
        <v>16</v>
      </c>
      <c r="EA44" s="273">
        <v>16</v>
      </c>
      <c r="EB44" s="273">
        <v>83</v>
      </c>
      <c r="EC44" s="273">
        <v>75</v>
      </c>
      <c r="ED44" s="273">
        <v>79</v>
      </c>
      <c r="EE44" s="273">
        <v>14</v>
      </c>
      <c r="EF44" s="273">
        <v>22</v>
      </c>
      <c r="EG44" s="273">
        <v>18</v>
      </c>
      <c r="EH44" s="273">
        <v>71</v>
      </c>
      <c r="EI44" s="273">
        <v>64</v>
      </c>
      <c r="EJ44" s="273">
        <v>67</v>
      </c>
      <c r="EK44" s="273">
        <v>15</v>
      </c>
      <c r="EL44" s="273">
        <v>15</v>
      </c>
      <c r="EM44" s="273">
        <v>15</v>
      </c>
      <c r="EN44" s="273">
        <v>86</v>
      </c>
      <c r="EO44" s="273">
        <v>78</v>
      </c>
      <c r="EP44" s="273">
        <v>82</v>
      </c>
      <c r="EQ44" s="273">
        <v>10</v>
      </c>
      <c r="ER44" s="273">
        <v>18</v>
      </c>
      <c r="ES44" s="273">
        <v>14</v>
      </c>
      <c r="ET44" s="273">
        <v>74</v>
      </c>
      <c r="EU44" s="273">
        <v>70</v>
      </c>
      <c r="EV44" s="273">
        <v>72</v>
      </c>
      <c r="EW44" s="273">
        <v>16</v>
      </c>
      <c r="EX44" s="273">
        <v>12</v>
      </c>
      <c r="EY44" s="273">
        <v>14</v>
      </c>
      <c r="EZ44" s="273">
        <v>90</v>
      </c>
      <c r="FA44" s="273">
        <v>82</v>
      </c>
      <c r="FB44" s="273">
        <v>86</v>
      </c>
      <c r="FC44" s="273">
        <v>11</v>
      </c>
      <c r="FD44" s="273">
        <v>18</v>
      </c>
      <c r="FE44" s="273">
        <v>14</v>
      </c>
      <c r="FF44" s="273">
        <v>74</v>
      </c>
      <c r="FG44" s="273">
        <v>67</v>
      </c>
      <c r="FH44" s="273">
        <v>71</v>
      </c>
      <c r="FI44" s="273">
        <v>15</v>
      </c>
      <c r="FJ44" s="273">
        <v>15</v>
      </c>
      <c r="FK44" s="273">
        <v>15</v>
      </c>
      <c r="FL44" s="273">
        <v>89</v>
      </c>
      <c r="FM44" s="273">
        <v>82</v>
      </c>
      <c r="FN44" s="273">
        <v>86</v>
      </c>
      <c r="FO44" s="273">
        <v>6</v>
      </c>
      <c r="FP44" s="273">
        <v>9</v>
      </c>
      <c r="FQ44" s="273">
        <v>8</v>
      </c>
      <c r="FR44" s="273">
        <v>81</v>
      </c>
      <c r="FS44" s="273">
        <v>76</v>
      </c>
      <c r="FT44" s="273">
        <v>78</v>
      </c>
      <c r="FU44" s="273">
        <v>12</v>
      </c>
      <c r="FV44" s="273">
        <v>15</v>
      </c>
      <c r="FW44" s="273">
        <v>14</v>
      </c>
      <c r="FX44" s="273">
        <v>94</v>
      </c>
      <c r="FY44" s="273">
        <v>91</v>
      </c>
      <c r="FZ44" s="273">
        <v>92</v>
      </c>
      <c r="GA44" s="273">
        <v>6</v>
      </c>
      <c r="GB44" s="273">
        <v>17</v>
      </c>
      <c r="GC44" s="273">
        <v>11</v>
      </c>
      <c r="GD44" s="273">
        <v>72</v>
      </c>
      <c r="GE44" s="273">
        <v>73</v>
      </c>
      <c r="GF44" s="273">
        <v>73</v>
      </c>
      <c r="GG44" s="273">
        <v>22</v>
      </c>
      <c r="GH44" s="273">
        <v>10</v>
      </c>
      <c r="GI44" s="273">
        <v>16</v>
      </c>
      <c r="GJ44" s="273">
        <v>94</v>
      </c>
      <c r="GK44" s="273">
        <v>83</v>
      </c>
      <c r="GL44" s="273">
        <v>89</v>
      </c>
      <c r="GM44" s="273">
        <v>7</v>
      </c>
      <c r="GN44" s="273">
        <v>17</v>
      </c>
      <c r="GO44" s="273">
        <v>12</v>
      </c>
      <c r="GP44" s="273">
        <v>74</v>
      </c>
      <c r="GQ44" s="273">
        <v>74</v>
      </c>
      <c r="GR44" s="273">
        <v>74</v>
      </c>
      <c r="GS44" s="273">
        <v>19</v>
      </c>
      <c r="GT44" s="273">
        <v>9</v>
      </c>
      <c r="GU44" s="273">
        <v>14</v>
      </c>
      <c r="GV44" s="273">
        <v>93</v>
      </c>
      <c r="GW44" s="273">
        <v>83</v>
      </c>
      <c r="GX44" s="273">
        <v>88</v>
      </c>
    </row>
    <row r="45" spans="1:206" x14ac:dyDescent="0.35">
      <c r="A45" t="s">
        <v>190</v>
      </c>
      <c r="B45" t="s">
        <v>228</v>
      </c>
      <c r="C45" s="273">
        <v>6</v>
      </c>
      <c r="D45" s="273">
        <v>12</v>
      </c>
      <c r="E45" s="273">
        <v>9</v>
      </c>
      <c r="F45" s="273">
        <v>64</v>
      </c>
      <c r="G45" s="273">
        <v>68</v>
      </c>
      <c r="H45" s="273">
        <v>66</v>
      </c>
      <c r="I45" s="273">
        <v>30</v>
      </c>
      <c r="J45" s="273">
        <v>20</v>
      </c>
      <c r="K45" s="273">
        <v>25</v>
      </c>
      <c r="L45" s="273">
        <v>94</v>
      </c>
      <c r="M45" s="273">
        <v>88</v>
      </c>
      <c r="N45" s="273">
        <v>91</v>
      </c>
      <c r="O45" s="273">
        <v>7</v>
      </c>
      <c r="P45" s="273">
        <v>12</v>
      </c>
      <c r="Q45" s="273">
        <v>10</v>
      </c>
      <c r="R45" s="273">
        <v>64</v>
      </c>
      <c r="S45" s="273">
        <v>66</v>
      </c>
      <c r="T45" s="273">
        <v>65</v>
      </c>
      <c r="U45" s="273">
        <v>28</v>
      </c>
      <c r="V45" s="273">
        <v>21</v>
      </c>
      <c r="W45" s="273">
        <v>25</v>
      </c>
      <c r="X45" s="273">
        <v>93</v>
      </c>
      <c r="Y45" s="273">
        <v>88</v>
      </c>
      <c r="Z45" s="273">
        <v>90</v>
      </c>
      <c r="AA45" s="273">
        <v>8</v>
      </c>
      <c r="AB45" s="273">
        <v>13</v>
      </c>
      <c r="AC45" s="273">
        <v>10</v>
      </c>
      <c r="AD45" s="273">
        <v>69</v>
      </c>
      <c r="AE45" s="273">
        <v>69</v>
      </c>
      <c r="AF45" s="273">
        <v>69</v>
      </c>
      <c r="AG45" s="273">
        <v>24</v>
      </c>
      <c r="AH45" s="273">
        <v>18</v>
      </c>
      <c r="AI45" s="273">
        <v>21</v>
      </c>
      <c r="AJ45" s="273">
        <v>92</v>
      </c>
      <c r="AK45" s="273">
        <v>87</v>
      </c>
      <c r="AL45" s="273">
        <v>90</v>
      </c>
      <c r="AM45" s="273">
        <v>4</v>
      </c>
      <c r="AN45" s="273">
        <v>9</v>
      </c>
      <c r="AO45" s="273">
        <v>6</v>
      </c>
      <c r="AP45" s="273">
        <v>71</v>
      </c>
      <c r="AQ45" s="273">
        <v>76</v>
      </c>
      <c r="AR45" s="273">
        <v>73</v>
      </c>
      <c r="AS45" s="273">
        <v>25</v>
      </c>
      <c r="AT45" s="273">
        <v>15</v>
      </c>
      <c r="AU45" s="273">
        <v>20</v>
      </c>
      <c r="AV45" s="273">
        <v>96</v>
      </c>
      <c r="AW45" s="273">
        <v>91</v>
      </c>
      <c r="AX45" s="273">
        <v>94</v>
      </c>
      <c r="AY45" s="273">
        <v>3</v>
      </c>
      <c r="AZ45" s="273">
        <v>6</v>
      </c>
      <c r="BA45" s="273">
        <v>5</v>
      </c>
      <c r="BB45" s="273">
        <v>71</v>
      </c>
      <c r="BC45" s="273">
        <v>76</v>
      </c>
      <c r="BD45" s="273">
        <v>74</v>
      </c>
      <c r="BE45" s="273">
        <v>26</v>
      </c>
      <c r="BF45" s="273">
        <v>17</v>
      </c>
      <c r="BG45" s="273">
        <v>22</v>
      </c>
      <c r="BH45" s="273">
        <v>97</v>
      </c>
      <c r="BI45" s="273">
        <v>94</v>
      </c>
      <c r="BJ45" s="273">
        <v>95</v>
      </c>
      <c r="BK45" s="273">
        <v>5</v>
      </c>
      <c r="BL45" s="273">
        <v>9</v>
      </c>
      <c r="BM45" s="273">
        <v>7</v>
      </c>
      <c r="BN45" s="273">
        <v>72</v>
      </c>
      <c r="BO45" s="273">
        <v>74</v>
      </c>
      <c r="BP45" s="273">
        <v>73</v>
      </c>
      <c r="BQ45" s="273">
        <v>23</v>
      </c>
      <c r="BR45" s="273">
        <v>17</v>
      </c>
      <c r="BS45" s="273">
        <v>20</v>
      </c>
      <c r="BT45" s="273">
        <v>95</v>
      </c>
      <c r="BU45" s="273">
        <v>91</v>
      </c>
      <c r="BV45" s="273">
        <v>93</v>
      </c>
      <c r="BW45" s="273">
        <v>5</v>
      </c>
      <c r="BX45" s="273">
        <v>11</v>
      </c>
      <c r="BY45" s="273">
        <v>8</v>
      </c>
      <c r="BZ45" s="273">
        <v>73</v>
      </c>
      <c r="CA45" s="273">
        <v>76</v>
      </c>
      <c r="CB45" s="273">
        <v>74</v>
      </c>
      <c r="CC45" s="273">
        <v>22</v>
      </c>
      <c r="CD45" s="273">
        <v>13</v>
      </c>
      <c r="CE45" s="273">
        <v>18</v>
      </c>
      <c r="CF45" s="273">
        <v>95</v>
      </c>
      <c r="CG45" s="273">
        <v>89</v>
      </c>
      <c r="CH45" s="273">
        <v>92</v>
      </c>
      <c r="CI45" s="273">
        <v>4</v>
      </c>
      <c r="CJ45" s="273">
        <v>9</v>
      </c>
      <c r="CK45" s="273">
        <v>6</v>
      </c>
      <c r="CL45" s="273">
        <v>74</v>
      </c>
      <c r="CM45" s="273">
        <v>77</v>
      </c>
      <c r="CN45" s="273">
        <v>76</v>
      </c>
      <c r="CO45" s="273">
        <v>22</v>
      </c>
      <c r="CP45" s="273">
        <v>14</v>
      </c>
      <c r="CQ45" s="273">
        <v>18</v>
      </c>
      <c r="CR45" s="273">
        <v>96</v>
      </c>
      <c r="CS45" s="273">
        <v>91</v>
      </c>
      <c r="CT45" s="273">
        <v>94</v>
      </c>
      <c r="CU45" s="273">
        <v>14</v>
      </c>
      <c r="CV45" s="273">
        <v>22</v>
      </c>
      <c r="CW45" s="273">
        <v>18</v>
      </c>
      <c r="CX45" s="273">
        <v>62</v>
      </c>
      <c r="CY45" s="273">
        <v>59</v>
      </c>
      <c r="CZ45" s="273">
        <v>61</v>
      </c>
      <c r="DA45" s="273">
        <v>24</v>
      </c>
      <c r="DB45" s="273">
        <v>18</v>
      </c>
      <c r="DC45" s="273">
        <v>21</v>
      </c>
      <c r="DD45" s="273">
        <v>86</v>
      </c>
      <c r="DE45" s="273">
        <v>78</v>
      </c>
      <c r="DF45" s="273">
        <v>82</v>
      </c>
      <c r="DG45" s="273">
        <v>17</v>
      </c>
      <c r="DH45" s="273">
        <v>28</v>
      </c>
      <c r="DI45" s="273">
        <v>23</v>
      </c>
      <c r="DJ45" s="273">
        <v>67</v>
      </c>
      <c r="DK45" s="273">
        <v>63</v>
      </c>
      <c r="DL45" s="273">
        <v>65</v>
      </c>
      <c r="DM45" s="273">
        <v>16</v>
      </c>
      <c r="DN45" s="273">
        <v>9</v>
      </c>
      <c r="DO45" s="273">
        <v>13</v>
      </c>
      <c r="DP45" s="273">
        <v>83</v>
      </c>
      <c r="DQ45" s="273">
        <v>72</v>
      </c>
      <c r="DR45" s="273">
        <v>77</v>
      </c>
      <c r="DS45" s="273">
        <v>14</v>
      </c>
      <c r="DT45" s="273">
        <v>19</v>
      </c>
      <c r="DU45" s="273">
        <v>17</v>
      </c>
      <c r="DV45" s="273">
        <v>70</v>
      </c>
      <c r="DW45" s="273">
        <v>63</v>
      </c>
      <c r="DX45" s="273">
        <v>66</v>
      </c>
      <c r="DY45" s="273">
        <v>16</v>
      </c>
      <c r="DZ45" s="273">
        <v>18</v>
      </c>
      <c r="EA45" s="273">
        <v>17</v>
      </c>
      <c r="EB45" s="273">
        <v>86</v>
      </c>
      <c r="EC45" s="273">
        <v>81</v>
      </c>
      <c r="ED45" s="273">
        <v>83</v>
      </c>
      <c r="EE45" s="273">
        <v>12</v>
      </c>
      <c r="EF45" s="273">
        <v>16</v>
      </c>
      <c r="EG45" s="273">
        <v>14</v>
      </c>
      <c r="EH45" s="273">
        <v>73</v>
      </c>
      <c r="EI45" s="273">
        <v>68</v>
      </c>
      <c r="EJ45" s="273">
        <v>70</v>
      </c>
      <c r="EK45" s="273">
        <v>15</v>
      </c>
      <c r="EL45" s="273">
        <v>16</v>
      </c>
      <c r="EM45" s="273">
        <v>16</v>
      </c>
      <c r="EN45" s="273">
        <v>88</v>
      </c>
      <c r="EO45" s="273">
        <v>84</v>
      </c>
      <c r="EP45" s="273">
        <v>86</v>
      </c>
      <c r="EQ45" s="273">
        <v>7</v>
      </c>
      <c r="ER45" s="273">
        <v>12</v>
      </c>
      <c r="ES45" s="273">
        <v>10</v>
      </c>
      <c r="ET45" s="273">
        <v>76</v>
      </c>
      <c r="EU45" s="273">
        <v>75</v>
      </c>
      <c r="EV45" s="273">
        <v>76</v>
      </c>
      <c r="EW45" s="273">
        <v>16</v>
      </c>
      <c r="EX45" s="273">
        <v>13</v>
      </c>
      <c r="EY45" s="273">
        <v>15</v>
      </c>
      <c r="EZ45" s="273">
        <v>93</v>
      </c>
      <c r="FA45" s="273">
        <v>88</v>
      </c>
      <c r="FB45" s="273">
        <v>90</v>
      </c>
      <c r="FC45" s="273">
        <v>8</v>
      </c>
      <c r="FD45" s="273">
        <v>12</v>
      </c>
      <c r="FE45" s="273">
        <v>10</v>
      </c>
      <c r="FF45" s="273">
        <v>76</v>
      </c>
      <c r="FG45" s="273">
        <v>71</v>
      </c>
      <c r="FH45" s="273">
        <v>74</v>
      </c>
      <c r="FI45" s="273">
        <v>16</v>
      </c>
      <c r="FJ45" s="273">
        <v>17</v>
      </c>
      <c r="FK45" s="273">
        <v>16</v>
      </c>
      <c r="FL45" s="273">
        <v>92</v>
      </c>
      <c r="FM45" s="273">
        <v>88</v>
      </c>
      <c r="FN45" s="273">
        <v>90</v>
      </c>
      <c r="FO45" s="273">
        <v>4</v>
      </c>
      <c r="FP45" s="273">
        <v>5</v>
      </c>
      <c r="FQ45" s="273">
        <v>5</v>
      </c>
      <c r="FR45" s="273">
        <v>83</v>
      </c>
      <c r="FS45" s="273">
        <v>78</v>
      </c>
      <c r="FT45" s="273">
        <v>80</v>
      </c>
      <c r="FU45" s="273">
        <v>13</v>
      </c>
      <c r="FV45" s="273">
        <v>17</v>
      </c>
      <c r="FW45" s="273">
        <v>15</v>
      </c>
      <c r="FX45" s="273">
        <v>96</v>
      </c>
      <c r="FY45" s="273">
        <v>95</v>
      </c>
      <c r="FZ45" s="273">
        <v>95</v>
      </c>
      <c r="GA45" s="273">
        <v>4</v>
      </c>
      <c r="GB45" s="273">
        <v>11</v>
      </c>
      <c r="GC45" s="273">
        <v>8</v>
      </c>
      <c r="GD45" s="273">
        <v>74</v>
      </c>
      <c r="GE45" s="273">
        <v>78</v>
      </c>
      <c r="GF45" s="273">
        <v>76</v>
      </c>
      <c r="GG45" s="273">
        <v>23</v>
      </c>
      <c r="GH45" s="273">
        <v>11</v>
      </c>
      <c r="GI45" s="273">
        <v>17</v>
      </c>
      <c r="GJ45" s="273">
        <v>96</v>
      </c>
      <c r="GK45" s="273">
        <v>89</v>
      </c>
      <c r="GL45" s="273">
        <v>92</v>
      </c>
      <c r="GM45" s="273">
        <v>4</v>
      </c>
      <c r="GN45" s="273">
        <v>11</v>
      </c>
      <c r="GO45" s="273">
        <v>8</v>
      </c>
      <c r="GP45" s="273">
        <v>75</v>
      </c>
      <c r="GQ45" s="273">
        <v>78</v>
      </c>
      <c r="GR45" s="273">
        <v>77</v>
      </c>
      <c r="GS45" s="273">
        <v>20</v>
      </c>
      <c r="GT45" s="273">
        <v>10</v>
      </c>
      <c r="GU45" s="273">
        <v>15</v>
      </c>
      <c r="GV45" s="273">
        <v>96</v>
      </c>
      <c r="GW45" s="273">
        <v>89</v>
      </c>
      <c r="GX45" s="273">
        <v>92</v>
      </c>
    </row>
    <row r="46" spans="1:206" x14ac:dyDescent="0.35">
      <c r="B46" t="s">
        <v>1551</v>
      </c>
      <c r="C46" s="273">
        <v>42</v>
      </c>
      <c r="D46" s="273">
        <v>52</v>
      </c>
      <c r="E46" s="273">
        <v>49</v>
      </c>
      <c r="F46" s="273">
        <v>51</v>
      </c>
      <c r="G46" s="273">
        <v>44</v>
      </c>
      <c r="H46" s="273">
        <v>46</v>
      </c>
      <c r="I46" s="273">
        <v>7</v>
      </c>
      <c r="J46" s="273">
        <v>4</v>
      </c>
      <c r="K46" s="273">
        <v>5</v>
      </c>
      <c r="L46" s="273">
        <v>58</v>
      </c>
      <c r="M46" s="273">
        <v>48</v>
      </c>
      <c r="N46" s="273">
        <v>51</v>
      </c>
      <c r="O46" s="273">
        <v>44</v>
      </c>
      <c r="P46" s="273">
        <v>51</v>
      </c>
      <c r="Q46" s="273">
        <v>49</v>
      </c>
      <c r="R46" s="273">
        <v>49</v>
      </c>
      <c r="S46" s="273">
        <v>44</v>
      </c>
      <c r="T46" s="273">
        <v>46</v>
      </c>
      <c r="U46" s="273">
        <v>6</v>
      </c>
      <c r="V46" s="273">
        <v>4</v>
      </c>
      <c r="W46" s="273">
        <v>5</v>
      </c>
      <c r="X46" s="273">
        <v>56</v>
      </c>
      <c r="Y46" s="273">
        <v>49</v>
      </c>
      <c r="Z46" s="273">
        <v>51</v>
      </c>
      <c r="AA46" s="273">
        <v>48</v>
      </c>
      <c r="AB46" s="273">
        <v>55</v>
      </c>
      <c r="AC46" s="273">
        <v>53</v>
      </c>
      <c r="AD46" s="273">
        <v>47</v>
      </c>
      <c r="AE46" s="273">
        <v>42</v>
      </c>
      <c r="AF46" s="273">
        <v>43</v>
      </c>
      <c r="AG46" s="273">
        <v>5</v>
      </c>
      <c r="AH46" s="273">
        <v>3</v>
      </c>
      <c r="AI46" s="273">
        <v>4</v>
      </c>
      <c r="AJ46" s="273">
        <v>52</v>
      </c>
      <c r="AK46" s="273">
        <v>45</v>
      </c>
      <c r="AL46" s="273">
        <v>47</v>
      </c>
      <c r="AM46" s="273">
        <v>32</v>
      </c>
      <c r="AN46" s="273">
        <v>43</v>
      </c>
      <c r="AO46" s="273">
        <v>39</v>
      </c>
      <c r="AP46" s="273">
        <v>63</v>
      </c>
      <c r="AQ46" s="273">
        <v>54</v>
      </c>
      <c r="AR46" s="273">
        <v>57</v>
      </c>
      <c r="AS46" s="273">
        <v>6</v>
      </c>
      <c r="AT46" s="273">
        <v>3</v>
      </c>
      <c r="AU46" s="273">
        <v>4</v>
      </c>
      <c r="AV46" s="273">
        <v>68</v>
      </c>
      <c r="AW46" s="273">
        <v>57</v>
      </c>
      <c r="AX46" s="273">
        <v>61</v>
      </c>
      <c r="AY46" s="273">
        <v>31</v>
      </c>
      <c r="AZ46" s="273">
        <v>38</v>
      </c>
      <c r="BA46" s="273">
        <v>36</v>
      </c>
      <c r="BB46" s="273">
        <v>64</v>
      </c>
      <c r="BC46" s="273">
        <v>59</v>
      </c>
      <c r="BD46" s="273">
        <v>60</v>
      </c>
      <c r="BE46" s="273">
        <v>6</v>
      </c>
      <c r="BF46" s="273">
        <v>4</v>
      </c>
      <c r="BG46" s="273">
        <v>4</v>
      </c>
      <c r="BH46" s="273">
        <v>69</v>
      </c>
      <c r="BI46" s="273">
        <v>62</v>
      </c>
      <c r="BJ46" s="273">
        <v>64</v>
      </c>
      <c r="BK46" s="273">
        <v>35</v>
      </c>
      <c r="BL46" s="273">
        <v>43</v>
      </c>
      <c r="BM46" s="273">
        <v>41</v>
      </c>
      <c r="BN46" s="273">
        <v>59</v>
      </c>
      <c r="BO46" s="273">
        <v>54</v>
      </c>
      <c r="BP46" s="273">
        <v>55</v>
      </c>
      <c r="BQ46" s="273">
        <v>6</v>
      </c>
      <c r="BR46" s="273">
        <v>3</v>
      </c>
      <c r="BS46" s="273">
        <v>4</v>
      </c>
      <c r="BT46" s="273">
        <v>65</v>
      </c>
      <c r="BU46" s="273">
        <v>57</v>
      </c>
      <c r="BV46" s="273">
        <v>59</v>
      </c>
      <c r="BW46" s="273">
        <v>37</v>
      </c>
      <c r="BX46" s="273">
        <v>51</v>
      </c>
      <c r="BY46" s="273">
        <v>47</v>
      </c>
      <c r="BZ46" s="273">
        <v>58</v>
      </c>
      <c r="CA46" s="273">
        <v>47</v>
      </c>
      <c r="CB46" s="273">
        <v>50</v>
      </c>
      <c r="CC46" s="273">
        <v>5</v>
      </c>
      <c r="CD46" s="273">
        <v>2</v>
      </c>
      <c r="CE46" s="273">
        <v>3</v>
      </c>
      <c r="CF46" s="273">
        <v>63</v>
      </c>
      <c r="CG46" s="273">
        <v>49</v>
      </c>
      <c r="CH46" s="273">
        <v>53</v>
      </c>
      <c r="CI46" s="273">
        <v>34</v>
      </c>
      <c r="CJ46" s="273">
        <v>46</v>
      </c>
      <c r="CK46" s="273">
        <v>43</v>
      </c>
      <c r="CL46" s="273">
        <v>61</v>
      </c>
      <c r="CM46" s="273">
        <v>51</v>
      </c>
      <c r="CN46" s="273">
        <v>54</v>
      </c>
      <c r="CO46" s="273">
        <v>5</v>
      </c>
      <c r="CP46" s="273">
        <v>2</v>
      </c>
      <c r="CQ46" s="273">
        <v>3</v>
      </c>
      <c r="CR46" s="273">
        <v>66</v>
      </c>
      <c r="CS46" s="273">
        <v>54</v>
      </c>
      <c r="CT46" s="273">
        <v>57</v>
      </c>
      <c r="CU46" s="273">
        <v>56</v>
      </c>
      <c r="CV46" s="273">
        <v>62</v>
      </c>
      <c r="CW46" s="273">
        <v>60</v>
      </c>
      <c r="CX46" s="273">
        <v>38</v>
      </c>
      <c r="CY46" s="273">
        <v>32</v>
      </c>
      <c r="CZ46" s="273">
        <v>34</v>
      </c>
      <c r="DA46" s="273">
        <v>6</v>
      </c>
      <c r="DB46" s="273">
        <v>6</v>
      </c>
      <c r="DC46" s="273">
        <v>6</v>
      </c>
      <c r="DD46" s="273">
        <v>44</v>
      </c>
      <c r="DE46" s="273">
        <v>38</v>
      </c>
      <c r="DF46" s="273">
        <v>40</v>
      </c>
      <c r="DG46" s="273">
        <v>61</v>
      </c>
      <c r="DH46" s="273">
        <v>69</v>
      </c>
      <c r="DI46" s="273">
        <v>67</v>
      </c>
      <c r="DJ46" s="273">
        <v>36</v>
      </c>
      <c r="DK46" s="273">
        <v>29</v>
      </c>
      <c r="DL46" s="273">
        <v>31</v>
      </c>
      <c r="DM46" s="273">
        <v>3</v>
      </c>
      <c r="DN46" s="273">
        <v>2</v>
      </c>
      <c r="DO46" s="273">
        <v>2</v>
      </c>
      <c r="DP46" s="273">
        <v>39</v>
      </c>
      <c r="DQ46" s="273">
        <v>31</v>
      </c>
      <c r="DR46" s="273">
        <v>33</v>
      </c>
      <c r="DS46" s="273">
        <v>54</v>
      </c>
      <c r="DT46" s="273">
        <v>55</v>
      </c>
      <c r="DU46" s="273">
        <v>55</v>
      </c>
      <c r="DV46" s="273">
        <v>42</v>
      </c>
      <c r="DW46" s="273">
        <v>39</v>
      </c>
      <c r="DX46" s="273">
        <v>40</v>
      </c>
      <c r="DY46" s="273">
        <v>4</v>
      </c>
      <c r="DZ46" s="273">
        <v>6</v>
      </c>
      <c r="EA46" s="273">
        <v>5</v>
      </c>
      <c r="EB46" s="273">
        <v>46</v>
      </c>
      <c r="EC46" s="273">
        <v>45</v>
      </c>
      <c r="ED46" s="273">
        <v>45</v>
      </c>
      <c r="EE46" s="273">
        <v>52</v>
      </c>
      <c r="EF46" s="273">
        <v>54</v>
      </c>
      <c r="EG46" s="273">
        <v>53</v>
      </c>
      <c r="EH46" s="273">
        <v>45</v>
      </c>
      <c r="EI46" s="273">
        <v>42</v>
      </c>
      <c r="EJ46" s="273">
        <v>43</v>
      </c>
      <c r="EK46" s="273">
        <v>4</v>
      </c>
      <c r="EL46" s="273">
        <v>4</v>
      </c>
      <c r="EM46" s="273">
        <v>4</v>
      </c>
      <c r="EN46" s="273">
        <v>48</v>
      </c>
      <c r="EO46" s="273">
        <v>46</v>
      </c>
      <c r="EP46" s="273">
        <v>47</v>
      </c>
      <c r="EQ46" s="273">
        <v>44</v>
      </c>
      <c r="ER46" s="273">
        <v>51</v>
      </c>
      <c r="ES46" s="273">
        <v>49</v>
      </c>
      <c r="ET46" s="273">
        <v>53</v>
      </c>
      <c r="EU46" s="273">
        <v>46</v>
      </c>
      <c r="EV46" s="273">
        <v>48</v>
      </c>
      <c r="EW46" s="273">
        <v>3</v>
      </c>
      <c r="EX46" s="273">
        <v>3</v>
      </c>
      <c r="EY46" s="273">
        <v>3</v>
      </c>
      <c r="EZ46" s="273">
        <v>56</v>
      </c>
      <c r="FA46" s="273">
        <v>49</v>
      </c>
      <c r="FB46" s="273">
        <v>51</v>
      </c>
      <c r="FC46" s="273">
        <v>45</v>
      </c>
      <c r="FD46" s="273">
        <v>49</v>
      </c>
      <c r="FE46" s="273">
        <v>48</v>
      </c>
      <c r="FF46" s="273">
        <v>52</v>
      </c>
      <c r="FG46" s="273">
        <v>47</v>
      </c>
      <c r="FH46" s="273">
        <v>48</v>
      </c>
      <c r="FI46" s="273">
        <v>3</v>
      </c>
      <c r="FJ46" s="273">
        <v>4</v>
      </c>
      <c r="FK46" s="273">
        <v>4</v>
      </c>
      <c r="FL46" s="273">
        <v>55</v>
      </c>
      <c r="FM46" s="273">
        <v>51</v>
      </c>
      <c r="FN46" s="273">
        <v>52</v>
      </c>
      <c r="FO46" s="273">
        <v>28</v>
      </c>
      <c r="FP46" s="273">
        <v>26</v>
      </c>
      <c r="FQ46" s="273">
        <v>26</v>
      </c>
      <c r="FR46" s="273">
        <v>69</v>
      </c>
      <c r="FS46" s="273">
        <v>68</v>
      </c>
      <c r="FT46" s="273">
        <v>68</v>
      </c>
      <c r="FU46" s="273">
        <v>4</v>
      </c>
      <c r="FV46" s="273">
        <v>7</v>
      </c>
      <c r="FW46" s="273">
        <v>6</v>
      </c>
      <c r="FX46" s="273">
        <v>72</v>
      </c>
      <c r="FY46" s="273">
        <v>74</v>
      </c>
      <c r="FZ46" s="273">
        <v>74</v>
      </c>
      <c r="GA46" s="273">
        <v>29</v>
      </c>
      <c r="GB46" s="273">
        <v>45</v>
      </c>
      <c r="GC46" s="273">
        <v>40</v>
      </c>
      <c r="GD46" s="273">
        <v>64</v>
      </c>
      <c r="GE46" s="273">
        <v>52</v>
      </c>
      <c r="GF46" s="273">
        <v>56</v>
      </c>
      <c r="GG46" s="273">
        <v>7</v>
      </c>
      <c r="GH46" s="273">
        <v>3</v>
      </c>
      <c r="GI46" s="273">
        <v>4</v>
      </c>
      <c r="GJ46" s="273">
        <v>71</v>
      </c>
      <c r="GK46" s="273">
        <v>55</v>
      </c>
      <c r="GL46" s="273">
        <v>60</v>
      </c>
      <c r="GM46" s="273">
        <v>32</v>
      </c>
      <c r="GN46" s="273">
        <v>46</v>
      </c>
      <c r="GO46" s="273">
        <v>42</v>
      </c>
      <c r="GP46" s="273">
        <v>62</v>
      </c>
      <c r="GQ46" s="273">
        <v>51</v>
      </c>
      <c r="GR46" s="273">
        <v>54</v>
      </c>
      <c r="GS46" s="273">
        <v>6</v>
      </c>
      <c r="GT46" s="273">
        <v>3</v>
      </c>
      <c r="GU46" s="273">
        <v>3</v>
      </c>
      <c r="GV46" s="273">
        <v>68</v>
      </c>
      <c r="GW46" s="273">
        <v>54</v>
      </c>
      <c r="GX46" s="273">
        <v>58</v>
      </c>
    </row>
    <row r="47" spans="1:206" x14ac:dyDescent="0.35">
      <c r="B47" t="s">
        <v>1562</v>
      </c>
      <c r="C47" s="320" t="s">
        <v>191</v>
      </c>
      <c r="D47" s="320" t="s">
        <v>191</v>
      </c>
      <c r="E47" s="320" t="s">
        <v>191</v>
      </c>
      <c r="F47" s="320" t="s">
        <v>191</v>
      </c>
      <c r="G47" s="320" t="s">
        <v>191</v>
      </c>
      <c r="H47" s="320" t="s">
        <v>191</v>
      </c>
      <c r="I47" s="320" t="s">
        <v>191</v>
      </c>
      <c r="J47" s="320" t="s">
        <v>191</v>
      </c>
      <c r="K47" s="320" t="s">
        <v>191</v>
      </c>
      <c r="L47" s="320" t="s">
        <v>191</v>
      </c>
      <c r="M47" s="320" t="s">
        <v>191</v>
      </c>
      <c r="N47" s="320" t="s">
        <v>191</v>
      </c>
      <c r="O47" s="320" t="s">
        <v>191</v>
      </c>
      <c r="P47" s="320" t="s">
        <v>191</v>
      </c>
      <c r="Q47" s="320" t="s">
        <v>191</v>
      </c>
      <c r="R47" s="320" t="s">
        <v>191</v>
      </c>
      <c r="S47" s="320" t="s">
        <v>191</v>
      </c>
      <c r="T47" s="320" t="s">
        <v>191</v>
      </c>
      <c r="U47" s="320" t="s">
        <v>191</v>
      </c>
      <c r="V47" s="320" t="s">
        <v>191</v>
      </c>
      <c r="W47" s="320" t="s">
        <v>191</v>
      </c>
      <c r="X47" s="320" t="s">
        <v>191</v>
      </c>
      <c r="Y47" s="320" t="s">
        <v>191</v>
      </c>
      <c r="Z47" s="320" t="s">
        <v>191</v>
      </c>
      <c r="AA47" s="320" t="s">
        <v>191</v>
      </c>
      <c r="AB47" s="320" t="s">
        <v>191</v>
      </c>
      <c r="AC47" s="320" t="s">
        <v>191</v>
      </c>
      <c r="AD47" s="320" t="s">
        <v>191</v>
      </c>
      <c r="AE47" s="320" t="s">
        <v>191</v>
      </c>
      <c r="AF47" s="320" t="s">
        <v>191</v>
      </c>
      <c r="AG47" s="320" t="s">
        <v>191</v>
      </c>
      <c r="AH47" s="320" t="s">
        <v>191</v>
      </c>
      <c r="AI47" s="320" t="s">
        <v>191</v>
      </c>
      <c r="AJ47" s="320" t="s">
        <v>191</v>
      </c>
      <c r="AK47" s="320" t="s">
        <v>191</v>
      </c>
      <c r="AL47" s="320" t="s">
        <v>191</v>
      </c>
      <c r="AM47" s="320" t="s">
        <v>191</v>
      </c>
      <c r="AN47" s="320" t="s">
        <v>191</v>
      </c>
      <c r="AO47" s="320" t="s">
        <v>191</v>
      </c>
      <c r="AP47" s="320" t="s">
        <v>191</v>
      </c>
      <c r="AQ47" s="320" t="s">
        <v>191</v>
      </c>
      <c r="AR47" s="320" t="s">
        <v>191</v>
      </c>
      <c r="AS47" s="320" t="s">
        <v>191</v>
      </c>
      <c r="AT47" s="320" t="s">
        <v>191</v>
      </c>
      <c r="AU47" s="320" t="s">
        <v>191</v>
      </c>
      <c r="AV47" s="320" t="s">
        <v>191</v>
      </c>
      <c r="AW47" s="320" t="s">
        <v>191</v>
      </c>
      <c r="AX47" s="320" t="s">
        <v>191</v>
      </c>
      <c r="AY47" s="320" t="s">
        <v>191</v>
      </c>
      <c r="AZ47" s="320" t="s">
        <v>191</v>
      </c>
      <c r="BA47" s="320" t="s">
        <v>191</v>
      </c>
      <c r="BB47" s="320" t="s">
        <v>191</v>
      </c>
      <c r="BC47" s="320" t="s">
        <v>191</v>
      </c>
      <c r="BD47" s="320" t="s">
        <v>191</v>
      </c>
      <c r="BE47" s="320" t="s">
        <v>191</v>
      </c>
      <c r="BF47" s="320" t="s">
        <v>191</v>
      </c>
      <c r="BG47" s="320" t="s">
        <v>191</v>
      </c>
      <c r="BH47" s="320" t="s">
        <v>191</v>
      </c>
      <c r="BI47" s="320" t="s">
        <v>191</v>
      </c>
      <c r="BJ47" s="320" t="s">
        <v>191</v>
      </c>
      <c r="BK47" s="320" t="s">
        <v>191</v>
      </c>
      <c r="BL47" s="320" t="s">
        <v>191</v>
      </c>
      <c r="BM47" s="320" t="s">
        <v>191</v>
      </c>
      <c r="BN47" s="320" t="s">
        <v>191</v>
      </c>
      <c r="BO47" s="320" t="s">
        <v>191</v>
      </c>
      <c r="BP47" s="320" t="s">
        <v>191</v>
      </c>
      <c r="BQ47" s="320" t="s">
        <v>191</v>
      </c>
      <c r="BR47" s="320" t="s">
        <v>191</v>
      </c>
      <c r="BS47" s="320" t="s">
        <v>191</v>
      </c>
      <c r="BT47" s="320" t="s">
        <v>191</v>
      </c>
      <c r="BU47" s="320" t="s">
        <v>191</v>
      </c>
      <c r="BV47" s="320" t="s">
        <v>191</v>
      </c>
      <c r="BW47" s="320" t="s">
        <v>191</v>
      </c>
      <c r="BX47" s="320" t="s">
        <v>191</v>
      </c>
      <c r="BY47" s="320" t="s">
        <v>191</v>
      </c>
      <c r="BZ47" s="320" t="s">
        <v>191</v>
      </c>
      <c r="CA47" s="320" t="s">
        <v>191</v>
      </c>
      <c r="CB47" s="320" t="s">
        <v>191</v>
      </c>
      <c r="CC47" s="320" t="s">
        <v>191</v>
      </c>
      <c r="CD47" s="320" t="s">
        <v>191</v>
      </c>
      <c r="CE47" s="320" t="s">
        <v>191</v>
      </c>
      <c r="CF47" s="320" t="s">
        <v>191</v>
      </c>
      <c r="CG47" s="320" t="s">
        <v>191</v>
      </c>
      <c r="CH47" s="320" t="s">
        <v>191</v>
      </c>
      <c r="CI47" s="320" t="s">
        <v>191</v>
      </c>
      <c r="CJ47" s="320" t="s">
        <v>191</v>
      </c>
      <c r="CK47" s="320" t="s">
        <v>191</v>
      </c>
      <c r="CL47" s="320" t="s">
        <v>191</v>
      </c>
      <c r="CM47" s="320" t="s">
        <v>191</v>
      </c>
      <c r="CN47" s="320" t="s">
        <v>191</v>
      </c>
      <c r="CO47" s="320" t="s">
        <v>191</v>
      </c>
      <c r="CP47" s="320" t="s">
        <v>191</v>
      </c>
      <c r="CQ47" s="320" t="s">
        <v>191</v>
      </c>
      <c r="CR47" s="320" t="s">
        <v>191</v>
      </c>
      <c r="CS47" s="320" t="s">
        <v>191</v>
      </c>
      <c r="CT47" s="320" t="s">
        <v>191</v>
      </c>
      <c r="CU47" s="320" t="s">
        <v>191</v>
      </c>
      <c r="CV47" s="320" t="s">
        <v>191</v>
      </c>
      <c r="CW47" s="320" t="s">
        <v>191</v>
      </c>
      <c r="CX47" s="320" t="s">
        <v>191</v>
      </c>
      <c r="CY47" s="320" t="s">
        <v>191</v>
      </c>
      <c r="CZ47" s="320" t="s">
        <v>191</v>
      </c>
      <c r="DA47" s="320" t="s">
        <v>191</v>
      </c>
      <c r="DB47" s="320" t="s">
        <v>191</v>
      </c>
      <c r="DC47" s="320" t="s">
        <v>191</v>
      </c>
      <c r="DD47" s="320" t="s">
        <v>191</v>
      </c>
      <c r="DE47" s="320" t="s">
        <v>191</v>
      </c>
      <c r="DF47" s="320" t="s">
        <v>191</v>
      </c>
      <c r="DG47" s="320" t="s">
        <v>191</v>
      </c>
      <c r="DH47" s="320" t="s">
        <v>191</v>
      </c>
      <c r="DI47" s="320" t="s">
        <v>191</v>
      </c>
      <c r="DJ47" s="320" t="s">
        <v>191</v>
      </c>
      <c r="DK47" s="320" t="s">
        <v>191</v>
      </c>
      <c r="DL47" s="320" t="s">
        <v>191</v>
      </c>
      <c r="DM47" s="320" t="s">
        <v>191</v>
      </c>
      <c r="DN47" s="320" t="s">
        <v>191</v>
      </c>
      <c r="DO47" s="320" t="s">
        <v>191</v>
      </c>
      <c r="DP47" s="320" t="s">
        <v>191</v>
      </c>
      <c r="DQ47" s="320" t="s">
        <v>191</v>
      </c>
      <c r="DR47" s="320" t="s">
        <v>191</v>
      </c>
      <c r="DS47" s="320" t="s">
        <v>191</v>
      </c>
      <c r="DT47" s="320" t="s">
        <v>191</v>
      </c>
      <c r="DU47" s="320" t="s">
        <v>191</v>
      </c>
      <c r="DV47" s="320" t="s">
        <v>191</v>
      </c>
      <c r="DW47" s="320" t="s">
        <v>191</v>
      </c>
      <c r="DX47" s="320" t="s">
        <v>191</v>
      </c>
      <c r="DY47" s="320" t="s">
        <v>191</v>
      </c>
      <c r="DZ47" s="320" t="s">
        <v>191</v>
      </c>
      <c r="EA47" s="320" t="s">
        <v>191</v>
      </c>
      <c r="EB47" s="320" t="s">
        <v>191</v>
      </c>
      <c r="EC47" s="320" t="s">
        <v>191</v>
      </c>
      <c r="ED47" s="320" t="s">
        <v>191</v>
      </c>
      <c r="EE47" s="320" t="s">
        <v>191</v>
      </c>
      <c r="EF47" s="320" t="s">
        <v>191</v>
      </c>
      <c r="EG47" s="320" t="s">
        <v>191</v>
      </c>
      <c r="EH47" s="320" t="s">
        <v>191</v>
      </c>
      <c r="EI47" s="320" t="s">
        <v>191</v>
      </c>
      <c r="EJ47" s="320" t="s">
        <v>191</v>
      </c>
      <c r="EK47" s="320" t="s">
        <v>191</v>
      </c>
      <c r="EL47" s="320" t="s">
        <v>191</v>
      </c>
      <c r="EM47" s="320" t="s">
        <v>191</v>
      </c>
      <c r="EN47" s="320" t="s">
        <v>191</v>
      </c>
      <c r="EO47" s="320" t="s">
        <v>191</v>
      </c>
      <c r="EP47" s="320" t="s">
        <v>191</v>
      </c>
      <c r="EQ47" s="320" t="s">
        <v>191</v>
      </c>
      <c r="ER47" s="320" t="s">
        <v>191</v>
      </c>
      <c r="ES47" s="320" t="s">
        <v>191</v>
      </c>
      <c r="ET47" s="320" t="s">
        <v>191</v>
      </c>
      <c r="EU47" s="320" t="s">
        <v>191</v>
      </c>
      <c r="EV47" s="320" t="s">
        <v>191</v>
      </c>
      <c r="EW47" s="320" t="s">
        <v>191</v>
      </c>
      <c r="EX47" s="320" t="s">
        <v>191</v>
      </c>
      <c r="EY47" s="320" t="s">
        <v>191</v>
      </c>
      <c r="EZ47" s="320" t="s">
        <v>191</v>
      </c>
      <c r="FA47" s="320" t="s">
        <v>191</v>
      </c>
      <c r="FB47" s="320" t="s">
        <v>191</v>
      </c>
      <c r="FC47" s="320" t="s">
        <v>191</v>
      </c>
      <c r="FD47" s="320" t="s">
        <v>191</v>
      </c>
      <c r="FE47" s="320" t="s">
        <v>191</v>
      </c>
      <c r="FF47" s="320" t="s">
        <v>191</v>
      </c>
      <c r="FG47" s="320" t="s">
        <v>191</v>
      </c>
      <c r="FH47" s="320" t="s">
        <v>191</v>
      </c>
      <c r="FI47" s="320" t="s">
        <v>191</v>
      </c>
      <c r="FJ47" s="320" t="s">
        <v>191</v>
      </c>
      <c r="FK47" s="320" t="s">
        <v>191</v>
      </c>
      <c r="FL47" s="320" t="s">
        <v>191</v>
      </c>
      <c r="FM47" s="320" t="s">
        <v>191</v>
      </c>
      <c r="FN47" s="320" t="s">
        <v>191</v>
      </c>
      <c r="FO47" s="320" t="s">
        <v>191</v>
      </c>
      <c r="FP47" s="320" t="s">
        <v>191</v>
      </c>
      <c r="FQ47" s="320" t="s">
        <v>191</v>
      </c>
      <c r="FR47" s="320" t="s">
        <v>191</v>
      </c>
      <c r="FS47" s="320" t="s">
        <v>191</v>
      </c>
      <c r="FT47" s="320" t="s">
        <v>191</v>
      </c>
      <c r="FU47" s="320" t="s">
        <v>191</v>
      </c>
      <c r="FV47" s="320" t="s">
        <v>191</v>
      </c>
      <c r="FW47" s="320" t="s">
        <v>191</v>
      </c>
      <c r="FX47" s="320" t="s">
        <v>191</v>
      </c>
      <c r="FY47" s="320" t="s">
        <v>191</v>
      </c>
      <c r="FZ47" s="320" t="s">
        <v>191</v>
      </c>
      <c r="GA47" s="320" t="s">
        <v>191</v>
      </c>
      <c r="GB47" s="320" t="s">
        <v>191</v>
      </c>
      <c r="GC47" s="320" t="s">
        <v>191</v>
      </c>
      <c r="GD47" s="320" t="s">
        <v>191</v>
      </c>
      <c r="GE47" s="320" t="s">
        <v>191</v>
      </c>
      <c r="GF47" s="320" t="s">
        <v>191</v>
      </c>
      <c r="GG47" s="320" t="s">
        <v>191</v>
      </c>
      <c r="GH47" s="320" t="s">
        <v>191</v>
      </c>
      <c r="GI47" s="320" t="s">
        <v>191</v>
      </c>
      <c r="GJ47" s="320" t="s">
        <v>191</v>
      </c>
      <c r="GK47" s="320" t="s">
        <v>191</v>
      </c>
      <c r="GL47" s="320" t="s">
        <v>191</v>
      </c>
      <c r="GM47" s="320" t="s">
        <v>191</v>
      </c>
      <c r="GN47" s="320" t="s">
        <v>191</v>
      </c>
      <c r="GO47" s="320" t="s">
        <v>191</v>
      </c>
      <c r="GP47" s="320" t="s">
        <v>191</v>
      </c>
      <c r="GQ47" s="320" t="s">
        <v>191</v>
      </c>
      <c r="GR47" s="320" t="s">
        <v>191</v>
      </c>
      <c r="GS47" s="320" t="s">
        <v>191</v>
      </c>
      <c r="GT47" s="320" t="s">
        <v>191</v>
      </c>
      <c r="GU47" s="320" t="s">
        <v>191</v>
      </c>
      <c r="GV47" s="320" t="s">
        <v>191</v>
      </c>
      <c r="GW47" s="320" t="s">
        <v>191</v>
      </c>
      <c r="GX47" s="320" t="s">
        <v>191</v>
      </c>
    </row>
    <row r="48" spans="1:206" x14ac:dyDescent="0.35">
      <c r="B48" t="s">
        <v>503</v>
      </c>
      <c r="C48" s="320" t="s">
        <v>191</v>
      </c>
      <c r="D48" s="320" t="s">
        <v>191</v>
      </c>
      <c r="E48" s="320" t="s">
        <v>191</v>
      </c>
      <c r="F48" s="320" t="s">
        <v>191</v>
      </c>
      <c r="G48" s="320" t="s">
        <v>191</v>
      </c>
      <c r="H48" s="320" t="s">
        <v>191</v>
      </c>
      <c r="I48" s="320" t="s">
        <v>191</v>
      </c>
      <c r="J48" s="320" t="s">
        <v>191</v>
      </c>
      <c r="K48" s="320" t="s">
        <v>191</v>
      </c>
      <c r="L48" s="320" t="s">
        <v>191</v>
      </c>
      <c r="M48" s="320" t="s">
        <v>191</v>
      </c>
      <c r="N48" s="320" t="s">
        <v>191</v>
      </c>
      <c r="O48" s="320" t="s">
        <v>191</v>
      </c>
      <c r="P48" s="320" t="s">
        <v>191</v>
      </c>
      <c r="Q48" s="320" t="s">
        <v>191</v>
      </c>
      <c r="R48" s="320" t="s">
        <v>191</v>
      </c>
      <c r="S48" s="320" t="s">
        <v>191</v>
      </c>
      <c r="T48" s="320" t="s">
        <v>191</v>
      </c>
      <c r="U48" s="320" t="s">
        <v>191</v>
      </c>
      <c r="V48" s="320" t="s">
        <v>191</v>
      </c>
      <c r="W48" s="320" t="s">
        <v>191</v>
      </c>
      <c r="X48" s="320" t="s">
        <v>191</v>
      </c>
      <c r="Y48" s="320" t="s">
        <v>191</v>
      </c>
      <c r="Z48" s="320" t="s">
        <v>191</v>
      </c>
      <c r="AA48" s="320" t="s">
        <v>191</v>
      </c>
      <c r="AB48" s="320" t="s">
        <v>191</v>
      </c>
      <c r="AC48" s="320" t="s">
        <v>191</v>
      </c>
      <c r="AD48" s="320" t="s">
        <v>191</v>
      </c>
      <c r="AE48" s="320" t="s">
        <v>191</v>
      </c>
      <c r="AF48" s="320" t="s">
        <v>191</v>
      </c>
      <c r="AG48" s="320" t="s">
        <v>191</v>
      </c>
      <c r="AH48" s="320" t="s">
        <v>191</v>
      </c>
      <c r="AI48" s="320" t="s">
        <v>191</v>
      </c>
      <c r="AJ48" s="320" t="s">
        <v>191</v>
      </c>
      <c r="AK48" s="320" t="s">
        <v>191</v>
      </c>
      <c r="AL48" s="320" t="s">
        <v>191</v>
      </c>
      <c r="AM48" s="320" t="s">
        <v>191</v>
      </c>
      <c r="AN48" s="320" t="s">
        <v>191</v>
      </c>
      <c r="AO48" s="320" t="s">
        <v>191</v>
      </c>
      <c r="AP48" s="320" t="s">
        <v>191</v>
      </c>
      <c r="AQ48" s="320" t="s">
        <v>191</v>
      </c>
      <c r="AR48" s="320" t="s">
        <v>191</v>
      </c>
      <c r="AS48" s="320" t="s">
        <v>191</v>
      </c>
      <c r="AT48" s="320" t="s">
        <v>191</v>
      </c>
      <c r="AU48" s="320" t="s">
        <v>191</v>
      </c>
      <c r="AV48" s="320" t="s">
        <v>191</v>
      </c>
      <c r="AW48" s="320" t="s">
        <v>191</v>
      </c>
      <c r="AX48" s="320" t="s">
        <v>191</v>
      </c>
      <c r="AY48" s="320" t="s">
        <v>191</v>
      </c>
      <c r="AZ48" s="320" t="s">
        <v>191</v>
      </c>
      <c r="BA48" s="320" t="s">
        <v>191</v>
      </c>
      <c r="BB48" s="320" t="s">
        <v>191</v>
      </c>
      <c r="BC48" s="320" t="s">
        <v>191</v>
      </c>
      <c r="BD48" s="320" t="s">
        <v>191</v>
      </c>
      <c r="BE48" s="320" t="s">
        <v>191</v>
      </c>
      <c r="BF48" s="320" t="s">
        <v>191</v>
      </c>
      <c r="BG48" s="320" t="s">
        <v>191</v>
      </c>
      <c r="BH48" s="320" t="s">
        <v>191</v>
      </c>
      <c r="BI48" s="320" t="s">
        <v>191</v>
      </c>
      <c r="BJ48" s="320" t="s">
        <v>191</v>
      </c>
      <c r="BK48" s="320" t="s">
        <v>191</v>
      </c>
      <c r="BL48" s="320" t="s">
        <v>191</v>
      </c>
      <c r="BM48" s="320" t="s">
        <v>191</v>
      </c>
      <c r="BN48" s="320" t="s">
        <v>191</v>
      </c>
      <c r="BO48" s="320" t="s">
        <v>191</v>
      </c>
      <c r="BP48" s="320" t="s">
        <v>191</v>
      </c>
      <c r="BQ48" s="320" t="s">
        <v>191</v>
      </c>
      <c r="BR48" s="320" t="s">
        <v>191</v>
      </c>
      <c r="BS48" s="320" t="s">
        <v>191</v>
      </c>
      <c r="BT48" s="320" t="s">
        <v>191</v>
      </c>
      <c r="BU48" s="320" t="s">
        <v>191</v>
      </c>
      <c r="BV48" s="320" t="s">
        <v>191</v>
      </c>
      <c r="BW48" s="320" t="s">
        <v>191</v>
      </c>
      <c r="BX48" s="320" t="s">
        <v>191</v>
      </c>
      <c r="BY48" s="320" t="s">
        <v>191</v>
      </c>
      <c r="BZ48" s="320" t="s">
        <v>191</v>
      </c>
      <c r="CA48" s="320" t="s">
        <v>191</v>
      </c>
      <c r="CB48" s="320" t="s">
        <v>191</v>
      </c>
      <c r="CC48" s="320" t="s">
        <v>191</v>
      </c>
      <c r="CD48" s="320" t="s">
        <v>191</v>
      </c>
      <c r="CE48" s="320" t="s">
        <v>191</v>
      </c>
      <c r="CF48" s="320" t="s">
        <v>191</v>
      </c>
      <c r="CG48" s="320" t="s">
        <v>191</v>
      </c>
      <c r="CH48" s="320" t="s">
        <v>191</v>
      </c>
      <c r="CI48" s="320" t="s">
        <v>191</v>
      </c>
      <c r="CJ48" s="320" t="s">
        <v>191</v>
      </c>
      <c r="CK48" s="320" t="s">
        <v>191</v>
      </c>
      <c r="CL48" s="320" t="s">
        <v>191</v>
      </c>
      <c r="CM48" s="320" t="s">
        <v>191</v>
      </c>
      <c r="CN48" s="320" t="s">
        <v>191</v>
      </c>
      <c r="CO48" s="320" t="s">
        <v>191</v>
      </c>
      <c r="CP48" s="320" t="s">
        <v>191</v>
      </c>
      <c r="CQ48" s="320" t="s">
        <v>191</v>
      </c>
      <c r="CR48" s="320" t="s">
        <v>191</v>
      </c>
      <c r="CS48" s="320" t="s">
        <v>191</v>
      </c>
      <c r="CT48" s="320" t="s">
        <v>191</v>
      </c>
      <c r="CU48" s="320" t="s">
        <v>191</v>
      </c>
      <c r="CV48" s="320" t="s">
        <v>191</v>
      </c>
      <c r="CW48" s="320" t="s">
        <v>191</v>
      </c>
      <c r="CX48" s="320" t="s">
        <v>191</v>
      </c>
      <c r="CY48" s="320" t="s">
        <v>191</v>
      </c>
      <c r="CZ48" s="320" t="s">
        <v>191</v>
      </c>
      <c r="DA48" s="320" t="s">
        <v>191</v>
      </c>
      <c r="DB48" s="320" t="s">
        <v>191</v>
      </c>
      <c r="DC48" s="320" t="s">
        <v>191</v>
      </c>
      <c r="DD48" s="320" t="s">
        <v>191</v>
      </c>
      <c r="DE48" s="320" t="s">
        <v>191</v>
      </c>
      <c r="DF48" s="320" t="s">
        <v>191</v>
      </c>
      <c r="DG48" s="320" t="s">
        <v>191</v>
      </c>
      <c r="DH48" s="320" t="s">
        <v>191</v>
      </c>
      <c r="DI48" s="320" t="s">
        <v>191</v>
      </c>
      <c r="DJ48" s="320" t="s">
        <v>191</v>
      </c>
      <c r="DK48" s="320" t="s">
        <v>191</v>
      </c>
      <c r="DL48" s="320" t="s">
        <v>191</v>
      </c>
      <c r="DM48" s="320" t="s">
        <v>191</v>
      </c>
      <c r="DN48" s="320" t="s">
        <v>191</v>
      </c>
      <c r="DO48" s="320" t="s">
        <v>191</v>
      </c>
      <c r="DP48" s="320" t="s">
        <v>191</v>
      </c>
      <c r="DQ48" s="320" t="s">
        <v>191</v>
      </c>
      <c r="DR48" s="320" t="s">
        <v>191</v>
      </c>
      <c r="DS48" s="320" t="s">
        <v>191</v>
      </c>
      <c r="DT48" s="320" t="s">
        <v>191</v>
      </c>
      <c r="DU48" s="320" t="s">
        <v>191</v>
      </c>
      <c r="DV48" s="320" t="s">
        <v>191</v>
      </c>
      <c r="DW48" s="320" t="s">
        <v>191</v>
      </c>
      <c r="DX48" s="320" t="s">
        <v>191</v>
      </c>
      <c r="DY48" s="320" t="s">
        <v>191</v>
      </c>
      <c r="DZ48" s="320" t="s">
        <v>191</v>
      </c>
      <c r="EA48" s="320" t="s">
        <v>191</v>
      </c>
      <c r="EB48" s="320" t="s">
        <v>191</v>
      </c>
      <c r="EC48" s="320" t="s">
        <v>191</v>
      </c>
      <c r="ED48" s="320" t="s">
        <v>191</v>
      </c>
      <c r="EE48" s="320" t="s">
        <v>191</v>
      </c>
      <c r="EF48" s="320" t="s">
        <v>191</v>
      </c>
      <c r="EG48" s="320" t="s">
        <v>191</v>
      </c>
      <c r="EH48" s="320" t="s">
        <v>191</v>
      </c>
      <c r="EI48" s="320" t="s">
        <v>191</v>
      </c>
      <c r="EJ48" s="320" t="s">
        <v>191</v>
      </c>
      <c r="EK48" s="320" t="s">
        <v>191</v>
      </c>
      <c r="EL48" s="320" t="s">
        <v>191</v>
      </c>
      <c r="EM48" s="320" t="s">
        <v>191</v>
      </c>
      <c r="EN48" s="320" t="s">
        <v>191</v>
      </c>
      <c r="EO48" s="320" t="s">
        <v>191</v>
      </c>
      <c r="EP48" s="320" t="s">
        <v>191</v>
      </c>
      <c r="EQ48" s="320" t="s">
        <v>191</v>
      </c>
      <c r="ER48" s="320" t="s">
        <v>191</v>
      </c>
      <c r="ES48" s="320" t="s">
        <v>191</v>
      </c>
      <c r="ET48" s="320" t="s">
        <v>191</v>
      </c>
      <c r="EU48" s="320" t="s">
        <v>191</v>
      </c>
      <c r="EV48" s="320" t="s">
        <v>191</v>
      </c>
      <c r="EW48" s="320" t="s">
        <v>191</v>
      </c>
      <c r="EX48" s="320" t="s">
        <v>191</v>
      </c>
      <c r="EY48" s="320" t="s">
        <v>191</v>
      </c>
      <c r="EZ48" s="320" t="s">
        <v>191</v>
      </c>
      <c r="FA48" s="320" t="s">
        <v>191</v>
      </c>
      <c r="FB48" s="320" t="s">
        <v>191</v>
      </c>
      <c r="FC48" s="320" t="s">
        <v>191</v>
      </c>
      <c r="FD48" s="320" t="s">
        <v>191</v>
      </c>
      <c r="FE48" s="320" t="s">
        <v>191</v>
      </c>
      <c r="FF48" s="320" t="s">
        <v>191</v>
      </c>
      <c r="FG48" s="320" t="s">
        <v>191</v>
      </c>
      <c r="FH48" s="320" t="s">
        <v>191</v>
      </c>
      <c r="FI48" s="320" t="s">
        <v>191</v>
      </c>
      <c r="FJ48" s="320" t="s">
        <v>191</v>
      </c>
      <c r="FK48" s="320" t="s">
        <v>191</v>
      </c>
      <c r="FL48" s="320" t="s">
        <v>191</v>
      </c>
      <c r="FM48" s="320" t="s">
        <v>191</v>
      </c>
      <c r="FN48" s="320" t="s">
        <v>191</v>
      </c>
      <c r="FO48" s="320" t="s">
        <v>191</v>
      </c>
      <c r="FP48" s="320" t="s">
        <v>191</v>
      </c>
      <c r="FQ48" s="320" t="s">
        <v>191</v>
      </c>
      <c r="FR48" s="320" t="s">
        <v>191</v>
      </c>
      <c r="FS48" s="320" t="s">
        <v>191</v>
      </c>
      <c r="FT48" s="320" t="s">
        <v>191</v>
      </c>
      <c r="FU48" s="320" t="s">
        <v>191</v>
      </c>
      <c r="FV48" s="320" t="s">
        <v>191</v>
      </c>
      <c r="FW48" s="320" t="s">
        <v>191</v>
      </c>
      <c r="FX48" s="320" t="s">
        <v>191</v>
      </c>
      <c r="FY48" s="320" t="s">
        <v>191</v>
      </c>
      <c r="FZ48" s="320" t="s">
        <v>191</v>
      </c>
      <c r="GA48" s="320" t="s">
        <v>191</v>
      </c>
      <c r="GB48" s="320" t="s">
        <v>191</v>
      </c>
      <c r="GC48" s="320" t="s">
        <v>191</v>
      </c>
      <c r="GD48" s="320" t="s">
        <v>191</v>
      </c>
      <c r="GE48" s="320" t="s">
        <v>191</v>
      </c>
      <c r="GF48" s="320" t="s">
        <v>191</v>
      </c>
      <c r="GG48" s="320" t="s">
        <v>191</v>
      </c>
      <c r="GH48" s="320" t="s">
        <v>191</v>
      </c>
      <c r="GI48" s="320" t="s">
        <v>191</v>
      </c>
      <c r="GJ48" s="320" t="s">
        <v>191</v>
      </c>
      <c r="GK48" s="320" t="s">
        <v>191</v>
      </c>
      <c r="GL48" s="320" t="s">
        <v>191</v>
      </c>
      <c r="GM48" s="320" t="s">
        <v>191</v>
      </c>
      <c r="GN48" s="320" t="s">
        <v>191</v>
      </c>
      <c r="GO48" s="320" t="s">
        <v>191</v>
      </c>
      <c r="GP48" s="320" t="s">
        <v>191</v>
      </c>
      <c r="GQ48" s="320" t="s">
        <v>191</v>
      </c>
      <c r="GR48" s="320" t="s">
        <v>191</v>
      </c>
      <c r="GS48" s="320" t="s">
        <v>191</v>
      </c>
      <c r="GT48" s="320" t="s">
        <v>191</v>
      </c>
      <c r="GU48" s="320" t="s">
        <v>191</v>
      </c>
      <c r="GV48" s="320" t="s">
        <v>191</v>
      </c>
      <c r="GW48" s="320" t="s">
        <v>191</v>
      </c>
      <c r="GX48" s="320" t="s">
        <v>191</v>
      </c>
    </row>
    <row r="49" spans="2:206" x14ac:dyDescent="0.35">
      <c r="B49" t="s">
        <v>1563</v>
      </c>
      <c r="C49" s="320" t="s">
        <v>191</v>
      </c>
      <c r="D49" s="320" t="s">
        <v>191</v>
      </c>
      <c r="E49" s="320" t="s">
        <v>191</v>
      </c>
      <c r="F49" s="320" t="s">
        <v>191</v>
      </c>
      <c r="G49" s="320" t="s">
        <v>191</v>
      </c>
      <c r="H49" s="320" t="s">
        <v>191</v>
      </c>
      <c r="I49" s="320" t="s">
        <v>191</v>
      </c>
      <c r="J49" s="320" t="s">
        <v>191</v>
      </c>
      <c r="K49" s="320" t="s">
        <v>191</v>
      </c>
      <c r="L49" s="320" t="s">
        <v>191</v>
      </c>
      <c r="M49" s="320" t="s">
        <v>191</v>
      </c>
      <c r="N49" s="320" t="s">
        <v>191</v>
      </c>
      <c r="O49" s="320" t="s">
        <v>191</v>
      </c>
      <c r="P49" s="320" t="s">
        <v>191</v>
      </c>
      <c r="Q49" s="320" t="s">
        <v>191</v>
      </c>
      <c r="R49" s="320" t="s">
        <v>191</v>
      </c>
      <c r="S49" s="320" t="s">
        <v>191</v>
      </c>
      <c r="T49" s="320" t="s">
        <v>191</v>
      </c>
      <c r="U49" s="320" t="s">
        <v>191</v>
      </c>
      <c r="V49" s="320" t="s">
        <v>191</v>
      </c>
      <c r="W49" s="320" t="s">
        <v>191</v>
      </c>
      <c r="X49" s="320" t="s">
        <v>191</v>
      </c>
      <c r="Y49" s="320" t="s">
        <v>191</v>
      </c>
      <c r="Z49" s="320" t="s">
        <v>191</v>
      </c>
      <c r="AA49" s="320" t="s">
        <v>191</v>
      </c>
      <c r="AB49" s="320" t="s">
        <v>191</v>
      </c>
      <c r="AC49" s="320" t="s">
        <v>191</v>
      </c>
      <c r="AD49" s="320" t="s">
        <v>191</v>
      </c>
      <c r="AE49" s="320" t="s">
        <v>191</v>
      </c>
      <c r="AF49" s="320" t="s">
        <v>191</v>
      </c>
      <c r="AG49" s="320" t="s">
        <v>191</v>
      </c>
      <c r="AH49" s="320" t="s">
        <v>191</v>
      </c>
      <c r="AI49" s="320" t="s">
        <v>191</v>
      </c>
      <c r="AJ49" s="320" t="s">
        <v>191</v>
      </c>
      <c r="AK49" s="320" t="s">
        <v>191</v>
      </c>
      <c r="AL49" s="320" t="s">
        <v>191</v>
      </c>
      <c r="AM49" s="320" t="s">
        <v>191</v>
      </c>
      <c r="AN49" s="320" t="s">
        <v>191</v>
      </c>
      <c r="AO49" s="320" t="s">
        <v>191</v>
      </c>
      <c r="AP49" s="320" t="s">
        <v>191</v>
      </c>
      <c r="AQ49" s="320" t="s">
        <v>191</v>
      </c>
      <c r="AR49" s="320" t="s">
        <v>191</v>
      </c>
      <c r="AS49" s="320" t="s">
        <v>191</v>
      </c>
      <c r="AT49" s="320" t="s">
        <v>191</v>
      </c>
      <c r="AU49" s="320" t="s">
        <v>191</v>
      </c>
      <c r="AV49" s="320" t="s">
        <v>191</v>
      </c>
      <c r="AW49" s="320" t="s">
        <v>191</v>
      </c>
      <c r="AX49" s="320" t="s">
        <v>191</v>
      </c>
      <c r="AY49" s="320" t="s">
        <v>191</v>
      </c>
      <c r="AZ49" s="320" t="s">
        <v>191</v>
      </c>
      <c r="BA49" s="320" t="s">
        <v>191</v>
      </c>
      <c r="BB49" s="320" t="s">
        <v>191</v>
      </c>
      <c r="BC49" s="320" t="s">
        <v>191</v>
      </c>
      <c r="BD49" s="320" t="s">
        <v>191</v>
      </c>
      <c r="BE49" s="320" t="s">
        <v>191</v>
      </c>
      <c r="BF49" s="320" t="s">
        <v>191</v>
      </c>
      <c r="BG49" s="320" t="s">
        <v>191</v>
      </c>
      <c r="BH49" s="320" t="s">
        <v>191</v>
      </c>
      <c r="BI49" s="320" t="s">
        <v>191</v>
      </c>
      <c r="BJ49" s="320" t="s">
        <v>191</v>
      </c>
      <c r="BK49" s="320" t="s">
        <v>191</v>
      </c>
      <c r="BL49" s="320" t="s">
        <v>191</v>
      </c>
      <c r="BM49" s="320" t="s">
        <v>191</v>
      </c>
      <c r="BN49" s="320" t="s">
        <v>191</v>
      </c>
      <c r="BO49" s="320" t="s">
        <v>191</v>
      </c>
      <c r="BP49" s="320" t="s">
        <v>191</v>
      </c>
      <c r="BQ49" s="320" t="s">
        <v>191</v>
      </c>
      <c r="BR49" s="320" t="s">
        <v>191</v>
      </c>
      <c r="BS49" s="320" t="s">
        <v>191</v>
      </c>
      <c r="BT49" s="320" t="s">
        <v>191</v>
      </c>
      <c r="BU49" s="320" t="s">
        <v>191</v>
      </c>
      <c r="BV49" s="320" t="s">
        <v>191</v>
      </c>
      <c r="BW49" s="320" t="s">
        <v>191</v>
      </c>
      <c r="BX49" s="320" t="s">
        <v>191</v>
      </c>
      <c r="BY49" s="320" t="s">
        <v>191</v>
      </c>
      <c r="BZ49" s="320" t="s">
        <v>191</v>
      </c>
      <c r="CA49" s="320" t="s">
        <v>191</v>
      </c>
      <c r="CB49" s="320" t="s">
        <v>191</v>
      </c>
      <c r="CC49" s="320" t="s">
        <v>191</v>
      </c>
      <c r="CD49" s="320" t="s">
        <v>191</v>
      </c>
      <c r="CE49" s="320" t="s">
        <v>191</v>
      </c>
      <c r="CF49" s="320" t="s">
        <v>191</v>
      </c>
      <c r="CG49" s="320" t="s">
        <v>191</v>
      </c>
      <c r="CH49" s="320" t="s">
        <v>191</v>
      </c>
      <c r="CI49" s="320" t="s">
        <v>191</v>
      </c>
      <c r="CJ49" s="320" t="s">
        <v>191</v>
      </c>
      <c r="CK49" s="320" t="s">
        <v>191</v>
      </c>
      <c r="CL49" s="320" t="s">
        <v>191</v>
      </c>
      <c r="CM49" s="320" t="s">
        <v>191</v>
      </c>
      <c r="CN49" s="320" t="s">
        <v>191</v>
      </c>
      <c r="CO49" s="320" t="s">
        <v>191</v>
      </c>
      <c r="CP49" s="320" t="s">
        <v>191</v>
      </c>
      <c r="CQ49" s="320" t="s">
        <v>191</v>
      </c>
      <c r="CR49" s="320" t="s">
        <v>191</v>
      </c>
      <c r="CS49" s="320" t="s">
        <v>191</v>
      </c>
      <c r="CT49" s="320" t="s">
        <v>191</v>
      </c>
      <c r="CU49" s="320" t="s">
        <v>191</v>
      </c>
      <c r="CV49" s="320" t="s">
        <v>191</v>
      </c>
      <c r="CW49" s="320" t="s">
        <v>191</v>
      </c>
      <c r="CX49" s="320" t="s">
        <v>191</v>
      </c>
      <c r="CY49" s="320" t="s">
        <v>191</v>
      </c>
      <c r="CZ49" s="320" t="s">
        <v>191</v>
      </c>
      <c r="DA49" s="320" t="s">
        <v>191</v>
      </c>
      <c r="DB49" s="320" t="s">
        <v>191</v>
      </c>
      <c r="DC49" s="320" t="s">
        <v>191</v>
      </c>
      <c r="DD49" s="320" t="s">
        <v>191</v>
      </c>
      <c r="DE49" s="320" t="s">
        <v>191</v>
      </c>
      <c r="DF49" s="320" t="s">
        <v>191</v>
      </c>
      <c r="DG49" s="320" t="s">
        <v>191</v>
      </c>
      <c r="DH49" s="320" t="s">
        <v>191</v>
      </c>
      <c r="DI49" s="320" t="s">
        <v>191</v>
      </c>
      <c r="DJ49" s="320" t="s">
        <v>191</v>
      </c>
      <c r="DK49" s="320" t="s">
        <v>191</v>
      </c>
      <c r="DL49" s="320" t="s">
        <v>191</v>
      </c>
      <c r="DM49" s="320" t="s">
        <v>191</v>
      </c>
      <c r="DN49" s="320" t="s">
        <v>191</v>
      </c>
      <c r="DO49" s="320" t="s">
        <v>191</v>
      </c>
      <c r="DP49" s="320" t="s">
        <v>191</v>
      </c>
      <c r="DQ49" s="320" t="s">
        <v>191</v>
      </c>
      <c r="DR49" s="320" t="s">
        <v>191</v>
      </c>
      <c r="DS49" s="320" t="s">
        <v>191</v>
      </c>
      <c r="DT49" s="320" t="s">
        <v>191</v>
      </c>
      <c r="DU49" s="320" t="s">
        <v>191</v>
      </c>
      <c r="DV49" s="320" t="s">
        <v>191</v>
      </c>
      <c r="DW49" s="320" t="s">
        <v>191</v>
      </c>
      <c r="DX49" s="320" t="s">
        <v>191</v>
      </c>
      <c r="DY49" s="320" t="s">
        <v>191</v>
      </c>
      <c r="DZ49" s="320" t="s">
        <v>191</v>
      </c>
      <c r="EA49" s="320" t="s">
        <v>191</v>
      </c>
      <c r="EB49" s="320" t="s">
        <v>191</v>
      </c>
      <c r="EC49" s="320" t="s">
        <v>191</v>
      </c>
      <c r="ED49" s="320" t="s">
        <v>191</v>
      </c>
      <c r="EE49" s="320" t="s">
        <v>191</v>
      </c>
      <c r="EF49" s="320" t="s">
        <v>191</v>
      </c>
      <c r="EG49" s="320" t="s">
        <v>191</v>
      </c>
      <c r="EH49" s="320" t="s">
        <v>191</v>
      </c>
      <c r="EI49" s="320" t="s">
        <v>191</v>
      </c>
      <c r="EJ49" s="320" t="s">
        <v>191</v>
      </c>
      <c r="EK49" s="320" t="s">
        <v>191</v>
      </c>
      <c r="EL49" s="320" t="s">
        <v>191</v>
      </c>
      <c r="EM49" s="320" t="s">
        <v>191</v>
      </c>
      <c r="EN49" s="320" t="s">
        <v>191</v>
      </c>
      <c r="EO49" s="320" t="s">
        <v>191</v>
      </c>
      <c r="EP49" s="320" t="s">
        <v>191</v>
      </c>
      <c r="EQ49" s="320" t="s">
        <v>191</v>
      </c>
      <c r="ER49" s="320" t="s">
        <v>191</v>
      </c>
      <c r="ES49" s="320" t="s">
        <v>191</v>
      </c>
      <c r="ET49" s="320" t="s">
        <v>191</v>
      </c>
      <c r="EU49" s="320" t="s">
        <v>191</v>
      </c>
      <c r="EV49" s="320" t="s">
        <v>191</v>
      </c>
      <c r="EW49" s="320" t="s">
        <v>191</v>
      </c>
      <c r="EX49" s="320" t="s">
        <v>191</v>
      </c>
      <c r="EY49" s="320" t="s">
        <v>191</v>
      </c>
      <c r="EZ49" s="320" t="s">
        <v>191</v>
      </c>
      <c r="FA49" s="320" t="s">
        <v>191</v>
      </c>
      <c r="FB49" s="320" t="s">
        <v>191</v>
      </c>
      <c r="FC49" s="320" t="s">
        <v>191</v>
      </c>
      <c r="FD49" s="320" t="s">
        <v>191</v>
      </c>
      <c r="FE49" s="320" t="s">
        <v>191</v>
      </c>
      <c r="FF49" s="320" t="s">
        <v>191</v>
      </c>
      <c r="FG49" s="320" t="s">
        <v>191</v>
      </c>
      <c r="FH49" s="320" t="s">
        <v>191</v>
      </c>
      <c r="FI49" s="320" t="s">
        <v>191</v>
      </c>
      <c r="FJ49" s="320" t="s">
        <v>191</v>
      </c>
      <c r="FK49" s="320" t="s">
        <v>191</v>
      </c>
      <c r="FL49" s="320" t="s">
        <v>191</v>
      </c>
      <c r="FM49" s="320" t="s">
        <v>191</v>
      </c>
      <c r="FN49" s="320" t="s">
        <v>191</v>
      </c>
      <c r="FO49" s="320" t="s">
        <v>191</v>
      </c>
      <c r="FP49" s="320" t="s">
        <v>191</v>
      </c>
      <c r="FQ49" s="320" t="s">
        <v>191</v>
      </c>
      <c r="FR49" s="320" t="s">
        <v>191</v>
      </c>
      <c r="FS49" s="320" t="s">
        <v>191</v>
      </c>
      <c r="FT49" s="320" t="s">
        <v>191</v>
      </c>
      <c r="FU49" s="320" t="s">
        <v>191</v>
      </c>
      <c r="FV49" s="320" t="s">
        <v>191</v>
      </c>
      <c r="FW49" s="320" t="s">
        <v>191</v>
      </c>
      <c r="FX49" s="320" t="s">
        <v>191</v>
      </c>
      <c r="FY49" s="320" t="s">
        <v>191</v>
      </c>
      <c r="FZ49" s="320" t="s">
        <v>191</v>
      </c>
      <c r="GA49" s="320" t="s">
        <v>191</v>
      </c>
      <c r="GB49" s="320" t="s">
        <v>191</v>
      </c>
      <c r="GC49" s="320" t="s">
        <v>191</v>
      </c>
      <c r="GD49" s="320" t="s">
        <v>191</v>
      </c>
      <c r="GE49" s="320" t="s">
        <v>191</v>
      </c>
      <c r="GF49" s="320" t="s">
        <v>191</v>
      </c>
      <c r="GG49" s="320" t="s">
        <v>191</v>
      </c>
      <c r="GH49" s="320" t="s">
        <v>191</v>
      </c>
      <c r="GI49" s="320" t="s">
        <v>191</v>
      </c>
      <c r="GJ49" s="320" t="s">
        <v>191</v>
      </c>
      <c r="GK49" s="320" t="s">
        <v>191</v>
      </c>
      <c r="GL49" s="320" t="s">
        <v>191</v>
      </c>
      <c r="GM49" s="320" t="s">
        <v>191</v>
      </c>
      <c r="GN49" s="320" t="s">
        <v>191</v>
      </c>
      <c r="GO49" s="320" t="s">
        <v>191</v>
      </c>
      <c r="GP49" s="320" t="s">
        <v>191</v>
      </c>
      <c r="GQ49" s="320" t="s">
        <v>191</v>
      </c>
      <c r="GR49" s="320" t="s">
        <v>191</v>
      </c>
      <c r="GS49" s="320" t="s">
        <v>191</v>
      </c>
      <c r="GT49" s="320" t="s">
        <v>191</v>
      </c>
      <c r="GU49" s="320" t="s">
        <v>191</v>
      </c>
      <c r="GV49" s="320" t="s">
        <v>191</v>
      </c>
      <c r="GW49" s="320" t="s">
        <v>191</v>
      </c>
      <c r="GX49" s="320" t="s">
        <v>191</v>
      </c>
    </row>
    <row r="50" spans="2:206" x14ac:dyDescent="0.35">
      <c r="B50" t="s">
        <v>230</v>
      </c>
      <c r="C50" s="320" t="s">
        <v>191</v>
      </c>
      <c r="D50" s="320" t="s">
        <v>191</v>
      </c>
      <c r="E50" s="320" t="s">
        <v>191</v>
      </c>
      <c r="F50" s="320" t="s">
        <v>191</v>
      </c>
      <c r="G50" s="320" t="s">
        <v>191</v>
      </c>
      <c r="H50" s="320" t="s">
        <v>191</v>
      </c>
      <c r="I50" s="320" t="s">
        <v>191</v>
      </c>
      <c r="J50" s="320" t="s">
        <v>191</v>
      </c>
      <c r="K50" s="320" t="s">
        <v>191</v>
      </c>
      <c r="L50" s="320" t="s">
        <v>191</v>
      </c>
      <c r="M50" s="320" t="s">
        <v>191</v>
      </c>
      <c r="N50" s="320" t="s">
        <v>191</v>
      </c>
      <c r="O50" s="320" t="s">
        <v>191</v>
      </c>
      <c r="P50" s="320" t="s">
        <v>191</v>
      </c>
      <c r="Q50" s="320" t="s">
        <v>191</v>
      </c>
      <c r="R50" s="320" t="s">
        <v>191</v>
      </c>
      <c r="S50" s="320" t="s">
        <v>191</v>
      </c>
      <c r="T50" s="320" t="s">
        <v>191</v>
      </c>
      <c r="U50" s="320" t="s">
        <v>191</v>
      </c>
      <c r="V50" s="320" t="s">
        <v>191</v>
      </c>
      <c r="W50" s="320" t="s">
        <v>191</v>
      </c>
      <c r="X50" s="320" t="s">
        <v>191</v>
      </c>
      <c r="Y50" s="320" t="s">
        <v>191</v>
      </c>
      <c r="Z50" s="320" t="s">
        <v>191</v>
      </c>
      <c r="AA50" s="320" t="s">
        <v>191</v>
      </c>
      <c r="AB50" s="320" t="s">
        <v>191</v>
      </c>
      <c r="AC50" s="320" t="s">
        <v>191</v>
      </c>
      <c r="AD50" s="320" t="s">
        <v>191</v>
      </c>
      <c r="AE50" s="320" t="s">
        <v>191</v>
      </c>
      <c r="AF50" s="320" t="s">
        <v>191</v>
      </c>
      <c r="AG50" s="320" t="s">
        <v>191</v>
      </c>
      <c r="AH50" s="320" t="s">
        <v>191</v>
      </c>
      <c r="AI50" s="320" t="s">
        <v>191</v>
      </c>
      <c r="AJ50" s="320" t="s">
        <v>191</v>
      </c>
      <c r="AK50" s="320" t="s">
        <v>191</v>
      </c>
      <c r="AL50" s="320" t="s">
        <v>191</v>
      </c>
      <c r="AM50" s="320" t="s">
        <v>191</v>
      </c>
      <c r="AN50" s="320" t="s">
        <v>191</v>
      </c>
      <c r="AO50" s="320" t="s">
        <v>191</v>
      </c>
      <c r="AP50" s="320" t="s">
        <v>191</v>
      </c>
      <c r="AQ50" s="320" t="s">
        <v>191</v>
      </c>
      <c r="AR50" s="320" t="s">
        <v>191</v>
      </c>
      <c r="AS50" s="320" t="s">
        <v>191</v>
      </c>
      <c r="AT50" s="320" t="s">
        <v>191</v>
      </c>
      <c r="AU50" s="320" t="s">
        <v>191</v>
      </c>
      <c r="AV50" s="320" t="s">
        <v>191</v>
      </c>
      <c r="AW50" s="320" t="s">
        <v>191</v>
      </c>
      <c r="AX50" s="320" t="s">
        <v>191</v>
      </c>
      <c r="AY50" s="320" t="s">
        <v>191</v>
      </c>
      <c r="AZ50" s="320" t="s">
        <v>191</v>
      </c>
      <c r="BA50" s="320" t="s">
        <v>191</v>
      </c>
      <c r="BB50" s="320" t="s">
        <v>191</v>
      </c>
      <c r="BC50" s="320" t="s">
        <v>191</v>
      </c>
      <c r="BD50" s="320" t="s">
        <v>191</v>
      </c>
      <c r="BE50" s="320" t="s">
        <v>191</v>
      </c>
      <c r="BF50" s="320" t="s">
        <v>191</v>
      </c>
      <c r="BG50" s="320" t="s">
        <v>191</v>
      </c>
      <c r="BH50" s="320" t="s">
        <v>191</v>
      </c>
      <c r="BI50" s="320" t="s">
        <v>191</v>
      </c>
      <c r="BJ50" s="320" t="s">
        <v>191</v>
      </c>
      <c r="BK50" s="320" t="s">
        <v>191</v>
      </c>
      <c r="BL50" s="320" t="s">
        <v>191</v>
      </c>
      <c r="BM50" s="320" t="s">
        <v>191</v>
      </c>
      <c r="BN50" s="320" t="s">
        <v>191</v>
      </c>
      <c r="BO50" s="320" t="s">
        <v>191</v>
      </c>
      <c r="BP50" s="320" t="s">
        <v>191</v>
      </c>
      <c r="BQ50" s="320" t="s">
        <v>191</v>
      </c>
      <c r="BR50" s="320" t="s">
        <v>191</v>
      </c>
      <c r="BS50" s="320" t="s">
        <v>191</v>
      </c>
      <c r="BT50" s="320" t="s">
        <v>191</v>
      </c>
      <c r="BU50" s="320" t="s">
        <v>191</v>
      </c>
      <c r="BV50" s="320" t="s">
        <v>191</v>
      </c>
      <c r="BW50" s="320" t="s">
        <v>191</v>
      </c>
      <c r="BX50" s="320" t="s">
        <v>191</v>
      </c>
      <c r="BY50" s="320" t="s">
        <v>191</v>
      </c>
      <c r="BZ50" s="320" t="s">
        <v>191</v>
      </c>
      <c r="CA50" s="320" t="s">
        <v>191</v>
      </c>
      <c r="CB50" s="320" t="s">
        <v>191</v>
      </c>
      <c r="CC50" s="320" t="s">
        <v>191</v>
      </c>
      <c r="CD50" s="320" t="s">
        <v>191</v>
      </c>
      <c r="CE50" s="320" t="s">
        <v>191</v>
      </c>
      <c r="CF50" s="320" t="s">
        <v>191</v>
      </c>
      <c r="CG50" s="320" t="s">
        <v>191</v>
      </c>
      <c r="CH50" s="320" t="s">
        <v>191</v>
      </c>
      <c r="CI50" s="320" t="s">
        <v>191</v>
      </c>
      <c r="CJ50" s="320" t="s">
        <v>191</v>
      </c>
      <c r="CK50" s="320" t="s">
        <v>191</v>
      </c>
      <c r="CL50" s="320" t="s">
        <v>191</v>
      </c>
      <c r="CM50" s="320" t="s">
        <v>191</v>
      </c>
      <c r="CN50" s="320" t="s">
        <v>191</v>
      </c>
      <c r="CO50" s="320" t="s">
        <v>191</v>
      </c>
      <c r="CP50" s="320" t="s">
        <v>191</v>
      </c>
      <c r="CQ50" s="320" t="s">
        <v>191</v>
      </c>
      <c r="CR50" s="320" t="s">
        <v>191</v>
      </c>
      <c r="CS50" s="320" t="s">
        <v>191</v>
      </c>
      <c r="CT50" s="320" t="s">
        <v>191</v>
      </c>
      <c r="CU50" s="320" t="s">
        <v>191</v>
      </c>
      <c r="CV50" s="320" t="s">
        <v>191</v>
      </c>
      <c r="CW50" s="320" t="s">
        <v>191</v>
      </c>
      <c r="CX50" s="320" t="s">
        <v>191</v>
      </c>
      <c r="CY50" s="320" t="s">
        <v>191</v>
      </c>
      <c r="CZ50" s="320" t="s">
        <v>191</v>
      </c>
      <c r="DA50" s="320" t="s">
        <v>191</v>
      </c>
      <c r="DB50" s="320" t="s">
        <v>191</v>
      </c>
      <c r="DC50" s="320" t="s">
        <v>191</v>
      </c>
      <c r="DD50" s="320" t="s">
        <v>191</v>
      </c>
      <c r="DE50" s="320" t="s">
        <v>191</v>
      </c>
      <c r="DF50" s="320" t="s">
        <v>191</v>
      </c>
      <c r="DG50" s="320" t="s">
        <v>191</v>
      </c>
      <c r="DH50" s="320" t="s">
        <v>191</v>
      </c>
      <c r="DI50" s="320" t="s">
        <v>191</v>
      </c>
      <c r="DJ50" s="320" t="s">
        <v>191</v>
      </c>
      <c r="DK50" s="320" t="s">
        <v>191</v>
      </c>
      <c r="DL50" s="320" t="s">
        <v>191</v>
      </c>
      <c r="DM50" s="320" t="s">
        <v>191</v>
      </c>
      <c r="DN50" s="320" t="s">
        <v>191</v>
      </c>
      <c r="DO50" s="320" t="s">
        <v>191</v>
      </c>
      <c r="DP50" s="320" t="s">
        <v>191</v>
      </c>
      <c r="DQ50" s="320" t="s">
        <v>191</v>
      </c>
      <c r="DR50" s="320" t="s">
        <v>191</v>
      </c>
      <c r="DS50" s="320" t="s">
        <v>191</v>
      </c>
      <c r="DT50" s="320" t="s">
        <v>191</v>
      </c>
      <c r="DU50" s="320" t="s">
        <v>191</v>
      </c>
      <c r="DV50" s="320" t="s">
        <v>191</v>
      </c>
      <c r="DW50" s="320" t="s">
        <v>191</v>
      </c>
      <c r="DX50" s="320" t="s">
        <v>191</v>
      </c>
      <c r="DY50" s="320" t="s">
        <v>191</v>
      </c>
      <c r="DZ50" s="320" t="s">
        <v>191</v>
      </c>
      <c r="EA50" s="320" t="s">
        <v>191</v>
      </c>
      <c r="EB50" s="320" t="s">
        <v>191</v>
      </c>
      <c r="EC50" s="320" t="s">
        <v>191</v>
      </c>
      <c r="ED50" s="320" t="s">
        <v>191</v>
      </c>
      <c r="EE50" s="320" t="s">
        <v>191</v>
      </c>
      <c r="EF50" s="320" t="s">
        <v>191</v>
      </c>
      <c r="EG50" s="320" t="s">
        <v>191</v>
      </c>
      <c r="EH50" s="320" t="s">
        <v>191</v>
      </c>
      <c r="EI50" s="320" t="s">
        <v>191</v>
      </c>
      <c r="EJ50" s="320" t="s">
        <v>191</v>
      </c>
      <c r="EK50" s="320" t="s">
        <v>191</v>
      </c>
      <c r="EL50" s="320" t="s">
        <v>191</v>
      </c>
      <c r="EM50" s="320" t="s">
        <v>191</v>
      </c>
      <c r="EN50" s="320" t="s">
        <v>191</v>
      </c>
      <c r="EO50" s="320" t="s">
        <v>191</v>
      </c>
      <c r="EP50" s="320" t="s">
        <v>191</v>
      </c>
      <c r="EQ50" s="320" t="s">
        <v>191</v>
      </c>
      <c r="ER50" s="320" t="s">
        <v>191</v>
      </c>
      <c r="ES50" s="320" t="s">
        <v>191</v>
      </c>
      <c r="ET50" s="320" t="s">
        <v>191</v>
      </c>
      <c r="EU50" s="320" t="s">
        <v>191</v>
      </c>
      <c r="EV50" s="320" t="s">
        <v>191</v>
      </c>
      <c r="EW50" s="320" t="s">
        <v>191</v>
      </c>
      <c r="EX50" s="320" t="s">
        <v>191</v>
      </c>
      <c r="EY50" s="320" t="s">
        <v>191</v>
      </c>
      <c r="EZ50" s="320" t="s">
        <v>191</v>
      </c>
      <c r="FA50" s="320" t="s">
        <v>191</v>
      </c>
      <c r="FB50" s="320" t="s">
        <v>191</v>
      </c>
      <c r="FC50" s="320" t="s">
        <v>191</v>
      </c>
      <c r="FD50" s="320" t="s">
        <v>191</v>
      </c>
      <c r="FE50" s="320" t="s">
        <v>191</v>
      </c>
      <c r="FF50" s="320" t="s">
        <v>191</v>
      </c>
      <c r="FG50" s="320" t="s">
        <v>191</v>
      </c>
      <c r="FH50" s="320" t="s">
        <v>191</v>
      </c>
      <c r="FI50" s="320" t="s">
        <v>191</v>
      </c>
      <c r="FJ50" s="320" t="s">
        <v>191</v>
      </c>
      <c r="FK50" s="320" t="s">
        <v>191</v>
      </c>
      <c r="FL50" s="320" t="s">
        <v>191</v>
      </c>
      <c r="FM50" s="320" t="s">
        <v>191</v>
      </c>
      <c r="FN50" s="320" t="s">
        <v>191</v>
      </c>
      <c r="FO50" s="320" t="s">
        <v>191</v>
      </c>
      <c r="FP50" s="320" t="s">
        <v>191</v>
      </c>
      <c r="FQ50" s="320" t="s">
        <v>191</v>
      </c>
      <c r="FR50" s="320" t="s">
        <v>191</v>
      </c>
      <c r="FS50" s="320" t="s">
        <v>191</v>
      </c>
      <c r="FT50" s="320" t="s">
        <v>191</v>
      </c>
      <c r="FU50" s="320" t="s">
        <v>191</v>
      </c>
      <c r="FV50" s="320" t="s">
        <v>191</v>
      </c>
      <c r="FW50" s="320" t="s">
        <v>191</v>
      </c>
      <c r="FX50" s="320" t="s">
        <v>191</v>
      </c>
      <c r="FY50" s="320" t="s">
        <v>191</v>
      </c>
      <c r="FZ50" s="320" t="s">
        <v>191</v>
      </c>
      <c r="GA50" s="320" t="s">
        <v>191</v>
      </c>
      <c r="GB50" s="320" t="s">
        <v>191</v>
      </c>
      <c r="GC50" s="320" t="s">
        <v>191</v>
      </c>
      <c r="GD50" s="320" t="s">
        <v>191</v>
      </c>
      <c r="GE50" s="320" t="s">
        <v>191</v>
      </c>
      <c r="GF50" s="320" t="s">
        <v>191</v>
      </c>
      <c r="GG50" s="320" t="s">
        <v>191</v>
      </c>
      <c r="GH50" s="320" t="s">
        <v>191</v>
      </c>
      <c r="GI50" s="320" t="s">
        <v>191</v>
      </c>
      <c r="GJ50" s="320" t="s">
        <v>191</v>
      </c>
      <c r="GK50" s="320" t="s">
        <v>191</v>
      </c>
      <c r="GL50" s="320" t="s">
        <v>191</v>
      </c>
      <c r="GM50" s="320" t="s">
        <v>191</v>
      </c>
      <c r="GN50" s="320" t="s">
        <v>191</v>
      </c>
      <c r="GO50" s="320" t="s">
        <v>191</v>
      </c>
      <c r="GP50" s="320" t="s">
        <v>191</v>
      </c>
      <c r="GQ50" s="320" t="s">
        <v>191</v>
      </c>
      <c r="GR50" s="320" t="s">
        <v>191</v>
      </c>
      <c r="GS50" s="320" t="s">
        <v>191</v>
      </c>
      <c r="GT50" s="320" t="s">
        <v>191</v>
      </c>
      <c r="GU50" s="320" t="s">
        <v>191</v>
      </c>
      <c r="GV50" s="320" t="s">
        <v>191</v>
      </c>
      <c r="GW50" s="320" t="s">
        <v>191</v>
      </c>
      <c r="GX50" s="320" t="s">
        <v>191</v>
      </c>
    </row>
    <row r="51" spans="2:206" x14ac:dyDescent="0.35">
      <c r="B51" t="s">
        <v>1567</v>
      </c>
      <c r="C51" s="273">
        <v>85</v>
      </c>
      <c r="D51" s="273">
        <v>88</v>
      </c>
      <c r="E51" s="273">
        <v>87</v>
      </c>
      <c r="F51" s="273">
        <v>13</v>
      </c>
      <c r="G51" s="273">
        <v>12</v>
      </c>
      <c r="H51" s="273">
        <v>12</v>
      </c>
      <c r="I51" s="273">
        <v>1</v>
      </c>
      <c r="J51" s="273">
        <v>1</v>
      </c>
      <c r="K51" s="273">
        <v>1</v>
      </c>
      <c r="L51" s="273">
        <v>15</v>
      </c>
      <c r="M51" s="273">
        <v>12</v>
      </c>
      <c r="N51" s="273">
        <v>13</v>
      </c>
      <c r="O51" s="273">
        <v>88</v>
      </c>
      <c r="P51" s="273">
        <v>88</v>
      </c>
      <c r="Q51" s="273">
        <v>88</v>
      </c>
      <c r="R51" s="273">
        <v>11</v>
      </c>
      <c r="S51" s="273">
        <v>11</v>
      </c>
      <c r="T51" s="273">
        <v>11</v>
      </c>
      <c r="U51" s="273">
        <v>1</v>
      </c>
      <c r="V51" s="273">
        <v>1</v>
      </c>
      <c r="W51" s="273">
        <v>1</v>
      </c>
      <c r="X51" s="273">
        <v>12</v>
      </c>
      <c r="Y51" s="273">
        <v>12</v>
      </c>
      <c r="Z51" s="273">
        <v>12</v>
      </c>
      <c r="AA51" s="273">
        <v>89</v>
      </c>
      <c r="AB51" s="273">
        <v>90</v>
      </c>
      <c r="AC51" s="273">
        <v>90</v>
      </c>
      <c r="AD51" s="273">
        <v>10</v>
      </c>
      <c r="AE51" s="273">
        <v>9</v>
      </c>
      <c r="AF51" s="273">
        <v>9</v>
      </c>
      <c r="AG51" s="273">
        <v>1</v>
      </c>
      <c r="AH51" s="273">
        <v>1</v>
      </c>
      <c r="AI51" s="273">
        <v>1</v>
      </c>
      <c r="AJ51" s="273">
        <v>11</v>
      </c>
      <c r="AK51" s="273">
        <v>10</v>
      </c>
      <c r="AL51" s="273">
        <v>10</v>
      </c>
      <c r="AM51" s="273">
        <v>83</v>
      </c>
      <c r="AN51" s="273">
        <v>84</v>
      </c>
      <c r="AO51" s="273">
        <v>84</v>
      </c>
      <c r="AP51" s="273">
        <v>16</v>
      </c>
      <c r="AQ51" s="273">
        <v>16</v>
      </c>
      <c r="AR51" s="273">
        <v>16</v>
      </c>
      <c r="AS51" s="273">
        <v>1</v>
      </c>
      <c r="AT51" s="273">
        <v>0</v>
      </c>
      <c r="AU51" s="273">
        <v>1</v>
      </c>
      <c r="AV51" s="273">
        <v>17</v>
      </c>
      <c r="AW51" s="273">
        <v>16</v>
      </c>
      <c r="AX51" s="273">
        <v>16</v>
      </c>
      <c r="AY51" s="273">
        <v>85</v>
      </c>
      <c r="AZ51" s="273">
        <v>86</v>
      </c>
      <c r="BA51" s="273">
        <v>86</v>
      </c>
      <c r="BB51" s="273">
        <v>14</v>
      </c>
      <c r="BC51" s="273">
        <v>14</v>
      </c>
      <c r="BD51" s="273">
        <v>14</v>
      </c>
      <c r="BE51" s="273">
        <v>1</v>
      </c>
      <c r="BF51" s="273">
        <v>1</v>
      </c>
      <c r="BG51" s="273">
        <v>1</v>
      </c>
      <c r="BH51" s="273">
        <v>15</v>
      </c>
      <c r="BI51" s="273">
        <v>14</v>
      </c>
      <c r="BJ51" s="273">
        <v>14</v>
      </c>
      <c r="BK51" s="273">
        <v>81</v>
      </c>
      <c r="BL51" s="273">
        <v>85</v>
      </c>
      <c r="BM51" s="273">
        <v>84</v>
      </c>
      <c r="BN51" s="273">
        <v>17</v>
      </c>
      <c r="BO51" s="273">
        <v>14</v>
      </c>
      <c r="BP51" s="273">
        <v>15</v>
      </c>
      <c r="BQ51" s="273">
        <v>1</v>
      </c>
      <c r="BR51" s="273">
        <v>1</v>
      </c>
      <c r="BS51" s="273">
        <v>1</v>
      </c>
      <c r="BT51" s="273">
        <v>19</v>
      </c>
      <c r="BU51" s="273">
        <v>15</v>
      </c>
      <c r="BV51" s="273">
        <v>16</v>
      </c>
      <c r="BW51" s="273">
        <v>84</v>
      </c>
      <c r="BX51" s="273">
        <v>89</v>
      </c>
      <c r="BY51" s="273">
        <v>88</v>
      </c>
      <c r="BZ51" s="273">
        <v>15</v>
      </c>
      <c r="CA51" s="273">
        <v>11</v>
      </c>
      <c r="CB51" s="273">
        <v>12</v>
      </c>
      <c r="CC51" s="273">
        <v>1</v>
      </c>
      <c r="CD51" s="273">
        <v>0</v>
      </c>
      <c r="CE51" s="273">
        <v>1</v>
      </c>
      <c r="CF51" s="273">
        <v>16</v>
      </c>
      <c r="CG51" s="273">
        <v>11</v>
      </c>
      <c r="CH51" s="273">
        <v>12</v>
      </c>
      <c r="CI51" s="273">
        <v>82</v>
      </c>
      <c r="CJ51" s="273">
        <v>87</v>
      </c>
      <c r="CK51" s="273">
        <v>86</v>
      </c>
      <c r="CL51" s="273">
        <v>17</v>
      </c>
      <c r="CM51" s="273">
        <v>12</v>
      </c>
      <c r="CN51" s="273">
        <v>14</v>
      </c>
      <c r="CO51" s="273">
        <v>1</v>
      </c>
      <c r="CP51" s="273">
        <v>0</v>
      </c>
      <c r="CQ51" s="273">
        <v>1</v>
      </c>
      <c r="CR51" s="273">
        <v>18</v>
      </c>
      <c r="CS51" s="273">
        <v>13</v>
      </c>
      <c r="CT51" s="273">
        <v>14</v>
      </c>
      <c r="CU51" s="273">
        <v>88</v>
      </c>
      <c r="CV51" s="273">
        <v>87</v>
      </c>
      <c r="CW51" s="273">
        <v>87</v>
      </c>
      <c r="CX51" s="273">
        <v>10</v>
      </c>
      <c r="CY51" s="273">
        <v>10</v>
      </c>
      <c r="CZ51" s="273">
        <v>10</v>
      </c>
      <c r="DA51" s="273">
        <v>2</v>
      </c>
      <c r="DB51" s="273">
        <v>3</v>
      </c>
      <c r="DC51" s="273">
        <v>2</v>
      </c>
      <c r="DD51" s="273">
        <v>12</v>
      </c>
      <c r="DE51" s="273">
        <v>13</v>
      </c>
      <c r="DF51" s="273">
        <v>13</v>
      </c>
      <c r="DG51" s="273">
        <v>91</v>
      </c>
      <c r="DH51" s="273">
        <v>91</v>
      </c>
      <c r="DI51" s="273">
        <v>91</v>
      </c>
      <c r="DJ51" s="273">
        <v>9</v>
      </c>
      <c r="DK51" s="273">
        <v>8</v>
      </c>
      <c r="DL51" s="273">
        <v>8</v>
      </c>
      <c r="DM51" s="273">
        <v>1</v>
      </c>
      <c r="DN51" s="273">
        <v>1</v>
      </c>
      <c r="DO51" s="273">
        <v>1</v>
      </c>
      <c r="DP51" s="273">
        <v>9</v>
      </c>
      <c r="DQ51" s="273">
        <v>9</v>
      </c>
      <c r="DR51" s="273">
        <v>9</v>
      </c>
      <c r="DS51" s="273">
        <v>88</v>
      </c>
      <c r="DT51" s="273">
        <v>85</v>
      </c>
      <c r="DU51" s="273">
        <v>86</v>
      </c>
      <c r="DV51" s="273">
        <v>11</v>
      </c>
      <c r="DW51" s="273">
        <v>12</v>
      </c>
      <c r="DX51" s="273">
        <v>12</v>
      </c>
      <c r="DY51" s="273">
        <v>1</v>
      </c>
      <c r="DZ51" s="273">
        <v>2</v>
      </c>
      <c r="EA51" s="273">
        <v>2</v>
      </c>
      <c r="EB51" s="273">
        <v>12</v>
      </c>
      <c r="EC51" s="273">
        <v>15</v>
      </c>
      <c r="ED51" s="273">
        <v>14</v>
      </c>
      <c r="EE51" s="273">
        <v>88</v>
      </c>
      <c r="EF51" s="273">
        <v>87</v>
      </c>
      <c r="EG51" s="273">
        <v>87</v>
      </c>
      <c r="EH51" s="273">
        <v>11</v>
      </c>
      <c r="EI51" s="273">
        <v>12</v>
      </c>
      <c r="EJ51" s="273">
        <v>11</v>
      </c>
      <c r="EK51" s="273">
        <v>1</v>
      </c>
      <c r="EL51" s="273">
        <v>1</v>
      </c>
      <c r="EM51" s="273">
        <v>1</v>
      </c>
      <c r="EN51" s="273">
        <v>12</v>
      </c>
      <c r="EO51" s="273">
        <v>13</v>
      </c>
      <c r="EP51" s="273">
        <v>13</v>
      </c>
      <c r="EQ51" s="273">
        <v>87</v>
      </c>
      <c r="ER51" s="273">
        <v>89</v>
      </c>
      <c r="ES51" s="273">
        <v>89</v>
      </c>
      <c r="ET51" s="273">
        <v>12</v>
      </c>
      <c r="EU51" s="273">
        <v>10</v>
      </c>
      <c r="EV51" s="273">
        <v>11</v>
      </c>
      <c r="EW51" s="273">
        <v>1</v>
      </c>
      <c r="EX51" s="273">
        <v>1</v>
      </c>
      <c r="EY51" s="273">
        <v>1</v>
      </c>
      <c r="EZ51" s="273">
        <v>13</v>
      </c>
      <c r="FA51" s="273">
        <v>11</v>
      </c>
      <c r="FB51" s="273">
        <v>11</v>
      </c>
      <c r="FC51" s="273">
        <v>88</v>
      </c>
      <c r="FD51" s="273">
        <v>89</v>
      </c>
      <c r="FE51" s="273">
        <v>88</v>
      </c>
      <c r="FF51" s="273">
        <v>11</v>
      </c>
      <c r="FG51" s="273">
        <v>10</v>
      </c>
      <c r="FH51" s="273">
        <v>11</v>
      </c>
      <c r="FI51" s="273">
        <v>1</v>
      </c>
      <c r="FJ51" s="273">
        <v>1</v>
      </c>
      <c r="FK51" s="273">
        <v>1</v>
      </c>
      <c r="FL51" s="273">
        <v>12</v>
      </c>
      <c r="FM51" s="273">
        <v>11</v>
      </c>
      <c r="FN51" s="273">
        <v>12</v>
      </c>
      <c r="FO51" s="273">
        <v>76</v>
      </c>
      <c r="FP51" s="273">
        <v>71</v>
      </c>
      <c r="FQ51" s="273">
        <v>73</v>
      </c>
      <c r="FR51" s="273">
        <v>23</v>
      </c>
      <c r="FS51" s="273">
        <v>26</v>
      </c>
      <c r="FT51" s="273">
        <v>25</v>
      </c>
      <c r="FU51" s="273">
        <v>1</v>
      </c>
      <c r="FV51" s="273">
        <v>2</v>
      </c>
      <c r="FW51" s="273">
        <v>2</v>
      </c>
      <c r="FX51" s="273">
        <v>24</v>
      </c>
      <c r="FY51" s="273">
        <v>29</v>
      </c>
      <c r="FZ51" s="273">
        <v>27</v>
      </c>
      <c r="GA51" s="273">
        <v>82</v>
      </c>
      <c r="GB51" s="273">
        <v>86</v>
      </c>
      <c r="GC51" s="273">
        <v>85</v>
      </c>
      <c r="GD51" s="273">
        <v>16</v>
      </c>
      <c r="GE51" s="273">
        <v>14</v>
      </c>
      <c r="GF51" s="273">
        <v>14</v>
      </c>
      <c r="GG51" s="273">
        <v>1</v>
      </c>
      <c r="GH51" s="273">
        <v>0</v>
      </c>
      <c r="GI51" s="273">
        <v>1</v>
      </c>
      <c r="GJ51" s="273">
        <v>18</v>
      </c>
      <c r="GK51" s="273">
        <v>14</v>
      </c>
      <c r="GL51" s="273">
        <v>15</v>
      </c>
      <c r="GM51" s="273">
        <v>83</v>
      </c>
      <c r="GN51" s="273">
        <v>88</v>
      </c>
      <c r="GO51" s="273">
        <v>86</v>
      </c>
      <c r="GP51" s="273">
        <v>15</v>
      </c>
      <c r="GQ51" s="273">
        <v>12</v>
      </c>
      <c r="GR51" s="273">
        <v>13</v>
      </c>
      <c r="GS51" s="273">
        <v>1</v>
      </c>
      <c r="GT51" s="273">
        <v>0</v>
      </c>
      <c r="GU51" s="273">
        <v>1</v>
      </c>
      <c r="GV51" s="273">
        <v>17</v>
      </c>
      <c r="GW51" s="273">
        <v>12</v>
      </c>
      <c r="GX51" s="273">
        <v>14</v>
      </c>
    </row>
    <row r="52" spans="2:206" x14ac:dyDescent="0.35">
      <c r="B52" t="s">
        <v>1564</v>
      </c>
      <c r="C52" s="273">
        <v>23</v>
      </c>
      <c r="D52" s="273">
        <v>32</v>
      </c>
      <c r="E52" s="273">
        <v>27</v>
      </c>
      <c r="F52" s="273">
        <v>55</v>
      </c>
      <c r="G52" s="273">
        <v>54</v>
      </c>
      <c r="H52" s="273">
        <v>54</v>
      </c>
      <c r="I52" s="273">
        <v>22</v>
      </c>
      <c r="J52" s="273">
        <v>14</v>
      </c>
      <c r="K52" s="273">
        <v>18</v>
      </c>
      <c r="L52" s="273">
        <v>77</v>
      </c>
      <c r="M52" s="273">
        <v>68</v>
      </c>
      <c r="N52" s="273">
        <v>73</v>
      </c>
      <c r="O52" s="273">
        <v>25</v>
      </c>
      <c r="P52" s="273">
        <v>32</v>
      </c>
      <c r="Q52" s="273">
        <v>29</v>
      </c>
      <c r="R52" s="273">
        <v>54</v>
      </c>
      <c r="S52" s="273">
        <v>51</v>
      </c>
      <c r="T52" s="273">
        <v>53</v>
      </c>
      <c r="U52" s="273">
        <v>21</v>
      </c>
      <c r="V52" s="273">
        <v>16</v>
      </c>
      <c r="W52" s="273">
        <v>19</v>
      </c>
      <c r="X52" s="273">
        <v>75</v>
      </c>
      <c r="Y52" s="273">
        <v>68</v>
      </c>
      <c r="Z52" s="273">
        <v>71</v>
      </c>
      <c r="AA52" s="273">
        <v>26</v>
      </c>
      <c r="AB52" s="273">
        <v>34</v>
      </c>
      <c r="AC52" s="273">
        <v>30</v>
      </c>
      <c r="AD52" s="273">
        <v>55</v>
      </c>
      <c r="AE52" s="273">
        <v>51</v>
      </c>
      <c r="AF52" s="273">
        <v>53</v>
      </c>
      <c r="AG52" s="273">
        <v>19</v>
      </c>
      <c r="AH52" s="273">
        <v>14</v>
      </c>
      <c r="AI52" s="273">
        <v>17</v>
      </c>
      <c r="AJ52" s="273">
        <v>74</v>
      </c>
      <c r="AK52" s="273">
        <v>66</v>
      </c>
      <c r="AL52" s="273">
        <v>70</v>
      </c>
      <c r="AM52" s="273">
        <v>14</v>
      </c>
      <c r="AN52" s="273">
        <v>22</v>
      </c>
      <c r="AO52" s="273">
        <v>18</v>
      </c>
      <c r="AP52" s="273">
        <v>64</v>
      </c>
      <c r="AQ52" s="273">
        <v>63</v>
      </c>
      <c r="AR52" s="273">
        <v>64</v>
      </c>
      <c r="AS52" s="273">
        <v>23</v>
      </c>
      <c r="AT52" s="273">
        <v>15</v>
      </c>
      <c r="AU52" s="273">
        <v>19</v>
      </c>
      <c r="AV52" s="273">
        <v>86</v>
      </c>
      <c r="AW52" s="273">
        <v>78</v>
      </c>
      <c r="AX52" s="273">
        <v>82</v>
      </c>
      <c r="AY52" s="273">
        <v>15</v>
      </c>
      <c r="AZ52" s="273">
        <v>22</v>
      </c>
      <c r="BA52" s="273">
        <v>18</v>
      </c>
      <c r="BB52" s="273">
        <v>59</v>
      </c>
      <c r="BC52" s="273">
        <v>61</v>
      </c>
      <c r="BD52" s="273">
        <v>60</v>
      </c>
      <c r="BE52" s="273">
        <v>26</v>
      </c>
      <c r="BF52" s="273">
        <v>18</v>
      </c>
      <c r="BG52" s="273">
        <v>22</v>
      </c>
      <c r="BH52" s="273">
        <v>85</v>
      </c>
      <c r="BI52" s="273">
        <v>78</v>
      </c>
      <c r="BJ52" s="273">
        <v>82</v>
      </c>
      <c r="BK52" s="273">
        <v>20</v>
      </c>
      <c r="BL52" s="273">
        <v>26</v>
      </c>
      <c r="BM52" s="273">
        <v>23</v>
      </c>
      <c r="BN52" s="273">
        <v>60</v>
      </c>
      <c r="BO52" s="273">
        <v>60</v>
      </c>
      <c r="BP52" s="273">
        <v>60</v>
      </c>
      <c r="BQ52" s="273">
        <v>20</v>
      </c>
      <c r="BR52" s="273">
        <v>14</v>
      </c>
      <c r="BS52" s="273">
        <v>17</v>
      </c>
      <c r="BT52" s="273">
        <v>80</v>
      </c>
      <c r="BU52" s="273">
        <v>74</v>
      </c>
      <c r="BV52" s="273">
        <v>77</v>
      </c>
      <c r="BW52" s="273">
        <v>19</v>
      </c>
      <c r="BX52" s="273">
        <v>29</v>
      </c>
      <c r="BY52" s="273">
        <v>24</v>
      </c>
      <c r="BZ52" s="273">
        <v>63</v>
      </c>
      <c r="CA52" s="273">
        <v>60</v>
      </c>
      <c r="CB52" s="273">
        <v>61</v>
      </c>
      <c r="CC52" s="273">
        <v>18</v>
      </c>
      <c r="CD52" s="273">
        <v>11</v>
      </c>
      <c r="CE52" s="273">
        <v>14</v>
      </c>
      <c r="CF52" s="273">
        <v>81</v>
      </c>
      <c r="CG52" s="273">
        <v>71</v>
      </c>
      <c r="CH52" s="273">
        <v>76</v>
      </c>
      <c r="CI52" s="273">
        <v>18</v>
      </c>
      <c r="CJ52" s="273">
        <v>26</v>
      </c>
      <c r="CK52" s="273">
        <v>22</v>
      </c>
      <c r="CL52" s="273">
        <v>63</v>
      </c>
      <c r="CM52" s="273">
        <v>62</v>
      </c>
      <c r="CN52" s="273">
        <v>62</v>
      </c>
      <c r="CO52" s="273">
        <v>19</v>
      </c>
      <c r="CP52" s="273">
        <v>12</v>
      </c>
      <c r="CQ52" s="273">
        <v>16</v>
      </c>
      <c r="CR52" s="273">
        <v>82</v>
      </c>
      <c r="CS52" s="273">
        <v>74</v>
      </c>
      <c r="CT52" s="273">
        <v>78</v>
      </c>
      <c r="CU52" s="273">
        <v>38</v>
      </c>
      <c r="CV52" s="273">
        <v>46</v>
      </c>
      <c r="CW52" s="273">
        <v>42</v>
      </c>
      <c r="CX52" s="273">
        <v>43</v>
      </c>
      <c r="CY52" s="273">
        <v>39</v>
      </c>
      <c r="CZ52" s="273">
        <v>41</v>
      </c>
      <c r="DA52" s="273">
        <v>19</v>
      </c>
      <c r="DB52" s="273">
        <v>15</v>
      </c>
      <c r="DC52" s="273">
        <v>17</v>
      </c>
      <c r="DD52" s="273">
        <v>62</v>
      </c>
      <c r="DE52" s="273">
        <v>54</v>
      </c>
      <c r="DF52" s="273">
        <v>58</v>
      </c>
      <c r="DG52" s="273">
        <v>42</v>
      </c>
      <c r="DH52" s="273">
        <v>53</v>
      </c>
      <c r="DI52" s="273">
        <v>47</v>
      </c>
      <c r="DJ52" s="273">
        <v>46</v>
      </c>
      <c r="DK52" s="273">
        <v>40</v>
      </c>
      <c r="DL52" s="273">
        <v>43</v>
      </c>
      <c r="DM52" s="273">
        <v>12</v>
      </c>
      <c r="DN52" s="273">
        <v>7</v>
      </c>
      <c r="DO52" s="273">
        <v>9</v>
      </c>
      <c r="DP52" s="273">
        <v>58</v>
      </c>
      <c r="DQ52" s="273">
        <v>47</v>
      </c>
      <c r="DR52" s="273">
        <v>53</v>
      </c>
      <c r="DS52" s="273">
        <v>36</v>
      </c>
      <c r="DT52" s="273">
        <v>41</v>
      </c>
      <c r="DU52" s="273">
        <v>38</v>
      </c>
      <c r="DV52" s="273">
        <v>52</v>
      </c>
      <c r="DW52" s="273">
        <v>47</v>
      </c>
      <c r="DX52" s="273">
        <v>50</v>
      </c>
      <c r="DY52" s="273">
        <v>12</v>
      </c>
      <c r="DZ52" s="273">
        <v>12</v>
      </c>
      <c r="EA52" s="273">
        <v>12</v>
      </c>
      <c r="EB52" s="273">
        <v>64</v>
      </c>
      <c r="EC52" s="273">
        <v>59</v>
      </c>
      <c r="ED52" s="273">
        <v>62</v>
      </c>
      <c r="EE52" s="273">
        <v>32</v>
      </c>
      <c r="EF52" s="273">
        <v>38</v>
      </c>
      <c r="EG52" s="273">
        <v>35</v>
      </c>
      <c r="EH52" s="273">
        <v>56</v>
      </c>
      <c r="EI52" s="273">
        <v>50</v>
      </c>
      <c r="EJ52" s="273">
        <v>53</v>
      </c>
      <c r="EK52" s="273">
        <v>12</v>
      </c>
      <c r="EL52" s="273">
        <v>12</v>
      </c>
      <c r="EM52" s="273">
        <v>12</v>
      </c>
      <c r="EN52" s="273">
        <v>68</v>
      </c>
      <c r="EO52" s="273">
        <v>62</v>
      </c>
      <c r="EP52" s="273">
        <v>65</v>
      </c>
      <c r="EQ52" s="273">
        <v>25</v>
      </c>
      <c r="ER52" s="273">
        <v>32</v>
      </c>
      <c r="ES52" s="273">
        <v>28</v>
      </c>
      <c r="ET52" s="273">
        <v>60</v>
      </c>
      <c r="EU52" s="273">
        <v>56</v>
      </c>
      <c r="EV52" s="273">
        <v>58</v>
      </c>
      <c r="EW52" s="273">
        <v>15</v>
      </c>
      <c r="EX52" s="273">
        <v>12</v>
      </c>
      <c r="EY52" s="273">
        <v>14</v>
      </c>
      <c r="EZ52" s="273">
        <v>75</v>
      </c>
      <c r="FA52" s="273">
        <v>68</v>
      </c>
      <c r="FB52" s="273">
        <v>72</v>
      </c>
      <c r="FC52" s="273">
        <v>25</v>
      </c>
      <c r="FD52" s="273">
        <v>31</v>
      </c>
      <c r="FE52" s="273">
        <v>28</v>
      </c>
      <c r="FF52" s="273">
        <v>60</v>
      </c>
      <c r="FG52" s="273">
        <v>54</v>
      </c>
      <c r="FH52" s="273">
        <v>57</v>
      </c>
      <c r="FI52" s="273">
        <v>15</v>
      </c>
      <c r="FJ52" s="273">
        <v>15</v>
      </c>
      <c r="FK52" s="273">
        <v>15</v>
      </c>
      <c r="FL52" s="273">
        <v>75</v>
      </c>
      <c r="FM52" s="273">
        <v>69</v>
      </c>
      <c r="FN52" s="273">
        <v>72</v>
      </c>
      <c r="FO52" s="273">
        <v>19</v>
      </c>
      <c r="FP52" s="273">
        <v>23</v>
      </c>
      <c r="FQ52" s="273">
        <v>21</v>
      </c>
      <c r="FR52" s="273">
        <v>67</v>
      </c>
      <c r="FS52" s="273">
        <v>64</v>
      </c>
      <c r="FT52" s="273">
        <v>65</v>
      </c>
      <c r="FU52" s="273">
        <v>14</v>
      </c>
      <c r="FV52" s="273">
        <v>14</v>
      </c>
      <c r="FW52" s="273">
        <v>14</v>
      </c>
      <c r="FX52" s="273">
        <v>81</v>
      </c>
      <c r="FY52" s="273">
        <v>77</v>
      </c>
      <c r="FZ52" s="273">
        <v>79</v>
      </c>
      <c r="GA52" s="273">
        <v>16</v>
      </c>
      <c r="GB52" s="273">
        <v>27</v>
      </c>
      <c r="GC52" s="273">
        <v>22</v>
      </c>
      <c r="GD52" s="273">
        <v>62</v>
      </c>
      <c r="GE52" s="273">
        <v>63</v>
      </c>
      <c r="GF52" s="273">
        <v>62</v>
      </c>
      <c r="GG52" s="273">
        <v>22</v>
      </c>
      <c r="GH52" s="273">
        <v>11</v>
      </c>
      <c r="GI52" s="273">
        <v>16</v>
      </c>
      <c r="GJ52" s="273">
        <v>84</v>
      </c>
      <c r="GK52" s="273">
        <v>73</v>
      </c>
      <c r="GL52" s="273">
        <v>78</v>
      </c>
      <c r="GM52" s="273">
        <v>19</v>
      </c>
      <c r="GN52" s="273">
        <v>28</v>
      </c>
      <c r="GO52" s="273">
        <v>24</v>
      </c>
      <c r="GP52" s="273">
        <v>62</v>
      </c>
      <c r="GQ52" s="273">
        <v>61</v>
      </c>
      <c r="GR52" s="273">
        <v>61</v>
      </c>
      <c r="GS52" s="273">
        <v>20</v>
      </c>
      <c r="GT52" s="273">
        <v>10</v>
      </c>
      <c r="GU52" s="273">
        <v>15</v>
      </c>
      <c r="GV52" s="273">
        <v>81</v>
      </c>
      <c r="GW52" s="273">
        <v>72</v>
      </c>
      <c r="GX52" s="273">
        <v>76</v>
      </c>
    </row>
    <row r="53" spans="2:206" x14ac:dyDescent="0.35">
      <c r="B53" t="s">
        <v>229</v>
      </c>
      <c r="C53" s="273">
        <v>48</v>
      </c>
      <c r="D53" s="273">
        <v>57</v>
      </c>
      <c r="E53" s="273">
        <v>54</v>
      </c>
      <c r="F53" s="273">
        <v>46</v>
      </c>
      <c r="G53" s="273">
        <v>40</v>
      </c>
      <c r="H53" s="273">
        <v>41</v>
      </c>
      <c r="I53" s="273">
        <v>6</v>
      </c>
      <c r="J53" s="273">
        <v>3</v>
      </c>
      <c r="K53" s="273">
        <v>4</v>
      </c>
      <c r="L53" s="273">
        <v>52</v>
      </c>
      <c r="M53" s="273">
        <v>43</v>
      </c>
      <c r="N53" s="273">
        <v>46</v>
      </c>
      <c r="O53" s="273">
        <v>50</v>
      </c>
      <c r="P53" s="273">
        <v>57</v>
      </c>
      <c r="Q53" s="273">
        <v>55</v>
      </c>
      <c r="R53" s="273">
        <v>44</v>
      </c>
      <c r="S53" s="273">
        <v>39</v>
      </c>
      <c r="T53" s="273">
        <v>41</v>
      </c>
      <c r="U53" s="273">
        <v>6</v>
      </c>
      <c r="V53" s="273">
        <v>4</v>
      </c>
      <c r="W53" s="273">
        <v>4</v>
      </c>
      <c r="X53" s="273">
        <v>50</v>
      </c>
      <c r="Y53" s="273">
        <v>43</v>
      </c>
      <c r="Z53" s="273">
        <v>45</v>
      </c>
      <c r="AA53" s="273">
        <v>54</v>
      </c>
      <c r="AB53" s="273">
        <v>60</v>
      </c>
      <c r="AC53" s="273">
        <v>59</v>
      </c>
      <c r="AD53" s="273">
        <v>42</v>
      </c>
      <c r="AE53" s="273">
        <v>37</v>
      </c>
      <c r="AF53" s="273">
        <v>38</v>
      </c>
      <c r="AG53" s="273">
        <v>4</v>
      </c>
      <c r="AH53" s="273">
        <v>3</v>
      </c>
      <c r="AI53" s="273">
        <v>3</v>
      </c>
      <c r="AJ53" s="273">
        <v>46</v>
      </c>
      <c r="AK53" s="273">
        <v>40</v>
      </c>
      <c r="AL53" s="273">
        <v>41</v>
      </c>
      <c r="AM53" s="273">
        <v>39</v>
      </c>
      <c r="AN53" s="273">
        <v>49</v>
      </c>
      <c r="AO53" s="273">
        <v>46</v>
      </c>
      <c r="AP53" s="273">
        <v>56</v>
      </c>
      <c r="AQ53" s="273">
        <v>49</v>
      </c>
      <c r="AR53" s="273">
        <v>51</v>
      </c>
      <c r="AS53" s="273">
        <v>5</v>
      </c>
      <c r="AT53" s="273">
        <v>3</v>
      </c>
      <c r="AU53" s="273">
        <v>3</v>
      </c>
      <c r="AV53" s="273">
        <v>61</v>
      </c>
      <c r="AW53" s="273">
        <v>51</v>
      </c>
      <c r="AX53" s="273">
        <v>54</v>
      </c>
      <c r="AY53" s="273">
        <v>38</v>
      </c>
      <c r="AZ53" s="273">
        <v>45</v>
      </c>
      <c r="BA53" s="273">
        <v>43</v>
      </c>
      <c r="BB53" s="273">
        <v>57</v>
      </c>
      <c r="BC53" s="273">
        <v>52</v>
      </c>
      <c r="BD53" s="273">
        <v>53</v>
      </c>
      <c r="BE53" s="273">
        <v>5</v>
      </c>
      <c r="BF53" s="273">
        <v>3</v>
      </c>
      <c r="BG53" s="273">
        <v>4</v>
      </c>
      <c r="BH53" s="273">
        <v>62</v>
      </c>
      <c r="BI53" s="273">
        <v>55</v>
      </c>
      <c r="BJ53" s="273">
        <v>57</v>
      </c>
      <c r="BK53" s="273">
        <v>41</v>
      </c>
      <c r="BL53" s="273">
        <v>49</v>
      </c>
      <c r="BM53" s="273">
        <v>47</v>
      </c>
      <c r="BN53" s="273">
        <v>54</v>
      </c>
      <c r="BO53" s="273">
        <v>48</v>
      </c>
      <c r="BP53" s="273">
        <v>50</v>
      </c>
      <c r="BQ53" s="273">
        <v>5</v>
      </c>
      <c r="BR53" s="273">
        <v>3</v>
      </c>
      <c r="BS53" s="273">
        <v>4</v>
      </c>
      <c r="BT53" s="273">
        <v>59</v>
      </c>
      <c r="BU53" s="273">
        <v>51</v>
      </c>
      <c r="BV53" s="273">
        <v>53</v>
      </c>
      <c r="BW53" s="273">
        <v>44</v>
      </c>
      <c r="BX53" s="273">
        <v>56</v>
      </c>
      <c r="BY53" s="273">
        <v>53</v>
      </c>
      <c r="BZ53" s="273">
        <v>52</v>
      </c>
      <c r="CA53" s="273">
        <v>42</v>
      </c>
      <c r="CB53" s="273">
        <v>45</v>
      </c>
      <c r="CC53" s="273">
        <v>4</v>
      </c>
      <c r="CD53" s="273">
        <v>2</v>
      </c>
      <c r="CE53" s="273">
        <v>3</v>
      </c>
      <c r="CF53" s="273">
        <v>56</v>
      </c>
      <c r="CG53" s="273">
        <v>44</v>
      </c>
      <c r="CH53" s="273">
        <v>47</v>
      </c>
      <c r="CI53" s="273">
        <v>40</v>
      </c>
      <c r="CJ53" s="273">
        <v>52</v>
      </c>
      <c r="CK53" s="273">
        <v>49</v>
      </c>
      <c r="CL53" s="273">
        <v>55</v>
      </c>
      <c r="CM53" s="273">
        <v>46</v>
      </c>
      <c r="CN53" s="273">
        <v>49</v>
      </c>
      <c r="CO53" s="273">
        <v>4</v>
      </c>
      <c r="CP53" s="273">
        <v>2</v>
      </c>
      <c r="CQ53" s="273">
        <v>3</v>
      </c>
      <c r="CR53" s="273">
        <v>60</v>
      </c>
      <c r="CS53" s="273">
        <v>48</v>
      </c>
      <c r="CT53" s="273">
        <v>51</v>
      </c>
      <c r="CU53" s="273">
        <v>60</v>
      </c>
      <c r="CV53" s="273">
        <v>65</v>
      </c>
      <c r="CW53" s="273">
        <v>64</v>
      </c>
      <c r="CX53" s="273">
        <v>34</v>
      </c>
      <c r="CY53" s="273">
        <v>29</v>
      </c>
      <c r="CZ53" s="273">
        <v>31</v>
      </c>
      <c r="DA53" s="273">
        <v>5</v>
      </c>
      <c r="DB53" s="273">
        <v>6</v>
      </c>
      <c r="DC53" s="273">
        <v>5</v>
      </c>
      <c r="DD53" s="273">
        <v>40</v>
      </c>
      <c r="DE53" s="273">
        <v>35</v>
      </c>
      <c r="DF53" s="273">
        <v>36</v>
      </c>
      <c r="DG53" s="273">
        <v>65</v>
      </c>
      <c r="DH53" s="273">
        <v>72</v>
      </c>
      <c r="DI53" s="273">
        <v>70</v>
      </c>
      <c r="DJ53" s="273">
        <v>32</v>
      </c>
      <c r="DK53" s="273">
        <v>26</v>
      </c>
      <c r="DL53" s="273">
        <v>27</v>
      </c>
      <c r="DM53" s="273">
        <v>3</v>
      </c>
      <c r="DN53" s="273">
        <v>2</v>
      </c>
      <c r="DO53" s="273">
        <v>2</v>
      </c>
      <c r="DP53" s="273">
        <v>35</v>
      </c>
      <c r="DQ53" s="273">
        <v>28</v>
      </c>
      <c r="DR53" s="273">
        <v>30</v>
      </c>
      <c r="DS53" s="273">
        <v>59</v>
      </c>
      <c r="DT53" s="273">
        <v>60</v>
      </c>
      <c r="DU53" s="273">
        <v>59</v>
      </c>
      <c r="DV53" s="273">
        <v>38</v>
      </c>
      <c r="DW53" s="273">
        <v>35</v>
      </c>
      <c r="DX53" s="273">
        <v>36</v>
      </c>
      <c r="DY53" s="273">
        <v>4</v>
      </c>
      <c r="DZ53" s="273">
        <v>5</v>
      </c>
      <c r="EA53" s="273">
        <v>5</v>
      </c>
      <c r="EB53" s="273">
        <v>41</v>
      </c>
      <c r="EC53" s="273">
        <v>40</v>
      </c>
      <c r="ED53" s="273">
        <v>41</v>
      </c>
      <c r="EE53" s="273">
        <v>57</v>
      </c>
      <c r="EF53" s="273">
        <v>59</v>
      </c>
      <c r="EG53" s="273">
        <v>58</v>
      </c>
      <c r="EH53" s="273">
        <v>40</v>
      </c>
      <c r="EI53" s="273">
        <v>38</v>
      </c>
      <c r="EJ53" s="273">
        <v>38</v>
      </c>
      <c r="EK53" s="273">
        <v>3</v>
      </c>
      <c r="EL53" s="273">
        <v>4</v>
      </c>
      <c r="EM53" s="273">
        <v>4</v>
      </c>
      <c r="EN53" s="273">
        <v>43</v>
      </c>
      <c r="EO53" s="273">
        <v>41</v>
      </c>
      <c r="EP53" s="273">
        <v>42</v>
      </c>
      <c r="EQ53" s="273">
        <v>50</v>
      </c>
      <c r="ER53" s="273">
        <v>57</v>
      </c>
      <c r="ES53" s="273">
        <v>55</v>
      </c>
      <c r="ET53" s="273">
        <v>47</v>
      </c>
      <c r="EU53" s="273">
        <v>41</v>
      </c>
      <c r="EV53" s="273">
        <v>43</v>
      </c>
      <c r="EW53" s="273">
        <v>3</v>
      </c>
      <c r="EX53" s="273">
        <v>2</v>
      </c>
      <c r="EY53" s="273">
        <v>3</v>
      </c>
      <c r="EZ53" s="273">
        <v>50</v>
      </c>
      <c r="FA53" s="273">
        <v>43</v>
      </c>
      <c r="FB53" s="273">
        <v>45</v>
      </c>
      <c r="FC53" s="273">
        <v>51</v>
      </c>
      <c r="FD53" s="273">
        <v>55</v>
      </c>
      <c r="FE53" s="273">
        <v>54</v>
      </c>
      <c r="FF53" s="273">
        <v>46</v>
      </c>
      <c r="FG53" s="273">
        <v>42</v>
      </c>
      <c r="FH53" s="273">
        <v>43</v>
      </c>
      <c r="FI53" s="273">
        <v>3</v>
      </c>
      <c r="FJ53" s="273">
        <v>4</v>
      </c>
      <c r="FK53" s="273">
        <v>3</v>
      </c>
      <c r="FL53" s="273">
        <v>49</v>
      </c>
      <c r="FM53" s="273">
        <v>45</v>
      </c>
      <c r="FN53" s="273">
        <v>46</v>
      </c>
      <c r="FO53" s="273">
        <v>34</v>
      </c>
      <c r="FP53" s="273">
        <v>32</v>
      </c>
      <c r="FQ53" s="273">
        <v>33</v>
      </c>
      <c r="FR53" s="273">
        <v>62</v>
      </c>
      <c r="FS53" s="273">
        <v>62</v>
      </c>
      <c r="FT53" s="273">
        <v>62</v>
      </c>
      <c r="FU53" s="273">
        <v>4</v>
      </c>
      <c r="FV53" s="273">
        <v>6</v>
      </c>
      <c r="FW53" s="273">
        <v>5</v>
      </c>
      <c r="FX53" s="273">
        <v>66</v>
      </c>
      <c r="FY53" s="273">
        <v>68</v>
      </c>
      <c r="FZ53" s="273">
        <v>67</v>
      </c>
      <c r="GA53" s="273">
        <v>36</v>
      </c>
      <c r="GB53" s="273">
        <v>51</v>
      </c>
      <c r="GC53" s="273">
        <v>47</v>
      </c>
      <c r="GD53" s="273">
        <v>57</v>
      </c>
      <c r="GE53" s="273">
        <v>47</v>
      </c>
      <c r="GF53" s="273">
        <v>50</v>
      </c>
      <c r="GG53" s="273">
        <v>6</v>
      </c>
      <c r="GH53" s="273">
        <v>3</v>
      </c>
      <c r="GI53" s="273">
        <v>4</v>
      </c>
      <c r="GJ53" s="273">
        <v>64</v>
      </c>
      <c r="GK53" s="273">
        <v>49</v>
      </c>
      <c r="GL53" s="273">
        <v>53</v>
      </c>
      <c r="GM53" s="273">
        <v>39</v>
      </c>
      <c r="GN53" s="273">
        <v>52</v>
      </c>
      <c r="GO53" s="273">
        <v>48</v>
      </c>
      <c r="GP53" s="273">
        <v>56</v>
      </c>
      <c r="GQ53" s="273">
        <v>45</v>
      </c>
      <c r="GR53" s="273">
        <v>48</v>
      </c>
      <c r="GS53" s="273">
        <v>5</v>
      </c>
      <c r="GT53" s="273">
        <v>2</v>
      </c>
      <c r="GU53" s="273">
        <v>3</v>
      </c>
      <c r="GV53" s="273">
        <v>61</v>
      </c>
      <c r="GW53" s="273">
        <v>48</v>
      </c>
      <c r="GX53" s="273">
        <v>52</v>
      </c>
    </row>
    <row r="54" spans="2:206" x14ac:dyDescent="0.35">
      <c r="B54" t="s">
        <v>1565</v>
      </c>
      <c r="C54" s="273">
        <v>9</v>
      </c>
      <c r="D54" s="273">
        <v>18</v>
      </c>
      <c r="E54" s="273">
        <v>14</v>
      </c>
      <c r="F54" s="273">
        <v>63</v>
      </c>
      <c r="G54" s="273">
        <v>64</v>
      </c>
      <c r="H54" s="273">
        <v>63</v>
      </c>
      <c r="I54" s="273">
        <v>28</v>
      </c>
      <c r="J54" s="273">
        <v>18</v>
      </c>
      <c r="K54" s="273">
        <v>23</v>
      </c>
      <c r="L54" s="273">
        <v>91</v>
      </c>
      <c r="M54" s="273">
        <v>82</v>
      </c>
      <c r="N54" s="273">
        <v>86</v>
      </c>
      <c r="O54" s="273">
        <v>10</v>
      </c>
      <c r="P54" s="273">
        <v>18</v>
      </c>
      <c r="Q54" s="273">
        <v>14</v>
      </c>
      <c r="R54" s="273">
        <v>63</v>
      </c>
      <c r="S54" s="273">
        <v>63</v>
      </c>
      <c r="T54" s="273">
        <v>63</v>
      </c>
      <c r="U54" s="273">
        <v>27</v>
      </c>
      <c r="V54" s="273">
        <v>19</v>
      </c>
      <c r="W54" s="273">
        <v>23</v>
      </c>
      <c r="X54" s="273">
        <v>90</v>
      </c>
      <c r="Y54" s="273">
        <v>82</v>
      </c>
      <c r="Z54" s="273">
        <v>86</v>
      </c>
      <c r="AA54" s="273">
        <v>10</v>
      </c>
      <c r="AB54" s="273">
        <v>19</v>
      </c>
      <c r="AC54" s="273">
        <v>15</v>
      </c>
      <c r="AD54" s="273">
        <v>67</v>
      </c>
      <c r="AE54" s="273">
        <v>65</v>
      </c>
      <c r="AF54" s="273">
        <v>66</v>
      </c>
      <c r="AG54" s="273">
        <v>23</v>
      </c>
      <c r="AH54" s="273">
        <v>16</v>
      </c>
      <c r="AI54" s="273">
        <v>19</v>
      </c>
      <c r="AJ54" s="273">
        <v>90</v>
      </c>
      <c r="AK54" s="273">
        <v>81</v>
      </c>
      <c r="AL54" s="273">
        <v>85</v>
      </c>
      <c r="AM54" s="273">
        <v>6</v>
      </c>
      <c r="AN54" s="273">
        <v>15</v>
      </c>
      <c r="AO54" s="273">
        <v>10</v>
      </c>
      <c r="AP54" s="273">
        <v>70</v>
      </c>
      <c r="AQ54" s="273">
        <v>72</v>
      </c>
      <c r="AR54" s="273">
        <v>71</v>
      </c>
      <c r="AS54" s="273">
        <v>24</v>
      </c>
      <c r="AT54" s="273">
        <v>13</v>
      </c>
      <c r="AU54" s="273">
        <v>19</v>
      </c>
      <c r="AV54" s="273">
        <v>94</v>
      </c>
      <c r="AW54" s="273">
        <v>85</v>
      </c>
      <c r="AX54" s="273">
        <v>90</v>
      </c>
      <c r="AY54" s="273">
        <v>5</v>
      </c>
      <c r="AZ54" s="273">
        <v>11</v>
      </c>
      <c r="BA54" s="273">
        <v>8</v>
      </c>
      <c r="BB54" s="273">
        <v>70</v>
      </c>
      <c r="BC54" s="273">
        <v>73</v>
      </c>
      <c r="BD54" s="273">
        <v>72</v>
      </c>
      <c r="BE54" s="273">
        <v>25</v>
      </c>
      <c r="BF54" s="273">
        <v>16</v>
      </c>
      <c r="BG54" s="273">
        <v>20</v>
      </c>
      <c r="BH54" s="273">
        <v>95</v>
      </c>
      <c r="BI54" s="273">
        <v>89</v>
      </c>
      <c r="BJ54" s="273">
        <v>92</v>
      </c>
      <c r="BK54" s="273">
        <v>7</v>
      </c>
      <c r="BL54" s="273">
        <v>14</v>
      </c>
      <c r="BM54" s="273">
        <v>11</v>
      </c>
      <c r="BN54" s="273">
        <v>71</v>
      </c>
      <c r="BO54" s="273">
        <v>71</v>
      </c>
      <c r="BP54" s="273">
        <v>71</v>
      </c>
      <c r="BQ54" s="273">
        <v>22</v>
      </c>
      <c r="BR54" s="273">
        <v>15</v>
      </c>
      <c r="BS54" s="273">
        <v>19</v>
      </c>
      <c r="BT54" s="273">
        <v>93</v>
      </c>
      <c r="BU54" s="273">
        <v>86</v>
      </c>
      <c r="BV54" s="273">
        <v>89</v>
      </c>
      <c r="BW54" s="273">
        <v>7</v>
      </c>
      <c r="BX54" s="273">
        <v>17</v>
      </c>
      <c r="BY54" s="273">
        <v>12</v>
      </c>
      <c r="BZ54" s="273">
        <v>72</v>
      </c>
      <c r="CA54" s="273">
        <v>71</v>
      </c>
      <c r="CB54" s="273">
        <v>72</v>
      </c>
      <c r="CC54" s="273">
        <v>21</v>
      </c>
      <c r="CD54" s="273">
        <v>12</v>
      </c>
      <c r="CE54" s="273">
        <v>16</v>
      </c>
      <c r="CF54" s="273">
        <v>93</v>
      </c>
      <c r="CG54" s="273">
        <v>83</v>
      </c>
      <c r="CH54" s="273">
        <v>88</v>
      </c>
      <c r="CI54" s="273">
        <v>6</v>
      </c>
      <c r="CJ54" s="273">
        <v>14</v>
      </c>
      <c r="CK54" s="273">
        <v>10</v>
      </c>
      <c r="CL54" s="273">
        <v>73</v>
      </c>
      <c r="CM54" s="273">
        <v>73</v>
      </c>
      <c r="CN54" s="273">
        <v>73</v>
      </c>
      <c r="CO54" s="273">
        <v>21</v>
      </c>
      <c r="CP54" s="273">
        <v>12</v>
      </c>
      <c r="CQ54" s="273">
        <v>16</v>
      </c>
      <c r="CR54" s="273">
        <v>94</v>
      </c>
      <c r="CS54" s="273">
        <v>86</v>
      </c>
      <c r="CT54" s="273">
        <v>90</v>
      </c>
      <c r="CU54" s="273">
        <v>17</v>
      </c>
      <c r="CV54" s="273">
        <v>28</v>
      </c>
      <c r="CW54" s="273">
        <v>23</v>
      </c>
      <c r="CX54" s="273">
        <v>60</v>
      </c>
      <c r="CY54" s="273">
        <v>55</v>
      </c>
      <c r="CZ54" s="273">
        <v>57</v>
      </c>
      <c r="DA54" s="273">
        <v>22</v>
      </c>
      <c r="DB54" s="273">
        <v>17</v>
      </c>
      <c r="DC54" s="273">
        <v>20</v>
      </c>
      <c r="DD54" s="273">
        <v>83</v>
      </c>
      <c r="DE54" s="273">
        <v>72</v>
      </c>
      <c r="DF54" s="273">
        <v>77</v>
      </c>
      <c r="DG54" s="273">
        <v>20</v>
      </c>
      <c r="DH54" s="273">
        <v>34</v>
      </c>
      <c r="DI54" s="273">
        <v>27</v>
      </c>
      <c r="DJ54" s="273">
        <v>64</v>
      </c>
      <c r="DK54" s="273">
        <v>58</v>
      </c>
      <c r="DL54" s="273">
        <v>61</v>
      </c>
      <c r="DM54" s="273">
        <v>15</v>
      </c>
      <c r="DN54" s="273">
        <v>8</v>
      </c>
      <c r="DO54" s="273">
        <v>12</v>
      </c>
      <c r="DP54" s="273">
        <v>80</v>
      </c>
      <c r="DQ54" s="273">
        <v>66</v>
      </c>
      <c r="DR54" s="273">
        <v>73</v>
      </c>
      <c r="DS54" s="273">
        <v>17</v>
      </c>
      <c r="DT54" s="273">
        <v>25</v>
      </c>
      <c r="DU54" s="273">
        <v>21</v>
      </c>
      <c r="DV54" s="273">
        <v>68</v>
      </c>
      <c r="DW54" s="273">
        <v>59</v>
      </c>
      <c r="DX54" s="273">
        <v>63</v>
      </c>
      <c r="DY54" s="273">
        <v>15</v>
      </c>
      <c r="DZ54" s="273">
        <v>16</v>
      </c>
      <c r="EA54" s="273">
        <v>16</v>
      </c>
      <c r="EB54" s="273">
        <v>83</v>
      </c>
      <c r="EC54" s="273">
        <v>75</v>
      </c>
      <c r="ED54" s="273">
        <v>79</v>
      </c>
      <c r="EE54" s="273">
        <v>14</v>
      </c>
      <c r="EF54" s="273">
        <v>22</v>
      </c>
      <c r="EG54" s="273">
        <v>18</v>
      </c>
      <c r="EH54" s="273">
        <v>71</v>
      </c>
      <c r="EI54" s="273">
        <v>64</v>
      </c>
      <c r="EJ54" s="273">
        <v>67</v>
      </c>
      <c r="EK54" s="273">
        <v>15</v>
      </c>
      <c r="EL54" s="273">
        <v>15</v>
      </c>
      <c r="EM54" s="273">
        <v>15</v>
      </c>
      <c r="EN54" s="273">
        <v>86</v>
      </c>
      <c r="EO54" s="273">
        <v>78</v>
      </c>
      <c r="EP54" s="273">
        <v>82</v>
      </c>
      <c r="EQ54" s="273">
        <v>10</v>
      </c>
      <c r="ER54" s="273">
        <v>18</v>
      </c>
      <c r="ES54" s="273">
        <v>14</v>
      </c>
      <c r="ET54" s="273">
        <v>74</v>
      </c>
      <c r="EU54" s="273">
        <v>70</v>
      </c>
      <c r="EV54" s="273">
        <v>72</v>
      </c>
      <c r="EW54" s="273">
        <v>16</v>
      </c>
      <c r="EX54" s="273">
        <v>12</v>
      </c>
      <c r="EY54" s="273">
        <v>14</v>
      </c>
      <c r="EZ54" s="273">
        <v>90</v>
      </c>
      <c r="FA54" s="273">
        <v>82</v>
      </c>
      <c r="FB54" s="273">
        <v>86</v>
      </c>
      <c r="FC54" s="273">
        <v>11</v>
      </c>
      <c r="FD54" s="273">
        <v>18</v>
      </c>
      <c r="FE54" s="273">
        <v>14</v>
      </c>
      <c r="FF54" s="273">
        <v>74</v>
      </c>
      <c r="FG54" s="273">
        <v>67</v>
      </c>
      <c r="FH54" s="273">
        <v>71</v>
      </c>
      <c r="FI54" s="273">
        <v>15</v>
      </c>
      <c r="FJ54" s="273">
        <v>15</v>
      </c>
      <c r="FK54" s="273">
        <v>15</v>
      </c>
      <c r="FL54" s="273">
        <v>89</v>
      </c>
      <c r="FM54" s="273">
        <v>82</v>
      </c>
      <c r="FN54" s="273">
        <v>86</v>
      </c>
      <c r="FO54" s="273">
        <v>6</v>
      </c>
      <c r="FP54" s="273">
        <v>9</v>
      </c>
      <c r="FQ54" s="273">
        <v>8</v>
      </c>
      <c r="FR54" s="273">
        <v>81</v>
      </c>
      <c r="FS54" s="273">
        <v>76</v>
      </c>
      <c r="FT54" s="273">
        <v>78</v>
      </c>
      <c r="FU54" s="273">
        <v>12</v>
      </c>
      <c r="FV54" s="273">
        <v>15</v>
      </c>
      <c r="FW54" s="273">
        <v>14</v>
      </c>
      <c r="FX54" s="273">
        <v>94</v>
      </c>
      <c r="FY54" s="273">
        <v>91</v>
      </c>
      <c r="FZ54" s="273">
        <v>92</v>
      </c>
      <c r="GA54" s="273">
        <v>6</v>
      </c>
      <c r="GB54" s="273">
        <v>17</v>
      </c>
      <c r="GC54" s="273">
        <v>11</v>
      </c>
      <c r="GD54" s="273">
        <v>72</v>
      </c>
      <c r="GE54" s="273">
        <v>73</v>
      </c>
      <c r="GF54" s="273">
        <v>73</v>
      </c>
      <c r="GG54" s="273">
        <v>22</v>
      </c>
      <c r="GH54" s="273">
        <v>10</v>
      </c>
      <c r="GI54" s="273">
        <v>16</v>
      </c>
      <c r="GJ54" s="273">
        <v>94</v>
      </c>
      <c r="GK54" s="273">
        <v>83</v>
      </c>
      <c r="GL54" s="273">
        <v>89</v>
      </c>
      <c r="GM54" s="273">
        <v>7</v>
      </c>
      <c r="GN54" s="273">
        <v>17</v>
      </c>
      <c r="GO54" s="273">
        <v>12</v>
      </c>
      <c r="GP54" s="273">
        <v>74</v>
      </c>
      <c r="GQ54" s="273">
        <v>74</v>
      </c>
      <c r="GR54" s="273">
        <v>74</v>
      </c>
      <c r="GS54" s="273">
        <v>19</v>
      </c>
      <c r="GT54" s="273">
        <v>9</v>
      </c>
      <c r="GU54" s="273">
        <v>14</v>
      </c>
      <c r="GV54" s="273">
        <v>93</v>
      </c>
      <c r="GW54" s="273">
        <v>83</v>
      </c>
      <c r="GX54" s="273">
        <v>88</v>
      </c>
    </row>
    <row r="55" spans="2:206" x14ac:dyDescent="0.35">
      <c r="C55" s="157"/>
      <c r="D55" s="157"/>
      <c r="E55" s="157"/>
      <c r="F55" s="157"/>
      <c r="G55" s="157"/>
      <c r="H55" s="157"/>
      <c r="I55" s="157"/>
      <c r="J55" s="157"/>
      <c r="K55" s="157"/>
      <c r="L55" s="157"/>
      <c r="M55" s="157"/>
      <c r="N55" s="157"/>
      <c r="O55" s="157"/>
      <c r="P55" s="157"/>
      <c r="Q55" s="157"/>
      <c r="R55" s="157"/>
      <c r="S55" s="157"/>
      <c r="T55" s="157"/>
      <c r="U55" s="157"/>
      <c r="V55" s="157"/>
      <c r="W55" s="157"/>
      <c r="X55" s="157"/>
      <c r="Y55" s="157"/>
      <c r="Z55" s="157"/>
      <c r="AA55" s="157"/>
      <c r="AB55" s="157"/>
      <c r="AC55" s="157"/>
      <c r="AD55" s="157"/>
      <c r="AE55" s="157"/>
      <c r="AF55" s="157"/>
      <c r="AG55" s="157"/>
      <c r="AH55" s="157"/>
      <c r="AI55" s="157"/>
      <c r="AJ55" s="157"/>
      <c r="AK55" s="157"/>
      <c r="AL55" s="157"/>
      <c r="AM55" s="157"/>
      <c r="AN55" s="157"/>
      <c r="AO55" s="157"/>
      <c r="AP55" s="157"/>
      <c r="AQ55" s="157"/>
      <c r="AR55" s="157"/>
      <c r="AS55" s="157"/>
      <c r="AT55" s="157"/>
      <c r="AU55" s="157"/>
      <c r="AV55" s="157"/>
      <c r="AW55" s="157"/>
      <c r="AX55" s="157"/>
      <c r="AY55" s="157"/>
      <c r="AZ55" s="157"/>
      <c r="BA55" s="157"/>
      <c r="BB55" s="157"/>
      <c r="BC55" s="157"/>
      <c r="BD55" s="157"/>
      <c r="BE55" s="157"/>
      <c r="BF55" s="157"/>
      <c r="BG55" s="157"/>
      <c r="BH55" s="157"/>
      <c r="BI55" s="157"/>
      <c r="BJ55" s="157"/>
      <c r="BK55" s="157"/>
      <c r="BL55" s="157"/>
      <c r="BM55" s="157"/>
      <c r="BN55" s="157"/>
      <c r="BO55" s="157"/>
      <c r="BP55" s="157"/>
      <c r="BQ55" s="157"/>
      <c r="BR55" s="157"/>
      <c r="BS55" s="157"/>
      <c r="BT55" s="157"/>
      <c r="BU55" s="157"/>
      <c r="BV55" s="157"/>
      <c r="BW55" s="157"/>
      <c r="BX55" s="157"/>
      <c r="BY55" s="157"/>
      <c r="BZ55" s="157"/>
      <c r="CA55" s="157"/>
      <c r="CB55" s="157"/>
      <c r="CC55" s="157"/>
      <c r="CD55" s="157"/>
      <c r="CE55" s="157"/>
      <c r="CF55" s="157"/>
      <c r="CG55" s="157"/>
      <c r="CH55" s="157"/>
      <c r="CI55" s="157"/>
      <c r="CJ55" s="157"/>
      <c r="CK55" s="157"/>
      <c r="CL55" s="157"/>
      <c r="CM55" s="157"/>
      <c r="CN55" s="157"/>
      <c r="CO55" s="157"/>
      <c r="CP55" s="157"/>
      <c r="CQ55" s="157"/>
      <c r="CR55" s="157"/>
      <c r="CS55" s="157"/>
      <c r="CT55" s="157"/>
      <c r="CU55" s="157"/>
      <c r="CV55" s="157"/>
      <c r="CW55" s="157"/>
      <c r="CX55" s="157"/>
      <c r="CY55" s="157"/>
      <c r="CZ55" s="157"/>
      <c r="DA55" s="157"/>
      <c r="DB55" s="157"/>
      <c r="DC55" s="157"/>
      <c r="DD55" s="157"/>
      <c r="DE55" s="157"/>
      <c r="DF55" s="157"/>
      <c r="DG55" s="157"/>
      <c r="DH55" s="157"/>
      <c r="DI55" s="157"/>
      <c r="DJ55" s="157"/>
      <c r="DK55" s="157"/>
      <c r="DL55" s="157"/>
      <c r="DM55" s="157"/>
      <c r="DN55" s="157"/>
      <c r="DO55" s="157"/>
      <c r="DP55" s="157"/>
      <c r="DQ55" s="157"/>
      <c r="DR55" s="157"/>
      <c r="DS55" s="157"/>
      <c r="DT55" s="157"/>
      <c r="DU55" s="157"/>
      <c r="DV55" s="157"/>
      <c r="DW55" s="157"/>
      <c r="DX55" s="157"/>
      <c r="DY55" s="157"/>
      <c r="DZ55" s="157"/>
      <c r="EA55" s="157"/>
      <c r="EB55" s="157"/>
      <c r="EC55" s="157"/>
      <c r="ED55" s="157"/>
      <c r="EE55" s="157"/>
      <c r="EF55" s="157"/>
      <c r="EG55" s="157"/>
      <c r="EH55" s="157"/>
      <c r="EI55" s="157"/>
      <c r="EJ55" s="157"/>
      <c r="EK55" s="157"/>
      <c r="EL55" s="157"/>
      <c r="EM55" s="157"/>
      <c r="EN55" s="157"/>
      <c r="EO55" s="157"/>
      <c r="EP55" s="157"/>
      <c r="EQ55" s="157"/>
      <c r="ER55" s="157"/>
      <c r="ES55" s="157"/>
      <c r="ET55" s="157"/>
      <c r="EU55" s="157"/>
      <c r="EV55" s="157"/>
      <c r="EW55" s="157"/>
      <c r="EX55" s="157"/>
      <c r="EY55" s="157"/>
      <c r="EZ55" s="157"/>
      <c r="FA55" s="157"/>
      <c r="FB55" s="157"/>
      <c r="FC55" s="157"/>
      <c r="FD55" s="157"/>
      <c r="FE55" s="157"/>
      <c r="FF55" s="157"/>
      <c r="FG55" s="157"/>
      <c r="FH55" s="157"/>
      <c r="FI55" s="157"/>
      <c r="FJ55" s="157"/>
      <c r="FK55" s="157"/>
      <c r="FL55" s="157"/>
      <c r="FM55" s="157"/>
      <c r="FN55" s="157"/>
      <c r="FO55" s="157"/>
      <c r="FP55" s="157"/>
      <c r="FQ55" s="157"/>
      <c r="FR55" s="157"/>
      <c r="FS55" s="157"/>
      <c r="FT55" s="157"/>
      <c r="FU55" s="157"/>
      <c r="FV55" s="157"/>
      <c r="FW55" s="157"/>
      <c r="FX55" s="157"/>
      <c r="FY55" s="157"/>
      <c r="FZ55" s="157"/>
      <c r="GA55" s="157"/>
      <c r="GB55" s="157"/>
      <c r="GC55" s="157"/>
      <c r="GD55" s="157"/>
      <c r="GE55" s="157"/>
      <c r="GF55" s="157"/>
      <c r="GG55" s="157"/>
      <c r="GH55" s="157"/>
      <c r="GI55" s="157"/>
      <c r="GJ55" s="157"/>
      <c r="GK55" s="157"/>
      <c r="GL55" s="157"/>
      <c r="GM55" s="157"/>
      <c r="GN55" s="157"/>
      <c r="GO55" s="157"/>
      <c r="GP55" s="157"/>
      <c r="GQ55" s="157"/>
      <c r="GR55" s="157"/>
      <c r="GS55" s="157"/>
      <c r="GT55" s="157"/>
      <c r="GU55" s="157"/>
    </row>
    <row r="56" spans="2:206" x14ac:dyDescent="0.35">
      <c r="C56" s="157"/>
      <c r="D56" s="157"/>
      <c r="E56" s="157"/>
      <c r="F56" s="157"/>
      <c r="G56" s="157"/>
      <c r="H56" s="157"/>
      <c r="I56" s="157"/>
      <c r="J56" s="157"/>
      <c r="K56" s="157"/>
      <c r="L56" s="157"/>
      <c r="M56" s="157"/>
      <c r="N56" s="157"/>
      <c r="O56" s="157"/>
      <c r="P56" s="157"/>
      <c r="Q56" s="157"/>
      <c r="R56" s="157"/>
      <c r="S56" s="157"/>
      <c r="T56" s="157"/>
      <c r="U56" s="157"/>
      <c r="V56" s="157"/>
      <c r="W56" s="157"/>
      <c r="X56" s="157"/>
      <c r="Y56" s="157"/>
      <c r="Z56" s="157"/>
      <c r="AA56" s="157"/>
      <c r="AB56" s="157"/>
      <c r="AC56" s="157"/>
      <c r="AD56" s="157"/>
      <c r="AE56" s="157"/>
      <c r="AF56" s="157"/>
      <c r="AG56" s="157"/>
      <c r="AH56" s="157"/>
      <c r="AI56" s="157"/>
      <c r="AJ56" s="157"/>
      <c r="AK56" s="157"/>
      <c r="AL56" s="157"/>
      <c r="AM56" s="157"/>
      <c r="AN56" s="157"/>
      <c r="AO56" s="157"/>
      <c r="AP56" s="157"/>
      <c r="AQ56" s="157"/>
      <c r="AR56" s="157"/>
      <c r="AS56" s="157"/>
      <c r="AT56" s="157"/>
      <c r="AU56" s="157"/>
      <c r="AV56" s="157"/>
      <c r="AW56" s="157"/>
      <c r="AX56" s="157"/>
      <c r="AY56" s="157"/>
      <c r="AZ56" s="157"/>
      <c r="BA56" s="157"/>
      <c r="BB56" s="157"/>
      <c r="BC56" s="157"/>
      <c r="BD56" s="157"/>
      <c r="BE56" s="157"/>
      <c r="BF56" s="157"/>
      <c r="BG56" s="157"/>
      <c r="BH56" s="157"/>
      <c r="BI56" s="157"/>
      <c r="BJ56" s="157"/>
      <c r="BK56" s="157"/>
      <c r="BL56" s="157"/>
      <c r="BM56" s="157"/>
      <c r="BN56" s="157"/>
      <c r="BO56" s="157"/>
      <c r="BP56" s="157"/>
      <c r="BQ56" s="157"/>
      <c r="BR56" s="157"/>
      <c r="BS56" s="157"/>
      <c r="BT56" s="157"/>
      <c r="BU56" s="157"/>
      <c r="BV56" s="157"/>
      <c r="BW56" s="157"/>
      <c r="BX56" s="157"/>
      <c r="BY56" s="157"/>
      <c r="BZ56" s="157"/>
      <c r="CA56" s="157"/>
      <c r="CB56" s="157"/>
      <c r="CC56" s="157"/>
      <c r="CD56" s="157"/>
      <c r="CE56" s="157"/>
      <c r="CF56" s="157"/>
      <c r="CG56" s="157"/>
      <c r="CH56" s="157"/>
      <c r="CI56" s="157"/>
      <c r="CJ56" s="157"/>
      <c r="CK56" s="157"/>
      <c r="CL56" s="157"/>
      <c r="CM56" s="157"/>
      <c r="CN56" s="157"/>
      <c r="CO56" s="157"/>
      <c r="CP56" s="157"/>
      <c r="CQ56" s="157"/>
      <c r="CR56" s="157"/>
      <c r="CS56" s="157"/>
      <c r="CT56" s="157"/>
      <c r="CU56" s="157"/>
      <c r="CV56" s="157"/>
      <c r="CW56" s="157"/>
      <c r="CX56" s="157"/>
      <c r="CY56" s="157"/>
      <c r="CZ56" s="157"/>
      <c r="DA56" s="157"/>
      <c r="DB56" s="157"/>
      <c r="DC56" s="157"/>
      <c r="DD56" s="157"/>
      <c r="DE56" s="157"/>
      <c r="DF56" s="157"/>
      <c r="DG56" s="157"/>
      <c r="DH56" s="157"/>
      <c r="DI56" s="157"/>
      <c r="DJ56" s="157"/>
      <c r="DK56" s="157"/>
      <c r="DL56" s="157"/>
      <c r="DM56" s="157"/>
      <c r="DN56" s="157"/>
      <c r="DO56" s="157"/>
      <c r="DP56" s="157"/>
      <c r="DQ56" s="157"/>
      <c r="DR56" s="157"/>
      <c r="DS56" s="157"/>
      <c r="DT56" s="157"/>
      <c r="DU56" s="157"/>
      <c r="DV56" s="157"/>
      <c r="DW56" s="157"/>
      <c r="DX56" s="157"/>
      <c r="DY56" s="157"/>
      <c r="DZ56" s="157"/>
      <c r="EA56" s="157"/>
      <c r="EB56" s="157"/>
      <c r="EC56" s="157"/>
      <c r="ED56" s="157"/>
      <c r="EE56" s="157"/>
      <c r="EF56" s="157"/>
      <c r="EG56" s="157"/>
      <c r="EH56" s="157"/>
      <c r="EI56" s="157"/>
      <c r="EJ56" s="157"/>
      <c r="EK56" s="157"/>
      <c r="EL56" s="157"/>
      <c r="EM56" s="157"/>
      <c r="EN56" s="157"/>
      <c r="EO56" s="157"/>
      <c r="EP56" s="157"/>
      <c r="EQ56" s="157"/>
      <c r="ER56" s="157"/>
      <c r="ES56" s="157"/>
      <c r="ET56" s="157"/>
      <c r="EU56" s="157"/>
      <c r="EV56" s="157"/>
      <c r="EW56" s="157"/>
      <c r="EX56" s="157"/>
      <c r="EY56" s="157"/>
      <c r="EZ56" s="157"/>
      <c r="FA56" s="157"/>
      <c r="FB56" s="157"/>
      <c r="FC56" s="157"/>
      <c r="FD56" s="157"/>
      <c r="FE56" s="157"/>
      <c r="FF56" s="157"/>
      <c r="FG56" s="157"/>
      <c r="FH56" s="157"/>
      <c r="FI56" s="157"/>
      <c r="FJ56" s="157"/>
      <c r="FK56" s="157"/>
      <c r="FL56" s="157"/>
      <c r="FM56" s="157"/>
      <c r="FN56" s="157"/>
      <c r="FO56" s="157"/>
      <c r="FP56" s="157"/>
      <c r="FQ56" s="157"/>
      <c r="FR56" s="157"/>
      <c r="FS56" s="157"/>
      <c r="FT56" s="157"/>
      <c r="FU56" s="157"/>
      <c r="FV56" s="157"/>
      <c r="FW56" s="157"/>
      <c r="FX56" s="157"/>
      <c r="FY56" s="157"/>
      <c r="FZ56" s="157"/>
      <c r="GA56" s="157"/>
      <c r="GB56" s="157"/>
      <c r="GC56" s="157"/>
      <c r="GD56" s="157"/>
      <c r="GE56" s="157"/>
      <c r="GF56" s="157"/>
      <c r="GG56" s="157"/>
      <c r="GH56" s="157"/>
      <c r="GI56" s="157"/>
      <c r="GJ56" s="157"/>
      <c r="GK56" s="157"/>
      <c r="GL56" s="157"/>
      <c r="GM56" s="157"/>
      <c r="GN56" s="157"/>
      <c r="GO56" s="157"/>
      <c r="GP56" s="157"/>
      <c r="GQ56" s="157"/>
      <c r="GR56" s="157"/>
      <c r="GS56" s="157"/>
      <c r="GT56" s="157"/>
      <c r="GU56" s="157"/>
    </row>
    <row r="57" spans="2:206" ht="14.25" x14ac:dyDescent="0.45">
      <c r="B57" s="292">
        <v>1</v>
      </c>
      <c r="C57" s="292">
        <v>2</v>
      </c>
      <c r="D57" s="292">
        <v>3</v>
      </c>
      <c r="E57" s="292">
        <v>4</v>
      </c>
      <c r="F57" s="292">
        <v>5</v>
      </c>
      <c r="G57" s="292">
        <v>6</v>
      </c>
      <c r="H57" s="292">
        <v>7</v>
      </c>
      <c r="I57" s="292">
        <v>8</v>
      </c>
      <c r="J57" s="292">
        <v>9</v>
      </c>
      <c r="K57" s="292">
        <v>10</v>
      </c>
      <c r="L57" s="292">
        <v>11</v>
      </c>
      <c r="M57" s="292">
        <v>12</v>
      </c>
      <c r="N57" s="292">
        <v>13</v>
      </c>
      <c r="O57" s="292">
        <v>14</v>
      </c>
      <c r="P57" s="292">
        <v>15</v>
      </c>
      <c r="Q57" s="292">
        <v>16</v>
      </c>
      <c r="R57" s="292">
        <v>17</v>
      </c>
      <c r="S57" s="292">
        <v>18</v>
      </c>
      <c r="T57" s="292">
        <v>19</v>
      </c>
      <c r="U57" s="292">
        <v>20</v>
      </c>
      <c r="V57" s="292">
        <v>21</v>
      </c>
      <c r="W57" s="292">
        <v>22</v>
      </c>
      <c r="X57" s="292">
        <v>23</v>
      </c>
      <c r="Y57" s="292">
        <v>24</v>
      </c>
      <c r="Z57" s="292">
        <v>25</v>
      </c>
      <c r="AA57" s="292">
        <v>26</v>
      </c>
      <c r="AB57" s="292">
        <v>27</v>
      </c>
      <c r="AC57" s="292">
        <v>28</v>
      </c>
      <c r="AD57" s="292">
        <v>29</v>
      </c>
      <c r="AE57" s="292">
        <v>30</v>
      </c>
      <c r="AF57" s="292">
        <v>31</v>
      </c>
      <c r="AG57" s="292">
        <v>32</v>
      </c>
      <c r="AH57" s="292">
        <v>33</v>
      </c>
      <c r="AI57" s="292">
        <v>34</v>
      </c>
      <c r="AJ57" s="292">
        <v>35</v>
      </c>
      <c r="AK57" s="292">
        <v>36</v>
      </c>
      <c r="AL57" s="292">
        <v>37</v>
      </c>
      <c r="AM57" s="292">
        <v>38</v>
      </c>
      <c r="AN57" s="292">
        <v>39</v>
      </c>
      <c r="AO57" s="292">
        <v>40</v>
      </c>
      <c r="AP57" s="292">
        <v>41</v>
      </c>
      <c r="AQ57" s="292">
        <v>42</v>
      </c>
      <c r="AR57" s="292">
        <v>43</v>
      </c>
      <c r="AS57" s="292">
        <v>44</v>
      </c>
      <c r="AT57" s="292">
        <v>45</v>
      </c>
      <c r="AU57" s="292">
        <v>46</v>
      </c>
      <c r="AV57" s="292">
        <v>47</v>
      </c>
      <c r="AW57" s="292">
        <v>48</v>
      </c>
      <c r="AX57" s="292">
        <v>49</v>
      </c>
      <c r="AY57" s="292">
        <v>50</v>
      </c>
      <c r="AZ57" s="292">
        <v>51</v>
      </c>
      <c r="BA57" s="292">
        <v>52</v>
      </c>
      <c r="BB57" s="292">
        <v>53</v>
      </c>
      <c r="BC57" s="292">
        <v>54</v>
      </c>
      <c r="BD57" s="292">
        <v>55</v>
      </c>
      <c r="BE57" s="292">
        <v>56</v>
      </c>
      <c r="BF57" s="292">
        <v>57</v>
      </c>
      <c r="BG57" s="292">
        <v>58</v>
      </c>
      <c r="BH57" s="292">
        <v>59</v>
      </c>
      <c r="BI57" s="292">
        <v>60</v>
      </c>
      <c r="BJ57" s="292">
        <v>61</v>
      </c>
      <c r="BK57" s="292">
        <v>62</v>
      </c>
      <c r="BL57" s="292">
        <v>63</v>
      </c>
      <c r="BM57" s="292">
        <v>64</v>
      </c>
      <c r="BN57" s="292">
        <v>65</v>
      </c>
      <c r="BO57" s="292">
        <v>66</v>
      </c>
      <c r="BP57" s="292">
        <v>67</v>
      </c>
      <c r="BQ57" s="292">
        <v>68</v>
      </c>
      <c r="BR57" s="292">
        <v>69</v>
      </c>
      <c r="BS57" s="292">
        <v>70</v>
      </c>
      <c r="BT57" s="292">
        <v>71</v>
      </c>
      <c r="BU57" s="292">
        <v>72</v>
      </c>
      <c r="BV57" s="292">
        <v>73</v>
      </c>
      <c r="BW57" s="292">
        <v>74</v>
      </c>
      <c r="BX57" s="292">
        <v>75</v>
      </c>
      <c r="BY57" s="292">
        <v>76</v>
      </c>
      <c r="BZ57" s="292">
        <v>77</v>
      </c>
      <c r="CA57" s="292">
        <v>78</v>
      </c>
      <c r="CB57" s="292">
        <v>79</v>
      </c>
      <c r="CC57" s="292">
        <v>80</v>
      </c>
      <c r="CD57" s="292">
        <v>81</v>
      </c>
      <c r="CE57" s="292">
        <v>82</v>
      </c>
      <c r="CF57" s="292">
        <v>83</v>
      </c>
      <c r="CG57" s="292">
        <v>84</v>
      </c>
      <c r="CH57" s="292">
        <v>85</v>
      </c>
      <c r="CI57" s="292">
        <v>86</v>
      </c>
      <c r="CJ57" s="292">
        <v>87</v>
      </c>
      <c r="CK57" s="292">
        <v>88</v>
      </c>
      <c r="CL57" s="292">
        <v>89</v>
      </c>
      <c r="CM57" s="292">
        <v>90</v>
      </c>
      <c r="CN57" s="292">
        <v>91</v>
      </c>
      <c r="CO57" s="292">
        <v>92</v>
      </c>
      <c r="CP57" s="292">
        <v>93</v>
      </c>
      <c r="CQ57" s="292">
        <v>94</v>
      </c>
      <c r="CR57" s="292">
        <v>95</v>
      </c>
      <c r="CS57" s="292">
        <v>96</v>
      </c>
      <c r="CT57" s="292">
        <v>97</v>
      </c>
      <c r="CU57" s="292">
        <v>98</v>
      </c>
      <c r="CV57" s="292">
        <v>99</v>
      </c>
      <c r="CW57" s="292">
        <v>100</v>
      </c>
      <c r="CX57" s="292">
        <v>101</v>
      </c>
      <c r="CY57" s="292">
        <v>102</v>
      </c>
      <c r="CZ57" s="292">
        <v>103</v>
      </c>
      <c r="DA57" s="292">
        <v>104</v>
      </c>
      <c r="DB57" s="292">
        <v>105</v>
      </c>
      <c r="DC57" s="292">
        <v>106</v>
      </c>
      <c r="DD57" s="292">
        <v>107</v>
      </c>
      <c r="DE57" s="292">
        <v>108</v>
      </c>
      <c r="DF57" s="292">
        <v>109</v>
      </c>
      <c r="DG57" s="292">
        <v>110</v>
      </c>
      <c r="DH57" s="292">
        <v>111</v>
      </c>
      <c r="DI57" s="292">
        <v>112</v>
      </c>
      <c r="DJ57" s="292">
        <v>113</v>
      </c>
      <c r="DK57" s="292">
        <v>114</v>
      </c>
      <c r="DL57" s="292">
        <v>115</v>
      </c>
      <c r="DM57" s="292">
        <v>116</v>
      </c>
      <c r="DN57" s="292">
        <v>117</v>
      </c>
      <c r="DO57" s="292">
        <v>118</v>
      </c>
      <c r="DP57" s="292">
        <v>119</v>
      </c>
      <c r="DQ57" s="292">
        <v>120</v>
      </c>
      <c r="DR57" s="292">
        <v>121</v>
      </c>
      <c r="DS57" s="292">
        <v>122</v>
      </c>
      <c r="DT57" s="292">
        <v>123</v>
      </c>
      <c r="DU57" s="292">
        <v>124</v>
      </c>
      <c r="DV57" s="292">
        <v>125</v>
      </c>
      <c r="DW57" s="292">
        <v>126</v>
      </c>
      <c r="DX57" s="292">
        <v>127</v>
      </c>
      <c r="DY57" s="292">
        <v>128</v>
      </c>
      <c r="DZ57" s="292">
        <v>129</v>
      </c>
      <c r="EA57" s="292">
        <v>130</v>
      </c>
      <c r="EB57" s="292">
        <v>131</v>
      </c>
      <c r="EC57" s="292">
        <v>132</v>
      </c>
      <c r="ED57" s="292">
        <v>133</v>
      </c>
      <c r="EE57" s="292">
        <v>134</v>
      </c>
      <c r="EF57" s="292">
        <v>135</v>
      </c>
      <c r="EG57" s="292">
        <v>136</v>
      </c>
      <c r="EH57" s="292">
        <v>137</v>
      </c>
      <c r="EI57" s="292">
        <v>138</v>
      </c>
      <c r="EJ57" s="292">
        <v>139</v>
      </c>
      <c r="EK57" s="292">
        <v>140</v>
      </c>
      <c r="EL57" s="292">
        <v>141</v>
      </c>
      <c r="EM57" s="292">
        <v>142</v>
      </c>
      <c r="EN57" s="292">
        <v>143</v>
      </c>
      <c r="EO57" s="292">
        <v>144</v>
      </c>
      <c r="EP57" s="292">
        <v>145</v>
      </c>
      <c r="EQ57" s="292">
        <v>146</v>
      </c>
      <c r="ER57" s="292">
        <v>147</v>
      </c>
      <c r="ES57" s="292">
        <v>148</v>
      </c>
      <c r="ET57" s="292">
        <v>149</v>
      </c>
      <c r="EU57" s="292">
        <v>150</v>
      </c>
      <c r="EV57" s="292">
        <v>151</v>
      </c>
      <c r="EW57" s="292">
        <v>152</v>
      </c>
      <c r="EX57" s="292">
        <v>153</v>
      </c>
      <c r="EY57" s="292">
        <v>154</v>
      </c>
      <c r="EZ57" s="292">
        <v>155</v>
      </c>
      <c r="FA57" s="292">
        <v>156</v>
      </c>
      <c r="FB57" s="292">
        <v>157</v>
      </c>
      <c r="FC57" s="292">
        <v>158</v>
      </c>
      <c r="FD57" s="292">
        <v>159</v>
      </c>
      <c r="FE57" s="292">
        <v>160</v>
      </c>
      <c r="FF57" s="292">
        <v>161</v>
      </c>
      <c r="FG57" s="292">
        <v>162</v>
      </c>
      <c r="FH57" s="292">
        <v>163</v>
      </c>
      <c r="FI57" s="292">
        <v>164</v>
      </c>
      <c r="FJ57" s="292">
        <v>165</v>
      </c>
      <c r="FK57" s="292">
        <v>166</v>
      </c>
      <c r="FL57" s="292">
        <v>167</v>
      </c>
      <c r="FM57" s="292">
        <v>168</v>
      </c>
      <c r="FN57" s="292">
        <v>169</v>
      </c>
      <c r="FO57" s="292">
        <v>170</v>
      </c>
      <c r="FP57" s="292">
        <v>171</v>
      </c>
      <c r="FQ57" s="292">
        <v>172</v>
      </c>
      <c r="FR57" s="292">
        <v>173</v>
      </c>
      <c r="FS57" s="292">
        <v>174</v>
      </c>
      <c r="FT57" s="292">
        <v>175</v>
      </c>
      <c r="FU57" s="292">
        <v>176</v>
      </c>
      <c r="FV57" s="292">
        <v>177</v>
      </c>
      <c r="FW57" s="292">
        <v>178</v>
      </c>
      <c r="FX57" s="292">
        <v>179</v>
      </c>
      <c r="FY57" s="292">
        <v>180</v>
      </c>
      <c r="FZ57" s="292">
        <v>181</v>
      </c>
      <c r="GA57" s="292">
        <v>182</v>
      </c>
      <c r="GB57" s="292">
        <v>183</v>
      </c>
      <c r="GC57" s="292">
        <v>184</v>
      </c>
      <c r="GD57" s="292">
        <v>185</v>
      </c>
      <c r="GE57" s="292">
        <v>186</v>
      </c>
      <c r="GF57" s="292">
        <v>187</v>
      </c>
      <c r="GG57" s="292">
        <v>188</v>
      </c>
      <c r="GH57" s="292">
        <v>189</v>
      </c>
      <c r="GI57" s="292">
        <v>190</v>
      </c>
      <c r="GJ57" s="292">
        <v>191</v>
      </c>
      <c r="GK57" s="292">
        <v>192</v>
      </c>
      <c r="GL57" s="292">
        <v>193</v>
      </c>
      <c r="GM57" s="292">
        <v>194</v>
      </c>
      <c r="GN57" s="292">
        <v>195</v>
      </c>
      <c r="GO57" s="292">
        <v>196</v>
      </c>
      <c r="GP57" s="292">
        <v>197</v>
      </c>
      <c r="GQ57" s="292">
        <v>198</v>
      </c>
      <c r="GR57" s="292">
        <v>199</v>
      </c>
      <c r="GS57" s="292">
        <v>200</v>
      </c>
      <c r="GT57" s="292">
        <v>201</v>
      </c>
      <c r="GU57" s="292">
        <v>202</v>
      </c>
      <c r="GV57" s="292">
        <v>203</v>
      </c>
      <c r="GW57" s="292">
        <v>204</v>
      </c>
      <c r="GX57" s="292">
        <v>205</v>
      </c>
    </row>
    <row r="58" spans="2:206" x14ac:dyDescent="0.35">
      <c r="C58" s="157"/>
      <c r="D58" s="157"/>
      <c r="E58" s="157"/>
      <c r="F58" s="157"/>
      <c r="G58" s="157"/>
      <c r="H58" s="157"/>
      <c r="I58" s="157"/>
      <c r="J58" s="157"/>
      <c r="K58" s="157"/>
      <c r="L58" s="157"/>
      <c r="M58" s="157"/>
      <c r="N58" s="157"/>
      <c r="O58" s="157"/>
      <c r="P58" s="157"/>
      <c r="Q58" s="157"/>
      <c r="R58" s="157"/>
      <c r="S58" s="157"/>
      <c r="T58" s="157"/>
      <c r="U58" s="157"/>
      <c r="V58" s="157"/>
      <c r="W58" s="157"/>
      <c r="X58" s="157"/>
      <c r="Y58" s="157"/>
      <c r="Z58" s="157"/>
      <c r="AA58" s="157"/>
      <c r="AB58" s="157"/>
      <c r="AC58" s="157"/>
      <c r="AD58" s="157"/>
      <c r="AE58" s="157"/>
      <c r="AF58" s="157"/>
      <c r="AG58" s="157"/>
      <c r="AH58" s="157"/>
      <c r="AI58" s="157"/>
      <c r="AJ58" s="157"/>
      <c r="AK58" s="157"/>
      <c r="AL58" s="157"/>
      <c r="AM58" s="157"/>
      <c r="AN58" s="157"/>
      <c r="AO58" s="157"/>
      <c r="AP58" s="157"/>
      <c r="AQ58" s="157"/>
      <c r="AR58" s="157"/>
      <c r="AS58" s="157"/>
      <c r="AT58" s="157"/>
      <c r="AU58" s="157"/>
      <c r="AV58" s="157"/>
      <c r="AW58" s="157"/>
      <c r="AX58" s="157"/>
      <c r="AY58" s="157"/>
      <c r="AZ58" s="157"/>
      <c r="BA58" s="157"/>
      <c r="BB58" s="157"/>
      <c r="BC58" s="157"/>
      <c r="BD58" s="157"/>
      <c r="BE58" s="157"/>
      <c r="BF58" s="157"/>
      <c r="BG58" s="157"/>
      <c r="BH58" s="157"/>
      <c r="BI58" s="157"/>
      <c r="BJ58" s="157"/>
      <c r="BK58" s="157"/>
      <c r="BL58" s="157"/>
      <c r="BM58" s="157"/>
      <c r="BN58" s="157"/>
      <c r="BO58" s="157"/>
      <c r="BP58" s="157"/>
      <c r="BQ58" s="157"/>
      <c r="BR58" s="157"/>
      <c r="BS58" s="157"/>
      <c r="BT58" s="157"/>
      <c r="BU58" s="157"/>
      <c r="BV58" s="157"/>
      <c r="BW58" s="157"/>
      <c r="BX58" s="157"/>
      <c r="BY58" s="157"/>
      <c r="BZ58" s="157"/>
      <c r="CA58" s="157"/>
      <c r="CB58" s="157"/>
      <c r="CC58" s="157"/>
      <c r="CD58" s="157"/>
      <c r="CE58" s="157"/>
      <c r="CF58" s="157"/>
      <c r="CG58" s="157"/>
      <c r="CH58" s="157"/>
      <c r="CI58" s="157"/>
      <c r="CJ58" s="157"/>
      <c r="CK58" s="157"/>
      <c r="CL58" s="157"/>
      <c r="CM58" s="157"/>
      <c r="CN58" s="157"/>
      <c r="CO58" s="157"/>
      <c r="CP58" s="157"/>
      <c r="CQ58" s="157"/>
      <c r="CR58" s="157"/>
      <c r="CS58" s="157"/>
      <c r="CT58" s="157"/>
      <c r="CU58" s="157"/>
      <c r="CV58" s="157"/>
      <c r="CW58" s="157"/>
      <c r="CX58" s="157"/>
      <c r="CY58" s="157"/>
      <c r="CZ58" s="157"/>
      <c r="DA58" s="157"/>
      <c r="DB58" s="157"/>
      <c r="DC58" s="157"/>
      <c r="DD58" s="157"/>
      <c r="DE58" s="157"/>
      <c r="DF58" s="157"/>
      <c r="DG58" s="157"/>
      <c r="DH58" s="157"/>
      <c r="DI58" s="157"/>
      <c r="DJ58" s="157"/>
      <c r="DK58" s="157"/>
      <c r="DL58" s="157"/>
      <c r="DM58" s="157"/>
      <c r="DN58" s="157"/>
      <c r="DO58" s="157"/>
      <c r="DP58" s="157"/>
      <c r="DQ58" s="157"/>
      <c r="DR58" s="157"/>
      <c r="DS58" s="157"/>
      <c r="DT58" s="157"/>
      <c r="DU58" s="157"/>
      <c r="DV58" s="157"/>
      <c r="DW58" s="157"/>
      <c r="DX58" s="157"/>
      <c r="DY58" s="157"/>
      <c r="DZ58" s="157"/>
      <c r="EA58" s="157"/>
      <c r="EB58" s="157"/>
      <c r="EC58" s="157"/>
      <c r="ED58" s="157"/>
      <c r="EE58" s="157"/>
      <c r="EF58" s="157"/>
      <c r="EG58" s="157"/>
      <c r="EH58" s="157"/>
      <c r="EI58" s="157"/>
      <c r="EJ58" s="157"/>
      <c r="EK58" s="157"/>
      <c r="EL58" s="157"/>
      <c r="EM58" s="157"/>
      <c r="EN58" s="157"/>
      <c r="EO58" s="157"/>
      <c r="EP58" s="157"/>
      <c r="EQ58" s="157"/>
      <c r="ER58" s="157"/>
      <c r="ES58" s="157"/>
      <c r="ET58" s="157"/>
      <c r="EU58" s="157"/>
      <c r="EV58" s="157"/>
      <c r="EW58" s="157"/>
      <c r="EX58" s="157"/>
      <c r="EY58" s="157"/>
      <c r="EZ58" s="157"/>
      <c r="FA58" s="157"/>
      <c r="FB58" s="157"/>
      <c r="FC58" s="157"/>
      <c r="FD58" s="157"/>
      <c r="FE58" s="157"/>
      <c r="FF58" s="157"/>
      <c r="FG58" s="157"/>
      <c r="FH58" s="157"/>
      <c r="FI58" s="157"/>
      <c r="FJ58" s="157"/>
      <c r="FK58" s="157"/>
      <c r="FL58" s="157"/>
      <c r="FM58" s="157"/>
      <c r="FN58" s="157"/>
      <c r="FO58" s="157"/>
      <c r="FP58" s="157"/>
      <c r="FQ58" s="157"/>
      <c r="FR58" s="157"/>
      <c r="FS58" s="157"/>
      <c r="FT58" s="157"/>
      <c r="FU58" s="157"/>
      <c r="FV58" s="157"/>
      <c r="FW58" s="157"/>
      <c r="FX58" s="157"/>
      <c r="FY58" s="157"/>
      <c r="FZ58" s="157"/>
      <c r="GA58" s="157"/>
      <c r="GB58" s="157"/>
      <c r="GC58" s="157"/>
      <c r="GD58" s="157"/>
      <c r="GE58" s="157"/>
      <c r="GF58" s="157"/>
      <c r="GG58" s="157"/>
      <c r="GH58" s="157"/>
      <c r="GI58" s="157"/>
      <c r="GJ58" s="157"/>
      <c r="GK58" s="157"/>
      <c r="GL58" s="157"/>
      <c r="GM58" s="157"/>
      <c r="GN58" s="157"/>
      <c r="GO58" s="157"/>
      <c r="GP58" s="157"/>
      <c r="GQ58" s="157"/>
      <c r="GR58" s="157"/>
      <c r="GS58" s="157"/>
      <c r="GT58" s="157"/>
      <c r="GU58" s="157"/>
    </row>
    <row r="59" spans="2:206" x14ac:dyDescent="0.35">
      <c r="C59" s="157"/>
      <c r="D59" s="157"/>
      <c r="E59" s="157"/>
      <c r="F59" s="157"/>
      <c r="G59" s="157"/>
      <c r="H59" s="157"/>
      <c r="I59" s="157"/>
      <c r="J59" s="157"/>
      <c r="K59" s="157"/>
      <c r="L59" s="157"/>
      <c r="M59" s="157"/>
      <c r="N59" s="157"/>
      <c r="O59" s="157"/>
      <c r="P59" s="157"/>
      <c r="Q59" s="157"/>
      <c r="R59" s="157"/>
      <c r="S59" s="157"/>
      <c r="T59" s="157"/>
      <c r="U59" s="157"/>
      <c r="V59" s="157"/>
      <c r="W59" s="157"/>
      <c r="X59" s="157"/>
      <c r="Y59" s="157"/>
      <c r="Z59" s="157"/>
      <c r="AA59" s="157"/>
      <c r="AB59" s="157"/>
      <c r="AC59" s="157"/>
      <c r="AD59" s="157"/>
      <c r="AE59" s="157"/>
      <c r="AF59" s="157"/>
      <c r="AG59" s="157"/>
      <c r="AH59" s="157"/>
      <c r="AI59" s="157"/>
      <c r="AJ59" s="157"/>
      <c r="AK59" s="157"/>
      <c r="AL59" s="157"/>
      <c r="AM59" s="157"/>
      <c r="AN59" s="157"/>
      <c r="AO59" s="157"/>
      <c r="AP59" s="157"/>
      <c r="AQ59" s="157"/>
      <c r="AR59" s="157"/>
      <c r="AS59" s="157"/>
      <c r="AT59" s="157"/>
      <c r="AU59" s="157"/>
      <c r="AV59" s="157"/>
      <c r="AW59" s="157"/>
      <c r="AX59" s="157"/>
      <c r="AY59" s="157"/>
      <c r="AZ59" s="157"/>
      <c r="BA59" s="157"/>
      <c r="BB59" s="157"/>
      <c r="BC59" s="157"/>
      <c r="BD59" s="157"/>
      <c r="BE59" s="157"/>
      <c r="BF59" s="157"/>
      <c r="BG59" s="157"/>
      <c r="BH59" s="157"/>
      <c r="BI59" s="157"/>
      <c r="BJ59" s="157"/>
      <c r="BK59" s="157"/>
      <c r="BL59" s="157"/>
      <c r="BM59" s="157"/>
      <c r="BN59" s="157"/>
      <c r="BO59" s="157"/>
      <c r="BP59" s="157"/>
      <c r="BQ59" s="157"/>
      <c r="BR59" s="157"/>
      <c r="BS59" s="157"/>
      <c r="BT59" s="157"/>
      <c r="BU59" s="157"/>
      <c r="BV59" s="157"/>
      <c r="BW59" s="157"/>
      <c r="BX59" s="157"/>
      <c r="BY59" s="157"/>
      <c r="BZ59" s="157"/>
      <c r="CA59" s="157"/>
      <c r="CB59" s="157"/>
      <c r="CC59" s="157"/>
      <c r="CD59" s="157"/>
      <c r="CE59" s="157"/>
      <c r="CF59" s="157"/>
      <c r="CG59" s="157"/>
      <c r="CH59" s="157"/>
      <c r="CI59" s="157"/>
      <c r="CJ59" s="157"/>
      <c r="CK59" s="157"/>
      <c r="CL59" s="157"/>
      <c r="CM59" s="157"/>
      <c r="CN59" s="157"/>
      <c r="CO59" s="157"/>
      <c r="CP59" s="157"/>
      <c r="CQ59" s="157"/>
      <c r="CR59" s="157"/>
      <c r="CS59" s="157"/>
      <c r="CT59" s="157"/>
      <c r="CU59" s="157"/>
      <c r="CV59" s="157"/>
      <c r="CW59" s="157"/>
      <c r="CX59" s="157"/>
      <c r="CY59" s="157"/>
      <c r="CZ59" s="157"/>
      <c r="DA59" s="157"/>
      <c r="DB59" s="157"/>
      <c r="DC59" s="157"/>
      <c r="DD59" s="157"/>
      <c r="DE59" s="157"/>
      <c r="DF59" s="157"/>
      <c r="DG59" s="157"/>
      <c r="DH59" s="157"/>
      <c r="DI59" s="157"/>
      <c r="DJ59" s="157"/>
      <c r="DK59" s="157"/>
      <c r="DL59" s="157"/>
      <c r="DM59" s="157"/>
      <c r="DN59" s="157"/>
      <c r="DO59" s="157"/>
      <c r="DP59" s="157"/>
      <c r="DQ59" s="157"/>
      <c r="DR59" s="157"/>
      <c r="DS59" s="157"/>
      <c r="DT59" s="157"/>
      <c r="DU59" s="157"/>
      <c r="DV59" s="157"/>
      <c r="DW59" s="157"/>
      <c r="DX59" s="157"/>
      <c r="DY59" s="157"/>
      <c r="DZ59" s="157"/>
      <c r="EA59" s="157"/>
      <c r="EB59" s="157"/>
      <c r="EC59" s="157"/>
      <c r="ED59" s="157"/>
      <c r="EE59" s="157"/>
      <c r="EF59" s="157"/>
      <c r="EG59" s="157"/>
      <c r="EH59" s="157"/>
      <c r="EI59" s="157"/>
      <c r="EJ59" s="157"/>
      <c r="EK59" s="157"/>
      <c r="EL59" s="157"/>
      <c r="EM59" s="157"/>
      <c r="EN59" s="157"/>
      <c r="EO59" s="157"/>
      <c r="EP59" s="157"/>
      <c r="EQ59" s="157"/>
      <c r="ER59" s="157"/>
      <c r="ES59" s="157"/>
      <c r="ET59" s="157"/>
      <c r="EU59" s="157"/>
      <c r="EV59" s="157"/>
      <c r="EW59" s="157"/>
      <c r="EX59" s="157"/>
      <c r="EY59" s="157"/>
      <c r="EZ59" s="157"/>
      <c r="FA59" s="157"/>
      <c r="FB59" s="157"/>
      <c r="FC59" s="157"/>
      <c r="FD59" s="157"/>
      <c r="FE59" s="157"/>
      <c r="FF59" s="157"/>
      <c r="FG59" s="157"/>
      <c r="FH59" s="157"/>
      <c r="FI59" s="157"/>
      <c r="FJ59" s="157"/>
      <c r="FK59" s="157"/>
      <c r="FL59" s="157"/>
      <c r="FM59" s="157"/>
      <c r="FN59" s="157"/>
      <c r="FO59" s="157"/>
      <c r="FP59" s="157"/>
      <c r="FQ59" s="157"/>
      <c r="FR59" s="157"/>
      <c r="FS59" s="157"/>
      <c r="FT59" s="157"/>
      <c r="FU59" s="157"/>
      <c r="FV59" s="157"/>
      <c r="FW59" s="157"/>
      <c r="FX59" s="157"/>
      <c r="FY59" s="157"/>
      <c r="FZ59" s="157"/>
      <c r="GA59" s="157"/>
      <c r="GB59" s="157"/>
      <c r="GC59" s="157"/>
      <c r="GD59" s="157"/>
      <c r="GE59" s="157"/>
      <c r="GF59" s="157"/>
      <c r="GG59" s="157"/>
      <c r="GH59" s="157"/>
      <c r="GI59" s="157"/>
      <c r="GJ59" s="157"/>
      <c r="GK59" s="157"/>
      <c r="GL59" s="157"/>
      <c r="GM59" s="157"/>
      <c r="GN59" s="157"/>
      <c r="GO59" s="157"/>
      <c r="GP59" s="157"/>
      <c r="GQ59" s="157"/>
      <c r="GR59" s="157"/>
      <c r="GS59" s="157"/>
      <c r="GT59" s="157"/>
      <c r="GU59" s="157"/>
    </row>
  </sheetData>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X59"/>
  <sheetViews>
    <sheetView topLeftCell="A37" workbookViewId="0">
      <selection activeCell="C51" sqref="C51:GX54"/>
    </sheetView>
  </sheetViews>
  <sheetFormatPr defaultRowHeight="12.75" x14ac:dyDescent="0.35"/>
  <cols>
    <col min="2" max="2" width="27.3984375" bestFit="1" customWidth="1"/>
  </cols>
  <sheetData>
    <row r="1" spans="1:206" ht="15" x14ac:dyDescent="0.4">
      <c r="A1" s="159" t="s">
        <v>193</v>
      </c>
    </row>
    <row r="2" spans="1:206" x14ac:dyDescent="0.35">
      <c r="A2" s="157" t="s">
        <v>183</v>
      </c>
      <c r="B2" t="s">
        <v>183</v>
      </c>
      <c r="C2" t="s">
        <v>540</v>
      </c>
      <c r="O2" t="s">
        <v>541</v>
      </c>
      <c r="AA2" t="s">
        <v>542</v>
      </c>
      <c r="AM2" t="s">
        <v>543</v>
      </c>
      <c r="AY2" t="s">
        <v>544</v>
      </c>
      <c r="BK2" t="s">
        <v>545</v>
      </c>
      <c r="BW2" t="s">
        <v>546</v>
      </c>
      <c r="CI2" t="s">
        <v>547</v>
      </c>
      <c r="CU2" t="s">
        <v>548</v>
      </c>
      <c r="DG2" t="s">
        <v>549</v>
      </c>
      <c r="DS2" t="s">
        <v>550</v>
      </c>
      <c r="EE2" t="s">
        <v>551</v>
      </c>
      <c r="EQ2" t="s">
        <v>552</v>
      </c>
      <c r="FC2" t="s">
        <v>553</v>
      </c>
      <c r="FO2" t="s">
        <v>554</v>
      </c>
      <c r="GA2" t="s">
        <v>555</v>
      </c>
      <c r="GM2" t="s">
        <v>556</v>
      </c>
    </row>
    <row r="3" spans="1:206" x14ac:dyDescent="0.35">
      <c r="C3" t="s">
        <v>198</v>
      </c>
      <c r="F3" t="s">
        <v>557</v>
      </c>
      <c r="I3" t="s">
        <v>558</v>
      </c>
      <c r="L3" t="s">
        <v>523</v>
      </c>
      <c r="O3" t="s">
        <v>198</v>
      </c>
      <c r="R3" t="s">
        <v>557</v>
      </c>
      <c r="U3" t="s">
        <v>558</v>
      </c>
      <c r="X3" t="s">
        <v>523</v>
      </c>
      <c r="AA3" t="s">
        <v>198</v>
      </c>
      <c r="AD3" t="s">
        <v>557</v>
      </c>
      <c r="AG3" t="s">
        <v>558</v>
      </c>
      <c r="AJ3" t="s">
        <v>523</v>
      </c>
      <c r="AM3" t="s">
        <v>198</v>
      </c>
      <c r="AP3" t="s">
        <v>557</v>
      </c>
      <c r="AS3" t="s">
        <v>558</v>
      </c>
      <c r="AV3" t="s">
        <v>523</v>
      </c>
      <c r="AY3" t="s">
        <v>198</v>
      </c>
      <c r="BB3" t="s">
        <v>557</v>
      </c>
      <c r="BE3" t="s">
        <v>558</v>
      </c>
      <c r="BH3" t="s">
        <v>523</v>
      </c>
      <c r="BK3" t="s">
        <v>198</v>
      </c>
      <c r="BN3" t="s">
        <v>557</v>
      </c>
      <c r="BQ3" t="s">
        <v>558</v>
      </c>
      <c r="BT3" t="s">
        <v>523</v>
      </c>
      <c r="BW3" t="s">
        <v>198</v>
      </c>
      <c r="BZ3" t="s">
        <v>557</v>
      </c>
      <c r="CC3" t="s">
        <v>558</v>
      </c>
      <c r="CF3" t="s">
        <v>523</v>
      </c>
      <c r="CI3" t="s">
        <v>198</v>
      </c>
      <c r="CL3" t="s">
        <v>557</v>
      </c>
      <c r="CO3" t="s">
        <v>558</v>
      </c>
      <c r="CR3" t="s">
        <v>523</v>
      </c>
      <c r="CU3" t="s">
        <v>198</v>
      </c>
      <c r="CX3" t="s">
        <v>557</v>
      </c>
      <c r="DA3" t="s">
        <v>558</v>
      </c>
      <c r="DD3" t="s">
        <v>523</v>
      </c>
      <c r="DG3" t="s">
        <v>198</v>
      </c>
      <c r="DJ3" t="s">
        <v>557</v>
      </c>
      <c r="DM3" t="s">
        <v>558</v>
      </c>
      <c r="DP3" t="s">
        <v>523</v>
      </c>
      <c r="DS3" t="s">
        <v>198</v>
      </c>
      <c r="DV3" t="s">
        <v>557</v>
      </c>
      <c r="DY3" t="s">
        <v>558</v>
      </c>
      <c r="EB3" t="s">
        <v>523</v>
      </c>
      <c r="EE3" t="s">
        <v>198</v>
      </c>
      <c r="EH3" t="s">
        <v>557</v>
      </c>
      <c r="EK3" t="s">
        <v>558</v>
      </c>
      <c r="EN3" t="s">
        <v>523</v>
      </c>
      <c r="EQ3" t="s">
        <v>198</v>
      </c>
      <c r="ET3" t="s">
        <v>557</v>
      </c>
      <c r="EW3" t="s">
        <v>558</v>
      </c>
      <c r="EZ3" t="s">
        <v>523</v>
      </c>
      <c r="FC3" t="s">
        <v>198</v>
      </c>
      <c r="FF3" t="s">
        <v>557</v>
      </c>
      <c r="FI3" t="s">
        <v>558</v>
      </c>
      <c r="FL3" t="s">
        <v>523</v>
      </c>
      <c r="FO3" t="s">
        <v>198</v>
      </c>
      <c r="FR3" t="s">
        <v>557</v>
      </c>
      <c r="FU3" t="s">
        <v>558</v>
      </c>
      <c r="FX3" t="s">
        <v>523</v>
      </c>
      <c r="GA3" t="s">
        <v>198</v>
      </c>
      <c r="GD3" t="s">
        <v>557</v>
      </c>
      <c r="GG3" t="s">
        <v>558</v>
      </c>
      <c r="GJ3" t="s">
        <v>523</v>
      </c>
      <c r="GM3" t="s">
        <v>198</v>
      </c>
      <c r="GP3" t="s">
        <v>557</v>
      </c>
      <c r="GS3" t="s">
        <v>558</v>
      </c>
      <c r="GV3" t="s">
        <v>523</v>
      </c>
    </row>
    <row r="4" spans="1:206" x14ac:dyDescent="0.35">
      <c r="C4" t="s">
        <v>528</v>
      </c>
      <c r="F4" t="s">
        <v>528</v>
      </c>
      <c r="I4" t="s">
        <v>528</v>
      </c>
      <c r="O4" t="s">
        <v>528</v>
      </c>
      <c r="R4" t="s">
        <v>528</v>
      </c>
      <c r="U4" t="s">
        <v>528</v>
      </c>
      <c r="AA4" t="s">
        <v>528</v>
      </c>
      <c r="AD4" t="s">
        <v>528</v>
      </c>
      <c r="AG4" t="s">
        <v>528</v>
      </c>
      <c r="AM4" t="s">
        <v>528</v>
      </c>
      <c r="AP4" t="s">
        <v>528</v>
      </c>
      <c r="AS4" t="s">
        <v>528</v>
      </c>
      <c r="AY4" t="s">
        <v>528</v>
      </c>
      <c r="BB4" t="s">
        <v>528</v>
      </c>
      <c r="BE4" t="s">
        <v>528</v>
      </c>
      <c r="BK4" t="s">
        <v>528</v>
      </c>
      <c r="BN4" t="s">
        <v>528</v>
      </c>
      <c r="BQ4" t="s">
        <v>528</v>
      </c>
      <c r="BW4" t="s">
        <v>528</v>
      </c>
      <c r="BZ4" t="s">
        <v>528</v>
      </c>
      <c r="CC4" t="s">
        <v>528</v>
      </c>
      <c r="CI4" t="s">
        <v>528</v>
      </c>
      <c r="CL4" t="s">
        <v>528</v>
      </c>
      <c r="CO4" t="s">
        <v>528</v>
      </c>
      <c r="CU4" t="s">
        <v>528</v>
      </c>
      <c r="CX4" t="s">
        <v>528</v>
      </c>
      <c r="DA4" t="s">
        <v>528</v>
      </c>
      <c r="DG4" t="s">
        <v>528</v>
      </c>
      <c r="DJ4" t="s">
        <v>528</v>
      </c>
      <c r="DM4" t="s">
        <v>528</v>
      </c>
      <c r="DS4" t="s">
        <v>528</v>
      </c>
      <c r="DV4" t="s">
        <v>528</v>
      </c>
      <c r="DY4" t="s">
        <v>528</v>
      </c>
      <c r="EE4" t="s">
        <v>528</v>
      </c>
      <c r="EH4" t="s">
        <v>528</v>
      </c>
      <c r="EK4" t="s">
        <v>528</v>
      </c>
      <c r="EQ4" t="s">
        <v>528</v>
      </c>
      <c r="ET4" t="s">
        <v>528</v>
      </c>
      <c r="EW4" t="s">
        <v>528</v>
      </c>
      <c r="FC4" t="s">
        <v>528</v>
      </c>
      <c r="FF4" t="s">
        <v>528</v>
      </c>
      <c r="FI4" t="s">
        <v>528</v>
      </c>
      <c r="FO4" t="s">
        <v>528</v>
      </c>
      <c r="FR4" t="s">
        <v>528</v>
      </c>
      <c r="FU4" t="s">
        <v>528</v>
      </c>
      <c r="GA4" t="s">
        <v>528</v>
      </c>
      <c r="GD4" t="s">
        <v>528</v>
      </c>
      <c r="GG4" t="s">
        <v>528</v>
      </c>
      <c r="GM4" t="s">
        <v>528</v>
      </c>
      <c r="GP4" t="s">
        <v>528</v>
      </c>
      <c r="GS4" t="s">
        <v>528</v>
      </c>
    </row>
    <row r="5" spans="1:206" x14ac:dyDescent="0.35">
      <c r="C5" s="273" t="s">
        <v>412</v>
      </c>
      <c r="D5" s="274" t="s">
        <v>184</v>
      </c>
      <c r="E5" s="275" t="s">
        <v>236</v>
      </c>
      <c r="F5" s="273" t="s">
        <v>412</v>
      </c>
      <c r="G5" s="274" t="s">
        <v>184</v>
      </c>
      <c r="H5" s="275" t="s">
        <v>236</v>
      </c>
      <c r="I5" s="273" t="s">
        <v>412</v>
      </c>
      <c r="J5" s="274" t="s">
        <v>184</v>
      </c>
      <c r="K5" s="275" t="s">
        <v>236</v>
      </c>
      <c r="L5" s="273" t="s">
        <v>412</v>
      </c>
      <c r="M5" s="274" t="s">
        <v>184</v>
      </c>
      <c r="N5" s="275" t="s">
        <v>236</v>
      </c>
      <c r="O5" s="273" t="s">
        <v>412</v>
      </c>
      <c r="P5" s="274" t="s">
        <v>184</v>
      </c>
      <c r="Q5" s="275" t="s">
        <v>236</v>
      </c>
      <c r="R5" s="273" t="s">
        <v>412</v>
      </c>
      <c r="S5" s="274" t="s">
        <v>184</v>
      </c>
      <c r="T5" s="275" t="s">
        <v>236</v>
      </c>
      <c r="U5" s="273" t="s">
        <v>412</v>
      </c>
      <c r="V5" s="274" t="s">
        <v>184</v>
      </c>
      <c r="W5" s="275" t="s">
        <v>236</v>
      </c>
      <c r="X5" s="273" t="s">
        <v>412</v>
      </c>
      <c r="Y5" s="274" t="s">
        <v>184</v>
      </c>
      <c r="Z5" s="275" t="s">
        <v>236</v>
      </c>
      <c r="AA5" s="273" t="s">
        <v>412</v>
      </c>
      <c r="AB5" s="274" t="s">
        <v>184</v>
      </c>
      <c r="AC5" s="275" t="s">
        <v>236</v>
      </c>
      <c r="AD5" s="273" t="s">
        <v>412</v>
      </c>
      <c r="AE5" s="274" t="s">
        <v>184</v>
      </c>
      <c r="AF5" s="275" t="s">
        <v>236</v>
      </c>
      <c r="AG5" s="273" t="s">
        <v>412</v>
      </c>
      <c r="AH5" s="274" t="s">
        <v>184</v>
      </c>
      <c r="AI5" s="275" t="s">
        <v>236</v>
      </c>
      <c r="AJ5" s="273" t="s">
        <v>412</v>
      </c>
      <c r="AK5" s="274" t="s">
        <v>184</v>
      </c>
      <c r="AL5" s="275" t="s">
        <v>236</v>
      </c>
      <c r="AM5" s="273" t="s">
        <v>412</v>
      </c>
      <c r="AN5" s="274" t="s">
        <v>184</v>
      </c>
      <c r="AO5" s="275" t="s">
        <v>236</v>
      </c>
      <c r="AP5" s="273" t="s">
        <v>412</v>
      </c>
      <c r="AQ5" s="274" t="s">
        <v>184</v>
      </c>
      <c r="AR5" s="275" t="s">
        <v>236</v>
      </c>
      <c r="AS5" s="273" t="s">
        <v>412</v>
      </c>
      <c r="AT5" s="274" t="s">
        <v>184</v>
      </c>
      <c r="AU5" s="275" t="s">
        <v>236</v>
      </c>
      <c r="AV5" s="273" t="s">
        <v>412</v>
      </c>
      <c r="AW5" s="274" t="s">
        <v>184</v>
      </c>
      <c r="AX5" s="275" t="s">
        <v>236</v>
      </c>
      <c r="AY5" s="273" t="s">
        <v>412</v>
      </c>
      <c r="AZ5" s="274" t="s">
        <v>184</v>
      </c>
      <c r="BA5" s="275" t="s">
        <v>236</v>
      </c>
      <c r="BB5" s="273" t="s">
        <v>412</v>
      </c>
      <c r="BC5" s="274" t="s">
        <v>184</v>
      </c>
      <c r="BD5" s="275" t="s">
        <v>236</v>
      </c>
      <c r="BE5" s="273" t="s">
        <v>412</v>
      </c>
      <c r="BF5" s="274" t="s">
        <v>184</v>
      </c>
      <c r="BG5" s="275" t="s">
        <v>236</v>
      </c>
      <c r="BH5" s="273" t="s">
        <v>412</v>
      </c>
      <c r="BI5" s="274" t="s">
        <v>184</v>
      </c>
      <c r="BJ5" s="275" t="s">
        <v>236</v>
      </c>
      <c r="BK5" s="273" t="s">
        <v>412</v>
      </c>
      <c r="BL5" s="274" t="s">
        <v>184</v>
      </c>
      <c r="BM5" s="275" t="s">
        <v>236</v>
      </c>
      <c r="BN5" s="273" t="s">
        <v>412</v>
      </c>
      <c r="BO5" s="274" t="s">
        <v>184</v>
      </c>
      <c r="BP5" s="275" t="s">
        <v>236</v>
      </c>
      <c r="BQ5" s="273" t="s">
        <v>412</v>
      </c>
      <c r="BR5" s="274" t="s">
        <v>184</v>
      </c>
      <c r="BS5" s="275" t="s">
        <v>236</v>
      </c>
      <c r="BT5" s="273" t="s">
        <v>412</v>
      </c>
      <c r="BU5" s="274" t="s">
        <v>184</v>
      </c>
      <c r="BV5" s="275" t="s">
        <v>236</v>
      </c>
      <c r="BW5" s="273" t="s">
        <v>412</v>
      </c>
      <c r="BX5" s="274" t="s">
        <v>184</v>
      </c>
      <c r="BY5" s="275" t="s">
        <v>236</v>
      </c>
      <c r="BZ5" s="273" t="s">
        <v>412</v>
      </c>
      <c r="CA5" s="274" t="s">
        <v>184</v>
      </c>
      <c r="CB5" s="275" t="s">
        <v>236</v>
      </c>
      <c r="CC5" s="273" t="s">
        <v>412</v>
      </c>
      <c r="CD5" s="274" t="s">
        <v>184</v>
      </c>
      <c r="CE5" s="275" t="s">
        <v>236</v>
      </c>
      <c r="CF5" s="273" t="s">
        <v>412</v>
      </c>
      <c r="CG5" s="274" t="s">
        <v>184</v>
      </c>
      <c r="CH5" s="275" t="s">
        <v>236</v>
      </c>
      <c r="CI5" s="273" t="s">
        <v>412</v>
      </c>
      <c r="CJ5" s="274" t="s">
        <v>184</v>
      </c>
      <c r="CK5" s="275" t="s">
        <v>236</v>
      </c>
      <c r="CL5" s="273" t="s">
        <v>412</v>
      </c>
      <c r="CM5" s="274" t="s">
        <v>184</v>
      </c>
      <c r="CN5" s="275" t="s">
        <v>236</v>
      </c>
      <c r="CO5" s="273" t="s">
        <v>412</v>
      </c>
      <c r="CP5" s="274" t="s">
        <v>184</v>
      </c>
      <c r="CQ5" s="275" t="s">
        <v>236</v>
      </c>
      <c r="CR5" s="273" t="s">
        <v>412</v>
      </c>
      <c r="CS5" s="274" t="s">
        <v>184</v>
      </c>
      <c r="CT5" s="275" t="s">
        <v>236</v>
      </c>
      <c r="CU5" s="273" t="s">
        <v>412</v>
      </c>
      <c r="CV5" s="274" t="s">
        <v>184</v>
      </c>
      <c r="CW5" s="275" t="s">
        <v>236</v>
      </c>
      <c r="CX5" s="273" t="s">
        <v>412</v>
      </c>
      <c r="CY5" s="274" t="s">
        <v>184</v>
      </c>
      <c r="CZ5" s="275" t="s">
        <v>236</v>
      </c>
      <c r="DA5" s="273" t="s">
        <v>412</v>
      </c>
      <c r="DB5" s="274" t="s">
        <v>184</v>
      </c>
      <c r="DC5" s="275" t="s">
        <v>236</v>
      </c>
      <c r="DD5" s="273" t="s">
        <v>412</v>
      </c>
      <c r="DE5" s="274" t="s">
        <v>184</v>
      </c>
      <c r="DF5" s="275" t="s">
        <v>236</v>
      </c>
      <c r="DG5" s="273" t="s">
        <v>412</v>
      </c>
      <c r="DH5" s="274" t="s">
        <v>184</v>
      </c>
      <c r="DI5" s="275" t="s">
        <v>236</v>
      </c>
      <c r="DJ5" s="273" t="s">
        <v>412</v>
      </c>
      <c r="DK5" s="274" t="s">
        <v>184</v>
      </c>
      <c r="DL5" s="275" t="s">
        <v>236</v>
      </c>
      <c r="DM5" s="273" t="s">
        <v>412</v>
      </c>
      <c r="DN5" s="274" t="s">
        <v>184</v>
      </c>
      <c r="DO5" s="275" t="s">
        <v>236</v>
      </c>
      <c r="DP5" s="273" t="s">
        <v>412</v>
      </c>
      <c r="DQ5" s="274" t="s">
        <v>184</v>
      </c>
      <c r="DR5" s="275" t="s">
        <v>236</v>
      </c>
      <c r="DS5" s="273" t="s">
        <v>412</v>
      </c>
      <c r="DT5" s="274" t="s">
        <v>184</v>
      </c>
      <c r="DU5" s="275" t="s">
        <v>236</v>
      </c>
      <c r="DV5" s="273" t="s">
        <v>412</v>
      </c>
      <c r="DW5" s="274" t="s">
        <v>184</v>
      </c>
      <c r="DX5" s="275" t="s">
        <v>236</v>
      </c>
      <c r="DY5" s="273" t="s">
        <v>412</v>
      </c>
      <c r="DZ5" s="274" t="s">
        <v>184</v>
      </c>
      <c r="EA5" s="275" t="s">
        <v>236</v>
      </c>
      <c r="EB5" s="273" t="s">
        <v>412</v>
      </c>
      <c r="EC5" s="274" t="s">
        <v>184</v>
      </c>
      <c r="ED5" s="275" t="s">
        <v>236</v>
      </c>
      <c r="EE5" s="273" t="s">
        <v>412</v>
      </c>
      <c r="EF5" s="274" t="s">
        <v>184</v>
      </c>
      <c r="EG5" s="275" t="s">
        <v>236</v>
      </c>
      <c r="EH5" s="273" t="s">
        <v>412</v>
      </c>
      <c r="EI5" s="274" t="s">
        <v>184</v>
      </c>
      <c r="EJ5" s="275" t="s">
        <v>236</v>
      </c>
      <c r="EK5" s="273" t="s">
        <v>412</v>
      </c>
      <c r="EL5" s="274" t="s">
        <v>184</v>
      </c>
      <c r="EM5" s="275" t="s">
        <v>236</v>
      </c>
      <c r="EN5" s="273" t="s">
        <v>412</v>
      </c>
      <c r="EO5" s="274" t="s">
        <v>184</v>
      </c>
      <c r="EP5" s="275" t="s">
        <v>236</v>
      </c>
      <c r="EQ5" s="273" t="s">
        <v>412</v>
      </c>
      <c r="ER5" s="274" t="s">
        <v>184</v>
      </c>
      <c r="ES5" s="275" t="s">
        <v>236</v>
      </c>
      <c r="ET5" s="273" t="s">
        <v>412</v>
      </c>
      <c r="EU5" s="274" t="s">
        <v>184</v>
      </c>
      <c r="EV5" s="275" t="s">
        <v>236</v>
      </c>
      <c r="EW5" s="273" t="s">
        <v>412</v>
      </c>
      <c r="EX5" s="274" t="s">
        <v>184</v>
      </c>
      <c r="EY5" s="275" t="s">
        <v>236</v>
      </c>
      <c r="EZ5" s="273" t="s">
        <v>412</v>
      </c>
      <c r="FA5" s="274" t="s">
        <v>184</v>
      </c>
      <c r="FB5" s="275" t="s">
        <v>236</v>
      </c>
      <c r="FC5" s="273" t="s">
        <v>412</v>
      </c>
      <c r="FD5" s="274" t="s">
        <v>184</v>
      </c>
      <c r="FE5" s="275" t="s">
        <v>236</v>
      </c>
      <c r="FF5" s="273" t="s">
        <v>412</v>
      </c>
      <c r="FG5" s="274" t="s">
        <v>184</v>
      </c>
      <c r="FH5" s="275" t="s">
        <v>236</v>
      </c>
      <c r="FI5" s="273" t="s">
        <v>412</v>
      </c>
      <c r="FJ5" s="274" t="s">
        <v>184</v>
      </c>
      <c r="FK5" s="275" t="s">
        <v>236</v>
      </c>
      <c r="FL5" s="273" t="s">
        <v>412</v>
      </c>
      <c r="FM5" s="274" t="s">
        <v>184</v>
      </c>
      <c r="FN5" s="275" t="s">
        <v>236</v>
      </c>
      <c r="FO5" s="273" t="s">
        <v>412</v>
      </c>
      <c r="FP5" s="274" t="s">
        <v>184</v>
      </c>
      <c r="FQ5" s="275" t="s">
        <v>236</v>
      </c>
      <c r="FR5" s="273" t="s">
        <v>412</v>
      </c>
      <c r="FS5" s="274" t="s">
        <v>184</v>
      </c>
      <c r="FT5" s="275" t="s">
        <v>236</v>
      </c>
      <c r="FU5" s="273" t="s">
        <v>412</v>
      </c>
      <c r="FV5" s="274" t="s">
        <v>184</v>
      </c>
      <c r="FW5" s="275" t="s">
        <v>236</v>
      </c>
      <c r="FX5" s="273" t="s">
        <v>412</v>
      </c>
      <c r="FY5" s="274" t="s">
        <v>184</v>
      </c>
      <c r="FZ5" s="275" t="s">
        <v>236</v>
      </c>
      <c r="GA5" s="273" t="s">
        <v>412</v>
      </c>
      <c r="GB5" s="274" t="s">
        <v>184</v>
      </c>
      <c r="GC5" s="275" t="s">
        <v>236</v>
      </c>
      <c r="GD5" s="273" t="s">
        <v>412</v>
      </c>
      <c r="GE5" s="274" t="s">
        <v>184</v>
      </c>
      <c r="GF5" s="275" t="s">
        <v>236</v>
      </c>
      <c r="GG5" s="273" t="s">
        <v>412</v>
      </c>
      <c r="GH5" s="274" t="s">
        <v>184</v>
      </c>
      <c r="GI5" s="275" t="s">
        <v>236</v>
      </c>
      <c r="GJ5" s="273" t="s">
        <v>412</v>
      </c>
      <c r="GK5" s="274" t="s">
        <v>184</v>
      </c>
      <c r="GL5" s="275" t="s">
        <v>236</v>
      </c>
      <c r="GM5" s="273" t="s">
        <v>412</v>
      </c>
      <c r="GN5" s="274" t="s">
        <v>184</v>
      </c>
      <c r="GO5" s="275" t="s">
        <v>236</v>
      </c>
      <c r="GP5" s="273" t="s">
        <v>412</v>
      </c>
      <c r="GQ5" s="274" t="s">
        <v>184</v>
      </c>
      <c r="GR5" s="275" t="s">
        <v>236</v>
      </c>
      <c r="GS5" s="273" t="s">
        <v>412</v>
      </c>
      <c r="GT5" s="274" t="s">
        <v>184</v>
      </c>
      <c r="GU5" s="275" t="s">
        <v>236</v>
      </c>
      <c r="GV5" s="273" t="s">
        <v>412</v>
      </c>
      <c r="GW5" s="274" t="s">
        <v>184</v>
      </c>
      <c r="GX5" s="275" t="s">
        <v>236</v>
      </c>
    </row>
    <row r="6" spans="1:206" x14ac:dyDescent="0.35">
      <c r="C6" s="273" t="s">
        <v>185</v>
      </c>
      <c r="D6" s="274" t="s">
        <v>185</v>
      </c>
      <c r="E6" s="275" t="s">
        <v>185</v>
      </c>
      <c r="F6" s="273" t="s">
        <v>185</v>
      </c>
      <c r="G6" s="274" t="s">
        <v>185</v>
      </c>
      <c r="H6" s="275" t="s">
        <v>185</v>
      </c>
      <c r="I6" s="273" t="s">
        <v>185</v>
      </c>
      <c r="J6" s="274" t="s">
        <v>185</v>
      </c>
      <c r="K6" s="275" t="s">
        <v>185</v>
      </c>
      <c r="L6" s="273" t="s">
        <v>185</v>
      </c>
      <c r="M6" s="274" t="s">
        <v>185</v>
      </c>
      <c r="N6" s="275" t="s">
        <v>185</v>
      </c>
      <c r="O6" s="273" t="s">
        <v>185</v>
      </c>
      <c r="P6" s="274" t="s">
        <v>185</v>
      </c>
      <c r="Q6" s="275" t="s">
        <v>185</v>
      </c>
      <c r="R6" s="273" t="s">
        <v>185</v>
      </c>
      <c r="S6" s="274" t="s">
        <v>185</v>
      </c>
      <c r="T6" s="275" t="s">
        <v>185</v>
      </c>
      <c r="U6" s="273" t="s">
        <v>185</v>
      </c>
      <c r="V6" s="274" t="s">
        <v>185</v>
      </c>
      <c r="W6" s="275" t="s">
        <v>185</v>
      </c>
      <c r="X6" s="273" t="s">
        <v>185</v>
      </c>
      <c r="Y6" s="274" t="s">
        <v>185</v>
      </c>
      <c r="Z6" s="275" t="s">
        <v>185</v>
      </c>
      <c r="AA6" s="273" t="s">
        <v>185</v>
      </c>
      <c r="AB6" s="274" t="s">
        <v>185</v>
      </c>
      <c r="AC6" s="275" t="s">
        <v>185</v>
      </c>
      <c r="AD6" s="273" t="s">
        <v>185</v>
      </c>
      <c r="AE6" s="274" t="s">
        <v>185</v>
      </c>
      <c r="AF6" s="275" t="s">
        <v>185</v>
      </c>
      <c r="AG6" s="273" t="s">
        <v>185</v>
      </c>
      <c r="AH6" s="274" t="s">
        <v>185</v>
      </c>
      <c r="AI6" s="275" t="s">
        <v>185</v>
      </c>
      <c r="AJ6" s="273" t="s">
        <v>185</v>
      </c>
      <c r="AK6" s="274" t="s">
        <v>185</v>
      </c>
      <c r="AL6" s="275" t="s">
        <v>185</v>
      </c>
      <c r="AM6" s="273" t="s">
        <v>185</v>
      </c>
      <c r="AN6" s="274" t="s">
        <v>185</v>
      </c>
      <c r="AO6" s="275" t="s">
        <v>185</v>
      </c>
      <c r="AP6" s="273" t="s">
        <v>185</v>
      </c>
      <c r="AQ6" s="274" t="s">
        <v>185</v>
      </c>
      <c r="AR6" s="275" t="s">
        <v>185</v>
      </c>
      <c r="AS6" s="273" t="s">
        <v>185</v>
      </c>
      <c r="AT6" s="274" t="s">
        <v>185</v>
      </c>
      <c r="AU6" s="275" t="s">
        <v>185</v>
      </c>
      <c r="AV6" s="273" t="s">
        <v>185</v>
      </c>
      <c r="AW6" s="274" t="s">
        <v>185</v>
      </c>
      <c r="AX6" s="275" t="s">
        <v>185</v>
      </c>
      <c r="AY6" s="273" t="s">
        <v>185</v>
      </c>
      <c r="AZ6" s="274" t="s">
        <v>185</v>
      </c>
      <c r="BA6" s="275" t="s">
        <v>185</v>
      </c>
      <c r="BB6" s="273" t="s">
        <v>185</v>
      </c>
      <c r="BC6" s="274" t="s">
        <v>185</v>
      </c>
      <c r="BD6" s="275" t="s">
        <v>185</v>
      </c>
      <c r="BE6" s="273" t="s">
        <v>185</v>
      </c>
      <c r="BF6" s="274" t="s">
        <v>185</v>
      </c>
      <c r="BG6" s="275" t="s">
        <v>185</v>
      </c>
      <c r="BH6" s="273" t="s">
        <v>185</v>
      </c>
      <c r="BI6" s="274" t="s">
        <v>185</v>
      </c>
      <c r="BJ6" s="275" t="s">
        <v>185</v>
      </c>
      <c r="BK6" s="273" t="s">
        <v>185</v>
      </c>
      <c r="BL6" s="274" t="s">
        <v>185</v>
      </c>
      <c r="BM6" s="275" t="s">
        <v>185</v>
      </c>
      <c r="BN6" s="273" t="s">
        <v>185</v>
      </c>
      <c r="BO6" s="274" t="s">
        <v>185</v>
      </c>
      <c r="BP6" s="275" t="s">
        <v>185</v>
      </c>
      <c r="BQ6" s="273" t="s">
        <v>185</v>
      </c>
      <c r="BR6" s="274" t="s">
        <v>185</v>
      </c>
      <c r="BS6" s="275" t="s">
        <v>185</v>
      </c>
      <c r="BT6" s="273" t="s">
        <v>185</v>
      </c>
      <c r="BU6" s="274" t="s">
        <v>185</v>
      </c>
      <c r="BV6" s="275" t="s">
        <v>185</v>
      </c>
      <c r="BW6" s="273" t="s">
        <v>185</v>
      </c>
      <c r="BX6" s="274" t="s">
        <v>185</v>
      </c>
      <c r="BY6" s="275" t="s">
        <v>185</v>
      </c>
      <c r="BZ6" s="273" t="s">
        <v>185</v>
      </c>
      <c r="CA6" s="274" t="s">
        <v>185</v>
      </c>
      <c r="CB6" s="275" t="s">
        <v>185</v>
      </c>
      <c r="CC6" s="273" t="s">
        <v>185</v>
      </c>
      <c r="CD6" s="274" t="s">
        <v>185</v>
      </c>
      <c r="CE6" s="275" t="s">
        <v>185</v>
      </c>
      <c r="CF6" s="273" t="s">
        <v>185</v>
      </c>
      <c r="CG6" s="274" t="s">
        <v>185</v>
      </c>
      <c r="CH6" s="275" t="s">
        <v>185</v>
      </c>
      <c r="CI6" s="273" t="s">
        <v>185</v>
      </c>
      <c r="CJ6" s="274" t="s">
        <v>185</v>
      </c>
      <c r="CK6" s="275" t="s">
        <v>185</v>
      </c>
      <c r="CL6" s="273" t="s">
        <v>185</v>
      </c>
      <c r="CM6" s="274" t="s">
        <v>185</v>
      </c>
      <c r="CN6" s="275" t="s">
        <v>185</v>
      </c>
      <c r="CO6" s="273" t="s">
        <v>185</v>
      </c>
      <c r="CP6" s="274" t="s">
        <v>185</v>
      </c>
      <c r="CQ6" s="275" t="s">
        <v>185</v>
      </c>
      <c r="CR6" s="273" t="s">
        <v>185</v>
      </c>
      <c r="CS6" s="274" t="s">
        <v>185</v>
      </c>
      <c r="CT6" s="275" t="s">
        <v>185</v>
      </c>
      <c r="CU6" s="273" t="s">
        <v>185</v>
      </c>
      <c r="CV6" s="274" t="s">
        <v>185</v>
      </c>
      <c r="CW6" s="275" t="s">
        <v>185</v>
      </c>
      <c r="CX6" s="273" t="s">
        <v>185</v>
      </c>
      <c r="CY6" s="274" t="s">
        <v>185</v>
      </c>
      <c r="CZ6" s="275" t="s">
        <v>185</v>
      </c>
      <c r="DA6" s="273" t="s">
        <v>185</v>
      </c>
      <c r="DB6" s="274" t="s">
        <v>185</v>
      </c>
      <c r="DC6" s="275" t="s">
        <v>185</v>
      </c>
      <c r="DD6" s="273" t="s">
        <v>185</v>
      </c>
      <c r="DE6" s="274" t="s">
        <v>185</v>
      </c>
      <c r="DF6" s="275" t="s">
        <v>185</v>
      </c>
      <c r="DG6" s="273" t="s">
        <v>185</v>
      </c>
      <c r="DH6" s="274" t="s">
        <v>185</v>
      </c>
      <c r="DI6" s="275" t="s">
        <v>185</v>
      </c>
      <c r="DJ6" s="273" t="s">
        <v>185</v>
      </c>
      <c r="DK6" s="274" t="s">
        <v>185</v>
      </c>
      <c r="DL6" s="275" t="s">
        <v>185</v>
      </c>
      <c r="DM6" s="273" t="s">
        <v>185</v>
      </c>
      <c r="DN6" s="274" t="s">
        <v>185</v>
      </c>
      <c r="DO6" s="275" t="s">
        <v>185</v>
      </c>
      <c r="DP6" s="273" t="s">
        <v>185</v>
      </c>
      <c r="DQ6" s="274" t="s">
        <v>185</v>
      </c>
      <c r="DR6" s="275" t="s">
        <v>185</v>
      </c>
      <c r="DS6" s="273" t="s">
        <v>185</v>
      </c>
      <c r="DT6" s="274" t="s">
        <v>185</v>
      </c>
      <c r="DU6" s="275" t="s">
        <v>185</v>
      </c>
      <c r="DV6" s="273" t="s">
        <v>185</v>
      </c>
      <c r="DW6" s="274" t="s">
        <v>185</v>
      </c>
      <c r="DX6" s="275" t="s">
        <v>185</v>
      </c>
      <c r="DY6" s="273" t="s">
        <v>185</v>
      </c>
      <c r="DZ6" s="274" t="s">
        <v>185</v>
      </c>
      <c r="EA6" s="275" t="s">
        <v>185</v>
      </c>
      <c r="EB6" s="273" t="s">
        <v>185</v>
      </c>
      <c r="EC6" s="274" t="s">
        <v>185</v>
      </c>
      <c r="ED6" s="275" t="s">
        <v>185</v>
      </c>
      <c r="EE6" s="273" t="s">
        <v>185</v>
      </c>
      <c r="EF6" s="274" t="s">
        <v>185</v>
      </c>
      <c r="EG6" s="275" t="s">
        <v>185</v>
      </c>
      <c r="EH6" s="273" t="s">
        <v>185</v>
      </c>
      <c r="EI6" s="274" t="s">
        <v>185</v>
      </c>
      <c r="EJ6" s="275" t="s">
        <v>185</v>
      </c>
      <c r="EK6" s="273" t="s">
        <v>185</v>
      </c>
      <c r="EL6" s="274" t="s">
        <v>185</v>
      </c>
      <c r="EM6" s="275" t="s">
        <v>185</v>
      </c>
      <c r="EN6" s="273" t="s">
        <v>185</v>
      </c>
      <c r="EO6" s="274" t="s">
        <v>185</v>
      </c>
      <c r="EP6" s="275" t="s">
        <v>185</v>
      </c>
      <c r="EQ6" s="273" t="s">
        <v>185</v>
      </c>
      <c r="ER6" s="274" t="s">
        <v>185</v>
      </c>
      <c r="ES6" s="275" t="s">
        <v>185</v>
      </c>
      <c r="ET6" s="273" t="s">
        <v>185</v>
      </c>
      <c r="EU6" s="274" t="s">
        <v>185</v>
      </c>
      <c r="EV6" s="275" t="s">
        <v>185</v>
      </c>
      <c r="EW6" s="273" t="s">
        <v>185</v>
      </c>
      <c r="EX6" s="274" t="s">
        <v>185</v>
      </c>
      <c r="EY6" s="275" t="s">
        <v>185</v>
      </c>
      <c r="EZ6" s="273" t="s">
        <v>185</v>
      </c>
      <c r="FA6" s="274" t="s">
        <v>185</v>
      </c>
      <c r="FB6" s="275" t="s">
        <v>185</v>
      </c>
      <c r="FC6" s="273" t="s">
        <v>185</v>
      </c>
      <c r="FD6" s="274" t="s">
        <v>185</v>
      </c>
      <c r="FE6" s="275" t="s">
        <v>185</v>
      </c>
      <c r="FF6" s="273" t="s">
        <v>185</v>
      </c>
      <c r="FG6" s="274" t="s">
        <v>185</v>
      </c>
      <c r="FH6" s="275" t="s">
        <v>185</v>
      </c>
      <c r="FI6" s="273" t="s">
        <v>185</v>
      </c>
      <c r="FJ6" s="274" t="s">
        <v>185</v>
      </c>
      <c r="FK6" s="275" t="s">
        <v>185</v>
      </c>
      <c r="FL6" s="273" t="s">
        <v>185</v>
      </c>
      <c r="FM6" s="274" t="s">
        <v>185</v>
      </c>
      <c r="FN6" s="275" t="s">
        <v>185</v>
      </c>
      <c r="FO6" s="273" t="s">
        <v>185</v>
      </c>
      <c r="FP6" s="274" t="s">
        <v>185</v>
      </c>
      <c r="FQ6" s="275" t="s">
        <v>185</v>
      </c>
      <c r="FR6" s="273" t="s">
        <v>185</v>
      </c>
      <c r="FS6" s="274" t="s">
        <v>185</v>
      </c>
      <c r="FT6" s="275" t="s">
        <v>185</v>
      </c>
      <c r="FU6" s="273" t="s">
        <v>185</v>
      </c>
      <c r="FV6" s="274" t="s">
        <v>185</v>
      </c>
      <c r="FW6" s="275" t="s">
        <v>185</v>
      </c>
      <c r="FX6" s="273" t="s">
        <v>185</v>
      </c>
      <c r="FY6" s="274" t="s">
        <v>185</v>
      </c>
      <c r="FZ6" s="275" t="s">
        <v>185</v>
      </c>
      <c r="GA6" s="273" t="s">
        <v>185</v>
      </c>
      <c r="GB6" s="274" t="s">
        <v>185</v>
      </c>
      <c r="GC6" s="275" t="s">
        <v>185</v>
      </c>
      <c r="GD6" s="273" t="s">
        <v>185</v>
      </c>
      <c r="GE6" s="274" t="s">
        <v>185</v>
      </c>
      <c r="GF6" s="275" t="s">
        <v>185</v>
      </c>
      <c r="GG6" s="273" t="s">
        <v>185</v>
      </c>
      <c r="GH6" s="274" t="s">
        <v>185</v>
      </c>
      <c r="GI6" s="275" t="s">
        <v>185</v>
      </c>
      <c r="GJ6" s="273" t="s">
        <v>185</v>
      </c>
      <c r="GK6" s="274" t="s">
        <v>185</v>
      </c>
      <c r="GL6" s="275" t="s">
        <v>185</v>
      </c>
      <c r="GM6" s="273" t="s">
        <v>185</v>
      </c>
      <c r="GN6" s="274" t="s">
        <v>185</v>
      </c>
      <c r="GO6" s="275" t="s">
        <v>185</v>
      </c>
      <c r="GP6" s="273" t="s">
        <v>185</v>
      </c>
      <c r="GQ6" s="274" t="s">
        <v>185</v>
      </c>
      <c r="GR6" s="275" t="s">
        <v>185</v>
      </c>
      <c r="GS6" s="273" t="s">
        <v>185</v>
      </c>
      <c r="GT6" s="274" t="s">
        <v>185</v>
      </c>
      <c r="GU6" s="275" t="s">
        <v>185</v>
      </c>
      <c r="GV6" s="273" t="s">
        <v>185</v>
      </c>
      <c r="GW6" s="274" t="s">
        <v>185</v>
      </c>
      <c r="GX6" s="275" t="s">
        <v>185</v>
      </c>
    </row>
    <row r="7" spans="1:206" x14ac:dyDescent="0.35">
      <c r="A7" t="s">
        <v>186</v>
      </c>
      <c r="B7" t="s">
        <v>216</v>
      </c>
      <c r="C7" s="273">
        <v>11</v>
      </c>
      <c r="D7" s="273">
        <v>22</v>
      </c>
      <c r="E7" s="273">
        <v>17</v>
      </c>
      <c r="F7" s="273">
        <v>63</v>
      </c>
      <c r="G7" s="273">
        <v>62</v>
      </c>
      <c r="H7" s="273">
        <v>63</v>
      </c>
      <c r="I7" s="273">
        <v>25</v>
      </c>
      <c r="J7" s="273">
        <v>16</v>
      </c>
      <c r="K7" s="273">
        <v>20</v>
      </c>
      <c r="L7" s="273">
        <v>89</v>
      </c>
      <c r="M7" s="273">
        <v>78</v>
      </c>
      <c r="N7" s="273">
        <v>83</v>
      </c>
      <c r="O7" s="273">
        <v>13</v>
      </c>
      <c r="P7" s="273">
        <v>24</v>
      </c>
      <c r="Q7" s="273">
        <v>19</v>
      </c>
      <c r="R7" s="273">
        <v>64</v>
      </c>
      <c r="S7" s="273">
        <v>61</v>
      </c>
      <c r="T7" s="273">
        <v>62</v>
      </c>
      <c r="U7" s="273">
        <v>23</v>
      </c>
      <c r="V7" s="273">
        <v>15</v>
      </c>
      <c r="W7" s="273">
        <v>19</v>
      </c>
      <c r="X7" s="273">
        <v>87</v>
      </c>
      <c r="Y7" s="273">
        <v>76</v>
      </c>
      <c r="Z7" s="273">
        <v>81</v>
      </c>
      <c r="AA7" s="273">
        <v>14</v>
      </c>
      <c r="AB7" s="273">
        <v>25</v>
      </c>
      <c r="AC7" s="273">
        <v>19</v>
      </c>
      <c r="AD7" s="273">
        <v>68</v>
      </c>
      <c r="AE7" s="273">
        <v>63</v>
      </c>
      <c r="AF7" s="273">
        <v>65</v>
      </c>
      <c r="AG7" s="273">
        <v>18</v>
      </c>
      <c r="AH7" s="273">
        <v>12</v>
      </c>
      <c r="AI7" s="273">
        <v>15</v>
      </c>
      <c r="AJ7" s="273">
        <v>86</v>
      </c>
      <c r="AK7" s="273">
        <v>75</v>
      </c>
      <c r="AL7" s="273">
        <v>81</v>
      </c>
      <c r="AM7" s="273">
        <v>7</v>
      </c>
      <c r="AN7" s="273">
        <v>16</v>
      </c>
      <c r="AO7" s="273">
        <v>12</v>
      </c>
      <c r="AP7" s="273">
        <v>71</v>
      </c>
      <c r="AQ7" s="273">
        <v>71</v>
      </c>
      <c r="AR7" s="273">
        <v>71</v>
      </c>
      <c r="AS7" s="273">
        <v>22</v>
      </c>
      <c r="AT7" s="273">
        <v>13</v>
      </c>
      <c r="AU7" s="273">
        <v>17</v>
      </c>
      <c r="AV7" s="273">
        <v>93</v>
      </c>
      <c r="AW7" s="273">
        <v>84</v>
      </c>
      <c r="AX7" s="273">
        <v>88</v>
      </c>
      <c r="AY7" s="273">
        <v>8</v>
      </c>
      <c r="AZ7" s="273">
        <v>16</v>
      </c>
      <c r="BA7" s="273">
        <v>12</v>
      </c>
      <c r="BB7" s="273">
        <v>72</v>
      </c>
      <c r="BC7" s="273">
        <v>71</v>
      </c>
      <c r="BD7" s="273">
        <v>71</v>
      </c>
      <c r="BE7" s="273">
        <v>20</v>
      </c>
      <c r="BF7" s="273">
        <v>13</v>
      </c>
      <c r="BG7" s="273">
        <v>17</v>
      </c>
      <c r="BH7" s="273">
        <v>92</v>
      </c>
      <c r="BI7" s="273">
        <v>84</v>
      </c>
      <c r="BJ7" s="273">
        <v>88</v>
      </c>
      <c r="BK7" s="273">
        <v>10</v>
      </c>
      <c r="BL7" s="273">
        <v>19</v>
      </c>
      <c r="BM7" s="273">
        <v>15</v>
      </c>
      <c r="BN7" s="273">
        <v>71</v>
      </c>
      <c r="BO7" s="273">
        <v>68</v>
      </c>
      <c r="BP7" s="273">
        <v>70</v>
      </c>
      <c r="BQ7" s="273">
        <v>19</v>
      </c>
      <c r="BR7" s="273">
        <v>12</v>
      </c>
      <c r="BS7" s="273">
        <v>15</v>
      </c>
      <c r="BT7" s="273">
        <v>90</v>
      </c>
      <c r="BU7" s="273">
        <v>81</v>
      </c>
      <c r="BV7" s="273">
        <v>85</v>
      </c>
      <c r="BW7" s="273">
        <v>9</v>
      </c>
      <c r="BX7" s="273">
        <v>19</v>
      </c>
      <c r="BY7" s="273">
        <v>14</v>
      </c>
      <c r="BZ7" s="273">
        <v>72</v>
      </c>
      <c r="CA7" s="273">
        <v>70</v>
      </c>
      <c r="CB7" s="273">
        <v>71</v>
      </c>
      <c r="CC7" s="273">
        <v>19</v>
      </c>
      <c r="CD7" s="273">
        <v>11</v>
      </c>
      <c r="CE7" s="273">
        <v>15</v>
      </c>
      <c r="CF7" s="273">
        <v>91</v>
      </c>
      <c r="CG7" s="273">
        <v>81</v>
      </c>
      <c r="CH7" s="273">
        <v>86</v>
      </c>
      <c r="CI7" s="273">
        <v>8</v>
      </c>
      <c r="CJ7" s="273">
        <v>17</v>
      </c>
      <c r="CK7" s="273">
        <v>13</v>
      </c>
      <c r="CL7" s="273">
        <v>74</v>
      </c>
      <c r="CM7" s="273">
        <v>72</v>
      </c>
      <c r="CN7" s="273">
        <v>73</v>
      </c>
      <c r="CO7" s="273">
        <v>18</v>
      </c>
      <c r="CP7" s="273">
        <v>11</v>
      </c>
      <c r="CQ7" s="273">
        <v>14</v>
      </c>
      <c r="CR7" s="273">
        <v>92</v>
      </c>
      <c r="CS7" s="273">
        <v>83</v>
      </c>
      <c r="CT7" s="273">
        <v>87</v>
      </c>
      <c r="CU7" s="273">
        <v>19</v>
      </c>
      <c r="CV7" s="273">
        <v>31</v>
      </c>
      <c r="CW7" s="273">
        <v>25</v>
      </c>
      <c r="CX7" s="273">
        <v>60</v>
      </c>
      <c r="CY7" s="273">
        <v>53</v>
      </c>
      <c r="CZ7" s="273">
        <v>56</v>
      </c>
      <c r="DA7" s="273">
        <v>21</v>
      </c>
      <c r="DB7" s="273">
        <v>16</v>
      </c>
      <c r="DC7" s="273">
        <v>18</v>
      </c>
      <c r="DD7" s="273">
        <v>81</v>
      </c>
      <c r="DE7" s="273">
        <v>69</v>
      </c>
      <c r="DF7" s="273">
        <v>75</v>
      </c>
      <c r="DG7" s="273">
        <v>21</v>
      </c>
      <c r="DH7" s="273">
        <v>34</v>
      </c>
      <c r="DI7" s="273">
        <v>28</v>
      </c>
      <c r="DJ7" s="273">
        <v>64</v>
      </c>
      <c r="DK7" s="273">
        <v>56</v>
      </c>
      <c r="DL7" s="273">
        <v>60</v>
      </c>
      <c r="DM7" s="273">
        <v>15</v>
      </c>
      <c r="DN7" s="273">
        <v>10</v>
      </c>
      <c r="DO7" s="273">
        <v>12</v>
      </c>
      <c r="DP7" s="273">
        <v>79</v>
      </c>
      <c r="DQ7" s="273">
        <v>66</v>
      </c>
      <c r="DR7" s="273">
        <v>72</v>
      </c>
      <c r="DS7" s="273">
        <v>18</v>
      </c>
      <c r="DT7" s="273">
        <v>28</v>
      </c>
      <c r="DU7" s="273">
        <v>23</v>
      </c>
      <c r="DV7" s="273">
        <v>66</v>
      </c>
      <c r="DW7" s="273">
        <v>57</v>
      </c>
      <c r="DX7" s="273">
        <v>61</v>
      </c>
      <c r="DY7" s="273">
        <v>15</v>
      </c>
      <c r="DZ7" s="273">
        <v>15</v>
      </c>
      <c r="EA7" s="273">
        <v>15</v>
      </c>
      <c r="EB7" s="273">
        <v>82</v>
      </c>
      <c r="EC7" s="273">
        <v>72</v>
      </c>
      <c r="ED7" s="273">
        <v>77</v>
      </c>
      <c r="EE7" s="273">
        <v>18</v>
      </c>
      <c r="EF7" s="273">
        <v>28</v>
      </c>
      <c r="EG7" s="273">
        <v>23</v>
      </c>
      <c r="EH7" s="273">
        <v>69</v>
      </c>
      <c r="EI7" s="273">
        <v>60</v>
      </c>
      <c r="EJ7" s="273">
        <v>64</v>
      </c>
      <c r="EK7" s="273">
        <v>13</v>
      </c>
      <c r="EL7" s="273">
        <v>13</v>
      </c>
      <c r="EM7" s="273">
        <v>13</v>
      </c>
      <c r="EN7" s="273">
        <v>82</v>
      </c>
      <c r="EO7" s="273">
        <v>72</v>
      </c>
      <c r="EP7" s="273">
        <v>77</v>
      </c>
      <c r="EQ7" s="273">
        <v>14</v>
      </c>
      <c r="ER7" s="273">
        <v>25</v>
      </c>
      <c r="ES7" s="273">
        <v>20</v>
      </c>
      <c r="ET7" s="273">
        <v>72</v>
      </c>
      <c r="EU7" s="273">
        <v>65</v>
      </c>
      <c r="EV7" s="273">
        <v>68</v>
      </c>
      <c r="EW7" s="273">
        <v>14</v>
      </c>
      <c r="EX7" s="273">
        <v>10</v>
      </c>
      <c r="EY7" s="273">
        <v>12</v>
      </c>
      <c r="EZ7" s="273">
        <v>86</v>
      </c>
      <c r="FA7" s="273">
        <v>75</v>
      </c>
      <c r="FB7" s="273">
        <v>80</v>
      </c>
      <c r="FC7" s="273">
        <v>15</v>
      </c>
      <c r="FD7" s="273">
        <v>25</v>
      </c>
      <c r="FE7" s="273">
        <v>20</v>
      </c>
      <c r="FF7" s="273">
        <v>73</v>
      </c>
      <c r="FG7" s="273">
        <v>64</v>
      </c>
      <c r="FH7" s="273">
        <v>69</v>
      </c>
      <c r="FI7" s="273">
        <v>12</v>
      </c>
      <c r="FJ7" s="273">
        <v>10</v>
      </c>
      <c r="FK7" s="273">
        <v>11</v>
      </c>
      <c r="FL7" s="273">
        <v>85</v>
      </c>
      <c r="FM7" s="273">
        <v>75</v>
      </c>
      <c r="FN7" s="273">
        <v>80</v>
      </c>
      <c r="FO7" s="273">
        <v>9</v>
      </c>
      <c r="FP7" s="273">
        <v>13</v>
      </c>
      <c r="FQ7" s="273">
        <v>11</v>
      </c>
      <c r="FR7" s="273">
        <v>79</v>
      </c>
      <c r="FS7" s="273">
        <v>73</v>
      </c>
      <c r="FT7" s="273">
        <v>76</v>
      </c>
      <c r="FU7" s="273">
        <v>12</v>
      </c>
      <c r="FV7" s="273">
        <v>14</v>
      </c>
      <c r="FW7" s="273">
        <v>13</v>
      </c>
      <c r="FX7" s="273">
        <v>91</v>
      </c>
      <c r="FY7" s="273">
        <v>87</v>
      </c>
      <c r="FZ7" s="273">
        <v>89</v>
      </c>
      <c r="GA7" s="273">
        <v>8</v>
      </c>
      <c r="GB7" s="273">
        <v>22</v>
      </c>
      <c r="GC7" s="273">
        <v>15</v>
      </c>
      <c r="GD7" s="273">
        <v>74</v>
      </c>
      <c r="GE7" s="273">
        <v>70</v>
      </c>
      <c r="GF7" s="273">
        <v>72</v>
      </c>
      <c r="GG7" s="273">
        <v>18</v>
      </c>
      <c r="GH7" s="273">
        <v>8</v>
      </c>
      <c r="GI7" s="273">
        <v>13</v>
      </c>
      <c r="GJ7" s="273">
        <v>92</v>
      </c>
      <c r="GK7" s="273">
        <v>78</v>
      </c>
      <c r="GL7" s="273">
        <v>85</v>
      </c>
      <c r="GM7" s="273">
        <v>10</v>
      </c>
      <c r="GN7" s="273">
        <v>23</v>
      </c>
      <c r="GO7" s="273">
        <v>17</v>
      </c>
      <c r="GP7" s="273">
        <v>75</v>
      </c>
      <c r="GQ7" s="273">
        <v>70</v>
      </c>
      <c r="GR7" s="273">
        <v>72</v>
      </c>
      <c r="GS7" s="273">
        <v>15</v>
      </c>
      <c r="GT7" s="273">
        <v>7</v>
      </c>
      <c r="GU7" s="273">
        <v>11</v>
      </c>
      <c r="GV7" s="273">
        <v>90</v>
      </c>
      <c r="GW7" s="273">
        <v>77</v>
      </c>
      <c r="GX7" s="273">
        <v>83</v>
      </c>
    </row>
    <row r="8" spans="1:206" x14ac:dyDescent="0.35">
      <c r="B8" t="s">
        <v>220</v>
      </c>
      <c r="C8" s="273">
        <v>10</v>
      </c>
      <c r="D8" s="273">
        <v>23</v>
      </c>
      <c r="E8" s="273">
        <v>17</v>
      </c>
      <c r="F8" s="273">
        <v>66</v>
      </c>
      <c r="G8" s="273">
        <v>63</v>
      </c>
      <c r="H8" s="273">
        <v>65</v>
      </c>
      <c r="I8" s="273">
        <v>24</v>
      </c>
      <c r="J8" s="273">
        <v>14</v>
      </c>
      <c r="K8" s="273">
        <v>19</v>
      </c>
      <c r="L8" s="273">
        <v>90</v>
      </c>
      <c r="M8" s="273">
        <v>77</v>
      </c>
      <c r="N8" s="273">
        <v>83</v>
      </c>
      <c r="O8" s="273">
        <v>11</v>
      </c>
      <c r="P8" s="273">
        <v>23</v>
      </c>
      <c r="Q8" s="273">
        <v>17</v>
      </c>
      <c r="R8" s="273">
        <v>66</v>
      </c>
      <c r="S8" s="273">
        <v>62</v>
      </c>
      <c r="T8" s="273">
        <v>64</v>
      </c>
      <c r="U8" s="273">
        <v>23</v>
      </c>
      <c r="V8" s="273">
        <v>15</v>
      </c>
      <c r="W8" s="273">
        <v>19</v>
      </c>
      <c r="X8" s="273">
        <v>89</v>
      </c>
      <c r="Y8" s="273">
        <v>77</v>
      </c>
      <c r="Z8" s="273">
        <v>83</v>
      </c>
      <c r="AA8" s="273">
        <v>11</v>
      </c>
      <c r="AB8" s="273">
        <v>24</v>
      </c>
      <c r="AC8" s="273">
        <v>18</v>
      </c>
      <c r="AD8" s="273">
        <v>69</v>
      </c>
      <c r="AE8" s="273">
        <v>64</v>
      </c>
      <c r="AF8" s="273">
        <v>67</v>
      </c>
      <c r="AG8" s="273">
        <v>20</v>
      </c>
      <c r="AH8" s="273">
        <v>12</v>
      </c>
      <c r="AI8" s="273">
        <v>16</v>
      </c>
      <c r="AJ8" s="273">
        <v>89</v>
      </c>
      <c r="AK8" s="273">
        <v>76</v>
      </c>
      <c r="AL8" s="273">
        <v>82</v>
      </c>
      <c r="AM8" s="273">
        <v>6</v>
      </c>
      <c r="AN8" s="273">
        <v>17</v>
      </c>
      <c r="AO8" s="273">
        <v>12</v>
      </c>
      <c r="AP8" s="273">
        <v>73</v>
      </c>
      <c r="AQ8" s="273">
        <v>70</v>
      </c>
      <c r="AR8" s="273">
        <v>72</v>
      </c>
      <c r="AS8" s="273">
        <v>21</v>
      </c>
      <c r="AT8" s="273">
        <v>13</v>
      </c>
      <c r="AU8" s="273">
        <v>17</v>
      </c>
      <c r="AV8" s="273">
        <v>94</v>
      </c>
      <c r="AW8" s="273">
        <v>83</v>
      </c>
      <c r="AX8" s="273">
        <v>88</v>
      </c>
      <c r="AY8" s="273">
        <v>6</v>
      </c>
      <c r="AZ8" s="273">
        <v>16</v>
      </c>
      <c r="BA8" s="273">
        <v>11</v>
      </c>
      <c r="BB8" s="273">
        <v>74</v>
      </c>
      <c r="BC8" s="273">
        <v>72</v>
      </c>
      <c r="BD8" s="273">
        <v>73</v>
      </c>
      <c r="BE8" s="273">
        <v>20</v>
      </c>
      <c r="BF8" s="273">
        <v>13</v>
      </c>
      <c r="BG8" s="273">
        <v>16</v>
      </c>
      <c r="BH8" s="273">
        <v>94</v>
      </c>
      <c r="BI8" s="273">
        <v>84</v>
      </c>
      <c r="BJ8" s="273">
        <v>89</v>
      </c>
      <c r="BK8" s="273">
        <v>9</v>
      </c>
      <c r="BL8" s="273">
        <v>19</v>
      </c>
      <c r="BM8" s="273">
        <v>14</v>
      </c>
      <c r="BN8" s="273">
        <v>72</v>
      </c>
      <c r="BO8" s="273">
        <v>69</v>
      </c>
      <c r="BP8" s="273">
        <v>71</v>
      </c>
      <c r="BQ8" s="273">
        <v>19</v>
      </c>
      <c r="BR8" s="273">
        <v>12</v>
      </c>
      <c r="BS8" s="273">
        <v>16</v>
      </c>
      <c r="BT8" s="273">
        <v>91</v>
      </c>
      <c r="BU8" s="273">
        <v>81</v>
      </c>
      <c r="BV8" s="273">
        <v>86</v>
      </c>
      <c r="BW8" s="273">
        <v>9</v>
      </c>
      <c r="BX8" s="273">
        <v>21</v>
      </c>
      <c r="BY8" s="273">
        <v>15</v>
      </c>
      <c r="BZ8" s="273">
        <v>75</v>
      </c>
      <c r="CA8" s="273">
        <v>70</v>
      </c>
      <c r="CB8" s="273">
        <v>72</v>
      </c>
      <c r="CC8" s="273">
        <v>17</v>
      </c>
      <c r="CD8" s="273">
        <v>9</v>
      </c>
      <c r="CE8" s="273">
        <v>13</v>
      </c>
      <c r="CF8" s="273">
        <v>91</v>
      </c>
      <c r="CG8" s="273">
        <v>79</v>
      </c>
      <c r="CH8" s="273">
        <v>85</v>
      </c>
      <c r="CI8" s="273">
        <v>8</v>
      </c>
      <c r="CJ8" s="273">
        <v>19</v>
      </c>
      <c r="CK8" s="273">
        <v>13</v>
      </c>
      <c r="CL8" s="273">
        <v>75</v>
      </c>
      <c r="CM8" s="273">
        <v>72</v>
      </c>
      <c r="CN8" s="273">
        <v>74</v>
      </c>
      <c r="CO8" s="273">
        <v>17</v>
      </c>
      <c r="CP8" s="273">
        <v>9</v>
      </c>
      <c r="CQ8" s="273">
        <v>13</v>
      </c>
      <c r="CR8" s="273">
        <v>92</v>
      </c>
      <c r="CS8" s="273">
        <v>81</v>
      </c>
      <c r="CT8" s="273">
        <v>87</v>
      </c>
      <c r="CU8" s="273">
        <v>18</v>
      </c>
      <c r="CV8" s="273">
        <v>31</v>
      </c>
      <c r="CW8" s="273">
        <v>24</v>
      </c>
      <c r="CX8" s="273">
        <v>62</v>
      </c>
      <c r="CY8" s="273">
        <v>54</v>
      </c>
      <c r="CZ8" s="273">
        <v>58</v>
      </c>
      <c r="DA8" s="273">
        <v>20</v>
      </c>
      <c r="DB8" s="273">
        <v>16</v>
      </c>
      <c r="DC8" s="273">
        <v>18</v>
      </c>
      <c r="DD8" s="273">
        <v>82</v>
      </c>
      <c r="DE8" s="273">
        <v>69</v>
      </c>
      <c r="DF8" s="273">
        <v>76</v>
      </c>
      <c r="DG8" s="273">
        <v>20</v>
      </c>
      <c r="DH8" s="273">
        <v>35</v>
      </c>
      <c r="DI8" s="273">
        <v>27</v>
      </c>
      <c r="DJ8" s="273">
        <v>66</v>
      </c>
      <c r="DK8" s="273">
        <v>57</v>
      </c>
      <c r="DL8" s="273">
        <v>61</v>
      </c>
      <c r="DM8" s="273">
        <v>14</v>
      </c>
      <c r="DN8" s="273">
        <v>8</v>
      </c>
      <c r="DO8" s="273">
        <v>11</v>
      </c>
      <c r="DP8" s="273">
        <v>80</v>
      </c>
      <c r="DQ8" s="273">
        <v>65</v>
      </c>
      <c r="DR8" s="273">
        <v>73</v>
      </c>
      <c r="DS8" s="273">
        <v>17</v>
      </c>
      <c r="DT8" s="273">
        <v>27</v>
      </c>
      <c r="DU8" s="273">
        <v>22</v>
      </c>
      <c r="DV8" s="273">
        <v>69</v>
      </c>
      <c r="DW8" s="273">
        <v>59</v>
      </c>
      <c r="DX8" s="273">
        <v>64</v>
      </c>
      <c r="DY8" s="273">
        <v>14</v>
      </c>
      <c r="DZ8" s="273">
        <v>14</v>
      </c>
      <c r="EA8" s="273">
        <v>14</v>
      </c>
      <c r="EB8" s="273">
        <v>83</v>
      </c>
      <c r="EC8" s="273">
        <v>73</v>
      </c>
      <c r="ED8" s="273">
        <v>78</v>
      </c>
      <c r="EE8" s="273">
        <v>16</v>
      </c>
      <c r="EF8" s="273">
        <v>26</v>
      </c>
      <c r="EG8" s="273">
        <v>21</v>
      </c>
      <c r="EH8" s="273">
        <v>72</v>
      </c>
      <c r="EI8" s="273">
        <v>62</v>
      </c>
      <c r="EJ8" s="273">
        <v>67</v>
      </c>
      <c r="EK8" s="273">
        <v>13</v>
      </c>
      <c r="EL8" s="273">
        <v>12</v>
      </c>
      <c r="EM8" s="273">
        <v>12</v>
      </c>
      <c r="EN8" s="273">
        <v>84</v>
      </c>
      <c r="EO8" s="273">
        <v>74</v>
      </c>
      <c r="EP8" s="273">
        <v>79</v>
      </c>
      <c r="EQ8" s="273">
        <v>12</v>
      </c>
      <c r="ER8" s="273">
        <v>24</v>
      </c>
      <c r="ES8" s="273">
        <v>18</v>
      </c>
      <c r="ET8" s="273">
        <v>74</v>
      </c>
      <c r="EU8" s="273">
        <v>67</v>
      </c>
      <c r="EV8" s="273">
        <v>71</v>
      </c>
      <c r="EW8" s="273">
        <v>14</v>
      </c>
      <c r="EX8" s="273">
        <v>9</v>
      </c>
      <c r="EY8" s="273">
        <v>11</v>
      </c>
      <c r="EZ8" s="273">
        <v>88</v>
      </c>
      <c r="FA8" s="273">
        <v>76</v>
      </c>
      <c r="FB8" s="273">
        <v>82</v>
      </c>
      <c r="FC8" s="273">
        <v>12</v>
      </c>
      <c r="FD8" s="273">
        <v>24</v>
      </c>
      <c r="FE8" s="273">
        <v>18</v>
      </c>
      <c r="FF8" s="273">
        <v>76</v>
      </c>
      <c r="FG8" s="273">
        <v>67</v>
      </c>
      <c r="FH8" s="273">
        <v>71</v>
      </c>
      <c r="FI8" s="273">
        <v>12</v>
      </c>
      <c r="FJ8" s="273">
        <v>9</v>
      </c>
      <c r="FK8" s="273">
        <v>11</v>
      </c>
      <c r="FL8" s="273">
        <v>88</v>
      </c>
      <c r="FM8" s="273">
        <v>76</v>
      </c>
      <c r="FN8" s="273">
        <v>82</v>
      </c>
      <c r="FO8" s="273">
        <v>7</v>
      </c>
      <c r="FP8" s="273">
        <v>12</v>
      </c>
      <c r="FQ8" s="273">
        <v>9</v>
      </c>
      <c r="FR8" s="273">
        <v>81</v>
      </c>
      <c r="FS8" s="273">
        <v>74</v>
      </c>
      <c r="FT8" s="273">
        <v>78</v>
      </c>
      <c r="FU8" s="273">
        <v>12</v>
      </c>
      <c r="FV8" s="273">
        <v>14</v>
      </c>
      <c r="FW8" s="273">
        <v>13</v>
      </c>
      <c r="FX8" s="273">
        <v>93</v>
      </c>
      <c r="FY8" s="273">
        <v>88</v>
      </c>
      <c r="FZ8" s="273">
        <v>91</v>
      </c>
      <c r="GA8" s="273">
        <v>7</v>
      </c>
      <c r="GB8" s="273">
        <v>20</v>
      </c>
      <c r="GC8" s="273">
        <v>14</v>
      </c>
      <c r="GD8" s="273">
        <v>77</v>
      </c>
      <c r="GE8" s="273">
        <v>73</v>
      </c>
      <c r="GF8" s="273">
        <v>75</v>
      </c>
      <c r="GG8" s="273">
        <v>16</v>
      </c>
      <c r="GH8" s="273">
        <v>7</v>
      </c>
      <c r="GI8" s="273">
        <v>11</v>
      </c>
      <c r="GJ8" s="273">
        <v>93</v>
      </c>
      <c r="GK8" s="273">
        <v>80</v>
      </c>
      <c r="GL8" s="273">
        <v>86</v>
      </c>
      <c r="GM8" s="273">
        <v>8</v>
      </c>
      <c r="GN8" s="273">
        <v>21</v>
      </c>
      <c r="GO8" s="273">
        <v>14</v>
      </c>
      <c r="GP8" s="273">
        <v>77</v>
      </c>
      <c r="GQ8" s="273">
        <v>72</v>
      </c>
      <c r="GR8" s="273">
        <v>75</v>
      </c>
      <c r="GS8" s="273">
        <v>15</v>
      </c>
      <c r="GT8" s="273">
        <v>7</v>
      </c>
      <c r="GU8" s="273">
        <v>11</v>
      </c>
      <c r="GV8" s="273">
        <v>92</v>
      </c>
      <c r="GW8" s="273">
        <v>79</v>
      </c>
      <c r="GX8" s="273">
        <v>86</v>
      </c>
    </row>
    <row r="9" spans="1:206" x14ac:dyDescent="0.35">
      <c r="B9" t="s">
        <v>221</v>
      </c>
      <c r="C9" s="273">
        <v>10</v>
      </c>
      <c r="D9" s="273">
        <v>19</v>
      </c>
      <c r="E9" s="273">
        <v>14</v>
      </c>
      <c r="F9" s="273">
        <v>63</v>
      </c>
      <c r="G9" s="273">
        <v>64</v>
      </c>
      <c r="H9" s="273">
        <v>63</v>
      </c>
      <c r="I9" s="273">
        <v>28</v>
      </c>
      <c r="J9" s="273">
        <v>17</v>
      </c>
      <c r="K9" s="273">
        <v>22</v>
      </c>
      <c r="L9" s="273">
        <v>90</v>
      </c>
      <c r="M9" s="273">
        <v>81</v>
      </c>
      <c r="N9" s="273">
        <v>86</v>
      </c>
      <c r="O9" s="273">
        <v>12</v>
      </c>
      <c r="P9" s="273">
        <v>22</v>
      </c>
      <c r="Q9" s="273">
        <v>17</v>
      </c>
      <c r="R9" s="273">
        <v>65</v>
      </c>
      <c r="S9" s="273">
        <v>64</v>
      </c>
      <c r="T9" s="273">
        <v>65</v>
      </c>
      <c r="U9" s="273">
        <v>23</v>
      </c>
      <c r="V9" s="273">
        <v>14</v>
      </c>
      <c r="W9" s="273">
        <v>18</v>
      </c>
      <c r="X9" s="273">
        <v>88</v>
      </c>
      <c r="Y9" s="273">
        <v>78</v>
      </c>
      <c r="Z9" s="273">
        <v>83</v>
      </c>
      <c r="AA9" s="273">
        <v>15</v>
      </c>
      <c r="AB9" s="273">
        <v>24</v>
      </c>
      <c r="AC9" s="273">
        <v>20</v>
      </c>
      <c r="AD9" s="273">
        <v>70</v>
      </c>
      <c r="AE9" s="273">
        <v>65</v>
      </c>
      <c r="AF9" s="273">
        <v>68</v>
      </c>
      <c r="AG9" s="273">
        <v>15</v>
      </c>
      <c r="AH9" s="273">
        <v>10</v>
      </c>
      <c r="AI9" s="273">
        <v>13</v>
      </c>
      <c r="AJ9" s="273">
        <v>85</v>
      </c>
      <c r="AK9" s="273">
        <v>76</v>
      </c>
      <c r="AL9" s="273">
        <v>80</v>
      </c>
      <c r="AM9" s="273">
        <v>4</v>
      </c>
      <c r="AN9" s="273">
        <v>10</v>
      </c>
      <c r="AO9" s="273">
        <v>7</v>
      </c>
      <c r="AP9" s="273">
        <v>61</v>
      </c>
      <c r="AQ9" s="273">
        <v>69</v>
      </c>
      <c r="AR9" s="273">
        <v>65</v>
      </c>
      <c r="AS9" s="273">
        <v>35</v>
      </c>
      <c r="AT9" s="273">
        <v>21</v>
      </c>
      <c r="AU9" s="273">
        <v>28</v>
      </c>
      <c r="AV9" s="273">
        <v>96</v>
      </c>
      <c r="AW9" s="273">
        <v>90</v>
      </c>
      <c r="AX9" s="273">
        <v>93</v>
      </c>
      <c r="AY9" s="273">
        <v>6</v>
      </c>
      <c r="AZ9" s="273">
        <v>13</v>
      </c>
      <c r="BA9" s="273">
        <v>9</v>
      </c>
      <c r="BB9" s="273">
        <v>69</v>
      </c>
      <c r="BC9" s="273">
        <v>71</v>
      </c>
      <c r="BD9" s="273">
        <v>70</v>
      </c>
      <c r="BE9" s="273">
        <v>25</v>
      </c>
      <c r="BF9" s="273">
        <v>16</v>
      </c>
      <c r="BG9" s="273">
        <v>21</v>
      </c>
      <c r="BH9" s="273">
        <v>94</v>
      </c>
      <c r="BI9" s="273">
        <v>87</v>
      </c>
      <c r="BJ9" s="273">
        <v>91</v>
      </c>
      <c r="BK9" s="273">
        <v>10</v>
      </c>
      <c r="BL9" s="273">
        <v>17</v>
      </c>
      <c r="BM9" s="273">
        <v>14</v>
      </c>
      <c r="BN9" s="273">
        <v>73</v>
      </c>
      <c r="BO9" s="273">
        <v>72</v>
      </c>
      <c r="BP9" s="273">
        <v>72</v>
      </c>
      <c r="BQ9" s="273">
        <v>17</v>
      </c>
      <c r="BR9" s="273">
        <v>11</v>
      </c>
      <c r="BS9" s="273">
        <v>14</v>
      </c>
      <c r="BT9" s="273">
        <v>90</v>
      </c>
      <c r="BU9" s="273">
        <v>83</v>
      </c>
      <c r="BV9" s="273">
        <v>86</v>
      </c>
      <c r="BW9" s="273">
        <v>8</v>
      </c>
      <c r="BX9" s="273">
        <v>16</v>
      </c>
      <c r="BY9" s="273">
        <v>12</v>
      </c>
      <c r="BZ9" s="273">
        <v>71</v>
      </c>
      <c r="CA9" s="273">
        <v>73</v>
      </c>
      <c r="CB9" s="273">
        <v>72</v>
      </c>
      <c r="CC9" s="273">
        <v>21</v>
      </c>
      <c r="CD9" s="273">
        <v>11</v>
      </c>
      <c r="CE9" s="273">
        <v>16</v>
      </c>
      <c r="CF9" s="273">
        <v>92</v>
      </c>
      <c r="CG9" s="273">
        <v>84</v>
      </c>
      <c r="CH9" s="273">
        <v>88</v>
      </c>
      <c r="CI9" s="273">
        <v>8</v>
      </c>
      <c r="CJ9" s="273">
        <v>15</v>
      </c>
      <c r="CK9" s="273">
        <v>12</v>
      </c>
      <c r="CL9" s="273">
        <v>74</v>
      </c>
      <c r="CM9" s="273">
        <v>75</v>
      </c>
      <c r="CN9" s="273">
        <v>75</v>
      </c>
      <c r="CO9" s="273">
        <v>18</v>
      </c>
      <c r="CP9" s="273">
        <v>10</v>
      </c>
      <c r="CQ9" s="273">
        <v>14</v>
      </c>
      <c r="CR9" s="273">
        <v>92</v>
      </c>
      <c r="CS9" s="273">
        <v>85</v>
      </c>
      <c r="CT9" s="273">
        <v>88</v>
      </c>
      <c r="CU9" s="273">
        <v>14</v>
      </c>
      <c r="CV9" s="273">
        <v>23</v>
      </c>
      <c r="CW9" s="273">
        <v>19</v>
      </c>
      <c r="CX9" s="273">
        <v>59</v>
      </c>
      <c r="CY9" s="273">
        <v>54</v>
      </c>
      <c r="CZ9" s="273">
        <v>56</v>
      </c>
      <c r="DA9" s="273">
        <v>27</v>
      </c>
      <c r="DB9" s="273">
        <v>23</v>
      </c>
      <c r="DC9" s="273">
        <v>25</v>
      </c>
      <c r="DD9" s="273">
        <v>86</v>
      </c>
      <c r="DE9" s="273">
        <v>77</v>
      </c>
      <c r="DF9" s="273">
        <v>81</v>
      </c>
      <c r="DG9" s="273">
        <v>15</v>
      </c>
      <c r="DH9" s="273">
        <v>27</v>
      </c>
      <c r="DI9" s="273">
        <v>21</v>
      </c>
      <c r="DJ9" s="273">
        <v>64</v>
      </c>
      <c r="DK9" s="273">
        <v>59</v>
      </c>
      <c r="DL9" s="273">
        <v>62</v>
      </c>
      <c r="DM9" s="273">
        <v>20</v>
      </c>
      <c r="DN9" s="273">
        <v>14</v>
      </c>
      <c r="DO9" s="273">
        <v>17</v>
      </c>
      <c r="DP9" s="273">
        <v>85</v>
      </c>
      <c r="DQ9" s="273">
        <v>73</v>
      </c>
      <c r="DR9" s="273">
        <v>79</v>
      </c>
      <c r="DS9" s="273">
        <v>11</v>
      </c>
      <c r="DT9" s="273">
        <v>17</v>
      </c>
      <c r="DU9" s="273">
        <v>14</v>
      </c>
      <c r="DV9" s="273">
        <v>65</v>
      </c>
      <c r="DW9" s="273">
        <v>55</v>
      </c>
      <c r="DX9" s="273">
        <v>60</v>
      </c>
      <c r="DY9" s="273">
        <v>24</v>
      </c>
      <c r="DZ9" s="273">
        <v>28</v>
      </c>
      <c r="EA9" s="273">
        <v>26</v>
      </c>
      <c r="EB9" s="273">
        <v>89</v>
      </c>
      <c r="EC9" s="273">
        <v>83</v>
      </c>
      <c r="ED9" s="273">
        <v>86</v>
      </c>
      <c r="EE9" s="273">
        <v>12</v>
      </c>
      <c r="EF9" s="273">
        <v>20</v>
      </c>
      <c r="EG9" s="273">
        <v>16</v>
      </c>
      <c r="EH9" s="273">
        <v>68</v>
      </c>
      <c r="EI9" s="273">
        <v>59</v>
      </c>
      <c r="EJ9" s="273">
        <v>63</v>
      </c>
      <c r="EK9" s="273">
        <v>20</v>
      </c>
      <c r="EL9" s="273">
        <v>21</v>
      </c>
      <c r="EM9" s="273">
        <v>20</v>
      </c>
      <c r="EN9" s="273">
        <v>88</v>
      </c>
      <c r="EO9" s="273">
        <v>80</v>
      </c>
      <c r="EP9" s="273">
        <v>84</v>
      </c>
      <c r="EQ9" s="273">
        <v>13</v>
      </c>
      <c r="ER9" s="273">
        <v>23</v>
      </c>
      <c r="ES9" s="273">
        <v>18</v>
      </c>
      <c r="ET9" s="273">
        <v>70</v>
      </c>
      <c r="EU9" s="273">
        <v>65</v>
      </c>
      <c r="EV9" s="273">
        <v>68</v>
      </c>
      <c r="EW9" s="273">
        <v>17</v>
      </c>
      <c r="EX9" s="273">
        <v>12</v>
      </c>
      <c r="EY9" s="273">
        <v>14</v>
      </c>
      <c r="EZ9" s="273">
        <v>87</v>
      </c>
      <c r="FA9" s="273">
        <v>77</v>
      </c>
      <c r="FB9" s="273">
        <v>82</v>
      </c>
      <c r="FC9" s="273">
        <v>13</v>
      </c>
      <c r="FD9" s="273">
        <v>23</v>
      </c>
      <c r="FE9" s="273">
        <v>18</v>
      </c>
      <c r="FF9" s="273">
        <v>73</v>
      </c>
      <c r="FG9" s="273">
        <v>64</v>
      </c>
      <c r="FH9" s="273">
        <v>68</v>
      </c>
      <c r="FI9" s="273">
        <v>14</v>
      </c>
      <c r="FJ9" s="273">
        <v>13</v>
      </c>
      <c r="FK9" s="273">
        <v>14</v>
      </c>
      <c r="FL9" s="273">
        <v>87</v>
      </c>
      <c r="FM9" s="273">
        <v>77</v>
      </c>
      <c r="FN9" s="273">
        <v>82</v>
      </c>
      <c r="FO9" s="273">
        <v>6</v>
      </c>
      <c r="FP9" s="273">
        <v>10</v>
      </c>
      <c r="FQ9" s="273">
        <v>8</v>
      </c>
      <c r="FR9" s="273">
        <v>80</v>
      </c>
      <c r="FS9" s="273">
        <v>71</v>
      </c>
      <c r="FT9" s="273">
        <v>75</v>
      </c>
      <c r="FU9" s="273">
        <v>14</v>
      </c>
      <c r="FV9" s="273">
        <v>20</v>
      </c>
      <c r="FW9" s="273">
        <v>17</v>
      </c>
      <c r="FX9" s="273">
        <v>94</v>
      </c>
      <c r="FY9" s="273">
        <v>90</v>
      </c>
      <c r="FZ9" s="273">
        <v>92</v>
      </c>
      <c r="GA9" s="273">
        <v>5</v>
      </c>
      <c r="GB9" s="273">
        <v>16</v>
      </c>
      <c r="GC9" s="273">
        <v>10</v>
      </c>
      <c r="GD9" s="273">
        <v>67</v>
      </c>
      <c r="GE9" s="273">
        <v>72</v>
      </c>
      <c r="GF9" s="273">
        <v>69</v>
      </c>
      <c r="GG9" s="273">
        <v>28</v>
      </c>
      <c r="GH9" s="273">
        <v>12</v>
      </c>
      <c r="GI9" s="273">
        <v>20</v>
      </c>
      <c r="GJ9" s="273">
        <v>95</v>
      </c>
      <c r="GK9" s="273">
        <v>84</v>
      </c>
      <c r="GL9" s="273">
        <v>90</v>
      </c>
      <c r="GM9" s="273">
        <v>7</v>
      </c>
      <c r="GN9" s="273">
        <v>17</v>
      </c>
      <c r="GO9" s="273">
        <v>13</v>
      </c>
      <c r="GP9" s="273">
        <v>72</v>
      </c>
      <c r="GQ9" s="273">
        <v>73</v>
      </c>
      <c r="GR9" s="273">
        <v>72</v>
      </c>
      <c r="GS9" s="273">
        <v>21</v>
      </c>
      <c r="GT9" s="273">
        <v>10</v>
      </c>
      <c r="GU9" s="273">
        <v>15</v>
      </c>
      <c r="GV9" s="273">
        <v>93</v>
      </c>
      <c r="GW9" s="273">
        <v>83</v>
      </c>
      <c r="GX9" s="273">
        <v>87</v>
      </c>
    </row>
    <row r="10" spans="1:206" x14ac:dyDescent="0.35">
      <c r="B10" t="s">
        <v>215</v>
      </c>
      <c r="C10" s="273">
        <v>8</v>
      </c>
      <c r="D10" s="273">
        <v>17</v>
      </c>
      <c r="E10" s="273">
        <v>13</v>
      </c>
      <c r="F10" s="273">
        <v>62</v>
      </c>
      <c r="G10" s="273">
        <v>64</v>
      </c>
      <c r="H10" s="273">
        <v>63</v>
      </c>
      <c r="I10" s="273">
        <v>30</v>
      </c>
      <c r="J10" s="273">
        <v>19</v>
      </c>
      <c r="K10" s="273">
        <v>24</v>
      </c>
      <c r="L10" s="273">
        <v>92</v>
      </c>
      <c r="M10" s="273">
        <v>83</v>
      </c>
      <c r="N10" s="273">
        <v>87</v>
      </c>
      <c r="O10" s="273">
        <v>9</v>
      </c>
      <c r="P10" s="273">
        <v>17</v>
      </c>
      <c r="Q10" s="273">
        <v>13</v>
      </c>
      <c r="R10" s="273">
        <v>63</v>
      </c>
      <c r="S10" s="273">
        <v>63</v>
      </c>
      <c r="T10" s="273">
        <v>63</v>
      </c>
      <c r="U10" s="273">
        <v>28</v>
      </c>
      <c r="V10" s="273">
        <v>21</v>
      </c>
      <c r="W10" s="273">
        <v>24</v>
      </c>
      <c r="X10" s="273">
        <v>91</v>
      </c>
      <c r="Y10" s="273">
        <v>83</v>
      </c>
      <c r="Z10" s="273">
        <v>87</v>
      </c>
      <c r="AA10" s="273">
        <v>9</v>
      </c>
      <c r="AB10" s="273">
        <v>17</v>
      </c>
      <c r="AC10" s="273">
        <v>13</v>
      </c>
      <c r="AD10" s="273">
        <v>67</v>
      </c>
      <c r="AE10" s="273">
        <v>66</v>
      </c>
      <c r="AF10" s="273">
        <v>67</v>
      </c>
      <c r="AG10" s="273">
        <v>24</v>
      </c>
      <c r="AH10" s="273">
        <v>17</v>
      </c>
      <c r="AI10" s="273">
        <v>21</v>
      </c>
      <c r="AJ10" s="273">
        <v>91</v>
      </c>
      <c r="AK10" s="273">
        <v>83</v>
      </c>
      <c r="AL10" s="273">
        <v>87</v>
      </c>
      <c r="AM10" s="273">
        <v>5</v>
      </c>
      <c r="AN10" s="273">
        <v>13</v>
      </c>
      <c r="AO10" s="273">
        <v>9</v>
      </c>
      <c r="AP10" s="273">
        <v>70</v>
      </c>
      <c r="AQ10" s="273">
        <v>72</v>
      </c>
      <c r="AR10" s="273">
        <v>71</v>
      </c>
      <c r="AS10" s="273">
        <v>25</v>
      </c>
      <c r="AT10" s="273">
        <v>15</v>
      </c>
      <c r="AU10" s="273">
        <v>20</v>
      </c>
      <c r="AV10" s="273">
        <v>95</v>
      </c>
      <c r="AW10" s="273">
        <v>87</v>
      </c>
      <c r="AX10" s="273">
        <v>91</v>
      </c>
      <c r="AY10" s="273">
        <v>5</v>
      </c>
      <c r="AZ10" s="273">
        <v>11</v>
      </c>
      <c r="BA10" s="273">
        <v>8</v>
      </c>
      <c r="BB10" s="273">
        <v>69</v>
      </c>
      <c r="BC10" s="273">
        <v>73</v>
      </c>
      <c r="BD10" s="273">
        <v>71</v>
      </c>
      <c r="BE10" s="273">
        <v>26</v>
      </c>
      <c r="BF10" s="273">
        <v>17</v>
      </c>
      <c r="BG10" s="273">
        <v>21</v>
      </c>
      <c r="BH10" s="273">
        <v>95</v>
      </c>
      <c r="BI10" s="273">
        <v>89</v>
      </c>
      <c r="BJ10" s="273">
        <v>92</v>
      </c>
      <c r="BK10" s="273">
        <v>7</v>
      </c>
      <c r="BL10" s="273">
        <v>14</v>
      </c>
      <c r="BM10" s="273">
        <v>10</v>
      </c>
      <c r="BN10" s="273">
        <v>71</v>
      </c>
      <c r="BO10" s="273">
        <v>71</v>
      </c>
      <c r="BP10" s="273">
        <v>71</v>
      </c>
      <c r="BQ10" s="273">
        <v>23</v>
      </c>
      <c r="BR10" s="273">
        <v>16</v>
      </c>
      <c r="BS10" s="273">
        <v>19</v>
      </c>
      <c r="BT10" s="273">
        <v>93</v>
      </c>
      <c r="BU10" s="273">
        <v>86</v>
      </c>
      <c r="BV10" s="273">
        <v>90</v>
      </c>
      <c r="BW10" s="273">
        <v>6</v>
      </c>
      <c r="BX10" s="273">
        <v>16</v>
      </c>
      <c r="BY10" s="273">
        <v>11</v>
      </c>
      <c r="BZ10" s="273">
        <v>72</v>
      </c>
      <c r="CA10" s="273">
        <v>72</v>
      </c>
      <c r="CB10" s="273">
        <v>72</v>
      </c>
      <c r="CC10" s="273">
        <v>21</v>
      </c>
      <c r="CD10" s="273">
        <v>12</v>
      </c>
      <c r="CE10" s="273">
        <v>16</v>
      </c>
      <c r="CF10" s="273">
        <v>94</v>
      </c>
      <c r="CG10" s="273">
        <v>84</v>
      </c>
      <c r="CH10" s="273">
        <v>89</v>
      </c>
      <c r="CI10" s="273">
        <v>5</v>
      </c>
      <c r="CJ10" s="273">
        <v>13</v>
      </c>
      <c r="CK10" s="273">
        <v>10</v>
      </c>
      <c r="CL10" s="273">
        <v>74</v>
      </c>
      <c r="CM10" s="273">
        <v>74</v>
      </c>
      <c r="CN10" s="273">
        <v>74</v>
      </c>
      <c r="CO10" s="273">
        <v>21</v>
      </c>
      <c r="CP10" s="273">
        <v>12</v>
      </c>
      <c r="CQ10" s="273">
        <v>16</v>
      </c>
      <c r="CR10" s="273">
        <v>95</v>
      </c>
      <c r="CS10" s="273">
        <v>87</v>
      </c>
      <c r="CT10" s="273">
        <v>90</v>
      </c>
      <c r="CU10" s="273">
        <v>16</v>
      </c>
      <c r="CV10" s="273">
        <v>26</v>
      </c>
      <c r="CW10" s="273">
        <v>21</v>
      </c>
      <c r="CX10" s="273">
        <v>62</v>
      </c>
      <c r="CY10" s="273">
        <v>56</v>
      </c>
      <c r="CZ10" s="273">
        <v>59</v>
      </c>
      <c r="DA10" s="273">
        <v>22</v>
      </c>
      <c r="DB10" s="273">
        <v>18</v>
      </c>
      <c r="DC10" s="273">
        <v>20</v>
      </c>
      <c r="DD10" s="273">
        <v>84</v>
      </c>
      <c r="DE10" s="273">
        <v>74</v>
      </c>
      <c r="DF10" s="273">
        <v>79</v>
      </c>
      <c r="DG10" s="273">
        <v>18</v>
      </c>
      <c r="DH10" s="273">
        <v>31</v>
      </c>
      <c r="DI10" s="273">
        <v>25</v>
      </c>
      <c r="DJ10" s="273">
        <v>66</v>
      </c>
      <c r="DK10" s="273">
        <v>60</v>
      </c>
      <c r="DL10" s="273">
        <v>63</v>
      </c>
      <c r="DM10" s="273">
        <v>15</v>
      </c>
      <c r="DN10" s="273">
        <v>9</v>
      </c>
      <c r="DO10" s="273">
        <v>12</v>
      </c>
      <c r="DP10" s="273">
        <v>82</v>
      </c>
      <c r="DQ10" s="273">
        <v>69</v>
      </c>
      <c r="DR10" s="273">
        <v>75</v>
      </c>
      <c r="DS10" s="273">
        <v>15</v>
      </c>
      <c r="DT10" s="273">
        <v>23</v>
      </c>
      <c r="DU10" s="273">
        <v>19</v>
      </c>
      <c r="DV10" s="273">
        <v>69</v>
      </c>
      <c r="DW10" s="273">
        <v>60</v>
      </c>
      <c r="DX10" s="273">
        <v>64</v>
      </c>
      <c r="DY10" s="273">
        <v>16</v>
      </c>
      <c r="DZ10" s="273">
        <v>17</v>
      </c>
      <c r="EA10" s="273">
        <v>17</v>
      </c>
      <c r="EB10" s="273">
        <v>85</v>
      </c>
      <c r="EC10" s="273">
        <v>77</v>
      </c>
      <c r="ED10" s="273">
        <v>81</v>
      </c>
      <c r="EE10" s="273">
        <v>13</v>
      </c>
      <c r="EF10" s="273">
        <v>21</v>
      </c>
      <c r="EG10" s="273">
        <v>17</v>
      </c>
      <c r="EH10" s="273">
        <v>72</v>
      </c>
      <c r="EI10" s="273">
        <v>64</v>
      </c>
      <c r="EJ10" s="273">
        <v>68</v>
      </c>
      <c r="EK10" s="273">
        <v>15</v>
      </c>
      <c r="EL10" s="273">
        <v>16</v>
      </c>
      <c r="EM10" s="273">
        <v>15</v>
      </c>
      <c r="EN10" s="273">
        <v>87</v>
      </c>
      <c r="EO10" s="273">
        <v>79</v>
      </c>
      <c r="EP10" s="273">
        <v>83</v>
      </c>
      <c r="EQ10" s="273">
        <v>9</v>
      </c>
      <c r="ER10" s="273">
        <v>17</v>
      </c>
      <c r="ES10" s="273">
        <v>13</v>
      </c>
      <c r="ET10" s="273">
        <v>73</v>
      </c>
      <c r="EU10" s="273">
        <v>70</v>
      </c>
      <c r="EV10" s="273">
        <v>72</v>
      </c>
      <c r="EW10" s="273">
        <v>18</v>
      </c>
      <c r="EX10" s="273">
        <v>13</v>
      </c>
      <c r="EY10" s="273">
        <v>16</v>
      </c>
      <c r="EZ10" s="273">
        <v>91</v>
      </c>
      <c r="FA10" s="273">
        <v>83</v>
      </c>
      <c r="FB10" s="273">
        <v>87</v>
      </c>
      <c r="FC10" s="273">
        <v>9</v>
      </c>
      <c r="FD10" s="273">
        <v>17</v>
      </c>
      <c r="FE10" s="273">
        <v>13</v>
      </c>
      <c r="FF10" s="273">
        <v>75</v>
      </c>
      <c r="FG10" s="273">
        <v>67</v>
      </c>
      <c r="FH10" s="273">
        <v>71</v>
      </c>
      <c r="FI10" s="273">
        <v>16</v>
      </c>
      <c r="FJ10" s="273">
        <v>16</v>
      </c>
      <c r="FK10" s="273">
        <v>16</v>
      </c>
      <c r="FL10" s="273">
        <v>91</v>
      </c>
      <c r="FM10" s="273">
        <v>83</v>
      </c>
      <c r="FN10" s="273">
        <v>87</v>
      </c>
      <c r="FO10" s="273">
        <v>5</v>
      </c>
      <c r="FP10" s="273">
        <v>8</v>
      </c>
      <c r="FQ10" s="273">
        <v>6</v>
      </c>
      <c r="FR10" s="273">
        <v>80</v>
      </c>
      <c r="FS10" s="273">
        <v>74</v>
      </c>
      <c r="FT10" s="273">
        <v>77</v>
      </c>
      <c r="FU10" s="273">
        <v>15</v>
      </c>
      <c r="FV10" s="273">
        <v>18</v>
      </c>
      <c r="FW10" s="273">
        <v>17</v>
      </c>
      <c r="FX10" s="273">
        <v>95</v>
      </c>
      <c r="FY10" s="273">
        <v>92</v>
      </c>
      <c r="FZ10" s="273">
        <v>94</v>
      </c>
      <c r="GA10" s="273">
        <v>5</v>
      </c>
      <c r="GB10" s="273">
        <v>15</v>
      </c>
      <c r="GC10" s="273">
        <v>10</v>
      </c>
      <c r="GD10" s="273">
        <v>71</v>
      </c>
      <c r="GE10" s="273">
        <v>74</v>
      </c>
      <c r="GF10" s="273">
        <v>73</v>
      </c>
      <c r="GG10" s="273">
        <v>24</v>
      </c>
      <c r="GH10" s="273">
        <v>10</v>
      </c>
      <c r="GI10" s="273">
        <v>17</v>
      </c>
      <c r="GJ10" s="273">
        <v>95</v>
      </c>
      <c r="GK10" s="273">
        <v>85</v>
      </c>
      <c r="GL10" s="273">
        <v>90</v>
      </c>
      <c r="GM10" s="273">
        <v>6</v>
      </c>
      <c r="GN10" s="273">
        <v>15</v>
      </c>
      <c r="GO10" s="273">
        <v>11</v>
      </c>
      <c r="GP10" s="273">
        <v>73</v>
      </c>
      <c r="GQ10" s="273">
        <v>74</v>
      </c>
      <c r="GR10" s="273">
        <v>74</v>
      </c>
      <c r="GS10" s="273">
        <v>21</v>
      </c>
      <c r="GT10" s="273">
        <v>10</v>
      </c>
      <c r="GU10" s="273">
        <v>16</v>
      </c>
      <c r="GV10" s="273">
        <v>94</v>
      </c>
      <c r="GW10" s="273">
        <v>85</v>
      </c>
      <c r="GX10" s="273">
        <v>89</v>
      </c>
    </row>
    <row r="11" spans="1:206" x14ac:dyDescent="0.35">
      <c r="B11" t="s">
        <v>187</v>
      </c>
      <c r="C11" s="273">
        <v>16</v>
      </c>
      <c r="D11" s="273">
        <v>26</v>
      </c>
      <c r="E11" s="273">
        <v>21</v>
      </c>
      <c r="F11" s="273">
        <v>61</v>
      </c>
      <c r="G11" s="273">
        <v>59</v>
      </c>
      <c r="H11" s="273">
        <v>60</v>
      </c>
      <c r="I11" s="273">
        <v>23</v>
      </c>
      <c r="J11" s="273">
        <v>15</v>
      </c>
      <c r="K11" s="273">
        <v>19</v>
      </c>
      <c r="L11" s="273">
        <v>84</v>
      </c>
      <c r="M11" s="273">
        <v>74</v>
      </c>
      <c r="N11" s="273">
        <v>79</v>
      </c>
      <c r="O11" s="273">
        <v>19</v>
      </c>
      <c r="P11" s="273">
        <v>27</v>
      </c>
      <c r="Q11" s="273">
        <v>23</v>
      </c>
      <c r="R11" s="273">
        <v>60</v>
      </c>
      <c r="S11" s="273">
        <v>57</v>
      </c>
      <c r="T11" s="273">
        <v>59</v>
      </c>
      <c r="U11" s="273">
        <v>21</v>
      </c>
      <c r="V11" s="273">
        <v>16</v>
      </c>
      <c r="W11" s="273">
        <v>18</v>
      </c>
      <c r="X11" s="273">
        <v>81</v>
      </c>
      <c r="Y11" s="273">
        <v>73</v>
      </c>
      <c r="Z11" s="273">
        <v>77</v>
      </c>
      <c r="AA11" s="273">
        <v>19</v>
      </c>
      <c r="AB11" s="273">
        <v>29</v>
      </c>
      <c r="AC11" s="273">
        <v>24</v>
      </c>
      <c r="AD11" s="273">
        <v>63</v>
      </c>
      <c r="AE11" s="273">
        <v>58</v>
      </c>
      <c r="AF11" s="273">
        <v>60</v>
      </c>
      <c r="AG11" s="273">
        <v>18</v>
      </c>
      <c r="AH11" s="273">
        <v>13</v>
      </c>
      <c r="AI11" s="273">
        <v>16</v>
      </c>
      <c r="AJ11" s="273">
        <v>81</v>
      </c>
      <c r="AK11" s="273">
        <v>71</v>
      </c>
      <c r="AL11" s="273">
        <v>76</v>
      </c>
      <c r="AM11" s="273">
        <v>9</v>
      </c>
      <c r="AN11" s="273">
        <v>19</v>
      </c>
      <c r="AO11" s="273">
        <v>14</v>
      </c>
      <c r="AP11" s="273">
        <v>69</v>
      </c>
      <c r="AQ11" s="273">
        <v>68</v>
      </c>
      <c r="AR11" s="273">
        <v>69</v>
      </c>
      <c r="AS11" s="273">
        <v>22</v>
      </c>
      <c r="AT11" s="273">
        <v>13</v>
      </c>
      <c r="AU11" s="273">
        <v>17</v>
      </c>
      <c r="AV11" s="273">
        <v>91</v>
      </c>
      <c r="AW11" s="273">
        <v>81</v>
      </c>
      <c r="AX11" s="273">
        <v>86</v>
      </c>
      <c r="AY11" s="273">
        <v>11</v>
      </c>
      <c r="AZ11" s="273">
        <v>18</v>
      </c>
      <c r="BA11" s="273">
        <v>15</v>
      </c>
      <c r="BB11" s="273">
        <v>67</v>
      </c>
      <c r="BC11" s="273">
        <v>67</v>
      </c>
      <c r="BD11" s="273">
        <v>67</v>
      </c>
      <c r="BE11" s="273">
        <v>22</v>
      </c>
      <c r="BF11" s="273">
        <v>15</v>
      </c>
      <c r="BG11" s="273">
        <v>18</v>
      </c>
      <c r="BH11" s="273">
        <v>89</v>
      </c>
      <c r="BI11" s="273">
        <v>82</v>
      </c>
      <c r="BJ11" s="273">
        <v>85</v>
      </c>
      <c r="BK11" s="273">
        <v>14</v>
      </c>
      <c r="BL11" s="273">
        <v>22</v>
      </c>
      <c r="BM11" s="273">
        <v>18</v>
      </c>
      <c r="BN11" s="273">
        <v>67</v>
      </c>
      <c r="BO11" s="273">
        <v>65</v>
      </c>
      <c r="BP11" s="273">
        <v>66</v>
      </c>
      <c r="BQ11" s="273">
        <v>19</v>
      </c>
      <c r="BR11" s="273">
        <v>13</v>
      </c>
      <c r="BS11" s="273">
        <v>16</v>
      </c>
      <c r="BT11" s="273">
        <v>86</v>
      </c>
      <c r="BU11" s="273">
        <v>78</v>
      </c>
      <c r="BV11" s="273">
        <v>82</v>
      </c>
      <c r="BW11" s="273">
        <v>13</v>
      </c>
      <c r="BX11" s="273">
        <v>24</v>
      </c>
      <c r="BY11" s="273">
        <v>19</v>
      </c>
      <c r="BZ11" s="273">
        <v>69</v>
      </c>
      <c r="CA11" s="273">
        <v>66</v>
      </c>
      <c r="CB11" s="273">
        <v>68</v>
      </c>
      <c r="CC11" s="273">
        <v>18</v>
      </c>
      <c r="CD11" s="273">
        <v>10</v>
      </c>
      <c r="CE11" s="273">
        <v>14</v>
      </c>
      <c r="CF11" s="273">
        <v>87</v>
      </c>
      <c r="CG11" s="273">
        <v>76</v>
      </c>
      <c r="CH11" s="273">
        <v>81</v>
      </c>
      <c r="CI11" s="273">
        <v>12</v>
      </c>
      <c r="CJ11" s="273">
        <v>21</v>
      </c>
      <c r="CK11" s="273">
        <v>17</v>
      </c>
      <c r="CL11" s="273">
        <v>70</v>
      </c>
      <c r="CM11" s="273">
        <v>67</v>
      </c>
      <c r="CN11" s="273">
        <v>69</v>
      </c>
      <c r="CO11" s="273">
        <v>18</v>
      </c>
      <c r="CP11" s="273">
        <v>11</v>
      </c>
      <c r="CQ11" s="273">
        <v>15</v>
      </c>
      <c r="CR11" s="273">
        <v>88</v>
      </c>
      <c r="CS11" s="273">
        <v>79</v>
      </c>
      <c r="CT11" s="273">
        <v>83</v>
      </c>
      <c r="CU11" s="273">
        <v>28</v>
      </c>
      <c r="CV11" s="273">
        <v>37</v>
      </c>
      <c r="CW11" s="273">
        <v>33</v>
      </c>
      <c r="CX11" s="273">
        <v>55</v>
      </c>
      <c r="CY11" s="273">
        <v>48</v>
      </c>
      <c r="CZ11" s="273">
        <v>51</v>
      </c>
      <c r="DA11" s="273">
        <v>18</v>
      </c>
      <c r="DB11" s="273">
        <v>15</v>
      </c>
      <c r="DC11" s="273">
        <v>16</v>
      </c>
      <c r="DD11" s="273">
        <v>72</v>
      </c>
      <c r="DE11" s="273">
        <v>63</v>
      </c>
      <c r="DF11" s="273">
        <v>67</v>
      </c>
      <c r="DG11" s="273">
        <v>31</v>
      </c>
      <c r="DH11" s="273">
        <v>42</v>
      </c>
      <c r="DI11" s="273">
        <v>37</v>
      </c>
      <c r="DJ11" s="273">
        <v>57</v>
      </c>
      <c r="DK11" s="273">
        <v>50</v>
      </c>
      <c r="DL11" s="273">
        <v>54</v>
      </c>
      <c r="DM11" s="273">
        <v>12</v>
      </c>
      <c r="DN11" s="273">
        <v>7</v>
      </c>
      <c r="DO11" s="273">
        <v>10</v>
      </c>
      <c r="DP11" s="273">
        <v>69</v>
      </c>
      <c r="DQ11" s="273">
        <v>58</v>
      </c>
      <c r="DR11" s="273">
        <v>63</v>
      </c>
      <c r="DS11" s="273">
        <v>26</v>
      </c>
      <c r="DT11" s="273">
        <v>33</v>
      </c>
      <c r="DU11" s="273">
        <v>29</v>
      </c>
      <c r="DV11" s="273">
        <v>62</v>
      </c>
      <c r="DW11" s="273">
        <v>54</v>
      </c>
      <c r="DX11" s="273">
        <v>58</v>
      </c>
      <c r="DY11" s="273">
        <v>12</v>
      </c>
      <c r="DZ11" s="273">
        <v>14</v>
      </c>
      <c r="EA11" s="273">
        <v>13</v>
      </c>
      <c r="EB11" s="273">
        <v>74</v>
      </c>
      <c r="EC11" s="273">
        <v>67</v>
      </c>
      <c r="ED11" s="273">
        <v>71</v>
      </c>
      <c r="EE11" s="273">
        <v>24</v>
      </c>
      <c r="EF11" s="273">
        <v>32</v>
      </c>
      <c r="EG11" s="273">
        <v>28</v>
      </c>
      <c r="EH11" s="273">
        <v>64</v>
      </c>
      <c r="EI11" s="273">
        <v>56</v>
      </c>
      <c r="EJ11" s="273">
        <v>60</v>
      </c>
      <c r="EK11" s="273">
        <v>12</v>
      </c>
      <c r="EL11" s="273">
        <v>12</v>
      </c>
      <c r="EM11" s="273">
        <v>12</v>
      </c>
      <c r="EN11" s="273">
        <v>76</v>
      </c>
      <c r="EO11" s="273">
        <v>68</v>
      </c>
      <c r="EP11" s="273">
        <v>72</v>
      </c>
      <c r="EQ11" s="273">
        <v>19</v>
      </c>
      <c r="ER11" s="273">
        <v>28</v>
      </c>
      <c r="ES11" s="273">
        <v>23</v>
      </c>
      <c r="ET11" s="273">
        <v>67</v>
      </c>
      <c r="EU11" s="273">
        <v>61</v>
      </c>
      <c r="EV11" s="273">
        <v>64</v>
      </c>
      <c r="EW11" s="273">
        <v>14</v>
      </c>
      <c r="EX11" s="273">
        <v>11</v>
      </c>
      <c r="EY11" s="273">
        <v>13</v>
      </c>
      <c r="EZ11" s="273">
        <v>81</v>
      </c>
      <c r="FA11" s="273">
        <v>72</v>
      </c>
      <c r="FB11" s="273">
        <v>77</v>
      </c>
      <c r="FC11" s="273">
        <v>19</v>
      </c>
      <c r="FD11" s="273">
        <v>27</v>
      </c>
      <c r="FE11" s="273">
        <v>23</v>
      </c>
      <c r="FF11" s="273">
        <v>68</v>
      </c>
      <c r="FG11" s="273">
        <v>59</v>
      </c>
      <c r="FH11" s="273">
        <v>63</v>
      </c>
      <c r="FI11" s="273">
        <v>13</v>
      </c>
      <c r="FJ11" s="273">
        <v>13</v>
      </c>
      <c r="FK11" s="273">
        <v>13</v>
      </c>
      <c r="FL11" s="273">
        <v>81</v>
      </c>
      <c r="FM11" s="273">
        <v>73</v>
      </c>
      <c r="FN11" s="273">
        <v>77</v>
      </c>
      <c r="FO11" s="273">
        <v>12</v>
      </c>
      <c r="FP11" s="273">
        <v>16</v>
      </c>
      <c r="FQ11" s="273">
        <v>14</v>
      </c>
      <c r="FR11" s="273">
        <v>75</v>
      </c>
      <c r="FS11" s="273">
        <v>69</v>
      </c>
      <c r="FT11" s="273">
        <v>72</v>
      </c>
      <c r="FU11" s="273">
        <v>13</v>
      </c>
      <c r="FV11" s="273">
        <v>15</v>
      </c>
      <c r="FW11" s="273">
        <v>14</v>
      </c>
      <c r="FX11" s="273">
        <v>88</v>
      </c>
      <c r="FY11" s="273">
        <v>84</v>
      </c>
      <c r="FZ11" s="273">
        <v>86</v>
      </c>
      <c r="GA11" s="273">
        <v>11</v>
      </c>
      <c r="GB11" s="273">
        <v>23</v>
      </c>
      <c r="GC11" s="273">
        <v>17</v>
      </c>
      <c r="GD11" s="273">
        <v>68</v>
      </c>
      <c r="GE11" s="273">
        <v>68</v>
      </c>
      <c r="GF11" s="273">
        <v>68</v>
      </c>
      <c r="GG11" s="273">
        <v>21</v>
      </c>
      <c r="GH11" s="273">
        <v>10</v>
      </c>
      <c r="GI11" s="273">
        <v>15</v>
      </c>
      <c r="GJ11" s="273">
        <v>89</v>
      </c>
      <c r="GK11" s="273">
        <v>77</v>
      </c>
      <c r="GL11" s="273">
        <v>83</v>
      </c>
      <c r="GM11" s="273">
        <v>13</v>
      </c>
      <c r="GN11" s="273">
        <v>24</v>
      </c>
      <c r="GO11" s="273">
        <v>19</v>
      </c>
      <c r="GP11" s="273">
        <v>69</v>
      </c>
      <c r="GQ11" s="273">
        <v>66</v>
      </c>
      <c r="GR11" s="273">
        <v>68</v>
      </c>
      <c r="GS11" s="273">
        <v>18</v>
      </c>
      <c r="GT11" s="273">
        <v>10</v>
      </c>
      <c r="GU11" s="273">
        <v>14</v>
      </c>
      <c r="GV11" s="273">
        <v>87</v>
      </c>
      <c r="GW11" s="273">
        <v>76</v>
      </c>
      <c r="GX11" s="273">
        <v>81</v>
      </c>
    </row>
    <row r="12" spans="1:206" x14ac:dyDescent="0.35">
      <c r="B12" t="s">
        <v>213</v>
      </c>
      <c r="C12" s="273">
        <v>8</v>
      </c>
      <c r="D12" s="273">
        <v>17</v>
      </c>
      <c r="E12" s="273">
        <v>13</v>
      </c>
      <c r="F12" s="273">
        <v>63</v>
      </c>
      <c r="G12" s="273">
        <v>65</v>
      </c>
      <c r="H12" s="273">
        <v>64</v>
      </c>
      <c r="I12" s="273">
        <v>29</v>
      </c>
      <c r="J12" s="273">
        <v>18</v>
      </c>
      <c r="K12" s="273">
        <v>24</v>
      </c>
      <c r="L12" s="273">
        <v>92</v>
      </c>
      <c r="M12" s="273">
        <v>83</v>
      </c>
      <c r="N12" s="273">
        <v>87</v>
      </c>
      <c r="O12" s="273">
        <v>9</v>
      </c>
      <c r="P12" s="273">
        <v>16</v>
      </c>
      <c r="Q12" s="273">
        <v>13</v>
      </c>
      <c r="R12" s="273">
        <v>63</v>
      </c>
      <c r="S12" s="273">
        <v>64</v>
      </c>
      <c r="T12" s="273">
        <v>63</v>
      </c>
      <c r="U12" s="273">
        <v>28</v>
      </c>
      <c r="V12" s="273">
        <v>20</v>
      </c>
      <c r="W12" s="273">
        <v>24</v>
      </c>
      <c r="X12" s="273">
        <v>91</v>
      </c>
      <c r="Y12" s="273">
        <v>84</v>
      </c>
      <c r="Z12" s="273">
        <v>87</v>
      </c>
      <c r="AA12" s="273">
        <v>9</v>
      </c>
      <c r="AB12" s="273">
        <v>17</v>
      </c>
      <c r="AC12" s="273">
        <v>13</v>
      </c>
      <c r="AD12" s="273">
        <v>67</v>
      </c>
      <c r="AE12" s="273">
        <v>66</v>
      </c>
      <c r="AF12" s="273">
        <v>67</v>
      </c>
      <c r="AG12" s="273">
        <v>24</v>
      </c>
      <c r="AH12" s="273">
        <v>17</v>
      </c>
      <c r="AI12" s="273">
        <v>20</v>
      </c>
      <c r="AJ12" s="273">
        <v>91</v>
      </c>
      <c r="AK12" s="273">
        <v>83</v>
      </c>
      <c r="AL12" s="273">
        <v>87</v>
      </c>
      <c r="AM12" s="273">
        <v>6</v>
      </c>
      <c r="AN12" s="273">
        <v>14</v>
      </c>
      <c r="AO12" s="273">
        <v>10</v>
      </c>
      <c r="AP12" s="273">
        <v>71</v>
      </c>
      <c r="AQ12" s="273">
        <v>73</v>
      </c>
      <c r="AR12" s="273">
        <v>72</v>
      </c>
      <c r="AS12" s="273">
        <v>23</v>
      </c>
      <c r="AT12" s="273">
        <v>13</v>
      </c>
      <c r="AU12" s="273">
        <v>18</v>
      </c>
      <c r="AV12" s="273">
        <v>94</v>
      </c>
      <c r="AW12" s="273">
        <v>86</v>
      </c>
      <c r="AX12" s="273">
        <v>90</v>
      </c>
      <c r="AY12" s="273">
        <v>5</v>
      </c>
      <c r="AZ12" s="273">
        <v>10</v>
      </c>
      <c r="BA12" s="273">
        <v>8</v>
      </c>
      <c r="BB12" s="273">
        <v>70</v>
      </c>
      <c r="BC12" s="273">
        <v>74</v>
      </c>
      <c r="BD12" s="273">
        <v>72</v>
      </c>
      <c r="BE12" s="273">
        <v>25</v>
      </c>
      <c r="BF12" s="273">
        <v>16</v>
      </c>
      <c r="BG12" s="273">
        <v>20</v>
      </c>
      <c r="BH12" s="273">
        <v>95</v>
      </c>
      <c r="BI12" s="273">
        <v>90</v>
      </c>
      <c r="BJ12" s="273">
        <v>92</v>
      </c>
      <c r="BK12" s="273">
        <v>7</v>
      </c>
      <c r="BL12" s="273">
        <v>13</v>
      </c>
      <c r="BM12" s="273">
        <v>10</v>
      </c>
      <c r="BN12" s="273">
        <v>71</v>
      </c>
      <c r="BO12" s="273">
        <v>71</v>
      </c>
      <c r="BP12" s="273">
        <v>71</v>
      </c>
      <c r="BQ12" s="273">
        <v>22</v>
      </c>
      <c r="BR12" s="273">
        <v>16</v>
      </c>
      <c r="BS12" s="273">
        <v>19</v>
      </c>
      <c r="BT12" s="273">
        <v>93</v>
      </c>
      <c r="BU12" s="273">
        <v>87</v>
      </c>
      <c r="BV12" s="273">
        <v>90</v>
      </c>
      <c r="BW12" s="273">
        <v>7</v>
      </c>
      <c r="BX12" s="273">
        <v>16</v>
      </c>
      <c r="BY12" s="273">
        <v>11</v>
      </c>
      <c r="BZ12" s="273">
        <v>72</v>
      </c>
      <c r="CA12" s="273">
        <v>72</v>
      </c>
      <c r="CB12" s="273">
        <v>72</v>
      </c>
      <c r="CC12" s="273">
        <v>21</v>
      </c>
      <c r="CD12" s="273">
        <v>12</v>
      </c>
      <c r="CE12" s="273">
        <v>17</v>
      </c>
      <c r="CF12" s="273">
        <v>93</v>
      </c>
      <c r="CG12" s="273">
        <v>84</v>
      </c>
      <c r="CH12" s="273">
        <v>89</v>
      </c>
      <c r="CI12" s="273">
        <v>6</v>
      </c>
      <c r="CJ12" s="273">
        <v>13</v>
      </c>
      <c r="CK12" s="273">
        <v>9</v>
      </c>
      <c r="CL12" s="273">
        <v>73</v>
      </c>
      <c r="CM12" s="273">
        <v>74</v>
      </c>
      <c r="CN12" s="273">
        <v>74</v>
      </c>
      <c r="CO12" s="273">
        <v>21</v>
      </c>
      <c r="CP12" s="273">
        <v>12</v>
      </c>
      <c r="CQ12" s="273">
        <v>17</v>
      </c>
      <c r="CR12" s="273">
        <v>94</v>
      </c>
      <c r="CS12" s="273">
        <v>87</v>
      </c>
      <c r="CT12" s="273">
        <v>91</v>
      </c>
      <c r="CU12" s="273">
        <v>17</v>
      </c>
      <c r="CV12" s="273">
        <v>27</v>
      </c>
      <c r="CW12" s="273">
        <v>22</v>
      </c>
      <c r="CX12" s="273">
        <v>62</v>
      </c>
      <c r="CY12" s="273">
        <v>57</v>
      </c>
      <c r="CZ12" s="273">
        <v>59</v>
      </c>
      <c r="DA12" s="273">
        <v>21</v>
      </c>
      <c r="DB12" s="273">
        <v>16</v>
      </c>
      <c r="DC12" s="273">
        <v>19</v>
      </c>
      <c r="DD12" s="273">
        <v>83</v>
      </c>
      <c r="DE12" s="273">
        <v>73</v>
      </c>
      <c r="DF12" s="273">
        <v>78</v>
      </c>
      <c r="DG12" s="273">
        <v>19</v>
      </c>
      <c r="DH12" s="273">
        <v>32</v>
      </c>
      <c r="DI12" s="273">
        <v>26</v>
      </c>
      <c r="DJ12" s="273">
        <v>66</v>
      </c>
      <c r="DK12" s="273">
        <v>60</v>
      </c>
      <c r="DL12" s="273">
        <v>63</v>
      </c>
      <c r="DM12" s="273">
        <v>14</v>
      </c>
      <c r="DN12" s="273">
        <v>8</v>
      </c>
      <c r="DO12" s="273">
        <v>11</v>
      </c>
      <c r="DP12" s="273">
        <v>81</v>
      </c>
      <c r="DQ12" s="273">
        <v>68</v>
      </c>
      <c r="DR12" s="273">
        <v>74</v>
      </c>
      <c r="DS12" s="273">
        <v>16</v>
      </c>
      <c r="DT12" s="273">
        <v>23</v>
      </c>
      <c r="DU12" s="273">
        <v>20</v>
      </c>
      <c r="DV12" s="273">
        <v>69</v>
      </c>
      <c r="DW12" s="273">
        <v>60</v>
      </c>
      <c r="DX12" s="273">
        <v>64</v>
      </c>
      <c r="DY12" s="273">
        <v>15</v>
      </c>
      <c r="DZ12" s="273">
        <v>17</v>
      </c>
      <c r="EA12" s="273">
        <v>16</v>
      </c>
      <c r="EB12" s="273">
        <v>84</v>
      </c>
      <c r="EC12" s="273">
        <v>77</v>
      </c>
      <c r="ED12" s="273">
        <v>80</v>
      </c>
      <c r="EE12" s="273">
        <v>14</v>
      </c>
      <c r="EF12" s="273">
        <v>20</v>
      </c>
      <c r="EG12" s="273">
        <v>17</v>
      </c>
      <c r="EH12" s="273">
        <v>72</v>
      </c>
      <c r="EI12" s="273">
        <v>64</v>
      </c>
      <c r="EJ12" s="273">
        <v>68</v>
      </c>
      <c r="EK12" s="273">
        <v>14</v>
      </c>
      <c r="EL12" s="273">
        <v>15</v>
      </c>
      <c r="EM12" s="273">
        <v>15</v>
      </c>
      <c r="EN12" s="273">
        <v>86</v>
      </c>
      <c r="EO12" s="273">
        <v>80</v>
      </c>
      <c r="EP12" s="273">
        <v>83</v>
      </c>
      <c r="EQ12" s="273">
        <v>9</v>
      </c>
      <c r="ER12" s="273">
        <v>16</v>
      </c>
      <c r="ES12" s="273">
        <v>13</v>
      </c>
      <c r="ET12" s="273">
        <v>75</v>
      </c>
      <c r="EU12" s="273">
        <v>72</v>
      </c>
      <c r="EV12" s="273">
        <v>73</v>
      </c>
      <c r="EW12" s="273">
        <v>16</v>
      </c>
      <c r="EX12" s="273">
        <v>12</v>
      </c>
      <c r="EY12" s="273">
        <v>14</v>
      </c>
      <c r="EZ12" s="273">
        <v>91</v>
      </c>
      <c r="FA12" s="273">
        <v>84</v>
      </c>
      <c r="FB12" s="273">
        <v>87</v>
      </c>
      <c r="FC12" s="273">
        <v>10</v>
      </c>
      <c r="FD12" s="273">
        <v>16</v>
      </c>
      <c r="FE12" s="273">
        <v>13</v>
      </c>
      <c r="FF12" s="273">
        <v>75</v>
      </c>
      <c r="FG12" s="273">
        <v>68</v>
      </c>
      <c r="FH12" s="273">
        <v>71</v>
      </c>
      <c r="FI12" s="273">
        <v>16</v>
      </c>
      <c r="FJ12" s="273">
        <v>17</v>
      </c>
      <c r="FK12" s="273">
        <v>16</v>
      </c>
      <c r="FL12" s="273">
        <v>90</v>
      </c>
      <c r="FM12" s="273">
        <v>84</v>
      </c>
      <c r="FN12" s="273">
        <v>87</v>
      </c>
      <c r="FO12" s="273">
        <v>5</v>
      </c>
      <c r="FP12" s="273">
        <v>7</v>
      </c>
      <c r="FQ12" s="273">
        <v>6</v>
      </c>
      <c r="FR12" s="273">
        <v>80</v>
      </c>
      <c r="FS12" s="273">
        <v>75</v>
      </c>
      <c r="FT12" s="273">
        <v>77</v>
      </c>
      <c r="FU12" s="273">
        <v>15</v>
      </c>
      <c r="FV12" s="273">
        <v>18</v>
      </c>
      <c r="FW12" s="273">
        <v>16</v>
      </c>
      <c r="FX12" s="273">
        <v>95</v>
      </c>
      <c r="FY12" s="273">
        <v>93</v>
      </c>
      <c r="FZ12" s="273">
        <v>94</v>
      </c>
      <c r="GA12" s="273">
        <v>5</v>
      </c>
      <c r="GB12" s="273">
        <v>15</v>
      </c>
      <c r="GC12" s="273">
        <v>10</v>
      </c>
      <c r="GD12" s="273">
        <v>72</v>
      </c>
      <c r="GE12" s="273">
        <v>74</v>
      </c>
      <c r="GF12" s="273">
        <v>73</v>
      </c>
      <c r="GG12" s="273">
        <v>23</v>
      </c>
      <c r="GH12" s="273">
        <v>11</v>
      </c>
      <c r="GI12" s="273">
        <v>16</v>
      </c>
      <c r="GJ12" s="273">
        <v>95</v>
      </c>
      <c r="GK12" s="273">
        <v>85</v>
      </c>
      <c r="GL12" s="273">
        <v>90</v>
      </c>
      <c r="GM12" s="273">
        <v>6</v>
      </c>
      <c r="GN12" s="273">
        <v>15</v>
      </c>
      <c r="GO12" s="273">
        <v>10</v>
      </c>
      <c r="GP12" s="273">
        <v>74</v>
      </c>
      <c r="GQ12" s="273">
        <v>75</v>
      </c>
      <c r="GR12" s="273">
        <v>74</v>
      </c>
      <c r="GS12" s="273">
        <v>21</v>
      </c>
      <c r="GT12" s="273">
        <v>10</v>
      </c>
      <c r="GU12" s="273">
        <v>15</v>
      </c>
      <c r="GV12" s="273">
        <v>94</v>
      </c>
      <c r="GW12" s="273">
        <v>85</v>
      </c>
      <c r="GX12" s="273">
        <v>90</v>
      </c>
    </row>
    <row r="13" spans="1:206" x14ac:dyDescent="0.35">
      <c r="B13" t="s">
        <v>236</v>
      </c>
      <c r="C13" s="273">
        <v>9</v>
      </c>
      <c r="D13" s="273">
        <v>18</v>
      </c>
      <c r="E13" s="273">
        <v>14</v>
      </c>
      <c r="F13" s="273">
        <v>63</v>
      </c>
      <c r="G13" s="273">
        <v>64</v>
      </c>
      <c r="H13" s="273">
        <v>63</v>
      </c>
      <c r="I13" s="273">
        <v>28</v>
      </c>
      <c r="J13" s="273">
        <v>18</v>
      </c>
      <c r="K13" s="273">
        <v>23</v>
      </c>
      <c r="L13" s="273">
        <v>91</v>
      </c>
      <c r="M13" s="273">
        <v>82</v>
      </c>
      <c r="N13" s="273">
        <v>86</v>
      </c>
      <c r="O13" s="273">
        <v>10</v>
      </c>
      <c r="P13" s="273">
        <v>18</v>
      </c>
      <c r="Q13" s="273">
        <v>14</v>
      </c>
      <c r="R13" s="273">
        <v>63</v>
      </c>
      <c r="S13" s="273">
        <v>63</v>
      </c>
      <c r="T13" s="273">
        <v>63</v>
      </c>
      <c r="U13" s="273">
        <v>27</v>
      </c>
      <c r="V13" s="273">
        <v>19</v>
      </c>
      <c r="W13" s="273">
        <v>23</v>
      </c>
      <c r="X13" s="273">
        <v>90</v>
      </c>
      <c r="Y13" s="273">
        <v>82</v>
      </c>
      <c r="Z13" s="273">
        <v>86</v>
      </c>
      <c r="AA13" s="273">
        <v>10</v>
      </c>
      <c r="AB13" s="273">
        <v>19</v>
      </c>
      <c r="AC13" s="273">
        <v>15</v>
      </c>
      <c r="AD13" s="273">
        <v>67</v>
      </c>
      <c r="AE13" s="273">
        <v>65</v>
      </c>
      <c r="AF13" s="273">
        <v>66</v>
      </c>
      <c r="AG13" s="273">
        <v>23</v>
      </c>
      <c r="AH13" s="273">
        <v>16</v>
      </c>
      <c r="AI13" s="273">
        <v>19</v>
      </c>
      <c r="AJ13" s="273">
        <v>90</v>
      </c>
      <c r="AK13" s="273">
        <v>81</v>
      </c>
      <c r="AL13" s="273">
        <v>85</v>
      </c>
      <c r="AM13" s="273">
        <v>6</v>
      </c>
      <c r="AN13" s="273">
        <v>15</v>
      </c>
      <c r="AO13" s="273">
        <v>10</v>
      </c>
      <c r="AP13" s="273">
        <v>71</v>
      </c>
      <c r="AQ13" s="273">
        <v>72</v>
      </c>
      <c r="AR13" s="273">
        <v>72</v>
      </c>
      <c r="AS13" s="273">
        <v>23</v>
      </c>
      <c r="AT13" s="273">
        <v>13</v>
      </c>
      <c r="AU13" s="273">
        <v>18</v>
      </c>
      <c r="AV13" s="273">
        <v>94</v>
      </c>
      <c r="AW13" s="273">
        <v>85</v>
      </c>
      <c r="AX13" s="273">
        <v>90</v>
      </c>
      <c r="AY13" s="273">
        <v>6</v>
      </c>
      <c r="AZ13" s="273">
        <v>12</v>
      </c>
      <c r="BA13" s="273">
        <v>9</v>
      </c>
      <c r="BB13" s="273">
        <v>71</v>
      </c>
      <c r="BC13" s="273">
        <v>73</v>
      </c>
      <c r="BD13" s="273">
        <v>72</v>
      </c>
      <c r="BE13" s="273">
        <v>24</v>
      </c>
      <c r="BF13" s="273">
        <v>15</v>
      </c>
      <c r="BG13" s="273">
        <v>20</v>
      </c>
      <c r="BH13" s="273">
        <v>94</v>
      </c>
      <c r="BI13" s="273">
        <v>88</v>
      </c>
      <c r="BJ13" s="273">
        <v>91</v>
      </c>
      <c r="BK13" s="273">
        <v>7</v>
      </c>
      <c r="BL13" s="273">
        <v>14</v>
      </c>
      <c r="BM13" s="273">
        <v>11</v>
      </c>
      <c r="BN13" s="273">
        <v>71</v>
      </c>
      <c r="BO13" s="273">
        <v>71</v>
      </c>
      <c r="BP13" s="273">
        <v>71</v>
      </c>
      <c r="BQ13" s="273">
        <v>22</v>
      </c>
      <c r="BR13" s="273">
        <v>15</v>
      </c>
      <c r="BS13" s="273">
        <v>18</v>
      </c>
      <c r="BT13" s="273">
        <v>93</v>
      </c>
      <c r="BU13" s="273">
        <v>86</v>
      </c>
      <c r="BV13" s="273">
        <v>89</v>
      </c>
      <c r="BW13" s="273">
        <v>7</v>
      </c>
      <c r="BX13" s="273">
        <v>17</v>
      </c>
      <c r="BY13" s="273">
        <v>12</v>
      </c>
      <c r="BZ13" s="273">
        <v>72</v>
      </c>
      <c r="CA13" s="273">
        <v>72</v>
      </c>
      <c r="CB13" s="273">
        <v>72</v>
      </c>
      <c r="CC13" s="273">
        <v>21</v>
      </c>
      <c r="CD13" s="273">
        <v>12</v>
      </c>
      <c r="CE13" s="273">
        <v>16</v>
      </c>
      <c r="CF13" s="273">
        <v>93</v>
      </c>
      <c r="CG13" s="273">
        <v>83</v>
      </c>
      <c r="CH13" s="273">
        <v>88</v>
      </c>
      <c r="CI13" s="273">
        <v>6</v>
      </c>
      <c r="CJ13" s="273">
        <v>14</v>
      </c>
      <c r="CK13" s="273">
        <v>10</v>
      </c>
      <c r="CL13" s="273">
        <v>73</v>
      </c>
      <c r="CM13" s="273">
        <v>74</v>
      </c>
      <c r="CN13" s="273">
        <v>74</v>
      </c>
      <c r="CO13" s="273">
        <v>20</v>
      </c>
      <c r="CP13" s="273">
        <v>12</v>
      </c>
      <c r="CQ13" s="273">
        <v>16</v>
      </c>
      <c r="CR13" s="273">
        <v>94</v>
      </c>
      <c r="CS13" s="273">
        <v>86</v>
      </c>
      <c r="CT13" s="273">
        <v>90</v>
      </c>
      <c r="CU13" s="273">
        <v>18</v>
      </c>
      <c r="CV13" s="273">
        <v>28</v>
      </c>
      <c r="CW13" s="273">
        <v>23</v>
      </c>
      <c r="CX13" s="273">
        <v>61</v>
      </c>
      <c r="CY13" s="273">
        <v>56</v>
      </c>
      <c r="CZ13" s="273">
        <v>58</v>
      </c>
      <c r="DA13" s="273">
        <v>21</v>
      </c>
      <c r="DB13" s="273">
        <v>16</v>
      </c>
      <c r="DC13" s="273">
        <v>19</v>
      </c>
      <c r="DD13" s="273">
        <v>82</v>
      </c>
      <c r="DE13" s="273">
        <v>72</v>
      </c>
      <c r="DF13" s="273">
        <v>77</v>
      </c>
      <c r="DG13" s="273">
        <v>20</v>
      </c>
      <c r="DH13" s="273">
        <v>33</v>
      </c>
      <c r="DI13" s="273">
        <v>27</v>
      </c>
      <c r="DJ13" s="273">
        <v>66</v>
      </c>
      <c r="DK13" s="273">
        <v>59</v>
      </c>
      <c r="DL13" s="273">
        <v>62</v>
      </c>
      <c r="DM13" s="273">
        <v>14</v>
      </c>
      <c r="DN13" s="273">
        <v>8</v>
      </c>
      <c r="DO13" s="273">
        <v>11</v>
      </c>
      <c r="DP13" s="273">
        <v>80</v>
      </c>
      <c r="DQ13" s="273">
        <v>67</v>
      </c>
      <c r="DR13" s="273">
        <v>73</v>
      </c>
      <c r="DS13" s="273">
        <v>17</v>
      </c>
      <c r="DT13" s="273">
        <v>24</v>
      </c>
      <c r="DU13" s="273">
        <v>21</v>
      </c>
      <c r="DV13" s="273">
        <v>68</v>
      </c>
      <c r="DW13" s="273">
        <v>59</v>
      </c>
      <c r="DX13" s="273">
        <v>64</v>
      </c>
      <c r="DY13" s="273">
        <v>15</v>
      </c>
      <c r="DZ13" s="273">
        <v>16</v>
      </c>
      <c r="EA13" s="273">
        <v>16</v>
      </c>
      <c r="EB13" s="273">
        <v>83</v>
      </c>
      <c r="EC13" s="273">
        <v>76</v>
      </c>
      <c r="ED13" s="273">
        <v>79</v>
      </c>
      <c r="EE13" s="273">
        <v>15</v>
      </c>
      <c r="EF13" s="273">
        <v>22</v>
      </c>
      <c r="EG13" s="273">
        <v>18</v>
      </c>
      <c r="EH13" s="273">
        <v>71</v>
      </c>
      <c r="EI13" s="273">
        <v>63</v>
      </c>
      <c r="EJ13" s="273">
        <v>67</v>
      </c>
      <c r="EK13" s="273">
        <v>14</v>
      </c>
      <c r="EL13" s="273">
        <v>15</v>
      </c>
      <c r="EM13" s="273">
        <v>14</v>
      </c>
      <c r="EN13" s="273">
        <v>85</v>
      </c>
      <c r="EO13" s="273">
        <v>78</v>
      </c>
      <c r="EP13" s="273">
        <v>82</v>
      </c>
      <c r="EQ13" s="273">
        <v>10</v>
      </c>
      <c r="ER13" s="273">
        <v>18</v>
      </c>
      <c r="ES13" s="273">
        <v>14</v>
      </c>
      <c r="ET13" s="273">
        <v>74</v>
      </c>
      <c r="EU13" s="273">
        <v>70</v>
      </c>
      <c r="EV13" s="273">
        <v>72</v>
      </c>
      <c r="EW13" s="273">
        <v>16</v>
      </c>
      <c r="EX13" s="273">
        <v>12</v>
      </c>
      <c r="EY13" s="273">
        <v>14</v>
      </c>
      <c r="EZ13" s="273">
        <v>90</v>
      </c>
      <c r="FA13" s="273">
        <v>82</v>
      </c>
      <c r="FB13" s="273">
        <v>86</v>
      </c>
      <c r="FC13" s="273">
        <v>11</v>
      </c>
      <c r="FD13" s="273">
        <v>18</v>
      </c>
      <c r="FE13" s="273">
        <v>14</v>
      </c>
      <c r="FF13" s="273">
        <v>74</v>
      </c>
      <c r="FG13" s="273">
        <v>67</v>
      </c>
      <c r="FH13" s="273">
        <v>71</v>
      </c>
      <c r="FI13" s="273">
        <v>15</v>
      </c>
      <c r="FJ13" s="273">
        <v>15</v>
      </c>
      <c r="FK13" s="273">
        <v>15</v>
      </c>
      <c r="FL13" s="273">
        <v>89</v>
      </c>
      <c r="FM13" s="273">
        <v>82</v>
      </c>
      <c r="FN13" s="273">
        <v>86</v>
      </c>
      <c r="FO13" s="273">
        <v>6</v>
      </c>
      <c r="FP13" s="273">
        <v>9</v>
      </c>
      <c r="FQ13" s="273">
        <v>7</v>
      </c>
      <c r="FR13" s="273">
        <v>80</v>
      </c>
      <c r="FS13" s="273">
        <v>74</v>
      </c>
      <c r="FT13" s="273">
        <v>77</v>
      </c>
      <c r="FU13" s="273">
        <v>14</v>
      </c>
      <c r="FV13" s="273">
        <v>17</v>
      </c>
      <c r="FW13" s="273">
        <v>16</v>
      </c>
      <c r="FX13" s="273">
        <v>94</v>
      </c>
      <c r="FY13" s="273">
        <v>91</v>
      </c>
      <c r="FZ13" s="273">
        <v>93</v>
      </c>
      <c r="GA13" s="273">
        <v>6</v>
      </c>
      <c r="GB13" s="273">
        <v>16</v>
      </c>
      <c r="GC13" s="273">
        <v>11</v>
      </c>
      <c r="GD13" s="273">
        <v>72</v>
      </c>
      <c r="GE13" s="273">
        <v>74</v>
      </c>
      <c r="GF13" s="273">
        <v>73</v>
      </c>
      <c r="GG13" s="273">
        <v>22</v>
      </c>
      <c r="GH13" s="273">
        <v>10</v>
      </c>
      <c r="GI13" s="273">
        <v>16</v>
      </c>
      <c r="GJ13" s="273">
        <v>94</v>
      </c>
      <c r="GK13" s="273">
        <v>84</v>
      </c>
      <c r="GL13" s="273">
        <v>89</v>
      </c>
      <c r="GM13" s="273">
        <v>7</v>
      </c>
      <c r="GN13" s="273">
        <v>16</v>
      </c>
      <c r="GO13" s="273">
        <v>12</v>
      </c>
      <c r="GP13" s="273">
        <v>74</v>
      </c>
      <c r="GQ13" s="273">
        <v>74</v>
      </c>
      <c r="GR13" s="273">
        <v>74</v>
      </c>
      <c r="GS13" s="273">
        <v>20</v>
      </c>
      <c r="GT13" s="273">
        <v>10</v>
      </c>
      <c r="GU13" s="273">
        <v>15</v>
      </c>
      <c r="GV13" s="273">
        <v>93</v>
      </c>
      <c r="GW13" s="273">
        <v>84</v>
      </c>
      <c r="GX13" s="273">
        <v>88</v>
      </c>
    </row>
    <row r="14" spans="1:206" x14ac:dyDescent="0.35">
      <c r="A14" t="s">
        <v>530</v>
      </c>
      <c r="B14" t="s">
        <v>531</v>
      </c>
      <c r="C14" s="273">
        <v>10</v>
      </c>
      <c r="D14" s="273">
        <v>23</v>
      </c>
      <c r="E14" s="273">
        <v>17</v>
      </c>
      <c r="F14" s="273">
        <v>65</v>
      </c>
      <c r="G14" s="273">
        <v>62</v>
      </c>
      <c r="H14" s="273">
        <v>64</v>
      </c>
      <c r="I14" s="273">
        <v>25</v>
      </c>
      <c r="J14" s="273">
        <v>15</v>
      </c>
      <c r="K14" s="273">
        <v>20</v>
      </c>
      <c r="L14" s="273">
        <v>90</v>
      </c>
      <c r="M14" s="273">
        <v>77</v>
      </c>
      <c r="N14" s="273">
        <v>83</v>
      </c>
      <c r="O14" s="273">
        <v>12</v>
      </c>
      <c r="P14" s="273">
        <v>24</v>
      </c>
      <c r="Q14" s="273">
        <v>18</v>
      </c>
      <c r="R14" s="273">
        <v>66</v>
      </c>
      <c r="S14" s="273">
        <v>61</v>
      </c>
      <c r="T14" s="273">
        <v>63</v>
      </c>
      <c r="U14" s="273">
        <v>23</v>
      </c>
      <c r="V14" s="273">
        <v>15</v>
      </c>
      <c r="W14" s="273">
        <v>19</v>
      </c>
      <c r="X14" s="273">
        <v>88</v>
      </c>
      <c r="Y14" s="273">
        <v>76</v>
      </c>
      <c r="Z14" s="273">
        <v>82</v>
      </c>
      <c r="AA14" s="273">
        <v>12</v>
      </c>
      <c r="AB14" s="273">
        <v>25</v>
      </c>
      <c r="AC14" s="273">
        <v>18</v>
      </c>
      <c r="AD14" s="273">
        <v>69</v>
      </c>
      <c r="AE14" s="273">
        <v>63</v>
      </c>
      <c r="AF14" s="273">
        <v>66</v>
      </c>
      <c r="AG14" s="273">
        <v>19</v>
      </c>
      <c r="AH14" s="273">
        <v>12</v>
      </c>
      <c r="AI14" s="273">
        <v>16</v>
      </c>
      <c r="AJ14" s="273">
        <v>88</v>
      </c>
      <c r="AK14" s="273">
        <v>75</v>
      </c>
      <c r="AL14" s="273">
        <v>82</v>
      </c>
      <c r="AM14" s="273">
        <v>6</v>
      </c>
      <c r="AN14" s="273">
        <v>17</v>
      </c>
      <c r="AO14" s="273">
        <v>12</v>
      </c>
      <c r="AP14" s="273">
        <v>72</v>
      </c>
      <c r="AQ14" s="273">
        <v>70</v>
      </c>
      <c r="AR14" s="273">
        <v>71</v>
      </c>
      <c r="AS14" s="273">
        <v>22</v>
      </c>
      <c r="AT14" s="273">
        <v>13</v>
      </c>
      <c r="AU14" s="273">
        <v>17</v>
      </c>
      <c r="AV14" s="273">
        <v>94</v>
      </c>
      <c r="AW14" s="273">
        <v>83</v>
      </c>
      <c r="AX14" s="273">
        <v>88</v>
      </c>
      <c r="AY14" s="273">
        <v>7</v>
      </c>
      <c r="AZ14" s="273">
        <v>16</v>
      </c>
      <c r="BA14" s="273">
        <v>12</v>
      </c>
      <c r="BB14" s="273">
        <v>73</v>
      </c>
      <c r="BC14" s="273">
        <v>71</v>
      </c>
      <c r="BD14" s="273">
        <v>72</v>
      </c>
      <c r="BE14" s="273">
        <v>20</v>
      </c>
      <c r="BF14" s="273">
        <v>13</v>
      </c>
      <c r="BG14" s="273">
        <v>16</v>
      </c>
      <c r="BH14" s="273">
        <v>93</v>
      </c>
      <c r="BI14" s="273">
        <v>84</v>
      </c>
      <c r="BJ14" s="273">
        <v>88</v>
      </c>
      <c r="BK14" s="273">
        <v>9</v>
      </c>
      <c r="BL14" s="273">
        <v>19</v>
      </c>
      <c r="BM14" s="273">
        <v>14</v>
      </c>
      <c r="BN14" s="273">
        <v>72</v>
      </c>
      <c r="BO14" s="273">
        <v>68</v>
      </c>
      <c r="BP14" s="273">
        <v>70</v>
      </c>
      <c r="BQ14" s="273">
        <v>19</v>
      </c>
      <c r="BR14" s="273">
        <v>13</v>
      </c>
      <c r="BS14" s="273">
        <v>16</v>
      </c>
      <c r="BT14" s="273">
        <v>91</v>
      </c>
      <c r="BU14" s="273">
        <v>81</v>
      </c>
      <c r="BV14" s="273">
        <v>86</v>
      </c>
      <c r="BW14" s="273">
        <v>9</v>
      </c>
      <c r="BX14" s="273">
        <v>21</v>
      </c>
      <c r="BY14" s="273">
        <v>15</v>
      </c>
      <c r="BZ14" s="273">
        <v>74</v>
      </c>
      <c r="CA14" s="273">
        <v>69</v>
      </c>
      <c r="CB14" s="273">
        <v>72</v>
      </c>
      <c r="CC14" s="273">
        <v>17</v>
      </c>
      <c r="CD14" s="273">
        <v>9</v>
      </c>
      <c r="CE14" s="273">
        <v>13</v>
      </c>
      <c r="CF14" s="273">
        <v>91</v>
      </c>
      <c r="CG14" s="273">
        <v>79</v>
      </c>
      <c r="CH14" s="273">
        <v>85</v>
      </c>
      <c r="CI14" s="273">
        <v>8</v>
      </c>
      <c r="CJ14" s="273">
        <v>19</v>
      </c>
      <c r="CK14" s="273">
        <v>14</v>
      </c>
      <c r="CL14" s="273">
        <v>75</v>
      </c>
      <c r="CM14" s="273">
        <v>71</v>
      </c>
      <c r="CN14" s="273">
        <v>73</v>
      </c>
      <c r="CO14" s="273">
        <v>17</v>
      </c>
      <c r="CP14" s="273">
        <v>10</v>
      </c>
      <c r="CQ14" s="273">
        <v>13</v>
      </c>
      <c r="CR14" s="273">
        <v>92</v>
      </c>
      <c r="CS14" s="273">
        <v>81</v>
      </c>
      <c r="CT14" s="273">
        <v>86</v>
      </c>
      <c r="CU14" s="273">
        <v>17</v>
      </c>
      <c r="CV14" s="273">
        <v>30</v>
      </c>
      <c r="CW14" s="273">
        <v>24</v>
      </c>
      <c r="CX14" s="273">
        <v>61</v>
      </c>
      <c r="CY14" s="273">
        <v>54</v>
      </c>
      <c r="CZ14" s="273">
        <v>57</v>
      </c>
      <c r="DA14" s="273">
        <v>21</v>
      </c>
      <c r="DB14" s="273">
        <v>17</v>
      </c>
      <c r="DC14" s="273">
        <v>19</v>
      </c>
      <c r="DD14" s="273">
        <v>83</v>
      </c>
      <c r="DE14" s="273">
        <v>70</v>
      </c>
      <c r="DF14" s="273">
        <v>76</v>
      </c>
      <c r="DG14" s="273">
        <v>19</v>
      </c>
      <c r="DH14" s="273">
        <v>33</v>
      </c>
      <c r="DI14" s="273">
        <v>27</v>
      </c>
      <c r="DJ14" s="273">
        <v>66</v>
      </c>
      <c r="DK14" s="273">
        <v>57</v>
      </c>
      <c r="DL14" s="273">
        <v>62</v>
      </c>
      <c r="DM14" s="273">
        <v>14</v>
      </c>
      <c r="DN14" s="273">
        <v>9</v>
      </c>
      <c r="DO14" s="273">
        <v>12</v>
      </c>
      <c r="DP14" s="273">
        <v>81</v>
      </c>
      <c r="DQ14" s="273">
        <v>67</v>
      </c>
      <c r="DR14" s="273">
        <v>73</v>
      </c>
      <c r="DS14" s="273">
        <v>16</v>
      </c>
      <c r="DT14" s="273">
        <v>26</v>
      </c>
      <c r="DU14" s="273">
        <v>21</v>
      </c>
      <c r="DV14" s="273">
        <v>69</v>
      </c>
      <c r="DW14" s="273">
        <v>58</v>
      </c>
      <c r="DX14" s="273">
        <v>64</v>
      </c>
      <c r="DY14" s="273">
        <v>14</v>
      </c>
      <c r="DZ14" s="273">
        <v>15</v>
      </c>
      <c r="EA14" s="273">
        <v>15</v>
      </c>
      <c r="EB14" s="273">
        <v>84</v>
      </c>
      <c r="EC14" s="273">
        <v>74</v>
      </c>
      <c r="ED14" s="273">
        <v>79</v>
      </c>
      <c r="EE14" s="273">
        <v>15</v>
      </c>
      <c r="EF14" s="273">
        <v>26</v>
      </c>
      <c r="EG14" s="273">
        <v>21</v>
      </c>
      <c r="EH14" s="273">
        <v>72</v>
      </c>
      <c r="EI14" s="273">
        <v>62</v>
      </c>
      <c r="EJ14" s="273">
        <v>67</v>
      </c>
      <c r="EK14" s="273">
        <v>13</v>
      </c>
      <c r="EL14" s="273">
        <v>12</v>
      </c>
      <c r="EM14" s="273">
        <v>13</v>
      </c>
      <c r="EN14" s="273">
        <v>85</v>
      </c>
      <c r="EO14" s="273">
        <v>74</v>
      </c>
      <c r="EP14" s="273">
        <v>79</v>
      </c>
      <c r="EQ14" s="273">
        <v>13</v>
      </c>
      <c r="ER14" s="273">
        <v>25</v>
      </c>
      <c r="ES14" s="273">
        <v>19</v>
      </c>
      <c r="ET14" s="273">
        <v>73</v>
      </c>
      <c r="EU14" s="273">
        <v>66</v>
      </c>
      <c r="EV14" s="273">
        <v>70</v>
      </c>
      <c r="EW14" s="273">
        <v>14</v>
      </c>
      <c r="EX14" s="273">
        <v>9</v>
      </c>
      <c r="EY14" s="273">
        <v>11</v>
      </c>
      <c r="EZ14" s="273">
        <v>87</v>
      </c>
      <c r="FA14" s="273">
        <v>75</v>
      </c>
      <c r="FB14" s="273">
        <v>81</v>
      </c>
      <c r="FC14" s="273">
        <v>13</v>
      </c>
      <c r="FD14" s="273">
        <v>24</v>
      </c>
      <c r="FE14" s="273">
        <v>19</v>
      </c>
      <c r="FF14" s="273">
        <v>75</v>
      </c>
      <c r="FG14" s="273">
        <v>66</v>
      </c>
      <c r="FH14" s="273">
        <v>71</v>
      </c>
      <c r="FI14" s="273">
        <v>12</v>
      </c>
      <c r="FJ14" s="273">
        <v>10</v>
      </c>
      <c r="FK14" s="273">
        <v>11</v>
      </c>
      <c r="FL14" s="273">
        <v>87</v>
      </c>
      <c r="FM14" s="273">
        <v>76</v>
      </c>
      <c r="FN14" s="273">
        <v>81</v>
      </c>
      <c r="FO14" s="273">
        <v>7</v>
      </c>
      <c r="FP14" s="273">
        <v>13</v>
      </c>
      <c r="FQ14" s="273">
        <v>10</v>
      </c>
      <c r="FR14" s="273">
        <v>81</v>
      </c>
      <c r="FS14" s="273">
        <v>74</v>
      </c>
      <c r="FT14" s="273">
        <v>77</v>
      </c>
      <c r="FU14" s="273">
        <v>12</v>
      </c>
      <c r="FV14" s="273">
        <v>14</v>
      </c>
      <c r="FW14" s="273">
        <v>13</v>
      </c>
      <c r="FX14" s="273">
        <v>93</v>
      </c>
      <c r="FY14" s="273">
        <v>87</v>
      </c>
      <c r="FZ14" s="273">
        <v>90</v>
      </c>
      <c r="GA14" s="273">
        <v>7</v>
      </c>
      <c r="GB14" s="273">
        <v>21</v>
      </c>
      <c r="GC14" s="273">
        <v>14</v>
      </c>
      <c r="GD14" s="273">
        <v>77</v>
      </c>
      <c r="GE14" s="273">
        <v>72</v>
      </c>
      <c r="GF14" s="273">
        <v>75</v>
      </c>
      <c r="GG14" s="273">
        <v>16</v>
      </c>
      <c r="GH14" s="273">
        <v>7</v>
      </c>
      <c r="GI14" s="273">
        <v>11</v>
      </c>
      <c r="GJ14" s="273">
        <v>93</v>
      </c>
      <c r="GK14" s="273">
        <v>79</v>
      </c>
      <c r="GL14" s="273">
        <v>86</v>
      </c>
      <c r="GM14" s="273">
        <v>8</v>
      </c>
      <c r="GN14" s="273">
        <v>22</v>
      </c>
      <c r="GO14" s="273">
        <v>15</v>
      </c>
      <c r="GP14" s="273">
        <v>77</v>
      </c>
      <c r="GQ14" s="273">
        <v>72</v>
      </c>
      <c r="GR14" s="273">
        <v>74</v>
      </c>
      <c r="GS14" s="273">
        <v>15</v>
      </c>
      <c r="GT14" s="273">
        <v>6</v>
      </c>
      <c r="GU14" s="273">
        <v>11</v>
      </c>
      <c r="GV14" s="273">
        <v>92</v>
      </c>
      <c r="GW14" s="273">
        <v>78</v>
      </c>
      <c r="GX14" s="273">
        <v>85</v>
      </c>
    </row>
    <row r="15" spans="1:206" x14ac:dyDescent="0.35">
      <c r="B15" t="s">
        <v>173</v>
      </c>
      <c r="C15" s="273">
        <v>11</v>
      </c>
      <c r="D15" s="273">
        <v>22</v>
      </c>
      <c r="E15" s="273">
        <v>17</v>
      </c>
      <c r="F15" s="273">
        <v>64</v>
      </c>
      <c r="G15" s="273">
        <v>63</v>
      </c>
      <c r="H15" s="273">
        <v>63</v>
      </c>
      <c r="I15" s="273">
        <v>25</v>
      </c>
      <c r="J15" s="273">
        <v>15</v>
      </c>
      <c r="K15" s="273">
        <v>20</v>
      </c>
      <c r="L15" s="273">
        <v>89</v>
      </c>
      <c r="M15" s="273">
        <v>78</v>
      </c>
      <c r="N15" s="273">
        <v>83</v>
      </c>
      <c r="O15" s="273">
        <v>14</v>
      </c>
      <c r="P15" s="273">
        <v>24</v>
      </c>
      <c r="Q15" s="273">
        <v>19</v>
      </c>
      <c r="R15" s="273">
        <v>65</v>
      </c>
      <c r="S15" s="273">
        <v>61</v>
      </c>
      <c r="T15" s="273">
        <v>63</v>
      </c>
      <c r="U15" s="273">
        <v>21</v>
      </c>
      <c r="V15" s="273">
        <v>15</v>
      </c>
      <c r="W15" s="273">
        <v>18</v>
      </c>
      <c r="X15" s="273">
        <v>86</v>
      </c>
      <c r="Y15" s="273">
        <v>76</v>
      </c>
      <c r="Z15" s="273">
        <v>81</v>
      </c>
      <c r="AA15" s="273">
        <v>14</v>
      </c>
      <c r="AB15" s="273">
        <v>25</v>
      </c>
      <c r="AC15" s="273">
        <v>20</v>
      </c>
      <c r="AD15" s="273">
        <v>69</v>
      </c>
      <c r="AE15" s="273">
        <v>64</v>
      </c>
      <c r="AF15" s="273">
        <v>66</v>
      </c>
      <c r="AG15" s="273">
        <v>17</v>
      </c>
      <c r="AH15" s="273">
        <v>11</v>
      </c>
      <c r="AI15" s="273">
        <v>14</v>
      </c>
      <c r="AJ15" s="273">
        <v>86</v>
      </c>
      <c r="AK15" s="273">
        <v>75</v>
      </c>
      <c r="AL15" s="273">
        <v>80</v>
      </c>
      <c r="AM15" s="273">
        <v>6</v>
      </c>
      <c r="AN15" s="273">
        <v>14</v>
      </c>
      <c r="AO15" s="273">
        <v>10</v>
      </c>
      <c r="AP15" s="273">
        <v>71</v>
      </c>
      <c r="AQ15" s="273">
        <v>71</v>
      </c>
      <c r="AR15" s="273">
        <v>71</v>
      </c>
      <c r="AS15" s="273">
        <v>24</v>
      </c>
      <c r="AT15" s="273">
        <v>14</v>
      </c>
      <c r="AU15" s="273">
        <v>19</v>
      </c>
      <c r="AV15" s="273">
        <v>94</v>
      </c>
      <c r="AW15" s="273">
        <v>86</v>
      </c>
      <c r="AX15" s="273">
        <v>90</v>
      </c>
      <c r="AY15" s="273">
        <v>7</v>
      </c>
      <c r="AZ15" s="273">
        <v>15</v>
      </c>
      <c r="BA15" s="273">
        <v>11</v>
      </c>
      <c r="BB15" s="273">
        <v>72</v>
      </c>
      <c r="BC15" s="273">
        <v>72</v>
      </c>
      <c r="BD15" s="273">
        <v>72</v>
      </c>
      <c r="BE15" s="273">
        <v>20</v>
      </c>
      <c r="BF15" s="273">
        <v>13</v>
      </c>
      <c r="BG15" s="273">
        <v>17</v>
      </c>
      <c r="BH15" s="273">
        <v>93</v>
      </c>
      <c r="BI15" s="273">
        <v>85</v>
      </c>
      <c r="BJ15" s="273">
        <v>89</v>
      </c>
      <c r="BK15" s="273">
        <v>9</v>
      </c>
      <c r="BL15" s="273">
        <v>19</v>
      </c>
      <c r="BM15" s="273">
        <v>14</v>
      </c>
      <c r="BN15" s="273">
        <v>73</v>
      </c>
      <c r="BO15" s="273">
        <v>70</v>
      </c>
      <c r="BP15" s="273">
        <v>72</v>
      </c>
      <c r="BQ15" s="273">
        <v>17</v>
      </c>
      <c r="BR15" s="273">
        <v>11</v>
      </c>
      <c r="BS15" s="273">
        <v>14</v>
      </c>
      <c r="BT15" s="273">
        <v>91</v>
      </c>
      <c r="BU15" s="273">
        <v>81</v>
      </c>
      <c r="BV15" s="273">
        <v>86</v>
      </c>
      <c r="BW15" s="273">
        <v>8</v>
      </c>
      <c r="BX15" s="273">
        <v>19</v>
      </c>
      <c r="BY15" s="273">
        <v>14</v>
      </c>
      <c r="BZ15" s="273">
        <v>74</v>
      </c>
      <c r="CA15" s="273">
        <v>70</v>
      </c>
      <c r="CB15" s="273">
        <v>72</v>
      </c>
      <c r="CC15" s="273">
        <v>18</v>
      </c>
      <c r="CD15" s="273">
        <v>11</v>
      </c>
      <c r="CE15" s="273">
        <v>14</v>
      </c>
      <c r="CF15" s="273">
        <v>92</v>
      </c>
      <c r="CG15" s="273">
        <v>81</v>
      </c>
      <c r="CH15" s="273">
        <v>86</v>
      </c>
      <c r="CI15" s="273">
        <v>7</v>
      </c>
      <c r="CJ15" s="273">
        <v>16</v>
      </c>
      <c r="CK15" s="273">
        <v>12</v>
      </c>
      <c r="CL15" s="273">
        <v>76</v>
      </c>
      <c r="CM15" s="273">
        <v>74</v>
      </c>
      <c r="CN15" s="273">
        <v>75</v>
      </c>
      <c r="CO15" s="273">
        <v>17</v>
      </c>
      <c r="CP15" s="273">
        <v>10</v>
      </c>
      <c r="CQ15" s="273">
        <v>13</v>
      </c>
      <c r="CR15" s="273">
        <v>93</v>
      </c>
      <c r="CS15" s="273">
        <v>84</v>
      </c>
      <c r="CT15" s="273">
        <v>88</v>
      </c>
      <c r="CU15" s="273">
        <v>19</v>
      </c>
      <c r="CV15" s="273">
        <v>29</v>
      </c>
      <c r="CW15" s="273">
        <v>24</v>
      </c>
      <c r="CX15" s="273">
        <v>59</v>
      </c>
      <c r="CY15" s="273">
        <v>53</v>
      </c>
      <c r="CZ15" s="273">
        <v>56</v>
      </c>
      <c r="DA15" s="273">
        <v>22</v>
      </c>
      <c r="DB15" s="273">
        <v>17</v>
      </c>
      <c r="DC15" s="273">
        <v>20</v>
      </c>
      <c r="DD15" s="273">
        <v>81</v>
      </c>
      <c r="DE15" s="273">
        <v>71</v>
      </c>
      <c r="DF15" s="273">
        <v>76</v>
      </c>
      <c r="DG15" s="273">
        <v>21</v>
      </c>
      <c r="DH15" s="273">
        <v>33</v>
      </c>
      <c r="DI15" s="273">
        <v>27</v>
      </c>
      <c r="DJ15" s="273">
        <v>64</v>
      </c>
      <c r="DK15" s="273">
        <v>58</v>
      </c>
      <c r="DL15" s="273">
        <v>61</v>
      </c>
      <c r="DM15" s="273">
        <v>16</v>
      </c>
      <c r="DN15" s="273">
        <v>10</v>
      </c>
      <c r="DO15" s="273">
        <v>13</v>
      </c>
      <c r="DP15" s="273">
        <v>79</v>
      </c>
      <c r="DQ15" s="273">
        <v>67</v>
      </c>
      <c r="DR15" s="273">
        <v>73</v>
      </c>
      <c r="DS15" s="273">
        <v>18</v>
      </c>
      <c r="DT15" s="273">
        <v>26</v>
      </c>
      <c r="DU15" s="273">
        <v>22</v>
      </c>
      <c r="DV15" s="273">
        <v>67</v>
      </c>
      <c r="DW15" s="273">
        <v>58</v>
      </c>
      <c r="DX15" s="273">
        <v>62</v>
      </c>
      <c r="DY15" s="273">
        <v>16</v>
      </c>
      <c r="DZ15" s="273">
        <v>16</v>
      </c>
      <c r="EA15" s="273">
        <v>16</v>
      </c>
      <c r="EB15" s="273">
        <v>82</v>
      </c>
      <c r="EC15" s="273">
        <v>74</v>
      </c>
      <c r="ED15" s="273">
        <v>78</v>
      </c>
      <c r="EE15" s="273">
        <v>17</v>
      </c>
      <c r="EF15" s="273">
        <v>26</v>
      </c>
      <c r="EG15" s="273">
        <v>22</v>
      </c>
      <c r="EH15" s="273">
        <v>69</v>
      </c>
      <c r="EI15" s="273">
        <v>60</v>
      </c>
      <c r="EJ15" s="273">
        <v>64</v>
      </c>
      <c r="EK15" s="273">
        <v>14</v>
      </c>
      <c r="EL15" s="273">
        <v>13</v>
      </c>
      <c r="EM15" s="273">
        <v>14</v>
      </c>
      <c r="EN15" s="273">
        <v>83</v>
      </c>
      <c r="EO15" s="273">
        <v>74</v>
      </c>
      <c r="EP15" s="273">
        <v>78</v>
      </c>
      <c r="EQ15" s="273">
        <v>14</v>
      </c>
      <c r="ER15" s="273">
        <v>25</v>
      </c>
      <c r="ES15" s="273">
        <v>20</v>
      </c>
      <c r="ET15" s="273">
        <v>72</v>
      </c>
      <c r="EU15" s="273">
        <v>65</v>
      </c>
      <c r="EV15" s="273">
        <v>69</v>
      </c>
      <c r="EW15" s="273">
        <v>14</v>
      </c>
      <c r="EX15" s="273">
        <v>10</v>
      </c>
      <c r="EY15" s="273">
        <v>12</v>
      </c>
      <c r="EZ15" s="273">
        <v>86</v>
      </c>
      <c r="FA15" s="273">
        <v>75</v>
      </c>
      <c r="FB15" s="273">
        <v>80</v>
      </c>
      <c r="FC15" s="273">
        <v>15</v>
      </c>
      <c r="FD15" s="273">
        <v>24</v>
      </c>
      <c r="FE15" s="273">
        <v>20</v>
      </c>
      <c r="FF15" s="273">
        <v>74</v>
      </c>
      <c r="FG15" s="273">
        <v>65</v>
      </c>
      <c r="FH15" s="273">
        <v>69</v>
      </c>
      <c r="FI15" s="273">
        <v>11</v>
      </c>
      <c r="FJ15" s="273">
        <v>11</v>
      </c>
      <c r="FK15" s="273">
        <v>11</v>
      </c>
      <c r="FL15" s="273">
        <v>85</v>
      </c>
      <c r="FM15" s="273">
        <v>76</v>
      </c>
      <c r="FN15" s="273">
        <v>80</v>
      </c>
      <c r="FO15" s="273">
        <v>8</v>
      </c>
      <c r="FP15" s="273">
        <v>11</v>
      </c>
      <c r="FQ15" s="273">
        <v>9</v>
      </c>
      <c r="FR15" s="273">
        <v>80</v>
      </c>
      <c r="FS15" s="273">
        <v>74</v>
      </c>
      <c r="FT15" s="273">
        <v>77</v>
      </c>
      <c r="FU15" s="273">
        <v>12</v>
      </c>
      <c r="FV15" s="273">
        <v>15</v>
      </c>
      <c r="FW15" s="273">
        <v>14</v>
      </c>
      <c r="FX15" s="273">
        <v>92</v>
      </c>
      <c r="FY15" s="273">
        <v>89</v>
      </c>
      <c r="FZ15" s="273">
        <v>91</v>
      </c>
      <c r="GA15" s="273">
        <v>7</v>
      </c>
      <c r="GB15" s="273">
        <v>19</v>
      </c>
      <c r="GC15" s="273">
        <v>13</v>
      </c>
      <c r="GD15" s="273">
        <v>74</v>
      </c>
      <c r="GE15" s="273">
        <v>72</v>
      </c>
      <c r="GF15" s="273">
        <v>73</v>
      </c>
      <c r="GG15" s="273">
        <v>19</v>
      </c>
      <c r="GH15" s="273">
        <v>9</v>
      </c>
      <c r="GI15" s="273">
        <v>14</v>
      </c>
      <c r="GJ15" s="273">
        <v>93</v>
      </c>
      <c r="GK15" s="273">
        <v>81</v>
      </c>
      <c r="GL15" s="273">
        <v>87</v>
      </c>
      <c r="GM15" s="273">
        <v>9</v>
      </c>
      <c r="GN15" s="273">
        <v>21</v>
      </c>
      <c r="GO15" s="273">
        <v>15</v>
      </c>
      <c r="GP15" s="273">
        <v>76</v>
      </c>
      <c r="GQ15" s="273">
        <v>71</v>
      </c>
      <c r="GR15" s="273">
        <v>73</v>
      </c>
      <c r="GS15" s="273">
        <v>16</v>
      </c>
      <c r="GT15" s="273">
        <v>8</v>
      </c>
      <c r="GU15" s="273">
        <v>12</v>
      </c>
      <c r="GV15" s="273">
        <v>91</v>
      </c>
      <c r="GW15" s="273">
        <v>79</v>
      </c>
      <c r="GX15" s="273">
        <v>85</v>
      </c>
    </row>
    <row r="16" spans="1:206" x14ac:dyDescent="0.35">
      <c r="B16" t="s">
        <v>174</v>
      </c>
      <c r="C16" s="273">
        <v>11</v>
      </c>
      <c r="D16" s="273">
        <v>24</v>
      </c>
      <c r="E16" s="273">
        <v>18</v>
      </c>
      <c r="F16" s="273">
        <v>66</v>
      </c>
      <c r="G16" s="273">
        <v>63</v>
      </c>
      <c r="H16" s="273">
        <v>64</v>
      </c>
      <c r="I16" s="273">
        <v>23</v>
      </c>
      <c r="J16" s="273">
        <v>13</v>
      </c>
      <c r="K16" s="273">
        <v>18</v>
      </c>
      <c r="L16" s="273">
        <v>89</v>
      </c>
      <c r="M16" s="273">
        <v>76</v>
      </c>
      <c r="N16" s="273">
        <v>82</v>
      </c>
      <c r="O16" s="273">
        <v>12</v>
      </c>
      <c r="P16" s="273">
        <v>24</v>
      </c>
      <c r="Q16" s="273">
        <v>18</v>
      </c>
      <c r="R16" s="273">
        <v>65</v>
      </c>
      <c r="S16" s="273">
        <v>62</v>
      </c>
      <c r="T16" s="273">
        <v>64</v>
      </c>
      <c r="U16" s="273">
        <v>22</v>
      </c>
      <c r="V16" s="273">
        <v>14</v>
      </c>
      <c r="W16" s="273">
        <v>18</v>
      </c>
      <c r="X16" s="273">
        <v>88</v>
      </c>
      <c r="Y16" s="273">
        <v>76</v>
      </c>
      <c r="Z16" s="273">
        <v>82</v>
      </c>
      <c r="AA16" s="273">
        <v>13</v>
      </c>
      <c r="AB16" s="273">
        <v>25</v>
      </c>
      <c r="AC16" s="273">
        <v>19</v>
      </c>
      <c r="AD16" s="273">
        <v>67</v>
      </c>
      <c r="AE16" s="273">
        <v>63</v>
      </c>
      <c r="AF16" s="273">
        <v>65</v>
      </c>
      <c r="AG16" s="273">
        <v>20</v>
      </c>
      <c r="AH16" s="273">
        <v>12</v>
      </c>
      <c r="AI16" s="273">
        <v>16</v>
      </c>
      <c r="AJ16" s="273">
        <v>87</v>
      </c>
      <c r="AK16" s="273">
        <v>75</v>
      </c>
      <c r="AL16" s="273">
        <v>81</v>
      </c>
      <c r="AM16" s="273">
        <v>7</v>
      </c>
      <c r="AN16" s="273">
        <v>17</v>
      </c>
      <c r="AO16" s="273">
        <v>12</v>
      </c>
      <c r="AP16" s="273">
        <v>72</v>
      </c>
      <c r="AQ16" s="273">
        <v>70</v>
      </c>
      <c r="AR16" s="273">
        <v>71</v>
      </c>
      <c r="AS16" s="273">
        <v>21</v>
      </c>
      <c r="AT16" s="273">
        <v>13</v>
      </c>
      <c r="AU16" s="273">
        <v>17</v>
      </c>
      <c r="AV16" s="273">
        <v>93</v>
      </c>
      <c r="AW16" s="273">
        <v>83</v>
      </c>
      <c r="AX16" s="273">
        <v>88</v>
      </c>
      <c r="AY16" s="273">
        <v>7</v>
      </c>
      <c r="AZ16" s="273">
        <v>16</v>
      </c>
      <c r="BA16" s="273">
        <v>11</v>
      </c>
      <c r="BB16" s="273">
        <v>73</v>
      </c>
      <c r="BC16" s="273">
        <v>72</v>
      </c>
      <c r="BD16" s="273">
        <v>73</v>
      </c>
      <c r="BE16" s="273">
        <v>20</v>
      </c>
      <c r="BF16" s="273">
        <v>12</v>
      </c>
      <c r="BG16" s="273">
        <v>16</v>
      </c>
      <c r="BH16" s="273">
        <v>93</v>
      </c>
      <c r="BI16" s="273">
        <v>84</v>
      </c>
      <c r="BJ16" s="273">
        <v>89</v>
      </c>
      <c r="BK16" s="273">
        <v>10</v>
      </c>
      <c r="BL16" s="273">
        <v>19</v>
      </c>
      <c r="BM16" s="273">
        <v>15</v>
      </c>
      <c r="BN16" s="273">
        <v>72</v>
      </c>
      <c r="BO16" s="273">
        <v>69</v>
      </c>
      <c r="BP16" s="273">
        <v>70</v>
      </c>
      <c r="BQ16" s="273">
        <v>19</v>
      </c>
      <c r="BR16" s="273">
        <v>11</v>
      </c>
      <c r="BS16" s="273">
        <v>15</v>
      </c>
      <c r="BT16" s="273">
        <v>90</v>
      </c>
      <c r="BU16" s="273">
        <v>81</v>
      </c>
      <c r="BV16" s="273">
        <v>85</v>
      </c>
      <c r="BW16" s="273">
        <v>10</v>
      </c>
      <c r="BX16" s="273">
        <v>22</v>
      </c>
      <c r="BY16" s="273">
        <v>16</v>
      </c>
      <c r="BZ16" s="273">
        <v>74</v>
      </c>
      <c r="CA16" s="273">
        <v>69</v>
      </c>
      <c r="CB16" s="273">
        <v>72</v>
      </c>
      <c r="CC16" s="273">
        <v>16</v>
      </c>
      <c r="CD16" s="273">
        <v>8</v>
      </c>
      <c r="CE16" s="273">
        <v>12</v>
      </c>
      <c r="CF16" s="273">
        <v>90</v>
      </c>
      <c r="CG16" s="273">
        <v>78</v>
      </c>
      <c r="CH16" s="273">
        <v>84</v>
      </c>
      <c r="CI16" s="273">
        <v>9</v>
      </c>
      <c r="CJ16" s="273">
        <v>20</v>
      </c>
      <c r="CK16" s="273">
        <v>14</v>
      </c>
      <c r="CL16" s="273">
        <v>74</v>
      </c>
      <c r="CM16" s="273">
        <v>72</v>
      </c>
      <c r="CN16" s="273">
        <v>73</v>
      </c>
      <c r="CO16" s="273">
        <v>17</v>
      </c>
      <c r="CP16" s="273">
        <v>9</v>
      </c>
      <c r="CQ16" s="273">
        <v>13</v>
      </c>
      <c r="CR16" s="273">
        <v>91</v>
      </c>
      <c r="CS16" s="273">
        <v>80</v>
      </c>
      <c r="CT16" s="273">
        <v>86</v>
      </c>
      <c r="CU16" s="273">
        <v>20</v>
      </c>
      <c r="CV16" s="273">
        <v>32</v>
      </c>
      <c r="CW16" s="273">
        <v>26</v>
      </c>
      <c r="CX16" s="273">
        <v>60</v>
      </c>
      <c r="CY16" s="273">
        <v>53</v>
      </c>
      <c r="CZ16" s="273">
        <v>57</v>
      </c>
      <c r="DA16" s="273">
        <v>20</v>
      </c>
      <c r="DB16" s="273">
        <v>15</v>
      </c>
      <c r="DC16" s="273">
        <v>17</v>
      </c>
      <c r="DD16" s="273">
        <v>80</v>
      </c>
      <c r="DE16" s="273">
        <v>68</v>
      </c>
      <c r="DF16" s="273">
        <v>74</v>
      </c>
      <c r="DG16" s="273">
        <v>23</v>
      </c>
      <c r="DH16" s="273">
        <v>36</v>
      </c>
      <c r="DI16" s="273">
        <v>29</v>
      </c>
      <c r="DJ16" s="273">
        <v>63</v>
      </c>
      <c r="DK16" s="273">
        <v>57</v>
      </c>
      <c r="DL16" s="273">
        <v>60</v>
      </c>
      <c r="DM16" s="273">
        <v>15</v>
      </c>
      <c r="DN16" s="273">
        <v>7</v>
      </c>
      <c r="DO16" s="273">
        <v>11</v>
      </c>
      <c r="DP16" s="273">
        <v>77</v>
      </c>
      <c r="DQ16" s="273">
        <v>64</v>
      </c>
      <c r="DR16" s="273">
        <v>71</v>
      </c>
      <c r="DS16" s="273">
        <v>19</v>
      </c>
      <c r="DT16" s="273">
        <v>28</v>
      </c>
      <c r="DU16" s="273">
        <v>24</v>
      </c>
      <c r="DV16" s="273">
        <v>68</v>
      </c>
      <c r="DW16" s="273">
        <v>59</v>
      </c>
      <c r="DX16" s="273">
        <v>63</v>
      </c>
      <c r="DY16" s="273">
        <v>13</v>
      </c>
      <c r="DZ16" s="273">
        <v>13</v>
      </c>
      <c r="EA16" s="273">
        <v>13</v>
      </c>
      <c r="EB16" s="273">
        <v>81</v>
      </c>
      <c r="EC16" s="273">
        <v>72</v>
      </c>
      <c r="ED16" s="273">
        <v>76</v>
      </c>
      <c r="EE16" s="273">
        <v>17</v>
      </c>
      <c r="EF16" s="273">
        <v>27</v>
      </c>
      <c r="EG16" s="273">
        <v>23</v>
      </c>
      <c r="EH16" s="273">
        <v>70</v>
      </c>
      <c r="EI16" s="273">
        <v>61</v>
      </c>
      <c r="EJ16" s="273">
        <v>65</v>
      </c>
      <c r="EK16" s="273">
        <v>13</v>
      </c>
      <c r="EL16" s="273">
        <v>11</v>
      </c>
      <c r="EM16" s="273">
        <v>12</v>
      </c>
      <c r="EN16" s="273">
        <v>83</v>
      </c>
      <c r="EO16" s="273">
        <v>73</v>
      </c>
      <c r="EP16" s="273">
        <v>77</v>
      </c>
      <c r="EQ16" s="273">
        <v>13</v>
      </c>
      <c r="ER16" s="273">
        <v>25</v>
      </c>
      <c r="ES16" s="273">
        <v>19</v>
      </c>
      <c r="ET16" s="273">
        <v>74</v>
      </c>
      <c r="EU16" s="273">
        <v>67</v>
      </c>
      <c r="EV16" s="273">
        <v>70</v>
      </c>
      <c r="EW16" s="273">
        <v>14</v>
      </c>
      <c r="EX16" s="273">
        <v>8</v>
      </c>
      <c r="EY16" s="273">
        <v>11</v>
      </c>
      <c r="EZ16" s="273">
        <v>87</v>
      </c>
      <c r="FA16" s="273">
        <v>75</v>
      </c>
      <c r="FB16" s="273">
        <v>81</v>
      </c>
      <c r="FC16" s="273">
        <v>14</v>
      </c>
      <c r="FD16" s="273">
        <v>24</v>
      </c>
      <c r="FE16" s="273">
        <v>19</v>
      </c>
      <c r="FF16" s="273">
        <v>74</v>
      </c>
      <c r="FG16" s="273">
        <v>67</v>
      </c>
      <c r="FH16" s="273">
        <v>70</v>
      </c>
      <c r="FI16" s="273">
        <v>12</v>
      </c>
      <c r="FJ16" s="273">
        <v>9</v>
      </c>
      <c r="FK16" s="273">
        <v>11</v>
      </c>
      <c r="FL16" s="273">
        <v>86</v>
      </c>
      <c r="FM16" s="273">
        <v>76</v>
      </c>
      <c r="FN16" s="273">
        <v>81</v>
      </c>
      <c r="FO16" s="273">
        <v>8</v>
      </c>
      <c r="FP16" s="273">
        <v>12</v>
      </c>
      <c r="FQ16" s="273">
        <v>10</v>
      </c>
      <c r="FR16" s="273">
        <v>81</v>
      </c>
      <c r="FS16" s="273">
        <v>74</v>
      </c>
      <c r="FT16" s="273">
        <v>78</v>
      </c>
      <c r="FU16" s="273">
        <v>11</v>
      </c>
      <c r="FV16" s="273">
        <v>14</v>
      </c>
      <c r="FW16" s="273">
        <v>12</v>
      </c>
      <c r="FX16" s="273">
        <v>92</v>
      </c>
      <c r="FY16" s="273">
        <v>88</v>
      </c>
      <c r="FZ16" s="273">
        <v>90</v>
      </c>
      <c r="GA16" s="273">
        <v>8</v>
      </c>
      <c r="GB16" s="273">
        <v>21</v>
      </c>
      <c r="GC16" s="273">
        <v>14</v>
      </c>
      <c r="GD16" s="273">
        <v>76</v>
      </c>
      <c r="GE16" s="273">
        <v>73</v>
      </c>
      <c r="GF16" s="273">
        <v>74</v>
      </c>
      <c r="GG16" s="273">
        <v>16</v>
      </c>
      <c r="GH16" s="273">
        <v>7</v>
      </c>
      <c r="GI16" s="273">
        <v>11</v>
      </c>
      <c r="GJ16" s="273">
        <v>92</v>
      </c>
      <c r="GK16" s="273">
        <v>79</v>
      </c>
      <c r="GL16" s="273">
        <v>86</v>
      </c>
      <c r="GM16" s="273">
        <v>9</v>
      </c>
      <c r="GN16" s="273">
        <v>21</v>
      </c>
      <c r="GO16" s="273">
        <v>15</v>
      </c>
      <c r="GP16" s="273">
        <v>76</v>
      </c>
      <c r="GQ16" s="273">
        <v>72</v>
      </c>
      <c r="GR16" s="273">
        <v>74</v>
      </c>
      <c r="GS16" s="273">
        <v>15</v>
      </c>
      <c r="GT16" s="273">
        <v>6</v>
      </c>
      <c r="GU16" s="273">
        <v>11</v>
      </c>
      <c r="GV16" s="273">
        <v>91</v>
      </c>
      <c r="GW16" s="273">
        <v>79</v>
      </c>
      <c r="GX16" s="273">
        <v>85</v>
      </c>
    </row>
    <row r="17" spans="2:206" x14ac:dyDescent="0.35">
      <c r="B17" t="s">
        <v>222</v>
      </c>
      <c r="C17" s="273">
        <v>14</v>
      </c>
      <c r="D17" s="273">
        <v>26</v>
      </c>
      <c r="E17" s="273">
        <v>20</v>
      </c>
      <c r="F17" s="273">
        <v>65</v>
      </c>
      <c r="G17" s="273">
        <v>62</v>
      </c>
      <c r="H17" s="273">
        <v>64</v>
      </c>
      <c r="I17" s="273">
        <v>21</v>
      </c>
      <c r="J17" s="273">
        <v>12</v>
      </c>
      <c r="K17" s="273">
        <v>16</v>
      </c>
      <c r="L17" s="273">
        <v>86</v>
      </c>
      <c r="M17" s="273">
        <v>74</v>
      </c>
      <c r="N17" s="273">
        <v>80</v>
      </c>
      <c r="O17" s="273">
        <v>18</v>
      </c>
      <c r="P17" s="273">
        <v>28</v>
      </c>
      <c r="Q17" s="273">
        <v>23</v>
      </c>
      <c r="R17" s="273">
        <v>65</v>
      </c>
      <c r="S17" s="273">
        <v>60</v>
      </c>
      <c r="T17" s="273">
        <v>62</v>
      </c>
      <c r="U17" s="273">
        <v>18</v>
      </c>
      <c r="V17" s="273">
        <v>11</v>
      </c>
      <c r="W17" s="273">
        <v>14</v>
      </c>
      <c r="X17" s="273">
        <v>82</v>
      </c>
      <c r="Y17" s="273">
        <v>72</v>
      </c>
      <c r="Z17" s="273">
        <v>77</v>
      </c>
      <c r="AA17" s="273">
        <v>19</v>
      </c>
      <c r="AB17" s="273">
        <v>30</v>
      </c>
      <c r="AC17" s="273">
        <v>24</v>
      </c>
      <c r="AD17" s="273">
        <v>67</v>
      </c>
      <c r="AE17" s="273">
        <v>60</v>
      </c>
      <c r="AF17" s="273">
        <v>64</v>
      </c>
      <c r="AG17" s="273">
        <v>15</v>
      </c>
      <c r="AH17" s="273">
        <v>9</v>
      </c>
      <c r="AI17" s="273">
        <v>12</v>
      </c>
      <c r="AJ17" s="273">
        <v>81</v>
      </c>
      <c r="AK17" s="273">
        <v>70</v>
      </c>
      <c r="AL17" s="273">
        <v>76</v>
      </c>
      <c r="AM17" s="273">
        <v>7</v>
      </c>
      <c r="AN17" s="273">
        <v>16</v>
      </c>
      <c r="AO17" s="273">
        <v>12</v>
      </c>
      <c r="AP17" s="273">
        <v>74</v>
      </c>
      <c r="AQ17" s="273">
        <v>73</v>
      </c>
      <c r="AR17" s="273">
        <v>73</v>
      </c>
      <c r="AS17" s="273">
        <v>19</v>
      </c>
      <c r="AT17" s="273">
        <v>11</v>
      </c>
      <c r="AU17" s="273">
        <v>15</v>
      </c>
      <c r="AV17" s="273">
        <v>93</v>
      </c>
      <c r="AW17" s="273">
        <v>84</v>
      </c>
      <c r="AX17" s="273">
        <v>88</v>
      </c>
      <c r="AY17" s="273">
        <v>9</v>
      </c>
      <c r="AZ17" s="273">
        <v>18</v>
      </c>
      <c r="BA17" s="273">
        <v>14</v>
      </c>
      <c r="BB17" s="273">
        <v>74</v>
      </c>
      <c r="BC17" s="273">
        <v>71</v>
      </c>
      <c r="BD17" s="273">
        <v>73</v>
      </c>
      <c r="BE17" s="273">
        <v>17</v>
      </c>
      <c r="BF17" s="273">
        <v>11</v>
      </c>
      <c r="BG17" s="273">
        <v>14</v>
      </c>
      <c r="BH17" s="273">
        <v>91</v>
      </c>
      <c r="BI17" s="273">
        <v>82</v>
      </c>
      <c r="BJ17" s="273">
        <v>86</v>
      </c>
      <c r="BK17" s="273">
        <v>12</v>
      </c>
      <c r="BL17" s="273">
        <v>22</v>
      </c>
      <c r="BM17" s="273">
        <v>17</v>
      </c>
      <c r="BN17" s="273">
        <v>72</v>
      </c>
      <c r="BO17" s="273">
        <v>69</v>
      </c>
      <c r="BP17" s="273">
        <v>71</v>
      </c>
      <c r="BQ17" s="273">
        <v>16</v>
      </c>
      <c r="BR17" s="273">
        <v>10</v>
      </c>
      <c r="BS17" s="273">
        <v>13</v>
      </c>
      <c r="BT17" s="273">
        <v>88</v>
      </c>
      <c r="BU17" s="273">
        <v>78</v>
      </c>
      <c r="BV17" s="273">
        <v>83</v>
      </c>
      <c r="BW17" s="273">
        <v>11</v>
      </c>
      <c r="BX17" s="273">
        <v>23</v>
      </c>
      <c r="BY17" s="273">
        <v>17</v>
      </c>
      <c r="BZ17" s="273">
        <v>74</v>
      </c>
      <c r="CA17" s="273">
        <v>69</v>
      </c>
      <c r="CB17" s="273">
        <v>71</v>
      </c>
      <c r="CC17" s="273">
        <v>16</v>
      </c>
      <c r="CD17" s="273">
        <v>9</v>
      </c>
      <c r="CE17" s="273">
        <v>12</v>
      </c>
      <c r="CF17" s="273">
        <v>89</v>
      </c>
      <c r="CG17" s="273">
        <v>77</v>
      </c>
      <c r="CH17" s="273">
        <v>83</v>
      </c>
      <c r="CI17" s="273">
        <v>9</v>
      </c>
      <c r="CJ17" s="273">
        <v>20</v>
      </c>
      <c r="CK17" s="273">
        <v>15</v>
      </c>
      <c r="CL17" s="273">
        <v>75</v>
      </c>
      <c r="CM17" s="273">
        <v>72</v>
      </c>
      <c r="CN17" s="273">
        <v>73</v>
      </c>
      <c r="CO17" s="273">
        <v>15</v>
      </c>
      <c r="CP17" s="273">
        <v>9</v>
      </c>
      <c r="CQ17" s="273">
        <v>12</v>
      </c>
      <c r="CR17" s="273">
        <v>91</v>
      </c>
      <c r="CS17" s="273">
        <v>80</v>
      </c>
      <c r="CT17" s="273">
        <v>85</v>
      </c>
      <c r="CU17" s="273">
        <v>25</v>
      </c>
      <c r="CV17" s="273">
        <v>37</v>
      </c>
      <c r="CW17" s="273">
        <v>31</v>
      </c>
      <c r="CX17" s="273">
        <v>60</v>
      </c>
      <c r="CY17" s="273">
        <v>51</v>
      </c>
      <c r="CZ17" s="273">
        <v>56</v>
      </c>
      <c r="DA17" s="273">
        <v>15</v>
      </c>
      <c r="DB17" s="273">
        <v>12</v>
      </c>
      <c r="DC17" s="273">
        <v>13</v>
      </c>
      <c r="DD17" s="273">
        <v>75</v>
      </c>
      <c r="DE17" s="273">
        <v>63</v>
      </c>
      <c r="DF17" s="273">
        <v>69</v>
      </c>
      <c r="DG17" s="273">
        <v>27</v>
      </c>
      <c r="DH17" s="273">
        <v>40</v>
      </c>
      <c r="DI17" s="273">
        <v>34</v>
      </c>
      <c r="DJ17" s="273">
        <v>62</v>
      </c>
      <c r="DK17" s="273">
        <v>53</v>
      </c>
      <c r="DL17" s="273">
        <v>58</v>
      </c>
      <c r="DM17" s="273">
        <v>11</v>
      </c>
      <c r="DN17" s="273">
        <v>7</v>
      </c>
      <c r="DO17" s="273">
        <v>9</v>
      </c>
      <c r="DP17" s="273">
        <v>73</v>
      </c>
      <c r="DQ17" s="273">
        <v>60</v>
      </c>
      <c r="DR17" s="273">
        <v>66</v>
      </c>
      <c r="DS17" s="273">
        <v>23</v>
      </c>
      <c r="DT17" s="273">
        <v>32</v>
      </c>
      <c r="DU17" s="273">
        <v>28</v>
      </c>
      <c r="DV17" s="273">
        <v>65</v>
      </c>
      <c r="DW17" s="273">
        <v>56</v>
      </c>
      <c r="DX17" s="273">
        <v>61</v>
      </c>
      <c r="DY17" s="273">
        <v>11</v>
      </c>
      <c r="DZ17" s="273">
        <v>12</v>
      </c>
      <c r="EA17" s="273">
        <v>12</v>
      </c>
      <c r="EB17" s="273">
        <v>77</v>
      </c>
      <c r="EC17" s="273">
        <v>68</v>
      </c>
      <c r="ED17" s="273">
        <v>72</v>
      </c>
      <c r="EE17" s="273">
        <v>23</v>
      </c>
      <c r="EF17" s="273">
        <v>32</v>
      </c>
      <c r="EG17" s="273">
        <v>28</v>
      </c>
      <c r="EH17" s="273">
        <v>68</v>
      </c>
      <c r="EI17" s="273">
        <v>58</v>
      </c>
      <c r="EJ17" s="273">
        <v>62</v>
      </c>
      <c r="EK17" s="273">
        <v>10</v>
      </c>
      <c r="EL17" s="273">
        <v>10</v>
      </c>
      <c r="EM17" s="273">
        <v>10</v>
      </c>
      <c r="EN17" s="273">
        <v>77</v>
      </c>
      <c r="EO17" s="273">
        <v>68</v>
      </c>
      <c r="EP17" s="273">
        <v>72</v>
      </c>
      <c r="EQ17" s="273">
        <v>18</v>
      </c>
      <c r="ER17" s="273">
        <v>30</v>
      </c>
      <c r="ES17" s="273">
        <v>24</v>
      </c>
      <c r="ET17" s="273">
        <v>70</v>
      </c>
      <c r="EU17" s="273">
        <v>62</v>
      </c>
      <c r="EV17" s="273">
        <v>66</v>
      </c>
      <c r="EW17" s="273">
        <v>12</v>
      </c>
      <c r="EX17" s="273">
        <v>8</v>
      </c>
      <c r="EY17" s="273">
        <v>10</v>
      </c>
      <c r="EZ17" s="273">
        <v>82</v>
      </c>
      <c r="FA17" s="273">
        <v>70</v>
      </c>
      <c r="FB17" s="273">
        <v>76</v>
      </c>
      <c r="FC17" s="273">
        <v>19</v>
      </c>
      <c r="FD17" s="273">
        <v>29</v>
      </c>
      <c r="FE17" s="273">
        <v>24</v>
      </c>
      <c r="FF17" s="273">
        <v>71</v>
      </c>
      <c r="FG17" s="273">
        <v>62</v>
      </c>
      <c r="FH17" s="273">
        <v>66</v>
      </c>
      <c r="FI17" s="273">
        <v>10</v>
      </c>
      <c r="FJ17" s="273">
        <v>9</v>
      </c>
      <c r="FK17" s="273">
        <v>9</v>
      </c>
      <c r="FL17" s="273">
        <v>81</v>
      </c>
      <c r="FM17" s="273">
        <v>71</v>
      </c>
      <c r="FN17" s="273">
        <v>76</v>
      </c>
      <c r="FO17" s="273">
        <v>10</v>
      </c>
      <c r="FP17" s="273">
        <v>14</v>
      </c>
      <c r="FQ17" s="273">
        <v>12</v>
      </c>
      <c r="FR17" s="273">
        <v>80</v>
      </c>
      <c r="FS17" s="273">
        <v>74</v>
      </c>
      <c r="FT17" s="273">
        <v>77</v>
      </c>
      <c r="FU17" s="273">
        <v>10</v>
      </c>
      <c r="FV17" s="273">
        <v>12</v>
      </c>
      <c r="FW17" s="273">
        <v>11</v>
      </c>
      <c r="FX17" s="273">
        <v>90</v>
      </c>
      <c r="FY17" s="273">
        <v>86</v>
      </c>
      <c r="FZ17" s="273">
        <v>88</v>
      </c>
      <c r="GA17" s="273">
        <v>9</v>
      </c>
      <c r="GB17" s="273">
        <v>23</v>
      </c>
      <c r="GC17" s="273">
        <v>16</v>
      </c>
      <c r="GD17" s="273">
        <v>73</v>
      </c>
      <c r="GE17" s="273">
        <v>70</v>
      </c>
      <c r="GF17" s="273">
        <v>71</v>
      </c>
      <c r="GG17" s="273">
        <v>18</v>
      </c>
      <c r="GH17" s="273">
        <v>7</v>
      </c>
      <c r="GI17" s="273">
        <v>13</v>
      </c>
      <c r="GJ17" s="273">
        <v>91</v>
      </c>
      <c r="GK17" s="273">
        <v>77</v>
      </c>
      <c r="GL17" s="273">
        <v>84</v>
      </c>
      <c r="GM17" s="273">
        <v>11</v>
      </c>
      <c r="GN17" s="273">
        <v>25</v>
      </c>
      <c r="GO17" s="273">
        <v>18</v>
      </c>
      <c r="GP17" s="273">
        <v>74</v>
      </c>
      <c r="GQ17" s="273">
        <v>69</v>
      </c>
      <c r="GR17" s="273">
        <v>72</v>
      </c>
      <c r="GS17" s="273">
        <v>15</v>
      </c>
      <c r="GT17" s="273">
        <v>6</v>
      </c>
      <c r="GU17" s="273">
        <v>11</v>
      </c>
      <c r="GV17" s="273">
        <v>89</v>
      </c>
      <c r="GW17" s="273">
        <v>75</v>
      </c>
      <c r="GX17" s="273">
        <v>82</v>
      </c>
    </row>
    <row r="18" spans="2:206" x14ac:dyDescent="0.35">
      <c r="B18" t="s">
        <v>172</v>
      </c>
      <c r="C18" s="273">
        <v>8</v>
      </c>
      <c r="D18" s="273">
        <v>18</v>
      </c>
      <c r="E18" s="273">
        <v>13</v>
      </c>
      <c r="F18" s="273">
        <v>63</v>
      </c>
      <c r="G18" s="273">
        <v>63</v>
      </c>
      <c r="H18" s="273">
        <v>63</v>
      </c>
      <c r="I18" s="273">
        <v>29</v>
      </c>
      <c r="J18" s="273">
        <v>19</v>
      </c>
      <c r="K18" s="273">
        <v>24</v>
      </c>
      <c r="L18" s="273">
        <v>92</v>
      </c>
      <c r="M18" s="273">
        <v>82</v>
      </c>
      <c r="N18" s="273">
        <v>87</v>
      </c>
      <c r="O18" s="273">
        <v>9</v>
      </c>
      <c r="P18" s="273">
        <v>18</v>
      </c>
      <c r="Q18" s="273">
        <v>13</v>
      </c>
      <c r="R18" s="273">
        <v>63</v>
      </c>
      <c r="S18" s="273">
        <v>62</v>
      </c>
      <c r="T18" s="273">
        <v>62</v>
      </c>
      <c r="U18" s="273">
        <v>29</v>
      </c>
      <c r="V18" s="273">
        <v>21</v>
      </c>
      <c r="W18" s="273">
        <v>25</v>
      </c>
      <c r="X18" s="273">
        <v>91</v>
      </c>
      <c r="Y18" s="273">
        <v>82</v>
      </c>
      <c r="Z18" s="273">
        <v>87</v>
      </c>
      <c r="AA18" s="273">
        <v>9</v>
      </c>
      <c r="AB18" s="273">
        <v>18</v>
      </c>
      <c r="AC18" s="273">
        <v>14</v>
      </c>
      <c r="AD18" s="273">
        <v>67</v>
      </c>
      <c r="AE18" s="273">
        <v>64</v>
      </c>
      <c r="AF18" s="273">
        <v>66</v>
      </c>
      <c r="AG18" s="273">
        <v>24</v>
      </c>
      <c r="AH18" s="273">
        <v>18</v>
      </c>
      <c r="AI18" s="273">
        <v>21</v>
      </c>
      <c r="AJ18" s="273">
        <v>91</v>
      </c>
      <c r="AK18" s="273">
        <v>82</v>
      </c>
      <c r="AL18" s="273">
        <v>86</v>
      </c>
      <c r="AM18" s="273">
        <v>5</v>
      </c>
      <c r="AN18" s="273">
        <v>14</v>
      </c>
      <c r="AO18" s="273">
        <v>9</v>
      </c>
      <c r="AP18" s="273">
        <v>69</v>
      </c>
      <c r="AQ18" s="273">
        <v>71</v>
      </c>
      <c r="AR18" s="273">
        <v>70</v>
      </c>
      <c r="AS18" s="273">
        <v>26</v>
      </c>
      <c r="AT18" s="273">
        <v>15</v>
      </c>
      <c r="AU18" s="273">
        <v>20</v>
      </c>
      <c r="AV18" s="273">
        <v>95</v>
      </c>
      <c r="AW18" s="273">
        <v>86</v>
      </c>
      <c r="AX18" s="273">
        <v>91</v>
      </c>
      <c r="AY18" s="273">
        <v>5</v>
      </c>
      <c r="AZ18" s="273">
        <v>11</v>
      </c>
      <c r="BA18" s="273">
        <v>8</v>
      </c>
      <c r="BB18" s="273">
        <v>70</v>
      </c>
      <c r="BC18" s="273">
        <v>72</v>
      </c>
      <c r="BD18" s="273">
        <v>71</v>
      </c>
      <c r="BE18" s="273">
        <v>26</v>
      </c>
      <c r="BF18" s="273">
        <v>17</v>
      </c>
      <c r="BG18" s="273">
        <v>21</v>
      </c>
      <c r="BH18" s="273">
        <v>95</v>
      </c>
      <c r="BI18" s="273">
        <v>89</v>
      </c>
      <c r="BJ18" s="273">
        <v>92</v>
      </c>
      <c r="BK18" s="273">
        <v>6</v>
      </c>
      <c r="BL18" s="273">
        <v>14</v>
      </c>
      <c r="BM18" s="273">
        <v>10</v>
      </c>
      <c r="BN18" s="273">
        <v>71</v>
      </c>
      <c r="BO18" s="273">
        <v>70</v>
      </c>
      <c r="BP18" s="273">
        <v>70</v>
      </c>
      <c r="BQ18" s="273">
        <v>23</v>
      </c>
      <c r="BR18" s="273">
        <v>16</v>
      </c>
      <c r="BS18" s="273">
        <v>19</v>
      </c>
      <c r="BT18" s="273">
        <v>94</v>
      </c>
      <c r="BU18" s="273">
        <v>86</v>
      </c>
      <c r="BV18" s="273">
        <v>90</v>
      </c>
      <c r="BW18" s="273">
        <v>6</v>
      </c>
      <c r="BX18" s="273">
        <v>17</v>
      </c>
      <c r="BY18" s="273">
        <v>12</v>
      </c>
      <c r="BZ18" s="273">
        <v>73</v>
      </c>
      <c r="CA18" s="273">
        <v>71</v>
      </c>
      <c r="CB18" s="273">
        <v>72</v>
      </c>
      <c r="CC18" s="273">
        <v>21</v>
      </c>
      <c r="CD18" s="273">
        <v>12</v>
      </c>
      <c r="CE18" s="273">
        <v>16</v>
      </c>
      <c r="CF18" s="273">
        <v>94</v>
      </c>
      <c r="CG18" s="273">
        <v>83</v>
      </c>
      <c r="CH18" s="273">
        <v>88</v>
      </c>
      <c r="CI18" s="273">
        <v>5</v>
      </c>
      <c r="CJ18" s="273">
        <v>14</v>
      </c>
      <c r="CK18" s="273">
        <v>10</v>
      </c>
      <c r="CL18" s="273">
        <v>74</v>
      </c>
      <c r="CM18" s="273">
        <v>74</v>
      </c>
      <c r="CN18" s="273">
        <v>74</v>
      </c>
      <c r="CO18" s="273">
        <v>21</v>
      </c>
      <c r="CP18" s="273">
        <v>12</v>
      </c>
      <c r="CQ18" s="273">
        <v>16</v>
      </c>
      <c r="CR18" s="273">
        <v>95</v>
      </c>
      <c r="CS18" s="273">
        <v>86</v>
      </c>
      <c r="CT18" s="273">
        <v>90</v>
      </c>
      <c r="CU18" s="273">
        <v>16</v>
      </c>
      <c r="CV18" s="273">
        <v>26</v>
      </c>
      <c r="CW18" s="273">
        <v>21</v>
      </c>
      <c r="CX18" s="273">
        <v>61</v>
      </c>
      <c r="CY18" s="273">
        <v>55</v>
      </c>
      <c r="CZ18" s="273">
        <v>58</v>
      </c>
      <c r="DA18" s="273">
        <v>23</v>
      </c>
      <c r="DB18" s="273">
        <v>19</v>
      </c>
      <c r="DC18" s="273">
        <v>21</v>
      </c>
      <c r="DD18" s="273">
        <v>84</v>
      </c>
      <c r="DE18" s="273">
        <v>74</v>
      </c>
      <c r="DF18" s="273">
        <v>79</v>
      </c>
      <c r="DG18" s="273">
        <v>18</v>
      </c>
      <c r="DH18" s="273">
        <v>30</v>
      </c>
      <c r="DI18" s="273">
        <v>24</v>
      </c>
      <c r="DJ18" s="273">
        <v>66</v>
      </c>
      <c r="DK18" s="273">
        <v>60</v>
      </c>
      <c r="DL18" s="273">
        <v>63</v>
      </c>
      <c r="DM18" s="273">
        <v>16</v>
      </c>
      <c r="DN18" s="273">
        <v>10</v>
      </c>
      <c r="DO18" s="273">
        <v>13</v>
      </c>
      <c r="DP18" s="273">
        <v>82</v>
      </c>
      <c r="DQ18" s="273">
        <v>70</v>
      </c>
      <c r="DR18" s="273">
        <v>76</v>
      </c>
      <c r="DS18" s="273">
        <v>15</v>
      </c>
      <c r="DT18" s="273">
        <v>22</v>
      </c>
      <c r="DU18" s="273">
        <v>19</v>
      </c>
      <c r="DV18" s="273">
        <v>69</v>
      </c>
      <c r="DW18" s="273">
        <v>60</v>
      </c>
      <c r="DX18" s="273">
        <v>64</v>
      </c>
      <c r="DY18" s="273">
        <v>16</v>
      </c>
      <c r="DZ18" s="273">
        <v>18</v>
      </c>
      <c r="EA18" s="273">
        <v>17</v>
      </c>
      <c r="EB18" s="273">
        <v>85</v>
      </c>
      <c r="EC18" s="273">
        <v>78</v>
      </c>
      <c r="ED18" s="273">
        <v>81</v>
      </c>
      <c r="EE18" s="273">
        <v>12</v>
      </c>
      <c r="EF18" s="273">
        <v>21</v>
      </c>
      <c r="EG18" s="273">
        <v>17</v>
      </c>
      <c r="EH18" s="273">
        <v>72</v>
      </c>
      <c r="EI18" s="273">
        <v>63</v>
      </c>
      <c r="EJ18" s="273">
        <v>67</v>
      </c>
      <c r="EK18" s="273">
        <v>16</v>
      </c>
      <c r="EL18" s="273">
        <v>16</v>
      </c>
      <c r="EM18" s="273">
        <v>16</v>
      </c>
      <c r="EN18" s="273">
        <v>88</v>
      </c>
      <c r="EO18" s="273">
        <v>79</v>
      </c>
      <c r="EP18" s="273">
        <v>83</v>
      </c>
      <c r="EQ18" s="273">
        <v>8</v>
      </c>
      <c r="ER18" s="273">
        <v>18</v>
      </c>
      <c r="ES18" s="273">
        <v>13</v>
      </c>
      <c r="ET18" s="273">
        <v>73</v>
      </c>
      <c r="EU18" s="273">
        <v>68</v>
      </c>
      <c r="EV18" s="273">
        <v>70</v>
      </c>
      <c r="EW18" s="273">
        <v>19</v>
      </c>
      <c r="EX18" s="273">
        <v>14</v>
      </c>
      <c r="EY18" s="273">
        <v>16</v>
      </c>
      <c r="EZ18" s="273">
        <v>92</v>
      </c>
      <c r="FA18" s="273">
        <v>82</v>
      </c>
      <c r="FB18" s="273">
        <v>87</v>
      </c>
      <c r="FC18" s="273">
        <v>9</v>
      </c>
      <c r="FD18" s="273">
        <v>18</v>
      </c>
      <c r="FE18" s="273">
        <v>14</v>
      </c>
      <c r="FF18" s="273">
        <v>74</v>
      </c>
      <c r="FG18" s="273">
        <v>66</v>
      </c>
      <c r="FH18" s="273">
        <v>70</v>
      </c>
      <c r="FI18" s="273">
        <v>17</v>
      </c>
      <c r="FJ18" s="273">
        <v>16</v>
      </c>
      <c r="FK18" s="273">
        <v>17</v>
      </c>
      <c r="FL18" s="273">
        <v>91</v>
      </c>
      <c r="FM18" s="273">
        <v>82</v>
      </c>
      <c r="FN18" s="273">
        <v>86</v>
      </c>
      <c r="FO18" s="273">
        <v>5</v>
      </c>
      <c r="FP18" s="273">
        <v>9</v>
      </c>
      <c r="FQ18" s="273">
        <v>7</v>
      </c>
      <c r="FR18" s="273">
        <v>80</v>
      </c>
      <c r="FS18" s="273">
        <v>74</v>
      </c>
      <c r="FT18" s="273">
        <v>77</v>
      </c>
      <c r="FU18" s="273">
        <v>15</v>
      </c>
      <c r="FV18" s="273">
        <v>18</v>
      </c>
      <c r="FW18" s="273">
        <v>17</v>
      </c>
      <c r="FX18" s="273">
        <v>95</v>
      </c>
      <c r="FY18" s="273">
        <v>91</v>
      </c>
      <c r="FZ18" s="273">
        <v>93</v>
      </c>
      <c r="GA18" s="273">
        <v>5</v>
      </c>
      <c r="GB18" s="273">
        <v>16</v>
      </c>
      <c r="GC18" s="273">
        <v>10</v>
      </c>
      <c r="GD18" s="273">
        <v>71</v>
      </c>
      <c r="GE18" s="273">
        <v>74</v>
      </c>
      <c r="GF18" s="273">
        <v>72</v>
      </c>
      <c r="GG18" s="273">
        <v>24</v>
      </c>
      <c r="GH18" s="273">
        <v>11</v>
      </c>
      <c r="GI18" s="273">
        <v>17</v>
      </c>
      <c r="GJ18" s="273">
        <v>95</v>
      </c>
      <c r="GK18" s="273">
        <v>84</v>
      </c>
      <c r="GL18" s="273">
        <v>90</v>
      </c>
      <c r="GM18" s="273">
        <v>5</v>
      </c>
      <c r="GN18" s="273">
        <v>16</v>
      </c>
      <c r="GO18" s="273">
        <v>11</v>
      </c>
      <c r="GP18" s="273">
        <v>73</v>
      </c>
      <c r="GQ18" s="273">
        <v>73</v>
      </c>
      <c r="GR18" s="273">
        <v>73</v>
      </c>
      <c r="GS18" s="273">
        <v>21</v>
      </c>
      <c r="GT18" s="273">
        <v>11</v>
      </c>
      <c r="GU18" s="273">
        <v>16</v>
      </c>
      <c r="GV18" s="273">
        <v>95</v>
      </c>
      <c r="GW18" s="273">
        <v>84</v>
      </c>
      <c r="GX18" s="273">
        <v>89</v>
      </c>
    </row>
    <row r="19" spans="2:206" x14ac:dyDescent="0.35">
      <c r="B19" t="s">
        <v>171</v>
      </c>
      <c r="C19" s="273">
        <v>14</v>
      </c>
      <c r="D19" s="273">
        <v>25</v>
      </c>
      <c r="E19" s="273">
        <v>19</v>
      </c>
      <c r="F19" s="273">
        <v>66</v>
      </c>
      <c r="G19" s="273">
        <v>63</v>
      </c>
      <c r="H19" s="273">
        <v>65</v>
      </c>
      <c r="I19" s="273">
        <v>20</v>
      </c>
      <c r="J19" s="273">
        <v>12</v>
      </c>
      <c r="K19" s="273">
        <v>16</v>
      </c>
      <c r="L19" s="273">
        <v>86</v>
      </c>
      <c r="M19" s="273">
        <v>75</v>
      </c>
      <c r="N19" s="273">
        <v>81</v>
      </c>
      <c r="O19" s="273">
        <v>18</v>
      </c>
      <c r="P19" s="273">
        <v>28</v>
      </c>
      <c r="Q19" s="273">
        <v>23</v>
      </c>
      <c r="R19" s="273">
        <v>65</v>
      </c>
      <c r="S19" s="273">
        <v>60</v>
      </c>
      <c r="T19" s="273">
        <v>63</v>
      </c>
      <c r="U19" s="273">
        <v>17</v>
      </c>
      <c r="V19" s="273">
        <v>12</v>
      </c>
      <c r="W19" s="273">
        <v>14</v>
      </c>
      <c r="X19" s="273">
        <v>82</v>
      </c>
      <c r="Y19" s="273">
        <v>72</v>
      </c>
      <c r="Z19" s="273">
        <v>77</v>
      </c>
      <c r="AA19" s="273">
        <v>20</v>
      </c>
      <c r="AB19" s="273">
        <v>31</v>
      </c>
      <c r="AC19" s="273">
        <v>25</v>
      </c>
      <c r="AD19" s="273">
        <v>67</v>
      </c>
      <c r="AE19" s="273">
        <v>60</v>
      </c>
      <c r="AF19" s="273">
        <v>63</v>
      </c>
      <c r="AG19" s="273">
        <v>13</v>
      </c>
      <c r="AH19" s="273">
        <v>9</v>
      </c>
      <c r="AI19" s="273">
        <v>11</v>
      </c>
      <c r="AJ19" s="273">
        <v>80</v>
      </c>
      <c r="AK19" s="273">
        <v>69</v>
      </c>
      <c r="AL19" s="273">
        <v>75</v>
      </c>
      <c r="AM19" s="273">
        <v>6</v>
      </c>
      <c r="AN19" s="273">
        <v>14</v>
      </c>
      <c r="AO19" s="273">
        <v>10</v>
      </c>
      <c r="AP19" s="273">
        <v>73</v>
      </c>
      <c r="AQ19" s="273">
        <v>74</v>
      </c>
      <c r="AR19" s="273">
        <v>73</v>
      </c>
      <c r="AS19" s="273">
        <v>22</v>
      </c>
      <c r="AT19" s="273">
        <v>12</v>
      </c>
      <c r="AU19" s="273">
        <v>17</v>
      </c>
      <c r="AV19" s="273">
        <v>94</v>
      </c>
      <c r="AW19" s="273">
        <v>86</v>
      </c>
      <c r="AX19" s="273">
        <v>90</v>
      </c>
      <c r="AY19" s="273">
        <v>8</v>
      </c>
      <c r="AZ19" s="273">
        <v>15</v>
      </c>
      <c r="BA19" s="273">
        <v>12</v>
      </c>
      <c r="BB19" s="273">
        <v>74</v>
      </c>
      <c r="BC19" s="273">
        <v>73</v>
      </c>
      <c r="BD19" s="273">
        <v>74</v>
      </c>
      <c r="BE19" s="273">
        <v>18</v>
      </c>
      <c r="BF19" s="273">
        <v>11</v>
      </c>
      <c r="BG19" s="273">
        <v>15</v>
      </c>
      <c r="BH19" s="273">
        <v>92</v>
      </c>
      <c r="BI19" s="273">
        <v>85</v>
      </c>
      <c r="BJ19" s="273">
        <v>88</v>
      </c>
      <c r="BK19" s="273">
        <v>11</v>
      </c>
      <c r="BL19" s="273">
        <v>20</v>
      </c>
      <c r="BM19" s="273">
        <v>15</v>
      </c>
      <c r="BN19" s="273">
        <v>73</v>
      </c>
      <c r="BO19" s="273">
        <v>70</v>
      </c>
      <c r="BP19" s="273">
        <v>71</v>
      </c>
      <c r="BQ19" s="273">
        <v>16</v>
      </c>
      <c r="BR19" s="273">
        <v>11</v>
      </c>
      <c r="BS19" s="273">
        <v>13</v>
      </c>
      <c r="BT19" s="273">
        <v>89</v>
      </c>
      <c r="BU19" s="273">
        <v>80</v>
      </c>
      <c r="BV19" s="273">
        <v>85</v>
      </c>
      <c r="BW19" s="273">
        <v>10</v>
      </c>
      <c r="BX19" s="273">
        <v>21</v>
      </c>
      <c r="BY19" s="273">
        <v>16</v>
      </c>
      <c r="BZ19" s="273">
        <v>75</v>
      </c>
      <c r="CA19" s="273">
        <v>70</v>
      </c>
      <c r="CB19" s="273">
        <v>73</v>
      </c>
      <c r="CC19" s="273">
        <v>16</v>
      </c>
      <c r="CD19" s="273">
        <v>8</v>
      </c>
      <c r="CE19" s="273">
        <v>12</v>
      </c>
      <c r="CF19" s="273">
        <v>90</v>
      </c>
      <c r="CG19" s="273">
        <v>79</v>
      </c>
      <c r="CH19" s="273">
        <v>84</v>
      </c>
      <c r="CI19" s="273">
        <v>8</v>
      </c>
      <c r="CJ19" s="273">
        <v>18</v>
      </c>
      <c r="CK19" s="273">
        <v>13</v>
      </c>
      <c r="CL19" s="273">
        <v>77</v>
      </c>
      <c r="CM19" s="273">
        <v>74</v>
      </c>
      <c r="CN19" s="273">
        <v>75</v>
      </c>
      <c r="CO19" s="273">
        <v>15</v>
      </c>
      <c r="CP19" s="273">
        <v>8</v>
      </c>
      <c r="CQ19" s="273">
        <v>12</v>
      </c>
      <c r="CR19" s="273">
        <v>92</v>
      </c>
      <c r="CS19" s="273">
        <v>82</v>
      </c>
      <c r="CT19" s="273">
        <v>87</v>
      </c>
      <c r="CU19" s="273">
        <v>24</v>
      </c>
      <c r="CV19" s="273">
        <v>35</v>
      </c>
      <c r="CW19" s="273">
        <v>29</v>
      </c>
      <c r="CX19" s="273">
        <v>61</v>
      </c>
      <c r="CY19" s="273">
        <v>53</v>
      </c>
      <c r="CZ19" s="273">
        <v>57</v>
      </c>
      <c r="DA19" s="273">
        <v>15</v>
      </c>
      <c r="DB19" s="273">
        <v>12</v>
      </c>
      <c r="DC19" s="273">
        <v>14</v>
      </c>
      <c r="DD19" s="273">
        <v>76</v>
      </c>
      <c r="DE19" s="273">
        <v>65</v>
      </c>
      <c r="DF19" s="273">
        <v>71</v>
      </c>
      <c r="DG19" s="273">
        <v>26</v>
      </c>
      <c r="DH19" s="273">
        <v>39</v>
      </c>
      <c r="DI19" s="273">
        <v>33</v>
      </c>
      <c r="DJ19" s="273">
        <v>64</v>
      </c>
      <c r="DK19" s="273">
        <v>55</v>
      </c>
      <c r="DL19" s="273">
        <v>59</v>
      </c>
      <c r="DM19" s="273">
        <v>10</v>
      </c>
      <c r="DN19" s="273">
        <v>6</v>
      </c>
      <c r="DO19" s="273">
        <v>8</v>
      </c>
      <c r="DP19" s="273">
        <v>74</v>
      </c>
      <c r="DQ19" s="273">
        <v>61</v>
      </c>
      <c r="DR19" s="273">
        <v>67</v>
      </c>
      <c r="DS19" s="273">
        <v>22</v>
      </c>
      <c r="DT19" s="273">
        <v>29</v>
      </c>
      <c r="DU19" s="273">
        <v>26</v>
      </c>
      <c r="DV19" s="273">
        <v>67</v>
      </c>
      <c r="DW19" s="273">
        <v>57</v>
      </c>
      <c r="DX19" s="273">
        <v>62</v>
      </c>
      <c r="DY19" s="273">
        <v>11</v>
      </c>
      <c r="DZ19" s="273">
        <v>13</v>
      </c>
      <c r="EA19" s="273">
        <v>12</v>
      </c>
      <c r="EB19" s="273">
        <v>78</v>
      </c>
      <c r="EC19" s="273">
        <v>71</v>
      </c>
      <c r="ED19" s="273">
        <v>74</v>
      </c>
      <c r="EE19" s="273">
        <v>22</v>
      </c>
      <c r="EF19" s="273">
        <v>30</v>
      </c>
      <c r="EG19" s="273">
        <v>26</v>
      </c>
      <c r="EH19" s="273">
        <v>69</v>
      </c>
      <c r="EI19" s="273">
        <v>59</v>
      </c>
      <c r="EJ19" s="273">
        <v>64</v>
      </c>
      <c r="EK19" s="273">
        <v>10</v>
      </c>
      <c r="EL19" s="273">
        <v>11</v>
      </c>
      <c r="EM19" s="273">
        <v>10</v>
      </c>
      <c r="EN19" s="273">
        <v>78</v>
      </c>
      <c r="EO19" s="273">
        <v>70</v>
      </c>
      <c r="EP19" s="273">
        <v>74</v>
      </c>
      <c r="EQ19" s="273">
        <v>18</v>
      </c>
      <c r="ER19" s="273">
        <v>28</v>
      </c>
      <c r="ES19" s="273">
        <v>23</v>
      </c>
      <c r="ET19" s="273">
        <v>71</v>
      </c>
      <c r="EU19" s="273">
        <v>63</v>
      </c>
      <c r="EV19" s="273">
        <v>67</v>
      </c>
      <c r="EW19" s="273">
        <v>11</v>
      </c>
      <c r="EX19" s="273">
        <v>8</v>
      </c>
      <c r="EY19" s="273">
        <v>10</v>
      </c>
      <c r="EZ19" s="273">
        <v>82</v>
      </c>
      <c r="FA19" s="273">
        <v>72</v>
      </c>
      <c r="FB19" s="273">
        <v>77</v>
      </c>
      <c r="FC19" s="273">
        <v>18</v>
      </c>
      <c r="FD19" s="273">
        <v>28</v>
      </c>
      <c r="FE19" s="273">
        <v>23</v>
      </c>
      <c r="FF19" s="273">
        <v>72</v>
      </c>
      <c r="FG19" s="273">
        <v>62</v>
      </c>
      <c r="FH19" s="273">
        <v>67</v>
      </c>
      <c r="FI19" s="273">
        <v>10</v>
      </c>
      <c r="FJ19" s="273">
        <v>11</v>
      </c>
      <c r="FK19" s="273">
        <v>10</v>
      </c>
      <c r="FL19" s="273">
        <v>82</v>
      </c>
      <c r="FM19" s="273">
        <v>72</v>
      </c>
      <c r="FN19" s="273">
        <v>77</v>
      </c>
      <c r="FO19" s="273">
        <v>8</v>
      </c>
      <c r="FP19" s="273">
        <v>11</v>
      </c>
      <c r="FQ19" s="273">
        <v>10</v>
      </c>
      <c r="FR19" s="273">
        <v>81</v>
      </c>
      <c r="FS19" s="273">
        <v>75</v>
      </c>
      <c r="FT19" s="273">
        <v>78</v>
      </c>
      <c r="FU19" s="273">
        <v>11</v>
      </c>
      <c r="FV19" s="273">
        <v>14</v>
      </c>
      <c r="FW19" s="273">
        <v>13</v>
      </c>
      <c r="FX19" s="273">
        <v>92</v>
      </c>
      <c r="FY19" s="273">
        <v>89</v>
      </c>
      <c r="FZ19" s="273">
        <v>90</v>
      </c>
      <c r="GA19" s="273">
        <v>7</v>
      </c>
      <c r="GB19" s="273">
        <v>19</v>
      </c>
      <c r="GC19" s="273">
        <v>13</v>
      </c>
      <c r="GD19" s="273">
        <v>73</v>
      </c>
      <c r="GE19" s="273">
        <v>72</v>
      </c>
      <c r="GF19" s="273">
        <v>72</v>
      </c>
      <c r="GG19" s="273">
        <v>20</v>
      </c>
      <c r="GH19" s="273">
        <v>9</v>
      </c>
      <c r="GI19" s="273">
        <v>15</v>
      </c>
      <c r="GJ19" s="273">
        <v>93</v>
      </c>
      <c r="GK19" s="273">
        <v>81</v>
      </c>
      <c r="GL19" s="273">
        <v>87</v>
      </c>
      <c r="GM19" s="273">
        <v>8</v>
      </c>
      <c r="GN19" s="273">
        <v>21</v>
      </c>
      <c r="GO19" s="273">
        <v>15</v>
      </c>
      <c r="GP19" s="273">
        <v>75</v>
      </c>
      <c r="GQ19" s="273">
        <v>72</v>
      </c>
      <c r="GR19" s="273">
        <v>73</v>
      </c>
      <c r="GS19" s="273">
        <v>17</v>
      </c>
      <c r="GT19" s="273">
        <v>8</v>
      </c>
      <c r="GU19" s="273">
        <v>12</v>
      </c>
      <c r="GV19" s="273">
        <v>92</v>
      </c>
      <c r="GW19" s="273">
        <v>79</v>
      </c>
      <c r="GX19" s="273">
        <v>85</v>
      </c>
    </row>
    <row r="20" spans="2:206" x14ac:dyDescent="0.35">
      <c r="B20" t="s">
        <v>244</v>
      </c>
      <c r="C20" s="273">
        <v>13</v>
      </c>
      <c r="D20" s="273">
        <v>26</v>
      </c>
      <c r="E20" s="273">
        <v>20</v>
      </c>
      <c r="F20" s="273">
        <v>63</v>
      </c>
      <c r="G20" s="273">
        <v>60</v>
      </c>
      <c r="H20" s="273">
        <v>61</v>
      </c>
      <c r="I20" s="273">
        <v>24</v>
      </c>
      <c r="J20" s="273">
        <v>14</v>
      </c>
      <c r="K20" s="273">
        <v>19</v>
      </c>
      <c r="L20" s="273">
        <v>87</v>
      </c>
      <c r="M20" s="273">
        <v>74</v>
      </c>
      <c r="N20" s="273">
        <v>80</v>
      </c>
      <c r="O20" s="273">
        <v>15</v>
      </c>
      <c r="P20" s="273">
        <v>27</v>
      </c>
      <c r="Q20" s="273">
        <v>21</v>
      </c>
      <c r="R20" s="273">
        <v>63</v>
      </c>
      <c r="S20" s="273">
        <v>59</v>
      </c>
      <c r="T20" s="273">
        <v>61</v>
      </c>
      <c r="U20" s="273">
        <v>22</v>
      </c>
      <c r="V20" s="273">
        <v>14</v>
      </c>
      <c r="W20" s="273">
        <v>18</v>
      </c>
      <c r="X20" s="273">
        <v>85</v>
      </c>
      <c r="Y20" s="273">
        <v>73</v>
      </c>
      <c r="Z20" s="273">
        <v>79</v>
      </c>
      <c r="AA20" s="273">
        <v>15</v>
      </c>
      <c r="AB20" s="273">
        <v>28</v>
      </c>
      <c r="AC20" s="273">
        <v>22</v>
      </c>
      <c r="AD20" s="273">
        <v>66</v>
      </c>
      <c r="AE20" s="273">
        <v>60</v>
      </c>
      <c r="AF20" s="273">
        <v>63</v>
      </c>
      <c r="AG20" s="273">
        <v>18</v>
      </c>
      <c r="AH20" s="273">
        <v>12</v>
      </c>
      <c r="AI20" s="273">
        <v>15</v>
      </c>
      <c r="AJ20" s="273">
        <v>85</v>
      </c>
      <c r="AK20" s="273">
        <v>72</v>
      </c>
      <c r="AL20" s="273">
        <v>78</v>
      </c>
      <c r="AM20" s="273">
        <v>8</v>
      </c>
      <c r="AN20" s="273">
        <v>20</v>
      </c>
      <c r="AO20" s="273">
        <v>14</v>
      </c>
      <c r="AP20" s="273">
        <v>72</v>
      </c>
      <c r="AQ20" s="273">
        <v>68</v>
      </c>
      <c r="AR20" s="273">
        <v>70</v>
      </c>
      <c r="AS20" s="273">
        <v>20</v>
      </c>
      <c r="AT20" s="273">
        <v>12</v>
      </c>
      <c r="AU20" s="273">
        <v>16</v>
      </c>
      <c r="AV20" s="273">
        <v>92</v>
      </c>
      <c r="AW20" s="273">
        <v>80</v>
      </c>
      <c r="AX20" s="273">
        <v>86</v>
      </c>
      <c r="AY20" s="273">
        <v>9</v>
      </c>
      <c r="AZ20" s="273">
        <v>20</v>
      </c>
      <c r="BA20" s="273">
        <v>15</v>
      </c>
      <c r="BB20" s="273">
        <v>71</v>
      </c>
      <c r="BC20" s="273">
        <v>68</v>
      </c>
      <c r="BD20" s="273">
        <v>70</v>
      </c>
      <c r="BE20" s="273">
        <v>19</v>
      </c>
      <c r="BF20" s="273">
        <v>12</v>
      </c>
      <c r="BG20" s="273">
        <v>16</v>
      </c>
      <c r="BH20" s="273">
        <v>91</v>
      </c>
      <c r="BI20" s="273">
        <v>80</v>
      </c>
      <c r="BJ20" s="273">
        <v>85</v>
      </c>
      <c r="BK20" s="273">
        <v>12</v>
      </c>
      <c r="BL20" s="273">
        <v>23</v>
      </c>
      <c r="BM20" s="273">
        <v>18</v>
      </c>
      <c r="BN20" s="273">
        <v>70</v>
      </c>
      <c r="BO20" s="273">
        <v>65</v>
      </c>
      <c r="BP20" s="273">
        <v>68</v>
      </c>
      <c r="BQ20" s="273">
        <v>18</v>
      </c>
      <c r="BR20" s="273">
        <v>11</v>
      </c>
      <c r="BS20" s="273">
        <v>14</v>
      </c>
      <c r="BT20" s="273">
        <v>88</v>
      </c>
      <c r="BU20" s="273">
        <v>77</v>
      </c>
      <c r="BV20" s="273">
        <v>82</v>
      </c>
      <c r="BW20" s="273">
        <v>10</v>
      </c>
      <c r="BX20" s="273">
        <v>22</v>
      </c>
      <c r="BY20" s="273">
        <v>16</v>
      </c>
      <c r="BZ20" s="273">
        <v>71</v>
      </c>
      <c r="CA20" s="273">
        <v>67</v>
      </c>
      <c r="CB20" s="273">
        <v>69</v>
      </c>
      <c r="CC20" s="273">
        <v>19</v>
      </c>
      <c r="CD20" s="273">
        <v>11</v>
      </c>
      <c r="CE20" s="273">
        <v>15</v>
      </c>
      <c r="CF20" s="273">
        <v>90</v>
      </c>
      <c r="CG20" s="273">
        <v>78</v>
      </c>
      <c r="CH20" s="273">
        <v>84</v>
      </c>
      <c r="CI20" s="273">
        <v>9</v>
      </c>
      <c r="CJ20" s="273">
        <v>20</v>
      </c>
      <c r="CK20" s="273">
        <v>15</v>
      </c>
      <c r="CL20" s="273">
        <v>72</v>
      </c>
      <c r="CM20" s="273">
        <v>69</v>
      </c>
      <c r="CN20" s="273">
        <v>70</v>
      </c>
      <c r="CO20" s="273">
        <v>18</v>
      </c>
      <c r="CP20" s="273">
        <v>11</v>
      </c>
      <c r="CQ20" s="273">
        <v>15</v>
      </c>
      <c r="CR20" s="273">
        <v>91</v>
      </c>
      <c r="CS20" s="273">
        <v>80</v>
      </c>
      <c r="CT20" s="273">
        <v>85</v>
      </c>
      <c r="CU20" s="273">
        <v>21</v>
      </c>
      <c r="CV20" s="273">
        <v>35</v>
      </c>
      <c r="CW20" s="273">
        <v>28</v>
      </c>
      <c r="CX20" s="273">
        <v>60</v>
      </c>
      <c r="CY20" s="273">
        <v>51</v>
      </c>
      <c r="CZ20" s="273">
        <v>55</v>
      </c>
      <c r="DA20" s="273">
        <v>19</v>
      </c>
      <c r="DB20" s="273">
        <v>15</v>
      </c>
      <c r="DC20" s="273">
        <v>17</v>
      </c>
      <c r="DD20" s="273">
        <v>79</v>
      </c>
      <c r="DE20" s="273">
        <v>65</v>
      </c>
      <c r="DF20" s="273">
        <v>72</v>
      </c>
      <c r="DG20" s="273">
        <v>23</v>
      </c>
      <c r="DH20" s="273">
        <v>37</v>
      </c>
      <c r="DI20" s="273">
        <v>30</v>
      </c>
      <c r="DJ20" s="273">
        <v>63</v>
      </c>
      <c r="DK20" s="273">
        <v>54</v>
      </c>
      <c r="DL20" s="273">
        <v>58</v>
      </c>
      <c r="DM20" s="273">
        <v>15</v>
      </c>
      <c r="DN20" s="273">
        <v>9</v>
      </c>
      <c r="DO20" s="273">
        <v>12</v>
      </c>
      <c r="DP20" s="273">
        <v>77</v>
      </c>
      <c r="DQ20" s="273">
        <v>63</v>
      </c>
      <c r="DR20" s="273">
        <v>70</v>
      </c>
      <c r="DS20" s="273">
        <v>20</v>
      </c>
      <c r="DT20" s="273">
        <v>31</v>
      </c>
      <c r="DU20" s="273">
        <v>26</v>
      </c>
      <c r="DV20" s="273">
        <v>65</v>
      </c>
      <c r="DW20" s="273">
        <v>56</v>
      </c>
      <c r="DX20" s="273">
        <v>60</v>
      </c>
      <c r="DY20" s="273">
        <v>15</v>
      </c>
      <c r="DZ20" s="273">
        <v>13</v>
      </c>
      <c r="EA20" s="273">
        <v>14</v>
      </c>
      <c r="EB20" s="273">
        <v>80</v>
      </c>
      <c r="EC20" s="273">
        <v>69</v>
      </c>
      <c r="ED20" s="273">
        <v>74</v>
      </c>
      <c r="EE20" s="273">
        <v>19</v>
      </c>
      <c r="EF20" s="273">
        <v>31</v>
      </c>
      <c r="EG20" s="273">
        <v>25</v>
      </c>
      <c r="EH20" s="273">
        <v>68</v>
      </c>
      <c r="EI20" s="273">
        <v>58</v>
      </c>
      <c r="EJ20" s="273">
        <v>63</v>
      </c>
      <c r="EK20" s="273">
        <v>13</v>
      </c>
      <c r="EL20" s="273">
        <v>11</v>
      </c>
      <c r="EM20" s="273">
        <v>12</v>
      </c>
      <c r="EN20" s="273">
        <v>81</v>
      </c>
      <c r="EO20" s="273">
        <v>69</v>
      </c>
      <c r="EP20" s="273">
        <v>75</v>
      </c>
      <c r="EQ20" s="273">
        <v>16</v>
      </c>
      <c r="ER20" s="273">
        <v>29</v>
      </c>
      <c r="ES20" s="273">
        <v>23</v>
      </c>
      <c r="ET20" s="273">
        <v>70</v>
      </c>
      <c r="EU20" s="273">
        <v>62</v>
      </c>
      <c r="EV20" s="273">
        <v>66</v>
      </c>
      <c r="EW20" s="273">
        <v>14</v>
      </c>
      <c r="EX20" s="273">
        <v>9</v>
      </c>
      <c r="EY20" s="273">
        <v>11</v>
      </c>
      <c r="EZ20" s="273">
        <v>84</v>
      </c>
      <c r="FA20" s="273">
        <v>71</v>
      </c>
      <c r="FB20" s="273">
        <v>77</v>
      </c>
      <c r="FC20" s="273">
        <v>17</v>
      </c>
      <c r="FD20" s="273">
        <v>29</v>
      </c>
      <c r="FE20" s="273">
        <v>23</v>
      </c>
      <c r="FF20" s="273">
        <v>72</v>
      </c>
      <c r="FG20" s="273">
        <v>62</v>
      </c>
      <c r="FH20" s="273">
        <v>67</v>
      </c>
      <c r="FI20" s="273">
        <v>12</v>
      </c>
      <c r="FJ20" s="273">
        <v>10</v>
      </c>
      <c r="FK20" s="273">
        <v>11</v>
      </c>
      <c r="FL20" s="273">
        <v>83</v>
      </c>
      <c r="FM20" s="273">
        <v>71</v>
      </c>
      <c r="FN20" s="273">
        <v>77</v>
      </c>
      <c r="FO20" s="273">
        <v>11</v>
      </c>
      <c r="FP20" s="273">
        <v>16</v>
      </c>
      <c r="FQ20" s="273">
        <v>13</v>
      </c>
      <c r="FR20" s="273">
        <v>78</v>
      </c>
      <c r="FS20" s="273">
        <v>71</v>
      </c>
      <c r="FT20" s="273">
        <v>74</v>
      </c>
      <c r="FU20" s="273">
        <v>11</v>
      </c>
      <c r="FV20" s="273">
        <v>13</v>
      </c>
      <c r="FW20" s="273">
        <v>12</v>
      </c>
      <c r="FX20" s="273">
        <v>89</v>
      </c>
      <c r="FY20" s="273">
        <v>84</v>
      </c>
      <c r="FZ20" s="273">
        <v>87</v>
      </c>
      <c r="GA20" s="273">
        <v>10</v>
      </c>
      <c r="GB20" s="273">
        <v>25</v>
      </c>
      <c r="GC20" s="273">
        <v>18</v>
      </c>
      <c r="GD20" s="273">
        <v>72</v>
      </c>
      <c r="GE20" s="273">
        <v>67</v>
      </c>
      <c r="GF20" s="273">
        <v>69</v>
      </c>
      <c r="GG20" s="273">
        <v>18</v>
      </c>
      <c r="GH20" s="273">
        <v>8</v>
      </c>
      <c r="GI20" s="273">
        <v>13</v>
      </c>
      <c r="GJ20" s="273">
        <v>90</v>
      </c>
      <c r="GK20" s="273">
        <v>75</v>
      </c>
      <c r="GL20" s="273">
        <v>82</v>
      </c>
      <c r="GM20" s="273">
        <v>11</v>
      </c>
      <c r="GN20" s="273">
        <v>26</v>
      </c>
      <c r="GO20" s="273">
        <v>19</v>
      </c>
      <c r="GP20" s="273">
        <v>73</v>
      </c>
      <c r="GQ20" s="273">
        <v>66</v>
      </c>
      <c r="GR20" s="273">
        <v>70</v>
      </c>
      <c r="GS20" s="273">
        <v>15</v>
      </c>
      <c r="GT20" s="273">
        <v>8</v>
      </c>
      <c r="GU20" s="273">
        <v>11</v>
      </c>
      <c r="GV20" s="273">
        <v>89</v>
      </c>
      <c r="GW20" s="273">
        <v>74</v>
      </c>
      <c r="GX20" s="273">
        <v>81</v>
      </c>
    </row>
    <row r="21" spans="2:206" x14ac:dyDescent="0.35">
      <c r="B21" t="s">
        <v>532</v>
      </c>
      <c r="C21" s="273">
        <v>8</v>
      </c>
      <c r="D21" s="273">
        <v>22</v>
      </c>
      <c r="E21" s="273">
        <v>15</v>
      </c>
      <c r="F21" s="273">
        <v>70</v>
      </c>
      <c r="G21" s="273">
        <v>66</v>
      </c>
      <c r="H21" s="273">
        <v>68</v>
      </c>
      <c r="I21" s="273">
        <v>22</v>
      </c>
      <c r="J21" s="273">
        <v>12</v>
      </c>
      <c r="K21" s="273">
        <v>17</v>
      </c>
      <c r="L21" s="273">
        <v>92</v>
      </c>
      <c r="M21" s="273">
        <v>78</v>
      </c>
      <c r="N21" s="273">
        <v>85</v>
      </c>
      <c r="O21" s="273">
        <v>8</v>
      </c>
      <c r="P21" s="273">
        <v>19</v>
      </c>
      <c r="Q21" s="273">
        <v>14</v>
      </c>
      <c r="R21" s="273">
        <v>69</v>
      </c>
      <c r="S21" s="273">
        <v>67</v>
      </c>
      <c r="T21" s="273">
        <v>68</v>
      </c>
      <c r="U21" s="273">
        <v>22</v>
      </c>
      <c r="V21" s="273">
        <v>14</v>
      </c>
      <c r="W21" s="273">
        <v>18</v>
      </c>
      <c r="X21" s="273">
        <v>92</v>
      </c>
      <c r="Y21" s="273">
        <v>81</v>
      </c>
      <c r="Z21" s="273">
        <v>86</v>
      </c>
      <c r="AA21" s="273">
        <v>8</v>
      </c>
      <c r="AB21" s="273">
        <v>19</v>
      </c>
      <c r="AC21" s="273">
        <v>13</v>
      </c>
      <c r="AD21" s="273">
        <v>71</v>
      </c>
      <c r="AE21" s="273">
        <v>68</v>
      </c>
      <c r="AF21" s="273">
        <v>70</v>
      </c>
      <c r="AG21" s="273">
        <v>21</v>
      </c>
      <c r="AH21" s="273">
        <v>12</v>
      </c>
      <c r="AI21" s="273">
        <v>17</v>
      </c>
      <c r="AJ21" s="273">
        <v>92</v>
      </c>
      <c r="AK21" s="273">
        <v>81</v>
      </c>
      <c r="AL21" s="273">
        <v>87</v>
      </c>
      <c r="AM21" s="273">
        <v>5</v>
      </c>
      <c r="AN21" s="273">
        <v>16</v>
      </c>
      <c r="AO21" s="273">
        <v>11</v>
      </c>
      <c r="AP21" s="273">
        <v>76</v>
      </c>
      <c r="AQ21" s="273">
        <v>72</v>
      </c>
      <c r="AR21" s="273">
        <v>74</v>
      </c>
      <c r="AS21" s="273">
        <v>19</v>
      </c>
      <c r="AT21" s="273">
        <v>12</v>
      </c>
      <c r="AU21" s="273">
        <v>16</v>
      </c>
      <c r="AV21" s="273">
        <v>95</v>
      </c>
      <c r="AW21" s="273">
        <v>84</v>
      </c>
      <c r="AX21" s="273">
        <v>89</v>
      </c>
      <c r="AY21" s="273">
        <v>4</v>
      </c>
      <c r="AZ21" s="273">
        <v>12</v>
      </c>
      <c r="BA21" s="273">
        <v>8</v>
      </c>
      <c r="BB21" s="273">
        <v>75</v>
      </c>
      <c r="BC21" s="273">
        <v>74</v>
      </c>
      <c r="BD21" s="273">
        <v>75</v>
      </c>
      <c r="BE21" s="273">
        <v>20</v>
      </c>
      <c r="BF21" s="273">
        <v>13</v>
      </c>
      <c r="BG21" s="273">
        <v>17</v>
      </c>
      <c r="BH21" s="273">
        <v>96</v>
      </c>
      <c r="BI21" s="273">
        <v>88</v>
      </c>
      <c r="BJ21" s="273">
        <v>92</v>
      </c>
      <c r="BK21" s="273">
        <v>6</v>
      </c>
      <c r="BL21" s="273">
        <v>16</v>
      </c>
      <c r="BM21" s="273">
        <v>11</v>
      </c>
      <c r="BN21" s="273">
        <v>74</v>
      </c>
      <c r="BO21" s="273">
        <v>72</v>
      </c>
      <c r="BP21" s="273">
        <v>73</v>
      </c>
      <c r="BQ21" s="273">
        <v>20</v>
      </c>
      <c r="BR21" s="273">
        <v>12</v>
      </c>
      <c r="BS21" s="273">
        <v>16</v>
      </c>
      <c r="BT21" s="273">
        <v>94</v>
      </c>
      <c r="BU21" s="273">
        <v>84</v>
      </c>
      <c r="BV21" s="273">
        <v>89</v>
      </c>
      <c r="BW21" s="273">
        <v>7</v>
      </c>
      <c r="BX21" s="273">
        <v>21</v>
      </c>
      <c r="BY21" s="273">
        <v>14</v>
      </c>
      <c r="BZ21" s="273">
        <v>78</v>
      </c>
      <c r="CA21" s="273">
        <v>71</v>
      </c>
      <c r="CB21" s="273">
        <v>75</v>
      </c>
      <c r="CC21" s="273">
        <v>15</v>
      </c>
      <c r="CD21" s="273">
        <v>8</v>
      </c>
      <c r="CE21" s="273">
        <v>12</v>
      </c>
      <c r="CF21" s="273">
        <v>93</v>
      </c>
      <c r="CG21" s="273">
        <v>79</v>
      </c>
      <c r="CH21" s="273">
        <v>86</v>
      </c>
      <c r="CI21" s="273">
        <v>6</v>
      </c>
      <c r="CJ21" s="273">
        <v>17</v>
      </c>
      <c r="CK21" s="273">
        <v>11</v>
      </c>
      <c r="CL21" s="273">
        <v>79</v>
      </c>
      <c r="CM21" s="273">
        <v>74</v>
      </c>
      <c r="CN21" s="273">
        <v>76</v>
      </c>
      <c r="CO21" s="273">
        <v>16</v>
      </c>
      <c r="CP21" s="273">
        <v>9</v>
      </c>
      <c r="CQ21" s="273">
        <v>12</v>
      </c>
      <c r="CR21" s="273">
        <v>94</v>
      </c>
      <c r="CS21" s="273">
        <v>83</v>
      </c>
      <c r="CT21" s="273">
        <v>89</v>
      </c>
      <c r="CU21" s="273">
        <v>19</v>
      </c>
      <c r="CV21" s="273">
        <v>33</v>
      </c>
      <c r="CW21" s="273">
        <v>26</v>
      </c>
      <c r="CX21" s="273">
        <v>64</v>
      </c>
      <c r="CY21" s="273">
        <v>56</v>
      </c>
      <c r="CZ21" s="273">
        <v>60</v>
      </c>
      <c r="DA21" s="273">
        <v>17</v>
      </c>
      <c r="DB21" s="273">
        <v>11</v>
      </c>
      <c r="DC21" s="273">
        <v>14</v>
      </c>
      <c r="DD21" s="273">
        <v>81</v>
      </c>
      <c r="DE21" s="273">
        <v>67</v>
      </c>
      <c r="DF21" s="273">
        <v>74</v>
      </c>
      <c r="DG21" s="273">
        <v>21</v>
      </c>
      <c r="DH21" s="273">
        <v>38</v>
      </c>
      <c r="DI21" s="273">
        <v>29</v>
      </c>
      <c r="DJ21" s="273">
        <v>68</v>
      </c>
      <c r="DK21" s="273">
        <v>56</v>
      </c>
      <c r="DL21" s="273">
        <v>62</v>
      </c>
      <c r="DM21" s="273">
        <v>11</v>
      </c>
      <c r="DN21" s="273">
        <v>6</v>
      </c>
      <c r="DO21" s="273">
        <v>8</v>
      </c>
      <c r="DP21" s="273">
        <v>79</v>
      </c>
      <c r="DQ21" s="273">
        <v>62</v>
      </c>
      <c r="DR21" s="273">
        <v>71</v>
      </c>
      <c r="DS21" s="273">
        <v>17</v>
      </c>
      <c r="DT21" s="273">
        <v>28</v>
      </c>
      <c r="DU21" s="273">
        <v>23</v>
      </c>
      <c r="DV21" s="273">
        <v>72</v>
      </c>
      <c r="DW21" s="273">
        <v>61</v>
      </c>
      <c r="DX21" s="273">
        <v>66</v>
      </c>
      <c r="DY21" s="273">
        <v>11</v>
      </c>
      <c r="DZ21" s="273">
        <v>11</v>
      </c>
      <c r="EA21" s="273">
        <v>11</v>
      </c>
      <c r="EB21" s="273">
        <v>83</v>
      </c>
      <c r="EC21" s="273">
        <v>72</v>
      </c>
      <c r="ED21" s="273">
        <v>77</v>
      </c>
      <c r="EE21" s="273">
        <v>15</v>
      </c>
      <c r="EF21" s="273">
        <v>25</v>
      </c>
      <c r="EG21" s="273">
        <v>20</v>
      </c>
      <c r="EH21" s="273">
        <v>74</v>
      </c>
      <c r="EI21" s="273">
        <v>64</v>
      </c>
      <c r="EJ21" s="273">
        <v>69</v>
      </c>
      <c r="EK21" s="273">
        <v>11</v>
      </c>
      <c r="EL21" s="273">
        <v>11</v>
      </c>
      <c r="EM21" s="273">
        <v>11</v>
      </c>
      <c r="EN21" s="273">
        <v>85</v>
      </c>
      <c r="EO21" s="273">
        <v>75</v>
      </c>
      <c r="EP21" s="273">
        <v>80</v>
      </c>
      <c r="EQ21" s="273">
        <v>9</v>
      </c>
      <c r="ER21" s="273">
        <v>20</v>
      </c>
      <c r="ES21" s="273">
        <v>15</v>
      </c>
      <c r="ET21" s="273">
        <v>77</v>
      </c>
      <c r="EU21" s="273">
        <v>72</v>
      </c>
      <c r="EV21" s="273">
        <v>74</v>
      </c>
      <c r="EW21" s="273">
        <v>14</v>
      </c>
      <c r="EX21" s="273">
        <v>8</v>
      </c>
      <c r="EY21" s="273">
        <v>11</v>
      </c>
      <c r="EZ21" s="273">
        <v>91</v>
      </c>
      <c r="FA21" s="273">
        <v>80</v>
      </c>
      <c r="FB21" s="273">
        <v>85</v>
      </c>
      <c r="FC21" s="273">
        <v>10</v>
      </c>
      <c r="FD21" s="273">
        <v>19</v>
      </c>
      <c r="FE21" s="273">
        <v>15</v>
      </c>
      <c r="FF21" s="273">
        <v>78</v>
      </c>
      <c r="FG21" s="273">
        <v>72</v>
      </c>
      <c r="FH21" s="273">
        <v>75</v>
      </c>
      <c r="FI21" s="273">
        <v>12</v>
      </c>
      <c r="FJ21" s="273">
        <v>9</v>
      </c>
      <c r="FK21" s="273">
        <v>11</v>
      </c>
      <c r="FL21" s="273">
        <v>90</v>
      </c>
      <c r="FM21" s="273">
        <v>81</v>
      </c>
      <c r="FN21" s="273">
        <v>85</v>
      </c>
      <c r="FO21" s="273">
        <v>5</v>
      </c>
      <c r="FP21" s="273">
        <v>10</v>
      </c>
      <c r="FQ21" s="273">
        <v>7</v>
      </c>
      <c r="FR21" s="273">
        <v>82</v>
      </c>
      <c r="FS21" s="273">
        <v>76</v>
      </c>
      <c r="FT21" s="273">
        <v>79</v>
      </c>
      <c r="FU21" s="273">
        <v>13</v>
      </c>
      <c r="FV21" s="273">
        <v>14</v>
      </c>
      <c r="FW21" s="273">
        <v>13</v>
      </c>
      <c r="FX21" s="273">
        <v>95</v>
      </c>
      <c r="FY21" s="273">
        <v>90</v>
      </c>
      <c r="FZ21" s="273">
        <v>93</v>
      </c>
      <c r="GA21" s="273">
        <v>5</v>
      </c>
      <c r="GB21" s="273">
        <v>18</v>
      </c>
      <c r="GC21" s="273">
        <v>11</v>
      </c>
      <c r="GD21" s="273">
        <v>78</v>
      </c>
      <c r="GE21" s="273">
        <v>76</v>
      </c>
      <c r="GF21" s="273">
        <v>77</v>
      </c>
      <c r="GG21" s="273">
        <v>16</v>
      </c>
      <c r="GH21" s="273">
        <v>6</v>
      </c>
      <c r="GI21" s="273">
        <v>11</v>
      </c>
      <c r="GJ21" s="273">
        <v>95</v>
      </c>
      <c r="GK21" s="273">
        <v>82</v>
      </c>
      <c r="GL21" s="273">
        <v>89</v>
      </c>
      <c r="GM21" s="273">
        <v>5</v>
      </c>
      <c r="GN21" s="273">
        <v>17</v>
      </c>
      <c r="GO21" s="273">
        <v>11</v>
      </c>
      <c r="GP21" s="273">
        <v>78</v>
      </c>
      <c r="GQ21" s="273">
        <v>75</v>
      </c>
      <c r="GR21" s="273">
        <v>77</v>
      </c>
      <c r="GS21" s="273">
        <v>16</v>
      </c>
      <c r="GT21" s="273">
        <v>7</v>
      </c>
      <c r="GU21" s="273">
        <v>12</v>
      </c>
      <c r="GV21" s="273">
        <v>95</v>
      </c>
      <c r="GW21" s="273">
        <v>83</v>
      </c>
      <c r="GX21" s="273">
        <v>89</v>
      </c>
    </row>
    <row r="22" spans="2:206" x14ac:dyDescent="0.35">
      <c r="B22" t="s">
        <v>221</v>
      </c>
      <c r="C22" s="273">
        <v>10</v>
      </c>
      <c r="D22" s="273">
        <v>19</v>
      </c>
      <c r="E22" s="273">
        <v>14</v>
      </c>
      <c r="F22" s="273">
        <v>63</v>
      </c>
      <c r="G22" s="273">
        <v>64</v>
      </c>
      <c r="H22" s="273">
        <v>63</v>
      </c>
      <c r="I22" s="273">
        <v>28</v>
      </c>
      <c r="J22" s="273">
        <v>17</v>
      </c>
      <c r="K22" s="273">
        <v>22</v>
      </c>
      <c r="L22" s="273">
        <v>90</v>
      </c>
      <c r="M22" s="273">
        <v>81</v>
      </c>
      <c r="N22" s="273">
        <v>86</v>
      </c>
      <c r="O22" s="273">
        <v>12</v>
      </c>
      <c r="P22" s="273">
        <v>22</v>
      </c>
      <c r="Q22" s="273">
        <v>17</v>
      </c>
      <c r="R22" s="273">
        <v>65</v>
      </c>
      <c r="S22" s="273">
        <v>64</v>
      </c>
      <c r="T22" s="273">
        <v>65</v>
      </c>
      <c r="U22" s="273">
        <v>23</v>
      </c>
      <c r="V22" s="273">
        <v>14</v>
      </c>
      <c r="W22" s="273">
        <v>18</v>
      </c>
      <c r="X22" s="273">
        <v>88</v>
      </c>
      <c r="Y22" s="273">
        <v>78</v>
      </c>
      <c r="Z22" s="273">
        <v>83</v>
      </c>
      <c r="AA22" s="273">
        <v>15</v>
      </c>
      <c r="AB22" s="273">
        <v>24</v>
      </c>
      <c r="AC22" s="273">
        <v>20</v>
      </c>
      <c r="AD22" s="273">
        <v>70</v>
      </c>
      <c r="AE22" s="273">
        <v>65</v>
      </c>
      <c r="AF22" s="273">
        <v>68</v>
      </c>
      <c r="AG22" s="273">
        <v>15</v>
      </c>
      <c r="AH22" s="273">
        <v>10</v>
      </c>
      <c r="AI22" s="273">
        <v>13</v>
      </c>
      <c r="AJ22" s="273">
        <v>85</v>
      </c>
      <c r="AK22" s="273">
        <v>76</v>
      </c>
      <c r="AL22" s="273">
        <v>80</v>
      </c>
      <c r="AM22" s="273">
        <v>4</v>
      </c>
      <c r="AN22" s="273">
        <v>10</v>
      </c>
      <c r="AO22" s="273">
        <v>7</v>
      </c>
      <c r="AP22" s="273">
        <v>61</v>
      </c>
      <c r="AQ22" s="273">
        <v>69</v>
      </c>
      <c r="AR22" s="273">
        <v>65</v>
      </c>
      <c r="AS22" s="273">
        <v>35</v>
      </c>
      <c r="AT22" s="273">
        <v>21</v>
      </c>
      <c r="AU22" s="273">
        <v>28</v>
      </c>
      <c r="AV22" s="273">
        <v>96</v>
      </c>
      <c r="AW22" s="273">
        <v>90</v>
      </c>
      <c r="AX22" s="273">
        <v>93</v>
      </c>
      <c r="AY22" s="273">
        <v>6</v>
      </c>
      <c r="AZ22" s="273">
        <v>13</v>
      </c>
      <c r="BA22" s="273">
        <v>9</v>
      </c>
      <c r="BB22" s="273">
        <v>69</v>
      </c>
      <c r="BC22" s="273">
        <v>71</v>
      </c>
      <c r="BD22" s="273">
        <v>70</v>
      </c>
      <c r="BE22" s="273">
        <v>25</v>
      </c>
      <c r="BF22" s="273">
        <v>16</v>
      </c>
      <c r="BG22" s="273">
        <v>21</v>
      </c>
      <c r="BH22" s="273">
        <v>94</v>
      </c>
      <c r="BI22" s="273">
        <v>87</v>
      </c>
      <c r="BJ22" s="273">
        <v>91</v>
      </c>
      <c r="BK22" s="273">
        <v>10</v>
      </c>
      <c r="BL22" s="273">
        <v>17</v>
      </c>
      <c r="BM22" s="273">
        <v>14</v>
      </c>
      <c r="BN22" s="273">
        <v>73</v>
      </c>
      <c r="BO22" s="273">
        <v>72</v>
      </c>
      <c r="BP22" s="273">
        <v>72</v>
      </c>
      <c r="BQ22" s="273">
        <v>17</v>
      </c>
      <c r="BR22" s="273">
        <v>11</v>
      </c>
      <c r="BS22" s="273">
        <v>14</v>
      </c>
      <c r="BT22" s="273">
        <v>90</v>
      </c>
      <c r="BU22" s="273">
        <v>83</v>
      </c>
      <c r="BV22" s="273">
        <v>86</v>
      </c>
      <c r="BW22" s="273">
        <v>8</v>
      </c>
      <c r="BX22" s="273">
        <v>16</v>
      </c>
      <c r="BY22" s="273">
        <v>12</v>
      </c>
      <c r="BZ22" s="273">
        <v>71</v>
      </c>
      <c r="CA22" s="273">
        <v>73</v>
      </c>
      <c r="CB22" s="273">
        <v>72</v>
      </c>
      <c r="CC22" s="273">
        <v>21</v>
      </c>
      <c r="CD22" s="273">
        <v>11</v>
      </c>
      <c r="CE22" s="273">
        <v>16</v>
      </c>
      <c r="CF22" s="273">
        <v>92</v>
      </c>
      <c r="CG22" s="273">
        <v>84</v>
      </c>
      <c r="CH22" s="273">
        <v>88</v>
      </c>
      <c r="CI22" s="273">
        <v>8</v>
      </c>
      <c r="CJ22" s="273">
        <v>15</v>
      </c>
      <c r="CK22" s="273">
        <v>12</v>
      </c>
      <c r="CL22" s="273">
        <v>74</v>
      </c>
      <c r="CM22" s="273">
        <v>75</v>
      </c>
      <c r="CN22" s="273">
        <v>75</v>
      </c>
      <c r="CO22" s="273">
        <v>18</v>
      </c>
      <c r="CP22" s="273">
        <v>10</v>
      </c>
      <c r="CQ22" s="273">
        <v>14</v>
      </c>
      <c r="CR22" s="273">
        <v>92</v>
      </c>
      <c r="CS22" s="273">
        <v>85</v>
      </c>
      <c r="CT22" s="273">
        <v>88</v>
      </c>
      <c r="CU22" s="273">
        <v>14</v>
      </c>
      <c r="CV22" s="273">
        <v>23</v>
      </c>
      <c r="CW22" s="273">
        <v>19</v>
      </c>
      <c r="CX22" s="273">
        <v>59</v>
      </c>
      <c r="CY22" s="273">
        <v>54</v>
      </c>
      <c r="CZ22" s="273">
        <v>56</v>
      </c>
      <c r="DA22" s="273">
        <v>27</v>
      </c>
      <c r="DB22" s="273">
        <v>23</v>
      </c>
      <c r="DC22" s="273">
        <v>25</v>
      </c>
      <c r="DD22" s="273">
        <v>86</v>
      </c>
      <c r="DE22" s="273">
        <v>77</v>
      </c>
      <c r="DF22" s="273">
        <v>81</v>
      </c>
      <c r="DG22" s="273">
        <v>15</v>
      </c>
      <c r="DH22" s="273">
        <v>27</v>
      </c>
      <c r="DI22" s="273">
        <v>21</v>
      </c>
      <c r="DJ22" s="273">
        <v>64</v>
      </c>
      <c r="DK22" s="273">
        <v>59</v>
      </c>
      <c r="DL22" s="273">
        <v>62</v>
      </c>
      <c r="DM22" s="273">
        <v>20</v>
      </c>
      <c r="DN22" s="273">
        <v>14</v>
      </c>
      <c r="DO22" s="273">
        <v>17</v>
      </c>
      <c r="DP22" s="273">
        <v>85</v>
      </c>
      <c r="DQ22" s="273">
        <v>73</v>
      </c>
      <c r="DR22" s="273">
        <v>79</v>
      </c>
      <c r="DS22" s="273">
        <v>11</v>
      </c>
      <c r="DT22" s="273">
        <v>17</v>
      </c>
      <c r="DU22" s="273">
        <v>14</v>
      </c>
      <c r="DV22" s="273">
        <v>65</v>
      </c>
      <c r="DW22" s="273">
        <v>55</v>
      </c>
      <c r="DX22" s="273">
        <v>60</v>
      </c>
      <c r="DY22" s="273">
        <v>24</v>
      </c>
      <c r="DZ22" s="273">
        <v>28</v>
      </c>
      <c r="EA22" s="273">
        <v>26</v>
      </c>
      <c r="EB22" s="273">
        <v>89</v>
      </c>
      <c r="EC22" s="273">
        <v>83</v>
      </c>
      <c r="ED22" s="273">
        <v>86</v>
      </c>
      <c r="EE22" s="273">
        <v>12</v>
      </c>
      <c r="EF22" s="273">
        <v>20</v>
      </c>
      <c r="EG22" s="273">
        <v>16</v>
      </c>
      <c r="EH22" s="273">
        <v>68</v>
      </c>
      <c r="EI22" s="273">
        <v>59</v>
      </c>
      <c r="EJ22" s="273">
        <v>63</v>
      </c>
      <c r="EK22" s="273">
        <v>20</v>
      </c>
      <c r="EL22" s="273">
        <v>21</v>
      </c>
      <c r="EM22" s="273">
        <v>20</v>
      </c>
      <c r="EN22" s="273">
        <v>88</v>
      </c>
      <c r="EO22" s="273">
        <v>80</v>
      </c>
      <c r="EP22" s="273">
        <v>84</v>
      </c>
      <c r="EQ22" s="273">
        <v>13</v>
      </c>
      <c r="ER22" s="273">
        <v>23</v>
      </c>
      <c r="ES22" s="273">
        <v>18</v>
      </c>
      <c r="ET22" s="273">
        <v>70</v>
      </c>
      <c r="EU22" s="273">
        <v>65</v>
      </c>
      <c r="EV22" s="273">
        <v>68</v>
      </c>
      <c r="EW22" s="273">
        <v>17</v>
      </c>
      <c r="EX22" s="273">
        <v>12</v>
      </c>
      <c r="EY22" s="273">
        <v>14</v>
      </c>
      <c r="EZ22" s="273">
        <v>87</v>
      </c>
      <c r="FA22" s="273">
        <v>77</v>
      </c>
      <c r="FB22" s="273">
        <v>82</v>
      </c>
      <c r="FC22" s="273">
        <v>13</v>
      </c>
      <c r="FD22" s="273">
        <v>23</v>
      </c>
      <c r="FE22" s="273">
        <v>18</v>
      </c>
      <c r="FF22" s="273">
        <v>73</v>
      </c>
      <c r="FG22" s="273">
        <v>64</v>
      </c>
      <c r="FH22" s="273">
        <v>68</v>
      </c>
      <c r="FI22" s="273">
        <v>14</v>
      </c>
      <c r="FJ22" s="273">
        <v>13</v>
      </c>
      <c r="FK22" s="273">
        <v>14</v>
      </c>
      <c r="FL22" s="273">
        <v>87</v>
      </c>
      <c r="FM22" s="273">
        <v>77</v>
      </c>
      <c r="FN22" s="273">
        <v>82</v>
      </c>
      <c r="FO22" s="273">
        <v>6</v>
      </c>
      <c r="FP22" s="273">
        <v>10</v>
      </c>
      <c r="FQ22" s="273">
        <v>8</v>
      </c>
      <c r="FR22" s="273">
        <v>80</v>
      </c>
      <c r="FS22" s="273">
        <v>71</v>
      </c>
      <c r="FT22" s="273">
        <v>75</v>
      </c>
      <c r="FU22" s="273">
        <v>14</v>
      </c>
      <c r="FV22" s="273">
        <v>20</v>
      </c>
      <c r="FW22" s="273">
        <v>17</v>
      </c>
      <c r="FX22" s="273">
        <v>94</v>
      </c>
      <c r="FY22" s="273">
        <v>90</v>
      </c>
      <c r="FZ22" s="273">
        <v>92</v>
      </c>
      <c r="GA22" s="273">
        <v>5</v>
      </c>
      <c r="GB22" s="273">
        <v>16</v>
      </c>
      <c r="GC22" s="273">
        <v>10</v>
      </c>
      <c r="GD22" s="273">
        <v>67</v>
      </c>
      <c r="GE22" s="273">
        <v>72</v>
      </c>
      <c r="GF22" s="273">
        <v>69</v>
      </c>
      <c r="GG22" s="273">
        <v>28</v>
      </c>
      <c r="GH22" s="273">
        <v>12</v>
      </c>
      <c r="GI22" s="273">
        <v>20</v>
      </c>
      <c r="GJ22" s="273">
        <v>95</v>
      </c>
      <c r="GK22" s="273">
        <v>84</v>
      </c>
      <c r="GL22" s="273">
        <v>90</v>
      </c>
      <c r="GM22" s="273">
        <v>7</v>
      </c>
      <c r="GN22" s="273">
        <v>17</v>
      </c>
      <c r="GO22" s="273">
        <v>13</v>
      </c>
      <c r="GP22" s="273">
        <v>72</v>
      </c>
      <c r="GQ22" s="273">
        <v>73</v>
      </c>
      <c r="GR22" s="273">
        <v>72</v>
      </c>
      <c r="GS22" s="273">
        <v>21</v>
      </c>
      <c r="GT22" s="273">
        <v>10</v>
      </c>
      <c r="GU22" s="273">
        <v>15</v>
      </c>
      <c r="GV22" s="273">
        <v>93</v>
      </c>
      <c r="GW22" s="273">
        <v>83</v>
      </c>
      <c r="GX22" s="273">
        <v>87</v>
      </c>
    </row>
    <row r="23" spans="2:206" x14ac:dyDescent="0.35">
      <c r="B23" t="s">
        <v>164</v>
      </c>
      <c r="C23" s="273">
        <v>34</v>
      </c>
      <c r="D23" s="273">
        <v>45</v>
      </c>
      <c r="E23" s="273">
        <v>39</v>
      </c>
      <c r="F23" s="273">
        <v>60</v>
      </c>
      <c r="G23" s="273">
        <v>52</v>
      </c>
      <c r="H23" s="273">
        <v>56</v>
      </c>
      <c r="I23" s="273">
        <v>6</v>
      </c>
      <c r="J23" s="273">
        <v>3</v>
      </c>
      <c r="K23" s="273">
        <v>5</v>
      </c>
      <c r="L23" s="273">
        <v>66</v>
      </c>
      <c r="M23" s="273">
        <v>55</v>
      </c>
      <c r="N23" s="273">
        <v>61</v>
      </c>
      <c r="O23" s="273">
        <v>38</v>
      </c>
      <c r="P23" s="273">
        <v>47</v>
      </c>
      <c r="Q23" s="273">
        <v>43</v>
      </c>
      <c r="R23" s="273">
        <v>57</v>
      </c>
      <c r="S23" s="273">
        <v>49</v>
      </c>
      <c r="T23" s="273">
        <v>53</v>
      </c>
      <c r="U23" s="273">
        <v>5</v>
      </c>
      <c r="V23" s="273">
        <v>4</v>
      </c>
      <c r="W23" s="273">
        <v>4</v>
      </c>
      <c r="X23" s="273">
        <v>62</v>
      </c>
      <c r="Y23" s="273">
        <v>53</v>
      </c>
      <c r="Z23" s="273">
        <v>57</v>
      </c>
      <c r="AA23" s="273">
        <v>42</v>
      </c>
      <c r="AB23" s="273">
        <v>50</v>
      </c>
      <c r="AC23" s="273">
        <v>46</v>
      </c>
      <c r="AD23" s="273">
        <v>54</v>
      </c>
      <c r="AE23" s="273">
        <v>47</v>
      </c>
      <c r="AF23" s="273">
        <v>51</v>
      </c>
      <c r="AG23" s="273">
        <v>4</v>
      </c>
      <c r="AH23" s="273">
        <v>2</v>
      </c>
      <c r="AI23" s="273">
        <v>3</v>
      </c>
      <c r="AJ23" s="273">
        <v>58</v>
      </c>
      <c r="AK23" s="273">
        <v>50</v>
      </c>
      <c r="AL23" s="273">
        <v>54</v>
      </c>
      <c r="AM23" s="273">
        <v>19</v>
      </c>
      <c r="AN23" s="273">
        <v>30</v>
      </c>
      <c r="AO23" s="273">
        <v>24</v>
      </c>
      <c r="AP23" s="273">
        <v>74</v>
      </c>
      <c r="AQ23" s="273">
        <v>65</v>
      </c>
      <c r="AR23" s="273">
        <v>69</v>
      </c>
      <c r="AS23" s="273">
        <v>7</v>
      </c>
      <c r="AT23" s="273">
        <v>5</v>
      </c>
      <c r="AU23" s="273">
        <v>6</v>
      </c>
      <c r="AV23" s="273">
        <v>81</v>
      </c>
      <c r="AW23" s="273">
        <v>70</v>
      </c>
      <c r="AX23" s="273">
        <v>76</v>
      </c>
      <c r="AY23" s="273">
        <v>23</v>
      </c>
      <c r="AZ23" s="273">
        <v>29</v>
      </c>
      <c r="BA23" s="273">
        <v>26</v>
      </c>
      <c r="BB23" s="273">
        <v>71</v>
      </c>
      <c r="BC23" s="273">
        <v>67</v>
      </c>
      <c r="BD23" s="273">
        <v>69</v>
      </c>
      <c r="BE23" s="273">
        <v>7</v>
      </c>
      <c r="BF23" s="273">
        <v>4</v>
      </c>
      <c r="BG23" s="273">
        <v>5</v>
      </c>
      <c r="BH23" s="273">
        <v>77</v>
      </c>
      <c r="BI23" s="273">
        <v>71</v>
      </c>
      <c r="BJ23" s="273">
        <v>74</v>
      </c>
      <c r="BK23" s="273">
        <v>26</v>
      </c>
      <c r="BL23" s="273">
        <v>32</v>
      </c>
      <c r="BM23" s="273">
        <v>29</v>
      </c>
      <c r="BN23" s="273">
        <v>67</v>
      </c>
      <c r="BO23" s="273">
        <v>63</v>
      </c>
      <c r="BP23" s="273">
        <v>65</v>
      </c>
      <c r="BQ23" s="273">
        <v>7</v>
      </c>
      <c r="BR23" s="273">
        <v>5</v>
      </c>
      <c r="BS23" s="273">
        <v>6</v>
      </c>
      <c r="BT23" s="273">
        <v>74</v>
      </c>
      <c r="BU23" s="273">
        <v>68</v>
      </c>
      <c r="BV23" s="273">
        <v>71</v>
      </c>
      <c r="BW23" s="273">
        <v>26</v>
      </c>
      <c r="BX23" s="273">
        <v>39</v>
      </c>
      <c r="BY23" s="273">
        <v>32</v>
      </c>
      <c r="BZ23" s="273">
        <v>69</v>
      </c>
      <c r="CA23" s="273">
        <v>58</v>
      </c>
      <c r="CB23" s="273">
        <v>63</v>
      </c>
      <c r="CC23" s="273">
        <v>5</v>
      </c>
      <c r="CD23" s="273">
        <v>3</v>
      </c>
      <c r="CE23" s="273">
        <v>4</v>
      </c>
      <c r="CF23" s="273">
        <v>74</v>
      </c>
      <c r="CG23" s="273">
        <v>61</v>
      </c>
      <c r="CH23" s="273">
        <v>68</v>
      </c>
      <c r="CI23" s="273">
        <v>22</v>
      </c>
      <c r="CJ23" s="273">
        <v>32</v>
      </c>
      <c r="CK23" s="273">
        <v>27</v>
      </c>
      <c r="CL23" s="273">
        <v>73</v>
      </c>
      <c r="CM23" s="273">
        <v>65</v>
      </c>
      <c r="CN23" s="273">
        <v>69</v>
      </c>
      <c r="CO23" s="273">
        <v>5</v>
      </c>
      <c r="CP23" s="273">
        <v>3</v>
      </c>
      <c r="CQ23" s="273">
        <v>4</v>
      </c>
      <c r="CR23" s="273">
        <v>78</v>
      </c>
      <c r="CS23" s="273">
        <v>68</v>
      </c>
      <c r="CT23" s="273">
        <v>73</v>
      </c>
      <c r="CU23" s="273">
        <v>56</v>
      </c>
      <c r="CV23" s="273">
        <v>68</v>
      </c>
      <c r="CW23" s="273">
        <v>62</v>
      </c>
      <c r="CX23" s="273">
        <v>41</v>
      </c>
      <c r="CY23" s="273">
        <v>30</v>
      </c>
      <c r="CZ23" s="273">
        <v>35</v>
      </c>
      <c r="DA23" s="273">
        <v>2</v>
      </c>
      <c r="DB23" s="273">
        <v>2</v>
      </c>
      <c r="DC23" s="273">
        <v>2</v>
      </c>
      <c r="DD23" s="273">
        <v>44</v>
      </c>
      <c r="DE23" s="273">
        <v>32</v>
      </c>
      <c r="DF23" s="273">
        <v>38</v>
      </c>
      <c r="DG23" s="273">
        <v>60</v>
      </c>
      <c r="DH23" s="273">
        <v>73</v>
      </c>
      <c r="DI23" s="273">
        <v>67</v>
      </c>
      <c r="DJ23" s="273">
        <v>38</v>
      </c>
      <c r="DK23" s="273">
        <v>26</v>
      </c>
      <c r="DL23" s="273">
        <v>32</v>
      </c>
      <c r="DM23" s="273">
        <v>1</v>
      </c>
      <c r="DN23" s="273">
        <v>1</v>
      </c>
      <c r="DO23" s="273">
        <v>1</v>
      </c>
      <c r="DP23" s="273">
        <v>40</v>
      </c>
      <c r="DQ23" s="273">
        <v>27</v>
      </c>
      <c r="DR23" s="273">
        <v>33</v>
      </c>
      <c r="DS23" s="273">
        <v>55</v>
      </c>
      <c r="DT23" s="273">
        <v>64</v>
      </c>
      <c r="DU23" s="273">
        <v>59</v>
      </c>
      <c r="DV23" s="273">
        <v>43</v>
      </c>
      <c r="DW23" s="273">
        <v>34</v>
      </c>
      <c r="DX23" s="273">
        <v>38</v>
      </c>
      <c r="DY23" s="273">
        <v>2</v>
      </c>
      <c r="DZ23" s="273">
        <v>3</v>
      </c>
      <c r="EA23" s="273">
        <v>3</v>
      </c>
      <c r="EB23" s="273">
        <v>45</v>
      </c>
      <c r="EC23" s="273">
        <v>36</v>
      </c>
      <c r="ED23" s="273">
        <v>41</v>
      </c>
      <c r="EE23" s="273">
        <v>53</v>
      </c>
      <c r="EF23" s="273">
        <v>59</v>
      </c>
      <c r="EG23" s="273">
        <v>56</v>
      </c>
      <c r="EH23" s="273">
        <v>45</v>
      </c>
      <c r="EI23" s="273">
        <v>39</v>
      </c>
      <c r="EJ23" s="273">
        <v>42</v>
      </c>
      <c r="EK23" s="273">
        <v>2</v>
      </c>
      <c r="EL23" s="273">
        <v>2</v>
      </c>
      <c r="EM23" s="273">
        <v>2</v>
      </c>
      <c r="EN23" s="273">
        <v>47</v>
      </c>
      <c r="EO23" s="273">
        <v>41</v>
      </c>
      <c r="EP23" s="273">
        <v>44</v>
      </c>
      <c r="EQ23" s="273">
        <v>39</v>
      </c>
      <c r="ER23" s="273">
        <v>47</v>
      </c>
      <c r="ES23" s="273">
        <v>43</v>
      </c>
      <c r="ET23" s="273">
        <v>59</v>
      </c>
      <c r="EU23" s="273">
        <v>51</v>
      </c>
      <c r="EV23" s="273">
        <v>55</v>
      </c>
      <c r="EW23" s="273">
        <v>3</v>
      </c>
      <c r="EX23" s="273">
        <v>2</v>
      </c>
      <c r="EY23" s="273">
        <v>2</v>
      </c>
      <c r="EZ23" s="273">
        <v>61</v>
      </c>
      <c r="FA23" s="273">
        <v>53</v>
      </c>
      <c r="FB23" s="273">
        <v>57</v>
      </c>
      <c r="FC23" s="273">
        <v>40</v>
      </c>
      <c r="FD23" s="273">
        <v>46</v>
      </c>
      <c r="FE23" s="273">
        <v>43</v>
      </c>
      <c r="FF23" s="273">
        <v>58</v>
      </c>
      <c r="FG23" s="273">
        <v>52</v>
      </c>
      <c r="FH23" s="273">
        <v>55</v>
      </c>
      <c r="FI23" s="273">
        <v>2</v>
      </c>
      <c r="FJ23" s="273">
        <v>2</v>
      </c>
      <c r="FK23" s="273">
        <v>2</v>
      </c>
      <c r="FL23" s="273">
        <v>60</v>
      </c>
      <c r="FM23" s="273">
        <v>54</v>
      </c>
      <c r="FN23" s="273">
        <v>57</v>
      </c>
      <c r="FO23" s="273">
        <v>27</v>
      </c>
      <c r="FP23" s="273">
        <v>24</v>
      </c>
      <c r="FQ23" s="273">
        <v>25</v>
      </c>
      <c r="FR23" s="273">
        <v>70</v>
      </c>
      <c r="FS23" s="273">
        <v>72</v>
      </c>
      <c r="FT23" s="273">
        <v>71</v>
      </c>
      <c r="FU23" s="273">
        <v>3</v>
      </c>
      <c r="FV23" s="273">
        <v>4</v>
      </c>
      <c r="FW23" s="273">
        <v>4</v>
      </c>
      <c r="FX23" s="273">
        <v>73</v>
      </c>
      <c r="FY23" s="273">
        <v>76</v>
      </c>
      <c r="FZ23" s="273">
        <v>75</v>
      </c>
      <c r="GA23" s="273">
        <v>23</v>
      </c>
      <c r="GB23" s="273">
        <v>37</v>
      </c>
      <c r="GC23" s="273">
        <v>30</v>
      </c>
      <c r="GD23" s="273">
        <v>70</v>
      </c>
      <c r="GE23" s="273">
        <v>60</v>
      </c>
      <c r="GF23" s="273">
        <v>65</v>
      </c>
      <c r="GG23" s="273">
        <v>7</v>
      </c>
      <c r="GH23" s="273">
        <v>2</v>
      </c>
      <c r="GI23" s="273">
        <v>5</v>
      </c>
      <c r="GJ23" s="273">
        <v>77</v>
      </c>
      <c r="GK23" s="273">
        <v>63</v>
      </c>
      <c r="GL23" s="273">
        <v>70</v>
      </c>
      <c r="GM23" s="273">
        <v>26</v>
      </c>
      <c r="GN23" s="273">
        <v>40</v>
      </c>
      <c r="GO23" s="273">
        <v>33</v>
      </c>
      <c r="GP23" s="273">
        <v>68</v>
      </c>
      <c r="GQ23" s="273">
        <v>58</v>
      </c>
      <c r="GR23" s="273">
        <v>63</v>
      </c>
      <c r="GS23" s="273">
        <v>6</v>
      </c>
      <c r="GT23" s="273">
        <v>2</v>
      </c>
      <c r="GU23" s="273">
        <v>4</v>
      </c>
      <c r="GV23" s="273">
        <v>74</v>
      </c>
      <c r="GW23" s="273">
        <v>60</v>
      </c>
      <c r="GX23" s="273">
        <v>67</v>
      </c>
    </row>
    <row r="24" spans="2:206" x14ac:dyDescent="0.35">
      <c r="B24" t="s">
        <v>242</v>
      </c>
      <c r="C24" s="273">
        <v>8</v>
      </c>
      <c r="D24" s="273">
        <v>17</v>
      </c>
      <c r="E24" s="273">
        <v>12</v>
      </c>
      <c r="F24" s="273">
        <v>61</v>
      </c>
      <c r="G24" s="273">
        <v>63</v>
      </c>
      <c r="H24" s="273">
        <v>62</v>
      </c>
      <c r="I24" s="273">
        <v>32</v>
      </c>
      <c r="J24" s="273">
        <v>20</v>
      </c>
      <c r="K24" s="273">
        <v>26</v>
      </c>
      <c r="L24" s="273">
        <v>92</v>
      </c>
      <c r="M24" s="273">
        <v>83</v>
      </c>
      <c r="N24" s="273">
        <v>88</v>
      </c>
      <c r="O24" s="273">
        <v>9</v>
      </c>
      <c r="P24" s="273">
        <v>18</v>
      </c>
      <c r="Q24" s="273">
        <v>14</v>
      </c>
      <c r="R24" s="273">
        <v>62</v>
      </c>
      <c r="S24" s="273">
        <v>61</v>
      </c>
      <c r="T24" s="273">
        <v>62</v>
      </c>
      <c r="U24" s="273">
        <v>29</v>
      </c>
      <c r="V24" s="273">
        <v>20</v>
      </c>
      <c r="W24" s="273">
        <v>25</v>
      </c>
      <c r="X24" s="273">
        <v>91</v>
      </c>
      <c r="Y24" s="273">
        <v>82</v>
      </c>
      <c r="Z24" s="273">
        <v>86</v>
      </c>
      <c r="AA24" s="273">
        <v>9</v>
      </c>
      <c r="AB24" s="273">
        <v>19</v>
      </c>
      <c r="AC24" s="273">
        <v>14</v>
      </c>
      <c r="AD24" s="273">
        <v>66</v>
      </c>
      <c r="AE24" s="273">
        <v>64</v>
      </c>
      <c r="AF24" s="273">
        <v>65</v>
      </c>
      <c r="AG24" s="273">
        <v>24</v>
      </c>
      <c r="AH24" s="273">
        <v>17</v>
      </c>
      <c r="AI24" s="273">
        <v>21</v>
      </c>
      <c r="AJ24" s="273">
        <v>91</v>
      </c>
      <c r="AK24" s="273">
        <v>81</v>
      </c>
      <c r="AL24" s="273">
        <v>86</v>
      </c>
      <c r="AM24" s="273">
        <v>4</v>
      </c>
      <c r="AN24" s="273">
        <v>12</v>
      </c>
      <c r="AO24" s="273">
        <v>8</v>
      </c>
      <c r="AP24" s="273">
        <v>67</v>
      </c>
      <c r="AQ24" s="273">
        <v>71</v>
      </c>
      <c r="AR24" s="273">
        <v>69</v>
      </c>
      <c r="AS24" s="273">
        <v>29</v>
      </c>
      <c r="AT24" s="273">
        <v>17</v>
      </c>
      <c r="AU24" s="273">
        <v>23</v>
      </c>
      <c r="AV24" s="273">
        <v>96</v>
      </c>
      <c r="AW24" s="273">
        <v>88</v>
      </c>
      <c r="AX24" s="273">
        <v>92</v>
      </c>
      <c r="AY24" s="273">
        <v>5</v>
      </c>
      <c r="AZ24" s="273">
        <v>12</v>
      </c>
      <c r="BA24" s="273">
        <v>9</v>
      </c>
      <c r="BB24" s="273">
        <v>68</v>
      </c>
      <c r="BC24" s="273">
        <v>70</v>
      </c>
      <c r="BD24" s="273">
        <v>69</v>
      </c>
      <c r="BE24" s="273">
        <v>26</v>
      </c>
      <c r="BF24" s="273">
        <v>18</v>
      </c>
      <c r="BG24" s="273">
        <v>22</v>
      </c>
      <c r="BH24" s="273">
        <v>95</v>
      </c>
      <c r="BI24" s="273">
        <v>88</v>
      </c>
      <c r="BJ24" s="273">
        <v>91</v>
      </c>
      <c r="BK24" s="273">
        <v>7</v>
      </c>
      <c r="BL24" s="273">
        <v>14</v>
      </c>
      <c r="BM24" s="273">
        <v>11</v>
      </c>
      <c r="BN24" s="273">
        <v>69</v>
      </c>
      <c r="BO24" s="273">
        <v>69</v>
      </c>
      <c r="BP24" s="273">
        <v>69</v>
      </c>
      <c r="BQ24" s="273">
        <v>24</v>
      </c>
      <c r="BR24" s="273">
        <v>17</v>
      </c>
      <c r="BS24" s="273">
        <v>20</v>
      </c>
      <c r="BT24" s="273">
        <v>93</v>
      </c>
      <c r="BU24" s="273">
        <v>86</v>
      </c>
      <c r="BV24" s="273">
        <v>89</v>
      </c>
      <c r="BW24" s="273">
        <v>6</v>
      </c>
      <c r="BX24" s="273">
        <v>14</v>
      </c>
      <c r="BY24" s="273">
        <v>10</v>
      </c>
      <c r="BZ24" s="273">
        <v>70</v>
      </c>
      <c r="CA24" s="273">
        <v>72</v>
      </c>
      <c r="CB24" s="273">
        <v>71</v>
      </c>
      <c r="CC24" s="273">
        <v>24</v>
      </c>
      <c r="CD24" s="273">
        <v>14</v>
      </c>
      <c r="CE24" s="273">
        <v>19</v>
      </c>
      <c r="CF24" s="273">
        <v>94</v>
      </c>
      <c r="CG24" s="273">
        <v>86</v>
      </c>
      <c r="CH24" s="273">
        <v>90</v>
      </c>
      <c r="CI24" s="273">
        <v>5</v>
      </c>
      <c r="CJ24" s="273">
        <v>13</v>
      </c>
      <c r="CK24" s="273">
        <v>9</v>
      </c>
      <c r="CL24" s="273">
        <v>72</v>
      </c>
      <c r="CM24" s="273">
        <v>74</v>
      </c>
      <c r="CN24" s="273">
        <v>73</v>
      </c>
      <c r="CO24" s="273">
        <v>22</v>
      </c>
      <c r="CP24" s="273">
        <v>14</v>
      </c>
      <c r="CQ24" s="273">
        <v>18</v>
      </c>
      <c r="CR24" s="273">
        <v>95</v>
      </c>
      <c r="CS24" s="273">
        <v>87</v>
      </c>
      <c r="CT24" s="273">
        <v>91</v>
      </c>
      <c r="CU24" s="273">
        <v>12</v>
      </c>
      <c r="CV24" s="273">
        <v>22</v>
      </c>
      <c r="CW24" s="273">
        <v>17</v>
      </c>
      <c r="CX24" s="273">
        <v>59</v>
      </c>
      <c r="CY24" s="273">
        <v>56</v>
      </c>
      <c r="CZ24" s="273">
        <v>57</v>
      </c>
      <c r="DA24" s="273">
        <v>29</v>
      </c>
      <c r="DB24" s="273">
        <v>22</v>
      </c>
      <c r="DC24" s="273">
        <v>25</v>
      </c>
      <c r="DD24" s="273">
        <v>88</v>
      </c>
      <c r="DE24" s="273">
        <v>78</v>
      </c>
      <c r="DF24" s="273">
        <v>83</v>
      </c>
      <c r="DG24" s="273">
        <v>14</v>
      </c>
      <c r="DH24" s="273">
        <v>25</v>
      </c>
      <c r="DI24" s="273">
        <v>20</v>
      </c>
      <c r="DJ24" s="273">
        <v>65</v>
      </c>
      <c r="DK24" s="273">
        <v>61</v>
      </c>
      <c r="DL24" s="273">
        <v>63</v>
      </c>
      <c r="DM24" s="273">
        <v>21</v>
      </c>
      <c r="DN24" s="273">
        <v>14</v>
      </c>
      <c r="DO24" s="273">
        <v>17</v>
      </c>
      <c r="DP24" s="273">
        <v>86</v>
      </c>
      <c r="DQ24" s="273">
        <v>75</v>
      </c>
      <c r="DR24" s="273">
        <v>80</v>
      </c>
      <c r="DS24" s="273">
        <v>12</v>
      </c>
      <c r="DT24" s="273">
        <v>20</v>
      </c>
      <c r="DU24" s="273">
        <v>16</v>
      </c>
      <c r="DV24" s="273">
        <v>67</v>
      </c>
      <c r="DW24" s="273">
        <v>59</v>
      </c>
      <c r="DX24" s="273">
        <v>63</v>
      </c>
      <c r="DY24" s="273">
        <v>21</v>
      </c>
      <c r="DZ24" s="273">
        <v>21</v>
      </c>
      <c r="EA24" s="273">
        <v>21</v>
      </c>
      <c r="EB24" s="273">
        <v>88</v>
      </c>
      <c r="EC24" s="273">
        <v>80</v>
      </c>
      <c r="ED24" s="273">
        <v>84</v>
      </c>
      <c r="EE24" s="273">
        <v>11</v>
      </c>
      <c r="EF24" s="273">
        <v>20</v>
      </c>
      <c r="EG24" s="273">
        <v>16</v>
      </c>
      <c r="EH24" s="273">
        <v>70</v>
      </c>
      <c r="EI24" s="273">
        <v>62</v>
      </c>
      <c r="EJ24" s="273">
        <v>66</v>
      </c>
      <c r="EK24" s="273">
        <v>19</v>
      </c>
      <c r="EL24" s="273">
        <v>18</v>
      </c>
      <c r="EM24" s="273">
        <v>18</v>
      </c>
      <c r="EN24" s="273">
        <v>89</v>
      </c>
      <c r="EO24" s="273">
        <v>80</v>
      </c>
      <c r="EP24" s="273">
        <v>84</v>
      </c>
      <c r="EQ24" s="273">
        <v>9</v>
      </c>
      <c r="ER24" s="273">
        <v>19</v>
      </c>
      <c r="ES24" s="273">
        <v>14</v>
      </c>
      <c r="ET24" s="273">
        <v>71</v>
      </c>
      <c r="EU24" s="273">
        <v>67</v>
      </c>
      <c r="EV24" s="273">
        <v>69</v>
      </c>
      <c r="EW24" s="273">
        <v>20</v>
      </c>
      <c r="EX24" s="273">
        <v>14</v>
      </c>
      <c r="EY24" s="273">
        <v>17</v>
      </c>
      <c r="EZ24" s="273">
        <v>91</v>
      </c>
      <c r="FA24" s="273">
        <v>81</v>
      </c>
      <c r="FB24" s="273">
        <v>86</v>
      </c>
      <c r="FC24" s="273">
        <v>9</v>
      </c>
      <c r="FD24" s="273">
        <v>19</v>
      </c>
      <c r="FE24" s="273">
        <v>14</v>
      </c>
      <c r="FF24" s="273">
        <v>74</v>
      </c>
      <c r="FG24" s="273">
        <v>66</v>
      </c>
      <c r="FH24" s="273">
        <v>70</v>
      </c>
      <c r="FI24" s="273">
        <v>16</v>
      </c>
      <c r="FJ24" s="273">
        <v>15</v>
      </c>
      <c r="FK24" s="273">
        <v>16</v>
      </c>
      <c r="FL24" s="273">
        <v>91</v>
      </c>
      <c r="FM24" s="273">
        <v>81</v>
      </c>
      <c r="FN24" s="273">
        <v>86</v>
      </c>
      <c r="FO24" s="273">
        <v>5</v>
      </c>
      <c r="FP24" s="273">
        <v>9</v>
      </c>
      <c r="FQ24" s="273">
        <v>7</v>
      </c>
      <c r="FR24" s="273">
        <v>77</v>
      </c>
      <c r="FS24" s="273">
        <v>72</v>
      </c>
      <c r="FT24" s="273">
        <v>74</v>
      </c>
      <c r="FU24" s="273">
        <v>17</v>
      </c>
      <c r="FV24" s="273">
        <v>19</v>
      </c>
      <c r="FW24" s="273">
        <v>18</v>
      </c>
      <c r="FX24" s="273">
        <v>95</v>
      </c>
      <c r="FY24" s="273">
        <v>91</v>
      </c>
      <c r="FZ24" s="273">
        <v>93</v>
      </c>
      <c r="GA24" s="273">
        <v>5</v>
      </c>
      <c r="GB24" s="273">
        <v>15</v>
      </c>
      <c r="GC24" s="273">
        <v>10</v>
      </c>
      <c r="GD24" s="273">
        <v>72</v>
      </c>
      <c r="GE24" s="273">
        <v>74</v>
      </c>
      <c r="GF24" s="273">
        <v>73</v>
      </c>
      <c r="GG24" s="273">
        <v>23</v>
      </c>
      <c r="GH24" s="273">
        <v>10</v>
      </c>
      <c r="GI24" s="273">
        <v>16</v>
      </c>
      <c r="GJ24" s="273">
        <v>95</v>
      </c>
      <c r="GK24" s="273">
        <v>85</v>
      </c>
      <c r="GL24" s="273">
        <v>90</v>
      </c>
      <c r="GM24" s="273">
        <v>6</v>
      </c>
      <c r="GN24" s="273">
        <v>17</v>
      </c>
      <c r="GO24" s="273">
        <v>12</v>
      </c>
      <c r="GP24" s="273">
        <v>74</v>
      </c>
      <c r="GQ24" s="273">
        <v>74</v>
      </c>
      <c r="GR24" s="273">
        <v>74</v>
      </c>
      <c r="GS24" s="273">
        <v>19</v>
      </c>
      <c r="GT24" s="273">
        <v>10</v>
      </c>
      <c r="GU24" s="273">
        <v>14</v>
      </c>
      <c r="GV24" s="273">
        <v>94</v>
      </c>
      <c r="GW24" s="273">
        <v>83</v>
      </c>
      <c r="GX24" s="273">
        <v>88</v>
      </c>
    </row>
    <row r="25" spans="2:206" x14ac:dyDescent="0.35">
      <c r="B25" t="s">
        <v>238</v>
      </c>
      <c r="C25" s="273">
        <v>7</v>
      </c>
      <c r="D25" s="273">
        <v>13</v>
      </c>
      <c r="E25" s="273">
        <v>10</v>
      </c>
      <c r="F25" s="273">
        <v>56</v>
      </c>
      <c r="G25" s="273">
        <v>62</v>
      </c>
      <c r="H25" s="273">
        <v>59</v>
      </c>
      <c r="I25" s="273">
        <v>37</v>
      </c>
      <c r="J25" s="273">
        <v>25</v>
      </c>
      <c r="K25" s="273">
        <v>31</v>
      </c>
      <c r="L25" s="273">
        <v>93</v>
      </c>
      <c r="M25" s="273">
        <v>87</v>
      </c>
      <c r="N25" s="273">
        <v>90</v>
      </c>
      <c r="O25" s="273">
        <v>8</v>
      </c>
      <c r="P25" s="273">
        <v>11</v>
      </c>
      <c r="Q25" s="273">
        <v>9</v>
      </c>
      <c r="R25" s="273">
        <v>56</v>
      </c>
      <c r="S25" s="273">
        <v>62</v>
      </c>
      <c r="T25" s="273">
        <v>59</v>
      </c>
      <c r="U25" s="273">
        <v>36</v>
      </c>
      <c r="V25" s="273">
        <v>28</v>
      </c>
      <c r="W25" s="273">
        <v>32</v>
      </c>
      <c r="X25" s="273">
        <v>92</v>
      </c>
      <c r="Y25" s="273">
        <v>89</v>
      </c>
      <c r="Z25" s="273">
        <v>91</v>
      </c>
      <c r="AA25" s="273">
        <v>7</v>
      </c>
      <c r="AB25" s="273">
        <v>11</v>
      </c>
      <c r="AC25" s="273">
        <v>9</v>
      </c>
      <c r="AD25" s="273">
        <v>61</v>
      </c>
      <c r="AE25" s="273">
        <v>65</v>
      </c>
      <c r="AF25" s="273">
        <v>63</v>
      </c>
      <c r="AG25" s="273">
        <v>31</v>
      </c>
      <c r="AH25" s="273">
        <v>24</v>
      </c>
      <c r="AI25" s="273">
        <v>28</v>
      </c>
      <c r="AJ25" s="273">
        <v>93</v>
      </c>
      <c r="AK25" s="273">
        <v>89</v>
      </c>
      <c r="AL25" s="273">
        <v>91</v>
      </c>
      <c r="AM25" s="273">
        <v>7</v>
      </c>
      <c r="AN25" s="273">
        <v>14</v>
      </c>
      <c r="AO25" s="273">
        <v>10</v>
      </c>
      <c r="AP25" s="273">
        <v>66</v>
      </c>
      <c r="AQ25" s="273">
        <v>70</v>
      </c>
      <c r="AR25" s="273">
        <v>68</v>
      </c>
      <c r="AS25" s="273">
        <v>28</v>
      </c>
      <c r="AT25" s="273">
        <v>16</v>
      </c>
      <c r="AU25" s="273">
        <v>22</v>
      </c>
      <c r="AV25" s="273">
        <v>93</v>
      </c>
      <c r="AW25" s="273">
        <v>86</v>
      </c>
      <c r="AX25" s="273">
        <v>90</v>
      </c>
      <c r="AY25" s="273">
        <v>5</v>
      </c>
      <c r="AZ25" s="273">
        <v>8</v>
      </c>
      <c r="BA25" s="273">
        <v>6</v>
      </c>
      <c r="BB25" s="273">
        <v>65</v>
      </c>
      <c r="BC25" s="273">
        <v>71</v>
      </c>
      <c r="BD25" s="273">
        <v>68</v>
      </c>
      <c r="BE25" s="273">
        <v>30</v>
      </c>
      <c r="BF25" s="273">
        <v>22</v>
      </c>
      <c r="BG25" s="273">
        <v>26</v>
      </c>
      <c r="BH25" s="273">
        <v>95</v>
      </c>
      <c r="BI25" s="273">
        <v>92</v>
      </c>
      <c r="BJ25" s="273">
        <v>94</v>
      </c>
      <c r="BK25" s="273">
        <v>6</v>
      </c>
      <c r="BL25" s="273">
        <v>9</v>
      </c>
      <c r="BM25" s="273">
        <v>8</v>
      </c>
      <c r="BN25" s="273">
        <v>67</v>
      </c>
      <c r="BO25" s="273">
        <v>70</v>
      </c>
      <c r="BP25" s="273">
        <v>68</v>
      </c>
      <c r="BQ25" s="273">
        <v>27</v>
      </c>
      <c r="BR25" s="273">
        <v>21</v>
      </c>
      <c r="BS25" s="273">
        <v>24</v>
      </c>
      <c r="BT25" s="273">
        <v>94</v>
      </c>
      <c r="BU25" s="273">
        <v>91</v>
      </c>
      <c r="BV25" s="273">
        <v>92</v>
      </c>
      <c r="BW25" s="273">
        <v>6</v>
      </c>
      <c r="BX25" s="273">
        <v>12</v>
      </c>
      <c r="BY25" s="273">
        <v>9</v>
      </c>
      <c r="BZ25" s="273">
        <v>68</v>
      </c>
      <c r="CA25" s="273">
        <v>72</v>
      </c>
      <c r="CB25" s="273">
        <v>70</v>
      </c>
      <c r="CC25" s="273">
        <v>26</v>
      </c>
      <c r="CD25" s="273">
        <v>16</v>
      </c>
      <c r="CE25" s="273">
        <v>21</v>
      </c>
      <c r="CF25" s="273">
        <v>94</v>
      </c>
      <c r="CG25" s="273">
        <v>88</v>
      </c>
      <c r="CH25" s="273">
        <v>91</v>
      </c>
      <c r="CI25" s="273">
        <v>5</v>
      </c>
      <c r="CJ25" s="273">
        <v>10</v>
      </c>
      <c r="CK25" s="273">
        <v>7</v>
      </c>
      <c r="CL25" s="273">
        <v>69</v>
      </c>
      <c r="CM25" s="273">
        <v>73</v>
      </c>
      <c r="CN25" s="273">
        <v>71</v>
      </c>
      <c r="CO25" s="273">
        <v>26</v>
      </c>
      <c r="CP25" s="273">
        <v>17</v>
      </c>
      <c r="CQ25" s="273">
        <v>22</v>
      </c>
      <c r="CR25" s="273">
        <v>95</v>
      </c>
      <c r="CS25" s="273">
        <v>90</v>
      </c>
      <c r="CT25" s="273">
        <v>93</v>
      </c>
      <c r="CU25" s="273">
        <v>14</v>
      </c>
      <c r="CV25" s="273">
        <v>23</v>
      </c>
      <c r="CW25" s="273">
        <v>19</v>
      </c>
      <c r="CX25" s="273">
        <v>61</v>
      </c>
      <c r="CY25" s="273">
        <v>58</v>
      </c>
      <c r="CZ25" s="273">
        <v>60</v>
      </c>
      <c r="DA25" s="273">
        <v>24</v>
      </c>
      <c r="DB25" s="273">
        <v>20</v>
      </c>
      <c r="DC25" s="273">
        <v>22</v>
      </c>
      <c r="DD25" s="273">
        <v>86</v>
      </c>
      <c r="DE25" s="273">
        <v>77</v>
      </c>
      <c r="DF25" s="273">
        <v>81</v>
      </c>
      <c r="DG25" s="273">
        <v>17</v>
      </c>
      <c r="DH25" s="273">
        <v>28</v>
      </c>
      <c r="DI25" s="273">
        <v>23</v>
      </c>
      <c r="DJ25" s="273">
        <v>66</v>
      </c>
      <c r="DK25" s="273">
        <v>61</v>
      </c>
      <c r="DL25" s="273">
        <v>64</v>
      </c>
      <c r="DM25" s="273">
        <v>17</v>
      </c>
      <c r="DN25" s="273">
        <v>10</v>
      </c>
      <c r="DO25" s="273">
        <v>14</v>
      </c>
      <c r="DP25" s="273">
        <v>83</v>
      </c>
      <c r="DQ25" s="273">
        <v>72</v>
      </c>
      <c r="DR25" s="273">
        <v>77</v>
      </c>
      <c r="DS25" s="273">
        <v>14</v>
      </c>
      <c r="DT25" s="273">
        <v>20</v>
      </c>
      <c r="DU25" s="273">
        <v>17</v>
      </c>
      <c r="DV25" s="273">
        <v>69</v>
      </c>
      <c r="DW25" s="273">
        <v>62</v>
      </c>
      <c r="DX25" s="273">
        <v>65</v>
      </c>
      <c r="DY25" s="273">
        <v>17</v>
      </c>
      <c r="DZ25" s="273">
        <v>19</v>
      </c>
      <c r="EA25" s="273">
        <v>18</v>
      </c>
      <c r="EB25" s="273">
        <v>86</v>
      </c>
      <c r="EC25" s="273">
        <v>80</v>
      </c>
      <c r="ED25" s="273">
        <v>83</v>
      </c>
      <c r="EE25" s="273">
        <v>12</v>
      </c>
      <c r="EF25" s="273">
        <v>17</v>
      </c>
      <c r="EG25" s="273">
        <v>14</v>
      </c>
      <c r="EH25" s="273">
        <v>70</v>
      </c>
      <c r="EI25" s="273">
        <v>65</v>
      </c>
      <c r="EJ25" s="273">
        <v>68</v>
      </c>
      <c r="EK25" s="273">
        <v>18</v>
      </c>
      <c r="EL25" s="273">
        <v>18</v>
      </c>
      <c r="EM25" s="273">
        <v>18</v>
      </c>
      <c r="EN25" s="273">
        <v>88</v>
      </c>
      <c r="EO25" s="273">
        <v>83</v>
      </c>
      <c r="EP25" s="273">
        <v>86</v>
      </c>
      <c r="EQ25" s="273">
        <v>8</v>
      </c>
      <c r="ER25" s="273">
        <v>11</v>
      </c>
      <c r="ES25" s="273">
        <v>10</v>
      </c>
      <c r="ET25" s="273">
        <v>69</v>
      </c>
      <c r="EU25" s="273">
        <v>70</v>
      </c>
      <c r="EV25" s="273">
        <v>70</v>
      </c>
      <c r="EW25" s="273">
        <v>22</v>
      </c>
      <c r="EX25" s="273">
        <v>19</v>
      </c>
      <c r="EY25" s="273">
        <v>21</v>
      </c>
      <c r="EZ25" s="273">
        <v>92</v>
      </c>
      <c r="FA25" s="273">
        <v>89</v>
      </c>
      <c r="FB25" s="273">
        <v>90</v>
      </c>
      <c r="FC25" s="273">
        <v>8</v>
      </c>
      <c r="FD25" s="273">
        <v>12</v>
      </c>
      <c r="FE25" s="273">
        <v>10</v>
      </c>
      <c r="FF25" s="273">
        <v>71</v>
      </c>
      <c r="FG25" s="273">
        <v>63</v>
      </c>
      <c r="FH25" s="273">
        <v>67</v>
      </c>
      <c r="FI25" s="273">
        <v>21</v>
      </c>
      <c r="FJ25" s="273">
        <v>25</v>
      </c>
      <c r="FK25" s="273">
        <v>23</v>
      </c>
      <c r="FL25" s="273">
        <v>92</v>
      </c>
      <c r="FM25" s="273">
        <v>88</v>
      </c>
      <c r="FN25" s="273">
        <v>90</v>
      </c>
      <c r="FO25" s="273">
        <v>6</v>
      </c>
      <c r="FP25" s="273">
        <v>6</v>
      </c>
      <c r="FQ25" s="273">
        <v>6</v>
      </c>
      <c r="FR25" s="273">
        <v>78</v>
      </c>
      <c r="FS25" s="273">
        <v>70</v>
      </c>
      <c r="FT25" s="273">
        <v>74</v>
      </c>
      <c r="FU25" s="273">
        <v>16</v>
      </c>
      <c r="FV25" s="273">
        <v>23</v>
      </c>
      <c r="FW25" s="273">
        <v>20</v>
      </c>
      <c r="FX25" s="273">
        <v>94</v>
      </c>
      <c r="FY25" s="273">
        <v>94</v>
      </c>
      <c r="FZ25" s="273">
        <v>94</v>
      </c>
      <c r="GA25" s="273">
        <v>6</v>
      </c>
      <c r="GB25" s="273">
        <v>13</v>
      </c>
      <c r="GC25" s="273">
        <v>10</v>
      </c>
      <c r="GD25" s="273">
        <v>66</v>
      </c>
      <c r="GE25" s="273">
        <v>72</v>
      </c>
      <c r="GF25" s="273">
        <v>69</v>
      </c>
      <c r="GG25" s="273">
        <v>27</v>
      </c>
      <c r="GH25" s="273">
        <v>14</v>
      </c>
      <c r="GI25" s="273">
        <v>21</v>
      </c>
      <c r="GJ25" s="273">
        <v>94</v>
      </c>
      <c r="GK25" s="273">
        <v>87</v>
      </c>
      <c r="GL25" s="273">
        <v>90</v>
      </c>
      <c r="GM25" s="273">
        <v>6</v>
      </c>
      <c r="GN25" s="273">
        <v>12</v>
      </c>
      <c r="GO25" s="273">
        <v>9</v>
      </c>
      <c r="GP25" s="273">
        <v>67</v>
      </c>
      <c r="GQ25" s="273">
        <v>73</v>
      </c>
      <c r="GR25" s="273">
        <v>70</v>
      </c>
      <c r="GS25" s="273">
        <v>27</v>
      </c>
      <c r="GT25" s="273">
        <v>15</v>
      </c>
      <c r="GU25" s="273">
        <v>21</v>
      </c>
      <c r="GV25" s="273">
        <v>94</v>
      </c>
      <c r="GW25" s="273">
        <v>88</v>
      </c>
      <c r="GX25" s="273">
        <v>91</v>
      </c>
    </row>
    <row r="26" spans="2:206" x14ac:dyDescent="0.35">
      <c r="B26" t="s">
        <v>243</v>
      </c>
      <c r="C26" s="273">
        <v>14</v>
      </c>
      <c r="D26" s="273">
        <v>25</v>
      </c>
      <c r="E26" s="273">
        <v>19</v>
      </c>
      <c r="F26" s="273">
        <v>65</v>
      </c>
      <c r="G26" s="273">
        <v>62</v>
      </c>
      <c r="H26" s="273">
        <v>63</v>
      </c>
      <c r="I26" s="273">
        <v>21</v>
      </c>
      <c r="J26" s="273">
        <v>13</v>
      </c>
      <c r="K26" s="273">
        <v>17</v>
      </c>
      <c r="L26" s="273">
        <v>86</v>
      </c>
      <c r="M26" s="273">
        <v>75</v>
      </c>
      <c r="N26" s="273">
        <v>81</v>
      </c>
      <c r="O26" s="273">
        <v>15</v>
      </c>
      <c r="P26" s="273">
        <v>26</v>
      </c>
      <c r="Q26" s="273">
        <v>21</v>
      </c>
      <c r="R26" s="273">
        <v>66</v>
      </c>
      <c r="S26" s="273">
        <v>61</v>
      </c>
      <c r="T26" s="273">
        <v>63</v>
      </c>
      <c r="U26" s="273">
        <v>19</v>
      </c>
      <c r="V26" s="273">
        <v>12</v>
      </c>
      <c r="W26" s="273">
        <v>16</v>
      </c>
      <c r="X26" s="273">
        <v>85</v>
      </c>
      <c r="Y26" s="273">
        <v>74</v>
      </c>
      <c r="Z26" s="273">
        <v>79</v>
      </c>
      <c r="AA26" s="273">
        <v>16</v>
      </c>
      <c r="AB26" s="273">
        <v>28</v>
      </c>
      <c r="AC26" s="273">
        <v>22</v>
      </c>
      <c r="AD26" s="273">
        <v>69</v>
      </c>
      <c r="AE26" s="273">
        <v>63</v>
      </c>
      <c r="AF26" s="273">
        <v>66</v>
      </c>
      <c r="AG26" s="273">
        <v>15</v>
      </c>
      <c r="AH26" s="273">
        <v>10</v>
      </c>
      <c r="AI26" s="273">
        <v>12</v>
      </c>
      <c r="AJ26" s="273">
        <v>84</v>
      </c>
      <c r="AK26" s="273">
        <v>72</v>
      </c>
      <c r="AL26" s="273">
        <v>78</v>
      </c>
      <c r="AM26" s="273">
        <v>9</v>
      </c>
      <c r="AN26" s="273">
        <v>19</v>
      </c>
      <c r="AO26" s="273">
        <v>14</v>
      </c>
      <c r="AP26" s="273">
        <v>74</v>
      </c>
      <c r="AQ26" s="273">
        <v>71</v>
      </c>
      <c r="AR26" s="273">
        <v>72</v>
      </c>
      <c r="AS26" s="273">
        <v>17</v>
      </c>
      <c r="AT26" s="273">
        <v>10</v>
      </c>
      <c r="AU26" s="273">
        <v>13</v>
      </c>
      <c r="AV26" s="273">
        <v>91</v>
      </c>
      <c r="AW26" s="273">
        <v>81</v>
      </c>
      <c r="AX26" s="273">
        <v>86</v>
      </c>
      <c r="AY26" s="273">
        <v>9</v>
      </c>
      <c r="AZ26" s="273">
        <v>19</v>
      </c>
      <c r="BA26" s="273">
        <v>14</v>
      </c>
      <c r="BB26" s="273">
        <v>74</v>
      </c>
      <c r="BC26" s="273">
        <v>71</v>
      </c>
      <c r="BD26" s="273">
        <v>73</v>
      </c>
      <c r="BE26" s="273">
        <v>17</v>
      </c>
      <c r="BF26" s="273">
        <v>10</v>
      </c>
      <c r="BG26" s="273">
        <v>13</v>
      </c>
      <c r="BH26" s="273">
        <v>91</v>
      </c>
      <c r="BI26" s="273">
        <v>81</v>
      </c>
      <c r="BJ26" s="273">
        <v>86</v>
      </c>
      <c r="BK26" s="273">
        <v>12</v>
      </c>
      <c r="BL26" s="273">
        <v>22</v>
      </c>
      <c r="BM26" s="273">
        <v>17</v>
      </c>
      <c r="BN26" s="273">
        <v>72</v>
      </c>
      <c r="BO26" s="273">
        <v>69</v>
      </c>
      <c r="BP26" s="273">
        <v>70</v>
      </c>
      <c r="BQ26" s="273">
        <v>16</v>
      </c>
      <c r="BR26" s="273">
        <v>10</v>
      </c>
      <c r="BS26" s="273">
        <v>13</v>
      </c>
      <c r="BT26" s="273">
        <v>88</v>
      </c>
      <c r="BU26" s="273">
        <v>78</v>
      </c>
      <c r="BV26" s="273">
        <v>83</v>
      </c>
      <c r="BW26" s="273">
        <v>10</v>
      </c>
      <c r="BX26" s="273">
        <v>22</v>
      </c>
      <c r="BY26" s="273">
        <v>16</v>
      </c>
      <c r="BZ26" s="273">
        <v>74</v>
      </c>
      <c r="CA26" s="273">
        <v>69</v>
      </c>
      <c r="CB26" s="273">
        <v>72</v>
      </c>
      <c r="CC26" s="273">
        <v>16</v>
      </c>
      <c r="CD26" s="273">
        <v>9</v>
      </c>
      <c r="CE26" s="273">
        <v>12</v>
      </c>
      <c r="CF26" s="273">
        <v>90</v>
      </c>
      <c r="CG26" s="273">
        <v>78</v>
      </c>
      <c r="CH26" s="273">
        <v>84</v>
      </c>
      <c r="CI26" s="273">
        <v>10</v>
      </c>
      <c r="CJ26" s="273">
        <v>20</v>
      </c>
      <c r="CK26" s="273">
        <v>15</v>
      </c>
      <c r="CL26" s="273">
        <v>75</v>
      </c>
      <c r="CM26" s="273">
        <v>72</v>
      </c>
      <c r="CN26" s="273">
        <v>74</v>
      </c>
      <c r="CO26" s="273">
        <v>15</v>
      </c>
      <c r="CP26" s="273">
        <v>9</v>
      </c>
      <c r="CQ26" s="273">
        <v>12</v>
      </c>
      <c r="CR26" s="273">
        <v>90</v>
      </c>
      <c r="CS26" s="273">
        <v>80</v>
      </c>
      <c r="CT26" s="273">
        <v>85</v>
      </c>
      <c r="CU26" s="273">
        <v>23</v>
      </c>
      <c r="CV26" s="273">
        <v>37</v>
      </c>
      <c r="CW26" s="273">
        <v>30</v>
      </c>
      <c r="CX26" s="273">
        <v>61</v>
      </c>
      <c r="CY26" s="273">
        <v>52</v>
      </c>
      <c r="CZ26" s="273">
        <v>56</v>
      </c>
      <c r="DA26" s="273">
        <v>15</v>
      </c>
      <c r="DB26" s="273">
        <v>12</v>
      </c>
      <c r="DC26" s="273">
        <v>13</v>
      </c>
      <c r="DD26" s="273">
        <v>77</v>
      </c>
      <c r="DE26" s="273">
        <v>63</v>
      </c>
      <c r="DF26" s="273">
        <v>70</v>
      </c>
      <c r="DG26" s="273">
        <v>26</v>
      </c>
      <c r="DH26" s="273">
        <v>41</v>
      </c>
      <c r="DI26" s="273">
        <v>33</v>
      </c>
      <c r="DJ26" s="273">
        <v>63</v>
      </c>
      <c r="DK26" s="273">
        <v>52</v>
      </c>
      <c r="DL26" s="273">
        <v>58</v>
      </c>
      <c r="DM26" s="273">
        <v>11</v>
      </c>
      <c r="DN26" s="273">
        <v>7</v>
      </c>
      <c r="DO26" s="273">
        <v>9</v>
      </c>
      <c r="DP26" s="273">
        <v>74</v>
      </c>
      <c r="DQ26" s="273">
        <v>59</v>
      </c>
      <c r="DR26" s="273">
        <v>67</v>
      </c>
      <c r="DS26" s="273">
        <v>23</v>
      </c>
      <c r="DT26" s="273">
        <v>34</v>
      </c>
      <c r="DU26" s="273">
        <v>29</v>
      </c>
      <c r="DV26" s="273">
        <v>66</v>
      </c>
      <c r="DW26" s="273">
        <v>55</v>
      </c>
      <c r="DX26" s="273">
        <v>60</v>
      </c>
      <c r="DY26" s="273">
        <v>11</v>
      </c>
      <c r="DZ26" s="273">
        <v>11</v>
      </c>
      <c r="EA26" s="273">
        <v>11</v>
      </c>
      <c r="EB26" s="273">
        <v>77</v>
      </c>
      <c r="EC26" s="273">
        <v>66</v>
      </c>
      <c r="ED26" s="273">
        <v>71</v>
      </c>
      <c r="EE26" s="273">
        <v>22</v>
      </c>
      <c r="EF26" s="273">
        <v>33</v>
      </c>
      <c r="EG26" s="273">
        <v>27</v>
      </c>
      <c r="EH26" s="273">
        <v>69</v>
      </c>
      <c r="EI26" s="273">
        <v>58</v>
      </c>
      <c r="EJ26" s="273">
        <v>63</v>
      </c>
      <c r="EK26" s="273">
        <v>10</v>
      </c>
      <c r="EL26" s="273">
        <v>9</v>
      </c>
      <c r="EM26" s="273">
        <v>9</v>
      </c>
      <c r="EN26" s="273">
        <v>78</v>
      </c>
      <c r="EO26" s="273">
        <v>67</v>
      </c>
      <c r="EP26" s="273">
        <v>73</v>
      </c>
      <c r="EQ26" s="273">
        <v>17</v>
      </c>
      <c r="ER26" s="273">
        <v>29</v>
      </c>
      <c r="ES26" s="273">
        <v>23</v>
      </c>
      <c r="ET26" s="273">
        <v>72</v>
      </c>
      <c r="EU26" s="273">
        <v>64</v>
      </c>
      <c r="EV26" s="273">
        <v>68</v>
      </c>
      <c r="EW26" s="273">
        <v>11</v>
      </c>
      <c r="EX26" s="273">
        <v>7</v>
      </c>
      <c r="EY26" s="273">
        <v>9</v>
      </c>
      <c r="EZ26" s="273">
        <v>83</v>
      </c>
      <c r="FA26" s="273">
        <v>71</v>
      </c>
      <c r="FB26" s="273">
        <v>77</v>
      </c>
      <c r="FC26" s="273">
        <v>18</v>
      </c>
      <c r="FD26" s="273">
        <v>29</v>
      </c>
      <c r="FE26" s="273">
        <v>24</v>
      </c>
      <c r="FF26" s="273">
        <v>73</v>
      </c>
      <c r="FG26" s="273">
        <v>64</v>
      </c>
      <c r="FH26" s="273">
        <v>68</v>
      </c>
      <c r="FI26" s="273">
        <v>9</v>
      </c>
      <c r="FJ26" s="273">
        <v>7</v>
      </c>
      <c r="FK26" s="273">
        <v>8</v>
      </c>
      <c r="FL26" s="273">
        <v>82</v>
      </c>
      <c r="FM26" s="273">
        <v>71</v>
      </c>
      <c r="FN26" s="273">
        <v>76</v>
      </c>
      <c r="FO26" s="273">
        <v>11</v>
      </c>
      <c r="FP26" s="273">
        <v>15</v>
      </c>
      <c r="FQ26" s="273">
        <v>13</v>
      </c>
      <c r="FR26" s="273">
        <v>79</v>
      </c>
      <c r="FS26" s="273">
        <v>74</v>
      </c>
      <c r="FT26" s="273">
        <v>77</v>
      </c>
      <c r="FU26" s="273">
        <v>10</v>
      </c>
      <c r="FV26" s="273">
        <v>11</v>
      </c>
      <c r="FW26" s="273">
        <v>10</v>
      </c>
      <c r="FX26" s="273">
        <v>89</v>
      </c>
      <c r="FY26" s="273">
        <v>85</v>
      </c>
      <c r="FZ26" s="273">
        <v>87</v>
      </c>
      <c r="GA26" s="273">
        <v>11</v>
      </c>
      <c r="GB26" s="273">
        <v>26</v>
      </c>
      <c r="GC26" s="273">
        <v>18</v>
      </c>
      <c r="GD26" s="273">
        <v>75</v>
      </c>
      <c r="GE26" s="273">
        <v>68</v>
      </c>
      <c r="GF26" s="273">
        <v>72</v>
      </c>
      <c r="GG26" s="273">
        <v>14</v>
      </c>
      <c r="GH26" s="273">
        <v>6</v>
      </c>
      <c r="GI26" s="273">
        <v>10</v>
      </c>
      <c r="GJ26" s="273">
        <v>89</v>
      </c>
      <c r="GK26" s="273">
        <v>74</v>
      </c>
      <c r="GL26" s="273">
        <v>82</v>
      </c>
      <c r="GM26" s="273">
        <v>13</v>
      </c>
      <c r="GN26" s="273">
        <v>27</v>
      </c>
      <c r="GO26" s="273">
        <v>20</v>
      </c>
      <c r="GP26" s="273">
        <v>76</v>
      </c>
      <c r="GQ26" s="273">
        <v>68</v>
      </c>
      <c r="GR26" s="273">
        <v>72</v>
      </c>
      <c r="GS26" s="273">
        <v>11</v>
      </c>
      <c r="GT26" s="273">
        <v>5</v>
      </c>
      <c r="GU26" s="273">
        <v>8</v>
      </c>
      <c r="GV26" s="273">
        <v>87</v>
      </c>
      <c r="GW26" s="273">
        <v>73</v>
      </c>
      <c r="GX26" s="273">
        <v>80</v>
      </c>
    </row>
    <row r="27" spans="2:206" x14ac:dyDescent="0.35">
      <c r="B27" t="s">
        <v>188</v>
      </c>
      <c r="C27" s="273">
        <v>20</v>
      </c>
      <c r="D27" s="273">
        <v>35</v>
      </c>
      <c r="E27" s="273">
        <v>27</v>
      </c>
      <c r="F27" s="273">
        <v>67</v>
      </c>
      <c r="G27" s="273">
        <v>59</v>
      </c>
      <c r="H27" s="273">
        <v>63</v>
      </c>
      <c r="I27" s="273">
        <v>13</v>
      </c>
      <c r="J27" s="273">
        <v>7</v>
      </c>
      <c r="K27" s="273">
        <v>10</v>
      </c>
      <c r="L27" s="273">
        <v>80</v>
      </c>
      <c r="M27" s="273">
        <v>65</v>
      </c>
      <c r="N27" s="273">
        <v>73</v>
      </c>
      <c r="O27" s="273">
        <v>22</v>
      </c>
      <c r="P27" s="273">
        <v>31</v>
      </c>
      <c r="Q27" s="273">
        <v>26</v>
      </c>
      <c r="R27" s="273">
        <v>67</v>
      </c>
      <c r="S27" s="273">
        <v>60</v>
      </c>
      <c r="T27" s="273">
        <v>64</v>
      </c>
      <c r="U27" s="273">
        <v>11</v>
      </c>
      <c r="V27" s="273">
        <v>9</v>
      </c>
      <c r="W27" s="273">
        <v>10</v>
      </c>
      <c r="X27" s="273">
        <v>78</v>
      </c>
      <c r="Y27" s="273">
        <v>69</v>
      </c>
      <c r="Z27" s="273">
        <v>74</v>
      </c>
      <c r="AA27" s="273">
        <v>21</v>
      </c>
      <c r="AB27" s="273">
        <v>35</v>
      </c>
      <c r="AC27" s="273">
        <v>28</v>
      </c>
      <c r="AD27" s="273">
        <v>69</v>
      </c>
      <c r="AE27" s="273">
        <v>58</v>
      </c>
      <c r="AF27" s="273">
        <v>64</v>
      </c>
      <c r="AG27" s="273">
        <v>10</v>
      </c>
      <c r="AH27" s="273">
        <v>7</v>
      </c>
      <c r="AI27" s="273">
        <v>9</v>
      </c>
      <c r="AJ27" s="273">
        <v>79</v>
      </c>
      <c r="AK27" s="273">
        <v>65</v>
      </c>
      <c r="AL27" s="273">
        <v>72</v>
      </c>
      <c r="AM27" s="273">
        <v>13</v>
      </c>
      <c r="AN27" s="273">
        <v>30</v>
      </c>
      <c r="AO27" s="273">
        <v>21</v>
      </c>
      <c r="AP27" s="273">
        <v>79</v>
      </c>
      <c r="AQ27" s="273">
        <v>65</v>
      </c>
      <c r="AR27" s="273">
        <v>72</v>
      </c>
      <c r="AS27" s="273">
        <v>8</v>
      </c>
      <c r="AT27" s="273">
        <v>5</v>
      </c>
      <c r="AU27" s="273">
        <v>6</v>
      </c>
      <c r="AV27" s="273">
        <v>87</v>
      </c>
      <c r="AW27" s="273">
        <v>70</v>
      </c>
      <c r="AX27" s="273">
        <v>79</v>
      </c>
      <c r="AY27" s="273">
        <v>13</v>
      </c>
      <c r="AZ27" s="273">
        <v>24</v>
      </c>
      <c r="BA27" s="273">
        <v>18</v>
      </c>
      <c r="BB27" s="273">
        <v>77</v>
      </c>
      <c r="BC27" s="273">
        <v>69</v>
      </c>
      <c r="BD27" s="273">
        <v>73</v>
      </c>
      <c r="BE27" s="273">
        <v>10</v>
      </c>
      <c r="BF27" s="273">
        <v>7</v>
      </c>
      <c r="BG27" s="273">
        <v>9</v>
      </c>
      <c r="BH27" s="273">
        <v>87</v>
      </c>
      <c r="BI27" s="273">
        <v>76</v>
      </c>
      <c r="BJ27" s="273">
        <v>82</v>
      </c>
      <c r="BK27" s="273">
        <v>17</v>
      </c>
      <c r="BL27" s="273">
        <v>21</v>
      </c>
      <c r="BM27" s="273">
        <v>19</v>
      </c>
      <c r="BN27" s="273">
        <v>73</v>
      </c>
      <c r="BO27" s="273">
        <v>70</v>
      </c>
      <c r="BP27" s="273">
        <v>72</v>
      </c>
      <c r="BQ27" s="273">
        <v>10</v>
      </c>
      <c r="BR27" s="273">
        <v>8</v>
      </c>
      <c r="BS27" s="273">
        <v>9</v>
      </c>
      <c r="BT27" s="273">
        <v>83</v>
      </c>
      <c r="BU27" s="273">
        <v>79</v>
      </c>
      <c r="BV27" s="273">
        <v>81</v>
      </c>
      <c r="BW27" s="273">
        <v>16</v>
      </c>
      <c r="BX27" s="273">
        <v>30</v>
      </c>
      <c r="BY27" s="273">
        <v>23</v>
      </c>
      <c r="BZ27" s="273">
        <v>75</v>
      </c>
      <c r="CA27" s="273">
        <v>65</v>
      </c>
      <c r="CB27" s="273">
        <v>70</v>
      </c>
      <c r="CC27" s="273">
        <v>8</v>
      </c>
      <c r="CD27" s="273">
        <v>5</v>
      </c>
      <c r="CE27" s="273">
        <v>7</v>
      </c>
      <c r="CF27" s="273">
        <v>84</v>
      </c>
      <c r="CG27" s="273">
        <v>70</v>
      </c>
      <c r="CH27" s="273">
        <v>77</v>
      </c>
      <c r="CI27" s="273">
        <v>14</v>
      </c>
      <c r="CJ27" s="273">
        <v>27</v>
      </c>
      <c r="CK27" s="273">
        <v>20</v>
      </c>
      <c r="CL27" s="273">
        <v>77</v>
      </c>
      <c r="CM27" s="273">
        <v>67</v>
      </c>
      <c r="CN27" s="273">
        <v>72</v>
      </c>
      <c r="CO27" s="273">
        <v>9</v>
      </c>
      <c r="CP27" s="273">
        <v>6</v>
      </c>
      <c r="CQ27" s="273">
        <v>8</v>
      </c>
      <c r="CR27" s="273">
        <v>86</v>
      </c>
      <c r="CS27" s="273">
        <v>73</v>
      </c>
      <c r="CT27" s="273">
        <v>80</v>
      </c>
      <c r="CU27" s="273">
        <v>48</v>
      </c>
      <c r="CV27" s="273">
        <v>63</v>
      </c>
      <c r="CW27" s="273">
        <v>56</v>
      </c>
      <c r="CX27" s="273">
        <v>45</v>
      </c>
      <c r="CY27" s="273">
        <v>33</v>
      </c>
      <c r="CZ27" s="273">
        <v>39</v>
      </c>
      <c r="DA27" s="273">
        <v>7</v>
      </c>
      <c r="DB27" s="273">
        <v>4</v>
      </c>
      <c r="DC27" s="273">
        <v>5</v>
      </c>
      <c r="DD27" s="273">
        <v>52</v>
      </c>
      <c r="DE27" s="273">
        <v>37</v>
      </c>
      <c r="DF27" s="273">
        <v>44</v>
      </c>
      <c r="DG27" s="273">
        <v>52</v>
      </c>
      <c r="DH27" s="273">
        <v>66</v>
      </c>
      <c r="DI27" s="273">
        <v>59</v>
      </c>
      <c r="DJ27" s="273">
        <v>45</v>
      </c>
      <c r="DK27" s="273">
        <v>32</v>
      </c>
      <c r="DL27" s="273">
        <v>39</v>
      </c>
      <c r="DM27" s="273">
        <v>3</v>
      </c>
      <c r="DN27" s="273">
        <v>1</v>
      </c>
      <c r="DO27" s="273">
        <v>2</v>
      </c>
      <c r="DP27" s="273">
        <v>48</v>
      </c>
      <c r="DQ27" s="273">
        <v>34</v>
      </c>
      <c r="DR27" s="273">
        <v>41</v>
      </c>
      <c r="DS27" s="273">
        <v>47</v>
      </c>
      <c r="DT27" s="273">
        <v>54</v>
      </c>
      <c r="DU27" s="273">
        <v>50</v>
      </c>
      <c r="DV27" s="273">
        <v>49</v>
      </c>
      <c r="DW27" s="273">
        <v>40</v>
      </c>
      <c r="DX27" s="273">
        <v>44</v>
      </c>
      <c r="DY27" s="273">
        <v>4</v>
      </c>
      <c r="DZ27" s="273">
        <v>7</v>
      </c>
      <c r="EA27" s="273">
        <v>5</v>
      </c>
      <c r="EB27" s="273">
        <v>53</v>
      </c>
      <c r="EC27" s="273">
        <v>46</v>
      </c>
      <c r="ED27" s="273">
        <v>50</v>
      </c>
      <c r="EE27" s="273">
        <v>42</v>
      </c>
      <c r="EF27" s="273">
        <v>52</v>
      </c>
      <c r="EG27" s="273">
        <v>47</v>
      </c>
      <c r="EH27" s="273">
        <v>55</v>
      </c>
      <c r="EI27" s="273">
        <v>43</v>
      </c>
      <c r="EJ27" s="273">
        <v>49</v>
      </c>
      <c r="EK27" s="273">
        <v>3</v>
      </c>
      <c r="EL27" s="273">
        <v>4</v>
      </c>
      <c r="EM27" s="273">
        <v>4</v>
      </c>
      <c r="EN27" s="273">
        <v>58</v>
      </c>
      <c r="EO27" s="273">
        <v>48</v>
      </c>
      <c r="EP27" s="273">
        <v>53</v>
      </c>
      <c r="EQ27" s="273">
        <v>24</v>
      </c>
      <c r="ER27" s="273">
        <v>36</v>
      </c>
      <c r="ES27" s="273">
        <v>30</v>
      </c>
      <c r="ET27" s="273">
        <v>71</v>
      </c>
      <c r="EU27" s="273">
        <v>59</v>
      </c>
      <c r="EV27" s="273">
        <v>65</v>
      </c>
      <c r="EW27" s="273">
        <v>6</v>
      </c>
      <c r="EX27" s="273">
        <v>5</v>
      </c>
      <c r="EY27" s="273">
        <v>5</v>
      </c>
      <c r="EZ27" s="273">
        <v>76</v>
      </c>
      <c r="FA27" s="273">
        <v>64</v>
      </c>
      <c r="FB27" s="273">
        <v>70</v>
      </c>
      <c r="FC27" s="273">
        <v>29</v>
      </c>
      <c r="FD27" s="273">
        <v>34</v>
      </c>
      <c r="FE27" s="273">
        <v>31</v>
      </c>
      <c r="FF27" s="273">
        <v>66</v>
      </c>
      <c r="FG27" s="273">
        <v>60</v>
      </c>
      <c r="FH27" s="273">
        <v>63</v>
      </c>
      <c r="FI27" s="273">
        <v>6</v>
      </c>
      <c r="FJ27" s="273">
        <v>6</v>
      </c>
      <c r="FK27" s="273">
        <v>6</v>
      </c>
      <c r="FL27" s="273">
        <v>71</v>
      </c>
      <c r="FM27" s="273">
        <v>66</v>
      </c>
      <c r="FN27" s="273">
        <v>69</v>
      </c>
      <c r="FO27" s="273">
        <v>18</v>
      </c>
      <c r="FP27" s="273">
        <v>23</v>
      </c>
      <c r="FQ27" s="273">
        <v>20</v>
      </c>
      <c r="FR27" s="273">
        <v>77</v>
      </c>
      <c r="FS27" s="273">
        <v>69</v>
      </c>
      <c r="FT27" s="273">
        <v>73</v>
      </c>
      <c r="FU27" s="273">
        <v>5</v>
      </c>
      <c r="FV27" s="273">
        <v>8</v>
      </c>
      <c r="FW27" s="273">
        <v>7</v>
      </c>
      <c r="FX27" s="273">
        <v>82</v>
      </c>
      <c r="FY27" s="273">
        <v>77</v>
      </c>
      <c r="FZ27" s="273">
        <v>80</v>
      </c>
      <c r="GA27" s="273">
        <v>13</v>
      </c>
      <c r="GB27" s="273">
        <v>35</v>
      </c>
      <c r="GC27" s="273">
        <v>24</v>
      </c>
      <c r="GD27" s="273">
        <v>78</v>
      </c>
      <c r="GE27" s="273">
        <v>60</v>
      </c>
      <c r="GF27" s="273">
        <v>69</v>
      </c>
      <c r="GG27" s="273">
        <v>9</v>
      </c>
      <c r="GH27" s="273">
        <v>5</v>
      </c>
      <c r="GI27" s="273">
        <v>7</v>
      </c>
      <c r="GJ27" s="273">
        <v>87</v>
      </c>
      <c r="GK27" s="273">
        <v>65</v>
      </c>
      <c r="GL27" s="273">
        <v>76</v>
      </c>
      <c r="GM27" s="273">
        <v>17</v>
      </c>
      <c r="GN27" s="273">
        <v>35</v>
      </c>
      <c r="GO27" s="273">
        <v>26</v>
      </c>
      <c r="GP27" s="273">
        <v>76</v>
      </c>
      <c r="GQ27" s="273">
        <v>60</v>
      </c>
      <c r="GR27" s="273">
        <v>68</v>
      </c>
      <c r="GS27" s="273">
        <v>7</v>
      </c>
      <c r="GT27" s="273">
        <v>5</v>
      </c>
      <c r="GU27" s="273">
        <v>6</v>
      </c>
      <c r="GV27" s="273">
        <v>83</v>
      </c>
      <c r="GW27" s="273">
        <v>65</v>
      </c>
      <c r="GX27" s="273">
        <v>74</v>
      </c>
    </row>
    <row r="28" spans="2:206" x14ac:dyDescent="0.35">
      <c r="B28" t="s">
        <v>241</v>
      </c>
      <c r="C28" s="273">
        <v>7</v>
      </c>
      <c r="D28" s="273">
        <v>15</v>
      </c>
      <c r="E28" s="273">
        <v>11</v>
      </c>
      <c r="F28" s="273">
        <v>59</v>
      </c>
      <c r="G28" s="273">
        <v>63</v>
      </c>
      <c r="H28" s="273">
        <v>61</v>
      </c>
      <c r="I28" s="273">
        <v>34</v>
      </c>
      <c r="J28" s="273">
        <v>22</v>
      </c>
      <c r="K28" s="273">
        <v>28</v>
      </c>
      <c r="L28" s="273">
        <v>93</v>
      </c>
      <c r="M28" s="273">
        <v>85</v>
      </c>
      <c r="N28" s="273">
        <v>89</v>
      </c>
      <c r="O28" s="273">
        <v>8</v>
      </c>
      <c r="P28" s="273">
        <v>14</v>
      </c>
      <c r="Q28" s="273">
        <v>11</v>
      </c>
      <c r="R28" s="273">
        <v>60</v>
      </c>
      <c r="S28" s="273">
        <v>62</v>
      </c>
      <c r="T28" s="273">
        <v>61</v>
      </c>
      <c r="U28" s="273">
        <v>32</v>
      </c>
      <c r="V28" s="273">
        <v>24</v>
      </c>
      <c r="W28" s="273">
        <v>28</v>
      </c>
      <c r="X28" s="273">
        <v>92</v>
      </c>
      <c r="Y28" s="273">
        <v>86</v>
      </c>
      <c r="Z28" s="273">
        <v>89</v>
      </c>
      <c r="AA28" s="273">
        <v>8</v>
      </c>
      <c r="AB28" s="273">
        <v>15</v>
      </c>
      <c r="AC28" s="273">
        <v>12</v>
      </c>
      <c r="AD28" s="273">
        <v>65</v>
      </c>
      <c r="AE28" s="273">
        <v>64</v>
      </c>
      <c r="AF28" s="273">
        <v>65</v>
      </c>
      <c r="AG28" s="273">
        <v>27</v>
      </c>
      <c r="AH28" s="273">
        <v>21</v>
      </c>
      <c r="AI28" s="273">
        <v>24</v>
      </c>
      <c r="AJ28" s="273">
        <v>92</v>
      </c>
      <c r="AK28" s="273">
        <v>85</v>
      </c>
      <c r="AL28" s="273">
        <v>88</v>
      </c>
      <c r="AM28" s="273">
        <v>5</v>
      </c>
      <c r="AN28" s="273">
        <v>12</v>
      </c>
      <c r="AO28" s="273">
        <v>8</v>
      </c>
      <c r="AP28" s="273">
        <v>67</v>
      </c>
      <c r="AQ28" s="273">
        <v>71</v>
      </c>
      <c r="AR28" s="273">
        <v>69</v>
      </c>
      <c r="AS28" s="273">
        <v>28</v>
      </c>
      <c r="AT28" s="273">
        <v>17</v>
      </c>
      <c r="AU28" s="273">
        <v>22</v>
      </c>
      <c r="AV28" s="273">
        <v>95</v>
      </c>
      <c r="AW28" s="273">
        <v>88</v>
      </c>
      <c r="AX28" s="273">
        <v>92</v>
      </c>
      <c r="AY28" s="273">
        <v>4</v>
      </c>
      <c r="AZ28" s="273">
        <v>9</v>
      </c>
      <c r="BA28" s="273">
        <v>7</v>
      </c>
      <c r="BB28" s="273">
        <v>67</v>
      </c>
      <c r="BC28" s="273">
        <v>71</v>
      </c>
      <c r="BD28" s="273">
        <v>69</v>
      </c>
      <c r="BE28" s="273">
        <v>29</v>
      </c>
      <c r="BF28" s="273">
        <v>20</v>
      </c>
      <c r="BG28" s="273">
        <v>24</v>
      </c>
      <c r="BH28" s="273">
        <v>96</v>
      </c>
      <c r="BI28" s="273">
        <v>91</v>
      </c>
      <c r="BJ28" s="273">
        <v>93</v>
      </c>
      <c r="BK28" s="273">
        <v>6</v>
      </c>
      <c r="BL28" s="273">
        <v>12</v>
      </c>
      <c r="BM28" s="273">
        <v>9</v>
      </c>
      <c r="BN28" s="273">
        <v>69</v>
      </c>
      <c r="BO28" s="273">
        <v>69</v>
      </c>
      <c r="BP28" s="273">
        <v>69</v>
      </c>
      <c r="BQ28" s="273">
        <v>25</v>
      </c>
      <c r="BR28" s="273">
        <v>19</v>
      </c>
      <c r="BS28" s="273">
        <v>22</v>
      </c>
      <c r="BT28" s="273">
        <v>94</v>
      </c>
      <c r="BU28" s="273">
        <v>88</v>
      </c>
      <c r="BV28" s="273">
        <v>91</v>
      </c>
      <c r="BW28" s="273">
        <v>6</v>
      </c>
      <c r="BX28" s="273">
        <v>13</v>
      </c>
      <c r="BY28" s="273">
        <v>9</v>
      </c>
      <c r="BZ28" s="273">
        <v>70</v>
      </c>
      <c r="CA28" s="273">
        <v>72</v>
      </c>
      <c r="CB28" s="273">
        <v>71</v>
      </c>
      <c r="CC28" s="273">
        <v>24</v>
      </c>
      <c r="CD28" s="273">
        <v>15</v>
      </c>
      <c r="CE28" s="273">
        <v>20</v>
      </c>
      <c r="CF28" s="273">
        <v>94</v>
      </c>
      <c r="CG28" s="273">
        <v>87</v>
      </c>
      <c r="CH28" s="273">
        <v>91</v>
      </c>
      <c r="CI28" s="273">
        <v>5</v>
      </c>
      <c r="CJ28" s="273">
        <v>11</v>
      </c>
      <c r="CK28" s="273">
        <v>8</v>
      </c>
      <c r="CL28" s="273">
        <v>72</v>
      </c>
      <c r="CM28" s="273">
        <v>74</v>
      </c>
      <c r="CN28" s="273">
        <v>73</v>
      </c>
      <c r="CO28" s="273">
        <v>24</v>
      </c>
      <c r="CP28" s="273">
        <v>14</v>
      </c>
      <c r="CQ28" s="273">
        <v>19</v>
      </c>
      <c r="CR28" s="273">
        <v>95</v>
      </c>
      <c r="CS28" s="273">
        <v>89</v>
      </c>
      <c r="CT28" s="273">
        <v>92</v>
      </c>
      <c r="CU28" s="273">
        <v>13</v>
      </c>
      <c r="CV28" s="273">
        <v>21</v>
      </c>
      <c r="CW28" s="273">
        <v>18</v>
      </c>
      <c r="CX28" s="273">
        <v>60</v>
      </c>
      <c r="CY28" s="273">
        <v>56</v>
      </c>
      <c r="CZ28" s="273">
        <v>58</v>
      </c>
      <c r="DA28" s="273">
        <v>27</v>
      </c>
      <c r="DB28" s="273">
        <v>22</v>
      </c>
      <c r="DC28" s="273">
        <v>24</v>
      </c>
      <c r="DD28" s="273">
        <v>87</v>
      </c>
      <c r="DE28" s="273">
        <v>79</v>
      </c>
      <c r="DF28" s="273">
        <v>82</v>
      </c>
      <c r="DG28" s="273">
        <v>15</v>
      </c>
      <c r="DH28" s="273">
        <v>26</v>
      </c>
      <c r="DI28" s="273">
        <v>21</v>
      </c>
      <c r="DJ28" s="273">
        <v>65</v>
      </c>
      <c r="DK28" s="273">
        <v>63</v>
      </c>
      <c r="DL28" s="273">
        <v>64</v>
      </c>
      <c r="DM28" s="273">
        <v>19</v>
      </c>
      <c r="DN28" s="273">
        <v>11</v>
      </c>
      <c r="DO28" s="273">
        <v>15</v>
      </c>
      <c r="DP28" s="273">
        <v>85</v>
      </c>
      <c r="DQ28" s="273">
        <v>74</v>
      </c>
      <c r="DR28" s="273">
        <v>79</v>
      </c>
      <c r="DS28" s="273">
        <v>13</v>
      </c>
      <c r="DT28" s="273">
        <v>19</v>
      </c>
      <c r="DU28" s="273">
        <v>16</v>
      </c>
      <c r="DV28" s="273">
        <v>68</v>
      </c>
      <c r="DW28" s="273">
        <v>60</v>
      </c>
      <c r="DX28" s="273">
        <v>63</v>
      </c>
      <c r="DY28" s="273">
        <v>19</v>
      </c>
      <c r="DZ28" s="273">
        <v>21</v>
      </c>
      <c r="EA28" s="273">
        <v>20</v>
      </c>
      <c r="EB28" s="273">
        <v>87</v>
      </c>
      <c r="EC28" s="273">
        <v>81</v>
      </c>
      <c r="ED28" s="273">
        <v>84</v>
      </c>
      <c r="EE28" s="273">
        <v>11</v>
      </c>
      <c r="EF28" s="273">
        <v>17</v>
      </c>
      <c r="EG28" s="273">
        <v>15</v>
      </c>
      <c r="EH28" s="273">
        <v>70</v>
      </c>
      <c r="EI28" s="273">
        <v>63</v>
      </c>
      <c r="EJ28" s="273">
        <v>66</v>
      </c>
      <c r="EK28" s="273">
        <v>19</v>
      </c>
      <c r="EL28" s="273">
        <v>19</v>
      </c>
      <c r="EM28" s="273">
        <v>19</v>
      </c>
      <c r="EN28" s="273">
        <v>89</v>
      </c>
      <c r="EO28" s="273">
        <v>83</v>
      </c>
      <c r="EP28" s="273">
        <v>85</v>
      </c>
      <c r="EQ28" s="273">
        <v>8</v>
      </c>
      <c r="ER28" s="273">
        <v>15</v>
      </c>
      <c r="ES28" s="273">
        <v>12</v>
      </c>
      <c r="ET28" s="273">
        <v>70</v>
      </c>
      <c r="EU28" s="273">
        <v>68</v>
      </c>
      <c r="EV28" s="273">
        <v>69</v>
      </c>
      <c r="EW28" s="273">
        <v>22</v>
      </c>
      <c r="EX28" s="273">
        <v>17</v>
      </c>
      <c r="EY28" s="273">
        <v>19</v>
      </c>
      <c r="EZ28" s="273">
        <v>92</v>
      </c>
      <c r="FA28" s="273">
        <v>85</v>
      </c>
      <c r="FB28" s="273">
        <v>88</v>
      </c>
      <c r="FC28" s="273">
        <v>8</v>
      </c>
      <c r="FD28" s="273">
        <v>15</v>
      </c>
      <c r="FE28" s="273">
        <v>12</v>
      </c>
      <c r="FF28" s="273">
        <v>72</v>
      </c>
      <c r="FG28" s="273">
        <v>65</v>
      </c>
      <c r="FH28" s="273">
        <v>69</v>
      </c>
      <c r="FI28" s="273">
        <v>19</v>
      </c>
      <c r="FJ28" s="273">
        <v>20</v>
      </c>
      <c r="FK28" s="273">
        <v>20</v>
      </c>
      <c r="FL28" s="273">
        <v>92</v>
      </c>
      <c r="FM28" s="273">
        <v>85</v>
      </c>
      <c r="FN28" s="273">
        <v>88</v>
      </c>
      <c r="FO28" s="273">
        <v>5</v>
      </c>
      <c r="FP28" s="273">
        <v>7</v>
      </c>
      <c r="FQ28" s="273">
        <v>6</v>
      </c>
      <c r="FR28" s="273">
        <v>78</v>
      </c>
      <c r="FS28" s="273">
        <v>72</v>
      </c>
      <c r="FT28" s="273">
        <v>75</v>
      </c>
      <c r="FU28" s="273">
        <v>17</v>
      </c>
      <c r="FV28" s="273">
        <v>21</v>
      </c>
      <c r="FW28" s="273">
        <v>19</v>
      </c>
      <c r="FX28" s="273">
        <v>95</v>
      </c>
      <c r="FY28" s="273">
        <v>93</v>
      </c>
      <c r="FZ28" s="273">
        <v>94</v>
      </c>
      <c r="GA28" s="273">
        <v>5</v>
      </c>
      <c r="GB28" s="273">
        <v>13</v>
      </c>
      <c r="GC28" s="273">
        <v>9</v>
      </c>
      <c r="GD28" s="273">
        <v>68</v>
      </c>
      <c r="GE28" s="273">
        <v>74</v>
      </c>
      <c r="GF28" s="273">
        <v>71</v>
      </c>
      <c r="GG28" s="273">
        <v>28</v>
      </c>
      <c r="GH28" s="273">
        <v>12</v>
      </c>
      <c r="GI28" s="273">
        <v>20</v>
      </c>
      <c r="GJ28" s="273">
        <v>95</v>
      </c>
      <c r="GK28" s="273">
        <v>87</v>
      </c>
      <c r="GL28" s="273">
        <v>91</v>
      </c>
      <c r="GM28" s="273">
        <v>5</v>
      </c>
      <c r="GN28" s="273">
        <v>14</v>
      </c>
      <c r="GO28" s="273">
        <v>10</v>
      </c>
      <c r="GP28" s="273">
        <v>71</v>
      </c>
      <c r="GQ28" s="273">
        <v>74</v>
      </c>
      <c r="GR28" s="273">
        <v>73</v>
      </c>
      <c r="GS28" s="273">
        <v>24</v>
      </c>
      <c r="GT28" s="273">
        <v>12</v>
      </c>
      <c r="GU28" s="273">
        <v>18</v>
      </c>
      <c r="GV28" s="273">
        <v>95</v>
      </c>
      <c r="GW28" s="273">
        <v>86</v>
      </c>
      <c r="GX28" s="273">
        <v>90</v>
      </c>
    </row>
    <row r="29" spans="2:206" x14ac:dyDescent="0.35">
      <c r="B29" t="s">
        <v>240</v>
      </c>
      <c r="C29" s="273">
        <v>9</v>
      </c>
      <c r="D29" s="273">
        <v>17</v>
      </c>
      <c r="E29" s="273">
        <v>13</v>
      </c>
      <c r="F29" s="273">
        <v>62</v>
      </c>
      <c r="G29" s="273">
        <v>65</v>
      </c>
      <c r="H29" s="273">
        <v>64</v>
      </c>
      <c r="I29" s="273">
        <v>29</v>
      </c>
      <c r="J29" s="273">
        <v>18</v>
      </c>
      <c r="K29" s="273">
        <v>23</v>
      </c>
      <c r="L29" s="273">
        <v>91</v>
      </c>
      <c r="M29" s="273">
        <v>83</v>
      </c>
      <c r="N29" s="273">
        <v>87</v>
      </c>
      <c r="O29" s="273">
        <v>9</v>
      </c>
      <c r="P29" s="273">
        <v>17</v>
      </c>
      <c r="Q29" s="273">
        <v>13</v>
      </c>
      <c r="R29" s="273">
        <v>63</v>
      </c>
      <c r="S29" s="273">
        <v>63</v>
      </c>
      <c r="T29" s="273">
        <v>63</v>
      </c>
      <c r="U29" s="273">
        <v>27</v>
      </c>
      <c r="V29" s="273">
        <v>20</v>
      </c>
      <c r="W29" s="273">
        <v>24</v>
      </c>
      <c r="X29" s="273">
        <v>91</v>
      </c>
      <c r="Y29" s="273">
        <v>83</v>
      </c>
      <c r="Z29" s="273">
        <v>87</v>
      </c>
      <c r="AA29" s="273">
        <v>9</v>
      </c>
      <c r="AB29" s="273">
        <v>17</v>
      </c>
      <c r="AC29" s="273">
        <v>13</v>
      </c>
      <c r="AD29" s="273">
        <v>68</v>
      </c>
      <c r="AE29" s="273">
        <v>66</v>
      </c>
      <c r="AF29" s="273">
        <v>67</v>
      </c>
      <c r="AG29" s="273">
        <v>23</v>
      </c>
      <c r="AH29" s="273">
        <v>17</v>
      </c>
      <c r="AI29" s="273">
        <v>20</v>
      </c>
      <c r="AJ29" s="273">
        <v>91</v>
      </c>
      <c r="AK29" s="273">
        <v>83</v>
      </c>
      <c r="AL29" s="273">
        <v>87</v>
      </c>
      <c r="AM29" s="273">
        <v>5</v>
      </c>
      <c r="AN29" s="273">
        <v>13</v>
      </c>
      <c r="AO29" s="273">
        <v>9</v>
      </c>
      <c r="AP29" s="273">
        <v>70</v>
      </c>
      <c r="AQ29" s="273">
        <v>72</v>
      </c>
      <c r="AR29" s="273">
        <v>71</v>
      </c>
      <c r="AS29" s="273">
        <v>25</v>
      </c>
      <c r="AT29" s="273">
        <v>15</v>
      </c>
      <c r="AU29" s="273">
        <v>20</v>
      </c>
      <c r="AV29" s="273">
        <v>95</v>
      </c>
      <c r="AW29" s="273">
        <v>87</v>
      </c>
      <c r="AX29" s="273">
        <v>91</v>
      </c>
      <c r="AY29" s="273">
        <v>5</v>
      </c>
      <c r="AZ29" s="273">
        <v>11</v>
      </c>
      <c r="BA29" s="273">
        <v>8</v>
      </c>
      <c r="BB29" s="273">
        <v>70</v>
      </c>
      <c r="BC29" s="273">
        <v>73</v>
      </c>
      <c r="BD29" s="273">
        <v>71</v>
      </c>
      <c r="BE29" s="273">
        <v>26</v>
      </c>
      <c r="BF29" s="273">
        <v>17</v>
      </c>
      <c r="BG29" s="273">
        <v>21</v>
      </c>
      <c r="BH29" s="273">
        <v>95</v>
      </c>
      <c r="BI29" s="273">
        <v>89</v>
      </c>
      <c r="BJ29" s="273">
        <v>92</v>
      </c>
      <c r="BK29" s="273">
        <v>7</v>
      </c>
      <c r="BL29" s="273">
        <v>14</v>
      </c>
      <c r="BM29" s="273">
        <v>11</v>
      </c>
      <c r="BN29" s="273">
        <v>71</v>
      </c>
      <c r="BO29" s="273">
        <v>71</v>
      </c>
      <c r="BP29" s="273">
        <v>71</v>
      </c>
      <c r="BQ29" s="273">
        <v>22</v>
      </c>
      <c r="BR29" s="273">
        <v>15</v>
      </c>
      <c r="BS29" s="273">
        <v>18</v>
      </c>
      <c r="BT29" s="273">
        <v>93</v>
      </c>
      <c r="BU29" s="273">
        <v>86</v>
      </c>
      <c r="BV29" s="273">
        <v>89</v>
      </c>
      <c r="BW29" s="273">
        <v>6</v>
      </c>
      <c r="BX29" s="273">
        <v>16</v>
      </c>
      <c r="BY29" s="273">
        <v>12</v>
      </c>
      <c r="BZ29" s="273">
        <v>73</v>
      </c>
      <c r="CA29" s="273">
        <v>72</v>
      </c>
      <c r="CB29" s="273">
        <v>72</v>
      </c>
      <c r="CC29" s="273">
        <v>20</v>
      </c>
      <c r="CD29" s="273">
        <v>12</v>
      </c>
      <c r="CE29" s="273">
        <v>16</v>
      </c>
      <c r="CF29" s="273">
        <v>94</v>
      </c>
      <c r="CG29" s="273">
        <v>84</v>
      </c>
      <c r="CH29" s="273">
        <v>88</v>
      </c>
      <c r="CI29" s="273">
        <v>6</v>
      </c>
      <c r="CJ29" s="273">
        <v>14</v>
      </c>
      <c r="CK29" s="273">
        <v>10</v>
      </c>
      <c r="CL29" s="273">
        <v>74</v>
      </c>
      <c r="CM29" s="273">
        <v>73</v>
      </c>
      <c r="CN29" s="273">
        <v>73</v>
      </c>
      <c r="CO29" s="273">
        <v>21</v>
      </c>
      <c r="CP29" s="273">
        <v>13</v>
      </c>
      <c r="CQ29" s="273">
        <v>17</v>
      </c>
      <c r="CR29" s="273">
        <v>94</v>
      </c>
      <c r="CS29" s="273">
        <v>86</v>
      </c>
      <c r="CT29" s="273">
        <v>90</v>
      </c>
      <c r="CU29" s="273">
        <v>16</v>
      </c>
      <c r="CV29" s="273">
        <v>28</v>
      </c>
      <c r="CW29" s="273">
        <v>22</v>
      </c>
      <c r="CX29" s="273">
        <v>64</v>
      </c>
      <c r="CY29" s="273">
        <v>56</v>
      </c>
      <c r="CZ29" s="273">
        <v>60</v>
      </c>
      <c r="DA29" s="273">
        <v>20</v>
      </c>
      <c r="DB29" s="273">
        <v>17</v>
      </c>
      <c r="DC29" s="273">
        <v>18</v>
      </c>
      <c r="DD29" s="273">
        <v>84</v>
      </c>
      <c r="DE29" s="273">
        <v>72</v>
      </c>
      <c r="DF29" s="273">
        <v>78</v>
      </c>
      <c r="DG29" s="273">
        <v>18</v>
      </c>
      <c r="DH29" s="273">
        <v>33</v>
      </c>
      <c r="DI29" s="273">
        <v>26</v>
      </c>
      <c r="DJ29" s="273">
        <v>67</v>
      </c>
      <c r="DK29" s="273">
        <v>58</v>
      </c>
      <c r="DL29" s="273">
        <v>63</v>
      </c>
      <c r="DM29" s="273">
        <v>15</v>
      </c>
      <c r="DN29" s="273">
        <v>9</v>
      </c>
      <c r="DO29" s="273">
        <v>12</v>
      </c>
      <c r="DP29" s="273">
        <v>82</v>
      </c>
      <c r="DQ29" s="273">
        <v>67</v>
      </c>
      <c r="DR29" s="273">
        <v>74</v>
      </c>
      <c r="DS29" s="273">
        <v>16</v>
      </c>
      <c r="DT29" s="273">
        <v>23</v>
      </c>
      <c r="DU29" s="273">
        <v>19</v>
      </c>
      <c r="DV29" s="273">
        <v>70</v>
      </c>
      <c r="DW29" s="273">
        <v>61</v>
      </c>
      <c r="DX29" s="273">
        <v>65</v>
      </c>
      <c r="DY29" s="273">
        <v>15</v>
      </c>
      <c r="DZ29" s="273">
        <v>16</v>
      </c>
      <c r="EA29" s="273">
        <v>15</v>
      </c>
      <c r="EB29" s="273">
        <v>84</v>
      </c>
      <c r="EC29" s="273">
        <v>77</v>
      </c>
      <c r="ED29" s="273">
        <v>81</v>
      </c>
      <c r="EE29" s="273">
        <v>13</v>
      </c>
      <c r="EF29" s="273">
        <v>21</v>
      </c>
      <c r="EG29" s="273">
        <v>17</v>
      </c>
      <c r="EH29" s="273">
        <v>73</v>
      </c>
      <c r="EI29" s="273">
        <v>65</v>
      </c>
      <c r="EJ29" s="273">
        <v>69</v>
      </c>
      <c r="EK29" s="273">
        <v>14</v>
      </c>
      <c r="EL29" s="273">
        <v>14</v>
      </c>
      <c r="EM29" s="273">
        <v>14</v>
      </c>
      <c r="EN29" s="273">
        <v>87</v>
      </c>
      <c r="EO29" s="273">
        <v>79</v>
      </c>
      <c r="EP29" s="273">
        <v>83</v>
      </c>
      <c r="EQ29" s="273">
        <v>9</v>
      </c>
      <c r="ER29" s="273">
        <v>18</v>
      </c>
      <c r="ES29" s="273">
        <v>14</v>
      </c>
      <c r="ET29" s="273">
        <v>75</v>
      </c>
      <c r="EU29" s="273">
        <v>70</v>
      </c>
      <c r="EV29" s="273">
        <v>72</v>
      </c>
      <c r="EW29" s="273">
        <v>16</v>
      </c>
      <c r="EX29" s="273">
        <v>12</v>
      </c>
      <c r="EY29" s="273">
        <v>14</v>
      </c>
      <c r="EZ29" s="273">
        <v>91</v>
      </c>
      <c r="FA29" s="273">
        <v>82</v>
      </c>
      <c r="FB29" s="273">
        <v>86</v>
      </c>
      <c r="FC29" s="273">
        <v>10</v>
      </c>
      <c r="FD29" s="273">
        <v>17</v>
      </c>
      <c r="FE29" s="273">
        <v>14</v>
      </c>
      <c r="FF29" s="273">
        <v>74</v>
      </c>
      <c r="FG29" s="273">
        <v>68</v>
      </c>
      <c r="FH29" s="273">
        <v>71</v>
      </c>
      <c r="FI29" s="273">
        <v>15</v>
      </c>
      <c r="FJ29" s="273">
        <v>15</v>
      </c>
      <c r="FK29" s="273">
        <v>15</v>
      </c>
      <c r="FL29" s="273">
        <v>90</v>
      </c>
      <c r="FM29" s="273">
        <v>83</v>
      </c>
      <c r="FN29" s="273">
        <v>86</v>
      </c>
      <c r="FO29" s="273">
        <v>5</v>
      </c>
      <c r="FP29" s="273">
        <v>8</v>
      </c>
      <c r="FQ29" s="273">
        <v>6</v>
      </c>
      <c r="FR29" s="273">
        <v>80</v>
      </c>
      <c r="FS29" s="273">
        <v>75</v>
      </c>
      <c r="FT29" s="273">
        <v>78</v>
      </c>
      <c r="FU29" s="273">
        <v>15</v>
      </c>
      <c r="FV29" s="273">
        <v>17</v>
      </c>
      <c r="FW29" s="273">
        <v>16</v>
      </c>
      <c r="FX29" s="273">
        <v>95</v>
      </c>
      <c r="FY29" s="273">
        <v>92</v>
      </c>
      <c r="FZ29" s="273">
        <v>94</v>
      </c>
      <c r="GA29" s="273">
        <v>5</v>
      </c>
      <c r="GB29" s="273">
        <v>15</v>
      </c>
      <c r="GC29" s="273">
        <v>10</v>
      </c>
      <c r="GD29" s="273">
        <v>73</v>
      </c>
      <c r="GE29" s="273">
        <v>76</v>
      </c>
      <c r="GF29" s="273">
        <v>74</v>
      </c>
      <c r="GG29" s="273">
        <v>22</v>
      </c>
      <c r="GH29" s="273">
        <v>9</v>
      </c>
      <c r="GI29" s="273">
        <v>15</v>
      </c>
      <c r="GJ29" s="273">
        <v>95</v>
      </c>
      <c r="GK29" s="273">
        <v>85</v>
      </c>
      <c r="GL29" s="273">
        <v>90</v>
      </c>
      <c r="GM29" s="273">
        <v>6</v>
      </c>
      <c r="GN29" s="273">
        <v>15</v>
      </c>
      <c r="GO29" s="273">
        <v>11</v>
      </c>
      <c r="GP29" s="273">
        <v>74</v>
      </c>
      <c r="GQ29" s="273">
        <v>75</v>
      </c>
      <c r="GR29" s="273">
        <v>75</v>
      </c>
      <c r="GS29" s="273">
        <v>20</v>
      </c>
      <c r="GT29" s="273">
        <v>10</v>
      </c>
      <c r="GU29" s="273">
        <v>15</v>
      </c>
      <c r="GV29" s="273">
        <v>94</v>
      </c>
      <c r="GW29" s="273">
        <v>85</v>
      </c>
      <c r="GX29" s="273">
        <v>89</v>
      </c>
    </row>
    <row r="30" spans="2:206" x14ac:dyDescent="0.35">
      <c r="B30" t="s">
        <v>239</v>
      </c>
      <c r="C30" s="273">
        <v>9</v>
      </c>
      <c r="D30" s="273">
        <v>18</v>
      </c>
      <c r="E30" s="273">
        <v>14</v>
      </c>
      <c r="F30" s="273">
        <v>65</v>
      </c>
      <c r="G30" s="273">
        <v>67</v>
      </c>
      <c r="H30" s="273">
        <v>66</v>
      </c>
      <c r="I30" s="273">
        <v>26</v>
      </c>
      <c r="J30" s="273">
        <v>15</v>
      </c>
      <c r="K30" s="273">
        <v>21</v>
      </c>
      <c r="L30" s="273">
        <v>91</v>
      </c>
      <c r="M30" s="273">
        <v>82</v>
      </c>
      <c r="N30" s="273">
        <v>86</v>
      </c>
      <c r="O30" s="273">
        <v>9</v>
      </c>
      <c r="P30" s="273">
        <v>17</v>
      </c>
      <c r="Q30" s="273">
        <v>13</v>
      </c>
      <c r="R30" s="273">
        <v>66</v>
      </c>
      <c r="S30" s="273">
        <v>66</v>
      </c>
      <c r="T30" s="273">
        <v>66</v>
      </c>
      <c r="U30" s="273">
        <v>25</v>
      </c>
      <c r="V30" s="273">
        <v>17</v>
      </c>
      <c r="W30" s="273">
        <v>21</v>
      </c>
      <c r="X30" s="273">
        <v>91</v>
      </c>
      <c r="Y30" s="273">
        <v>83</v>
      </c>
      <c r="Z30" s="273">
        <v>87</v>
      </c>
      <c r="AA30" s="273">
        <v>8</v>
      </c>
      <c r="AB30" s="273">
        <v>17</v>
      </c>
      <c r="AC30" s="273">
        <v>12</v>
      </c>
      <c r="AD30" s="273">
        <v>70</v>
      </c>
      <c r="AE30" s="273">
        <v>69</v>
      </c>
      <c r="AF30" s="273">
        <v>70</v>
      </c>
      <c r="AG30" s="273">
        <v>22</v>
      </c>
      <c r="AH30" s="273">
        <v>14</v>
      </c>
      <c r="AI30" s="273">
        <v>18</v>
      </c>
      <c r="AJ30" s="273">
        <v>92</v>
      </c>
      <c r="AK30" s="273">
        <v>83</v>
      </c>
      <c r="AL30" s="273">
        <v>88</v>
      </c>
      <c r="AM30" s="273">
        <v>6</v>
      </c>
      <c r="AN30" s="273">
        <v>15</v>
      </c>
      <c r="AO30" s="273">
        <v>10</v>
      </c>
      <c r="AP30" s="273">
        <v>73</v>
      </c>
      <c r="AQ30" s="273">
        <v>73</v>
      </c>
      <c r="AR30" s="273">
        <v>73</v>
      </c>
      <c r="AS30" s="273">
        <v>22</v>
      </c>
      <c r="AT30" s="273">
        <v>12</v>
      </c>
      <c r="AU30" s="273">
        <v>17</v>
      </c>
      <c r="AV30" s="273">
        <v>94</v>
      </c>
      <c r="AW30" s="273">
        <v>85</v>
      </c>
      <c r="AX30" s="273">
        <v>90</v>
      </c>
      <c r="AY30" s="273">
        <v>5</v>
      </c>
      <c r="AZ30" s="273">
        <v>11</v>
      </c>
      <c r="BA30" s="273">
        <v>8</v>
      </c>
      <c r="BB30" s="273">
        <v>72</v>
      </c>
      <c r="BC30" s="273">
        <v>75</v>
      </c>
      <c r="BD30" s="273">
        <v>73</v>
      </c>
      <c r="BE30" s="273">
        <v>23</v>
      </c>
      <c r="BF30" s="273">
        <v>15</v>
      </c>
      <c r="BG30" s="273">
        <v>19</v>
      </c>
      <c r="BH30" s="273">
        <v>95</v>
      </c>
      <c r="BI30" s="273">
        <v>89</v>
      </c>
      <c r="BJ30" s="273">
        <v>92</v>
      </c>
      <c r="BK30" s="273">
        <v>7</v>
      </c>
      <c r="BL30" s="273">
        <v>14</v>
      </c>
      <c r="BM30" s="273">
        <v>11</v>
      </c>
      <c r="BN30" s="273">
        <v>72</v>
      </c>
      <c r="BO30" s="273">
        <v>72</v>
      </c>
      <c r="BP30" s="273">
        <v>72</v>
      </c>
      <c r="BQ30" s="273">
        <v>20</v>
      </c>
      <c r="BR30" s="273">
        <v>14</v>
      </c>
      <c r="BS30" s="273">
        <v>17</v>
      </c>
      <c r="BT30" s="273">
        <v>93</v>
      </c>
      <c r="BU30" s="273">
        <v>86</v>
      </c>
      <c r="BV30" s="273">
        <v>89</v>
      </c>
      <c r="BW30" s="273">
        <v>8</v>
      </c>
      <c r="BX30" s="273">
        <v>17</v>
      </c>
      <c r="BY30" s="273">
        <v>13</v>
      </c>
      <c r="BZ30" s="273">
        <v>74</v>
      </c>
      <c r="CA30" s="273">
        <v>73</v>
      </c>
      <c r="CB30" s="273">
        <v>74</v>
      </c>
      <c r="CC30" s="273">
        <v>18</v>
      </c>
      <c r="CD30" s="273">
        <v>10</v>
      </c>
      <c r="CE30" s="273">
        <v>14</v>
      </c>
      <c r="CF30" s="273">
        <v>92</v>
      </c>
      <c r="CG30" s="273">
        <v>83</v>
      </c>
      <c r="CH30" s="273">
        <v>87</v>
      </c>
      <c r="CI30" s="273">
        <v>6</v>
      </c>
      <c r="CJ30" s="273">
        <v>14</v>
      </c>
      <c r="CK30" s="273">
        <v>10</v>
      </c>
      <c r="CL30" s="273">
        <v>76</v>
      </c>
      <c r="CM30" s="273">
        <v>75</v>
      </c>
      <c r="CN30" s="273">
        <v>75</v>
      </c>
      <c r="CO30" s="273">
        <v>18</v>
      </c>
      <c r="CP30" s="273">
        <v>11</v>
      </c>
      <c r="CQ30" s="273">
        <v>14</v>
      </c>
      <c r="CR30" s="273">
        <v>94</v>
      </c>
      <c r="CS30" s="273">
        <v>86</v>
      </c>
      <c r="CT30" s="273">
        <v>90</v>
      </c>
      <c r="CU30" s="273">
        <v>20</v>
      </c>
      <c r="CV30" s="273">
        <v>31</v>
      </c>
      <c r="CW30" s="273">
        <v>26</v>
      </c>
      <c r="CX30" s="273">
        <v>63</v>
      </c>
      <c r="CY30" s="273">
        <v>56</v>
      </c>
      <c r="CZ30" s="273">
        <v>60</v>
      </c>
      <c r="DA30" s="273">
        <v>17</v>
      </c>
      <c r="DB30" s="273">
        <v>13</v>
      </c>
      <c r="DC30" s="273">
        <v>15</v>
      </c>
      <c r="DD30" s="273">
        <v>80</v>
      </c>
      <c r="DE30" s="273">
        <v>69</v>
      </c>
      <c r="DF30" s="273">
        <v>74</v>
      </c>
      <c r="DG30" s="273">
        <v>22</v>
      </c>
      <c r="DH30" s="273">
        <v>37</v>
      </c>
      <c r="DI30" s="273">
        <v>30</v>
      </c>
      <c r="DJ30" s="273">
        <v>67</v>
      </c>
      <c r="DK30" s="273">
        <v>57</v>
      </c>
      <c r="DL30" s="273">
        <v>62</v>
      </c>
      <c r="DM30" s="273">
        <v>11</v>
      </c>
      <c r="DN30" s="273">
        <v>6</v>
      </c>
      <c r="DO30" s="273">
        <v>9</v>
      </c>
      <c r="DP30" s="273">
        <v>78</v>
      </c>
      <c r="DQ30" s="273">
        <v>63</v>
      </c>
      <c r="DR30" s="273">
        <v>70</v>
      </c>
      <c r="DS30" s="273">
        <v>18</v>
      </c>
      <c r="DT30" s="273">
        <v>27</v>
      </c>
      <c r="DU30" s="273">
        <v>23</v>
      </c>
      <c r="DV30" s="273">
        <v>70</v>
      </c>
      <c r="DW30" s="273">
        <v>60</v>
      </c>
      <c r="DX30" s="273">
        <v>65</v>
      </c>
      <c r="DY30" s="273">
        <v>12</v>
      </c>
      <c r="DZ30" s="273">
        <v>13</v>
      </c>
      <c r="EA30" s="273">
        <v>12</v>
      </c>
      <c r="EB30" s="273">
        <v>82</v>
      </c>
      <c r="EC30" s="273">
        <v>73</v>
      </c>
      <c r="ED30" s="273">
        <v>77</v>
      </c>
      <c r="EE30" s="273">
        <v>15</v>
      </c>
      <c r="EF30" s="273">
        <v>23</v>
      </c>
      <c r="EG30" s="273">
        <v>19</v>
      </c>
      <c r="EH30" s="273">
        <v>74</v>
      </c>
      <c r="EI30" s="273">
        <v>65</v>
      </c>
      <c r="EJ30" s="273">
        <v>69</v>
      </c>
      <c r="EK30" s="273">
        <v>11</v>
      </c>
      <c r="EL30" s="273">
        <v>12</v>
      </c>
      <c r="EM30" s="273">
        <v>12</v>
      </c>
      <c r="EN30" s="273">
        <v>85</v>
      </c>
      <c r="EO30" s="273">
        <v>77</v>
      </c>
      <c r="EP30" s="273">
        <v>81</v>
      </c>
      <c r="EQ30" s="273">
        <v>9</v>
      </c>
      <c r="ER30" s="273">
        <v>17</v>
      </c>
      <c r="ES30" s="273">
        <v>13</v>
      </c>
      <c r="ET30" s="273">
        <v>77</v>
      </c>
      <c r="EU30" s="273">
        <v>73</v>
      </c>
      <c r="EV30" s="273">
        <v>75</v>
      </c>
      <c r="EW30" s="273">
        <v>14</v>
      </c>
      <c r="EX30" s="273">
        <v>9</v>
      </c>
      <c r="EY30" s="273">
        <v>12</v>
      </c>
      <c r="EZ30" s="273">
        <v>91</v>
      </c>
      <c r="FA30" s="273">
        <v>83</v>
      </c>
      <c r="FB30" s="273">
        <v>87</v>
      </c>
      <c r="FC30" s="273">
        <v>10</v>
      </c>
      <c r="FD30" s="273">
        <v>17</v>
      </c>
      <c r="FE30" s="273">
        <v>14</v>
      </c>
      <c r="FF30" s="273">
        <v>77</v>
      </c>
      <c r="FG30" s="273">
        <v>71</v>
      </c>
      <c r="FH30" s="273">
        <v>74</v>
      </c>
      <c r="FI30" s="273">
        <v>13</v>
      </c>
      <c r="FJ30" s="273">
        <v>12</v>
      </c>
      <c r="FK30" s="273">
        <v>12</v>
      </c>
      <c r="FL30" s="273">
        <v>90</v>
      </c>
      <c r="FM30" s="273">
        <v>83</v>
      </c>
      <c r="FN30" s="273">
        <v>86</v>
      </c>
      <c r="FO30" s="273">
        <v>5</v>
      </c>
      <c r="FP30" s="273">
        <v>8</v>
      </c>
      <c r="FQ30" s="273">
        <v>6</v>
      </c>
      <c r="FR30" s="273">
        <v>82</v>
      </c>
      <c r="FS30" s="273">
        <v>76</v>
      </c>
      <c r="FT30" s="273">
        <v>79</v>
      </c>
      <c r="FU30" s="273">
        <v>13</v>
      </c>
      <c r="FV30" s="273">
        <v>16</v>
      </c>
      <c r="FW30" s="273">
        <v>15</v>
      </c>
      <c r="FX30" s="273">
        <v>95</v>
      </c>
      <c r="FY30" s="273">
        <v>92</v>
      </c>
      <c r="FZ30" s="273">
        <v>94</v>
      </c>
      <c r="GA30" s="273">
        <v>6</v>
      </c>
      <c r="GB30" s="273">
        <v>16</v>
      </c>
      <c r="GC30" s="273">
        <v>11</v>
      </c>
      <c r="GD30" s="273">
        <v>76</v>
      </c>
      <c r="GE30" s="273">
        <v>75</v>
      </c>
      <c r="GF30" s="273">
        <v>75</v>
      </c>
      <c r="GG30" s="273">
        <v>19</v>
      </c>
      <c r="GH30" s="273">
        <v>9</v>
      </c>
      <c r="GI30" s="273">
        <v>14</v>
      </c>
      <c r="GJ30" s="273">
        <v>94</v>
      </c>
      <c r="GK30" s="273">
        <v>84</v>
      </c>
      <c r="GL30" s="273">
        <v>89</v>
      </c>
      <c r="GM30" s="273">
        <v>6</v>
      </c>
      <c r="GN30" s="273">
        <v>16</v>
      </c>
      <c r="GO30" s="273">
        <v>11</v>
      </c>
      <c r="GP30" s="273">
        <v>76</v>
      </c>
      <c r="GQ30" s="273">
        <v>75</v>
      </c>
      <c r="GR30" s="273">
        <v>76</v>
      </c>
      <c r="GS30" s="273">
        <v>18</v>
      </c>
      <c r="GT30" s="273">
        <v>9</v>
      </c>
      <c r="GU30" s="273">
        <v>13</v>
      </c>
      <c r="GV30" s="273">
        <v>94</v>
      </c>
      <c r="GW30" s="273">
        <v>84</v>
      </c>
      <c r="GX30" s="273">
        <v>89</v>
      </c>
    </row>
    <row r="31" spans="2:206" x14ac:dyDescent="0.35">
      <c r="B31" t="s">
        <v>237</v>
      </c>
      <c r="C31" s="273">
        <v>8</v>
      </c>
      <c r="D31" s="273">
        <v>16</v>
      </c>
      <c r="E31" s="273">
        <v>12</v>
      </c>
      <c r="F31" s="273">
        <v>62</v>
      </c>
      <c r="G31" s="273">
        <v>65</v>
      </c>
      <c r="H31" s="273">
        <v>64</v>
      </c>
      <c r="I31" s="273">
        <v>30</v>
      </c>
      <c r="J31" s="273">
        <v>19</v>
      </c>
      <c r="K31" s="273">
        <v>24</v>
      </c>
      <c r="L31" s="273">
        <v>92</v>
      </c>
      <c r="M31" s="273">
        <v>84</v>
      </c>
      <c r="N31" s="273">
        <v>88</v>
      </c>
      <c r="O31" s="273">
        <v>8</v>
      </c>
      <c r="P31" s="273">
        <v>15</v>
      </c>
      <c r="Q31" s="273">
        <v>11</v>
      </c>
      <c r="R31" s="273">
        <v>63</v>
      </c>
      <c r="S31" s="273">
        <v>64</v>
      </c>
      <c r="T31" s="273">
        <v>64</v>
      </c>
      <c r="U31" s="273">
        <v>29</v>
      </c>
      <c r="V31" s="273">
        <v>21</v>
      </c>
      <c r="W31" s="273">
        <v>25</v>
      </c>
      <c r="X31" s="273">
        <v>92</v>
      </c>
      <c r="Y31" s="273">
        <v>85</v>
      </c>
      <c r="Z31" s="273">
        <v>89</v>
      </c>
      <c r="AA31" s="273">
        <v>8</v>
      </c>
      <c r="AB31" s="273">
        <v>15</v>
      </c>
      <c r="AC31" s="273">
        <v>12</v>
      </c>
      <c r="AD31" s="273">
        <v>67</v>
      </c>
      <c r="AE31" s="273">
        <v>67</v>
      </c>
      <c r="AF31" s="273">
        <v>67</v>
      </c>
      <c r="AG31" s="273">
        <v>25</v>
      </c>
      <c r="AH31" s="273">
        <v>18</v>
      </c>
      <c r="AI31" s="273">
        <v>21</v>
      </c>
      <c r="AJ31" s="273">
        <v>92</v>
      </c>
      <c r="AK31" s="273">
        <v>85</v>
      </c>
      <c r="AL31" s="273">
        <v>88</v>
      </c>
      <c r="AM31" s="273">
        <v>5</v>
      </c>
      <c r="AN31" s="273">
        <v>14</v>
      </c>
      <c r="AO31" s="273">
        <v>10</v>
      </c>
      <c r="AP31" s="273">
        <v>71</v>
      </c>
      <c r="AQ31" s="273">
        <v>73</v>
      </c>
      <c r="AR31" s="273">
        <v>72</v>
      </c>
      <c r="AS31" s="273">
        <v>24</v>
      </c>
      <c r="AT31" s="273">
        <v>13</v>
      </c>
      <c r="AU31" s="273">
        <v>18</v>
      </c>
      <c r="AV31" s="273">
        <v>95</v>
      </c>
      <c r="AW31" s="273">
        <v>86</v>
      </c>
      <c r="AX31" s="273">
        <v>90</v>
      </c>
      <c r="AY31" s="273">
        <v>4</v>
      </c>
      <c r="AZ31" s="273">
        <v>10</v>
      </c>
      <c r="BA31" s="273">
        <v>7</v>
      </c>
      <c r="BB31" s="273">
        <v>70</v>
      </c>
      <c r="BC31" s="273">
        <v>74</v>
      </c>
      <c r="BD31" s="273">
        <v>72</v>
      </c>
      <c r="BE31" s="273">
        <v>25</v>
      </c>
      <c r="BF31" s="273">
        <v>16</v>
      </c>
      <c r="BG31" s="273">
        <v>21</v>
      </c>
      <c r="BH31" s="273">
        <v>96</v>
      </c>
      <c r="BI31" s="273">
        <v>90</v>
      </c>
      <c r="BJ31" s="273">
        <v>93</v>
      </c>
      <c r="BK31" s="273">
        <v>6</v>
      </c>
      <c r="BL31" s="273">
        <v>12</v>
      </c>
      <c r="BM31" s="273">
        <v>9</v>
      </c>
      <c r="BN31" s="273">
        <v>71</v>
      </c>
      <c r="BO31" s="273">
        <v>72</v>
      </c>
      <c r="BP31" s="273">
        <v>71</v>
      </c>
      <c r="BQ31" s="273">
        <v>23</v>
      </c>
      <c r="BR31" s="273">
        <v>16</v>
      </c>
      <c r="BS31" s="273">
        <v>20</v>
      </c>
      <c r="BT31" s="273">
        <v>94</v>
      </c>
      <c r="BU31" s="273">
        <v>88</v>
      </c>
      <c r="BV31" s="273">
        <v>91</v>
      </c>
      <c r="BW31" s="273">
        <v>6</v>
      </c>
      <c r="BX31" s="273">
        <v>15</v>
      </c>
      <c r="BY31" s="273">
        <v>11</v>
      </c>
      <c r="BZ31" s="273">
        <v>72</v>
      </c>
      <c r="CA31" s="273">
        <v>73</v>
      </c>
      <c r="CB31" s="273">
        <v>72</v>
      </c>
      <c r="CC31" s="273">
        <v>22</v>
      </c>
      <c r="CD31" s="273">
        <v>13</v>
      </c>
      <c r="CE31" s="273">
        <v>17</v>
      </c>
      <c r="CF31" s="273">
        <v>94</v>
      </c>
      <c r="CG31" s="273">
        <v>85</v>
      </c>
      <c r="CH31" s="273">
        <v>89</v>
      </c>
      <c r="CI31" s="273">
        <v>5</v>
      </c>
      <c r="CJ31" s="273">
        <v>12</v>
      </c>
      <c r="CK31" s="273">
        <v>9</v>
      </c>
      <c r="CL31" s="273">
        <v>73</v>
      </c>
      <c r="CM31" s="273">
        <v>75</v>
      </c>
      <c r="CN31" s="273">
        <v>74</v>
      </c>
      <c r="CO31" s="273">
        <v>22</v>
      </c>
      <c r="CP31" s="273">
        <v>13</v>
      </c>
      <c r="CQ31" s="273">
        <v>17</v>
      </c>
      <c r="CR31" s="273">
        <v>95</v>
      </c>
      <c r="CS31" s="273">
        <v>88</v>
      </c>
      <c r="CT31" s="273">
        <v>91</v>
      </c>
      <c r="CU31" s="273">
        <v>16</v>
      </c>
      <c r="CV31" s="273">
        <v>26</v>
      </c>
      <c r="CW31" s="273">
        <v>21</v>
      </c>
      <c r="CX31" s="273">
        <v>62</v>
      </c>
      <c r="CY31" s="273">
        <v>57</v>
      </c>
      <c r="CZ31" s="273">
        <v>60</v>
      </c>
      <c r="DA31" s="273">
        <v>22</v>
      </c>
      <c r="DB31" s="273">
        <v>17</v>
      </c>
      <c r="DC31" s="273">
        <v>19</v>
      </c>
      <c r="DD31" s="273">
        <v>84</v>
      </c>
      <c r="DE31" s="273">
        <v>74</v>
      </c>
      <c r="DF31" s="273">
        <v>79</v>
      </c>
      <c r="DG31" s="273">
        <v>19</v>
      </c>
      <c r="DH31" s="273">
        <v>31</v>
      </c>
      <c r="DI31" s="273">
        <v>25</v>
      </c>
      <c r="DJ31" s="273">
        <v>67</v>
      </c>
      <c r="DK31" s="273">
        <v>61</v>
      </c>
      <c r="DL31" s="273">
        <v>64</v>
      </c>
      <c r="DM31" s="273">
        <v>15</v>
      </c>
      <c r="DN31" s="273">
        <v>8</v>
      </c>
      <c r="DO31" s="273">
        <v>11</v>
      </c>
      <c r="DP31" s="273">
        <v>81</v>
      </c>
      <c r="DQ31" s="273">
        <v>69</v>
      </c>
      <c r="DR31" s="273">
        <v>75</v>
      </c>
      <c r="DS31" s="273">
        <v>16</v>
      </c>
      <c r="DT31" s="273">
        <v>22</v>
      </c>
      <c r="DU31" s="273">
        <v>19</v>
      </c>
      <c r="DV31" s="273">
        <v>69</v>
      </c>
      <c r="DW31" s="273">
        <v>60</v>
      </c>
      <c r="DX31" s="273">
        <v>65</v>
      </c>
      <c r="DY31" s="273">
        <v>15</v>
      </c>
      <c r="DZ31" s="273">
        <v>17</v>
      </c>
      <c r="EA31" s="273">
        <v>16</v>
      </c>
      <c r="EB31" s="273">
        <v>84</v>
      </c>
      <c r="EC31" s="273">
        <v>78</v>
      </c>
      <c r="ED31" s="273">
        <v>81</v>
      </c>
      <c r="EE31" s="273">
        <v>13</v>
      </c>
      <c r="EF31" s="273">
        <v>19</v>
      </c>
      <c r="EG31" s="273">
        <v>16</v>
      </c>
      <c r="EH31" s="273">
        <v>72</v>
      </c>
      <c r="EI31" s="273">
        <v>65</v>
      </c>
      <c r="EJ31" s="273">
        <v>69</v>
      </c>
      <c r="EK31" s="273">
        <v>15</v>
      </c>
      <c r="EL31" s="273">
        <v>16</v>
      </c>
      <c r="EM31" s="273">
        <v>15</v>
      </c>
      <c r="EN31" s="273">
        <v>87</v>
      </c>
      <c r="EO31" s="273">
        <v>81</v>
      </c>
      <c r="EP31" s="273">
        <v>84</v>
      </c>
      <c r="EQ31" s="273">
        <v>8</v>
      </c>
      <c r="ER31" s="273">
        <v>15</v>
      </c>
      <c r="ES31" s="273">
        <v>11</v>
      </c>
      <c r="ET31" s="273">
        <v>76</v>
      </c>
      <c r="EU31" s="273">
        <v>73</v>
      </c>
      <c r="EV31" s="273">
        <v>74</v>
      </c>
      <c r="EW31" s="273">
        <v>16</v>
      </c>
      <c r="EX31" s="273">
        <v>13</v>
      </c>
      <c r="EY31" s="273">
        <v>14</v>
      </c>
      <c r="EZ31" s="273">
        <v>92</v>
      </c>
      <c r="FA31" s="273">
        <v>85</v>
      </c>
      <c r="FB31" s="273">
        <v>89</v>
      </c>
      <c r="FC31" s="273">
        <v>8</v>
      </c>
      <c r="FD31" s="273">
        <v>14</v>
      </c>
      <c r="FE31" s="273">
        <v>11</v>
      </c>
      <c r="FF31" s="273">
        <v>75</v>
      </c>
      <c r="FG31" s="273">
        <v>69</v>
      </c>
      <c r="FH31" s="273">
        <v>72</v>
      </c>
      <c r="FI31" s="273">
        <v>16</v>
      </c>
      <c r="FJ31" s="273">
        <v>17</v>
      </c>
      <c r="FK31" s="273">
        <v>17</v>
      </c>
      <c r="FL31" s="273">
        <v>92</v>
      </c>
      <c r="FM31" s="273">
        <v>86</v>
      </c>
      <c r="FN31" s="273">
        <v>89</v>
      </c>
      <c r="FO31" s="273">
        <v>5</v>
      </c>
      <c r="FP31" s="273">
        <v>7</v>
      </c>
      <c r="FQ31" s="273">
        <v>6</v>
      </c>
      <c r="FR31" s="273">
        <v>80</v>
      </c>
      <c r="FS31" s="273">
        <v>75</v>
      </c>
      <c r="FT31" s="273">
        <v>77</v>
      </c>
      <c r="FU31" s="273">
        <v>15</v>
      </c>
      <c r="FV31" s="273">
        <v>18</v>
      </c>
      <c r="FW31" s="273">
        <v>17</v>
      </c>
      <c r="FX31" s="273">
        <v>95</v>
      </c>
      <c r="FY31" s="273">
        <v>93</v>
      </c>
      <c r="FZ31" s="273">
        <v>94</v>
      </c>
      <c r="GA31" s="273">
        <v>5</v>
      </c>
      <c r="GB31" s="273">
        <v>14</v>
      </c>
      <c r="GC31" s="273">
        <v>10</v>
      </c>
      <c r="GD31" s="273">
        <v>72</v>
      </c>
      <c r="GE31" s="273">
        <v>75</v>
      </c>
      <c r="GF31" s="273">
        <v>74</v>
      </c>
      <c r="GG31" s="273">
        <v>23</v>
      </c>
      <c r="GH31" s="273">
        <v>11</v>
      </c>
      <c r="GI31" s="273">
        <v>17</v>
      </c>
      <c r="GJ31" s="273">
        <v>95</v>
      </c>
      <c r="GK31" s="273">
        <v>86</v>
      </c>
      <c r="GL31" s="273">
        <v>90</v>
      </c>
      <c r="GM31" s="273">
        <v>5</v>
      </c>
      <c r="GN31" s="273">
        <v>14</v>
      </c>
      <c r="GO31" s="273">
        <v>10</v>
      </c>
      <c r="GP31" s="273">
        <v>74</v>
      </c>
      <c r="GQ31" s="273">
        <v>75</v>
      </c>
      <c r="GR31" s="273">
        <v>75</v>
      </c>
      <c r="GS31" s="273">
        <v>21</v>
      </c>
      <c r="GT31" s="273">
        <v>10</v>
      </c>
      <c r="GU31" s="273">
        <v>16</v>
      </c>
      <c r="GV31" s="273">
        <v>95</v>
      </c>
      <c r="GW31" s="273">
        <v>86</v>
      </c>
      <c r="GX31" s="273">
        <v>90</v>
      </c>
    </row>
    <row r="32" spans="2:206" x14ac:dyDescent="0.35">
      <c r="B32" t="s">
        <v>429</v>
      </c>
      <c r="C32" s="273">
        <v>17</v>
      </c>
      <c r="D32" s="273">
        <v>27</v>
      </c>
      <c r="E32" s="273">
        <v>22</v>
      </c>
      <c r="F32" s="273">
        <v>58</v>
      </c>
      <c r="G32" s="273">
        <v>57</v>
      </c>
      <c r="H32" s="273">
        <v>58</v>
      </c>
      <c r="I32" s="273">
        <v>24</v>
      </c>
      <c r="J32" s="273">
        <v>16</v>
      </c>
      <c r="K32" s="273">
        <v>20</v>
      </c>
      <c r="L32" s="273">
        <v>83</v>
      </c>
      <c r="M32" s="273">
        <v>73</v>
      </c>
      <c r="N32" s="273">
        <v>78</v>
      </c>
      <c r="O32" s="273">
        <v>19</v>
      </c>
      <c r="P32" s="273">
        <v>27</v>
      </c>
      <c r="Q32" s="273">
        <v>23</v>
      </c>
      <c r="R32" s="273">
        <v>58</v>
      </c>
      <c r="S32" s="273">
        <v>55</v>
      </c>
      <c r="T32" s="273">
        <v>56</v>
      </c>
      <c r="U32" s="273">
        <v>23</v>
      </c>
      <c r="V32" s="273">
        <v>18</v>
      </c>
      <c r="W32" s="273">
        <v>21</v>
      </c>
      <c r="X32" s="273">
        <v>81</v>
      </c>
      <c r="Y32" s="273">
        <v>73</v>
      </c>
      <c r="Z32" s="273">
        <v>77</v>
      </c>
      <c r="AA32" s="273">
        <v>20</v>
      </c>
      <c r="AB32" s="273">
        <v>28</v>
      </c>
      <c r="AC32" s="273">
        <v>24</v>
      </c>
      <c r="AD32" s="273">
        <v>60</v>
      </c>
      <c r="AE32" s="273">
        <v>56</v>
      </c>
      <c r="AF32" s="273">
        <v>58</v>
      </c>
      <c r="AG32" s="273">
        <v>20</v>
      </c>
      <c r="AH32" s="273">
        <v>16</v>
      </c>
      <c r="AI32" s="273">
        <v>18</v>
      </c>
      <c r="AJ32" s="273">
        <v>80</v>
      </c>
      <c r="AK32" s="273">
        <v>72</v>
      </c>
      <c r="AL32" s="273">
        <v>76</v>
      </c>
      <c r="AM32" s="273">
        <v>11</v>
      </c>
      <c r="AN32" s="273">
        <v>20</v>
      </c>
      <c r="AO32" s="273">
        <v>15</v>
      </c>
      <c r="AP32" s="273">
        <v>66</v>
      </c>
      <c r="AQ32" s="273">
        <v>66</v>
      </c>
      <c r="AR32" s="273">
        <v>66</v>
      </c>
      <c r="AS32" s="273">
        <v>23</v>
      </c>
      <c r="AT32" s="273">
        <v>15</v>
      </c>
      <c r="AU32" s="273">
        <v>19</v>
      </c>
      <c r="AV32" s="273">
        <v>89</v>
      </c>
      <c r="AW32" s="273">
        <v>80</v>
      </c>
      <c r="AX32" s="273">
        <v>85</v>
      </c>
      <c r="AY32" s="273">
        <v>12</v>
      </c>
      <c r="AZ32" s="273">
        <v>18</v>
      </c>
      <c r="BA32" s="273">
        <v>15</v>
      </c>
      <c r="BB32" s="273">
        <v>63</v>
      </c>
      <c r="BC32" s="273">
        <v>64</v>
      </c>
      <c r="BD32" s="273">
        <v>64</v>
      </c>
      <c r="BE32" s="273">
        <v>25</v>
      </c>
      <c r="BF32" s="273">
        <v>18</v>
      </c>
      <c r="BG32" s="273">
        <v>21</v>
      </c>
      <c r="BH32" s="273">
        <v>88</v>
      </c>
      <c r="BI32" s="273">
        <v>82</v>
      </c>
      <c r="BJ32" s="273">
        <v>85</v>
      </c>
      <c r="BK32" s="273">
        <v>15</v>
      </c>
      <c r="BL32" s="273">
        <v>22</v>
      </c>
      <c r="BM32" s="273">
        <v>19</v>
      </c>
      <c r="BN32" s="273">
        <v>64</v>
      </c>
      <c r="BO32" s="273">
        <v>63</v>
      </c>
      <c r="BP32" s="273">
        <v>64</v>
      </c>
      <c r="BQ32" s="273">
        <v>21</v>
      </c>
      <c r="BR32" s="273">
        <v>15</v>
      </c>
      <c r="BS32" s="273">
        <v>18</v>
      </c>
      <c r="BT32" s="273">
        <v>85</v>
      </c>
      <c r="BU32" s="273">
        <v>78</v>
      </c>
      <c r="BV32" s="273">
        <v>81</v>
      </c>
      <c r="BW32" s="273">
        <v>15</v>
      </c>
      <c r="BX32" s="273">
        <v>24</v>
      </c>
      <c r="BY32" s="273">
        <v>20</v>
      </c>
      <c r="BZ32" s="273">
        <v>66</v>
      </c>
      <c r="CA32" s="273">
        <v>64</v>
      </c>
      <c r="CB32" s="273">
        <v>65</v>
      </c>
      <c r="CC32" s="273">
        <v>19</v>
      </c>
      <c r="CD32" s="273">
        <v>11</v>
      </c>
      <c r="CE32" s="273">
        <v>15</v>
      </c>
      <c r="CF32" s="273">
        <v>85</v>
      </c>
      <c r="CG32" s="273">
        <v>76</v>
      </c>
      <c r="CH32" s="273">
        <v>80</v>
      </c>
      <c r="CI32" s="273">
        <v>13</v>
      </c>
      <c r="CJ32" s="273">
        <v>22</v>
      </c>
      <c r="CK32" s="273">
        <v>18</v>
      </c>
      <c r="CL32" s="273">
        <v>67</v>
      </c>
      <c r="CM32" s="273">
        <v>65</v>
      </c>
      <c r="CN32" s="273">
        <v>66</v>
      </c>
      <c r="CO32" s="273">
        <v>20</v>
      </c>
      <c r="CP32" s="273">
        <v>13</v>
      </c>
      <c r="CQ32" s="273">
        <v>16</v>
      </c>
      <c r="CR32" s="273">
        <v>87</v>
      </c>
      <c r="CS32" s="273">
        <v>78</v>
      </c>
      <c r="CT32" s="273">
        <v>82</v>
      </c>
      <c r="CU32" s="273">
        <v>29</v>
      </c>
      <c r="CV32" s="273">
        <v>38</v>
      </c>
      <c r="CW32" s="273">
        <v>34</v>
      </c>
      <c r="CX32" s="273">
        <v>51</v>
      </c>
      <c r="CY32" s="273">
        <v>46</v>
      </c>
      <c r="CZ32" s="273">
        <v>48</v>
      </c>
      <c r="DA32" s="273">
        <v>20</v>
      </c>
      <c r="DB32" s="273">
        <v>17</v>
      </c>
      <c r="DC32" s="273">
        <v>18</v>
      </c>
      <c r="DD32" s="273">
        <v>71</v>
      </c>
      <c r="DE32" s="273">
        <v>62</v>
      </c>
      <c r="DF32" s="273">
        <v>66</v>
      </c>
      <c r="DG32" s="273">
        <v>33</v>
      </c>
      <c r="DH32" s="273">
        <v>44</v>
      </c>
      <c r="DI32" s="273">
        <v>39</v>
      </c>
      <c r="DJ32" s="273">
        <v>55</v>
      </c>
      <c r="DK32" s="273">
        <v>48</v>
      </c>
      <c r="DL32" s="273">
        <v>51</v>
      </c>
      <c r="DM32" s="273">
        <v>13</v>
      </c>
      <c r="DN32" s="273">
        <v>8</v>
      </c>
      <c r="DO32" s="273">
        <v>10</v>
      </c>
      <c r="DP32" s="273">
        <v>67</v>
      </c>
      <c r="DQ32" s="273">
        <v>56</v>
      </c>
      <c r="DR32" s="273">
        <v>61</v>
      </c>
      <c r="DS32" s="273">
        <v>28</v>
      </c>
      <c r="DT32" s="273">
        <v>33</v>
      </c>
      <c r="DU32" s="273">
        <v>31</v>
      </c>
      <c r="DV32" s="273">
        <v>60</v>
      </c>
      <c r="DW32" s="273">
        <v>52</v>
      </c>
      <c r="DX32" s="273">
        <v>56</v>
      </c>
      <c r="DY32" s="273">
        <v>13</v>
      </c>
      <c r="DZ32" s="273">
        <v>15</v>
      </c>
      <c r="EA32" s="273">
        <v>14</v>
      </c>
      <c r="EB32" s="273">
        <v>72</v>
      </c>
      <c r="EC32" s="273">
        <v>67</v>
      </c>
      <c r="ED32" s="273">
        <v>69</v>
      </c>
      <c r="EE32" s="273">
        <v>25</v>
      </c>
      <c r="EF32" s="273">
        <v>31</v>
      </c>
      <c r="EG32" s="273">
        <v>28</v>
      </c>
      <c r="EH32" s="273">
        <v>62</v>
      </c>
      <c r="EI32" s="273">
        <v>55</v>
      </c>
      <c r="EJ32" s="273">
        <v>59</v>
      </c>
      <c r="EK32" s="273">
        <v>13</v>
      </c>
      <c r="EL32" s="273">
        <v>14</v>
      </c>
      <c r="EM32" s="273">
        <v>13</v>
      </c>
      <c r="EN32" s="273">
        <v>75</v>
      </c>
      <c r="EO32" s="273">
        <v>69</v>
      </c>
      <c r="EP32" s="273">
        <v>72</v>
      </c>
      <c r="EQ32" s="273">
        <v>19</v>
      </c>
      <c r="ER32" s="273">
        <v>27</v>
      </c>
      <c r="ES32" s="273">
        <v>23</v>
      </c>
      <c r="ET32" s="273">
        <v>65</v>
      </c>
      <c r="EU32" s="273">
        <v>60</v>
      </c>
      <c r="EV32" s="273">
        <v>63</v>
      </c>
      <c r="EW32" s="273">
        <v>16</v>
      </c>
      <c r="EX32" s="273">
        <v>13</v>
      </c>
      <c r="EY32" s="273">
        <v>15</v>
      </c>
      <c r="EZ32" s="273">
        <v>81</v>
      </c>
      <c r="FA32" s="273">
        <v>73</v>
      </c>
      <c r="FB32" s="273">
        <v>77</v>
      </c>
      <c r="FC32" s="273">
        <v>19</v>
      </c>
      <c r="FD32" s="273">
        <v>26</v>
      </c>
      <c r="FE32" s="273">
        <v>23</v>
      </c>
      <c r="FF32" s="273">
        <v>65</v>
      </c>
      <c r="FG32" s="273">
        <v>58</v>
      </c>
      <c r="FH32" s="273">
        <v>62</v>
      </c>
      <c r="FI32" s="273">
        <v>15</v>
      </c>
      <c r="FJ32" s="273">
        <v>16</v>
      </c>
      <c r="FK32" s="273">
        <v>16</v>
      </c>
      <c r="FL32" s="273">
        <v>81</v>
      </c>
      <c r="FM32" s="273">
        <v>74</v>
      </c>
      <c r="FN32" s="273">
        <v>77</v>
      </c>
      <c r="FO32" s="273">
        <v>13</v>
      </c>
      <c r="FP32" s="273">
        <v>17</v>
      </c>
      <c r="FQ32" s="273">
        <v>15</v>
      </c>
      <c r="FR32" s="273">
        <v>71</v>
      </c>
      <c r="FS32" s="273">
        <v>65</v>
      </c>
      <c r="FT32" s="273">
        <v>68</v>
      </c>
      <c r="FU32" s="273">
        <v>15</v>
      </c>
      <c r="FV32" s="273">
        <v>18</v>
      </c>
      <c r="FW32" s="273">
        <v>16</v>
      </c>
      <c r="FX32" s="273">
        <v>87</v>
      </c>
      <c r="FY32" s="273">
        <v>83</v>
      </c>
      <c r="FZ32" s="273">
        <v>85</v>
      </c>
      <c r="GA32" s="273">
        <v>12</v>
      </c>
      <c r="GB32" s="273">
        <v>22</v>
      </c>
      <c r="GC32" s="273">
        <v>17</v>
      </c>
      <c r="GD32" s="273">
        <v>66</v>
      </c>
      <c r="GE32" s="273">
        <v>66</v>
      </c>
      <c r="GF32" s="273">
        <v>66</v>
      </c>
      <c r="GG32" s="273">
        <v>22</v>
      </c>
      <c r="GH32" s="273">
        <v>11</v>
      </c>
      <c r="GI32" s="273">
        <v>16</v>
      </c>
      <c r="GJ32" s="273">
        <v>88</v>
      </c>
      <c r="GK32" s="273">
        <v>78</v>
      </c>
      <c r="GL32" s="273">
        <v>83</v>
      </c>
      <c r="GM32" s="273">
        <v>14</v>
      </c>
      <c r="GN32" s="273">
        <v>24</v>
      </c>
      <c r="GO32" s="273">
        <v>19</v>
      </c>
      <c r="GP32" s="273">
        <v>66</v>
      </c>
      <c r="GQ32" s="273">
        <v>65</v>
      </c>
      <c r="GR32" s="273">
        <v>65</v>
      </c>
      <c r="GS32" s="273">
        <v>20</v>
      </c>
      <c r="GT32" s="273">
        <v>12</v>
      </c>
      <c r="GU32" s="273">
        <v>16</v>
      </c>
      <c r="GV32" s="273">
        <v>86</v>
      </c>
      <c r="GW32" s="273">
        <v>76</v>
      </c>
      <c r="GX32" s="273">
        <v>81</v>
      </c>
    </row>
    <row r="33" spans="1:206" x14ac:dyDescent="0.35">
      <c r="B33" t="s">
        <v>223</v>
      </c>
      <c r="C33" s="273">
        <v>9</v>
      </c>
      <c r="D33" s="273">
        <v>18</v>
      </c>
      <c r="E33" s="273">
        <v>14</v>
      </c>
      <c r="F33" s="273">
        <v>63</v>
      </c>
      <c r="G33" s="273">
        <v>64</v>
      </c>
      <c r="H33" s="273">
        <v>63</v>
      </c>
      <c r="I33" s="273">
        <v>28</v>
      </c>
      <c r="J33" s="273">
        <v>18</v>
      </c>
      <c r="K33" s="273">
        <v>23</v>
      </c>
      <c r="L33" s="273">
        <v>91</v>
      </c>
      <c r="M33" s="273">
        <v>82</v>
      </c>
      <c r="N33" s="273">
        <v>86</v>
      </c>
      <c r="O33" s="273">
        <v>10</v>
      </c>
      <c r="P33" s="273">
        <v>18</v>
      </c>
      <c r="Q33" s="273">
        <v>14</v>
      </c>
      <c r="R33" s="273">
        <v>63</v>
      </c>
      <c r="S33" s="273">
        <v>63</v>
      </c>
      <c r="T33" s="273">
        <v>63</v>
      </c>
      <c r="U33" s="273">
        <v>27</v>
      </c>
      <c r="V33" s="273">
        <v>19</v>
      </c>
      <c r="W33" s="273">
        <v>23</v>
      </c>
      <c r="X33" s="273">
        <v>90</v>
      </c>
      <c r="Y33" s="273">
        <v>82</v>
      </c>
      <c r="Z33" s="273">
        <v>86</v>
      </c>
      <c r="AA33" s="273">
        <v>10</v>
      </c>
      <c r="AB33" s="273">
        <v>19</v>
      </c>
      <c r="AC33" s="273">
        <v>15</v>
      </c>
      <c r="AD33" s="273">
        <v>67</v>
      </c>
      <c r="AE33" s="273">
        <v>65</v>
      </c>
      <c r="AF33" s="273">
        <v>66</v>
      </c>
      <c r="AG33" s="273">
        <v>23</v>
      </c>
      <c r="AH33" s="273">
        <v>16</v>
      </c>
      <c r="AI33" s="273">
        <v>19</v>
      </c>
      <c r="AJ33" s="273">
        <v>90</v>
      </c>
      <c r="AK33" s="273">
        <v>81</v>
      </c>
      <c r="AL33" s="273">
        <v>85</v>
      </c>
      <c r="AM33" s="273">
        <v>6</v>
      </c>
      <c r="AN33" s="273">
        <v>15</v>
      </c>
      <c r="AO33" s="273">
        <v>10</v>
      </c>
      <c r="AP33" s="273">
        <v>71</v>
      </c>
      <c r="AQ33" s="273">
        <v>72</v>
      </c>
      <c r="AR33" s="273">
        <v>72</v>
      </c>
      <c r="AS33" s="273">
        <v>23</v>
      </c>
      <c r="AT33" s="273">
        <v>13</v>
      </c>
      <c r="AU33" s="273">
        <v>18</v>
      </c>
      <c r="AV33" s="273">
        <v>94</v>
      </c>
      <c r="AW33" s="273">
        <v>85</v>
      </c>
      <c r="AX33" s="273">
        <v>90</v>
      </c>
      <c r="AY33" s="273">
        <v>6</v>
      </c>
      <c r="AZ33" s="273">
        <v>12</v>
      </c>
      <c r="BA33" s="273">
        <v>9</v>
      </c>
      <c r="BB33" s="273">
        <v>71</v>
      </c>
      <c r="BC33" s="273">
        <v>73</v>
      </c>
      <c r="BD33" s="273">
        <v>72</v>
      </c>
      <c r="BE33" s="273">
        <v>24</v>
      </c>
      <c r="BF33" s="273">
        <v>15</v>
      </c>
      <c r="BG33" s="273">
        <v>20</v>
      </c>
      <c r="BH33" s="273">
        <v>94</v>
      </c>
      <c r="BI33" s="273">
        <v>88</v>
      </c>
      <c r="BJ33" s="273">
        <v>91</v>
      </c>
      <c r="BK33" s="273">
        <v>7</v>
      </c>
      <c r="BL33" s="273">
        <v>14</v>
      </c>
      <c r="BM33" s="273">
        <v>11</v>
      </c>
      <c r="BN33" s="273">
        <v>71</v>
      </c>
      <c r="BO33" s="273">
        <v>71</v>
      </c>
      <c r="BP33" s="273">
        <v>71</v>
      </c>
      <c r="BQ33" s="273">
        <v>22</v>
      </c>
      <c r="BR33" s="273">
        <v>15</v>
      </c>
      <c r="BS33" s="273">
        <v>18</v>
      </c>
      <c r="BT33" s="273">
        <v>93</v>
      </c>
      <c r="BU33" s="273">
        <v>86</v>
      </c>
      <c r="BV33" s="273">
        <v>89</v>
      </c>
      <c r="BW33" s="273">
        <v>7</v>
      </c>
      <c r="BX33" s="273">
        <v>17</v>
      </c>
      <c r="BY33" s="273">
        <v>12</v>
      </c>
      <c r="BZ33" s="273">
        <v>72</v>
      </c>
      <c r="CA33" s="273">
        <v>72</v>
      </c>
      <c r="CB33" s="273">
        <v>72</v>
      </c>
      <c r="CC33" s="273">
        <v>21</v>
      </c>
      <c r="CD33" s="273">
        <v>12</v>
      </c>
      <c r="CE33" s="273">
        <v>16</v>
      </c>
      <c r="CF33" s="273">
        <v>93</v>
      </c>
      <c r="CG33" s="273">
        <v>83</v>
      </c>
      <c r="CH33" s="273">
        <v>88</v>
      </c>
      <c r="CI33" s="273">
        <v>6</v>
      </c>
      <c r="CJ33" s="273">
        <v>14</v>
      </c>
      <c r="CK33" s="273">
        <v>10</v>
      </c>
      <c r="CL33" s="273">
        <v>73</v>
      </c>
      <c r="CM33" s="273">
        <v>74</v>
      </c>
      <c r="CN33" s="273">
        <v>74</v>
      </c>
      <c r="CO33" s="273">
        <v>20</v>
      </c>
      <c r="CP33" s="273">
        <v>12</v>
      </c>
      <c r="CQ33" s="273">
        <v>16</v>
      </c>
      <c r="CR33" s="273">
        <v>94</v>
      </c>
      <c r="CS33" s="273">
        <v>86</v>
      </c>
      <c r="CT33" s="273">
        <v>90</v>
      </c>
      <c r="CU33" s="273">
        <v>18</v>
      </c>
      <c r="CV33" s="273">
        <v>28</v>
      </c>
      <c r="CW33" s="273">
        <v>23</v>
      </c>
      <c r="CX33" s="273">
        <v>61</v>
      </c>
      <c r="CY33" s="273">
        <v>56</v>
      </c>
      <c r="CZ33" s="273">
        <v>58</v>
      </c>
      <c r="DA33" s="273">
        <v>21</v>
      </c>
      <c r="DB33" s="273">
        <v>16</v>
      </c>
      <c r="DC33" s="273">
        <v>19</v>
      </c>
      <c r="DD33" s="273">
        <v>82</v>
      </c>
      <c r="DE33" s="273">
        <v>72</v>
      </c>
      <c r="DF33" s="273">
        <v>77</v>
      </c>
      <c r="DG33" s="273">
        <v>20</v>
      </c>
      <c r="DH33" s="273">
        <v>33</v>
      </c>
      <c r="DI33" s="273">
        <v>27</v>
      </c>
      <c r="DJ33" s="273">
        <v>66</v>
      </c>
      <c r="DK33" s="273">
        <v>59</v>
      </c>
      <c r="DL33" s="273">
        <v>62</v>
      </c>
      <c r="DM33" s="273">
        <v>14</v>
      </c>
      <c r="DN33" s="273">
        <v>8</v>
      </c>
      <c r="DO33" s="273">
        <v>11</v>
      </c>
      <c r="DP33" s="273">
        <v>80</v>
      </c>
      <c r="DQ33" s="273">
        <v>67</v>
      </c>
      <c r="DR33" s="273">
        <v>73</v>
      </c>
      <c r="DS33" s="273">
        <v>17</v>
      </c>
      <c r="DT33" s="273">
        <v>24</v>
      </c>
      <c r="DU33" s="273">
        <v>21</v>
      </c>
      <c r="DV33" s="273">
        <v>68</v>
      </c>
      <c r="DW33" s="273">
        <v>59</v>
      </c>
      <c r="DX33" s="273">
        <v>64</v>
      </c>
      <c r="DY33" s="273">
        <v>15</v>
      </c>
      <c r="DZ33" s="273">
        <v>16</v>
      </c>
      <c r="EA33" s="273">
        <v>16</v>
      </c>
      <c r="EB33" s="273">
        <v>83</v>
      </c>
      <c r="EC33" s="273">
        <v>76</v>
      </c>
      <c r="ED33" s="273">
        <v>79</v>
      </c>
      <c r="EE33" s="273">
        <v>15</v>
      </c>
      <c r="EF33" s="273">
        <v>22</v>
      </c>
      <c r="EG33" s="273">
        <v>18</v>
      </c>
      <c r="EH33" s="273">
        <v>71</v>
      </c>
      <c r="EI33" s="273">
        <v>63</v>
      </c>
      <c r="EJ33" s="273">
        <v>67</v>
      </c>
      <c r="EK33" s="273">
        <v>14</v>
      </c>
      <c r="EL33" s="273">
        <v>15</v>
      </c>
      <c r="EM33" s="273">
        <v>14</v>
      </c>
      <c r="EN33" s="273">
        <v>85</v>
      </c>
      <c r="EO33" s="273">
        <v>78</v>
      </c>
      <c r="EP33" s="273">
        <v>82</v>
      </c>
      <c r="EQ33" s="273">
        <v>10</v>
      </c>
      <c r="ER33" s="273">
        <v>18</v>
      </c>
      <c r="ES33" s="273">
        <v>14</v>
      </c>
      <c r="ET33" s="273">
        <v>74</v>
      </c>
      <c r="EU33" s="273">
        <v>70</v>
      </c>
      <c r="EV33" s="273">
        <v>72</v>
      </c>
      <c r="EW33" s="273">
        <v>16</v>
      </c>
      <c r="EX33" s="273">
        <v>12</v>
      </c>
      <c r="EY33" s="273">
        <v>14</v>
      </c>
      <c r="EZ33" s="273">
        <v>90</v>
      </c>
      <c r="FA33" s="273">
        <v>82</v>
      </c>
      <c r="FB33" s="273">
        <v>86</v>
      </c>
      <c r="FC33" s="273">
        <v>11</v>
      </c>
      <c r="FD33" s="273">
        <v>18</v>
      </c>
      <c r="FE33" s="273">
        <v>14</v>
      </c>
      <c r="FF33" s="273">
        <v>74</v>
      </c>
      <c r="FG33" s="273">
        <v>67</v>
      </c>
      <c r="FH33" s="273">
        <v>71</v>
      </c>
      <c r="FI33" s="273">
        <v>15</v>
      </c>
      <c r="FJ33" s="273">
        <v>15</v>
      </c>
      <c r="FK33" s="273">
        <v>15</v>
      </c>
      <c r="FL33" s="273">
        <v>89</v>
      </c>
      <c r="FM33" s="273">
        <v>82</v>
      </c>
      <c r="FN33" s="273">
        <v>86</v>
      </c>
      <c r="FO33" s="273">
        <v>6</v>
      </c>
      <c r="FP33" s="273">
        <v>9</v>
      </c>
      <c r="FQ33" s="273">
        <v>7</v>
      </c>
      <c r="FR33" s="273">
        <v>80</v>
      </c>
      <c r="FS33" s="273">
        <v>74</v>
      </c>
      <c r="FT33" s="273">
        <v>77</v>
      </c>
      <c r="FU33" s="273">
        <v>14</v>
      </c>
      <c r="FV33" s="273">
        <v>17</v>
      </c>
      <c r="FW33" s="273">
        <v>16</v>
      </c>
      <c r="FX33" s="273">
        <v>94</v>
      </c>
      <c r="FY33" s="273">
        <v>91</v>
      </c>
      <c r="FZ33" s="273">
        <v>93</v>
      </c>
      <c r="GA33" s="273">
        <v>6</v>
      </c>
      <c r="GB33" s="273">
        <v>16</v>
      </c>
      <c r="GC33" s="273">
        <v>11</v>
      </c>
      <c r="GD33" s="273">
        <v>72</v>
      </c>
      <c r="GE33" s="273">
        <v>74</v>
      </c>
      <c r="GF33" s="273">
        <v>73</v>
      </c>
      <c r="GG33" s="273">
        <v>22</v>
      </c>
      <c r="GH33" s="273">
        <v>10</v>
      </c>
      <c r="GI33" s="273">
        <v>16</v>
      </c>
      <c r="GJ33" s="273">
        <v>94</v>
      </c>
      <c r="GK33" s="273">
        <v>84</v>
      </c>
      <c r="GL33" s="273">
        <v>89</v>
      </c>
      <c r="GM33" s="273">
        <v>7</v>
      </c>
      <c r="GN33" s="273">
        <v>16</v>
      </c>
      <c r="GO33" s="273">
        <v>12</v>
      </c>
      <c r="GP33" s="273">
        <v>74</v>
      </c>
      <c r="GQ33" s="273">
        <v>74</v>
      </c>
      <c r="GR33" s="273">
        <v>74</v>
      </c>
      <c r="GS33" s="273">
        <v>20</v>
      </c>
      <c r="GT33" s="273">
        <v>10</v>
      </c>
      <c r="GU33" s="273">
        <v>15</v>
      </c>
      <c r="GV33" s="273">
        <v>93</v>
      </c>
      <c r="GW33" s="273">
        <v>84</v>
      </c>
      <c r="GX33" s="273">
        <v>88</v>
      </c>
    </row>
    <row r="34" spans="1:206" x14ac:dyDescent="0.35">
      <c r="A34" t="s">
        <v>189</v>
      </c>
      <c r="B34" t="s">
        <v>427</v>
      </c>
      <c r="C34" s="273">
        <v>8</v>
      </c>
      <c r="D34" s="273">
        <v>16</v>
      </c>
      <c r="E34" s="273">
        <v>12</v>
      </c>
      <c r="F34" s="273">
        <v>62</v>
      </c>
      <c r="G34" s="273">
        <v>65</v>
      </c>
      <c r="H34" s="273">
        <v>64</v>
      </c>
      <c r="I34" s="273">
        <v>30</v>
      </c>
      <c r="J34" s="273">
        <v>19</v>
      </c>
      <c r="K34" s="273">
        <v>24</v>
      </c>
      <c r="L34" s="273">
        <v>92</v>
      </c>
      <c r="M34" s="273">
        <v>84</v>
      </c>
      <c r="N34" s="273">
        <v>88</v>
      </c>
      <c r="O34" s="273">
        <v>8</v>
      </c>
      <c r="P34" s="273">
        <v>15</v>
      </c>
      <c r="Q34" s="273">
        <v>12</v>
      </c>
      <c r="R34" s="273">
        <v>63</v>
      </c>
      <c r="S34" s="273">
        <v>64</v>
      </c>
      <c r="T34" s="273">
        <v>63</v>
      </c>
      <c r="U34" s="273">
        <v>29</v>
      </c>
      <c r="V34" s="273">
        <v>21</v>
      </c>
      <c r="W34" s="273">
        <v>25</v>
      </c>
      <c r="X34" s="273">
        <v>92</v>
      </c>
      <c r="Y34" s="273">
        <v>85</v>
      </c>
      <c r="Z34" s="273">
        <v>88</v>
      </c>
      <c r="AA34" s="273">
        <v>8</v>
      </c>
      <c r="AB34" s="273">
        <v>16</v>
      </c>
      <c r="AC34" s="273">
        <v>12</v>
      </c>
      <c r="AD34" s="273">
        <v>67</v>
      </c>
      <c r="AE34" s="273">
        <v>67</v>
      </c>
      <c r="AF34" s="273">
        <v>67</v>
      </c>
      <c r="AG34" s="273">
        <v>25</v>
      </c>
      <c r="AH34" s="273">
        <v>18</v>
      </c>
      <c r="AI34" s="273">
        <v>21</v>
      </c>
      <c r="AJ34" s="273">
        <v>92</v>
      </c>
      <c r="AK34" s="273">
        <v>84</v>
      </c>
      <c r="AL34" s="273">
        <v>88</v>
      </c>
      <c r="AM34" s="273">
        <v>5</v>
      </c>
      <c r="AN34" s="273">
        <v>14</v>
      </c>
      <c r="AO34" s="273">
        <v>10</v>
      </c>
      <c r="AP34" s="273">
        <v>71</v>
      </c>
      <c r="AQ34" s="273">
        <v>73</v>
      </c>
      <c r="AR34" s="273">
        <v>72</v>
      </c>
      <c r="AS34" s="273">
        <v>24</v>
      </c>
      <c r="AT34" s="273">
        <v>13</v>
      </c>
      <c r="AU34" s="273">
        <v>18</v>
      </c>
      <c r="AV34" s="273">
        <v>95</v>
      </c>
      <c r="AW34" s="273">
        <v>86</v>
      </c>
      <c r="AX34" s="273">
        <v>90</v>
      </c>
      <c r="AY34" s="273">
        <v>5</v>
      </c>
      <c r="AZ34" s="273">
        <v>10</v>
      </c>
      <c r="BA34" s="273">
        <v>7</v>
      </c>
      <c r="BB34" s="273">
        <v>70</v>
      </c>
      <c r="BC34" s="273">
        <v>74</v>
      </c>
      <c r="BD34" s="273">
        <v>72</v>
      </c>
      <c r="BE34" s="273">
        <v>25</v>
      </c>
      <c r="BF34" s="273">
        <v>16</v>
      </c>
      <c r="BG34" s="273">
        <v>21</v>
      </c>
      <c r="BH34" s="273">
        <v>95</v>
      </c>
      <c r="BI34" s="273">
        <v>90</v>
      </c>
      <c r="BJ34" s="273">
        <v>93</v>
      </c>
      <c r="BK34" s="273">
        <v>6</v>
      </c>
      <c r="BL34" s="273">
        <v>12</v>
      </c>
      <c r="BM34" s="273">
        <v>9</v>
      </c>
      <c r="BN34" s="273">
        <v>71</v>
      </c>
      <c r="BO34" s="273">
        <v>71</v>
      </c>
      <c r="BP34" s="273">
        <v>71</v>
      </c>
      <c r="BQ34" s="273">
        <v>23</v>
      </c>
      <c r="BR34" s="273">
        <v>16</v>
      </c>
      <c r="BS34" s="273">
        <v>20</v>
      </c>
      <c r="BT34" s="273">
        <v>94</v>
      </c>
      <c r="BU34" s="273">
        <v>88</v>
      </c>
      <c r="BV34" s="273">
        <v>91</v>
      </c>
      <c r="BW34" s="273">
        <v>6</v>
      </c>
      <c r="BX34" s="273">
        <v>15</v>
      </c>
      <c r="BY34" s="273">
        <v>11</v>
      </c>
      <c r="BZ34" s="273">
        <v>72</v>
      </c>
      <c r="CA34" s="273">
        <v>72</v>
      </c>
      <c r="CB34" s="273">
        <v>72</v>
      </c>
      <c r="CC34" s="273">
        <v>22</v>
      </c>
      <c r="CD34" s="273">
        <v>12</v>
      </c>
      <c r="CE34" s="273">
        <v>17</v>
      </c>
      <c r="CF34" s="273">
        <v>94</v>
      </c>
      <c r="CG34" s="273">
        <v>85</v>
      </c>
      <c r="CH34" s="273">
        <v>89</v>
      </c>
      <c r="CI34" s="273">
        <v>5</v>
      </c>
      <c r="CJ34" s="273">
        <v>13</v>
      </c>
      <c r="CK34" s="273">
        <v>9</v>
      </c>
      <c r="CL34" s="273">
        <v>73</v>
      </c>
      <c r="CM34" s="273">
        <v>74</v>
      </c>
      <c r="CN34" s="273">
        <v>74</v>
      </c>
      <c r="CO34" s="273">
        <v>22</v>
      </c>
      <c r="CP34" s="273">
        <v>13</v>
      </c>
      <c r="CQ34" s="273">
        <v>17</v>
      </c>
      <c r="CR34" s="273">
        <v>95</v>
      </c>
      <c r="CS34" s="273">
        <v>87</v>
      </c>
      <c r="CT34" s="273">
        <v>91</v>
      </c>
      <c r="CU34" s="273">
        <v>16</v>
      </c>
      <c r="CV34" s="273">
        <v>26</v>
      </c>
      <c r="CW34" s="273">
        <v>21</v>
      </c>
      <c r="CX34" s="273">
        <v>62</v>
      </c>
      <c r="CY34" s="273">
        <v>57</v>
      </c>
      <c r="CZ34" s="273">
        <v>59</v>
      </c>
      <c r="DA34" s="273">
        <v>22</v>
      </c>
      <c r="DB34" s="273">
        <v>17</v>
      </c>
      <c r="DC34" s="273">
        <v>20</v>
      </c>
      <c r="DD34" s="273">
        <v>84</v>
      </c>
      <c r="DE34" s="273">
        <v>74</v>
      </c>
      <c r="DF34" s="273">
        <v>79</v>
      </c>
      <c r="DG34" s="273">
        <v>18</v>
      </c>
      <c r="DH34" s="273">
        <v>31</v>
      </c>
      <c r="DI34" s="273">
        <v>25</v>
      </c>
      <c r="DJ34" s="273">
        <v>67</v>
      </c>
      <c r="DK34" s="273">
        <v>60</v>
      </c>
      <c r="DL34" s="273">
        <v>63</v>
      </c>
      <c r="DM34" s="273">
        <v>15</v>
      </c>
      <c r="DN34" s="273">
        <v>8</v>
      </c>
      <c r="DO34" s="273">
        <v>12</v>
      </c>
      <c r="DP34" s="273">
        <v>82</v>
      </c>
      <c r="DQ34" s="273">
        <v>69</v>
      </c>
      <c r="DR34" s="273">
        <v>75</v>
      </c>
      <c r="DS34" s="273">
        <v>16</v>
      </c>
      <c r="DT34" s="273">
        <v>22</v>
      </c>
      <c r="DU34" s="273">
        <v>19</v>
      </c>
      <c r="DV34" s="273">
        <v>69</v>
      </c>
      <c r="DW34" s="273">
        <v>60</v>
      </c>
      <c r="DX34" s="273">
        <v>65</v>
      </c>
      <c r="DY34" s="273">
        <v>15</v>
      </c>
      <c r="DZ34" s="273">
        <v>17</v>
      </c>
      <c r="EA34" s="273">
        <v>16</v>
      </c>
      <c r="EB34" s="273">
        <v>84</v>
      </c>
      <c r="EC34" s="273">
        <v>78</v>
      </c>
      <c r="ED34" s="273">
        <v>81</v>
      </c>
      <c r="EE34" s="273">
        <v>13</v>
      </c>
      <c r="EF34" s="273">
        <v>19</v>
      </c>
      <c r="EG34" s="273">
        <v>16</v>
      </c>
      <c r="EH34" s="273">
        <v>72</v>
      </c>
      <c r="EI34" s="273">
        <v>65</v>
      </c>
      <c r="EJ34" s="273">
        <v>68</v>
      </c>
      <c r="EK34" s="273">
        <v>15</v>
      </c>
      <c r="EL34" s="273">
        <v>16</v>
      </c>
      <c r="EM34" s="273">
        <v>15</v>
      </c>
      <c r="EN34" s="273">
        <v>87</v>
      </c>
      <c r="EO34" s="273">
        <v>81</v>
      </c>
      <c r="EP34" s="273">
        <v>84</v>
      </c>
      <c r="EQ34" s="273">
        <v>8</v>
      </c>
      <c r="ER34" s="273">
        <v>15</v>
      </c>
      <c r="ES34" s="273">
        <v>12</v>
      </c>
      <c r="ET34" s="273">
        <v>75</v>
      </c>
      <c r="EU34" s="273">
        <v>72</v>
      </c>
      <c r="EV34" s="273">
        <v>74</v>
      </c>
      <c r="EW34" s="273">
        <v>17</v>
      </c>
      <c r="EX34" s="273">
        <v>13</v>
      </c>
      <c r="EY34" s="273">
        <v>15</v>
      </c>
      <c r="EZ34" s="273">
        <v>92</v>
      </c>
      <c r="FA34" s="273">
        <v>85</v>
      </c>
      <c r="FB34" s="273">
        <v>88</v>
      </c>
      <c r="FC34" s="273">
        <v>9</v>
      </c>
      <c r="FD34" s="273">
        <v>15</v>
      </c>
      <c r="FE34" s="273">
        <v>12</v>
      </c>
      <c r="FF34" s="273">
        <v>75</v>
      </c>
      <c r="FG34" s="273">
        <v>68</v>
      </c>
      <c r="FH34" s="273">
        <v>72</v>
      </c>
      <c r="FI34" s="273">
        <v>16</v>
      </c>
      <c r="FJ34" s="273">
        <v>17</v>
      </c>
      <c r="FK34" s="273">
        <v>17</v>
      </c>
      <c r="FL34" s="273">
        <v>91</v>
      </c>
      <c r="FM34" s="273">
        <v>85</v>
      </c>
      <c r="FN34" s="273">
        <v>88</v>
      </c>
      <c r="FO34" s="273">
        <v>5</v>
      </c>
      <c r="FP34" s="273">
        <v>7</v>
      </c>
      <c r="FQ34" s="273">
        <v>6</v>
      </c>
      <c r="FR34" s="273">
        <v>80</v>
      </c>
      <c r="FS34" s="273">
        <v>75</v>
      </c>
      <c r="FT34" s="273">
        <v>77</v>
      </c>
      <c r="FU34" s="273">
        <v>15</v>
      </c>
      <c r="FV34" s="273">
        <v>18</v>
      </c>
      <c r="FW34" s="273">
        <v>17</v>
      </c>
      <c r="FX34" s="273">
        <v>95</v>
      </c>
      <c r="FY34" s="273">
        <v>93</v>
      </c>
      <c r="FZ34" s="273">
        <v>94</v>
      </c>
      <c r="GA34" s="273">
        <v>5</v>
      </c>
      <c r="GB34" s="273">
        <v>15</v>
      </c>
      <c r="GC34" s="273">
        <v>10</v>
      </c>
      <c r="GD34" s="273">
        <v>72</v>
      </c>
      <c r="GE34" s="273">
        <v>75</v>
      </c>
      <c r="GF34" s="273">
        <v>74</v>
      </c>
      <c r="GG34" s="273">
        <v>23</v>
      </c>
      <c r="GH34" s="273">
        <v>11</v>
      </c>
      <c r="GI34" s="273">
        <v>17</v>
      </c>
      <c r="GJ34" s="273">
        <v>95</v>
      </c>
      <c r="GK34" s="273">
        <v>85</v>
      </c>
      <c r="GL34" s="273">
        <v>90</v>
      </c>
      <c r="GM34" s="273">
        <v>5</v>
      </c>
      <c r="GN34" s="273">
        <v>14</v>
      </c>
      <c r="GO34" s="273">
        <v>10</v>
      </c>
      <c r="GP34" s="273">
        <v>74</v>
      </c>
      <c r="GQ34" s="273">
        <v>75</v>
      </c>
      <c r="GR34" s="273">
        <v>74</v>
      </c>
      <c r="GS34" s="273">
        <v>21</v>
      </c>
      <c r="GT34" s="273">
        <v>10</v>
      </c>
      <c r="GU34" s="273">
        <v>16</v>
      </c>
      <c r="GV34" s="273">
        <v>95</v>
      </c>
      <c r="GW34" s="273">
        <v>86</v>
      </c>
      <c r="GX34" s="273">
        <v>90</v>
      </c>
    </row>
    <row r="35" spans="1:206" x14ac:dyDescent="0.35">
      <c r="B35" t="s">
        <v>428</v>
      </c>
      <c r="C35" s="273">
        <v>13</v>
      </c>
      <c r="D35" s="273">
        <v>25</v>
      </c>
      <c r="E35" s="273">
        <v>19</v>
      </c>
      <c r="F35" s="273">
        <v>65</v>
      </c>
      <c r="G35" s="273">
        <v>62</v>
      </c>
      <c r="H35" s="273">
        <v>64</v>
      </c>
      <c r="I35" s="273">
        <v>21</v>
      </c>
      <c r="J35" s="273">
        <v>13</v>
      </c>
      <c r="K35" s="273">
        <v>17</v>
      </c>
      <c r="L35" s="273">
        <v>87</v>
      </c>
      <c r="M35" s="273">
        <v>75</v>
      </c>
      <c r="N35" s="273">
        <v>81</v>
      </c>
      <c r="O35" s="273">
        <v>17</v>
      </c>
      <c r="P35" s="273">
        <v>28</v>
      </c>
      <c r="Q35" s="273">
        <v>22</v>
      </c>
      <c r="R35" s="273">
        <v>65</v>
      </c>
      <c r="S35" s="273">
        <v>60</v>
      </c>
      <c r="T35" s="273">
        <v>63</v>
      </c>
      <c r="U35" s="273">
        <v>18</v>
      </c>
      <c r="V35" s="273">
        <v>12</v>
      </c>
      <c r="W35" s="273">
        <v>15</v>
      </c>
      <c r="X35" s="273">
        <v>83</v>
      </c>
      <c r="Y35" s="273">
        <v>72</v>
      </c>
      <c r="Z35" s="273">
        <v>78</v>
      </c>
      <c r="AA35" s="273">
        <v>18</v>
      </c>
      <c r="AB35" s="273">
        <v>30</v>
      </c>
      <c r="AC35" s="273">
        <v>24</v>
      </c>
      <c r="AD35" s="273">
        <v>68</v>
      </c>
      <c r="AE35" s="273">
        <v>61</v>
      </c>
      <c r="AF35" s="273">
        <v>64</v>
      </c>
      <c r="AG35" s="273">
        <v>14</v>
      </c>
      <c r="AH35" s="273">
        <v>9</v>
      </c>
      <c r="AI35" s="273">
        <v>12</v>
      </c>
      <c r="AJ35" s="273">
        <v>82</v>
      </c>
      <c r="AK35" s="273">
        <v>70</v>
      </c>
      <c r="AL35" s="273">
        <v>76</v>
      </c>
      <c r="AM35" s="273">
        <v>7</v>
      </c>
      <c r="AN35" s="273">
        <v>16</v>
      </c>
      <c r="AO35" s="273">
        <v>12</v>
      </c>
      <c r="AP35" s="273">
        <v>72</v>
      </c>
      <c r="AQ35" s="273">
        <v>72</v>
      </c>
      <c r="AR35" s="273">
        <v>72</v>
      </c>
      <c r="AS35" s="273">
        <v>21</v>
      </c>
      <c r="AT35" s="273">
        <v>12</v>
      </c>
      <c r="AU35" s="273">
        <v>16</v>
      </c>
      <c r="AV35" s="273">
        <v>93</v>
      </c>
      <c r="AW35" s="273">
        <v>84</v>
      </c>
      <c r="AX35" s="273">
        <v>88</v>
      </c>
      <c r="AY35" s="273">
        <v>9</v>
      </c>
      <c r="AZ35" s="273">
        <v>17</v>
      </c>
      <c r="BA35" s="273">
        <v>13</v>
      </c>
      <c r="BB35" s="273">
        <v>74</v>
      </c>
      <c r="BC35" s="273">
        <v>72</v>
      </c>
      <c r="BD35" s="273">
        <v>73</v>
      </c>
      <c r="BE35" s="273">
        <v>18</v>
      </c>
      <c r="BF35" s="273">
        <v>11</v>
      </c>
      <c r="BG35" s="273">
        <v>15</v>
      </c>
      <c r="BH35" s="273">
        <v>91</v>
      </c>
      <c r="BI35" s="273">
        <v>83</v>
      </c>
      <c r="BJ35" s="273">
        <v>87</v>
      </c>
      <c r="BK35" s="273">
        <v>11</v>
      </c>
      <c r="BL35" s="273">
        <v>21</v>
      </c>
      <c r="BM35" s="273">
        <v>16</v>
      </c>
      <c r="BN35" s="273">
        <v>73</v>
      </c>
      <c r="BO35" s="273">
        <v>69</v>
      </c>
      <c r="BP35" s="273">
        <v>71</v>
      </c>
      <c r="BQ35" s="273">
        <v>16</v>
      </c>
      <c r="BR35" s="273">
        <v>10</v>
      </c>
      <c r="BS35" s="273">
        <v>13</v>
      </c>
      <c r="BT35" s="273">
        <v>89</v>
      </c>
      <c r="BU35" s="273">
        <v>79</v>
      </c>
      <c r="BV35" s="273">
        <v>84</v>
      </c>
      <c r="BW35" s="273">
        <v>10</v>
      </c>
      <c r="BX35" s="273">
        <v>22</v>
      </c>
      <c r="BY35" s="273">
        <v>16</v>
      </c>
      <c r="BZ35" s="273">
        <v>74</v>
      </c>
      <c r="CA35" s="273">
        <v>70</v>
      </c>
      <c r="CB35" s="273">
        <v>72</v>
      </c>
      <c r="CC35" s="273">
        <v>16</v>
      </c>
      <c r="CD35" s="273">
        <v>9</v>
      </c>
      <c r="CE35" s="273">
        <v>12</v>
      </c>
      <c r="CF35" s="273">
        <v>90</v>
      </c>
      <c r="CG35" s="273">
        <v>78</v>
      </c>
      <c r="CH35" s="273">
        <v>84</v>
      </c>
      <c r="CI35" s="273">
        <v>9</v>
      </c>
      <c r="CJ35" s="273">
        <v>19</v>
      </c>
      <c r="CK35" s="273">
        <v>14</v>
      </c>
      <c r="CL35" s="273">
        <v>76</v>
      </c>
      <c r="CM35" s="273">
        <v>72</v>
      </c>
      <c r="CN35" s="273">
        <v>74</v>
      </c>
      <c r="CO35" s="273">
        <v>15</v>
      </c>
      <c r="CP35" s="273">
        <v>9</v>
      </c>
      <c r="CQ35" s="273">
        <v>12</v>
      </c>
      <c r="CR35" s="273">
        <v>91</v>
      </c>
      <c r="CS35" s="273">
        <v>81</v>
      </c>
      <c r="CT35" s="273">
        <v>86</v>
      </c>
      <c r="CU35" s="273">
        <v>23</v>
      </c>
      <c r="CV35" s="273">
        <v>35</v>
      </c>
      <c r="CW35" s="273">
        <v>29</v>
      </c>
      <c r="CX35" s="273">
        <v>60</v>
      </c>
      <c r="CY35" s="273">
        <v>52</v>
      </c>
      <c r="CZ35" s="273">
        <v>56</v>
      </c>
      <c r="DA35" s="273">
        <v>17</v>
      </c>
      <c r="DB35" s="273">
        <v>13</v>
      </c>
      <c r="DC35" s="273">
        <v>15</v>
      </c>
      <c r="DD35" s="273">
        <v>77</v>
      </c>
      <c r="DE35" s="273">
        <v>65</v>
      </c>
      <c r="DF35" s="273">
        <v>71</v>
      </c>
      <c r="DG35" s="273">
        <v>25</v>
      </c>
      <c r="DH35" s="273">
        <v>38</v>
      </c>
      <c r="DI35" s="273">
        <v>32</v>
      </c>
      <c r="DJ35" s="273">
        <v>63</v>
      </c>
      <c r="DK35" s="273">
        <v>54</v>
      </c>
      <c r="DL35" s="273">
        <v>59</v>
      </c>
      <c r="DM35" s="273">
        <v>12</v>
      </c>
      <c r="DN35" s="273">
        <v>7</v>
      </c>
      <c r="DO35" s="273">
        <v>10</v>
      </c>
      <c r="DP35" s="273">
        <v>75</v>
      </c>
      <c r="DQ35" s="273">
        <v>62</v>
      </c>
      <c r="DR35" s="273">
        <v>68</v>
      </c>
      <c r="DS35" s="273">
        <v>21</v>
      </c>
      <c r="DT35" s="273">
        <v>30</v>
      </c>
      <c r="DU35" s="273">
        <v>26</v>
      </c>
      <c r="DV35" s="273">
        <v>66</v>
      </c>
      <c r="DW35" s="273">
        <v>56</v>
      </c>
      <c r="DX35" s="273">
        <v>61</v>
      </c>
      <c r="DY35" s="273">
        <v>13</v>
      </c>
      <c r="DZ35" s="273">
        <v>13</v>
      </c>
      <c r="EA35" s="273">
        <v>13</v>
      </c>
      <c r="EB35" s="273">
        <v>79</v>
      </c>
      <c r="EC35" s="273">
        <v>70</v>
      </c>
      <c r="ED35" s="273">
        <v>74</v>
      </c>
      <c r="EE35" s="273">
        <v>21</v>
      </c>
      <c r="EF35" s="273">
        <v>31</v>
      </c>
      <c r="EG35" s="273">
        <v>26</v>
      </c>
      <c r="EH35" s="273">
        <v>68</v>
      </c>
      <c r="EI35" s="273">
        <v>59</v>
      </c>
      <c r="EJ35" s="273">
        <v>63</v>
      </c>
      <c r="EK35" s="273">
        <v>11</v>
      </c>
      <c r="EL35" s="273">
        <v>11</v>
      </c>
      <c r="EM35" s="273">
        <v>11</v>
      </c>
      <c r="EN35" s="273">
        <v>79</v>
      </c>
      <c r="EO35" s="273">
        <v>69</v>
      </c>
      <c r="EP35" s="273">
        <v>74</v>
      </c>
      <c r="EQ35" s="273">
        <v>17</v>
      </c>
      <c r="ER35" s="273">
        <v>29</v>
      </c>
      <c r="ES35" s="273">
        <v>23</v>
      </c>
      <c r="ET35" s="273">
        <v>71</v>
      </c>
      <c r="EU35" s="273">
        <v>63</v>
      </c>
      <c r="EV35" s="273">
        <v>67</v>
      </c>
      <c r="EW35" s="273">
        <v>12</v>
      </c>
      <c r="EX35" s="273">
        <v>8</v>
      </c>
      <c r="EY35" s="273">
        <v>10</v>
      </c>
      <c r="EZ35" s="273">
        <v>83</v>
      </c>
      <c r="FA35" s="273">
        <v>71</v>
      </c>
      <c r="FB35" s="273">
        <v>77</v>
      </c>
      <c r="FC35" s="273">
        <v>18</v>
      </c>
      <c r="FD35" s="273">
        <v>28</v>
      </c>
      <c r="FE35" s="273">
        <v>23</v>
      </c>
      <c r="FF35" s="273">
        <v>72</v>
      </c>
      <c r="FG35" s="273">
        <v>63</v>
      </c>
      <c r="FH35" s="273">
        <v>67</v>
      </c>
      <c r="FI35" s="273">
        <v>10</v>
      </c>
      <c r="FJ35" s="273">
        <v>9</v>
      </c>
      <c r="FK35" s="273">
        <v>9</v>
      </c>
      <c r="FL35" s="273">
        <v>82</v>
      </c>
      <c r="FM35" s="273">
        <v>72</v>
      </c>
      <c r="FN35" s="273">
        <v>77</v>
      </c>
      <c r="FO35" s="273">
        <v>10</v>
      </c>
      <c r="FP35" s="273">
        <v>13</v>
      </c>
      <c r="FQ35" s="273">
        <v>11</v>
      </c>
      <c r="FR35" s="273">
        <v>80</v>
      </c>
      <c r="FS35" s="273">
        <v>74</v>
      </c>
      <c r="FT35" s="273">
        <v>77</v>
      </c>
      <c r="FU35" s="273">
        <v>11</v>
      </c>
      <c r="FV35" s="273">
        <v>13</v>
      </c>
      <c r="FW35" s="273">
        <v>12</v>
      </c>
      <c r="FX35" s="273">
        <v>90</v>
      </c>
      <c r="FY35" s="273">
        <v>87</v>
      </c>
      <c r="FZ35" s="273">
        <v>89</v>
      </c>
      <c r="GA35" s="273">
        <v>8</v>
      </c>
      <c r="GB35" s="273">
        <v>22</v>
      </c>
      <c r="GC35" s="273">
        <v>15</v>
      </c>
      <c r="GD35" s="273">
        <v>74</v>
      </c>
      <c r="GE35" s="273">
        <v>70</v>
      </c>
      <c r="GF35" s="273">
        <v>72</v>
      </c>
      <c r="GG35" s="273">
        <v>18</v>
      </c>
      <c r="GH35" s="273">
        <v>8</v>
      </c>
      <c r="GI35" s="273">
        <v>13</v>
      </c>
      <c r="GJ35" s="273">
        <v>92</v>
      </c>
      <c r="GK35" s="273">
        <v>78</v>
      </c>
      <c r="GL35" s="273">
        <v>85</v>
      </c>
      <c r="GM35" s="273">
        <v>10</v>
      </c>
      <c r="GN35" s="273">
        <v>23</v>
      </c>
      <c r="GO35" s="273">
        <v>17</v>
      </c>
      <c r="GP35" s="273">
        <v>75</v>
      </c>
      <c r="GQ35" s="273">
        <v>70</v>
      </c>
      <c r="GR35" s="273">
        <v>72</v>
      </c>
      <c r="GS35" s="273">
        <v>15</v>
      </c>
      <c r="GT35" s="273">
        <v>7</v>
      </c>
      <c r="GU35" s="273">
        <v>11</v>
      </c>
      <c r="GV35" s="273">
        <v>90</v>
      </c>
      <c r="GW35" s="273">
        <v>77</v>
      </c>
      <c r="GX35" s="273">
        <v>83</v>
      </c>
    </row>
    <row r="36" spans="1:206" x14ac:dyDescent="0.35">
      <c r="B36" t="s">
        <v>429</v>
      </c>
      <c r="C36" s="273">
        <v>21</v>
      </c>
      <c r="D36" s="273">
        <v>30</v>
      </c>
      <c r="E36" s="273">
        <v>26</v>
      </c>
      <c r="F36" s="273">
        <v>55</v>
      </c>
      <c r="G36" s="273">
        <v>54</v>
      </c>
      <c r="H36" s="273">
        <v>54</v>
      </c>
      <c r="I36" s="273">
        <v>24</v>
      </c>
      <c r="J36" s="273">
        <v>16</v>
      </c>
      <c r="K36" s="273">
        <v>20</v>
      </c>
      <c r="L36" s="273">
        <v>79</v>
      </c>
      <c r="M36" s="273">
        <v>70</v>
      </c>
      <c r="N36" s="273">
        <v>74</v>
      </c>
      <c r="O36" s="273">
        <v>23</v>
      </c>
      <c r="P36" s="273">
        <v>30</v>
      </c>
      <c r="Q36" s="273">
        <v>27</v>
      </c>
      <c r="R36" s="273">
        <v>54</v>
      </c>
      <c r="S36" s="273">
        <v>52</v>
      </c>
      <c r="T36" s="273">
        <v>53</v>
      </c>
      <c r="U36" s="273">
        <v>23</v>
      </c>
      <c r="V36" s="273">
        <v>18</v>
      </c>
      <c r="W36" s="273">
        <v>20</v>
      </c>
      <c r="X36" s="273">
        <v>77</v>
      </c>
      <c r="Y36" s="273">
        <v>70</v>
      </c>
      <c r="Z36" s="273">
        <v>73</v>
      </c>
      <c r="AA36" s="273">
        <v>24</v>
      </c>
      <c r="AB36" s="273">
        <v>32</v>
      </c>
      <c r="AC36" s="273">
        <v>28</v>
      </c>
      <c r="AD36" s="273">
        <v>56</v>
      </c>
      <c r="AE36" s="273">
        <v>52</v>
      </c>
      <c r="AF36" s="273">
        <v>54</v>
      </c>
      <c r="AG36" s="273">
        <v>20</v>
      </c>
      <c r="AH36" s="273">
        <v>16</v>
      </c>
      <c r="AI36" s="273">
        <v>18</v>
      </c>
      <c r="AJ36" s="273">
        <v>76</v>
      </c>
      <c r="AK36" s="273">
        <v>68</v>
      </c>
      <c r="AL36" s="273">
        <v>72</v>
      </c>
      <c r="AM36" s="273">
        <v>13</v>
      </c>
      <c r="AN36" s="273">
        <v>22</v>
      </c>
      <c r="AO36" s="273">
        <v>18</v>
      </c>
      <c r="AP36" s="273">
        <v>63</v>
      </c>
      <c r="AQ36" s="273">
        <v>63</v>
      </c>
      <c r="AR36" s="273">
        <v>63</v>
      </c>
      <c r="AS36" s="273">
        <v>24</v>
      </c>
      <c r="AT36" s="273">
        <v>16</v>
      </c>
      <c r="AU36" s="273">
        <v>20</v>
      </c>
      <c r="AV36" s="273">
        <v>87</v>
      </c>
      <c r="AW36" s="273">
        <v>78</v>
      </c>
      <c r="AX36" s="273">
        <v>82</v>
      </c>
      <c r="AY36" s="273">
        <v>14</v>
      </c>
      <c r="AZ36" s="273">
        <v>21</v>
      </c>
      <c r="BA36" s="273">
        <v>18</v>
      </c>
      <c r="BB36" s="273">
        <v>59</v>
      </c>
      <c r="BC36" s="273">
        <v>60</v>
      </c>
      <c r="BD36" s="273">
        <v>59</v>
      </c>
      <c r="BE36" s="273">
        <v>27</v>
      </c>
      <c r="BF36" s="273">
        <v>19</v>
      </c>
      <c r="BG36" s="273">
        <v>23</v>
      </c>
      <c r="BH36" s="273">
        <v>86</v>
      </c>
      <c r="BI36" s="273">
        <v>79</v>
      </c>
      <c r="BJ36" s="273">
        <v>82</v>
      </c>
      <c r="BK36" s="273">
        <v>18</v>
      </c>
      <c r="BL36" s="273">
        <v>25</v>
      </c>
      <c r="BM36" s="273">
        <v>22</v>
      </c>
      <c r="BN36" s="273">
        <v>60</v>
      </c>
      <c r="BO36" s="273">
        <v>60</v>
      </c>
      <c r="BP36" s="273">
        <v>60</v>
      </c>
      <c r="BQ36" s="273">
        <v>21</v>
      </c>
      <c r="BR36" s="273">
        <v>15</v>
      </c>
      <c r="BS36" s="273">
        <v>18</v>
      </c>
      <c r="BT36" s="273">
        <v>82</v>
      </c>
      <c r="BU36" s="273">
        <v>75</v>
      </c>
      <c r="BV36" s="273">
        <v>78</v>
      </c>
      <c r="BW36" s="273">
        <v>18</v>
      </c>
      <c r="BX36" s="273">
        <v>27</v>
      </c>
      <c r="BY36" s="273">
        <v>22</v>
      </c>
      <c r="BZ36" s="273">
        <v>63</v>
      </c>
      <c r="CA36" s="273">
        <v>61</v>
      </c>
      <c r="CB36" s="273">
        <v>62</v>
      </c>
      <c r="CC36" s="273">
        <v>19</v>
      </c>
      <c r="CD36" s="273">
        <v>12</v>
      </c>
      <c r="CE36" s="273">
        <v>15</v>
      </c>
      <c r="CF36" s="273">
        <v>82</v>
      </c>
      <c r="CG36" s="273">
        <v>73</v>
      </c>
      <c r="CH36" s="273">
        <v>78</v>
      </c>
      <c r="CI36" s="273">
        <v>16</v>
      </c>
      <c r="CJ36" s="273">
        <v>25</v>
      </c>
      <c r="CK36" s="273">
        <v>21</v>
      </c>
      <c r="CL36" s="273">
        <v>64</v>
      </c>
      <c r="CM36" s="273">
        <v>61</v>
      </c>
      <c r="CN36" s="273">
        <v>62</v>
      </c>
      <c r="CO36" s="273">
        <v>20</v>
      </c>
      <c r="CP36" s="273">
        <v>14</v>
      </c>
      <c r="CQ36" s="273">
        <v>17</v>
      </c>
      <c r="CR36" s="273">
        <v>84</v>
      </c>
      <c r="CS36" s="273">
        <v>75</v>
      </c>
      <c r="CT36" s="273">
        <v>79</v>
      </c>
      <c r="CU36" s="273">
        <v>34</v>
      </c>
      <c r="CV36" s="273">
        <v>41</v>
      </c>
      <c r="CW36" s="273">
        <v>38</v>
      </c>
      <c r="CX36" s="273">
        <v>46</v>
      </c>
      <c r="CY36" s="273">
        <v>42</v>
      </c>
      <c r="CZ36" s="273">
        <v>44</v>
      </c>
      <c r="DA36" s="273">
        <v>20</v>
      </c>
      <c r="DB36" s="273">
        <v>17</v>
      </c>
      <c r="DC36" s="273">
        <v>18</v>
      </c>
      <c r="DD36" s="273">
        <v>66</v>
      </c>
      <c r="DE36" s="273">
        <v>59</v>
      </c>
      <c r="DF36" s="273">
        <v>62</v>
      </c>
      <c r="DG36" s="273">
        <v>38</v>
      </c>
      <c r="DH36" s="273">
        <v>48</v>
      </c>
      <c r="DI36" s="273">
        <v>43</v>
      </c>
      <c r="DJ36" s="273">
        <v>49</v>
      </c>
      <c r="DK36" s="273">
        <v>44</v>
      </c>
      <c r="DL36" s="273">
        <v>47</v>
      </c>
      <c r="DM36" s="273">
        <v>13</v>
      </c>
      <c r="DN36" s="273">
        <v>8</v>
      </c>
      <c r="DO36" s="273">
        <v>10</v>
      </c>
      <c r="DP36" s="273">
        <v>62</v>
      </c>
      <c r="DQ36" s="273">
        <v>52</v>
      </c>
      <c r="DR36" s="273">
        <v>57</v>
      </c>
      <c r="DS36" s="273">
        <v>32</v>
      </c>
      <c r="DT36" s="273">
        <v>37</v>
      </c>
      <c r="DU36" s="273">
        <v>35</v>
      </c>
      <c r="DV36" s="273">
        <v>56</v>
      </c>
      <c r="DW36" s="273">
        <v>49</v>
      </c>
      <c r="DX36" s="273">
        <v>52</v>
      </c>
      <c r="DY36" s="273">
        <v>12</v>
      </c>
      <c r="DZ36" s="273">
        <v>14</v>
      </c>
      <c r="EA36" s="273">
        <v>13</v>
      </c>
      <c r="EB36" s="273">
        <v>68</v>
      </c>
      <c r="EC36" s="273">
        <v>63</v>
      </c>
      <c r="ED36" s="273">
        <v>65</v>
      </c>
      <c r="EE36" s="273">
        <v>29</v>
      </c>
      <c r="EF36" s="273">
        <v>35</v>
      </c>
      <c r="EG36" s="273">
        <v>32</v>
      </c>
      <c r="EH36" s="273">
        <v>58</v>
      </c>
      <c r="EI36" s="273">
        <v>52</v>
      </c>
      <c r="EJ36" s="273">
        <v>55</v>
      </c>
      <c r="EK36" s="273">
        <v>13</v>
      </c>
      <c r="EL36" s="273">
        <v>14</v>
      </c>
      <c r="EM36" s="273">
        <v>13</v>
      </c>
      <c r="EN36" s="273">
        <v>71</v>
      </c>
      <c r="EO36" s="273">
        <v>65</v>
      </c>
      <c r="EP36" s="273">
        <v>68</v>
      </c>
      <c r="EQ36" s="273">
        <v>23</v>
      </c>
      <c r="ER36" s="273">
        <v>30</v>
      </c>
      <c r="ES36" s="273">
        <v>27</v>
      </c>
      <c r="ET36" s="273">
        <v>61</v>
      </c>
      <c r="EU36" s="273">
        <v>56</v>
      </c>
      <c r="EV36" s="273">
        <v>58</v>
      </c>
      <c r="EW36" s="273">
        <v>16</v>
      </c>
      <c r="EX36" s="273">
        <v>14</v>
      </c>
      <c r="EY36" s="273">
        <v>15</v>
      </c>
      <c r="EZ36" s="273">
        <v>77</v>
      </c>
      <c r="FA36" s="273">
        <v>70</v>
      </c>
      <c r="FB36" s="273">
        <v>73</v>
      </c>
      <c r="FC36" s="273">
        <v>23</v>
      </c>
      <c r="FD36" s="273">
        <v>29</v>
      </c>
      <c r="FE36" s="273">
        <v>26</v>
      </c>
      <c r="FF36" s="273">
        <v>61</v>
      </c>
      <c r="FG36" s="273">
        <v>54</v>
      </c>
      <c r="FH36" s="273">
        <v>58</v>
      </c>
      <c r="FI36" s="273">
        <v>16</v>
      </c>
      <c r="FJ36" s="273">
        <v>16</v>
      </c>
      <c r="FK36" s="273">
        <v>16</v>
      </c>
      <c r="FL36" s="273">
        <v>77</v>
      </c>
      <c r="FM36" s="273">
        <v>71</v>
      </c>
      <c r="FN36" s="273">
        <v>74</v>
      </c>
      <c r="FO36" s="273">
        <v>17</v>
      </c>
      <c r="FP36" s="273">
        <v>21</v>
      </c>
      <c r="FQ36" s="273">
        <v>19</v>
      </c>
      <c r="FR36" s="273">
        <v>67</v>
      </c>
      <c r="FS36" s="273">
        <v>61</v>
      </c>
      <c r="FT36" s="273">
        <v>64</v>
      </c>
      <c r="FU36" s="273">
        <v>16</v>
      </c>
      <c r="FV36" s="273">
        <v>18</v>
      </c>
      <c r="FW36" s="273">
        <v>17</v>
      </c>
      <c r="FX36" s="273">
        <v>83</v>
      </c>
      <c r="FY36" s="273">
        <v>79</v>
      </c>
      <c r="FZ36" s="273">
        <v>81</v>
      </c>
      <c r="GA36" s="273">
        <v>15</v>
      </c>
      <c r="GB36" s="273">
        <v>25</v>
      </c>
      <c r="GC36" s="273">
        <v>20</v>
      </c>
      <c r="GD36" s="273">
        <v>63</v>
      </c>
      <c r="GE36" s="273">
        <v>63</v>
      </c>
      <c r="GF36" s="273">
        <v>63</v>
      </c>
      <c r="GG36" s="273">
        <v>22</v>
      </c>
      <c r="GH36" s="273">
        <v>11</v>
      </c>
      <c r="GI36" s="273">
        <v>17</v>
      </c>
      <c r="GJ36" s="273">
        <v>85</v>
      </c>
      <c r="GK36" s="273">
        <v>75</v>
      </c>
      <c r="GL36" s="273">
        <v>80</v>
      </c>
      <c r="GM36" s="273">
        <v>17</v>
      </c>
      <c r="GN36" s="273">
        <v>27</v>
      </c>
      <c r="GO36" s="273">
        <v>22</v>
      </c>
      <c r="GP36" s="273">
        <v>62</v>
      </c>
      <c r="GQ36" s="273">
        <v>61</v>
      </c>
      <c r="GR36" s="273">
        <v>62</v>
      </c>
      <c r="GS36" s="273">
        <v>20</v>
      </c>
      <c r="GT36" s="273">
        <v>12</v>
      </c>
      <c r="GU36" s="273">
        <v>16</v>
      </c>
      <c r="GV36" s="273">
        <v>83</v>
      </c>
      <c r="GW36" s="273">
        <v>73</v>
      </c>
      <c r="GX36" s="273">
        <v>78</v>
      </c>
    </row>
    <row r="37" spans="1:206" x14ac:dyDescent="0.35">
      <c r="B37" t="s">
        <v>223</v>
      </c>
      <c r="C37" s="273">
        <v>9</v>
      </c>
      <c r="D37" s="273">
        <v>18</v>
      </c>
      <c r="E37" s="273">
        <v>14</v>
      </c>
      <c r="F37" s="273">
        <v>63</v>
      </c>
      <c r="G37" s="273">
        <v>64</v>
      </c>
      <c r="H37" s="273">
        <v>63</v>
      </c>
      <c r="I37" s="273">
        <v>28</v>
      </c>
      <c r="J37" s="273">
        <v>18</v>
      </c>
      <c r="K37" s="273">
        <v>23</v>
      </c>
      <c r="L37" s="273">
        <v>91</v>
      </c>
      <c r="M37" s="273">
        <v>82</v>
      </c>
      <c r="N37" s="273">
        <v>86</v>
      </c>
      <c r="O37" s="273">
        <v>10</v>
      </c>
      <c r="P37" s="273">
        <v>18</v>
      </c>
      <c r="Q37" s="273">
        <v>14</v>
      </c>
      <c r="R37" s="273">
        <v>63</v>
      </c>
      <c r="S37" s="273">
        <v>63</v>
      </c>
      <c r="T37" s="273">
        <v>63</v>
      </c>
      <c r="U37" s="273">
        <v>27</v>
      </c>
      <c r="V37" s="273">
        <v>19</v>
      </c>
      <c r="W37" s="273">
        <v>23</v>
      </c>
      <c r="X37" s="273">
        <v>90</v>
      </c>
      <c r="Y37" s="273">
        <v>82</v>
      </c>
      <c r="Z37" s="273">
        <v>86</v>
      </c>
      <c r="AA37" s="273">
        <v>10</v>
      </c>
      <c r="AB37" s="273">
        <v>19</v>
      </c>
      <c r="AC37" s="273">
        <v>15</v>
      </c>
      <c r="AD37" s="273">
        <v>67</v>
      </c>
      <c r="AE37" s="273">
        <v>65</v>
      </c>
      <c r="AF37" s="273">
        <v>66</v>
      </c>
      <c r="AG37" s="273">
        <v>23</v>
      </c>
      <c r="AH37" s="273">
        <v>16</v>
      </c>
      <c r="AI37" s="273">
        <v>19</v>
      </c>
      <c r="AJ37" s="273">
        <v>90</v>
      </c>
      <c r="AK37" s="273">
        <v>81</v>
      </c>
      <c r="AL37" s="273">
        <v>85</v>
      </c>
      <c r="AM37" s="273">
        <v>6</v>
      </c>
      <c r="AN37" s="273">
        <v>15</v>
      </c>
      <c r="AO37" s="273">
        <v>10</v>
      </c>
      <c r="AP37" s="273">
        <v>71</v>
      </c>
      <c r="AQ37" s="273">
        <v>72</v>
      </c>
      <c r="AR37" s="273">
        <v>72</v>
      </c>
      <c r="AS37" s="273">
        <v>23</v>
      </c>
      <c r="AT37" s="273">
        <v>13</v>
      </c>
      <c r="AU37" s="273">
        <v>18</v>
      </c>
      <c r="AV37" s="273">
        <v>94</v>
      </c>
      <c r="AW37" s="273">
        <v>85</v>
      </c>
      <c r="AX37" s="273">
        <v>90</v>
      </c>
      <c r="AY37" s="273">
        <v>6</v>
      </c>
      <c r="AZ37" s="273">
        <v>12</v>
      </c>
      <c r="BA37" s="273">
        <v>9</v>
      </c>
      <c r="BB37" s="273">
        <v>71</v>
      </c>
      <c r="BC37" s="273">
        <v>73</v>
      </c>
      <c r="BD37" s="273">
        <v>72</v>
      </c>
      <c r="BE37" s="273">
        <v>24</v>
      </c>
      <c r="BF37" s="273">
        <v>15</v>
      </c>
      <c r="BG37" s="273">
        <v>20</v>
      </c>
      <c r="BH37" s="273">
        <v>94</v>
      </c>
      <c r="BI37" s="273">
        <v>88</v>
      </c>
      <c r="BJ37" s="273">
        <v>91</v>
      </c>
      <c r="BK37" s="273">
        <v>7</v>
      </c>
      <c r="BL37" s="273">
        <v>14</v>
      </c>
      <c r="BM37" s="273">
        <v>11</v>
      </c>
      <c r="BN37" s="273">
        <v>71</v>
      </c>
      <c r="BO37" s="273">
        <v>71</v>
      </c>
      <c r="BP37" s="273">
        <v>71</v>
      </c>
      <c r="BQ37" s="273">
        <v>22</v>
      </c>
      <c r="BR37" s="273">
        <v>15</v>
      </c>
      <c r="BS37" s="273">
        <v>18</v>
      </c>
      <c r="BT37" s="273">
        <v>93</v>
      </c>
      <c r="BU37" s="273">
        <v>86</v>
      </c>
      <c r="BV37" s="273">
        <v>89</v>
      </c>
      <c r="BW37" s="273">
        <v>7</v>
      </c>
      <c r="BX37" s="273">
        <v>17</v>
      </c>
      <c r="BY37" s="273">
        <v>12</v>
      </c>
      <c r="BZ37" s="273">
        <v>72</v>
      </c>
      <c r="CA37" s="273">
        <v>72</v>
      </c>
      <c r="CB37" s="273">
        <v>72</v>
      </c>
      <c r="CC37" s="273">
        <v>21</v>
      </c>
      <c r="CD37" s="273">
        <v>12</v>
      </c>
      <c r="CE37" s="273">
        <v>16</v>
      </c>
      <c r="CF37" s="273">
        <v>93</v>
      </c>
      <c r="CG37" s="273">
        <v>83</v>
      </c>
      <c r="CH37" s="273">
        <v>88</v>
      </c>
      <c r="CI37" s="273">
        <v>6</v>
      </c>
      <c r="CJ37" s="273">
        <v>14</v>
      </c>
      <c r="CK37" s="273">
        <v>10</v>
      </c>
      <c r="CL37" s="273">
        <v>73</v>
      </c>
      <c r="CM37" s="273">
        <v>74</v>
      </c>
      <c r="CN37" s="273">
        <v>74</v>
      </c>
      <c r="CO37" s="273">
        <v>20</v>
      </c>
      <c r="CP37" s="273">
        <v>12</v>
      </c>
      <c r="CQ37" s="273">
        <v>16</v>
      </c>
      <c r="CR37" s="273">
        <v>94</v>
      </c>
      <c r="CS37" s="273">
        <v>86</v>
      </c>
      <c r="CT37" s="273">
        <v>90</v>
      </c>
      <c r="CU37" s="273">
        <v>18</v>
      </c>
      <c r="CV37" s="273">
        <v>28</v>
      </c>
      <c r="CW37" s="273">
        <v>23</v>
      </c>
      <c r="CX37" s="273">
        <v>61</v>
      </c>
      <c r="CY37" s="273">
        <v>56</v>
      </c>
      <c r="CZ37" s="273">
        <v>58</v>
      </c>
      <c r="DA37" s="273">
        <v>21</v>
      </c>
      <c r="DB37" s="273">
        <v>16</v>
      </c>
      <c r="DC37" s="273">
        <v>19</v>
      </c>
      <c r="DD37" s="273">
        <v>82</v>
      </c>
      <c r="DE37" s="273">
        <v>72</v>
      </c>
      <c r="DF37" s="273">
        <v>77</v>
      </c>
      <c r="DG37" s="273">
        <v>20</v>
      </c>
      <c r="DH37" s="273">
        <v>33</v>
      </c>
      <c r="DI37" s="273">
        <v>27</v>
      </c>
      <c r="DJ37" s="273">
        <v>66</v>
      </c>
      <c r="DK37" s="273">
        <v>59</v>
      </c>
      <c r="DL37" s="273">
        <v>62</v>
      </c>
      <c r="DM37" s="273">
        <v>14</v>
      </c>
      <c r="DN37" s="273">
        <v>8</v>
      </c>
      <c r="DO37" s="273">
        <v>11</v>
      </c>
      <c r="DP37" s="273">
        <v>80</v>
      </c>
      <c r="DQ37" s="273">
        <v>67</v>
      </c>
      <c r="DR37" s="273">
        <v>73</v>
      </c>
      <c r="DS37" s="273">
        <v>17</v>
      </c>
      <c r="DT37" s="273">
        <v>24</v>
      </c>
      <c r="DU37" s="273">
        <v>21</v>
      </c>
      <c r="DV37" s="273">
        <v>68</v>
      </c>
      <c r="DW37" s="273">
        <v>59</v>
      </c>
      <c r="DX37" s="273">
        <v>64</v>
      </c>
      <c r="DY37" s="273">
        <v>15</v>
      </c>
      <c r="DZ37" s="273">
        <v>16</v>
      </c>
      <c r="EA37" s="273">
        <v>16</v>
      </c>
      <c r="EB37" s="273">
        <v>83</v>
      </c>
      <c r="EC37" s="273">
        <v>76</v>
      </c>
      <c r="ED37" s="273">
        <v>79</v>
      </c>
      <c r="EE37" s="273">
        <v>15</v>
      </c>
      <c r="EF37" s="273">
        <v>22</v>
      </c>
      <c r="EG37" s="273">
        <v>18</v>
      </c>
      <c r="EH37" s="273">
        <v>71</v>
      </c>
      <c r="EI37" s="273">
        <v>63</v>
      </c>
      <c r="EJ37" s="273">
        <v>67</v>
      </c>
      <c r="EK37" s="273">
        <v>14</v>
      </c>
      <c r="EL37" s="273">
        <v>15</v>
      </c>
      <c r="EM37" s="273">
        <v>14</v>
      </c>
      <c r="EN37" s="273">
        <v>85</v>
      </c>
      <c r="EO37" s="273">
        <v>78</v>
      </c>
      <c r="EP37" s="273">
        <v>82</v>
      </c>
      <c r="EQ37" s="273">
        <v>10</v>
      </c>
      <c r="ER37" s="273">
        <v>18</v>
      </c>
      <c r="ES37" s="273">
        <v>14</v>
      </c>
      <c r="ET37" s="273">
        <v>74</v>
      </c>
      <c r="EU37" s="273">
        <v>70</v>
      </c>
      <c r="EV37" s="273">
        <v>72</v>
      </c>
      <c r="EW37" s="273">
        <v>16</v>
      </c>
      <c r="EX37" s="273">
        <v>12</v>
      </c>
      <c r="EY37" s="273">
        <v>14</v>
      </c>
      <c r="EZ37" s="273">
        <v>90</v>
      </c>
      <c r="FA37" s="273">
        <v>82</v>
      </c>
      <c r="FB37" s="273">
        <v>86</v>
      </c>
      <c r="FC37" s="273">
        <v>11</v>
      </c>
      <c r="FD37" s="273">
        <v>18</v>
      </c>
      <c r="FE37" s="273">
        <v>14</v>
      </c>
      <c r="FF37" s="273">
        <v>74</v>
      </c>
      <c r="FG37" s="273">
        <v>67</v>
      </c>
      <c r="FH37" s="273">
        <v>71</v>
      </c>
      <c r="FI37" s="273">
        <v>15</v>
      </c>
      <c r="FJ37" s="273">
        <v>15</v>
      </c>
      <c r="FK37" s="273">
        <v>15</v>
      </c>
      <c r="FL37" s="273">
        <v>89</v>
      </c>
      <c r="FM37" s="273">
        <v>82</v>
      </c>
      <c r="FN37" s="273">
        <v>86</v>
      </c>
      <c r="FO37" s="273">
        <v>6</v>
      </c>
      <c r="FP37" s="273">
        <v>9</v>
      </c>
      <c r="FQ37" s="273">
        <v>7</v>
      </c>
      <c r="FR37" s="273">
        <v>80</v>
      </c>
      <c r="FS37" s="273">
        <v>74</v>
      </c>
      <c r="FT37" s="273">
        <v>77</v>
      </c>
      <c r="FU37" s="273">
        <v>14</v>
      </c>
      <c r="FV37" s="273">
        <v>17</v>
      </c>
      <c r="FW37" s="273">
        <v>16</v>
      </c>
      <c r="FX37" s="273">
        <v>94</v>
      </c>
      <c r="FY37" s="273">
        <v>91</v>
      </c>
      <c r="FZ37" s="273">
        <v>93</v>
      </c>
      <c r="GA37" s="273">
        <v>6</v>
      </c>
      <c r="GB37" s="273">
        <v>16</v>
      </c>
      <c r="GC37" s="273">
        <v>11</v>
      </c>
      <c r="GD37" s="273">
        <v>72</v>
      </c>
      <c r="GE37" s="273">
        <v>74</v>
      </c>
      <c r="GF37" s="273">
        <v>73</v>
      </c>
      <c r="GG37" s="273">
        <v>22</v>
      </c>
      <c r="GH37" s="273">
        <v>10</v>
      </c>
      <c r="GI37" s="273">
        <v>16</v>
      </c>
      <c r="GJ37" s="273">
        <v>94</v>
      </c>
      <c r="GK37" s="273">
        <v>84</v>
      </c>
      <c r="GL37" s="273">
        <v>89</v>
      </c>
      <c r="GM37" s="273">
        <v>7</v>
      </c>
      <c r="GN37" s="273">
        <v>16</v>
      </c>
      <c r="GO37" s="273">
        <v>12</v>
      </c>
      <c r="GP37" s="273">
        <v>74</v>
      </c>
      <c r="GQ37" s="273">
        <v>74</v>
      </c>
      <c r="GR37" s="273">
        <v>74</v>
      </c>
      <c r="GS37" s="273">
        <v>20</v>
      </c>
      <c r="GT37" s="273">
        <v>10</v>
      </c>
      <c r="GU37" s="273">
        <v>15</v>
      </c>
      <c r="GV37" s="273">
        <v>93</v>
      </c>
      <c r="GW37" s="273">
        <v>84</v>
      </c>
      <c r="GX37" s="273">
        <v>88</v>
      </c>
    </row>
    <row r="38" spans="1:206" x14ac:dyDescent="0.35">
      <c r="A38" t="s">
        <v>535</v>
      </c>
      <c r="B38" t="s">
        <v>226</v>
      </c>
      <c r="C38" s="273">
        <v>16</v>
      </c>
      <c r="D38" s="273">
        <v>29</v>
      </c>
      <c r="E38" s="273">
        <v>23</v>
      </c>
      <c r="F38" s="273">
        <v>68</v>
      </c>
      <c r="G38" s="273">
        <v>62</v>
      </c>
      <c r="H38" s="273">
        <v>65</v>
      </c>
      <c r="I38" s="273">
        <v>16</v>
      </c>
      <c r="J38" s="273">
        <v>9</v>
      </c>
      <c r="K38" s="273">
        <v>12</v>
      </c>
      <c r="L38" s="273">
        <v>84</v>
      </c>
      <c r="M38" s="273">
        <v>71</v>
      </c>
      <c r="N38" s="273">
        <v>77</v>
      </c>
      <c r="O38" s="273">
        <v>17</v>
      </c>
      <c r="P38" s="273">
        <v>28</v>
      </c>
      <c r="Q38" s="273">
        <v>23</v>
      </c>
      <c r="R38" s="273">
        <v>68</v>
      </c>
      <c r="S38" s="273">
        <v>62</v>
      </c>
      <c r="T38" s="273">
        <v>65</v>
      </c>
      <c r="U38" s="273">
        <v>15</v>
      </c>
      <c r="V38" s="273">
        <v>10</v>
      </c>
      <c r="W38" s="273">
        <v>12</v>
      </c>
      <c r="X38" s="273">
        <v>83</v>
      </c>
      <c r="Y38" s="273">
        <v>72</v>
      </c>
      <c r="Z38" s="273">
        <v>77</v>
      </c>
      <c r="AA38" s="273">
        <v>17</v>
      </c>
      <c r="AB38" s="273">
        <v>29</v>
      </c>
      <c r="AC38" s="273">
        <v>23</v>
      </c>
      <c r="AD38" s="273">
        <v>70</v>
      </c>
      <c r="AE38" s="273">
        <v>63</v>
      </c>
      <c r="AF38" s="273">
        <v>67</v>
      </c>
      <c r="AG38" s="273">
        <v>13</v>
      </c>
      <c r="AH38" s="273">
        <v>8</v>
      </c>
      <c r="AI38" s="273">
        <v>10</v>
      </c>
      <c r="AJ38" s="273">
        <v>83</v>
      </c>
      <c r="AK38" s="273">
        <v>71</v>
      </c>
      <c r="AL38" s="273">
        <v>77</v>
      </c>
      <c r="AM38" s="273">
        <v>11</v>
      </c>
      <c r="AN38" s="273">
        <v>24</v>
      </c>
      <c r="AO38" s="273">
        <v>18</v>
      </c>
      <c r="AP38" s="273">
        <v>76</v>
      </c>
      <c r="AQ38" s="273">
        <v>70</v>
      </c>
      <c r="AR38" s="273">
        <v>73</v>
      </c>
      <c r="AS38" s="273">
        <v>13</v>
      </c>
      <c r="AT38" s="273">
        <v>7</v>
      </c>
      <c r="AU38" s="273">
        <v>9</v>
      </c>
      <c r="AV38" s="273">
        <v>89</v>
      </c>
      <c r="AW38" s="273">
        <v>76</v>
      </c>
      <c r="AX38" s="273">
        <v>82</v>
      </c>
      <c r="AY38" s="273">
        <v>10</v>
      </c>
      <c r="AZ38" s="273">
        <v>20</v>
      </c>
      <c r="BA38" s="273">
        <v>15</v>
      </c>
      <c r="BB38" s="273">
        <v>77</v>
      </c>
      <c r="BC38" s="273">
        <v>73</v>
      </c>
      <c r="BD38" s="273">
        <v>75</v>
      </c>
      <c r="BE38" s="273">
        <v>13</v>
      </c>
      <c r="BF38" s="273">
        <v>8</v>
      </c>
      <c r="BG38" s="273">
        <v>10</v>
      </c>
      <c r="BH38" s="273">
        <v>90</v>
      </c>
      <c r="BI38" s="273">
        <v>80</v>
      </c>
      <c r="BJ38" s="273">
        <v>85</v>
      </c>
      <c r="BK38" s="273">
        <v>13</v>
      </c>
      <c r="BL38" s="273">
        <v>23</v>
      </c>
      <c r="BM38" s="273">
        <v>18</v>
      </c>
      <c r="BN38" s="273">
        <v>74</v>
      </c>
      <c r="BO38" s="273">
        <v>69</v>
      </c>
      <c r="BP38" s="273">
        <v>72</v>
      </c>
      <c r="BQ38" s="273">
        <v>13</v>
      </c>
      <c r="BR38" s="273">
        <v>8</v>
      </c>
      <c r="BS38" s="273">
        <v>10</v>
      </c>
      <c r="BT38" s="273">
        <v>87</v>
      </c>
      <c r="BU38" s="273">
        <v>77</v>
      </c>
      <c r="BV38" s="273">
        <v>82</v>
      </c>
      <c r="BW38" s="273">
        <v>13</v>
      </c>
      <c r="BX38" s="273">
        <v>27</v>
      </c>
      <c r="BY38" s="273">
        <v>20</v>
      </c>
      <c r="BZ38" s="273">
        <v>75</v>
      </c>
      <c r="CA38" s="273">
        <v>68</v>
      </c>
      <c r="CB38" s="273">
        <v>71</v>
      </c>
      <c r="CC38" s="273">
        <v>11</v>
      </c>
      <c r="CD38" s="273">
        <v>6</v>
      </c>
      <c r="CE38" s="273">
        <v>8</v>
      </c>
      <c r="CF38" s="273">
        <v>87</v>
      </c>
      <c r="CG38" s="273">
        <v>73</v>
      </c>
      <c r="CH38" s="273">
        <v>80</v>
      </c>
      <c r="CI38" s="273">
        <v>12</v>
      </c>
      <c r="CJ38" s="273">
        <v>23</v>
      </c>
      <c r="CK38" s="273">
        <v>18</v>
      </c>
      <c r="CL38" s="273">
        <v>77</v>
      </c>
      <c r="CM38" s="273">
        <v>71</v>
      </c>
      <c r="CN38" s="273">
        <v>74</v>
      </c>
      <c r="CO38" s="273">
        <v>12</v>
      </c>
      <c r="CP38" s="273">
        <v>6</v>
      </c>
      <c r="CQ38" s="273">
        <v>9</v>
      </c>
      <c r="CR38" s="273">
        <v>88</v>
      </c>
      <c r="CS38" s="273">
        <v>77</v>
      </c>
      <c r="CT38" s="273">
        <v>82</v>
      </c>
      <c r="CU38" s="273">
        <v>30</v>
      </c>
      <c r="CV38" s="273">
        <v>44</v>
      </c>
      <c r="CW38" s="273">
        <v>37</v>
      </c>
      <c r="CX38" s="273">
        <v>59</v>
      </c>
      <c r="CY38" s="273">
        <v>48</v>
      </c>
      <c r="CZ38" s="273">
        <v>53</v>
      </c>
      <c r="DA38" s="273">
        <v>11</v>
      </c>
      <c r="DB38" s="273">
        <v>8</v>
      </c>
      <c r="DC38" s="273">
        <v>9</v>
      </c>
      <c r="DD38" s="273">
        <v>70</v>
      </c>
      <c r="DE38" s="273">
        <v>56</v>
      </c>
      <c r="DF38" s="273">
        <v>63</v>
      </c>
      <c r="DG38" s="273">
        <v>33</v>
      </c>
      <c r="DH38" s="273">
        <v>49</v>
      </c>
      <c r="DI38" s="273">
        <v>42</v>
      </c>
      <c r="DJ38" s="273">
        <v>60</v>
      </c>
      <c r="DK38" s="273">
        <v>47</v>
      </c>
      <c r="DL38" s="273">
        <v>53</v>
      </c>
      <c r="DM38" s="273">
        <v>7</v>
      </c>
      <c r="DN38" s="273">
        <v>4</v>
      </c>
      <c r="DO38" s="273">
        <v>5</v>
      </c>
      <c r="DP38" s="273">
        <v>67</v>
      </c>
      <c r="DQ38" s="273">
        <v>51</v>
      </c>
      <c r="DR38" s="273">
        <v>58</v>
      </c>
      <c r="DS38" s="273">
        <v>29</v>
      </c>
      <c r="DT38" s="273">
        <v>38</v>
      </c>
      <c r="DU38" s="273">
        <v>34</v>
      </c>
      <c r="DV38" s="273">
        <v>63</v>
      </c>
      <c r="DW38" s="273">
        <v>53</v>
      </c>
      <c r="DX38" s="273">
        <v>58</v>
      </c>
      <c r="DY38" s="273">
        <v>8</v>
      </c>
      <c r="DZ38" s="273">
        <v>8</v>
      </c>
      <c r="EA38" s="273">
        <v>8</v>
      </c>
      <c r="EB38" s="273">
        <v>71</v>
      </c>
      <c r="EC38" s="273">
        <v>62</v>
      </c>
      <c r="ED38" s="273">
        <v>66</v>
      </c>
      <c r="EE38" s="273">
        <v>26</v>
      </c>
      <c r="EF38" s="273">
        <v>35</v>
      </c>
      <c r="EG38" s="273">
        <v>31</v>
      </c>
      <c r="EH38" s="273">
        <v>67</v>
      </c>
      <c r="EI38" s="273">
        <v>58</v>
      </c>
      <c r="EJ38" s="273">
        <v>63</v>
      </c>
      <c r="EK38" s="273">
        <v>7</v>
      </c>
      <c r="EL38" s="273">
        <v>7</v>
      </c>
      <c r="EM38" s="273">
        <v>7</v>
      </c>
      <c r="EN38" s="273">
        <v>74</v>
      </c>
      <c r="EO38" s="273">
        <v>65</v>
      </c>
      <c r="EP38" s="273">
        <v>69</v>
      </c>
      <c r="EQ38" s="273">
        <v>18</v>
      </c>
      <c r="ER38" s="273">
        <v>29</v>
      </c>
      <c r="ES38" s="273">
        <v>24</v>
      </c>
      <c r="ET38" s="273">
        <v>75</v>
      </c>
      <c r="EU38" s="273">
        <v>66</v>
      </c>
      <c r="EV38" s="273">
        <v>70</v>
      </c>
      <c r="EW38" s="273">
        <v>7</v>
      </c>
      <c r="EX38" s="273">
        <v>5</v>
      </c>
      <c r="EY38" s="273">
        <v>6</v>
      </c>
      <c r="EZ38" s="273">
        <v>82</v>
      </c>
      <c r="FA38" s="273">
        <v>71</v>
      </c>
      <c r="FB38" s="273">
        <v>76</v>
      </c>
      <c r="FC38" s="273">
        <v>19</v>
      </c>
      <c r="FD38" s="273">
        <v>29</v>
      </c>
      <c r="FE38" s="273">
        <v>24</v>
      </c>
      <c r="FF38" s="273">
        <v>74</v>
      </c>
      <c r="FG38" s="273">
        <v>65</v>
      </c>
      <c r="FH38" s="273">
        <v>69</v>
      </c>
      <c r="FI38" s="273">
        <v>7</v>
      </c>
      <c r="FJ38" s="273">
        <v>7</v>
      </c>
      <c r="FK38" s="273">
        <v>7</v>
      </c>
      <c r="FL38" s="273">
        <v>81</v>
      </c>
      <c r="FM38" s="273">
        <v>71</v>
      </c>
      <c r="FN38" s="273">
        <v>76</v>
      </c>
      <c r="FO38" s="273">
        <v>11</v>
      </c>
      <c r="FP38" s="273">
        <v>14</v>
      </c>
      <c r="FQ38" s="273">
        <v>13</v>
      </c>
      <c r="FR38" s="273">
        <v>81</v>
      </c>
      <c r="FS38" s="273">
        <v>76</v>
      </c>
      <c r="FT38" s="273">
        <v>78</v>
      </c>
      <c r="FU38" s="273">
        <v>8</v>
      </c>
      <c r="FV38" s="273">
        <v>10</v>
      </c>
      <c r="FW38" s="273">
        <v>9</v>
      </c>
      <c r="FX38" s="273">
        <v>89</v>
      </c>
      <c r="FY38" s="273">
        <v>86</v>
      </c>
      <c r="FZ38" s="273">
        <v>87</v>
      </c>
      <c r="GA38" s="273">
        <v>11</v>
      </c>
      <c r="GB38" s="273">
        <v>27</v>
      </c>
      <c r="GC38" s="273">
        <v>19</v>
      </c>
      <c r="GD38" s="273">
        <v>77</v>
      </c>
      <c r="GE38" s="273">
        <v>68</v>
      </c>
      <c r="GF38" s="273">
        <v>72</v>
      </c>
      <c r="GG38" s="273">
        <v>12</v>
      </c>
      <c r="GH38" s="273">
        <v>5</v>
      </c>
      <c r="GI38" s="273">
        <v>9</v>
      </c>
      <c r="GJ38" s="273">
        <v>89</v>
      </c>
      <c r="GK38" s="273">
        <v>73</v>
      </c>
      <c r="GL38" s="273">
        <v>81</v>
      </c>
      <c r="GM38" s="273">
        <v>12</v>
      </c>
      <c r="GN38" s="273">
        <v>27</v>
      </c>
      <c r="GO38" s="273">
        <v>20</v>
      </c>
      <c r="GP38" s="273">
        <v>77</v>
      </c>
      <c r="GQ38" s="273">
        <v>69</v>
      </c>
      <c r="GR38" s="273">
        <v>73</v>
      </c>
      <c r="GS38" s="273">
        <v>11</v>
      </c>
      <c r="GT38" s="273">
        <v>5</v>
      </c>
      <c r="GU38" s="273">
        <v>8</v>
      </c>
      <c r="GV38" s="273">
        <v>88</v>
      </c>
      <c r="GW38" s="273">
        <v>73</v>
      </c>
      <c r="GX38" s="273">
        <v>80</v>
      </c>
    </row>
    <row r="39" spans="1:206" x14ac:dyDescent="0.35">
      <c r="B39" t="s">
        <v>430</v>
      </c>
      <c r="C39" s="273">
        <v>8</v>
      </c>
      <c r="D39" s="273">
        <v>16</v>
      </c>
      <c r="E39" s="273">
        <v>12</v>
      </c>
      <c r="F39" s="273">
        <v>62</v>
      </c>
      <c r="G39" s="273">
        <v>64</v>
      </c>
      <c r="H39" s="273">
        <v>63</v>
      </c>
      <c r="I39" s="273">
        <v>30</v>
      </c>
      <c r="J39" s="273">
        <v>19</v>
      </c>
      <c r="K39" s="273">
        <v>24</v>
      </c>
      <c r="L39" s="273">
        <v>92</v>
      </c>
      <c r="M39" s="273">
        <v>84</v>
      </c>
      <c r="N39" s="273">
        <v>88</v>
      </c>
      <c r="O39" s="273">
        <v>9</v>
      </c>
      <c r="P39" s="273">
        <v>16</v>
      </c>
      <c r="Q39" s="273">
        <v>13</v>
      </c>
      <c r="R39" s="273">
        <v>63</v>
      </c>
      <c r="S39" s="273">
        <v>63</v>
      </c>
      <c r="T39" s="273">
        <v>63</v>
      </c>
      <c r="U39" s="273">
        <v>28</v>
      </c>
      <c r="V39" s="273">
        <v>21</v>
      </c>
      <c r="W39" s="273">
        <v>25</v>
      </c>
      <c r="X39" s="273">
        <v>91</v>
      </c>
      <c r="Y39" s="273">
        <v>84</v>
      </c>
      <c r="Z39" s="273">
        <v>87</v>
      </c>
      <c r="AA39" s="273">
        <v>9</v>
      </c>
      <c r="AB39" s="273">
        <v>17</v>
      </c>
      <c r="AC39" s="273">
        <v>13</v>
      </c>
      <c r="AD39" s="273">
        <v>67</v>
      </c>
      <c r="AE39" s="273">
        <v>65</v>
      </c>
      <c r="AF39" s="273">
        <v>66</v>
      </c>
      <c r="AG39" s="273">
        <v>24</v>
      </c>
      <c r="AH39" s="273">
        <v>17</v>
      </c>
      <c r="AI39" s="273">
        <v>21</v>
      </c>
      <c r="AJ39" s="273">
        <v>91</v>
      </c>
      <c r="AK39" s="273">
        <v>83</v>
      </c>
      <c r="AL39" s="273">
        <v>87</v>
      </c>
      <c r="AM39" s="273">
        <v>5</v>
      </c>
      <c r="AN39" s="273">
        <v>13</v>
      </c>
      <c r="AO39" s="273">
        <v>9</v>
      </c>
      <c r="AP39" s="273">
        <v>70</v>
      </c>
      <c r="AQ39" s="273">
        <v>73</v>
      </c>
      <c r="AR39" s="273">
        <v>71</v>
      </c>
      <c r="AS39" s="273">
        <v>25</v>
      </c>
      <c r="AT39" s="273">
        <v>14</v>
      </c>
      <c r="AU39" s="273">
        <v>19</v>
      </c>
      <c r="AV39" s="273">
        <v>95</v>
      </c>
      <c r="AW39" s="273">
        <v>87</v>
      </c>
      <c r="AX39" s="273">
        <v>91</v>
      </c>
      <c r="AY39" s="273">
        <v>5</v>
      </c>
      <c r="AZ39" s="273">
        <v>10</v>
      </c>
      <c r="BA39" s="273">
        <v>8</v>
      </c>
      <c r="BB39" s="273">
        <v>70</v>
      </c>
      <c r="BC39" s="273">
        <v>73</v>
      </c>
      <c r="BD39" s="273">
        <v>71</v>
      </c>
      <c r="BE39" s="273">
        <v>26</v>
      </c>
      <c r="BF39" s="273">
        <v>17</v>
      </c>
      <c r="BG39" s="273">
        <v>21</v>
      </c>
      <c r="BH39" s="273">
        <v>95</v>
      </c>
      <c r="BI39" s="273">
        <v>90</v>
      </c>
      <c r="BJ39" s="273">
        <v>92</v>
      </c>
      <c r="BK39" s="273">
        <v>7</v>
      </c>
      <c r="BL39" s="273">
        <v>13</v>
      </c>
      <c r="BM39" s="273">
        <v>10</v>
      </c>
      <c r="BN39" s="273">
        <v>70</v>
      </c>
      <c r="BO39" s="273">
        <v>71</v>
      </c>
      <c r="BP39" s="273">
        <v>71</v>
      </c>
      <c r="BQ39" s="273">
        <v>23</v>
      </c>
      <c r="BR39" s="273">
        <v>16</v>
      </c>
      <c r="BS39" s="273">
        <v>20</v>
      </c>
      <c r="BT39" s="273">
        <v>93</v>
      </c>
      <c r="BU39" s="273">
        <v>87</v>
      </c>
      <c r="BV39" s="273">
        <v>90</v>
      </c>
      <c r="BW39" s="273">
        <v>6</v>
      </c>
      <c r="BX39" s="273">
        <v>15</v>
      </c>
      <c r="BY39" s="273">
        <v>11</v>
      </c>
      <c r="BZ39" s="273">
        <v>72</v>
      </c>
      <c r="CA39" s="273">
        <v>72</v>
      </c>
      <c r="CB39" s="273">
        <v>72</v>
      </c>
      <c r="CC39" s="273">
        <v>22</v>
      </c>
      <c r="CD39" s="273">
        <v>13</v>
      </c>
      <c r="CE39" s="273">
        <v>17</v>
      </c>
      <c r="CF39" s="273">
        <v>94</v>
      </c>
      <c r="CG39" s="273">
        <v>85</v>
      </c>
      <c r="CH39" s="273">
        <v>89</v>
      </c>
      <c r="CI39" s="273">
        <v>5</v>
      </c>
      <c r="CJ39" s="273">
        <v>13</v>
      </c>
      <c r="CK39" s="273">
        <v>9</v>
      </c>
      <c r="CL39" s="273">
        <v>73</v>
      </c>
      <c r="CM39" s="273">
        <v>74</v>
      </c>
      <c r="CN39" s="273">
        <v>74</v>
      </c>
      <c r="CO39" s="273">
        <v>22</v>
      </c>
      <c r="CP39" s="273">
        <v>13</v>
      </c>
      <c r="CQ39" s="273">
        <v>17</v>
      </c>
      <c r="CR39" s="273">
        <v>95</v>
      </c>
      <c r="CS39" s="273">
        <v>87</v>
      </c>
      <c r="CT39" s="273">
        <v>91</v>
      </c>
      <c r="CU39" s="273">
        <v>16</v>
      </c>
      <c r="CV39" s="273">
        <v>26</v>
      </c>
      <c r="CW39" s="273">
        <v>21</v>
      </c>
      <c r="CX39" s="273">
        <v>62</v>
      </c>
      <c r="CY39" s="273">
        <v>57</v>
      </c>
      <c r="CZ39" s="273">
        <v>59</v>
      </c>
      <c r="DA39" s="273">
        <v>23</v>
      </c>
      <c r="DB39" s="273">
        <v>18</v>
      </c>
      <c r="DC39" s="273">
        <v>20</v>
      </c>
      <c r="DD39" s="273">
        <v>84</v>
      </c>
      <c r="DE39" s="273">
        <v>74</v>
      </c>
      <c r="DF39" s="273">
        <v>79</v>
      </c>
      <c r="DG39" s="273">
        <v>18</v>
      </c>
      <c r="DH39" s="273">
        <v>31</v>
      </c>
      <c r="DI39" s="273">
        <v>24</v>
      </c>
      <c r="DJ39" s="273">
        <v>66</v>
      </c>
      <c r="DK39" s="273">
        <v>61</v>
      </c>
      <c r="DL39" s="273">
        <v>63</v>
      </c>
      <c r="DM39" s="273">
        <v>16</v>
      </c>
      <c r="DN39" s="273">
        <v>9</v>
      </c>
      <c r="DO39" s="273">
        <v>12</v>
      </c>
      <c r="DP39" s="273">
        <v>82</v>
      </c>
      <c r="DQ39" s="273">
        <v>69</v>
      </c>
      <c r="DR39" s="273">
        <v>76</v>
      </c>
      <c r="DS39" s="273">
        <v>15</v>
      </c>
      <c r="DT39" s="273">
        <v>22</v>
      </c>
      <c r="DU39" s="273">
        <v>19</v>
      </c>
      <c r="DV39" s="273">
        <v>69</v>
      </c>
      <c r="DW39" s="273">
        <v>60</v>
      </c>
      <c r="DX39" s="273">
        <v>64</v>
      </c>
      <c r="DY39" s="273">
        <v>16</v>
      </c>
      <c r="DZ39" s="273">
        <v>18</v>
      </c>
      <c r="EA39" s="273">
        <v>17</v>
      </c>
      <c r="EB39" s="273">
        <v>85</v>
      </c>
      <c r="EC39" s="273">
        <v>78</v>
      </c>
      <c r="ED39" s="273">
        <v>81</v>
      </c>
      <c r="EE39" s="273">
        <v>13</v>
      </c>
      <c r="EF39" s="273">
        <v>20</v>
      </c>
      <c r="EG39" s="273">
        <v>16</v>
      </c>
      <c r="EH39" s="273">
        <v>72</v>
      </c>
      <c r="EI39" s="273">
        <v>64</v>
      </c>
      <c r="EJ39" s="273">
        <v>68</v>
      </c>
      <c r="EK39" s="273">
        <v>15</v>
      </c>
      <c r="EL39" s="273">
        <v>16</v>
      </c>
      <c r="EM39" s="273">
        <v>16</v>
      </c>
      <c r="EN39" s="273">
        <v>87</v>
      </c>
      <c r="EO39" s="273">
        <v>80</v>
      </c>
      <c r="EP39" s="273">
        <v>84</v>
      </c>
      <c r="EQ39" s="273">
        <v>9</v>
      </c>
      <c r="ER39" s="273">
        <v>16</v>
      </c>
      <c r="ES39" s="273">
        <v>13</v>
      </c>
      <c r="ET39" s="273">
        <v>74</v>
      </c>
      <c r="EU39" s="273">
        <v>71</v>
      </c>
      <c r="EV39" s="273">
        <v>72</v>
      </c>
      <c r="EW39" s="273">
        <v>17</v>
      </c>
      <c r="EX39" s="273">
        <v>13</v>
      </c>
      <c r="EY39" s="273">
        <v>15</v>
      </c>
      <c r="EZ39" s="273">
        <v>91</v>
      </c>
      <c r="FA39" s="273">
        <v>84</v>
      </c>
      <c r="FB39" s="273">
        <v>87</v>
      </c>
      <c r="FC39" s="273">
        <v>9</v>
      </c>
      <c r="FD39" s="273">
        <v>16</v>
      </c>
      <c r="FE39" s="273">
        <v>13</v>
      </c>
      <c r="FF39" s="273">
        <v>74</v>
      </c>
      <c r="FG39" s="273">
        <v>67</v>
      </c>
      <c r="FH39" s="273">
        <v>71</v>
      </c>
      <c r="FI39" s="273">
        <v>16</v>
      </c>
      <c r="FJ39" s="273">
        <v>17</v>
      </c>
      <c r="FK39" s="273">
        <v>16</v>
      </c>
      <c r="FL39" s="273">
        <v>91</v>
      </c>
      <c r="FM39" s="273">
        <v>84</v>
      </c>
      <c r="FN39" s="273">
        <v>87</v>
      </c>
      <c r="FO39" s="273">
        <v>5</v>
      </c>
      <c r="FP39" s="273">
        <v>8</v>
      </c>
      <c r="FQ39" s="273">
        <v>6</v>
      </c>
      <c r="FR39" s="273">
        <v>79</v>
      </c>
      <c r="FS39" s="273">
        <v>74</v>
      </c>
      <c r="FT39" s="273">
        <v>77</v>
      </c>
      <c r="FU39" s="273">
        <v>15</v>
      </c>
      <c r="FV39" s="273">
        <v>18</v>
      </c>
      <c r="FW39" s="273">
        <v>17</v>
      </c>
      <c r="FX39" s="273">
        <v>95</v>
      </c>
      <c r="FY39" s="273">
        <v>92</v>
      </c>
      <c r="FZ39" s="273">
        <v>94</v>
      </c>
      <c r="GA39" s="273">
        <v>5</v>
      </c>
      <c r="GB39" s="273">
        <v>15</v>
      </c>
      <c r="GC39" s="273">
        <v>10</v>
      </c>
      <c r="GD39" s="273">
        <v>72</v>
      </c>
      <c r="GE39" s="273">
        <v>74</v>
      </c>
      <c r="GF39" s="273">
        <v>73</v>
      </c>
      <c r="GG39" s="273">
        <v>23</v>
      </c>
      <c r="GH39" s="273">
        <v>11</v>
      </c>
      <c r="GI39" s="273">
        <v>17</v>
      </c>
      <c r="GJ39" s="273">
        <v>95</v>
      </c>
      <c r="GK39" s="273">
        <v>85</v>
      </c>
      <c r="GL39" s="273">
        <v>90</v>
      </c>
      <c r="GM39" s="273">
        <v>6</v>
      </c>
      <c r="GN39" s="273">
        <v>15</v>
      </c>
      <c r="GO39" s="273">
        <v>10</v>
      </c>
      <c r="GP39" s="273">
        <v>73</v>
      </c>
      <c r="GQ39" s="273">
        <v>75</v>
      </c>
      <c r="GR39" s="273">
        <v>74</v>
      </c>
      <c r="GS39" s="273">
        <v>21</v>
      </c>
      <c r="GT39" s="273">
        <v>11</v>
      </c>
      <c r="GU39" s="273">
        <v>16</v>
      </c>
      <c r="GV39" s="273">
        <v>94</v>
      </c>
      <c r="GW39" s="273">
        <v>85</v>
      </c>
      <c r="GX39" s="273">
        <v>90</v>
      </c>
    </row>
    <row r="40" spans="1:206" x14ac:dyDescent="0.35">
      <c r="B40" t="s">
        <v>223</v>
      </c>
      <c r="C40" s="273">
        <v>9</v>
      </c>
      <c r="D40" s="273">
        <v>18</v>
      </c>
      <c r="E40" s="273">
        <v>14</v>
      </c>
      <c r="F40" s="273">
        <v>63</v>
      </c>
      <c r="G40" s="273">
        <v>64</v>
      </c>
      <c r="H40" s="273">
        <v>63</v>
      </c>
      <c r="I40" s="273">
        <v>28</v>
      </c>
      <c r="J40" s="273">
        <v>18</v>
      </c>
      <c r="K40" s="273">
        <v>23</v>
      </c>
      <c r="L40" s="273">
        <v>91</v>
      </c>
      <c r="M40" s="273">
        <v>82</v>
      </c>
      <c r="N40" s="273">
        <v>86</v>
      </c>
      <c r="O40" s="273">
        <v>10</v>
      </c>
      <c r="P40" s="273">
        <v>18</v>
      </c>
      <c r="Q40" s="273">
        <v>14</v>
      </c>
      <c r="R40" s="273">
        <v>63</v>
      </c>
      <c r="S40" s="273">
        <v>63</v>
      </c>
      <c r="T40" s="273">
        <v>63</v>
      </c>
      <c r="U40" s="273">
        <v>27</v>
      </c>
      <c r="V40" s="273">
        <v>19</v>
      </c>
      <c r="W40" s="273">
        <v>23</v>
      </c>
      <c r="X40" s="273">
        <v>90</v>
      </c>
      <c r="Y40" s="273">
        <v>82</v>
      </c>
      <c r="Z40" s="273">
        <v>86</v>
      </c>
      <c r="AA40" s="273">
        <v>10</v>
      </c>
      <c r="AB40" s="273">
        <v>19</v>
      </c>
      <c r="AC40" s="273">
        <v>15</v>
      </c>
      <c r="AD40" s="273">
        <v>67</v>
      </c>
      <c r="AE40" s="273">
        <v>65</v>
      </c>
      <c r="AF40" s="273">
        <v>66</v>
      </c>
      <c r="AG40" s="273">
        <v>23</v>
      </c>
      <c r="AH40" s="273">
        <v>16</v>
      </c>
      <c r="AI40" s="273">
        <v>19</v>
      </c>
      <c r="AJ40" s="273">
        <v>90</v>
      </c>
      <c r="AK40" s="273">
        <v>81</v>
      </c>
      <c r="AL40" s="273">
        <v>85</v>
      </c>
      <c r="AM40" s="273">
        <v>6</v>
      </c>
      <c r="AN40" s="273">
        <v>15</v>
      </c>
      <c r="AO40" s="273">
        <v>10</v>
      </c>
      <c r="AP40" s="273">
        <v>71</v>
      </c>
      <c r="AQ40" s="273">
        <v>72</v>
      </c>
      <c r="AR40" s="273">
        <v>72</v>
      </c>
      <c r="AS40" s="273">
        <v>23</v>
      </c>
      <c r="AT40" s="273">
        <v>13</v>
      </c>
      <c r="AU40" s="273">
        <v>18</v>
      </c>
      <c r="AV40" s="273">
        <v>94</v>
      </c>
      <c r="AW40" s="273">
        <v>85</v>
      </c>
      <c r="AX40" s="273">
        <v>90</v>
      </c>
      <c r="AY40" s="273">
        <v>6</v>
      </c>
      <c r="AZ40" s="273">
        <v>12</v>
      </c>
      <c r="BA40" s="273">
        <v>9</v>
      </c>
      <c r="BB40" s="273">
        <v>71</v>
      </c>
      <c r="BC40" s="273">
        <v>73</v>
      </c>
      <c r="BD40" s="273">
        <v>72</v>
      </c>
      <c r="BE40" s="273">
        <v>24</v>
      </c>
      <c r="BF40" s="273">
        <v>15</v>
      </c>
      <c r="BG40" s="273">
        <v>20</v>
      </c>
      <c r="BH40" s="273">
        <v>94</v>
      </c>
      <c r="BI40" s="273">
        <v>88</v>
      </c>
      <c r="BJ40" s="273">
        <v>91</v>
      </c>
      <c r="BK40" s="273">
        <v>7</v>
      </c>
      <c r="BL40" s="273">
        <v>14</v>
      </c>
      <c r="BM40" s="273">
        <v>11</v>
      </c>
      <c r="BN40" s="273">
        <v>71</v>
      </c>
      <c r="BO40" s="273">
        <v>71</v>
      </c>
      <c r="BP40" s="273">
        <v>71</v>
      </c>
      <c r="BQ40" s="273">
        <v>22</v>
      </c>
      <c r="BR40" s="273">
        <v>15</v>
      </c>
      <c r="BS40" s="273">
        <v>18</v>
      </c>
      <c r="BT40" s="273">
        <v>93</v>
      </c>
      <c r="BU40" s="273">
        <v>86</v>
      </c>
      <c r="BV40" s="273">
        <v>89</v>
      </c>
      <c r="BW40" s="273">
        <v>7</v>
      </c>
      <c r="BX40" s="273">
        <v>17</v>
      </c>
      <c r="BY40" s="273">
        <v>12</v>
      </c>
      <c r="BZ40" s="273">
        <v>72</v>
      </c>
      <c r="CA40" s="273">
        <v>72</v>
      </c>
      <c r="CB40" s="273">
        <v>72</v>
      </c>
      <c r="CC40" s="273">
        <v>21</v>
      </c>
      <c r="CD40" s="273">
        <v>12</v>
      </c>
      <c r="CE40" s="273">
        <v>16</v>
      </c>
      <c r="CF40" s="273">
        <v>93</v>
      </c>
      <c r="CG40" s="273">
        <v>83</v>
      </c>
      <c r="CH40" s="273">
        <v>88</v>
      </c>
      <c r="CI40" s="273">
        <v>6</v>
      </c>
      <c r="CJ40" s="273">
        <v>14</v>
      </c>
      <c r="CK40" s="273">
        <v>10</v>
      </c>
      <c r="CL40" s="273">
        <v>73</v>
      </c>
      <c r="CM40" s="273">
        <v>74</v>
      </c>
      <c r="CN40" s="273">
        <v>74</v>
      </c>
      <c r="CO40" s="273">
        <v>20</v>
      </c>
      <c r="CP40" s="273">
        <v>12</v>
      </c>
      <c r="CQ40" s="273">
        <v>16</v>
      </c>
      <c r="CR40" s="273">
        <v>94</v>
      </c>
      <c r="CS40" s="273">
        <v>86</v>
      </c>
      <c r="CT40" s="273">
        <v>90</v>
      </c>
      <c r="CU40" s="273">
        <v>18</v>
      </c>
      <c r="CV40" s="273">
        <v>28</v>
      </c>
      <c r="CW40" s="273">
        <v>23</v>
      </c>
      <c r="CX40" s="273">
        <v>61</v>
      </c>
      <c r="CY40" s="273">
        <v>56</v>
      </c>
      <c r="CZ40" s="273">
        <v>58</v>
      </c>
      <c r="DA40" s="273">
        <v>21</v>
      </c>
      <c r="DB40" s="273">
        <v>16</v>
      </c>
      <c r="DC40" s="273">
        <v>19</v>
      </c>
      <c r="DD40" s="273">
        <v>82</v>
      </c>
      <c r="DE40" s="273">
        <v>72</v>
      </c>
      <c r="DF40" s="273">
        <v>77</v>
      </c>
      <c r="DG40" s="273">
        <v>20</v>
      </c>
      <c r="DH40" s="273">
        <v>33</v>
      </c>
      <c r="DI40" s="273">
        <v>27</v>
      </c>
      <c r="DJ40" s="273">
        <v>66</v>
      </c>
      <c r="DK40" s="273">
        <v>59</v>
      </c>
      <c r="DL40" s="273">
        <v>62</v>
      </c>
      <c r="DM40" s="273">
        <v>14</v>
      </c>
      <c r="DN40" s="273">
        <v>8</v>
      </c>
      <c r="DO40" s="273">
        <v>11</v>
      </c>
      <c r="DP40" s="273">
        <v>80</v>
      </c>
      <c r="DQ40" s="273">
        <v>67</v>
      </c>
      <c r="DR40" s="273">
        <v>73</v>
      </c>
      <c r="DS40" s="273">
        <v>17</v>
      </c>
      <c r="DT40" s="273">
        <v>24</v>
      </c>
      <c r="DU40" s="273">
        <v>21</v>
      </c>
      <c r="DV40" s="273">
        <v>68</v>
      </c>
      <c r="DW40" s="273">
        <v>59</v>
      </c>
      <c r="DX40" s="273">
        <v>64</v>
      </c>
      <c r="DY40" s="273">
        <v>15</v>
      </c>
      <c r="DZ40" s="273">
        <v>16</v>
      </c>
      <c r="EA40" s="273">
        <v>16</v>
      </c>
      <c r="EB40" s="273">
        <v>83</v>
      </c>
      <c r="EC40" s="273">
        <v>76</v>
      </c>
      <c r="ED40" s="273">
        <v>79</v>
      </c>
      <c r="EE40" s="273">
        <v>15</v>
      </c>
      <c r="EF40" s="273">
        <v>22</v>
      </c>
      <c r="EG40" s="273">
        <v>18</v>
      </c>
      <c r="EH40" s="273">
        <v>71</v>
      </c>
      <c r="EI40" s="273">
        <v>63</v>
      </c>
      <c r="EJ40" s="273">
        <v>67</v>
      </c>
      <c r="EK40" s="273">
        <v>14</v>
      </c>
      <c r="EL40" s="273">
        <v>15</v>
      </c>
      <c r="EM40" s="273">
        <v>14</v>
      </c>
      <c r="EN40" s="273">
        <v>85</v>
      </c>
      <c r="EO40" s="273">
        <v>78</v>
      </c>
      <c r="EP40" s="273">
        <v>82</v>
      </c>
      <c r="EQ40" s="273">
        <v>10</v>
      </c>
      <c r="ER40" s="273">
        <v>18</v>
      </c>
      <c r="ES40" s="273">
        <v>14</v>
      </c>
      <c r="ET40" s="273">
        <v>74</v>
      </c>
      <c r="EU40" s="273">
        <v>70</v>
      </c>
      <c r="EV40" s="273">
        <v>72</v>
      </c>
      <c r="EW40" s="273">
        <v>16</v>
      </c>
      <c r="EX40" s="273">
        <v>12</v>
      </c>
      <c r="EY40" s="273">
        <v>14</v>
      </c>
      <c r="EZ40" s="273">
        <v>90</v>
      </c>
      <c r="FA40" s="273">
        <v>82</v>
      </c>
      <c r="FB40" s="273">
        <v>86</v>
      </c>
      <c r="FC40" s="273">
        <v>11</v>
      </c>
      <c r="FD40" s="273">
        <v>18</v>
      </c>
      <c r="FE40" s="273">
        <v>14</v>
      </c>
      <c r="FF40" s="273">
        <v>74</v>
      </c>
      <c r="FG40" s="273">
        <v>67</v>
      </c>
      <c r="FH40" s="273">
        <v>71</v>
      </c>
      <c r="FI40" s="273">
        <v>15</v>
      </c>
      <c r="FJ40" s="273">
        <v>15</v>
      </c>
      <c r="FK40" s="273">
        <v>15</v>
      </c>
      <c r="FL40" s="273">
        <v>89</v>
      </c>
      <c r="FM40" s="273">
        <v>82</v>
      </c>
      <c r="FN40" s="273">
        <v>86</v>
      </c>
      <c r="FO40" s="273">
        <v>6</v>
      </c>
      <c r="FP40" s="273">
        <v>9</v>
      </c>
      <c r="FQ40" s="273">
        <v>7</v>
      </c>
      <c r="FR40" s="273">
        <v>80</v>
      </c>
      <c r="FS40" s="273">
        <v>74</v>
      </c>
      <c r="FT40" s="273">
        <v>77</v>
      </c>
      <c r="FU40" s="273">
        <v>14</v>
      </c>
      <c r="FV40" s="273">
        <v>17</v>
      </c>
      <c r="FW40" s="273">
        <v>16</v>
      </c>
      <c r="FX40" s="273">
        <v>94</v>
      </c>
      <c r="FY40" s="273">
        <v>91</v>
      </c>
      <c r="FZ40" s="273">
        <v>93</v>
      </c>
      <c r="GA40" s="273">
        <v>6</v>
      </c>
      <c r="GB40" s="273">
        <v>16</v>
      </c>
      <c r="GC40" s="273">
        <v>11</v>
      </c>
      <c r="GD40" s="273">
        <v>72</v>
      </c>
      <c r="GE40" s="273">
        <v>74</v>
      </c>
      <c r="GF40" s="273">
        <v>73</v>
      </c>
      <c r="GG40" s="273">
        <v>22</v>
      </c>
      <c r="GH40" s="273">
        <v>10</v>
      </c>
      <c r="GI40" s="273">
        <v>16</v>
      </c>
      <c r="GJ40" s="273">
        <v>94</v>
      </c>
      <c r="GK40" s="273">
        <v>84</v>
      </c>
      <c r="GL40" s="273">
        <v>89</v>
      </c>
      <c r="GM40" s="273">
        <v>7</v>
      </c>
      <c r="GN40" s="273">
        <v>16</v>
      </c>
      <c r="GO40" s="273">
        <v>12</v>
      </c>
      <c r="GP40" s="273">
        <v>74</v>
      </c>
      <c r="GQ40" s="273">
        <v>74</v>
      </c>
      <c r="GR40" s="273">
        <v>74</v>
      </c>
      <c r="GS40" s="273">
        <v>20</v>
      </c>
      <c r="GT40" s="273">
        <v>10</v>
      </c>
      <c r="GU40" s="273">
        <v>15</v>
      </c>
      <c r="GV40" s="273">
        <v>93</v>
      </c>
      <c r="GW40" s="273">
        <v>84</v>
      </c>
      <c r="GX40" s="273">
        <v>88</v>
      </c>
    </row>
    <row r="41" spans="1:206" x14ac:dyDescent="0.35">
      <c r="A41" t="s">
        <v>537</v>
      </c>
      <c r="B41" t="s">
        <v>559</v>
      </c>
      <c r="C41" s="273">
        <v>6</v>
      </c>
      <c r="D41" s="273">
        <v>12</v>
      </c>
      <c r="E41" s="273">
        <v>9</v>
      </c>
      <c r="F41" s="273">
        <v>55</v>
      </c>
      <c r="G41" s="273">
        <v>61</v>
      </c>
      <c r="H41" s="273">
        <v>58</v>
      </c>
      <c r="I41" s="273">
        <v>40</v>
      </c>
      <c r="J41" s="273">
        <v>26</v>
      </c>
      <c r="K41" s="273">
        <v>33</v>
      </c>
      <c r="L41" s="273">
        <v>94</v>
      </c>
      <c r="M41" s="273">
        <v>88</v>
      </c>
      <c r="N41" s="273">
        <v>91</v>
      </c>
      <c r="O41" s="273">
        <v>6</v>
      </c>
      <c r="P41" s="273">
        <v>12</v>
      </c>
      <c r="Q41" s="273">
        <v>9</v>
      </c>
      <c r="R41" s="273">
        <v>56</v>
      </c>
      <c r="S41" s="273">
        <v>59</v>
      </c>
      <c r="T41" s="273">
        <v>57</v>
      </c>
      <c r="U41" s="273">
        <v>38</v>
      </c>
      <c r="V41" s="273">
        <v>29</v>
      </c>
      <c r="W41" s="273">
        <v>33</v>
      </c>
      <c r="X41" s="273">
        <v>94</v>
      </c>
      <c r="Y41" s="273">
        <v>88</v>
      </c>
      <c r="Z41" s="273">
        <v>91</v>
      </c>
      <c r="AA41" s="273">
        <v>6</v>
      </c>
      <c r="AB41" s="273">
        <v>13</v>
      </c>
      <c r="AC41" s="273">
        <v>10</v>
      </c>
      <c r="AD41" s="273">
        <v>61</v>
      </c>
      <c r="AE41" s="273">
        <v>63</v>
      </c>
      <c r="AF41" s="273">
        <v>62</v>
      </c>
      <c r="AG41" s="273">
        <v>33</v>
      </c>
      <c r="AH41" s="273">
        <v>24</v>
      </c>
      <c r="AI41" s="273">
        <v>28</v>
      </c>
      <c r="AJ41" s="273">
        <v>94</v>
      </c>
      <c r="AK41" s="273">
        <v>87</v>
      </c>
      <c r="AL41" s="273">
        <v>90</v>
      </c>
      <c r="AM41" s="273">
        <v>3</v>
      </c>
      <c r="AN41" s="273">
        <v>10</v>
      </c>
      <c r="AO41" s="273">
        <v>7</v>
      </c>
      <c r="AP41" s="273">
        <v>63</v>
      </c>
      <c r="AQ41" s="273">
        <v>70</v>
      </c>
      <c r="AR41" s="273">
        <v>67</v>
      </c>
      <c r="AS41" s="273">
        <v>33</v>
      </c>
      <c r="AT41" s="273">
        <v>20</v>
      </c>
      <c r="AU41" s="273">
        <v>26</v>
      </c>
      <c r="AV41" s="273">
        <v>97</v>
      </c>
      <c r="AW41" s="273">
        <v>90</v>
      </c>
      <c r="AX41" s="273">
        <v>93</v>
      </c>
      <c r="AY41" s="273">
        <v>3</v>
      </c>
      <c r="AZ41" s="273">
        <v>8</v>
      </c>
      <c r="BA41" s="273">
        <v>6</v>
      </c>
      <c r="BB41" s="273">
        <v>63</v>
      </c>
      <c r="BC41" s="273">
        <v>69</v>
      </c>
      <c r="BD41" s="273">
        <v>66</v>
      </c>
      <c r="BE41" s="273">
        <v>34</v>
      </c>
      <c r="BF41" s="273">
        <v>23</v>
      </c>
      <c r="BG41" s="273">
        <v>28</v>
      </c>
      <c r="BH41" s="273">
        <v>97</v>
      </c>
      <c r="BI41" s="273">
        <v>92</v>
      </c>
      <c r="BJ41" s="273">
        <v>94</v>
      </c>
      <c r="BK41" s="273">
        <v>5</v>
      </c>
      <c r="BL41" s="273">
        <v>10</v>
      </c>
      <c r="BM41" s="273">
        <v>7</v>
      </c>
      <c r="BN41" s="273">
        <v>64</v>
      </c>
      <c r="BO41" s="273">
        <v>68</v>
      </c>
      <c r="BP41" s="273">
        <v>66</v>
      </c>
      <c r="BQ41" s="273">
        <v>31</v>
      </c>
      <c r="BR41" s="273">
        <v>22</v>
      </c>
      <c r="BS41" s="273">
        <v>27</v>
      </c>
      <c r="BT41" s="273">
        <v>95</v>
      </c>
      <c r="BU41" s="273">
        <v>90</v>
      </c>
      <c r="BV41" s="273">
        <v>93</v>
      </c>
      <c r="BW41" s="273">
        <v>5</v>
      </c>
      <c r="BX41" s="273">
        <v>12</v>
      </c>
      <c r="BY41" s="273">
        <v>9</v>
      </c>
      <c r="BZ41" s="273">
        <v>66</v>
      </c>
      <c r="CA41" s="273">
        <v>70</v>
      </c>
      <c r="CB41" s="273">
        <v>68</v>
      </c>
      <c r="CC41" s="273">
        <v>29</v>
      </c>
      <c r="CD41" s="273">
        <v>17</v>
      </c>
      <c r="CE41" s="273">
        <v>23</v>
      </c>
      <c r="CF41" s="273">
        <v>95</v>
      </c>
      <c r="CG41" s="273">
        <v>88</v>
      </c>
      <c r="CH41" s="273">
        <v>91</v>
      </c>
      <c r="CI41" s="273">
        <v>4</v>
      </c>
      <c r="CJ41" s="273">
        <v>11</v>
      </c>
      <c r="CK41" s="273">
        <v>7</v>
      </c>
      <c r="CL41" s="273">
        <v>67</v>
      </c>
      <c r="CM41" s="273">
        <v>72</v>
      </c>
      <c r="CN41" s="273">
        <v>69</v>
      </c>
      <c r="CO41" s="273">
        <v>29</v>
      </c>
      <c r="CP41" s="273">
        <v>18</v>
      </c>
      <c r="CQ41" s="273">
        <v>23</v>
      </c>
      <c r="CR41" s="273">
        <v>96</v>
      </c>
      <c r="CS41" s="273">
        <v>89</v>
      </c>
      <c r="CT41" s="273">
        <v>93</v>
      </c>
      <c r="CU41" s="273">
        <v>11</v>
      </c>
      <c r="CV41" s="273">
        <v>20</v>
      </c>
      <c r="CW41" s="273">
        <v>15</v>
      </c>
      <c r="CX41" s="273">
        <v>59</v>
      </c>
      <c r="CY41" s="273">
        <v>57</v>
      </c>
      <c r="CZ41" s="273">
        <v>58</v>
      </c>
      <c r="DA41" s="273">
        <v>30</v>
      </c>
      <c r="DB41" s="273">
        <v>23</v>
      </c>
      <c r="DC41" s="273">
        <v>27</v>
      </c>
      <c r="DD41" s="273">
        <v>89</v>
      </c>
      <c r="DE41" s="273">
        <v>80</v>
      </c>
      <c r="DF41" s="273">
        <v>85</v>
      </c>
      <c r="DG41" s="273">
        <v>12</v>
      </c>
      <c r="DH41" s="273">
        <v>23</v>
      </c>
      <c r="DI41" s="273">
        <v>18</v>
      </c>
      <c r="DJ41" s="273">
        <v>65</v>
      </c>
      <c r="DK41" s="273">
        <v>64</v>
      </c>
      <c r="DL41" s="273">
        <v>65</v>
      </c>
      <c r="DM41" s="273">
        <v>22</v>
      </c>
      <c r="DN41" s="273">
        <v>13</v>
      </c>
      <c r="DO41" s="273">
        <v>17</v>
      </c>
      <c r="DP41" s="273">
        <v>88</v>
      </c>
      <c r="DQ41" s="273">
        <v>77</v>
      </c>
      <c r="DR41" s="273">
        <v>82</v>
      </c>
      <c r="DS41" s="273">
        <v>10</v>
      </c>
      <c r="DT41" s="273">
        <v>16</v>
      </c>
      <c r="DU41" s="273">
        <v>13</v>
      </c>
      <c r="DV41" s="273">
        <v>67</v>
      </c>
      <c r="DW41" s="273">
        <v>59</v>
      </c>
      <c r="DX41" s="273">
        <v>63</v>
      </c>
      <c r="DY41" s="273">
        <v>23</v>
      </c>
      <c r="DZ41" s="273">
        <v>25</v>
      </c>
      <c r="EA41" s="273">
        <v>24</v>
      </c>
      <c r="EB41" s="273">
        <v>90</v>
      </c>
      <c r="EC41" s="273">
        <v>84</v>
      </c>
      <c r="ED41" s="273">
        <v>87</v>
      </c>
      <c r="EE41" s="273">
        <v>9</v>
      </c>
      <c r="EF41" s="273">
        <v>15</v>
      </c>
      <c r="EG41" s="273">
        <v>12</v>
      </c>
      <c r="EH41" s="273">
        <v>69</v>
      </c>
      <c r="EI41" s="273">
        <v>63</v>
      </c>
      <c r="EJ41" s="273">
        <v>66</v>
      </c>
      <c r="EK41" s="273">
        <v>22</v>
      </c>
      <c r="EL41" s="273">
        <v>22</v>
      </c>
      <c r="EM41" s="273">
        <v>22</v>
      </c>
      <c r="EN41" s="273">
        <v>91</v>
      </c>
      <c r="EO41" s="273">
        <v>85</v>
      </c>
      <c r="EP41" s="273">
        <v>88</v>
      </c>
      <c r="EQ41" s="273">
        <v>6</v>
      </c>
      <c r="ER41" s="273">
        <v>13</v>
      </c>
      <c r="ES41" s="273">
        <v>10</v>
      </c>
      <c r="ET41" s="273">
        <v>71</v>
      </c>
      <c r="EU41" s="273">
        <v>70</v>
      </c>
      <c r="EV41" s="273">
        <v>70</v>
      </c>
      <c r="EW41" s="273">
        <v>23</v>
      </c>
      <c r="EX41" s="273">
        <v>18</v>
      </c>
      <c r="EY41" s="273">
        <v>20</v>
      </c>
      <c r="EZ41" s="273">
        <v>94</v>
      </c>
      <c r="FA41" s="273">
        <v>87</v>
      </c>
      <c r="FB41" s="273">
        <v>90</v>
      </c>
      <c r="FC41" s="273">
        <v>7</v>
      </c>
      <c r="FD41" s="273">
        <v>12</v>
      </c>
      <c r="FE41" s="273">
        <v>9</v>
      </c>
      <c r="FF41" s="273">
        <v>71</v>
      </c>
      <c r="FG41" s="273">
        <v>66</v>
      </c>
      <c r="FH41" s="273">
        <v>68</v>
      </c>
      <c r="FI41" s="273">
        <v>22</v>
      </c>
      <c r="FJ41" s="273">
        <v>22</v>
      </c>
      <c r="FK41" s="273">
        <v>22</v>
      </c>
      <c r="FL41" s="273">
        <v>93</v>
      </c>
      <c r="FM41" s="273">
        <v>88</v>
      </c>
      <c r="FN41" s="273">
        <v>91</v>
      </c>
      <c r="FO41" s="273">
        <v>4</v>
      </c>
      <c r="FP41" s="273">
        <v>6</v>
      </c>
      <c r="FQ41" s="273">
        <v>5</v>
      </c>
      <c r="FR41" s="273">
        <v>76</v>
      </c>
      <c r="FS41" s="273">
        <v>71</v>
      </c>
      <c r="FT41" s="273">
        <v>73</v>
      </c>
      <c r="FU41" s="273">
        <v>20</v>
      </c>
      <c r="FV41" s="273">
        <v>24</v>
      </c>
      <c r="FW41" s="273">
        <v>22</v>
      </c>
      <c r="FX41" s="273">
        <v>96</v>
      </c>
      <c r="FY41" s="273">
        <v>94</v>
      </c>
      <c r="FZ41" s="273">
        <v>95</v>
      </c>
      <c r="GA41" s="273">
        <v>4</v>
      </c>
      <c r="GB41" s="273">
        <v>11</v>
      </c>
      <c r="GC41" s="273">
        <v>8</v>
      </c>
      <c r="GD41" s="273">
        <v>67</v>
      </c>
      <c r="GE41" s="273">
        <v>74</v>
      </c>
      <c r="GF41" s="273">
        <v>70</v>
      </c>
      <c r="GG41" s="273">
        <v>30</v>
      </c>
      <c r="GH41" s="273">
        <v>15</v>
      </c>
      <c r="GI41" s="273">
        <v>22</v>
      </c>
      <c r="GJ41" s="273">
        <v>96</v>
      </c>
      <c r="GK41" s="273">
        <v>89</v>
      </c>
      <c r="GL41" s="273">
        <v>92</v>
      </c>
      <c r="GM41" s="273">
        <v>4</v>
      </c>
      <c r="GN41" s="273">
        <v>12</v>
      </c>
      <c r="GO41" s="273">
        <v>8</v>
      </c>
      <c r="GP41" s="273">
        <v>69</v>
      </c>
      <c r="GQ41" s="273">
        <v>74</v>
      </c>
      <c r="GR41" s="273">
        <v>72</v>
      </c>
      <c r="GS41" s="273">
        <v>27</v>
      </c>
      <c r="GT41" s="273">
        <v>14</v>
      </c>
      <c r="GU41" s="273">
        <v>20</v>
      </c>
      <c r="GV41" s="273">
        <v>96</v>
      </c>
      <c r="GW41" s="273">
        <v>88</v>
      </c>
      <c r="GX41" s="273">
        <v>92</v>
      </c>
    </row>
    <row r="42" spans="1:206" x14ac:dyDescent="0.35">
      <c r="B42" t="s">
        <v>560</v>
      </c>
      <c r="C42" s="273">
        <v>9</v>
      </c>
      <c r="D42" s="273">
        <v>17</v>
      </c>
      <c r="E42" s="273">
        <v>13</v>
      </c>
      <c r="F42" s="273">
        <v>64</v>
      </c>
      <c r="G42" s="273">
        <v>66</v>
      </c>
      <c r="H42" s="273">
        <v>65</v>
      </c>
      <c r="I42" s="273">
        <v>27</v>
      </c>
      <c r="J42" s="273">
        <v>17</v>
      </c>
      <c r="K42" s="273">
        <v>22</v>
      </c>
      <c r="L42" s="273">
        <v>91</v>
      </c>
      <c r="M42" s="273">
        <v>83</v>
      </c>
      <c r="N42" s="273">
        <v>87</v>
      </c>
      <c r="O42" s="273">
        <v>9</v>
      </c>
      <c r="P42" s="273">
        <v>17</v>
      </c>
      <c r="Q42" s="273">
        <v>13</v>
      </c>
      <c r="R42" s="273">
        <v>65</v>
      </c>
      <c r="S42" s="273">
        <v>64</v>
      </c>
      <c r="T42" s="273">
        <v>65</v>
      </c>
      <c r="U42" s="273">
        <v>26</v>
      </c>
      <c r="V42" s="273">
        <v>18</v>
      </c>
      <c r="W42" s="273">
        <v>22</v>
      </c>
      <c r="X42" s="273">
        <v>91</v>
      </c>
      <c r="Y42" s="273">
        <v>83</v>
      </c>
      <c r="Z42" s="273">
        <v>87</v>
      </c>
      <c r="AA42" s="273">
        <v>10</v>
      </c>
      <c r="AB42" s="273">
        <v>18</v>
      </c>
      <c r="AC42" s="273">
        <v>14</v>
      </c>
      <c r="AD42" s="273">
        <v>69</v>
      </c>
      <c r="AE42" s="273">
        <v>67</v>
      </c>
      <c r="AF42" s="273">
        <v>68</v>
      </c>
      <c r="AG42" s="273">
        <v>22</v>
      </c>
      <c r="AH42" s="273">
        <v>15</v>
      </c>
      <c r="AI42" s="273">
        <v>18</v>
      </c>
      <c r="AJ42" s="273">
        <v>90</v>
      </c>
      <c r="AK42" s="273">
        <v>82</v>
      </c>
      <c r="AL42" s="273">
        <v>86</v>
      </c>
      <c r="AM42" s="273">
        <v>5</v>
      </c>
      <c r="AN42" s="273">
        <v>14</v>
      </c>
      <c r="AO42" s="273">
        <v>10</v>
      </c>
      <c r="AP42" s="273">
        <v>72</v>
      </c>
      <c r="AQ42" s="273">
        <v>74</v>
      </c>
      <c r="AR42" s="273">
        <v>73</v>
      </c>
      <c r="AS42" s="273">
        <v>22</v>
      </c>
      <c r="AT42" s="273">
        <v>12</v>
      </c>
      <c r="AU42" s="273">
        <v>17</v>
      </c>
      <c r="AV42" s="273">
        <v>95</v>
      </c>
      <c r="AW42" s="273">
        <v>86</v>
      </c>
      <c r="AX42" s="273">
        <v>90</v>
      </c>
      <c r="AY42" s="273">
        <v>5</v>
      </c>
      <c r="AZ42" s="273">
        <v>11</v>
      </c>
      <c r="BA42" s="273">
        <v>8</v>
      </c>
      <c r="BB42" s="273">
        <v>71</v>
      </c>
      <c r="BC42" s="273">
        <v>74</v>
      </c>
      <c r="BD42" s="273">
        <v>73</v>
      </c>
      <c r="BE42" s="273">
        <v>23</v>
      </c>
      <c r="BF42" s="273">
        <v>15</v>
      </c>
      <c r="BG42" s="273">
        <v>19</v>
      </c>
      <c r="BH42" s="273">
        <v>95</v>
      </c>
      <c r="BI42" s="273">
        <v>89</v>
      </c>
      <c r="BJ42" s="273">
        <v>92</v>
      </c>
      <c r="BK42" s="273">
        <v>7</v>
      </c>
      <c r="BL42" s="273">
        <v>14</v>
      </c>
      <c r="BM42" s="273">
        <v>10</v>
      </c>
      <c r="BN42" s="273">
        <v>72</v>
      </c>
      <c r="BO42" s="273">
        <v>72</v>
      </c>
      <c r="BP42" s="273">
        <v>72</v>
      </c>
      <c r="BQ42" s="273">
        <v>21</v>
      </c>
      <c r="BR42" s="273">
        <v>14</v>
      </c>
      <c r="BS42" s="273">
        <v>18</v>
      </c>
      <c r="BT42" s="273">
        <v>93</v>
      </c>
      <c r="BU42" s="273">
        <v>86</v>
      </c>
      <c r="BV42" s="273">
        <v>90</v>
      </c>
      <c r="BW42" s="273">
        <v>7</v>
      </c>
      <c r="BX42" s="273">
        <v>16</v>
      </c>
      <c r="BY42" s="273">
        <v>12</v>
      </c>
      <c r="BZ42" s="273">
        <v>73</v>
      </c>
      <c r="CA42" s="273">
        <v>73</v>
      </c>
      <c r="CB42" s="273">
        <v>73</v>
      </c>
      <c r="CC42" s="273">
        <v>20</v>
      </c>
      <c r="CD42" s="273">
        <v>11</v>
      </c>
      <c r="CE42" s="273">
        <v>16</v>
      </c>
      <c r="CF42" s="273">
        <v>93</v>
      </c>
      <c r="CG42" s="273">
        <v>84</v>
      </c>
      <c r="CH42" s="273">
        <v>88</v>
      </c>
      <c r="CI42" s="273">
        <v>6</v>
      </c>
      <c r="CJ42" s="273">
        <v>14</v>
      </c>
      <c r="CK42" s="273">
        <v>10</v>
      </c>
      <c r="CL42" s="273">
        <v>74</v>
      </c>
      <c r="CM42" s="273">
        <v>75</v>
      </c>
      <c r="CN42" s="273">
        <v>75</v>
      </c>
      <c r="CO42" s="273">
        <v>20</v>
      </c>
      <c r="CP42" s="273">
        <v>11</v>
      </c>
      <c r="CQ42" s="273">
        <v>15</v>
      </c>
      <c r="CR42" s="273">
        <v>94</v>
      </c>
      <c r="CS42" s="273">
        <v>86</v>
      </c>
      <c r="CT42" s="273">
        <v>90</v>
      </c>
      <c r="CU42" s="273">
        <v>17</v>
      </c>
      <c r="CV42" s="273">
        <v>27</v>
      </c>
      <c r="CW42" s="273">
        <v>22</v>
      </c>
      <c r="CX42" s="273">
        <v>63</v>
      </c>
      <c r="CY42" s="273">
        <v>57</v>
      </c>
      <c r="CZ42" s="273">
        <v>60</v>
      </c>
      <c r="DA42" s="273">
        <v>20</v>
      </c>
      <c r="DB42" s="273">
        <v>16</v>
      </c>
      <c r="DC42" s="273">
        <v>18</v>
      </c>
      <c r="DD42" s="273">
        <v>83</v>
      </c>
      <c r="DE42" s="273">
        <v>73</v>
      </c>
      <c r="DF42" s="273">
        <v>78</v>
      </c>
      <c r="DG42" s="273">
        <v>19</v>
      </c>
      <c r="DH42" s="273">
        <v>32</v>
      </c>
      <c r="DI42" s="273">
        <v>26</v>
      </c>
      <c r="DJ42" s="273">
        <v>67</v>
      </c>
      <c r="DK42" s="273">
        <v>60</v>
      </c>
      <c r="DL42" s="273">
        <v>64</v>
      </c>
      <c r="DM42" s="273">
        <v>13</v>
      </c>
      <c r="DN42" s="273">
        <v>8</v>
      </c>
      <c r="DO42" s="273">
        <v>10</v>
      </c>
      <c r="DP42" s="273">
        <v>81</v>
      </c>
      <c r="DQ42" s="273">
        <v>68</v>
      </c>
      <c r="DR42" s="273">
        <v>74</v>
      </c>
      <c r="DS42" s="273">
        <v>16</v>
      </c>
      <c r="DT42" s="273">
        <v>23</v>
      </c>
      <c r="DU42" s="273">
        <v>20</v>
      </c>
      <c r="DV42" s="273">
        <v>70</v>
      </c>
      <c r="DW42" s="273">
        <v>61</v>
      </c>
      <c r="DX42" s="273">
        <v>65</v>
      </c>
      <c r="DY42" s="273">
        <v>14</v>
      </c>
      <c r="DZ42" s="273">
        <v>16</v>
      </c>
      <c r="EA42" s="273">
        <v>15</v>
      </c>
      <c r="EB42" s="273">
        <v>84</v>
      </c>
      <c r="EC42" s="273">
        <v>77</v>
      </c>
      <c r="ED42" s="273">
        <v>80</v>
      </c>
      <c r="EE42" s="273">
        <v>14</v>
      </c>
      <c r="EF42" s="273">
        <v>21</v>
      </c>
      <c r="EG42" s="273">
        <v>18</v>
      </c>
      <c r="EH42" s="273">
        <v>73</v>
      </c>
      <c r="EI42" s="273">
        <v>65</v>
      </c>
      <c r="EJ42" s="273">
        <v>69</v>
      </c>
      <c r="EK42" s="273">
        <v>13</v>
      </c>
      <c r="EL42" s="273">
        <v>14</v>
      </c>
      <c r="EM42" s="273">
        <v>14</v>
      </c>
      <c r="EN42" s="273">
        <v>86</v>
      </c>
      <c r="EO42" s="273">
        <v>79</v>
      </c>
      <c r="EP42" s="273">
        <v>82</v>
      </c>
      <c r="EQ42" s="273">
        <v>10</v>
      </c>
      <c r="ER42" s="273">
        <v>17</v>
      </c>
      <c r="ES42" s="273">
        <v>14</v>
      </c>
      <c r="ET42" s="273">
        <v>75</v>
      </c>
      <c r="EU42" s="273">
        <v>71</v>
      </c>
      <c r="EV42" s="273">
        <v>73</v>
      </c>
      <c r="EW42" s="273">
        <v>15</v>
      </c>
      <c r="EX42" s="273">
        <v>11</v>
      </c>
      <c r="EY42" s="273">
        <v>13</v>
      </c>
      <c r="EZ42" s="273">
        <v>90</v>
      </c>
      <c r="FA42" s="273">
        <v>83</v>
      </c>
      <c r="FB42" s="273">
        <v>86</v>
      </c>
      <c r="FC42" s="273">
        <v>10</v>
      </c>
      <c r="FD42" s="273">
        <v>17</v>
      </c>
      <c r="FE42" s="273">
        <v>14</v>
      </c>
      <c r="FF42" s="273">
        <v>76</v>
      </c>
      <c r="FG42" s="273">
        <v>68</v>
      </c>
      <c r="FH42" s="273">
        <v>72</v>
      </c>
      <c r="FI42" s="273">
        <v>14</v>
      </c>
      <c r="FJ42" s="273">
        <v>15</v>
      </c>
      <c r="FK42" s="273">
        <v>15</v>
      </c>
      <c r="FL42" s="273">
        <v>90</v>
      </c>
      <c r="FM42" s="273">
        <v>83</v>
      </c>
      <c r="FN42" s="273">
        <v>86</v>
      </c>
      <c r="FO42" s="273">
        <v>6</v>
      </c>
      <c r="FP42" s="273">
        <v>8</v>
      </c>
      <c r="FQ42" s="273">
        <v>7</v>
      </c>
      <c r="FR42" s="273">
        <v>81</v>
      </c>
      <c r="FS42" s="273">
        <v>75</v>
      </c>
      <c r="FT42" s="273">
        <v>78</v>
      </c>
      <c r="FU42" s="273">
        <v>14</v>
      </c>
      <c r="FV42" s="273">
        <v>17</v>
      </c>
      <c r="FW42" s="273">
        <v>15</v>
      </c>
      <c r="FX42" s="273">
        <v>94</v>
      </c>
      <c r="FY42" s="273">
        <v>92</v>
      </c>
      <c r="FZ42" s="273">
        <v>93</v>
      </c>
      <c r="GA42" s="273">
        <v>6</v>
      </c>
      <c r="GB42" s="273">
        <v>16</v>
      </c>
      <c r="GC42" s="273">
        <v>11</v>
      </c>
      <c r="GD42" s="273">
        <v>73</v>
      </c>
      <c r="GE42" s="273">
        <v>75</v>
      </c>
      <c r="GF42" s="273">
        <v>74</v>
      </c>
      <c r="GG42" s="273">
        <v>21</v>
      </c>
      <c r="GH42" s="273">
        <v>10</v>
      </c>
      <c r="GI42" s="273">
        <v>15</v>
      </c>
      <c r="GJ42" s="273">
        <v>94</v>
      </c>
      <c r="GK42" s="273">
        <v>84</v>
      </c>
      <c r="GL42" s="273">
        <v>89</v>
      </c>
      <c r="GM42" s="273">
        <v>6</v>
      </c>
      <c r="GN42" s="273">
        <v>16</v>
      </c>
      <c r="GO42" s="273">
        <v>11</v>
      </c>
      <c r="GP42" s="273">
        <v>74</v>
      </c>
      <c r="GQ42" s="273">
        <v>75</v>
      </c>
      <c r="GR42" s="273">
        <v>75</v>
      </c>
      <c r="GS42" s="273">
        <v>19</v>
      </c>
      <c r="GT42" s="273">
        <v>9</v>
      </c>
      <c r="GU42" s="273">
        <v>14</v>
      </c>
      <c r="GV42" s="273">
        <v>94</v>
      </c>
      <c r="GW42" s="273">
        <v>84</v>
      </c>
      <c r="GX42" s="273">
        <v>89</v>
      </c>
    </row>
    <row r="43" spans="1:206" x14ac:dyDescent="0.35">
      <c r="B43" t="s">
        <v>561</v>
      </c>
      <c r="C43" s="273">
        <v>13</v>
      </c>
      <c r="D43" s="273">
        <v>25</v>
      </c>
      <c r="E43" s="273">
        <v>19</v>
      </c>
      <c r="F43" s="273">
        <v>70</v>
      </c>
      <c r="G43" s="273">
        <v>65</v>
      </c>
      <c r="H43" s="273">
        <v>67</v>
      </c>
      <c r="I43" s="273">
        <v>17</v>
      </c>
      <c r="J43" s="273">
        <v>10</v>
      </c>
      <c r="K43" s="273">
        <v>14</v>
      </c>
      <c r="L43" s="273">
        <v>87</v>
      </c>
      <c r="M43" s="273">
        <v>75</v>
      </c>
      <c r="N43" s="273">
        <v>81</v>
      </c>
      <c r="O43" s="273">
        <v>14</v>
      </c>
      <c r="P43" s="273">
        <v>24</v>
      </c>
      <c r="Q43" s="273">
        <v>19</v>
      </c>
      <c r="R43" s="273">
        <v>70</v>
      </c>
      <c r="S43" s="273">
        <v>65</v>
      </c>
      <c r="T43" s="273">
        <v>67</v>
      </c>
      <c r="U43" s="273">
        <v>16</v>
      </c>
      <c r="V43" s="273">
        <v>11</v>
      </c>
      <c r="W43" s="273">
        <v>13</v>
      </c>
      <c r="X43" s="273">
        <v>86</v>
      </c>
      <c r="Y43" s="273">
        <v>76</v>
      </c>
      <c r="Z43" s="273">
        <v>81</v>
      </c>
      <c r="AA43" s="273">
        <v>14</v>
      </c>
      <c r="AB43" s="273">
        <v>25</v>
      </c>
      <c r="AC43" s="273">
        <v>20</v>
      </c>
      <c r="AD43" s="273">
        <v>72</v>
      </c>
      <c r="AE43" s="273">
        <v>66</v>
      </c>
      <c r="AF43" s="273">
        <v>69</v>
      </c>
      <c r="AG43" s="273">
        <v>13</v>
      </c>
      <c r="AH43" s="273">
        <v>9</v>
      </c>
      <c r="AI43" s="273">
        <v>11</v>
      </c>
      <c r="AJ43" s="273">
        <v>86</v>
      </c>
      <c r="AK43" s="273">
        <v>75</v>
      </c>
      <c r="AL43" s="273">
        <v>80</v>
      </c>
      <c r="AM43" s="273">
        <v>9</v>
      </c>
      <c r="AN43" s="273">
        <v>21</v>
      </c>
      <c r="AO43" s="273">
        <v>15</v>
      </c>
      <c r="AP43" s="273">
        <v>78</v>
      </c>
      <c r="AQ43" s="273">
        <v>72</v>
      </c>
      <c r="AR43" s="273">
        <v>75</v>
      </c>
      <c r="AS43" s="273">
        <v>14</v>
      </c>
      <c r="AT43" s="273">
        <v>7</v>
      </c>
      <c r="AU43" s="273">
        <v>10</v>
      </c>
      <c r="AV43" s="273">
        <v>91</v>
      </c>
      <c r="AW43" s="273">
        <v>79</v>
      </c>
      <c r="AX43" s="273">
        <v>85</v>
      </c>
      <c r="AY43" s="273">
        <v>8</v>
      </c>
      <c r="AZ43" s="273">
        <v>16</v>
      </c>
      <c r="BA43" s="273">
        <v>12</v>
      </c>
      <c r="BB43" s="273">
        <v>77</v>
      </c>
      <c r="BC43" s="273">
        <v>75</v>
      </c>
      <c r="BD43" s="273">
        <v>76</v>
      </c>
      <c r="BE43" s="273">
        <v>15</v>
      </c>
      <c r="BF43" s="273">
        <v>9</v>
      </c>
      <c r="BG43" s="273">
        <v>12</v>
      </c>
      <c r="BH43" s="273">
        <v>92</v>
      </c>
      <c r="BI43" s="273">
        <v>84</v>
      </c>
      <c r="BJ43" s="273">
        <v>88</v>
      </c>
      <c r="BK43" s="273">
        <v>10</v>
      </c>
      <c r="BL43" s="273">
        <v>19</v>
      </c>
      <c r="BM43" s="273">
        <v>15</v>
      </c>
      <c r="BN43" s="273">
        <v>76</v>
      </c>
      <c r="BO43" s="273">
        <v>73</v>
      </c>
      <c r="BP43" s="273">
        <v>74</v>
      </c>
      <c r="BQ43" s="273">
        <v>13</v>
      </c>
      <c r="BR43" s="273">
        <v>8</v>
      </c>
      <c r="BS43" s="273">
        <v>11</v>
      </c>
      <c r="BT43" s="273">
        <v>90</v>
      </c>
      <c r="BU43" s="273">
        <v>81</v>
      </c>
      <c r="BV43" s="273">
        <v>85</v>
      </c>
      <c r="BW43" s="273">
        <v>10</v>
      </c>
      <c r="BX43" s="273">
        <v>22</v>
      </c>
      <c r="BY43" s="273">
        <v>16</v>
      </c>
      <c r="BZ43" s="273">
        <v>77</v>
      </c>
      <c r="CA43" s="273">
        <v>72</v>
      </c>
      <c r="CB43" s="273">
        <v>74</v>
      </c>
      <c r="CC43" s="273">
        <v>13</v>
      </c>
      <c r="CD43" s="273">
        <v>7</v>
      </c>
      <c r="CE43" s="273">
        <v>10</v>
      </c>
      <c r="CF43" s="273">
        <v>90</v>
      </c>
      <c r="CG43" s="273">
        <v>78</v>
      </c>
      <c r="CH43" s="273">
        <v>84</v>
      </c>
      <c r="CI43" s="273">
        <v>9</v>
      </c>
      <c r="CJ43" s="273">
        <v>18</v>
      </c>
      <c r="CK43" s="273">
        <v>13</v>
      </c>
      <c r="CL43" s="273">
        <v>79</v>
      </c>
      <c r="CM43" s="273">
        <v>75</v>
      </c>
      <c r="CN43" s="273">
        <v>77</v>
      </c>
      <c r="CO43" s="273">
        <v>13</v>
      </c>
      <c r="CP43" s="273">
        <v>7</v>
      </c>
      <c r="CQ43" s="273">
        <v>10</v>
      </c>
      <c r="CR43" s="273">
        <v>91</v>
      </c>
      <c r="CS43" s="273">
        <v>82</v>
      </c>
      <c r="CT43" s="273">
        <v>87</v>
      </c>
      <c r="CU43" s="273">
        <v>25</v>
      </c>
      <c r="CV43" s="273">
        <v>37</v>
      </c>
      <c r="CW43" s="273">
        <v>31</v>
      </c>
      <c r="CX43" s="273">
        <v>62</v>
      </c>
      <c r="CY43" s="273">
        <v>53</v>
      </c>
      <c r="CZ43" s="273">
        <v>57</v>
      </c>
      <c r="DA43" s="273">
        <v>13</v>
      </c>
      <c r="DB43" s="273">
        <v>10</v>
      </c>
      <c r="DC43" s="273">
        <v>11</v>
      </c>
      <c r="DD43" s="273">
        <v>75</v>
      </c>
      <c r="DE43" s="273">
        <v>63</v>
      </c>
      <c r="DF43" s="273">
        <v>69</v>
      </c>
      <c r="DG43" s="273">
        <v>29</v>
      </c>
      <c r="DH43" s="273">
        <v>44</v>
      </c>
      <c r="DI43" s="273">
        <v>36</v>
      </c>
      <c r="DJ43" s="273">
        <v>64</v>
      </c>
      <c r="DK43" s="273">
        <v>52</v>
      </c>
      <c r="DL43" s="273">
        <v>58</v>
      </c>
      <c r="DM43" s="273">
        <v>7</v>
      </c>
      <c r="DN43" s="273">
        <v>4</v>
      </c>
      <c r="DO43" s="273">
        <v>6</v>
      </c>
      <c r="DP43" s="273">
        <v>71</v>
      </c>
      <c r="DQ43" s="273">
        <v>56</v>
      </c>
      <c r="DR43" s="273">
        <v>64</v>
      </c>
      <c r="DS43" s="273">
        <v>25</v>
      </c>
      <c r="DT43" s="273">
        <v>33</v>
      </c>
      <c r="DU43" s="273">
        <v>29</v>
      </c>
      <c r="DV43" s="273">
        <v>68</v>
      </c>
      <c r="DW43" s="273">
        <v>58</v>
      </c>
      <c r="DX43" s="273">
        <v>63</v>
      </c>
      <c r="DY43" s="273">
        <v>8</v>
      </c>
      <c r="DZ43" s="273">
        <v>9</v>
      </c>
      <c r="EA43" s="273">
        <v>8</v>
      </c>
      <c r="EB43" s="273">
        <v>75</v>
      </c>
      <c r="EC43" s="273">
        <v>67</v>
      </c>
      <c r="ED43" s="273">
        <v>71</v>
      </c>
      <c r="EE43" s="273">
        <v>21</v>
      </c>
      <c r="EF43" s="273">
        <v>30</v>
      </c>
      <c r="EG43" s="273">
        <v>26</v>
      </c>
      <c r="EH43" s="273">
        <v>71</v>
      </c>
      <c r="EI43" s="273">
        <v>62</v>
      </c>
      <c r="EJ43" s="273">
        <v>67</v>
      </c>
      <c r="EK43" s="273">
        <v>8</v>
      </c>
      <c r="EL43" s="273">
        <v>8</v>
      </c>
      <c r="EM43" s="273">
        <v>8</v>
      </c>
      <c r="EN43" s="273">
        <v>79</v>
      </c>
      <c r="EO43" s="273">
        <v>70</v>
      </c>
      <c r="EP43" s="273">
        <v>74</v>
      </c>
      <c r="EQ43" s="273">
        <v>14</v>
      </c>
      <c r="ER43" s="273">
        <v>25</v>
      </c>
      <c r="ES43" s="273">
        <v>19</v>
      </c>
      <c r="ET43" s="273">
        <v>77</v>
      </c>
      <c r="EU43" s="273">
        <v>69</v>
      </c>
      <c r="EV43" s="273">
        <v>73</v>
      </c>
      <c r="EW43" s="273">
        <v>9</v>
      </c>
      <c r="EX43" s="273">
        <v>7</v>
      </c>
      <c r="EY43" s="273">
        <v>8</v>
      </c>
      <c r="EZ43" s="273">
        <v>86</v>
      </c>
      <c r="FA43" s="273">
        <v>75</v>
      </c>
      <c r="FB43" s="273">
        <v>81</v>
      </c>
      <c r="FC43" s="273">
        <v>15</v>
      </c>
      <c r="FD43" s="273">
        <v>24</v>
      </c>
      <c r="FE43" s="273">
        <v>20</v>
      </c>
      <c r="FF43" s="273">
        <v>76</v>
      </c>
      <c r="FG43" s="273">
        <v>67</v>
      </c>
      <c r="FH43" s="273">
        <v>72</v>
      </c>
      <c r="FI43" s="273">
        <v>9</v>
      </c>
      <c r="FJ43" s="273">
        <v>9</v>
      </c>
      <c r="FK43" s="273">
        <v>9</v>
      </c>
      <c r="FL43" s="273">
        <v>85</v>
      </c>
      <c r="FM43" s="273">
        <v>76</v>
      </c>
      <c r="FN43" s="273">
        <v>80</v>
      </c>
      <c r="FO43" s="273">
        <v>9</v>
      </c>
      <c r="FP43" s="273">
        <v>12</v>
      </c>
      <c r="FQ43" s="273">
        <v>10</v>
      </c>
      <c r="FR43" s="273">
        <v>82</v>
      </c>
      <c r="FS43" s="273">
        <v>77</v>
      </c>
      <c r="FT43" s="273">
        <v>79</v>
      </c>
      <c r="FU43" s="273">
        <v>9</v>
      </c>
      <c r="FV43" s="273">
        <v>11</v>
      </c>
      <c r="FW43" s="273">
        <v>10</v>
      </c>
      <c r="FX43" s="273">
        <v>91</v>
      </c>
      <c r="FY43" s="273">
        <v>88</v>
      </c>
      <c r="FZ43" s="273">
        <v>90</v>
      </c>
      <c r="GA43" s="273">
        <v>8</v>
      </c>
      <c r="GB43" s="273">
        <v>22</v>
      </c>
      <c r="GC43" s="273">
        <v>15</v>
      </c>
      <c r="GD43" s="273">
        <v>77</v>
      </c>
      <c r="GE43" s="273">
        <v>72</v>
      </c>
      <c r="GF43" s="273">
        <v>75</v>
      </c>
      <c r="GG43" s="273">
        <v>14</v>
      </c>
      <c r="GH43" s="273">
        <v>6</v>
      </c>
      <c r="GI43" s="273">
        <v>10</v>
      </c>
      <c r="GJ43" s="273">
        <v>92</v>
      </c>
      <c r="GK43" s="273">
        <v>78</v>
      </c>
      <c r="GL43" s="273">
        <v>85</v>
      </c>
      <c r="GM43" s="273">
        <v>9</v>
      </c>
      <c r="GN43" s="273">
        <v>22</v>
      </c>
      <c r="GO43" s="273">
        <v>16</v>
      </c>
      <c r="GP43" s="273">
        <v>78</v>
      </c>
      <c r="GQ43" s="273">
        <v>72</v>
      </c>
      <c r="GR43" s="273">
        <v>75</v>
      </c>
      <c r="GS43" s="273">
        <v>13</v>
      </c>
      <c r="GT43" s="273">
        <v>6</v>
      </c>
      <c r="GU43" s="273">
        <v>9</v>
      </c>
      <c r="GV43" s="273">
        <v>91</v>
      </c>
      <c r="GW43" s="273">
        <v>78</v>
      </c>
      <c r="GX43" s="273">
        <v>84</v>
      </c>
    </row>
    <row r="44" spans="1:206" x14ac:dyDescent="0.35">
      <c r="B44" t="s">
        <v>223</v>
      </c>
      <c r="C44" s="273">
        <v>9</v>
      </c>
      <c r="D44" s="273">
        <v>18</v>
      </c>
      <c r="E44" s="273">
        <v>14</v>
      </c>
      <c r="F44" s="273">
        <v>63</v>
      </c>
      <c r="G44" s="273">
        <v>64</v>
      </c>
      <c r="H44" s="273">
        <v>63</v>
      </c>
      <c r="I44" s="273">
        <v>28</v>
      </c>
      <c r="J44" s="273">
        <v>18</v>
      </c>
      <c r="K44" s="273">
        <v>23</v>
      </c>
      <c r="L44" s="273">
        <v>91</v>
      </c>
      <c r="M44" s="273">
        <v>82</v>
      </c>
      <c r="N44" s="273">
        <v>86</v>
      </c>
      <c r="O44" s="273">
        <v>10</v>
      </c>
      <c r="P44" s="273">
        <v>18</v>
      </c>
      <c r="Q44" s="273">
        <v>14</v>
      </c>
      <c r="R44" s="273">
        <v>63</v>
      </c>
      <c r="S44" s="273">
        <v>63</v>
      </c>
      <c r="T44" s="273">
        <v>63</v>
      </c>
      <c r="U44" s="273">
        <v>27</v>
      </c>
      <c r="V44" s="273">
        <v>19</v>
      </c>
      <c r="W44" s="273">
        <v>23</v>
      </c>
      <c r="X44" s="273">
        <v>90</v>
      </c>
      <c r="Y44" s="273">
        <v>82</v>
      </c>
      <c r="Z44" s="273">
        <v>86</v>
      </c>
      <c r="AA44" s="273">
        <v>10</v>
      </c>
      <c r="AB44" s="273">
        <v>19</v>
      </c>
      <c r="AC44" s="273">
        <v>15</v>
      </c>
      <c r="AD44" s="273">
        <v>67</v>
      </c>
      <c r="AE44" s="273">
        <v>65</v>
      </c>
      <c r="AF44" s="273">
        <v>66</v>
      </c>
      <c r="AG44" s="273">
        <v>23</v>
      </c>
      <c r="AH44" s="273">
        <v>16</v>
      </c>
      <c r="AI44" s="273">
        <v>19</v>
      </c>
      <c r="AJ44" s="273">
        <v>90</v>
      </c>
      <c r="AK44" s="273">
        <v>81</v>
      </c>
      <c r="AL44" s="273">
        <v>85</v>
      </c>
      <c r="AM44" s="273">
        <v>6</v>
      </c>
      <c r="AN44" s="273">
        <v>15</v>
      </c>
      <c r="AO44" s="273">
        <v>10</v>
      </c>
      <c r="AP44" s="273">
        <v>71</v>
      </c>
      <c r="AQ44" s="273">
        <v>72</v>
      </c>
      <c r="AR44" s="273">
        <v>72</v>
      </c>
      <c r="AS44" s="273">
        <v>23</v>
      </c>
      <c r="AT44" s="273">
        <v>13</v>
      </c>
      <c r="AU44" s="273">
        <v>18</v>
      </c>
      <c r="AV44" s="273">
        <v>94</v>
      </c>
      <c r="AW44" s="273">
        <v>85</v>
      </c>
      <c r="AX44" s="273">
        <v>90</v>
      </c>
      <c r="AY44" s="273">
        <v>6</v>
      </c>
      <c r="AZ44" s="273">
        <v>12</v>
      </c>
      <c r="BA44" s="273">
        <v>9</v>
      </c>
      <c r="BB44" s="273">
        <v>71</v>
      </c>
      <c r="BC44" s="273">
        <v>73</v>
      </c>
      <c r="BD44" s="273">
        <v>72</v>
      </c>
      <c r="BE44" s="273">
        <v>24</v>
      </c>
      <c r="BF44" s="273">
        <v>15</v>
      </c>
      <c r="BG44" s="273">
        <v>20</v>
      </c>
      <c r="BH44" s="273">
        <v>94</v>
      </c>
      <c r="BI44" s="273">
        <v>88</v>
      </c>
      <c r="BJ44" s="273">
        <v>91</v>
      </c>
      <c r="BK44" s="273">
        <v>7</v>
      </c>
      <c r="BL44" s="273">
        <v>14</v>
      </c>
      <c r="BM44" s="273">
        <v>11</v>
      </c>
      <c r="BN44" s="273">
        <v>71</v>
      </c>
      <c r="BO44" s="273">
        <v>71</v>
      </c>
      <c r="BP44" s="273">
        <v>71</v>
      </c>
      <c r="BQ44" s="273">
        <v>22</v>
      </c>
      <c r="BR44" s="273">
        <v>15</v>
      </c>
      <c r="BS44" s="273">
        <v>18</v>
      </c>
      <c r="BT44" s="273">
        <v>93</v>
      </c>
      <c r="BU44" s="273">
        <v>86</v>
      </c>
      <c r="BV44" s="273">
        <v>89</v>
      </c>
      <c r="BW44" s="273">
        <v>7</v>
      </c>
      <c r="BX44" s="273">
        <v>17</v>
      </c>
      <c r="BY44" s="273">
        <v>12</v>
      </c>
      <c r="BZ44" s="273">
        <v>72</v>
      </c>
      <c r="CA44" s="273">
        <v>72</v>
      </c>
      <c r="CB44" s="273">
        <v>72</v>
      </c>
      <c r="CC44" s="273">
        <v>21</v>
      </c>
      <c r="CD44" s="273">
        <v>12</v>
      </c>
      <c r="CE44" s="273">
        <v>16</v>
      </c>
      <c r="CF44" s="273">
        <v>93</v>
      </c>
      <c r="CG44" s="273">
        <v>83</v>
      </c>
      <c r="CH44" s="273">
        <v>88</v>
      </c>
      <c r="CI44" s="273">
        <v>6</v>
      </c>
      <c r="CJ44" s="273">
        <v>14</v>
      </c>
      <c r="CK44" s="273">
        <v>10</v>
      </c>
      <c r="CL44" s="273">
        <v>73</v>
      </c>
      <c r="CM44" s="273">
        <v>74</v>
      </c>
      <c r="CN44" s="273">
        <v>74</v>
      </c>
      <c r="CO44" s="273">
        <v>20</v>
      </c>
      <c r="CP44" s="273">
        <v>12</v>
      </c>
      <c r="CQ44" s="273">
        <v>16</v>
      </c>
      <c r="CR44" s="273">
        <v>94</v>
      </c>
      <c r="CS44" s="273">
        <v>86</v>
      </c>
      <c r="CT44" s="273">
        <v>90</v>
      </c>
      <c r="CU44" s="273">
        <v>18</v>
      </c>
      <c r="CV44" s="273">
        <v>28</v>
      </c>
      <c r="CW44" s="273">
        <v>23</v>
      </c>
      <c r="CX44" s="273">
        <v>61</v>
      </c>
      <c r="CY44" s="273">
        <v>56</v>
      </c>
      <c r="CZ44" s="273">
        <v>58</v>
      </c>
      <c r="DA44" s="273">
        <v>21</v>
      </c>
      <c r="DB44" s="273">
        <v>16</v>
      </c>
      <c r="DC44" s="273">
        <v>19</v>
      </c>
      <c r="DD44" s="273">
        <v>82</v>
      </c>
      <c r="DE44" s="273">
        <v>72</v>
      </c>
      <c r="DF44" s="273">
        <v>77</v>
      </c>
      <c r="DG44" s="273">
        <v>20</v>
      </c>
      <c r="DH44" s="273">
        <v>33</v>
      </c>
      <c r="DI44" s="273">
        <v>27</v>
      </c>
      <c r="DJ44" s="273">
        <v>66</v>
      </c>
      <c r="DK44" s="273">
        <v>59</v>
      </c>
      <c r="DL44" s="273">
        <v>62</v>
      </c>
      <c r="DM44" s="273">
        <v>14</v>
      </c>
      <c r="DN44" s="273">
        <v>8</v>
      </c>
      <c r="DO44" s="273">
        <v>11</v>
      </c>
      <c r="DP44" s="273">
        <v>80</v>
      </c>
      <c r="DQ44" s="273">
        <v>67</v>
      </c>
      <c r="DR44" s="273">
        <v>73</v>
      </c>
      <c r="DS44" s="273">
        <v>17</v>
      </c>
      <c r="DT44" s="273">
        <v>24</v>
      </c>
      <c r="DU44" s="273">
        <v>21</v>
      </c>
      <c r="DV44" s="273">
        <v>68</v>
      </c>
      <c r="DW44" s="273">
        <v>59</v>
      </c>
      <c r="DX44" s="273">
        <v>64</v>
      </c>
      <c r="DY44" s="273">
        <v>15</v>
      </c>
      <c r="DZ44" s="273">
        <v>16</v>
      </c>
      <c r="EA44" s="273">
        <v>16</v>
      </c>
      <c r="EB44" s="273">
        <v>83</v>
      </c>
      <c r="EC44" s="273">
        <v>76</v>
      </c>
      <c r="ED44" s="273">
        <v>79</v>
      </c>
      <c r="EE44" s="273">
        <v>15</v>
      </c>
      <c r="EF44" s="273">
        <v>22</v>
      </c>
      <c r="EG44" s="273">
        <v>18</v>
      </c>
      <c r="EH44" s="273">
        <v>71</v>
      </c>
      <c r="EI44" s="273">
        <v>63</v>
      </c>
      <c r="EJ44" s="273">
        <v>67</v>
      </c>
      <c r="EK44" s="273">
        <v>14</v>
      </c>
      <c r="EL44" s="273">
        <v>15</v>
      </c>
      <c r="EM44" s="273">
        <v>14</v>
      </c>
      <c r="EN44" s="273">
        <v>85</v>
      </c>
      <c r="EO44" s="273">
        <v>78</v>
      </c>
      <c r="EP44" s="273">
        <v>82</v>
      </c>
      <c r="EQ44" s="273">
        <v>10</v>
      </c>
      <c r="ER44" s="273">
        <v>18</v>
      </c>
      <c r="ES44" s="273">
        <v>14</v>
      </c>
      <c r="ET44" s="273">
        <v>74</v>
      </c>
      <c r="EU44" s="273">
        <v>70</v>
      </c>
      <c r="EV44" s="273">
        <v>72</v>
      </c>
      <c r="EW44" s="273">
        <v>16</v>
      </c>
      <c r="EX44" s="273">
        <v>12</v>
      </c>
      <c r="EY44" s="273">
        <v>14</v>
      </c>
      <c r="EZ44" s="273">
        <v>90</v>
      </c>
      <c r="FA44" s="273">
        <v>82</v>
      </c>
      <c r="FB44" s="273">
        <v>86</v>
      </c>
      <c r="FC44" s="273">
        <v>11</v>
      </c>
      <c r="FD44" s="273">
        <v>18</v>
      </c>
      <c r="FE44" s="273">
        <v>14</v>
      </c>
      <c r="FF44" s="273">
        <v>74</v>
      </c>
      <c r="FG44" s="273">
        <v>67</v>
      </c>
      <c r="FH44" s="273">
        <v>71</v>
      </c>
      <c r="FI44" s="273">
        <v>15</v>
      </c>
      <c r="FJ44" s="273">
        <v>15</v>
      </c>
      <c r="FK44" s="273">
        <v>15</v>
      </c>
      <c r="FL44" s="273">
        <v>89</v>
      </c>
      <c r="FM44" s="273">
        <v>82</v>
      </c>
      <c r="FN44" s="273">
        <v>86</v>
      </c>
      <c r="FO44" s="273">
        <v>6</v>
      </c>
      <c r="FP44" s="273">
        <v>9</v>
      </c>
      <c r="FQ44" s="273">
        <v>7</v>
      </c>
      <c r="FR44" s="273">
        <v>80</v>
      </c>
      <c r="FS44" s="273">
        <v>74</v>
      </c>
      <c r="FT44" s="273">
        <v>77</v>
      </c>
      <c r="FU44" s="273">
        <v>14</v>
      </c>
      <c r="FV44" s="273">
        <v>17</v>
      </c>
      <c r="FW44" s="273">
        <v>16</v>
      </c>
      <c r="FX44" s="273">
        <v>94</v>
      </c>
      <c r="FY44" s="273">
        <v>91</v>
      </c>
      <c r="FZ44" s="273">
        <v>93</v>
      </c>
      <c r="GA44" s="273">
        <v>6</v>
      </c>
      <c r="GB44" s="273">
        <v>16</v>
      </c>
      <c r="GC44" s="273">
        <v>11</v>
      </c>
      <c r="GD44" s="273">
        <v>72</v>
      </c>
      <c r="GE44" s="273">
        <v>74</v>
      </c>
      <c r="GF44" s="273">
        <v>73</v>
      </c>
      <c r="GG44" s="273">
        <v>22</v>
      </c>
      <c r="GH44" s="273">
        <v>10</v>
      </c>
      <c r="GI44" s="273">
        <v>16</v>
      </c>
      <c r="GJ44" s="273">
        <v>94</v>
      </c>
      <c r="GK44" s="273">
        <v>84</v>
      </c>
      <c r="GL44" s="273">
        <v>89</v>
      </c>
      <c r="GM44" s="273">
        <v>7</v>
      </c>
      <c r="GN44" s="273">
        <v>16</v>
      </c>
      <c r="GO44" s="273">
        <v>12</v>
      </c>
      <c r="GP44" s="273">
        <v>74</v>
      </c>
      <c r="GQ44" s="273">
        <v>74</v>
      </c>
      <c r="GR44" s="273">
        <v>74</v>
      </c>
      <c r="GS44" s="273">
        <v>20</v>
      </c>
      <c r="GT44" s="273">
        <v>10</v>
      </c>
      <c r="GU44" s="273">
        <v>15</v>
      </c>
      <c r="GV44" s="273">
        <v>93</v>
      </c>
      <c r="GW44" s="273">
        <v>84</v>
      </c>
      <c r="GX44" s="273">
        <v>88</v>
      </c>
    </row>
    <row r="45" spans="1:206" x14ac:dyDescent="0.35">
      <c r="A45" t="s">
        <v>190</v>
      </c>
      <c r="B45" t="s">
        <v>228</v>
      </c>
      <c r="C45" s="273">
        <v>6</v>
      </c>
      <c r="D45" s="273">
        <v>12</v>
      </c>
      <c r="E45" s="273">
        <v>9</v>
      </c>
      <c r="F45" s="273">
        <v>64</v>
      </c>
      <c r="G45" s="273">
        <v>68</v>
      </c>
      <c r="H45" s="273">
        <v>66</v>
      </c>
      <c r="I45" s="273">
        <v>29</v>
      </c>
      <c r="J45" s="273">
        <v>20</v>
      </c>
      <c r="K45" s="273">
        <v>25</v>
      </c>
      <c r="L45" s="273">
        <v>94</v>
      </c>
      <c r="M45" s="273">
        <v>88</v>
      </c>
      <c r="N45" s="273">
        <v>91</v>
      </c>
      <c r="O45" s="273">
        <v>7</v>
      </c>
      <c r="P45" s="273">
        <v>12</v>
      </c>
      <c r="Q45" s="273">
        <v>10</v>
      </c>
      <c r="R45" s="273">
        <v>65</v>
      </c>
      <c r="S45" s="273">
        <v>67</v>
      </c>
      <c r="T45" s="273">
        <v>66</v>
      </c>
      <c r="U45" s="273">
        <v>28</v>
      </c>
      <c r="V45" s="273">
        <v>21</v>
      </c>
      <c r="W45" s="273">
        <v>25</v>
      </c>
      <c r="X45" s="273">
        <v>93</v>
      </c>
      <c r="Y45" s="273">
        <v>88</v>
      </c>
      <c r="Z45" s="273">
        <v>90</v>
      </c>
      <c r="AA45" s="273">
        <v>7</v>
      </c>
      <c r="AB45" s="273">
        <v>12</v>
      </c>
      <c r="AC45" s="273">
        <v>10</v>
      </c>
      <c r="AD45" s="273">
        <v>69</v>
      </c>
      <c r="AE45" s="273">
        <v>70</v>
      </c>
      <c r="AF45" s="273">
        <v>69</v>
      </c>
      <c r="AG45" s="273">
        <v>24</v>
      </c>
      <c r="AH45" s="273">
        <v>18</v>
      </c>
      <c r="AI45" s="273">
        <v>21</v>
      </c>
      <c r="AJ45" s="273">
        <v>93</v>
      </c>
      <c r="AK45" s="273">
        <v>88</v>
      </c>
      <c r="AL45" s="273">
        <v>90</v>
      </c>
      <c r="AM45" s="273">
        <v>4</v>
      </c>
      <c r="AN45" s="273">
        <v>9</v>
      </c>
      <c r="AO45" s="273">
        <v>7</v>
      </c>
      <c r="AP45" s="273">
        <v>72</v>
      </c>
      <c r="AQ45" s="273">
        <v>76</v>
      </c>
      <c r="AR45" s="273">
        <v>74</v>
      </c>
      <c r="AS45" s="273">
        <v>24</v>
      </c>
      <c r="AT45" s="273">
        <v>15</v>
      </c>
      <c r="AU45" s="273">
        <v>19</v>
      </c>
      <c r="AV45" s="273">
        <v>96</v>
      </c>
      <c r="AW45" s="273">
        <v>91</v>
      </c>
      <c r="AX45" s="273">
        <v>93</v>
      </c>
      <c r="AY45" s="273">
        <v>3</v>
      </c>
      <c r="AZ45" s="273">
        <v>6</v>
      </c>
      <c r="BA45" s="273">
        <v>5</v>
      </c>
      <c r="BB45" s="273">
        <v>72</v>
      </c>
      <c r="BC45" s="273">
        <v>76</v>
      </c>
      <c r="BD45" s="273">
        <v>74</v>
      </c>
      <c r="BE45" s="273">
        <v>25</v>
      </c>
      <c r="BF45" s="273">
        <v>17</v>
      </c>
      <c r="BG45" s="273">
        <v>21</v>
      </c>
      <c r="BH45" s="273">
        <v>97</v>
      </c>
      <c r="BI45" s="273">
        <v>94</v>
      </c>
      <c r="BJ45" s="273">
        <v>95</v>
      </c>
      <c r="BK45" s="273">
        <v>5</v>
      </c>
      <c r="BL45" s="273">
        <v>9</v>
      </c>
      <c r="BM45" s="273">
        <v>7</v>
      </c>
      <c r="BN45" s="273">
        <v>72</v>
      </c>
      <c r="BO45" s="273">
        <v>74</v>
      </c>
      <c r="BP45" s="273">
        <v>73</v>
      </c>
      <c r="BQ45" s="273">
        <v>23</v>
      </c>
      <c r="BR45" s="273">
        <v>17</v>
      </c>
      <c r="BS45" s="273">
        <v>20</v>
      </c>
      <c r="BT45" s="273">
        <v>95</v>
      </c>
      <c r="BU45" s="273">
        <v>91</v>
      </c>
      <c r="BV45" s="273">
        <v>93</v>
      </c>
      <c r="BW45" s="273">
        <v>5</v>
      </c>
      <c r="BX45" s="273">
        <v>10</v>
      </c>
      <c r="BY45" s="273">
        <v>8</v>
      </c>
      <c r="BZ45" s="273">
        <v>74</v>
      </c>
      <c r="CA45" s="273">
        <v>76</v>
      </c>
      <c r="CB45" s="273">
        <v>75</v>
      </c>
      <c r="CC45" s="273">
        <v>22</v>
      </c>
      <c r="CD45" s="273">
        <v>13</v>
      </c>
      <c r="CE45" s="273">
        <v>17</v>
      </c>
      <c r="CF45" s="273">
        <v>95</v>
      </c>
      <c r="CG45" s="273">
        <v>90</v>
      </c>
      <c r="CH45" s="273">
        <v>92</v>
      </c>
      <c r="CI45" s="273">
        <v>4</v>
      </c>
      <c r="CJ45" s="273">
        <v>8</v>
      </c>
      <c r="CK45" s="273">
        <v>6</v>
      </c>
      <c r="CL45" s="273">
        <v>75</v>
      </c>
      <c r="CM45" s="273">
        <v>78</v>
      </c>
      <c r="CN45" s="273">
        <v>76</v>
      </c>
      <c r="CO45" s="273">
        <v>21</v>
      </c>
      <c r="CP45" s="273">
        <v>13</v>
      </c>
      <c r="CQ45" s="273">
        <v>17</v>
      </c>
      <c r="CR45" s="273">
        <v>96</v>
      </c>
      <c r="CS45" s="273">
        <v>92</v>
      </c>
      <c r="CT45" s="273">
        <v>94</v>
      </c>
      <c r="CU45" s="273">
        <v>15</v>
      </c>
      <c r="CV45" s="273">
        <v>22</v>
      </c>
      <c r="CW45" s="273">
        <v>18</v>
      </c>
      <c r="CX45" s="273">
        <v>63</v>
      </c>
      <c r="CY45" s="273">
        <v>60</v>
      </c>
      <c r="CZ45" s="273">
        <v>62</v>
      </c>
      <c r="DA45" s="273">
        <v>22</v>
      </c>
      <c r="DB45" s="273">
        <v>18</v>
      </c>
      <c r="DC45" s="273">
        <v>20</v>
      </c>
      <c r="DD45" s="273">
        <v>85</v>
      </c>
      <c r="DE45" s="273">
        <v>78</v>
      </c>
      <c r="DF45" s="273">
        <v>82</v>
      </c>
      <c r="DG45" s="273">
        <v>17</v>
      </c>
      <c r="DH45" s="273">
        <v>27</v>
      </c>
      <c r="DI45" s="273">
        <v>22</v>
      </c>
      <c r="DJ45" s="273">
        <v>68</v>
      </c>
      <c r="DK45" s="273">
        <v>64</v>
      </c>
      <c r="DL45" s="273">
        <v>66</v>
      </c>
      <c r="DM45" s="273">
        <v>15</v>
      </c>
      <c r="DN45" s="273">
        <v>9</v>
      </c>
      <c r="DO45" s="273">
        <v>12</v>
      </c>
      <c r="DP45" s="273">
        <v>83</v>
      </c>
      <c r="DQ45" s="273">
        <v>73</v>
      </c>
      <c r="DR45" s="273">
        <v>78</v>
      </c>
      <c r="DS45" s="273">
        <v>14</v>
      </c>
      <c r="DT45" s="273">
        <v>19</v>
      </c>
      <c r="DU45" s="273">
        <v>16</v>
      </c>
      <c r="DV45" s="273">
        <v>70</v>
      </c>
      <c r="DW45" s="273">
        <v>63</v>
      </c>
      <c r="DX45" s="273">
        <v>67</v>
      </c>
      <c r="DY45" s="273">
        <v>15</v>
      </c>
      <c r="DZ45" s="273">
        <v>18</v>
      </c>
      <c r="EA45" s="273">
        <v>17</v>
      </c>
      <c r="EB45" s="273">
        <v>86</v>
      </c>
      <c r="EC45" s="273">
        <v>81</v>
      </c>
      <c r="ED45" s="273">
        <v>84</v>
      </c>
      <c r="EE45" s="273">
        <v>12</v>
      </c>
      <c r="EF45" s="273">
        <v>16</v>
      </c>
      <c r="EG45" s="273">
        <v>14</v>
      </c>
      <c r="EH45" s="273">
        <v>73</v>
      </c>
      <c r="EI45" s="273">
        <v>67</v>
      </c>
      <c r="EJ45" s="273">
        <v>70</v>
      </c>
      <c r="EK45" s="273">
        <v>15</v>
      </c>
      <c r="EL45" s="273">
        <v>16</v>
      </c>
      <c r="EM45" s="273">
        <v>16</v>
      </c>
      <c r="EN45" s="273">
        <v>88</v>
      </c>
      <c r="EO45" s="273">
        <v>84</v>
      </c>
      <c r="EP45" s="273">
        <v>86</v>
      </c>
      <c r="EQ45" s="273">
        <v>7</v>
      </c>
      <c r="ER45" s="273">
        <v>12</v>
      </c>
      <c r="ES45" s="273">
        <v>10</v>
      </c>
      <c r="ET45" s="273">
        <v>76</v>
      </c>
      <c r="EU45" s="273">
        <v>75</v>
      </c>
      <c r="EV45" s="273">
        <v>75</v>
      </c>
      <c r="EW45" s="273">
        <v>16</v>
      </c>
      <c r="EX45" s="273">
        <v>13</v>
      </c>
      <c r="EY45" s="273">
        <v>15</v>
      </c>
      <c r="EZ45" s="273">
        <v>93</v>
      </c>
      <c r="FA45" s="273">
        <v>88</v>
      </c>
      <c r="FB45" s="273">
        <v>90</v>
      </c>
      <c r="FC45" s="273">
        <v>8</v>
      </c>
      <c r="FD45" s="273">
        <v>12</v>
      </c>
      <c r="FE45" s="273">
        <v>10</v>
      </c>
      <c r="FF45" s="273">
        <v>76</v>
      </c>
      <c r="FG45" s="273">
        <v>71</v>
      </c>
      <c r="FH45" s="273">
        <v>74</v>
      </c>
      <c r="FI45" s="273">
        <v>16</v>
      </c>
      <c r="FJ45" s="273">
        <v>17</v>
      </c>
      <c r="FK45" s="273">
        <v>16</v>
      </c>
      <c r="FL45" s="273">
        <v>92</v>
      </c>
      <c r="FM45" s="273">
        <v>88</v>
      </c>
      <c r="FN45" s="273">
        <v>90</v>
      </c>
      <c r="FO45" s="273">
        <v>4</v>
      </c>
      <c r="FP45" s="273">
        <v>5</v>
      </c>
      <c r="FQ45" s="273">
        <v>4</v>
      </c>
      <c r="FR45" s="273">
        <v>81</v>
      </c>
      <c r="FS45" s="273">
        <v>76</v>
      </c>
      <c r="FT45" s="273">
        <v>79</v>
      </c>
      <c r="FU45" s="273">
        <v>15</v>
      </c>
      <c r="FV45" s="273">
        <v>19</v>
      </c>
      <c r="FW45" s="273">
        <v>17</v>
      </c>
      <c r="FX45" s="273">
        <v>96</v>
      </c>
      <c r="FY45" s="273">
        <v>95</v>
      </c>
      <c r="FZ45" s="273">
        <v>96</v>
      </c>
      <c r="GA45" s="273">
        <v>4</v>
      </c>
      <c r="GB45" s="273">
        <v>11</v>
      </c>
      <c r="GC45" s="273">
        <v>7</v>
      </c>
      <c r="GD45" s="273">
        <v>74</v>
      </c>
      <c r="GE45" s="273">
        <v>78</v>
      </c>
      <c r="GF45" s="273">
        <v>76</v>
      </c>
      <c r="GG45" s="273">
        <v>23</v>
      </c>
      <c r="GH45" s="273">
        <v>11</v>
      </c>
      <c r="GI45" s="273">
        <v>17</v>
      </c>
      <c r="GJ45" s="273">
        <v>96</v>
      </c>
      <c r="GK45" s="273">
        <v>89</v>
      </c>
      <c r="GL45" s="273">
        <v>93</v>
      </c>
      <c r="GM45" s="273">
        <v>4</v>
      </c>
      <c r="GN45" s="273">
        <v>11</v>
      </c>
      <c r="GO45" s="273">
        <v>8</v>
      </c>
      <c r="GP45" s="273">
        <v>75</v>
      </c>
      <c r="GQ45" s="273">
        <v>78</v>
      </c>
      <c r="GR45" s="273">
        <v>77</v>
      </c>
      <c r="GS45" s="273">
        <v>21</v>
      </c>
      <c r="GT45" s="273">
        <v>11</v>
      </c>
      <c r="GU45" s="273">
        <v>16</v>
      </c>
      <c r="GV45" s="273">
        <v>96</v>
      </c>
      <c r="GW45" s="273">
        <v>89</v>
      </c>
      <c r="GX45" s="273">
        <v>92</v>
      </c>
    </row>
    <row r="46" spans="1:206" x14ac:dyDescent="0.35">
      <c r="B46" t="s">
        <v>1551</v>
      </c>
      <c r="C46" s="273">
        <v>44</v>
      </c>
      <c r="D46" s="273">
        <v>52</v>
      </c>
      <c r="E46" s="273">
        <v>50</v>
      </c>
      <c r="F46" s="273">
        <v>50</v>
      </c>
      <c r="G46" s="273">
        <v>44</v>
      </c>
      <c r="H46" s="273">
        <v>46</v>
      </c>
      <c r="I46" s="273">
        <v>7</v>
      </c>
      <c r="J46" s="273">
        <v>4</v>
      </c>
      <c r="K46" s="273">
        <v>5</v>
      </c>
      <c r="L46" s="273">
        <v>56</v>
      </c>
      <c r="M46" s="273">
        <v>48</v>
      </c>
      <c r="N46" s="273">
        <v>50</v>
      </c>
      <c r="O46" s="273">
        <v>46</v>
      </c>
      <c r="P46" s="273">
        <v>52</v>
      </c>
      <c r="Q46" s="273">
        <v>50</v>
      </c>
      <c r="R46" s="273">
        <v>48</v>
      </c>
      <c r="S46" s="273">
        <v>44</v>
      </c>
      <c r="T46" s="273">
        <v>45</v>
      </c>
      <c r="U46" s="273">
        <v>6</v>
      </c>
      <c r="V46" s="273">
        <v>5</v>
      </c>
      <c r="W46" s="273">
        <v>5</v>
      </c>
      <c r="X46" s="273">
        <v>54</v>
      </c>
      <c r="Y46" s="273">
        <v>48</v>
      </c>
      <c r="Z46" s="273">
        <v>50</v>
      </c>
      <c r="AA46" s="273">
        <v>50</v>
      </c>
      <c r="AB46" s="273">
        <v>55</v>
      </c>
      <c r="AC46" s="273">
        <v>54</v>
      </c>
      <c r="AD46" s="273">
        <v>46</v>
      </c>
      <c r="AE46" s="273">
        <v>41</v>
      </c>
      <c r="AF46" s="273">
        <v>43</v>
      </c>
      <c r="AG46" s="273">
        <v>4</v>
      </c>
      <c r="AH46" s="273">
        <v>3</v>
      </c>
      <c r="AI46" s="273">
        <v>4</v>
      </c>
      <c r="AJ46" s="273">
        <v>50</v>
      </c>
      <c r="AK46" s="273">
        <v>45</v>
      </c>
      <c r="AL46" s="273">
        <v>46</v>
      </c>
      <c r="AM46" s="273">
        <v>32</v>
      </c>
      <c r="AN46" s="273">
        <v>43</v>
      </c>
      <c r="AO46" s="273">
        <v>40</v>
      </c>
      <c r="AP46" s="273">
        <v>62</v>
      </c>
      <c r="AQ46" s="273">
        <v>54</v>
      </c>
      <c r="AR46" s="273">
        <v>56</v>
      </c>
      <c r="AS46" s="273">
        <v>6</v>
      </c>
      <c r="AT46" s="273">
        <v>3</v>
      </c>
      <c r="AU46" s="273">
        <v>4</v>
      </c>
      <c r="AV46" s="273">
        <v>68</v>
      </c>
      <c r="AW46" s="273">
        <v>57</v>
      </c>
      <c r="AX46" s="273">
        <v>60</v>
      </c>
      <c r="AY46" s="273">
        <v>32</v>
      </c>
      <c r="AZ46" s="273">
        <v>39</v>
      </c>
      <c r="BA46" s="273">
        <v>37</v>
      </c>
      <c r="BB46" s="273">
        <v>63</v>
      </c>
      <c r="BC46" s="273">
        <v>57</v>
      </c>
      <c r="BD46" s="273">
        <v>59</v>
      </c>
      <c r="BE46" s="273">
        <v>6</v>
      </c>
      <c r="BF46" s="273">
        <v>4</v>
      </c>
      <c r="BG46" s="273">
        <v>4</v>
      </c>
      <c r="BH46" s="273">
        <v>68</v>
      </c>
      <c r="BI46" s="273">
        <v>61</v>
      </c>
      <c r="BJ46" s="273">
        <v>63</v>
      </c>
      <c r="BK46" s="273">
        <v>37</v>
      </c>
      <c r="BL46" s="273">
        <v>44</v>
      </c>
      <c r="BM46" s="273">
        <v>42</v>
      </c>
      <c r="BN46" s="273">
        <v>57</v>
      </c>
      <c r="BO46" s="273">
        <v>53</v>
      </c>
      <c r="BP46" s="273">
        <v>54</v>
      </c>
      <c r="BQ46" s="273">
        <v>5</v>
      </c>
      <c r="BR46" s="273">
        <v>3</v>
      </c>
      <c r="BS46" s="273">
        <v>4</v>
      </c>
      <c r="BT46" s="273">
        <v>63</v>
      </c>
      <c r="BU46" s="273">
        <v>56</v>
      </c>
      <c r="BV46" s="273">
        <v>58</v>
      </c>
      <c r="BW46" s="273">
        <v>39</v>
      </c>
      <c r="BX46" s="273">
        <v>51</v>
      </c>
      <c r="BY46" s="273">
        <v>48</v>
      </c>
      <c r="BZ46" s="273">
        <v>56</v>
      </c>
      <c r="CA46" s="273">
        <v>46</v>
      </c>
      <c r="CB46" s="273">
        <v>49</v>
      </c>
      <c r="CC46" s="273">
        <v>5</v>
      </c>
      <c r="CD46" s="273">
        <v>2</v>
      </c>
      <c r="CE46" s="273">
        <v>3</v>
      </c>
      <c r="CF46" s="273">
        <v>61</v>
      </c>
      <c r="CG46" s="273">
        <v>49</v>
      </c>
      <c r="CH46" s="273">
        <v>52</v>
      </c>
      <c r="CI46" s="273">
        <v>35</v>
      </c>
      <c r="CJ46" s="273">
        <v>46</v>
      </c>
      <c r="CK46" s="273">
        <v>43</v>
      </c>
      <c r="CL46" s="273">
        <v>60</v>
      </c>
      <c r="CM46" s="273">
        <v>51</v>
      </c>
      <c r="CN46" s="273">
        <v>54</v>
      </c>
      <c r="CO46" s="273">
        <v>5</v>
      </c>
      <c r="CP46" s="273">
        <v>2</v>
      </c>
      <c r="CQ46" s="273">
        <v>3</v>
      </c>
      <c r="CR46" s="273">
        <v>65</v>
      </c>
      <c r="CS46" s="273">
        <v>54</v>
      </c>
      <c r="CT46" s="273">
        <v>57</v>
      </c>
      <c r="CU46" s="273">
        <v>58</v>
      </c>
      <c r="CV46" s="273">
        <v>62</v>
      </c>
      <c r="CW46" s="273">
        <v>61</v>
      </c>
      <c r="CX46" s="273">
        <v>37</v>
      </c>
      <c r="CY46" s="273">
        <v>32</v>
      </c>
      <c r="CZ46" s="273">
        <v>34</v>
      </c>
      <c r="DA46" s="273">
        <v>5</v>
      </c>
      <c r="DB46" s="273">
        <v>6</v>
      </c>
      <c r="DC46" s="273">
        <v>6</v>
      </c>
      <c r="DD46" s="273">
        <v>42</v>
      </c>
      <c r="DE46" s="273">
        <v>38</v>
      </c>
      <c r="DF46" s="273">
        <v>39</v>
      </c>
      <c r="DG46" s="273">
        <v>62</v>
      </c>
      <c r="DH46" s="273">
        <v>69</v>
      </c>
      <c r="DI46" s="273">
        <v>67</v>
      </c>
      <c r="DJ46" s="273">
        <v>35</v>
      </c>
      <c r="DK46" s="273">
        <v>29</v>
      </c>
      <c r="DL46" s="273">
        <v>31</v>
      </c>
      <c r="DM46" s="273">
        <v>3</v>
      </c>
      <c r="DN46" s="273">
        <v>2</v>
      </c>
      <c r="DO46" s="273">
        <v>2</v>
      </c>
      <c r="DP46" s="273">
        <v>38</v>
      </c>
      <c r="DQ46" s="273">
        <v>31</v>
      </c>
      <c r="DR46" s="273">
        <v>33</v>
      </c>
      <c r="DS46" s="273">
        <v>55</v>
      </c>
      <c r="DT46" s="273">
        <v>55</v>
      </c>
      <c r="DU46" s="273">
        <v>55</v>
      </c>
      <c r="DV46" s="273">
        <v>41</v>
      </c>
      <c r="DW46" s="273">
        <v>39</v>
      </c>
      <c r="DX46" s="273">
        <v>40</v>
      </c>
      <c r="DY46" s="273">
        <v>4</v>
      </c>
      <c r="DZ46" s="273">
        <v>6</v>
      </c>
      <c r="EA46" s="273">
        <v>5</v>
      </c>
      <c r="EB46" s="273">
        <v>45</v>
      </c>
      <c r="EC46" s="273">
        <v>45</v>
      </c>
      <c r="ED46" s="273">
        <v>45</v>
      </c>
      <c r="EE46" s="273">
        <v>53</v>
      </c>
      <c r="EF46" s="273">
        <v>54</v>
      </c>
      <c r="EG46" s="273">
        <v>54</v>
      </c>
      <c r="EH46" s="273">
        <v>43</v>
      </c>
      <c r="EI46" s="273">
        <v>41</v>
      </c>
      <c r="EJ46" s="273">
        <v>42</v>
      </c>
      <c r="EK46" s="273">
        <v>3</v>
      </c>
      <c r="EL46" s="273">
        <v>4</v>
      </c>
      <c r="EM46" s="273">
        <v>4</v>
      </c>
      <c r="EN46" s="273">
        <v>47</v>
      </c>
      <c r="EO46" s="273">
        <v>46</v>
      </c>
      <c r="EP46" s="273">
        <v>46</v>
      </c>
      <c r="EQ46" s="273">
        <v>45</v>
      </c>
      <c r="ER46" s="273">
        <v>52</v>
      </c>
      <c r="ES46" s="273">
        <v>50</v>
      </c>
      <c r="ET46" s="273">
        <v>51</v>
      </c>
      <c r="EU46" s="273">
        <v>45</v>
      </c>
      <c r="EV46" s="273">
        <v>47</v>
      </c>
      <c r="EW46" s="273">
        <v>3</v>
      </c>
      <c r="EX46" s="273">
        <v>3</v>
      </c>
      <c r="EY46" s="273">
        <v>3</v>
      </c>
      <c r="EZ46" s="273">
        <v>55</v>
      </c>
      <c r="FA46" s="273">
        <v>48</v>
      </c>
      <c r="FB46" s="273">
        <v>50</v>
      </c>
      <c r="FC46" s="273">
        <v>46</v>
      </c>
      <c r="FD46" s="273">
        <v>50</v>
      </c>
      <c r="FE46" s="273">
        <v>49</v>
      </c>
      <c r="FF46" s="273">
        <v>50</v>
      </c>
      <c r="FG46" s="273">
        <v>46</v>
      </c>
      <c r="FH46" s="273">
        <v>47</v>
      </c>
      <c r="FI46" s="273">
        <v>3</v>
      </c>
      <c r="FJ46" s="273">
        <v>4</v>
      </c>
      <c r="FK46" s="273">
        <v>4</v>
      </c>
      <c r="FL46" s="273">
        <v>54</v>
      </c>
      <c r="FM46" s="273">
        <v>50</v>
      </c>
      <c r="FN46" s="273">
        <v>51</v>
      </c>
      <c r="FO46" s="273">
        <v>28</v>
      </c>
      <c r="FP46" s="273">
        <v>26</v>
      </c>
      <c r="FQ46" s="273">
        <v>27</v>
      </c>
      <c r="FR46" s="273">
        <v>68</v>
      </c>
      <c r="FS46" s="273">
        <v>66</v>
      </c>
      <c r="FT46" s="273">
        <v>67</v>
      </c>
      <c r="FU46" s="273">
        <v>5</v>
      </c>
      <c r="FV46" s="273">
        <v>8</v>
      </c>
      <c r="FW46" s="273">
        <v>7</v>
      </c>
      <c r="FX46" s="273">
        <v>72</v>
      </c>
      <c r="FY46" s="273">
        <v>74</v>
      </c>
      <c r="FZ46" s="273">
        <v>73</v>
      </c>
      <c r="GA46" s="273">
        <v>30</v>
      </c>
      <c r="GB46" s="273">
        <v>45</v>
      </c>
      <c r="GC46" s="273">
        <v>41</v>
      </c>
      <c r="GD46" s="273">
        <v>63</v>
      </c>
      <c r="GE46" s="273">
        <v>52</v>
      </c>
      <c r="GF46" s="273">
        <v>55</v>
      </c>
      <c r="GG46" s="273">
        <v>7</v>
      </c>
      <c r="GH46" s="273">
        <v>3</v>
      </c>
      <c r="GI46" s="273">
        <v>4</v>
      </c>
      <c r="GJ46" s="273">
        <v>70</v>
      </c>
      <c r="GK46" s="273">
        <v>55</v>
      </c>
      <c r="GL46" s="273">
        <v>59</v>
      </c>
      <c r="GM46" s="273">
        <v>33</v>
      </c>
      <c r="GN46" s="273">
        <v>46</v>
      </c>
      <c r="GO46" s="273">
        <v>42</v>
      </c>
      <c r="GP46" s="273">
        <v>62</v>
      </c>
      <c r="GQ46" s="273">
        <v>51</v>
      </c>
      <c r="GR46" s="273">
        <v>54</v>
      </c>
      <c r="GS46" s="273">
        <v>5</v>
      </c>
      <c r="GT46" s="273">
        <v>3</v>
      </c>
      <c r="GU46" s="273">
        <v>3</v>
      </c>
      <c r="GV46" s="273">
        <v>67</v>
      </c>
      <c r="GW46" s="273">
        <v>54</v>
      </c>
      <c r="GX46" s="273">
        <v>58</v>
      </c>
    </row>
    <row r="47" spans="1:206" x14ac:dyDescent="0.35">
      <c r="B47" t="s">
        <v>1562</v>
      </c>
      <c r="C47" s="320" t="s">
        <v>191</v>
      </c>
      <c r="D47" s="320" t="s">
        <v>191</v>
      </c>
      <c r="E47" s="320" t="s">
        <v>191</v>
      </c>
      <c r="F47" s="320" t="s">
        <v>191</v>
      </c>
      <c r="G47" s="320" t="s">
        <v>191</v>
      </c>
      <c r="H47" s="320" t="s">
        <v>191</v>
      </c>
      <c r="I47" s="320" t="s">
        <v>191</v>
      </c>
      <c r="J47" s="320" t="s">
        <v>191</v>
      </c>
      <c r="K47" s="320" t="s">
        <v>191</v>
      </c>
      <c r="L47" s="320" t="s">
        <v>191</v>
      </c>
      <c r="M47" s="320" t="s">
        <v>191</v>
      </c>
      <c r="N47" s="320" t="s">
        <v>191</v>
      </c>
      <c r="O47" s="320" t="s">
        <v>191</v>
      </c>
      <c r="P47" s="320" t="s">
        <v>191</v>
      </c>
      <c r="Q47" s="320" t="s">
        <v>191</v>
      </c>
      <c r="R47" s="320" t="s">
        <v>191</v>
      </c>
      <c r="S47" s="320" t="s">
        <v>191</v>
      </c>
      <c r="T47" s="320" t="s">
        <v>191</v>
      </c>
      <c r="U47" s="320" t="s">
        <v>191</v>
      </c>
      <c r="V47" s="320" t="s">
        <v>191</v>
      </c>
      <c r="W47" s="320" t="s">
        <v>191</v>
      </c>
      <c r="X47" s="320" t="s">
        <v>191</v>
      </c>
      <c r="Y47" s="320" t="s">
        <v>191</v>
      </c>
      <c r="Z47" s="320" t="s">
        <v>191</v>
      </c>
      <c r="AA47" s="320" t="s">
        <v>191</v>
      </c>
      <c r="AB47" s="320" t="s">
        <v>191</v>
      </c>
      <c r="AC47" s="320" t="s">
        <v>191</v>
      </c>
      <c r="AD47" s="320" t="s">
        <v>191</v>
      </c>
      <c r="AE47" s="320" t="s">
        <v>191</v>
      </c>
      <c r="AF47" s="320" t="s">
        <v>191</v>
      </c>
      <c r="AG47" s="320" t="s">
        <v>191</v>
      </c>
      <c r="AH47" s="320" t="s">
        <v>191</v>
      </c>
      <c r="AI47" s="320" t="s">
        <v>191</v>
      </c>
      <c r="AJ47" s="320" t="s">
        <v>191</v>
      </c>
      <c r="AK47" s="320" t="s">
        <v>191</v>
      </c>
      <c r="AL47" s="320" t="s">
        <v>191</v>
      </c>
      <c r="AM47" s="320" t="s">
        <v>191</v>
      </c>
      <c r="AN47" s="320" t="s">
        <v>191</v>
      </c>
      <c r="AO47" s="320" t="s">
        <v>191</v>
      </c>
      <c r="AP47" s="320" t="s">
        <v>191</v>
      </c>
      <c r="AQ47" s="320" t="s">
        <v>191</v>
      </c>
      <c r="AR47" s="320" t="s">
        <v>191</v>
      </c>
      <c r="AS47" s="320" t="s">
        <v>191</v>
      </c>
      <c r="AT47" s="320" t="s">
        <v>191</v>
      </c>
      <c r="AU47" s="320" t="s">
        <v>191</v>
      </c>
      <c r="AV47" s="320" t="s">
        <v>191</v>
      </c>
      <c r="AW47" s="320" t="s">
        <v>191</v>
      </c>
      <c r="AX47" s="320" t="s">
        <v>191</v>
      </c>
      <c r="AY47" s="320" t="s">
        <v>191</v>
      </c>
      <c r="AZ47" s="320" t="s">
        <v>191</v>
      </c>
      <c r="BA47" s="320" t="s">
        <v>191</v>
      </c>
      <c r="BB47" s="320" t="s">
        <v>191</v>
      </c>
      <c r="BC47" s="320" t="s">
        <v>191</v>
      </c>
      <c r="BD47" s="320" t="s">
        <v>191</v>
      </c>
      <c r="BE47" s="320" t="s">
        <v>191</v>
      </c>
      <c r="BF47" s="320" t="s">
        <v>191</v>
      </c>
      <c r="BG47" s="320" t="s">
        <v>191</v>
      </c>
      <c r="BH47" s="320" t="s">
        <v>191</v>
      </c>
      <c r="BI47" s="320" t="s">
        <v>191</v>
      </c>
      <c r="BJ47" s="320" t="s">
        <v>191</v>
      </c>
      <c r="BK47" s="320" t="s">
        <v>191</v>
      </c>
      <c r="BL47" s="320" t="s">
        <v>191</v>
      </c>
      <c r="BM47" s="320" t="s">
        <v>191</v>
      </c>
      <c r="BN47" s="320" t="s">
        <v>191</v>
      </c>
      <c r="BO47" s="320" t="s">
        <v>191</v>
      </c>
      <c r="BP47" s="320" t="s">
        <v>191</v>
      </c>
      <c r="BQ47" s="320" t="s">
        <v>191</v>
      </c>
      <c r="BR47" s="320" t="s">
        <v>191</v>
      </c>
      <c r="BS47" s="320" t="s">
        <v>191</v>
      </c>
      <c r="BT47" s="320" t="s">
        <v>191</v>
      </c>
      <c r="BU47" s="320" t="s">
        <v>191</v>
      </c>
      <c r="BV47" s="320" t="s">
        <v>191</v>
      </c>
      <c r="BW47" s="320" t="s">
        <v>191</v>
      </c>
      <c r="BX47" s="320" t="s">
        <v>191</v>
      </c>
      <c r="BY47" s="320" t="s">
        <v>191</v>
      </c>
      <c r="BZ47" s="320" t="s">
        <v>191</v>
      </c>
      <c r="CA47" s="320" t="s">
        <v>191</v>
      </c>
      <c r="CB47" s="320" t="s">
        <v>191</v>
      </c>
      <c r="CC47" s="320" t="s">
        <v>191</v>
      </c>
      <c r="CD47" s="320" t="s">
        <v>191</v>
      </c>
      <c r="CE47" s="320" t="s">
        <v>191</v>
      </c>
      <c r="CF47" s="320" t="s">
        <v>191</v>
      </c>
      <c r="CG47" s="320" t="s">
        <v>191</v>
      </c>
      <c r="CH47" s="320" t="s">
        <v>191</v>
      </c>
      <c r="CI47" s="320" t="s">
        <v>191</v>
      </c>
      <c r="CJ47" s="320" t="s">
        <v>191</v>
      </c>
      <c r="CK47" s="320" t="s">
        <v>191</v>
      </c>
      <c r="CL47" s="320" t="s">
        <v>191</v>
      </c>
      <c r="CM47" s="320" t="s">
        <v>191</v>
      </c>
      <c r="CN47" s="320" t="s">
        <v>191</v>
      </c>
      <c r="CO47" s="320" t="s">
        <v>191</v>
      </c>
      <c r="CP47" s="320" t="s">
        <v>191</v>
      </c>
      <c r="CQ47" s="320" t="s">
        <v>191</v>
      </c>
      <c r="CR47" s="320" t="s">
        <v>191</v>
      </c>
      <c r="CS47" s="320" t="s">
        <v>191</v>
      </c>
      <c r="CT47" s="320" t="s">
        <v>191</v>
      </c>
      <c r="CU47" s="320" t="s">
        <v>191</v>
      </c>
      <c r="CV47" s="320" t="s">
        <v>191</v>
      </c>
      <c r="CW47" s="320" t="s">
        <v>191</v>
      </c>
      <c r="CX47" s="320" t="s">
        <v>191</v>
      </c>
      <c r="CY47" s="320" t="s">
        <v>191</v>
      </c>
      <c r="CZ47" s="320" t="s">
        <v>191</v>
      </c>
      <c r="DA47" s="320" t="s">
        <v>191</v>
      </c>
      <c r="DB47" s="320" t="s">
        <v>191</v>
      </c>
      <c r="DC47" s="320" t="s">
        <v>191</v>
      </c>
      <c r="DD47" s="320" t="s">
        <v>191</v>
      </c>
      <c r="DE47" s="320" t="s">
        <v>191</v>
      </c>
      <c r="DF47" s="320" t="s">
        <v>191</v>
      </c>
      <c r="DG47" s="320" t="s">
        <v>191</v>
      </c>
      <c r="DH47" s="320" t="s">
        <v>191</v>
      </c>
      <c r="DI47" s="320" t="s">
        <v>191</v>
      </c>
      <c r="DJ47" s="320" t="s">
        <v>191</v>
      </c>
      <c r="DK47" s="320" t="s">
        <v>191</v>
      </c>
      <c r="DL47" s="320" t="s">
        <v>191</v>
      </c>
      <c r="DM47" s="320" t="s">
        <v>191</v>
      </c>
      <c r="DN47" s="320" t="s">
        <v>191</v>
      </c>
      <c r="DO47" s="320" t="s">
        <v>191</v>
      </c>
      <c r="DP47" s="320" t="s">
        <v>191</v>
      </c>
      <c r="DQ47" s="320" t="s">
        <v>191</v>
      </c>
      <c r="DR47" s="320" t="s">
        <v>191</v>
      </c>
      <c r="DS47" s="320" t="s">
        <v>191</v>
      </c>
      <c r="DT47" s="320" t="s">
        <v>191</v>
      </c>
      <c r="DU47" s="320" t="s">
        <v>191</v>
      </c>
      <c r="DV47" s="320" t="s">
        <v>191</v>
      </c>
      <c r="DW47" s="320" t="s">
        <v>191</v>
      </c>
      <c r="DX47" s="320" t="s">
        <v>191</v>
      </c>
      <c r="DY47" s="320" t="s">
        <v>191</v>
      </c>
      <c r="DZ47" s="320" t="s">
        <v>191</v>
      </c>
      <c r="EA47" s="320" t="s">
        <v>191</v>
      </c>
      <c r="EB47" s="320" t="s">
        <v>191</v>
      </c>
      <c r="EC47" s="320" t="s">
        <v>191</v>
      </c>
      <c r="ED47" s="320" t="s">
        <v>191</v>
      </c>
      <c r="EE47" s="320" t="s">
        <v>191</v>
      </c>
      <c r="EF47" s="320" t="s">
        <v>191</v>
      </c>
      <c r="EG47" s="320" t="s">
        <v>191</v>
      </c>
      <c r="EH47" s="320" t="s">
        <v>191</v>
      </c>
      <c r="EI47" s="320" t="s">
        <v>191</v>
      </c>
      <c r="EJ47" s="320" t="s">
        <v>191</v>
      </c>
      <c r="EK47" s="320" t="s">
        <v>191</v>
      </c>
      <c r="EL47" s="320" t="s">
        <v>191</v>
      </c>
      <c r="EM47" s="320" t="s">
        <v>191</v>
      </c>
      <c r="EN47" s="320" t="s">
        <v>191</v>
      </c>
      <c r="EO47" s="320" t="s">
        <v>191</v>
      </c>
      <c r="EP47" s="320" t="s">
        <v>191</v>
      </c>
      <c r="EQ47" s="320" t="s">
        <v>191</v>
      </c>
      <c r="ER47" s="320" t="s">
        <v>191</v>
      </c>
      <c r="ES47" s="320" t="s">
        <v>191</v>
      </c>
      <c r="ET47" s="320" t="s">
        <v>191</v>
      </c>
      <c r="EU47" s="320" t="s">
        <v>191</v>
      </c>
      <c r="EV47" s="320" t="s">
        <v>191</v>
      </c>
      <c r="EW47" s="320" t="s">
        <v>191</v>
      </c>
      <c r="EX47" s="320" t="s">
        <v>191</v>
      </c>
      <c r="EY47" s="320" t="s">
        <v>191</v>
      </c>
      <c r="EZ47" s="320" t="s">
        <v>191</v>
      </c>
      <c r="FA47" s="320" t="s">
        <v>191</v>
      </c>
      <c r="FB47" s="320" t="s">
        <v>191</v>
      </c>
      <c r="FC47" s="320" t="s">
        <v>191</v>
      </c>
      <c r="FD47" s="320" t="s">
        <v>191</v>
      </c>
      <c r="FE47" s="320" t="s">
        <v>191</v>
      </c>
      <c r="FF47" s="320" t="s">
        <v>191</v>
      </c>
      <c r="FG47" s="320" t="s">
        <v>191</v>
      </c>
      <c r="FH47" s="320" t="s">
        <v>191</v>
      </c>
      <c r="FI47" s="320" t="s">
        <v>191</v>
      </c>
      <c r="FJ47" s="320" t="s">
        <v>191</v>
      </c>
      <c r="FK47" s="320" t="s">
        <v>191</v>
      </c>
      <c r="FL47" s="320" t="s">
        <v>191</v>
      </c>
      <c r="FM47" s="320" t="s">
        <v>191</v>
      </c>
      <c r="FN47" s="320" t="s">
        <v>191</v>
      </c>
      <c r="FO47" s="320" t="s">
        <v>191</v>
      </c>
      <c r="FP47" s="320" t="s">
        <v>191</v>
      </c>
      <c r="FQ47" s="320" t="s">
        <v>191</v>
      </c>
      <c r="FR47" s="320" t="s">
        <v>191</v>
      </c>
      <c r="FS47" s="320" t="s">
        <v>191</v>
      </c>
      <c r="FT47" s="320" t="s">
        <v>191</v>
      </c>
      <c r="FU47" s="320" t="s">
        <v>191</v>
      </c>
      <c r="FV47" s="320" t="s">
        <v>191</v>
      </c>
      <c r="FW47" s="320" t="s">
        <v>191</v>
      </c>
      <c r="FX47" s="320" t="s">
        <v>191</v>
      </c>
      <c r="FY47" s="320" t="s">
        <v>191</v>
      </c>
      <c r="FZ47" s="320" t="s">
        <v>191</v>
      </c>
      <c r="GA47" s="320" t="s">
        <v>191</v>
      </c>
      <c r="GB47" s="320" t="s">
        <v>191</v>
      </c>
      <c r="GC47" s="320" t="s">
        <v>191</v>
      </c>
      <c r="GD47" s="320" t="s">
        <v>191</v>
      </c>
      <c r="GE47" s="320" t="s">
        <v>191</v>
      </c>
      <c r="GF47" s="320" t="s">
        <v>191</v>
      </c>
      <c r="GG47" s="320" t="s">
        <v>191</v>
      </c>
      <c r="GH47" s="320" t="s">
        <v>191</v>
      </c>
      <c r="GI47" s="320" t="s">
        <v>191</v>
      </c>
      <c r="GJ47" s="320" t="s">
        <v>191</v>
      </c>
      <c r="GK47" s="320" t="s">
        <v>191</v>
      </c>
      <c r="GL47" s="320" t="s">
        <v>191</v>
      </c>
      <c r="GM47" s="320" t="s">
        <v>191</v>
      </c>
      <c r="GN47" s="320" t="s">
        <v>191</v>
      </c>
      <c r="GO47" s="320" t="s">
        <v>191</v>
      </c>
      <c r="GP47" s="320" t="s">
        <v>191</v>
      </c>
      <c r="GQ47" s="320" t="s">
        <v>191</v>
      </c>
      <c r="GR47" s="320" t="s">
        <v>191</v>
      </c>
      <c r="GS47" s="320" t="s">
        <v>191</v>
      </c>
      <c r="GT47" s="320" t="s">
        <v>191</v>
      </c>
      <c r="GU47" s="320" t="s">
        <v>191</v>
      </c>
      <c r="GV47" s="320" t="s">
        <v>191</v>
      </c>
      <c r="GW47" s="320" t="s">
        <v>191</v>
      </c>
      <c r="GX47" s="320" t="s">
        <v>191</v>
      </c>
    </row>
    <row r="48" spans="1:206" x14ac:dyDescent="0.35">
      <c r="B48" t="s">
        <v>503</v>
      </c>
      <c r="C48" s="320" t="s">
        <v>191</v>
      </c>
      <c r="D48" s="320" t="s">
        <v>191</v>
      </c>
      <c r="E48" s="320" t="s">
        <v>191</v>
      </c>
      <c r="F48" s="320" t="s">
        <v>191</v>
      </c>
      <c r="G48" s="320" t="s">
        <v>191</v>
      </c>
      <c r="H48" s="320" t="s">
        <v>191</v>
      </c>
      <c r="I48" s="320" t="s">
        <v>191</v>
      </c>
      <c r="J48" s="320" t="s">
        <v>191</v>
      </c>
      <c r="K48" s="320" t="s">
        <v>191</v>
      </c>
      <c r="L48" s="320" t="s">
        <v>191</v>
      </c>
      <c r="M48" s="320" t="s">
        <v>191</v>
      </c>
      <c r="N48" s="320" t="s">
        <v>191</v>
      </c>
      <c r="O48" s="320" t="s">
        <v>191</v>
      </c>
      <c r="P48" s="320" t="s">
        <v>191</v>
      </c>
      <c r="Q48" s="320" t="s">
        <v>191</v>
      </c>
      <c r="R48" s="320" t="s">
        <v>191</v>
      </c>
      <c r="S48" s="320" t="s">
        <v>191</v>
      </c>
      <c r="T48" s="320" t="s">
        <v>191</v>
      </c>
      <c r="U48" s="320" t="s">
        <v>191</v>
      </c>
      <c r="V48" s="320" t="s">
        <v>191</v>
      </c>
      <c r="W48" s="320" t="s">
        <v>191</v>
      </c>
      <c r="X48" s="320" t="s">
        <v>191</v>
      </c>
      <c r="Y48" s="320" t="s">
        <v>191</v>
      </c>
      <c r="Z48" s="320" t="s">
        <v>191</v>
      </c>
      <c r="AA48" s="320" t="s">
        <v>191</v>
      </c>
      <c r="AB48" s="320" t="s">
        <v>191</v>
      </c>
      <c r="AC48" s="320" t="s">
        <v>191</v>
      </c>
      <c r="AD48" s="320" t="s">
        <v>191</v>
      </c>
      <c r="AE48" s="320" t="s">
        <v>191</v>
      </c>
      <c r="AF48" s="320" t="s">
        <v>191</v>
      </c>
      <c r="AG48" s="320" t="s">
        <v>191</v>
      </c>
      <c r="AH48" s="320" t="s">
        <v>191</v>
      </c>
      <c r="AI48" s="320" t="s">
        <v>191</v>
      </c>
      <c r="AJ48" s="320" t="s">
        <v>191</v>
      </c>
      <c r="AK48" s="320" t="s">
        <v>191</v>
      </c>
      <c r="AL48" s="320" t="s">
        <v>191</v>
      </c>
      <c r="AM48" s="320" t="s">
        <v>191</v>
      </c>
      <c r="AN48" s="320" t="s">
        <v>191</v>
      </c>
      <c r="AO48" s="320" t="s">
        <v>191</v>
      </c>
      <c r="AP48" s="320" t="s">
        <v>191</v>
      </c>
      <c r="AQ48" s="320" t="s">
        <v>191</v>
      </c>
      <c r="AR48" s="320" t="s">
        <v>191</v>
      </c>
      <c r="AS48" s="320" t="s">
        <v>191</v>
      </c>
      <c r="AT48" s="320" t="s">
        <v>191</v>
      </c>
      <c r="AU48" s="320" t="s">
        <v>191</v>
      </c>
      <c r="AV48" s="320" t="s">
        <v>191</v>
      </c>
      <c r="AW48" s="320" t="s">
        <v>191</v>
      </c>
      <c r="AX48" s="320" t="s">
        <v>191</v>
      </c>
      <c r="AY48" s="320" t="s">
        <v>191</v>
      </c>
      <c r="AZ48" s="320" t="s">
        <v>191</v>
      </c>
      <c r="BA48" s="320" t="s">
        <v>191</v>
      </c>
      <c r="BB48" s="320" t="s">
        <v>191</v>
      </c>
      <c r="BC48" s="320" t="s">
        <v>191</v>
      </c>
      <c r="BD48" s="320" t="s">
        <v>191</v>
      </c>
      <c r="BE48" s="320" t="s">
        <v>191</v>
      </c>
      <c r="BF48" s="320" t="s">
        <v>191</v>
      </c>
      <c r="BG48" s="320" t="s">
        <v>191</v>
      </c>
      <c r="BH48" s="320" t="s">
        <v>191</v>
      </c>
      <c r="BI48" s="320" t="s">
        <v>191</v>
      </c>
      <c r="BJ48" s="320" t="s">
        <v>191</v>
      </c>
      <c r="BK48" s="320" t="s">
        <v>191</v>
      </c>
      <c r="BL48" s="320" t="s">
        <v>191</v>
      </c>
      <c r="BM48" s="320" t="s">
        <v>191</v>
      </c>
      <c r="BN48" s="320" t="s">
        <v>191</v>
      </c>
      <c r="BO48" s="320" t="s">
        <v>191</v>
      </c>
      <c r="BP48" s="320" t="s">
        <v>191</v>
      </c>
      <c r="BQ48" s="320" t="s">
        <v>191</v>
      </c>
      <c r="BR48" s="320" t="s">
        <v>191</v>
      </c>
      <c r="BS48" s="320" t="s">
        <v>191</v>
      </c>
      <c r="BT48" s="320" t="s">
        <v>191</v>
      </c>
      <c r="BU48" s="320" t="s">
        <v>191</v>
      </c>
      <c r="BV48" s="320" t="s">
        <v>191</v>
      </c>
      <c r="BW48" s="320" t="s">
        <v>191</v>
      </c>
      <c r="BX48" s="320" t="s">
        <v>191</v>
      </c>
      <c r="BY48" s="320" t="s">
        <v>191</v>
      </c>
      <c r="BZ48" s="320" t="s">
        <v>191</v>
      </c>
      <c r="CA48" s="320" t="s">
        <v>191</v>
      </c>
      <c r="CB48" s="320" t="s">
        <v>191</v>
      </c>
      <c r="CC48" s="320" t="s">
        <v>191</v>
      </c>
      <c r="CD48" s="320" t="s">
        <v>191</v>
      </c>
      <c r="CE48" s="320" t="s">
        <v>191</v>
      </c>
      <c r="CF48" s="320" t="s">
        <v>191</v>
      </c>
      <c r="CG48" s="320" t="s">
        <v>191</v>
      </c>
      <c r="CH48" s="320" t="s">
        <v>191</v>
      </c>
      <c r="CI48" s="320" t="s">
        <v>191</v>
      </c>
      <c r="CJ48" s="320" t="s">
        <v>191</v>
      </c>
      <c r="CK48" s="320" t="s">
        <v>191</v>
      </c>
      <c r="CL48" s="320" t="s">
        <v>191</v>
      </c>
      <c r="CM48" s="320" t="s">
        <v>191</v>
      </c>
      <c r="CN48" s="320" t="s">
        <v>191</v>
      </c>
      <c r="CO48" s="320" t="s">
        <v>191</v>
      </c>
      <c r="CP48" s="320" t="s">
        <v>191</v>
      </c>
      <c r="CQ48" s="320" t="s">
        <v>191</v>
      </c>
      <c r="CR48" s="320" t="s">
        <v>191</v>
      </c>
      <c r="CS48" s="320" t="s">
        <v>191</v>
      </c>
      <c r="CT48" s="320" t="s">
        <v>191</v>
      </c>
      <c r="CU48" s="320" t="s">
        <v>191</v>
      </c>
      <c r="CV48" s="320" t="s">
        <v>191</v>
      </c>
      <c r="CW48" s="320" t="s">
        <v>191</v>
      </c>
      <c r="CX48" s="320" t="s">
        <v>191</v>
      </c>
      <c r="CY48" s="320" t="s">
        <v>191</v>
      </c>
      <c r="CZ48" s="320" t="s">
        <v>191</v>
      </c>
      <c r="DA48" s="320" t="s">
        <v>191</v>
      </c>
      <c r="DB48" s="320" t="s">
        <v>191</v>
      </c>
      <c r="DC48" s="320" t="s">
        <v>191</v>
      </c>
      <c r="DD48" s="320" t="s">
        <v>191</v>
      </c>
      <c r="DE48" s="320" t="s">
        <v>191</v>
      </c>
      <c r="DF48" s="320" t="s">
        <v>191</v>
      </c>
      <c r="DG48" s="320" t="s">
        <v>191</v>
      </c>
      <c r="DH48" s="320" t="s">
        <v>191</v>
      </c>
      <c r="DI48" s="320" t="s">
        <v>191</v>
      </c>
      <c r="DJ48" s="320" t="s">
        <v>191</v>
      </c>
      <c r="DK48" s="320" t="s">
        <v>191</v>
      </c>
      <c r="DL48" s="320" t="s">
        <v>191</v>
      </c>
      <c r="DM48" s="320" t="s">
        <v>191</v>
      </c>
      <c r="DN48" s="320" t="s">
        <v>191</v>
      </c>
      <c r="DO48" s="320" t="s">
        <v>191</v>
      </c>
      <c r="DP48" s="320" t="s">
        <v>191</v>
      </c>
      <c r="DQ48" s="320" t="s">
        <v>191</v>
      </c>
      <c r="DR48" s="320" t="s">
        <v>191</v>
      </c>
      <c r="DS48" s="320" t="s">
        <v>191</v>
      </c>
      <c r="DT48" s="320" t="s">
        <v>191</v>
      </c>
      <c r="DU48" s="320" t="s">
        <v>191</v>
      </c>
      <c r="DV48" s="320" t="s">
        <v>191</v>
      </c>
      <c r="DW48" s="320" t="s">
        <v>191</v>
      </c>
      <c r="DX48" s="320" t="s">
        <v>191</v>
      </c>
      <c r="DY48" s="320" t="s">
        <v>191</v>
      </c>
      <c r="DZ48" s="320" t="s">
        <v>191</v>
      </c>
      <c r="EA48" s="320" t="s">
        <v>191</v>
      </c>
      <c r="EB48" s="320" t="s">
        <v>191</v>
      </c>
      <c r="EC48" s="320" t="s">
        <v>191</v>
      </c>
      <c r="ED48" s="320" t="s">
        <v>191</v>
      </c>
      <c r="EE48" s="320" t="s">
        <v>191</v>
      </c>
      <c r="EF48" s="320" t="s">
        <v>191</v>
      </c>
      <c r="EG48" s="320" t="s">
        <v>191</v>
      </c>
      <c r="EH48" s="320" t="s">
        <v>191</v>
      </c>
      <c r="EI48" s="320" t="s">
        <v>191</v>
      </c>
      <c r="EJ48" s="320" t="s">
        <v>191</v>
      </c>
      <c r="EK48" s="320" t="s">
        <v>191</v>
      </c>
      <c r="EL48" s="320" t="s">
        <v>191</v>
      </c>
      <c r="EM48" s="320" t="s">
        <v>191</v>
      </c>
      <c r="EN48" s="320" t="s">
        <v>191</v>
      </c>
      <c r="EO48" s="320" t="s">
        <v>191</v>
      </c>
      <c r="EP48" s="320" t="s">
        <v>191</v>
      </c>
      <c r="EQ48" s="320" t="s">
        <v>191</v>
      </c>
      <c r="ER48" s="320" t="s">
        <v>191</v>
      </c>
      <c r="ES48" s="320" t="s">
        <v>191</v>
      </c>
      <c r="ET48" s="320" t="s">
        <v>191</v>
      </c>
      <c r="EU48" s="320" t="s">
        <v>191</v>
      </c>
      <c r="EV48" s="320" t="s">
        <v>191</v>
      </c>
      <c r="EW48" s="320" t="s">
        <v>191</v>
      </c>
      <c r="EX48" s="320" t="s">
        <v>191</v>
      </c>
      <c r="EY48" s="320" t="s">
        <v>191</v>
      </c>
      <c r="EZ48" s="320" t="s">
        <v>191</v>
      </c>
      <c r="FA48" s="320" t="s">
        <v>191</v>
      </c>
      <c r="FB48" s="320" t="s">
        <v>191</v>
      </c>
      <c r="FC48" s="320" t="s">
        <v>191</v>
      </c>
      <c r="FD48" s="320" t="s">
        <v>191</v>
      </c>
      <c r="FE48" s="320" t="s">
        <v>191</v>
      </c>
      <c r="FF48" s="320" t="s">
        <v>191</v>
      </c>
      <c r="FG48" s="320" t="s">
        <v>191</v>
      </c>
      <c r="FH48" s="320" t="s">
        <v>191</v>
      </c>
      <c r="FI48" s="320" t="s">
        <v>191</v>
      </c>
      <c r="FJ48" s="320" t="s">
        <v>191</v>
      </c>
      <c r="FK48" s="320" t="s">
        <v>191</v>
      </c>
      <c r="FL48" s="320" t="s">
        <v>191</v>
      </c>
      <c r="FM48" s="320" t="s">
        <v>191</v>
      </c>
      <c r="FN48" s="320" t="s">
        <v>191</v>
      </c>
      <c r="FO48" s="320" t="s">
        <v>191</v>
      </c>
      <c r="FP48" s="320" t="s">
        <v>191</v>
      </c>
      <c r="FQ48" s="320" t="s">
        <v>191</v>
      </c>
      <c r="FR48" s="320" t="s">
        <v>191</v>
      </c>
      <c r="FS48" s="320" t="s">
        <v>191</v>
      </c>
      <c r="FT48" s="320" t="s">
        <v>191</v>
      </c>
      <c r="FU48" s="320" t="s">
        <v>191</v>
      </c>
      <c r="FV48" s="320" t="s">
        <v>191</v>
      </c>
      <c r="FW48" s="320" t="s">
        <v>191</v>
      </c>
      <c r="FX48" s="320" t="s">
        <v>191</v>
      </c>
      <c r="FY48" s="320" t="s">
        <v>191</v>
      </c>
      <c r="FZ48" s="320" t="s">
        <v>191</v>
      </c>
      <c r="GA48" s="320" t="s">
        <v>191</v>
      </c>
      <c r="GB48" s="320" t="s">
        <v>191</v>
      </c>
      <c r="GC48" s="320" t="s">
        <v>191</v>
      </c>
      <c r="GD48" s="320" t="s">
        <v>191</v>
      </c>
      <c r="GE48" s="320" t="s">
        <v>191</v>
      </c>
      <c r="GF48" s="320" t="s">
        <v>191</v>
      </c>
      <c r="GG48" s="320" t="s">
        <v>191</v>
      </c>
      <c r="GH48" s="320" t="s">
        <v>191</v>
      </c>
      <c r="GI48" s="320" t="s">
        <v>191</v>
      </c>
      <c r="GJ48" s="320" t="s">
        <v>191</v>
      </c>
      <c r="GK48" s="320" t="s">
        <v>191</v>
      </c>
      <c r="GL48" s="320" t="s">
        <v>191</v>
      </c>
      <c r="GM48" s="320" t="s">
        <v>191</v>
      </c>
      <c r="GN48" s="320" t="s">
        <v>191</v>
      </c>
      <c r="GO48" s="320" t="s">
        <v>191</v>
      </c>
      <c r="GP48" s="320" t="s">
        <v>191</v>
      </c>
      <c r="GQ48" s="320" t="s">
        <v>191</v>
      </c>
      <c r="GR48" s="320" t="s">
        <v>191</v>
      </c>
      <c r="GS48" s="320" t="s">
        <v>191</v>
      </c>
      <c r="GT48" s="320" t="s">
        <v>191</v>
      </c>
      <c r="GU48" s="320" t="s">
        <v>191</v>
      </c>
      <c r="GV48" s="320" t="s">
        <v>191</v>
      </c>
      <c r="GW48" s="320" t="s">
        <v>191</v>
      </c>
      <c r="GX48" s="320" t="s">
        <v>191</v>
      </c>
    </row>
    <row r="49" spans="2:206" x14ac:dyDescent="0.35">
      <c r="B49" t="s">
        <v>1563</v>
      </c>
      <c r="C49" s="320" t="s">
        <v>191</v>
      </c>
      <c r="D49" s="320" t="s">
        <v>191</v>
      </c>
      <c r="E49" s="320" t="s">
        <v>191</v>
      </c>
      <c r="F49" s="320" t="s">
        <v>191</v>
      </c>
      <c r="G49" s="320" t="s">
        <v>191</v>
      </c>
      <c r="H49" s="320" t="s">
        <v>191</v>
      </c>
      <c r="I49" s="320" t="s">
        <v>191</v>
      </c>
      <c r="J49" s="320" t="s">
        <v>191</v>
      </c>
      <c r="K49" s="320" t="s">
        <v>191</v>
      </c>
      <c r="L49" s="320" t="s">
        <v>191</v>
      </c>
      <c r="M49" s="320" t="s">
        <v>191</v>
      </c>
      <c r="N49" s="320" t="s">
        <v>191</v>
      </c>
      <c r="O49" s="320" t="s">
        <v>191</v>
      </c>
      <c r="P49" s="320" t="s">
        <v>191</v>
      </c>
      <c r="Q49" s="320" t="s">
        <v>191</v>
      </c>
      <c r="R49" s="320" t="s">
        <v>191</v>
      </c>
      <c r="S49" s="320" t="s">
        <v>191</v>
      </c>
      <c r="T49" s="320" t="s">
        <v>191</v>
      </c>
      <c r="U49" s="320" t="s">
        <v>191</v>
      </c>
      <c r="V49" s="320" t="s">
        <v>191</v>
      </c>
      <c r="W49" s="320" t="s">
        <v>191</v>
      </c>
      <c r="X49" s="320" t="s">
        <v>191</v>
      </c>
      <c r="Y49" s="320" t="s">
        <v>191</v>
      </c>
      <c r="Z49" s="320" t="s">
        <v>191</v>
      </c>
      <c r="AA49" s="320" t="s">
        <v>191</v>
      </c>
      <c r="AB49" s="320" t="s">
        <v>191</v>
      </c>
      <c r="AC49" s="320" t="s">
        <v>191</v>
      </c>
      <c r="AD49" s="320" t="s">
        <v>191</v>
      </c>
      <c r="AE49" s="320" t="s">
        <v>191</v>
      </c>
      <c r="AF49" s="320" t="s">
        <v>191</v>
      </c>
      <c r="AG49" s="320" t="s">
        <v>191</v>
      </c>
      <c r="AH49" s="320" t="s">
        <v>191</v>
      </c>
      <c r="AI49" s="320" t="s">
        <v>191</v>
      </c>
      <c r="AJ49" s="320" t="s">
        <v>191</v>
      </c>
      <c r="AK49" s="320" t="s">
        <v>191</v>
      </c>
      <c r="AL49" s="320" t="s">
        <v>191</v>
      </c>
      <c r="AM49" s="320" t="s">
        <v>191</v>
      </c>
      <c r="AN49" s="320" t="s">
        <v>191</v>
      </c>
      <c r="AO49" s="320" t="s">
        <v>191</v>
      </c>
      <c r="AP49" s="320" t="s">
        <v>191</v>
      </c>
      <c r="AQ49" s="320" t="s">
        <v>191</v>
      </c>
      <c r="AR49" s="320" t="s">
        <v>191</v>
      </c>
      <c r="AS49" s="320" t="s">
        <v>191</v>
      </c>
      <c r="AT49" s="320" t="s">
        <v>191</v>
      </c>
      <c r="AU49" s="320" t="s">
        <v>191</v>
      </c>
      <c r="AV49" s="320" t="s">
        <v>191</v>
      </c>
      <c r="AW49" s="320" t="s">
        <v>191</v>
      </c>
      <c r="AX49" s="320" t="s">
        <v>191</v>
      </c>
      <c r="AY49" s="320" t="s">
        <v>191</v>
      </c>
      <c r="AZ49" s="320" t="s">
        <v>191</v>
      </c>
      <c r="BA49" s="320" t="s">
        <v>191</v>
      </c>
      <c r="BB49" s="320" t="s">
        <v>191</v>
      </c>
      <c r="BC49" s="320" t="s">
        <v>191</v>
      </c>
      <c r="BD49" s="320" t="s">
        <v>191</v>
      </c>
      <c r="BE49" s="320" t="s">
        <v>191</v>
      </c>
      <c r="BF49" s="320" t="s">
        <v>191</v>
      </c>
      <c r="BG49" s="320" t="s">
        <v>191</v>
      </c>
      <c r="BH49" s="320" t="s">
        <v>191</v>
      </c>
      <c r="BI49" s="320" t="s">
        <v>191</v>
      </c>
      <c r="BJ49" s="320" t="s">
        <v>191</v>
      </c>
      <c r="BK49" s="320" t="s">
        <v>191</v>
      </c>
      <c r="BL49" s="320" t="s">
        <v>191</v>
      </c>
      <c r="BM49" s="320" t="s">
        <v>191</v>
      </c>
      <c r="BN49" s="320" t="s">
        <v>191</v>
      </c>
      <c r="BO49" s="320" t="s">
        <v>191</v>
      </c>
      <c r="BP49" s="320" t="s">
        <v>191</v>
      </c>
      <c r="BQ49" s="320" t="s">
        <v>191</v>
      </c>
      <c r="BR49" s="320" t="s">
        <v>191</v>
      </c>
      <c r="BS49" s="320" t="s">
        <v>191</v>
      </c>
      <c r="BT49" s="320" t="s">
        <v>191</v>
      </c>
      <c r="BU49" s="320" t="s">
        <v>191</v>
      </c>
      <c r="BV49" s="320" t="s">
        <v>191</v>
      </c>
      <c r="BW49" s="320" t="s">
        <v>191</v>
      </c>
      <c r="BX49" s="320" t="s">
        <v>191</v>
      </c>
      <c r="BY49" s="320" t="s">
        <v>191</v>
      </c>
      <c r="BZ49" s="320" t="s">
        <v>191</v>
      </c>
      <c r="CA49" s="320" t="s">
        <v>191</v>
      </c>
      <c r="CB49" s="320" t="s">
        <v>191</v>
      </c>
      <c r="CC49" s="320" t="s">
        <v>191</v>
      </c>
      <c r="CD49" s="320" t="s">
        <v>191</v>
      </c>
      <c r="CE49" s="320" t="s">
        <v>191</v>
      </c>
      <c r="CF49" s="320" t="s">
        <v>191</v>
      </c>
      <c r="CG49" s="320" t="s">
        <v>191</v>
      </c>
      <c r="CH49" s="320" t="s">
        <v>191</v>
      </c>
      <c r="CI49" s="320" t="s">
        <v>191</v>
      </c>
      <c r="CJ49" s="320" t="s">
        <v>191</v>
      </c>
      <c r="CK49" s="320" t="s">
        <v>191</v>
      </c>
      <c r="CL49" s="320" t="s">
        <v>191</v>
      </c>
      <c r="CM49" s="320" t="s">
        <v>191</v>
      </c>
      <c r="CN49" s="320" t="s">
        <v>191</v>
      </c>
      <c r="CO49" s="320" t="s">
        <v>191</v>
      </c>
      <c r="CP49" s="320" t="s">
        <v>191</v>
      </c>
      <c r="CQ49" s="320" t="s">
        <v>191</v>
      </c>
      <c r="CR49" s="320" t="s">
        <v>191</v>
      </c>
      <c r="CS49" s="320" t="s">
        <v>191</v>
      </c>
      <c r="CT49" s="320" t="s">
        <v>191</v>
      </c>
      <c r="CU49" s="320" t="s">
        <v>191</v>
      </c>
      <c r="CV49" s="320" t="s">
        <v>191</v>
      </c>
      <c r="CW49" s="320" t="s">
        <v>191</v>
      </c>
      <c r="CX49" s="320" t="s">
        <v>191</v>
      </c>
      <c r="CY49" s="320" t="s">
        <v>191</v>
      </c>
      <c r="CZ49" s="320" t="s">
        <v>191</v>
      </c>
      <c r="DA49" s="320" t="s">
        <v>191</v>
      </c>
      <c r="DB49" s="320" t="s">
        <v>191</v>
      </c>
      <c r="DC49" s="320" t="s">
        <v>191</v>
      </c>
      <c r="DD49" s="320" t="s">
        <v>191</v>
      </c>
      <c r="DE49" s="320" t="s">
        <v>191</v>
      </c>
      <c r="DF49" s="320" t="s">
        <v>191</v>
      </c>
      <c r="DG49" s="320" t="s">
        <v>191</v>
      </c>
      <c r="DH49" s="320" t="s">
        <v>191</v>
      </c>
      <c r="DI49" s="320" t="s">
        <v>191</v>
      </c>
      <c r="DJ49" s="320" t="s">
        <v>191</v>
      </c>
      <c r="DK49" s="320" t="s">
        <v>191</v>
      </c>
      <c r="DL49" s="320" t="s">
        <v>191</v>
      </c>
      <c r="DM49" s="320" t="s">
        <v>191</v>
      </c>
      <c r="DN49" s="320" t="s">
        <v>191</v>
      </c>
      <c r="DO49" s="320" t="s">
        <v>191</v>
      </c>
      <c r="DP49" s="320" t="s">
        <v>191</v>
      </c>
      <c r="DQ49" s="320" t="s">
        <v>191</v>
      </c>
      <c r="DR49" s="320" t="s">
        <v>191</v>
      </c>
      <c r="DS49" s="320" t="s">
        <v>191</v>
      </c>
      <c r="DT49" s="320" t="s">
        <v>191</v>
      </c>
      <c r="DU49" s="320" t="s">
        <v>191</v>
      </c>
      <c r="DV49" s="320" t="s">
        <v>191</v>
      </c>
      <c r="DW49" s="320" t="s">
        <v>191</v>
      </c>
      <c r="DX49" s="320" t="s">
        <v>191</v>
      </c>
      <c r="DY49" s="320" t="s">
        <v>191</v>
      </c>
      <c r="DZ49" s="320" t="s">
        <v>191</v>
      </c>
      <c r="EA49" s="320" t="s">
        <v>191</v>
      </c>
      <c r="EB49" s="320" t="s">
        <v>191</v>
      </c>
      <c r="EC49" s="320" t="s">
        <v>191</v>
      </c>
      <c r="ED49" s="320" t="s">
        <v>191</v>
      </c>
      <c r="EE49" s="320" t="s">
        <v>191</v>
      </c>
      <c r="EF49" s="320" t="s">
        <v>191</v>
      </c>
      <c r="EG49" s="320" t="s">
        <v>191</v>
      </c>
      <c r="EH49" s="320" t="s">
        <v>191</v>
      </c>
      <c r="EI49" s="320" t="s">
        <v>191</v>
      </c>
      <c r="EJ49" s="320" t="s">
        <v>191</v>
      </c>
      <c r="EK49" s="320" t="s">
        <v>191</v>
      </c>
      <c r="EL49" s="320" t="s">
        <v>191</v>
      </c>
      <c r="EM49" s="320" t="s">
        <v>191</v>
      </c>
      <c r="EN49" s="320" t="s">
        <v>191</v>
      </c>
      <c r="EO49" s="320" t="s">
        <v>191</v>
      </c>
      <c r="EP49" s="320" t="s">
        <v>191</v>
      </c>
      <c r="EQ49" s="320" t="s">
        <v>191</v>
      </c>
      <c r="ER49" s="320" t="s">
        <v>191</v>
      </c>
      <c r="ES49" s="320" t="s">
        <v>191</v>
      </c>
      <c r="ET49" s="320" t="s">
        <v>191</v>
      </c>
      <c r="EU49" s="320" t="s">
        <v>191</v>
      </c>
      <c r="EV49" s="320" t="s">
        <v>191</v>
      </c>
      <c r="EW49" s="320" t="s">
        <v>191</v>
      </c>
      <c r="EX49" s="320" t="s">
        <v>191</v>
      </c>
      <c r="EY49" s="320" t="s">
        <v>191</v>
      </c>
      <c r="EZ49" s="320" t="s">
        <v>191</v>
      </c>
      <c r="FA49" s="320" t="s">
        <v>191</v>
      </c>
      <c r="FB49" s="320" t="s">
        <v>191</v>
      </c>
      <c r="FC49" s="320" t="s">
        <v>191</v>
      </c>
      <c r="FD49" s="320" t="s">
        <v>191</v>
      </c>
      <c r="FE49" s="320" t="s">
        <v>191</v>
      </c>
      <c r="FF49" s="320" t="s">
        <v>191</v>
      </c>
      <c r="FG49" s="320" t="s">
        <v>191</v>
      </c>
      <c r="FH49" s="320" t="s">
        <v>191</v>
      </c>
      <c r="FI49" s="320" t="s">
        <v>191</v>
      </c>
      <c r="FJ49" s="320" t="s">
        <v>191</v>
      </c>
      <c r="FK49" s="320" t="s">
        <v>191</v>
      </c>
      <c r="FL49" s="320" t="s">
        <v>191</v>
      </c>
      <c r="FM49" s="320" t="s">
        <v>191</v>
      </c>
      <c r="FN49" s="320" t="s">
        <v>191</v>
      </c>
      <c r="FO49" s="320" t="s">
        <v>191</v>
      </c>
      <c r="FP49" s="320" t="s">
        <v>191</v>
      </c>
      <c r="FQ49" s="320" t="s">
        <v>191</v>
      </c>
      <c r="FR49" s="320" t="s">
        <v>191</v>
      </c>
      <c r="FS49" s="320" t="s">
        <v>191</v>
      </c>
      <c r="FT49" s="320" t="s">
        <v>191</v>
      </c>
      <c r="FU49" s="320" t="s">
        <v>191</v>
      </c>
      <c r="FV49" s="320" t="s">
        <v>191</v>
      </c>
      <c r="FW49" s="320" t="s">
        <v>191</v>
      </c>
      <c r="FX49" s="320" t="s">
        <v>191</v>
      </c>
      <c r="FY49" s="320" t="s">
        <v>191</v>
      </c>
      <c r="FZ49" s="320" t="s">
        <v>191</v>
      </c>
      <c r="GA49" s="320" t="s">
        <v>191</v>
      </c>
      <c r="GB49" s="320" t="s">
        <v>191</v>
      </c>
      <c r="GC49" s="320" t="s">
        <v>191</v>
      </c>
      <c r="GD49" s="320" t="s">
        <v>191</v>
      </c>
      <c r="GE49" s="320" t="s">
        <v>191</v>
      </c>
      <c r="GF49" s="320" t="s">
        <v>191</v>
      </c>
      <c r="GG49" s="320" t="s">
        <v>191</v>
      </c>
      <c r="GH49" s="320" t="s">
        <v>191</v>
      </c>
      <c r="GI49" s="320" t="s">
        <v>191</v>
      </c>
      <c r="GJ49" s="320" t="s">
        <v>191</v>
      </c>
      <c r="GK49" s="320" t="s">
        <v>191</v>
      </c>
      <c r="GL49" s="320" t="s">
        <v>191</v>
      </c>
      <c r="GM49" s="320" t="s">
        <v>191</v>
      </c>
      <c r="GN49" s="320" t="s">
        <v>191</v>
      </c>
      <c r="GO49" s="320" t="s">
        <v>191</v>
      </c>
      <c r="GP49" s="320" t="s">
        <v>191</v>
      </c>
      <c r="GQ49" s="320" t="s">
        <v>191</v>
      </c>
      <c r="GR49" s="320" t="s">
        <v>191</v>
      </c>
      <c r="GS49" s="320" t="s">
        <v>191</v>
      </c>
      <c r="GT49" s="320" t="s">
        <v>191</v>
      </c>
      <c r="GU49" s="320" t="s">
        <v>191</v>
      </c>
      <c r="GV49" s="320" t="s">
        <v>191</v>
      </c>
      <c r="GW49" s="320" t="s">
        <v>191</v>
      </c>
      <c r="GX49" s="320" t="s">
        <v>191</v>
      </c>
    </row>
    <row r="50" spans="2:206" x14ac:dyDescent="0.35">
      <c r="B50" t="s">
        <v>230</v>
      </c>
      <c r="C50" s="320" t="s">
        <v>191</v>
      </c>
      <c r="D50" s="320" t="s">
        <v>191</v>
      </c>
      <c r="E50" s="320" t="s">
        <v>191</v>
      </c>
      <c r="F50" s="320" t="s">
        <v>191</v>
      </c>
      <c r="G50" s="320" t="s">
        <v>191</v>
      </c>
      <c r="H50" s="320" t="s">
        <v>191</v>
      </c>
      <c r="I50" s="320" t="s">
        <v>191</v>
      </c>
      <c r="J50" s="320" t="s">
        <v>191</v>
      </c>
      <c r="K50" s="320" t="s">
        <v>191</v>
      </c>
      <c r="L50" s="320" t="s">
        <v>191</v>
      </c>
      <c r="M50" s="320" t="s">
        <v>191</v>
      </c>
      <c r="N50" s="320" t="s">
        <v>191</v>
      </c>
      <c r="O50" s="320" t="s">
        <v>191</v>
      </c>
      <c r="P50" s="320" t="s">
        <v>191</v>
      </c>
      <c r="Q50" s="320" t="s">
        <v>191</v>
      </c>
      <c r="R50" s="320" t="s">
        <v>191</v>
      </c>
      <c r="S50" s="320" t="s">
        <v>191</v>
      </c>
      <c r="T50" s="320" t="s">
        <v>191</v>
      </c>
      <c r="U50" s="320" t="s">
        <v>191</v>
      </c>
      <c r="V50" s="320" t="s">
        <v>191</v>
      </c>
      <c r="W50" s="320" t="s">
        <v>191</v>
      </c>
      <c r="X50" s="320" t="s">
        <v>191</v>
      </c>
      <c r="Y50" s="320" t="s">
        <v>191</v>
      </c>
      <c r="Z50" s="320" t="s">
        <v>191</v>
      </c>
      <c r="AA50" s="320" t="s">
        <v>191</v>
      </c>
      <c r="AB50" s="320" t="s">
        <v>191</v>
      </c>
      <c r="AC50" s="320" t="s">
        <v>191</v>
      </c>
      <c r="AD50" s="320" t="s">
        <v>191</v>
      </c>
      <c r="AE50" s="320" t="s">
        <v>191</v>
      </c>
      <c r="AF50" s="320" t="s">
        <v>191</v>
      </c>
      <c r="AG50" s="320" t="s">
        <v>191</v>
      </c>
      <c r="AH50" s="320" t="s">
        <v>191</v>
      </c>
      <c r="AI50" s="320" t="s">
        <v>191</v>
      </c>
      <c r="AJ50" s="320" t="s">
        <v>191</v>
      </c>
      <c r="AK50" s="320" t="s">
        <v>191</v>
      </c>
      <c r="AL50" s="320" t="s">
        <v>191</v>
      </c>
      <c r="AM50" s="320" t="s">
        <v>191</v>
      </c>
      <c r="AN50" s="320" t="s">
        <v>191</v>
      </c>
      <c r="AO50" s="320" t="s">
        <v>191</v>
      </c>
      <c r="AP50" s="320" t="s">
        <v>191</v>
      </c>
      <c r="AQ50" s="320" t="s">
        <v>191</v>
      </c>
      <c r="AR50" s="320" t="s">
        <v>191</v>
      </c>
      <c r="AS50" s="320" t="s">
        <v>191</v>
      </c>
      <c r="AT50" s="320" t="s">
        <v>191</v>
      </c>
      <c r="AU50" s="320" t="s">
        <v>191</v>
      </c>
      <c r="AV50" s="320" t="s">
        <v>191</v>
      </c>
      <c r="AW50" s="320" t="s">
        <v>191</v>
      </c>
      <c r="AX50" s="320" t="s">
        <v>191</v>
      </c>
      <c r="AY50" s="320" t="s">
        <v>191</v>
      </c>
      <c r="AZ50" s="320" t="s">
        <v>191</v>
      </c>
      <c r="BA50" s="320" t="s">
        <v>191</v>
      </c>
      <c r="BB50" s="320" t="s">
        <v>191</v>
      </c>
      <c r="BC50" s="320" t="s">
        <v>191</v>
      </c>
      <c r="BD50" s="320" t="s">
        <v>191</v>
      </c>
      <c r="BE50" s="320" t="s">
        <v>191</v>
      </c>
      <c r="BF50" s="320" t="s">
        <v>191</v>
      </c>
      <c r="BG50" s="320" t="s">
        <v>191</v>
      </c>
      <c r="BH50" s="320" t="s">
        <v>191</v>
      </c>
      <c r="BI50" s="320" t="s">
        <v>191</v>
      </c>
      <c r="BJ50" s="320" t="s">
        <v>191</v>
      </c>
      <c r="BK50" s="320" t="s">
        <v>191</v>
      </c>
      <c r="BL50" s="320" t="s">
        <v>191</v>
      </c>
      <c r="BM50" s="320" t="s">
        <v>191</v>
      </c>
      <c r="BN50" s="320" t="s">
        <v>191</v>
      </c>
      <c r="BO50" s="320" t="s">
        <v>191</v>
      </c>
      <c r="BP50" s="320" t="s">
        <v>191</v>
      </c>
      <c r="BQ50" s="320" t="s">
        <v>191</v>
      </c>
      <c r="BR50" s="320" t="s">
        <v>191</v>
      </c>
      <c r="BS50" s="320" t="s">
        <v>191</v>
      </c>
      <c r="BT50" s="320" t="s">
        <v>191</v>
      </c>
      <c r="BU50" s="320" t="s">
        <v>191</v>
      </c>
      <c r="BV50" s="320" t="s">
        <v>191</v>
      </c>
      <c r="BW50" s="320" t="s">
        <v>191</v>
      </c>
      <c r="BX50" s="320" t="s">
        <v>191</v>
      </c>
      <c r="BY50" s="320" t="s">
        <v>191</v>
      </c>
      <c r="BZ50" s="320" t="s">
        <v>191</v>
      </c>
      <c r="CA50" s="320" t="s">
        <v>191</v>
      </c>
      <c r="CB50" s="320" t="s">
        <v>191</v>
      </c>
      <c r="CC50" s="320" t="s">
        <v>191</v>
      </c>
      <c r="CD50" s="320" t="s">
        <v>191</v>
      </c>
      <c r="CE50" s="320" t="s">
        <v>191</v>
      </c>
      <c r="CF50" s="320" t="s">
        <v>191</v>
      </c>
      <c r="CG50" s="320" t="s">
        <v>191</v>
      </c>
      <c r="CH50" s="320" t="s">
        <v>191</v>
      </c>
      <c r="CI50" s="320" t="s">
        <v>191</v>
      </c>
      <c r="CJ50" s="320" t="s">
        <v>191</v>
      </c>
      <c r="CK50" s="320" t="s">
        <v>191</v>
      </c>
      <c r="CL50" s="320" t="s">
        <v>191</v>
      </c>
      <c r="CM50" s="320" t="s">
        <v>191</v>
      </c>
      <c r="CN50" s="320" t="s">
        <v>191</v>
      </c>
      <c r="CO50" s="320" t="s">
        <v>191</v>
      </c>
      <c r="CP50" s="320" t="s">
        <v>191</v>
      </c>
      <c r="CQ50" s="320" t="s">
        <v>191</v>
      </c>
      <c r="CR50" s="320" t="s">
        <v>191</v>
      </c>
      <c r="CS50" s="320" t="s">
        <v>191</v>
      </c>
      <c r="CT50" s="320" t="s">
        <v>191</v>
      </c>
      <c r="CU50" s="320" t="s">
        <v>191</v>
      </c>
      <c r="CV50" s="320" t="s">
        <v>191</v>
      </c>
      <c r="CW50" s="320" t="s">
        <v>191</v>
      </c>
      <c r="CX50" s="320" t="s">
        <v>191</v>
      </c>
      <c r="CY50" s="320" t="s">
        <v>191</v>
      </c>
      <c r="CZ50" s="320" t="s">
        <v>191</v>
      </c>
      <c r="DA50" s="320" t="s">
        <v>191</v>
      </c>
      <c r="DB50" s="320" t="s">
        <v>191</v>
      </c>
      <c r="DC50" s="320" t="s">
        <v>191</v>
      </c>
      <c r="DD50" s="320" t="s">
        <v>191</v>
      </c>
      <c r="DE50" s="320" t="s">
        <v>191</v>
      </c>
      <c r="DF50" s="320" t="s">
        <v>191</v>
      </c>
      <c r="DG50" s="320" t="s">
        <v>191</v>
      </c>
      <c r="DH50" s="320" t="s">
        <v>191</v>
      </c>
      <c r="DI50" s="320" t="s">
        <v>191</v>
      </c>
      <c r="DJ50" s="320" t="s">
        <v>191</v>
      </c>
      <c r="DK50" s="320" t="s">
        <v>191</v>
      </c>
      <c r="DL50" s="320" t="s">
        <v>191</v>
      </c>
      <c r="DM50" s="320" t="s">
        <v>191</v>
      </c>
      <c r="DN50" s="320" t="s">
        <v>191</v>
      </c>
      <c r="DO50" s="320" t="s">
        <v>191</v>
      </c>
      <c r="DP50" s="320" t="s">
        <v>191</v>
      </c>
      <c r="DQ50" s="320" t="s">
        <v>191</v>
      </c>
      <c r="DR50" s="320" t="s">
        <v>191</v>
      </c>
      <c r="DS50" s="320" t="s">
        <v>191</v>
      </c>
      <c r="DT50" s="320" t="s">
        <v>191</v>
      </c>
      <c r="DU50" s="320" t="s">
        <v>191</v>
      </c>
      <c r="DV50" s="320" t="s">
        <v>191</v>
      </c>
      <c r="DW50" s="320" t="s">
        <v>191</v>
      </c>
      <c r="DX50" s="320" t="s">
        <v>191</v>
      </c>
      <c r="DY50" s="320" t="s">
        <v>191</v>
      </c>
      <c r="DZ50" s="320" t="s">
        <v>191</v>
      </c>
      <c r="EA50" s="320" t="s">
        <v>191</v>
      </c>
      <c r="EB50" s="320" t="s">
        <v>191</v>
      </c>
      <c r="EC50" s="320" t="s">
        <v>191</v>
      </c>
      <c r="ED50" s="320" t="s">
        <v>191</v>
      </c>
      <c r="EE50" s="320" t="s">
        <v>191</v>
      </c>
      <c r="EF50" s="320" t="s">
        <v>191</v>
      </c>
      <c r="EG50" s="320" t="s">
        <v>191</v>
      </c>
      <c r="EH50" s="320" t="s">
        <v>191</v>
      </c>
      <c r="EI50" s="320" t="s">
        <v>191</v>
      </c>
      <c r="EJ50" s="320" t="s">
        <v>191</v>
      </c>
      <c r="EK50" s="320" t="s">
        <v>191</v>
      </c>
      <c r="EL50" s="320" t="s">
        <v>191</v>
      </c>
      <c r="EM50" s="320" t="s">
        <v>191</v>
      </c>
      <c r="EN50" s="320" t="s">
        <v>191</v>
      </c>
      <c r="EO50" s="320" t="s">
        <v>191</v>
      </c>
      <c r="EP50" s="320" t="s">
        <v>191</v>
      </c>
      <c r="EQ50" s="320" t="s">
        <v>191</v>
      </c>
      <c r="ER50" s="320" t="s">
        <v>191</v>
      </c>
      <c r="ES50" s="320" t="s">
        <v>191</v>
      </c>
      <c r="ET50" s="320" t="s">
        <v>191</v>
      </c>
      <c r="EU50" s="320" t="s">
        <v>191</v>
      </c>
      <c r="EV50" s="320" t="s">
        <v>191</v>
      </c>
      <c r="EW50" s="320" t="s">
        <v>191</v>
      </c>
      <c r="EX50" s="320" t="s">
        <v>191</v>
      </c>
      <c r="EY50" s="320" t="s">
        <v>191</v>
      </c>
      <c r="EZ50" s="320" t="s">
        <v>191</v>
      </c>
      <c r="FA50" s="320" t="s">
        <v>191</v>
      </c>
      <c r="FB50" s="320" t="s">
        <v>191</v>
      </c>
      <c r="FC50" s="320" t="s">
        <v>191</v>
      </c>
      <c r="FD50" s="320" t="s">
        <v>191</v>
      </c>
      <c r="FE50" s="320" t="s">
        <v>191</v>
      </c>
      <c r="FF50" s="320" t="s">
        <v>191</v>
      </c>
      <c r="FG50" s="320" t="s">
        <v>191</v>
      </c>
      <c r="FH50" s="320" t="s">
        <v>191</v>
      </c>
      <c r="FI50" s="320" t="s">
        <v>191</v>
      </c>
      <c r="FJ50" s="320" t="s">
        <v>191</v>
      </c>
      <c r="FK50" s="320" t="s">
        <v>191</v>
      </c>
      <c r="FL50" s="320" t="s">
        <v>191</v>
      </c>
      <c r="FM50" s="320" t="s">
        <v>191</v>
      </c>
      <c r="FN50" s="320" t="s">
        <v>191</v>
      </c>
      <c r="FO50" s="320" t="s">
        <v>191</v>
      </c>
      <c r="FP50" s="320" t="s">
        <v>191</v>
      </c>
      <c r="FQ50" s="320" t="s">
        <v>191</v>
      </c>
      <c r="FR50" s="320" t="s">
        <v>191</v>
      </c>
      <c r="FS50" s="320" t="s">
        <v>191</v>
      </c>
      <c r="FT50" s="320" t="s">
        <v>191</v>
      </c>
      <c r="FU50" s="320" t="s">
        <v>191</v>
      </c>
      <c r="FV50" s="320" t="s">
        <v>191</v>
      </c>
      <c r="FW50" s="320" t="s">
        <v>191</v>
      </c>
      <c r="FX50" s="320" t="s">
        <v>191</v>
      </c>
      <c r="FY50" s="320" t="s">
        <v>191</v>
      </c>
      <c r="FZ50" s="320" t="s">
        <v>191</v>
      </c>
      <c r="GA50" s="320" t="s">
        <v>191</v>
      </c>
      <c r="GB50" s="320" t="s">
        <v>191</v>
      </c>
      <c r="GC50" s="320" t="s">
        <v>191</v>
      </c>
      <c r="GD50" s="320" t="s">
        <v>191</v>
      </c>
      <c r="GE50" s="320" t="s">
        <v>191</v>
      </c>
      <c r="GF50" s="320" t="s">
        <v>191</v>
      </c>
      <c r="GG50" s="320" t="s">
        <v>191</v>
      </c>
      <c r="GH50" s="320" t="s">
        <v>191</v>
      </c>
      <c r="GI50" s="320" t="s">
        <v>191</v>
      </c>
      <c r="GJ50" s="320" t="s">
        <v>191</v>
      </c>
      <c r="GK50" s="320" t="s">
        <v>191</v>
      </c>
      <c r="GL50" s="320" t="s">
        <v>191</v>
      </c>
      <c r="GM50" s="320" t="s">
        <v>191</v>
      </c>
      <c r="GN50" s="320" t="s">
        <v>191</v>
      </c>
      <c r="GO50" s="320" t="s">
        <v>191</v>
      </c>
      <c r="GP50" s="320" t="s">
        <v>191</v>
      </c>
      <c r="GQ50" s="320" t="s">
        <v>191</v>
      </c>
      <c r="GR50" s="320" t="s">
        <v>191</v>
      </c>
      <c r="GS50" s="320" t="s">
        <v>191</v>
      </c>
      <c r="GT50" s="320" t="s">
        <v>191</v>
      </c>
      <c r="GU50" s="320" t="s">
        <v>191</v>
      </c>
      <c r="GV50" s="320" t="s">
        <v>191</v>
      </c>
      <c r="GW50" s="320" t="s">
        <v>191</v>
      </c>
      <c r="GX50" s="320" t="s">
        <v>191</v>
      </c>
    </row>
    <row r="51" spans="2:206" x14ac:dyDescent="0.35">
      <c r="B51" t="s">
        <v>1567</v>
      </c>
      <c r="C51" s="273">
        <v>86</v>
      </c>
      <c r="D51" s="273">
        <v>88</v>
      </c>
      <c r="E51" s="273">
        <v>87</v>
      </c>
      <c r="F51" s="273">
        <v>13</v>
      </c>
      <c r="G51" s="273">
        <v>11</v>
      </c>
      <c r="H51" s="273">
        <v>12</v>
      </c>
      <c r="I51" s="273">
        <v>1</v>
      </c>
      <c r="J51" s="273">
        <v>1</v>
      </c>
      <c r="K51" s="273">
        <v>1</v>
      </c>
      <c r="L51" s="273">
        <v>14</v>
      </c>
      <c r="M51" s="273">
        <v>12</v>
      </c>
      <c r="N51" s="273">
        <v>13</v>
      </c>
      <c r="O51" s="273">
        <v>87</v>
      </c>
      <c r="P51" s="273">
        <v>88</v>
      </c>
      <c r="Q51" s="273">
        <v>88</v>
      </c>
      <c r="R51" s="273">
        <v>12</v>
      </c>
      <c r="S51" s="273">
        <v>11</v>
      </c>
      <c r="T51" s="273">
        <v>11</v>
      </c>
      <c r="U51" s="273">
        <v>1</v>
      </c>
      <c r="V51" s="273">
        <v>1</v>
      </c>
      <c r="W51" s="273">
        <v>1</v>
      </c>
      <c r="X51" s="273">
        <v>13</v>
      </c>
      <c r="Y51" s="273">
        <v>12</v>
      </c>
      <c r="Z51" s="273">
        <v>12</v>
      </c>
      <c r="AA51" s="273">
        <v>89</v>
      </c>
      <c r="AB51" s="273">
        <v>90</v>
      </c>
      <c r="AC51" s="273">
        <v>90</v>
      </c>
      <c r="AD51" s="273">
        <v>10</v>
      </c>
      <c r="AE51" s="273">
        <v>9</v>
      </c>
      <c r="AF51" s="273">
        <v>9</v>
      </c>
      <c r="AG51" s="273">
        <v>1</v>
      </c>
      <c r="AH51" s="273">
        <v>1</v>
      </c>
      <c r="AI51" s="273">
        <v>1</v>
      </c>
      <c r="AJ51" s="273">
        <v>11</v>
      </c>
      <c r="AK51" s="273">
        <v>10</v>
      </c>
      <c r="AL51" s="273">
        <v>10</v>
      </c>
      <c r="AM51" s="273">
        <v>82</v>
      </c>
      <c r="AN51" s="273">
        <v>84</v>
      </c>
      <c r="AO51" s="273">
        <v>83</v>
      </c>
      <c r="AP51" s="273">
        <v>17</v>
      </c>
      <c r="AQ51" s="273">
        <v>15</v>
      </c>
      <c r="AR51" s="273">
        <v>16</v>
      </c>
      <c r="AS51" s="273">
        <v>1</v>
      </c>
      <c r="AT51" s="273">
        <v>1</v>
      </c>
      <c r="AU51" s="273">
        <v>1</v>
      </c>
      <c r="AV51" s="273">
        <v>18</v>
      </c>
      <c r="AW51" s="273">
        <v>16</v>
      </c>
      <c r="AX51" s="273">
        <v>17</v>
      </c>
      <c r="AY51" s="273">
        <v>85</v>
      </c>
      <c r="AZ51" s="273">
        <v>86</v>
      </c>
      <c r="BA51" s="273">
        <v>86</v>
      </c>
      <c r="BB51" s="273">
        <v>14</v>
      </c>
      <c r="BC51" s="273">
        <v>13</v>
      </c>
      <c r="BD51" s="273">
        <v>13</v>
      </c>
      <c r="BE51" s="273">
        <v>1</v>
      </c>
      <c r="BF51" s="273">
        <v>1</v>
      </c>
      <c r="BG51" s="273">
        <v>1</v>
      </c>
      <c r="BH51" s="273">
        <v>15</v>
      </c>
      <c r="BI51" s="273">
        <v>14</v>
      </c>
      <c r="BJ51" s="273">
        <v>14</v>
      </c>
      <c r="BK51" s="273">
        <v>82</v>
      </c>
      <c r="BL51" s="273">
        <v>86</v>
      </c>
      <c r="BM51" s="273">
        <v>85</v>
      </c>
      <c r="BN51" s="273">
        <v>16</v>
      </c>
      <c r="BO51" s="273">
        <v>14</v>
      </c>
      <c r="BP51" s="273">
        <v>14</v>
      </c>
      <c r="BQ51" s="273">
        <v>1</v>
      </c>
      <c r="BR51" s="273">
        <v>1</v>
      </c>
      <c r="BS51" s="273">
        <v>1</v>
      </c>
      <c r="BT51" s="273">
        <v>18</v>
      </c>
      <c r="BU51" s="273">
        <v>14</v>
      </c>
      <c r="BV51" s="273">
        <v>15</v>
      </c>
      <c r="BW51" s="273">
        <v>85</v>
      </c>
      <c r="BX51" s="273">
        <v>89</v>
      </c>
      <c r="BY51" s="273">
        <v>88</v>
      </c>
      <c r="BZ51" s="273">
        <v>14</v>
      </c>
      <c r="CA51" s="273">
        <v>10</v>
      </c>
      <c r="CB51" s="273">
        <v>11</v>
      </c>
      <c r="CC51" s="273">
        <v>1</v>
      </c>
      <c r="CD51" s="273">
        <v>0</v>
      </c>
      <c r="CE51" s="273">
        <v>0</v>
      </c>
      <c r="CF51" s="273">
        <v>15</v>
      </c>
      <c r="CG51" s="273">
        <v>11</v>
      </c>
      <c r="CH51" s="273">
        <v>12</v>
      </c>
      <c r="CI51" s="273">
        <v>84</v>
      </c>
      <c r="CJ51" s="273">
        <v>88</v>
      </c>
      <c r="CK51" s="273">
        <v>86</v>
      </c>
      <c r="CL51" s="273">
        <v>16</v>
      </c>
      <c r="CM51" s="273">
        <v>12</v>
      </c>
      <c r="CN51" s="273">
        <v>13</v>
      </c>
      <c r="CO51" s="273">
        <v>1</v>
      </c>
      <c r="CP51" s="273">
        <v>0</v>
      </c>
      <c r="CQ51" s="273">
        <v>0</v>
      </c>
      <c r="CR51" s="273">
        <v>16</v>
      </c>
      <c r="CS51" s="273">
        <v>12</v>
      </c>
      <c r="CT51" s="273">
        <v>14</v>
      </c>
      <c r="CU51" s="273">
        <v>88</v>
      </c>
      <c r="CV51" s="273">
        <v>87</v>
      </c>
      <c r="CW51" s="273">
        <v>87</v>
      </c>
      <c r="CX51" s="273">
        <v>11</v>
      </c>
      <c r="CY51" s="273">
        <v>11</v>
      </c>
      <c r="CZ51" s="273">
        <v>11</v>
      </c>
      <c r="DA51" s="273">
        <v>2</v>
      </c>
      <c r="DB51" s="273">
        <v>2</v>
      </c>
      <c r="DC51" s="273">
        <v>2</v>
      </c>
      <c r="DD51" s="273">
        <v>12</v>
      </c>
      <c r="DE51" s="273">
        <v>13</v>
      </c>
      <c r="DF51" s="273">
        <v>13</v>
      </c>
      <c r="DG51" s="273">
        <v>91</v>
      </c>
      <c r="DH51" s="273">
        <v>91</v>
      </c>
      <c r="DI51" s="273">
        <v>91</v>
      </c>
      <c r="DJ51" s="273">
        <v>9</v>
      </c>
      <c r="DK51" s="273">
        <v>8</v>
      </c>
      <c r="DL51" s="273">
        <v>8</v>
      </c>
      <c r="DM51" s="273">
        <v>0</v>
      </c>
      <c r="DN51" s="273">
        <v>1</v>
      </c>
      <c r="DO51" s="273">
        <v>1</v>
      </c>
      <c r="DP51" s="273">
        <v>9</v>
      </c>
      <c r="DQ51" s="273">
        <v>9</v>
      </c>
      <c r="DR51" s="273">
        <v>9</v>
      </c>
      <c r="DS51" s="273">
        <v>87</v>
      </c>
      <c r="DT51" s="273">
        <v>85</v>
      </c>
      <c r="DU51" s="273">
        <v>86</v>
      </c>
      <c r="DV51" s="273">
        <v>13</v>
      </c>
      <c r="DW51" s="273">
        <v>12</v>
      </c>
      <c r="DX51" s="273">
        <v>12</v>
      </c>
      <c r="DY51" s="273">
        <v>1</v>
      </c>
      <c r="DZ51" s="273">
        <v>2</v>
      </c>
      <c r="EA51" s="273">
        <v>2</v>
      </c>
      <c r="EB51" s="273">
        <v>13</v>
      </c>
      <c r="EC51" s="273">
        <v>15</v>
      </c>
      <c r="ED51" s="273">
        <v>14</v>
      </c>
      <c r="EE51" s="273">
        <v>87</v>
      </c>
      <c r="EF51" s="273">
        <v>87</v>
      </c>
      <c r="EG51" s="273">
        <v>87</v>
      </c>
      <c r="EH51" s="273">
        <v>12</v>
      </c>
      <c r="EI51" s="273">
        <v>12</v>
      </c>
      <c r="EJ51" s="273">
        <v>12</v>
      </c>
      <c r="EK51" s="273">
        <v>1</v>
      </c>
      <c r="EL51" s="273">
        <v>1</v>
      </c>
      <c r="EM51" s="273">
        <v>1</v>
      </c>
      <c r="EN51" s="273">
        <v>13</v>
      </c>
      <c r="EO51" s="273">
        <v>13</v>
      </c>
      <c r="EP51" s="273">
        <v>13</v>
      </c>
      <c r="EQ51" s="273">
        <v>87</v>
      </c>
      <c r="ER51" s="273">
        <v>89</v>
      </c>
      <c r="ES51" s="273">
        <v>89</v>
      </c>
      <c r="ET51" s="273">
        <v>12</v>
      </c>
      <c r="EU51" s="273">
        <v>10</v>
      </c>
      <c r="EV51" s="273">
        <v>11</v>
      </c>
      <c r="EW51" s="273">
        <v>1</v>
      </c>
      <c r="EX51" s="273">
        <v>1</v>
      </c>
      <c r="EY51" s="273">
        <v>1</v>
      </c>
      <c r="EZ51" s="273">
        <v>13</v>
      </c>
      <c r="FA51" s="273">
        <v>11</v>
      </c>
      <c r="FB51" s="273">
        <v>11</v>
      </c>
      <c r="FC51" s="273">
        <v>87</v>
      </c>
      <c r="FD51" s="273">
        <v>89</v>
      </c>
      <c r="FE51" s="273">
        <v>88</v>
      </c>
      <c r="FF51" s="273">
        <v>12</v>
      </c>
      <c r="FG51" s="273">
        <v>10</v>
      </c>
      <c r="FH51" s="273">
        <v>11</v>
      </c>
      <c r="FI51" s="273">
        <v>1</v>
      </c>
      <c r="FJ51" s="273">
        <v>1</v>
      </c>
      <c r="FK51" s="273">
        <v>1</v>
      </c>
      <c r="FL51" s="273">
        <v>13</v>
      </c>
      <c r="FM51" s="273">
        <v>11</v>
      </c>
      <c r="FN51" s="273">
        <v>12</v>
      </c>
      <c r="FO51" s="273">
        <v>74</v>
      </c>
      <c r="FP51" s="273">
        <v>71</v>
      </c>
      <c r="FQ51" s="273">
        <v>72</v>
      </c>
      <c r="FR51" s="273">
        <v>24</v>
      </c>
      <c r="FS51" s="273">
        <v>26</v>
      </c>
      <c r="FT51" s="273">
        <v>26</v>
      </c>
      <c r="FU51" s="273">
        <v>2</v>
      </c>
      <c r="FV51" s="273">
        <v>3</v>
      </c>
      <c r="FW51" s="273">
        <v>2</v>
      </c>
      <c r="FX51" s="273">
        <v>26</v>
      </c>
      <c r="FY51" s="273">
        <v>29</v>
      </c>
      <c r="FZ51" s="273">
        <v>28</v>
      </c>
      <c r="GA51" s="273">
        <v>81</v>
      </c>
      <c r="GB51" s="273">
        <v>87</v>
      </c>
      <c r="GC51" s="273">
        <v>85</v>
      </c>
      <c r="GD51" s="273">
        <v>18</v>
      </c>
      <c r="GE51" s="273">
        <v>13</v>
      </c>
      <c r="GF51" s="273">
        <v>14</v>
      </c>
      <c r="GG51" s="273">
        <v>1</v>
      </c>
      <c r="GH51" s="273">
        <v>0</v>
      </c>
      <c r="GI51" s="273">
        <v>1</v>
      </c>
      <c r="GJ51" s="273">
        <v>19</v>
      </c>
      <c r="GK51" s="273">
        <v>13</v>
      </c>
      <c r="GL51" s="273">
        <v>15</v>
      </c>
      <c r="GM51" s="273">
        <v>83</v>
      </c>
      <c r="GN51" s="273">
        <v>88</v>
      </c>
      <c r="GO51" s="273">
        <v>86</v>
      </c>
      <c r="GP51" s="273">
        <v>17</v>
      </c>
      <c r="GQ51" s="273">
        <v>12</v>
      </c>
      <c r="GR51" s="273">
        <v>13</v>
      </c>
      <c r="GS51" s="273">
        <v>1</v>
      </c>
      <c r="GT51" s="273">
        <v>0</v>
      </c>
      <c r="GU51" s="273">
        <v>0</v>
      </c>
      <c r="GV51" s="273">
        <v>17</v>
      </c>
      <c r="GW51" s="273">
        <v>12</v>
      </c>
      <c r="GX51" s="273">
        <v>14</v>
      </c>
    </row>
    <row r="52" spans="2:206" x14ac:dyDescent="0.35">
      <c r="B52" t="s">
        <v>1564</v>
      </c>
      <c r="C52" s="273">
        <v>23</v>
      </c>
      <c r="D52" s="273">
        <v>31</v>
      </c>
      <c r="E52" s="273">
        <v>27</v>
      </c>
      <c r="F52" s="273">
        <v>54</v>
      </c>
      <c r="G52" s="273">
        <v>53</v>
      </c>
      <c r="H52" s="273">
        <v>53</v>
      </c>
      <c r="I52" s="273">
        <v>24</v>
      </c>
      <c r="J52" s="273">
        <v>16</v>
      </c>
      <c r="K52" s="273">
        <v>20</v>
      </c>
      <c r="L52" s="273">
        <v>77</v>
      </c>
      <c r="M52" s="273">
        <v>69</v>
      </c>
      <c r="N52" s="273">
        <v>73</v>
      </c>
      <c r="O52" s="273">
        <v>25</v>
      </c>
      <c r="P52" s="273">
        <v>32</v>
      </c>
      <c r="Q52" s="273">
        <v>28</v>
      </c>
      <c r="R52" s="273">
        <v>53</v>
      </c>
      <c r="S52" s="273">
        <v>51</v>
      </c>
      <c r="T52" s="273">
        <v>52</v>
      </c>
      <c r="U52" s="273">
        <v>23</v>
      </c>
      <c r="V52" s="273">
        <v>17</v>
      </c>
      <c r="W52" s="273">
        <v>20</v>
      </c>
      <c r="X52" s="273">
        <v>75</v>
      </c>
      <c r="Y52" s="273">
        <v>68</v>
      </c>
      <c r="Z52" s="273">
        <v>72</v>
      </c>
      <c r="AA52" s="273">
        <v>25</v>
      </c>
      <c r="AB52" s="273">
        <v>34</v>
      </c>
      <c r="AC52" s="273">
        <v>30</v>
      </c>
      <c r="AD52" s="273">
        <v>54</v>
      </c>
      <c r="AE52" s="273">
        <v>51</v>
      </c>
      <c r="AF52" s="273">
        <v>53</v>
      </c>
      <c r="AG52" s="273">
        <v>20</v>
      </c>
      <c r="AH52" s="273">
        <v>15</v>
      </c>
      <c r="AI52" s="273">
        <v>18</v>
      </c>
      <c r="AJ52" s="273">
        <v>75</v>
      </c>
      <c r="AK52" s="273">
        <v>66</v>
      </c>
      <c r="AL52" s="273">
        <v>70</v>
      </c>
      <c r="AM52" s="273">
        <v>14</v>
      </c>
      <c r="AN52" s="273">
        <v>23</v>
      </c>
      <c r="AO52" s="273">
        <v>19</v>
      </c>
      <c r="AP52" s="273">
        <v>61</v>
      </c>
      <c r="AQ52" s="273">
        <v>61</v>
      </c>
      <c r="AR52" s="273">
        <v>61</v>
      </c>
      <c r="AS52" s="273">
        <v>24</v>
      </c>
      <c r="AT52" s="273">
        <v>15</v>
      </c>
      <c r="AU52" s="273">
        <v>20</v>
      </c>
      <c r="AV52" s="273">
        <v>86</v>
      </c>
      <c r="AW52" s="273">
        <v>77</v>
      </c>
      <c r="AX52" s="273">
        <v>81</v>
      </c>
      <c r="AY52" s="273">
        <v>16</v>
      </c>
      <c r="AZ52" s="273">
        <v>23</v>
      </c>
      <c r="BA52" s="273">
        <v>19</v>
      </c>
      <c r="BB52" s="273">
        <v>57</v>
      </c>
      <c r="BC52" s="273">
        <v>58</v>
      </c>
      <c r="BD52" s="273">
        <v>58</v>
      </c>
      <c r="BE52" s="273">
        <v>27</v>
      </c>
      <c r="BF52" s="273">
        <v>19</v>
      </c>
      <c r="BG52" s="273">
        <v>23</v>
      </c>
      <c r="BH52" s="273">
        <v>84</v>
      </c>
      <c r="BI52" s="273">
        <v>77</v>
      </c>
      <c r="BJ52" s="273">
        <v>81</v>
      </c>
      <c r="BK52" s="273">
        <v>20</v>
      </c>
      <c r="BL52" s="273">
        <v>27</v>
      </c>
      <c r="BM52" s="273">
        <v>23</v>
      </c>
      <c r="BN52" s="273">
        <v>59</v>
      </c>
      <c r="BO52" s="273">
        <v>59</v>
      </c>
      <c r="BP52" s="273">
        <v>59</v>
      </c>
      <c r="BQ52" s="273">
        <v>21</v>
      </c>
      <c r="BR52" s="273">
        <v>15</v>
      </c>
      <c r="BS52" s="273">
        <v>18</v>
      </c>
      <c r="BT52" s="273">
        <v>80</v>
      </c>
      <c r="BU52" s="273">
        <v>73</v>
      </c>
      <c r="BV52" s="273">
        <v>77</v>
      </c>
      <c r="BW52" s="273">
        <v>19</v>
      </c>
      <c r="BX52" s="273">
        <v>29</v>
      </c>
      <c r="BY52" s="273">
        <v>24</v>
      </c>
      <c r="BZ52" s="273">
        <v>61</v>
      </c>
      <c r="CA52" s="273">
        <v>60</v>
      </c>
      <c r="CB52" s="273">
        <v>61</v>
      </c>
      <c r="CC52" s="273">
        <v>19</v>
      </c>
      <c r="CD52" s="273">
        <v>11</v>
      </c>
      <c r="CE52" s="273">
        <v>15</v>
      </c>
      <c r="CF52" s="273">
        <v>81</v>
      </c>
      <c r="CG52" s="273">
        <v>71</v>
      </c>
      <c r="CH52" s="273">
        <v>76</v>
      </c>
      <c r="CI52" s="273">
        <v>18</v>
      </c>
      <c r="CJ52" s="273">
        <v>27</v>
      </c>
      <c r="CK52" s="273">
        <v>22</v>
      </c>
      <c r="CL52" s="273">
        <v>62</v>
      </c>
      <c r="CM52" s="273">
        <v>60</v>
      </c>
      <c r="CN52" s="273">
        <v>61</v>
      </c>
      <c r="CO52" s="273">
        <v>20</v>
      </c>
      <c r="CP52" s="273">
        <v>14</v>
      </c>
      <c r="CQ52" s="273">
        <v>17</v>
      </c>
      <c r="CR52" s="273">
        <v>82</v>
      </c>
      <c r="CS52" s="273">
        <v>73</v>
      </c>
      <c r="CT52" s="273">
        <v>78</v>
      </c>
      <c r="CU52" s="273">
        <v>37</v>
      </c>
      <c r="CV52" s="273">
        <v>44</v>
      </c>
      <c r="CW52" s="273">
        <v>40</v>
      </c>
      <c r="CX52" s="273">
        <v>44</v>
      </c>
      <c r="CY52" s="273">
        <v>40</v>
      </c>
      <c r="CZ52" s="273">
        <v>42</v>
      </c>
      <c r="DA52" s="273">
        <v>19</v>
      </c>
      <c r="DB52" s="273">
        <v>16</v>
      </c>
      <c r="DC52" s="273">
        <v>18</v>
      </c>
      <c r="DD52" s="273">
        <v>63</v>
      </c>
      <c r="DE52" s="273">
        <v>56</v>
      </c>
      <c r="DF52" s="273">
        <v>60</v>
      </c>
      <c r="DG52" s="273">
        <v>41</v>
      </c>
      <c r="DH52" s="273">
        <v>50</v>
      </c>
      <c r="DI52" s="273">
        <v>45</v>
      </c>
      <c r="DJ52" s="273">
        <v>47</v>
      </c>
      <c r="DK52" s="273">
        <v>42</v>
      </c>
      <c r="DL52" s="273">
        <v>45</v>
      </c>
      <c r="DM52" s="273">
        <v>12</v>
      </c>
      <c r="DN52" s="273">
        <v>8</v>
      </c>
      <c r="DO52" s="273">
        <v>10</v>
      </c>
      <c r="DP52" s="273">
        <v>59</v>
      </c>
      <c r="DQ52" s="273">
        <v>50</v>
      </c>
      <c r="DR52" s="273">
        <v>55</v>
      </c>
      <c r="DS52" s="273">
        <v>34</v>
      </c>
      <c r="DT52" s="273">
        <v>39</v>
      </c>
      <c r="DU52" s="273">
        <v>37</v>
      </c>
      <c r="DV52" s="273">
        <v>54</v>
      </c>
      <c r="DW52" s="273">
        <v>47</v>
      </c>
      <c r="DX52" s="273">
        <v>50</v>
      </c>
      <c r="DY52" s="273">
        <v>12</v>
      </c>
      <c r="DZ52" s="273">
        <v>14</v>
      </c>
      <c r="EA52" s="273">
        <v>13</v>
      </c>
      <c r="EB52" s="273">
        <v>66</v>
      </c>
      <c r="EC52" s="273">
        <v>61</v>
      </c>
      <c r="ED52" s="273">
        <v>63</v>
      </c>
      <c r="EE52" s="273">
        <v>31</v>
      </c>
      <c r="EF52" s="273">
        <v>37</v>
      </c>
      <c r="EG52" s="273">
        <v>34</v>
      </c>
      <c r="EH52" s="273">
        <v>56</v>
      </c>
      <c r="EI52" s="273">
        <v>51</v>
      </c>
      <c r="EJ52" s="273">
        <v>53</v>
      </c>
      <c r="EK52" s="273">
        <v>13</v>
      </c>
      <c r="EL52" s="273">
        <v>13</v>
      </c>
      <c r="EM52" s="273">
        <v>13</v>
      </c>
      <c r="EN52" s="273">
        <v>69</v>
      </c>
      <c r="EO52" s="273">
        <v>63</v>
      </c>
      <c r="EP52" s="273">
        <v>66</v>
      </c>
      <c r="EQ52" s="273">
        <v>24</v>
      </c>
      <c r="ER52" s="273">
        <v>32</v>
      </c>
      <c r="ES52" s="273">
        <v>28</v>
      </c>
      <c r="ET52" s="273">
        <v>59</v>
      </c>
      <c r="EU52" s="273">
        <v>54</v>
      </c>
      <c r="EV52" s="273">
        <v>57</v>
      </c>
      <c r="EW52" s="273">
        <v>16</v>
      </c>
      <c r="EX52" s="273">
        <v>14</v>
      </c>
      <c r="EY52" s="273">
        <v>15</v>
      </c>
      <c r="EZ52" s="273">
        <v>76</v>
      </c>
      <c r="FA52" s="273">
        <v>68</v>
      </c>
      <c r="FB52" s="273">
        <v>72</v>
      </c>
      <c r="FC52" s="273">
        <v>25</v>
      </c>
      <c r="FD52" s="273">
        <v>31</v>
      </c>
      <c r="FE52" s="273">
        <v>28</v>
      </c>
      <c r="FF52" s="273">
        <v>59</v>
      </c>
      <c r="FG52" s="273">
        <v>53</v>
      </c>
      <c r="FH52" s="273">
        <v>56</v>
      </c>
      <c r="FI52" s="273">
        <v>16</v>
      </c>
      <c r="FJ52" s="273">
        <v>16</v>
      </c>
      <c r="FK52" s="273">
        <v>16</v>
      </c>
      <c r="FL52" s="273">
        <v>75</v>
      </c>
      <c r="FM52" s="273">
        <v>69</v>
      </c>
      <c r="FN52" s="273">
        <v>72</v>
      </c>
      <c r="FO52" s="273">
        <v>18</v>
      </c>
      <c r="FP52" s="273">
        <v>23</v>
      </c>
      <c r="FQ52" s="273">
        <v>21</v>
      </c>
      <c r="FR52" s="273">
        <v>65</v>
      </c>
      <c r="FS52" s="273">
        <v>60</v>
      </c>
      <c r="FT52" s="273">
        <v>62</v>
      </c>
      <c r="FU52" s="273">
        <v>16</v>
      </c>
      <c r="FV52" s="273">
        <v>18</v>
      </c>
      <c r="FW52" s="273">
        <v>17</v>
      </c>
      <c r="FX52" s="273">
        <v>82</v>
      </c>
      <c r="FY52" s="273">
        <v>77</v>
      </c>
      <c r="FZ52" s="273">
        <v>79</v>
      </c>
      <c r="GA52" s="273">
        <v>17</v>
      </c>
      <c r="GB52" s="273">
        <v>27</v>
      </c>
      <c r="GC52" s="273">
        <v>22</v>
      </c>
      <c r="GD52" s="273">
        <v>61</v>
      </c>
      <c r="GE52" s="273">
        <v>62</v>
      </c>
      <c r="GF52" s="273">
        <v>61</v>
      </c>
      <c r="GG52" s="273">
        <v>22</v>
      </c>
      <c r="GH52" s="273">
        <v>11</v>
      </c>
      <c r="GI52" s="273">
        <v>17</v>
      </c>
      <c r="GJ52" s="273">
        <v>83</v>
      </c>
      <c r="GK52" s="273">
        <v>73</v>
      </c>
      <c r="GL52" s="273">
        <v>78</v>
      </c>
      <c r="GM52" s="273">
        <v>19</v>
      </c>
      <c r="GN52" s="273">
        <v>29</v>
      </c>
      <c r="GO52" s="273">
        <v>24</v>
      </c>
      <c r="GP52" s="273">
        <v>60</v>
      </c>
      <c r="GQ52" s="273">
        <v>59</v>
      </c>
      <c r="GR52" s="273">
        <v>60</v>
      </c>
      <c r="GS52" s="273">
        <v>21</v>
      </c>
      <c r="GT52" s="273">
        <v>12</v>
      </c>
      <c r="GU52" s="273">
        <v>16</v>
      </c>
      <c r="GV52" s="273">
        <v>81</v>
      </c>
      <c r="GW52" s="273">
        <v>71</v>
      </c>
      <c r="GX52" s="273">
        <v>76</v>
      </c>
    </row>
    <row r="53" spans="2:206" x14ac:dyDescent="0.35">
      <c r="B53" t="s">
        <v>229</v>
      </c>
      <c r="C53" s="273">
        <v>50</v>
      </c>
      <c r="D53" s="273">
        <v>58</v>
      </c>
      <c r="E53" s="273">
        <v>56</v>
      </c>
      <c r="F53" s="273">
        <v>44</v>
      </c>
      <c r="G53" s="273">
        <v>39</v>
      </c>
      <c r="H53" s="273">
        <v>40</v>
      </c>
      <c r="I53" s="273">
        <v>6</v>
      </c>
      <c r="J53" s="273">
        <v>3</v>
      </c>
      <c r="K53" s="273">
        <v>4</v>
      </c>
      <c r="L53" s="273">
        <v>50</v>
      </c>
      <c r="M53" s="273">
        <v>42</v>
      </c>
      <c r="N53" s="273">
        <v>44</v>
      </c>
      <c r="O53" s="273">
        <v>52</v>
      </c>
      <c r="P53" s="273">
        <v>58</v>
      </c>
      <c r="Q53" s="273">
        <v>56</v>
      </c>
      <c r="R53" s="273">
        <v>43</v>
      </c>
      <c r="S53" s="273">
        <v>38</v>
      </c>
      <c r="T53" s="273">
        <v>40</v>
      </c>
      <c r="U53" s="273">
        <v>5</v>
      </c>
      <c r="V53" s="273">
        <v>4</v>
      </c>
      <c r="W53" s="273">
        <v>4</v>
      </c>
      <c r="X53" s="273">
        <v>48</v>
      </c>
      <c r="Y53" s="273">
        <v>42</v>
      </c>
      <c r="Z53" s="273">
        <v>44</v>
      </c>
      <c r="AA53" s="273">
        <v>55</v>
      </c>
      <c r="AB53" s="273">
        <v>61</v>
      </c>
      <c r="AC53" s="273">
        <v>59</v>
      </c>
      <c r="AD53" s="273">
        <v>41</v>
      </c>
      <c r="AE53" s="273">
        <v>36</v>
      </c>
      <c r="AF53" s="273">
        <v>38</v>
      </c>
      <c r="AG53" s="273">
        <v>4</v>
      </c>
      <c r="AH53" s="273">
        <v>3</v>
      </c>
      <c r="AI53" s="273">
        <v>3</v>
      </c>
      <c r="AJ53" s="273">
        <v>45</v>
      </c>
      <c r="AK53" s="273">
        <v>39</v>
      </c>
      <c r="AL53" s="273">
        <v>41</v>
      </c>
      <c r="AM53" s="273">
        <v>39</v>
      </c>
      <c r="AN53" s="273">
        <v>50</v>
      </c>
      <c r="AO53" s="273">
        <v>47</v>
      </c>
      <c r="AP53" s="273">
        <v>56</v>
      </c>
      <c r="AQ53" s="273">
        <v>47</v>
      </c>
      <c r="AR53" s="273">
        <v>50</v>
      </c>
      <c r="AS53" s="273">
        <v>5</v>
      </c>
      <c r="AT53" s="273">
        <v>3</v>
      </c>
      <c r="AU53" s="273">
        <v>3</v>
      </c>
      <c r="AV53" s="273">
        <v>61</v>
      </c>
      <c r="AW53" s="273">
        <v>50</v>
      </c>
      <c r="AX53" s="273">
        <v>53</v>
      </c>
      <c r="AY53" s="273">
        <v>39</v>
      </c>
      <c r="AZ53" s="273">
        <v>46</v>
      </c>
      <c r="BA53" s="273">
        <v>44</v>
      </c>
      <c r="BB53" s="273">
        <v>56</v>
      </c>
      <c r="BC53" s="273">
        <v>50</v>
      </c>
      <c r="BD53" s="273">
        <v>52</v>
      </c>
      <c r="BE53" s="273">
        <v>5</v>
      </c>
      <c r="BF53" s="273">
        <v>3</v>
      </c>
      <c r="BG53" s="273">
        <v>4</v>
      </c>
      <c r="BH53" s="273">
        <v>61</v>
      </c>
      <c r="BI53" s="273">
        <v>54</v>
      </c>
      <c r="BJ53" s="273">
        <v>56</v>
      </c>
      <c r="BK53" s="273">
        <v>44</v>
      </c>
      <c r="BL53" s="273">
        <v>51</v>
      </c>
      <c r="BM53" s="273">
        <v>49</v>
      </c>
      <c r="BN53" s="273">
        <v>51</v>
      </c>
      <c r="BO53" s="273">
        <v>46</v>
      </c>
      <c r="BP53" s="273">
        <v>48</v>
      </c>
      <c r="BQ53" s="273">
        <v>5</v>
      </c>
      <c r="BR53" s="273">
        <v>3</v>
      </c>
      <c r="BS53" s="273">
        <v>3</v>
      </c>
      <c r="BT53" s="273">
        <v>56</v>
      </c>
      <c r="BU53" s="273">
        <v>49</v>
      </c>
      <c r="BV53" s="273">
        <v>51</v>
      </c>
      <c r="BW53" s="273">
        <v>46</v>
      </c>
      <c r="BX53" s="273">
        <v>57</v>
      </c>
      <c r="BY53" s="273">
        <v>54</v>
      </c>
      <c r="BZ53" s="273">
        <v>50</v>
      </c>
      <c r="CA53" s="273">
        <v>41</v>
      </c>
      <c r="CB53" s="273">
        <v>43</v>
      </c>
      <c r="CC53" s="273">
        <v>4</v>
      </c>
      <c r="CD53" s="273">
        <v>2</v>
      </c>
      <c r="CE53" s="273">
        <v>3</v>
      </c>
      <c r="CF53" s="273">
        <v>54</v>
      </c>
      <c r="CG53" s="273">
        <v>43</v>
      </c>
      <c r="CH53" s="273">
        <v>46</v>
      </c>
      <c r="CI53" s="273">
        <v>42</v>
      </c>
      <c r="CJ53" s="273">
        <v>53</v>
      </c>
      <c r="CK53" s="273">
        <v>50</v>
      </c>
      <c r="CL53" s="273">
        <v>54</v>
      </c>
      <c r="CM53" s="273">
        <v>45</v>
      </c>
      <c r="CN53" s="273">
        <v>48</v>
      </c>
      <c r="CO53" s="273">
        <v>4</v>
      </c>
      <c r="CP53" s="273">
        <v>2</v>
      </c>
      <c r="CQ53" s="273">
        <v>3</v>
      </c>
      <c r="CR53" s="273">
        <v>58</v>
      </c>
      <c r="CS53" s="273">
        <v>47</v>
      </c>
      <c r="CT53" s="273">
        <v>50</v>
      </c>
      <c r="CU53" s="273">
        <v>62</v>
      </c>
      <c r="CV53" s="273">
        <v>66</v>
      </c>
      <c r="CW53" s="273">
        <v>65</v>
      </c>
      <c r="CX53" s="273">
        <v>33</v>
      </c>
      <c r="CY53" s="273">
        <v>29</v>
      </c>
      <c r="CZ53" s="273">
        <v>30</v>
      </c>
      <c r="DA53" s="273">
        <v>5</v>
      </c>
      <c r="DB53" s="273">
        <v>5</v>
      </c>
      <c r="DC53" s="273">
        <v>5</v>
      </c>
      <c r="DD53" s="273">
        <v>38</v>
      </c>
      <c r="DE53" s="273">
        <v>34</v>
      </c>
      <c r="DF53" s="273">
        <v>35</v>
      </c>
      <c r="DG53" s="273">
        <v>67</v>
      </c>
      <c r="DH53" s="273">
        <v>72</v>
      </c>
      <c r="DI53" s="273">
        <v>71</v>
      </c>
      <c r="DJ53" s="273">
        <v>31</v>
      </c>
      <c r="DK53" s="273">
        <v>26</v>
      </c>
      <c r="DL53" s="273">
        <v>27</v>
      </c>
      <c r="DM53" s="273">
        <v>3</v>
      </c>
      <c r="DN53" s="273">
        <v>2</v>
      </c>
      <c r="DO53" s="273">
        <v>2</v>
      </c>
      <c r="DP53" s="273">
        <v>33</v>
      </c>
      <c r="DQ53" s="273">
        <v>28</v>
      </c>
      <c r="DR53" s="273">
        <v>29</v>
      </c>
      <c r="DS53" s="273">
        <v>60</v>
      </c>
      <c r="DT53" s="273">
        <v>60</v>
      </c>
      <c r="DU53" s="273">
        <v>60</v>
      </c>
      <c r="DV53" s="273">
        <v>37</v>
      </c>
      <c r="DW53" s="273">
        <v>35</v>
      </c>
      <c r="DX53" s="273">
        <v>35</v>
      </c>
      <c r="DY53" s="273">
        <v>3</v>
      </c>
      <c r="DZ53" s="273">
        <v>5</v>
      </c>
      <c r="EA53" s="273">
        <v>5</v>
      </c>
      <c r="EB53" s="273">
        <v>40</v>
      </c>
      <c r="EC53" s="273">
        <v>40</v>
      </c>
      <c r="ED53" s="273">
        <v>40</v>
      </c>
      <c r="EE53" s="273">
        <v>58</v>
      </c>
      <c r="EF53" s="273">
        <v>59</v>
      </c>
      <c r="EG53" s="273">
        <v>59</v>
      </c>
      <c r="EH53" s="273">
        <v>39</v>
      </c>
      <c r="EI53" s="273">
        <v>37</v>
      </c>
      <c r="EJ53" s="273">
        <v>37</v>
      </c>
      <c r="EK53" s="273">
        <v>3</v>
      </c>
      <c r="EL53" s="273">
        <v>4</v>
      </c>
      <c r="EM53" s="273">
        <v>4</v>
      </c>
      <c r="EN53" s="273">
        <v>42</v>
      </c>
      <c r="EO53" s="273">
        <v>41</v>
      </c>
      <c r="EP53" s="273">
        <v>41</v>
      </c>
      <c r="EQ53" s="273">
        <v>51</v>
      </c>
      <c r="ER53" s="273">
        <v>58</v>
      </c>
      <c r="ES53" s="273">
        <v>56</v>
      </c>
      <c r="ET53" s="273">
        <v>46</v>
      </c>
      <c r="EU53" s="273">
        <v>40</v>
      </c>
      <c r="EV53" s="273">
        <v>41</v>
      </c>
      <c r="EW53" s="273">
        <v>3</v>
      </c>
      <c r="EX53" s="273">
        <v>2</v>
      </c>
      <c r="EY53" s="273">
        <v>2</v>
      </c>
      <c r="EZ53" s="273">
        <v>49</v>
      </c>
      <c r="FA53" s="273">
        <v>42</v>
      </c>
      <c r="FB53" s="273">
        <v>44</v>
      </c>
      <c r="FC53" s="273">
        <v>52</v>
      </c>
      <c r="FD53" s="273">
        <v>56</v>
      </c>
      <c r="FE53" s="273">
        <v>55</v>
      </c>
      <c r="FF53" s="273">
        <v>45</v>
      </c>
      <c r="FG53" s="273">
        <v>40</v>
      </c>
      <c r="FH53" s="273">
        <v>42</v>
      </c>
      <c r="FI53" s="273">
        <v>3</v>
      </c>
      <c r="FJ53" s="273">
        <v>4</v>
      </c>
      <c r="FK53" s="273">
        <v>3</v>
      </c>
      <c r="FL53" s="273">
        <v>48</v>
      </c>
      <c r="FM53" s="273">
        <v>44</v>
      </c>
      <c r="FN53" s="273">
        <v>45</v>
      </c>
      <c r="FO53" s="273">
        <v>34</v>
      </c>
      <c r="FP53" s="273">
        <v>33</v>
      </c>
      <c r="FQ53" s="273">
        <v>34</v>
      </c>
      <c r="FR53" s="273">
        <v>61</v>
      </c>
      <c r="FS53" s="273">
        <v>60</v>
      </c>
      <c r="FT53" s="273">
        <v>60</v>
      </c>
      <c r="FU53" s="273">
        <v>4</v>
      </c>
      <c r="FV53" s="273">
        <v>7</v>
      </c>
      <c r="FW53" s="273">
        <v>6</v>
      </c>
      <c r="FX53" s="273">
        <v>66</v>
      </c>
      <c r="FY53" s="273">
        <v>67</v>
      </c>
      <c r="FZ53" s="273">
        <v>66</v>
      </c>
      <c r="GA53" s="273">
        <v>37</v>
      </c>
      <c r="GB53" s="273">
        <v>52</v>
      </c>
      <c r="GC53" s="273">
        <v>47</v>
      </c>
      <c r="GD53" s="273">
        <v>57</v>
      </c>
      <c r="GE53" s="273">
        <v>46</v>
      </c>
      <c r="GF53" s="273">
        <v>49</v>
      </c>
      <c r="GG53" s="273">
        <v>6</v>
      </c>
      <c r="GH53" s="273">
        <v>3</v>
      </c>
      <c r="GI53" s="273">
        <v>4</v>
      </c>
      <c r="GJ53" s="273">
        <v>63</v>
      </c>
      <c r="GK53" s="273">
        <v>48</v>
      </c>
      <c r="GL53" s="273">
        <v>53</v>
      </c>
      <c r="GM53" s="273">
        <v>40</v>
      </c>
      <c r="GN53" s="273">
        <v>53</v>
      </c>
      <c r="GO53" s="273">
        <v>49</v>
      </c>
      <c r="GP53" s="273">
        <v>55</v>
      </c>
      <c r="GQ53" s="273">
        <v>45</v>
      </c>
      <c r="GR53" s="273">
        <v>48</v>
      </c>
      <c r="GS53" s="273">
        <v>5</v>
      </c>
      <c r="GT53" s="273">
        <v>2</v>
      </c>
      <c r="GU53" s="273">
        <v>3</v>
      </c>
      <c r="GV53" s="273">
        <v>60</v>
      </c>
      <c r="GW53" s="273">
        <v>47</v>
      </c>
      <c r="GX53" s="273">
        <v>51</v>
      </c>
    </row>
    <row r="54" spans="2:206" x14ac:dyDescent="0.35">
      <c r="B54" t="s">
        <v>1565</v>
      </c>
      <c r="C54" s="273">
        <v>9</v>
      </c>
      <c r="D54" s="273">
        <v>18</v>
      </c>
      <c r="E54" s="273">
        <v>14</v>
      </c>
      <c r="F54" s="273">
        <v>63</v>
      </c>
      <c r="G54" s="273">
        <v>64</v>
      </c>
      <c r="H54" s="273">
        <v>63</v>
      </c>
      <c r="I54" s="273">
        <v>28</v>
      </c>
      <c r="J54" s="273">
        <v>18</v>
      </c>
      <c r="K54" s="273">
        <v>23</v>
      </c>
      <c r="L54" s="273">
        <v>91</v>
      </c>
      <c r="M54" s="273">
        <v>82</v>
      </c>
      <c r="N54" s="273">
        <v>86</v>
      </c>
      <c r="O54" s="273">
        <v>10</v>
      </c>
      <c r="P54" s="273">
        <v>18</v>
      </c>
      <c r="Q54" s="273">
        <v>14</v>
      </c>
      <c r="R54" s="273">
        <v>63</v>
      </c>
      <c r="S54" s="273">
        <v>63</v>
      </c>
      <c r="T54" s="273">
        <v>63</v>
      </c>
      <c r="U54" s="273">
        <v>27</v>
      </c>
      <c r="V54" s="273">
        <v>19</v>
      </c>
      <c r="W54" s="273">
        <v>23</v>
      </c>
      <c r="X54" s="273">
        <v>90</v>
      </c>
      <c r="Y54" s="273">
        <v>82</v>
      </c>
      <c r="Z54" s="273">
        <v>86</v>
      </c>
      <c r="AA54" s="273">
        <v>10</v>
      </c>
      <c r="AB54" s="273">
        <v>19</v>
      </c>
      <c r="AC54" s="273">
        <v>15</v>
      </c>
      <c r="AD54" s="273">
        <v>67</v>
      </c>
      <c r="AE54" s="273">
        <v>65</v>
      </c>
      <c r="AF54" s="273">
        <v>66</v>
      </c>
      <c r="AG54" s="273">
        <v>23</v>
      </c>
      <c r="AH54" s="273">
        <v>16</v>
      </c>
      <c r="AI54" s="273">
        <v>19</v>
      </c>
      <c r="AJ54" s="273">
        <v>90</v>
      </c>
      <c r="AK54" s="273">
        <v>81</v>
      </c>
      <c r="AL54" s="273">
        <v>85</v>
      </c>
      <c r="AM54" s="273">
        <v>6</v>
      </c>
      <c r="AN54" s="273">
        <v>15</v>
      </c>
      <c r="AO54" s="273">
        <v>10</v>
      </c>
      <c r="AP54" s="273">
        <v>71</v>
      </c>
      <c r="AQ54" s="273">
        <v>72</v>
      </c>
      <c r="AR54" s="273">
        <v>72</v>
      </c>
      <c r="AS54" s="273">
        <v>23</v>
      </c>
      <c r="AT54" s="273">
        <v>13</v>
      </c>
      <c r="AU54" s="273">
        <v>18</v>
      </c>
      <c r="AV54" s="273">
        <v>94</v>
      </c>
      <c r="AW54" s="273">
        <v>85</v>
      </c>
      <c r="AX54" s="273">
        <v>90</v>
      </c>
      <c r="AY54" s="273">
        <v>6</v>
      </c>
      <c r="AZ54" s="273">
        <v>12</v>
      </c>
      <c r="BA54" s="273">
        <v>9</v>
      </c>
      <c r="BB54" s="273">
        <v>71</v>
      </c>
      <c r="BC54" s="273">
        <v>73</v>
      </c>
      <c r="BD54" s="273">
        <v>72</v>
      </c>
      <c r="BE54" s="273">
        <v>24</v>
      </c>
      <c r="BF54" s="273">
        <v>15</v>
      </c>
      <c r="BG54" s="273">
        <v>20</v>
      </c>
      <c r="BH54" s="273">
        <v>94</v>
      </c>
      <c r="BI54" s="273">
        <v>88</v>
      </c>
      <c r="BJ54" s="273">
        <v>91</v>
      </c>
      <c r="BK54" s="273">
        <v>7</v>
      </c>
      <c r="BL54" s="273">
        <v>14</v>
      </c>
      <c r="BM54" s="273">
        <v>11</v>
      </c>
      <c r="BN54" s="273">
        <v>71</v>
      </c>
      <c r="BO54" s="273">
        <v>71</v>
      </c>
      <c r="BP54" s="273">
        <v>71</v>
      </c>
      <c r="BQ54" s="273">
        <v>22</v>
      </c>
      <c r="BR54" s="273">
        <v>15</v>
      </c>
      <c r="BS54" s="273">
        <v>18</v>
      </c>
      <c r="BT54" s="273">
        <v>93</v>
      </c>
      <c r="BU54" s="273">
        <v>86</v>
      </c>
      <c r="BV54" s="273">
        <v>89</v>
      </c>
      <c r="BW54" s="273">
        <v>7</v>
      </c>
      <c r="BX54" s="273">
        <v>17</v>
      </c>
      <c r="BY54" s="273">
        <v>12</v>
      </c>
      <c r="BZ54" s="273">
        <v>72</v>
      </c>
      <c r="CA54" s="273">
        <v>72</v>
      </c>
      <c r="CB54" s="273">
        <v>72</v>
      </c>
      <c r="CC54" s="273">
        <v>21</v>
      </c>
      <c r="CD54" s="273">
        <v>12</v>
      </c>
      <c r="CE54" s="273">
        <v>16</v>
      </c>
      <c r="CF54" s="273">
        <v>93</v>
      </c>
      <c r="CG54" s="273">
        <v>83</v>
      </c>
      <c r="CH54" s="273">
        <v>88</v>
      </c>
      <c r="CI54" s="273">
        <v>6</v>
      </c>
      <c r="CJ54" s="273">
        <v>14</v>
      </c>
      <c r="CK54" s="273">
        <v>10</v>
      </c>
      <c r="CL54" s="273">
        <v>73</v>
      </c>
      <c r="CM54" s="273">
        <v>74</v>
      </c>
      <c r="CN54" s="273">
        <v>74</v>
      </c>
      <c r="CO54" s="273">
        <v>20</v>
      </c>
      <c r="CP54" s="273">
        <v>12</v>
      </c>
      <c r="CQ54" s="273">
        <v>16</v>
      </c>
      <c r="CR54" s="273">
        <v>94</v>
      </c>
      <c r="CS54" s="273">
        <v>86</v>
      </c>
      <c r="CT54" s="273">
        <v>90</v>
      </c>
      <c r="CU54" s="273">
        <v>18</v>
      </c>
      <c r="CV54" s="273">
        <v>28</v>
      </c>
      <c r="CW54" s="273">
        <v>23</v>
      </c>
      <c r="CX54" s="273">
        <v>61</v>
      </c>
      <c r="CY54" s="273">
        <v>56</v>
      </c>
      <c r="CZ54" s="273">
        <v>58</v>
      </c>
      <c r="DA54" s="273">
        <v>21</v>
      </c>
      <c r="DB54" s="273">
        <v>16</v>
      </c>
      <c r="DC54" s="273">
        <v>19</v>
      </c>
      <c r="DD54" s="273">
        <v>82</v>
      </c>
      <c r="DE54" s="273">
        <v>72</v>
      </c>
      <c r="DF54" s="273">
        <v>77</v>
      </c>
      <c r="DG54" s="273">
        <v>20</v>
      </c>
      <c r="DH54" s="273">
        <v>33</v>
      </c>
      <c r="DI54" s="273">
        <v>27</v>
      </c>
      <c r="DJ54" s="273">
        <v>66</v>
      </c>
      <c r="DK54" s="273">
        <v>59</v>
      </c>
      <c r="DL54" s="273">
        <v>62</v>
      </c>
      <c r="DM54" s="273">
        <v>14</v>
      </c>
      <c r="DN54" s="273">
        <v>8</v>
      </c>
      <c r="DO54" s="273">
        <v>11</v>
      </c>
      <c r="DP54" s="273">
        <v>80</v>
      </c>
      <c r="DQ54" s="273">
        <v>67</v>
      </c>
      <c r="DR54" s="273">
        <v>73</v>
      </c>
      <c r="DS54" s="273">
        <v>17</v>
      </c>
      <c r="DT54" s="273">
        <v>24</v>
      </c>
      <c r="DU54" s="273">
        <v>21</v>
      </c>
      <c r="DV54" s="273">
        <v>68</v>
      </c>
      <c r="DW54" s="273">
        <v>59</v>
      </c>
      <c r="DX54" s="273">
        <v>64</v>
      </c>
      <c r="DY54" s="273">
        <v>15</v>
      </c>
      <c r="DZ54" s="273">
        <v>16</v>
      </c>
      <c r="EA54" s="273">
        <v>16</v>
      </c>
      <c r="EB54" s="273">
        <v>83</v>
      </c>
      <c r="EC54" s="273">
        <v>76</v>
      </c>
      <c r="ED54" s="273">
        <v>79</v>
      </c>
      <c r="EE54" s="273">
        <v>15</v>
      </c>
      <c r="EF54" s="273">
        <v>22</v>
      </c>
      <c r="EG54" s="273">
        <v>18</v>
      </c>
      <c r="EH54" s="273">
        <v>71</v>
      </c>
      <c r="EI54" s="273">
        <v>63</v>
      </c>
      <c r="EJ54" s="273">
        <v>67</v>
      </c>
      <c r="EK54" s="273">
        <v>14</v>
      </c>
      <c r="EL54" s="273">
        <v>15</v>
      </c>
      <c r="EM54" s="273">
        <v>14</v>
      </c>
      <c r="EN54" s="273">
        <v>85</v>
      </c>
      <c r="EO54" s="273">
        <v>78</v>
      </c>
      <c r="EP54" s="273">
        <v>82</v>
      </c>
      <c r="EQ54" s="273">
        <v>10</v>
      </c>
      <c r="ER54" s="273">
        <v>18</v>
      </c>
      <c r="ES54" s="273">
        <v>14</v>
      </c>
      <c r="ET54" s="273">
        <v>74</v>
      </c>
      <c r="EU54" s="273">
        <v>70</v>
      </c>
      <c r="EV54" s="273">
        <v>72</v>
      </c>
      <c r="EW54" s="273">
        <v>16</v>
      </c>
      <c r="EX54" s="273">
        <v>12</v>
      </c>
      <c r="EY54" s="273">
        <v>14</v>
      </c>
      <c r="EZ54" s="273">
        <v>90</v>
      </c>
      <c r="FA54" s="273">
        <v>82</v>
      </c>
      <c r="FB54" s="273">
        <v>86</v>
      </c>
      <c r="FC54" s="273">
        <v>11</v>
      </c>
      <c r="FD54" s="273">
        <v>18</v>
      </c>
      <c r="FE54" s="273">
        <v>14</v>
      </c>
      <c r="FF54" s="273">
        <v>74</v>
      </c>
      <c r="FG54" s="273">
        <v>67</v>
      </c>
      <c r="FH54" s="273">
        <v>71</v>
      </c>
      <c r="FI54" s="273">
        <v>15</v>
      </c>
      <c r="FJ54" s="273">
        <v>15</v>
      </c>
      <c r="FK54" s="273">
        <v>15</v>
      </c>
      <c r="FL54" s="273">
        <v>89</v>
      </c>
      <c r="FM54" s="273">
        <v>82</v>
      </c>
      <c r="FN54" s="273">
        <v>86</v>
      </c>
      <c r="FO54" s="273">
        <v>6</v>
      </c>
      <c r="FP54" s="273">
        <v>9</v>
      </c>
      <c r="FQ54" s="273">
        <v>7</v>
      </c>
      <c r="FR54" s="273">
        <v>80</v>
      </c>
      <c r="FS54" s="273">
        <v>74</v>
      </c>
      <c r="FT54" s="273">
        <v>77</v>
      </c>
      <c r="FU54" s="273">
        <v>14</v>
      </c>
      <c r="FV54" s="273">
        <v>17</v>
      </c>
      <c r="FW54" s="273">
        <v>16</v>
      </c>
      <c r="FX54" s="273">
        <v>94</v>
      </c>
      <c r="FY54" s="273">
        <v>91</v>
      </c>
      <c r="FZ54" s="273">
        <v>93</v>
      </c>
      <c r="GA54" s="273">
        <v>6</v>
      </c>
      <c r="GB54" s="273">
        <v>16</v>
      </c>
      <c r="GC54" s="273">
        <v>11</v>
      </c>
      <c r="GD54" s="273">
        <v>72</v>
      </c>
      <c r="GE54" s="273">
        <v>74</v>
      </c>
      <c r="GF54" s="273">
        <v>73</v>
      </c>
      <c r="GG54" s="273">
        <v>22</v>
      </c>
      <c r="GH54" s="273">
        <v>10</v>
      </c>
      <c r="GI54" s="273">
        <v>16</v>
      </c>
      <c r="GJ54" s="273">
        <v>94</v>
      </c>
      <c r="GK54" s="273">
        <v>84</v>
      </c>
      <c r="GL54" s="273">
        <v>89</v>
      </c>
      <c r="GM54" s="273">
        <v>7</v>
      </c>
      <c r="GN54" s="273">
        <v>16</v>
      </c>
      <c r="GO54" s="273">
        <v>12</v>
      </c>
      <c r="GP54" s="273">
        <v>74</v>
      </c>
      <c r="GQ54" s="273">
        <v>74</v>
      </c>
      <c r="GR54" s="273">
        <v>74</v>
      </c>
      <c r="GS54" s="273">
        <v>20</v>
      </c>
      <c r="GT54" s="273">
        <v>10</v>
      </c>
      <c r="GU54" s="273">
        <v>15</v>
      </c>
      <c r="GV54" s="273">
        <v>93</v>
      </c>
      <c r="GW54" s="273">
        <v>84</v>
      </c>
      <c r="GX54" s="273">
        <v>88</v>
      </c>
    </row>
    <row r="55" spans="2:206" x14ac:dyDescent="0.35">
      <c r="C55" s="157"/>
      <c r="D55" s="157"/>
      <c r="E55" s="157"/>
      <c r="F55" s="157"/>
      <c r="G55" s="157"/>
      <c r="H55" s="157"/>
      <c r="I55" s="157"/>
      <c r="J55" s="157"/>
      <c r="K55" s="157"/>
      <c r="L55" s="157"/>
      <c r="M55" s="157"/>
      <c r="N55" s="157"/>
      <c r="O55" s="157"/>
      <c r="P55" s="157"/>
      <c r="Q55" s="157"/>
      <c r="R55" s="157"/>
      <c r="S55" s="157"/>
      <c r="T55" s="157"/>
      <c r="U55" s="157"/>
      <c r="V55" s="157"/>
      <c r="W55" s="157"/>
      <c r="X55" s="157"/>
      <c r="Y55" s="157"/>
      <c r="Z55" s="157"/>
      <c r="AA55" s="157"/>
      <c r="AB55" s="157"/>
      <c r="AC55" s="157"/>
      <c r="AD55" s="157"/>
      <c r="AE55" s="157"/>
      <c r="AF55" s="157"/>
      <c r="AG55" s="157"/>
      <c r="AH55" s="157"/>
      <c r="AI55" s="157"/>
      <c r="AJ55" s="157"/>
      <c r="AK55" s="157"/>
      <c r="AL55" s="157"/>
      <c r="AM55" s="157"/>
      <c r="AN55" s="157"/>
      <c r="AO55" s="157"/>
      <c r="AP55" s="157"/>
      <c r="AQ55" s="157"/>
      <c r="AR55" s="157"/>
      <c r="AS55" s="157"/>
      <c r="AT55" s="157"/>
      <c r="AU55" s="157"/>
      <c r="AV55" s="157"/>
      <c r="AW55" s="157"/>
      <c r="AX55" s="157"/>
      <c r="AY55" s="157"/>
      <c r="AZ55" s="157"/>
      <c r="BA55" s="157"/>
      <c r="BB55" s="157"/>
      <c r="BC55" s="157"/>
      <c r="BD55" s="157"/>
      <c r="BE55" s="157"/>
      <c r="BF55" s="157"/>
      <c r="BG55" s="157"/>
      <c r="BH55" s="157"/>
      <c r="BI55" s="157"/>
      <c r="BJ55" s="157"/>
      <c r="BK55" s="157"/>
      <c r="BL55" s="157"/>
      <c r="BM55" s="157"/>
      <c r="BN55" s="157"/>
      <c r="BO55" s="157"/>
      <c r="BP55" s="157"/>
      <c r="BQ55" s="157"/>
      <c r="BR55" s="157"/>
      <c r="BS55" s="157"/>
      <c r="BT55" s="157"/>
      <c r="BU55" s="157"/>
      <c r="BV55" s="157"/>
      <c r="BW55" s="157"/>
      <c r="BX55" s="157"/>
      <c r="BY55" s="157"/>
      <c r="BZ55" s="157"/>
      <c r="CA55" s="157"/>
      <c r="CB55" s="157"/>
      <c r="CC55" s="157"/>
      <c r="CD55" s="157"/>
      <c r="CE55" s="157"/>
      <c r="CF55" s="157"/>
      <c r="CG55" s="157"/>
      <c r="CH55" s="157"/>
      <c r="CI55" s="157"/>
      <c r="CJ55" s="157"/>
      <c r="CK55" s="157"/>
      <c r="CL55" s="157"/>
      <c r="CM55" s="157"/>
      <c r="CN55" s="157"/>
      <c r="CO55" s="157"/>
      <c r="CP55" s="157"/>
      <c r="CQ55" s="157"/>
      <c r="CR55" s="157"/>
      <c r="CS55" s="157"/>
      <c r="CT55" s="157"/>
      <c r="CU55" s="157"/>
      <c r="CV55" s="157"/>
      <c r="CW55" s="157"/>
      <c r="CX55" s="157"/>
      <c r="CY55" s="157"/>
      <c r="CZ55" s="157"/>
      <c r="DA55" s="157"/>
      <c r="DB55" s="157"/>
      <c r="DC55" s="157"/>
      <c r="DD55" s="157"/>
      <c r="DE55" s="157"/>
      <c r="DF55" s="157"/>
      <c r="DG55" s="157"/>
      <c r="DH55" s="157"/>
      <c r="DI55" s="157"/>
      <c r="DJ55" s="157"/>
      <c r="DK55" s="157"/>
      <c r="DL55" s="157"/>
      <c r="DM55" s="157"/>
      <c r="DN55" s="157"/>
      <c r="DO55" s="157"/>
      <c r="DP55" s="157"/>
      <c r="DQ55" s="157"/>
      <c r="DR55" s="157"/>
      <c r="DS55" s="157"/>
      <c r="DT55" s="157"/>
      <c r="DU55" s="157"/>
      <c r="DV55" s="157"/>
      <c r="DW55" s="157"/>
      <c r="DX55" s="157"/>
      <c r="DY55" s="157"/>
      <c r="DZ55" s="157"/>
      <c r="EA55" s="157"/>
      <c r="EB55" s="157"/>
      <c r="EC55" s="157"/>
      <c r="ED55" s="157"/>
      <c r="EE55" s="157"/>
      <c r="EF55" s="157"/>
      <c r="EG55" s="157"/>
      <c r="EH55" s="157"/>
      <c r="EI55" s="157"/>
      <c r="EJ55" s="157"/>
      <c r="EK55" s="157"/>
      <c r="EL55" s="157"/>
      <c r="EM55" s="157"/>
      <c r="EN55" s="157"/>
      <c r="EO55" s="157"/>
      <c r="EP55" s="157"/>
      <c r="EQ55" s="157"/>
      <c r="ER55" s="157"/>
      <c r="ES55" s="157"/>
      <c r="ET55" s="157"/>
      <c r="EU55" s="157"/>
      <c r="EV55" s="157"/>
      <c r="EW55" s="157"/>
      <c r="EX55" s="157"/>
      <c r="EY55" s="157"/>
      <c r="EZ55" s="157"/>
      <c r="FA55" s="157"/>
      <c r="FB55" s="157"/>
      <c r="FC55" s="157"/>
      <c r="FD55" s="157"/>
      <c r="FE55" s="157"/>
      <c r="FF55" s="157"/>
      <c r="FG55" s="157"/>
      <c r="FH55" s="157"/>
      <c r="FI55" s="157"/>
      <c r="FJ55" s="157"/>
      <c r="FK55" s="157"/>
      <c r="FL55" s="157"/>
      <c r="FM55" s="157"/>
      <c r="FN55" s="157"/>
      <c r="FO55" s="157"/>
      <c r="FP55" s="157"/>
      <c r="FQ55" s="157"/>
      <c r="FR55" s="157"/>
      <c r="FS55" s="157"/>
      <c r="FT55" s="157"/>
      <c r="FU55" s="157"/>
      <c r="FV55" s="157"/>
      <c r="FW55" s="157"/>
      <c r="FX55" s="157"/>
      <c r="FY55" s="157"/>
      <c r="FZ55" s="157"/>
      <c r="GA55" s="157"/>
      <c r="GB55" s="157"/>
      <c r="GC55" s="157"/>
      <c r="GD55" s="157"/>
      <c r="GE55" s="157"/>
      <c r="GF55" s="157"/>
      <c r="GG55" s="157"/>
      <c r="GH55" s="157"/>
      <c r="GI55" s="157"/>
      <c r="GJ55" s="157"/>
      <c r="GK55" s="157"/>
      <c r="GL55" s="157"/>
      <c r="GM55" s="157"/>
      <c r="GN55" s="157"/>
      <c r="GO55" s="157"/>
      <c r="GP55" s="157"/>
      <c r="GQ55" s="157"/>
      <c r="GR55" s="157"/>
      <c r="GS55" s="157"/>
      <c r="GT55" s="157"/>
      <c r="GU55" s="157"/>
    </row>
    <row r="56" spans="2:206" x14ac:dyDescent="0.35">
      <c r="C56" s="157"/>
      <c r="D56" s="157"/>
      <c r="E56" s="157"/>
      <c r="F56" s="157"/>
      <c r="G56" s="157"/>
      <c r="H56" s="157"/>
      <c r="I56" s="157"/>
      <c r="J56" s="157"/>
      <c r="K56" s="157"/>
      <c r="L56" s="157"/>
      <c r="M56" s="157"/>
      <c r="N56" s="157"/>
      <c r="O56" s="157"/>
      <c r="P56" s="157"/>
      <c r="Q56" s="157"/>
      <c r="R56" s="157"/>
      <c r="S56" s="157"/>
      <c r="T56" s="157"/>
      <c r="U56" s="157"/>
      <c r="V56" s="157"/>
      <c r="W56" s="157"/>
      <c r="X56" s="157"/>
      <c r="Y56" s="157"/>
      <c r="Z56" s="157"/>
      <c r="AA56" s="157"/>
      <c r="AB56" s="157"/>
      <c r="AC56" s="157"/>
      <c r="AD56" s="157"/>
      <c r="AE56" s="157"/>
      <c r="AF56" s="157"/>
      <c r="AG56" s="157"/>
      <c r="AH56" s="157"/>
      <c r="AI56" s="157"/>
      <c r="AJ56" s="157"/>
      <c r="AK56" s="157"/>
      <c r="AL56" s="157"/>
      <c r="AM56" s="157"/>
      <c r="AN56" s="157"/>
      <c r="AO56" s="157"/>
      <c r="AP56" s="157"/>
      <c r="AQ56" s="157"/>
      <c r="AR56" s="157"/>
      <c r="AS56" s="157"/>
      <c r="AT56" s="157"/>
      <c r="AU56" s="157"/>
      <c r="AV56" s="157"/>
      <c r="AW56" s="157"/>
      <c r="AX56" s="157"/>
      <c r="AY56" s="157"/>
      <c r="AZ56" s="157"/>
      <c r="BA56" s="157"/>
      <c r="BB56" s="157"/>
      <c r="BC56" s="157"/>
      <c r="BD56" s="157"/>
      <c r="BE56" s="157"/>
      <c r="BF56" s="157"/>
      <c r="BG56" s="157"/>
      <c r="BH56" s="157"/>
      <c r="BI56" s="157"/>
      <c r="BJ56" s="157"/>
      <c r="BK56" s="157"/>
      <c r="BL56" s="157"/>
      <c r="BM56" s="157"/>
      <c r="BN56" s="157"/>
      <c r="BO56" s="157"/>
      <c r="BP56" s="157"/>
      <c r="BQ56" s="157"/>
      <c r="BR56" s="157"/>
      <c r="BS56" s="157"/>
      <c r="BT56" s="157"/>
      <c r="BU56" s="157"/>
      <c r="BV56" s="157"/>
      <c r="BW56" s="157"/>
      <c r="BX56" s="157"/>
      <c r="BY56" s="157"/>
      <c r="BZ56" s="157"/>
      <c r="CA56" s="157"/>
      <c r="CB56" s="157"/>
      <c r="CC56" s="157"/>
      <c r="CD56" s="157"/>
      <c r="CE56" s="157"/>
      <c r="CF56" s="157"/>
      <c r="CG56" s="157"/>
      <c r="CH56" s="157"/>
      <c r="CI56" s="157"/>
      <c r="CJ56" s="157"/>
      <c r="CK56" s="157"/>
      <c r="CL56" s="157"/>
      <c r="CM56" s="157"/>
      <c r="CN56" s="157"/>
      <c r="CO56" s="157"/>
      <c r="CP56" s="157"/>
      <c r="CQ56" s="157"/>
      <c r="CR56" s="157"/>
      <c r="CS56" s="157"/>
      <c r="CT56" s="157"/>
      <c r="CU56" s="157"/>
      <c r="CV56" s="157"/>
      <c r="CW56" s="157"/>
      <c r="CX56" s="157"/>
      <c r="CY56" s="157"/>
      <c r="CZ56" s="157"/>
      <c r="DA56" s="157"/>
      <c r="DB56" s="157"/>
      <c r="DC56" s="157"/>
      <c r="DD56" s="157"/>
      <c r="DE56" s="157"/>
      <c r="DF56" s="157"/>
      <c r="DG56" s="157"/>
      <c r="DH56" s="157"/>
      <c r="DI56" s="157"/>
      <c r="DJ56" s="157"/>
      <c r="DK56" s="157"/>
      <c r="DL56" s="157"/>
      <c r="DM56" s="157"/>
      <c r="DN56" s="157"/>
      <c r="DO56" s="157"/>
      <c r="DP56" s="157"/>
      <c r="DQ56" s="157"/>
      <c r="DR56" s="157"/>
      <c r="DS56" s="157"/>
      <c r="DT56" s="157"/>
      <c r="DU56" s="157"/>
      <c r="DV56" s="157"/>
      <c r="DW56" s="157"/>
      <c r="DX56" s="157"/>
      <c r="DY56" s="157"/>
      <c r="DZ56" s="157"/>
      <c r="EA56" s="157"/>
      <c r="EB56" s="157"/>
      <c r="EC56" s="157"/>
      <c r="ED56" s="157"/>
      <c r="EE56" s="157"/>
      <c r="EF56" s="157"/>
      <c r="EG56" s="157"/>
      <c r="EH56" s="157"/>
      <c r="EI56" s="157"/>
      <c r="EJ56" s="157"/>
      <c r="EK56" s="157"/>
      <c r="EL56" s="157"/>
      <c r="EM56" s="157"/>
      <c r="EN56" s="157"/>
      <c r="EO56" s="157"/>
      <c r="EP56" s="157"/>
      <c r="EQ56" s="157"/>
      <c r="ER56" s="157"/>
      <c r="ES56" s="157"/>
      <c r="ET56" s="157"/>
      <c r="EU56" s="157"/>
      <c r="EV56" s="157"/>
      <c r="EW56" s="157"/>
      <c r="EX56" s="157"/>
      <c r="EY56" s="157"/>
      <c r="EZ56" s="157"/>
      <c r="FA56" s="157"/>
      <c r="FB56" s="157"/>
      <c r="FC56" s="157"/>
      <c r="FD56" s="157"/>
      <c r="FE56" s="157"/>
      <c r="FF56" s="157"/>
      <c r="FG56" s="157"/>
      <c r="FH56" s="157"/>
      <c r="FI56" s="157"/>
      <c r="FJ56" s="157"/>
      <c r="FK56" s="157"/>
      <c r="FL56" s="157"/>
      <c r="FM56" s="157"/>
      <c r="FN56" s="157"/>
      <c r="FO56" s="157"/>
      <c r="FP56" s="157"/>
      <c r="FQ56" s="157"/>
      <c r="FR56" s="157"/>
      <c r="FS56" s="157"/>
      <c r="FT56" s="157"/>
      <c r="FU56" s="157"/>
      <c r="FV56" s="157"/>
      <c r="FW56" s="157"/>
      <c r="FX56" s="157"/>
      <c r="FY56" s="157"/>
      <c r="FZ56" s="157"/>
      <c r="GA56" s="157"/>
      <c r="GB56" s="157"/>
      <c r="GC56" s="157"/>
      <c r="GD56" s="157"/>
      <c r="GE56" s="157"/>
      <c r="GF56" s="157"/>
      <c r="GG56" s="157"/>
      <c r="GH56" s="157"/>
      <c r="GI56" s="157"/>
      <c r="GJ56" s="157"/>
      <c r="GK56" s="157"/>
      <c r="GL56" s="157"/>
      <c r="GM56" s="157"/>
      <c r="GN56" s="157"/>
      <c r="GO56" s="157"/>
      <c r="GP56" s="157"/>
      <c r="GQ56" s="157"/>
      <c r="GR56" s="157"/>
      <c r="GS56" s="157"/>
      <c r="GT56" s="157"/>
      <c r="GU56" s="157"/>
    </row>
    <row r="57" spans="2:206" ht="14.25" x14ac:dyDescent="0.45">
      <c r="B57" s="292">
        <v>1</v>
      </c>
      <c r="C57" s="292">
        <v>2</v>
      </c>
      <c r="D57" s="292">
        <v>3</v>
      </c>
      <c r="E57" s="292">
        <v>4</v>
      </c>
      <c r="F57" s="292">
        <v>5</v>
      </c>
      <c r="G57" s="292">
        <v>6</v>
      </c>
      <c r="H57" s="292">
        <v>7</v>
      </c>
      <c r="I57" s="292">
        <v>8</v>
      </c>
      <c r="J57" s="292">
        <v>9</v>
      </c>
      <c r="K57" s="292">
        <v>10</v>
      </c>
      <c r="L57" s="292">
        <v>11</v>
      </c>
      <c r="M57" s="292">
        <v>12</v>
      </c>
      <c r="N57" s="292">
        <v>13</v>
      </c>
      <c r="O57" s="292">
        <v>14</v>
      </c>
      <c r="P57" s="292">
        <v>15</v>
      </c>
      <c r="Q57" s="292">
        <v>16</v>
      </c>
      <c r="R57" s="292">
        <v>17</v>
      </c>
      <c r="S57" s="292">
        <v>18</v>
      </c>
      <c r="T57" s="292">
        <v>19</v>
      </c>
      <c r="U57" s="292">
        <v>20</v>
      </c>
      <c r="V57" s="292">
        <v>21</v>
      </c>
      <c r="W57" s="292">
        <v>22</v>
      </c>
      <c r="X57" s="292">
        <v>23</v>
      </c>
      <c r="Y57" s="292">
        <v>24</v>
      </c>
      <c r="Z57" s="292">
        <v>25</v>
      </c>
      <c r="AA57" s="292">
        <v>26</v>
      </c>
      <c r="AB57" s="292">
        <v>27</v>
      </c>
      <c r="AC57" s="292">
        <v>28</v>
      </c>
      <c r="AD57" s="292">
        <v>29</v>
      </c>
      <c r="AE57" s="292">
        <v>30</v>
      </c>
      <c r="AF57" s="292">
        <v>31</v>
      </c>
      <c r="AG57" s="292">
        <v>32</v>
      </c>
      <c r="AH57" s="292">
        <v>33</v>
      </c>
      <c r="AI57" s="292">
        <v>34</v>
      </c>
      <c r="AJ57" s="292">
        <v>35</v>
      </c>
      <c r="AK57" s="292">
        <v>36</v>
      </c>
      <c r="AL57" s="292">
        <v>37</v>
      </c>
      <c r="AM57" s="292">
        <v>38</v>
      </c>
      <c r="AN57" s="292">
        <v>39</v>
      </c>
      <c r="AO57" s="292">
        <v>40</v>
      </c>
      <c r="AP57" s="292">
        <v>41</v>
      </c>
      <c r="AQ57" s="292">
        <v>42</v>
      </c>
      <c r="AR57" s="292">
        <v>43</v>
      </c>
      <c r="AS57" s="292">
        <v>44</v>
      </c>
      <c r="AT57" s="292">
        <v>45</v>
      </c>
      <c r="AU57" s="292">
        <v>46</v>
      </c>
      <c r="AV57" s="292">
        <v>47</v>
      </c>
      <c r="AW57" s="292">
        <v>48</v>
      </c>
      <c r="AX57" s="292">
        <v>49</v>
      </c>
      <c r="AY57" s="292">
        <v>50</v>
      </c>
      <c r="AZ57" s="292">
        <v>51</v>
      </c>
      <c r="BA57" s="292">
        <v>52</v>
      </c>
      <c r="BB57" s="292">
        <v>53</v>
      </c>
      <c r="BC57" s="292">
        <v>54</v>
      </c>
      <c r="BD57" s="292">
        <v>55</v>
      </c>
      <c r="BE57" s="292">
        <v>56</v>
      </c>
      <c r="BF57" s="292">
        <v>57</v>
      </c>
      <c r="BG57" s="292">
        <v>58</v>
      </c>
      <c r="BH57" s="292">
        <v>59</v>
      </c>
      <c r="BI57" s="292">
        <v>60</v>
      </c>
      <c r="BJ57" s="292">
        <v>61</v>
      </c>
      <c r="BK57" s="292">
        <v>62</v>
      </c>
      <c r="BL57" s="292">
        <v>63</v>
      </c>
      <c r="BM57" s="292">
        <v>64</v>
      </c>
      <c r="BN57" s="292">
        <v>65</v>
      </c>
      <c r="BO57" s="292">
        <v>66</v>
      </c>
      <c r="BP57" s="292">
        <v>67</v>
      </c>
      <c r="BQ57" s="292">
        <v>68</v>
      </c>
      <c r="BR57" s="292">
        <v>69</v>
      </c>
      <c r="BS57" s="292">
        <v>70</v>
      </c>
      <c r="BT57" s="292">
        <v>71</v>
      </c>
      <c r="BU57" s="292">
        <v>72</v>
      </c>
      <c r="BV57" s="292">
        <v>73</v>
      </c>
      <c r="BW57" s="292">
        <v>74</v>
      </c>
      <c r="BX57" s="292">
        <v>75</v>
      </c>
      <c r="BY57" s="292">
        <v>76</v>
      </c>
      <c r="BZ57" s="292">
        <v>77</v>
      </c>
      <c r="CA57" s="292">
        <v>78</v>
      </c>
      <c r="CB57" s="292">
        <v>79</v>
      </c>
      <c r="CC57" s="292">
        <v>80</v>
      </c>
      <c r="CD57" s="292">
        <v>81</v>
      </c>
      <c r="CE57" s="292">
        <v>82</v>
      </c>
      <c r="CF57" s="292">
        <v>83</v>
      </c>
      <c r="CG57" s="292">
        <v>84</v>
      </c>
      <c r="CH57" s="292">
        <v>85</v>
      </c>
      <c r="CI57" s="292">
        <v>86</v>
      </c>
      <c r="CJ57" s="292">
        <v>87</v>
      </c>
      <c r="CK57" s="292">
        <v>88</v>
      </c>
      <c r="CL57" s="292">
        <v>89</v>
      </c>
      <c r="CM57" s="292">
        <v>90</v>
      </c>
      <c r="CN57" s="292">
        <v>91</v>
      </c>
      <c r="CO57" s="292">
        <v>92</v>
      </c>
      <c r="CP57" s="292">
        <v>93</v>
      </c>
      <c r="CQ57" s="292">
        <v>94</v>
      </c>
      <c r="CR57" s="292">
        <v>95</v>
      </c>
      <c r="CS57" s="292">
        <v>96</v>
      </c>
      <c r="CT57" s="292">
        <v>97</v>
      </c>
      <c r="CU57" s="292">
        <v>98</v>
      </c>
      <c r="CV57" s="292">
        <v>99</v>
      </c>
      <c r="CW57" s="292">
        <v>100</v>
      </c>
      <c r="CX57" s="292">
        <v>101</v>
      </c>
      <c r="CY57" s="292">
        <v>102</v>
      </c>
      <c r="CZ57" s="292">
        <v>103</v>
      </c>
      <c r="DA57" s="292">
        <v>104</v>
      </c>
      <c r="DB57" s="292">
        <v>105</v>
      </c>
      <c r="DC57" s="292">
        <v>106</v>
      </c>
      <c r="DD57" s="292">
        <v>107</v>
      </c>
      <c r="DE57" s="292">
        <v>108</v>
      </c>
      <c r="DF57" s="292">
        <v>109</v>
      </c>
      <c r="DG57" s="292">
        <v>110</v>
      </c>
      <c r="DH57" s="292">
        <v>111</v>
      </c>
      <c r="DI57" s="292">
        <v>112</v>
      </c>
      <c r="DJ57" s="292">
        <v>113</v>
      </c>
      <c r="DK57" s="292">
        <v>114</v>
      </c>
      <c r="DL57" s="292">
        <v>115</v>
      </c>
      <c r="DM57" s="292">
        <v>116</v>
      </c>
      <c r="DN57" s="292">
        <v>117</v>
      </c>
      <c r="DO57" s="292">
        <v>118</v>
      </c>
      <c r="DP57" s="292">
        <v>119</v>
      </c>
      <c r="DQ57" s="292">
        <v>120</v>
      </c>
      <c r="DR57" s="292">
        <v>121</v>
      </c>
      <c r="DS57" s="292">
        <v>122</v>
      </c>
      <c r="DT57" s="292">
        <v>123</v>
      </c>
      <c r="DU57" s="292">
        <v>124</v>
      </c>
      <c r="DV57" s="292">
        <v>125</v>
      </c>
      <c r="DW57" s="292">
        <v>126</v>
      </c>
      <c r="DX57" s="292">
        <v>127</v>
      </c>
      <c r="DY57" s="292">
        <v>128</v>
      </c>
      <c r="DZ57" s="292">
        <v>129</v>
      </c>
      <c r="EA57" s="292">
        <v>130</v>
      </c>
      <c r="EB57" s="292">
        <v>131</v>
      </c>
      <c r="EC57" s="292">
        <v>132</v>
      </c>
      <c r="ED57" s="292">
        <v>133</v>
      </c>
      <c r="EE57" s="292">
        <v>134</v>
      </c>
      <c r="EF57" s="292">
        <v>135</v>
      </c>
      <c r="EG57" s="292">
        <v>136</v>
      </c>
      <c r="EH57" s="292">
        <v>137</v>
      </c>
      <c r="EI57" s="292">
        <v>138</v>
      </c>
      <c r="EJ57" s="292">
        <v>139</v>
      </c>
      <c r="EK57" s="292">
        <v>140</v>
      </c>
      <c r="EL57" s="292">
        <v>141</v>
      </c>
      <c r="EM57" s="292">
        <v>142</v>
      </c>
      <c r="EN57" s="292">
        <v>143</v>
      </c>
      <c r="EO57" s="292">
        <v>144</v>
      </c>
      <c r="EP57" s="292">
        <v>145</v>
      </c>
      <c r="EQ57" s="292">
        <v>146</v>
      </c>
      <c r="ER57" s="292">
        <v>147</v>
      </c>
      <c r="ES57" s="292">
        <v>148</v>
      </c>
      <c r="ET57" s="292">
        <v>149</v>
      </c>
      <c r="EU57" s="292">
        <v>150</v>
      </c>
      <c r="EV57" s="292">
        <v>151</v>
      </c>
      <c r="EW57" s="292">
        <v>152</v>
      </c>
      <c r="EX57" s="292">
        <v>153</v>
      </c>
      <c r="EY57" s="292">
        <v>154</v>
      </c>
      <c r="EZ57" s="292">
        <v>155</v>
      </c>
      <c r="FA57" s="292">
        <v>156</v>
      </c>
      <c r="FB57" s="292">
        <v>157</v>
      </c>
      <c r="FC57" s="292">
        <v>158</v>
      </c>
      <c r="FD57" s="292">
        <v>159</v>
      </c>
      <c r="FE57" s="292">
        <v>160</v>
      </c>
      <c r="FF57" s="292">
        <v>161</v>
      </c>
      <c r="FG57" s="292">
        <v>162</v>
      </c>
      <c r="FH57" s="292">
        <v>163</v>
      </c>
      <c r="FI57" s="292">
        <v>164</v>
      </c>
      <c r="FJ57" s="292">
        <v>165</v>
      </c>
      <c r="FK57" s="292">
        <v>166</v>
      </c>
      <c r="FL57" s="292">
        <v>167</v>
      </c>
      <c r="FM57" s="292">
        <v>168</v>
      </c>
      <c r="FN57" s="292">
        <v>169</v>
      </c>
      <c r="FO57" s="292">
        <v>170</v>
      </c>
      <c r="FP57" s="292">
        <v>171</v>
      </c>
      <c r="FQ57" s="292">
        <v>172</v>
      </c>
      <c r="FR57" s="292">
        <v>173</v>
      </c>
      <c r="FS57" s="292">
        <v>174</v>
      </c>
      <c r="FT57" s="292">
        <v>175</v>
      </c>
      <c r="FU57" s="292">
        <v>176</v>
      </c>
      <c r="FV57" s="292">
        <v>177</v>
      </c>
      <c r="FW57" s="292">
        <v>178</v>
      </c>
      <c r="FX57" s="292">
        <v>179</v>
      </c>
      <c r="FY57" s="292">
        <v>180</v>
      </c>
      <c r="FZ57" s="292">
        <v>181</v>
      </c>
      <c r="GA57" s="292">
        <v>182</v>
      </c>
      <c r="GB57" s="292">
        <v>183</v>
      </c>
      <c r="GC57" s="292">
        <v>184</v>
      </c>
      <c r="GD57" s="292">
        <v>185</v>
      </c>
      <c r="GE57" s="292">
        <v>186</v>
      </c>
      <c r="GF57" s="292">
        <v>187</v>
      </c>
      <c r="GG57" s="292">
        <v>188</v>
      </c>
      <c r="GH57" s="292">
        <v>189</v>
      </c>
      <c r="GI57" s="292">
        <v>190</v>
      </c>
      <c r="GJ57" s="292">
        <v>191</v>
      </c>
      <c r="GK57" s="292">
        <v>192</v>
      </c>
      <c r="GL57" s="292">
        <v>193</v>
      </c>
      <c r="GM57" s="292">
        <v>194</v>
      </c>
      <c r="GN57" s="292">
        <v>195</v>
      </c>
      <c r="GO57" s="292">
        <v>196</v>
      </c>
      <c r="GP57" s="292">
        <v>197</v>
      </c>
      <c r="GQ57" s="292">
        <v>198</v>
      </c>
      <c r="GR57" s="292">
        <v>199</v>
      </c>
      <c r="GS57" s="292">
        <v>200</v>
      </c>
      <c r="GT57" s="292">
        <v>201</v>
      </c>
      <c r="GU57" s="292">
        <v>202</v>
      </c>
      <c r="GV57" s="292">
        <v>203</v>
      </c>
      <c r="GW57" s="292">
        <v>204</v>
      </c>
      <c r="GX57" s="292">
        <v>205</v>
      </c>
    </row>
    <row r="58" spans="2:206" x14ac:dyDescent="0.35">
      <c r="C58" s="157"/>
      <c r="D58" s="157"/>
      <c r="E58" s="157"/>
      <c r="F58" s="157"/>
      <c r="G58" s="157"/>
      <c r="H58" s="157"/>
      <c r="I58" s="157"/>
      <c r="J58" s="157"/>
      <c r="K58" s="157"/>
      <c r="L58" s="157"/>
      <c r="M58" s="157"/>
      <c r="N58" s="157"/>
      <c r="O58" s="157"/>
      <c r="P58" s="157"/>
      <c r="Q58" s="157"/>
      <c r="R58" s="157"/>
      <c r="S58" s="157"/>
      <c r="T58" s="157"/>
      <c r="U58" s="157"/>
      <c r="V58" s="157"/>
      <c r="W58" s="157"/>
      <c r="X58" s="157"/>
      <c r="Y58" s="157"/>
      <c r="Z58" s="157"/>
      <c r="AA58" s="157"/>
      <c r="AB58" s="157"/>
      <c r="AC58" s="157"/>
      <c r="AD58" s="157"/>
      <c r="AE58" s="157"/>
      <c r="AF58" s="157"/>
      <c r="AG58" s="157"/>
      <c r="AH58" s="157"/>
      <c r="AI58" s="157"/>
      <c r="AJ58" s="157"/>
      <c r="AK58" s="157"/>
      <c r="AL58" s="157"/>
      <c r="AM58" s="157"/>
      <c r="AN58" s="157"/>
      <c r="AO58" s="157"/>
      <c r="AP58" s="157"/>
      <c r="AQ58" s="157"/>
      <c r="AR58" s="157"/>
      <c r="AS58" s="157"/>
      <c r="AT58" s="157"/>
      <c r="AU58" s="157"/>
      <c r="AV58" s="157"/>
      <c r="AW58" s="157"/>
      <c r="AX58" s="157"/>
      <c r="AY58" s="157"/>
      <c r="AZ58" s="157"/>
      <c r="BA58" s="157"/>
      <c r="BB58" s="157"/>
      <c r="BC58" s="157"/>
      <c r="BD58" s="157"/>
      <c r="BE58" s="157"/>
      <c r="BF58" s="157"/>
      <c r="BG58" s="157"/>
      <c r="BH58" s="157"/>
      <c r="BI58" s="157"/>
      <c r="BJ58" s="157"/>
      <c r="BK58" s="157"/>
      <c r="BL58" s="157"/>
      <c r="BM58" s="157"/>
      <c r="BN58" s="157"/>
      <c r="BO58" s="157"/>
      <c r="BP58" s="157"/>
      <c r="BQ58" s="157"/>
      <c r="BR58" s="157"/>
      <c r="BS58" s="157"/>
      <c r="BT58" s="157"/>
      <c r="BU58" s="157"/>
      <c r="BV58" s="157"/>
      <c r="BW58" s="157"/>
      <c r="BX58" s="157"/>
      <c r="BY58" s="157"/>
      <c r="BZ58" s="157"/>
      <c r="CA58" s="157"/>
      <c r="CB58" s="157"/>
      <c r="CC58" s="157"/>
      <c r="CD58" s="157"/>
      <c r="CE58" s="157"/>
      <c r="CF58" s="157"/>
      <c r="CG58" s="157"/>
      <c r="CH58" s="157"/>
      <c r="CI58" s="157"/>
      <c r="CJ58" s="157"/>
      <c r="CK58" s="157"/>
      <c r="CL58" s="157"/>
      <c r="CM58" s="157"/>
      <c r="CN58" s="157"/>
      <c r="CO58" s="157"/>
      <c r="CP58" s="157"/>
      <c r="CQ58" s="157"/>
      <c r="CR58" s="157"/>
      <c r="CS58" s="157"/>
      <c r="CT58" s="157"/>
      <c r="CU58" s="157"/>
      <c r="CV58" s="157"/>
      <c r="CW58" s="157"/>
      <c r="CX58" s="157"/>
      <c r="CY58" s="157"/>
      <c r="CZ58" s="157"/>
      <c r="DA58" s="157"/>
      <c r="DB58" s="157"/>
      <c r="DC58" s="157"/>
      <c r="DD58" s="157"/>
      <c r="DE58" s="157"/>
      <c r="DF58" s="157"/>
      <c r="DG58" s="157"/>
      <c r="DH58" s="157"/>
      <c r="DI58" s="157"/>
      <c r="DJ58" s="157"/>
      <c r="DK58" s="157"/>
      <c r="DL58" s="157"/>
      <c r="DM58" s="157"/>
      <c r="DN58" s="157"/>
      <c r="DO58" s="157"/>
      <c r="DP58" s="157"/>
      <c r="DQ58" s="157"/>
      <c r="DR58" s="157"/>
      <c r="DS58" s="157"/>
      <c r="DT58" s="157"/>
      <c r="DU58" s="157"/>
      <c r="DV58" s="157"/>
      <c r="DW58" s="157"/>
      <c r="DX58" s="157"/>
      <c r="DY58" s="157"/>
      <c r="DZ58" s="157"/>
      <c r="EA58" s="157"/>
      <c r="EB58" s="157"/>
      <c r="EC58" s="157"/>
      <c r="ED58" s="157"/>
      <c r="EE58" s="157"/>
      <c r="EF58" s="157"/>
      <c r="EG58" s="157"/>
      <c r="EH58" s="157"/>
      <c r="EI58" s="157"/>
      <c r="EJ58" s="157"/>
      <c r="EK58" s="157"/>
      <c r="EL58" s="157"/>
      <c r="EM58" s="157"/>
      <c r="EN58" s="157"/>
      <c r="EO58" s="157"/>
      <c r="EP58" s="157"/>
      <c r="EQ58" s="157"/>
      <c r="ER58" s="157"/>
      <c r="ES58" s="157"/>
      <c r="ET58" s="157"/>
      <c r="EU58" s="157"/>
      <c r="EV58" s="157"/>
      <c r="EW58" s="157"/>
      <c r="EX58" s="157"/>
      <c r="EY58" s="157"/>
      <c r="EZ58" s="157"/>
      <c r="FA58" s="157"/>
      <c r="FB58" s="157"/>
      <c r="FC58" s="157"/>
      <c r="FD58" s="157"/>
      <c r="FE58" s="157"/>
      <c r="FF58" s="157"/>
      <c r="FG58" s="157"/>
      <c r="FH58" s="157"/>
      <c r="FI58" s="157"/>
      <c r="FJ58" s="157"/>
      <c r="FK58" s="157"/>
      <c r="FL58" s="157"/>
      <c r="FM58" s="157"/>
      <c r="FN58" s="157"/>
      <c r="FO58" s="157"/>
      <c r="FP58" s="157"/>
      <c r="FQ58" s="157"/>
      <c r="FR58" s="157"/>
      <c r="FS58" s="157"/>
      <c r="FT58" s="157"/>
      <c r="FU58" s="157"/>
      <c r="FV58" s="157"/>
      <c r="FW58" s="157"/>
      <c r="FX58" s="157"/>
      <c r="FY58" s="157"/>
      <c r="FZ58" s="157"/>
      <c r="GA58" s="157"/>
      <c r="GB58" s="157"/>
      <c r="GC58" s="157"/>
      <c r="GD58" s="157"/>
      <c r="GE58" s="157"/>
      <c r="GF58" s="157"/>
      <c r="GG58" s="157"/>
      <c r="GH58" s="157"/>
      <c r="GI58" s="157"/>
      <c r="GJ58" s="157"/>
      <c r="GK58" s="157"/>
      <c r="GL58" s="157"/>
      <c r="GM58" s="157"/>
      <c r="GN58" s="157"/>
      <c r="GO58" s="157"/>
      <c r="GP58" s="157"/>
      <c r="GQ58" s="157"/>
      <c r="GR58" s="157"/>
      <c r="GS58" s="157"/>
      <c r="GT58" s="157"/>
      <c r="GU58" s="157"/>
    </row>
    <row r="59" spans="2:206" x14ac:dyDescent="0.35">
      <c r="C59" s="157"/>
      <c r="D59" s="157"/>
      <c r="E59" s="157"/>
      <c r="F59" s="157"/>
      <c r="G59" s="157"/>
      <c r="H59" s="157"/>
      <c r="I59" s="157"/>
      <c r="J59" s="157"/>
      <c r="K59" s="157"/>
      <c r="L59" s="157"/>
      <c r="M59" s="157"/>
      <c r="N59" s="157"/>
      <c r="O59" s="157"/>
      <c r="P59" s="157"/>
      <c r="Q59" s="157"/>
      <c r="R59" s="157"/>
      <c r="S59" s="157"/>
      <c r="T59" s="157"/>
      <c r="U59" s="157"/>
      <c r="V59" s="157"/>
      <c r="W59" s="157"/>
      <c r="X59" s="157"/>
      <c r="Y59" s="157"/>
      <c r="Z59" s="157"/>
      <c r="AA59" s="157"/>
      <c r="AB59" s="157"/>
      <c r="AC59" s="157"/>
      <c r="AD59" s="157"/>
      <c r="AE59" s="157"/>
      <c r="AF59" s="157"/>
      <c r="AG59" s="157"/>
      <c r="AH59" s="157"/>
      <c r="AI59" s="157"/>
      <c r="AJ59" s="157"/>
      <c r="AK59" s="157"/>
      <c r="AL59" s="157"/>
      <c r="AM59" s="157"/>
      <c r="AN59" s="157"/>
      <c r="AO59" s="157"/>
      <c r="AP59" s="157"/>
      <c r="AQ59" s="157"/>
      <c r="AR59" s="157"/>
      <c r="AS59" s="157"/>
      <c r="AT59" s="157"/>
      <c r="AU59" s="157"/>
      <c r="AV59" s="157"/>
      <c r="AW59" s="157"/>
      <c r="AX59" s="157"/>
      <c r="AY59" s="157"/>
      <c r="AZ59" s="157"/>
      <c r="BA59" s="157"/>
      <c r="BB59" s="157"/>
      <c r="BC59" s="157"/>
      <c r="BD59" s="157"/>
      <c r="BE59" s="157"/>
      <c r="BF59" s="157"/>
      <c r="BG59" s="157"/>
      <c r="BH59" s="157"/>
      <c r="BI59" s="157"/>
      <c r="BJ59" s="157"/>
      <c r="BK59" s="157"/>
      <c r="BL59" s="157"/>
      <c r="BM59" s="157"/>
      <c r="BN59" s="157"/>
      <c r="BO59" s="157"/>
      <c r="BP59" s="157"/>
      <c r="BQ59" s="157"/>
      <c r="BR59" s="157"/>
      <c r="BS59" s="157"/>
      <c r="BT59" s="157"/>
      <c r="BU59" s="157"/>
      <c r="BV59" s="157"/>
      <c r="BW59" s="157"/>
      <c r="BX59" s="157"/>
      <c r="BY59" s="157"/>
      <c r="BZ59" s="157"/>
      <c r="CA59" s="157"/>
      <c r="CB59" s="157"/>
      <c r="CC59" s="157"/>
      <c r="CD59" s="157"/>
      <c r="CE59" s="157"/>
      <c r="CF59" s="157"/>
      <c r="CG59" s="157"/>
      <c r="CH59" s="157"/>
      <c r="CI59" s="157"/>
      <c r="CJ59" s="157"/>
      <c r="CK59" s="157"/>
      <c r="CL59" s="157"/>
      <c r="CM59" s="157"/>
      <c r="CN59" s="157"/>
      <c r="CO59" s="157"/>
      <c r="CP59" s="157"/>
      <c r="CQ59" s="157"/>
      <c r="CR59" s="157"/>
      <c r="CS59" s="157"/>
      <c r="CT59" s="157"/>
      <c r="CU59" s="157"/>
      <c r="CV59" s="157"/>
      <c r="CW59" s="157"/>
      <c r="CX59" s="157"/>
      <c r="CY59" s="157"/>
      <c r="CZ59" s="157"/>
      <c r="DA59" s="157"/>
      <c r="DB59" s="157"/>
      <c r="DC59" s="157"/>
      <c r="DD59" s="157"/>
      <c r="DE59" s="157"/>
      <c r="DF59" s="157"/>
      <c r="DG59" s="157"/>
      <c r="DH59" s="157"/>
      <c r="DI59" s="157"/>
      <c r="DJ59" s="157"/>
      <c r="DK59" s="157"/>
      <c r="DL59" s="157"/>
      <c r="DM59" s="157"/>
      <c r="DN59" s="157"/>
      <c r="DO59" s="157"/>
      <c r="DP59" s="157"/>
      <c r="DQ59" s="157"/>
      <c r="DR59" s="157"/>
      <c r="DS59" s="157"/>
      <c r="DT59" s="157"/>
      <c r="DU59" s="157"/>
      <c r="DV59" s="157"/>
      <c r="DW59" s="157"/>
      <c r="DX59" s="157"/>
      <c r="DY59" s="157"/>
      <c r="DZ59" s="157"/>
      <c r="EA59" s="157"/>
      <c r="EB59" s="157"/>
      <c r="EC59" s="157"/>
      <c r="ED59" s="157"/>
      <c r="EE59" s="157"/>
      <c r="EF59" s="157"/>
      <c r="EG59" s="157"/>
      <c r="EH59" s="157"/>
      <c r="EI59" s="157"/>
      <c r="EJ59" s="157"/>
      <c r="EK59" s="157"/>
      <c r="EL59" s="157"/>
      <c r="EM59" s="157"/>
      <c r="EN59" s="157"/>
      <c r="EO59" s="157"/>
      <c r="EP59" s="157"/>
      <c r="EQ59" s="157"/>
      <c r="ER59" s="157"/>
      <c r="ES59" s="157"/>
      <c r="ET59" s="157"/>
      <c r="EU59" s="157"/>
      <c r="EV59" s="157"/>
      <c r="EW59" s="157"/>
      <c r="EX59" s="157"/>
      <c r="EY59" s="157"/>
      <c r="EZ59" s="157"/>
      <c r="FA59" s="157"/>
      <c r="FB59" s="157"/>
      <c r="FC59" s="157"/>
      <c r="FD59" s="157"/>
      <c r="FE59" s="157"/>
      <c r="FF59" s="157"/>
      <c r="FG59" s="157"/>
      <c r="FH59" s="157"/>
      <c r="FI59" s="157"/>
      <c r="FJ59" s="157"/>
      <c r="FK59" s="157"/>
      <c r="FL59" s="157"/>
      <c r="FM59" s="157"/>
      <c r="FN59" s="157"/>
      <c r="FO59" s="157"/>
      <c r="FP59" s="157"/>
      <c r="FQ59" s="157"/>
      <c r="FR59" s="157"/>
      <c r="FS59" s="157"/>
      <c r="FT59" s="157"/>
      <c r="FU59" s="157"/>
      <c r="FV59" s="157"/>
      <c r="FW59" s="157"/>
      <c r="FX59" s="157"/>
      <c r="FY59" s="157"/>
      <c r="FZ59" s="157"/>
      <c r="GA59" s="157"/>
      <c r="GB59" s="157"/>
      <c r="GC59" s="157"/>
      <c r="GD59" s="157"/>
      <c r="GE59" s="157"/>
      <c r="GF59" s="157"/>
      <c r="GG59" s="157"/>
      <c r="GH59" s="157"/>
      <c r="GI59" s="157"/>
      <c r="GJ59" s="157"/>
      <c r="GK59" s="157"/>
      <c r="GL59" s="157"/>
      <c r="GM59" s="157"/>
      <c r="GN59" s="157"/>
      <c r="GO59" s="157"/>
      <c r="GP59" s="157"/>
      <c r="GQ59" s="157"/>
      <c r="GR59" s="157"/>
      <c r="GS59" s="157"/>
      <c r="GT59" s="157"/>
      <c r="GU59" s="157"/>
    </row>
  </sheetData>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G174"/>
  <sheetViews>
    <sheetView topLeftCell="A64" zoomScale="112" zoomScaleNormal="112" workbookViewId="0">
      <selection activeCell="B82" sqref="B82"/>
    </sheetView>
  </sheetViews>
  <sheetFormatPr defaultRowHeight="12.75" x14ac:dyDescent="0.35"/>
  <cols>
    <col min="1" max="1" width="11.86328125" customWidth="1"/>
    <col min="2" max="2" width="27.59765625" bestFit="1" customWidth="1"/>
    <col min="3" max="3" width="24.3984375" bestFit="1" customWidth="1"/>
  </cols>
  <sheetData>
    <row r="1" spans="1:111" ht="15" x14ac:dyDescent="0.4">
      <c r="A1" s="159" t="s">
        <v>193</v>
      </c>
    </row>
    <row r="2" spans="1:111" x14ac:dyDescent="0.35">
      <c r="A2" s="303">
        <v>1</v>
      </c>
      <c r="B2" s="304">
        <v>2</v>
      </c>
      <c r="C2" s="304">
        <v>3</v>
      </c>
      <c r="D2" s="303">
        <v>4</v>
      </c>
      <c r="E2" s="304">
        <v>5</v>
      </c>
      <c r="F2" s="304">
        <v>6</v>
      </c>
      <c r="G2" s="303">
        <v>7</v>
      </c>
      <c r="H2" s="304">
        <v>8</v>
      </c>
      <c r="I2" s="304">
        <v>9</v>
      </c>
      <c r="J2" s="303">
        <v>10</v>
      </c>
      <c r="K2" s="304">
        <v>11</v>
      </c>
      <c r="L2" s="304">
        <v>12</v>
      </c>
      <c r="M2" s="303">
        <v>13</v>
      </c>
      <c r="N2" s="304">
        <v>14</v>
      </c>
      <c r="O2" s="304">
        <v>15</v>
      </c>
      <c r="P2" s="303">
        <v>16</v>
      </c>
      <c r="Q2" s="304">
        <v>17</v>
      </c>
      <c r="R2" s="304">
        <v>18</v>
      </c>
      <c r="S2" s="303">
        <v>19</v>
      </c>
      <c r="T2" s="304">
        <v>20</v>
      </c>
      <c r="U2" s="304">
        <v>21</v>
      </c>
      <c r="V2" s="303">
        <v>22</v>
      </c>
      <c r="W2" s="304">
        <v>23</v>
      </c>
      <c r="X2" s="304">
        <v>24</v>
      </c>
      <c r="Y2" s="303">
        <v>25</v>
      </c>
      <c r="Z2" s="304">
        <v>26</v>
      </c>
      <c r="AA2" s="304">
        <v>27</v>
      </c>
      <c r="AB2" s="303">
        <v>28</v>
      </c>
      <c r="AC2" s="304">
        <v>29</v>
      </c>
      <c r="AD2" s="304">
        <v>30</v>
      </c>
      <c r="AE2" s="303">
        <v>31</v>
      </c>
      <c r="AF2" s="304">
        <v>32</v>
      </c>
      <c r="AG2" s="304">
        <v>33</v>
      </c>
      <c r="AH2" s="303">
        <v>34</v>
      </c>
      <c r="AI2" s="304">
        <v>35</v>
      </c>
      <c r="AJ2" s="304">
        <v>36</v>
      </c>
      <c r="AK2" s="303">
        <v>37</v>
      </c>
      <c r="AL2" s="304">
        <v>38</v>
      </c>
      <c r="AM2" s="304">
        <v>39</v>
      </c>
      <c r="AN2" s="303">
        <v>40</v>
      </c>
      <c r="AO2" s="304">
        <v>41</v>
      </c>
      <c r="AP2" s="304">
        <v>42</v>
      </c>
      <c r="AQ2" s="303">
        <v>43</v>
      </c>
      <c r="AR2" s="304">
        <v>44</v>
      </c>
      <c r="AS2" s="304">
        <v>45</v>
      </c>
      <c r="AT2" s="303">
        <v>46</v>
      </c>
      <c r="AU2" s="304">
        <v>47</v>
      </c>
      <c r="AV2" s="304">
        <v>48</v>
      </c>
      <c r="AW2" s="303">
        <v>49</v>
      </c>
      <c r="AX2" s="304">
        <v>50</v>
      </c>
      <c r="AY2" s="304">
        <v>51</v>
      </c>
      <c r="AZ2" s="303">
        <v>52</v>
      </c>
      <c r="BA2" s="304">
        <v>53</v>
      </c>
      <c r="BB2" s="304">
        <v>54</v>
      </c>
      <c r="BC2" s="303">
        <v>55</v>
      </c>
      <c r="BD2" s="304">
        <v>56</v>
      </c>
      <c r="BE2" s="304">
        <v>57</v>
      </c>
      <c r="BF2" s="303">
        <v>58</v>
      </c>
      <c r="BG2" s="304">
        <v>59</v>
      </c>
      <c r="BH2" s="304">
        <v>60</v>
      </c>
      <c r="BI2" s="303">
        <v>61</v>
      </c>
      <c r="BJ2" s="304">
        <v>62</v>
      </c>
      <c r="BK2" s="304">
        <v>63</v>
      </c>
      <c r="BL2" s="303">
        <v>64</v>
      </c>
      <c r="BM2" s="304">
        <v>65</v>
      </c>
      <c r="BN2" s="304">
        <v>66</v>
      </c>
      <c r="BO2" s="303">
        <v>67</v>
      </c>
      <c r="BP2" s="304">
        <v>68</v>
      </c>
      <c r="BQ2" s="304">
        <v>69</v>
      </c>
      <c r="BR2" s="303">
        <v>70</v>
      </c>
      <c r="BS2" s="304">
        <v>71</v>
      </c>
      <c r="BT2" s="304">
        <v>72</v>
      </c>
      <c r="BU2" s="303">
        <v>73</v>
      </c>
      <c r="BV2" s="304">
        <v>74</v>
      </c>
      <c r="BW2" s="304">
        <v>75</v>
      </c>
      <c r="BX2" s="303">
        <v>76</v>
      </c>
      <c r="BY2" s="304">
        <v>77</v>
      </c>
      <c r="BZ2" s="304">
        <v>78</v>
      </c>
      <c r="CA2" s="303">
        <v>79</v>
      </c>
      <c r="CB2" s="304">
        <v>80</v>
      </c>
      <c r="CC2" s="304">
        <v>81</v>
      </c>
      <c r="CD2" s="303">
        <v>82</v>
      </c>
      <c r="CE2" s="304">
        <v>83</v>
      </c>
      <c r="CF2" s="304">
        <v>84</v>
      </c>
      <c r="CG2" s="303">
        <v>85</v>
      </c>
      <c r="CH2" s="304">
        <v>86</v>
      </c>
      <c r="CI2" s="304">
        <v>87</v>
      </c>
      <c r="CJ2" s="303">
        <v>88</v>
      </c>
      <c r="CK2" s="304">
        <v>89</v>
      </c>
      <c r="CL2" s="304">
        <v>90</v>
      </c>
      <c r="CM2" s="303">
        <v>91</v>
      </c>
      <c r="CN2" s="304">
        <v>92</v>
      </c>
      <c r="CO2" s="304">
        <v>93</v>
      </c>
      <c r="CP2" s="303">
        <v>94</v>
      </c>
      <c r="CQ2" s="304">
        <v>95</v>
      </c>
      <c r="CR2" s="304">
        <v>96</v>
      </c>
      <c r="CS2" s="303">
        <v>97</v>
      </c>
      <c r="CT2" s="304">
        <v>98</v>
      </c>
      <c r="CU2" s="304">
        <v>99</v>
      </c>
      <c r="CV2" s="303">
        <v>100</v>
      </c>
      <c r="CW2" s="304">
        <v>101</v>
      </c>
      <c r="CX2" s="304">
        <v>102</v>
      </c>
      <c r="CY2" s="303">
        <v>103</v>
      </c>
      <c r="CZ2" s="304">
        <v>104</v>
      </c>
      <c r="DA2" s="304">
        <v>105</v>
      </c>
      <c r="DB2" s="303">
        <v>106</v>
      </c>
      <c r="DC2" s="304">
        <v>107</v>
      </c>
      <c r="DD2" s="304">
        <v>108</v>
      </c>
      <c r="DE2" s="303">
        <v>109</v>
      </c>
      <c r="DF2" s="304">
        <v>110</v>
      </c>
      <c r="DG2" s="304">
        <v>111</v>
      </c>
    </row>
    <row r="3" spans="1:111" x14ac:dyDescent="0.35">
      <c r="D3" t="s">
        <v>186</v>
      </c>
    </row>
    <row r="4" spans="1:111" x14ac:dyDescent="0.35">
      <c r="D4" t="s">
        <v>213</v>
      </c>
      <c r="V4" t="s">
        <v>215</v>
      </c>
      <c r="AN4" t="s">
        <v>216</v>
      </c>
      <c r="AO4" s="157"/>
      <c r="AP4" s="157"/>
      <c r="AQ4" s="157"/>
      <c r="BF4" t="s">
        <v>220</v>
      </c>
      <c r="BX4" t="s">
        <v>221</v>
      </c>
      <c r="CP4" t="s">
        <v>236</v>
      </c>
    </row>
    <row r="5" spans="1:111" x14ac:dyDescent="0.35">
      <c r="D5" t="s">
        <v>524</v>
      </c>
      <c r="J5" t="s">
        <v>525</v>
      </c>
      <c r="P5" t="s">
        <v>526</v>
      </c>
      <c r="V5" t="s">
        <v>524</v>
      </c>
      <c r="AB5" t="s">
        <v>525</v>
      </c>
      <c r="AH5" t="s">
        <v>526</v>
      </c>
      <c r="AN5" t="s">
        <v>524</v>
      </c>
      <c r="AT5" t="s">
        <v>525</v>
      </c>
      <c r="AZ5" t="s">
        <v>526</v>
      </c>
      <c r="BF5" t="s">
        <v>524</v>
      </c>
      <c r="BL5" t="s">
        <v>525</v>
      </c>
      <c r="BR5" t="s">
        <v>526</v>
      </c>
      <c r="BX5" t="s">
        <v>524</v>
      </c>
      <c r="CD5" t="s">
        <v>525</v>
      </c>
      <c r="CJ5" t="s">
        <v>526</v>
      </c>
      <c r="CP5" t="s">
        <v>524</v>
      </c>
      <c r="CV5" t="s">
        <v>525</v>
      </c>
      <c r="DB5" t="s">
        <v>526</v>
      </c>
    </row>
    <row r="6" spans="1:111" x14ac:dyDescent="0.35">
      <c r="D6">
        <v>1</v>
      </c>
      <c r="G6" t="s">
        <v>236</v>
      </c>
      <c r="J6">
        <v>1</v>
      </c>
      <c r="M6" t="s">
        <v>236</v>
      </c>
      <c r="P6" t="s">
        <v>528</v>
      </c>
      <c r="S6" t="s">
        <v>236</v>
      </c>
      <c r="V6">
        <v>1</v>
      </c>
      <c r="Y6" t="s">
        <v>236</v>
      </c>
      <c r="AB6">
        <v>1</v>
      </c>
      <c r="AE6" t="s">
        <v>236</v>
      </c>
      <c r="AH6" t="s">
        <v>528</v>
      </c>
      <c r="AK6" t="s">
        <v>236</v>
      </c>
      <c r="AN6">
        <v>1</v>
      </c>
      <c r="AQ6" t="s">
        <v>236</v>
      </c>
      <c r="AT6">
        <v>1</v>
      </c>
      <c r="AW6" t="s">
        <v>236</v>
      </c>
      <c r="AZ6" t="s">
        <v>528</v>
      </c>
      <c r="BC6" t="s">
        <v>236</v>
      </c>
      <c r="BF6">
        <v>1</v>
      </c>
      <c r="BI6" t="s">
        <v>236</v>
      </c>
      <c r="BL6">
        <v>1</v>
      </c>
      <c r="BO6" t="s">
        <v>236</v>
      </c>
      <c r="BR6" t="s">
        <v>528</v>
      </c>
      <c r="BU6" t="s">
        <v>236</v>
      </c>
      <c r="BX6">
        <v>1</v>
      </c>
      <c r="CA6" t="s">
        <v>236</v>
      </c>
      <c r="CD6">
        <v>1</v>
      </c>
      <c r="CG6" t="s">
        <v>236</v>
      </c>
      <c r="CJ6" t="s">
        <v>528</v>
      </c>
      <c r="CM6" t="s">
        <v>236</v>
      </c>
      <c r="CP6">
        <v>1</v>
      </c>
      <c r="CS6" t="s">
        <v>236</v>
      </c>
      <c r="CV6">
        <v>1</v>
      </c>
      <c r="CY6" t="s">
        <v>236</v>
      </c>
      <c r="DB6" t="s">
        <v>528</v>
      </c>
      <c r="DE6" t="s">
        <v>236</v>
      </c>
    </row>
    <row r="7" spans="1:111" x14ac:dyDescent="0.35">
      <c r="D7" t="s">
        <v>528</v>
      </c>
      <c r="G7" t="s">
        <v>528</v>
      </c>
      <c r="J7" t="s">
        <v>528</v>
      </c>
      <c r="M7" t="s">
        <v>528</v>
      </c>
      <c r="P7" t="s">
        <v>412</v>
      </c>
      <c r="Q7" t="s">
        <v>184</v>
      </c>
      <c r="R7" t="s">
        <v>236</v>
      </c>
      <c r="S7" t="s">
        <v>528</v>
      </c>
      <c r="V7" t="s">
        <v>528</v>
      </c>
      <c r="Y7" t="s">
        <v>528</v>
      </c>
      <c r="AB7" t="s">
        <v>528</v>
      </c>
      <c r="AE7" t="s">
        <v>528</v>
      </c>
      <c r="AH7" t="s">
        <v>412</v>
      </c>
      <c r="AI7" t="s">
        <v>184</v>
      </c>
      <c r="AJ7" t="s">
        <v>236</v>
      </c>
      <c r="AK7" t="s">
        <v>528</v>
      </c>
      <c r="AN7" t="s">
        <v>528</v>
      </c>
      <c r="AQ7" t="s">
        <v>528</v>
      </c>
      <c r="AT7" t="s">
        <v>528</v>
      </c>
      <c r="AW7" t="s">
        <v>528</v>
      </c>
      <c r="AZ7" t="s">
        <v>412</v>
      </c>
      <c r="BA7" t="s">
        <v>184</v>
      </c>
      <c r="BB7" t="s">
        <v>236</v>
      </c>
      <c r="BC7" t="s">
        <v>528</v>
      </c>
      <c r="BF7" t="s">
        <v>528</v>
      </c>
      <c r="BI7" t="s">
        <v>528</v>
      </c>
      <c r="BL7" t="s">
        <v>528</v>
      </c>
      <c r="BO7" t="s">
        <v>528</v>
      </c>
      <c r="BR7" t="s">
        <v>412</v>
      </c>
      <c r="BS7" t="s">
        <v>184</v>
      </c>
      <c r="BT7" t="s">
        <v>236</v>
      </c>
      <c r="BU7" t="s">
        <v>528</v>
      </c>
      <c r="BX7" t="s">
        <v>528</v>
      </c>
      <c r="CA7" t="s">
        <v>528</v>
      </c>
      <c r="CD7" t="s">
        <v>528</v>
      </c>
      <c r="CG7" t="s">
        <v>528</v>
      </c>
      <c r="CJ7" t="s">
        <v>412</v>
      </c>
      <c r="CK7" t="s">
        <v>184</v>
      </c>
      <c r="CL7" t="s">
        <v>236</v>
      </c>
      <c r="CM7" t="s">
        <v>528</v>
      </c>
      <c r="CP7" t="s">
        <v>528</v>
      </c>
      <c r="CS7" t="s">
        <v>528</v>
      </c>
      <c r="CV7" t="s">
        <v>528</v>
      </c>
      <c r="CY7" t="s">
        <v>528</v>
      </c>
      <c r="DB7" t="s">
        <v>412</v>
      </c>
      <c r="DC7" t="s">
        <v>184</v>
      </c>
      <c r="DD7" t="s">
        <v>236</v>
      </c>
      <c r="DE7" t="s">
        <v>528</v>
      </c>
    </row>
    <row r="8" spans="1:111" x14ac:dyDescent="0.35">
      <c r="D8" t="s">
        <v>412</v>
      </c>
      <c r="E8" t="s">
        <v>184</v>
      </c>
      <c r="F8" t="s">
        <v>236</v>
      </c>
      <c r="G8" t="s">
        <v>412</v>
      </c>
      <c r="H8" t="s">
        <v>184</v>
      </c>
      <c r="I8" t="s">
        <v>236</v>
      </c>
      <c r="J8" t="s">
        <v>412</v>
      </c>
      <c r="K8" t="s">
        <v>184</v>
      </c>
      <c r="L8" t="s">
        <v>236</v>
      </c>
      <c r="M8" t="s">
        <v>412</v>
      </c>
      <c r="N8" t="s">
        <v>184</v>
      </c>
      <c r="O8" t="s">
        <v>236</v>
      </c>
      <c r="P8" t="s">
        <v>529</v>
      </c>
      <c r="Q8" t="s">
        <v>529</v>
      </c>
      <c r="R8" t="s">
        <v>529</v>
      </c>
      <c r="S8" t="s">
        <v>412</v>
      </c>
      <c r="T8" t="s">
        <v>184</v>
      </c>
      <c r="U8" t="s">
        <v>236</v>
      </c>
      <c r="V8" t="s">
        <v>412</v>
      </c>
      <c r="W8" t="s">
        <v>184</v>
      </c>
      <c r="X8" t="s">
        <v>236</v>
      </c>
      <c r="Y8" t="s">
        <v>412</v>
      </c>
      <c r="Z8" t="s">
        <v>184</v>
      </c>
      <c r="AA8" t="s">
        <v>236</v>
      </c>
      <c r="AB8" t="s">
        <v>412</v>
      </c>
      <c r="AC8" t="s">
        <v>184</v>
      </c>
      <c r="AD8" t="s">
        <v>236</v>
      </c>
      <c r="AE8" t="s">
        <v>412</v>
      </c>
      <c r="AF8" t="s">
        <v>184</v>
      </c>
      <c r="AG8" t="s">
        <v>236</v>
      </c>
      <c r="AH8" t="s">
        <v>529</v>
      </c>
      <c r="AI8" t="s">
        <v>529</v>
      </c>
      <c r="AJ8" t="s">
        <v>529</v>
      </c>
      <c r="AK8" t="s">
        <v>412</v>
      </c>
      <c r="AL8" t="s">
        <v>184</v>
      </c>
      <c r="AM8" t="s">
        <v>236</v>
      </c>
      <c r="AN8" t="s">
        <v>412</v>
      </c>
      <c r="AO8" t="s">
        <v>184</v>
      </c>
      <c r="AP8" t="s">
        <v>236</v>
      </c>
      <c r="AQ8" t="s">
        <v>412</v>
      </c>
      <c r="AR8" t="s">
        <v>184</v>
      </c>
      <c r="AS8" t="s">
        <v>236</v>
      </c>
      <c r="AT8" t="s">
        <v>412</v>
      </c>
      <c r="AU8" t="s">
        <v>184</v>
      </c>
      <c r="AV8" t="s">
        <v>236</v>
      </c>
      <c r="AW8" t="s">
        <v>412</v>
      </c>
      <c r="AX8" t="s">
        <v>184</v>
      </c>
      <c r="AY8" t="s">
        <v>236</v>
      </c>
      <c r="AZ8" t="s">
        <v>529</v>
      </c>
      <c r="BA8" t="s">
        <v>529</v>
      </c>
      <c r="BB8" t="s">
        <v>529</v>
      </c>
      <c r="BC8" t="s">
        <v>412</v>
      </c>
      <c r="BD8" t="s">
        <v>184</v>
      </c>
      <c r="BE8" t="s">
        <v>236</v>
      </c>
      <c r="BF8" t="s">
        <v>412</v>
      </c>
      <c r="BG8" t="s">
        <v>184</v>
      </c>
      <c r="BH8" t="s">
        <v>236</v>
      </c>
      <c r="BI8" t="s">
        <v>412</v>
      </c>
      <c r="BJ8" t="s">
        <v>184</v>
      </c>
      <c r="BK8" t="s">
        <v>236</v>
      </c>
      <c r="BL8" t="s">
        <v>412</v>
      </c>
      <c r="BM8" t="s">
        <v>184</v>
      </c>
      <c r="BN8" t="s">
        <v>236</v>
      </c>
      <c r="BO8" t="s">
        <v>412</v>
      </c>
      <c r="BP8" t="s">
        <v>184</v>
      </c>
      <c r="BQ8" t="s">
        <v>236</v>
      </c>
      <c r="BR8" t="s">
        <v>529</v>
      </c>
      <c r="BS8" t="s">
        <v>529</v>
      </c>
      <c r="BT8" t="s">
        <v>529</v>
      </c>
      <c r="BU8" t="s">
        <v>412</v>
      </c>
      <c r="BV8" t="s">
        <v>184</v>
      </c>
      <c r="BW8" t="s">
        <v>236</v>
      </c>
      <c r="BX8" t="s">
        <v>412</v>
      </c>
      <c r="BY8" t="s">
        <v>184</v>
      </c>
      <c r="BZ8" t="s">
        <v>236</v>
      </c>
      <c r="CA8" t="s">
        <v>412</v>
      </c>
      <c r="CB8" t="s">
        <v>184</v>
      </c>
      <c r="CC8" t="s">
        <v>236</v>
      </c>
      <c r="CD8" t="s">
        <v>412</v>
      </c>
      <c r="CE8" t="s">
        <v>184</v>
      </c>
      <c r="CF8" t="s">
        <v>236</v>
      </c>
      <c r="CG8" t="s">
        <v>412</v>
      </c>
      <c r="CH8" t="s">
        <v>184</v>
      </c>
      <c r="CI8" t="s">
        <v>236</v>
      </c>
      <c r="CJ8" t="s">
        <v>529</v>
      </c>
      <c r="CK8" t="s">
        <v>529</v>
      </c>
      <c r="CL8" t="s">
        <v>529</v>
      </c>
      <c r="CM8" t="s">
        <v>412</v>
      </c>
      <c r="CN8" t="s">
        <v>184</v>
      </c>
      <c r="CO8" t="s">
        <v>236</v>
      </c>
      <c r="CP8" t="s">
        <v>412</v>
      </c>
      <c r="CQ8" t="s">
        <v>184</v>
      </c>
      <c r="CR8" t="s">
        <v>236</v>
      </c>
      <c r="CS8" t="s">
        <v>412</v>
      </c>
      <c r="CT8" t="s">
        <v>184</v>
      </c>
      <c r="CU8" t="s">
        <v>236</v>
      </c>
      <c r="CV8" t="s">
        <v>412</v>
      </c>
      <c r="CW8" t="s">
        <v>184</v>
      </c>
      <c r="CX8" t="s">
        <v>236</v>
      </c>
      <c r="CY8" t="s">
        <v>412</v>
      </c>
      <c r="CZ8" t="s">
        <v>184</v>
      </c>
      <c r="DA8" t="s">
        <v>236</v>
      </c>
      <c r="DB8" t="s">
        <v>529</v>
      </c>
      <c r="DC8" t="s">
        <v>529</v>
      </c>
      <c r="DD8" t="s">
        <v>529</v>
      </c>
      <c r="DE8" t="s">
        <v>412</v>
      </c>
      <c r="DF8" t="s">
        <v>184</v>
      </c>
      <c r="DG8" t="s">
        <v>236</v>
      </c>
    </row>
    <row r="9" spans="1:111" x14ac:dyDescent="0.35">
      <c r="D9" t="s">
        <v>185</v>
      </c>
      <c r="E9" t="s">
        <v>185</v>
      </c>
      <c r="F9" t="s">
        <v>185</v>
      </c>
      <c r="G9" t="s">
        <v>185</v>
      </c>
      <c r="H9" t="s">
        <v>185</v>
      </c>
      <c r="I9" t="s">
        <v>185</v>
      </c>
      <c r="J9" t="s">
        <v>185</v>
      </c>
      <c r="K9" t="s">
        <v>185</v>
      </c>
      <c r="L9" t="s">
        <v>185</v>
      </c>
      <c r="M9" t="s">
        <v>185</v>
      </c>
      <c r="N9" t="s">
        <v>185</v>
      </c>
      <c r="O9" t="s">
        <v>185</v>
      </c>
      <c r="P9" t="s">
        <v>185</v>
      </c>
      <c r="Q9" t="s">
        <v>185</v>
      </c>
      <c r="R9" t="s">
        <v>185</v>
      </c>
      <c r="S9" t="s">
        <v>185</v>
      </c>
      <c r="T9" t="s">
        <v>185</v>
      </c>
      <c r="U9" t="s">
        <v>185</v>
      </c>
      <c r="V9" t="s">
        <v>185</v>
      </c>
      <c r="W9" t="s">
        <v>185</v>
      </c>
      <c r="X9" t="s">
        <v>185</v>
      </c>
      <c r="Y9" t="s">
        <v>185</v>
      </c>
      <c r="Z9" t="s">
        <v>185</v>
      </c>
      <c r="AA9" t="s">
        <v>185</v>
      </c>
      <c r="AB9" t="s">
        <v>185</v>
      </c>
      <c r="AC9" t="s">
        <v>185</v>
      </c>
      <c r="AD9" t="s">
        <v>185</v>
      </c>
      <c r="AE9" t="s">
        <v>185</v>
      </c>
      <c r="AF9" t="s">
        <v>185</v>
      </c>
      <c r="AG9" t="s">
        <v>185</v>
      </c>
      <c r="AH9" t="s">
        <v>185</v>
      </c>
      <c r="AI9" t="s">
        <v>185</v>
      </c>
      <c r="AJ9" t="s">
        <v>185</v>
      </c>
      <c r="AK9" t="s">
        <v>185</v>
      </c>
      <c r="AL9" t="s">
        <v>185</v>
      </c>
      <c r="AM9" t="s">
        <v>185</v>
      </c>
      <c r="AN9" t="s">
        <v>185</v>
      </c>
      <c r="AO9" t="s">
        <v>185</v>
      </c>
      <c r="AP9" t="s">
        <v>185</v>
      </c>
      <c r="AQ9" t="s">
        <v>185</v>
      </c>
      <c r="AR9" t="s">
        <v>185</v>
      </c>
      <c r="AS9" t="s">
        <v>185</v>
      </c>
      <c r="AT9" t="s">
        <v>185</v>
      </c>
      <c r="AU9" t="s">
        <v>185</v>
      </c>
      <c r="AV9" t="s">
        <v>185</v>
      </c>
      <c r="AW9" t="s">
        <v>185</v>
      </c>
      <c r="AX9" t="s">
        <v>185</v>
      </c>
      <c r="AY9" t="s">
        <v>185</v>
      </c>
      <c r="AZ9" t="s">
        <v>185</v>
      </c>
      <c r="BA9" t="s">
        <v>185</v>
      </c>
      <c r="BB9" t="s">
        <v>185</v>
      </c>
      <c r="BC9" t="s">
        <v>185</v>
      </c>
      <c r="BD9" t="s">
        <v>185</v>
      </c>
      <c r="BE9" t="s">
        <v>185</v>
      </c>
      <c r="BF9" t="s">
        <v>185</v>
      </c>
      <c r="BG9" t="s">
        <v>185</v>
      </c>
      <c r="BH9" t="s">
        <v>185</v>
      </c>
      <c r="BI9" t="s">
        <v>185</v>
      </c>
      <c r="BJ9" t="s">
        <v>185</v>
      </c>
      <c r="BK9" t="s">
        <v>185</v>
      </c>
      <c r="BL9" t="s">
        <v>185</v>
      </c>
      <c r="BM9" t="s">
        <v>185</v>
      </c>
      <c r="BN9" t="s">
        <v>185</v>
      </c>
      <c r="BO9" t="s">
        <v>185</v>
      </c>
      <c r="BP9" t="s">
        <v>185</v>
      </c>
      <c r="BQ9" t="s">
        <v>185</v>
      </c>
      <c r="BR9" t="s">
        <v>185</v>
      </c>
      <c r="BS9" t="s">
        <v>185</v>
      </c>
      <c r="BT9" t="s">
        <v>185</v>
      </c>
      <c r="BU9" t="s">
        <v>185</v>
      </c>
      <c r="BV9" t="s">
        <v>185</v>
      </c>
      <c r="BW9" t="s">
        <v>185</v>
      </c>
      <c r="BX9" t="s">
        <v>185</v>
      </c>
      <c r="BY9" t="s">
        <v>185</v>
      </c>
      <c r="BZ9" t="s">
        <v>185</v>
      </c>
      <c r="CA9" t="s">
        <v>185</v>
      </c>
      <c r="CB9" t="s">
        <v>185</v>
      </c>
      <c r="CC9" t="s">
        <v>185</v>
      </c>
      <c r="CD9" t="s">
        <v>185</v>
      </c>
      <c r="CE9" t="s">
        <v>185</v>
      </c>
      <c r="CF9" t="s">
        <v>185</v>
      </c>
      <c r="CG9" t="s">
        <v>185</v>
      </c>
      <c r="CH9" t="s">
        <v>185</v>
      </c>
      <c r="CI9" t="s">
        <v>185</v>
      </c>
      <c r="CJ9" t="s">
        <v>185</v>
      </c>
      <c r="CK9" t="s">
        <v>185</v>
      </c>
      <c r="CL9" t="s">
        <v>185</v>
      </c>
      <c r="CM9" t="s">
        <v>185</v>
      </c>
      <c r="CN9" t="s">
        <v>185</v>
      </c>
      <c r="CO9" t="s">
        <v>185</v>
      </c>
      <c r="CP9" t="s">
        <v>185</v>
      </c>
      <c r="CQ9" t="s">
        <v>185</v>
      </c>
      <c r="CR9" t="s">
        <v>185</v>
      </c>
      <c r="CS9" t="s">
        <v>185</v>
      </c>
      <c r="CT9" t="s">
        <v>185</v>
      </c>
      <c r="CU9" t="s">
        <v>185</v>
      </c>
      <c r="CV9" t="s">
        <v>185</v>
      </c>
      <c r="CW9" t="s">
        <v>185</v>
      </c>
      <c r="CX9" t="s">
        <v>185</v>
      </c>
      <c r="CY9" t="s">
        <v>185</v>
      </c>
      <c r="CZ9" t="s">
        <v>185</v>
      </c>
      <c r="DA9" t="s">
        <v>185</v>
      </c>
      <c r="DB9" t="s">
        <v>185</v>
      </c>
      <c r="DC9" t="s">
        <v>185</v>
      </c>
      <c r="DD9" t="s">
        <v>185</v>
      </c>
      <c r="DE9" t="s">
        <v>185</v>
      </c>
      <c r="DF9" t="s">
        <v>185</v>
      </c>
      <c r="DG9" t="s">
        <v>185</v>
      </c>
    </row>
    <row r="10" spans="1:111" x14ac:dyDescent="0.35">
      <c r="A10" t="s">
        <v>6</v>
      </c>
      <c r="B10" t="s">
        <v>251</v>
      </c>
      <c r="C10" t="s">
        <v>247</v>
      </c>
      <c r="D10" s="273">
        <v>75</v>
      </c>
      <c r="E10" s="274">
        <v>60</v>
      </c>
      <c r="F10" s="275">
        <v>67</v>
      </c>
      <c r="G10" s="273">
        <v>523</v>
      </c>
      <c r="H10" s="274">
        <v>554</v>
      </c>
      <c r="I10" s="275">
        <v>1077</v>
      </c>
      <c r="J10" s="273">
        <v>76</v>
      </c>
      <c r="K10" s="274">
        <v>63</v>
      </c>
      <c r="L10" s="275">
        <v>69</v>
      </c>
      <c r="M10" s="273">
        <v>523</v>
      </c>
      <c r="N10" s="274">
        <v>554</v>
      </c>
      <c r="O10" s="275">
        <v>1077</v>
      </c>
      <c r="P10" s="273">
        <v>35.5</v>
      </c>
      <c r="Q10" s="274">
        <v>33</v>
      </c>
      <c r="R10" s="275">
        <v>34.200000000000003</v>
      </c>
      <c r="S10" s="273">
        <v>523</v>
      </c>
      <c r="T10" s="274">
        <v>554</v>
      </c>
      <c r="U10" s="275">
        <v>1077</v>
      </c>
      <c r="V10" s="273" t="s">
        <v>197</v>
      </c>
      <c r="W10" s="274" t="s">
        <v>197</v>
      </c>
      <c r="X10" s="275" t="s">
        <v>197</v>
      </c>
      <c r="Y10" s="273">
        <v>3</v>
      </c>
      <c r="Z10" s="274">
        <v>5</v>
      </c>
      <c r="AA10" s="275">
        <v>8</v>
      </c>
      <c r="AB10" s="273" t="s">
        <v>197</v>
      </c>
      <c r="AC10" s="274" t="s">
        <v>197</v>
      </c>
      <c r="AD10" s="275" t="s">
        <v>197</v>
      </c>
      <c r="AE10" s="273">
        <v>3</v>
      </c>
      <c r="AF10" s="274">
        <v>5</v>
      </c>
      <c r="AG10" s="275">
        <v>8</v>
      </c>
      <c r="AH10" s="273">
        <v>35</v>
      </c>
      <c r="AI10" s="274">
        <v>33</v>
      </c>
      <c r="AJ10" s="275">
        <v>33.799999999999997</v>
      </c>
      <c r="AK10" s="273">
        <v>3</v>
      </c>
      <c r="AL10" s="274">
        <v>5</v>
      </c>
      <c r="AM10" s="275">
        <v>8</v>
      </c>
      <c r="AN10" s="273">
        <v>65</v>
      </c>
      <c r="AO10" s="274">
        <v>73</v>
      </c>
      <c r="AP10" s="275">
        <v>68</v>
      </c>
      <c r="AQ10" s="273">
        <v>17</v>
      </c>
      <c r="AR10" s="274">
        <v>11</v>
      </c>
      <c r="AS10" s="275">
        <v>28</v>
      </c>
      <c r="AT10" s="273">
        <v>65</v>
      </c>
      <c r="AU10" s="274">
        <v>73</v>
      </c>
      <c r="AV10" s="275">
        <v>68</v>
      </c>
      <c r="AW10" s="273">
        <v>17</v>
      </c>
      <c r="AX10" s="274">
        <v>11</v>
      </c>
      <c r="AY10" s="275">
        <v>28</v>
      </c>
      <c r="AZ10" s="273">
        <v>38.6</v>
      </c>
      <c r="BA10" s="274">
        <v>35.5</v>
      </c>
      <c r="BB10" s="275">
        <v>37.4</v>
      </c>
      <c r="BC10" s="273">
        <v>17</v>
      </c>
      <c r="BD10" s="274">
        <v>11</v>
      </c>
      <c r="BE10" s="275">
        <v>28</v>
      </c>
      <c r="BF10" s="273" t="s">
        <v>197</v>
      </c>
      <c r="BG10" s="274" t="s">
        <v>197</v>
      </c>
      <c r="BH10" s="275" t="s">
        <v>197</v>
      </c>
      <c r="BI10" s="273" t="s">
        <v>197</v>
      </c>
      <c r="BJ10" s="274" t="s">
        <v>197</v>
      </c>
      <c r="BK10" s="275">
        <v>5</v>
      </c>
      <c r="BL10" s="273" t="s">
        <v>197</v>
      </c>
      <c r="BM10" s="274" t="s">
        <v>197</v>
      </c>
      <c r="BN10" s="275" t="s">
        <v>197</v>
      </c>
      <c r="BO10" s="273" t="s">
        <v>197</v>
      </c>
      <c r="BP10" s="274" t="s">
        <v>197</v>
      </c>
      <c r="BQ10" s="275">
        <v>5</v>
      </c>
      <c r="BR10" s="273">
        <v>33.5</v>
      </c>
      <c r="BS10" s="274">
        <v>27.7</v>
      </c>
      <c r="BT10" s="275">
        <v>30</v>
      </c>
      <c r="BU10" s="273" t="s">
        <v>197</v>
      </c>
      <c r="BV10" s="274" t="s">
        <v>197</v>
      </c>
      <c r="BW10" s="275">
        <v>5</v>
      </c>
      <c r="BX10" s="273" t="s">
        <v>197</v>
      </c>
      <c r="BY10" s="274" t="s">
        <v>197</v>
      </c>
      <c r="BZ10" s="275">
        <v>50</v>
      </c>
      <c r="CA10" s="273">
        <v>3</v>
      </c>
      <c r="CB10" s="274">
        <v>3</v>
      </c>
      <c r="CC10" s="275">
        <v>6</v>
      </c>
      <c r="CD10" s="273" t="s">
        <v>197</v>
      </c>
      <c r="CE10" s="274" t="s">
        <v>197</v>
      </c>
      <c r="CF10" s="275">
        <v>50</v>
      </c>
      <c r="CG10" s="273">
        <v>3</v>
      </c>
      <c r="CH10" s="274">
        <v>3</v>
      </c>
      <c r="CI10" s="275">
        <v>6</v>
      </c>
      <c r="CJ10" s="273">
        <v>34.700000000000003</v>
      </c>
      <c r="CK10" s="274">
        <v>24.7</v>
      </c>
      <c r="CL10" s="275">
        <v>29.7</v>
      </c>
      <c r="CM10" s="273">
        <v>3</v>
      </c>
      <c r="CN10" s="274">
        <v>3</v>
      </c>
      <c r="CO10" s="275">
        <v>6</v>
      </c>
      <c r="CP10" s="273">
        <v>74</v>
      </c>
      <c r="CQ10" s="274">
        <v>59</v>
      </c>
      <c r="CR10" s="275">
        <v>67</v>
      </c>
      <c r="CS10" s="273">
        <v>563</v>
      </c>
      <c r="CT10" s="274">
        <v>588</v>
      </c>
      <c r="CU10" s="275">
        <v>1151</v>
      </c>
      <c r="CV10" s="273">
        <v>75</v>
      </c>
      <c r="CW10" s="274">
        <v>62</v>
      </c>
      <c r="CX10" s="275">
        <v>68</v>
      </c>
      <c r="CY10" s="273">
        <v>563</v>
      </c>
      <c r="CZ10" s="274">
        <v>588</v>
      </c>
      <c r="DA10" s="275">
        <v>1151</v>
      </c>
      <c r="DB10" s="273">
        <v>35.5</v>
      </c>
      <c r="DC10" s="274">
        <v>32.9</v>
      </c>
      <c r="DD10" s="275">
        <v>34.200000000000003</v>
      </c>
      <c r="DE10" s="273">
        <v>563</v>
      </c>
      <c r="DF10" s="274">
        <v>588</v>
      </c>
      <c r="DG10" s="275">
        <v>1151</v>
      </c>
    </row>
    <row r="11" spans="1:111" x14ac:dyDescent="0.35">
      <c r="A11" t="s">
        <v>7</v>
      </c>
      <c r="B11" t="s">
        <v>252</v>
      </c>
      <c r="C11" t="s">
        <v>247</v>
      </c>
      <c r="D11" s="273">
        <v>65</v>
      </c>
      <c r="E11" s="274">
        <v>48</v>
      </c>
      <c r="F11" s="275">
        <v>56</v>
      </c>
      <c r="G11" s="273">
        <v>697</v>
      </c>
      <c r="H11" s="274">
        <v>776</v>
      </c>
      <c r="I11" s="275">
        <v>1473</v>
      </c>
      <c r="J11" s="273">
        <v>67</v>
      </c>
      <c r="K11" s="274">
        <v>52</v>
      </c>
      <c r="L11" s="275">
        <v>59</v>
      </c>
      <c r="M11" s="273">
        <v>697</v>
      </c>
      <c r="N11" s="274">
        <v>776</v>
      </c>
      <c r="O11" s="275">
        <v>1473</v>
      </c>
      <c r="P11" s="273">
        <v>33.700000000000003</v>
      </c>
      <c r="Q11" s="274">
        <v>31.4</v>
      </c>
      <c r="R11" s="275">
        <v>32.5</v>
      </c>
      <c r="S11" s="273">
        <v>697</v>
      </c>
      <c r="T11" s="274">
        <v>776</v>
      </c>
      <c r="U11" s="275">
        <v>1473</v>
      </c>
      <c r="V11" s="273">
        <v>65</v>
      </c>
      <c r="W11" s="274">
        <v>41</v>
      </c>
      <c r="X11" s="275">
        <v>52</v>
      </c>
      <c r="Y11" s="273">
        <v>52</v>
      </c>
      <c r="Z11" s="274">
        <v>63</v>
      </c>
      <c r="AA11" s="275">
        <v>115</v>
      </c>
      <c r="AB11" s="273">
        <v>67</v>
      </c>
      <c r="AC11" s="274">
        <v>44</v>
      </c>
      <c r="AD11" s="275">
        <v>55</v>
      </c>
      <c r="AE11" s="273">
        <v>52</v>
      </c>
      <c r="AF11" s="274">
        <v>63</v>
      </c>
      <c r="AG11" s="275">
        <v>115</v>
      </c>
      <c r="AH11" s="273">
        <v>33.5</v>
      </c>
      <c r="AI11" s="274">
        <v>30.3</v>
      </c>
      <c r="AJ11" s="275">
        <v>31.8</v>
      </c>
      <c r="AK11" s="273">
        <v>52</v>
      </c>
      <c r="AL11" s="274">
        <v>63</v>
      </c>
      <c r="AM11" s="275">
        <v>115</v>
      </c>
      <c r="AN11" s="273">
        <v>60</v>
      </c>
      <c r="AO11" s="274">
        <v>48</v>
      </c>
      <c r="AP11" s="275">
        <v>54</v>
      </c>
      <c r="AQ11" s="273">
        <v>91</v>
      </c>
      <c r="AR11" s="274">
        <v>84</v>
      </c>
      <c r="AS11" s="275">
        <v>175</v>
      </c>
      <c r="AT11" s="273">
        <v>67</v>
      </c>
      <c r="AU11" s="274">
        <v>48</v>
      </c>
      <c r="AV11" s="275">
        <v>58</v>
      </c>
      <c r="AW11" s="273">
        <v>91</v>
      </c>
      <c r="AX11" s="274">
        <v>84</v>
      </c>
      <c r="AY11" s="275">
        <v>175</v>
      </c>
      <c r="AZ11" s="273">
        <v>32.9</v>
      </c>
      <c r="BA11" s="274">
        <v>30.8</v>
      </c>
      <c r="BB11" s="275">
        <v>31.9</v>
      </c>
      <c r="BC11" s="273">
        <v>91</v>
      </c>
      <c r="BD11" s="274">
        <v>84</v>
      </c>
      <c r="BE11" s="275">
        <v>175</v>
      </c>
      <c r="BF11" s="273">
        <v>64</v>
      </c>
      <c r="BG11" s="274">
        <v>46</v>
      </c>
      <c r="BH11" s="275">
        <v>54</v>
      </c>
      <c r="BI11" s="273">
        <v>22</v>
      </c>
      <c r="BJ11" s="274">
        <v>26</v>
      </c>
      <c r="BK11" s="275">
        <v>48</v>
      </c>
      <c r="BL11" s="273">
        <v>64</v>
      </c>
      <c r="BM11" s="274">
        <v>46</v>
      </c>
      <c r="BN11" s="275">
        <v>54</v>
      </c>
      <c r="BO11" s="273">
        <v>22</v>
      </c>
      <c r="BP11" s="274">
        <v>26</v>
      </c>
      <c r="BQ11" s="275">
        <v>48</v>
      </c>
      <c r="BR11" s="273">
        <v>35.200000000000003</v>
      </c>
      <c r="BS11" s="274">
        <v>31.3</v>
      </c>
      <c r="BT11" s="275">
        <v>33.1</v>
      </c>
      <c r="BU11" s="273">
        <v>22</v>
      </c>
      <c r="BV11" s="274">
        <v>26</v>
      </c>
      <c r="BW11" s="275">
        <v>48</v>
      </c>
      <c r="BX11" s="273" t="s">
        <v>197</v>
      </c>
      <c r="BY11" s="274" t="s">
        <v>197</v>
      </c>
      <c r="BZ11" s="275" t="s">
        <v>197</v>
      </c>
      <c r="CA11" s="273">
        <v>3</v>
      </c>
      <c r="CB11" s="274">
        <v>3</v>
      </c>
      <c r="CC11" s="275">
        <v>6</v>
      </c>
      <c r="CD11" s="273" t="s">
        <v>197</v>
      </c>
      <c r="CE11" s="274" t="s">
        <v>197</v>
      </c>
      <c r="CF11" s="275">
        <v>50</v>
      </c>
      <c r="CG11" s="273">
        <v>3</v>
      </c>
      <c r="CH11" s="274">
        <v>3</v>
      </c>
      <c r="CI11" s="275">
        <v>6</v>
      </c>
      <c r="CJ11" s="273">
        <v>27</v>
      </c>
      <c r="CK11" s="274">
        <v>34</v>
      </c>
      <c r="CL11" s="275">
        <v>30.5</v>
      </c>
      <c r="CM11" s="273">
        <v>3</v>
      </c>
      <c r="CN11" s="274">
        <v>3</v>
      </c>
      <c r="CO11" s="275">
        <v>6</v>
      </c>
      <c r="CP11" s="273">
        <v>63</v>
      </c>
      <c r="CQ11" s="274">
        <v>46</v>
      </c>
      <c r="CR11" s="275">
        <v>54</v>
      </c>
      <c r="CS11" s="273">
        <v>912</v>
      </c>
      <c r="CT11" s="274">
        <v>1001</v>
      </c>
      <c r="CU11" s="275">
        <v>1913</v>
      </c>
      <c r="CV11" s="273">
        <v>66</v>
      </c>
      <c r="CW11" s="274">
        <v>50</v>
      </c>
      <c r="CX11" s="275">
        <v>57</v>
      </c>
      <c r="CY11" s="273">
        <v>912</v>
      </c>
      <c r="CZ11" s="274">
        <v>1001</v>
      </c>
      <c r="DA11" s="275">
        <v>1913</v>
      </c>
      <c r="DB11" s="273">
        <v>33.4</v>
      </c>
      <c r="DC11" s="274">
        <v>31</v>
      </c>
      <c r="DD11" s="275">
        <v>32.1</v>
      </c>
      <c r="DE11" s="273">
        <v>912</v>
      </c>
      <c r="DF11" s="274">
        <v>1001</v>
      </c>
      <c r="DG11" s="275">
        <v>1913</v>
      </c>
    </row>
    <row r="12" spans="1:111" x14ac:dyDescent="0.35">
      <c r="A12" t="s">
        <v>10</v>
      </c>
      <c r="B12" t="s">
        <v>256</v>
      </c>
      <c r="C12" t="s">
        <v>247</v>
      </c>
      <c r="D12" s="273">
        <v>73</v>
      </c>
      <c r="E12" s="274">
        <v>52</v>
      </c>
      <c r="F12" s="275">
        <v>62</v>
      </c>
      <c r="G12" s="273">
        <v>773</v>
      </c>
      <c r="H12" s="274">
        <v>800</v>
      </c>
      <c r="I12" s="275">
        <v>1573</v>
      </c>
      <c r="J12" s="273">
        <v>76</v>
      </c>
      <c r="K12" s="274">
        <v>56</v>
      </c>
      <c r="L12" s="275">
        <v>66</v>
      </c>
      <c r="M12" s="273">
        <v>773</v>
      </c>
      <c r="N12" s="274">
        <v>800</v>
      </c>
      <c r="O12" s="275">
        <v>1573</v>
      </c>
      <c r="P12" s="273">
        <v>33.4</v>
      </c>
      <c r="Q12" s="274">
        <v>30.8</v>
      </c>
      <c r="R12" s="275">
        <v>32.1</v>
      </c>
      <c r="S12" s="273">
        <v>773</v>
      </c>
      <c r="T12" s="274">
        <v>800</v>
      </c>
      <c r="U12" s="275">
        <v>1573</v>
      </c>
      <c r="V12" s="273" t="s">
        <v>197</v>
      </c>
      <c r="W12" s="274" t="s">
        <v>197</v>
      </c>
      <c r="X12" s="275">
        <v>75</v>
      </c>
      <c r="Y12" s="273">
        <v>18</v>
      </c>
      <c r="Z12" s="274">
        <v>10</v>
      </c>
      <c r="AA12" s="275">
        <v>28</v>
      </c>
      <c r="AB12" s="273" t="s">
        <v>197</v>
      </c>
      <c r="AC12" s="274" t="s">
        <v>197</v>
      </c>
      <c r="AD12" s="275">
        <v>75</v>
      </c>
      <c r="AE12" s="273">
        <v>18</v>
      </c>
      <c r="AF12" s="274">
        <v>10</v>
      </c>
      <c r="AG12" s="275">
        <v>28</v>
      </c>
      <c r="AH12" s="273">
        <v>32.799999999999997</v>
      </c>
      <c r="AI12" s="274">
        <v>33.5</v>
      </c>
      <c r="AJ12" s="275">
        <v>33.1</v>
      </c>
      <c r="AK12" s="273">
        <v>18</v>
      </c>
      <c r="AL12" s="274">
        <v>10</v>
      </c>
      <c r="AM12" s="275">
        <v>28</v>
      </c>
      <c r="AN12" s="273" t="s">
        <v>197</v>
      </c>
      <c r="AO12" s="274" t="s">
        <v>197</v>
      </c>
      <c r="AP12" s="275">
        <v>42</v>
      </c>
      <c r="AQ12" s="273">
        <v>5</v>
      </c>
      <c r="AR12" s="274">
        <v>7</v>
      </c>
      <c r="AS12" s="275">
        <v>12</v>
      </c>
      <c r="AT12" s="273" t="s">
        <v>197</v>
      </c>
      <c r="AU12" s="274" t="s">
        <v>197</v>
      </c>
      <c r="AV12" s="275">
        <v>50</v>
      </c>
      <c r="AW12" s="273">
        <v>5</v>
      </c>
      <c r="AX12" s="274">
        <v>7</v>
      </c>
      <c r="AY12" s="275">
        <v>12</v>
      </c>
      <c r="AZ12" s="273">
        <v>34.200000000000003</v>
      </c>
      <c r="BA12" s="274">
        <v>29.9</v>
      </c>
      <c r="BB12" s="275">
        <v>31.7</v>
      </c>
      <c r="BC12" s="273">
        <v>5</v>
      </c>
      <c r="BD12" s="274">
        <v>7</v>
      </c>
      <c r="BE12" s="275">
        <v>12</v>
      </c>
      <c r="BF12" s="273" t="s">
        <v>191</v>
      </c>
      <c r="BG12" s="274" t="s">
        <v>197</v>
      </c>
      <c r="BH12" s="275" t="s">
        <v>197</v>
      </c>
      <c r="BI12" s="273">
        <v>0</v>
      </c>
      <c r="BJ12" s="274" t="s">
        <v>197</v>
      </c>
      <c r="BK12" s="275" t="s">
        <v>197</v>
      </c>
      <c r="BL12" s="273" t="s">
        <v>191</v>
      </c>
      <c r="BM12" s="274" t="s">
        <v>197</v>
      </c>
      <c r="BN12" s="275" t="s">
        <v>197</v>
      </c>
      <c r="BO12" s="273">
        <v>0</v>
      </c>
      <c r="BP12" s="274" t="s">
        <v>197</v>
      </c>
      <c r="BQ12" s="275" t="s">
        <v>197</v>
      </c>
      <c r="BR12" s="273">
        <v>0</v>
      </c>
      <c r="BS12" s="274">
        <v>28.5</v>
      </c>
      <c r="BT12" s="275">
        <v>28.5</v>
      </c>
      <c r="BU12" s="273">
        <v>0</v>
      </c>
      <c r="BV12" s="274" t="s">
        <v>197</v>
      </c>
      <c r="BW12" s="275" t="s">
        <v>197</v>
      </c>
      <c r="BX12" s="273" t="s">
        <v>197</v>
      </c>
      <c r="BY12" s="274" t="s">
        <v>197</v>
      </c>
      <c r="BZ12" s="275" t="s">
        <v>197</v>
      </c>
      <c r="CA12" s="273" t="s">
        <v>197</v>
      </c>
      <c r="CB12" s="274" t="s">
        <v>197</v>
      </c>
      <c r="CC12" s="275" t="s">
        <v>197</v>
      </c>
      <c r="CD12" s="273" t="s">
        <v>197</v>
      </c>
      <c r="CE12" s="274" t="s">
        <v>197</v>
      </c>
      <c r="CF12" s="275" t="s">
        <v>197</v>
      </c>
      <c r="CG12" s="273" t="s">
        <v>197</v>
      </c>
      <c r="CH12" s="274" t="s">
        <v>197</v>
      </c>
      <c r="CI12" s="275" t="s">
        <v>197</v>
      </c>
      <c r="CJ12" s="273">
        <v>43</v>
      </c>
      <c r="CK12" s="274">
        <v>30</v>
      </c>
      <c r="CL12" s="275">
        <v>36.5</v>
      </c>
      <c r="CM12" s="273" t="s">
        <v>197</v>
      </c>
      <c r="CN12" s="274" t="s">
        <v>197</v>
      </c>
      <c r="CO12" s="275" t="s">
        <v>197</v>
      </c>
      <c r="CP12" s="273">
        <v>72</v>
      </c>
      <c r="CQ12" s="274">
        <v>51</v>
      </c>
      <c r="CR12" s="275">
        <v>62</v>
      </c>
      <c r="CS12" s="273">
        <v>803</v>
      </c>
      <c r="CT12" s="274">
        <v>830</v>
      </c>
      <c r="CU12" s="275">
        <v>1633</v>
      </c>
      <c r="CV12" s="273">
        <v>75</v>
      </c>
      <c r="CW12" s="274">
        <v>57</v>
      </c>
      <c r="CX12" s="275">
        <v>66</v>
      </c>
      <c r="CY12" s="273">
        <v>803</v>
      </c>
      <c r="CZ12" s="274">
        <v>830</v>
      </c>
      <c r="DA12" s="275">
        <v>1633</v>
      </c>
      <c r="DB12" s="273">
        <v>33.4</v>
      </c>
      <c r="DC12" s="274">
        <v>30.8</v>
      </c>
      <c r="DD12" s="275">
        <v>32.1</v>
      </c>
      <c r="DE12" s="273">
        <v>803</v>
      </c>
      <c r="DF12" s="274">
        <v>830</v>
      </c>
      <c r="DG12" s="275">
        <v>1633</v>
      </c>
    </row>
    <row r="13" spans="1:111" x14ac:dyDescent="0.35">
      <c r="A13" t="s">
        <v>12</v>
      </c>
      <c r="B13" t="s">
        <v>258</v>
      </c>
      <c r="C13" t="s">
        <v>247</v>
      </c>
      <c r="D13" s="273">
        <v>67</v>
      </c>
      <c r="E13" s="274">
        <v>49</v>
      </c>
      <c r="F13" s="275">
        <v>58</v>
      </c>
      <c r="G13" s="273">
        <v>1087</v>
      </c>
      <c r="H13" s="274">
        <v>1111</v>
      </c>
      <c r="I13" s="275">
        <v>2198</v>
      </c>
      <c r="J13" s="273">
        <v>69</v>
      </c>
      <c r="K13" s="274">
        <v>52</v>
      </c>
      <c r="L13" s="275">
        <v>60</v>
      </c>
      <c r="M13" s="273">
        <v>1087</v>
      </c>
      <c r="N13" s="274">
        <v>1111</v>
      </c>
      <c r="O13" s="275">
        <v>2198</v>
      </c>
      <c r="P13" s="273">
        <v>35.5</v>
      </c>
      <c r="Q13" s="274">
        <v>32.700000000000003</v>
      </c>
      <c r="R13" s="275">
        <v>34.1</v>
      </c>
      <c r="S13" s="273">
        <v>1087</v>
      </c>
      <c r="T13" s="274">
        <v>1111</v>
      </c>
      <c r="U13" s="275">
        <v>2198</v>
      </c>
      <c r="V13" s="273">
        <v>60</v>
      </c>
      <c r="W13" s="274">
        <v>50</v>
      </c>
      <c r="X13" s="275">
        <v>53</v>
      </c>
      <c r="Y13" s="273">
        <v>20</v>
      </c>
      <c r="Z13" s="274">
        <v>38</v>
      </c>
      <c r="AA13" s="275">
        <v>58</v>
      </c>
      <c r="AB13" s="273">
        <v>60</v>
      </c>
      <c r="AC13" s="274">
        <v>53</v>
      </c>
      <c r="AD13" s="275">
        <v>55</v>
      </c>
      <c r="AE13" s="273">
        <v>20</v>
      </c>
      <c r="AF13" s="274">
        <v>38</v>
      </c>
      <c r="AG13" s="275">
        <v>58</v>
      </c>
      <c r="AH13" s="273">
        <v>32.799999999999997</v>
      </c>
      <c r="AI13" s="274">
        <v>31.8</v>
      </c>
      <c r="AJ13" s="275">
        <v>32.1</v>
      </c>
      <c r="AK13" s="273">
        <v>20</v>
      </c>
      <c r="AL13" s="274">
        <v>38</v>
      </c>
      <c r="AM13" s="275">
        <v>58</v>
      </c>
      <c r="AN13" s="273">
        <v>54</v>
      </c>
      <c r="AO13" s="274">
        <v>41</v>
      </c>
      <c r="AP13" s="275">
        <v>48</v>
      </c>
      <c r="AQ13" s="273">
        <v>71</v>
      </c>
      <c r="AR13" s="274">
        <v>56</v>
      </c>
      <c r="AS13" s="275">
        <v>127</v>
      </c>
      <c r="AT13" s="273">
        <v>55</v>
      </c>
      <c r="AU13" s="274">
        <v>50</v>
      </c>
      <c r="AV13" s="275">
        <v>53</v>
      </c>
      <c r="AW13" s="273">
        <v>71</v>
      </c>
      <c r="AX13" s="274">
        <v>56</v>
      </c>
      <c r="AY13" s="275">
        <v>127</v>
      </c>
      <c r="AZ13" s="273">
        <v>33.6</v>
      </c>
      <c r="BA13" s="274">
        <v>30.8</v>
      </c>
      <c r="BB13" s="275">
        <v>32.4</v>
      </c>
      <c r="BC13" s="273">
        <v>71</v>
      </c>
      <c r="BD13" s="274">
        <v>56</v>
      </c>
      <c r="BE13" s="275">
        <v>127</v>
      </c>
      <c r="BF13" s="273">
        <v>73</v>
      </c>
      <c r="BG13" s="274">
        <v>44</v>
      </c>
      <c r="BH13" s="275">
        <v>58</v>
      </c>
      <c r="BI13" s="273">
        <v>15</v>
      </c>
      <c r="BJ13" s="274">
        <v>16</v>
      </c>
      <c r="BK13" s="275">
        <v>31</v>
      </c>
      <c r="BL13" s="273">
        <v>73</v>
      </c>
      <c r="BM13" s="274">
        <v>44</v>
      </c>
      <c r="BN13" s="275">
        <v>58</v>
      </c>
      <c r="BO13" s="273">
        <v>15</v>
      </c>
      <c r="BP13" s="274">
        <v>16</v>
      </c>
      <c r="BQ13" s="275">
        <v>31</v>
      </c>
      <c r="BR13" s="273">
        <v>35.299999999999997</v>
      </c>
      <c r="BS13" s="274">
        <v>29.6</v>
      </c>
      <c r="BT13" s="275">
        <v>32.4</v>
      </c>
      <c r="BU13" s="273">
        <v>15</v>
      </c>
      <c r="BV13" s="274">
        <v>16</v>
      </c>
      <c r="BW13" s="275">
        <v>31</v>
      </c>
      <c r="BX13" s="273" t="s">
        <v>197</v>
      </c>
      <c r="BY13" s="274" t="s">
        <v>197</v>
      </c>
      <c r="BZ13" s="275" t="s">
        <v>197</v>
      </c>
      <c r="CA13" s="273" t="s">
        <v>197</v>
      </c>
      <c r="CB13" s="274" t="s">
        <v>197</v>
      </c>
      <c r="CC13" s="275">
        <v>4</v>
      </c>
      <c r="CD13" s="273" t="s">
        <v>197</v>
      </c>
      <c r="CE13" s="274" t="s">
        <v>197</v>
      </c>
      <c r="CF13" s="275" t="s">
        <v>197</v>
      </c>
      <c r="CG13" s="273" t="s">
        <v>197</v>
      </c>
      <c r="CH13" s="274" t="s">
        <v>197</v>
      </c>
      <c r="CI13" s="275">
        <v>4</v>
      </c>
      <c r="CJ13" s="273">
        <v>26</v>
      </c>
      <c r="CK13" s="274">
        <v>28</v>
      </c>
      <c r="CL13" s="275">
        <v>26.5</v>
      </c>
      <c r="CM13" s="273" t="s">
        <v>197</v>
      </c>
      <c r="CN13" s="274" t="s">
        <v>197</v>
      </c>
      <c r="CO13" s="275">
        <v>4</v>
      </c>
      <c r="CP13" s="273">
        <v>66</v>
      </c>
      <c r="CQ13" s="274">
        <v>47</v>
      </c>
      <c r="CR13" s="275">
        <v>57</v>
      </c>
      <c r="CS13" s="273">
        <v>1252</v>
      </c>
      <c r="CT13" s="274">
        <v>1287</v>
      </c>
      <c r="CU13" s="275">
        <v>2539</v>
      </c>
      <c r="CV13" s="273">
        <v>67</v>
      </c>
      <c r="CW13" s="274">
        <v>51</v>
      </c>
      <c r="CX13" s="275">
        <v>59</v>
      </c>
      <c r="CY13" s="273">
        <v>1252</v>
      </c>
      <c r="CZ13" s="274">
        <v>1287</v>
      </c>
      <c r="DA13" s="275">
        <v>2539</v>
      </c>
      <c r="DB13" s="273">
        <v>35.299999999999997</v>
      </c>
      <c r="DC13" s="274">
        <v>32.299999999999997</v>
      </c>
      <c r="DD13" s="275">
        <v>33.799999999999997</v>
      </c>
      <c r="DE13" s="273">
        <v>1252</v>
      </c>
      <c r="DF13" s="274">
        <v>1287</v>
      </c>
      <c r="DG13" s="275">
        <v>2539</v>
      </c>
    </row>
    <row r="14" spans="1:111" x14ac:dyDescent="0.35">
      <c r="A14" t="s">
        <v>4</v>
      </c>
      <c r="B14" t="s">
        <v>248</v>
      </c>
      <c r="C14" t="s">
        <v>247</v>
      </c>
      <c r="D14" s="273">
        <v>78</v>
      </c>
      <c r="E14" s="274">
        <v>56</v>
      </c>
      <c r="F14" s="275">
        <v>66</v>
      </c>
      <c r="G14" s="273">
        <v>566</v>
      </c>
      <c r="H14" s="274">
        <v>620</v>
      </c>
      <c r="I14" s="275">
        <v>1186</v>
      </c>
      <c r="J14" s="273">
        <v>78</v>
      </c>
      <c r="K14" s="274">
        <v>57</v>
      </c>
      <c r="L14" s="275">
        <v>67</v>
      </c>
      <c r="M14" s="273">
        <v>566</v>
      </c>
      <c r="N14" s="274">
        <v>620</v>
      </c>
      <c r="O14" s="275">
        <v>1186</v>
      </c>
      <c r="P14" s="273">
        <v>34.799999999999997</v>
      </c>
      <c r="Q14" s="274">
        <v>31.6</v>
      </c>
      <c r="R14" s="275">
        <v>33.1</v>
      </c>
      <c r="S14" s="273">
        <v>566</v>
      </c>
      <c r="T14" s="274">
        <v>620</v>
      </c>
      <c r="U14" s="275">
        <v>1186</v>
      </c>
      <c r="V14" s="273">
        <v>71</v>
      </c>
      <c r="W14" s="274">
        <v>50</v>
      </c>
      <c r="X14" s="275">
        <v>63</v>
      </c>
      <c r="Y14" s="273">
        <v>14</v>
      </c>
      <c r="Z14" s="274">
        <v>10</v>
      </c>
      <c r="AA14" s="275">
        <v>24</v>
      </c>
      <c r="AB14" s="273">
        <v>71</v>
      </c>
      <c r="AC14" s="274">
        <v>50</v>
      </c>
      <c r="AD14" s="275">
        <v>63</v>
      </c>
      <c r="AE14" s="273">
        <v>14</v>
      </c>
      <c r="AF14" s="274">
        <v>10</v>
      </c>
      <c r="AG14" s="275">
        <v>24</v>
      </c>
      <c r="AH14" s="273">
        <v>34.1</v>
      </c>
      <c r="AI14" s="274">
        <v>30.2</v>
      </c>
      <c r="AJ14" s="275">
        <v>32.5</v>
      </c>
      <c r="AK14" s="273">
        <v>14</v>
      </c>
      <c r="AL14" s="274">
        <v>10</v>
      </c>
      <c r="AM14" s="275">
        <v>24</v>
      </c>
      <c r="AN14" s="273">
        <v>63</v>
      </c>
      <c r="AO14" s="274">
        <v>50</v>
      </c>
      <c r="AP14" s="275">
        <v>56</v>
      </c>
      <c r="AQ14" s="273">
        <v>19</v>
      </c>
      <c r="AR14" s="274">
        <v>24</v>
      </c>
      <c r="AS14" s="275">
        <v>43</v>
      </c>
      <c r="AT14" s="273">
        <v>63</v>
      </c>
      <c r="AU14" s="274">
        <v>50</v>
      </c>
      <c r="AV14" s="275">
        <v>56</v>
      </c>
      <c r="AW14" s="273">
        <v>19</v>
      </c>
      <c r="AX14" s="274">
        <v>24</v>
      </c>
      <c r="AY14" s="275">
        <v>43</v>
      </c>
      <c r="AZ14" s="273">
        <v>30.3</v>
      </c>
      <c r="BA14" s="274">
        <v>30</v>
      </c>
      <c r="BB14" s="275">
        <v>30.1</v>
      </c>
      <c r="BC14" s="273">
        <v>19</v>
      </c>
      <c r="BD14" s="274">
        <v>24</v>
      </c>
      <c r="BE14" s="275">
        <v>43</v>
      </c>
      <c r="BF14" s="273">
        <v>100</v>
      </c>
      <c r="BG14" s="274" t="s">
        <v>197</v>
      </c>
      <c r="BH14" s="275" t="s">
        <v>197</v>
      </c>
      <c r="BI14" s="273">
        <v>4</v>
      </c>
      <c r="BJ14" s="274">
        <v>3</v>
      </c>
      <c r="BK14" s="275">
        <v>7</v>
      </c>
      <c r="BL14" s="273">
        <v>100</v>
      </c>
      <c r="BM14" s="274" t="s">
        <v>197</v>
      </c>
      <c r="BN14" s="275" t="s">
        <v>197</v>
      </c>
      <c r="BO14" s="273">
        <v>4</v>
      </c>
      <c r="BP14" s="274">
        <v>3</v>
      </c>
      <c r="BQ14" s="275">
        <v>7</v>
      </c>
      <c r="BR14" s="273">
        <v>36</v>
      </c>
      <c r="BS14" s="274">
        <v>39</v>
      </c>
      <c r="BT14" s="275">
        <v>37.299999999999997</v>
      </c>
      <c r="BU14" s="273">
        <v>4</v>
      </c>
      <c r="BV14" s="274">
        <v>3</v>
      </c>
      <c r="BW14" s="275">
        <v>7</v>
      </c>
      <c r="BX14" s="273" t="s">
        <v>197</v>
      </c>
      <c r="BY14" s="274" t="s">
        <v>197</v>
      </c>
      <c r="BZ14" s="275" t="s">
        <v>197</v>
      </c>
      <c r="CA14" s="273" t="s">
        <v>197</v>
      </c>
      <c r="CB14" s="274" t="s">
        <v>197</v>
      </c>
      <c r="CC14" s="275">
        <v>5</v>
      </c>
      <c r="CD14" s="273" t="s">
        <v>197</v>
      </c>
      <c r="CE14" s="274" t="s">
        <v>197</v>
      </c>
      <c r="CF14" s="275" t="s">
        <v>197</v>
      </c>
      <c r="CG14" s="273" t="s">
        <v>197</v>
      </c>
      <c r="CH14" s="274" t="s">
        <v>197</v>
      </c>
      <c r="CI14" s="275">
        <v>5</v>
      </c>
      <c r="CJ14" s="273">
        <v>25</v>
      </c>
      <c r="CK14" s="274">
        <v>25.8</v>
      </c>
      <c r="CL14" s="275">
        <v>25.6</v>
      </c>
      <c r="CM14" s="273" t="s">
        <v>197</v>
      </c>
      <c r="CN14" s="274" t="s">
        <v>197</v>
      </c>
      <c r="CO14" s="275">
        <v>5</v>
      </c>
      <c r="CP14" s="273">
        <v>77</v>
      </c>
      <c r="CQ14" s="274">
        <v>55</v>
      </c>
      <c r="CR14" s="275">
        <v>66</v>
      </c>
      <c r="CS14" s="273">
        <v>621</v>
      </c>
      <c r="CT14" s="274">
        <v>677</v>
      </c>
      <c r="CU14" s="275">
        <v>1298</v>
      </c>
      <c r="CV14" s="273">
        <v>77</v>
      </c>
      <c r="CW14" s="274">
        <v>56</v>
      </c>
      <c r="CX14" s="275">
        <v>66</v>
      </c>
      <c r="CY14" s="273">
        <v>621</v>
      </c>
      <c r="CZ14" s="274">
        <v>677</v>
      </c>
      <c r="DA14" s="275">
        <v>1298</v>
      </c>
      <c r="DB14" s="273">
        <v>34.6</v>
      </c>
      <c r="DC14" s="274">
        <v>31.4</v>
      </c>
      <c r="DD14" s="275">
        <v>32.9</v>
      </c>
      <c r="DE14" s="273">
        <v>621</v>
      </c>
      <c r="DF14" s="274">
        <v>677</v>
      </c>
      <c r="DG14" s="275">
        <v>1298</v>
      </c>
    </row>
    <row r="15" spans="1:111" x14ac:dyDescent="0.35">
      <c r="A15" t="s">
        <v>22</v>
      </c>
      <c r="B15" t="s">
        <v>268</v>
      </c>
      <c r="C15" t="s">
        <v>260</v>
      </c>
      <c r="D15" s="273">
        <v>59</v>
      </c>
      <c r="E15" s="274">
        <v>43</v>
      </c>
      <c r="F15" s="275">
        <v>51</v>
      </c>
      <c r="G15" s="273">
        <v>718</v>
      </c>
      <c r="H15" s="274">
        <v>709</v>
      </c>
      <c r="I15" s="275">
        <v>1427</v>
      </c>
      <c r="J15" s="273">
        <v>62</v>
      </c>
      <c r="K15" s="274">
        <v>49</v>
      </c>
      <c r="L15" s="275">
        <v>56</v>
      </c>
      <c r="M15" s="273">
        <v>718</v>
      </c>
      <c r="N15" s="274">
        <v>709</v>
      </c>
      <c r="O15" s="275">
        <v>1427</v>
      </c>
      <c r="P15" s="273">
        <v>32.5</v>
      </c>
      <c r="Q15" s="274">
        <v>30.2</v>
      </c>
      <c r="R15" s="275">
        <v>31.4</v>
      </c>
      <c r="S15" s="273">
        <v>718</v>
      </c>
      <c r="T15" s="274">
        <v>709</v>
      </c>
      <c r="U15" s="275">
        <v>1427</v>
      </c>
      <c r="V15" s="273">
        <v>54</v>
      </c>
      <c r="W15" s="274">
        <v>48</v>
      </c>
      <c r="X15" s="275">
        <v>51</v>
      </c>
      <c r="Y15" s="273">
        <v>24</v>
      </c>
      <c r="Z15" s="274">
        <v>25</v>
      </c>
      <c r="AA15" s="275">
        <v>49</v>
      </c>
      <c r="AB15" s="273">
        <v>54</v>
      </c>
      <c r="AC15" s="274">
        <v>56</v>
      </c>
      <c r="AD15" s="275">
        <v>55</v>
      </c>
      <c r="AE15" s="273">
        <v>24</v>
      </c>
      <c r="AF15" s="274">
        <v>25</v>
      </c>
      <c r="AG15" s="275">
        <v>49</v>
      </c>
      <c r="AH15" s="273">
        <v>32.1</v>
      </c>
      <c r="AI15" s="274">
        <v>30.1</v>
      </c>
      <c r="AJ15" s="275">
        <v>31.1</v>
      </c>
      <c r="AK15" s="273">
        <v>24</v>
      </c>
      <c r="AL15" s="274">
        <v>25</v>
      </c>
      <c r="AM15" s="275">
        <v>49</v>
      </c>
      <c r="AN15" s="273" t="s">
        <v>197</v>
      </c>
      <c r="AO15" s="274" t="s">
        <v>197</v>
      </c>
      <c r="AP15" s="275" t="s">
        <v>197</v>
      </c>
      <c r="AQ15" s="273" t="s">
        <v>197</v>
      </c>
      <c r="AR15" s="274" t="s">
        <v>197</v>
      </c>
      <c r="AS15" s="275">
        <v>3</v>
      </c>
      <c r="AT15" s="273" t="s">
        <v>197</v>
      </c>
      <c r="AU15" s="274" t="s">
        <v>197</v>
      </c>
      <c r="AV15" s="275" t="s">
        <v>197</v>
      </c>
      <c r="AW15" s="273" t="s">
        <v>197</v>
      </c>
      <c r="AX15" s="274" t="s">
        <v>197</v>
      </c>
      <c r="AY15" s="275">
        <v>3</v>
      </c>
      <c r="AZ15" s="273">
        <v>29</v>
      </c>
      <c r="BA15" s="274">
        <v>22</v>
      </c>
      <c r="BB15" s="275">
        <v>26.7</v>
      </c>
      <c r="BC15" s="273" t="s">
        <v>197</v>
      </c>
      <c r="BD15" s="274" t="s">
        <v>197</v>
      </c>
      <c r="BE15" s="275">
        <v>3</v>
      </c>
      <c r="BF15" s="273" t="s">
        <v>191</v>
      </c>
      <c r="BG15" s="274" t="s">
        <v>191</v>
      </c>
      <c r="BH15" s="275" t="s">
        <v>191</v>
      </c>
      <c r="BI15" s="273">
        <v>0</v>
      </c>
      <c r="BJ15" s="274">
        <v>0</v>
      </c>
      <c r="BK15" s="275">
        <v>0</v>
      </c>
      <c r="BL15" s="273" t="s">
        <v>191</v>
      </c>
      <c r="BM15" s="274" t="s">
        <v>191</v>
      </c>
      <c r="BN15" s="275" t="s">
        <v>191</v>
      </c>
      <c r="BO15" s="273">
        <v>0</v>
      </c>
      <c r="BP15" s="274">
        <v>0</v>
      </c>
      <c r="BQ15" s="275">
        <v>0</v>
      </c>
      <c r="BR15" s="273">
        <v>0</v>
      </c>
      <c r="BS15" s="274">
        <v>0</v>
      </c>
      <c r="BT15" s="275">
        <v>0</v>
      </c>
      <c r="BU15" s="273">
        <v>0</v>
      </c>
      <c r="BV15" s="274">
        <v>0</v>
      </c>
      <c r="BW15" s="275">
        <v>0</v>
      </c>
      <c r="BX15" s="273" t="s">
        <v>191</v>
      </c>
      <c r="BY15" s="274" t="s">
        <v>191</v>
      </c>
      <c r="BZ15" s="275" t="s">
        <v>191</v>
      </c>
      <c r="CA15" s="273">
        <v>0</v>
      </c>
      <c r="CB15" s="274">
        <v>0</v>
      </c>
      <c r="CC15" s="275">
        <v>0</v>
      </c>
      <c r="CD15" s="273" t="s">
        <v>191</v>
      </c>
      <c r="CE15" s="274" t="s">
        <v>191</v>
      </c>
      <c r="CF15" s="275" t="s">
        <v>191</v>
      </c>
      <c r="CG15" s="273">
        <v>0</v>
      </c>
      <c r="CH15" s="274">
        <v>0</v>
      </c>
      <c r="CI15" s="275">
        <v>0</v>
      </c>
      <c r="CJ15" s="273">
        <v>0</v>
      </c>
      <c r="CK15" s="274">
        <v>0</v>
      </c>
      <c r="CL15" s="275">
        <v>0</v>
      </c>
      <c r="CM15" s="273">
        <v>0</v>
      </c>
      <c r="CN15" s="274">
        <v>0</v>
      </c>
      <c r="CO15" s="275">
        <v>0</v>
      </c>
      <c r="CP15" s="273">
        <v>59</v>
      </c>
      <c r="CQ15" s="274">
        <v>42</v>
      </c>
      <c r="CR15" s="275">
        <v>50</v>
      </c>
      <c r="CS15" s="273">
        <v>801</v>
      </c>
      <c r="CT15" s="274">
        <v>792</v>
      </c>
      <c r="CU15" s="275">
        <v>1593</v>
      </c>
      <c r="CV15" s="273">
        <v>62</v>
      </c>
      <c r="CW15" s="274">
        <v>48</v>
      </c>
      <c r="CX15" s="275">
        <v>55</v>
      </c>
      <c r="CY15" s="273">
        <v>801</v>
      </c>
      <c r="CZ15" s="274">
        <v>792</v>
      </c>
      <c r="DA15" s="275">
        <v>1593</v>
      </c>
      <c r="DB15" s="273">
        <v>32.4</v>
      </c>
      <c r="DC15" s="274">
        <v>29.9</v>
      </c>
      <c r="DD15" s="275">
        <v>31.2</v>
      </c>
      <c r="DE15" s="273">
        <v>801</v>
      </c>
      <c r="DF15" s="274">
        <v>792</v>
      </c>
      <c r="DG15" s="275">
        <v>1593</v>
      </c>
    </row>
    <row r="16" spans="1:111" x14ac:dyDescent="0.35">
      <c r="A16" t="s">
        <v>35</v>
      </c>
      <c r="B16" t="s">
        <v>281</v>
      </c>
      <c r="C16" t="s">
        <v>260</v>
      </c>
      <c r="D16" s="273">
        <v>74</v>
      </c>
      <c r="E16" s="274">
        <v>58</v>
      </c>
      <c r="F16" s="275">
        <v>66</v>
      </c>
      <c r="G16" s="273">
        <v>1144</v>
      </c>
      <c r="H16" s="274">
        <v>1204</v>
      </c>
      <c r="I16" s="275">
        <v>2348</v>
      </c>
      <c r="J16" s="273">
        <v>75</v>
      </c>
      <c r="K16" s="274">
        <v>61</v>
      </c>
      <c r="L16" s="275">
        <v>68</v>
      </c>
      <c r="M16" s="273">
        <v>1144</v>
      </c>
      <c r="N16" s="274">
        <v>1204</v>
      </c>
      <c r="O16" s="275">
        <v>2348</v>
      </c>
      <c r="P16" s="273">
        <v>36.6</v>
      </c>
      <c r="Q16" s="274">
        <v>33.799999999999997</v>
      </c>
      <c r="R16" s="275">
        <v>35.200000000000003</v>
      </c>
      <c r="S16" s="273">
        <v>1144</v>
      </c>
      <c r="T16" s="274">
        <v>1204</v>
      </c>
      <c r="U16" s="275">
        <v>2348</v>
      </c>
      <c r="V16" s="273">
        <v>73</v>
      </c>
      <c r="W16" s="274">
        <v>78</v>
      </c>
      <c r="X16" s="275">
        <v>76</v>
      </c>
      <c r="Y16" s="273">
        <v>45</v>
      </c>
      <c r="Z16" s="274">
        <v>45</v>
      </c>
      <c r="AA16" s="275">
        <v>90</v>
      </c>
      <c r="AB16" s="273">
        <v>73</v>
      </c>
      <c r="AC16" s="274">
        <v>78</v>
      </c>
      <c r="AD16" s="275">
        <v>76</v>
      </c>
      <c r="AE16" s="273">
        <v>45</v>
      </c>
      <c r="AF16" s="274">
        <v>45</v>
      </c>
      <c r="AG16" s="275">
        <v>90</v>
      </c>
      <c r="AH16" s="273">
        <v>36</v>
      </c>
      <c r="AI16" s="274">
        <v>37.6</v>
      </c>
      <c r="AJ16" s="275">
        <v>36.799999999999997</v>
      </c>
      <c r="AK16" s="273">
        <v>45</v>
      </c>
      <c r="AL16" s="274">
        <v>45</v>
      </c>
      <c r="AM16" s="275">
        <v>90</v>
      </c>
      <c r="AN16" s="273">
        <v>72</v>
      </c>
      <c r="AO16" s="274">
        <v>50</v>
      </c>
      <c r="AP16" s="275">
        <v>61</v>
      </c>
      <c r="AQ16" s="273">
        <v>43</v>
      </c>
      <c r="AR16" s="274">
        <v>44</v>
      </c>
      <c r="AS16" s="275">
        <v>87</v>
      </c>
      <c r="AT16" s="273">
        <v>74</v>
      </c>
      <c r="AU16" s="274">
        <v>55</v>
      </c>
      <c r="AV16" s="275">
        <v>64</v>
      </c>
      <c r="AW16" s="273">
        <v>43</v>
      </c>
      <c r="AX16" s="274">
        <v>44</v>
      </c>
      <c r="AY16" s="275">
        <v>87</v>
      </c>
      <c r="AZ16" s="273">
        <v>35.200000000000003</v>
      </c>
      <c r="BA16" s="274">
        <v>31.8</v>
      </c>
      <c r="BB16" s="275">
        <v>33.5</v>
      </c>
      <c r="BC16" s="273">
        <v>43</v>
      </c>
      <c r="BD16" s="274">
        <v>44</v>
      </c>
      <c r="BE16" s="275">
        <v>87</v>
      </c>
      <c r="BF16" s="273" t="s">
        <v>197</v>
      </c>
      <c r="BG16" s="274" t="s">
        <v>197</v>
      </c>
      <c r="BH16" s="275" t="s">
        <v>197</v>
      </c>
      <c r="BI16" s="273">
        <v>4</v>
      </c>
      <c r="BJ16" s="274">
        <v>4</v>
      </c>
      <c r="BK16" s="275">
        <v>8</v>
      </c>
      <c r="BL16" s="273" t="s">
        <v>197</v>
      </c>
      <c r="BM16" s="274" t="s">
        <v>197</v>
      </c>
      <c r="BN16" s="275" t="s">
        <v>197</v>
      </c>
      <c r="BO16" s="273">
        <v>4</v>
      </c>
      <c r="BP16" s="274">
        <v>4</v>
      </c>
      <c r="BQ16" s="275">
        <v>8</v>
      </c>
      <c r="BR16" s="273">
        <v>34.5</v>
      </c>
      <c r="BS16" s="274">
        <v>34.5</v>
      </c>
      <c r="BT16" s="275">
        <v>34.5</v>
      </c>
      <c r="BU16" s="273">
        <v>4</v>
      </c>
      <c r="BV16" s="274">
        <v>4</v>
      </c>
      <c r="BW16" s="275">
        <v>8</v>
      </c>
      <c r="BX16" s="273" t="s">
        <v>197</v>
      </c>
      <c r="BY16" s="274" t="s">
        <v>197</v>
      </c>
      <c r="BZ16" s="275">
        <v>62</v>
      </c>
      <c r="CA16" s="273">
        <v>6</v>
      </c>
      <c r="CB16" s="274">
        <v>7</v>
      </c>
      <c r="CC16" s="275">
        <v>13</v>
      </c>
      <c r="CD16" s="273" t="s">
        <v>197</v>
      </c>
      <c r="CE16" s="274" t="s">
        <v>197</v>
      </c>
      <c r="CF16" s="275">
        <v>62</v>
      </c>
      <c r="CG16" s="273">
        <v>6</v>
      </c>
      <c r="CH16" s="274">
        <v>7</v>
      </c>
      <c r="CI16" s="275">
        <v>13</v>
      </c>
      <c r="CJ16" s="273">
        <v>37.200000000000003</v>
      </c>
      <c r="CK16" s="274">
        <v>33.6</v>
      </c>
      <c r="CL16" s="275">
        <v>35.200000000000003</v>
      </c>
      <c r="CM16" s="273">
        <v>6</v>
      </c>
      <c r="CN16" s="274">
        <v>7</v>
      </c>
      <c r="CO16" s="275">
        <v>13</v>
      </c>
      <c r="CP16" s="273">
        <v>73</v>
      </c>
      <c r="CQ16" s="274">
        <v>59</v>
      </c>
      <c r="CR16" s="275">
        <v>66</v>
      </c>
      <c r="CS16" s="273">
        <v>1268</v>
      </c>
      <c r="CT16" s="274">
        <v>1334</v>
      </c>
      <c r="CU16" s="275">
        <v>2602</v>
      </c>
      <c r="CV16" s="273">
        <v>74</v>
      </c>
      <c r="CW16" s="274">
        <v>61</v>
      </c>
      <c r="CX16" s="275">
        <v>68</v>
      </c>
      <c r="CY16" s="273">
        <v>1268</v>
      </c>
      <c r="CZ16" s="274">
        <v>1334</v>
      </c>
      <c r="DA16" s="275">
        <v>2602</v>
      </c>
      <c r="DB16" s="273">
        <v>36.4</v>
      </c>
      <c r="DC16" s="274">
        <v>33.9</v>
      </c>
      <c r="DD16" s="275">
        <v>35.1</v>
      </c>
      <c r="DE16" s="273">
        <v>1268</v>
      </c>
      <c r="DF16" s="274">
        <v>1334</v>
      </c>
      <c r="DG16" s="275">
        <v>2602</v>
      </c>
    </row>
    <row r="17" spans="1:111" x14ac:dyDescent="0.35">
      <c r="A17" t="s">
        <v>15</v>
      </c>
      <c r="B17" t="s">
        <v>261</v>
      </c>
      <c r="C17" t="s">
        <v>260</v>
      </c>
      <c r="D17" s="273">
        <v>65</v>
      </c>
      <c r="E17" s="274">
        <v>45</v>
      </c>
      <c r="F17" s="275">
        <v>55</v>
      </c>
      <c r="G17" s="273">
        <v>492</v>
      </c>
      <c r="H17" s="274">
        <v>554</v>
      </c>
      <c r="I17" s="275">
        <v>1046</v>
      </c>
      <c r="J17" s="273">
        <v>66</v>
      </c>
      <c r="K17" s="274">
        <v>46</v>
      </c>
      <c r="L17" s="275">
        <v>55</v>
      </c>
      <c r="M17" s="273">
        <v>492</v>
      </c>
      <c r="N17" s="274">
        <v>554</v>
      </c>
      <c r="O17" s="275">
        <v>1046</v>
      </c>
      <c r="P17" s="273">
        <v>35</v>
      </c>
      <c r="Q17" s="274">
        <v>31.3</v>
      </c>
      <c r="R17" s="275">
        <v>33.1</v>
      </c>
      <c r="S17" s="273">
        <v>492</v>
      </c>
      <c r="T17" s="274">
        <v>554</v>
      </c>
      <c r="U17" s="275">
        <v>1046</v>
      </c>
      <c r="V17" s="273">
        <v>60</v>
      </c>
      <c r="W17" s="274">
        <v>52</v>
      </c>
      <c r="X17" s="275">
        <v>56</v>
      </c>
      <c r="Y17" s="273">
        <v>43</v>
      </c>
      <c r="Z17" s="274">
        <v>44</v>
      </c>
      <c r="AA17" s="275">
        <v>87</v>
      </c>
      <c r="AB17" s="273">
        <v>63</v>
      </c>
      <c r="AC17" s="274">
        <v>52</v>
      </c>
      <c r="AD17" s="275">
        <v>57</v>
      </c>
      <c r="AE17" s="273">
        <v>43</v>
      </c>
      <c r="AF17" s="274">
        <v>44</v>
      </c>
      <c r="AG17" s="275">
        <v>87</v>
      </c>
      <c r="AH17" s="273">
        <v>34.6</v>
      </c>
      <c r="AI17" s="274">
        <v>32.9</v>
      </c>
      <c r="AJ17" s="275">
        <v>33.700000000000003</v>
      </c>
      <c r="AK17" s="273">
        <v>43</v>
      </c>
      <c r="AL17" s="274">
        <v>44</v>
      </c>
      <c r="AM17" s="275">
        <v>87</v>
      </c>
      <c r="AN17" s="273">
        <v>60</v>
      </c>
      <c r="AO17" s="274">
        <v>47</v>
      </c>
      <c r="AP17" s="275">
        <v>53</v>
      </c>
      <c r="AQ17" s="273">
        <v>426</v>
      </c>
      <c r="AR17" s="274">
        <v>439</v>
      </c>
      <c r="AS17" s="275">
        <v>865</v>
      </c>
      <c r="AT17" s="273">
        <v>64</v>
      </c>
      <c r="AU17" s="274">
        <v>52</v>
      </c>
      <c r="AV17" s="275">
        <v>58</v>
      </c>
      <c r="AW17" s="273">
        <v>426</v>
      </c>
      <c r="AX17" s="274">
        <v>439</v>
      </c>
      <c r="AY17" s="275">
        <v>865</v>
      </c>
      <c r="AZ17" s="273">
        <v>34.299999999999997</v>
      </c>
      <c r="BA17" s="274">
        <v>31.6</v>
      </c>
      <c r="BB17" s="275">
        <v>32.9</v>
      </c>
      <c r="BC17" s="273">
        <v>426</v>
      </c>
      <c r="BD17" s="274">
        <v>439</v>
      </c>
      <c r="BE17" s="275">
        <v>865</v>
      </c>
      <c r="BF17" s="273" t="s">
        <v>197</v>
      </c>
      <c r="BG17" s="274" t="s">
        <v>197</v>
      </c>
      <c r="BH17" s="275">
        <v>56</v>
      </c>
      <c r="BI17" s="273">
        <v>9</v>
      </c>
      <c r="BJ17" s="274">
        <v>9</v>
      </c>
      <c r="BK17" s="275">
        <v>18</v>
      </c>
      <c r="BL17" s="273" t="s">
        <v>197</v>
      </c>
      <c r="BM17" s="274" t="s">
        <v>197</v>
      </c>
      <c r="BN17" s="275">
        <v>56</v>
      </c>
      <c r="BO17" s="273">
        <v>9</v>
      </c>
      <c r="BP17" s="274">
        <v>9</v>
      </c>
      <c r="BQ17" s="275">
        <v>18</v>
      </c>
      <c r="BR17" s="273">
        <v>34.6</v>
      </c>
      <c r="BS17" s="274">
        <v>29.7</v>
      </c>
      <c r="BT17" s="275">
        <v>32.1</v>
      </c>
      <c r="BU17" s="273">
        <v>9</v>
      </c>
      <c r="BV17" s="274">
        <v>9</v>
      </c>
      <c r="BW17" s="275">
        <v>18</v>
      </c>
      <c r="BX17" s="273">
        <v>33</v>
      </c>
      <c r="BY17" s="274" t="s">
        <v>191</v>
      </c>
      <c r="BZ17" s="275">
        <v>33</v>
      </c>
      <c r="CA17" s="273">
        <v>9</v>
      </c>
      <c r="CB17" s="274">
        <v>0</v>
      </c>
      <c r="CC17" s="275">
        <v>9</v>
      </c>
      <c r="CD17" s="273">
        <v>67</v>
      </c>
      <c r="CE17" s="274" t="s">
        <v>191</v>
      </c>
      <c r="CF17" s="275">
        <v>67</v>
      </c>
      <c r="CG17" s="273">
        <v>9</v>
      </c>
      <c r="CH17" s="274">
        <v>0</v>
      </c>
      <c r="CI17" s="275">
        <v>9</v>
      </c>
      <c r="CJ17" s="273">
        <v>32.200000000000003</v>
      </c>
      <c r="CK17" s="274">
        <v>0</v>
      </c>
      <c r="CL17" s="275">
        <v>32.200000000000003</v>
      </c>
      <c r="CM17" s="273">
        <v>9</v>
      </c>
      <c r="CN17" s="274">
        <v>0</v>
      </c>
      <c r="CO17" s="275">
        <v>9</v>
      </c>
      <c r="CP17" s="273">
        <v>62</v>
      </c>
      <c r="CQ17" s="274">
        <v>46</v>
      </c>
      <c r="CR17" s="275">
        <v>54</v>
      </c>
      <c r="CS17" s="273">
        <v>1002</v>
      </c>
      <c r="CT17" s="274">
        <v>1074</v>
      </c>
      <c r="CU17" s="275">
        <v>2076</v>
      </c>
      <c r="CV17" s="273">
        <v>65</v>
      </c>
      <c r="CW17" s="274">
        <v>48</v>
      </c>
      <c r="CX17" s="275">
        <v>56</v>
      </c>
      <c r="CY17" s="273">
        <v>1002</v>
      </c>
      <c r="CZ17" s="274">
        <v>1074</v>
      </c>
      <c r="DA17" s="275">
        <v>2076</v>
      </c>
      <c r="DB17" s="273">
        <v>34.6</v>
      </c>
      <c r="DC17" s="274">
        <v>31.4</v>
      </c>
      <c r="DD17" s="275">
        <v>32.9</v>
      </c>
      <c r="DE17" s="273">
        <v>1002</v>
      </c>
      <c r="DF17" s="274">
        <v>1074</v>
      </c>
      <c r="DG17" s="275">
        <v>2076</v>
      </c>
    </row>
    <row r="18" spans="1:111" x14ac:dyDescent="0.35">
      <c r="A18" t="s">
        <v>16</v>
      </c>
      <c r="B18" t="s">
        <v>262</v>
      </c>
      <c r="C18" t="s">
        <v>260</v>
      </c>
      <c r="D18" s="273">
        <v>69</v>
      </c>
      <c r="E18" s="274">
        <v>50</v>
      </c>
      <c r="F18" s="275">
        <v>60</v>
      </c>
      <c r="G18" s="273">
        <v>766</v>
      </c>
      <c r="H18" s="274">
        <v>769</v>
      </c>
      <c r="I18" s="275">
        <v>1535</v>
      </c>
      <c r="J18" s="273">
        <v>69</v>
      </c>
      <c r="K18" s="274">
        <v>51</v>
      </c>
      <c r="L18" s="275">
        <v>60</v>
      </c>
      <c r="M18" s="273">
        <v>766</v>
      </c>
      <c r="N18" s="274">
        <v>769</v>
      </c>
      <c r="O18" s="275">
        <v>1535</v>
      </c>
      <c r="P18" s="273">
        <v>34.200000000000003</v>
      </c>
      <c r="Q18" s="274">
        <v>31.8</v>
      </c>
      <c r="R18" s="275">
        <v>33</v>
      </c>
      <c r="S18" s="273">
        <v>766</v>
      </c>
      <c r="T18" s="274">
        <v>769</v>
      </c>
      <c r="U18" s="275">
        <v>1535</v>
      </c>
      <c r="V18" s="273">
        <v>75</v>
      </c>
      <c r="W18" s="274">
        <v>63</v>
      </c>
      <c r="X18" s="275">
        <v>69</v>
      </c>
      <c r="Y18" s="273">
        <v>32</v>
      </c>
      <c r="Z18" s="274">
        <v>32</v>
      </c>
      <c r="AA18" s="275">
        <v>64</v>
      </c>
      <c r="AB18" s="273">
        <v>75</v>
      </c>
      <c r="AC18" s="274">
        <v>63</v>
      </c>
      <c r="AD18" s="275">
        <v>69</v>
      </c>
      <c r="AE18" s="273">
        <v>32</v>
      </c>
      <c r="AF18" s="274">
        <v>32</v>
      </c>
      <c r="AG18" s="275">
        <v>64</v>
      </c>
      <c r="AH18" s="273">
        <v>34.700000000000003</v>
      </c>
      <c r="AI18" s="274">
        <v>32.4</v>
      </c>
      <c r="AJ18" s="275">
        <v>33.5</v>
      </c>
      <c r="AK18" s="273">
        <v>32</v>
      </c>
      <c r="AL18" s="274">
        <v>32</v>
      </c>
      <c r="AM18" s="275">
        <v>64</v>
      </c>
      <c r="AN18" s="273">
        <v>57</v>
      </c>
      <c r="AO18" s="274">
        <v>47</v>
      </c>
      <c r="AP18" s="275">
        <v>52</v>
      </c>
      <c r="AQ18" s="273">
        <v>14</v>
      </c>
      <c r="AR18" s="274">
        <v>19</v>
      </c>
      <c r="AS18" s="275">
        <v>33</v>
      </c>
      <c r="AT18" s="273">
        <v>57</v>
      </c>
      <c r="AU18" s="274">
        <v>53</v>
      </c>
      <c r="AV18" s="275">
        <v>55</v>
      </c>
      <c r="AW18" s="273">
        <v>14</v>
      </c>
      <c r="AX18" s="274">
        <v>19</v>
      </c>
      <c r="AY18" s="275">
        <v>33</v>
      </c>
      <c r="AZ18" s="273">
        <v>32.6</v>
      </c>
      <c r="BA18" s="274">
        <v>29.3</v>
      </c>
      <c r="BB18" s="275">
        <v>30.7</v>
      </c>
      <c r="BC18" s="273">
        <v>14</v>
      </c>
      <c r="BD18" s="274">
        <v>19</v>
      </c>
      <c r="BE18" s="275">
        <v>33</v>
      </c>
      <c r="BF18" s="273" t="s">
        <v>197</v>
      </c>
      <c r="BG18" s="274" t="s">
        <v>191</v>
      </c>
      <c r="BH18" s="275" t="s">
        <v>197</v>
      </c>
      <c r="BI18" s="273" t="s">
        <v>197</v>
      </c>
      <c r="BJ18" s="274">
        <v>0</v>
      </c>
      <c r="BK18" s="275" t="s">
        <v>197</v>
      </c>
      <c r="BL18" s="273" t="s">
        <v>197</v>
      </c>
      <c r="BM18" s="274" t="s">
        <v>191</v>
      </c>
      <c r="BN18" s="275" t="s">
        <v>197</v>
      </c>
      <c r="BO18" s="273" t="s">
        <v>197</v>
      </c>
      <c r="BP18" s="274">
        <v>0</v>
      </c>
      <c r="BQ18" s="275" t="s">
        <v>197</v>
      </c>
      <c r="BR18" s="273">
        <v>30</v>
      </c>
      <c r="BS18" s="274">
        <v>0</v>
      </c>
      <c r="BT18" s="275">
        <v>30</v>
      </c>
      <c r="BU18" s="273" t="s">
        <v>197</v>
      </c>
      <c r="BV18" s="274">
        <v>0</v>
      </c>
      <c r="BW18" s="275" t="s">
        <v>197</v>
      </c>
      <c r="BX18" s="273" t="s">
        <v>197</v>
      </c>
      <c r="BY18" s="274" t="s">
        <v>197</v>
      </c>
      <c r="BZ18" s="275" t="s">
        <v>197</v>
      </c>
      <c r="CA18" s="273">
        <v>6</v>
      </c>
      <c r="CB18" s="274">
        <v>3</v>
      </c>
      <c r="CC18" s="275">
        <v>9</v>
      </c>
      <c r="CD18" s="273" t="s">
        <v>197</v>
      </c>
      <c r="CE18" s="274" t="s">
        <v>197</v>
      </c>
      <c r="CF18" s="275" t="s">
        <v>197</v>
      </c>
      <c r="CG18" s="273">
        <v>6</v>
      </c>
      <c r="CH18" s="274">
        <v>3</v>
      </c>
      <c r="CI18" s="275">
        <v>9</v>
      </c>
      <c r="CJ18" s="273">
        <v>34.5</v>
      </c>
      <c r="CK18" s="274">
        <v>34.299999999999997</v>
      </c>
      <c r="CL18" s="275">
        <v>34.4</v>
      </c>
      <c r="CM18" s="273">
        <v>6</v>
      </c>
      <c r="CN18" s="274">
        <v>3</v>
      </c>
      <c r="CO18" s="275">
        <v>9</v>
      </c>
      <c r="CP18" s="273">
        <v>69</v>
      </c>
      <c r="CQ18" s="274">
        <v>51</v>
      </c>
      <c r="CR18" s="275">
        <v>60</v>
      </c>
      <c r="CS18" s="273">
        <v>848</v>
      </c>
      <c r="CT18" s="274">
        <v>848</v>
      </c>
      <c r="CU18" s="275">
        <v>1696</v>
      </c>
      <c r="CV18" s="273">
        <v>69</v>
      </c>
      <c r="CW18" s="274">
        <v>52</v>
      </c>
      <c r="CX18" s="275">
        <v>60</v>
      </c>
      <c r="CY18" s="273">
        <v>848</v>
      </c>
      <c r="CZ18" s="274">
        <v>848</v>
      </c>
      <c r="DA18" s="275">
        <v>1696</v>
      </c>
      <c r="DB18" s="273">
        <v>34.200000000000003</v>
      </c>
      <c r="DC18" s="274">
        <v>31.7</v>
      </c>
      <c r="DD18" s="275">
        <v>32.9</v>
      </c>
      <c r="DE18" s="273">
        <v>848</v>
      </c>
      <c r="DF18" s="274">
        <v>848</v>
      </c>
      <c r="DG18" s="275">
        <v>1696</v>
      </c>
    </row>
    <row r="19" spans="1:111" x14ac:dyDescent="0.35">
      <c r="A19" t="s">
        <v>44</v>
      </c>
      <c r="B19" t="s">
        <v>563</v>
      </c>
      <c r="C19" t="s">
        <v>408</v>
      </c>
      <c r="D19" s="273">
        <v>68</v>
      </c>
      <c r="E19" s="274">
        <v>48</v>
      </c>
      <c r="F19" s="275">
        <v>58</v>
      </c>
      <c r="G19" s="273">
        <v>1444</v>
      </c>
      <c r="H19" s="274">
        <v>1454</v>
      </c>
      <c r="I19" s="275">
        <v>2898</v>
      </c>
      <c r="J19" s="273">
        <v>71</v>
      </c>
      <c r="K19" s="274">
        <v>52</v>
      </c>
      <c r="L19" s="275">
        <v>61</v>
      </c>
      <c r="M19" s="273">
        <v>1444</v>
      </c>
      <c r="N19" s="274">
        <v>1454</v>
      </c>
      <c r="O19" s="275">
        <v>2898</v>
      </c>
      <c r="P19" s="273">
        <v>33.5</v>
      </c>
      <c r="Q19" s="274">
        <v>30.5</v>
      </c>
      <c r="R19" s="275">
        <v>32</v>
      </c>
      <c r="S19" s="273">
        <v>1444</v>
      </c>
      <c r="T19" s="274">
        <v>1454</v>
      </c>
      <c r="U19" s="275">
        <v>2898</v>
      </c>
      <c r="V19" s="273">
        <v>71</v>
      </c>
      <c r="W19" s="274">
        <v>51</v>
      </c>
      <c r="X19" s="275">
        <v>59</v>
      </c>
      <c r="Y19" s="273">
        <v>58</v>
      </c>
      <c r="Z19" s="274">
        <v>81</v>
      </c>
      <c r="AA19" s="275">
        <v>139</v>
      </c>
      <c r="AB19" s="273">
        <v>78</v>
      </c>
      <c r="AC19" s="274">
        <v>57</v>
      </c>
      <c r="AD19" s="275">
        <v>65</v>
      </c>
      <c r="AE19" s="273">
        <v>58</v>
      </c>
      <c r="AF19" s="274">
        <v>81</v>
      </c>
      <c r="AG19" s="275">
        <v>139</v>
      </c>
      <c r="AH19" s="273">
        <v>33</v>
      </c>
      <c r="AI19" s="274">
        <v>31</v>
      </c>
      <c r="AJ19" s="275">
        <v>31.8</v>
      </c>
      <c r="AK19" s="273">
        <v>58</v>
      </c>
      <c r="AL19" s="274">
        <v>81</v>
      </c>
      <c r="AM19" s="275">
        <v>139</v>
      </c>
      <c r="AN19" s="273">
        <v>63</v>
      </c>
      <c r="AO19" s="274">
        <v>57</v>
      </c>
      <c r="AP19" s="275">
        <v>60</v>
      </c>
      <c r="AQ19" s="273">
        <v>19</v>
      </c>
      <c r="AR19" s="274">
        <v>23</v>
      </c>
      <c r="AS19" s="275">
        <v>42</v>
      </c>
      <c r="AT19" s="273">
        <v>63</v>
      </c>
      <c r="AU19" s="274">
        <v>61</v>
      </c>
      <c r="AV19" s="275">
        <v>62</v>
      </c>
      <c r="AW19" s="273">
        <v>19</v>
      </c>
      <c r="AX19" s="274">
        <v>23</v>
      </c>
      <c r="AY19" s="275">
        <v>42</v>
      </c>
      <c r="AZ19" s="273">
        <v>33.1</v>
      </c>
      <c r="BA19" s="274">
        <v>31.4</v>
      </c>
      <c r="BB19" s="275">
        <v>32.1</v>
      </c>
      <c r="BC19" s="273">
        <v>19</v>
      </c>
      <c r="BD19" s="274">
        <v>23</v>
      </c>
      <c r="BE19" s="275">
        <v>42</v>
      </c>
      <c r="BF19" s="273">
        <v>36</v>
      </c>
      <c r="BG19" s="274">
        <v>37</v>
      </c>
      <c r="BH19" s="275">
        <v>37</v>
      </c>
      <c r="BI19" s="273">
        <v>22</v>
      </c>
      <c r="BJ19" s="274">
        <v>19</v>
      </c>
      <c r="BK19" s="275">
        <v>41</v>
      </c>
      <c r="BL19" s="273">
        <v>36</v>
      </c>
      <c r="BM19" s="274">
        <v>42</v>
      </c>
      <c r="BN19" s="275">
        <v>39</v>
      </c>
      <c r="BO19" s="273">
        <v>22</v>
      </c>
      <c r="BP19" s="274">
        <v>19</v>
      </c>
      <c r="BQ19" s="275">
        <v>41</v>
      </c>
      <c r="BR19" s="273">
        <v>28.5</v>
      </c>
      <c r="BS19" s="274">
        <v>27.5</v>
      </c>
      <c r="BT19" s="275">
        <v>28</v>
      </c>
      <c r="BU19" s="273">
        <v>22</v>
      </c>
      <c r="BV19" s="274">
        <v>19</v>
      </c>
      <c r="BW19" s="275">
        <v>41</v>
      </c>
      <c r="BX19" s="273" t="s">
        <v>197</v>
      </c>
      <c r="BY19" s="274" t="s">
        <v>197</v>
      </c>
      <c r="BZ19" s="275" t="s">
        <v>197</v>
      </c>
      <c r="CA19" s="273" t="s">
        <v>197</v>
      </c>
      <c r="CB19" s="274" t="s">
        <v>197</v>
      </c>
      <c r="CC19" s="275">
        <v>7</v>
      </c>
      <c r="CD19" s="273" t="s">
        <v>197</v>
      </c>
      <c r="CE19" s="274" t="s">
        <v>197</v>
      </c>
      <c r="CF19" s="275" t="s">
        <v>197</v>
      </c>
      <c r="CG19" s="273" t="s">
        <v>197</v>
      </c>
      <c r="CH19" s="274" t="s">
        <v>197</v>
      </c>
      <c r="CI19" s="275">
        <v>7</v>
      </c>
      <c r="CJ19" s="273">
        <v>30.8</v>
      </c>
      <c r="CK19" s="274">
        <v>36</v>
      </c>
      <c r="CL19" s="275">
        <v>32.299999999999997</v>
      </c>
      <c r="CM19" s="273" t="s">
        <v>197</v>
      </c>
      <c r="CN19" s="274" t="s">
        <v>197</v>
      </c>
      <c r="CO19" s="275">
        <v>7</v>
      </c>
      <c r="CP19" s="273">
        <v>66</v>
      </c>
      <c r="CQ19" s="274">
        <v>47</v>
      </c>
      <c r="CR19" s="275">
        <v>57</v>
      </c>
      <c r="CS19" s="273">
        <v>1656</v>
      </c>
      <c r="CT19" s="274">
        <v>1693</v>
      </c>
      <c r="CU19" s="275">
        <v>3349</v>
      </c>
      <c r="CV19" s="273">
        <v>70</v>
      </c>
      <c r="CW19" s="274">
        <v>51</v>
      </c>
      <c r="CX19" s="275">
        <v>60</v>
      </c>
      <c r="CY19" s="273">
        <v>1656</v>
      </c>
      <c r="CZ19" s="274">
        <v>1693</v>
      </c>
      <c r="DA19" s="275">
        <v>3349</v>
      </c>
      <c r="DB19" s="273">
        <v>33.200000000000003</v>
      </c>
      <c r="DC19" s="274">
        <v>30.3</v>
      </c>
      <c r="DD19" s="275">
        <v>31.7</v>
      </c>
      <c r="DE19" s="273">
        <v>1656</v>
      </c>
      <c r="DF19" s="274">
        <v>1693</v>
      </c>
      <c r="DG19" s="275">
        <v>3349</v>
      </c>
    </row>
    <row r="20" spans="1:111" x14ac:dyDescent="0.35">
      <c r="A20" t="s">
        <v>43</v>
      </c>
      <c r="B20" t="s">
        <v>288</v>
      </c>
      <c r="C20" t="s">
        <v>408</v>
      </c>
      <c r="D20" s="273">
        <v>77</v>
      </c>
      <c r="E20" s="274">
        <v>59</v>
      </c>
      <c r="F20" s="275">
        <v>68</v>
      </c>
      <c r="G20" s="273">
        <v>1600</v>
      </c>
      <c r="H20" s="274">
        <v>1702</v>
      </c>
      <c r="I20" s="275">
        <v>3302</v>
      </c>
      <c r="J20" s="273">
        <v>78</v>
      </c>
      <c r="K20" s="274">
        <v>61</v>
      </c>
      <c r="L20" s="275">
        <v>69</v>
      </c>
      <c r="M20" s="273">
        <v>1600</v>
      </c>
      <c r="N20" s="274">
        <v>1702</v>
      </c>
      <c r="O20" s="275">
        <v>3302</v>
      </c>
      <c r="P20" s="273">
        <v>36.799999999999997</v>
      </c>
      <c r="Q20" s="274">
        <v>34.1</v>
      </c>
      <c r="R20" s="275">
        <v>35.4</v>
      </c>
      <c r="S20" s="273">
        <v>1600</v>
      </c>
      <c r="T20" s="274">
        <v>1702</v>
      </c>
      <c r="U20" s="275">
        <v>3302</v>
      </c>
      <c r="V20" s="273">
        <v>84</v>
      </c>
      <c r="W20" s="274">
        <v>54</v>
      </c>
      <c r="X20" s="275">
        <v>71</v>
      </c>
      <c r="Y20" s="273">
        <v>44</v>
      </c>
      <c r="Z20" s="274">
        <v>35</v>
      </c>
      <c r="AA20" s="275">
        <v>79</v>
      </c>
      <c r="AB20" s="273">
        <v>86</v>
      </c>
      <c r="AC20" s="274">
        <v>57</v>
      </c>
      <c r="AD20" s="275">
        <v>73</v>
      </c>
      <c r="AE20" s="273">
        <v>44</v>
      </c>
      <c r="AF20" s="274">
        <v>35</v>
      </c>
      <c r="AG20" s="275">
        <v>79</v>
      </c>
      <c r="AH20" s="273">
        <v>36.700000000000003</v>
      </c>
      <c r="AI20" s="274">
        <v>35.9</v>
      </c>
      <c r="AJ20" s="275">
        <v>36.4</v>
      </c>
      <c r="AK20" s="273">
        <v>44</v>
      </c>
      <c r="AL20" s="274">
        <v>35</v>
      </c>
      <c r="AM20" s="275">
        <v>79</v>
      </c>
      <c r="AN20" s="273" t="s">
        <v>197</v>
      </c>
      <c r="AO20" s="274" t="s">
        <v>197</v>
      </c>
      <c r="AP20" s="275">
        <v>75</v>
      </c>
      <c r="AQ20" s="273">
        <v>10</v>
      </c>
      <c r="AR20" s="274">
        <v>14</v>
      </c>
      <c r="AS20" s="275">
        <v>24</v>
      </c>
      <c r="AT20" s="273" t="s">
        <v>197</v>
      </c>
      <c r="AU20" s="274" t="s">
        <v>197</v>
      </c>
      <c r="AV20" s="275">
        <v>75</v>
      </c>
      <c r="AW20" s="273">
        <v>10</v>
      </c>
      <c r="AX20" s="274">
        <v>14</v>
      </c>
      <c r="AY20" s="275">
        <v>24</v>
      </c>
      <c r="AZ20" s="273">
        <v>36.799999999999997</v>
      </c>
      <c r="BA20" s="274">
        <v>31.1</v>
      </c>
      <c r="BB20" s="275">
        <v>33.5</v>
      </c>
      <c r="BC20" s="273">
        <v>10</v>
      </c>
      <c r="BD20" s="274">
        <v>14</v>
      </c>
      <c r="BE20" s="275">
        <v>24</v>
      </c>
      <c r="BF20" s="273" t="s">
        <v>197</v>
      </c>
      <c r="BG20" s="274" t="s">
        <v>197</v>
      </c>
      <c r="BH20" s="275" t="s">
        <v>197</v>
      </c>
      <c r="BI20" s="273" t="s">
        <v>197</v>
      </c>
      <c r="BJ20" s="274" t="s">
        <v>197</v>
      </c>
      <c r="BK20" s="275">
        <v>6</v>
      </c>
      <c r="BL20" s="273" t="s">
        <v>197</v>
      </c>
      <c r="BM20" s="274" t="s">
        <v>197</v>
      </c>
      <c r="BN20" s="275" t="s">
        <v>197</v>
      </c>
      <c r="BO20" s="273" t="s">
        <v>197</v>
      </c>
      <c r="BP20" s="274" t="s">
        <v>197</v>
      </c>
      <c r="BQ20" s="275">
        <v>6</v>
      </c>
      <c r="BR20" s="273">
        <v>37</v>
      </c>
      <c r="BS20" s="274">
        <v>33.799999999999997</v>
      </c>
      <c r="BT20" s="275">
        <v>34.299999999999997</v>
      </c>
      <c r="BU20" s="273" t="s">
        <v>197</v>
      </c>
      <c r="BV20" s="274" t="s">
        <v>197</v>
      </c>
      <c r="BW20" s="275">
        <v>6</v>
      </c>
      <c r="BX20" s="273" t="s">
        <v>191</v>
      </c>
      <c r="BY20" s="274" t="s">
        <v>191</v>
      </c>
      <c r="BZ20" s="275" t="s">
        <v>191</v>
      </c>
      <c r="CA20" s="273">
        <v>0</v>
      </c>
      <c r="CB20" s="274">
        <v>0</v>
      </c>
      <c r="CC20" s="275">
        <v>0</v>
      </c>
      <c r="CD20" s="273" t="s">
        <v>191</v>
      </c>
      <c r="CE20" s="274" t="s">
        <v>191</v>
      </c>
      <c r="CF20" s="275" t="s">
        <v>191</v>
      </c>
      <c r="CG20" s="273">
        <v>0</v>
      </c>
      <c r="CH20" s="274">
        <v>0</v>
      </c>
      <c r="CI20" s="275">
        <v>0</v>
      </c>
      <c r="CJ20" s="273">
        <v>0</v>
      </c>
      <c r="CK20" s="274">
        <v>0</v>
      </c>
      <c r="CL20" s="275">
        <v>0</v>
      </c>
      <c r="CM20" s="273">
        <v>0</v>
      </c>
      <c r="CN20" s="274">
        <v>0</v>
      </c>
      <c r="CO20" s="275">
        <v>0</v>
      </c>
      <c r="CP20" s="273">
        <v>77</v>
      </c>
      <c r="CQ20" s="274">
        <v>58</v>
      </c>
      <c r="CR20" s="275">
        <v>67</v>
      </c>
      <c r="CS20" s="273">
        <v>1722</v>
      </c>
      <c r="CT20" s="274">
        <v>1815</v>
      </c>
      <c r="CU20" s="275">
        <v>3537</v>
      </c>
      <c r="CV20" s="273">
        <v>78</v>
      </c>
      <c r="CW20" s="274">
        <v>60</v>
      </c>
      <c r="CX20" s="275">
        <v>69</v>
      </c>
      <c r="CY20" s="273">
        <v>1722</v>
      </c>
      <c r="CZ20" s="274">
        <v>1815</v>
      </c>
      <c r="DA20" s="275">
        <v>3537</v>
      </c>
      <c r="DB20" s="273">
        <v>36.799999999999997</v>
      </c>
      <c r="DC20" s="274">
        <v>34</v>
      </c>
      <c r="DD20" s="275">
        <v>35.4</v>
      </c>
      <c r="DE20" s="273">
        <v>1722</v>
      </c>
      <c r="DF20" s="274">
        <v>1815</v>
      </c>
      <c r="DG20" s="275">
        <v>3537</v>
      </c>
    </row>
    <row r="21" spans="1:111" x14ac:dyDescent="0.35">
      <c r="A21" t="s">
        <v>47</v>
      </c>
      <c r="B21" t="s">
        <v>292</v>
      </c>
      <c r="C21" t="s">
        <v>408</v>
      </c>
      <c r="D21" s="273">
        <v>72</v>
      </c>
      <c r="E21" s="274">
        <v>54</v>
      </c>
      <c r="F21" s="275">
        <v>63</v>
      </c>
      <c r="G21" s="273">
        <v>887</v>
      </c>
      <c r="H21" s="274">
        <v>906</v>
      </c>
      <c r="I21" s="275">
        <v>1793</v>
      </c>
      <c r="J21" s="273">
        <v>75</v>
      </c>
      <c r="K21" s="274">
        <v>59</v>
      </c>
      <c r="L21" s="275">
        <v>67</v>
      </c>
      <c r="M21" s="273">
        <v>887</v>
      </c>
      <c r="N21" s="274">
        <v>906</v>
      </c>
      <c r="O21" s="275">
        <v>1793</v>
      </c>
      <c r="P21" s="273">
        <v>34.700000000000003</v>
      </c>
      <c r="Q21" s="274">
        <v>32.1</v>
      </c>
      <c r="R21" s="275">
        <v>33.4</v>
      </c>
      <c r="S21" s="273">
        <v>887</v>
      </c>
      <c r="T21" s="274">
        <v>906</v>
      </c>
      <c r="U21" s="275">
        <v>1793</v>
      </c>
      <c r="V21" s="273">
        <v>78</v>
      </c>
      <c r="W21" s="274">
        <v>65</v>
      </c>
      <c r="X21" s="275">
        <v>73</v>
      </c>
      <c r="Y21" s="273">
        <v>36</v>
      </c>
      <c r="Z21" s="274">
        <v>20</v>
      </c>
      <c r="AA21" s="275">
        <v>56</v>
      </c>
      <c r="AB21" s="273">
        <v>78</v>
      </c>
      <c r="AC21" s="274">
        <v>65</v>
      </c>
      <c r="AD21" s="275">
        <v>73</v>
      </c>
      <c r="AE21" s="273">
        <v>36</v>
      </c>
      <c r="AF21" s="274">
        <v>20</v>
      </c>
      <c r="AG21" s="275">
        <v>56</v>
      </c>
      <c r="AH21" s="273">
        <v>34.6</v>
      </c>
      <c r="AI21" s="274">
        <v>33.799999999999997</v>
      </c>
      <c r="AJ21" s="275">
        <v>34.299999999999997</v>
      </c>
      <c r="AK21" s="273">
        <v>36</v>
      </c>
      <c r="AL21" s="274">
        <v>20</v>
      </c>
      <c r="AM21" s="275">
        <v>56</v>
      </c>
      <c r="AN21" s="273">
        <v>100</v>
      </c>
      <c r="AO21" s="274">
        <v>38</v>
      </c>
      <c r="AP21" s="275">
        <v>69</v>
      </c>
      <c r="AQ21" s="273">
        <v>8</v>
      </c>
      <c r="AR21" s="274">
        <v>8</v>
      </c>
      <c r="AS21" s="275">
        <v>16</v>
      </c>
      <c r="AT21" s="273">
        <v>100</v>
      </c>
      <c r="AU21" s="274">
        <v>63</v>
      </c>
      <c r="AV21" s="275">
        <v>81</v>
      </c>
      <c r="AW21" s="273">
        <v>8</v>
      </c>
      <c r="AX21" s="274">
        <v>8</v>
      </c>
      <c r="AY21" s="275">
        <v>16</v>
      </c>
      <c r="AZ21" s="273">
        <v>36.5</v>
      </c>
      <c r="BA21" s="274">
        <v>31.1</v>
      </c>
      <c r="BB21" s="275">
        <v>33.799999999999997</v>
      </c>
      <c r="BC21" s="273">
        <v>8</v>
      </c>
      <c r="BD21" s="274">
        <v>8</v>
      </c>
      <c r="BE21" s="275">
        <v>16</v>
      </c>
      <c r="BF21" s="273" t="s">
        <v>197</v>
      </c>
      <c r="BG21" s="274" t="s">
        <v>197</v>
      </c>
      <c r="BH21" s="275">
        <v>100</v>
      </c>
      <c r="BI21" s="273" t="s">
        <v>197</v>
      </c>
      <c r="BJ21" s="274" t="s">
        <v>197</v>
      </c>
      <c r="BK21" s="275">
        <v>3</v>
      </c>
      <c r="BL21" s="273" t="s">
        <v>197</v>
      </c>
      <c r="BM21" s="274" t="s">
        <v>197</v>
      </c>
      <c r="BN21" s="275">
        <v>100</v>
      </c>
      <c r="BO21" s="273" t="s">
        <v>197</v>
      </c>
      <c r="BP21" s="274" t="s">
        <v>197</v>
      </c>
      <c r="BQ21" s="275">
        <v>3</v>
      </c>
      <c r="BR21" s="273">
        <v>42</v>
      </c>
      <c r="BS21" s="274">
        <v>38</v>
      </c>
      <c r="BT21" s="275">
        <v>40.700000000000003</v>
      </c>
      <c r="BU21" s="273" t="s">
        <v>197</v>
      </c>
      <c r="BV21" s="274" t="s">
        <v>197</v>
      </c>
      <c r="BW21" s="275">
        <v>3</v>
      </c>
      <c r="BX21" s="273" t="s">
        <v>197</v>
      </c>
      <c r="BY21" s="274" t="s">
        <v>197</v>
      </c>
      <c r="BZ21" s="275" t="s">
        <v>197</v>
      </c>
      <c r="CA21" s="273" t="s">
        <v>197</v>
      </c>
      <c r="CB21" s="274" t="s">
        <v>197</v>
      </c>
      <c r="CC21" s="275">
        <v>4</v>
      </c>
      <c r="CD21" s="273" t="s">
        <v>197</v>
      </c>
      <c r="CE21" s="274" t="s">
        <v>197</v>
      </c>
      <c r="CF21" s="275" t="s">
        <v>197</v>
      </c>
      <c r="CG21" s="273" t="s">
        <v>197</v>
      </c>
      <c r="CH21" s="274" t="s">
        <v>197</v>
      </c>
      <c r="CI21" s="275">
        <v>4</v>
      </c>
      <c r="CJ21" s="273">
        <v>34.5</v>
      </c>
      <c r="CK21" s="274">
        <v>27</v>
      </c>
      <c r="CL21" s="275">
        <v>30.8</v>
      </c>
      <c r="CM21" s="273" t="s">
        <v>197</v>
      </c>
      <c r="CN21" s="274" t="s">
        <v>197</v>
      </c>
      <c r="CO21" s="275">
        <v>4</v>
      </c>
      <c r="CP21" s="273">
        <v>72</v>
      </c>
      <c r="CQ21" s="274">
        <v>54</v>
      </c>
      <c r="CR21" s="275">
        <v>63</v>
      </c>
      <c r="CS21" s="273">
        <v>978</v>
      </c>
      <c r="CT21" s="274">
        <v>992</v>
      </c>
      <c r="CU21" s="275">
        <v>1970</v>
      </c>
      <c r="CV21" s="273">
        <v>75</v>
      </c>
      <c r="CW21" s="274">
        <v>59</v>
      </c>
      <c r="CX21" s="275">
        <v>67</v>
      </c>
      <c r="CY21" s="273">
        <v>978</v>
      </c>
      <c r="CZ21" s="274">
        <v>992</v>
      </c>
      <c r="DA21" s="275">
        <v>1970</v>
      </c>
      <c r="DB21" s="273">
        <v>34.700000000000003</v>
      </c>
      <c r="DC21" s="274">
        <v>32</v>
      </c>
      <c r="DD21" s="275">
        <v>33.299999999999997</v>
      </c>
      <c r="DE21" s="273">
        <v>978</v>
      </c>
      <c r="DF21" s="274">
        <v>992</v>
      </c>
      <c r="DG21" s="275">
        <v>1970</v>
      </c>
    </row>
    <row r="22" spans="1:111" x14ac:dyDescent="0.35">
      <c r="A22" t="s">
        <v>48</v>
      </c>
      <c r="B22" t="s">
        <v>293</v>
      </c>
      <c r="C22" t="s">
        <v>408</v>
      </c>
      <c r="D22" s="273">
        <v>77</v>
      </c>
      <c r="E22" s="274">
        <v>62</v>
      </c>
      <c r="F22" s="275">
        <v>69</v>
      </c>
      <c r="G22" s="273">
        <v>820</v>
      </c>
      <c r="H22" s="274">
        <v>875</v>
      </c>
      <c r="I22" s="275">
        <v>1695</v>
      </c>
      <c r="J22" s="273">
        <v>77</v>
      </c>
      <c r="K22" s="274">
        <v>64</v>
      </c>
      <c r="L22" s="275">
        <v>71</v>
      </c>
      <c r="M22" s="273">
        <v>820</v>
      </c>
      <c r="N22" s="274">
        <v>875</v>
      </c>
      <c r="O22" s="275">
        <v>1695</v>
      </c>
      <c r="P22" s="273">
        <v>36</v>
      </c>
      <c r="Q22" s="274">
        <v>33.700000000000003</v>
      </c>
      <c r="R22" s="275">
        <v>34.799999999999997</v>
      </c>
      <c r="S22" s="273">
        <v>820</v>
      </c>
      <c r="T22" s="274">
        <v>875</v>
      </c>
      <c r="U22" s="275">
        <v>1695</v>
      </c>
      <c r="V22" s="273" t="s">
        <v>197</v>
      </c>
      <c r="W22" s="274" t="s">
        <v>197</v>
      </c>
      <c r="X22" s="275">
        <v>76</v>
      </c>
      <c r="Y22" s="273">
        <v>10</v>
      </c>
      <c r="Z22" s="274">
        <v>11</v>
      </c>
      <c r="AA22" s="275">
        <v>21</v>
      </c>
      <c r="AB22" s="273" t="s">
        <v>197</v>
      </c>
      <c r="AC22" s="274" t="s">
        <v>197</v>
      </c>
      <c r="AD22" s="275">
        <v>81</v>
      </c>
      <c r="AE22" s="273">
        <v>10</v>
      </c>
      <c r="AF22" s="274">
        <v>11</v>
      </c>
      <c r="AG22" s="275">
        <v>21</v>
      </c>
      <c r="AH22" s="273">
        <v>37.5</v>
      </c>
      <c r="AI22" s="274">
        <v>34</v>
      </c>
      <c r="AJ22" s="275">
        <v>35.700000000000003</v>
      </c>
      <c r="AK22" s="273">
        <v>10</v>
      </c>
      <c r="AL22" s="274">
        <v>11</v>
      </c>
      <c r="AM22" s="275">
        <v>21</v>
      </c>
      <c r="AN22" s="273">
        <v>89</v>
      </c>
      <c r="AO22" s="274">
        <v>78</v>
      </c>
      <c r="AP22" s="275">
        <v>83</v>
      </c>
      <c r="AQ22" s="273">
        <v>36</v>
      </c>
      <c r="AR22" s="274">
        <v>41</v>
      </c>
      <c r="AS22" s="275">
        <v>77</v>
      </c>
      <c r="AT22" s="273">
        <v>89</v>
      </c>
      <c r="AU22" s="274">
        <v>78</v>
      </c>
      <c r="AV22" s="275">
        <v>83</v>
      </c>
      <c r="AW22" s="273">
        <v>36</v>
      </c>
      <c r="AX22" s="274">
        <v>41</v>
      </c>
      <c r="AY22" s="275">
        <v>77</v>
      </c>
      <c r="AZ22" s="273">
        <v>35</v>
      </c>
      <c r="BA22" s="274">
        <v>35.200000000000003</v>
      </c>
      <c r="BB22" s="275">
        <v>35.1</v>
      </c>
      <c r="BC22" s="273">
        <v>36</v>
      </c>
      <c r="BD22" s="274">
        <v>41</v>
      </c>
      <c r="BE22" s="275">
        <v>77</v>
      </c>
      <c r="BF22" s="273" t="s">
        <v>197</v>
      </c>
      <c r="BG22" s="274" t="s">
        <v>197</v>
      </c>
      <c r="BH22" s="275">
        <v>64</v>
      </c>
      <c r="BI22" s="273">
        <v>6</v>
      </c>
      <c r="BJ22" s="274">
        <v>5</v>
      </c>
      <c r="BK22" s="275">
        <v>11</v>
      </c>
      <c r="BL22" s="273" t="s">
        <v>197</v>
      </c>
      <c r="BM22" s="274" t="s">
        <v>197</v>
      </c>
      <c r="BN22" s="275">
        <v>64</v>
      </c>
      <c r="BO22" s="273">
        <v>6</v>
      </c>
      <c r="BP22" s="274">
        <v>5</v>
      </c>
      <c r="BQ22" s="275">
        <v>11</v>
      </c>
      <c r="BR22" s="273">
        <v>36.200000000000003</v>
      </c>
      <c r="BS22" s="274">
        <v>30.6</v>
      </c>
      <c r="BT22" s="275">
        <v>33.6</v>
      </c>
      <c r="BU22" s="273">
        <v>6</v>
      </c>
      <c r="BV22" s="274">
        <v>5</v>
      </c>
      <c r="BW22" s="275">
        <v>11</v>
      </c>
      <c r="BX22" s="273" t="s">
        <v>197</v>
      </c>
      <c r="BY22" s="274" t="s">
        <v>197</v>
      </c>
      <c r="BZ22" s="275">
        <v>43</v>
      </c>
      <c r="CA22" s="273" t="s">
        <v>197</v>
      </c>
      <c r="CB22" s="274" t="s">
        <v>197</v>
      </c>
      <c r="CC22" s="275">
        <v>7</v>
      </c>
      <c r="CD22" s="273" t="s">
        <v>197</v>
      </c>
      <c r="CE22" s="274" t="s">
        <v>197</v>
      </c>
      <c r="CF22" s="275" t="s">
        <v>197</v>
      </c>
      <c r="CG22" s="273" t="s">
        <v>197</v>
      </c>
      <c r="CH22" s="274" t="s">
        <v>197</v>
      </c>
      <c r="CI22" s="275">
        <v>7</v>
      </c>
      <c r="CJ22" s="273">
        <v>32</v>
      </c>
      <c r="CK22" s="274">
        <v>32.5</v>
      </c>
      <c r="CL22" s="275">
        <v>32.4</v>
      </c>
      <c r="CM22" s="273" t="s">
        <v>197</v>
      </c>
      <c r="CN22" s="274" t="s">
        <v>197</v>
      </c>
      <c r="CO22" s="275">
        <v>7</v>
      </c>
      <c r="CP22" s="273">
        <v>77</v>
      </c>
      <c r="CQ22" s="274">
        <v>61</v>
      </c>
      <c r="CR22" s="275">
        <v>69</v>
      </c>
      <c r="CS22" s="273">
        <v>929</v>
      </c>
      <c r="CT22" s="274">
        <v>1002</v>
      </c>
      <c r="CU22" s="275">
        <v>1931</v>
      </c>
      <c r="CV22" s="273">
        <v>77</v>
      </c>
      <c r="CW22" s="274">
        <v>63</v>
      </c>
      <c r="CX22" s="275">
        <v>70</v>
      </c>
      <c r="CY22" s="273">
        <v>929</v>
      </c>
      <c r="CZ22" s="274">
        <v>1002</v>
      </c>
      <c r="DA22" s="275">
        <v>1931</v>
      </c>
      <c r="DB22" s="273">
        <v>35.9</v>
      </c>
      <c r="DC22" s="274">
        <v>33.5</v>
      </c>
      <c r="DD22" s="275">
        <v>34.700000000000003</v>
      </c>
      <c r="DE22" s="273">
        <v>929</v>
      </c>
      <c r="DF22" s="274">
        <v>1002</v>
      </c>
      <c r="DG22" s="275">
        <v>1931</v>
      </c>
    </row>
    <row r="23" spans="1:111" x14ac:dyDescent="0.35">
      <c r="A23" t="s">
        <v>53</v>
      </c>
      <c r="B23" t="s">
        <v>298</v>
      </c>
      <c r="C23" t="s">
        <v>408</v>
      </c>
      <c r="D23" s="273">
        <v>77</v>
      </c>
      <c r="E23" s="274">
        <v>60</v>
      </c>
      <c r="F23" s="275">
        <v>69</v>
      </c>
      <c r="G23" s="273">
        <v>932</v>
      </c>
      <c r="H23" s="274">
        <v>894</v>
      </c>
      <c r="I23" s="275">
        <v>1826</v>
      </c>
      <c r="J23" s="273">
        <v>78</v>
      </c>
      <c r="K23" s="274">
        <v>63</v>
      </c>
      <c r="L23" s="275">
        <v>70</v>
      </c>
      <c r="M23" s="273">
        <v>932</v>
      </c>
      <c r="N23" s="274">
        <v>894</v>
      </c>
      <c r="O23" s="275">
        <v>1826</v>
      </c>
      <c r="P23" s="273">
        <v>36.1</v>
      </c>
      <c r="Q23" s="274">
        <v>33.700000000000003</v>
      </c>
      <c r="R23" s="275">
        <v>34.9</v>
      </c>
      <c r="S23" s="273">
        <v>932</v>
      </c>
      <c r="T23" s="274">
        <v>894</v>
      </c>
      <c r="U23" s="275">
        <v>1826</v>
      </c>
      <c r="V23" s="273">
        <v>75</v>
      </c>
      <c r="W23" s="274">
        <v>67</v>
      </c>
      <c r="X23" s="275">
        <v>70</v>
      </c>
      <c r="Y23" s="273">
        <v>32</v>
      </c>
      <c r="Z23" s="274">
        <v>39</v>
      </c>
      <c r="AA23" s="275">
        <v>71</v>
      </c>
      <c r="AB23" s="273">
        <v>75</v>
      </c>
      <c r="AC23" s="274">
        <v>69</v>
      </c>
      <c r="AD23" s="275">
        <v>72</v>
      </c>
      <c r="AE23" s="273">
        <v>32</v>
      </c>
      <c r="AF23" s="274">
        <v>39</v>
      </c>
      <c r="AG23" s="275">
        <v>71</v>
      </c>
      <c r="AH23" s="273">
        <v>37.5</v>
      </c>
      <c r="AI23" s="274">
        <v>33.700000000000003</v>
      </c>
      <c r="AJ23" s="275">
        <v>35.4</v>
      </c>
      <c r="AK23" s="273">
        <v>32</v>
      </c>
      <c r="AL23" s="274">
        <v>39</v>
      </c>
      <c r="AM23" s="275">
        <v>71</v>
      </c>
      <c r="AN23" s="273">
        <v>77</v>
      </c>
      <c r="AO23" s="274">
        <v>74</v>
      </c>
      <c r="AP23" s="275">
        <v>75</v>
      </c>
      <c r="AQ23" s="273">
        <v>13</v>
      </c>
      <c r="AR23" s="274">
        <v>23</v>
      </c>
      <c r="AS23" s="275">
        <v>36</v>
      </c>
      <c r="AT23" s="273">
        <v>77</v>
      </c>
      <c r="AU23" s="274">
        <v>74</v>
      </c>
      <c r="AV23" s="275">
        <v>75</v>
      </c>
      <c r="AW23" s="273">
        <v>13</v>
      </c>
      <c r="AX23" s="274">
        <v>23</v>
      </c>
      <c r="AY23" s="275">
        <v>36</v>
      </c>
      <c r="AZ23" s="273">
        <v>35.799999999999997</v>
      </c>
      <c r="BA23" s="274">
        <v>32.700000000000003</v>
      </c>
      <c r="BB23" s="275">
        <v>33.799999999999997</v>
      </c>
      <c r="BC23" s="273">
        <v>13</v>
      </c>
      <c r="BD23" s="274">
        <v>23</v>
      </c>
      <c r="BE23" s="275">
        <v>36</v>
      </c>
      <c r="BF23" s="273" t="s">
        <v>197</v>
      </c>
      <c r="BG23" s="274" t="s">
        <v>197</v>
      </c>
      <c r="BH23" s="275" t="s">
        <v>197</v>
      </c>
      <c r="BI23" s="273">
        <v>6</v>
      </c>
      <c r="BJ23" s="274">
        <v>6</v>
      </c>
      <c r="BK23" s="275">
        <v>12</v>
      </c>
      <c r="BL23" s="273" t="s">
        <v>197</v>
      </c>
      <c r="BM23" s="274" t="s">
        <v>197</v>
      </c>
      <c r="BN23" s="275" t="s">
        <v>197</v>
      </c>
      <c r="BO23" s="273">
        <v>6</v>
      </c>
      <c r="BP23" s="274">
        <v>6</v>
      </c>
      <c r="BQ23" s="275">
        <v>12</v>
      </c>
      <c r="BR23" s="273">
        <v>38.700000000000003</v>
      </c>
      <c r="BS23" s="274">
        <v>32.200000000000003</v>
      </c>
      <c r="BT23" s="275">
        <v>35.4</v>
      </c>
      <c r="BU23" s="273">
        <v>6</v>
      </c>
      <c r="BV23" s="274">
        <v>6</v>
      </c>
      <c r="BW23" s="275">
        <v>12</v>
      </c>
      <c r="BX23" s="273" t="s">
        <v>197</v>
      </c>
      <c r="BY23" s="274" t="s">
        <v>197</v>
      </c>
      <c r="BZ23" s="275">
        <v>33</v>
      </c>
      <c r="CA23" s="273">
        <v>4</v>
      </c>
      <c r="CB23" s="274">
        <v>5</v>
      </c>
      <c r="CC23" s="275">
        <v>9</v>
      </c>
      <c r="CD23" s="273" t="s">
        <v>197</v>
      </c>
      <c r="CE23" s="274" t="s">
        <v>197</v>
      </c>
      <c r="CF23" s="275">
        <v>33</v>
      </c>
      <c r="CG23" s="273">
        <v>4</v>
      </c>
      <c r="CH23" s="274">
        <v>5</v>
      </c>
      <c r="CI23" s="275">
        <v>9</v>
      </c>
      <c r="CJ23" s="273">
        <v>31.5</v>
      </c>
      <c r="CK23" s="274">
        <v>29.4</v>
      </c>
      <c r="CL23" s="275">
        <v>30.3</v>
      </c>
      <c r="CM23" s="273">
        <v>4</v>
      </c>
      <c r="CN23" s="274">
        <v>5</v>
      </c>
      <c r="CO23" s="275">
        <v>9</v>
      </c>
      <c r="CP23" s="273">
        <v>77</v>
      </c>
      <c r="CQ23" s="274">
        <v>60</v>
      </c>
      <c r="CR23" s="275">
        <v>68</v>
      </c>
      <c r="CS23" s="273">
        <v>1022</v>
      </c>
      <c r="CT23" s="274">
        <v>1003</v>
      </c>
      <c r="CU23" s="275">
        <v>2025</v>
      </c>
      <c r="CV23" s="273">
        <v>77</v>
      </c>
      <c r="CW23" s="274">
        <v>62</v>
      </c>
      <c r="CX23" s="275">
        <v>70</v>
      </c>
      <c r="CY23" s="273">
        <v>1022</v>
      </c>
      <c r="CZ23" s="274">
        <v>1003</v>
      </c>
      <c r="DA23" s="275">
        <v>2025</v>
      </c>
      <c r="DB23" s="273">
        <v>36.1</v>
      </c>
      <c r="DC23" s="274">
        <v>33.5</v>
      </c>
      <c r="DD23" s="275">
        <v>34.799999999999997</v>
      </c>
      <c r="DE23" s="273">
        <v>1022</v>
      </c>
      <c r="DF23" s="274">
        <v>1003</v>
      </c>
      <c r="DG23" s="275">
        <v>2025</v>
      </c>
    </row>
    <row r="24" spans="1:111" x14ac:dyDescent="0.35">
      <c r="A24" t="s">
        <v>55</v>
      </c>
      <c r="B24" t="s">
        <v>300</v>
      </c>
      <c r="C24" t="s">
        <v>299</v>
      </c>
      <c r="D24" s="273">
        <v>72</v>
      </c>
      <c r="E24" s="274">
        <v>51</v>
      </c>
      <c r="F24" s="275">
        <v>61</v>
      </c>
      <c r="G24" s="273">
        <v>965</v>
      </c>
      <c r="H24" s="274">
        <v>1105</v>
      </c>
      <c r="I24" s="275">
        <v>2070</v>
      </c>
      <c r="J24" s="273">
        <v>73</v>
      </c>
      <c r="K24" s="274">
        <v>54</v>
      </c>
      <c r="L24" s="275">
        <v>63</v>
      </c>
      <c r="M24" s="273">
        <v>965</v>
      </c>
      <c r="N24" s="274">
        <v>1105</v>
      </c>
      <c r="O24" s="275">
        <v>2070</v>
      </c>
      <c r="P24" s="273">
        <v>35.4</v>
      </c>
      <c r="Q24" s="274">
        <v>32.700000000000003</v>
      </c>
      <c r="R24" s="275">
        <v>33.9</v>
      </c>
      <c r="S24" s="273">
        <v>965</v>
      </c>
      <c r="T24" s="274">
        <v>1105</v>
      </c>
      <c r="U24" s="275">
        <v>2070</v>
      </c>
      <c r="V24" s="273">
        <v>61</v>
      </c>
      <c r="W24" s="274">
        <v>46</v>
      </c>
      <c r="X24" s="275">
        <v>54</v>
      </c>
      <c r="Y24" s="273">
        <v>120</v>
      </c>
      <c r="Z24" s="274">
        <v>113</v>
      </c>
      <c r="AA24" s="275">
        <v>233</v>
      </c>
      <c r="AB24" s="273">
        <v>63</v>
      </c>
      <c r="AC24" s="274">
        <v>47</v>
      </c>
      <c r="AD24" s="275">
        <v>55</v>
      </c>
      <c r="AE24" s="273">
        <v>120</v>
      </c>
      <c r="AF24" s="274">
        <v>113</v>
      </c>
      <c r="AG24" s="275">
        <v>233</v>
      </c>
      <c r="AH24" s="273">
        <v>34</v>
      </c>
      <c r="AI24" s="274">
        <v>32.200000000000003</v>
      </c>
      <c r="AJ24" s="275">
        <v>33.1</v>
      </c>
      <c r="AK24" s="273">
        <v>120</v>
      </c>
      <c r="AL24" s="274">
        <v>113</v>
      </c>
      <c r="AM24" s="275">
        <v>233</v>
      </c>
      <c r="AN24" s="273">
        <v>56</v>
      </c>
      <c r="AO24" s="274">
        <v>46</v>
      </c>
      <c r="AP24" s="275">
        <v>51</v>
      </c>
      <c r="AQ24" s="273">
        <v>297</v>
      </c>
      <c r="AR24" s="274">
        <v>277</v>
      </c>
      <c r="AS24" s="275">
        <v>574</v>
      </c>
      <c r="AT24" s="273">
        <v>60</v>
      </c>
      <c r="AU24" s="274">
        <v>52</v>
      </c>
      <c r="AV24" s="275">
        <v>56</v>
      </c>
      <c r="AW24" s="273">
        <v>297</v>
      </c>
      <c r="AX24" s="274">
        <v>277</v>
      </c>
      <c r="AY24" s="275">
        <v>574</v>
      </c>
      <c r="AZ24" s="273">
        <v>32</v>
      </c>
      <c r="BA24" s="274">
        <v>31.5</v>
      </c>
      <c r="BB24" s="275">
        <v>31.8</v>
      </c>
      <c r="BC24" s="273">
        <v>297</v>
      </c>
      <c r="BD24" s="274">
        <v>277</v>
      </c>
      <c r="BE24" s="275">
        <v>574</v>
      </c>
      <c r="BF24" s="273">
        <v>70</v>
      </c>
      <c r="BG24" s="274">
        <v>42</v>
      </c>
      <c r="BH24" s="275">
        <v>56</v>
      </c>
      <c r="BI24" s="273">
        <v>64</v>
      </c>
      <c r="BJ24" s="274">
        <v>66</v>
      </c>
      <c r="BK24" s="275">
        <v>130</v>
      </c>
      <c r="BL24" s="273">
        <v>73</v>
      </c>
      <c r="BM24" s="274">
        <v>45</v>
      </c>
      <c r="BN24" s="275">
        <v>59</v>
      </c>
      <c r="BO24" s="273">
        <v>64</v>
      </c>
      <c r="BP24" s="274">
        <v>66</v>
      </c>
      <c r="BQ24" s="275">
        <v>130</v>
      </c>
      <c r="BR24" s="273">
        <v>35.5</v>
      </c>
      <c r="BS24" s="274">
        <v>30.6</v>
      </c>
      <c r="BT24" s="275">
        <v>33</v>
      </c>
      <c r="BU24" s="273">
        <v>64</v>
      </c>
      <c r="BV24" s="274">
        <v>66</v>
      </c>
      <c r="BW24" s="275">
        <v>130</v>
      </c>
      <c r="BX24" s="273">
        <v>60</v>
      </c>
      <c r="BY24" s="274">
        <v>31</v>
      </c>
      <c r="BZ24" s="275">
        <v>46</v>
      </c>
      <c r="CA24" s="273">
        <v>15</v>
      </c>
      <c r="CB24" s="274">
        <v>13</v>
      </c>
      <c r="CC24" s="275">
        <v>28</v>
      </c>
      <c r="CD24" s="273">
        <v>67</v>
      </c>
      <c r="CE24" s="274">
        <v>38</v>
      </c>
      <c r="CF24" s="275">
        <v>54</v>
      </c>
      <c r="CG24" s="273">
        <v>15</v>
      </c>
      <c r="CH24" s="274">
        <v>13</v>
      </c>
      <c r="CI24" s="275">
        <v>28</v>
      </c>
      <c r="CJ24" s="273">
        <v>33.5</v>
      </c>
      <c r="CK24" s="274">
        <v>27.5</v>
      </c>
      <c r="CL24" s="275">
        <v>30.7</v>
      </c>
      <c r="CM24" s="273">
        <v>15</v>
      </c>
      <c r="CN24" s="274">
        <v>13</v>
      </c>
      <c r="CO24" s="275">
        <v>28</v>
      </c>
      <c r="CP24" s="273">
        <v>67</v>
      </c>
      <c r="CQ24" s="274">
        <v>49</v>
      </c>
      <c r="CR24" s="275">
        <v>58</v>
      </c>
      <c r="CS24" s="273">
        <v>1626</v>
      </c>
      <c r="CT24" s="274">
        <v>1755</v>
      </c>
      <c r="CU24" s="275">
        <v>3381</v>
      </c>
      <c r="CV24" s="273">
        <v>69</v>
      </c>
      <c r="CW24" s="274">
        <v>53</v>
      </c>
      <c r="CX24" s="275">
        <v>60</v>
      </c>
      <c r="CY24" s="273">
        <v>1626</v>
      </c>
      <c r="CZ24" s="274">
        <v>1755</v>
      </c>
      <c r="DA24" s="275">
        <v>3381</v>
      </c>
      <c r="DB24" s="273">
        <v>34.5</v>
      </c>
      <c r="DC24" s="274">
        <v>32.299999999999997</v>
      </c>
      <c r="DD24" s="275">
        <v>33.299999999999997</v>
      </c>
      <c r="DE24" s="273">
        <v>1626</v>
      </c>
      <c r="DF24" s="274">
        <v>1755</v>
      </c>
      <c r="DG24" s="275">
        <v>3381</v>
      </c>
    </row>
    <row r="25" spans="1:111" x14ac:dyDescent="0.35">
      <c r="A25" t="s">
        <v>57</v>
      </c>
      <c r="B25" t="s">
        <v>302</v>
      </c>
      <c r="C25" t="s">
        <v>299</v>
      </c>
      <c r="D25" s="273">
        <v>54</v>
      </c>
      <c r="E25" s="274">
        <v>35</v>
      </c>
      <c r="F25" s="275">
        <v>45</v>
      </c>
      <c r="G25" s="273">
        <v>869</v>
      </c>
      <c r="H25" s="274">
        <v>898</v>
      </c>
      <c r="I25" s="275">
        <v>1767</v>
      </c>
      <c r="J25" s="273">
        <v>55</v>
      </c>
      <c r="K25" s="274">
        <v>39</v>
      </c>
      <c r="L25" s="275">
        <v>47</v>
      </c>
      <c r="M25" s="273">
        <v>869</v>
      </c>
      <c r="N25" s="274">
        <v>898</v>
      </c>
      <c r="O25" s="275">
        <v>1767</v>
      </c>
      <c r="P25" s="273">
        <v>32.200000000000003</v>
      </c>
      <c r="Q25" s="274">
        <v>29.2</v>
      </c>
      <c r="R25" s="275">
        <v>30.7</v>
      </c>
      <c r="S25" s="273">
        <v>869</v>
      </c>
      <c r="T25" s="274">
        <v>898</v>
      </c>
      <c r="U25" s="275">
        <v>1767</v>
      </c>
      <c r="V25" s="273">
        <v>62</v>
      </c>
      <c r="W25" s="274">
        <v>39</v>
      </c>
      <c r="X25" s="275">
        <v>49</v>
      </c>
      <c r="Y25" s="273">
        <v>156</v>
      </c>
      <c r="Z25" s="274">
        <v>191</v>
      </c>
      <c r="AA25" s="275">
        <v>347</v>
      </c>
      <c r="AB25" s="273">
        <v>63</v>
      </c>
      <c r="AC25" s="274">
        <v>46</v>
      </c>
      <c r="AD25" s="275">
        <v>54</v>
      </c>
      <c r="AE25" s="273">
        <v>156</v>
      </c>
      <c r="AF25" s="274">
        <v>191</v>
      </c>
      <c r="AG25" s="275">
        <v>347</v>
      </c>
      <c r="AH25" s="273">
        <v>34.1</v>
      </c>
      <c r="AI25" s="274">
        <v>30.7</v>
      </c>
      <c r="AJ25" s="275">
        <v>32.200000000000003</v>
      </c>
      <c r="AK25" s="273">
        <v>156</v>
      </c>
      <c r="AL25" s="274">
        <v>191</v>
      </c>
      <c r="AM25" s="275">
        <v>347</v>
      </c>
      <c r="AN25" s="273">
        <v>58</v>
      </c>
      <c r="AO25" s="274">
        <v>44</v>
      </c>
      <c r="AP25" s="275">
        <v>52</v>
      </c>
      <c r="AQ25" s="273">
        <v>876</v>
      </c>
      <c r="AR25" s="274">
        <v>774</v>
      </c>
      <c r="AS25" s="275">
        <v>1650</v>
      </c>
      <c r="AT25" s="273">
        <v>62</v>
      </c>
      <c r="AU25" s="274">
        <v>51</v>
      </c>
      <c r="AV25" s="275">
        <v>57</v>
      </c>
      <c r="AW25" s="273">
        <v>876</v>
      </c>
      <c r="AX25" s="274">
        <v>774</v>
      </c>
      <c r="AY25" s="275">
        <v>1650</v>
      </c>
      <c r="AZ25" s="273">
        <v>32.299999999999997</v>
      </c>
      <c r="BA25" s="274">
        <v>30.4</v>
      </c>
      <c r="BB25" s="275">
        <v>31.4</v>
      </c>
      <c r="BC25" s="273">
        <v>876</v>
      </c>
      <c r="BD25" s="274">
        <v>774</v>
      </c>
      <c r="BE25" s="275">
        <v>1650</v>
      </c>
      <c r="BF25" s="273">
        <v>50</v>
      </c>
      <c r="BG25" s="274">
        <v>37</v>
      </c>
      <c r="BH25" s="275">
        <v>43</v>
      </c>
      <c r="BI25" s="273">
        <v>206</v>
      </c>
      <c r="BJ25" s="274">
        <v>210</v>
      </c>
      <c r="BK25" s="275">
        <v>416</v>
      </c>
      <c r="BL25" s="273">
        <v>55</v>
      </c>
      <c r="BM25" s="274">
        <v>45</v>
      </c>
      <c r="BN25" s="275">
        <v>50</v>
      </c>
      <c r="BO25" s="273">
        <v>206</v>
      </c>
      <c r="BP25" s="274">
        <v>210</v>
      </c>
      <c r="BQ25" s="275">
        <v>416</v>
      </c>
      <c r="BR25" s="273">
        <v>31.5</v>
      </c>
      <c r="BS25" s="274">
        <v>29.6</v>
      </c>
      <c r="BT25" s="275">
        <v>30.5</v>
      </c>
      <c r="BU25" s="273">
        <v>206</v>
      </c>
      <c r="BV25" s="274">
        <v>210</v>
      </c>
      <c r="BW25" s="275">
        <v>416</v>
      </c>
      <c r="BX25" s="273" t="s">
        <v>197</v>
      </c>
      <c r="BY25" s="274" t="s">
        <v>197</v>
      </c>
      <c r="BZ25" s="275">
        <v>50</v>
      </c>
      <c r="CA25" s="273">
        <v>3</v>
      </c>
      <c r="CB25" s="274">
        <v>7</v>
      </c>
      <c r="CC25" s="275">
        <v>10</v>
      </c>
      <c r="CD25" s="273" t="s">
        <v>197</v>
      </c>
      <c r="CE25" s="274" t="s">
        <v>197</v>
      </c>
      <c r="CF25" s="275">
        <v>50</v>
      </c>
      <c r="CG25" s="273">
        <v>3</v>
      </c>
      <c r="CH25" s="274">
        <v>7</v>
      </c>
      <c r="CI25" s="275">
        <v>10</v>
      </c>
      <c r="CJ25" s="273">
        <v>30.7</v>
      </c>
      <c r="CK25" s="274">
        <v>27</v>
      </c>
      <c r="CL25" s="275">
        <v>28.1</v>
      </c>
      <c r="CM25" s="273">
        <v>3</v>
      </c>
      <c r="CN25" s="274">
        <v>7</v>
      </c>
      <c r="CO25" s="275">
        <v>10</v>
      </c>
      <c r="CP25" s="273">
        <v>55</v>
      </c>
      <c r="CQ25" s="274">
        <v>38</v>
      </c>
      <c r="CR25" s="275">
        <v>47</v>
      </c>
      <c r="CS25" s="273">
        <v>2334</v>
      </c>
      <c r="CT25" s="274">
        <v>2274</v>
      </c>
      <c r="CU25" s="275">
        <v>4608</v>
      </c>
      <c r="CV25" s="273">
        <v>57</v>
      </c>
      <c r="CW25" s="274">
        <v>44</v>
      </c>
      <c r="CX25" s="275">
        <v>51</v>
      </c>
      <c r="CY25" s="273">
        <v>2334</v>
      </c>
      <c r="CZ25" s="274">
        <v>2274</v>
      </c>
      <c r="DA25" s="275">
        <v>4608</v>
      </c>
      <c r="DB25" s="273">
        <v>32.1</v>
      </c>
      <c r="DC25" s="274">
        <v>29.6</v>
      </c>
      <c r="DD25" s="275">
        <v>30.9</v>
      </c>
      <c r="DE25" s="273">
        <v>2334</v>
      </c>
      <c r="DF25" s="274">
        <v>2274</v>
      </c>
      <c r="DG25" s="275">
        <v>4608</v>
      </c>
    </row>
    <row r="26" spans="1:111" x14ac:dyDescent="0.35">
      <c r="A26" t="s">
        <v>63</v>
      </c>
      <c r="B26" t="s">
        <v>308</v>
      </c>
      <c r="C26" t="s">
        <v>299</v>
      </c>
      <c r="D26" s="273">
        <v>81</v>
      </c>
      <c r="E26" s="274">
        <v>67</v>
      </c>
      <c r="F26" s="275">
        <v>75</v>
      </c>
      <c r="G26" s="273">
        <v>187</v>
      </c>
      <c r="H26" s="274">
        <v>156</v>
      </c>
      <c r="I26" s="275">
        <v>343</v>
      </c>
      <c r="J26" s="273">
        <v>82</v>
      </c>
      <c r="K26" s="274">
        <v>67</v>
      </c>
      <c r="L26" s="275">
        <v>75</v>
      </c>
      <c r="M26" s="273">
        <v>187</v>
      </c>
      <c r="N26" s="274">
        <v>156</v>
      </c>
      <c r="O26" s="275">
        <v>343</v>
      </c>
      <c r="P26" s="273">
        <v>38.1</v>
      </c>
      <c r="Q26" s="274">
        <v>35</v>
      </c>
      <c r="R26" s="275">
        <v>36.6</v>
      </c>
      <c r="S26" s="273">
        <v>187</v>
      </c>
      <c r="T26" s="274">
        <v>156</v>
      </c>
      <c r="U26" s="275">
        <v>343</v>
      </c>
      <c r="V26" s="273" t="s">
        <v>197</v>
      </c>
      <c r="W26" s="274">
        <v>100</v>
      </c>
      <c r="X26" s="275" t="s">
        <v>197</v>
      </c>
      <c r="Y26" s="273">
        <v>6</v>
      </c>
      <c r="Z26" s="274">
        <v>4</v>
      </c>
      <c r="AA26" s="275">
        <v>10</v>
      </c>
      <c r="AB26" s="273" t="s">
        <v>197</v>
      </c>
      <c r="AC26" s="274">
        <v>100</v>
      </c>
      <c r="AD26" s="275" t="s">
        <v>197</v>
      </c>
      <c r="AE26" s="273">
        <v>6</v>
      </c>
      <c r="AF26" s="274">
        <v>4</v>
      </c>
      <c r="AG26" s="275">
        <v>10</v>
      </c>
      <c r="AH26" s="273">
        <v>43.2</v>
      </c>
      <c r="AI26" s="274">
        <v>40.5</v>
      </c>
      <c r="AJ26" s="275">
        <v>42.1</v>
      </c>
      <c r="AK26" s="273">
        <v>6</v>
      </c>
      <c r="AL26" s="274">
        <v>4</v>
      </c>
      <c r="AM26" s="275">
        <v>10</v>
      </c>
      <c r="AN26" s="273" t="s">
        <v>191</v>
      </c>
      <c r="AO26" s="274" t="s">
        <v>191</v>
      </c>
      <c r="AP26" s="275" t="s">
        <v>191</v>
      </c>
      <c r="AQ26" s="273">
        <v>0</v>
      </c>
      <c r="AR26" s="274">
        <v>0</v>
      </c>
      <c r="AS26" s="275">
        <v>0</v>
      </c>
      <c r="AT26" s="273" t="s">
        <v>191</v>
      </c>
      <c r="AU26" s="274" t="s">
        <v>191</v>
      </c>
      <c r="AV26" s="275" t="s">
        <v>191</v>
      </c>
      <c r="AW26" s="273">
        <v>0</v>
      </c>
      <c r="AX26" s="274">
        <v>0</v>
      </c>
      <c r="AY26" s="275">
        <v>0</v>
      </c>
      <c r="AZ26" s="273">
        <v>0</v>
      </c>
      <c r="BA26" s="274">
        <v>0</v>
      </c>
      <c r="BB26" s="275">
        <v>0</v>
      </c>
      <c r="BC26" s="273">
        <v>0</v>
      </c>
      <c r="BD26" s="274">
        <v>0</v>
      </c>
      <c r="BE26" s="275">
        <v>0</v>
      </c>
      <c r="BF26" s="273" t="s">
        <v>197</v>
      </c>
      <c r="BG26" s="274" t="s">
        <v>197</v>
      </c>
      <c r="BH26" s="275">
        <v>50</v>
      </c>
      <c r="BI26" s="273" t="s">
        <v>197</v>
      </c>
      <c r="BJ26" s="274" t="s">
        <v>197</v>
      </c>
      <c r="BK26" s="275">
        <v>8</v>
      </c>
      <c r="BL26" s="273" t="s">
        <v>197</v>
      </c>
      <c r="BM26" s="274" t="s">
        <v>197</v>
      </c>
      <c r="BN26" s="275">
        <v>50</v>
      </c>
      <c r="BO26" s="273" t="s">
        <v>197</v>
      </c>
      <c r="BP26" s="274" t="s">
        <v>197</v>
      </c>
      <c r="BQ26" s="275">
        <v>8</v>
      </c>
      <c r="BR26" s="273">
        <v>32</v>
      </c>
      <c r="BS26" s="274">
        <v>36.5</v>
      </c>
      <c r="BT26" s="275">
        <v>33.1</v>
      </c>
      <c r="BU26" s="273" t="s">
        <v>197</v>
      </c>
      <c r="BV26" s="274" t="s">
        <v>197</v>
      </c>
      <c r="BW26" s="275">
        <v>8</v>
      </c>
      <c r="BX26" s="273" t="s">
        <v>191</v>
      </c>
      <c r="BY26" s="274" t="s">
        <v>191</v>
      </c>
      <c r="BZ26" s="275" t="s">
        <v>191</v>
      </c>
      <c r="CA26" s="273">
        <v>0</v>
      </c>
      <c r="CB26" s="274">
        <v>0</v>
      </c>
      <c r="CC26" s="275">
        <v>0</v>
      </c>
      <c r="CD26" s="273" t="s">
        <v>191</v>
      </c>
      <c r="CE26" s="274" t="s">
        <v>191</v>
      </c>
      <c r="CF26" s="275" t="s">
        <v>191</v>
      </c>
      <c r="CG26" s="273">
        <v>0</v>
      </c>
      <c r="CH26" s="274">
        <v>0</v>
      </c>
      <c r="CI26" s="275">
        <v>0</v>
      </c>
      <c r="CJ26" s="273">
        <v>0</v>
      </c>
      <c r="CK26" s="274">
        <v>0</v>
      </c>
      <c r="CL26" s="275">
        <v>0</v>
      </c>
      <c r="CM26" s="273">
        <v>0</v>
      </c>
      <c r="CN26" s="274">
        <v>0</v>
      </c>
      <c r="CO26" s="275">
        <v>0</v>
      </c>
      <c r="CP26" s="273">
        <v>80</v>
      </c>
      <c r="CQ26" s="274">
        <v>67</v>
      </c>
      <c r="CR26" s="275">
        <v>74</v>
      </c>
      <c r="CS26" s="273">
        <v>213</v>
      </c>
      <c r="CT26" s="274">
        <v>184</v>
      </c>
      <c r="CU26" s="275">
        <v>397</v>
      </c>
      <c r="CV26" s="273">
        <v>81</v>
      </c>
      <c r="CW26" s="274">
        <v>67</v>
      </c>
      <c r="CX26" s="275">
        <v>75</v>
      </c>
      <c r="CY26" s="273">
        <v>213</v>
      </c>
      <c r="CZ26" s="274">
        <v>184</v>
      </c>
      <c r="DA26" s="275">
        <v>397</v>
      </c>
      <c r="DB26" s="273">
        <v>38.200000000000003</v>
      </c>
      <c r="DC26" s="274">
        <v>35.1</v>
      </c>
      <c r="DD26" s="275">
        <v>36.799999999999997</v>
      </c>
      <c r="DE26" s="273">
        <v>213</v>
      </c>
      <c r="DF26" s="274">
        <v>184</v>
      </c>
      <c r="DG26" s="275">
        <v>397</v>
      </c>
    </row>
    <row r="27" spans="1:111" x14ac:dyDescent="0.35">
      <c r="A27" t="s">
        <v>61</v>
      </c>
      <c r="B27" t="s">
        <v>306</v>
      </c>
      <c r="C27" t="s">
        <v>299</v>
      </c>
      <c r="D27" s="273">
        <v>65</v>
      </c>
      <c r="E27" s="274">
        <v>46</v>
      </c>
      <c r="F27" s="275">
        <v>55</v>
      </c>
      <c r="G27" s="273">
        <v>964</v>
      </c>
      <c r="H27" s="274">
        <v>1029</v>
      </c>
      <c r="I27" s="275">
        <v>1993</v>
      </c>
      <c r="J27" s="273">
        <v>67</v>
      </c>
      <c r="K27" s="274">
        <v>49</v>
      </c>
      <c r="L27" s="275">
        <v>58</v>
      </c>
      <c r="M27" s="273">
        <v>964</v>
      </c>
      <c r="N27" s="274">
        <v>1029</v>
      </c>
      <c r="O27" s="275">
        <v>1993</v>
      </c>
      <c r="P27" s="273">
        <v>34.200000000000003</v>
      </c>
      <c r="Q27" s="274">
        <v>31.4</v>
      </c>
      <c r="R27" s="275">
        <v>32.700000000000003</v>
      </c>
      <c r="S27" s="273">
        <v>964</v>
      </c>
      <c r="T27" s="274">
        <v>1029</v>
      </c>
      <c r="U27" s="275">
        <v>1993</v>
      </c>
      <c r="V27" s="273">
        <v>70</v>
      </c>
      <c r="W27" s="274">
        <v>47</v>
      </c>
      <c r="X27" s="275">
        <v>58</v>
      </c>
      <c r="Y27" s="273">
        <v>238</v>
      </c>
      <c r="Z27" s="274">
        <v>268</v>
      </c>
      <c r="AA27" s="275">
        <v>506</v>
      </c>
      <c r="AB27" s="273">
        <v>72</v>
      </c>
      <c r="AC27" s="274">
        <v>49</v>
      </c>
      <c r="AD27" s="275">
        <v>60</v>
      </c>
      <c r="AE27" s="273">
        <v>238</v>
      </c>
      <c r="AF27" s="274">
        <v>268</v>
      </c>
      <c r="AG27" s="275">
        <v>506</v>
      </c>
      <c r="AH27" s="273">
        <v>35</v>
      </c>
      <c r="AI27" s="274">
        <v>31.4</v>
      </c>
      <c r="AJ27" s="275">
        <v>33.1</v>
      </c>
      <c r="AK27" s="273">
        <v>238</v>
      </c>
      <c r="AL27" s="274">
        <v>268</v>
      </c>
      <c r="AM27" s="275">
        <v>506</v>
      </c>
      <c r="AN27" s="273">
        <v>65</v>
      </c>
      <c r="AO27" s="274">
        <v>53</v>
      </c>
      <c r="AP27" s="275">
        <v>59</v>
      </c>
      <c r="AQ27" s="273">
        <v>257</v>
      </c>
      <c r="AR27" s="274">
        <v>256</v>
      </c>
      <c r="AS27" s="275">
        <v>513</v>
      </c>
      <c r="AT27" s="273">
        <v>67</v>
      </c>
      <c r="AU27" s="274">
        <v>56</v>
      </c>
      <c r="AV27" s="275">
        <v>62</v>
      </c>
      <c r="AW27" s="273">
        <v>257</v>
      </c>
      <c r="AX27" s="274">
        <v>256</v>
      </c>
      <c r="AY27" s="275">
        <v>513</v>
      </c>
      <c r="AZ27" s="273">
        <v>33.5</v>
      </c>
      <c r="BA27" s="274">
        <v>31.8</v>
      </c>
      <c r="BB27" s="275">
        <v>32.700000000000003</v>
      </c>
      <c r="BC27" s="273">
        <v>257</v>
      </c>
      <c r="BD27" s="274">
        <v>256</v>
      </c>
      <c r="BE27" s="275">
        <v>513</v>
      </c>
      <c r="BF27" s="273">
        <v>64</v>
      </c>
      <c r="BG27" s="274">
        <v>55</v>
      </c>
      <c r="BH27" s="275">
        <v>59</v>
      </c>
      <c r="BI27" s="273">
        <v>173</v>
      </c>
      <c r="BJ27" s="274">
        <v>175</v>
      </c>
      <c r="BK27" s="275">
        <v>348</v>
      </c>
      <c r="BL27" s="273">
        <v>64</v>
      </c>
      <c r="BM27" s="274">
        <v>62</v>
      </c>
      <c r="BN27" s="275">
        <v>63</v>
      </c>
      <c r="BO27" s="273">
        <v>173</v>
      </c>
      <c r="BP27" s="274">
        <v>175</v>
      </c>
      <c r="BQ27" s="275">
        <v>348</v>
      </c>
      <c r="BR27" s="273">
        <v>34.299999999999997</v>
      </c>
      <c r="BS27" s="274">
        <v>33</v>
      </c>
      <c r="BT27" s="275">
        <v>33.700000000000003</v>
      </c>
      <c r="BU27" s="273">
        <v>173</v>
      </c>
      <c r="BV27" s="274">
        <v>175</v>
      </c>
      <c r="BW27" s="275">
        <v>348</v>
      </c>
      <c r="BX27" s="273">
        <v>58</v>
      </c>
      <c r="BY27" s="274">
        <v>38</v>
      </c>
      <c r="BZ27" s="275">
        <v>50</v>
      </c>
      <c r="CA27" s="273">
        <v>12</v>
      </c>
      <c r="CB27" s="274">
        <v>8</v>
      </c>
      <c r="CC27" s="275">
        <v>20</v>
      </c>
      <c r="CD27" s="273">
        <v>67</v>
      </c>
      <c r="CE27" s="274">
        <v>38</v>
      </c>
      <c r="CF27" s="275">
        <v>55</v>
      </c>
      <c r="CG27" s="273">
        <v>12</v>
      </c>
      <c r="CH27" s="274">
        <v>8</v>
      </c>
      <c r="CI27" s="275">
        <v>20</v>
      </c>
      <c r="CJ27" s="273">
        <v>32.1</v>
      </c>
      <c r="CK27" s="274">
        <v>31.4</v>
      </c>
      <c r="CL27" s="275">
        <v>31.8</v>
      </c>
      <c r="CM27" s="273">
        <v>12</v>
      </c>
      <c r="CN27" s="274">
        <v>8</v>
      </c>
      <c r="CO27" s="275">
        <v>20</v>
      </c>
      <c r="CP27" s="273">
        <v>64</v>
      </c>
      <c r="CQ27" s="274">
        <v>47</v>
      </c>
      <c r="CR27" s="275">
        <v>55</v>
      </c>
      <c r="CS27" s="273">
        <v>1843</v>
      </c>
      <c r="CT27" s="274">
        <v>1928</v>
      </c>
      <c r="CU27" s="275">
        <v>3771</v>
      </c>
      <c r="CV27" s="273">
        <v>66</v>
      </c>
      <c r="CW27" s="274">
        <v>50</v>
      </c>
      <c r="CX27" s="275">
        <v>58</v>
      </c>
      <c r="CY27" s="273">
        <v>1843</v>
      </c>
      <c r="CZ27" s="274">
        <v>1928</v>
      </c>
      <c r="DA27" s="275">
        <v>3771</v>
      </c>
      <c r="DB27" s="273">
        <v>33.9</v>
      </c>
      <c r="DC27" s="274">
        <v>31.5</v>
      </c>
      <c r="DD27" s="275">
        <v>32.700000000000003</v>
      </c>
      <c r="DE27" s="273">
        <v>1843</v>
      </c>
      <c r="DF27" s="274">
        <v>1928</v>
      </c>
      <c r="DG27" s="275">
        <v>3771</v>
      </c>
    </row>
    <row r="28" spans="1:111" x14ac:dyDescent="0.35">
      <c r="A28" t="s">
        <v>68</v>
      </c>
      <c r="B28" t="s">
        <v>313</v>
      </c>
      <c r="C28" t="s">
        <v>309</v>
      </c>
      <c r="D28" s="273">
        <v>73</v>
      </c>
      <c r="E28" s="274">
        <v>56</v>
      </c>
      <c r="F28" s="275">
        <v>64</v>
      </c>
      <c r="G28" s="273">
        <v>859</v>
      </c>
      <c r="H28" s="274">
        <v>910</v>
      </c>
      <c r="I28" s="275">
        <v>1769</v>
      </c>
      <c r="J28" s="273">
        <v>73</v>
      </c>
      <c r="K28" s="274">
        <v>58</v>
      </c>
      <c r="L28" s="275">
        <v>66</v>
      </c>
      <c r="M28" s="273">
        <v>859</v>
      </c>
      <c r="N28" s="274">
        <v>910</v>
      </c>
      <c r="O28" s="275">
        <v>1769</v>
      </c>
      <c r="P28" s="273">
        <v>35.5</v>
      </c>
      <c r="Q28" s="274">
        <v>33.200000000000003</v>
      </c>
      <c r="R28" s="275">
        <v>34.299999999999997</v>
      </c>
      <c r="S28" s="273">
        <v>859</v>
      </c>
      <c r="T28" s="274">
        <v>910</v>
      </c>
      <c r="U28" s="275">
        <v>1769</v>
      </c>
      <c r="V28" s="273">
        <v>79</v>
      </c>
      <c r="W28" s="274">
        <v>41</v>
      </c>
      <c r="X28" s="275">
        <v>61</v>
      </c>
      <c r="Y28" s="273">
        <v>33</v>
      </c>
      <c r="Z28" s="274">
        <v>29</v>
      </c>
      <c r="AA28" s="275">
        <v>62</v>
      </c>
      <c r="AB28" s="273">
        <v>82</v>
      </c>
      <c r="AC28" s="274">
        <v>52</v>
      </c>
      <c r="AD28" s="275">
        <v>68</v>
      </c>
      <c r="AE28" s="273">
        <v>33</v>
      </c>
      <c r="AF28" s="274">
        <v>29</v>
      </c>
      <c r="AG28" s="275">
        <v>62</v>
      </c>
      <c r="AH28" s="273">
        <v>37.5</v>
      </c>
      <c r="AI28" s="274">
        <v>31</v>
      </c>
      <c r="AJ28" s="275">
        <v>34.5</v>
      </c>
      <c r="AK28" s="273">
        <v>33</v>
      </c>
      <c r="AL28" s="274">
        <v>29</v>
      </c>
      <c r="AM28" s="275">
        <v>62</v>
      </c>
      <c r="AN28" s="273" t="s">
        <v>197</v>
      </c>
      <c r="AO28" s="274" t="s">
        <v>197</v>
      </c>
      <c r="AP28" s="275">
        <v>55</v>
      </c>
      <c r="AQ28" s="273">
        <v>7</v>
      </c>
      <c r="AR28" s="274">
        <v>4</v>
      </c>
      <c r="AS28" s="275">
        <v>11</v>
      </c>
      <c r="AT28" s="273" t="s">
        <v>197</v>
      </c>
      <c r="AU28" s="274" t="s">
        <v>197</v>
      </c>
      <c r="AV28" s="275">
        <v>55</v>
      </c>
      <c r="AW28" s="273">
        <v>7</v>
      </c>
      <c r="AX28" s="274">
        <v>4</v>
      </c>
      <c r="AY28" s="275">
        <v>11</v>
      </c>
      <c r="AZ28" s="273">
        <v>33.6</v>
      </c>
      <c r="BA28" s="274">
        <v>27.5</v>
      </c>
      <c r="BB28" s="275">
        <v>31.4</v>
      </c>
      <c r="BC28" s="273">
        <v>7</v>
      </c>
      <c r="BD28" s="274">
        <v>4</v>
      </c>
      <c r="BE28" s="275">
        <v>11</v>
      </c>
      <c r="BF28" s="273" t="s">
        <v>197</v>
      </c>
      <c r="BG28" s="274" t="s">
        <v>197</v>
      </c>
      <c r="BH28" s="275" t="s">
        <v>197</v>
      </c>
      <c r="BI28" s="273" t="s">
        <v>197</v>
      </c>
      <c r="BJ28" s="274" t="s">
        <v>197</v>
      </c>
      <c r="BK28" s="275">
        <v>3</v>
      </c>
      <c r="BL28" s="273" t="s">
        <v>197</v>
      </c>
      <c r="BM28" s="274" t="s">
        <v>197</v>
      </c>
      <c r="BN28" s="275" t="s">
        <v>197</v>
      </c>
      <c r="BO28" s="273" t="s">
        <v>197</v>
      </c>
      <c r="BP28" s="274" t="s">
        <v>197</v>
      </c>
      <c r="BQ28" s="275">
        <v>3</v>
      </c>
      <c r="BR28" s="273">
        <v>32</v>
      </c>
      <c r="BS28" s="274">
        <v>28.5</v>
      </c>
      <c r="BT28" s="275">
        <v>29.7</v>
      </c>
      <c r="BU28" s="273" t="s">
        <v>197</v>
      </c>
      <c r="BV28" s="274" t="s">
        <v>197</v>
      </c>
      <c r="BW28" s="275">
        <v>3</v>
      </c>
      <c r="BX28" s="273" t="s">
        <v>191</v>
      </c>
      <c r="BY28" s="274" t="s">
        <v>197</v>
      </c>
      <c r="BZ28" s="275" t="s">
        <v>197</v>
      </c>
      <c r="CA28" s="273">
        <v>0</v>
      </c>
      <c r="CB28" s="274" t="s">
        <v>197</v>
      </c>
      <c r="CC28" s="275" t="s">
        <v>197</v>
      </c>
      <c r="CD28" s="273" t="s">
        <v>191</v>
      </c>
      <c r="CE28" s="274" t="s">
        <v>197</v>
      </c>
      <c r="CF28" s="275" t="s">
        <v>197</v>
      </c>
      <c r="CG28" s="273">
        <v>0</v>
      </c>
      <c r="CH28" s="274" t="s">
        <v>197</v>
      </c>
      <c r="CI28" s="275" t="s">
        <v>197</v>
      </c>
      <c r="CJ28" s="273">
        <v>0</v>
      </c>
      <c r="CK28" s="274">
        <v>36</v>
      </c>
      <c r="CL28" s="275">
        <v>36</v>
      </c>
      <c r="CM28" s="273">
        <v>0</v>
      </c>
      <c r="CN28" s="274" t="s">
        <v>197</v>
      </c>
      <c r="CO28" s="275" t="s">
        <v>197</v>
      </c>
      <c r="CP28" s="273">
        <v>73</v>
      </c>
      <c r="CQ28" s="274">
        <v>55</v>
      </c>
      <c r="CR28" s="275">
        <v>64</v>
      </c>
      <c r="CS28" s="273">
        <v>924</v>
      </c>
      <c r="CT28" s="274">
        <v>973</v>
      </c>
      <c r="CU28" s="275">
        <v>1897</v>
      </c>
      <c r="CV28" s="273">
        <v>73</v>
      </c>
      <c r="CW28" s="274">
        <v>57</v>
      </c>
      <c r="CX28" s="275">
        <v>65</v>
      </c>
      <c r="CY28" s="273">
        <v>924</v>
      </c>
      <c r="CZ28" s="274">
        <v>973</v>
      </c>
      <c r="DA28" s="275">
        <v>1897</v>
      </c>
      <c r="DB28" s="273">
        <v>35.5</v>
      </c>
      <c r="DC28" s="274">
        <v>33</v>
      </c>
      <c r="DD28" s="275">
        <v>34.200000000000003</v>
      </c>
      <c r="DE28" s="273">
        <v>924</v>
      </c>
      <c r="DF28" s="274">
        <v>973</v>
      </c>
      <c r="DG28" s="275">
        <v>1897</v>
      </c>
    </row>
    <row r="29" spans="1:111" x14ac:dyDescent="0.35">
      <c r="A29" t="s">
        <v>74</v>
      </c>
      <c r="B29" t="s">
        <v>319</v>
      </c>
      <c r="C29" t="s">
        <v>309</v>
      </c>
      <c r="D29" s="273" t="s">
        <v>416</v>
      </c>
      <c r="E29" s="273" t="s">
        <v>416</v>
      </c>
      <c r="F29" s="273" t="s">
        <v>416</v>
      </c>
      <c r="G29" s="273" t="s">
        <v>416</v>
      </c>
      <c r="H29" s="273" t="s">
        <v>416</v>
      </c>
      <c r="I29" s="273" t="s">
        <v>416</v>
      </c>
      <c r="J29" s="273" t="s">
        <v>416</v>
      </c>
      <c r="K29" s="273" t="s">
        <v>416</v>
      </c>
      <c r="L29" s="273" t="s">
        <v>416</v>
      </c>
      <c r="M29" s="273" t="s">
        <v>416</v>
      </c>
      <c r="N29" s="273" t="s">
        <v>416</v>
      </c>
      <c r="O29" s="273" t="s">
        <v>416</v>
      </c>
      <c r="P29" s="273" t="s">
        <v>416</v>
      </c>
      <c r="Q29" s="273" t="s">
        <v>416</v>
      </c>
      <c r="R29" s="273" t="s">
        <v>416</v>
      </c>
      <c r="S29" s="273" t="s">
        <v>416</v>
      </c>
      <c r="T29" s="273" t="s">
        <v>416</v>
      </c>
      <c r="U29" s="273" t="s">
        <v>416</v>
      </c>
      <c r="V29" s="273" t="s">
        <v>416</v>
      </c>
      <c r="W29" s="273" t="s">
        <v>416</v>
      </c>
      <c r="X29" s="273" t="s">
        <v>416</v>
      </c>
      <c r="Y29" s="273" t="s">
        <v>416</v>
      </c>
      <c r="Z29" s="273" t="s">
        <v>416</v>
      </c>
      <c r="AA29" s="273" t="s">
        <v>416</v>
      </c>
      <c r="AB29" s="273" t="s">
        <v>416</v>
      </c>
      <c r="AC29" s="273" t="s">
        <v>416</v>
      </c>
      <c r="AD29" s="273" t="s">
        <v>416</v>
      </c>
      <c r="AE29" s="273" t="s">
        <v>416</v>
      </c>
      <c r="AF29" s="273" t="s">
        <v>416</v>
      </c>
      <c r="AG29" s="273" t="s">
        <v>416</v>
      </c>
      <c r="AH29" s="273" t="s">
        <v>416</v>
      </c>
      <c r="AI29" s="273" t="s">
        <v>416</v>
      </c>
      <c r="AJ29" s="273" t="s">
        <v>416</v>
      </c>
      <c r="AK29" s="273" t="s">
        <v>416</v>
      </c>
      <c r="AL29" s="273" t="s">
        <v>416</v>
      </c>
      <c r="AM29" s="273" t="s">
        <v>416</v>
      </c>
      <c r="AN29" s="273" t="s">
        <v>416</v>
      </c>
      <c r="AO29" s="273" t="s">
        <v>416</v>
      </c>
      <c r="AP29" s="273" t="s">
        <v>416</v>
      </c>
      <c r="AQ29" s="273" t="s">
        <v>416</v>
      </c>
      <c r="AR29" s="273" t="s">
        <v>416</v>
      </c>
      <c r="AS29" s="273" t="s">
        <v>416</v>
      </c>
      <c r="AT29" s="273" t="s">
        <v>416</v>
      </c>
      <c r="AU29" s="273" t="s">
        <v>416</v>
      </c>
      <c r="AV29" s="273" t="s">
        <v>416</v>
      </c>
      <c r="AW29" s="273" t="s">
        <v>416</v>
      </c>
      <c r="AX29" s="273" t="s">
        <v>416</v>
      </c>
      <c r="AY29" s="273" t="s">
        <v>416</v>
      </c>
      <c r="AZ29" s="273" t="s">
        <v>416</v>
      </c>
      <c r="BA29" s="273" t="s">
        <v>416</v>
      </c>
      <c r="BB29" s="273" t="s">
        <v>416</v>
      </c>
      <c r="BC29" s="273" t="s">
        <v>416</v>
      </c>
      <c r="BD29" s="273" t="s">
        <v>416</v>
      </c>
      <c r="BE29" s="273" t="s">
        <v>416</v>
      </c>
      <c r="BF29" s="273" t="s">
        <v>416</v>
      </c>
      <c r="BG29" s="273" t="s">
        <v>416</v>
      </c>
      <c r="BH29" s="273" t="s">
        <v>416</v>
      </c>
      <c r="BI29" s="273" t="s">
        <v>416</v>
      </c>
      <c r="BJ29" s="273" t="s">
        <v>416</v>
      </c>
      <c r="BK29" s="273" t="s">
        <v>416</v>
      </c>
      <c r="BL29" s="273" t="s">
        <v>416</v>
      </c>
      <c r="BM29" s="273" t="s">
        <v>416</v>
      </c>
      <c r="BN29" s="273" t="s">
        <v>416</v>
      </c>
      <c r="BO29" s="273" t="s">
        <v>416</v>
      </c>
      <c r="BP29" s="273" t="s">
        <v>416</v>
      </c>
      <c r="BQ29" s="273" t="s">
        <v>416</v>
      </c>
      <c r="BR29" s="273" t="s">
        <v>416</v>
      </c>
      <c r="BS29" s="273" t="s">
        <v>416</v>
      </c>
      <c r="BT29" s="273" t="s">
        <v>416</v>
      </c>
      <c r="BU29" s="273" t="s">
        <v>416</v>
      </c>
      <c r="BV29" s="273" t="s">
        <v>416</v>
      </c>
      <c r="BW29" s="273" t="s">
        <v>416</v>
      </c>
      <c r="BX29" s="273" t="s">
        <v>416</v>
      </c>
      <c r="BY29" s="273" t="s">
        <v>416</v>
      </c>
      <c r="BZ29" s="273" t="s">
        <v>416</v>
      </c>
      <c r="CA29" s="273" t="s">
        <v>416</v>
      </c>
      <c r="CB29" s="273" t="s">
        <v>416</v>
      </c>
      <c r="CC29" s="273" t="s">
        <v>416</v>
      </c>
      <c r="CD29" s="273" t="s">
        <v>416</v>
      </c>
      <c r="CE29" s="273" t="s">
        <v>416</v>
      </c>
      <c r="CF29" s="273" t="s">
        <v>416</v>
      </c>
      <c r="CG29" s="273" t="s">
        <v>416</v>
      </c>
      <c r="CH29" s="273" t="s">
        <v>416</v>
      </c>
      <c r="CI29" s="273" t="s">
        <v>416</v>
      </c>
      <c r="CJ29" s="273" t="s">
        <v>416</v>
      </c>
      <c r="CK29" s="273" t="s">
        <v>416</v>
      </c>
      <c r="CL29" s="273" t="s">
        <v>416</v>
      </c>
      <c r="CM29" s="273" t="s">
        <v>416</v>
      </c>
      <c r="CN29" s="273" t="s">
        <v>416</v>
      </c>
      <c r="CO29" s="273" t="s">
        <v>416</v>
      </c>
      <c r="CP29" s="273">
        <v>72</v>
      </c>
      <c r="CQ29" s="274">
        <v>54</v>
      </c>
      <c r="CR29" s="275">
        <v>63</v>
      </c>
      <c r="CS29" s="273">
        <v>1108</v>
      </c>
      <c r="CT29" s="274">
        <v>1105</v>
      </c>
      <c r="CU29" s="275">
        <v>2213</v>
      </c>
      <c r="CV29" s="273">
        <v>75</v>
      </c>
      <c r="CW29" s="274">
        <v>58</v>
      </c>
      <c r="CX29" s="275">
        <v>67</v>
      </c>
      <c r="CY29" s="273">
        <v>1108</v>
      </c>
      <c r="CZ29" s="274">
        <v>1105</v>
      </c>
      <c r="DA29" s="275">
        <v>2213</v>
      </c>
      <c r="DB29" s="273">
        <v>34.9</v>
      </c>
      <c r="DC29" s="274">
        <v>32</v>
      </c>
      <c r="DD29" s="275">
        <v>33.5</v>
      </c>
      <c r="DE29" s="273">
        <v>1108</v>
      </c>
      <c r="DF29" s="274">
        <v>1105</v>
      </c>
      <c r="DG29" s="275">
        <v>2213</v>
      </c>
    </row>
    <row r="30" spans="1:111" x14ac:dyDescent="0.35">
      <c r="A30" t="s">
        <v>73</v>
      </c>
      <c r="B30" t="s">
        <v>318</v>
      </c>
      <c r="C30" t="s">
        <v>309</v>
      </c>
      <c r="D30" s="273">
        <v>70</v>
      </c>
      <c r="E30" s="274">
        <v>53</v>
      </c>
      <c r="F30" s="275">
        <v>61</v>
      </c>
      <c r="G30" s="273">
        <v>1135</v>
      </c>
      <c r="H30" s="274">
        <v>1257</v>
      </c>
      <c r="I30" s="275">
        <v>2392</v>
      </c>
      <c r="J30" s="273">
        <v>74</v>
      </c>
      <c r="K30" s="274">
        <v>57</v>
      </c>
      <c r="L30" s="275">
        <v>65</v>
      </c>
      <c r="M30" s="273">
        <v>1135</v>
      </c>
      <c r="N30" s="274">
        <v>1257</v>
      </c>
      <c r="O30" s="275">
        <v>2392</v>
      </c>
      <c r="P30" s="273">
        <v>35.700000000000003</v>
      </c>
      <c r="Q30" s="274">
        <v>32.299999999999997</v>
      </c>
      <c r="R30" s="275">
        <v>33.9</v>
      </c>
      <c r="S30" s="273">
        <v>1135</v>
      </c>
      <c r="T30" s="274">
        <v>1257</v>
      </c>
      <c r="U30" s="275">
        <v>2392</v>
      </c>
      <c r="V30" s="273">
        <v>65</v>
      </c>
      <c r="W30" s="274">
        <v>51</v>
      </c>
      <c r="X30" s="275">
        <v>59</v>
      </c>
      <c r="Y30" s="273">
        <v>86</v>
      </c>
      <c r="Z30" s="274">
        <v>71</v>
      </c>
      <c r="AA30" s="275">
        <v>157</v>
      </c>
      <c r="AB30" s="273">
        <v>73</v>
      </c>
      <c r="AC30" s="274">
        <v>54</v>
      </c>
      <c r="AD30" s="275">
        <v>64</v>
      </c>
      <c r="AE30" s="273">
        <v>86</v>
      </c>
      <c r="AF30" s="274">
        <v>71</v>
      </c>
      <c r="AG30" s="275">
        <v>157</v>
      </c>
      <c r="AH30" s="273">
        <v>35</v>
      </c>
      <c r="AI30" s="274">
        <v>30.9</v>
      </c>
      <c r="AJ30" s="275">
        <v>33.1</v>
      </c>
      <c r="AK30" s="273">
        <v>86</v>
      </c>
      <c r="AL30" s="274">
        <v>71</v>
      </c>
      <c r="AM30" s="275">
        <v>157</v>
      </c>
      <c r="AN30" s="273">
        <v>59</v>
      </c>
      <c r="AO30" s="274">
        <v>42</v>
      </c>
      <c r="AP30" s="275">
        <v>51</v>
      </c>
      <c r="AQ30" s="273">
        <v>235</v>
      </c>
      <c r="AR30" s="274">
        <v>212</v>
      </c>
      <c r="AS30" s="275">
        <v>447</v>
      </c>
      <c r="AT30" s="273">
        <v>69</v>
      </c>
      <c r="AU30" s="274">
        <v>54</v>
      </c>
      <c r="AV30" s="275">
        <v>62</v>
      </c>
      <c r="AW30" s="273">
        <v>235</v>
      </c>
      <c r="AX30" s="274">
        <v>212</v>
      </c>
      <c r="AY30" s="275">
        <v>447</v>
      </c>
      <c r="AZ30" s="273">
        <v>33.799999999999997</v>
      </c>
      <c r="BA30" s="274">
        <v>30.7</v>
      </c>
      <c r="BB30" s="275">
        <v>32.299999999999997</v>
      </c>
      <c r="BC30" s="273">
        <v>235</v>
      </c>
      <c r="BD30" s="274">
        <v>212</v>
      </c>
      <c r="BE30" s="275">
        <v>447</v>
      </c>
      <c r="BF30" s="273">
        <v>52</v>
      </c>
      <c r="BG30" s="274">
        <v>34</v>
      </c>
      <c r="BH30" s="275">
        <v>44</v>
      </c>
      <c r="BI30" s="273">
        <v>50</v>
      </c>
      <c r="BJ30" s="274">
        <v>38</v>
      </c>
      <c r="BK30" s="275">
        <v>88</v>
      </c>
      <c r="BL30" s="273">
        <v>62</v>
      </c>
      <c r="BM30" s="274">
        <v>45</v>
      </c>
      <c r="BN30" s="275">
        <v>55</v>
      </c>
      <c r="BO30" s="273">
        <v>50</v>
      </c>
      <c r="BP30" s="274">
        <v>38</v>
      </c>
      <c r="BQ30" s="275">
        <v>88</v>
      </c>
      <c r="BR30" s="273">
        <v>31.8</v>
      </c>
      <c r="BS30" s="274">
        <v>28.9</v>
      </c>
      <c r="BT30" s="275">
        <v>30.6</v>
      </c>
      <c r="BU30" s="273">
        <v>50</v>
      </c>
      <c r="BV30" s="274">
        <v>38</v>
      </c>
      <c r="BW30" s="275">
        <v>88</v>
      </c>
      <c r="BX30" s="273">
        <v>33</v>
      </c>
      <c r="BY30" s="274">
        <v>30</v>
      </c>
      <c r="BZ30" s="275">
        <v>32</v>
      </c>
      <c r="CA30" s="273">
        <v>12</v>
      </c>
      <c r="CB30" s="274">
        <v>10</v>
      </c>
      <c r="CC30" s="275">
        <v>22</v>
      </c>
      <c r="CD30" s="273">
        <v>58</v>
      </c>
      <c r="CE30" s="274">
        <v>40</v>
      </c>
      <c r="CF30" s="275">
        <v>50</v>
      </c>
      <c r="CG30" s="273">
        <v>12</v>
      </c>
      <c r="CH30" s="274">
        <v>10</v>
      </c>
      <c r="CI30" s="275">
        <v>22</v>
      </c>
      <c r="CJ30" s="273">
        <v>30.8</v>
      </c>
      <c r="CK30" s="274">
        <v>29.6</v>
      </c>
      <c r="CL30" s="275">
        <v>30.2</v>
      </c>
      <c r="CM30" s="273">
        <v>12</v>
      </c>
      <c r="CN30" s="274">
        <v>10</v>
      </c>
      <c r="CO30" s="275">
        <v>22</v>
      </c>
      <c r="CP30" s="273">
        <v>65</v>
      </c>
      <c r="CQ30" s="274">
        <v>49</v>
      </c>
      <c r="CR30" s="275">
        <v>57</v>
      </c>
      <c r="CS30" s="273">
        <v>1577</v>
      </c>
      <c r="CT30" s="274">
        <v>1663</v>
      </c>
      <c r="CU30" s="275">
        <v>3240</v>
      </c>
      <c r="CV30" s="273">
        <v>71</v>
      </c>
      <c r="CW30" s="274">
        <v>55</v>
      </c>
      <c r="CX30" s="275">
        <v>63</v>
      </c>
      <c r="CY30" s="273">
        <v>1577</v>
      </c>
      <c r="CZ30" s="274">
        <v>1663</v>
      </c>
      <c r="DA30" s="275">
        <v>3240</v>
      </c>
      <c r="DB30" s="273">
        <v>34.799999999999997</v>
      </c>
      <c r="DC30" s="274">
        <v>31.7</v>
      </c>
      <c r="DD30" s="275">
        <v>33.200000000000003</v>
      </c>
      <c r="DE30" s="273">
        <v>1577</v>
      </c>
      <c r="DF30" s="274">
        <v>1663</v>
      </c>
      <c r="DG30" s="275">
        <v>3240</v>
      </c>
    </row>
    <row r="31" spans="1:111" x14ac:dyDescent="0.35">
      <c r="A31" t="s">
        <v>148</v>
      </c>
      <c r="B31" t="s">
        <v>393</v>
      </c>
      <c r="C31" t="s">
        <v>392</v>
      </c>
      <c r="D31" s="273">
        <v>77</v>
      </c>
      <c r="E31" s="274">
        <v>62</v>
      </c>
      <c r="F31" s="275">
        <v>69</v>
      </c>
      <c r="G31" s="273">
        <v>807</v>
      </c>
      <c r="H31" s="274">
        <v>849</v>
      </c>
      <c r="I31" s="275">
        <v>1656</v>
      </c>
      <c r="J31" s="273">
        <v>78</v>
      </c>
      <c r="K31" s="274">
        <v>64</v>
      </c>
      <c r="L31" s="275">
        <v>71</v>
      </c>
      <c r="M31" s="273">
        <v>807</v>
      </c>
      <c r="N31" s="274">
        <v>849</v>
      </c>
      <c r="O31" s="275">
        <v>1656</v>
      </c>
      <c r="P31" s="273">
        <v>36.1</v>
      </c>
      <c r="Q31" s="274">
        <v>34.4</v>
      </c>
      <c r="R31" s="275">
        <v>35.200000000000003</v>
      </c>
      <c r="S31" s="273">
        <v>807</v>
      </c>
      <c r="T31" s="274">
        <v>849</v>
      </c>
      <c r="U31" s="275">
        <v>1656</v>
      </c>
      <c r="V31" s="273">
        <v>76</v>
      </c>
      <c r="W31" s="274">
        <v>52</v>
      </c>
      <c r="X31" s="275">
        <v>64</v>
      </c>
      <c r="Y31" s="273">
        <v>42</v>
      </c>
      <c r="Z31" s="274">
        <v>46</v>
      </c>
      <c r="AA31" s="275">
        <v>88</v>
      </c>
      <c r="AB31" s="273">
        <v>76</v>
      </c>
      <c r="AC31" s="274">
        <v>57</v>
      </c>
      <c r="AD31" s="275">
        <v>66</v>
      </c>
      <c r="AE31" s="273">
        <v>42</v>
      </c>
      <c r="AF31" s="274">
        <v>46</v>
      </c>
      <c r="AG31" s="275">
        <v>88</v>
      </c>
      <c r="AH31" s="273">
        <v>36.200000000000003</v>
      </c>
      <c r="AI31" s="274">
        <v>33.4</v>
      </c>
      <c r="AJ31" s="275">
        <v>34.799999999999997</v>
      </c>
      <c r="AK31" s="273">
        <v>42</v>
      </c>
      <c r="AL31" s="274">
        <v>46</v>
      </c>
      <c r="AM31" s="275">
        <v>88</v>
      </c>
      <c r="AN31" s="273">
        <v>36</v>
      </c>
      <c r="AO31" s="274">
        <v>44</v>
      </c>
      <c r="AP31" s="275">
        <v>40</v>
      </c>
      <c r="AQ31" s="273">
        <v>14</v>
      </c>
      <c r="AR31" s="274">
        <v>16</v>
      </c>
      <c r="AS31" s="275">
        <v>30</v>
      </c>
      <c r="AT31" s="273">
        <v>50</v>
      </c>
      <c r="AU31" s="274">
        <v>44</v>
      </c>
      <c r="AV31" s="275">
        <v>47</v>
      </c>
      <c r="AW31" s="273">
        <v>14</v>
      </c>
      <c r="AX31" s="274">
        <v>16</v>
      </c>
      <c r="AY31" s="275">
        <v>30</v>
      </c>
      <c r="AZ31" s="273">
        <v>33.1</v>
      </c>
      <c r="BA31" s="274">
        <v>30.9</v>
      </c>
      <c r="BB31" s="275">
        <v>32</v>
      </c>
      <c r="BC31" s="273">
        <v>14</v>
      </c>
      <c r="BD31" s="274">
        <v>16</v>
      </c>
      <c r="BE31" s="275">
        <v>30</v>
      </c>
      <c r="BF31" s="273" t="s">
        <v>197</v>
      </c>
      <c r="BG31" s="274" t="s">
        <v>197</v>
      </c>
      <c r="BH31" s="275">
        <v>67</v>
      </c>
      <c r="BI31" s="273">
        <v>10</v>
      </c>
      <c r="BJ31" s="274">
        <v>8</v>
      </c>
      <c r="BK31" s="275">
        <v>18</v>
      </c>
      <c r="BL31" s="273" t="s">
        <v>197</v>
      </c>
      <c r="BM31" s="274" t="s">
        <v>197</v>
      </c>
      <c r="BN31" s="275">
        <v>67</v>
      </c>
      <c r="BO31" s="273">
        <v>10</v>
      </c>
      <c r="BP31" s="274">
        <v>8</v>
      </c>
      <c r="BQ31" s="275">
        <v>18</v>
      </c>
      <c r="BR31" s="273">
        <v>34.799999999999997</v>
      </c>
      <c r="BS31" s="274">
        <v>29.6</v>
      </c>
      <c r="BT31" s="275">
        <v>32.5</v>
      </c>
      <c r="BU31" s="273">
        <v>10</v>
      </c>
      <c r="BV31" s="274">
        <v>8</v>
      </c>
      <c r="BW31" s="275">
        <v>18</v>
      </c>
      <c r="BX31" s="273" t="s">
        <v>197</v>
      </c>
      <c r="BY31" s="274" t="s">
        <v>197</v>
      </c>
      <c r="BZ31" s="275">
        <v>64</v>
      </c>
      <c r="CA31" s="273">
        <v>7</v>
      </c>
      <c r="CB31" s="274">
        <v>4</v>
      </c>
      <c r="CC31" s="275">
        <v>11</v>
      </c>
      <c r="CD31" s="273" t="s">
        <v>197</v>
      </c>
      <c r="CE31" s="274" t="s">
        <v>197</v>
      </c>
      <c r="CF31" s="275">
        <v>64</v>
      </c>
      <c r="CG31" s="273">
        <v>7</v>
      </c>
      <c r="CH31" s="274">
        <v>4</v>
      </c>
      <c r="CI31" s="275">
        <v>11</v>
      </c>
      <c r="CJ31" s="273">
        <v>32.700000000000003</v>
      </c>
      <c r="CK31" s="274">
        <v>33.5</v>
      </c>
      <c r="CL31" s="275">
        <v>33</v>
      </c>
      <c r="CM31" s="273">
        <v>7</v>
      </c>
      <c r="CN31" s="274">
        <v>4</v>
      </c>
      <c r="CO31" s="275">
        <v>11</v>
      </c>
      <c r="CP31" s="273">
        <v>76</v>
      </c>
      <c r="CQ31" s="274">
        <v>60</v>
      </c>
      <c r="CR31" s="275">
        <v>68</v>
      </c>
      <c r="CS31" s="273">
        <v>935</v>
      </c>
      <c r="CT31" s="274">
        <v>977</v>
      </c>
      <c r="CU31" s="275">
        <v>1912</v>
      </c>
      <c r="CV31" s="273">
        <v>77</v>
      </c>
      <c r="CW31" s="274">
        <v>62</v>
      </c>
      <c r="CX31" s="275">
        <v>70</v>
      </c>
      <c r="CY31" s="273">
        <v>935</v>
      </c>
      <c r="CZ31" s="274">
        <v>977</v>
      </c>
      <c r="DA31" s="275">
        <v>1912</v>
      </c>
      <c r="DB31" s="273">
        <v>36</v>
      </c>
      <c r="DC31" s="274">
        <v>34.1</v>
      </c>
      <c r="DD31" s="275">
        <v>35</v>
      </c>
      <c r="DE31" s="273">
        <v>935</v>
      </c>
      <c r="DF31" s="274">
        <v>977</v>
      </c>
      <c r="DG31" s="275">
        <v>1912</v>
      </c>
    </row>
    <row r="32" spans="1:111" x14ac:dyDescent="0.35">
      <c r="A32" t="s">
        <v>150</v>
      </c>
      <c r="B32" t="s">
        <v>182</v>
      </c>
      <c r="C32" t="s">
        <v>392</v>
      </c>
      <c r="D32" s="273">
        <v>71</v>
      </c>
      <c r="E32" s="274">
        <v>57</v>
      </c>
      <c r="F32" s="275">
        <v>64</v>
      </c>
      <c r="G32" s="273">
        <v>1733</v>
      </c>
      <c r="H32" s="274">
        <v>1897</v>
      </c>
      <c r="I32" s="275">
        <v>3630</v>
      </c>
      <c r="J32" s="273">
        <v>73</v>
      </c>
      <c r="K32" s="274">
        <v>61</v>
      </c>
      <c r="L32" s="275">
        <v>67</v>
      </c>
      <c r="M32" s="273">
        <v>1733</v>
      </c>
      <c r="N32" s="274">
        <v>1897</v>
      </c>
      <c r="O32" s="275">
        <v>3630</v>
      </c>
      <c r="P32" s="273">
        <v>35.799999999999997</v>
      </c>
      <c r="Q32" s="274">
        <v>33.6</v>
      </c>
      <c r="R32" s="275">
        <v>34.700000000000003</v>
      </c>
      <c r="S32" s="273">
        <v>1733</v>
      </c>
      <c r="T32" s="274">
        <v>1897</v>
      </c>
      <c r="U32" s="275">
        <v>3630</v>
      </c>
      <c r="V32" s="273">
        <v>71</v>
      </c>
      <c r="W32" s="274">
        <v>55</v>
      </c>
      <c r="X32" s="275">
        <v>63</v>
      </c>
      <c r="Y32" s="273">
        <v>224</v>
      </c>
      <c r="Z32" s="274">
        <v>234</v>
      </c>
      <c r="AA32" s="275">
        <v>458</v>
      </c>
      <c r="AB32" s="273">
        <v>72</v>
      </c>
      <c r="AC32" s="274">
        <v>57</v>
      </c>
      <c r="AD32" s="275">
        <v>64</v>
      </c>
      <c r="AE32" s="273">
        <v>224</v>
      </c>
      <c r="AF32" s="274">
        <v>234</v>
      </c>
      <c r="AG32" s="275">
        <v>458</v>
      </c>
      <c r="AH32" s="273">
        <v>35.299999999999997</v>
      </c>
      <c r="AI32" s="274">
        <v>32.9</v>
      </c>
      <c r="AJ32" s="275">
        <v>34.1</v>
      </c>
      <c r="AK32" s="273">
        <v>224</v>
      </c>
      <c r="AL32" s="274">
        <v>234</v>
      </c>
      <c r="AM32" s="275">
        <v>458</v>
      </c>
      <c r="AN32" s="273">
        <v>61</v>
      </c>
      <c r="AO32" s="274">
        <v>41</v>
      </c>
      <c r="AP32" s="275">
        <v>50</v>
      </c>
      <c r="AQ32" s="273">
        <v>153</v>
      </c>
      <c r="AR32" s="274">
        <v>175</v>
      </c>
      <c r="AS32" s="275">
        <v>328</v>
      </c>
      <c r="AT32" s="273">
        <v>65</v>
      </c>
      <c r="AU32" s="274">
        <v>51</v>
      </c>
      <c r="AV32" s="275">
        <v>58</v>
      </c>
      <c r="AW32" s="273">
        <v>153</v>
      </c>
      <c r="AX32" s="274">
        <v>175</v>
      </c>
      <c r="AY32" s="275">
        <v>328</v>
      </c>
      <c r="AZ32" s="273">
        <v>33.1</v>
      </c>
      <c r="BA32" s="274">
        <v>30.7</v>
      </c>
      <c r="BB32" s="275">
        <v>31.8</v>
      </c>
      <c r="BC32" s="273">
        <v>153</v>
      </c>
      <c r="BD32" s="274">
        <v>175</v>
      </c>
      <c r="BE32" s="275">
        <v>328</v>
      </c>
      <c r="BF32" s="273">
        <v>58</v>
      </c>
      <c r="BG32" s="274">
        <v>38</v>
      </c>
      <c r="BH32" s="275">
        <v>47</v>
      </c>
      <c r="BI32" s="273">
        <v>245</v>
      </c>
      <c r="BJ32" s="274">
        <v>278</v>
      </c>
      <c r="BK32" s="275">
        <v>523</v>
      </c>
      <c r="BL32" s="273">
        <v>62</v>
      </c>
      <c r="BM32" s="274">
        <v>45</v>
      </c>
      <c r="BN32" s="275">
        <v>53</v>
      </c>
      <c r="BO32" s="273">
        <v>245</v>
      </c>
      <c r="BP32" s="274">
        <v>278</v>
      </c>
      <c r="BQ32" s="275">
        <v>523</v>
      </c>
      <c r="BR32" s="273">
        <v>33</v>
      </c>
      <c r="BS32" s="274">
        <v>29.8</v>
      </c>
      <c r="BT32" s="275">
        <v>31.3</v>
      </c>
      <c r="BU32" s="273">
        <v>245</v>
      </c>
      <c r="BV32" s="274">
        <v>278</v>
      </c>
      <c r="BW32" s="275">
        <v>523</v>
      </c>
      <c r="BX32" s="273" t="s">
        <v>197</v>
      </c>
      <c r="BY32" s="274" t="s">
        <v>197</v>
      </c>
      <c r="BZ32" s="275">
        <v>58</v>
      </c>
      <c r="CA32" s="273">
        <v>7</v>
      </c>
      <c r="CB32" s="274">
        <v>12</v>
      </c>
      <c r="CC32" s="275">
        <v>19</v>
      </c>
      <c r="CD32" s="273" t="s">
        <v>197</v>
      </c>
      <c r="CE32" s="274" t="s">
        <v>197</v>
      </c>
      <c r="CF32" s="275">
        <v>63</v>
      </c>
      <c r="CG32" s="273">
        <v>7</v>
      </c>
      <c r="CH32" s="274">
        <v>12</v>
      </c>
      <c r="CI32" s="275">
        <v>19</v>
      </c>
      <c r="CJ32" s="273">
        <v>36.299999999999997</v>
      </c>
      <c r="CK32" s="274">
        <v>31.3</v>
      </c>
      <c r="CL32" s="275">
        <v>33.200000000000003</v>
      </c>
      <c r="CM32" s="273">
        <v>7</v>
      </c>
      <c r="CN32" s="274">
        <v>12</v>
      </c>
      <c r="CO32" s="275">
        <v>19</v>
      </c>
      <c r="CP32" s="273">
        <v>68</v>
      </c>
      <c r="CQ32" s="274">
        <v>53</v>
      </c>
      <c r="CR32" s="275">
        <v>60</v>
      </c>
      <c r="CS32" s="273">
        <v>2552</v>
      </c>
      <c r="CT32" s="274">
        <v>2839</v>
      </c>
      <c r="CU32" s="275">
        <v>5391</v>
      </c>
      <c r="CV32" s="273">
        <v>71</v>
      </c>
      <c r="CW32" s="274">
        <v>57</v>
      </c>
      <c r="CX32" s="275">
        <v>64</v>
      </c>
      <c r="CY32" s="273">
        <v>2552</v>
      </c>
      <c r="CZ32" s="274">
        <v>2839</v>
      </c>
      <c r="DA32" s="275">
        <v>5391</v>
      </c>
      <c r="DB32" s="273">
        <v>35.200000000000003</v>
      </c>
      <c r="DC32" s="274">
        <v>32.799999999999997</v>
      </c>
      <c r="DD32" s="275">
        <v>33.9</v>
      </c>
      <c r="DE32" s="273">
        <v>2552</v>
      </c>
      <c r="DF32" s="274">
        <v>2839</v>
      </c>
      <c r="DG32" s="275">
        <v>5391</v>
      </c>
    </row>
    <row r="33" spans="1:111" x14ac:dyDescent="0.35">
      <c r="A33" t="s">
        <v>156</v>
      </c>
      <c r="B33" t="s">
        <v>400</v>
      </c>
      <c r="C33" t="s">
        <v>392</v>
      </c>
      <c r="D33" s="273">
        <v>80</v>
      </c>
      <c r="E33" s="274">
        <v>65</v>
      </c>
      <c r="F33" s="275">
        <v>72</v>
      </c>
      <c r="G33" s="273">
        <v>1100</v>
      </c>
      <c r="H33" s="274">
        <v>1162</v>
      </c>
      <c r="I33" s="275">
        <v>2262</v>
      </c>
      <c r="J33" s="273">
        <v>80</v>
      </c>
      <c r="K33" s="274">
        <v>66</v>
      </c>
      <c r="L33" s="275">
        <v>73</v>
      </c>
      <c r="M33" s="273">
        <v>1100</v>
      </c>
      <c r="N33" s="274">
        <v>1162</v>
      </c>
      <c r="O33" s="275">
        <v>2262</v>
      </c>
      <c r="P33" s="273">
        <v>36.9</v>
      </c>
      <c r="Q33" s="274">
        <v>34.5</v>
      </c>
      <c r="R33" s="275">
        <v>35.700000000000003</v>
      </c>
      <c r="S33" s="273">
        <v>1100</v>
      </c>
      <c r="T33" s="274">
        <v>1162</v>
      </c>
      <c r="U33" s="275">
        <v>2262</v>
      </c>
      <c r="V33" s="273">
        <v>80</v>
      </c>
      <c r="W33" s="274">
        <v>68</v>
      </c>
      <c r="X33" s="275">
        <v>74</v>
      </c>
      <c r="Y33" s="273">
        <v>41</v>
      </c>
      <c r="Z33" s="274">
        <v>41</v>
      </c>
      <c r="AA33" s="275">
        <v>82</v>
      </c>
      <c r="AB33" s="273">
        <v>83</v>
      </c>
      <c r="AC33" s="274">
        <v>73</v>
      </c>
      <c r="AD33" s="275">
        <v>78</v>
      </c>
      <c r="AE33" s="273">
        <v>41</v>
      </c>
      <c r="AF33" s="274">
        <v>41</v>
      </c>
      <c r="AG33" s="275">
        <v>82</v>
      </c>
      <c r="AH33" s="273">
        <v>37</v>
      </c>
      <c r="AI33" s="274">
        <v>33.5</v>
      </c>
      <c r="AJ33" s="275">
        <v>35.299999999999997</v>
      </c>
      <c r="AK33" s="273">
        <v>41</v>
      </c>
      <c r="AL33" s="274">
        <v>41</v>
      </c>
      <c r="AM33" s="275">
        <v>82</v>
      </c>
      <c r="AN33" s="273">
        <v>69</v>
      </c>
      <c r="AO33" s="274">
        <v>56</v>
      </c>
      <c r="AP33" s="275">
        <v>63</v>
      </c>
      <c r="AQ33" s="273">
        <v>16</v>
      </c>
      <c r="AR33" s="274">
        <v>16</v>
      </c>
      <c r="AS33" s="275">
        <v>32</v>
      </c>
      <c r="AT33" s="273">
        <v>69</v>
      </c>
      <c r="AU33" s="274">
        <v>63</v>
      </c>
      <c r="AV33" s="275">
        <v>66</v>
      </c>
      <c r="AW33" s="273">
        <v>16</v>
      </c>
      <c r="AX33" s="274">
        <v>16</v>
      </c>
      <c r="AY33" s="275">
        <v>32</v>
      </c>
      <c r="AZ33" s="273">
        <v>33.6</v>
      </c>
      <c r="BA33" s="274">
        <v>34.4</v>
      </c>
      <c r="BB33" s="275">
        <v>34</v>
      </c>
      <c r="BC33" s="273">
        <v>16</v>
      </c>
      <c r="BD33" s="274">
        <v>16</v>
      </c>
      <c r="BE33" s="275">
        <v>32</v>
      </c>
      <c r="BF33" s="273" t="s">
        <v>197</v>
      </c>
      <c r="BG33" s="274" t="s">
        <v>197</v>
      </c>
      <c r="BH33" s="275" t="s">
        <v>197</v>
      </c>
      <c r="BI33" s="273" t="s">
        <v>197</v>
      </c>
      <c r="BJ33" s="274" t="s">
        <v>197</v>
      </c>
      <c r="BK33" s="275">
        <v>6</v>
      </c>
      <c r="BL33" s="273" t="s">
        <v>197</v>
      </c>
      <c r="BM33" s="274" t="s">
        <v>197</v>
      </c>
      <c r="BN33" s="275" t="s">
        <v>197</v>
      </c>
      <c r="BO33" s="273" t="s">
        <v>197</v>
      </c>
      <c r="BP33" s="274" t="s">
        <v>197</v>
      </c>
      <c r="BQ33" s="275">
        <v>6</v>
      </c>
      <c r="BR33" s="273">
        <v>35</v>
      </c>
      <c r="BS33" s="274">
        <v>26.5</v>
      </c>
      <c r="BT33" s="275">
        <v>32.200000000000003</v>
      </c>
      <c r="BU33" s="273" t="s">
        <v>197</v>
      </c>
      <c r="BV33" s="274" t="s">
        <v>197</v>
      </c>
      <c r="BW33" s="275">
        <v>6</v>
      </c>
      <c r="BX33" s="273" t="s">
        <v>197</v>
      </c>
      <c r="BY33" s="274" t="s">
        <v>197</v>
      </c>
      <c r="BZ33" s="275">
        <v>67</v>
      </c>
      <c r="CA33" s="273">
        <v>3</v>
      </c>
      <c r="CB33" s="274">
        <v>6</v>
      </c>
      <c r="CC33" s="275">
        <v>9</v>
      </c>
      <c r="CD33" s="273" t="s">
        <v>197</v>
      </c>
      <c r="CE33" s="274" t="s">
        <v>197</v>
      </c>
      <c r="CF33" s="275">
        <v>67</v>
      </c>
      <c r="CG33" s="273">
        <v>3</v>
      </c>
      <c r="CH33" s="274">
        <v>6</v>
      </c>
      <c r="CI33" s="275">
        <v>9</v>
      </c>
      <c r="CJ33" s="273">
        <v>34</v>
      </c>
      <c r="CK33" s="274">
        <v>30.7</v>
      </c>
      <c r="CL33" s="275">
        <v>31.8</v>
      </c>
      <c r="CM33" s="273">
        <v>3</v>
      </c>
      <c r="CN33" s="274">
        <v>6</v>
      </c>
      <c r="CO33" s="275">
        <v>9</v>
      </c>
      <c r="CP33" s="273">
        <v>79</v>
      </c>
      <c r="CQ33" s="274">
        <v>65</v>
      </c>
      <c r="CR33" s="275">
        <v>72</v>
      </c>
      <c r="CS33" s="273">
        <v>1195</v>
      </c>
      <c r="CT33" s="274">
        <v>1277</v>
      </c>
      <c r="CU33" s="275">
        <v>2472</v>
      </c>
      <c r="CV33" s="273">
        <v>79</v>
      </c>
      <c r="CW33" s="274">
        <v>66</v>
      </c>
      <c r="CX33" s="275">
        <v>72</v>
      </c>
      <c r="CY33" s="273">
        <v>1195</v>
      </c>
      <c r="CZ33" s="274">
        <v>1277</v>
      </c>
      <c r="DA33" s="275">
        <v>2472</v>
      </c>
      <c r="DB33" s="273">
        <v>36.799999999999997</v>
      </c>
      <c r="DC33" s="274">
        <v>34.4</v>
      </c>
      <c r="DD33" s="275">
        <v>35.6</v>
      </c>
      <c r="DE33" s="273">
        <v>1195</v>
      </c>
      <c r="DF33" s="274">
        <v>1277</v>
      </c>
      <c r="DG33" s="275">
        <v>2472</v>
      </c>
    </row>
    <row r="34" spans="1:111" x14ac:dyDescent="0.35">
      <c r="A34" t="s">
        <v>160</v>
      </c>
      <c r="B34" t="s">
        <v>404</v>
      </c>
      <c r="C34" t="s">
        <v>392</v>
      </c>
      <c r="D34" s="273">
        <v>83</v>
      </c>
      <c r="E34" s="274">
        <v>65</v>
      </c>
      <c r="F34" s="275">
        <v>74</v>
      </c>
      <c r="G34" s="273">
        <v>1408</v>
      </c>
      <c r="H34" s="274">
        <v>1548</v>
      </c>
      <c r="I34" s="275">
        <v>2956</v>
      </c>
      <c r="J34" s="273">
        <v>85</v>
      </c>
      <c r="K34" s="274">
        <v>68</v>
      </c>
      <c r="L34" s="275">
        <v>76</v>
      </c>
      <c r="M34" s="273">
        <v>1408</v>
      </c>
      <c r="N34" s="274">
        <v>1548</v>
      </c>
      <c r="O34" s="275">
        <v>2956</v>
      </c>
      <c r="P34" s="273">
        <v>37.1</v>
      </c>
      <c r="Q34" s="274">
        <v>34.4</v>
      </c>
      <c r="R34" s="275">
        <v>35.6</v>
      </c>
      <c r="S34" s="273">
        <v>1408</v>
      </c>
      <c r="T34" s="274">
        <v>1548</v>
      </c>
      <c r="U34" s="275">
        <v>2956</v>
      </c>
      <c r="V34" s="273">
        <v>88</v>
      </c>
      <c r="W34" s="274">
        <v>61</v>
      </c>
      <c r="X34" s="275">
        <v>75</v>
      </c>
      <c r="Y34" s="273">
        <v>96</v>
      </c>
      <c r="Z34" s="274">
        <v>93</v>
      </c>
      <c r="AA34" s="275">
        <v>189</v>
      </c>
      <c r="AB34" s="273">
        <v>89</v>
      </c>
      <c r="AC34" s="274">
        <v>63</v>
      </c>
      <c r="AD34" s="275">
        <v>76</v>
      </c>
      <c r="AE34" s="273">
        <v>96</v>
      </c>
      <c r="AF34" s="274">
        <v>93</v>
      </c>
      <c r="AG34" s="275">
        <v>189</v>
      </c>
      <c r="AH34" s="273">
        <v>37.200000000000003</v>
      </c>
      <c r="AI34" s="274">
        <v>33.200000000000003</v>
      </c>
      <c r="AJ34" s="275">
        <v>35.299999999999997</v>
      </c>
      <c r="AK34" s="273">
        <v>96</v>
      </c>
      <c r="AL34" s="274">
        <v>93</v>
      </c>
      <c r="AM34" s="275">
        <v>189</v>
      </c>
      <c r="AN34" s="273">
        <v>81</v>
      </c>
      <c r="AO34" s="274">
        <v>77</v>
      </c>
      <c r="AP34" s="275">
        <v>79</v>
      </c>
      <c r="AQ34" s="273">
        <v>47</v>
      </c>
      <c r="AR34" s="274">
        <v>66</v>
      </c>
      <c r="AS34" s="275">
        <v>113</v>
      </c>
      <c r="AT34" s="273">
        <v>87</v>
      </c>
      <c r="AU34" s="274">
        <v>82</v>
      </c>
      <c r="AV34" s="275">
        <v>84</v>
      </c>
      <c r="AW34" s="273">
        <v>47</v>
      </c>
      <c r="AX34" s="274">
        <v>66</v>
      </c>
      <c r="AY34" s="275">
        <v>113</v>
      </c>
      <c r="AZ34" s="273">
        <v>36.4</v>
      </c>
      <c r="BA34" s="274">
        <v>34.5</v>
      </c>
      <c r="BB34" s="275">
        <v>35.299999999999997</v>
      </c>
      <c r="BC34" s="273">
        <v>47</v>
      </c>
      <c r="BD34" s="274">
        <v>66</v>
      </c>
      <c r="BE34" s="275">
        <v>113</v>
      </c>
      <c r="BF34" s="273">
        <v>76</v>
      </c>
      <c r="BG34" s="274">
        <v>57</v>
      </c>
      <c r="BH34" s="275">
        <v>65</v>
      </c>
      <c r="BI34" s="273">
        <v>21</v>
      </c>
      <c r="BJ34" s="274">
        <v>28</v>
      </c>
      <c r="BK34" s="275">
        <v>49</v>
      </c>
      <c r="BL34" s="273">
        <v>81</v>
      </c>
      <c r="BM34" s="274">
        <v>68</v>
      </c>
      <c r="BN34" s="275">
        <v>73</v>
      </c>
      <c r="BO34" s="273">
        <v>21</v>
      </c>
      <c r="BP34" s="274">
        <v>28</v>
      </c>
      <c r="BQ34" s="275">
        <v>49</v>
      </c>
      <c r="BR34" s="273">
        <v>33.9</v>
      </c>
      <c r="BS34" s="274">
        <v>32.700000000000003</v>
      </c>
      <c r="BT34" s="275">
        <v>33.200000000000003</v>
      </c>
      <c r="BU34" s="273">
        <v>21</v>
      </c>
      <c r="BV34" s="274">
        <v>28</v>
      </c>
      <c r="BW34" s="275">
        <v>49</v>
      </c>
      <c r="BX34" s="273">
        <v>100</v>
      </c>
      <c r="BY34" s="274" t="s">
        <v>197</v>
      </c>
      <c r="BZ34" s="275" t="s">
        <v>197</v>
      </c>
      <c r="CA34" s="273">
        <v>6</v>
      </c>
      <c r="CB34" s="274">
        <v>4</v>
      </c>
      <c r="CC34" s="275">
        <v>10</v>
      </c>
      <c r="CD34" s="273">
        <v>100</v>
      </c>
      <c r="CE34" s="274" t="s">
        <v>197</v>
      </c>
      <c r="CF34" s="275" t="s">
        <v>197</v>
      </c>
      <c r="CG34" s="273">
        <v>6</v>
      </c>
      <c r="CH34" s="274">
        <v>4</v>
      </c>
      <c r="CI34" s="275">
        <v>10</v>
      </c>
      <c r="CJ34" s="273">
        <v>42.5</v>
      </c>
      <c r="CK34" s="274">
        <v>33.5</v>
      </c>
      <c r="CL34" s="275">
        <v>38.9</v>
      </c>
      <c r="CM34" s="273">
        <v>6</v>
      </c>
      <c r="CN34" s="274">
        <v>4</v>
      </c>
      <c r="CO34" s="275">
        <v>10</v>
      </c>
      <c r="CP34" s="273">
        <v>83</v>
      </c>
      <c r="CQ34" s="274">
        <v>65</v>
      </c>
      <c r="CR34" s="275">
        <v>73</v>
      </c>
      <c r="CS34" s="273">
        <v>1623</v>
      </c>
      <c r="CT34" s="274">
        <v>1806</v>
      </c>
      <c r="CU34" s="275">
        <v>3429</v>
      </c>
      <c r="CV34" s="273">
        <v>85</v>
      </c>
      <c r="CW34" s="274">
        <v>68</v>
      </c>
      <c r="CX34" s="275">
        <v>76</v>
      </c>
      <c r="CY34" s="273">
        <v>1623</v>
      </c>
      <c r="CZ34" s="274">
        <v>1806</v>
      </c>
      <c r="DA34" s="275">
        <v>3429</v>
      </c>
      <c r="DB34" s="273">
        <v>36.9</v>
      </c>
      <c r="DC34" s="274">
        <v>34.200000000000003</v>
      </c>
      <c r="DD34" s="275">
        <v>35.5</v>
      </c>
      <c r="DE34" s="273">
        <v>1623</v>
      </c>
      <c r="DF34" s="274">
        <v>1806</v>
      </c>
      <c r="DG34" s="275">
        <v>3429</v>
      </c>
    </row>
    <row r="35" spans="1:111" x14ac:dyDescent="0.35">
      <c r="A35" t="s">
        <v>157</v>
      </c>
      <c r="B35" t="s">
        <v>401</v>
      </c>
      <c r="C35" t="s">
        <v>392</v>
      </c>
      <c r="D35" s="273">
        <v>70</v>
      </c>
      <c r="E35" s="274">
        <v>53</v>
      </c>
      <c r="F35" s="275">
        <v>61</v>
      </c>
      <c r="G35" s="273">
        <v>1291</v>
      </c>
      <c r="H35" s="274">
        <v>1326</v>
      </c>
      <c r="I35" s="275">
        <v>2617</v>
      </c>
      <c r="J35" s="273">
        <v>71</v>
      </c>
      <c r="K35" s="274">
        <v>55</v>
      </c>
      <c r="L35" s="275">
        <v>63</v>
      </c>
      <c r="M35" s="273">
        <v>1291</v>
      </c>
      <c r="N35" s="274">
        <v>1326</v>
      </c>
      <c r="O35" s="275">
        <v>2617</v>
      </c>
      <c r="P35" s="273">
        <v>33.6</v>
      </c>
      <c r="Q35" s="274">
        <v>31.6</v>
      </c>
      <c r="R35" s="275">
        <v>32.6</v>
      </c>
      <c r="S35" s="273">
        <v>1291</v>
      </c>
      <c r="T35" s="274">
        <v>1326</v>
      </c>
      <c r="U35" s="275">
        <v>2617</v>
      </c>
      <c r="V35" s="273">
        <v>77</v>
      </c>
      <c r="W35" s="274">
        <v>57</v>
      </c>
      <c r="X35" s="275">
        <v>68</v>
      </c>
      <c r="Y35" s="273">
        <v>44</v>
      </c>
      <c r="Z35" s="274">
        <v>37</v>
      </c>
      <c r="AA35" s="275">
        <v>81</v>
      </c>
      <c r="AB35" s="273">
        <v>84</v>
      </c>
      <c r="AC35" s="274">
        <v>57</v>
      </c>
      <c r="AD35" s="275">
        <v>72</v>
      </c>
      <c r="AE35" s="273">
        <v>44</v>
      </c>
      <c r="AF35" s="274">
        <v>37</v>
      </c>
      <c r="AG35" s="275">
        <v>81</v>
      </c>
      <c r="AH35" s="273">
        <v>34.799999999999997</v>
      </c>
      <c r="AI35" s="274">
        <v>31.5</v>
      </c>
      <c r="AJ35" s="275">
        <v>33.299999999999997</v>
      </c>
      <c r="AK35" s="273">
        <v>44</v>
      </c>
      <c r="AL35" s="274">
        <v>37</v>
      </c>
      <c r="AM35" s="275">
        <v>81</v>
      </c>
      <c r="AN35" s="273">
        <v>72</v>
      </c>
      <c r="AO35" s="274">
        <v>36</v>
      </c>
      <c r="AP35" s="275">
        <v>56</v>
      </c>
      <c r="AQ35" s="273">
        <v>18</v>
      </c>
      <c r="AR35" s="274">
        <v>14</v>
      </c>
      <c r="AS35" s="275">
        <v>32</v>
      </c>
      <c r="AT35" s="273">
        <v>72</v>
      </c>
      <c r="AU35" s="274">
        <v>43</v>
      </c>
      <c r="AV35" s="275">
        <v>59</v>
      </c>
      <c r="AW35" s="273">
        <v>18</v>
      </c>
      <c r="AX35" s="274">
        <v>14</v>
      </c>
      <c r="AY35" s="275">
        <v>32</v>
      </c>
      <c r="AZ35" s="273">
        <v>34.299999999999997</v>
      </c>
      <c r="BA35" s="274">
        <v>29</v>
      </c>
      <c r="BB35" s="275">
        <v>32</v>
      </c>
      <c r="BC35" s="273">
        <v>18</v>
      </c>
      <c r="BD35" s="274">
        <v>14</v>
      </c>
      <c r="BE35" s="275">
        <v>32</v>
      </c>
      <c r="BF35" s="273">
        <v>60</v>
      </c>
      <c r="BG35" s="274">
        <v>25</v>
      </c>
      <c r="BH35" s="275">
        <v>44</v>
      </c>
      <c r="BI35" s="273">
        <v>15</v>
      </c>
      <c r="BJ35" s="274">
        <v>12</v>
      </c>
      <c r="BK35" s="275">
        <v>27</v>
      </c>
      <c r="BL35" s="273">
        <v>60</v>
      </c>
      <c r="BM35" s="274">
        <v>42</v>
      </c>
      <c r="BN35" s="275">
        <v>52</v>
      </c>
      <c r="BO35" s="273">
        <v>15</v>
      </c>
      <c r="BP35" s="274">
        <v>12</v>
      </c>
      <c r="BQ35" s="275">
        <v>27</v>
      </c>
      <c r="BR35" s="273">
        <v>33.5</v>
      </c>
      <c r="BS35" s="274">
        <v>28.1</v>
      </c>
      <c r="BT35" s="275">
        <v>31.1</v>
      </c>
      <c r="BU35" s="273">
        <v>15</v>
      </c>
      <c r="BV35" s="274">
        <v>12</v>
      </c>
      <c r="BW35" s="275">
        <v>27</v>
      </c>
      <c r="BX35" s="273" t="s">
        <v>197</v>
      </c>
      <c r="BY35" s="274" t="s">
        <v>197</v>
      </c>
      <c r="BZ35" s="275">
        <v>64</v>
      </c>
      <c r="CA35" s="273">
        <v>6</v>
      </c>
      <c r="CB35" s="274">
        <v>5</v>
      </c>
      <c r="CC35" s="275">
        <v>11</v>
      </c>
      <c r="CD35" s="273" t="s">
        <v>197</v>
      </c>
      <c r="CE35" s="274" t="s">
        <v>197</v>
      </c>
      <c r="CF35" s="275">
        <v>64</v>
      </c>
      <c r="CG35" s="273">
        <v>6</v>
      </c>
      <c r="CH35" s="274">
        <v>5</v>
      </c>
      <c r="CI35" s="275">
        <v>11</v>
      </c>
      <c r="CJ35" s="273">
        <v>32.700000000000003</v>
      </c>
      <c r="CK35" s="274">
        <v>32.4</v>
      </c>
      <c r="CL35" s="275">
        <v>32.5</v>
      </c>
      <c r="CM35" s="273">
        <v>6</v>
      </c>
      <c r="CN35" s="274">
        <v>5</v>
      </c>
      <c r="CO35" s="275">
        <v>11</v>
      </c>
      <c r="CP35" s="273">
        <v>70</v>
      </c>
      <c r="CQ35" s="274">
        <v>52</v>
      </c>
      <c r="CR35" s="275">
        <v>61</v>
      </c>
      <c r="CS35" s="273">
        <v>1500</v>
      </c>
      <c r="CT35" s="274">
        <v>1532</v>
      </c>
      <c r="CU35" s="275">
        <v>3032</v>
      </c>
      <c r="CV35" s="273">
        <v>71</v>
      </c>
      <c r="CW35" s="274">
        <v>55</v>
      </c>
      <c r="CX35" s="275">
        <v>63</v>
      </c>
      <c r="CY35" s="273">
        <v>1500</v>
      </c>
      <c r="CZ35" s="274">
        <v>1532</v>
      </c>
      <c r="DA35" s="275">
        <v>3032</v>
      </c>
      <c r="DB35" s="273">
        <v>33.700000000000003</v>
      </c>
      <c r="DC35" s="274">
        <v>31.5</v>
      </c>
      <c r="DD35" s="275">
        <v>32.6</v>
      </c>
      <c r="DE35" s="273">
        <v>1500</v>
      </c>
      <c r="DF35" s="274">
        <v>1532</v>
      </c>
      <c r="DG35" s="275">
        <v>3032</v>
      </c>
    </row>
    <row r="36" spans="1:111" x14ac:dyDescent="0.35">
      <c r="A36" t="s">
        <v>162</v>
      </c>
      <c r="B36" t="s">
        <v>406</v>
      </c>
      <c r="C36" t="s">
        <v>392</v>
      </c>
      <c r="D36" s="273">
        <v>70</v>
      </c>
      <c r="E36" s="274">
        <v>53</v>
      </c>
      <c r="F36" s="275">
        <v>62</v>
      </c>
      <c r="G36" s="273">
        <v>648</v>
      </c>
      <c r="H36" s="274">
        <v>629</v>
      </c>
      <c r="I36" s="275">
        <v>1277</v>
      </c>
      <c r="J36" s="273">
        <v>71</v>
      </c>
      <c r="K36" s="274">
        <v>57</v>
      </c>
      <c r="L36" s="275">
        <v>64</v>
      </c>
      <c r="M36" s="273">
        <v>648</v>
      </c>
      <c r="N36" s="274">
        <v>629</v>
      </c>
      <c r="O36" s="275">
        <v>1277</v>
      </c>
      <c r="P36" s="273">
        <v>34.6</v>
      </c>
      <c r="Q36" s="274">
        <v>32.200000000000003</v>
      </c>
      <c r="R36" s="275">
        <v>33.4</v>
      </c>
      <c r="S36" s="273">
        <v>648</v>
      </c>
      <c r="T36" s="274">
        <v>629</v>
      </c>
      <c r="U36" s="275">
        <v>1277</v>
      </c>
      <c r="V36" s="273" t="s">
        <v>197</v>
      </c>
      <c r="W36" s="274" t="s">
        <v>197</v>
      </c>
      <c r="X36" s="275">
        <v>71</v>
      </c>
      <c r="Y36" s="273">
        <v>19</v>
      </c>
      <c r="Z36" s="274">
        <v>16</v>
      </c>
      <c r="AA36" s="275">
        <v>35</v>
      </c>
      <c r="AB36" s="273" t="s">
        <v>197</v>
      </c>
      <c r="AC36" s="274" t="s">
        <v>197</v>
      </c>
      <c r="AD36" s="275">
        <v>80</v>
      </c>
      <c r="AE36" s="273">
        <v>19</v>
      </c>
      <c r="AF36" s="274">
        <v>16</v>
      </c>
      <c r="AG36" s="275">
        <v>35</v>
      </c>
      <c r="AH36" s="273">
        <v>36.4</v>
      </c>
      <c r="AI36" s="274">
        <v>30.9</v>
      </c>
      <c r="AJ36" s="275">
        <v>33.9</v>
      </c>
      <c r="AK36" s="273">
        <v>19</v>
      </c>
      <c r="AL36" s="274">
        <v>16</v>
      </c>
      <c r="AM36" s="275">
        <v>35</v>
      </c>
      <c r="AN36" s="273" t="s">
        <v>197</v>
      </c>
      <c r="AO36" s="274" t="s">
        <v>197</v>
      </c>
      <c r="AP36" s="275">
        <v>38</v>
      </c>
      <c r="AQ36" s="273">
        <v>6</v>
      </c>
      <c r="AR36" s="274">
        <v>7</v>
      </c>
      <c r="AS36" s="275">
        <v>13</v>
      </c>
      <c r="AT36" s="273" t="s">
        <v>197</v>
      </c>
      <c r="AU36" s="274" t="s">
        <v>197</v>
      </c>
      <c r="AV36" s="275">
        <v>54</v>
      </c>
      <c r="AW36" s="273">
        <v>6</v>
      </c>
      <c r="AX36" s="274">
        <v>7</v>
      </c>
      <c r="AY36" s="275">
        <v>13</v>
      </c>
      <c r="AZ36" s="273">
        <v>32.299999999999997</v>
      </c>
      <c r="BA36" s="274">
        <v>28</v>
      </c>
      <c r="BB36" s="275">
        <v>30</v>
      </c>
      <c r="BC36" s="273">
        <v>6</v>
      </c>
      <c r="BD36" s="274">
        <v>7</v>
      </c>
      <c r="BE36" s="275">
        <v>13</v>
      </c>
      <c r="BF36" s="273" t="s">
        <v>191</v>
      </c>
      <c r="BG36" s="274" t="s">
        <v>191</v>
      </c>
      <c r="BH36" s="275" t="s">
        <v>191</v>
      </c>
      <c r="BI36" s="273">
        <v>0</v>
      </c>
      <c r="BJ36" s="274">
        <v>0</v>
      </c>
      <c r="BK36" s="275">
        <v>0</v>
      </c>
      <c r="BL36" s="273" t="s">
        <v>191</v>
      </c>
      <c r="BM36" s="274" t="s">
        <v>191</v>
      </c>
      <c r="BN36" s="275" t="s">
        <v>191</v>
      </c>
      <c r="BO36" s="273">
        <v>0</v>
      </c>
      <c r="BP36" s="274">
        <v>0</v>
      </c>
      <c r="BQ36" s="275">
        <v>0</v>
      </c>
      <c r="BR36" s="273">
        <v>0</v>
      </c>
      <c r="BS36" s="274">
        <v>0</v>
      </c>
      <c r="BT36" s="275">
        <v>0</v>
      </c>
      <c r="BU36" s="273">
        <v>0</v>
      </c>
      <c r="BV36" s="274">
        <v>0</v>
      </c>
      <c r="BW36" s="275">
        <v>0</v>
      </c>
      <c r="BX36" s="273" t="s">
        <v>197</v>
      </c>
      <c r="BY36" s="274" t="s">
        <v>197</v>
      </c>
      <c r="BZ36" s="275">
        <v>50</v>
      </c>
      <c r="CA36" s="273" t="s">
        <v>197</v>
      </c>
      <c r="CB36" s="274" t="s">
        <v>197</v>
      </c>
      <c r="CC36" s="275">
        <v>6</v>
      </c>
      <c r="CD36" s="273" t="s">
        <v>197</v>
      </c>
      <c r="CE36" s="274" t="s">
        <v>197</v>
      </c>
      <c r="CF36" s="275" t="s">
        <v>197</v>
      </c>
      <c r="CG36" s="273" t="s">
        <v>197</v>
      </c>
      <c r="CH36" s="274" t="s">
        <v>197</v>
      </c>
      <c r="CI36" s="275">
        <v>6</v>
      </c>
      <c r="CJ36" s="273">
        <v>34.5</v>
      </c>
      <c r="CK36" s="274">
        <v>32.5</v>
      </c>
      <c r="CL36" s="275">
        <v>33.200000000000003</v>
      </c>
      <c r="CM36" s="273" t="s">
        <v>197</v>
      </c>
      <c r="CN36" s="274" t="s">
        <v>197</v>
      </c>
      <c r="CO36" s="275">
        <v>6</v>
      </c>
      <c r="CP36" s="273">
        <v>70</v>
      </c>
      <c r="CQ36" s="274">
        <v>52</v>
      </c>
      <c r="CR36" s="275">
        <v>61</v>
      </c>
      <c r="CS36" s="273">
        <v>701</v>
      </c>
      <c r="CT36" s="274">
        <v>687</v>
      </c>
      <c r="CU36" s="275">
        <v>1388</v>
      </c>
      <c r="CV36" s="273">
        <v>72</v>
      </c>
      <c r="CW36" s="274">
        <v>57</v>
      </c>
      <c r="CX36" s="275">
        <v>64</v>
      </c>
      <c r="CY36" s="273">
        <v>701</v>
      </c>
      <c r="CZ36" s="274">
        <v>687</v>
      </c>
      <c r="DA36" s="275">
        <v>1388</v>
      </c>
      <c r="DB36" s="273">
        <v>34.5</v>
      </c>
      <c r="DC36" s="274">
        <v>32.1</v>
      </c>
      <c r="DD36" s="275">
        <v>33.299999999999997</v>
      </c>
      <c r="DE36" s="273">
        <v>701</v>
      </c>
      <c r="DF36" s="274">
        <v>687</v>
      </c>
      <c r="DG36" s="275">
        <v>1388</v>
      </c>
    </row>
    <row r="37" spans="1:111" x14ac:dyDescent="0.35">
      <c r="A37" t="s">
        <v>149</v>
      </c>
      <c r="B37" t="s">
        <v>394</v>
      </c>
      <c r="C37" t="s">
        <v>392</v>
      </c>
      <c r="D37" s="273">
        <v>77</v>
      </c>
      <c r="E37" s="274">
        <v>63</v>
      </c>
      <c r="F37" s="275">
        <v>70</v>
      </c>
      <c r="G37" s="273">
        <v>725</v>
      </c>
      <c r="H37" s="274">
        <v>693</v>
      </c>
      <c r="I37" s="275">
        <v>1418</v>
      </c>
      <c r="J37" s="273">
        <v>77</v>
      </c>
      <c r="K37" s="274">
        <v>65</v>
      </c>
      <c r="L37" s="275">
        <v>71</v>
      </c>
      <c r="M37" s="273">
        <v>725</v>
      </c>
      <c r="N37" s="274">
        <v>693</v>
      </c>
      <c r="O37" s="275">
        <v>1418</v>
      </c>
      <c r="P37" s="273">
        <v>38.6</v>
      </c>
      <c r="Q37" s="274">
        <v>36.1</v>
      </c>
      <c r="R37" s="275">
        <v>37.4</v>
      </c>
      <c r="S37" s="273">
        <v>725</v>
      </c>
      <c r="T37" s="274">
        <v>693</v>
      </c>
      <c r="U37" s="275">
        <v>1418</v>
      </c>
      <c r="V37" s="273">
        <v>85</v>
      </c>
      <c r="W37" s="274">
        <v>62</v>
      </c>
      <c r="X37" s="275">
        <v>74</v>
      </c>
      <c r="Y37" s="273">
        <v>67</v>
      </c>
      <c r="Z37" s="274">
        <v>58</v>
      </c>
      <c r="AA37" s="275">
        <v>125</v>
      </c>
      <c r="AB37" s="273">
        <v>87</v>
      </c>
      <c r="AC37" s="274">
        <v>66</v>
      </c>
      <c r="AD37" s="275">
        <v>77</v>
      </c>
      <c r="AE37" s="273">
        <v>67</v>
      </c>
      <c r="AF37" s="274">
        <v>58</v>
      </c>
      <c r="AG37" s="275">
        <v>125</v>
      </c>
      <c r="AH37" s="273">
        <v>40</v>
      </c>
      <c r="AI37" s="274">
        <v>35.4</v>
      </c>
      <c r="AJ37" s="275">
        <v>37.9</v>
      </c>
      <c r="AK37" s="273">
        <v>67</v>
      </c>
      <c r="AL37" s="274">
        <v>58</v>
      </c>
      <c r="AM37" s="275">
        <v>125</v>
      </c>
      <c r="AN37" s="273">
        <v>82</v>
      </c>
      <c r="AO37" s="274">
        <v>63</v>
      </c>
      <c r="AP37" s="275">
        <v>74</v>
      </c>
      <c r="AQ37" s="273">
        <v>33</v>
      </c>
      <c r="AR37" s="274">
        <v>24</v>
      </c>
      <c r="AS37" s="275">
        <v>57</v>
      </c>
      <c r="AT37" s="273">
        <v>85</v>
      </c>
      <c r="AU37" s="274">
        <v>63</v>
      </c>
      <c r="AV37" s="275">
        <v>75</v>
      </c>
      <c r="AW37" s="273">
        <v>33</v>
      </c>
      <c r="AX37" s="274">
        <v>24</v>
      </c>
      <c r="AY37" s="275">
        <v>57</v>
      </c>
      <c r="AZ37" s="273">
        <v>38.700000000000003</v>
      </c>
      <c r="BA37" s="274">
        <v>37</v>
      </c>
      <c r="BB37" s="275">
        <v>38</v>
      </c>
      <c r="BC37" s="273">
        <v>33</v>
      </c>
      <c r="BD37" s="274">
        <v>24</v>
      </c>
      <c r="BE37" s="275">
        <v>57</v>
      </c>
      <c r="BF37" s="273" t="s">
        <v>197</v>
      </c>
      <c r="BG37" s="274" t="s">
        <v>197</v>
      </c>
      <c r="BH37" s="275">
        <v>67</v>
      </c>
      <c r="BI37" s="273">
        <v>8</v>
      </c>
      <c r="BJ37" s="274">
        <v>7</v>
      </c>
      <c r="BK37" s="275">
        <v>15</v>
      </c>
      <c r="BL37" s="273" t="s">
        <v>197</v>
      </c>
      <c r="BM37" s="274" t="s">
        <v>197</v>
      </c>
      <c r="BN37" s="275">
        <v>67</v>
      </c>
      <c r="BO37" s="273">
        <v>8</v>
      </c>
      <c r="BP37" s="274">
        <v>7</v>
      </c>
      <c r="BQ37" s="275">
        <v>15</v>
      </c>
      <c r="BR37" s="273">
        <v>40</v>
      </c>
      <c r="BS37" s="274">
        <v>33.9</v>
      </c>
      <c r="BT37" s="275">
        <v>37.1</v>
      </c>
      <c r="BU37" s="273">
        <v>8</v>
      </c>
      <c r="BV37" s="274">
        <v>7</v>
      </c>
      <c r="BW37" s="275">
        <v>15</v>
      </c>
      <c r="BX37" s="273" t="s">
        <v>197</v>
      </c>
      <c r="BY37" s="274" t="s">
        <v>197</v>
      </c>
      <c r="BZ37" s="275">
        <v>69</v>
      </c>
      <c r="CA37" s="273">
        <v>7</v>
      </c>
      <c r="CB37" s="274">
        <v>6</v>
      </c>
      <c r="CC37" s="275">
        <v>13</v>
      </c>
      <c r="CD37" s="273" t="s">
        <v>197</v>
      </c>
      <c r="CE37" s="274" t="s">
        <v>197</v>
      </c>
      <c r="CF37" s="275">
        <v>69</v>
      </c>
      <c r="CG37" s="273">
        <v>7</v>
      </c>
      <c r="CH37" s="274">
        <v>6</v>
      </c>
      <c r="CI37" s="275">
        <v>13</v>
      </c>
      <c r="CJ37" s="273">
        <v>37</v>
      </c>
      <c r="CK37" s="274">
        <v>42.5</v>
      </c>
      <c r="CL37" s="275">
        <v>39.5</v>
      </c>
      <c r="CM37" s="273">
        <v>7</v>
      </c>
      <c r="CN37" s="274">
        <v>6</v>
      </c>
      <c r="CO37" s="275">
        <v>13</v>
      </c>
      <c r="CP37" s="273">
        <v>77</v>
      </c>
      <c r="CQ37" s="274">
        <v>64</v>
      </c>
      <c r="CR37" s="275">
        <v>71</v>
      </c>
      <c r="CS37" s="273">
        <v>976</v>
      </c>
      <c r="CT37" s="274">
        <v>913</v>
      </c>
      <c r="CU37" s="275">
        <v>1889</v>
      </c>
      <c r="CV37" s="273">
        <v>78</v>
      </c>
      <c r="CW37" s="274">
        <v>65</v>
      </c>
      <c r="CX37" s="275">
        <v>72</v>
      </c>
      <c r="CY37" s="273">
        <v>976</v>
      </c>
      <c r="CZ37" s="274">
        <v>913</v>
      </c>
      <c r="DA37" s="275">
        <v>1889</v>
      </c>
      <c r="DB37" s="273">
        <v>38.4</v>
      </c>
      <c r="DC37" s="274">
        <v>35.9</v>
      </c>
      <c r="DD37" s="275">
        <v>37.200000000000003</v>
      </c>
      <c r="DE37" s="273">
        <v>976</v>
      </c>
      <c r="DF37" s="274">
        <v>913</v>
      </c>
      <c r="DG37" s="275">
        <v>1889</v>
      </c>
    </row>
    <row r="38" spans="1:111" x14ac:dyDescent="0.35">
      <c r="A38" t="s">
        <v>158</v>
      </c>
      <c r="B38" t="s">
        <v>402</v>
      </c>
      <c r="C38" t="s">
        <v>392</v>
      </c>
      <c r="D38" s="273">
        <v>74</v>
      </c>
      <c r="E38" s="274">
        <v>56</v>
      </c>
      <c r="F38" s="275">
        <v>65</v>
      </c>
      <c r="G38" s="273">
        <v>736</v>
      </c>
      <c r="H38" s="274">
        <v>802</v>
      </c>
      <c r="I38" s="275">
        <v>1538</v>
      </c>
      <c r="J38" s="273">
        <v>76</v>
      </c>
      <c r="K38" s="274">
        <v>59</v>
      </c>
      <c r="L38" s="275">
        <v>67</v>
      </c>
      <c r="M38" s="273">
        <v>736</v>
      </c>
      <c r="N38" s="274">
        <v>802</v>
      </c>
      <c r="O38" s="275">
        <v>1538</v>
      </c>
      <c r="P38" s="273">
        <v>36.9</v>
      </c>
      <c r="Q38" s="274">
        <v>34.299999999999997</v>
      </c>
      <c r="R38" s="275">
        <v>35.5</v>
      </c>
      <c r="S38" s="273">
        <v>736</v>
      </c>
      <c r="T38" s="274">
        <v>802</v>
      </c>
      <c r="U38" s="275">
        <v>1538</v>
      </c>
      <c r="V38" s="273">
        <v>80</v>
      </c>
      <c r="W38" s="274">
        <v>56</v>
      </c>
      <c r="X38" s="275">
        <v>67</v>
      </c>
      <c r="Y38" s="273">
        <v>30</v>
      </c>
      <c r="Z38" s="274">
        <v>39</v>
      </c>
      <c r="AA38" s="275">
        <v>69</v>
      </c>
      <c r="AB38" s="273">
        <v>80</v>
      </c>
      <c r="AC38" s="274">
        <v>62</v>
      </c>
      <c r="AD38" s="275">
        <v>70</v>
      </c>
      <c r="AE38" s="273">
        <v>30</v>
      </c>
      <c r="AF38" s="274">
        <v>39</v>
      </c>
      <c r="AG38" s="275">
        <v>69</v>
      </c>
      <c r="AH38" s="273">
        <v>37</v>
      </c>
      <c r="AI38" s="274">
        <v>33</v>
      </c>
      <c r="AJ38" s="275">
        <v>34.799999999999997</v>
      </c>
      <c r="AK38" s="273">
        <v>30</v>
      </c>
      <c r="AL38" s="274">
        <v>39</v>
      </c>
      <c r="AM38" s="275">
        <v>69</v>
      </c>
      <c r="AN38" s="273">
        <v>79</v>
      </c>
      <c r="AO38" s="274">
        <v>54</v>
      </c>
      <c r="AP38" s="275">
        <v>65</v>
      </c>
      <c r="AQ38" s="273">
        <v>19</v>
      </c>
      <c r="AR38" s="274">
        <v>24</v>
      </c>
      <c r="AS38" s="275">
        <v>43</v>
      </c>
      <c r="AT38" s="273">
        <v>84</v>
      </c>
      <c r="AU38" s="274">
        <v>54</v>
      </c>
      <c r="AV38" s="275">
        <v>67</v>
      </c>
      <c r="AW38" s="273">
        <v>19</v>
      </c>
      <c r="AX38" s="274">
        <v>24</v>
      </c>
      <c r="AY38" s="275">
        <v>43</v>
      </c>
      <c r="AZ38" s="273">
        <v>35.200000000000003</v>
      </c>
      <c r="BA38" s="274">
        <v>32.9</v>
      </c>
      <c r="BB38" s="275">
        <v>33.9</v>
      </c>
      <c r="BC38" s="273">
        <v>19</v>
      </c>
      <c r="BD38" s="274">
        <v>24</v>
      </c>
      <c r="BE38" s="275">
        <v>43</v>
      </c>
      <c r="BF38" s="273" t="s">
        <v>197</v>
      </c>
      <c r="BG38" s="274" t="s">
        <v>197</v>
      </c>
      <c r="BH38" s="275" t="s">
        <v>197</v>
      </c>
      <c r="BI38" s="273">
        <v>6</v>
      </c>
      <c r="BJ38" s="274">
        <v>3</v>
      </c>
      <c r="BK38" s="275">
        <v>9</v>
      </c>
      <c r="BL38" s="273" t="s">
        <v>197</v>
      </c>
      <c r="BM38" s="274" t="s">
        <v>197</v>
      </c>
      <c r="BN38" s="275" t="s">
        <v>197</v>
      </c>
      <c r="BO38" s="273">
        <v>6</v>
      </c>
      <c r="BP38" s="274">
        <v>3</v>
      </c>
      <c r="BQ38" s="275">
        <v>9</v>
      </c>
      <c r="BR38" s="273">
        <v>36.299999999999997</v>
      </c>
      <c r="BS38" s="274">
        <v>37</v>
      </c>
      <c r="BT38" s="275">
        <v>36.6</v>
      </c>
      <c r="BU38" s="273">
        <v>6</v>
      </c>
      <c r="BV38" s="274">
        <v>3</v>
      </c>
      <c r="BW38" s="275">
        <v>9</v>
      </c>
      <c r="BX38" s="273" t="s">
        <v>197</v>
      </c>
      <c r="BY38" s="274" t="s">
        <v>197</v>
      </c>
      <c r="BZ38" s="275" t="s">
        <v>197</v>
      </c>
      <c r="CA38" s="273" t="s">
        <v>197</v>
      </c>
      <c r="CB38" s="274" t="s">
        <v>197</v>
      </c>
      <c r="CC38" s="275">
        <v>7</v>
      </c>
      <c r="CD38" s="273" t="s">
        <v>197</v>
      </c>
      <c r="CE38" s="274" t="s">
        <v>197</v>
      </c>
      <c r="CF38" s="275" t="s">
        <v>197</v>
      </c>
      <c r="CG38" s="273" t="s">
        <v>197</v>
      </c>
      <c r="CH38" s="274" t="s">
        <v>197</v>
      </c>
      <c r="CI38" s="275">
        <v>7</v>
      </c>
      <c r="CJ38" s="273">
        <v>37.799999999999997</v>
      </c>
      <c r="CK38" s="274">
        <v>35</v>
      </c>
      <c r="CL38" s="275">
        <v>37</v>
      </c>
      <c r="CM38" s="273" t="s">
        <v>197</v>
      </c>
      <c r="CN38" s="274" t="s">
        <v>197</v>
      </c>
      <c r="CO38" s="275">
        <v>7</v>
      </c>
      <c r="CP38" s="273">
        <v>75</v>
      </c>
      <c r="CQ38" s="274">
        <v>56</v>
      </c>
      <c r="CR38" s="275">
        <v>65</v>
      </c>
      <c r="CS38" s="273">
        <v>822</v>
      </c>
      <c r="CT38" s="274">
        <v>899</v>
      </c>
      <c r="CU38" s="275">
        <v>1721</v>
      </c>
      <c r="CV38" s="273">
        <v>76</v>
      </c>
      <c r="CW38" s="274">
        <v>58</v>
      </c>
      <c r="CX38" s="275">
        <v>67</v>
      </c>
      <c r="CY38" s="273">
        <v>822</v>
      </c>
      <c r="CZ38" s="274">
        <v>899</v>
      </c>
      <c r="DA38" s="275">
        <v>1721</v>
      </c>
      <c r="DB38" s="273">
        <v>36.9</v>
      </c>
      <c r="DC38" s="274">
        <v>34.1</v>
      </c>
      <c r="DD38" s="275">
        <v>35.4</v>
      </c>
      <c r="DE38" s="273">
        <v>822</v>
      </c>
      <c r="DF38" s="274">
        <v>899</v>
      </c>
      <c r="DG38" s="275">
        <v>1721</v>
      </c>
    </row>
    <row r="39" spans="1:111" x14ac:dyDescent="0.35">
      <c r="A39" t="s">
        <v>161</v>
      </c>
      <c r="B39" t="s">
        <v>405</v>
      </c>
      <c r="C39" t="s">
        <v>392</v>
      </c>
      <c r="D39" s="273">
        <v>75</v>
      </c>
      <c r="E39" s="274">
        <v>57</v>
      </c>
      <c r="F39" s="275">
        <v>66</v>
      </c>
      <c r="G39" s="273">
        <v>1004</v>
      </c>
      <c r="H39" s="274">
        <v>1079</v>
      </c>
      <c r="I39" s="275">
        <v>2083</v>
      </c>
      <c r="J39" s="273">
        <v>76</v>
      </c>
      <c r="K39" s="274">
        <v>59</v>
      </c>
      <c r="L39" s="275">
        <v>67</v>
      </c>
      <c r="M39" s="273">
        <v>1004</v>
      </c>
      <c r="N39" s="274">
        <v>1079</v>
      </c>
      <c r="O39" s="275">
        <v>2083</v>
      </c>
      <c r="P39" s="273">
        <v>36.799999999999997</v>
      </c>
      <c r="Q39" s="274">
        <v>33.799999999999997</v>
      </c>
      <c r="R39" s="275">
        <v>35.200000000000003</v>
      </c>
      <c r="S39" s="273">
        <v>1004</v>
      </c>
      <c r="T39" s="274">
        <v>1079</v>
      </c>
      <c r="U39" s="275">
        <v>2083</v>
      </c>
      <c r="V39" s="273">
        <v>80</v>
      </c>
      <c r="W39" s="274">
        <v>65</v>
      </c>
      <c r="X39" s="275">
        <v>73</v>
      </c>
      <c r="Y39" s="273">
        <v>87</v>
      </c>
      <c r="Z39" s="274">
        <v>78</v>
      </c>
      <c r="AA39" s="275">
        <v>165</v>
      </c>
      <c r="AB39" s="273">
        <v>83</v>
      </c>
      <c r="AC39" s="274">
        <v>67</v>
      </c>
      <c r="AD39" s="275">
        <v>75</v>
      </c>
      <c r="AE39" s="273">
        <v>87</v>
      </c>
      <c r="AF39" s="274">
        <v>78</v>
      </c>
      <c r="AG39" s="275">
        <v>165</v>
      </c>
      <c r="AH39" s="273">
        <v>37.5</v>
      </c>
      <c r="AI39" s="274">
        <v>34</v>
      </c>
      <c r="AJ39" s="275">
        <v>35.799999999999997</v>
      </c>
      <c r="AK39" s="273">
        <v>87</v>
      </c>
      <c r="AL39" s="274">
        <v>78</v>
      </c>
      <c r="AM39" s="275">
        <v>165</v>
      </c>
      <c r="AN39" s="273">
        <v>64</v>
      </c>
      <c r="AO39" s="274">
        <v>56</v>
      </c>
      <c r="AP39" s="275">
        <v>60</v>
      </c>
      <c r="AQ39" s="273">
        <v>119</v>
      </c>
      <c r="AR39" s="274">
        <v>132</v>
      </c>
      <c r="AS39" s="275">
        <v>251</v>
      </c>
      <c r="AT39" s="273">
        <v>67</v>
      </c>
      <c r="AU39" s="274">
        <v>61</v>
      </c>
      <c r="AV39" s="275">
        <v>64</v>
      </c>
      <c r="AW39" s="273">
        <v>119</v>
      </c>
      <c r="AX39" s="274">
        <v>132</v>
      </c>
      <c r="AY39" s="275">
        <v>251</v>
      </c>
      <c r="AZ39" s="273">
        <v>34.799999999999997</v>
      </c>
      <c r="BA39" s="274">
        <v>33.1</v>
      </c>
      <c r="BB39" s="275">
        <v>33.9</v>
      </c>
      <c r="BC39" s="273">
        <v>119</v>
      </c>
      <c r="BD39" s="274">
        <v>132</v>
      </c>
      <c r="BE39" s="275">
        <v>251</v>
      </c>
      <c r="BF39" s="273">
        <v>80</v>
      </c>
      <c r="BG39" s="274">
        <v>62</v>
      </c>
      <c r="BH39" s="275">
        <v>71</v>
      </c>
      <c r="BI39" s="273">
        <v>41</v>
      </c>
      <c r="BJ39" s="274">
        <v>39</v>
      </c>
      <c r="BK39" s="275">
        <v>80</v>
      </c>
      <c r="BL39" s="273">
        <v>80</v>
      </c>
      <c r="BM39" s="274">
        <v>62</v>
      </c>
      <c r="BN39" s="275">
        <v>71</v>
      </c>
      <c r="BO39" s="273">
        <v>41</v>
      </c>
      <c r="BP39" s="274">
        <v>39</v>
      </c>
      <c r="BQ39" s="275">
        <v>80</v>
      </c>
      <c r="BR39" s="273">
        <v>35.9</v>
      </c>
      <c r="BS39" s="274">
        <v>34.700000000000003</v>
      </c>
      <c r="BT39" s="275">
        <v>35.299999999999997</v>
      </c>
      <c r="BU39" s="273">
        <v>41</v>
      </c>
      <c r="BV39" s="274">
        <v>39</v>
      </c>
      <c r="BW39" s="275">
        <v>80</v>
      </c>
      <c r="BX39" s="273" t="s">
        <v>197</v>
      </c>
      <c r="BY39" s="274" t="s">
        <v>197</v>
      </c>
      <c r="BZ39" s="275" t="s">
        <v>197</v>
      </c>
      <c r="CA39" s="273">
        <v>5</v>
      </c>
      <c r="CB39" s="274">
        <v>4</v>
      </c>
      <c r="CC39" s="275">
        <v>9</v>
      </c>
      <c r="CD39" s="273" t="s">
        <v>197</v>
      </c>
      <c r="CE39" s="274">
        <v>100</v>
      </c>
      <c r="CF39" s="275" t="s">
        <v>197</v>
      </c>
      <c r="CG39" s="273">
        <v>5</v>
      </c>
      <c r="CH39" s="274">
        <v>4</v>
      </c>
      <c r="CI39" s="275">
        <v>9</v>
      </c>
      <c r="CJ39" s="273">
        <v>37.6</v>
      </c>
      <c r="CK39" s="274">
        <v>40.5</v>
      </c>
      <c r="CL39" s="275">
        <v>38.9</v>
      </c>
      <c r="CM39" s="273">
        <v>5</v>
      </c>
      <c r="CN39" s="274">
        <v>4</v>
      </c>
      <c r="CO39" s="275">
        <v>9</v>
      </c>
      <c r="CP39" s="273">
        <v>75</v>
      </c>
      <c r="CQ39" s="274">
        <v>58</v>
      </c>
      <c r="CR39" s="275">
        <v>66</v>
      </c>
      <c r="CS39" s="273">
        <v>1400</v>
      </c>
      <c r="CT39" s="274">
        <v>1491</v>
      </c>
      <c r="CU39" s="275">
        <v>2891</v>
      </c>
      <c r="CV39" s="273">
        <v>76</v>
      </c>
      <c r="CW39" s="274">
        <v>60</v>
      </c>
      <c r="CX39" s="275">
        <v>68</v>
      </c>
      <c r="CY39" s="273">
        <v>1400</v>
      </c>
      <c r="CZ39" s="274">
        <v>1491</v>
      </c>
      <c r="DA39" s="275">
        <v>2891</v>
      </c>
      <c r="DB39" s="273">
        <v>36.6</v>
      </c>
      <c r="DC39" s="274">
        <v>33.700000000000003</v>
      </c>
      <c r="DD39" s="275">
        <v>35.1</v>
      </c>
      <c r="DE39" s="273">
        <v>1400</v>
      </c>
      <c r="DF39" s="274">
        <v>1491</v>
      </c>
      <c r="DG39" s="275">
        <v>2891</v>
      </c>
    </row>
    <row r="40" spans="1:111" x14ac:dyDescent="0.35">
      <c r="A40" t="s">
        <v>87</v>
      </c>
      <c r="B40" t="s">
        <v>332</v>
      </c>
      <c r="C40" t="s">
        <v>324</v>
      </c>
      <c r="D40" s="273">
        <v>70</v>
      </c>
      <c r="E40" s="274">
        <v>54</v>
      </c>
      <c r="F40" s="275">
        <v>62</v>
      </c>
      <c r="G40" s="273">
        <v>975</v>
      </c>
      <c r="H40" s="274">
        <v>1071</v>
      </c>
      <c r="I40" s="275">
        <v>2046</v>
      </c>
      <c r="J40" s="273">
        <v>71</v>
      </c>
      <c r="K40" s="274">
        <v>56</v>
      </c>
      <c r="L40" s="275">
        <v>63</v>
      </c>
      <c r="M40" s="273">
        <v>975</v>
      </c>
      <c r="N40" s="274">
        <v>1071</v>
      </c>
      <c r="O40" s="275">
        <v>2046</v>
      </c>
      <c r="P40" s="273">
        <v>36.799999999999997</v>
      </c>
      <c r="Q40" s="274">
        <v>33.5</v>
      </c>
      <c r="R40" s="275">
        <v>35.1</v>
      </c>
      <c r="S40" s="273">
        <v>975</v>
      </c>
      <c r="T40" s="274">
        <v>1071</v>
      </c>
      <c r="U40" s="275">
        <v>2046</v>
      </c>
      <c r="V40" s="273">
        <v>73</v>
      </c>
      <c r="W40" s="274">
        <v>57</v>
      </c>
      <c r="X40" s="275">
        <v>64</v>
      </c>
      <c r="Y40" s="273">
        <v>81</v>
      </c>
      <c r="Z40" s="274">
        <v>93</v>
      </c>
      <c r="AA40" s="275">
        <v>174</v>
      </c>
      <c r="AB40" s="273">
        <v>75</v>
      </c>
      <c r="AC40" s="274">
        <v>59</v>
      </c>
      <c r="AD40" s="275">
        <v>67</v>
      </c>
      <c r="AE40" s="273">
        <v>81</v>
      </c>
      <c r="AF40" s="274">
        <v>93</v>
      </c>
      <c r="AG40" s="275">
        <v>174</v>
      </c>
      <c r="AH40" s="273">
        <v>36.799999999999997</v>
      </c>
      <c r="AI40" s="274">
        <v>34.1</v>
      </c>
      <c r="AJ40" s="275">
        <v>35.299999999999997</v>
      </c>
      <c r="AK40" s="273">
        <v>81</v>
      </c>
      <c r="AL40" s="274">
        <v>93</v>
      </c>
      <c r="AM40" s="275">
        <v>174</v>
      </c>
      <c r="AN40" s="273">
        <v>59</v>
      </c>
      <c r="AO40" s="274">
        <v>43</v>
      </c>
      <c r="AP40" s="275">
        <v>50</v>
      </c>
      <c r="AQ40" s="273">
        <v>243</v>
      </c>
      <c r="AR40" s="274">
        <v>282</v>
      </c>
      <c r="AS40" s="275">
        <v>525</v>
      </c>
      <c r="AT40" s="273">
        <v>65</v>
      </c>
      <c r="AU40" s="274">
        <v>48</v>
      </c>
      <c r="AV40" s="275">
        <v>56</v>
      </c>
      <c r="AW40" s="273">
        <v>243</v>
      </c>
      <c r="AX40" s="274">
        <v>282</v>
      </c>
      <c r="AY40" s="275">
        <v>525</v>
      </c>
      <c r="AZ40" s="273">
        <v>33.700000000000003</v>
      </c>
      <c r="BA40" s="274">
        <v>31.2</v>
      </c>
      <c r="BB40" s="275">
        <v>32.299999999999997</v>
      </c>
      <c r="BC40" s="273">
        <v>243</v>
      </c>
      <c r="BD40" s="274">
        <v>282</v>
      </c>
      <c r="BE40" s="275">
        <v>525</v>
      </c>
      <c r="BF40" s="273">
        <v>77</v>
      </c>
      <c r="BG40" s="274">
        <v>53</v>
      </c>
      <c r="BH40" s="275">
        <v>67</v>
      </c>
      <c r="BI40" s="273">
        <v>56</v>
      </c>
      <c r="BJ40" s="274">
        <v>40</v>
      </c>
      <c r="BK40" s="275">
        <v>96</v>
      </c>
      <c r="BL40" s="273">
        <v>79</v>
      </c>
      <c r="BM40" s="274">
        <v>60</v>
      </c>
      <c r="BN40" s="275">
        <v>71</v>
      </c>
      <c r="BO40" s="273">
        <v>56</v>
      </c>
      <c r="BP40" s="274">
        <v>40</v>
      </c>
      <c r="BQ40" s="275">
        <v>96</v>
      </c>
      <c r="BR40" s="273">
        <v>40</v>
      </c>
      <c r="BS40" s="274">
        <v>31.9</v>
      </c>
      <c r="BT40" s="275">
        <v>36.6</v>
      </c>
      <c r="BU40" s="273">
        <v>56</v>
      </c>
      <c r="BV40" s="274">
        <v>40</v>
      </c>
      <c r="BW40" s="275">
        <v>96</v>
      </c>
      <c r="BX40" s="273">
        <v>63</v>
      </c>
      <c r="BY40" s="274">
        <v>33</v>
      </c>
      <c r="BZ40" s="275">
        <v>47</v>
      </c>
      <c r="CA40" s="273">
        <v>8</v>
      </c>
      <c r="CB40" s="274">
        <v>9</v>
      </c>
      <c r="CC40" s="275">
        <v>17</v>
      </c>
      <c r="CD40" s="273" t="s">
        <v>197</v>
      </c>
      <c r="CE40" s="274" t="s">
        <v>197</v>
      </c>
      <c r="CF40" s="275">
        <v>53</v>
      </c>
      <c r="CG40" s="273">
        <v>8</v>
      </c>
      <c r="CH40" s="274">
        <v>9</v>
      </c>
      <c r="CI40" s="275">
        <v>17</v>
      </c>
      <c r="CJ40" s="273">
        <v>33.799999999999997</v>
      </c>
      <c r="CK40" s="274">
        <v>27.9</v>
      </c>
      <c r="CL40" s="275">
        <v>30.6</v>
      </c>
      <c r="CM40" s="273">
        <v>8</v>
      </c>
      <c r="CN40" s="274">
        <v>9</v>
      </c>
      <c r="CO40" s="275">
        <v>17</v>
      </c>
      <c r="CP40" s="273">
        <v>67</v>
      </c>
      <c r="CQ40" s="274">
        <v>51</v>
      </c>
      <c r="CR40" s="275">
        <v>59</v>
      </c>
      <c r="CS40" s="273">
        <v>1462</v>
      </c>
      <c r="CT40" s="274">
        <v>1614</v>
      </c>
      <c r="CU40" s="275">
        <v>3076</v>
      </c>
      <c r="CV40" s="273">
        <v>69</v>
      </c>
      <c r="CW40" s="274">
        <v>53</v>
      </c>
      <c r="CX40" s="275">
        <v>61</v>
      </c>
      <c r="CY40" s="273">
        <v>1462</v>
      </c>
      <c r="CZ40" s="274">
        <v>1614</v>
      </c>
      <c r="DA40" s="275">
        <v>3076</v>
      </c>
      <c r="DB40" s="273">
        <v>36.200000000000003</v>
      </c>
      <c r="DC40" s="274">
        <v>32.799999999999997</v>
      </c>
      <c r="DD40" s="275">
        <v>34.4</v>
      </c>
      <c r="DE40" s="273">
        <v>1462</v>
      </c>
      <c r="DF40" s="274">
        <v>1614</v>
      </c>
      <c r="DG40" s="275">
        <v>3076</v>
      </c>
    </row>
    <row r="41" spans="1:111" x14ac:dyDescent="0.35">
      <c r="A41" t="s">
        <v>85</v>
      </c>
      <c r="B41" t="s">
        <v>330</v>
      </c>
      <c r="C41" t="s">
        <v>324</v>
      </c>
      <c r="D41" s="273">
        <v>68</v>
      </c>
      <c r="E41" s="274">
        <v>53</v>
      </c>
      <c r="F41" s="275">
        <v>60</v>
      </c>
      <c r="G41" s="273">
        <v>490</v>
      </c>
      <c r="H41" s="274">
        <v>527</v>
      </c>
      <c r="I41" s="275">
        <v>1017</v>
      </c>
      <c r="J41" s="273">
        <v>69</v>
      </c>
      <c r="K41" s="274">
        <v>54</v>
      </c>
      <c r="L41" s="275">
        <v>61</v>
      </c>
      <c r="M41" s="273">
        <v>490</v>
      </c>
      <c r="N41" s="274">
        <v>527</v>
      </c>
      <c r="O41" s="275">
        <v>1017</v>
      </c>
      <c r="P41" s="273">
        <v>35.299999999999997</v>
      </c>
      <c r="Q41" s="274">
        <v>32.799999999999997</v>
      </c>
      <c r="R41" s="275">
        <v>34</v>
      </c>
      <c r="S41" s="273">
        <v>490</v>
      </c>
      <c r="T41" s="274">
        <v>527</v>
      </c>
      <c r="U41" s="275">
        <v>1017</v>
      </c>
      <c r="V41" s="273">
        <v>73</v>
      </c>
      <c r="W41" s="274">
        <v>49</v>
      </c>
      <c r="X41" s="275">
        <v>59</v>
      </c>
      <c r="Y41" s="273">
        <v>123</v>
      </c>
      <c r="Z41" s="274">
        <v>170</v>
      </c>
      <c r="AA41" s="275">
        <v>293</v>
      </c>
      <c r="AB41" s="273">
        <v>73</v>
      </c>
      <c r="AC41" s="274">
        <v>51</v>
      </c>
      <c r="AD41" s="275">
        <v>60</v>
      </c>
      <c r="AE41" s="273">
        <v>123</v>
      </c>
      <c r="AF41" s="274">
        <v>170</v>
      </c>
      <c r="AG41" s="275">
        <v>293</v>
      </c>
      <c r="AH41" s="273">
        <v>35.6</v>
      </c>
      <c r="AI41" s="274">
        <v>32.700000000000003</v>
      </c>
      <c r="AJ41" s="275">
        <v>33.9</v>
      </c>
      <c r="AK41" s="273">
        <v>123</v>
      </c>
      <c r="AL41" s="274">
        <v>170</v>
      </c>
      <c r="AM41" s="275">
        <v>293</v>
      </c>
      <c r="AN41" s="273">
        <v>67</v>
      </c>
      <c r="AO41" s="274">
        <v>50</v>
      </c>
      <c r="AP41" s="275">
        <v>59</v>
      </c>
      <c r="AQ41" s="273">
        <v>652</v>
      </c>
      <c r="AR41" s="274">
        <v>660</v>
      </c>
      <c r="AS41" s="275">
        <v>1312</v>
      </c>
      <c r="AT41" s="273">
        <v>69</v>
      </c>
      <c r="AU41" s="274">
        <v>53</v>
      </c>
      <c r="AV41" s="275">
        <v>61</v>
      </c>
      <c r="AW41" s="273">
        <v>652</v>
      </c>
      <c r="AX41" s="274">
        <v>660</v>
      </c>
      <c r="AY41" s="275">
        <v>1312</v>
      </c>
      <c r="AZ41" s="273">
        <v>33.799999999999997</v>
      </c>
      <c r="BA41" s="274">
        <v>31.4</v>
      </c>
      <c r="BB41" s="275">
        <v>32.6</v>
      </c>
      <c r="BC41" s="273">
        <v>652</v>
      </c>
      <c r="BD41" s="274">
        <v>660</v>
      </c>
      <c r="BE41" s="275">
        <v>1312</v>
      </c>
      <c r="BF41" s="273">
        <v>80</v>
      </c>
      <c r="BG41" s="274">
        <v>58</v>
      </c>
      <c r="BH41" s="275">
        <v>67</v>
      </c>
      <c r="BI41" s="273">
        <v>122</v>
      </c>
      <c r="BJ41" s="274">
        <v>166</v>
      </c>
      <c r="BK41" s="275">
        <v>288</v>
      </c>
      <c r="BL41" s="273">
        <v>80</v>
      </c>
      <c r="BM41" s="274">
        <v>60</v>
      </c>
      <c r="BN41" s="275">
        <v>68</v>
      </c>
      <c r="BO41" s="273">
        <v>122</v>
      </c>
      <c r="BP41" s="274">
        <v>166</v>
      </c>
      <c r="BQ41" s="275">
        <v>288</v>
      </c>
      <c r="BR41" s="273">
        <v>36.4</v>
      </c>
      <c r="BS41" s="274">
        <v>33.799999999999997</v>
      </c>
      <c r="BT41" s="275">
        <v>34.9</v>
      </c>
      <c r="BU41" s="273">
        <v>122</v>
      </c>
      <c r="BV41" s="274">
        <v>166</v>
      </c>
      <c r="BW41" s="275">
        <v>288</v>
      </c>
      <c r="BX41" s="273" t="s">
        <v>197</v>
      </c>
      <c r="BY41" s="274" t="s">
        <v>197</v>
      </c>
      <c r="BZ41" s="275">
        <v>44</v>
      </c>
      <c r="CA41" s="273">
        <v>5</v>
      </c>
      <c r="CB41" s="274">
        <v>4</v>
      </c>
      <c r="CC41" s="275">
        <v>9</v>
      </c>
      <c r="CD41" s="273" t="s">
        <v>197</v>
      </c>
      <c r="CE41" s="274" t="s">
        <v>197</v>
      </c>
      <c r="CF41" s="275">
        <v>44</v>
      </c>
      <c r="CG41" s="273">
        <v>5</v>
      </c>
      <c r="CH41" s="274">
        <v>4</v>
      </c>
      <c r="CI41" s="275">
        <v>9</v>
      </c>
      <c r="CJ41" s="273">
        <v>32.6</v>
      </c>
      <c r="CK41" s="274">
        <v>31.8</v>
      </c>
      <c r="CL41" s="275">
        <v>32.200000000000003</v>
      </c>
      <c r="CM41" s="273">
        <v>5</v>
      </c>
      <c r="CN41" s="274">
        <v>4</v>
      </c>
      <c r="CO41" s="275">
        <v>9</v>
      </c>
      <c r="CP41" s="273">
        <v>68</v>
      </c>
      <c r="CQ41" s="274">
        <v>51</v>
      </c>
      <c r="CR41" s="275">
        <v>59</v>
      </c>
      <c r="CS41" s="273">
        <v>1543</v>
      </c>
      <c r="CT41" s="274">
        <v>1694</v>
      </c>
      <c r="CU41" s="275">
        <v>3237</v>
      </c>
      <c r="CV41" s="273">
        <v>69</v>
      </c>
      <c r="CW41" s="274">
        <v>53</v>
      </c>
      <c r="CX41" s="275">
        <v>60</v>
      </c>
      <c r="CY41" s="273">
        <v>1543</v>
      </c>
      <c r="CZ41" s="274">
        <v>1694</v>
      </c>
      <c r="DA41" s="275">
        <v>3237</v>
      </c>
      <c r="DB41" s="273">
        <v>34.4</v>
      </c>
      <c r="DC41" s="274">
        <v>32.1</v>
      </c>
      <c r="DD41" s="275">
        <v>33.200000000000003</v>
      </c>
      <c r="DE41" s="273">
        <v>1543</v>
      </c>
      <c r="DF41" s="274">
        <v>1694</v>
      </c>
      <c r="DG41" s="275">
        <v>3237</v>
      </c>
    </row>
    <row r="42" spans="1:111" x14ac:dyDescent="0.35">
      <c r="A42" t="s">
        <v>88</v>
      </c>
      <c r="B42" t="s">
        <v>333</v>
      </c>
      <c r="C42" t="s">
        <v>324</v>
      </c>
      <c r="D42" s="273">
        <v>78</v>
      </c>
      <c r="E42" s="274">
        <v>61</v>
      </c>
      <c r="F42" s="275">
        <v>69</v>
      </c>
      <c r="G42" s="273">
        <v>890</v>
      </c>
      <c r="H42" s="274">
        <v>904</v>
      </c>
      <c r="I42" s="275">
        <v>1794</v>
      </c>
      <c r="J42" s="273">
        <v>78</v>
      </c>
      <c r="K42" s="274">
        <v>61</v>
      </c>
      <c r="L42" s="275">
        <v>70</v>
      </c>
      <c r="M42" s="273">
        <v>890</v>
      </c>
      <c r="N42" s="274">
        <v>904</v>
      </c>
      <c r="O42" s="275">
        <v>1794</v>
      </c>
      <c r="P42" s="273">
        <v>37.799999999999997</v>
      </c>
      <c r="Q42" s="274">
        <v>35.1</v>
      </c>
      <c r="R42" s="275">
        <v>36.4</v>
      </c>
      <c r="S42" s="273">
        <v>890</v>
      </c>
      <c r="T42" s="274">
        <v>904</v>
      </c>
      <c r="U42" s="275">
        <v>1794</v>
      </c>
      <c r="V42" s="273">
        <v>73</v>
      </c>
      <c r="W42" s="274">
        <v>67</v>
      </c>
      <c r="X42" s="275">
        <v>70</v>
      </c>
      <c r="Y42" s="273">
        <v>79</v>
      </c>
      <c r="Z42" s="274">
        <v>70</v>
      </c>
      <c r="AA42" s="275">
        <v>149</v>
      </c>
      <c r="AB42" s="273">
        <v>73</v>
      </c>
      <c r="AC42" s="274">
        <v>67</v>
      </c>
      <c r="AD42" s="275">
        <v>70</v>
      </c>
      <c r="AE42" s="273">
        <v>79</v>
      </c>
      <c r="AF42" s="274">
        <v>70</v>
      </c>
      <c r="AG42" s="275">
        <v>149</v>
      </c>
      <c r="AH42" s="273">
        <v>36.6</v>
      </c>
      <c r="AI42" s="274">
        <v>35.299999999999997</v>
      </c>
      <c r="AJ42" s="275">
        <v>36</v>
      </c>
      <c r="AK42" s="273">
        <v>79</v>
      </c>
      <c r="AL42" s="274">
        <v>70</v>
      </c>
      <c r="AM42" s="275">
        <v>149</v>
      </c>
      <c r="AN42" s="273">
        <v>76</v>
      </c>
      <c r="AO42" s="274">
        <v>51</v>
      </c>
      <c r="AP42" s="275">
        <v>64</v>
      </c>
      <c r="AQ42" s="273">
        <v>55</v>
      </c>
      <c r="AR42" s="274">
        <v>49</v>
      </c>
      <c r="AS42" s="275">
        <v>104</v>
      </c>
      <c r="AT42" s="273">
        <v>76</v>
      </c>
      <c r="AU42" s="274">
        <v>55</v>
      </c>
      <c r="AV42" s="275">
        <v>66</v>
      </c>
      <c r="AW42" s="273">
        <v>55</v>
      </c>
      <c r="AX42" s="274">
        <v>49</v>
      </c>
      <c r="AY42" s="275">
        <v>104</v>
      </c>
      <c r="AZ42" s="273">
        <v>37.299999999999997</v>
      </c>
      <c r="BA42" s="274">
        <v>33.700000000000003</v>
      </c>
      <c r="BB42" s="275">
        <v>35.6</v>
      </c>
      <c r="BC42" s="273">
        <v>55</v>
      </c>
      <c r="BD42" s="274">
        <v>49</v>
      </c>
      <c r="BE42" s="275">
        <v>104</v>
      </c>
      <c r="BF42" s="273">
        <v>63</v>
      </c>
      <c r="BG42" s="274">
        <v>72</v>
      </c>
      <c r="BH42" s="275">
        <v>68</v>
      </c>
      <c r="BI42" s="273">
        <v>27</v>
      </c>
      <c r="BJ42" s="274">
        <v>29</v>
      </c>
      <c r="BK42" s="275">
        <v>56</v>
      </c>
      <c r="BL42" s="273">
        <v>67</v>
      </c>
      <c r="BM42" s="274">
        <v>76</v>
      </c>
      <c r="BN42" s="275">
        <v>71</v>
      </c>
      <c r="BO42" s="273">
        <v>27</v>
      </c>
      <c r="BP42" s="274">
        <v>29</v>
      </c>
      <c r="BQ42" s="275">
        <v>56</v>
      </c>
      <c r="BR42" s="273">
        <v>36.1</v>
      </c>
      <c r="BS42" s="274">
        <v>36</v>
      </c>
      <c r="BT42" s="275">
        <v>36.1</v>
      </c>
      <c r="BU42" s="273">
        <v>27</v>
      </c>
      <c r="BV42" s="274">
        <v>29</v>
      </c>
      <c r="BW42" s="275">
        <v>56</v>
      </c>
      <c r="BX42" s="273" t="s">
        <v>197</v>
      </c>
      <c r="BY42" s="274">
        <v>100</v>
      </c>
      <c r="BZ42" s="275" t="s">
        <v>197</v>
      </c>
      <c r="CA42" s="273">
        <v>7</v>
      </c>
      <c r="CB42" s="274">
        <v>3</v>
      </c>
      <c r="CC42" s="275">
        <v>10</v>
      </c>
      <c r="CD42" s="273" t="s">
        <v>197</v>
      </c>
      <c r="CE42" s="274">
        <v>100</v>
      </c>
      <c r="CF42" s="275" t="s">
        <v>197</v>
      </c>
      <c r="CG42" s="273">
        <v>7</v>
      </c>
      <c r="CH42" s="274">
        <v>3</v>
      </c>
      <c r="CI42" s="275">
        <v>10</v>
      </c>
      <c r="CJ42" s="273">
        <v>39.6</v>
      </c>
      <c r="CK42" s="274">
        <v>46.3</v>
      </c>
      <c r="CL42" s="275">
        <v>41.6</v>
      </c>
      <c r="CM42" s="273">
        <v>7</v>
      </c>
      <c r="CN42" s="274">
        <v>3</v>
      </c>
      <c r="CO42" s="275">
        <v>10</v>
      </c>
      <c r="CP42" s="273">
        <v>76</v>
      </c>
      <c r="CQ42" s="274">
        <v>60</v>
      </c>
      <c r="CR42" s="275">
        <v>68</v>
      </c>
      <c r="CS42" s="273">
        <v>1124</v>
      </c>
      <c r="CT42" s="274">
        <v>1123</v>
      </c>
      <c r="CU42" s="275">
        <v>2247</v>
      </c>
      <c r="CV42" s="273">
        <v>76</v>
      </c>
      <c r="CW42" s="274">
        <v>61</v>
      </c>
      <c r="CX42" s="275">
        <v>69</v>
      </c>
      <c r="CY42" s="273">
        <v>1124</v>
      </c>
      <c r="CZ42" s="274">
        <v>1123</v>
      </c>
      <c r="DA42" s="275">
        <v>2247</v>
      </c>
      <c r="DB42" s="273">
        <v>37.6</v>
      </c>
      <c r="DC42" s="274">
        <v>35</v>
      </c>
      <c r="DD42" s="275">
        <v>36.299999999999997</v>
      </c>
      <c r="DE42" s="273">
        <v>1124</v>
      </c>
      <c r="DF42" s="274">
        <v>1123</v>
      </c>
      <c r="DG42" s="275">
        <v>2247</v>
      </c>
    </row>
    <row r="43" spans="1:111" x14ac:dyDescent="0.35">
      <c r="A43" t="s">
        <v>90</v>
      </c>
      <c r="B43" t="s">
        <v>335</v>
      </c>
      <c r="C43" t="s">
        <v>324</v>
      </c>
      <c r="D43" s="273">
        <v>79</v>
      </c>
      <c r="E43" s="274">
        <v>62</v>
      </c>
      <c r="F43" s="275">
        <v>71</v>
      </c>
      <c r="G43" s="273">
        <v>830</v>
      </c>
      <c r="H43" s="274">
        <v>849</v>
      </c>
      <c r="I43" s="275">
        <v>1679</v>
      </c>
      <c r="J43" s="273">
        <v>80</v>
      </c>
      <c r="K43" s="274">
        <v>64</v>
      </c>
      <c r="L43" s="275">
        <v>72</v>
      </c>
      <c r="M43" s="273">
        <v>830</v>
      </c>
      <c r="N43" s="274">
        <v>849</v>
      </c>
      <c r="O43" s="275">
        <v>1679</v>
      </c>
      <c r="P43" s="273">
        <v>35.200000000000003</v>
      </c>
      <c r="Q43" s="274">
        <v>33</v>
      </c>
      <c r="R43" s="275">
        <v>34.1</v>
      </c>
      <c r="S43" s="273">
        <v>830</v>
      </c>
      <c r="T43" s="274">
        <v>849</v>
      </c>
      <c r="U43" s="275">
        <v>1679</v>
      </c>
      <c r="V43" s="273">
        <v>93</v>
      </c>
      <c r="W43" s="274">
        <v>68</v>
      </c>
      <c r="X43" s="275">
        <v>81</v>
      </c>
      <c r="Y43" s="273">
        <v>76</v>
      </c>
      <c r="Z43" s="274">
        <v>78</v>
      </c>
      <c r="AA43" s="275">
        <v>154</v>
      </c>
      <c r="AB43" s="273">
        <v>93</v>
      </c>
      <c r="AC43" s="274">
        <v>68</v>
      </c>
      <c r="AD43" s="275">
        <v>81</v>
      </c>
      <c r="AE43" s="273">
        <v>76</v>
      </c>
      <c r="AF43" s="274">
        <v>78</v>
      </c>
      <c r="AG43" s="275">
        <v>154</v>
      </c>
      <c r="AH43" s="273">
        <v>36.6</v>
      </c>
      <c r="AI43" s="274">
        <v>33.9</v>
      </c>
      <c r="AJ43" s="275">
        <v>35.200000000000003</v>
      </c>
      <c r="AK43" s="273">
        <v>76</v>
      </c>
      <c r="AL43" s="274">
        <v>78</v>
      </c>
      <c r="AM43" s="275">
        <v>154</v>
      </c>
      <c r="AN43" s="273">
        <v>78</v>
      </c>
      <c r="AO43" s="274">
        <v>75</v>
      </c>
      <c r="AP43" s="275">
        <v>76</v>
      </c>
      <c r="AQ43" s="273">
        <v>46</v>
      </c>
      <c r="AR43" s="274">
        <v>51</v>
      </c>
      <c r="AS43" s="275">
        <v>97</v>
      </c>
      <c r="AT43" s="273">
        <v>80</v>
      </c>
      <c r="AU43" s="274">
        <v>76</v>
      </c>
      <c r="AV43" s="275">
        <v>78</v>
      </c>
      <c r="AW43" s="273">
        <v>46</v>
      </c>
      <c r="AX43" s="274">
        <v>51</v>
      </c>
      <c r="AY43" s="275">
        <v>97</v>
      </c>
      <c r="AZ43" s="273">
        <v>34.799999999999997</v>
      </c>
      <c r="BA43" s="274">
        <v>33.700000000000003</v>
      </c>
      <c r="BB43" s="275">
        <v>34.200000000000003</v>
      </c>
      <c r="BC43" s="273">
        <v>46</v>
      </c>
      <c r="BD43" s="274">
        <v>51</v>
      </c>
      <c r="BE43" s="275">
        <v>97</v>
      </c>
      <c r="BF43" s="273">
        <v>87</v>
      </c>
      <c r="BG43" s="274">
        <v>61</v>
      </c>
      <c r="BH43" s="275">
        <v>74</v>
      </c>
      <c r="BI43" s="273">
        <v>150</v>
      </c>
      <c r="BJ43" s="274">
        <v>162</v>
      </c>
      <c r="BK43" s="275">
        <v>312</v>
      </c>
      <c r="BL43" s="273">
        <v>89</v>
      </c>
      <c r="BM43" s="274">
        <v>63</v>
      </c>
      <c r="BN43" s="275">
        <v>76</v>
      </c>
      <c r="BO43" s="273">
        <v>150</v>
      </c>
      <c r="BP43" s="274">
        <v>162</v>
      </c>
      <c r="BQ43" s="275">
        <v>312</v>
      </c>
      <c r="BR43" s="273">
        <v>36.700000000000003</v>
      </c>
      <c r="BS43" s="274">
        <v>33.6</v>
      </c>
      <c r="BT43" s="275">
        <v>35.1</v>
      </c>
      <c r="BU43" s="273">
        <v>150</v>
      </c>
      <c r="BV43" s="274">
        <v>162</v>
      </c>
      <c r="BW43" s="275">
        <v>312</v>
      </c>
      <c r="BX43" s="273">
        <v>50</v>
      </c>
      <c r="BY43" s="274">
        <v>100</v>
      </c>
      <c r="BZ43" s="275">
        <v>79</v>
      </c>
      <c r="CA43" s="273">
        <v>6</v>
      </c>
      <c r="CB43" s="274">
        <v>8</v>
      </c>
      <c r="CC43" s="275">
        <v>14</v>
      </c>
      <c r="CD43" s="273">
        <v>50</v>
      </c>
      <c r="CE43" s="274">
        <v>100</v>
      </c>
      <c r="CF43" s="275">
        <v>79</v>
      </c>
      <c r="CG43" s="273">
        <v>6</v>
      </c>
      <c r="CH43" s="274">
        <v>8</v>
      </c>
      <c r="CI43" s="275">
        <v>14</v>
      </c>
      <c r="CJ43" s="273">
        <v>33</v>
      </c>
      <c r="CK43" s="274">
        <v>39.1</v>
      </c>
      <c r="CL43" s="275">
        <v>36.5</v>
      </c>
      <c r="CM43" s="273">
        <v>6</v>
      </c>
      <c r="CN43" s="274">
        <v>8</v>
      </c>
      <c r="CO43" s="275">
        <v>14</v>
      </c>
      <c r="CP43" s="273">
        <v>80</v>
      </c>
      <c r="CQ43" s="274">
        <v>62</v>
      </c>
      <c r="CR43" s="275">
        <v>71</v>
      </c>
      <c r="CS43" s="273">
        <v>1153</v>
      </c>
      <c r="CT43" s="274">
        <v>1196</v>
      </c>
      <c r="CU43" s="275">
        <v>2349</v>
      </c>
      <c r="CV43" s="273">
        <v>81</v>
      </c>
      <c r="CW43" s="274">
        <v>64</v>
      </c>
      <c r="CX43" s="275">
        <v>72</v>
      </c>
      <c r="CY43" s="273">
        <v>1153</v>
      </c>
      <c r="CZ43" s="274">
        <v>1196</v>
      </c>
      <c r="DA43" s="275">
        <v>2349</v>
      </c>
      <c r="DB43" s="273">
        <v>35.4</v>
      </c>
      <c r="DC43" s="274">
        <v>33.1</v>
      </c>
      <c r="DD43" s="275">
        <v>34.299999999999997</v>
      </c>
      <c r="DE43" s="273">
        <v>1153</v>
      </c>
      <c r="DF43" s="274">
        <v>1196</v>
      </c>
      <c r="DG43" s="275">
        <v>2349</v>
      </c>
    </row>
    <row r="44" spans="1:111" x14ac:dyDescent="0.35">
      <c r="A44" t="s">
        <v>135</v>
      </c>
      <c r="B44" t="s">
        <v>380</v>
      </c>
      <c r="C44" t="s">
        <v>372</v>
      </c>
      <c r="D44" s="273">
        <v>77</v>
      </c>
      <c r="E44" s="274">
        <v>59</v>
      </c>
      <c r="F44" s="275">
        <v>68</v>
      </c>
      <c r="G44" s="273">
        <v>1379</v>
      </c>
      <c r="H44" s="274">
        <v>1487</v>
      </c>
      <c r="I44" s="275">
        <v>2866</v>
      </c>
      <c r="J44" s="273">
        <v>79</v>
      </c>
      <c r="K44" s="274">
        <v>62</v>
      </c>
      <c r="L44" s="275">
        <v>70</v>
      </c>
      <c r="M44" s="273">
        <v>1379</v>
      </c>
      <c r="N44" s="274">
        <v>1487</v>
      </c>
      <c r="O44" s="275">
        <v>2866</v>
      </c>
      <c r="P44" s="273">
        <v>36.9</v>
      </c>
      <c r="Q44" s="274">
        <v>33.9</v>
      </c>
      <c r="R44" s="275">
        <v>35.4</v>
      </c>
      <c r="S44" s="273">
        <v>1379</v>
      </c>
      <c r="T44" s="274">
        <v>1487</v>
      </c>
      <c r="U44" s="275">
        <v>2866</v>
      </c>
      <c r="V44" s="273">
        <v>81</v>
      </c>
      <c r="W44" s="274">
        <v>65</v>
      </c>
      <c r="X44" s="275">
        <v>73</v>
      </c>
      <c r="Y44" s="273">
        <v>91</v>
      </c>
      <c r="Z44" s="274">
        <v>102</v>
      </c>
      <c r="AA44" s="275">
        <v>193</v>
      </c>
      <c r="AB44" s="273">
        <v>84</v>
      </c>
      <c r="AC44" s="274">
        <v>69</v>
      </c>
      <c r="AD44" s="275">
        <v>76</v>
      </c>
      <c r="AE44" s="273">
        <v>91</v>
      </c>
      <c r="AF44" s="274">
        <v>102</v>
      </c>
      <c r="AG44" s="275">
        <v>193</v>
      </c>
      <c r="AH44" s="273">
        <v>38.299999999999997</v>
      </c>
      <c r="AI44" s="274">
        <v>34.9</v>
      </c>
      <c r="AJ44" s="275">
        <v>36.5</v>
      </c>
      <c r="AK44" s="273">
        <v>91</v>
      </c>
      <c r="AL44" s="274">
        <v>102</v>
      </c>
      <c r="AM44" s="275">
        <v>193</v>
      </c>
      <c r="AN44" s="273">
        <v>91</v>
      </c>
      <c r="AO44" s="274">
        <v>52</v>
      </c>
      <c r="AP44" s="275">
        <v>74</v>
      </c>
      <c r="AQ44" s="273">
        <v>76</v>
      </c>
      <c r="AR44" s="274">
        <v>58</v>
      </c>
      <c r="AS44" s="275">
        <v>134</v>
      </c>
      <c r="AT44" s="273">
        <v>92</v>
      </c>
      <c r="AU44" s="274">
        <v>57</v>
      </c>
      <c r="AV44" s="275">
        <v>77</v>
      </c>
      <c r="AW44" s="273">
        <v>76</v>
      </c>
      <c r="AX44" s="274">
        <v>58</v>
      </c>
      <c r="AY44" s="275">
        <v>134</v>
      </c>
      <c r="AZ44" s="273">
        <v>37.700000000000003</v>
      </c>
      <c r="BA44" s="274">
        <v>32.299999999999997</v>
      </c>
      <c r="BB44" s="275">
        <v>35.4</v>
      </c>
      <c r="BC44" s="273">
        <v>76</v>
      </c>
      <c r="BD44" s="274">
        <v>58</v>
      </c>
      <c r="BE44" s="275">
        <v>134</v>
      </c>
      <c r="BF44" s="273">
        <v>81</v>
      </c>
      <c r="BG44" s="274">
        <v>66</v>
      </c>
      <c r="BH44" s="275">
        <v>73</v>
      </c>
      <c r="BI44" s="273">
        <v>73</v>
      </c>
      <c r="BJ44" s="274">
        <v>95</v>
      </c>
      <c r="BK44" s="275">
        <v>168</v>
      </c>
      <c r="BL44" s="273">
        <v>81</v>
      </c>
      <c r="BM44" s="274">
        <v>69</v>
      </c>
      <c r="BN44" s="275">
        <v>74</v>
      </c>
      <c r="BO44" s="273">
        <v>73</v>
      </c>
      <c r="BP44" s="274">
        <v>95</v>
      </c>
      <c r="BQ44" s="275">
        <v>168</v>
      </c>
      <c r="BR44" s="273">
        <v>38.700000000000003</v>
      </c>
      <c r="BS44" s="274">
        <v>33.9</v>
      </c>
      <c r="BT44" s="275">
        <v>36</v>
      </c>
      <c r="BU44" s="273">
        <v>73</v>
      </c>
      <c r="BV44" s="274">
        <v>95</v>
      </c>
      <c r="BW44" s="275">
        <v>168</v>
      </c>
      <c r="BX44" s="273" t="s">
        <v>197</v>
      </c>
      <c r="BY44" s="274" t="s">
        <v>197</v>
      </c>
      <c r="BZ44" s="275">
        <v>63</v>
      </c>
      <c r="CA44" s="273">
        <v>3</v>
      </c>
      <c r="CB44" s="274">
        <v>5</v>
      </c>
      <c r="CC44" s="275">
        <v>8</v>
      </c>
      <c r="CD44" s="273" t="s">
        <v>197</v>
      </c>
      <c r="CE44" s="274" t="s">
        <v>197</v>
      </c>
      <c r="CF44" s="275">
        <v>63</v>
      </c>
      <c r="CG44" s="273">
        <v>3</v>
      </c>
      <c r="CH44" s="274">
        <v>5</v>
      </c>
      <c r="CI44" s="275">
        <v>8</v>
      </c>
      <c r="CJ44" s="273">
        <v>40.700000000000003</v>
      </c>
      <c r="CK44" s="274">
        <v>31.6</v>
      </c>
      <c r="CL44" s="275">
        <v>35</v>
      </c>
      <c r="CM44" s="273">
        <v>3</v>
      </c>
      <c r="CN44" s="274">
        <v>5</v>
      </c>
      <c r="CO44" s="275">
        <v>8</v>
      </c>
      <c r="CP44" s="273">
        <v>78</v>
      </c>
      <c r="CQ44" s="274">
        <v>59</v>
      </c>
      <c r="CR44" s="275">
        <v>68</v>
      </c>
      <c r="CS44" s="273">
        <v>1682</v>
      </c>
      <c r="CT44" s="274">
        <v>1820</v>
      </c>
      <c r="CU44" s="275">
        <v>3502</v>
      </c>
      <c r="CV44" s="273">
        <v>80</v>
      </c>
      <c r="CW44" s="274">
        <v>62</v>
      </c>
      <c r="CX44" s="275">
        <v>71</v>
      </c>
      <c r="CY44" s="273">
        <v>1682</v>
      </c>
      <c r="CZ44" s="274">
        <v>1820</v>
      </c>
      <c r="DA44" s="275">
        <v>3502</v>
      </c>
      <c r="DB44" s="273">
        <v>37.1</v>
      </c>
      <c r="DC44" s="274">
        <v>33.9</v>
      </c>
      <c r="DD44" s="275">
        <v>35.4</v>
      </c>
      <c r="DE44" s="273">
        <v>1682</v>
      </c>
      <c r="DF44" s="274">
        <v>1820</v>
      </c>
      <c r="DG44" s="275">
        <v>3502</v>
      </c>
    </row>
    <row r="45" spans="1:111" x14ac:dyDescent="0.35">
      <c r="A45" t="s">
        <v>128</v>
      </c>
      <c r="B45" t="s">
        <v>373</v>
      </c>
      <c r="C45" t="s">
        <v>372</v>
      </c>
      <c r="D45" s="273">
        <v>82</v>
      </c>
      <c r="E45" s="274">
        <v>63</v>
      </c>
      <c r="F45" s="275">
        <v>72</v>
      </c>
      <c r="G45" s="273">
        <v>601</v>
      </c>
      <c r="H45" s="274">
        <v>629</v>
      </c>
      <c r="I45" s="275">
        <v>1230</v>
      </c>
      <c r="J45" s="273">
        <v>83</v>
      </c>
      <c r="K45" s="274">
        <v>67</v>
      </c>
      <c r="L45" s="275">
        <v>75</v>
      </c>
      <c r="M45" s="273">
        <v>601</v>
      </c>
      <c r="N45" s="274">
        <v>629</v>
      </c>
      <c r="O45" s="275">
        <v>1230</v>
      </c>
      <c r="P45" s="273">
        <v>37.5</v>
      </c>
      <c r="Q45" s="274">
        <v>34.9</v>
      </c>
      <c r="R45" s="275">
        <v>36.200000000000003</v>
      </c>
      <c r="S45" s="273">
        <v>601</v>
      </c>
      <c r="T45" s="274">
        <v>629</v>
      </c>
      <c r="U45" s="275">
        <v>1230</v>
      </c>
      <c r="V45" s="273">
        <v>75</v>
      </c>
      <c r="W45" s="274">
        <v>63</v>
      </c>
      <c r="X45" s="275">
        <v>68</v>
      </c>
      <c r="Y45" s="273">
        <v>36</v>
      </c>
      <c r="Z45" s="274">
        <v>46</v>
      </c>
      <c r="AA45" s="275">
        <v>82</v>
      </c>
      <c r="AB45" s="273">
        <v>81</v>
      </c>
      <c r="AC45" s="274">
        <v>65</v>
      </c>
      <c r="AD45" s="275">
        <v>72</v>
      </c>
      <c r="AE45" s="273">
        <v>36</v>
      </c>
      <c r="AF45" s="274">
        <v>46</v>
      </c>
      <c r="AG45" s="275">
        <v>82</v>
      </c>
      <c r="AH45" s="273">
        <v>36.700000000000003</v>
      </c>
      <c r="AI45" s="274">
        <v>34.700000000000003</v>
      </c>
      <c r="AJ45" s="275">
        <v>35.6</v>
      </c>
      <c r="AK45" s="273">
        <v>36</v>
      </c>
      <c r="AL45" s="274">
        <v>46</v>
      </c>
      <c r="AM45" s="275">
        <v>82</v>
      </c>
      <c r="AN45" s="273">
        <v>79</v>
      </c>
      <c r="AO45" s="274">
        <v>60</v>
      </c>
      <c r="AP45" s="275">
        <v>69</v>
      </c>
      <c r="AQ45" s="273">
        <v>47</v>
      </c>
      <c r="AR45" s="274">
        <v>50</v>
      </c>
      <c r="AS45" s="275">
        <v>97</v>
      </c>
      <c r="AT45" s="273">
        <v>83</v>
      </c>
      <c r="AU45" s="274">
        <v>60</v>
      </c>
      <c r="AV45" s="275">
        <v>71</v>
      </c>
      <c r="AW45" s="273">
        <v>47</v>
      </c>
      <c r="AX45" s="274">
        <v>50</v>
      </c>
      <c r="AY45" s="275">
        <v>97</v>
      </c>
      <c r="AZ45" s="273">
        <v>38.4</v>
      </c>
      <c r="BA45" s="274">
        <v>32.700000000000003</v>
      </c>
      <c r="BB45" s="275">
        <v>35.4</v>
      </c>
      <c r="BC45" s="273">
        <v>47</v>
      </c>
      <c r="BD45" s="274">
        <v>50</v>
      </c>
      <c r="BE45" s="275">
        <v>97</v>
      </c>
      <c r="BF45" s="273">
        <v>75</v>
      </c>
      <c r="BG45" s="274">
        <v>53</v>
      </c>
      <c r="BH45" s="275">
        <v>65</v>
      </c>
      <c r="BI45" s="273">
        <v>24</v>
      </c>
      <c r="BJ45" s="274">
        <v>19</v>
      </c>
      <c r="BK45" s="275">
        <v>43</v>
      </c>
      <c r="BL45" s="273">
        <v>79</v>
      </c>
      <c r="BM45" s="274">
        <v>58</v>
      </c>
      <c r="BN45" s="275">
        <v>70</v>
      </c>
      <c r="BO45" s="273">
        <v>24</v>
      </c>
      <c r="BP45" s="274">
        <v>19</v>
      </c>
      <c r="BQ45" s="275">
        <v>43</v>
      </c>
      <c r="BR45" s="273">
        <v>37.200000000000003</v>
      </c>
      <c r="BS45" s="274">
        <v>32.700000000000003</v>
      </c>
      <c r="BT45" s="275">
        <v>35.200000000000003</v>
      </c>
      <c r="BU45" s="273">
        <v>24</v>
      </c>
      <c r="BV45" s="274">
        <v>19</v>
      </c>
      <c r="BW45" s="275">
        <v>43</v>
      </c>
      <c r="BX45" s="273" t="s">
        <v>197</v>
      </c>
      <c r="BY45" s="274" t="s">
        <v>191</v>
      </c>
      <c r="BZ45" s="275" t="s">
        <v>197</v>
      </c>
      <c r="CA45" s="273">
        <v>3</v>
      </c>
      <c r="CB45" s="274">
        <v>0</v>
      </c>
      <c r="CC45" s="275">
        <v>3</v>
      </c>
      <c r="CD45" s="273" t="s">
        <v>197</v>
      </c>
      <c r="CE45" s="274" t="s">
        <v>191</v>
      </c>
      <c r="CF45" s="275" t="s">
        <v>197</v>
      </c>
      <c r="CG45" s="273">
        <v>3</v>
      </c>
      <c r="CH45" s="274">
        <v>0</v>
      </c>
      <c r="CI45" s="275">
        <v>3</v>
      </c>
      <c r="CJ45" s="273">
        <v>37.700000000000003</v>
      </c>
      <c r="CK45" s="274">
        <v>0</v>
      </c>
      <c r="CL45" s="275">
        <v>37.700000000000003</v>
      </c>
      <c r="CM45" s="273">
        <v>3</v>
      </c>
      <c r="CN45" s="274">
        <v>0</v>
      </c>
      <c r="CO45" s="275">
        <v>3</v>
      </c>
      <c r="CP45" s="273">
        <v>79</v>
      </c>
      <c r="CQ45" s="274">
        <v>62</v>
      </c>
      <c r="CR45" s="275">
        <v>71</v>
      </c>
      <c r="CS45" s="273">
        <v>753</v>
      </c>
      <c r="CT45" s="274">
        <v>790</v>
      </c>
      <c r="CU45" s="275">
        <v>1543</v>
      </c>
      <c r="CV45" s="273">
        <v>82</v>
      </c>
      <c r="CW45" s="274">
        <v>65</v>
      </c>
      <c r="CX45" s="275">
        <v>73</v>
      </c>
      <c r="CY45" s="273">
        <v>753</v>
      </c>
      <c r="CZ45" s="274">
        <v>790</v>
      </c>
      <c r="DA45" s="275">
        <v>1543</v>
      </c>
      <c r="DB45" s="273">
        <v>37.5</v>
      </c>
      <c r="DC45" s="274">
        <v>34.6</v>
      </c>
      <c r="DD45" s="275">
        <v>36</v>
      </c>
      <c r="DE45" s="273">
        <v>753</v>
      </c>
      <c r="DF45" s="274">
        <v>790</v>
      </c>
      <c r="DG45" s="275">
        <v>1543</v>
      </c>
    </row>
    <row r="46" spans="1:111" x14ac:dyDescent="0.35">
      <c r="A46" t="s">
        <v>143</v>
      </c>
      <c r="B46" t="s">
        <v>388</v>
      </c>
      <c r="C46" t="s">
        <v>372</v>
      </c>
      <c r="D46" s="273">
        <v>79</v>
      </c>
      <c r="E46" s="274">
        <v>62</v>
      </c>
      <c r="F46" s="275">
        <v>70</v>
      </c>
      <c r="G46" s="273">
        <v>818</v>
      </c>
      <c r="H46" s="274">
        <v>880</v>
      </c>
      <c r="I46" s="275">
        <v>1698</v>
      </c>
      <c r="J46" s="273">
        <v>79</v>
      </c>
      <c r="K46" s="274">
        <v>64</v>
      </c>
      <c r="L46" s="275">
        <v>71</v>
      </c>
      <c r="M46" s="273">
        <v>818</v>
      </c>
      <c r="N46" s="274">
        <v>880</v>
      </c>
      <c r="O46" s="275">
        <v>1698</v>
      </c>
      <c r="P46" s="273">
        <v>37.200000000000003</v>
      </c>
      <c r="Q46" s="274">
        <v>35.1</v>
      </c>
      <c r="R46" s="275">
        <v>36.1</v>
      </c>
      <c r="S46" s="273">
        <v>818</v>
      </c>
      <c r="T46" s="274">
        <v>880</v>
      </c>
      <c r="U46" s="275">
        <v>1698</v>
      </c>
      <c r="V46" s="273">
        <v>78</v>
      </c>
      <c r="W46" s="274">
        <v>66</v>
      </c>
      <c r="X46" s="275">
        <v>72</v>
      </c>
      <c r="Y46" s="273">
        <v>46</v>
      </c>
      <c r="Z46" s="274">
        <v>47</v>
      </c>
      <c r="AA46" s="275">
        <v>93</v>
      </c>
      <c r="AB46" s="273">
        <v>78</v>
      </c>
      <c r="AC46" s="274">
        <v>70</v>
      </c>
      <c r="AD46" s="275">
        <v>74</v>
      </c>
      <c r="AE46" s="273">
        <v>46</v>
      </c>
      <c r="AF46" s="274">
        <v>47</v>
      </c>
      <c r="AG46" s="275">
        <v>93</v>
      </c>
      <c r="AH46" s="273">
        <v>38.6</v>
      </c>
      <c r="AI46" s="274">
        <v>35.700000000000003</v>
      </c>
      <c r="AJ46" s="275">
        <v>37.200000000000003</v>
      </c>
      <c r="AK46" s="273">
        <v>46</v>
      </c>
      <c r="AL46" s="274">
        <v>47</v>
      </c>
      <c r="AM46" s="275">
        <v>93</v>
      </c>
      <c r="AN46" s="273">
        <v>81</v>
      </c>
      <c r="AO46" s="274">
        <v>76</v>
      </c>
      <c r="AP46" s="275">
        <v>79</v>
      </c>
      <c r="AQ46" s="273">
        <v>27</v>
      </c>
      <c r="AR46" s="274">
        <v>25</v>
      </c>
      <c r="AS46" s="275">
        <v>52</v>
      </c>
      <c r="AT46" s="273">
        <v>85</v>
      </c>
      <c r="AU46" s="274">
        <v>80</v>
      </c>
      <c r="AV46" s="275">
        <v>83</v>
      </c>
      <c r="AW46" s="273">
        <v>27</v>
      </c>
      <c r="AX46" s="274">
        <v>25</v>
      </c>
      <c r="AY46" s="275">
        <v>52</v>
      </c>
      <c r="AZ46" s="273">
        <v>36.299999999999997</v>
      </c>
      <c r="BA46" s="274">
        <v>36.4</v>
      </c>
      <c r="BB46" s="275">
        <v>36.4</v>
      </c>
      <c r="BC46" s="273">
        <v>27</v>
      </c>
      <c r="BD46" s="274">
        <v>25</v>
      </c>
      <c r="BE46" s="275">
        <v>52</v>
      </c>
      <c r="BF46" s="273" t="s">
        <v>197</v>
      </c>
      <c r="BG46" s="274" t="s">
        <v>197</v>
      </c>
      <c r="BH46" s="275">
        <v>74</v>
      </c>
      <c r="BI46" s="273">
        <v>12</v>
      </c>
      <c r="BJ46" s="274">
        <v>11</v>
      </c>
      <c r="BK46" s="275">
        <v>23</v>
      </c>
      <c r="BL46" s="273" t="s">
        <v>197</v>
      </c>
      <c r="BM46" s="274" t="s">
        <v>197</v>
      </c>
      <c r="BN46" s="275">
        <v>78</v>
      </c>
      <c r="BO46" s="273">
        <v>12</v>
      </c>
      <c r="BP46" s="274">
        <v>11</v>
      </c>
      <c r="BQ46" s="275">
        <v>23</v>
      </c>
      <c r="BR46" s="273">
        <v>39.299999999999997</v>
      </c>
      <c r="BS46" s="274">
        <v>34.5</v>
      </c>
      <c r="BT46" s="275">
        <v>37</v>
      </c>
      <c r="BU46" s="273">
        <v>12</v>
      </c>
      <c r="BV46" s="274">
        <v>11</v>
      </c>
      <c r="BW46" s="275">
        <v>23</v>
      </c>
      <c r="BX46" s="273" t="s">
        <v>197</v>
      </c>
      <c r="BY46" s="274" t="s">
        <v>197</v>
      </c>
      <c r="BZ46" s="275">
        <v>100</v>
      </c>
      <c r="CA46" s="273" t="s">
        <v>197</v>
      </c>
      <c r="CB46" s="274" t="s">
        <v>197</v>
      </c>
      <c r="CC46" s="275">
        <v>6</v>
      </c>
      <c r="CD46" s="273" t="s">
        <v>197</v>
      </c>
      <c r="CE46" s="274" t="s">
        <v>197</v>
      </c>
      <c r="CF46" s="275">
        <v>100</v>
      </c>
      <c r="CG46" s="273" t="s">
        <v>197</v>
      </c>
      <c r="CH46" s="274" t="s">
        <v>197</v>
      </c>
      <c r="CI46" s="275">
        <v>6</v>
      </c>
      <c r="CJ46" s="273">
        <v>39.799999999999997</v>
      </c>
      <c r="CK46" s="274">
        <v>47</v>
      </c>
      <c r="CL46" s="275">
        <v>42.2</v>
      </c>
      <c r="CM46" s="273" t="s">
        <v>197</v>
      </c>
      <c r="CN46" s="274" t="s">
        <v>197</v>
      </c>
      <c r="CO46" s="275">
        <v>6</v>
      </c>
      <c r="CP46" s="273">
        <v>79</v>
      </c>
      <c r="CQ46" s="274">
        <v>62</v>
      </c>
      <c r="CR46" s="275">
        <v>70</v>
      </c>
      <c r="CS46" s="273">
        <v>964</v>
      </c>
      <c r="CT46" s="274">
        <v>1023</v>
      </c>
      <c r="CU46" s="275">
        <v>1987</v>
      </c>
      <c r="CV46" s="273">
        <v>79</v>
      </c>
      <c r="CW46" s="274">
        <v>63</v>
      </c>
      <c r="CX46" s="275">
        <v>71</v>
      </c>
      <c r="CY46" s="273">
        <v>964</v>
      </c>
      <c r="CZ46" s="274">
        <v>1023</v>
      </c>
      <c r="DA46" s="275">
        <v>1987</v>
      </c>
      <c r="DB46" s="273">
        <v>37.200000000000003</v>
      </c>
      <c r="DC46" s="274">
        <v>35</v>
      </c>
      <c r="DD46" s="275">
        <v>36</v>
      </c>
      <c r="DE46" s="273">
        <v>964</v>
      </c>
      <c r="DF46" s="274">
        <v>1023</v>
      </c>
      <c r="DG46" s="275">
        <v>1987</v>
      </c>
    </row>
    <row r="47" spans="1:111" x14ac:dyDescent="0.35">
      <c r="A47" t="s">
        <v>139</v>
      </c>
      <c r="B47" t="s">
        <v>384</v>
      </c>
      <c r="C47" t="s">
        <v>372</v>
      </c>
      <c r="D47" s="273">
        <v>74</v>
      </c>
      <c r="E47" s="274">
        <v>57</v>
      </c>
      <c r="F47" s="275">
        <v>65</v>
      </c>
      <c r="G47" s="273">
        <v>513</v>
      </c>
      <c r="H47" s="274">
        <v>523</v>
      </c>
      <c r="I47" s="275">
        <v>1036</v>
      </c>
      <c r="J47" s="273">
        <v>75</v>
      </c>
      <c r="K47" s="274">
        <v>59</v>
      </c>
      <c r="L47" s="275">
        <v>67</v>
      </c>
      <c r="M47" s="273">
        <v>513</v>
      </c>
      <c r="N47" s="274">
        <v>523</v>
      </c>
      <c r="O47" s="275">
        <v>1036</v>
      </c>
      <c r="P47" s="273">
        <v>35.4</v>
      </c>
      <c r="Q47" s="274">
        <v>33.299999999999997</v>
      </c>
      <c r="R47" s="275">
        <v>34.299999999999997</v>
      </c>
      <c r="S47" s="273">
        <v>513</v>
      </c>
      <c r="T47" s="274">
        <v>523</v>
      </c>
      <c r="U47" s="275">
        <v>1036</v>
      </c>
      <c r="V47" s="273">
        <v>77</v>
      </c>
      <c r="W47" s="274">
        <v>59</v>
      </c>
      <c r="X47" s="275">
        <v>68</v>
      </c>
      <c r="Y47" s="273">
        <v>115</v>
      </c>
      <c r="Z47" s="274">
        <v>109</v>
      </c>
      <c r="AA47" s="275">
        <v>224</v>
      </c>
      <c r="AB47" s="273">
        <v>80</v>
      </c>
      <c r="AC47" s="274">
        <v>61</v>
      </c>
      <c r="AD47" s="275">
        <v>71</v>
      </c>
      <c r="AE47" s="273">
        <v>115</v>
      </c>
      <c r="AF47" s="274">
        <v>109</v>
      </c>
      <c r="AG47" s="275">
        <v>224</v>
      </c>
      <c r="AH47" s="273">
        <v>35.9</v>
      </c>
      <c r="AI47" s="274">
        <v>33.4</v>
      </c>
      <c r="AJ47" s="275">
        <v>34.700000000000003</v>
      </c>
      <c r="AK47" s="273">
        <v>115</v>
      </c>
      <c r="AL47" s="274">
        <v>109</v>
      </c>
      <c r="AM47" s="275">
        <v>224</v>
      </c>
      <c r="AN47" s="273">
        <v>71</v>
      </c>
      <c r="AO47" s="274">
        <v>62</v>
      </c>
      <c r="AP47" s="275">
        <v>66</v>
      </c>
      <c r="AQ47" s="273">
        <v>201</v>
      </c>
      <c r="AR47" s="274">
        <v>195</v>
      </c>
      <c r="AS47" s="275">
        <v>396</v>
      </c>
      <c r="AT47" s="273">
        <v>76</v>
      </c>
      <c r="AU47" s="274">
        <v>65</v>
      </c>
      <c r="AV47" s="275">
        <v>70</v>
      </c>
      <c r="AW47" s="273">
        <v>201</v>
      </c>
      <c r="AX47" s="274">
        <v>195</v>
      </c>
      <c r="AY47" s="275">
        <v>396</v>
      </c>
      <c r="AZ47" s="273">
        <v>34.700000000000003</v>
      </c>
      <c r="BA47" s="274">
        <v>32.9</v>
      </c>
      <c r="BB47" s="275">
        <v>33.799999999999997</v>
      </c>
      <c r="BC47" s="273">
        <v>201</v>
      </c>
      <c r="BD47" s="274">
        <v>195</v>
      </c>
      <c r="BE47" s="275">
        <v>396</v>
      </c>
      <c r="BF47" s="273">
        <v>64</v>
      </c>
      <c r="BG47" s="274">
        <v>57</v>
      </c>
      <c r="BH47" s="275">
        <v>61</v>
      </c>
      <c r="BI47" s="273">
        <v>90</v>
      </c>
      <c r="BJ47" s="274">
        <v>82</v>
      </c>
      <c r="BK47" s="275">
        <v>172</v>
      </c>
      <c r="BL47" s="273">
        <v>68</v>
      </c>
      <c r="BM47" s="274">
        <v>62</v>
      </c>
      <c r="BN47" s="275">
        <v>65</v>
      </c>
      <c r="BO47" s="273">
        <v>90</v>
      </c>
      <c r="BP47" s="274">
        <v>82</v>
      </c>
      <c r="BQ47" s="275">
        <v>172</v>
      </c>
      <c r="BR47" s="273">
        <v>34.9</v>
      </c>
      <c r="BS47" s="274">
        <v>32.299999999999997</v>
      </c>
      <c r="BT47" s="275">
        <v>33.700000000000003</v>
      </c>
      <c r="BU47" s="273">
        <v>90</v>
      </c>
      <c r="BV47" s="274">
        <v>82</v>
      </c>
      <c r="BW47" s="275">
        <v>172</v>
      </c>
      <c r="BX47" s="273">
        <v>100</v>
      </c>
      <c r="BY47" s="274">
        <v>57</v>
      </c>
      <c r="BZ47" s="275">
        <v>79</v>
      </c>
      <c r="CA47" s="273">
        <v>7</v>
      </c>
      <c r="CB47" s="274">
        <v>7</v>
      </c>
      <c r="CC47" s="275">
        <v>14</v>
      </c>
      <c r="CD47" s="273">
        <v>100</v>
      </c>
      <c r="CE47" s="274" t="s">
        <v>197</v>
      </c>
      <c r="CF47" s="275" t="s">
        <v>197</v>
      </c>
      <c r="CG47" s="273">
        <v>7</v>
      </c>
      <c r="CH47" s="274">
        <v>7</v>
      </c>
      <c r="CI47" s="275">
        <v>14</v>
      </c>
      <c r="CJ47" s="273">
        <v>37.9</v>
      </c>
      <c r="CK47" s="274">
        <v>35.1</v>
      </c>
      <c r="CL47" s="275">
        <v>36.5</v>
      </c>
      <c r="CM47" s="273">
        <v>7</v>
      </c>
      <c r="CN47" s="274">
        <v>7</v>
      </c>
      <c r="CO47" s="275">
        <v>14</v>
      </c>
      <c r="CP47" s="273">
        <v>71</v>
      </c>
      <c r="CQ47" s="274">
        <v>57</v>
      </c>
      <c r="CR47" s="275">
        <v>64</v>
      </c>
      <c r="CS47" s="273">
        <v>1057</v>
      </c>
      <c r="CT47" s="274">
        <v>997</v>
      </c>
      <c r="CU47" s="275">
        <v>2054</v>
      </c>
      <c r="CV47" s="273">
        <v>74</v>
      </c>
      <c r="CW47" s="274">
        <v>60</v>
      </c>
      <c r="CX47" s="275">
        <v>67</v>
      </c>
      <c r="CY47" s="273">
        <v>1057</v>
      </c>
      <c r="CZ47" s="274">
        <v>997</v>
      </c>
      <c r="DA47" s="275">
        <v>2054</v>
      </c>
      <c r="DB47" s="273">
        <v>35.1</v>
      </c>
      <c r="DC47" s="274">
        <v>32.9</v>
      </c>
      <c r="DD47" s="275">
        <v>34.1</v>
      </c>
      <c r="DE47" s="273">
        <v>1057</v>
      </c>
      <c r="DF47" s="274">
        <v>997</v>
      </c>
      <c r="DG47" s="275">
        <v>2054</v>
      </c>
    </row>
    <row r="48" spans="1:111" x14ac:dyDescent="0.35">
      <c r="A48" t="s">
        <v>140</v>
      </c>
      <c r="B48" t="s">
        <v>385</v>
      </c>
      <c r="C48" t="s">
        <v>372</v>
      </c>
      <c r="D48" s="273">
        <v>66</v>
      </c>
      <c r="E48" s="274">
        <v>49</v>
      </c>
      <c r="F48" s="275">
        <v>57</v>
      </c>
      <c r="G48" s="273">
        <v>375</v>
      </c>
      <c r="H48" s="274">
        <v>386</v>
      </c>
      <c r="I48" s="275">
        <v>761</v>
      </c>
      <c r="J48" s="273">
        <v>68</v>
      </c>
      <c r="K48" s="274">
        <v>50</v>
      </c>
      <c r="L48" s="275">
        <v>59</v>
      </c>
      <c r="M48" s="273">
        <v>375</v>
      </c>
      <c r="N48" s="274">
        <v>386</v>
      </c>
      <c r="O48" s="275">
        <v>761</v>
      </c>
      <c r="P48" s="273">
        <v>34</v>
      </c>
      <c r="Q48" s="274">
        <v>31.8</v>
      </c>
      <c r="R48" s="275">
        <v>32.9</v>
      </c>
      <c r="S48" s="273">
        <v>375</v>
      </c>
      <c r="T48" s="274">
        <v>386</v>
      </c>
      <c r="U48" s="275">
        <v>761</v>
      </c>
      <c r="V48" s="273">
        <v>76</v>
      </c>
      <c r="W48" s="274">
        <v>59</v>
      </c>
      <c r="X48" s="275">
        <v>68</v>
      </c>
      <c r="Y48" s="273">
        <v>121</v>
      </c>
      <c r="Z48" s="274">
        <v>115</v>
      </c>
      <c r="AA48" s="275">
        <v>236</v>
      </c>
      <c r="AB48" s="273">
        <v>77</v>
      </c>
      <c r="AC48" s="274">
        <v>60</v>
      </c>
      <c r="AD48" s="275">
        <v>69</v>
      </c>
      <c r="AE48" s="273">
        <v>121</v>
      </c>
      <c r="AF48" s="274">
        <v>115</v>
      </c>
      <c r="AG48" s="275">
        <v>236</v>
      </c>
      <c r="AH48" s="273">
        <v>34.4</v>
      </c>
      <c r="AI48" s="274">
        <v>34.200000000000003</v>
      </c>
      <c r="AJ48" s="275">
        <v>34.299999999999997</v>
      </c>
      <c r="AK48" s="273">
        <v>121</v>
      </c>
      <c r="AL48" s="274">
        <v>115</v>
      </c>
      <c r="AM48" s="275">
        <v>236</v>
      </c>
      <c r="AN48" s="273">
        <v>77</v>
      </c>
      <c r="AO48" s="274">
        <v>63</v>
      </c>
      <c r="AP48" s="275">
        <v>71</v>
      </c>
      <c r="AQ48" s="273">
        <v>513</v>
      </c>
      <c r="AR48" s="274">
        <v>456</v>
      </c>
      <c r="AS48" s="275">
        <v>969</v>
      </c>
      <c r="AT48" s="273">
        <v>78</v>
      </c>
      <c r="AU48" s="274">
        <v>65</v>
      </c>
      <c r="AV48" s="275">
        <v>72</v>
      </c>
      <c r="AW48" s="273">
        <v>513</v>
      </c>
      <c r="AX48" s="274">
        <v>456</v>
      </c>
      <c r="AY48" s="275">
        <v>969</v>
      </c>
      <c r="AZ48" s="273">
        <v>34.6</v>
      </c>
      <c r="BA48" s="274">
        <v>32.5</v>
      </c>
      <c r="BB48" s="275">
        <v>33.6</v>
      </c>
      <c r="BC48" s="273">
        <v>513</v>
      </c>
      <c r="BD48" s="274">
        <v>456</v>
      </c>
      <c r="BE48" s="275">
        <v>969</v>
      </c>
      <c r="BF48" s="273">
        <v>74</v>
      </c>
      <c r="BG48" s="274">
        <v>52</v>
      </c>
      <c r="BH48" s="275">
        <v>63</v>
      </c>
      <c r="BI48" s="273">
        <v>92</v>
      </c>
      <c r="BJ48" s="274">
        <v>89</v>
      </c>
      <c r="BK48" s="275">
        <v>181</v>
      </c>
      <c r="BL48" s="273">
        <v>74</v>
      </c>
      <c r="BM48" s="274">
        <v>52</v>
      </c>
      <c r="BN48" s="275">
        <v>63</v>
      </c>
      <c r="BO48" s="273">
        <v>92</v>
      </c>
      <c r="BP48" s="274">
        <v>89</v>
      </c>
      <c r="BQ48" s="275">
        <v>181</v>
      </c>
      <c r="BR48" s="273">
        <v>34.200000000000003</v>
      </c>
      <c r="BS48" s="274">
        <v>31.7</v>
      </c>
      <c r="BT48" s="275">
        <v>33</v>
      </c>
      <c r="BU48" s="273">
        <v>92</v>
      </c>
      <c r="BV48" s="274">
        <v>89</v>
      </c>
      <c r="BW48" s="275">
        <v>181</v>
      </c>
      <c r="BX48" s="273" t="s">
        <v>191</v>
      </c>
      <c r="BY48" s="274" t="s">
        <v>197</v>
      </c>
      <c r="BZ48" s="275" t="s">
        <v>197</v>
      </c>
      <c r="CA48" s="273">
        <v>0</v>
      </c>
      <c r="CB48" s="274" t="s">
        <v>197</v>
      </c>
      <c r="CC48" s="275" t="s">
        <v>197</v>
      </c>
      <c r="CD48" s="273" t="s">
        <v>191</v>
      </c>
      <c r="CE48" s="274" t="s">
        <v>197</v>
      </c>
      <c r="CF48" s="275" t="s">
        <v>197</v>
      </c>
      <c r="CG48" s="273">
        <v>0</v>
      </c>
      <c r="CH48" s="274" t="s">
        <v>197</v>
      </c>
      <c r="CI48" s="275" t="s">
        <v>197</v>
      </c>
      <c r="CJ48" s="273">
        <v>0</v>
      </c>
      <c r="CK48" s="274">
        <v>30</v>
      </c>
      <c r="CL48" s="275">
        <v>30</v>
      </c>
      <c r="CM48" s="273">
        <v>0</v>
      </c>
      <c r="CN48" s="274" t="s">
        <v>197</v>
      </c>
      <c r="CO48" s="275" t="s">
        <v>197</v>
      </c>
      <c r="CP48" s="273">
        <v>72</v>
      </c>
      <c r="CQ48" s="274">
        <v>55</v>
      </c>
      <c r="CR48" s="275">
        <v>64</v>
      </c>
      <c r="CS48" s="273">
        <v>1244</v>
      </c>
      <c r="CT48" s="274">
        <v>1180</v>
      </c>
      <c r="CU48" s="275">
        <v>2424</v>
      </c>
      <c r="CV48" s="273">
        <v>73</v>
      </c>
      <c r="CW48" s="274">
        <v>57</v>
      </c>
      <c r="CX48" s="275">
        <v>65</v>
      </c>
      <c r="CY48" s="273">
        <v>1244</v>
      </c>
      <c r="CZ48" s="274">
        <v>1180</v>
      </c>
      <c r="DA48" s="275">
        <v>2424</v>
      </c>
      <c r="DB48" s="273">
        <v>34.1</v>
      </c>
      <c r="DC48" s="274">
        <v>32.299999999999997</v>
      </c>
      <c r="DD48" s="275">
        <v>33.200000000000003</v>
      </c>
      <c r="DE48" s="273">
        <v>1244</v>
      </c>
      <c r="DF48" s="274">
        <v>1180</v>
      </c>
      <c r="DG48" s="275">
        <v>2424</v>
      </c>
    </row>
    <row r="49" spans="1:111" x14ac:dyDescent="0.35">
      <c r="A49" t="s">
        <v>145</v>
      </c>
      <c r="B49" t="s">
        <v>390</v>
      </c>
      <c r="C49" t="s">
        <v>372</v>
      </c>
      <c r="D49" s="273">
        <v>82</v>
      </c>
      <c r="E49" s="274">
        <v>66</v>
      </c>
      <c r="F49" s="275">
        <v>74</v>
      </c>
      <c r="G49" s="273">
        <v>591</v>
      </c>
      <c r="H49" s="274">
        <v>624</v>
      </c>
      <c r="I49" s="275">
        <v>1215</v>
      </c>
      <c r="J49" s="273">
        <v>83</v>
      </c>
      <c r="K49" s="274">
        <v>69</v>
      </c>
      <c r="L49" s="275">
        <v>75</v>
      </c>
      <c r="M49" s="273">
        <v>591</v>
      </c>
      <c r="N49" s="274">
        <v>624</v>
      </c>
      <c r="O49" s="275">
        <v>1215</v>
      </c>
      <c r="P49" s="273">
        <v>37.9</v>
      </c>
      <c r="Q49" s="274">
        <v>35.1</v>
      </c>
      <c r="R49" s="275">
        <v>36.5</v>
      </c>
      <c r="S49" s="273">
        <v>591</v>
      </c>
      <c r="T49" s="274">
        <v>624</v>
      </c>
      <c r="U49" s="275">
        <v>1215</v>
      </c>
      <c r="V49" s="273">
        <v>81</v>
      </c>
      <c r="W49" s="274">
        <v>62</v>
      </c>
      <c r="X49" s="275">
        <v>73</v>
      </c>
      <c r="Y49" s="273">
        <v>70</v>
      </c>
      <c r="Z49" s="274">
        <v>50</v>
      </c>
      <c r="AA49" s="275">
        <v>120</v>
      </c>
      <c r="AB49" s="273">
        <v>81</v>
      </c>
      <c r="AC49" s="274">
        <v>64</v>
      </c>
      <c r="AD49" s="275">
        <v>74</v>
      </c>
      <c r="AE49" s="273">
        <v>70</v>
      </c>
      <c r="AF49" s="274">
        <v>50</v>
      </c>
      <c r="AG49" s="275">
        <v>120</v>
      </c>
      <c r="AH49" s="273">
        <v>38.1</v>
      </c>
      <c r="AI49" s="274">
        <v>34.9</v>
      </c>
      <c r="AJ49" s="275">
        <v>36.799999999999997</v>
      </c>
      <c r="AK49" s="273">
        <v>70</v>
      </c>
      <c r="AL49" s="274">
        <v>50</v>
      </c>
      <c r="AM49" s="275">
        <v>120</v>
      </c>
      <c r="AN49" s="273">
        <v>68</v>
      </c>
      <c r="AO49" s="274">
        <v>72</v>
      </c>
      <c r="AP49" s="275">
        <v>70</v>
      </c>
      <c r="AQ49" s="273">
        <v>103</v>
      </c>
      <c r="AR49" s="274">
        <v>118</v>
      </c>
      <c r="AS49" s="275">
        <v>221</v>
      </c>
      <c r="AT49" s="273">
        <v>70</v>
      </c>
      <c r="AU49" s="274">
        <v>74</v>
      </c>
      <c r="AV49" s="275">
        <v>72</v>
      </c>
      <c r="AW49" s="273">
        <v>103</v>
      </c>
      <c r="AX49" s="274">
        <v>118</v>
      </c>
      <c r="AY49" s="275">
        <v>221</v>
      </c>
      <c r="AZ49" s="273">
        <v>35.299999999999997</v>
      </c>
      <c r="BA49" s="274">
        <v>34.700000000000003</v>
      </c>
      <c r="BB49" s="275">
        <v>35</v>
      </c>
      <c r="BC49" s="273">
        <v>103</v>
      </c>
      <c r="BD49" s="274">
        <v>118</v>
      </c>
      <c r="BE49" s="275">
        <v>221</v>
      </c>
      <c r="BF49" s="273" t="s">
        <v>197</v>
      </c>
      <c r="BG49" s="274" t="s">
        <v>197</v>
      </c>
      <c r="BH49" s="275">
        <v>62</v>
      </c>
      <c r="BI49" s="273" t="s">
        <v>197</v>
      </c>
      <c r="BJ49" s="274" t="s">
        <v>197</v>
      </c>
      <c r="BK49" s="275">
        <v>13</v>
      </c>
      <c r="BL49" s="273" t="s">
        <v>197</v>
      </c>
      <c r="BM49" s="274" t="s">
        <v>197</v>
      </c>
      <c r="BN49" s="275">
        <v>62</v>
      </c>
      <c r="BO49" s="273" t="s">
        <v>197</v>
      </c>
      <c r="BP49" s="274" t="s">
        <v>197</v>
      </c>
      <c r="BQ49" s="275">
        <v>13</v>
      </c>
      <c r="BR49" s="273">
        <v>35</v>
      </c>
      <c r="BS49" s="274">
        <v>31.6</v>
      </c>
      <c r="BT49" s="275">
        <v>32.200000000000003</v>
      </c>
      <c r="BU49" s="273" t="s">
        <v>197</v>
      </c>
      <c r="BV49" s="274" t="s">
        <v>197</v>
      </c>
      <c r="BW49" s="275">
        <v>13</v>
      </c>
      <c r="BX49" s="273" t="s">
        <v>197</v>
      </c>
      <c r="BY49" s="274" t="s">
        <v>197</v>
      </c>
      <c r="BZ49" s="275">
        <v>100</v>
      </c>
      <c r="CA49" s="273" t="s">
        <v>197</v>
      </c>
      <c r="CB49" s="274" t="s">
        <v>197</v>
      </c>
      <c r="CC49" s="275">
        <v>6</v>
      </c>
      <c r="CD49" s="273" t="s">
        <v>197</v>
      </c>
      <c r="CE49" s="274" t="s">
        <v>197</v>
      </c>
      <c r="CF49" s="275">
        <v>100</v>
      </c>
      <c r="CG49" s="273" t="s">
        <v>197</v>
      </c>
      <c r="CH49" s="274" t="s">
        <v>197</v>
      </c>
      <c r="CI49" s="275">
        <v>6</v>
      </c>
      <c r="CJ49" s="273">
        <v>39</v>
      </c>
      <c r="CK49" s="274">
        <v>40.4</v>
      </c>
      <c r="CL49" s="275">
        <v>40.200000000000003</v>
      </c>
      <c r="CM49" s="273" t="s">
        <v>197</v>
      </c>
      <c r="CN49" s="274" t="s">
        <v>197</v>
      </c>
      <c r="CO49" s="275">
        <v>6</v>
      </c>
      <c r="CP49" s="273">
        <v>79</v>
      </c>
      <c r="CQ49" s="274">
        <v>66</v>
      </c>
      <c r="CR49" s="275">
        <v>72</v>
      </c>
      <c r="CS49" s="273">
        <v>852</v>
      </c>
      <c r="CT49" s="274">
        <v>894</v>
      </c>
      <c r="CU49" s="275">
        <v>1746</v>
      </c>
      <c r="CV49" s="273">
        <v>80</v>
      </c>
      <c r="CW49" s="274">
        <v>68</v>
      </c>
      <c r="CX49" s="275">
        <v>74</v>
      </c>
      <c r="CY49" s="273">
        <v>852</v>
      </c>
      <c r="CZ49" s="274">
        <v>894</v>
      </c>
      <c r="DA49" s="275">
        <v>1746</v>
      </c>
      <c r="DB49" s="273">
        <v>37.6</v>
      </c>
      <c r="DC49" s="274">
        <v>34.9</v>
      </c>
      <c r="DD49" s="275">
        <v>36.200000000000003</v>
      </c>
      <c r="DE49" s="273">
        <v>852</v>
      </c>
      <c r="DF49" s="274">
        <v>894</v>
      </c>
      <c r="DG49" s="275">
        <v>1746</v>
      </c>
    </row>
    <row r="50" spans="1:111" x14ac:dyDescent="0.35">
      <c r="A50" t="s">
        <v>146</v>
      </c>
      <c r="B50" t="s">
        <v>391</v>
      </c>
      <c r="C50" t="s">
        <v>372</v>
      </c>
      <c r="D50" s="273">
        <v>78</v>
      </c>
      <c r="E50" s="274">
        <v>63</v>
      </c>
      <c r="F50" s="275">
        <v>71</v>
      </c>
      <c r="G50" s="273">
        <v>752</v>
      </c>
      <c r="H50" s="274">
        <v>797</v>
      </c>
      <c r="I50" s="275">
        <v>1549</v>
      </c>
      <c r="J50" s="273">
        <v>79</v>
      </c>
      <c r="K50" s="274">
        <v>64</v>
      </c>
      <c r="L50" s="275">
        <v>72</v>
      </c>
      <c r="M50" s="273">
        <v>752</v>
      </c>
      <c r="N50" s="274">
        <v>797</v>
      </c>
      <c r="O50" s="275">
        <v>1549</v>
      </c>
      <c r="P50" s="273">
        <v>37</v>
      </c>
      <c r="Q50" s="274">
        <v>35.1</v>
      </c>
      <c r="R50" s="275">
        <v>36</v>
      </c>
      <c r="S50" s="273">
        <v>752</v>
      </c>
      <c r="T50" s="274">
        <v>797</v>
      </c>
      <c r="U50" s="275">
        <v>1549</v>
      </c>
      <c r="V50" s="273">
        <v>76</v>
      </c>
      <c r="W50" s="274">
        <v>57</v>
      </c>
      <c r="X50" s="275">
        <v>66</v>
      </c>
      <c r="Y50" s="273">
        <v>74</v>
      </c>
      <c r="Z50" s="274">
        <v>81</v>
      </c>
      <c r="AA50" s="275">
        <v>155</v>
      </c>
      <c r="AB50" s="273">
        <v>76</v>
      </c>
      <c r="AC50" s="274">
        <v>58</v>
      </c>
      <c r="AD50" s="275">
        <v>66</v>
      </c>
      <c r="AE50" s="273">
        <v>74</v>
      </c>
      <c r="AF50" s="274">
        <v>81</v>
      </c>
      <c r="AG50" s="275">
        <v>155</v>
      </c>
      <c r="AH50" s="273">
        <v>35.799999999999997</v>
      </c>
      <c r="AI50" s="274">
        <v>33.700000000000003</v>
      </c>
      <c r="AJ50" s="275">
        <v>34.700000000000003</v>
      </c>
      <c r="AK50" s="273">
        <v>74</v>
      </c>
      <c r="AL50" s="274">
        <v>81</v>
      </c>
      <c r="AM50" s="275">
        <v>155</v>
      </c>
      <c r="AN50" s="273">
        <v>73</v>
      </c>
      <c r="AO50" s="274">
        <v>62</v>
      </c>
      <c r="AP50" s="275">
        <v>67</v>
      </c>
      <c r="AQ50" s="273">
        <v>117</v>
      </c>
      <c r="AR50" s="274">
        <v>118</v>
      </c>
      <c r="AS50" s="275">
        <v>235</v>
      </c>
      <c r="AT50" s="273">
        <v>77</v>
      </c>
      <c r="AU50" s="274">
        <v>65</v>
      </c>
      <c r="AV50" s="275">
        <v>71</v>
      </c>
      <c r="AW50" s="273">
        <v>117</v>
      </c>
      <c r="AX50" s="274">
        <v>118</v>
      </c>
      <c r="AY50" s="275">
        <v>235</v>
      </c>
      <c r="AZ50" s="273">
        <v>35</v>
      </c>
      <c r="BA50" s="274">
        <v>34.200000000000003</v>
      </c>
      <c r="BB50" s="275">
        <v>34.6</v>
      </c>
      <c r="BC50" s="273">
        <v>117</v>
      </c>
      <c r="BD50" s="274">
        <v>118</v>
      </c>
      <c r="BE50" s="275">
        <v>235</v>
      </c>
      <c r="BF50" s="273">
        <v>70</v>
      </c>
      <c r="BG50" s="274">
        <v>47</v>
      </c>
      <c r="BH50" s="275">
        <v>60</v>
      </c>
      <c r="BI50" s="273">
        <v>23</v>
      </c>
      <c r="BJ50" s="274">
        <v>19</v>
      </c>
      <c r="BK50" s="275">
        <v>42</v>
      </c>
      <c r="BL50" s="273">
        <v>70</v>
      </c>
      <c r="BM50" s="274">
        <v>47</v>
      </c>
      <c r="BN50" s="275">
        <v>60</v>
      </c>
      <c r="BO50" s="273">
        <v>23</v>
      </c>
      <c r="BP50" s="274">
        <v>19</v>
      </c>
      <c r="BQ50" s="275">
        <v>42</v>
      </c>
      <c r="BR50" s="273">
        <v>33.1</v>
      </c>
      <c r="BS50" s="274">
        <v>31.1</v>
      </c>
      <c r="BT50" s="275">
        <v>32.200000000000003</v>
      </c>
      <c r="BU50" s="273">
        <v>23</v>
      </c>
      <c r="BV50" s="274">
        <v>19</v>
      </c>
      <c r="BW50" s="275">
        <v>42</v>
      </c>
      <c r="BX50" s="273" t="s">
        <v>197</v>
      </c>
      <c r="BY50" s="274" t="s">
        <v>197</v>
      </c>
      <c r="BZ50" s="275">
        <v>83</v>
      </c>
      <c r="CA50" s="273">
        <v>12</v>
      </c>
      <c r="CB50" s="274">
        <v>11</v>
      </c>
      <c r="CC50" s="275">
        <v>23</v>
      </c>
      <c r="CD50" s="273" t="s">
        <v>197</v>
      </c>
      <c r="CE50" s="274" t="s">
        <v>197</v>
      </c>
      <c r="CF50" s="275">
        <v>87</v>
      </c>
      <c r="CG50" s="273">
        <v>12</v>
      </c>
      <c r="CH50" s="274">
        <v>11</v>
      </c>
      <c r="CI50" s="275">
        <v>23</v>
      </c>
      <c r="CJ50" s="273">
        <v>37.299999999999997</v>
      </c>
      <c r="CK50" s="274">
        <v>37.5</v>
      </c>
      <c r="CL50" s="275">
        <v>37.299999999999997</v>
      </c>
      <c r="CM50" s="273">
        <v>12</v>
      </c>
      <c r="CN50" s="274">
        <v>11</v>
      </c>
      <c r="CO50" s="275">
        <v>23</v>
      </c>
      <c r="CP50" s="273">
        <v>76</v>
      </c>
      <c r="CQ50" s="274">
        <v>62</v>
      </c>
      <c r="CR50" s="275">
        <v>69</v>
      </c>
      <c r="CS50" s="273">
        <v>1069</v>
      </c>
      <c r="CT50" s="274">
        <v>1131</v>
      </c>
      <c r="CU50" s="275">
        <v>2200</v>
      </c>
      <c r="CV50" s="273">
        <v>78</v>
      </c>
      <c r="CW50" s="274">
        <v>63</v>
      </c>
      <c r="CX50" s="275">
        <v>70</v>
      </c>
      <c r="CY50" s="273">
        <v>1069</v>
      </c>
      <c r="CZ50" s="274">
        <v>1131</v>
      </c>
      <c r="DA50" s="275">
        <v>2200</v>
      </c>
      <c r="DB50" s="273">
        <v>36.4</v>
      </c>
      <c r="DC50" s="274">
        <v>34.700000000000003</v>
      </c>
      <c r="DD50" s="275">
        <v>35.5</v>
      </c>
      <c r="DE50" s="273">
        <v>1069</v>
      </c>
      <c r="DF50" s="274">
        <v>1131</v>
      </c>
      <c r="DG50" s="275">
        <v>2200</v>
      </c>
    </row>
    <row r="51" spans="1:111" x14ac:dyDescent="0.35">
      <c r="A51" t="s">
        <v>136</v>
      </c>
      <c r="B51" t="s">
        <v>381</v>
      </c>
      <c r="C51" t="s">
        <v>372</v>
      </c>
      <c r="D51" s="273">
        <v>73</v>
      </c>
      <c r="E51" s="274">
        <v>56</v>
      </c>
      <c r="F51" s="275">
        <v>64</v>
      </c>
      <c r="G51" s="273">
        <v>1173</v>
      </c>
      <c r="H51" s="274">
        <v>1207</v>
      </c>
      <c r="I51" s="275">
        <v>2380</v>
      </c>
      <c r="J51" s="273">
        <v>75</v>
      </c>
      <c r="K51" s="274">
        <v>57</v>
      </c>
      <c r="L51" s="275">
        <v>66</v>
      </c>
      <c r="M51" s="273">
        <v>1173</v>
      </c>
      <c r="N51" s="274">
        <v>1207</v>
      </c>
      <c r="O51" s="275">
        <v>2380</v>
      </c>
      <c r="P51" s="273">
        <v>36</v>
      </c>
      <c r="Q51" s="274">
        <v>33.299999999999997</v>
      </c>
      <c r="R51" s="275">
        <v>34.6</v>
      </c>
      <c r="S51" s="273">
        <v>1173</v>
      </c>
      <c r="T51" s="274">
        <v>1207</v>
      </c>
      <c r="U51" s="275">
        <v>2380</v>
      </c>
      <c r="V51" s="273">
        <v>78</v>
      </c>
      <c r="W51" s="274">
        <v>59</v>
      </c>
      <c r="X51" s="275">
        <v>68</v>
      </c>
      <c r="Y51" s="273">
        <v>148</v>
      </c>
      <c r="Z51" s="274">
        <v>160</v>
      </c>
      <c r="AA51" s="275">
        <v>308</v>
      </c>
      <c r="AB51" s="273">
        <v>78</v>
      </c>
      <c r="AC51" s="274">
        <v>61</v>
      </c>
      <c r="AD51" s="275">
        <v>69</v>
      </c>
      <c r="AE51" s="273">
        <v>148</v>
      </c>
      <c r="AF51" s="274">
        <v>160</v>
      </c>
      <c r="AG51" s="275">
        <v>308</v>
      </c>
      <c r="AH51" s="273">
        <v>36</v>
      </c>
      <c r="AI51" s="274">
        <v>34</v>
      </c>
      <c r="AJ51" s="275">
        <v>35</v>
      </c>
      <c r="AK51" s="273">
        <v>148</v>
      </c>
      <c r="AL51" s="274">
        <v>160</v>
      </c>
      <c r="AM51" s="275">
        <v>308</v>
      </c>
      <c r="AN51" s="273">
        <v>83</v>
      </c>
      <c r="AO51" s="274">
        <v>62</v>
      </c>
      <c r="AP51" s="275">
        <v>73</v>
      </c>
      <c r="AQ51" s="273">
        <v>224</v>
      </c>
      <c r="AR51" s="274">
        <v>221</v>
      </c>
      <c r="AS51" s="275">
        <v>445</v>
      </c>
      <c r="AT51" s="273">
        <v>84</v>
      </c>
      <c r="AU51" s="274">
        <v>67</v>
      </c>
      <c r="AV51" s="275">
        <v>75</v>
      </c>
      <c r="AW51" s="273">
        <v>224</v>
      </c>
      <c r="AX51" s="274">
        <v>221</v>
      </c>
      <c r="AY51" s="275">
        <v>445</v>
      </c>
      <c r="AZ51" s="273">
        <v>36.5</v>
      </c>
      <c r="BA51" s="274">
        <v>33.1</v>
      </c>
      <c r="BB51" s="275">
        <v>34.799999999999997</v>
      </c>
      <c r="BC51" s="273">
        <v>224</v>
      </c>
      <c r="BD51" s="274">
        <v>221</v>
      </c>
      <c r="BE51" s="275">
        <v>445</v>
      </c>
      <c r="BF51" s="273">
        <v>74</v>
      </c>
      <c r="BG51" s="274">
        <v>54</v>
      </c>
      <c r="BH51" s="275">
        <v>64</v>
      </c>
      <c r="BI51" s="273">
        <v>210</v>
      </c>
      <c r="BJ51" s="274">
        <v>219</v>
      </c>
      <c r="BK51" s="275">
        <v>429</v>
      </c>
      <c r="BL51" s="273">
        <v>75</v>
      </c>
      <c r="BM51" s="274">
        <v>57</v>
      </c>
      <c r="BN51" s="275">
        <v>66</v>
      </c>
      <c r="BO51" s="273">
        <v>210</v>
      </c>
      <c r="BP51" s="274">
        <v>219</v>
      </c>
      <c r="BQ51" s="275">
        <v>429</v>
      </c>
      <c r="BR51" s="273">
        <v>35.4</v>
      </c>
      <c r="BS51" s="274">
        <v>32.9</v>
      </c>
      <c r="BT51" s="275">
        <v>34.1</v>
      </c>
      <c r="BU51" s="273">
        <v>210</v>
      </c>
      <c r="BV51" s="274">
        <v>219</v>
      </c>
      <c r="BW51" s="275">
        <v>429</v>
      </c>
      <c r="BX51" s="273">
        <v>100</v>
      </c>
      <c r="BY51" s="274">
        <v>63</v>
      </c>
      <c r="BZ51" s="275">
        <v>81</v>
      </c>
      <c r="CA51" s="273">
        <v>8</v>
      </c>
      <c r="CB51" s="274">
        <v>8</v>
      </c>
      <c r="CC51" s="275">
        <v>16</v>
      </c>
      <c r="CD51" s="273">
        <v>100</v>
      </c>
      <c r="CE51" s="274" t="s">
        <v>197</v>
      </c>
      <c r="CF51" s="275" t="s">
        <v>197</v>
      </c>
      <c r="CG51" s="273">
        <v>8</v>
      </c>
      <c r="CH51" s="274">
        <v>8</v>
      </c>
      <c r="CI51" s="275">
        <v>16</v>
      </c>
      <c r="CJ51" s="273">
        <v>41.9</v>
      </c>
      <c r="CK51" s="274">
        <v>35.9</v>
      </c>
      <c r="CL51" s="275">
        <v>38.9</v>
      </c>
      <c r="CM51" s="273">
        <v>8</v>
      </c>
      <c r="CN51" s="274">
        <v>8</v>
      </c>
      <c r="CO51" s="275">
        <v>16</v>
      </c>
      <c r="CP51" s="273">
        <v>75</v>
      </c>
      <c r="CQ51" s="274">
        <v>56</v>
      </c>
      <c r="CR51" s="275">
        <v>65</v>
      </c>
      <c r="CS51" s="273">
        <v>1884</v>
      </c>
      <c r="CT51" s="274">
        <v>1963</v>
      </c>
      <c r="CU51" s="275">
        <v>3847</v>
      </c>
      <c r="CV51" s="273">
        <v>76</v>
      </c>
      <c r="CW51" s="274">
        <v>58</v>
      </c>
      <c r="CX51" s="275">
        <v>67</v>
      </c>
      <c r="CY51" s="273">
        <v>1884</v>
      </c>
      <c r="CZ51" s="274">
        <v>1963</v>
      </c>
      <c r="DA51" s="275">
        <v>3847</v>
      </c>
      <c r="DB51" s="273">
        <v>35.9</v>
      </c>
      <c r="DC51" s="274">
        <v>33.299999999999997</v>
      </c>
      <c r="DD51" s="275">
        <v>34.6</v>
      </c>
      <c r="DE51" s="273">
        <v>1884</v>
      </c>
      <c r="DF51" s="274">
        <v>1963</v>
      </c>
      <c r="DG51" s="275">
        <v>3847</v>
      </c>
    </row>
    <row r="52" spans="1:111" x14ac:dyDescent="0.35">
      <c r="A52" t="s">
        <v>129</v>
      </c>
      <c r="B52" t="s">
        <v>374</v>
      </c>
      <c r="C52" t="s">
        <v>372</v>
      </c>
      <c r="D52" s="273">
        <v>74</v>
      </c>
      <c r="E52" s="274">
        <v>57</v>
      </c>
      <c r="F52" s="275">
        <v>66</v>
      </c>
      <c r="G52" s="273">
        <v>1138</v>
      </c>
      <c r="H52" s="274">
        <v>1128</v>
      </c>
      <c r="I52" s="275">
        <v>2266</v>
      </c>
      <c r="J52" s="273">
        <v>75</v>
      </c>
      <c r="K52" s="274">
        <v>59</v>
      </c>
      <c r="L52" s="275">
        <v>67</v>
      </c>
      <c r="M52" s="273">
        <v>1138</v>
      </c>
      <c r="N52" s="274">
        <v>1128</v>
      </c>
      <c r="O52" s="275">
        <v>2266</v>
      </c>
      <c r="P52" s="273">
        <v>35.4</v>
      </c>
      <c r="Q52" s="274">
        <v>33.5</v>
      </c>
      <c r="R52" s="275">
        <v>34.4</v>
      </c>
      <c r="S52" s="273">
        <v>1138</v>
      </c>
      <c r="T52" s="274">
        <v>1128</v>
      </c>
      <c r="U52" s="275">
        <v>2266</v>
      </c>
      <c r="V52" s="273">
        <v>76</v>
      </c>
      <c r="W52" s="274">
        <v>58</v>
      </c>
      <c r="X52" s="275">
        <v>67</v>
      </c>
      <c r="Y52" s="273">
        <v>139</v>
      </c>
      <c r="Z52" s="274">
        <v>136</v>
      </c>
      <c r="AA52" s="275">
        <v>275</v>
      </c>
      <c r="AB52" s="273">
        <v>76</v>
      </c>
      <c r="AC52" s="274">
        <v>59</v>
      </c>
      <c r="AD52" s="275">
        <v>68</v>
      </c>
      <c r="AE52" s="273">
        <v>139</v>
      </c>
      <c r="AF52" s="274">
        <v>136</v>
      </c>
      <c r="AG52" s="275">
        <v>275</v>
      </c>
      <c r="AH52" s="273">
        <v>35.700000000000003</v>
      </c>
      <c r="AI52" s="274">
        <v>32.9</v>
      </c>
      <c r="AJ52" s="275">
        <v>34.299999999999997</v>
      </c>
      <c r="AK52" s="273">
        <v>139</v>
      </c>
      <c r="AL52" s="274">
        <v>136</v>
      </c>
      <c r="AM52" s="275">
        <v>275</v>
      </c>
      <c r="AN52" s="273">
        <v>65</v>
      </c>
      <c r="AO52" s="274">
        <v>41</v>
      </c>
      <c r="AP52" s="275">
        <v>53</v>
      </c>
      <c r="AQ52" s="273">
        <v>54</v>
      </c>
      <c r="AR52" s="274">
        <v>54</v>
      </c>
      <c r="AS52" s="275">
        <v>108</v>
      </c>
      <c r="AT52" s="273">
        <v>67</v>
      </c>
      <c r="AU52" s="274">
        <v>44</v>
      </c>
      <c r="AV52" s="275">
        <v>56</v>
      </c>
      <c r="AW52" s="273">
        <v>54</v>
      </c>
      <c r="AX52" s="274">
        <v>54</v>
      </c>
      <c r="AY52" s="275">
        <v>108</v>
      </c>
      <c r="AZ52" s="273">
        <v>33.6</v>
      </c>
      <c r="BA52" s="274">
        <v>30.5</v>
      </c>
      <c r="BB52" s="275">
        <v>32.1</v>
      </c>
      <c r="BC52" s="273">
        <v>54</v>
      </c>
      <c r="BD52" s="274">
        <v>54</v>
      </c>
      <c r="BE52" s="275">
        <v>108</v>
      </c>
      <c r="BF52" s="273">
        <v>65</v>
      </c>
      <c r="BG52" s="274">
        <v>47</v>
      </c>
      <c r="BH52" s="275">
        <v>56</v>
      </c>
      <c r="BI52" s="273">
        <v>34</v>
      </c>
      <c r="BJ52" s="274">
        <v>30</v>
      </c>
      <c r="BK52" s="275">
        <v>64</v>
      </c>
      <c r="BL52" s="273">
        <v>65</v>
      </c>
      <c r="BM52" s="274">
        <v>47</v>
      </c>
      <c r="BN52" s="275">
        <v>56</v>
      </c>
      <c r="BO52" s="273">
        <v>34</v>
      </c>
      <c r="BP52" s="274">
        <v>30</v>
      </c>
      <c r="BQ52" s="275">
        <v>64</v>
      </c>
      <c r="BR52" s="273">
        <v>34.9</v>
      </c>
      <c r="BS52" s="274">
        <v>32.1</v>
      </c>
      <c r="BT52" s="275">
        <v>33.6</v>
      </c>
      <c r="BU52" s="273">
        <v>34</v>
      </c>
      <c r="BV52" s="274">
        <v>30</v>
      </c>
      <c r="BW52" s="275">
        <v>64</v>
      </c>
      <c r="BX52" s="273">
        <v>50</v>
      </c>
      <c r="BY52" s="274">
        <v>46</v>
      </c>
      <c r="BZ52" s="275">
        <v>48</v>
      </c>
      <c r="CA52" s="273">
        <v>8</v>
      </c>
      <c r="CB52" s="274">
        <v>13</v>
      </c>
      <c r="CC52" s="275">
        <v>21</v>
      </c>
      <c r="CD52" s="273">
        <v>50</v>
      </c>
      <c r="CE52" s="274">
        <v>46</v>
      </c>
      <c r="CF52" s="275">
        <v>48</v>
      </c>
      <c r="CG52" s="273">
        <v>8</v>
      </c>
      <c r="CH52" s="274">
        <v>13</v>
      </c>
      <c r="CI52" s="275">
        <v>21</v>
      </c>
      <c r="CJ52" s="273">
        <v>34</v>
      </c>
      <c r="CK52" s="274">
        <v>32.9</v>
      </c>
      <c r="CL52" s="275">
        <v>33.299999999999997</v>
      </c>
      <c r="CM52" s="273">
        <v>8</v>
      </c>
      <c r="CN52" s="274">
        <v>13</v>
      </c>
      <c r="CO52" s="275">
        <v>21</v>
      </c>
      <c r="CP52" s="273">
        <v>72</v>
      </c>
      <c r="CQ52" s="274">
        <v>55</v>
      </c>
      <c r="CR52" s="275">
        <v>64</v>
      </c>
      <c r="CS52" s="273">
        <v>1458</v>
      </c>
      <c r="CT52" s="274">
        <v>1480</v>
      </c>
      <c r="CU52" s="275">
        <v>2938</v>
      </c>
      <c r="CV52" s="273">
        <v>73</v>
      </c>
      <c r="CW52" s="274">
        <v>56</v>
      </c>
      <c r="CX52" s="275">
        <v>65</v>
      </c>
      <c r="CY52" s="273">
        <v>1458</v>
      </c>
      <c r="CZ52" s="274">
        <v>1480</v>
      </c>
      <c r="DA52" s="275">
        <v>2938</v>
      </c>
      <c r="DB52" s="273">
        <v>35.200000000000003</v>
      </c>
      <c r="DC52" s="274">
        <v>33.1</v>
      </c>
      <c r="DD52" s="275">
        <v>34.200000000000003</v>
      </c>
      <c r="DE52" s="273">
        <v>1458</v>
      </c>
      <c r="DF52" s="274">
        <v>1480</v>
      </c>
      <c r="DG52" s="275">
        <v>2938</v>
      </c>
    </row>
    <row r="53" spans="1:111" x14ac:dyDescent="0.35">
      <c r="A53" t="s">
        <v>138</v>
      </c>
      <c r="B53" t="s">
        <v>383</v>
      </c>
      <c r="C53" t="s">
        <v>372</v>
      </c>
      <c r="D53" s="273">
        <v>77</v>
      </c>
      <c r="E53" s="274">
        <v>59</v>
      </c>
      <c r="F53" s="275">
        <v>68</v>
      </c>
      <c r="G53" s="273">
        <v>935</v>
      </c>
      <c r="H53" s="274">
        <v>963</v>
      </c>
      <c r="I53" s="275">
        <v>1898</v>
      </c>
      <c r="J53" s="273">
        <v>78</v>
      </c>
      <c r="K53" s="274">
        <v>60</v>
      </c>
      <c r="L53" s="275">
        <v>69</v>
      </c>
      <c r="M53" s="273">
        <v>935</v>
      </c>
      <c r="N53" s="274">
        <v>963</v>
      </c>
      <c r="O53" s="275">
        <v>1898</v>
      </c>
      <c r="P53" s="273">
        <v>36.299999999999997</v>
      </c>
      <c r="Q53" s="274">
        <v>33.200000000000003</v>
      </c>
      <c r="R53" s="275">
        <v>34.799999999999997</v>
      </c>
      <c r="S53" s="273">
        <v>935</v>
      </c>
      <c r="T53" s="274">
        <v>963</v>
      </c>
      <c r="U53" s="275">
        <v>1898</v>
      </c>
      <c r="V53" s="273">
        <v>80</v>
      </c>
      <c r="W53" s="274">
        <v>67</v>
      </c>
      <c r="X53" s="275">
        <v>73</v>
      </c>
      <c r="Y53" s="273">
        <v>54</v>
      </c>
      <c r="Z53" s="274">
        <v>66</v>
      </c>
      <c r="AA53" s="275">
        <v>120</v>
      </c>
      <c r="AB53" s="273">
        <v>80</v>
      </c>
      <c r="AC53" s="274">
        <v>68</v>
      </c>
      <c r="AD53" s="275">
        <v>73</v>
      </c>
      <c r="AE53" s="273">
        <v>54</v>
      </c>
      <c r="AF53" s="274">
        <v>66</v>
      </c>
      <c r="AG53" s="275">
        <v>120</v>
      </c>
      <c r="AH53" s="273">
        <v>37.6</v>
      </c>
      <c r="AI53" s="274">
        <v>34.799999999999997</v>
      </c>
      <c r="AJ53" s="275">
        <v>36</v>
      </c>
      <c r="AK53" s="273">
        <v>54</v>
      </c>
      <c r="AL53" s="274">
        <v>66</v>
      </c>
      <c r="AM53" s="275">
        <v>120</v>
      </c>
      <c r="AN53" s="273">
        <v>76</v>
      </c>
      <c r="AO53" s="274">
        <v>51</v>
      </c>
      <c r="AP53" s="275">
        <v>64</v>
      </c>
      <c r="AQ53" s="273">
        <v>70</v>
      </c>
      <c r="AR53" s="274">
        <v>70</v>
      </c>
      <c r="AS53" s="275">
        <v>140</v>
      </c>
      <c r="AT53" s="273">
        <v>76</v>
      </c>
      <c r="AU53" s="274">
        <v>54</v>
      </c>
      <c r="AV53" s="275">
        <v>65</v>
      </c>
      <c r="AW53" s="273">
        <v>70</v>
      </c>
      <c r="AX53" s="274">
        <v>70</v>
      </c>
      <c r="AY53" s="275">
        <v>140</v>
      </c>
      <c r="AZ53" s="273">
        <v>35.299999999999997</v>
      </c>
      <c r="BA53" s="274">
        <v>31</v>
      </c>
      <c r="BB53" s="275">
        <v>33.1</v>
      </c>
      <c r="BC53" s="273">
        <v>70</v>
      </c>
      <c r="BD53" s="274">
        <v>70</v>
      </c>
      <c r="BE53" s="275">
        <v>140</v>
      </c>
      <c r="BF53" s="273">
        <v>65</v>
      </c>
      <c r="BG53" s="274">
        <v>53</v>
      </c>
      <c r="BH53" s="275">
        <v>59</v>
      </c>
      <c r="BI53" s="273">
        <v>49</v>
      </c>
      <c r="BJ53" s="274">
        <v>49</v>
      </c>
      <c r="BK53" s="275">
        <v>98</v>
      </c>
      <c r="BL53" s="273">
        <v>65</v>
      </c>
      <c r="BM53" s="274">
        <v>53</v>
      </c>
      <c r="BN53" s="275">
        <v>59</v>
      </c>
      <c r="BO53" s="273">
        <v>49</v>
      </c>
      <c r="BP53" s="274">
        <v>49</v>
      </c>
      <c r="BQ53" s="275">
        <v>98</v>
      </c>
      <c r="BR53" s="273">
        <v>33.5</v>
      </c>
      <c r="BS53" s="274">
        <v>31.1</v>
      </c>
      <c r="BT53" s="275">
        <v>32.299999999999997</v>
      </c>
      <c r="BU53" s="273">
        <v>49</v>
      </c>
      <c r="BV53" s="274">
        <v>49</v>
      </c>
      <c r="BW53" s="275">
        <v>98</v>
      </c>
      <c r="BX53" s="273">
        <v>100</v>
      </c>
      <c r="BY53" s="274">
        <v>57</v>
      </c>
      <c r="BZ53" s="275">
        <v>75</v>
      </c>
      <c r="CA53" s="273">
        <v>5</v>
      </c>
      <c r="CB53" s="274">
        <v>7</v>
      </c>
      <c r="CC53" s="275">
        <v>12</v>
      </c>
      <c r="CD53" s="273">
        <v>100</v>
      </c>
      <c r="CE53" s="274">
        <v>57</v>
      </c>
      <c r="CF53" s="275">
        <v>75</v>
      </c>
      <c r="CG53" s="273">
        <v>5</v>
      </c>
      <c r="CH53" s="274">
        <v>7</v>
      </c>
      <c r="CI53" s="275">
        <v>12</v>
      </c>
      <c r="CJ53" s="273">
        <v>39.4</v>
      </c>
      <c r="CK53" s="274">
        <v>35.700000000000003</v>
      </c>
      <c r="CL53" s="275">
        <v>37.299999999999997</v>
      </c>
      <c r="CM53" s="273">
        <v>5</v>
      </c>
      <c r="CN53" s="274">
        <v>7</v>
      </c>
      <c r="CO53" s="275">
        <v>12</v>
      </c>
      <c r="CP53" s="273">
        <v>77</v>
      </c>
      <c r="CQ53" s="274">
        <v>59</v>
      </c>
      <c r="CR53" s="275">
        <v>68</v>
      </c>
      <c r="CS53" s="273">
        <v>1185</v>
      </c>
      <c r="CT53" s="274">
        <v>1246</v>
      </c>
      <c r="CU53" s="275">
        <v>2431</v>
      </c>
      <c r="CV53" s="273">
        <v>77</v>
      </c>
      <c r="CW53" s="274">
        <v>60</v>
      </c>
      <c r="CX53" s="275">
        <v>69</v>
      </c>
      <c r="CY53" s="273">
        <v>1185</v>
      </c>
      <c r="CZ53" s="274">
        <v>1246</v>
      </c>
      <c r="DA53" s="275">
        <v>2431</v>
      </c>
      <c r="DB53" s="273">
        <v>36.299999999999997</v>
      </c>
      <c r="DC53" s="274">
        <v>33.200000000000003</v>
      </c>
      <c r="DD53" s="275">
        <v>34.700000000000003</v>
      </c>
      <c r="DE53" s="273">
        <v>1185</v>
      </c>
      <c r="DF53" s="274">
        <v>1246</v>
      </c>
      <c r="DG53" s="275">
        <v>2431</v>
      </c>
    </row>
    <row r="54" spans="1:111" x14ac:dyDescent="0.35">
      <c r="A54" t="s">
        <v>141</v>
      </c>
      <c r="B54" t="s">
        <v>386</v>
      </c>
      <c r="C54" t="s">
        <v>372</v>
      </c>
      <c r="D54" s="273">
        <v>73</v>
      </c>
      <c r="E54" s="274">
        <v>59</v>
      </c>
      <c r="F54" s="275">
        <v>66</v>
      </c>
      <c r="G54" s="273">
        <v>1064</v>
      </c>
      <c r="H54" s="274">
        <v>1150</v>
      </c>
      <c r="I54" s="275">
        <v>2214</v>
      </c>
      <c r="J54" s="273">
        <v>74</v>
      </c>
      <c r="K54" s="274">
        <v>60</v>
      </c>
      <c r="L54" s="275">
        <v>67</v>
      </c>
      <c r="M54" s="273">
        <v>1064</v>
      </c>
      <c r="N54" s="274">
        <v>1150</v>
      </c>
      <c r="O54" s="275">
        <v>2214</v>
      </c>
      <c r="P54" s="273">
        <v>36.5</v>
      </c>
      <c r="Q54" s="274">
        <v>33.9</v>
      </c>
      <c r="R54" s="275">
        <v>35.1</v>
      </c>
      <c r="S54" s="273">
        <v>1064</v>
      </c>
      <c r="T54" s="274">
        <v>1150</v>
      </c>
      <c r="U54" s="275">
        <v>2214</v>
      </c>
      <c r="V54" s="273">
        <v>75</v>
      </c>
      <c r="W54" s="274">
        <v>57</v>
      </c>
      <c r="X54" s="275">
        <v>66</v>
      </c>
      <c r="Y54" s="273">
        <v>99</v>
      </c>
      <c r="Z54" s="274">
        <v>97</v>
      </c>
      <c r="AA54" s="275">
        <v>196</v>
      </c>
      <c r="AB54" s="273">
        <v>77</v>
      </c>
      <c r="AC54" s="274">
        <v>62</v>
      </c>
      <c r="AD54" s="275">
        <v>69</v>
      </c>
      <c r="AE54" s="273">
        <v>99</v>
      </c>
      <c r="AF54" s="274">
        <v>97</v>
      </c>
      <c r="AG54" s="275">
        <v>196</v>
      </c>
      <c r="AH54" s="273">
        <v>36.700000000000003</v>
      </c>
      <c r="AI54" s="274">
        <v>33.700000000000003</v>
      </c>
      <c r="AJ54" s="275">
        <v>35.200000000000003</v>
      </c>
      <c r="AK54" s="273">
        <v>99</v>
      </c>
      <c r="AL54" s="274">
        <v>97</v>
      </c>
      <c r="AM54" s="275">
        <v>196</v>
      </c>
      <c r="AN54" s="273">
        <v>73</v>
      </c>
      <c r="AO54" s="274">
        <v>49</v>
      </c>
      <c r="AP54" s="275">
        <v>59</v>
      </c>
      <c r="AQ54" s="273">
        <v>142</v>
      </c>
      <c r="AR54" s="274">
        <v>191</v>
      </c>
      <c r="AS54" s="275">
        <v>333</v>
      </c>
      <c r="AT54" s="273">
        <v>73</v>
      </c>
      <c r="AU54" s="274">
        <v>54</v>
      </c>
      <c r="AV54" s="275">
        <v>62</v>
      </c>
      <c r="AW54" s="273">
        <v>142</v>
      </c>
      <c r="AX54" s="274">
        <v>191</v>
      </c>
      <c r="AY54" s="275">
        <v>333</v>
      </c>
      <c r="AZ54" s="273">
        <v>35.9</v>
      </c>
      <c r="BA54" s="274">
        <v>32.6</v>
      </c>
      <c r="BB54" s="275">
        <v>34</v>
      </c>
      <c r="BC54" s="273">
        <v>142</v>
      </c>
      <c r="BD54" s="274">
        <v>191</v>
      </c>
      <c r="BE54" s="275">
        <v>333</v>
      </c>
      <c r="BF54" s="273">
        <v>79</v>
      </c>
      <c r="BG54" s="274">
        <v>47</v>
      </c>
      <c r="BH54" s="275">
        <v>61</v>
      </c>
      <c r="BI54" s="273">
        <v>39</v>
      </c>
      <c r="BJ54" s="274">
        <v>49</v>
      </c>
      <c r="BK54" s="275">
        <v>88</v>
      </c>
      <c r="BL54" s="273">
        <v>79</v>
      </c>
      <c r="BM54" s="274">
        <v>53</v>
      </c>
      <c r="BN54" s="275">
        <v>65</v>
      </c>
      <c r="BO54" s="273">
        <v>39</v>
      </c>
      <c r="BP54" s="274">
        <v>49</v>
      </c>
      <c r="BQ54" s="275">
        <v>88</v>
      </c>
      <c r="BR54" s="273">
        <v>38.799999999999997</v>
      </c>
      <c r="BS54" s="274">
        <v>31.3</v>
      </c>
      <c r="BT54" s="275">
        <v>34.6</v>
      </c>
      <c r="BU54" s="273">
        <v>39</v>
      </c>
      <c r="BV54" s="274">
        <v>49</v>
      </c>
      <c r="BW54" s="275">
        <v>88</v>
      </c>
      <c r="BX54" s="273">
        <v>100</v>
      </c>
      <c r="BY54" s="274" t="s">
        <v>197</v>
      </c>
      <c r="BZ54" s="275" t="s">
        <v>197</v>
      </c>
      <c r="CA54" s="273">
        <v>6</v>
      </c>
      <c r="CB54" s="274">
        <v>9</v>
      </c>
      <c r="CC54" s="275">
        <v>15</v>
      </c>
      <c r="CD54" s="273">
        <v>100</v>
      </c>
      <c r="CE54" s="274" t="s">
        <v>197</v>
      </c>
      <c r="CF54" s="275" t="s">
        <v>197</v>
      </c>
      <c r="CG54" s="273">
        <v>6</v>
      </c>
      <c r="CH54" s="274">
        <v>9</v>
      </c>
      <c r="CI54" s="275">
        <v>15</v>
      </c>
      <c r="CJ54" s="273">
        <v>41.2</v>
      </c>
      <c r="CK54" s="274">
        <v>36.200000000000003</v>
      </c>
      <c r="CL54" s="275">
        <v>38.200000000000003</v>
      </c>
      <c r="CM54" s="273">
        <v>6</v>
      </c>
      <c r="CN54" s="274">
        <v>9</v>
      </c>
      <c r="CO54" s="275">
        <v>15</v>
      </c>
      <c r="CP54" s="273">
        <v>72</v>
      </c>
      <c r="CQ54" s="274">
        <v>57</v>
      </c>
      <c r="CR54" s="275">
        <v>64</v>
      </c>
      <c r="CS54" s="273">
        <v>1423</v>
      </c>
      <c r="CT54" s="274">
        <v>1568</v>
      </c>
      <c r="CU54" s="275">
        <v>2991</v>
      </c>
      <c r="CV54" s="273">
        <v>74</v>
      </c>
      <c r="CW54" s="274">
        <v>59</v>
      </c>
      <c r="CX54" s="275">
        <v>66</v>
      </c>
      <c r="CY54" s="273">
        <v>1423</v>
      </c>
      <c r="CZ54" s="274">
        <v>1568</v>
      </c>
      <c r="DA54" s="275">
        <v>2991</v>
      </c>
      <c r="DB54" s="273">
        <v>36.299999999999997</v>
      </c>
      <c r="DC54" s="274">
        <v>33.6</v>
      </c>
      <c r="DD54" s="275">
        <v>34.9</v>
      </c>
      <c r="DE54" s="273">
        <v>1423</v>
      </c>
      <c r="DF54" s="274">
        <v>1568</v>
      </c>
      <c r="DG54" s="275">
        <v>2991</v>
      </c>
    </row>
    <row r="55" spans="1:111" x14ac:dyDescent="0.35">
      <c r="A55" t="s">
        <v>133</v>
      </c>
      <c r="B55" t="s">
        <v>378</v>
      </c>
      <c r="C55" t="s">
        <v>372</v>
      </c>
      <c r="D55" s="273">
        <v>79</v>
      </c>
      <c r="E55" s="274">
        <v>61</v>
      </c>
      <c r="F55" s="275">
        <v>69</v>
      </c>
      <c r="G55" s="273">
        <v>523</v>
      </c>
      <c r="H55" s="274">
        <v>608</v>
      </c>
      <c r="I55" s="275">
        <v>1131</v>
      </c>
      <c r="J55" s="273">
        <v>81</v>
      </c>
      <c r="K55" s="274">
        <v>64</v>
      </c>
      <c r="L55" s="275">
        <v>72</v>
      </c>
      <c r="M55" s="273">
        <v>523</v>
      </c>
      <c r="N55" s="274">
        <v>608</v>
      </c>
      <c r="O55" s="275">
        <v>1131</v>
      </c>
      <c r="P55" s="273">
        <v>34.9</v>
      </c>
      <c r="Q55" s="274">
        <v>32.4</v>
      </c>
      <c r="R55" s="275">
        <v>33.5</v>
      </c>
      <c r="S55" s="273">
        <v>523</v>
      </c>
      <c r="T55" s="274">
        <v>608</v>
      </c>
      <c r="U55" s="275">
        <v>1131</v>
      </c>
      <c r="V55" s="273" t="s">
        <v>197</v>
      </c>
      <c r="W55" s="274" t="s">
        <v>197</v>
      </c>
      <c r="X55" s="275">
        <v>74</v>
      </c>
      <c r="Y55" s="273">
        <v>19</v>
      </c>
      <c r="Z55" s="274">
        <v>16</v>
      </c>
      <c r="AA55" s="275">
        <v>35</v>
      </c>
      <c r="AB55" s="273" t="s">
        <v>197</v>
      </c>
      <c r="AC55" s="274" t="s">
        <v>197</v>
      </c>
      <c r="AD55" s="275">
        <v>77</v>
      </c>
      <c r="AE55" s="273">
        <v>19</v>
      </c>
      <c r="AF55" s="274">
        <v>16</v>
      </c>
      <c r="AG55" s="275">
        <v>35</v>
      </c>
      <c r="AH55" s="273">
        <v>37</v>
      </c>
      <c r="AI55" s="274">
        <v>31.4</v>
      </c>
      <c r="AJ55" s="275">
        <v>34.4</v>
      </c>
      <c r="AK55" s="273">
        <v>19</v>
      </c>
      <c r="AL55" s="274">
        <v>16</v>
      </c>
      <c r="AM55" s="275">
        <v>35</v>
      </c>
      <c r="AN55" s="273" t="s">
        <v>197</v>
      </c>
      <c r="AO55" s="274" t="s">
        <v>197</v>
      </c>
      <c r="AP55" s="275">
        <v>77</v>
      </c>
      <c r="AQ55" s="273">
        <v>8</v>
      </c>
      <c r="AR55" s="274">
        <v>5</v>
      </c>
      <c r="AS55" s="275">
        <v>13</v>
      </c>
      <c r="AT55" s="273" t="s">
        <v>197</v>
      </c>
      <c r="AU55" s="274" t="s">
        <v>197</v>
      </c>
      <c r="AV55" s="275">
        <v>77</v>
      </c>
      <c r="AW55" s="273">
        <v>8</v>
      </c>
      <c r="AX55" s="274">
        <v>5</v>
      </c>
      <c r="AY55" s="275">
        <v>13</v>
      </c>
      <c r="AZ55" s="273">
        <v>34.4</v>
      </c>
      <c r="BA55" s="274">
        <v>29.4</v>
      </c>
      <c r="BB55" s="275">
        <v>32.5</v>
      </c>
      <c r="BC55" s="273">
        <v>8</v>
      </c>
      <c r="BD55" s="274">
        <v>5</v>
      </c>
      <c r="BE55" s="275">
        <v>13</v>
      </c>
      <c r="BF55" s="273" t="s">
        <v>197</v>
      </c>
      <c r="BG55" s="274" t="s">
        <v>197</v>
      </c>
      <c r="BH55" s="275" t="s">
        <v>197</v>
      </c>
      <c r="BI55" s="273" t="s">
        <v>197</v>
      </c>
      <c r="BJ55" s="274" t="s">
        <v>197</v>
      </c>
      <c r="BK55" s="275" t="s">
        <v>197</v>
      </c>
      <c r="BL55" s="273" t="s">
        <v>197</v>
      </c>
      <c r="BM55" s="274" t="s">
        <v>197</v>
      </c>
      <c r="BN55" s="275" t="s">
        <v>197</v>
      </c>
      <c r="BO55" s="273" t="s">
        <v>197</v>
      </c>
      <c r="BP55" s="274" t="s">
        <v>197</v>
      </c>
      <c r="BQ55" s="275" t="s">
        <v>197</v>
      </c>
      <c r="BR55" s="273">
        <v>46</v>
      </c>
      <c r="BS55" s="274">
        <v>32</v>
      </c>
      <c r="BT55" s="275">
        <v>39</v>
      </c>
      <c r="BU55" s="273" t="s">
        <v>197</v>
      </c>
      <c r="BV55" s="274" t="s">
        <v>197</v>
      </c>
      <c r="BW55" s="275" t="s">
        <v>197</v>
      </c>
      <c r="BX55" s="273" t="s">
        <v>197</v>
      </c>
      <c r="BY55" s="274" t="s">
        <v>197</v>
      </c>
      <c r="BZ55" s="275" t="s">
        <v>197</v>
      </c>
      <c r="CA55" s="273" t="s">
        <v>197</v>
      </c>
      <c r="CB55" s="274" t="s">
        <v>197</v>
      </c>
      <c r="CC55" s="275" t="s">
        <v>197</v>
      </c>
      <c r="CD55" s="273" t="s">
        <v>197</v>
      </c>
      <c r="CE55" s="274" t="s">
        <v>197</v>
      </c>
      <c r="CF55" s="275" t="s">
        <v>197</v>
      </c>
      <c r="CG55" s="273" t="s">
        <v>197</v>
      </c>
      <c r="CH55" s="274" t="s">
        <v>197</v>
      </c>
      <c r="CI55" s="275" t="s">
        <v>197</v>
      </c>
      <c r="CJ55" s="273">
        <v>39</v>
      </c>
      <c r="CK55" s="274">
        <v>51</v>
      </c>
      <c r="CL55" s="275">
        <v>45</v>
      </c>
      <c r="CM55" s="273" t="s">
        <v>197</v>
      </c>
      <c r="CN55" s="274" t="s">
        <v>197</v>
      </c>
      <c r="CO55" s="275" t="s">
        <v>197</v>
      </c>
      <c r="CP55" s="273">
        <v>79</v>
      </c>
      <c r="CQ55" s="274">
        <v>61</v>
      </c>
      <c r="CR55" s="275">
        <v>69</v>
      </c>
      <c r="CS55" s="273">
        <v>632</v>
      </c>
      <c r="CT55" s="274">
        <v>711</v>
      </c>
      <c r="CU55" s="275">
        <v>1343</v>
      </c>
      <c r="CV55" s="273">
        <v>81</v>
      </c>
      <c r="CW55" s="274">
        <v>64</v>
      </c>
      <c r="CX55" s="275">
        <v>72</v>
      </c>
      <c r="CY55" s="273">
        <v>632</v>
      </c>
      <c r="CZ55" s="274">
        <v>711</v>
      </c>
      <c r="DA55" s="275">
        <v>1343</v>
      </c>
      <c r="DB55" s="273">
        <v>34.799999999999997</v>
      </c>
      <c r="DC55" s="274">
        <v>32.299999999999997</v>
      </c>
      <c r="DD55" s="275">
        <v>33.5</v>
      </c>
      <c r="DE55" s="273">
        <v>632</v>
      </c>
      <c r="DF55" s="274">
        <v>711</v>
      </c>
      <c r="DG55" s="275">
        <v>1343</v>
      </c>
    </row>
    <row r="56" spans="1:111" x14ac:dyDescent="0.35">
      <c r="A56" t="s">
        <v>5</v>
      </c>
      <c r="B56" t="s">
        <v>249</v>
      </c>
      <c r="C56" t="s">
        <v>247</v>
      </c>
      <c r="D56" s="273">
        <v>69</v>
      </c>
      <c r="E56" s="274">
        <v>52</v>
      </c>
      <c r="F56" s="275">
        <v>60</v>
      </c>
      <c r="G56" s="273">
        <v>2646</v>
      </c>
      <c r="H56" s="274">
        <v>2718</v>
      </c>
      <c r="I56" s="275">
        <v>5364</v>
      </c>
      <c r="J56" s="273">
        <v>72</v>
      </c>
      <c r="K56" s="274">
        <v>56</v>
      </c>
      <c r="L56" s="275">
        <v>64</v>
      </c>
      <c r="M56" s="273">
        <v>2646</v>
      </c>
      <c r="N56" s="274">
        <v>2718</v>
      </c>
      <c r="O56" s="275">
        <v>5364</v>
      </c>
      <c r="P56" s="273">
        <v>35</v>
      </c>
      <c r="Q56" s="274">
        <v>32</v>
      </c>
      <c r="R56" s="275">
        <v>33.5</v>
      </c>
      <c r="S56" s="273">
        <v>2646</v>
      </c>
      <c r="T56" s="274">
        <v>2718</v>
      </c>
      <c r="U56" s="275">
        <v>5364</v>
      </c>
      <c r="V56" s="273">
        <v>77</v>
      </c>
      <c r="W56" s="274">
        <v>51</v>
      </c>
      <c r="X56" s="275">
        <v>64</v>
      </c>
      <c r="Y56" s="273">
        <v>43</v>
      </c>
      <c r="Z56" s="274">
        <v>43</v>
      </c>
      <c r="AA56" s="275">
        <v>86</v>
      </c>
      <c r="AB56" s="273">
        <v>77</v>
      </c>
      <c r="AC56" s="274">
        <v>56</v>
      </c>
      <c r="AD56" s="275">
        <v>66</v>
      </c>
      <c r="AE56" s="273">
        <v>43</v>
      </c>
      <c r="AF56" s="274">
        <v>43</v>
      </c>
      <c r="AG56" s="275">
        <v>86</v>
      </c>
      <c r="AH56" s="273">
        <v>37.9</v>
      </c>
      <c r="AI56" s="274">
        <v>32.4</v>
      </c>
      <c r="AJ56" s="275">
        <v>35.1</v>
      </c>
      <c r="AK56" s="273">
        <v>43</v>
      </c>
      <c r="AL56" s="274">
        <v>43</v>
      </c>
      <c r="AM56" s="275">
        <v>86</v>
      </c>
      <c r="AN56" s="273">
        <v>81</v>
      </c>
      <c r="AO56" s="274">
        <v>48</v>
      </c>
      <c r="AP56" s="275">
        <v>66</v>
      </c>
      <c r="AQ56" s="273">
        <v>26</v>
      </c>
      <c r="AR56" s="274">
        <v>21</v>
      </c>
      <c r="AS56" s="275">
        <v>47</v>
      </c>
      <c r="AT56" s="273">
        <v>81</v>
      </c>
      <c r="AU56" s="274">
        <v>48</v>
      </c>
      <c r="AV56" s="275">
        <v>66</v>
      </c>
      <c r="AW56" s="273">
        <v>26</v>
      </c>
      <c r="AX56" s="274">
        <v>21</v>
      </c>
      <c r="AY56" s="275">
        <v>47</v>
      </c>
      <c r="AZ56" s="273">
        <v>38</v>
      </c>
      <c r="BA56" s="274">
        <v>31.8</v>
      </c>
      <c r="BB56" s="275">
        <v>35.200000000000003</v>
      </c>
      <c r="BC56" s="273">
        <v>26</v>
      </c>
      <c r="BD56" s="274">
        <v>21</v>
      </c>
      <c r="BE56" s="275">
        <v>47</v>
      </c>
      <c r="BF56" s="273">
        <v>100</v>
      </c>
      <c r="BG56" s="274" t="s">
        <v>197</v>
      </c>
      <c r="BH56" s="275" t="s">
        <v>197</v>
      </c>
      <c r="BI56" s="273">
        <v>6</v>
      </c>
      <c r="BJ56" s="274">
        <v>3</v>
      </c>
      <c r="BK56" s="275">
        <v>9</v>
      </c>
      <c r="BL56" s="273">
        <v>100</v>
      </c>
      <c r="BM56" s="274" t="s">
        <v>197</v>
      </c>
      <c r="BN56" s="275" t="s">
        <v>197</v>
      </c>
      <c r="BO56" s="273">
        <v>6</v>
      </c>
      <c r="BP56" s="274">
        <v>3</v>
      </c>
      <c r="BQ56" s="275">
        <v>9</v>
      </c>
      <c r="BR56" s="273">
        <v>36.799999999999997</v>
      </c>
      <c r="BS56" s="274">
        <v>37</v>
      </c>
      <c r="BT56" s="275">
        <v>36.9</v>
      </c>
      <c r="BU56" s="273">
        <v>6</v>
      </c>
      <c r="BV56" s="274">
        <v>3</v>
      </c>
      <c r="BW56" s="275">
        <v>9</v>
      </c>
      <c r="BX56" s="273" t="s">
        <v>197</v>
      </c>
      <c r="BY56" s="274" t="s">
        <v>197</v>
      </c>
      <c r="BZ56" s="275">
        <v>47</v>
      </c>
      <c r="CA56" s="273">
        <v>7</v>
      </c>
      <c r="CB56" s="274">
        <v>8</v>
      </c>
      <c r="CC56" s="275">
        <v>15</v>
      </c>
      <c r="CD56" s="273" t="s">
        <v>197</v>
      </c>
      <c r="CE56" s="274" t="s">
        <v>197</v>
      </c>
      <c r="CF56" s="275">
        <v>60</v>
      </c>
      <c r="CG56" s="273">
        <v>7</v>
      </c>
      <c r="CH56" s="274">
        <v>8</v>
      </c>
      <c r="CI56" s="275">
        <v>15</v>
      </c>
      <c r="CJ56" s="273">
        <v>39.1</v>
      </c>
      <c r="CK56" s="274">
        <v>31.3</v>
      </c>
      <c r="CL56" s="275">
        <v>34.9</v>
      </c>
      <c r="CM56" s="273">
        <v>7</v>
      </c>
      <c r="CN56" s="274">
        <v>8</v>
      </c>
      <c r="CO56" s="275">
        <v>15</v>
      </c>
      <c r="CP56" s="273">
        <v>69</v>
      </c>
      <c r="CQ56" s="274">
        <v>52</v>
      </c>
      <c r="CR56" s="275">
        <v>60</v>
      </c>
      <c r="CS56" s="273">
        <v>2831</v>
      </c>
      <c r="CT56" s="274">
        <v>2897</v>
      </c>
      <c r="CU56" s="275">
        <v>5728</v>
      </c>
      <c r="CV56" s="273">
        <v>72</v>
      </c>
      <c r="CW56" s="274">
        <v>56</v>
      </c>
      <c r="CX56" s="275">
        <v>64</v>
      </c>
      <c r="CY56" s="273">
        <v>2831</v>
      </c>
      <c r="CZ56" s="274">
        <v>2897</v>
      </c>
      <c r="DA56" s="275">
        <v>5728</v>
      </c>
      <c r="DB56" s="273">
        <v>35</v>
      </c>
      <c r="DC56" s="274">
        <v>32.1</v>
      </c>
      <c r="DD56" s="275">
        <v>33.5</v>
      </c>
      <c r="DE56" s="273">
        <v>2831</v>
      </c>
      <c r="DF56" s="274">
        <v>2897</v>
      </c>
      <c r="DG56" s="275">
        <v>5728</v>
      </c>
    </row>
    <row r="57" spans="1:111" x14ac:dyDescent="0.35">
      <c r="A57" t="s">
        <v>1086</v>
      </c>
      <c r="B57" t="s">
        <v>255</v>
      </c>
      <c r="C57" t="s">
        <v>247</v>
      </c>
      <c r="D57" s="273">
        <v>71</v>
      </c>
      <c r="E57" s="274">
        <v>56</v>
      </c>
      <c r="F57" s="275">
        <v>63</v>
      </c>
      <c r="G57" s="273">
        <v>1485</v>
      </c>
      <c r="H57" s="274">
        <v>1550</v>
      </c>
      <c r="I57" s="275">
        <v>3035</v>
      </c>
      <c r="J57" s="273">
        <v>72</v>
      </c>
      <c r="K57" s="274">
        <v>57</v>
      </c>
      <c r="L57" s="275">
        <v>65</v>
      </c>
      <c r="M57" s="273">
        <v>1485</v>
      </c>
      <c r="N57" s="274">
        <v>1550</v>
      </c>
      <c r="O57" s="275">
        <v>3035</v>
      </c>
      <c r="P57" s="273">
        <v>36.1</v>
      </c>
      <c r="Q57" s="274">
        <v>33.6</v>
      </c>
      <c r="R57" s="275">
        <v>34.799999999999997</v>
      </c>
      <c r="S57" s="273">
        <v>1485</v>
      </c>
      <c r="T57" s="274">
        <v>1550</v>
      </c>
      <c r="U57" s="275">
        <v>3035</v>
      </c>
      <c r="V57" s="273">
        <v>76</v>
      </c>
      <c r="W57" s="274">
        <v>58</v>
      </c>
      <c r="X57" s="275">
        <v>66</v>
      </c>
      <c r="Y57" s="273">
        <v>25</v>
      </c>
      <c r="Z57" s="274">
        <v>31</v>
      </c>
      <c r="AA57" s="275">
        <v>56</v>
      </c>
      <c r="AB57" s="273">
        <v>76</v>
      </c>
      <c r="AC57" s="274">
        <v>58</v>
      </c>
      <c r="AD57" s="275">
        <v>66</v>
      </c>
      <c r="AE57" s="273">
        <v>25</v>
      </c>
      <c r="AF57" s="274">
        <v>31</v>
      </c>
      <c r="AG57" s="275">
        <v>56</v>
      </c>
      <c r="AH57" s="273">
        <v>37.6</v>
      </c>
      <c r="AI57" s="274">
        <v>32.799999999999997</v>
      </c>
      <c r="AJ57" s="275">
        <v>35</v>
      </c>
      <c r="AK57" s="273">
        <v>25</v>
      </c>
      <c r="AL57" s="274">
        <v>31</v>
      </c>
      <c r="AM57" s="275">
        <v>56</v>
      </c>
      <c r="AN57" s="273" t="s">
        <v>197</v>
      </c>
      <c r="AO57" s="274" t="s">
        <v>197</v>
      </c>
      <c r="AP57" s="275">
        <v>59</v>
      </c>
      <c r="AQ57" s="273">
        <v>16</v>
      </c>
      <c r="AR57" s="274">
        <v>13</v>
      </c>
      <c r="AS57" s="275">
        <v>29</v>
      </c>
      <c r="AT57" s="273" t="s">
        <v>197</v>
      </c>
      <c r="AU57" s="274" t="s">
        <v>197</v>
      </c>
      <c r="AV57" s="275">
        <v>59</v>
      </c>
      <c r="AW57" s="273">
        <v>16</v>
      </c>
      <c r="AX57" s="274">
        <v>13</v>
      </c>
      <c r="AY57" s="275">
        <v>29</v>
      </c>
      <c r="AZ57" s="273">
        <v>37.299999999999997</v>
      </c>
      <c r="BA57" s="274">
        <v>28.6</v>
      </c>
      <c r="BB57" s="275">
        <v>33.4</v>
      </c>
      <c r="BC57" s="273">
        <v>16</v>
      </c>
      <c r="BD57" s="274">
        <v>13</v>
      </c>
      <c r="BE57" s="275">
        <v>29</v>
      </c>
      <c r="BF57" s="273" t="s">
        <v>197</v>
      </c>
      <c r="BG57" s="274" t="s">
        <v>191</v>
      </c>
      <c r="BH57" s="275" t="s">
        <v>197</v>
      </c>
      <c r="BI57" s="273">
        <v>4</v>
      </c>
      <c r="BJ57" s="274">
        <v>0</v>
      </c>
      <c r="BK57" s="275">
        <v>4</v>
      </c>
      <c r="BL57" s="273" t="s">
        <v>197</v>
      </c>
      <c r="BM57" s="274" t="s">
        <v>191</v>
      </c>
      <c r="BN57" s="275" t="s">
        <v>197</v>
      </c>
      <c r="BO57" s="273">
        <v>4</v>
      </c>
      <c r="BP57" s="274">
        <v>0</v>
      </c>
      <c r="BQ57" s="275">
        <v>4</v>
      </c>
      <c r="BR57" s="273">
        <v>37.5</v>
      </c>
      <c r="BS57" s="274">
        <v>0</v>
      </c>
      <c r="BT57" s="275">
        <v>37.5</v>
      </c>
      <c r="BU57" s="273">
        <v>4</v>
      </c>
      <c r="BV57" s="274">
        <v>0</v>
      </c>
      <c r="BW57" s="275">
        <v>4</v>
      </c>
      <c r="BX57" s="273" t="s">
        <v>197</v>
      </c>
      <c r="BY57" s="274" t="s">
        <v>197</v>
      </c>
      <c r="BZ57" s="275" t="s">
        <v>197</v>
      </c>
      <c r="CA57" s="273" t="s">
        <v>197</v>
      </c>
      <c r="CB57" s="274" t="s">
        <v>197</v>
      </c>
      <c r="CC57" s="275">
        <v>5</v>
      </c>
      <c r="CD57" s="273" t="s">
        <v>197</v>
      </c>
      <c r="CE57" s="274" t="s">
        <v>197</v>
      </c>
      <c r="CF57" s="275" t="s">
        <v>197</v>
      </c>
      <c r="CG57" s="273" t="s">
        <v>197</v>
      </c>
      <c r="CH57" s="274" t="s">
        <v>197</v>
      </c>
      <c r="CI57" s="275">
        <v>5</v>
      </c>
      <c r="CJ57" s="273">
        <v>39.799999999999997</v>
      </c>
      <c r="CK57" s="274">
        <v>34</v>
      </c>
      <c r="CL57" s="275">
        <v>38.6</v>
      </c>
      <c r="CM57" s="273" t="s">
        <v>197</v>
      </c>
      <c r="CN57" s="274" t="s">
        <v>197</v>
      </c>
      <c r="CO57" s="275">
        <v>5</v>
      </c>
      <c r="CP57" s="273">
        <v>72</v>
      </c>
      <c r="CQ57" s="274">
        <v>56</v>
      </c>
      <c r="CR57" s="275">
        <v>64</v>
      </c>
      <c r="CS57" s="273">
        <v>1610</v>
      </c>
      <c r="CT57" s="274">
        <v>1686</v>
      </c>
      <c r="CU57" s="275">
        <v>3296</v>
      </c>
      <c r="CV57" s="273">
        <v>73</v>
      </c>
      <c r="CW57" s="274">
        <v>58</v>
      </c>
      <c r="CX57" s="275">
        <v>65</v>
      </c>
      <c r="CY57" s="273">
        <v>1610</v>
      </c>
      <c r="CZ57" s="274">
        <v>1686</v>
      </c>
      <c r="DA57" s="275">
        <v>3296</v>
      </c>
      <c r="DB57" s="273">
        <v>36.200000000000003</v>
      </c>
      <c r="DC57" s="274">
        <v>33.700000000000003</v>
      </c>
      <c r="DD57" s="275">
        <v>34.9</v>
      </c>
      <c r="DE57" s="273">
        <v>1610</v>
      </c>
      <c r="DF57" s="274">
        <v>1686</v>
      </c>
      <c r="DG57" s="275">
        <v>3296</v>
      </c>
    </row>
    <row r="58" spans="1:111" x14ac:dyDescent="0.35">
      <c r="A58" t="s">
        <v>19</v>
      </c>
      <c r="B58" t="s">
        <v>265</v>
      </c>
      <c r="C58" t="s">
        <v>260</v>
      </c>
      <c r="D58" s="273">
        <v>75</v>
      </c>
      <c r="E58" s="274">
        <v>60</v>
      </c>
      <c r="F58" s="275">
        <v>67</v>
      </c>
      <c r="G58" s="273">
        <v>1624</v>
      </c>
      <c r="H58" s="274">
        <v>1835</v>
      </c>
      <c r="I58" s="275">
        <v>3459</v>
      </c>
      <c r="J58" s="273">
        <v>77</v>
      </c>
      <c r="K58" s="274">
        <v>63</v>
      </c>
      <c r="L58" s="275">
        <v>70</v>
      </c>
      <c r="M58" s="273">
        <v>1624</v>
      </c>
      <c r="N58" s="274">
        <v>1835</v>
      </c>
      <c r="O58" s="275">
        <v>3459</v>
      </c>
      <c r="P58" s="273">
        <v>37.299999999999997</v>
      </c>
      <c r="Q58" s="274">
        <v>34.4</v>
      </c>
      <c r="R58" s="275">
        <v>35.799999999999997</v>
      </c>
      <c r="S58" s="273">
        <v>1624</v>
      </c>
      <c r="T58" s="274">
        <v>1835</v>
      </c>
      <c r="U58" s="275">
        <v>3459</v>
      </c>
      <c r="V58" s="273">
        <v>77</v>
      </c>
      <c r="W58" s="274">
        <v>55</v>
      </c>
      <c r="X58" s="275">
        <v>66</v>
      </c>
      <c r="Y58" s="273">
        <v>70</v>
      </c>
      <c r="Z58" s="274">
        <v>64</v>
      </c>
      <c r="AA58" s="275">
        <v>134</v>
      </c>
      <c r="AB58" s="273">
        <v>79</v>
      </c>
      <c r="AC58" s="274">
        <v>59</v>
      </c>
      <c r="AD58" s="275">
        <v>69</v>
      </c>
      <c r="AE58" s="273">
        <v>70</v>
      </c>
      <c r="AF58" s="274">
        <v>64</v>
      </c>
      <c r="AG58" s="275">
        <v>134</v>
      </c>
      <c r="AH58" s="273">
        <v>38</v>
      </c>
      <c r="AI58" s="274">
        <v>33</v>
      </c>
      <c r="AJ58" s="275">
        <v>35.6</v>
      </c>
      <c r="AK58" s="273">
        <v>70</v>
      </c>
      <c r="AL58" s="274">
        <v>64</v>
      </c>
      <c r="AM58" s="275">
        <v>134</v>
      </c>
      <c r="AN58" s="273">
        <v>77</v>
      </c>
      <c r="AO58" s="274">
        <v>66</v>
      </c>
      <c r="AP58" s="275">
        <v>70</v>
      </c>
      <c r="AQ58" s="273">
        <v>26</v>
      </c>
      <c r="AR58" s="274">
        <v>35</v>
      </c>
      <c r="AS58" s="275">
        <v>61</v>
      </c>
      <c r="AT58" s="273">
        <v>77</v>
      </c>
      <c r="AU58" s="274">
        <v>71</v>
      </c>
      <c r="AV58" s="275">
        <v>74</v>
      </c>
      <c r="AW58" s="273">
        <v>26</v>
      </c>
      <c r="AX58" s="274">
        <v>35</v>
      </c>
      <c r="AY58" s="275">
        <v>61</v>
      </c>
      <c r="AZ58" s="273">
        <v>37.799999999999997</v>
      </c>
      <c r="BA58" s="274">
        <v>34.299999999999997</v>
      </c>
      <c r="BB58" s="275">
        <v>35.799999999999997</v>
      </c>
      <c r="BC58" s="273">
        <v>26</v>
      </c>
      <c r="BD58" s="274">
        <v>35</v>
      </c>
      <c r="BE58" s="275">
        <v>61</v>
      </c>
      <c r="BF58" s="273" t="s">
        <v>197</v>
      </c>
      <c r="BG58" s="274" t="s">
        <v>197</v>
      </c>
      <c r="BH58" s="275">
        <v>56</v>
      </c>
      <c r="BI58" s="273">
        <v>8</v>
      </c>
      <c r="BJ58" s="274">
        <v>8</v>
      </c>
      <c r="BK58" s="275">
        <v>16</v>
      </c>
      <c r="BL58" s="273" t="s">
        <v>197</v>
      </c>
      <c r="BM58" s="274" t="s">
        <v>197</v>
      </c>
      <c r="BN58" s="275">
        <v>63</v>
      </c>
      <c r="BO58" s="273">
        <v>8</v>
      </c>
      <c r="BP58" s="274">
        <v>8</v>
      </c>
      <c r="BQ58" s="275">
        <v>16</v>
      </c>
      <c r="BR58" s="273">
        <v>37.1</v>
      </c>
      <c r="BS58" s="274">
        <v>29.5</v>
      </c>
      <c r="BT58" s="275">
        <v>33.299999999999997</v>
      </c>
      <c r="BU58" s="273">
        <v>8</v>
      </c>
      <c r="BV58" s="274">
        <v>8</v>
      </c>
      <c r="BW58" s="275">
        <v>16</v>
      </c>
      <c r="BX58" s="273">
        <v>100</v>
      </c>
      <c r="BY58" s="274">
        <v>63</v>
      </c>
      <c r="BZ58" s="275">
        <v>73</v>
      </c>
      <c r="CA58" s="273">
        <v>3</v>
      </c>
      <c r="CB58" s="274">
        <v>8</v>
      </c>
      <c r="CC58" s="275">
        <v>11</v>
      </c>
      <c r="CD58" s="273">
        <v>100</v>
      </c>
      <c r="CE58" s="274">
        <v>63</v>
      </c>
      <c r="CF58" s="275">
        <v>73</v>
      </c>
      <c r="CG58" s="273">
        <v>3</v>
      </c>
      <c r="CH58" s="274">
        <v>8</v>
      </c>
      <c r="CI58" s="275">
        <v>11</v>
      </c>
      <c r="CJ58" s="273">
        <v>43.7</v>
      </c>
      <c r="CK58" s="274">
        <v>34.4</v>
      </c>
      <c r="CL58" s="275">
        <v>36.9</v>
      </c>
      <c r="CM58" s="273">
        <v>3</v>
      </c>
      <c r="CN58" s="274">
        <v>8</v>
      </c>
      <c r="CO58" s="275">
        <v>11</v>
      </c>
      <c r="CP58" s="273">
        <v>74</v>
      </c>
      <c r="CQ58" s="274">
        <v>59</v>
      </c>
      <c r="CR58" s="275">
        <v>66</v>
      </c>
      <c r="CS58" s="273">
        <v>1987</v>
      </c>
      <c r="CT58" s="274">
        <v>2202</v>
      </c>
      <c r="CU58" s="275">
        <v>4189</v>
      </c>
      <c r="CV58" s="273">
        <v>76</v>
      </c>
      <c r="CW58" s="274">
        <v>61</v>
      </c>
      <c r="CX58" s="275">
        <v>68</v>
      </c>
      <c r="CY58" s="273">
        <v>1987</v>
      </c>
      <c r="CZ58" s="274">
        <v>2202</v>
      </c>
      <c r="DA58" s="275">
        <v>4189</v>
      </c>
      <c r="DB58" s="273">
        <v>37.1</v>
      </c>
      <c r="DC58" s="274">
        <v>34.200000000000003</v>
      </c>
      <c r="DD58" s="275">
        <v>35.6</v>
      </c>
      <c r="DE58" s="273">
        <v>1987</v>
      </c>
      <c r="DF58" s="274">
        <v>2202</v>
      </c>
      <c r="DG58" s="275">
        <v>4189</v>
      </c>
    </row>
    <row r="59" spans="1:111" x14ac:dyDescent="0.35">
      <c r="A59" t="s">
        <v>20</v>
      </c>
      <c r="B59" t="s">
        <v>266</v>
      </c>
      <c r="C59" t="s">
        <v>260</v>
      </c>
      <c r="D59" s="273">
        <v>77</v>
      </c>
      <c r="E59" s="274">
        <v>59</v>
      </c>
      <c r="F59" s="275">
        <v>68</v>
      </c>
      <c r="G59" s="273">
        <v>1700</v>
      </c>
      <c r="H59" s="274">
        <v>1774</v>
      </c>
      <c r="I59" s="275">
        <v>3474</v>
      </c>
      <c r="J59" s="273">
        <v>78</v>
      </c>
      <c r="K59" s="274">
        <v>61</v>
      </c>
      <c r="L59" s="275">
        <v>69</v>
      </c>
      <c r="M59" s="273">
        <v>1700</v>
      </c>
      <c r="N59" s="274">
        <v>1774</v>
      </c>
      <c r="O59" s="275">
        <v>3474</v>
      </c>
      <c r="P59" s="273">
        <v>37.6</v>
      </c>
      <c r="Q59" s="274">
        <v>34.299999999999997</v>
      </c>
      <c r="R59" s="275">
        <v>35.9</v>
      </c>
      <c r="S59" s="273">
        <v>1700</v>
      </c>
      <c r="T59" s="274">
        <v>1774</v>
      </c>
      <c r="U59" s="275">
        <v>3474</v>
      </c>
      <c r="V59" s="273">
        <v>81</v>
      </c>
      <c r="W59" s="274">
        <v>61</v>
      </c>
      <c r="X59" s="275">
        <v>70</v>
      </c>
      <c r="Y59" s="273">
        <v>48</v>
      </c>
      <c r="Z59" s="274">
        <v>57</v>
      </c>
      <c r="AA59" s="275">
        <v>105</v>
      </c>
      <c r="AB59" s="273">
        <v>83</v>
      </c>
      <c r="AC59" s="274">
        <v>61</v>
      </c>
      <c r="AD59" s="275">
        <v>71</v>
      </c>
      <c r="AE59" s="273">
        <v>48</v>
      </c>
      <c r="AF59" s="274">
        <v>57</v>
      </c>
      <c r="AG59" s="275">
        <v>105</v>
      </c>
      <c r="AH59" s="273">
        <v>38</v>
      </c>
      <c r="AI59" s="274">
        <v>36.5</v>
      </c>
      <c r="AJ59" s="275">
        <v>37.200000000000003</v>
      </c>
      <c r="AK59" s="273">
        <v>48</v>
      </c>
      <c r="AL59" s="274">
        <v>57</v>
      </c>
      <c r="AM59" s="275">
        <v>105</v>
      </c>
      <c r="AN59" s="273">
        <v>79</v>
      </c>
      <c r="AO59" s="274">
        <v>41</v>
      </c>
      <c r="AP59" s="275">
        <v>60</v>
      </c>
      <c r="AQ59" s="273">
        <v>28</v>
      </c>
      <c r="AR59" s="274">
        <v>29</v>
      </c>
      <c r="AS59" s="275">
        <v>57</v>
      </c>
      <c r="AT59" s="273">
        <v>79</v>
      </c>
      <c r="AU59" s="274">
        <v>48</v>
      </c>
      <c r="AV59" s="275">
        <v>63</v>
      </c>
      <c r="AW59" s="273">
        <v>28</v>
      </c>
      <c r="AX59" s="274">
        <v>29</v>
      </c>
      <c r="AY59" s="275">
        <v>57</v>
      </c>
      <c r="AZ59" s="273">
        <v>35.9</v>
      </c>
      <c r="BA59" s="274">
        <v>30.4</v>
      </c>
      <c r="BB59" s="275">
        <v>33.1</v>
      </c>
      <c r="BC59" s="273">
        <v>28</v>
      </c>
      <c r="BD59" s="274">
        <v>29</v>
      </c>
      <c r="BE59" s="275">
        <v>57</v>
      </c>
      <c r="BF59" s="273" t="s">
        <v>197</v>
      </c>
      <c r="BG59" s="274" t="s">
        <v>197</v>
      </c>
      <c r="BH59" s="275">
        <v>44</v>
      </c>
      <c r="BI59" s="273">
        <v>10</v>
      </c>
      <c r="BJ59" s="274">
        <v>6</v>
      </c>
      <c r="BK59" s="275">
        <v>16</v>
      </c>
      <c r="BL59" s="273">
        <v>50</v>
      </c>
      <c r="BM59" s="274">
        <v>50</v>
      </c>
      <c r="BN59" s="275">
        <v>50</v>
      </c>
      <c r="BO59" s="273">
        <v>10</v>
      </c>
      <c r="BP59" s="274">
        <v>6</v>
      </c>
      <c r="BQ59" s="275">
        <v>16</v>
      </c>
      <c r="BR59" s="273">
        <v>33.4</v>
      </c>
      <c r="BS59" s="274">
        <v>35.700000000000003</v>
      </c>
      <c r="BT59" s="275">
        <v>34.299999999999997</v>
      </c>
      <c r="BU59" s="273">
        <v>10</v>
      </c>
      <c r="BV59" s="274">
        <v>6</v>
      </c>
      <c r="BW59" s="275">
        <v>16</v>
      </c>
      <c r="BX59" s="273" t="s">
        <v>197</v>
      </c>
      <c r="BY59" s="274" t="s">
        <v>197</v>
      </c>
      <c r="BZ59" s="275">
        <v>38</v>
      </c>
      <c r="CA59" s="273">
        <v>5</v>
      </c>
      <c r="CB59" s="274">
        <v>11</v>
      </c>
      <c r="CC59" s="275">
        <v>16</v>
      </c>
      <c r="CD59" s="273" t="s">
        <v>197</v>
      </c>
      <c r="CE59" s="274" t="s">
        <v>197</v>
      </c>
      <c r="CF59" s="275">
        <v>44</v>
      </c>
      <c r="CG59" s="273">
        <v>5</v>
      </c>
      <c r="CH59" s="274">
        <v>11</v>
      </c>
      <c r="CI59" s="275">
        <v>16</v>
      </c>
      <c r="CJ59" s="273">
        <v>31.2</v>
      </c>
      <c r="CK59" s="274">
        <v>29.1</v>
      </c>
      <c r="CL59" s="275">
        <v>29.8</v>
      </c>
      <c r="CM59" s="273">
        <v>5</v>
      </c>
      <c r="CN59" s="274">
        <v>11</v>
      </c>
      <c r="CO59" s="275">
        <v>16</v>
      </c>
      <c r="CP59" s="273">
        <v>77</v>
      </c>
      <c r="CQ59" s="274">
        <v>59</v>
      </c>
      <c r="CR59" s="275">
        <v>67</v>
      </c>
      <c r="CS59" s="273">
        <v>1908</v>
      </c>
      <c r="CT59" s="274">
        <v>2004</v>
      </c>
      <c r="CU59" s="275">
        <v>3912</v>
      </c>
      <c r="CV59" s="273">
        <v>78</v>
      </c>
      <c r="CW59" s="274">
        <v>60</v>
      </c>
      <c r="CX59" s="275">
        <v>69</v>
      </c>
      <c r="CY59" s="273">
        <v>1908</v>
      </c>
      <c r="CZ59" s="274">
        <v>2004</v>
      </c>
      <c r="DA59" s="275">
        <v>3912</v>
      </c>
      <c r="DB59" s="273">
        <v>37.5</v>
      </c>
      <c r="DC59" s="274">
        <v>34.4</v>
      </c>
      <c r="DD59" s="275">
        <v>35.9</v>
      </c>
      <c r="DE59" s="273">
        <v>1908</v>
      </c>
      <c r="DF59" s="274">
        <v>2004</v>
      </c>
      <c r="DG59" s="275">
        <v>3912</v>
      </c>
    </row>
    <row r="60" spans="1:111" x14ac:dyDescent="0.35">
      <c r="A60" t="s">
        <v>70</v>
      </c>
      <c r="B60" t="s">
        <v>315</v>
      </c>
      <c r="C60" t="s">
        <v>309</v>
      </c>
      <c r="D60" s="273">
        <v>75</v>
      </c>
      <c r="E60" s="274">
        <v>60</v>
      </c>
      <c r="F60" s="275">
        <v>67</v>
      </c>
      <c r="G60" s="273">
        <v>1268</v>
      </c>
      <c r="H60" s="274">
        <v>1380</v>
      </c>
      <c r="I60" s="275">
        <v>2648</v>
      </c>
      <c r="J60" s="273">
        <v>76</v>
      </c>
      <c r="K60" s="274">
        <v>62</v>
      </c>
      <c r="L60" s="275">
        <v>69</v>
      </c>
      <c r="M60" s="273">
        <v>1268</v>
      </c>
      <c r="N60" s="274">
        <v>1380</v>
      </c>
      <c r="O60" s="275">
        <v>2648</v>
      </c>
      <c r="P60" s="273">
        <v>37.1</v>
      </c>
      <c r="Q60" s="274">
        <v>35</v>
      </c>
      <c r="R60" s="275">
        <v>36</v>
      </c>
      <c r="S60" s="273">
        <v>1268</v>
      </c>
      <c r="T60" s="274">
        <v>1380</v>
      </c>
      <c r="U60" s="275">
        <v>2648</v>
      </c>
      <c r="V60" s="273">
        <v>91</v>
      </c>
      <c r="W60" s="274">
        <v>58</v>
      </c>
      <c r="X60" s="275">
        <v>75</v>
      </c>
      <c r="Y60" s="273">
        <v>32</v>
      </c>
      <c r="Z60" s="274">
        <v>31</v>
      </c>
      <c r="AA60" s="275">
        <v>63</v>
      </c>
      <c r="AB60" s="273">
        <v>91</v>
      </c>
      <c r="AC60" s="274">
        <v>58</v>
      </c>
      <c r="AD60" s="275">
        <v>75</v>
      </c>
      <c r="AE60" s="273">
        <v>32</v>
      </c>
      <c r="AF60" s="274">
        <v>31</v>
      </c>
      <c r="AG60" s="275">
        <v>63</v>
      </c>
      <c r="AH60" s="273">
        <v>39.5</v>
      </c>
      <c r="AI60" s="274">
        <v>34.700000000000003</v>
      </c>
      <c r="AJ60" s="275">
        <v>37.200000000000003</v>
      </c>
      <c r="AK60" s="273">
        <v>32</v>
      </c>
      <c r="AL60" s="274">
        <v>31</v>
      </c>
      <c r="AM60" s="275">
        <v>63</v>
      </c>
      <c r="AN60" s="273" t="s">
        <v>197</v>
      </c>
      <c r="AO60" s="274" t="s">
        <v>197</v>
      </c>
      <c r="AP60" s="275">
        <v>73</v>
      </c>
      <c r="AQ60" s="273">
        <v>12</v>
      </c>
      <c r="AR60" s="274">
        <v>10</v>
      </c>
      <c r="AS60" s="275">
        <v>22</v>
      </c>
      <c r="AT60" s="273" t="s">
        <v>197</v>
      </c>
      <c r="AU60" s="274" t="s">
        <v>197</v>
      </c>
      <c r="AV60" s="275">
        <v>77</v>
      </c>
      <c r="AW60" s="273">
        <v>12</v>
      </c>
      <c r="AX60" s="274">
        <v>10</v>
      </c>
      <c r="AY60" s="275">
        <v>22</v>
      </c>
      <c r="AZ60" s="273">
        <v>38.4</v>
      </c>
      <c r="BA60" s="274">
        <v>33.299999999999997</v>
      </c>
      <c r="BB60" s="275">
        <v>36.1</v>
      </c>
      <c r="BC60" s="273">
        <v>12</v>
      </c>
      <c r="BD60" s="274">
        <v>10</v>
      </c>
      <c r="BE60" s="275">
        <v>22</v>
      </c>
      <c r="BF60" s="273" t="s">
        <v>197</v>
      </c>
      <c r="BG60" s="274" t="s">
        <v>197</v>
      </c>
      <c r="BH60" s="275" t="s">
        <v>197</v>
      </c>
      <c r="BI60" s="273" t="s">
        <v>197</v>
      </c>
      <c r="BJ60" s="274" t="s">
        <v>197</v>
      </c>
      <c r="BK60" s="275">
        <v>9</v>
      </c>
      <c r="BL60" s="273" t="s">
        <v>197</v>
      </c>
      <c r="BM60" s="274" t="s">
        <v>197</v>
      </c>
      <c r="BN60" s="275" t="s">
        <v>197</v>
      </c>
      <c r="BO60" s="273" t="s">
        <v>197</v>
      </c>
      <c r="BP60" s="274" t="s">
        <v>197</v>
      </c>
      <c r="BQ60" s="275">
        <v>9</v>
      </c>
      <c r="BR60" s="273">
        <v>33.700000000000003</v>
      </c>
      <c r="BS60" s="274">
        <v>35</v>
      </c>
      <c r="BT60" s="275">
        <v>34</v>
      </c>
      <c r="BU60" s="273" t="s">
        <v>197</v>
      </c>
      <c r="BV60" s="274" t="s">
        <v>197</v>
      </c>
      <c r="BW60" s="275">
        <v>9</v>
      </c>
      <c r="BX60" s="273" t="s">
        <v>197</v>
      </c>
      <c r="BY60" s="274" t="s">
        <v>197</v>
      </c>
      <c r="BZ60" s="275" t="s">
        <v>197</v>
      </c>
      <c r="CA60" s="273" t="s">
        <v>197</v>
      </c>
      <c r="CB60" s="274" t="s">
        <v>197</v>
      </c>
      <c r="CC60" s="275">
        <v>6</v>
      </c>
      <c r="CD60" s="273" t="s">
        <v>197</v>
      </c>
      <c r="CE60" s="274" t="s">
        <v>197</v>
      </c>
      <c r="CF60" s="275" t="s">
        <v>197</v>
      </c>
      <c r="CG60" s="273" t="s">
        <v>197</v>
      </c>
      <c r="CH60" s="274" t="s">
        <v>197</v>
      </c>
      <c r="CI60" s="275">
        <v>6</v>
      </c>
      <c r="CJ60" s="273">
        <v>37</v>
      </c>
      <c r="CK60" s="274">
        <v>34</v>
      </c>
      <c r="CL60" s="275">
        <v>36.5</v>
      </c>
      <c r="CM60" s="273" t="s">
        <v>197</v>
      </c>
      <c r="CN60" s="274" t="s">
        <v>197</v>
      </c>
      <c r="CO60" s="275">
        <v>6</v>
      </c>
      <c r="CP60" s="273">
        <v>75</v>
      </c>
      <c r="CQ60" s="274">
        <v>60</v>
      </c>
      <c r="CR60" s="275">
        <v>67</v>
      </c>
      <c r="CS60" s="273">
        <v>1410</v>
      </c>
      <c r="CT60" s="274">
        <v>1511</v>
      </c>
      <c r="CU60" s="275">
        <v>2921</v>
      </c>
      <c r="CV60" s="273">
        <v>76</v>
      </c>
      <c r="CW60" s="274">
        <v>61</v>
      </c>
      <c r="CX60" s="275">
        <v>68</v>
      </c>
      <c r="CY60" s="273">
        <v>1410</v>
      </c>
      <c r="CZ60" s="274">
        <v>1511</v>
      </c>
      <c r="DA60" s="275">
        <v>2921</v>
      </c>
      <c r="DB60" s="273">
        <v>37.200000000000003</v>
      </c>
      <c r="DC60" s="274">
        <v>34.9</v>
      </c>
      <c r="DD60" s="275">
        <v>36</v>
      </c>
      <c r="DE60" s="273">
        <v>1410</v>
      </c>
      <c r="DF60" s="274">
        <v>1511</v>
      </c>
      <c r="DG60" s="275">
        <v>2921</v>
      </c>
    </row>
    <row r="61" spans="1:111" x14ac:dyDescent="0.35">
      <c r="A61" t="s">
        <v>151</v>
      </c>
      <c r="B61" t="s">
        <v>395</v>
      </c>
      <c r="C61" t="s">
        <v>392</v>
      </c>
      <c r="D61" s="273">
        <v>72</v>
      </c>
      <c r="E61" s="274">
        <v>54</v>
      </c>
      <c r="F61" s="275">
        <v>63</v>
      </c>
      <c r="G61" s="273">
        <v>2562</v>
      </c>
      <c r="H61" s="274">
        <v>2715</v>
      </c>
      <c r="I61" s="275">
        <v>5277</v>
      </c>
      <c r="J61" s="273">
        <v>73</v>
      </c>
      <c r="K61" s="274">
        <v>56</v>
      </c>
      <c r="L61" s="275">
        <v>64</v>
      </c>
      <c r="M61" s="273">
        <v>2562</v>
      </c>
      <c r="N61" s="274">
        <v>2715</v>
      </c>
      <c r="O61" s="275">
        <v>5277</v>
      </c>
      <c r="P61" s="273">
        <v>36.200000000000003</v>
      </c>
      <c r="Q61" s="274">
        <v>33.5</v>
      </c>
      <c r="R61" s="275">
        <v>34.799999999999997</v>
      </c>
      <c r="S61" s="273">
        <v>2562</v>
      </c>
      <c r="T61" s="274">
        <v>2715</v>
      </c>
      <c r="U61" s="275">
        <v>5277</v>
      </c>
      <c r="V61" s="273">
        <v>68</v>
      </c>
      <c r="W61" s="274">
        <v>49</v>
      </c>
      <c r="X61" s="275">
        <v>59</v>
      </c>
      <c r="Y61" s="273">
        <v>68</v>
      </c>
      <c r="Z61" s="274">
        <v>67</v>
      </c>
      <c r="AA61" s="275">
        <v>135</v>
      </c>
      <c r="AB61" s="273">
        <v>71</v>
      </c>
      <c r="AC61" s="274">
        <v>51</v>
      </c>
      <c r="AD61" s="275">
        <v>61</v>
      </c>
      <c r="AE61" s="273">
        <v>68</v>
      </c>
      <c r="AF61" s="274">
        <v>67</v>
      </c>
      <c r="AG61" s="275">
        <v>135</v>
      </c>
      <c r="AH61" s="273">
        <v>36.4</v>
      </c>
      <c r="AI61" s="274">
        <v>32.700000000000003</v>
      </c>
      <c r="AJ61" s="275">
        <v>34.6</v>
      </c>
      <c r="AK61" s="273">
        <v>68</v>
      </c>
      <c r="AL61" s="274">
        <v>67</v>
      </c>
      <c r="AM61" s="275">
        <v>135</v>
      </c>
      <c r="AN61" s="273">
        <v>67</v>
      </c>
      <c r="AO61" s="274">
        <v>50</v>
      </c>
      <c r="AP61" s="275">
        <v>58</v>
      </c>
      <c r="AQ61" s="273">
        <v>9</v>
      </c>
      <c r="AR61" s="274">
        <v>10</v>
      </c>
      <c r="AS61" s="275">
        <v>19</v>
      </c>
      <c r="AT61" s="273">
        <v>67</v>
      </c>
      <c r="AU61" s="274">
        <v>60</v>
      </c>
      <c r="AV61" s="275">
        <v>63</v>
      </c>
      <c r="AW61" s="273">
        <v>9</v>
      </c>
      <c r="AX61" s="274">
        <v>10</v>
      </c>
      <c r="AY61" s="275">
        <v>19</v>
      </c>
      <c r="AZ61" s="273">
        <v>34</v>
      </c>
      <c r="BA61" s="274">
        <v>31</v>
      </c>
      <c r="BB61" s="275">
        <v>32.4</v>
      </c>
      <c r="BC61" s="273">
        <v>9</v>
      </c>
      <c r="BD61" s="274">
        <v>10</v>
      </c>
      <c r="BE61" s="275">
        <v>19</v>
      </c>
      <c r="BF61" s="273" t="s">
        <v>197</v>
      </c>
      <c r="BG61" s="274" t="s">
        <v>197</v>
      </c>
      <c r="BH61" s="275">
        <v>100</v>
      </c>
      <c r="BI61" s="273" t="s">
        <v>197</v>
      </c>
      <c r="BJ61" s="274" t="s">
        <v>197</v>
      </c>
      <c r="BK61" s="275">
        <v>3</v>
      </c>
      <c r="BL61" s="273" t="s">
        <v>197</v>
      </c>
      <c r="BM61" s="274" t="s">
        <v>197</v>
      </c>
      <c r="BN61" s="275">
        <v>100</v>
      </c>
      <c r="BO61" s="273" t="s">
        <v>197</v>
      </c>
      <c r="BP61" s="274" t="s">
        <v>197</v>
      </c>
      <c r="BQ61" s="275">
        <v>3</v>
      </c>
      <c r="BR61" s="273">
        <v>38</v>
      </c>
      <c r="BS61" s="274">
        <v>38</v>
      </c>
      <c r="BT61" s="275">
        <v>38</v>
      </c>
      <c r="BU61" s="273" t="s">
        <v>197</v>
      </c>
      <c r="BV61" s="274" t="s">
        <v>197</v>
      </c>
      <c r="BW61" s="275">
        <v>3</v>
      </c>
      <c r="BX61" s="273" t="s">
        <v>197</v>
      </c>
      <c r="BY61" s="274" t="s">
        <v>197</v>
      </c>
      <c r="BZ61" s="275">
        <v>40</v>
      </c>
      <c r="CA61" s="273" t="s">
        <v>197</v>
      </c>
      <c r="CB61" s="274" t="s">
        <v>197</v>
      </c>
      <c r="CC61" s="275">
        <v>10</v>
      </c>
      <c r="CD61" s="273" t="s">
        <v>197</v>
      </c>
      <c r="CE61" s="274" t="s">
        <v>197</v>
      </c>
      <c r="CF61" s="275">
        <v>40</v>
      </c>
      <c r="CG61" s="273" t="s">
        <v>197</v>
      </c>
      <c r="CH61" s="274" t="s">
        <v>197</v>
      </c>
      <c r="CI61" s="275">
        <v>10</v>
      </c>
      <c r="CJ61" s="273">
        <v>31</v>
      </c>
      <c r="CK61" s="274">
        <v>26.5</v>
      </c>
      <c r="CL61" s="275">
        <v>30.1</v>
      </c>
      <c r="CM61" s="273" t="s">
        <v>197</v>
      </c>
      <c r="CN61" s="274" t="s">
        <v>197</v>
      </c>
      <c r="CO61" s="275">
        <v>10</v>
      </c>
      <c r="CP61" s="273">
        <v>71</v>
      </c>
      <c r="CQ61" s="274">
        <v>53</v>
      </c>
      <c r="CR61" s="275">
        <v>62</v>
      </c>
      <c r="CS61" s="273">
        <v>2778</v>
      </c>
      <c r="CT61" s="274">
        <v>2948</v>
      </c>
      <c r="CU61" s="275">
        <v>5726</v>
      </c>
      <c r="CV61" s="273">
        <v>72</v>
      </c>
      <c r="CW61" s="274">
        <v>55</v>
      </c>
      <c r="CX61" s="275">
        <v>63</v>
      </c>
      <c r="CY61" s="273">
        <v>2778</v>
      </c>
      <c r="CZ61" s="274">
        <v>2948</v>
      </c>
      <c r="DA61" s="275">
        <v>5726</v>
      </c>
      <c r="DB61" s="273">
        <v>36</v>
      </c>
      <c r="DC61" s="274">
        <v>33.4</v>
      </c>
      <c r="DD61" s="275">
        <v>34.700000000000003</v>
      </c>
      <c r="DE61" s="273">
        <v>2778</v>
      </c>
      <c r="DF61" s="274">
        <v>2948</v>
      </c>
      <c r="DG61" s="275">
        <v>5726</v>
      </c>
    </row>
    <row r="62" spans="1:111" x14ac:dyDescent="0.35">
      <c r="A62" t="s">
        <v>155</v>
      </c>
      <c r="B62" t="s">
        <v>399</v>
      </c>
      <c r="C62" t="s">
        <v>392</v>
      </c>
      <c r="D62" s="273" t="s">
        <v>417</v>
      </c>
      <c r="E62" s="274" t="s">
        <v>417</v>
      </c>
      <c r="F62" s="275" t="s">
        <v>417</v>
      </c>
      <c r="G62" s="273" t="s">
        <v>417</v>
      </c>
      <c r="H62" s="274" t="s">
        <v>417</v>
      </c>
      <c r="I62" s="275" t="s">
        <v>417</v>
      </c>
      <c r="J62" s="273" t="s">
        <v>417</v>
      </c>
      <c r="K62" s="274" t="s">
        <v>417</v>
      </c>
      <c r="L62" s="275" t="s">
        <v>417</v>
      </c>
      <c r="M62" s="273" t="s">
        <v>417</v>
      </c>
      <c r="N62" s="274" t="s">
        <v>417</v>
      </c>
      <c r="O62" s="275" t="s">
        <v>417</v>
      </c>
      <c r="P62" s="273" t="s">
        <v>417</v>
      </c>
      <c r="Q62" s="274" t="s">
        <v>417</v>
      </c>
      <c r="R62" s="275" t="s">
        <v>417</v>
      </c>
      <c r="S62" s="273" t="s">
        <v>417</v>
      </c>
      <c r="T62" s="274" t="s">
        <v>417</v>
      </c>
      <c r="U62" s="275" t="s">
        <v>417</v>
      </c>
      <c r="V62" s="273" t="s">
        <v>417</v>
      </c>
      <c r="W62" s="274" t="s">
        <v>417</v>
      </c>
      <c r="X62" s="275" t="s">
        <v>417</v>
      </c>
      <c r="Y62" s="273" t="s">
        <v>417</v>
      </c>
      <c r="Z62" s="274" t="s">
        <v>417</v>
      </c>
      <c r="AA62" s="275" t="s">
        <v>417</v>
      </c>
      <c r="AB62" s="273" t="s">
        <v>417</v>
      </c>
      <c r="AC62" s="274" t="s">
        <v>417</v>
      </c>
      <c r="AD62" s="275" t="s">
        <v>417</v>
      </c>
      <c r="AE62" s="273" t="s">
        <v>417</v>
      </c>
      <c r="AF62" s="274" t="s">
        <v>417</v>
      </c>
      <c r="AG62" s="275" t="s">
        <v>417</v>
      </c>
      <c r="AH62" s="273" t="s">
        <v>417</v>
      </c>
      <c r="AI62" s="274" t="s">
        <v>417</v>
      </c>
      <c r="AJ62" s="275" t="s">
        <v>417</v>
      </c>
      <c r="AK62" s="273" t="s">
        <v>417</v>
      </c>
      <c r="AL62" s="274" t="s">
        <v>417</v>
      </c>
      <c r="AM62" s="275" t="s">
        <v>417</v>
      </c>
      <c r="AN62" s="273" t="s">
        <v>417</v>
      </c>
      <c r="AO62" s="274" t="s">
        <v>417</v>
      </c>
      <c r="AP62" s="275" t="s">
        <v>417</v>
      </c>
      <c r="AQ62" s="273" t="s">
        <v>417</v>
      </c>
      <c r="AR62" s="274" t="s">
        <v>417</v>
      </c>
      <c r="AS62" s="275" t="s">
        <v>417</v>
      </c>
      <c r="AT62" s="273" t="s">
        <v>417</v>
      </c>
      <c r="AU62" s="274" t="s">
        <v>417</v>
      </c>
      <c r="AV62" s="275" t="s">
        <v>417</v>
      </c>
      <c r="AW62" s="273" t="s">
        <v>417</v>
      </c>
      <c r="AX62" s="274" t="s">
        <v>417</v>
      </c>
      <c r="AY62" s="275" t="s">
        <v>417</v>
      </c>
      <c r="AZ62" s="273" t="s">
        <v>417</v>
      </c>
      <c r="BA62" s="274" t="s">
        <v>417</v>
      </c>
      <c r="BB62" s="275" t="s">
        <v>417</v>
      </c>
      <c r="BC62" s="273" t="s">
        <v>417</v>
      </c>
      <c r="BD62" s="274" t="s">
        <v>417</v>
      </c>
      <c r="BE62" s="275" t="s">
        <v>417</v>
      </c>
      <c r="BF62" s="273" t="s">
        <v>417</v>
      </c>
      <c r="BG62" s="274" t="s">
        <v>417</v>
      </c>
      <c r="BH62" s="275" t="s">
        <v>417</v>
      </c>
      <c r="BI62" s="273" t="s">
        <v>417</v>
      </c>
      <c r="BJ62" s="274" t="s">
        <v>417</v>
      </c>
      <c r="BK62" s="275" t="s">
        <v>417</v>
      </c>
      <c r="BL62" s="273" t="s">
        <v>417</v>
      </c>
      <c r="BM62" s="274" t="s">
        <v>417</v>
      </c>
      <c r="BN62" s="275" t="s">
        <v>417</v>
      </c>
      <c r="BO62" s="273" t="s">
        <v>417</v>
      </c>
      <c r="BP62" s="274" t="s">
        <v>417</v>
      </c>
      <c r="BQ62" s="275" t="s">
        <v>417</v>
      </c>
      <c r="BR62" s="273" t="s">
        <v>417</v>
      </c>
      <c r="BS62" s="274" t="s">
        <v>417</v>
      </c>
      <c r="BT62" s="275" t="s">
        <v>417</v>
      </c>
      <c r="BU62" s="273" t="s">
        <v>417</v>
      </c>
      <c r="BV62" s="274" t="s">
        <v>417</v>
      </c>
      <c r="BW62" s="275" t="s">
        <v>417</v>
      </c>
      <c r="BX62" s="273" t="s">
        <v>417</v>
      </c>
      <c r="BY62" s="274" t="s">
        <v>417</v>
      </c>
      <c r="BZ62" s="275" t="s">
        <v>417</v>
      </c>
      <c r="CA62" s="273" t="s">
        <v>417</v>
      </c>
      <c r="CB62" s="274" t="s">
        <v>417</v>
      </c>
      <c r="CC62" s="275" t="s">
        <v>417</v>
      </c>
      <c r="CD62" s="273" t="s">
        <v>417</v>
      </c>
      <c r="CE62" s="274" t="s">
        <v>417</v>
      </c>
      <c r="CF62" s="275" t="s">
        <v>417</v>
      </c>
      <c r="CG62" s="273" t="s">
        <v>417</v>
      </c>
      <c r="CH62" s="274" t="s">
        <v>417</v>
      </c>
      <c r="CI62" s="275" t="s">
        <v>417</v>
      </c>
      <c r="CJ62" s="273" t="s">
        <v>417</v>
      </c>
      <c r="CK62" s="274" t="s">
        <v>417</v>
      </c>
      <c r="CL62" s="275" t="s">
        <v>417</v>
      </c>
      <c r="CM62" s="273" t="s">
        <v>417</v>
      </c>
      <c r="CN62" s="274" t="s">
        <v>417</v>
      </c>
      <c r="CO62" s="275" t="s">
        <v>417</v>
      </c>
      <c r="CP62" s="273" t="s">
        <v>417</v>
      </c>
      <c r="CQ62" s="274" t="s">
        <v>417</v>
      </c>
      <c r="CR62" s="275" t="s">
        <v>417</v>
      </c>
      <c r="CS62" s="273" t="s">
        <v>417</v>
      </c>
      <c r="CT62" s="274" t="s">
        <v>417</v>
      </c>
      <c r="CU62" s="275" t="s">
        <v>417</v>
      </c>
      <c r="CV62" s="273" t="s">
        <v>417</v>
      </c>
      <c r="CW62" s="274" t="s">
        <v>417</v>
      </c>
      <c r="CX62" s="275" t="s">
        <v>417</v>
      </c>
      <c r="CY62" s="273" t="s">
        <v>417</v>
      </c>
      <c r="CZ62" s="274" t="s">
        <v>417</v>
      </c>
      <c r="DA62" s="275" t="s">
        <v>417</v>
      </c>
      <c r="DB62" s="273" t="s">
        <v>417</v>
      </c>
      <c r="DC62" s="274" t="s">
        <v>417</v>
      </c>
      <c r="DD62" s="275" t="s">
        <v>417</v>
      </c>
      <c r="DE62" s="273" t="s">
        <v>417</v>
      </c>
      <c r="DF62" s="274" t="s">
        <v>417</v>
      </c>
      <c r="DG62" s="275" t="s">
        <v>417</v>
      </c>
    </row>
    <row r="63" spans="1:111" x14ac:dyDescent="0.35">
      <c r="A63" t="s">
        <v>163</v>
      </c>
      <c r="B63" t="s">
        <v>407</v>
      </c>
      <c r="C63" t="s">
        <v>392</v>
      </c>
      <c r="D63" s="273">
        <v>74</v>
      </c>
      <c r="E63" s="274">
        <v>56</v>
      </c>
      <c r="F63" s="275">
        <v>65</v>
      </c>
      <c r="G63" s="273">
        <v>2415</v>
      </c>
      <c r="H63" s="274">
        <v>2471</v>
      </c>
      <c r="I63" s="275">
        <v>4886</v>
      </c>
      <c r="J63" s="273">
        <v>75</v>
      </c>
      <c r="K63" s="274">
        <v>58</v>
      </c>
      <c r="L63" s="275">
        <v>66</v>
      </c>
      <c r="M63" s="273">
        <v>2415</v>
      </c>
      <c r="N63" s="274">
        <v>2471</v>
      </c>
      <c r="O63" s="275">
        <v>4886</v>
      </c>
      <c r="P63" s="273">
        <v>35.299999999999997</v>
      </c>
      <c r="Q63" s="274">
        <v>33.1</v>
      </c>
      <c r="R63" s="275">
        <v>34.200000000000003</v>
      </c>
      <c r="S63" s="273">
        <v>2415</v>
      </c>
      <c r="T63" s="274">
        <v>2471</v>
      </c>
      <c r="U63" s="275">
        <v>4886</v>
      </c>
      <c r="V63" s="273">
        <v>77</v>
      </c>
      <c r="W63" s="274">
        <v>53</v>
      </c>
      <c r="X63" s="275">
        <v>64</v>
      </c>
      <c r="Y63" s="273">
        <v>81</v>
      </c>
      <c r="Z63" s="274">
        <v>88</v>
      </c>
      <c r="AA63" s="275">
        <v>169</v>
      </c>
      <c r="AB63" s="273">
        <v>77</v>
      </c>
      <c r="AC63" s="274">
        <v>58</v>
      </c>
      <c r="AD63" s="275">
        <v>67</v>
      </c>
      <c r="AE63" s="273">
        <v>81</v>
      </c>
      <c r="AF63" s="274">
        <v>88</v>
      </c>
      <c r="AG63" s="275">
        <v>169</v>
      </c>
      <c r="AH63" s="273">
        <v>36.4</v>
      </c>
      <c r="AI63" s="274">
        <v>32.9</v>
      </c>
      <c r="AJ63" s="275">
        <v>34.5</v>
      </c>
      <c r="AK63" s="273">
        <v>81</v>
      </c>
      <c r="AL63" s="274">
        <v>88</v>
      </c>
      <c r="AM63" s="275">
        <v>169</v>
      </c>
      <c r="AN63" s="273">
        <v>64</v>
      </c>
      <c r="AO63" s="274">
        <v>60</v>
      </c>
      <c r="AP63" s="275">
        <v>62</v>
      </c>
      <c r="AQ63" s="273">
        <v>36</v>
      </c>
      <c r="AR63" s="274">
        <v>35</v>
      </c>
      <c r="AS63" s="275">
        <v>71</v>
      </c>
      <c r="AT63" s="273">
        <v>64</v>
      </c>
      <c r="AU63" s="274">
        <v>66</v>
      </c>
      <c r="AV63" s="275">
        <v>65</v>
      </c>
      <c r="AW63" s="273">
        <v>36</v>
      </c>
      <c r="AX63" s="274">
        <v>35</v>
      </c>
      <c r="AY63" s="275">
        <v>71</v>
      </c>
      <c r="AZ63" s="273">
        <v>34.200000000000003</v>
      </c>
      <c r="BA63" s="274">
        <v>31.2</v>
      </c>
      <c r="BB63" s="275">
        <v>32.700000000000003</v>
      </c>
      <c r="BC63" s="273">
        <v>36</v>
      </c>
      <c r="BD63" s="274">
        <v>35</v>
      </c>
      <c r="BE63" s="275">
        <v>71</v>
      </c>
      <c r="BF63" s="273">
        <v>80</v>
      </c>
      <c r="BG63" s="274">
        <v>47</v>
      </c>
      <c r="BH63" s="275">
        <v>63</v>
      </c>
      <c r="BI63" s="273">
        <v>45</v>
      </c>
      <c r="BJ63" s="274">
        <v>47</v>
      </c>
      <c r="BK63" s="275">
        <v>92</v>
      </c>
      <c r="BL63" s="273">
        <v>82</v>
      </c>
      <c r="BM63" s="274">
        <v>57</v>
      </c>
      <c r="BN63" s="275">
        <v>70</v>
      </c>
      <c r="BO63" s="273">
        <v>45</v>
      </c>
      <c r="BP63" s="274">
        <v>47</v>
      </c>
      <c r="BQ63" s="275">
        <v>92</v>
      </c>
      <c r="BR63" s="273">
        <v>34.200000000000003</v>
      </c>
      <c r="BS63" s="274">
        <v>31.4</v>
      </c>
      <c r="BT63" s="275">
        <v>32.700000000000003</v>
      </c>
      <c r="BU63" s="273">
        <v>45</v>
      </c>
      <c r="BV63" s="274">
        <v>47</v>
      </c>
      <c r="BW63" s="275">
        <v>92</v>
      </c>
      <c r="BX63" s="273" t="s">
        <v>197</v>
      </c>
      <c r="BY63" s="274" t="s">
        <v>197</v>
      </c>
      <c r="BZ63" s="275" t="s">
        <v>197</v>
      </c>
      <c r="CA63" s="273" t="s">
        <v>197</v>
      </c>
      <c r="CB63" s="274" t="s">
        <v>197</v>
      </c>
      <c r="CC63" s="275">
        <v>7</v>
      </c>
      <c r="CD63" s="273" t="s">
        <v>197</v>
      </c>
      <c r="CE63" s="274" t="s">
        <v>197</v>
      </c>
      <c r="CF63" s="275" t="s">
        <v>197</v>
      </c>
      <c r="CG63" s="273" t="s">
        <v>197</v>
      </c>
      <c r="CH63" s="274" t="s">
        <v>197</v>
      </c>
      <c r="CI63" s="275">
        <v>7</v>
      </c>
      <c r="CJ63" s="273">
        <v>36.299999999999997</v>
      </c>
      <c r="CK63" s="274">
        <v>23</v>
      </c>
      <c r="CL63" s="275">
        <v>34.4</v>
      </c>
      <c r="CM63" s="273" t="s">
        <v>197</v>
      </c>
      <c r="CN63" s="274" t="s">
        <v>197</v>
      </c>
      <c r="CO63" s="275">
        <v>7</v>
      </c>
      <c r="CP63" s="273">
        <v>74</v>
      </c>
      <c r="CQ63" s="274">
        <v>56</v>
      </c>
      <c r="CR63" s="275">
        <v>65</v>
      </c>
      <c r="CS63" s="273">
        <v>2729</v>
      </c>
      <c r="CT63" s="274">
        <v>2806</v>
      </c>
      <c r="CU63" s="275">
        <v>5535</v>
      </c>
      <c r="CV63" s="273">
        <v>75</v>
      </c>
      <c r="CW63" s="274">
        <v>58</v>
      </c>
      <c r="CX63" s="275">
        <v>66</v>
      </c>
      <c r="CY63" s="273">
        <v>2729</v>
      </c>
      <c r="CZ63" s="274">
        <v>2806</v>
      </c>
      <c r="DA63" s="275">
        <v>5535</v>
      </c>
      <c r="DB63" s="273">
        <v>35.299999999999997</v>
      </c>
      <c r="DC63" s="274">
        <v>33</v>
      </c>
      <c r="DD63" s="275">
        <v>34.1</v>
      </c>
      <c r="DE63" s="273">
        <v>2729</v>
      </c>
      <c r="DF63" s="274">
        <v>2806</v>
      </c>
      <c r="DG63" s="275">
        <v>5535</v>
      </c>
    </row>
    <row r="64" spans="1:111" x14ac:dyDescent="0.35">
      <c r="A64" t="s">
        <v>80</v>
      </c>
      <c r="B64" t="s">
        <v>325</v>
      </c>
      <c r="C64" t="s">
        <v>324</v>
      </c>
      <c r="D64" s="273">
        <v>70</v>
      </c>
      <c r="E64" s="274">
        <v>52</v>
      </c>
      <c r="F64" s="275">
        <v>61</v>
      </c>
      <c r="G64" s="273">
        <v>716</v>
      </c>
      <c r="H64" s="274">
        <v>774</v>
      </c>
      <c r="I64" s="275">
        <v>1490</v>
      </c>
      <c r="J64" s="273">
        <v>73</v>
      </c>
      <c r="K64" s="274">
        <v>56</v>
      </c>
      <c r="L64" s="275">
        <v>64</v>
      </c>
      <c r="M64" s="273">
        <v>716</v>
      </c>
      <c r="N64" s="274">
        <v>774</v>
      </c>
      <c r="O64" s="275">
        <v>1490</v>
      </c>
      <c r="P64" s="273">
        <v>34.9</v>
      </c>
      <c r="Q64" s="274">
        <v>32.299999999999997</v>
      </c>
      <c r="R64" s="275">
        <v>33.6</v>
      </c>
      <c r="S64" s="273">
        <v>716</v>
      </c>
      <c r="T64" s="274">
        <v>774</v>
      </c>
      <c r="U64" s="275">
        <v>1490</v>
      </c>
      <c r="V64" s="273">
        <v>64</v>
      </c>
      <c r="W64" s="274">
        <v>51</v>
      </c>
      <c r="X64" s="275">
        <v>57</v>
      </c>
      <c r="Y64" s="273">
        <v>101</v>
      </c>
      <c r="Z64" s="274">
        <v>118</v>
      </c>
      <c r="AA64" s="275">
        <v>219</v>
      </c>
      <c r="AB64" s="273">
        <v>66</v>
      </c>
      <c r="AC64" s="274">
        <v>53</v>
      </c>
      <c r="AD64" s="275">
        <v>59</v>
      </c>
      <c r="AE64" s="273">
        <v>101</v>
      </c>
      <c r="AF64" s="274">
        <v>118</v>
      </c>
      <c r="AG64" s="275">
        <v>219</v>
      </c>
      <c r="AH64" s="273">
        <v>34.5</v>
      </c>
      <c r="AI64" s="274">
        <v>31.7</v>
      </c>
      <c r="AJ64" s="275">
        <v>33</v>
      </c>
      <c r="AK64" s="273">
        <v>101</v>
      </c>
      <c r="AL64" s="274">
        <v>118</v>
      </c>
      <c r="AM64" s="275">
        <v>219</v>
      </c>
      <c r="AN64" s="273">
        <v>59</v>
      </c>
      <c r="AO64" s="274">
        <v>41</v>
      </c>
      <c r="AP64" s="275">
        <v>50</v>
      </c>
      <c r="AQ64" s="273">
        <v>169</v>
      </c>
      <c r="AR64" s="274">
        <v>157</v>
      </c>
      <c r="AS64" s="275">
        <v>326</v>
      </c>
      <c r="AT64" s="273">
        <v>62</v>
      </c>
      <c r="AU64" s="274">
        <v>43</v>
      </c>
      <c r="AV64" s="275">
        <v>53</v>
      </c>
      <c r="AW64" s="273">
        <v>169</v>
      </c>
      <c r="AX64" s="274">
        <v>157</v>
      </c>
      <c r="AY64" s="275">
        <v>326</v>
      </c>
      <c r="AZ64" s="273">
        <v>32.700000000000003</v>
      </c>
      <c r="BA64" s="274">
        <v>30.3</v>
      </c>
      <c r="BB64" s="275">
        <v>31.6</v>
      </c>
      <c r="BC64" s="273">
        <v>169</v>
      </c>
      <c r="BD64" s="274">
        <v>157</v>
      </c>
      <c r="BE64" s="275">
        <v>326</v>
      </c>
      <c r="BF64" s="273">
        <v>70</v>
      </c>
      <c r="BG64" s="274">
        <v>48</v>
      </c>
      <c r="BH64" s="275">
        <v>58</v>
      </c>
      <c r="BI64" s="273">
        <v>47</v>
      </c>
      <c r="BJ64" s="274">
        <v>56</v>
      </c>
      <c r="BK64" s="275">
        <v>103</v>
      </c>
      <c r="BL64" s="273">
        <v>70</v>
      </c>
      <c r="BM64" s="274">
        <v>52</v>
      </c>
      <c r="BN64" s="275">
        <v>60</v>
      </c>
      <c r="BO64" s="273">
        <v>47</v>
      </c>
      <c r="BP64" s="274">
        <v>56</v>
      </c>
      <c r="BQ64" s="275">
        <v>103</v>
      </c>
      <c r="BR64" s="273">
        <v>34.9</v>
      </c>
      <c r="BS64" s="274">
        <v>30.9</v>
      </c>
      <c r="BT64" s="275">
        <v>32.700000000000003</v>
      </c>
      <c r="BU64" s="273">
        <v>47</v>
      </c>
      <c r="BV64" s="274">
        <v>56</v>
      </c>
      <c r="BW64" s="275">
        <v>103</v>
      </c>
      <c r="BX64" s="273" t="s">
        <v>197</v>
      </c>
      <c r="BY64" s="274" t="s">
        <v>197</v>
      </c>
      <c r="BZ64" s="275">
        <v>100</v>
      </c>
      <c r="CA64" s="273" t="s">
        <v>197</v>
      </c>
      <c r="CB64" s="274" t="s">
        <v>197</v>
      </c>
      <c r="CC64" s="275">
        <v>7</v>
      </c>
      <c r="CD64" s="273" t="s">
        <v>197</v>
      </c>
      <c r="CE64" s="274" t="s">
        <v>197</v>
      </c>
      <c r="CF64" s="275">
        <v>100</v>
      </c>
      <c r="CG64" s="273" t="s">
        <v>197</v>
      </c>
      <c r="CH64" s="274" t="s">
        <v>197</v>
      </c>
      <c r="CI64" s="275">
        <v>7</v>
      </c>
      <c r="CJ64" s="273">
        <v>43</v>
      </c>
      <c r="CK64" s="274">
        <v>34.5</v>
      </c>
      <c r="CL64" s="275">
        <v>40.6</v>
      </c>
      <c r="CM64" s="273" t="s">
        <v>197</v>
      </c>
      <c r="CN64" s="274" t="s">
        <v>197</v>
      </c>
      <c r="CO64" s="275">
        <v>7</v>
      </c>
      <c r="CP64" s="273">
        <v>67</v>
      </c>
      <c r="CQ64" s="274">
        <v>49</v>
      </c>
      <c r="CR64" s="275">
        <v>58</v>
      </c>
      <c r="CS64" s="273">
        <v>1102</v>
      </c>
      <c r="CT64" s="274">
        <v>1194</v>
      </c>
      <c r="CU64" s="275">
        <v>2296</v>
      </c>
      <c r="CV64" s="273">
        <v>69</v>
      </c>
      <c r="CW64" s="274">
        <v>53</v>
      </c>
      <c r="CX64" s="275">
        <v>61</v>
      </c>
      <c r="CY64" s="273">
        <v>1102</v>
      </c>
      <c r="CZ64" s="274">
        <v>1194</v>
      </c>
      <c r="DA64" s="275">
        <v>2296</v>
      </c>
      <c r="DB64" s="273">
        <v>34.4</v>
      </c>
      <c r="DC64" s="274">
        <v>31.7</v>
      </c>
      <c r="DD64" s="275">
        <v>33</v>
      </c>
      <c r="DE64" s="273">
        <v>1102</v>
      </c>
      <c r="DF64" s="274">
        <v>1194</v>
      </c>
      <c r="DG64" s="275">
        <v>2296</v>
      </c>
    </row>
    <row r="65" spans="1:111" x14ac:dyDescent="0.35">
      <c r="A65" t="s">
        <v>81</v>
      </c>
      <c r="B65" t="s">
        <v>326</v>
      </c>
      <c r="C65" t="s">
        <v>324</v>
      </c>
      <c r="D65" s="273">
        <v>71</v>
      </c>
      <c r="E65" s="274">
        <v>53</v>
      </c>
      <c r="F65" s="275">
        <v>62</v>
      </c>
      <c r="G65" s="273">
        <v>1495</v>
      </c>
      <c r="H65" s="274">
        <v>1551</v>
      </c>
      <c r="I65" s="275">
        <v>3046</v>
      </c>
      <c r="J65" s="273">
        <v>72</v>
      </c>
      <c r="K65" s="274">
        <v>56</v>
      </c>
      <c r="L65" s="275">
        <v>64</v>
      </c>
      <c r="M65" s="273">
        <v>1495</v>
      </c>
      <c r="N65" s="274">
        <v>1551</v>
      </c>
      <c r="O65" s="275">
        <v>3046</v>
      </c>
      <c r="P65" s="273">
        <v>35.200000000000003</v>
      </c>
      <c r="Q65" s="274">
        <v>33</v>
      </c>
      <c r="R65" s="275">
        <v>34</v>
      </c>
      <c r="S65" s="273">
        <v>1495</v>
      </c>
      <c r="T65" s="274">
        <v>1551</v>
      </c>
      <c r="U65" s="275">
        <v>3046</v>
      </c>
      <c r="V65" s="273">
        <v>70</v>
      </c>
      <c r="W65" s="274">
        <v>50</v>
      </c>
      <c r="X65" s="275">
        <v>59</v>
      </c>
      <c r="Y65" s="273">
        <v>90</v>
      </c>
      <c r="Z65" s="274">
        <v>100</v>
      </c>
      <c r="AA65" s="275">
        <v>190</v>
      </c>
      <c r="AB65" s="273">
        <v>72</v>
      </c>
      <c r="AC65" s="274">
        <v>55</v>
      </c>
      <c r="AD65" s="275">
        <v>63</v>
      </c>
      <c r="AE65" s="273">
        <v>90</v>
      </c>
      <c r="AF65" s="274">
        <v>100</v>
      </c>
      <c r="AG65" s="275">
        <v>190</v>
      </c>
      <c r="AH65" s="273">
        <v>35.200000000000003</v>
      </c>
      <c r="AI65" s="274">
        <v>32.299999999999997</v>
      </c>
      <c r="AJ65" s="275">
        <v>33.700000000000003</v>
      </c>
      <c r="AK65" s="273">
        <v>90</v>
      </c>
      <c r="AL65" s="274">
        <v>100</v>
      </c>
      <c r="AM65" s="275">
        <v>190</v>
      </c>
      <c r="AN65" s="273">
        <v>79</v>
      </c>
      <c r="AO65" s="274">
        <v>48</v>
      </c>
      <c r="AP65" s="275">
        <v>66</v>
      </c>
      <c r="AQ65" s="273">
        <v>38</v>
      </c>
      <c r="AR65" s="274">
        <v>29</v>
      </c>
      <c r="AS65" s="275">
        <v>67</v>
      </c>
      <c r="AT65" s="273">
        <v>79</v>
      </c>
      <c r="AU65" s="274">
        <v>52</v>
      </c>
      <c r="AV65" s="275">
        <v>67</v>
      </c>
      <c r="AW65" s="273">
        <v>38</v>
      </c>
      <c r="AX65" s="274">
        <v>29</v>
      </c>
      <c r="AY65" s="275">
        <v>67</v>
      </c>
      <c r="AZ65" s="273">
        <v>36.1</v>
      </c>
      <c r="BA65" s="274">
        <v>31.6</v>
      </c>
      <c r="BB65" s="275">
        <v>34.1</v>
      </c>
      <c r="BC65" s="273">
        <v>38</v>
      </c>
      <c r="BD65" s="274">
        <v>29</v>
      </c>
      <c r="BE65" s="275">
        <v>67</v>
      </c>
      <c r="BF65" s="273">
        <v>78</v>
      </c>
      <c r="BG65" s="274">
        <v>74</v>
      </c>
      <c r="BH65" s="275">
        <v>76</v>
      </c>
      <c r="BI65" s="273">
        <v>41</v>
      </c>
      <c r="BJ65" s="274">
        <v>43</v>
      </c>
      <c r="BK65" s="275">
        <v>84</v>
      </c>
      <c r="BL65" s="273">
        <v>78</v>
      </c>
      <c r="BM65" s="274">
        <v>74</v>
      </c>
      <c r="BN65" s="275">
        <v>76</v>
      </c>
      <c r="BO65" s="273">
        <v>41</v>
      </c>
      <c r="BP65" s="274">
        <v>43</v>
      </c>
      <c r="BQ65" s="275">
        <v>84</v>
      </c>
      <c r="BR65" s="273">
        <v>35.1</v>
      </c>
      <c r="BS65" s="274">
        <v>34.299999999999997</v>
      </c>
      <c r="BT65" s="275">
        <v>34.700000000000003</v>
      </c>
      <c r="BU65" s="273">
        <v>41</v>
      </c>
      <c r="BV65" s="274">
        <v>43</v>
      </c>
      <c r="BW65" s="275">
        <v>84</v>
      </c>
      <c r="BX65" s="273" t="s">
        <v>197</v>
      </c>
      <c r="BY65" s="274" t="s">
        <v>197</v>
      </c>
      <c r="BZ65" s="275">
        <v>75</v>
      </c>
      <c r="CA65" s="273">
        <v>8</v>
      </c>
      <c r="CB65" s="274">
        <v>8</v>
      </c>
      <c r="CC65" s="275">
        <v>16</v>
      </c>
      <c r="CD65" s="273" t="s">
        <v>197</v>
      </c>
      <c r="CE65" s="274" t="s">
        <v>197</v>
      </c>
      <c r="CF65" s="275">
        <v>81</v>
      </c>
      <c r="CG65" s="273">
        <v>8</v>
      </c>
      <c r="CH65" s="274">
        <v>8</v>
      </c>
      <c r="CI65" s="275">
        <v>16</v>
      </c>
      <c r="CJ65" s="273">
        <v>36.299999999999997</v>
      </c>
      <c r="CK65" s="274">
        <v>37.5</v>
      </c>
      <c r="CL65" s="275">
        <v>36.9</v>
      </c>
      <c r="CM65" s="273">
        <v>8</v>
      </c>
      <c r="CN65" s="274">
        <v>8</v>
      </c>
      <c r="CO65" s="275">
        <v>16</v>
      </c>
      <c r="CP65" s="273">
        <v>70</v>
      </c>
      <c r="CQ65" s="274">
        <v>53</v>
      </c>
      <c r="CR65" s="275">
        <v>62</v>
      </c>
      <c r="CS65" s="273">
        <v>1722</v>
      </c>
      <c r="CT65" s="274">
        <v>1780</v>
      </c>
      <c r="CU65" s="275">
        <v>3502</v>
      </c>
      <c r="CV65" s="273">
        <v>72</v>
      </c>
      <c r="CW65" s="274">
        <v>56</v>
      </c>
      <c r="CX65" s="275">
        <v>64</v>
      </c>
      <c r="CY65" s="273">
        <v>1722</v>
      </c>
      <c r="CZ65" s="274">
        <v>1780</v>
      </c>
      <c r="DA65" s="275">
        <v>3502</v>
      </c>
      <c r="DB65" s="273">
        <v>35</v>
      </c>
      <c r="DC65" s="274">
        <v>32.9</v>
      </c>
      <c r="DD65" s="275">
        <v>33.9</v>
      </c>
      <c r="DE65" s="273">
        <v>1722</v>
      </c>
      <c r="DF65" s="274">
        <v>1780</v>
      </c>
      <c r="DG65" s="275">
        <v>3502</v>
      </c>
    </row>
    <row r="66" spans="1:111" x14ac:dyDescent="0.35">
      <c r="A66" t="s">
        <v>17</v>
      </c>
      <c r="B66" t="s">
        <v>263</v>
      </c>
      <c r="C66" t="s">
        <v>260</v>
      </c>
      <c r="D66" s="273">
        <v>68</v>
      </c>
      <c r="E66" s="274">
        <v>51</v>
      </c>
      <c r="F66" s="275">
        <v>59</v>
      </c>
      <c r="G66" s="273">
        <v>1235</v>
      </c>
      <c r="H66" s="274">
        <v>1305</v>
      </c>
      <c r="I66" s="275">
        <v>2540</v>
      </c>
      <c r="J66" s="273">
        <v>70</v>
      </c>
      <c r="K66" s="274">
        <v>54</v>
      </c>
      <c r="L66" s="275">
        <v>62</v>
      </c>
      <c r="M66" s="273">
        <v>1235</v>
      </c>
      <c r="N66" s="274">
        <v>1305</v>
      </c>
      <c r="O66" s="275">
        <v>2540</v>
      </c>
      <c r="P66" s="273">
        <v>34.9</v>
      </c>
      <c r="Q66" s="274">
        <v>32.299999999999997</v>
      </c>
      <c r="R66" s="275">
        <v>33.6</v>
      </c>
      <c r="S66" s="273">
        <v>1235</v>
      </c>
      <c r="T66" s="274">
        <v>1305</v>
      </c>
      <c r="U66" s="275">
        <v>2540</v>
      </c>
      <c r="V66" s="273">
        <v>66</v>
      </c>
      <c r="W66" s="274">
        <v>47</v>
      </c>
      <c r="X66" s="275">
        <v>55</v>
      </c>
      <c r="Y66" s="273">
        <v>67</v>
      </c>
      <c r="Z66" s="274">
        <v>79</v>
      </c>
      <c r="AA66" s="275">
        <v>146</v>
      </c>
      <c r="AB66" s="273">
        <v>70</v>
      </c>
      <c r="AC66" s="274">
        <v>49</v>
      </c>
      <c r="AD66" s="275">
        <v>59</v>
      </c>
      <c r="AE66" s="273">
        <v>67</v>
      </c>
      <c r="AF66" s="274">
        <v>79</v>
      </c>
      <c r="AG66" s="275">
        <v>146</v>
      </c>
      <c r="AH66" s="273">
        <v>34.799999999999997</v>
      </c>
      <c r="AI66" s="274">
        <v>31.9</v>
      </c>
      <c r="AJ66" s="275">
        <v>33.200000000000003</v>
      </c>
      <c r="AK66" s="273">
        <v>67</v>
      </c>
      <c r="AL66" s="274">
        <v>79</v>
      </c>
      <c r="AM66" s="275">
        <v>146</v>
      </c>
      <c r="AN66" s="273">
        <v>65</v>
      </c>
      <c r="AO66" s="274">
        <v>46</v>
      </c>
      <c r="AP66" s="275">
        <v>55</v>
      </c>
      <c r="AQ66" s="273">
        <v>384</v>
      </c>
      <c r="AR66" s="274">
        <v>399</v>
      </c>
      <c r="AS66" s="275">
        <v>783</v>
      </c>
      <c r="AT66" s="273">
        <v>71</v>
      </c>
      <c r="AU66" s="274">
        <v>57</v>
      </c>
      <c r="AV66" s="275">
        <v>64</v>
      </c>
      <c r="AW66" s="273">
        <v>384</v>
      </c>
      <c r="AX66" s="274">
        <v>399</v>
      </c>
      <c r="AY66" s="275">
        <v>783</v>
      </c>
      <c r="AZ66" s="273">
        <v>33.299999999999997</v>
      </c>
      <c r="BA66" s="274">
        <v>30.7</v>
      </c>
      <c r="BB66" s="275">
        <v>32</v>
      </c>
      <c r="BC66" s="273">
        <v>384</v>
      </c>
      <c r="BD66" s="274">
        <v>399</v>
      </c>
      <c r="BE66" s="275">
        <v>783</v>
      </c>
      <c r="BF66" s="273">
        <v>48</v>
      </c>
      <c r="BG66" s="274">
        <v>34</v>
      </c>
      <c r="BH66" s="275">
        <v>40</v>
      </c>
      <c r="BI66" s="273">
        <v>71</v>
      </c>
      <c r="BJ66" s="274">
        <v>80</v>
      </c>
      <c r="BK66" s="275">
        <v>151</v>
      </c>
      <c r="BL66" s="273">
        <v>54</v>
      </c>
      <c r="BM66" s="274">
        <v>43</v>
      </c>
      <c r="BN66" s="275">
        <v>48</v>
      </c>
      <c r="BO66" s="273">
        <v>71</v>
      </c>
      <c r="BP66" s="274">
        <v>80</v>
      </c>
      <c r="BQ66" s="275">
        <v>151</v>
      </c>
      <c r="BR66" s="273">
        <v>31.1</v>
      </c>
      <c r="BS66" s="274">
        <v>28</v>
      </c>
      <c r="BT66" s="275">
        <v>29.5</v>
      </c>
      <c r="BU66" s="273">
        <v>71</v>
      </c>
      <c r="BV66" s="274">
        <v>80</v>
      </c>
      <c r="BW66" s="275">
        <v>151</v>
      </c>
      <c r="BX66" s="273" t="s">
        <v>197</v>
      </c>
      <c r="BY66" s="274" t="s">
        <v>197</v>
      </c>
      <c r="BZ66" s="275">
        <v>77</v>
      </c>
      <c r="CA66" s="273">
        <v>7</v>
      </c>
      <c r="CB66" s="274">
        <v>6</v>
      </c>
      <c r="CC66" s="275">
        <v>13</v>
      </c>
      <c r="CD66" s="273" t="s">
        <v>197</v>
      </c>
      <c r="CE66" s="274" t="s">
        <v>197</v>
      </c>
      <c r="CF66" s="275">
        <v>77</v>
      </c>
      <c r="CG66" s="273">
        <v>7</v>
      </c>
      <c r="CH66" s="274">
        <v>6</v>
      </c>
      <c r="CI66" s="275">
        <v>13</v>
      </c>
      <c r="CJ66" s="273">
        <v>35.6</v>
      </c>
      <c r="CK66" s="274">
        <v>33</v>
      </c>
      <c r="CL66" s="275">
        <v>34.4</v>
      </c>
      <c r="CM66" s="273">
        <v>7</v>
      </c>
      <c r="CN66" s="274">
        <v>6</v>
      </c>
      <c r="CO66" s="275">
        <v>13</v>
      </c>
      <c r="CP66" s="273">
        <v>66</v>
      </c>
      <c r="CQ66" s="274">
        <v>49</v>
      </c>
      <c r="CR66" s="275">
        <v>57</v>
      </c>
      <c r="CS66" s="273">
        <v>1916</v>
      </c>
      <c r="CT66" s="274">
        <v>2005</v>
      </c>
      <c r="CU66" s="275">
        <v>3921</v>
      </c>
      <c r="CV66" s="273">
        <v>69</v>
      </c>
      <c r="CW66" s="274">
        <v>54</v>
      </c>
      <c r="CX66" s="275">
        <v>61</v>
      </c>
      <c r="CY66" s="273">
        <v>1916</v>
      </c>
      <c r="CZ66" s="274">
        <v>2005</v>
      </c>
      <c r="DA66" s="275">
        <v>3921</v>
      </c>
      <c r="DB66" s="273">
        <v>34.200000000000003</v>
      </c>
      <c r="DC66" s="274">
        <v>31.6</v>
      </c>
      <c r="DD66" s="275">
        <v>32.9</v>
      </c>
      <c r="DE66" s="273">
        <v>1916</v>
      </c>
      <c r="DF66" s="274">
        <v>2005</v>
      </c>
      <c r="DG66" s="275">
        <v>3921</v>
      </c>
    </row>
    <row r="67" spans="1:111" x14ac:dyDescent="0.35">
      <c r="A67" t="s">
        <v>18</v>
      </c>
      <c r="B67" t="s">
        <v>264</v>
      </c>
      <c r="C67" t="s">
        <v>260</v>
      </c>
      <c r="D67" s="273">
        <v>73</v>
      </c>
      <c r="E67" s="274">
        <v>58</v>
      </c>
      <c r="F67" s="275">
        <v>66</v>
      </c>
      <c r="G67" s="273">
        <v>893</v>
      </c>
      <c r="H67" s="274">
        <v>884</v>
      </c>
      <c r="I67" s="275">
        <v>1777</v>
      </c>
      <c r="J67" s="273">
        <v>74</v>
      </c>
      <c r="K67" s="274">
        <v>60</v>
      </c>
      <c r="L67" s="275">
        <v>67</v>
      </c>
      <c r="M67" s="273">
        <v>893</v>
      </c>
      <c r="N67" s="274">
        <v>884</v>
      </c>
      <c r="O67" s="275">
        <v>1777</v>
      </c>
      <c r="P67" s="273">
        <v>34.6</v>
      </c>
      <c r="Q67" s="274">
        <v>32.9</v>
      </c>
      <c r="R67" s="275">
        <v>33.700000000000003</v>
      </c>
      <c r="S67" s="273">
        <v>893</v>
      </c>
      <c r="T67" s="274">
        <v>884</v>
      </c>
      <c r="U67" s="275">
        <v>1777</v>
      </c>
      <c r="V67" s="273">
        <v>64</v>
      </c>
      <c r="W67" s="274">
        <v>57</v>
      </c>
      <c r="X67" s="275">
        <v>61</v>
      </c>
      <c r="Y67" s="273">
        <v>45</v>
      </c>
      <c r="Z67" s="274">
        <v>35</v>
      </c>
      <c r="AA67" s="275">
        <v>80</v>
      </c>
      <c r="AB67" s="273">
        <v>64</v>
      </c>
      <c r="AC67" s="274">
        <v>60</v>
      </c>
      <c r="AD67" s="275">
        <v>63</v>
      </c>
      <c r="AE67" s="273">
        <v>45</v>
      </c>
      <c r="AF67" s="274">
        <v>35</v>
      </c>
      <c r="AG67" s="275">
        <v>80</v>
      </c>
      <c r="AH67" s="273">
        <v>33.799999999999997</v>
      </c>
      <c r="AI67" s="274">
        <v>33.4</v>
      </c>
      <c r="AJ67" s="275">
        <v>33.700000000000003</v>
      </c>
      <c r="AK67" s="273">
        <v>45</v>
      </c>
      <c r="AL67" s="274">
        <v>35</v>
      </c>
      <c r="AM67" s="275">
        <v>80</v>
      </c>
      <c r="AN67" s="273">
        <v>61</v>
      </c>
      <c r="AO67" s="274">
        <v>48</v>
      </c>
      <c r="AP67" s="275">
        <v>54</v>
      </c>
      <c r="AQ67" s="273">
        <v>127</v>
      </c>
      <c r="AR67" s="274">
        <v>161</v>
      </c>
      <c r="AS67" s="275">
        <v>288</v>
      </c>
      <c r="AT67" s="273">
        <v>65</v>
      </c>
      <c r="AU67" s="274">
        <v>52</v>
      </c>
      <c r="AV67" s="275">
        <v>57</v>
      </c>
      <c r="AW67" s="273">
        <v>127</v>
      </c>
      <c r="AX67" s="274">
        <v>161</v>
      </c>
      <c r="AY67" s="275">
        <v>288</v>
      </c>
      <c r="AZ67" s="273">
        <v>32.700000000000003</v>
      </c>
      <c r="BA67" s="274">
        <v>30.9</v>
      </c>
      <c r="BB67" s="275">
        <v>31.7</v>
      </c>
      <c r="BC67" s="273">
        <v>127</v>
      </c>
      <c r="BD67" s="274">
        <v>161</v>
      </c>
      <c r="BE67" s="275">
        <v>288</v>
      </c>
      <c r="BF67" s="273">
        <v>69</v>
      </c>
      <c r="BG67" s="274">
        <v>58</v>
      </c>
      <c r="BH67" s="275">
        <v>64</v>
      </c>
      <c r="BI67" s="273">
        <v>26</v>
      </c>
      <c r="BJ67" s="274">
        <v>19</v>
      </c>
      <c r="BK67" s="275">
        <v>45</v>
      </c>
      <c r="BL67" s="273">
        <v>69</v>
      </c>
      <c r="BM67" s="274">
        <v>58</v>
      </c>
      <c r="BN67" s="275">
        <v>64</v>
      </c>
      <c r="BO67" s="273">
        <v>26</v>
      </c>
      <c r="BP67" s="274">
        <v>19</v>
      </c>
      <c r="BQ67" s="275">
        <v>45</v>
      </c>
      <c r="BR67" s="273">
        <v>32.299999999999997</v>
      </c>
      <c r="BS67" s="274">
        <v>31.9</v>
      </c>
      <c r="BT67" s="275">
        <v>32.1</v>
      </c>
      <c r="BU67" s="273">
        <v>26</v>
      </c>
      <c r="BV67" s="274">
        <v>19</v>
      </c>
      <c r="BW67" s="275">
        <v>45</v>
      </c>
      <c r="BX67" s="273" t="s">
        <v>197</v>
      </c>
      <c r="BY67" s="274" t="s">
        <v>197</v>
      </c>
      <c r="BZ67" s="275">
        <v>60</v>
      </c>
      <c r="CA67" s="273">
        <v>4</v>
      </c>
      <c r="CB67" s="274">
        <v>6</v>
      </c>
      <c r="CC67" s="275">
        <v>10</v>
      </c>
      <c r="CD67" s="273" t="s">
        <v>197</v>
      </c>
      <c r="CE67" s="274" t="s">
        <v>197</v>
      </c>
      <c r="CF67" s="275">
        <v>60</v>
      </c>
      <c r="CG67" s="273">
        <v>4</v>
      </c>
      <c r="CH67" s="274">
        <v>6</v>
      </c>
      <c r="CI67" s="275">
        <v>10</v>
      </c>
      <c r="CJ67" s="273">
        <v>34.299999999999997</v>
      </c>
      <c r="CK67" s="274">
        <v>34.5</v>
      </c>
      <c r="CL67" s="275">
        <v>34.4</v>
      </c>
      <c r="CM67" s="273">
        <v>4</v>
      </c>
      <c r="CN67" s="274">
        <v>6</v>
      </c>
      <c r="CO67" s="275">
        <v>10</v>
      </c>
      <c r="CP67" s="273">
        <v>71</v>
      </c>
      <c r="CQ67" s="274">
        <v>57</v>
      </c>
      <c r="CR67" s="275">
        <v>64</v>
      </c>
      <c r="CS67" s="273">
        <v>1183</v>
      </c>
      <c r="CT67" s="274">
        <v>1182</v>
      </c>
      <c r="CU67" s="275">
        <v>2365</v>
      </c>
      <c r="CV67" s="273">
        <v>72</v>
      </c>
      <c r="CW67" s="274">
        <v>59</v>
      </c>
      <c r="CX67" s="275">
        <v>66</v>
      </c>
      <c r="CY67" s="273">
        <v>1183</v>
      </c>
      <c r="CZ67" s="274">
        <v>1182</v>
      </c>
      <c r="DA67" s="275">
        <v>2365</v>
      </c>
      <c r="DB67" s="273">
        <v>34.4</v>
      </c>
      <c r="DC67" s="274">
        <v>32.6</v>
      </c>
      <c r="DD67" s="275">
        <v>33.5</v>
      </c>
      <c r="DE67" s="273">
        <v>1183</v>
      </c>
      <c r="DF67" s="274">
        <v>1182</v>
      </c>
      <c r="DG67" s="275">
        <v>2365</v>
      </c>
    </row>
    <row r="68" spans="1:111" x14ac:dyDescent="0.35">
      <c r="A68" t="s">
        <v>26</v>
      </c>
      <c r="B68" t="s">
        <v>272</v>
      </c>
      <c r="C68" t="s">
        <v>260</v>
      </c>
      <c r="D68" s="273">
        <v>72</v>
      </c>
      <c r="E68" s="274">
        <v>50</v>
      </c>
      <c r="F68" s="275">
        <v>61</v>
      </c>
      <c r="G68" s="273">
        <v>1480</v>
      </c>
      <c r="H68" s="274">
        <v>1611</v>
      </c>
      <c r="I68" s="275">
        <v>3091</v>
      </c>
      <c r="J68" s="273">
        <v>74</v>
      </c>
      <c r="K68" s="274">
        <v>54</v>
      </c>
      <c r="L68" s="275">
        <v>63</v>
      </c>
      <c r="M68" s="273">
        <v>1480</v>
      </c>
      <c r="N68" s="274">
        <v>1611</v>
      </c>
      <c r="O68" s="275">
        <v>3091</v>
      </c>
      <c r="P68" s="273">
        <v>34.799999999999997</v>
      </c>
      <c r="Q68" s="274">
        <v>31.6</v>
      </c>
      <c r="R68" s="275">
        <v>33.1</v>
      </c>
      <c r="S68" s="273">
        <v>1480</v>
      </c>
      <c r="T68" s="274">
        <v>1611</v>
      </c>
      <c r="U68" s="275">
        <v>3091</v>
      </c>
      <c r="V68" s="273">
        <v>73</v>
      </c>
      <c r="W68" s="274">
        <v>53</v>
      </c>
      <c r="X68" s="275">
        <v>62</v>
      </c>
      <c r="Y68" s="273">
        <v>278</v>
      </c>
      <c r="Z68" s="274">
        <v>337</v>
      </c>
      <c r="AA68" s="275">
        <v>615</v>
      </c>
      <c r="AB68" s="273">
        <v>74</v>
      </c>
      <c r="AC68" s="274">
        <v>56</v>
      </c>
      <c r="AD68" s="275">
        <v>64</v>
      </c>
      <c r="AE68" s="273">
        <v>278</v>
      </c>
      <c r="AF68" s="274">
        <v>337</v>
      </c>
      <c r="AG68" s="275">
        <v>615</v>
      </c>
      <c r="AH68" s="273">
        <v>34.700000000000003</v>
      </c>
      <c r="AI68" s="274">
        <v>32.1</v>
      </c>
      <c r="AJ68" s="275">
        <v>33.299999999999997</v>
      </c>
      <c r="AK68" s="273">
        <v>278</v>
      </c>
      <c r="AL68" s="274">
        <v>337</v>
      </c>
      <c r="AM68" s="275">
        <v>615</v>
      </c>
      <c r="AN68" s="273">
        <v>62</v>
      </c>
      <c r="AO68" s="274">
        <v>45</v>
      </c>
      <c r="AP68" s="275">
        <v>54</v>
      </c>
      <c r="AQ68" s="273">
        <v>690</v>
      </c>
      <c r="AR68" s="274">
        <v>638</v>
      </c>
      <c r="AS68" s="275">
        <v>1328</v>
      </c>
      <c r="AT68" s="273">
        <v>67</v>
      </c>
      <c r="AU68" s="274">
        <v>50</v>
      </c>
      <c r="AV68" s="275">
        <v>59</v>
      </c>
      <c r="AW68" s="273">
        <v>690</v>
      </c>
      <c r="AX68" s="274">
        <v>638</v>
      </c>
      <c r="AY68" s="275">
        <v>1328</v>
      </c>
      <c r="AZ68" s="273">
        <v>32.6</v>
      </c>
      <c r="BA68" s="274">
        <v>30.1</v>
      </c>
      <c r="BB68" s="275">
        <v>31.4</v>
      </c>
      <c r="BC68" s="273">
        <v>690</v>
      </c>
      <c r="BD68" s="274">
        <v>638</v>
      </c>
      <c r="BE68" s="275">
        <v>1328</v>
      </c>
      <c r="BF68" s="273">
        <v>70</v>
      </c>
      <c r="BG68" s="274">
        <v>48</v>
      </c>
      <c r="BH68" s="275">
        <v>59</v>
      </c>
      <c r="BI68" s="273">
        <v>541</v>
      </c>
      <c r="BJ68" s="274">
        <v>506</v>
      </c>
      <c r="BK68" s="275">
        <v>1047</v>
      </c>
      <c r="BL68" s="273">
        <v>72</v>
      </c>
      <c r="BM68" s="274">
        <v>52</v>
      </c>
      <c r="BN68" s="275">
        <v>62</v>
      </c>
      <c r="BO68" s="273">
        <v>541</v>
      </c>
      <c r="BP68" s="274">
        <v>506</v>
      </c>
      <c r="BQ68" s="275">
        <v>1047</v>
      </c>
      <c r="BR68" s="273">
        <v>34.5</v>
      </c>
      <c r="BS68" s="274">
        <v>30.9</v>
      </c>
      <c r="BT68" s="275">
        <v>32.799999999999997</v>
      </c>
      <c r="BU68" s="273">
        <v>541</v>
      </c>
      <c r="BV68" s="274">
        <v>506</v>
      </c>
      <c r="BW68" s="275">
        <v>1047</v>
      </c>
      <c r="BX68" s="273">
        <v>68</v>
      </c>
      <c r="BY68" s="274">
        <v>56</v>
      </c>
      <c r="BZ68" s="275">
        <v>62</v>
      </c>
      <c r="CA68" s="273">
        <v>47</v>
      </c>
      <c r="CB68" s="274">
        <v>52</v>
      </c>
      <c r="CC68" s="275">
        <v>99</v>
      </c>
      <c r="CD68" s="273">
        <v>70</v>
      </c>
      <c r="CE68" s="274">
        <v>63</v>
      </c>
      <c r="CF68" s="275">
        <v>67</v>
      </c>
      <c r="CG68" s="273">
        <v>47</v>
      </c>
      <c r="CH68" s="274">
        <v>52</v>
      </c>
      <c r="CI68" s="275">
        <v>99</v>
      </c>
      <c r="CJ68" s="273">
        <v>33.6</v>
      </c>
      <c r="CK68" s="274">
        <v>32.9</v>
      </c>
      <c r="CL68" s="275">
        <v>33.200000000000003</v>
      </c>
      <c r="CM68" s="273">
        <v>47</v>
      </c>
      <c r="CN68" s="274">
        <v>52</v>
      </c>
      <c r="CO68" s="275">
        <v>99</v>
      </c>
      <c r="CP68" s="273">
        <v>68</v>
      </c>
      <c r="CQ68" s="274">
        <v>48</v>
      </c>
      <c r="CR68" s="275">
        <v>57</v>
      </c>
      <c r="CS68" s="273">
        <v>3438</v>
      </c>
      <c r="CT68" s="274">
        <v>3564</v>
      </c>
      <c r="CU68" s="275">
        <v>7002</v>
      </c>
      <c r="CV68" s="273">
        <v>70</v>
      </c>
      <c r="CW68" s="274">
        <v>52</v>
      </c>
      <c r="CX68" s="275">
        <v>61</v>
      </c>
      <c r="CY68" s="273">
        <v>3438</v>
      </c>
      <c r="CZ68" s="274">
        <v>3564</v>
      </c>
      <c r="DA68" s="275">
        <v>7002</v>
      </c>
      <c r="DB68" s="273">
        <v>33.9</v>
      </c>
      <c r="DC68" s="274">
        <v>31</v>
      </c>
      <c r="DD68" s="275">
        <v>32.4</v>
      </c>
      <c r="DE68" s="273">
        <v>3438</v>
      </c>
      <c r="DF68" s="274">
        <v>3564</v>
      </c>
      <c r="DG68" s="275">
        <v>7002</v>
      </c>
    </row>
    <row r="69" spans="1:111" x14ac:dyDescent="0.35">
      <c r="A69" t="s">
        <v>27</v>
      </c>
      <c r="B69" t="s">
        <v>273</v>
      </c>
      <c r="C69" t="s">
        <v>260</v>
      </c>
      <c r="D69" s="273">
        <v>68</v>
      </c>
      <c r="E69" s="274">
        <v>53</v>
      </c>
      <c r="F69" s="275">
        <v>61</v>
      </c>
      <c r="G69" s="273">
        <v>973</v>
      </c>
      <c r="H69" s="274">
        <v>926</v>
      </c>
      <c r="I69" s="275">
        <v>1899</v>
      </c>
      <c r="J69" s="273">
        <v>70</v>
      </c>
      <c r="K69" s="274">
        <v>57</v>
      </c>
      <c r="L69" s="275">
        <v>64</v>
      </c>
      <c r="M69" s="273">
        <v>973</v>
      </c>
      <c r="N69" s="274">
        <v>926</v>
      </c>
      <c r="O69" s="275">
        <v>1899</v>
      </c>
      <c r="P69" s="273">
        <v>34.9</v>
      </c>
      <c r="Q69" s="274">
        <v>32.4</v>
      </c>
      <c r="R69" s="275">
        <v>33.6</v>
      </c>
      <c r="S69" s="273">
        <v>973</v>
      </c>
      <c r="T69" s="274">
        <v>926</v>
      </c>
      <c r="U69" s="275">
        <v>1899</v>
      </c>
      <c r="V69" s="273">
        <v>69</v>
      </c>
      <c r="W69" s="274">
        <v>56</v>
      </c>
      <c r="X69" s="275">
        <v>62</v>
      </c>
      <c r="Y69" s="273">
        <v>61</v>
      </c>
      <c r="Z69" s="274">
        <v>63</v>
      </c>
      <c r="AA69" s="275">
        <v>124</v>
      </c>
      <c r="AB69" s="273">
        <v>72</v>
      </c>
      <c r="AC69" s="274">
        <v>59</v>
      </c>
      <c r="AD69" s="275">
        <v>65</v>
      </c>
      <c r="AE69" s="273">
        <v>61</v>
      </c>
      <c r="AF69" s="274">
        <v>63</v>
      </c>
      <c r="AG69" s="275">
        <v>124</v>
      </c>
      <c r="AH69" s="273">
        <v>34.700000000000003</v>
      </c>
      <c r="AI69" s="274">
        <v>32.1</v>
      </c>
      <c r="AJ69" s="275">
        <v>33.4</v>
      </c>
      <c r="AK69" s="273">
        <v>61</v>
      </c>
      <c r="AL69" s="274">
        <v>63</v>
      </c>
      <c r="AM69" s="275">
        <v>124</v>
      </c>
      <c r="AN69" s="273">
        <v>47</v>
      </c>
      <c r="AO69" s="274">
        <v>33</v>
      </c>
      <c r="AP69" s="275">
        <v>40</v>
      </c>
      <c r="AQ69" s="273">
        <v>546</v>
      </c>
      <c r="AR69" s="274">
        <v>571</v>
      </c>
      <c r="AS69" s="275">
        <v>1117</v>
      </c>
      <c r="AT69" s="273">
        <v>56</v>
      </c>
      <c r="AU69" s="274">
        <v>39</v>
      </c>
      <c r="AV69" s="275">
        <v>47</v>
      </c>
      <c r="AW69" s="273">
        <v>546</v>
      </c>
      <c r="AX69" s="274">
        <v>571</v>
      </c>
      <c r="AY69" s="275">
        <v>1117</v>
      </c>
      <c r="AZ69" s="273">
        <v>30.1</v>
      </c>
      <c r="BA69" s="274">
        <v>27.5</v>
      </c>
      <c r="BB69" s="275">
        <v>28.8</v>
      </c>
      <c r="BC69" s="273">
        <v>546</v>
      </c>
      <c r="BD69" s="274">
        <v>571</v>
      </c>
      <c r="BE69" s="275">
        <v>1117</v>
      </c>
      <c r="BF69" s="273">
        <v>62</v>
      </c>
      <c r="BG69" s="274">
        <v>42</v>
      </c>
      <c r="BH69" s="275">
        <v>54</v>
      </c>
      <c r="BI69" s="273">
        <v>53</v>
      </c>
      <c r="BJ69" s="274">
        <v>36</v>
      </c>
      <c r="BK69" s="275">
        <v>89</v>
      </c>
      <c r="BL69" s="273">
        <v>68</v>
      </c>
      <c r="BM69" s="274">
        <v>44</v>
      </c>
      <c r="BN69" s="275">
        <v>58</v>
      </c>
      <c r="BO69" s="273">
        <v>53</v>
      </c>
      <c r="BP69" s="274">
        <v>36</v>
      </c>
      <c r="BQ69" s="275">
        <v>89</v>
      </c>
      <c r="BR69" s="273">
        <v>32.4</v>
      </c>
      <c r="BS69" s="274">
        <v>29.3</v>
      </c>
      <c r="BT69" s="275">
        <v>31.1</v>
      </c>
      <c r="BU69" s="273">
        <v>53</v>
      </c>
      <c r="BV69" s="274">
        <v>36</v>
      </c>
      <c r="BW69" s="275">
        <v>89</v>
      </c>
      <c r="BX69" s="273" t="s">
        <v>197</v>
      </c>
      <c r="BY69" s="274" t="s">
        <v>197</v>
      </c>
      <c r="BZ69" s="275">
        <v>69</v>
      </c>
      <c r="CA69" s="273">
        <v>9</v>
      </c>
      <c r="CB69" s="274">
        <v>4</v>
      </c>
      <c r="CC69" s="275">
        <v>13</v>
      </c>
      <c r="CD69" s="273" t="s">
        <v>197</v>
      </c>
      <c r="CE69" s="274" t="s">
        <v>197</v>
      </c>
      <c r="CF69" s="275" t="s">
        <v>197</v>
      </c>
      <c r="CG69" s="273">
        <v>9</v>
      </c>
      <c r="CH69" s="274">
        <v>4</v>
      </c>
      <c r="CI69" s="275">
        <v>13</v>
      </c>
      <c r="CJ69" s="273">
        <v>33.700000000000003</v>
      </c>
      <c r="CK69" s="274">
        <v>38.299999999999997</v>
      </c>
      <c r="CL69" s="275">
        <v>35.1</v>
      </c>
      <c r="CM69" s="273">
        <v>9</v>
      </c>
      <c r="CN69" s="274">
        <v>4</v>
      </c>
      <c r="CO69" s="275">
        <v>13</v>
      </c>
      <c r="CP69" s="273">
        <v>60</v>
      </c>
      <c r="CQ69" s="274">
        <v>45</v>
      </c>
      <c r="CR69" s="275">
        <v>53</v>
      </c>
      <c r="CS69" s="273">
        <v>1740</v>
      </c>
      <c r="CT69" s="274">
        <v>1717</v>
      </c>
      <c r="CU69" s="275">
        <v>3457</v>
      </c>
      <c r="CV69" s="273">
        <v>65</v>
      </c>
      <c r="CW69" s="274">
        <v>50</v>
      </c>
      <c r="CX69" s="275">
        <v>57</v>
      </c>
      <c r="CY69" s="273">
        <v>1740</v>
      </c>
      <c r="CZ69" s="274">
        <v>1717</v>
      </c>
      <c r="DA69" s="275">
        <v>3457</v>
      </c>
      <c r="DB69" s="273">
        <v>33</v>
      </c>
      <c r="DC69" s="274">
        <v>30.4</v>
      </c>
      <c r="DD69" s="275">
        <v>31.7</v>
      </c>
      <c r="DE69" s="273">
        <v>1740</v>
      </c>
      <c r="DF69" s="274">
        <v>1717</v>
      </c>
      <c r="DG69" s="275">
        <v>3457</v>
      </c>
    </row>
    <row r="70" spans="1:111" x14ac:dyDescent="0.35">
      <c r="A70" t="s">
        <v>28</v>
      </c>
      <c r="B70" t="s">
        <v>274</v>
      </c>
      <c r="C70" t="s">
        <v>260</v>
      </c>
      <c r="D70" s="273">
        <v>66</v>
      </c>
      <c r="E70" s="274">
        <v>46</v>
      </c>
      <c r="F70" s="275">
        <v>55</v>
      </c>
      <c r="G70" s="273">
        <v>866</v>
      </c>
      <c r="H70" s="274">
        <v>943</v>
      </c>
      <c r="I70" s="275">
        <v>1809</v>
      </c>
      <c r="J70" s="273">
        <v>68</v>
      </c>
      <c r="K70" s="274">
        <v>51</v>
      </c>
      <c r="L70" s="275">
        <v>59</v>
      </c>
      <c r="M70" s="273">
        <v>866</v>
      </c>
      <c r="N70" s="274">
        <v>943</v>
      </c>
      <c r="O70" s="275">
        <v>1809</v>
      </c>
      <c r="P70" s="273">
        <v>33.9</v>
      </c>
      <c r="Q70" s="274">
        <v>31.7</v>
      </c>
      <c r="R70" s="275">
        <v>32.700000000000003</v>
      </c>
      <c r="S70" s="273">
        <v>866</v>
      </c>
      <c r="T70" s="274">
        <v>943</v>
      </c>
      <c r="U70" s="275">
        <v>1809</v>
      </c>
      <c r="V70" s="273">
        <v>72</v>
      </c>
      <c r="W70" s="274">
        <v>48</v>
      </c>
      <c r="X70" s="275">
        <v>59</v>
      </c>
      <c r="Y70" s="273">
        <v>61</v>
      </c>
      <c r="Z70" s="274">
        <v>71</v>
      </c>
      <c r="AA70" s="275">
        <v>132</v>
      </c>
      <c r="AB70" s="273">
        <v>72</v>
      </c>
      <c r="AC70" s="274">
        <v>58</v>
      </c>
      <c r="AD70" s="275">
        <v>64</v>
      </c>
      <c r="AE70" s="273">
        <v>61</v>
      </c>
      <c r="AF70" s="274">
        <v>71</v>
      </c>
      <c r="AG70" s="275">
        <v>132</v>
      </c>
      <c r="AH70" s="273">
        <v>34.700000000000003</v>
      </c>
      <c r="AI70" s="274">
        <v>31.1</v>
      </c>
      <c r="AJ70" s="275">
        <v>32.700000000000003</v>
      </c>
      <c r="AK70" s="273">
        <v>61</v>
      </c>
      <c r="AL70" s="274">
        <v>71</v>
      </c>
      <c r="AM70" s="275">
        <v>132</v>
      </c>
      <c r="AN70" s="273">
        <v>55</v>
      </c>
      <c r="AO70" s="274">
        <v>37</v>
      </c>
      <c r="AP70" s="275">
        <v>46</v>
      </c>
      <c r="AQ70" s="273">
        <v>319</v>
      </c>
      <c r="AR70" s="274">
        <v>334</v>
      </c>
      <c r="AS70" s="275">
        <v>653</v>
      </c>
      <c r="AT70" s="273">
        <v>62</v>
      </c>
      <c r="AU70" s="274">
        <v>43</v>
      </c>
      <c r="AV70" s="275">
        <v>52</v>
      </c>
      <c r="AW70" s="273">
        <v>319</v>
      </c>
      <c r="AX70" s="274">
        <v>334</v>
      </c>
      <c r="AY70" s="275">
        <v>653</v>
      </c>
      <c r="AZ70" s="273">
        <v>31.6</v>
      </c>
      <c r="BA70" s="274">
        <v>28.2</v>
      </c>
      <c r="BB70" s="275">
        <v>29.8</v>
      </c>
      <c r="BC70" s="273">
        <v>319</v>
      </c>
      <c r="BD70" s="274">
        <v>334</v>
      </c>
      <c r="BE70" s="275">
        <v>653</v>
      </c>
      <c r="BF70" s="273">
        <v>56</v>
      </c>
      <c r="BG70" s="274">
        <v>44</v>
      </c>
      <c r="BH70" s="275">
        <v>51</v>
      </c>
      <c r="BI70" s="273">
        <v>43</v>
      </c>
      <c r="BJ70" s="274">
        <v>34</v>
      </c>
      <c r="BK70" s="275">
        <v>77</v>
      </c>
      <c r="BL70" s="273">
        <v>58</v>
      </c>
      <c r="BM70" s="274">
        <v>47</v>
      </c>
      <c r="BN70" s="275">
        <v>53</v>
      </c>
      <c r="BO70" s="273">
        <v>43</v>
      </c>
      <c r="BP70" s="274">
        <v>34</v>
      </c>
      <c r="BQ70" s="275">
        <v>77</v>
      </c>
      <c r="BR70" s="273">
        <v>31.7</v>
      </c>
      <c r="BS70" s="274">
        <v>29</v>
      </c>
      <c r="BT70" s="275">
        <v>30.5</v>
      </c>
      <c r="BU70" s="273">
        <v>43</v>
      </c>
      <c r="BV70" s="274">
        <v>34</v>
      </c>
      <c r="BW70" s="275">
        <v>77</v>
      </c>
      <c r="BX70" s="273" t="s">
        <v>197</v>
      </c>
      <c r="BY70" s="274" t="s">
        <v>197</v>
      </c>
      <c r="BZ70" s="275" t="s">
        <v>197</v>
      </c>
      <c r="CA70" s="273">
        <v>3</v>
      </c>
      <c r="CB70" s="274">
        <v>3</v>
      </c>
      <c r="CC70" s="275">
        <v>6</v>
      </c>
      <c r="CD70" s="273" t="s">
        <v>197</v>
      </c>
      <c r="CE70" s="274" t="s">
        <v>197</v>
      </c>
      <c r="CF70" s="275">
        <v>50</v>
      </c>
      <c r="CG70" s="273">
        <v>3</v>
      </c>
      <c r="CH70" s="274">
        <v>3</v>
      </c>
      <c r="CI70" s="275">
        <v>6</v>
      </c>
      <c r="CJ70" s="273">
        <v>30.3</v>
      </c>
      <c r="CK70" s="274">
        <v>28</v>
      </c>
      <c r="CL70" s="275">
        <v>29.2</v>
      </c>
      <c r="CM70" s="273">
        <v>3</v>
      </c>
      <c r="CN70" s="274">
        <v>3</v>
      </c>
      <c r="CO70" s="275">
        <v>6</v>
      </c>
      <c r="CP70" s="273">
        <v>62</v>
      </c>
      <c r="CQ70" s="274">
        <v>43</v>
      </c>
      <c r="CR70" s="275">
        <v>53</v>
      </c>
      <c r="CS70" s="273">
        <v>1407</v>
      </c>
      <c r="CT70" s="274">
        <v>1521</v>
      </c>
      <c r="CU70" s="275">
        <v>2928</v>
      </c>
      <c r="CV70" s="273">
        <v>66</v>
      </c>
      <c r="CW70" s="274">
        <v>49</v>
      </c>
      <c r="CX70" s="275">
        <v>57</v>
      </c>
      <c r="CY70" s="273">
        <v>1407</v>
      </c>
      <c r="CZ70" s="274">
        <v>1521</v>
      </c>
      <c r="DA70" s="275">
        <v>2928</v>
      </c>
      <c r="DB70" s="273">
        <v>33.200000000000003</v>
      </c>
      <c r="DC70" s="274">
        <v>30.7</v>
      </c>
      <c r="DD70" s="275">
        <v>31.9</v>
      </c>
      <c r="DE70" s="273">
        <v>1407</v>
      </c>
      <c r="DF70" s="274">
        <v>1521</v>
      </c>
      <c r="DG70" s="275">
        <v>2928</v>
      </c>
    </row>
    <row r="71" spans="1:111" x14ac:dyDescent="0.35">
      <c r="A71" t="s">
        <v>29</v>
      </c>
      <c r="B71" t="s">
        <v>275</v>
      </c>
      <c r="C71" t="s">
        <v>260</v>
      </c>
      <c r="D71" s="273">
        <v>70</v>
      </c>
      <c r="E71" s="274">
        <v>51</v>
      </c>
      <c r="F71" s="275">
        <v>60</v>
      </c>
      <c r="G71" s="273">
        <v>1149</v>
      </c>
      <c r="H71" s="274">
        <v>1264</v>
      </c>
      <c r="I71" s="275">
        <v>2413</v>
      </c>
      <c r="J71" s="273">
        <v>72</v>
      </c>
      <c r="K71" s="274">
        <v>55</v>
      </c>
      <c r="L71" s="275">
        <v>63</v>
      </c>
      <c r="M71" s="273">
        <v>1149</v>
      </c>
      <c r="N71" s="274">
        <v>1264</v>
      </c>
      <c r="O71" s="275">
        <v>2413</v>
      </c>
      <c r="P71" s="273">
        <v>33.5</v>
      </c>
      <c r="Q71" s="274">
        <v>31</v>
      </c>
      <c r="R71" s="275">
        <v>32.200000000000003</v>
      </c>
      <c r="S71" s="273">
        <v>1149</v>
      </c>
      <c r="T71" s="274">
        <v>1264</v>
      </c>
      <c r="U71" s="275">
        <v>2413</v>
      </c>
      <c r="V71" s="273">
        <v>68</v>
      </c>
      <c r="W71" s="274">
        <v>57</v>
      </c>
      <c r="X71" s="275">
        <v>62</v>
      </c>
      <c r="Y71" s="273">
        <v>115</v>
      </c>
      <c r="Z71" s="274">
        <v>140</v>
      </c>
      <c r="AA71" s="275">
        <v>255</v>
      </c>
      <c r="AB71" s="273">
        <v>70</v>
      </c>
      <c r="AC71" s="274">
        <v>60</v>
      </c>
      <c r="AD71" s="275">
        <v>65</v>
      </c>
      <c r="AE71" s="273">
        <v>115</v>
      </c>
      <c r="AF71" s="274">
        <v>140</v>
      </c>
      <c r="AG71" s="275">
        <v>255</v>
      </c>
      <c r="AH71" s="273">
        <v>33.799999999999997</v>
      </c>
      <c r="AI71" s="274">
        <v>31</v>
      </c>
      <c r="AJ71" s="275">
        <v>32.200000000000003</v>
      </c>
      <c r="AK71" s="273">
        <v>115</v>
      </c>
      <c r="AL71" s="274">
        <v>140</v>
      </c>
      <c r="AM71" s="275">
        <v>255</v>
      </c>
      <c r="AN71" s="273">
        <v>68</v>
      </c>
      <c r="AO71" s="274">
        <v>60</v>
      </c>
      <c r="AP71" s="275">
        <v>64</v>
      </c>
      <c r="AQ71" s="273">
        <v>44</v>
      </c>
      <c r="AR71" s="274">
        <v>48</v>
      </c>
      <c r="AS71" s="275">
        <v>92</v>
      </c>
      <c r="AT71" s="273">
        <v>75</v>
      </c>
      <c r="AU71" s="274">
        <v>65</v>
      </c>
      <c r="AV71" s="275">
        <v>70</v>
      </c>
      <c r="AW71" s="273">
        <v>44</v>
      </c>
      <c r="AX71" s="274">
        <v>48</v>
      </c>
      <c r="AY71" s="275">
        <v>92</v>
      </c>
      <c r="AZ71" s="273">
        <v>32.799999999999997</v>
      </c>
      <c r="BA71" s="274">
        <v>32.9</v>
      </c>
      <c r="BB71" s="275">
        <v>32.799999999999997</v>
      </c>
      <c r="BC71" s="273">
        <v>44</v>
      </c>
      <c r="BD71" s="274">
        <v>48</v>
      </c>
      <c r="BE71" s="275">
        <v>92</v>
      </c>
      <c r="BF71" s="273">
        <v>80</v>
      </c>
      <c r="BG71" s="274">
        <v>55</v>
      </c>
      <c r="BH71" s="275">
        <v>69</v>
      </c>
      <c r="BI71" s="273">
        <v>91</v>
      </c>
      <c r="BJ71" s="274">
        <v>66</v>
      </c>
      <c r="BK71" s="275">
        <v>157</v>
      </c>
      <c r="BL71" s="273">
        <v>81</v>
      </c>
      <c r="BM71" s="274">
        <v>62</v>
      </c>
      <c r="BN71" s="275">
        <v>73</v>
      </c>
      <c r="BO71" s="273">
        <v>91</v>
      </c>
      <c r="BP71" s="274">
        <v>66</v>
      </c>
      <c r="BQ71" s="275">
        <v>157</v>
      </c>
      <c r="BR71" s="273">
        <v>34.4</v>
      </c>
      <c r="BS71" s="274">
        <v>30.1</v>
      </c>
      <c r="BT71" s="275">
        <v>32.6</v>
      </c>
      <c r="BU71" s="273">
        <v>91</v>
      </c>
      <c r="BV71" s="274">
        <v>66</v>
      </c>
      <c r="BW71" s="275">
        <v>157</v>
      </c>
      <c r="BX71" s="273" t="s">
        <v>197</v>
      </c>
      <c r="BY71" s="274" t="s">
        <v>197</v>
      </c>
      <c r="BZ71" s="275">
        <v>50</v>
      </c>
      <c r="CA71" s="273">
        <v>4</v>
      </c>
      <c r="CB71" s="274">
        <v>6</v>
      </c>
      <c r="CC71" s="275">
        <v>10</v>
      </c>
      <c r="CD71" s="273" t="s">
        <v>197</v>
      </c>
      <c r="CE71" s="274" t="s">
        <v>197</v>
      </c>
      <c r="CF71" s="275">
        <v>50</v>
      </c>
      <c r="CG71" s="273">
        <v>4</v>
      </c>
      <c r="CH71" s="274">
        <v>6</v>
      </c>
      <c r="CI71" s="275">
        <v>10</v>
      </c>
      <c r="CJ71" s="273">
        <v>27</v>
      </c>
      <c r="CK71" s="274">
        <v>28.7</v>
      </c>
      <c r="CL71" s="275">
        <v>28</v>
      </c>
      <c r="CM71" s="273">
        <v>4</v>
      </c>
      <c r="CN71" s="274">
        <v>6</v>
      </c>
      <c r="CO71" s="275">
        <v>10</v>
      </c>
      <c r="CP71" s="273">
        <v>68</v>
      </c>
      <c r="CQ71" s="274">
        <v>49</v>
      </c>
      <c r="CR71" s="275">
        <v>58</v>
      </c>
      <c r="CS71" s="273">
        <v>1573</v>
      </c>
      <c r="CT71" s="274">
        <v>1733</v>
      </c>
      <c r="CU71" s="275">
        <v>3306</v>
      </c>
      <c r="CV71" s="273">
        <v>70</v>
      </c>
      <c r="CW71" s="274">
        <v>53</v>
      </c>
      <c r="CX71" s="275">
        <v>61</v>
      </c>
      <c r="CY71" s="273">
        <v>1573</v>
      </c>
      <c r="CZ71" s="274">
        <v>1733</v>
      </c>
      <c r="DA71" s="275">
        <v>3306</v>
      </c>
      <c r="DB71" s="273">
        <v>33.200000000000003</v>
      </c>
      <c r="DC71" s="274">
        <v>30.8</v>
      </c>
      <c r="DD71" s="275">
        <v>32</v>
      </c>
      <c r="DE71" s="273">
        <v>1573</v>
      </c>
      <c r="DF71" s="274">
        <v>1733</v>
      </c>
      <c r="DG71" s="275">
        <v>3306</v>
      </c>
    </row>
    <row r="72" spans="1:111" x14ac:dyDescent="0.35">
      <c r="A72" t="s">
        <v>32</v>
      </c>
      <c r="B72" t="s">
        <v>278</v>
      </c>
      <c r="C72" t="s">
        <v>260</v>
      </c>
      <c r="D72" s="273">
        <v>77</v>
      </c>
      <c r="E72" s="274">
        <v>58</v>
      </c>
      <c r="F72" s="275">
        <v>67</v>
      </c>
      <c r="G72" s="273">
        <v>1425</v>
      </c>
      <c r="H72" s="274">
        <v>1526</v>
      </c>
      <c r="I72" s="275">
        <v>2951</v>
      </c>
      <c r="J72" s="273">
        <v>78</v>
      </c>
      <c r="K72" s="274">
        <v>61</v>
      </c>
      <c r="L72" s="275">
        <v>70</v>
      </c>
      <c r="M72" s="273">
        <v>1425</v>
      </c>
      <c r="N72" s="274">
        <v>1526</v>
      </c>
      <c r="O72" s="275">
        <v>2951</v>
      </c>
      <c r="P72" s="273">
        <v>36.799999999999997</v>
      </c>
      <c r="Q72" s="274">
        <v>33.700000000000003</v>
      </c>
      <c r="R72" s="275">
        <v>35.200000000000003</v>
      </c>
      <c r="S72" s="273">
        <v>1425</v>
      </c>
      <c r="T72" s="274">
        <v>1526</v>
      </c>
      <c r="U72" s="275">
        <v>2951</v>
      </c>
      <c r="V72" s="273">
        <v>80</v>
      </c>
      <c r="W72" s="274">
        <v>47</v>
      </c>
      <c r="X72" s="275">
        <v>62</v>
      </c>
      <c r="Y72" s="273">
        <v>76</v>
      </c>
      <c r="Z72" s="274">
        <v>88</v>
      </c>
      <c r="AA72" s="275">
        <v>164</v>
      </c>
      <c r="AB72" s="273">
        <v>82</v>
      </c>
      <c r="AC72" s="274">
        <v>51</v>
      </c>
      <c r="AD72" s="275">
        <v>65</v>
      </c>
      <c r="AE72" s="273">
        <v>76</v>
      </c>
      <c r="AF72" s="274">
        <v>88</v>
      </c>
      <c r="AG72" s="275">
        <v>164</v>
      </c>
      <c r="AH72" s="273">
        <v>37.4</v>
      </c>
      <c r="AI72" s="274">
        <v>31.9</v>
      </c>
      <c r="AJ72" s="275">
        <v>34.5</v>
      </c>
      <c r="AK72" s="273">
        <v>76</v>
      </c>
      <c r="AL72" s="274">
        <v>88</v>
      </c>
      <c r="AM72" s="275">
        <v>164</v>
      </c>
      <c r="AN72" s="273">
        <v>67</v>
      </c>
      <c r="AO72" s="274">
        <v>47</v>
      </c>
      <c r="AP72" s="275">
        <v>56</v>
      </c>
      <c r="AQ72" s="273">
        <v>111</v>
      </c>
      <c r="AR72" s="274">
        <v>120</v>
      </c>
      <c r="AS72" s="275">
        <v>231</v>
      </c>
      <c r="AT72" s="273">
        <v>68</v>
      </c>
      <c r="AU72" s="274">
        <v>51</v>
      </c>
      <c r="AV72" s="275">
        <v>59</v>
      </c>
      <c r="AW72" s="273">
        <v>111</v>
      </c>
      <c r="AX72" s="274">
        <v>120</v>
      </c>
      <c r="AY72" s="275">
        <v>231</v>
      </c>
      <c r="AZ72" s="273">
        <v>34.200000000000003</v>
      </c>
      <c r="BA72" s="274">
        <v>30.4</v>
      </c>
      <c r="BB72" s="275">
        <v>32.200000000000003</v>
      </c>
      <c r="BC72" s="273">
        <v>111</v>
      </c>
      <c r="BD72" s="274">
        <v>120</v>
      </c>
      <c r="BE72" s="275">
        <v>231</v>
      </c>
      <c r="BF72" s="273">
        <v>62</v>
      </c>
      <c r="BG72" s="274">
        <v>40</v>
      </c>
      <c r="BH72" s="275">
        <v>50</v>
      </c>
      <c r="BI72" s="273">
        <v>13</v>
      </c>
      <c r="BJ72" s="274">
        <v>15</v>
      </c>
      <c r="BK72" s="275">
        <v>28</v>
      </c>
      <c r="BL72" s="273">
        <v>69</v>
      </c>
      <c r="BM72" s="274">
        <v>40</v>
      </c>
      <c r="BN72" s="275">
        <v>54</v>
      </c>
      <c r="BO72" s="273">
        <v>13</v>
      </c>
      <c r="BP72" s="274">
        <v>15</v>
      </c>
      <c r="BQ72" s="275">
        <v>28</v>
      </c>
      <c r="BR72" s="273">
        <v>32.799999999999997</v>
      </c>
      <c r="BS72" s="274">
        <v>28.7</v>
      </c>
      <c r="BT72" s="275">
        <v>30.6</v>
      </c>
      <c r="BU72" s="273">
        <v>13</v>
      </c>
      <c r="BV72" s="274">
        <v>15</v>
      </c>
      <c r="BW72" s="275">
        <v>28</v>
      </c>
      <c r="BX72" s="273">
        <v>100</v>
      </c>
      <c r="BY72" s="274">
        <v>47</v>
      </c>
      <c r="BZ72" s="275">
        <v>58</v>
      </c>
      <c r="CA72" s="273">
        <v>4</v>
      </c>
      <c r="CB72" s="274">
        <v>15</v>
      </c>
      <c r="CC72" s="275">
        <v>19</v>
      </c>
      <c r="CD72" s="273">
        <v>100</v>
      </c>
      <c r="CE72" s="274">
        <v>47</v>
      </c>
      <c r="CF72" s="275">
        <v>58</v>
      </c>
      <c r="CG72" s="273">
        <v>4</v>
      </c>
      <c r="CH72" s="274">
        <v>15</v>
      </c>
      <c r="CI72" s="275">
        <v>19</v>
      </c>
      <c r="CJ72" s="273">
        <v>34.299999999999997</v>
      </c>
      <c r="CK72" s="274">
        <v>28.7</v>
      </c>
      <c r="CL72" s="275">
        <v>29.8</v>
      </c>
      <c r="CM72" s="273">
        <v>4</v>
      </c>
      <c r="CN72" s="274">
        <v>15</v>
      </c>
      <c r="CO72" s="275">
        <v>19</v>
      </c>
      <c r="CP72" s="273">
        <v>76</v>
      </c>
      <c r="CQ72" s="274">
        <v>56</v>
      </c>
      <c r="CR72" s="275">
        <v>66</v>
      </c>
      <c r="CS72" s="273">
        <v>1684</v>
      </c>
      <c r="CT72" s="274">
        <v>1853</v>
      </c>
      <c r="CU72" s="275">
        <v>3537</v>
      </c>
      <c r="CV72" s="273">
        <v>77</v>
      </c>
      <c r="CW72" s="274">
        <v>59</v>
      </c>
      <c r="CX72" s="275">
        <v>68</v>
      </c>
      <c r="CY72" s="273">
        <v>1684</v>
      </c>
      <c r="CZ72" s="274">
        <v>1853</v>
      </c>
      <c r="DA72" s="275">
        <v>3537</v>
      </c>
      <c r="DB72" s="273">
        <v>36.6</v>
      </c>
      <c r="DC72" s="274">
        <v>33.299999999999997</v>
      </c>
      <c r="DD72" s="275">
        <v>34.9</v>
      </c>
      <c r="DE72" s="273">
        <v>1684</v>
      </c>
      <c r="DF72" s="274">
        <v>1853</v>
      </c>
      <c r="DG72" s="275">
        <v>3537</v>
      </c>
    </row>
    <row r="73" spans="1:111" x14ac:dyDescent="0.35">
      <c r="A73" t="s">
        <v>33</v>
      </c>
      <c r="B73" t="s">
        <v>279</v>
      </c>
      <c r="C73" t="s">
        <v>260</v>
      </c>
      <c r="D73" s="273">
        <v>66</v>
      </c>
      <c r="E73" s="274">
        <v>49</v>
      </c>
      <c r="F73" s="275">
        <v>58</v>
      </c>
      <c r="G73" s="273">
        <v>1217</v>
      </c>
      <c r="H73" s="274">
        <v>1209</v>
      </c>
      <c r="I73" s="275">
        <v>2426</v>
      </c>
      <c r="J73" s="273">
        <v>68</v>
      </c>
      <c r="K73" s="274">
        <v>51</v>
      </c>
      <c r="L73" s="275">
        <v>60</v>
      </c>
      <c r="M73" s="273">
        <v>1217</v>
      </c>
      <c r="N73" s="274">
        <v>1209</v>
      </c>
      <c r="O73" s="275">
        <v>2426</v>
      </c>
      <c r="P73" s="273">
        <v>33.9</v>
      </c>
      <c r="Q73" s="274">
        <v>31.4</v>
      </c>
      <c r="R73" s="275">
        <v>32.6</v>
      </c>
      <c r="S73" s="273">
        <v>1217</v>
      </c>
      <c r="T73" s="274">
        <v>1209</v>
      </c>
      <c r="U73" s="275">
        <v>2426</v>
      </c>
      <c r="V73" s="273">
        <v>67</v>
      </c>
      <c r="W73" s="274">
        <v>40</v>
      </c>
      <c r="X73" s="275">
        <v>53</v>
      </c>
      <c r="Y73" s="273">
        <v>67</v>
      </c>
      <c r="Z73" s="274">
        <v>68</v>
      </c>
      <c r="AA73" s="275">
        <v>135</v>
      </c>
      <c r="AB73" s="273">
        <v>70</v>
      </c>
      <c r="AC73" s="274">
        <v>41</v>
      </c>
      <c r="AD73" s="275">
        <v>56</v>
      </c>
      <c r="AE73" s="273">
        <v>67</v>
      </c>
      <c r="AF73" s="274">
        <v>68</v>
      </c>
      <c r="AG73" s="275">
        <v>135</v>
      </c>
      <c r="AH73" s="273">
        <v>33.700000000000003</v>
      </c>
      <c r="AI73" s="274">
        <v>29.4</v>
      </c>
      <c r="AJ73" s="275">
        <v>31.5</v>
      </c>
      <c r="AK73" s="273">
        <v>67</v>
      </c>
      <c r="AL73" s="274">
        <v>68</v>
      </c>
      <c r="AM73" s="275">
        <v>135</v>
      </c>
      <c r="AN73" s="273">
        <v>45</v>
      </c>
      <c r="AO73" s="274">
        <v>34</v>
      </c>
      <c r="AP73" s="275">
        <v>40</v>
      </c>
      <c r="AQ73" s="273">
        <v>164</v>
      </c>
      <c r="AR73" s="274">
        <v>160</v>
      </c>
      <c r="AS73" s="275">
        <v>324</v>
      </c>
      <c r="AT73" s="273">
        <v>51</v>
      </c>
      <c r="AU73" s="274">
        <v>39</v>
      </c>
      <c r="AV73" s="275">
        <v>45</v>
      </c>
      <c r="AW73" s="273">
        <v>164</v>
      </c>
      <c r="AX73" s="274">
        <v>160</v>
      </c>
      <c r="AY73" s="275">
        <v>324</v>
      </c>
      <c r="AZ73" s="273">
        <v>30.6</v>
      </c>
      <c r="BA73" s="274">
        <v>28.3</v>
      </c>
      <c r="BB73" s="275">
        <v>29.5</v>
      </c>
      <c r="BC73" s="273">
        <v>164</v>
      </c>
      <c r="BD73" s="274">
        <v>160</v>
      </c>
      <c r="BE73" s="275">
        <v>324</v>
      </c>
      <c r="BF73" s="273">
        <v>52</v>
      </c>
      <c r="BG73" s="274">
        <v>48</v>
      </c>
      <c r="BH73" s="275">
        <v>50</v>
      </c>
      <c r="BI73" s="273">
        <v>21</v>
      </c>
      <c r="BJ73" s="274">
        <v>29</v>
      </c>
      <c r="BK73" s="275">
        <v>50</v>
      </c>
      <c r="BL73" s="273">
        <v>67</v>
      </c>
      <c r="BM73" s="274">
        <v>55</v>
      </c>
      <c r="BN73" s="275">
        <v>60</v>
      </c>
      <c r="BO73" s="273">
        <v>21</v>
      </c>
      <c r="BP73" s="274">
        <v>29</v>
      </c>
      <c r="BQ73" s="275">
        <v>50</v>
      </c>
      <c r="BR73" s="273">
        <v>32.6</v>
      </c>
      <c r="BS73" s="274">
        <v>31.2</v>
      </c>
      <c r="BT73" s="275">
        <v>31.8</v>
      </c>
      <c r="BU73" s="273">
        <v>21</v>
      </c>
      <c r="BV73" s="274">
        <v>29</v>
      </c>
      <c r="BW73" s="275">
        <v>50</v>
      </c>
      <c r="BX73" s="273" t="s">
        <v>197</v>
      </c>
      <c r="BY73" s="274" t="s">
        <v>197</v>
      </c>
      <c r="BZ73" s="275">
        <v>54</v>
      </c>
      <c r="CA73" s="273">
        <v>10</v>
      </c>
      <c r="CB73" s="274">
        <v>3</v>
      </c>
      <c r="CC73" s="275">
        <v>13</v>
      </c>
      <c r="CD73" s="273" t="s">
        <v>197</v>
      </c>
      <c r="CE73" s="274" t="s">
        <v>197</v>
      </c>
      <c r="CF73" s="275">
        <v>54</v>
      </c>
      <c r="CG73" s="273">
        <v>10</v>
      </c>
      <c r="CH73" s="274">
        <v>3</v>
      </c>
      <c r="CI73" s="275">
        <v>13</v>
      </c>
      <c r="CJ73" s="273">
        <v>31.1</v>
      </c>
      <c r="CK73" s="274">
        <v>26.7</v>
      </c>
      <c r="CL73" s="275">
        <v>30.1</v>
      </c>
      <c r="CM73" s="273">
        <v>10</v>
      </c>
      <c r="CN73" s="274">
        <v>3</v>
      </c>
      <c r="CO73" s="275">
        <v>13</v>
      </c>
      <c r="CP73" s="273">
        <v>63</v>
      </c>
      <c r="CQ73" s="274">
        <v>47</v>
      </c>
      <c r="CR73" s="275">
        <v>55</v>
      </c>
      <c r="CS73" s="273">
        <v>1564</v>
      </c>
      <c r="CT73" s="274">
        <v>1573</v>
      </c>
      <c r="CU73" s="275">
        <v>3137</v>
      </c>
      <c r="CV73" s="273">
        <v>66</v>
      </c>
      <c r="CW73" s="274">
        <v>50</v>
      </c>
      <c r="CX73" s="275">
        <v>58</v>
      </c>
      <c r="CY73" s="273">
        <v>1564</v>
      </c>
      <c r="CZ73" s="274">
        <v>1573</v>
      </c>
      <c r="DA73" s="275">
        <v>3137</v>
      </c>
      <c r="DB73" s="273">
        <v>33.5</v>
      </c>
      <c r="DC73" s="274">
        <v>30.9</v>
      </c>
      <c r="DD73" s="275">
        <v>32.200000000000003</v>
      </c>
      <c r="DE73" s="273">
        <v>1564</v>
      </c>
      <c r="DF73" s="274">
        <v>1573</v>
      </c>
      <c r="DG73" s="275">
        <v>3137</v>
      </c>
    </row>
    <row r="74" spans="1:111" x14ac:dyDescent="0.35">
      <c r="A74" t="s">
        <v>34</v>
      </c>
      <c r="B74" t="s">
        <v>280</v>
      </c>
      <c r="C74" t="s">
        <v>260</v>
      </c>
      <c r="D74" s="273">
        <v>83</v>
      </c>
      <c r="E74" s="274">
        <v>69</v>
      </c>
      <c r="F74" s="275">
        <v>76</v>
      </c>
      <c r="G74" s="273">
        <v>965</v>
      </c>
      <c r="H74" s="274">
        <v>999</v>
      </c>
      <c r="I74" s="275">
        <v>1964</v>
      </c>
      <c r="J74" s="273">
        <v>84</v>
      </c>
      <c r="K74" s="274">
        <v>71</v>
      </c>
      <c r="L74" s="275">
        <v>77</v>
      </c>
      <c r="M74" s="273">
        <v>965</v>
      </c>
      <c r="N74" s="274">
        <v>999</v>
      </c>
      <c r="O74" s="275">
        <v>1964</v>
      </c>
      <c r="P74" s="273">
        <v>40</v>
      </c>
      <c r="Q74" s="274">
        <v>36.799999999999997</v>
      </c>
      <c r="R74" s="275">
        <v>38.4</v>
      </c>
      <c r="S74" s="273">
        <v>965</v>
      </c>
      <c r="T74" s="274">
        <v>999</v>
      </c>
      <c r="U74" s="275">
        <v>1964</v>
      </c>
      <c r="V74" s="273">
        <v>77</v>
      </c>
      <c r="W74" s="274">
        <v>67</v>
      </c>
      <c r="X74" s="275">
        <v>72</v>
      </c>
      <c r="Y74" s="273">
        <v>92</v>
      </c>
      <c r="Z74" s="274">
        <v>92</v>
      </c>
      <c r="AA74" s="275">
        <v>184</v>
      </c>
      <c r="AB74" s="273">
        <v>77</v>
      </c>
      <c r="AC74" s="274">
        <v>68</v>
      </c>
      <c r="AD74" s="275">
        <v>73</v>
      </c>
      <c r="AE74" s="273">
        <v>92</v>
      </c>
      <c r="AF74" s="274">
        <v>92</v>
      </c>
      <c r="AG74" s="275">
        <v>184</v>
      </c>
      <c r="AH74" s="273">
        <v>38.5</v>
      </c>
      <c r="AI74" s="274">
        <v>36.4</v>
      </c>
      <c r="AJ74" s="275">
        <v>37.5</v>
      </c>
      <c r="AK74" s="273">
        <v>92</v>
      </c>
      <c r="AL74" s="274">
        <v>92</v>
      </c>
      <c r="AM74" s="275">
        <v>184</v>
      </c>
      <c r="AN74" s="273">
        <v>67</v>
      </c>
      <c r="AO74" s="274">
        <v>63</v>
      </c>
      <c r="AP74" s="275">
        <v>65</v>
      </c>
      <c r="AQ74" s="273">
        <v>130</v>
      </c>
      <c r="AR74" s="274">
        <v>155</v>
      </c>
      <c r="AS74" s="275">
        <v>285</v>
      </c>
      <c r="AT74" s="273">
        <v>68</v>
      </c>
      <c r="AU74" s="274">
        <v>65</v>
      </c>
      <c r="AV74" s="275">
        <v>67</v>
      </c>
      <c r="AW74" s="273">
        <v>130</v>
      </c>
      <c r="AX74" s="274">
        <v>155</v>
      </c>
      <c r="AY74" s="275">
        <v>285</v>
      </c>
      <c r="AZ74" s="273">
        <v>35.200000000000003</v>
      </c>
      <c r="BA74" s="274">
        <v>34.700000000000003</v>
      </c>
      <c r="BB74" s="275">
        <v>34.9</v>
      </c>
      <c r="BC74" s="273">
        <v>130</v>
      </c>
      <c r="BD74" s="274">
        <v>155</v>
      </c>
      <c r="BE74" s="275">
        <v>285</v>
      </c>
      <c r="BF74" s="273">
        <v>68</v>
      </c>
      <c r="BG74" s="274">
        <v>48</v>
      </c>
      <c r="BH74" s="275">
        <v>57</v>
      </c>
      <c r="BI74" s="273">
        <v>37</v>
      </c>
      <c r="BJ74" s="274">
        <v>44</v>
      </c>
      <c r="BK74" s="275">
        <v>81</v>
      </c>
      <c r="BL74" s="273">
        <v>68</v>
      </c>
      <c r="BM74" s="274">
        <v>50</v>
      </c>
      <c r="BN74" s="275">
        <v>58</v>
      </c>
      <c r="BO74" s="273">
        <v>37</v>
      </c>
      <c r="BP74" s="274">
        <v>44</v>
      </c>
      <c r="BQ74" s="275">
        <v>81</v>
      </c>
      <c r="BR74" s="273">
        <v>35.4</v>
      </c>
      <c r="BS74" s="274">
        <v>32.4</v>
      </c>
      <c r="BT74" s="275">
        <v>33.799999999999997</v>
      </c>
      <c r="BU74" s="273">
        <v>37</v>
      </c>
      <c r="BV74" s="274">
        <v>44</v>
      </c>
      <c r="BW74" s="275">
        <v>81</v>
      </c>
      <c r="BX74" s="273" t="s">
        <v>197</v>
      </c>
      <c r="BY74" s="274" t="s">
        <v>197</v>
      </c>
      <c r="BZ74" s="275">
        <v>73</v>
      </c>
      <c r="CA74" s="273">
        <v>17</v>
      </c>
      <c r="CB74" s="274">
        <v>20</v>
      </c>
      <c r="CC74" s="275">
        <v>37</v>
      </c>
      <c r="CD74" s="273" t="s">
        <v>197</v>
      </c>
      <c r="CE74" s="274" t="s">
        <v>197</v>
      </c>
      <c r="CF74" s="275">
        <v>78</v>
      </c>
      <c r="CG74" s="273">
        <v>17</v>
      </c>
      <c r="CH74" s="274">
        <v>20</v>
      </c>
      <c r="CI74" s="275">
        <v>37</v>
      </c>
      <c r="CJ74" s="273">
        <v>42.6</v>
      </c>
      <c r="CK74" s="274">
        <v>34.200000000000003</v>
      </c>
      <c r="CL74" s="275">
        <v>38.1</v>
      </c>
      <c r="CM74" s="273">
        <v>17</v>
      </c>
      <c r="CN74" s="274">
        <v>20</v>
      </c>
      <c r="CO74" s="275">
        <v>37</v>
      </c>
      <c r="CP74" s="273">
        <v>79</v>
      </c>
      <c r="CQ74" s="274">
        <v>65</v>
      </c>
      <c r="CR74" s="275">
        <v>72</v>
      </c>
      <c r="CS74" s="273">
        <v>1453</v>
      </c>
      <c r="CT74" s="274">
        <v>1544</v>
      </c>
      <c r="CU74" s="275">
        <v>2997</v>
      </c>
      <c r="CV74" s="273">
        <v>80</v>
      </c>
      <c r="CW74" s="274">
        <v>67</v>
      </c>
      <c r="CX74" s="275">
        <v>73</v>
      </c>
      <c r="CY74" s="273">
        <v>1453</v>
      </c>
      <c r="CZ74" s="274">
        <v>1544</v>
      </c>
      <c r="DA74" s="275">
        <v>2997</v>
      </c>
      <c r="DB74" s="273">
        <v>38.799999999999997</v>
      </c>
      <c r="DC74" s="274">
        <v>36</v>
      </c>
      <c r="DD74" s="275">
        <v>37.4</v>
      </c>
      <c r="DE74" s="273">
        <v>1453</v>
      </c>
      <c r="DF74" s="274">
        <v>1544</v>
      </c>
      <c r="DG74" s="275">
        <v>2997</v>
      </c>
    </row>
    <row r="75" spans="1:111" x14ac:dyDescent="0.35">
      <c r="A75" t="s">
        <v>36</v>
      </c>
      <c r="B75" t="s">
        <v>282</v>
      </c>
      <c r="C75" t="s">
        <v>260</v>
      </c>
      <c r="D75" s="273">
        <v>68</v>
      </c>
      <c r="E75" s="274">
        <v>53</v>
      </c>
      <c r="F75" s="275">
        <v>60</v>
      </c>
      <c r="G75" s="273">
        <v>1629</v>
      </c>
      <c r="H75" s="274">
        <v>1733</v>
      </c>
      <c r="I75" s="275">
        <v>3362</v>
      </c>
      <c r="J75" s="273">
        <v>73</v>
      </c>
      <c r="K75" s="274">
        <v>58</v>
      </c>
      <c r="L75" s="275">
        <v>65</v>
      </c>
      <c r="M75" s="273">
        <v>1629</v>
      </c>
      <c r="N75" s="274">
        <v>1733</v>
      </c>
      <c r="O75" s="275">
        <v>3362</v>
      </c>
      <c r="P75" s="273">
        <v>34.799999999999997</v>
      </c>
      <c r="Q75" s="274">
        <v>32.4</v>
      </c>
      <c r="R75" s="275">
        <v>33.6</v>
      </c>
      <c r="S75" s="273">
        <v>1629</v>
      </c>
      <c r="T75" s="274">
        <v>1733</v>
      </c>
      <c r="U75" s="275">
        <v>3362</v>
      </c>
      <c r="V75" s="273">
        <v>71</v>
      </c>
      <c r="W75" s="274">
        <v>56</v>
      </c>
      <c r="X75" s="275">
        <v>64</v>
      </c>
      <c r="Y75" s="273">
        <v>41</v>
      </c>
      <c r="Z75" s="274">
        <v>32</v>
      </c>
      <c r="AA75" s="275">
        <v>73</v>
      </c>
      <c r="AB75" s="273">
        <v>83</v>
      </c>
      <c r="AC75" s="274">
        <v>59</v>
      </c>
      <c r="AD75" s="275">
        <v>73</v>
      </c>
      <c r="AE75" s="273">
        <v>41</v>
      </c>
      <c r="AF75" s="274">
        <v>32</v>
      </c>
      <c r="AG75" s="275">
        <v>73</v>
      </c>
      <c r="AH75" s="273">
        <v>35.799999999999997</v>
      </c>
      <c r="AI75" s="274">
        <v>32.299999999999997</v>
      </c>
      <c r="AJ75" s="275">
        <v>34.200000000000003</v>
      </c>
      <c r="AK75" s="273">
        <v>41</v>
      </c>
      <c r="AL75" s="274">
        <v>32</v>
      </c>
      <c r="AM75" s="275">
        <v>73</v>
      </c>
      <c r="AN75" s="273">
        <v>54</v>
      </c>
      <c r="AO75" s="274">
        <v>38</v>
      </c>
      <c r="AP75" s="275">
        <v>45</v>
      </c>
      <c r="AQ75" s="273">
        <v>24</v>
      </c>
      <c r="AR75" s="274">
        <v>29</v>
      </c>
      <c r="AS75" s="275">
        <v>53</v>
      </c>
      <c r="AT75" s="273">
        <v>54</v>
      </c>
      <c r="AU75" s="274">
        <v>52</v>
      </c>
      <c r="AV75" s="275">
        <v>53</v>
      </c>
      <c r="AW75" s="273">
        <v>24</v>
      </c>
      <c r="AX75" s="274">
        <v>29</v>
      </c>
      <c r="AY75" s="275">
        <v>53</v>
      </c>
      <c r="AZ75" s="273">
        <v>33</v>
      </c>
      <c r="BA75" s="274">
        <v>30.3</v>
      </c>
      <c r="BB75" s="275">
        <v>31.5</v>
      </c>
      <c r="BC75" s="273">
        <v>24</v>
      </c>
      <c r="BD75" s="274">
        <v>29</v>
      </c>
      <c r="BE75" s="275">
        <v>53</v>
      </c>
      <c r="BF75" s="273">
        <v>67</v>
      </c>
      <c r="BG75" s="274">
        <v>50</v>
      </c>
      <c r="BH75" s="275">
        <v>55</v>
      </c>
      <c r="BI75" s="273">
        <v>9</v>
      </c>
      <c r="BJ75" s="274">
        <v>22</v>
      </c>
      <c r="BK75" s="275">
        <v>31</v>
      </c>
      <c r="BL75" s="273" t="s">
        <v>197</v>
      </c>
      <c r="BM75" s="274" t="s">
        <v>197</v>
      </c>
      <c r="BN75" s="275">
        <v>61</v>
      </c>
      <c r="BO75" s="273">
        <v>9</v>
      </c>
      <c r="BP75" s="274">
        <v>22</v>
      </c>
      <c r="BQ75" s="275">
        <v>31</v>
      </c>
      <c r="BR75" s="273">
        <v>35.700000000000003</v>
      </c>
      <c r="BS75" s="274">
        <v>30.2</v>
      </c>
      <c r="BT75" s="275">
        <v>31.8</v>
      </c>
      <c r="BU75" s="273">
        <v>9</v>
      </c>
      <c r="BV75" s="274">
        <v>22</v>
      </c>
      <c r="BW75" s="275">
        <v>31</v>
      </c>
      <c r="BX75" s="273" t="s">
        <v>197</v>
      </c>
      <c r="BY75" s="274" t="s">
        <v>197</v>
      </c>
      <c r="BZ75" s="275">
        <v>46</v>
      </c>
      <c r="CA75" s="273">
        <v>7</v>
      </c>
      <c r="CB75" s="274">
        <v>6</v>
      </c>
      <c r="CC75" s="275">
        <v>13</v>
      </c>
      <c r="CD75" s="273" t="s">
        <v>197</v>
      </c>
      <c r="CE75" s="274" t="s">
        <v>197</v>
      </c>
      <c r="CF75" s="275">
        <v>54</v>
      </c>
      <c r="CG75" s="273">
        <v>7</v>
      </c>
      <c r="CH75" s="274">
        <v>6</v>
      </c>
      <c r="CI75" s="275">
        <v>13</v>
      </c>
      <c r="CJ75" s="273">
        <v>32.700000000000003</v>
      </c>
      <c r="CK75" s="274">
        <v>28.5</v>
      </c>
      <c r="CL75" s="275">
        <v>30.8</v>
      </c>
      <c r="CM75" s="273">
        <v>7</v>
      </c>
      <c r="CN75" s="274">
        <v>6</v>
      </c>
      <c r="CO75" s="275">
        <v>13</v>
      </c>
      <c r="CP75" s="273">
        <v>67</v>
      </c>
      <c r="CQ75" s="274">
        <v>51</v>
      </c>
      <c r="CR75" s="275">
        <v>59</v>
      </c>
      <c r="CS75" s="273">
        <v>1847</v>
      </c>
      <c r="CT75" s="274">
        <v>1997</v>
      </c>
      <c r="CU75" s="275">
        <v>3844</v>
      </c>
      <c r="CV75" s="273">
        <v>72</v>
      </c>
      <c r="CW75" s="274">
        <v>56</v>
      </c>
      <c r="CX75" s="275">
        <v>64</v>
      </c>
      <c r="CY75" s="273">
        <v>1847</v>
      </c>
      <c r="CZ75" s="274">
        <v>1997</v>
      </c>
      <c r="DA75" s="275">
        <v>3844</v>
      </c>
      <c r="DB75" s="273">
        <v>34.6</v>
      </c>
      <c r="DC75" s="274">
        <v>32.1</v>
      </c>
      <c r="DD75" s="275">
        <v>33.299999999999997</v>
      </c>
      <c r="DE75" s="273">
        <v>1847</v>
      </c>
      <c r="DF75" s="274">
        <v>1997</v>
      </c>
      <c r="DG75" s="275">
        <v>3844</v>
      </c>
    </row>
    <row r="76" spans="1:111" x14ac:dyDescent="0.35">
      <c r="A76" t="s">
        <v>23</v>
      </c>
      <c r="B76" t="s">
        <v>269</v>
      </c>
      <c r="C76" t="s">
        <v>260</v>
      </c>
      <c r="D76" s="273">
        <v>70</v>
      </c>
      <c r="E76" s="274">
        <v>50</v>
      </c>
      <c r="F76" s="275">
        <v>60</v>
      </c>
      <c r="G76" s="273">
        <v>788</v>
      </c>
      <c r="H76" s="274">
        <v>875</v>
      </c>
      <c r="I76" s="275">
        <v>1663</v>
      </c>
      <c r="J76" s="273">
        <v>71</v>
      </c>
      <c r="K76" s="274">
        <v>52</v>
      </c>
      <c r="L76" s="275">
        <v>61</v>
      </c>
      <c r="M76" s="273">
        <v>788</v>
      </c>
      <c r="N76" s="274">
        <v>875</v>
      </c>
      <c r="O76" s="275">
        <v>1663</v>
      </c>
      <c r="P76" s="273">
        <v>35.1</v>
      </c>
      <c r="Q76" s="274">
        <v>32.6</v>
      </c>
      <c r="R76" s="275">
        <v>33.799999999999997</v>
      </c>
      <c r="S76" s="273">
        <v>788</v>
      </c>
      <c r="T76" s="274">
        <v>875</v>
      </c>
      <c r="U76" s="275">
        <v>1663</v>
      </c>
      <c r="V76" s="273">
        <v>67</v>
      </c>
      <c r="W76" s="274">
        <v>35</v>
      </c>
      <c r="X76" s="275">
        <v>50</v>
      </c>
      <c r="Y76" s="273">
        <v>21</v>
      </c>
      <c r="Z76" s="274">
        <v>23</v>
      </c>
      <c r="AA76" s="275">
        <v>44</v>
      </c>
      <c r="AB76" s="273">
        <v>67</v>
      </c>
      <c r="AC76" s="274">
        <v>35</v>
      </c>
      <c r="AD76" s="275">
        <v>50</v>
      </c>
      <c r="AE76" s="273">
        <v>21</v>
      </c>
      <c r="AF76" s="274">
        <v>23</v>
      </c>
      <c r="AG76" s="275">
        <v>44</v>
      </c>
      <c r="AH76" s="273">
        <v>34.6</v>
      </c>
      <c r="AI76" s="274">
        <v>31.8</v>
      </c>
      <c r="AJ76" s="275">
        <v>33.1</v>
      </c>
      <c r="AK76" s="273">
        <v>21</v>
      </c>
      <c r="AL76" s="274">
        <v>23</v>
      </c>
      <c r="AM76" s="275">
        <v>44</v>
      </c>
      <c r="AN76" s="273" t="s">
        <v>197</v>
      </c>
      <c r="AO76" s="274" t="s">
        <v>197</v>
      </c>
      <c r="AP76" s="275">
        <v>53</v>
      </c>
      <c r="AQ76" s="273">
        <v>7</v>
      </c>
      <c r="AR76" s="274">
        <v>12</v>
      </c>
      <c r="AS76" s="275">
        <v>19</v>
      </c>
      <c r="AT76" s="273" t="s">
        <v>197</v>
      </c>
      <c r="AU76" s="274" t="s">
        <v>197</v>
      </c>
      <c r="AV76" s="275">
        <v>53</v>
      </c>
      <c r="AW76" s="273">
        <v>7</v>
      </c>
      <c r="AX76" s="274">
        <v>12</v>
      </c>
      <c r="AY76" s="275">
        <v>19</v>
      </c>
      <c r="AZ76" s="273">
        <v>36.9</v>
      </c>
      <c r="BA76" s="274">
        <v>30.3</v>
      </c>
      <c r="BB76" s="275">
        <v>32.700000000000003</v>
      </c>
      <c r="BC76" s="273">
        <v>7</v>
      </c>
      <c r="BD76" s="274">
        <v>12</v>
      </c>
      <c r="BE76" s="275">
        <v>19</v>
      </c>
      <c r="BF76" s="273" t="s">
        <v>197</v>
      </c>
      <c r="BG76" s="274" t="s">
        <v>197</v>
      </c>
      <c r="BH76" s="275">
        <v>73</v>
      </c>
      <c r="BI76" s="273">
        <v>4</v>
      </c>
      <c r="BJ76" s="274">
        <v>7</v>
      </c>
      <c r="BK76" s="275">
        <v>11</v>
      </c>
      <c r="BL76" s="273" t="s">
        <v>197</v>
      </c>
      <c r="BM76" s="274" t="s">
        <v>197</v>
      </c>
      <c r="BN76" s="275">
        <v>73</v>
      </c>
      <c r="BO76" s="273">
        <v>4</v>
      </c>
      <c r="BP76" s="274">
        <v>7</v>
      </c>
      <c r="BQ76" s="275">
        <v>11</v>
      </c>
      <c r="BR76" s="273">
        <v>32.299999999999997</v>
      </c>
      <c r="BS76" s="274">
        <v>35.1</v>
      </c>
      <c r="BT76" s="275">
        <v>34.1</v>
      </c>
      <c r="BU76" s="273">
        <v>4</v>
      </c>
      <c r="BV76" s="274">
        <v>7</v>
      </c>
      <c r="BW76" s="275">
        <v>11</v>
      </c>
      <c r="BX76" s="273" t="s">
        <v>197</v>
      </c>
      <c r="BY76" s="274" t="s">
        <v>197</v>
      </c>
      <c r="BZ76" s="275" t="s">
        <v>197</v>
      </c>
      <c r="CA76" s="273" t="s">
        <v>197</v>
      </c>
      <c r="CB76" s="274" t="s">
        <v>197</v>
      </c>
      <c r="CC76" s="275">
        <v>4</v>
      </c>
      <c r="CD76" s="273" t="s">
        <v>197</v>
      </c>
      <c r="CE76" s="274" t="s">
        <v>197</v>
      </c>
      <c r="CF76" s="275" t="s">
        <v>197</v>
      </c>
      <c r="CG76" s="273" t="s">
        <v>197</v>
      </c>
      <c r="CH76" s="274" t="s">
        <v>197</v>
      </c>
      <c r="CI76" s="275">
        <v>4</v>
      </c>
      <c r="CJ76" s="273">
        <v>29</v>
      </c>
      <c r="CK76" s="274">
        <v>35.5</v>
      </c>
      <c r="CL76" s="275">
        <v>32.299999999999997</v>
      </c>
      <c r="CM76" s="273" t="s">
        <v>197</v>
      </c>
      <c r="CN76" s="274" t="s">
        <v>197</v>
      </c>
      <c r="CO76" s="275">
        <v>4</v>
      </c>
      <c r="CP76" s="273">
        <v>70</v>
      </c>
      <c r="CQ76" s="274">
        <v>50</v>
      </c>
      <c r="CR76" s="275">
        <v>59</v>
      </c>
      <c r="CS76" s="273">
        <v>855</v>
      </c>
      <c r="CT76" s="274">
        <v>950</v>
      </c>
      <c r="CU76" s="275">
        <v>1805</v>
      </c>
      <c r="CV76" s="273">
        <v>70</v>
      </c>
      <c r="CW76" s="274">
        <v>51</v>
      </c>
      <c r="CX76" s="275">
        <v>60</v>
      </c>
      <c r="CY76" s="273">
        <v>855</v>
      </c>
      <c r="CZ76" s="274">
        <v>950</v>
      </c>
      <c r="DA76" s="275">
        <v>1805</v>
      </c>
      <c r="DB76" s="273">
        <v>35.1</v>
      </c>
      <c r="DC76" s="274">
        <v>32.6</v>
      </c>
      <c r="DD76" s="275">
        <v>33.700000000000003</v>
      </c>
      <c r="DE76" s="273">
        <v>855</v>
      </c>
      <c r="DF76" s="274">
        <v>950</v>
      </c>
      <c r="DG76" s="275">
        <v>1805</v>
      </c>
    </row>
    <row r="77" spans="1:111" x14ac:dyDescent="0.35">
      <c r="A77" t="s">
        <v>25</v>
      </c>
      <c r="B77" t="s">
        <v>271</v>
      </c>
      <c r="C77" t="s">
        <v>260</v>
      </c>
      <c r="D77" s="273">
        <v>66</v>
      </c>
      <c r="E77" s="274">
        <v>49</v>
      </c>
      <c r="F77" s="275">
        <v>57</v>
      </c>
      <c r="G77" s="273">
        <v>1853</v>
      </c>
      <c r="H77" s="274">
        <v>1979</v>
      </c>
      <c r="I77" s="275">
        <v>3832</v>
      </c>
      <c r="J77" s="273">
        <v>67</v>
      </c>
      <c r="K77" s="274">
        <v>50</v>
      </c>
      <c r="L77" s="275">
        <v>58</v>
      </c>
      <c r="M77" s="273">
        <v>1853</v>
      </c>
      <c r="N77" s="274">
        <v>1979</v>
      </c>
      <c r="O77" s="275">
        <v>3832</v>
      </c>
      <c r="P77" s="273">
        <v>34.9</v>
      </c>
      <c r="Q77" s="274">
        <v>32.299999999999997</v>
      </c>
      <c r="R77" s="275">
        <v>33.6</v>
      </c>
      <c r="S77" s="273">
        <v>1853</v>
      </c>
      <c r="T77" s="274">
        <v>1979</v>
      </c>
      <c r="U77" s="275">
        <v>3832</v>
      </c>
      <c r="V77" s="273">
        <v>65</v>
      </c>
      <c r="W77" s="274">
        <v>39</v>
      </c>
      <c r="X77" s="275">
        <v>52</v>
      </c>
      <c r="Y77" s="273">
        <v>133</v>
      </c>
      <c r="Z77" s="274">
        <v>127</v>
      </c>
      <c r="AA77" s="275">
        <v>260</v>
      </c>
      <c r="AB77" s="273">
        <v>65</v>
      </c>
      <c r="AC77" s="274">
        <v>41</v>
      </c>
      <c r="AD77" s="275">
        <v>53</v>
      </c>
      <c r="AE77" s="273">
        <v>133</v>
      </c>
      <c r="AF77" s="274">
        <v>127</v>
      </c>
      <c r="AG77" s="275">
        <v>260</v>
      </c>
      <c r="AH77" s="273">
        <v>34.700000000000003</v>
      </c>
      <c r="AI77" s="274">
        <v>31.4</v>
      </c>
      <c r="AJ77" s="275">
        <v>33.1</v>
      </c>
      <c r="AK77" s="273">
        <v>133</v>
      </c>
      <c r="AL77" s="274">
        <v>127</v>
      </c>
      <c r="AM77" s="275">
        <v>260</v>
      </c>
      <c r="AN77" s="273">
        <v>55</v>
      </c>
      <c r="AO77" s="274">
        <v>31</v>
      </c>
      <c r="AP77" s="275">
        <v>42</v>
      </c>
      <c r="AQ77" s="273">
        <v>110</v>
      </c>
      <c r="AR77" s="274">
        <v>121</v>
      </c>
      <c r="AS77" s="275">
        <v>231</v>
      </c>
      <c r="AT77" s="273">
        <v>56</v>
      </c>
      <c r="AU77" s="274">
        <v>35</v>
      </c>
      <c r="AV77" s="275">
        <v>45</v>
      </c>
      <c r="AW77" s="273">
        <v>110</v>
      </c>
      <c r="AX77" s="274">
        <v>121</v>
      </c>
      <c r="AY77" s="275">
        <v>231</v>
      </c>
      <c r="AZ77" s="273">
        <v>32.799999999999997</v>
      </c>
      <c r="BA77" s="274">
        <v>28.6</v>
      </c>
      <c r="BB77" s="275">
        <v>30.6</v>
      </c>
      <c r="BC77" s="273">
        <v>110</v>
      </c>
      <c r="BD77" s="274">
        <v>121</v>
      </c>
      <c r="BE77" s="275">
        <v>231</v>
      </c>
      <c r="BF77" s="273">
        <v>57</v>
      </c>
      <c r="BG77" s="274">
        <v>43</v>
      </c>
      <c r="BH77" s="275">
        <v>51</v>
      </c>
      <c r="BI77" s="273">
        <v>131</v>
      </c>
      <c r="BJ77" s="274">
        <v>111</v>
      </c>
      <c r="BK77" s="275">
        <v>242</v>
      </c>
      <c r="BL77" s="273">
        <v>61</v>
      </c>
      <c r="BM77" s="274">
        <v>48</v>
      </c>
      <c r="BN77" s="275">
        <v>55</v>
      </c>
      <c r="BO77" s="273">
        <v>131</v>
      </c>
      <c r="BP77" s="274">
        <v>111</v>
      </c>
      <c r="BQ77" s="275">
        <v>242</v>
      </c>
      <c r="BR77" s="273">
        <v>34</v>
      </c>
      <c r="BS77" s="274">
        <v>30.3</v>
      </c>
      <c r="BT77" s="275">
        <v>32.299999999999997</v>
      </c>
      <c r="BU77" s="273">
        <v>131</v>
      </c>
      <c r="BV77" s="274">
        <v>111</v>
      </c>
      <c r="BW77" s="275">
        <v>242</v>
      </c>
      <c r="BX77" s="273">
        <v>62</v>
      </c>
      <c r="BY77" s="274">
        <v>39</v>
      </c>
      <c r="BZ77" s="275">
        <v>49</v>
      </c>
      <c r="CA77" s="273">
        <v>39</v>
      </c>
      <c r="CB77" s="274">
        <v>46</v>
      </c>
      <c r="CC77" s="275">
        <v>85</v>
      </c>
      <c r="CD77" s="273">
        <v>62</v>
      </c>
      <c r="CE77" s="274">
        <v>39</v>
      </c>
      <c r="CF77" s="275">
        <v>49</v>
      </c>
      <c r="CG77" s="273">
        <v>39</v>
      </c>
      <c r="CH77" s="274">
        <v>46</v>
      </c>
      <c r="CI77" s="275">
        <v>85</v>
      </c>
      <c r="CJ77" s="273">
        <v>33.700000000000003</v>
      </c>
      <c r="CK77" s="274">
        <v>28</v>
      </c>
      <c r="CL77" s="275">
        <v>30.6</v>
      </c>
      <c r="CM77" s="273">
        <v>39</v>
      </c>
      <c r="CN77" s="274">
        <v>46</v>
      </c>
      <c r="CO77" s="275">
        <v>85</v>
      </c>
      <c r="CP77" s="273">
        <v>64</v>
      </c>
      <c r="CQ77" s="274">
        <v>47</v>
      </c>
      <c r="CR77" s="275">
        <v>55</v>
      </c>
      <c r="CS77" s="273">
        <v>2514</v>
      </c>
      <c r="CT77" s="274">
        <v>2630</v>
      </c>
      <c r="CU77" s="275">
        <v>5144</v>
      </c>
      <c r="CV77" s="273">
        <v>65</v>
      </c>
      <c r="CW77" s="274">
        <v>48</v>
      </c>
      <c r="CX77" s="275">
        <v>57</v>
      </c>
      <c r="CY77" s="273">
        <v>2514</v>
      </c>
      <c r="CZ77" s="274">
        <v>2630</v>
      </c>
      <c r="DA77" s="275">
        <v>5144</v>
      </c>
      <c r="DB77" s="273">
        <v>34.6</v>
      </c>
      <c r="DC77" s="274">
        <v>31.8</v>
      </c>
      <c r="DD77" s="275">
        <v>33.200000000000003</v>
      </c>
      <c r="DE77" s="273">
        <v>2514</v>
      </c>
      <c r="DF77" s="274">
        <v>2630</v>
      </c>
      <c r="DG77" s="275">
        <v>5144</v>
      </c>
    </row>
    <row r="78" spans="1:111" x14ac:dyDescent="0.35">
      <c r="A78" t="s">
        <v>31</v>
      </c>
      <c r="B78" t="s">
        <v>277</v>
      </c>
      <c r="C78" t="s">
        <v>260</v>
      </c>
      <c r="D78" s="273">
        <v>74</v>
      </c>
      <c r="E78" s="274">
        <v>51</v>
      </c>
      <c r="F78" s="275">
        <v>62</v>
      </c>
      <c r="G78" s="273">
        <v>908</v>
      </c>
      <c r="H78" s="274">
        <v>945</v>
      </c>
      <c r="I78" s="275">
        <v>1853</v>
      </c>
      <c r="J78" s="273">
        <v>76</v>
      </c>
      <c r="K78" s="274">
        <v>54</v>
      </c>
      <c r="L78" s="275">
        <v>65</v>
      </c>
      <c r="M78" s="273">
        <v>908</v>
      </c>
      <c r="N78" s="274">
        <v>945</v>
      </c>
      <c r="O78" s="275">
        <v>1853</v>
      </c>
      <c r="P78" s="273">
        <v>35.4</v>
      </c>
      <c r="Q78" s="274">
        <v>31.8</v>
      </c>
      <c r="R78" s="275">
        <v>33.6</v>
      </c>
      <c r="S78" s="273">
        <v>908</v>
      </c>
      <c r="T78" s="274">
        <v>945</v>
      </c>
      <c r="U78" s="275">
        <v>1853</v>
      </c>
      <c r="V78" s="273" t="s">
        <v>197</v>
      </c>
      <c r="W78" s="274" t="s">
        <v>197</v>
      </c>
      <c r="X78" s="275">
        <v>76</v>
      </c>
      <c r="Y78" s="273">
        <v>17</v>
      </c>
      <c r="Z78" s="274">
        <v>21</v>
      </c>
      <c r="AA78" s="275">
        <v>38</v>
      </c>
      <c r="AB78" s="273" t="s">
        <v>197</v>
      </c>
      <c r="AC78" s="274" t="s">
        <v>197</v>
      </c>
      <c r="AD78" s="275">
        <v>79</v>
      </c>
      <c r="AE78" s="273">
        <v>17</v>
      </c>
      <c r="AF78" s="274">
        <v>21</v>
      </c>
      <c r="AG78" s="275">
        <v>38</v>
      </c>
      <c r="AH78" s="273">
        <v>39</v>
      </c>
      <c r="AI78" s="274">
        <v>32.4</v>
      </c>
      <c r="AJ78" s="275">
        <v>35.4</v>
      </c>
      <c r="AK78" s="273">
        <v>17</v>
      </c>
      <c r="AL78" s="274">
        <v>21</v>
      </c>
      <c r="AM78" s="275">
        <v>38</v>
      </c>
      <c r="AN78" s="273">
        <v>60</v>
      </c>
      <c r="AO78" s="274">
        <v>38</v>
      </c>
      <c r="AP78" s="275">
        <v>50</v>
      </c>
      <c r="AQ78" s="273">
        <v>10</v>
      </c>
      <c r="AR78" s="274">
        <v>8</v>
      </c>
      <c r="AS78" s="275">
        <v>18</v>
      </c>
      <c r="AT78" s="273">
        <v>60</v>
      </c>
      <c r="AU78" s="274">
        <v>38</v>
      </c>
      <c r="AV78" s="275">
        <v>50</v>
      </c>
      <c r="AW78" s="273">
        <v>10</v>
      </c>
      <c r="AX78" s="274">
        <v>8</v>
      </c>
      <c r="AY78" s="275">
        <v>18</v>
      </c>
      <c r="AZ78" s="273">
        <v>33.5</v>
      </c>
      <c r="BA78" s="274">
        <v>31.4</v>
      </c>
      <c r="BB78" s="275">
        <v>32.6</v>
      </c>
      <c r="BC78" s="273">
        <v>10</v>
      </c>
      <c r="BD78" s="274">
        <v>8</v>
      </c>
      <c r="BE78" s="275">
        <v>18</v>
      </c>
      <c r="BF78" s="273" t="s">
        <v>197</v>
      </c>
      <c r="BG78" s="274" t="s">
        <v>197</v>
      </c>
      <c r="BH78" s="275" t="s">
        <v>197</v>
      </c>
      <c r="BI78" s="273" t="s">
        <v>197</v>
      </c>
      <c r="BJ78" s="274" t="s">
        <v>197</v>
      </c>
      <c r="BK78" s="275">
        <v>3</v>
      </c>
      <c r="BL78" s="273" t="s">
        <v>197</v>
      </c>
      <c r="BM78" s="274" t="s">
        <v>197</v>
      </c>
      <c r="BN78" s="275" t="s">
        <v>197</v>
      </c>
      <c r="BO78" s="273" t="s">
        <v>197</v>
      </c>
      <c r="BP78" s="274" t="s">
        <v>197</v>
      </c>
      <c r="BQ78" s="275">
        <v>3</v>
      </c>
      <c r="BR78" s="273">
        <v>34</v>
      </c>
      <c r="BS78" s="274">
        <v>24.5</v>
      </c>
      <c r="BT78" s="275">
        <v>27.7</v>
      </c>
      <c r="BU78" s="273" t="s">
        <v>197</v>
      </c>
      <c r="BV78" s="274" t="s">
        <v>197</v>
      </c>
      <c r="BW78" s="275">
        <v>3</v>
      </c>
      <c r="BX78" s="273" t="s">
        <v>197</v>
      </c>
      <c r="BY78" s="274" t="s">
        <v>197</v>
      </c>
      <c r="BZ78" s="275">
        <v>29</v>
      </c>
      <c r="CA78" s="273">
        <v>5</v>
      </c>
      <c r="CB78" s="274">
        <v>9</v>
      </c>
      <c r="CC78" s="275">
        <v>14</v>
      </c>
      <c r="CD78" s="273" t="s">
        <v>197</v>
      </c>
      <c r="CE78" s="274" t="s">
        <v>197</v>
      </c>
      <c r="CF78" s="275">
        <v>43</v>
      </c>
      <c r="CG78" s="273">
        <v>5</v>
      </c>
      <c r="CH78" s="274">
        <v>9</v>
      </c>
      <c r="CI78" s="275">
        <v>14</v>
      </c>
      <c r="CJ78" s="273">
        <v>36</v>
      </c>
      <c r="CK78" s="274">
        <v>24.3</v>
      </c>
      <c r="CL78" s="275">
        <v>28.5</v>
      </c>
      <c r="CM78" s="273">
        <v>5</v>
      </c>
      <c r="CN78" s="274">
        <v>9</v>
      </c>
      <c r="CO78" s="275">
        <v>14</v>
      </c>
      <c r="CP78" s="273">
        <v>74</v>
      </c>
      <c r="CQ78" s="274">
        <v>51</v>
      </c>
      <c r="CR78" s="275">
        <v>62</v>
      </c>
      <c r="CS78" s="273">
        <v>1015</v>
      </c>
      <c r="CT78" s="274">
        <v>1083</v>
      </c>
      <c r="CU78" s="275">
        <v>2098</v>
      </c>
      <c r="CV78" s="273">
        <v>75</v>
      </c>
      <c r="CW78" s="274">
        <v>54</v>
      </c>
      <c r="CX78" s="275">
        <v>64</v>
      </c>
      <c r="CY78" s="273">
        <v>1015</v>
      </c>
      <c r="CZ78" s="274">
        <v>1083</v>
      </c>
      <c r="DA78" s="275">
        <v>2098</v>
      </c>
      <c r="DB78" s="273">
        <v>35.5</v>
      </c>
      <c r="DC78" s="274">
        <v>31.7</v>
      </c>
      <c r="DD78" s="275">
        <v>33.5</v>
      </c>
      <c r="DE78" s="273">
        <v>1015</v>
      </c>
      <c r="DF78" s="274">
        <v>1083</v>
      </c>
      <c r="DG78" s="275">
        <v>2098</v>
      </c>
    </row>
    <row r="79" spans="1:111" x14ac:dyDescent="0.35">
      <c r="A79" t="s">
        <v>30</v>
      </c>
      <c r="B79" t="s">
        <v>276</v>
      </c>
      <c r="C79" t="s">
        <v>260</v>
      </c>
      <c r="D79" s="273">
        <v>73</v>
      </c>
      <c r="E79" s="274">
        <v>55</v>
      </c>
      <c r="F79" s="275">
        <v>64</v>
      </c>
      <c r="G79" s="273">
        <v>1292</v>
      </c>
      <c r="H79" s="274">
        <v>1456</v>
      </c>
      <c r="I79" s="275">
        <v>2748</v>
      </c>
      <c r="J79" s="273">
        <v>75</v>
      </c>
      <c r="K79" s="274">
        <v>58</v>
      </c>
      <c r="L79" s="275">
        <v>66</v>
      </c>
      <c r="M79" s="273">
        <v>1292</v>
      </c>
      <c r="N79" s="274">
        <v>1456</v>
      </c>
      <c r="O79" s="275">
        <v>2748</v>
      </c>
      <c r="P79" s="273">
        <v>35.799999999999997</v>
      </c>
      <c r="Q79" s="274">
        <v>33.299999999999997</v>
      </c>
      <c r="R79" s="275">
        <v>34.5</v>
      </c>
      <c r="S79" s="273">
        <v>1292</v>
      </c>
      <c r="T79" s="274">
        <v>1456</v>
      </c>
      <c r="U79" s="275">
        <v>2748</v>
      </c>
      <c r="V79" s="273">
        <v>71</v>
      </c>
      <c r="W79" s="274">
        <v>64</v>
      </c>
      <c r="X79" s="275">
        <v>67</v>
      </c>
      <c r="Y79" s="273">
        <v>34</v>
      </c>
      <c r="Z79" s="274">
        <v>33</v>
      </c>
      <c r="AA79" s="275">
        <v>67</v>
      </c>
      <c r="AB79" s="273">
        <v>71</v>
      </c>
      <c r="AC79" s="274">
        <v>64</v>
      </c>
      <c r="AD79" s="275">
        <v>67</v>
      </c>
      <c r="AE79" s="273">
        <v>34</v>
      </c>
      <c r="AF79" s="274">
        <v>33</v>
      </c>
      <c r="AG79" s="275">
        <v>67</v>
      </c>
      <c r="AH79" s="273">
        <v>34.4</v>
      </c>
      <c r="AI79" s="274">
        <v>34.299999999999997</v>
      </c>
      <c r="AJ79" s="275">
        <v>34.4</v>
      </c>
      <c r="AK79" s="273">
        <v>34</v>
      </c>
      <c r="AL79" s="274">
        <v>33</v>
      </c>
      <c r="AM79" s="275">
        <v>67</v>
      </c>
      <c r="AN79" s="273" t="s">
        <v>197</v>
      </c>
      <c r="AO79" s="274" t="s">
        <v>197</v>
      </c>
      <c r="AP79" s="275">
        <v>62</v>
      </c>
      <c r="AQ79" s="273">
        <v>10</v>
      </c>
      <c r="AR79" s="274">
        <v>16</v>
      </c>
      <c r="AS79" s="275">
        <v>26</v>
      </c>
      <c r="AT79" s="273" t="s">
        <v>197</v>
      </c>
      <c r="AU79" s="274" t="s">
        <v>197</v>
      </c>
      <c r="AV79" s="275">
        <v>69</v>
      </c>
      <c r="AW79" s="273">
        <v>10</v>
      </c>
      <c r="AX79" s="274">
        <v>16</v>
      </c>
      <c r="AY79" s="275">
        <v>26</v>
      </c>
      <c r="AZ79" s="273">
        <v>35.9</v>
      </c>
      <c r="BA79" s="274">
        <v>32.5</v>
      </c>
      <c r="BB79" s="275">
        <v>33.799999999999997</v>
      </c>
      <c r="BC79" s="273">
        <v>10</v>
      </c>
      <c r="BD79" s="274">
        <v>16</v>
      </c>
      <c r="BE79" s="275">
        <v>26</v>
      </c>
      <c r="BF79" s="273" t="s">
        <v>197</v>
      </c>
      <c r="BG79" s="274" t="s">
        <v>197</v>
      </c>
      <c r="BH79" s="275">
        <v>64</v>
      </c>
      <c r="BI79" s="273">
        <v>7</v>
      </c>
      <c r="BJ79" s="274">
        <v>7</v>
      </c>
      <c r="BK79" s="275">
        <v>14</v>
      </c>
      <c r="BL79" s="273" t="s">
        <v>197</v>
      </c>
      <c r="BM79" s="274" t="s">
        <v>197</v>
      </c>
      <c r="BN79" s="275">
        <v>64</v>
      </c>
      <c r="BO79" s="273">
        <v>7</v>
      </c>
      <c r="BP79" s="274">
        <v>7</v>
      </c>
      <c r="BQ79" s="275">
        <v>14</v>
      </c>
      <c r="BR79" s="273">
        <v>35.4</v>
      </c>
      <c r="BS79" s="274">
        <v>30.3</v>
      </c>
      <c r="BT79" s="275">
        <v>32.9</v>
      </c>
      <c r="BU79" s="273">
        <v>7</v>
      </c>
      <c r="BV79" s="274">
        <v>7</v>
      </c>
      <c r="BW79" s="275">
        <v>14</v>
      </c>
      <c r="BX79" s="273" t="s">
        <v>197</v>
      </c>
      <c r="BY79" s="274" t="s">
        <v>197</v>
      </c>
      <c r="BZ79" s="275">
        <v>43</v>
      </c>
      <c r="CA79" s="273">
        <v>4</v>
      </c>
      <c r="CB79" s="274">
        <v>3</v>
      </c>
      <c r="CC79" s="275">
        <v>7</v>
      </c>
      <c r="CD79" s="273" t="s">
        <v>197</v>
      </c>
      <c r="CE79" s="274" t="s">
        <v>197</v>
      </c>
      <c r="CF79" s="275">
        <v>43</v>
      </c>
      <c r="CG79" s="273">
        <v>4</v>
      </c>
      <c r="CH79" s="274">
        <v>3</v>
      </c>
      <c r="CI79" s="275">
        <v>7</v>
      </c>
      <c r="CJ79" s="273">
        <v>32.799999999999997</v>
      </c>
      <c r="CK79" s="274">
        <v>27.7</v>
      </c>
      <c r="CL79" s="275">
        <v>30.6</v>
      </c>
      <c r="CM79" s="273">
        <v>4</v>
      </c>
      <c r="CN79" s="274">
        <v>3</v>
      </c>
      <c r="CO79" s="275">
        <v>7</v>
      </c>
      <c r="CP79" s="273">
        <v>74</v>
      </c>
      <c r="CQ79" s="274">
        <v>55</v>
      </c>
      <c r="CR79" s="275">
        <v>64</v>
      </c>
      <c r="CS79" s="273">
        <v>1415</v>
      </c>
      <c r="CT79" s="274">
        <v>1581</v>
      </c>
      <c r="CU79" s="275">
        <v>2996</v>
      </c>
      <c r="CV79" s="273">
        <v>75</v>
      </c>
      <c r="CW79" s="274">
        <v>58</v>
      </c>
      <c r="CX79" s="275">
        <v>66</v>
      </c>
      <c r="CY79" s="273">
        <v>1415</v>
      </c>
      <c r="CZ79" s="274">
        <v>1581</v>
      </c>
      <c r="DA79" s="275">
        <v>2996</v>
      </c>
      <c r="DB79" s="273">
        <v>35.700000000000003</v>
      </c>
      <c r="DC79" s="274">
        <v>33.299999999999997</v>
      </c>
      <c r="DD79" s="275">
        <v>34.4</v>
      </c>
      <c r="DE79" s="273">
        <v>1415</v>
      </c>
      <c r="DF79" s="274">
        <v>1581</v>
      </c>
      <c r="DG79" s="275">
        <v>2996</v>
      </c>
    </row>
    <row r="80" spans="1:111" x14ac:dyDescent="0.35">
      <c r="A80" t="s">
        <v>37</v>
      </c>
      <c r="B80" t="s">
        <v>283</v>
      </c>
      <c r="C80" t="s">
        <v>260</v>
      </c>
      <c r="D80" s="273">
        <v>76</v>
      </c>
      <c r="E80" s="274">
        <v>59</v>
      </c>
      <c r="F80" s="275">
        <v>68</v>
      </c>
      <c r="G80" s="273">
        <v>1678</v>
      </c>
      <c r="H80" s="274">
        <v>1742</v>
      </c>
      <c r="I80" s="275">
        <v>3420</v>
      </c>
      <c r="J80" s="273">
        <v>78</v>
      </c>
      <c r="K80" s="274">
        <v>62</v>
      </c>
      <c r="L80" s="275">
        <v>70</v>
      </c>
      <c r="M80" s="273">
        <v>1678</v>
      </c>
      <c r="N80" s="274">
        <v>1742</v>
      </c>
      <c r="O80" s="275">
        <v>3420</v>
      </c>
      <c r="P80" s="273">
        <v>35.4</v>
      </c>
      <c r="Q80" s="274">
        <v>32.9</v>
      </c>
      <c r="R80" s="275">
        <v>34.1</v>
      </c>
      <c r="S80" s="273">
        <v>1678</v>
      </c>
      <c r="T80" s="274">
        <v>1742</v>
      </c>
      <c r="U80" s="275">
        <v>3420</v>
      </c>
      <c r="V80" s="273">
        <v>85</v>
      </c>
      <c r="W80" s="274">
        <v>62</v>
      </c>
      <c r="X80" s="275">
        <v>74</v>
      </c>
      <c r="Y80" s="273">
        <v>48</v>
      </c>
      <c r="Z80" s="274">
        <v>47</v>
      </c>
      <c r="AA80" s="275">
        <v>95</v>
      </c>
      <c r="AB80" s="273">
        <v>88</v>
      </c>
      <c r="AC80" s="274">
        <v>64</v>
      </c>
      <c r="AD80" s="275">
        <v>76</v>
      </c>
      <c r="AE80" s="273">
        <v>48</v>
      </c>
      <c r="AF80" s="274">
        <v>47</v>
      </c>
      <c r="AG80" s="275">
        <v>95</v>
      </c>
      <c r="AH80" s="273">
        <v>36</v>
      </c>
      <c r="AI80" s="274">
        <v>32.1</v>
      </c>
      <c r="AJ80" s="275">
        <v>34.1</v>
      </c>
      <c r="AK80" s="273">
        <v>48</v>
      </c>
      <c r="AL80" s="274">
        <v>47</v>
      </c>
      <c r="AM80" s="275">
        <v>95</v>
      </c>
      <c r="AN80" s="273">
        <v>75</v>
      </c>
      <c r="AO80" s="274">
        <v>44</v>
      </c>
      <c r="AP80" s="275">
        <v>59</v>
      </c>
      <c r="AQ80" s="273">
        <v>40</v>
      </c>
      <c r="AR80" s="274">
        <v>41</v>
      </c>
      <c r="AS80" s="275">
        <v>81</v>
      </c>
      <c r="AT80" s="273">
        <v>75</v>
      </c>
      <c r="AU80" s="274">
        <v>46</v>
      </c>
      <c r="AV80" s="275">
        <v>60</v>
      </c>
      <c r="AW80" s="273">
        <v>40</v>
      </c>
      <c r="AX80" s="274">
        <v>41</v>
      </c>
      <c r="AY80" s="275">
        <v>81</v>
      </c>
      <c r="AZ80" s="273">
        <v>37.200000000000003</v>
      </c>
      <c r="BA80" s="274">
        <v>29.6</v>
      </c>
      <c r="BB80" s="275">
        <v>33.299999999999997</v>
      </c>
      <c r="BC80" s="273">
        <v>40</v>
      </c>
      <c r="BD80" s="274">
        <v>41</v>
      </c>
      <c r="BE80" s="275">
        <v>81</v>
      </c>
      <c r="BF80" s="273" t="s">
        <v>197</v>
      </c>
      <c r="BG80" s="274" t="s">
        <v>197</v>
      </c>
      <c r="BH80" s="275">
        <v>77</v>
      </c>
      <c r="BI80" s="273">
        <v>7</v>
      </c>
      <c r="BJ80" s="274">
        <v>6</v>
      </c>
      <c r="BK80" s="275">
        <v>13</v>
      </c>
      <c r="BL80" s="273" t="s">
        <v>197</v>
      </c>
      <c r="BM80" s="274" t="s">
        <v>197</v>
      </c>
      <c r="BN80" s="275">
        <v>77</v>
      </c>
      <c r="BO80" s="273">
        <v>7</v>
      </c>
      <c r="BP80" s="274">
        <v>6</v>
      </c>
      <c r="BQ80" s="275">
        <v>13</v>
      </c>
      <c r="BR80" s="273">
        <v>37.700000000000003</v>
      </c>
      <c r="BS80" s="274">
        <v>37.5</v>
      </c>
      <c r="BT80" s="275">
        <v>37.6</v>
      </c>
      <c r="BU80" s="273">
        <v>7</v>
      </c>
      <c r="BV80" s="274">
        <v>6</v>
      </c>
      <c r="BW80" s="275">
        <v>13</v>
      </c>
      <c r="BX80" s="273" t="s">
        <v>197</v>
      </c>
      <c r="BY80" s="274" t="s">
        <v>197</v>
      </c>
      <c r="BZ80" s="275">
        <v>69</v>
      </c>
      <c r="CA80" s="273">
        <v>10</v>
      </c>
      <c r="CB80" s="274">
        <v>6</v>
      </c>
      <c r="CC80" s="275">
        <v>16</v>
      </c>
      <c r="CD80" s="273" t="s">
        <v>197</v>
      </c>
      <c r="CE80" s="274" t="s">
        <v>197</v>
      </c>
      <c r="CF80" s="275">
        <v>75</v>
      </c>
      <c r="CG80" s="273">
        <v>10</v>
      </c>
      <c r="CH80" s="274">
        <v>6</v>
      </c>
      <c r="CI80" s="275">
        <v>16</v>
      </c>
      <c r="CJ80" s="273">
        <v>32</v>
      </c>
      <c r="CK80" s="274">
        <v>32.799999999999997</v>
      </c>
      <c r="CL80" s="275">
        <v>32.299999999999997</v>
      </c>
      <c r="CM80" s="273">
        <v>10</v>
      </c>
      <c r="CN80" s="274">
        <v>6</v>
      </c>
      <c r="CO80" s="275">
        <v>16</v>
      </c>
      <c r="CP80" s="273">
        <v>76</v>
      </c>
      <c r="CQ80" s="274">
        <v>59</v>
      </c>
      <c r="CR80" s="275">
        <v>67</v>
      </c>
      <c r="CS80" s="273">
        <v>1861</v>
      </c>
      <c r="CT80" s="274">
        <v>1898</v>
      </c>
      <c r="CU80" s="275">
        <v>3759</v>
      </c>
      <c r="CV80" s="273">
        <v>77</v>
      </c>
      <c r="CW80" s="274">
        <v>62</v>
      </c>
      <c r="CX80" s="275">
        <v>70</v>
      </c>
      <c r="CY80" s="273">
        <v>1861</v>
      </c>
      <c r="CZ80" s="274">
        <v>1898</v>
      </c>
      <c r="DA80" s="275">
        <v>3759</v>
      </c>
      <c r="DB80" s="273">
        <v>35.4</v>
      </c>
      <c r="DC80" s="274">
        <v>32.799999999999997</v>
      </c>
      <c r="DD80" s="275">
        <v>34.1</v>
      </c>
      <c r="DE80" s="273">
        <v>1861</v>
      </c>
      <c r="DF80" s="274">
        <v>1898</v>
      </c>
      <c r="DG80" s="275">
        <v>3759</v>
      </c>
    </row>
    <row r="81" spans="1:111" x14ac:dyDescent="0.35">
      <c r="A81" t="s">
        <v>39</v>
      </c>
      <c r="B81" t="s">
        <v>284</v>
      </c>
      <c r="C81" t="s">
        <v>408</v>
      </c>
      <c r="D81" s="273">
        <v>71</v>
      </c>
      <c r="E81" s="274">
        <v>50</v>
      </c>
      <c r="F81" s="275">
        <v>60</v>
      </c>
      <c r="G81" s="273">
        <v>1264</v>
      </c>
      <c r="H81" s="274">
        <v>1417</v>
      </c>
      <c r="I81" s="275">
        <v>2681</v>
      </c>
      <c r="J81" s="273">
        <v>73</v>
      </c>
      <c r="K81" s="274">
        <v>54</v>
      </c>
      <c r="L81" s="275">
        <v>63</v>
      </c>
      <c r="M81" s="273">
        <v>1264</v>
      </c>
      <c r="N81" s="274">
        <v>1417</v>
      </c>
      <c r="O81" s="275">
        <v>2681</v>
      </c>
      <c r="P81" s="273">
        <v>34.4</v>
      </c>
      <c r="Q81" s="274">
        <v>31.3</v>
      </c>
      <c r="R81" s="275">
        <v>32.799999999999997</v>
      </c>
      <c r="S81" s="273">
        <v>1264</v>
      </c>
      <c r="T81" s="274">
        <v>1417</v>
      </c>
      <c r="U81" s="275">
        <v>2681</v>
      </c>
      <c r="V81" s="273">
        <v>64</v>
      </c>
      <c r="W81" s="274">
        <v>31</v>
      </c>
      <c r="X81" s="275">
        <v>47</v>
      </c>
      <c r="Y81" s="273">
        <v>25</v>
      </c>
      <c r="Z81" s="274">
        <v>26</v>
      </c>
      <c r="AA81" s="275">
        <v>51</v>
      </c>
      <c r="AB81" s="273">
        <v>64</v>
      </c>
      <c r="AC81" s="274">
        <v>46</v>
      </c>
      <c r="AD81" s="275">
        <v>55</v>
      </c>
      <c r="AE81" s="273">
        <v>25</v>
      </c>
      <c r="AF81" s="274">
        <v>26</v>
      </c>
      <c r="AG81" s="275">
        <v>51</v>
      </c>
      <c r="AH81" s="273">
        <v>33.6</v>
      </c>
      <c r="AI81" s="274">
        <v>29.8</v>
      </c>
      <c r="AJ81" s="275">
        <v>31.7</v>
      </c>
      <c r="AK81" s="273">
        <v>25</v>
      </c>
      <c r="AL81" s="274">
        <v>26</v>
      </c>
      <c r="AM81" s="275">
        <v>51</v>
      </c>
      <c r="AN81" s="273" t="s">
        <v>197</v>
      </c>
      <c r="AO81" s="274" t="s">
        <v>197</v>
      </c>
      <c r="AP81" s="275">
        <v>50</v>
      </c>
      <c r="AQ81" s="273">
        <v>4</v>
      </c>
      <c r="AR81" s="274">
        <v>6</v>
      </c>
      <c r="AS81" s="275">
        <v>10</v>
      </c>
      <c r="AT81" s="273" t="s">
        <v>197</v>
      </c>
      <c r="AU81" s="274" t="s">
        <v>197</v>
      </c>
      <c r="AV81" s="275">
        <v>50</v>
      </c>
      <c r="AW81" s="273">
        <v>4</v>
      </c>
      <c r="AX81" s="274">
        <v>6</v>
      </c>
      <c r="AY81" s="275">
        <v>10</v>
      </c>
      <c r="AZ81" s="273">
        <v>36.5</v>
      </c>
      <c r="BA81" s="274">
        <v>29.3</v>
      </c>
      <c r="BB81" s="275">
        <v>32.200000000000003</v>
      </c>
      <c r="BC81" s="273">
        <v>4</v>
      </c>
      <c r="BD81" s="274">
        <v>6</v>
      </c>
      <c r="BE81" s="275">
        <v>10</v>
      </c>
      <c r="BF81" s="273" t="s">
        <v>197</v>
      </c>
      <c r="BG81" s="274" t="s">
        <v>197</v>
      </c>
      <c r="BH81" s="275">
        <v>77</v>
      </c>
      <c r="BI81" s="273">
        <v>5</v>
      </c>
      <c r="BJ81" s="274">
        <v>8</v>
      </c>
      <c r="BK81" s="275">
        <v>13</v>
      </c>
      <c r="BL81" s="273" t="s">
        <v>197</v>
      </c>
      <c r="BM81" s="274" t="s">
        <v>197</v>
      </c>
      <c r="BN81" s="275">
        <v>77</v>
      </c>
      <c r="BO81" s="273">
        <v>5</v>
      </c>
      <c r="BP81" s="274">
        <v>8</v>
      </c>
      <c r="BQ81" s="275">
        <v>13</v>
      </c>
      <c r="BR81" s="273">
        <v>32</v>
      </c>
      <c r="BS81" s="274">
        <v>30.9</v>
      </c>
      <c r="BT81" s="275">
        <v>31.3</v>
      </c>
      <c r="BU81" s="273">
        <v>5</v>
      </c>
      <c r="BV81" s="274">
        <v>8</v>
      </c>
      <c r="BW81" s="275">
        <v>13</v>
      </c>
      <c r="BX81" s="273" t="s">
        <v>191</v>
      </c>
      <c r="BY81" s="274" t="s">
        <v>197</v>
      </c>
      <c r="BZ81" s="275" t="s">
        <v>197</v>
      </c>
      <c r="CA81" s="273">
        <v>0</v>
      </c>
      <c r="CB81" s="274">
        <v>3</v>
      </c>
      <c r="CC81" s="275">
        <v>3</v>
      </c>
      <c r="CD81" s="273" t="s">
        <v>191</v>
      </c>
      <c r="CE81" s="274" t="s">
        <v>197</v>
      </c>
      <c r="CF81" s="275" t="s">
        <v>197</v>
      </c>
      <c r="CG81" s="273">
        <v>0</v>
      </c>
      <c r="CH81" s="274">
        <v>3</v>
      </c>
      <c r="CI81" s="275">
        <v>3</v>
      </c>
      <c r="CJ81" s="273">
        <v>0</v>
      </c>
      <c r="CK81" s="274">
        <v>39.299999999999997</v>
      </c>
      <c r="CL81" s="275">
        <v>39.299999999999997</v>
      </c>
      <c r="CM81" s="273">
        <v>0</v>
      </c>
      <c r="CN81" s="274">
        <v>3</v>
      </c>
      <c r="CO81" s="275">
        <v>3</v>
      </c>
      <c r="CP81" s="273">
        <v>70</v>
      </c>
      <c r="CQ81" s="274">
        <v>49</v>
      </c>
      <c r="CR81" s="275">
        <v>59</v>
      </c>
      <c r="CS81" s="273">
        <v>1348</v>
      </c>
      <c r="CT81" s="274">
        <v>1517</v>
      </c>
      <c r="CU81" s="275">
        <v>2865</v>
      </c>
      <c r="CV81" s="273">
        <v>72</v>
      </c>
      <c r="CW81" s="274">
        <v>54</v>
      </c>
      <c r="CX81" s="275">
        <v>63</v>
      </c>
      <c r="CY81" s="273">
        <v>1348</v>
      </c>
      <c r="CZ81" s="274">
        <v>1517</v>
      </c>
      <c r="DA81" s="275">
        <v>2865</v>
      </c>
      <c r="DB81" s="273">
        <v>34.299999999999997</v>
      </c>
      <c r="DC81" s="274">
        <v>31.3</v>
      </c>
      <c r="DD81" s="275">
        <v>32.700000000000003</v>
      </c>
      <c r="DE81" s="273">
        <v>1348</v>
      </c>
      <c r="DF81" s="274">
        <v>1517</v>
      </c>
      <c r="DG81" s="275">
        <v>2865</v>
      </c>
    </row>
    <row r="82" spans="1:111" x14ac:dyDescent="0.35">
      <c r="A82" t="s">
        <v>42</v>
      </c>
      <c r="B82" t="s">
        <v>287</v>
      </c>
      <c r="C82" t="s">
        <v>408</v>
      </c>
      <c r="D82" s="273">
        <v>73</v>
      </c>
      <c r="E82" s="274">
        <v>55</v>
      </c>
      <c r="F82" s="275">
        <v>64</v>
      </c>
      <c r="G82" s="273">
        <v>1635</v>
      </c>
      <c r="H82" s="274">
        <v>1690</v>
      </c>
      <c r="I82" s="275">
        <v>3325</v>
      </c>
      <c r="J82" s="273">
        <v>75</v>
      </c>
      <c r="K82" s="274">
        <v>57</v>
      </c>
      <c r="L82" s="275">
        <v>66</v>
      </c>
      <c r="M82" s="273">
        <v>1635</v>
      </c>
      <c r="N82" s="274">
        <v>1690</v>
      </c>
      <c r="O82" s="275">
        <v>3325</v>
      </c>
      <c r="P82" s="273">
        <v>35.200000000000003</v>
      </c>
      <c r="Q82" s="274">
        <v>32.299999999999997</v>
      </c>
      <c r="R82" s="275">
        <v>33.700000000000003</v>
      </c>
      <c r="S82" s="273">
        <v>1635</v>
      </c>
      <c r="T82" s="274">
        <v>1690</v>
      </c>
      <c r="U82" s="275">
        <v>3325</v>
      </c>
      <c r="V82" s="273">
        <v>69</v>
      </c>
      <c r="W82" s="274">
        <v>50</v>
      </c>
      <c r="X82" s="275">
        <v>60</v>
      </c>
      <c r="Y82" s="273">
        <v>49</v>
      </c>
      <c r="Z82" s="274">
        <v>48</v>
      </c>
      <c r="AA82" s="275">
        <v>97</v>
      </c>
      <c r="AB82" s="273">
        <v>71</v>
      </c>
      <c r="AC82" s="274">
        <v>50</v>
      </c>
      <c r="AD82" s="275">
        <v>61</v>
      </c>
      <c r="AE82" s="273">
        <v>49</v>
      </c>
      <c r="AF82" s="274">
        <v>48</v>
      </c>
      <c r="AG82" s="275">
        <v>97</v>
      </c>
      <c r="AH82" s="273">
        <v>35.6</v>
      </c>
      <c r="AI82" s="274">
        <v>31.6</v>
      </c>
      <c r="AJ82" s="275">
        <v>33.6</v>
      </c>
      <c r="AK82" s="273">
        <v>49</v>
      </c>
      <c r="AL82" s="274">
        <v>48</v>
      </c>
      <c r="AM82" s="275">
        <v>97</v>
      </c>
      <c r="AN82" s="273">
        <v>72</v>
      </c>
      <c r="AO82" s="274">
        <v>51</v>
      </c>
      <c r="AP82" s="275">
        <v>61</v>
      </c>
      <c r="AQ82" s="273">
        <v>50</v>
      </c>
      <c r="AR82" s="274">
        <v>57</v>
      </c>
      <c r="AS82" s="275">
        <v>107</v>
      </c>
      <c r="AT82" s="273">
        <v>76</v>
      </c>
      <c r="AU82" s="274">
        <v>53</v>
      </c>
      <c r="AV82" s="275">
        <v>64</v>
      </c>
      <c r="AW82" s="273">
        <v>50</v>
      </c>
      <c r="AX82" s="274">
        <v>57</v>
      </c>
      <c r="AY82" s="275">
        <v>107</v>
      </c>
      <c r="AZ82" s="273">
        <v>34.700000000000003</v>
      </c>
      <c r="BA82" s="274">
        <v>30.9</v>
      </c>
      <c r="BB82" s="275">
        <v>32.700000000000003</v>
      </c>
      <c r="BC82" s="273">
        <v>50</v>
      </c>
      <c r="BD82" s="274">
        <v>57</v>
      </c>
      <c r="BE82" s="275">
        <v>107</v>
      </c>
      <c r="BF82" s="273">
        <v>76</v>
      </c>
      <c r="BG82" s="274">
        <v>59</v>
      </c>
      <c r="BH82" s="275">
        <v>67</v>
      </c>
      <c r="BI82" s="273">
        <v>25</v>
      </c>
      <c r="BJ82" s="274">
        <v>27</v>
      </c>
      <c r="BK82" s="275">
        <v>52</v>
      </c>
      <c r="BL82" s="273">
        <v>76</v>
      </c>
      <c r="BM82" s="274">
        <v>63</v>
      </c>
      <c r="BN82" s="275">
        <v>69</v>
      </c>
      <c r="BO82" s="273">
        <v>25</v>
      </c>
      <c r="BP82" s="274">
        <v>27</v>
      </c>
      <c r="BQ82" s="275">
        <v>52</v>
      </c>
      <c r="BR82" s="273">
        <v>33.700000000000003</v>
      </c>
      <c r="BS82" s="274">
        <v>32.700000000000003</v>
      </c>
      <c r="BT82" s="275">
        <v>33.200000000000003</v>
      </c>
      <c r="BU82" s="273">
        <v>25</v>
      </c>
      <c r="BV82" s="274">
        <v>27</v>
      </c>
      <c r="BW82" s="275">
        <v>52</v>
      </c>
      <c r="BX82" s="273" t="s">
        <v>197</v>
      </c>
      <c r="BY82" s="274" t="s">
        <v>197</v>
      </c>
      <c r="BZ82" s="275">
        <v>63</v>
      </c>
      <c r="CA82" s="273">
        <v>8</v>
      </c>
      <c r="CB82" s="274">
        <v>8</v>
      </c>
      <c r="CC82" s="275">
        <v>16</v>
      </c>
      <c r="CD82" s="273" t="s">
        <v>197</v>
      </c>
      <c r="CE82" s="274" t="s">
        <v>197</v>
      </c>
      <c r="CF82" s="275">
        <v>69</v>
      </c>
      <c r="CG82" s="273">
        <v>8</v>
      </c>
      <c r="CH82" s="274">
        <v>8</v>
      </c>
      <c r="CI82" s="275">
        <v>16</v>
      </c>
      <c r="CJ82" s="273">
        <v>36.1</v>
      </c>
      <c r="CK82" s="274">
        <v>33.9</v>
      </c>
      <c r="CL82" s="275">
        <v>35</v>
      </c>
      <c r="CM82" s="273">
        <v>8</v>
      </c>
      <c r="CN82" s="274">
        <v>8</v>
      </c>
      <c r="CO82" s="275">
        <v>16</v>
      </c>
      <c r="CP82" s="273">
        <v>73</v>
      </c>
      <c r="CQ82" s="274">
        <v>54</v>
      </c>
      <c r="CR82" s="275">
        <v>63</v>
      </c>
      <c r="CS82" s="273">
        <v>1830</v>
      </c>
      <c r="CT82" s="274">
        <v>1906</v>
      </c>
      <c r="CU82" s="275">
        <v>3736</v>
      </c>
      <c r="CV82" s="273">
        <v>74</v>
      </c>
      <c r="CW82" s="274">
        <v>57</v>
      </c>
      <c r="CX82" s="275">
        <v>65</v>
      </c>
      <c r="CY82" s="273">
        <v>1830</v>
      </c>
      <c r="CZ82" s="274">
        <v>1906</v>
      </c>
      <c r="DA82" s="275">
        <v>3736</v>
      </c>
      <c r="DB82" s="273">
        <v>35.1</v>
      </c>
      <c r="DC82" s="274">
        <v>32.200000000000003</v>
      </c>
      <c r="DD82" s="275">
        <v>33.6</v>
      </c>
      <c r="DE82" s="273">
        <v>1830</v>
      </c>
      <c r="DF82" s="274">
        <v>1906</v>
      </c>
      <c r="DG82" s="275">
        <v>3736</v>
      </c>
    </row>
    <row r="83" spans="1:111" x14ac:dyDescent="0.35">
      <c r="A83" t="s">
        <v>50</v>
      </c>
      <c r="B83" t="s">
        <v>295</v>
      </c>
      <c r="C83" t="s">
        <v>408</v>
      </c>
      <c r="D83" s="273">
        <v>76</v>
      </c>
      <c r="E83" s="274">
        <v>58</v>
      </c>
      <c r="F83" s="275">
        <v>67</v>
      </c>
      <c r="G83" s="273">
        <v>1387</v>
      </c>
      <c r="H83" s="274">
        <v>1447</v>
      </c>
      <c r="I83" s="275">
        <v>2834</v>
      </c>
      <c r="J83" s="273">
        <v>77</v>
      </c>
      <c r="K83" s="274">
        <v>60</v>
      </c>
      <c r="L83" s="275">
        <v>68</v>
      </c>
      <c r="M83" s="273">
        <v>1387</v>
      </c>
      <c r="N83" s="274">
        <v>1447</v>
      </c>
      <c r="O83" s="275">
        <v>2834</v>
      </c>
      <c r="P83" s="273">
        <v>36.1</v>
      </c>
      <c r="Q83" s="274">
        <v>33.299999999999997</v>
      </c>
      <c r="R83" s="275">
        <v>34.700000000000003</v>
      </c>
      <c r="S83" s="273">
        <v>1387</v>
      </c>
      <c r="T83" s="274">
        <v>1447</v>
      </c>
      <c r="U83" s="275">
        <v>2834</v>
      </c>
      <c r="V83" s="273">
        <v>69</v>
      </c>
      <c r="W83" s="274">
        <v>55</v>
      </c>
      <c r="X83" s="275">
        <v>63</v>
      </c>
      <c r="Y83" s="273">
        <v>55</v>
      </c>
      <c r="Z83" s="274">
        <v>44</v>
      </c>
      <c r="AA83" s="275">
        <v>99</v>
      </c>
      <c r="AB83" s="273">
        <v>71</v>
      </c>
      <c r="AC83" s="274">
        <v>57</v>
      </c>
      <c r="AD83" s="275">
        <v>65</v>
      </c>
      <c r="AE83" s="273">
        <v>55</v>
      </c>
      <c r="AF83" s="274">
        <v>44</v>
      </c>
      <c r="AG83" s="275">
        <v>99</v>
      </c>
      <c r="AH83" s="273">
        <v>33.6</v>
      </c>
      <c r="AI83" s="274">
        <v>32.700000000000003</v>
      </c>
      <c r="AJ83" s="275">
        <v>33.200000000000003</v>
      </c>
      <c r="AK83" s="273">
        <v>55</v>
      </c>
      <c r="AL83" s="274">
        <v>44</v>
      </c>
      <c r="AM83" s="275">
        <v>99</v>
      </c>
      <c r="AN83" s="273">
        <v>66</v>
      </c>
      <c r="AO83" s="274">
        <v>53</v>
      </c>
      <c r="AP83" s="275">
        <v>59</v>
      </c>
      <c r="AQ83" s="273">
        <v>126</v>
      </c>
      <c r="AR83" s="274">
        <v>127</v>
      </c>
      <c r="AS83" s="275">
        <v>253</v>
      </c>
      <c r="AT83" s="273">
        <v>67</v>
      </c>
      <c r="AU83" s="274">
        <v>57</v>
      </c>
      <c r="AV83" s="275">
        <v>62</v>
      </c>
      <c r="AW83" s="273">
        <v>126</v>
      </c>
      <c r="AX83" s="274">
        <v>127</v>
      </c>
      <c r="AY83" s="275">
        <v>253</v>
      </c>
      <c r="AZ83" s="273">
        <v>34.6</v>
      </c>
      <c r="BA83" s="274">
        <v>31.8</v>
      </c>
      <c r="BB83" s="275">
        <v>33.200000000000003</v>
      </c>
      <c r="BC83" s="273">
        <v>126</v>
      </c>
      <c r="BD83" s="274">
        <v>127</v>
      </c>
      <c r="BE83" s="275">
        <v>253</v>
      </c>
      <c r="BF83" s="273">
        <v>81</v>
      </c>
      <c r="BG83" s="274">
        <v>57</v>
      </c>
      <c r="BH83" s="275">
        <v>71</v>
      </c>
      <c r="BI83" s="273">
        <v>31</v>
      </c>
      <c r="BJ83" s="274">
        <v>21</v>
      </c>
      <c r="BK83" s="275">
        <v>52</v>
      </c>
      <c r="BL83" s="273">
        <v>84</v>
      </c>
      <c r="BM83" s="274">
        <v>62</v>
      </c>
      <c r="BN83" s="275">
        <v>75</v>
      </c>
      <c r="BO83" s="273">
        <v>31</v>
      </c>
      <c r="BP83" s="274">
        <v>21</v>
      </c>
      <c r="BQ83" s="275">
        <v>52</v>
      </c>
      <c r="BR83" s="273">
        <v>36.799999999999997</v>
      </c>
      <c r="BS83" s="274">
        <v>33.299999999999997</v>
      </c>
      <c r="BT83" s="275">
        <v>35.4</v>
      </c>
      <c r="BU83" s="273">
        <v>31</v>
      </c>
      <c r="BV83" s="274">
        <v>21</v>
      </c>
      <c r="BW83" s="275">
        <v>52</v>
      </c>
      <c r="BX83" s="273">
        <v>53</v>
      </c>
      <c r="BY83" s="274">
        <v>57</v>
      </c>
      <c r="BZ83" s="275">
        <v>55</v>
      </c>
      <c r="CA83" s="273">
        <v>15</v>
      </c>
      <c r="CB83" s="274">
        <v>7</v>
      </c>
      <c r="CC83" s="275">
        <v>22</v>
      </c>
      <c r="CD83" s="273" t="s">
        <v>197</v>
      </c>
      <c r="CE83" s="274" t="s">
        <v>197</v>
      </c>
      <c r="CF83" s="275">
        <v>59</v>
      </c>
      <c r="CG83" s="273">
        <v>15</v>
      </c>
      <c r="CH83" s="274">
        <v>7</v>
      </c>
      <c r="CI83" s="275">
        <v>22</v>
      </c>
      <c r="CJ83" s="273">
        <v>32.700000000000003</v>
      </c>
      <c r="CK83" s="274">
        <v>32.9</v>
      </c>
      <c r="CL83" s="275">
        <v>32.799999999999997</v>
      </c>
      <c r="CM83" s="273">
        <v>15</v>
      </c>
      <c r="CN83" s="274">
        <v>7</v>
      </c>
      <c r="CO83" s="275">
        <v>22</v>
      </c>
      <c r="CP83" s="273">
        <v>74</v>
      </c>
      <c r="CQ83" s="274">
        <v>58</v>
      </c>
      <c r="CR83" s="275">
        <v>66</v>
      </c>
      <c r="CS83" s="273">
        <v>1699</v>
      </c>
      <c r="CT83" s="274">
        <v>1715</v>
      </c>
      <c r="CU83" s="275">
        <v>3414</v>
      </c>
      <c r="CV83" s="273">
        <v>75</v>
      </c>
      <c r="CW83" s="274">
        <v>60</v>
      </c>
      <c r="CX83" s="275">
        <v>67</v>
      </c>
      <c r="CY83" s="273">
        <v>1699</v>
      </c>
      <c r="CZ83" s="274">
        <v>1715</v>
      </c>
      <c r="DA83" s="275">
        <v>3414</v>
      </c>
      <c r="DB83" s="273">
        <v>35.799999999999997</v>
      </c>
      <c r="DC83" s="274">
        <v>33.1</v>
      </c>
      <c r="DD83" s="275">
        <v>34.4</v>
      </c>
      <c r="DE83" s="273">
        <v>1699</v>
      </c>
      <c r="DF83" s="274">
        <v>1715</v>
      </c>
      <c r="DG83" s="275">
        <v>3414</v>
      </c>
    </row>
    <row r="84" spans="1:111" x14ac:dyDescent="0.35">
      <c r="A84" t="s">
        <v>51</v>
      </c>
      <c r="B84" t="s">
        <v>296</v>
      </c>
      <c r="C84" t="s">
        <v>408</v>
      </c>
      <c r="D84" s="273">
        <v>74</v>
      </c>
      <c r="E84" s="274">
        <v>59</v>
      </c>
      <c r="F84" s="275">
        <v>66</v>
      </c>
      <c r="G84" s="273">
        <v>2022</v>
      </c>
      <c r="H84" s="274">
        <v>2206</v>
      </c>
      <c r="I84" s="275">
        <v>4228</v>
      </c>
      <c r="J84" s="273">
        <v>75</v>
      </c>
      <c r="K84" s="274">
        <v>60</v>
      </c>
      <c r="L84" s="275">
        <v>67</v>
      </c>
      <c r="M84" s="273">
        <v>2022</v>
      </c>
      <c r="N84" s="274">
        <v>2206</v>
      </c>
      <c r="O84" s="275">
        <v>4228</v>
      </c>
      <c r="P84" s="273">
        <v>34.5</v>
      </c>
      <c r="Q84" s="274">
        <v>32.299999999999997</v>
      </c>
      <c r="R84" s="275">
        <v>33.4</v>
      </c>
      <c r="S84" s="273">
        <v>2022</v>
      </c>
      <c r="T84" s="274">
        <v>2206</v>
      </c>
      <c r="U84" s="275">
        <v>4228</v>
      </c>
      <c r="V84" s="273">
        <v>72</v>
      </c>
      <c r="W84" s="274">
        <v>55</v>
      </c>
      <c r="X84" s="275">
        <v>64</v>
      </c>
      <c r="Y84" s="273">
        <v>257</v>
      </c>
      <c r="Z84" s="274">
        <v>253</v>
      </c>
      <c r="AA84" s="275">
        <v>510</v>
      </c>
      <c r="AB84" s="273">
        <v>73</v>
      </c>
      <c r="AC84" s="274">
        <v>57</v>
      </c>
      <c r="AD84" s="275">
        <v>65</v>
      </c>
      <c r="AE84" s="273">
        <v>257</v>
      </c>
      <c r="AF84" s="274">
        <v>253</v>
      </c>
      <c r="AG84" s="275">
        <v>510</v>
      </c>
      <c r="AH84" s="273">
        <v>34.700000000000003</v>
      </c>
      <c r="AI84" s="274">
        <v>32.200000000000003</v>
      </c>
      <c r="AJ84" s="275">
        <v>33.4</v>
      </c>
      <c r="AK84" s="273">
        <v>257</v>
      </c>
      <c r="AL84" s="274">
        <v>253</v>
      </c>
      <c r="AM84" s="275">
        <v>510</v>
      </c>
      <c r="AN84" s="273">
        <v>69</v>
      </c>
      <c r="AO84" s="274">
        <v>54</v>
      </c>
      <c r="AP84" s="275">
        <v>61</v>
      </c>
      <c r="AQ84" s="273">
        <v>358</v>
      </c>
      <c r="AR84" s="274">
        <v>364</v>
      </c>
      <c r="AS84" s="275">
        <v>722</v>
      </c>
      <c r="AT84" s="273">
        <v>72</v>
      </c>
      <c r="AU84" s="274">
        <v>56</v>
      </c>
      <c r="AV84" s="275">
        <v>64</v>
      </c>
      <c r="AW84" s="273">
        <v>358</v>
      </c>
      <c r="AX84" s="274">
        <v>364</v>
      </c>
      <c r="AY84" s="275">
        <v>722</v>
      </c>
      <c r="AZ84" s="273">
        <v>33.4</v>
      </c>
      <c r="BA84" s="274">
        <v>31.3</v>
      </c>
      <c r="BB84" s="275">
        <v>32.299999999999997</v>
      </c>
      <c r="BC84" s="273">
        <v>358</v>
      </c>
      <c r="BD84" s="274">
        <v>364</v>
      </c>
      <c r="BE84" s="275">
        <v>722</v>
      </c>
      <c r="BF84" s="273">
        <v>66</v>
      </c>
      <c r="BG84" s="274">
        <v>56</v>
      </c>
      <c r="BH84" s="275">
        <v>61</v>
      </c>
      <c r="BI84" s="273">
        <v>180</v>
      </c>
      <c r="BJ84" s="274">
        <v>168</v>
      </c>
      <c r="BK84" s="275">
        <v>348</v>
      </c>
      <c r="BL84" s="273">
        <v>68</v>
      </c>
      <c r="BM84" s="274">
        <v>58</v>
      </c>
      <c r="BN84" s="275">
        <v>63</v>
      </c>
      <c r="BO84" s="273">
        <v>180</v>
      </c>
      <c r="BP84" s="274">
        <v>168</v>
      </c>
      <c r="BQ84" s="275">
        <v>348</v>
      </c>
      <c r="BR84" s="273">
        <v>33.700000000000003</v>
      </c>
      <c r="BS84" s="274">
        <v>31.3</v>
      </c>
      <c r="BT84" s="275">
        <v>32.5</v>
      </c>
      <c r="BU84" s="273">
        <v>180</v>
      </c>
      <c r="BV84" s="274">
        <v>168</v>
      </c>
      <c r="BW84" s="275">
        <v>348</v>
      </c>
      <c r="BX84" s="273">
        <v>67</v>
      </c>
      <c r="BY84" s="274">
        <v>48</v>
      </c>
      <c r="BZ84" s="275">
        <v>57</v>
      </c>
      <c r="CA84" s="273">
        <v>24</v>
      </c>
      <c r="CB84" s="274">
        <v>25</v>
      </c>
      <c r="CC84" s="275">
        <v>49</v>
      </c>
      <c r="CD84" s="273">
        <v>71</v>
      </c>
      <c r="CE84" s="274">
        <v>52</v>
      </c>
      <c r="CF84" s="275">
        <v>61</v>
      </c>
      <c r="CG84" s="273">
        <v>24</v>
      </c>
      <c r="CH84" s="274">
        <v>25</v>
      </c>
      <c r="CI84" s="275">
        <v>49</v>
      </c>
      <c r="CJ84" s="273">
        <v>33.200000000000003</v>
      </c>
      <c r="CK84" s="274">
        <v>31.5</v>
      </c>
      <c r="CL84" s="275">
        <v>32.299999999999997</v>
      </c>
      <c r="CM84" s="273">
        <v>24</v>
      </c>
      <c r="CN84" s="274">
        <v>25</v>
      </c>
      <c r="CO84" s="275">
        <v>49</v>
      </c>
      <c r="CP84" s="273">
        <v>71</v>
      </c>
      <c r="CQ84" s="274">
        <v>56</v>
      </c>
      <c r="CR84" s="275">
        <v>63</v>
      </c>
      <c r="CS84" s="273">
        <v>3074</v>
      </c>
      <c r="CT84" s="274">
        <v>3310</v>
      </c>
      <c r="CU84" s="275">
        <v>6384</v>
      </c>
      <c r="CV84" s="273">
        <v>73</v>
      </c>
      <c r="CW84" s="274">
        <v>58</v>
      </c>
      <c r="CX84" s="275">
        <v>65</v>
      </c>
      <c r="CY84" s="273">
        <v>3074</v>
      </c>
      <c r="CZ84" s="274">
        <v>3310</v>
      </c>
      <c r="DA84" s="275">
        <v>6384</v>
      </c>
      <c r="DB84" s="273">
        <v>34.1</v>
      </c>
      <c r="DC84" s="274">
        <v>31.8</v>
      </c>
      <c r="DD84" s="275">
        <v>32.9</v>
      </c>
      <c r="DE84" s="273">
        <v>3074</v>
      </c>
      <c r="DF84" s="274">
        <v>3310</v>
      </c>
      <c r="DG84" s="275">
        <v>6384</v>
      </c>
    </row>
    <row r="85" spans="1:111" x14ac:dyDescent="0.35">
      <c r="A85" t="s">
        <v>1087</v>
      </c>
      <c r="B85" t="s">
        <v>250</v>
      </c>
      <c r="C85" t="s">
        <v>247</v>
      </c>
      <c r="D85" s="273">
        <v>71</v>
      </c>
      <c r="E85" s="274">
        <v>55</v>
      </c>
      <c r="F85" s="275">
        <v>63</v>
      </c>
      <c r="G85" s="273">
        <v>892</v>
      </c>
      <c r="H85" s="274">
        <v>986</v>
      </c>
      <c r="I85" s="275">
        <v>1878</v>
      </c>
      <c r="J85" s="273">
        <v>72</v>
      </c>
      <c r="K85" s="274">
        <v>57</v>
      </c>
      <c r="L85" s="275">
        <v>64</v>
      </c>
      <c r="M85" s="273">
        <v>892</v>
      </c>
      <c r="N85" s="274">
        <v>986</v>
      </c>
      <c r="O85" s="275">
        <v>1878</v>
      </c>
      <c r="P85" s="273">
        <v>37.299999999999997</v>
      </c>
      <c r="Q85" s="274">
        <v>34.9</v>
      </c>
      <c r="R85" s="275">
        <v>36</v>
      </c>
      <c r="S85" s="273">
        <v>892</v>
      </c>
      <c r="T85" s="274">
        <v>986</v>
      </c>
      <c r="U85" s="275">
        <v>1878</v>
      </c>
      <c r="V85" s="273">
        <v>55</v>
      </c>
      <c r="W85" s="274">
        <v>61</v>
      </c>
      <c r="X85" s="275">
        <v>57</v>
      </c>
      <c r="Y85" s="273">
        <v>31</v>
      </c>
      <c r="Z85" s="274">
        <v>23</v>
      </c>
      <c r="AA85" s="275">
        <v>54</v>
      </c>
      <c r="AB85" s="273">
        <v>58</v>
      </c>
      <c r="AC85" s="274">
        <v>61</v>
      </c>
      <c r="AD85" s="275">
        <v>59</v>
      </c>
      <c r="AE85" s="273">
        <v>31</v>
      </c>
      <c r="AF85" s="274">
        <v>23</v>
      </c>
      <c r="AG85" s="275">
        <v>54</v>
      </c>
      <c r="AH85" s="273">
        <v>36.799999999999997</v>
      </c>
      <c r="AI85" s="274">
        <v>36</v>
      </c>
      <c r="AJ85" s="275">
        <v>36.5</v>
      </c>
      <c r="AK85" s="273">
        <v>31</v>
      </c>
      <c r="AL85" s="274">
        <v>23</v>
      </c>
      <c r="AM85" s="275">
        <v>54</v>
      </c>
      <c r="AN85" s="273">
        <v>69</v>
      </c>
      <c r="AO85" s="274">
        <v>45</v>
      </c>
      <c r="AP85" s="275">
        <v>55</v>
      </c>
      <c r="AQ85" s="273">
        <v>16</v>
      </c>
      <c r="AR85" s="274">
        <v>22</v>
      </c>
      <c r="AS85" s="275">
        <v>38</v>
      </c>
      <c r="AT85" s="273">
        <v>69</v>
      </c>
      <c r="AU85" s="274">
        <v>50</v>
      </c>
      <c r="AV85" s="275">
        <v>58</v>
      </c>
      <c r="AW85" s="273">
        <v>16</v>
      </c>
      <c r="AX85" s="274">
        <v>22</v>
      </c>
      <c r="AY85" s="275">
        <v>38</v>
      </c>
      <c r="AZ85" s="273">
        <v>36.6</v>
      </c>
      <c r="BA85" s="274">
        <v>32.299999999999997</v>
      </c>
      <c r="BB85" s="275">
        <v>34.1</v>
      </c>
      <c r="BC85" s="273">
        <v>16</v>
      </c>
      <c r="BD85" s="274">
        <v>22</v>
      </c>
      <c r="BE85" s="275">
        <v>38</v>
      </c>
      <c r="BF85" s="273" t="s">
        <v>197</v>
      </c>
      <c r="BG85" s="274" t="s">
        <v>197</v>
      </c>
      <c r="BH85" s="275">
        <v>54</v>
      </c>
      <c r="BI85" s="273">
        <v>21</v>
      </c>
      <c r="BJ85" s="274">
        <v>5</v>
      </c>
      <c r="BK85" s="275">
        <v>26</v>
      </c>
      <c r="BL85" s="273" t="s">
        <v>197</v>
      </c>
      <c r="BM85" s="274" t="s">
        <v>197</v>
      </c>
      <c r="BN85" s="275">
        <v>58</v>
      </c>
      <c r="BO85" s="273">
        <v>21</v>
      </c>
      <c r="BP85" s="274">
        <v>5</v>
      </c>
      <c r="BQ85" s="275">
        <v>26</v>
      </c>
      <c r="BR85" s="273">
        <v>34.5</v>
      </c>
      <c r="BS85" s="274">
        <v>32</v>
      </c>
      <c r="BT85" s="275">
        <v>34</v>
      </c>
      <c r="BU85" s="273">
        <v>21</v>
      </c>
      <c r="BV85" s="274">
        <v>5</v>
      </c>
      <c r="BW85" s="275">
        <v>26</v>
      </c>
      <c r="BX85" s="273">
        <v>100</v>
      </c>
      <c r="BY85" s="274">
        <v>50</v>
      </c>
      <c r="BZ85" s="275">
        <v>69</v>
      </c>
      <c r="CA85" s="273">
        <v>5</v>
      </c>
      <c r="CB85" s="274">
        <v>8</v>
      </c>
      <c r="CC85" s="275">
        <v>13</v>
      </c>
      <c r="CD85" s="273">
        <v>100</v>
      </c>
      <c r="CE85" s="274">
        <v>63</v>
      </c>
      <c r="CF85" s="275">
        <v>77</v>
      </c>
      <c r="CG85" s="273">
        <v>5</v>
      </c>
      <c r="CH85" s="274">
        <v>8</v>
      </c>
      <c r="CI85" s="275">
        <v>13</v>
      </c>
      <c r="CJ85" s="273">
        <v>37.4</v>
      </c>
      <c r="CK85" s="274">
        <v>34.299999999999997</v>
      </c>
      <c r="CL85" s="275">
        <v>35.5</v>
      </c>
      <c r="CM85" s="273">
        <v>5</v>
      </c>
      <c r="CN85" s="274">
        <v>8</v>
      </c>
      <c r="CO85" s="275">
        <v>13</v>
      </c>
      <c r="CP85" s="273">
        <v>70</v>
      </c>
      <c r="CQ85" s="274">
        <v>55</v>
      </c>
      <c r="CR85" s="275">
        <v>62</v>
      </c>
      <c r="CS85" s="273">
        <v>1037</v>
      </c>
      <c r="CT85" s="274">
        <v>1119</v>
      </c>
      <c r="CU85" s="275">
        <v>2156</v>
      </c>
      <c r="CV85" s="273">
        <v>71</v>
      </c>
      <c r="CW85" s="274">
        <v>57</v>
      </c>
      <c r="CX85" s="275">
        <v>64</v>
      </c>
      <c r="CY85" s="273">
        <v>1037</v>
      </c>
      <c r="CZ85" s="274">
        <v>1119</v>
      </c>
      <c r="DA85" s="275">
        <v>2156</v>
      </c>
      <c r="DB85" s="273">
        <v>37.1</v>
      </c>
      <c r="DC85" s="274">
        <v>34.700000000000003</v>
      </c>
      <c r="DD85" s="275">
        <v>35.799999999999997</v>
      </c>
      <c r="DE85" s="273">
        <v>1037</v>
      </c>
      <c r="DF85" s="274">
        <v>1119</v>
      </c>
      <c r="DG85" s="275">
        <v>2156</v>
      </c>
    </row>
    <row r="86" spans="1:111" x14ac:dyDescent="0.35">
      <c r="A86" t="s">
        <v>8</v>
      </c>
      <c r="B86" t="s">
        <v>253</v>
      </c>
      <c r="C86" t="s">
        <v>247</v>
      </c>
      <c r="D86" s="273">
        <v>67</v>
      </c>
      <c r="E86" s="274">
        <v>52</v>
      </c>
      <c r="F86" s="275">
        <v>59</v>
      </c>
      <c r="G86" s="273">
        <v>1085</v>
      </c>
      <c r="H86" s="274">
        <v>1188</v>
      </c>
      <c r="I86" s="275">
        <v>2273</v>
      </c>
      <c r="J86" s="273">
        <v>69</v>
      </c>
      <c r="K86" s="274">
        <v>54</v>
      </c>
      <c r="L86" s="275">
        <v>61</v>
      </c>
      <c r="M86" s="273">
        <v>1085</v>
      </c>
      <c r="N86" s="274">
        <v>1188</v>
      </c>
      <c r="O86" s="275">
        <v>2273</v>
      </c>
      <c r="P86" s="273">
        <v>35.700000000000003</v>
      </c>
      <c r="Q86" s="274">
        <v>33.299999999999997</v>
      </c>
      <c r="R86" s="275">
        <v>34.5</v>
      </c>
      <c r="S86" s="273">
        <v>1085</v>
      </c>
      <c r="T86" s="274">
        <v>1188</v>
      </c>
      <c r="U86" s="275">
        <v>2273</v>
      </c>
      <c r="V86" s="273">
        <v>75</v>
      </c>
      <c r="W86" s="274">
        <v>50</v>
      </c>
      <c r="X86" s="275">
        <v>64</v>
      </c>
      <c r="Y86" s="273">
        <v>73</v>
      </c>
      <c r="Z86" s="274">
        <v>58</v>
      </c>
      <c r="AA86" s="275">
        <v>131</v>
      </c>
      <c r="AB86" s="273">
        <v>75</v>
      </c>
      <c r="AC86" s="274">
        <v>52</v>
      </c>
      <c r="AD86" s="275">
        <v>65</v>
      </c>
      <c r="AE86" s="273">
        <v>73</v>
      </c>
      <c r="AF86" s="274">
        <v>58</v>
      </c>
      <c r="AG86" s="275">
        <v>131</v>
      </c>
      <c r="AH86" s="273">
        <v>38.1</v>
      </c>
      <c r="AI86" s="274">
        <v>33.200000000000003</v>
      </c>
      <c r="AJ86" s="275">
        <v>35.9</v>
      </c>
      <c r="AK86" s="273">
        <v>73</v>
      </c>
      <c r="AL86" s="274">
        <v>58</v>
      </c>
      <c r="AM86" s="275">
        <v>131</v>
      </c>
      <c r="AN86" s="273">
        <v>66</v>
      </c>
      <c r="AO86" s="274">
        <v>48</v>
      </c>
      <c r="AP86" s="275">
        <v>56</v>
      </c>
      <c r="AQ86" s="273">
        <v>181</v>
      </c>
      <c r="AR86" s="274">
        <v>222</v>
      </c>
      <c r="AS86" s="275">
        <v>403</v>
      </c>
      <c r="AT86" s="273">
        <v>72</v>
      </c>
      <c r="AU86" s="274">
        <v>51</v>
      </c>
      <c r="AV86" s="275">
        <v>60</v>
      </c>
      <c r="AW86" s="273">
        <v>181</v>
      </c>
      <c r="AX86" s="274">
        <v>222</v>
      </c>
      <c r="AY86" s="275">
        <v>403</v>
      </c>
      <c r="AZ86" s="273">
        <v>34.799999999999997</v>
      </c>
      <c r="BA86" s="274">
        <v>32</v>
      </c>
      <c r="BB86" s="275">
        <v>33.299999999999997</v>
      </c>
      <c r="BC86" s="273">
        <v>181</v>
      </c>
      <c r="BD86" s="274">
        <v>222</v>
      </c>
      <c r="BE86" s="275">
        <v>403</v>
      </c>
      <c r="BF86" s="273">
        <v>70</v>
      </c>
      <c r="BG86" s="274">
        <v>54</v>
      </c>
      <c r="BH86" s="275">
        <v>62</v>
      </c>
      <c r="BI86" s="273">
        <v>61</v>
      </c>
      <c r="BJ86" s="274">
        <v>68</v>
      </c>
      <c r="BK86" s="275">
        <v>129</v>
      </c>
      <c r="BL86" s="273">
        <v>77</v>
      </c>
      <c r="BM86" s="274">
        <v>60</v>
      </c>
      <c r="BN86" s="275">
        <v>68</v>
      </c>
      <c r="BO86" s="273">
        <v>61</v>
      </c>
      <c r="BP86" s="274">
        <v>68</v>
      </c>
      <c r="BQ86" s="275">
        <v>129</v>
      </c>
      <c r="BR86" s="273">
        <v>36.700000000000003</v>
      </c>
      <c r="BS86" s="274">
        <v>32.4</v>
      </c>
      <c r="BT86" s="275">
        <v>34.4</v>
      </c>
      <c r="BU86" s="273">
        <v>61</v>
      </c>
      <c r="BV86" s="274">
        <v>68</v>
      </c>
      <c r="BW86" s="275">
        <v>129</v>
      </c>
      <c r="BX86" s="273">
        <v>50</v>
      </c>
      <c r="BY86" s="274">
        <v>52</v>
      </c>
      <c r="BZ86" s="275">
        <v>51</v>
      </c>
      <c r="CA86" s="273">
        <v>14</v>
      </c>
      <c r="CB86" s="274">
        <v>23</v>
      </c>
      <c r="CC86" s="275">
        <v>37</v>
      </c>
      <c r="CD86" s="273">
        <v>57</v>
      </c>
      <c r="CE86" s="274">
        <v>52</v>
      </c>
      <c r="CF86" s="275">
        <v>54</v>
      </c>
      <c r="CG86" s="273">
        <v>14</v>
      </c>
      <c r="CH86" s="274">
        <v>23</v>
      </c>
      <c r="CI86" s="275">
        <v>37</v>
      </c>
      <c r="CJ86" s="273">
        <v>33.6</v>
      </c>
      <c r="CK86" s="274">
        <v>34</v>
      </c>
      <c r="CL86" s="275">
        <v>33.9</v>
      </c>
      <c r="CM86" s="273">
        <v>14</v>
      </c>
      <c r="CN86" s="274">
        <v>23</v>
      </c>
      <c r="CO86" s="275">
        <v>37</v>
      </c>
      <c r="CP86" s="273">
        <v>67</v>
      </c>
      <c r="CQ86" s="274">
        <v>51</v>
      </c>
      <c r="CR86" s="275">
        <v>58</v>
      </c>
      <c r="CS86" s="273">
        <v>1563</v>
      </c>
      <c r="CT86" s="274">
        <v>1690</v>
      </c>
      <c r="CU86" s="275">
        <v>3253</v>
      </c>
      <c r="CV86" s="273">
        <v>69</v>
      </c>
      <c r="CW86" s="274">
        <v>53</v>
      </c>
      <c r="CX86" s="275">
        <v>61</v>
      </c>
      <c r="CY86" s="273">
        <v>1563</v>
      </c>
      <c r="CZ86" s="274">
        <v>1690</v>
      </c>
      <c r="DA86" s="275">
        <v>3253</v>
      </c>
      <c r="DB86" s="273">
        <v>35.700000000000003</v>
      </c>
      <c r="DC86" s="274">
        <v>32.9</v>
      </c>
      <c r="DD86" s="275">
        <v>34.299999999999997</v>
      </c>
      <c r="DE86" s="273">
        <v>1563</v>
      </c>
      <c r="DF86" s="274">
        <v>1690</v>
      </c>
      <c r="DG86" s="275">
        <v>3253</v>
      </c>
    </row>
    <row r="87" spans="1:111" x14ac:dyDescent="0.35">
      <c r="A87" t="s">
        <v>9</v>
      </c>
      <c r="B87" t="s">
        <v>254</v>
      </c>
      <c r="C87" t="s">
        <v>247</v>
      </c>
      <c r="D87" s="273">
        <v>73</v>
      </c>
      <c r="E87" s="274">
        <v>52</v>
      </c>
      <c r="F87" s="275">
        <v>62</v>
      </c>
      <c r="G87" s="273">
        <v>967</v>
      </c>
      <c r="H87" s="274">
        <v>1094</v>
      </c>
      <c r="I87" s="275">
        <v>2061</v>
      </c>
      <c r="J87" s="273">
        <v>74</v>
      </c>
      <c r="K87" s="274">
        <v>55</v>
      </c>
      <c r="L87" s="275">
        <v>64</v>
      </c>
      <c r="M87" s="273">
        <v>967</v>
      </c>
      <c r="N87" s="274">
        <v>1094</v>
      </c>
      <c r="O87" s="275">
        <v>2061</v>
      </c>
      <c r="P87" s="273">
        <v>36.299999999999997</v>
      </c>
      <c r="Q87" s="274">
        <v>32.799999999999997</v>
      </c>
      <c r="R87" s="275">
        <v>34.5</v>
      </c>
      <c r="S87" s="273">
        <v>967</v>
      </c>
      <c r="T87" s="274">
        <v>1094</v>
      </c>
      <c r="U87" s="275">
        <v>2061</v>
      </c>
      <c r="V87" s="273">
        <v>83</v>
      </c>
      <c r="W87" s="274">
        <v>61</v>
      </c>
      <c r="X87" s="275">
        <v>73</v>
      </c>
      <c r="Y87" s="273">
        <v>29</v>
      </c>
      <c r="Z87" s="274">
        <v>23</v>
      </c>
      <c r="AA87" s="275">
        <v>52</v>
      </c>
      <c r="AB87" s="273">
        <v>86</v>
      </c>
      <c r="AC87" s="274">
        <v>61</v>
      </c>
      <c r="AD87" s="275">
        <v>75</v>
      </c>
      <c r="AE87" s="273">
        <v>29</v>
      </c>
      <c r="AF87" s="274">
        <v>23</v>
      </c>
      <c r="AG87" s="275">
        <v>52</v>
      </c>
      <c r="AH87" s="273">
        <v>36.1</v>
      </c>
      <c r="AI87" s="274">
        <v>32.9</v>
      </c>
      <c r="AJ87" s="275">
        <v>34.700000000000003</v>
      </c>
      <c r="AK87" s="273">
        <v>29</v>
      </c>
      <c r="AL87" s="274">
        <v>23</v>
      </c>
      <c r="AM87" s="275">
        <v>52</v>
      </c>
      <c r="AN87" s="273">
        <v>40</v>
      </c>
      <c r="AO87" s="274">
        <v>35</v>
      </c>
      <c r="AP87" s="275">
        <v>37</v>
      </c>
      <c r="AQ87" s="273">
        <v>20</v>
      </c>
      <c r="AR87" s="274">
        <v>26</v>
      </c>
      <c r="AS87" s="275">
        <v>46</v>
      </c>
      <c r="AT87" s="273">
        <v>40</v>
      </c>
      <c r="AU87" s="274">
        <v>38</v>
      </c>
      <c r="AV87" s="275">
        <v>39</v>
      </c>
      <c r="AW87" s="273">
        <v>20</v>
      </c>
      <c r="AX87" s="274">
        <v>26</v>
      </c>
      <c r="AY87" s="275">
        <v>46</v>
      </c>
      <c r="AZ87" s="273">
        <v>29.5</v>
      </c>
      <c r="BA87" s="274">
        <v>29</v>
      </c>
      <c r="BB87" s="275">
        <v>29.2</v>
      </c>
      <c r="BC87" s="273">
        <v>20</v>
      </c>
      <c r="BD87" s="274">
        <v>26</v>
      </c>
      <c r="BE87" s="275">
        <v>46</v>
      </c>
      <c r="BF87" s="273" t="s">
        <v>197</v>
      </c>
      <c r="BG87" s="274" t="s">
        <v>197</v>
      </c>
      <c r="BH87" s="275">
        <v>31</v>
      </c>
      <c r="BI87" s="273">
        <v>9</v>
      </c>
      <c r="BJ87" s="274">
        <v>7</v>
      </c>
      <c r="BK87" s="275">
        <v>16</v>
      </c>
      <c r="BL87" s="273" t="s">
        <v>197</v>
      </c>
      <c r="BM87" s="274" t="s">
        <v>197</v>
      </c>
      <c r="BN87" s="275">
        <v>38</v>
      </c>
      <c r="BO87" s="273">
        <v>9</v>
      </c>
      <c r="BP87" s="274">
        <v>7</v>
      </c>
      <c r="BQ87" s="275">
        <v>16</v>
      </c>
      <c r="BR87" s="273">
        <v>31.9</v>
      </c>
      <c r="BS87" s="274">
        <v>26</v>
      </c>
      <c r="BT87" s="275">
        <v>29.3</v>
      </c>
      <c r="BU87" s="273">
        <v>9</v>
      </c>
      <c r="BV87" s="274">
        <v>7</v>
      </c>
      <c r="BW87" s="275">
        <v>16</v>
      </c>
      <c r="BX87" s="273" t="s">
        <v>197</v>
      </c>
      <c r="BY87" s="274" t="s">
        <v>197</v>
      </c>
      <c r="BZ87" s="275">
        <v>58</v>
      </c>
      <c r="CA87" s="273">
        <v>5</v>
      </c>
      <c r="CB87" s="274">
        <v>7</v>
      </c>
      <c r="CC87" s="275">
        <v>12</v>
      </c>
      <c r="CD87" s="273">
        <v>100</v>
      </c>
      <c r="CE87" s="274">
        <v>43</v>
      </c>
      <c r="CF87" s="275">
        <v>67</v>
      </c>
      <c r="CG87" s="273">
        <v>5</v>
      </c>
      <c r="CH87" s="274">
        <v>7</v>
      </c>
      <c r="CI87" s="275">
        <v>12</v>
      </c>
      <c r="CJ87" s="273">
        <v>36.799999999999997</v>
      </c>
      <c r="CK87" s="274">
        <v>31</v>
      </c>
      <c r="CL87" s="275">
        <v>33.4</v>
      </c>
      <c r="CM87" s="273">
        <v>5</v>
      </c>
      <c r="CN87" s="274">
        <v>7</v>
      </c>
      <c r="CO87" s="275">
        <v>12</v>
      </c>
      <c r="CP87" s="273">
        <v>73</v>
      </c>
      <c r="CQ87" s="274">
        <v>52</v>
      </c>
      <c r="CR87" s="275">
        <v>62</v>
      </c>
      <c r="CS87" s="273">
        <v>1118</v>
      </c>
      <c r="CT87" s="274">
        <v>1237</v>
      </c>
      <c r="CU87" s="275">
        <v>2355</v>
      </c>
      <c r="CV87" s="273">
        <v>75</v>
      </c>
      <c r="CW87" s="274">
        <v>55</v>
      </c>
      <c r="CX87" s="275">
        <v>64</v>
      </c>
      <c r="CY87" s="273">
        <v>1118</v>
      </c>
      <c r="CZ87" s="274">
        <v>1237</v>
      </c>
      <c r="DA87" s="275">
        <v>2355</v>
      </c>
      <c r="DB87" s="273">
        <v>36.4</v>
      </c>
      <c r="DC87" s="274">
        <v>32.700000000000003</v>
      </c>
      <c r="DD87" s="275">
        <v>34.4</v>
      </c>
      <c r="DE87" s="273">
        <v>1118</v>
      </c>
      <c r="DF87" s="274">
        <v>1237</v>
      </c>
      <c r="DG87" s="275">
        <v>2355</v>
      </c>
    </row>
    <row r="88" spans="1:111" x14ac:dyDescent="0.35">
      <c r="A88" t="s">
        <v>11</v>
      </c>
      <c r="B88" t="s">
        <v>257</v>
      </c>
      <c r="C88" t="s">
        <v>247</v>
      </c>
      <c r="D88" s="273">
        <v>68</v>
      </c>
      <c r="E88" s="274">
        <v>49</v>
      </c>
      <c r="F88" s="275">
        <v>59</v>
      </c>
      <c r="G88" s="273">
        <v>707</v>
      </c>
      <c r="H88" s="274">
        <v>746</v>
      </c>
      <c r="I88" s="275">
        <v>1453</v>
      </c>
      <c r="J88" s="273">
        <v>70</v>
      </c>
      <c r="K88" s="274">
        <v>53</v>
      </c>
      <c r="L88" s="275">
        <v>61</v>
      </c>
      <c r="M88" s="273">
        <v>707</v>
      </c>
      <c r="N88" s="274">
        <v>746</v>
      </c>
      <c r="O88" s="275">
        <v>1453</v>
      </c>
      <c r="P88" s="273">
        <v>33.6</v>
      </c>
      <c r="Q88" s="274">
        <v>31.4</v>
      </c>
      <c r="R88" s="275">
        <v>32.5</v>
      </c>
      <c r="S88" s="273">
        <v>707</v>
      </c>
      <c r="T88" s="274">
        <v>746</v>
      </c>
      <c r="U88" s="275">
        <v>1453</v>
      </c>
      <c r="V88" s="273">
        <v>64</v>
      </c>
      <c r="W88" s="274">
        <v>64</v>
      </c>
      <c r="X88" s="275">
        <v>64</v>
      </c>
      <c r="Y88" s="273">
        <v>14</v>
      </c>
      <c r="Z88" s="274">
        <v>14</v>
      </c>
      <c r="AA88" s="275">
        <v>28</v>
      </c>
      <c r="AB88" s="273">
        <v>64</v>
      </c>
      <c r="AC88" s="274">
        <v>64</v>
      </c>
      <c r="AD88" s="275">
        <v>64</v>
      </c>
      <c r="AE88" s="273">
        <v>14</v>
      </c>
      <c r="AF88" s="274">
        <v>14</v>
      </c>
      <c r="AG88" s="275">
        <v>28</v>
      </c>
      <c r="AH88" s="273">
        <v>33.1</v>
      </c>
      <c r="AI88" s="274">
        <v>34.299999999999997</v>
      </c>
      <c r="AJ88" s="275">
        <v>33.700000000000003</v>
      </c>
      <c r="AK88" s="273">
        <v>14</v>
      </c>
      <c r="AL88" s="274">
        <v>14</v>
      </c>
      <c r="AM88" s="275">
        <v>28</v>
      </c>
      <c r="AN88" s="273">
        <v>52</v>
      </c>
      <c r="AO88" s="274">
        <v>34</v>
      </c>
      <c r="AP88" s="275">
        <v>43</v>
      </c>
      <c r="AQ88" s="273">
        <v>29</v>
      </c>
      <c r="AR88" s="274">
        <v>29</v>
      </c>
      <c r="AS88" s="275">
        <v>58</v>
      </c>
      <c r="AT88" s="273">
        <v>52</v>
      </c>
      <c r="AU88" s="274">
        <v>45</v>
      </c>
      <c r="AV88" s="275">
        <v>48</v>
      </c>
      <c r="AW88" s="273">
        <v>29</v>
      </c>
      <c r="AX88" s="274">
        <v>29</v>
      </c>
      <c r="AY88" s="275">
        <v>58</v>
      </c>
      <c r="AZ88" s="273">
        <v>30.4</v>
      </c>
      <c r="BA88" s="274">
        <v>28.4</v>
      </c>
      <c r="BB88" s="275">
        <v>29.4</v>
      </c>
      <c r="BC88" s="273">
        <v>29</v>
      </c>
      <c r="BD88" s="274">
        <v>29</v>
      </c>
      <c r="BE88" s="275">
        <v>58</v>
      </c>
      <c r="BF88" s="273" t="s">
        <v>197</v>
      </c>
      <c r="BG88" s="274" t="s">
        <v>197</v>
      </c>
      <c r="BH88" s="275">
        <v>43</v>
      </c>
      <c r="BI88" s="273">
        <v>3</v>
      </c>
      <c r="BJ88" s="274">
        <v>4</v>
      </c>
      <c r="BK88" s="275">
        <v>7</v>
      </c>
      <c r="BL88" s="273" t="s">
        <v>197</v>
      </c>
      <c r="BM88" s="274" t="s">
        <v>197</v>
      </c>
      <c r="BN88" s="275">
        <v>43</v>
      </c>
      <c r="BO88" s="273">
        <v>3</v>
      </c>
      <c r="BP88" s="274">
        <v>4</v>
      </c>
      <c r="BQ88" s="275">
        <v>7</v>
      </c>
      <c r="BR88" s="273">
        <v>32.700000000000003</v>
      </c>
      <c r="BS88" s="274">
        <v>26.3</v>
      </c>
      <c r="BT88" s="275">
        <v>29</v>
      </c>
      <c r="BU88" s="273">
        <v>3</v>
      </c>
      <c r="BV88" s="274">
        <v>4</v>
      </c>
      <c r="BW88" s="275">
        <v>7</v>
      </c>
      <c r="BX88" s="273" t="s">
        <v>197</v>
      </c>
      <c r="BY88" s="274" t="s">
        <v>197</v>
      </c>
      <c r="BZ88" s="275" t="s">
        <v>197</v>
      </c>
      <c r="CA88" s="273" t="s">
        <v>197</v>
      </c>
      <c r="CB88" s="274" t="s">
        <v>197</v>
      </c>
      <c r="CC88" s="275">
        <v>3</v>
      </c>
      <c r="CD88" s="273" t="s">
        <v>197</v>
      </c>
      <c r="CE88" s="274" t="s">
        <v>197</v>
      </c>
      <c r="CF88" s="275" t="s">
        <v>197</v>
      </c>
      <c r="CG88" s="273" t="s">
        <v>197</v>
      </c>
      <c r="CH88" s="274" t="s">
        <v>197</v>
      </c>
      <c r="CI88" s="275">
        <v>3</v>
      </c>
      <c r="CJ88" s="273">
        <v>35</v>
      </c>
      <c r="CK88" s="274">
        <v>31.5</v>
      </c>
      <c r="CL88" s="275">
        <v>32.700000000000003</v>
      </c>
      <c r="CM88" s="273" t="s">
        <v>197</v>
      </c>
      <c r="CN88" s="274" t="s">
        <v>197</v>
      </c>
      <c r="CO88" s="275">
        <v>3</v>
      </c>
      <c r="CP88" s="273">
        <v>68</v>
      </c>
      <c r="CQ88" s="274">
        <v>49</v>
      </c>
      <c r="CR88" s="275">
        <v>58</v>
      </c>
      <c r="CS88" s="273">
        <v>807</v>
      </c>
      <c r="CT88" s="274">
        <v>869</v>
      </c>
      <c r="CU88" s="275">
        <v>1676</v>
      </c>
      <c r="CV88" s="273">
        <v>69</v>
      </c>
      <c r="CW88" s="274">
        <v>52</v>
      </c>
      <c r="CX88" s="275">
        <v>61</v>
      </c>
      <c r="CY88" s="273">
        <v>807</v>
      </c>
      <c r="CZ88" s="274">
        <v>869</v>
      </c>
      <c r="DA88" s="275">
        <v>1676</v>
      </c>
      <c r="DB88" s="273">
        <v>33.6</v>
      </c>
      <c r="DC88" s="274">
        <v>31.2</v>
      </c>
      <c r="DD88" s="275">
        <v>32.299999999999997</v>
      </c>
      <c r="DE88" s="273">
        <v>807</v>
      </c>
      <c r="DF88" s="274">
        <v>869</v>
      </c>
      <c r="DG88" s="275">
        <v>1676</v>
      </c>
    </row>
    <row r="89" spans="1:111" x14ac:dyDescent="0.35">
      <c r="A89" t="s">
        <v>13</v>
      </c>
      <c r="B89" t="s">
        <v>259</v>
      </c>
      <c r="C89" t="s">
        <v>247</v>
      </c>
      <c r="D89" s="273">
        <v>74</v>
      </c>
      <c r="E89" s="274">
        <v>56</v>
      </c>
      <c r="F89" s="275">
        <v>65</v>
      </c>
      <c r="G89" s="273">
        <v>1398</v>
      </c>
      <c r="H89" s="274">
        <v>1434</v>
      </c>
      <c r="I89" s="275">
        <v>2832</v>
      </c>
      <c r="J89" s="273">
        <v>76</v>
      </c>
      <c r="K89" s="274">
        <v>57</v>
      </c>
      <c r="L89" s="275">
        <v>66</v>
      </c>
      <c r="M89" s="273">
        <v>1398</v>
      </c>
      <c r="N89" s="274">
        <v>1434</v>
      </c>
      <c r="O89" s="275">
        <v>2832</v>
      </c>
      <c r="P89" s="273">
        <v>36</v>
      </c>
      <c r="Q89" s="274">
        <v>32.799999999999997</v>
      </c>
      <c r="R89" s="275">
        <v>34.4</v>
      </c>
      <c r="S89" s="273">
        <v>1398</v>
      </c>
      <c r="T89" s="274">
        <v>1434</v>
      </c>
      <c r="U89" s="275">
        <v>2832</v>
      </c>
      <c r="V89" s="273">
        <v>71</v>
      </c>
      <c r="W89" s="274">
        <v>43</v>
      </c>
      <c r="X89" s="275">
        <v>59</v>
      </c>
      <c r="Y89" s="273">
        <v>28</v>
      </c>
      <c r="Z89" s="274">
        <v>21</v>
      </c>
      <c r="AA89" s="275">
        <v>49</v>
      </c>
      <c r="AB89" s="273">
        <v>75</v>
      </c>
      <c r="AC89" s="274">
        <v>48</v>
      </c>
      <c r="AD89" s="275">
        <v>63</v>
      </c>
      <c r="AE89" s="273">
        <v>28</v>
      </c>
      <c r="AF89" s="274">
        <v>21</v>
      </c>
      <c r="AG89" s="275">
        <v>49</v>
      </c>
      <c r="AH89" s="273">
        <v>35.1</v>
      </c>
      <c r="AI89" s="274">
        <v>31.8</v>
      </c>
      <c r="AJ89" s="275">
        <v>33.700000000000003</v>
      </c>
      <c r="AK89" s="273">
        <v>28</v>
      </c>
      <c r="AL89" s="274">
        <v>21</v>
      </c>
      <c r="AM89" s="275">
        <v>49</v>
      </c>
      <c r="AN89" s="273">
        <v>65</v>
      </c>
      <c r="AO89" s="274">
        <v>45</v>
      </c>
      <c r="AP89" s="275">
        <v>56</v>
      </c>
      <c r="AQ89" s="273">
        <v>66</v>
      </c>
      <c r="AR89" s="274">
        <v>58</v>
      </c>
      <c r="AS89" s="275">
        <v>124</v>
      </c>
      <c r="AT89" s="273">
        <v>67</v>
      </c>
      <c r="AU89" s="274">
        <v>48</v>
      </c>
      <c r="AV89" s="275">
        <v>58</v>
      </c>
      <c r="AW89" s="273">
        <v>66</v>
      </c>
      <c r="AX89" s="274">
        <v>58</v>
      </c>
      <c r="AY89" s="275">
        <v>124</v>
      </c>
      <c r="AZ89" s="273">
        <v>33.200000000000003</v>
      </c>
      <c r="BA89" s="274">
        <v>30.8</v>
      </c>
      <c r="BB89" s="275">
        <v>32.1</v>
      </c>
      <c r="BC89" s="273">
        <v>66</v>
      </c>
      <c r="BD89" s="274">
        <v>58</v>
      </c>
      <c r="BE89" s="275">
        <v>124</v>
      </c>
      <c r="BF89" s="273">
        <v>67</v>
      </c>
      <c r="BG89" s="274">
        <v>75</v>
      </c>
      <c r="BH89" s="275">
        <v>71</v>
      </c>
      <c r="BI89" s="273">
        <v>9</v>
      </c>
      <c r="BJ89" s="274">
        <v>12</v>
      </c>
      <c r="BK89" s="275">
        <v>21</v>
      </c>
      <c r="BL89" s="273">
        <v>67</v>
      </c>
      <c r="BM89" s="274">
        <v>75</v>
      </c>
      <c r="BN89" s="275">
        <v>71</v>
      </c>
      <c r="BO89" s="273">
        <v>9</v>
      </c>
      <c r="BP89" s="274">
        <v>12</v>
      </c>
      <c r="BQ89" s="275">
        <v>21</v>
      </c>
      <c r="BR89" s="273">
        <v>32.799999999999997</v>
      </c>
      <c r="BS89" s="274">
        <v>34.799999999999997</v>
      </c>
      <c r="BT89" s="275">
        <v>33.9</v>
      </c>
      <c r="BU89" s="273">
        <v>9</v>
      </c>
      <c r="BV89" s="274">
        <v>12</v>
      </c>
      <c r="BW89" s="275">
        <v>21</v>
      </c>
      <c r="BX89" s="273" t="s">
        <v>197</v>
      </c>
      <c r="BY89" s="274" t="s">
        <v>197</v>
      </c>
      <c r="BZ89" s="275">
        <v>55</v>
      </c>
      <c r="CA89" s="273">
        <v>6</v>
      </c>
      <c r="CB89" s="274">
        <v>5</v>
      </c>
      <c r="CC89" s="275">
        <v>11</v>
      </c>
      <c r="CD89" s="273" t="s">
        <v>197</v>
      </c>
      <c r="CE89" s="274" t="s">
        <v>197</v>
      </c>
      <c r="CF89" s="275">
        <v>55</v>
      </c>
      <c r="CG89" s="273">
        <v>6</v>
      </c>
      <c r="CH89" s="274">
        <v>5</v>
      </c>
      <c r="CI89" s="275">
        <v>11</v>
      </c>
      <c r="CJ89" s="273">
        <v>35.5</v>
      </c>
      <c r="CK89" s="274">
        <v>33.6</v>
      </c>
      <c r="CL89" s="275">
        <v>34.6</v>
      </c>
      <c r="CM89" s="273">
        <v>6</v>
      </c>
      <c r="CN89" s="274">
        <v>5</v>
      </c>
      <c r="CO89" s="275">
        <v>11</v>
      </c>
      <c r="CP89" s="273">
        <v>73</v>
      </c>
      <c r="CQ89" s="274">
        <v>55</v>
      </c>
      <c r="CR89" s="275">
        <v>64</v>
      </c>
      <c r="CS89" s="273">
        <v>1557</v>
      </c>
      <c r="CT89" s="274">
        <v>1599</v>
      </c>
      <c r="CU89" s="275">
        <v>3156</v>
      </c>
      <c r="CV89" s="273">
        <v>75</v>
      </c>
      <c r="CW89" s="274">
        <v>57</v>
      </c>
      <c r="CX89" s="275">
        <v>66</v>
      </c>
      <c r="CY89" s="273">
        <v>1557</v>
      </c>
      <c r="CZ89" s="274">
        <v>1599</v>
      </c>
      <c r="DA89" s="275">
        <v>3156</v>
      </c>
      <c r="DB89" s="273">
        <v>35.9</v>
      </c>
      <c r="DC89" s="274">
        <v>32.700000000000003</v>
      </c>
      <c r="DD89" s="275">
        <v>34.299999999999997</v>
      </c>
      <c r="DE89" s="273">
        <v>1557</v>
      </c>
      <c r="DF89" s="274">
        <v>1599</v>
      </c>
      <c r="DG89" s="275">
        <v>3156</v>
      </c>
    </row>
    <row r="90" spans="1:111" x14ac:dyDescent="0.35">
      <c r="A90" t="s">
        <v>65</v>
      </c>
      <c r="B90" t="s">
        <v>310</v>
      </c>
      <c r="C90" t="s">
        <v>309</v>
      </c>
      <c r="D90" s="273" t="s">
        <v>416</v>
      </c>
      <c r="E90" s="273" t="s">
        <v>416</v>
      </c>
      <c r="F90" s="273" t="s">
        <v>416</v>
      </c>
      <c r="G90" s="273" t="s">
        <v>416</v>
      </c>
      <c r="H90" s="273" t="s">
        <v>416</v>
      </c>
      <c r="I90" s="273" t="s">
        <v>416</v>
      </c>
      <c r="J90" s="273" t="s">
        <v>416</v>
      </c>
      <c r="K90" s="273" t="s">
        <v>416</v>
      </c>
      <c r="L90" s="273" t="s">
        <v>416</v>
      </c>
      <c r="M90" s="273" t="s">
        <v>416</v>
      </c>
      <c r="N90" s="273" t="s">
        <v>416</v>
      </c>
      <c r="O90" s="273" t="s">
        <v>416</v>
      </c>
      <c r="P90" s="273" t="s">
        <v>416</v>
      </c>
      <c r="Q90" s="273" t="s">
        <v>416</v>
      </c>
      <c r="R90" s="273" t="s">
        <v>416</v>
      </c>
      <c r="S90" s="273" t="s">
        <v>416</v>
      </c>
      <c r="T90" s="273" t="s">
        <v>416</v>
      </c>
      <c r="U90" s="273" t="s">
        <v>416</v>
      </c>
      <c r="V90" s="273" t="s">
        <v>416</v>
      </c>
      <c r="W90" s="273" t="s">
        <v>416</v>
      </c>
      <c r="X90" s="273" t="s">
        <v>416</v>
      </c>
      <c r="Y90" s="273" t="s">
        <v>416</v>
      </c>
      <c r="Z90" s="273" t="s">
        <v>416</v>
      </c>
      <c r="AA90" s="273" t="s">
        <v>416</v>
      </c>
      <c r="AB90" s="273" t="s">
        <v>416</v>
      </c>
      <c r="AC90" s="273" t="s">
        <v>416</v>
      </c>
      <c r="AD90" s="273" t="s">
        <v>416</v>
      </c>
      <c r="AE90" s="273" t="s">
        <v>416</v>
      </c>
      <c r="AF90" s="273" t="s">
        <v>416</v>
      </c>
      <c r="AG90" s="273" t="s">
        <v>416</v>
      </c>
      <c r="AH90" s="273" t="s">
        <v>416</v>
      </c>
      <c r="AI90" s="273" t="s">
        <v>416</v>
      </c>
      <c r="AJ90" s="273" t="s">
        <v>416</v>
      </c>
      <c r="AK90" s="273" t="s">
        <v>416</v>
      </c>
      <c r="AL90" s="273" t="s">
        <v>416</v>
      </c>
      <c r="AM90" s="273" t="s">
        <v>416</v>
      </c>
      <c r="AN90" s="273" t="s">
        <v>416</v>
      </c>
      <c r="AO90" s="273" t="s">
        <v>416</v>
      </c>
      <c r="AP90" s="273" t="s">
        <v>416</v>
      </c>
      <c r="AQ90" s="273" t="s">
        <v>416</v>
      </c>
      <c r="AR90" s="273" t="s">
        <v>416</v>
      </c>
      <c r="AS90" s="273" t="s">
        <v>416</v>
      </c>
      <c r="AT90" s="273" t="s">
        <v>416</v>
      </c>
      <c r="AU90" s="273" t="s">
        <v>416</v>
      </c>
      <c r="AV90" s="273" t="s">
        <v>416</v>
      </c>
      <c r="AW90" s="273" t="s">
        <v>416</v>
      </c>
      <c r="AX90" s="273" t="s">
        <v>416</v>
      </c>
      <c r="AY90" s="273" t="s">
        <v>416</v>
      </c>
      <c r="AZ90" s="273" t="s">
        <v>416</v>
      </c>
      <c r="BA90" s="273" t="s">
        <v>416</v>
      </c>
      <c r="BB90" s="273" t="s">
        <v>416</v>
      </c>
      <c r="BC90" s="273" t="s">
        <v>416</v>
      </c>
      <c r="BD90" s="273" t="s">
        <v>416</v>
      </c>
      <c r="BE90" s="273" t="s">
        <v>416</v>
      </c>
      <c r="BF90" s="273" t="s">
        <v>416</v>
      </c>
      <c r="BG90" s="273" t="s">
        <v>416</v>
      </c>
      <c r="BH90" s="273" t="s">
        <v>416</v>
      </c>
      <c r="BI90" s="273" t="s">
        <v>416</v>
      </c>
      <c r="BJ90" s="273" t="s">
        <v>416</v>
      </c>
      <c r="BK90" s="273" t="s">
        <v>416</v>
      </c>
      <c r="BL90" s="273" t="s">
        <v>416</v>
      </c>
      <c r="BM90" s="273" t="s">
        <v>416</v>
      </c>
      <c r="BN90" s="273" t="s">
        <v>416</v>
      </c>
      <c r="BO90" s="273" t="s">
        <v>416</v>
      </c>
      <c r="BP90" s="273" t="s">
        <v>416</v>
      </c>
      <c r="BQ90" s="273" t="s">
        <v>416</v>
      </c>
      <c r="BR90" s="273" t="s">
        <v>416</v>
      </c>
      <c r="BS90" s="273" t="s">
        <v>416</v>
      </c>
      <c r="BT90" s="273" t="s">
        <v>416</v>
      </c>
      <c r="BU90" s="273" t="s">
        <v>416</v>
      </c>
      <c r="BV90" s="273" t="s">
        <v>416</v>
      </c>
      <c r="BW90" s="273" t="s">
        <v>416</v>
      </c>
      <c r="BX90" s="273" t="s">
        <v>416</v>
      </c>
      <c r="BY90" s="273" t="s">
        <v>416</v>
      </c>
      <c r="BZ90" s="273" t="s">
        <v>416</v>
      </c>
      <c r="CA90" s="273" t="s">
        <v>416</v>
      </c>
      <c r="CB90" s="273" t="s">
        <v>416</v>
      </c>
      <c r="CC90" s="273" t="s">
        <v>416</v>
      </c>
      <c r="CD90" s="273" t="s">
        <v>416</v>
      </c>
      <c r="CE90" s="273" t="s">
        <v>416</v>
      </c>
      <c r="CF90" s="273" t="s">
        <v>416</v>
      </c>
      <c r="CG90" s="273" t="s">
        <v>416</v>
      </c>
      <c r="CH90" s="273" t="s">
        <v>416</v>
      </c>
      <c r="CI90" s="273" t="s">
        <v>416</v>
      </c>
      <c r="CJ90" s="273" t="s">
        <v>416</v>
      </c>
      <c r="CK90" s="273" t="s">
        <v>416</v>
      </c>
      <c r="CL90" s="273" t="s">
        <v>416</v>
      </c>
      <c r="CM90" s="273" t="s">
        <v>416</v>
      </c>
      <c r="CN90" s="273" t="s">
        <v>416</v>
      </c>
      <c r="CO90" s="273" t="s">
        <v>416</v>
      </c>
      <c r="CP90" s="273">
        <v>67</v>
      </c>
      <c r="CQ90" s="274">
        <v>51</v>
      </c>
      <c r="CR90" s="275">
        <v>59</v>
      </c>
      <c r="CS90" s="273">
        <v>7685</v>
      </c>
      <c r="CT90" s="274">
        <v>8084</v>
      </c>
      <c r="CU90" s="275">
        <v>15769</v>
      </c>
      <c r="CV90" s="273">
        <v>70</v>
      </c>
      <c r="CW90" s="274">
        <v>55</v>
      </c>
      <c r="CX90" s="275">
        <v>62</v>
      </c>
      <c r="CY90" s="273">
        <v>7685</v>
      </c>
      <c r="CZ90" s="274">
        <v>8084</v>
      </c>
      <c r="DA90" s="275">
        <v>15769</v>
      </c>
      <c r="DB90" s="273">
        <v>34.799999999999997</v>
      </c>
      <c r="DC90" s="274">
        <v>32.1</v>
      </c>
      <c r="DD90" s="275">
        <v>33.5</v>
      </c>
      <c r="DE90" s="273">
        <v>7685</v>
      </c>
      <c r="DF90" s="274">
        <v>8084</v>
      </c>
      <c r="DG90" s="275">
        <v>15769</v>
      </c>
    </row>
    <row r="91" spans="1:111" x14ac:dyDescent="0.35">
      <c r="A91" t="s">
        <v>66</v>
      </c>
      <c r="B91" t="s">
        <v>311</v>
      </c>
      <c r="C91" t="s">
        <v>309</v>
      </c>
      <c r="D91" s="273">
        <v>70</v>
      </c>
      <c r="E91" s="274">
        <v>55</v>
      </c>
      <c r="F91" s="275">
        <v>62</v>
      </c>
      <c r="G91" s="273">
        <v>1320</v>
      </c>
      <c r="H91" s="274">
        <v>1381</v>
      </c>
      <c r="I91" s="275">
        <v>2701</v>
      </c>
      <c r="J91" s="273">
        <v>71</v>
      </c>
      <c r="K91" s="274">
        <v>57</v>
      </c>
      <c r="L91" s="275">
        <v>64</v>
      </c>
      <c r="M91" s="273">
        <v>1320</v>
      </c>
      <c r="N91" s="274">
        <v>1381</v>
      </c>
      <c r="O91" s="275">
        <v>2701</v>
      </c>
      <c r="P91" s="273">
        <v>34.799999999999997</v>
      </c>
      <c r="Q91" s="274">
        <v>32.200000000000003</v>
      </c>
      <c r="R91" s="275">
        <v>33.5</v>
      </c>
      <c r="S91" s="273">
        <v>1320</v>
      </c>
      <c r="T91" s="274">
        <v>1381</v>
      </c>
      <c r="U91" s="275">
        <v>2701</v>
      </c>
      <c r="V91" s="273">
        <v>77</v>
      </c>
      <c r="W91" s="274">
        <v>49</v>
      </c>
      <c r="X91" s="275">
        <v>62</v>
      </c>
      <c r="Y91" s="273">
        <v>135</v>
      </c>
      <c r="Z91" s="274">
        <v>156</v>
      </c>
      <c r="AA91" s="275">
        <v>291</v>
      </c>
      <c r="AB91" s="273">
        <v>78</v>
      </c>
      <c r="AC91" s="274">
        <v>50</v>
      </c>
      <c r="AD91" s="275">
        <v>63</v>
      </c>
      <c r="AE91" s="273">
        <v>135</v>
      </c>
      <c r="AF91" s="274">
        <v>156</v>
      </c>
      <c r="AG91" s="275">
        <v>291</v>
      </c>
      <c r="AH91" s="273">
        <v>35.1</v>
      </c>
      <c r="AI91" s="274">
        <v>31.6</v>
      </c>
      <c r="AJ91" s="275">
        <v>33.200000000000003</v>
      </c>
      <c r="AK91" s="273">
        <v>135</v>
      </c>
      <c r="AL91" s="274">
        <v>156</v>
      </c>
      <c r="AM91" s="275">
        <v>291</v>
      </c>
      <c r="AN91" s="273">
        <v>75</v>
      </c>
      <c r="AO91" s="274">
        <v>55</v>
      </c>
      <c r="AP91" s="275">
        <v>64</v>
      </c>
      <c r="AQ91" s="273">
        <v>369</v>
      </c>
      <c r="AR91" s="274">
        <v>403</v>
      </c>
      <c r="AS91" s="275">
        <v>772</v>
      </c>
      <c r="AT91" s="273">
        <v>76</v>
      </c>
      <c r="AU91" s="274">
        <v>58</v>
      </c>
      <c r="AV91" s="275">
        <v>67</v>
      </c>
      <c r="AW91" s="273">
        <v>369</v>
      </c>
      <c r="AX91" s="274">
        <v>403</v>
      </c>
      <c r="AY91" s="275">
        <v>772</v>
      </c>
      <c r="AZ91" s="273">
        <v>34.200000000000003</v>
      </c>
      <c r="BA91" s="274">
        <v>32</v>
      </c>
      <c r="BB91" s="275">
        <v>33.1</v>
      </c>
      <c r="BC91" s="273">
        <v>369</v>
      </c>
      <c r="BD91" s="274">
        <v>403</v>
      </c>
      <c r="BE91" s="275">
        <v>772</v>
      </c>
      <c r="BF91" s="273">
        <v>74</v>
      </c>
      <c r="BG91" s="274">
        <v>50</v>
      </c>
      <c r="BH91" s="275">
        <v>61</v>
      </c>
      <c r="BI91" s="273">
        <v>257</v>
      </c>
      <c r="BJ91" s="274">
        <v>274</v>
      </c>
      <c r="BK91" s="275">
        <v>531</v>
      </c>
      <c r="BL91" s="273">
        <v>75</v>
      </c>
      <c r="BM91" s="274">
        <v>54</v>
      </c>
      <c r="BN91" s="275">
        <v>65</v>
      </c>
      <c r="BO91" s="273">
        <v>257</v>
      </c>
      <c r="BP91" s="274">
        <v>274</v>
      </c>
      <c r="BQ91" s="275">
        <v>531</v>
      </c>
      <c r="BR91" s="273">
        <v>34.4</v>
      </c>
      <c r="BS91" s="274">
        <v>31</v>
      </c>
      <c r="BT91" s="275">
        <v>32.6</v>
      </c>
      <c r="BU91" s="273">
        <v>257</v>
      </c>
      <c r="BV91" s="274">
        <v>274</v>
      </c>
      <c r="BW91" s="275">
        <v>531</v>
      </c>
      <c r="BX91" s="273" t="s">
        <v>197</v>
      </c>
      <c r="BY91" s="274" t="s">
        <v>197</v>
      </c>
      <c r="BZ91" s="275">
        <v>67</v>
      </c>
      <c r="CA91" s="273">
        <v>12</v>
      </c>
      <c r="CB91" s="274">
        <v>18</v>
      </c>
      <c r="CC91" s="275">
        <v>30</v>
      </c>
      <c r="CD91" s="273" t="s">
        <v>197</v>
      </c>
      <c r="CE91" s="274" t="s">
        <v>197</v>
      </c>
      <c r="CF91" s="275">
        <v>67</v>
      </c>
      <c r="CG91" s="273">
        <v>12</v>
      </c>
      <c r="CH91" s="274">
        <v>18</v>
      </c>
      <c r="CI91" s="275">
        <v>30</v>
      </c>
      <c r="CJ91" s="273">
        <v>37.799999999999997</v>
      </c>
      <c r="CK91" s="274">
        <v>33.4</v>
      </c>
      <c r="CL91" s="275">
        <v>35.200000000000003</v>
      </c>
      <c r="CM91" s="273">
        <v>12</v>
      </c>
      <c r="CN91" s="274">
        <v>18</v>
      </c>
      <c r="CO91" s="275">
        <v>30</v>
      </c>
      <c r="CP91" s="273">
        <v>71</v>
      </c>
      <c r="CQ91" s="274">
        <v>54</v>
      </c>
      <c r="CR91" s="275">
        <v>62</v>
      </c>
      <c r="CS91" s="273">
        <v>2209</v>
      </c>
      <c r="CT91" s="274">
        <v>2338</v>
      </c>
      <c r="CU91" s="275">
        <v>4547</v>
      </c>
      <c r="CV91" s="273">
        <v>72</v>
      </c>
      <c r="CW91" s="274">
        <v>56</v>
      </c>
      <c r="CX91" s="275">
        <v>64</v>
      </c>
      <c r="CY91" s="273">
        <v>2209</v>
      </c>
      <c r="CZ91" s="274">
        <v>2338</v>
      </c>
      <c r="DA91" s="275">
        <v>4547</v>
      </c>
      <c r="DB91" s="273">
        <v>34.6</v>
      </c>
      <c r="DC91" s="274">
        <v>31.9</v>
      </c>
      <c r="DD91" s="275">
        <v>33.200000000000003</v>
      </c>
      <c r="DE91" s="273">
        <v>2209</v>
      </c>
      <c r="DF91" s="274">
        <v>2338</v>
      </c>
      <c r="DG91" s="275">
        <v>4547</v>
      </c>
    </row>
    <row r="92" spans="1:111" x14ac:dyDescent="0.35">
      <c r="A92" t="s">
        <v>67</v>
      </c>
      <c r="B92" t="s">
        <v>312</v>
      </c>
      <c r="C92" t="s">
        <v>309</v>
      </c>
      <c r="D92" s="273">
        <v>72</v>
      </c>
      <c r="E92" s="274">
        <v>50</v>
      </c>
      <c r="F92" s="275">
        <v>61</v>
      </c>
      <c r="G92" s="273">
        <v>1419</v>
      </c>
      <c r="H92" s="274">
        <v>1463</v>
      </c>
      <c r="I92" s="275">
        <v>2882</v>
      </c>
      <c r="J92" s="273">
        <v>73</v>
      </c>
      <c r="K92" s="274">
        <v>52</v>
      </c>
      <c r="L92" s="275">
        <v>63</v>
      </c>
      <c r="M92" s="273">
        <v>1419</v>
      </c>
      <c r="N92" s="274">
        <v>1463</v>
      </c>
      <c r="O92" s="275">
        <v>2882</v>
      </c>
      <c r="P92" s="273">
        <v>35.9</v>
      </c>
      <c r="Q92" s="274">
        <v>32.6</v>
      </c>
      <c r="R92" s="275">
        <v>34.200000000000003</v>
      </c>
      <c r="S92" s="273">
        <v>1419</v>
      </c>
      <c r="T92" s="274">
        <v>1463</v>
      </c>
      <c r="U92" s="275">
        <v>2882</v>
      </c>
      <c r="V92" s="273">
        <v>65</v>
      </c>
      <c r="W92" s="274">
        <v>44</v>
      </c>
      <c r="X92" s="275">
        <v>54</v>
      </c>
      <c r="Y92" s="273">
        <v>124</v>
      </c>
      <c r="Z92" s="274">
        <v>138</v>
      </c>
      <c r="AA92" s="275">
        <v>262</v>
      </c>
      <c r="AB92" s="273">
        <v>66</v>
      </c>
      <c r="AC92" s="274">
        <v>46</v>
      </c>
      <c r="AD92" s="275">
        <v>56</v>
      </c>
      <c r="AE92" s="273">
        <v>124</v>
      </c>
      <c r="AF92" s="274">
        <v>138</v>
      </c>
      <c r="AG92" s="275">
        <v>262</v>
      </c>
      <c r="AH92" s="273">
        <v>35.1</v>
      </c>
      <c r="AI92" s="274">
        <v>31.6</v>
      </c>
      <c r="AJ92" s="275">
        <v>33.299999999999997</v>
      </c>
      <c r="AK92" s="273">
        <v>124</v>
      </c>
      <c r="AL92" s="274">
        <v>138</v>
      </c>
      <c r="AM92" s="275">
        <v>262</v>
      </c>
      <c r="AN92" s="273">
        <v>58</v>
      </c>
      <c r="AO92" s="274">
        <v>46</v>
      </c>
      <c r="AP92" s="275">
        <v>51</v>
      </c>
      <c r="AQ92" s="273">
        <v>175</v>
      </c>
      <c r="AR92" s="274">
        <v>213</v>
      </c>
      <c r="AS92" s="275">
        <v>388</v>
      </c>
      <c r="AT92" s="273">
        <v>63</v>
      </c>
      <c r="AU92" s="274">
        <v>51</v>
      </c>
      <c r="AV92" s="275">
        <v>56</v>
      </c>
      <c r="AW92" s="273">
        <v>175</v>
      </c>
      <c r="AX92" s="274">
        <v>213</v>
      </c>
      <c r="AY92" s="275">
        <v>388</v>
      </c>
      <c r="AZ92" s="273">
        <v>32.299999999999997</v>
      </c>
      <c r="BA92" s="274">
        <v>31.1</v>
      </c>
      <c r="BB92" s="275">
        <v>31.7</v>
      </c>
      <c r="BC92" s="273">
        <v>175</v>
      </c>
      <c r="BD92" s="274">
        <v>213</v>
      </c>
      <c r="BE92" s="275">
        <v>388</v>
      </c>
      <c r="BF92" s="273">
        <v>63</v>
      </c>
      <c r="BG92" s="274">
        <v>30</v>
      </c>
      <c r="BH92" s="275">
        <v>45</v>
      </c>
      <c r="BI92" s="273">
        <v>35</v>
      </c>
      <c r="BJ92" s="274">
        <v>43</v>
      </c>
      <c r="BK92" s="275">
        <v>78</v>
      </c>
      <c r="BL92" s="273">
        <v>63</v>
      </c>
      <c r="BM92" s="274">
        <v>37</v>
      </c>
      <c r="BN92" s="275">
        <v>49</v>
      </c>
      <c r="BO92" s="273">
        <v>35</v>
      </c>
      <c r="BP92" s="274">
        <v>43</v>
      </c>
      <c r="BQ92" s="275">
        <v>78</v>
      </c>
      <c r="BR92" s="273">
        <v>35.200000000000003</v>
      </c>
      <c r="BS92" s="274">
        <v>29.5</v>
      </c>
      <c r="BT92" s="275">
        <v>32.1</v>
      </c>
      <c r="BU92" s="273">
        <v>35</v>
      </c>
      <c r="BV92" s="274">
        <v>43</v>
      </c>
      <c r="BW92" s="275">
        <v>78</v>
      </c>
      <c r="BX92" s="273" t="s">
        <v>197</v>
      </c>
      <c r="BY92" s="274" t="s">
        <v>197</v>
      </c>
      <c r="BZ92" s="275" t="s">
        <v>197</v>
      </c>
      <c r="CA92" s="273">
        <v>5</v>
      </c>
      <c r="CB92" s="274">
        <v>7</v>
      </c>
      <c r="CC92" s="275">
        <v>12</v>
      </c>
      <c r="CD92" s="273" t="s">
        <v>197</v>
      </c>
      <c r="CE92" s="274" t="s">
        <v>197</v>
      </c>
      <c r="CF92" s="275" t="s">
        <v>197</v>
      </c>
      <c r="CG92" s="273">
        <v>5</v>
      </c>
      <c r="CH92" s="274">
        <v>7</v>
      </c>
      <c r="CI92" s="275">
        <v>12</v>
      </c>
      <c r="CJ92" s="273">
        <v>28.2</v>
      </c>
      <c r="CK92" s="274">
        <v>25.4</v>
      </c>
      <c r="CL92" s="275">
        <v>26.6</v>
      </c>
      <c r="CM92" s="273">
        <v>5</v>
      </c>
      <c r="CN92" s="274">
        <v>7</v>
      </c>
      <c r="CO92" s="275">
        <v>12</v>
      </c>
      <c r="CP92" s="273">
        <v>69</v>
      </c>
      <c r="CQ92" s="274">
        <v>48</v>
      </c>
      <c r="CR92" s="275">
        <v>58</v>
      </c>
      <c r="CS92" s="273">
        <v>1881</v>
      </c>
      <c r="CT92" s="274">
        <v>1986</v>
      </c>
      <c r="CU92" s="275">
        <v>3867</v>
      </c>
      <c r="CV92" s="273">
        <v>71</v>
      </c>
      <c r="CW92" s="274">
        <v>51</v>
      </c>
      <c r="CX92" s="275">
        <v>61</v>
      </c>
      <c r="CY92" s="273">
        <v>1881</v>
      </c>
      <c r="CZ92" s="274">
        <v>1986</v>
      </c>
      <c r="DA92" s="275">
        <v>3867</v>
      </c>
      <c r="DB92" s="273">
        <v>35.4</v>
      </c>
      <c r="DC92" s="274">
        <v>32.200000000000003</v>
      </c>
      <c r="DD92" s="275">
        <v>33.799999999999997</v>
      </c>
      <c r="DE92" s="273">
        <v>1881</v>
      </c>
      <c r="DF92" s="274">
        <v>1986</v>
      </c>
      <c r="DG92" s="275">
        <v>3867</v>
      </c>
    </row>
    <row r="93" spans="1:111" x14ac:dyDescent="0.35">
      <c r="A93" t="s">
        <v>69</v>
      </c>
      <c r="B93" t="s">
        <v>314</v>
      </c>
      <c r="C93" t="s">
        <v>309</v>
      </c>
      <c r="D93" s="273">
        <v>66</v>
      </c>
      <c r="E93" s="274">
        <v>47</v>
      </c>
      <c r="F93" s="275">
        <v>56</v>
      </c>
      <c r="G93" s="273">
        <v>1008</v>
      </c>
      <c r="H93" s="274">
        <v>1199</v>
      </c>
      <c r="I93" s="275">
        <v>2207</v>
      </c>
      <c r="J93" s="273">
        <v>69</v>
      </c>
      <c r="K93" s="274">
        <v>51</v>
      </c>
      <c r="L93" s="275">
        <v>60</v>
      </c>
      <c r="M93" s="273">
        <v>1008</v>
      </c>
      <c r="N93" s="274">
        <v>1199</v>
      </c>
      <c r="O93" s="275">
        <v>2207</v>
      </c>
      <c r="P93" s="273">
        <v>34.200000000000003</v>
      </c>
      <c r="Q93" s="274">
        <v>31.1</v>
      </c>
      <c r="R93" s="275">
        <v>32.6</v>
      </c>
      <c r="S93" s="273">
        <v>1008</v>
      </c>
      <c r="T93" s="274">
        <v>1199</v>
      </c>
      <c r="U93" s="275">
        <v>2207</v>
      </c>
      <c r="V93" s="273">
        <v>68</v>
      </c>
      <c r="W93" s="274">
        <v>54</v>
      </c>
      <c r="X93" s="275">
        <v>61</v>
      </c>
      <c r="Y93" s="273">
        <v>193</v>
      </c>
      <c r="Z93" s="274">
        <v>195</v>
      </c>
      <c r="AA93" s="275">
        <v>388</v>
      </c>
      <c r="AB93" s="273">
        <v>71</v>
      </c>
      <c r="AC93" s="274">
        <v>56</v>
      </c>
      <c r="AD93" s="275">
        <v>64</v>
      </c>
      <c r="AE93" s="273">
        <v>193</v>
      </c>
      <c r="AF93" s="274">
        <v>195</v>
      </c>
      <c r="AG93" s="275">
        <v>388</v>
      </c>
      <c r="AH93" s="273">
        <v>34.6</v>
      </c>
      <c r="AI93" s="274">
        <v>32.5</v>
      </c>
      <c r="AJ93" s="275">
        <v>33.5</v>
      </c>
      <c r="AK93" s="273">
        <v>193</v>
      </c>
      <c r="AL93" s="274">
        <v>195</v>
      </c>
      <c r="AM93" s="275">
        <v>388</v>
      </c>
      <c r="AN93" s="273">
        <v>65</v>
      </c>
      <c r="AO93" s="274">
        <v>42</v>
      </c>
      <c r="AP93" s="275">
        <v>53</v>
      </c>
      <c r="AQ93" s="273">
        <v>526</v>
      </c>
      <c r="AR93" s="274">
        <v>557</v>
      </c>
      <c r="AS93" s="275">
        <v>1083</v>
      </c>
      <c r="AT93" s="273">
        <v>69</v>
      </c>
      <c r="AU93" s="274">
        <v>49</v>
      </c>
      <c r="AV93" s="275">
        <v>59</v>
      </c>
      <c r="AW93" s="273">
        <v>526</v>
      </c>
      <c r="AX93" s="274">
        <v>557</v>
      </c>
      <c r="AY93" s="275">
        <v>1083</v>
      </c>
      <c r="AZ93" s="273">
        <v>33</v>
      </c>
      <c r="BA93" s="274">
        <v>29.9</v>
      </c>
      <c r="BB93" s="275">
        <v>31.4</v>
      </c>
      <c r="BC93" s="273">
        <v>526</v>
      </c>
      <c r="BD93" s="274">
        <v>557</v>
      </c>
      <c r="BE93" s="275">
        <v>1083</v>
      </c>
      <c r="BF93" s="273">
        <v>65</v>
      </c>
      <c r="BG93" s="274">
        <v>45</v>
      </c>
      <c r="BH93" s="275">
        <v>54</v>
      </c>
      <c r="BI93" s="273">
        <v>140</v>
      </c>
      <c r="BJ93" s="274">
        <v>165</v>
      </c>
      <c r="BK93" s="275">
        <v>305</v>
      </c>
      <c r="BL93" s="273">
        <v>67</v>
      </c>
      <c r="BM93" s="274">
        <v>47</v>
      </c>
      <c r="BN93" s="275">
        <v>56</v>
      </c>
      <c r="BO93" s="273">
        <v>140</v>
      </c>
      <c r="BP93" s="274">
        <v>165</v>
      </c>
      <c r="BQ93" s="275">
        <v>305</v>
      </c>
      <c r="BR93" s="273">
        <v>34.1</v>
      </c>
      <c r="BS93" s="274">
        <v>30.1</v>
      </c>
      <c r="BT93" s="275">
        <v>31.9</v>
      </c>
      <c r="BU93" s="273">
        <v>140</v>
      </c>
      <c r="BV93" s="274">
        <v>165</v>
      </c>
      <c r="BW93" s="275">
        <v>305</v>
      </c>
      <c r="BX93" s="273" t="s">
        <v>197</v>
      </c>
      <c r="BY93" s="274" t="s">
        <v>197</v>
      </c>
      <c r="BZ93" s="275">
        <v>44</v>
      </c>
      <c r="CA93" s="273">
        <v>9</v>
      </c>
      <c r="CB93" s="274">
        <v>7</v>
      </c>
      <c r="CC93" s="275">
        <v>16</v>
      </c>
      <c r="CD93" s="273">
        <v>67</v>
      </c>
      <c r="CE93" s="274">
        <v>43</v>
      </c>
      <c r="CF93" s="275">
        <v>56</v>
      </c>
      <c r="CG93" s="273">
        <v>9</v>
      </c>
      <c r="CH93" s="274">
        <v>7</v>
      </c>
      <c r="CI93" s="275">
        <v>16</v>
      </c>
      <c r="CJ93" s="273">
        <v>33.9</v>
      </c>
      <c r="CK93" s="274">
        <v>29.7</v>
      </c>
      <c r="CL93" s="275">
        <v>32.1</v>
      </c>
      <c r="CM93" s="273">
        <v>9</v>
      </c>
      <c r="CN93" s="274">
        <v>7</v>
      </c>
      <c r="CO93" s="275">
        <v>16</v>
      </c>
      <c r="CP93" s="273">
        <v>64</v>
      </c>
      <c r="CQ93" s="274">
        <v>45</v>
      </c>
      <c r="CR93" s="275">
        <v>54</v>
      </c>
      <c r="CS93" s="273">
        <v>2171</v>
      </c>
      <c r="CT93" s="274">
        <v>2420</v>
      </c>
      <c r="CU93" s="275">
        <v>4591</v>
      </c>
      <c r="CV93" s="273">
        <v>67</v>
      </c>
      <c r="CW93" s="274">
        <v>49</v>
      </c>
      <c r="CX93" s="275">
        <v>58</v>
      </c>
      <c r="CY93" s="273">
        <v>2171</v>
      </c>
      <c r="CZ93" s="274">
        <v>2420</v>
      </c>
      <c r="DA93" s="275">
        <v>4591</v>
      </c>
      <c r="DB93" s="273">
        <v>33.5</v>
      </c>
      <c r="DC93" s="274">
        <v>30.6</v>
      </c>
      <c r="DD93" s="275">
        <v>32</v>
      </c>
      <c r="DE93" s="273">
        <v>2171</v>
      </c>
      <c r="DF93" s="274">
        <v>2420</v>
      </c>
      <c r="DG93" s="275">
        <v>4591</v>
      </c>
    </row>
    <row r="94" spans="1:111" x14ac:dyDescent="0.35">
      <c r="A94" t="s">
        <v>71</v>
      </c>
      <c r="B94" t="s">
        <v>316</v>
      </c>
      <c r="C94" t="s">
        <v>309</v>
      </c>
      <c r="D94" s="273">
        <v>73</v>
      </c>
      <c r="E94" s="274">
        <v>58</v>
      </c>
      <c r="F94" s="275">
        <v>66</v>
      </c>
      <c r="G94" s="273">
        <v>1020</v>
      </c>
      <c r="H94" s="274">
        <v>1031</v>
      </c>
      <c r="I94" s="275">
        <v>2051</v>
      </c>
      <c r="J94" s="273">
        <v>76</v>
      </c>
      <c r="K94" s="274">
        <v>63</v>
      </c>
      <c r="L94" s="275">
        <v>69</v>
      </c>
      <c r="M94" s="273">
        <v>1020</v>
      </c>
      <c r="N94" s="274">
        <v>1031</v>
      </c>
      <c r="O94" s="275">
        <v>2051</v>
      </c>
      <c r="P94" s="273">
        <v>36.200000000000003</v>
      </c>
      <c r="Q94" s="274">
        <v>33.700000000000003</v>
      </c>
      <c r="R94" s="275">
        <v>34.9</v>
      </c>
      <c r="S94" s="273">
        <v>1020</v>
      </c>
      <c r="T94" s="274">
        <v>1031</v>
      </c>
      <c r="U94" s="275">
        <v>2051</v>
      </c>
      <c r="V94" s="273">
        <v>71</v>
      </c>
      <c r="W94" s="274">
        <v>49</v>
      </c>
      <c r="X94" s="275">
        <v>60</v>
      </c>
      <c r="Y94" s="273">
        <v>107</v>
      </c>
      <c r="Z94" s="274">
        <v>100</v>
      </c>
      <c r="AA94" s="275">
        <v>207</v>
      </c>
      <c r="AB94" s="273">
        <v>74</v>
      </c>
      <c r="AC94" s="274">
        <v>53</v>
      </c>
      <c r="AD94" s="275">
        <v>64</v>
      </c>
      <c r="AE94" s="273">
        <v>107</v>
      </c>
      <c r="AF94" s="274">
        <v>100</v>
      </c>
      <c r="AG94" s="275">
        <v>207</v>
      </c>
      <c r="AH94" s="273">
        <v>36.200000000000003</v>
      </c>
      <c r="AI94" s="274">
        <v>31.8</v>
      </c>
      <c r="AJ94" s="275">
        <v>34.1</v>
      </c>
      <c r="AK94" s="273">
        <v>107</v>
      </c>
      <c r="AL94" s="274">
        <v>100</v>
      </c>
      <c r="AM94" s="275">
        <v>207</v>
      </c>
      <c r="AN94" s="273">
        <v>73</v>
      </c>
      <c r="AO94" s="274">
        <v>62</v>
      </c>
      <c r="AP94" s="275">
        <v>67</v>
      </c>
      <c r="AQ94" s="273">
        <v>135</v>
      </c>
      <c r="AR94" s="274">
        <v>137</v>
      </c>
      <c r="AS94" s="275">
        <v>272</v>
      </c>
      <c r="AT94" s="273">
        <v>76</v>
      </c>
      <c r="AU94" s="274">
        <v>66</v>
      </c>
      <c r="AV94" s="275">
        <v>71</v>
      </c>
      <c r="AW94" s="273">
        <v>135</v>
      </c>
      <c r="AX94" s="274">
        <v>137</v>
      </c>
      <c r="AY94" s="275">
        <v>272</v>
      </c>
      <c r="AZ94" s="273">
        <v>36.4</v>
      </c>
      <c r="BA94" s="274">
        <v>33.9</v>
      </c>
      <c r="BB94" s="275">
        <v>35.1</v>
      </c>
      <c r="BC94" s="273">
        <v>135</v>
      </c>
      <c r="BD94" s="274">
        <v>137</v>
      </c>
      <c r="BE94" s="275">
        <v>272</v>
      </c>
      <c r="BF94" s="273">
        <v>100</v>
      </c>
      <c r="BG94" s="274">
        <v>47</v>
      </c>
      <c r="BH94" s="275">
        <v>64</v>
      </c>
      <c r="BI94" s="273">
        <v>8</v>
      </c>
      <c r="BJ94" s="274">
        <v>17</v>
      </c>
      <c r="BK94" s="275">
        <v>25</v>
      </c>
      <c r="BL94" s="273">
        <v>100</v>
      </c>
      <c r="BM94" s="274">
        <v>47</v>
      </c>
      <c r="BN94" s="275">
        <v>64</v>
      </c>
      <c r="BO94" s="273">
        <v>8</v>
      </c>
      <c r="BP94" s="274">
        <v>17</v>
      </c>
      <c r="BQ94" s="275">
        <v>25</v>
      </c>
      <c r="BR94" s="273">
        <v>39.6</v>
      </c>
      <c r="BS94" s="274">
        <v>29.6</v>
      </c>
      <c r="BT94" s="275">
        <v>32.799999999999997</v>
      </c>
      <c r="BU94" s="273">
        <v>8</v>
      </c>
      <c r="BV94" s="274">
        <v>17</v>
      </c>
      <c r="BW94" s="275">
        <v>25</v>
      </c>
      <c r="BX94" s="273" t="s">
        <v>197</v>
      </c>
      <c r="BY94" s="274" t="s">
        <v>197</v>
      </c>
      <c r="BZ94" s="275">
        <v>69</v>
      </c>
      <c r="CA94" s="273">
        <v>9</v>
      </c>
      <c r="CB94" s="274">
        <v>7</v>
      </c>
      <c r="CC94" s="275">
        <v>16</v>
      </c>
      <c r="CD94" s="273" t="s">
        <v>197</v>
      </c>
      <c r="CE94" s="274" t="s">
        <v>197</v>
      </c>
      <c r="CF94" s="275">
        <v>75</v>
      </c>
      <c r="CG94" s="273">
        <v>9</v>
      </c>
      <c r="CH94" s="274">
        <v>7</v>
      </c>
      <c r="CI94" s="275">
        <v>16</v>
      </c>
      <c r="CJ94" s="273">
        <v>42.4</v>
      </c>
      <c r="CK94" s="274">
        <v>33.700000000000003</v>
      </c>
      <c r="CL94" s="275">
        <v>38.6</v>
      </c>
      <c r="CM94" s="273">
        <v>9</v>
      </c>
      <c r="CN94" s="274">
        <v>7</v>
      </c>
      <c r="CO94" s="275">
        <v>16</v>
      </c>
      <c r="CP94" s="273">
        <v>72</v>
      </c>
      <c r="CQ94" s="274">
        <v>58</v>
      </c>
      <c r="CR94" s="275">
        <v>65</v>
      </c>
      <c r="CS94" s="273">
        <v>1332</v>
      </c>
      <c r="CT94" s="274">
        <v>1351</v>
      </c>
      <c r="CU94" s="275">
        <v>2683</v>
      </c>
      <c r="CV94" s="273">
        <v>75</v>
      </c>
      <c r="CW94" s="274">
        <v>62</v>
      </c>
      <c r="CX94" s="275">
        <v>68</v>
      </c>
      <c r="CY94" s="273">
        <v>1332</v>
      </c>
      <c r="CZ94" s="274">
        <v>1351</v>
      </c>
      <c r="DA94" s="275">
        <v>2683</v>
      </c>
      <c r="DB94" s="273">
        <v>36.200000000000003</v>
      </c>
      <c r="DC94" s="274">
        <v>33.4</v>
      </c>
      <c r="DD94" s="275">
        <v>34.799999999999997</v>
      </c>
      <c r="DE94" s="273">
        <v>1332</v>
      </c>
      <c r="DF94" s="274">
        <v>1351</v>
      </c>
      <c r="DG94" s="275">
        <v>2683</v>
      </c>
    </row>
    <row r="95" spans="1:111" x14ac:dyDescent="0.35">
      <c r="A95" t="s">
        <v>75</v>
      </c>
      <c r="B95" t="s">
        <v>320</v>
      </c>
      <c r="C95" t="s">
        <v>309</v>
      </c>
      <c r="D95" s="273">
        <v>66</v>
      </c>
      <c r="E95" s="274">
        <v>49</v>
      </c>
      <c r="F95" s="275">
        <v>57</v>
      </c>
      <c r="G95" s="273">
        <v>1097</v>
      </c>
      <c r="H95" s="274">
        <v>1157</v>
      </c>
      <c r="I95" s="275">
        <v>2254</v>
      </c>
      <c r="J95" s="273">
        <v>68</v>
      </c>
      <c r="K95" s="274">
        <v>53</v>
      </c>
      <c r="L95" s="275">
        <v>61</v>
      </c>
      <c r="M95" s="273">
        <v>1097</v>
      </c>
      <c r="N95" s="274">
        <v>1157</v>
      </c>
      <c r="O95" s="275">
        <v>2254</v>
      </c>
      <c r="P95" s="273">
        <v>33.5</v>
      </c>
      <c r="Q95" s="274">
        <v>31</v>
      </c>
      <c r="R95" s="275">
        <v>32.200000000000003</v>
      </c>
      <c r="S95" s="273">
        <v>1097</v>
      </c>
      <c r="T95" s="274">
        <v>1157</v>
      </c>
      <c r="U95" s="275">
        <v>2254</v>
      </c>
      <c r="V95" s="273">
        <v>68</v>
      </c>
      <c r="W95" s="274">
        <v>52</v>
      </c>
      <c r="X95" s="275">
        <v>60</v>
      </c>
      <c r="Y95" s="273">
        <v>114</v>
      </c>
      <c r="Z95" s="274">
        <v>136</v>
      </c>
      <c r="AA95" s="275">
        <v>250</v>
      </c>
      <c r="AB95" s="273">
        <v>73</v>
      </c>
      <c r="AC95" s="274">
        <v>57</v>
      </c>
      <c r="AD95" s="275">
        <v>64</v>
      </c>
      <c r="AE95" s="273">
        <v>114</v>
      </c>
      <c r="AF95" s="274">
        <v>136</v>
      </c>
      <c r="AG95" s="275">
        <v>250</v>
      </c>
      <c r="AH95" s="273">
        <v>34.200000000000003</v>
      </c>
      <c r="AI95" s="274">
        <v>31.8</v>
      </c>
      <c r="AJ95" s="275">
        <v>32.9</v>
      </c>
      <c r="AK95" s="273">
        <v>114</v>
      </c>
      <c r="AL95" s="274">
        <v>136</v>
      </c>
      <c r="AM95" s="275">
        <v>250</v>
      </c>
      <c r="AN95" s="273">
        <v>68</v>
      </c>
      <c r="AO95" s="274">
        <v>52</v>
      </c>
      <c r="AP95" s="275">
        <v>60</v>
      </c>
      <c r="AQ95" s="273">
        <v>355</v>
      </c>
      <c r="AR95" s="274">
        <v>381</v>
      </c>
      <c r="AS95" s="275">
        <v>736</v>
      </c>
      <c r="AT95" s="273">
        <v>72</v>
      </c>
      <c r="AU95" s="274">
        <v>57</v>
      </c>
      <c r="AV95" s="275">
        <v>64</v>
      </c>
      <c r="AW95" s="273">
        <v>355</v>
      </c>
      <c r="AX95" s="274">
        <v>381</v>
      </c>
      <c r="AY95" s="275">
        <v>736</v>
      </c>
      <c r="AZ95" s="273">
        <v>33.1</v>
      </c>
      <c r="BA95" s="274">
        <v>30.8</v>
      </c>
      <c r="BB95" s="275">
        <v>31.9</v>
      </c>
      <c r="BC95" s="273">
        <v>355</v>
      </c>
      <c r="BD95" s="274">
        <v>381</v>
      </c>
      <c r="BE95" s="275">
        <v>736</v>
      </c>
      <c r="BF95" s="273">
        <v>75</v>
      </c>
      <c r="BG95" s="274">
        <v>64</v>
      </c>
      <c r="BH95" s="275">
        <v>69</v>
      </c>
      <c r="BI95" s="273">
        <v>67</v>
      </c>
      <c r="BJ95" s="274">
        <v>80</v>
      </c>
      <c r="BK95" s="275">
        <v>147</v>
      </c>
      <c r="BL95" s="273">
        <v>79</v>
      </c>
      <c r="BM95" s="274">
        <v>65</v>
      </c>
      <c r="BN95" s="275">
        <v>71</v>
      </c>
      <c r="BO95" s="273">
        <v>67</v>
      </c>
      <c r="BP95" s="274">
        <v>80</v>
      </c>
      <c r="BQ95" s="275">
        <v>147</v>
      </c>
      <c r="BR95" s="273">
        <v>34.6</v>
      </c>
      <c r="BS95" s="274">
        <v>32.9</v>
      </c>
      <c r="BT95" s="275">
        <v>33.700000000000003</v>
      </c>
      <c r="BU95" s="273">
        <v>67</v>
      </c>
      <c r="BV95" s="274">
        <v>80</v>
      </c>
      <c r="BW95" s="275">
        <v>147</v>
      </c>
      <c r="BX95" s="273" t="s">
        <v>197</v>
      </c>
      <c r="BY95" s="274" t="s">
        <v>197</v>
      </c>
      <c r="BZ95" s="275" t="s">
        <v>197</v>
      </c>
      <c r="CA95" s="273">
        <v>3</v>
      </c>
      <c r="CB95" s="274">
        <v>4</v>
      </c>
      <c r="CC95" s="275">
        <v>7</v>
      </c>
      <c r="CD95" s="273" t="s">
        <v>197</v>
      </c>
      <c r="CE95" s="274" t="s">
        <v>197</v>
      </c>
      <c r="CF95" s="275">
        <v>43</v>
      </c>
      <c r="CG95" s="273">
        <v>3</v>
      </c>
      <c r="CH95" s="274">
        <v>4</v>
      </c>
      <c r="CI95" s="275">
        <v>7</v>
      </c>
      <c r="CJ95" s="273">
        <v>35.299999999999997</v>
      </c>
      <c r="CK95" s="274">
        <v>26</v>
      </c>
      <c r="CL95" s="275">
        <v>30</v>
      </c>
      <c r="CM95" s="273">
        <v>3</v>
      </c>
      <c r="CN95" s="274">
        <v>4</v>
      </c>
      <c r="CO95" s="275">
        <v>7</v>
      </c>
      <c r="CP95" s="273">
        <v>65</v>
      </c>
      <c r="CQ95" s="274">
        <v>49</v>
      </c>
      <c r="CR95" s="275">
        <v>57</v>
      </c>
      <c r="CS95" s="273">
        <v>1766</v>
      </c>
      <c r="CT95" s="274">
        <v>1917</v>
      </c>
      <c r="CU95" s="275">
        <v>3683</v>
      </c>
      <c r="CV95" s="273">
        <v>69</v>
      </c>
      <c r="CW95" s="274">
        <v>54</v>
      </c>
      <c r="CX95" s="275">
        <v>61</v>
      </c>
      <c r="CY95" s="273">
        <v>1766</v>
      </c>
      <c r="CZ95" s="274">
        <v>1917</v>
      </c>
      <c r="DA95" s="275">
        <v>3683</v>
      </c>
      <c r="DB95" s="273">
        <v>33.299999999999997</v>
      </c>
      <c r="DC95" s="274">
        <v>30.9</v>
      </c>
      <c r="DD95" s="275">
        <v>32</v>
      </c>
      <c r="DE95" s="273">
        <v>1766</v>
      </c>
      <c r="DF95" s="274">
        <v>1917</v>
      </c>
      <c r="DG95" s="275">
        <v>3683</v>
      </c>
    </row>
    <row r="96" spans="1:111" x14ac:dyDescent="0.35">
      <c r="A96" t="s">
        <v>77</v>
      </c>
      <c r="B96" t="s">
        <v>322</v>
      </c>
      <c r="C96" t="s">
        <v>309</v>
      </c>
      <c r="D96" s="273">
        <v>66</v>
      </c>
      <c r="E96" s="274">
        <v>50</v>
      </c>
      <c r="F96" s="275">
        <v>58</v>
      </c>
      <c r="G96" s="273">
        <v>814</v>
      </c>
      <c r="H96" s="274">
        <v>935</v>
      </c>
      <c r="I96" s="275">
        <v>1749</v>
      </c>
      <c r="J96" s="273">
        <v>69</v>
      </c>
      <c r="K96" s="274">
        <v>52</v>
      </c>
      <c r="L96" s="275">
        <v>60</v>
      </c>
      <c r="M96" s="273">
        <v>814</v>
      </c>
      <c r="N96" s="274">
        <v>935</v>
      </c>
      <c r="O96" s="275">
        <v>1749</v>
      </c>
      <c r="P96" s="273">
        <v>34</v>
      </c>
      <c r="Q96" s="274">
        <v>31.5</v>
      </c>
      <c r="R96" s="275">
        <v>32.6</v>
      </c>
      <c r="S96" s="273">
        <v>814</v>
      </c>
      <c r="T96" s="274">
        <v>935</v>
      </c>
      <c r="U96" s="275">
        <v>1749</v>
      </c>
      <c r="V96" s="273">
        <v>66</v>
      </c>
      <c r="W96" s="274">
        <v>53</v>
      </c>
      <c r="X96" s="275">
        <v>59</v>
      </c>
      <c r="Y96" s="273">
        <v>206</v>
      </c>
      <c r="Z96" s="274">
        <v>232</v>
      </c>
      <c r="AA96" s="275">
        <v>438</v>
      </c>
      <c r="AB96" s="273">
        <v>67</v>
      </c>
      <c r="AC96" s="274">
        <v>56</v>
      </c>
      <c r="AD96" s="275">
        <v>61</v>
      </c>
      <c r="AE96" s="273">
        <v>206</v>
      </c>
      <c r="AF96" s="274">
        <v>232</v>
      </c>
      <c r="AG96" s="275">
        <v>438</v>
      </c>
      <c r="AH96" s="273">
        <v>34.299999999999997</v>
      </c>
      <c r="AI96" s="274">
        <v>32.1</v>
      </c>
      <c r="AJ96" s="275">
        <v>33.1</v>
      </c>
      <c r="AK96" s="273">
        <v>206</v>
      </c>
      <c r="AL96" s="274">
        <v>232</v>
      </c>
      <c r="AM96" s="275">
        <v>438</v>
      </c>
      <c r="AN96" s="273">
        <v>68</v>
      </c>
      <c r="AO96" s="274">
        <v>56</v>
      </c>
      <c r="AP96" s="275">
        <v>61</v>
      </c>
      <c r="AQ96" s="273">
        <v>297</v>
      </c>
      <c r="AR96" s="274">
        <v>349</v>
      </c>
      <c r="AS96" s="275">
        <v>646</v>
      </c>
      <c r="AT96" s="273">
        <v>70</v>
      </c>
      <c r="AU96" s="274">
        <v>61</v>
      </c>
      <c r="AV96" s="275">
        <v>65</v>
      </c>
      <c r="AW96" s="273">
        <v>297</v>
      </c>
      <c r="AX96" s="274">
        <v>349</v>
      </c>
      <c r="AY96" s="275">
        <v>646</v>
      </c>
      <c r="AZ96" s="273">
        <v>34.700000000000003</v>
      </c>
      <c r="BA96" s="274">
        <v>32.799999999999997</v>
      </c>
      <c r="BB96" s="275">
        <v>33.700000000000003</v>
      </c>
      <c r="BC96" s="273">
        <v>297</v>
      </c>
      <c r="BD96" s="274">
        <v>349</v>
      </c>
      <c r="BE96" s="275">
        <v>646</v>
      </c>
      <c r="BF96" s="273">
        <v>81</v>
      </c>
      <c r="BG96" s="274">
        <v>51</v>
      </c>
      <c r="BH96" s="275">
        <v>66</v>
      </c>
      <c r="BI96" s="273">
        <v>142</v>
      </c>
      <c r="BJ96" s="274">
        <v>142</v>
      </c>
      <c r="BK96" s="275">
        <v>284</v>
      </c>
      <c r="BL96" s="273">
        <v>83</v>
      </c>
      <c r="BM96" s="274">
        <v>53</v>
      </c>
      <c r="BN96" s="275">
        <v>68</v>
      </c>
      <c r="BO96" s="273">
        <v>142</v>
      </c>
      <c r="BP96" s="274">
        <v>142</v>
      </c>
      <c r="BQ96" s="275">
        <v>284</v>
      </c>
      <c r="BR96" s="273">
        <v>36.299999999999997</v>
      </c>
      <c r="BS96" s="274">
        <v>31.7</v>
      </c>
      <c r="BT96" s="275">
        <v>34</v>
      </c>
      <c r="BU96" s="273">
        <v>142</v>
      </c>
      <c r="BV96" s="274">
        <v>142</v>
      </c>
      <c r="BW96" s="275">
        <v>284</v>
      </c>
      <c r="BX96" s="273">
        <v>56</v>
      </c>
      <c r="BY96" s="274">
        <v>50</v>
      </c>
      <c r="BZ96" s="275">
        <v>52</v>
      </c>
      <c r="CA96" s="273">
        <v>9</v>
      </c>
      <c r="CB96" s="274">
        <v>14</v>
      </c>
      <c r="CC96" s="275">
        <v>23</v>
      </c>
      <c r="CD96" s="273">
        <v>67</v>
      </c>
      <c r="CE96" s="274">
        <v>64</v>
      </c>
      <c r="CF96" s="275">
        <v>65</v>
      </c>
      <c r="CG96" s="273">
        <v>9</v>
      </c>
      <c r="CH96" s="274">
        <v>14</v>
      </c>
      <c r="CI96" s="275">
        <v>23</v>
      </c>
      <c r="CJ96" s="273">
        <v>34.200000000000003</v>
      </c>
      <c r="CK96" s="274">
        <v>33.299999999999997</v>
      </c>
      <c r="CL96" s="275">
        <v>33.700000000000003</v>
      </c>
      <c r="CM96" s="273">
        <v>9</v>
      </c>
      <c r="CN96" s="274">
        <v>14</v>
      </c>
      <c r="CO96" s="275">
        <v>23</v>
      </c>
      <c r="CP96" s="273">
        <v>67</v>
      </c>
      <c r="CQ96" s="274">
        <v>50</v>
      </c>
      <c r="CR96" s="275">
        <v>58</v>
      </c>
      <c r="CS96" s="273">
        <v>1562</v>
      </c>
      <c r="CT96" s="274">
        <v>1766</v>
      </c>
      <c r="CU96" s="275">
        <v>3328</v>
      </c>
      <c r="CV96" s="273">
        <v>69</v>
      </c>
      <c r="CW96" s="274">
        <v>54</v>
      </c>
      <c r="CX96" s="275">
        <v>61</v>
      </c>
      <c r="CY96" s="273">
        <v>1562</v>
      </c>
      <c r="CZ96" s="274">
        <v>1766</v>
      </c>
      <c r="DA96" s="275">
        <v>3328</v>
      </c>
      <c r="DB96" s="273">
        <v>34.200000000000003</v>
      </c>
      <c r="DC96" s="274">
        <v>31.7</v>
      </c>
      <c r="DD96" s="275">
        <v>32.799999999999997</v>
      </c>
      <c r="DE96" s="273">
        <v>1562</v>
      </c>
      <c r="DF96" s="274">
        <v>1766</v>
      </c>
      <c r="DG96" s="275">
        <v>3328</v>
      </c>
    </row>
    <row r="97" spans="1:111" x14ac:dyDescent="0.35">
      <c r="A97" t="s">
        <v>40</v>
      </c>
      <c r="B97" t="s">
        <v>285</v>
      </c>
      <c r="C97" t="s">
        <v>408</v>
      </c>
      <c r="D97" s="273">
        <v>72</v>
      </c>
      <c r="E97" s="274">
        <v>54</v>
      </c>
      <c r="F97" s="275">
        <v>62</v>
      </c>
      <c r="G97" s="273">
        <v>1926</v>
      </c>
      <c r="H97" s="274">
        <v>2067</v>
      </c>
      <c r="I97" s="275">
        <v>3993</v>
      </c>
      <c r="J97" s="273">
        <v>75</v>
      </c>
      <c r="K97" s="274">
        <v>56</v>
      </c>
      <c r="L97" s="275">
        <v>65</v>
      </c>
      <c r="M97" s="273">
        <v>1926</v>
      </c>
      <c r="N97" s="274">
        <v>2067</v>
      </c>
      <c r="O97" s="275">
        <v>3993</v>
      </c>
      <c r="P97" s="273">
        <v>35.5</v>
      </c>
      <c r="Q97" s="274">
        <v>32.700000000000003</v>
      </c>
      <c r="R97" s="275">
        <v>34</v>
      </c>
      <c r="S97" s="273">
        <v>1926</v>
      </c>
      <c r="T97" s="274">
        <v>2067</v>
      </c>
      <c r="U97" s="275">
        <v>3993</v>
      </c>
      <c r="V97" s="273">
        <v>66</v>
      </c>
      <c r="W97" s="274">
        <v>48</v>
      </c>
      <c r="X97" s="275">
        <v>57</v>
      </c>
      <c r="Y97" s="273">
        <v>197</v>
      </c>
      <c r="Z97" s="274">
        <v>220</v>
      </c>
      <c r="AA97" s="275">
        <v>417</v>
      </c>
      <c r="AB97" s="273">
        <v>70</v>
      </c>
      <c r="AC97" s="274">
        <v>50</v>
      </c>
      <c r="AD97" s="275">
        <v>59</v>
      </c>
      <c r="AE97" s="273">
        <v>197</v>
      </c>
      <c r="AF97" s="274">
        <v>220</v>
      </c>
      <c r="AG97" s="275">
        <v>417</v>
      </c>
      <c r="AH97" s="273">
        <v>34.1</v>
      </c>
      <c r="AI97" s="274">
        <v>31.5</v>
      </c>
      <c r="AJ97" s="275">
        <v>32.700000000000003</v>
      </c>
      <c r="AK97" s="273">
        <v>197</v>
      </c>
      <c r="AL97" s="274">
        <v>220</v>
      </c>
      <c r="AM97" s="275">
        <v>417</v>
      </c>
      <c r="AN97" s="273">
        <v>66</v>
      </c>
      <c r="AO97" s="274">
        <v>46</v>
      </c>
      <c r="AP97" s="275">
        <v>56</v>
      </c>
      <c r="AQ97" s="273">
        <v>1556</v>
      </c>
      <c r="AR97" s="274">
        <v>1560</v>
      </c>
      <c r="AS97" s="275">
        <v>3116</v>
      </c>
      <c r="AT97" s="273">
        <v>70</v>
      </c>
      <c r="AU97" s="274">
        <v>52</v>
      </c>
      <c r="AV97" s="275">
        <v>61</v>
      </c>
      <c r="AW97" s="273">
        <v>1556</v>
      </c>
      <c r="AX97" s="274">
        <v>1560</v>
      </c>
      <c r="AY97" s="275">
        <v>3116</v>
      </c>
      <c r="AZ97" s="273">
        <v>33.700000000000003</v>
      </c>
      <c r="BA97" s="274">
        <v>30.5</v>
      </c>
      <c r="BB97" s="275">
        <v>32.1</v>
      </c>
      <c r="BC97" s="273">
        <v>1556</v>
      </c>
      <c r="BD97" s="274">
        <v>1560</v>
      </c>
      <c r="BE97" s="275">
        <v>3116</v>
      </c>
      <c r="BF97" s="273">
        <v>67</v>
      </c>
      <c r="BG97" s="274">
        <v>56</v>
      </c>
      <c r="BH97" s="275">
        <v>62</v>
      </c>
      <c r="BI97" s="273">
        <v>43</v>
      </c>
      <c r="BJ97" s="274">
        <v>39</v>
      </c>
      <c r="BK97" s="275">
        <v>82</v>
      </c>
      <c r="BL97" s="273">
        <v>70</v>
      </c>
      <c r="BM97" s="274">
        <v>59</v>
      </c>
      <c r="BN97" s="275">
        <v>65</v>
      </c>
      <c r="BO97" s="273">
        <v>43</v>
      </c>
      <c r="BP97" s="274">
        <v>39</v>
      </c>
      <c r="BQ97" s="275">
        <v>82</v>
      </c>
      <c r="BR97" s="273">
        <v>34.1</v>
      </c>
      <c r="BS97" s="274">
        <v>31.6</v>
      </c>
      <c r="BT97" s="275">
        <v>32.9</v>
      </c>
      <c r="BU97" s="273">
        <v>43</v>
      </c>
      <c r="BV97" s="274">
        <v>39</v>
      </c>
      <c r="BW97" s="275">
        <v>82</v>
      </c>
      <c r="BX97" s="273" t="s">
        <v>197</v>
      </c>
      <c r="BY97" s="274" t="s">
        <v>197</v>
      </c>
      <c r="BZ97" s="275">
        <v>73</v>
      </c>
      <c r="CA97" s="273">
        <v>7</v>
      </c>
      <c r="CB97" s="274">
        <v>4</v>
      </c>
      <c r="CC97" s="275">
        <v>11</v>
      </c>
      <c r="CD97" s="273" t="s">
        <v>197</v>
      </c>
      <c r="CE97" s="274">
        <v>100</v>
      </c>
      <c r="CF97" s="275" t="s">
        <v>197</v>
      </c>
      <c r="CG97" s="273">
        <v>7</v>
      </c>
      <c r="CH97" s="274">
        <v>4</v>
      </c>
      <c r="CI97" s="275">
        <v>11</v>
      </c>
      <c r="CJ97" s="273">
        <v>31.7</v>
      </c>
      <c r="CK97" s="274">
        <v>39.799999999999997</v>
      </c>
      <c r="CL97" s="275">
        <v>34.6</v>
      </c>
      <c r="CM97" s="273">
        <v>7</v>
      </c>
      <c r="CN97" s="274">
        <v>4</v>
      </c>
      <c r="CO97" s="275">
        <v>11</v>
      </c>
      <c r="CP97" s="273">
        <v>68</v>
      </c>
      <c r="CQ97" s="274">
        <v>50</v>
      </c>
      <c r="CR97" s="275">
        <v>58</v>
      </c>
      <c r="CS97" s="273">
        <v>3950</v>
      </c>
      <c r="CT97" s="274">
        <v>4143</v>
      </c>
      <c r="CU97" s="275">
        <v>8093</v>
      </c>
      <c r="CV97" s="273">
        <v>71</v>
      </c>
      <c r="CW97" s="274">
        <v>53</v>
      </c>
      <c r="CX97" s="275">
        <v>62</v>
      </c>
      <c r="CY97" s="273">
        <v>3950</v>
      </c>
      <c r="CZ97" s="274">
        <v>4143</v>
      </c>
      <c r="DA97" s="275">
        <v>8093</v>
      </c>
      <c r="DB97" s="273">
        <v>34.4</v>
      </c>
      <c r="DC97" s="274">
        <v>31.6</v>
      </c>
      <c r="DD97" s="275">
        <v>33</v>
      </c>
      <c r="DE97" s="273">
        <v>3950</v>
      </c>
      <c r="DF97" s="274">
        <v>4143</v>
      </c>
      <c r="DG97" s="275">
        <v>8093</v>
      </c>
    </row>
    <row r="98" spans="1:111" x14ac:dyDescent="0.35">
      <c r="A98" t="s">
        <v>41</v>
      </c>
      <c r="B98" t="s">
        <v>286</v>
      </c>
      <c r="C98" t="s">
        <v>408</v>
      </c>
      <c r="D98" s="273">
        <v>74</v>
      </c>
      <c r="E98" s="274">
        <v>55</v>
      </c>
      <c r="F98" s="275">
        <v>65</v>
      </c>
      <c r="G98" s="273">
        <v>1083</v>
      </c>
      <c r="H98" s="274">
        <v>1077</v>
      </c>
      <c r="I98" s="275">
        <v>2160</v>
      </c>
      <c r="J98" s="273">
        <v>76</v>
      </c>
      <c r="K98" s="274">
        <v>59</v>
      </c>
      <c r="L98" s="275">
        <v>68</v>
      </c>
      <c r="M98" s="273">
        <v>1083</v>
      </c>
      <c r="N98" s="274">
        <v>1077</v>
      </c>
      <c r="O98" s="275">
        <v>2160</v>
      </c>
      <c r="P98" s="273">
        <v>35</v>
      </c>
      <c r="Q98" s="274">
        <v>32.9</v>
      </c>
      <c r="R98" s="275">
        <v>33.9</v>
      </c>
      <c r="S98" s="273">
        <v>1083</v>
      </c>
      <c r="T98" s="274">
        <v>1077</v>
      </c>
      <c r="U98" s="275">
        <v>2160</v>
      </c>
      <c r="V98" s="273">
        <v>64</v>
      </c>
      <c r="W98" s="274">
        <v>58</v>
      </c>
      <c r="X98" s="275">
        <v>61</v>
      </c>
      <c r="Y98" s="273">
        <v>53</v>
      </c>
      <c r="Z98" s="274">
        <v>65</v>
      </c>
      <c r="AA98" s="275">
        <v>118</v>
      </c>
      <c r="AB98" s="273">
        <v>64</v>
      </c>
      <c r="AC98" s="274">
        <v>62</v>
      </c>
      <c r="AD98" s="275">
        <v>63</v>
      </c>
      <c r="AE98" s="273">
        <v>53</v>
      </c>
      <c r="AF98" s="274">
        <v>65</v>
      </c>
      <c r="AG98" s="275">
        <v>118</v>
      </c>
      <c r="AH98" s="273">
        <v>34.1</v>
      </c>
      <c r="AI98" s="274">
        <v>33.4</v>
      </c>
      <c r="AJ98" s="275">
        <v>33.700000000000003</v>
      </c>
      <c r="AK98" s="273">
        <v>53</v>
      </c>
      <c r="AL98" s="274">
        <v>65</v>
      </c>
      <c r="AM98" s="275">
        <v>118</v>
      </c>
      <c r="AN98" s="273">
        <v>49</v>
      </c>
      <c r="AO98" s="274">
        <v>40</v>
      </c>
      <c r="AP98" s="275">
        <v>44</v>
      </c>
      <c r="AQ98" s="273">
        <v>197</v>
      </c>
      <c r="AR98" s="274">
        <v>243</v>
      </c>
      <c r="AS98" s="275">
        <v>440</v>
      </c>
      <c r="AT98" s="273">
        <v>56</v>
      </c>
      <c r="AU98" s="274">
        <v>47</v>
      </c>
      <c r="AV98" s="275">
        <v>51</v>
      </c>
      <c r="AW98" s="273">
        <v>197</v>
      </c>
      <c r="AX98" s="274">
        <v>243</v>
      </c>
      <c r="AY98" s="275">
        <v>440</v>
      </c>
      <c r="AZ98" s="273">
        <v>31.5</v>
      </c>
      <c r="BA98" s="274">
        <v>29.7</v>
      </c>
      <c r="BB98" s="275">
        <v>30.5</v>
      </c>
      <c r="BC98" s="273">
        <v>197</v>
      </c>
      <c r="BD98" s="274">
        <v>243</v>
      </c>
      <c r="BE98" s="275">
        <v>440</v>
      </c>
      <c r="BF98" s="273">
        <v>100</v>
      </c>
      <c r="BG98" s="274">
        <v>38</v>
      </c>
      <c r="BH98" s="275">
        <v>58</v>
      </c>
      <c r="BI98" s="273">
        <v>4</v>
      </c>
      <c r="BJ98" s="274">
        <v>8</v>
      </c>
      <c r="BK98" s="275">
        <v>12</v>
      </c>
      <c r="BL98" s="273">
        <v>100</v>
      </c>
      <c r="BM98" s="274">
        <v>63</v>
      </c>
      <c r="BN98" s="275">
        <v>75</v>
      </c>
      <c r="BO98" s="273">
        <v>4</v>
      </c>
      <c r="BP98" s="274">
        <v>8</v>
      </c>
      <c r="BQ98" s="275">
        <v>12</v>
      </c>
      <c r="BR98" s="273">
        <v>37.5</v>
      </c>
      <c r="BS98" s="274">
        <v>34.799999999999997</v>
      </c>
      <c r="BT98" s="275">
        <v>35.700000000000003</v>
      </c>
      <c r="BU98" s="273">
        <v>4</v>
      </c>
      <c r="BV98" s="274">
        <v>8</v>
      </c>
      <c r="BW98" s="275">
        <v>12</v>
      </c>
      <c r="BX98" s="273" t="s">
        <v>197</v>
      </c>
      <c r="BY98" s="274" t="s">
        <v>197</v>
      </c>
      <c r="BZ98" s="275" t="s">
        <v>197</v>
      </c>
      <c r="CA98" s="273">
        <v>3</v>
      </c>
      <c r="CB98" s="274">
        <v>3</v>
      </c>
      <c r="CC98" s="275">
        <v>6</v>
      </c>
      <c r="CD98" s="273" t="s">
        <v>197</v>
      </c>
      <c r="CE98" s="274" t="s">
        <v>197</v>
      </c>
      <c r="CF98" s="275" t="s">
        <v>197</v>
      </c>
      <c r="CG98" s="273">
        <v>3</v>
      </c>
      <c r="CH98" s="274">
        <v>3</v>
      </c>
      <c r="CI98" s="275">
        <v>6</v>
      </c>
      <c r="CJ98" s="273">
        <v>26</v>
      </c>
      <c r="CK98" s="274">
        <v>19.7</v>
      </c>
      <c r="CL98" s="275">
        <v>22.8</v>
      </c>
      <c r="CM98" s="273">
        <v>3</v>
      </c>
      <c r="CN98" s="274">
        <v>3</v>
      </c>
      <c r="CO98" s="275">
        <v>6</v>
      </c>
      <c r="CP98" s="273">
        <v>70</v>
      </c>
      <c r="CQ98" s="274">
        <v>52</v>
      </c>
      <c r="CR98" s="275">
        <v>61</v>
      </c>
      <c r="CS98" s="273">
        <v>1396</v>
      </c>
      <c r="CT98" s="274">
        <v>1443</v>
      </c>
      <c r="CU98" s="275">
        <v>2839</v>
      </c>
      <c r="CV98" s="273">
        <v>73</v>
      </c>
      <c r="CW98" s="274">
        <v>57</v>
      </c>
      <c r="CX98" s="275">
        <v>64</v>
      </c>
      <c r="CY98" s="273">
        <v>1396</v>
      </c>
      <c r="CZ98" s="274">
        <v>1443</v>
      </c>
      <c r="DA98" s="275">
        <v>2839</v>
      </c>
      <c r="DB98" s="273">
        <v>34.4</v>
      </c>
      <c r="DC98" s="274">
        <v>32.299999999999997</v>
      </c>
      <c r="DD98" s="275">
        <v>33.299999999999997</v>
      </c>
      <c r="DE98" s="273">
        <v>1396</v>
      </c>
      <c r="DF98" s="274">
        <v>1443</v>
      </c>
      <c r="DG98" s="275">
        <v>2839</v>
      </c>
    </row>
    <row r="99" spans="1:111" x14ac:dyDescent="0.35">
      <c r="A99" t="s">
        <v>45</v>
      </c>
      <c r="B99" t="s">
        <v>290</v>
      </c>
      <c r="C99" t="s">
        <v>408</v>
      </c>
      <c r="D99" s="273">
        <v>76</v>
      </c>
      <c r="E99" s="274">
        <v>58</v>
      </c>
      <c r="F99" s="275">
        <v>67</v>
      </c>
      <c r="G99" s="273">
        <v>1658</v>
      </c>
      <c r="H99" s="274">
        <v>1805</v>
      </c>
      <c r="I99" s="275">
        <v>3463</v>
      </c>
      <c r="J99" s="273">
        <v>77</v>
      </c>
      <c r="K99" s="274">
        <v>60</v>
      </c>
      <c r="L99" s="275">
        <v>68</v>
      </c>
      <c r="M99" s="273">
        <v>1658</v>
      </c>
      <c r="N99" s="274">
        <v>1805</v>
      </c>
      <c r="O99" s="275">
        <v>3463</v>
      </c>
      <c r="P99" s="273">
        <v>36.5</v>
      </c>
      <c r="Q99" s="274">
        <v>33.9</v>
      </c>
      <c r="R99" s="275">
        <v>35.200000000000003</v>
      </c>
      <c r="S99" s="273">
        <v>1658</v>
      </c>
      <c r="T99" s="274">
        <v>1805</v>
      </c>
      <c r="U99" s="275">
        <v>3463</v>
      </c>
      <c r="V99" s="273">
        <v>76</v>
      </c>
      <c r="W99" s="274">
        <v>60</v>
      </c>
      <c r="X99" s="275">
        <v>67</v>
      </c>
      <c r="Y99" s="273">
        <v>158</v>
      </c>
      <c r="Z99" s="274">
        <v>204</v>
      </c>
      <c r="AA99" s="275">
        <v>362</v>
      </c>
      <c r="AB99" s="273">
        <v>79</v>
      </c>
      <c r="AC99" s="274">
        <v>63</v>
      </c>
      <c r="AD99" s="275">
        <v>70</v>
      </c>
      <c r="AE99" s="273">
        <v>158</v>
      </c>
      <c r="AF99" s="274">
        <v>204</v>
      </c>
      <c r="AG99" s="275">
        <v>362</v>
      </c>
      <c r="AH99" s="273">
        <v>36.200000000000003</v>
      </c>
      <c r="AI99" s="274">
        <v>33.299999999999997</v>
      </c>
      <c r="AJ99" s="275">
        <v>34.5</v>
      </c>
      <c r="AK99" s="273">
        <v>158</v>
      </c>
      <c r="AL99" s="274">
        <v>204</v>
      </c>
      <c r="AM99" s="275">
        <v>362</v>
      </c>
      <c r="AN99" s="273">
        <v>64</v>
      </c>
      <c r="AO99" s="274">
        <v>46</v>
      </c>
      <c r="AP99" s="275">
        <v>55</v>
      </c>
      <c r="AQ99" s="273">
        <v>668</v>
      </c>
      <c r="AR99" s="274">
        <v>676</v>
      </c>
      <c r="AS99" s="275">
        <v>1344</v>
      </c>
      <c r="AT99" s="273">
        <v>69</v>
      </c>
      <c r="AU99" s="274">
        <v>52</v>
      </c>
      <c r="AV99" s="275">
        <v>60</v>
      </c>
      <c r="AW99" s="273">
        <v>668</v>
      </c>
      <c r="AX99" s="274">
        <v>676</v>
      </c>
      <c r="AY99" s="275">
        <v>1344</v>
      </c>
      <c r="AZ99" s="273">
        <v>34</v>
      </c>
      <c r="BA99" s="274">
        <v>31.3</v>
      </c>
      <c r="BB99" s="275">
        <v>32.700000000000003</v>
      </c>
      <c r="BC99" s="273">
        <v>668</v>
      </c>
      <c r="BD99" s="274">
        <v>676</v>
      </c>
      <c r="BE99" s="275">
        <v>1344</v>
      </c>
      <c r="BF99" s="273">
        <v>56</v>
      </c>
      <c r="BG99" s="274">
        <v>38</v>
      </c>
      <c r="BH99" s="275">
        <v>48</v>
      </c>
      <c r="BI99" s="273">
        <v>55</v>
      </c>
      <c r="BJ99" s="274">
        <v>42</v>
      </c>
      <c r="BK99" s="275">
        <v>97</v>
      </c>
      <c r="BL99" s="273">
        <v>62</v>
      </c>
      <c r="BM99" s="274">
        <v>38</v>
      </c>
      <c r="BN99" s="275">
        <v>52</v>
      </c>
      <c r="BO99" s="273">
        <v>55</v>
      </c>
      <c r="BP99" s="274">
        <v>42</v>
      </c>
      <c r="BQ99" s="275">
        <v>97</v>
      </c>
      <c r="BR99" s="273">
        <v>32.700000000000003</v>
      </c>
      <c r="BS99" s="274">
        <v>29.6</v>
      </c>
      <c r="BT99" s="275">
        <v>31.4</v>
      </c>
      <c r="BU99" s="273">
        <v>55</v>
      </c>
      <c r="BV99" s="274">
        <v>42</v>
      </c>
      <c r="BW99" s="275">
        <v>97</v>
      </c>
      <c r="BX99" s="273">
        <v>100</v>
      </c>
      <c r="BY99" s="274">
        <v>64</v>
      </c>
      <c r="BZ99" s="275">
        <v>76</v>
      </c>
      <c r="CA99" s="273">
        <v>6</v>
      </c>
      <c r="CB99" s="274">
        <v>11</v>
      </c>
      <c r="CC99" s="275">
        <v>17</v>
      </c>
      <c r="CD99" s="273">
        <v>100</v>
      </c>
      <c r="CE99" s="274">
        <v>73</v>
      </c>
      <c r="CF99" s="275">
        <v>82</v>
      </c>
      <c r="CG99" s="273">
        <v>6</v>
      </c>
      <c r="CH99" s="274">
        <v>11</v>
      </c>
      <c r="CI99" s="275">
        <v>17</v>
      </c>
      <c r="CJ99" s="273">
        <v>39.299999999999997</v>
      </c>
      <c r="CK99" s="274">
        <v>34.200000000000003</v>
      </c>
      <c r="CL99" s="275">
        <v>36</v>
      </c>
      <c r="CM99" s="273">
        <v>6</v>
      </c>
      <c r="CN99" s="274">
        <v>11</v>
      </c>
      <c r="CO99" s="275">
        <v>17</v>
      </c>
      <c r="CP99" s="273">
        <v>71</v>
      </c>
      <c r="CQ99" s="274">
        <v>54</v>
      </c>
      <c r="CR99" s="275">
        <v>63</v>
      </c>
      <c r="CS99" s="273">
        <v>2645</v>
      </c>
      <c r="CT99" s="274">
        <v>2841</v>
      </c>
      <c r="CU99" s="275">
        <v>5486</v>
      </c>
      <c r="CV99" s="273">
        <v>74</v>
      </c>
      <c r="CW99" s="274">
        <v>57</v>
      </c>
      <c r="CX99" s="275">
        <v>65</v>
      </c>
      <c r="CY99" s="273">
        <v>2645</v>
      </c>
      <c r="CZ99" s="274">
        <v>2841</v>
      </c>
      <c r="DA99" s="275">
        <v>5486</v>
      </c>
      <c r="DB99" s="273">
        <v>35.6</v>
      </c>
      <c r="DC99" s="274">
        <v>33.1</v>
      </c>
      <c r="DD99" s="275">
        <v>34.299999999999997</v>
      </c>
      <c r="DE99" s="273">
        <v>2645</v>
      </c>
      <c r="DF99" s="274">
        <v>2841</v>
      </c>
      <c r="DG99" s="275">
        <v>5486</v>
      </c>
    </row>
    <row r="100" spans="1:111" x14ac:dyDescent="0.35">
      <c r="A100" t="s">
        <v>46</v>
      </c>
      <c r="B100" t="s">
        <v>291</v>
      </c>
      <c r="C100" t="s">
        <v>408</v>
      </c>
      <c r="D100" s="273">
        <v>70</v>
      </c>
      <c r="E100" s="274">
        <v>55</v>
      </c>
      <c r="F100" s="275">
        <v>62</v>
      </c>
      <c r="G100" s="273">
        <v>3323</v>
      </c>
      <c r="H100" s="274">
        <v>3478</v>
      </c>
      <c r="I100" s="275">
        <v>6801</v>
      </c>
      <c r="J100" s="273">
        <v>72</v>
      </c>
      <c r="K100" s="274">
        <v>57</v>
      </c>
      <c r="L100" s="275">
        <v>64</v>
      </c>
      <c r="M100" s="273">
        <v>3323</v>
      </c>
      <c r="N100" s="274">
        <v>3478</v>
      </c>
      <c r="O100" s="275">
        <v>6801</v>
      </c>
      <c r="P100" s="273">
        <v>35.5</v>
      </c>
      <c r="Q100" s="274">
        <v>32.9</v>
      </c>
      <c r="R100" s="275">
        <v>34.200000000000003</v>
      </c>
      <c r="S100" s="273">
        <v>3323</v>
      </c>
      <c r="T100" s="274">
        <v>3478</v>
      </c>
      <c r="U100" s="275">
        <v>6801</v>
      </c>
      <c r="V100" s="273">
        <v>69</v>
      </c>
      <c r="W100" s="274">
        <v>45</v>
      </c>
      <c r="X100" s="275">
        <v>57</v>
      </c>
      <c r="Y100" s="273">
        <v>314</v>
      </c>
      <c r="Z100" s="274">
        <v>321</v>
      </c>
      <c r="AA100" s="275">
        <v>635</v>
      </c>
      <c r="AB100" s="273">
        <v>70</v>
      </c>
      <c r="AC100" s="274">
        <v>49</v>
      </c>
      <c r="AD100" s="275">
        <v>59</v>
      </c>
      <c r="AE100" s="273">
        <v>314</v>
      </c>
      <c r="AF100" s="274">
        <v>321</v>
      </c>
      <c r="AG100" s="275">
        <v>635</v>
      </c>
      <c r="AH100" s="273">
        <v>34.6</v>
      </c>
      <c r="AI100" s="274">
        <v>31.9</v>
      </c>
      <c r="AJ100" s="275">
        <v>33.200000000000003</v>
      </c>
      <c r="AK100" s="273">
        <v>314</v>
      </c>
      <c r="AL100" s="274">
        <v>321</v>
      </c>
      <c r="AM100" s="275">
        <v>635</v>
      </c>
      <c r="AN100" s="273">
        <v>58</v>
      </c>
      <c r="AO100" s="274">
        <v>45</v>
      </c>
      <c r="AP100" s="275">
        <v>51</v>
      </c>
      <c r="AQ100" s="273">
        <v>545</v>
      </c>
      <c r="AR100" s="274">
        <v>574</v>
      </c>
      <c r="AS100" s="275">
        <v>1119</v>
      </c>
      <c r="AT100" s="273">
        <v>61</v>
      </c>
      <c r="AU100" s="274">
        <v>50</v>
      </c>
      <c r="AV100" s="275">
        <v>55</v>
      </c>
      <c r="AW100" s="273">
        <v>545</v>
      </c>
      <c r="AX100" s="274">
        <v>574</v>
      </c>
      <c r="AY100" s="275">
        <v>1119</v>
      </c>
      <c r="AZ100" s="273">
        <v>32.9</v>
      </c>
      <c r="BA100" s="274">
        <v>30.9</v>
      </c>
      <c r="BB100" s="275">
        <v>31.9</v>
      </c>
      <c r="BC100" s="273">
        <v>545</v>
      </c>
      <c r="BD100" s="274">
        <v>574</v>
      </c>
      <c r="BE100" s="275">
        <v>1119</v>
      </c>
      <c r="BF100" s="273">
        <v>63</v>
      </c>
      <c r="BG100" s="274">
        <v>42</v>
      </c>
      <c r="BH100" s="275">
        <v>53</v>
      </c>
      <c r="BI100" s="273">
        <v>312</v>
      </c>
      <c r="BJ100" s="274">
        <v>290</v>
      </c>
      <c r="BK100" s="275">
        <v>602</v>
      </c>
      <c r="BL100" s="273">
        <v>66</v>
      </c>
      <c r="BM100" s="274">
        <v>46</v>
      </c>
      <c r="BN100" s="275">
        <v>57</v>
      </c>
      <c r="BO100" s="273">
        <v>312</v>
      </c>
      <c r="BP100" s="274">
        <v>290</v>
      </c>
      <c r="BQ100" s="275">
        <v>602</v>
      </c>
      <c r="BR100" s="273">
        <v>33.6</v>
      </c>
      <c r="BS100" s="274">
        <v>30.2</v>
      </c>
      <c r="BT100" s="275">
        <v>32</v>
      </c>
      <c r="BU100" s="273">
        <v>312</v>
      </c>
      <c r="BV100" s="274">
        <v>290</v>
      </c>
      <c r="BW100" s="275">
        <v>602</v>
      </c>
      <c r="BX100" s="273">
        <v>75</v>
      </c>
      <c r="BY100" s="274">
        <v>45</v>
      </c>
      <c r="BZ100" s="275">
        <v>60</v>
      </c>
      <c r="CA100" s="273">
        <v>32</v>
      </c>
      <c r="CB100" s="274">
        <v>33</v>
      </c>
      <c r="CC100" s="275">
        <v>65</v>
      </c>
      <c r="CD100" s="273">
        <v>81</v>
      </c>
      <c r="CE100" s="274">
        <v>48</v>
      </c>
      <c r="CF100" s="275">
        <v>65</v>
      </c>
      <c r="CG100" s="273">
        <v>32</v>
      </c>
      <c r="CH100" s="274">
        <v>33</v>
      </c>
      <c r="CI100" s="275">
        <v>65</v>
      </c>
      <c r="CJ100" s="273">
        <v>36.1</v>
      </c>
      <c r="CK100" s="274">
        <v>30.6</v>
      </c>
      <c r="CL100" s="275">
        <v>33.299999999999997</v>
      </c>
      <c r="CM100" s="273">
        <v>32</v>
      </c>
      <c r="CN100" s="274">
        <v>33</v>
      </c>
      <c r="CO100" s="275">
        <v>65</v>
      </c>
      <c r="CP100" s="273">
        <v>68</v>
      </c>
      <c r="CQ100" s="274">
        <v>51</v>
      </c>
      <c r="CR100" s="275">
        <v>59</v>
      </c>
      <c r="CS100" s="273">
        <v>4946</v>
      </c>
      <c r="CT100" s="274">
        <v>5170</v>
      </c>
      <c r="CU100" s="275">
        <v>10116</v>
      </c>
      <c r="CV100" s="273">
        <v>70</v>
      </c>
      <c r="CW100" s="274">
        <v>54</v>
      </c>
      <c r="CX100" s="275">
        <v>62</v>
      </c>
      <c r="CY100" s="273">
        <v>4946</v>
      </c>
      <c r="CZ100" s="274">
        <v>5170</v>
      </c>
      <c r="DA100" s="275">
        <v>10116</v>
      </c>
      <c r="DB100" s="273">
        <v>35</v>
      </c>
      <c r="DC100" s="274">
        <v>32.299999999999997</v>
      </c>
      <c r="DD100" s="275">
        <v>33.6</v>
      </c>
      <c r="DE100" s="273">
        <v>4946</v>
      </c>
      <c r="DF100" s="274">
        <v>5170</v>
      </c>
      <c r="DG100" s="275">
        <v>10116</v>
      </c>
    </row>
    <row r="101" spans="1:111" x14ac:dyDescent="0.35">
      <c r="A101" t="s">
        <v>52</v>
      </c>
      <c r="B101" t="s">
        <v>297</v>
      </c>
      <c r="C101" t="s">
        <v>408</v>
      </c>
      <c r="D101" s="273">
        <v>74</v>
      </c>
      <c r="E101" s="274">
        <v>53</v>
      </c>
      <c r="F101" s="275">
        <v>64</v>
      </c>
      <c r="G101" s="273">
        <v>1839</v>
      </c>
      <c r="H101" s="274">
        <v>1904</v>
      </c>
      <c r="I101" s="275">
        <v>3743</v>
      </c>
      <c r="J101" s="273">
        <v>76</v>
      </c>
      <c r="K101" s="274">
        <v>56</v>
      </c>
      <c r="L101" s="275">
        <v>65</v>
      </c>
      <c r="M101" s="273">
        <v>1839</v>
      </c>
      <c r="N101" s="274">
        <v>1904</v>
      </c>
      <c r="O101" s="275">
        <v>3743</v>
      </c>
      <c r="P101" s="273">
        <v>34.9</v>
      </c>
      <c r="Q101" s="274">
        <v>31.7</v>
      </c>
      <c r="R101" s="275">
        <v>33.299999999999997</v>
      </c>
      <c r="S101" s="273">
        <v>1839</v>
      </c>
      <c r="T101" s="274">
        <v>1904</v>
      </c>
      <c r="U101" s="275">
        <v>3743</v>
      </c>
      <c r="V101" s="273">
        <v>71</v>
      </c>
      <c r="W101" s="274">
        <v>57</v>
      </c>
      <c r="X101" s="275">
        <v>65</v>
      </c>
      <c r="Y101" s="273">
        <v>73</v>
      </c>
      <c r="Z101" s="274">
        <v>61</v>
      </c>
      <c r="AA101" s="275">
        <v>134</v>
      </c>
      <c r="AB101" s="273">
        <v>74</v>
      </c>
      <c r="AC101" s="274">
        <v>61</v>
      </c>
      <c r="AD101" s="275">
        <v>68</v>
      </c>
      <c r="AE101" s="273">
        <v>73</v>
      </c>
      <c r="AF101" s="274">
        <v>61</v>
      </c>
      <c r="AG101" s="275">
        <v>134</v>
      </c>
      <c r="AH101" s="273">
        <v>34.200000000000003</v>
      </c>
      <c r="AI101" s="274">
        <v>33.1</v>
      </c>
      <c r="AJ101" s="275">
        <v>33.700000000000003</v>
      </c>
      <c r="AK101" s="273">
        <v>73</v>
      </c>
      <c r="AL101" s="274">
        <v>61</v>
      </c>
      <c r="AM101" s="275">
        <v>134</v>
      </c>
      <c r="AN101" s="273">
        <v>49</v>
      </c>
      <c r="AO101" s="274">
        <v>48</v>
      </c>
      <c r="AP101" s="275">
        <v>49</v>
      </c>
      <c r="AQ101" s="273">
        <v>76</v>
      </c>
      <c r="AR101" s="274">
        <v>62</v>
      </c>
      <c r="AS101" s="275">
        <v>138</v>
      </c>
      <c r="AT101" s="273">
        <v>61</v>
      </c>
      <c r="AU101" s="274">
        <v>52</v>
      </c>
      <c r="AV101" s="275">
        <v>57</v>
      </c>
      <c r="AW101" s="273">
        <v>76</v>
      </c>
      <c r="AX101" s="274">
        <v>62</v>
      </c>
      <c r="AY101" s="275">
        <v>138</v>
      </c>
      <c r="AZ101" s="273">
        <v>31.3</v>
      </c>
      <c r="BA101" s="274">
        <v>31.2</v>
      </c>
      <c r="BB101" s="275">
        <v>31.2</v>
      </c>
      <c r="BC101" s="273">
        <v>76</v>
      </c>
      <c r="BD101" s="274">
        <v>62</v>
      </c>
      <c r="BE101" s="275">
        <v>138</v>
      </c>
      <c r="BF101" s="273">
        <v>72</v>
      </c>
      <c r="BG101" s="274">
        <v>60</v>
      </c>
      <c r="BH101" s="275">
        <v>66</v>
      </c>
      <c r="BI101" s="273">
        <v>25</v>
      </c>
      <c r="BJ101" s="274">
        <v>25</v>
      </c>
      <c r="BK101" s="275">
        <v>50</v>
      </c>
      <c r="BL101" s="273">
        <v>76</v>
      </c>
      <c r="BM101" s="274">
        <v>60</v>
      </c>
      <c r="BN101" s="275">
        <v>68</v>
      </c>
      <c r="BO101" s="273">
        <v>25</v>
      </c>
      <c r="BP101" s="274">
        <v>25</v>
      </c>
      <c r="BQ101" s="275">
        <v>50</v>
      </c>
      <c r="BR101" s="273">
        <v>34.200000000000003</v>
      </c>
      <c r="BS101" s="274">
        <v>31.5</v>
      </c>
      <c r="BT101" s="275">
        <v>32.799999999999997</v>
      </c>
      <c r="BU101" s="273">
        <v>25</v>
      </c>
      <c r="BV101" s="274">
        <v>25</v>
      </c>
      <c r="BW101" s="275">
        <v>50</v>
      </c>
      <c r="BX101" s="273">
        <v>50</v>
      </c>
      <c r="BY101" s="274">
        <v>33</v>
      </c>
      <c r="BZ101" s="275">
        <v>41</v>
      </c>
      <c r="CA101" s="273">
        <v>8</v>
      </c>
      <c r="CB101" s="274">
        <v>9</v>
      </c>
      <c r="CC101" s="275">
        <v>17</v>
      </c>
      <c r="CD101" s="273">
        <v>50</v>
      </c>
      <c r="CE101" s="274">
        <v>33</v>
      </c>
      <c r="CF101" s="275">
        <v>41</v>
      </c>
      <c r="CG101" s="273">
        <v>8</v>
      </c>
      <c r="CH101" s="274">
        <v>9</v>
      </c>
      <c r="CI101" s="275">
        <v>17</v>
      </c>
      <c r="CJ101" s="273">
        <v>31.6</v>
      </c>
      <c r="CK101" s="274">
        <v>27.9</v>
      </c>
      <c r="CL101" s="275">
        <v>29.6</v>
      </c>
      <c r="CM101" s="273">
        <v>8</v>
      </c>
      <c r="CN101" s="274">
        <v>9</v>
      </c>
      <c r="CO101" s="275">
        <v>17</v>
      </c>
      <c r="CP101" s="273">
        <v>72</v>
      </c>
      <c r="CQ101" s="274">
        <v>53</v>
      </c>
      <c r="CR101" s="275">
        <v>63</v>
      </c>
      <c r="CS101" s="273">
        <v>2063</v>
      </c>
      <c r="CT101" s="274">
        <v>2106</v>
      </c>
      <c r="CU101" s="275">
        <v>4169</v>
      </c>
      <c r="CV101" s="273">
        <v>74</v>
      </c>
      <c r="CW101" s="274">
        <v>55</v>
      </c>
      <c r="CX101" s="275">
        <v>65</v>
      </c>
      <c r="CY101" s="273">
        <v>2063</v>
      </c>
      <c r="CZ101" s="274">
        <v>2106</v>
      </c>
      <c r="DA101" s="275">
        <v>4169</v>
      </c>
      <c r="DB101" s="273">
        <v>34.700000000000003</v>
      </c>
      <c r="DC101" s="274">
        <v>31.7</v>
      </c>
      <c r="DD101" s="275">
        <v>33.200000000000003</v>
      </c>
      <c r="DE101" s="273">
        <v>2063</v>
      </c>
      <c r="DF101" s="274">
        <v>2106</v>
      </c>
      <c r="DG101" s="275">
        <v>4169</v>
      </c>
    </row>
    <row r="102" spans="1:111" x14ac:dyDescent="0.35">
      <c r="A102" t="s">
        <v>94</v>
      </c>
      <c r="B102" t="s">
        <v>337</v>
      </c>
      <c r="C102" t="s">
        <v>338</v>
      </c>
      <c r="D102" s="273">
        <v>100</v>
      </c>
      <c r="E102" s="274" t="s">
        <v>197</v>
      </c>
      <c r="F102" s="275" t="s">
        <v>197</v>
      </c>
      <c r="G102" s="273">
        <v>6</v>
      </c>
      <c r="H102" s="274">
        <v>5</v>
      </c>
      <c r="I102" s="275">
        <v>11</v>
      </c>
      <c r="J102" s="273">
        <v>100</v>
      </c>
      <c r="K102" s="274" t="s">
        <v>197</v>
      </c>
      <c r="L102" s="275" t="s">
        <v>197</v>
      </c>
      <c r="M102" s="273">
        <v>6</v>
      </c>
      <c r="N102" s="274">
        <v>5</v>
      </c>
      <c r="O102" s="275">
        <v>11</v>
      </c>
      <c r="P102" s="273">
        <v>34.5</v>
      </c>
      <c r="Q102" s="274">
        <v>33.4</v>
      </c>
      <c r="R102" s="275">
        <v>34</v>
      </c>
      <c r="S102" s="273">
        <v>6</v>
      </c>
      <c r="T102" s="274">
        <v>5</v>
      </c>
      <c r="U102" s="275">
        <v>11</v>
      </c>
      <c r="V102" s="273" t="s">
        <v>197</v>
      </c>
      <c r="W102" s="274" t="s">
        <v>197</v>
      </c>
      <c r="X102" s="275">
        <v>100</v>
      </c>
      <c r="Y102" s="273" t="s">
        <v>197</v>
      </c>
      <c r="Z102" s="274" t="s">
        <v>197</v>
      </c>
      <c r="AA102" s="275">
        <v>3</v>
      </c>
      <c r="AB102" s="273" t="s">
        <v>197</v>
      </c>
      <c r="AC102" s="274" t="s">
        <v>197</v>
      </c>
      <c r="AD102" s="275">
        <v>100</v>
      </c>
      <c r="AE102" s="273" t="s">
        <v>197</v>
      </c>
      <c r="AF102" s="274" t="s">
        <v>197</v>
      </c>
      <c r="AG102" s="275">
        <v>3</v>
      </c>
      <c r="AH102" s="273">
        <v>37.5</v>
      </c>
      <c r="AI102" s="274">
        <v>34</v>
      </c>
      <c r="AJ102" s="275">
        <v>36.299999999999997</v>
      </c>
      <c r="AK102" s="273" t="s">
        <v>197</v>
      </c>
      <c r="AL102" s="274" t="s">
        <v>197</v>
      </c>
      <c r="AM102" s="275">
        <v>3</v>
      </c>
      <c r="AN102" s="273" t="s">
        <v>197</v>
      </c>
      <c r="AO102" s="274" t="s">
        <v>197</v>
      </c>
      <c r="AP102" s="275">
        <v>56</v>
      </c>
      <c r="AQ102" s="273">
        <v>5</v>
      </c>
      <c r="AR102" s="274">
        <v>4</v>
      </c>
      <c r="AS102" s="275">
        <v>9</v>
      </c>
      <c r="AT102" s="273" t="s">
        <v>197</v>
      </c>
      <c r="AU102" s="274" t="s">
        <v>197</v>
      </c>
      <c r="AV102" s="275">
        <v>56</v>
      </c>
      <c r="AW102" s="273">
        <v>5</v>
      </c>
      <c r="AX102" s="274">
        <v>4</v>
      </c>
      <c r="AY102" s="275">
        <v>9</v>
      </c>
      <c r="AZ102" s="273">
        <v>34.6</v>
      </c>
      <c r="BA102" s="274">
        <v>30.3</v>
      </c>
      <c r="BB102" s="275">
        <v>32.700000000000003</v>
      </c>
      <c r="BC102" s="273">
        <v>5</v>
      </c>
      <c r="BD102" s="274">
        <v>4</v>
      </c>
      <c r="BE102" s="275">
        <v>9</v>
      </c>
      <c r="BF102" s="273" t="s">
        <v>197</v>
      </c>
      <c r="BG102" s="274" t="s">
        <v>191</v>
      </c>
      <c r="BH102" s="275" t="s">
        <v>197</v>
      </c>
      <c r="BI102" s="273" t="s">
        <v>197</v>
      </c>
      <c r="BJ102" s="274">
        <v>0</v>
      </c>
      <c r="BK102" s="275" t="s">
        <v>197</v>
      </c>
      <c r="BL102" s="273" t="s">
        <v>197</v>
      </c>
      <c r="BM102" s="274" t="s">
        <v>191</v>
      </c>
      <c r="BN102" s="275" t="s">
        <v>197</v>
      </c>
      <c r="BO102" s="273" t="s">
        <v>197</v>
      </c>
      <c r="BP102" s="274">
        <v>0</v>
      </c>
      <c r="BQ102" s="275" t="s">
        <v>197</v>
      </c>
      <c r="BR102" s="273">
        <v>35</v>
      </c>
      <c r="BS102" s="274">
        <v>0</v>
      </c>
      <c r="BT102" s="275">
        <v>35</v>
      </c>
      <c r="BU102" s="273" t="s">
        <v>197</v>
      </c>
      <c r="BV102" s="274">
        <v>0</v>
      </c>
      <c r="BW102" s="275" t="s">
        <v>197</v>
      </c>
      <c r="BX102" s="273" t="s">
        <v>197</v>
      </c>
      <c r="BY102" s="274" t="s">
        <v>191</v>
      </c>
      <c r="BZ102" s="275" t="s">
        <v>197</v>
      </c>
      <c r="CA102" s="273" t="s">
        <v>197</v>
      </c>
      <c r="CB102" s="274">
        <v>0</v>
      </c>
      <c r="CC102" s="275" t="s">
        <v>197</v>
      </c>
      <c r="CD102" s="273" t="s">
        <v>197</v>
      </c>
      <c r="CE102" s="274" t="s">
        <v>191</v>
      </c>
      <c r="CF102" s="275" t="s">
        <v>197</v>
      </c>
      <c r="CG102" s="273" t="s">
        <v>197</v>
      </c>
      <c r="CH102" s="274">
        <v>0</v>
      </c>
      <c r="CI102" s="275" t="s">
        <v>197</v>
      </c>
      <c r="CJ102" s="273">
        <v>35</v>
      </c>
      <c r="CK102" s="274">
        <v>0</v>
      </c>
      <c r="CL102" s="275">
        <v>35</v>
      </c>
      <c r="CM102" s="273" t="s">
        <v>197</v>
      </c>
      <c r="CN102" s="274">
        <v>0</v>
      </c>
      <c r="CO102" s="275" t="s">
        <v>197</v>
      </c>
      <c r="CP102" s="273">
        <v>85</v>
      </c>
      <c r="CQ102" s="274">
        <v>64</v>
      </c>
      <c r="CR102" s="275">
        <v>76</v>
      </c>
      <c r="CS102" s="273">
        <v>27</v>
      </c>
      <c r="CT102" s="274">
        <v>22</v>
      </c>
      <c r="CU102" s="275">
        <v>49</v>
      </c>
      <c r="CV102" s="273">
        <v>85</v>
      </c>
      <c r="CW102" s="274">
        <v>64</v>
      </c>
      <c r="CX102" s="275">
        <v>76</v>
      </c>
      <c r="CY102" s="273">
        <v>27</v>
      </c>
      <c r="CZ102" s="274">
        <v>22</v>
      </c>
      <c r="DA102" s="275">
        <v>49</v>
      </c>
      <c r="DB102" s="273">
        <v>37.1</v>
      </c>
      <c r="DC102" s="274">
        <v>34.4</v>
      </c>
      <c r="DD102" s="275">
        <v>35.9</v>
      </c>
      <c r="DE102" s="273">
        <v>27</v>
      </c>
      <c r="DF102" s="274">
        <v>22</v>
      </c>
      <c r="DG102" s="275">
        <v>49</v>
      </c>
    </row>
    <row r="103" spans="1:111" x14ac:dyDescent="0.35">
      <c r="A103" t="s">
        <v>108</v>
      </c>
      <c r="B103" t="s">
        <v>353</v>
      </c>
      <c r="C103" t="s">
        <v>352</v>
      </c>
      <c r="D103" s="273">
        <v>74</v>
      </c>
      <c r="E103" s="274">
        <v>53</v>
      </c>
      <c r="F103" s="275">
        <v>63</v>
      </c>
      <c r="G103" s="273">
        <v>662</v>
      </c>
      <c r="H103" s="274">
        <v>725</v>
      </c>
      <c r="I103" s="275">
        <v>1387</v>
      </c>
      <c r="J103" s="273">
        <v>75</v>
      </c>
      <c r="K103" s="274">
        <v>56</v>
      </c>
      <c r="L103" s="275">
        <v>65</v>
      </c>
      <c r="M103" s="273">
        <v>662</v>
      </c>
      <c r="N103" s="274">
        <v>725</v>
      </c>
      <c r="O103" s="275">
        <v>1387</v>
      </c>
      <c r="P103" s="273">
        <v>34.5</v>
      </c>
      <c r="Q103" s="274">
        <v>31.7</v>
      </c>
      <c r="R103" s="275">
        <v>33</v>
      </c>
      <c r="S103" s="273">
        <v>662</v>
      </c>
      <c r="T103" s="274">
        <v>725</v>
      </c>
      <c r="U103" s="275">
        <v>1387</v>
      </c>
      <c r="V103" s="273">
        <v>73</v>
      </c>
      <c r="W103" s="274">
        <v>58</v>
      </c>
      <c r="X103" s="275">
        <v>65</v>
      </c>
      <c r="Y103" s="273">
        <v>164</v>
      </c>
      <c r="Z103" s="274">
        <v>153</v>
      </c>
      <c r="AA103" s="275">
        <v>317</v>
      </c>
      <c r="AB103" s="273">
        <v>76</v>
      </c>
      <c r="AC103" s="274">
        <v>60</v>
      </c>
      <c r="AD103" s="275">
        <v>68</v>
      </c>
      <c r="AE103" s="273">
        <v>164</v>
      </c>
      <c r="AF103" s="274">
        <v>153</v>
      </c>
      <c r="AG103" s="275">
        <v>317</v>
      </c>
      <c r="AH103" s="273">
        <v>35.4</v>
      </c>
      <c r="AI103" s="274">
        <v>33</v>
      </c>
      <c r="AJ103" s="275">
        <v>34.200000000000003</v>
      </c>
      <c r="AK103" s="273">
        <v>164</v>
      </c>
      <c r="AL103" s="274">
        <v>153</v>
      </c>
      <c r="AM103" s="275">
        <v>317</v>
      </c>
      <c r="AN103" s="273">
        <v>77</v>
      </c>
      <c r="AO103" s="274">
        <v>61</v>
      </c>
      <c r="AP103" s="275">
        <v>69</v>
      </c>
      <c r="AQ103" s="273">
        <v>322</v>
      </c>
      <c r="AR103" s="274">
        <v>377</v>
      </c>
      <c r="AS103" s="275">
        <v>699</v>
      </c>
      <c r="AT103" s="273">
        <v>81</v>
      </c>
      <c r="AU103" s="274">
        <v>66</v>
      </c>
      <c r="AV103" s="275">
        <v>73</v>
      </c>
      <c r="AW103" s="273">
        <v>322</v>
      </c>
      <c r="AX103" s="274">
        <v>377</v>
      </c>
      <c r="AY103" s="275">
        <v>699</v>
      </c>
      <c r="AZ103" s="273">
        <v>34.1</v>
      </c>
      <c r="BA103" s="274">
        <v>31.6</v>
      </c>
      <c r="BB103" s="275">
        <v>32.799999999999997</v>
      </c>
      <c r="BC103" s="273">
        <v>322</v>
      </c>
      <c r="BD103" s="274">
        <v>377</v>
      </c>
      <c r="BE103" s="275">
        <v>699</v>
      </c>
      <c r="BF103" s="273">
        <v>74</v>
      </c>
      <c r="BG103" s="274">
        <v>60</v>
      </c>
      <c r="BH103" s="275">
        <v>67</v>
      </c>
      <c r="BI103" s="273">
        <v>486</v>
      </c>
      <c r="BJ103" s="274">
        <v>532</v>
      </c>
      <c r="BK103" s="275">
        <v>1018</v>
      </c>
      <c r="BL103" s="273">
        <v>76</v>
      </c>
      <c r="BM103" s="274">
        <v>64</v>
      </c>
      <c r="BN103" s="275">
        <v>70</v>
      </c>
      <c r="BO103" s="273">
        <v>486</v>
      </c>
      <c r="BP103" s="274">
        <v>532</v>
      </c>
      <c r="BQ103" s="275">
        <v>1018</v>
      </c>
      <c r="BR103" s="273">
        <v>34.6</v>
      </c>
      <c r="BS103" s="274">
        <v>32.4</v>
      </c>
      <c r="BT103" s="275">
        <v>33.5</v>
      </c>
      <c r="BU103" s="273">
        <v>486</v>
      </c>
      <c r="BV103" s="274">
        <v>532</v>
      </c>
      <c r="BW103" s="275">
        <v>1018</v>
      </c>
      <c r="BX103" s="273" t="s">
        <v>197</v>
      </c>
      <c r="BY103" s="274" t="s">
        <v>197</v>
      </c>
      <c r="BZ103" s="275">
        <v>71</v>
      </c>
      <c r="CA103" s="273">
        <v>7</v>
      </c>
      <c r="CB103" s="274">
        <v>7</v>
      </c>
      <c r="CC103" s="275">
        <v>14</v>
      </c>
      <c r="CD103" s="273" t="s">
        <v>197</v>
      </c>
      <c r="CE103" s="274" t="s">
        <v>197</v>
      </c>
      <c r="CF103" s="275">
        <v>79</v>
      </c>
      <c r="CG103" s="273">
        <v>7</v>
      </c>
      <c r="CH103" s="274">
        <v>7</v>
      </c>
      <c r="CI103" s="275">
        <v>14</v>
      </c>
      <c r="CJ103" s="273">
        <v>32.6</v>
      </c>
      <c r="CK103" s="274">
        <v>37.6</v>
      </c>
      <c r="CL103" s="275">
        <v>35.1</v>
      </c>
      <c r="CM103" s="273">
        <v>7</v>
      </c>
      <c r="CN103" s="274">
        <v>7</v>
      </c>
      <c r="CO103" s="275">
        <v>14</v>
      </c>
      <c r="CP103" s="273">
        <v>74</v>
      </c>
      <c r="CQ103" s="274">
        <v>57</v>
      </c>
      <c r="CR103" s="275">
        <v>65</v>
      </c>
      <c r="CS103" s="273">
        <v>1734</v>
      </c>
      <c r="CT103" s="274">
        <v>1885</v>
      </c>
      <c r="CU103" s="275">
        <v>3619</v>
      </c>
      <c r="CV103" s="273">
        <v>76</v>
      </c>
      <c r="CW103" s="274">
        <v>60</v>
      </c>
      <c r="CX103" s="275">
        <v>68</v>
      </c>
      <c r="CY103" s="273">
        <v>1734</v>
      </c>
      <c r="CZ103" s="274">
        <v>1885</v>
      </c>
      <c r="DA103" s="275">
        <v>3619</v>
      </c>
      <c r="DB103" s="273">
        <v>34.4</v>
      </c>
      <c r="DC103" s="274">
        <v>32</v>
      </c>
      <c r="DD103" s="275">
        <v>33.1</v>
      </c>
      <c r="DE103" s="273">
        <v>1734</v>
      </c>
      <c r="DF103" s="274">
        <v>1885</v>
      </c>
      <c r="DG103" s="275">
        <v>3619</v>
      </c>
    </row>
    <row r="104" spans="1:111" x14ac:dyDescent="0.35">
      <c r="A104" t="s">
        <v>109</v>
      </c>
      <c r="B104" t="s">
        <v>354</v>
      </c>
      <c r="C104" t="s">
        <v>352</v>
      </c>
      <c r="D104" s="273">
        <v>76</v>
      </c>
      <c r="E104" s="274">
        <v>62</v>
      </c>
      <c r="F104" s="275">
        <v>69</v>
      </c>
      <c r="G104" s="273">
        <v>1134</v>
      </c>
      <c r="H104" s="274">
        <v>1093</v>
      </c>
      <c r="I104" s="275">
        <v>2227</v>
      </c>
      <c r="J104" s="273">
        <v>76</v>
      </c>
      <c r="K104" s="274">
        <v>63</v>
      </c>
      <c r="L104" s="275">
        <v>70</v>
      </c>
      <c r="M104" s="273">
        <v>1134</v>
      </c>
      <c r="N104" s="274">
        <v>1093</v>
      </c>
      <c r="O104" s="275">
        <v>2227</v>
      </c>
      <c r="P104" s="273">
        <v>36.799999999999997</v>
      </c>
      <c r="Q104" s="274">
        <v>34.5</v>
      </c>
      <c r="R104" s="275">
        <v>35.700000000000003</v>
      </c>
      <c r="S104" s="273">
        <v>1134</v>
      </c>
      <c r="T104" s="274">
        <v>1093</v>
      </c>
      <c r="U104" s="275">
        <v>2227</v>
      </c>
      <c r="V104" s="273">
        <v>80</v>
      </c>
      <c r="W104" s="274">
        <v>62</v>
      </c>
      <c r="X104" s="275">
        <v>71</v>
      </c>
      <c r="Y104" s="273">
        <v>202</v>
      </c>
      <c r="Z104" s="274">
        <v>219</v>
      </c>
      <c r="AA104" s="275">
        <v>421</v>
      </c>
      <c r="AB104" s="273">
        <v>81</v>
      </c>
      <c r="AC104" s="274">
        <v>63</v>
      </c>
      <c r="AD104" s="275">
        <v>72</v>
      </c>
      <c r="AE104" s="273">
        <v>202</v>
      </c>
      <c r="AF104" s="274">
        <v>219</v>
      </c>
      <c r="AG104" s="275">
        <v>421</v>
      </c>
      <c r="AH104" s="273">
        <v>36.9</v>
      </c>
      <c r="AI104" s="274">
        <v>34.200000000000003</v>
      </c>
      <c r="AJ104" s="275">
        <v>35.5</v>
      </c>
      <c r="AK104" s="273">
        <v>202</v>
      </c>
      <c r="AL104" s="274">
        <v>219</v>
      </c>
      <c r="AM104" s="275">
        <v>421</v>
      </c>
      <c r="AN104" s="273">
        <v>80</v>
      </c>
      <c r="AO104" s="274">
        <v>60</v>
      </c>
      <c r="AP104" s="275">
        <v>69</v>
      </c>
      <c r="AQ104" s="273">
        <v>205</v>
      </c>
      <c r="AR104" s="274">
        <v>237</v>
      </c>
      <c r="AS104" s="275">
        <v>442</v>
      </c>
      <c r="AT104" s="273">
        <v>83</v>
      </c>
      <c r="AU104" s="274">
        <v>63</v>
      </c>
      <c r="AV104" s="275">
        <v>72</v>
      </c>
      <c r="AW104" s="273">
        <v>205</v>
      </c>
      <c r="AX104" s="274">
        <v>237</v>
      </c>
      <c r="AY104" s="275">
        <v>442</v>
      </c>
      <c r="AZ104" s="273">
        <v>36.9</v>
      </c>
      <c r="BA104" s="274">
        <v>33.1</v>
      </c>
      <c r="BB104" s="275">
        <v>34.799999999999997</v>
      </c>
      <c r="BC104" s="273">
        <v>205</v>
      </c>
      <c r="BD104" s="274">
        <v>237</v>
      </c>
      <c r="BE104" s="275">
        <v>442</v>
      </c>
      <c r="BF104" s="273">
        <v>73</v>
      </c>
      <c r="BG104" s="274">
        <v>49</v>
      </c>
      <c r="BH104" s="275">
        <v>61</v>
      </c>
      <c r="BI104" s="273">
        <v>218</v>
      </c>
      <c r="BJ104" s="274">
        <v>233</v>
      </c>
      <c r="BK104" s="275">
        <v>451</v>
      </c>
      <c r="BL104" s="273">
        <v>75</v>
      </c>
      <c r="BM104" s="274">
        <v>52</v>
      </c>
      <c r="BN104" s="275">
        <v>63</v>
      </c>
      <c r="BO104" s="273">
        <v>218</v>
      </c>
      <c r="BP104" s="274">
        <v>233</v>
      </c>
      <c r="BQ104" s="275">
        <v>451</v>
      </c>
      <c r="BR104" s="273">
        <v>35.4</v>
      </c>
      <c r="BS104" s="274">
        <v>31.1</v>
      </c>
      <c r="BT104" s="275">
        <v>33.200000000000003</v>
      </c>
      <c r="BU104" s="273">
        <v>218</v>
      </c>
      <c r="BV104" s="274">
        <v>233</v>
      </c>
      <c r="BW104" s="275">
        <v>451</v>
      </c>
      <c r="BX104" s="273">
        <v>88</v>
      </c>
      <c r="BY104" s="274">
        <v>69</v>
      </c>
      <c r="BZ104" s="275">
        <v>80</v>
      </c>
      <c r="CA104" s="273">
        <v>34</v>
      </c>
      <c r="CB104" s="274">
        <v>26</v>
      </c>
      <c r="CC104" s="275">
        <v>60</v>
      </c>
      <c r="CD104" s="273">
        <v>88</v>
      </c>
      <c r="CE104" s="274">
        <v>77</v>
      </c>
      <c r="CF104" s="275">
        <v>83</v>
      </c>
      <c r="CG104" s="273">
        <v>34</v>
      </c>
      <c r="CH104" s="274">
        <v>26</v>
      </c>
      <c r="CI104" s="275">
        <v>60</v>
      </c>
      <c r="CJ104" s="273">
        <v>36.6</v>
      </c>
      <c r="CK104" s="274">
        <v>34.799999999999997</v>
      </c>
      <c r="CL104" s="275">
        <v>35.9</v>
      </c>
      <c r="CM104" s="273">
        <v>34</v>
      </c>
      <c r="CN104" s="274">
        <v>26</v>
      </c>
      <c r="CO104" s="275">
        <v>60</v>
      </c>
      <c r="CP104" s="273">
        <v>75</v>
      </c>
      <c r="CQ104" s="274">
        <v>59</v>
      </c>
      <c r="CR104" s="275">
        <v>67</v>
      </c>
      <c r="CS104" s="273">
        <v>2204</v>
      </c>
      <c r="CT104" s="274">
        <v>2236</v>
      </c>
      <c r="CU104" s="275">
        <v>4440</v>
      </c>
      <c r="CV104" s="273">
        <v>76</v>
      </c>
      <c r="CW104" s="274">
        <v>60</v>
      </c>
      <c r="CX104" s="275">
        <v>68</v>
      </c>
      <c r="CY104" s="273">
        <v>2204</v>
      </c>
      <c r="CZ104" s="274">
        <v>2236</v>
      </c>
      <c r="DA104" s="275">
        <v>4440</v>
      </c>
      <c r="DB104" s="273">
        <v>36.299999999999997</v>
      </c>
      <c r="DC104" s="274">
        <v>33.6</v>
      </c>
      <c r="DD104" s="275">
        <v>35</v>
      </c>
      <c r="DE104" s="273">
        <v>2204</v>
      </c>
      <c r="DF104" s="274">
        <v>2236</v>
      </c>
      <c r="DG104" s="275">
        <v>4440</v>
      </c>
    </row>
    <row r="105" spans="1:111" x14ac:dyDescent="0.35">
      <c r="A105" t="s">
        <v>110</v>
      </c>
      <c r="B105" t="s">
        <v>355</v>
      </c>
      <c r="C105" t="s">
        <v>352</v>
      </c>
      <c r="D105" s="273">
        <v>83</v>
      </c>
      <c r="E105" s="274">
        <v>69</v>
      </c>
      <c r="F105" s="275">
        <v>75</v>
      </c>
      <c r="G105" s="273">
        <v>992</v>
      </c>
      <c r="H105" s="274">
        <v>1092</v>
      </c>
      <c r="I105" s="275">
        <v>2084</v>
      </c>
      <c r="J105" s="273">
        <v>83</v>
      </c>
      <c r="K105" s="274">
        <v>70</v>
      </c>
      <c r="L105" s="275">
        <v>76</v>
      </c>
      <c r="M105" s="273">
        <v>992</v>
      </c>
      <c r="N105" s="274">
        <v>1092</v>
      </c>
      <c r="O105" s="275">
        <v>2084</v>
      </c>
      <c r="P105" s="273">
        <v>37.5</v>
      </c>
      <c r="Q105" s="274">
        <v>34.9</v>
      </c>
      <c r="R105" s="275">
        <v>36.1</v>
      </c>
      <c r="S105" s="273">
        <v>992</v>
      </c>
      <c r="T105" s="274">
        <v>1092</v>
      </c>
      <c r="U105" s="275">
        <v>2084</v>
      </c>
      <c r="V105" s="273">
        <v>84</v>
      </c>
      <c r="W105" s="274">
        <v>66</v>
      </c>
      <c r="X105" s="275">
        <v>75</v>
      </c>
      <c r="Y105" s="273">
        <v>141</v>
      </c>
      <c r="Z105" s="274">
        <v>137</v>
      </c>
      <c r="AA105" s="275">
        <v>278</v>
      </c>
      <c r="AB105" s="273">
        <v>84</v>
      </c>
      <c r="AC105" s="274">
        <v>67</v>
      </c>
      <c r="AD105" s="275">
        <v>76</v>
      </c>
      <c r="AE105" s="273">
        <v>141</v>
      </c>
      <c r="AF105" s="274">
        <v>137</v>
      </c>
      <c r="AG105" s="275">
        <v>278</v>
      </c>
      <c r="AH105" s="273">
        <v>37.6</v>
      </c>
      <c r="AI105" s="274">
        <v>34.700000000000003</v>
      </c>
      <c r="AJ105" s="275">
        <v>36.200000000000003</v>
      </c>
      <c r="AK105" s="273">
        <v>141</v>
      </c>
      <c r="AL105" s="274">
        <v>137</v>
      </c>
      <c r="AM105" s="275">
        <v>278</v>
      </c>
      <c r="AN105" s="273">
        <v>79</v>
      </c>
      <c r="AO105" s="274">
        <v>81</v>
      </c>
      <c r="AP105" s="275">
        <v>80</v>
      </c>
      <c r="AQ105" s="273">
        <v>85</v>
      </c>
      <c r="AR105" s="274">
        <v>102</v>
      </c>
      <c r="AS105" s="275">
        <v>187</v>
      </c>
      <c r="AT105" s="273">
        <v>80</v>
      </c>
      <c r="AU105" s="274">
        <v>83</v>
      </c>
      <c r="AV105" s="275">
        <v>82</v>
      </c>
      <c r="AW105" s="273">
        <v>85</v>
      </c>
      <c r="AX105" s="274">
        <v>102</v>
      </c>
      <c r="AY105" s="275">
        <v>187</v>
      </c>
      <c r="AZ105" s="273">
        <v>36.9</v>
      </c>
      <c r="BA105" s="274">
        <v>37</v>
      </c>
      <c r="BB105" s="275">
        <v>37</v>
      </c>
      <c r="BC105" s="273">
        <v>85</v>
      </c>
      <c r="BD105" s="274">
        <v>102</v>
      </c>
      <c r="BE105" s="275">
        <v>187</v>
      </c>
      <c r="BF105" s="273">
        <v>86</v>
      </c>
      <c r="BG105" s="274">
        <v>70</v>
      </c>
      <c r="BH105" s="275">
        <v>78</v>
      </c>
      <c r="BI105" s="273">
        <v>293</v>
      </c>
      <c r="BJ105" s="274">
        <v>295</v>
      </c>
      <c r="BK105" s="275">
        <v>588</v>
      </c>
      <c r="BL105" s="273">
        <v>86</v>
      </c>
      <c r="BM105" s="274">
        <v>71</v>
      </c>
      <c r="BN105" s="275">
        <v>79</v>
      </c>
      <c r="BO105" s="273">
        <v>293</v>
      </c>
      <c r="BP105" s="274">
        <v>295</v>
      </c>
      <c r="BQ105" s="275">
        <v>588</v>
      </c>
      <c r="BR105" s="273">
        <v>37.200000000000003</v>
      </c>
      <c r="BS105" s="274">
        <v>34.4</v>
      </c>
      <c r="BT105" s="275">
        <v>35.799999999999997</v>
      </c>
      <c r="BU105" s="273">
        <v>293</v>
      </c>
      <c r="BV105" s="274">
        <v>295</v>
      </c>
      <c r="BW105" s="275">
        <v>588</v>
      </c>
      <c r="BX105" s="273" t="s">
        <v>197</v>
      </c>
      <c r="BY105" s="274" t="s">
        <v>197</v>
      </c>
      <c r="BZ105" s="275">
        <v>82</v>
      </c>
      <c r="CA105" s="273">
        <v>20</v>
      </c>
      <c r="CB105" s="274">
        <v>13</v>
      </c>
      <c r="CC105" s="275">
        <v>33</v>
      </c>
      <c r="CD105" s="273" t="s">
        <v>197</v>
      </c>
      <c r="CE105" s="274" t="s">
        <v>197</v>
      </c>
      <c r="CF105" s="275">
        <v>82</v>
      </c>
      <c r="CG105" s="273">
        <v>20</v>
      </c>
      <c r="CH105" s="274">
        <v>13</v>
      </c>
      <c r="CI105" s="275">
        <v>33</v>
      </c>
      <c r="CJ105" s="273">
        <v>38.799999999999997</v>
      </c>
      <c r="CK105" s="274">
        <v>33.200000000000003</v>
      </c>
      <c r="CL105" s="275">
        <v>36.6</v>
      </c>
      <c r="CM105" s="273">
        <v>20</v>
      </c>
      <c r="CN105" s="274">
        <v>13</v>
      </c>
      <c r="CO105" s="275">
        <v>33</v>
      </c>
      <c r="CP105" s="273">
        <v>83</v>
      </c>
      <c r="CQ105" s="274">
        <v>68</v>
      </c>
      <c r="CR105" s="275">
        <v>75</v>
      </c>
      <c r="CS105" s="273">
        <v>1614</v>
      </c>
      <c r="CT105" s="274">
        <v>1713</v>
      </c>
      <c r="CU105" s="275">
        <v>3327</v>
      </c>
      <c r="CV105" s="273">
        <v>83</v>
      </c>
      <c r="CW105" s="274">
        <v>70</v>
      </c>
      <c r="CX105" s="275">
        <v>76</v>
      </c>
      <c r="CY105" s="273">
        <v>1614</v>
      </c>
      <c r="CZ105" s="274">
        <v>1713</v>
      </c>
      <c r="DA105" s="275">
        <v>3327</v>
      </c>
      <c r="DB105" s="273">
        <v>37.299999999999997</v>
      </c>
      <c r="DC105" s="274">
        <v>34.799999999999997</v>
      </c>
      <c r="DD105" s="275">
        <v>36</v>
      </c>
      <c r="DE105" s="273">
        <v>1614</v>
      </c>
      <c r="DF105" s="274">
        <v>1713</v>
      </c>
      <c r="DG105" s="275">
        <v>3327</v>
      </c>
    </row>
    <row r="106" spans="1:111" x14ac:dyDescent="0.35">
      <c r="A106" t="s">
        <v>111</v>
      </c>
      <c r="B106" t="s">
        <v>356</v>
      </c>
      <c r="C106" t="s">
        <v>352</v>
      </c>
      <c r="D106" s="273">
        <v>66</v>
      </c>
      <c r="E106" s="274">
        <v>57</v>
      </c>
      <c r="F106" s="275">
        <v>61</v>
      </c>
      <c r="G106" s="273">
        <v>487</v>
      </c>
      <c r="H106" s="274">
        <v>543</v>
      </c>
      <c r="I106" s="275">
        <v>1030</v>
      </c>
      <c r="J106" s="273">
        <v>68</v>
      </c>
      <c r="K106" s="274">
        <v>58</v>
      </c>
      <c r="L106" s="275">
        <v>63</v>
      </c>
      <c r="M106" s="273">
        <v>487</v>
      </c>
      <c r="N106" s="274">
        <v>543</v>
      </c>
      <c r="O106" s="275">
        <v>1030</v>
      </c>
      <c r="P106" s="273">
        <v>34.6</v>
      </c>
      <c r="Q106" s="274">
        <v>32.6</v>
      </c>
      <c r="R106" s="275">
        <v>33.6</v>
      </c>
      <c r="S106" s="273">
        <v>487</v>
      </c>
      <c r="T106" s="274">
        <v>543</v>
      </c>
      <c r="U106" s="275">
        <v>1030</v>
      </c>
      <c r="V106" s="273">
        <v>74</v>
      </c>
      <c r="W106" s="274">
        <v>54</v>
      </c>
      <c r="X106" s="275">
        <v>65</v>
      </c>
      <c r="Y106" s="273">
        <v>152</v>
      </c>
      <c r="Z106" s="274">
        <v>147</v>
      </c>
      <c r="AA106" s="275">
        <v>299</v>
      </c>
      <c r="AB106" s="273">
        <v>76</v>
      </c>
      <c r="AC106" s="274">
        <v>58</v>
      </c>
      <c r="AD106" s="275">
        <v>67</v>
      </c>
      <c r="AE106" s="273">
        <v>152</v>
      </c>
      <c r="AF106" s="274">
        <v>147</v>
      </c>
      <c r="AG106" s="275">
        <v>299</v>
      </c>
      <c r="AH106" s="273">
        <v>35.5</v>
      </c>
      <c r="AI106" s="274">
        <v>32</v>
      </c>
      <c r="AJ106" s="275">
        <v>33.799999999999997</v>
      </c>
      <c r="AK106" s="273">
        <v>152</v>
      </c>
      <c r="AL106" s="274">
        <v>147</v>
      </c>
      <c r="AM106" s="275">
        <v>299</v>
      </c>
      <c r="AN106" s="273">
        <v>69</v>
      </c>
      <c r="AO106" s="274">
        <v>57</v>
      </c>
      <c r="AP106" s="275">
        <v>63</v>
      </c>
      <c r="AQ106" s="273">
        <v>482</v>
      </c>
      <c r="AR106" s="274">
        <v>532</v>
      </c>
      <c r="AS106" s="275">
        <v>1014</v>
      </c>
      <c r="AT106" s="273">
        <v>73</v>
      </c>
      <c r="AU106" s="274">
        <v>63</v>
      </c>
      <c r="AV106" s="275">
        <v>68</v>
      </c>
      <c r="AW106" s="273">
        <v>482</v>
      </c>
      <c r="AX106" s="274">
        <v>532</v>
      </c>
      <c r="AY106" s="275">
        <v>1014</v>
      </c>
      <c r="AZ106" s="273">
        <v>35.299999999999997</v>
      </c>
      <c r="BA106" s="274">
        <v>33</v>
      </c>
      <c r="BB106" s="275">
        <v>34.1</v>
      </c>
      <c r="BC106" s="273">
        <v>482</v>
      </c>
      <c r="BD106" s="274">
        <v>532</v>
      </c>
      <c r="BE106" s="275">
        <v>1014</v>
      </c>
      <c r="BF106" s="273">
        <v>64</v>
      </c>
      <c r="BG106" s="274">
        <v>49</v>
      </c>
      <c r="BH106" s="275">
        <v>56</v>
      </c>
      <c r="BI106" s="273">
        <v>407</v>
      </c>
      <c r="BJ106" s="274">
        <v>386</v>
      </c>
      <c r="BK106" s="275">
        <v>793</v>
      </c>
      <c r="BL106" s="273">
        <v>69</v>
      </c>
      <c r="BM106" s="274">
        <v>54</v>
      </c>
      <c r="BN106" s="275">
        <v>62</v>
      </c>
      <c r="BO106" s="273">
        <v>407</v>
      </c>
      <c r="BP106" s="274">
        <v>386</v>
      </c>
      <c r="BQ106" s="275">
        <v>793</v>
      </c>
      <c r="BR106" s="273">
        <v>34.799999999999997</v>
      </c>
      <c r="BS106" s="274">
        <v>31.9</v>
      </c>
      <c r="BT106" s="275">
        <v>33.4</v>
      </c>
      <c r="BU106" s="273">
        <v>407</v>
      </c>
      <c r="BV106" s="274">
        <v>386</v>
      </c>
      <c r="BW106" s="275">
        <v>793</v>
      </c>
      <c r="BX106" s="273" t="s">
        <v>197</v>
      </c>
      <c r="BY106" s="274" t="s">
        <v>197</v>
      </c>
      <c r="BZ106" s="275">
        <v>56</v>
      </c>
      <c r="CA106" s="273">
        <v>6</v>
      </c>
      <c r="CB106" s="274">
        <v>3</v>
      </c>
      <c r="CC106" s="275">
        <v>9</v>
      </c>
      <c r="CD106" s="273" t="s">
        <v>197</v>
      </c>
      <c r="CE106" s="274" t="s">
        <v>197</v>
      </c>
      <c r="CF106" s="275">
        <v>56</v>
      </c>
      <c r="CG106" s="273">
        <v>6</v>
      </c>
      <c r="CH106" s="274">
        <v>3</v>
      </c>
      <c r="CI106" s="275">
        <v>9</v>
      </c>
      <c r="CJ106" s="273">
        <v>30</v>
      </c>
      <c r="CK106" s="274">
        <v>32.700000000000003</v>
      </c>
      <c r="CL106" s="275">
        <v>30.9</v>
      </c>
      <c r="CM106" s="273">
        <v>6</v>
      </c>
      <c r="CN106" s="274">
        <v>3</v>
      </c>
      <c r="CO106" s="275">
        <v>9</v>
      </c>
      <c r="CP106" s="273">
        <v>65</v>
      </c>
      <c r="CQ106" s="274">
        <v>52</v>
      </c>
      <c r="CR106" s="275">
        <v>59</v>
      </c>
      <c r="CS106" s="273">
        <v>1910</v>
      </c>
      <c r="CT106" s="274">
        <v>2042</v>
      </c>
      <c r="CU106" s="275">
        <v>3952</v>
      </c>
      <c r="CV106" s="273">
        <v>70</v>
      </c>
      <c r="CW106" s="274">
        <v>57</v>
      </c>
      <c r="CX106" s="275">
        <v>63</v>
      </c>
      <c r="CY106" s="273">
        <v>1910</v>
      </c>
      <c r="CZ106" s="274">
        <v>2042</v>
      </c>
      <c r="DA106" s="275">
        <v>3952</v>
      </c>
      <c r="DB106" s="273">
        <v>34.6</v>
      </c>
      <c r="DC106" s="274">
        <v>32.200000000000003</v>
      </c>
      <c r="DD106" s="275">
        <v>33.299999999999997</v>
      </c>
      <c r="DE106" s="273">
        <v>1910</v>
      </c>
      <c r="DF106" s="274">
        <v>2042</v>
      </c>
      <c r="DG106" s="275">
        <v>3952</v>
      </c>
    </row>
    <row r="107" spans="1:111" x14ac:dyDescent="0.35">
      <c r="A107" t="s">
        <v>112</v>
      </c>
      <c r="B107" t="s">
        <v>357</v>
      </c>
      <c r="C107" t="s">
        <v>352</v>
      </c>
      <c r="D107" s="273">
        <v>81</v>
      </c>
      <c r="E107" s="274">
        <v>66</v>
      </c>
      <c r="F107" s="275">
        <v>73</v>
      </c>
      <c r="G107" s="273">
        <v>1296</v>
      </c>
      <c r="H107" s="274">
        <v>1413</v>
      </c>
      <c r="I107" s="275">
        <v>2709</v>
      </c>
      <c r="J107" s="273">
        <v>82</v>
      </c>
      <c r="K107" s="274">
        <v>68</v>
      </c>
      <c r="L107" s="275">
        <v>74</v>
      </c>
      <c r="M107" s="273">
        <v>1296</v>
      </c>
      <c r="N107" s="274">
        <v>1413</v>
      </c>
      <c r="O107" s="275">
        <v>2709</v>
      </c>
      <c r="P107" s="273">
        <v>36.700000000000003</v>
      </c>
      <c r="Q107" s="274">
        <v>34.1</v>
      </c>
      <c r="R107" s="275">
        <v>35.299999999999997</v>
      </c>
      <c r="S107" s="273">
        <v>1296</v>
      </c>
      <c r="T107" s="274">
        <v>1413</v>
      </c>
      <c r="U107" s="275">
        <v>2709</v>
      </c>
      <c r="V107" s="273">
        <v>78</v>
      </c>
      <c r="W107" s="274">
        <v>67</v>
      </c>
      <c r="X107" s="275">
        <v>72</v>
      </c>
      <c r="Y107" s="273">
        <v>242</v>
      </c>
      <c r="Z107" s="274">
        <v>248</v>
      </c>
      <c r="AA107" s="275">
        <v>490</v>
      </c>
      <c r="AB107" s="273">
        <v>79</v>
      </c>
      <c r="AC107" s="274">
        <v>69</v>
      </c>
      <c r="AD107" s="275">
        <v>74</v>
      </c>
      <c r="AE107" s="273">
        <v>242</v>
      </c>
      <c r="AF107" s="274">
        <v>248</v>
      </c>
      <c r="AG107" s="275">
        <v>490</v>
      </c>
      <c r="AH107" s="273">
        <v>35.799999999999997</v>
      </c>
      <c r="AI107" s="274">
        <v>35</v>
      </c>
      <c r="AJ107" s="275">
        <v>35.4</v>
      </c>
      <c r="AK107" s="273">
        <v>242</v>
      </c>
      <c r="AL107" s="274">
        <v>248</v>
      </c>
      <c r="AM107" s="275">
        <v>490</v>
      </c>
      <c r="AN107" s="273">
        <v>78</v>
      </c>
      <c r="AO107" s="274">
        <v>72</v>
      </c>
      <c r="AP107" s="275">
        <v>75</v>
      </c>
      <c r="AQ107" s="273">
        <v>83</v>
      </c>
      <c r="AR107" s="274">
        <v>87</v>
      </c>
      <c r="AS107" s="275">
        <v>170</v>
      </c>
      <c r="AT107" s="273">
        <v>81</v>
      </c>
      <c r="AU107" s="274">
        <v>72</v>
      </c>
      <c r="AV107" s="275">
        <v>76</v>
      </c>
      <c r="AW107" s="273">
        <v>83</v>
      </c>
      <c r="AX107" s="274">
        <v>87</v>
      </c>
      <c r="AY107" s="275">
        <v>170</v>
      </c>
      <c r="AZ107" s="273">
        <v>35.700000000000003</v>
      </c>
      <c r="BA107" s="274">
        <v>34.200000000000003</v>
      </c>
      <c r="BB107" s="275">
        <v>34.9</v>
      </c>
      <c r="BC107" s="273">
        <v>83</v>
      </c>
      <c r="BD107" s="274">
        <v>87</v>
      </c>
      <c r="BE107" s="275">
        <v>170</v>
      </c>
      <c r="BF107" s="273">
        <v>80</v>
      </c>
      <c r="BG107" s="274">
        <v>63</v>
      </c>
      <c r="BH107" s="275">
        <v>71</v>
      </c>
      <c r="BI107" s="273">
        <v>156</v>
      </c>
      <c r="BJ107" s="274">
        <v>179</v>
      </c>
      <c r="BK107" s="275">
        <v>335</v>
      </c>
      <c r="BL107" s="273">
        <v>81</v>
      </c>
      <c r="BM107" s="274">
        <v>64</v>
      </c>
      <c r="BN107" s="275">
        <v>72</v>
      </c>
      <c r="BO107" s="273">
        <v>156</v>
      </c>
      <c r="BP107" s="274">
        <v>179</v>
      </c>
      <c r="BQ107" s="275">
        <v>335</v>
      </c>
      <c r="BR107" s="273">
        <v>36.1</v>
      </c>
      <c r="BS107" s="274">
        <v>33.5</v>
      </c>
      <c r="BT107" s="275">
        <v>34.700000000000003</v>
      </c>
      <c r="BU107" s="273">
        <v>156</v>
      </c>
      <c r="BV107" s="274">
        <v>179</v>
      </c>
      <c r="BW107" s="275">
        <v>335</v>
      </c>
      <c r="BX107" s="273">
        <v>83</v>
      </c>
      <c r="BY107" s="274">
        <v>81</v>
      </c>
      <c r="BZ107" s="275">
        <v>82</v>
      </c>
      <c r="CA107" s="273">
        <v>23</v>
      </c>
      <c r="CB107" s="274">
        <v>27</v>
      </c>
      <c r="CC107" s="275">
        <v>50</v>
      </c>
      <c r="CD107" s="273">
        <v>83</v>
      </c>
      <c r="CE107" s="274">
        <v>81</v>
      </c>
      <c r="CF107" s="275">
        <v>82</v>
      </c>
      <c r="CG107" s="273">
        <v>23</v>
      </c>
      <c r="CH107" s="274">
        <v>27</v>
      </c>
      <c r="CI107" s="275">
        <v>50</v>
      </c>
      <c r="CJ107" s="273">
        <v>37</v>
      </c>
      <c r="CK107" s="274">
        <v>34.9</v>
      </c>
      <c r="CL107" s="275">
        <v>35.9</v>
      </c>
      <c r="CM107" s="273">
        <v>23</v>
      </c>
      <c r="CN107" s="274">
        <v>27</v>
      </c>
      <c r="CO107" s="275">
        <v>50</v>
      </c>
      <c r="CP107" s="273">
        <v>80</v>
      </c>
      <c r="CQ107" s="274">
        <v>65</v>
      </c>
      <c r="CR107" s="275">
        <v>72</v>
      </c>
      <c r="CS107" s="273">
        <v>2019</v>
      </c>
      <c r="CT107" s="274">
        <v>2187</v>
      </c>
      <c r="CU107" s="275">
        <v>4206</v>
      </c>
      <c r="CV107" s="273">
        <v>81</v>
      </c>
      <c r="CW107" s="274">
        <v>67</v>
      </c>
      <c r="CX107" s="275">
        <v>74</v>
      </c>
      <c r="CY107" s="273">
        <v>2019</v>
      </c>
      <c r="CZ107" s="274">
        <v>2187</v>
      </c>
      <c r="DA107" s="275">
        <v>4206</v>
      </c>
      <c r="DB107" s="273">
        <v>36.5</v>
      </c>
      <c r="DC107" s="274">
        <v>34</v>
      </c>
      <c r="DD107" s="275">
        <v>35.200000000000003</v>
      </c>
      <c r="DE107" s="273">
        <v>2019</v>
      </c>
      <c r="DF107" s="274">
        <v>2187</v>
      </c>
      <c r="DG107" s="275">
        <v>4206</v>
      </c>
    </row>
    <row r="108" spans="1:111" x14ac:dyDescent="0.35">
      <c r="A108" t="s">
        <v>93</v>
      </c>
      <c r="B108" t="s">
        <v>339</v>
      </c>
      <c r="C108" t="s">
        <v>338</v>
      </c>
      <c r="D108" s="273">
        <v>72</v>
      </c>
      <c r="E108" s="274">
        <v>55</v>
      </c>
      <c r="F108" s="275">
        <v>63</v>
      </c>
      <c r="G108" s="273">
        <v>308</v>
      </c>
      <c r="H108" s="274">
        <v>372</v>
      </c>
      <c r="I108" s="275">
        <v>680</v>
      </c>
      <c r="J108" s="273">
        <v>75</v>
      </c>
      <c r="K108" s="274">
        <v>58</v>
      </c>
      <c r="L108" s="275">
        <v>65</v>
      </c>
      <c r="M108" s="273">
        <v>308</v>
      </c>
      <c r="N108" s="274">
        <v>372</v>
      </c>
      <c r="O108" s="275">
        <v>680</v>
      </c>
      <c r="P108" s="273">
        <v>36.700000000000003</v>
      </c>
      <c r="Q108" s="274">
        <v>34</v>
      </c>
      <c r="R108" s="275">
        <v>35.200000000000003</v>
      </c>
      <c r="S108" s="273">
        <v>308</v>
      </c>
      <c r="T108" s="274">
        <v>372</v>
      </c>
      <c r="U108" s="275">
        <v>680</v>
      </c>
      <c r="V108" s="273">
        <v>70</v>
      </c>
      <c r="W108" s="274">
        <v>68</v>
      </c>
      <c r="X108" s="275">
        <v>69</v>
      </c>
      <c r="Y108" s="273">
        <v>94</v>
      </c>
      <c r="Z108" s="274">
        <v>98</v>
      </c>
      <c r="AA108" s="275">
        <v>192</v>
      </c>
      <c r="AB108" s="273">
        <v>72</v>
      </c>
      <c r="AC108" s="274">
        <v>72</v>
      </c>
      <c r="AD108" s="275">
        <v>72</v>
      </c>
      <c r="AE108" s="273">
        <v>94</v>
      </c>
      <c r="AF108" s="274">
        <v>98</v>
      </c>
      <c r="AG108" s="275">
        <v>192</v>
      </c>
      <c r="AH108" s="273">
        <v>36.4</v>
      </c>
      <c r="AI108" s="274">
        <v>35.1</v>
      </c>
      <c r="AJ108" s="275">
        <v>35.799999999999997</v>
      </c>
      <c r="AK108" s="273">
        <v>94</v>
      </c>
      <c r="AL108" s="274">
        <v>98</v>
      </c>
      <c r="AM108" s="275">
        <v>192</v>
      </c>
      <c r="AN108" s="273">
        <v>57</v>
      </c>
      <c r="AO108" s="274">
        <v>43</v>
      </c>
      <c r="AP108" s="275">
        <v>50</v>
      </c>
      <c r="AQ108" s="273">
        <v>156</v>
      </c>
      <c r="AR108" s="274">
        <v>167</v>
      </c>
      <c r="AS108" s="275">
        <v>323</v>
      </c>
      <c r="AT108" s="273">
        <v>60</v>
      </c>
      <c r="AU108" s="274">
        <v>50</v>
      </c>
      <c r="AV108" s="275">
        <v>55</v>
      </c>
      <c r="AW108" s="273">
        <v>156</v>
      </c>
      <c r="AX108" s="274">
        <v>167</v>
      </c>
      <c r="AY108" s="275">
        <v>323</v>
      </c>
      <c r="AZ108" s="273">
        <v>32.6</v>
      </c>
      <c r="BA108" s="274">
        <v>30.6</v>
      </c>
      <c r="BB108" s="275">
        <v>31.6</v>
      </c>
      <c r="BC108" s="273">
        <v>156</v>
      </c>
      <c r="BD108" s="274">
        <v>167</v>
      </c>
      <c r="BE108" s="275">
        <v>323</v>
      </c>
      <c r="BF108" s="273">
        <v>65</v>
      </c>
      <c r="BG108" s="274">
        <v>46</v>
      </c>
      <c r="BH108" s="275">
        <v>55</v>
      </c>
      <c r="BI108" s="273">
        <v>132</v>
      </c>
      <c r="BJ108" s="274">
        <v>151</v>
      </c>
      <c r="BK108" s="275">
        <v>283</v>
      </c>
      <c r="BL108" s="273">
        <v>69</v>
      </c>
      <c r="BM108" s="274">
        <v>53</v>
      </c>
      <c r="BN108" s="275">
        <v>60</v>
      </c>
      <c r="BO108" s="273">
        <v>132</v>
      </c>
      <c r="BP108" s="274">
        <v>151</v>
      </c>
      <c r="BQ108" s="275">
        <v>283</v>
      </c>
      <c r="BR108" s="273">
        <v>34.200000000000003</v>
      </c>
      <c r="BS108" s="274">
        <v>31.6</v>
      </c>
      <c r="BT108" s="275">
        <v>32.799999999999997</v>
      </c>
      <c r="BU108" s="273">
        <v>132</v>
      </c>
      <c r="BV108" s="274">
        <v>151</v>
      </c>
      <c r="BW108" s="275">
        <v>283</v>
      </c>
      <c r="BX108" s="273" t="s">
        <v>197</v>
      </c>
      <c r="BY108" s="274" t="s">
        <v>197</v>
      </c>
      <c r="BZ108" s="275">
        <v>73</v>
      </c>
      <c r="CA108" s="273">
        <v>7</v>
      </c>
      <c r="CB108" s="274">
        <v>8</v>
      </c>
      <c r="CC108" s="275">
        <v>15</v>
      </c>
      <c r="CD108" s="273" t="s">
        <v>197</v>
      </c>
      <c r="CE108" s="274" t="s">
        <v>197</v>
      </c>
      <c r="CF108" s="275">
        <v>73</v>
      </c>
      <c r="CG108" s="273">
        <v>7</v>
      </c>
      <c r="CH108" s="274">
        <v>8</v>
      </c>
      <c r="CI108" s="275">
        <v>15</v>
      </c>
      <c r="CJ108" s="273">
        <v>37.1</v>
      </c>
      <c r="CK108" s="274">
        <v>32.4</v>
      </c>
      <c r="CL108" s="275">
        <v>34.6</v>
      </c>
      <c r="CM108" s="273">
        <v>7</v>
      </c>
      <c r="CN108" s="274">
        <v>8</v>
      </c>
      <c r="CO108" s="275">
        <v>15</v>
      </c>
      <c r="CP108" s="273">
        <v>67</v>
      </c>
      <c r="CQ108" s="274">
        <v>53</v>
      </c>
      <c r="CR108" s="275">
        <v>60</v>
      </c>
      <c r="CS108" s="273">
        <v>839</v>
      </c>
      <c r="CT108" s="274">
        <v>937</v>
      </c>
      <c r="CU108" s="275">
        <v>1776</v>
      </c>
      <c r="CV108" s="273">
        <v>70</v>
      </c>
      <c r="CW108" s="274">
        <v>56</v>
      </c>
      <c r="CX108" s="275">
        <v>63</v>
      </c>
      <c r="CY108" s="273">
        <v>839</v>
      </c>
      <c r="CZ108" s="274">
        <v>937</v>
      </c>
      <c r="DA108" s="275">
        <v>1776</v>
      </c>
      <c r="DB108" s="273">
        <v>35.200000000000003</v>
      </c>
      <c r="DC108" s="274">
        <v>32.9</v>
      </c>
      <c r="DD108" s="275">
        <v>34</v>
      </c>
      <c r="DE108" s="273">
        <v>839</v>
      </c>
      <c r="DF108" s="274">
        <v>937</v>
      </c>
      <c r="DG108" s="275">
        <v>1776</v>
      </c>
    </row>
    <row r="109" spans="1:111" x14ac:dyDescent="0.35">
      <c r="A109" t="s">
        <v>113</v>
      </c>
      <c r="B109" t="s">
        <v>358</v>
      </c>
      <c r="C109" t="s">
        <v>352</v>
      </c>
      <c r="D109" s="273">
        <v>70</v>
      </c>
      <c r="E109" s="274">
        <v>54</v>
      </c>
      <c r="F109" s="275">
        <v>62</v>
      </c>
      <c r="G109" s="273">
        <v>924</v>
      </c>
      <c r="H109" s="274">
        <v>967</v>
      </c>
      <c r="I109" s="275">
        <v>1891</v>
      </c>
      <c r="J109" s="273">
        <v>72</v>
      </c>
      <c r="K109" s="274">
        <v>57</v>
      </c>
      <c r="L109" s="275">
        <v>64</v>
      </c>
      <c r="M109" s="273">
        <v>924</v>
      </c>
      <c r="N109" s="274">
        <v>967</v>
      </c>
      <c r="O109" s="275">
        <v>1891</v>
      </c>
      <c r="P109" s="273">
        <v>34.799999999999997</v>
      </c>
      <c r="Q109" s="274">
        <v>32.5</v>
      </c>
      <c r="R109" s="275">
        <v>33.6</v>
      </c>
      <c r="S109" s="273">
        <v>924</v>
      </c>
      <c r="T109" s="274">
        <v>967</v>
      </c>
      <c r="U109" s="275">
        <v>1891</v>
      </c>
      <c r="V109" s="273">
        <v>73</v>
      </c>
      <c r="W109" s="274">
        <v>54</v>
      </c>
      <c r="X109" s="275">
        <v>64</v>
      </c>
      <c r="Y109" s="273">
        <v>358</v>
      </c>
      <c r="Z109" s="274">
        <v>344</v>
      </c>
      <c r="AA109" s="275">
        <v>702</v>
      </c>
      <c r="AB109" s="273">
        <v>75</v>
      </c>
      <c r="AC109" s="274">
        <v>57</v>
      </c>
      <c r="AD109" s="275">
        <v>66</v>
      </c>
      <c r="AE109" s="273">
        <v>358</v>
      </c>
      <c r="AF109" s="274">
        <v>344</v>
      </c>
      <c r="AG109" s="275">
        <v>702</v>
      </c>
      <c r="AH109" s="273">
        <v>35.4</v>
      </c>
      <c r="AI109" s="274">
        <v>32.200000000000003</v>
      </c>
      <c r="AJ109" s="275">
        <v>33.799999999999997</v>
      </c>
      <c r="AK109" s="273">
        <v>358</v>
      </c>
      <c r="AL109" s="274">
        <v>344</v>
      </c>
      <c r="AM109" s="275">
        <v>702</v>
      </c>
      <c r="AN109" s="273">
        <v>70</v>
      </c>
      <c r="AO109" s="274">
        <v>58</v>
      </c>
      <c r="AP109" s="275">
        <v>64</v>
      </c>
      <c r="AQ109" s="273">
        <v>358</v>
      </c>
      <c r="AR109" s="274">
        <v>382</v>
      </c>
      <c r="AS109" s="275">
        <v>740</v>
      </c>
      <c r="AT109" s="273">
        <v>72</v>
      </c>
      <c r="AU109" s="274">
        <v>63</v>
      </c>
      <c r="AV109" s="275">
        <v>68</v>
      </c>
      <c r="AW109" s="273">
        <v>358</v>
      </c>
      <c r="AX109" s="274">
        <v>382</v>
      </c>
      <c r="AY109" s="275">
        <v>740</v>
      </c>
      <c r="AZ109" s="273">
        <v>35</v>
      </c>
      <c r="BA109" s="274">
        <v>32.4</v>
      </c>
      <c r="BB109" s="275">
        <v>33.700000000000003</v>
      </c>
      <c r="BC109" s="273">
        <v>358</v>
      </c>
      <c r="BD109" s="274">
        <v>382</v>
      </c>
      <c r="BE109" s="275">
        <v>740</v>
      </c>
      <c r="BF109" s="273">
        <v>70</v>
      </c>
      <c r="BG109" s="274">
        <v>51</v>
      </c>
      <c r="BH109" s="275">
        <v>61</v>
      </c>
      <c r="BI109" s="273">
        <v>589</v>
      </c>
      <c r="BJ109" s="274">
        <v>627</v>
      </c>
      <c r="BK109" s="275">
        <v>1216</v>
      </c>
      <c r="BL109" s="273">
        <v>72</v>
      </c>
      <c r="BM109" s="274">
        <v>55</v>
      </c>
      <c r="BN109" s="275">
        <v>63</v>
      </c>
      <c r="BO109" s="273">
        <v>589</v>
      </c>
      <c r="BP109" s="274">
        <v>627</v>
      </c>
      <c r="BQ109" s="275">
        <v>1216</v>
      </c>
      <c r="BR109" s="273">
        <v>34.1</v>
      </c>
      <c r="BS109" s="274">
        <v>32</v>
      </c>
      <c r="BT109" s="275">
        <v>33</v>
      </c>
      <c r="BU109" s="273">
        <v>589</v>
      </c>
      <c r="BV109" s="274">
        <v>627</v>
      </c>
      <c r="BW109" s="275">
        <v>1216</v>
      </c>
      <c r="BX109" s="273">
        <v>55</v>
      </c>
      <c r="BY109" s="274">
        <v>70</v>
      </c>
      <c r="BZ109" s="275">
        <v>62</v>
      </c>
      <c r="CA109" s="273">
        <v>11</v>
      </c>
      <c r="CB109" s="274">
        <v>10</v>
      </c>
      <c r="CC109" s="275">
        <v>21</v>
      </c>
      <c r="CD109" s="273">
        <v>55</v>
      </c>
      <c r="CE109" s="274">
        <v>70</v>
      </c>
      <c r="CF109" s="275">
        <v>62</v>
      </c>
      <c r="CG109" s="273">
        <v>11</v>
      </c>
      <c r="CH109" s="274">
        <v>10</v>
      </c>
      <c r="CI109" s="275">
        <v>21</v>
      </c>
      <c r="CJ109" s="273">
        <v>34</v>
      </c>
      <c r="CK109" s="274">
        <v>33.299999999999997</v>
      </c>
      <c r="CL109" s="275">
        <v>33.700000000000003</v>
      </c>
      <c r="CM109" s="273">
        <v>11</v>
      </c>
      <c r="CN109" s="274">
        <v>10</v>
      </c>
      <c r="CO109" s="275">
        <v>21</v>
      </c>
      <c r="CP109" s="273">
        <v>70</v>
      </c>
      <c r="CQ109" s="274">
        <v>54</v>
      </c>
      <c r="CR109" s="275">
        <v>62</v>
      </c>
      <c r="CS109" s="273">
        <v>2472</v>
      </c>
      <c r="CT109" s="274">
        <v>2571</v>
      </c>
      <c r="CU109" s="275">
        <v>5043</v>
      </c>
      <c r="CV109" s="273">
        <v>72</v>
      </c>
      <c r="CW109" s="274">
        <v>57</v>
      </c>
      <c r="CX109" s="275">
        <v>65</v>
      </c>
      <c r="CY109" s="273">
        <v>2472</v>
      </c>
      <c r="CZ109" s="274">
        <v>2571</v>
      </c>
      <c r="DA109" s="275">
        <v>5043</v>
      </c>
      <c r="DB109" s="273">
        <v>34.799999999999997</v>
      </c>
      <c r="DC109" s="274">
        <v>32.200000000000003</v>
      </c>
      <c r="DD109" s="275">
        <v>33.5</v>
      </c>
      <c r="DE109" s="273">
        <v>2472</v>
      </c>
      <c r="DF109" s="274">
        <v>2571</v>
      </c>
      <c r="DG109" s="275">
        <v>5043</v>
      </c>
    </row>
    <row r="110" spans="1:111" x14ac:dyDescent="0.35">
      <c r="A110" t="s">
        <v>114</v>
      </c>
      <c r="B110" t="s">
        <v>359</v>
      </c>
      <c r="C110" t="s">
        <v>352</v>
      </c>
      <c r="D110" s="273">
        <v>77</v>
      </c>
      <c r="E110" s="274">
        <v>62</v>
      </c>
      <c r="F110" s="275">
        <v>69</v>
      </c>
      <c r="G110" s="273">
        <v>733</v>
      </c>
      <c r="H110" s="274">
        <v>731</v>
      </c>
      <c r="I110" s="275">
        <v>1464</v>
      </c>
      <c r="J110" s="273">
        <v>78</v>
      </c>
      <c r="K110" s="274">
        <v>63</v>
      </c>
      <c r="L110" s="275">
        <v>71</v>
      </c>
      <c r="M110" s="273">
        <v>733</v>
      </c>
      <c r="N110" s="274">
        <v>731</v>
      </c>
      <c r="O110" s="275">
        <v>1464</v>
      </c>
      <c r="P110" s="273">
        <v>37.299999999999997</v>
      </c>
      <c r="Q110" s="274">
        <v>34.9</v>
      </c>
      <c r="R110" s="275">
        <v>36.1</v>
      </c>
      <c r="S110" s="273">
        <v>733</v>
      </c>
      <c r="T110" s="274">
        <v>731</v>
      </c>
      <c r="U110" s="275">
        <v>1464</v>
      </c>
      <c r="V110" s="273">
        <v>82</v>
      </c>
      <c r="W110" s="274">
        <v>70</v>
      </c>
      <c r="X110" s="275">
        <v>76</v>
      </c>
      <c r="Y110" s="273">
        <v>200</v>
      </c>
      <c r="Z110" s="274">
        <v>201</v>
      </c>
      <c r="AA110" s="275">
        <v>401</v>
      </c>
      <c r="AB110" s="273">
        <v>84</v>
      </c>
      <c r="AC110" s="274">
        <v>70</v>
      </c>
      <c r="AD110" s="275">
        <v>77</v>
      </c>
      <c r="AE110" s="273">
        <v>200</v>
      </c>
      <c r="AF110" s="274">
        <v>201</v>
      </c>
      <c r="AG110" s="275">
        <v>401</v>
      </c>
      <c r="AH110" s="273">
        <v>38.200000000000003</v>
      </c>
      <c r="AI110" s="274">
        <v>36.5</v>
      </c>
      <c r="AJ110" s="275">
        <v>37.4</v>
      </c>
      <c r="AK110" s="273">
        <v>200</v>
      </c>
      <c r="AL110" s="274">
        <v>201</v>
      </c>
      <c r="AM110" s="275">
        <v>401</v>
      </c>
      <c r="AN110" s="273">
        <v>79</v>
      </c>
      <c r="AO110" s="274">
        <v>63</v>
      </c>
      <c r="AP110" s="275">
        <v>70</v>
      </c>
      <c r="AQ110" s="273">
        <v>588</v>
      </c>
      <c r="AR110" s="274">
        <v>642</v>
      </c>
      <c r="AS110" s="275">
        <v>1230</v>
      </c>
      <c r="AT110" s="273">
        <v>79</v>
      </c>
      <c r="AU110" s="274">
        <v>65</v>
      </c>
      <c r="AV110" s="275">
        <v>72</v>
      </c>
      <c r="AW110" s="273">
        <v>588</v>
      </c>
      <c r="AX110" s="274">
        <v>642</v>
      </c>
      <c r="AY110" s="275">
        <v>1230</v>
      </c>
      <c r="AZ110" s="273">
        <v>36.799999999999997</v>
      </c>
      <c r="BA110" s="274">
        <v>34.299999999999997</v>
      </c>
      <c r="BB110" s="275">
        <v>35.5</v>
      </c>
      <c r="BC110" s="273">
        <v>588</v>
      </c>
      <c r="BD110" s="274">
        <v>642</v>
      </c>
      <c r="BE110" s="275">
        <v>1230</v>
      </c>
      <c r="BF110" s="273">
        <v>74</v>
      </c>
      <c r="BG110" s="274">
        <v>55</v>
      </c>
      <c r="BH110" s="275">
        <v>64</v>
      </c>
      <c r="BI110" s="273">
        <v>299</v>
      </c>
      <c r="BJ110" s="274">
        <v>336</v>
      </c>
      <c r="BK110" s="275">
        <v>635</v>
      </c>
      <c r="BL110" s="273">
        <v>75</v>
      </c>
      <c r="BM110" s="274">
        <v>58</v>
      </c>
      <c r="BN110" s="275">
        <v>66</v>
      </c>
      <c r="BO110" s="273">
        <v>299</v>
      </c>
      <c r="BP110" s="274">
        <v>336</v>
      </c>
      <c r="BQ110" s="275">
        <v>635</v>
      </c>
      <c r="BR110" s="273">
        <v>35.299999999999997</v>
      </c>
      <c r="BS110" s="274">
        <v>32.1</v>
      </c>
      <c r="BT110" s="275">
        <v>33.6</v>
      </c>
      <c r="BU110" s="273">
        <v>299</v>
      </c>
      <c r="BV110" s="274">
        <v>336</v>
      </c>
      <c r="BW110" s="275">
        <v>635</v>
      </c>
      <c r="BX110" s="273">
        <v>100</v>
      </c>
      <c r="BY110" s="274" t="s">
        <v>197</v>
      </c>
      <c r="BZ110" s="275" t="s">
        <v>197</v>
      </c>
      <c r="CA110" s="273">
        <v>3</v>
      </c>
      <c r="CB110" s="274">
        <v>9</v>
      </c>
      <c r="CC110" s="275">
        <v>12</v>
      </c>
      <c r="CD110" s="273">
        <v>100</v>
      </c>
      <c r="CE110" s="274" t="s">
        <v>197</v>
      </c>
      <c r="CF110" s="275" t="s">
        <v>197</v>
      </c>
      <c r="CG110" s="273">
        <v>3</v>
      </c>
      <c r="CH110" s="274">
        <v>9</v>
      </c>
      <c r="CI110" s="275">
        <v>12</v>
      </c>
      <c r="CJ110" s="273">
        <v>38.700000000000003</v>
      </c>
      <c r="CK110" s="274">
        <v>40.700000000000003</v>
      </c>
      <c r="CL110" s="275">
        <v>40.200000000000003</v>
      </c>
      <c r="CM110" s="273">
        <v>3</v>
      </c>
      <c r="CN110" s="274">
        <v>9</v>
      </c>
      <c r="CO110" s="275">
        <v>12</v>
      </c>
      <c r="CP110" s="273">
        <v>76</v>
      </c>
      <c r="CQ110" s="274">
        <v>60</v>
      </c>
      <c r="CR110" s="275">
        <v>68</v>
      </c>
      <c r="CS110" s="273">
        <v>2284</v>
      </c>
      <c r="CT110" s="274">
        <v>2419</v>
      </c>
      <c r="CU110" s="275">
        <v>4703</v>
      </c>
      <c r="CV110" s="273">
        <v>78</v>
      </c>
      <c r="CW110" s="274">
        <v>62</v>
      </c>
      <c r="CX110" s="275">
        <v>70</v>
      </c>
      <c r="CY110" s="273">
        <v>2284</v>
      </c>
      <c r="CZ110" s="274">
        <v>2419</v>
      </c>
      <c r="DA110" s="275">
        <v>4703</v>
      </c>
      <c r="DB110" s="273">
        <v>36.9</v>
      </c>
      <c r="DC110" s="274">
        <v>34.299999999999997</v>
      </c>
      <c r="DD110" s="275">
        <v>35.5</v>
      </c>
      <c r="DE110" s="273">
        <v>2284</v>
      </c>
      <c r="DF110" s="274">
        <v>2419</v>
      </c>
      <c r="DG110" s="275">
        <v>4703</v>
      </c>
    </row>
    <row r="111" spans="1:111" x14ac:dyDescent="0.35">
      <c r="A111" t="s">
        <v>115</v>
      </c>
      <c r="B111" t="s">
        <v>360</v>
      </c>
      <c r="C111" t="s">
        <v>352</v>
      </c>
      <c r="D111" s="273" t="s">
        <v>416</v>
      </c>
      <c r="E111" s="273" t="s">
        <v>416</v>
      </c>
      <c r="F111" s="273" t="s">
        <v>416</v>
      </c>
      <c r="G111" s="273" t="s">
        <v>416</v>
      </c>
      <c r="H111" s="273" t="s">
        <v>416</v>
      </c>
      <c r="I111" s="273" t="s">
        <v>416</v>
      </c>
      <c r="J111" s="273" t="s">
        <v>416</v>
      </c>
      <c r="K111" s="273" t="s">
        <v>416</v>
      </c>
      <c r="L111" s="273" t="s">
        <v>416</v>
      </c>
      <c r="M111" s="273" t="s">
        <v>416</v>
      </c>
      <c r="N111" s="273" t="s">
        <v>416</v>
      </c>
      <c r="O111" s="273" t="s">
        <v>416</v>
      </c>
      <c r="P111" s="273" t="s">
        <v>416</v>
      </c>
      <c r="Q111" s="273" t="s">
        <v>416</v>
      </c>
      <c r="R111" s="273" t="s">
        <v>416</v>
      </c>
      <c r="S111" s="273" t="s">
        <v>416</v>
      </c>
      <c r="T111" s="273" t="s">
        <v>416</v>
      </c>
      <c r="U111" s="273" t="s">
        <v>416</v>
      </c>
      <c r="V111" s="273" t="s">
        <v>416</v>
      </c>
      <c r="W111" s="273" t="s">
        <v>416</v>
      </c>
      <c r="X111" s="273" t="s">
        <v>416</v>
      </c>
      <c r="Y111" s="273" t="s">
        <v>416</v>
      </c>
      <c r="Z111" s="273" t="s">
        <v>416</v>
      </c>
      <c r="AA111" s="273" t="s">
        <v>416</v>
      </c>
      <c r="AB111" s="273" t="s">
        <v>416</v>
      </c>
      <c r="AC111" s="273" t="s">
        <v>416</v>
      </c>
      <c r="AD111" s="273" t="s">
        <v>416</v>
      </c>
      <c r="AE111" s="273" t="s">
        <v>416</v>
      </c>
      <c r="AF111" s="273" t="s">
        <v>416</v>
      </c>
      <c r="AG111" s="273" t="s">
        <v>416</v>
      </c>
      <c r="AH111" s="273" t="s">
        <v>416</v>
      </c>
      <c r="AI111" s="273" t="s">
        <v>416</v>
      </c>
      <c r="AJ111" s="273" t="s">
        <v>416</v>
      </c>
      <c r="AK111" s="273" t="s">
        <v>416</v>
      </c>
      <c r="AL111" s="273" t="s">
        <v>416</v>
      </c>
      <c r="AM111" s="273" t="s">
        <v>416</v>
      </c>
      <c r="AN111" s="273" t="s">
        <v>416</v>
      </c>
      <c r="AO111" s="273" t="s">
        <v>416</v>
      </c>
      <c r="AP111" s="273" t="s">
        <v>416</v>
      </c>
      <c r="AQ111" s="273" t="s">
        <v>416</v>
      </c>
      <c r="AR111" s="273" t="s">
        <v>416</v>
      </c>
      <c r="AS111" s="273" t="s">
        <v>416</v>
      </c>
      <c r="AT111" s="273" t="s">
        <v>416</v>
      </c>
      <c r="AU111" s="273" t="s">
        <v>416</v>
      </c>
      <c r="AV111" s="273" t="s">
        <v>416</v>
      </c>
      <c r="AW111" s="273" t="s">
        <v>416</v>
      </c>
      <c r="AX111" s="273" t="s">
        <v>416</v>
      </c>
      <c r="AY111" s="273" t="s">
        <v>416</v>
      </c>
      <c r="AZ111" s="273" t="s">
        <v>416</v>
      </c>
      <c r="BA111" s="273" t="s">
        <v>416</v>
      </c>
      <c r="BB111" s="273" t="s">
        <v>416</v>
      </c>
      <c r="BC111" s="273" t="s">
        <v>416</v>
      </c>
      <c r="BD111" s="273" t="s">
        <v>416</v>
      </c>
      <c r="BE111" s="273" t="s">
        <v>416</v>
      </c>
      <c r="BF111" s="273" t="s">
        <v>416</v>
      </c>
      <c r="BG111" s="273" t="s">
        <v>416</v>
      </c>
      <c r="BH111" s="273" t="s">
        <v>416</v>
      </c>
      <c r="BI111" s="273" t="s">
        <v>416</v>
      </c>
      <c r="BJ111" s="273" t="s">
        <v>416</v>
      </c>
      <c r="BK111" s="273" t="s">
        <v>416</v>
      </c>
      <c r="BL111" s="273" t="s">
        <v>416</v>
      </c>
      <c r="BM111" s="273" t="s">
        <v>416</v>
      </c>
      <c r="BN111" s="273" t="s">
        <v>416</v>
      </c>
      <c r="BO111" s="273" t="s">
        <v>416</v>
      </c>
      <c r="BP111" s="273" t="s">
        <v>416</v>
      </c>
      <c r="BQ111" s="273" t="s">
        <v>416</v>
      </c>
      <c r="BR111" s="273" t="s">
        <v>416</v>
      </c>
      <c r="BS111" s="273" t="s">
        <v>416</v>
      </c>
      <c r="BT111" s="273" t="s">
        <v>416</v>
      </c>
      <c r="BU111" s="273" t="s">
        <v>416</v>
      </c>
      <c r="BV111" s="273" t="s">
        <v>416</v>
      </c>
      <c r="BW111" s="273" t="s">
        <v>416</v>
      </c>
      <c r="BX111" s="273" t="s">
        <v>416</v>
      </c>
      <c r="BY111" s="273" t="s">
        <v>416</v>
      </c>
      <c r="BZ111" s="273" t="s">
        <v>416</v>
      </c>
      <c r="CA111" s="273" t="s">
        <v>416</v>
      </c>
      <c r="CB111" s="273" t="s">
        <v>416</v>
      </c>
      <c r="CC111" s="273" t="s">
        <v>416</v>
      </c>
      <c r="CD111" s="273" t="s">
        <v>416</v>
      </c>
      <c r="CE111" s="273" t="s">
        <v>416</v>
      </c>
      <c r="CF111" s="273" t="s">
        <v>416</v>
      </c>
      <c r="CG111" s="273" t="s">
        <v>416</v>
      </c>
      <c r="CH111" s="273" t="s">
        <v>416</v>
      </c>
      <c r="CI111" s="273" t="s">
        <v>416</v>
      </c>
      <c r="CJ111" s="273" t="s">
        <v>416</v>
      </c>
      <c r="CK111" s="273" t="s">
        <v>416</v>
      </c>
      <c r="CL111" s="273" t="s">
        <v>416</v>
      </c>
      <c r="CM111" s="273" t="s">
        <v>416</v>
      </c>
      <c r="CN111" s="273" t="s">
        <v>416</v>
      </c>
      <c r="CO111" s="273" t="s">
        <v>416</v>
      </c>
      <c r="CP111" s="273">
        <v>70</v>
      </c>
      <c r="CQ111" s="274">
        <v>55</v>
      </c>
      <c r="CR111" s="275">
        <v>62</v>
      </c>
      <c r="CS111" s="273">
        <v>2292</v>
      </c>
      <c r="CT111" s="274">
        <v>2446</v>
      </c>
      <c r="CU111" s="275">
        <v>4738</v>
      </c>
      <c r="CV111" s="273">
        <v>72</v>
      </c>
      <c r="CW111" s="274">
        <v>57</v>
      </c>
      <c r="CX111" s="275">
        <v>64</v>
      </c>
      <c r="CY111" s="273">
        <v>2292</v>
      </c>
      <c r="CZ111" s="274">
        <v>2446</v>
      </c>
      <c r="DA111" s="275">
        <v>4738</v>
      </c>
      <c r="DB111" s="273">
        <v>35.6</v>
      </c>
      <c r="DC111" s="274">
        <v>33.1</v>
      </c>
      <c r="DD111" s="275">
        <v>34.299999999999997</v>
      </c>
      <c r="DE111" s="273">
        <v>2292</v>
      </c>
      <c r="DF111" s="274">
        <v>2446</v>
      </c>
      <c r="DG111" s="275">
        <v>4738</v>
      </c>
    </row>
    <row r="112" spans="1:111" x14ac:dyDescent="0.35">
      <c r="A112" t="s">
        <v>116</v>
      </c>
      <c r="B112" t="s">
        <v>361</v>
      </c>
      <c r="C112" t="s">
        <v>352</v>
      </c>
      <c r="D112" s="273">
        <v>81</v>
      </c>
      <c r="E112" s="274">
        <v>69</v>
      </c>
      <c r="F112" s="275">
        <v>74</v>
      </c>
      <c r="G112" s="273">
        <v>745</v>
      </c>
      <c r="H112" s="274">
        <v>814</v>
      </c>
      <c r="I112" s="275">
        <v>1559</v>
      </c>
      <c r="J112" s="273">
        <v>81</v>
      </c>
      <c r="K112" s="274">
        <v>70</v>
      </c>
      <c r="L112" s="275">
        <v>76</v>
      </c>
      <c r="M112" s="273">
        <v>745</v>
      </c>
      <c r="N112" s="274">
        <v>814</v>
      </c>
      <c r="O112" s="275">
        <v>1559</v>
      </c>
      <c r="P112" s="273">
        <v>36.6</v>
      </c>
      <c r="Q112" s="274">
        <v>34.200000000000003</v>
      </c>
      <c r="R112" s="275">
        <v>35.4</v>
      </c>
      <c r="S112" s="273">
        <v>745</v>
      </c>
      <c r="T112" s="274">
        <v>814</v>
      </c>
      <c r="U112" s="275">
        <v>1559</v>
      </c>
      <c r="V112" s="273">
        <v>88</v>
      </c>
      <c r="W112" s="274">
        <v>75</v>
      </c>
      <c r="X112" s="275">
        <v>82</v>
      </c>
      <c r="Y112" s="273">
        <v>210</v>
      </c>
      <c r="Z112" s="274">
        <v>180</v>
      </c>
      <c r="AA112" s="275">
        <v>390</v>
      </c>
      <c r="AB112" s="273">
        <v>89</v>
      </c>
      <c r="AC112" s="274">
        <v>78</v>
      </c>
      <c r="AD112" s="275">
        <v>84</v>
      </c>
      <c r="AE112" s="273">
        <v>210</v>
      </c>
      <c r="AF112" s="274">
        <v>180</v>
      </c>
      <c r="AG112" s="275">
        <v>390</v>
      </c>
      <c r="AH112" s="273">
        <v>38.1</v>
      </c>
      <c r="AI112" s="274">
        <v>35.4</v>
      </c>
      <c r="AJ112" s="275">
        <v>36.9</v>
      </c>
      <c r="AK112" s="273">
        <v>210</v>
      </c>
      <c r="AL112" s="274">
        <v>180</v>
      </c>
      <c r="AM112" s="275">
        <v>390</v>
      </c>
      <c r="AN112" s="273">
        <v>84</v>
      </c>
      <c r="AO112" s="274">
        <v>72</v>
      </c>
      <c r="AP112" s="275">
        <v>78</v>
      </c>
      <c r="AQ112" s="273">
        <v>135</v>
      </c>
      <c r="AR112" s="274">
        <v>144</v>
      </c>
      <c r="AS112" s="275">
        <v>279</v>
      </c>
      <c r="AT112" s="273">
        <v>86</v>
      </c>
      <c r="AU112" s="274">
        <v>74</v>
      </c>
      <c r="AV112" s="275">
        <v>80</v>
      </c>
      <c r="AW112" s="273">
        <v>135</v>
      </c>
      <c r="AX112" s="274">
        <v>144</v>
      </c>
      <c r="AY112" s="275">
        <v>279</v>
      </c>
      <c r="AZ112" s="273">
        <v>37.1</v>
      </c>
      <c r="BA112" s="274">
        <v>34.9</v>
      </c>
      <c r="BB112" s="275">
        <v>35.9</v>
      </c>
      <c r="BC112" s="273">
        <v>135</v>
      </c>
      <c r="BD112" s="274">
        <v>144</v>
      </c>
      <c r="BE112" s="275">
        <v>279</v>
      </c>
      <c r="BF112" s="273">
        <v>83</v>
      </c>
      <c r="BG112" s="274">
        <v>69</v>
      </c>
      <c r="BH112" s="275">
        <v>76</v>
      </c>
      <c r="BI112" s="273">
        <v>577</v>
      </c>
      <c r="BJ112" s="274">
        <v>569</v>
      </c>
      <c r="BK112" s="275">
        <v>1146</v>
      </c>
      <c r="BL112" s="273">
        <v>85</v>
      </c>
      <c r="BM112" s="274">
        <v>73</v>
      </c>
      <c r="BN112" s="275">
        <v>79</v>
      </c>
      <c r="BO112" s="273">
        <v>577</v>
      </c>
      <c r="BP112" s="274">
        <v>569</v>
      </c>
      <c r="BQ112" s="275">
        <v>1146</v>
      </c>
      <c r="BR112" s="273">
        <v>37.1</v>
      </c>
      <c r="BS112" s="274">
        <v>33.9</v>
      </c>
      <c r="BT112" s="275">
        <v>35.5</v>
      </c>
      <c r="BU112" s="273">
        <v>577</v>
      </c>
      <c r="BV112" s="274">
        <v>569</v>
      </c>
      <c r="BW112" s="275">
        <v>1146</v>
      </c>
      <c r="BX112" s="273" t="s">
        <v>197</v>
      </c>
      <c r="BY112" s="274" t="s">
        <v>197</v>
      </c>
      <c r="BZ112" s="275">
        <v>76</v>
      </c>
      <c r="CA112" s="273">
        <v>22</v>
      </c>
      <c r="CB112" s="274">
        <v>40</v>
      </c>
      <c r="CC112" s="275">
        <v>62</v>
      </c>
      <c r="CD112" s="273" t="s">
        <v>197</v>
      </c>
      <c r="CE112" s="274" t="s">
        <v>197</v>
      </c>
      <c r="CF112" s="275">
        <v>77</v>
      </c>
      <c r="CG112" s="273">
        <v>22</v>
      </c>
      <c r="CH112" s="274">
        <v>40</v>
      </c>
      <c r="CI112" s="275">
        <v>62</v>
      </c>
      <c r="CJ112" s="273">
        <v>38.299999999999997</v>
      </c>
      <c r="CK112" s="274">
        <v>35.1</v>
      </c>
      <c r="CL112" s="275">
        <v>36.200000000000003</v>
      </c>
      <c r="CM112" s="273">
        <v>22</v>
      </c>
      <c r="CN112" s="274">
        <v>40</v>
      </c>
      <c r="CO112" s="275">
        <v>62</v>
      </c>
      <c r="CP112" s="273">
        <v>82</v>
      </c>
      <c r="CQ112" s="274">
        <v>68</v>
      </c>
      <c r="CR112" s="275">
        <v>75</v>
      </c>
      <c r="CS112" s="273">
        <v>1805</v>
      </c>
      <c r="CT112" s="274">
        <v>1849</v>
      </c>
      <c r="CU112" s="275">
        <v>3654</v>
      </c>
      <c r="CV112" s="273">
        <v>83</v>
      </c>
      <c r="CW112" s="274">
        <v>71</v>
      </c>
      <c r="CX112" s="275">
        <v>77</v>
      </c>
      <c r="CY112" s="273">
        <v>1805</v>
      </c>
      <c r="CZ112" s="274">
        <v>1849</v>
      </c>
      <c r="DA112" s="275">
        <v>3654</v>
      </c>
      <c r="DB112" s="273">
        <v>36.9</v>
      </c>
      <c r="DC112" s="274">
        <v>34.1</v>
      </c>
      <c r="DD112" s="275">
        <v>35.5</v>
      </c>
      <c r="DE112" s="273">
        <v>1805</v>
      </c>
      <c r="DF112" s="274">
        <v>1849</v>
      </c>
      <c r="DG112" s="275">
        <v>3654</v>
      </c>
    </row>
    <row r="113" spans="1:111" x14ac:dyDescent="0.35">
      <c r="A113" t="s">
        <v>95</v>
      </c>
      <c r="B113" t="s">
        <v>340</v>
      </c>
      <c r="C113" t="s">
        <v>338</v>
      </c>
      <c r="D113" s="273">
        <v>81</v>
      </c>
      <c r="E113" s="274">
        <v>66</v>
      </c>
      <c r="F113" s="275">
        <v>73</v>
      </c>
      <c r="G113" s="273">
        <v>477</v>
      </c>
      <c r="H113" s="274">
        <v>512</v>
      </c>
      <c r="I113" s="275">
        <v>989</v>
      </c>
      <c r="J113" s="273">
        <v>81</v>
      </c>
      <c r="K113" s="274">
        <v>67</v>
      </c>
      <c r="L113" s="275">
        <v>74</v>
      </c>
      <c r="M113" s="273">
        <v>477</v>
      </c>
      <c r="N113" s="274">
        <v>512</v>
      </c>
      <c r="O113" s="275">
        <v>989</v>
      </c>
      <c r="P113" s="273">
        <v>36.700000000000003</v>
      </c>
      <c r="Q113" s="274">
        <v>34.5</v>
      </c>
      <c r="R113" s="275">
        <v>35.5</v>
      </c>
      <c r="S113" s="273">
        <v>477</v>
      </c>
      <c r="T113" s="274">
        <v>512</v>
      </c>
      <c r="U113" s="275">
        <v>989</v>
      </c>
      <c r="V113" s="273">
        <v>81</v>
      </c>
      <c r="W113" s="274">
        <v>70</v>
      </c>
      <c r="X113" s="275">
        <v>76</v>
      </c>
      <c r="Y113" s="273">
        <v>151</v>
      </c>
      <c r="Z113" s="274">
        <v>152</v>
      </c>
      <c r="AA113" s="275">
        <v>303</v>
      </c>
      <c r="AB113" s="273">
        <v>83</v>
      </c>
      <c r="AC113" s="274">
        <v>71</v>
      </c>
      <c r="AD113" s="275">
        <v>77</v>
      </c>
      <c r="AE113" s="273">
        <v>151</v>
      </c>
      <c r="AF113" s="274">
        <v>152</v>
      </c>
      <c r="AG113" s="275">
        <v>303</v>
      </c>
      <c r="AH113" s="273">
        <v>36.799999999999997</v>
      </c>
      <c r="AI113" s="274">
        <v>34.1</v>
      </c>
      <c r="AJ113" s="275">
        <v>35.5</v>
      </c>
      <c r="AK113" s="273">
        <v>151</v>
      </c>
      <c r="AL113" s="274">
        <v>152</v>
      </c>
      <c r="AM113" s="275">
        <v>303</v>
      </c>
      <c r="AN113" s="273">
        <v>75</v>
      </c>
      <c r="AO113" s="274">
        <v>69</v>
      </c>
      <c r="AP113" s="275">
        <v>72</v>
      </c>
      <c r="AQ113" s="273">
        <v>151</v>
      </c>
      <c r="AR113" s="274">
        <v>174</v>
      </c>
      <c r="AS113" s="275">
        <v>325</v>
      </c>
      <c r="AT113" s="273">
        <v>76</v>
      </c>
      <c r="AU113" s="274">
        <v>71</v>
      </c>
      <c r="AV113" s="275">
        <v>74</v>
      </c>
      <c r="AW113" s="273">
        <v>151</v>
      </c>
      <c r="AX113" s="274">
        <v>174</v>
      </c>
      <c r="AY113" s="275">
        <v>325</v>
      </c>
      <c r="AZ113" s="273">
        <v>34.6</v>
      </c>
      <c r="BA113" s="274">
        <v>33.700000000000003</v>
      </c>
      <c r="BB113" s="275">
        <v>34.1</v>
      </c>
      <c r="BC113" s="273">
        <v>151</v>
      </c>
      <c r="BD113" s="274">
        <v>174</v>
      </c>
      <c r="BE113" s="275">
        <v>325</v>
      </c>
      <c r="BF113" s="273">
        <v>79</v>
      </c>
      <c r="BG113" s="274">
        <v>63</v>
      </c>
      <c r="BH113" s="275">
        <v>71</v>
      </c>
      <c r="BI113" s="273">
        <v>473</v>
      </c>
      <c r="BJ113" s="274">
        <v>456</v>
      </c>
      <c r="BK113" s="275">
        <v>929</v>
      </c>
      <c r="BL113" s="273">
        <v>79</v>
      </c>
      <c r="BM113" s="274">
        <v>65</v>
      </c>
      <c r="BN113" s="275">
        <v>72</v>
      </c>
      <c r="BO113" s="273">
        <v>473</v>
      </c>
      <c r="BP113" s="274">
        <v>456</v>
      </c>
      <c r="BQ113" s="275">
        <v>929</v>
      </c>
      <c r="BR113" s="273">
        <v>35.299999999999997</v>
      </c>
      <c r="BS113" s="274">
        <v>32.799999999999997</v>
      </c>
      <c r="BT113" s="275">
        <v>34.1</v>
      </c>
      <c r="BU113" s="273">
        <v>473</v>
      </c>
      <c r="BV113" s="274">
        <v>456</v>
      </c>
      <c r="BW113" s="275">
        <v>929</v>
      </c>
      <c r="BX113" s="273" t="s">
        <v>197</v>
      </c>
      <c r="BY113" s="274" t="s">
        <v>197</v>
      </c>
      <c r="BZ113" s="275">
        <v>77</v>
      </c>
      <c r="CA113" s="273">
        <v>12</v>
      </c>
      <c r="CB113" s="274">
        <v>14</v>
      </c>
      <c r="CC113" s="275">
        <v>26</v>
      </c>
      <c r="CD113" s="273" t="s">
        <v>197</v>
      </c>
      <c r="CE113" s="274" t="s">
        <v>197</v>
      </c>
      <c r="CF113" s="275">
        <v>81</v>
      </c>
      <c r="CG113" s="273">
        <v>12</v>
      </c>
      <c r="CH113" s="274">
        <v>14</v>
      </c>
      <c r="CI113" s="275">
        <v>26</v>
      </c>
      <c r="CJ113" s="273">
        <v>36.5</v>
      </c>
      <c r="CK113" s="274">
        <v>30.9</v>
      </c>
      <c r="CL113" s="275">
        <v>33.5</v>
      </c>
      <c r="CM113" s="273">
        <v>12</v>
      </c>
      <c r="CN113" s="274">
        <v>14</v>
      </c>
      <c r="CO113" s="275">
        <v>26</v>
      </c>
      <c r="CP113" s="273">
        <v>73</v>
      </c>
      <c r="CQ113" s="274">
        <v>60</v>
      </c>
      <c r="CR113" s="275">
        <v>66</v>
      </c>
      <c r="CS113" s="273">
        <v>1568</v>
      </c>
      <c r="CT113" s="274">
        <v>1641</v>
      </c>
      <c r="CU113" s="275">
        <v>3209</v>
      </c>
      <c r="CV113" s="273">
        <v>74</v>
      </c>
      <c r="CW113" s="274">
        <v>62</v>
      </c>
      <c r="CX113" s="275">
        <v>68</v>
      </c>
      <c r="CY113" s="273">
        <v>1568</v>
      </c>
      <c r="CZ113" s="274">
        <v>1641</v>
      </c>
      <c r="DA113" s="275">
        <v>3209</v>
      </c>
      <c r="DB113" s="273">
        <v>35.6</v>
      </c>
      <c r="DC113" s="274">
        <v>33.200000000000003</v>
      </c>
      <c r="DD113" s="275">
        <v>34.4</v>
      </c>
      <c r="DE113" s="273">
        <v>1568</v>
      </c>
      <c r="DF113" s="274">
        <v>1641</v>
      </c>
      <c r="DG113" s="275">
        <v>3209</v>
      </c>
    </row>
    <row r="114" spans="1:111" x14ac:dyDescent="0.35">
      <c r="A114" t="s">
        <v>96</v>
      </c>
      <c r="B114" t="s">
        <v>341</v>
      </c>
      <c r="C114" t="s">
        <v>338</v>
      </c>
      <c r="D114" s="273">
        <v>79</v>
      </c>
      <c r="E114" s="274">
        <v>59</v>
      </c>
      <c r="F114" s="275">
        <v>68</v>
      </c>
      <c r="G114" s="273">
        <v>249</v>
      </c>
      <c r="H114" s="274">
        <v>285</v>
      </c>
      <c r="I114" s="275">
        <v>534</v>
      </c>
      <c r="J114" s="273">
        <v>80</v>
      </c>
      <c r="K114" s="274">
        <v>63</v>
      </c>
      <c r="L114" s="275">
        <v>71</v>
      </c>
      <c r="M114" s="273">
        <v>249</v>
      </c>
      <c r="N114" s="274">
        <v>285</v>
      </c>
      <c r="O114" s="275">
        <v>534</v>
      </c>
      <c r="P114" s="273">
        <v>36.200000000000003</v>
      </c>
      <c r="Q114" s="274">
        <v>33.299999999999997</v>
      </c>
      <c r="R114" s="275">
        <v>34.6</v>
      </c>
      <c r="S114" s="273">
        <v>249</v>
      </c>
      <c r="T114" s="274">
        <v>285</v>
      </c>
      <c r="U114" s="275">
        <v>534</v>
      </c>
      <c r="V114" s="273">
        <v>80</v>
      </c>
      <c r="W114" s="274">
        <v>60</v>
      </c>
      <c r="X114" s="275">
        <v>69</v>
      </c>
      <c r="Y114" s="273">
        <v>88</v>
      </c>
      <c r="Z114" s="274">
        <v>99</v>
      </c>
      <c r="AA114" s="275">
        <v>187</v>
      </c>
      <c r="AB114" s="273">
        <v>80</v>
      </c>
      <c r="AC114" s="274">
        <v>62</v>
      </c>
      <c r="AD114" s="275">
        <v>70</v>
      </c>
      <c r="AE114" s="273">
        <v>88</v>
      </c>
      <c r="AF114" s="274">
        <v>99</v>
      </c>
      <c r="AG114" s="275">
        <v>187</v>
      </c>
      <c r="AH114" s="273">
        <v>36.4</v>
      </c>
      <c r="AI114" s="274">
        <v>33.1</v>
      </c>
      <c r="AJ114" s="275">
        <v>34.700000000000003</v>
      </c>
      <c r="AK114" s="273">
        <v>88</v>
      </c>
      <c r="AL114" s="274">
        <v>99</v>
      </c>
      <c r="AM114" s="275">
        <v>187</v>
      </c>
      <c r="AN114" s="273">
        <v>70</v>
      </c>
      <c r="AO114" s="274">
        <v>62</v>
      </c>
      <c r="AP114" s="275">
        <v>66</v>
      </c>
      <c r="AQ114" s="273">
        <v>44</v>
      </c>
      <c r="AR114" s="274">
        <v>42</v>
      </c>
      <c r="AS114" s="275">
        <v>86</v>
      </c>
      <c r="AT114" s="273">
        <v>73</v>
      </c>
      <c r="AU114" s="274">
        <v>62</v>
      </c>
      <c r="AV114" s="275">
        <v>67</v>
      </c>
      <c r="AW114" s="273">
        <v>44</v>
      </c>
      <c r="AX114" s="274">
        <v>42</v>
      </c>
      <c r="AY114" s="275">
        <v>86</v>
      </c>
      <c r="AZ114" s="273">
        <v>33.799999999999997</v>
      </c>
      <c r="BA114" s="274">
        <v>33.4</v>
      </c>
      <c r="BB114" s="275">
        <v>33.6</v>
      </c>
      <c r="BC114" s="273">
        <v>44</v>
      </c>
      <c r="BD114" s="274">
        <v>42</v>
      </c>
      <c r="BE114" s="275">
        <v>86</v>
      </c>
      <c r="BF114" s="273">
        <v>75</v>
      </c>
      <c r="BG114" s="274">
        <v>53</v>
      </c>
      <c r="BH114" s="275">
        <v>64</v>
      </c>
      <c r="BI114" s="273">
        <v>136</v>
      </c>
      <c r="BJ114" s="274">
        <v>150</v>
      </c>
      <c r="BK114" s="275">
        <v>286</v>
      </c>
      <c r="BL114" s="273">
        <v>76</v>
      </c>
      <c r="BM114" s="274">
        <v>57</v>
      </c>
      <c r="BN114" s="275">
        <v>66</v>
      </c>
      <c r="BO114" s="273">
        <v>136</v>
      </c>
      <c r="BP114" s="274">
        <v>150</v>
      </c>
      <c r="BQ114" s="275">
        <v>286</v>
      </c>
      <c r="BR114" s="273">
        <v>34.4</v>
      </c>
      <c r="BS114" s="274">
        <v>31.8</v>
      </c>
      <c r="BT114" s="275">
        <v>33</v>
      </c>
      <c r="BU114" s="273">
        <v>136</v>
      </c>
      <c r="BV114" s="274">
        <v>150</v>
      </c>
      <c r="BW114" s="275">
        <v>286</v>
      </c>
      <c r="BX114" s="273">
        <v>100</v>
      </c>
      <c r="BY114" s="274" t="s">
        <v>197</v>
      </c>
      <c r="BZ114" s="275" t="s">
        <v>197</v>
      </c>
      <c r="CA114" s="273">
        <v>3</v>
      </c>
      <c r="CB114" s="274">
        <v>4</v>
      </c>
      <c r="CC114" s="275">
        <v>7</v>
      </c>
      <c r="CD114" s="273">
        <v>100</v>
      </c>
      <c r="CE114" s="274" t="s">
        <v>197</v>
      </c>
      <c r="CF114" s="275" t="s">
        <v>197</v>
      </c>
      <c r="CG114" s="273">
        <v>3</v>
      </c>
      <c r="CH114" s="274">
        <v>4</v>
      </c>
      <c r="CI114" s="275">
        <v>7</v>
      </c>
      <c r="CJ114" s="273">
        <v>34</v>
      </c>
      <c r="CK114" s="274">
        <v>36</v>
      </c>
      <c r="CL114" s="275">
        <v>35.1</v>
      </c>
      <c r="CM114" s="273">
        <v>3</v>
      </c>
      <c r="CN114" s="274">
        <v>4</v>
      </c>
      <c r="CO114" s="275">
        <v>7</v>
      </c>
      <c r="CP114" s="273">
        <v>77</v>
      </c>
      <c r="CQ114" s="274">
        <v>58</v>
      </c>
      <c r="CR114" s="275">
        <v>67</v>
      </c>
      <c r="CS114" s="273">
        <v>787</v>
      </c>
      <c r="CT114" s="274">
        <v>868</v>
      </c>
      <c r="CU114" s="275">
        <v>1655</v>
      </c>
      <c r="CV114" s="273">
        <v>77</v>
      </c>
      <c r="CW114" s="274">
        <v>61</v>
      </c>
      <c r="CX114" s="275">
        <v>69</v>
      </c>
      <c r="CY114" s="273">
        <v>787</v>
      </c>
      <c r="CZ114" s="274">
        <v>868</v>
      </c>
      <c r="DA114" s="275">
        <v>1655</v>
      </c>
      <c r="DB114" s="273">
        <v>35.5</v>
      </c>
      <c r="DC114" s="274">
        <v>33</v>
      </c>
      <c r="DD114" s="275">
        <v>34.200000000000003</v>
      </c>
      <c r="DE114" s="273">
        <v>787</v>
      </c>
      <c r="DF114" s="274">
        <v>868</v>
      </c>
      <c r="DG114" s="275">
        <v>1655</v>
      </c>
    </row>
    <row r="115" spans="1:111" x14ac:dyDescent="0.35">
      <c r="A115" t="s">
        <v>97</v>
      </c>
      <c r="B115" t="s">
        <v>342</v>
      </c>
      <c r="C115" t="s">
        <v>338</v>
      </c>
      <c r="D115" s="273">
        <v>75</v>
      </c>
      <c r="E115" s="274">
        <v>57</v>
      </c>
      <c r="F115" s="275">
        <v>66</v>
      </c>
      <c r="G115" s="273">
        <v>776</v>
      </c>
      <c r="H115" s="274">
        <v>841</v>
      </c>
      <c r="I115" s="275">
        <v>1617</v>
      </c>
      <c r="J115" s="273">
        <v>76</v>
      </c>
      <c r="K115" s="274">
        <v>59</v>
      </c>
      <c r="L115" s="275">
        <v>67</v>
      </c>
      <c r="M115" s="273">
        <v>776</v>
      </c>
      <c r="N115" s="274">
        <v>841</v>
      </c>
      <c r="O115" s="275">
        <v>1617</v>
      </c>
      <c r="P115" s="273">
        <v>35.700000000000003</v>
      </c>
      <c r="Q115" s="274">
        <v>33</v>
      </c>
      <c r="R115" s="275">
        <v>34.299999999999997</v>
      </c>
      <c r="S115" s="273">
        <v>776</v>
      </c>
      <c r="T115" s="274">
        <v>841</v>
      </c>
      <c r="U115" s="275">
        <v>1617</v>
      </c>
      <c r="V115" s="273">
        <v>81</v>
      </c>
      <c r="W115" s="274">
        <v>58</v>
      </c>
      <c r="X115" s="275">
        <v>69</v>
      </c>
      <c r="Y115" s="273">
        <v>155</v>
      </c>
      <c r="Z115" s="274">
        <v>183</v>
      </c>
      <c r="AA115" s="275">
        <v>338</v>
      </c>
      <c r="AB115" s="273">
        <v>83</v>
      </c>
      <c r="AC115" s="274">
        <v>62</v>
      </c>
      <c r="AD115" s="275">
        <v>71</v>
      </c>
      <c r="AE115" s="273">
        <v>155</v>
      </c>
      <c r="AF115" s="274">
        <v>183</v>
      </c>
      <c r="AG115" s="275">
        <v>338</v>
      </c>
      <c r="AH115" s="273">
        <v>37.299999999999997</v>
      </c>
      <c r="AI115" s="274">
        <v>33.6</v>
      </c>
      <c r="AJ115" s="275">
        <v>35.299999999999997</v>
      </c>
      <c r="AK115" s="273">
        <v>155</v>
      </c>
      <c r="AL115" s="274">
        <v>183</v>
      </c>
      <c r="AM115" s="275">
        <v>338</v>
      </c>
      <c r="AN115" s="273">
        <v>81</v>
      </c>
      <c r="AO115" s="274">
        <v>68</v>
      </c>
      <c r="AP115" s="275">
        <v>75</v>
      </c>
      <c r="AQ115" s="273">
        <v>85</v>
      </c>
      <c r="AR115" s="274">
        <v>80</v>
      </c>
      <c r="AS115" s="275">
        <v>165</v>
      </c>
      <c r="AT115" s="273">
        <v>84</v>
      </c>
      <c r="AU115" s="274">
        <v>70</v>
      </c>
      <c r="AV115" s="275">
        <v>77</v>
      </c>
      <c r="AW115" s="273">
        <v>85</v>
      </c>
      <c r="AX115" s="274">
        <v>80</v>
      </c>
      <c r="AY115" s="275">
        <v>165</v>
      </c>
      <c r="AZ115" s="273">
        <v>35.6</v>
      </c>
      <c r="BA115" s="274">
        <v>33.200000000000003</v>
      </c>
      <c r="BB115" s="275">
        <v>34.5</v>
      </c>
      <c r="BC115" s="273">
        <v>85</v>
      </c>
      <c r="BD115" s="274">
        <v>80</v>
      </c>
      <c r="BE115" s="275">
        <v>165</v>
      </c>
      <c r="BF115" s="273">
        <v>74</v>
      </c>
      <c r="BG115" s="274">
        <v>57</v>
      </c>
      <c r="BH115" s="275">
        <v>65</v>
      </c>
      <c r="BI115" s="273">
        <v>343</v>
      </c>
      <c r="BJ115" s="274">
        <v>361</v>
      </c>
      <c r="BK115" s="275">
        <v>704</v>
      </c>
      <c r="BL115" s="273">
        <v>76</v>
      </c>
      <c r="BM115" s="274">
        <v>60</v>
      </c>
      <c r="BN115" s="275">
        <v>67</v>
      </c>
      <c r="BO115" s="273">
        <v>343</v>
      </c>
      <c r="BP115" s="274">
        <v>361</v>
      </c>
      <c r="BQ115" s="275">
        <v>704</v>
      </c>
      <c r="BR115" s="273">
        <v>35</v>
      </c>
      <c r="BS115" s="274">
        <v>32.4</v>
      </c>
      <c r="BT115" s="275">
        <v>33.6</v>
      </c>
      <c r="BU115" s="273">
        <v>343</v>
      </c>
      <c r="BV115" s="274">
        <v>361</v>
      </c>
      <c r="BW115" s="275">
        <v>704</v>
      </c>
      <c r="BX115" s="273">
        <v>56</v>
      </c>
      <c r="BY115" s="274">
        <v>52</v>
      </c>
      <c r="BZ115" s="275">
        <v>53</v>
      </c>
      <c r="CA115" s="273">
        <v>16</v>
      </c>
      <c r="CB115" s="274">
        <v>31</v>
      </c>
      <c r="CC115" s="275">
        <v>47</v>
      </c>
      <c r="CD115" s="273">
        <v>56</v>
      </c>
      <c r="CE115" s="274">
        <v>55</v>
      </c>
      <c r="CF115" s="275">
        <v>55</v>
      </c>
      <c r="CG115" s="273">
        <v>16</v>
      </c>
      <c r="CH115" s="274">
        <v>31</v>
      </c>
      <c r="CI115" s="275">
        <v>47</v>
      </c>
      <c r="CJ115" s="273">
        <v>33.299999999999997</v>
      </c>
      <c r="CK115" s="274">
        <v>32.1</v>
      </c>
      <c r="CL115" s="275">
        <v>32.5</v>
      </c>
      <c r="CM115" s="273">
        <v>16</v>
      </c>
      <c r="CN115" s="274">
        <v>31</v>
      </c>
      <c r="CO115" s="275">
        <v>47</v>
      </c>
      <c r="CP115" s="273">
        <v>74</v>
      </c>
      <c r="CQ115" s="274">
        <v>57</v>
      </c>
      <c r="CR115" s="275">
        <v>65</v>
      </c>
      <c r="CS115" s="273">
        <v>1553</v>
      </c>
      <c r="CT115" s="274">
        <v>1716</v>
      </c>
      <c r="CU115" s="275">
        <v>3269</v>
      </c>
      <c r="CV115" s="273">
        <v>76</v>
      </c>
      <c r="CW115" s="274">
        <v>60</v>
      </c>
      <c r="CX115" s="275">
        <v>67</v>
      </c>
      <c r="CY115" s="273">
        <v>1553</v>
      </c>
      <c r="CZ115" s="274">
        <v>1716</v>
      </c>
      <c r="DA115" s="275">
        <v>3269</v>
      </c>
      <c r="DB115" s="273">
        <v>35.5</v>
      </c>
      <c r="DC115" s="274">
        <v>32.9</v>
      </c>
      <c r="DD115" s="275">
        <v>34.1</v>
      </c>
      <c r="DE115" s="273">
        <v>1553</v>
      </c>
      <c r="DF115" s="274">
        <v>1716</v>
      </c>
      <c r="DG115" s="275">
        <v>3269</v>
      </c>
    </row>
    <row r="116" spans="1:111" x14ac:dyDescent="0.35">
      <c r="A116" t="s">
        <v>117</v>
      </c>
      <c r="B116" t="s">
        <v>362</v>
      </c>
      <c r="C116" t="s">
        <v>352</v>
      </c>
      <c r="D116" s="273">
        <v>70</v>
      </c>
      <c r="E116" s="274">
        <v>59</v>
      </c>
      <c r="F116" s="275">
        <v>65</v>
      </c>
      <c r="G116" s="273">
        <v>483</v>
      </c>
      <c r="H116" s="274">
        <v>481</v>
      </c>
      <c r="I116" s="275">
        <v>964</v>
      </c>
      <c r="J116" s="273">
        <v>72</v>
      </c>
      <c r="K116" s="274">
        <v>60</v>
      </c>
      <c r="L116" s="275">
        <v>66</v>
      </c>
      <c r="M116" s="273">
        <v>483</v>
      </c>
      <c r="N116" s="274">
        <v>481</v>
      </c>
      <c r="O116" s="275">
        <v>964</v>
      </c>
      <c r="P116" s="273">
        <v>35.200000000000003</v>
      </c>
      <c r="Q116" s="274">
        <v>32.799999999999997</v>
      </c>
      <c r="R116" s="275">
        <v>34</v>
      </c>
      <c r="S116" s="273">
        <v>483</v>
      </c>
      <c r="T116" s="274">
        <v>481</v>
      </c>
      <c r="U116" s="275">
        <v>964</v>
      </c>
      <c r="V116" s="273">
        <v>78</v>
      </c>
      <c r="W116" s="274">
        <v>64</v>
      </c>
      <c r="X116" s="275">
        <v>72</v>
      </c>
      <c r="Y116" s="273">
        <v>144</v>
      </c>
      <c r="Z116" s="274">
        <v>127</v>
      </c>
      <c r="AA116" s="275">
        <v>271</v>
      </c>
      <c r="AB116" s="273">
        <v>81</v>
      </c>
      <c r="AC116" s="274">
        <v>65</v>
      </c>
      <c r="AD116" s="275">
        <v>73</v>
      </c>
      <c r="AE116" s="273">
        <v>144</v>
      </c>
      <c r="AF116" s="274">
        <v>127</v>
      </c>
      <c r="AG116" s="275">
        <v>271</v>
      </c>
      <c r="AH116" s="273">
        <v>37.5</v>
      </c>
      <c r="AI116" s="274">
        <v>34.799999999999997</v>
      </c>
      <c r="AJ116" s="275">
        <v>36.200000000000003</v>
      </c>
      <c r="AK116" s="273">
        <v>144</v>
      </c>
      <c r="AL116" s="274">
        <v>127</v>
      </c>
      <c r="AM116" s="275">
        <v>271</v>
      </c>
      <c r="AN116" s="273">
        <v>82</v>
      </c>
      <c r="AO116" s="274">
        <v>70</v>
      </c>
      <c r="AP116" s="275">
        <v>75</v>
      </c>
      <c r="AQ116" s="273">
        <v>691</v>
      </c>
      <c r="AR116" s="274">
        <v>806</v>
      </c>
      <c r="AS116" s="275">
        <v>1497</v>
      </c>
      <c r="AT116" s="273">
        <v>83</v>
      </c>
      <c r="AU116" s="274">
        <v>72</v>
      </c>
      <c r="AV116" s="275">
        <v>77</v>
      </c>
      <c r="AW116" s="273">
        <v>691</v>
      </c>
      <c r="AX116" s="274">
        <v>806</v>
      </c>
      <c r="AY116" s="275">
        <v>1497</v>
      </c>
      <c r="AZ116" s="273">
        <v>36.700000000000003</v>
      </c>
      <c r="BA116" s="274">
        <v>34.299999999999997</v>
      </c>
      <c r="BB116" s="275">
        <v>35.4</v>
      </c>
      <c r="BC116" s="273">
        <v>691</v>
      </c>
      <c r="BD116" s="274">
        <v>806</v>
      </c>
      <c r="BE116" s="275">
        <v>1497</v>
      </c>
      <c r="BF116" s="273">
        <v>69</v>
      </c>
      <c r="BG116" s="274">
        <v>42</v>
      </c>
      <c r="BH116" s="275">
        <v>55</v>
      </c>
      <c r="BI116" s="273">
        <v>133</v>
      </c>
      <c r="BJ116" s="274">
        <v>134</v>
      </c>
      <c r="BK116" s="275">
        <v>267</v>
      </c>
      <c r="BL116" s="273">
        <v>71</v>
      </c>
      <c r="BM116" s="274">
        <v>43</v>
      </c>
      <c r="BN116" s="275">
        <v>57</v>
      </c>
      <c r="BO116" s="273">
        <v>133</v>
      </c>
      <c r="BP116" s="274">
        <v>134</v>
      </c>
      <c r="BQ116" s="275">
        <v>267</v>
      </c>
      <c r="BR116" s="273">
        <v>35</v>
      </c>
      <c r="BS116" s="274">
        <v>31.3</v>
      </c>
      <c r="BT116" s="275">
        <v>33.1</v>
      </c>
      <c r="BU116" s="273">
        <v>133</v>
      </c>
      <c r="BV116" s="274">
        <v>134</v>
      </c>
      <c r="BW116" s="275">
        <v>267</v>
      </c>
      <c r="BX116" s="273">
        <v>100</v>
      </c>
      <c r="BY116" s="274">
        <v>73</v>
      </c>
      <c r="BZ116" s="275">
        <v>85</v>
      </c>
      <c r="CA116" s="273">
        <v>9</v>
      </c>
      <c r="CB116" s="274">
        <v>11</v>
      </c>
      <c r="CC116" s="275">
        <v>20</v>
      </c>
      <c r="CD116" s="273">
        <v>100</v>
      </c>
      <c r="CE116" s="274">
        <v>73</v>
      </c>
      <c r="CF116" s="275">
        <v>85</v>
      </c>
      <c r="CG116" s="273">
        <v>9</v>
      </c>
      <c r="CH116" s="274">
        <v>11</v>
      </c>
      <c r="CI116" s="275">
        <v>20</v>
      </c>
      <c r="CJ116" s="273">
        <v>41.3</v>
      </c>
      <c r="CK116" s="274">
        <v>34.5</v>
      </c>
      <c r="CL116" s="275">
        <v>37.6</v>
      </c>
      <c r="CM116" s="273">
        <v>9</v>
      </c>
      <c r="CN116" s="274">
        <v>11</v>
      </c>
      <c r="CO116" s="275">
        <v>20</v>
      </c>
      <c r="CP116" s="273">
        <v>76</v>
      </c>
      <c r="CQ116" s="274">
        <v>62</v>
      </c>
      <c r="CR116" s="275">
        <v>69</v>
      </c>
      <c r="CS116" s="273">
        <v>1575</v>
      </c>
      <c r="CT116" s="274">
        <v>1692</v>
      </c>
      <c r="CU116" s="275">
        <v>3267</v>
      </c>
      <c r="CV116" s="273">
        <v>77</v>
      </c>
      <c r="CW116" s="274">
        <v>64</v>
      </c>
      <c r="CX116" s="275">
        <v>70</v>
      </c>
      <c r="CY116" s="273">
        <v>1575</v>
      </c>
      <c r="CZ116" s="274">
        <v>1692</v>
      </c>
      <c r="DA116" s="275">
        <v>3267</v>
      </c>
      <c r="DB116" s="273">
        <v>36.1</v>
      </c>
      <c r="DC116" s="274">
        <v>33.299999999999997</v>
      </c>
      <c r="DD116" s="275">
        <v>34.6</v>
      </c>
      <c r="DE116" s="273">
        <v>1575</v>
      </c>
      <c r="DF116" s="274">
        <v>1692</v>
      </c>
      <c r="DG116" s="275">
        <v>3267</v>
      </c>
    </row>
    <row r="117" spans="1:111" x14ac:dyDescent="0.35">
      <c r="A117" t="s">
        <v>118</v>
      </c>
      <c r="B117" t="s">
        <v>363</v>
      </c>
      <c r="C117" t="s">
        <v>352</v>
      </c>
      <c r="D117" s="273">
        <v>75</v>
      </c>
      <c r="E117" s="274">
        <v>60</v>
      </c>
      <c r="F117" s="275">
        <v>67</v>
      </c>
      <c r="G117" s="273">
        <v>1102</v>
      </c>
      <c r="H117" s="274">
        <v>1131</v>
      </c>
      <c r="I117" s="275">
        <v>2233</v>
      </c>
      <c r="J117" s="273">
        <v>76</v>
      </c>
      <c r="K117" s="274">
        <v>62</v>
      </c>
      <c r="L117" s="275">
        <v>69</v>
      </c>
      <c r="M117" s="273">
        <v>1102</v>
      </c>
      <c r="N117" s="274">
        <v>1131</v>
      </c>
      <c r="O117" s="275">
        <v>2233</v>
      </c>
      <c r="P117" s="273">
        <v>34.700000000000003</v>
      </c>
      <c r="Q117" s="274">
        <v>33</v>
      </c>
      <c r="R117" s="275">
        <v>33.9</v>
      </c>
      <c r="S117" s="273">
        <v>1102</v>
      </c>
      <c r="T117" s="274">
        <v>1131</v>
      </c>
      <c r="U117" s="275">
        <v>2233</v>
      </c>
      <c r="V117" s="273">
        <v>72</v>
      </c>
      <c r="W117" s="274">
        <v>58</v>
      </c>
      <c r="X117" s="275">
        <v>65</v>
      </c>
      <c r="Y117" s="273">
        <v>116</v>
      </c>
      <c r="Z117" s="274">
        <v>120</v>
      </c>
      <c r="AA117" s="275">
        <v>236</v>
      </c>
      <c r="AB117" s="273">
        <v>74</v>
      </c>
      <c r="AC117" s="274">
        <v>62</v>
      </c>
      <c r="AD117" s="275">
        <v>68</v>
      </c>
      <c r="AE117" s="273">
        <v>116</v>
      </c>
      <c r="AF117" s="274">
        <v>120</v>
      </c>
      <c r="AG117" s="275">
        <v>236</v>
      </c>
      <c r="AH117" s="273">
        <v>34.700000000000003</v>
      </c>
      <c r="AI117" s="274">
        <v>33.299999999999997</v>
      </c>
      <c r="AJ117" s="275">
        <v>34</v>
      </c>
      <c r="AK117" s="273">
        <v>116</v>
      </c>
      <c r="AL117" s="274">
        <v>120</v>
      </c>
      <c r="AM117" s="275">
        <v>236</v>
      </c>
      <c r="AN117" s="273">
        <v>71</v>
      </c>
      <c r="AO117" s="274">
        <v>65</v>
      </c>
      <c r="AP117" s="275">
        <v>68</v>
      </c>
      <c r="AQ117" s="273">
        <v>91</v>
      </c>
      <c r="AR117" s="274">
        <v>98</v>
      </c>
      <c r="AS117" s="275">
        <v>189</v>
      </c>
      <c r="AT117" s="273">
        <v>74</v>
      </c>
      <c r="AU117" s="274">
        <v>67</v>
      </c>
      <c r="AV117" s="275">
        <v>70</v>
      </c>
      <c r="AW117" s="273">
        <v>91</v>
      </c>
      <c r="AX117" s="274">
        <v>98</v>
      </c>
      <c r="AY117" s="275">
        <v>189</v>
      </c>
      <c r="AZ117" s="273">
        <v>34</v>
      </c>
      <c r="BA117" s="274">
        <v>32.799999999999997</v>
      </c>
      <c r="BB117" s="275">
        <v>33.4</v>
      </c>
      <c r="BC117" s="273">
        <v>91</v>
      </c>
      <c r="BD117" s="274">
        <v>98</v>
      </c>
      <c r="BE117" s="275">
        <v>189</v>
      </c>
      <c r="BF117" s="273">
        <v>79</v>
      </c>
      <c r="BG117" s="274">
        <v>55</v>
      </c>
      <c r="BH117" s="275">
        <v>68</v>
      </c>
      <c r="BI117" s="273">
        <v>145</v>
      </c>
      <c r="BJ117" s="274">
        <v>137</v>
      </c>
      <c r="BK117" s="275">
        <v>282</v>
      </c>
      <c r="BL117" s="273">
        <v>81</v>
      </c>
      <c r="BM117" s="274">
        <v>58</v>
      </c>
      <c r="BN117" s="275">
        <v>70</v>
      </c>
      <c r="BO117" s="273">
        <v>145</v>
      </c>
      <c r="BP117" s="274">
        <v>137</v>
      </c>
      <c r="BQ117" s="275">
        <v>282</v>
      </c>
      <c r="BR117" s="273">
        <v>35.4</v>
      </c>
      <c r="BS117" s="274">
        <v>31.8</v>
      </c>
      <c r="BT117" s="275">
        <v>33.6</v>
      </c>
      <c r="BU117" s="273">
        <v>145</v>
      </c>
      <c r="BV117" s="274">
        <v>137</v>
      </c>
      <c r="BW117" s="275">
        <v>282</v>
      </c>
      <c r="BX117" s="273" t="s">
        <v>197</v>
      </c>
      <c r="BY117" s="274" t="s">
        <v>197</v>
      </c>
      <c r="BZ117" s="275">
        <v>77</v>
      </c>
      <c r="CA117" s="273">
        <v>13</v>
      </c>
      <c r="CB117" s="274">
        <v>13</v>
      </c>
      <c r="CC117" s="275">
        <v>26</v>
      </c>
      <c r="CD117" s="273" t="s">
        <v>197</v>
      </c>
      <c r="CE117" s="274" t="s">
        <v>197</v>
      </c>
      <c r="CF117" s="275">
        <v>81</v>
      </c>
      <c r="CG117" s="273">
        <v>13</v>
      </c>
      <c r="CH117" s="274">
        <v>13</v>
      </c>
      <c r="CI117" s="275">
        <v>26</v>
      </c>
      <c r="CJ117" s="273">
        <v>35.200000000000003</v>
      </c>
      <c r="CK117" s="274">
        <v>33.5</v>
      </c>
      <c r="CL117" s="275">
        <v>34.4</v>
      </c>
      <c r="CM117" s="273">
        <v>13</v>
      </c>
      <c r="CN117" s="274">
        <v>13</v>
      </c>
      <c r="CO117" s="275">
        <v>26</v>
      </c>
      <c r="CP117" s="273">
        <v>75</v>
      </c>
      <c r="CQ117" s="274">
        <v>59</v>
      </c>
      <c r="CR117" s="275">
        <v>67</v>
      </c>
      <c r="CS117" s="273">
        <v>1519</v>
      </c>
      <c r="CT117" s="274">
        <v>1557</v>
      </c>
      <c r="CU117" s="275">
        <v>3076</v>
      </c>
      <c r="CV117" s="273">
        <v>76</v>
      </c>
      <c r="CW117" s="274">
        <v>61</v>
      </c>
      <c r="CX117" s="275">
        <v>68</v>
      </c>
      <c r="CY117" s="273">
        <v>1519</v>
      </c>
      <c r="CZ117" s="274">
        <v>1557</v>
      </c>
      <c r="DA117" s="275">
        <v>3076</v>
      </c>
      <c r="DB117" s="273">
        <v>34.700000000000003</v>
      </c>
      <c r="DC117" s="274">
        <v>32.9</v>
      </c>
      <c r="DD117" s="275">
        <v>33.799999999999997</v>
      </c>
      <c r="DE117" s="273">
        <v>1519</v>
      </c>
      <c r="DF117" s="274">
        <v>1557</v>
      </c>
      <c r="DG117" s="275">
        <v>3076</v>
      </c>
    </row>
    <row r="118" spans="1:111" x14ac:dyDescent="0.35">
      <c r="A118" t="s">
        <v>119</v>
      </c>
      <c r="B118" t="s">
        <v>364</v>
      </c>
      <c r="C118" t="s">
        <v>352</v>
      </c>
      <c r="D118" s="273">
        <v>68</v>
      </c>
      <c r="E118" s="274">
        <v>57</v>
      </c>
      <c r="F118" s="275">
        <v>63</v>
      </c>
      <c r="G118" s="273">
        <v>791</v>
      </c>
      <c r="H118" s="274">
        <v>809</v>
      </c>
      <c r="I118" s="275">
        <v>1600</v>
      </c>
      <c r="J118" s="273">
        <v>70</v>
      </c>
      <c r="K118" s="274">
        <v>59</v>
      </c>
      <c r="L118" s="275">
        <v>64</v>
      </c>
      <c r="M118" s="273">
        <v>791</v>
      </c>
      <c r="N118" s="274">
        <v>809</v>
      </c>
      <c r="O118" s="275">
        <v>1600</v>
      </c>
      <c r="P118" s="273">
        <v>35.1</v>
      </c>
      <c r="Q118" s="274">
        <v>33.200000000000003</v>
      </c>
      <c r="R118" s="275">
        <v>34.1</v>
      </c>
      <c r="S118" s="273">
        <v>791</v>
      </c>
      <c r="T118" s="274">
        <v>809</v>
      </c>
      <c r="U118" s="275">
        <v>1600</v>
      </c>
      <c r="V118" s="273">
        <v>72</v>
      </c>
      <c r="W118" s="274">
        <v>61</v>
      </c>
      <c r="X118" s="275">
        <v>66</v>
      </c>
      <c r="Y118" s="273">
        <v>233</v>
      </c>
      <c r="Z118" s="274">
        <v>250</v>
      </c>
      <c r="AA118" s="275">
        <v>483</v>
      </c>
      <c r="AB118" s="273">
        <v>75</v>
      </c>
      <c r="AC118" s="274">
        <v>65</v>
      </c>
      <c r="AD118" s="275">
        <v>70</v>
      </c>
      <c r="AE118" s="273">
        <v>233</v>
      </c>
      <c r="AF118" s="274">
        <v>250</v>
      </c>
      <c r="AG118" s="275">
        <v>483</v>
      </c>
      <c r="AH118" s="273">
        <v>35.6</v>
      </c>
      <c r="AI118" s="274">
        <v>33.4</v>
      </c>
      <c r="AJ118" s="275">
        <v>34.5</v>
      </c>
      <c r="AK118" s="273">
        <v>233</v>
      </c>
      <c r="AL118" s="274">
        <v>250</v>
      </c>
      <c r="AM118" s="275">
        <v>483</v>
      </c>
      <c r="AN118" s="273">
        <v>76</v>
      </c>
      <c r="AO118" s="274">
        <v>59</v>
      </c>
      <c r="AP118" s="275">
        <v>67</v>
      </c>
      <c r="AQ118" s="273">
        <v>475</v>
      </c>
      <c r="AR118" s="274">
        <v>497</v>
      </c>
      <c r="AS118" s="275">
        <v>972</v>
      </c>
      <c r="AT118" s="273">
        <v>77</v>
      </c>
      <c r="AU118" s="274">
        <v>64</v>
      </c>
      <c r="AV118" s="275">
        <v>70</v>
      </c>
      <c r="AW118" s="273">
        <v>475</v>
      </c>
      <c r="AX118" s="274">
        <v>497</v>
      </c>
      <c r="AY118" s="275">
        <v>972</v>
      </c>
      <c r="AZ118" s="273">
        <v>35.6</v>
      </c>
      <c r="BA118" s="274">
        <v>33.1</v>
      </c>
      <c r="BB118" s="275">
        <v>34.299999999999997</v>
      </c>
      <c r="BC118" s="273">
        <v>475</v>
      </c>
      <c r="BD118" s="274">
        <v>497</v>
      </c>
      <c r="BE118" s="275">
        <v>972</v>
      </c>
      <c r="BF118" s="273">
        <v>65</v>
      </c>
      <c r="BG118" s="274">
        <v>49</v>
      </c>
      <c r="BH118" s="275">
        <v>57</v>
      </c>
      <c r="BI118" s="273">
        <v>157</v>
      </c>
      <c r="BJ118" s="274">
        <v>161</v>
      </c>
      <c r="BK118" s="275">
        <v>318</v>
      </c>
      <c r="BL118" s="273">
        <v>67</v>
      </c>
      <c r="BM118" s="274">
        <v>53</v>
      </c>
      <c r="BN118" s="275">
        <v>60</v>
      </c>
      <c r="BO118" s="273">
        <v>157</v>
      </c>
      <c r="BP118" s="274">
        <v>161</v>
      </c>
      <c r="BQ118" s="275">
        <v>318</v>
      </c>
      <c r="BR118" s="273">
        <v>33.9</v>
      </c>
      <c r="BS118" s="274">
        <v>31.6</v>
      </c>
      <c r="BT118" s="275">
        <v>32.700000000000003</v>
      </c>
      <c r="BU118" s="273">
        <v>157</v>
      </c>
      <c r="BV118" s="274">
        <v>161</v>
      </c>
      <c r="BW118" s="275">
        <v>318</v>
      </c>
      <c r="BX118" s="273">
        <v>100</v>
      </c>
      <c r="BY118" s="274">
        <v>50</v>
      </c>
      <c r="BZ118" s="275">
        <v>70</v>
      </c>
      <c r="CA118" s="273">
        <v>4</v>
      </c>
      <c r="CB118" s="274">
        <v>6</v>
      </c>
      <c r="CC118" s="275">
        <v>10</v>
      </c>
      <c r="CD118" s="273">
        <v>100</v>
      </c>
      <c r="CE118" s="274">
        <v>50</v>
      </c>
      <c r="CF118" s="275">
        <v>70</v>
      </c>
      <c r="CG118" s="273">
        <v>4</v>
      </c>
      <c r="CH118" s="274">
        <v>6</v>
      </c>
      <c r="CI118" s="275">
        <v>10</v>
      </c>
      <c r="CJ118" s="273">
        <v>35.5</v>
      </c>
      <c r="CK118" s="274">
        <v>33.299999999999997</v>
      </c>
      <c r="CL118" s="275">
        <v>34.200000000000003</v>
      </c>
      <c r="CM118" s="273">
        <v>4</v>
      </c>
      <c r="CN118" s="274">
        <v>6</v>
      </c>
      <c r="CO118" s="275">
        <v>10</v>
      </c>
      <c r="CP118" s="273">
        <v>69</v>
      </c>
      <c r="CQ118" s="274">
        <v>56</v>
      </c>
      <c r="CR118" s="275">
        <v>63</v>
      </c>
      <c r="CS118" s="273">
        <v>2052</v>
      </c>
      <c r="CT118" s="274">
        <v>2128</v>
      </c>
      <c r="CU118" s="275">
        <v>4180</v>
      </c>
      <c r="CV118" s="273">
        <v>71</v>
      </c>
      <c r="CW118" s="274">
        <v>60</v>
      </c>
      <c r="CX118" s="275">
        <v>65</v>
      </c>
      <c r="CY118" s="273">
        <v>2052</v>
      </c>
      <c r="CZ118" s="274">
        <v>2128</v>
      </c>
      <c r="DA118" s="275">
        <v>4180</v>
      </c>
      <c r="DB118" s="273">
        <v>35</v>
      </c>
      <c r="DC118" s="274">
        <v>32.9</v>
      </c>
      <c r="DD118" s="275">
        <v>33.9</v>
      </c>
      <c r="DE118" s="273">
        <v>2052</v>
      </c>
      <c r="DF118" s="274">
        <v>2128</v>
      </c>
      <c r="DG118" s="275">
        <v>4180</v>
      </c>
    </row>
    <row r="119" spans="1:111" x14ac:dyDescent="0.35">
      <c r="A119" t="s">
        <v>120</v>
      </c>
      <c r="B119" t="s">
        <v>365</v>
      </c>
      <c r="C119" t="s">
        <v>352</v>
      </c>
      <c r="D119" s="273">
        <v>75</v>
      </c>
      <c r="E119" s="274">
        <v>55</v>
      </c>
      <c r="F119" s="275">
        <v>65</v>
      </c>
      <c r="G119" s="273">
        <v>545</v>
      </c>
      <c r="H119" s="274">
        <v>619</v>
      </c>
      <c r="I119" s="275">
        <v>1164</v>
      </c>
      <c r="J119" s="273">
        <v>75</v>
      </c>
      <c r="K119" s="274">
        <v>58</v>
      </c>
      <c r="L119" s="275">
        <v>66</v>
      </c>
      <c r="M119" s="273">
        <v>545</v>
      </c>
      <c r="N119" s="274">
        <v>619</v>
      </c>
      <c r="O119" s="275">
        <v>1164</v>
      </c>
      <c r="P119" s="273">
        <v>35.1</v>
      </c>
      <c r="Q119" s="274">
        <v>32.799999999999997</v>
      </c>
      <c r="R119" s="275">
        <v>33.9</v>
      </c>
      <c r="S119" s="273">
        <v>545</v>
      </c>
      <c r="T119" s="274">
        <v>619</v>
      </c>
      <c r="U119" s="275">
        <v>1164</v>
      </c>
      <c r="V119" s="273">
        <v>79</v>
      </c>
      <c r="W119" s="274">
        <v>60</v>
      </c>
      <c r="X119" s="275">
        <v>69</v>
      </c>
      <c r="Y119" s="273">
        <v>124</v>
      </c>
      <c r="Z119" s="274">
        <v>141</v>
      </c>
      <c r="AA119" s="275">
        <v>265</v>
      </c>
      <c r="AB119" s="273">
        <v>79</v>
      </c>
      <c r="AC119" s="274">
        <v>64</v>
      </c>
      <c r="AD119" s="275">
        <v>71</v>
      </c>
      <c r="AE119" s="273">
        <v>124</v>
      </c>
      <c r="AF119" s="274">
        <v>141</v>
      </c>
      <c r="AG119" s="275">
        <v>265</v>
      </c>
      <c r="AH119" s="273">
        <v>36.200000000000003</v>
      </c>
      <c r="AI119" s="274">
        <v>34</v>
      </c>
      <c r="AJ119" s="275">
        <v>35.1</v>
      </c>
      <c r="AK119" s="273">
        <v>124</v>
      </c>
      <c r="AL119" s="274">
        <v>141</v>
      </c>
      <c r="AM119" s="275">
        <v>265</v>
      </c>
      <c r="AN119" s="273">
        <v>74</v>
      </c>
      <c r="AO119" s="274">
        <v>51</v>
      </c>
      <c r="AP119" s="275">
        <v>62</v>
      </c>
      <c r="AQ119" s="273">
        <v>513</v>
      </c>
      <c r="AR119" s="274">
        <v>520</v>
      </c>
      <c r="AS119" s="275">
        <v>1033</v>
      </c>
      <c r="AT119" s="273">
        <v>77</v>
      </c>
      <c r="AU119" s="274">
        <v>57</v>
      </c>
      <c r="AV119" s="275">
        <v>67</v>
      </c>
      <c r="AW119" s="273">
        <v>513</v>
      </c>
      <c r="AX119" s="274">
        <v>520</v>
      </c>
      <c r="AY119" s="275">
        <v>1033</v>
      </c>
      <c r="AZ119" s="273">
        <v>35.299999999999997</v>
      </c>
      <c r="BA119" s="274">
        <v>32.1</v>
      </c>
      <c r="BB119" s="275">
        <v>33.700000000000003</v>
      </c>
      <c r="BC119" s="273">
        <v>513</v>
      </c>
      <c r="BD119" s="274">
        <v>520</v>
      </c>
      <c r="BE119" s="275">
        <v>1033</v>
      </c>
      <c r="BF119" s="273">
        <v>64</v>
      </c>
      <c r="BG119" s="274">
        <v>46</v>
      </c>
      <c r="BH119" s="275">
        <v>54</v>
      </c>
      <c r="BI119" s="273">
        <v>170</v>
      </c>
      <c r="BJ119" s="274">
        <v>217</v>
      </c>
      <c r="BK119" s="275">
        <v>387</v>
      </c>
      <c r="BL119" s="273">
        <v>66</v>
      </c>
      <c r="BM119" s="274">
        <v>53</v>
      </c>
      <c r="BN119" s="275">
        <v>58</v>
      </c>
      <c r="BO119" s="273">
        <v>170</v>
      </c>
      <c r="BP119" s="274">
        <v>217</v>
      </c>
      <c r="BQ119" s="275">
        <v>387</v>
      </c>
      <c r="BR119" s="273">
        <v>34.1</v>
      </c>
      <c r="BS119" s="274">
        <v>31.1</v>
      </c>
      <c r="BT119" s="275">
        <v>32.4</v>
      </c>
      <c r="BU119" s="273">
        <v>170</v>
      </c>
      <c r="BV119" s="274">
        <v>217</v>
      </c>
      <c r="BW119" s="275">
        <v>387</v>
      </c>
      <c r="BX119" s="273" t="s">
        <v>197</v>
      </c>
      <c r="BY119" s="274" t="s">
        <v>197</v>
      </c>
      <c r="BZ119" s="275">
        <v>73</v>
      </c>
      <c r="CA119" s="273">
        <v>7</v>
      </c>
      <c r="CB119" s="274">
        <v>4</v>
      </c>
      <c r="CC119" s="275">
        <v>11</v>
      </c>
      <c r="CD119" s="273" t="s">
        <v>197</v>
      </c>
      <c r="CE119" s="274" t="s">
        <v>197</v>
      </c>
      <c r="CF119" s="275">
        <v>73</v>
      </c>
      <c r="CG119" s="273">
        <v>7</v>
      </c>
      <c r="CH119" s="274">
        <v>4</v>
      </c>
      <c r="CI119" s="275">
        <v>11</v>
      </c>
      <c r="CJ119" s="273">
        <v>33.299999999999997</v>
      </c>
      <c r="CK119" s="274">
        <v>36</v>
      </c>
      <c r="CL119" s="275">
        <v>34.299999999999997</v>
      </c>
      <c r="CM119" s="273">
        <v>7</v>
      </c>
      <c r="CN119" s="274">
        <v>4</v>
      </c>
      <c r="CO119" s="275">
        <v>11</v>
      </c>
      <c r="CP119" s="273">
        <v>72</v>
      </c>
      <c r="CQ119" s="274">
        <v>52</v>
      </c>
      <c r="CR119" s="275">
        <v>61</v>
      </c>
      <c r="CS119" s="273">
        <v>1638</v>
      </c>
      <c r="CT119" s="274">
        <v>1845</v>
      </c>
      <c r="CU119" s="275">
        <v>3483</v>
      </c>
      <c r="CV119" s="273">
        <v>74</v>
      </c>
      <c r="CW119" s="274">
        <v>56</v>
      </c>
      <c r="CX119" s="275">
        <v>64</v>
      </c>
      <c r="CY119" s="273">
        <v>1638</v>
      </c>
      <c r="CZ119" s="274">
        <v>1845</v>
      </c>
      <c r="DA119" s="275">
        <v>3483</v>
      </c>
      <c r="DB119" s="273">
        <v>35</v>
      </c>
      <c r="DC119" s="274">
        <v>32.299999999999997</v>
      </c>
      <c r="DD119" s="275">
        <v>33.5</v>
      </c>
      <c r="DE119" s="273">
        <v>1638</v>
      </c>
      <c r="DF119" s="274">
        <v>1845</v>
      </c>
      <c r="DG119" s="275">
        <v>3483</v>
      </c>
    </row>
    <row r="120" spans="1:111" x14ac:dyDescent="0.35">
      <c r="A120" t="s">
        <v>98</v>
      </c>
      <c r="B120" t="s">
        <v>343</v>
      </c>
      <c r="C120" t="s">
        <v>338</v>
      </c>
      <c r="D120" s="273">
        <v>73</v>
      </c>
      <c r="E120" s="274">
        <v>56</v>
      </c>
      <c r="F120" s="275">
        <v>64</v>
      </c>
      <c r="G120" s="273">
        <v>506</v>
      </c>
      <c r="H120" s="274">
        <v>491</v>
      </c>
      <c r="I120" s="275">
        <v>997</v>
      </c>
      <c r="J120" s="273">
        <v>74</v>
      </c>
      <c r="K120" s="274">
        <v>57</v>
      </c>
      <c r="L120" s="275">
        <v>65</v>
      </c>
      <c r="M120" s="273">
        <v>506</v>
      </c>
      <c r="N120" s="274">
        <v>491</v>
      </c>
      <c r="O120" s="275">
        <v>997</v>
      </c>
      <c r="P120" s="273">
        <v>35.700000000000003</v>
      </c>
      <c r="Q120" s="274">
        <v>33.200000000000003</v>
      </c>
      <c r="R120" s="275">
        <v>34.5</v>
      </c>
      <c r="S120" s="273">
        <v>506</v>
      </c>
      <c r="T120" s="274">
        <v>491</v>
      </c>
      <c r="U120" s="275">
        <v>997</v>
      </c>
      <c r="V120" s="273">
        <v>79</v>
      </c>
      <c r="W120" s="274">
        <v>56</v>
      </c>
      <c r="X120" s="275">
        <v>67</v>
      </c>
      <c r="Y120" s="273">
        <v>167</v>
      </c>
      <c r="Z120" s="274">
        <v>172</v>
      </c>
      <c r="AA120" s="275">
        <v>339</v>
      </c>
      <c r="AB120" s="273">
        <v>80</v>
      </c>
      <c r="AC120" s="274">
        <v>58</v>
      </c>
      <c r="AD120" s="275">
        <v>69</v>
      </c>
      <c r="AE120" s="273">
        <v>167</v>
      </c>
      <c r="AF120" s="274">
        <v>172</v>
      </c>
      <c r="AG120" s="275">
        <v>339</v>
      </c>
      <c r="AH120" s="273">
        <v>36.6</v>
      </c>
      <c r="AI120" s="274">
        <v>33.200000000000003</v>
      </c>
      <c r="AJ120" s="275">
        <v>34.9</v>
      </c>
      <c r="AK120" s="273">
        <v>167</v>
      </c>
      <c r="AL120" s="274">
        <v>172</v>
      </c>
      <c r="AM120" s="275">
        <v>339</v>
      </c>
      <c r="AN120" s="273">
        <v>73</v>
      </c>
      <c r="AO120" s="274">
        <v>48</v>
      </c>
      <c r="AP120" s="275">
        <v>58</v>
      </c>
      <c r="AQ120" s="273">
        <v>48</v>
      </c>
      <c r="AR120" s="274">
        <v>71</v>
      </c>
      <c r="AS120" s="275">
        <v>119</v>
      </c>
      <c r="AT120" s="273">
        <v>73</v>
      </c>
      <c r="AU120" s="274">
        <v>51</v>
      </c>
      <c r="AV120" s="275">
        <v>60</v>
      </c>
      <c r="AW120" s="273">
        <v>48</v>
      </c>
      <c r="AX120" s="274">
        <v>71</v>
      </c>
      <c r="AY120" s="275">
        <v>119</v>
      </c>
      <c r="AZ120" s="273">
        <v>34.700000000000003</v>
      </c>
      <c r="BA120" s="274">
        <v>30.9</v>
      </c>
      <c r="BB120" s="275">
        <v>32.5</v>
      </c>
      <c r="BC120" s="273">
        <v>48</v>
      </c>
      <c r="BD120" s="274">
        <v>71</v>
      </c>
      <c r="BE120" s="275">
        <v>119</v>
      </c>
      <c r="BF120" s="273">
        <v>67</v>
      </c>
      <c r="BG120" s="274">
        <v>45</v>
      </c>
      <c r="BH120" s="275">
        <v>56</v>
      </c>
      <c r="BI120" s="273">
        <v>213</v>
      </c>
      <c r="BJ120" s="274">
        <v>207</v>
      </c>
      <c r="BK120" s="275">
        <v>420</v>
      </c>
      <c r="BL120" s="273">
        <v>69</v>
      </c>
      <c r="BM120" s="274">
        <v>47</v>
      </c>
      <c r="BN120" s="275">
        <v>58</v>
      </c>
      <c r="BO120" s="273">
        <v>213</v>
      </c>
      <c r="BP120" s="274">
        <v>207</v>
      </c>
      <c r="BQ120" s="275">
        <v>420</v>
      </c>
      <c r="BR120" s="273">
        <v>34.299999999999997</v>
      </c>
      <c r="BS120" s="274">
        <v>30.8</v>
      </c>
      <c r="BT120" s="275">
        <v>32.6</v>
      </c>
      <c r="BU120" s="273">
        <v>213</v>
      </c>
      <c r="BV120" s="274">
        <v>207</v>
      </c>
      <c r="BW120" s="275">
        <v>420</v>
      </c>
      <c r="BX120" s="273" t="s">
        <v>197</v>
      </c>
      <c r="BY120" s="274" t="s">
        <v>197</v>
      </c>
      <c r="BZ120" s="275">
        <v>50</v>
      </c>
      <c r="CA120" s="273">
        <v>5</v>
      </c>
      <c r="CB120" s="274">
        <v>3</v>
      </c>
      <c r="CC120" s="275">
        <v>8</v>
      </c>
      <c r="CD120" s="273" t="s">
        <v>197</v>
      </c>
      <c r="CE120" s="274" t="s">
        <v>197</v>
      </c>
      <c r="CF120" s="275">
        <v>50</v>
      </c>
      <c r="CG120" s="273">
        <v>5</v>
      </c>
      <c r="CH120" s="274">
        <v>3</v>
      </c>
      <c r="CI120" s="275">
        <v>8</v>
      </c>
      <c r="CJ120" s="273">
        <v>36.4</v>
      </c>
      <c r="CK120" s="274">
        <v>27</v>
      </c>
      <c r="CL120" s="275">
        <v>32.9</v>
      </c>
      <c r="CM120" s="273">
        <v>5</v>
      </c>
      <c r="CN120" s="274">
        <v>3</v>
      </c>
      <c r="CO120" s="275">
        <v>8</v>
      </c>
      <c r="CP120" s="273">
        <v>72</v>
      </c>
      <c r="CQ120" s="274">
        <v>53</v>
      </c>
      <c r="CR120" s="275">
        <v>62</v>
      </c>
      <c r="CS120" s="273">
        <v>1049</v>
      </c>
      <c r="CT120" s="274">
        <v>1103</v>
      </c>
      <c r="CU120" s="275">
        <v>2152</v>
      </c>
      <c r="CV120" s="273">
        <v>73</v>
      </c>
      <c r="CW120" s="274">
        <v>55</v>
      </c>
      <c r="CX120" s="275">
        <v>64</v>
      </c>
      <c r="CY120" s="273">
        <v>1049</v>
      </c>
      <c r="CZ120" s="274">
        <v>1103</v>
      </c>
      <c r="DA120" s="275">
        <v>2152</v>
      </c>
      <c r="DB120" s="273">
        <v>35.4</v>
      </c>
      <c r="DC120" s="274">
        <v>32.700000000000003</v>
      </c>
      <c r="DD120" s="275">
        <v>34</v>
      </c>
      <c r="DE120" s="273">
        <v>1049</v>
      </c>
      <c r="DF120" s="274">
        <v>1103</v>
      </c>
      <c r="DG120" s="275">
        <v>2152</v>
      </c>
    </row>
    <row r="121" spans="1:111" x14ac:dyDescent="0.35">
      <c r="A121" t="s">
        <v>99</v>
      </c>
      <c r="B121" t="s">
        <v>344</v>
      </c>
      <c r="C121" t="s">
        <v>338</v>
      </c>
      <c r="D121" s="273">
        <v>78</v>
      </c>
      <c r="E121" s="274">
        <v>62</v>
      </c>
      <c r="F121" s="275">
        <v>70</v>
      </c>
      <c r="G121" s="273">
        <v>203</v>
      </c>
      <c r="H121" s="274">
        <v>196</v>
      </c>
      <c r="I121" s="275">
        <v>399</v>
      </c>
      <c r="J121" s="273">
        <v>79</v>
      </c>
      <c r="K121" s="274">
        <v>64</v>
      </c>
      <c r="L121" s="275">
        <v>71</v>
      </c>
      <c r="M121" s="273">
        <v>203</v>
      </c>
      <c r="N121" s="274">
        <v>196</v>
      </c>
      <c r="O121" s="275">
        <v>399</v>
      </c>
      <c r="P121" s="273">
        <v>37</v>
      </c>
      <c r="Q121" s="274">
        <v>34.200000000000003</v>
      </c>
      <c r="R121" s="275">
        <v>35.6</v>
      </c>
      <c r="S121" s="273">
        <v>203</v>
      </c>
      <c r="T121" s="274">
        <v>196</v>
      </c>
      <c r="U121" s="275">
        <v>399</v>
      </c>
      <c r="V121" s="273">
        <v>68</v>
      </c>
      <c r="W121" s="274">
        <v>56</v>
      </c>
      <c r="X121" s="275">
        <v>62</v>
      </c>
      <c r="Y121" s="273">
        <v>80</v>
      </c>
      <c r="Z121" s="274">
        <v>84</v>
      </c>
      <c r="AA121" s="275">
        <v>164</v>
      </c>
      <c r="AB121" s="273">
        <v>69</v>
      </c>
      <c r="AC121" s="274">
        <v>62</v>
      </c>
      <c r="AD121" s="275">
        <v>65</v>
      </c>
      <c r="AE121" s="273">
        <v>80</v>
      </c>
      <c r="AF121" s="274">
        <v>84</v>
      </c>
      <c r="AG121" s="275">
        <v>164</v>
      </c>
      <c r="AH121" s="273">
        <v>35.299999999999997</v>
      </c>
      <c r="AI121" s="274">
        <v>34.6</v>
      </c>
      <c r="AJ121" s="275">
        <v>34.9</v>
      </c>
      <c r="AK121" s="273">
        <v>80</v>
      </c>
      <c r="AL121" s="274">
        <v>84</v>
      </c>
      <c r="AM121" s="275">
        <v>164</v>
      </c>
      <c r="AN121" s="273" t="s">
        <v>197</v>
      </c>
      <c r="AO121" s="274" t="s">
        <v>197</v>
      </c>
      <c r="AP121" s="275">
        <v>74</v>
      </c>
      <c r="AQ121" s="273">
        <v>15</v>
      </c>
      <c r="AR121" s="274">
        <v>8</v>
      </c>
      <c r="AS121" s="275">
        <v>23</v>
      </c>
      <c r="AT121" s="273" t="s">
        <v>197</v>
      </c>
      <c r="AU121" s="274" t="s">
        <v>197</v>
      </c>
      <c r="AV121" s="275">
        <v>74</v>
      </c>
      <c r="AW121" s="273">
        <v>15</v>
      </c>
      <c r="AX121" s="274">
        <v>8</v>
      </c>
      <c r="AY121" s="275">
        <v>23</v>
      </c>
      <c r="AZ121" s="273">
        <v>33.700000000000003</v>
      </c>
      <c r="BA121" s="274">
        <v>32.799999999999997</v>
      </c>
      <c r="BB121" s="275">
        <v>33.299999999999997</v>
      </c>
      <c r="BC121" s="273">
        <v>15</v>
      </c>
      <c r="BD121" s="274">
        <v>8</v>
      </c>
      <c r="BE121" s="275">
        <v>23</v>
      </c>
      <c r="BF121" s="273">
        <v>57</v>
      </c>
      <c r="BG121" s="274">
        <v>46</v>
      </c>
      <c r="BH121" s="275">
        <v>51</v>
      </c>
      <c r="BI121" s="273">
        <v>81</v>
      </c>
      <c r="BJ121" s="274">
        <v>111</v>
      </c>
      <c r="BK121" s="275">
        <v>192</v>
      </c>
      <c r="BL121" s="273">
        <v>65</v>
      </c>
      <c r="BM121" s="274">
        <v>56</v>
      </c>
      <c r="BN121" s="275">
        <v>60</v>
      </c>
      <c r="BO121" s="273">
        <v>81</v>
      </c>
      <c r="BP121" s="274">
        <v>111</v>
      </c>
      <c r="BQ121" s="275">
        <v>192</v>
      </c>
      <c r="BR121" s="273">
        <v>32.299999999999997</v>
      </c>
      <c r="BS121" s="274">
        <v>31.8</v>
      </c>
      <c r="BT121" s="275">
        <v>32</v>
      </c>
      <c r="BU121" s="273">
        <v>81</v>
      </c>
      <c r="BV121" s="274">
        <v>111</v>
      </c>
      <c r="BW121" s="275">
        <v>192</v>
      </c>
      <c r="BX121" s="273" t="s">
        <v>191</v>
      </c>
      <c r="BY121" s="274">
        <v>100</v>
      </c>
      <c r="BZ121" s="275">
        <v>100</v>
      </c>
      <c r="CA121" s="273">
        <v>0</v>
      </c>
      <c r="CB121" s="274">
        <v>3</v>
      </c>
      <c r="CC121" s="275">
        <v>3</v>
      </c>
      <c r="CD121" s="273" t="s">
        <v>191</v>
      </c>
      <c r="CE121" s="274">
        <v>100</v>
      </c>
      <c r="CF121" s="275">
        <v>100</v>
      </c>
      <c r="CG121" s="273">
        <v>0</v>
      </c>
      <c r="CH121" s="274">
        <v>3</v>
      </c>
      <c r="CI121" s="275">
        <v>3</v>
      </c>
      <c r="CJ121" s="273">
        <v>0</v>
      </c>
      <c r="CK121" s="274">
        <v>38.299999999999997</v>
      </c>
      <c r="CL121" s="275">
        <v>38.299999999999997</v>
      </c>
      <c r="CM121" s="273">
        <v>0</v>
      </c>
      <c r="CN121" s="274">
        <v>3</v>
      </c>
      <c r="CO121" s="275">
        <v>3</v>
      </c>
      <c r="CP121" s="273">
        <v>68</v>
      </c>
      <c r="CQ121" s="274">
        <v>55</v>
      </c>
      <c r="CR121" s="275">
        <v>61</v>
      </c>
      <c r="CS121" s="273">
        <v>545</v>
      </c>
      <c r="CT121" s="274">
        <v>573</v>
      </c>
      <c r="CU121" s="275">
        <v>1118</v>
      </c>
      <c r="CV121" s="273">
        <v>72</v>
      </c>
      <c r="CW121" s="274">
        <v>60</v>
      </c>
      <c r="CX121" s="275">
        <v>65</v>
      </c>
      <c r="CY121" s="273">
        <v>545</v>
      </c>
      <c r="CZ121" s="274">
        <v>573</v>
      </c>
      <c r="DA121" s="275">
        <v>1118</v>
      </c>
      <c r="DB121" s="273">
        <v>35.299999999999997</v>
      </c>
      <c r="DC121" s="274">
        <v>33.6</v>
      </c>
      <c r="DD121" s="275">
        <v>34.4</v>
      </c>
      <c r="DE121" s="273">
        <v>545</v>
      </c>
      <c r="DF121" s="274">
        <v>573</v>
      </c>
      <c r="DG121" s="275">
        <v>1118</v>
      </c>
    </row>
    <row r="122" spans="1:111" x14ac:dyDescent="0.35">
      <c r="A122" t="s">
        <v>121</v>
      </c>
      <c r="B122" t="s">
        <v>366</v>
      </c>
      <c r="C122" t="s">
        <v>352</v>
      </c>
      <c r="D122" s="273">
        <v>82</v>
      </c>
      <c r="E122" s="274">
        <v>67</v>
      </c>
      <c r="F122" s="275">
        <v>74</v>
      </c>
      <c r="G122" s="273">
        <v>608</v>
      </c>
      <c r="H122" s="274">
        <v>652</v>
      </c>
      <c r="I122" s="275">
        <v>1260</v>
      </c>
      <c r="J122" s="273">
        <v>82</v>
      </c>
      <c r="K122" s="274">
        <v>67</v>
      </c>
      <c r="L122" s="275">
        <v>74</v>
      </c>
      <c r="M122" s="273">
        <v>608</v>
      </c>
      <c r="N122" s="274">
        <v>652</v>
      </c>
      <c r="O122" s="275">
        <v>1260</v>
      </c>
      <c r="P122" s="273">
        <v>37.4</v>
      </c>
      <c r="Q122" s="274">
        <v>35.4</v>
      </c>
      <c r="R122" s="275">
        <v>36.299999999999997</v>
      </c>
      <c r="S122" s="273">
        <v>608</v>
      </c>
      <c r="T122" s="274">
        <v>652</v>
      </c>
      <c r="U122" s="275">
        <v>1260</v>
      </c>
      <c r="V122" s="273">
        <v>76</v>
      </c>
      <c r="W122" s="274">
        <v>61</v>
      </c>
      <c r="X122" s="275">
        <v>68</v>
      </c>
      <c r="Y122" s="273">
        <v>113</v>
      </c>
      <c r="Z122" s="274">
        <v>115</v>
      </c>
      <c r="AA122" s="275">
        <v>228</v>
      </c>
      <c r="AB122" s="273">
        <v>76</v>
      </c>
      <c r="AC122" s="274">
        <v>61</v>
      </c>
      <c r="AD122" s="275">
        <v>68</v>
      </c>
      <c r="AE122" s="273">
        <v>113</v>
      </c>
      <c r="AF122" s="274">
        <v>115</v>
      </c>
      <c r="AG122" s="275">
        <v>228</v>
      </c>
      <c r="AH122" s="273">
        <v>37</v>
      </c>
      <c r="AI122" s="274">
        <v>34.700000000000003</v>
      </c>
      <c r="AJ122" s="275">
        <v>35.799999999999997</v>
      </c>
      <c r="AK122" s="273">
        <v>113</v>
      </c>
      <c r="AL122" s="274">
        <v>115</v>
      </c>
      <c r="AM122" s="275">
        <v>228</v>
      </c>
      <c r="AN122" s="273">
        <v>79</v>
      </c>
      <c r="AO122" s="274">
        <v>57</v>
      </c>
      <c r="AP122" s="275">
        <v>67</v>
      </c>
      <c r="AQ122" s="273">
        <v>117</v>
      </c>
      <c r="AR122" s="274">
        <v>138</v>
      </c>
      <c r="AS122" s="275">
        <v>255</v>
      </c>
      <c r="AT122" s="273">
        <v>79</v>
      </c>
      <c r="AU122" s="274">
        <v>57</v>
      </c>
      <c r="AV122" s="275">
        <v>67</v>
      </c>
      <c r="AW122" s="273">
        <v>117</v>
      </c>
      <c r="AX122" s="274">
        <v>138</v>
      </c>
      <c r="AY122" s="275">
        <v>255</v>
      </c>
      <c r="AZ122" s="273">
        <v>35.700000000000003</v>
      </c>
      <c r="BA122" s="274">
        <v>32.5</v>
      </c>
      <c r="BB122" s="275">
        <v>34</v>
      </c>
      <c r="BC122" s="273">
        <v>117</v>
      </c>
      <c r="BD122" s="274">
        <v>138</v>
      </c>
      <c r="BE122" s="275">
        <v>255</v>
      </c>
      <c r="BF122" s="273">
        <v>79</v>
      </c>
      <c r="BG122" s="274">
        <v>50</v>
      </c>
      <c r="BH122" s="275">
        <v>66</v>
      </c>
      <c r="BI122" s="273">
        <v>29</v>
      </c>
      <c r="BJ122" s="274">
        <v>24</v>
      </c>
      <c r="BK122" s="275">
        <v>53</v>
      </c>
      <c r="BL122" s="273">
        <v>79</v>
      </c>
      <c r="BM122" s="274">
        <v>54</v>
      </c>
      <c r="BN122" s="275">
        <v>68</v>
      </c>
      <c r="BO122" s="273">
        <v>29</v>
      </c>
      <c r="BP122" s="274">
        <v>24</v>
      </c>
      <c r="BQ122" s="275">
        <v>53</v>
      </c>
      <c r="BR122" s="273">
        <v>36.200000000000003</v>
      </c>
      <c r="BS122" s="274">
        <v>32.9</v>
      </c>
      <c r="BT122" s="275">
        <v>34.700000000000003</v>
      </c>
      <c r="BU122" s="273">
        <v>29</v>
      </c>
      <c r="BV122" s="274">
        <v>24</v>
      </c>
      <c r="BW122" s="275">
        <v>53</v>
      </c>
      <c r="BX122" s="273" t="s">
        <v>197</v>
      </c>
      <c r="BY122" s="274" t="s">
        <v>197</v>
      </c>
      <c r="BZ122" s="275">
        <v>87</v>
      </c>
      <c r="CA122" s="273">
        <v>19</v>
      </c>
      <c r="CB122" s="274">
        <v>12</v>
      </c>
      <c r="CC122" s="275">
        <v>31</v>
      </c>
      <c r="CD122" s="273" t="s">
        <v>197</v>
      </c>
      <c r="CE122" s="274" t="s">
        <v>197</v>
      </c>
      <c r="CF122" s="275">
        <v>87</v>
      </c>
      <c r="CG122" s="273">
        <v>19</v>
      </c>
      <c r="CH122" s="274">
        <v>12</v>
      </c>
      <c r="CI122" s="275">
        <v>31</v>
      </c>
      <c r="CJ122" s="273">
        <v>34.1</v>
      </c>
      <c r="CK122" s="274">
        <v>38.799999999999997</v>
      </c>
      <c r="CL122" s="275">
        <v>35.9</v>
      </c>
      <c r="CM122" s="273">
        <v>19</v>
      </c>
      <c r="CN122" s="274">
        <v>12</v>
      </c>
      <c r="CO122" s="275">
        <v>31</v>
      </c>
      <c r="CP122" s="273">
        <v>80</v>
      </c>
      <c r="CQ122" s="274">
        <v>64</v>
      </c>
      <c r="CR122" s="275">
        <v>72</v>
      </c>
      <c r="CS122" s="273">
        <v>986</v>
      </c>
      <c r="CT122" s="274">
        <v>1045</v>
      </c>
      <c r="CU122" s="275">
        <v>2031</v>
      </c>
      <c r="CV122" s="273">
        <v>80</v>
      </c>
      <c r="CW122" s="274">
        <v>65</v>
      </c>
      <c r="CX122" s="275">
        <v>72</v>
      </c>
      <c r="CY122" s="273">
        <v>986</v>
      </c>
      <c r="CZ122" s="274">
        <v>1045</v>
      </c>
      <c r="DA122" s="275">
        <v>2031</v>
      </c>
      <c r="DB122" s="273">
        <v>36.9</v>
      </c>
      <c r="DC122" s="274">
        <v>34.799999999999997</v>
      </c>
      <c r="DD122" s="275">
        <v>35.799999999999997</v>
      </c>
      <c r="DE122" s="273">
        <v>986</v>
      </c>
      <c r="DF122" s="274">
        <v>1045</v>
      </c>
      <c r="DG122" s="275">
        <v>2031</v>
      </c>
    </row>
    <row r="123" spans="1:111" x14ac:dyDescent="0.35">
      <c r="A123" t="s">
        <v>100</v>
      </c>
      <c r="B123" t="s">
        <v>345</v>
      </c>
      <c r="C123" t="s">
        <v>338</v>
      </c>
      <c r="D123" s="273">
        <v>78</v>
      </c>
      <c r="E123" s="274">
        <v>59</v>
      </c>
      <c r="F123" s="275">
        <v>69</v>
      </c>
      <c r="G123" s="273">
        <v>588</v>
      </c>
      <c r="H123" s="274">
        <v>525</v>
      </c>
      <c r="I123" s="275">
        <v>1113</v>
      </c>
      <c r="J123" s="273">
        <v>79</v>
      </c>
      <c r="K123" s="274">
        <v>60</v>
      </c>
      <c r="L123" s="275">
        <v>70</v>
      </c>
      <c r="M123" s="273">
        <v>588</v>
      </c>
      <c r="N123" s="274">
        <v>525</v>
      </c>
      <c r="O123" s="275">
        <v>1113</v>
      </c>
      <c r="P123" s="273">
        <v>34.9</v>
      </c>
      <c r="Q123" s="274">
        <v>32.5</v>
      </c>
      <c r="R123" s="275">
        <v>33.700000000000003</v>
      </c>
      <c r="S123" s="273">
        <v>588</v>
      </c>
      <c r="T123" s="274">
        <v>525</v>
      </c>
      <c r="U123" s="275">
        <v>1113</v>
      </c>
      <c r="V123" s="273">
        <v>72</v>
      </c>
      <c r="W123" s="274">
        <v>50</v>
      </c>
      <c r="X123" s="275">
        <v>61</v>
      </c>
      <c r="Y123" s="273">
        <v>239</v>
      </c>
      <c r="Z123" s="274">
        <v>229</v>
      </c>
      <c r="AA123" s="275">
        <v>468</v>
      </c>
      <c r="AB123" s="273">
        <v>73</v>
      </c>
      <c r="AC123" s="274">
        <v>51</v>
      </c>
      <c r="AD123" s="275">
        <v>62</v>
      </c>
      <c r="AE123" s="273">
        <v>239</v>
      </c>
      <c r="AF123" s="274">
        <v>229</v>
      </c>
      <c r="AG123" s="275">
        <v>468</v>
      </c>
      <c r="AH123" s="273">
        <v>34</v>
      </c>
      <c r="AI123" s="274">
        <v>31.6</v>
      </c>
      <c r="AJ123" s="275">
        <v>32.799999999999997</v>
      </c>
      <c r="AK123" s="273">
        <v>239</v>
      </c>
      <c r="AL123" s="274">
        <v>229</v>
      </c>
      <c r="AM123" s="275">
        <v>468</v>
      </c>
      <c r="AN123" s="273">
        <v>83</v>
      </c>
      <c r="AO123" s="274">
        <v>44</v>
      </c>
      <c r="AP123" s="275">
        <v>62</v>
      </c>
      <c r="AQ123" s="273">
        <v>65</v>
      </c>
      <c r="AR123" s="274">
        <v>75</v>
      </c>
      <c r="AS123" s="275">
        <v>140</v>
      </c>
      <c r="AT123" s="273">
        <v>83</v>
      </c>
      <c r="AU123" s="274">
        <v>45</v>
      </c>
      <c r="AV123" s="275">
        <v>63</v>
      </c>
      <c r="AW123" s="273">
        <v>65</v>
      </c>
      <c r="AX123" s="274">
        <v>75</v>
      </c>
      <c r="AY123" s="275">
        <v>140</v>
      </c>
      <c r="AZ123" s="273">
        <v>34.6</v>
      </c>
      <c r="BA123" s="274">
        <v>30.7</v>
      </c>
      <c r="BB123" s="275">
        <v>32.5</v>
      </c>
      <c r="BC123" s="273">
        <v>65</v>
      </c>
      <c r="BD123" s="274">
        <v>75</v>
      </c>
      <c r="BE123" s="275">
        <v>140</v>
      </c>
      <c r="BF123" s="273">
        <v>68</v>
      </c>
      <c r="BG123" s="274">
        <v>46</v>
      </c>
      <c r="BH123" s="275">
        <v>58</v>
      </c>
      <c r="BI123" s="273">
        <v>644</v>
      </c>
      <c r="BJ123" s="274">
        <v>582</v>
      </c>
      <c r="BK123" s="275">
        <v>1226</v>
      </c>
      <c r="BL123" s="273">
        <v>70</v>
      </c>
      <c r="BM123" s="274">
        <v>48</v>
      </c>
      <c r="BN123" s="275">
        <v>60</v>
      </c>
      <c r="BO123" s="273">
        <v>644</v>
      </c>
      <c r="BP123" s="274">
        <v>582</v>
      </c>
      <c r="BQ123" s="275">
        <v>1226</v>
      </c>
      <c r="BR123" s="273">
        <v>33.9</v>
      </c>
      <c r="BS123" s="274">
        <v>30.9</v>
      </c>
      <c r="BT123" s="275">
        <v>32.4</v>
      </c>
      <c r="BU123" s="273">
        <v>644</v>
      </c>
      <c r="BV123" s="274">
        <v>582</v>
      </c>
      <c r="BW123" s="275">
        <v>1226</v>
      </c>
      <c r="BX123" s="273" t="s">
        <v>197</v>
      </c>
      <c r="BY123" s="274" t="s">
        <v>197</v>
      </c>
      <c r="BZ123" s="275">
        <v>70</v>
      </c>
      <c r="CA123" s="273">
        <v>12</v>
      </c>
      <c r="CB123" s="274">
        <v>8</v>
      </c>
      <c r="CC123" s="275">
        <v>20</v>
      </c>
      <c r="CD123" s="273" t="s">
        <v>197</v>
      </c>
      <c r="CE123" s="274" t="s">
        <v>197</v>
      </c>
      <c r="CF123" s="275">
        <v>70</v>
      </c>
      <c r="CG123" s="273">
        <v>12</v>
      </c>
      <c r="CH123" s="274">
        <v>8</v>
      </c>
      <c r="CI123" s="275">
        <v>20</v>
      </c>
      <c r="CJ123" s="273">
        <v>34.6</v>
      </c>
      <c r="CK123" s="274">
        <v>31.9</v>
      </c>
      <c r="CL123" s="275">
        <v>33.5</v>
      </c>
      <c r="CM123" s="273">
        <v>12</v>
      </c>
      <c r="CN123" s="274">
        <v>8</v>
      </c>
      <c r="CO123" s="275">
        <v>20</v>
      </c>
      <c r="CP123" s="273">
        <v>72</v>
      </c>
      <c r="CQ123" s="274">
        <v>50</v>
      </c>
      <c r="CR123" s="275">
        <v>61</v>
      </c>
      <c r="CS123" s="273">
        <v>1702</v>
      </c>
      <c r="CT123" s="274">
        <v>1587</v>
      </c>
      <c r="CU123" s="275">
        <v>3289</v>
      </c>
      <c r="CV123" s="273">
        <v>73</v>
      </c>
      <c r="CW123" s="274">
        <v>52</v>
      </c>
      <c r="CX123" s="275">
        <v>63</v>
      </c>
      <c r="CY123" s="273">
        <v>1702</v>
      </c>
      <c r="CZ123" s="274">
        <v>1587</v>
      </c>
      <c r="DA123" s="275">
        <v>3289</v>
      </c>
      <c r="DB123" s="273">
        <v>34.200000000000003</v>
      </c>
      <c r="DC123" s="274">
        <v>31.4</v>
      </c>
      <c r="DD123" s="275">
        <v>32.799999999999997</v>
      </c>
      <c r="DE123" s="273">
        <v>1702</v>
      </c>
      <c r="DF123" s="274">
        <v>1587</v>
      </c>
      <c r="DG123" s="275">
        <v>3289</v>
      </c>
    </row>
    <row r="124" spans="1:111" x14ac:dyDescent="0.35">
      <c r="A124" t="s">
        <v>101</v>
      </c>
      <c r="B124" t="s">
        <v>346</v>
      </c>
      <c r="C124" t="s">
        <v>338</v>
      </c>
      <c r="D124" s="273">
        <v>87</v>
      </c>
      <c r="E124" s="274">
        <v>76</v>
      </c>
      <c r="F124" s="275">
        <v>81</v>
      </c>
      <c r="G124" s="273">
        <v>651</v>
      </c>
      <c r="H124" s="274">
        <v>679</v>
      </c>
      <c r="I124" s="275">
        <v>1330</v>
      </c>
      <c r="J124" s="273">
        <v>87</v>
      </c>
      <c r="K124" s="274">
        <v>76</v>
      </c>
      <c r="L124" s="275">
        <v>82</v>
      </c>
      <c r="M124" s="273">
        <v>651</v>
      </c>
      <c r="N124" s="274">
        <v>679</v>
      </c>
      <c r="O124" s="275">
        <v>1330</v>
      </c>
      <c r="P124" s="273">
        <v>34.799999999999997</v>
      </c>
      <c r="Q124" s="274">
        <v>33.4</v>
      </c>
      <c r="R124" s="275">
        <v>34.1</v>
      </c>
      <c r="S124" s="273">
        <v>651</v>
      </c>
      <c r="T124" s="274">
        <v>679</v>
      </c>
      <c r="U124" s="275">
        <v>1330</v>
      </c>
      <c r="V124" s="273">
        <v>87</v>
      </c>
      <c r="W124" s="274">
        <v>75</v>
      </c>
      <c r="X124" s="275">
        <v>81</v>
      </c>
      <c r="Y124" s="273">
        <v>275</v>
      </c>
      <c r="Z124" s="274">
        <v>277</v>
      </c>
      <c r="AA124" s="275">
        <v>552</v>
      </c>
      <c r="AB124" s="273">
        <v>88</v>
      </c>
      <c r="AC124" s="274">
        <v>75</v>
      </c>
      <c r="AD124" s="275">
        <v>82</v>
      </c>
      <c r="AE124" s="273">
        <v>275</v>
      </c>
      <c r="AF124" s="274">
        <v>277</v>
      </c>
      <c r="AG124" s="275">
        <v>552</v>
      </c>
      <c r="AH124" s="273">
        <v>34.700000000000003</v>
      </c>
      <c r="AI124" s="274">
        <v>33.200000000000003</v>
      </c>
      <c r="AJ124" s="275">
        <v>33.9</v>
      </c>
      <c r="AK124" s="273">
        <v>275</v>
      </c>
      <c r="AL124" s="274">
        <v>277</v>
      </c>
      <c r="AM124" s="275">
        <v>552</v>
      </c>
      <c r="AN124" s="273">
        <v>83</v>
      </c>
      <c r="AO124" s="274">
        <v>68</v>
      </c>
      <c r="AP124" s="275">
        <v>75</v>
      </c>
      <c r="AQ124" s="273">
        <v>111</v>
      </c>
      <c r="AR124" s="274">
        <v>131</v>
      </c>
      <c r="AS124" s="275">
        <v>242</v>
      </c>
      <c r="AT124" s="273">
        <v>85</v>
      </c>
      <c r="AU124" s="274">
        <v>69</v>
      </c>
      <c r="AV124" s="275">
        <v>76</v>
      </c>
      <c r="AW124" s="273">
        <v>111</v>
      </c>
      <c r="AX124" s="274">
        <v>131</v>
      </c>
      <c r="AY124" s="275">
        <v>242</v>
      </c>
      <c r="AZ124" s="273">
        <v>34.1</v>
      </c>
      <c r="BA124" s="274">
        <v>32.4</v>
      </c>
      <c r="BB124" s="275">
        <v>33.200000000000003</v>
      </c>
      <c r="BC124" s="273">
        <v>111</v>
      </c>
      <c r="BD124" s="274">
        <v>131</v>
      </c>
      <c r="BE124" s="275">
        <v>242</v>
      </c>
      <c r="BF124" s="273">
        <v>80</v>
      </c>
      <c r="BG124" s="274">
        <v>68</v>
      </c>
      <c r="BH124" s="275">
        <v>74</v>
      </c>
      <c r="BI124" s="273">
        <v>572</v>
      </c>
      <c r="BJ124" s="274">
        <v>665</v>
      </c>
      <c r="BK124" s="275">
        <v>1237</v>
      </c>
      <c r="BL124" s="273">
        <v>81</v>
      </c>
      <c r="BM124" s="274">
        <v>70</v>
      </c>
      <c r="BN124" s="275">
        <v>75</v>
      </c>
      <c r="BO124" s="273">
        <v>572</v>
      </c>
      <c r="BP124" s="274">
        <v>665</v>
      </c>
      <c r="BQ124" s="275">
        <v>1237</v>
      </c>
      <c r="BR124" s="273">
        <v>33.299999999999997</v>
      </c>
      <c r="BS124" s="274">
        <v>32.1</v>
      </c>
      <c r="BT124" s="275">
        <v>32.6</v>
      </c>
      <c r="BU124" s="273">
        <v>572</v>
      </c>
      <c r="BV124" s="274">
        <v>665</v>
      </c>
      <c r="BW124" s="275">
        <v>1237</v>
      </c>
      <c r="BX124" s="273">
        <v>70</v>
      </c>
      <c r="BY124" s="274">
        <v>72</v>
      </c>
      <c r="BZ124" s="275">
        <v>71</v>
      </c>
      <c r="CA124" s="273">
        <v>27</v>
      </c>
      <c r="CB124" s="274">
        <v>39</v>
      </c>
      <c r="CC124" s="275">
        <v>66</v>
      </c>
      <c r="CD124" s="273">
        <v>74</v>
      </c>
      <c r="CE124" s="274">
        <v>77</v>
      </c>
      <c r="CF124" s="275">
        <v>76</v>
      </c>
      <c r="CG124" s="273">
        <v>27</v>
      </c>
      <c r="CH124" s="274">
        <v>39</v>
      </c>
      <c r="CI124" s="275">
        <v>66</v>
      </c>
      <c r="CJ124" s="273">
        <v>32.799999999999997</v>
      </c>
      <c r="CK124" s="274">
        <v>32.299999999999997</v>
      </c>
      <c r="CL124" s="275">
        <v>32.5</v>
      </c>
      <c r="CM124" s="273">
        <v>27</v>
      </c>
      <c r="CN124" s="274">
        <v>39</v>
      </c>
      <c r="CO124" s="275">
        <v>66</v>
      </c>
      <c r="CP124" s="273">
        <v>83</v>
      </c>
      <c r="CQ124" s="274">
        <v>71</v>
      </c>
      <c r="CR124" s="275">
        <v>76</v>
      </c>
      <c r="CS124" s="273">
        <v>1855</v>
      </c>
      <c r="CT124" s="274">
        <v>2020</v>
      </c>
      <c r="CU124" s="275">
        <v>3875</v>
      </c>
      <c r="CV124" s="273">
        <v>83</v>
      </c>
      <c r="CW124" s="274">
        <v>72</v>
      </c>
      <c r="CX124" s="275">
        <v>77</v>
      </c>
      <c r="CY124" s="273">
        <v>1855</v>
      </c>
      <c r="CZ124" s="274">
        <v>2020</v>
      </c>
      <c r="DA124" s="275">
        <v>3875</v>
      </c>
      <c r="DB124" s="273">
        <v>34.1</v>
      </c>
      <c r="DC124" s="274">
        <v>32.700000000000003</v>
      </c>
      <c r="DD124" s="275">
        <v>33.299999999999997</v>
      </c>
      <c r="DE124" s="273">
        <v>1855</v>
      </c>
      <c r="DF124" s="274">
        <v>2020</v>
      </c>
      <c r="DG124" s="275">
        <v>3875</v>
      </c>
    </row>
    <row r="125" spans="1:111" x14ac:dyDescent="0.35">
      <c r="A125" t="s">
        <v>122</v>
      </c>
      <c r="B125" t="s">
        <v>367</v>
      </c>
      <c r="C125" t="s">
        <v>352</v>
      </c>
      <c r="D125" s="273">
        <v>77</v>
      </c>
      <c r="E125" s="274">
        <v>60</v>
      </c>
      <c r="F125" s="275">
        <v>69</v>
      </c>
      <c r="G125" s="273">
        <v>686</v>
      </c>
      <c r="H125" s="274">
        <v>686</v>
      </c>
      <c r="I125" s="275">
        <v>1372</v>
      </c>
      <c r="J125" s="273">
        <v>77</v>
      </c>
      <c r="K125" s="274">
        <v>61</v>
      </c>
      <c r="L125" s="275">
        <v>69</v>
      </c>
      <c r="M125" s="273">
        <v>686</v>
      </c>
      <c r="N125" s="274">
        <v>686</v>
      </c>
      <c r="O125" s="275">
        <v>1372</v>
      </c>
      <c r="P125" s="273">
        <v>36.299999999999997</v>
      </c>
      <c r="Q125" s="274">
        <v>33.700000000000003</v>
      </c>
      <c r="R125" s="275">
        <v>35</v>
      </c>
      <c r="S125" s="273">
        <v>686</v>
      </c>
      <c r="T125" s="274">
        <v>686</v>
      </c>
      <c r="U125" s="275">
        <v>1372</v>
      </c>
      <c r="V125" s="273">
        <v>72</v>
      </c>
      <c r="W125" s="274">
        <v>61</v>
      </c>
      <c r="X125" s="275">
        <v>66</v>
      </c>
      <c r="Y125" s="273">
        <v>135</v>
      </c>
      <c r="Z125" s="274">
        <v>184</v>
      </c>
      <c r="AA125" s="275">
        <v>319</v>
      </c>
      <c r="AB125" s="273">
        <v>72</v>
      </c>
      <c r="AC125" s="274">
        <v>63</v>
      </c>
      <c r="AD125" s="275">
        <v>66</v>
      </c>
      <c r="AE125" s="273">
        <v>135</v>
      </c>
      <c r="AF125" s="274">
        <v>184</v>
      </c>
      <c r="AG125" s="275">
        <v>319</v>
      </c>
      <c r="AH125" s="273">
        <v>34.799999999999997</v>
      </c>
      <c r="AI125" s="274">
        <v>33.1</v>
      </c>
      <c r="AJ125" s="275">
        <v>33.799999999999997</v>
      </c>
      <c r="AK125" s="273">
        <v>135</v>
      </c>
      <c r="AL125" s="274">
        <v>184</v>
      </c>
      <c r="AM125" s="275">
        <v>319</v>
      </c>
      <c r="AN125" s="273">
        <v>73</v>
      </c>
      <c r="AO125" s="274">
        <v>59</v>
      </c>
      <c r="AP125" s="275">
        <v>66</v>
      </c>
      <c r="AQ125" s="273">
        <v>246</v>
      </c>
      <c r="AR125" s="274">
        <v>273</v>
      </c>
      <c r="AS125" s="275">
        <v>519</v>
      </c>
      <c r="AT125" s="273">
        <v>74</v>
      </c>
      <c r="AU125" s="274">
        <v>61</v>
      </c>
      <c r="AV125" s="275">
        <v>67</v>
      </c>
      <c r="AW125" s="273">
        <v>246</v>
      </c>
      <c r="AX125" s="274">
        <v>273</v>
      </c>
      <c r="AY125" s="275">
        <v>519</v>
      </c>
      <c r="AZ125" s="273">
        <v>33.9</v>
      </c>
      <c r="BA125" s="274">
        <v>31.5</v>
      </c>
      <c r="BB125" s="275">
        <v>32.6</v>
      </c>
      <c r="BC125" s="273">
        <v>246</v>
      </c>
      <c r="BD125" s="274">
        <v>273</v>
      </c>
      <c r="BE125" s="275">
        <v>519</v>
      </c>
      <c r="BF125" s="273">
        <v>76</v>
      </c>
      <c r="BG125" s="274">
        <v>54</v>
      </c>
      <c r="BH125" s="275">
        <v>64</v>
      </c>
      <c r="BI125" s="273">
        <v>148</v>
      </c>
      <c r="BJ125" s="274">
        <v>155</v>
      </c>
      <c r="BK125" s="275">
        <v>303</v>
      </c>
      <c r="BL125" s="273">
        <v>76</v>
      </c>
      <c r="BM125" s="274">
        <v>54</v>
      </c>
      <c r="BN125" s="275">
        <v>64</v>
      </c>
      <c r="BO125" s="273">
        <v>148</v>
      </c>
      <c r="BP125" s="274">
        <v>155</v>
      </c>
      <c r="BQ125" s="275">
        <v>303</v>
      </c>
      <c r="BR125" s="273">
        <v>34.6</v>
      </c>
      <c r="BS125" s="274">
        <v>31.2</v>
      </c>
      <c r="BT125" s="275">
        <v>32.799999999999997</v>
      </c>
      <c r="BU125" s="273">
        <v>148</v>
      </c>
      <c r="BV125" s="274">
        <v>155</v>
      </c>
      <c r="BW125" s="275">
        <v>303</v>
      </c>
      <c r="BX125" s="273">
        <v>67</v>
      </c>
      <c r="BY125" s="274">
        <v>67</v>
      </c>
      <c r="BZ125" s="275">
        <v>67</v>
      </c>
      <c r="CA125" s="273">
        <v>9</v>
      </c>
      <c r="CB125" s="274">
        <v>9</v>
      </c>
      <c r="CC125" s="275">
        <v>18</v>
      </c>
      <c r="CD125" s="273">
        <v>67</v>
      </c>
      <c r="CE125" s="274">
        <v>67</v>
      </c>
      <c r="CF125" s="275">
        <v>67</v>
      </c>
      <c r="CG125" s="273">
        <v>9</v>
      </c>
      <c r="CH125" s="274">
        <v>9</v>
      </c>
      <c r="CI125" s="275">
        <v>18</v>
      </c>
      <c r="CJ125" s="273">
        <v>32.1</v>
      </c>
      <c r="CK125" s="274">
        <v>33.700000000000003</v>
      </c>
      <c r="CL125" s="275">
        <v>32.9</v>
      </c>
      <c r="CM125" s="273">
        <v>9</v>
      </c>
      <c r="CN125" s="274">
        <v>9</v>
      </c>
      <c r="CO125" s="275">
        <v>18</v>
      </c>
      <c r="CP125" s="273">
        <v>75</v>
      </c>
      <c r="CQ125" s="274">
        <v>60</v>
      </c>
      <c r="CR125" s="275">
        <v>67</v>
      </c>
      <c r="CS125" s="273">
        <v>1300</v>
      </c>
      <c r="CT125" s="274">
        <v>1402</v>
      </c>
      <c r="CU125" s="275">
        <v>2702</v>
      </c>
      <c r="CV125" s="273">
        <v>75</v>
      </c>
      <c r="CW125" s="274">
        <v>61</v>
      </c>
      <c r="CX125" s="275">
        <v>68</v>
      </c>
      <c r="CY125" s="273">
        <v>1300</v>
      </c>
      <c r="CZ125" s="274">
        <v>1402</v>
      </c>
      <c r="DA125" s="275">
        <v>2702</v>
      </c>
      <c r="DB125" s="273">
        <v>35.4</v>
      </c>
      <c r="DC125" s="274">
        <v>32.799999999999997</v>
      </c>
      <c r="DD125" s="275">
        <v>34.1</v>
      </c>
      <c r="DE125" s="273">
        <v>1300</v>
      </c>
      <c r="DF125" s="274">
        <v>1402</v>
      </c>
      <c r="DG125" s="275">
        <v>2702</v>
      </c>
    </row>
    <row r="126" spans="1:111" x14ac:dyDescent="0.35">
      <c r="A126" t="s">
        <v>102</v>
      </c>
      <c r="B126" t="s">
        <v>347</v>
      </c>
      <c r="C126" t="s">
        <v>338</v>
      </c>
      <c r="D126" s="273">
        <v>71</v>
      </c>
      <c r="E126" s="274">
        <v>53</v>
      </c>
      <c r="F126" s="275">
        <v>62</v>
      </c>
      <c r="G126" s="273">
        <v>430</v>
      </c>
      <c r="H126" s="274">
        <v>436</v>
      </c>
      <c r="I126" s="275">
        <v>866</v>
      </c>
      <c r="J126" s="273">
        <v>74</v>
      </c>
      <c r="K126" s="274">
        <v>57</v>
      </c>
      <c r="L126" s="275">
        <v>66</v>
      </c>
      <c r="M126" s="273">
        <v>430</v>
      </c>
      <c r="N126" s="274">
        <v>436</v>
      </c>
      <c r="O126" s="275">
        <v>866</v>
      </c>
      <c r="P126" s="273">
        <v>36.299999999999997</v>
      </c>
      <c r="Q126" s="274">
        <v>32.6</v>
      </c>
      <c r="R126" s="275">
        <v>34.4</v>
      </c>
      <c r="S126" s="273">
        <v>430</v>
      </c>
      <c r="T126" s="274">
        <v>436</v>
      </c>
      <c r="U126" s="275">
        <v>866</v>
      </c>
      <c r="V126" s="273">
        <v>80</v>
      </c>
      <c r="W126" s="274">
        <v>62</v>
      </c>
      <c r="X126" s="275">
        <v>71</v>
      </c>
      <c r="Y126" s="273">
        <v>163</v>
      </c>
      <c r="Z126" s="274">
        <v>157</v>
      </c>
      <c r="AA126" s="275">
        <v>320</v>
      </c>
      <c r="AB126" s="273">
        <v>84</v>
      </c>
      <c r="AC126" s="274">
        <v>65</v>
      </c>
      <c r="AD126" s="275">
        <v>75</v>
      </c>
      <c r="AE126" s="273">
        <v>163</v>
      </c>
      <c r="AF126" s="274">
        <v>157</v>
      </c>
      <c r="AG126" s="275">
        <v>320</v>
      </c>
      <c r="AH126" s="273">
        <v>38.700000000000003</v>
      </c>
      <c r="AI126" s="274">
        <v>34.700000000000003</v>
      </c>
      <c r="AJ126" s="275">
        <v>36.799999999999997</v>
      </c>
      <c r="AK126" s="273">
        <v>163</v>
      </c>
      <c r="AL126" s="274">
        <v>157</v>
      </c>
      <c r="AM126" s="275">
        <v>320</v>
      </c>
      <c r="AN126" s="273">
        <v>75</v>
      </c>
      <c r="AO126" s="274">
        <v>62</v>
      </c>
      <c r="AP126" s="275">
        <v>68</v>
      </c>
      <c r="AQ126" s="273">
        <v>1048</v>
      </c>
      <c r="AR126" s="274">
        <v>1127</v>
      </c>
      <c r="AS126" s="275">
        <v>2175</v>
      </c>
      <c r="AT126" s="273">
        <v>78</v>
      </c>
      <c r="AU126" s="274">
        <v>67</v>
      </c>
      <c r="AV126" s="275">
        <v>72</v>
      </c>
      <c r="AW126" s="273">
        <v>1048</v>
      </c>
      <c r="AX126" s="274">
        <v>1127</v>
      </c>
      <c r="AY126" s="275">
        <v>2175</v>
      </c>
      <c r="AZ126" s="273">
        <v>37.200000000000003</v>
      </c>
      <c r="BA126" s="274">
        <v>34.200000000000003</v>
      </c>
      <c r="BB126" s="275">
        <v>35.700000000000003</v>
      </c>
      <c r="BC126" s="273">
        <v>1048</v>
      </c>
      <c r="BD126" s="274">
        <v>1127</v>
      </c>
      <c r="BE126" s="275">
        <v>2175</v>
      </c>
      <c r="BF126" s="273">
        <v>73</v>
      </c>
      <c r="BG126" s="274">
        <v>61</v>
      </c>
      <c r="BH126" s="275">
        <v>67</v>
      </c>
      <c r="BI126" s="273">
        <v>496</v>
      </c>
      <c r="BJ126" s="274">
        <v>473</v>
      </c>
      <c r="BK126" s="275">
        <v>969</v>
      </c>
      <c r="BL126" s="273">
        <v>75</v>
      </c>
      <c r="BM126" s="274">
        <v>64</v>
      </c>
      <c r="BN126" s="275">
        <v>70</v>
      </c>
      <c r="BO126" s="273">
        <v>496</v>
      </c>
      <c r="BP126" s="274">
        <v>473</v>
      </c>
      <c r="BQ126" s="275">
        <v>969</v>
      </c>
      <c r="BR126" s="273">
        <v>36.700000000000003</v>
      </c>
      <c r="BS126" s="274">
        <v>34</v>
      </c>
      <c r="BT126" s="275">
        <v>35.4</v>
      </c>
      <c r="BU126" s="273">
        <v>496</v>
      </c>
      <c r="BV126" s="274">
        <v>473</v>
      </c>
      <c r="BW126" s="275">
        <v>969</v>
      </c>
      <c r="BX126" s="273">
        <v>42</v>
      </c>
      <c r="BY126" s="274">
        <v>79</v>
      </c>
      <c r="BZ126" s="275">
        <v>62</v>
      </c>
      <c r="CA126" s="273">
        <v>12</v>
      </c>
      <c r="CB126" s="274">
        <v>14</v>
      </c>
      <c r="CC126" s="275">
        <v>26</v>
      </c>
      <c r="CD126" s="273" t="s">
        <v>197</v>
      </c>
      <c r="CE126" s="274" t="s">
        <v>197</v>
      </c>
      <c r="CF126" s="275">
        <v>65</v>
      </c>
      <c r="CG126" s="273">
        <v>12</v>
      </c>
      <c r="CH126" s="274">
        <v>14</v>
      </c>
      <c r="CI126" s="275">
        <v>26</v>
      </c>
      <c r="CJ126" s="273">
        <v>30.9</v>
      </c>
      <c r="CK126" s="274">
        <v>37</v>
      </c>
      <c r="CL126" s="275">
        <v>34.200000000000003</v>
      </c>
      <c r="CM126" s="273">
        <v>12</v>
      </c>
      <c r="CN126" s="274">
        <v>14</v>
      </c>
      <c r="CO126" s="275">
        <v>26</v>
      </c>
      <c r="CP126" s="273">
        <v>73</v>
      </c>
      <c r="CQ126" s="274">
        <v>59</v>
      </c>
      <c r="CR126" s="275">
        <v>66</v>
      </c>
      <c r="CS126" s="273">
        <v>2440</v>
      </c>
      <c r="CT126" s="274">
        <v>2504</v>
      </c>
      <c r="CU126" s="275">
        <v>4944</v>
      </c>
      <c r="CV126" s="273">
        <v>75</v>
      </c>
      <c r="CW126" s="274">
        <v>63</v>
      </c>
      <c r="CX126" s="275">
        <v>69</v>
      </c>
      <c r="CY126" s="273">
        <v>2440</v>
      </c>
      <c r="CZ126" s="274">
        <v>2504</v>
      </c>
      <c r="DA126" s="275">
        <v>4944</v>
      </c>
      <c r="DB126" s="273">
        <v>36.700000000000003</v>
      </c>
      <c r="DC126" s="274">
        <v>33.700000000000003</v>
      </c>
      <c r="DD126" s="275">
        <v>35.200000000000003</v>
      </c>
      <c r="DE126" s="273">
        <v>2440</v>
      </c>
      <c r="DF126" s="274">
        <v>2504</v>
      </c>
      <c r="DG126" s="275">
        <v>4944</v>
      </c>
    </row>
    <row r="127" spans="1:111" x14ac:dyDescent="0.35">
      <c r="A127" t="s">
        <v>123</v>
      </c>
      <c r="B127" t="s">
        <v>368</v>
      </c>
      <c r="C127" t="s">
        <v>352</v>
      </c>
      <c r="D127" s="273">
        <v>73</v>
      </c>
      <c r="E127" s="274">
        <v>58</v>
      </c>
      <c r="F127" s="275">
        <v>66</v>
      </c>
      <c r="G127" s="273">
        <v>483</v>
      </c>
      <c r="H127" s="274">
        <v>483</v>
      </c>
      <c r="I127" s="275">
        <v>966</v>
      </c>
      <c r="J127" s="273">
        <v>74</v>
      </c>
      <c r="K127" s="274">
        <v>61</v>
      </c>
      <c r="L127" s="275">
        <v>68</v>
      </c>
      <c r="M127" s="273">
        <v>483</v>
      </c>
      <c r="N127" s="274">
        <v>483</v>
      </c>
      <c r="O127" s="275">
        <v>966</v>
      </c>
      <c r="P127" s="273">
        <v>37.5</v>
      </c>
      <c r="Q127" s="274">
        <v>34.6</v>
      </c>
      <c r="R127" s="275">
        <v>36.1</v>
      </c>
      <c r="S127" s="273">
        <v>483</v>
      </c>
      <c r="T127" s="274">
        <v>483</v>
      </c>
      <c r="U127" s="275">
        <v>966</v>
      </c>
      <c r="V127" s="273">
        <v>80</v>
      </c>
      <c r="W127" s="274">
        <v>58</v>
      </c>
      <c r="X127" s="275">
        <v>68</v>
      </c>
      <c r="Y127" s="273">
        <v>137</v>
      </c>
      <c r="Z127" s="274">
        <v>166</v>
      </c>
      <c r="AA127" s="275">
        <v>303</v>
      </c>
      <c r="AB127" s="273">
        <v>82</v>
      </c>
      <c r="AC127" s="274">
        <v>61</v>
      </c>
      <c r="AD127" s="275">
        <v>70</v>
      </c>
      <c r="AE127" s="273">
        <v>137</v>
      </c>
      <c r="AF127" s="274">
        <v>166</v>
      </c>
      <c r="AG127" s="275">
        <v>303</v>
      </c>
      <c r="AH127" s="273">
        <v>38.799999999999997</v>
      </c>
      <c r="AI127" s="274">
        <v>34.9</v>
      </c>
      <c r="AJ127" s="275">
        <v>36.700000000000003</v>
      </c>
      <c r="AK127" s="273">
        <v>137</v>
      </c>
      <c r="AL127" s="274">
        <v>166</v>
      </c>
      <c r="AM127" s="275">
        <v>303</v>
      </c>
      <c r="AN127" s="273">
        <v>77</v>
      </c>
      <c r="AO127" s="274">
        <v>62</v>
      </c>
      <c r="AP127" s="275">
        <v>69</v>
      </c>
      <c r="AQ127" s="273">
        <v>903</v>
      </c>
      <c r="AR127" s="274">
        <v>973</v>
      </c>
      <c r="AS127" s="275">
        <v>1876</v>
      </c>
      <c r="AT127" s="273">
        <v>80</v>
      </c>
      <c r="AU127" s="274">
        <v>64</v>
      </c>
      <c r="AV127" s="275">
        <v>72</v>
      </c>
      <c r="AW127" s="273">
        <v>903</v>
      </c>
      <c r="AX127" s="274">
        <v>973</v>
      </c>
      <c r="AY127" s="275">
        <v>1876</v>
      </c>
      <c r="AZ127" s="273">
        <v>38</v>
      </c>
      <c r="BA127" s="274">
        <v>35.1</v>
      </c>
      <c r="BB127" s="275">
        <v>36.5</v>
      </c>
      <c r="BC127" s="273">
        <v>903</v>
      </c>
      <c r="BD127" s="274">
        <v>973</v>
      </c>
      <c r="BE127" s="275">
        <v>1876</v>
      </c>
      <c r="BF127" s="273">
        <v>69</v>
      </c>
      <c r="BG127" s="274">
        <v>51</v>
      </c>
      <c r="BH127" s="275">
        <v>60</v>
      </c>
      <c r="BI127" s="273">
        <v>196</v>
      </c>
      <c r="BJ127" s="274">
        <v>210</v>
      </c>
      <c r="BK127" s="275">
        <v>406</v>
      </c>
      <c r="BL127" s="273">
        <v>71</v>
      </c>
      <c r="BM127" s="274">
        <v>57</v>
      </c>
      <c r="BN127" s="275">
        <v>64</v>
      </c>
      <c r="BO127" s="273">
        <v>196</v>
      </c>
      <c r="BP127" s="274">
        <v>210</v>
      </c>
      <c r="BQ127" s="275">
        <v>406</v>
      </c>
      <c r="BR127" s="273">
        <v>36.200000000000003</v>
      </c>
      <c r="BS127" s="274">
        <v>33.6</v>
      </c>
      <c r="BT127" s="275">
        <v>34.9</v>
      </c>
      <c r="BU127" s="273">
        <v>196</v>
      </c>
      <c r="BV127" s="274">
        <v>210</v>
      </c>
      <c r="BW127" s="275">
        <v>406</v>
      </c>
      <c r="BX127" s="273">
        <v>67</v>
      </c>
      <c r="BY127" s="274">
        <v>60</v>
      </c>
      <c r="BZ127" s="275">
        <v>65</v>
      </c>
      <c r="CA127" s="273">
        <v>21</v>
      </c>
      <c r="CB127" s="274">
        <v>10</v>
      </c>
      <c r="CC127" s="275">
        <v>31</v>
      </c>
      <c r="CD127" s="273">
        <v>71</v>
      </c>
      <c r="CE127" s="274">
        <v>70</v>
      </c>
      <c r="CF127" s="275">
        <v>71</v>
      </c>
      <c r="CG127" s="273">
        <v>21</v>
      </c>
      <c r="CH127" s="274">
        <v>10</v>
      </c>
      <c r="CI127" s="275">
        <v>31</v>
      </c>
      <c r="CJ127" s="273">
        <v>35.700000000000003</v>
      </c>
      <c r="CK127" s="274">
        <v>34.6</v>
      </c>
      <c r="CL127" s="275">
        <v>35.4</v>
      </c>
      <c r="CM127" s="273">
        <v>21</v>
      </c>
      <c r="CN127" s="274">
        <v>10</v>
      </c>
      <c r="CO127" s="275">
        <v>31</v>
      </c>
      <c r="CP127" s="273">
        <v>73</v>
      </c>
      <c r="CQ127" s="274">
        <v>57</v>
      </c>
      <c r="CR127" s="275">
        <v>65</v>
      </c>
      <c r="CS127" s="273">
        <v>2108</v>
      </c>
      <c r="CT127" s="274">
        <v>2184</v>
      </c>
      <c r="CU127" s="275">
        <v>4292</v>
      </c>
      <c r="CV127" s="273">
        <v>75</v>
      </c>
      <c r="CW127" s="274">
        <v>60</v>
      </c>
      <c r="CX127" s="275">
        <v>68</v>
      </c>
      <c r="CY127" s="273">
        <v>2108</v>
      </c>
      <c r="CZ127" s="274">
        <v>2184</v>
      </c>
      <c r="DA127" s="275">
        <v>4292</v>
      </c>
      <c r="DB127" s="273">
        <v>37.299999999999997</v>
      </c>
      <c r="DC127" s="274">
        <v>34.5</v>
      </c>
      <c r="DD127" s="275">
        <v>35.9</v>
      </c>
      <c r="DE127" s="273">
        <v>2108</v>
      </c>
      <c r="DF127" s="274">
        <v>2184</v>
      </c>
      <c r="DG127" s="275">
        <v>4292</v>
      </c>
    </row>
    <row r="128" spans="1:111" x14ac:dyDescent="0.35">
      <c r="A128" t="s">
        <v>124</v>
      </c>
      <c r="B128" t="s">
        <v>369</v>
      </c>
      <c r="C128" t="s">
        <v>352</v>
      </c>
      <c r="D128" s="273">
        <v>78</v>
      </c>
      <c r="E128" s="274">
        <v>66</v>
      </c>
      <c r="F128" s="275">
        <v>72</v>
      </c>
      <c r="G128" s="273">
        <v>897</v>
      </c>
      <c r="H128" s="274">
        <v>947</v>
      </c>
      <c r="I128" s="275">
        <v>1844</v>
      </c>
      <c r="J128" s="273">
        <v>78</v>
      </c>
      <c r="K128" s="274">
        <v>66</v>
      </c>
      <c r="L128" s="275">
        <v>72</v>
      </c>
      <c r="M128" s="273">
        <v>897</v>
      </c>
      <c r="N128" s="274">
        <v>947</v>
      </c>
      <c r="O128" s="275">
        <v>1844</v>
      </c>
      <c r="P128" s="273">
        <v>38</v>
      </c>
      <c r="Q128" s="274">
        <v>36.299999999999997</v>
      </c>
      <c r="R128" s="275">
        <v>37.1</v>
      </c>
      <c r="S128" s="273">
        <v>897</v>
      </c>
      <c r="T128" s="274">
        <v>947</v>
      </c>
      <c r="U128" s="275">
        <v>1844</v>
      </c>
      <c r="V128" s="273">
        <v>75</v>
      </c>
      <c r="W128" s="274">
        <v>65</v>
      </c>
      <c r="X128" s="275">
        <v>70</v>
      </c>
      <c r="Y128" s="273">
        <v>116</v>
      </c>
      <c r="Z128" s="274">
        <v>129</v>
      </c>
      <c r="AA128" s="275">
        <v>245</v>
      </c>
      <c r="AB128" s="273">
        <v>75</v>
      </c>
      <c r="AC128" s="274">
        <v>65</v>
      </c>
      <c r="AD128" s="275">
        <v>70</v>
      </c>
      <c r="AE128" s="273">
        <v>116</v>
      </c>
      <c r="AF128" s="274">
        <v>129</v>
      </c>
      <c r="AG128" s="275">
        <v>245</v>
      </c>
      <c r="AH128" s="273">
        <v>37.200000000000003</v>
      </c>
      <c r="AI128" s="274">
        <v>35.299999999999997</v>
      </c>
      <c r="AJ128" s="275">
        <v>36.200000000000003</v>
      </c>
      <c r="AK128" s="273">
        <v>116</v>
      </c>
      <c r="AL128" s="274">
        <v>129</v>
      </c>
      <c r="AM128" s="275">
        <v>245</v>
      </c>
      <c r="AN128" s="273">
        <v>82</v>
      </c>
      <c r="AO128" s="274">
        <v>73</v>
      </c>
      <c r="AP128" s="275">
        <v>77</v>
      </c>
      <c r="AQ128" s="273">
        <v>78</v>
      </c>
      <c r="AR128" s="274">
        <v>84</v>
      </c>
      <c r="AS128" s="275">
        <v>162</v>
      </c>
      <c r="AT128" s="273">
        <v>83</v>
      </c>
      <c r="AU128" s="274">
        <v>73</v>
      </c>
      <c r="AV128" s="275">
        <v>78</v>
      </c>
      <c r="AW128" s="273">
        <v>78</v>
      </c>
      <c r="AX128" s="274">
        <v>84</v>
      </c>
      <c r="AY128" s="275">
        <v>162</v>
      </c>
      <c r="AZ128" s="273">
        <v>37.700000000000003</v>
      </c>
      <c r="BA128" s="274">
        <v>34.6</v>
      </c>
      <c r="BB128" s="275">
        <v>36.1</v>
      </c>
      <c r="BC128" s="273">
        <v>78</v>
      </c>
      <c r="BD128" s="274">
        <v>84</v>
      </c>
      <c r="BE128" s="275">
        <v>162</v>
      </c>
      <c r="BF128" s="273">
        <v>73</v>
      </c>
      <c r="BG128" s="274">
        <v>52</v>
      </c>
      <c r="BH128" s="275">
        <v>63</v>
      </c>
      <c r="BI128" s="273">
        <v>30</v>
      </c>
      <c r="BJ128" s="274">
        <v>27</v>
      </c>
      <c r="BK128" s="275">
        <v>57</v>
      </c>
      <c r="BL128" s="273">
        <v>73</v>
      </c>
      <c r="BM128" s="274">
        <v>52</v>
      </c>
      <c r="BN128" s="275">
        <v>63</v>
      </c>
      <c r="BO128" s="273">
        <v>30</v>
      </c>
      <c r="BP128" s="274">
        <v>27</v>
      </c>
      <c r="BQ128" s="275">
        <v>57</v>
      </c>
      <c r="BR128" s="273">
        <v>35.799999999999997</v>
      </c>
      <c r="BS128" s="274">
        <v>32.799999999999997</v>
      </c>
      <c r="BT128" s="275">
        <v>34.4</v>
      </c>
      <c r="BU128" s="273">
        <v>30</v>
      </c>
      <c r="BV128" s="274">
        <v>27</v>
      </c>
      <c r="BW128" s="275">
        <v>57</v>
      </c>
      <c r="BX128" s="273" t="s">
        <v>197</v>
      </c>
      <c r="BY128" s="274" t="s">
        <v>197</v>
      </c>
      <c r="BZ128" s="275">
        <v>76</v>
      </c>
      <c r="CA128" s="273">
        <v>17</v>
      </c>
      <c r="CB128" s="274">
        <v>8</v>
      </c>
      <c r="CC128" s="275">
        <v>25</v>
      </c>
      <c r="CD128" s="273" t="s">
        <v>197</v>
      </c>
      <c r="CE128" s="274" t="s">
        <v>197</v>
      </c>
      <c r="CF128" s="275">
        <v>76</v>
      </c>
      <c r="CG128" s="273">
        <v>17</v>
      </c>
      <c r="CH128" s="274">
        <v>8</v>
      </c>
      <c r="CI128" s="275">
        <v>25</v>
      </c>
      <c r="CJ128" s="273">
        <v>39.299999999999997</v>
      </c>
      <c r="CK128" s="274">
        <v>35.5</v>
      </c>
      <c r="CL128" s="275">
        <v>38.1</v>
      </c>
      <c r="CM128" s="273">
        <v>17</v>
      </c>
      <c r="CN128" s="274">
        <v>8</v>
      </c>
      <c r="CO128" s="275">
        <v>25</v>
      </c>
      <c r="CP128" s="273">
        <v>78</v>
      </c>
      <c r="CQ128" s="274">
        <v>65</v>
      </c>
      <c r="CR128" s="275">
        <v>71</v>
      </c>
      <c r="CS128" s="273">
        <v>1328</v>
      </c>
      <c r="CT128" s="274">
        <v>1448</v>
      </c>
      <c r="CU128" s="275">
        <v>2776</v>
      </c>
      <c r="CV128" s="273">
        <v>78</v>
      </c>
      <c r="CW128" s="274">
        <v>66</v>
      </c>
      <c r="CX128" s="275">
        <v>71</v>
      </c>
      <c r="CY128" s="273">
        <v>1328</v>
      </c>
      <c r="CZ128" s="274">
        <v>1448</v>
      </c>
      <c r="DA128" s="275">
        <v>2776</v>
      </c>
      <c r="DB128" s="273">
        <v>37.799999999999997</v>
      </c>
      <c r="DC128" s="274">
        <v>35.799999999999997</v>
      </c>
      <c r="DD128" s="275">
        <v>36.799999999999997</v>
      </c>
      <c r="DE128" s="273">
        <v>1328</v>
      </c>
      <c r="DF128" s="274">
        <v>1448</v>
      </c>
      <c r="DG128" s="275">
        <v>2776</v>
      </c>
    </row>
    <row r="129" spans="1:111" x14ac:dyDescent="0.35">
      <c r="A129" t="s">
        <v>103</v>
      </c>
      <c r="B129" t="s">
        <v>348</v>
      </c>
      <c r="C129" t="s">
        <v>338</v>
      </c>
      <c r="D129" s="273">
        <v>80</v>
      </c>
      <c r="E129" s="274">
        <v>65</v>
      </c>
      <c r="F129" s="275">
        <v>73</v>
      </c>
      <c r="G129" s="273">
        <v>521</v>
      </c>
      <c r="H129" s="274">
        <v>512</v>
      </c>
      <c r="I129" s="275">
        <v>1033</v>
      </c>
      <c r="J129" s="273">
        <v>80</v>
      </c>
      <c r="K129" s="274">
        <v>68</v>
      </c>
      <c r="L129" s="275">
        <v>74</v>
      </c>
      <c r="M129" s="273">
        <v>521</v>
      </c>
      <c r="N129" s="274">
        <v>512</v>
      </c>
      <c r="O129" s="275">
        <v>1033</v>
      </c>
      <c r="P129" s="273">
        <v>36.4</v>
      </c>
      <c r="Q129" s="274">
        <v>34.799999999999997</v>
      </c>
      <c r="R129" s="275">
        <v>35.6</v>
      </c>
      <c r="S129" s="273">
        <v>521</v>
      </c>
      <c r="T129" s="274">
        <v>512</v>
      </c>
      <c r="U129" s="275">
        <v>1033</v>
      </c>
      <c r="V129" s="273">
        <v>80</v>
      </c>
      <c r="W129" s="274">
        <v>61</v>
      </c>
      <c r="X129" s="275">
        <v>70</v>
      </c>
      <c r="Y129" s="273">
        <v>172</v>
      </c>
      <c r="Z129" s="274">
        <v>182</v>
      </c>
      <c r="AA129" s="275">
        <v>354</v>
      </c>
      <c r="AB129" s="273">
        <v>80</v>
      </c>
      <c r="AC129" s="274">
        <v>65</v>
      </c>
      <c r="AD129" s="275">
        <v>72</v>
      </c>
      <c r="AE129" s="273">
        <v>172</v>
      </c>
      <c r="AF129" s="274">
        <v>182</v>
      </c>
      <c r="AG129" s="275">
        <v>354</v>
      </c>
      <c r="AH129" s="273">
        <v>36.6</v>
      </c>
      <c r="AI129" s="274">
        <v>34.200000000000003</v>
      </c>
      <c r="AJ129" s="275">
        <v>35.4</v>
      </c>
      <c r="AK129" s="273">
        <v>172</v>
      </c>
      <c r="AL129" s="274">
        <v>182</v>
      </c>
      <c r="AM129" s="275">
        <v>354</v>
      </c>
      <c r="AN129" s="273">
        <v>72</v>
      </c>
      <c r="AO129" s="274">
        <v>48</v>
      </c>
      <c r="AP129" s="275">
        <v>59</v>
      </c>
      <c r="AQ129" s="273">
        <v>75</v>
      </c>
      <c r="AR129" s="274">
        <v>85</v>
      </c>
      <c r="AS129" s="275">
        <v>160</v>
      </c>
      <c r="AT129" s="273">
        <v>75</v>
      </c>
      <c r="AU129" s="274">
        <v>53</v>
      </c>
      <c r="AV129" s="275">
        <v>63</v>
      </c>
      <c r="AW129" s="273">
        <v>75</v>
      </c>
      <c r="AX129" s="274">
        <v>85</v>
      </c>
      <c r="AY129" s="275">
        <v>160</v>
      </c>
      <c r="AZ129" s="273">
        <v>34.9</v>
      </c>
      <c r="BA129" s="274">
        <v>30.7</v>
      </c>
      <c r="BB129" s="275">
        <v>32.700000000000003</v>
      </c>
      <c r="BC129" s="273">
        <v>75</v>
      </c>
      <c r="BD129" s="274">
        <v>85</v>
      </c>
      <c r="BE129" s="275">
        <v>160</v>
      </c>
      <c r="BF129" s="273">
        <v>76</v>
      </c>
      <c r="BG129" s="274">
        <v>60</v>
      </c>
      <c r="BH129" s="275">
        <v>68</v>
      </c>
      <c r="BI129" s="273">
        <v>633</v>
      </c>
      <c r="BJ129" s="274">
        <v>610</v>
      </c>
      <c r="BK129" s="275">
        <v>1243</v>
      </c>
      <c r="BL129" s="273">
        <v>77</v>
      </c>
      <c r="BM129" s="274">
        <v>62</v>
      </c>
      <c r="BN129" s="275">
        <v>70</v>
      </c>
      <c r="BO129" s="273">
        <v>633</v>
      </c>
      <c r="BP129" s="274">
        <v>610</v>
      </c>
      <c r="BQ129" s="275">
        <v>1243</v>
      </c>
      <c r="BR129" s="273">
        <v>35.1</v>
      </c>
      <c r="BS129" s="274">
        <v>32.5</v>
      </c>
      <c r="BT129" s="275">
        <v>33.799999999999997</v>
      </c>
      <c r="BU129" s="273">
        <v>633</v>
      </c>
      <c r="BV129" s="274">
        <v>610</v>
      </c>
      <c r="BW129" s="275">
        <v>1243</v>
      </c>
      <c r="BX129" s="273">
        <v>71</v>
      </c>
      <c r="BY129" s="274">
        <v>55</v>
      </c>
      <c r="BZ129" s="275">
        <v>62</v>
      </c>
      <c r="CA129" s="273">
        <v>17</v>
      </c>
      <c r="CB129" s="274">
        <v>22</v>
      </c>
      <c r="CC129" s="275">
        <v>39</v>
      </c>
      <c r="CD129" s="273">
        <v>76</v>
      </c>
      <c r="CE129" s="274">
        <v>55</v>
      </c>
      <c r="CF129" s="275">
        <v>64</v>
      </c>
      <c r="CG129" s="273">
        <v>17</v>
      </c>
      <c r="CH129" s="274">
        <v>22</v>
      </c>
      <c r="CI129" s="275">
        <v>39</v>
      </c>
      <c r="CJ129" s="273">
        <v>32.299999999999997</v>
      </c>
      <c r="CK129" s="274">
        <v>32.200000000000003</v>
      </c>
      <c r="CL129" s="275">
        <v>32.299999999999997</v>
      </c>
      <c r="CM129" s="273">
        <v>17</v>
      </c>
      <c r="CN129" s="274">
        <v>22</v>
      </c>
      <c r="CO129" s="275">
        <v>39</v>
      </c>
      <c r="CP129" s="273">
        <v>76</v>
      </c>
      <c r="CQ129" s="274">
        <v>60</v>
      </c>
      <c r="CR129" s="275">
        <v>68</v>
      </c>
      <c r="CS129" s="273">
        <v>1778</v>
      </c>
      <c r="CT129" s="274">
        <v>1774</v>
      </c>
      <c r="CU129" s="275">
        <v>3552</v>
      </c>
      <c r="CV129" s="273">
        <v>78</v>
      </c>
      <c r="CW129" s="274">
        <v>63</v>
      </c>
      <c r="CX129" s="275">
        <v>71</v>
      </c>
      <c r="CY129" s="273">
        <v>1778</v>
      </c>
      <c r="CZ129" s="274">
        <v>1774</v>
      </c>
      <c r="DA129" s="275">
        <v>3552</v>
      </c>
      <c r="DB129" s="273">
        <v>35.6</v>
      </c>
      <c r="DC129" s="274">
        <v>33.5</v>
      </c>
      <c r="DD129" s="275">
        <v>34.6</v>
      </c>
      <c r="DE129" s="273">
        <v>1778</v>
      </c>
      <c r="DF129" s="274">
        <v>1774</v>
      </c>
      <c r="DG129" s="275">
        <v>3552</v>
      </c>
    </row>
    <row r="130" spans="1:111" x14ac:dyDescent="0.35">
      <c r="A130" t="s">
        <v>125</v>
      </c>
      <c r="B130" t="s">
        <v>370</v>
      </c>
      <c r="C130" t="s">
        <v>352</v>
      </c>
      <c r="D130" s="273">
        <v>75</v>
      </c>
      <c r="E130" s="274">
        <v>55</v>
      </c>
      <c r="F130" s="275">
        <v>64</v>
      </c>
      <c r="G130" s="273">
        <v>763</v>
      </c>
      <c r="H130" s="274">
        <v>821</v>
      </c>
      <c r="I130" s="275">
        <v>1584</v>
      </c>
      <c r="J130" s="273">
        <v>75</v>
      </c>
      <c r="K130" s="274">
        <v>56</v>
      </c>
      <c r="L130" s="275">
        <v>65</v>
      </c>
      <c r="M130" s="273">
        <v>763</v>
      </c>
      <c r="N130" s="274">
        <v>821</v>
      </c>
      <c r="O130" s="275">
        <v>1584</v>
      </c>
      <c r="P130" s="273">
        <v>37.700000000000003</v>
      </c>
      <c r="Q130" s="274">
        <v>34.6</v>
      </c>
      <c r="R130" s="275">
        <v>36.1</v>
      </c>
      <c r="S130" s="273">
        <v>763</v>
      </c>
      <c r="T130" s="274">
        <v>821</v>
      </c>
      <c r="U130" s="275">
        <v>1584</v>
      </c>
      <c r="V130" s="273">
        <v>79</v>
      </c>
      <c r="W130" s="274">
        <v>57</v>
      </c>
      <c r="X130" s="275">
        <v>68</v>
      </c>
      <c r="Y130" s="273">
        <v>125</v>
      </c>
      <c r="Z130" s="274">
        <v>129</v>
      </c>
      <c r="AA130" s="275">
        <v>254</v>
      </c>
      <c r="AB130" s="273">
        <v>79</v>
      </c>
      <c r="AC130" s="274">
        <v>58</v>
      </c>
      <c r="AD130" s="275">
        <v>69</v>
      </c>
      <c r="AE130" s="273">
        <v>125</v>
      </c>
      <c r="AF130" s="274">
        <v>129</v>
      </c>
      <c r="AG130" s="275">
        <v>254</v>
      </c>
      <c r="AH130" s="273">
        <v>37.1</v>
      </c>
      <c r="AI130" s="274">
        <v>35.4</v>
      </c>
      <c r="AJ130" s="275">
        <v>36.200000000000003</v>
      </c>
      <c r="AK130" s="273">
        <v>125</v>
      </c>
      <c r="AL130" s="274">
        <v>129</v>
      </c>
      <c r="AM130" s="275">
        <v>254</v>
      </c>
      <c r="AN130" s="273">
        <v>67</v>
      </c>
      <c r="AO130" s="274">
        <v>51</v>
      </c>
      <c r="AP130" s="275">
        <v>58</v>
      </c>
      <c r="AQ130" s="273">
        <v>157</v>
      </c>
      <c r="AR130" s="274">
        <v>200</v>
      </c>
      <c r="AS130" s="275">
        <v>357</v>
      </c>
      <c r="AT130" s="273">
        <v>68</v>
      </c>
      <c r="AU130" s="274">
        <v>55</v>
      </c>
      <c r="AV130" s="275">
        <v>60</v>
      </c>
      <c r="AW130" s="273">
        <v>157</v>
      </c>
      <c r="AX130" s="274">
        <v>200</v>
      </c>
      <c r="AY130" s="275">
        <v>357</v>
      </c>
      <c r="AZ130" s="273">
        <v>36.4</v>
      </c>
      <c r="BA130" s="274">
        <v>33.4</v>
      </c>
      <c r="BB130" s="275">
        <v>34.700000000000003</v>
      </c>
      <c r="BC130" s="273">
        <v>157</v>
      </c>
      <c r="BD130" s="274">
        <v>200</v>
      </c>
      <c r="BE130" s="275">
        <v>357</v>
      </c>
      <c r="BF130" s="273">
        <v>69</v>
      </c>
      <c r="BG130" s="274">
        <v>49</v>
      </c>
      <c r="BH130" s="275">
        <v>59</v>
      </c>
      <c r="BI130" s="273">
        <v>77</v>
      </c>
      <c r="BJ130" s="274">
        <v>85</v>
      </c>
      <c r="BK130" s="275">
        <v>162</v>
      </c>
      <c r="BL130" s="273">
        <v>69</v>
      </c>
      <c r="BM130" s="274">
        <v>52</v>
      </c>
      <c r="BN130" s="275">
        <v>60</v>
      </c>
      <c r="BO130" s="273">
        <v>77</v>
      </c>
      <c r="BP130" s="274">
        <v>85</v>
      </c>
      <c r="BQ130" s="275">
        <v>162</v>
      </c>
      <c r="BR130" s="273">
        <v>36.5</v>
      </c>
      <c r="BS130" s="274">
        <v>33.6</v>
      </c>
      <c r="BT130" s="275">
        <v>35</v>
      </c>
      <c r="BU130" s="273">
        <v>77</v>
      </c>
      <c r="BV130" s="274">
        <v>85</v>
      </c>
      <c r="BW130" s="275">
        <v>162</v>
      </c>
      <c r="BX130" s="273">
        <v>74</v>
      </c>
      <c r="BY130" s="274">
        <v>61</v>
      </c>
      <c r="BZ130" s="275">
        <v>68</v>
      </c>
      <c r="CA130" s="273">
        <v>19</v>
      </c>
      <c r="CB130" s="274">
        <v>18</v>
      </c>
      <c r="CC130" s="275">
        <v>37</v>
      </c>
      <c r="CD130" s="273">
        <v>74</v>
      </c>
      <c r="CE130" s="274">
        <v>67</v>
      </c>
      <c r="CF130" s="275">
        <v>70</v>
      </c>
      <c r="CG130" s="273">
        <v>19</v>
      </c>
      <c r="CH130" s="274">
        <v>18</v>
      </c>
      <c r="CI130" s="275">
        <v>37</v>
      </c>
      <c r="CJ130" s="273">
        <v>36.9</v>
      </c>
      <c r="CK130" s="274">
        <v>37.299999999999997</v>
      </c>
      <c r="CL130" s="275">
        <v>37.1</v>
      </c>
      <c r="CM130" s="273">
        <v>19</v>
      </c>
      <c r="CN130" s="274">
        <v>18</v>
      </c>
      <c r="CO130" s="275">
        <v>37</v>
      </c>
      <c r="CP130" s="273">
        <v>73</v>
      </c>
      <c r="CQ130" s="274">
        <v>54</v>
      </c>
      <c r="CR130" s="275">
        <v>63</v>
      </c>
      <c r="CS130" s="273">
        <v>1208</v>
      </c>
      <c r="CT130" s="274">
        <v>1320</v>
      </c>
      <c r="CU130" s="275">
        <v>2528</v>
      </c>
      <c r="CV130" s="273">
        <v>73</v>
      </c>
      <c r="CW130" s="274">
        <v>56</v>
      </c>
      <c r="CX130" s="275">
        <v>64</v>
      </c>
      <c r="CY130" s="273">
        <v>1208</v>
      </c>
      <c r="CZ130" s="274">
        <v>1320</v>
      </c>
      <c r="DA130" s="275">
        <v>2528</v>
      </c>
      <c r="DB130" s="273">
        <v>37.200000000000003</v>
      </c>
      <c r="DC130" s="274">
        <v>34.5</v>
      </c>
      <c r="DD130" s="275">
        <v>35.799999999999997</v>
      </c>
      <c r="DE130" s="273">
        <v>1208</v>
      </c>
      <c r="DF130" s="274">
        <v>1320</v>
      </c>
      <c r="DG130" s="275">
        <v>2528</v>
      </c>
    </row>
    <row r="131" spans="1:111" x14ac:dyDescent="0.35">
      <c r="A131" t="s">
        <v>104</v>
      </c>
      <c r="B131" t="s">
        <v>349</v>
      </c>
      <c r="C131" t="s">
        <v>338</v>
      </c>
      <c r="D131" s="273">
        <v>67</v>
      </c>
      <c r="E131" s="274">
        <v>49</v>
      </c>
      <c r="F131" s="275">
        <v>57</v>
      </c>
      <c r="G131" s="273">
        <v>248</v>
      </c>
      <c r="H131" s="274">
        <v>305</v>
      </c>
      <c r="I131" s="275">
        <v>553</v>
      </c>
      <c r="J131" s="273">
        <v>69</v>
      </c>
      <c r="K131" s="274">
        <v>53</v>
      </c>
      <c r="L131" s="275">
        <v>61</v>
      </c>
      <c r="M131" s="273">
        <v>248</v>
      </c>
      <c r="N131" s="274">
        <v>305</v>
      </c>
      <c r="O131" s="275">
        <v>553</v>
      </c>
      <c r="P131" s="273">
        <v>36.200000000000003</v>
      </c>
      <c r="Q131" s="274">
        <v>32.799999999999997</v>
      </c>
      <c r="R131" s="275">
        <v>34.299999999999997</v>
      </c>
      <c r="S131" s="273">
        <v>248</v>
      </c>
      <c r="T131" s="274">
        <v>305</v>
      </c>
      <c r="U131" s="275">
        <v>553</v>
      </c>
      <c r="V131" s="273">
        <v>59</v>
      </c>
      <c r="W131" s="274">
        <v>53</v>
      </c>
      <c r="X131" s="275">
        <v>56</v>
      </c>
      <c r="Y131" s="273">
        <v>121</v>
      </c>
      <c r="Z131" s="274">
        <v>104</v>
      </c>
      <c r="AA131" s="275">
        <v>225</v>
      </c>
      <c r="AB131" s="273">
        <v>62</v>
      </c>
      <c r="AC131" s="274">
        <v>53</v>
      </c>
      <c r="AD131" s="275">
        <v>58</v>
      </c>
      <c r="AE131" s="273">
        <v>121</v>
      </c>
      <c r="AF131" s="274">
        <v>104</v>
      </c>
      <c r="AG131" s="275">
        <v>225</v>
      </c>
      <c r="AH131" s="273">
        <v>34.700000000000003</v>
      </c>
      <c r="AI131" s="274">
        <v>33</v>
      </c>
      <c r="AJ131" s="275">
        <v>33.9</v>
      </c>
      <c r="AK131" s="273">
        <v>121</v>
      </c>
      <c r="AL131" s="274">
        <v>104</v>
      </c>
      <c r="AM131" s="275">
        <v>225</v>
      </c>
      <c r="AN131" s="273">
        <v>70</v>
      </c>
      <c r="AO131" s="274">
        <v>50</v>
      </c>
      <c r="AP131" s="275">
        <v>59</v>
      </c>
      <c r="AQ131" s="273">
        <v>945</v>
      </c>
      <c r="AR131" s="274">
        <v>1028</v>
      </c>
      <c r="AS131" s="275">
        <v>1973</v>
      </c>
      <c r="AT131" s="273">
        <v>74</v>
      </c>
      <c r="AU131" s="274">
        <v>55</v>
      </c>
      <c r="AV131" s="275">
        <v>64</v>
      </c>
      <c r="AW131" s="273">
        <v>945</v>
      </c>
      <c r="AX131" s="274">
        <v>1028</v>
      </c>
      <c r="AY131" s="275">
        <v>1973</v>
      </c>
      <c r="AZ131" s="273">
        <v>35.799999999999997</v>
      </c>
      <c r="BA131" s="274">
        <v>32.5</v>
      </c>
      <c r="BB131" s="275">
        <v>34.1</v>
      </c>
      <c r="BC131" s="273">
        <v>945</v>
      </c>
      <c r="BD131" s="274">
        <v>1028</v>
      </c>
      <c r="BE131" s="275">
        <v>1973</v>
      </c>
      <c r="BF131" s="273">
        <v>65</v>
      </c>
      <c r="BG131" s="274">
        <v>49</v>
      </c>
      <c r="BH131" s="275">
        <v>56</v>
      </c>
      <c r="BI131" s="273">
        <v>158</v>
      </c>
      <c r="BJ131" s="274">
        <v>175</v>
      </c>
      <c r="BK131" s="275">
        <v>333</v>
      </c>
      <c r="BL131" s="273">
        <v>68</v>
      </c>
      <c r="BM131" s="274">
        <v>53</v>
      </c>
      <c r="BN131" s="275">
        <v>60</v>
      </c>
      <c r="BO131" s="273">
        <v>158</v>
      </c>
      <c r="BP131" s="274">
        <v>175</v>
      </c>
      <c r="BQ131" s="275">
        <v>333</v>
      </c>
      <c r="BR131" s="273">
        <v>35.6</v>
      </c>
      <c r="BS131" s="274">
        <v>32.1</v>
      </c>
      <c r="BT131" s="275">
        <v>33.700000000000003</v>
      </c>
      <c r="BU131" s="273">
        <v>158</v>
      </c>
      <c r="BV131" s="274">
        <v>175</v>
      </c>
      <c r="BW131" s="275">
        <v>333</v>
      </c>
      <c r="BX131" s="273">
        <v>71</v>
      </c>
      <c r="BY131" s="274">
        <v>44</v>
      </c>
      <c r="BZ131" s="275">
        <v>56</v>
      </c>
      <c r="CA131" s="273">
        <v>14</v>
      </c>
      <c r="CB131" s="274">
        <v>18</v>
      </c>
      <c r="CC131" s="275">
        <v>32</v>
      </c>
      <c r="CD131" s="273" t="s">
        <v>197</v>
      </c>
      <c r="CE131" s="274" t="s">
        <v>197</v>
      </c>
      <c r="CF131" s="275">
        <v>69</v>
      </c>
      <c r="CG131" s="273">
        <v>14</v>
      </c>
      <c r="CH131" s="274">
        <v>18</v>
      </c>
      <c r="CI131" s="275">
        <v>32</v>
      </c>
      <c r="CJ131" s="273">
        <v>36.6</v>
      </c>
      <c r="CK131" s="274">
        <v>32.799999999999997</v>
      </c>
      <c r="CL131" s="275">
        <v>34.5</v>
      </c>
      <c r="CM131" s="273">
        <v>14</v>
      </c>
      <c r="CN131" s="274">
        <v>18</v>
      </c>
      <c r="CO131" s="275">
        <v>32</v>
      </c>
      <c r="CP131" s="273">
        <v>67</v>
      </c>
      <c r="CQ131" s="274">
        <v>49</v>
      </c>
      <c r="CR131" s="275">
        <v>58</v>
      </c>
      <c r="CS131" s="273">
        <v>1669</v>
      </c>
      <c r="CT131" s="274">
        <v>1824</v>
      </c>
      <c r="CU131" s="275">
        <v>3493</v>
      </c>
      <c r="CV131" s="273">
        <v>70</v>
      </c>
      <c r="CW131" s="274">
        <v>54</v>
      </c>
      <c r="CX131" s="275">
        <v>62</v>
      </c>
      <c r="CY131" s="273">
        <v>1669</v>
      </c>
      <c r="CZ131" s="274">
        <v>1824</v>
      </c>
      <c r="DA131" s="275">
        <v>3493</v>
      </c>
      <c r="DB131" s="273">
        <v>35.4</v>
      </c>
      <c r="DC131" s="274">
        <v>32.5</v>
      </c>
      <c r="DD131" s="275">
        <v>33.9</v>
      </c>
      <c r="DE131" s="273">
        <v>1669</v>
      </c>
      <c r="DF131" s="274">
        <v>1824</v>
      </c>
      <c r="DG131" s="275">
        <v>3493</v>
      </c>
    </row>
    <row r="132" spans="1:111" x14ac:dyDescent="0.35">
      <c r="A132" t="s">
        <v>126</v>
      </c>
      <c r="B132" t="s">
        <v>371</v>
      </c>
      <c r="C132" t="s">
        <v>352</v>
      </c>
      <c r="D132" s="273">
        <v>73</v>
      </c>
      <c r="E132" s="274">
        <v>59</v>
      </c>
      <c r="F132" s="275">
        <v>66</v>
      </c>
      <c r="G132" s="273">
        <v>738</v>
      </c>
      <c r="H132" s="274">
        <v>758</v>
      </c>
      <c r="I132" s="275">
        <v>1496</v>
      </c>
      <c r="J132" s="273">
        <v>75</v>
      </c>
      <c r="K132" s="274">
        <v>62</v>
      </c>
      <c r="L132" s="275">
        <v>68</v>
      </c>
      <c r="M132" s="273">
        <v>738</v>
      </c>
      <c r="N132" s="274">
        <v>758</v>
      </c>
      <c r="O132" s="275">
        <v>1496</v>
      </c>
      <c r="P132" s="273">
        <v>36.299999999999997</v>
      </c>
      <c r="Q132" s="274">
        <v>33.9</v>
      </c>
      <c r="R132" s="275">
        <v>35</v>
      </c>
      <c r="S132" s="273">
        <v>738</v>
      </c>
      <c r="T132" s="274">
        <v>758</v>
      </c>
      <c r="U132" s="275">
        <v>1496</v>
      </c>
      <c r="V132" s="273">
        <v>80</v>
      </c>
      <c r="W132" s="274">
        <v>61</v>
      </c>
      <c r="X132" s="275">
        <v>70</v>
      </c>
      <c r="Y132" s="273">
        <v>197</v>
      </c>
      <c r="Z132" s="274">
        <v>236</v>
      </c>
      <c r="AA132" s="275">
        <v>433</v>
      </c>
      <c r="AB132" s="273">
        <v>81</v>
      </c>
      <c r="AC132" s="274">
        <v>61</v>
      </c>
      <c r="AD132" s="275">
        <v>70</v>
      </c>
      <c r="AE132" s="273">
        <v>197</v>
      </c>
      <c r="AF132" s="274">
        <v>236</v>
      </c>
      <c r="AG132" s="275">
        <v>433</v>
      </c>
      <c r="AH132" s="273">
        <v>37</v>
      </c>
      <c r="AI132" s="274">
        <v>34</v>
      </c>
      <c r="AJ132" s="275">
        <v>35.4</v>
      </c>
      <c r="AK132" s="273">
        <v>197</v>
      </c>
      <c r="AL132" s="274">
        <v>236</v>
      </c>
      <c r="AM132" s="275">
        <v>433</v>
      </c>
      <c r="AN132" s="273">
        <v>74</v>
      </c>
      <c r="AO132" s="274">
        <v>56</v>
      </c>
      <c r="AP132" s="275">
        <v>65</v>
      </c>
      <c r="AQ132" s="273">
        <v>397</v>
      </c>
      <c r="AR132" s="274">
        <v>415</v>
      </c>
      <c r="AS132" s="275">
        <v>812</v>
      </c>
      <c r="AT132" s="273">
        <v>78</v>
      </c>
      <c r="AU132" s="274">
        <v>62</v>
      </c>
      <c r="AV132" s="275">
        <v>70</v>
      </c>
      <c r="AW132" s="273">
        <v>397</v>
      </c>
      <c r="AX132" s="274">
        <v>415</v>
      </c>
      <c r="AY132" s="275">
        <v>812</v>
      </c>
      <c r="AZ132" s="273">
        <v>35.700000000000003</v>
      </c>
      <c r="BA132" s="274">
        <v>32.5</v>
      </c>
      <c r="BB132" s="275">
        <v>34.1</v>
      </c>
      <c r="BC132" s="273">
        <v>397</v>
      </c>
      <c r="BD132" s="274">
        <v>415</v>
      </c>
      <c r="BE132" s="275">
        <v>812</v>
      </c>
      <c r="BF132" s="273">
        <v>74</v>
      </c>
      <c r="BG132" s="274">
        <v>56</v>
      </c>
      <c r="BH132" s="275">
        <v>64</v>
      </c>
      <c r="BI132" s="273">
        <v>299</v>
      </c>
      <c r="BJ132" s="274">
        <v>329</v>
      </c>
      <c r="BK132" s="275">
        <v>628</v>
      </c>
      <c r="BL132" s="273">
        <v>75</v>
      </c>
      <c r="BM132" s="274">
        <v>60</v>
      </c>
      <c r="BN132" s="275">
        <v>67</v>
      </c>
      <c r="BO132" s="273">
        <v>299</v>
      </c>
      <c r="BP132" s="274">
        <v>329</v>
      </c>
      <c r="BQ132" s="275">
        <v>628</v>
      </c>
      <c r="BR132" s="273">
        <v>35.5</v>
      </c>
      <c r="BS132" s="274">
        <v>33.200000000000003</v>
      </c>
      <c r="BT132" s="275">
        <v>34.299999999999997</v>
      </c>
      <c r="BU132" s="273">
        <v>299</v>
      </c>
      <c r="BV132" s="274">
        <v>329</v>
      </c>
      <c r="BW132" s="275">
        <v>628</v>
      </c>
      <c r="BX132" s="273">
        <v>64</v>
      </c>
      <c r="BY132" s="274">
        <v>48</v>
      </c>
      <c r="BZ132" s="275">
        <v>57</v>
      </c>
      <c r="CA132" s="273">
        <v>25</v>
      </c>
      <c r="CB132" s="274">
        <v>21</v>
      </c>
      <c r="CC132" s="275">
        <v>46</v>
      </c>
      <c r="CD132" s="273">
        <v>64</v>
      </c>
      <c r="CE132" s="274">
        <v>57</v>
      </c>
      <c r="CF132" s="275">
        <v>61</v>
      </c>
      <c r="CG132" s="273">
        <v>25</v>
      </c>
      <c r="CH132" s="274">
        <v>21</v>
      </c>
      <c r="CI132" s="275">
        <v>46</v>
      </c>
      <c r="CJ132" s="273">
        <v>33.4</v>
      </c>
      <c r="CK132" s="274">
        <v>30.2</v>
      </c>
      <c r="CL132" s="275">
        <v>32</v>
      </c>
      <c r="CM132" s="273">
        <v>25</v>
      </c>
      <c r="CN132" s="274">
        <v>21</v>
      </c>
      <c r="CO132" s="275">
        <v>46</v>
      </c>
      <c r="CP132" s="273">
        <v>73</v>
      </c>
      <c r="CQ132" s="274">
        <v>57</v>
      </c>
      <c r="CR132" s="275">
        <v>65</v>
      </c>
      <c r="CS132" s="273">
        <v>1829</v>
      </c>
      <c r="CT132" s="274">
        <v>1916</v>
      </c>
      <c r="CU132" s="275">
        <v>3745</v>
      </c>
      <c r="CV132" s="273">
        <v>75</v>
      </c>
      <c r="CW132" s="274">
        <v>60</v>
      </c>
      <c r="CX132" s="275">
        <v>68</v>
      </c>
      <c r="CY132" s="273">
        <v>1829</v>
      </c>
      <c r="CZ132" s="274">
        <v>1916</v>
      </c>
      <c r="DA132" s="275">
        <v>3745</v>
      </c>
      <c r="DB132" s="273">
        <v>35.9</v>
      </c>
      <c r="DC132" s="274">
        <v>33.200000000000003</v>
      </c>
      <c r="DD132" s="275">
        <v>34.5</v>
      </c>
      <c r="DE132" s="273">
        <v>1829</v>
      </c>
      <c r="DF132" s="274">
        <v>1916</v>
      </c>
      <c r="DG132" s="275">
        <v>3745</v>
      </c>
    </row>
    <row r="133" spans="1:111" x14ac:dyDescent="0.35">
      <c r="A133" t="s">
        <v>105</v>
      </c>
      <c r="B133" t="s">
        <v>350</v>
      </c>
      <c r="C133" t="s">
        <v>338</v>
      </c>
      <c r="D133" s="273">
        <v>79</v>
      </c>
      <c r="E133" s="274">
        <v>70</v>
      </c>
      <c r="F133" s="275">
        <v>74</v>
      </c>
      <c r="G133" s="273">
        <v>656</v>
      </c>
      <c r="H133" s="274">
        <v>731</v>
      </c>
      <c r="I133" s="275">
        <v>1387</v>
      </c>
      <c r="J133" s="273">
        <v>80</v>
      </c>
      <c r="K133" s="274">
        <v>71</v>
      </c>
      <c r="L133" s="275">
        <v>75</v>
      </c>
      <c r="M133" s="273">
        <v>656</v>
      </c>
      <c r="N133" s="274">
        <v>731</v>
      </c>
      <c r="O133" s="275">
        <v>1387</v>
      </c>
      <c r="P133" s="273">
        <v>37.700000000000003</v>
      </c>
      <c r="Q133" s="274">
        <v>35.799999999999997</v>
      </c>
      <c r="R133" s="275">
        <v>36.700000000000003</v>
      </c>
      <c r="S133" s="273">
        <v>656</v>
      </c>
      <c r="T133" s="274">
        <v>731</v>
      </c>
      <c r="U133" s="275">
        <v>1387</v>
      </c>
      <c r="V133" s="273">
        <v>79</v>
      </c>
      <c r="W133" s="274">
        <v>56</v>
      </c>
      <c r="X133" s="275">
        <v>66</v>
      </c>
      <c r="Y133" s="273">
        <v>162</v>
      </c>
      <c r="Z133" s="274">
        <v>200</v>
      </c>
      <c r="AA133" s="275">
        <v>362</v>
      </c>
      <c r="AB133" s="273">
        <v>79</v>
      </c>
      <c r="AC133" s="274">
        <v>58</v>
      </c>
      <c r="AD133" s="275">
        <v>67</v>
      </c>
      <c r="AE133" s="273">
        <v>162</v>
      </c>
      <c r="AF133" s="274">
        <v>200</v>
      </c>
      <c r="AG133" s="275">
        <v>362</v>
      </c>
      <c r="AH133" s="273">
        <v>36.799999999999997</v>
      </c>
      <c r="AI133" s="274">
        <v>33.5</v>
      </c>
      <c r="AJ133" s="275">
        <v>35</v>
      </c>
      <c r="AK133" s="273">
        <v>162</v>
      </c>
      <c r="AL133" s="274">
        <v>200</v>
      </c>
      <c r="AM133" s="275">
        <v>362</v>
      </c>
      <c r="AN133" s="273">
        <v>74</v>
      </c>
      <c r="AO133" s="274">
        <v>55</v>
      </c>
      <c r="AP133" s="275">
        <v>64</v>
      </c>
      <c r="AQ133" s="273">
        <v>201</v>
      </c>
      <c r="AR133" s="274">
        <v>201</v>
      </c>
      <c r="AS133" s="275">
        <v>402</v>
      </c>
      <c r="AT133" s="273">
        <v>75</v>
      </c>
      <c r="AU133" s="274">
        <v>59</v>
      </c>
      <c r="AV133" s="275">
        <v>67</v>
      </c>
      <c r="AW133" s="273">
        <v>201</v>
      </c>
      <c r="AX133" s="274">
        <v>201</v>
      </c>
      <c r="AY133" s="275">
        <v>402</v>
      </c>
      <c r="AZ133" s="273">
        <v>34.5</v>
      </c>
      <c r="BA133" s="274">
        <v>32.6</v>
      </c>
      <c r="BB133" s="275">
        <v>33.6</v>
      </c>
      <c r="BC133" s="273">
        <v>201</v>
      </c>
      <c r="BD133" s="274">
        <v>201</v>
      </c>
      <c r="BE133" s="275">
        <v>402</v>
      </c>
      <c r="BF133" s="273">
        <v>66</v>
      </c>
      <c r="BG133" s="274">
        <v>50</v>
      </c>
      <c r="BH133" s="275">
        <v>57</v>
      </c>
      <c r="BI133" s="273">
        <v>235</v>
      </c>
      <c r="BJ133" s="274">
        <v>285</v>
      </c>
      <c r="BK133" s="275">
        <v>520</v>
      </c>
      <c r="BL133" s="273">
        <v>69</v>
      </c>
      <c r="BM133" s="274">
        <v>52</v>
      </c>
      <c r="BN133" s="275">
        <v>59</v>
      </c>
      <c r="BO133" s="273">
        <v>235</v>
      </c>
      <c r="BP133" s="274">
        <v>285</v>
      </c>
      <c r="BQ133" s="275">
        <v>520</v>
      </c>
      <c r="BR133" s="273">
        <v>34.299999999999997</v>
      </c>
      <c r="BS133" s="274">
        <v>31.9</v>
      </c>
      <c r="BT133" s="275">
        <v>33</v>
      </c>
      <c r="BU133" s="273">
        <v>235</v>
      </c>
      <c r="BV133" s="274">
        <v>285</v>
      </c>
      <c r="BW133" s="275">
        <v>520</v>
      </c>
      <c r="BX133" s="273" t="s">
        <v>197</v>
      </c>
      <c r="BY133" s="274" t="s">
        <v>197</v>
      </c>
      <c r="BZ133" s="275">
        <v>68</v>
      </c>
      <c r="CA133" s="273">
        <v>13</v>
      </c>
      <c r="CB133" s="274">
        <v>6</v>
      </c>
      <c r="CC133" s="275">
        <v>19</v>
      </c>
      <c r="CD133" s="273" t="s">
        <v>197</v>
      </c>
      <c r="CE133" s="274" t="s">
        <v>197</v>
      </c>
      <c r="CF133" s="275">
        <v>68</v>
      </c>
      <c r="CG133" s="273">
        <v>13</v>
      </c>
      <c r="CH133" s="274">
        <v>6</v>
      </c>
      <c r="CI133" s="275">
        <v>19</v>
      </c>
      <c r="CJ133" s="273">
        <v>32.5</v>
      </c>
      <c r="CK133" s="274">
        <v>34.700000000000003</v>
      </c>
      <c r="CL133" s="275">
        <v>33.200000000000003</v>
      </c>
      <c r="CM133" s="273">
        <v>13</v>
      </c>
      <c r="CN133" s="274">
        <v>6</v>
      </c>
      <c r="CO133" s="275">
        <v>19</v>
      </c>
      <c r="CP133" s="273">
        <v>76</v>
      </c>
      <c r="CQ133" s="274">
        <v>61</v>
      </c>
      <c r="CR133" s="275">
        <v>68</v>
      </c>
      <c r="CS133" s="273">
        <v>1570</v>
      </c>
      <c r="CT133" s="274">
        <v>1726</v>
      </c>
      <c r="CU133" s="275">
        <v>3296</v>
      </c>
      <c r="CV133" s="273">
        <v>77</v>
      </c>
      <c r="CW133" s="274">
        <v>63</v>
      </c>
      <c r="CX133" s="275">
        <v>70</v>
      </c>
      <c r="CY133" s="273">
        <v>1570</v>
      </c>
      <c r="CZ133" s="274">
        <v>1726</v>
      </c>
      <c r="DA133" s="275">
        <v>3296</v>
      </c>
      <c r="DB133" s="273">
        <v>36.6</v>
      </c>
      <c r="DC133" s="274">
        <v>34.4</v>
      </c>
      <c r="DD133" s="275">
        <v>35.4</v>
      </c>
      <c r="DE133" s="273">
        <v>1570</v>
      </c>
      <c r="DF133" s="274">
        <v>1726</v>
      </c>
      <c r="DG133" s="275">
        <v>3296</v>
      </c>
    </row>
    <row r="134" spans="1:111" x14ac:dyDescent="0.35">
      <c r="A134" t="s">
        <v>106</v>
      </c>
      <c r="B134" t="s">
        <v>351</v>
      </c>
      <c r="C134" t="s">
        <v>338</v>
      </c>
      <c r="D134" s="273">
        <v>77</v>
      </c>
      <c r="E134" s="274">
        <v>59</v>
      </c>
      <c r="F134" s="275">
        <v>69</v>
      </c>
      <c r="G134" s="273">
        <v>222</v>
      </c>
      <c r="H134" s="274">
        <v>204</v>
      </c>
      <c r="I134" s="275">
        <v>426</v>
      </c>
      <c r="J134" s="273">
        <v>77</v>
      </c>
      <c r="K134" s="274">
        <v>61</v>
      </c>
      <c r="L134" s="275">
        <v>70</v>
      </c>
      <c r="M134" s="273">
        <v>222</v>
      </c>
      <c r="N134" s="274">
        <v>204</v>
      </c>
      <c r="O134" s="275">
        <v>426</v>
      </c>
      <c r="P134" s="273">
        <v>37</v>
      </c>
      <c r="Q134" s="274">
        <v>34.200000000000003</v>
      </c>
      <c r="R134" s="275">
        <v>35.700000000000003</v>
      </c>
      <c r="S134" s="273">
        <v>222</v>
      </c>
      <c r="T134" s="274">
        <v>204</v>
      </c>
      <c r="U134" s="275">
        <v>426</v>
      </c>
      <c r="V134" s="273">
        <v>77</v>
      </c>
      <c r="W134" s="274">
        <v>54</v>
      </c>
      <c r="X134" s="275">
        <v>66</v>
      </c>
      <c r="Y134" s="273">
        <v>86</v>
      </c>
      <c r="Z134" s="274">
        <v>71</v>
      </c>
      <c r="AA134" s="275">
        <v>157</v>
      </c>
      <c r="AB134" s="273">
        <v>77</v>
      </c>
      <c r="AC134" s="274">
        <v>54</v>
      </c>
      <c r="AD134" s="275">
        <v>66</v>
      </c>
      <c r="AE134" s="273">
        <v>86</v>
      </c>
      <c r="AF134" s="274">
        <v>71</v>
      </c>
      <c r="AG134" s="275">
        <v>157</v>
      </c>
      <c r="AH134" s="273">
        <v>37.1</v>
      </c>
      <c r="AI134" s="274">
        <v>34.799999999999997</v>
      </c>
      <c r="AJ134" s="275">
        <v>36.1</v>
      </c>
      <c r="AK134" s="273">
        <v>86</v>
      </c>
      <c r="AL134" s="274">
        <v>71</v>
      </c>
      <c r="AM134" s="275">
        <v>157</v>
      </c>
      <c r="AN134" s="273">
        <v>67</v>
      </c>
      <c r="AO134" s="274">
        <v>45</v>
      </c>
      <c r="AP134" s="275">
        <v>57</v>
      </c>
      <c r="AQ134" s="273">
        <v>105</v>
      </c>
      <c r="AR134" s="274">
        <v>95</v>
      </c>
      <c r="AS134" s="275">
        <v>200</v>
      </c>
      <c r="AT134" s="273">
        <v>70</v>
      </c>
      <c r="AU134" s="274">
        <v>46</v>
      </c>
      <c r="AV134" s="275">
        <v>59</v>
      </c>
      <c r="AW134" s="273">
        <v>105</v>
      </c>
      <c r="AX134" s="274">
        <v>95</v>
      </c>
      <c r="AY134" s="275">
        <v>200</v>
      </c>
      <c r="AZ134" s="273">
        <v>35.9</v>
      </c>
      <c r="BA134" s="274">
        <v>32.1</v>
      </c>
      <c r="BB134" s="275">
        <v>34.1</v>
      </c>
      <c r="BC134" s="273">
        <v>105</v>
      </c>
      <c r="BD134" s="274">
        <v>95</v>
      </c>
      <c r="BE134" s="275">
        <v>200</v>
      </c>
      <c r="BF134" s="273">
        <v>69</v>
      </c>
      <c r="BG134" s="274">
        <v>47</v>
      </c>
      <c r="BH134" s="275">
        <v>57</v>
      </c>
      <c r="BI134" s="273">
        <v>90</v>
      </c>
      <c r="BJ134" s="274">
        <v>102</v>
      </c>
      <c r="BK134" s="275">
        <v>192</v>
      </c>
      <c r="BL134" s="273">
        <v>69</v>
      </c>
      <c r="BM134" s="274">
        <v>48</v>
      </c>
      <c r="BN134" s="275">
        <v>58</v>
      </c>
      <c r="BO134" s="273">
        <v>90</v>
      </c>
      <c r="BP134" s="274">
        <v>102</v>
      </c>
      <c r="BQ134" s="275">
        <v>192</v>
      </c>
      <c r="BR134" s="273">
        <v>36.1</v>
      </c>
      <c r="BS134" s="274">
        <v>32.1</v>
      </c>
      <c r="BT134" s="275">
        <v>34</v>
      </c>
      <c r="BU134" s="273">
        <v>90</v>
      </c>
      <c r="BV134" s="274">
        <v>102</v>
      </c>
      <c r="BW134" s="275">
        <v>192</v>
      </c>
      <c r="BX134" s="273">
        <v>73</v>
      </c>
      <c r="BY134" s="274">
        <v>70</v>
      </c>
      <c r="BZ134" s="275">
        <v>71</v>
      </c>
      <c r="CA134" s="273">
        <v>11</v>
      </c>
      <c r="CB134" s="274">
        <v>10</v>
      </c>
      <c r="CC134" s="275">
        <v>21</v>
      </c>
      <c r="CD134" s="273">
        <v>73</v>
      </c>
      <c r="CE134" s="274">
        <v>70</v>
      </c>
      <c r="CF134" s="275">
        <v>71</v>
      </c>
      <c r="CG134" s="273">
        <v>11</v>
      </c>
      <c r="CH134" s="274">
        <v>10</v>
      </c>
      <c r="CI134" s="275">
        <v>21</v>
      </c>
      <c r="CJ134" s="273">
        <v>33.4</v>
      </c>
      <c r="CK134" s="274">
        <v>37.4</v>
      </c>
      <c r="CL134" s="275">
        <v>35.299999999999997</v>
      </c>
      <c r="CM134" s="273">
        <v>11</v>
      </c>
      <c r="CN134" s="274">
        <v>10</v>
      </c>
      <c r="CO134" s="275">
        <v>21</v>
      </c>
      <c r="CP134" s="273">
        <v>71</v>
      </c>
      <c r="CQ134" s="274">
        <v>55</v>
      </c>
      <c r="CR134" s="275">
        <v>63</v>
      </c>
      <c r="CS134" s="273">
        <v>828</v>
      </c>
      <c r="CT134" s="274">
        <v>795</v>
      </c>
      <c r="CU134" s="275">
        <v>1623</v>
      </c>
      <c r="CV134" s="273">
        <v>73</v>
      </c>
      <c r="CW134" s="274">
        <v>56</v>
      </c>
      <c r="CX134" s="275">
        <v>65</v>
      </c>
      <c r="CY134" s="273">
        <v>828</v>
      </c>
      <c r="CZ134" s="274">
        <v>795</v>
      </c>
      <c r="DA134" s="275">
        <v>1623</v>
      </c>
      <c r="DB134" s="273">
        <v>36.1</v>
      </c>
      <c r="DC134" s="274">
        <v>33.200000000000003</v>
      </c>
      <c r="DD134" s="275">
        <v>34.700000000000003</v>
      </c>
      <c r="DE134" s="273">
        <v>828</v>
      </c>
      <c r="DF134" s="274">
        <v>795</v>
      </c>
      <c r="DG134" s="275">
        <v>1623</v>
      </c>
    </row>
    <row r="135" spans="1:111" x14ac:dyDescent="0.35">
      <c r="A135" t="s">
        <v>130</v>
      </c>
      <c r="B135" t="s">
        <v>375</v>
      </c>
      <c r="C135" t="s">
        <v>372</v>
      </c>
      <c r="D135" s="273">
        <v>78</v>
      </c>
      <c r="E135" s="274">
        <v>64</v>
      </c>
      <c r="F135" s="275">
        <v>70</v>
      </c>
      <c r="G135" s="273">
        <v>2263</v>
      </c>
      <c r="H135" s="274">
        <v>2459</v>
      </c>
      <c r="I135" s="275">
        <v>4722</v>
      </c>
      <c r="J135" s="273">
        <v>78</v>
      </c>
      <c r="K135" s="274">
        <v>66</v>
      </c>
      <c r="L135" s="275">
        <v>72</v>
      </c>
      <c r="M135" s="273">
        <v>2263</v>
      </c>
      <c r="N135" s="274">
        <v>2459</v>
      </c>
      <c r="O135" s="275">
        <v>4722</v>
      </c>
      <c r="P135" s="273">
        <v>36.799999999999997</v>
      </c>
      <c r="Q135" s="274">
        <v>34.700000000000003</v>
      </c>
      <c r="R135" s="275">
        <v>35.700000000000003</v>
      </c>
      <c r="S135" s="273">
        <v>2263</v>
      </c>
      <c r="T135" s="274">
        <v>2459</v>
      </c>
      <c r="U135" s="275">
        <v>4722</v>
      </c>
      <c r="V135" s="273">
        <v>77</v>
      </c>
      <c r="W135" s="274">
        <v>60</v>
      </c>
      <c r="X135" s="275">
        <v>69</v>
      </c>
      <c r="Y135" s="273">
        <v>226</v>
      </c>
      <c r="Z135" s="274">
        <v>223</v>
      </c>
      <c r="AA135" s="275">
        <v>449</v>
      </c>
      <c r="AB135" s="273">
        <v>78</v>
      </c>
      <c r="AC135" s="274">
        <v>61</v>
      </c>
      <c r="AD135" s="275">
        <v>70</v>
      </c>
      <c r="AE135" s="273">
        <v>226</v>
      </c>
      <c r="AF135" s="274">
        <v>223</v>
      </c>
      <c r="AG135" s="275">
        <v>449</v>
      </c>
      <c r="AH135" s="273">
        <v>36.1</v>
      </c>
      <c r="AI135" s="274">
        <v>34.200000000000003</v>
      </c>
      <c r="AJ135" s="275">
        <v>35.1</v>
      </c>
      <c r="AK135" s="273">
        <v>226</v>
      </c>
      <c r="AL135" s="274">
        <v>223</v>
      </c>
      <c r="AM135" s="275">
        <v>449</v>
      </c>
      <c r="AN135" s="273">
        <v>59</v>
      </c>
      <c r="AO135" s="274">
        <v>41</v>
      </c>
      <c r="AP135" s="275">
        <v>50</v>
      </c>
      <c r="AQ135" s="273">
        <v>413</v>
      </c>
      <c r="AR135" s="274">
        <v>436</v>
      </c>
      <c r="AS135" s="275">
        <v>849</v>
      </c>
      <c r="AT135" s="273">
        <v>62</v>
      </c>
      <c r="AU135" s="274">
        <v>44</v>
      </c>
      <c r="AV135" s="275">
        <v>53</v>
      </c>
      <c r="AW135" s="273">
        <v>413</v>
      </c>
      <c r="AX135" s="274">
        <v>436</v>
      </c>
      <c r="AY135" s="275">
        <v>849</v>
      </c>
      <c r="AZ135" s="273">
        <v>33</v>
      </c>
      <c r="BA135" s="274">
        <v>30.3</v>
      </c>
      <c r="BB135" s="275">
        <v>31.6</v>
      </c>
      <c r="BC135" s="273">
        <v>413</v>
      </c>
      <c r="BD135" s="274">
        <v>436</v>
      </c>
      <c r="BE135" s="275">
        <v>849</v>
      </c>
      <c r="BF135" s="273">
        <v>63</v>
      </c>
      <c r="BG135" s="274">
        <v>50</v>
      </c>
      <c r="BH135" s="275">
        <v>57</v>
      </c>
      <c r="BI135" s="273">
        <v>63</v>
      </c>
      <c r="BJ135" s="274">
        <v>62</v>
      </c>
      <c r="BK135" s="275">
        <v>125</v>
      </c>
      <c r="BL135" s="273">
        <v>65</v>
      </c>
      <c r="BM135" s="274">
        <v>56</v>
      </c>
      <c r="BN135" s="275">
        <v>61</v>
      </c>
      <c r="BO135" s="273">
        <v>63</v>
      </c>
      <c r="BP135" s="274">
        <v>62</v>
      </c>
      <c r="BQ135" s="275">
        <v>125</v>
      </c>
      <c r="BR135" s="273">
        <v>34.9</v>
      </c>
      <c r="BS135" s="274">
        <v>31.6</v>
      </c>
      <c r="BT135" s="275">
        <v>33.299999999999997</v>
      </c>
      <c r="BU135" s="273">
        <v>63</v>
      </c>
      <c r="BV135" s="274">
        <v>62</v>
      </c>
      <c r="BW135" s="275">
        <v>125</v>
      </c>
      <c r="BX135" s="273" t="s">
        <v>197</v>
      </c>
      <c r="BY135" s="274" t="s">
        <v>197</v>
      </c>
      <c r="BZ135" s="275">
        <v>70</v>
      </c>
      <c r="CA135" s="273">
        <v>7</v>
      </c>
      <c r="CB135" s="274">
        <v>13</v>
      </c>
      <c r="CC135" s="275">
        <v>20</v>
      </c>
      <c r="CD135" s="273" t="s">
        <v>197</v>
      </c>
      <c r="CE135" s="274" t="s">
        <v>197</v>
      </c>
      <c r="CF135" s="275">
        <v>70</v>
      </c>
      <c r="CG135" s="273">
        <v>7</v>
      </c>
      <c r="CH135" s="274">
        <v>13</v>
      </c>
      <c r="CI135" s="275">
        <v>20</v>
      </c>
      <c r="CJ135" s="273">
        <v>35.1</v>
      </c>
      <c r="CK135" s="274">
        <v>38.9</v>
      </c>
      <c r="CL135" s="275">
        <v>37.6</v>
      </c>
      <c r="CM135" s="273">
        <v>7</v>
      </c>
      <c r="CN135" s="274">
        <v>13</v>
      </c>
      <c r="CO135" s="275">
        <v>20</v>
      </c>
      <c r="CP135" s="273">
        <v>74</v>
      </c>
      <c r="CQ135" s="274">
        <v>60</v>
      </c>
      <c r="CR135" s="275">
        <v>67</v>
      </c>
      <c r="CS135" s="273">
        <v>3085</v>
      </c>
      <c r="CT135" s="274">
        <v>3299</v>
      </c>
      <c r="CU135" s="275">
        <v>6384</v>
      </c>
      <c r="CV135" s="273">
        <v>75</v>
      </c>
      <c r="CW135" s="274">
        <v>62</v>
      </c>
      <c r="CX135" s="275">
        <v>68</v>
      </c>
      <c r="CY135" s="273">
        <v>3085</v>
      </c>
      <c r="CZ135" s="274">
        <v>3299</v>
      </c>
      <c r="DA135" s="275">
        <v>6384</v>
      </c>
      <c r="DB135" s="273">
        <v>36.1</v>
      </c>
      <c r="DC135" s="274">
        <v>33.9</v>
      </c>
      <c r="DD135" s="275">
        <v>35</v>
      </c>
      <c r="DE135" s="273">
        <v>3085</v>
      </c>
      <c r="DF135" s="274">
        <v>3299</v>
      </c>
      <c r="DG135" s="275">
        <v>6384</v>
      </c>
    </row>
    <row r="136" spans="1:111" x14ac:dyDescent="0.35">
      <c r="A136" t="s">
        <v>82</v>
      </c>
      <c r="B136" t="s">
        <v>327</v>
      </c>
      <c r="C136" t="s">
        <v>324</v>
      </c>
      <c r="D136" s="273">
        <v>72</v>
      </c>
      <c r="E136" s="274">
        <v>57</v>
      </c>
      <c r="F136" s="275">
        <v>64</v>
      </c>
      <c r="G136" s="273">
        <v>2968</v>
      </c>
      <c r="H136" s="274">
        <v>3127</v>
      </c>
      <c r="I136" s="275">
        <v>6095</v>
      </c>
      <c r="J136" s="273">
        <v>74</v>
      </c>
      <c r="K136" s="274">
        <v>60</v>
      </c>
      <c r="L136" s="275">
        <v>67</v>
      </c>
      <c r="M136" s="273">
        <v>2968</v>
      </c>
      <c r="N136" s="274">
        <v>3127</v>
      </c>
      <c r="O136" s="275">
        <v>6095</v>
      </c>
      <c r="P136" s="273">
        <v>35.700000000000003</v>
      </c>
      <c r="Q136" s="274">
        <v>33.299999999999997</v>
      </c>
      <c r="R136" s="275">
        <v>34.5</v>
      </c>
      <c r="S136" s="273">
        <v>2968</v>
      </c>
      <c r="T136" s="274">
        <v>3127</v>
      </c>
      <c r="U136" s="275">
        <v>6095</v>
      </c>
      <c r="V136" s="273">
        <v>75</v>
      </c>
      <c r="W136" s="274">
        <v>58</v>
      </c>
      <c r="X136" s="275">
        <v>67</v>
      </c>
      <c r="Y136" s="273">
        <v>185</v>
      </c>
      <c r="Z136" s="274">
        <v>190</v>
      </c>
      <c r="AA136" s="275">
        <v>375</v>
      </c>
      <c r="AB136" s="273">
        <v>77</v>
      </c>
      <c r="AC136" s="274">
        <v>62</v>
      </c>
      <c r="AD136" s="275">
        <v>69</v>
      </c>
      <c r="AE136" s="273">
        <v>185</v>
      </c>
      <c r="AF136" s="274">
        <v>190</v>
      </c>
      <c r="AG136" s="275">
        <v>375</v>
      </c>
      <c r="AH136" s="273">
        <v>35.6</v>
      </c>
      <c r="AI136" s="274">
        <v>33.799999999999997</v>
      </c>
      <c r="AJ136" s="275">
        <v>34.700000000000003</v>
      </c>
      <c r="AK136" s="273">
        <v>185</v>
      </c>
      <c r="AL136" s="274">
        <v>190</v>
      </c>
      <c r="AM136" s="275">
        <v>375</v>
      </c>
      <c r="AN136" s="273">
        <v>65</v>
      </c>
      <c r="AO136" s="274">
        <v>45</v>
      </c>
      <c r="AP136" s="275">
        <v>54</v>
      </c>
      <c r="AQ136" s="273">
        <v>133</v>
      </c>
      <c r="AR136" s="274">
        <v>162</v>
      </c>
      <c r="AS136" s="275">
        <v>295</v>
      </c>
      <c r="AT136" s="273">
        <v>65</v>
      </c>
      <c r="AU136" s="274">
        <v>49</v>
      </c>
      <c r="AV136" s="275">
        <v>56</v>
      </c>
      <c r="AW136" s="273">
        <v>133</v>
      </c>
      <c r="AX136" s="274">
        <v>162</v>
      </c>
      <c r="AY136" s="275">
        <v>295</v>
      </c>
      <c r="AZ136" s="273">
        <v>34.6</v>
      </c>
      <c r="BA136" s="274">
        <v>30.8</v>
      </c>
      <c r="BB136" s="275">
        <v>32.5</v>
      </c>
      <c r="BC136" s="273">
        <v>133</v>
      </c>
      <c r="BD136" s="274">
        <v>162</v>
      </c>
      <c r="BE136" s="275">
        <v>295</v>
      </c>
      <c r="BF136" s="273">
        <v>60</v>
      </c>
      <c r="BG136" s="274">
        <v>49</v>
      </c>
      <c r="BH136" s="275">
        <v>55</v>
      </c>
      <c r="BI136" s="273">
        <v>40</v>
      </c>
      <c r="BJ136" s="274">
        <v>37</v>
      </c>
      <c r="BK136" s="275">
        <v>77</v>
      </c>
      <c r="BL136" s="273">
        <v>60</v>
      </c>
      <c r="BM136" s="274">
        <v>51</v>
      </c>
      <c r="BN136" s="275">
        <v>56</v>
      </c>
      <c r="BO136" s="273">
        <v>40</v>
      </c>
      <c r="BP136" s="274">
        <v>37</v>
      </c>
      <c r="BQ136" s="275">
        <v>77</v>
      </c>
      <c r="BR136" s="273">
        <v>34.700000000000003</v>
      </c>
      <c r="BS136" s="274">
        <v>31.6</v>
      </c>
      <c r="BT136" s="275">
        <v>33.200000000000003</v>
      </c>
      <c r="BU136" s="273">
        <v>40</v>
      </c>
      <c r="BV136" s="274">
        <v>37</v>
      </c>
      <c r="BW136" s="275">
        <v>77</v>
      </c>
      <c r="BX136" s="273">
        <v>80</v>
      </c>
      <c r="BY136" s="274">
        <v>62</v>
      </c>
      <c r="BZ136" s="275">
        <v>71</v>
      </c>
      <c r="CA136" s="273">
        <v>30</v>
      </c>
      <c r="CB136" s="274">
        <v>29</v>
      </c>
      <c r="CC136" s="275">
        <v>59</v>
      </c>
      <c r="CD136" s="273">
        <v>80</v>
      </c>
      <c r="CE136" s="274">
        <v>69</v>
      </c>
      <c r="CF136" s="275">
        <v>75</v>
      </c>
      <c r="CG136" s="273">
        <v>30</v>
      </c>
      <c r="CH136" s="274">
        <v>29</v>
      </c>
      <c r="CI136" s="275">
        <v>59</v>
      </c>
      <c r="CJ136" s="273">
        <v>35.4</v>
      </c>
      <c r="CK136" s="274">
        <v>34.1</v>
      </c>
      <c r="CL136" s="275">
        <v>34.799999999999997</v>
      </c>
      <c r="CM136" s="273">
        <v>30</v>
      </c>
      <c r="CN136" s="274">
        <v>29</v>
      </c>
      <c r="CO136" s="275">
        <v>59</v>
      </c>
      <c r="CP136" s="273">
        <v>71</v>
      </c>
      <c r="CQ136" s="274">
        <v>56</v>
      </c>
      <c r="CR136" s="275">
        <v>63</v>
      </c>
      <c r="CS136" s="273">
        <v>3545</v>
      </c>
      <c r="CT136" s="274">
        <v>3752</v>
      </c>
      <c r="CU136" s="275">
        <v>7297</v>
      </c>
      <c r="CV136" s="273">
        <v>73</v>
      </c>
      <c r="CW136" s="274">
        <v>59</v>
      </c>
      <c r="CX136" s="275">
        <v>66</v>
      </c>
      <c r="CY136" s="273">
        <v>3545</v>
      </c>
      <c r="CZ136" s="274">
        <v>3752</v>
      </c>
      <c r="DA136" s="275">
        <v>7297</v>
      </c>
      <c r="DB136" s="273">
        <v>35.6</v>
      </c>
      <c r="DC136" s="274">
        <v>33.1</v>
      </c>
      <c r="DD136" s="275">
        <v>34.299999999999997</v>
      </c>
      <c r="DE136" s="273">
        <v>3545</v>
      </c>
      <c r="DF136" s="274">
        <v>3752</v>
      </c>
      <c r="DG136" s="275">
        <v>7297</v>
      </c>
    </row>
    <row r="137" spans="1:111" x14ac:dyDescent="0.35">
      <c r="A137" t="s">
        <v>21</v>
      </c>
      <c r="B137" t="s">
        <v>267</v>
      </c>
      <c r="C137" t="s">
        <v>260</v>
      </c>
      <c r="D137" s="273">
        <v>71</v>
      </c>
      <c r="E137" s="274">
        <v>52</v>
      </c>
      <c r="F137" s="275">
        <v>61</v>
      </c>
      <c r="G137" s="273">
        <v>1430</v>
      </c>
      <c r="H137" s="274">
        <v>1442</v>
      </c>
      <c r="I137" s="275">
        <v>2872</v>
      </c>
      <c r="J137" s="273">
        <v>72</v>
      </c>
      <c r="K137" s="274">
        <v>54</v>
      </c>
      <c r="L137" s="275">
        <v>63</v>
      </c>
      <c r="M137" s="273">
        <v>1430</v>
      </c>
      <c r="N137" s="274">
        <v>1442</v>
      </c>
      <c r="O137" s="275">
        <v>2872</v>
      </c>
      <c r="P137" s="273">
        <v>34.9</v>
      </c>
      <c r="Q137" s="274">
        <v>32.200000000000003</v>
      </c>
      <c r="R137" s="275">
        <v>33.5</v>
      </c>
      <c r="S137" s="273">
        <v>1430</v>
      </c>
      <c r="T137" s="274">
        <v>1442</v>
      </c>
      <c r="U137" s="275">
        <v>2872</v>
      </c>
      <c r="V137" s="273">
        <v>70</v>
      </c>
      <c r="W137" s="274">
        <v>46</v>
      </c>
      <c r="X137" s="275">
        <v>57</v>
      </c>
      <c r="Y137" s="273">
        <v>23</v>
      </c>
      <c r="Z137" s="274">
        <v>26</v>
      </c>
      <c r="AA137" s="275">
        <v>49</v>
      </c>
      <c r="AB137" s="273">
        <v>70</v>
      </c>
      <c r="AC137" s="274">
        <v>46</v>
      </c>
      <c r="AD137" s="275">
        <v>57</v>
      </c>
      <c r="AE137" s="273">
        <v>23</v>
      </c>
      <c r="AF137" s="274">
        <v>26</v>
      </c>
      <c r="AG137" s="275">
        <v>49</v>
      </c>
      <c r="AH137" s="273">
        <v>35.9</v>
      </c>
      <c r="AI137" s="274">
        <v>30.9</v>
      </c>
      <c r="AJ137" s="275">
        <v>33.200000000000003</v>
      </c>
      <c r="AK137" s="273">
        <v>23</v>
      </c>
      <c r="AL137" s="274">
        <v>26</v>
      </c>
      <c r="AM137" s="275">
        <v>49</v>
      </c>
      <c r="AN137" s="273">
        <v>64</v>
      </c>
      <c r="AO137" s="274">
        <v>38</v>
      </c>
      <c r="AP137" s="275">
        <v>55</v>
      </c>
      <c r="AQ137" s="273">
        <v>14</v>
      </c>
      <c r="AR137" s="274">
        <v>8</v>
      </c>
      <c r="AS137" s="275">
        <v>22</v>
      </c>
      <c r="AT137" s="273">
        <v>71</v>
      </c>
      <c r="AU137" s="274">
        <v>38</v>
      </c>
      <c r="AV137" s="275">
        <v>59</v>
      </c>
      <c r="AW137" s="273">
        <v>14</v>
      </c>
      <c r="AX137" s="274">
        <v>8</v>
      </c>
      <c r="AY137" s="275">
        <v>22</v>
      </c>
      <c r="AZ137" s="273">
        <v>36.4</v>
      </c>
      <c r="BA137" s="274">
        <v>31.1</v>
      </c>
      <c r="BB137" s="275">
        <v>34.5</v>
      </c>
      <c r="BC137" s="273">
        <v>14</v>
      </c>
      <c r="BD137" s="274">
        <v>8</v>
      </c>
      <c r="BE137" s="275">
        <v>22</v>
      </c>
      <c r="BF137" s="273">
        <v>100</v>
      </c>
      <c r="BG137" s="274" t="s">
        <v>197</v>
      </c>
      <c r="BH137" s="275" t="s">
        <v>197</v>
      </c>
      <c r="BI137" s="273">
        <v>3</v>
      </c>
      <c r="BJ137" s="274">
        <v>3</v>
      </c>
      <c r="BK137" s="275">
        <v>6</v>
      </c>
      <c r="BL137" s="273">
        <v>100</v>
      </c>
      <c r="BM137" s="274" t="s">
        <v>197</v>
      </c>
      <c r="BN137" s="275" t="s">
        <v>197</v>
      </c>
      <c r="BO137" s="273">
        <v>3</v>
      </c>
      <c r="BP137" s="274">
        <v>3</v>
      </c>
      <c r="BQ137" s="275">
        <v>6</v>
      </c>
      <c r="BR137" s="273">
        <v>39.299999999999997</v>
      </c>
      <c r="BS137" s="274">
        <v>34.299999999999997</v>
      </c>
      <c r="BT137" s="275">
        <v>36.799999999999997</v>
      </c>
      <c r="BU137" s="273">
        <v>3</v>
      </c>
      <c r="BV137" s="274">
        <v>3</v>
      </c>
      <c r="BW137" s="275">
        <v>6</v>
      </c>
      <c r="BX137" s="273" t="s">
        <v>197</v>
      </c>
      <c r="BY137" s="274" t="s">
        <v>197</v>
      </c>
      <c r="BZ137" s="275">
        <v>60</v>
      </c>
      <c r="CA137" s="273">
        <v>7</v>
      </c>
      <c r="CB137" s="274">
        <v>3</v>
      </c>
      <c r="CC137" s="275">
        <v>10</v>
      </c>
      <c r="CD137" s="273" t="s">
        <v>197</v>
      </c>
      <c r="CE137" s="274" t="s">
        <v>197</v>
      </c>
      <c r="CF137" s="275">
        <v>60</v>
      </c>
      <c r="CG137" s="273">
        <v>7</v>
      </c>
      <c r="CH137" s="274">
        <v>3</v>
      </c>
      <c r="CI137" s="275">
        <v>10</v>
      </c>
      <c r="CJ137" s="273">
        <v>35.1</v>
      </c>
      <c r="CK137" s="274">
        <v>26.7</v>
      </c>
      <c r="CL137" s="275">
        <v>32.6</v>
      </c>
      <c r="CM137" s="273">
        <v>7</v>
      </c>
      <c r="CN137" s="274">
        <v>3</v>
      </c>
      <c r="CO137" s="275">
        <v>10</v>
      </c>
      <c r="CP137" s="273">
        <v>70</v>
      </c>
      <c r="CQ137" s="274">
        <v>52</v>
      </c>
      <c r="CR137" s="275">
        <v>61</v>
      </c>
      <c r="CS137" s="273">
        <v>2529</v>
      </c>
      <c r="CT137" s="274">
        <v>2582</v>
      </c>
      <c r="CU137" s="275">
        <v>5111</v>
      </c>
      <c r="CV137" s="273">
        <v>71</v>
      </c>
      <c r="CW137" s="274">
        <v>54</v>
      </c>
      <c r="CX137" s="275">
        <v>63</v>
      </c>
      <c r="CY137" s="273">
        <v>2529</v>
      </c>
      <c r="CZ137" s="274">
        <v>2582</v>
      </c>
      <c r="DA137" s="275">
        <v>5111</v>
      </c>
      <c r="DB137" s="273">
        <v>35.200000000000003</v>
      </c>
      <c r="DC137" s="274">
        <v>32.6</v>
      </c>
      <c r="DD137" s="275">
        <v>33.9</v>
      </c>
      <c r="DE137" s="273">
        <v>2529</v>
      </c>
      <c r="DF137" s="274">
        <v>2582</v>
      </c>
      <c r="DG137" s="275">
        <v>5111</v>
      </c>
    </row>
    <row r="138" spans="1:111" x14ac:dyDescent="0.35">
      <c r="A138" t="s">
        <v>56</v>
      </c>
      <c r="B138" t="s">
        <v>301</v>
      </c>
      <c r="C138" t="s">
        <v>299</v>
      </c>
      <c r="D138" s="273" t="s">
        <v>416</v>
      </c>
      <c r="E138" s="273" t="s">
        <v>416</v>
      </c>
      <c r="F138" s="273" t="s">
        <v>416</v>
      </c>
      <c r="G138" s="273" t="s">
        <v>416</v>
      </c>
      <c r="H138" s="273" t="s">
        <v>416</v>
      </c>
      <c r="I138" s="273" t="s">
        <v>416</v>
      </c>
      <c r="J138" s="273" t="s">
        <v>416</v>
      </c>
      <c r="K138" s="273" t="s">
        <v>416</v>
      </c>
      <c r="L138" s="273" t="s">
        <v>416</v>
      </c>
      <c r="M138" s="273" t="s">
        <v>416</v>
      </c>
      <c r="N138" s="273" t="s">
        <v>416</v>
      </c>
      <c r="O138" s="273" t="s">
        <v>416</v>
      </c>
      <c r="P138" s="273" t="s">
        <v>416</v>
      </c>
      <c r="Q138" s="273" t="s">
        <v>416</v>
      </c>
      <c r="R138" s="273" t="s">
        <v>416</v>
      </c>
      <c r="S138" s="273" t="s">
        <v>416</v>
      </c>
      <c r="T138" s="273" t="s">
        <v>416</v>
      </c>
      <c r="U138" s="273" t="s">
        <v>416</v>
      </c>
      <c r="V138" s="273" t="s">
        <v>416</v>
      </c>
      <c r="W138" s="273" t="s">
        <v>416</v>
      </c>
      <c r="X138" s="273" t="s">
        <v>416</v>
      </c>
      <c r="Y138" s="273" t="s">
        <v>416</v>
      </c>
      <c r="Z138" s="273" t="s">
        <v>416</v>
      </c>
      <c r="AA138" s="273" t="s">
        <v>416</v>
      </c>
      <c r="AB138" s="273" t="s">
        <v>416</v>
      </c>
      <c r="AC138" s="273" t="s">
        <v>416</v>
      </c>
      <c r="AD138" s="273" t="s">
        <v>416</v>
      </c>
      <c r="AE138" s="273" t="s">
        <v>416</v>
      </c>
      <c r="AF138" s="273" t="s">
        <v>416</v>
      </c>
      <c r="AG138" s="273" t="s">
        <v>416</v>
      </c>
      <c r="AH138" s="273" t="s">
        <v>416</v>
      </c>
      <c r="AI138" s="273" t="s">
        <v>416</v>
      </c>
      <c r="AJ138" s="273" t="s">
        <v>416</v>
      </c>
      <c r="AK138" s="273" t="s">
        <v>416</v>
      </c>
      <c r="AL138" s="273" t="s">
        <v>416</v>
      </c>
      <c r="AM138" s="273" t="s">
        <v>416</v>
      </c>
      <c r="AN138" s="273" t="s">
        <v>416</v>
      </c>
      <c r="AO138" s="273" t="s">
        <v>416</v>
      </c>
      <c r="AP138" s="273" t="s">
        <v>416</v>
      </c>
      <c r="AQ138" s="273" t="s">
        <v>416</v>
      </c>
      <c r="AR138" s="273" t="s">
        <v>416</v>
      </c>
      <c r="AS138" s="273" t="s">
        <v>416</v>
      </c>
      <c r="AT138" s="273" t="s">
        <v>416</v>
      </c>
      <c r="AU138" s="273" t="s">
        <v>416</v>
      </c>
      <c r="AV138" s="273" t="s">
        <v>416</v>
      </c>
      <c r="AW138" s="273" t="s">
        <v>416</v>
      </c>
      <c r="AX138" s="273" t="s">
        <v>416</v>
      </c>
      <c r="AY138" s="273" t="s">
        <v>416</v>
      </c>
      <c r="AZ138" s="273" t="s">
        <v>416</v>
      </c>
      <c r="BA138" s="273" t="s">
        <v>416</v>
      </c>
      <c r="BB138" s="273" t="s">
        <v>416</v>
      </c>
      <c r="BC138" s="273" t="s">
        <v>416</v>
      </c>
      <c r="BD138" s="273" t="s">
        <v>416</v>
      </c>
      <c r="BE138" s="273" t="s">
        <v>416</v>
      </c>
      <c r="BF138" s="273" t="s">
        <v>416</v>
      </c>
      <c r="BG138" s="273" t="s">
        <v>416</v>
      </c>
      <c r="BH138" s="273" t="s">
        <v>416</v>
      </c>
      <c r="BI138" s="273" t="s">
        <v>416</v>
      </c>
      <c r="BJ138" s="273" t="s">
        <v>416</v>
      </c>
      <c r="BK138" s="273" t="s">
        <v>416</v>
      </c>
      <c r="BL138" s="273" t="s">
        <v>416</v>
      </c>
      <c r="BM138" s="273" t="s">
        <v>416</v>
      </c>
      <c r="BN138" s="273" t="s">
        <v>416</v>
      </c>
      <c r="BO138" s="273" t="s">
        <v>416</v>
      </c>
      <c r="BP138" s="273" t="s">
        <v>416</v>
      </c>
      <c r="BQ138" s="273" t="s">
        <v>416</v>
      </c>
      <c r="BR138" s="273" t="s">
        <v>416</v>
      </c>
      <c r="BS138" s="273" t="s">
        <v>416</v>
      </c>
      <c r="BT138" s="273" t="s">
        <v>416</v>
      </c>
      <c r="BU138" s="273" t="s">
        <v>416</v>
      </c>
      <c r="BV138" s="273" t="s">
        <v>416</v>
      </c>
      <c r="BW138" s="273" t="s">
        <v>416</v>
      </c>
      <c r="BX138" s="273" t="s">
        <v>416</v>
      </c>
      <c r="BY138" s="273" t="s">
        <v>416</v>
      </c>
      <c r="BZ138" s="273" t="s">
        <v>416</v>
      </c>
      <c r="CA138" s="273" t="s">
        <v>416</v>
      </c>
      <c r="CB138" s="273" t="s">
        <v>416</v>
      </c>
      <c r="CC138" s="273" t="s">
        <v>416</v>
      </c>
      <c r="CD138" s="273" t="s">
        <v>416</v>
      </c>
      <c r="CE138" s="273" t="s">
        <v>416</v>
      </c>
      <c r="CF138" s="273" t="s">
        <v>416</v>
      </c>
      <c r="CG138" s="273" t="s">
        <v>416</v>
      </c>
      <c r="CH138" s="273" t="s">
        <v>416</v>
      </c>
      <c r="CI138" s="273" t="s">
        <v>416</v>
      </c>
      <c r="CJ138" s="273" t="s">
        <v>416</v>
      </c>
      <c r="CK138" s="273" t="s">
        <v>416</v>
      </c>
      <c r="CL138" s="273" t="s">
        <v>416</v>
      </c>
      <c r="CM138" s="273" t="s">
        <v>416</v>
      </c>
      <c r="CN138" s="273" t="s">
        <v>416</v>
      </c>
      <c r="CO138" s="273" t="s">
        <v>416</v>
      </c>
      <c r="CP138" s="273">
        <v>75</v>
      </c>
      <c r="CQ138" s="274">
        <v>57</v>
      </c>
      <c r="CR138" s="275">
        <v>66</v>
      </c>
      <c r="CS138" s="273">
        <v>4203</v>
      </c>
      <c r="CT138" s="274">
        <v>4355</v>
      </c>
      <c r="CU138" s="275">
        <v>8558</v>
      </c>
      <c r="CV138" s="273">
        <v>77</v>
      </c>
      <c r="CW138" s="274">
        <v>60</v>
      </c>
      <c r="CX138" s="275">
        <v>68</v>
      </c>
      <c r="CY138" s="273">
        <v>4203</v>
      </c>
      <c r="CZ138" s="274">
        <v>4355</v>
      </c>
      <c r="DA138" s="275">
        <v>8558</v>
      </c>
      <c r="DB138" s="273">
        <v>37.299999999999997</v>
      </c>
      <c r="DC138" s="274">
        <v>34</v>
      </c>
      <c r="DD138" s="275">
        <v>35.6</v>
      </c>
      <c r="DE138" s="273">
        <v>4203</v>
      </c>
      <c r="DF138" s="274">
        <v>4355</v>
      </c>
      <c r="DG138" s="275">
        <v>8558</v>
      </c>
    </row>
    <row r="139" spans="1:111" x14ac:dyDescent="0.35">
      <c r="A139" t="s">
        <v>152</v>
      </c>
      <c r="B139" t="s">
        <v>396</v>
      </c>
      <c r="C139" t="s">
        <v>392</v>
      </c>
      <c r="D139" s="273">
        <v>79</v>
      </c>
      <c r="E139" s="274">
        <v>63</v>
      </c>
      <c r="F139" s="275">
        <v>71</v>
      </c>
      <c r="G139" s="273">
        <v>3478</v>
      </c>
      <c r="H139" s="274">
        <v>3578</v>
      </c>
      <c r="I139" s="275">
        <v>7056</v>
      </c>
      <c r="J139" s="273">
        <v>80</v>
      </c>
      <c r="K139" s="274">
        <v>64</v>
      </c>
      <c r="L139" s="275">
        <v>72</v>
      </c>
      <c r="M139" s="273">
        <v>3478</v>
      </c>
      <c r="N139" s="274">
        <v>3578</v>
      </c>
      <c r="O139" s="275">
        <v>7056</v>
      </c>
      <c r="P139" s="273">
        <v>36.799999999999997</v>
      </c>
      <c r="Q139" s="274">
        <v>34.299999999999997</v>
      </c>
      <c r="R139" s="275">
        <v>35.5</v>
      </c>
      <c r="S139" s="273">
        <v>3478</v>
      </c>
      <c r="T139" s="274">
        <v>3578</v>
      </c>
      <c r="U139" s="275">
        <v>7056</v>
      </c>
      <c r="V139" s="273">
        <v>80</v>
      </c>
      <c r="W139" s="274">
        <v>63</v>
      </c>
      <c r="X139" s="275">
        <v>71</v>
      </c>
      <c r="Y139" s="273">
        <v>85</v>
      </c>
      <c r="Z139" s="274">
        <v>98</v>
      </c>
      <c r="AA139" s="275">
        <v>183</v>
      </c>
      <c r="AB139" s="273">
        <v>80</v>
      </c>
      <c r="AC139" s="274">
        <v>63</v>
      </c>
      <c r="AD139" s="275">
        <v>71</v>
      </c>
      <c r="AE139" s="273">
        <v>85</v>
      </c>
      <c r="AF139" s="274">
        <v>98</v>
      </c>
      <c r="AG139" s="275">
        <v>183</v>
      </c>
      <c r="AH139" s="273">
        <v>37.4</v>
      </c>
      <c r="AI139" s="274">
        <v>33.9</v>
      </c>
      <c r="AJ139" s="275">
        <v>35.6</v>
      </c>
      <c r="AK139" s="273">
        <v>85</v>
      </c>
      <c r="AL139" s="274">
        <v>98</v>
      </c>
      <c r="AM139" s="275">
        <v>183</v>
      </c>
      <c r="AN139" s="273">
        <v>81</v>
      </c>
      <c r="AO139" s="274">
        <v>63</v>
      </c>
      <c r="AP139" s="275">
        <v>71</v>
      </c>
      <c r="AQ139" s="273">
        <v>21</v>
      </c>
      <c r="AR139" s="274">
        <v>24</v>
      </c>
      <c r="AS139" s="275">
        <v>45</v>
      </c>
      <c r="AT139" s="273">
        <v>81</v>
      </c>
      <c r="AU139" s="274">
        <v>67</v>
      </c>
      <c r="AV139" s="275">
        <v>73</v>
      </c>
      <c r="AW139" s="273">
        <v>21</v>
      </c>
      <c r="AX139" s="274">
        <v>24</v>
      </c>
      <c r="AY139" s="275">
        <v>45</v>
      </c>
      <c r="AZ139" s="273">
        <v>35.1</v>
      </c>
      <c r="BA139" s="274">
        <v>33.299999999999997</v>
      </c>
      <c r="BB139" s="275">
        <v>34.200000000000003</v>
      </c>
      <c r="BC139" s="273">
        <v>21</v>
      </c>
      <c r="BD139" s="274">
        <v>24</v>
      </c>
      <c r="BE139" s="275">
        <v>45</v>
      </c>
      <c r="BF139" s="273" t="s">
        <v>197</v>
      </c>
      <c r="BG139" s="274" t="s">
        <v>197</v>
      </c>
      <c r="BH139" s="275">
        <v>57</v>
      </c>
      <c r="BI139" s="273">
        <v>5</v>
      </c>
      <c r="BJ139" s="274">
        <v>9</v>
      </c>
      <c r="BK139" s="275">
        <v>14</v>
      </c>
      <c r="BL139" s="273" t="s">
        <v>197</v>
      </c>
      <c r="BM139" s="274" t="s">
        <v>197</v>
      </c>
      <c r="BN139" s="275">
        <v>57</v>
      </c>
      <c r="BO139" s="273">
        <v>5</v>
      </c>
      <c r="BP139" s="274">
        <v>9</v>
      </c>
      <c r="BQ139" s="275">
        <v>14</v>
      </c>
      <c r="BR139" s="273">
        <v>35.6</v>
      </c>
      <c r="BS139" s="274">
        <v>32.299999999999997</v>
      </c>
      <c r="BT139" s="275">
        <v>33.5</v>
      </c>
      <c r="BU139" s="273">
        <v>5</v>
      </c>
      <c r="BV139" s="274">
        <v>9</v>
      </c>
      <c r="BW139" s="275">
        <v>14</v>
      </c>
      <c r="BX139" s="273" t="s">
        <v>197</v>
      </c>
      <c r="BY139" s="274" t="s">
        <v>197</v>
      </c>
      <c r="BZ139" s="275">
        <v>45</v>
      </c>
      <c r="CA139" s="273">
        <v>5</v>
      </c>
      <c r="CB139" s="274">
        <v>6</v>
      </c>
      <c r="CC139" s="275">
        <v>11</v>
      </c>
      <c r="CD139" s="273" t="s">
        <v>197</v>
      </c>
      <c r="CE139" s="274" t="s">
        <v>197</v>
      </c>
      <c r="CF139" s="275">
        <v>45</v>
      </c>
      <c r="CG139" s="273">
        <v>5</v>
      </c>
      <c r="CH139" s="274">
        <v>6</v>
      </c>
      <c r="CI139" s="275">
        <v>11</v>
      </c>
      <c r="CJ139" s="273">
        <v>31.4</v>
      </c>
      <c r="CK139" s="274">
        <v>33</v>
      </c>
      <c r="CL139" s="275">
        <v>32.299999999999997</v>
      </c>
      <c r="CM139" s="273">
        <v>5</v>
      </c>
      <c r="CN139" s="274">
        <v>6</v>
      </c>
      <c r="CO139" s="275">
        <v>11</v>
      </c>
      <c r="CP139" s="273">
        <v>79</v>
      </c>
      <c r="CQ139" s="274">
        <v>62</v>
      </c>
      <c r="CR139" s="275">
        <v>70</v>
      </c>
      <c r="CS139" s="273">
        <v>3816</v>
      </c>
      <c r="CT139" s="274">
        <v>3960</v>
      </c>
      <c r="CU139" s="275">
        <v>7776</v>
      </c>
      <c r="CV139" s="273">
        <v>80</v>
      </c>
      <c r="CW139" s="274">
        <v>64</v>
      </c>
      <c r="CX139" s="275">
        <v>72</v>
      </c>
      <c r="CY139" s="273">
        <v>3816</v>
      </c>
      <c r="CZ139" s="274">
        <v>3960</v>
      </c>
      <c r="DA139" s="275">
        <v>7776</v>
      </c>
      <c r="DB139" s="273">
        <v>36.799999999999997</v>
      </c>
      <c r="DC139" s="274">
        <v>34.200000000000003</v>
      </c>
      <c r="DD139" s="275">
        <v>35.5</v>
      </c>
      <c r="DE139" s="273">
        <v>3816</v>
      </c>
      <c r="DF139" s="274">
        <v>3960</v>
      </c>
      <c r="DG139" s="275">
        <v>7776</v>
      </c>
    </row>
    <row r="140" spans="1:111" x14ac:dyDescent="0.35">
      <c r="A140" t="s">
        <v>153</v>
      </c>
      <c r="B140" t="s">
        <v>397</v>
      </c>
      <c r="C140" t="s">
        <v>392</v>
      </c>
      <c r="D140" s="273">
        <v>77</v>
      </c>
      <c r="E140" s="274">
        <v>58</v>
      </c>
      <c r="F140" s="275">
        <v>68</v>
      </c>
      <c r="G140" s="273">
        <v>1757</v>
      </c>
      <c r="H140" s="274">
        <v>1903</v>
      </c>
      <c r="I140" s="275">
        <v>3660</v>
      </c>
      <c r="J140" s="273">
        <v>78</v>
      </c>
      <c r="K140" s="274">
        <v>59</v>
      </c>
      <c r="L140" s="275">
        <v>68</v>
      </c>
      <c r="M140" s="273">
        <v>1757</v>
      </c>
      <c r="N140" s="274">
        <v>1903</v>
      </c>
      <c r="O140" s="275">
        <v>3660</v>
      </c>
      <c r="P140" s="273">
        <v>36.799999999999997</v>
      </c>
      <c r="Q140" s="274">
        <v>34</v>
      </c>
      <c r="R140" s="275">
        <v>35.299999999999997</v>
      </c>
      <c r="S140" s="273">
        <v>1757</v>
      </c>
      <c r="T140" s="274">
        <v>1903</v>
      </c>
      <c r="U140" s="275">
        <v>3660</v>
      </c>
      <c r="V140" s="273">
        <v>75</v>
      </c>
      <c r="W140" s="274">
        <v>46</v>
      </c>
      <c r="X140" s="275">
        <v>60</v>
      </c>
      <c r="Y140" s="273">
        <v>48</v>
      </c>
      <c r="Z140" s="274">
        <v>52</v>
      </c>
      <c r="AA140" s="275">
        <v>100</v>
      </c>
      <c r="AB140" s="273">
        <v>75</v>
      </c>
      <c r="AC140" s="274">
        <v>46</v>
      </c>
      <c r="AD140" s="275">
        <v>60</v>
      </c>
      <c r="AE140" s="273">
        <v>48</v>
      </c>
      <c r="AF140" s="274">
        <v>52</v>
      </c>
      <c r="AG140" s="275">
        <v>100</v>
      </c>
      <c r="AH140" s="273">
        <v>38</v>
      </c>
      <c r="AI140" s="274">
        <v>31.6</v>
      </c>
      <c r="AJ140" s="275">
        <v>34.700000000000003</v>
      </c>
      <c r="AK140" s="273">
        <v>48</v>
      </c>
      <c r="AL140" s="274">
        <v>52</v>
      </c>
      <c r="AM140" s="275">
        <v>100</v>
      </c>
      <c r="AN140" s="273">
        <v>62</v>
      </c>
      <c r="AO140" s="274">
        <v>56</v>
      </c>
      <c r="AP140" s="275">
        <v>59</v>
      </c>
      <c r="AQ140" s="273">
        <v>13</v>
      </c>
      <c r="AR140" s="274">
        <v>16</v>
      </c>
      <c r="AS140" s="275">
        <v>29</v>
      </c>
      <c r="AT140" s="273">
        <v>62</v>
      </c>
      <c r="AU140" s="274">
        <v>63</v>
      </c>
      <c r="AV140" s="275">
        <v>62</v>
      </c>
      <c r="AW140" s="273">
        <v>13</v>
      </c>
      <c r="AX140" s="274">
        <v>16</v>
      </c>
      <c r="AY140" s="275">
        <v>29</v>
      </c>
      <c r="AZ140" s="273">
        <v>35.299999999999997</v>
      </c>
      <c r="BA140" s="274">
        <v>35</v>
      </c>
      <c r="BB140" s="275">
        <v>35.1</v>
      </c>
      <c r="BC140" s="273">
        <v>13</v>
      </c>
      <c r="BD140" s="274">
        <v>16</v>
      </c>
      <c r="BE140" s="275">
        <v>29</v>
      </c>
      <c r="BF140" s="273" t="s">
        <v>197</v>
      </c>
      <c r="BG140" s="274" t="s">
        <v>197</v>
      </c>
      <c r="BH140" s="275">
        <v>73</v>
      </c>
      <c r="BI140" s="273">
        <v>5</v>
      </c>
      <c r="BJ140" s="274">
        <v>6</v>
      </c>
      <c r="BK140" s="275">
        <v>11</v>
      </c>
      <c r="BL140" s="273" t="s">
        <v>197</v>
      </c>
      <c r="BM140" s="274" t="s">
        <v>197</v>
      </c>
      <c r="BN140" s="275">
        <v>73</v>
      </c>
      <c r="BO140" s="273">
        <v>5</v>
      </c>
      <c r="BP140" s="274">
        <v>6</v>
      </c>
      <c r="BQ140" s="275">
        <v>11</v>
      </c>
      <c r="BR140" s="273">
        <v>35.4</v>
      </c>
      <c r="BS140" s="274">
        <v>32.200000000000003</v>
      </c>
      <c r="BT140" s="275">
        <v>33.6</v>
      </c>
      <c r="BU140" s="273">
        <v>5</v>
      </c>
      <c r="BV140" s="274">
        <v>6</v>
      </c>
      <c r="BW140" s="275">
        <v>11</v>
      </c>
      <c r="BX140" s="273" t="s">
        <v>197</v>
      </c>
      <c r="BY140" s="274" t="s">
        <v>197</v>
      </c>
      <c r="BZ140" s="275">
        <v>64</v>
      </c>
      <c r="CA140" s="273" t="s">
        <v>197</v>
      </c>
      <c r="CB140" s="274" t="s">
        <v>197</v>
      </c>
      <c r="CC140" s="275">
        <v>11</v>
      </c>
      <c r="CD140" s="273" t="s">
        <v>197</v>
      </c>
      <c r="CE140" s="274" t="s">
        <v>197</v>
      </c>
      <c r="CF140" s="275">
        <v>64</v>
      </c>
      <c r="CG140" s="273" t="s">
        <v>197</v>
      </c>
      <c r="CH140" s="274" t="s">
        <v>197</v>
      </c>
      <c r="CI140" s="275">
        <v>11</v>
      </c>
      <c r="CJ140" s="273">
        <v>33</v>
      </c>
      <c r="CK140" s="274">
        <v>35.200000000000003</v>
      </c>
      <c r="CL140" s="275">
        <v>34.799999999999997</v>
      </c>
      <c r="CM140" s="273" t="s">
        <v>197</v>
      </c>
      <c r="CN140" s="274" t="s">
        <v>197</v>
      </c>
      <c r="CO140" s="275">
        <v>11</v>
      </c>
      <c r="CP140" s="273">
        <v>77</v>
      </c>
      <c r="CQ140" s="274">
        <v>57</v>
      </c>
      <c r="CR140" s="275">
        <v>67</v>
      </c>
      <c r="CS140" s="273">
        <v>1970</v>
      </c>
      <c r="CT140" s="274">
        <v>2142</v>
      </c>
      <c r="CU140" s="275">
        <v>4112</v>
      </c>
      <c r="CV140" s="273">
        <v>77</v>
      </c>
      <c r="CW140" s="274">
        <v>58</v>
      </c>
      <c r="CX140" s="275">
        <v>68</v>
      </c>
      <c r="CY140" s="273">
        <v>1970</v>
      </c>
      <c r="CZ140" s="274">
        <v>2142</v>
      </c>
      <c r="DA140" s="275">
        <v>4112</v>
      </c>
      <c r="DB140" s="273">
        <v>36.799999999999997</v>
      </c>
      <c r="DC140" s="274">
        <v>33.9</v>
      </c>
      <c r="DD140" s="275">
        <v>35.299999999999997</v>
      </c>
      <c r="DE140" s="273">
        <v>1970</v>
      </c>
      <c r="DF140" s="274">
        <v>2142</v>
      </c>
      <c r="DG140" s="275">
        <v>4112</v>
      </c>
    </row>
    <row r="141" spans="1:111" x14ac:dyDescent="0.35">
      <c r="A141" t="s">
        <v>131</v>
      </c>
      <c r="B141" t="s">
        <v>376</v>
      </c>
      <c r="C141" t="s">
        <v>372</v>
      </c>
      <c r="D141" s="273">
        <v>82</v>
      </c>
      <c r="E141" s="274">
        <v>66</v>
      </c>
      <c r="F141" s="275">
        <v>74</v>
      </c>
      <c r="G141" s="273">
        <v>2418</v>
      </c>
      <c r="H141" s="274">
        <v>2465</v>
      </c>
      <c r="I141" s="275">
        <v>4883</v>
      </c>
      <c r="J141" s="273">
        <v>83</v>
      </c>
      <c r="K141" s="274">
        <v>67</v>
      </c>
      <c r="L141" s="275">
        <v>75</v>
      </c>
      <c r="M141" s="273">
        <v>2418</v>
      </c>
      <c r="N141" s="274">
        <v>2465</v>
      </c>
      <c r="O141" s="275">
        <v>4883</v>
      </c>
      <c r="P141" s="273">
        <v>38.299999999999997</v>
      </c>
      <c r="Q141" s="274">
        <v>35.5</v>
      </c>
      <c r="R141" s="275">
        <v>36.9</v>
      </c>
      <c r="S141" s="273">
        <v>2418</v>
      </c>
      <c r="T141" s="274">
        <v>2465</v>
      </c>
      <c r="U141" s="275">
        <v>4883</v>
      </c>
      <c r="V141" s="273">
        <v>79</v>
      </c>
      <c r="W141" s="274">
        <v>65</v>
      </c>
      <c r="X141" s="275">
        <v>71</v>
      </c>
      <c r="Y141" s="273">
        <v>111</v>
      </c>
      <c r="Z141" s="274">
        <v>147</v>
      </c>
      <c r="AA141" s="275">
        <v>258</v>
      </c>
      <c r="AB141" s="273">
        <v>81</v>
      </c>
      <c r="AC141" s="274">
        <v>67</v>
      </c>
      <c r="AD141" s="275">
        <v>73</v>
      </c>
      <c r="AE141" s="273">
        <v>111</v>
      </c>
      <c r="AF141" s="274">
        <v>147</v>
      </c>
      <c r="AG141" s="275">
        <v>258</v>
      </c>
      <c r="AH141" s="273">
        <v>37.200000000000003</v>
      </c>
      <c r="AI141" s="274">
        <v>34.9</v>
      </c>
      <c r="AJ141" s="275">
        <v>35.9</v>
      </c>
      <c r="AK141" s="273">
        <v>111</v>
      </c>
      <c r="AL141" s="274">
        <v>147</v>
      </c>
      <c r="AM141" s="275">
        <v>258</v>
      </c>
      <c r="AN141" s="273">
        <v>86</v>
      </c>
      <c r="AO141" s="274">
        <v>54</v>
      </c>
      <c r="AP141" s="275">
        <v>68</v>
      </c>
      <c r="AQ141" s="273">
        <v>51</v>
      </c>
      <c r="AR141" s="274">
        <v>65</v>
      </c>
      <c r="AS141" s="275">
        <v>116</v>
      </c>
      <c r="AT141" s="273">
        <v>88</v>
      </c>
      <c r="AU141" s="274">
        <v>62</v>
      </c>
      <c r="AV141" s="275">
        <v>73</v>
      </c>
      <c r="AW141" s="273">
        <v>51</v>
      </c>
      <c r="AX141" s="274">
        <v>65</v>
      </c>
      <c r="AY141" s="275">
        <v>116</v>
      </c>
      <c r="AZ141" s="273">
        <v>36.700000000000003</v>
      </c>
      <c r="BA141" s="274">
        <v>33</v>
      </c>
      <c r="BB141" s="275">
        <v>34.700000000000003</v>
      </c>
      <c r="BC141" s="273">
        <v>51</v>
      </c>
      <c r="BD141" s="274">
        <v>65</v>
      </c>
      <c r="BE141" s="275">
        <v>116</v>
      </c>
      <c r="BF141" s="273">
        <v>71</v>
      </c>
      <c r="BG141" s="274">
        <v>45</v>
      </c>
      <c r="BH141" s="275">
        <v>56</v>
      </c>
      <c r="BI141" s="273">
        <v>14</v>
      </c>
      <c r="BJ141" s="274">
        <v>22</v>
      </c>
      <c r="BK141" s="275">
        <v>36</v>
      </c>
      <c r="BL141" s="273">
        <v>71</v>
      </c>
      <c r="BM141" s="274">
        <v>45</v>
      </c>
      <c r="BN141" s="275">
        <v>56</v>
      </c>
      <c r="BO141" s="273">
        <v>14</v>
      </c>
      <c r="BP141" s="274">
        <v>22</v>
      </c>
      <c r="BQ141" s="275">
        <v>36</v>
      </c>
      <c r="BR141" s="273">
        <v>34.4</v>
      </c>
      <c r="BS141" s="274">
        <v>32.299999999999997</v>
      </c>
      <c r="BT141" s="275">
        <v>33.1</v>
      </c>
      <c r="BU141" s="273">
        <v>14</v>
      </c>
      <c r="BV141" s="274">
        <v>22</v>
      </c>
      <c r="BW141" s="275">
        <v>36</v>
      </c>
      <c r="BX141" s="273">
        <v>70</v>
      </c>
      <c r="BY141" s="274">
        <v>64</v>
      </c>
      <c r="BZ141" s="275">
        <v>67</v>
      </c>
      <c r="CA141" s="273">
        <v>10</v>
      </c>
      <c r="CB141" s="274">
        <v>11</v>
      </c>
      <c r="CC141" s="275">
        <v>21</v>
      </c>
      <c r="CD141" s="273" t="s">
        <v>197</v>
      </c>
      <c r="CE141" s="274" t="s">
        <v>197</v>
      </c>
      <c r="CF141" s="275">
        <v>76</v>
      </c>
      <c r="CG141" s="273">
        <v>10</v>
      </c>
      <c r="CH141" s="274">
        <v>11</v>
      </c>
      <c r="CI141" s="275">
        <v>21</v>
      </c>
      <c r="CJ141" s="273">
        <v>34.9</v>
      </c>
      <c r="CK141" s="274">
        <v>33.4</v>
      </c>
      <c r="CL141" s="275">
        <v>34.1</v>
      </c>
      <c r="CM141" s="273">
        <v>10</v>
      </c>
      <c r="CN141" s="274">
        <v>11</v>
      </c>
      <c r="CO141" s="275">
        <v>21</v>
      </c>
      <c r="CP141" s="273">
        <v>82</v>
      </c>
      <c r="CQ141" s="274">
        <v>65</v>
      </c>
      <c r="CR141" s="275">
        <v>73</v>
      </c>
      <c r="CS141" s="273">
        <v>2765</v>
      </c>
      <c r="CT141" s="274">
        <v>2859</v>
      </c>
      <c r="CU141" s="275">
        <v>5624</v>
      </c>
      <c r="CV141" s="273">
        <v>82</v>
      </c>
      <c r="CW141" s="274">
        <v>67</v>
      </c>
      <c r="CX141" s="275">
        <v>74</v>
      </c>
      <c r="CY141" s="273">
        <v>2765</v>
      </c>
      <c r="CZ141" s="274">
        <v>2859</v>
      </c>
      <c r="DA141" s="275">
        <v>5624</v>
      </c>
      <c r="DB141" s="273">
        <v>38.200000000000003</v>
      </c>
      <c r="DC141" s="274">
        <v>35.4</v>
      </c>
      <c r="DD141" s="275">
        <v>36.700000000000003</v>
      </c>
      <c r="DE141" s="273">
        <v>2765</v>
      </c>
      <c r="DF141" s="274">
        <v>2859</v>
      </c>
      <c r="DG141" s="275">
        <v>5624</v>
      </c>
    </row>
    <row r="142" spans="1:111" x14ac:dyDescent="0.35">
      <c r="A142" t="s">
        <v>83</v>
      </c>
      <c r="B142" t="s">
        <v>328</v>
      </c>
      <c r="C142" t="s">
        <v>324</v>
      </c>
      <c r="D142" s="273">
        <v>75</v>
      </c>
      <c r="E142" s="274">
        <v>58</v>
      </c>
      <c r="F142" s="275">
        <v>66</v>
      </c>
      <c r="G142" s="273">
        <v>6931</v>
      </c>
      <c r="H142" s="274">
        <v>7267</v>
      </c>
      <c r="I142" s="275">
        <v>14198</v>
      </c>
      <c r="J142" s="273">
        <v>76</v>
      </c>
      <c r="K142" s="274">
        <v>60</v>
      </c>
      <c r="L142" s="275">
        <v>68</v>
      </c>
      <c r="M142" s="273">
        <v>6931</v>
      </c>
      <c r="N142" s="274">
        <v>7267</v>
      </c>
      <c r="O142" s="275">
        <v>14198</v>
      </c>
      <c r="P142" s="273">
        <v>36.299999999999997</v>
      </c>
      <c r="Q142" s="274">
        <v>33.799999999999997</v>
      </c>
      <c r="R142" s="275">
        <v>35</v>
      </c>
      <c r="S142" s="273">
        <v>6931</v>
      </c>
      <c r="T142" s="274">
        <v>7267</v>
      </c>
      <c r="U142" s="275">
        <v>14198</v>
      </c>
      <c r="V142" s="273">
        <v>75</v>
      </c>
      <c r="W142" s="274">
        <v>61</v>
      </c>
      <c r="X142" s="275">
        <v>68</v>
      </c>
      <c r="Y142" s="273">
        <v>390</v>
      </c>
      <c r="Z142" s="274">
        <v>412</v>
      </c>
      <c r="AA142" s="275">
        <v>802</v>
      </c>
      <c r="AB142" s="273">
        <v>76</v>
      </c>
      <c r="AC142" s="274">
        <v>63</v>
      </c>
      <c r="AD142" s="275">
        <v>69</v>
      </c>
      <c r="AE142" s="273">
        <v>390</v>
      </c>
      <c r="AF142" s="274">
        <v>412</v>
      </c>
      <c r="AG142" s="275">
        <v>802</v>
      </c>
      <c r="AH142" s="273">
        <v>36.6</v>
      </c>
      <c r="AI142" s="274">
        <v>34.1</v>
      </c>
      <c r="AJ142" s="275">
        <v>35.299999999999997</v>
      </c>
      <c r="AK142" s="273">
        <v>390</v>
      </c>
      <c r="AL142" s="274">
        <v>412</v>
      </c>
      <c r="AM142" s="275">
        <v>802</v>
      </c>
      <c r="AN142" s="273">
        <v>78</v>
      </c>
      <c r="AO142" s="274">
        <v>60</v>
      </c>
      <c r="AP142" s="275">
        <v>69</v>
      </c>
      <c r="AQ142" s="273">
        <v>184</v>
      </c>
      <c r="AR142" s="274">
        <v>180</v>
      </c>
      <c r="AS142" s="275">
        <v>364</v>
      </c>
      <c r="AT142" s="273">
        <v>79</v>
      </c>
      <c r="AU142" s="274">
        <v>63</v>
      </c>
      <c r="AV142" s="275">
        <v>71</v>
      </c>
      <c r="AW142" s="273">
        <v>184</v>
      </c>
      <c r="AX142" s="274">
        <v>180</v>
      </c>
      <c r="AY142" s="275">
        <v>364</v>
      </c>
      <c r="AZ142" s="273">
        <v>37.1</v>
      </c>
      <c r="BA142" s="274">
        <v>33.5</v>
      </c>
      <c r="BB142" s="275">
        <v>35.299999999999997</v>
      </c>
      <c r="BC142" s="273">
        <v>184</v>
      </c>
      <c r="BD142" s="274">
        <v>180</v>
      </c>
      <c r="BE142" s="275">
        <v>364</v>
      </c>
      <c r="BF142" s="273">
        <v>66</v>
      </c>
      <c r="BG142" s="274">
        <v>57</v>
      </c>
      <c r="BH142" s="275">
        <v>62</v>
      </c>
      <c r="BI142" s="273">
        <v>195</v>
      </c>
      <c r="BJ142" s="274">
        <v>188</v>
      </c>
      <c r="BK142" s="275">
        <v>383</v>
      </c>
      <c r="BL142" s="273">
        <v>69</v>
      </c>
      <c r="BM142" s="274">
        <v>62</v>
      </c>
      <c r="BN142" s="275">
        <v>66</v>
      </c>
      <c r="BO142" s="273">
        <v>195</v>
      </c>
      <c r="BP142" s="274">
        <v>188</v>
      </c>
      <c r="BQ142" s="275">
        <v>383</v>
      </c>
      <c r="BR142" s="273">
        <v>34.9</v>
      </c>
      <c r="BS142" s="274">
        <v>33.5</v>
      </c>
      <c r="BT142" s="275">
        <v>34.200000000000003</v>
      </c>
      <c r="BU142" s="273">
        <v>195</v>
      </c>
      <c r="BV142" s="274">
        <v>188</v>
      </c>
      <c r="BW142" s="275">
        <v>383</v>
      </c>
      <c r="BX142" s="273">
        <v>69</v>
      </c>
      <c r="BY142" s="274">
        <v>44</v>
      </c>
      <c r="BZ142" s="275">
        <v>57</v>
      </c>
      <c r="CA142" s="273">
        <v>36</v>
      </c>
      <c r="CB142" s="274">
        <v>36</v>
      </c>
      <c r="CC142" s="275">
        <v>72</v>
      </c>
      <c r="CD142" s="273">
        <v>72</v>
      </c>
      <c r="CE142" s="274">
        <v>53</v>
      </c>
      <c r="CF142" s="275">
        <v>63</v>
      </c>
      <c r="CG142" s="273">
        <v>36</v>
      </c>
      <c r="CH142" s="274">
        <v>36</v>
      </c>
      <c r="CI142" s="275">
        <v>72</v>
      </c>
      <c r="CJ142" s="273">
        <v>35.200000000000003</v>
      </c>
      <c r="CK142" s="274">
        <v>32.6</v>
      </c>
      <c r="CL142" s="275">
        <v>33.9</v>
      </c>
      <c r="CM142" s="273">
        <v>36</v>
      </c>
      <c r="CN142" s="274">
        <v>36</v>
      </c>
      <c r="CO142" s="275">
        <v>72</v>
      </c>
      <c r="CP142" s="273">
        <v>74</v>
      </c>
      <c r="CQ142" s="274">
        <v>58</v>
      </c>
      <c r="CR142" s="275">
        <v>66</v>
      </c>
      <c r="CS142" s="273">
        <v>8251</v>
      </c>
      <c r="CT142" s="274">
        <v>8610</v>
      </c>
      <c r="CU142" s="275">
        <v>16861</v>
      </c>
      <c r="CV142" s="273">
        <v>76</v>
      </c>
      <c r="CW142" s="274">
        <v>60</v>
      </c>
      <c r="CX142" s="275">
        <v>68</v>
      </c>
      <c r="CY142" s="273">
        <v>8251</v>
      </c>
      <c r="CZ142" s="274">
        <v>8610</v>
      </c>
      <c r="DA142" s="275">
        <v>16861</v>
      </c>
      <c r="DB142" s="273">
        <v>36.200000000000003</v>
      </c>
      <c r="DC142" s="274">
        <v>33.700000000000003</v>
      </c>
      <c r="DD142" s="275">
        <v>35</v>
      </c>
      <c r="DE142" s="273">
        <v>8251</v>
      </c>
      <c r="DF142" s="274">
        <v>8610</v>
      </c>
      <c r="DG142" s="275">
        <v>16861</v>
      </c>
    </row>
    <row r="143" spans="1:111" x14ac:dyDescent="0.35">
      <c r="A143" t="s">
        <v>154</v>
      </c>
      <c r="B143" t="s">
        <v>398</v>
      </c>
      <c r="C143" t="s">
        <v>392</v>
      </c>
      <c r="D143" s="273">
        <v>73</v>
      </c>
      <c r="E143" s="274">
        <v>56</v>
      </c>
      <c r="F143" s="275">
        <v>64</v>
      </c>
      <c r="G143" s="273">
        <v>2907</v>
      </c>
      <c r="H143" s="274">
        <v>2932</v>
      </c>
      <c r="I143" s="275">
        <v>5839</v>
      </c>
      <c r="J143" s="273">
        <v>73</v>
      </c>
      <c r="K143" s="274">
        <v>58</v>
      </c>
      <c r="L143" s="275">
        <v>66</v>
      </c>
      <c r="M143" s="273">
        <v>2907</v>
      </c>
      <c r="N143" s="274">
        <v>2932</v>
      </c>
      <c r="O143" s="275">
        <v>5839</v>
      </c>
      <c r="P143" s="273">
        <v>36.700000000000003</v>
      </c>
      <c r="Q143" s="274">
        <v>34.200000000000003</v>
      </c>
      <c r="R143" s="275">
        <v>35.4</v>
      </c>
      <c r="S143" s="273">
        <v>2907</v>
      </c>
      <c r="T143" s="274">
        <v>2932</v>
      </c>
      <c r="U143" s="275">
        <v>5839</v>
      </c>
      <c r="V143" s="273">
        <v>73</v>
      </c>
      <c r="W143" s="274">
        <v>46</v>
      </c>
      <c r="X143" s="275">
        <v>60</v>
      </c>
      <c r="Y143" s="273">
        <v>152</v>
      </c>
      <c r="Z143" s="274">
        <v>148</v>
      </c>
      <c r="AA143" s="275">
        <v>300</v>
      </c>
      <c r="AB143" s="273">
        <v>74</v>
      </c>
      <c r="AC143" s="274">
        <v>48</v>
      </c>
      <c r="AD143" s="275">
        <v>61</v>
      </c>
      <c r="AE143" s="273">
        <v>152</v>
      </c>
      <c r="AF143" s="274">
        <v>148</v>
      </c>
      <c r="AG143" s="275">
        <v>300</v>
      </c>
      <c r="AH143" s="273">
        <v>37.6</v>
      </c>
      <c r="AI143" s="274">
        <v>32.9</v>
      </c>
      <c r="AJ143" s="275">
        <v>35.299999999999997</v>
      </c>
      <c r="AK143" s="273">
        <v>152</v>
      </c>
      <c r="AL143" s="274">
        <v>148</v>
      </c>
      <c r="AM143" s="275">
        <v>300</v>
      </c>
      <c r="AN143" s="273">
        <v>66</v>
      </c>
      <c r="AO143" s="274">
        <v>54</v>
      </c>
      <c r="AP143" s="275">
        <v>61</v>
      </c>
      <c r="AQ143" s="273">
        <v>88</v>
      </c>
      <c r="AR143" s="274">
        <v>72</v>
      </c>
      <c r="AS143" s="275">
        <v>160</v>
      </c>
      <c r="AT143" s="273">
        <v>69</v>
      </c>
      <c r="AU143" s="274">
        <v>58</v>
      </c>
      <c r="AV143" s="275">
        <v>64</v>
      </c>
      <c r="AW143" s="273">
        <v>88</v>
      </c>
      <c r="AX143" s="274">
        <v>72</v>
      </c>
      <c r="AY143" s="275">
        <v>160</v>
      </c>
      <c r="AZ143" s="273">
        <v>35.700000000000003</v>
      </c>
      <c r="BA143" s="274">
        <v>33.4</v>
      </c>
      <c r="BB143" s="275">
        <v>34.6</v>
      </c>
      <c r="BC143" s="273">
        <v>88</v>
      </c>
      <c r="BD143" s="274">
        <v>72</v>
      </c>
      <c r="BE143" s="275">
        <v>160</v>
      </c>
      <c r="BF143" s="273">
        <v>56</v>
      </c>
      <c r="BG143" s="274">
        <v>45</v>
      </c>
      <c r="BH143" s="275">
        <v>51</v>
      </c>
      <c r="BI143" s="273">
        <v>50</v>
      </c>
      <c r="BJ143" s="274">
        <v>42</v>
      </c>
      <c r="BK143" s="275">
        <v>92</v>
      </c>
      <c r="BL143" s="273">
        <v>58</v>
      </c>
      <c r="BM143" s="274">
        <v>48</v>
      </c>
      <c r="BN143" s="275">
        <v>53</v>
      </c>
      <c r="BO143" s="273">
        <v>50</v>
      </c>
      <c r="BP143" s="274">
        <v>42</v>
      </c>
      <c r="BQ143" s="275">
        <v>92</v>
      </c>
      <c r="BR143" s="273">
        <v>34.700000000000003</v>
      </c>
      <c r="BS143" s="274">
        <v>32.5</v>
      </c>
      <c r="BT143" s="275">
        <v>33.700000000000003</v>
      </c>
      <c r="BU143" s="273">
        <v>50</v>
      </c>
      <c r="BV143" s="274">
        <v>42</v>
      </c>
      <c r="BW143" s="275">
        <v>92</v>
      </c>
      <c r="BX143" s="273">
        <v>50</v>
      </c>
      <c r="BY143" s="274">
        <v>33</v>
      </c>
      <c r="BZ143" s="275">
        <v>41</v>
      </c>
      <c r="CA143" s="273">
        <v>10</v>
      </c>
      <c r="CB143" s="274">
        <v>12</v>
      </c>
      <c r="CC143" s="275">
        <v>22</v>
      </c>
      <c r="CD143" s="273">
        <v>50</v>
      </c>
      <c r="CE143" s="274">
        <v>33</v>
      </c>
      <c r="CF143" s="275">
        <v>41</v>
      </c>
      <c r="CG143" s="273">
        <v>10</v>
      </c>
      <c r="CH143" s="274">
        <v>12</v>
      </c>
      <c r="CI143" s="275">
        <v>22</v>
      </c>
      <c r="CJ143" s="273">
        <v>33.1</v>
      </c>
      <c r="CK143" s="274">
        <v>31.7</v>
      </c>
      <c r="CL143" s="275">
        <v>32.299999999999997</v>
      </c>
      <c r="CM143" s="273">
        <v>10</v>
      </c>
      <c r="CN143" s="274">
        <v>12</v>
      </c>
      <c r="CO143" s="275">
        <v>22</v>
      </c>
      <c r="CP143" s="273">
        <v>71</v>
      </c>
      <c r="CQ143" s="274">
        <v>54</v>
      </c>
      <c r="CR143" s="275">
        <v>63</v>
      </c>
      <c r="CS143" s="273">
        <v>3457</v>
      </c>
      <c r="CT143" s="274">
        <v>3436</v>
      </c>
      <c r="CU143" s="275">
        <v>6893</v>
      </c>
      <c r="CV143" s="273">
        <v>72</v>
      </c>
      <c r="CW143" s="274">
        <v>56</v>
      </c>
      <c r="CX143" s="275">
        <v>64</v>
      </c>
      <c r="CY143" s="273">
        <v>3457</v>
      </c>
      <c r="CZ143" s="274">
        <v>3436</v>
      </c>
      <c r="DA143" s="275">
        <v>6893</v>
      </c>
      <c r="DB143" s="273">
        <v>36.6</v>
      </c>
      <c r="DC143" s="274">
        <v>34</v>
      </c>
      <c r="DD143" s="275">
        <v>35.299999999999997</v>
      </c>
      <c r="DE143" s="273">
        <v>3457</v>
      </c>
      <c r="DF143" s="274">
        <v>3436</v>
      </c>
      <c r="DG143" s="275">
        <v>6893</v>
      </c>
    </row>
    <row r="144" spans="1:111" x14ac:dyDescent="0.35">
      <c r="A144" t="s">
        <v>132</v>
      </c>
      <c r="B144" t="s">
        <v>377</v>
      </c>
      <c r="C144" t="s">
        <v>372</v>
      </c>
      <c r="D144" s="273">
        <v>79</v>
      </c>
      <c r="E144" s="274">
        <v>64</v>
      </c>
      <c r="F144" s="275">
        <v>71</v>
      </c>
      <c r="G144" s="273">
        <v>6557</v>
      </c>
      <c r="H144" s="274">
        <v>6946</v>
      </c>
      <c r="I144" s="275">
        <v>13503</v>
      </c>
      <c r="J144" s="273">
        <v>80</v>
      </c>
      <c r="K144" s="274">
        <v>66</v>
      </c>
      <c r="L144" s="275">
        <v>73</v>
      </c>
      <c r="M144" s="273">
        <v>6557</v>
      </c>
      <c r="N144" s="274">
        <v>6946</v>
      </c>
      <c r="O144" s="275">
        <v>13503</v>
      </c>
      <c r="P144" s="273">
        <v>36.5</v>
      </c>
      <c r="Q144" s="274">
        <v>34.200000000000003</v>
      </c>
      <c r="R144" s="275">
        <v>35.299999999999997</v>
      </c>
      <c r="S144" s="273">
        <v>6557</v>
      </c>
      <c r="T144" s="274">
        <v>6946</v>
      </c>
      <c r="U144" s="275">
        <v>13503</v>
      </c>
      <c r="V144" s="273">
        <v>83</v>
      </c>
      <c r="W144" s="274">
        <v>70</v>
      </c>
      <c r="X144" s="275">
        <v>76</v>
      </c>
      <c r="Y144" s="273">
        <v>285</v>
      </c>
      <c r="Z144" s="274">
        <v>279</v>
      </c>
      <c r="AA144" s="275">
        <v>564</v>
      </c>
      <c r="AB144" s="273">
        <v>84</v>
      </c>
      <c r="AC144" s="274">
        <v>72</v>
      </c>
      <c r="AD144" s="275">
        <v>78</v>
      </c>
      <c r="AE144" s="273">
        <v>285</v>
      </c>
      <c r="AF144" s="274">
        <v>279</v>
      </c>
      <c r="AG144" s="275">
        <v>564</v>
      </c>
      <c r="AH144" s="273">
        <v>37.299999999999997</v>
      </c>
      <c r="AI144" s="274">
        <v>35.200000000000003</v>
      </c>
      <c r="AJ144" s="275">
        <v>36.200000000000003</v>
      </c>
      <c r="AK144" s="273">
        <v>285</v>
      </c>
      <c r="AL144" s="274">
        <v>279</v>
      </c>
      <c r="AM144" s="275">
        <v>564</v>
      </c>
      <c r="AN144" s="273">
        <v>79</v>
      </c>
      <c r="AO144" s="274">
        <v>62</v>
      </c>
      <c r="AP144" s="275">
        <v>70</v>
      </c>
      <c r="AQ144" s="273">
        <v>214</v>
      </c>
      <c r="AR144" s="274">
        <v>226</v>
      </c>
      <c r="AS144" s="275">
        <v>440</v>
      </c>
      <c r="AT144" s="273">
        <v>80</v>
      </c>
      <c r="AU144" s="274">
        <v>65</v>
      </c>
      <c r="AV144" s="275">
        <v>72</v>
      </c>
      <c r="AW144" s="273">
        <v>214</v>
      </c>
      <c r="AX144" s="274">
        <v>226</v>
      </c>
      <c r="AY144" s="275">
        <v>440</v>
      </c>
      <c r="AZ144" s="273">
        <v>35.700000000000003</v>
      </c>
      <c r="BA144" s="274">
        <v>33</v>
      </c>
      <c r="BB144" s="275">
        <v>34.299999999999997</v>
      </c>
      <c r="BC144" s="273">
        <v>214</v>
      </c>
      <c r="BD144" s="274">
        <v>226</v>
      </c>
      <c r="BE144" s="275">
        <v>440</v>
      </c>
      <c r="BF144" s="273">
        <v>70</v>
      </c>
      <c r="BG144" s="274">
        <v>59</v>
      </c>
      <c r="BH144" s="275">
        <v>64</v>
      </c>
      <c r="BI144" s="273">
        <v>77</v>
      </c>
      <c r="BJ144" s="274">
        <v>97</v>
      </c>
      <c r="BK144" s="275">
        <v>174</v>
      </c>
      <c r="BL144" s="273">
        <v>73</v>
      </c>
      <c r="BM144" s="274">
        <v>63</v>
      </c>
      <c r="BN144" s="275">
        <v>67</v>
      </c>
      <c r="BO144" s="273">
        <v>77</v>
      </c>
      <c r="BP144" s="274">
        <v>97</v>
      </c>
      <c r="BQ144" s="275">
        <v>174</v>
      </c>
      <c r="BR144" s="273">
        <v>36</v>
      </c>
      <c r="BS144" s="274">
        <v>32.299999999999997</v>
      </c>
      <c r="BT144" s="275">
        <v>33.9</v>
      </c>
      <c r="BU144" s="273">
        <v>77</v>
      </c>
      <c r="BV144" s="274">
        <v>97</v>
      </c>
      <c r="BW144" s="275">
        <v>174</v>
      </c>
      <c r="BX144" s="273">
        <v>69</v>
      </c>
      <c r="BY144" s="274">
        <v>37</v>
      </c>
      <c r="BZ144" s="275">
        <v>53</v>
      </c>
      <c r="CA144" s="273">
        <v>32</v>
      </c>
      <c r="CB144" s="274">
        <v>30</v>
      </c>
      <c r="CC144" s="275">
        <v>62</v>
      </c>
      <c r="CD144" s="273">
        <v>72</v>
      </c>
      <c r="CE144" s="274">
        <v>50</v>
      </c>
      <c r="CF144" s="275">
        <v>61</v>
      </c>
      <c r="CG144" s="273">
        <v>32</v>
      </c>
      <c r="CH144" s="274">
        <v>30</v>
      </c>
      <c r="CI144" s="275">
        <v>62</v>
      </c>
      <c r="CJ144" s="273">
        <v>36.9</v>
      </c>
      <c r="CK144" s="274">
        <v>31.8</v>
      </c>
      <c r="CL144" s="275">
        <v>34.5</v>
      </c>
      <c r="CM144" s="273">
        <v>32</v>
      </c>
      <c r="CN144" s="274">
        <v>30</v>
      </c>
      <c r="CO144" s="275">
        <v>62</v>
      </c>
      <c r="CP144" s="273">
        <v>79</v>
      </c>
      <c r="CQ144" s="274">
        <v>64</v>
      </c>
      <c r="CR144" s="275">
        <v>71</v>
      </c>
      <c r="CS144" s="273">
        <v>7477</v>
      </c>
      <c r="CT144" s="274">
        <v>7904</v>
      </c>
      <c r="CU144" s="275">
        <v>15381</v>
      </c>
      <c r="CV144" s="273">
        <v>80</v>
      </c>
      <c r="CW144" s="274">
        <v>66</v>
      </c>
      <c r="CX144" s="275">
        <v>73</v>
      </c>
      <c r="CY144" s="273">
        <v>7477</v>
      </c>
      <c r="CZ144" s="274">
        <v>7904</v>
      </c>
      <c r="DA144" s="275">
        <v>15381</v>
      </c>
      <c r="DB144" s="273">
        <v>36.4</v>
      </c>
      <c r="DC144" s="274">
        <v>34.200000000000003</v>
      </c>
      <c r="DD144" s="275">
        <v>35.299999999999997</v>
      </c>
      <c r="DE144" s="273">
        <v>7477</v>
      </c>
      <c r="DF144" s="274">
        <v>7904</v>
      </c>
      <c r="DG144" s="275">
        <v>15381</v>
      </c>
    </row>
    <row r="145" spans="1:111" x14ac:dyDescent="0.35">
      <c r="A145" t="s">
        <v>84</v>
      </c>
      <c r="B145" t="s">
        <v>329</v>
      </c>
      <c r="C145" t="s">
        <v>324</v>
      </c>
      <c r="D145" s="273">
        <v>77</v>
      </c>
      <c r="E145" s="274">
        <v>59</v>
      </c>
      <c r="F145" s="275">
        <v>68</v>
      </c>
      <c r="G145" s="273">
        <v>5560</v>
      </c>
      <c r="H145" s="274">
        <v>5849</v>
      </c>
      <c r="I145" s="275">
        <v>11409</v>
      </c>
      <c r="J145" s="273">
        <v>78</v>
      </c>
      <c r="K145" s="274">
        <v>62</v>
      </c>
      <c r="L145" s="275">
        <v>70</v>
      </c>
      <c r="M145" s="273">
        <v>5560</v>
      </c>
      <c r="N145" s="274">
        <v>5849</v>
      </c>
      <c r="O145" s="275">
        <v>11409</v>
      </c>
      <c r="P145" s="273">
        <v>36.799999999999997</v>
      </c>
      <c r="Q145" s="274">
        <v>34.1</v>
      </c>
      <c r="R145" s="275">
        <v>35.4</v>
      </c>
      <c r="S145" s="273">
        <v>5560</v>
      </c>
      <c r="T145" s="274">
        <v>5849</v>
      </c>
      <c r="U145" s="275">
        <v>11409</v>
      </c>
      <c r="V145" s="273">
        <v>76</v>
      </c>
      <c r="W145" s="274">
        <v>60</v>
      </c>
      <c r="X145" s="275">
        <v>68</v>
      </c>
      <c r="Y145" s="273">
        <v>543</v>
      </c>
      <c r="Z145" s="274">
        <v>590</v>
      </c>
      <c r="AA145" s="275">
        <v>1133</v>
      </c>
      <c r="AB145" s="273">
        <v>78</v>
      </c>
      <c r="AC145" s="274">
        <v>63</v>
      </c>
      <c r="AD145" s="275">
        <v>70</v>
      </c>
      <c r="AE145" s="273">
        <v>543</v>
      </c>
      <c r="AF145" s="274">
        <v>590</v>
      </c>
      <c r="AG145" s="275">
        <v>1133</v>
      </c>
      <c r="AH145" s="273">
        <v>36.700000000000003</v>
      </c>
      <c r="AI145" s="274">
        <v>33.6</v>
      </c>
      <c r="AJ145" s="275">
        <v>35.1</v>
      </c>
      <c r="AK145" s="273">
        <v>543</v>
      </c>
      <c r="AL145" s="274">
        <v>590</v>
      </c>
      <c r="AM145" s="275">
        <v>1133</v>
      </c>
      <c r="AN145" s="273">
        <v>73</v>
      </c>
      <c r="AO145" s="274">
        <v>53</v>
      </c>
      <c r="AP145" s="275">
        <v>63</v>
      </c>
      <c r="AQ145" s="273">
        <v>552</v>
      </c>
      <c r="AR145" s="274">
        <v>548</v>
      </c>
      <c r="AS145" s="275">
        <v>1100</v>
      </c>
      <c r="AT145" s="273">
        <v>76</v>
      </c>
      <c r="AU145" s="274">
        <v>57</v>
      </c>
      <c r="AV145" s="275">
        <v>66</v>
      </c>
      <c r="AW145" s="273">
        <v>552</v>
      </c>
      <c r="AX145" s="274">
        <v>548</v>
      </c>
      <c r="AY145" s="275">
        <v>1100</v>
      </c>
      <c r="AZ145" s="273">
        <v>35.9</v>
      </c>
      <c r="BA145" s="274">
        <v>32.4</v>
      </c>
      <c r="BB145" s="275">
        <v>34.1</v>
      </c>
      <c r="BC145" s="273">
        <v>552</v>
      </c>
      <c r="BD145" s="274">
        <v>548</v>
      </c>
      <c r="BE145" s="275">
        <v>1100</v>
      </c>
      <c r="BF145" s="273">
        <v>68</v>
      </c>
      <c r="BG145" s="274">
        <v>50</v>
      </c>
      <c r="BH145" s="275">
        <v>59</v>
      </c>
      <c r="BI145" s="273">
        <v>281</v>
      </c>
      <c r="BJ145" s="274">
        <v>252</v>
      </c>
      <c r="BK145" s="275">
        <v>533</v>
      </c>
      <c r="BL145" s="273">
        <v>72</v>
      </c>
      <c r="BM145" s="274">
        <v>52</v>
      </c>
      <c r="BN145" s="275">
        <v>62</v>
      </c>
      <c r="BO145" s="273">
        <v>281</v>
      </c>
      <c r="BP145" s="274">
        <v>252</v>
      </c>
      <c r="BQ145" s="275">
        <v>533</v>
      </c>
      <c r="BR145" s="273">
        <v>35.1</v>
      </c>
      <c r="BS145" s="274">
        <v>31.5</v>
      </c>
      <c r="BT145" s="275">
        <v>33.4</v>
      </c>
      <c r="BU145" s="273">
        <v>281</v>
      </c>
      <c r="BV145" s="274">
        <v>252</v>
      </c>
      <c r="BW145" s="275">
        <v>533</v>
      </c>
      <c r="BX145" s="273">
        <v>81</v>
      </c>
      <c r="BY145" s="274">
        <v>56</v>
      </c>
      <c r="BZ145" s="275">
        <v>66</v>
      </c>
      <c r="CA145" s="273">
        <v>27</v>
      </c>
      <c r="CB145" s="274">
        <v>43</v>
      </c>
      <c r="CC145" s="275">
        <v>70</v>
      </c>
      <c r="CD145" s="273">
        <v>81</v>
      </c>
      <c r="CE145" s="274">
        <v>65</v>
      </c>
      <c r="CF145" s="275">
        <v>71</v>
      </c>
      <c r="CG145" s="273">
        <v>27</v>
      </c>
      <c r="CH145" s="274">
        <v>43</v>
      </c>
      <c r="CI145" s="275">
        <v>70</v>
      </c>
      <c r="CJ145" s="273">
        <v>38.299999999999997</v>
      </c>
      <c r="CK145" s="274">
        <v>34.299999999999997</v>
      </c>
      <c r="CL145" s="275">
        <v>35.9</v>
      </c>
      <c r="CM145" s="273">
        <v>27</v>
      </c>
      <c r="CN145" s="274">
        <v>43</v>
      </c>
      <c r="CO145" s="275">
        <v>70</v>
      </c>
      <c r="CP145" s="273">
        <v>76</v>
      </c>
      <c r="CQ145" s="274">
        <v>59</v>
      </c>
      <c r="CR145" s="275">
        <v>67</v>
      </c>
      <c r="CS145" s="273">
        <v>7205</v>
      </c>
      <c r="CT145" s="274">
        <v>7522</v>
      </c>
      <c r="CU145" s="275">
        <v>14727</v>
      </c>
      <c r="CV145" s="273">
        <v>77</v>
      </c>
      <c r="CW145" s="274">
        <v>61</v>
      </c>
      <c r="CX145" s="275">
        <v>69</v>
      </c>
      <c r="CY145" s="273">
        <v>7205</v>
      </c>
      <c r="CZ145" s="274">
        <v>7522</v>
      </c>
      <c r="DA145" s="275">
        <v>14727</v>
      </c>
      <c r="DB145" s="273">
        <v>36.6</v>
      </c>
      <c r="DC145" s="274">
        <v>33.799999999999997</v>
      </c>
      <c r="DD145" s="275">
        <v>35.200000000000003</v>
      </c>
      <c r="DE145" s="273">
        <v>7205</v>
      </c>
      <c r="DF145" s="274">
        <v>7522</v>
      </c>
      <c r="DG145" s="275">
        <v>14727</v>
      </c>
    </row>
    <row r="146" spans="1:111" x14ac:dyDescent="0.35">
      <c r="A146" t="s">
        <v>134</v>
      </c>
      <c r="B146" t="s">
        <v>379</v>
      </c>
      <c r="C146" t="s">
        <v>372</v>
      </c>
      <c r="D146" s="273">
        <v>81</v>
      </c>
      <c r="E146" s="274">
        <v>65</v>
      </c>
      <c r="F146" s="275">
        <v>73</v>
      </c>
      <c r="G146" s="273">
        <v>7423</v>
      </c>
      <c r="H146" s="274">
        <v>7707</v>
      </c>
      <c r="I146" s="275">
        <v>15130</v>
      </c>
      <c r="J146" s="273">
        <v>81</v>
      </c>
      <c r="K146" s="274">
        <v>66</v>
      </c>
      <c r="L146" s="275">
        <v>74</v>
      </c>
      <c r="M146" s="273">
        <v>7423</v>
      </c>
      <c r="N146" s="274">
        <v>7707</v>
      </c>
      <c r="O146" s="275">
        <v>15130</v>
      </c>
      <c r="P146" s="273">
        <v>37.5</v>
      </c>
      <c r="Q146" s="274">
        <v>35</v>
      </c>
      <c r="R146" s="275">
        <v>36.200000000000003</v>
      </c>
      <c r="S146" s="273">
        <v>7423</v>
      </c>
      <c r="T146" s="274">
        <v>7707</v>
      </c>
      <c r="U146" s="275">
        <v>15130</v>
      </c>
      <c r="V146" s="273">
        <v>84</v>
      </c>
      <c r="W146" s="274">
        <v>64</v>
      </c>
      <c r="X146" s="275">
        <v>74</v>
      </c>
      <c r="Y146" s="273">
        <v>445</v>
      </c>
      <c r="Z146" s="274">
        <v>420</v>
      </c>
      <c r="AA146" s="275">
        <v>865</v>
      </c>
      <c r="AB146" s="273">
        <v>85</v>
      </c>
      <c r="AC146" s="274">
        <v>65</v>
      </c>
      <c r="AD146" s="275">
        <v>76</v>
      </c>
      <c r="AE146" s="273">
        <v>445</v>
      </c>
      <c r="AF146" s="274">
        <v>420</v>
      </c>
      <c r="AG146" s="275">
        <v>865</v>
      </c>
      <c r="AH146" s="273">
        <v>38</v>
      </c>
      <c r="AI146" s="274">
        <v>35.4</v>
      </c>
      <c r="AJ146" s="275">
        <v>36.700000000000003</v>
      </c>
      <c r="AK146" s="273">
        <v>445</v>
      </c>
      <c r="AL146" s="274">
        <v>420</v>
      </c>
      <c r="AM146" s="275">
        <v>865</v>
      </c>
      <c r="AN146" s="273">
        <v>76</v>
      </c>
      <c r="AO146" s="274">
        <v>64</v>
      </c>
      <c r="AP146" s="275">
        <v>70</v>
      </c>
      <c r="AQ146" s="273">
        <v>265</v>
      </c>
      <c r="AR146" s="274">
        <v>293</v>
      </c>
      <c r="AS146" s="275">
        <v>558</v>
      </c>
      <c r="AT146" s="273">
        <v>77</v>
      </c>
      <c r="AU146" s="274">
        <v>66</v>
      </c>
      <c r="AV146" s="275">
        <v>71</v>
      </c>
      <c r="AW146" s="273">
        <v>265</v>
      </c>
      <c r="AX146" s="274">
        <v>293</v>
      </c>
      <c r="AY146" s="275">
        <v>558</v>
      </c>
      <c r="AZ146" s="273">
        <v>36.799999999999997</v>
      </c>
      <c r="BA146" s="274">
        <v>34.200000000000003</v>
      </c>
      <c r="BB146" s="275">
        <v>35.5</v>
      </c>
      <c r="BC146" s="273">
        <v>265</v>
      </c>
      <c r="BD146" s="274">
        <v>293</v>
      </c>
      <c r="BE146" s="275">
        <v>558</v>
      </c>
      <c r="BF146" s="273">
        <v>80</v>
      </c>
      <c r="BG146" s="274">
        <v>65</v>
      </c>
      <c r="BH146" s="275">
        <v>72</v>
      </c>
      <c r="BI146" s="273">
        <v>165</v>
      </c>
      <c r="BJ146" s="274">
        <v>164</v>
      </c>
      <c r="BK146" s="275">
        <v>329</v>
      </c>
      <c r="BL146" s="273">
        <v>81</v>
      </c>
      <c r="BM146" s="274">
        <v>66</v>
      </c>
      <c r="BN146" s="275">
        <v>73</v>
      </c>
      <c r="BO146" s="273">
        <v>165</v>
      </c>
      <c r="BP146" s="274">
        <v>164</v>
      </c>
      <c r="BQ146" s="275">
        <v>329</v>
      </c>
      <c r="BR146" s="273">
        <v>37.6</v>
      </c>
      <c r="BS146" s="274">
        <v>34.799999999999997</v>
      </c>
      <c r="BT146" s="275">
        <v>36.200000000000003</v>
      </c>
      <c r="BU146" s="273">
        <v>165</v>
      </c>
      <c r="BV146" s="274">
        <v>164</v>
      </c>
      <c r="BW146" s="275">
        <v>329</v>
      </c>
      <c r="BX146" s="273">
        <v>76</v>
      </c>
      <c r="BY146" s="274">
        <v>65</v>
      </c>
      <c r="BZ146" s="275">
        <v>70</v>
      </c>
      <c r="CA146" s="273">
        <v>17</v>
      </c>
      <c r="CB146" s="274">
        <v>26</v>
      </c>
      <c r="CC146" s="275">
        <v>43</v>
      </c>
      <c r="CD146" s="273">
        <v>76</v>
      </c>
      <c r="CE146" s="274">
        <v>65</v>
      </c>
      <c r="CF146" s="275">
        <v>70</v>
      </c>
      <c r="CG146" s="273">
        <v>17</v>
      </c>
      <c r="CH146" s="274">
        <v>26</v>
      </c>
      <c r="CI146" s="275">
        <v>43</v>
      </c>
      <c r="CJ146" s="273">
        <v>34.4</v>
      </c>
      <c r="CK146" s="274">
        <v>34.799999999999997</v>
      </c>
      <c r="CL146" s="275">
        <v>34.700000000000003</v>
      </c>
      <c r="CM146" s="273">
        <v>17</v>
      </c>
      <c r="CN146" s="274">
        <v>26</v>
      </c>
      <c r="CO146" s="275">
        <v>43</v>
      </c>
      <c r="CP146" s="273">
        <v>80</v>
      </c>
      <c r="CQ146" s="274">
        <v>64</v>
      </c>
      <c r="CR146" s="275">
        <v>72</v>
      </c>
      <c r="CS146" s="273">
        <v>8775</v>
      </c>
      <c r="CT146" s="274">
        <v>9114</v>
      </c>
      <c r="CU146" s="275">
        <v>17889</v>
      </c>
      <c r="CV146" s="273">
        <v>80</v>
      </c>
      <c r="CW146" s="274">
        <v>66</v>
      </c>
      <c r="CX146" s="275">
        <v>73</v>
      </c>
      <c r="CY146" s="273">
        <v>8775</v>
      </c>
      <c r="CZ146" s="274">
        <v>9114</v>
      </c>
      <c r="DA146" s="275">
        <v>17889</v>
      </c>
      <c r="DB146" s="273">
        <v>37.4</v>
      </c>
      <c r="DC146" s="274">
        <v>34.9</v>
      </c>
      <c r="DD146" s="275">
        <v>36.1</v>
      </c>
      <c r="DE146" s="273">
        <v>8775</v>
      </c>
      <c r="DF146" s="274">
        <v>9114</v>
      </c>
      <c r="DG146" s="275">
        <v>17889</v>
      </c>
    </row>
    <row r="147" spans="1:111" x14ac:dyDescent="0.35">
      <c r="A147" t="s">
        <v>24</v>
      </c>
      <c r="B147" t="s">
        <v>270</v>
      </c>
      <c r="C147" t="s">
        <v>260</v>
      </c>
      <c r="D147" s="273">
        <v>75</v>
      </c>
      <c r="E147" s="274">
        <v>59</v>
      </c>
      <c r="F147" s="275">
        <v>67</v>
      </c>
      <c r="G147" s="273">
        <v>5630</v>
      </c>
      <c r="H147" s="274">
        <v>5881</v>
      </c>
      <c r="I147" s="275">
        <v>11511</v>
      </c>
      <c r="J147" s="273">
        <v>77</v>
      </c>
      <c r="K147" s="274">
        <v>62</v>
      </c>
      <c r="L147" s="275">
        <v>69</v>
      </c>
      <c r="M147" s="273">
        <v>5630</v>
      </c>
      <c r="N147" s="274">
        <v>5881</v>
      </c>
      <c r="O147" s="275">
        <v>11511</v>
      </c>
      <c r="P147" s="273">
        <v>36.799999999999997</v>
      </c>
      <c r="Q147" s="274">
        <v>34</v>
      </c>
      <c r="R147" s="275">
        <v>35.299999999999997</v>
      </c>
      <c r="S147" s="273">
        <v>5630</v>
      </c>
      <c r="T147" s="274">
        <v>5881</v>
      </c>
      <c r="U147" s="275">
        <v>11511</v>
      </c>
      <c r="V147" s="273">
        <v>73</v>
      </c>
      <c r="W147" s="274">
        <v>57</v>
      </c>
      <c r="X147" s="275">
        <v>65</v>
      </c>
      <c r="Y147" s="273">
        <v>211</v>
      </c>
      <c r="Z147" s="274">
        <v>224</v>
      </c>
      <c r="AA147" s="275">
        <v>435</v>
      </c>
      <c r="AB147" s="273">
        <v>75</v>
      </c>
      <c r="AC147" s="274">
        <v>60</v>
      </c>
      <c r="AD147" s="275">
        <v>67</v>
      </c>
      <c r="AE147" s="273">
        <v>211</v>
      </c>
      <c r="AF147" s="274">
        <v>224</v>
      </c>
      <c r="AG147" s="275">
        <v>435</v>
      </c>
      <c r="AH147" s="273">
        <v>35.299999999999997</v>
      </c>
      <c r="AI147" s="274">
        <v>33.6</v>
      </c>
      <c r="AJ147" s="275">
        <v>34.4</v>
      </c>
      <c r="AK147" s="273">
        <v>211</v>
      </c>
      <c r="AL147" s="274">
        <v>224</v>
      </c>
      <c r="AM147" s="275">
        <v>435</v>
      </c>
      <c r="AN147" s="273">
        <v>62</v>
      </c>
      <c r="AO147" s="274">
        <v>45</v>
      </c>
      <c r="AP147" s="275">
        <v>54</v>
      </c>
      <c r="AQ147" s="273">
        <v>751</v>
      </c>
      <c r="AR147" s="274">
        <v>779</v>
      </c>
      <c r="AS147" s="275">
        <v>1530</v>
      </c>
      <c r="AT147" s="273">
        <v>70</v>
      </c>
      <c r="AU147" s="274">
        <v>52</v>
      </c>
      <c r="AV147" s="275">
        <v>61</v>
      </c>
      <c r="AW147" s="273">
        <v>751</v>
      </c>
      <c r="AX147" s="274">
        <v>779</v>
      </c>
      <c r="AY147" s="275">
        <v>1530</v>
      </c>
      <c r="AZ147" s="273">
        <v>33.6</v>
      </c>
      <c r="BA147" s="274">
        <v>30.2</v>
      </c>
      <c r="BB147" s="275">
        <v>31.9</v>
      </c>
      <c r="BC147" s="273">
        <v>751</v>
      </c>
      <c r="BD147" s="274">
        <v>779</v>
      </c>
      <c r="BE147" s="275">
        <v>1530</v>
      </c>
      <c r="BF147" s="273">
        <v>60</v>
      </c>
      <c r="BG147" s="274">
        <v>40</v>
      </c>
      <c r="BH147" s="275">
        <v>51</v>
      </c>
      <c r="BI147" s="273">
        <v>20</v>
      </c>
      <c r="BJ147" s="274">
        <v>15</v>
      </c>
      <c r="BK147" s="275">
        <v>35</v>
      </c>
      <c r="BL147" s="273">
        <v>60</v>
      </c>
      <c r="BM147" s="274">
        <v>53</v>
      </c>
      <c r="BN147" s="275">
        <v>57</v>
      </c>
      <c r="BO147" s="273">
        <v>20</v>
      </c>
      <c r="BP147" s="274">
        <v>15</v>
      </c>
      <c r="BQ147" s="275">
        <v>35</v>
      </c>
      <c r="BR147" s="273">
        <v>33</v>
      </c>
      <c r="BS147" s="274">
        <v>32.700000000000003</v>
      </c>
      <c r="BT147" s="275">
        <v>32.9</v>
      </c>
      <c r="BU147" s="273">
        <v>20</v>
      </c>
      <c r="BV147" s="274">
        <v>15</v>
      </c>
      <c r="BW147" s="275">
        <v>35</v>
      </c>
      <c r="BX147" s="273" t="s">
        <v>197</v>
      </c>
      <c r="BY147" s="274" t="s">
        <v>197</v>
      </c>
      <c r="BZ147" s="275">
        <v>44</v>
      </c>
      <c r="CA147" s="273">
        <v>18</v>
      </c>
      <c r="CB147" s="274">
        <v>7</v>
      </c>
      <c r="CC147" s="275">
        <v>25</v>
      </c>
      <c r="CD147" s="273" t="s">
        <v>197</v>
      </c>
      <c r="CE147" s="274" t="s">
        <v>197</v>
      </c>
      <c r="CF147" s="275">
        <v>48</v>
      </c>
      <c r="CG147" s="273">
        <v>18</v>
      </c>
      <c r="CH147" s="274">
        <v>7</v>
      </c>
      <c r="CI147" s="275">
        <v>25</v>
      </c>
      <c r="CJ147" s="273">
        <v>33.4</v>
      </c>
      <c r="CK147" s="274">
        <v>28.1</v>
      </c>
      <c r="CL147" s="275">
        <v>32</v>
      </c>
      <c r="CM147" s="273">
        <v>18</v>
      </c>
      <c r="CN147" s="274">
        <v>7</v>
      </c>
      <c r="CO147" s="275">
        <v>25</v>
      </c>
      <c r="CP147" s="273">
        <v>73</v>
      </c>
      <c r="CQ147" s="274">
        <v>57</v>
      </c>
      <c r="CR147" s="275">
        <v>65</v>
      </c>
      <c r="CS147" s="273">
        <v>6826</v>
      </c>
      <c r="CT147" s="274">
        <v>7118</v>
      </c>
      <c r="CU147" s="275">
        <v>13944</v>
      </c>
      <c r="CV147" s="273">
        <v>75</v>
      </c>
      <c r="CW147" s="274">
        <v>60</v>
      </c>
      <c r="CX147" s="275">
        <v>68</v>
      </c>
      <c r="CY147" s="273">
        <v>6826</v>
      </c>
      <c r="CZ147" s="274">
        <v>7118</v>
      </c>
      <c r="DA147" s="275">
        <v>13944</v>
      </c>
      <c r="DB147" s="273">
        <v>36.299999999999997</v>
      </c>
      <c r="DC147" s="274">
        <v>33.5</v>
      </c>
      <c r="DD147" s="275">
        <v>34.9</v>
      </c>
      <c r="DE147" s="273">
        <v>6826</v>
      </c>
      <c r="DF147" s="274">
        <v>7118</v>
      </c>
      <c r="DG147" s="275">
        <v>13944</v>
      </c>
    </row>
    <row r="148" spans="1:111" x14ac:dyDescent="0.35">
      <c r="A148" t="s">
        <v>58</v>
      </c>
      <c r="B148" t="s">
        <v>303</v>
      </c>
      <c r="C148" t="s">
        <v>299</v>
      </c>
      <c r="D148" s="273">
        <v>71</v>
      </c>
      <c r="E148" s="274">
        <v>54</v>
      </c>
      <c r="F148" s="275">
        <v>62</v>
      </c>
      <c r="G148" s="273">
        <v>3125</v>
      </c>
      <c r="H148" s="274">
        <v>3195</v>
      </c>
      <c r="I148" s="275">
        <v>6320</v>
      </c>
      <c r="J148" s="273">
        <v>72</v>
      </c>
      <c r="K148" s="274">
        <v>56</v>
      </c>
      <c r="L148" s="275">
        <v>64</v>
      </c>
      <c r="M148" s="273">
        <v>3125</v>
      </c>
      <c r="N148" s="274">
        <v>3195</v>
      </c>
      <c r="O148" s="275">
        <v>6320</v>
      </c>
      <c r="P148" s="273">
        <v>35.9</v>
      </c>
      <c r="Q148" s="274">
        <v>33.299999999999997</v>
      </c>
      <c r="R148" s="275">
        <v>34.6</v>
      </c>
      <c r="S148" s="273">
        <v>3125</v>
      </c>
      <c r="T148" s="274">
        <v>3195</v>
      </c>
      <c r="U148" s="275">
        <v>6320</v>
      </c>
      <c r="V148" s="273">
        <v>71</v>
      </c>
      <c r="W148" s="274">
        <v>53</v>
      </c>
      <c r="X148" s="275">
        <v>62</v>
      </c>
      <c r="Y148" s="273">
        <v>171</v>
      </c>
      <c r="Z148" s="274">
        <v>197</v>
      </c>
      <c r="AA148" s="275">
        <v>368</v>
      </c>
      <c r="AB148" s="273">
        <v>73</v>
      </c>
      <c r="AC148" s="274">
        <v>56</v>
      </c>
      <c r="AD148" s="275">
        <v>64</v>
      </c>
      <c r="AE148" s="273">
        <v>171</v>
      </c>
      <c r="AF148" s="274">
        <v>197</v>
      </c>
      <c r="AG148" s="275">
        <v>368</v>
      </c>
      <c r="AH148" s="273">
        <v>36.1</v>
      </c>
      <c r="AI148" s="274">
        <v>33.1</v>
      </c>
      <c r="AJ148" s="275">
        <v>34.5</v>
      </c>
      <c r="AK148" s="273">
        <v>171</v>
      </c>
      <c r="AL148" s="274">
        <v>197</v>
      </c>
      <c r="AM148" s="275">
        <v>368</v>
      </c>
      <c r="AN148" s="273">
        <v>76</v>
      </c>
      <c r="AO148" s="274">
        <v>61</v>
      </c>
      <c r="AP148" s="275">
        <v>68</v>
      </c>
      <c r="AQ148" s="273">
        <v>241</v>
      </c>
      <c r="AR148" s="274">
        <v>297</v>
      </c>
      <c r="AS148" s="275">
        <v>538</v>
      </c>
      <c r="AT148" s="273">
        <v>76</v>
      </c>
      <c r="AU148" s="274">
        <v>64</v>
      </c>
      <c r="AV148" s="275">
        <v>69</v>
      </c>
      <c r="AW148" s="273">
        <v>241</v>
      </c>
      <c r="AX148" s="274">
        <v>297</v>
      </c>
      <c r="AY148" s="275">
        <v>538</v>
      </c>
      <c r="AZ148" s="273">
        <v>35.9</v>
      </c>
      <c r="BA148" s="274">
        <v>33.5</v>
      </c>
      <c r="BB148" s="275">
        <v>34.6</v>
      </c>
      <c r="BC148" s="273">
        <v>241</v>
      </c>
      <c r="BD148" s="274">
        <v>297</v>
      </c>
      <c r="BE148" s="275">
        <v>538</v>
      </c>
      <c r="BF148" s="273">
        <v>70</v>
      </c>
      <c r="BG148" s="274">
        <v>30</v>
      </c>
      <c r="BH148" s="275">
        <v>53</v>
      </c>
      <c r="BI148" s="273">
        <v>40</v>
      </c>
      <c r="BJ148" s="274">
        <v>30</v>
      </c>
      <c r="BK148" s="275">
        <v>70</v>
      </c>
      <c r="BL148" s="273">
        <v>70</v>
      </c>
      <c r="BM148" s="274">
        <v>33</v>
      </c>
      <c r="BN148" s="275">
        <v>54</v>
      </c>
      <c r="BO148" s="273">
        <v>40</v>
      </c>
      <c r="BP148" s="274">
        <v>30</v>
      </c>
      <c r="BQ148" s="275">
        <v>70</v>
      </c>
      <c r="BR148" s="273">
        <v>34.5</v>
      </c>
      <c r="BS148" s="274">
        <v>29.7</v>
      </c>
      <c r="BT148" s="275">
        <v>32.4</v>
      </c>
      <c r="BU148" s="273">
        <v>40</v>
      </c>
      <c r="BV148" s="274">
        <v>30</v>
      </c>
      <c r="BW148" s="275">
        <v>70</v>
      </c>
      <c r="BX148" s="273">
        <v>60</v>
      </c>
      <c r="BY148" s="274">
        <v>36</v>
      </c>
      <c r="BZ148" s="275">
        <v>50</v>
      </c>
      <c r="CA148" s="273">
        <v>15</v>
      </c>
      <c r="CB148" s="274">
        <v>11</v>
      </c>
      <c r="CC148" s="275">
        <v>26</v>
      </c>
      <c r="CD148" s="273">
        <v>60</v>
      </c>
      <c r="CE148" s="274">
        <v>36</v>
      </c>
      <c r="CF148" s="275">
        <v>50</v>
      </c>
      <c r="CG148" s="273">
        <v>15</v>
      </c>
      <c r="CH148" s="274">
        <v>11</v>
      </c>
      <c r="CI148" s="275">
        <v>26</v>
      </c>
      <c r="CJ148" s="273">
        <v>31.1</v>
      </c>
      <c r="CK148" s="274">
        <v>30.6</v>
      </c>
      <c r="CL148" s="275">
        <v>30.9</v>
      </c>
      <c r="CM148" s="273">
        <v>15</v>
      </c>
      <c r="CN148" s="274">
        <v>11</v>
      </c>
      <c r="CO148" s="275">
        <v>26</v>
      </c>
      <c r="CP148" s="273">
        <v>71</v>
      </c>
      <c r="CQ148" s="274">
        <v>53</v>
      </c>
      <c r="CR148" s="275">
        <v>62</v>
      </c>
      <c r="CS148" s="273">
        <v>3755</v>
      </c>
      <c r="CT148" s="274">
        <v>3936</v>
      </c>
      <c r="CU148" s="275">
        <v>7691</v>
      </c>
      <c r="CV148" s="273">
        <v>72</v>
      </c>
      <c r="CW148" s="274">
        <v>56</v>
      </c>
      <c r="CX148" s="275">
        <v>64</v>
      </c>
      <c r="CY148" s="273">
        <v>3755</v>
      </c>
      <c r="CZ148" s="274">
        <v>3936</v>
      </c>
      <c r="DA148" s="275">
        <v>7691</v>
      </c>
      <c r="DB148" s="273">
        <v>35.799999999999997</v>
      </c>
      <c r="DC148" s="274">
        <v>33.200000000000003</v>
      </c>
      <c r="DD148" s="275">
        <v>34.4</v>
      </c>
      <c r="DE148" s="273">
        <v>3755</v>
      </c>
      <c r="DF148" s="274">
        <v>3936</v>
      </c>
      <c r="DG148" s="275">
        <v>7691</v>
      </c>
    </row>
    <row r="149" spans="1:111" x14ac:dyDescent="0.35">
      <c r="A149" t="s">
        <v>59</v>
      </c>
      <c r="B149" t="s">
        <v>304</v>
      </c>
      <c r="C149" t="s">
        <v>299</v>
      </c>
      <c r="D149" s="273">
        <v>76</v>
      </c>
      <c r="E149" s="274">
        <v>60</v>
      </c>
      <c r="F149" s="275">
        <v>68</v>
      </c>
      <c r="G149" s="273">
        <v>3479</v>
      </c>
      <c r="H149" s="274">
        <v>3785</v>
      </c>
      <c r="I149" s="275">
        <v>7264</v>
      </c>
      <c r="J149" s="273">
        <v>77</v>
      </c>
      <c r="K149" s="274">
        <v>63</v>
      </c>
      <c r="L149" s="275">
        <v>69</v>
      </c>
      <c r="M149" s="273">
        <v>3479</v>
      </c>
      <c r="N149" s="274">
        <v>3785</v>
      </c>
      <c r="O149" s="275">
        <v>7264</v>
      </c>
      <c r="P149" s="273">
        <v>36.4</v>
      </c>
      <c r="Q149" s="274">
        <v>34</v>
      </c>
      <c r="R149" s="275">
        <v>35.200000000000003</v>
      </c>
      <c r="S149" s="273">
        <v>3479</v>
      </c>
      <c r="T149" s="274">
        <v>3785</v>
      </c>
      <c r="U149" s="275">
        <v>7264</v>
      </c>
      <c r="V149" s="273">
        <v>73</v>
      </c>
      <c r="W149" s="274">
        <v>59</v>
      </c>
      <c r="X149" s="275">
        <v>65</v>
      </c>
      <c r="Y149" s="273">
        <v>90</v>
      </c>
      <c r="Z149" s="274">
        <v>117</v>
      </c>
      <c r="AA149" s="275">
        <v>207</v>
      </c>
      <c r="AB149" s="273">
        <v>76</v>
      </c>
      <c r="AC149" s="274">
        <v>62</v>
      </c>
      <c r="AD149" s="275">
        <v>68</v>
      </c>
      <c r="AE149" s="273">
        <v>90</v>
      </c>
      <c r="AF149" s="274">
        <v>117</v>
      </c>
      <c r="AG149" s="275">
        <v>207</v>
      </c>
      <c r="AH149" s="273">
        <v>35.700000000000003</v>
      </c>
      <c r="AI149" s="274">
        <v>34.299999999999997</v>
      </c>
      <c r="AJ149" s="275">
        <v>34.9</v>
      </c>
      <c r="AK149" s="273">
        <v>90</v>
      </c>
      <c r="AL149" s="274">
        <v>117</v>
      </c>
      <c r="AM149" s="275">
        <v>207</v>
      </c>
      <c r="AN149" s="273" t="s">
        <v>197</v>
      </c>
      <c r="AO149" s="274" t="s">
        <v>197</v>
      </c>
      <c r="AP149" s="275">
        <v>86</v>
      </c>
      <c r="AQ149" s="273">
        <v>22</v>
      </c>
      <c r="AR149" s="274">
        <v>29</v>
      </c>
      <c r="AS149" s="275">
        <v>51</v>
      </c>
      <c r="AT149" s="273" t="s">
        <v>197</v>
      </c>
      <c r="AU149" s="274" t="s">
        <v>197</v>
      </c>
      <c r="AV149" s="275">
        <v>86</v>
      </c>
      <c r="AW149" s="273">
        <v>22</v>
      </c>
      <c r="AX149" s="274">
        <v>29</v>
      </c>
      <c r="AY149" s="275">
        <v>51</v>
      </c>
      <c r="AZ149" s="273">
        <v>37.5</v>
      </c>
      <c r="BA149" s="274">
        <v>37.9</v>
      </c>
      <c r="BB149" s="275">
        <v>37.799999999999997</v>
      </c>
      <c r="BC149" s="273">
        <v>22</v>
      </c>
      <c r="BD149" s="274">
        <v>29</v>
      </c>
      <c r="BE149" s="275">
        <v>51</v>
      </c>
      <c r="BF149" s="273" t="s">
        <v>197</v>
      </c>
      <c r="BG149" s="274" t="s">
        <v>197</v>
      </c>
      <c r="BH149" s="275">
        <v>81</v>
      </c>
      <c r="BI149" s="273">
        <v>12</v>
      </c>
      <c r="BJ149" s="274">
        <v>9</v>
      </c>
      <c r="BK149" s="275">
        <v>21</v>
      </c>
      <c r="BL149" s="273" t="s">
        <v>197</v>
      </c>
      <c r="BM149" s="274" t="s">
        <v>197</v>
      </c>
      <c r="BN149" s="275">
        <v>81</v>
      </c>
      <c r="BO149" s="273">
        <v>12</v>
      </c>
      <c r="BP149" s="274">
        <v>9</v>
      </c>
      <c r="BQ149" s="275">
        <v>21</v>
      </c>
      <c r="BR149" s="273">
        <v>35.299999999999997</v>
      </c>
      <c r="BS149" s="274">
        <v>38.4</v>
      </c>
      <c r="BT149" s="275">
        <v>36.6</v>
      </c>
      <c r="BU149" s="273">
        <v>12</v>
      </c>
      <c r="BV149" s="274">
        <v>9</v>
      </c>
      <c r="BW149" s="275">
        <v>21</v>
      </c>
      <c r="BX149" s="273">
        <v>67</v>
      </c>
      <c r="BY149" s="274">
        <v>31</v>
      </c>
      <c r="BZ149" s="275">
        <v>45</v>
      </c>
      <c r="CA149" s="273">
        <v>9</v>
      </c>
      <c r="CB149" s="274">
        <v>13</v>
      </c>
      <c r="CC149" s="275">
        <v>22</v>
      </c>
      <c r="CD149" s="273">
        <v>67</v>
      </c>
      <c r="CE149" s="274">
        <v>38</v>
      </c>
      <c r="CF149" s="275">
        <v>50</v>
      </c>
      <c r="CG149" s="273">
        <v>9</v>
      </c>
      <c r="CH149" s="274">
        <v>13</v>
      </c>
      <c r="CI149" s="275">
        <v>22</v>
      </c>
      <c r="CJ149" s="273">
        <v>34.700000000000003</v>
      </c>
      <c r="CK149" s="274">
        <v>30.5</v>
      </c>
      <c r="CL149" s="275">
        <v>32.200000000000003</v>
      </c>
      <c r="CM149" s="273">
        <v>9</v>
      </c>
      <c r="CN149" s="274">
        <v>13</v>
      </c>
      <c r="CO149" s="275">
        <v>22</v>
      </c>
      <c r="CP149" s="273">
        <v>75</v>
      </c>
      <c r="CQ149" s="274">
        <v>60</v>
      </c>
      <c r="CR149" s="275">
        <v>67</v>
      </c>
      <c r="CS149" s="273">
        <v>3865</v>
      </c>
      <c r="CT149" s="274">
        <v>4205</v>
      </c>
      <c r="CU149" s="275">
        <v>8070</v>
      </c>
      <c r="CV149" s="273">
        <v>77</v>
      </c>
      <c r="CW149" s="274">
        <v>62</v>
      </c>
      <c r="CX149" s="275">
        <v>69</v>
      </c>
      <c r="CY149" s="273">
        <v>3865</v>
      </c>
      <c r="CZ149" s="274">
        <v>4205</v>
      </c>
      <c r="DA149" s="275">
        <v>8070</v>
      </c>
      <c r="DB149" s="273">
        <v>36.299999999999997</v>
      </c>
      <c r="DC149" s="274">
        <v>34</v>
      </c>
      <c r="DD149" s="275">
        <v>35.1</v>
      </c>
      <c r="DE149" s="273">
        <v>3865</v>
      </c>
      <c r="DF149" s="274">
        <v>4205</v>
      </c>
      <c r="DG149" s="275">
        <v>8070</v>
      </c>
    </row>
    <row r="150" spans="1:111" x14ac:dyDescent="0.35">
      <c r="A150" t="s">
        <v>86</v>
      </c>
      <c r="B150" t="s">
        <v>331</v>
      </c>
      <c r="C150" t="s">
        <v>324</v>
      </c>
      <c r="D150" s="273">
        <v>71</v>
      </c>
      <c r="E150" s="274">
        <v>55</v>
      </c>
      <c r="F150" s="275">
        <v>63</v>
      </c>
      <c r="G150" s="273">
        <v>3896</v>
      </c>
      <c r="H150" s="274">
        <v>4048</v>
      </c>
      <c r="I150" s="275">
        <v>7944</v>
      </c>
      <c r="J150" s="273">
        <v>73</v>
      </c>
      <c r="K150" s="274">
        <v>58</v>
      </c>
      <c r="L150" s="275">
        <v>65</v>
      </c>
      <c r="M150" s="273">
        <v>3896</v>
      </c>
      <c r="N150" s="274">
        <v>4048</v>
      </c>
      <c r="O150" s="275">
        <v>7944</v>
      </c>
      <c r="P150" s="273">
        <v>34.1</v>
      </c>
      <c r="Q150" s="274">
        <v>32.299999999999997</v>
      </c>
      <c r="R150" s="275">
        <v>33.200000000000003</v>
      </c>
      <c r="S150" s="273">
        <v>3896</v>
      </c>
      <c r="T150" s="274">
        <v>4048</v>
      </c>
      <c r="U150" s="275">
        <v>7944</v>
      </c>
      <c r="V150" s="273">
        <v>70</v>
      </c>
      <c r="W150" s="274">
        <v>50</v>
      </c>
      <c r="X150" s="275">
        <v>60</v>
      </c>
      <c r="Y150" s="273">
        <v>122</v>
      </c>
      <c r="Z150" s="274">
        <v>140</v>
      </c>
      <c r="AA150" s="275">
        <v>262</v>
      </c>
      <c r="AB150" s="273">
        <v>71</v>
      </c>
      <c r="AC150" s="274">
        <v>54</v>
      </c>
      <c r="AD150" s="275">
        <v>62</v>
      </c>
      <c r="AE150" s="273">
        <v>122</v>
      </c>
      <c r="AF150" s="274">
        <v>140</v>
      </c>
      <c r="AG150" s="275">
        <v>262</v>
      </c>
      <c r="AH150" s="273">
        <v>34.299999999999997</v>
      </c>
      <c r="AI150" s="274">
        <v>31.5</v>
      </c>
      <c r="AJ150" s="275">
        <v>32.799999999999997</v>
      </c>
      <c r="AK150" s="273">
        <v>122</v>
      </c>
      <c r="AL150" s="274">
        <v>140</v>
      </c>
      <c r="AM150" s="275">
        <v>262</v>
      </c>
      <c r="AN150" s="273">
        <v>75</v>
      </c>
      <c r="AO150" s="274">
        <v>53</v>
      </c>
      <c r="AP150" s="275">
        <v>64</v>
      </c>
      <c r="AQ150" s="273">
        <v>53</v>
      </c>
      <c r="AR150" s="274">
        <v>53</v>
      </c>
      <c r="AS150" s="275">
        <v>106</v>
      </c>
      <c r="AT150" s="273">
        <v>79</v>
      </c>
      <c r="AU150" s="274">
        <v>57</v>
      </c>
      <c r="AV150" s="275">
        <v>68</v>
      </c>
      <c r="AW150" s="273">
        <v>53</v>
      </c>
      <c r="AX150" s="274">
        <v>53</v>
      </c>
      <c r="AY150" s="275">
        <v>106</v>
      </c>
      <c r="AZ150" s="273">
        <v>32.799999999999997</v>
      </c>
      <c r="BA150" s="274">
        <v>31.5</v>
      </c>
      <c r="BB150" s="275">
        <v>32.200000000000003</v>
      </c>
      <c r="BC150" s="273">
        <v>53</v>
      </c>
      <c r="BD150" s="274">
        <v>53</v>
      </c>
      <c r="BE150" s="275">
        <v>106</v>
      </c>
      <c r="BF150" s="273">
        <v>77</v>
      </c>
      <c r="BG150" s="274">
        <v>58</v>
      </c>
      <c r="BH150" s="275">
        <v>67</v>
      </c>
      <c r="BI150" s="273">
        <v>31</v>
      </c>
      <c r="BJ150" s="274">
        <v>36</v>
      </c>
      <c r="BK150" s="275">
        <v>67</v>
      </c>
      <c r="BL150" s="273">
        <v>81</v>
      </c>
      <c r="BM150" s="274">
        <v>61</v>
      </c>
      <c r="BN150" s="275">
        <v>70</v>
      </c>
      <c r="BO150" s="273">
        <v>31</v>
      </c>
      <c r="BP150" s="274">
        <v>36</v>
      </c>
      <c r="BQ150" s="275">
        <v>67</v>
      </c>
      <c r="BR150" s="273">
        <v>34.299999999999997</v>
      </c>
      <c r="BS150" s="274">
        <v>32.6</v>
      </c>
      <c r="BT150" s="275">
        <v>33.299999999999997</v>
      </c>
      <c r="BU150" s="273">
        <v>31</v>
      </c>
      <c r="BV150" s="274">
        <v>36</v>
      </c>
      <c r="BW150" s="275">
        <v>67</v>
      </c>
      <c r="BX150" s="273">
        <v>65</v>
      </c>
      <c r="BY150" s="274">
        <v>64</v>
      </c>
      <c r="BZ150" s="275">
        <v>65</v>
      </c>
      <c r="CA150" s="273">
        <v>20</v>
      </c>
      <c r="CB150" s="274">
        <v>11</v>
      </c>
      <c r="CC150" s="275">
        <v>31</v>
      </c>
      <c r="CD150" s="273">
        <v>80</v>
      </c>
      <c r="CE150" s="274">
        <v>64</v>
      </c>
      <c r="CF150" s="275">
        <v>74</v>
      </c>
      <c r="CG150" s="273">
        <v>20</v>
      </c>
      <c r="CH150" s="274">
        <v>11</v>
      </c>
      <c r="CI150" s="275">
        <v>31</v>
      </c>
      <c r="CJ150" s="273">
        <v>33.4</v>
      </c>
      <c r="CK150" s="274">
        <v>30.6</v>
      </c>
      <c r="CL150" s="275">
        <v>32.4</v>
      </c>
      <c r="CM150" s="273">
        <v>20</v>
      </c>
      <c r="CN150" s="274">
        <v>11</v>
      </c>
      <c r="CO150" s="275">
        <v>31</v>
      </c>
      <c r="CP150" s="273">
        <v>71</v>
      </c>
      <c r="CQ150" s="274">
        <v>55</v>
      </c>
      <c r="CR150" s="275">
        <v>63</v>
      </c>
      <c r="CS150" s="273">
        <v>4492</v>
      </c>
      <c r="CT150" s="274">
        <v>4652</v>
      </c>
      <c r="CU150" s="275">
        <v>9144</v>
      </c>
      <c r="CV150" s="273">
        <v>73</v>
      </c>
      <c r="CW150" s="274">
        <v>57</v>
      </c>
      <c r="CX150" s="275">
        <v>65</v>
      </c>
      <c r="CY150" s="273">
        <v>4492</v>
      </c>
      <c r="CZ150" s="274">
        <v>4652</v>
      </c>
      <c r="DA150" s="275">
        <v>9144</v>
      </c>
      <c r="DB150" s="273">
        <v>34.1</v>
      </c>
      <c r="DC150" s="274">
        <v>32.200000000000003</v>
      </c>
      <c r="DD150" s="275">
        <v>33.1</v>
      </c>
      <c r="DE150" s="273">
        <v>4492</v>
      </c>
      <c r="DF150" s="274">
        <v>4652</v>
      </c>
      <c r="DG150" s="275">
        <v>9144</v>
      </c>
    </row>
    <row r="151" spans="1:111" x14ac:dyDescent="0.35">
      <c r="A151" t="s">
        <v>60</v>
      </c>
      <c r="B151" t="s">
        <v>305</v>
      </c>
      <c r="C151" t="s">
        <v>299</v>
      </c>
      <c r="D151" s="273">
        <v>72</v>
      </c>
      <c r="E151" s="274">
        <v>55</v>
      </c>
      <c r="F151" s="275">
        <v>63</v>
      </c>
      <c r="G151" s="273">
        <v>3610</v>
      </c>
      <c r="H151" s="274">
        <v>3792</v>
      </c>
      <c r="I151" s="275">
        <v>7402</v>
      </c>
      <c r="J151" s="273">
        <v>73</v>
      </c>
      <c r="K151" s="274">
        <v>57</v>
      </c>
      <c r="L151" s="275">
        <v>65</v>
      </c>
      <c r="M151" s="273">
        <v>3610</v>
      </c>
      <c r="N151" s="274">
        <v>3792</v>
      </c>
      <c r="O151" s="275">
        <v>7402</v>
      </c>
      <c r="P151" s="273">
        <v>35.6</v>
      </c>
      <c r="Q151" s="274">
        <v>33.200000000000003</v>
      </c>
      <c r="R151" s="275">
        <v>34.4</v>
      </c>
      <c r="S151" s="273">
        <v>3610</v>
      </c>
      <c r="T151" s="274">
        <v>3792</v>
      </c>
      <c r="U151" s="275">
        <v>7402</v>
      </c>
      <c r="V151" s="273">
        <v>70</v>
      </c>
      <c r="W151" s="274">
        <v>57</v>
      </c>
      <c r="X151" s="275">
        <v>63</v>
      </c>
      <c r="Y151" s="273">
        <v>240</v>
      </c>
      <c r="Z151" s="274">
        <v>270</v>
      </c>
      <c r="AA151" s="275">
        <v>510</v>
      </c>
      <c r="AB151" s="273">
        <v>73</v>
      </c>
      <c r="AC151" s="274">
        <v>60</v>
      </c>
      <c r="AD151" s="275">
        <v>66</v>
      </c>
      <c r="AE151" s="273">
        <v>240</v>
      </c>
      <c r="AF151" s="274">
        <v>270</v>
      </c>
      <c r="AG151" s="275">
        <v>510</v>
      </c>
      <c r="AH151" s="273">
        <v>35.4</v>
      </c>
      <c r="AI151" s="274">
        <v>33.6</v>
      </c>
      <c r="AJ151" s="275">
        <v>34.4</v>
      </c>
      <c r="AK151" s="273">
        <v>240</v>
      </c>
      <c r="AL151" s="274">
        <v>270</v>
      </c>
      <c r="AM151" s="275">
        <v>510</v>
      </c>
      <c r="AN151" s="273">
        <v>77</v>
      </c>
      <c r="AO151" s="274">
        <v>41</v>
      </c>
      <c r="AP151" s="275">
        <v>60</v>
      </c>
      <c r="AQ151" s="273">
        <v>196</v>
      </c>
      <c r="AR151" s="274">
        <v>166</v>
      </c>
      <c r="AS151" s="275">
        <v>362</v>
      </c>
      <c r="AT151" s="273">
        <v>80</v>
      </c>
      <c r="AU151" s="274">
        <v>46</v>
      </c>
      <c r="AV151" s="275">
        <v>64</v>
      </c>
      <c r="AW151" s="273">
        <v>196</v>
      </c>
      <c r="AX151" s="274">
        <v>166</v>
      </c>
      <c r="AY151" s="275">
        <v>362</v>
      </c>
      <c r="AZ151" s="273">
        <v>35.6</v>
      </c>
      <c r="BA151" s="274">
        <v>30.8</v>
      </c>
      <c r="BB151" s="275">
        <v>33.4</v>
      </c>
      <c r="BC151" s="273">
        <v>196</v>
      </c>
      <c r="BD151" s="274">
        <v>166</v>
      </c>
      <c r="BE151" s="275">
        <v>362</v>
      </c>
      <c r="BF151" s="273">
        <v>79</v>
      </c>
      <c r="BG151" s="274">
        <v>51</v>
      </c>
      <c r="BH151" s="275">
        <v>65</v>
      </c>
      <c r="BI151" s="273">
        <v>192</v>
      </c>
      <c r="BJ151" s="274">
        <v>204</v>
      </c>
      <c r="BK151" s="275">
        <v>396</v>
      </c>
      <c r="BL151" s="273">
        <v>81</v>
      </c>
      <c r="BM151" s="274">
        <v>54</v>
      </c>
      <c r="BN151" s="275">
        <v>67</v>
      </c>
      <c r="BO151" s="273">
        <v>192</v>
      </c>
      <c r="BP151" s="274">
        <v>204</v>
      </c>
      <c r="BQ151" s="275">
        <v>396</v>
      </c>
      <c r="BR151" s="273">
        <v>35.299999999999997</v>
      </c>
      <c r="BS151" s="274">
        <v>31.4</v>
      </c>
      <c r="BT151" s="275">
        <v>33.299999999999997</v>
      </c>
      <c r="BU151" s="273">
        <v>192</v>
      </c>
      <c r="BV151" s="274">
        <v>204</v>
      </c>
      <c r="BW151" s="275">
        <v>396</v>
      </c>
      <c r="BX151" s="273">
        <v>58</v>
      </c>
      <c r="BY151" s="274">
        <v>42</v>
      </c>
      <c r="BZ151" s="275">
        <v>50</v>
      </c>
      <c r="CA151" s="273">
        <v>12</v>
      </c>
      <c r="CB151" s="274">
        <v>12</v>
      </c>
      <c r="CC151" s="275">
        <v>24</v>
      </c>
      <c r="CD151" s="273">
        <v>58</v>
      </c>
      <c r="CE151" s="274">
        <v>42</v>
      </c>
      <c r="CF151" s="275">
        <v>50</v>
      </c>
      <c r="CG151" s="273">
        <v>12</v>
      </c>
      <c r="CH151" s="274">
        <v>12</v>
      </c>
      <c r="CI151" s="275">
        <v>24</v>
      </c>
      <c r="CJ151" s="273">
        <v>31.9</v>
      </c>
      <c r="CK151" s="274">
        <v>31.3</v>
      </c>
      <c r="CL151" s="275">
        <v>31.6</v>
      </c>
      <c r="CM151" s="273">
        <v>12</v>
      </c>
      <c r="CN151" s="274">
        <v>12</v>
      </c>
      <c r="CO151" s="275">
        <v>24</v>
      </c>
      <c r="CP151" s="273">
        <v>71</v>
      </c>
      <c r="CQ151" s="274">
        <v>54</v>
      </c>
      <c r="CR151" s="275">
        <v>63</v>
      </c>
      <c r="CS151" s="273">
        <v>4631</v>
      </c>
      <c r="CT151" s="274">
        <v>4813</v>
      </c>
      <c r="CU151" s="275">
        <v>9444</v>
      </c>
      <c r="CV151" s="273">
        <v>73</v>
      </c>
      <c r="CW151" s="274">
        <v>57</v>
      </c>
      <c r="CX151" s="275">
        <v>65</v>
      </c>
      <c r="CY151" s="273">
        <v>4631</v>
      </c>
      <c r="CZ151" s="274">
        <v>4813</v>
      </c>
      <c r="DA151" s="275">
        <v>9444</v>
      </c>
      <c r="DB151" s="273">
        <v>35.4</v>
      </c>
      <c r="DC151" s="274">
        <v>32.9</v>
      </c>
      <c r="DD151" s="275">
        <v>34.200000000000003</v>
      </c>
      <c r="DE151" s="273">
        <v>4631</v>
      </c>
      <c r="DF151" s="274">
        <v>4813</v>
      </c>
      <c r="DG151" s="275">
        <v>9444</v>
      </c>
    </row>
    <row r="152" spans="1:111" x14ac:dyDescent="0.35">
      <c r="A152" t="s">
        <v>49</v>
      </c>
      <c r="B152" t="s">
        <v>294</v>
      </c>
      <c r="C152" t="s">
        <v>408</v>
      </c>
      <c r="D152" s="273">
        <v>74</v>
      </c>
      <c r="E152" s="274">
        <v>55</v>
      </c>
      <c r="F152" s="275">
        <v>64</v>
      </c>
      <c r="G152" s="273">
        <v>2658</v>
      </c>
      <c r="H152" s="274">
        <v>2863</v>
      </c>
      <c r="I152" s="275">
        <v>5521</v>
      </c>
      <c r="J152" s="273">
        <v>75</v>
      </c>
      <c r="K152" s="274">
        <v>59</v>
      </c>
      <c r="L152" s="275">
        <v>67</v>
      </c>
      <c r="M152" s="273">
        <v>2658</v>
      </c>
      <c r="N152" s="274">
        <v>2863</v>
      </c>
      <c r="O152" s="275">
        <v>5521</v>
      </c>
      <c r="P152" s="273">
        <v>35.4</v>
      </c>
      <c r="Q152" s="274">
        <v>33.1</v>
      </c>
      <c r="R152" s="275">
        <v>34.200000000000003</v>
      </c>
      <c r="S152" s="273">
        <v>2658</v>
      </c>
      <c r="T152" s="274">
        <v>2863</v>
      </c>
      <c r="U152" s="275">
        <v>5521</v>
      </c>
      <c r="V152" s="273">
        <v>78</v>
      </c>
      <c r="W152" s="274">
        <v>62</v>
      </c>
      <c r="X152" s="275">
        <v>70</v>
      </c>
      <c r="Y152" s="273">
        <v>77</v>
      </c>
      <c r="Z152" s="274">
        <v>77</v>
      </c>
      <c r="AA152" s="275">
        <v>154</v>
      </c>
      <c r="AB152" s="273">
        <v>79</v>
      </c>
      <c r="AC152" s="274">
        <v>65</v>
      </c>
      <c r="AD152" s="275">
        <v>72</v>
      </c>
      <c r="AE152" s="273">
        <v>77</v>
      </c>
      <c r="AF152" s="274">
        <v>77</v>
      </c>
      <c r="AG152" s="275">
        <v>154</v>
      </c>
      <c r="AH152" s="273">
        <v>35.799999999999997</v>
      </c>
      <c r="AI152" s="274">
        <v>33.5</v>
      </c>
      <c r="AJ152" s="275">
        <v>34.6</v>
      </c>
      <c r="AK152" s="273">
        <v>77</v>
      </c>
      <c r="AL152" s="274">
        <v>77</v>
      </c>
      <c r="AM152" s="275">
        <v>154</v>
      </c>
      <c r="AN152" s="273">
        <v>63</v>
      </c>
      <c r="AO152" s="274">
        <v>44</v>
      </c>
      <c r="AP152" s="275">
        <v>55</v>
      </c>
      <c r="AQ152" s="273">
        <v>41</v>
      </c>
      <c r="AR152" s="274">
        <v>32</v>
      </c>
      <c r="AS152" s="275">
        <v>73</v>
      </c>
      <c r="AT152" s="273">
        <v>63</v>
      </c>
      <c r="AU152" s="274">
        <v>50</v>
      </c>
      <c r="AV152" s="275">
        <v>58</v>
      </c>
      <c r="AW152" s="273">
        <v>41</v>
      </c>
      <c r="AX152" s="274">
        <v>32</v>
      </c>
      <c r="AY152" s="275">
        <v>73</v>
      </c>
      <c r="AZ152" s="273">
        <v>32.299999999999997</v>
      </c>
      <c r="BA152" s="274">
        <v>32.6</v>
      </c>
      <c r="BB152" s="275">
        <v>32.5</v>
      </c>
      <c r="BC152" s="273">
        <v>41</v>
      </c>
      <c r="BD152" s="274">
        <v>32</v>
      </c>
      <c r="BE152" s="275">
        <v>73</v>
      </c>
      <c r="BF152" s="273">
        <v>70</v>
      </c>
      <c r="BG152" s="274">
        <v>63</v>
      </c>
      <c r="BH152" s="275">
        <v>67</v>
      </c>
      <c r="BI152" s="273">
        <v>10</v>
      </c>
      <c r="BJ152" s="274">
        <v>8</v>
      </c>
      <c r="BK152" s="275">
        <v>18</v>
      </c>
      <c r="BL152" s="273" t="s">
        <v>197</v>
      </c>
      <c r="BM152" s="274" t="s">
        <v>197</v>
      </c>
      <c r="BN152" s="275">
        <v>83</v>
      </c>
      <c r="BO152" s="273">
        <v>10</v>
      </c>
      <c r="BP152" s="274">
        <v>8</v>
      </c>
      <c r="BQ152" s="275">
        <v>18</v>
      </c>
      <c r="BR152" s="273">
        <v>34.1</v>
      </c>
      <c r="BS152" s="274">
        <v>35.299999999999997</v>
      </c>
      <c r="BT152" s="275">
        <v>34.6</v>
      </c>
      <c r="BU152" s="273">
        <v>10</v>
      </c>
      <c r="BV152" s="274">
        <v>8</v>
      </c>
      <c r="BW152" s="275">
        <v>18</v>
      </c>
      <c r="BX152" s="273" t="s">
        <v>197</v>
      </c>
      <c r="BY152" s="274" t="s">
        <v>197</v>
      </c>
      <c r="BZ152" s="275">
        <v>50</v>
      </c>
      <c r="CA152" s="273">
        <v>3</v>
      </c>
      <c r="CB152" s="274">
        <v>5</v>
      </c>
      <c r="CC152" s="275">
        <v>8</v>
      </c>
      <c r="CD152" s="273" t="s">
        <v>197</v>
      </c>
      <c r="CE152" s="274" t="s">
        <v>197</v>
      </c>
      <c r="CF152" s="275">
        <v>50</v>
      </c>
      <c r="CG152" s="273">
        <v>3</v>
      </c>
      <c r="CH152" s="274">
        <v>5</v>
      </c>
      <c r="CI152" s="275">
        <v>8</v>
      </c>
      <c r="CJ152" s="273">
        <v>34.700000000000003</v>
      </c>
      <c r="CK152" s="274">
        <v>30.4</v>
      </c>
      <c r="CL152" s="275">
        <v>32</v>
      </c>
      <c r="CM152" s="273">
        <v>3</v>
      </c>
      <c r="CN152" s="274">
        <v>5</v>
      </c>
      <c r="CO152" s="275">
        <v>8</v>
      </c>
      <c r="CP152" s="273">
        <v>74</v>
      </c>
      <c r="CQ152" s="274">
        <v>55</v>
      </c>
      <c r="CR152" s="275">
        <v>64</v>
      </c>
      <c r="CS152" s="273">
        <v>2985</v>
      </c>
      <c r="CT152" s="274">
        <v>3173</v>
      </c>
      <c r="CU152" s="275">
        <v>6158</v>
      </c>
      <c r="CV152" s="273">
        <v>75</v>
      </c>
      <c r="CW152" s="274">
        <v>58</v>
      </c>
      <c r="CX152" s="275">
        <v>67</v>
      </c>
      <c r="CY152" s="273">
        <v>2985</v>
      </c>
      <c r="CZ152" s="274">
        <v>3173</v>
      </c>
      <c r="DA152" s="275">
        <v>6158</v>
      </c>
      <c r="DB152" s="273">
        <v>35.299999999999997</v>
      </c>
      <c r="DC152" s="274">
        <v>33.1</v>
      </c>
      <c r="DD152" s="275">
        <v>34.200000000000003</v>
      </c>
      <c r="DE152" s="273">
        <v>2985</v>
      </c>
      <c r="DF152" s="274">
        <v>3173</v>
      </c>
      <c r="DG152" s="275">
        <v>6158</v>
      </c>
    </row>
    <row r="153" spans="1:111" x14ac:dyDescent="0.35">
      <c r="A153" t="s">
        <v>62</v>
      </c>
      <c r="B153" t="s">
        <v>307</v>
      </c>
      <c r="C153" t="s">
        <v>299</v>
      </c>
      <c r="D153" s="273">
        <v>72</v>
      </c>
      <c r="E153" s="274">
        <v>56</v>
      </c>
      <c r="F153" s="275">
        <v>64</v>
      </c>
      <c r="G153" s="273">
        <v>4105</v>
      </c>
      <c r="H153" s="274">
        <v>4257</v>
      </c>
      <c r="I153" s="275">
        <v>8362</v>
      </c>
      <c r="J153" s="273">
        <v>74</v>
      </c>
      <c r="K153" s="274">
        <v>58</v>
      </c>
      <c r="L153" s="275">
        <v>65</v>
      </c>
      <c r="M153" s="273">
        <v>4105</v>
      </c>
      <c r="N153" s="274">
        <v>4257</v>
      </c>
      <c r="O153" s="275">
        <v>8362</v>
      </c>
      <c r="P153" s="273">
        <v>35.200000000000003</v>
      </c>
      <c r="Q153" s="274">
        <v>32.6</v>
      </c>
      <c r="R153" s="275">
        <v>33.9</v>
      </c>
      <c r="S153" s="273">
        <v>4105</v>
      </c>
      <c r="T153" s="274">
        <v>4257</v>
      </c>
      <c r="U153" s="275">
        <v>8362</v>
      </c>
      <c r="V153" s="273">
        <v>79</v>
      </c>
      <c r="W153" s="274">
        <v>55</v>
      </c>
      <c r="X153" s="275">
        <v>66</v>
      </c>
      <c r="Y153" s="273">
        <v>201</v>
      </c>
      <c r="Z153" s="274">
        <v>220</v>
      </c>
      <c r="AA153" s="275">
        <v>421</v>
      </c>
      <c r="AB153" s="273">
        <v>81</v>
      </c>
      <c r="AC153" s="274">
        <v>58</v>
      </c>
      <c r="AD153" s="275">
        <v>69</v>
      </c>
      <c r="AE153" s="273">
        <v>201</v>
      </c>
      <c r="AF153" s="274">
        <v>220</v>
      </c>
      <c r="AG153" s="275">
        <v>421</v>
      </c>
      <c r="AH153" s="273">
        <v>36.1</v>
      </c>
      <c r="AI153" s="274">
        <v>32.700000000000003</v>
      </c>
      <c r="AJ153" s="275">
        <v>34.299999999999997</v>
      </c>
      <c r="AK153" s="273">
        <v>201</v>
      </c>
      <c r="AL153" s="274">
        <v>220</v>
      </c>
      <c r="AM153" s="275">
        <v>421</v>
      </c>
      <c r="AN153" s="273">
        <v>68</v>
      </c>
      <c r="AO153" s="274">
        <v>56</v>
      </c>
      <c r="AP153" s="275">
        <v>62</v>
      </c>
      <c r="AQ153" s="273">
        <v>129</v>
      </c>
      <c r="AR153" s="274">
        <v>133</v>
      </c>
      <c r="AS153" s="275">
        <v>262</v>
      </c>
      <c r="AT153" s="273">
        <v>68</v>
      </c>
      <c r="AU153" s="274">
        <v>58</v>
      </c>
      <c r="AV153" s="275">
        <v>63</v>
      </c>
      <c r="AW153" s="273">
        <v>129</v>
      </c>
      <c r="AX153" s="274">
        <v>133</v>
      </c>
      <c r="AY153" s="275">
        <v>262</v>
      </c>
      <c r="AZ153" s="273">
        <v>33.9</v>
      </c>
      <c r="BA153" s="274">
        <v>32.6</v>
      </c>
      <c r="BB153" s="275">
        <v>33.200000000000003</v>
      </c>
      <c r="BC153" s="273">
        <v>129</v>
      </c>
      <c r="BD153" s="274">
        <v>133</v>
      </c>
      <c r="BE153" s="275">
        <v>262</v>
      </c>
      <c r="BF153" s="273">
        <v>71</v>
      </c>
      <c r="BG153" s="274">
        <v>55</v>
      </c>
      <c r="BH153" s="275">
        <v>64</v>
      </c>
      <c r="BI153" s="273">
        <v>45</v>
      </c>
      <c r="BJ153" s="274">
        <v>38</v>
      </c>
      <c r="BK153" s="275">
        <v>83</v>
      </c>
      <c r="BL153" s="273">
        <v>80</v>
      </c>
      <c r="BM153" s="274">
        <v>58</v>
      </c>
      <c r="BN153" s="275">
        <v>70</v>
      </c>
      <c r="BO153" s="273">
        <v>45</v>
      </c>
      <c r="BP153" s="274">
        <v>38</v>
      </c>
      <c r="BQ153" s="275">
        <v>83</v>
      </c>
      <c r="BR153" s="273">
        <v>34.6</v>
      </c>
      <c r="BS153" s="274">
        <v>32.5</v>
      </c>
      <c r="BT153" s="275">
        <v>33.6</v>
      </c>
      <c r="BU153" s="273">
        <v>45</v>
      </c>
      <c r="BV153" s="274">
        <v>38</v>
      </c>
      <c r="BW153" s="275">
        <v>83</v>
      </c>
      <c r="BX153" s="273">
        <v>73</v>
      </c>
      <c r="BY153" s="274">
        <v>68</v>
      </c>
      <c r="BZ153" s="275">
        <v>71</v>
      </c>
      <c r="CA153" s="273">
        <v>15</v>
      </c>
      <c r="CB153" s="274">
        <v>19</v>
      </c>
      <c r="CC153" s="275">
        <v>34</v>
      </c>
      <c r="CD153" s="273">
        <v>73</v>
      </c>
      <c r="CE153" s="274">
        <v>68</v>
      </c>
      <c r="CF153" s="275">
        <v>71</v>
      </c>
      <c r="CG153" s="273">
        <v>15</v>
      </c>
      <c r="CH153" s="274">
        <v>19</v>
      </c>
      <c r="CI153" s="275">
        <v>34</v>
      </c>
      <c r="CJ153" s="273">
        <v>35.1</v>
      </c>
      <c r="CK153" s="274">
        <v>35.700000000000003</v>
      </c>
      <c r="CL153" s="275">
        <v>35.5</v>
      </c>
      <c r="CM153" s="273">
        <v>15</v>
      </c>
      <c r="CN153" s="274">
        <v>19</v>
      </c>
      <c r="CO153" s="275">
        <v>34</v>
      </c>
      <c r="CP153" s="273">
        <v>72</v>
      </c>
      <c r="CQ153" s="274">
        <v>55</v>
      </c>
      <c r="CR153" s="275">
        <v>64</v>
      </c>
      <c r="CS153" s="273">
        <v>4646</v>
      </c>
      <c r="CT153" s="274">
        <v>4801</v>
      </c>
      <c r="CU153" s="275">
        <v>9447</v>
      </c>
      <c r="CV153" s="273">
        <v>74</v>
      </c>
      <c r="CW153" s="274">
        <v>57</v>
      </c>
      <c r="CX153" s="275">
        <v>65</v>
      </c>
      <c r="CY153" s="273">
        <v>4646</v>
      </c>
      <c r="CZ153" s="274">
        <v>4801</v>
      </c>
      <c r="DA153" s="275">
        <v>9447</v>
      </c>
      <c r="DB153" s="273">
        <v>35.1</v>
      </c>
      <c r="DC153" s="274">
        <v>32.6</v>
      </c>
      <c r="DD153" s="275">
        <v>33.799999999999997</v>
      </c>
      <c r="DE153" s="273">
        <v>4646</v>
      </c>
      <c r="DF153" s="274">
        <v>4801</v>
      </c>
      <c r="DG153" s="275">
        <v>9447</v>
      </c>
    </row>
    <row r="154" spans="1:111" x14ac:dyDescent="0.35">
      <c r="A154" t="s">
        <v>137</v>
      </c>
      <c r="B154" t="s">
        <v>382</v>
      </c>
      <c r="C154" t="s">
        <v>372</v>
      </c>
      <c r="D154" s="273">
        <v>75</v>
      </c>
      <c r="E154" s="274">
        <v>59</v>
      </c>
      <c r="F154" s="275">
        <v>67</v>
      </c>
      <c r="G154" s="273">
        <v>2928</v>
      </c>
      <c r="H154" s="274">
        <v>3147</v>
      </c>
      <c r="I154" s="275">
        <v>6075</v>
      </c>
      <c r="J154" s="273">
        <v>76</v>
      </c>
      <c r="K154" s="274">
        <v>61</v>
      </c>
      <c r="L154" s="275">
        <v>68</v>
      </c>
      <c r="M154" s="273">
        <v>2928</v>
      </c>
      <c r="N154" s="274">
        <v>3147</v>
      </c>
      <c r="O154" s="275">
        <v>6075</v>
      </c>
      <c r="P154" s="273">
        <v>35.6</v>
      </c>
      <c r="Q154" s="274">
        <v>33.5</v>
      </c>
      <c r="R154" s="275">
        <v>34.5</v>
      </c>
      <c r="S154" s="273">
        <v>2928</v>
      </c>
      <c r="T154" s="274">
        <v>3147</v>
      </c>
      <c r="U154" s="275">
        <v>6075</v>
      </c>
      <c r="V154" s="273">
        <v>72</v>
      </c>
      <c r="W154" s="274">
        <v>50</v>
      </c>
      <c r="X154" s="275">
        <v>60</v>
      </c>
      <c r="Y154" s="273">
        <v>222</v>
      </c>
      <c r="Z154" s="274">
        <v>274</v>
      </c>
      <c r="AA154" s="275">
        <v>496</v>
      </c>
      <c r="AB154" s="273">
        <v>73</v>
      </c>
      <c r="AC154" s="274">
        <v>54</v>
      </c>
      <c r="AD154" s="275">
        <v>63</v>
      </c>
      <c r="AE154" s="273">
        <v>222</v>
      </c>
      <c r="AF154" s="274">
        <v>274</v>
      </c>
      <c r="AG154" s="275">
        <v>496</v>
      </c>
      <c r="AH154" s="273">
        <v>35.799999999999997</v>
      </c>
      <c r="AI154" s="274">
        <v>32.1</v>
      </c>
      <c r="AJ154" s="275">
        <v>33.799999999999997</v>
      </c>
      <c r="AK154" s="273">
        <v>222</v>
      </c>
      <c r="AL154" s="274">
        <v>274</v>
      </c>
      <c r="AM154" s="275">
        <v>496</v>
      </c>
      <c r="AN154" s="273">
        <v>60</v>
      </c>
      <c r="AO154" s="274">
        <v>47</v>
      </c>
      <c r="AP154" s="275">
        <v>54</v>
      </c>
      <c r="AQ154" s="273">
        <v>229</v>
      </c>
      <c r="AR154" s="274">
        <v>220</v>
      </c>
      <c r="AS154" s="275">
        <v>449</v>
      </c>
      <c r="AT154" s="273">
        <v>64</v>
      </c>
      <c r="AU154" s="274">
        <v>50</v>
      </c>
      <c r="AV154" s="275">
        <v>57</v>
      </c>
      <c r="AW154" s="273">
        <v>229</v>
      </c>
      <c r="AX154" s="274">
        <v>220</v>
      </c>
      <c r="AY154" s="275">
        <v>449</v>
      </c>
      <c r="AZ154" s="273">
        <v>33.200000000000003</v>
      </c>
      <c r="BA154" s="274">
        <v>30.9</v>
      </c>
      <c r="BB154" s="275">
        <v>32.1</v>
      </c>
      <c r="BC154" s="273">
        <v>229</v>
      </c>
      <c r="BD154" s="274">
        <v>220</v>
      </c>
      <c r="BE154" s="275">
        <v>449</v>
      </c>
      <c r="BF154" s="273">
        <v>63</v>
      </c>
      <c r="BG154" s="274">
        <v>44</v>
      </c>
      <c r="BH154" s="275">
        <v>53</v>
      </c>
      <c r="BI154" s="273">
        <v>76</v>
      </c>
      <c r="BJ154" s="274">
        <v>99</v>
      </c>
      <c r="BK154" s="275">
        <v>175</v>
      </c>
      <c r="BL154" s="273">
        <v>64</v>
      </c>
      <c r="BM154" s="274">
        <v>49</v>
      </c>
      <c r="BN154" s="275">
        <v>56</v>
      </c>
      <c r="BO154" s="273">
        <v>76</v>
      </c>
      <c r="BP154" s="274">
        <v>99</v>
      </c>
      <c r="BQ154" s="275">
        <v>175</v>
      </c>
      <c r="BR154" s="273">
        <v>33.6</v>
      </c>
      <c r="BS154" s="274">
        <v>30.8</v>
      </c>
      <c r="BT154" s="275">
        <v>32</v>
      </c>
      <c r="BU154" s="273">
        <v>76</v>
      </c>
      <c r="BV154" s="274">
        <v>99</v>
      </c>
      <c r="BW154" s="275">
        <v>175</v>
      </c>
      <c r="BX154" s="273" t="s">
        <v>197</v>
      </c>
      <c r="BY154" s="274" t="s">
        <v>197</v>
      </c>
      <c r="BZ154" s="275">
        <v>74</v>
      </c>
      <c r="CA154" s="273">
        <v>14</v>
      </c>
      <c r="CB154" s="274">
        <v>9</v>
      </c>
      <c r="CC154" s="275">
        <v>23</v>
      </c>
      <c r="CD154" s="273" t="s">
        <v>197</v>
      </c>
      <c r="CE154" s="274" t="s">
        <v>197</v>
      </c>
      <c r="CF154" s="275">
        <v>74</v>
      </c>
      <c r="CG154" s="273">
        <v>14</v>
      </c>
      <c r="CH154" s="274">
        <v>9</v>
      </c>
      <c r="CI154" s="275">
        <v>23</v>
      </c>
      <c r="CJ154" s="273">
        <v>33.299999999999997</v>
      </c>
      <c r="CK154" s="274">
        <v>33.6</v>
      </c>
      <c r="CL154" s="275">
        <v>33.4</v>
      </c>
      <c r="CM154" s="273">
        <v>14</v>
      </c>
      <c r="CN154" s="274">
        <v>9</v>
      </c>
      <c r="CO154" s="275">
        <v>23</v>
      </c>
      <c r="CP154" s="273">
        <v>73</v>
      </c>
      <c r="CQ154" s="274">
        <v>56</v>
      </c>
      <c r="CR154" s="275">
        <v>64</v>
      </c>
      <c r="CS154" s="273">
        <v>3689</v>
      </c>
      <c r="CT154" s="274">
        <v>3997</v>
      </c>
      <c r="CU154" s="275">
        <v>7686</v>
      </c>
      <c r="CV154" s="273">
        <v>75</v>
      </c>
      <c r="CW154" s="274">
        <v>58</v>
      </c>
      <c r="CX154" s="275">
        <v>66</v>
      </c>
      <c r="CY154" s="273">
        <v>3689</v>
      </c>
      <c r="CZ154" s="274">
        <v>3997</v>
      </c>
      <c r="DA154" s="275">
        <v>7686</v>
      </c>
      <c r="DB154" s="273">
        <v>35.4</v>
      </c>
      <c r="DC154" s="274">
        <v>33.1</v>
      </c>
      <c r="DD154" s="275">
        <v>34.200000000000003</v>
      </c>
      <c r="DE154" s="273">
        <v>3689</v>
      </c>
      <c r="DF154" s="274">
        <v>3997</v>
      </c>
      <c r="DG154" s="275">
        <v>7686</v>
      </c>
    </row>
    <row r="155" spans="1:111" x14ac:dyDescent="0.35">
      <c r="A155" t="s">
        <v>159</v>
      </c>
      <c r="B155" t="s">
        <v>403</v>
      </c>
      <c r="C155" t="s">
        <v>392</v>
      </c>
      <c r="D155" s="273">
        <v>72</v>
      </c>
      <c r="E155" s="274">
        <v>59</v>
      </c>
      <c r="F155" s="275">
        <v>66</v>
      </c>
      <c r="G155" s="273">
        <v>2648</v>
      </c>
      <c r="H155" s="274">
        <v>2726</v>
      </c>
      <c r="I155" s="275">
        <v>5374</v>
      </c>
      <c r="J155" s="273">
        <v>74</v>
      </c>
      <c r="K155" s="274">
        <v>61</v>
      </c>
      <c r="L155" s="275">
        <v>67</v>
      </c>
      <c r="M155" s="273">
        <v>2648</v>
      </c>
      <c r="N155" s="274">
        <v>2726</v>
      </c>
      <c r="O155" s="275">
        <v>5374</v>
      </c>
      <c r="P155" s="273">
        <v>36</v>
      </c>
      <c r="Q155" s="274">
        <v>33.700000000000003</v>
      </c>
      <c r="R155" s="275">
        <v>34.799999999999997</v>
      </c>
      <c r="S155" s="273">
        <v>2648</v>
      </c>
      <c r="T155" s="274">
        <v>2726</v>
      </c>
      <c r="U155" s="275">
        <v>5374</v>
      </c>
      <c r="V155" s="273">
        <v>78</v>
      </c>
      <c r="W155" s="274">
        <v>53</v>
      </c>
      <c r="X155" s="275">
        <v>64</v>
      </c>
      <c r="Y155" s="273">
        <v>58</v>
      </c>
      <c r="Z155" s="274">
        <v>74</v>
      </c>
      <c r="AA155" s="275">
        <v>132</v>
      </c>
      <c r="AB155" s="273">
        <v>78</v>
      </c>
      <c r="AC155" s="274">
        <v>55</v>
      </c>
      <c r="AD155" s="275">
        <v>65</v>
      </c>
      <c r="AE155" s="273">
        <v>58</v>
      </c>
      <c r="AF155" s="274">
        <v>74</v>
      </c>
      <c r="AG155" s="275">
        <v>132</v>
      </c>
      <c r="AH155" s="273">
        <v>36</v>
      </c>
      <c r="AI155" s="274">
        <v>33</v>
      </c>
      <c r="AJ155" s="275">
        <v>34.299999999999997</v>
      </c>
      <c r="AK155" s="273">
        <v>58</v>
      </c>
      <c r="AL155" s="274">
        <v>74</v>
      </c>
      <c r="AM155" s="275">
        <v>132</v>
      </c>
      <c r="AN155" s="273">
        <v>77</v>
      </c>
      <c r="AO155" s="274">
        <v>59</v>
      </c>
      <c r="AP155" s="275">
        <v>68</v>
      </c>
      <c r="AQ155" s="273">
        <v>30</v>
      </c>
      <c r="AR155" s="274">
        <v>29</v>
      </c>
      <c r="AS155" s="275">
        <v>59</v>
      </c>
      <c r="AT155" s="273">
        <v>77</v>
      </c>
      <c r="AU155" s="274">
        <v>59</v>
      </c>
      <c r="AV155" s="275">
        <v>68</v>
      </c>
      <c r="AW155" s="273">
        <v>30</v>
      </c>
      <c r="AX155" s="274">
        <v>29</v>
      </c>
      <c r="AY155" s="275">
        <v>59</v>
      </c>
      <c r="AZ155" s="273">
        <v>35.9</v>
      </c>
      <c r="BA155" s="274">
        <v>30.9</v>
      </c>
      <c r="BB155" s="275">
        <v>33.5</v>
      </c>
      <c r="BC155" s="273">
        <v>30</v>
      </c>
      <c r="BD155" s="274">
        <v>29</v>
      </c>
      <c r="BE155" s="275">
        <v>59</v>
      </c>
      <c r="BF155" s="273">
        <v>100</v>
      </c>
      <c r="BG155" s="274" t="s">
        <v>197</v>
      </c>
      <c r="BH155" s="275" t="s">
        <v>197</v>
      </c>
      <c r="BI155" s="273">
        <v>6</v>
      </c>
      <c r="BJ155" s="274">
        <v>8</v>
      </c>
      <c r="BK155" s="275">
        <v>14</v>
      </c>
      <c r="BL155" s="273">
        <v>100</v>
      </c>
      <c r="BM155" s="274" t="s">
        <v>197</v>
      </c>
      <c r="BN155" s="275" t="s">
        <v>197</v>
      </c>
      <c r="BO155" s="273">
        <v>6</v>
      </c>
      <c r="BP155" s="274">
        <v>8</v>
      </c>
      <c r="BQ155" s="275">
        <v>14</v>
      </c>
      <c r="BR155" s="273">
        <v>45.8</v>
      </c>
      <c r="BS155" s="274">
        <v>37.4</v>
      </c>
      <c r="BT155" s="275">
        <v>41</v>
      </c>
      <c r="BU155" s="273">
        <v>6</v>
      </c>
      <c r="BV155" s="274">
        <v>8</v>
      </c>
      <c r="BW155" s="275">
        <v>14</v>
      </c>
      <c r="BX155" s="273" t="s">
        <v>197</v>
      </c>
      <c r="BY155" s="274" t="s">
        <v>197</v>
      </c>
      <c r="BZ155" s="275">
        <v>57</v>
      </c>
      <c r="CA155" s="273" t="s">
        <v>197</v>
      </c>
      <c r="CB155" s="274" t="s">
        <v>197</v>
      </c>
      <c r="CC155" s="275">
        <v>7</v>
      </c>
      <c r="CD155" s="273" t="s">
        <v>197</v>
      </c>
      <c r="CE155" s="274" t="s">
        <v>197</v>
      </c>
      <c r="CF155" s="275">
        <v>57</v>
      </c>
      <c r="CG155" s="273" t="s">
        <v>197</v>
      </c>
      <c r="CH155" s="274" t="s">
        <v>197</v>
      </c>
      <c r="CI155" s="275">
        <v>7</v>
      </c>
      <c r="CJ155" s="273">
        <v>37</v>
      </c>
      <c r="CK155" s="274">
        <v>30.8</v>
      </c>
      <c r="CL155" s="275">
        <v>32.6</v>
      </c>
      <c r="CM155" s="273" t="s">
        <v>197</v>
      </c>
      <c r="CN155" s="274" t="s">
        <v>197</v>
      </c>
      <c r="CO155" s="275">
        <v>7</v>
      </c>
      <c r="CP155" s="273">
        <v>72</v>
      </c>
      <c r="CQ155" s="274">
        <v>59</v>
      </c>
      <c r="CR155" s="275">
        <v>65</v>
      </c>
      <c r="CS155" s="273">
        <v>2923</v>
      </c>
      <c r="CT155" s="274">
        <v>3018</v>
      </c>
      <c r="CU155" s="275">
        <v>5941</v>
      </c>
      <c r="CV155" s="273">
        <v>73</v>
      </c>
      <c r="CW155" s="274">
        <v>60</v>
      </c>
      <c r="CX155" s="275">
        <v>67</v>
      </c>
      <c r="CY155" s="273">
        <v>2923</v>
      </c>
      <c r="CZ155" s="274">
        <v>3018</v>
      </c>
      <c r="DA155" s="275">
        <v>5941</v>
      </c>
      <c r="DB155" s="273">
        <v>36</v>
      </c>
      <c r="DC155" s="274">
        <v>33.6</v>
      </c>
      <c r="DD155" s="275">
        <v>34.700000000000003</v>
      </c>
      <c r="DE155" s="273">
        <v>2923</v>
      </c>
      <c r="DF155" s="274">
        <v>3018</v>
      </c>
      <c r="DG155" s="275">
        <v>5941</v>
      </c>
    </row>
    <row r="156" spans="1:111" x14ac:dyDescent="0.35">
      <c r="A156" t="s">
        <v>72</v>
      </c>
      <c r="B156" t="s">
        <v>317</v>
      </c>
      <c r="C156" t="s">
        <v>309</v>
      </c>
      <c r="D156" s="273">
        <v>77</v>
      </c>
      <c r="E156" s="274">
        <v>60</v>
      </c>
      <c r="F156" s="275">
        <v>68</v>
      </c>
      <c r="G156" s="273">
        <v>4030</v>
      </c>
      <c r="H156" s="274">
        <v>4328</v>
      </c>
      <c r="I156" s="275">
        <v>8358</v>
      </c>
      <c r="J156" s="273">
        <v>78</v>
      </c>
      <c r="K156" s="274">
        <v>63</v>
      </c>
      <c r="L156" s="275">
        <v>70</v>
      </c>
      <c r="M156" s="273">
        <v>4030</v>
      </c>
      <c r="N156" s="274">
        <v>4328</v>
      </c>
      <c r="O156" s="275">
        <v>8358</v>
      </c>
      <c r="P156" s="273">
        <v>37.799999999999997</v>
      </c>
      <c r="Q156" s="274">
        <v>34.700000000000003</v>
      </c>
      <c r="R156" s="275">
        <v>36.200000000000003</v>
      </c>
      <c r="S156" s="273">
        <v>4030</v>
      </c>
      <c r="T156" s="274">
        <v>4328</v>
      </c>
      <c r="U156" s="275">
        <v>8358</v>
      </c>
      <c r="V156" s="273">
        <v>79</v>
      </c>
      <c r="W156" s="274">
        <v>62</v>
      </c>
      <c r="X156" s="275">
        <v>70</v>
      </c>
      <c r="Y156" s="273">
        <v>149</v>
      </c>
      <c r="Z156" s="274">
        <v>155</v>
      </c>
      <c r="AA156" s="275">
        <v>304</v>
      </c>
      <c r="AB156" s="273">
        <v>80</v>
      </c>
      <c r="AC156" s="274">
        <v>66</v>
      </c>
      <c r="AD156" s="275">
        <v>73</v>
      </c>
      <c r="AE156" s="273">
        <v>149</v>
      </c>
      <c r="AF156" s="274">
        <v>155</v>
      </c>
      <c r="AG156" s="275">
        <v>304</v>
      </c>
      <c r="AH156" s="273">
        <v>38.6</v>
      </c>
      <c r="AI156" s="274">
        <v>34.9</v>
      </c>
      <c r="AJ156" s="275">
        <v>36.700000000000003</v>
      </c>
      <c r="AK156" s="273">
        <v>149</v>
      </c>
      <c r="AL156" s="274">
        <v>155</v>
      </c>
      <c r="AM156" s="275">
        <v>304</v>
      </c>
      <c r="AN156" s="273">
        <v>73</v>
      </c>
      <c r="AO156" s="274">
        <v>58</v>
      </c>
      <c r="AP156" s="275">
        <v>66</v>
      </c>
      <c r="AQ156" s="273">
        <v>183</v>
      </c>
      <c r="AR156" s="274">
        <v>184</v>
      </c>
      <c r="AS156" s="275">
        <v>367</v>
      </c>
      <c r="AT156" s="273">
        <v>77</v>
      </c>
      <c r="AU156" s="274">
        <v>63</v>
      </c>
      <c r="AV156" s="275">
        <v>70</v>
      </c>
      <c r="AW156" s="273">
        <v>183</v>
      </c>
      <c r="AX156" s="274">
        <v>184</v>
      </c>
      <c r="AY156" s="275">
        <v>367</v>
      </c>
      <c r="AZ156" s="273">
        <v>36</v>
      </c>
      <c r="BA156" s="274">
        <v>33.200000000000003</v>
      </c>
      <c r="BB156" s="275">
        <v>34.6</v>
      </c>
      <c r="BC156" s="273">
        <v>183</v>
      </c>
      <c r="BD156" s="274">
        <v>184</v>
      </c>
      <c r="BE156" s="275">
        <v>367</v>
      </c>
      <c r="BF156" s="273">
        <v>68</v>
      </c>
      <c r="BG156" s="274">
        <v>50</v>
      </c>
      <c r="BH156" s="275">
        <v>61</v>
      </c>
      <c r="BI156" s="273">
        <v>22</v>
      </c>
      <c r="BJ156" s="274">
        <v>14</v>
      </c>
      <c r="BK156" s="275">
        <v>36</v>
      </c>
      <c r="BL156" s="273">
        <v>68</v>
      </c>
      <c r="BM156" s="274">
        <v>50</v>
      </c>
      <c r="BN156" s="275">
        <v>61</v>
      </c>
      <c r="BO156" s="273">
        <v>22</v>
      </c>
      <c r="BP156" s="274">
        <v>14</v>
      </c>
      <c r="BQ156" s="275">
        <v>36</v>
      </c>
      <c r="BR156" s="273">
        <v>37.9</v>
      </c>
      <c r="BS156" s="274">
        <v>33</v>
      </c>
      <c r="BT156" s="275">
        <v>36</v>
      </c>
      <c r="BU156" s="273">
        <v>22</v>
      </c>
      <c r="BV156" s="274">
        <v>14</v>
      </c>
      <c r="BW156" s="275">
        <v>36</v>
      </c>
      <c r="BX156" s="273">
        <v>67</v>
      </c>
      <c r="BY156" s="274">
        <v>67</v>
      </c>
      <c r="BZ156" s="275">
        <v>67</v>
      </c>
      <c r="CA156" s="273">
        <v>12</v>
      </c>
      <c r="CB156" s="274">
        <v>9</v>
      </c>
      <c r="CC156" s="275">
        <v>21</v>
      </c>
      <c r="CD156" s="273">
        <v>67</v>
      </c>
      <c r="CE156" s="274">
        <v>67</v>
      </c>
      <c r="CF156" s="275">
        <v>67</v>
      </c>
      <c r="CG156" s="273">
        <v>12</v>
      </c>
      <c r="CH156" s="274">
        <v>9</v>
      </c>
      <c r="CI156" s="275">
        <v>21</v>
      </c>
      <c r="CJ156" s="273">
        <v>35.4</v>
      </c>
      <c r="CK156" s="274">
        <v>34.799999999999997</v>
      </c>
      <c r="CL156" s="275">
        <v>35.1</v>
      </c>
      <c r="CM156" s="273">
        <v>12</v>
      </c>
      <c r="CN156" s="274">
        <v>9</v>
      </c>
      <c r="CO156" s="275">
        <v>21</v>
      </c>
      <c r="CP156" s="273">
        <v>77</v>
      </c>
      <c r="CQ156" s="274">
        <v>60</v>
      </c>
      <c r="CR156" s="275">
        <v>68</v>
      </c>
      <c r="CS156" s="273">
        <v>4519</v>
      </c>
      <c r="CT156" s="274">
        <v>4886</v>
      </c>
      <c r="CU156" s="275">
        <v>9405</v>
      </c>
      <c r="CV156" s="273">
        <v>78</v>
      </c>
      <c r="CW156" s="274">
        <v>63</v>
      </c>
      <c r="CX156" s="275">
        <v>70</v>
      </c>
      <c r="CY156" s="273">
        <v>4519</v>
      </c>
      <c r="CZ156" s="274">
        <v>4886</v>
      </c>
      <c r="DA156" s="275">
        <v>9405</v>
      </c>
      <c r="DB156" s="273">
        <v>37.700000000000003</v>
      </c>
      <c r="DC156" s="274">
        <v>34.6</v>
      </c>
      <c r="DD156" s="275">
        <v>36.1</v>
      </c>
      <c r="DE156" s="273">
        <v>4519</v>
      </c>
      <c r="DF156" s="274">
        <v>4886</v>
      </c>
      <c r="DG156" s="275">
        <v>9405</v>
      </c>
    </row>
    <row r="157" spans="1:111" x14ac:dyDescent="0.35">
      <c r="A157" t="s">
        <v>89</v>
      </c>
      <c r="B157" t="s">
        <v>334</v>
      </c>
      <c r="C157" t="s">
        <v>324</v>
      </c>
      <c r="D157" s="273">
        <v>75</v>
      </c>
      <c r="E157" s="274">
        <v>58</v>
      </c>
      <c r="F157" s="275">
        <v>66</v>
      </c>
      <c r="G157" s="273">
        <v>3333</v>
      </c>
      <c r="H157" s="274">
        <v>3563</v>
      </c>
      <c r="I157" s="275">
        <v>6896</v>
      </c>
      <c r="J157" s="273">
        <v>76</v>
      </c>
      <c r="K157" s="274">
        <v>61</v>
      </c>
      <c r="L157" s="275">
        <v>68</v>
      </c>
      <c r="M157" s="273">
        <v>3333</v>
      </c>
      <c r="N157" s="274">
        <v>3563</v>
      </c>
      <c r="O157" s="275">
        <v>6896</v>
      </c>
      <c r="P157" s="273">
        <v>35.1</v>
      </c>
      <c r="Q157" s="274">
        <v>33</v>
      </c>
      <c r="R157" s="275">
        <v>34</v>
      </c>
      <c r="S157" s="273">
        <v>3333</v>
      </c>
      <c r="T157" s="274">
        <v>3563</v>
      </c>
      <c r="U157" s="275">
        <v>6896</v>
      </c>
      <c r="V157" s="273">
        <v>70</v>
      </c>
      <c r="W157" s="274">
        <v>58</v>
      </c>
      <c r="X157" s="275">
        <v>64</v>
      </c>
      <c r="Y157" s="273">
        <v>237</v>
      </c>
      <c r="Z157" s="274">
        <v>207</v>
      </c>
      <c r="AA157" s="275">
        <v>444</v>
      </c>
      <c r="AB157" s="273">
        <v>73</v>
      </c>
      <c r="AC157" s="274">
        <v>61</v>
      </c>
      <c r="AD157" s="275">
        <v>68</v>
      </c>
      <c r="AE157" s="273">
        <v>237</v>
      </c>
      <c r="AF157" s="274">
        <v>207</v>
      </c>
      <c r="AG157" s="275">
        <v>444</v>
      </c>
      <c r="AH157" s="273">
        <v>34.700000000000003</v>
      </c>
      <c r="AI157" s="274">
        <v>32.1</v>
      </c>
      <c r="AJ157" s="275">
        <v>33.5</v>
      </c>
      <c r="AK157" s="273">
        <v>237</v>
      </c>
      <c r="AL157" s="274">
        <v>207</v>
      </c>
      <c r="AM157" s="275">
        <v>444</v>
      </c>
      <c r="AN157" s="273">
        <v>80</v>
      </c>
      <c r="AO157" s="274">
        <v>60</v>
      </c>
      <c r="AP157" s="275">
        <v>69</v>
      </c>
      <c r="AQ157" s="273">
        <v>66</v>
      </c>
      <c r="AR157" s="274">
        <v>77</v>
      </c>
      <c r="AS157" s="275">
        <v>143</v>
      </c>
      <c r="AT157" s="273">
        <v>82</v>
      </c>
      <c r="AU157" s="274">
        <v>64</v>
      </c>
      <c r="AV157" s="275">
        <v>72</v>
      </c>
      <c r="AW157" s="273">
        <v>66</v>
      </c>
      <c r="AX157" s="274">
        <v>77</v>
      </c>
      <c r="AY157" s="275">
        <v>143</v>
      </c>
      <c r="AZ157" s="273">
        <v>34.9</v>
      </c>
      <c r="BA157" s="274">
        <v>31.9</v>
      </c>
      <c r="BB157" s="275">
        <v>33.299999999999997</v>
      </c>
      <c r="BC157" s="273">
        <v>66</v>
      </c>
      <c r="BD157" s="274">
        <v>77</v>
      </c>
      <c r="BE157" s="275">
        <v>143</v>
      </c>
      <c r="BF157" s="273">
        <v>45</v>
      </c>
      <c r="BG157" s="274">
        <v>63</v>
      </c>
      <c r="BH157" s="275">
        <v>54</v>
      </c>
      <c r="BI157" s="273">
        <v>33</v>
      </c>
      <c r="BJ157" s="274">
        <v>32</v>
      </c>
      <c r="BK157" s="275">
        <v>65</v>
      </c>
      <c r="BL157" s="273">
        <v>58</v>
      </c>
      <c r="BM157" s="274">
        <v>63</v>
      </c>
      <c r="BN157" s="275">
        <v>60</v>
      </c>
      <c r="BO157" s="273">
        <v>33</v>
      </c>
      <c r="BP157" s="274">
        <v>32</v>
      </c>
      <c r="BQ157" s="275">
        <v>65</v>
      </c>
      <c r="BR157" s="273">
        <v>31.5</v>
      </c>
      <c r="BS157" s="274">
        <v>31.8</v>
      </c>
      <c r="BT157" s="275">
        <v>31.6</v>
      </c>
      <c r="BU157" s="273">
        <v>33</v>
      </c>
      <c r="BV157" s="274">
        <v>32</v>
      </c>
      <c r="BW157" s="275">
        <v>65</v>
      </c>
      <c r="BX157" s="273" t="s">
        <v>197</v>
      </c>
      <c r="BY157" s="274" t="s">
        <v>197</v>
      </c>
      <c r="BZ157" s="275" t="s">
        <v>197</v>
      </c>
      <c r="CA157" s="273" t="s">
        <v>197</v>
      </c>
      <c r="CB157" s="274" t="s">
        <v>197</v>
      </c>
      <c r="CC157" s="275">
        <v>4</v>
      </c>
      <c r="CD157" s="273" t="s">
        <v>197</v>
      </c>
      <c r="CE157" s="274" t="s">
        <v>197</v>
      </c>
      <c r="CF157" s="275" t="s">
        <v>197</v>
      </c>
      <c r="CG157" s="273" t="s">
        <v>197</v>
      </c>
      <c r="CH157" s="274" t="s">
        <v>197</v>
      </c>
      <c r="CI157" s="275">
        <v>4</v>
      </c>
      <c r="CJ157" s="273">
        <v>29</v>
      </c>
      <c r="CK157" s="274">
        <v>39.5</v>
      </c>
      <c r="CL157" s="275">
        <v>34.299999999999997</v>
      </c>
      <c r="CM157" s="273" t="s">
        <v>197</v>
      </c>
      <c r="CN157" s="274" t="s">
        <v>197</v>
      </c>
      <c r="CO157" s="275">
        <v>4</v>
      </c>
      <c r="CP157" s="273">
        <v>74</v>
      </c>
      <c r="CQ157" s="274">
        <v>58</v>
      </c>
      <c r="CR157" s="275">
        <v>65</v>
      </c>
      <c r="CS157" s="273">
        <v>3891</v>
      </c>
      <c r="CT157" s="274">
        <v>4100</v>
      </c>
      <c r="CU157" s="275">
        <v>7991</v>
      </c>
      <c r="CV157" s="273">
        <v>75</v>
      </c>
      <c r="CW157" s="274">
        <v>60</v>
      </c>
      <c r="CX157" s="275">
        <v>68</v>
      </c>
      <c r="CY157" s="273">
        <v>3891</v>
      </c>
      <c r="CZ157" s="274">
        <v>4100</v>
      </c>
      <c r="DA157" s="275">
        <v>7991</v>
      </c>
      <c r="DB157" s="273">
        <v>35</v>
      </c>
      <c r="DC157" s="274">
        <v>32.799999999999997</v>
      </c>
      <c r="DD157" s="275">
        <v>33.9</v>
      </c>
      <c r="DE157" s="273">
        <v>3891</v>
      </c>
      <c r="DF157" s="274">
        <v>4100</v>
      </c>
      <c r="DG157" s="275">
        <v>7991</v>
      </c>
    </row>
    <row r="158" spans="1:111" x14ac:dyDescent="0.35">
      <c r="A158" t="s">
        <v>142</v>
      </c>
      <c r="B158" t="s">
        <v>387</v>
      </c>
      <c r="C158" t="s">
        <v>372</v>
      </c>
      <c r="D158" s="273">
        <v>80</v>
      </c>
      <c r="E158" s="274">
        <v>64</v>
      </c>
      <c r="F158" s="275">
        <v>72</v>
      </c>
      <c r="G158" s="273">
        <v>5175</v>
      </c>
      <c r="H158" s="274">
        <v>5281</v>
      </c>
      <c r="I158" s="275">
        <v>10456</v>
      </c>
      <c r="J158" s="273">
        <v>81</v>
      </c>
      <c r="K158" s="274">
        <v>65</v>
      </c>
      <c r="L158" s="275">
        <v>73</v>
      </c>
      <c r="M158" s="273">
        <v>5175</v>
      </c>
      <c r="N158" s="274">
        <v>5281</v>
      </c>
      <c r="O158" s="275">
        <v>10456</v>
      </c>
      <c r="P158" s="273">
        <v>37.200000000000003</v>
      </c>
      <c r="Q158" s="274">
        <v>35</v>
      </c>
      <c r="R158" s="275">
        <v>36.1</v>
      </c>
      <c r="S158" s="273">
        <v>5175</v>
      </c>
      <c r="T158" s="274">
        <v>5281</v>
      </c>
      <c r="U158" s="275">
        <v>10456</v>
      </c>
      <c r="V158" s="273">
        <v>82</v>
      </c>
      <c r="W158" s="274">
        <v>65</v>
      </c>
      <c r="X158" s="275">
        <v>74</v>
      </c>
      <c r="Y158" s="273">
        <v>397</v>
      </c>
      <c r="Z158" s="274">
        <v>395</v>
      </c>
      <c r="AA158" s="275">
        <v>792</v>
      </c>
      <c r="AB158" s="273">
        <v>82</v>
      </c>
      <c r="AC158" s="274">
        <v>67</v>
      </c>
      <c r="AD158" s="275">
        <v>74</v>
      </c>
      <c r="AE158" s="273">
        <v>397</v>
      </c>
      <c r="AF158" s="274">
        <v>395</v>
      </c>
      <c r="AG158" s="275">
        <v>792</v>
      </c>
      <c r="AH158" s="273">
        <v>37.1</v>
      </c>
      <c r="AI158" s="274">
        <v>34.700000000000003</v>
      </c>
      <c r="AJ158" s="275">
        <v>35.9</v>
      </c>
      <c r="AK158" s="273">
        <v>397</v>
      </c>
      <c r="AL158" s="274">
        <v>395</v>
      </c>
      <c r="AM158" s="275">
        <v>792</v>
      </c>
      <c r="AN158" s="273">
        <v>76</v>
      </c>
      <c r="AO158" s="274">
        <v>61</v>
      </c>
      <c r="AP158" s="275">
        <v>68</v>
      </c>
      <c r="AQ158" s="273">
        <v>394</v>
      </c>
      <c r="AR158" s="274">
        <v>417</v>
      </c>
      <c r="AS158" s="275">
        <v>811</v>
      </c>
      <c r="AT158" s="273">
        <v>78</v>
      </c>
      <c r="AU158" s="274">
        <v>64</v>
      </c>
      <c r="AV158" s="275">
        <v>71</v>
      </c>
      <c r="AW158" s="273">
        <v>394</v>
      </c>
      <c r="AX158" s="274">
        <v>417</v>
      </c>
      <c r="AY158" s="275">
        <v>811</v>
      </c>
      <c r="AZ158" s="273">
        <v>35.5</v>
      </c>
      <c r="BA158" s="274">
        <v>33.200000000000003</v>
      </c>
      <c r="BB158" s="275">
        <v>34.299999999999997</v>
      </c>
      <c r="BC158" s="273">
        <v>394</v>
      </c>
      <c r="BD158" s="274">
        <v>417</v>
      </c>
      <c r="BE158" s="275">
        <v>811</v>
      </c>
      <c r="BF158" s="273">
        <v>69</v>
      </c>
      <c r="BG158" s="274">
        <v>54</v>
      </c>
      <c r="BH158" s="275">
        <v>62</v>
      </c>
      <c r="BI158" s="273">
        <v>89</v>
      </c>
      <c r="BJ158" s="274">
        <v>68</v>
      </c>
      <c r="BK158" s="275">
        <v>157</v>
      </c>
      <c r="BL158" s="273">
        <v>70</v>
      </c>
      <c r="BM158" s="274">
        <v>56</v>
      </c>
      <c r="BN158" s="275">
        <v>64</v>
      </c>
      <c r="BO158" s="273">
        <v>89</v>
      </c>
      <c r="BP158" s="274">
        <v>68</v>
      </c>
      <c r="BQ158" s="275">
        <v>157</v>
      </c>
      <c r="BR158" s="273">
        <v>35.9</v>
      </c>
      <c r="BS158" s="274">
        <v>31.9</v>
      </c>
      <c r="BT158" s="275">
        <v>34.200000000000003</v>
      </c>
      <c r="BU158" s="273">
        <v>89</v>
      </c>
      <c r="BV158" s="274">
        <v>68</v>
      </c>
      <c r="BW158" s="275">
        <v>157</v>
      </c>
      <c r="BX158" s="273">
        <v>83</v>
      </c>
      <c r="BY158" s="274">
        <v>69</v>
      </c>
      <c r="BZ158" s="275">
        <v>75</v>
      </c>
      <c r="CA158" s="273">
        <v>29</v>
      </c>
      <c r="CB158" s="274">
        <v>32</v>
      </c>
      <c r="CC158" s="275">
        <v>61</v>
      </c>
      <c r="CD158" s="273">
        <v>83</v>
      </c>
      <c r="CE158" s="274">
        <v>72</v>
      </c>
      <c r="CF158" s="275">
        <v>77</v>
      </c>
      <c r="CG158" s="273">
        <v>29</v>
      </c>
      <c r="CH158" s="274">
        <v>32</v>
      </c>
      <c r="CI158" s="275">
        <v>61</v>
      </c>
      <c r="CJ158" s="273">
        <v>36.1</v>
      </c>
      <c r="CK158" s="274">
        <v>35.299999999999997</v>
      </c>
      <c r="CL158" s="275">
        <v>35.700000000000003</v>
      </c>
      <c r="CM158" s="273">
        <v>29</v>
      </c>
      <c r="CN158" s="274">
        <v>32</v>
      </c>
      <c r="CO158" s="275">
        <v>61</v>
      </c>
      <c r="CP158" s="273">
        <v>79</v>
      </c>
      <c r="CQ158" s="274">
        <v>64</v>
      </c>
      <c r="CR158" s="275">
        <v>72</v>
      </c>
      <c r="CS158" s="273">
        <v>6821</v>
      </c>
      <c r="CT158" s="274">
        <v>6932</v>
      </c>
      <c r="CU158" s="275">
        <v>13753</v>
      </c>
      <c r="CV158" s="273">
        <v>80</v>
      </c>
      <c r="CW158" s="274">
        <v>65</v>
      </c>
      <c r="CX158" s="275">
        <v>73</v>
      </c>
      <c r="CY158" s="273">
        <v>6821</v>
      </c>
      <c r="CZ158" s="274">
        <v>6932</v>
      </c>
      <c r="DA158" s="275">
        <v>13753</v>
      </c>
      <c r="DB158" s="273">
        <v>37.1</v>
      </c>
      <c r="DC158" s="274">
        <v>34.799999999999997</v>
      </c>
      <c r="DD158" s="275">
        <v>35.9</v>
      </c>
      <c r="DE158" s="273">
        <v>6821</v>
      </c>
      <c r="DF158" s="274">
        <v>6932</v>
      </c>
      <c r="DG158" s="275">
        <v>13753</v>
      </c>
    </row>
    <row r="159" spans="1:111" x14ac:dyDescent="0.35">
      <c r="A159" t="s">
        <v>76</v>
      </c>
      <c r="B159" t="s">
        <v>321</v>
      </c>
      <c r="C159" t="s">
        <v>309</v>
      </c>
      <c r="D159" s="273">
        <v>74</v>
      </c>
      <c r="E159" s="274">
        <v>57</v>
      </c>
      <c r="F159" s="275">
        <v>66</v>
      </c>
      <c r="G159" s="273">
        <v>2629</v>
      </c>
      <c r="H159" s="274">
        <v>2730</v>
      </c>
      <c r="I159" s="275">
        <v>5359</v>
      </c>
      <c r="J159" s="273">
        <v>76</v>
      </c>
      <c r="K159" s="274">
        <v>60</v>
      </c>
      <c r="L159" s="275">
        <v>68</v>
      </c>
      <c r="M159" s="273">
        <v>2629</v>
      </c>
      <c r="N159" s="274">
        <v>2730</v>
      </c>
      <c r="O159" s="275">
        <v>5359</v>
      </c>
      <c r="P159" s="273">
        <v>35.700000000000003</v>
      </c>
      <c r="Q159" s="274">
        <v>33</v>
      </c>
      <c r="R159" s="275">
        <v>34.4</v>
      </c>
      <c r="S159" s="273">
        <v>2629</v>
      </c>
      <c r="T159" s="274">
        <v>2730</v>
      </c>
      <c r="U159" s="275">
        <v>5359</v>
      </c>
      <c r="V159" s="273">
        <v>73</v>
      </c>
      <c r="W159" s="274">
        <v>65</v>
      </c>
      <c r="X159" s="275">
        <v>68</v>
      </c>
      <c r="Y159" s="273">
        <v>113</v>
      </c>
      <c r="Z159" s="274">
        <v>150</v>
      </c>
      <c r="AA159" s="275">
        <v>263</v>
      </c>
      <c r="AB159" s="273">
        <v>77</v>
      </c>
      <c r="AC159" s="274">
        <v>69</v>
      </c>
      <c r="AD159" s="275">
        <v>73</v>
      </c>
      <c r="AE159" s="273">
        <v>113</v>
      </c>
      <c r="AF159" s="274">
        <v>150</v>
      </c>
      <c r="AG159" s="275">
        <v>263</v>
      </c>
      <c r="AH159" s="273">
        <v>35.299999999999997</v>
      </c>
      <c r="AI159" s="274">
        <v>34.6</v>
      </c>
      <c r="AJ159" s="275">
        <v>34.9</v>
      </c>
      <c r="AK159" s="273">
        <v>113</v>
      </c>
      <c r="AL159" s="274">
        <v>150</v>
      </c>
      <c r="AM159" s="275">
        <v>263</v>
      </c>
      <c r="AN159" s="273">
        <v>62</v>
      </c>
      <c r="AO159" s="274">
        <v>54</v>
      </c>
      <c r="AP159" s="275">
        <v>58</v>
      </c>
      <c r="AQ159" s="273">
        <v>163</v>
      </c>
      <c r="AR159" s="274">
        <v>161</v>
      </c>
      <c r="AS159" s="275">
        <v>324</v>
      </c>
      <c r="AT159" s="273">
        <v>69</v>
      </c>
      <c r="AU159" s="274">
        <v>61</v>
      </c>
      <c r="AV159" s="275">
        <v>65</v>
      </c>
      <c r="AW159" s="273">
        <v>163</v>
      </c>
      <c r="AX159" s="274">
        <v>161</v>
      </c>
      <c r="AY159" s="275">
        <v>324</v>
      </c>
      <c r="AZ159" s="273">
        <v>33.6</v>
      </c>
      <c r="BA159" s="274">
        <v>31.8</v>
      </c>
      <c r="BB159" s="275">
        <v>32.700000000000003</v>
      </c>
      <c r="BC159" s="273">
        <v>163</v>
      </c>
      <c r="BD159" s="274">
        <v>161</v>
      </c>
      <c r="BE159" s="275">
        <v>324</v>
      </c>
      <c r="BF159" s="273">
        <v>46</v>
      </c>
      <c r="BG159" s="274">
        <v>53</v>
      </c>
      <c r="BH159" s="275">
        <v>50</v>
      </c>
      <c r="BI159" s="273">
        <v>24</v>
      </c>
      <c r="BJ159" s="274">
        <v>38</v>
      </c>
      <c r="BK159" s="275">
        <v>62</v>
      </c>
      <c r="BL159" s="273">
        <v>54</v>
      </c>
      <c r="BM159" s="274">
        <v>58</v>
      </c>
      <c r="BN159" s="275">
        <v>56</v>
      </c>
      <c r="BO159" s="273">
        <v>24</v>
      </c>
      <c r="BP159" s="274">
        <v>38</v>
      </c>
      <c r="BQ159" s="275">
        <v>62</v>
      </c>
      <c r="BR159" s="273">
        <v>32.799999999999997</v>
      </c>
      <c r="BS159" s="274">
        <v>31.5</v>
      </c>
      <c r="BT159" s="275">
        <v>32</v>
      </c>
      <c r="BU159" s="273">
        <v>24</v>
      </c>
      <c r="BV159" s="274">
        <v>38</v>
      </c>
      <c r="BW159" s="275">
        <v>62</v>
      </c>
      <c r="BX159" s="273" t="s">
        <v>197</v>
      </c>
      <c r="BY159" s="274" t="s">
        <v>197</v>
      </c>
      <c r="BZ159" s="275">
        <v>69</v>
      </c>
      <c r="CA159" s="273">
        <v>7</v>
      </c>
      <c r="CB159" s="274">
        <v>6</v>
      </c>
      <c r="CC159" s="275">
        <v>13</v>
      </c>
      <c r="CD159" s="273" t="s">
        <v>197</v>
      </c>
      <c r="CE159" s="274" t="s">
        <v>197</v>
      </c>
      <c r="CF159" s="275">
        <v>69</v>
      </c>
      <c r="CG159" s="273">
        <v>7</v>
      </c>
      <c r="CH159" s="274">
        <v>6</v>
      </c>
      <c r="CI159" s="275">
        <v>13</v>
      </c>
      <c r="CJ159" s="273">
        <v>31.6</v>
      </c>
      <c r="CK159" s="274">
        <v>35.5</v>
      </c>
      <c r="CL159" s="275">
        <v>33.4</v>
      </c>
      <c r="CM159" s="273">
        <v>7</v>
      </c>
      <c r="CN159" s="274">
        <v>6</v>
      </c>
      <c r="CO159" s="275">
        <v>13</v>
      </c>
      <c r="CP159" s="273">
        <v>73</v>
      </c>
      <c r="CQ159" s="274">
        <v>57</v>
      </c>
      <c r="CR159" s="275">
        <v>65</v>
      </c>
      <c r="CS159" s="273">
        <v>3068</v>
      </c>
      <c r="CT159" s="274">
        <v>3239</v>
      </c>
      <c r="CU159" s="275">
        <v>6307</v>
      </c>
      <c r="CV159" s="273">
        <v>75</v>
      </c>
      <c r="CW159" s="274">
        <v>60</v>
      </c>
      <c r="CX159" s="275">
        <v>67</v>
      </c>
      <c r="CY159" s="273">
        <v>3068</v>
      </c>
      <c r="CZ159" s="274">
        <v>3239</v>
      </c>
      <c r="DA159" s="275">
        <v>6307</v>
      </c>
      <c r="DB159" s="273">
        <v>35.5</v>
      </c>
      <c r="DC159" s="274">
        <v>32.9</v>
      </c>
      <c r="DD159" s="275">
        <v>34.200000000000003</v>
      </c>
      <c r="DE159" s="273">
        <v>3068</v>
      </c>
      <c r="DF159" s="274">
        <v>3239</v>
      </c>
      <c r="DG159" s="275">
        <v>6307</v>
      </c>
    </row>
    <row r="160" spans="1:111" x14ac:dyDescent="0.35">
      <c r="A160" t="s">
        <v>144</v>
      </c>
      <c r="B160" t="s">
        <v>389</v>
      </c>
      <c r="C160" t="s">
        <v>372</v>
      </c>
      <c r="D160" s="273">
        <v>73</v>
      </c>
      <c r="E160" s="274">
        <v>54</v>
      </c>
      <c r="F160" s="275">
        <v>63</v>
      </c>
      <c r="G160" s="273">
        <v>3692</v>
      </c>
      <c r="H160" s="274">
        <v>4069</v>
      </c>
      <c r="I160" s="275">
        <v>7761</v>
      </c>
      <c r="J160" s="273">
        <v>74</v>
      </c>
      <c r="K160" s="274">
        <v>56</v>
      </c>
      <c r="L160" s="275">
        <v>65</v>
      </c>
      <c r="M160" s="273">
        <v>3692</v>
      </c>
      <c r="N160" s="274">
        <v>4069</v>
      </c>
      <c r="O160" s="275">
        <v>7761</v>
      </c>
      <c r="P160" s="273">
        <v>34.700000000000003</v>
      </c>
      <c r="Q160" s="274">
        <v>32.700000000000003</v>
      </c>
      <c r="R160" s="275">
        <v>33.700000000000003</v>
      </c>
      <c r="S160" s="273">
        <v>3692</v>
      </c>
      <c r="T160" s="274">
        <v>4069</v>
      </c>
      <c r="U160" s="275">
        <v>7761</v>
      </c>
      <c r="V160" s="273">
        <v>67</v>
      </c>
      <c r="W160" s="274">
        <v>58</v>
      </c>
      <c r="X160" s="275">
        <v>62</v>
      </c>
      <c r="Y160" s="273">
        <v>198</v>
      </c>
      <c r="Z160" s="274">
        <v>240</v>
      </c>
      <c r="AA160" s="275">
        <v>438</v>
      </c>
      <c r="AB160" s="273">
        <v>68</v>
      </c>
      <c r="AC160" s="274">
        <v>59</v>
      </c>
      <c r="AD160" s="275">
        <v>63</v>
      </c>
      <c r="AE160" s="273">
        <v>198</v>
      </c>
      <c r="AF160" s="274">
        <v>240</v>
      </c>
      <c r="AG160" s="275">
        <v>438</v>
      </c>
      <c r="AH160" s="273">
        <v>33.700000000000003</v>
      </c>
      <c r="AI160" s="274">
        <v>33.200000000000003</v>
      </c>
      <c r="AJ160" s="275">
        <v>33.4</v>
      </c>
      <c r="AK160" s="273">
        <v>198</v>
      </c>
      <c r="AL160" s="274">
        <v>240</v>
      </c>
      <c r="AM160" s="275">
        <v>438</v>
      </c>
      <c r="AN160" s="273">
        <v>64</v>
      </c>
      <c r="AO160" s="274">
        <v>46</v>
      </c>
      <c r="AP160" s="275">
        <v>54</v>
      </c>
      <c r="AQ160" s="273">
        <v>191</v>
      </c>
      <c r="AR160" s="274">
        <v>248</v>
      </c>
      <c r="AS160" s="275">
        <v>439</v>
      </c>
      <c r="AT160" s="273">
        <v>66</v>
      </c>
      <c r="AU160" s="274">
        <v>50</v>
      </c>
      <c r="AV160" s="275">
        <v>57</v>
      </c>
      <c r="AW160" s="273">
        <v>191</v>
      </c>
      <c r="AX160" s="274">
        <v>248</v>
      </c>
      <c r="AY160" s="275">
        <v>439</v>
      </c>
      <c r="AZ160" s="273">
        <v>33.4</v>
      </c>
      <c r="BA160" s="274">
        <v>31.1</v>
      </c>
      <c r="BB160" s="275">
        <v>32.1</v>
      </c>
      <c r="BC160" s="273">
        <v>191</v>
      </c>
      <c r="BD160" s="274">
        <v>248</v>
      </c>
      <c r="BE160" s="275">
        <v>439</v>
      </c>
      <c r="BF160" s="273">
        <v>63</v>
      </c>
      <c r="BG160" s="274">
        <v>38</v>
      </c>
      <c r="BH160" s="275">
        <v>51</v>
      </c>
      <c r="BI160" s="273">
        <v>70</v>
      </c>
      <c r="BJ160" s="274">
        <v>68</v>
      </c>
      <c r="BK160" s="275">
        <v>138</v>
      </c>
      <c r="BL160" s="273">
        <v>67</v>
      </c>
      <c r="BM160" s="274">
        <v>40</v>
      </c>
      <c r="BN160" s="275">
        <v>54</v>
      </c>
      <c r="BO160" s="273">
        <v>70</v>
      </c>
      <c r="BP160" s="274">
        <v>68</v>
      </c>
      <c r="BQ160" s="275">
        <v>138</v>
      </c>
      <c r="BR160" s="273">
        <v>33.6</v>
      </c>
      <c r="BS160" s="274">
        <v>31.4</v>
      </c>
      <c r="BT160" s="275">
        <v>32.5</v>
      </c>
      <c r="BU160" s="273">
        <v>70</v>
      </c>
      <c r="BV160" s="274">
        <v>68</v>
      </c>
      <c r="BW160" s="275">
        <v>138</v>
      </c>
      <c r="BX160" s="273">
        <v>100</v>
      </c>
      <c r="BY160" s="274">
        <v>62</v>
      </c>
      <c r="BZ160" s="275">
        <v>74</v>
      </c>
      <c r="CA160" s="273">
        <v>6</v>
      </c>
      <c r="CB160" s="274">
        <v>13</v>
      </c>
      <c r="CC160" s="275">
        <v>19</v>
      </c>
      <c r="CD160" s="273">
        <v>100</v>
      </c>
      <c r="CE160" s="274">
        <v>69</v>
      </c>
      <c r="CF160" s="275">
        <v>79</v>
      </c>
      <c r="CG160" s="273">
        <v>6</v>
      </c>
      <c r="CH160" s="274">
        <v>13</v>
      </c>
      <c r="CI160" s="275">
        <v>19</v>
      </c>
      <c r="CJ160" s="273">
        <v>35.299999999999997</v>
      </c>
      <c r="CK160" s="274">
        <v>31.5</v>
      </c>
      <c r="CL160" s="275">
        <v>32.700000000000003</v>
      </c>
      <c r="CM160" s="273">
        <v>6</v>
      </c>
      <c r="CN160" s="274">
        <v>13</v>
      </c>
      <c r="CO160" s="275">
        <v>19</v>
      </c>
      <c r="CP160" s="273">
        <v>71</v>
      </c>
      <c r="CQ160" s="274">
        <v>53</v>
      </c>
      <c r="CR160" s="275">
        <v>62</v>
      </c>
      <c r="CS160" s="273">
        <v>4446</v>
      </c>
      <c r="CT160" s="274">
        <v>4909</v>
      </c>
      <c r="CU160" s="275">
        <v>9355</v>
      </c>
      <c r="CV160" s="273">
        <v>73</v>
      </c>
      <c r="CW160" s="274">
        <v>55</v>
      </c>
      <c r="CX160" s="275">
        <v>63</v>
      </c>
      <c r="CY160" s="273">
        <v>4446</v>
      </c>
      <c r="CZ160" s="274">
        <v>4909</v>
      </c>
      <c r="DA160" s="275">
        <v>9355</v>
      </c>
      <c r="DB160" s="273">
        <v>34.6</v>
      </c>
      <c r="DC160" s="274">
        <v>32.6</v>
      </c>
      <c r="DD160" s="275">
        <v>33.5</v>
      </c>
      <c r="DE160" s="273">
        <v>4446</v>
      </c>
      <c r="DF160" s="274">
        <v>4909</v>
      </c>
      <c r="DG160" s="275">
        <v>9355</v>
      </c>
    </row>
    <row r="161" spans="1:111" x14ac:dyDescent="0.35">
      <c r="A161" t="s">
        <v>78</v>
      </c>
      <c r="B161" t="s">
        <v>323</v>
      </c>
      <c r="C161" t="s">
        <v>309</v>
      </c>
      <c r="D161" s="273">
        <v>74</v>
      </c>
      <c r="E161" s="274">
        <v>58</v>
      </c>
      <c r="F161" s="275">
        <v>66</v>
      </c>
      <c r="G161" s="273">
        <v>2710</v>
      </c>
      <c r="H161" s="274">
        <v>2858</v>
      </c>
      <c r="I161" s="275">
        <v>5568</v>
      </c>
      <c r="J161" s="273">
        <v>75</v>
      </c>
      <c r="K161" s="274">
        <v>60</v>
      </c>
      <c r="L161" s="275">
        <v>67</v>
      </c>
      <c r="M161" s="273">
        <v>2710</v>
      </c>
      <c r="N161" s="274">
        <v>2858</v>
      </c>
      <c r="O161" s="275">
        <v>5568</v>
      </c>
      <c r="P161" s="273">
        <v>36.799999999999997</v>
      </c>
      <c r="Q161" s="274">
        <v>34.1</v>
      </c>
      <c r="R161" s="275">
        <v>35.4</v>
      </c>
      <c r="S161" s="273">
        <v>2710</v>
      </c>
      <c r="T161" s="274">
        <v>2858</v>
      </c>
      <c r="U161" s="275">
        <v>5568</v>
      </c>
      <c r="V161" s="273">
        <v>73</v>
      </c>
      <c r="W161" s="274">
        <v>67</v>
      </c>
      <c r="X161" s="275">
        <v>70</v>
      </c>
      <c r="Y161" s="273">
        <v>82</v>
      </c>
      <c r="Z161" s="274">
        <v>104</v>
      </c>
      <c r="AA161" s="275">
        <v>186</v>
      </c>
      <c r="AB161" s="273">
        <v>76</v>
      </c>
      <c r="AC161" s="274">
        <v>67</v>
      </c>
      <c r="AD161" s="275">
        <v>71</v>
      </c>
      <c r="AE161" s="273">
        <v>82</v>
      </c>
      <c r="AF161" s="274">
        <v>104</v>
      </c>
      <c r="AG161" s="275">
        <v>186</v>
      </c>
      <c r="AH161" s="273">
        <v>37.5</v>
      </c>
      <c r="AI161" s="274">
        <v>34.4</v>
      </c>
      <c r="AJ161" s="275">
        <v>35.799999999999997</v>
      </c>
      <c r="AK161" s="273">
        <v>82</v>
      </c>
      <c r="AL161" s="274">
        <v>104</v>
      </c>
      <c r="AM161" s="275">
        <v>186</v>
      </c>
      <c r="AN161" s="273">
        <v>60</v>
      </c>
      <c r="AO161" s="274">
        <v>47</v>
      </c>
      <c r="AP161" s="275">
        <v>54</v>
      </c>
      <c r="AQ161" s="273">
        <v>117</v>
      </c>
      <c r="AR161" s="274">
        <v>100</v>
      </c>
      <c r="AS161" s="275">
        <v>217</v>
      </c>
      <c r="AT161" s="273">
        <v>62</v>
      </c>
      <c r="AU161" s="274">
        <v>52</v>
      </c>
      <c r="AV161" s="275">
        <v>58</v>
      </c>
      <c r="AW161" s="273">
        <v>117</v>
      </c>
      <c r="AX161" s="274">
        <v>100</v>
      </c>
      <c r="AY161" s="275">
        <v>217</v>
      </c>
      <c r="AZ161" s="273">
        <v>33.200000000000003</v>
      </c>
      <c r="BA161" s="274">
        <v>31.6</v>
      </c>
      <c r="BB161" s="275">
        <v>32.5</v>
      </c>
      <c r="BC161" s="273">
        <v>117</v>
      </c>
      <c r="BD161" s="274">
        <v>100</v>
      </c>
      <c r="BE161" s="275">
        <v>217</v>
      </c>
      <c r="BF161" s="273">
        <v>67</v>
      </c>
      <c r="BG161" s="274">
        <v>50</v>
      </c>
      <c r="BH161" s="275">
        <v>58</v>
      </c>
      <c r="BI161" s="273">
        <v>9</v>
      </c>
      <c r="BJ161" s="274">
        <v>10</v>
      </c>
      <c r="BK161" s="275">
        <v>19</v>
      </c>
      <c r="BL161" s="273">
        <v>67</v>
      </c>
      <c r="BM161" s="274">
        <v>50</v>
      </c>
      <c r="BN161" s="275">
        <v>58</v>
      </c>
      <c r="BO161" s="273">
        <v>9</v>
      </c>
      <c r="BP161" s="274">
        <v>10</v>
      </c>
      <c r="BQ161" s="275">
        <v>19</v>
      </c>
      <c r="BR161" s="273">
        <v>33.6</v>
      </c>
      <c r="BS161" s="274">
        <v>32.4</v>
      </c>
      <c r="BT161" s="275">
        <v>32.9</v>
      </c>
      <c r="BU161" s="273">
        <v>9</v>
      </c>
      <c r="BV161" s="274">
        <v>10</v>
      </c>
      <c r="BW161" s="275">
        <v>19</v>
      </c>
      <c r="BX161" s="273" t="s">
        <v>197</v>
      </c>
      <c r="BY161" s="274" t="s">
        <v>197</v>
      </c>
      <c r="BZ161" s="275">
        <v>33</v>
      </c>
      <c r="CA161" s="273">
        <v>3</v>
      </c>
      <c r="CB161" s="274">
        <v>6</v>
      </c>
      <c r="CC161" s="275">
        <v>9</v>
      </c>
      <c r="CD161" s="273" t="s">
        <v>197</v>
      </c>
      <c r="CE161" s="274" t="s">
        <v>197</v>
      </c>
      <c r="CF161" s="275">
        <v>33</v>
      </c>
      <c r="CG161" s="273">
        <v>3</v>
      </c>
      <c r="CH161" s="274">
        <v>6</v>
      </c>
      <c r="CI161" s="275">
        <v>9</v>
      </c>
      <c r="CJ161" s="273">
        <v>31.7</v>
      </c>
      <c r="CK161" s="274">
        <v>32.700000000000003</v>
      </c>
      <c r="CL161" s="275">
        <v>32.299999999999997</v>
      </c>
      <c r="CM161" s="273">
        <v>3</v>
      </c>
      <c r="CN161" s="274">
        <v>6</v>
      </c>
      <c r="CO161" s="275">
        <v>9</v>
      </c>
      <c r="CP161" s="273">
        <v>73</v>
      </c>
      <c r="CQ161" s="274">
        <v>58</v>
      </c>
      <c r="CR161" s="275">
        <v>65</v>
      </c>
      <c r="CS161" s="273">
        <v>3107</v>
      </c>
      <c r="CT161" s="274">
        <v>3286</v>
      </c>
      <c r="CU161" s="275">
        <v>6393</v>
      </c>
      <c r="CV161" s="273">
        <v>74</v>
      </c>
      <c r="CW161" s="274">
        <v>60</v>
      </c>
      <c r="CX161" s="275">
        <v>66</v>
      </c>
      <c r="CY161" s="273">
        <v>3107</v>
      </c>
      <c r="CZ161" s="274">
        <v>3286</v>
      </c>
      <c r="DA161" s="275">
        <v>6393</v>
      </c>
      <c r="DB161" s="273">
        <v>36.6</v>
      </c>
      <c r="DC161" s="274">
        <v>34</v>
      </c>
      <c r="DD161" s="275">
        <v>35.200000000000003</v>
      </c>
      <c r="DE161" s="273">
        <v>3107</v>
      </c>
      <c r="DF161" s="274">
        <v>3286</v>
      </c>
      <c r="DG161" s="275">
        <v>6393</v>
      </c>
    </row>
    <row r="162" spans="1:111" x14ac:dyDescent="0.35">
      <c r="P162" s="157"/>
      <c r="Q162" s="157"/>
      <c r="R162" s="157"/>
      <c r="S162" s="157"/>
      <c r="T162" s="157"/>
      <c r="U162" s="157"/>
      <c r="AH162" s="157"/>
      <c r="AI162" s="157"/>
      <c r="AJ162" s="157"/>
      <c r="AK162" s="157"/>
      <c r="AL162" s="157"/>
      <c r="AM162" s="157"/>
      <c r="AZ162" s="157"/>
      <c r="BA162" s="157"/>
      <c r="BB162" s="157"/>
      <c r="BC162" s="157"/>
      <c r="BD162" s="157"/>
      <c r="BE162" s="157"/>
      <c r="BR162" s="157"/>
      <c r="BS162" s="157"/>
      <c r="BT162" s="157"/>
      <c r="BU162" s="157"/>
      <c r="BV162" s="157"/>
      <c r="BW162" s="157"/>
      <c r="CJ162" s="157"/>
      <c r="CK162" s="157"/>
      <c r="CL162" s="157"/>
      <c r="CM162" s="157"/>
      <c r="CN162" s="157"/>
      <c r="CO162" s="157"/>
      <c r="DB162" s="157"/>
      <c r="DC162" s="157"/>
      <c r="DD162" s="157"/>
      <c r="DE162" s="157"/>
      <c r="DF162" s="157"/>
      <c r="DG162" s="157"/>
    </row>
    <row r="163" spans="1:111" x14ac:dyDescent="0.35">
      <c r="A163" t="s">
        <v>3</v>
      </c>
      <c r="B163" t="s">
        <v>247</v>
      </c>
      <c r="D163" s="273">
        <v>70</v>
      </c>
      <c r="E163" s="274">
        <v>53</v>
      </c>
      <c r="F163" s="275">
        <v>61</v>
      </c>
      <c r="G163" s="273">
        <v>12830</v>
      </c>
      <c r="H163" s="274">
        <v>13580</v>
      </c>
      <c r="I163" s="275">
        <v>26400</v>
      </c>
      <c r="J163" s="273">
        <v>72</v>
      </c>
      <c r="K163" s="274">
        <v>56</v>
      </c>
      <c r="L163" s="275">
        <v>64</v>
      </c>
      <c r="M163" s="273">
        <v>12830</v>
      </c>
      <c r="N163" s="274">
        <v>13580</v>
      </c>
      <c r="O163" s="275">
        <v>26400</v>
      </c>
      <c r="P163" s="273">
        <v>35.4</v>
      </c>
      <c r="Q163" s="274">
        <v>32.6</v>
      </c>
      <c r="R163" s="275">
        <v>33.9</v>
      </c>
      <c r="S163" s="273">
        <v>12830</v>
      </c>
      <c r="T163" s="274">
        <v>13580</v>
      </c>
      <c r="U163" s="275">
        <v>26400</v>
      </c>
      <c r="V163" s="273">
        <v>71</v>
      </c>
      <c r="W163" s="274">
        <v>53</v>
      </c>
      <c r="X163" s="275">
        <v>62</v>
      </c>
      <c r="Y163" s="273">
        <v>350</v>
      </c>
      <c r="Z163" s="274">
        <v>340</v>
      </c>
      <c r="AA163" s="275">
        <v>690</v>
      </c>
      <c r="AB163" s="273">
        <v>72</v>
      </c>
      <c r="AC163" s="274">
        <v>55</v>
      </c>
      <c r="AD163" s="275">
        <v>63</v>
      </c>
      <c r="AE163" s="273">
        <v>350</v>
      </c>
      <c r="AF163" s="274">
        <v>340</v>
      </c>
      <c r="AG163" s="275">
        <v>690</v>
      </c>
      <c r="AH163" s="273">
        <v>35.9</v>
      </c>
      <c r="AI163" s="274">
        <v>32.4</v>
      </c>
      <c r="AJ163" s="275">
        <v>34.200000000000003</v>
      </c>
      <c r="AK163" s="273">
        <v>350</v>
      </c>
      <c r="AL163" s="274">
        <v>340</v>
      </c>
      <c r="AM163" s="275">
        <v>690</v>
      </c>
      <c r="AN163" s="273">
        <v>63</v>
      </c>
      <c r="AO163" s="274">
        <v>45</v>
      </c>
      <c r="AP163" s="275">
        <v>54</v>
      </c>
      <c r="AQ163" s="273">
        <v>560</v>
      </c>
      <c r="AR163" s="274">
        <v>570</v>
      </c>
      <c r="AS163" s="275">
        <v>1130</v>
      </c>
      <c r="AT163" s="273">
        <v>66</v>
      </c>
      <c r="AU163" s="274">
        <v>49</v>
      </c>
      <c r="AV163" s="275">
        <v>57</v>
      </c>
      <c r="AW163" s="273">
        <v>560</v>
      </c>
      <c r="AX163" s="274">
        <v>570</v>
      </c>
      <c r="AY163" s="275">
        <v>1130</v>
      </c>
      <c r="AZ163" s="273">
        <v>34</v>
      </c>
      <c r="BA163" s="274">
        <v>31.2</v>
      </c>
      <c r="BB163" s="275">
        <v>32.5</v>
      </c>
      <c r="BC163" s="273">
        <v>560</v>
      </c>
      <c r="BD163" s="274">
        <v>570</v>
      </c>
      <c r="BE163" s="275">
        <v>1130</v>
      </c>
      <c r="BF163" s="273">
        <v>67</v>
      </c>
      <c r="BG163" s="274">
        <v>51</v>
      </c>
      <c r="BH163" s="275">
        <v>59</v>
      </c>
      <c r="BI163" s="273">
        <v>160</v>
      </c>
      <c r="BJ163" s="274">
        <v>150</v>
      </c>
      <c r="BK163" s="275">
        <v>310</v>
      </c>
      <c r="BL163" s="273">
        <v>71</v>
      </c>
      <c r="BM163" s="274">
        <v>54</v>
      </c>
      <c r="BN163" s="275">
        <v>63</v>
      </c>
      <c r="BO163" s="273">
        <v>160</v>
      </c>
      <c r="BP163" s="274">
        <v>150</v>
      </c>
      <c r="BQ163" s="275">
        <v>310</v>
      </c>
      <c r="BR163" s="273">
        <v>35.5</v>
      </c>
      <c r="BS163" s="274">
        <v>31.7</v>
      </c>
      <c r="BT163" s="275">
        <v>33.6</v>
      </c>
      <c r="BU163" s="273">
        <v>160</v>
      </c>
      <c r="BV163" s="274">
        <v>150</v>
      </c>
      <c r="BW163" s="275">
        <v>310</v>
      </c>
      <c r="BX163" s="273">
        <v>62</v>
      </c>
      <c r="BY163" s="274">
        <v>44</v>
      </c>
      <c r="BZ163" s="275">
        <v>52</v>
      </c>
      <c r="CA163" s="273">
        <v>50</v>
      </c>
      <c r="CB163" s="274">
        <v>70</v>
      </c>
      <c r="CC163" s="275">
        <v>120</v>
      </c>
      <c r="CD163" s="273">
        <v>68</v>
      </c>
      <c r="CE163" s="274">
        <v>50</v>
      </c>
      <c r="CF163" s="275">
        <v>58</v>
      </c>
      <c r="CG163" s="273">
        <v>50</v>
      </c>
      <c r="CH163" s="274">
        <v>70</v>
      </c>
      <c r="CI163" s="275">
        <v>120</v>
      </c>
      <c r="CJ163" s="273">
        <v>35</v>
      </c>
      <c r="CK163" s="274">
        <v>32.200000000000003</v>
      </c>
      <c r="CL163" s="275">
        <v>33.4</v>
      </c>
      <c r="CM163" s="273">
        <v>50</v>
      </c>
      <c r="CN163" s="274">
        <v>70</v>
      </c>
      <c r="CO163" s="275">
        <v>120</v>
      </c>
      <c r="CP163" s="273">
        <v>70</v>
      </c>
      <c r="CQ163" s="274">
        <v>52</v>
      </c>
      <c r="CR163" s="275">
        <v>61</v>
      </c>
      <c r="CS163" s="273">
        <v>14670</v>
      </c>
      <c r="CT163" s="274">
        <v>15480</v>
      </c>
      <c r="CU163" s="275">
        <v>30150</v>
      </c>
      <c r="CV163" s="273">
        <v>72</v>
      </c>
      <c r="CW163" s="274">
        <v>55</v>
      </c>
      <c r="CX163" s="275">
        <v>63</v>
      </c>
      <c r="CY163" s="273">
        <v>14670</v>
      </c>
      <c r="CZ163" s="274">
        <v>15480</v>
      </c>
      <c r="DA163" s="275">
        <v>30150</v>
      </c>
      <c r="DB163" s="273">
        <v>35.299999999999997</v>
      </c>
      <c r="DC163" s="274">
        <v>32.5</v>
      </c>
      <c r="DD163" s="275">
        <v>33.9</v>
      </c>
      <c r="DE163" s="273">
        <v>14670</v>
      </c>
      <c r="DF163" s="274">
        <v>15480</v>
      </c>
      <c r="DG163" s="275">
        <v>30150</v>
      </c>
    </row>
    <row r="164" spans="1:111" x14ac:dyDescent="0.35">
      <c r="A164" t="s">
        <v>14</v>
      </c>
      <c r="B164" t="s">
        <v>260</v>
      </c>
      <c r="D164" s="273">
        <v>72</v>
      </c>
      <c r="E164" s="274">
        <v>55</v>
      </c>
      <c r="F164" s="275">
        <v>63</v>
      </c>
      <c r="G164" s="273">
        <v>31860</v>
      </c>
      <c r="H164" s="274">
        <v>33570</v>
      </c>
      <c r="I164" s="275">
        <v>65420</v>
      </c>
      <c r="J164" s="273">
        <v>74</v>
      </c>
      <c r="K164" s="274">
        <v>58</v>
      </c>
      <c r="L164" s="275">
        <v>65</v>
      </c>
      <c r="M164" s="273">
        <v>31860</v>
      </c>
      <c r="N164" s="274">
        <v>33570</v>
      </c>
      <c r="O164" s="275">
        <v>65420</v>
      </c>
      <c r="P164" s="273">
        <v>35.700000000000003</v>
      </c>
      <c r="Q164" s="274">
        <v>33</v>
      </c>
      <c r="R164" s="275">
        <v>34.299999999999997</v>
      </c>
      <c r="S164" s="273">
        <v>31860</v>
      </c>
      <c r="T164" s="274">
        <v>33570</v>
      </c>
      <c r="U164" s="275">
        <v>65420</v>
      </c>
      <c r="V164" s="273">
        <v>72</v>
      </c>
      <c r="W164" s="274">
        <v>54</v>
      </c>
      <c r="X164" s="275">
        <v>62</v>
      </c>
      <c r="Y164" s="273">
        <v>1650</v>
      </c>
      <c r="Z164" s="274">
        <v>1770</v>
      </c>
      <c r="AA164" s="275">
        <v>3430</v>
      </c>
      <c r="AB164" s="273">
        <v>74</v>
      </c>
      <c r="AC164" s="274">
        <v>57</v>
      </c>
      <c r="AD164" s="275">
        <v>65</v>
      </c>
      <c r="AE164" s="273">
        <v>1650</v>
      </c>
      <c r="AF164" s="274">
        <v>1770</v>
      </c>
      <c r="AG164" s="275">
        <v>3430</v>
      </c>
      <c r="AH164" s="273">
        <v>35.299999999999997</v>
      </c>
      <c r="AI164" s="274">
        <v>32.6</v>
      </c>
      <c r="AJ164" s="275">
        <v>33.9</v>
      </c>
      <c r="AK164" s="273">
        <v>1650</v>
      </c>
      <c r="AL164" s="274">
        <v>1770</v>
      </c>
      <c r="AM164" s="275">
        <v>3430</v>
      </c>
      <c r="AN164" s="273">
        <v>59</v>
      </c>
      <c r="AO164" s="274">
        <v>43</v>
      </c>
      <c r="AP164" s="275">
        <v>51</v>
      </c>
      <c r="AQ164" s="273">
        <v>4020</v>
      </c>
      <c r="AR164" s="274">
        <v>4170</v>
      </c>
      <c r="AS164" s="275">
        <v>8190</v>
      </c>
      <c r="AT164" s="273">
        <v>65</v>
      </c>
      <c r="AU164" s="274">
        <v>49</v>
      </c>
      <c r="AV164" s="275">
        <v>57</v>
      </c>
      <c r="AW164" s="273">
        <v>4020</v>
      </c>
      <c r="AX164" s="274">
        <v>4170</v>
      </c>
      <c r="AY164" s="275">
        <v>8190</v>
      </c>
      <c r="AZ164" s="273">
        <v>32.799999999999997</v>
      </c>
      <c r="BA164" s="274">
        <v>30</v>
      </c>
      <c r="BB164" s="275">
        <v>31.4</v>
      </c>
      <c r="BC164" s="273">
        <v>4020</v>
      </c>
      <c r="BD164" s="274">
        <v>4170</v>
      </c>
      <c r="BE164" s="275">
        <v>8190</v>
      </c>
      <c r="BF164" s="273">
        <v>66</v>
      </c>
      <c r="BG164" s="274">
        <v>47</v>
      </c>
      <c r="BH164" s="275">
        <v>57</v>
      </c>
      <c r="BI164" s="273">
        <v>1110</v>
      </c>
      <c r="BJ164" s="274">
        <v>1030</v>
      </c>
      <c r="BK164" s="275">
        <v>2140</v>
      </c>
      <c r="BL164" s="273">
        <v>69</v>
      </c>
      <c r="BM164" s="274">
        <v>51</v>
      </c>
      <c r="BN164" s="275">
        <v>60</v>
      </c>
      <c r="BO164" s="273">
        <v>1110</v>
      </c>
      <c r="BP164" s="274">
        <v>1030</v>
      </c>
      <c r="BQ164" s="275">
        <v>2140</v>
      </c>
      <c r="BR164" s="273">
        <v>34</v>
      </c>
      <c r="BS164" s="274">
        <v>30.6</v>
      </c>
      <c r="BT164" s="275">
        <v>32.299999999999997</v>
      </c>
      <c r="BU164" s="273">
        <v>1110</v>
      </c>
      <c r="BV164" s="274">
        <v>1030</v>
      </c>
      <c r="BW164" s="275">
        <v>2140</v>
      </c>
      <c r="BX164" s="273">
        <v>65</v>
      </c>
      <c r="BY164" s="274">
        <v>48</v>
      </c>
      <c r="BZ164" s="275">
        <v>56</v>
      </c>
      <c r="CA164" s="273">
        <v>230</v>
      </c>
      <c r="CB164" s="274">
        <v>230</v>
      </c>
      <c r="CC164" s="275">
        <v>450</v>
      </c>
      <c r="CD164" s="273">
        <v>70</v>
      </c>
      <c r="CE164" s="274">
        <v>52</v>
      </c>
      <c r="CF164" s="275">
        <v>61</v>
      </c>
      <c r="CG164" s="273">
        <v>230</v>
      </c>
      <c r="CH164" s="274">
        <v>230</v>
      </c>
      <c r="CI164" s="275">
        <v>450</v>
      </c>
      <c r="CJ164" s="273">
        <v>34.200000000000003</v>
      </c>
      <c r="CK164" s="274">
        <v>30.8</v>
      </c>
      <c r="CL164" s="275">
        <v>32.5</v>
      </c>
      <c r="CM164" s="273">
        <v>230</v>
      </c>
      <c r="CN164" s="274">
        <v>230</v>
      </c>
      <c r="CO164" s="275">
        <v>450</v>
      </c>
      <c r="CP164" s="273">
        <v>70</v>
      </c>
      <c r="CQ164" s="274">
        <v>53</v>
      </c>
      <c r="CR164" s="275">
        <v>61</v>
      </c>
      <c r="CS164" s="273">
        <v>42630</v>
      </c>
      <c r="CT164" s="274">
        <v>44790</v>
      </c>
      <c r="CU164" s="275">
        <v>87420</v>
      </c>
      <c r="CV164" s="273">
        <v>72</v>
      </c>
      <c r="CW164" s="274">
        <v>56</v>
      </c>
      <c r="CX164" s="275">
        <v>64</v>
      </c>
      <c r="CY164" s="273">
        <v>42630</v>
      </c>
      <c r="CZ164" s="274">
        <v>44790</v>
      </c>
      <c r="DA164" s="275">
        <v>87420</v>
      </c>
      <c r="DB164" s="273">
        <v>35.200000000000003</v>
      </c>
      <c r="DC164" s="274">
        <v>32.5</v>
      </c>
      <c r="DD164" s="275">
        <v>33.799999999999997</v>
      </c>
      <c r="DE164" s="273">
        <v>42630</v>
      </c>
      <c r="DF164" s="274">
        <v>44790</v>
      </c>
      <c r="DG164" s="275">
        <v>87420</v>
      </c>
    </row>
    <row r="165" spans="1:111" x14ac:dyDescent="0.35">
      <c r="A165" t="s">
        <v>38</v>
      </c>
      <c r="B165" t="s">
        <v>408</v>
      </c>
      <c r="D165" s="273">
        <v>73</v>
      </c>
      <c r="E165" s="274">
        <v>55</v>
      </c>
      <c r="F165" s="275">
        <v>64</v>
      </c>
      <c r="G165" s="273">
        <v>24480</v>
      </c>
      <c r="H165" s="274">
        <v>25790</v>
      </c>
      <c r="I165" s="275">
        <v>50260</v>
      </c>
      <c r="J165" s="273">
        <v>75</v>
      </c>
      <c r="K165" s="274">
        <v>58</v>
      </c>
      <c r="L165" s="275">
        <v>66</v>
      </c>
      <c r="M165" s="273">
        <v>24480</v>
      </c>
      <c r="N165" s="274">
        <v>25790</v>
      </c>
      <c r="O165" s="275">
        <v>50260</v>
      </c>
      <c r="P165" s="273">
        <v>35.299999999999997</v>
      </c>
      <c r="Q165" s="274">
        <v>32.700000000000003</v>
      </c>
      <c r="R165" s="275">
        <v>34</v>
      </c>
      <c r="S165" s="273">
        <v>24480</v>
      </c>
      <c r="T165" s="274">
        <v>25790</v>
      </c>
      <c r="U165" s="275">
        <v>50260</v>
      </c>
      <c r="V165" s="273">
        <v>71</v>
      </c>
      <c r="W165" s="274">
        <v>53</v>
      </c>
      <c r="X165" s="275">
        <v>62</v>
      </c>
      <c r="Y165" s="273">
        <v>1440</v>
      </c>
      <c r="Z165" s="274">
        <v>1510</v>
      </c>
      <c r="AA165" s="275">
        <v>2940</v>
      </c>
      <c r="AB165" s="273">
        <v>73</v>
      </c>
      <c r="AC165" s="274">
        <v>56</v>
      </c>
      <c r="AD165" s="275">
        <v>64</v>
      </c>
      <c r="AE165" s="273">
        <v>1440</v>
      </c>
      <c r="AF165" s="274">
        <v>1510</v>
      </c>
      <c r="AG165" s="275">
        <v>2940</v>
      </c>
      <c r="AH165" s="273">
        <v>34.799999999999997</v>
      </c>
      <c r="AI165" s="274">
        <v>32.4</v>
      </c>
      <c r="AJ165" s="275">
        <v>33.6</v>
      </c>
      <c r="AK165" s="273">
        <v>1440</v>
      </c>
      <c r="AL165" s="274">
        <v>1510</v>
      </c>
      <c r="AM165" s="275">
        <v>2940</v>
      </c>
      <c r="AN165" s="273">
        <v>64</v>
      </c>
      <c r="AO165" s="274">
        <v>47</v>
      </c>
      <c r="AP165" s="275">
        <v>55</v>
      </c>
      <c r="AQ165" s="273">
        <v>3710</v>
      </c>
      <c r="AR165" s="274">
        <v>3810</v>
      </c>
      <c r="AS165" s="275">
        <v>7520</v>
      </c>
      <c r="AT165" s="273">
        <v>68</v>
      </c>
      <c r="AU165" s="274">
        <v>52</v>
      </c>
      <c r="AV165" s="275">
        <v>60</v>
      </c>
      <c r="AW165" s="273">
        <v>3710</v>
      </c>
      <c r="AX165" s="274">
        <v>3810</v>
      </c>
      <c r="AY165" s="275">
        <v>7520</v>
      </c>
      <c r="AZ165" s="273">
        <v>33.5</v>
      </c>
      <c r="BA165" s="274">
        <v>30.9</v>
      </c>
      <c r="BB165" s="275">
        <v>32.200000000000003</v>
      </c>
      <c r="BC165" s="273">
        <v>3710</v>
      </c>
      <c r="BD165" s="274">
        <v>3810</v>
      </c>
      <c r="BE165" s="275">
        <v>7520</v>
      </c>
      <c r="BF165" s="273">
        <v>65</v>
      </c>
      <c r="BG165" s="274">
        <v>49</v>
      </c>
      <c r="BH165" s="275">
        <v>57</v>
      </c>
      <c r="BI165" s="273">
        <v>730</v>
      </c>
      <c r="BJ165" s="274">
        <v>670</v>
      </c>
      <c r="BK165" s="275">
        <v>1400</v>
      </c>
      <c r="BL165" s="273">
        <v>68</v>
      </c>
      <c r="BM165" s="274">
        <v>53</v>
      </c>
      <c r="BN165" s="275">
        <v>61</v>
      </c>
      <c r="BO165" s="273">
        <v>730</v>
      </c>
      <c r="BP165" s="274">
        <v>670</v>
      </c>
      <c r="BQ165" s="275">
        <v>1400</v>
      </c>
      <c r="BR165" s="273">
        <v>33.700000000000003</v>
      </c>
      <c r="BS165" s="274">
        <v>30.8</v>
      </c>
      <c r="BT165" s="275">
        <v>32.299999999999997</v>
      </c>
      <c r="BU165" s="273">
        <v>730</v>
      </c>
      <c r="BV165" s="274">
        <v>670</v>
      </c>
      <c r="BW165" s="275">
        <v>1400</v>
      </c>
      <c r="BX165" s="273">
        <v>66</v>
      </c>
      <c r="BY165" s="274">
        <v>47</v>
      </c>
      <c r="BZ165" s="275">
        <v>56</v>
      </c>
      <c r="CA165" s="273">
        <v>120</v>
      </c>
      <c r="CB165" s="274">
        <v>120</v>
      </c>
      <c r="CC165" s="275">
        <v>240</v>
      </c>
      <c r="CD165" s="273">
        <v>71</v>
      </c>
      <c r="CE165" s="274">
        <v>54</v>
      </c>
      <c r="CF165" s="275">
        <v>62</v>
      </c>
      <c r="CG165" s="273">
        <v>120</v>
      </c>
      <c r="CH165" s="274">
        <v>120</v>
      </c>
      <c r="CI165" s="275">
        <v>240</v>
      </c>
      <c r="CJ165" s="273">
        <v>33.9</v>
      </c>
      <c r="CK165" s="274">
        <v>31.6</v>
      </c>
      <c r="CL165" s="275">
        <v>32.700000000000003</v>
      </c>
      <c r="CM165" s="273">
        <v>120</v>
      </c>
      <c r="CN165" s="274">
        <v>120</v>
      </c>
      <c r="CO165" s="275">
        <v>240</v>
      </c>
      <c r="CP165" s="273">
        <v>71</v>
      </c>
      <c r="CQ165" s="274">
        <v>53</v>
      </c>
      <c r="CR165" s="275">
        <v>62</v>
      </c>
      <c r="CS165" s="273">
        <v>32240</v>
      </c>
      <c r="CT165" s="274">
        <v>33830</v>
      </c>
      <c r="CU165" s="275">
        <v>66070</v>
      </c>
      <c r="CV165" s="273">
        <v>73</v>
      </c>
      <c r="CW165" s="274">
        <v>56</v>
      </c>
      <c r="CX165" s="275">
        <v>65</v>
      </c>
      <c r="CY165" s="273">
        <v>32240</v>
      </c>
      <c r="CZ165" s="274">
        <v>33830</v>
      </c>
      <c r="DA165" s="275">
        <v>66070</v>
      </c>
      <c r="DB165" s="273">
        <v>34.9</v>
      </c>
      <c r="DC165" s="274">
        <v>32.299999999999997</v>
      </c>
      <c r="DD165" s="275">
        <v>33.6</v>
      </c>
      <c r="DE165" s="273">
        <v>32240</v>
      </c>
      <c r="DF165" s="274">
        <v>33830</v>
      </c>
      <c r="DG165" s="275">
        <v>66070</v>
      </c>
    </row>
    <row r="166" spans="1:111" x14ac:dyDescent="0.35">
      <c r="A166" t="s">
        <v>54</v>
      </c>
      <c r="B166" t="s">
        <v>299</v>
      </c>
      <c r="D166" s="273">
        <v>71</v>
      </c>
      <c r="E166" s="274">
        <v>54</v>
      </c>
      <c r="F166" s="275">
        <v>63</v>
      </c>
      <c r="G166" s="273">
        <v>17340</v>
      </c>
      <c r="H166" s="274">
        <v>18240</v>
      </c>
      <c r="I166" s="275">
        <v>35570</v>
      </c>
      <c r="J166" s="273">
        <v>73</v>
      </c>
      <c r="K166" s="274">
        <v>57</v>
      </c>
      <c r="L166" s="275">
        <v>65</v>
      </c>
      <c r="M166" s="273">
        <v>17340</v>
      </c>
      <c r="N166" s="274">
        <v>18240</v>
      </c>
      <c r="O166" s="275">
        <v>35570</v>
      </c>
      <c r="P166" s="273">
        <v>35.5</v>
      </c>
      <c r="Q166" s="274">
        <v>32.9</v>
      </c>
      <c r="R166" s="275">
        <v>34.200000000000003</v>
      </c>
      <c r="S166" s="273">
        <v>17340</v>
      </c>
      <c r="T166" s="274">
        <v>18240</v>
      </c>
      <c r="U166" s="275">
        <v>35570</v>
      </c>
      <c r="V166" s="273">
        <v>70</v>
      </c>
      <c r="W166" s="274">
        <v>51</v>
      </c>
      <c r="X166" s="275">
        <v>60</v>
      </c>
      <c r="Y166" s="273">
        <v>1230</v>
      </c>
      <c r="Z166" s="274">
        <v>1390</v>
      </c>
      <c r="AA166" s="275">
        <v>2610</v>
      </c>
      <c r="AB166" s="273">
        <v>72</v>
      </c>
      <c r="AC166" s="274">
        <v>54</v>
      </c>
      <c r="AD166" s="275">
        <v>63</v>
      </c>
      <c r="AE166" s="273">
        <v>1230</v>
      </c>
      <c r="AF166" s="274">
        <v>1390</v>
      </c>
      <c r="AG166" s="275">
        <v>2610</v>
      </c>
      <c r="AH166" s="273">
        <v>35.299999999999997</v>
      </c>
      <c r="AI166" s="274">
        <v>32.5</v>
      </c>
      <c r="AJ166" s="275">
        <v>33.799999999999997</v>
      </c>
      <c r="AK166" s="273">
        <v>1230</v>
      </c>
      <c r="AL166" s="274">
        <v>1390</v>
      </c>
      <c r="AM166" s="275">
        <v>2610</v>
      </c>
      <c r="AN166" s="273">
        <v>64</v>
      </c>
      <c r="AO166" s="274">
        <v>49</v>
      </c>
      <c r="AP166" s="275">
        <v>57</v>
      </c>
      <c r="AQ166" s="273">
        <v>2020</v>
      </c>
      <c r="AR166" s="274">
        <v>1940</v>
      </c>
      <c r="AS166" s="275">
        <v>3950</v>
      </c>
      <c r="AT166" s="273">
        <v>66</v>
      </c>
      <c r="AU166" s="274">
        <v>54</v>
      </c>
      <c r="AV166" s="275">
        <v>60</v>
      </c>
      <c r="AW166" s="273">
        <v>2020</v>
      </c>
      <c r="AX166" s="274">
        <v>1940</v>
      </c>
      <c r="AY166" s="275">
        <v>3950</v>
      </c>
      <c r="AZ166" s="273">
        <v>33.299999999999997</v>
      </c>
      <c r="BA166" s="274">
        <v>31.5</v>
      </c>
      <c r="BB166" s="275">
        <v>32.4</v>
      </c>
      <c r="BC166" s="273">
        <v>2020</v>
      </c>
      <c r="BD166" s="274">
        <v>1940</v>
      </c>
      <c r="BE166" s="275">
        <v>3950</v>
      </c>
      <c r="BF166" s="273">
        <v>65</v>
      </c>
      <c r="BG166" s="274">
        <v>47</v>
      </c>
      <c r="BH166" s="275">
        <v>56</v>
      </c>
      <c r="BI166" s="273">
        <v>740</v>
      </c>
      <c r="BJ166" s="274">
        <v>740</v>
      </c>
      <c r="BK166" s="275">
        <v>1470</v>
      </c>
      <c r="BL166" s="273">
        <v>68</v>
      </c>
      <c r="BM166" s="274">
        <v>53</v>
      </c>
      <c r="BN166" s="275">
        <v>60</v>
      </c>
      <c r="BO166" s="273">
        <v>740</v>
      </c>
      <c r="BP166" s="274">
        <v>740</v>
      </c>
      <c r="BQ166" s="275">
        <v>1470</v>
      </c>
      <c r="BR166" s="273">
        <v>33.9</v>
      </c>
      <c r="BS166" s="274">
        <v>31.3</v>
      </c>
      <c r="BT166" s="275">
        <v>32.6</v>
      </c>
      <c r="BU166" s="273">
        <v>740</v>
      </c>
      <c r="BV166" s="274">
        <v>740</v>
      </c>
      <c r="BW166" s="275">
        <v>1470</v>
      </c>
      <c r="BX166" s="273">
        <v>63</v>
      </c>
      <c r="BY166" s="274">
        <v>43</v>
      </c>
      <c r="BZ166" s="275">
        <v>53</v>
      </c>
      <c r="CA166" s="273">
        <v>80</v>
      </c>
      <c r="CB166" s="274">
        <v>80</v>
      </c>
      <c r="CC166" s="275">
        <v>160</v>
      </c>
      <c r="CD166" s="273">
        <v>65</v>
      </c>
      <c r="CE166" s="274">
        <v>46</v>
      </c>
      <c r="CF166" s="275">
        <v>55</v>
      </c>
      <c r="CG166" s="273">
        <v>80</v>
      </c>
      <c r="CH166" s="274">
        <v>80</v>
      </c>
      <c r="CI166" s="275">
        <v>160</v>
      </c>
      <c r="CJ166" s="273">
        <v>32.9</v>
      </c>
      <c r="CK166" s="274">
        <v>31.2</v>
      </c>
      <c r="CL166" s="275">
        <v>32</v>
      </c>
      <c r="CM166" s="273">
        <v>80</v>
      </c>
      <c r="CN166" s="274">
        <v>80</v>
      </c>
      <c r="CO166" s="275">
        <v>160</v>
      </c>
      <c r="CP166" s="273">
        <v>70</v>
      </c>
      <c r="CQ166" s="274">
        <v>54</v>
      </c>
      <c r="CR166" s="275">
        <v>62</v>
      </c>
      <c r="CS166" s="273">
        <v>27120</v>
      </c>
      <c r="CT166" s="274">
        <v>28250</v>
      </c>
      <c r="CU166" s="275">
        <v>55370</v>
      </c>
      <c r="CV166" s="273">
        <v>72</v>
      </c>
      <c r="CW166" s="274">
        <v>56</v>
      </c>
      <c r="CX166" s="275">
        <v>64</v>
      </c>
      <c r="CY166" s="273">
        <v>27120</v>
      </c>
      <c r="CZ166" s="274">
        <v>28250</v>
      </c>
      <c r="DA166" s="275">
        <v>55370</v>
      </c>
      <c r="DB166" s="273">
        <v>35.4</v>
      </c>
      <c r="DC166" s="274">
        <v>32.799999999999997</v>
      </c>
      <c r="DD166" s="275">
        <v>34.1</v>
      </c>
      <c r="DE166" s="273">
        <v>27120</v>
      </c>
      <c r="DF166" s="274">
        <v>28250</v>
      </c>
      <c r="DG166" s="275">
        <v>55370</v>
      </c>
    </row>
    <row r="167" spans="1:111" x14ac:dyDescent="0.35">
      <c r="A167" t="s">
        <v>64</v>
      </c>
      <c r="B167" t="s">
        <v>309</v>
      </c>
      <c r="D167" s="273">
        <v>73</v>
      </c>
      <c r="E167" s="274">
        <v>56</v>
      </c>
      <c r="F167" s="275">
        <v>64</v>
      </c>
      <c r="G167" s="273">
        <v>20560</v>
      </c>
      <c r="H167" s="274">
        <v>21840</v>
      </c>
      <c r="I167" s="275">
        <v>42400</v>
      </c>
      <c r="J167" s="273">
        <v>74</v>
      </c>
      <c r="K167" s="274">
        <v>58</v>
      </c>
      <c r="L167" s="275">
        <v>66</v>
      </c>
      <c r="M167" s="273">
        <v>20560</v>
      </c>
      <c r="N167" s="274">
        <v>21840</v>
      </c>
      <c r="O167" s="275">
        <v>42400</v>
      </c>
      <c r="P167" s="273">
        <v>36.1</v>
      </c>
      <c r="Q167" s="274">
        <v>33.200000000000003</v>
      </c>
      <c r="R167" s="275">
        <v>34.6</v>
      </c>
      <c r="S167" s="273">
        <v>20560</v>
      </c>
      <c r="T167" s="274">
        <v>21840</v>
      </c>
      <c r="U167" s="275">
        <v>42400</v>
      </c>
      <c r="V167" s="273">
        <v>71</v>
      </c>
      <c r="W167" s="274">
        <v>54</v>
      </c>
      <c r="X167" s="275">
        <v>62</v>
      </c>
      <c r="Y167" s="273">
        <v>1640</v>
      </c>
      <c r="Z167" s="274">
        <v>1730</v>
      </c>
      <c r="AA167" s="275">
        <v>3370</v>
      </c>
      <c r="AB167" s="273">
        <v>74</v>
      </c>
      <c r="AC167" s="274">
        <v>58</v>
      </c>
      <c r="AD167" s="275">
        <v>65</v>
      </c>
      <c r="AE167" s="273">
        <v>1640</v>
      </c>
      <c r="AF167" s="274">
        <v>1730</v>
      </c>
      <c r="AG167" s="275">
        <v>3370</v>
      </c>
      <c r="AH167" s="273">
        <v>35.700000000000003</v>
      </c>
      <c r="AI167" s="274">
        <v>32.799999999999997</v>
      </c>
      <c r="AJ167" s="275">
        <v>34.200000000000003</v>
      </c>
      <c r="AK167" s="273">
        <v>1640</v>
      </c>
      <c r="AL167" s="274">
        <v>1730</v>
      </c>
      <c r="AM167" s="275">
        <v>3370</v>
      </c>
      <c r="AN167" s="273">
        <v>68</v>
      </c>
      <c r="AO167" s="274">
        <v>51</v>
      </c>
      <c r="AP167" s="275">
        <v>59</v>
      </c>
      <c r="AQ167" s="273">
        <v>3460</v>
      </c>
      <c r="AR167" s="274">
        <v>3650</v>
      </c>
      <c r="AS167" s="275">
        <v>7110</v>
      </c>
      <c r="AT167" s="273">
        <v>71</v>
      </c>
      <c r="AU167" s="274">
        <v>56</v>
      </c>
      <c r="AV167" s="275">
        <v>63</v>
      </c>
      <c r="AW167" s="273">
        <v>3460</v>
      </c>
      <c r="AX167" s="274">
        <v>3650</v>
      </c>
      <c r="AY167" s="275">
        <v>7110</v>
      </c>
      <c r="AZ167" s="273">
        <v>34.200000000000003</v>
      </c>
      <c r="BA167" s="274">
        <v>31.7</v>
      </c>
      <c r="BB167" s="275">
        <v>32.9</v>
      </c>
      <c r="BC167" s="273">
        <v>3460</v>
      </c>
      <c r="BD167" s="274">
        <v>3650</v>
      </c>
      <c r="BE167" s="275">
        <v>7110</v>
      </c>
      <c r="BF167" s="273">
        <v>71</v>
      </c>
      <c r="BG167" s="274">
        <v>48</v>
      </c>
      <c r="BH167" s="275">
        <v>59</v>
      </c>
      <c r="BI167" s="273">
        <v>1010</v>
      </c>
      <c r="BJ167" s="274">
        <v>1120</v>
      </c>
      <c r="BK167" s="275">
        <v>2130</v>
      </c>
      <c r="BL167" s="273">
        <v>74</v>
      </c>
      <c r="BM167" s="274">
        <v>52</v>
      </c>
      <c r="BN167" s="275">
        <v>62</v>
      </c>
      <c r="BO167" s="273">
        <v>1010</v>
      </c>
      <c r="BP167" s="274">
        <v>1120</v>
      </c>
      <c r="BQ167" s="275">
        <v>2130</v>
      </c>
      <c r="BR167" s="273">
        <v>34.9</v>
      </c>
      <c r="BS167" s="274">
        <v>30.9</v>
      </c>
      <c r="BT167" s="275">
        <v>32.799999999999997</v>
      </c>
      <c r="BU167" s="273">
        <v>1010</v>
      </c>
      <c r="BV167" s="274">
        <v>1120</v>
      </c>
      <c r="BW167" s="275">
        <v>2130</v>
      </c>
      <c r="BX167" s="273">
        <v>63</v>
      </c>
      <c r="BY167" s="274">
        <v>48</v>
      </c>
      <c r="BZ167" s="275">
        <v>55</v>
      </c>
      <c r="CA167" s="273">
        <v>110</v>
      </c>
      <c r="CB167" s="274">
        <v>110</v>
      </c>
      <c r="CC167" s="275">
        <v>220</v>
      </c>
      <c r="CD167" s="273">
        <v>68</v>
      </c>
      <c r="CE167" s="274">
        <v>55</v>
      </c>
      <c r="CF167" s="275">
        <v>61</v>
      </c>
      <c r="CG167" s="273">
        <v>110</v>
      </c>
      <c r="CH167" s="274">
        <v>110</v>
      </c>
      <c r="CI167" s="275">
        <v>220</v>
      </c>
      <c r="CJ167" s="273">
        <v>35.299999999999997</v>
      </c>
      <c r="CK167" s="274">
        <v>32.700000000000003</v>
      </c>
      <c r="CL167" s="275">
        <v>34</v>
      </c>
      <c r="CM167" s="273">
        <v>110</v>
      </c>
      <c r="CN167" s="274">
        <v>110</v>
      </c>
      <c r="CO167" s="275">
        <v>220</v>
      </c>
      <c r="CP167" s="273">
        <v>70</v>
      </c>
      <c r="CQ167" s="274">
        <v>53</v>
      </c>
      <c r="CR167" s="275">
        <v>62</v>
      </c>
      <c r="CS167" s="273">
        <v>34320</v>
      </c>
      <c r="CT167" s="274">
        <v>36530</v>
      </c>
      <c r="CU167" s="275">
        <v>70840</v>
      </c>
      <c r="CV167" s="273">
        <v>72</v>
      </c>
      <c r="CW167" s="274">
        <v>57</v>
      </c>
      <c r="CX167" s="275">
        <v>64</v>
      </c>
      <c r="CY167" s="273">
        <v>34320</v>
      </c>
      <c r="CZ167" s="274">
        <v>36530</v>
      </c>
      <c r="DA167" s="275">
        <v>70840</v>
      </c>
      <c r="DB167" s="273">
        <v>35.4</v>
      </c>
      <c r="DC167" s="274">
        <v>32.700000000000003</v>
      </c>
      <c r="DD167" s="275">
        <v>34</v>
      </c>
      <c r="DE167" s="273">
        <v>34320</v>
      </c>
      <c r="DF167" s="274">
        <v>36530</v>
      </c>
      <c r="DG167" s="275">
        <v>70840</v>
      </c>
    </row>
    <row r="168" spans="1:111" x14ac:dyDescent="0.35">
      <c r="A168" t="s">
        <v>79</v>
      </c>
      <c r="B168" t="s">
        <v>324</v>
      </c>
      <c r="D168" s="273">
        <v>74</v>
      </c>
      <c r="E168" s="274">
        <v>57</v>
      </c>
      <c r="F168" s="275">
        <v>66</v>
      </c>
      <c r="G168" s="273">
        <v>28080</v>
      </c>
      <c r="H168" s="274">
        <v>29530</v>
      </c>
      <c r="I168" s="275">
        <v>57610</v>
      </c>
      <c r="J168" s="273">
        <v>75</v>
      </c>
      <c r="K168" s="274">
        <v>60</v>
      </c>
      <c r="L168" s="275">
        <v>67</v>
      </c>
      <c r="M168" s="273">
        <v>28080</v>
      </c>
      <c r="N168" s="274">
        <v>29530</v>
      </c>
      <c r="O168" s="275">
        <v>57610</v>
      </c>
      <c r="P168" s="273">
        <v>35.799999999999997</v>
      </c>
      <c r="Q168" s="274">
        <v>33.4</v>
      </c>
      <c r="R168" s="275">
        <v>34.6</v>
      </c>
      <c r="S168" s="273">
        <v>28080</v>
      </c>
      <c r="T168" s="274">
        <v>29530</v>
      </c>
      <c r="U168" s="275">
        <v>57610</v>
      </c>
      <c r="V168" s="273">
        <v>74</v>
      </c>
      <c r="W168" s="274">
        <v>58</v>
      </c>
      <c r="X168" s="275">
        <v>66</v>
      </c>
      <c r="Y168" s="273">
        <v>2030</v>
      </c>
      <c r="Z168" s="274">
        <v>2170</v>
      </c>
      <c r="AA168" s="275">
        <v>4200</v>
      </c>
      <c r="AB168" s="273">
        <v>76</v>
      </c>
      <c r="AC168" s="274">
        <v>60</v>
      </c>
      <c r="AD168" s="275">
        <v>68</v>
      </c>
      <c r="AE168" s="273">
        <v>2030</v>
      </c>
      <c r="AF168" s="274">
        <v>2170</v>
      </c>
      <c r="AG168" s="275">
        <v>4200</v>
      </c>
      <c r="AH168" s="273">
        <v>35.9</v>
      </c>
      <c r="AI168" s="274">
        <v>33.299999999999997</v>
      </c>
      <c r="AJ168" s="275">
        <v>34.6</v>
      </c>
      <c r="AK168" s="273">
        <v>2030</v>
      </c>
      <c r="AL168" s="274">
        <v>2170</v>
      </c>
      <c r="AM168" s="275">
        <v>4200</v>
      </c>
      <c r="AN168" s="273">
        <v>69</v>
      </c>
      <c r="AO168" s="274">
        <v>51</v>
      </c>
      <c r="AP168" s="275">
        <v>60</v>
      </c>
      <c r="AQ168" s="273">
        <v>2190</v>
      </c>
      <c r="AR168" s="274">
        <v>2250</v>
      </c>
      <c r="AS168" s="275">
        <v>4440</v>
      </c>
      <c r="AT168" s="273">
        <v>72</v>
      </c>
      <c r="AU168" s="274">
        <v>54</v>
      </c>
      <c r="AV168" s="275">
        <v>63</v>
      </c>
      <c r="AW168" s="273">
        <v>2190</v>
      </c>
      <c r="AX168" s="274">
        <v>2250</v>
      </c>
      <c r="AY168" s="275">
        <v>4440</v>
      </c>
      <c r="AZ168" s="273">
        <v>34.700000000000003</v>
      </c>
      <c r="BA168" s="274">
        <v>31.8</v>
      </c>
      <c r="BB168" s="275">
        <v>33.200000000000003</v>
      </c>
      <c r="BC168" s="273">
        <v>2190</v>
      </c>
      <c r="BD168" s="274">
        <v>2250</v>
      </c>
      <c r="BE168" s="275">
        <v>4440</v>
      </c>
      <c r="BF168" s="273">
        <v>72</v>
      </c>
      <c r="BG168" s="274">
        <v>56</v>
      </c>
      <c r="BH168" s="275">
        <v>64</v>
      </c>
      <c r="BI168" s="273">
        <v>1020</v>
      </c>
      <c r="BJ168" s="274">
        <v>1040</v>
      </c>
      <c r="BK168" s="275">
        <v>2060</v>
      </c>
      <c r="BL168" s="273">
        <v>75</v>
      </c>
      <c r="BM168" s="274">
        <v>59</v>
      </c>
      <c r="BN168" s="275">
        <v>67</v>
      </c>
      <c r="BO168" s="273">
        <v>1020</v>
      </c>
      <c r="BP168" s="274">
        <v>1040</v>
      </c>
      <c r="BQ168" s="275">
        <v>2060</v>
      </c>
      <c r="BR168" s="273">
        <v>35.6</v>
      </c>
      <c r="BS168" s="274">
        <v>32.799999999999997</v>
      </c>
      <c r="BT168" s="275">
        <v>34.200000000000003</v>
      </c>
      <c r="BU168" s="273">
        <v>1020</v>
      </c>
      <c r="BV168" s="274">
        <v>1040</v>
      </c>
      <c r="BW168" s="275">
        <v>2060</v>
      </c>
      <c r="BX168" s="273">
        <v>72</v>
      </c>
      <c r="BY168" s="274">
        <v>58</v>
      </c>
      <c r="BZ168" s="275">
        <v>65</v>
      </c>
      <c r="CA168" s="273">
        <v>150</v>
      </c>
      <c r="CB168" s="274">
        <v>160</v>
      </c>
      <c r="CC168" s="275">
        <v>310</v>
      </c>
      <c r="CD168" s="273">
        <v>75</v>
      </c>
      <c r="CE168" s="274">
        <v>65</v>
      </c>
      <c r="CF168" s="275">
        <v>70</v>
      </c>
      <c r="CG168" s="273">
        <v>150</v>
      </c>
      <c r="CH168" s="274">
        <v>160</v>
      </c>
      <c r="CI168" s="275">
        <v>310</v>
      </c>
      <c r="CJ168" s="273">
        <v>35.700000000000003</v>
      </c>
      <c r="CK168" s="274">
        <v>33.9</v>
      </c>
      <c r="CL168" s="275">
        <v>34.799999999999997</v>
      </c>
      <c r="CM168" s="273">
        <v>150</v>
      </c>
      <c r="CN168" s="274">
        <v>160</v>
      </c>
      <c r="CO168" s="275">
        <v>310</v>
      </c>
      <c r="CP168" s="273">
        <v>73</v>
      </c>
      <c r="CQ168" s="274">
        <v>56</v>
      </c>
      <c r="CR168" s="275">
        <v>65</v>
      </c>
      <c r="CS168" s="273">
        <v>35490</v>
      </c>
      <c r="CT168" s="274">
        <v>37240</v>
      </c>
      <c r="CU168" s="275">
        <v>72730</v>
      </c>
      <c r="CV168" s="273">
        <v>75</v>
      </c>
      <c r="CW168" s="274">
        <v>59</v>
      </c>
      <c r="CX168" s="275">
        <v>67</v>
      </c>
      <c r="CY168" s="273">
        <v>35490</v>
      </c>
      <c r="CZ168" s="274">
        <v>37240</v>
      </c>
      <c r="DA168" s="275">
        <v>72730</v>
      </c>
      <c r="DB168" s="273">
        <v>35.700000000000003</v>
      </c>
      <c r="DC168" s="274">
        <v>33.200000000000003</v>
      </c>
      <c r="DD168" s="275">
        <v>34.4</v>
      </c>
      <c r="DE168" s="273">
        <v>35490</v>
      </c>
      <c r="DF168" s="274">
        <v>37240</v>
      </c>
      <c r="DG168" s="275">
        <v>72730</v>
      </c>
    </row>
    <row r="169" spans="1:111" x14ac:dyDescent="0.35">
      <c r="A169" s="157" t="s">
        <v>91</v>
      </c>
      <c r="B169" t="s">
        <v>413</v>
      </c>
      <c r="D169" s="273">
        <v>76</v>
      </c>
      <c r="E169" s="274">
        <v>61</v>
      </c>
      <c r="F169" s="275">
        <v>68</v>
      </c>
      <c r="G169" s="273">
        <v>20310</v>
      </c>
      <c r="H169" s="274">
        <v>21270</v>
      </c>
      <c r="I169" s="275">
        <v>41580</v>
      </c>
      <c r="J169" s="273">
        <v>77</v>
      </c>
      <c r="K169" s="274">
        <v>63</v>
      </c>
      <c r="L169" s="275">
        <v>70</v>
      </c>
      <c r="M169" s="273">
        <v>20310</v>
      </c>
      <c r="N169" s="274">
        <v>21270</v>
      </c>
      <c r="O169" s="275">
        <v>41580</v>
      </c>
      <c r="P169" s="273">
        <v>36.200000000000003</v>
      </c>
      <c r="Q169" s="274">
        <v>33.9</v>
      </c>
      <c r="R169" s="275">
        <v>35</v>
      </c>
      <c r="S169" s="273">
        <v>20310</v>
      </c>
      <c r="T169" s="274">
        <v>21270</v>
      </c>
      <c r="U169" s="275">
        <v>41580</v>
      </c>
      <c r="V169" s="273">
        <v>78</v>
      </c>
      <c r="W169" s="274">
        <v>61</v>
      </c>
      <c r="X169" s="275">
        <v>69</v>
      </c>
      <c r="Y169" s="273">
        <v>5190</v>
      </c>
      <c r="Z169" s="274">
        <v>5350</v>
      </c>
      <c r="AA169" s="275">
        <v>10540</v>
      </c>
      <c r="AB169" s="273">
        <v>79</v>
      </c>
      <c r="AC169" s="274">
        <v>63</v>
      </c>
      <c r="AD169" s="275">
        <v>71</v>
      </c>
      <c r="AE169" s="273">
        <v>5190</v>
      </c>
      <c r="AF169" s="274">
        <v>5350</v>
      </c>
      <c r="AG169" s="275">
        <v>10540</v>
      </c>
      <c r="AH169" s="273">
        <v>36.4</v>
      </c>
      <c r="AI169" s="274">
        <v>33.9</v>
      </c>
      <c r="AJ169" s="275">
        <v>35.200000000000003</v>
      </c>
      <c r="AK169" s="273">
        <v>5190</v>
      </c>
      <c r="AL169" s="274">
        <v>5350</v>
      </c>
      <c r="AM169" s="275">
        <v>10540</v>
      </c>
      <c r="AN169" s="273">
        <v>75</v>
      </c>
      <c r="AO169" s="274">
        <v>59</v>
      </c>
      <c r="AP169" s="275">
        <v>67</v>
      </c>
      <c r="AQ169" s="273">
        <v>9060</v>
      </c>
      <c r="AR169" s="274">
        <v>9860</v>
      </c>
      <c r="AS169" s="275">
        <v>18920</v>
      </c>
      <c r="AT169" s="273">
        <v>77</v>
      </c>
      <c r="AU169" s="274">
        <v>63</v>
      </c>
      <c r="AV169" s="275">
        <v>70</v>
      </c>
      <c r="AW169" s="273">
        <v>9060</v>
      </c>
      <c r="AX169" s="274">
        <v>9860</v>
      </c>
      <c r="AY169" s="275">
        <v>18920</v>
      </c>
      <c r="AZ169" s="273">
        <v>36</v>
      </c>
      <c r="BA169" s="274">
        <v>33.299999999999997</v>
      </c>
      <c r="BB169" s="275">
        <v>34.6</v>
      </c>
      <c r="BC169" s="273">
        <v>9060</v>
      </c>
      <c r="BD169" s="274">
        <v>9860</v>
      </c>
      <c r="BE169" s="275">
        <v>18920</v>
      </c>
      <c r="BF169" s="273">
        <v>73</v>
      </c>
      <c r="BG169" s="274">
        <v>56</v>
      </c>
      <c r="BH169" s="275">
        <v>64</v>
      </c>
      <c r="BI169" s="273">
        <v>8870</v>
      </c>
      <c r="BJ169" s="274">
        <v>9210</v>
      </c>
      <c r="BK169" s="275">
        <v>18080</v>
      </c>
      <c r="BL169" s="273">
        <v>75</v>
      </c>
      <c r="BM169" s="274">
        <v>59</v>
      </c>
      <c r="BN169" s="275">
        <v>67</v>
      </c>
      <c r="BO169" s="273">
        <v>8870</v>
      </c>
      <c r="BP169" s="274">
        <v>9210</v>
      </c>
      <c r="BQ169" s="275">
        <v>18080</v>
      </c>
      <c r="BR169" s="273">
        <v>35.1</v>
      </c>
      <c r="BS169" s="274">
        <v>32.4</v>
      </c>
      <c r="BT169" s="275">
        <v>33.700000000000003</v>
      </c>
      <c r="BU169" s="273">
        <v>8870</v>
      </c>
      <c r="BV169" s="274">
        <v>9210</v>
      </c>
      <c r="BW169" s="275">
        <v>18080</v>
      </c>
      <c r="BX169" s="273">
        <v>75</v>
      </c>
      <c r="BY169" s="274">
        <v>66</v>
      </c>
      <c r="BZ169" s="275">
        <v>71</v>
      </c>
      <c r="CA169" s="273">
        <v>420</v>
      </c>
      <c r="CB169" s="274">
        <v>430</v>
      </c>
      <c r="CC169" s="275">
        <v>850</v>
      </c>
      <c r="CD169" s="273">
        <v>77</v>
      </c>
      <c r="CE169" s="274">
        <v>69</v>
      </c>
      <c r="CF169" s="275">
        <v>73</v>
      </c>
      <c r="CG169" s="273">
        <v>420</v>
      </c>
      <c r="CH169" s="274">
        <v>430</v>
      </c>
      <c r="CI169" s="275">
        <v>850</v>
      </c>
      <c r="CJ169" s="273">
        <v>35.299999999999997</v>
      </c>
      <c r="CK169" s="274">
        <v>34.1</v>
      </c>
      <c r="CL169" s="275">
        <v>34.700000000000003</v>
      </c>
      <c r="CM169" s="273">
        <v>420</v>
      </c>
      <c r="CN169" s="274">
        <v>430</v>
      </c>
      <c r="CO169" s="275">
        <v>850</v>
      </c>
      <c r="CP169" s="273">
        <v>74</v>
      </c>
      <c r="CQ169" s="274">
        <v>59</v>
      </c>
      <c r="CR169" s="275">
        <v>66</v>
      </c>
      <c r="CS169" s="273">
        <v>52090</v>
      </c>
      <c r="CT169" s="274">
        <v>54980</v>
      </c>
      <c r="CU169" s="275">
        <v>107060</v>
      </c>
      <c r="CV169" s="273">
        <v>76</v>
      </c>
      <c r="CW169" s="274">
        <v>61</v>
      </c>
      <c r="CX169" s="275">
        <v>68</v>
      </c>
      <c r="CY169" s="273">
        <v>52090</v>
      </c>
      <c r="CZ169" s="274">
        <v>54980</v>
      </c>
      <c r="DA169" s="275">
        <v>107060</v>
      </c>
      <c r="DB169" s="273">
        <v>35.799999999999997</v>
      </c>
      <c r="DC169" s="274">
        <v>33.299999999999997</v>
      </c>
      <c r="DD169" s="275">
        <v>34.5</v>
      </c>
      <c r="DE169" s="273">
        <v>52090</v>
      </c>
      <c r="DF169" s="274">
        <v>54980</v>
      </c>
      <c r="DG169" s="275">
        <v>107060</v>
      </c>
    </row>
    <row r="170" spans="1:111" x14ac:dyDescent="0.35">
      <c r="A170" t="s">
        <v>92</v>
      </c>
      <c r="B170" t="s">
        <v>338</v>
      </c>
      <c r="D170" s="273">
        <v>77</v>
      </c>
      <c r="E170" s="274">
        <v>62</v>
      </c>
      <c r="F170" s="275">
        <v>69</v>
      </c>
      <c r="G170" s="273">
        <v>5840</v>
      </c>
      <c r="H170" s="274">
        <v>6090</v>
      </c>
      <c r="I170" s="275">
        <v>11940</v>
      </c>
      <c r="J170" s="273">
        <v>78</v>
      </c>
      <c r="K170" s="274">
        <v>64</v>
      </c>
      <c r="L170" s="275">
        <v>71</v>
      </c>
      <c r="M170" s="273">
        <v>5840</v>
      </c>
      <c r="N170" s="274">
        <v>6090</v>
      </c>
      <c r="O170" s="275">
        <v>11940</v>
      </c>
      <c r="P170" s="273">
        <v>36.1</v>
      </c>
      <c r="Q170" s="274">
        <v>33.700000000000003</v>
      </c>
      <c r="R170" s="275">
        <v>34.9</v>
      </c>
      <c r="S170" s="273">
        <v>5840</v>
      </c>
      <c r="T170" s="274">
        <v>6090</v>
      </c>
      <c r="U170" s="275">
        <v>11940</v>
      </c>
      <c r="V170" s="273">
        <v>77</v>
      </c>
      <c r="W170" s="274">
        <v>61</v>
      </c>
      <c r="X170" s="275">
        <v>69</v>
      </c>
      <c r="Y170" s="273">
        <v>1960</v>
      </c>
      <c r="Z170" s="274">
        <v>2010</v>
      </c>
      <c r="AA170" s="275">
        <v>3960</v>
      </c>
      <c r="AB170" s="273">
        <v>79</v>
      </c>
      <c r="AC170" s="274">
        <v>63</v>
      </c>
      <c r="AD170" s="275">
        <v>71</v>
      </c>
      <c r="AE170" s="273">
        <v>1960</v>
      </c>
      <c r="AF170" s="274">
        <v>2010</v>
      </c>
      <c r="AG170" s="275">
        <v>3960</v>
      </c>
      <c r="AH170" s="273">
        <v>36.1</v>
      </c>
      <c r="AI170" s="274">
        <v>33.6</v>
      </c>
      <c r="AJ170" s="275">
        <v>34.799999999999997</v>
      </c>
      <c r="AK170" s="273">
        <v>1960</v>
      </c>
      <c r="AL170" s="274">
        <v>2010</v>
      </c>
      <c r="AM170" s="275">
        <v>3960</v>
      </c>
      <c r="AN170" s="273">
        <v>73</v>
      </c>
      <c r="AO170" s="274">
        <v>56</v>
      </c>
      <c r="AP170" s="275">
        <v>64</v>
      </c>
      <c r="AQ170" s="273">
        <v>3050</v>
      </c>
      <c r="AR170" s="274">
        <v>3290</v>
      </c>
      <c r="AS170" s="275">
        <v>6340</v>
      </c>
      <c r="AT170" s="273">
        <v>75</v>
      </c>
      <c r="AU170" s="274">
        <v>60</v>
      </c>
      <c r="AV170" s="275">
        <v>68</v>
      </c>
      <c r="AW170" s="273">
        <v>3050</v>
      </c>
      <c r="AX170" s="274">
        <v>3290</v>
      </c>
      <c r="AY170" s="275">
        <v>6340</v>
      </c>
      <c r="AZ170" s="273">
        <v>35.799999999999997</v>
      </c>
      <c r="BA170" s="274">
        <v>33</v>
      </c>
      <c r="BB170" s="275">
        <v>34.299999999999997</v>
      </c>
      <c r="BC170" s="273">
        <v>3050</v>
      </c>
      <c r="BD170" s="274">
        <v>3290</v>
      </c>
      <c r="BE170" s="275">
        <v>6340</v>
      </c>
      <c r="BF170" s="273">
        <v>73</v>
      </c>
      <c r="BG170" s="274">
        <v>56</v>
      </c>
      <c r="BH170" s="275">
        <v>64</v>
      </c>
      <c r="BI170" s="273">
        <v>4210</v>
      </c>
      <c r="BJ170" s="274">
        <v>4330</v>
      </c>
      <c r="BK170" s="275">
        <v>8540</v>
      </c>
      <c r="BL170" s="273">
        <v>75</v>
      </c>
      <c r="BM170" s="274">
        <v>59</v>
      </c>
      <c r="BN170" s="275">
        <v>67</v>
      </c>
      <c r="BO170" s="273">
        <v>4210</v>
      </c>
      <c r="BP170" s="274">
        <v>4330</v>
      </c>
      <c r="BQ170" s="275">
        <v>8540</v>
      </c>
      <c r="BR170" s="273">
        <v>34.700000000000003</v>
      </c>
      <c r="BS170" s="274">
        <v>32.200000000000003</v>
      </c>
      <c r="BT170" s="275">
        <v>33.4</v>
      </c>
      <c r="BU170" s="273">
        <v>4210</v>
      </c>
      <c r="BV170" s="274">
        <v>4330</v>
      </c>
      <c r="BW170" s="275">
        <v>8540</v>
      </c>
      <c r="BX170" s="273">
        <v>70</v>
      </c>
      <c r="BY170" s="274">
        <v>62</v>
      </c>
      <c r="BZ170" s="275">
        <v>65</v>
      </c>
      <c r="CA170" s="273">
        <v>150</v>
      </c>
      <c r="CB170" s="274">
        <v>180</v>
      </c>
      <c r="CC170" s="275">
        <v>330</v>
      </c>
      <c r="CD170" s="273">
        <v>73</v>
      </c>
      <c r="CE170" s="274">
        <v>65</v>
      </c>
      <c r="CF170" s="275">
        <v>69</v>
      </c>
      <c r="CG170" s="273">
        <v>150</v>
      </c>
      <c r="CH170" s="274">
        <v>180</v>
      </c>
      <c r="CI170" s="275">
        <v>330</v>
      </c>
      <c r="CJ170" s="273">
        <v>33.799999999999997</v>
      </c>
      <c r="CK170" s="274">
        <v>33</v>
      </c>
      <c r="CL170" s="275">
        <v>33.4</v>
      </c>
      <c r="CM170" s="273">
        <v>150</v>
      </c>
      <c r="CN170" s="274">
        <v>180</v>
      </c>
      <c r="CO170" s="275">
        <v>330</v>
      </c>
      <c r="CP170" s="273">
        <v>74</v>
      </c>
      <c r="CQ170" s="274">
        <v>58</v>
      </c>
      <c r="CR170" s="275">
        <v>66</v>
      </c>
      <c r="CS170" s="273">
        <v>18210</v>
      </c>
      <c r="CT170" s="274">
        <v>19090</v>
      </c>
      <c r="CU170" s="275">
        <v>37300</v>
      </c>
      <c r="CV170" s="273">
        <v>75</v>
      </c>
      <c r="CW170" s="274">
        <v>61</v>
      </c>
      <c r="CX170" s="275">
        <v>68</v>
      </c>
      <c r="CY170" s="273">
        <v>18210</v>
      </c>
      <c r="CZ170" s="274">
        <v>19090</v>
      </c>
      <c r="DA170" s="275">
        <v>37300</v>
      </c>
      <c r="DB170" s="273">
        <v>35.5</v>
      </c>
      <c r="DC170" s="274">
        <v>33.1</v>
      </c>
      <c r="DD170" s="275">
        <v>34.299999999999997</v>
      </c>
      <c r="DE170" s="273">
        <v>18210</v>
      </c>
      <c r="DF170" s="274">
        <v>19090</v>
      </c>
      <c r="DG170" s="275">
        <v>37300</v>
      </c>
    </row>
    <row r="171" spans="1:111" x14ac:dyDescent="0.35">
      <c r="A171" t="s">
        <v>107</v>
      </c>
      <c r="B171" t="s">
        <v>352</v>
      </c>
      <c r="D171" s="273">
        <v>75</v>
      </c>
      <c r="E171" s="274">
        <v>61</v>
      </c>
      <c r="F171" s="275">
        <v>68</v>
      </c>
      <c r="G171" s="273">
        <v>14470</v>
      </c>
      <c r="H171" s="274">
        <v>15180</v>
      </c>
      <c r="I171" s="275">
        <v>29650</v>
      </c>
      <c r="J171" s="273">
        <v>76</v>
      </c>
      <c r="K171" s="274">
        <v>63</v>
      </c>
      <c r="L171" s="275">
        <v>69</v>
      </c>
      <c r="M171" s="273">
        <v>14470</v>
      </c>
      <c r="N171" s="274">
        <v>15180</v>
      </c>
      <c r="O171" s="275">
        <v>29650</v>
      </c>
      <c r="P171" s="273">
        <v>36.299999999999997</v>
      </c>
      <c r="Q171" s="274">
        <v>34</v>
      </c>
      <c r="R171" s="275">
        <v>35.1</v>
      </c>
      <c r="S171" s="273">
        <v>14470</v>
      </c>
      <c r="T171" s="274">
        <v>15180</v>
      </c>
      <c r="U171" s="275">
        <v>29650</v>
      </c>
      <c r="V171" s="273">
        <v>78</v>
      </c>
      <c r="W171" s="274">
        <v>62</v>
      </c>
      <c r="X171" s="275">
        <v>69</v>
      </c>
      <c r="Y171" s="273">
        <v>3240</v>
      </c>
      <c r="Z171" s="274">
        <v>3340</v>
      </c>
      <c r="AA171" s="275">
        <v>6580</v>
      </c>
      <c r="AB171" s="273">
        <v>79</v>
      </c>
      <c r="AC171" s="274">
        <v>63</v>
      </c>
      <c r="AD171" s="275">
        <v>71</v>
      </c>
      <c r="AE171" s="273">
        <v>3240</v>
      </c>
      <c r="AF171" s="274">
        <v>3340</v>
      </c>
      <c r="AG171" s="275">
        <v>6580</v>
      </c>
      <c r="AH171" s="273">
        <v>36.6</v>
      </c>
      <c r="AI171" s="274">
        <v>34.1</v>
      </c>
      <c r="AJ171" s="275">
        <v>35.4</v>
      </c>
      <c r="AK171" s="273">
        <v>3240</v>
      </c>
      <c r="AL171" s="274">
        <v>3340</v>
      </c>
      <c r="AM171" s="275">
        <v>6580</v>
      </c>
      <c r="AN171" s="273">
        <v>76</v>
      </c>
      <c r="AO171" s="274">
        <v>61</v>
      </c>
      <c r="AP171" s="275">
        <v>68</v>
      </c>
      <c r="AQ171" s="273">
        <v>6000</v>
      </c>
      <c r="AR171" s="274">
        <v>6570</v>
      </c>
      <c r="AS171" s="275">
        <v>12580</v>
      </c>
      <c r="AT171" s="273">
        <v>78</v>
      </c>
      <c r="AU171" s="274">
        <v>65</v>
      </c>
      <c r="AV171" s="275">
        <v>71</v>
      </c>
      <c r="AW171" s="273">
        <v>6000</v>
      </c>
      <c r="AX171" s="274">
        <v>6570</v>
      </c>
      <c r="AY171" s="275">
        <v>12580</v>
      </c>
      <c r="AZ171" s="273">
        <v>36.1</v>
      </c>
      <c r="BA171" s="274">
        <v>33.5</v>
      </c>
      <c r="BB171" s="275">
        <v>34.700000000000003</v>
      </c>
      <c r="BC171" s="273">
        <v>6000</v>
      </c>
      <c r="BD171" s="274">
        <v>6570</v>
      </c>
      <c r="BE171" s="275">
        <v>12580</v>
      </c>
      <c r="BF171" s="273">
        <v>74</v>
      </c>
      <c r="BG171" s="274">
        <v>56</v>
      </c>
      <c r="BH171" s="275">
        <v>64</v>
      </c>
      <c r="BI171" s="273">
        <v>4660</v>
      </c>
      <c r="BJ171" s="274">
        <v>4880</v>
      </c>
      <c r="BK171" s="275">
        <v>9540</v>
      </c>
      <c r="BL171" s="273">
        <v>76</v>
      </c>
      <c r="BM171" s="274">
        <v>59</v>
      </c>
      <c r="BN171" s="275">
        <v>67</v>
      </c>
      <c r="BO171" s="273">
        <v>4660</v>
      </c>
      <c r="BP171" s="274">
        <v>4880</v>
      </c>
      <c r="BQ171" s="275">
        <v>9540</v>
      </c>
      <c r="BR171" s="273">
        <v>35.4</v>
      </c>
      <c r="BS171" s="274">
        <v>32.6</v>
      </c>
      <c r="BT171" s="275">
        <v>33.9</v>
      </c>
      <c r="BU171" s="273">
        <v>4660</v>
      </c>
      <c r="BV171" s="274">
        <v>4880</v>
      </c>
      <c r="BW171" s="275">
        <v>9540</v>
      </c>
      <c r="BX171" s="273">
        <v>79</v>
      </c>
      <c r="BY171" s="274">
        <v>69</v>
      </c>
      <c r="BZ171" s="275">
        <v>74</v>
      </c>
      <c r="CA171" s="273">
        <v>270</v>
      </c>
      <c r="CB171" s="274">
        <v>250</v>
      </c>
      <c r="CC171" s="275">
        <v>520</v>
      </c>
      <c r="CD171" s="273">
        <v>80</v>
      </c>
      <c r="CE171" s="274">
        <v>71</v>
      </c>
      <c r="CF171" s="275">
        <v>76</v>
      </c>
      <c r="CG171" s="273">
        <v>270</v>
      </c>
      <c r="CH171" s="274">
        <v>250</v>
      </c>
      <c r="CI171" s="275">
        <v>520</v>
      </c>
      <c r="CJ171" s="273">
        <v>36.1</v>
      </c>
      <c r="CK171" s="274">
        <v>34.799999999999997</v>
      </c>
      <c r="CL171" s="275">
        <v>35.5</v>
      </c>
      <c r="CM171" s="273">
        <v>270</v>
      </c>
      <c r="CN171" s="274">
        <v>250</v>
      </c>
      <c r="CO171" s="275">
        <v>520</v>
      </c>
      <c r="CP171" s="273">
        <v>74</v>
      </c>
      <c r="CQ171" s="274">
        <v>59</v>
      </c>
      <c r="CR171" s="275">
        <v>66</v>
      </c>
      <c r="CS171" s="273">
        <v>33880</v>
      </c>
      <c r="CT171" s="274">
        <v>35890</v>
      </c>
      <c r="CU171" s="275">
        <v>69760</v>
      </c>
      <c r="CV171" s="273">
        <v>76</v>
      </c>
      <c r="CW171" s="274">
        <v>61</v>
      </c>
      <c r="CX171" s="275">
        <v>68</v>
      </c>
      <c r="CY171" s="273">
        <v>33880</v>
      </c>
      <c r="CZ171" s="274">
        <v>35890</v>
      </c>
      <c r="DA171" s="275">
        <v>69760</v>
      </c>
      <c r="DB171" s="273">
        <v>36</v>
      </c>
      <c r="DC171" s="274">
        <v>33.5</v>
      </c>
      <c r="DD171" s="275">
        <v>34.700000000000003</v>
      </c>
      <c r="DE171" s="273">
        <v>33880</v>
      </c>
      <c r="DF171" s="274">
        <v>35890</v>
      </c>
      <c r="DG171" s="275">
        <v>69760</v>
      </c>
    </row>
    <row r="172" spans="1:111" x14ac:dyDescent="0.35">
      <c r="A172" t="s">
        <v>127</v>
      </c>
      <c r="B172" t="s">
        <v>372</v>
      </c>
      <c r="D172" s="273">
        <v>78</v>
      </c>
      <c r="E172" s="274">
        <v>62</v>
      </c>
      <c r="F172" s="275">
        <v>70</v>
      </c>
      <c r="G172" s="273">
        <v>40320</v>
      </c>
      <c r="H172" s="274">
        <v>42460</v>
      </c>
      <c r="I172" s="275">
        <v>82770</v>
      </c>
      <c r="J172" s="273">
        <v>79</v>
      </c>
      <c r="K172" s="274">
        <v>64</v>
      </c>
      <c r="L172" s="275">
        <v>71</v>
      </c>
      <c r="M172" s="273">
        <v>40320</v>
      </c>
      <c r="N172" s="274">
        <v>42460</v>
      </c>
      <c r="O172" s="275">
        <v>82770</v>
      </c>
      <c r="P172" s="273">
        <v>36.6</v>
      </c>
      <c r="Q172" s="274">
        <v>34.299999999999997</v>
      </c>
      <c r="R172" s="275">
        <v>35.4</v>
      </c>
      <c r="S172" s="273">
        <v>40320</v>
      </c>
      <c r="T172" s="274">
        <v>42460</v>
      </c>
      <c r="U172" s="275">
        <v>82770</v>
      </c>
      <c r="V172" s="273">
        <v>79</v>
      </c>
      <c r="W172" s="274">
        <v>61</v>
      </c>
      <c r="X172" s="275">
        <v>70</v>
      </c>
      <c r="Y172" s="273">
        <v>2900</v>
      </c>
      <c r="Z172" s="274">
        <v>3000</v>
      </c>
      <c r="AA172" s="275">
        <v>5900</v>
      </c>
      <c r="AB172" s="273">
        <v>80</v>
      </c>
      <c r="AC172" s="274">
        <v>64</v>
      </c>
      <c r="AD172" s="275">
        <v>71</v>
      </c>
      <c r="AE172" s="273">
        <v>2900</v>
      </c>
      <c r="AF172" s="274">
        <v>3000</v>
      </c>
      <c r="AG172" s="275">
        <v>5900</v>
      </c>
      <c r="AH172" s="273">
        <v>36.6</v>
      </c>
      <c r="AI172" s="274">
        <v>34.200000000000003</v>
      </c>
      <c r="AJ172" s="275">
        <v>35.4</v>
      </c>
      <c r="AK172" s="273">
        <v>2900</v>
      </c>
      <c r="AL172" s="274">
        <v>3000</v>
      </c>
      <c r="AM172" s="275">
        <v>5900</v>
      </c>
      <c r="AN172" s="273">
        <v>73</v>
      </c>
      <c r="AO172" s="274">
        <v>56</v>
      </c>
      <c r="AP172" s="275">
        <v>64</v>
      </c>
      <c r="AQ172" s="273">
        <v>3340</v>
      </c>
      <c r="AR172" s="274">
        <v>3470</v>
      </c>
      <c r="AS172" s="275">
        <v>6810</v>
      </c>
      <c r="AT172" s="273">
        <v>75</v>
      </c>
      <c r="AU172" s="274">
        <v>59</v>
      </c>
      <c r="AV172" s="275">
        <v>67</v>
      </c>
      <c r="AW172" s="273">
        <v>3340</v>
      </c>
      <c r="AX172" s="274">
        <v>3470</v>
      </c>
      <c r="AY172" s="275">
        <v>6810</v>
      </c>
      <c r="AZ172" s="273">
        <v>35</v>
      </c>
      <c r="BA172" s="274">
        <v>32.4</v>
      </c>
      <c r="BB172" s="275">
        <v>33.700000000000003</v>
      </c>
      <c r="BC172" s="273">
        <v>3340</v>
      </c>
      <c r="BD172" s="274">
        <v>3470</v>
      </c>
      <c r="BE172" s="275">
        <v>6810</v>
      </c>
      <c r="BF172" s="273">
        <v>72</v>
      </c>
      <c r="BG172" s="274">
        <v>54</v>
      </c>
      <c r="BH172" s="275">
        <v>63</v>
      </c>
      <c r="BI172" s="273">
        <v>1200</v>
      </c>
      <c r="BJ172" s="274">
        <v>1250</v>
      </c>
      <c r="BK172" s="275">
        <v>2460</v>
      </c>
      <c r="BL172" s="273">
        <v>73</v>
      </c>
      <c r="BM172" s="274">
        <v>57</v>
      </c>
      <c r="BN172" s="275">
        <v>65</v>
      </c>
      <c r="BO172" s="273">
        <v>1200</v>
      </c>
      <c r="BP172" s="274">
        <v>1250</v>
      </c>
      <c r="BQ172" s="275">
        <v>2460</v>
      </c>
      <c r="BR172" s="273">
        <v>35.6</v>
      </c>
      <c r="BS172" s="274">
        <v>32.5</v>
      </c>
      <c r="BT172" s="275">
        <v>34</v>
      </c>
      <c r="BU172" s="273">
        <v>1200</v>
      </c>
      <c r="BV172" s="274">
        <v>1250</v>
      </c>
      <c r="BW172" s="275">
        <v>2460</v>
      </c>
      <c r="BX172" s="273">
        <v>79</v>
      </c>
      <c r="BY172" s="274">
        <v>63</v>
      </c>
      <c r="BZ172" s="275">
        <v>70</v>
      </c>
      <c r="CA172" s="273">
        <v>170</v>
      </c>
      <c r="CB172" s="274">
        <v>200</v>
      </c>
      <c r="CC172" s="275">
        <v>380</v>
      </c>
      <c r="CD172" s="273">
        <v>80</v>
      </c>
      <c r="CE172" s="274">
        <v>68</v>
      </c>
      <c r="CF172" s="275">
        <v>74</v>
      </c>
      <c r="CG172" s="273">
        <v>170</v>
      </c>
      <c r="CH172" s="274">
        <v>200</v>
      </c>
      <c r="CI172" s="275">
        <v>380</v>
      </c>
      <c r="CJ172" s="273">
        <v>36.5</v>
      </c>
      <c r="CK172" s="274">
        <v>34.799999999999997</v>
      </c>
      <c r="CL172" s="275">
        <v>35.6</v>
      </c>
      <c r="CM172" s="273">
        <v>170</v>
      </c>
      <c r="CN172" s="274">
        <v>200</v>
      </c>
      <c r="CO172" s="275">
        <v>380</v>
      </c>
      <c r="CP172" s="273">
        <v>77</v>
      </c>
      <c r="CQ172" s="274">
        <v>61</v>
      </c>
      <c r="CR172" s="275">
        <v>69</v>
      </c>
      <c r="CS172" s="273">
        <v>51260</v>
      </c>
      <c r="CT172" s="274">
        <v>53820</v>
      </c>
      <c r="CU172" s="275">
        <v>105080</v>
      </c>
      <c r="CV172" s="273">
        <v>78</v>
      </c>
      <c r="CW172" s="274">
        <v>63</v>
      </c>
      <c r="CX172" s="275">
        <v>70</v>
      </c>
      <c r="CY172" s="273">
        <v>51260</v>
      </c>
      <c r="CZ172" s="274">
        <v>53820</v>
      </c>
      <c r="DA172" s="275">
        <v>105080</v>
      </c>
      <c r="DB172" s="273">
        <v>36.4</v>
      </c>
      <c r="DC172" s="274">
        <v>34</v>
      </c>
      <c r="DD172" s="275">
        <v>35.200000000000003</v>
      </c>
      <c r="DE172" s="273">
        <v>51260</v>
      </c>
      <c r="DF172" s="274">
        <v>53820</v>
      </c>
      <c r="DG172" s="275">
        <v>105080</v>
      </c>
    </row>
    <row r="173" spans="1:111" x14ac:dyDescent="0.35">
      <c r="A173" t="s">
        <v>147</v>
      </c>
      <c r="B173" t="s">
        <v>392</v>
      </c>
      <c r="D173" s="273">
        <v>75</v>
      </c>
      <c r="E173" s="274">
        <v>58</v>
      </c>
      <c r="F173" s="275">
        <v>67</v>
      </c>
      <c r="G173" s="273">
        <v>25230</v>
      </c>
      <c r="H173" s="274">
        <v>26320</v>
      </c>
      <c r="I173" s="275">
        <v>51540</v>
      </c>
      <c r="J173" s="273">
        <v>76</v>
      </c>
      <c r="K173" s="274">
        <v>60</v>
      </c>
      <c r="L173" s="275">
        <v>68</v>
      </c>
      <c r="M173" s="273">
        <v>25230</v>
      </c>
      <c r="N173" s="274">
        <v>26320</v>
      </c>
      <c r="O173" s="275">
        <v>51540</v>
      </c>
      <c r="P173" s="273">
        <v>36.299999999999997</v>
      </c>
      <c r="Q173" s="274">
        <v>33.799999999999997</v>
      </c>
      <c r="R173" s="275">
        <v>35</v>
      </c>
      <c r="S173" s="273">
        <v>25230</v>
      </c>
      <c r="T173" s="274">
        <v>26320</v>
      </c>
      <c r="U173" s="275">
        <v>51540</v>
      </c>
      <c r="V173" s="273">
        <v>77</v>
      </c>
      <c r="W173" s="274">
        <v>55</v>
      </c>
      <c r="X173" s="275">
        <v>66</v>
      </c>
      <c r="Y173" s="273">
        <v>1140</v>
      </c>
      <c r="Z173" s="274">
        <v>1170</v>
      </c>
      <c r="AA173" s="275">
        <v>2310</v>
      </c>
      <c r="AB173" s="273">
        <v>78</v>
      </c>
      <c r="AC173" s="274">
        <v>58</v>
      </c>
      <c r="AD173" s="275">
        <v>68</v>
      </c>
      <c r="AE173" s="273">
        <v>1140</v>
      </c>
      <c r="AF173" s="274">
        <v>1170</v>
      </c>
      <c r="AG173" s="275">
        <v>2310</v>
      </c>
      <c r="AH173" s="273">
        <v>36.799999999999997</v>
      </c>
      <c r="AI173" s="274">
        <v>33.1</v>
      </c>
      <c r="AJ173" s="275">
        <v>34.9</v>
      </c>
      <c r="AK173" s="273">
        <v>1140</v>
      </c>
      <c r="AL173" s="274">
        <v>1170</v>
      </c>
      <c r="AM173" s="275">
        <v>2310</v>
      </c>
      <c r="AN173" s="273">
        <v>67</v>
      </c>
      <c r="AO173" s="274">
        <v>54</v>
      </c>
      <c r="AP173" s="275">
        <v>60</v>
      </c>
      <c r="AQ173" s="273">
        <v>620</v>
      </c>
      <c r="AR173" s="274">
        <v>660</v>
      </c>
      <c r="AS173" s="275">
        <v>1280</v>
      </c>
      <c r="AT173" s="273">
        <v>70</v>
      </c>
      <c r="AU173" s="274">
        <v>59</v>
      </c>
      <c r="AV173" s="275">
        <v>65</v>
      </c>
      <c r="AW173" s="273">
        <v>620</v>
      </c>
      <c r="AX173" s="274">
        <v>660</v>
      </c>
      <c r="AY173" s="275">
        <v>1280</v>
      </c>
      <c r="AZ173" s="273">
        <v>34.700000000000003</v>
      </c>
      <c r="BA173" s="274">
        <v>32.4</v>
      </c>
      <c r="BB173" s="275">
        <v>33.5</v>
      </c>
      <c r="BC173" s="273">
        <v>620</v>
      </c>
      <c r="BD173" s="274">
        <v>660</v>
      </c>
      <c r="BE173" s="275">
        <v>1280</v>
      </c>
      <c r="BF173" s="273">
        <v>65</v>
      </c>
      <c r="BG173" s="274">
        <v>44</v>
      </c>
      <c r="BH173" s="275">
        <v>54</v>
      </c>
      <c r="BI173" s="273">
        <v>460</v>
      </c>
      <c r="BJ173" s="274">
        <v>490</v>
      </c>
      <c r="BK173" s="275">
        <v>950</v>
      </c>
      <c r="BL173" s="273">
        <v>68</v>
      </c>
      <c r="BM173" s="274">
        <v>51</v>
      </c>
      <c r="BN173" s="275">
        <v>59</v>
      </c>
      <c r="BO173" s="273">
        <v>460</v>
      </c>
      <c r="BP173" s="274">
        <v>490</v>
      </c>
      <c r="BQ173" s="275">
        <v>950</v>
      </c>
      <c r="BR173" s="273">
        <v>34</v>
      </c>
      <c r="BS173" s="274">
        <v>31</v>
      </c>
      <c r="BT173" s="275">
        <v>32.5</v>
      </c>
      <c r="BU173" s="273">
        <v>460</v>
      </c>
      <c r="BV173" s="274">
        <v>490</v>
      </c>
      <c r="BW173" s="275">
        <v>950</v>
      </c>
      <c r="BX173" s="273">
        <v>70</v>
      </c>
      <c r="BY173" s="274">
        <v>51</v>
      </c>
      <c r="BZ173" s="275">
        <v>61</v>
      </c>
      <c r="CA173" s="273">
        <v>80</v>
      </c>
      <c r="CB173" s="274">
        <v>80</v>
      </c>
      <c r="CC173" s="275">
        <v>160</v>
      </c>
      <c r="CD173" s="273">
        <v>70</v>
      </c>
      <c r="CE173" s="274">
        <v>55</v>
      </c>
      <c r="CF173" s="275">
        <v>63</v>
      </c>
      <c r="CG173" s="273">
        <v>80</v>
      </c>
      <c r="CH173" s="274">
        <v>80</v>
      </c>
      <c r="CI173" s="275">
        <v>160</v>
      </c>
      <c r="CJ173" s="273">
        <v>35</v>
      </c>
      <c r="CK173" s="274">
        <v>33.299999999999997</v>
      </c>
      <c r="CL173" s="275">
        <v>34.200000000000003</v>
      </c>
      <c r="CM173" s="273">
        <v>80</v>
      </c>
      <c r="CN173" s="274">
        <v>80</v>
      </c>
      <c r="CO173" s="275">
        <v>160</v>
      </c>
      <c r="CP173" s="273">
        <v>74</v>
      </c>
      <c r="CQ173" s="274">
        <v>57</v>
      </c>
      <c r="CR173" s="275">
        <v>66</v>
      </c>
      <c r="CS173" s="273">
        <v>29390</v>
      </c>
      <c r="CT173" s="274">
        <v>30740</v>
      </c>
      <c r="CU173" s="275">
        <v>60130</v>
      </c>
      <c r="CV173" s="273">
        <v>75</v>
      </c>
      <c r="CW173" s="274">
        <v>60</v>
      </c>
      <c r="CX173" s="275">
        <v>67</v>
      </c>
      <c r="CY173" s="273">
        <v>29390</v>
      </c>
      <c r="CZ173" s="274">
        <v>30740</v>
      </c>
      <c r="DA173" s="275">
        <v>60130</v>
      </c>
      <c r="DB173" s="273">
        <v>36.200000000000003</v>
      </c>
      <c r="DC173" s="274">
        <v>33.6</v>
      </c>
      <c r="DD173" s="275">
        <v>34.9</v>
      </c>
      <c r="DE173" s="273">
        <v>29390</v>
      </c>
      <c r="DF173" s="274">
        <v>30740</v>
      </c>
      <c r="DG173" s="275">
        <v>60130</v>
      </c>
    </row>
    <row r="174" spans="1:111" x14ac:dyDescent="0.35">
      <c r="A174" s="309" t="s">
        <v>2</v>
      </c>
      <c r="B174" t="s">
        <v>409</v>
      </c>
      <c r="D174" s="273">
        <v>74</v>
      </c>
      <c r="E174" s="274">
        <v>57</v>
      </c>
      <c r="F174" s="275">
        <v>66</v>
      </c>
      <c r="G174" s="273">
        <v>220989</v>
      </c>
      <c r="H174" s="274">
        <v>232584</v>
      </c>
      <c r="I174" s="275">
        <v>453573</v>
      </c>
      <c r="J174" s="273">
        <v>75</v>
      </c>
      <c r="K174" s="274">
        <v>60</v>
      </c>
      <c r="L174" s="275">
        <v>67</v>
      </c>
      <c r="M174" s="273">
        <v>220989</v>
      </c>
      <c r="N174" s="274">
        <v>232584</v>
      </c>
      <c r="O174" s="275">
        <v>453573</v>
      </c>
      <c r="P174" s="273">
        <v>35.9</v>
      </c>
      <c r="Q174" s="274">
        <v>33.4</v>
      </c>
      <c r="R174" s="275">
        <v>34.6</v>
      </c>
      <c r="S174" s="273">
        <v>220989</v>
      </c>
      <c r="T174" s="274">
        <v>232584</v>
      </c>
      <c r="U174" s="275">
        <v>453573</v>
      </c>
      <c r="V174" s="273">
        <v>75</v>
      </c>
      <c r="W174" s="274">
        <v>58</v>
      </c>
      <c r="X174" s="275">
        <v>66</v>
      </c>
      <c r="Y174" s="273">
        <v>17567</v>
      </c>
      <c r="Z174" s="274">
        <v>18420</v>
      </c>
      <c r="AA174" s="275">
        <v>35987</v>
      </c>
      <c r="AB174" s="273">
        <v>77</v>
      </c>
      <c r="AC174" s="274">
        <v>60</v>
      </c>
      <c r="AD174" s="275">
        <v>68</v>
      </c>
      <c r="AE174" s="273">
        <v>17567</v>
      </c>
      <c r="AF174" s="274">
        <v>18420</v>
      </c>
      <c r="AG174" s="275">
        <v>35987</v>
      </c>
      <c r="AH174" s="273">
        <v>36</v>
      </c>
      <c r="AI174" s="274">
        <v>33.299999999999997</v>
      </c>
      <c r="AJ174" s="275">
        <v>34.700000000000003</v>
      </c>
      <c r="AK174" s="273">
        <v>17567</v>
      </c>
      <c r="AL174" s="274">
        <v>18420</v>
      </c>
      <c r="AM174" s="275">
        <v>35987</v>
      </c>
      <c r="AN174" s="273">
        <v>69</v>
      </c>
      <c r="AO174" s="274">
        <v>53</v>
      </c>
      <c r="AP174" s="275">
        <v>60</v>
      </c>
      <c r="AQ174" s="273">
        <v>28970</v>
      </c>
      <c r="AR174" s="274">
        <v>30367</v>
      </c>
      <c r="AS174" s="275">
        <v>59337</v>
      </c>
      <c r="AT174" s="273">
        <v>72</v>
      </c>
      <c r="AU174" s="274">
        <v>57</v>
      </c>
      <c r="AV174" s="275">
        <v>64</v>
      </c>
      <c r="AW174" s="273">
        <v>28970</v>
      </c>
      <c r="AX174" s="274">
        <v>30367</v>
      </c>
      <c r="AY174" s="275">
        <v>59337</v>
      </c>
      <c r="AZ174" s="273">
        <v>34.6</v>
      </c>
      <c r="BA174" s="274">
        <v>32</v>
      </c>
      <c r="BB174" s="275">
        <v>33.200000000000003</v>
      </c>
      <c r="BC174" s="273">
        <v>28970</v>
      </c>
      <c r="BD174" s="274">
        <v>30367</v>
      </c>
      <c r="BE174" s="275">
        <v>59337</v>
      </c>
      <c r="BF174" s="273">
        <v>71</v>
      </c>
      <c r="BG174" s="274">
        <v>54</v>
      </c>
      <c r="BH174" s="275">
        <v>62</v>
      </c>
      <c r="BI174" s="273">
        <v>15297</v>
      </c>
      <c r="BJ174" s="274">
        <v>15696</v>
      </c>
      <c r="BK174" s="275">
        <v>30993</v>
      </c>
      <c r="BL174" s="273">
        <v>73</v>
      </c>
      <c r="BM174" s="274">
        <v>57</v>
      </c>
      <c r="BN174" s="275">
        <v>65</v>
      </c>
      <c r="BO174" s="273">
        <v>15297</v>
      </c>
      <c r="BP174" s="274">
        <v>15696</v>
      </c>
      <c r="BQ174" s="275">
        <v>30993</v>
      </c>
      <c r="BR174" s="273">
        <v>34.9</v>
      </c>
      <c r="BS174" s="274">
        <v>32</v>
      </c>
      <c r="BT174" s="275">
        <v>33.5</v>
      </c>
      <c r="BU174" s="273">
        <v>15297</v>
      </c>
      <c r="BV174" s="274">
        <v>15696</v>
      </c>
      <c r="BW174" s="275">
        <v>30993</v>
      </c>
      <c r="BX174" s="273">
        <v>71</v>
      </c>
      <c r="BY174" s="274">
        <v>56</v>
      </c>
      <c r="BZ174" s="275">
        <v>63</v>
      </c>
      <c r="CA174" s="273">
        <v>1413</v>
      </c>
      <c r="CB174" s="274">
        <v>1480</v>
      </c>
      <c r="CC174" s="275">
        <v>2893</v>
      </c>
      <c r="CD174" s="273">
        <v>74</v>
      </c>
      <c r="CE174" s="274">
        <v>60</v>
      </c>
      <c r="CF174" s="275">
        <v>67</v>
      </c>
      <c r="CG174" s="273">
        <v>1413</v>
      </c>
      <c r="CH174" s="274">
        <v>1480</v>
      </c>
      <c r="CI174" s="275">
        <v>2893</v>
      </c>
      <c r="CJ174" s="273">
        <v>35</v>
      </c>
      <c r="CK174" s="274">
        <v>33</v>
      </c>
      <c r="CL174" s="275">
        <v>34</v>
      </c>
      <c r="CM174" s="273">
        <v>1413</v>
      </c>
      <c r="CN174" s="274">
        <v>1480</v>
      </c>
      <c r="CO174" s="275">
        <v>2893</v>
      </c>
      <c r="CP174" s="273">
        <v>73</v>
      </c>
      <c r="CQ174" s="274">
        <v>56</v>
      </c>
      <c r="CR174" s="275">
        <v>64</v>
      </c>
      <c r="CS174" s="273">
        <v>319211</v>
      </c>
      <c r="CT174" s="274">
        <v>335637</v>
      </c>
      <c r="CU174" s="275">
        <v>654848</v>
      </c>
      <c r="CV174" s="273">
        <v>74</v>
      </c>
      <c r="CW174" s="274">
        <v>59</v>
      </c>
      <c r="CX174" s="275">
        <v>66</v>
      </c>
      <c r="CY174" s="273">
        <v>319211</v>
      </c>
      <c r="CZ174" s="274">
        <v>335637</v>
      </c>
      <c r="DA174" s="275">
        <v>654848</v>
      </c>
      <c r="DB174" s="273">
        <v>35.700000000000003</v>
      </c>
      <c r="DC174" s="274">
        <v>33.1</v>
      </c>
      <c r="DD174" s="275">
        <v>34.299999999999997</v>
      </c>
      <c r="DE174" s="273">
        <v>319211</v>
      </c>
      <c r="DF174" s="274">
        <v>335637</v>
      </c>
      <c r="DG174" s="275">
        <v>654848</v>
      </c>
    </row>
  </sheetData>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G174"/>
  <sheetViews>
    <sheetView workbookViewId="0">
      <selection activeCell="D10" sqref="D10:DG174"/>
    </sheetView>
  </sheetViews>
  <sheetFormatPr defaultRowHeight="12.75" x14ac:dyDescent="0.35"/>
  <cols>
    <col min="1" max="1" width="11.86328125" customWidth="1"/>
    <col min="2" max="2" width="27.59765625" bestFit="1" customWidth="1"/>
    <col min="3" max="3" width="24.3984375" bestFit="1" customWidth="1"/>
  </cols>
  <sheetData>
    <row r="1" spans="1:111" ht="15" x14ac:dyDescent="0.4">
      <c r="A1" s="159" t="s">
        <v>193</v>
      </c>
    </row>
    <row r="2" spans="1:111" x14ac:dyDescent="0.35">
      <c r="A2" s="303">
        <v>1</v>
      </c>
      <c r="B2" s="304">
        <v>2</v>
      </c>
      <c r="C2" s="304">
        <v>3</v>
      </c>
      <c r="D2" s="303">
        <v>4</v>
      </c>
      <c r="E2" s="304">
        <v>5</v>
      </c>
      <c r="F2" s="304">
        <v>6</v>
      </c>
      <c r="G2" s="303">
        <v>7</v>
      </c>
      <c r="H2" s="304">
        <v>8</v>
      </c>
      <c r="I2" s="304">
        <v>9</v>
      </c>
      <c r="J2" s="303">
        <v>10</v>
      </c>
      <c r="K2" s="304">
        <v>11</v>
      </c>
      <c r="L2" s="304">
        <v>12</v>
      </c>
      <c r="M2" s="303">
        <v>13</v>
      </c>
      <c r="N2" s="304">
        <v>14</v>
      </c>
      <c r="O2" s="304">
        <v>15</v>
      </c>
      <c r="P2" s="303">
        <v>16</v>
      </c>
      <c r="Q2" s="304">
        <v>17</v>
      </c>
      <c r="R2" s="304">
        <v>18</v>
      </c>
      <c r="S2" s="303">
        <v>19</v>
      </c>
      <c r="T2" s="304">
        <v>20</v>
      </c>
      <c r="U2" s="304">
        <v>21</v>
      </c>
      <c r="V2" s="303">
        <v>22</v>
      </c>
      <c r="W2" s="304">
        <v>23</v>
      </c>
      <c r="X2" s="304">
        <v>24</v>
      </c>
      <c r="Y2" s="303">
        <v>25</v>
      </c>
      <c r="Z2" s="304">
        <v>26</v>
      </c>
      <c r="AA2" s="304">
        <v>27</v>
      </c>
      <c r="AB2" s="303">
        <v>28</v>
      </c>
      <c r="AC2" s="304">
        <v>29</v>
      </c>
      <c r="AD2" s="304">
        <v>30</v>
      </c>
      <c r="AE2" s="303">
        <v>31</v>
      </c>
      <c r="AF2" s="304">
        <v>32</v>
      </c>
      <c r="AG2" s="304">
        <v>33</v>
      </c>
      <c r="AH2" s="303">
        <v>34</v>
      </c>
      <c r="AI2" s="304">
        <v>35</v>
      </c>
      <c r="AJ2" s="304">
        <v>36</v>
      </c>
      <c r="AK2" s="303">
        <v>37</v>
      </c>
      <c r="AL2" s="304">
        <v>38</v>
      </c>
      <c r="AM2" s="304">
        <v>39</v>
      </c>
      <c r="AN2" s="303">
        <v>40</v>
      </c>
      <c r="AO2" s="304">
        <v>41</v>
      </c>
      <c r="AP2" s="304">
        <v>42</v>
      </c>
      <c r="AQ2" s="303">
        <v>43</v>
      </c>
      <c r="AR2" s="304">
        <v>44</v>
      </c>
      <c r="AS2" s="304">
        <v>45</v>
      </c>
      <c r="AT2" s="303">
        <v>46</v>
      </c>
      <c r="AU2" s="304">
        <v>47</v>
      </c>
      <c r="AV2" s="304">
        <v>48</v>
      </c>
      <c r="AW2" s="303">
        <v>49</v>
      </c>
      <c r="AX2" s="304">
        <v>50</v>
      </c>
      <c r="AY2" s="304">
        <v>51</v>
      </c>
      <c r="AZ2" s="303">
        <v>52</v>
      </c>
      <c r="BA2" s="304">
        <v>53</v>
      </c>
      <c r="BB2" s="304">
        <v>54</v>
      </c>
      <c r="BC2" s="303">
        <v>55</v>
      </c>
      <c r="BD2" s="304">
        <v>56</v>
      </c>
      <c r="BE2" s="304">
        <v>57</v>
      </c>
      <c r="BF2" s="303">
        <v>58</v>
      </c>
      <c r="BG2" s="304">
        <v>59</v>
      </c>
      <c r="BH2" s="304">
        <v>60</v>
      </c>
      <c r="BI2" s="303">
        <v>61</v>
      </c>
      <c r="BJ2" s="304">
        <v>62</v>
      </c>
      <c r="BK2" s="304">
        <v>63</v>
      </c>
      <c r="BL2" s="303">
        <v>64</v>
      </c>
      <c r="BM2" s="304">
        <v>65</v>
      </c>
      <c r="BN2" s="304">
        <v>66</v>
      </c>
      <c r="BO2" s="303">
        <v>67</v>
      </c>
      <c r="BP2" s="304">
        <v>68</v>
      </c>
      <c r="BQ2" s="304">
        <v>69</v>
      </c>
      <c r="BR2" s="303">
        <v>70</v>
      </c>
      <c r="BS2" s="304">
        <v>71</v>
      </c>
      <c r="BT2" s="304">
        <v>72</v>
      </c>
      <c r="BU2" s="303">
        <v>73</v>
      </c>
      <c r="BV2" s="304">
        <v>74</v>
      </c>
      <c r="BW2" s="304">
        <v>75</v>
      </c>
      <c r="BX2" s="303">
        <v>76</v>
      </c>
      <c r="BY2" s="304">
        <v>77</v>
      </c>
      <c r="BZ2" s="304">
        <v>78</v>
      </c>
      <c r="CA2" s="303">
        <v>79</v>
      </c>
      <c r="CB2" s="304">
        <v>80</v>
      </c>
      <c r="CC2" s="304">
        <v>81</v>
      </c>
      <c r="CD2" s="303">
        <v>82</v>
      </c>
      <c r="CE2" s="304">
        <v>83</v>
      </c>
      <c r="CF2" s="304">
        <v>84</v>
      </c>
      <c r="CG2" s="303">
        <v>85</v>
      </c>
      <c r="CH2" s="304">
        <v>86</v>
      </c>
      <c r="CI2" s="304">
        <v>87</v>
      </c>
      <c r="CJ2" s="303">
        <v>88</v>
      </c>
      <c r="CK2" s="304">
        <v>89</v>
      </c>
      <c r="CL2" s="304">
        <v>90</v>
      </c>
      <c r="CM2" s="303">
        <v>91</v>
      </c>
      <c r="CN2" s="304">
        <v>92</v>
      </c>
      <c r="CO2" s="304">
        <v>93</v>
      </c>
      <c r="CP2" s="303">
        <v>94</v>
      </c>
      <c r="CQ2" s="304">
        <v>95</v>
      </c>
      <c r="CR2" s="304">
        <v>96</v>
      </c>
      <c r="CS2" s="303">
        <v>97</v>
      </c>
      <c r="CT2" s="304">
        <v>98</v>
      </c>
      <c r="CU2" s="304">
        <v>99</v>
      </c>
      <c r="CV2" s="303">
        <v>100</v>
      </c>
      <c r="CW2" s="304">
        <v>101</v>
      </c>
      <c r="CX2" s="304">
        <v>102</v>
      </c>
      <c r="CY2" s="303">
        <v>103</v>
      </c>
      <c r="CZ2" s="304">
        <v>104</v>
      </c>
      <c r="DA2" s="304">
        <v>105</v>
      </c>
      <c r="DB2" s="303">
        <v>106</v>
      </c>
      <c r="DC2" s="304">
        <v>107</v>
      </c>
      <c r="DD2" s="304">
        <v>108</v>
      </c>
      <c r="DE2" s="303">
        <v>109</v>
      </c>
      <c r="DF2" s="304">
        <v>110</v>
      </c>
      <c r="DG2" s="304">
        <v>111</v>
      </c>
    </row>
    <row r="3" spans="1:111" x14ac:dyDescent="0.35">
      <c r="D3" t="s">
        <v>186</v>
      </c>
    </row>
    <row r="4" spans="1:111" x14ac:dyDescent="0.35">
      <c r="D4" t="s">
        <v>213</v>
      </c>
      <c r="V4" t="s">
        <v>215</v>
      </c>
      <c r="AN4" t="s">
        <v>216</v>
      </c>
      <c r="AO4" s="157"/>
      <c r="AP4" s="157"/>
      <c r="AQ4" s="157"/>
      <c r="BF4" t="s">
        <v>220</v>
      </c>
      <c r="BX4" t="s">
        <v>221</v>
      </c>
      <c r="CP4" t="s">
        <v>236</v>
      </c>
    </row>
    <row r="5" spans="1:111" x14ac:dyDescent="0.35">
      <c r="D5" t="s">
        <v>524</v>
      </c>
      <c r="J5" t="s">
        <v>525</v>
      </c>
      <c r="P5" t="s">
        <v>526</v>
      </c>
      <c r="V5" t="s">
        <v>524</v>
      </c>
      <c r="AB5" t="s">
        <v>525</v>
      </c>
      <c r="AH5" t="s">
        <v>526</v>
      </c>
      <c r="AN5" t="s">
        <v>524</v>
      </c>
      <c r="AT5" t="s">
        <v>525</v>
      </c>
      <c r="AZ5" t="s">
        <v>526</v>
      </c>
      <c r="BF5" t="s">
        <v>524</v>
      </c>
      <c r="BL5" t="s">
        <v>525</v>
      </c>
      <c r="BR5" t="s">
        <v>526</v>
      </c>
      <c r="BX5" t="s">
        <v>524</v>
      </c>
      <c r="CD5" t="s">
        <v>525</v>
      </c>
      <c r="CJ5" t="s">
        <v>526</v>
      </c>
      <c r="CP5" t="s">
        <v>524</v>
      </c>
      <c r="CV5" t="s">
        <v>525</v>
      </c>
      <c r="DB5" t="s">
        <v>526</v>
      </c>
    </row>
    <row r="6" spans="1:111" x14ac:dyDescent="0.35">
      <c r="D6">
        <v>1</v>
      </c>
      <c r="G6" t="s">
        <v>236</v>
      </c>
      <c r="J6">
        <v>1</v>
      </c>
      <c r="M6" t="s">
        <v>236</v>
      </c>
      <c r="P6" t="s">
        <v>528</v>
      </c>
      <c r="S6" t="s">
        <v>236</v>
      </c>
      <c r="V6">
        <v>1</v>
      </c>
      <c r="Y6" t="s">
        <v>236</v>
      </c>
      <c r="AB6">
        <v>1</v>
      </c>
      <c r="AE6" t="s">
        <v>236</v>
      </c>
      <c r="AH6" t="s">
        <v>528</v>
      </c>
      <c r="AK6" t="s">
        <v>236</v>
      </c>
      <c r="AN6">
        <v>1</v>
      </c>
      <c r="AQ6" t="s">
        <v>236</v>
      </c>
      <c r="AT6">
        <v>1</v>
      </c>
      <c r="AW6" t="s">
        <v>236</v>
      </c>
      <c r="AZ6" t="s">
        <v>528</v>
      </c>
      <c r="BC6" t="s">
        <v>236</v>
      </c>
      <c r="BF6">
        <v>1</v>
      </c>
      <c r="BI6" t="s">
        <v>236</v>
      </c>
      <c r="BL6">
        <v>1</v>
      </c>
      <c r="BO6" t="s">
        <v>236</v>
      </c>
      <c r="BR6" t="s">
        <v>528</v>
      </c>
      <c r="BU6" t="s">
        <v>236</v>
      </c>
      <c r="BX6">
        <v>1</v>
      </c>
      <c r="CA6" t="s">
        <v>236</v>
      </c>
      <c r="CD6">
        <v>1</v>
      </c>
      <c r="CG6" t="s">
        <v>236</v>
      </c>
      <c r="CJ6" t="s">
        <v>528</v>
      </c>
      <c r="CM6" t="s">
        <v>236</v>
      </c>
      <c r="CP6">
        <v>1</v>
      </c>
      <c r="CS6" t="s">
        <v>236</v>
      </c>
      <c r="CV6">
        <v>1</v>
      </c>
      <c r="CY6" t="s">
        <v>236</v>
      </c>
      <c r="DB6" t="s">
        <v>528</v>
      </c>
      <c r="DE6" t="s">
        <v>236</v>
      </c>
    </row>
    <row r="7" spans="1:111" x14ac:dyDescent="0.35">
      <c r="D7" t="s">
        <v>528</v>
      </c>
      <c r="G7" t="s">
        <v>528</v>
      </c>
      <c r="J7" t="s">
        <v>528</v>
      </c>
      <c r="M7" t="s">
        <v>528</v>
      </c>
      <c r="P7" t="s">
        <v>412</v>
      </c>
      <c r="Q7" t="s">
        <v>184</v>
      </c>
      <c r="R7" t="s">
        <v>236</v>
      </c>
      <c r="S7" t="s">
        <v>528</v>
      </c>
      <c r="V7" t="s">
        <v>528</v>
      </c>
      <c r="Y7" t="s">
        <v>528</v>
      </c>
      <c r="AB7" t="s">
        <v>528</v>
      </c>
      <c r="AE7" t="s">
        <v>528</v>
      </c>
      <c r="AH7" t="s">
        <v>412</v>
      </c>
      <c r="AI7" t="s">
        <v>184</v>
      </c>
      <c r="AJ7" t="s">
        <v>236</v>
      </c>
      <c r="AK7" t="s">
        <v>528</v>
      </c>
      <c r="AN7" t="s">
        <v>528</v>
      </c>
      <c r="AQ7" t="s">
        <v>528</v>
      </c>
      <c r="AT7" t="s">
        <v>528</v>
      </c>
      <c r="AW7" t="s">
        <v>528</v>
      </c>
      <c r="AZ7" t="s">
        <v>412</v>
      </c>
      <c r="BA7" t="s">
        <v>184</v>
      </c>
      <c r="BB7" t="s">
        <v>236</v>
      </c>
      <c r="BC7" t="s">
        <v>528</v>
      </c>
      <c r="BF7" t="s">
        <v>528</v>
      </c>
      <c r="BI7" t="s">
        <v>528</v>
      </c>
      <c r="BL7" t="s">
        <v>528</v>
      </c>
      <c r="BO7" t="s">
        <v>528</v>
      </c>
      <c r="BR7" t="s">
        <v>412</v>
      </c>
      <c r="BS7" t="s">
        <v>184</v>
      </c>
      <c r="BT7" t="s">
        <v>236</v>
      </c>
      <c r="BU7" t="s">
        <v>528</v>
      </c>
      <c r="BX7" t="s">
        <v>528</v>
      </c>
      <c r="CA7" t="s">
        <v>528</v>
      </c>
      <c r="CD7" t="s">
        <v>528</v>
      </c>
      <c r="CG7" t="s">
        <v>528</v>
      </c>
      <c r="CJ7" t="s">
        <v>412</v>
      </c>
      <c r="CK7" t="s">
        <v>184</v>
      </c>
      <c r="CL7" t="s">
        <v>236</v>
      </c>
      <c r="CM7" t="s">
        <v>528</v>
      </c>
      <c r="CP7" t="s">
        <v>528</v>
      </c>
      <c r="CS7" t="s">
        <v>528</v>
      </c>
      <c r="CV7" t="s">
        <v>528</v>
      </c>
      <c r="CY7" t="s">
        <v>528</v>
      </c>
      <c r="DB7" t="s">
        <v>412</v>
      </c>
      <c r="DC7" t="s">
        <v>184</v>
      </c>
      <c r="DD7" t="s">
        <v>236</v>
      </c>
      <c r="DE7" t="s">
        <v>528</v>
      </c>
    </row>
    <row r="8" spans="1:111" x14ac:dyDescent="0.35">
      <c r="D8" t="s">
        <v>412</v>
      </c>
      <c r="E8" t="s">
        <v>184</v>
      </c>
      <c r="F8" t="s">
        <v>236</v>
      </c>
      <c r="G8" t="s">
        <v>412</v>
      </c>
      <c r="H8" t="s">
        <v>184</v>
      </c>
      <c r="I8" t="s">
        <v>236</v>
      </c>
      <c r="J8" t="s">
        <v>412</v>
      </c>
      <c r="K8" t="s">
        <v>184</v>
      </c>
      <c r="L8" t="s">
        <v>236</v>
      </c>
      <c r="M8" t="s">
        <v>412</v>
      </c>
      <c r="N8" t="s">
        <v>184</v>
      </c>
      <c r="O8" t="s">
        <v>236</v>
      </c>
      <c r="P8" t="s">
        <v>529</v>
      </c>
      <c r="Q8" t="s">
        <v>529</v>
      </c>
      <c r="R8" t="s">
        <v>529</v>
      </c>
      <c r="S8" t="s">
        <v>412</v>
      </c>
      <c r="T8" t="s">
        <v>184</v>
      </c>
      <c r="U8" t="s">
        <v>236</v>
      </c>
      <c r="V8" t="s">
        <v>412</v>
      </c>
      <c r="W8" t="s">
        <v>184</v>
      </c>
      <c r="X8" t="s">
        <v>236</v>
      </c>
      <c r="Y8" t="s">
        <v>412</v>
      </c>
      <c r="Z8" t="s">
        <v>184</v>
      </c>
      <c r="AA8" t="s">
        <v>236</v>
      </c>
      <c r="AB8" t="s">
        <v>412</v>
      </c>
      <c r="AC8" t="s">
        <v>184</v>
      </c>
      <c r="AD8" t="s">
        <v>236</v>
      </c>
      <c r="AE8" t="s">
        <v>412</v>
      </c>
      <c r="AF8" t="s">
        <v>184</v>
      </c>
      <c r="AG8" t="s">
        <v>236</v>
      </c>
      <c r="AH8" t="s">
        <v>529</v>
      </c>
      <c r="AI8" t="s">
        <v>529</v>
      </c>
      <c r="AJ8" t="s">
        <v>529</v>
      </c>
      <c r="AK8" t="s">
        <v>412</v>
      </c>
      <c r="AL8" t="s">
        <v>184</v>
      </c>
      <c r="AM8" t="s">
        <v>236</v>
      </c>
      <c r="AN8" t="s">
        <v>412</v>
      </c>
      <c r="AO8" t="s">
        <v>184</v>
      </c>
      <c r="AP8" t="s">
        <v>236</v>
      </c>
      <c r="AQ8" t="s">
        <v>412</v>
      </c>
      <c r="AR8" t="s">
        <v>184</v>
      </c>
      <c r="AS8" t="s">
        <v>236</v>
      </c>
      <c r="AT8" t="s">
        <v>412</v>
      </c>
      <c r="AU8" t="s">
        <v>184</v>
      </c>
      <c r="AV8" t="s">
        <v>236</v>
      </c>
      <c r="AW8" t="s">
        <v>412</v>
      </c>
      <c r="AX8" t="s">
        <v>184</v>
      </c>
      <c r="AY8" t="s">
        <v>236</v>
      </c>
      <c r="AZ8" t="s">
        <v>529</v>
      </c>
      <c r="BA8" t="s">
        <v>529</v>
      </c>
      <c r="BB8" t="s">
        <v>529</v>
      </c>
      <c r="BC8" t="s">
        <v>412</v>
      </c>
      <c r="BD8" t="s">
        <v>184</v>
      </c>
      <c r="BE8" t="s">
        <v>236</v>
      </c>
      <c r="BF8" t="s">
        <v>412</v>
      </c>
      <c r="BG8" t="s">
        <v>184</v>
      </c>
      <c r="BH8" t="s">
        <v>236</v>
      </c>
      <c r="BI8" t="s">
        <v>412</v>
      </c>
      <c r="BJ8" t="s">
        <v>184</v>
      </c>
      <c r="BK8" t="s">
        <v>236</v>
      </c>
      <c r="BL8" t="s">
        <v>412</v>
      </c>
      <c r="BM8" t="s">
        <v>184</v>
      </c>
      <c r="BN8" t="s">
        <v>236</v>
      </c>
      <c r="BO8" t="s">
        <v>412</v>
      </c>
      <c r="BP8" t="s">
        <v>184</v>
      </c>
      <c r="BQ8" t="s">
        <v>236</v>
      </c>
      <c r="BR8" t="s">
        <v>529</v>
      </c>
      <c r="BS8" t="s">
        <v>529</v>
      </c>
      <c r="BT8" t="s">
        <v>529</v>
      </c>
      <c r="BU8" t="s">
        <v>412</v>
      </c>
      <c r="BV8" t="s">
        <v>184</v>
      </c>
      <c r="BW8" t="s">
        <v>236</v>
      </c>
      <c r="BX8" t="s">
        <v>412</v>
      </c>
      <c r="BY8" t="s">
        <v>184</v>
      </c>
      <c r="BZ8" t="s">
        <v>236</v>
      </c>
      <c r="CA8" t="s">
        <v>412</v>
      </c>
      <c r="CB8" t="s">
        <v>184</v>
      </c>
      <c r="CC8" t="s">
        <v>236</v>
      </c>
      <c r="CD8" t="s">
        <v>412</v>
      </c>
      <c r="CE8" t="s">
        <v>184</v>
      </c>
      <c r="CF8" t="s">
        <v>236</v>
      </c>
      <c r="CG8" t="s">
        <v>412</v>
      </c>
      <c r="CH8" t="s">
        <v>184</v>
      </c>
      <c r="CI8" t="s">
        <v>236</v>
      </c>
      <c r="CJ8" t="s">
        <v>529</v>
      </c>
      <c r="CK8" t="s">
        <v>529</v>
      </c>
      <c r="CL8" t="s">
        <v>529</v>
      </c>
      <c r="CM8" t="s">
        <v>412</v>
      </c>
      <c r="CN8" t="s">
        <v>184</v>
      </c>
      <c r="CO8" t="s">
        <v>236</v>
      </c>
      <c r="CP8" t="s">
        <v>412</v>
      </c>
      <c r="CQ8" t="s">
        <v>184</v>
      </c>
      <c r="CR8" t="s">
        <v>236</v>
      </c>
      <c r="CS8" t="s">
        <v>412</v>
      </c>
      <c r="CT8" t="s">
        <v>184</v>
      </c>
      <c r="CU8" t="s">
        <v>236</v>
      </c>
      <c r="CV8" t="s">
        <v>412</v>
      </c>
      <c r="CW8" t="s">
        <v>184</v>
      </c>
      <c r="CX8" t="s">
        <v>236</v>
      </c>
      <c r="CY8" t="s">
        <v>412</v>
      </c>
      <c r="CZ8" t="s">
        <v>184</v>
      </c>
      <c r="DA8" t="s">
        <v>236</v>
      </c>
      <c r="DB8" t="s">
        <v>529</v>
      </c>
      <c r="DC8" t="s">
        <v>529</v>
      </c>
      <c r="DD8" t="s">
        <v>529</v>
      </c>
      <c r="DE8" t="s">
        <v>412</v>
      </c>
      <c r="DF8" t="s">
        <v>184</v>
      </c>
      <c r="DG8" t="s">
        <v>236</v>
      </c>
    </row>
    <row r="9" spans="1:111" x14ac:dyDescent="0.35">
      <c r="D9" t="s">
        <v>185</v>
      </c>
      <c r="E9" t="s">
        <v>185</v>
      </c>
      <c r="F9" t="s">
        <v>185</v>
      </c>
      <c r="G9" t="s">
        <v>185</v>
      </c>
      <c r="H9" t="s">
        <v>185</v>
      </c>
      <c r="I9" t="s">
        <v>185</v>
      </c>
      <c r="J9" t="s">
        <v>185</v>
      </c>
      <c r="K9" t="s">
        <v>185</v>
      </c>
      <c r="L9" t="s">
        <v>185</v>
      </c>
      <c r="M9" t="s">
        <v>185</v>
      </c>
      <c r="N9" t="s">
        <v>185</v>
      </c>
      <c r="O9" t="s">
        <v>185</v>
      </c>
      <c r="P9" t="s">
        <v>185</v>
      </c>
      <c r="Q9" t="s">
        <v>185</v>
      </c>
      <c r="R9" t="s">
        <v>185</v>
      </c>
      <c r="S9" t="s">
        <v>185</v>
      </c>
      <c r="T9" t="s">
        <v>185</v>
      </c>
      <c r="U9" t="s">
        <v>185</v>
      </c>
      <c r="V9" t="s">
        <v>185</v>
      </c>
      <c r="W9" t="s">
        <v>185</v>
      </c>
      <c r="X9" t="s">
        <v>185</v>
      </c>
      <c r="Y9" t="s">
        <v>185</v>
      </c>
      <c r="Z9" t="s">
        <v>185</v>
      </c>
      <c r="AA9" t="s">
        <v>185</v>
      </c>
      <c r="AB9" t="s">
        <v>185</v>
      </c>
      <c r="AC9" t="s">
        <v>185</v>
      </c>
      <c r="AD9" t="s">
        <v>185</v>
      </c>
      <c r="AE9" t="s">
        <v>185</v>
      </c>
      <c r="AF9" t="s">
        <v>185</v>
      </c>
      <c r="AG9" t="s">
        <v>185</v>
      </c>
      <c r="AH9" t="s">
        <v>185</v>
      </c>
      <c r="AI9" t="s">
        <v>185</v>
      </c>
      <c r="AJ9" t="s">
        <v>185</v>
      </c>
      <c r="AK9" t="s">
        <v>185</v>
      </c>
      <c r="AL9" t="s">
        <v>185</v>
      </c>
      <c r="AM9" t="s">
        <v>185</v>
      </c>
      <c r="AN9" t="s">
        <v>185</v>
      </c>
      <c r="AO9" t="s">
        <v>185</v>
      </c>
      <c r="AP9" t="s">
        <v>185</v>
      </c>
      <c r="AQ9" t="s">
        <v>185</v>
      </c>
      <c r="AR9" t="s">
        <v>185</v>
      </c>
      <c r="AS9" t="s">
        <v>185</v>
      </c>
      <c r="AT9" t="s">
        <v>185</v>
      </c>
      <c r="AU9" t="s">
        <v>185</v>
      </c>
      <c r="AV9" t="s">
        <v>185</v>
      </c>
      <c r="AW9" t="s">
        <v>185</v>
      </c>
      <c r="AX9" t="s">
        <v>185</v>
      </c>
      <c r="AY9" t="s">
        <v>185</v>
      </c>
      <c r="AZ9" t="s">
        <v>185</v>
      </c>
      <c r="BA9" t="s">
        <v>185</v>
      </c>
      <c r="BB9" t="s">
        <v>185</v>
      </c>
      <c r="BC9" t="s">
        <v>185</v>
      </c>
      <c r="BD9" t="s">
        <v>185</v>
      </c>
      <c r="BE9" t="s">
        <v>185</v>
      </c>
      <c r="BF9" t="s">
        <v>185</v>
      </c>
      <c r="BG9" t="s">
        <v>185</v>
      </c>
      <c r="BH9" t="s">
        <v>185</v>
      </c>
      <c r="BI9" t="s">
        <v>185</v>
      </c>
      <c r="BJ9" t="s">
        <v>185</v>
      </c>
      <c r="BK9" t="s">
        <v>185</v>
      </c>
      <c r="BL9" t="s">
        <v>185</v>
      </c>
      <c r="BM9" t="s">
        <v>185</v>
      </c>
      <c r="BN9" t="s">
        <v>185</v>
      </c>
      <c r="BO9" t="s">
        <v>185</v>
      </c>
      <c r="BP9" t="s">
        <v>185</v>
      </c>
      <c r="BQ9" t="s">
        <v>185</v>
      </c>
      <c r="BR9" t="s">
        <v>185</v>
      </c>
      <c r="BS9" t="s">
        <v>185</v>
      </c>
      <c r="BT9" t="s">
        <v>185</v>
      </c>
      <c r="BU9" t="s">
        <v>185</v>
      </c>
      <c r="BV9" t="s">
        <v>185</v>
      </c>
      <c r="BW9" t="s">
        <v>185</v>
      </c>
      <c r="BX9" t="s">
        <v>185</v>
      </c>
      <c r="BY9" t="s">
        <v>185</v>
      </c>
      <c r="BZ9" t="s">
        <v>185</v>
      </c>
      <c r="CA9" t="s">
        <v>185</v>
      </c>
      <c r="CB9" t="s">
        <v>185</v>
      </c>
      <c r="CC9" t="s">
        <v>185</v>
      </c>
      <c r="CD9" t="s">
        <v>185</v>
      </c>
      <c r="CE9" t="s">
        <v>185</v>
      </c>
      <c r="CF9" t="s">
        <v>185</v>
      </c>
      <c r="CG9" t="s">
        <v>185</v>
      </c>
      <c r="CH9" t="s">
        <v>185</v>
      </c>
      <c r="CI9" t="s">
        <v>185</v>
      </c>
      <c r="CJ9" t="s">
        <v>185</v>
      </c>
      <c r="CK9" t="s">
        <v>185</v>
      </c>
      <c r="CL9" t="s">
        <v>185</v>
      </c>
      <c r="CM9" t="s">
        <v>185</v>
      </c>
      <c r="CN9" t="s">
        <v>185</v>
      </c>
      <c r="CO9" t="s">
        <v>185</v>
      </c>
      <c r="CP9" t="s">
        <v>185</v>
      </c>
      <c r="CQ9" t="s">
        <v>185</v>
      </c>
      <c r="CR9" t="s">
        <v>185</v>
      </c>
      <c r="CS9" t="s">
        <v>185</v>
      </c>
      <c r="CT9" t="s">
        <v>185</v>
      </c>
      <c r="CU9" t="s">
        <v>185</v>
      </c>
      <c r="CV9" t="s">
        <v>185</v>
      </c>
      <c r="CW9" t="s">
        <v>185</v>
      </c>
      <c r="CX9" t="s">
        <v>185</v>
      </c>
      <c r="CY9" t="s">
        <v>185</v>
      </c>
      <c r="CZ9" t="s">
        <v>185</v>
      </c>
      <c r="DA9" t="s">
        <v>185</v>
      </c>
      <c r="DB9" t="s">
        <v>185</v>
      </c>
      <c r="DC9" t="s">
        <v>185</v>
      </c>
      <c r="DD9" t="s">
        <v>185</v>
      </c>
      <c r="DE9" t="s">
        <v>185</v>
      </c>
      <c r="DF9" t="s">
        <v>185</v>
      </c>
      <c r="DG9" t="s">
        <v>185</v>
      </c>
    </row>
    <row r="10" spans="1:111" x14ac:dyDescent="0.35">
      <c r="A10" t="s">
        <v>6</v>
      </c>
      <c r="B10" t="s">
        <v>251</v>
      </c>
      <c r="C10" t="s">
        <v>247</v>
      </c>
      <c r="D10" s="273">
        <v>73</v>
      </c>
      <c r="E10" s="274">
        <v>58</v>
      </c>
      <c r="F10" s="275">
        <v>65</v>
      </c>
      <c r="G10" s="273">
        <v>529</v>
      </c>
      <c r="H10" s="274">
        <v>584</v>
      </c>
      <c r="I10" s="275">
        <v>1113</v>
      </c>
      <c r="J10" s="273">
        <v>77</v>
      </c>
      <c r="K10" s="274">
        <v>61</v>
      </c>
      <c r="L10" s="275">
        <v>69</v>
      </c>
      <c r="M10" s="273">
        <v>529</v>
      </c>
      <c r="N10" s="274">
        <v>584</v>
      </c>
      <c r="O10" s="275">
        <v>1113</v>
      </c>
      <c r="P10" s="273">
        <v>35.299999999999997</v>
      </c>
      <c r="Q10" s="274">
        <v>32.700000000000003</v>
      </c>
      <c r="R10" s="275">
        <v>33.9</v>
      </c>
      <c r="S10" s="273">
        <v>529</v>
      </c>
      <c r="T10" s="274">
        <v>584</v>
      </c>
      <c r="U10" s="275">
        <v>1113</v>
      </c>
      <c r="V10" s="273" t="s">
        <v>197</v>
      </c>
      <c r="W10" s="274" t="s">
        <v>197</v>
      </c>
      <c r="X10" s="275">
        <v>70</v>
      </c>
      <c r="Y10" s="273">
        <v>13</v>
      </c>
      <c r="Z10" s="274">
        <v>10</v>
      </c>
      <c r="AA10" s="275">
        <v>23</v>
      </c>
      <c r="AB10" s="273" t="s">
        <v>197</v>
      </c>
      <c r="AC10" s="274" t="s">
        <v>197</v>
      </c>
      <c r="AD10" s="275">
        <v>70</v>
      </c>
      <c r="AE10" s="273">
        <v>13</v>
      </c>
      <c r="AF10" s="274">
        <v>10</v>
      </c>
      <c r="AG10" s="275">
        <v>23</v>
      </c>
      <c r="AH10" s="273">
        <v>38.200000000000003</v>
      </c>
      <c r="AI10" s="274">
        <v>27.4</v>
      </c>
      <c r="AJ10" s="275">
        <v>33.5</v>
      </c>
      <c r="AK10" s="273">
        <v>13</v>
      </c>
      <c r="AL10" s="274">
        <v>10</v>
      </c>
      <c r="AM10" s="275">
        <v>23</v>
      </c>
      <c r="AN10" s="273">
        <v>47</v>
      </c>
      <c r="AO10" s="274">
        <v>67</v>
      </c>
      <c r="AP10" s="275">
        <v>54</v>
      </c>
      <c r="AQ10" s="273">
        <v>17</v>
      </c>
      <c r="AR10" s="274">
        <v>9</v>
      </c>
      <c r="AS10" s="275">
        <v>26</v>
      </c>
      <c r="AT10" s="273" t="s">
        <v>197</v>
      </c>
      <c r="AU10" s="274" t="s">
        <v>197</v>
      </c>
      <c r="AV10" s="275">
        <v>58</v>
      </c>
      <c r="AW10" s="273">
        <v>17</v>
      </c>
      <c r="AX10" s="274">
        <v>9</v>
      </c>
      <c r="AY10" s="275">
        <v>26</v>
      </c>
      <c r="AZ10" s="273">
        <v>32.6</v>
      </c>
      <c r="BA10" s="274">
        <v>34.799999999999997</v>
      </c>
      <c r="BB10" s="275">
        <v>33.299999999999997</v>
      </c>
      <c r="BC10" s="273">
        <v>17</v>
      </c>
      <c r="BD10" s="274">
        <v>9</v>
      </c>
      <c r="BE10" s="275">
        <v>26</v>
      </c>
      <c r="BF10" s="273" t="s">
        <v>197</v>
      </c>
      <c r="BG10" s="274" t="s">
        <v>197</v>
      </c>
      <c r="BH10" s="275" t="s">
        <v>197</v>
      </c>
      <c r="BI10" s="273" t="s">
        <v>197</v>
      </c>
      <c r="BJ10" s="274" t="s">
        <v>197</v>
      </c>
      <c r="BK10" s="275">
        <v>6</v>
      </c>
      <c r="BL10" s="273" t="s">
        <v>197</v>
      </c>
      <c r="BM10" s="274" t="s">
        <v>197</v>
      </c>
      <c r="BN10" s="275">
        <v>100</v>
      </c>
      <c r="BO10" s="273" t="s">
        <v>197</v>
      </c>
      <c r="BP10" s="274" t="s">
        <v>197</v>
      </c>
      <c r="BQ10" s="275">
        <v>6</v>
      </c>
      <c r="BR10" s="273">
        <v>40</v>
      </c>
      <c r="BS10" s="274">
        <v>32</v>
      </c>
      <c r="BT10" s="275">
        <v>37.299999999999997</v>
      </c>
      <c r="BU10" s="273" t="s">
        <v>197</v>
      </c>
      <c r="BV10" s="274" t="s">
        <v>197</v>
      </c>
      <c r="BW10" s="275">
        <v>6</v>
      </c>
      <c r="BX10" s="273" t="s">
        <v>197</v>
      </c>
      <c r="BY10" s="274" t="s">
        <v>197</v>
      </c>
      <c r="BZ10" s="275" t="s">
        <v>197</v>
      </c>
      <c r="CA10" s="273" t="s">
        <v>197</v>
      </c>
      <c r="CB10" s="274" t="s">
        <v>197</v>
      </c>
      <c r="CC10" s="275">
        <v>5</v>
      </c>
      <c r="CD10" s="273" t="s">
        <v>197</v>
      </c>
      <c r="CE10" s="274" t="s">
        <v>197</v>
      </c>
      <c r="CF10" s="275" t="s">
        <v>197</v>
      </c>
      <c r="CG10" s="273" t="s">
        <v>197</v>
      </c>
      <c r="CH10" s="274" t="s">
        <v>197</v>
      </c>
      <c r="CI10" s="275">
        <v>5</v>
      </c>
      <c r="CJ10" s="273">
        <v>31.7</v>
      </c>
      <c r="CK10" s="274">
        <v>29</v>
      </c>
      <c r="CL10" s="275">
        <v>30.6</v>
      </c>
      <c r="CM10" s="273" t="s">
        <v>197</v>
      </c>
      <c r="CN10" s="274" t="s">
        <v>197</v>
      </c>
      <c r="CO10" s="275">
        <v>5</v>
      </c>
      <c r="CP10" s="273">
        <v>72</v>
      </c>
      <c r="CQ10" s="274">
        <v>58</v>
      </c>
      <c r="CR10" s="275">
        <v>65</v>
      </c>
      <c r="CS10" s="273">
        <v>583</v>
      </c>
      <c r="CT10" s="274">
        <v>625</v>
      </c>
      <c r="CU10" s="275">
        <v>1208</v>
      </c>
      <c r="CV10" s="273">
        <v>76</v>
      </c>
      <c r="CW10" s="274">
        <v>62</v>
      </c>
      <c r="CX10" s="275">
        <v>68</v>
      </c>
      <c r="CY10" s="273">
        <v>583</v>
      </c>
      <c r="CZ10" s="274">
        <v>625</v>
      </c>
      <c r="DA10" s="275">
        <v>1208</v>
      </c>
      <c r="DB10" s="273">
        <v>35.1</v>
      </c>
      <c r="DC10" s="274">
        <v>32.6</v>
      </c>
      <c r="DD10" s="275">
        <v>33.799999999999997</v>
      </c>
      <c r="DE10" s="273">
        <v>583</v>
      </c>
      <c r="DF10" s="274">
        <v>625</v>
      </c>
      <c r="DG10" s="275">
        <v>1208</v>
      </c>
    </row>
    <row r="11" spans="1:111" x14ac:dyDescent="0.35">
      <c r="A11" t="s">
        <v>7</v>
      </c>
      <c r="B11" t="s">
        <v>252</v>
      </c>
      <c r="C11" t="s">
        <v>247</v>
      </c>
      <c r="D11" s="273">
        <v>67</v>
      </c>
      <c r="E11" s="274">
        <v>50</v>
      </c>
      <c r="F11" s="275">
        <v>59</v>
      </c>
      <c r="G11" s="273">
        <v>722</v>
      </c>
      <c r="H11" s="274">
        <v>735</v>
      </c>
      <c r="I11" s="275">
        <v>1457</v>
      </c>
      <c r="J11" s="273">
        <v>70</v>
      </c>
      <c r="K11" s="274">
        <v>53</v>
      </c>
      <c r="L11" s="275">
        <v>61</v>
      </c>
      <c r="M11" s="273">
        <v>722</v>
      </c>
      <c r="N11" s="274">
        <v>735</v>
      </c>
      <c r="O11" s="275">
        <v>1457</v>
      </c>
      <c r="P11" s="273">
        <v>33.9</v>
      </c>
      <c r="Q11" s="274">
        <v>30.9</v>
      </c>
      <c r="R11" s="275">
        <v>32.4</v>
      </c>
      <c r="S11" s="273">
        <v>722</v>
      </c>
      <c r="T11" s="274">
        <v>735</v>
      </c>
      <c r="U11" s="275">
        <v>1457</v>
      </c>
      <c r="V11" s="273">
        <v>71</v>
      </c>
      <c r="W11" s="274">
        <v>51</v>
      </c>
      <c r="X11" s="275">
        <v>61</v>
      </c>
      <c r="Y11" s="273">
        <v>63</v>
      </c>
      <c r="Z11" s="274">
        <v>65</v>
      </c>
      <c r="AA11" s="275">
        <v>128</v>
      </c>
      <c r="AB11" s="273">
        <v>73</v>
      </c>
      <c r="AC11" s="274">
        <v>55</v>
      </c>
      <c r="AD11" s="275">
        <v>64</v>
      </c>
      <c r="AE11" s="273">
        <v>63</v>
      </c>
      <c r="AF11" s="274">
        <v>65</v>
      </c>
      <c r="AG11" s="275">
        <v>128</v>
      </c>
      <c r="AH11" s="273">
        <v>35</v>
      </c>
      <c r="AI11" s="274">
        <v>31.7</v>
      </c>
      <c r="AJ11" s="275">
        <v>33.299999999999997</v>
      </c>
      <c r="AK11" s="273">
        <v>63</v>
      </c>
      <c r="AL11" s="274">
        <v>65</v>
      </c>
      <c r="AM11" s="275">
        <v>128</v>
      </c>
      <c r="AN11" s="273">
        <v>66</v>
      </c>
      <c r="AO11" s="274">
        <v>48</v>
      </c>
      <c r="AP11" s="275">
        <v>58</v>
      </c>
      <c r="AQ11" s="273">
        <v>109</v>
      </c>
      <c r="AR11" s="274">
        <v>94</v>
      </c>
      <c r="AS11" s="275">
        <v>203</v>
      </c>
      <c r="AT11" s="273">
        <v>67</v>
      </c>
      <c r="AU11" s="274">
        <v>51</v>
      </c>
      <c r="AV11" s="275">
        <v>60</v>
      </c>
      <c r="AW11" s="273">
        <v>109</v>
      </c>
      <c r="AX11" s="274">
        <v>94</v>
      </c>
      <c r="AY11" s="275">
        <v>203</v>
      </c>
      <c r="AZ11" s="273">
        <v>33.299999999999997</v>
      </c>
      <c r="BA11" s="274">
        <v>29.4</v>
      </c>
      <c r="BB11" s="275">
        <v>31.5</v>
      </c>
      <c r="BC11" s="273">
        <v>109</v>
      </c>
      <c r="BD11" s="274">
        <v>94</v>
      </c>
      <c r="BE11" s="275">
        <v>203</v>
      </c>
      <c r="BF11" s="273">
        <v>82</v>
      </c>
      <c r="BG11" s="274">
        <v>80</v>
      </c>
      <c r="BH11" s="275">
        <v>81</v>
      </c>
      <c r="BI11" s="273">
        <v>22</v>
      </c>
      <c r="BJ11" s="274">
        <v>15</v>
      </c>
      <c r="BK11" s="275">
        <v>37</v>
      </c>
      <c r="BL11" s="273">
        <v>86</v>
      </c>
      <c r="BM11" s="274">
        <v>80</v>
      </c>
      <c r="BN11" s="275">
        <v>84</v>
      </c>
      <c r="BO11" s="273">
        <v>22</v>
      </c>
      <c r="BP11" s="274">
        <v>15</v>
      </c>
      <c r="BQ11" s="275">
        <v>37</v>
      </c>
      <c r="BR11" s="273">
        <v>37.4</v>
      </c>
      <c r="BS11" s="274">
        <v>34.299999999999997</v>
      </c>
      <c r="BT11" s="275">
        <v>36.200000000000003</v>
      </c>
      <c r="BU11" s="273">
        <v>22</v>
      </c>
      <c r="BV11" s="274">
        <v>15</v>
      </c>
      <c r="BW11" s="275">
        <v>37</v>
      </c>
      <c r="BX11" s="273" t="s">
        <v>197</v>
      </c>
      <c r="BY11" s="274" t="s">
        <v>197</v>
      </c>
      <c r="BZ11" s="275" t="s">
        <v>197</v>
      </c>
      <c r="CA11" s="273" t="s">
        <v>197</v>
      </c>
      <c r="CB11" s="274" t="s">
        <v>197</v>
      </c>
      <c r="CC11" s="275">
        <v>5</v>
      </c>
      <c r="CD11" s="273" t="s">
        <v>197</v>
      </c>
      <c r="CE11" s="274" t="s">
        <v>197</v>
      </c>
      <c r="CF11" s="275" t="s">
        <v>197</v>
      </c>
      <c r="CG11" s="273" t="s">
        <v>197</v>
      </c>
      <c r="CH11" s="274" t="s">
        <v>197</v>
      </c>
      <c r="CI11" s="275">
        <v>5</v>
      </c>
      <c r="CJ11" s="273">
        <v>31</v>
      </c>
      <c r="CK11" s="274">
        <v>26</v>
      </c>
      <c r="CL11" s="275">
        <v>28</v>
      </c>
      <c r="CM11" s="273" t="s">
        <v>197</v>
      </c>
      <c r="CN11" s="274" t="s">
        <v>197</v>
      </c>
      <c r="CO11" s="275">
        <v>5</v>
      </c>
      <c r="CP11" s="273">
        <v>66</v>
      </c>
      <c r="CQ11" s="274">
        <v>49</v>
      </c>
      <c r="CR11" s="275">
        <v>57</v>
      </c>
      <c r="CS11" s="273">
        <v>1038</v>
      </c>
      <c r="CT11" s="274">
        <v>1020</v>
      </c>
      <c r="CU11" s="275">
        <v>2058</v>
      </c>
      <c r="CV11" s="273">
        <v>69</v>
      </c>
      <c r="CW11" s="274">
        <v>52</v>
      </c>
      <c r="CX11" s="275">
        <v>60</v>
      </c>
      <c r="CY11" s="273">
        <v>1038</v>
      </c>
      <c r="CZ11" s="274">
        <v>1020</v>
      </c>
      <c r="DA11" s="275">
        <v>2058</v>
      </c>
      <c r="DB11" s="273">
        <v>33.9</v>
      </c>
      <c r="DC11" s="274">
        <v>30.6</v>
      </c>
      <c r="DD11" s="275">
        <v>32.299999999999997</v>
      </c>
      <c r="DE11" s="273">
        <v>1038</v>
      </c>
      <c r="DF11" s="274">
        <v>1020</v>
      </c>
      <c r="DG11" s="275">
        <v>2058</v>
      </c>
    </row>
    <row r="12" spans="1:111" x14ac:dyDescent="0.35">
      <c r="A12" t="s">
        <v>10</v>
      </c>
      <c r="B12" t="s">
        <v>256</v>
      </c>
      <c r="C12" t="s">
        <v>247</v>
      </c>
      <c r="D12" s="273">
        <v>76</v>
      </c>
      <c r="E12" s="274">
        <v>55</v>
      </c>
      <c r="F12" s="275">
        <v>65</v>
      </c>
      <c r="G12" s="273">
        <v>776</v>
      </c>
      <c r="H12" s="274">
        <v>826</v>
      </c>
      <c r="I12" s="275">
        <v>1602</v>
      </c>
      <c r="J12" s="273">
        <v>78</v>
      </c>
      <c r="K12" s="274">
        <v>59</v>
      </c>
      <c r="L12" s="275">
        <v>68</v>
      </c>
      <c r="M12" s="273">
        <v>776</v>
      </c>
      <c r="N12" s="274">
        <v>826</v>
      </c>
      <c r="O12" s="275">
        <v>1602</v>
      </c>
      <c r="P12" s="273">
        <v>33.4</v>
      </c>
      <c r="Q12" s="274">
        <v>31.1</v>
      </c>
      <c r="R12" s="275">
        <v>32.200000000000003</v>
      </c>
      <c r="S12" s="273">
        <v>776</v>
      </c>
      <c r="T12" s="274">
        <v>826</v>
      </c>
      <c r="U12" s="275">
        <v>1602</v>
      </c>
      <c r="V12" s="273">
        <v>50</v>
      </c>
      <c r="W12" s="274">
        <v>71</v>
      </c>
      <c r="X12" s="275">
        <v>63</v>
      </c>
      <c r="Y12" s="273">
        <v>14</v>
      </c>
      <c r="Z12" s="274">
        <v>21</v>
      </c>
      <c r="AA12" s="275">
        <v>35</v>
      </c>
      <c r="AB12" s="273">
        <v>57</v>
      </c>
      <c r="AC12" s="274">
        <v>76</v>
      </c>
      <c r="AD12" s="275">
        <v>69</v>
      </c>
      <c r="AE12" s="273">
        <v>14</v>
      </c>
      <c r="AF12" s="274">
        <v>21</v>
      </c>
      <c r="AG12" s="275">
        <v>35</v>
      </c>
      <c r="AH12" s="273">
        <v>32.4</v>
      </c>
      <c r="AI12" s="274">
        <v>34.4</v>
      </c>
      <c r="AJ12" s="275">
        <v>33.6</v>
      </c>
      <c r="AK12" s="273">
        <v>14</v>
      </c>
      <c r="AL12" s="274">
        <v>21</v>
      </c>
      <c r="AM12" s="275">
        <v>35</v>
      </c>
      <c r="AN12" s="273" t="s">
        <v>197</v>
      </c>
      <c r="AO12" s="274" t="s">
        <v>197</v>
      </c>
      <c r="AP12" s="275">
        <v>71</v>
      </c>
      <c r="AQ12" s="273">
        <v>7</v>
      </c>
      <c r="AR12" s="274">
        <v>7</v>
      </c>
      <c r="AS12" s="275">
        <v>14</v>
      </c>
      <c r="AT12" s="273" t="s">
        <v>197</v>
      </c>
      <c r="AU12" s="274" t="s">
        <v>197</v>
      </c>
      <c r="AV12" s="275">
        <v>71</v>
      </c>
      <c r="AW12" s="273">
        <v>7</v>
      </c>
      <c r="AX12" s="274">
        <v>7</v>
      </c>
      <c r="AY12" s="275">
        <v>14</v>
      </c>
      <c r="AZ12" s="273">
        <v>34.9</v>
      </c>
      <c r="BA12" s="274">
        <v>35</v>
      </c>
      <c r="BB12" s="275">
        <v>34.9</v>
      </c>
      <c r="BC12" s="273">
        <v>7</v>
      </c>
      <c r="BD12" s="274">
        <v>7</v>
      </c>
      <c r="BE12" s="275">
        <v>14</v>
      </c>
      <c r="BF12" s="273" t="s">
        <v>191</v>
      </c>
      <c r="BG12" s="274" t="s">
        <v>197</v>
      </c>
      <c r="BH12" s="275" t="s">
        <v>197</v>
      </c>
      <c r="BI12" s="273">
        <v>0</v>
      </c>
      <c r="BJ12" s="274" t="s">
        <v>197</v>
      </c>
      <c r="BK12" s="275" t="s">
        <v>197</v>
      </c>
      <c r="BL12" s="273" t="s">
        <v>191</v>
      </c>
      <c r="BM12" s="274" t="s">
        <v>197</v>
      </c>
      <c r="BN12" s="275" t="s">
        <v>197</v>
      </c>
      <c r="BO12" s="273">
        <v>0</v>
      </c>
      <c r="BP12" s="274" t="s">
        <v>197</v>
      </c>
      <c r="BQ12" s="275" t="s">
        <v>197</v>
      </c>
      <c r="BR12" s="273">
        <v>0</v>
      </c>
      <c r="BS12" s="274">
        <v>26</v>
      </c>
      <c r="BT12" s="275">
        <v>26</v>
      </c>
      <c r="BU12" s="273">
        <v>0</v>
      </c>
      <c r="BV12" s="274" t="s">
        <v>197</v>
      </c>
      <c r="BW12" s="275" t="s">
        <v>197</v>
      </c>
      <c r="BX12" s="273" t="s">
        <v>191</v>
      </c>
      <c r="BY12" s="274" t="s">
        <v>197</v>
      </c>
      <c r="BZ12" s="275" t="s">
        <v>197</v>
      </c>
      <c r="CA12" s="273">
        <v>0</v>
      </c>
      <c r="CB12" s="274" t="s">
        <v>197</v>
      </c>
      <c r="CC12" s="275" t="s">
        <v>197</v>
      </c>
      <c r="CD12" s="273" t="s">
        <v>191</v>
      </c>
      <c r="CE12" s="274" t="s">
        <v>197</v>
      </c>
      <c r="CF12" s="275" t="s">
        <v>197</v>
      </c>
      <c r="CG12" s="273">
        <v>0</v>
      </c>
      <c r="CH12" s="274" t="s">
        <v>197</v>
      </c>
      <c r="CI12" s="275" t="s">
        <v>197</v>
      </c>
      <c r="CJ12" s="273">
        <v>0</v>
      </c>
      <c r="CK12" s="274">
        <v>30</v>
      </c>
      <c r="CL12" s="275">
        <v>30</v>
      </c>
      <c r="CM12" s="273">
        <v>0</v>
      </c>
      <c r="CN12" s="274" t="s">
        <v>197</v>
      </c>
      <c r="CO12" s="275" t="s">
        <v>197</v>
      </c>
      <c r="CP12" s="273">
        <v>76</v>
      </c>
      <c r="CQ12" s="274">
        <v>56</v>
      </c>
      <c r="CR12" s="275">
        <v>65</v>
      </c>
      <c r="CS12" s="273">
        <v>812</v>
      </c>
      <c r="CT12" s="274">
        <v>865</v>
      </c>
      <c r="CU12" s="275">
        <v>1677</v>
      </c>
      <c r="CV12" s="273">
        <v>78</v>
      </c>
      <c r="CW12" s="274">
        <v>59</v>
      </c>
      <c r="CX12" s="275">
        <v>68</v>
      </c>
      <c r="CY12" s="273">
        <v>812</v>
      </c>
      <c r="CZ12" s="274">
        <v>865</v>
      </c>
      <c r="DA12" s="275">
        <v>1677</v>
      </c>
      <c r="DB12" s="273">
        <v>33.4</v>
      </c>
      <c r="DC12" s="274">
        <v>31.1</v>
      </c>
      <c r="DD12" s="275">
        <v>32.200000000000003</v>
      </c>
      <c r="DE12" s="273">
        <v>812</v>
      </c>
      <c r="DF12" s="274">
        <v>865</v>
      </c>
      <c r="DG12" s="275">
        <v>1677</v>
      </c>
    </row>
    <row r="13" spans="1:111" x14ac:dyDescent="0.35">
      <c r="A13" t="s">
        <v>12</v>
      </c>
      <c r="B13" t="s">
        <v>258</v>
      </c>
      <c r="C13" t="s">
        <v>247</v>
      </c>
      <c r="D13" s="273">
        <v>74</v>
      </c>
      <c r="E13" s="274">
        <v>56</v>
      </c>
      <c r="F13" s="275">
        <v>64</v>
      </c>
      <c r="G13" s="273">
        <v>1056</v>
      </c>
      <c r="H13" s="274">
        <v>1110</v>
      </c>
      <c r="I13" s="275">
        <v>2166</v>
      </c>
      <c r="J13" s="273">
        <v>75</v>
      </c>
      <c r="K13" s="274">
        <v>58</v>
      </c>
      <c r="L13" s="275">
        <v>66</v>
      </c>
      <c r="M13" s="273">
        <v>1056</v>
      </c>
      <c r="N13" s="274">
        <v>1110</v>
      </c>
      <c r="O13" s="275">
        <v>2166</v>
      </c>
      <c r="P13" s="273">
        <v>36</v>
      </c>
      <c r="Q13" s="274">
        <v>33.200000000000003</v>
      </c>
      <c r="R13" s="275">
        <v>34.6</v>
      </c>
      <c r="S13" s="273">
        <v>1056</v>
      </c>
      <c r="T13" s="274">
        <v>1110</v>
      </c>
      <c r="U13" s="275">
        <v>2166</v>
      </c>
      <c r="V13" s="273">
        <v>64</v>
      </c>
      <c r="W13" s="274">
        <v>60</v>
      </c>
      <c r="X13" s="275">
        <v>62</v>
      </c>
      <c r="Y13" s="273">
        <v>36</v>
      </c>
      <c r="Z13" s="274">
        <v>43</v>
      </c>
      <c r="AA13" s="275">
        <v>79</v>
      </c>
      <c r="AB13" s="273">
        <v>69</v>
      </c>
      <c r="AC13" s="274">
        <v>63</v>
      </c>
      <c r="AD13" s="275">
        <v>66</v>
      </c>
      <c r="AE13" s="273">
        <v>36</v>
      </c>
      <c r="AF13" s="274">
        <v>43</v>
      </c>
      <c r="AG13" s="275">
        <v>79</v>
      </c>
      <c r="AH13" s="273">
        <v>34.1</v>
      </c>
      <c r="AI13" s="274">
        <v>32.6</v>
      </c>
      <c r="AJ13" s="275">
        <v>33.299999999999997</v>
      </c>
      <c r="AK13" s="273">
        <v>36</v>
      </c>
      <c r="AL13" s="274">
        <v>43</v>
      </c>
      <c r="AM13" s="275">
        <v>79</v>
      </c>
      <c r="AN13" s="273">
        <v>63</v>
      </c>
      <c r="AO13" s="274">
        <v>43</v>
      </c>
      <c r="AP13" s="275">
        <v>52</v>
      </c>
      <c r="AQ13" s="273">
        <v>65</v>
      </c>
      <c r="AR13" s="274">
        <v>83</v>
      </c>
      <c r="AS13" s="275">
        <v>148</v>
      </c>
      <c r="AT13" s="273">
        <v>69</v>
      </c>
      <c r="AU13" s="274">
        <v>49</v>
      </c>
      <c r="AV13" s="275">
        <v>58</v>
      </c>
      <c r="AW13" s="273">
        <v>65</v>
      </c>
      <c r="AX13" s="274">
        <v>83</v>
      </c>
      <c r="AY13" s="275">
        <v>148</v>
      </c>
      <c r="AZ13" s="273">
        <v>35.200000000000003</v>
      </c>
      <c r="BA13" s="274">
        <v>30.9</v>
      </c>
      <c r="BB13" s="275">
        <v>32.799999999999997</v>
      </c>
      <c r="BC13" s="273">
        <v>65</v>
      </c>
      <c r="BD13" s="274">
        <v>83</v>
      </c>
      <c r="BE13" s="275">
        <v>148</v>
      </c>
      <c r="BF13" s="273" t="s">
        <v>197</v>
      </c>
      <c r="BG13" s="274" t="s">
        <v>197</v>
      </c>
      <c r="BH13" s="275">
        <v>59</v>
      </c>
      <c r="BI13" s="273">
        <v>14</v>
      </c>
      <c r="BJ13" s="274">
        <v>25</v>
      </c>
      <c r="BK13" s="275">
        <v>39</v>
      </c>
      <c r="BL13" s="273" t="s">
        <v>197</v>
      </c>
      <c r="BM13" s="274" t="s">
        <v>197</v>
      </c>
      <c r="BN13" s="275">
        <v>62</v>
      </c>
      <c r="BO13" s="273">
        <v>14</v>
      </c>
      <c r="BP13" s="274">
        <v>25</v>
      </c>
      <c r="BQ13" s="275">
        <v>39</v>
      </c>
      <c r="BR13" s="273">
        <v>40.1</v>
      </c>
      <c r="BS13" s="274">
        <v>30.2</v>
      </c>
      <c r="BT13" s="275">
        <v>33.700000000000003</v>
      </c>
      <c r="BU13" s="273">
        <v>14</v>
      </c>
      <c r="BV13" s="274">
        <v>25</v>
      </c>
      <c r="BW13" s="275">
        <v>39</v>
      </c>
      <c r="BX13" s="273" t="s">
        <v>197</v>
      </c>
      <c r="BY13" s="274" t="s">
        <v>197</v>
      </c>
      <c r="BZ13" s="275" t="s">
        <v>197</v>
      </c>
      <c r="CA13" s="273" t="s">
        <v>197</v>
      </c>
      <c r="CB13" s="274" t="s">
        <v>197</v>
      </c>
      <c r="CC13" s="275">
        <v>5</v>
      </c>
      <c r="CD13" s="273" t="s">
        <v>197</v>
      </c>
      <c r="CE13" s="274" t="s">
        <v>197</v>
      </c>
      <c r="CF13" s="275" t="s">
        <v>197</v>
      </c>
      <c r="CG13" s="273" t="s">
        <v>197</v>
      </c>
      <c r="CH13" s="274" t="s">
        <v>197</v>
      </c>
      <c r="CI13" s="275">
        <v>5</v>
      </c>
      <c r="CJ13" s="273">
        <v>40</v>
      </c>
      <c r="CK13" s="274">
        <v>27.5</v>
      </c>
      <c r="CL13" s="275">
        <v>30</v>
      </c>
      <c r="CM13" s="273" t="s">
        <v>197</v>
      </c>
      <c r="CN13" s="274" t="s">
        <v>197</v>
      </c>
      <c r="CO13" s="275">
        <v>5</v>
      </c>
      <c r="CP13" s="273">
        <v>72</v>
      </c>
      <c r="CQ13" s="274">
        <v>54</v>
      </c>
      <c r="CR13" s="275">
        <v>63</v>
      </c>
      <c r="CS13" s="273">
        <v>1234</v>
      </c>
      <c r="CT13" s="274">
        <v>1322</v>
      </c>
      <c r="CU13" s="275">
        <v>2556</v>
      </c>
      <c r="CV13" s="273">
        <v>74</v>
      </c>
      <c r="CW13" s="274">
        <v>56</v>
      </c>
      <c r="CX13" s="275">
        <v>65</v>
      </c>
      <c r="CY13" s="273">
        <v>1234</v>
      </c>
      <c r="CZ13" s="274">
        <v>1322</v>
      </c>
      <c r="DA13" s="275">
        <v>2556</v>
      </c>
      <c r="DB13" s="273">
        <v>36</v>
      </c>
      <c r="DC13" s="274">
        <v>32.799999999999997</v>
      </c>
      <c r="DD13" s="275">
        <v>34.4</v>
      </c>
      <c r="DE13" s="273">
        <v>1234</v>
      </c>
      <c r="DF13" s="274">
        <v>1322</v>
      </c>
      <c r="DG13" s="275">
        <v>2556</v>
      </c>
    </row>
    <row r="14" spans="1:111" x14ac:dyDescent="0.35">
      <c r="A14" t="s">
        <v>4</v>
      </c>
      <c r="B14" t="s">
        <v>248</v>
      </c>
      <c r="C14" t="s">
        <v>247</v>
      </c>
      <c r="D14" s="273">
        <v>75</v>
      </c>
      <c r="E14" s="274">
        <v>60</v>
      </c>
      <c r="F14" s="275">
        <v>68</v>
      </c>
      <c r="G14" s="273">
        <v>542</v>
      </c>
      <c r="H14" s="274">
        <v>572</v>
      </c>
      <c r="I14" s="275">
        <v>1114</v>
      </c>
      <c r="J14" s="273">
        <v>77</v>
      </c>
      <c r="K14" s="274">
        <v>63</v>
      </c>
      <c r="L14" s="275">
        <v>70</v>
      </c>
      <c r="M14" s="273">
        <v>542</v>
      </c>
      <c r="N14" s="274">
        <v>572</v>
      </c>
      <c r="O14" s="275">
        <v>1114</v>
      </c>
      <c r="P14" s="273">
        <v>35.299999999999997</v>
      </c>
      <c r="Q14" s="274">
        <v>32.799999999999997</v>
      </c>
      <c r="R14" s="275">
        <v>34</v>
      </c>
      <c r="S14" s="273">
        <v>542</v>
      </c>
      <c r="T14" s="274">
        <v>572</v>
      </c>
      <c r="U14" s="275">
        <v>1114</v>
      </c>
      <c r="V14" s="273" t="s">
        <v>197</v>
      </c>
      <c r="W14" s="274" t="s">
        <v>197</v>
      </c>
      <c r="X14" s="275">
        <v>75</v>
      </c>
      <c r="Y14" s="273">
        <v>15</v>
      </c>
      <c r="Z14" s="274">
        <v>13</v>
      </c>
      <c r="AA14" s="275">
        <v>28</v>
      </c>
      <c r="AB14" s="273" t="s">
        <v>197</v>
      </c>
      <c r="AC14" s="274" t="s">
        <v>197</v>
      </c>
      <c r="AD14" s="275">
        <v>82</v>
      </c>
      <c r="AE14" s="273">
        <v>15</v>
      </c>
      <c r="AF14" s="274">
        <v>13</v>
      </c>
      <c r="AG14" s="275">
        <v>28</v>
      </c>
      <c r="AH14" s="273">
        <v>38</v>
      </c>
      <c r="AI14" s="274">
        <v>34.9</v>
      </c>
      <c r="AJ14" s="275">
        <v>36.6</v>
      </c>
      <c r="AK14" s="273">
        <v>15</v>
      </c>
      <c r="AL14" s="274">
        <v>13</v>
      </c>
      <c r="AM14" s="275">
        <v>28</v>
      </c>
      <c r="AN14" s="273">
        <v>68</v>
      </c>
      <c r="AO14" s="274">
        <v>28</v>
      </c>
      <c r="AP14" s="275">
        <v>45</v>
      </c>
      <c r="AQ14" s="273">
        <v>19</v>
      </c>
      <c r="AR14" s="274">
        <v>25</v>
      </c>
      <c r="AS14" s="275">
        <v>44</v>
      </c>
      <c r="AT14" s="273">
        <v>79</v>
      </c>
      <c r="AU14" s="274">
        <v>40</v>
      </c>
      <c r="AV14" s="275">
        <v>57</v>
      </c>
      <c r="AW14" s="273">
        <v>19</v>
      </c>
      <c r="AX14" s="274">
        <v>25</v>
      </c>
      <c r="AY14" s="275">
        <v>44</v>
      </c>
      <c r="AZ14" s="273">
        <v>34.299999999999997</v>
      </c>
      <c r="BA14" s="274">
        <v>27.7</v>
      </c>
      <c r="BB14" s="275">
        <v>30.5</v>
      </c>
      <c r="BC14" s="273">
        <v>19</v>
      </c>
      <c r="BD14" s="274">
        <v>25</v>
      </c>
      <c r="BE14" s="275">
        <v>44</v>
      </c>
      <c r="BF14" s="273" t="s">
        <v>197</v>
      </c>
      <c r="BG14" s="274" t="s">
        <v>197</v>
      </c>
      <c r="BH14" s="275">
        <v>57</v>
      </c>
      <c r="BI14" s="273" t="s">
        <v>197</v>
      </c>
      <c r="BJ14" s="274" t="s">
        <v>197</v>
      </c>
      <c r="BK14" s="275">
        <v>7</v>
      </c>
      <c r="BL14" s="273" t="s">
        <v>197</v>
      </c>
      <c r="BM14" s="274" t="s">
        <v>197</v>
      </c>
      <c r="BN14" s="275" t="s">
        <v>197</v>
      </c>
      <c r="BO14" s="273" t="s">
        <v>197</v>
      </c>
      <c r="BP14" s="274" t="s">
        <v>197</v>
      </c>
      <c r="BQ14" s="275">
        <v>7</v>
      </c>
      <c r="BR14" s="273">
        <v>29.5</v>
      </c>
      <c r="BS14" s="274">
        <v>41</v>
      </c>
      <c r="BT14" s="275">
        <v>31.1</v>
      </c>
      <c r="BU14" s="273" t="s">
        <v>197</v>
      </c>
      <c r="BV14" s="274" t="s">
        <v>197</v>
      </c>
      <c r="BW14" s="275">
        <v>7</v>
      </c>
      <c r="BX14" s="273" t="s">
        <v>197</v>
      </c>
      <c r="BY14" s="274" t="s">
        <v>197</v>
      </c>
      <c r="BZ14" s="275" t="s">
        <v>1606</v>
      </c>
      <c r="CA14" s="273" t="s">
        <v>197</v>
      </c>
      <c r="CB14" s="274" t="s">
        <v>197</v>
      </c>
      <c r="CC14" s="275">
        <v>5</v>
      </c>
      <c r="CD14" s="273" t="s">
        <v>197</v>
      </c>
      <c r="CE14" s="274" t="s">
        <v>197</v>
      </c>
      <c r="CF14" s="275" t="s">
        <v>197</v>
      </c>
      <c r="CG14" s="273" t="s">
        <v>197</v>
      </c>
      <c r="CH14" s="274" t="s">
        <v>197</v>
      </c>
      <c r="CI14" s="275">
        <v>5</v>
      </c>
      <c r="CJ14" s="273">
        <v>26.7</v>
      </c>
      <c r="CK14" s="274">
        <v>24</v>
      </c>
      <c r="CL14" s="275">
        <v>25.6</v>
      </c>
      <c r="CM14" s="273" t="s">
        <v>197</v>
      </c>
      <c r="CN14" s="274" t="s">
        <v>197</v>
      </c>
      <c r="CO14" s="275">
        <v>5</v>
      </c>
      <c r="CP14" s="273">
        <v>74</v>
      </c>
      <c r="CQ14" s="274">
        <v>60</v>
      </c>
      <c r="CR14" s="275">
        <v>67</v>
      </c>
      <c r="CS14" s="273">
        <v>633</v>
      </c>
      <c r="CT14" s="274">
        <v>649</v>
      </c>
      <c r="CU14" s="275">
        <v>1282</v>
      </c>
      <c r="CV14" s="273">
        <v>76</v>
      </c>
      <c r="CW14" s="274">
        <v>63</v>
      </c>
      <c r="CX14" s="275">
        <v>70</v>
      </c>
      <c r="CY14" s="273">
        <v>633</v>
      </c>
      <c r="CZ14" s="274">
        <v>649</v>
      </c>
      <c r="DA14" s="275">
        <v>1282</v>
      </c>
      <c r="DB14" s="273">
        <v>35.299999999999997</v>
      </c>
      <c r="DC14" s="274">
        <v>32.6</v>
      </c>
      <c r="DD14" s="275">
        <v>33.9</v>
      </c>
      <c r="DE14" s="273">
        <v>633</v>
      </c>
      <c r="DF14" s="274">
        <v>649</v>
      </c>
      <c r="DG14" s="275">
        <v>1282</v>
      </c>
    </row>
    <row r="15" spans="1:111" x14ac:dyDescent="0.35">
      <c r="A15" t="s">
        <v>22</v>
      </c>
      <c r="B15" t="s">
        <v>268</v>
      </c>
      <c r="C15" t="s">
        <v>260</v>
      </c>
      <c r="D15" s="273">
        <v>67</v>
      </c>
      <c r="E15" s="274">
        <v>49</v>
      </c>
      <c r="F15" s="275">
        <v>58</v>
      </c>
      <c r="G15" s="273">
        <v>666</v>
      </c>
      <c r="H15" s="274">
        <v>675</v>
      </c>
      <c r="I15" s="275">
        <v>1341</v>
      </c>
      <c r="J15" s="273">
        <v>71</v>
      </c>
      <c r="K15" s="274">
        <v>53</v>
      </c>
      <c r="L15" s="275">
        <v>62</v>
      </c>
      <c r="M15" s="273">
        <v>666</v>
      </c>
      <c r="N15" s="274">
        <v>675</v>
      </c>
      <c r="O15" s="275">
        <v>1341</v>
      </c>
      <c r="P15" s="273">
        <v>33.1</v>
      </c>
      <c r="Q15" s="274">
        <v>30.7</v>
      </c>
      <c r="R15" s="275">
        <v>31.9</v>
      </c>
      <c r="S15" s="273">
        <v>666</v>
      </c>
      <c r="T15" s="274">
        <v>675</v>
      </c>
      <c r="U15" s="275">
        <v>1341</v>
      </c>
      <c r="V15" s="273">
        <v>80</v>
      </c>
      <c r="W15" s="274">
        <v>52</v>
      </c>
      <c r="X15" s="275">
        <v>62</v>
      </c>
      <c r="Y15" s="273">
        <v>15</v>
      </c>
      <c r="Z15" s="274">
        <v>27</v>
      </c>
      <c r="AA15" s="275">
        <v>42</v>
      </c>
      <c r="AB15" s="273">
        <v>80</v>
      </c>
      <c r="AC15" s="274">
        <v>56</v>
      </c>
      <c r="AD15" s="275">
        <v>64</v>
      </c>
      <c r="AE15" s="273">
        <v>15</v>
      </c>
      <c r="AF15" s="274">
        <v>27</v>
      </c>
      <c r="AG15" s="275">
        <v>42</v>
      </c>
      <c r="AH15" s="273">
        <v>35.5</v>
      </c>
      <c r="AI15" s="274">
        <v>31.9</v>
      </c>
      <c r="AJ15" s="275">
        <v>33.200000000000003</v>
      </c>
      <c r="AK15" s="273">
        <v>15</v>
      </c>
      <c r="AL15" s="274">
        <v>27</v>
      </c>
      <c r="AM15" s="275">
        <v>42</v>
      </c>
      <c r="AN15" s="273" t="s">
        <v>197</v>
      </c>
      <c r="AO15" s="274" t="s">
        <v>197</v>
      </c>
      <c r="AP15" s="275" t="s">
        <v>197</v>
      </c>
      <c r="AQ15" s="273" t="s">
        <v>197</v>
      </c>
      <c r="AR15" s="274" t="s">
        <v>197</v>
      </c>
      <c r="AS15" s="275">
        <v>6</v>
      </c>
      <c r="AT15" s="273" t="s">
        <v>197</v>
      </c>
      <c r="AU15" s="274" t="s">
        <v>197</v>
      </c>
      <c r="AV15" s="275" t="s">
        <v>197</v>
      </c>
      <c r="AW15" s="273" t="s">
        <v>197</v>
      </c>
      <c r="AX15" s="274" t="s">
        <v>197</v>
      </c>
      <c r="AY15" s="275">
        <v>6</v>
      </c>
      <c r="AZ15" s="273">
        <v>37</v>
      </c>
      <c r="BA15" s="274">
        <v>32.799999999999997</v>
      </c>
      <c r="BB15" s="275">
        <v>33.5</v>
      </c>
      <c r="BC15" s="273" t="s">
        <v>197</v>
      </c>
      <c r="BD15" s="274" t="s">
        <v>197</v>
      </c>
      <c r="BE15" s="275">
        <v>6</v>
      </c>
      <c r="BF15" s="273" t="s">
        <v>197</v>
      </c>
      <c r="BG15" s="274" t="s">
        <v>191</v>
      </c>
      <c r="BH15" s="275" t="s">
        <v>197</v>
      </c>
      <c r="BI15" s="273" t="s">
        <v>197</v>
      </c>
      <c r="BJ15" s="274">
        <v>0</v>
      </c>
      <c r="BK15" s="275" t="s">
        <v>197</v>
      </c>
      <c r="BL15" s="273" t="s">
        <v>197</v>
      </c>
      <c r="BM15" s="274" t="s">
        <v>191</v>
      </c>
      <c r="BN15" s="275" t="s">
        <v>197</v>
      </c>
      <c r="BO15" s="273" t="s">
        <v>197</v>
      </c>
      <c r="BP15" s="274">
        <v>0</v>
      </c>
      <c r="BQ15" s="275" t="s">
        <v>197</v>
      </c>
      <c r="BR15" s="273">
        <v>37</v>
      </c>
      <c r="BS15" s="274">
        <v>0</v>
      </c>
      <c r="BT15" s="275">
        <v>37</v>
      </c>
      <c r="BU15" s="273" t="s">
        <v>197</v>
      </c>
      <c r="BV15" s="274">
        <v>0</v>
      </c>
      <c r="BW15" s="275" t="s">
        <v>197</v>
      </c>
      <c r="BX15" s="273" t="s">
        <v>191</v>
      </c>
      <c r="BY15" s="274" t="s">
        <v>191</v>
      </c>
      <c r="BZ15" s="275" t="s">
        <v>191</v>
      </c>
      <c r="CA15" s="273">
        <v>0</v>
      </c>
      <c r="CB15" s="274">
        <v>0</v>
      </c>
      <c r="CC15" s="275">
        <v>0</v>
      </c>
      <c r="CD15" s="273" t="s">
        <v>191</v>
      </c>
      <c r="CE15" s="274" t="s">
        <v>191</v>
      </c>
      <c r="CF15" s="275" t="s">
        <v>191</v>
      </c>
      <c r="CG15" s="273">
        <v>0</v>
      </c>
      <c r="CH15" s="274">
        <v>0</v>
      </c>
      <c r="CI15" s="275">
        <v>0</v>
      </c>
      <c r="CJ15" s="273">
        <v>0</v>
      </c>
      <c r="CK15" s="274">
        <v>0</v>
      </c>
      <c r="CL15" s="275">
        <v>0</v>
      </c>
      <c r="CM15" s="273">
        <v>0</v>
      </c>
      <c r="CN15" s="274">
        <v>0</v>
      </c>
      <c r="CO15" s="275">
        <v>0</v>
      </c>
      <c r="CP15" s="273">
        <v>67</v>
      </c>
      <c r="CQ15" s="274">
        <v>48</v>
      </c>
      <c r="CR15" s="275">
        <v>58</v>
      </c>
      <c r="CS15" s="273">
        <v>748</v>
      </c>
      <c r="CT15" s="274">
        <v>760</v>
      </c>
      <c r="CU15" s="275">
        <v>1508</v>
      </c>
      <c r="CV15" s="273">
        <v>70</v>
      </c>
      <c r="CW15" s="274">
        <v>54</v>
      </c>
      <c r="CX15" s="275">
        <v>62</v>
      </c>
      <c r="CY15" s="273">
        <v>748</v>
      </c>
      <c r="CZ15" s="274">
        <v>760</v>
      </c>
      <c r="DA15" s="275">
        <v>1508</v>
      </c>
      <c r="DB15" s="273">
        <v>33.200000000000003</v>
      </c>
      <c r="DC15" s="274">
        <v>30.7</v>
      </c>
      <c r="DD15" s="275">
        <v>31.9</v>
      </c>
      <c r="DE15" s="273">
        <v>748</v>
      </c>
      <c r="DF15" s="274">
        <v>760</v>
      </c>
      <c r="DG15" s="275">
        <v>1508</v>
      </c>
    </row>
    <row r="16" spans="1:111" x14ac:dyDescent="0.35">
      <c r="A16" t="s">
        <v>35</v>
      </c>
      <c r="B16" t="s">
        <v>281</v>
      </c>
      <c r="C16" t="s">
        <v>260</v>
      </c>
      <c r="D16" s="273">
        <v>80</v>
      </c>
      <c r="E16" s="274">
        <v>63</v>
      </c>
      <c r="F16" s="275">
        <v>71</v>
      </c>
      <c r="G16" s="273">
        <v>1182</v>
      </c>
      <c r="H16" s="274">
        <v>1176</v>
      </c>
      <c r="I16" s="275">
        <v>2358</v>
      </c>
      <c r="J16" s="273">
        <v>80</v>
      </c>
      <c r="K16" s="274">
        <v>64</v>
      </c>
      <c r="L16" s="275">
        <v>72</v>
      </c>
      <c r="M16" s="273">
        <v>1182</v>
      </c>
      <c r="N16" s="274">
        <v>1176</v>
      </c>
      <c r="O16" s="275">
        <v>2358</v>
      </c>
      <c r="P16" s="273">
        <v>37.200000000000003</v>
      </c>
      <c r="Q16" s="274">
        <v>34.299999999999997</v>
      </c>
      <c r="R16" s="275">
        <v>35.799999999999997</v>
      </c>
      <c r="S16" s="273">
        <v>1182</v>
      </c>
      <c r="T16" s="274">
        <v>1176</v>
      </c>
      <c r="U16" s="275">
        <v>2358</v>
      </c>
      <c r="V16" s="273">
        <v>72</v>
      </c>
      <c r="W16" s="274">
        <v>62</v>
      </c>
      <c r="X16" s="275">
        <v>67</v>
      </c>
      <c r="Y16" s="273">
        <v>50</v>
      </c>
      <c r="Z16" s="274">
        <v>52</v>
      </c>
      <c r="AA16" s="275">
        <v>102</v>
      </c>
      <c r="AB16" s="273">
        <v>76</v>
      </c>
      <c r="AC16" s="274">
        <v>62</v>
      </c>
      <c r="AD16" s="275">
        <v>69</v>
      </c>
      <c r="AE16" s="273">
        <v>50</v>
      </c>
      <c r="AF16" s="274">
        <v>52</v>
      </c>
      <c r="AG16" s="275">
        <v>102</v>
      </c>
      <c r="AH16" s="273">
        <v>36.200000000000003</v>
      </c>
      <c r="AI16" s="274">
        <v>34.200000000000003</v>
      </c>
      <c r="AJ16" s="275">
        <v>35.200000000000003</v>
      </c>
      <c r="AK16" s="273">
        <v>50</v>
      </c>
      <c r="AL16" s="274">
        <v>52</v>
      </c>
      <c r="AM16" s="275">
        <v>102</v>
      </c>
      <c r="AN16" s="273">
        <v>65</v>
      </c>
      <c r="AO16" s="274">
        <v>64</v>
      </c>
      <c r="AP16" s="275">
        <v>64</v>
      </c>
      <c r="AQ16" s="273">
        <v>26</v>
      </c>
      <c r="AR16" s="274">
        <v>47</v>
      </c>
      <c r="AS16" s="275">
        <v>73</v>
      </c>
      <c r="AT16" s="273">
        <v>65</v>
      </c>
      <c r="AU16" s="274">
        <v>66</v>
      </c>
      <c r="AV16" s="275">
        <v>66</v>
      </c>
      <c r="AW16" s="273">
        <v>26</v>
      </c>
      <c r="AX16" s="274">
        <v>47</v>
      </c>
      <c r="AY16" s="275">
        <v>73</v>
      </c>
      <c r="AZ16" s="273">
        <v>34.799999999999997</v>
      </c>
      <c r="BA16" s="274">
        <v>32.1</v>
      </c>
      <c r="BB16" s="275">
        <v>33.1</v>
      </c>
      <c r="BC16" s="273">
        <v>26</v>
      </c>
      <c r="BD16" s="274">
        <v>47</v>
      </c>
      <c r="BE16" s="275">
        <v>73</v>
      </c>
      <c r="BF16" s="273">
        <v>100</v>
      </c>
      <c r="BG16" s="274">
        <v>57</v>
      </c>
      <c r="BH16" s="275">
        <v>70</v>
      </c>
      <c r="BI16" s="273">
        <v>3</v>
      </c>
      <c r="BJ16" s="274">
        <v>7</v>
      </c>
      <c r="BK16" s="275">
        <v>10</v>
      </c>
      <c r="BL16" s="273">
        <v>100</v>
      </c>
      <c r="BM16" s="274" t="s">
        <v>197</v>
      </c>
      <c r="BN16" s="275" t="s">
        <v>197</v>
      </c>
      <c r="BO16" s="273">
        <v>3</v>
      </c>
      <c r="BP16" s="274">
        <v>7</v>
      </c>
      <c r="BQ16" s="275">
        <v>10</v>
      </c>
      <c r="BR16" s="273">
        <v>41.7</v>
      </c>
      <c r="BS16" s="274">
        <v>32.4</v>
      </c>
      <c r="BT16" s="275">
        <v>35.200000000000003</v>
      </c>
      <c r="BU16" s="273">
        <v>3</v>
      </c>
      <c r="BV16" s="274">
        <v>7</v>
      </c>
      <c r="BW16" s="275">
        <v>10</v>
      </c>
      <c r="BX16" s="273">
        <v>100</v>
      </c>
      <c r="BY16" s="274">
        <v>100</v>
      </c>
      <c r="BZ16" s="275">
        <v>100</v>
      </c>
      <c r="CA16" s="273">
        <v>4</v>
      </c>
      <c r="CB16" s="274">
        <v>8</v>
      </c>
      <c r="CC16" s="275">
        <v>12</v>
      </c>
      <c r="CD16" s="273">
        <v>100</v>
      </c>
      <c r="CE16" s="274">
        <v>100</v>
      </c>
      <c r="CF16" s="275">
        <v>100</v>
      </c>
      <c r="CG16" s="273">
        <v>4</v>
      </c>
      <c r="CH16" s="274">
        <v>8</v>
      </c>
      <c r="CI16" s="275">
        <v>12</v>
      </c>
      <c r="CJ16" s="273">
        <v>43.8</v>
      </c>
      <c r="CK16" s="274">
        <v>41.4</v>
      </c>
      <c r="CL16" s="275">
        <v>42.2</v>
      </c>
      <c r="CM16" s="273">
        <v>4</v>
      </c>
      <c r="CN16" s="274">
        <v>8</v>
      </c>
      <c r="CO16" s="275">
        <v>12</v>
      </c>
      <c r="CP16" s="273">
        <v>79</v>
      </c>
      <c r="CQ16" s="274">
        <v>62</v>
      </c>
      <c r="CR16" s="275">
        <v>71</v>
      </c>
      <c r="CS16" s="273">
        <v>1297</v>
      </c>
      <c r="CT16" s="274">
        <v>1316</v>
      </c>
      <c r="CU16" s="275">
        <v>2613</v>
      </c>
      <c r="CV16" s="273">
        <v>79</v>
      </c>
      <c r="CW16" s="274">
        <v>64</v>
      </c>
      <c r="CX16" s="275">
        <v>71</v>
      </c>
      <c r="CY16" s="273">
        <v>1297</v>
      </c>
      <c r="CZ16" s="274">
        <v>1316</v>
      </c>
      <c r="DA16" s="275">
        <v>2613</v>
      </c>
      <c r="DB16" s="273">
        <v>37.1</v>
      </c>
      <c r="DC16" s="274">
        <v>34.200000000000003</v>
      </c>
      <c r="DD16" s="275">
        <v>35.700000000000003</v>
      </c>
      <c r="DE16" s="273">
        <v>1297</v>
      </c>
      <c r="DF16" s="274">
        <v>1316</v>
      </c>
      <c r="DG16" s="275">
        <v>2613</v>
      </c>
    </row>
    <row r="17" spans="1:111" x14ac:dyDescent="0.35">
      <c r="A17" t="s">
        <v>15</v>
      </c>
      <c r="B17" t="s">
        <v>261</v>
      </c>
      <c r="C17" t="s">
        <v>260</v>
      </c>
      <c r="D17" s="273">
        <v>68</v>
      </c>
      <c r="E17" s="274">
        <v>52</v>
      </c>
      <c r="F17" s="275">
        <v>59</v>
      </c>
      <c r="G17" s="273">
        <v>532</v>
      </c>
      <c r="H17" s="274">
        <v>588</v>
      </c>
      <c r="I17" s="275">
        <v>1120</v>
      </c>
      <c r="J17" s="273">
        <v>70</v>
      </c>
      <c r="K17" s="274">
        <v>56</v>
      </c>
      <c r="L17" s="275">
        <v>63</v>
      </c>
      <c r="M17" s="273">
        <v>532</v>
      </c>
      <c r="N17" s="274">
        <v>588</v>
      </c>
      <c r="O17" s="275">
        <v>1120</v>
      </c>
      <c r="P17" s="273">
        <v>34.700000000000003</v>
      </c>
      <c r="Q17" s="274">
        <v>32.4</v>
      </c>
      <c r="R17" s="275">
        <v>33.5</v>
      </c>
      <c r="S17" s="273">
        <v>532</v>
      </c>
      <c r="T17" s="274">
        <v>588</v>
      </c>
      <c r="U17" s="275">
        <v>1120</v>
      </c>
      <c r="V17" s="273">
        <v>78</v>
      </c>
      <c r="W17" s="274">
        <v>50</v>
      </c>
      <c r="X17" s="275">
        <v>66</v>
      </c>
      <c r="Y17" s="273">
        <v>41</v>
      </c>
      <c r="Z17" s="274">
        <v>32</v>
      </c>
      <c r="AA17" s="275">
        <v>73</v>
      </c>
      <c r="AB17" s="273">
        <v>80</v>
      </c>
      <c r="AC17" s="274">
        <v>53</v>
      </c>
      <c r="AD17" s="275">
        <v>68</v>
      </c>
      <c r="AE17" s="273">
        <v>41</v>
      </c>
      <c r="AF17" s="274">
        <v>32</v>
      </c>
      <c r="AG17" s="275">
        <v>73</v>
      </c>
      <c r="AH17" s="273">
        <v>36.6</v>
      </c>
      <c r="AI17" s="274">
        <v>31.9</v>
      </c>
      <c r="AJ17" s="275">
        <v>34.5</v>
      </c>
      <c r="AK17" s="273">
        <v>41</v>
      </c>
      <c r="AL17" s="274">
        <v>32</v>
      </c>
      <c r="AM17" s="275">
        <v>73</v>
      </c>
      <c r="AN17" s="273">
        <v>70</v>
      </c>
      <c r="AO17" s="274">
        <v>51</v>
      </c>
      <c r="AP17" s="275">
        <v>60</v>
      </c>
      <c r="AQ17" s="273">
        <v>457</v>
      </c>
      <c r="AR17" s="274">
        <v>462</v>
      </c>
      <c r="AS17" s="275">
        <v>919</v>
      </c>
      <c r="AT17" s="273">
        <v>73</v>
      </c>
      <c r="AU17" s="274">
        <v>56</v>
      </c>
      <c r="AV17" s="275">
        <v>65</v>
      </c>
      <c r="AW17" s="273">
        <v>457</v>
      </c>
      <c r="AX17" s="274">
        <v>462</v>
      </c>
      <c r="AY17" s="275">
        <v>919</v>
      </c>
      <c r="AZ17" s="273">
        <v>35.299999999999997</v>
      </c>
      <c r="BA17" s="274">
        <v>32.1</v>
      </c>
      <c r="BB17" s="275">
        <v>33.700000000000003</v>
      </c>
      <c r="BC17" s="273">
        <v>457</v>
      </c>
      <c r="BD17" s="274">
        <v>462</v>
      </c>
      <c r="BE17" s="275">
        <v>919</v>
      </c>
      <c r="BF17" s="273">
        <v>45</v>
      </c>
      <c r="BG17" s="274">
        <v>60</v>
      </c>
      <c r="BH17" s="275">
        <v>50</v>
      </c>
      <c r="BI17" s="273">
        <v>20</v>
      </c>
      <c r="BJ17" s="274">
        <v>10</v>
      </c>
      <c r="BK17" s="275">
        <v>30</v>
      </c>
      <c r="BL17" s="273">
        <v>50</v>
      </c>
      <c r="BM17" s="274">
        <v>70</v>
      </c>
      <c r="BN17" s="275">
        <v>57</v>
      </c>
      <c r="BO17" s="273">
        <v>20</v>
      </c>
      <c r="BP17" s="274">
        <v>10</v>
      </c>
      <c r="BQ17" s="275">
        <v>30</v>
      </c>
      <c r="BR17" s="273">
        <v>30.6</v>
      </c>
      <c r="BS17" s="274">
        <v>30.4</v>
      </c>
      <c r="BT17" s="275">
        <v>30.5</v>
      </c>
      <c r="BU17" s="273">
        <v>20</v>
      </c>
      <c r="BV17" s="274">
        <v>10</v>
      </c>
      <c r="BW17" s="275">
        <v>30</v>
      </c>
      <c r="BX17" s="273" t="s">
        <v>197</v>
      </c>
      <c r="BY17" s="274" t="s">
        <v>197</v>
      </c>
      <c r="BZ17" s="275">
        <v>36</v>
      </c>
      <c r="CA17" s="273">
        <v>8</v>
      </c>
      <c r="CB17" s="274">
        <v>3</v>
      </c>
      <c r="CC17" s="275">
        <v>11</v>
      </c>
      <c r="CD17" s="273" t="s">
        <v>197</v>
      </c>
      <c r="CE17" s="274" t="s">
        <v>197</v>
      </c>
      <c r="CF17" s="275">
        <v>36</v>
      </c>
      <c r="CG17" s="273">
        <v>8</v>
      </c>
      <c r="CH17" s="274">
        <v>3</v>
      </c>
      <c r="CI17" s="275">
        <v>11</v>
      </c>
      <c r="CJ17" s="273">
        <v>29.8</v>
      </c>
      <c r="CK17" s="274">
        <v>32.700000000000003</v>
      </c>
      <c r="CL17" s="275">
        <v>30.5</v>
      </c>
      <c r="CM17" s="273">
        <v>8</v>
      </c>
      <c r="CN17" s="274">
        <v>3</v>
      </c>
      <c r="CO17" s="275">
        <v>11</v>
      </c>
      <c r="CP17" s="273">
        <v>68</v>
      </c>
      <c r="CQ17" s="274">
        <v>51</v>
      </c>
      <c r="CR17" s="275">
        <v>59</v>
      </c>
      <c r="CS17" s="273">
        <v>1094</v>
      </c>
      <c r="CT17" s="274">
        <v>1132</v>
      </c>
      <c r="CU17" s="275">
        <v>2226</v>
      </c>
      <c r="CV17" s="273">
        <v>71</v>
      </c>
      <c r="CW17" s="274">
        <v>55</v>
      </c>
      <c r="CX17" s="275">
        <v>63</v>
      </c>
      <c r="CY17" s="273">
        <v>1094</v>
      </c>
      <c r="CZ17" s="274">
        <v>1132</v>
      </c>
      <c r="DA17" s="275">
        <v>2226</v>
      </c>
      <c r="DB17" s="273">
        <v>34.9</v>
      </c>
      <c r="DC17" s="274">
        <v>32.1</v>
      </c>
      <c r="DD17" s="275">
        <v>33.4</v>
      </c>
      <c r="DE17" s="273">
        <v>1094</v>
      </c>
      <c r="DF17" s="274">
        <v>1132</v>
      </c>
      <c r="DG17" s="275">
        <v>2226</v>
      </c>
    </row>
    <row r="18" spans="1:111" x14ac:dyDescent="0.35">
      <c r="A18" t="s">
        <v>16</v>
      </c>
      <c r="B18" t="s">
        <v>262</v>
      </c>
      <c r="C18" t="s">
        <v>260</v>
      </c>
      <c r="D18" s="273">
        <v>71</v>
      </c>
      <c r="E18" s="274">
        <v>56</v>
      </c>
      <c r="F18" s="275">
        <v>64</v>
      </c>
      <c r="G18" s="273">
        <v>771</v>
      </c>
      <c r="H18" s="274">
        <v>735</v>
      </c>
      <c r="I18" s="275">
        <v>1506</v>
      </c>
      <c r="J18" s="273">
        <v>72</v>
      </c>
      <c r="K18" s="274">
        <v>58</v>
      </c>
      <c r="L18" s="275">
        <v>65</v>
      </c>
      <c r="M18" s="273">
        <v>771</v>
      </c>
      <c r="N18" s="274">
        <v>735</v>
      </c>
      <c r="O18" s="275">
        <v>1506</v>
      </c>
      <c r="P18" s="273">
        <v>34.200000000000003</v>
      </c>
      <c r="Q18" s="274">
        <v>32.4</v>
      </c>
      <c r="R18" s="275">
        <v>33.299999999999997</v>
      </c>
      <c r="S18" s="273">
        <v>771</v>
      </c>
      <c r="T18" s="274">
        <v>735</v>
      </c>
      <c r="U18" s="275">
        <v>1506</v>
      </c>
      <c r="V18" s="273">
        <v>68</v>
      </c>
      <c r="W18" s="274">
        <v>63</v>
      </c>
      <c r="X18" s="275">
        <v>65</v>
      </c>
      <c r="Y18" s="273">
        <v>28</v>
      </c>
      <c r="Z18" s="274">
        <v>24</v>
      </c>
      <c r="AA18" s="275">
        <v>52</v>
      </c>
      <c r="AB18" s="273">
        <v>68</v>
      </c>
      <c r="AC18" s="274">
        <v>63</v>
      </c>
      <c r="AD18" s="275">
        <v>65</v>
      </c>
      <c r="AE18" s="273">
        <v>28</v>
      </c>
      <c r="AF18" s="274">
        <v>24</v>
      </c>
      <c r="AG18" s="275">
        <v>52</v>
      </c>
      <c r="AH18" s="273">
        <v>32.799999999999997</v>
      </c>
      <c r="AI18" s="274">
        <v>32</v>
      </c>
      <c r="AJ18" s="275">
        <v>32.4</v>
      </c>
      <c r="AK18" s="273">
        <v>28</v>
      </c>
      <c r="AL18" s="274">
        <v>24</v>
      </c>
      <c r="AM18" s="275">
        <v>52</v>
      </c>
      <c r="AN18" s="273">
        <v>48</v>
      </c>
      <c r="AO18" s="274">
        <v>58</v>
      </c>
      <c r="AP18" s="275">
        <v>52</v>
      </c>
      <c r="AQ18" s="273">
        <v>23</v>
      </c>
      <c r="AR18" s="274">
        <v>19</v>
      </c>
      <c r="AS18" s="275">
        <v>42</v>
      </c>
      <c r="AT18" s="273">
        <v>57</v>
      </c>
      <c r="AU18" s="274">
        <v>58</v>
      </c>
      <c r="AV18" s="275">
        <v>57</v>
      </c>
      <c r="AW18" s="273">
        <v>23</v>
      </c>
      <c r="AX18" s="274">
        <v>19</v>
      </c>
      <c r="AY18" s="275">
        <v>42</v>
      </c>
      <c r="AZ18" s="273">
        <v>33.700000000000003</v>
      </c>
      <c r="BA18" s="274">
        <v>31.8</v>
      </c>
      <c r="BB18" s="275">
        <v>32.9</v>
      </c>
      <c r="BC18" s="273">
        <v>23</v>
      </c>
      <c r="BD18" s="274">
        <v>19</v>
      </c>
      <c r="BE18" s="275">
        <v>42</v>
      </c>
      <c r="BF18" s="273" t="s">
        <v>197</v>
      </c>
      <c r="BG18" s="274" t="s">
        <v>197</v>
      </c>
      <c r="BH18" s="275" t="s">
        <v>197</v>
      </c>
      <c r="BI18" s="273" t="s">
        <v>197</v>
      </c>
      <c r="BJ18" s="274" t="s">
        <v>197</v>
      </c>
      <c r="BK18" s="275">
        <v>3</v>
      </c>
      <c r="BL18" s="273" t="s">
        <v>197</v>
      </c>
      <c r="BM18" s="274" t="s">
        <v>197</v>
      </c>
      <c r="BN18" s="275" t="s">
        <v>197</v>
      </c>
      <c r="BO18" s="273" t="s">
        <v>197</v>
      </c>
      <c r="BP18" s="274" t="s">
        <v>197</v>
      </c>
      <c r="BQ18" s="275">
        <v>3</v>
      </c>
      <c r="BR18" s="273">
        <v>35</v>
      </c>
      <c r="BS18" s="274">
        <v>23</v>
      </c>
      <c r="BT18" s="275">
        <v>31</v>
      </c>
      <c r="BU18" s="273" t="s">
        <v>197</v>
      </c>
      <c r="BV18" s="274" t="s">
        <v>197</v>
      </c>
      <c r="BW18" s="275">
        <v>3</v>
      </c>
      <c r="BX18" s="273" t="s">
        <v>197</v>
      </c>
      <c r="BY18" s="274" t="s">
        <v>197</v>
      </c>
      <c r="BZ18" s="275" t="s">
        <v>197</v>
      </c>
      <c r="CA18" s="273" t="s">
        <v>197</v>
      </c>
      <c r="CB18" s="274" t="s">
        <v>197</v>
      </c>
      <c r="CC18" s="275">
        <v>3</v>
      </c>
      <c r="CD18" s="273" t="s">
        <v>197</v>
      </c>
      <c r="CE18" s="274" t="s">
        <v>197</v>
      </c>
      <c r="CF18" s="275" t="s">
        <v>197</v>
      </c>
      <c r="CG18" s="273" t="s">
        <v>197</v>
      </c>
      <c r="CH18" s="274" t="s">
        <v>197</v>
      </c>
      <c r="CI18" s="275">
        <v>3</v>
      </c>
      <c r="CJ18" s="273">
        <v>24</v>
      </c>
      <c r="CK18" s="274">
        <v>34</v>
      </c>
      <c r="CL18" s="275">
        <v>30.7</v>
      </c>
      <c r="CM18" s="273" t="s">
        <v>197</v>
      </c>
      <c r="CN18" s="274" t="s">
        <v>197</v>
      </c>
      <c r="CO18" s="275">
        <v>3</v>
      </c>
      <c r="CP18" s="273">
        <v>70</v>
      </c>
      <c r="CQ18" s="274">
        <v>56</v>
      </c>
      <c r="CR18" s="275">
        <v>63</v>
      </c>
      <c r="CS18" s="273">
        <v>838</v>
      </c>
      <c r="CT18" s="274">
        <v>807</v>
      </c>
      <c r="CU18" s="275">
        <v>1645</v>
      </c>
      <c r="CV18" s="273">
        <v>71</v>
      </c>
      <c r="CW18" s="274">
        <v>58</v>
      </c>
      <c r="CX18" s="275">
        <v>64</v>
      </c>
      <c r="CY18" s="273">
        <v>838</v>
      </c>
      <c r="CZ18" s="274">
        <v>807</v>
      </c>
      <c r="DA18" s="275">
        <v>1645</v>
      </c>
      <c r="DB18" s="273">
        <v>34.1</v>
      </c>
      <c r="DC18" s="274">
        <v>32.299999999999997</v>
      </c>
      <c r="DD18" s="275">
        <v>33.200000000000003</v>
      </c>
      <c r="DE18" s="273">
        <v>838</v>
      </c>
      <c r="DF18" s="274">
        <v>807</v>
      </c>
      <c r="DG18" s="275">
        <v>1645</v>
      </c>
    </row>
    <row r="19" spans="1:111" x14ac:dyDescent="0.35">
      <c r="A19" t="s">
        <v>44</v>
      </c>
      <c r="B19" t="s">
        <v>563</v>
      </c>
      <c r="C19" t="s">
        <v>408</v>
      </c>
      <c r="D19" s="273">
        <v>70</v>
      </c>
      <c r="E19" s="274">
        <v>53</v>
      </c>
      <c r="F19" s="275">
        <v>61</v>
      </c>
      <c r="G19" s="273">
        <v>1402</v>
      </c>
      <c r="H19" s="274">
        <v>1559</v>
      </c>
      <c r="I19" s="275">
        <v>2961</v>
      </c>
      <c r="J19" s="273">
        <v>74</v>
      </c>
      <c r="K19" s="274">
        <v>58</v>
      </c>
      <c r="L19" s="275">
        <v>66</v>
      </c>
      <c r="M19" s="273">
        <v>1402</v>
      </c>
      <c r="N19" s="274">
        <v>1559</v>
      </c>
      <c r="O19" s="275">
        <v>2961</v>
      </c>
      <c r="P19" s="273">
        <v>33.700000000000003</v>
      </c>
      <c r="Q19" s="274">
        <v>31.4</v>
      </c>
      <c r="R19" s="275">
        <v>32.5</v>
      </c>
      <c r="S19" s="273">
        <v>1402</v>
      </c>
      <c r="T19" s="274">
        <v>1559</v>
      </c>
      <c r="U19" s="275">
        <v>2961</v>
      </c>
      <c r="V19" s="273">
        <v>70</v>
      </c>
      <c r="W19" s="274">
        <v>49</v>
      </c>
      <c r="X19" s="275">
        <v>58</v>
      </c>
      <c r="Y19" s="273">
        <v>57</v>
      </c>
      <c r="Z19" s="274">
        <v>68</v>
      </c>
      <c r="AA19" s="275">
        <v>125</v>
      </c>
      <c r="AB19" s="273">
        <v>74</v>
      </c>
      <c r="AC19" s="274">
        <v>54</v>
      </c>
      <c r="AD19" s="275">
        <v>63</v>
      </c>
      <c r="AE19" s="273">
        <v>57</v>
      </c>
      <c r="AF19" s="274">
        <v>68</v>
      </c>
      <c r="AG19" s="275">
        <v>125</v>
      </c>
      <c r="AH19" s="273">
        <v>34.299999999999997</v>
      </c>
      <c r="AI19" s="274">
        <v>31.6</v>
      </c>
      <c r="AJ19" s="275">
        <v>32.799999999999997</v>
      </c>
      <c r="AK19" s="273">
        <v>57</v>
      </c>
      <c r="AL19" s="274">
        <v>68</v>
      </c>
      <c r="AM19" s="275">
        <v>125</v>
      </c>
      <c r="AN19" s="273">
        <v>69</v>
      </c>
      <c r="AO19" s="274">
        <v>52</v>
      </c>
      <c r="AP19" s="275">
        <v>59</v>
      </c>
      <c r="AQ19" s="273">
        <v>16</v>
      </c>
      <c r="AR19" s="274">
        <v>21</v>
      </c>
      <c r="AS19" s="275">
        <v>37</v>
      </c>
      <c r="AT19" s="273">
        <v>69</v>
      </c>
      <c r="AU19" s="274">
        <v>62</v>
      </c>
      <c r="AV19" s="275">
        <v>65</v>
      </c>
      <c r="AW19" s="273">
        <v>16</v>
      </c>
      <c r="AX19" s="274">
        <v>21</v>
      </c>
      <c r="AY19" s="275">
        <v>37</v>
      </c>
      <c r="AZ19" s="273">
        <v>32.4</v>
      </c>
      <c r="BA19" s="274">
        <v>32.1</v>
      </c>
      <c r="BB19" s="275">
        <v>32.200000000000003</v>
      </c>
      <c r="BC19" s="273">
        <v>16</v>
      </c>
      <c r="BD19" s="274">
        <v>21</v>
      </c>
      <c r="BE19" s="275">
        <v>37</v>
      </c>
      <c r="BF19" s="273">
        <v>40</v>
      </c>
      <c r="BG19" s="274">
        <v>41</v>
      </c>
      <c r="BH19" s="275">
        <v>40</v>
      </c>
      <c r="BI19" s="273">
        <v>25</v>
      </c>
      <c r="BJ19" s="274">
        <v>27</v>
      </c>
      <c r="BK19" s="275">
        <v>52</v>
      </c>
      <c r="BL19" s="273">
        <v>52</v>
      </c>
      <c r="BM19" s="274">
        <v>67</v>
      </c>
      <c r="BN19" s="275">
        <v>60</v>
      </c>
      <c r="BO19" s="273">
        <v>25</v>
      </c>
      <c r="BP19" s="274">
        <v>27</v>
      </c>
      <c r="BQ19" s="275">
        <v>52</v>
      </c>
      <c r="BR19" s="273">
        <v>29.9</v>
      </c>
      <c r="BS19" s="274">
        <v>31.6</v>
      </c>
      <c r="BT19" s="275">
        <v>30.8</v>
      </c>
      <c r="BU19" s="273">
        <v>25</v>
      </c>
      <c r="BV19" s="274">
        <v>27</v>
      </c>
      <c r="BW19" s="275">
        <v>52</v>
      </c>
      <c r="BX19" s="273" t="s">
        <v>197</v>
      </c>
      <c r="BY19" s="274" t="s">
        <v>197</v>
      </c>
      <c r="BZ19" s="275" t="s">
        <v>197</v>
      </c>
      <c r="CA19" s="273" t="s">
        <v>197</v>
      </c>
      <c r="CB19" s="274" t="s">
        <v>197</v>
      </c>
      <c r="CC19" s="275" t="s">
        <v>197</v>
      </c>
      <c r="CD19" s="273" t="s">
        <v>197</v>
      </c>
      <c r="CE19" s="274" t="s">
        <v>197</v>
      </c>
      <c r="CF19" s="275" t="s">
        <v>197</v>
      </c>
      <c r="CG19" s="273" t="s">
        <v>197</v>
      </c>
      <c r="CH19" s="274" t="s">
        <v>197</v>
      </c>
      <c r="CI19" s="275" t="s">
        <v>197</v>
      </c>
      <c r="CJ19" s="273">
        <v>38</v>
      </c>
      <c r="CK19" s="274">
        <v>45</v>
      </c>
      <c r="CL19" s="275">
        <v>41.5</v>
      </c>
      <c r="CM19" s="273" t="s">
        <v>197</v>
      </c>
      <c r="CN19" s="274" t="s">
        <v>197</v>
      </c>
      <c r="CO19" s="275" t="s">
        <v>197</v>
      </c>
      <c r="CP19" s="273">
        <v>68</v>
      </c>
      <c r="CQ19" s="274">
        <v>52</v>
      </c>
      <c r="CR19" s="275">
        <v>60</v>
      </c>
      <c r="CS19" s="273">
        <v>1634</v>
      </c>
      <c r="CT19" s="274">
        <v>1800</v>
      </c>
      <c r="CU19" s="275">
        <v>3434</v>
      </c>
      <c r="CV19" s="273">
        <v>72</v>
      </c>
      <c r="CW19" s="274">
        <v>59</v>
      </c>
      <c r="CX19" s="275">
        <v>65</v>
      </c>
      <c r="CY19" s="273">
        <v>1634</v>
      </c>
      <c r="CZ19" s="274">
        <v>1800</v>
      </c>
      <c r="DA19" s="275">
        <v>3434</v>
      </c>
      <c r="DB19" s="273">
        <v>33.5</v>
      </c>
      <c r="DC19" s="274">
        <v>31.3</v>
      </c>
      <c r="DD19" s="275">
        <v>32.299999999999997</v>
      </c>
      <c r="DE19" s="273">
        <v>1634</v>
      </c>
      <c r="DF19" s="274">
        <v>1800</v>
      </c>
      <c r="DG19" s="275">
        <v>3434</v>
      </c>
    </row>
    <row r="20" spans="1:111" x14ac:dyDescent="0.35">
      <c r="A20" t="s">
        <v>43</v>
      </c>
      <c r="B20" t="s">
        <v>288</v>
      </c>
      <c r="C20" t="s">
        <v>408</v>
      </c>
      <c r="D20" s="273">
        <v>76</v>
      </c>
      <c r="E20" s="274">
        <v>61</v>
      </c>
      <c r="F20" s="275">
        <v>68</v>
      </c>
      <c r="G20" s="273">
        <v>1578</v>
      </c>
      <c r="H20" s="274">
        <v>1676</v>
      </c>
      <c r="I20" s="275">
        <v>3254</v>
      </c>
      <c r="J20" s="273">
        <v>77</v>
      </c>
      <c r="K20" s="274">
        <v>62</v>
      </c>
      <c r="L20" s="275">
        <v>69</v>
      </c>
      <c r="M20" s="273">
        <v>1578</v>
      </c>
      <c r="N20" s="274">
        <v>1676</v>
      </c>
      <c r="O20" s="275">
        <v>3254</v>
      </c>
      <c r="P20" s="273">
        <v>36.6</v>
      </c>
      <c r="Q20" s="274">
        <v>34.200000000000003</v>
      </c>
      <c r="R20" s="275">
        <v>35.4</v>
      </c>
      <c r="S20" s="273">
        <v>1578</v>
      </c>
      <c r="T20" s="274">
        <v>1676</v>
      </c>
      <c r="U20" s="275">
        <v>3254</v>
      </c>
      <c r="V20" s="273">
        <v>80</v>
      </c>
      <c r="W20" s="274">
        <v>72</v>
      </c>
      <c r="X20" s="275">
        <v>76</v>
      </c>
      <c r="Y20" s="273">
        <v>49</v>
      </c>
      <c r="Z20" s="274">
        <v>43</v>
      </c>
      <c r="AA20" s="275">
        <v>92</v>
      </c>
      <c r="AB20" s="273">
        <v>80</v>
      </c>
      <c r="AC20" s="274">
        <v>79</v>
      </c>
      <c r="AD20" s="275">
        <v>79</v>
      </c>
      <c r="AE20" s="273">
        <v>49</v>
      </c>
      <c r="AF20" s="274">
        <v>43</v>
      </c>
      <c r="AG20" s="275">
        <v>92</v>
      </c>
      <c r="AH20" s="273">
        <v>37.1</v>
      </c>
      <c r="AI20" s="274">
        <v>36.200000000000003</v>
      </c>
      <c r="AJ20" s="275">
        <v>36.700000000000003</v>
      </c>
      <c r="AK20" s="273">
        <v>49</v>
      </c>
      <c r="AL20" s="274">
        <v>43</v>
      </c>
      <c r="AM20" s="275">
        <v>92</v>
      </c>
      <c r="AN20" s="273" t="s">
        <v>197</v>
      </c>
      <c r="AO20" s="274" t="s">
        <v>197</v>
      </c>
      <c r="AP20" s="275">
        <v>75</v>
      </c>
      <c r="AQ20" s="273">
        <v>11</v>
      </c>
      <c r="AR20" s="274">
        <v>5</v>
      </c>
      <c r="AS20" s="275">
        <v>16</v>
      </c>
      <c r="AT20" s="273" t="s">
        <v>197</v>
      </c>
      <c r="AU20" s="274" t="s">
        <v>197</v>
      </c>
      <c r="AV20" s="275">
        <v>75</v>
      </c>
      <c r="AW20" s="273">
        <v>11</v>
      </c>
      <c r="AX20" s="274">
        <v>5</v>
      </c>
      <c r="AY20" s="275">
        <v>16</v>
      </c>
      <c r="AZ20" s="273">
        <v>35.799999999999997</v>
      </c>
      <c r="BA20" s="274">
        <v>39.799999999999997</v>
      </c>
      <c r="BB20" s="275">
        <v>37.1</v>
      </c>
      <c r="BC20" s="273">
        <v>11</v>
      </c>
      <c r="BD20" s="274">
        <v>5</v>
      </c>
      <c r="BE20" s="275">
        <v>16</v>
      </c>
      <c r="BF20" s="273" t="s">
        <v>197</v>
      </c>
      <c r="BG20" s="274" t="s">
        <v>197</v>
      </c>
      <c r="BH20" s="275" t="s">
        <v>197</v>
      </c>
      <c r="BI20" s="273" t="s">
        <v>197</v>
      </c>
      <c r="BJ20" s="274" t="s">
        <v>197</v>
      </c>
      <c r="BK20" s="275">
        <v>6</v>
      </c>
      <c r="BL20" s="273" t="s">
        <v>197</v>
      </c>
      <c r="BM20" s="274" t="s">
        <v>197</v>
      </c>
      <c r="BN20" s="275" t="s">
        <v>197</v>
      </c>
      <c r="BO20" s="273" t="s">
        <v>197</v>
      </c>
      <c r="BP20" s="274" t="s">
        <v>197</v>
      </c>
      <c r="BQ20" s="275">
        <v>6</v>
      </c>
      <c r="BR20" s="273">
        <v>39.299999999999997</v>
      </c>
      <c r="BS20" s="274">
        <v>33</v>
      </c>
      <c r="BT20" s="275">
        <v>37.200000000000003</v>
      </c>
      <c r="BU20" s="273" t="s">
        <v>197</v>
      </c>
      <c r="BV20" s="274" t="s">
        <v>197</v>
      </c>
      <c r="BW20" s="275">
        <v>6</v>
      </c>
      <c r="BX20" s="273" t="s">
        <v>197</v>
      </c>
      <c r="BY20" s="274" t="s">
        <v>197</v>
      </c>
      <c r="BZ20" s="275" t="s">
        <v>197</v>
      </c>
      <c r="CA20" s="273" t="s">
        <v>197</v>
      </c>
      <c r="CB20" s="274" t="s">
        <v>197</v>
      </c>
      <c r="CC20" s="275" t="s">
        <v>197</v>
      </c>
      <c r="CD20" s="273" t="s">
        <v>197</v>
      </c>
      <c r="CE20" s="274" t="s">
        <v>197</v>
      </c>
      <c r="CF20" s="275" t="s">
        <v>197</v>
      </c>
      <c r="CG20" s="273" t="s">
        <v>197</v>
      </c>
      <c r="CH20" s="274" t="s">
        <v>197</v>
      </c>
      <c r="CI20" s="275" t="s">
        <v>197</v>
      </c>
      <c r="CJ20" s="273">
        <v>45</v>
      </c>
      <c r="CK20" s="274">
        <v>24</v>
      </c>
      <c r="CL20" s="275">
        <v>34.5</v>
      </c>
      <c r="CM20" s="273" t="s">
        <v>197</v>
      </c>
      <c r="CN20" s="274" t="s">
        <v>197</v>
      </c>
      <c r="CO20" s="275" t="s">
        <v>197</v>
      </c>
      <c r="CP20" s="273">
        <v>76</v>
      </c>
      <c r="CQ20" s="274">
        <v>61</v>
      </c>
      <c r="CR20" s="275">
        <v>68</v>
      </c>
      <c r="CS20" s="273">
        <v>1718</v>
      </c>
      <c r="CT20" s="274">
        <v>1797</v>
      </c>
      <c r="CU20" s="275">
        <v>3515</v>
      </c>
      <c r="CV20" s="273">
        <v>76</v>
      </c>
      <c r="CW20" s="274">
        <v>63</v>
      </c>
      <c r="CX20" s="275">
        <v>70</v>
      </c>
      <c r="CY20" s="273">
        <v>1718</v>
      </c>
      <c r="CZ20" s="274">
        <v>1797</v>
      </c>
      <c r="DA20" s="275">
        <v>3515</v>
      </c>
      <c r="DB20" s="273">
        <v>36.6</v>
      </c>
      <c r="DC20" s="274">
        <v>34.299999999999997</v>
      </c>
      <c r="DD20" s="275">
        <v>35.4</v>
      </c>
      <c r="DE20" s="273">
        <v>1718</v>
      </c>
      <c r="DF20" s="274">
        <v>1797</v>
      </c>
      <c r="DG20" s="275">
        <v>3515</v>
      </c>
    </row>
    <row r="21" spans="1:111" x14ac:dyDescent="0.35">
      <c r="A21" t="s">
        <v>47</v>
      </c>
      <c r="B21" t="s">
        <v>292</v>
      </c>
      <c r="C21" t="s">
        <v>408</v>
      </c>
      <c r="D21" s="273">
        <v>76</v>
      </c>
      <c r="E21" s="274">
        <v>62</v>
      </c>
      <c r="F21" s="275">
        <v>68</v>
      </c>
      <c r="G21" s="273">
        <v>882</v>
      </c>
      <c r="H21" s="274">
        <v>961</v>
      </c>
      <c r="I21" s="275">
        <v>1843</v>
      </c>
      <c r="J21" s="273">
        <v>78</v>
      </c>
      <c r="K21" s="274">
        <v>64</v>
      </c>
      <c r="L21" s="275">
        <v>71</v>
      </c>
      <c r="M21" s="273">
        <v>882</v>
      </c>
      <c r="N21" s="274">
        <v>961</v>
      </c>
      <c r="O21" s="275">
        <v>1843</v>
      </c>
      <c r="P21" s="273">
        <v>35.4</v>
      </c>
      <c r="Q21" s="274">
        <v>32.6</v>
      </c>
      <c r="R21" s="275">
        <v>33.9</v>
      </c>
      <c r="S21" s="273">
        <v>882</v>
      </c>
      <c r="T21" s="274">
        <v>961</v>
      </c>
      <c r="U21" s="275">
        <v>1843</v>
      </c>
      <c r="V21" s="273">
        <v>63</v>
      </c>
      <c r="W21" s="274">
        <v>66</v>
      </c>
      <c r="X21" s="275">
        <v>64</v>
      </c>
      <c r="Y21" s="273">
        <v>24</v>
      </c>
      <c r="Z21" s="274">
        <v>32</v>
      </c>
      <c r="AA21" s="275">
        <v>56</v>
      </c>
      <c r="AB21" s="273">
        <v>67</v>
      </c>
      <c r="AC21" s="274">
        <v>69</v>
      </c>
      <c r="AD21" s="275">
        <v>68</v>
      </c>
      <c r="AE21" s="273">
        <v>24</v>
      </c>
      <c r="AF21" s="274">
        <v>32</v>
      </c>
      <c r="AG21" s="275">
        <v>56</v>
      </c>
      <c r="AH21" s="273">
        <v>34.4</v>
      </c>
      <c r="AI21" s="274">
        <v>32.6</v>
      </c>
      <c r="AJ21" s="275">
        <v>33.4</v>
      </c>
      <c r="AK21" s="273">
        <v>24</v>
      </c>
      <c r="AL21" s="274">
        <v>32</v>
      </c>
      <c r="AM21" s="275">
        <v>56</v>
      </c>
      <c r="AN21" s="273">
        <v>50</v>
      </c>
      <c r="AO21" s="274">
        <v>63</v>
      </c>
      <c r="AP21" s="275">
        <v>56</v>
      </c>
      <c r="AQ21" s="273">
        <v>8</v>
      </c>
      <c r="AR21" s="274">
        <v>8</v>
      </c>
      <c r="AS21" s="275">
        <v>16</v>
      </c>
      <c r="AT21" s="273">
        <v>63</v>
      </c>
      <c r="AU21" s="274">
        <v>63</v>
      </c>
      <c r="AV21" s="275">
        <v>63</v>
      </c>
      <c r="AW21" s="273">
        <v>8</v>
      </c>
      <c r="AX21" s="274">
        <v>8</v>
      </c>
      <c r="AY21" s="275">
        <v>16</v>
      </c>
      <c r="AZ21" s="273">
        <v>35.5</v>
      </c>
      <c r="BA21" s="274">
        <v>30.8</v>
      </c>
      <c r="BB21" s="275">
        <v>33.1</v>
      </c>
      <c r="BC21" s="273">
        <v>8</v>
      </c>
      <c r="BD21" s="274">
        <v>8</v>
      </c>
      <c r="BE21" s="275">
        <v>16</v>
      </c>
      <c r="BF21" s="273" t="s">
        <v>197</v>
      </c>
      <c r="BG21" s="274" t="s">
        <v>197</v>
      </c>
      <c r="BH21" s="275" t="s">
        <v>197</v>
      </c>
      <c r="BI21" s="273" t="s">
        <v>197</v>
      </c>
      <c r="BJ21" s="274" t="s">
        <v>197</v>
      </c>
      <c r="BK21" s="275">
        <v>6</v>
      </c>
      <c r="BL21" s="273" t="s">
        <v>197</v>
      </c>
      <c r="BM21" s="274" t="s">
        <v>197</v>
      </c>
      <c r="BN21" s="275" t="s">
        <v>197</v>
      </c>
      <c r="BO21" s="273" t="s">
        <v>197</v>
      </c>
      <c r="BP21" s="274" t="s">
        <v>197</v>
      </c>
      <c r="BQ21" s="275">
        <v>6</v>
      </c>
      <c r="BR21" s="273">
        <v>40.799999999999997</v>
      </c>
      <c r="BS21" s="274">
        <v>25.5</v>
      </c>
      <c r="BT21" s="275">
        <v>35.700000000000003</v>
      </c>
      <c r="BU21" s="273" t="s">
        <v>197</v>
      </c>
      <c r="BV21" s="274" t="s">
        <v>197</v>
      </c>
      <c r="BW21" s="275">
        <v>6</v>
      </c>
      <c r="BX21" s="273" t="s">
        <v>197</v>
      </c>
      <c r="BY21" s="274" t="s">
        <v>197</v>
      </c>
      <c r="BZ21" s="275" t="s">
        <v>197</v>
      </c>
      <c r="CA21" s="273" t="s">
        <v>197</v>
      </c>
      <c r="CB21" s="274" t="s">
        <v>197</v>
      </c>
      <c r="CC21" s="275" t="s">
        <v>197</v>
      </c>
      <c r="CD21" s="273" t="s">
        <v>197</v>
      </c>
      <c r="CE21" s="274" t="s">
        <v>197</v>
      </c>
      <c r="CF21" s="275" t="s">
        <v>197</v>
      </c>
      <c r="CG21" s="273" t="s">
        <v>197</v>
      </c>
      <c r="CH21" s="274" t="s">
        <v>197</v>
      </c>
      <c r="CI21" s="275" t="s">
        <v>197</v>
      </c>
      <c r="CJ21" s="273">
        <v>29</v>
      </c>
      <c r="CK21" s="274">
        <v>34</v>
      </c>
      <c r="CL21" s="275">
        <v>31.5</v>
      </c>
      <c r="CM21" s="273" t="s">
        <v>197</v>
      </c>
      <c r="CN21" s="274" t="s">
        <v>197</v>
      </c>
      <c r="CO21" s="275" t="s">
        <v>197</v>
      </c>
      <c r="CP21" s="273">
        <v>76</v>
      </c>
      <c r="CQ21" s="274">
        <v>61</v>
      </c>
      <c r="CR21" s="275">
        <v>68</v>
      </c>
      <c r="CS21" s="273">
        <v>941</v>
      </c>
      <c r="CT21" s="274">
        <v>1047</v>
      </c>
      <c r="CU21" s="275">
        <v>1988</v>
      </c>
      <c r="CV21" s="273">
        <v>78</v>
      </c>
      <c r="CW21" s="274">
        <v>64</v>
      </c>
      <c r="CX21" s="275">
        <v>71</v>
      </c>
      <c r="CY21" s="273">
        <v>941</v>
      </c>
      <c r="CZ21" s="274">
        <v>1047</v>
      </c>
      <c r="DA21" s="275">
        <v>1988</v>
      </c>
      <c r="DB21" s="273">
        <v>35.4</v>
      </c>
      <c r="DC21" s="274">
        <v>32.5</v>
      </c>
      <c r="DD21" s="275">
        <v>33.9</v>
      </c>
      <c r="DE21" s="273">
        <v>941</v>
      </c>
      <c r="DF21" s="274">
        <v>1047</v>
      </c>
      <c r="DG21" s="275">
        <v>1988</v>
      </c>
    </row>
    <row r="22" spans="1:111" x14ac:dyDescent="0.35">
      <c r="A22" t="s">
        <v>48</v>
      </c>
      <c r="B22" t="s">
        <v>293</v>
      </c>
      <c r="C22" t="s">
        <v>408</v>
      </c>
      <c r="D22" s="273">
        <v>83</v>
      </c>
      <c r="E22" s="274">
        <v>64</v>
      </c>
      <c r="F22" s="275">
        <v>74</v>
      </c>
      <c r="G22" s="273">
        <v>863</v>
      </c>
      <c r="H22" s="274">
        <v>818</v>
      </c>
      <c r="I22" s="275">
        <v>1681</v>
      </c>
      <c r="J22" s="273">
        <v>84</v>
      </c>
      <c r="K22" s="274">
        <v>66</v>
      </c>
      <c r="L22" s="275">
        <v>75</v>
      </c>
      <c r="M22" s="273">
        <v>863</v>
      </c>
      <c r="N22" s="274">
        <v>818</v>
      </c>
      <c r="O22" s="275">
        <v>1681</v>
      </c>
      <c r="P22" s="273">
        <v>36</v>
      </c>
      <c r="Q22" s="274">
        <v>33.4</v>
      </c>
      <c r="R22" s="275">
        <v>34.700000000000003</v>
      </c>
      <c r="S22" s="273">
        <v>863</v>
      </c>
      <c r="T22" s="274">
        <v>818</v>
      </c>
      <c r="U22" s="275">
        <v>1681</v>
      </c>
      <c r="V22" s="273" t="s">
        <v>197</v>
      </c>
      <c r="W22" s="274" t="s">
        <v>197</v>
      </c>
      <c r="X22" s="275">
        <v>83</v>
      </c>
      <c r="Y22" s="273">
        <v>18</v>
      </c>
      <c r="Z22" s="274">
        <v>12</v>
      </c>
      <c r="AA22" s="275">
        <v>30</v>
      </c>
      <c r="AB22" s="273" t="s">
        <v>197</v>
      </c>
      <c r="AC22" s="274" t="s">
        <v>197</v>
      </c>
      <c r="AD22" s="275">
        <v>83</v>
      </c>
      <c r="AE22" s="273">
        <v>18</v>
      </c>
      <c r="AF22" s="274">
        <v>12</v>
      </c>
      <c r="AG22" s="275">
        <v>30</v>
      </c>
      <c r="AH22" s="273">
        <v>35.799999999999997</v>
      </c>
      <c r="AI22" s="274">
        <v>34.4</v>
      </c>
      <c r="AJ22" s="275">
        <v>35.299999999999997</v>
      </c>
      <c r="AK22" s="273">
        <v>18</v>
      </c>
      <c r="AL22" s="274">
        <v>12</v>
      </c>
      <c r="AM22" s="275">
        <v>30</v>
      </c>
      <c r="AN22" s="273">
        <v>73</v>
      </c>
      <c r="AO22" s="274">
        <v>63</v>
      </c>
      <c r="AP22" s="275">
        <v>68</v>
      </c>
      <c r="AQ22" s="273">
        <v>30</v>
      </c>
      <c r="AR22" s="274">
        <v>35</v>
      </c>
      <c r="AS22" s="275">
        <v>65</v>
      </c>
      <c r="AT22" s="273">
        <v>73</v>
      </c>
      <c r="AU22" s="274">
        <v>63</v>
      </c>
      <c r="AV22" s="275">
        <v>68</v>
      </c>
      <c r="AW22" s="273">
        <v>30</v>
      </c>
      <c r="AX22" s="274">
        <v>35</v>
      </c>
      <c r="AY22" s="275">
        <v>65</v>
      </c>
      <c r="AZ22" s="273">
        <v>33.6</v>
      </c>
      <c r="BA22" s="274">
        <v>30.9</v>
      </c>
      <c r="BB22" s="275">
        <v>32.200000000000003</v>
      </c>
      <c r="BC22" s="273">
        <v>30</v>
      </c>
      <c r="BD22" s="274">
        <v>35</v>
      </c>
      <c r="BE22" s="275">
        <v>65</v>
      </c>
      <c r="BF22" s="273" t="s">
        <v>197</v>
      </c>
      <c r="BG22" s="274" t="s">
        <v>197</v>
      </c>
      <c r="BH22" s="275">
        <v>63</v>
      </c>
      <c r="BI22" s="273">
        <v>4</v>
      </c>
      <c r="BJ22" s="274">
        <v>4</v>
      </c>
      <c r="BK22" s="275">
        <v>8</v>
      </c>
      <c r="BL22" s="273" t="s">
        <v>197</v>
      </c>
      <c r="BM22" s="274">
        <v>100</v>
      </c>
      <c r="BN22" s="275" t="s">
        <v>197</v>
      </c>
      <c r="BO22" s="273">
        <v>4</v>
      </c>
      <c r="BP22" s="274">
        <v>4</v>
      </c>
      <c r="BQ22" s="275">
        <v>8</v>
      </c>
      <c r="BR22" s="273">
        <v>28.8</v>
      </c>
      <c r="BS22" s="274">
        <v>35.5</v>
      </c>
      <c r="BT22" s="275">
        <v>32.1</v>
      </c>
      <c r="BU22" s="273">
        <v>4</v>
      </c>
      <c r="BV22" s="274">
        <v>4</v>
      </c>
      <c r="BW22" s="275">
        <v>8</v>
      </c>
      <c r="BX22" s="273" t="s">
        <v>197</v>
      </c>
      <c r="BY22" s="274" t="s">
        <v>197</v>
      </c>
      <c r="BZ22" s="275" t="s">
        <v>197</v>
      </c>
      <c r="CA22" s="273" t="s">
        <v>197</v>
      </c>
      <c r="CB22" s="274" t="s">
        <v>197</v>
      </c>
      <c r="CC22" s="275">
        <v>5</v>
      </c>
      <c r="CD22" s="273" t="s">
        <v>197</v>
      </c>
      <c r="CE22" s="274" t="s">
        <v>197</v>
      </c>
      <c r="CF22" s="275" t="s">
        <v>197</v>
      </c>
      <c r="CG22" s="273" t="s">
        <v>197</v>
      </c>
      <c r="CH22" s="274" t="s">
        <v>197</v>
      </c>
      <c r="CI22" s="275">
        <v>5</v>
      </c>
      <c r="CJ22" s="273">
        <v>39.299999999999997</v>
      </c>
      <c r="CK22" s="274">
        <v>34</v>
      </c>
      <c r="CL22" s="275">
        <v>38.200000000000003</v>
      </c>
      <c r="CM22" s="273" t="s">
        <v>197</v>
      </c>
      <c r="CN22" s="274" t="s">
        <v>197</v>
      </c>
      <c r="CO22" s="275">
        <v>5</v>
      </c>
      <c r="CP22" s="273">
        <v>82</v>
      </c>
      <c r="CQ22" s="274">
        <v>63</v>
      </c>
      <c r="CR22" s="275">
        <v>73</v>
      </c>
      <c r="CS22" s="273">
        <v>1020</v>
      </c>
      <c r="CT22" s="274">
        <v>961</v>
      </c>
      <c r="CU22" s="275">
        <v>1981</v>
      </c>
      <c r="CV22" s="273">
        <v>83</v>
      </c>
      <c r="CW22" s="274">
        <v>65</v>
      </c>
      <c r="CX22" s="275">
        <v>74</v>
      </c>
      <c r="CY22" s="273">
        <v>1020</v>
      </c>
      <c r="CZ22" s="274">
        <v>961</v>
      </c>
      <c r="DA22" s="275">
        <v>1981</v>
      </c>
      <c r="DB22" s="273">
        <v>35.799999999999997</v>
      </c>
      <c r="DC22" s="274">
        <v>33.1</v>
      </c>
      <c r="DD22" s="275">
        <v>34.5</v>
      </c>
      <c r="DE22" s="273">
        <v>1020</v>
      </c>
      <c r="DF22" s="274">
        <v>961</v>
      </c>
      <c r="DG22" s="275">
        <v>1981</v>
      </c>
    </row>
    <row r="23" spans="1:111" x14ac:dyDescent="0.35">
      <c r="A23" t="s">
        <v>53</v>
      </c>
      <c r="B23" t="s">
        <v>298</v>
      </c>
      <c r="C23" t="s">
        <v>408</v>
      </c>
      <c r="D23" s="273">
        <v>79</v>
      </c>
      <c r="E23" s="274">
        <v>69</v>
      </c>
      <c r="F23" s="275">
        <v>74</v>
      </c>
      <c r="G23" s="273">
        <v>891</v>
      </c>
      <c r="H23" s="274">
        <v>930</v>
      </c>
      <c r="I23" s="275">
        <v>1821</v>
      </c>
      <c r="J23" s="273">
        <v>80</v>
      </c>
      <c r="K23" s="274">
        <v>70</v>
      </c>
      <c r="L23" s="275">
        <v>75</v>
      </c>
      <c r="M23" s="273">
        <v>891</v>
      </c>
      <c r="N23" s="274">
        <v>930</v>
      </c>
      <c r="O23" s="275">
        <v>1821</v>
      </c>
      <c r="P23" s="273">
        <v>36.200000000000003</v>
      </c>
      <c r="Q23" s="274">
        <v>34.700000000000003</v>
      </c>
      <c r="R23" s="275">
        <v>35.4</v>
      </c>
      <c r="S23" s="273">
        <v>891</v>
      </c>
      <c r="T23" s="274">
        <v>930</v>
      </c>
      <c r="U23" s="275">
        <v>1821</v>
      </c>
      <c r="V23" s="273">
        <v>73</v>
      </c>
      <c r="W23" s="274">
        <v>51</v>
      </c>
      <c r="X23" s="275">
        <v>60</v>
      </c>
      <c r="Y23" s="273">
        <v>26</v>
      </c>
      <c r="Z23" s="274">
        <v>37</v>
      </c>
      <c r="AA23" s="275">
        <v>63</v>
      </c>
      <c r="AB23" s="273">
        <v>73</v>
      </c>
      <c r="AC23" s="274">
        <v>54</v>
      </c>
      <c r="AD23" s="275">
        <v>62</v>
      </c>
      <c r="AE23" s="273">
        <v>26</v>
      </c>
      <c r="AF23" s="274">
        <v>37</v>
      </c>
      <c r="AG23" s="275">
        <v>63</v>
      </c>
      <c r="AH23" s="273">
        <v>35.299999999999997</v>
      </c>
      <c r="AI23" s="274">
        <v>31.8</v>
      </c>
      <c r="AJ23" s="275">
        <v>33.299999999999997</v>
      </c>
      <c r="AK23" s="273">
        <v>26</v>
      </c>
      <c r="AL23" s="274">
        <v>37</v>
      </c>
      <c r="AM23" s="275">
        <v>63</v>
      </c>
      <c r="AN23" s="273">
        <v>72</v>
      </c>
      <c r="AO23" s="274">
        <v>57</v>
      </c>
      <c r="AP23" s="275">
        <v>63</v>
      </c>
      <c r="AQ23" s="273">
        <v>18</v>
      </c>
      <c r="AR23" s="274">
        <v>23</v>
      </c>
      <c r="AS23" s="275">
        <v>41</v>
      </c>
      <c r="AT23" s="273">
        <v>78</v>
      </c>
      <c r="AU23" s="274">
        <v>70</v>
      </c>
      <c r="AV23" s="275">
        <v>73</v>
      </c>
      <c r="AW23" s="273">
        <v>18</v>
      </c>
      <c r="AX23" s="274">
        <v>23</v>
      </c>
      <c r="AY23" s="275">
        <v>41</v>
      </c>
      <c r="AZ23" s="273">
        <v>35.6</v>
      </c>
      <c r="BA23" s="274">
        <v>33.700000000000003</v>
      </c>
      <c r="BB23" s="275">
        <v>34.5</v>
      </c>
      <c r="BC23" s="273">
        <v>18</v>
      </c>
      <c r="BD23" s="274">
        <v>23</v>
      </c>
      <c r="BE23" s="275">
        <v>41</v>
      </c>
      <c r="BF23" s="273" t="s">
        <v>197</v>
      </c>
      <c r="BG23" s="274" t="s">
        <v>197</v>
      </c>
      <c r="BH23" s="275" t="s">
        <v>197</v>
      </c>
      <c r="BI23" s="273" t="s">
        <v>197</v>
      </c>
      <c r="BJ23" s="274" t="s">
        <v>197</v>
      </c>
      <c r="BK23" s="275">
        <v>3</v>
      </c>
      <c r="BL23" s="273" t="s">
        <v>197</v>
      </c>
      <c r="BM23" s="274" t="s">
        <v>197</v>
      </c>
      <c r="BN23" s="275" t="s">
        <v>197</v>
      </c>
      <c r="BO23" s="273" t="s">
        <v>197</v>
      </c>
      <c r="BP23" s="274" t="s">
        <v>197</v>
      </c>
      <c r="BQ23" s="275">
        <v>3</v>
      </c>
      <c r="BR23" s="273">
        <v>26</v>
      </c>
      <c r="BS23" s="274">
        <v>34</v>
      </c>
      <c r="BT23" s="275">
        <v>28.7</v>
      </c>
      <c r="BU23" s="273" t="s">
        <v>197</v>
      </c>
      <c r="BV23" s="274" t="s">
        <v>197</v>
      </c>
      <c r="BW23" s="275">
        <v>3</v>
      </c>
      <c r="BX23" s="273" t="s">
        <v>197</v>
      </c>
      <c r="BY23" s="274" t="s">
        <v>197</v>
      </c>
      <c r="BZ23" s="275">
        <v>44</v>
      </c>
      <c r="CA23" s="273">
        <v>6</v>
      </c>
      <c r="CB23" s="274">
        <v>3</v>
      </c>
      <c r="CC23" s="275">
        <v>9</v>
      </c>
      <c r="CD23" s="273" t="s">
        <v>197</v>
      </c>
      <c r="CE23" s="274" t="s">
        <v>197</v>
      </c>
      <c r="CF23" s="275">
        <v>44</v>
      </c>
      <c r="CG23" s="273">
        <v>6</v>
      </c>
      <c r="CH23" s="274">
        <v>3</v>
      </c>
      <c r="CI23" s="275">
        <v>9</v>
      </c>
      <c r="CJ23" s="273">
        <v>30.7</v>
      </c>
      <c r="CK23" s="274">
        <v>32</v>
      </c>
      <c r="CL23" s="275">
        <v>31.1</v>
      </c>
      <c r="CM23" s="273">
        <v>6</v>
      </c>
      <c r="CN23" s="274">
        <v>3</v>
      </c>
      <c r="CO23" s="275">
        <v>9</v>
      </c>
      <c r="CP23" s="273">
        <v>79</v>
      </c>
      <c r="CQ23" s="274">
        <v>68</v>
      </c>
      <c r="CR23" s="275">
        <v>73</v>
      </c>
      <c r="CS23" s="273">
        <v>984</v>
      </c>
      <c r="CT23" s="274">
        <v>1041</v>
      </c>
      <c r="CU23" s="275">
        <v>2025</v>
      </c>
      <c r="CV23" s="273">
        <v>79</v>
      </c>
      <c r="CW23" s="274">
        <v>69</v>
      </c>
      <c r="CX23" s="275">
        <v>74</v>
      </c>
      <c r="CY23" s="273">
        <v>984</v>
      </c>
      <c r="CZ23" s="274">
        <v>1041</v>
      </c>
      <c r="DA23" s="275">
        <v>2025</v>
      </c>
      <c r="DB23" s="273">
        <v>36.1</v>
      </c>
      <c r="DC23" s="274">
        <v>34.6</v>
      </c>
      <c r="DD23" s="275">
        <v>35.299999999999997</v>
      </c>
      <c r="DE23" s="273">
        <v>984</v>
      </c>
      <c r="DF23" s="274">
        <v>1041</v>
      </c>
      <c r="DG23" s="275">
        <v>2025</v>
      </c>
    </row>
    <row r="24" spans="1:111" x14ac:dyDescent="0.35">
      <c r="A24" t="s">
        <v>55</v>
      </c>
      <c r="B24" t="s">
        <v>300</v>
      </c>
      <c r="C24" t="s">
        <v>299</v>
      </c>
      <c r="D24" s="273">
        <v>74</v>
      </c>
      <c r="E24" s="274">
        <v>59</v>
      </c>
      <c r="F24" s="275">
        <v>67</v>
      </c>
      <c r="G24" s="273">
        <v>1062</v>
      </c>
      <c r="H24" s="274">
        <v>1066</v>
      </c>
      <c r="I24" s="275">
        <v>2128</v>
      </c>
      <c r="J24" s="273">
        <v>76</v>
      </c>
      <c r="K24" s="274">
        <v>61</v>
      </c>
      <c r="L24" s="275">
        <v>69</v>
      </c>
      <c r="M24" s="273">
        <v>1062</v>
      </c>
      <c r="N24" s="274">
        <v>1066</v>
      </c>
      <c r="O24" s="275">
        <v>2128</v>
      </c>
      <c r="P24" s="273">
        <v>35.6</v>
      </c>
      <c r="Q24" s="274">
        <v>33.200000000000003</v>
      </c>
      <c r="R24" s="275">
        <v>34.4</v>
      </c>
      <c r="S24" s="273">
        <v>1062</v>
      </c>
      <c r="T24" s="274">
        <v>1066</v>
      </c>
      <c r="U24" s="275">
        <v>2128</v>
      </c>
      <c r="V24" s="273">
        <v>81</v>
      </c>
      <c r="W24" s="274">
        <v>63</v>
      </c>
      <c r="X24" s="275">
        <v>72</v>
      </c>
      <c r="Y24" s="273">
        <v>137</v>
      </c>
      <c r="Z24" s="274">
        <v>129</v>
      </c>
      <c r="AA24" s="275">
        <v>266</v>
      </c>
      <c r="AB24" s="273">
        <v>82</v>
      </c>
      <c r="AC24" s="274">
        <v>66</v>
      </c>
      <c r="AD24" s="275">
        <v>74</v>
      </c>
      <c r="AE24" s="273">
        <v>137</v>
      </c>
      <c r="AF24" s="274">
        <v>129</v>
      </c>
      <c r="AG24" s="275">
        <v>266</v>
      </c>
      <c r="AH24" s="273">
        <v>36</v>
      </c>
      <c r="AI24" s="274">
        <v>34.1</v>
      </c>
      <c r="AJ24" s="275">
        <v>35.1</v>
      </c>
      <c r="AK24" s="273">
        <v>137</v>
      </c>
      <c r="AL24" s="274">
        <v>129</v>
      </c>
      <c r="AM24" s="275">
        <v>266</v>
      </c>
      <c r="AN24" s="273">
        <v>62</v>
      </c>
      <c r="AO24" s="274">
        <v>47</v>
      </c>
      <c r="AP24" s="275">
        <v>54</v>
      </c>
      <c r="AQ24" s="273">
        <v>275</v>
      </c>
      <c r="AR24" s="274">
        <v>301</v>
      </c>
      <c r="AS24" s="275">
        <v>576</v>
      </c>
      <c r="AT24" s="273">
        <v>65</v>
      </c>
      <c r="AU24" s="274">
        <v>52</v>
      </c>
      <c r="AV24" s="275">
        <v>59</v>
      </c>
      <c r="AW24" s="273">
        <v>275</v>
      </c>
      <c r="AX24" s="274">
        <v>301</v>
      </c>
      <c r="AY24" s="275">
        <v>576</v>
      </c>
      <c r="AZ24" s="273">
        <v>32.5</v>
      </c>
      <c r="BA24" s="274">
        <v>30.5</v>
      </c>
      <c r="BB24" s="275">
        <v>31.5</v>
      </c>
      <c r="BC24" s="273">
        <v>275</v>
      </c>
      <c r="BD24" s="274">
        <v>301</v>
      </c>
      <c r="BE24" s="275">
        <v>576</v>
      </c>
      <c r="BF24" s="273">
        <v>75</v>
      </c>
      <c r="BG24" s="274">
        <v>53</v>
      </c>
      <c r="BH24" s="275">
        <v>65</v>
      </c>
      <c r="BI24" s="273">
        <v>61</v>
      </c>
      <c r="BJ24" s="274">
        <v>53</v>
      </c>
      <c r="BK24" s="275">
        <v>114</v>
      </c>
      <c r="BL24" s="273">
        <v>77</v>
      </c>
      <c r="BM24" s="274">
        <v>55</v>
      </c>
      <c r="BN24" s="275">
        <v>67</v>
      </c>
      <c r="BO24" s="273">
        <v>61</v>
      </c>
      <c r="BP24" s="274">
        <v>53</v>
      </c>
      <c r="BQ24" s="275">
        <v>114</v>
      </c>
      <c r="BR24" s="273">
        <v>33.9</v>
      </c>
      <c r="BS24" s="274">
        <v>31.3</v>
      </c>
      <c r="BT24" s="275">
        <v>32.700000000000003</v>
      </c>
      <c r="BU24" s="273">
        <v>61</v>
      </c>
      <c r="BV24" s="274">
        <v>53</v>
      </c>
      <c r="BW24" s="275">
        <v>114</v>
      </c>
      <c r="BX24" s="273">
        <v>57</v>
      </c>
      <c r="BY24" s="274">
        <v>46</v>
      </c>
      <c r="BZ24" s="275">
        <v>50</v>
      </c>
      <c r="CA24" s="273">
        <v>7</v>
      </c>
      <c r="CB24" s="274">
        <v>13</v>
      </c>
      <c r="CC24" s="275">
        <v>20</v>
      </c>
      <c r="CD24" s="273" t="s">
        <v>197</v>
      </c>
      <c r="CE24" s="274" t="s">
        <v>197</v>
      </c>
      <c r="CF24" s="275">
        <v>65</v>
      </c>
      <c r="CG24" s="273">
        <v>7</v>
      </c>
      <c r="CH24" s="274">
        <v>13</v>
      </c>
      <c r="CI24" s="275">
        <v>20</v>
      </c>
      <c r="CJ24" s="273">
        <v>33.4</v>
      </c>
      <c r="CK24" s="274">
        <v>30.9</v>
      </c>
      <c r="CL24" s="275">
        <v>31.8</v>
      </c>
      <c r="CM24" s="273">
        <v>7</v>
      </c>
      <c r="CN24" s="274">
        <v>13</v>
      </c>
      <c r="CO24" s="275">
        <v>20</v>
      </c>
      <c r="CP24" s="273">
        <v>72</v>
      </c>
      <c r="CQ24" s="274">
        <v>56</v>
      </c>
      <c r="CR24" s="275">
        <v>64</v>
      </c>
      <c r="CS24" s="273">
        <v>1663</v>
      </c>
      <c r="CT24" s="274">
        <v>1692</v>
      </c>
      <c r="CU24" s="275">
        <v>3355</v>
      </c>
      <c r="CV24" s="273">
        <v>74</v>
      </c>
      <c r="CW24" s="274">
        <v>59</v>
      </c>
      <c r="CX24" s="275">
        <v>66</v>
      </c>
      <c r="CY24" s="273">
        <v>1663</v>
      </c>
      <c r="CZ24" s="274">
        <v>1692</v>
      </c>
      <c r="DA24" s="275">
        <v>3355</v>
      </c>
      <c r="DB24" s="273">
        <v>34.799999999999997</v>
      </c>
      <c r="DC24" s="274">
        <v>32.5</v>
      </c>
      <c r="DD24" s="275">
        <v>33.700000000000003</v>
      </c>
      <c r="DE24" s="273">
        <v>1663</v>
      </c>
      <c r="DF24" s="274">
        <v>1692</v>
      </c>
      <c r="DG24" s="275">
        <v>3355</v>
      </c>
    </row>
    <row r="25" spans="1:111" x14ac:dyDescent="0.35">
      <c r="A25" t="s">
        <v>57</v>
      </c>
      <c r="B25" t="s">
        <v>302</v>
      </c>
      <c r="C25" t="s">
        <v>299</v>
      </c>
      <c r="D25" s="273">
        <v>65</v>
      </c>
      <c r="E25" s="274">
        <v>47</v>
      </c>
      <c r="F25" s="275">
        <v>56</v>
      </c>
      <c r="G25" s="273">
        <v>912</v>
      </c>
      <c r="H25" s="274">
        <v>907</v>
      </c>
      <c r="I25" s="275">
        <v>1819</v>
      </c>
      <c r="J25" s="273">
        <v>66</v>
      </c>
      <c r="K25" s="274">
        <v>51</v>
      </c>
      <c r="L25" s="275">
        <v>58</v>
      </c>
      <c r="M25" s="273">
        <v>912</v>
      </c>
      <c r="N25" s="274">
        <v>907</v>
      </c>
      <c r="O25" s="275">
        <v>1819</v>
      </c>
      <c r="P25" s="273">
        <v>33.799999999999997</v>
      </c>
      <c r="Q25" s="274">
        <v>31.4</v>
      </c>
      <c r="R25" s="275">
        <v>32.6</v>
      </c>
      <c r="S25" s="273">
        <v>912</v>
      </c>
      <c r="T25" s="274">
        <v>907</v>
      </c>
      <c r="U25" s="275">
        <v>1819</v>
      </c>
      <c r="V25" s="273">
        <v>69</v>
      </c>
      <c r="W25" s="274">
        <v>48</v>
      </c>
      <c r="X25" s="275">
        <v>59</v>
      </c>
      <c r="Y25" s="273">
        <v>185</v>
      </c>
      <c r="Z25" s="274">
        <v>180</v>
      </c>
      <c r="AA25" s="275">
        <v>365</v>
      </c>
      <c r="AB25" s="273">
        <v>70</v>
      </c>
      <c r="AC25" s="274">
        <v>52</v>
      </c>
      <c r="AD25" s="275">
        <v>61</v>
      </c>
      <c r="AE25" s="273">
        <v>185</v>
      </c>
      <c r="AF25" s="274">
        <v>180</v>
      </c>
      <c r="AG25" s="275">
        <v>365</v>
      </c>
      <c r="AH25" s="273">
        <v>35</v>
      </c>
      <c r="AI25" s="274">
        <v>32</v>
      </c>
      <c r="AJ25" s="275">
        <v>33.5</v>
      </c>
      <c r="AK25" s="273">
        <v>185</v>
      </c>
      <c r="AL25" s="274">
        <v>180</v>
      </c>
      <c r="AM25" s="275">
        <v>365</v>
      </c>
      <c r="AN25" s="273">
        <v>69</v>
      </c>
      <c r="AO25" s="274">
        <v>56</v>
      </c>
      <c r="AP25" s="275">
        <v>62</v>
      </c>
      <c r="AQ25" s="273">
        <v>839</v>
      </c>
      <c r="AR25" s="274">
        <v>912</v>
      </c>
      <c r="AS25" s="275">
        <v>1751</v>
      </c>
      <c r="AT25" s="273">
        <v>71</v>
      </c>
      <c r="AU25" s="274">
        <v>61</v>
      </c>
      <c r="AV25" s="275">
        <v>66</v>
      </c>
      <c r="AW25" s="273">
        <v>839</v>
      </c>
      <c r="AX25" s="274">
        <v>912</v>
      </c>
      <c r="AY25" s="275">
        <v>1751</v>
      </c>
      <c r="AZ25" s="273">
        <v>34.299999999999997</v>
      </c>
      <c r="BA25" s="274">
        <v>31.9</v>
      </c>
      <c r="BB25" s="275">
        <v>33</v>
      </c>
      <c r="BC25" s="273">
        <v>839</v>
      </c>
      <c r="BD25" s="274">
        <v>912</v>
      </c>
      <c r="BE25" s="275">
        <v>1751</v>
      </c>
      <c r="BF25" s="273">
        <v>65</v>
      </c>
      <c r="BG25" s="274">
        <v>45</v>
      </c>
      <c r="BH25" s="275">
        <v>55</v>
      </c>
      <c r="BI25" s="273">
        <v>198</v>
      </c>
      <c r="BJ25" s="274">
        <v>196</v>
      </c>
      <c r="BK25" s="275">
        <v>394</v>
      </c>
      <c r="BL25" s="273">
        <v>70</v>
      </c>
      <c r="BM25" s="274">
        <v>54</v>
      </c>
      <c r="BN25" s="275">
        <v>62</v>
      </c>
      <c r="BO25" s="273">
        <v>198</v>
      </c>
      <c r="BP25" s="274">
        <v>196</v>
      </c>
      <c r="BQ25" s="275">
        <v>394</v>
      </c>
      <c r="BR25" s="273">
        <v>33.700000000000003</v>
      </c>
      <c r="BS25" s="274">
        <v>31.1</v>
      </c>
      <c r="BT25" s="275">
        <v>32.4</v>
      </c>
      <c r="BU25" s="273">
        <v>198</v>
      </c>
      <c r="BV25" s="274">
        <v>196</v>
      </c>
      <c r="BW25" s="275">
        <v>394</v>
      </c>
      <c r="BX25" s="273">
        <v>63</v>
      </c>
      <c r="BY25" s="274">
        <v>50</v>
      </c>
      <c r="BZ25" s="275">
        <v>56</v>
      </c>
      <c r="CA25" s="273">
        <v>8</v>
      </c>
      <c r="CB25" s="274">
        <v>10</v>
      </c>
      <c r="CC25" s="275">
        <v>18</v>
      </c>
      <c r="CD25" s="273">
        <v>63</v>
      </c>
      <c r="CE25" s="274">
        <v>70</v>
      </c>
      <c r="CF25" s="275">
        <v>67</v>
      </c>
      <c r="CG25" s="273">
        <v>8</v>
      </c>
      <c r="CH25" s="274">
        <v>10</v>
      </c>
      <c r="CI25" s="275">
        <v>18</v>
      </c>
      <c r="CJ25" s="273">
        <v>30.9</v>
      </c>
      <c r="CK25" s="274">
        <v>31.3</v>
      </c>
      <c r="CL25" s="275">
        <v>31.1</v>
      </c>
      <c r="CM25" s="273">
        <v>8</v>
      </c>
      <c r="CN25" s="274">
        <v>10</v>
      </c>
      <c r="CO25" s="275">
        <v>18</v>
      </c>
      <c r="CP25" s="273">
        <v>66</v>
      </c>
      <c r="CQ25" s="274">
        <v>50</v>
      </c>
      <c r="CR25" s="275">
        <v>58</v>
      </c>
      <c r="CS25" s="273">
        <v>2356</v>
      </c>
      <c r="CT25" s="274">
        <v>2432</v>
      </c>
      <c r="CU25" s="275">
        <v>4788</v>
      </c>
      <c r="CV25" s="273">
        <v>68</v>
      </c>
      <c r="CW25" s="274">
        <v>54</v>
      </c>
      <c r="CX25" s="275">
        <v>61</v>
      </c>
      <c r="CY25" s="273">
        <v>2356</v>
      </c>
      <c r="CZ25" s="274">
        <v>2432</v>
      </c>
      <c r="DA25" s="275">
        <v>4788</v>
      </c>
      <c r="DB25" s="273">
        <v>33.9</v>
      </c>
      <c r="DC25" s="274">
        <v>31.4</v>
      </c>
      <c r="DD25" s="275">
        <v>32.6</v>
      </c>
      <c r="DE25" s="273">
        <v>2356</v>
      </c>
      <c r="DF25" s="274">
        <v>2432</v>
      </c>
      <c r="DG25" s="275">
        <v>4788</v>
      </c>
    </row>
    <row r="26" spans="1:111" x14ac:dyDescent="0.35">
      <c r="A26" t="s">
        <v>63</v>
      </c>
      <c r="B26" t="s">
        <v>308</v>
      </c>
      <c r="C26" t="s">
        <v>299</v>
      </c>
      <c r="D26" s="273">
        <v>82</v>
      </c>
      <c r="E26" s="274">
        <v>60</v>
      </c>
      <c r="F26" s="275">
        <v>70</v>
      </c>
      <c r="G26" s="273">
        <v>149</v>
      </c>
      <c r="H26" s="274">
        <v>196</v>
      </c>
      <c r="I26" s="275">
        <v>345</v>
      </c>
      <c r="J26" s="273">
        <v>83</v>
      </c>
      <c r="K26" s="274">
        <v>64</v>
      </c>
      <c r="L26" s="275">
        <v>72</v>
      </c>
      <c r="M26" s="273">
        <v>149</v>
      </c>
      <c r="N26" s="274">
        <v>196</v>
      </c>
      <c r="O26" s="275">
        <v>345</v>
      </c>
      <c r="P26" s="273">
        <v>37.200000000000003</v>
      </c>
      <c r="Q26" s="274">
        <v>34.4</v>
      </c>
      <c r="R26" s="275">
        <v>35.6</v>
      </c>
      <c r="S26" s="273">
        <v>149</v>
      </c>
      <c r="T26" s="274">
        <v>196</v>
      </c>
      <c r="U26" s="275">
        <v>345</v>
      </c>
      <c r="V26" s="273" t="s">
        <v>197</v>
      </c>
      <c r="W26" s="274" t="s">
        <v>197</v>
      </c>
      <c r="X26" s="275">
        <v>67</v>
      </c>
      <c r="Y26" s="273">
        <v>6</v>
      </c>
      <c r="Z26" s="274">
        <v>6</v>
      </c>
      <c r="AA26" s="275">
        <v>12</v>
      </c>
      <c r="AB26" s="273">
        <v>100</v>
      </c>
      <c r="AC26" s="274" t="s">
        <v>197</v>
      </c>
      <c r="AD26" s="275" t="s">
        <v>197</v>
      </c>
      <c r="AE26" s="273">
        <v>6</v>
      </c>
      <c r="AF26" s="274">
        <v>6</v>
      </c>
      <c r="AG26" s="275">
        <v>12</v>
      </c>
      <c r="AH26" s="273">
        <v>43.8</v>
      </c>
      <c r="AI26" s="274">
        <v>35.5</v>
      </c>
      <c r="AJ26" s="275">
        <v>39.700000000000003</v>
      </c>
      <c r="AK26" s="273">
        <v>6</v>
      </c>
      <c r="AL26" s="274">
        <v>6</v>
      </c>
      <c r="AM26" s="275">
        <v>12</v>
      </c>
      <c r="AN26" s="273" t="s">
        <v>197</v>
      </c>
      <c r="AO26" s="274" t="s">
        <v>197</v>
      </c>
      <c r="AP26" s="275" t="s">
        <v>197</v>
      </c>
      <c r="AQ26" s="273" t="s">
        <v>197</v>
      </c>
      <c r="AR26" s="274" t="s">
        <v>197</v>
      </c>
      <c r="AS26" s="275">
        <v>5</v>
      </c>
      <c r="AT26" s="273" t="s">
        <v>197</v>
      </c>
      <c r="AU26" s="274" t="s">
        <v>197</v>
      </c>
      <c r="AV26" s="275" t="s">
        <v>197</v>
      </c>
      <c r="AW26" s="273" t="s">
        <v>197</v>
      </c>
      <c r="AX26" s="274" t="s">
        <v>197</v>
      </c>
      <c r="AY26" s="275">
        <v>5</v>
      </c>
      <c r="AZ26" s="273">
        <v>45</v>
      </c>
      <c r="BA26" s="274">
        <v>36</v>
      </c>
      <c r="BB26" s="275">
        <v>37.799999999999997</v>
      </c>
      <c r="BC26" s="273" t="s">
        <v>197</v>
      </c>
      <c r="BD26" s="274" t="s">
        <v>197</v>
      </c>
      <c r="BE26" s="275">
        <v>5</v>
      </c>
      <c r="BF26" s="273" t="s">
        <v>197</v>
      </c>
      <c r="BG26" s="274" t="s">
        <v>197</v>
      </c>
      <c r="BH26" s="275">
        <v>43</v>
      </c>
      <c r="BI26" s="273">
        <v>4</v>
      </c>
      <c r="BJ26" s="274">
        <v>3</v>
      </c>
      <c r="BK26" s="275">
        <v>7</v>
      </c>
      <c r="BL26" s="273" t="s">
        <v>197</v>
      </c>
      <c r="BM26" s="274" t="s">
        <v>197</v>
      </c>
      <c r="BN26" s="275">
        <v>57</v>
      </c>
      <c r="BO26" s="273">
        <v>4</v>
      </c>
      <c r="BP26" s="274">
        <v>3</v>
      </c>
      <c r="BQ26" s="275">
        <v>7</v>
      </c>
      <c r="BR26" s="273">
        <v>32.299999999999997</v>
      </c>
      <c r="BS26" s="274">
        <v>28.7</v>
      </c>
      <c r="BT26" s="275">
        <v>30.7</v>
      </c>
      <c r="BU26" s="273">
        <v>4</v>
      </c>
      <c r="BV26" s="274">
        <v>3</v>
      </c>
      <c r="BW26" s="275">
        <v>7</v>
      </c>
      <c r="BX26" s="273" t="s">
        <v>191</v>
      </c>
      <c r="BY26" s="274" t="s">
        <v>191</v>
      </c>
      <c r="BZ26" s="275" t="s">
        <v>191</v>
      </c>
      <c r="CA26" s="273">
        <v>0</v>
      </c>
      <c r="CB26" s="274">
        <v>0</v>
      </c>
      <c r="CC26" s="275">
        <v>0</v>
      </c>
      <c r="CD26" s="273" t="s">
        <v>191</v>
      </c>
      <c r="CE26" s="274" t="s">
        <v>191</v>
      </c>
      <c r="CF26" s="275" t="s">
        <v>191</v>
      </c>
      <c r="CG26" s="273">
        <v>0</v>
      </c>
      <c r="CH26" s="274">
        <v>0</v>
      </c>
      <c r="CI26" s="275">
        <v>0</v>
      </c>
      <c r="CJ26" s="273">
        <v>0</v>
      </c>
      <c r="CK26" s="274">
        <v>0</v>
      </c>
      <c r="CL26" s="275">
        <v>0</v>
      </c>
      <c r="CM26" s="273">
        <v>0</v>
      </c>
      <c r="CN26" s="274">
        <v>0</v>
      </c>
      <c r="CO26" s="275">
        <v>0</v>
      </c>
      <c r="CP26" s="273">
        <v>81</v>
      </c>
      <c r="CQ26" s="274">
        <v>60</v>
      </c>
      <c r="CR26" s="275">
        <v>69</v>
      </c>
      <c r="CS26" s="273">
        <v>180</v>
      </c>
      <c r="CT26" s="274">
        <v>236</v>
      </c>
      <c r="CU26" s="275">
        <v>416</v>
      </c>
      <c r="CV26" s="273">
        <v>83</v>
      </c>
      <c r="CW26" s="274">
        <v>64</v>
      </c>
      <c r="CX26" s="275">
        <v>72</v>
      </c>
      <c r="CY26" s="273">
        <v>180</v>
      </c>
      <c r="CZ26" s="274">
        <v>236</v>
      </c>
      <c r="DA26" s="275">
        <v>416</v>
      </c>
      <c r="DB26" s="273">
        <v>37.299999999999997</v>
      </c>
      <c r="DC26" s="274">
        <v>34.4</v>
      </c>
      <c r="DD26" s="275">
        <v>35.6</v>
      </c>
      <c r="DE26" s="273">
        <v>180</v>
      </c>
      <c r="DF26" s="274">
        <v>236</v>
      </c>
      <c r="DG26" s="275">
        <v>416</v>
      </c>
    </row>
    <row r="27" spans="1:111" x14ac:dyDescent="0.35">
      <c r="A27" t="s">
        <v>61</v>
      </c>
      <c r="B27" t="s">
        <v>306</v>
      </c>
      <c r="C27" t="s">
        <v>299</v>
      </c>
      <c r="D27" s="273">
        <v>71</v>
      </c>
      <c r="E27" s="274">
        <v>54</v>
      </c>
      <c r="F27" s="275">
        <v>63</v>
      </c>
      <c r="G27" s="273">
        <v>976</v>
      </c>
      <c r="H27" s="274">
        <v>1076</v>
      </c>
      <c r="I27" s="275">
        <v>2052</v>
      </c>
      <c r="J27" s="273">
        <v>73</v>
      </c>
      <c r="K27" s="274">
        <v>57</v>
      </c>
      <c r="L27" s="275">
        <v>64</v>
      </c>
      <c r="M27" s="273">
        <v>976</v>
      </c>
      <c r="N27" s="274">
        <v>1076</v>
      </c>
      <c r="O27" s="275">
        <v>2052</v>
      </c>
      <c r="P27" s="273">
        <v>34.5</v>
      </c>
      <c r="Q27" s="274">
        <v>31.8</v>
      </c>
      <c r="R27" s="275">
        <v>33.1</v>
      </c>
      <c r="S27" s="273">
        <v>976</v>
      </c>
      <c r="T27" s="274">
        <v>1076</v>
      </c>
      <c r="U27" s="275">
        <v>2052</v>
      </c>
      <c r="V27" s="273">
        <v>71</v>
      </c>
      <c r="W27" s="274">
        <v>52</v>
      </c>
      <c r="X27" s="275">
        <v>61</v>
      </c>
      <c r="Y27" s="273">
        <v>272</v>
      </c>
      <c r="Z27" s="274">
        <v>274</v>
      </c>
      <c r="AA27" s="275">
        <v>546</v>
      </c>
      <c r="AB27" s="273">
        <v>73</v>
      </c>
      <c r="AC27" s="274">
        <v>56</v>
      </c>
      <c r="AD27" s="275">
        <v>64</v>
      </c>
      <c r="AE27" s="273">
        <v>272</v>
      </c>
      <c r="AF27" s="274">
        <v>274</v>
      </c>
      <c r="AG27" s="275">
        <v>546</v>
      </c>
      <c r="AH27" s="273">
        <v>34.1</v>
      </c>
      <c r="AI27" s="274">
        <v>31.5</v>
      </c>
      <c r="AJ27" s="275">
        <v>32.799999999999997</v>
      </c>
      <c r="AK27" s="273">
        <v>272</v>
      </c>
      <c r="AL27" s="274">
        <v>274</v>
      </c>
      <c r="AM27" s="275">
        <v>546</v>
      </c>
      <c r="AN27" s="273">
        <v>72</v>
      </c>
      <c r="AO27" s="274">
        <v>57</v>
      </c>
      <c r="AP27" s="275">
        <v>64</v>
      </c>
      <c r="AQ27" s="273">
        <v>249</v>
      </c>
      <c r="AR27" s="274">
        <v>290</v>
      </c>
      <c r="AS27" s="275">
        <v>539</v>
      </c>
      <c r="AT27" s="273">
        <v>73</v>
      </c>
      <c r="AU27" s="274">
        <v>59</v>
      </c>
      <c r="AV27" s="275">
        <v>66</v>
      </c>
      <c r="AW27" s="273">
        <v>249</v>
      </c>
      <c r="AX27" s="274">
        <v>290</v>
      </c>
      <c r="AY27" s="275">
        <v>539</v>
      </c>
      <c r="AZ27" s="273">
        <v>33.4</v>
      </c>
      <c r="BA27" s="274">
        <v>31.5</v>
      </c>
      <c r="BB27" s="275">
        <v>32.4</v>
      </c>
      <c r="BC27" s="273">
        <v>249</v>
      </c>
      <c r="BD27" s="274">
        <v>290</v>
      </c>
      <c r="BE27" s="275">
        <v>539</v>
      </c>
      <c r="BF27" s="273">
        <v>73</v>
      </c>
      <c r="BG27" s="274">
        <v>52</v>
      </c>
      <c r="BH27" s="275">
        <v>62</v>
      </c>
      <c r="BI27" s="273">
        <v>173</v>
      </c>
      <c r="BJ27" s="274">
        <v>204</v>
      </c>
      <c r="BK27" s="275">
        <v>377</v>
      </c>
      <c r="BL27" s="273">
        <v>73</v>
      </c>
      <c r="BM27" s="274">
        <v>55</v>
      </c>
      <c r="BN27" s="275">
        <v>64</v>
      </c>
      <c r="BO27" s="273">
        <v>173</v>
      </c>
      <c r="BP27" s="274">
        <v>204</v>
      </c>
      <c r="BQ27" s="275">
        <v>377</v>
      </c>
      <c r="BR27" s="273">
        <v>33.799999999999997</v>
      </c>
      <c r="BS27" s="274">
        <v>30.9</v>
      </c>
      <c r="BT27" s="275">
        <v>32.200000000000003</v>
      </c>
      <c r="BU27" s="273">
        <v>173</v>
      </c>
      <c r="BV27" s="274">
        <v>204</v>
      </c>
      <c r="BW27" s="275">
        <v>377</v>
      </c>
      <c r="BX27" s="273">
        <v>100</v>
      </c>
      <c r="BY27" s="274" t="s">
        <v>197</v>
      </c>
      <c r="BZ27" s="275" t="s">
        <v>197</v>
      </c>
      <c r="CA27" s="273">
        <v>7</v>
      </c>
      <c r="CB27" s="274">
        <v>9</v>
      </c>
      <c r="CC27" s="275">
        <v>16</v>
      </c>
      <c r="CD27" s="273">
        <v>100</v>
      </c>
      <c r="CE27" s="274" t="s">
        <v>197</v>
      </c>
      <c r="CF27" s="275" t="s">
        <v>197</v>
      </c>
      <c r="CG27" s="273">
        <v>7</v>
      </c>
      <c r="CH27" s="274">
        <v>9</v>
      </c>
      <c r="CI27" s="275">
        <v>16</v>
      </c>
      <c r="CJ27" s="273">
        <v>37.9</v>
      </c>
      <c r="CK27" s="274">
        <v>34.6</v>
      </c>
      <c r="CL27" s="275">
        <v>36</v>
      </c>
      <c r="CM27" s="273">
        <v>7</v>
      </c>
      <c r="CN27" s="274">
        <v>9</v>
      </c>
      <c r="CO27" s="275">
        <v>16</v>
      </c>
      <c r="CP27" s="273">
        <v>70</v>
      </c>
      <c r="CQ27" s="274">
        <v>54</v>
      </c>
      <c r="CR27" s="275">
        <v>62</v>
      </c>
      <c r="CS27" s="273">
        <v>1871</v>
      </c>
      <c r="CT27" s="274">
        <v>2079</v>
      </c>
      <c r="CU27" s="275">
        <v>3950</v>
      </c>
      <c r="CV27" s="273">
        <v>72</v>
      </c>
      <c r="CW27" s="274">
        <v>56</v>
      </c>
      <c r="CX27" s="275">
        <v>64</v>
      </c>
      <c r="CY27" s="273">
        <v>1871</v>
      </c>
      <c r="CZ27" s="274">
        <v>2079</v>
      </c>
      <c r="DA27" s="275">
        <v>3950</v>
      </c>
      <c r="DB27" s="273">
        <v>34</v>
      </c>
      <c r="DC27" s="274">
        <v>31.3</v>
      </c>
      <c r="DD27" s="275">
        <v>32.6</v>
      </c>
      <c r="DE27" s="273">
        <v>1871</v>
      </c>
      <c r="DF27" s="274">
        <v>2079</v>
      </c>
      <c r="DG27" s="275">
        <v>3950</v>
      </c>
    </row>
    <row r="28" spans="1:111" x14ac:dyDescent="0.35">
      <c r="A28" t="s">
        <v>68</v>
      </c>
      <c r="B28" t="s">
        <v>313</v>
      </c>
      <c r="C28" t="s">
        <v>309</v>
      </c>
      <c r="D28" s="273">
        <v>80</v>
      </c>
      <c r="E28" s="274">
        <v>63</v>
      </c>
      <c r="F28" s="275">
        <v>71</v>
      </c>
      <c r="G28" s="273">
        <v>914</v>
      </c>
      <c r="H28" s="274">
        <v>929</v>
      </c>
      <c r="I28" s="275">
        <v>1843</v>
      </c>
      <c r="J28" s="273">
        <v>80</v>
      </c>
      <c r="K28" s="274">
        <v>64</v>
      </c>
      <c r="L28" s="275">
        <v>72</v>
      </c>
      <c r="M28" s="273">
        <v>914</v>
      </c>
      <c r="N28" s="274">
        <v>929</v>
      </c>
      <c r="O28" s="275">
        <v>1843</v>
      </c>
      <c r="P28" s="273">
        <v>35.9</v>
      </c>
      <c r="Q28" s="274">
        <v>33.5</v>
      </c>
      <c r="R28" s="275">
        <v>34.700000000000003</v>
      </c>
      <c r="S28" s="273">
        <v>914</v>
      </c>
      <c r="T28" s="274">
        <v>929</v>
      </c>
      <c r="U28" s="275">
        <v>1843</v>
      </c>
      <c r="V28" s="273">
        <v>65</v>
      </c>
      <c r="W28" s="274">
        <v>62</v>
      </c>
      <c r="X28" s="275">
        <v>63</v>
      </c>
      <c r="Y28" s="273">
        <v>23</v>
      </c>
      <c r="Z28" s="274">
        <v>29</v>
      </c>
      <c r="AA28" s="275">
        <v>52</v>
      </c>
      <c r="AB28" s="273">
        <v>65</v>
      </c>
      <c r="AC28" s="274">
        <v>69</v>
      </c>
      <c r="AD28" s="275">
        <v>67</v>
      </c>
      <c r="AE28" s="273">
        <v>23</v>
      </c>
      <c r="AF28" s="274">
        <v>29</v>
      </c>
      <c r="AG28" s="275">
        <v>52</v>
      </c>
      <c r="AH28" s="273">
        <v>34.1</v>
      </c>
      <c r="AI28" s="274">
        <v>34.200000000000003</v>
      </c>
      <c r="AJ28" s="275">
        <v>34.200000000000003</v>
      </c>
      <c r="AK28" s="273">
        <v>23</v>
      </c>
      <c r="AL28" s="274">
        <v>29</v>
      </c>
      <c r="AM28" s="275">
        <v>52</v>
      </c>
      <c r="AN28" s="273">
        <v>56</v>
      </c>
      <c r="AO28" s="274">
        <v>63</v>
      </c>
      <c r="AP28" s="275">
        <v>59</v>
      </c>
      <c r="AQ28" s="273">
        <v>9</v>
      </c>
      <c r="AR28" s="274">
        <v>8</v>
      </c>
      <c r="AS28" s="275">
        <v>17</v>
      </c>
      <c r="AT28" s="273" t="s">
        <v>197</v>
      </c>
      <c r="AU28" s="274" t="s">
        <v>197</v>
      </c>
      <c r="AV28" s="275">
        <v>65</v>
      </c>
      <c r="AW28" s="273">
        <v>9</v>
      </c>
      <c r="AX28" s="274">
        <v>8</v>
      </c>
      <c r="AY28" s="275">
        <v>17</v>
      </c>
      <c r="AZ28" s="273">
        <v>32.9</v>
      </c>
      <c r="BA28" s="274">
        <v>38.299999999999997</v>
      </c>
      <c r="BB28" s="275">
        <v>35.4</v>
      </c>
      <c r="BC28" s="273">
        <v>9</v>
      </c>
      <c r="BD28" s="274">
        <v>8</v>
      </c>
      <c r="BE28" s="275">
        <v>17</v>
      </c>
      <c r="BF28" s="273" t="s">
        <v>197</v>
      </c>
      <c r="BG28" s="274" t="s">
        <v>197</v>
      </c>
      <c r="BH28" s="275" t="s">
        <v>197</v>
      </c>
      <c r="BI28" s="273" t="s">
        <v>197</v>
      </c>
      <c r="BJ28" s="274" t="s">
        <v>197</v>
      </c>
      <c r="BK28" s="275">
        <v>3</v>
      </c>
      <c r="BL28" s="273" t="s">
        <v>197</v>
      </c>
      <c r="BM28" s="274" t="s">
        <v>197</v>
      </c>
      <c r="BN28" s="275" t="s">
        <v>197</v>
      </c>
      <c r="BO28" s="273" t="s">
        <v>197</v>
      </c>
      <c r="BP28" s="274" t="s">
        <v>197</v>
      </c>
      <c r="BQ28" s="275">
        <v>3</v>
      </c>
      <c r="BR28" s="273">
        <v>34.5</v>
      </c>
      <c r="BS28" s="274">
        <v>28</v>
      </c>
      <c r="BT28" s="275">
        <v>32.299999999999997</v>
      </c>
      <c r="BU28" s="273" t="s">
        <v>197</v>
      </c>
      <c r="BV28" s="274" t="s">
        <v>197</v>
      </c>
      <c r="BW28" s="275">
        <v>3</v>
      </c>
      <c r="BX28" s="273" t="s">
        <v>191</v>
      </c>
      <c r="BY28" s="274">
        <v>100</v>
      </c>
      <c r="BZ28" s="275">
        <v>100</v>
      </c>
      <c r="CA28" s="273">
        <v>0</v>
      </c>
      <c r="CB28" s="274">
        <v>4</v>
      </c>
      <c r="CC28" s="275">
        <v>4</v>
      </c>
      <c r="CD28" s="273" t="s">
        <v>191</v>
      </c>
      <c r="CE28" s="274">
        <v>100</v>
      </c>
      <c r="CF28" s="275">
        <v>100</v>
      </c>
      <c r="CG28" s="273">
        <v>0</v>
      </c>
      <c r="CH28" s="274">
        <v>4</v>
      </c>
      <c r="CI28" s="275">
        <v>4</v>
      </c>
      <c r="CJ28" s="273">
        <v>0</v>
      </c>
      <c r="CK28" s="274">
        <v>36</v>
      </c>
      <c r="CL28" s="275">
        <v>36</v>
      </c>
      <c r="CM28" s="273">
        <v>0</v>
      </c>
      <c r="CN28" s="274">
        <v>4</v>
      </c>
      <c r="CO28" s="275">
        <v>4</v>
      </c>
      <c r="CP28" s="273">
        <v>79</v>
      </c>
      <c r="CQ28" s="274">
        <v>63</v>
      </c>
      <c r="CR28" s="275">
        <v>71</v>
      </c>
      <c r="CS28" s="273">
        <v>978</v>
      </c>
      <c r="CT28" s="274">
        <v>993</v>
      </c>
      <c r="CU28" s="275">
        <v>1971</v>
      </c>
      <c r="CV28" s="273">
        <v>79</v>
      </c>
      <c r="CW28" s="274">
        <v>64</v>
      </c>
      <c r="CX28" s="275">
        <v>72</v>
      </c>
      <c r="CY28" s="273">
        <v>978</v>
      </c>
      <c r="CZ28" s="274">
        <v>993</v>
      </c>
      <c r="DA28" s="275">
        <v>1971</v>
      </c>
      <c r="DB28" s="273">
        <v>35.799999999999997</v>
      </c>
      <c r="DC28" s="274">
        <v>33.6</v>
      </c>
      <c r="DD28" s="275">
        <v>34.700000000000003</v>
      </c>
      <c r="DE28" s="273">
        <v>978</v>
      </c>
      <c r="DF28" s="274">
        <v>993</v>
      </c>
      <c r="DG28" s="275">
        <v>1971</v>
      </c>
    </row>
    <row r="29" spans="1:111" x14ac:dyDescent="0.35">
      <c r="A29" t="s">
        <v>74</v>
      </c>
      <c r="B29" t="s">
        <v>319</v>
      </c>
      <c r="C29" t="s">
        <v>309</v>
      </c>
      <c r="D29" s="273" t="s">
        <v>416</v>
      </c>
      <c r="E29" s="274" t="s">
        <v>416</v>
      </c>
      <c r="F29" s="275" t="s">
        <v>416</v>
      </c>
      <c r="G29" s="273" t="s">
        <v>416</v>
      </c>
      <c r="H29" s="274" t="s">
        <v>416</v>
      </c>
      <c r="I29" s="275" t="s">
        <v>416</v>
      </c>
      <c r="J29" s="273" t="s">
        <v>416</v>
      </c>
      <c r="K29" s="274" t="s">
        <v>416</v>
      </c>
      <c r="L29" s="275" t="s">
        <v>416</v>
      </c>
      <c r="M29" s="273" t="s">
        <v>416</v>
      </c>
      <c r="N29" s="274" t="s">
        <v>416</v>
      </c>
      <c r="O29" s="275" t="s">
        <v>416</v>
      </c>
      <c r="P29" s="273" t="s">
        <v>416</v>
      </c>
      <c r="Q29" s="274" t="s">
        <v>416</v>
      </c>
      <c r="R29" s="275" t="s">
        <v>416</v>
      </c>
      <c r="S29" s="273" t="s">
        <v>416</v>
      </c>
      <c r="T29" s="274" t="s">
        <v>416</v>
      </c>
      <c r="U29" s="275" t="s">
        <v>416</v>
      </c>
      <c r="V29" s="273" t="s">
        <v>416</v>
      </c>
      <c r="W29" s="274" t="s">
        <v>416</v>
      </c>
      <c r="X29" s="275" t="s">
        <v>416</v>
      </c>
      <c r="Y29" s="273" t="s">
        <v>416</v>
      </c>
      <c r="Z29" s="274" t="s">
        <v>416</v>
      </c>
      <c r="AA29" s="275" t="s">
        <v>416</v>
      </c>
      <c r="AB29" s="273" t="s">
        <v>416</v>
      </c>
      <c r="AC29" s="274" t="s">
        <v>416</v>
      </c>
      <c r="AD29" s="275" t="s">
        <v>416</v>
      </c>
      <c r="AE29" s="273" t="s">
        <v>416</v>
      </c>
      <c r="AF29" s="274" t="s">
        <v>416</v>
      </c>
      <c r="AG29" s="275" t="s">
        <v>416</v>
      </c>
      <c r="AH29" s="273" t="s">
        <v>416</v>
      </c>
      <c r="AI29" s="274" t="s">
        <v>416</v>
      </c>
      <c r="AJ29" s="275" t="s">
        <v>416</v>
      </c>
      <c r="AK29" s="273" t="s">
        <v>416</v>
      </c>
      <c r="AL29" s="274" t="s">
        <v>416</v>
      </c>
      <c r="AM29" s="275" t="s">
        <v>416</v>
      </c>
      <c r="AN29" s="273" t="s">
        <v>416</v>
      </c>
      <c r="AO29" s="274" t="s">
        <v>416</v>
      </c>
      <c r="AP29" s="275" t="s">
        <v>416</v>
      </c>
      <c r="AQ29" s="273" t="s">
        <v>416</v>
      </c>
      <c r="AR29" s="274" t="s">
        <v>416</v>
      </c>
      <c r="AS29" s="275" t="s">
        <v>416</v>
      </c>
      <c r="AT29" s="273" t="s">
        <v>416</v>
      </c>
      <c r="AU29" s="274" t="s">
        <v>416</v>
      </c>
      <c r="AV29" s="275" t="s">
        <v>416</v>
      </c>
      <c r="AW29" s="273" t="s">
        <v>416</v>
      </c>
      <c r="AX29" s="274" t="s">
        <v>416</v>
      </c>
      <c r="AY29" s="275" t="s">
        <v>416</v>
      </c>
      <c r="AZ29" s="273" t="s">
        <v>416</v>
      </c>
      <c r="BA29" s="274" t="s">
        <v>416</v>
      </c>
      <c r="BB29" s="275" t="s">
        <v>416</v>
      </c>
      <c r="BC29" s="273" t="s">
        <v>416</v>
      </c>
      <c r="BD29" s="274" t="s">
        <v>416</v>
      </c>
      <c r="BE29" s="275" t="s">
        <v>416</v>
      </c>
      <c r="BF29" s="273" t="s">
        <v>416</v>
      </c>
      <c r="BG29" s="274" t="s">
        <v>416</v>
      </c>
      <c r="BH29" s="275" t="s">
        <v>416</v>
      </c>
      <c r="BI29" s="273" t="s">
        <v>416</v>
      </c>
      <c r="BJ29" s="274" t="s">
        <v>416</v>
      </c>
      <c r="BK29" s="275" t="s">
        <v>416</v>
      </c>
      <c r="BL29" s="273" t="s">
        <v>416</v>
      </c>
      <c r="BM29" s="274" t="s">
        <v>416</v>
      </c>
      <c r="BN29" s="275" t="s">
        <v>416</v>
      </c>
      <c r="BO29" s="273" t="s">
        <v>416</v>
      </c>
      <c r="BP29" s="274" t="s">
        <v>416</v>
      </c>
      <c r="BQ29" s="275" t="s">
        <v>416</v>
      </c>
      <c r="BR29" s="273" t="s">
        <v>416</v>
      </c>
      <c r="BS29" s="274" t="s">
        <v>416</v>
      </c>
      <c r="BT29" s="275" t="s">
        <v>416</v>
      </c>
      <c r="BU29" s="273" t="s">
        <v>416</v>
      </c>
      <c r="BV29" s="274" t="s">
        <v>416</v>
      </c>
      <c r="BW29" s="275" t="s">
        <v>416</v>
      </c>
      <c r="BX29" s="273" t="s">
        <v>416</v>
      </c>
      <c r="BY29" s="274" t="s">
        <v>416</v>
      </c>
      <c r="BZ29" s="275" t="s">
        <v>416</v>
      </c>
      <c r="CA29" s="273" t="s">
        <v>416</v>
      </c>
      <c r="CB29" s="274" t="s">
        <v>416</v>
      </c>
      <c r="CC29" s="275" t="s">
        <v>416</v>
      </c>
      <c r="CD29" s="273" t="s">
        <v>416</v>
      </c>
      <c r="CE29" s="274" t="s">
        <v>416</v>
      </c>
      <c r="CF29" s="275" t="s">
        <v>416</v>
      </c>
      <c r="CG29" s="273" t="s">
        <v>416</v>
      </c>
      <c r="CH29" s="274" t="s">
        <v>416</v>
      </c>
      <c r="CI29" s="275" t="s">
        <v>416</v>
      </c>
      <c r="CJ29" s="273" t="s">
        <v>416</v>
      </c>
      <c r="CK29" s="274" t="s">
        <v>416</v>
      </c>
      <c r="CL29" s="275" t="s">
        <v>416</v>
      </c>
      <c r="CM29" s="273" t="s">
        <v>416</v>
      </c>
      <c r="CN29" s="274" t="s">
        <v>416</v>
      </c>
      <c r="CO29" s="275" t="s">
        <v>416</v>
      </c>
      <c r="CP29" s="273">
        <v>76</v>
      </c>
      <c r="CQ29" s="274">
        <v>57</v>
      </c>
      <c r="CR29" s="275">
        <v>67</v>
      </c>
      <c r="CS29" s="273">
        <v>1169</v>
      </c>
      <c r="CT29" s="274">
        <v>1182</v>
      </c>
      <c r="CU29" s="275">
        <v>2351</v>
      </c>
      <c r="CV29" s="273">
        <v>78</v>
      </c>
      <c r="CW29" s="274">
        <v>61</v>
      </c>
      <c r="CX29" s="275">
        <v>69</v>
      </c>
      <c r="CY29" s="273">
        <v>1169</v>
      </c>
      <c r="CZ29" s="274">
        <v>1182</v>
      </c>
      <c r="DA29" s="275">
        <v>2351</v>
      </c>
      <c r="DB29" s="273">
        <v>35.4</v>
      </c>
      <c r="DC29" s="274">
        <v>32.299999999999997</v>
      </c>
      <c r="DD29" s="275">
        <v>33.799999999999997</v>
      </c>
      <c r="DE29" s="273">
        <v>1169</v>
      </c>
      <c r="DF29" s="274">
        <v>1182</v>
      </c>
      <c r="DG29" s="275">
        <v>2351</v>
      </c>
    </row>
    <row r="30" spans="1:111" x14ac:dyDescent="0.35">
      <c r="A30" t="s">
        <v>73</v>
      </c>
      <c r="B30" t="s">
        <v>318</v>
      </c>
      <c r="C30" t="s">
        <v>309</v>
      </c>
      <c r="D30" s="273">
        <v>73</v>
      </c>
      <c r="E30" s="274">
        <v>53</v>
      </c>
      <c r="F30" s="275">
        <v>63</v>
      </c>
      <c r="G30" s="273">
        <v>1290</v>
      </c>
      <c r="H30" s="274">
        <v>1249</v>
      </c>
      <c r="I30" s="275">
        <v>2539</v>
      </c>
      <c r="J30" s="273">
        <v>76</v>
      </c>
      <c r="K30" s="274">
        <v>57</v>
      </c>
      <c r="L30" s="275">
        <v>67</v>
      </c>
      <c r="M30" s="273">
        <v>1290</v>
      </c>
      <c r="N30" s="274">
        <v>1249</v>
      </c>
      <c r="O30" s="275">
        <v>2539</v>
      </c>
      <c r="P30" s="273">
        <v>35.5</v>
      </c>
      <c r="Q30" s="274">
        <v>31.9</v>
      </c>
      <c r="R30" s="275">
        <v>33.799999999999997</v>
      </c>
      <c r="S30" s="273">
        <v>1290</v>
      </c>
      <c r="T30" s="274">
        <v>1249</v>
      </c>
      <c r="U30" s="275">
        <v>2539</v>
      </c>
      <c r="V30" s="273">
        <v>79</v>
      </c>
      <c r="W30" s="274">
        <v>62</v>
      </c>
      <c r="X30" s="275">
        <v>70</v>
      </c>
      <c r="Y30" s="273">
        <v>82</v>
      </c>
      <c r="Z30" s="274">
        <v>93</v>
      </c>
      <c r="AA30" s="275">
        <v>175</v>
      </c>
      <c r="AB30" s="273">
        <v>84</v>
      </c>
      <c r="AC30" s="274">
        <v>66</v>
      </c>
      <c r="AD30" s="275">
        <v>74</v>
      </c>
      <c r="AE30" s="273">
        <v>82</v>
      </c>
      <c r="AF30" s="274">
        <v>93</v>
      </c>
      <c r="AG30" s="275">
        <v>175</v>
      </c>
      <c r="AH30" s="273">
        <v>36.5</v>
      </c>
      <c r="AI30" s="274">
        <v>31.8</v>
      </c>
      <c r="AJ30" s="275">
        <v>34</v>
      </c>
      <c r="AK30" s="273">
        <v>82</v>
      </c>
      <c r="AL30" s="274">
        <v>93</v>
      </c>
      <c r="AM30" s="275">
        <v>175</v>
      </c>
      <c r="AN30" s="273">
        <v>58</v>
      </c>
      <c r="AO30" s="274">
        <v>44</v>
      </c>
      <c r="AP30" s="275">
        <v>51</v>
      </c>
      <c r="AQ30" s="273">
        <v>236</v>
      </c>
      <c r="AR30" s="274">
        <v>234</v>
      </c>
      <c r="AS30" s="275">
        <v>470</v>
      </c>
      <c r="AT30" s="273">
        <v>67</v>
      </c>
      <c r="AU30" s="274">
        <v>51</v>
      </c>
      <c r="AV30" s="275">
        <v>59</v>
      </c>
      <c r="AW30" s="273">
        <v>236</v>
      </c>
      <c r="AX30" s="274">
        <v>234</v>
      </c>
      <c r="AY30" s="275">
        <v>470</v>
      </c>
      <c r="AZ30" s="273">
        <v>32.5</v>
      </c>
      <c r="BA30" s="274">
        <v>29.8</v>
      </c>
      <c r="BB30" s="275">
        <v>31.1</v>
      </c>
      <c r="BC30" s="273">
        <v>236</v>
      </c>
      <c r="BD30" s="274">
        <v>234</v>
      </c>
      <c r="BE30" s="275">
        <v>470</v>
      </c>
      <c r="BF30" s="273">
        <v>73</v>
      </c>
      <c r="BG30" s="274">
        <v>60</v>
      </c>
      <c r="BH30" s="275">
        <v>67</v>
      </c>
      <c r="BI30" s="273">
        <v>56</v>
      </c>
      <c r="BJ30" s="274">
        <v>47</v>
      </c>
      <c r="BK30" s="275">
        <v>103</v>
      </c>
      <c r="BL30" s="273">
        <v>79</v>
      </c>
      <c r="BM30" s="274">
        <v>64</v>
      </c>
      <c r="BN30" s="275">
        <v>72</v>
      </c>
      <c r="BO30" s="273">
        <v>56</v>
      </c>
      <c r="BP30" s="274">
        <v>47</v>
      </c>
      <c r="BQ30" s="275">
        <v>103</v>
      </c>
      <c r="BR30" s="273">
        <v>35.1</v>
      </c>
      <c r="BS30" s="274">
        <v>33.4</v>
      </c>
      <c r="BT30" s="275">
        <v>34.299999999999997</v>
      </c>
      <c r="BU30" s="273">
        <v>56</v>
      </c>
      <c r="BV30" s="274">
        <v>47</v>
      </c>
      <c r="BW30" s="275">
        <v>103</v>
      </c>
      <c r="BX30" s="273" t="s">
        <v>197</v>
      </c>
      <c r="BY30" s="274" t="s">
        <v>197</v>
      </c>
      <c r="BZ30" s="275">
        <v>61</v>
      </c>
      <c r="CA30" s="273">
        <v>8</v>
      </c>
      <c r="CB30" s="274">
        <v>10</v>
      </c>
      <c r="CC30" s="275">
        <v>18</v>
      </c>
      <c r="CD30" s="273" t="s">
        <v>197</v>
      </c>
      <c r="CE30" s="274" t="s">
        <v>197</v>
      </c>
      <c r="CF30" s="275">
        <v>67</v>
      </c>
      <c r="CG30" s="273">
        <v>8</v>
      </c>
      <c r="CH30" s="274">
        <v>10</v>
      </c>
      <c r="CI30" s="275">
        <v>18</v>
      </c>
      <c r="CJ30" s="273">
        <v>34.1</v>
      </c>
      <c r="CK30" s="274">
        <v>29.8</v>
      </c>
      <c r="CL30" s="275">
        <v>31.7</v>
      </c>
      <c r="CM30" s="273">
        <v>8</v>
      </c>
      <c r="CN30" s="274">
        <v>10</v>
      </c>
      <c r="CO30" s="275">
        <v>18</v>
      </c>
      <c r="CP30" s="273">
        <v>70</v>
      </c>
      <c r="CQ30" s="274">
        <v>52</v>
      </c>
      <c r="CR30" s="275">
        <v>61</v>
      </c>
      <c r="CS30" s="273">
        <v>1741</v>
      </c>
      <c r="CT30" s="274">
        <v>1706</v>
      </c>
      <c r="CU30" s="275">
        <v>3447</v>
      </c>
      <c r="CV30" s="273">
        <v>74</v>
      </c>
      <c r="CW30" s="274">
        <v>56</v>
      </c>
      <c r="CX30" s="275">
        <v>65</v>
      </c>
      <c r="CY30" s="273">
        <v>1741</v>
      </c>
      <c r="CZ30" s="274">
        <v>1706</v>
      </c>
      <c r="DA30" s="275">
        <v>3447</v>
      </c>
      <c r="DB30" s="273">
        <v>34.9</v>
      </c>
      <c r="DC30" s="274">
        <v>31.5</v>
      </c>
      <c r="DD30" s="275">
        <v>33.200000000000003</v>
      </c>
      <c r="DE30" s="273">
        <v>1741</v>
      </c>
      <c r="DF30" s="274">
        <v>1706</v>
      </c>
      <c r="DG30" s="275">
        <v>3447</v>
      </c>
    </row>
    <row r="31" spans="1:111" x14ac:dyDescent="0.35">
      <c r="A31" t="s">
        <v>148</v>
      </c>
      <c r="B31" t="s">
        <v>393</v>
      </c>
      <c r="C31" t="s">
        <v>392</v>
      </c>
      <c r="D31" s="273">
        <v>77</v>
      </c>
      <c r="E31" s="274">
        <v>60</v>
      </c>
      <c r="F31" s="275">
        <v>68</v>
      </c>
      <c r="G31" s="273">
        <v>800</v>
      </c>
      <c r="H31" s="274">
        <v>874</v>
      </c>
      <c r="I31" s="275">
        <v>1674</v>
      </c>
      <c r="J31" s="273">
        <v>78</v>
      </c>
      <c r="K31" s="274">
        <v>62</v>
      </c>
      <c r="L31" s="275">
        <v>69</v>
      </c>
      <c r="M31" s="273">
        <v>800</v>
      </c>
      <c r="N31" s="274">
        <v>874</v>
      </c>
      <c r="O31" s="275">
        <v>1674</v>
      </c>
      <c r="P31" s="273">
        <v>35.5</v>
      </c>
      <c r="Q31" s="274">
        <v>33.299999999999997</v>
      </c>
      <c r="R31" s="275">
        <v>34.4</v>
      </c>
      <c r="S31" s="273">
        <v>800</v>
      </c>
      <c r="T31" s="274">
        <v>874</v>
      </c>
      <c r="U31" s="275">
        <v>1674</v>
      </c>
      <c r="V31" s="273">
        <v>69</v>
      </c>
      <c r="W31" s="274">
        <v>65</v>
      </c>
      <c r="X31" s="275">
        <v>67</v>
      </c>
      <c r="Y31" s="273">
        <v>36</v>
      </c>
      <c r="Z31" s="274">
        <v>55</v>
      </c>
      <c r="AA31" s="275">
        <v>91</v>
      </c>
      <c r="AB31" s="273">
        <v>69</v>
      </c>
      <c r="AC31" s="274">
        <v>65</v>
      </c>
      <c r="AD31" s="275">
        <v>67</v>
      </c>
      <c r="AE31" s="273">
        <v>36</v>
      </c>
      <c r="AF31" s="274">
        <v>55</v>
      </c>
      <c r="AG31" s="275">
        <v>91</v>
      </c>
      <c r="AH31" s="273">
        <v>33.6</v>
      </c>
      <c r="AI31" s="274">
        <v>33.4</v>
      </c>
      <c r="AJ31" s="275">
        <v>33.5</v>
      </c>
      <c r="AK31" s="273">
        <v>36</v>
      </c>
      <c r="AL31" s="274">
        <v>55</v>
      </c>
      <c r="AM31" s="275">
        <v>91</v>
      </c>
      <c r="AN31" s="273">
        <v>80</v>
      </c>
      <c r="AO31" s="274">
        <v>70</v>
      </c>
      <c r="AP31" s="275">
        <v>74</v>
      </c>
      <c r="AQ31" s="273">
        <v>15</v>
      </c>
      <c r="AR31" s="274">
        <v>20</v>
      </c>
      <c r="AS31" s="275">
        <v>35</v>
      </c>
      <c r="AT31" s="273">
        <v>80</v>
      </c>
      <c r="AU31" s="274">
        <v>70</v>
      </c>
      <c r="AV31" s="275">
        <v>74</v>
      </c>
      <c r="AW31" s="273">
        <v>15</v>
      </c>
      <c r="AX31" s="274">
        <v>20</v>
      </c>
      <c r="AY31" s="275">
        <v>35</v>
      </c>
      <c r="AZ31" s="273">
        <v>33.1</v>
      </c>
      <c r="BA31" s="274">
        <v>35</v>
      </c>
      <c r="BB31" s="275">
        <v>34.200000000000003</v>
      </c>
      <c r="BC31" s="273">
        <v>15</v>
      </c>
      <c r="BD31" s="274">
        <v>20</v>
      </c>
      <c r="BE31" s="275">
        <v>35</v>
      </c>
      <c r="BF31" s="273">
        <v>67</v>
      </c>
      <c r="BG31" s="274">
        <v>43</v>
      </c>
      <c r="BH31" s="275">
        <v>56</v>
      </c>
      <c r="BI31" s="273">
        <v>9</v>
      </c>
      <c r="BJ31" s="274">
        <v>7</v>
      </c>
      <c r="BK31" s="275">
        <v>16</v>
      </c>
      <c r="BL31" s="273">
        <v>67</v>
      </c>
      <c r="BM31" s="274">
        <v>43</v>
      </c>
      <c r="BN31" s="275">
        <v>56</v>
      </c>
      <c r="BO31" s="273">
        <v>9</v>
      </c>
      <c r="BP31" s="274">
        <v>7</v>
      </c>
      <c r="BQ31" s="275">
        <v>16</v>
      </c>
      <c r="BR31" s="273">
        <v>31.2</v>
      </c>
      <c r="BS31" s="274">
        <v>31.4</v>
      </c>
      <c r="BT31" s="275">
        <v>31.3</v>
      </c>
      <c r="BU31" s="273">
        <v>9</v>
      </c>
      <c r="BV31" s="274">
        <v>7</v>
      </c>
      <c r="BW31" s="275">
        <v>16</v>
      </c>
      <c r="BX31" s="273" t="s">
        <v>197</v>
      </c>
      <c r="BY31" s="274" t="s">
        <v>197</v>
      </c>
      <c r="BZ31" s="275" t="s">
        <v>197</v>
      </c>
      <c r="CA31" s="273" t="s">
        <v>197</v>
      </c>
      <c r="CB31" s="274" t="s">
        <v>197</v>
      </c>
      <c r="CC31" s="275">
        <v>5</v>
      </c>
      <c r="CD31" s="273" t="s">
        <v>197</v>
      </c>
      <c r="CE31" s="274" t="s">
        <v>197</v>
      </c>
      <c r="CF31" s="275" t="s">
        <v>197</v>
      </c>
      <c r="CG31" s="273" t="s">
        <v>197</v>
      </c>
      <c r="CH31" s="274" t="s">
        <v>197</v>
      </c>
      <c r="CI31" s="275">
        <v>5</v>
      </c>
      <c r="CJ31" s="273">
        <v>28</v>
      </c>
      <c r="CK31" s="274">
        <v>34</v>
      </c>
      <c r="CL31" s="275">
        <v>30.4</v>
      </c>
      <c r="CM31" s="273" t="s">
        <v>197</v>
      </c>
      <c r="CN31" s="274" t="s">
        <v>197</v>
      </c>
      <c r="CO31" s="275">
        <v>5</v>
      </c>
      <c r="CP31" s="273">
        <v>76</v>
      </c>
      <c r="CQ31" s="274">
        <v>60</v>
      </c>
      <c r="CR31" s="275">
        <v>68</v>
      </c>
      <c r="CS31" s="273">
        <v>925</v>
      </c>
      <c r="CT31" s="274">
        <v>1019</v>
      </c>
      <c r="CU31" s="275">
        <v>1944</v>
      </c>
      <c r="CV31" s="273">
        <v>77</v>
      </c>
      <c r="CW31" s="274">
        <v>62</v>
      </c>
      <c r="CX31" s="275">
        <v>69</v>
      </c>
      <c r="CY31" s="273">
        <v>925</v>
      </c>
      <c r="CZ31" s="274">
        <v>1019</v>
      </c>
      <c r="DA31" s="275">
        <v>1944</v>
      </c>
      <c r="DB31" s="273">
        <v>35.200000000000003</v>
      </c>
      <c r="DC31" s="274">
        <v>33.4</v>
      </c>
      <c r="DD31" s="275">
        <v>34.200000000000003</v>
      </c>
      <c r="DE31" s="273">
        <v>925</v>
      </c>
      <c r="DF31" s="274">
        <v>1019</v>
      </c>
      <c r="DG31" s="275">
        <v>1944</v>
      </c>
    </row>
    <row r="32" spans="1:111" x14ac:dyDescent="0.35">
      <c r="A32" t="s">
        <v>150</v>
      </c>
      <c r="B32" t="s">
        <v>182</v>
      </c>
      <c r="C32" t="s">
        <v>392</v>
      </c>
      <c r="D32" s="273">
        <v>75</v>
      </c>
      <c r="E32" s="274">
        <v>60</v>
      </c>
      <c r="F32" s="275">
        <v>68</v>
      </c>
      <c r="G32" s="273">
        <v>1879</v>
      </c>
      <c r="H32" s="274">
        <v>1899</v>
      </c>
      <c r="I32" s="275">
        <v>3778</v>
      </c>
      <c r="J32" s="273">
        <v>76</v>
      </c>
      <c r="K32" s="274">
        <v>62</v>
      </c>
      <c r="L32" s="275">
        <v>69</v>
      </c>
      <c r="M32" s="273">
        <v>1879</v>
      </c>
      <c r="N32" s="274">
        <v>1899</v>
      </c>
      <c r="O32" s="275">
        <v>3778</v>
      </c>
      <c r="P32" s="273">
        <v>35.700000000000003</v>
      </c>
      <c r="Q32" s="274">
        <v>33.700000000000003</v>
      </c>
      <c r="R32" s="275">
        <v>34.700000000000003</v>
      </c>
      <c r="S32" s="273">
        <v>1879</v>
      </c>
      <c r="T32" s="274">
        <v>1899</v>
      </c>
      <c r="U32" s="275">
        <v>3778</v>
      </c>
      <c r="V32" s="273">
        <v>77</v>
      </c>
      <c r="W32" s="274">
        <v>55</v>
      </c>
      <c r="X32" s="275">
        <v>66</v>
      </c>
      <c r="Y32" s="273">
        <v>217</v>
      </c>
      <c r="Z32" s="274">
        <v>226</v>
      </c>
      <c r="AA32" s="275">
        <v>443</v>
      </c>
      <c r="AB32" s="273">
        <v>78</v>
      </c>
      <c r="AC32" s="274">
        <v>57</v>
      </c>
      <c r="AD32" s="275">
        <v>67</v>
      </c>
      <c r="AE32" s="273">
        <v>217</v>
      </c>
      <c r="AF32" s="274">
        <v>226</v>
      </c>
      <c r="AG32" s="275">
        <v>443</v>
      </c>
      <c r="AH32" s="273">
        <v>36</v>
      </c>
      <c r="AI32" s="274">
        <v>33.1</v>
      </c>
      <c r="AJ32" s="275">
        <v>34.5</v>
      </c>
      <c r="AK32" s="273">
        <v>217</v>
      </c>
      <c r="AL32" s="274">
        <v>226</v>
      </c>
      <c r="AM32" s="275">
        <v>443</v>
      </c>
      <c r="AN32" s="273">
        <v>59</v>
      </c>
      <c r="AO32" s="274">
        <v>46</v>
      </c>
      <c r="AP32" s="275">
        <v>52</v>
      </c>
      <c r="AQ32" s="273">
        <v>172</v>
      </c>
      <c r="AR32" s="274">
        <v>183</v>
      </c>
      <c r="AS32" s="275">
        <v>355</v>
      </c>
      <c r="AT32" s="273">
        <v>61</v>
      </c>
      <c r="AU32" s="274">
        <v>51</v>
      </c>
      <c r="AV32" s="275">
        <v>56</v>
      </c>
      <c r="AW32" s="273">
        <v>172</v>
      </c>
      <c r="AX32" s="274">
        <v>183</v>
      </c>
      <c r="AY32" s="275">
        <v>355</v>
      </c>
      <c r="AZ32" s="273">
        <v>32.4</v>
      </c>
      <c r="BA32" s="274">
        <v>30.5</v>
      </c>
      <c r="BB32" s="275">
        <v>31.4</v>
      </c>
      <c r="BC32" s="273">
        <v>172</v>
      </c>
      <c r="BD32" s="274">
        <v>183</v>
      </c>
      <c r="BE32" s="275">
        <v>355</v>
      </c>
      <c r="BF32" s="273">
        <v>65</v>
      </c>
      <c r="BG32" s="274">
        <v>44</v>
      </c>
      <c r="BH32" s="275">
        <v>53</v>
      </c>
      <c r="BI32" s="273">
        <v>236</v>
      </c>
      <c r="BJ32" s="274">
        <v>287</v>
      </c>
      <c r="BK32" s="275">
        <v>523</v>
      </c>
      <c r="BL32" s="273">
        <v>67</v>
      </c>
      <c r="BM32" s="274">
        <v>47</v>
      </c>
      <c r="BN32" s="275">
        <v>56</v>
      </c>
      <c r="BO32" s="273">
        <v>236</v>
      </c>
      <c r="BP32" s="274">
        <v>287</v>
      </c>
      <c r="BQ32" s="275">
        <v>523</v>
      </c>
      <c r="BR32" s="273">
        <v>33.299999999999997</v>
      </c>
      <c r="BS32" s="274">
        <v>30.2</v>
      </c>
      <c r="BT32" s="275">
        <v>31.6</v>
      </c>
      <c r="BU32" s="273">
        <v>236</v>
      </c>
      <c r="BV32" s="274">
        <v>287</v>
      </c>
      <c r="BW32" s="275">
        <v>523</v>
      </c>
      <c r="BX32" s="273">
        <v>100</v>
      </c>
      <c r="BY32" s="274">
        <v>75</v>
      </c>
      <c r="BZ32" s="275">
        <v>87</v>
      </c>
      <c r="CA32" s="273">
        <v>11</v>
      </c>
      <c r="CB32" s="274">
        <v>12</v>
      </c>
      <c r="CC32" s="275">
        <v>23</v>
      </c>
      <c r="CD32" s="273">
        <v>100</v>
      </c>
      <c r="CE32" s="274">
        <v>75</v>
      </c>
      <c r="CF32" s="275">
        <v>87</v>
      </c>
      <c r="CG32" s="273">
        <v>11</v>
      </c>
      <c r="CH32" s="274">
        <v>12</v>
      </c>
      <c r="CI32" s="275">
        <v>23</v>
      </c>
      <c r="CJ32" s="273">
        <v>38.700000000000003</v>
      </c>
      <c r="CK32" s="274">
        <v>35.299999999999997</v>
      </c>
      <c r="CL32" s="275">
        <v>36.9</v>
      </c>
      <c r="CM32" s="273">
        <v>11</v>
      </c>
      <c r="CN32" s="274">
        <v>12</v>
      </c>
      <c r="CO32" s="275">
        <v>23</v>
      </c>
      <c r="CP32" s="273">
        <v>73</v>
      </c>
      <c r="CQ32" s="274">
        <v>57</v>
      </c>
      <c r="CR32" s="275">
        <v>65</v>
      </c>
      <c r="CS32" s="273">
        <v>2696</v>
      </c>
      <c r="CT32" s="274">
        <v>2820</v>
      </c>
      <c r="CU32" s="275">
        <v>5516</v>
      </c>
      <c r="CV32" s="273">
        <v>74</v>
      </c>
      <c r="CW32" s="274">
        <v>59</v>
      </c>
      <c r="CX32" s="275">
        <v>66</v>
      </c>
      <c r="CY32" s="273">
        <v>2696</v>
      </c>
      <c r="CZ32" s="274">
        <v>2820</v>
      </c>
      <c r="DA32" s="275">
        <v>5516</v>
      </c>
      <c r="DB32" s="273">
        <v>35.200000000000003</v>
      </c>
      <c r="DC32" s="274">
        <v>33</v>
      </c>
      <c r="DD32" s="275">
        <v>34.1</v>
      </c>
      <c r="DE32" s="273">
        <v>2696</v>
      </c>
      <c r="DF32" s="274">
        <v>2820</v>
      </c>
      <c r="DG32" s="275">
        <v>5516</v>
      </c>
    </row>
    <row r="33" spans="1:111" x14ac:dyDescent="0.35">
      <c r="A33" t="s">
        <v>156</v>
      </c>
      <c r="B33" t="s">
        <v>400</v>
      </c>
      <c r="C33" t="s">
        <v>392</v>
      </c>
      <c r="D33" s="273">
        <v>81</v>
      </c>
      <c r="E33" s="274">
        <v>66</v>
      </c>
      <c r="F33" s="275">
        <v>73</v>
      </c>
      <c r="G33" s="273">
        <v>1077</v>
      </c>
      <c r="H33" s="274">
        <v>1155</v>
      </c>
      <c r="I33" s="275">
        <v>2232</v>
      </c>
      <c r="J33" s="273">
        <v>82</v>
      </c>
      <c r="K33" s="274">
        <v>67</v>
      </c>
      <c r="L33" s="275">
        <v>74</v>
      </c>
      <c r="M33" s="273">
        <v>1077</v>
      </c>
      <c r="N33" s="274">
        <v>1155</v>
      </c>
      <c r="O33" s="275">
        <v>2232</v>
      </c>
      <c r="P33" s="273">
        <v>36.700000000000003</v>
      </c>
      <c r="Q33" s="274">
        <v>34.6</v>
      </c>
      <c r="R33" s="275">
        <v>35.6</v>
      </c>
      <c r="S33" s="273">
        <v>1077</v>
      </c>
      <c r="T33" s="274">
        <v>1155</v>
      </c>
      <c r="U33" s="275">
        <v>2232</v>
      </c>
      <c r="V33" s="273">
        <v>78</v>
      </c>
      <c r="W33" s="274">
        <v>70</v>
      </c>
      <c r="X33" s="275">
        <v>74</v>
      </c>
      <c r="Y33" s="273">
        <v>45</v>
      </c>
      <c r="Z33" s="274">
        <v>44</v>
      </c>
      <c r="AA33" s="275">
        <v>89</v>
      </c>
      <c r="AB33" s="273">
        <v>80</v>
      </c>
      <c r="AC33" s="274">
        <v>73</v>
      </c>
      <c r="AD33" s="275">
        <v>76</v>
      </c>
      <c r="AE33" s="273">
        <v>45</v>
      </c>
      <c r="AF33" s="274">
        <v>44</v>
      </c>
      <c r="AG33" s="275">
        <v>89</v>
      </c>
      <c r="AH33" s="273">
        <v>37.1</v>
      </c>
      <c r="AI33" s="274">
        <v>33.299999999999997</v>
      </c>
      <c r="AJ33" s="275">
        <v>35.200000000000003</v>
      </c>
      <c r="AK33" s="273">
        <v>45</v>
      </c>
      <c r="AL33" s="274">
        <v>44</v>
      </c>
      <c r="AM33" s="275">
        <v>89</v>
      </c>
      <c r="AN33" s="273">
        <v>63</v>
      </c>
      <c r="AO33" s="274">
        <v>54</v>
      </c>
      <c r="AP33" s="275">
        <v>59</v>
      </c>
      <c r="AQ33" s="273">
        <v>16</v>
      </c>
      <c r="AR33" s="274">
        <v>13</v>
      </c>
      <c r="AS33" s="275">
        <v>29</v>
      </c>
      <c r="AT33" s="273">
        <v>63</v>
      </c>
      <c r="AU33" s="274">
        <v>54</v>
      </c>
      <c r="AV33" s="275">
        <v>59</v>
      </c>
      <c r="AW33" s="273">
        <v>16</v>
      </c>
      <c r="AX33" s="274">
        <v>13</v>
      </c>
      <c r="AY33" s="275">
        <v>29</v>
      </c>
      <c r="AZ33" s="273">
        <v>31.5</v>
      </c>
      <c r="BA33" s="274">
        <v>33</v>
      </c>
      <c r="BB33" s="275">
        <v>32.200000000000003</v>
      </c>
      <c r="BC33" s="273">
        <v>16</v>
      </c>
      <c r="BD33" s="274">
        <v>13</v>
      </c>
      <c r="BE33" s="275">
        <v>29</v>
      </c>
      <c r="BF33" s="273" t="s">
        <v>197</v>
      </c>
      <c r="BG33" s="274" t="s">
        <v>197</v>
      </c>
      <c r="BH33" s="275">
        <v>64</v>
      </c>
      <c r="BI33" s="273">
        <v>6</v>
      </c>
      <c r="BJ33" s="274">
        <v>5</v>
      </c>
      <c r="BK33" s="275">
        <v>11</v>
      </c>
      <c r="BL33" s="273" t="s">
        <v>197</v>
      </c>
      <c r="BM33" s="274" t="s">
        <v>197</v>
      </c>
      <c r="BN33" s="275">
        <v>64</v>
      </c>
      <c r="BO33" s="273">
        <v>6</v>
      </c>
      <c r="BP33" s="274">
        <v>5</v>
      </c>
      <c r="BQ33" s="275">
        <v>11</v>
      </c>
      <c r="BR33" s="273">
        <v>34.5</v>
      </c>
      <c r="BS33" s="274">
        <v>39.4</v>
      </c>
      <c r="BT33" s="275">
        <v>36.700000000000003</v>
      </c>
      <c r="BU33" s="273">
        <v>6</v>
      </c>
      <c r="BV33" s="274">
        <v>5</v>
      </c>
      <c r="BW33" s="275">
        <v>11</v>
      </c>
      <c r="BX33" s="273" t="s">
        <v>197</v>
      </c>
      <c r="BY33" s="274" t="s">
        <v>197</v>
      </c>
      <c r="BZ33" s="275" t="s">
        <v>197</v>
      </c>
      <c r="CA33" s="273" t="s">
        <v>197</v>
      </c>
      <c r="CB33" s="274" t="s">
        <v>197</v>
      </c>
      <c r="CC33" s="275">
        <v>4</v>
      </c>
      <c r="CD33" s="273" t="s">
        <v>197</v>
      </c>
      <c r="CE33" s="274" t="s">
        <v>197</v>
      </c>
      <c r="CF33" s="275" t="s">
        <v>197</v>
      </c>
      <c r="CG33" s="273" t="s">
        <v>197</v>
      </c>
      <c r="CH33" s="274" t="s">
        <v>197</v>
      </c>
      <c r="CI33" s="275">
        <v>4</v>
      </c>
      <c r="CJ33" s="273">
        <v>41.5</v>
      </c>
      <c r="CK33" s="274">
        <v>30.5</v>
      </c>
      <c r="CL33" s="275">
        <v>36</v>
      </c>
      <c r="CM33" s="273" t="s">
        <v>197</v>
      </c>
      <c r="CN33" s="274" t="s">
        <v>197</v>
      </c>
      <c r="CO33" s="275">
        <v>4</v>
      </c>
      <c r="CP33" s="273">
        <v>80</v>
      </c>
      <c r="CQ33" s="274">
        <v>66</v>
      </c>
      <c r="CR33" s="275">
        <v>73</v>
      </c>
      <c r="CS33" s="273">
        <v>1230</v>
      </c>
      <c r="CT33" s="274">
        <v>1302</v>
      </c>
      <c r="CU33" s="275">
        <v>2532</v>
      </c>
      <c r="CV33" s="273">
        <v>81</v>
      </c>
      <c r="CW33" s="274">
        <v>67</v>
      </c>
      <c r="CX33" s="275">
        <v>74</v>
      </c>
      <c r="CY33" s="273">
        <v>1230</v>
      </c>
      <c r="CZ33" s="274">
        <v>1302</v>
      </c>
      <c r="DA33" s="275">
        <v>2532</v>
      </c>
      <c r="DB33" s="273">
        <v>36.6</v>
      </c>
      <c r="DC33" s="274">
        <v>34.5</v>
      </c>
      <c r="DD33" s="275">
        <v>35.5</v>
      </c>
      <c r="DE33" s="273">
        <v>1230</v>
      </c>
      <c r="DF33" s="274">
        <v>1302</v>
      </c>
      <c r="DG33" s="275">
        <v>2532</v>
      </c>
    </row>
    <row r="34" spans="1:111" x14ac:dyDescent="0.35">
      <c r="A34" t="s">
        <v>160</v>
      </c>
      <c r="B34" t="s">
        <v>404</v>
      </c>
      <c r="C34" t="s">
        <v>392</v>
      </c>
      <c r="D34" s="273">
        <v>83</v>
      </c>
      <c r="E34" s="274">
        <v>69</v>
      </c>
      <c r="F34" s="275">
        <v>76</v>
      </c>
      <c r="G34" s="273">
        <v>1457</v>
      </c>
      <c r="H34" s="274">
        <v>1488</v>
      </c>
      <c r="I34" s="275">
        <v>2945</v>
      </c>
      <c r="J34" s="273">
        <v>83</v>
      </c>
      <c r="K34" s="274">
        <v>70</v>
      </c>
      <c r="L34" s="275">
        <v>77</v>
      </c>
      <c r="M34" s="273">
        <v>1457</v>
      </c>
      <c r="N34" s="274">
        <v>1488</v>
      </c>
      <c r="O34" s="275">
        <v>2945</v>
      </c>
      <c r="P34" s="273">
        <v>37.1</v>
      </c>
      <c r="Q34" s="274">
        <v>34.4</v>
      </c>
      <c r="R34" s="275">
        <v>35.700000000000003</v>
      </c>
      <c r="S34" s="273">
        <v>1457</v>
      </c>
      <c r="T34" s="274">
        <v>1488</v>
      </c>
      <c r="U34" s="275">
        <v>2945</v>
      </c>
      <c r="V34" s="273">
        <v>82</v>
      </c>
      <c r="W34" s="274">
        <v>66</v>
      </c>
      <c r="X34" s="275">
        <v>75</v>
      </c>
      <c r="Y34" s="273">
        <v>104</v>
      </c>
      <c r="Z34" s="274">
        <v>83</v>
      </c>
      <c r="AA34" s="275">
        <v>187</v>
      </c>
      <c r="AB34" s="273">
        <v>85</v>
      </c>
      <c r="AC34" s="274">
        <v>69</v>
      </c>
      <c r="AD34" s="275">
        <v>78</v>
      </c>
      <c r="AE34" s="273">
        <v>104</v>
      </c>
      <c r="AF34" s="274">
        <v>83</v>
      </c>
      <c r="AG34" s="275">
        <v>187</v>
      </c>
      <c r="AH34" s="273">
        <v>37.299999999999997</v>
      </c>
      <c r="AI34" s="274">
        <v>33.700000000000003</v>
      </c>
      <c r="AJ34" s="275">
        <v>35.700000000000003</v>
      </c>
      <c r="AK34" s="273">
        <v>104</v>
      </c>
      <c r="AL34" s="274">
        <v>83</v>
      </c>
      <c r="AM34" s="275">
        <v>187</v>
      </c>
      <c r="AN34" s="273">
        <v>81</v>
      </c>
      <c r="AO34" s="274">
        <v>65</v>
      </c>
      <c r="AP34" s="275">
        <v>72</v>
      </c>
      <c r="AQ34" s="273">
        <v>62</v>
      </c>
      <c r="AR34" s="274">
        <v>68</v>
      </c>
      <c r="AS34" s="275">
        <v>130</v>
      </c>
      <c r="AT34" s="273">
        <v>85</v>
      </c>
      <c r="AU34" s="274">
        <v>68</v>
      </c>
      <c r="AV34" s="275">
        <v>76</v>
      </c>
      <c r="AW34" s="273">
        <v>62</v>
      </c>
      <c r="AX34" s="274">
        <v>68</v>
      </c>
      <c r="AY34" s="275">
        <v>130</v>
      </c>
      <c r="AZ34" s="273">
        <v>37.200000000000003</v>
      </c>
      <c r="BA34" s="274">
        <v>34.200000000000003</v>
      </c>
      <c r="BB34" s="275">
        <v>35.6</v>
      </c>
      <c r="BC34" s="273">
        <v>62</v>
      </c>
      <c r="BD34" s="274">
        <v>68</v>
      </c>
      <c r="BE34" s="275">
        <v>130</v>
      </c>
      <c r="BF34" s="273">
        <v>81</v>
      </c>
      <c r="BG34" s="274">
        <v>69</v>
      </c>
      <c r="BH34" s="275">
        <v>76</v>
      </c>
      <c r="BI34" s="273">
        <v>21</v>
      </c>
      <c r="BJ34" s="274">
        <v>16</v>
      </c>
      <c r="BK34" s="275">
        <v>37</v>
      </c>
      <c r="BL34" s="273">
        <v>81</v>
      </c>
      <c r="BM34" s="274">
        <v>75</v>
      </c>
      <c r="BN34" s="275">
        <v>78</v>
      </c>
      <c r="BO34" s="273">
        <v>21</v>
      </c>
      <c r="BP34" s="274">
        <v>16</v>
      </c>
      <c r="BQ34" s="275">
        <v>37</v>
      </c>
      <c r="BR34" s="273">
        <v>35.799999999999997</v>
      </c>
      <c r="BS34" s="274">
        <v>36.299999999999997</v>
      </c>
      <c r="BT34" s="275">
        <v>36</v>
      </c>
      <c r="BU34" s="273">
        <v>21</v>
      </c>
      <c r="BV34" s="274">
        <v>16</v>
      </c>
      <c r="BW34" s="275">
        <v>37</v>
      </c>
      <c r="BX34" s="273">
        <v>100</v>
      </c>
      <c r="BY34" s="274" t="s">
        <v>197</v>
      </c>
      <c r="BZ34" s="275" t="s">
        <v>197</v>
      </c>
      <c r="CA34" s="273">
        <v>9</v>
      </c>
      <c r="CB34" s="274">
        <v>6</v>
      </c>
      <c r="CC34" s="275">
        <v>15</v>
      </c>
      <c r="CD34" s="273">
        <v>100</v>
      </c>
      <c r="CE34" s="274" t="s">
        <v>197</v>
      </c>
      <c r="CF34" s="275" t="s">
        <v>197</v>
      </c>
      <c r="CG34" s="273">
        <v>9</v>
      </c>
      <c r="CH34" s="274">
        <v>6</v>
      </c>
      <c r="CI34" s="275">
        <v>15</v>
      </c>
      <c r="CJ34" s="273">
        <v>38.799999999999997</v>
      </c>
      <c r="CK34" s="274">
        <v>35.200000000000003</v>
      </c>
      <c r="CL34" s="275">
        <v>37.299999999999997</v>
      </c>
      <c r="CM34" s="273">
        <v>9</v>
      </c>
      <c r="CN34" s="274">
        <v>6</v>
      </c>
      <c r="CO34" s="275">
        <v>15</v>
      </c>
      <c r="CP34" s="273">
        <v>82</v>
      </c>
      <c r="CQ34" s="274">
        <v>68</v>
      </c>
      <c r="CR34" s="275">
        <v>75</v>
      </c>
      <c r="CS34" s="273">
        <v>1710</v>
      </c>
      <c r="CT34" s="274">
        <v>1726</v>
      </c>
      <c r="CU34" s="275">
        <v>3436</v>
      </c>
      <c r="CV34" s="273">
        <v>83</v>
      </c>
      <c r="CW34" s="274">
        <v>70</v>
      </c>
      <c r="CX34" s="275">
        <v>76</v>
      </c>
      <c r="CY34" s="273">
        <v>1710</v>
      </c>
      <c r="CZ34" s="274">
        <v>1726</v>
      </c>
      <c r="DA34" s="275">
        <v>3436</v>
      </c>
      <c r="DB34" s="273">
        <v>37</v>
      </c>
      <c r="DC34" s="274">
        <v>34.299999999999997</v>
      </c>
      <c r="DD34" s="275">
        <v>35.6</v>
      </c>
      <c r="DE34" s="273">
        <v>1710</v>
      </c>
      <c r="DF34" s="274">
        <v>1726</v>
      </c>
      <c r="DG34" s="275">
        <v>3436</v>
      </c>
    </row>
    <row r="35" spans="1:111" x14ac:dyDescent="0.35">
      <c r="A35" t="s">
        <v>157</v>
      </c>
      <c r="B35" t="s">
        <v>401</v>
      </c>
      <c r="C35" t="s">
        <v>392</v>
      </c>
      <c r="D35" s="273">
        <v>71</v>
      </c>
      <c r="E35" s="274">
        <v>55</v>
      </c>
      <c r="F35" s="275">
        <v>63</v>
      </c>
      <c r="G35" s="273">
        <v>1290</v>
      </c>
      <c r="H35" s="274">
        <v>1358</v>
      </c>
      <c r="I35" s="275">
        <v>2648</v>
      </c>
      <c r="J35" s="273">
        <v>72</v>
      </c>
      <c r="K35" s="274">
        <v>57</v>
      </c>
      <c r="L35" s="275">
        <v>64</v>
      </c>
      <c r="M35" s="273">
        <v>1290</v>
      </c>
      <c r="N35" s="274">
        <v>1358</v>
      </c>
      <c r="O35" s="275">
        <v>2648</v>
      </c>
      <c r="P35" s="273">
        <v>33.700000000000003</v>
      </c>
      <c r="Q35" s="274">
        <v>31.6</v>
      </c>
      <c r="R35" s="275">
        <v>32.6</v>
      </c>
      <c r="S35" s="273">
        <v>1290</v>
      </c>
      <c r="T35" s="274">
        <v>1358</v>
      </c>
      <c r="U35" s="275">
        <v>2648</v>
      </c>
      <c r="V35" s="273">
        <v>72</v>
      </c>
      <c r="W35" s="274">
        <v>63</v>
      </c>
      <c r="X35" s="275">
        <v>67</v>
      </c>
      <c r="Y35" s="273">
        <v>39</v>
      </c>
      <c r="Z35" s="274">
        <v>43</v>
      </c>
      <c r="AA35" s="275">
        <v>82</v>
      </c>
      <c r="AB35" s="273">
        <v>72</v>
      </c>
      <c r="AC35" s="274">
        <v>63</v>
      </c>
      <c r="AD35" s="275">
        <v>67</v>
      </c>
      <c r="AE35" s="273">
        <v>39</v>
      </c>
      <c r="AF35" s="274">
        <v>43</v>
      </c>
      <c r="AG35" s="275">
        <v>82</v>
      </c>
      <c r="AH35" s="273">
        <v>34.200000000000003</v>
      </c>
      <c r="AI35" s="274">
        <v>32.700000000000003</v>
      </c>
      <c r="AJ35" s="275">
        <v>33.4</v>
      </c>
      <c r="AK35" s="273">
        <v>39</v>
      </c>
      <c r="AL35" s="274">
        <v>43</v>
      </c>
      <c r="AM35" s="275">
        <v>82</v>
      </c>
      <c r="AN35" s="273" t="s">
        <v>197</v>
      </c>
      <c r="AO35" s="274" t="s">
        <v>197</v>
      </c>
      <c r="AP35" s="275">
        <v>72</v>
      </c>
      <c r="AQ35" s="273">
        <v>14</v>
      </c>
      <c r="AR35" s="274">
        <v>15</v>
      </c>
      <c r="AS35" s="275">
        <v>29</v>
      </c>
      <c r="AT35" s="273" t="s">
        <v>197</v>
      </c>
      <c r="AU35" s="274" t="s">
        <v>197</v>
      </c>
      <c r="AV35" s="275">
        <v>79</v>
      </c>
      <c r="AW35" s="273">
        <v>14</v>
      </c>
      <c r="AX35" s="274">
        <v>15</v>
      </c>
      <c r="AY35" s="275">
        <v>29</v>
      </c>
      <c r="AZ35" s="273">
        <v>35.700000000000003</v>
      </c>
      <c r="BA35" s="274">
        <v>30.2</v>
      </c>
      <c r="BB35" s="275">
        <v>32.9</v>
      </c>
      <c r="BC35" s="273">
        <v>14</v>
      </c>
      <c r="BD35" s="274">
        <v>15</v>
      </c>
      <c r="BE35" s="275">
        <v>29</v>
      </c>
      <c r="BF35" s="273">
        <v>71</v>
      </c>
      <c r="BG35" s="274">
        <v>36</v>
      </c>
      <c r="BH35" s="275">
        <v>54</v>
      </c>
      <c r="BI35" s="273">
        <v>14</v>
      </c>
      <c r="BJ35" s="274">
        <v>14</v>
      </c>
      <c r="BK35" s="275">
        <v>28</v>
      </c>
      <c r="BL35" s="273">
        <v>71</v>
      </c>
      <c r="BM35" s="274">
        <v>50</v>
      </c>
      <c r="BN35" s="275">
        <v>61</v>
      </c>
      <c r="BO35" s="273">
        <v>14</v>
      </c>
      <c r="BP35" s="274">
        <v>14</v>
      </c>
      <c r="BQ35" s="275">
        <v>28</v>
      </c>
      <c r="BR35" s="273">
        <v>34.200000000000003</v>
      </c>
      <c r="BS35" s="274">
        <v>28.6</v>
      </c>
      <c r="BT35" s="275">
        <v>31.4</v>
      </c>
      <c r="BU35" s="273">
        <v>14</v>
      </c>
      <c r="BV35" s="274">
        <v>14</v>
      </c>
      <c r="BW35" s="275">
        <v>28</v>
      </c>
      <c r="BX35" s="273" t="s">
        <v>197</v>
      </c>
      <c r="BY35" s="274" t="s">
        <v>197</v>
      </c>
      <c r="BZ35" s="275">
        <v>73</v>
      </c>
      <c r="CA35" s="273">
        <v>10</v>
      </c>
      <c r="CB35" s="274">
        <v>12</v>
      </c>
      <c r="CC35" s="275">
        <v>22</v>
      </c>
      <c r="CD35" s="273" t="s">
        <v>197</v>
      </c>
      <c r="CE35" s="274" t="s">
        <v>197</v>
      </c>
      <c r="CF35" s="275">
        <v>77</v>
      </c>
      <c r="CG35" s="273">
        <v>10</v>
      </c>
      <c r="CH35" s="274">
        <v>12</v>
      </c>
      <c r="CI35" s="275">
        <v>22</v>
      </c>
      <c r="CJ35" s="273">
        <v>33.799999999999997</v>
      </c>
      <c r="CK35" s="274">
        <v>33.5</v>
      </c>
      <c r="CL35" s="275">
        <v>33.6</v>
      </c>
      <c r="CM35" s="273">
        <v>10</v>
      </c>
      <c r="CN35" s="274">
        <v>12</v>
      </c>
      <c r="CO35" s="275">
        <v>22</v>
      </c>
      <c r="CP35" s="273">
        <v>71</v>
      </c>
      <c r="CQ35" s="274">
        <v>55</v>
      </c>
      <c r="CR35" s="275">
        <v>63</v>
      </c>
      <c r="CS35" s="273">
        <v>1531</v>
      </c>
      <c r="CT35" s="274">
        <v>1610</v>
      </c>
      <c r="CU35" s="275">
        <v>3141</v>
      </c>
      <c r="CV35" s="273">
        <v>72</v>
      </c>
      <c r="CW35" s="274">
        <v>57</v>
      </c>
      <c r="CX35" s="275">
        <v>64</v>
      </c>
      <c r="CY35" s="273">
        <v>1531</v>
      </c>
      <c r="CZ35" s="274">
        <v>1610</v>
      </c>
      <c r="DA35" s="275">
        <v>3141</v>
      </c>
      <c r="DB35" s="273">
        <v>33.799999999999997</v>
      </c>
      <c r="DC35" s="274">
        <v>31.6</v>
      </c>
      <c r="DD35" s="275">
        <v>32.700000000000003</v>
      </c>
      <c r="DE35" s="273">
        <v>1531</v>
      </c>
      <c r="DF35" s="274">
        <v>1610</v>
      </c>
      <c r="DG35" s="275">
        <v>3141</v>
      </c>
    </row>
    <row r="36" spans="1:111" x14ac:dyDescent="0.35">
      <c r="A36" t="s">
        <v>162</v>
      </c>
      <c r="B36" t="s">
        <v>406</v>
      </c>
      <c r="C36" t="s">
        <v>392</v>
      </c>
      <c r="D36" s="273">
        <v>77</v>
      </c>
      <c r="E36" s="274">
        <v>62</v>
      </c>
      <c r="F36" s="275">
        <v>69</v>
      </c>
      <c r="G36" s="273">
        <v>635</v>
      </c>
      <c r="H36" s="274">
        <v>704</v>
      </c>
      <c r="I36" s="275">
        <v>1339</v>
      </c>
      <c r="J36" s="273">
        <v>78</v>
      </c>
      <c r="K36" s="274">
        <v>66</v>
      </c>
      <c r="L36" s="275">
        <v>72</v>
      </c>
      <c r="M36" s="273">
        <v>635</v>
      </c>
      <c r="N36" s="274">
        <v>704</v>
      </c>
      <c r="O36" s="275">
        <v>1339</v>
      </c>
      <c r="P36" s="273">
        <v>35.200000000000003</v>
      </c>
      <c r="Q36" s="274">
        <v>32.700000000000003</v>
      </c>
      <c r="R36" s="275">
        <v>33.9</v>
      </c>
      <c r="S36" s="273">
        <v>635</v>
      </c>
      <c r="T36" s="274">
        <v>704</v>
      </c>
      <c r="U36" s="275">
        <v>1339</v>
      </c>
      <c r="V36" s="273">
        <v>85</v>
      </c>
      <c r="W36" s="274">
        <v>54</v>
      </c>
      <c r="X36" s="275">
        <v>68</v>
      </c>
      <c r="Y36" s="273">
        <v>20</v>
      </c>
      <c r="Z36" s="274">
        <v>24</v>
      </c>
      <c r="AA36" s="275">
        <v>44</v>
      </c>
      <c r="AB36" s="273">
        <v>85</v>
      </c>
      <c r="AC36" s="274">
        <v>54</v>
      </c>
      <c r="AD36" s="275">
        <v>68</v>
      </c>
      <c r="AE36" s="273">
        <v>20</v>
      </c>
      <c r="AF36" s="274">
        <v>24</v>
      </c>
      <c r="AG36" s="275">
        <v>44</v>
      </c>
      <c r="AH36" s="273">
        <v>35.799999999999997</v>
      </c>
      <c r="AI36" s="274">
        <v>33.5</v>
      </c>
      <c r="AJ36" s="275">
        <v>34.5</v>
      </c>
      <c r="AK36" s="273">
        <v>20</v>
      </c>
      <c r="AL36" s="274">
        <v>24</v>
      </c>
      <c r="AM36" s="275">
        <v>44</v>
      </c>
      <c r="AN36" s="273" t="s">
        <v>197</v>
      </c>
      <c r="AO36" s="274" t="s">
        <v>197</v>
      </c>
      <c r="AP36" s="275">
        <v>55</v>
      </c>
      <c r="AQ36" s="273" t="s">
        <v>197</v>
      </c>
      <c r="AR36" s="274" t="s">
        <v>197</v>
      </c>
      <c r="AS36" s="275">
        <v>11</v>
      </c>
      <c r="AT36" s="273" t="s">
        <v>197</v>
      </c>
      <c r="AU36" s="274" t="s">
        <v>197</v>
      </c>
      <c r="AV36" s="275">
        <v>64</v>
      </c>
      <c r="AW36" s="273" t="s">
        <v>197</v>
      </c>
      <c r="AX36" s="274" t="s">
        <v>197</v>
      </c>
      <c r="AY36" s="275">
        <v>11</v>
      </c>
      <c r="AZ36" s="273">
        <v>28.5</v>
      </c>
      <c r="BA36" s="274">
        <v>32.700000000000003</v>
      </c>
      <c r="BB36" s="275">
        <v>31.9</v>
      </c>
      <c r="BC36" s="273" t="s">
        <v>197</v>
      </c>
      <c r="BD36" s="274" t="s">
        <v>197</v>
      </c>
      <c r="BE36" s="275">
        <v>11</v>
      </c>
      <c r="BF36" s="273" t="s">
        <v>197</v>
      </c>
      <c r="BG36" s="274" t="s">
        <v>191</v>
      </c>
      <c r="BH36" s="275" t="s">
        <v>197</v>
      </c>
      <c r="BI36" s="273" t="s">
        <v>197</v>
      </c>
      <c r="BJ36" s="274">
        <v>0</v>
      </c>
      <c r="BK36" s="275" t="s">
        <v>197</v>
      </c>
      <c r="BL36" s="273" t="s">
        <v>197</v>
      </c>
      <c r="BM36" s="274" t="s">
        <v>191</v>
      </c>
      <c r="BN36" s="275" t="s">
        <v>197</v>
      </c>
      <c r="BO36" s="273" t="s">
        <v>197</v>
      </c>
      <c r="BP36" s="274">
        <v>0</v>
      </c>
      <c r="BQ36" s="275" t="s">
        <v>197</v>
      </c>
      <c r="BR36" s="273">
        <v>34</v>
      </c>
      <c r="BS36" s="274">
        <v>0</v>
      </c>
      <c r="BT36" s="275">
        <v>34</v>
      </c>
      <c r="BU36" s="273" t="s">
        <v>197</v>
      </c>
      <c r="BV36" s="274">
        <v>0</v>
      </c>
      <c r="BW36" s="275" t="s">
        <v>197</v>
      </c>
      <c r="BX36" s="273" t="s">
        <v>197</v>
      </c>
      <c r="BY36" s="274" t="s">
        <v>197</v>
      </c>
      <c r="BZ36" s="275" t="s">
        <v>197</v>
      </c>
      <c r="CA36" s="273" t="s">
        <v>197</v>
      </c>
      <c r="CB36" s="274" t="s">
        <v>197</v>
      </c>
      <c r="CC36" s="275" t="s">
        <v>197</v>
      </c>
      <c r="CD36" s="273" t="s">
        <v>197</v>
      </c>
      <c r="CE36" s="274" t="s">
        <v>197</v>
      </c>
      <c r="CF36" s="275" t="s">
        <v>197</v>
      </c>
      <c r="CG36" s="273" t="s">
        <v>197</v>
      </c>
      <c r="CH36" s="274" t="s">
        <v>197</v>
      </c>
      <c r="CI36" s="275" t="s">
        <v>197</v>
      </c>
      <c r="CJ36" s="273">
        <v>30</v>
      </c>
      <c r="CK36" s="274">
        <v>17</v>
      </c>
      <c r="CL36" s="275">
        <v>23.5</v>
      </c>
      <c r="CM36" s="273" t="s">
        <v>197</v>
      </c>
      <c r="CN36" s="274" t="s">
        <v>197</v>
      </c>
      <c r="CO36" s="275" t="s">
        <v>197</v>
      </c>
      <c r="CP36" s="273">
        <v>76</v>
      </c>
      <c r="CQ36" s="274">
        <v>61</v>
      </c>
      <c r="CR36" s="275">
        <v>68</v>
      </c>
      <c r="CS36" s="273">
        <v>687</v>
      </c>
      <c r="CT36" s="274">
        <v>767</v>
      </c>
      <c r="CU36" s="275">
        <v>1454</v>
      </c>
      <c r="CV36" s="273">
        <v>77</v>
      </c>
      <c r="CW36" s="274">
        <v>65</v>
      </c>
      <c r="CX36" s="275">
        <v>71</v>
      </c>
      <c r="CY36" s="273">
        <v>687</v>
      </c>
      <c r="CZ36" s="274">
        <v>767</v>
      </c>
      <c r="DA36" s="275">
        <v>1454</v>
      </c>
      <c r="DB36" s="273">
        <v>35.1</v>
      </c>
      <c r="DC36" s="274">
        <v>32.6</v>
      </c>
      <c r="DD36" s="275">
        <v>33.799999999999997</v>
      </c>
      <c r="DE36" s="273">
        <v>687</v>
      </c>
      <c r="DF36" s="274">
        <v>767</v>
      </c>
      <c r="DG36" s="275">
        <v>1454</v>
      </c>
    </row>
    <row r="37" spans="1:111" x14ac:dyDescent="0.35">
      <c r="A37" t="s">
        <v>149</v>
      </c>
      <c r="B37" t="s">
        <v>394</v>
      </c>
      <c r="C37" t="s">
        <v>392</v>
      </c>
      <c r="D37" s="273">
        <v>80</v>
      </c>
      <c r="E37" s="274">
        <v>64</v>
      </c>
      <c r="F37" s="275">
        <v>72</v>
      </c>
      <c r="G37" s="273">
        <v>773</v>
      </c>
      <c r="H37" s="274">
        <v>839</v>
      </c>
      <c r="I37" s="275">
        <v>1612</v>
      </c>
      <c r="J37" s="273">
        <v>81</v>
      </c>
      <c r="K37" s="274">
        <v>66</v>
      </c>
      <c r="L37" s="275">
        <v>73</v>
      </c>
      <c r="M37" s="273">
        <v>773</v>
      </c>
      <c r="N37" s="274">
        <v>839</v>
      </c>
      <c r="O37" s="275">
        <v>1612</v>
      </c>
      <c r="P37" s="273">
        <v>38.5</v>
      </c>
      <c r="Q37" s="274">
        <v>35.5</v>
      </c>
      <c r="R37" s="275">
        <v>36.9</v>
      </c>
      <c r="S37" s="273">
        <v>773</v>
      </c>
      <c r="T37" s="274">
        <v>839</v>
      </c>
      <c r="U37" s="275">
        <v>1612</v>
      </c>
      <c r="V37" s="273">
        <v>78</v>
      </c>
      <c r="W37" s="274">
        <v>63</v>
      </c>
      <c r="X37" s="275">
        <v>71</v>
      </c>
      <c r="Y37" s="273">
        <v>77</v>
      </c>
      <c r="Z37" s="274">
        <v>79</v>
      </c>
      <c r="AA37" s="275">
        <v>156</v>
      </c>
      <c r="AB37" s="273">
        <v>79</v>
      </c>
      <c r="AC37" s="274">
        <v>65</v>
      </c>
      <c r="AD37" s="275">
        <v>72</v>
      </c>
      <c r="AE37" s="273">
        <v>77</v>
      </c>
      <c r="AF37" s="274">
        <v>79</v>
      </c>
      <c r="AG37" s="275">
        <v>156</v>
      </c>
      <c r="AH37" s="273">
        <v>38.1</v>
      </c>
      <c r="AI37" s="274">
        <v>34.799999999999997</v>
      </c>
      <c r="AJ37" s="275">
        <v>36.4</v>
      </c>
      <c r="AK37" s="273">
        <v>77</v>
      </c>
      <c r="AL37" s="274">
        <v>79</v>
      </c>
      <c r="AM37" s="275">
        <v>156</v>
      </c>
      <c r="AN37" s="273">
        <v>81</v>
      </c>
      <c r="AO37" s="274">
        <v>71</v>
      </c>
      <c r="AP37" s="275">
        <v>77</v>
      </c>
      <c r="AQ37" s="273">
        <v>32</v>
      </c>
      <c r="AR37" s="274">
        <v>28</v>
      </c>
      <c r="AS37" s="275">
        <v>60</v>
      </c>
      <c r="AT37" s="273">
        <v>81</v>
      </c>
      <c r="AU37" s="274">
        <v>71</v>
      </c>
      <c r="AV37" s="275">
        <v>77</v>
      </c>
      <c r="AW37" s="273">
        <v>32</v>
      </c>
      <c r="AX37" s="274">
        <v>28</v>
      </c>
      <c r="AY37" s="275">
        <v>60</v>
      </c>
      <c r="AZ37" s="273">
        <v>38.6</v>
      </c>
      <c r="BA37" s="274">
        <v>35</v>
      </c>
      <c r="BB37" s="275">
        <v>36.9</v>
      </c>
      <c r="BC37" s="273">
        <v>32</v>
      </c>
      <c r="BD37" s="274">
        <v>28</v>
      </c>
      <c r="BE37" s="275">
        <v>60</v>
      </c>
      <c r="BF37" s="273">
        <v>100</v>
      </c>
      <c r="BG37" s="274" t="s">
        <v>197</v>
      </c>
      <c r="BH37" s="275" t="s">
        <v>197</v>
      </c>
      <c r="BI37" s="273">
        <v>8</v>
      </c>
      <c r="BJ37" s="274">
        <v>8</v>
      </c>
      <c r="BK37" s="275">
        <v>16</v>
      </c>
      <c r="BL37" s="273">
        <v>100</v>
      </c>
      <c r="BM37" s="274" t="s">
        <v>197</v>
      </c>
      <c r="BN37" s="275" t="s">
        <v>197</v>
      </c>
      <c r="BO37" s="273">
        <v>8</v>
      </c>
      <c r="BP37" s="274">
        <v>8</v>
      </c>
      <c r="BQ37" s="275">
        <v>16</v>
      </c>
      <c r="BR37" s="273">
        <v>38</v>
      </c>
      <c r="BS37" s="274">
        <v>35.5</v>
      </c>
      <c r="BT37" s="275">
        <v>36.799999999999997</v>
      </c>
      <c r="BU37" s="273">
        <v>8</v>
      </c>
      <c r="BV37" s="274">
        <v>8</v>
      </c>
      <c r="BW37" s="275">
        <v>16</v>
      </c>
      <c r="BX37" s="273" t="s">
        <v>197</v>
      </c>
      <c r="BY37" s="274" t="s">
        <v>197</v>
      </c>
      <c r="BZ37" s="275">
        <v>57</v>
      </c>
      <c r="CA37" s="273">
        <v>3</v>
      </c>
      <c r="CB37" s="274">
        <v>4</v>
      </c>
      <c r="CC37" s="275">
        <v>7</v>
      </c>
      <c r="CD37" s="273">
        <v>100</v>
      </c>
      <c r="CE37" s="274" t="s">
        <v>197</v>
      </c>
      <c r="CF37" s="275" t="s">
        <v>197</v>
      </c>
      <c r="CG37" s="273">
        <v>3</v>
      </c>
      <c r="CH37" s="274">
        <v>4</v>
      </c>
      <c r="CI37" s="275">
        <v>7</v>
      </c>
      <c r="CJ37" s="273">
        <v>36.299999999999997</v>
      </c>
      <c r="CK37" s="274">
        <v>35.5</v>
      </c>
      <c r="CL37" s="275">
        <v>35.9</v>
      </c>
      <c r="CM37" s="273">
        <v>3</v>
      </c>
      <c r="CN37" s="274">
        <v>4</v>
      </c>
      <c r="CO37" s="275">
        <v>7</v>
      </c>
      <c r="CP37" s="273">
        <v>77</v>
      </c>
      <c r="CQ37" s="274">
        <v>63</v>
      </c>
      <c r="CR37" s="275">
        <v>70</v>
      </c>
      <c r="CS37" s="273">
        <v>1012</v>
      </c>
      <c r="CT37" s="274">
        <v>1059</v>
      </c>
      <c r="CU37" s="275">
        <v>2071</v>
      </c>
      <c r="CV37" s="273">
        <v>79</v>
      </c>
      <c r="CW37" s="274">
        <v>65</v>
      </c>
      <c r="CX37" s="275">
        <v>72</v>
      </c>
      <c r="CY37" s="273">
        <v>1012</v>
      </c>
      <c r="CZ37" s="274">
        <v>1059</v>
      </c>
      <c r="DA37" s="275">
        <v>2071</v>
      </c>
      <c r="DB37" s="273">
        <v>38.1</v>
      </c>
      <c r="DC37" s="274">
        <v>35.200000000000003</v>
      </c>
      <c r="DD37" s="275">
        <v>36.6</v>
      </c>
      <c r="DE37" s="273">
        <v>1012</v>
      </c>
      <c r="DF37" s="274">
        <v>1059</v>
      </c>
      <c r="DG37" s="275">
        <v>2071</v>
      </c>
    </row>
    <row r="38" spans="1:111" x14ac:dyDescent="0.35">
      <c r="A38" t="s">
        <v>158</v>
      </c>
      <c r="B38" t="s">
        <v>402</v>
      </c>
      <c r="C38" t="s">
        <v>392</v>
      </c>
      <c r="D38" s="273">
        <v>81</v>
      </c>
      <c r="E38" s="274">
        <v>64</v>
      </c>
      <c r="F38" s="275">
        <v>72</v>
      </c>
      <c r="G38" s="273">
        <v>706</v>
      </c>
      <c r="H38" s="274">
        <v>791</v>
      </c>
      <c r="I38" s="275">
        <v>1497</v>
      </c>
      <c r="J38" s="273">
        <v>81</v>
      </c>
      <c r="K38" s="274">
        <v>66</v>
      </c>
      <c r="L38" s="275">
        <v>73</v>
      </c>
      <c r="M38" s="273">
        <v>706</v>
      </c>
      <c r="N38" s="274">
        <v>791</v>
      </c>
      <c r="O38" s="275">
        <v>1497</v>
      </c>
      <c r="P38" s="273">
        <v>36.700000000000003</v>
      </c>
      <c r="Q38" s="274">
        <v>34.6</v>
      </c>
      <c r="R38" s="275">
        <v>35.6</v>
      </c>
      <c r="S38" s="273">
        <v>706</v>
      </c>
      <c r="T38" s="274">
        <v>791</v>
      </c>
      <c r="U38" s="275">
        <v>1497</v>
      </c>
      <c r="V38" s="273">
        <v>79</v>
      </c>
      <c r="W38" s="274">
        <v>66</v>
      </c>
      <c r="X38" s="275">
        <v>71</v>
      </c>
      <c r="Y38" s="273">
        <v>29</v>
      </c>
      <c r="Z38" s="274">
        <v>44</v>
      </c>
      <c r="AA38" s="275">
        <v>73</v>
      </c>
      <c r="AB38" s="273">
        <v>79</v>
      </c>
      <c r="AC38" s="274">
        <v>68</v>
      </c>
      <c r="AD38" s="275">
        <v>73</v>
      </c>
      <c r="AE38" s="273">
        <v>29</v>
      </c>
      <c r="AF38" s="274">
        <v>44</v>
      </c>
      <c r="AG38" s="275">
        <v>73</v>
      </c>
      <c r="AH38" s="273">
        <v>34.799999999999997</v>
      </c>
      <c r="AI38" s="274">
        <v>34.4</v>
      </c>
      <c r="AJ38" s="275">
        <v>34.6</v>
      </c>
      <c r="AK38" s="273">
        <v>29</v>
      </c>
      <c r="AL38" s="274">
        <v>44</v>
      </c>
      <c r="AM38" s="275">
        <v>73</v>
      </c>
      <c r="AN38" s="273">
        <v>86</v>
      </c>
      <c r="AO38" s="274">
        <v>67</v>
      </c>
      <c r="AP38" s="275">
        <v>77</v>
      </c>
      <c r="AQ38" s="273">
        <v>21</v>
      </c>
      <c r="AR38" s="274">
        <v>18</v>
      </c>
      <c r="AS38" s="275">
        <v>39</v>
      </c>
      <c r="AT38" s="273">
        <v>86</v>
      </c>
      <c r="AU38" s="274">
        <v>67</v>
      </c>
      <c r="AV38" s="275">
        <v>77</v>
      </c>
      <c r="AW38" s="273">
        <v>21</v>
      </c>
      <c r="AX38" s="274">
        <v>18</v>
      </c>
      <c r="AY38" s="275">
        <v>39</v>
      </c>
      <c r="AZ38" s="273">
        <v>34.9</v>
      </c>
      <c r="BA38" s="274">
        <v>36.1</v>
      </c>
      <c r="BB38" s="275">
        <v>35.4</v>
      </c>
      <c r="BC38" s="273">
        <v>21</v>
      </c>
      <c r="BD38" s="274">
        <v>18</v>
      </c>
      <c r="BE38" s="275">
        <v>39</v>
      </c>
      <c r="BF38" s="273" t="s">
        <v>197</v>
      </c>
      <c r="BG38" s="274" t="s">
        <v>197</v>
      </c>
      <c r="BH38" s="275">
        <v>58</v>
      </c>
      <c r="BI38" s="273">
        <v>7</v>
      </c>
      <c r="BJ38" s="274">
        <v>5</v>
      </c>
      <c r="BK38" s="275">
        <v>12</v>
      </c>
      <c r="BL38" s="273" t="s">
        <v>197</v>
      </c>
      <c r="BM38" s="274" t="s">
        <v>197</v>
      </c>
      <c r="BN38" s="275">
        <v>67</v>
      </c>
      <c r="BO38" s="273">
        <v>7</v>
      </c>
      <c r="BP38" s="274">
        <v>5</v>
      </c>
      <c r="BQ38" s="275">
        <v>12</v>
      </c>
      <c r="BR38" s="273">
        <v>32.4</v>
      </c>
      <c r="BS38" s="274">
        <v>35.4</v>
      </c>
      <c r="BT38" s="275">
        <v>33.700000000000003</v>
      </c>
      <c r="BU38" s="273">
        <v>7</v>
      </c>
      <c r="BV38" s="274">
        <v>5</v>
      </c>
      <c r="BW38" s="275">
        <v>12</v>
      </c>
      <c r="BX38" s="273" t="s">
        <v>197</v>
      </c>
      <c r="BY38" s="274" t="s">
        <v>197</v>
      </c>
      <c r="BZ38" s="275" t="s">
        <v>197</v>
      </c>
      <c r="CA38" s="273" t="s">
        <v>197</v>
      </c>
      <c r="CB38" s="274" t="s">
        <v>197</v>
      </c>
      <c r="CC38" s="275">
        <v>4</v>
      </c>
      <c r="CD38" s="273" t="s">
        <v>197</v>
      </c>
      <c r="CE38" s="274" t="s">
        <v>197</v>
      </c>
      <c r="CF38" s="275" t="s">
        <v>197</v>
      </c>
      <c r="CG38" s="273" t="s">
        <v>197</v>
      </c>
      <c r="CH38" s="274" t="s">
        <v>197</v>
      </c>
      <c r="CI38" s="275">
        <v>4</v>
      </c>
      <c r="CJ38" s="273">
        <v>30</v>
      </c>
      <c r="CK38" s="274">
        <v>33</v>
      </c>
      <c r="CL38" s="275">
        <v>31.5</v>
      </c>
      <c r="CM38" s="273" t="s">
        <v>197</v>
      </c>
      <c r="CN38" s="274" t="s">
        <v>197</v>
      </c>
      <c r="CO38" s="275">
        <v>4</v>
      </c>
      <c r="CP38" s="273">
        <v>80</v>
      </c>
      <c r="CQ38" s="274">
        <v>63</v>
      </c>
      <c r="CR38" s="275">
        <v>71</v>
      </c>
      <c r="CS38" s="273">
        <v>784</v>
      </c>
      <c r="CT38" s="274">
        <v>890</v>
      </c>
      <c r="CU38" s="275">
        <v>1674</v>
      </c>
      <c r="CV38" s="273">
        <v>80</v>
      </c>
      <c r="CW38" s="274">
        <v>66</v>
      </c>
      <c r="CX38" s="275">
        <v>72</v>
      </c>
      <c r="CY38" s="273">
        <v>784</v>
      </c>
      <c r="CZ38" s="274">
        <v>890</v>
      </c>
      <c r="DA38" s="275">
        <v>1674</v>
      </c>
      <c r="DB38" s="273">
        <v>36.5</v>
      </c>
      <c r="DC38" s="274">
        <v>34.700000000000003</v>
      </c>
      <c r="DD38" s="275">
        <v>35.5</v>
      </c>
      <c r="DE38" s="273">
        <v>784</v>
      </c>
      <c r="DF38" s="274">
        <v>890</v>
      </c>
      <c r="DG38" s="275">
        <v>1674</v>
      </c>
    </row>
    <row r="39" spans="1:111" x14ac:dyDescent="0.35">
      <c r="A39" t="s">
        <v>161</v>
      </c>
      <c r="B39" t="s">
        <v>405</v>
      </c>
      <c r="C39" t="s">
        <v>392</v>
      </c>
      <c r="D39" s="273">
        <v>76</v>
      </c>
      <c r="E39" s="274">
        <v>60</v>
      </c>
      <c r="F39" s="275">
        <v>68</v>
      </c>
      <c r="G39" s="273">
        <v>1035</v>
      </c>
      <c r="H39" s="274">
        <v>1160</v>
      </c>
      <c r="I39" s="275">
        <v>2195</v>
      </c>
      <c r="J39" s="273">
        <v>77</v>
      </c>
      <c r="K39" s="274">
        <v>62</v>
      </c>
      <c r="L39" s="275">
        <v>69</v>
      </c>
      <c r="M39" s="273">
        <v>1035</v>
      </c>
      <c r="N39" s="274">
        <v>1160</v>
      </c>
      <c r="O39" s="275">
        <v>2195</v>
      </c>
      <c r="P39" s="273">
        <v>36</v>
      </c>
      <c r="Q39" s="274">
        <v>33.700000000000003</v>
      </c>
      <c r="R39" s="275">
        <v>34.799999999999997</v>
      </c>
      <c r="S39" s="273">
        <v>1035</v>
      </c>
      <c r="T39" s="274">
        <v>1160</v>
      </c>
      <c r="U39" s="275">
        <v>2195</v>
      </c>
      <c r="V39" s="273">
        <v>82</v>
      </c>
      <c r="W39" s="274">
        <v>59</v>
      </c>
      <c r="X39" s="275">
        <v>70</v>
      </c>
      <c r="Y39" s="273">
        <v>77</v>
      </c>
      <c r="Z39" s="274">
        <v>81</v>
      </c>
      <c r="AA39" s="275">
        <v>158</v>
      </c>
      <c r="AB39" s="273">
        <v>82</v>
      </c>
      <c r="AC39" s="274">
        <v>64</v>
      </c>
      <c r="AD39" s="275">
        <v>73</v>
      </c>
      <c r="AE39" s="273">
        <v>77</v>
      </c>
      <c r="AF39" s="274">
        <v>81</v>
      </c>
      <c r="AG39" s="275">
        <v>158</v>
      </c>
      <c r="AH39" s="273">
        <v>36.6</v>
      </c>
      <c r="AI39" s="274">
        <v>33.6</v>
      </c>
      <c r="AJ39" s="275">
        <v>35</v>
      </c>
      <c r="AK39" s="273">
        <v>77</v>
      </c>
      <c r="AL39" s="274">
        <v>81</v>
      </c>
      <c r="AM39" s="275">
        <v>158</v>
      </c>
      <c r="AN39" s="273">
        <v>74</v>
      </c>
      <c r="AO39" s="274">
        <v>60</v>
      </c>
      <c r="AP39" s="275">
        <v>66</v>
      </c>
      <c r="AQ39" s="273">
        <v>131</v>
      </c>
      <c r="AR39" s="274">
        <v>152</v>
      </c>
      <c r="AS39" s="275">
        <v>283</v>
      </c>
      <c r="AT39" s="273">
        <v>76</v>
      </c>
      <c r="AU39" s="274">
        <v>61</v>
      </c>
      <c r="AV39" s="275">
        <v>68</v>
      </c>
      <c r="AW39" s="273">
        <v>131</v>
      </c>
      <c r="AX39" s="274">
        <v>152</v>
      </c>
      <c r="AY39" s="275">
        <v>283</v>
      </c>
      <c r="AZ39" s="273">
        <v>34.6</v>
      </c>
      <c r="BA39" s="274">
        <v>33.1</v>
      </c>
      <c r="BB39" s="275">
        <v>33.799999999999997</v>
      </c>
      <c r="BC39" s="273">
        <v>131</v>
      </c>
      <c r="BD39" s="274">
        <v>152</v>
      </c>
      <c r="BE39" s="275">
        <v>283</v>
      </c>
      <c r="BF39" s="273">
        <v>86</v>
      </c>
      <c r="BG39" s="274">
        <v>65</v>
      </c>
      <c r="BH39" s="275">
        <v>75</v>
      </c>
      <c r="BI39" s="273">
        <v>37</v>
      </c>
      <c r="BJ39" s="274">
        <v>40</v>
      </c>
      <c r="BK39" s="275">
        <v>77</v>
      </c>
      <c r="BL39" s="273">
        <v>89</v>
      </c>
      <c r="BM39" s="274">
        <v>73</v>
      </c>
      <c r="BN39" s="275">
        <v>81</v>
      </c>
      <c r="BO39" s="273">
        <v>37</v>
      </c>
      <c r="BP39" s="274">
        <v>40</v>
      </c>
      <c r="BQ39" s="275">
        <v>77</v>
      </c>
      <c r="BR39" s="273">
        <v>38.700000000000003</v>
      </c>
      <c r="BS39" s="274">
        <v>35.1</v>
      </c>
      <c r="BT39" s="275">
        <v>36.799999999999997</v>
      </c>
      <c r="BU39" s="273">
        <v>37</v>
      </c>
      <c r="BV39" s="274">
        <v>40</v>
      </c>
      <c r="BW39" s="275">
        <v>77</v>
      </c>
      <c r="BX39" s="273" t="s">
        <v>197</v>
      </c>
      <c r="BY39" s="274" t="s">
        <v>197</v>
      </c>
      <c r="BZ39" s="275">
        <v>75</v>
      </c>
      <c r="CA39" s="273">
        <v>4</v>
      </c>
      <c r="CB39" s="274">
        <v>8</v>
      </c>
      <c r="CC39" s="275">
        <v>12</v>
      </c>
      <c r="CD39" s="273" t="s">
        <v>197</v>
      </c>
      <c r="CE39" s="274" t="s">
        <v>197</v>
      </c>
      <c r="CF39" s="275" t="s">
        <v>197</v>
      </c>
      <c r="CG39" s="273">
        <v>4</v>
      </c>
      <c r="CH39" s="274">
        <v>8</v>
      </c>
      <c r="CI39" s="275">
        <v>12</v>
      </c>
      <c r="CJ39" s="273">
        <v>37.799999999999997</v>
      </c>
      <c r="CK39" s="274">
        <v>37.1</v>
      </c>
      <c r="CL39" s="275">
        <v>37.299999999999997</v>
      </c>
      <c r="CM39" s="273">
        <v>4</v>
      </c>
      <c r="CN39" s="274">
        <v>8</v>
      </c>
      <c r="CO39" s="275">
        <v>12</v>
      </c>
      <c r="CP39" s="273">
        <v>75</v>
      </c>
      <c r="CQ39" s="274">
        <v>60</v>
      </c>
      <c r="CR39" s="275">
        <v>67</v>
      </c>
      <c r="CS39" s="273">
        <v>1412</v>
      </c>
      <c r="CT39" s="274">
        <v>1594</v>
      </c>
      <c r="CU39" s="275">
        <v>3006</v>
      </c>
      <c r="CV39" s="273">
        <v>76</v>
      </c>
      <c r="CW39" s="274">
        <v>62</v>
      </c>
      <c r="CX39" s="275">
        <v>69</v>
      </c>
      <c r="CY39" s="273">
        <v>1412</v>
      </c>
      <c r="CZ39" s="274">
        <v>1594</v>
      </c>
      <c r="DA39" s="275">
        <v>3006</v>
      </c>
      <c r="DB39" s="273">
        <v>35.9</v>
      </c>
      <c r="DC39" s="274">
        <v>33.6</v>
      </c>
      <c r="DD39" s="275">
        <v>34.6</v>
      </c>
      <c r="DE39" s="273">
        <v>1412</v>
      </c>
      <c r="DF39" s="274">
        <v>1594</v>
      </c>
      <c r="DG39" s="275">
        <v>3006</v>
      </c>
    </row>
    <row r="40" spans="1:111" x14ac:dyDescent="0.35">
      <c r="A40" t="s">
        <v>87</v>
      </c>
      <c r="B40" t="s">
        <v>332</v>
      </c>
      <c r="C40" t="s">
        <v>324</v>
      </c>
      <c r="D40" s="273">
        <v>69</v>
      </c>
      <c r="E40" s="274">
        <v>55</v>
      </c>
      <c r="F40" s="275">
        <v>62</v>
      </c>
      <c r="G40" s="273">
        <v>923</v>
      </c>
      <c r="H40" s="274">
        <v>1051</v>
      </c>
      <c r="I40" s="275">
        <v>1974</v>
      </c>
      <c r="J40" s="273">
        <v>71</v>
      </c>
      <c r="K40" s="274">
        <v>57</v>
      </c>
      <c r="L40" s="275">
        <v>64</v>
      </c>
      <c r="M40" s="273">
        <v>923</v>
      </c>
      <c r="N40" s="274">
        <v>1051</v>
      </c>
      <c r="O40" s="275">
        <v>1974</v>
      </c>
      <c r="P40" s="273">
        <v>35.9</v>
      </c>
      <c r="Q40" s="274">
        <v>32.799999999999997</v>
      </c>
      <c r="R40" s="275">
        <v>34.200000000000003</v>
      </c>
      <c r="S40" s="273">
        <v>923</v>
      </c>
      <c r="T40" s="274">
        <v>1051</v>
      </c>
      <c r="U40" s="275">
        <v>1974</v>
      </c>
      <c r="V40" s="273">
        <v>71</v>
      </c>
      <c r="W40" s="274">
        <v>48</v>
      </c>
      <c r="X40" s="275">
        <v>61</v>
      </c>
      <c r="Y40" s="273">
        <v>83</v>
      </c>
      <c r="Z40" s="274">
        <v>67</v>
      </c>
      <c r="AA40" s="275">
        <v>150</v>
      </c>
      <c r="AB40" s="273">
        <v>72</v>
      </c>
      <c r="AC40" s="274">
        <v>52</v>
      </c>
      <c r="AD40" s="275">
        <v>63</v>
      </c>
      <c r="AE40" s="273">
        <v>83</v>
      </c>
      <c r="AF40" s="274">
        <v>67</v>
      </c>
      <c r="AG40" s="275">
        <v>150</v>
      </c>
      <c r="AH40" s="273">
        <v>36.6</v>
      </c>
      <c r="AI40" s="274">
        <v>31.2</v>
      </c>
      <c r="AJ40" s="275">
        <v>34.200000000000003</v>
      </c>
      <c r="AK40" s="273">
        <v>83</v>
      </c>
      <c r="AL40" s="274">
        <v>67</v>
      </c>
      <c r="AM40" s="275">
        <v>150</v>
      </c>
      <c r="AN40" s="273">
        <v>66</v>
      </c>
      <c r="AO40" s="274">
        <v>47</v>
      </c>
      <c r="AP40" s="275">
        <v>56</v>
      </c>
      <c r="AQ40" s="273">
        <v>237</v>
      </c>
      <c r="AR40" s="274">
        <v>253</v>
      </c>
      <c r="AS40" s="275">
        <v>490</v>
      </c>
      <c r="AT40" s="273">
        <v>70</v>
      </c>
      <c r="AU40" s="274">
        <v>50</v>
      </c>
      <c r="AV40" s="275">
        <v>60</v>
      </c>
      <c r="AW40" s="273">
        <v>237</v>
      </c>
      <c r="AX40" s="274">
        <v>253</v>
      </c>
      <c r="AY40" s="275">
        <v>490</v>
      </c>
      <c r="AZ40" s="273">
        <v>34.4</v>
      </c>
      <c r="BA40" s="274">
        <v>31.3</v>
      </c>
      <c r="BB40" s="275">
        <v>32.799999999999997</v>
      </c>
      <c r="BC40" s="273">
        <v>237</v>
      </c>
      <c r="BD40" s="274">
        <v>253</v>
      </c>
      <c r="BE40" s="275">
        <v>490</v>
      </c>
      <c r="BF40" s="273">
        <v>70</v>
      </c>
      <c r="BG40" s="274">
        <v>67</v>
      </c>
      <c r="BH40" s="275">
        <v>69</v>
      </c>
      <c r="BI40" s="273">
        <v>43</v>
      </c>
      <c r="BJ40" s="274">
        <v>43</v>
      </c>
      <c r="BK40" s="275">
        <v>86</v>
      </c>
      <c r="BL40" s="273">
        <v>74</v>
      </c>
      <c r="BM40" s="274">
        <v>72</v>
      </c>
      <c r="BN40" s="275">
        <v>73</v>
      </c>
      <c r="BO40" s="273">
        <v>43</v>
      </c>
      <c r="BP40" s="274">
        <v>43</v>
      </c>
      <c r="BQ40" s="275">
        <v>86</v>
      </c>
      <c r="BR40" s="273">
        <v>34.4</v>
      </c>
      <c r="BS40" s="274">
        <v>35</v>
      </c>
      <c r="BT40" s="275">
        <v>34.700000000000003</v>
      </c>
      <c r="BU40" s="273">
        <v>43</v>
      </c>
      <c r="BV40" s="274">
        <v>43</v>
      </c>
      <c r="BW40" s="275">
        <v>86</v>
      </c>
      <c r="BX40" s="273" t="s">
        <v>197</v>
      </c>
      <c r="BY40" s="274" t="s">
        <v>197</v>
      </c>
      <c r="BZ40" s="275">
        <v>57</v>
      </c>
      <c r="CA40" s="273">
        <v>7</v>
      </c>
      <c r="CB40" s="274">
        <v>7</v>
      </c>
      <c r="CC40" s="275">
        <v>14</v>
      </c>
      <c r="CD40" s="273" t="s">
        <v>197</v>
      </c>
      <c r="CE40" s="274" t="s">
        <v>197</v>
      </c>
      <c r="CF40" s="275">
        <v>57</v>
      </c>
      <c r="CG40" s="273">
        <v>7</v>
      </c>
      <c r="CH40" s="274">
        <v>7</v>
      </c>
      <c r="CI40" s="275">
        <v>14</v>
      </c>
      <c r="CJ40" s="273">
        <v>37.1</v>
      </c>
      <c r="CK40" s="274">
        <v>29.6</v>
      </c>
      <c r="CL40" s="275">
        <v>33.4</v>
      </c>
      <c r="CM40" s="273">
        <v>7</v>
      </c>
      <c r="CN40" s="274">
        <v>7</v>
      </c>
      <c r="CO40" s="275">
        <v>14</v>
      </c>
      <c r="CP40" s="273">
        <v>69</v>
      </c>
      <c r="CQ40" s="274">
        <v>53</v>
      </c>
      <c r="CR40" s="275">
        <v>61</v>
      </c>
      <c r="CS40" s="273">
        <v>1481</v>
      </c>
      <c r="CT40" s="274">
        <v>1598</v>
      </c>
      <c r="CU40" s="275">
        <v>3079</v>
      </c>
      <c r="CV40" s="273">
        <v>71</v>
      </c>
      <c r="CW40" s="274">
        <v>55</v>
      </c>
      <c r="CX40" s="275">
        <v>63</v>
      </c>
      <c r="CY40" s="273">
        <v>1481</v>
      </c>
      <c r="CZ40" s="274">
        <v>1598</v>
      </c>
      <c r="DA40" s="275">
        <v>3079</v>
      </c>
      <c r="DB40" s="273">
        <v>35.9</v>
      </c>
      <c r="DC40" s="274">
        <v>32.5</v>
      </c>
      <c r="DD40" s="275">
        <v>34.1</v>
      </c>
      <c r="DE40" s="273">
        <v>1481</v>
      </c>
      <c r="DF40" s="274">
        <v>1598</v>
      </c>
      <c r="DG40" s="275">
        <v>3079</v>
      </c>
    </row>
    <row r="41" spans="1:111" x14ac:dyDescent="0.35">
      <c r="A41" t="s">
        <v>85</v>
      </c>
      <c r="B41" t="s">
        <v>330</v>
      </c>
      <c r="C41" t="s">
        <v>324</v>
      </c>
      <c r="D41" s="273">
        <v>71</v>
      </c>
      <c r="E41" s="274">
        <v>55</v>
      </c>
      <c r="F41" s="275">
        <v>63</v>
      </c>
      <c r="G41" s="273">
        <v>540</v>
      </c>
      <c r="H41" s="274">
        <v>523</v>
      </c>
      <c r="I41" s="275">
        <v>1063</v>
      </c>
      <c r="J41" s="273">
        <v>74</v>
      </c>
      <c r="K41" s="274">
        <v>60</v>
      </c>
      <c r="L41" s="275">
        <v>67</v>
      </c>
      <c r="M41" s="273">
        <v>540</v>
      </c>
      <c r="N41" s="274">
        <v>523</v>
      </c>
      <c r="O41" s="275">
        <v>1063</v>
      </c>
      <c r="P41" s="273">
        <v>35.299999999999997</v>
      </c>
      <c r="Q41" s="274">
        <v>33.200000000000003</v>
      </c>
      <c r="R41" s="275">
        <v>34.299999999999997</v>
      </c>
      <c r="S41" s="273">
        <v>540</v>
      </c>
      <c r="T41" s="274">
        <v>523</v>
      </c>
      <c r="U41" s="275">
        <v>1063</v>
      </c>
      <c r="V41" s="273">
        <v>79</v>
      </c>
      <c r="W41" s="274">
        <v>55</v>
      </c>
      <c r="X41" s="275">
        <v>66</v>
      </c>
      <c r="Y41" s="273">
        <v>145</v>
      </c>
      <c r="Z41" s="274">
        <v>166</v>
      </c>
      <c r="AA41" s="275">
        <v>311</v>
      </c>
      <c r="AB41" s="273">
        <v>79</v>
      </c>
      <c r="AC41" s="274">
        <v>58</v>
      </c>
      <c r="AD41" s="275">
        <v>68</v>
      </c>
      <c r="AE41" s="273">
        <v>145</v>
      </c>
      <c r="AF41" s="274">
        <v>166</v>
      </c>
      <c r="AG41" s="275">
        <v>311</v>
      </c>
      <c r="AH41" s="273">
        <v>36.799999999999997</v>
      </c>
      <c r="AI41" s="274">
        <v>33</v>
      </c>
      <c r="AJ41" s="275">
        <v>34.700000000000003</v>
      </c>
      <c r="AK41" s="273">
        <v>145</v>
      </c>
      <c r="AL41" s="274">
        <v>166</v>
      </c>
      <c r="AM41" s="275">
        <v>311</v>
      </c>
      <c r="AN41" s="273">
        <v>71</v>
      </c>
      <c r="AO41" s="274">
        <v>55</v>
      </c>
      <c r="AP41" s="275">
        <v>63</v>
      </c>
      <c r="AQ41" s="273">
        <v>698</v>
      </c>
      <c r="AR41" s="274">
        <v>696</v>
      </c>
      <c r="AS41" s="275">
        <v>1394</v>
      </c>
      <c r="AT41" s="273">
        <v>73</v>
      </c>
      <c r="AU41" s="274">
        <v>59</v>
      </c>
      <c r="AV41" s="275">
        <v>66</v>
      </c>
      <c r="AW41" s="273">
        <v>698</v>
      </c>
      <c r="AX41" s="274">
        <v>696</v>
      </c>
      <c r="AY41" s="275">
        <v>1394</v>
      </c>
      <c r="AZ41" s="273">
        <v>34</v>
      </c>
      <c r="BA41" s="274">
        <v>31.4</v>
      </c>
      <c r="BB41" s="275">
        <v>32.700000000000003</v>
      </c>
      <c r="BC41" s="273">
        <v>698</v>
      </c>
      <c r="BD41" s="274">
        <v>696</v>
      </c>
      <c r="BE41" s="275">
        <v>1394</v>
      </c>
      <c r="BF41" s="273">
        <v>75</v>
      </c>
      <c r="BG41" s="274">
        <v>61</v>
      </c>
      <c r="BH41" s="275">
        <v>68</v>
      </c>
      <c r="BI41" s="273">
        <v>163</v>
      </c>
      <c r="BJ41" s="274">
        <v>157</v>
      </c>
      <c r="BK41" s="275">
        <v>320</v>
      </c>
      <c r="BL41" s="273">
        <v>79</v>
      </c>
      <c r="BM41" s="274">
        <v>62</v>
      </c>
      <c r="BN41" s="275">
        <v>70</v>
      </c>
      <c r="BO41" s="273">
        <v>163</v>
      </c>
      <c r="BP41" s="274">
        <v>157</v>
      </c>
      <c r="BQ41" s="275">
        <v>320</v>
      </c>
      <c r="BR41" s="273">
        <v>36.200000000000003</v>
      </c>
      <c r="BS41" s="274">
        <v>32.700000000000003</v>
      </c>
      <c r="BT41" s="275">
        <v>34.5</v>
      </c>
      <c r="BU41" s="273">
        <v>163</v>
      </c>
      <c r="BV41" s="274">
        <v>157</v>
      </c>
      <c r="BW41" s="275">
        <v>320</v>
      </c>
      <c r="BX41" s="273" t="s">
        <v>197</v>
      </c>
      <c r="BY41" s="274" t="s">
        <v>197</v>
      </c>
      <c r="BZ41" s="275">
        <v>58</v>
      </c>
      <c r="CA41" s="273">
        <v>6</v>
      </c>
      <c r="CB41" s="274">
        <v>6</v>
      </c>
      <c r="CC41" s="275">
        <v>12</v>
      </c>
      <c r="CD41" s="273" t="s">
        <v>197</v>
      </c>
      <c r="CE41" s="274" t="s">
        <v>197</v>
      </c>
      <c r="CF41" s="275">
        <v>58</v>
      </c>
      <c r="CG41" s="273">
        <v>6</v>
      </c>
      <c r="CH41" s="274">
        <v>6</v>
      </c>
      <c r="CI41" s="275">
        <v>12</v>
      </c>
      <c r="CJ41" s="273">
        <v>33.799999999999997</v>
      </c>
      <c r="CK41" s="274">
        <v>30.2</v>
      </c>
      <c r="CL41" s="275">
        <v>32</v>
      </c>
      <c r="CM41" s="273">
        <v>6</v>
      </c>
      <c r="CN41" s="274">
        <v>6</v>
      </c>
      <c r="CO41" s="275">
        <v>12</v>
      </c>
      <c r="CP41" s="273">
        <v>71</v>
      </c>
      <c r="CQ41" s="274">
        <v>54</v>
      </c>
      <c r="CR41" s="275">
        <v>63</v>
      </c>
      <c r="CS41" s="273">
        <v>1725</v>
      </c>
      <c r="CT41" s="274">
        <v>1682</v>
      </c>
      <c r="CU41" s="275">
        <v>3407</v>
      </c>
      <c r="CV41" s="273">
        <v>73</v>
      </c>
      <c r="CW41" s="274">
        <v>58</v>
      </c>
      <c r="CX41" s="275">
        <v>66</v>
      </c>
      <c r="CY41" s="273">
        <v>1725</v>
      </c>
      <c r="CZ41" s="274">
        <v>1682</v>
      </c>
      <c r="DA41" s="275">
        <v>3407</v>
      </c>
      <c r="DB41" s="273">
        <v>34.700000000000003</v>
      </c>
      <c r="DC41" s="274">
        <v>31.9</v>
      </c>
      <c r="DD41" s="275">
        <v>33.299999999999997</v>
      </c>
      <c r="DE41" s="273">
        <v>1725</v>
      </c>
      <c r="DF41" s="274">
        <v>1682</v>
      </c>
      <c r="DG41" s="275">
        <v>3407</v>
      </c>
    </row>
    <row r="42" spans="1:111" x14ac:dyDescent="0.35">
      <c r="A42" t="s">
        <v>88</v>
      </c>
      <c r="B42" t="s">
        <v>333</v>
      </c>
      <c r="C42" t="s">
        <v>324</v>
      </c>
      <c r="D42" s="273">
        <v>80</v>
      </c>
      <c r="E42" s="274">
        <v>62</v>
      </c>
      <c r="F42" s="275">
        <v>71</v>
      </c>
      <c r="G42" s="273">
        <v>870</v>
      </c>
      <c r="H42" s="274">
        <v>944</v>
      </c>
      <c r="I42" s="275">
        <v>1814</v>
      </c>
      <c r="J42" s="273">
        <v>80</v>
      </c>
      <c r="K42" s="274">
        <v>63</v>
      </c>
      <c r="L42" s="275">
        <v>71</v>
      </c>
      <c r="M42" s="273">
        <v>870</v>
      </c>
      <c r="N42" s="274">
        <v>944</v>
      </c>
      <c r="O42" s="275">
        <v>1814</v>
      </c>
      <c r="P42" s="273">
        <v>38.200000000000003</v>
      </c>
      <c r="Q42" s="274">
        <v>35.4</v>
      </c>
      <c r="R42" s="275">
        <v>36.700000000000003</v>
      </c>
      <c r="S42" s="273">
        <v>870</v>
      </c>
      <c r="T42" s="274">
        <v>944</v>
      </c>
      <c r="U42" s="275">
        <v>1814</v>
      </c>
      <c r="V42" s="273">
        <v>78</v>
      </c>
      <c r="W42" s="274">
        <v>66</v>
      </c>
      <c r="X42" s="275">
        <v>72</v>
      </c>
      <c r="Y42" s="273">
        <v>73</v>
      </c>
      <c r="Z42" s="274">
        <v>70</v>
      </c>
      <c r="AA42" s="275">
        <v>143</v>
      </c>
      <c r="AB42" s="273">
        <v>78</v>
      </c>
      <c r="AC42" s="274">
        <v>66</v>
      </c>
      <c r="AD42" s="275">
        <v>72</v>
      </c>
      <c r="AE42" s="273">
        <v>73</v>
      </c>
      <c r="AF42" s="274">
        <v>70</v>
      </c>
      <c r="AG42" s="275">
        <v>143</v>
      </c>
      <c r="AH42" s="273">
        <v>37.9</v>
      </c>
      <c r="AI42" s="274">
        <v>34.9</v>
      </c>
      <c r="AJ42" s="275">
        <v>36.5</v>
      </c>
      <c r="AK42" s="273">
        <v>73</v>
      </c>
      <c r="AL42" s="274">
        <v>70</v>
      </c>
      <c r="AM42" s="275">
        <v>143</v>
      </c>
      <c r="AN42" s="273">
        <v>62</v>
      </c>
      <c r="AO42" s="274">
        <v>70</v>
      </c>
      <c r="AP42" s="275">
        <v>66</v>
      </c>
      <c r="AQ42" s="273">
        <v>50</v>
      </c>
      <c r="AR42" s="274">
        <v>46</v>
      </c>
      <c r="AS42" s="275">
        <v>96</v>
      </c>
      <c r="AT42" s="273">
        <v>62</v>
      </c>
      <c r="AU42" s="274">
        <v>72</v>
      </c>
      <c r="AV42" s="275">
        <v>67</v>
      </c>
      <c r="AW42" s="273">
        <v>50</v>
      </c>
      <c r="AX42" s="274">
        <v>46</v>
      </c>
      <c r="AY42" s="275">
        <v>96</v>
      </c>
      <c r="AZ42" s="273">
        <v>34.4</v>
      </c>
      <c r="BA42" s="274">
        <v>34.200000000000003</v>
      </c>
      <c r="BB42" s="275">
        <v>34.299999999999997</v>
      </c>
      <c r="BC42" s="273">
        <v>50</v>
      </c>
      <c r="BD42" s="274">
        <v>46</v>
      </c>
      <c r="BE42" s="275">
        <v>96</v>
      </c>
      <c r="BF42" s="273">
        <v>87</v>
      </c>
      <c r="BG42" s="274">
        <v>62</v>
      </c>
      <c r="BH42" s="275">
        <v>73</v>
      </c>
      <c r="BI42" s="273">
        <v>23</v>
      </c>
      <c r="BJ42" s="274">
        <v>26</v>
      </c>
      <c r="BK42" s="275">
        <v>49</v>
      </c>
      <c r="BL42" s="273">
        <v>87</v>
      </c>
      <c r="BM42" s="274">
        <v>62</v>
      </c>
      <c r="BN42" s="275">
        <v>73</v>
      </c>
      <c r="BO42" s="273">
        <v>23</v>
      </c>
      <c r="BP42" s="274">
        <v>26</v>
      </c>
      <c r="BQ42" s="275">
        <v>49</v>
      </c>
      <c r="BR42" s="273">
        <v>38.299999999999997</v>
      </c>
      <c r="BS42" s="274">
        <v>34.4</v>
      </c>
      <c r="BT42" s="275">
        <v>36.200000000000003</v>
      </c>
      <c r="BU42" s="273">
        <v>23</v>
      </c>
      <c r="BV42" s="274">
        <v>26</v>
      </c>
      <c r="BW42" s="275">
        <v>49</v>
      </c>
      <c r="BX42" s="273" t="s">
        <v>197</v>
      </c>
      <c r="BY42" s="274" t="s">
        <v>197</v>
      </c>
      <c r="BZ42" s="275">
        <v>63</v>
      </c>
      <c r="CA42" s="273">
        <v>5</v>
      </c>
      <c r="CB42" s="274">
        <v>3</v>
      </c>
      <c r="CC42" s="275">
        <v>8</v>
      </c>
      <c r="CD42" s="273" t="s">
        <v>197</v>
      </c>
      <c r="CE42" s="274" t="s">
        <v>197</v>
      </c>
      <c r="CF42" s="275" t="s">
        <v>197</v>
      </c>
      <c r="CG42" s="273">
        <v>5</v>
      </c>
      <c r="CH42" s="274">
        <v>3</v>
      </c>
      <c r="CI42" s="275">
        <v>8</v>
      </c>
      <c r="CJ42" s="273">
        <v>39.200000000000003</v>
      </c>
      <c r="CK42" s="274">
        <v>31</v>
      </c>
      <c r="CL42" s="275">
        <v>36.1</v>
      </c>
      <c r="CM42" s="273">
        <v>5</v>
      </c>
      <c r="CN42" s="274">
        <v>3</v>
      </c>
      <c r="CO42" s="275">
        <v>8</v>
      </c>
      <c r="CP42" s="273">
        <v>79</v>
      </c>
      <c r="CQ42" s="274">
        <v>62</v>
      </c>
      <c r="CR42" s="275">
        <v>70</v>
      </c>
      <c r="CS42" s="273">
        <v>1088</v>
      </c>
      <c r="CT42" s="274">
        <v>1152</v>
      </c>
      <c r="CU42" s="275">
        <v>2240</v>
      </c>
      <c r="CV42" s="273">
        <v>80</v>
      </c>
      <c r="CW42" s="274">
        <v>63</v>
      </c>
      <c r="CX42" s="275">
        <v>71</v>
      </c>
      <c r="CY42" s="273">
        <v>1088</v>
      </c>
      <c r="CZ42" s="274">
        <v>1152</v>
      </c>
      <c r="DA42" s="275">
        <v>2240</v>
      </c>
      <c r="DB42" s="273">
        <v>37.9</v>
      </c>
      <c r="DC42" s="274">
        <v>35.200000000000003</v>
      </c>
      <c r="DD42" s="275">
        <v>36.5</v>
      </c>
      <c r="DE42" s="273">
        <v>1088</v>
      </c>
      <c r="DF42" s="274">
        <v>1152</v>
      </c>
      <c r="DG42" s="275">
        <v>2240</v>
      </c>
    </row>
    <row r="43" spans="1:111" x14ac:dyDescent="0.35">
      <c r="A43" t="s">
        <v>90</v>
      </c>
      <c r="B43" t="s">
        <v>335</v>
      </c>
      <c r="C43" t="s">
        <v>324</v>
      </c>
      <c r="D43" s="273">
        <v>82</v>
      </c>
      <c r="E43" s="274">
        <v>66</v>
      </c>
      <c r="F43" s="275">
        <v>74</v>
      </c>
      <c r="G43" s="273">
        <v>860</v>
      </c>
      <c r="H43" s="274">
        <v>830</v>
      </c>
      <c r="I43" s="275">
        <v>1690</v>
      </c>
      <c r="J43" s="273">
        <v>83</v>
      </c>
      <c r="K43" s="274">
        <v>66</v>
      </c>
      <c r="L43" s="275">
        <v>75</v>
      </c>
      <c r="M43" s="273">
        <v>860</v>
      </c>
      <c r="N43" s="274">
        <v>830</v>
      </c>
      <c r="O43" s="275">
        <v>1690</v>
      </c>
      <c r="P43" s="273">
        <v>35.200000000000003</v>
      </c>
      <c r="Q43" s="274">
        <v>33.1</v>
      </c>
      <c r="R43" s="275">
        <v>34.200000000000003</v>
      </c>
      <c r="S43" s="273">
        <v>860</v>
      </c>
      <c r="T43" s="274">
        <v>830</v>
      </c>
      <c r="U43" s="275">
        <v>1690</v>
      </c>
      <c r="V43" s="273">
        <v>85</v>
      </c>
      <c r="W43" s="274">
        <v>67</v>
      </c>
      <c r="X43" s="275">
        <v>75</v>
      </c>
      <c r="Y43" s="273">
        <v>71</v>
      </c>
      <c r="Z43" s="274">
        <v>88</v>
      </c>
      <c r="AA43" s="275">
        <v>159</v>
      </c>
      <c r="AB43" s="273">
        <v>87</v>
      </c>
      <c r="AC43" s="274">
        <v>68</v>
      </c>
      <c r="AD43" s="275">
        <v>77</v>
      </c>
      <c r="AE43" s="273">
        <v>71</v>
      </c>
      <c r="AF43" s="274">
        <v>88</v>
      </c>
      <c r="AG43" s="275">
        <v>159</v>
      </c>
      <c r="AH43" s="273">
        <v>35.799999999999997</v>
      </c>
      <c r="AI43" s="274">
        <v>32.799999999999997</v>
      </c>
      <c r="AJ43" s="275">
        <v>34.200000000000003</v>
      </c>
      <c r="AK43" s="273">
        <v>71</v>
      </c>
      <c r="AL43" s="274">
        <v>88</v>
      </c>
      <c r="AM43" s="275">
        <v>159</v>
      </c>
      <c r="AN43" s="273">
        <v>88</v>
      </c>
      <c r="AO43" s="274">
        <v>64</v>
      </c>
      <c r="AP43" s="275">
        <v>76</v>
      </c>
      <c r="AQ43" s="273">
        <v>57</v>
      </c>
      <c r="AR43" s="274">
        <v>58</v>
      </c>
      <c r="AS43" s="275">
        <v>115</v>
      </c>
      <c r="AT43" s="273">
        <v>88</v>
      </c>
      <c r="AU43" s="274">
        <v>67</v>
      </c>
      <c r="AV43" s="275">
        <v>77</v>
      </c>
      <c r="AW43" s="273">
        <v>57</v>
      </c>
      <c r="AX43" s="274">
        <v>58</v>
      </c>
      <c r="AY43" s="275">
        <v>115</v>
      </c>
      <c r="AZ43" s="273">
        <v>35</v>
      </c>
      <c r="BA43" s="274">
        <v>34.5</v>
      </c>
      <c r="BB43" s="275">
        <v>34.700000000000003</v>
      </c>
      <c r="BC43" s="273">
        <v>57</v>
      </c>
      <c r="BD43" s="274">
        <v>58</v>
      </c>
      <c r="BE43" s="275">
        <v>115</v>
      </c>
      <c r="BF43" s="273">
        <v>83</v>
      </c>
      <c r="BG43" s="274">
        <v>69</v>
      </c>
      <c r="BH43" s="275">
        <v>75</v>
      </c>
      <c r="BI43" s="273">
        <v>155</v>
      </c>
      <c r="BJ43" s="274">
        <v>193</v>
      </c>
      <c r="BK43" s="275">
        <v>348</v>
      </c>
      <c r="BL43" s="273">
        <v>83</v>
      </c>
      <c r="BM43" s="274">
        <v>72</v>
      </c>
      <c r="BN43" s="275">
        <v>77</v>
      </c>
      <c r="BO43" s="273">
        <v>155</v>
      </c>
      <c r="BP43" s="274">
        <v>193</v>
      </c>
      <c r="BQ43" s="275">
        <v>348</v>
      </c>
      <c r="BR43" s="273">
        <v>35.9</v>
      </c>
      <c r="BS43" s="274">
        <v>33.9</v>
      </c>
      <c r="BT43" s="275">
        <v>34.799999999999997</v>
      </c>
      <c r="BU43" s="273">
        <v>155</v>
      </c>
      <c r="BV43" s="274">
        <v>193</v>
      </c>
      <c r="BW43" s="275">
        <v>348</v>
      </c>
      <c r="BX43" s="273" t="s">
        <v>197</v>
      </c>
      <c r="BY43" s="274" t="s">
        <v>197</v>
      </c>
      <c r="BZ43" s="275" t="s">
        <v>197</v>
      </c>
      <c r="CA43" s="273">
        <v>3</v>
      </c>
      <c r="CB43" s="274">
        <v>4</v>
      </c>
      <c r="CC43" s="275">
        <v>7</v>
      </c>
      <c r="CD43" s="273" t="s">
        <v>197</v>
      </c>
      <c r="CE43" s="274" t="s">
        <v>197</v>
      </c>
      <c r="CF43" s="275" t="s">
        <v>197</v>
      </c>
      <c r="CG43" s="273">
        <v>3</v>
      </c>
      <c r="CH43" s="274">
        <v>4</v>
      </c>
      <c r="CI43" s="275">
        <v>7</v>
      </c>
      <c r="CJ43" s="273">
        <v>39.700000000000003</v>
      </c>
      <c r="CK43" s="274">
        <v>35.799999999999997</v>
      </c>
      <c r="CL43" s="275">
        <v>37.4</v>
      </c>
      <c r="CM43" s="273">
        <v>3</v>
      </c>
      <c r="CN43" s="274">
        <v>4</v>
      </c>
      <c r="CO43" s="275">
        <v>7</v>
      </c>
      <c r="CP43" s="273">
        <v>82</v>
      </c>
      <c r="CQ43" s="274">
        <v>66</v>
      </c>
      <c r="CR43" s="275">
        <v>74</v>
      </c>
      <c r="CS43" s="273">
        <v>1214</v>
      </c>
      <c r="CT43" s="274">
        <v>1246</v>
      </c>
      <c r="CU43" s="275">
        <v>2460</v>
      </c>
      <c r="CV43" s="273">
        <v>83</v>
      </c>
      <c r="CW43" s="274">
        <v>67</v>
      </c>
      <c r="CX43" s="275">
        <v>75</v>
      </c>
      <c r="CY43" s="273">
        <v>1214</v>
      </c>
      <c r="CZ43" s="274">
        <v>1246</v>
      </c>
      <c r="DA43" s="275">
        <v>2460</v>
      </c>
      <c r="DB43" s="273">
        <v>35.299999999999997</v>
      </c>
      <c r="DC43" s="274">
        <v>33.200000000000003</v>
      </c>
      <c r="DD43" s="275">
        <v>34.200000000000003</v>
      </c>
      <c r="DE43" s="273">
        <v>1214</v>
      </c>
      <c r="DF43" s="274">
        <v>1246</v>
      </c>
      <c r="DG43" s="275">
        <v>2460</v>
      </c>
    </row>
    <row r="44" spans="1:111" x14ac:dyDescent="0.35">
      <c r="A44" t="s">
        <v>135</v>
      </c>
      <c r="B44" t="s">
        <v>380</v>
      </c>
      <c r="C44" t="s">
        <v>372</v>
      </c>
      <c r="D44" s="273">
        <v>81</v>
      </c>
      <c r="E44" s="274">
        <v>64</v>
      </c>
      <c r="F44" s="275">
        <v>72</v>
      </c>
      <c r="G44" s="273">
        <v>1420</v>
      </c>
      <c r="H44" s="274">
        <v>1455</v>
      </c>
      <c r="I44" s="275">
        <v>2875</v>
      </c>
      <c r="J44" s="273">
        <v>82</v>
      </c>
      <c r="K44" s="274">
        <v>66</v>
      </c>
      <c r="L44" s="275">
        <v>74</v>
      </c>
      <c r="M44" s="273">
        <v>1420</v>
      </c>
      <c r="N44" s="274">
        <v>1455</v>
      </c>
      <c r="O44" s="275">
        <v>2875</v>
      </c>
      <c r="P44" s="273">
        <v>37</v>
      </c>
      <c r="Q44" s="274">
        <v>33.9</v>
      </c>
      <c r="R44" s="275">
        <v>35.4</v>
      </c>
      <c r="S44" s="273">
        <v>1420</v>
      </c>
      <c r="T44" s="274">
        <v>1455</v>
      </c>
      <c r="U44" s="275">
        <v>2875</v>
      </c>
      <c r="V44" s="273">
        <v>82</v>
      </c>
      <c r="W44" s="274">
        <v>61</v>
      </c>
      <c r="X44" s="275">
        <v>71</v>
      </c>
      <c r="Y44" s="273">
        <v>105</v>
      </c>
      <c r="Z44" s="274">
        <v>129</v>
      </c>
      <c r="AA44" s="275">
        <v>234</v>
      </c>
      <c r="AB44" s="273">
        <v>83</v>
      </c>
      <c r="AC44" s="274">
        <v>64</v>
      </c>
      <c r="AD44" s="275">
        <v>73</v>
      </c>
      <c r="AE44" s="273">
        <v>105</v>
      </c>
      <c r="AF44" s="274">
        <v>129</v>
      </c>
      <c r="AG44" s="275">
        <v>234</v>
      </c>
      <c r="AH44" s="273">
        <v>36.5</v>
      </c>
      <c r="AI44" s="274">
        <v>33.200000000000003</v>
      </c>
      <c r="AJ44" s="275">
        <v>34.700000000000003</v>
      </c>
      <c r="AK44" s="273">
        <v>105</v>
      </c>
      <c r="AL44" s="274">
        <v>129</v>
      </c>
      <c r="AM44" s="275">
        <v>234</v>
      </c>
      <c r="AN44" s="273">
        <v>81</v>
      </c>
      <c r="AO44" s="274">
        <v>63</v>
      </c>
      <c r="AP44" s="275">
        <v>72</v>
      </c>
      <c r="AQ44" s="273">
        <v>68</v>
      </c>
      <c r="AR44" s="274">
        <v>68</v>
      </c>
      <c r="AS44" s="275">
        <v>136</v>
      </c>
      <c r="AT44" s="273">
        <v>85</v>
      </c>
      <c r="AU44" s="274">
        <v>68</v>
      </c>
      <c r="AV44" s="275">
        <v>76</v>
      </c>
      <c r="AW44" s="273">
        <v>68</v>
      </c>
      <c r="AX44" s="274">
        <v>68</v>
      </c>
      <c r="AY44" s="275">
        <v>136</v>
      </c>
      <c r="AZ44" s="273">
        <v>36.700000000000003</v>
      </c>
      <c r="BA44" s="274">
        <v>32.299999999999997</v>
      </c>
      <c r="BB44" s="275">
        <v>34.5</v>
      </c>
      <c r="BC44" s="273">
        <v>68</v>
      </c>
      <c r="BD44" s="274">
        <v>68</v>
      </c>
      <c r="BE44" s="275">
        <v>136</v>
      </c>
      <c r="BF44" s="273">
        <v>80</v>
      </c>
      <c r="BG44" s="274">
        <v>73</v>
      </c>
      <c r="BH44" s="275">
        <v>76</v>
      </c>
      <c r="BI44" s="273">
        <v>83</v>
      </c>
      <c r="BJ44" s="274">
        <v>74</v>
      </c>
      <c r="BK44" s="275">
        <v>157</v>
      </c>
      <c r="BL44" s="273">
        <v>84</v>
      </c>
      <c r="BM44" s="274">
        <v>76</v>
      </c>
      <c r="BN44" s="275">
        <v>80</v>
      </c>
      <c r="BO44" s="273">
        <v>83</v>
      </c>
      <c r="BP44" s="274">
        <v>74</v>
      </c>
      <c r="BQ44" s="275">
        <v>157</v>
      </c>
      <c r="BR44" s="273">
        <v>37.200000000000003</v>
      </c>
      <c r="BS44" s="274">
        <v>35.9</v>
      </c>
      <c r="BT44" s="275">
        <v>36.6</v>
      </c>
      <c r="BU44" s="273">
        <v>83</v>
      </c>
      <c r="BV44" s="274">
        <v>74</v>
      </c>
      <c r="BW44" s="275">
        <v>157</v>
      </c>
      <c r="BX44" s="273" t="s">
        <v>197</v>
      </c>
      <c r="BY44" s="274" t="s">
        <v>197</v>
      </c>
      <c r="BZ44" s="275">
        <v>73</v>
      </c>
      <c r="CA44" s="273">
        <v>3</v>
      </c>
      <c r="CB44" s="274">
        <v>8</v>
      </c>
      <c r="CC44" s="275">
        <v>11</v>
      </c>
      <c r="CD44" s="273" t="s">
        <v>197</v>
      </c>
      <c r="CE44" s="274" t="s">
        <v>197</v>
      </c>
      <c r="CF44" s="275" t="s">
        <v>197</v>
      </c>
      <c r="CG44" s="273">
        <v>3</v>
      </c>
      <c r="CH44" s="274">
        <v>8</v>
      </c>
      <c r="CI44" s="275">
        <v>11</v>
      </c>
      <c r="CJ44" s="273">
        <v>33.700000000000003</v>
      </c>
      <c r="CK44" s="274">
        <v>38.299999999999997</v>
      </c>
      <c r="CL44" s="275">
        <v>37</v>
      </c>
      <c r="CM44" s="273">
        <v>3</v>
      </c>
      <c r="CN44" s="274">
        <v>8</v>
      </c>
      <c r="CO44" s="275">
        <v>11</v>
      </c>
      <c r="CP44" s="273">
        <v>80</v>
      </c>
      <c r="CQ44" s="274">
        <v>63</v>
      </c>
      <c r="CR44" s="275">
        <v>71</v>
      </c>
      <c r="CS44" s="273">
        <v>1802</v>
      </c>
      <c r="CT44" s="274">
        <v>1846</v>
      </c>
      <c r="CU44" s="275">
        <v>3648</v>
      </c>
      <c r="CV44" s="273">
        <v>81</v>
      </c>
      <c r="CW44" s="274">
        <v>66</v>
      </c>
      <c r="CX44" s="275">
        <v>73</v>
      </c>
      <c r="CY44" s="273">
        <v>1802</v>
      </c>
      <c r="CZ44" s="274">
        <v>1846</v>
      </c>
      <c r="DA44" s="275">
        <v>3648</v>
      </c>
      <c r="DB44" s="273">
        <v>36.799999999999997</v>
      </c>
      <c r="DC44" s="274">
        <v>33.799999999999997</v>
      </c>
      <c r="DD44" s="275">
        <v>35.299999999999997</v>
      </c>
      <c r="DE44" s="273">
        <v>1802</v>
      </c>
      <c r="DF44" s="274">
        <v>1846</v>
      </c>
      <c r="DG44" s="275">
        <v>3648</v>
      </c>
    </row>
    <row r="45" spans="1:111" x14ac:dyDescent="0.35">
      <c r="A45" t="s">
        <v>128</v>
      </c>
      <c r="B45" t="s">
        <v>373</v>
      </c>
      <c r="C45" t="s">
        <v>372</v>
      </c>
      <c r="D45" s="273">
        <v>80</v>
      </c>
      <c r="E45" s="274">
        <v>66</v>
      </c>
      <c r="F45" s="275">
        <v>73</v>
      </c>
      <c r="G45" s="273">
        <v>593</v>
      </c>
      <c r="H45" s="274">
        <v>577</v>
      </c>
      <c r="I45" s="275">
        <v>1170</v>
      </c>
      <c r="J45" s="273">
        <v>81</v>
      </c>
      <c r="K45" s="274">
        <v>68</v>
      </c>
      <c r="L45" s="275">
        <v>75</v>
      </c>
      <c r="M45" s="273">
        <v>593</v>
      </c>
      <c r="N45" s="274">
        <v>577</v>
      </c>
      <c r="O45" s="275">
        <v>1170</v>
      </c>
      <c r="P45" s="273">
        <v>37.1</v>
      </c>
      <c r="Q45" s="274">
        <v>34.5</v>
      </c>
      <c r="R45" s="275">
        <v>35.799999999999997</v>
      </c>
      <c r="S45" s="273">
        <v>593</v>
      </c>
      <c r="T45" s="274">
        <v>577</v>
      </c>
      <c r="U45" s="275">
        <v>1170</v>
      </c>
      <c r="V45" s="273">
        <v>78</v>
      </c>
      <c r="W45" s="274">
        <v>61</v>
      </c>
      <c r="X45" s="275">
        <v>69</v>
      </c>
      <c r="Y45" s="273">
        <v>40</v>
      </c>
      <c r="Z45" s="274">
        <v>46</v>
      </c>
      <c r="AA45" s="275">
        <v>86</v>
      </c>
      <c r="AB45" s="273">
        <v>78</v>
      </c>
      <c r="AC45" s="274">
        <v>65</v>
      </c>
      <c r="AD45" s="275">
        <v>71</v>
      </c>
      <c r="AE45" s="273">
        <v>40</v>
      </c>
      <c r="AF45" s="274">
        <v>46</v>
      </c>
      <c r="AG45" s="275">
        <v>86</v>
      </c>
      <c r="AH45" s="273">
        <v>37.299999999999997</v>
      </c>
      <c r="AI45" s="274">
        <v>34.4</v>
      </c>
      <c r="AJ45" s="275">
        <v>35.799999999999997</v>
      </c>
      <c r="AK45" s="273">
        <v>40</v>
      </c>
      <c r="AL45" s="274">
        <v>46</v>
      </c>
      <c r="AM45" s="275">
        <v>86</v>
      </c>
      <c r="AN45" s="273" t="s">
        <v>197</v>
      </c>
      <c r="AO45" s="274" t="s">
        <v>197</v>
      </c>
      <c r="AP45" s="275">
        <v>80</v>
      </c>
      <c r="AQ45" s="273">
        <v>36</v>
      </c>
      <c r="AR45" s="274">
        <v>35</v>
      </c>
      <c r="AS45" s="275">
        <v>71</v>
      </c>
      <c r="AT45" s="273" t="s">
        <v>197</v>
      </c>
      <c r="AU45" s="274" t="s">
        <v>197</v>
      </c>
      <c r="AV45" s="275">
        <v>85</v>
      </c>
      <c r="AW45" s="273">
        <v>36</v>
      </c>
      <c r="AX45" s="274">
        <v>35</v>
      </c>
      <c r="AY45" s="275">
        <v>71</v>
      </c>
      <c r="AZ45" s="273">
        <v>39.6</v>
      </c>
      <c r="BA45" s="274">
        <v>35.700000000000003</v>
      </c>
      <c r="BB45" s="275">
        <v>37.6</v>
      </c>
      <c r="BC45" s="273">
        <v>36</v>
      </c>
      <c r="BD45" s="274">
        <v>35</v>
      </c>
      <c r="BE45" s="275">
        <v>71</v>
      </c>
      <c r="BF45" s="273">
        <v>71</v>
      </c>
      <c r="BG45" s="274">
        <v>50</v>
      </c>
      <c r="BH45" s="275">
        <v>59</v>
      </c>
      <c r="BI45" s="273">
        <v>17</v>
      </c>
      <c r="BJ45" s="274">
        <v>20</v>
      </c>
      <c r="BK45" s="275">
        <v>37</v>
      </c>
      <c r="BL45" s="273">
        <v>71</v>
      </c>
      <c r="BM45" s="274">
        <v>55</v>
      </c>
      <c r="BN45" s="275">
        <v>62</v>
      </c>
      <c r="BO45" s="273">
        <v>17</v>
      </c>
      <c r="BP45" s="274">
        <v>20</v>
      </c>
      <c r="BQ45" s="275">
        <v>37</v>
      </c>
      <c r="BR45" s="273">
        <v>36.6</v>
      </c>
      <c r="BS45" s="274">
        <v>30.5</v>
      </c>
      <c r="BT45" s="275">
        <v>33.299999999999997</v>
      </c>
      <c r="BU45" s="273">
        <v>17</v>
      </c>
      <c r="BV45" s="274">
        <v>20</v>
      </c>
      <c r="BW45" s="275">
        <v>37</v>
      </c>
      <c r="BX45" s="273" t="s">
        <v>197</v>
      </c>
      <c r="BY45" s="274" t="s">
        <v>197</v>
      </c>
      <c r="BZ45" s="275">
        <v>75</v>
      </c>
      <c r="CA45" s="273">
        <v>8</v>
      </c>
      <c r="CB45" s="274">
        <v>4</v>
      </c>
      <c r="CC45" s="275">
        <v>12</v>
      </c>
      <c r="CD45" s="273" t="s">
        <v>197</v>
      </c>
      <c r="CE45" s="274" t="s">
        <v>197</v>
      </c>
      <c r="CF45" s="275" t="s">
        <v>197</v>
      </c>
      <c r="CG45" s="273">
        <v>8</v>
      </c>
      <c r="CH45" s="274">
        <v>4</v>
      </c>
      <c r="CI45" s="275">
        <v>12</v>
      </c>
      <c r="CJ45" s="273">
        <v>40.4</v>
      </c>
      <c r="CK45" s="274">
        <v>37.299999999999997</v>
      </c>
      <c r="CL45" s="275">
        <v>39.299999999999997</v>
      </c>
      <c r="CM45" s="273">
        <v>8</v>
      </c>
      <c r="CN45" s="274">
        <v>4</v>
      </c>
      <c r="CO45" s="275">
        <v>12</v>
      </c>
      <c r="CP45" s="273">
        <v>81</v>
      </c>
      <c r="CQ45" s="274">
        <v>64</v>
      </c>
      <c r="CR45" s="275">
        <v>72</v>
      </c>
      <c r="CS45" s="273">
        <v>738</v>
      </c>
      <c r="CT45" s="274">
        <v>722</v>
      </c>
      <c r="CU45" s="275">
        <v>1460</v>
      </c>
      <c r="CV45" s="273">
        <v>81</v>
      </c>
      <c r="CW45" s="274">
        <v>67</v>
      </c>
      <c r="CX45" s="275">
        <v>74</v>
      </c>
      <c r="CY45" s="273">
        <v>738</v>
      </c>
      <c r="CZ45" s="274">
        <v>722</v>
      </c>
      <c r="DA45" s="275">
        <v>1460</v>
      </c>
      <c r="DB45" s="273">
        <v>37.200000000000003</v>
      </c>
      <c r="DC45" s="274">
        <v>34.4</v>
      </c>
      <c r="DD45" s="275">
        <v>35.799999999999997</v>
      </c>
      <c r="DE45" s="273">
        <v>738</v>
      </c>
      <c r="DF45" s="274">
        <v>722</v>
      </c>
      <c r="DG45" s="275">
        <v>1460</v>
      </c>
    </row>
    <row r="46" spans="1:111" x14ac:dyDescent="0.35">
      <c r="A46" t="s">
        <v>143</v>
      </c>
      <c r="B46" t="s">
        <v>388</v>
      </c>
      <c r="C46" t="s">
        <v>372</v>
      </c>
      <c r="D46" s="273">
        <v>83</v>
      </c>
      <c r="E46" s="274">
        <v>68</v>
      </c>
      <c r="F46" s="275">
        <v>75</v>
      </c>
      <c r="G46" s="273">
        <v>870</v>
      </c>
      <c r="H46" s="274">
        <v>896</v>
      </c>
      <c r="I46" s="275">
        <v>1766</v>
      </c>
      <c r="J46" s="273">
        <v>83</v>
      </c>
      <c r="K46" s="274">
        <v>68</v>
      </c>
      <c r="L46" s="275">
        <v>76</v>
      </c>
      <c r="M46" s="273">
        <v>870</v>
      </c>
      <c r="N46" s="274">
        <v>896</v>
      </c>
      <c r="O46" s="275">
        <v>1766</v>
      </c>
      <c r="P46" s="273">
        <v>37.6</v>
      </c>
      <c r="Q46" s="274">
        <v>35.1</v>
      </c>
      <c r="R46" s="275">
        <v>36.299999999999997</v>
      </c>
      <c r="S46" s="273">
        <v>870</v>
      </c>
      <c r="T46" s="274">
        <v>896</v>
      </c>
      <c r="U46" s="275">
        <v>1766</v>
      </c>
      <c r="V46" s="273">
        <v>88</v>
      </c>
      <c r="W46" s="274">
        <v>68</v>
      </c>
      <c r="X46" s="275">
        <v>80</v>
      </c>
      <c r="Y46" s="273">
        <v>50</v>
      </c>
      <c r="Z46" s="274">
        <v>38</v>
      </c>
      <c r="AA46" s="275">
        <v>88</v>
      </c>
      <c r="AB46" s="273">
        <v>88</v>
      </c>
      <c r="AC46" s="274">
        <v>68</v>
      </c>
      <c r="AD46" s="275">
        <v>80</v>
      </c>
      <c r="AE46" s="273">
        <v>50</v>
      </c>
      <c r="AF46" s="274">
        <v>38</v>
      </c>
      <c r="AG46" s="275">
        <v>88</v>
      </c>
      <c r="AH46" s="273">
        <v>39.299999999999997</v>
      </c>
      <c r="AI46" s="274">
        <v>35.5</v>
      </c>
      <c r="AJ46" s="275">
        <v>37.6</v>
      </c>
      <c r="AK46" s="273">
        <v>50</v>
      </c>
      <c r="AL46" s="274">
        <v>38</v>
      </c>
      <c r="AM46" s="275">
        <v>88</v>
      </c>
      <c r="AN46" s="273">
        <v>82</v>
      </c>
      <c r="AO46" s="274">
        <v>59</v>
      </c>
      <c r="AP46" s="275">
        <v>71</v>
      </c>
      <c r="AQ46" s="273">
        <v>33</v>
      </c>
      <c r="AR46" s="274">
        <v>29</v>
      </c>
      <c r="AS46" s="275">
        <v>62</v>
      </c>
      <c r="AT46" s="273">
        <v>82</v>
      </c>
      <c r="AU46" s="274">
        <v>59</v>
      </c>
      <c r="AV46" s="275">
        <v>71</v>
      </c>
      <c r="AW46" s="273">
        <v>33</v>
      </c>
      <c r="AX46" s="274">
        <v>29</v>
      </c>
      <c r="AY46" s="275">
        <v>62</v>
      </c>
      <c r="AZ46" s="273">
        <v>35.799999999999997</v>
      </c>
      <c r="BA46" s="274">
        <v>32.799999999999997</v>
      </c>
      <c r="BB46" s="275">
        <v>34.4</v>
      </c>
      <c r="BC46" s="273">
        <v>33</v>
      </c>
      <c r="BD46" s="274">
        <v>29</v>
      </c>
      <c r="BE46" s="275">
        <v>62</v>
      </c>
      <c r="BF46" s="273">
        <v>73</v>
      </c>
      <c r="BG46" s="274">
        <v>60</v>
      </c>
      <c r="BH46" s="275">
        <v>67</v>
      </c>
      <c r="BI46" s="273">
        <v>11</v>
      </c>
      <c r="BJ46" s="274">
        <v>10</v>
      </c>
      <c r="BK46" s="275">
        <v>21</v>
      </c>
      <c r="BL46" s="273">
        <v>73</v>
      </c>
      <c r="BM46" s="274">
        <v>70</v>
      </c>
      <c r="BN46" s="275">
        <v>71</v>
      </c>
      <c r="BO46" s="273">
        <v>11</v>
      </c>
      <c r="BP46" s="274">
        <v>10</v>
      </c>
      <c r="BQ46" s="275">
        <v>21</v>
      </c>
      <c r="BR46" s="273">
        <v>34.799999999999997</v>
      </c>
      <c r="BS46" s="274">
        <v>33.4</v>
      </c>
      <c r="BT46" s="275">
        <v>34.1</v>
      </c>
      <c r="BU46" s="273">
        <v>11</v>
      </c>
      <c r="BV46" s="274">
        <v>10</v>
      </c>
      <c r="BW46" s="275">
        <v>21</v>
      </c>
      <c r="BX46" s="273" t="s">
        <v>197</v>
      </c>
      <c r="BY46" s="274" t="s">
        <v>197</v>
      </c>
      <c r="BZ46" s="275">
        <v>100</v>
      </c>
      <c r="CA46" s="273" t="s">
        <v>197</v>
      </c>
      <c r="CB46" s="274" t="s">
        <v>197</v>
      </c>
      <c r="CC46" s="275">
        <v>4</v>
      </c>
      <c r="CD46" s="273" t="s">
        <v>197</v>
      </c>
      <c r="CE46" s="274" t="s">
        <v>197</v>
      </c>
      <c r="CF46" s="275">
        <v>100</v>
      </c>
      <c r="CG46" s="273" t="s">
        <v>197</v>
      </c>
      <c r="CH46" s="274" t="s">
        <v>197</v>
      </c>
      <c r="CI46" s="275">
        <v>4</v>
      </c>
      <c r="CJ46" s="273">
        <v>35</v>
      </c>
      <c r="CK46" s="274">
        <v>40</v>
      </c>
      <c r="CL46" s="275">
        <v>37.5</v>
      </c>
      <c r="CM46" s="273" t="s">
        <v>197</v>
      </c>
      <c r="CN46" s="274" t="s">
        <v>197</v>
      </c>
      <c r="CO46" s="275">
        <v>4</v>
      </c>
      <c r="CP46" s="273">
        <v>83</v>
      </c>
      <c r="CQ46" s="274">
        <v>67</v>
      </c>
      <c r="CR46" s="275">
        <v>75</v>
      </c>
      <c r="CS46" s="273">
        <v>1031</v>
      </c>
      <c r="CT46" s="274">
        <v>1029</v>
      </c>
      <c r="CU46" s="275">
        <v>2060</v>
      </c>
      <c r="CV46" s="273">
        <v>83</v>
      </c>
      <c r="CW46" s="274">
        <v>68</v>
      </c>
      <c r="CX46" s="275">
        <v>75</v>
      </c>
      <c r="CY46" s="273">
        <v>1031</v>
      </c>
      <c r="CZ46" s="274">
        <v>1029</v>
      </c>
      <c r="DA46" s="275">
        <v>2060</v>
      </c>
      <c r="DB46" s="273">
        <v>37.6</v>
      </c>
      <c r="DC46" s="274">
        <v>34.9</v>
      </c>
      <c r="DD46" s="275">
        <v>36.299999999999997</v>
      </c>
      <c r="DE46" s="273">
        <v>1031</v>
      </c>
      <c r="DF46" s="274">
        <v>1029</v>
      </c>
      <c r="DG46" s="275">
        <v>2060</v>
      </c>
    </row>
    <row r="47" spans="1:111" x14ac:dyDescent="0.35">
      <c r="A47" t="s">
        <v>139</v>
      </c>
      <c r="B47" t="s">
        <v>384</v>
      </c>
      <c r="C47" t="s">
        <v>372</v>
      </c>
      <c r="D47" s="273">
        <v>78</v>
      </c>
      <c r="E47" s="274">
        <v>64</v>
      </c>
      <c r="F47" s="275">
        <v>71</v>
      </c>
      <c r="G47" s="273">
        <v>512</v>
      </c>
      <c r="H47" s="274">
        <v>533</v>
      </c>
      <c r="I47" s="275">
        <v>1045</v>
      </c>
      <c r="J47" s="273">
        <v>79</v>
      </c>
      <c r="K47" s="274">
        <v>66</v>
      </c>
      <c r="L47" s="275">
        <v>72</v>
      </c>
      <c r="M47" s="273">
        <v>512</v>
      </c>
      <c r="N47" s="274">
        <v>533</v>
      </c>
      <c r="O47" s="275">
        <v>1045</v>
      </c>
      <c r="P47" s="273">
        <v>36.4</v>
      </c>
      <c r="Q47" s="274">
        <v>34</v>
      </c>
      <c r="R47" s="275">
        <v>35.200000000000003</v>
      </c>
      <c r="S47" s="273">
        <v>512</v>
      </c>
      <c r="T47" s="274">
        <v>533</v>
      </c>
      <c r="U47" s="275">
        <v>1045</v>
      </c>
      <c r="V47" s="273">
        <v>74</v>
      </c>
      <c r="W47" s="274">
        <v>57</v>
      </c>
      <c r="X47" s="275">
        <v>66</v>
      </c>
      <c r="Y47" s="273">
        <v>107</v>
      </c>
      <c r="Z47" s="274">
        <v>101</v>
      </c>
      <c r="AA47" s="275">
        <v>208</v>
      </c>
      <c r="AB47" s="273">
        <v>76</v>
      </c>
      <c r="AC47" s="274">
        <v>58</v>
      </c>
      <c r="AD47" s="275">
        <v>67</v>
      </c>
      <c r="AE47" s="273">
        <v>107</v>
      </c>
      <c r="AF47" s="274">
        <v>101</v>
      </c>
      <c r="AG47" s="275">
        <v>208</v>
      </c>
      <c r="AH47" s="273">
        <v>35.9</v>
      </c>
      <c r="AI47" s="274">
        <v>33.5</v>
      </c>
      <c r="AJ47" s="275">
        <v>34.700000000000003</v>
      </c>
      <c r="AK47" s="273">
        <v>107</v>
      </c>
      <c r="AL47" s="274">
        <v>101</v>
      </c>
      <c r="AM47" s="275">
        <v>208</v>
      </c>
      <c r="AN47" s="273">
        <v>73</v>
      </c>
      <c r="AO47" s="274">
        <v>65</v>
      </c>
      <c r="AP47" s="275">
        <v>69</v>
      </c>
      <c r="AQ47" s="273">
        <v>192</v>
      </c>
      <c r="AR47" s="274">
        <v>196</v>
      </c>
      <c r="AS47" s="275">
        <v>388</v>
      </c>
      <c r="AT47" s="273">
        <v>77</v>
      </c>
      <c r="AU47" s="274">
        <v>68</v>
      </c>
      <c r="AV47" s="275">
        <v>73</v>
      </c>
      <c r="AW47" s="273">
        <v>192</v>
      </c>
      <c r="AX47" s="274">
        <v>196</v>
      </c>
      <c r="AY47" s="275">
        <v>388</v>
      </c>
      <c r="AZ47" s="273">
        <v>34.9</v>
      </c>
      <c r="BA47" s="274">
        <v>33.299999999999997</v>
      </c>
      <c r="BB47" s="275">
        <v>34.1</v>
      </c>
      <c r="BC47" s="273">
        <v>192</v>
      </c>
      <c r="BD47" s="274">
        <v>196</v>
      </c>
      <c r="BE47" s="275">
        <v>388</v>
      </c>
      <c r="BF47" s="273">
        <v>82</v>
      </c>
      <c r="BG47" s="274">
        <v>66</v>
      </c>
      <c r="BH47" s="275">
        <v>73</v>
      </c>
      <c r="BI47" s="273">
        <v>77</v>
      </c>
      <c r="BJ47" s="274">
        <v>98</v>
      </c>
      <c r="BK47" s="275">
        <v>175</v>
      </c>
      <c r="BL47" s="273">
        <v>82</v>
      </c>
      <c r="BM47" s="274">
        <v>70</v>
      </c>
      <c r="BN47" s="275">
        <v>75</v>
      </c>
      <c r="BO47" s="273">
        <v>77</v>
      </c>
      <c r="BP47" s="274">
        <v>98</v>
      </c>
      <c r="BQ47" s="275">
        <v>175</v>
      </c>
      <c r="BR47" s="273">
        <v>35.700000000000003</v>
      </c>
      <c r="BS47" s="274">
        <v>33.1</v>
      </c>
      <c r="BT47" s="275">
        <v>34.200000000000003</v>
      </c>
      <c r="BU47" s="273">
        <v>77</v>
      </c>
      <c r="BV47" s="274">
        <v>98</v>
      </c>
      <c r="BW47" s="275">
        <v>175</v>
      </c>
      <c r="BX47" s="273" t="s">
        <v>197</v>
      </c>
      <c r="BY47" s="274" t="s">
        <v>197</v>
      </c>
      <c r="BZ47" s="275">
        <v>64</v>
      </c>
      <c r="CA47" s="273">
        <v>5</v>
      </c>
      <c r="CB47" s="274">
        <v>6</v>
      </c>
      <c r="CC47" s="275">
        <v>11</v>
      </c>
      <c r="CD47" s="273" t="s">
        <v>197</v>
      </c>
      <c r="CE47" s="274" t="s">
        <v>197</v>
      </c>
      <c r="CF47" s="275">
        <v>73</v>
      </c>
      <c r="CG47" s="273">
        <v>5</v>
      </c>
      <c r="CH47" s="274">
        <v>6</v>
      </c>
      <c r="CI47" s="275">
        <v>11</v>
      </c>
      <c r="CJ47" s="273">
        <v>33.799999999999997</v>
      </c>
      <c r="CK47" s="274">
        <v>35.299999999999997</v>
      </c>
      <c r="CL47" s="275">
        <v>34.6</v>
      </c>
      <c r="CM47" s="273">
        <v>5</v>
      </c>
      <c r="CN47" s="274">
        <v>6</v>
      </c>
      <c r="CO47" s="275">
        <v>11</v>
      </c>
      <c r="CP47" s="273">
        <v>76</v>
      </c>
      <c r="CQ47" s="274">
        <v>63</v>
      </c>
      <c r="CR47" s="275">
        <v>69</v>
      </c>
      <c r="CS47" s="273">
        <v>998</v>
      </c>
      <c r="CT47" s="274">
        <v>1041</v>
      </c>
      <c r="CU47" s="275">
        <v>2039</v>
      </c>
      <c r="CV47" s="273">
        <v>77</v>
      </c>
      <c r="CW47" s="274">
        <v>65</v>
      </c>
      <c r="CX47" s="275">
        <v>71</v>
      </c>
      <c r="CY47" s="273">
        <v>998</v>
      </c>
      <c r="CZ47" s="274">
        <v>1041</v>
      </c>
      <c r="DA47" s="275">
        <v>2039</v>
      </c>
      <c r="DB47" s="273">
        <v>35.799999999999997</v>
      </c>
      <c r="DC47" s="274">
        <v>33.5</v>
      </c>
      <c r="DD47" s="275">
        <v>34.6</v>
      </c>
      <c r="DE47" s="273">
        <v>998</v>
      </c>
      <c r="DF47" s="274">
        <v>1041</v>
      </c>
      <c r="DG47" s="275">
        <v>2039</v>
      </c>
    </row>
    <row r="48" spans="1:111" x14ac:dyDescent="0.35">
      <c r="A48" t="s">
        <v>140</v>
      </c>
      <c r="B48" t="s">
        <v>385</v>
      </c>
      <c r="C48" t="s">
        <v>372</v>
      </c>
      <c r="D48" s="273">
        <v>70</v>
      </c>
      <c r="E48" s="274">
        <v>54</v>
      </c>
      <c r="F48" s="275">
        <v>62</v>
      </c>
      <c r="G48" s="273">
        <v>365</v>
      </c>
      <c r="H48" s="274">
        <v>393</v>
      </c>
      <c r="I48" s="275">
        <v>758</v>
      </c>
      <c r="J48" s="273">
        <v>71</v>
      </c>
      <c r="K48" s="274">
        <v>56</v>
      </c>
      <c r="L48" s="275">
        <v>63</v>
      </c>
      <c r="M48" s="273">
        <v>365</v>
      </c>
      <c r="N48" s="274">
        <v>393</v>
      </c>
      <c r="O48" s="275">
        <v>758</v>
      </c>
      <c r="P48" s="273">
        <v>34.5</v>
      </c>
      <c r="Q48" s="274">
        <v>32.1</v>
      </c>
      <c r="R48" s="275">
        <v>33.299999999999997</v>
      </c>
      <c r="S48" s="273">
        <v>365</v>
      </c>
      <c r="T48" s="274">
        <v>393</v>
      </c>
      <c r="U48" s="275">
        <v>758</v>
      </c>
      <c r="V48" s="273">
        <v>83</v>
      </c>
      <c r="W48" s="274">
        <v>58</v>
      </c>
      <c r="X48" s="275">
        <v>70</v>
      </c>
      <c r="Y48" s="273">
        <v>109</v>
      </c>
      <c r="Z48" s="274">
        <v>114</v>
      </c>
      <c r="AA48" s="275">
        <v>223</v>
      </c>
      <c r="AB48" s="273">
        <v>83</v>
      </c>
      <c r="AC48" s="274">
        <v>59</v>
      </c>
      <c r="AD48" s="275">
        <v>71</v>
      </c>
      <c r="AE48" s="273">
        <v>109</v>
      </c>
      <c r="AF48" s="274">
        <v>114</v>
      </c>
      <c r="AG48" s="275">
        <v>223</v>
      </c>
      <c r="AH48" s="273">
        <v>36.5</v>
      </c>
      <c r="AI48" s="274">
        <v>33.4</v>
      </c>
      <c r="AJ48" s="275">
        <v>35</v>
      </c>
      <c r="AK48" s="273">
        <v>109</v>
      </c>
      <c r="AL48" s="274">
        <v>114</v>
      </c>
      <c r="AM48" s="275">
        <v>223</v>
      </c>
      <c r="AN48" s="273">
        <v>81</v>
      </c>
      <c r="AO48" s="274">
        <v>64</v>
      </c>
      <c r="AP48" s="275">
        <v>72</v>
      </c>
      <c r="AQ48" s="273">
        <v>511</v>
      </c>
      <c r="AR48" s="274">
        <v>563</v>
      </c>
      <c r="AS48" s="275">
        <v>1074</v>
      </c>
      <c r="AT48" s="273">
        <v>83</v>
      </c>
      <c r="AU48" s="274">
        <v>67</v>
      </c>
      <c r="AV48" s="275">
        <v>74</v>
      </c>
      <c r="AW48" s="273">
        <v>511</v>
      </c>
      <c r="AX48" s="274">
        <v>563</v>
      </c>
      <c r="AY48" s="275">
        <v>1074</v>
      </c>
      <c r="AZ48" s="273">
        <v>35.5</v>
      </c>
      <c r="BA48" s="274">
        <v>33.200000000000003</v>
      </c>
      <c r="BB48" s="275">
        <v>34.299999999999997</v>
      </c>
      <c r="BC48" s="273">
        <v>511</v>
      </c>
      <c r="BD48" s="274">
        <v>563</v>
      </c>
      <c r="BE48" s="275">
        <v>1074</v>
      </c>
      <c r="BF48" s="273">
        <v>67</v>
      </c>
      <c r="BG48" s="274">
        <v>54</v>
      </c>
      <c r="BH48" s="275">
        <v>61</v>
      </c>
      <c r="BI48" s="273">
        <v>81</v>
      </c>
      <c r="BJ48" s="274">
        <v>79</v>
      </c>
      <c r="BK48" s="275">
        <v>160</v>
      </c>
      <c r="BL48" s="273">
        <v>70</v>
      </c>
      <c r="BM48" s="274">
        <v>54</v>
      </c>
      <c r="BN48" s="275">
        <v>63</v>
      </c>
      <c r="BO48" s="273">
        <v>81</v>
      </c>
      <c r="BP48" s="274">
        <v>79</v>
      </c>
      <c r="BQ48" s="275">
        <v>160</v>
      </c>
      <c r="BR48" s="273">
        <v>33.6</v>
      </c>
      <c r="BS48" s="274">
        <v>31.5</v>
      </c>
      <c r="BT48" s="275">
        <v>32.5</v>
      </c>
      <c r="BU48" s="273">
        <v>81</v>
      </c>
      <c r="BV48" s="274">
        <v>79</v>
      </c>
      <c r="BW48" s="275">
        <v>160</v>
      </c>
      <c r="BX48" s="273" t="s">
        <v>197</v>
      </c>
      <c r="BY48" s="274" t="s">
        <v>197</v>
      </c>
      <c r="BZ48" s="275" t="s">
        <v>197</v>
      </c>
      <c r="CA48" s="273" t="s">
        <v>197</v>
      </c>
      <c r="CB48" s="274" t="s">
        <v>197</v>
      </c>
      <c r="CC48" s="275">
        <v>4</v>
      </c>
      <c r="CD48" s="273" t="s">
        <v>197</v>
      </c>
      <c r="CE48" s="274" t="s">
        <v>197</v>
      </c>
      <c r="CF48" s="275" t="s">
        <v>197</v>
      </c>
      <c r="CG48" s="273" t="s">
        <v>197</v>
      </c>
      <c r="CH48" s="274" t="s">
        <v>197</v>
      </c>
      <c r="CI48" s="275">
        <v>4</v>
      </c>
      <c r="CJ48" s="273">
        <v>36.700000000000003</v>
      </c>
      <c r="CK48" s="274">
        <v>33</v>
      </c>
      <c r="CL48" s="275">
        <v>35.799999999999997</v>
      </c>
      <c r="CM48" s="273" t="s">
        <v>197</v>
      </c>
      <c r="CN48" s="274" t="s">
        <v>197</v>
      </c>
      <c r="CO48" s="275">
        <v>4</v>
      </c>
      <c r="CP48" s="273">
        <v>76</v>
      </c>
      <c r="CQ48" s="274">
        <v>60</v>
      </c>
      <c r="CR48" s="275">
        <v>68</v>
      </c>
      <c r="CS48" s="273">
        <v>1214</v>
      </c>
      <c r="CT48" s="274">
        <v>1288</v>
      </c>
      <c r="CU48" s="275">
        <v>2502</v>
      </c>
      <c r="CV48" s="273">
        <v>77</v>
      </c>
      <c r="CW48" s="274">
        <v>61</v>
      </c>
      <c r="CX48" s="275">
        <v>69</v>
      </c>
      <c r="CY48" s="273">
        <v>1214</v>
      </c>
      <c r="CZ48" s="274">
        <v>1288</v>
      </c>
      <c r="DA48" s="275">
        <v>2502</v>
      </c>
      <c r="DB48" s="273">
        <v>35</v>
      </c>
      <c r="DC48" s="274">
        <v>32.700000000000003</v>
      </c>
      <c r="DD48" s="275">
        <v>33.799999999999997</v>
      </c>
      <c r="DE48" s="273">
        <v>1214</v>
      </c>
      <c r="DF48" s="274">
        <v>1288</v>
      </c>
      <c r="DG48" s="275">
        <v>2502</v>
      </c>
    </row>
    <row r="49" spans="1:111" x14ac:dyDescent="0.35">
      <c r="A49" t="s">
        <v>145</v>
      </c>
      <c r="B49" t="s">
        <v>390</v>
      </c>
      <c r="C49" t="s">
        <v>372</v>
      </c>
      <c r="D49" s="273">
        <v>83</v>
      </c>
      <c r="E49" s="274">
        <v>67</v>
      </c>
      <c r="F49" s="275">
        <v>75</v>
      </c>
      <c r="G49" s="273">
        <v>561</v>
      </c>
      <c r="H49" s="274">
        <v>620</v>
      </c>
      <c r="I49" s="275">
        <v>1181</v>
      </c>
      <c r="J49" s="273">
        <v>84</v>
      </c>
      <c r="K49" s="274">
        <v>69</v>
      </c>
      <c r="L49" s="275">
        <v>76</v>
      </c>
      <c r="M49" s="273">
        <v>561</v>
      </c>
      <c r="N49" s="274">
        <v>620</v>
      </c>
      <c r="O49" s="275">
        <v>1181</v>
      </c>
      <c r="P49" s="273">
        <v>38.5</v>
      </c>
      <c r="Q49" s="274">
        <v>36.200000000000003</v>
      </c>
      <c r="R49" s="275">
        <v>37.299999999999997</v>
      </c>
      <c r="S49" s="273">
        <v>561</v>
      </c>
      <c r="T49" s="274">
        <v>620</v>
      </c>
      <c r="U49" s="275">
        <v>1181</v>
      </c>
      <c r="V49" s="273">
        <v>81</v>
      </c>
      <c r="W49" s="274">
        <v>65</v>
      </c>
      <c r="X49" s="275">
        <v>73</v>
      </c>
      <c r="Y49" s="273">
        <v>68</v>
      </c>
      <c r="Z49" s="274">
        <v>62</v>
      </c>
      <c r="AA49" s="275">
        <v>130</v>
      </c>
      <c r="AB49" s="273">
        <v>81</v>
      </c>
      <c r="AC49" s="274">
        <v>66</v>
      </c>
      <c r="AD49" s="275">
        <v>74</v>
      </c>
      <c r="AE49" s="273">
        <v>68</v>
      </c>
      <c r="AF49" s="274">
        <v>62</v>
      </c>
      <c r="AG49" s="275">
        <v>130</v>
      </c>
      <c r="AH49" s="273">
        <v>39.200000000000003</v>
      </c>
      <c r="AI49" s="274">
        <v>35.799999999999997</v>
      </c>
      <c r="AJ49" s="275">
        <v>37.6</v>
      </c>
      <c r="AK49" s="273">
        <v>68</v>
      </c>
      <c r="AL49" s="274">
        <v>62</v>
      </c>
      <c r="AM49" s="275">
        <v>130</v>
      </c>
      <c r="AN49" s="273">
        <v>79</v>
      </c>
      <c r="AO49" s="274">
        <v>68</v>
      </c>
      <c r="AP49" s="275">
        <v>73</v>
      </c>
      <c r="AQ49" s="273">
        <v>126</v>
      </c>
      <c r="AR49" s="274">
        <v>125</v>
      </c>
      <c r="AS49" s="275">
        <v>251</v>
      </c>
      <c r="AT49" s="273">
        <v>79</v>
      </c>
      <c r="AU49" s="274">
        <v>71</v>
      </c>
      <c r="AV49" s="275">
        <v>75</v>
      </c>
      <c r="AW49" s="273">
        <v>126</v>
      </c>
      <c r="AX49" s="274">
        <v>125</v>
      </c>
      <c r="AY49" s="275">
        <v>251</v>
      </c>
      <c r="AZ49" s="273">
        <v>35.700000000000003</v>
      </c>
      <c r="BA49" s="274">
        <v>34.5</v>
      </c>
      <c r="BB49" s="275">
        <v>35.1</v>
      </c>
      <c r="BC49" s="273">
        <v>126</v>
      </c>
      <c r="BD49" s="274">
        <v>125</v>
      </c>
      <c r="BE49" s="275">
        <v>251</v>
      </c>
      <c r="BF49" s="273" t="s">
        <v>197</v>
      </c>
      <c r="BG49" s="274" t="s">
        <v>197</v>
      </c>
      <c r="BH49" s="275">
        <v>58</v>
      </c>
      <c r="BI49" s="273">
        <v>8</v>
      </c>
      <c r="BJ49" s="274">
        <v>11</v>
      </c>
      <c r="BK49" s="275">
        <v>19</v>
      </c>
      <c r="BL49" s="273" t="s">
        <v>197</v>
      </c>
      <c r="BM49" s="274" t="s">
        <v>197</v>
      </c>
      <c r="BN49" s="275">
        <v>58</v>
      </c>
      <c r="BO49" s="273">
        <v>8</v>
      </c>
      <c r="BP49" s="274">
        <v>11</v>
      </c>
      <c r="BQ49" s="275">
        <v>19</v>
      </c>
      <c r="BR49" s="273">
        <v>37.1</v>
      </c>
      <c r="BS49" s="274">
        <v>32.200000000000003</v>
      </c>
      <c r="BT49" s="275">
        <v>34.299999999999997</v>
      </c>
      <c r="BU49" s="273">
        <v>8</v>
      </c>
      <c r="BV49" s="274">
        <v>11</v>
      </c>
      <c r="BW49" s="275">
        <v>19</v>
      </c>
      <c r="BX49" s="273">
        <v>100</v>
      </c>
      <c r="BY49" s="274" t="s">
        <v>197</v>
      </c>
      <c r="BZ49" s="275" t="s">
        <v>197</v>
      </c>
      <c r="CA49" s="273">
        <v>3</v>
      </c>
      <c r="CB49" s="274">
        <v>4</v>
      </c>
      <c r="CC49" s="275">
        <v>7</v>
      </c>
      <c r="CD49" s="273">
        <v>100</v>
      </c>
      <c r="CE49" s="274" t="s">
        <v>197</v>
      </c>
      <c r="CF49" s="275" t="s">
        <v>197</v>
      </c>
      <c r="CG49" s="273">
        <v>3</v>
      </c>
      <c r="CH49" s="274">
        <v>4</v>
      </c>
      <c r="CI49" s="275">
        <v>7</v>
      </c>
      <c r="CJ49" s="273">
        <v>43.3</v>
      </c>
      <c r="CK49" s="274">
        <v>32.5</v>
      </c>
      <c r="CL49" s="275">
        <v>37.1</v>
      </c>
      <c r="CM49" s="273">
        <v>3</v>
      </c>
      <c r="CN49" s="274">
        <v>4</v>
      </c>
      <c r="CO49" s="275">
        <v>7</v>
      </c>
      <c r="CP49" s="273">
        <v>81</v>
      </c>
      <c r="CQ49" s="274">
        <v>65</v>
      </c>
      <c r="CR49" s="275">
        <v>73</v>
      </c>
      <c r="CS49" s="273">
        <v>847</v>
      </c>
      <c r="CT49" s="274">
        <v>900</v>
      </c>
      <c r="CU49" s="275">
        <v>1747</v>
      </c>
      <c r="CV49" s="273">
        <v>82</v>
      </c>
      <c r="CW49" s="274">
        <v>67</v>
      </c>
      <c r="CX49" s="275">
        <v>74</v>
      </c>
      <c r="CY49" s="273">
        <v>847</v>
      </c>
      <c r="CZ49" s="274">
        <v>900</v>
      </c>
      <c r="DA49" s="275">
        <v>1747</v>
      </c>
      <c r="DB49" s="273">
        <v>38.200000000000003</v>
      </c>
      <c r="DC49" s="274">
        <v>35.6</v>
      </c>
      <c r="DD49" s="275">
        <v>36.799999999999997</v>
      </c>
      <c r="DE49" s="273">
        <v>847</v>
      </c>
      <c r="DF49" s="274">
        <v>900</v>
      </c>
      <c r="DG49" s="275">
        <v>1747</v>
      </c>
    </row>
    <row r="50" spans="1:111" x14ac:dyDescent="0.35">
      <c r="A50" t="s">
        <v>146</v>
      </c>
      <c r="B50" t="s">
        <v>391</v>
      </c>
      <c r="C50" t="s">
        <v>372</v>
      </c>
      <c r="D50" s="273">
        <v>83</v>
      </c>
      <c r="E50" s="274">
        <v>68</v>
      </c>
      <c r="F50" s="275">
        <v>75</v>
      </c>
      <c r="G50" s="273">
        <v>737</v>
      </c>
      <c r="H50" s="274">
        <v>792</v>
      </c>
      <c r="I50" s="275">
        <v>1529</v>
      </c>
      <c r="J50" s="273">
        <v>83</v>
      </c>
      <c r="K50" s="274">
        <v>69</v>
      </c>
      <c r="L50" s="275">
        <v>76</v>
      </c>
      <c r="M50" s="273">
        <v>737</v>
      </c>
      <c r="N50" s="274">
        <v>792</v>
      </c>
      <c r="O50" s="275">
        <v>1529</v>
      </c>
      <c r="P50" s="273">
        <v>37.700000000000003</v>
      </c>
      <c r="Q50" s="274">
        <v>35.6</v>
      </c>
      <c r="R50" s="275">
        <v>36.6</v>
      </c>
      <c r="S50" s="273">
        <v>737</v>
      </c>
      <c r="T50" s="274">
        <v>792</v>
      </c>
      <c r="U50" s="275">
        <v>1529</v>
      </c>
      <c r="V50" s="273">
        <v>78</v>
      </c>
      <c r="W50" s="274">
        <v>62</v>
      </c>
      <c r="X50" s="275">
        <v>71</v>
      </c>
      <c r="Y50" s="273">
        <v>65</v>
      </c>
      <c r="Z50" s="274">
        <v>52</v>
      </c>
      <c r="AA50" s="275">
        <v>117</v>
      </c>
      <c r="AB50" s="273">
        <v>78</v>
      </c>
      <c r="AC50" s="274">
        <v>62</v>
      </c>
      <c r="AD50" s="275">
        <v>71</v>
      </c>
      <c r="AE50" s="273">
        <v>65</v>
      </c>
      <c r="AF50" s="274">
        <v>52</v>
      </c>
      <c r="AG50" s="275">
        <v>117</v>
      </c>
      <c r="AH50" s="273">
        <v>35.6</v>
      </c>
      <c r="AI50" s="274">
        <v>35.1</v>
      </c>
      <c r="AJ50" s="275">
        <v>35.299999999999997</v>
      </c>
      <c r="AK50" s="273">
        <v>65</v>
      </c>
      <c r="AL50" s="274">
        <v>52</v>
      </c>
      <c r="AM50" s="275">
        <v>117</v>
      </c>
      <c r="AN50" s="273">
        <v>82</v>
      </c>
      <c r="AO50" s="274">
        <v>73</v>
      </c>
      <c r="AP50" s="275">
        <v>77</v>
      </c>
      <c r="AQ50" s="273">
        <v>152</v>
      </c>
      <c r="AR50" s="274">
        <v>154</v>
      </c>
      <c r="AS50" s="275">
        <v>306</v>
      </c>
      <c r="AT50" s="273">
        <v>84</v>
      </c>
      <c r="AU50" s="274">
        <v>76</v>
      </c>
      <c r="AV50" s="275">
        <v>80</v>
      </c>
      <c r="AW50" s="273">
        <v>152</v>
      </c>
      <c r="AX50" s="274">
        <v>154</v>
      </c>
      <c r="AY50" s="275">
        <v>306</v>
      </c>
      <c r="AZ50" s="273">
        <v>36.6</v>
      </c>
      <c r="BA50" s="274">
        <v>35.299999999999997</v>
      </c>
      <c r="BB50" s="275">
        <v>35.9</v>
      </c>
      <c r="BC50" s="273">
        <v>152</v>
      </c>
      <c r="BD50" s="274">
        <v>154</v>
      </c>
      <c r="BE50" s="275">
        <v>306</v>
      </c>
      <c r="BF50" s="273" t="s">
        <v>197</v>
      </c>
      <c r="BG50" s="274" t="s">
        <v>197</v>
      </c>
      <c r="BH50" s="275">
        <v>77</v>
      </c>
      <c r="BI50" s="273">
        <v>23</v>
      </c>
      <c r="BJ50" s="274">
        <v>24</v>
      </c>
      <c r="BK50" s="275">
        <v>47</v>
      </c>
      <c r="BL50" s="273" t="s">
        <v>197</v>
      </c>
      <c r="BM50" s="274" t="s">
        <v>197</v>
      </c>
      <c r="BN50" s="275">
        <v>77</v>
      </c>
      <c r="BO50" s="273">
        <v>23</v>
      </c>
      <c r="BP50" s="274">
        <v>24</v>
      </c>
      <c r="BQ50" s="275">
        <v>47</v>
      </c>
      <c r="BR50" s="273">
        <v>37.299999999999997</v>
      </c>
      <c r="BS50" s="274">
        <v>32.5</v>
      </c>
      <c r="BT50" s="275">
        <v>34.9</v>
      </c>
      <c r="BU50" s="273">
        <v>23</v>
      </c>
      <c r="BV50" s="274">
        <v>24</v>
      </c>
      <c r="BW50" s="275">
        <v>47</v>
      </c>
      <c r="BX50" s="273">
        <v>67</v>
      </c>
      <c r="BY50" s="274">
        <v>57</v>
      </c>
      <c r="BZ50" s="275">
        <v>63</v>
      </c>
      <c r="CA50" s="273">
        <v>12</v>
      </c>
      <c r="CB50" s="274">
        <v>7</v>
      </c>
      <c r="CC50" s="275">
        <v>19</v>
      </c>
      <c r="CD50" s="273">
        <v>67</v>
      </c>
      <c r="CE50" s="274">
        <v>57</v>
      </c>
      <c r="CF50" s="275">
        <v>63</v>
      </c>
      <c r="CG50" s="273">
        <v>12</v>
      </c>
      <c r="CH50" s="274">
        <v>7</v>
      </c>
      <c r="CI50" s="275">
        <v>19</v>
      </c>
      <c r="CJ50" s="273">
        <v>37.4</v>
      </c>
      <c r="CK50" s="274">
        <v>38.9</v>
      </c>
      <c r="CL50" s="275">
        <v>37.9</v>
      </c>
      <c r="CM50" s="273">
        <v>12</v>
      </c>
      <c r="CN50" s="274">
        <v>7</v>
      </c>
      <c r="CO50" s="275">
        <v>19</v>
      </c>
      <c r="CP50" s="273">
        <v>81</v>
      </c>
      <c r="CQ50" s="274">
        <v>67</v>
      </c>
      <c r="CR50" s="275">
        <v>74</v>
      </c>
      <c r="CS50" s="273">
        <v>1087</v>
      </c>
      <c r="CT50" s="274">
        <v>1126</v>
      </c>
      <c r="CU50" s="275">
        <v>2213</v>
      </c>
      <c r="CV50" s="273">
        <v>82</v>
      </c>
      <c r="CW50" s="274">
        <v>68</v>
      </c>
      <c r="CX50" s="275">
        <v>75</v>
      </c>
      <c r="CY50" s="273">
        <v>1087</v>
      </c>
      <c r="CZ50" s="274">
        <v>1126</v>
      </c>
      <c r="DA50" s="275">
        <v>2213</v>
      </c>
      <c r="DB50" s="273">
        <v>37.200000000000003</v>
      </c>
      <c r="DC50" s="274">
        <v>35.299999999999997</v>
      </c>
      <c r="DD50" s="275">
        <v>36.200000000000003</v>
      </c>
      <c r="DE50" s="273">
        <v>1087</v>
      </c>
      <c r="DF50" s="274">
        <v>1126</v>
      </c>
      <c r="DG50" s="275">
        <v>2213</v>
      </c>
    </row>
    <row r="51" spans="1:111" x14ac:dyDescent="0.35">
      <c r="A51" t="s">
        <v>136</v>
      </c>
      <c r="B51" t="s">
        <v>381</v>
      </c>
      <c r="C51" t="s">
        <v>372</v>
      </c>
      <c r="D51" s="273">
        <v>80</v>
      </c>
      <c r="E51" s="274">
        <v>60</v>
      </c>
      <c r="F51" s="275">
        <v>69</v>
      </c>
      <c r="G51" s="273">
        <v>1172</v>
      </c>
      <c r="H51" s="274">
        <v>1327</v>
      </c>
      <c r="I51" s="275">
        <v>2499</v>
      </c>
      <c r="J51" s="273">
        <v>81</v>
      </c>
      <c r="K51" s="274">
        <v>61</v>
      </c>
      <c r="L51" s="275">
        <v>71</v>
      </c>
      <c r="M51" s="273">
        <v>1172</v>
      </c>
      <c r="N51" s="274">
        <v>1327</v>
      </c>
      <c r="O51" s="275">
        <v>2499</v>
      </c>
      <c r="P51" s="273">
        <v>37</v>
      </c>
      <c r="Q51" s="274">
        <v>33.700000000000003</v>
      </c>
      <c r="R51" s="275">
        <v>35.200000000000003</v>
      </c>
      <c r="S51" s="273">
        <v>1172</v>
      </c>
      <c r="T51" s="274">
        <v>1327</v>
      </c>
      <c r="U51" s="275">
        <v>2499</v>
      </c>
      <c r="V51" s="273">
        <v>86</v>
      </c>
      <c r="W51" s="274">
        <v>62</v>
      </c>
      <c r="X51" s="275">
        <v>73</v>
      </c>
      <c r="Y51" s="273">
        <v>146</v>
      </c>
      <c r="Z51" s="274">
        <v>151</v>
      </c>
      <c r="AA51" s="275">
        <v>297</v>
      </c>
      <c r="AB51" s="273">
        <v>87</v>
      </c>
      <c r="AC51" s="274">
        <v>65</v>
      </c>
      <c r="AD51" s="275">
        <v>76</v>
      </c>
      <c r="AE51" s="273">
        <v>146</v>
      </c>
      <c r="AF51" s="274">
        <v>151</v>
      </c>
      <c r="AG51" s="275">
        <v>297</v>
      </c>
      <c r="AH51" s="273">
        <v>38.200000000000003</v>
      </c>
      <c r="AI51" s="274">
        <v>33</v>
      </c>
      <c r="AJ51" s="275">
        <v>35.5</v>
      </c>
      <c r="AK51" s="273">
        <v>146</v>
      </c>
      <c r="AL51" s="274">
        <v>151</v>
      </c>
      <c r="AM51" s="275">
        <v>297</v>
      </c>
      <c r="AN51" s="273">
        <v>78</v>
      </c>
      <c r="AO51" s="274">
        <v>69</v>
      </c>
      <c r="AP51" s="275">
        <v>73</v>
      </c>
      <c r="AQ51" s="273">
        <v>232</v>
      </c>
      <c r="AR51" s="274">
        <v>264</v>
      </c>
      <c r="AS51" s="275">
        <v>496</v>
      </c>
      <c r="AT51" s="273">
        <v>80</v>
      </c>
      <c r="AU51" s="274">
        <v>73</v>
      </c>
      <c r="AV51" s="275">
        <v>77</v>
      </c>
      <c r="AW51" s="273">
        <v>232</v>
      </c>
      <c r="AX51" s="274">
        <v>264</v>
      </c>
      <c r="AY51" s="275">
        <v>496</v>
      </c>
      <c r="AZ51" s="273">
        <v>36.4</v>
      </c>
      <c r="BA51" s="274">
        <v>34</v>
      </c>
      <c r="BB51" s="275">
        <v>35.1</v>
      </c>
      <c r="BC51" s="273">
        <v>232</v>
      </c>
      <c r="BD51" s="274">
        <v>264</v>
      </c>
      <c r="BE51" s="275">
        <v>496</v>
      </c>
      <c r="BF51" s="273">
        <v>77</v>
      </c>
      <c r="BG51" s="274">
        <v>56</v>
      </c>
      <c r="BH51" s="275">
        <v>66</v>
      </c>
      <c r="BI51" s="273">
        <v>222</v>
      </c>
      <c r="BJ51" s="274">
        <v>235</v>
      </c>
      <c r="BK51" s="275">
        <v>457</v>
      </c>
      <c r="BL51" s="273">
        <v>78</v>
      </c>
      <c r="BM51" s="274">
        <v>58</v>
      </c>
      <c r="BN51" s="275">
        <v>68</v>
      </c>
      <c r="BO51" s="273">
        <v>222</v>
      </c>
      <c r="BP51" s="274">
        <v>235</v>
      </c>
      <c r="BQ51" s="275">
        <v>457</v>
      </c>
      <c r="BR51" s="273">
        <v>35.6</v>
      </c>
      <c r="BS51" s="274">
        <v>32.1</v>
      </c>
      <c r="BT51" s="275">
        <v>33.799999999999997</v>
      </c>
      <c r="BU51" s="273">
        <v>222</v>
      </c>
      <c r="BV51" s="274">
        <v>235</v>
      </c>
      <c r="BW51" s="275">
        <v>457</v>
      </c>
      <c r="BX51" s="273" t="s">
        <v>197</v>
      </c>
      <c r="BY51" s="274" t="s">
        <v>197</v>
      </c>
      <c r="BZ51" s="275">
        <v>81</v>
      </c>
      <c r="CA51" s="273">
        <v>7</v>
      </c>
      <c r="CB51" s="274">
        <v>14</v>
      </c>
      <c r="CC51" s="275">
        <v>21</v>
      </c>
      <c r="CD51" s="273" t="s">
        <v>197</v>
      </c>
      <c r="CE51" s="274" t="s">
        <v>197</v>
      </c>
      <c r="CF51" s="275">
        <v>81</v>
      </c>
      <c r="CG51" s="273">
        <v>7</v>
      </c>
      <c r="CH51" s="274">
        <v>14</v>
      </c>
      <c r="CI51" s="275">
        <v>21</v>
      </c>
      <c r="CJ51" s="273">
        <v>38</v>
      </c>
      <c r="CK51" s="274">
        <v>35.799999999999997</v>
      </c>
      <c r="CL51" s="275">
        <v>36.5</v>
      </c>
      <c r="CM51" s="273">
        <v>7</v>
      </c>
      <c r="CN51" s="274">
        <v>14</v>
      </c>
      <c r="CO51" s="275">
        <v>21</v>
      </c>
      <c r="CP51" s="273">
        <v>79</v>
      </c>
      <c r="CQ51" s="274">
        <v>61</v>
      </c>
      <c r="CR51" s="275">
        <v>70</v>
      </c>
      <c r="CS51" s="273">
        <v>1912</v>
      </c>
      <c r="CT51" s="274">
        <v>2121</v>
      </c>
      <c r="CU51" s="275">
        <v>4033</v>
      </c>
      <c r="CV51" s="273">
        <v>81</v>
      </c>
      <c r="CW51" s="274">
        <v>63</v>
      </c>
      <c r="CX51" s="275">
        <v>72</v>
      </c>
      <c r="CY51" s="273">
        <v>1912</v>
      </c>
      <c r="CZ51" s="274">
        <v>2121</v>
      </c>
      <c r="DA51" s="275">
        <v>4033</v>
      </c>
      <c r="DB51" s="273">
        <v>36.799999999999997</v>
      </c>
      <c r="DC51" s="274">
        <v>33.5</v>
      </c>
      <c r="DD51" s="275">
        <v>35.1</v>
      </c>
      <c r="DE51" s="273">
        <v>1912</v>
      </c>
      <c r="DF51" s="274">
        <v>2121</v>
      </c>
      <c r="DG51" s="275">
        <v>4033</v>
      </c>
    </row>
    <row r="52" spans="1:111" x14ac:dyDescent="0.35">
      <c r="A52" t="s">
        <v>129</v>
      </c>
      <c r="B52" t="s">
        <v>374</v>
      </c>
      <c r="C52" t="s">
        <v>372</v>
      </c>
      <c r="D52" s="273">
        <v>75</v>
      </c>
      <c r="E52" s="274">
        <v>57</v>
      </c>
      <c r="F52" s="275">
        <v>66</v>
      </c>
      <c r="G52" s="273">
        <v>1129</v>
      </c>
      <c r="H52" s="274">
        <v>1123</v>
      </c>
      <c r="I52" s="275">
        <v>2252</v>
      </c>
      <c r="J52" s="273">
        <v>76</v>
      </c>
      <c r="K52" s="274">
        <v>59</v>
      </c>
      <c r="L52" s="275">
        <v>68</v>
      </c>
      <c r="M52" s="273">
        <v>1129</v>
      </c>
      <c r="N52" s="274">
        <v>1123</v>
      </c>
      <c r="O52" s="275">
        <v>2252</v>
      </c>
      <c r="P52" s="273">
        <v>35.4</v>
      </c>
      <c r="Q52" s="274">
        <v>33.299999999999997</v>
      </c>
      <c r="R52" s="275">
        <v>34.4</v>
      </c>
      <c r="S52" s="273">
        <v>1129</v>
      </c>
      <c r="T52" s="274">
        <v>1123</v>
      </c>
      <c r="U52" s="275">
        <v>2252</v>
      </c>
      <c r="V52" s="273">
        <v>74</v>
      </c>
      <c r="W52" s="274">
        <v>58</v>
      </c>
      <c r="X52" s="275">
        <v>65</v>
      </c>
      <c r="Y52" s="273">
        <v>124</v>
      </c>
      <c r="Z52" s="274">
        <v>155</v>
      </c>
      <c r="AA52" s="275">
        <v>279</v>
      </c>
      <c r="AB52" s="273">
        <v>76</v>
      </c>
      <c r="AC52" s="274">
        <v>60</v>
      </c>
      <c r="AD52" s="275">
        <v>67</v>
      </c>
      <c r="AE52" s="273">
        <v>124</v>
      </c>
      <c r="AF52" s="274">
        <v>155</v>
      </c>
      <c r="AG52" s="275">
        <v>279</v>
      </c>
      <c r="AH52" s="273">
        <v>35.1</v>
      </c>
      <c r="AI52" s="274">
        <v>33.5</v>
      </c>
      <c r="AJ52" s="275">
        <v>34.200000000000003</v>
      </c>
      <c r="AK52" s="273">
        <v>124</v>
      </c>
      <c r="AL52" s="274">
        <v>155</v>
      </c>
      <c r="AM52" s="275">
        <v>279</v>
      </c>
      <c r="AN52" s="273">
        <v>65</v>
      </c>
      <c r="AO52" s="274">
        <v>56</v>
      </c>
      <c r="AP52" s="275">
        <v>60</v>
      </c>
      <c r="AQ52" s="273">
        <v>49</v>
      </c>
      <c r="AR52" s="274">
        <v>61</v>
      </c>
      <c r="AS52" s="275">
        <v>110</v>
      </c>
      <c r="AT52" s="273">
        <v>67</v>
      </c>
      <c r="AU52" s="274">
        <v>57</v>
      </c>
      <c r="AV52" s="275">
        <v>62</v>
      </c>
      <c r="AW52" s="273">
        <v>49</v>
      </c>
      <c r="AX52" s="274">
        <v>61</v>
      </c>
      <c r="AY52" s="275">
        <v>110</v>
      </c>
      <c r="AZ52" s="273">
        <v>32.4</v>
      </c>
      <c r="BA52" s="274">
        <v>30.3</v>
      </c>
      <c r="BB52" s="275">
        <v>31.2</v>
      </c>
      <c r="BC52" s="273">
        <v>49</v>
      </c>
      <c r="BD52" s="274">
        <v>61</v>
      </c>
      <c r="BE52" s="275">
        <v>110</v>
      </c>
      <c r="BF52" s="273">
        <v>65</v>
      </c>
      <c r="BG52" s="274">
        <v>46</v>
      </c>
      <c r="BH52" s="275">
        <v>56</v>
      </c>
      <c r="BI52" s="273">
        <v>31</v>
      </c>
      <c r="BJ52" s="274">
        <v>24</v>
      </c>
      <c r="BK52" s="275">
        <v>55</v>
      </c>
      <c r="BL52" s="273">
        <v>68</v>
      </c>
      <c r="BM52" s="274">
        <v>50</v>
      </c>
      <c r="BN52" s="275">
        <v>60</v>
      </c>
      <c r="BO52" s="273">
        <v>31</v>
      </c>
      <c r="BP52" s="274">
        <v>24</v>
      </c>
      <c r="BQ52" s="275">
        <v>55</v>
      </c>
      <c r="BR52" s="273">
        <v>33.6</v>
      </c>
      <c r="BS52" s="274">
        <v>30.3</v>
      </c>
      <c r="BT52" s="275">
        <v>32.200000000000003</v>
      </c>
      <c r="BU52" s="273">
        <v>31</v>
      </c>
      <c r="BV52" s="274">
        <v>24</v>
      </c>
      <c r="BW52" s="275">
        <v>55</v>
      </c>
      <c r="BX52" s="273" t="s">
        <v>197</v>
      </c>
      <c r="BY52" s="274" t="s">
        <v>197</v>
      </c>
      <c r="BZ52" s="275">
        <v>47</v>
      </c>
      <c r="CA52" s="273">
        <v>15</v>
      </c>
      <c r="CB52" s="274">
        <v>4</v>
      </c>
      <c r="CC52" s="275">
        <v>19</v>
      </c>
      <c r="CD52" s="273" t="s">
        <v>197</v>
      </c>
      <c r="CE52" s="274" t="s">
        <v>197</v>
      </c>
      <c r="CF52" s="275">
        <v>47</v>
      </c>
      <c r="CG52" s="273">
        <v>15</v>
      </c>
      <c r="CH52" s="274">
        <v>4</v>
      </c>
      <c r="CI52" s="275">
        <v>19</v>
      </c>
      <c r="CJ52" s="273">
        <v>33.5</v>
      </c>
      <c r="CK52" s="274">
        <v>37</v>
      </c>
      <c r="CL52" s="275">
        <v>34.299999999999997</v>
      </c>
      <c r="CM52" s="273">
        <v>15</v>
      </c>
      <c r="CN52" s="274">
        <v>4</v>
      </c>
      <c r="CO52" s="275">
        <v>19</v>
      </c>
      <c r="CP52" s="273">
        <v>73</v>
      </c>
      <c r="CQ52" s="274">
        <v>56</v>
      </c>
      <c r="CR52" s="275">
        <v>65</v>
      </c>
      <c r="CS52" s="273">
        <v>1419</v>
      </c>
      <c r="CT52" s="274">
        <v>1430</v>
      </c>
      <c r="CU52" s="275">
        <v>2849</v>
      </c>
      <c r="CV52" s="273">
        <v>75</v>
      </c>
      <c r="CW52" s="274">
        <v>58</v>
      </c>
      <c r="CX52" s="275">
        <v>66</v>
      </c>
      <c r="CY52" s="273">
        <v>1419</v>
      </c>
      <c r="CZ52" s="274">
        <v>1430</v>
      </c>
      <c r="DA52" s="275">
        <v>2849</v>
      </c>
      <c r="DB52" s="273">
        <v>35.1</v>
      </c>
      <c r="DC52" s="274">
        <v>33</v>
      </c>
      <c r="DD52" s="275">
        <v>34.1</v>
      </c>
      <c r="DE52" s="273">
        <v>1419</v>
      </c>
      <c r="DF52" s="274">
        <v>1430</v>
      </c>
      <c r="DG52" s="275">
        <v>2849</v>
      </c>
    </row>
    <row r="53" spans="1:111" x14ac:dyDescent="0.35">
      <c r="A53" t="s">
        <v>138</v>
      </c>
      <c r="B53" t="s">
        <v>383</v>
      </c>
      <c r="C53" t="s">
        <v>372</v>
      </c>
      <c r="D53" s="273">
        <v>77</v>
      </c>
      <c r="E53" s="274">
        <v>63</v>
      </c>
      <c r="F53" s="275">
        <v>70</v>
      </c>
      <c r="G53" s="273">
        <v>909</v>
      </c>
      <c r="H53" s="274">
        <v>968</v>
      </c>
      <c r="I53" s="275">
        <v>1877</v>
      </c>
      <c r="J53" s="273">
        <v>78</v>
      </c>
      <c r="K53" s="274">
        <v>65</v>
      </c>
      <c r="L53" s="275">
        <v>71</v>
      </c>
      <c r="M53" s="273">
        <v>909</v>
      </c>
      <c r="N53" s="274">
        <v>968</v>
      </c>
      <c r="O53" s="275">
        <v>1877</v>
      </c>
      <c r="P53" s="273">
        <v>35.4</v>
      </c>
      <c r="Q53" s="274">
        <v>33.5</v>
      </c>
      <c r="R53" s="275">
        <v>34.4</v>
      </c>
      <c r="S53" s="273">
        <v>909</v>
      </c>
      <c r="T53" s="274">
        <v>968</v>
      </c>
      <c r="U53" s="275">
        <v>1877</v>
      </c>
      <c r="V53" s="273">
        <v>75</v>
      </c>
      <c r="W53" s="274">
        <v>69</v>
      </c>
      <c r="X53" s="275">
        <v>72</v>
      </c>
      <c r="Y53" s="273">
        <v>83</v>
      </c>
      <c r="Z53" s="274">
        <v>65</v>
      </c>
      <c r="AA53" s="275">
        <v>148</v>
      </c>
      <c r="AB53" s="273">
        <v>75</v>
      </c>
      <c r="AC53" s="274">
        <v>69</v>
      </c>
      <c r="AD53" s="275">
        <v>72</v>
      </c>
      <c r="AE53" s="273">
        <v>83</v>
      </c>
      <c r="AF53" s="274">
        <v>65</v>
      </c>
      <c r="AG53" s="275">
        <v>148</v>
      </c>
      <c r="AH53" s="273">
        <v>36.200000000000003</v>
      </c>
      <c r="AI53" s="274">
        <v>34</v>
      </c>
      <c r="AJ53" s="275">
        <v>35.200000000000003</v>
      </c>
      <c r="AK53" s="273">
        <v>83</v>
      </c>
      <c r="AL53" s="274">
        <v>65</v>
      </c>
      <c r="AM53" s="275">
        <v>148</v>
      </c>
      <c r="AN53" s="273">
        <v>74</v>
      </c>
      <c r="AO53" s="274">
        <v>51</v>
      </c>
      <c r="AP53" s="275">
        <v>62</v>
      </c>
      <c r="AQ53" s="273">
        <v>70</v>
      </c>
      <c r="AR53" s="274">
        <v>73</v>
      </c>
      <c r="AS53" s="275">
        <v>143</v>
      </c>
      <c r="AT53" s="273">
        <v>74</v>
      </c>
      <c r="AU53" s="274">
        <v>55</v>
      </c>
      <c r="AV53" s="275">
        <v>64</v>
      </c>
      <c r="AW53" s="273">
        <v>70</v>
      </c>
      <c r="AX53" s="274">
        <v>73</v>
      </c>
      <c r="AY53" s="275">
        <v>143</v>
      </c>
      <c r="AZ53" s="273">
        <v>34.5</v>
      </c>
      <c r="BA53" s="274">
        <v>30.8</v>
      </c>
      <c r="BB53" s="275">
        <v>32.6</v>
      </c>
      <c r="BC53" s="273">
        <v>70</v>
      </c>
      <c r="BD53" s="274">
        <v>73</v>
      </c>
      <c r="BE53" s="275">
        <v>143</v>
      </c>
      <c r="BF53" s="273">
        <v>81</v>
      </c>
      <c r="BG53" s="274">
        <v>72</v>
      </c>
      <c r="BH53" s="275">
        <v>77</v>
      </c>
      <c r="BI53" s="273">
        <v>27</v>
      </c>
      <c r="BJ53" s="274">
        <v>29</v>
      </c>
      <c r="BK53" s="275">
        <v>56</v>
      </c>
      <c r="BL53" s="273">
        <v>81</v>
      </c>
      <c r="BM53" s="274">
        <v>72</v>
      </c>
      <c r="BN53" s="275">
        <v>77</v>
      </c>
      <c r="BO53" s="273">
        <v>27</v>
      </c>
      <c r="BP53" s="274">
        <v>29</v>
      </c>
      <c r="BQ53" s="275">
        <v>56</v>
      </c>
      <c r="BR53" s="273">
        <v>35.6</v>
      </c>
      <c r="BS53" s="274">
        <v>33.700000000000003</v>
      </c>
      <c r="BT53" s="275">
        <v>34.6</v>
      </c>
      <c r="BU53" s="273">
        <v>27</v>
      </c>
      <c r="BV53" s="274">
        <v>29</v>
      </c>
      <c r="BW53" s="275">
        <v>56</v>
      </c>
      <c r="BX53" s="273">
        <v>100</v>
      </c>
      <c r="BY53" s="274">
        <v>43</v>
      </c>
      <c r="BZ53" s="275">
        <v>75</v>
      </c>
      <c r="CA53" s="273">
        <v>9</v>
      </c>
      <c r="CB53" s="274">
        <v>7</v>
      </c>
      <c r="CC53" s="275">
        <v>16</v>
      </c>
      <c r="CD53" s="273">
        <v>100</v>
      </c>
      <c r="CE53" s="274">
        <v>43</v>
      </c>
      <c r="CF53" s="275">
        <v>75</v>
      </c>
      <c r="CG53" s="273">
        <v>9</v>
      </c>
      <c r="CH53" s="274">
        <v>7</v>
      </c>
      <c r="CI53" s="275">
        <v>16</v>
      </c>
      <c r="CJ53" s="273">
        <v>40</v>
      </c>
      <c r="CK53" s="274">
        <v>33.6</v>
      </c>
      <c r="CL53" s="275">
        <v>37.200000000000003</v>
      </c>
      <c r="CM53" s="273">
        <v>9</v>
      </c>
      <c r="CN53" s="274">
        <v>7</v>
      </c>
      <c r="CO53" s="275">
        <v>16</v>
      </c>
      <c r="CP53" s="273">
        <v>75</v>
      </c>
      <c r="CQ53" s="274">
        <v>62</v>
      </c>
      <c r="CR53" s="275">
        <v>69</v>
      </c>
      <c r="CS53" s="273">
        <v>1194</v>
      </c>
      <c r="CT53" s="274">
        <v>1222</v>
      </c>
      <c r="CU53" s="275">
        <v>2416</v>
      </c>
      <c r="CV53" s="273">
        <v>76</v>
      </c>
      <c r="CW53" s="274">
        <v>64</v>
      </c>
      <c r="CX53" s="275">
        <v>70</v>
      </c>
      <c r="CY53" s="273">
        <v>1194</v>
      </c>
      <c r="CZ53" s="274">
        <v>1222</v>
      </c>
      <c r="DA53" s="275">
        <v>2416</v>
      </c>
      <c r="DB53" s="273">
        <v>35.299999999999997</v>
      </c>
      <c r="DC53" s="274">
        <v>33.299999999999997</v>
      </c>
      <c r="DD53" s="275">
        <v>34.299999999999997</v>
      </c>
      <c r="DE53" s="273">
        <v>1194</v>
      </c>
      <c r="DF53" s="274">
        <v>1222</v>
      </c>
      <c r="DG53" s="275">
        <v>2416</v>
      </c>
    </row>
    <row r="54" spans="1:111" x14ac:dyDescent="0.35">
      <c r="A54" t="s">
        <v>141</v>
      </c>
      <c r="B54" t="s">
        <v>386</v>
      </c>
      <c r="C54" t="s">
        <v>372</v>
      </c>
      <c r="D54" s="273">
        <v>79</v>
      </c>
      <c r="E54" s="274">
        <v>60</v>
      </c>
      <c r="F54" s="275">
        <v>69</v>
      </c>
      <c r="G54" s="273">
        <v>1125</v>
      </c>
      <c r="H54" s="274">
        <v>1281</v>
      </c>
      <c r="I54" s="275">
        <v>2406</v>
      </c>
      <c r="J54" s="273">
        <v>80</v>
      </c>
      <c r="K54" s="274">
        <v>62</v>
      </c>
      <c r="L54" s="275">
        <v>70</v>
      </c>
      <c r="M54" s="273">
        <v>1125</v>
      </c>
      <c r="N54" s="274">
        <v>1281</v>
      </c>
      <c r="O54" s="275">
        <v>2406</v>
      </c>
      <c r="P54" s="273">
        <v>36.700000000000003</v>
      </c>
      <c r="Q54" s="274">
        <v>33.700000000000003</v>
      </c>
      <c r="R54" s="275">
        <v>35.1</v>
      </c>
      <c r="S54" s="273">
        <v>1125</v>
      </c>
      <c r="T54" s="274">
        <v>1281</v>
      </c>
      <c r="U54" s="275">
        <v>2406</v>
      </c>
      <c r="V54" s="273">
        <v>72</v>
      </c>
      <c r="W54" s="274">
        <v>61</v>
      </c>
      <c r="X54" s="275">
        <v>67</v>
      </c>
      <c r="Y54" s="273">
        <v>101</v>
      </c>
      <c r="Z54" s="274">
        <v>109</v>
      </c>
      <c r="AA54" s="275">
        <v>210</v>
      </c>
      <c r="AB54" s="273">
        <v>73</v>
      </c>
      <c r="AC54" s="274">
        <v>62</v>
      </c>
      <c r="AD54" s="275">
        <v>68</v>
      </c>
      <c r="AE54" s="273">
        <v>101</v>
      </c>
      <c r="AF54" s="274">
        <v>109</v>
      </c>
      <c r="AG54" s="275">
        <v>210</v>
      </c>
      <c r="AH54" s="273">
        <v>36.1</v>
      </c>
      <c r="AI54" s="274">
        <v>33.200000000000003</v>
      </c>
      <c r="AJ54" s="275">
        <v>34.6</v>
      </c>
      <c r="AK54" s="273">
        <v>101</v>
      </c>
      <c r="AL54" s="274">
        <v>109</v>
      </c>
      <c r="AM54" s="275">
        <v>210</v>
      </c>
      <c r="AN54" s="273">
        <v>79</v>
      </c>
      <c r="AO54" s="274">
        <v>67</v>
      </c>
      <c r="AP54" s="275">
        <v>73</v>
      </c>
      <c r="AQ54" s="273">
        <v>163</v>
      </c>
      <c r="AR54" s="274">
        <v>180</v>
      </c>
      <c r="AS54" s="275">
        <v>343</v>
      </c>
      <c r="AT54" s="273">
        <v>83</v>
      </c>
      <c r="AU54" s="274">
        <v>69</v>
      </c>
      <c r="AV54" s="275">
        <v>76</v>
      </c>
      <c r="AW54" s="273">
        <v>163</v>
      </c>
      <c r="AX54" s="274">
        <v>180</v>
      </c>
      <c r="AY54" s="275">
        <v>343</v>
      </c>
      <c r="AZ54" s="273">
        <v>35.5</v>
      </c>
      <c r="BA54" s="274">
        <v>33</v>
      </c>
      <c r="BB54" s="275">
        <v>34.200000000000003</v>
      </c>
      <c r="BC54" s="273">
        <v>163</v>
      </c>
      <c r="BD54" s="274">
        <v>180</v>
      </c>
      <c r="BE54" s="275">
        <v>343</v>
      </c>
      <c r="BF54" s="273">
        <v>77</v>
      </c>
      <c r="BG54" s="274">
        <v>62</v>
      </c>
      <c r="BH54" s="275">
        <v>69</v>
      </c>
      <c r="BI54" s="273">
        <v>44</v>
      </c>
      <c r="BJ54" s="274">
        <v>52</v>
      </c>
      <c r="BK54" s="275">
        <v>96</v>
      </c>
      <c r="BL54" s="273">
        <v>77</v>
      </c>
      <c r="BM54" s="274">
        <v>65</v>
      </c>
      <c r="BN54" s="275">
        <v>71</v>
      </c>
      <c r="BO54" s="273">
        <v>44</v>
      </c>
      <c r="BP54" s="274">
        <v>52</v>
      </c>
      <c r="BQ54" s="275">
        <v>96</v>
      </c>
      <c r="BR54" s="273">
        <v>35.700000000000003</v>
      </c>
      <c r="BS54" s="274">
        <v>33.4</v>
      </c>
      <c r="BT54" s="275">
        <v>34.4</v>
      </c>
      <c r="BU54" s="273">
        <v>44</v>
      </c>
      <c r="BV54" s="274">
        <v>52</v>
      </c>
      <c r="BW54" s="275">
        <v>96</v>
      </c>
      <c r="BX54" s="273">
        <v>100</v>
      </c>
      <c r="BY54" s="274">
        <v>64</v>
      </c>
      <c r="BZ54" s="275">
        <v>80</v>
      </c>
      <c r="CA54" s="273">
        <v>9</v>
      </c>
      <c r="CB54" s="274">
        <v>11</v>
      </c>
      <c r="CC54" s="275">
        <v>20</v>
      </c>
      <c r="CD54" s="273">
        <v>100</v>
      </c>
      <c r="CE54" s="274">
        <v>73</v>
      </c>
      <c r="CF54" s="275">
        <v>85</v>
      </c>
      <c r="CG54" s="273">
        <v>9</v>
      </c>
      <c r="CH54" s="274">
        <v>11</v>
      </c>
      <c r="CI54" s="275">
        <v>20</v>
      </c>
      <c r="CJ54" s="273">
        <v>37.299999999999997</v>
      </c>
      <c r="CK54" s="274">
        <v>34.1</v>
      </c>
      <c r="CL54" s="275">
        <v>35.6</v>
      </c>
      <c r="CM54" s="273">
        <v>9</v>
      </c>
      <c r="CN54" s="274">
        <v>11</v>
      </c>
      <c r="CO54" s="275">
        <v>20</v>
      </c>
      <c r="CP54" s="273">
        <v>78</v>
      </c>
      <c r="CQ54" s="274">
        <v>60</v>
      </c>
      <c r="CR54" s="275">
        <v>68</v>
      </c>
      <c r="CS54" s="273">
        <v>1499</v>
      </c>
      <c r="CT54" s="274">
        <v>1695</v>
      </c>
      <c r="CU54" s="275">
        <v>3194</v>
      </c>
      <c r="CV54" s="273">
        <v>79</v>
      </c>
      <c r="CW54" s="274">
        <v>62</v>
      </c>
      <c r="CX54" s="275">
        <v>70</v>
      </c>
      <c r="CY54" s="273">
        <v>1499</v>
      </c>
      <c r="CZ54" s="274">
        <v>1695</v>
      </c>
      <c r="DA54" s="275">
        <v>3194</v>
      </c>
      <c r="DB54" s="273">
        <v>36.299999999999997</v>
      </c>
      <c r="DC54" s="274">
        <v>33.5</v>
      </c>
      <c r="DD54" s="275">
        <v>34.799999999999997</v>
      </c>
      <c r="DE54" s="273">
        <v>1499</v>
      </c>
      <c r="DF54" s="274">
        <v>1695</v>
      </c>
      <c r="DG54" s="275">
        <v>3194</v>
      </c>
    </row>
    <row r="55" spans="1:111" x14ac:dyDescent="0.35">
      <c r="A55" t="s">
        <v>133</v>
      </c>
      <c r="B55" t="s">
        <v>378</v>
      </c>
      <c r="C55" t="s">
        <v>372</v>
      </c>
      <c r="D55" s="273">
        <v>80</v>
      </c>
      <c r="E55" s="274">
        <v>62</v>
      </c>
      <c r="F55" s="275">
        <v>71</v>
      </c>
      <c r="G55" s="273">
        <v>605</v>
      </c>
      <c r="H55" s="274">
        <v>612</v>
      </c>
      <c r="I55" s="275">
        <v>1217</v>
      </c>
      <c r="J55" s="273">
        <v>82</v>
      </c>
      <c r="K55" s="274">
        <v>62</v>
      </c>
      <c r="L55" s="275">
        <v>72</v>
      </c>
      <c r="M55" s="273">
        <v>605</v>
      </c>
      <c r="N55" s="274">
        <v>612</v>
      </c>
      <c r="O55" s="275">
        <v>1217</v>
      </c>
      <c r="P55" s="273">
        <v>34.299999999999997</v>
      </c>
      <c r="Q55" s="274">
        <v>32.4</v>
      </c>
      <c r="R55" s="275">
        <v>33.4</v>
      </c>
      <c r="S55" s="273">
        <v>605</v>
      </c>
      <c r="T55" s="274">
        <v>612</v>
      </c>
      <c r="U55" s="275">
        <v>1217</v>
      </c>
      <c r="V55" s="273">
        <v>80</v>
      </c>
      <c r="W55" s="274">
        <v>73</v>
      </c>
      <c r="X55" s="275">
        <v>77</v>
      </c>
      <c r="Y55" s="273">
        <v>15</v>
      </c>
      <c r="Z55" s="274">
        <v>15</v>
      </c>
      <c r="AA55" s="275">
        <v>30</v>
      </c>
      <c r="AB55" s="273">
        <v>80</v>
      </c>
      <c r="AC55" s="274">
        <v>80</v>
      </c>
      <c r="AD55" s="275">
        <v>80</v>
      </c>
      <c r="AE55" s="273">
        <v>15</v>
      </c>
      <c r="AF55" s="274">
        <v>15</v>
      </c>
      <c r="AG55" s="275">
        <v>30</v>
      </c>
      <c r="AH55" s="273">
        <v>34.9</v>
      </c>
      <c r="AI55" s="274">
        <v>33.700000000000003</v>
      </c>
      <c r="AJ55" s="275">
        <v>34.299999999999997</v>
      </c>
      <c r="AK55" s="273">
        <v>15</v>
      </c>
      <c r="AL55" s="274">
        <v>15</v>
      </c>
      <c r="AM55" s="275">
        <v>30</v>
      </c>
      <c r="AN55" s="273">
        <v>100</v>
      </c>
      <c r="AO55" s="274" t="s">
        <v>197</v>
      </c>
      <c r="AP55" s="275" t="s">
        <v>197</v>
      </c>
      <c r="AQ55" s="273">
        <v>6</v>
      </c>
      <c r="AR55" s="274">
        <v>5</v>
      </c>
      <c r="AS55" s="275">
        <v>11</v>
      </c>
      <c r="AT55" s="273">
        <v>100</v>
      </c>
      <c r="AU55" s="274" t="s">
        <v>197</v>
      </c>
      <c r="AV55" s="275" t="s">
        <v>197</v>
      </c>
      <c r="AW55" s="273">
        <v>6</v>
      </c>
      <c r="AX55" s="274">
        <v>5</v>
      </c>
      <c r="AY55" s="275">
        <v>11</v>
      </c>
      <c r="AZ55" s="273">
        <v>34.700000000000003</v>
      </c>
      <c r="BA55" s="274">
        <v>33.4</v>
      </c>
      <c r="BB55" s="275">
        <v>34.1</v>
      </c>
      <c r="BC55" s="273">
        <v>6</v>
      </c>
      <c r="BD55" s="274">
        <v>5</v>
      </c>
      <c r="BE55" s="275">
        <v>11</v>
      </c>
      <c r="BF55" s="273" t="s">
        <v>197</v>
      </c>
      <c r="BG55" s="274" t="s">
        <v>197</v>
      </c>
      <c r="BH55" s="275" t="s">
        <v>197</v>
      </c>
      <c r="BI55" s="273" t="s">
        <v>197</v>
      </c>
      <c r="BJ55" s="274" t="s">
        <v>197</v>
      </c>
      <c r="BK55" s="275" t="s">
        <v>197</v>
      </c>
      <c r="BL55" s="273" t="s">
        <v>197</v>
      </c>
      <c r="BM55" s="274" t="s">
        <v>197</v>
      </c>
      <c r="BN55" s="275" t="s">
        <v>197</v>
      </c>
      <c r="BO55" s="273" t="s">
        <v>197</v>
      </c>
      <c r="BP55" s="274" t="s">
        <v>197</v>
      </c>
      <c r="BQ55" s="275" t="s">
        <v>197</v>
      </c>
      <c r="BR55" s="273">
        <v>35</v>
      </c>
      <c r="BS55" s="274">
        <v>27</v>
      </c>
      <c r="BT55" s="275">
        <v>31</v>
      </c>
      <c r="BU55" s="273" t="s">
        <v>197</v>
      </c>
      <c r="BV55" s="274" t="s">
        <v>197</v>
      </c>
      <c r="BW55" s="275" t="s">
        <v>197</v>
      </c>
      <c r="BX55" s="273" t="s">
        <v>191</v>
      </c>
      <c r="BY55" s="274" t="s">
        <v>197</v>
      </c>
      <c r="BZ55" s="275" t="s">
        <v>197</v>
      </c>
      <c r="CA55" s="273">
        <v>0</v>
      </c>
      <c r="CB55" s="274" t="s">
        <v>197</v>
      </c>
      <c r="CC55" s="275" t="s">
        <v>197</v>
      </c>
      <c r="CD55" s="273" t="s">
        <v>191</v>
      </c>
      <c r="CE55" s="274" t="s">
        <v>197</v>
      </c>
      <c r="CF55" s="275" t="s">
        <v>197</v>
      </c>
      <c r="CG55" s="273">
        <v>0</v>
      </c>
      <c r="CH55" s="274" t="s">
        <v>197</v>
      </c>
      <c r="CI55" s="275" t="s">
        <v>197</v>
      </c>
      <c r="CJ55" s="273">
        <v>0</v>
      </c>
      <c r="CK55" s="274">
        <v>37</v>
      </c>
      <c r="CL55" s="275">
        <v>37</v>
      </c>
      <c r="CM55" s="273">
        <v>0</v>
      </c>
      <c r="CN55" s="274" t="s">
        <v>197</v>
      </c>
      <c r="CO55" s="275" t="s">
        <v>197</v>
      </c>
      <c r="CP55" s="273">
        <v>80</v>
      </c>
      <c r="CQ55" s="274">
        <v>62</v>
      </c>
      <c r="CR55" s="275">
        <v>71</v>
      </c>
      <c r="CS55" s="273">
        <v>669</v>
      </c>
      <c r="CT55" s="274">
        <v>665</v>
      </c>
      <c r="CU55" s="275">
        <v>1334</v>
      </c>
      <c r="CV55" s="273">
        <v>81</v>
      </c>
      <c r="CW55" s="274">
        <v>62</v>
      </c>
      <c r="CX55" s="275">
        <v>72</v>
      </c>
      <c r="CY55" s="273">
        <v>669</v>
      </c>
      <c r="CZ55" s="274">
        <v>665</v>
      </c>
      <c r="DA55" s="275">
        <v>1334</v>
      </c>
      <c r="DB55" s="273">
        <v>34.299999999999997</v>
      </c>
      <c r="DC55" s="274">
        <v>32.4</v>
      </c>
      <c r="DD55" s="275">
        <v>33.4</v>
      </c>
      <c r="DE55" s="273">
        <v>669</v>
      </c>
      <c r="DF55" s="274">
        <v>665</v>
      </c>
      <c r="DG55" s="275">
        <v>1334</v>
      </c>
    </row>
    <row r="56" spans="1:111" x14ac:dyDescent="0.35">
      <c r="A56" t="s">
        <v>5</v>
      </c>
      <c r="B56" t="s">
        <v>249</v>
      </c>
      <c r="C56" t="s">
        <v>247</v>
      </c>
      <c r="D56" s="273">
        <v>74</v>
      </c>
      <c r="E56" s="274">
        <v>59</v>
      </c>
      <c r="F56" s="275">
        <v>67</v>
      </c>
      <c r="G56" s="273">
        <v>2630</v>
      </c>
      <c r="H56" s="274">
        <v>2719</v>
      </c>
      <c r="I56" s="275">
        <v>5349</v>
      </c>
      <c r="J56" s="273">
        <v>76</v>
      </c>
      <c r="K56" s="274">
        <v>62</v>
      </c>
      <c r="L56" s="275">
        <v>69</v>
      </c>
      <c r="M56" s="273">
        <v>2630</v>
      </c>
      <c r="N56" s="274">
        <v>2719</v>
      </c>
      <c r="O56" s="275">
        <v>5349</v>
      </c>
      <c r="P56" s="273">
        <v>35.299999999999997</v>
      </c>
      <c r="Q56" s="274">
        <v>32.799999999999997</v>
      </c>
      <c r="R56" s="275">
        <v>34</v>
      </c>
      <c r="S56" s="273">
        <v>2630</v>
      </c>
      <c r="T56" s="274">
        <v>2719</v>
      </c>
      <c r="U56" s="275">
        <v>5349</v>
      </c>
      <c r="V56" s="273">
        <v>78</v>
      </c>
      <c r="W56" s="274">
        <v>66</v>
      </c>
      <c r="X56" s="275">
        <v>70</v>
      </c>
      <c r="Y56" s="273">
        <v>27</v>
      </c>
      <c r="Z56" s="274">
        <v>44</v>
      </c>
      <c r="AA56" s="275">
        <v>71</v>
      </c>
      <c r="AB56" s="273">
        <v>78</v>
      </c>
      <c r="AC56" s="274">
        <v>70</v>
      </c>
      <c r="AD56" s="275">
        <v>73</v>
      </c>
      <c r="AE56" s="273">
        <v>27</v>
      </c>
      <c r="AF56" s="274">
        <v>44</v>
      </c>
      <c r="AG56" s="275">
        <v>71</v>
      </c>
      <c r="AH56" s="273">
        <v>38.1</v>
      </c>
      <c r="AI56" s="274">
        <v>35</v>
      </c>
      <c r="AJ56" s="275">
        <v>36.200000000000003</v>
      </c>
      <c r="AK56" s="273">
        <v>27</v>
      </c>
      <c r="AL56" s="274">
        <v>44</v>
      </c>
      <c r="AM56" s="275">
        <v>71</v>
      </c>
      <c r="AN56" s="273">
        <v>67</v>
      </c>
      <c r="AO56" s="274">
        <v>76</v>
      </c>
      <c r="AP56" s="275">
        <v>72</v>
      </c>
      <c r="AQ56" s="273">
        <v>18</v>
      </c>
      <c r="AR56" s="274">
        <v>21</v>
      </c>
      <c r="AS56" s="275">
        <v>39</v>
      </c>
      <c r="AT56" s="273">
        <v>67</v>
      </c>
      <c r="AU56" s="274">
        <v>76</v>
      </c>
      <c r="AV56" s="275">
        <v>72</v>
      </c>
      <c r="AW56" s="273">
        <v>18</v>
      </c>
      <c r="AX56" s="274">
        <v>21</v>
      </c>
      <c r="AY56" s="275">
        <v>39</v>
      </c>
      <c r="AZ56" s="273">
        <v>34.1</v>
      </c>
      <c r="BA56" s="274">
        <v>34.700000000000003</v>
      </c>
      <c r="BB56" s="275">
        <v>34.4</v>
      </c>
      <c r="BC56" s="273">
        <v>18</v>
      </c>
      <c r="BD56" s="274">
        <v>21</v>
      </c>
      <c r="BE56" s="275">
        <v>39</v>
      </c>
      <c r="BF56" s="273" t="s">
        <v>197</v>
      </c>
      <c r="BG56" s="274" t="s">
        <v>197</v>
      </c>
      <c r="BH56" s="275">
        <v>55</v>
      </c>
      <c r="BI56" s="273">
        <v>4</v>
      </c>
      <c r="BJ56" s="274">
        <v>7</v>
      </c>
      <c r="BK56" s="275">
        <v>11</v>
      </c>
      <c r="BL56" s="273" t="s">
        <v>197</v>
      </c>
      <c r="BM56" s="274" t="s">
        <v>197</v>
      </c>
      <c r="BN56" s="275">
        <v>55</v>
      </c>
      <c r="BO56" s="273">
        <v>4</v>
      </c>
      <c r="BP56" s="274">
        <v>7</v>
      </c>
      <c r="BQ56" s="275">
        <v>11</v>
      </c>
      <c r="BR56" s="273">
        <v>39</v>
      </c>
      <c r="BS56" s="274">
        <v>30.4</v>
      </c>
      <c r="BT56" s="275">
        <v>33.5</v>
      </c>
      <c r="BU56" s="273">
        <v>4</v>
      </c>
      <c r="BV56" s="274">
        <v>7</v>
      </c>
      <c r="BW56" s="275">
        <v>11</v>
      </c>
      <c r="BX56" s="273">
        <v>50</v>
      </c>
      <c r="BY56" s="274">
        <v>57</v>
      </c>
      <c r="BZ56" s="275">
        <v>52</v>
      </c>
      <c r="CA56" s="273">
        <v>14</v>
      </c>
      <c r="CB56" s="274">
        <v>7</v>
      </c>
      <c r="CC56" s="275">
        <v>21</v>
      </c>
      <c r="CD56" s="273">
        <v>50</v>
      </c>
      <c r="CE56" s="274">
        <v>57</v>
      </c>
      <c r="CF56" s="275">
        <v>52</v>
      </c>
      <c r="CG56" s="273">
        <v>14</v>
      </c>
      <c r="CH56" s="274">
        <v>7</v>
      </c>
      <c r="CI56" s="275">
        <v>21</v>
      </c>
      <c r="CJ56" s="273">
        <v>32.1</v>
      </c>
      <c r="CK56" s="274">
        <v>31.6</v>
      </c>
      <c r="CL56" s="275">
        <v>31.9</v>
      </c>
      <c r="CM56" s="273">
        <v>14</v>
      </c>
      <c r="CN56" s="274">
        <v>7</v>
      </c>
      <c r="CO56" s="275">
        <v>21</v>
      </c>
      <c r="CP56" s="273">
        <v>74</v>
      </c>
      <c r="CQ56" s="274">
        <v>59</v>
      </c>
      <c r="CR56" s="275">
        <v>66</v>
      </c>
      <c r="CS56" s="273">
        <v>2819</v>
      </c>
      <c r="CT56" s="274">
        <v>2959</v>
      </c>
      <c r="CU56" s="275">
        <v>5778</v>
      </c>
      <c r="CV56" s="273">
        <v>76</v>
      </c>
      <c r="CW56" s="274">
        <v>62</v>
      </c>
      <c r="CX56" s="275">
        <v>69</v>
      </c>
      <c r="CY56" s="273">
        <v>2819</v>
      </c>
      <c r="CZ56" s="274">
        <v>2959</v>
      </c>
      <c r="DA56" s="275">
        <v>5778</v>
      </c>
      <c r="DB56" s="273">
        <v>35.299999999999997</v>
      </c>
      <c r="DC56" s="274">
        <v>32.799999999999997</v>
      </c>
      <c r="DD56" s="275">
        <v>34</v>
      </c>
      <c r="DE56" s="273">
        <v>2819</v>
      </c>
      <c r="DF56" s="274">
        <v>2959</v>
      </c>
      <c r="DG56" s="275">
        <v>5778</v>
      </c>
    </row>
    <row r="57" spans="1:111" x14ac:dyDescent="0.35">
      <c r="A57" t="s">
        <v>1086</v>
      </c>
      <c r="B57" t="s">
        <v>255</v>
      </c>
      <c r="C57" t="s">
        <v>247</v>
      </c>
      <c r="D57" s="273">
        <v>81</v>
      </c>
      <c r="E57" s="274">
        <v>64</v>
      </c>
      <c r="F57" s="275">
        <v>72</v>
      </c>
      <c r="G57" s="273">
        <v>1502</v>
      </c>
      <c r="H57" s="274">
        <v>1550</v>
      </c>
      <c r="I57" s="275">
        <v>3052</v>
      </c>
      <c r="J57" s="273">
        <v>82</v>
      </c>
      <c r="K57" s="274">
        <v>66</v>
      </c>
      <c r="L57" s="275">
        <v>73</v>
      </c>
      <c r="M57" s="273">
        <v>1502</v>
      </c>
      <c r="N57" s="274">
        <v>1550</v>
      </c>
      <c r="O57" s="275">
        <v>3052</v>
      </c>
      <c r="P57" s="273">
        <v>36.9</v>
      </c>
      <c r="Q57" s="274">
        <v>34.4</v>
      </c>
      <c r="R57" s="275">
        <v>35.700000000000003</v>
      </c>
      <c r="S57" s="273">
        <v>1502</v>
      </c>
      <c r="T57" s="274">
        <v>1550</v>
      </c>
      <c r="U57" s="275">
        <v>3052</v>
      </c>
      <c r="V57" s="273">
        <v>81</v>
      </c>
      <c r="W57" s="274">
        <v>71</v>
      </c>
      <c r="X57" s="275">
        <v>76</v>
      </c>
      <c r="Y57" s="273">
        <v>31</v>
      </c>
      <c r="Z57" s="274">
        <v>31</v>
      </c>
      <c r="AA57" s="275">
        <v>62</v>
      </c>
      <c r="AB57" s="273">
        <v>81</v>
      </c>
      <c r="AC57" s="274">
        <v>74</v>
      </c>
      <c r="AD57" s="275">
        <v>77</v>
      </c>
      <c r="AE57" s="273">
        <v>31</v>
      </c>
      <c r="AF57" s="274">
        <v>31</v>
      </c>
      <c r="AG57" s="275">
        <v>62</v>
      </c>
      <c r="AH57" s="273">
        <v>38.6</v>
      </c>
      <c r="AI57" s="274">
        <v>35.6</v>
      </c>
      <c r="AJ57" s="275">
        <v>37.1</v>
      </c>
      <c r="AK57" s="273">
        <v>31</v>
      </c>
      <c r="AL57" s="274">
        <v>31</v>
      </c>
      <c r="AM57" s="275">
        <v>62</v>
      </c>
      <c r="AN57" s="273">
        <v>62</v>
      </c>
      <c r="AO57" s="274">
        <v>64</v>
      </c>
      <c r="AP57" s="275">
        <v>63</v>
      </c>
      <c r="AQ57" s="273">
        <v>21</v>
      </c>
      <c r="AR57" s="274">
        <v>28</v>
      </c>
      <c r="AS57" s="275">
        <v>49</v>
      </c>
      <c r="AT57" s="273">
        <v>67</v>
      </c>
      <c r="AU57" s="274">
        <v>68</v>
      </c>
      <c r="AV57" s="275">
        <v>67</v>
      </c>
      <c r="AW57" s="273">
        <v>21</v>
      </c>
      <c r="AX57" s="274">
        <v>28</v>
      </c>
      <c r="AY57" s="275">
        <v>49</v>
      </c>
      <c r="AZ57" s="273">
        <v>34.799999999999997</v>
      </c>
      <c r="BA57" s="274">
        <v>34.5</v>
      </c>
      <c r="BB57" s="275">
        <v>34.6</v>
      </c>
      <c r="BC57" s="273">
        <v>21</v>
      </c>
      <c r="BD57" s="274">
        <v>28</v>
      </c>
      <c r="BE57" s="275">
        <v>49</v>
      </c>
      <c r="BF57" s="273" t="s">
        <v>197</v>
      </c>
      <c r="BG57" s="274" t="s">
        <v>197</v>
      </c>
      <c r="BH57" s="275" t="s">
        <v>197</v>
      </c>
      <c r="BI57" s="273" t="s">
        <v>197</v>
      </c>
      <c r="BJ57" s="274" t="s">
        <v>197</v>
      </c>
      <c r="BK57" s="275">
        <v>3</v>
      </c>
      <c r="BL57" s="273" t="s">
        <v>197</v>
      </c>
      <c r="BM57" s="274" t="s">
        <v>197</v>
      </c>
      <c r="BN57" s="275" t="s">
        <v>197</v>
      </c>
      <c r="BO57" s="273" t="s">
        <v>197</v>
      </c>
      <c r="BP57" s="274" t="s">
        <v>197</v>
      </c>
      <c r="BQ57" s="275">
        <v>3</v>
      </c>
      <c r="BR57" s="273">
        <v>37</v>
      </c>
      <c r="BS57" s="274">
        <v>50</v>
      </c>
      <c r="BT57" s="275">
        <v>41.3</v>
      </c>
      <c r="BU57" s="273" t="s">
        <v>197</v>
      </c>
      <c r="BV57" s="274" t="s">
        <v>197</v>
      </c>
      <c r="BW57" s="275">
        <v>3</v>
      </c>
      <c r="BX57" s="273" t="s">
        <v>197</v>
      </c>
      <c r="BY57" s="274" t="s">
        <v>197</v>
      </c>
      <c r="BZ57" s="275">
        <v>57</v>
      </c>
      <c r="CA57" s="273">
        <v>3</v>
      </c>
      <c r="CB57" s="274">
        <v>4</v>
      </c>
      <c r="CC57" s="275">
        <v>7</v>
      </c>
      <c r="CD57" s="273" t="s">
        <v>197</v>
      </c>
      <c r="CE57" s="274" t="s">
        <v>197</v>
      </c>
      <c r="CF57" s="275">
        <v>57</v>
      </c>
      <c r="CG57" s="273">
        <v>3</v>
      </c>
      <c r="CH57" s="274">
        <v>4</v>
      </c>
      <c r="CI57" s="275">
        <v>7</v>
      </c>
      <c r="CJ57" s="273">
        <v>31.7</v>
      </c>
      <c r="CK57" s="274">
        <v>33.799999999999997</v>
      </c>
      <c r="CL57" s="275">
        <v>32.9</v>
      </c>
      <c r="CM57" s="273">
        <v>3</v>
      </c>
      <c r="CN57" s="274">
        <v>4</v>
      </c>
      <c r="CO57" s="275">
        <v>7</v>
      </c>
      <c r="CP57" s="273">
        <v>80</v>
      </c>
      <c r="CQ57" s="274">
        <v>64</v>
      </c>
      <c r="CR57" s="275">
        <v>72</v>
      </c>
      <c r="CS57" s="273">
        <v>1635</v>
      </c>
      <c r="CT57" s="274">
        <v>1716</v>
      </c>
      <c r="CU57" s="275">
        <v>3351</v>
      </c>
      <c r="CV57" s="273">
        <v>81</v>
      </c>
      <c r="CW57" s="274">
        <v>66</v>
      </c>
      <c r="CX57" s="275">
        <v>73</v>
      </c>
      <c r="CY57" s="273">
        <v>1635</v>
      </c>
      <c r="CZ57" s="274">
        <v>1716</v>
      </c>
      <c r="DA57" s="275">
        <v>3351</v>
      </c>
      <c r="DB57" s="273">
        <v>37</v>
      </c>
      <c r="DC57" s="274">
        <v>34.5</v>
      </c>
      <c r="DD57" s="275">
        <v>35.700000000000003</v>
      </c>
      <c r="DE57" s="273">
        <v>1635</v>
      </c>
      <c r="DF57" s="274">
        <v>1716</v>
      </c>
      <c r="DG57" s="275">
        <v>3351</v>
      </c>
    </row>
    <row r="58" spans="1:111" x14ac:dyDescent="0.35">
      <c r="A58" t="s">
        <v>19</v>
      </c>
      <c r="B58" t="s">
        <v>265</v>
      </c>
      <c r="C58" t="s">
        <v>260</v>
      </c>
      <c r="D58" s="273">
        <v>79</v>
      </c>
      <c r="E58" s="274">
        <v>61</v>
      </c>
      <c r="F58" s="275">
        <v>70</v>
      </c>
      <c r="G58" s="273">
        <v>1724</v>
      </c>
      <c r="H58" s="274">
        <v>1836</v>
      </c>
      <c r="I58" s="275">
        <v>3560</v>
      </c>
      <c r="J58" s="273">
        <v>81</v>
      </c>
      <c r="K58" s="274">
        <v>64</v>
      </c>
      <c r="L58" s="275">
        <v>72</v>
      </c>
      <c r="M58" s="273">
        <v>1724</v>
      </c>
      <c r="N58" s="274">
        <v>1836</v>
      </c>
      <c r="O58" s="275">
        <v>3560</v>
      </c>
      <c r="P58" s="273">
        <v>36.799999999999997</v>
      </c>
      <c r="Q58" s="274">
        <v>33.9</v>
      </c>
      <c r="R58" s="275">
        <v>35.299999999999997</v>
      </c>
      <c r="S58" s="273">
        <v>1724</v>
      </c>
      <c r="T58" s="274">
        <v>1836</v>
      </c>
      <c r="U58" s="275">
        <v>3560</v>
      </c>
      <c r="V58" s="273">
        <v>66</v>
      </c>
      <c r="W58" s="274">
        <v>62</v>
      </c>
      <c r="X58" s="275">
        <v>64</v>
      </c>
      <c r="Y58" s="273">
        <v>79</v>
      </c>
      <c r="Z58" s="274">
        <v>74</v>
      </c>
      <c r="AA58" s="275">
        <v>153</v>
      </c>
      <c r="AB58" s="273">
        <v>70</v>
      </c>
      <c r="AC58" s="274">
        <v>65</v>
      </c>
      <c r="AD58" s="275">
        <v>67</v>
      </c>
      <c r="AE58" s="273">
        <v>79</v>
      </c>
      <c r="AF58" s="274">
        <v>74</v>
      </c>
      <c r="AG58" s="275">
        <v>153</v>
      </c>
      <c r="AH58" s="273">
        <v>34.9</v>
      </c>
      <c r="AI58" s="274">
        <v>33.5</v>
      </c>
      <c r="AJ58" s="275">
        <v>34.200000000000003</v>
      </c>
      <c r="AK58" s="273">
        <v>79</v>
      </c>
      <c r="AL58" s="274">
        <v>74</v>
      </c>
      <c r="AM58" s="275">
        <v>153</v>
      </c>
      <c r="AN58" s="273">
        <v>72</v>
      </c>
      <c r="AO58" s="274">
        <v>64</v>
      </c>
      <c r="AP58" s="275">
        <v>68</v>
      </c>
      <c r="AQ58" s="273">
        <v>36</v>
      </c>
      <c r="AR58" s="274">
        <v>33</v>
      </c>
      <c r="AS58" s="275">
        <v>69</v>
      </c>
      <c r="AT58" s="273">
        <v>72</v>
      </c>
      <c r="AU58" s="274">
        <v>73</v>
      </c>
      <c r="AV58" s="275">
        <v>72</v>
      </c>
      <c r="AW58" s="273">
        <v>36</v>
      </c>
      <c r="AX58" s="274">
        <v>33</v>
      </c>
      <c r="AY58" s="275">
        <v>69</v>
      </c>
      <c r="AZ58" s="273">
        <v>35.299999999999997</v>
      </c>
      <c r="BA58" s="274">
        <v>33.9</v>
      </c>
      <c r="BB58" s="275">
        <v>34.6</v>
      </c>
      <c r="BC58" s="273">
        <v>36</v>
      </c>
      <c r="BD58" s="274">
        <v>33</v>
      </c>
      <c r="BE58" s="275">
        <v>69</v>
      </c>
      <c r="BF58" s="273" t="s">
        <v>197</v>
      </c>
      <c r="BG58" s="274" t="s">
        <v>197</v>
      </c>
      <c r="BH58" s="275" t="s">
        <v>197</v>
      </c>
      <c r="BI58" s="273">
        <v>11</v>
      </c>
      <c r="BJ58" s="274">
        <v>4</v>
      </c>
      <c r="BK58" s="275">
        <v>15</v>
      </c>
      <c r="BL58" s="273" t="s">
        <v>197</v>
      </c>
      <c r="BM58" s="274" t="s">
        <v>197</v>
      </c>
      <c r="BN58" s="275" t="s">
        <v>197</v>
      </c>
      <c r="BO58" s="273">
        <v>11</v>
      </c>
      <c r="BP58" s="274">
        <v>4</v>
      </c>
      <c r="BQ58" s="275">
        <v>15</v>
      </c>
      <c r="BR58" s="273">
        <v>37.4</v>
      </c>
      <c r="BS58" s="274">
        <v>34</v>
      </c>
      <c r="BT58" s="275">
        <v>36.5</v>
      </c>
      <c r="BU58" s="273">
        <v>11</v>
      </c>
      <c r="BV58" s="274">
        <v>4</v>
      </c>
      <c r="BW58" s="275">
        <v>15</v>
      </c>
      <c r="BX58" s="273" t="s">
        <v>197</v>
      </c>
      <c r="BY58" s="274" t="s">
        <v>1606</v>
      </c>
      <c r="BZ58" s="275" t="s">
        <v>197</v>
      </c>
      <c r="CA58" s="273">
        <v>4</v>
      </c>
      <c r="CB58" s="274">
        <v>3</v>
      </c>
      <c r="CC58" s="275">
        <v>7</v>
      </c>
      <c r="CD58" s="273" t="s">
        <v>197</v>
      </c>
      <c r="CE58" s="274" t="s">
        <v>197</v>
      </c>
      <c r="CF58" s="275">
        <v>43</v>
      </c>
      <c r="CG58" s="273">
        <v>4</v>
      </c>
      <c r="CH58" s="274">
        <v>3</v>
      </c>
      <c r="CI58" s="275">
        <v>7</v>
      </c>
      <c r="CJ58" s="273">
        <v>34.299999999999997</v>
      </c>
      <c r="CK58" s="274">
        <v>27.7</v>
      </c>
      <c r="CL58" s="275">
        <v>31.4</v>
      </c>
      <c r="CM58" s="273">
        <v>4</v>
      </c>
      <c r="CN58" s="274">
        <v>3</v>
      </c>
      <c r="CO58" s="275">
        <v>7</v>
      </c>
      <c r="CP58" s="273">
        <v>77</v>
      </c>
      <c r="CQ58" s="274">
        <v>61</v>
      </c>
      <c r="CR58" s="275">
        <v>69</v>
      </c>
      <c r="CS58" s="273">
        <v>2099</v>
      </c>
      <c r="CT58" s="274">
        <v>2208</v>
      </c>
      <c r="CU58" s="275">
        <v>4307</v>
      </c>
      <c r="CV58" s="273">
        <v>80</v>
      </c>
      <c r="CW58" s="274">
        <v>64</v>
      </c>
      <c r="CX58" s="275">
        <v>71</v>
      </c>
      <c r="CY58" s="273">
        <v>2099</v>
      </c>
      <c r="CZ58" s="274">
        <v>2208</v>
      </c>
      <c r="DA58" s="275">
        <v>4307</v>
      </c>
      <c r="DB58" s="273">
        <v>36.6</v>
      </c>
      <c r="DC58" s="274">
        <v>33.799999999999997</v>
      </c>
      <c r="DD58" s="275">
        <v>35.1</v>
      </c>
      <c r="DE58" s="273">
        <v>2099</v>
      </c>
      <c r="DF58" s="274">
        <v>2208</v>
      </c>
      <c r="DG58" s="275">
        <v>4307</v>
      </c>
    </row>
    <row r="59" spans="1:111" x14ac:dyDescent="0.35">
      <c r="A59" t="s">
        <v>20</v>
      </c>
      <c r="B59" t="s">
        <v>266</v>
      </c>
      <c r="C59" t="s">
        <v>260</v>
      </c>
      <c r="D59" s="273">
        <v>78</v>
      </c>
      <c r="E59" s="274">
        <v>61</v>
      </c>
      <c r="F59" s="275">
        <v>70</v>
      </c>
      <c r="G59" s="273">
        <v>1772</v>
      </c>
      <c r="H59" s="274">
        <v>1786</v>
      </c>
      <c r="I59" s="275">
        <v>3558</v>
      </c>
      <c r="J59" s="273">
        <v>80</v>
      </c>
      <c r="K59" s="274">
        <v>63</v>
      </c>
      <c r="L59" s="275">
        <v>72</v>
      </c>
      <c r="M59" s="273">
        <v>1772</v>
      </c>
      <c r="N59" s="274">
        <v>1786</v>
      </c>
      <c r="O59" s="275">
        <v>3558</v>
      </c>
      <c r="P59" s="273">
        <v>37.6</v>
      </c>
      <c r="Q59" s="274">
        <v>34.799999999999997</v>
      </c>
      <c r="R59" s="275">
        <v>36.200000000000003</v>
      </c>
      <c r="S59" s="273">
        <v>1772</v>
      </c>
      <c r="T59" s="274">
        <v>1786</v>
      </c>
      <c r="U59" s="275">
        <v>3558</v>
      </c>
      <c r="V59" s="273">
        <v>85</v>
      </c>
      <c r="W59" s="274">
        <v>60</v>
      </c>
      <c r="X59" s="275">
        <v>72</v>
      </c>
      <c r="Y59" s="273">
        <v>41</v>
      </c>
      <c r="Z59" s="274">
        <v>48</v>
      </c>
      <c r="AA59" s="275">
        <v>89</v>
      </c>
      <c r="AB59" s="273">
        <v>85</v>
      </c>
      <c r="AC59" s="274">
        <v>65</v>
      </c>
      <c r="AD59" s="275">
        <v>74</v>
      </c>
      <c r="AE59" s="273">
        <v>41</v>
      </c>
      <c r="AF59" s="274">
        <v>48</v>
      </c>
      <c r="AG59" s="275">
        <v>89</v>
      </c>
      <c r="AH59" s="273">
        <v>38.200000000000003</v>
      </c>
      <c r="AI59" s="274">
        <v>34</v>
      </c>
      <c r="AJ59" s="275">
        <v>36</v>
      </c>
      <c r="AK59" s="273">
        <v>41</v>
      </c>
      <c r="AL59" s="274">
        <v>48</v>
      </c>
      <c r="AM59" s="275">
        <v>89</v>
      </c>
      <c r="AN59" s="273">
        <v>77</v>
      </c>
      <c r="AO59" s="274">
        <v>58</v>
      </c>
      <c r="AP59" s="275">
        <v>67</v>
      </c>
      <c r="AQ59" s="273">
        <v>30</v>
      </c>
      <c r="AR59" s="274">
        <v>31</v>
      </c>
      <c r="AS59" s="275">
        <v>61</v>
      </c>
      <c r="AT59" s="273">
        <v>77</v>
      </c>
      <c r="AU59" s="274">
        <v>61</v>
      </c>
      <c r="AV59" s="275">
        <v>69</v>
      </c>
      <c r="AW59" s="273">
        <v>30</v>
      </c>
      <c r="AX59" s="274">
        <v>31</v>
      </c>
      <c r="AY59" s="275">
        <v>61</v>
      </c>
      <c r="AZ59" s="273">
        <v>37</v>
      </c>
      <c r="BA59" s="274">
        <v>31.8</v>
      </c>
      <c r="BB59" s="275">
        <v>34.4</v>
      </c>
      <c r="BC59" s="273">
        <v>30</v>
      </c>
      <c r="BD59" s="274">
        <v>31</v>
      </c>
      <c r="BE59" s="275">
        <v>61</v>
      </c>
      <c r="BF59" s="273" t="s">
        <v>197</v>
      </c>
      <c r="BG59" s="274" t="s">
        <v>197</v>
      </c>
      <c r="BH59" s="275">
        <v>50</v>
      </c>
      <c r="BI59" s="273">
        <v>3</v>
      </c>
      <c r="BJ59" s="274">
        <v>7</v>
      </c>
      <c r="BK59" s="275">
        <v>10</v>
      </c>
      <c r="BL59" s="273">
        <v>100</v>
      </c>
      <c r="BM59" s="274">
        <v>43</v>
      </c>
      <c r="BN59" s="275">
        <v>60</v>
      </c>
      <c r="BO59" s="273">
        <v>3</v>
      </c>
      <c r="BP59" s="274">
        <v>7</v>
      </c>
      <c r="BQ59" s="275">
        <v>10</v>
      </c>
      <c r="BR59" s="273">
        <v>33.700000000000003</v>
      </c>
      <c r="BS59" s="274">
        <v>29.7</v>
      </c>
      <c r="BT59" s="275">
        <v>30.9</v>
      </c>
      <c r="BU59" s="273">
        <v>3</v>
      </c>
      <c r="BV59" s="274">
        <v>7</v>
      </c>
      <c r="BW59" s="275">
        <v>10</v>
      </c>
      <c r="BX59" s="273" t="s">
        <v>197</v>
      </c>
      <c r="BY59" s="274" t="s">
        <v>197</v>
      </c>
      <c r="BZ59" s="275" t="s">
        <v>197</v>
      </c>
      <c r="CA59" s="273" t="s">
        <v>197</v>
      </c>
      <c r="CB59" s="274" t="s">
        <v>197</v>
      </c>
      <c r="CC59" s="275">
        <v>7</v>
      </c>
      <c r="CD59" s="273" t="s">
        <v>197</v>
      </c>
      <c r="CE59" s="274" t="s">
        <v>197</v>
      </c>
      <c r="CF59" s="275" t="s">
        <v>197</v>
      </c>
      <c r="CG59" s="273" t="s">
        <v>197</v>
      </c>
      <c r="CH59" s="274" t="s">
        <v>197</v>
      </c>
      <c r="CI59" s="275">
        <v>7</v>
      </c>
      <c r="CJ59" s="273">
        <v>43</v>
      </c>
      <c r="CK59" s="274">
        <v>35</v>
      </c>
      <c r="CL59" s="275">
        <v>36.1</v>
      </c>
      <c r="CM59" s="273" t="s">
        <v>197</v>
      </c>
      <c r="CN59" s="274" t="s">
        <v>197</v>
      </c>
      <c r="CO59" s="275">
        <v>7</v>
      </c>
      <c r="CP59" s="273">
        <v>78</v>
      </c>
      <c r="CQ59" s="274">
        <v>61</v>
      </c>
      <c r="CR59" s="275">
        <v>69</v>
      </c>
      <c r="CS59" s="273">
        <v>1970</v>
      </c>
      <c r="CT59" s="274">
        <v>2014</v>
      </c>
      <c r="CU59" s="275">
        <v>3984</v>
      </c>
      <c r="CV59" s="273">
        <v>79</v>
      </c>
      <c r="CW59" s="274">
        <v>63</v>
      </c>
      <c r="CX59" s="275">
        <v>71</v>
      </c>
      <c r="CY59" s="273">
        <v>1970</v>
      </c>
      <c r="CZ59" s="274">
        <v>2014</v>
      </c>
      <c r="DA59" s="275">
        <v>3984</v>
      </c>
      <c r="DB59" s="273">
        <v>37.4</v>
      </c>
      <c r="DC59" s="274">
        <v>34.700000000000003</v>
      </c>
      <c r="DD59" s="275">
        <v>36</v>
      </c>
      <c r="DE59" s="273">
        <v>1970</v>
      </c>
      <c r="DF59" s="274">
        <v>2014</v>
      </c>
      <c r="DG59" s="275">
        <v>3984</v>
      </c>
    </row>
    <row r="60" spans="1:111" x14ac:dyDescent="0.35">
      <c r="A60" t="s">
        <v>70</v>
      </c>
      <c r="B60" t="s">
        <v>315</v>
      </c>
      <c r="C60" t="s">
        <v>309</v>
      </c>
      <c r="D60" s="273">
        <v>78</v>
      </c>
      <c r="E60" s="274">
        <v>60</v>
      </c>
      <c r="F60" s="275">
        <v>69</v>
      </c>
      <c r="G60" s="273">
        <v>1286</v>
      </c>
      <c r="H60" s="274">
        <v>1383</v>
      </c>
      <c r="I60" s="275">
        <v>2669</v>
      </c>
      <c r="J60" s="273">
        <v>78</v>
      </c>
      <c r="K60" s="274">
        <v>62</v>
      </c>
      <c r="L60" s="275">
        <v>70</v>
      </c>
      <c r="M60" s="273">
        <v>1286</v>
      </c>
      <c r="N60" s="274">
        <v>1383</v>
      </c>
      <c r="O60" s="275">
        <v>2669</v>
      </c>
      <c r="P60" s="273">
        <v>37.6</v>
      </c>
      <c r="Q60" s="274">
        <v>34.6</v>
      </c>
      <c r="R60" s="275">
        <v>36</v>
      </c>
      <c r="S60" s="273">
        <v>1286</v>
      </c>
      <c r="T60" s="274">
        <v>1383</v>
      </c>
      <c r="U60" s="275">
        <v>2669</v>
      </c>
      <c r="V60" s="273">
        <v>78</v>
      </c>
      <c r="W60" s="274">
        <v>54</v>
      </c>
      <c r="X60" s="275">
        <v>67</v>
      </c>
      <c r="Y60" s="273">
        <v>36</v>
      </c>
      <c r="Z60" s="274">
        <v>28</v>
      </c>
      <c r="AA60" s="275">
        <v>64</v>
      </c>
      <c r="AB60" s="273">
        <v>83</v>
      </c>
      <c r="AC60" s="274">
        <v>61</v>
      </c>
      <c r="AD60" s="275">
        <v>73</v>
      </c>
      <c r="AE60" s="273">
        <v>36</v>
      </c>
      <c r="AF60" s="274">
        <v>28</v>
      </c>
      <c r="AG60" s="275">
        <v>64</v>
      </c>
      <c r="AH60" s="273">
        <v>37.1</v>
      </c>
      <c r="AI60" s="274">
        <v>33.799999999999997</v>
      </c>
      <c r="AJ60" s="275">
        <v>35.700000000000003</v>
      </c>
      <c r="AK60" s="273">
        <v>36</v>
      </c>
      <c r="AL60" s="274">
        <v>28</v>
      </c>
      <c r="AM60" s="275">
        <v>64</v>
      </c>
      <c r="AN60" s="273">
        <v>79</v>
      </c>
      <c r="AO60" s="274">
        <v>75</v>
      </c>
      <c r="AP60" s="275">
        <v>77</v>
      </c>
      <c r="AQ60" s="273">
        <v>19</v>
      </c>
      <c r="AR60" s="274">
        <v>12</v>
      </c>
      <c r="AS60" s="275">
        <v>31</v>
      </c>
      <c r="AT60" s="273">
        <v>79</v>
      </c>
      <c r="AU60" s="274">
        <v>75</v>
      </c>
      <c r="AV60" s="275">
        <v>77</v>
      </c>
      <c r="AW60" s="273">
        <v>19</v>
      </c>
      <c r="AX60" s="274">
        <v>12</v>
      </c>
      <c r="AY60" s="275">
        <v>31</v>
      </c>
      <c r="AZ60" s="273">
        <v>35.6</v>
      </c>
      <c r="BA60" s="274">
        <v>36.299999999999997</v>
      </c>
      <c r="BB60" s="275">
        <v>35.9</v>
      </c>
      <c r="BC60" s="273">
        <v>19</v>
      </c>
      <c r="BD60" s="274">
        <v>12</v>
      </c>
      <c r="BE60" s="275">
        <v>31</v>
      </c>
      <c r="BF60" s="273" t="s">
        <v>197</v>
      </c>
      <c r="BG60" s="274" t="s">
        <v>197</v>
      </c>
      <c r="BH60" s="275">
        <v>56</v>
      </c>
      <c r="BI60" s="273">
        <v>6</v>
      </c>
      <c r="BJ60" s="274">
        <v>3</v>
      </c>
      <c r="BK60" s="275">
        <v>9</v>
      </c>
      <c r="BL60" s="273" t="s">
        <v>197</v>
      </c>
      <c r="BM60" s="274" t="s">
        <v>197</v>
      </c>
      <c r="BN60" s="275">
        <v>56</v>
      </c>
      <c r="BO60" s="273">
        <v>6</v>
      </c>
      <c r="BP60" s="274">
        <v>3</v>
      </c>
      <c r="BQ60" s="275">
        <v>9</v>
      </c>
      <c r="BR60" s="273">
        <v>33.200000000000003</v>
      </c>
      <c r="BS60" s="274">
        <v>34.299999999999997</v>
      </c>
      <c r="BT60" s="275">
        <v>33.6</v>
      </c>
      <c r="BU60" s="273">
        <v>6</v>
      </c>
      <c r="BV60" s="274">
        <v>3</v>
      </c>
      <c r="BW60" s="275">
        <v>9</v>
      </c>
      <c r="BX60" s="273" t="s">
        <v>197</v>
      </c>
      <c r="BY60" s="274" t="s">
        <v>197</v>
      </c>
      <c r="BZ60" s="275" t="s">
        <v>197</v>
      </c>
      <c r="CA60" s="273" t="s">
        <v>197</v>
      </c>
      <c r="CB60" s="274" t="s">
        <v>197</v>
      </c>
      <c r="CC60" s="275">
        <v>5</v>
      </c>
      <c r="CD60" s="273" t="s">
        <v>197</v>
      </c>
      <c r="CE60" s="274" t="s">
        <v>197</v>
      </c>
      <c r="CF60" s="275" t="s">
        <v>197</v>
      </c>
      <c r="CG60" s="273" t="s">
        <v>197</v>
      </c>
      <c r="CH60" s="274" t="s">
        <v>197</v>
      </c>
      <c r="CI60" s="275">
        <v>5</v>
      </c>
      <c r="CJ60" s="273">
        <v>34</v>
      </c>
      <c r="CK60" s="274">
        <v>35</v>
      </c>
      <c r="CL60" s="275">
        <v>34.6</v>
      </c>
      <c r="CM60" s="273" t="s">
        <v>197</v>
      </c>
      <c r="CN60" s="274" t="s">
        <v>197</v>
      </c>
      <c r="CO60" s="275">
        <v>5</v>
      </c>
      <c r="CP60" s="273">
        <v>77</v>
      </c>
      <c r="CQ60" s="274">
        <v>60</v>
      </c>
      <c r="CR60" s="275">
        <v>68</v>
      </c>
      <c r="CS60" s="273">
        <v>1442</v>
      </c>
      <c r="CT60" s="274">
        <v>1520</v>
      </c>
      <c r="CU60" s="275">
        <v>2962</v>
      </c>
      <c r="CV60" s="273">
        <v>78</v>
      </c>
      <c r="CW60" s="274">
        <v>62</v>
      </c>
      <c r="CX60" s="275">
        <v>70</v>
      </c>
      <c r="CY60" s="273">
        <v>1442</v>
      </c>
      <c r="CZ60" s="274">
        <v>1520</v>
      </c>
      <c r="DA60" s="275">
        <v>2962</v>
      </c>
      <c r="DB60" s="273">
        <v>37.4</v>
      </c>
      <c r="DC60" s="274">
        <v>34.6</v>
      </c>
      <c r="DD60" s="275">
        <v>35.9</v>
      </c>
      <c r="DE60" s="273">
        <v>1442</v>
      </c>
      <c r="DF60" s="274">
        <v>1520</v>
      </c>
      <c r="DG60" s="275">
        <v>2962</v>
      </c>
    </row>
    <row r="61" spans="1:111" x14ac:dyDescent="0.35">
      <c r="A61" t="s">
        <v>151</v>
      </c>
      <c r="B61" t="s">
        <v>395</v>
      </c>
      <c r="C61" t="s">
        <v>392</v>
      </c>
      <c r="D61" s="273">
        <v>76</v>
      </c>
      <c r="E61" s="274">
        <v>56</v>
      </c>
      <c r="F61" s="275">
        <v>66</v>
      </c>
      <c r="G61" s="273">
        <v>2674</v>
      </c>
      <c r="H61" s="274">
        <v>2894</v>
      </c>
      <c r="I61" s="275">
        <v>5568</v>
      </c>
      <c r="J61" s="273">
        <v>77</v>
      </c>
      <c r="K61" s="274">
        <v>59</v>
      </c>
      <c r="L61" s="275">
        <v>68</v>
      </c>
      <c r="M61" s="273">
        <v>2674</v>
      </c>
      <c r="N61" s="274">
        <v>2894</v>
      </c>
      <c r="O61" s="275">
        <v>5568</v>
      </c>
      <c r="P61" s="273">
        <v>36.299999999999997</v>
      </c>
      <c r="Q61" s="274">
        <v>33.5</v>
      </c>
      <c r="R61" s="275">
        <v>34.9</v>
      </c>
      <c r="S61" s="273">
        <v>2674</v>
      </c>
      <c r="T61" s="274">
        <v>2894</v>
      </c>
      <c r="U61" s="275">
        <v>5568</v>
      </c>
      <c r="V61" s="273">
        <v>80</v>
      </c>
      <c r="W61" s="274">
        <v>60</v>
      </c>
      <c r="X61" s="275">
        <v>70</v>
      </c>
      <c r="Y61" s="273">
        <v>64</v>
      </c>
      <c r="Z61" s="274">
        <v>60</v>
      </c>
      <c r="AA61" s="275">
        <v>124</v>
      </c>
      <c r="AB61" s="273">
        <v>81</v>
      </c>
      <c r="AC61" s="274">
        <v>60</v>
      </c>
      <c r="AD61" s="275">
        <v>71</v>
      </c>
      <c r="AE61" s="273">
        <v>64</v>
      </c>
      <c r="AF61" s="274">
        <v>60</v>
      </c>
      <c r="AG61" s="275">
        <v>124</v>
      </c>
      <c r="AH61" s="273">
        <v>35.700000000000003</v>
      </c>
      <c r="AI61" s="274">
        <v>34.200000000000003</v>
      </c>
      <c r="AJ61" s="275">
        <v>34.9</v>
      </c>
      <c r="AK61" s="273">
        <v>64</v>
      </c>
      <c r="AL61" s="274">
        <v>60</v>
      </c>
      <c r="AM61" s="275">
        <v>124</v>
      </c>
      <c r="AN61" s="273">
        <v>70</v>
      </c>
      <c r="AO61" s="274">
        <v>38</v>
      </c>
      <c r="AP61" s="275">
        <v>56</v>
      </c>
      <c r="AQ61" s="273">
        <v>10</v>
      </c>
      <c r="AR61" s="274">
        <v>8</v>
      </c>
      <c r="AS61" s="275">
        <v>18</v>
      </c>
      <c r="AT61" s="273">
        <v>70</v>
      </c>
      <c r="AU61" s="274">
        <v>38</v>
      </c>
      <c r="AV61" s="275">
        <v>56</v>
      </c>
      <c r="AW61" s="273">
        <v>10</v>
      </c>
      <c r="AX61" s="274">
        <v>8</v>
      </c>
      <c r="AY61" s="275">
        <v>18</v>
      </c>
      <c r="AZ61" s="273">
        <v>35.5</v>
      </c>
      <c r="BA61" s="274">
        <v>28.3</v>
      </c>
      <c r="BB61" s="275">
        <v>32.299999999999997</v>
      </c>
      <c r="BC61" s="273">
        <v>10</v>
      </c>
      <c r="BD61" s="274">
        <v>8</v>
      </c>
      <c r="BE61" s="275">
        <v>18</v>
      </c>
      <c r="BF61" s="273" t="s">
        <v>197</v>
      </c>
      <c r="BG61" s="274" t="s">
        <v>191</v>
      </c>
      <c r="BH61" s="275" t="s">
        <v>197</v>
      </c>
      <c r="BI61" s="273" t="s">
        <v>197</v>
      </c>
      <c r="BJ61" s="274">
        <v>0</v>
      </c>
      <c r="BK61" s="275" t="s">
        <v>197</v>
      </c>
      <c r="BL61" s="273" t="s">
        <v>197</v>
      </c>
      <c r="BM61" s="274" t="s">
        <v>191</v>
      </c>
      <c r="BN61" s="275" t="s">
        <v>197</v>
      </c>
      <c r="BO61" s="273" t="s">
        <v>197</v>
      </c>
      <c r="BP61" s="274">
        <v>0</v>
      </c>
      <c r="BQ61" s="275" t="s">
        <v>197</v>
      </c>
      <c r="BR61" s="273">
        <v>39</v>
      </c>
      <c r="BS61" s="274">
        <v>0</v>
      </c>
      <c r="BT61" s="275">
        <v>39</v>
      </c>
      <c r="BU61" s="273" t="s">
        <v>197</v>
      </c>
      <c r="BV61" s="274">
        <v>0</v>
      </c>
      <c r="BW61" s="275" t="s">
        <v>197</v>
      </c>
      <c r="BX61" s="273">
        <v>57</v>
      </c>
      <c r="BY61" s="274">
        <v>50</v>
      </c>
      <c r="BZ61" s="275">
        <v>53</v>
      </c>
      <c r="CA61" s="273">
        <v>7</v>
      </c>
      <c r="CB61" s="274">
        <v>8</v>
      </c>
      <c r="CC61" s="275">
        <v>15</v>
      </c>
      <c r="CD61" s="273">
        <v>57</v>
      </c>
      <c r="CE61" s="274">
        <v>63</v>
      </c>
      <c r="CF61" s="275">
        <v>60</v>
      </c>
      <c r="CG61" s="273">
        <v>7</v>
      </c>
      <c r="CH61" s="274">
        <v>8</v>
      </c>
      <c r="CI61" s="275">
        <v>15</v>
      </c>
      <c r="CJ61" s="273">
        <v>31.7</v>
      </c>
      <c r="CK61" s="274">
        <v>31.1</v>
      </c>
      <c r="CL61" s="275">
        <v>31.4</v>
      </c>
      <c r="CM61" s="273">
        <v>7</v>
      </c>
      <c r="CN61" s="274">
        <v>8</v>
      </c>
      <c r="CO61" s="275">
        <v>15</v>
      </c>
      <c r="CP61" s="273">
        <v>75</v>
      </c>
      <c r="CQ61" s="274">
        <v>56</v>
      </c>
      <c r="CR61" s="275">
        <v>65</v>
      </c>
      <c r="CS61" s="273">
        <v>2918</v>
      </c>
      <c r="CT61" s="274">
        <v>3146</v>
      </c>
      <c r="CU61" s="275">
        <v>6064</v>
      </c>
      <c r="CV61" s="273">
        <v>77</v>
      </c>
      <c r="CW61" s="274">
        <v>59</v>
      </c>
      <c r="CX61" s="275">
        <v>67</v>
      </c>
      <c r="CY61" s="273">
        <v>2918</v>
      </c>
      <c r="CZ61" s="274">
        <v>3146</v>
      </c>
      <c r="DA61" s="275">
        <v>6064</v>
      </c>
      <c r="DB61" s="273">
        <v>36.200000000000003</v>
      </c>
      <c r="DC61" s="274">
        <v>33.5</v>
      </c>
      <c r="DD61" s="275">
        <v>34.799999999999997</v>
      </c>
      <c r="DE61" s="273">
        <v>2918</v>
      </c>
      <c r="DF61" s="274">
        <v>3146</v>
      </c>
      <c r="DG61" s="275">
        <v>6064</v>
      </c>
    </row>
    <row r="62" spans="1:111" x14ac:dyDescent="0.35">
      <c r="A62" t="s">
        <v>155</v>
      </c>
      <c r="B62" t="s">
        <v>399</v>
      </c>
      <c r="C62" t="s">
        <v>392</v>
      </c>
      <c r="D62" s="273" t="s">
        <v>417</v>
      </c>
      <c r="E62" s="274" t="s">
        <v>417</v>
      </c>
      <c r="F62" s="275" t="s">
        <v>417</v>
      </c>
      <c r="G62" s="273" t="s">
        <v>417</v>
      </c>
      <c r="H62" s="274" t="s">
        <v>417</v>
      </c>
      <c r="I62" s="275" t="s">
        <v>417</v>
      </c>
      <c r="J62" s="273" t="s">
        <v>417</v>
      </c>
      <c r="K62" s="274" t="s">
        <v>417</v>
      </c>
      <c r="L62" s="275" t="s">
        <v>417</v>
      </c>
      <c r="M62" s="273" t="s">
        <v>417</v>
      </c>
      <c r="N62" s="274" t="s">
        <v>417</v>
      </c>
      <c r="O62" s="275" t="s">
        <v>417</v>
      </c>
      <c r="P62" s="273" t="s">
        <v>417</v>
      </c>
      <c r="Q62" s="274" t="s">
        <v>417</v>
      </c>
      <c r="R62" s="275" t="s">
        <v>417</v>
      </c>
      <c r="S62" s="273" t="s">
        <v>417</v>
      </c>
      <c r="T62" s="274" t="s">
        <v>417</v>
      </c>
      <c r="U62" s="275" t="s">
        <v>417</v>
      </c>
      <c r="V62" s="273" t="s">
        <v>417</v>
      </c>
      <c r="W62" s="274" t="s">
        <v>417</v>
      </c>
      <c r="X62" s="275" t="s">
        <v>417</v>
      </c>
      <c r="Y62" s="273" t="s">
        <v>417</v>
      </c>
      <c r="Z62" s="274" t="s">
        <v>417</v>
      </c>
      <c r="AA62" s="275" t="s">
        <v>417</v>
      </c>
      <c r="AB62" s="273" t="s">
        <v>417</v>
      </c>
      <c r="AC62" s="274" t="s">
        <v>417</v>
      </c>
      <c r="AD62" s="275" t="s">
        <v>417</v>
      </c>
      <c r="AE62" s="273" t="s">
        <v>417</v>
      </c>
      <c r="AF62" s="274" t="s">
        <v>417</v>
      </c>
      <c r="AG62" s="275" t="s">
        <v>417</v>
      </c>
      <c r="AH62" s="273" t="s">
        <v>417</v>
      </c>
      <c r="AI62" s="274" t="s">
        <v>417</v>
      </c>
      <c r="AJ62" s="275" t="s">
        <v>417</v>
      </c>
      <c r="AK62" s="273" t="s">
        <v>417</v>
      </c>
      <c r="AL62" s="274" t="s">
        <v>417</v>
      </c>
      <c r="AM62" s="275" t="s">
        <v>417</v>
      </c>
      <c r="AN62" s="273" t="s">
        <v>417</v>
      </c>
      <c r="AO62" s="274" t="s">
        <v>417</v>
      </c>
      <c r="AP62" s="275" t="s">
        <v>417</v>
      </c>
      <c r="AQ62" s="273" t="s">
        <v>417</v>
      </c>
      <c r="AR62" s="274" t="s">
        <v>417</v>
      </c>
      <c r="AS62" s="275" t="s">
        <v>417</v>
      </c>
      <c r="AT62" s="273" t="s">
        <v>417</v>
      </c>
      <c r="AU62" s="274" t="s">
        <v>417</v>
      </c>
      <c r="AV62" s="275" t="s">
        <v>417</v>
      </c>
      <c r="AW62" s="273" t="s">
        <v>417</v>
      </c>
      <c r="AX62" s="274" t="s">
        <v>417</v>
      </c>
      <c r="AY62" s="275" t="s">
        <v>417</v>
      </c>
      <c r="AZ62" s="273" t="s">
        <v>417</v>
      </c>
      <c r="BA62" s="274" t="s">
        <v>417</v>
      </c>
      <c r="BB62" s="275" t="s">
        <v>417</v>
      </c>
      <c r="BC62" s="273" t="s">
        <v>417</v>
      </c>
      <c r="BD62" s="274" t="s">
        <v>417</v>
      </c>
      <c r="BE62" s="275" t="s">
        <v>417</v>
      </c>
      <c r="BF62" s="273" t="s">
        <v>417</v>
      </c>
      <c r="BG62" s="274" t="s">
        <v>417</v>
      </c>
      <c r="BH62" s="275" t="s">
        <v>417</v>
      </c>
      <c r="BI62" s="273" t="s">
        <v>417</v>
      </c>
      <c r="BJ62" s="274" t="s">
        <v>417</v>
      </c>
      <c r="BK62" s="275" t="s">
        <v>417</v>
      </c>
      <c r="BL62" s="273" t="s">
        <v>417</v>
      </c>
      <c r="BM62" s="274" t="s">
        <v>417</v>
      </c>
      <c r="BN62" s="275" t="s">
        <v>417</v>
      </c>
      <c r="BO62" s="273" t="s">
        <v>417</v>
      </c>
      <c r="BP62" s="274" t="s">
        <v>417</v>
      </c>
      <c r="BQ62" s="275" t="s">
        <v>417</v>
      </c>
      <c r="BR62" s="273" t="s">
        <v>417</v>
      </c>
      <c r="BS62" s="274" t="s">
        <v>417</v>
      </c>
      <c r="BT62" s="275" t="s">
        <v>417</v>
      </c>
      <c r="BU62" s="273" t="s">
        <v>417</v>
      </c>
      <c r="BV62" s="274" t="s">
        <v>417</v>
      </c>
      <c r="BW62" s="275" t="s">
        <v>417</v>
      </c>
      <c r="BX62" s="273" t="s">
        <v>417</v>
      </c>
      <c r="BY62" s="274" t="s">
        <v>417</v>
      </c>
      <c r="BZ62" s="275" t="s">
        <v>417</v>
      </c>
      <c r="CA62" s="273" t="s">
        <v>417</v>
      </c>
      <c r="CB62" s="274" t="s">
        <v>417</v>
      </c>
      <c r="CC62" s="275" t="s">
        <v>417</v>
      </c>
      <c r="CD62" s="273" t="s">
        <v>417</v>
      </c>
      <c r="CE62" s="274" t="s">
        <v>417</v>
      </c>
      <c r="CF62" s="275" t="s">
        <v>417</v>
      </c>
      <c r="CG62" s="273" t="s">
        <v>417</v>
      </c>
      <c r="CH62" s="274" t="s">
        <v>417</v>
      </c>
      <c r="CI62" s="275" t="s">
        <v>417</v>
      </c>
      <c r="CJ62" s="273" t="s">
        <v>417</v>
      </c>
      <c r="CK62" s="274" t="s">
        <v>417</v>
      </c>
      <c r="CL62" s="275" t="s">
        <v>417</v>
      </c>
      <c r="CM62" s="273" t="s">
        <v>417</v>
      </c>
      <c r="CN62" s="274" t="s">
        <v>417</v>
      </c>
      <c r="CO62" s="275" t="s">
        <v>417</v>
      </c>
      <c r="CP62" s="273" t="s">
        <v>417</v>
      </c>
      <c r="CQ62" s="274" t="s">
        <v>417</v>
      </c>
      <c r="CR62" s="275" t="s">
        <v>417</v>
      </c>
      <c r="CS62" s="273" t="s">
        <v>417</v>
      </c>
      <c r="CT62" s="274" t="s">
        <v>417</v>
      </c>
      <c r="CU62" s="275" t="s">
        <v>417</v>
      </c>
      <c r="CV62" s="273" t="s">
        <v>417</v>
      </c>
      <c r="CW62" s="274" t="s">
        <v>417</v>
      </c>
      <c r="CX62" s="275" t="s">
        <v>417</v>
      </c>
      <c r="CY62" s="273" t="s">
        <v>417</v>
      </c>
      <c r="CZ62" s="274" t="s">
        <v>417</v>
      </c>
      <c r="DA62" s="275" t="s">
        <v>417</v>
      </c>
      <c r="DB62" s="273" t="s">
        <v>417</v>
      </c>
      <c r="DC62" s="274" t="s">
        <v>417</v>
      </c>
      <c r="DD62" s="275" t="s">
        <v>417</v>
      </c>
      <c r="DE62" s="273" t="s">
        <v>417</v>
      </c>
      <c r="DF62" s="274" t="s">
        <v>417</v>
      </c>
      <c r="DG62" s="275" t="s">
        <v>417</v>
      </c>
    </row>
    <row r="63" spans="1:111" x14ac:dyDescent="0.35">
      <c r="A63" t="s">
        <v>163</v>
      </c>
      <c r="B63" t="s">
        <v>407</v>
      </c>
      <c r="C63" t="s">
        <v>392</v>
      </c>
      <c r="D63" s="273">
        <v>79</v>
      </c>
      <c r="E63" s="274">
        <v>63</v>
      </c>
      <c r="F63" s="275">
        <v>70</v>
      </c>
      <c r="G63" s="273">
        <v>2445</v>
      </c>
      <c r="H63" s="274">
        <v>2605</v>
      </c>
      <c r="I63" s="275">
        <v>5050</v>
      </c>
      <c r="J63" s="273">
        <v>79</v>
      </c>
      <c r="K63" s="274">
        <v>64</v>
      </c>
      <c r="L63" s="275">
        <v>71</v>
      </c>
      <c r="M63" s="273">
        <v>2445</v>
      </c>
      <c r="N63" s="274">
        <v>2605</v>
      </c>
      <c r="O63" s="275">
        <v>5050</v>
      </c>
      <c r="P63" s="273">
        <v>35.6</v>
      </c>
      <c r="Q63" s="274">
        <v>33.700000000000003</v>
      </c>
      <c r="R63" s="275">
        <v>34.6</v>
      </c>
      <c r="S63" s="273">
        <v>2445</v>
      </c>
      <c r="T63" s="274">
        <v>2605</v>
      </c>
      <c r="U63" s="275">
        <v>5050</v>
      </c>
      <c r="V63" s="273">
        <v>74</v>
      </c>
      <c r="W63" s="274">
        <v>61</v>
      </c>
      <c r="X63" s="275">
        <v>67</v>
      </c>
      <c r="Y63" s="273">
        <v>88</v>
      </c>
      <c r="Z63" s="274">
        <v>90</v>
      </c>
      <c r="AA63" s="275">
        <v>178</v>
      </c>
      <c r="AB63" s="273">
        <v>74</v>
      </c>
      <c r="AC63" s="274">
        <v>62</v>
      </c>
      <c r="AD63" s="275">
        <v>68</v>
      </c>
      <c r="AE63" s="273">
        <v>88</v>
      </c>
      <c r="AF63" s="274">
        <v>90</v>
      </c>
      <c r="AG63" s="275">
        <v>178</v>
      </c>
      <c r="AH63" s="273">
        <v>35</v>
      </c>
      <c r="AI63" s="274">
        <v>33.200000000000003</v>
      </c>
      <c r="AJ63" s="275">
        <v>34.1</v>
      </c>
      <c r="AK63" s="273">
        <v>88</v>
      </c>
      <c r="AL63" s="274">
        <v>90</v>
      </c>
      <c r="AM63" s="275">
        <v>178</v>
      </c>
      <c r="AN63" s="273">
        <v>70</v>
      </c>
      <c r="AO63" s="274">
        <v>62</v>
      </c>
      <c r="AP63" s="275">
        <v>65</v>
      </c>
      <c r="AQ63" s="273">
        <v>37</v>
      </c>
      <c r="AR63" s="274">
        <v>52</v>
      </c>
      <c r="AS63" s="275">
        <v>89</v>
      </c>
      <c r="AT63" s="273">
        <v>70</v>
      </c>
      <c r="AU63" s="274">
        <v>63</v>
      </c>
      <c r="AV63" s="275">
        <v>66</v>
      </c>
      <c r="AW63" s="273">
        <v>37</v>
      </c>
      <c r="AX63" s="274">
        <v>52</v>
      </c>
      <c r="AY63" s="275">
        <v>89</v>
      </c>
      <c r="AZ63" s="273">
        <v>33.9</v>
      </c>
      <c r="BA63" s="274">
        <v>31.9</v>
      </c>
      <c r="BB63" s="275">
        <v>32.700000000000003</v>
      </c>
      <c r="BC63" s="273">
        <v>37</v>
      </c>
      <c r="BD63" s="274">
        <v>52</v>
      </c>
      <c r="BE63" s="275">
        <v>89</v>
      </c>
      <c r="BF63" s="273">
        <v>83</v>
      </c>
      <c r="BG63" s="274">
        <v>54</v>
      </c>
      <c r="BH63" s="275">
        <v>68</v>
      </c>
      <c r="BI63" s="273">
        <v>41</v>
      </c>
      <c r="BJ63" s="274">
        <v>41</v>
      </c>
      <c r="BK63" s="275">
        <v>82</v>
      </c>
      <c r="BL63" s="273">
        <v>85</v>
      </c>
      <c r="BM63" s="274">
        <v>54</v>
      </c>
      <c r="BN63" s="275">
        <v>70</v>
      </c>
      <c r="BO63" s="273">
        <v>41</v>
      </c>
      <c r="BP63" s="274">
        <v>41</v>
      </c>
      <c r="BQ63" s="275">
        <v>82</v>
      </c>
      <c r="BR63" s="273">
        <v>36.700000000000003</v>
      </c>
      <c r="BS63" s="274">
        <v>32.299999999999997</v>
      </c>
      <c r="BT63" s="275">
        <v>34.5</v>
      </c>
      <c r="BU63" s="273">
        <v>41</v>
      </c>
      <c r="BV63" s="274">
        <v>41</v>
      </c>
      <c r="BW63" s="275">
        <v>82</v>
      </c>
      <c r="BX63" s="273" t="s">
        <v>197</v>
      </c>
      <c r="BY63" s="274" t="s">
        <v>197</v>
      </c>
      <c r="BZ63" s="275">
        <v>40</v>
      </c>
      <c r="CA63" s="273">
        <v>4</v>
      </c>
      <c r="CB63" s="274">
        <v>6</v>
      </c>
      <c r="CC63" s="275">
        <v>10</v>
      </c>
      <c r="CD63" s="273" t="s">
        <v>197</v>
      </c>
      <c r="CE63" s="274" t="s">
        <v>197</v>
      </c>
      <c r="CF63" s="275">
        <v>40</v>
      </c>
      <c r="CG63" s="273">
        <v>4</v>
      </c>
      <c r="CH63" s="274">
        <v>6</v>
      </c>
      <c r="CI63" s="275">
        <v>10</v>
      </c>
      <c r="CJ63" s="273">
        <v>32.799999999999997</v>
      </c>
      <c r="CK63" s="274">
        <v>29.8</v>
      </c>
      <c r="CL63" s="275">
        <v>31</v>
      </c>
      <c r="CM63" s="273">
        <v>4</v>
      </c>
      <c r="CN63" s="274">
        <v>6</v>
      </c>
      <c r="CO63" s="275">
        <v>10</v>
      </c>
      <c r="CP63" s="273">
        <v>78</v>
      </c>
      <c r="CQ63" s="274">
        <v>62</v>
      </c>
      <c r="CR63" s="275">
        <v>70</v>
      </c>
      <c r="CS63" s="273">
        <v>2795</v>
      </c>
      <c r="CT63" s="274">
        <v>2967</v>
      </c>
      <c r="CU63" s="275">
        <v>5762</v>
      </c>
      <c r="CV63" s="273">
        <v>79</v>
      </c>
      <c r="CW63" s="274">
        <v>63</v>
      </c>
      <c r="CX63" s="275">
        <v>71</v>
      </c>
      <c r="CY63" s="273">
        <v>2795</v>
      </c>
      <c r="CZ63" s="274">
        <v>2967</v>
      </c>
      <c r="DA63" s="275">
        <v>5762</v>
      </c>
      <c r="DB63" s="273">
        <v>35.5</v>
      </c>
      <c r="DC63" s="274">
        <v>33.5</v>
      </c>
      <c r="DD63" s="275">
        <v>34.5</v>
      </c>
      <c r="DE63" s="273">
        <v>2795</v>
      </c>
      <c r="DF63" s="274">
        <v>2967</v>
      </c>
      <c r="DG63" s="275">
        <v>5762</v>
      </c>
    </row>
    <row r="64" spans="1:111" x14ac:dyDescent="0.35">
      <c r="A64" t="s">
        <v>80</v>
      </c>
      <c r="B64" t="s">
        <v>325</v>
      </c>
      <c r="C64" t="s">
        <v>324</v>
      </c>
      <c r="D64" s="273">
        <v>72</v>
      </c>
      <c r="E64" s="274">
        <v>53</v>
      </c>
      <c r="F64" s="275">
        <v>62</v>
      </c>
      <c r="G64" s="273">
        <v>683</v>
      </c>
      <c r="H64" s="274">
        <v>735</v>
      </c>
      <c r="I64" s="275">
        <v>1418</v>
      </c>
      <c r="J64" s="273">
        <v>74</v>
      </c>
      <c r="K64" s="274">
        <v>56</v>
      </c>
      <c r="L64" s="275">
        <v>65</v>
      </c>
      <c r="M64" s="273">
        <v>683</v>
      </c>
      <c r="N64" s="274">
        <v>735</v>
      </c>
      <c r="O64" s="275">
        <v>1418</v>
      </c>
      <c r="P64" s="273">
        <v>34.799999999999997</v>
      </c>
      <c r="Q64" s="274">
        <v>32.6</v>
      </c>
      <c r="R64" s="275">
        <v>33.6</v>
      </c>
      <c r="S64" s="273">
        <v>683</v>
      </c>
      <c r="T64" s="274">
        <v>735</v>
      </c>
      <c r="U64" s="275">
        <v>1418</v>
      </c>
      <c r="V64" s="273">
        <v>77</v>
      </c>
      <c r="W64" s="274">
        <v>57</v>
      </c>
      <c r="X64" s="275">
        <v>67</v>
      </c>
      <c r="Y64" s="273">
        <v>115</v>
      </c>
      <c r="Z64" s="274">
        <v>113</v>
      </c>
      <c r="AA64" s="275">
        <v>228</v>
      </c>
      <c r="AB64" s="273">
        <v>80</v>
      </c>
      <c r="AC64" s="274">
        <v>58</v>
      </c>
      <c r="AD64" s="275">
        <v>69</v>
      </c>
      <c r="AE64" s="273">
        <v>115</v>
      </c>
      <c r="AF64" s="274">
        <v>113</v>
      </c>
      <c r="AG64" s="275">
        <v>228</v>
      </c>
      <c r="AH64" s="273">
        <v>35.200000000000003</v>
      </c>
      <c r="AI64" s="274">
        <v>32.5</v>
      </c>
      <c r="AJ64" s="275">
        <v>33.9</v>
      </c>
      <c r="AK64" s="273">
        <v>115</v>
      </c>
      <c r="AL64" s="274">
        <v>113</v>
      </c>
      <c r="AM64" s="275">
        <v>228</v>
      </c>
      <c r="AN64" s="273">
        <v>59</v>
      </c>
      <c r="AO64" s="274">
        <v>46</v>
      </c>
      <c r="AP64" s="275">
        <v>52</v>
      </c>
      <c r="AQ64" s="273">
        <v>185</v>
      </c>
      <c r="AR64" s="274">
        <v>183</v>
      </c>
      <c r="AS64" s="275">
        <v>368</v>
      </c>
      <c r="AT64" s="273">
        <v>64</v>
      </c>
      <c r="AU64" s="274">
        <v>52</v>
      </c>
      <c r="AV64" s="275">
        <v>58</v>
      </c>
      <c r="AW64" s="273">
        <v>185</v>
      </c>
      <c r="AX64" s="274">
        <v>183</v>
      </c>
      <c r="AY64" s="275">
        <v>368</v>
      </c>
      <c r="AZ64" s="273">
        <v>33.200000000000003</v>
      </c>
      <c r="BA64" s="274">
        <v>31.1</v>
      </c>
      <c r="BB64" s="275">
        <v>32.200000000000003</v>
      </c>
      <c r="BC64" s="273">
        <v>185</v>
      </c>
      <c r="BD64" s="274">
        <v>183</v>
      </c>
      <c r="BE64" s="275">
        <v>368</v>
      </c>
      <c r="BF64" s="273">
        <v>64</v>
      </c>
      <c r="BG64" s="274">
        <v>69</v>
      </c>
      <c r="BH64" s="275">
        <v>66</v>
      </c>
      <c r="BI64" s="273">
        <v>58</v>
      </c>
      <c r="BJ64" s="274">
        <v>54</v>
      </c>
      <c r="BK64" s="275">
        <v>112</v>
      </c>
      <c r="BL64" s="273">
        <v>64</v>
      </c>
      <c r="BM64" s="274">
        <v>74</v>
      </c>
      <c r="BN64" s="275">
        <v>69</v>
      </c>
      <c r="BO64" s="273">
        <v>58</v>
      </c>
      <c r="BP64" s="274">
        <v>54</v>
      </c>
      <c r="BQ64" s="275">
        <v>112</v>
      </c>
      <c r="BR64" s="273">
        <v>34.299999999999997</v>
      </c>
      <c r="BS64" s="274">
        <v>32.799999999999997</v>
      </c>
      <c r="BT64" s="275">
        <v>33.6</v>
      </c>
      <c r="BU64" s="273">
        <v>58</v>
      </c>
      <c r="BV64" s="274">
        <v>54</v>
      </c>
      <c r="BW64" s="275">
        <v>112</v>
      </c>
      <c r="BX64" s="273" t="s">
        <v>197</v>
      </c>
      <c r="BY64" s="274" t="s">
        <v>197</v>
      </c>
      <c r="BZ64" s="275">
        <v>60</v>
      </c>
      <c r="CA64" s="273">
        <v>6</v>
      </c>
      <c r="CB64" s="274">
        <v>4</v>
      </c>
      <c r="CC64" s="275">
        <v>10</v>
      </c>
      <c r="CD64" s="273" t="s">
        <v>197</v>
      </c>
      <c r="CE64" s="274" t="s">
        <v>197</v>
      </c>
      <c r="CF64" s="275">
        <v>70</v>
      </c>
      <c r="CG64" s="273">
        <v>6</v>
      </c>
      <c r="CH64" s="274">
        <v>4</v>
      </c>
      <c r="CI64" s="275">
        <v>10</v>
      </c>
      <c r="CJ64" s="273">
        <v>35</v>
      </c>
      <c r="CK64" s="274">
        <v>31.5</v>
      </c>
      <c r="CL64" s="275">
        <v>33.6</v>
      </c>
      <c r="CM64" s="273">
        <v>6</v>
      </c>
      <c r="CN64" s="274">
        <v>4</v>
      </c>
      <c r="CO64" s="275">
        <v>10</v>
      </c>
      <c r="CP64" s="273">
        <v>69</v>
      </c>
      <c r="CQ64" s="274">
        <v>52</v>
      </c>
      <c r="CR64" s="275">
        <v>60</v>
      </c>
      <c r="CS64" s="273">
        <v>1121</v>
      </c>
      <c r="CT64" s="274">
        <v>1166</v>
      </c>
      <c r="CU64" s="275">
        <v>2287</v>
      </c>
      <c r="CV64" s="273">
        <v>71</v>
      </c>
      <c r="CW64" s="274">
        <v>56</v>
      </c>
      <c r="CX64" s="275">
        <v>64</v>
      </c>
      <c r="CY64" s="273">
        <v>1121</v>
      </c>
      <c r="CZ64" s="274">
        <v>1166</v>
      </c>
      <c r="DA64" s="275">
        <v>2287</v>
      </c>
      <c r="DB64" s="273">
        <v>34.299999999999997</v>
      </c>
      <c r="DC64" s="274">
        <v>32.200000000000003</v>
      </c>
      <c r="DD64" s="275">
        <v>33.299999999999997</v>
      </c>
      <c r="DE64" s="273">
        <v>1121</v>
      </c>
      <c r="DF64" s="274">
        <v>1166</v>
      </c>
      <c r="DG64" s="275">
        <v>2287</v>
      </c>
    </row>
    <row r="65" spans="1:111" x14ac:dyDescent="0.35">
      <c r="A65" t="s">
        <v>81</v>
      </c>
      <c r="B65" t="s">
        <v>326</v>
      </c>
      <c r="C65" t="s">
        <v>324</v>
      </c>
      <c r="D65" s="273">
        <v>75</v>
      </c>
      <c r="E65" s="274">
        <v>60</v>
      </c>
      <c r="F65" s="275">
        <v>68</v>
      </c>
      <c r="G65" s="273">
        <v>1506</v>
      </c>
      <c r="H65" s="274">
        <v>1626</v>
      </c>
      <c r="I65" s="275">
        <v>3132</v>
      </c>
      <c r="J65" s="273">
        <v>76</v>
      </c>
      <c r="K65" s="274">
        <v>62</v>
      </c>
      <c r="L65" s="275">
        <v>69</v>
      </c>
      <c r="M65" s="273">
        <v>1506</v>
      </c>
      <c r="N65" s="274">
        <v>1626</v>
      </c>
      <c r="O65" s="275">
        <v>3132</v>
      </c>
      <c r="P65" s="273">
        <v>34.9</v>
      </c>
      <c r="Q65" s="274">
        <v>33.200000000000003</v>
      </c>
      <c r="R65" s="275">
        <v>34</v>
      </c>
      <c r="S65" s="273">
        <v>1506</v>
      </c>
      <c r="T65" s="274">
        <v>1626</v>
      </c>
      <c r="U65" s="275">
        <v>3132</v>
      </c>
      <c r="V65" s="273">
        <v>75</v>
      </c>
      <c r="W65" s="274">
        <v>58</v>
      </c>
      <c r="X65" s="275">
        <v>66</v>
      </c>
      <c r="Y65" s="273">
        <v>105</v>
      </c>
      <c r="Z65" s="274">
        <v>109</v>
      </c>
      <c r="AA65" s="275">
        <v>214</v>
      </c>
      <c r="AB65" s="273">
        <v>76</v>
      </c>
      <c r="AC65" s="274">
        <v>61</v>
      </c>
      <c r="AD65" s="275">
        <v>68</v>
      </c>
      <c r="AE65" s="273">
        <v>105</v>
      </c>
      <c r="AF65" s="274">
        <v>109</v>
      </c>
      <c r="AG65" s="275">
        <v>214</v>
      </c>
      <c r="AH65" s="273">
        <v>34.299999999999997</v>
      </c>
      <c r="AI65" s="274">
        <v>32.5</v>
      </c>
      <c r="AJ65" s="275">
        <v>33.4</v>
      </c>
      <c r="AK65" s="273">
        <v>105</v>
      </c>
      <c r="AL65" s="274">
        <v>109</v>
      </c>
      <c r="AM65" s="275">
        <v>214</v>
      </c>
      <c r="AN65" s="273">
        <v>70</v>
      </c>
      <c r="AO65" s="274">
        <v>56</v>
      </c>
      <c r="AP65" s="275">
        <v>62</v>
      </c>
      <c r="AQ65" s="273">
        <v>40</v>
      </c>
      <c r="AR65" s="274">
        <v>54</v>
      </c>
      <c r="AS65" s="275">
        <v>94</v>
      </c>
      <c r="AT65" s="273">
        <v>75</v>
      </c>
      <c r="AU65" s="274">
        <v>59</v>
      </c>
      <c r="AV65" s="275">
        <v>66</v>
      </c>
      <c r="AW65" s="273">
        <v>40</v>
      </c>
      <c r="AX65" s="274">
        <v>54</v>
      </c>
      <c r="AY65" s="275">
        <v>94</v>
      </c>
      <c r="AZ65" s="273">
        <v>34.299999999999997</v>
      </c>
      <c r="BA65" s="274">
        <v>30.9</v>
      </c>
      <c r="BB65" s="275">
        <v>32.4</v>
      </c>
      <c r="BC65" s="273">
        <v>40</v>
      </c>
      <c r="BD65" s="274">
        <v>54</v>
      </c>
      <c r="BE65" s="275">
        <v>94</v>
      </c>
      <c r="BF65" s="273">
        <v>82</v>
      </c>
      <c r="BG65" s="274">
        <v>56</v>
      </c>
      <c r="BH65" s="275">
        <v>67</v>
      </c>
      <c r="BI65" s="273">
        <v>38</v>
      </c>
      <c r="BJ65" s="274">
        <v>48</v>
      </c>
      <c r="BK65" s="275">
        <v>86</v>
      </c>
      <c r="BL65" s="273">
        <v>84</v>
      </c>
      <c r="BM65" s="274">
        <v>60</v>
      </c>
      <c r="BN65" s="275">
        <v>71</v>
      </c>
      <c r="BO65" s="273">
        <v>38</v>
      </c>
      <c r="BP65" s="274">
        <v>48</v>
      </c>
      <c r="BQ65" s="275">
        <v>86</v>
      </c>
      <c r="BR65" s="273">
        <v>34.299999999999997</v>
      </c>
      <c r="BS65" s="274">
        <v>31.3</v>
      </c>
      <c r="BT65" s="275">
        <v>32.6</v>
      </c>
      <c r="BU65" s="273">
        <v>38</v>
      </c>
      <c r="BV65" s="274">
        <v>48</v>
      </c>
      <c r="BW65" s="275">
        <v>86</v>
      </c>
      <c r="BX65" s="273" t="s">
        <v>197</v>
      </c>
      <c r="BY65" s="274" t="s">
        <v>197</v>
      </c>
      <c r="BZ65" s="275">
        <v>50</v>
      </c>
      <c r="CA65" s="273">
        <v>5</v>
      </c>
      <c r="CB65" s="274">
        <v>7</v>
      </c>
      <c r="CC65" s="275">
        <v>12</v>
      </c>
      <c r="CD65" s="273" t="s">
        <v>197</v>
      </c>
      <c r="CE65" s="274" t="s">
        <v>197</v>
      </c>
      <c r="CF65" s="275">
        <v>58</v>
      </c>
      <c r="CG65" s="273">
        <v>5</v>
      </c>
      <c r="CH65" s="274">
        <v>7</v>
      </c>
      <c r="CI65" s="275">
        <v>12</v>
      </c>
      <c r="CJ65" s="273">
        <v>31</v>
      </c>
      <c r="CK65" s="274">
        <v>33</v>
      </c>
      <c r="CL65" s="275">
        <v>32.200000000000003</v>
      </c>
      <c r="CM65" s="273">
        <v>5</v>
      </c>
      <c r="CN65" s="274">
        <v>7</v>
      </c>
      <c r="CO65" s="275">
        <v>12</v>
      </c>
      <c r="CP65" s="273">
        <v>75</v>
      </c>
      <c r="CQ65" s="274">
        <v>60</v>
      </c>
      <c r="CR65" s="275">
        <v>67</v>
      </c>
      <c r="CS65" s="273">
        <v>1758</v>
      </c>
      <c r="CT65" s="274">
        <v>1908</v>
      </c>
      <c r="CU65" s="275">
        <v>3666</v>
      </c>
      <c r="CV65" s="273">
        <v>76</v>
      </c>
      <c r="CW65" s="274">
        <v>62</v>
      </c>
      <c r="CX65" s="275">
        <v>68</v>
      </c>
      <c r="CY65" s="273">
        <v>1758</v>
      </c>
      <c r="CZ65" s="274">
        <v>1908</v>
      </c>
      <c r="DA65" s="275">
        <v>3666</v>
      </c>
      <c r="DB65" s="273">
        <v>34.799999999999997</v>
      </c>
      <c r="DC65" s="274">
        <v>33</v>
      </c>
      <c r="DD65" s="275">
        <v>33.799999999999997</v>
      </c>
      <c r="DE65" s="273">
        <v>1758</v>
      </c>
      <c r="DF65" s="274">
        <v>1908</v>
      </c>
      <c r="DG65" s="275">
        <v>3666</v>
      </c>
    </row>
    <row r="66" spans="1:111" x14ac:dyDescent="0.35">
      <c r="A66" t="s">
        <v>17</v>
      </c>
      <c r="B66" t="s">
        <v>263</v>
      </c>
      <c r="C66" t="s">
        <v>260</v>
      </c>
      <c r="D66" s="273">
        <v>71</v>
      </c>
      <c r="E66" s="274">
        <v>57</v>
      </c>
      <c r="F66" s="275">
        <v>64</v>
      </c>
      <c r="G66" s="273">
        <v>1185</v>
      </c>
      <c r="H66" s="274">
        <v>1292</v>
      </c>
      <c r="I66" s="275">
        <v>2477</v>
      </c>
      <c r="J66" s="273">
        <v>74</v>
      </c>
      <c r="K66" s="274">
        <v>60</v>
      </c>
      <c r="L66" s="275">
        <v>67</v>
      </c>
      <c r="M66" s="273">
        <v>1185</v>
      </c>
      <c r="N66" s="274">
        <v>1292</v>
      </c>
      <c r="O66" s="275">
        <v>2477</v>
      </c>
      <c r="P66" s="273">
        <v>35.299999999999997</v>
      </c>
      <c r="Q66" s="274">
        <v>32.700000000000003</v>
      </c>
      <c r="R66" s="275">
        <v>33.9</v>
      </c>
      <c r="S66" s="273">
        <v>1185</v>
      </c>
      <c r="T66" s="274">
        <v>1292</v>
      </c>
      <c r="U66" s="275">
        <v>2477</v>
      </c>
      <c r="V66" s="273">
        <v>79</v>
      </c>
      <c r="W66" s="274">
        <v>57</v>
      </c>
      <c r="X66" s="275">
        <v>69</v>
      </c>
      <c r="Y66" s="273">
        <v>85</v>
      </c>
      <c r="Z66" s="274">
        <v>75</v>
      </c>
      <c r="AA66" s="275">
        <v>160</v>
      </c>
      <c r="AB66" s="273">
        <v>81</v>
      </c>
      <c r="AC66" s="274">
        <v>67</v>
      </c>
      <c r="AD66" s="275">
        <v>74</v>
      </c>
      <c r="AE66" s="273">
        <v>85</v>
      </c>
      <c r="AF66" s="274">
        <v>75</v>
      </c>
      <c r="AG66" s="275">
        <v>160</v>
      </c>
      <c r="AH66" s="273">
        <v>35.700000000000003</v>
      </c>
      <c r="AI66" s="274">
        <v>33.4</v>
      </c>
      <c r="AJ66" s="275">
        <v>34.6</v>
      </c>
      <c r="AK66" s="273">
        <v>85</v>
      </c>
      <c r="AL66" s="274">
        <v>75</v>
      </c>
      <c r="AM66" s="275">
        <v>160</v>
      </c>
      <c r="AN66" s="273">
        <v>70</v>
      </c>
      <c r="AO66" s="274">
        <v>52</v>
      </c>
      <c r="AP66" s="275">
        <v>61</v>
      </c>
      <c r="AQ66" s="273">
        <v>386</v>
      </c>
      <c r="AR66" s="274">
        <v>355</v>
      </c>
      <c r="AS66" s="275">
        <v>741</v>
      </c>
      <c r="AT66" s="273">
        <v>75</v>
      </c>
      <c r="AU66" s="274">
        <v>56</v>
      </c>
      <c r="AV66" s="275">
        <v>66</v>
      </c>
      <c r="AW66" s="273">
        <v>386</v>
      </c>
      <c r="AX66" s="274">
        <v>355</v>
      </c>
      <c r="AY66" s="275">
        <v>741</v>
      </c>
      <c r="AZ66" s="273">
        <v>34.1</v>
      </c>
      <c r="BA66" s="274">
        <v>30.6</v>
      </c>
      <c r="BB66" s="275">
        <v>32.4</v>
      </c>
      <c r="BC66" s="273">
        <v>386</v>
      </c>
      <c r="BD66" s="274">
        <v>355</v>
      </c>
      <c r="BE66" s="275">
        <v>741</v>
      </c>
      <c r="BF66" s="273">
        <v>54</v>
      </c>
      <c r="BG66" s="274">
        <v>40</v>
      </c>
      <c r="BH66" s="275">
        <v>47</v>
      </c>
      <c r="BI66" s="273">
        <v>98</v>
      </c>
      <c r="BJ66" s="274">
        <v>96</v>
      </c>
      <c r="BK66" s="275">
        <v>194</v>
      </c>
      <c r="BL66" s="273">
        <v>59</v>
      </c>
      <c r="BM66" s="274">
        <v>43</v>
      </c>
      <c r="BN66" s="275">
        <v>51</v>
      </c>
      <c r="BO66" s="273">
        <v>98</v>
      </c>
      <c r="BP66" s="274">
        <v>96</v>
      </c>
      <c r="BQ66" s="275">
        <v>194</v>
      </c>
      <c r="BR66" s="273">
        <v>31.5</v>
      </c>
      <c r="BS66" s="274">
        <v>27.4</v>
      </c>
      <c r="BT66" s="275">
        <v>29.5</v>
      </c>
      <c r="BU66" s="273">
        <v>98</v>
      </c>
      <c r="BV66" s="274">
        <v>96</v>
      </c>
      <c r="BW66" s="275">
        <v>194</v>
      </c>
      <c r="BX66" s="273" t="s">
        <v>197</v>
      </c>
      <c r="BY66" s="274" t="s">
        <v>197</v>
      </c>
      <c r="BZ66" s="275">
        <v>31</v>
      </c>
      <c r="CA66" s="273">
        <v>6</v>
      </c>
      <c r="CB66" s="274">
        <v>10</v>
      </c>
      <c r="CC66" s="275">
        <v>16</v>
      </c>
      <c r="CD66" s="273">
        <v>50</v>
      </c>
      <c r="CE66" s="274">
        <v>30</v>
      </c>
      <c r="CF66" s="275">
        <v>38</v>
      </c>
      <c r="CG66" s="273">
        <v>6</v>
      </c>
      <c r="CH66" s="274">
        <v>10</v>
      </c>
      <c r="CI66" s="275">
        <v>16</v>
      </c>
      <c r="CJ66" s="273">
        <v>27.5</v>
      </c>
      <c r="CK66" s="274">
        <v>25.1</v>
      </c>
      <c r="CL66" s="275">
        <v>26</v>
      </c>
      <c r="CM66" s="273">
        <v>6</v>
      </c>
      <c r="CN66" s="274">
        <v>10</v>
      </c>
      <c r="CO66" s="275">
        <v>16</v>
      </c>
      <c r="CP66" s="273">
        <v>69</v>
      </c>
      <c r="CQ66" s="274">
        <v>53</v>
      </c>
      <c r="CR66" s="275">
        <v>61</v>
      </c>
      <c r="CS66" s="273">
        <v>1920</v>
      </c>
      <c r="CT66" s="274">
        <v>2012</v>
      </c>
      <c r="CU66" s="275">
        <v>3932</v>
      </c>
      <c r="CV66" s="273">
        <v>73</v>
      </c>
      <c r="CW66" s="274">
        <v>57</v>
      </c>
      <c r="CX66" s="275">
        <v>65</v>
      </c>
      <c r="CY66" s="273">
        <v>1920</v>
      </c>
      <c r="CZ66" s="274">
        <v>2012</v>
      </c>
      <c r="DA66" s="275">
        <v>3932</v>
      </c>
      <c r="DB66" s="273">
        <v>34.6</v>
      </c>
      <c r="DC66" s="274">
        <v>31.7</v>
      </c>
      <c r="DD66" s="275">
        <v>33.1</v>
      </c>
      <c r="DE66" s="273">
        <v>1920</v>
      </c>
      <c r="DF66" s="274">
        <v>2012</v>
      </c>
      <c r="DG66" s="275">
        <v>3932</v>
      </c>
    </row>
    <row r="67" spans="1:111" x14ac:dyDescent="0.35">
      <c r="A67" t="s">
        <v>18</v>
      </c>
      <c r="B67" t="s">
        <v>264</v>
      </c>
      <c r="C67" t="s">
        <v>260</v>
      </c>
      <c r="D67" s="273">
        <v>73</v>
      </c>
      <c r="E67" s="274">
        <v>64</v>
      </c>
      <c r="F67" s="275">
        <v>69</v>
      </c>
      <c r="G67" s="273">
        <v>936</v>
      </c>
      <c r="H67" s="274">
        <v>917</v>
      </c>
      <c r="I67" s="275">
        <v>1853</v>
      </c>
      <c r="J67" s="273">
        <v>75</v>
      </c>
      <c r="K67" s="274">
        <v>66</v>
      </c>
      <c r="L67" s="275">
        <v>70</v>
      </c>
      <c r="M67" s="273">
        <v>936</v>
      </c>
      <c r="N67" s="274">
        <v>917</v>
      </c>
      <c r="O67" s="275">
        <v>1853</v>
      </c>
      <c r="P67" s="273">
        <v>36.1</v>
      </c>
      <c r="Q67" s="274">
        <v>34.6</v>
      </c>
      <c r="R67" s="275">
        <v>35.4</v>
      </c>
      <c r="S67" s="273">
        <v>936</v>
      </c>
      <c r="T67" s="274">
        <v>917</v>
      </c>
      <c r="U67" s="275">
        <v>1853</v>
      </c>
      <c r="V67" s="273">
        <v>73</v>
      </c>
      <c r="W67" s="274">
        <v>60</v>
      </c>
      <c r="X67" s="275">
        <v>66</v>
      </c>
      <c r="Y67" s="273">
        <v>44</v>
      </c>
      <c r="Z67" s="274">
        <v>50</v>
      </c>
      <c r="AA67" s="275">
        <v>94</v>
      </c>
      <c r="AB67" s="273">
        <v>73</v>
      </c>
      <c r="AC67" s="274">
        <v>62</v>
      </c>
      <c r="AD67" s="275">
        <v>67</v>
      </c>
      <c r="AE67" s="273">
        <v>44</v>
      </c>
      <c r="AF67" s="274">
        <v>50</v>
      </c>
      <c r="AG67" s="275">
        <v>94</v>
      </c>
      <c r="AH67" s="273">
        <v>34.4</v>
      </c>
      <c r="AI67" s="274">
        <v>32.9</v>
      </c>
      <c r="AJ67" s="275">
        <v>33.6</v>
      </c>
      <c r="AK67" s="273">
        <v>44</v>
      </c>
      <c r="AL67" s="274">
        <v>50</v>
      </c>
      <c r="AM67" s="275">
        <v>94</v>
      </c>
      <c r="AN67" s="273">
        <v>69</v>
      </c>
      <c r="AO67" s="274">
        <v>54</v>
      </c>
      <c r="AP67" s="275">
        <v>60</v>
      </c>
      <c r="AQ67" s="273">
        <v>137</v>
      </c>
      <c r="AR67" s="274">
        <v>181</v>
      </c>
      <c r="AS67" s="275">
        <v>318</v>
      </c>
      <c r="AT67" s="273">
        <v>70</v>
      </c>
      <c r="AU67" s="274">
        <v>54</v>
      </c>
      <c r="AV67" s="275">
        <v>61</v>
      </c>
      <c r="AW67" s="273">
        <v>137</v>
      </c>
      <c r="AX67" s="274">
        <v>181</v>
      </c>
      <c r="AY67" s="275">
        <v>318</v>
      </c>
      <c r="AZ67" s="273">
        <v>33</v>
      </c>
      <c r="BA67" s="274">
        <v>31.2</v>
      </c>
      <c r="BB67" s="275">
        <v>32</v>
      </c>
      <c r="BC67" s="273">
        <v>137</v>
      </c>
      <c r="BD67" s="274">
        <v>181</v>
      </c>
      <c r="BE67" s="275">
        <v>318</v>
      </c>
      <c r="BF67" s="273">
        <v>73</v>
      </c>
      <c r="BG67" s="274">
        <v>70</v>
      </c>
      <c r="BH67" s="275">
        <v>72</v>
      </c>
      <c r="BI67" s="273">
        <v>30</v>
      </c>
      <c r="BJ67" s="274">
        <v>23</v>
      </c>
      <c r="BK67" s="275">
        <v>53</v>
      </c>
      <c r="BL67" s="273">
        <v>73</v>
      </c>
      <c r="BM67" s="274">
        <v>70</v>
      </c>
      <c r="BN67" s="275">
        <v>72</v>
      </c>
      <c r="BO67" s="273">
        <v>30</v>
      </c>
      <c r="BP67" s="274">
        <v>23</v>
      </c>
      <c r="BQ67" s="275">
        <v>53</v>
      </c>
      <c r="BR67" s="273">
        <v>34.700000000000003</v>
      </c>
      <c r="BS67" s="274">
        <v>34.1</v>
      </c>
      <c r="BT67" s="275">
        <v>34.4</v>
      </c>
      <c r="BU67" s="273">
        <v>30</v>
      </c>
      <c r="BV67" s="274">
        <v>23</v>
      </c>
      <c r="BW67" s="275">
        <v>53</v>
      </c>
      <c r="BX67" s="273" t="s">
        <v>197</v>
      </c>
      <c r="BY67" s="274" t="s">
        <v>197</v>
      </c>
      <c r="BZ67" s="275">
        <v>50</v>
      </c>
      <c r="CA67" s="273">
        <v>6</v>
      </c>
      <c r="CB67" s="274">
        <v>8</v>
      </c>
      <c r="CC67" s="275">
        <v>14</v>
      </c>
      <c r="CD67" s="273">
        <v>100</v>
      </c>
      <c r="CE67" s="274">
        <v>38</v>
      </c>
      <c r="CF67" s="275">
        <v>64</v>
      </c>
      <c r="CG67" s="273">
        <v>6</v>
      </c>
      <c r="CH67" s="274">
        <v>8</v>
      </c>
      <c r="CI67" s="275">
        <v>14</v>
      </c>
      <c r="CJ67" s="273">
        <v>34.700000000000003</v>
      </c>
      <c r="CK67" s="274">
        <v>26.5</v>
      </c>
      <c r="CL67" s="275">
        <v>30</v>
      </c>
      <c r="CM67" s="273">
        <v>6</v>
      </c>
      <c r="CN67" s="274">
        <v>8</v>
      </c>
      <c r="CO67" s="275">
        <v>14</v>
      </c>
      <c r="CP67" s="273">
        <v>72</v>
      </c>
      <c r="CQ67" s="274">
        <v>63</v>
      </c>
      <c r="CR67" s="275">
        <v>68</v>
      </c>
      <c r="CS67" s="273">
        <v>1211</v>
      </c>
      <c r="CT67" s="274">
        <v>1243</v>
      </c>
      <c r="CU67" s="275">
        <v>2454</v>
      </c>
      <c r="CV67" s="273">
        <v>74</v>
      </c>
      <c r="CW67" s="274">
        <v>64</v>
      </c>
      <c r="CX67" s="275">
        <v>69</v>
      </c>
      <c r="CY67" s="273">
        <v>1211</v>
      </c>
      <c r="CZ67" s="274">
        <v>1243</v>
      </c>
      <c r="DA67" s="275">
        <v>2454</v>
      </c>
      <c r="DB67" s="273">
        <v>35.6</v>
      </c>
      <c r="DC67" s="274">
        <v>33.9</v>
      </c>
      <c r="DD67" s="275">
        <v>34.700000000000003</v>
      </c>
      <c r="DE67" s="273">
        <v>1211</v>
      </c>
      <c r="DF67" s="274">
        <v>1243</v>
      </c>
      <c r="DG67" s="275">
        <v>2454</v>
      </c>
    </row>
    <row r="68" spans="1:111" x14ac:dyDescent="0.35">
      <c r="A68" t="s">
        <v>26</v>
      </c>
      <c r="B68" t="s">
        <v>272</v>
      </c>
      <c r="C68" t="s">
        <v>260</v>
      </c>
      <c r="D68" s="273">
        <v>73</v>
      </c>
      <c r="E68" s="274">
        <v>54</v>
      </c>
      <c r="F68" s="275">
        <v>63</v>
      </c>
      <c r="G68" s="273">
        <v>1503</v>
      </c>
      <c r="H68" s="274">
        <v>1508</v>
      </c>
      <c r="I68" s="275">
        <v>3011</v>
      </c>
      <c r="J68" s="273">
        <v>74</v>
      </c>
      <c r="K68" s="274">
        <v>59</v>
      </c>
      <c r="L68" s="275">
        <v>66</v>
      </c>
      <c r="M68" s="273">
        <v>1503</v>
      </c>
      <c r="N68" s="274">
        <v>1508</v>
      </c>
      <c r="O68" s="275">
        <v>3011</v>
      </c>
      <c r="P68" s="273">
        <v>34.700000000000003</v>
      </c>
      <c r="Q68" s="274">
        <v>32</v>
      </c>
      <c r="R68" s="275">
        <v>33.299999999999997</v>
      </c>
      <c r="S68" s="273">
        <v>1503</v>
      </c>
      <c r="T68" s="274">
        <v>1508</v>
      </c>
      <c r="U68" s="275">
        <v>3011</v>
      </c>
      <c r="V68" s="273">
        <v>76</v>
      </c>
      <c r="W68" s="274">
        <v>51</v>
      </c>
      <c r="X68" s="275">
        <v>63</v>
      </c>
      <c r="Y68" s="273">
        <v>316</v>
      </c>
      <c r="Z68" s="274">
        <v>348</v>
      </c>
      <c r="AA68" s="275">
        <v>664</v>
      </c>
      <c r="AB68" s="273">
        <v>77</v>
      </c>
      <c r="AC68" s="274">
        <v>57</v>
      </c>
      <c r="AD68" s="275">
        <v>66</v>
      </c>
      <c r="AE68" s="273">
        <v>316</v>
      </c>
      <c r="AF68" s="274">
        <v>348</v>
      </c>
      <c r="AG68" s="275">
        <v>664</v>
      </c>
      <c r="AH68" s="273">
        <v>35.5</v>
      </c>
      <c r="AI68" s="274">
        <v>31.8</v>
      </c>
      <c r="AJ68" s="275">
        <v>33.6</v>
      </c>
      <c r="AK68" s="273">
        <v>316</v>
      </c>
      <c r="AL68" s="274">
        <v>348</v>
      </c>
      <c r="AM68" s="275">
        <v>664</v>
      </c>
      <c r="AN68" s="273">
        <v>67</v>
      </c>
      <c r="AO68" s="274">
        <v>46</v>
      </c>
      <c r="AP68" s="275">
        <v>56</v>
      </c>
      <c r="AQ68" s="273">
        <v>699</v>
      </c>
      <c r="AR68" s="274">
        <v>699</v>
      </c>
      <c r="AS68" s="275">
        <v>1398</v>
      </c>
      <c r="AT68" s="273">
        <v>71</v>
      </c>
      <c r="AU68" s="274">
        <v>52</v>
      </c>
      <c r="AV68" s="275">
        <v>61</v>
      </c>
      <c r="AW68" s="273">
        <v>699</v>
      </c>
      <c r="AX68" s="274">
        <v>699</v>
      </c>
      <c r="AY68" s="275">
        <v>1398</v>
      </c>
      <c r="AZ68" s="273">
        <v>33.200000000000003</v>
      </c>
      <c r="BA68" s="274">
        <v>30.1</v>
      </c>
      <c r="BB68" s="275">
        <v>31.7</v>
      </c>
      <c r="BC68" s="273">
        <v>699</v>
      </c>
      <c r="BD68" s="274">
        <v>699</v>
      </c>
      <c r="BE68" s="275">
        <v>1398</v>
      </c>
      <c r="BF68" s="273">
        <v>74</v>
      </c>
      <c r="BG68" s="274">
        <v>55</v>
      </c>
      <c r="BH68" s="275">
        <v>64</v>
      </c>
      <c r="BI68" s="273">
        <v>503</v>
      </c>
      <c r="BJ68" s="274">
        <v>581</v>
      </c>
      <c r="BK68" s="275">
        <v>1084</v>
      </c>
      <c r="BL68" s="273">
        <v>76</v>
      </c>
      <c r="BM68" s="274">
        <v>59</v>
      </c>
      <c r="BN68" s="275">
        <v>67</v>
      </c>
      <c r="BO68" s="273">
        <v>503</v>
      </c>
      <c r="BP68" s="274">
        <v>581</v>
      </c>
      <c r="BQ68" s="275">
        <v>1084</v>
      </c>
      <c r="BR68" s="273">
        <v>35</v>
      </c>
      <c r="BS68" s="274">
        <v>31.4</v>
      </c>
      <c r="BT68" s="275">
        <v>33.1</v>
      </c>
      <c r="BU68" s="273">
        <v>503</v>
      </c>
      <c r="BV68" s="274">
        <v>581</v>
      </c>
      <c r="BW68" s="275">
        <v>1084</v>
      </c>
      <c r="BX68" s="273">
        <v>76</v>
      </c>
      <c r="BY68" s="274">
        <v>53</v>
      </c>
      <c r="BZ68" s="275">
        <v>63</v>
      </c>
      <c r="CA68" s="273">
        <v>33</v>
      </c>
      <c r="CB68" s="274">
        <v>45</v>
      </c>
      <c r="CC68" s="275">
        <v>78</v>
      </c>
      <c r="CD68" s="273">
        <v>79</v>
      </c>
      <c r="CE68" s="274">
        <v>62</v>
      </c>
      <c r="CF68" s="275">
        <v>69</v>
      </c>
      <c r="CG68" s="273">
        <v>33</v>
      </c>
      <c r="CH68" s="274">
        <v>45</v>
      </c>
      <c r="CI68" s="275">
        <v>78</v>
      </c>
      <c r="CJ68" s="273">
        <v>34.1</v>
      </c>
      <c r="CK68" s="274">
        <v>31.2</v>
      </c>
      <c r="CL68" s="275">
        <v>32.4</v>
      </c>
      <c r="CM68" s="273">
        <v>33</v>
      </c>
      <c r="CN68" s="274">
        <v>45</v>
      </c>
      <c r="CO68" s="275">
        <v>78</v>
      </c>
      <c r="CP68" s="273">
        <v>70</v>
      </c>
      <c r="CQ68" s="274">
        <v>51</v>
      </c>
      <c r="CR68" s="275">
        <v>60</v>
      </c>
      <c r="CS68" s="273">
        <v>3531</v>
      </c>
      <c r="CT68" s="274">
        <v>3654</v>
      </c>
      <c r="CU68" s="275">
        <v>7185</v>
      </c>
      <c r="CV68" s="273">
        <v>72</v>
      </c>
      <c r="CW68" s="274">
        <v>56</v>
      </c>
      <c r="CX68" s="275">
        <v>64</v>
      </c>
      <c r="CY68" s="273">
        <v>3531</v>
      </c>
      <c r="CZ68" s="274">
        <v>3654</v>
      </c>
      <c r="DA68" s="275">
        <v>7185</v>
      </c>
      <c r="DB68" s="273">
        <v>34.200000000000003</v>
      </c>
      <c r="DC68" s="274">
        <v>31.2</v>
      </c>
      <c r="DD68" s="275">
        <v>32.6</v>
      </c>
      <c r="DE68" s="273">
        <v>3531</v>
      </c>
      <c r="DF68" s="274">
        <v>3654</v>
      </c>
      <c r="DG68" s="275">
        <v>7185</v>
      </c>
    </row>
    <row r="69" spans="1:111" x14ac:dyDescent="0.35">
      <c r="A69" t="s">
        <v>27</v>
      </c>
      <c r="B69" t="s">
        <v>273</v>
      </c>
      <c r="C69" t="s">
        <v>260</v>
      </c>
      <c r="D69" s="273">
        <v>74</v>
      </c>
      <c r="E69" s="274">
        <v>56</v>
      </c>
      <c r="F69" s="275">
        <v>65</v>
      </c>
      <c r="G69" s="273">
        <v>964</v>
      </c>
      <c r="H69" s="274">
        <v>1015</v>
      </c>
      <c r="I69" s="275">
        <v>1979</v>
      </c>
      <c r="J69" s="273">
        <v>76</v>
      </c>
      <c r="K69" s="274">
        <v>60</v>
      </c>
      <c r="L69" s="275">
        <v>68</v>
      </c>
      <c r="M69" s="273">
        <v>964</v>
      </c>
      <c r="N69" s="274">
        <v>1015</v>
      </c>
      <c r="O69" s="275">
        <v>1979</v>
      </c>
      <c r="P69" s="273">
        <v>35.200000000000003</v>
      </c>
      <c r="Q69" s="274">
        <v>32</v>
      </c>
      <c r="R69" s="275">
        <v>33.5</v>
      </c>
      <c r="S69" s="273">
        <v>964</v>
      </c>
      <c r="T69" s="274">
        <v>1015</v>
      </c>
      <c r="U69" s="275">
        <v>1979</v>
      </c>
      <c r="V69" s="273">
        <v>73</v>
      </c>
      <c r="W69" s="274">
        <v>55</v>
      </c>
      <c r="X69" s="275">
        <v>65</v>
      </c>
      <c r="Y69" s="273">
        <v>81</v>
      </c>
      <c r="Z69" s="274">
        <v>69</v>
      </c>
      <c r="AA69" s="275">
        <v>150</v>
      </c>
      <c r="AB69" s="273">
        <v>75</v>
      </c>
      <c r="AC69" s="274">
        <v>57</v>
      </c>
      <c r="AD69" s="275">
        <v>67</v>
      </c>
      <c r="AE69" s="273">
        <v>81</v>
      </c>
      <c r="AF69" s="274">
        <v>69</v>
      </c>
      <c r="AG69" s="275">
        <v>150</v>
      </c>
      <c r="AH69" s="273">
        <v>34</v>
      </c>
      <c r="AI69" s="274">
        <v>32.5</v>
      </c>
      <c r="AJ69" s="275">
        <v>33.299999999999997</v>
      </c>
      <c r="AK69" s="273">
        <v>81</v>
      </c>
      <c r="AL69" s="274">
        <v>69</v>
      </c>
      <c r="AM69" s="275">
        <v>150</v>
      </c>
      <c r="AN69" s="273">
        <v>52</v>
      </c>
      <c r="AO69" s="274">
        <v>36</v>
      </c>
      <c r="AP69" s="275">
        <v>44</v>
      </c>
      <c r="AQ69" s="273">
        <v>531</v>
      </c>
      <c r="AR69" s="274">
        <v>533</v>
      </c>
      <c r="AS69" s="275">
        <v>1064</v>
      </c>
      <c r="AT69" s="273">
        <v>60</v>
      </c>
      <c r="AU69" s="274">
        <v>43</v>
      </c>
      <c r="AV69" s="275">
        <v>51</v>
      </c>
      <c r="AW69" s="273">
        <v>531</v>
      </c>
      <c r="AX69" s="274">
        <v>533</v>
      </c>
      <c r="AY69" s="275">
        <v>1064</v>
      </c>
      <c r="AZ69" s="273">
        <v>30.4</v>
      </c>
      <c r="BA69" s="274">
        <v>27.4</v>
      </c>
      <c r="BB69" s="275">
        <v>28.9</v>
      </c>
      <c r="BC69" s="273">
        <v>531</v>
      </c>
      <c r="BD69" s="274">
        <v>533</v>
      </c>
      <c r="BE69" s="275">
        <v>1064</v>
      </c>
      <c r="BF69" s="273">
        <v>55</v>
      </c>
      <c r="BG69" s="274">
        <v>43</v>
      </c>
      <c r="BH69" s="275">
        <v>49</v>
      </c>
      <c r="BI69" s="273">
        <v>44</v>
      </c>
      <c r="BJ69" s="274">
        <v>37</v>
      </c>
      <c r="BK69" s="275">
        <v>81</v>
      </c>
      <c r="BL69" s="273">
        <v>57</v>
      </c>
      <c r="BM69" s="274">
        <v>46</v>
      </c>
      <c r="BN69" s="275">
        <v>52</v>
      </c>
      <c r="BO69" s="273">
        <v>44</v>
      </c>
      <c r="BP69" s="274">
        <v>37</v>
      </c>
      <c r="BQ69" s="275">
        <v>81</v>
      </c>
      <c r="BR69" s="273">
        <v>31</v>
      </c>
      <c r="BS69" s="274">
        <v>29.3</v>
      </c>
      <c r="BT69" s="275">
        <v>30.2</v>
      </c>
      <c r="BU69" s="273">
        <v>44</v>
      </c>
      <c r="BV69" s="274">
        <v>37</v>
      </c>
      <c r="BW69" s="275">
        <v>81</v>
      </c>
      <c r="BX69" s="273" t="s">
        <v>197</v>
      </c>
      <c r="BY69" s="274" t="s">
        <v>197</v>
      </c>
      <c r="BZ69" s="275" t="s">
        <v>197</v>
      </c>
      <c r="CA69" s="273" t="s">
        <v>197</v>
      </c>
      <c r="CB69" s="274" t="s">
        <v>197</v>
      </c>
      <c r="CC69" s="275">
        <v>13</v>
      </c>
      <c r="CD69" s="273" t="s">
        <v>197</v>
      </c>
      <c r="CE69" s="274" t="s">
        <v>197</v>
      </c>
      <c r="CF69" s="275">
        <v>23</v>
      </c>
      <c r="CG69" s="273" t="s">
        <v>197</v>
      </c>
      <c r="CH69" s="274" t="s">
        <v>197</v>
      </c>
      <c r="CI69" s="275">
        <v>13</v>
      </c>
      <c r="CJ69" s="273">
        <v>21</v>
      </c>
      <c r="CK69" s="274">
        <v>26.5</v>
      </c>
      <c r="CL69" s="275">
        <v>25.7</v>
      </c>
      <c r="CM69" s="273" t="s">
        <v>197</v>
      </c>
      <c r="CN69" s="274" t="s">
        <v>197</v>
      </c>
      <c r="CO69" s="275">
        <v>13</v>
      </c>
      <c r="CP69" s="273">
        <v>65</v>
      </c>
      <c r="CQ69" s="274">
        <v>48</v>
      </c>
      <c r="CR69" s="275">
        <v>57</v>
      </c>
      <c r="CS69" s="273">
        <v>1723</v>
      </c>
      <c r="CT69" s="274">
        <v>1772</v>
      </c>
      <c r="CU69" s="275">
        <v>3495</v>
      </c>
      <c r="CV69" s="273">
        <v>69</v>
      </c>
      <c r="CW69" s="274">
        <v>53</v>
      </c>
      <c r="CX69" s="275">
        <v>61</v>
      </c>
      <c r="CY69" s="273">
        <v>1723</v>
      </c>
      <c r="CZ69" s="274">
        <v>1772</v>
      </c>
      <c r="DA69" s="275">
        <v>3495</v>
      </c>
      <c r="DB69" s="273">
        <v>33.200000000000003</v>
      </c>
      <c r="DC69" s="274">
        <v>30.3</v>
      </c>
      <c r="DD69" s="275">
        <v>31.7</v>
      </c>
      <c r="DE69" s="273">
        <v>1723</v>
      </c>
      <c r="DF69" s="274">
        <v>1772</v>
      </c>
      <c r="DG69" s="275">
        <v>3495</v>
      </c>
    </row>
    <row r="70" spans="1:111" x14ac:dyDescent="0.35">
      <c r="A70" t="s">
        <v>28</v>
      </c>
      <c r="B70" t="s">
        <v>274</v>
      </c>
      <c r="C70" t="s">
        <v>260</v>
      </c>
      <c r="D70" s="273">
        <v>72</v>
      </c>
      <c r="E70" s="274">
        <v>51</v>
      </c>
      <c r="F70" s="275">
        <v>61</v>
      </c>
      <c r="G70" s="273">
        <v>918</v>
      </c>
      <c r="H70" s="274">
        <v>994</v>
      </c>
      <c r="I70" s="275">
        <v>1912</v>
      </c>
      <c r="J70" s="273">
        <v>75</v>
      </c>
      <c r="K70" s="274">
        <v>55</v>
      </c>
      <c r="L70" s="275">
        <v>64</v>
      </c>
      <c r="M70" s="273">
        <v>918</v>
      </c>
      <c r="N70" s="274">
        <v>994</v>
      </c>
      <c r="O70" s="275">
        <v>1912</v>
      </c>
      <c r="P70" s="273">
        <v>34.5</v>
      </c>
      <c r="Q70" s="274">
        <v>31.6</v>
      </c>
      <c r="R70" s="275">
        <v>33</v>
      </c>
      <c r="S70" s="273">
        <v>918</v>
      </c>
      <c r="T70" s="274">
        <v>994</v>
      </c>
      <c r="U70" s="275">
        <v>1912</v>
      </c>
      <c r="V70" s="273">
        <v>67</v>
      </c>
      <c r="W70" s="274">
        <v>54</v>
      </c>
      <c r="X70" s="275">
        <v>59</v>
      </c>
      <c r="Y70" s="273">
        <v>51</v>
      </c>
      <c r="Z70" s="274">
        <v>80</v>
      </c>
      <c r="AA70" s="275">
        <v>131</v>
      </c>
      <c r="AB70" s="273">
        <v>73</v>
      </c>
      <c r="AC70" s="274">
        <v>61</v>
      </c>
      <c r="AD70" s="275">
        <v>66</v>
      </c>
      <c r="AE70" s="273">
        <v>51</v>
      </c>
      <c r="AF70" s="274">
        <v>80</v>
      </c>
      <c r="AG70" s="275">
        <v>131</v>
      </c>
      <c r="AH70" s="273">
        <v>34.700000000000003</v>
      </c>
      <c r="AI70" s="274">
        <v>31.4</v>
      </c>
      <c r="AJ70" s="275">
        <v>32.700000000000003</v>
      </c>
      <c r="AK70" s="273">
        <v>51</v>
      </c>
      <c r="AL70" s="274">
        <v>80</v>
      </c>
      <c r="AM70" s="275">
        <v>131</v>
      </c>
      <c r="AN70" s="273">
        <v>65</v>
      </c>
      <c r="AO70" s="274">
        <v>44</v>
      </c>
      <c r="AP70" s="275">
        <v>55</v>
      </c>
      <c r="AQ70" s="273">
        <v>320</v>
      </c>
      <c r="AR70" s="274">
        <v>324</v>
      </c>
      <c r="AS70" s="275">
        <v>644</v>
      </c>
      <c r="AT70" s="273">
        <v>71</v>
      </c>
      <c r="AU70" s="274">
        <v>52</v>
      </c>
      <c r="AV70" s="275">
        <v>61</v>
      </c>
      <c r="AW70" s="273">
        <v>320</v>
      </c>
      <c r="AX70" s="274">
        <v>324</v>
      </c>
      <c r="AY70" s="275">
        <v>644</v>
      </c>
      <c r="AZ70" s="273">
        <v>33</v>
      </c>
      <c r="BA70" s="274">
        <v>29.4</v>
      </c>
      <c r="BB70" s="275">
        <v>31.2</v>
      </c>
      <c r="BC70" s="273">
        <v>320</v>
      </c>
      <c r="BD70" s="274">
        <v>324</v>
      </c>
      <c r="BE70" s="275">
        <v>644</v>
      </c>
      <c r="BF70" s="273">
        <v>67</v>
      </c>
      <c r="BG70" s="274">
        <v>50</v>
      </c>
      <c r="BH70" s="275">
        <v>60</v>
      </c>
      <c r="BI70" s="273">
        <v>52</v>
      </c>
      <c r="BJ70" s="274">
        <v>38</v>
      </c>
      <c r="BK70" s="275">
        <v>90</v>
      </c>
      <c r="BL70" s="273">
        <v>71</v>
      </c>
      <c r="BM70" s="274">
        <v>55</v>
      </c>
      <c r="BN70" s="275">
        <v>64</v>
      </c>
      <c r="BO70" s="273">
        <v>52</v>
      </c>
      <c r="BP70" s="274">
        <v>38</v>
      </c>
      <c r="BQ70" s="275">
        <v>90</v>
      </c>
      <c r="BR70" s="273">
        <v>34.200000000000003</v>
      </c>
      <c r="BS70" s="274">
        <v>30.4</v>
      </c>
      <c r="BT70" s="275">
        <v>32.6</v>
      </c>
      <c r="BU70" s="273">
        <v>52</v>
      </c>
      <c r="BV70" s="274">
        <v>38</v>
      </c>
      <c r="BW70" s="275">
        <v>90</v>
      </c>
      <c r="BX70" s="273" t="s">
        <v>197</v>
      </c>
      <c r="BY70" s="274" t="s">
        <v>197</v>
      </c>
      <c r="BZ70" s="275">
        <v>42</v>
      </c>
      <c r="CA70" s="273">
        <v>5</v>
      </c>
      <c r="CB70" s="274">
        <v>7</v>
      </c>
      <c r="CC70" s="275">
        <v>12</v>
      </c>
      <c r="CD70" s="273" t="s">
        <v>197</v>
      </c>
      <c r="CE70" s="274" t="s">
        <v>197</v>
      </c>
      <c r="CF70" s="275">
        <v>50</v>
      </c>
      <c r="CG70" s="273">
        <v>5</v>
      </c>
      <c r="CH70" s="274">
        <v>7</v>
      </c>
      <c r="CI70" s="275">
        <v>12</v>
      </c>
      <c r="CJ70" s="273">
        <v>31.8</v>
      </c>
      <c r="CK70" s="274">
        <v>26.7</v>
      </c>
      <c r="CL70" s="275">
        <v>28.8</v>
      </c>
      <c r="CM70" s="273">
        <v>5</v>
      </c>
      <c r="CN70" s="274">
        <v>7</v>
      </c>
      <c r="CO70" s="275">
        <v>12</v>
      </c>
      <c r="CP70" s="273">
        <v>69</v>
      </c>
      <c r="CQ70" s="274">
        <v>50</v>
      </c>
      <c r="CR70" s="275">
        <v>59</v>
      </c>
      <c r="CS70" s="273">
        <v>1429</v>
      </c>
      <c r="CT70" s="274">
        <v>1541</v>
      </c>
      <c r="CU70" s="275">
        <v>2970</v>
      </c>
      <c r="CV70" s="273">
        <v>73</v>
      </c>
      <c r="CW70" s="274">
        <v>54</v>
      </c>
      <c r="CX70" s="275">
        <v>63</v>
      </c>
      <c r="CY70" s="273">
        <v>1429</v>
      </c>
      <c r="CZ70" s="274">
        <v>1541</v>
      </c>
      <c r="DA70" s="275">
        <v>2970</v>
      </c>
      <c r="DB70" s="273">
        <v>34.1</v>
      </c>
      <c r="DC70" s="274">
        <v>31</v>
      </c>
      <c r="DD70" s="275">
        <v>32.5</v>
      </c>
      <c r="DE70" s="273">
        <v>1429</v>
      </c>
      <c r="DF70" s="274">
        <v>1541</v>
      </c>
      <c r="DG70" s="275">
        <v>2970</v>
      </c>
    </row>
    <row r="71" spans="1:111" x14ac:dyDescent="0.35">
      <c r="A71" t="s">
        <v>29</v>
      </c>
      <c r="B71" t="s">
        <v>275</v>
      </c>
      <c r="C71" t="s">
        <v>260</v>
      </c>
      <c r="D71" s="273">
        <v>77</v>
      </c>
      <c r="E71" s="274">
        <v>54</v>
      </c>
      <c r="F71" s="275">
        <v>65</v>
      </c>
      <c r="G71" s="273">
        <v>1165</v>
      </c>
      <c r="H71" s="274">
        <v>1285</v>
      </c>
      <c r="I71" s="275">
        <v>2450</v>
      </c>
      <c r="J71" s="273">
        <v>79</v>
      </c>
      <c r="K71" s="274">
        <v>58</v>
      </c>
      <c r="L71" s="275">
        <v>68</v>
      </c>
      <c r="M71" s="273">
        <v>1165</v>
      </c>
      <c r="N71" s="274">
        <v>1285</v>
      </c>
      <c r="O71" s="275">
        <v>2450</v>
      </c>
      <c r="P71" s="273">
        <v>34.6</v>
      </c>
      <c r="Q71" s="274">
        <v>31.7</v>
      </c>
      <c r="R71" s="275">
        <v>33.1</v>
      </c>
      <c r="S71" s="273">
        <v>1165</v>
      </c>
      <c r="T71" s="274">
        <v>1285</v>
      </c>
      <c r="U71" s="275">
        <v>2450</v>
      </c>
      <c r="V71" s="273">
        <v>74</v>
      </c>
      <c r="W71" s="274">
        <v>53</v>
      </c>
      <c r="X71" s="275">
        <v>63</v>
      </c>
      <c r="Y71" s="273">
        <v>128</v>
      </c>
      <c r="Z71" s="274">
        <v>139</v>
      </c>
      <c r="AA71" s="275">
        <v>267</v>
      </c>
      <c r="AB71" s="273">
        <v>78</v>
      </c>
      <c r="AC71" s="274">
        <v>57</v>
      </c>
      <c r="AD71" s="275">
        <v>67</v>
      </c>
      <c r="AE71" s="273">
        <v>128</v>
      </c>
      <c r="AF71" s="274">
        <v>139</v>
      </c>
      <c r="AG71" s="275">
        <v>267</v>
      </c>
      <c r="AH71" s="273">
        <v>34.299999999999997</v>
      </c>
      <c r="AI71" s="274">
        <v>31.6</v>
      </c>
      <c r="AJ71" s="275">
        <v>32.9</v>
      </c>
      <c r="AK71" s="273">
        <v>128</v>
      </c>
      <c r="AL71" s="274">
        <v>139</v>
      </c>
      <c r="AM71" s="275">
        <v>267</v>
      </c>
      <c r="AN71" s="273">
        <v>84</v>
      </c>
      <c r="AO71" s="274">
        <v>53</v>
      </c>
      <c r="AP71" s="275">
        <v>68</v>
      </c>
      <c r="AQ71" s="273">
        <v>45</v>
      </c>
      <c r="AR71" s="274">
        <v>51</v>
      </c>
      <c r="AS71" s="275">
        <v>96</v>
      </c>
      <c r="AT71" s="273">
        <v>87</v>
      </c>
      <c r="AU71" s="274">
        <v>55</v>
      </c>
      <c r="AV71" s="275">
        <v>70</v>
      </c>
      <c r="AW71" s="273">
        <v>45</v>
      </c>
      <c r="AX71" s="274">
        <v>51</v>
      </c>
      <c r="AY71" s="275">
        <v>96</v>
      </c>
      <c r="AZ71" s="273">
        <v>35.4</v>
      </c>
      <c r="BA71" s="274">
        <v>31.3</v>
      </c>
      <c r="BB71" s="275">
        <v>33.200000000000003</v>
      </c>
      <c r="BC71" s="273">
        <v>45</v>
      </c>
      <c r="BD71" s="274">
        <v>51</v>
      </c>
      <c r="BE71" s="275">
        <v>96</v>
      </c>
      <c r="BF71" s="273">
        <v>80</v>
      </c>
      <c r="BG71" s="274">
        <v>56</v>
      </c>
      <c r="BH71" s="275">
        <v>67</v>
      </c>
      <c r="BI71" s="273">
        <v>71</v>
      </c>
      <c r="BJ71" s="274">
        <v>84</v>
      </c>
      <c r="BK71" s="275">
        <v>155</v>
      </c>
      <c r="BL71" s="273">
        <v>82</v>
      </c>
      <c r="BM71" s="274">
        <v>61</v>
      </c>
      <c r="BN71" s="275">
        <v>70</v>
      </c>
      <c r="BO71" s="273">
        <v>71</v>
      </c>
      <c r="BP71" s="274">
        <v>84</v>
      </c>
      <c r="BQ71" s="275">
        <v>155</v>
      </c>
      <c r="BR71" s="273">
        <v>33.700000000000003</v>
      </c>
      <c r="BS71" s="274">
        <v>31.3</v>
      </c>
      <c r="BT71" s="275">
        <v>32.4</v>
      </c>
      <c r="BU71" s="273">
        <v>71</v>
      </c>
      <c r="BV71" s="274">
        <v>84</v>
      </c>
      <c r="BW71" s="275">
        <v>155</v>
      </c>
      <c r="BX71" s="273" t="s">
        <v>197</v>
      </c>
      <c r="BY71" s="274" t="s">
        <v>197</v>
      </c>
      <c r="BZ71" s="275">
        <v>57</v>
      </c>
      <c r="CA71" s="273">
        <v>3</v>
      </c>
      <c r="CB71" s="274">
        <v>4</v>
      </c>
      <c r="CC71" s="275">
        <v>7</v>
      </c>
      <c r="CD71" s="273" t="s">
        <v>197</v>
      </c>
      <c r="CE71" s="274" t="s">
        <v>197</v>
      </c>
      <c r="CF71" s="275">
        <v>57</v>
      </c>
      <c r="CG71" s="273">
        <v>3</v>
      </c>
      <c r="CH71" s="274">
        <v>4</v>
      </c>
      <c r="CI71" s="275">
        <v>7</v>
      </c>
      <c r="CJ71" s="273">
        <v>31.3</v>
      </c>
      <c r="CK71" s="274">
        <v>26</v>
      </c>
      <c r="CL71" s="275">
        <v>28.3</v>
      </c>
      <c r="CM71" s="273">
        <v>3</v>
      </c>
      <c r="CN71" s="274">
        <v>4</v>
      </c>
      <c r="CO71" s="275">
        <v>7</v>
      </c>
      <c r="CP71" s="273">
        <v>74</v>
      </c>
      <c r="CQ71" s="274">
        <v>52</v>
      </c>
      <c r="CR71" s="275">
        <v>62</v>
      </c>
      <c r="CS71" s="273">
        <v>1603</v>
      </c>
      <c r="CT71" s="274">
        <v>1823</v>
      </c>
      <c r="CU71" s="275">
        <v>3426</v>
      </c>
      <c r="CV71" s="273">
        <v>76</v>
      </c>
      <c r="CW71" s="274">
        <v>56</v>
      </c>
      <c r="CX71" s="275">
        <v>65</v>
      </c>
      <c r="CY71" s="273">
        <v>1603</v>
      </c>
      <c r="CZ71" s="274">
        <v>1823</v>
      </c>
      <c r="DA71" s="275">
        <v>3426</v>
      </c>
      <c r="DB71" s="273">
        <v>34.299999999999997</v>
      </c>
      <c r="DC71" s="274">
        <v>31.3</v>
      </c>
      <c r="DD71" s="275">
        <v>32.700000000000003</v>
      </c>
      <c r="DE71" s="273">
        <v>1603</v>
      </c>
      <c r="DF71" s="274">
        <v>1823</v>
      </c>
      <c r="DG71" s="275">
        <v>3426</v>
      </c>
    </row>
    <row r="72" spans="1:111" x14ac:dyDescent="0.35">
      <c r="A72" t="s">
        <v>32</v>
      </c>
      <c r="B72" t="s">
        <v>278</v>
      </c>
      <c r="C72" t="s">
        <v>260</v>
      </c>
      <c r="D72" s="273">
        <v>77</v>
      </c>
      <c r="E72" s="274">
        <v>61</v>
      </c>
      <c r="F72" s="275">
        <v>69</v>
      </c>
      <c r="G72" s="273">
        <v>1477</v>
      </c>
      <c r="H72" s="274">
        <v>1517</v>
      </c>
      <c r="I72" s="275">
        <v>2994</v>
      </c>
      <c r="J72" s="273">
        <v>79</v>
      </c>
      <c r="K72" s="274">
        <v>63</v>
      </c>
      <c r="L72" s="275">
        <v>71</v>
      </c>
      <c r="M72" s="273">
        <v>1477</v>
      </c>
      <c r="N72" s="274">
        <v>1517</v>
      </c>
      <c r="O72" s="275">
        <v>2994</v>
      </c>
      <c r="P72" s="273">
        <v>36.5</v>
      </c>
      <c r="Q72" s="274">
        <v>34.1</v>
      </c>
      <c r="R72" s="275">
        <v>35.200000000000003</v>
      </c>
      <c r="S72" s="273">
        <v>1477</v>
      </c>
      <c r="T72" s="274">
        <v>1517</v>
      </c>
      <c r="U72" s="275">
        <v>2994</v>
      </c>
      <c r="V72" s="273">
        <v>69</v>
      </c>
      <c r="W72" s="274">
        <v>56</v>
      </c>
      <c r="X72" s="275">
        <v>63</v>
      </c>
      <c r="Y72" s="273">
        <v>97</v>
      </c>
      <c r="Z72" s="274">
        <v>94</v>
      </c>
      <c r="AA72" s="275">
        <v>191</v>
      </c>
      <c r="AB72" s="273">
        <v>72</v>
      </c>
      <c r="AC72" s="274">
        <v>62</v>
      </c>
      <c r="AD72" s="275">
        <v>67</v>
      </c>
      <c r="AE72" s="273">
        <v>97</v>
      </c>
      <c r="AF72" s="274">
        <v>94</v>
      </c>
      <c r="AG72" s="275">
        <v>191</v>
      </c>
      <c r="AH72" s="273">
        <v>36.6</v>
      </c>
      <c r="AI72" s="274">
        <v>33.799999999999997</v>
      </c>
      <c r="AJ72" s="275">
        <v>35.200000000000003</v>
      </c>
      <c r="AK72" s="273">
        <v>97</v>
      </c>
      <c r="AL72" s="274">
        <v>94</v>
      </c>
      <c r="AM72" s="275">
        <v>191</v>
      </c>
      <c r="AN72" s="273">
        <v>63</v>
      </c>
      <c r="AO72" s="274">
        <v>60</v>
      </c>
      <c r="AP72" s="275">
        <v>61</v>
      </c>
      <c r="AQ72" s="273">
        <v>98</v>
      </c>
      <c r="AR72" s="274">
        <v>120</v>
      </c>
      <c r="AS72" s="275">
        <v>218</v>
      </c>
      <c r="AT72" s="273">
        <v>64</v>
      </c>
      <c r="AU72" s="274">
        <v>63</v>
      </c>
      <c r="AV72" s="275">
        <v>63</v>
      </c>
      <c r="AW72" s="273">
        <v>98</v>
      </c>
      <c r="AX72" s="274">
        <v>120</v>
      </c>
      <c r="AY72" s="275">
        <v>218</v>
      </c>
      <c r="AZ72" s="273">
        <v>33.5</v>
      </c>
      <c r="BA72" s="274">
        <v>32.9</v>
      </c>
      <c r="BB72" s="275">
        <v>33.200000000000003</v>
      </c>
      <c r="BC72" s="273">
        <v>98</v>
      </c>
      <c r="BD72" s="274">
        <v>120</v>
      </c>
      <c r="BE72" s="275">
        <v>218</v>
      </c>
      <c r="BF72" s="273">
        <v>84</v>
      </c>
      <c r="BG72" s="274">
        <v>44</v>
      </c>
      <c r="BH72" s="275">
        <v>71</v>
      </c>
      <c r="BI72" s="273">
        <v>19</v>
      </c>
      <c r="BJ72" s="274">
        <v>9</v>
      </c>
      <c r="BK72" s="275">
        <v>28</v>
      </c>
      <c r="BL72" s="273">
        <v>84</v>
      </c>
      <c r="BM72" s="274">
        <v>56</v>
      </c>
      <c r="BN72" s="275">
        <v>75</v>
      </c>
      <c r="BO72" s="273">
        <v>19</v>
      </c>
      <c r="BP72" s="274">
        <v>9</v>
      </c>
      <c r="BQ72" s="275">
        <v>28</v>
      </c>
      <c r="BR72" s="273">
        <v>37.200000000000003</v>
      </c>
      <c r="BS72" s="274">
        <v>32.200000000000003</v>
      </c>
      <c r="BT72" s="275">
        <v>35.6</v>
      </c>
      <c r="BU72" s="273">
        <v>19</v>
      </c>
      <c r="BV72" s="274">
        <v>9</v>
      </c>
      <c r="BW72" s="275">
        <v>28</v>
      </c>
      <c r="BX72" s="273" t="s">
        <v>197</v>
      </c>
      <c r="BY72" s="274" t="s">
        <v>197</v>
      </c>
      <c r="BZ72" s="275" t="s">
        <v>197</v>
      </c>
      <c r="CA72" s="273">
        <v>12</v>
      </c>
      <c r="CB72" s="274">
        <v>4</v>
      </c>
      <c r="CC72" s="275">
        <v>16</v>
      </c>
      <c r="CD72" s="273" t="s">
        <v>197</v>
      </c>
      <c r="CE72" s="274" t="s">
        <v>197</v>
      </c>
      <c r="CF72" s="275" t="s">
        <v>197</v>
      </c>
      <c r="CG72" s="273">
        <v>12</v>
      </c>
      <c r="CH72" s="274">
        <v>4</v>
      </c>
      <c r="CI72" s="275">
        <v>16</v>
      </c>
      <c r="CJ72" s="273">
        <v>35.9</v>
      </c>
      <c r="CK72" s="274">
        <v>33</v>
      </c>
      <c r="CL72" s="275">
        <v>35.200000000000003</v>
      </c>
      <c r="CM72" s="273">
        <v>12</v>
      </c>
      <c r="CN72" s="274">
        <v>4</v>
      </c>
      <c r="CO72" s="275">
        <v>16</v>
      </c>
      <c r="CP72" s="273">
        <v>75</v>
      </c>
      <c r="CQ72" s="274">
        <v>59</v>
      </c>
      <c r="CR72" s="275">
        <v>67</v>
      </c>
      <c r="CS72" s="273">
        <v>1789</v>
      </c>
      <c r="CT72" s="274">
        <v>1829</v>
      </c>
      <c r="CU72" s="275">
        <v>3618</v>
      </c>
      <c r="CV72" s="273">
        <v>77</v>
      </c>
      <c r="CW72" s="274">
        <v>62</v>
      </c>
      <c r="CX72" s="275">
        <v>70</v>
      </c>
      <c r="CY72" s="273">
        <v>1789</v>
      </c>
      <c r="CZ72" s="274">
        <v>1829</v>
      </c>
      <c r="DA72" s="275">
        <v>3618</v>
      </c>
      <c r="DB72" s="273">
        <v>36.299999999999997</v>
      </c>
      <c r="DC72" s="274">
        <v>33.799999999999997</v>
      </c>
      <c r="DD72" s="275">
        <v>35</v>
      </c>
      <c r="DE72" s="273">
        <v>1789</v>
      </c>
      <c r="DF72" s="274">
        <v>1829</v>
      </c>
      <c r="DG72" s="275">
        <v>3618</v>
      </c>
    </row>
    <row r="73" spans="1:111" x14ac:dyDescent="0.35">
      <c r="A73" t="s">
        <v>33</v>
      </c>
      <c r="B73" t="s">
        <v>279</v>
      </c>
      <c r="C73" t="s">
        <v>260</v>
      </c>
      <c r="D73" s="273">
        <v>73</v>
      </c>
      <c r="E73" s="274">
        <v>52</v>
      </c>
      <c r="F73" s="275">
        <v>62</v>
      </c>
      <c r="G73" s="273">
        <v>1167</v>
      </c>
      <c r="H73" s="274">
        <v>1195</v>
      </c>
      <c r="I73" s="275">
        <v>2362</v>
      </c>
      <c r="J73" s="273">
        <v>74</v>
      </c>
      <c r="K73" s="274">
        <v>55</v>
      </c>
      <c r="L73" s="275">
        <v>64</v>
      </c>
      <c r="M73" s="273">
        <v>1167</v>
      </c>
      <c r="N73" s="274">
        <v>1195</v>
      </c>
      <c r="O73" s="275">
        <v>2362</v>
      </c>
      <c r="P73" s="273">
        <v>34.299999999999997</v>
      </c>
      <c r="Q73" s="274">
        <v>31.2</v>
      </c>
      <c r="R73" s="275">
        <v>32.700000000000003</v>
      </c>
      <c r="S73" s="273">
        <v>1167</v>
      </c>
      <c r="T73" s="274">
        <v>1195</v>
      </c>
      <c r="U73" s="275">
        <v>2362</v>
      </c>
      <c r="V73" s="273">
        <v>71</v>
      </c>
      <c r="W73" s="274">
        <v>54</v>
      </c>
      <c r="X73" s="275">
        <v>63</v>
      </c>
      <c r="Y73" s="273">
        <v>73</v>
      </c>
      <c r="Z73" s="274">
        <v>61</v>
      </c>
      <c r="AA73" s="275">
        <v>134</v>
      </c>
      <c r="AB73" s="273">
        <v>73</v>
      </c>
      <c r="AC73" s="274">
        <v>57</v>
      </c>
      <c r="AD73" s="275">
        <v>66</v>
      </c>
      <c r="AE73" s="273">
        <v>73</v>
      </c>
      <c r="AF73" s="274">
        <v>61</v>
      </c>
      <c r="AG73" s="275">
        <v>134</v>
      </c>
      <c r="AH73" s="273">
        <v>34.1</v>
      </c>
      <c r="AI73" s="274">
        <v>32.200000000000003</v>
      </c>
      <c r="AJ73" s="275">
        <v>33.200000000000003</v>
      </c>
      <c r="AK73" s="273">
        <v>73</v>
      </c>
      <c r="AL73" s="274">
        <v>61</v>
      </c>
      <c r="AM73" s="275">
        <v>134</v>
      </c>
      <c r="AN73" s="273">
        <v>58</v>
      </c>
      <c r="AO73" s="274">
        <v>50</v>
      </c>
      <c r="AP73" s="275">
        <v>54</v>
      </c>
      <c r="AQ73" s="273">
        <v>158</v>
      </c>
      <c r="AR73" s="274">
        <v>149</v>
      </c>
      <c r="AS73" s="275">
        <v>307</v>
      </c>
      <c r="AT73" s="273">
        <v>62</v>
      </c>
      <c r="AU73" s="274">
        <v>54</v>
      </c>
      <c r="AV73" s="275">
        <v>58</v>
      </c>
      <c r="AW73" s="273">
        <v>158</v>
      </c>
      <c r="AX73" s="274">
        <v>149</v>
      </c>
      <c r="AY73" s="275">
        <v>307</v>
      </c>
      <c r="AZ73" s="273">
        <v>31.2</v>
      </c>
      <c r="BA73" s="274">
        <v>30.6</v>
      </c>
      <c r="BB73" s="275">
        <v>30.9</v>
      </c>
      <c r="BC73" s="273">
        <v>158</v>
      </c>
      <c r="BD73" s="274">
        <v>149</v>
      </c>
      <c r="BE73" s="275">
        <v>307</v>
      </c>
      <c r="BF73" s="273">
        <v>74</v>
      </c>
      <c r="BG73" s="274">
        <v>39</v>
      </c>
      <c r="BH73" s="275">
        <v>56</v>
      </c>
      <c r="BI73" s="273">
        <v>27</v>
      </c>
      <c r="BJ73" s="274">
        <v>28</v>
      </c>
      <c r="BK73" s="275">
        <v>55</v>
      </c>
      <c r="BL73" s="273">
        <v>74</v>
      </c>
      <c r="BM73" s="274">
        <v>39</v>
      </c>
      <c r="BN73" s="275">
        <v>56</v>
      </c>
      <c r="BO73" s="273">
        <v>27</v>
      </c>
      <c r="BP73" s="274">
        <v>28</v>
      </c>
      <c r="BQ73" s="275">
        <v>55</v>
      </c>
      <c r="BR73" s="273">
        <v>33.5</v>
      </c>
      <c r="BS73" s="274">
        <v>28.7</v>
      </c>
      <c r="BT73" s="275">
        <v>31.1</v>
      </c>
      <c r="BU73" s="273">
        <v>27</v>
      </c>
      <c r="BV73" s="274">
        <v>28</v>
      </c>
      <c r="BW73" s="275">
        <v>55</v>
      </c>
      <c r="BX73" s="273" t="s">
        <v>197</v>
      </c>
      <c r="BY73" s="274" t="s">
        <v>197</v>
      </c>
      <c r="BZ73" s="275">
        <v>50</v>
      </c>
      <c r="CA73" s="273">
        <v>7</v>
      </c>
      <c r="CB73" s="274">
        <v>5</v>
      </c>
      <c r="CC73" s="275">
        <v>12</v>
      </c>
      <c r="CD73" s="273" t="s">
        <v>197</v>
      </c>
      <c r="CE73" s="274" t="s">
        <v>197</v>
      </c>
      <c r="CF73" s="275">
        <v>58</v>
      </c>
      <c r="CG73" s="273">
        <v>7</v>
      </c>
      <c r="CH73" s="274">
        <v>5</v>
      </c>
      <c r="CI73" s="275">
        <v>12</v>
      </c>
      <c r="CJ73" s="273">
        <v>28</v>
      </c>
      <c r="CK73" s="274">
        <v>31.6</v>
      </c>
      <c r="CL73" s="275">
        <v>29.5</v>
      </c>
      <c r="CM73" s="273">
        <v>7</v>
      </c>
      <c r="CN73" s="274">
        <v>5</v>
      </c>
      <c r="CO73" s="275">
        <v>12</v>
      </c>
      <c r="CP73" s="273">
        <v>71</v>
      </c>
      <c r="CQ73" s="274">
        <v>51</v>
      </c>
      <c r="CR73" s="275">
        <v>61</v>
      </c>
      <c r="CS73" s="273">
        <v>1509</v>
      </c>
      <c r="CT73" s="274">
        <v>1510</v>
      </c>
      <c r="CU73" s="275">
        <v>3019</v>
      </c>
      <c r="CV73" s="273">
        <v>72</v>
      </c>
      <c r="CW73" s="274">
        <v>54</v>
      </c>
      <c r="CX73" s="275">
        <v>63</v>
      </c>
      <c r="CY73" s="273">
        <v>1509</v>
      </c>
      <c r="CZ73" s="274">
        <v>1510</v>
      </c>
      <c r="DA73" s="275">
        <v>3019</v>
      </c>
      <c r="DB73" s="273">
        <v>33.799999999999997</v>
      </c>
      <c r="DC73" s="274">
        <v>31</v>
      </c>
      <c r="DD73" s="275">
        <v>32.4</v>
      </c>
      <c r="DE73" s="273">
        <v>1509</v>
      </c>
      <c r="DF73" s="274">
        <v>1510</v>
      </c>
      <c r="DG73" s="275">
        <v>3019</v>
      </c>
    </row>
    <row r="74" spans="1:111" x14ac:dyDescent="0.35">
      <c r="A74" t="s">
        <v>34</v>
      </c>
      <c r="B74" t="s">
        <v>280</v>
      </c>
      <c r="C74" t="s">
        <v>260</v>
      </c>
      <c r="D74" s="273">
        <v>83</v>
      </c>
      <c r="E74" s="274">
        <v>69</v>
      </c>
      <c r="F74" s="275">
        <v>76</v>
      </c>
      <c r="G74" s="273">
        <v>1035</v>
      </c>
      <c r="H74" s="274">
        <v>1064</v>
      </c>
      <c r="I74" s="275">
        <v>2099</v>
      </c>
      <c r="J74" s="273">
        <v>84</v>
      </c>
      <c r="K74" s="274">
        <v>70</v>
      </c>
      <c r="L74" s="275">
        <v>77</v>
      </c>
      <c r="M74" s="273">
        <v>1035</v>
      </c>
      <c r="N74" s="274">
        <v>1064</v>
      </c>
      <c r="O74" s="275">
        <v>2099</v>
      </c>
      <c r="P74" s="273">
        <v>39.299999999999997</v>
      </c>
      <c r="Q74" s="274">
        <v>36.700000000000003</v>
      </c>
      <c r="R74" s="275">
        <v>38</v>
      </c>
      <c r="S74" s="273">
        <v>1035</v>
      </c>
      <c r="T74" s="274">
        <v>1064</v>
      </c>
      <c r="U74" s="275">
        <v>2099</v>
      </c>
      <c r="V74" s="273">
        <v>75</v>
      </c>
      <c r="W74" s="274">
        <v>56</v>
      </c>
      <c r="X74" s="275">
        <v>67</v>
      </c>
      <c r="Y74" s="273">
        <v>126</v>
      </c>
      <c r="Z74" s="274">
        <v>98</v>
      </c>
      <c r="AA74" s="275">
        <v>224</v>
      </c>
      <c r="AB74" s="273">
        <v>76</v>
      </c>
      <c r="AC74" s="274">
        <v>59</v>
      </c>
      <c r="AD74" s="275">
        <v>69</v>
      </c>
      <c r="AE74" s="273">
        <v>126</v>
      </c>
      <c r="AF74" s="274">
        <v>98</v>
      </c>
      <c r="AG74" s="275">
        <v>224</v>
      </c>
      <c r="AH74" s="273">
        <v>37.200000000000003</v>
      </c>
      <c r="AI74" s="274">
        <v>34.700000000000003</v>
      </c>
      <c r="AJ74" s="275">
        <v>36.1</v>
      </c>
      <c r="AK74" s="273">
        <v>126</v>
      </c>
      <c r="AL74" s="274">
        <v>98</v>
      </c>
      <c r="AM74" s="275">
        <v>224</v>
      </c>
      <c r="AN74" s="273">
        <v>74</v>
      </c>
      <c r="AO74" s="274">
        <v>62</v>
      </c>
      <c r="AP74" s="275">
        <v>68</v>
      </c>
      <c r="AQ74" s="273">
        <v>173</v>
      </c>
      <c r="AR74" s="274">
        <v>178</v>
      </c>
      <c r="AS74" s="275">
        <v>351</v>
      </c>
      <c r="AT74" s="273">
        <v>77</v>
      </c>
      <c r="AU74" s="274">
        <v>66</v>
      </c>
      <c r="AV74" s="275">
        <v>72</v>
      </c>
      <c r="AW74" s="273">
        <v>173</v>
      </c>
      <c r="AX74" s="274">
        <v>178</v>
      </c>
      <c r="AY74" s="275">
        <v>351</v>
      </c>
      <c r="AZ74" s="273">
        <v>36.1</v>
      </c>
      <c r="BA74" s="274">
        <v>33.799999999999997</v>
      </c>
      <c r="BB74" s="275">
        <v>34.9</v>
      </c>
      <c r="BC74" s="273">
        <v>173</v>
      </c>
      <c r="BD74" s="274">
        <v>178</v>
      </c>
      <c r="BE74" s="275">
        <v>351</v>
      </c>
      <c r="BF74" s="273">
        <v>62</v>
      </c>
      <c r="BG74" s="274">
        <v>56</v>
      </c>
      <c r="BH74" s="275">
        <v>59</v>
      </c>
      <c r="BI74" s="273">
        <v>42</v>
      </c>
      <c r="BJ74" s="274">
        <v>50</v>
      </c>
      <c r="BK74" s="275">
        <v>92</v>
      </c>
      <c r="BL74" s="273">
        <v>67</v>
      </c>
      <c r="BM74" s="274">
        <v>62</v>
      </c>
      <c r="BN74" s="275">
        <v>64</v>
      </c>
      <c r="BO74" s="273">
        <v>42</v>
      </c>
      <c r="BP74" s="274">
        <v>50</v>
      </c>
      <c r="BQ74" s="275">
        <v>92</v>
      </c>
      <c r="BR74" s="273">
        <v>34.6</v>
      </c>
      <c r="BS74" s="274">
        <v>33.9</v>
      </c>
      <c r="BT74" s="275">
        <v>34.200000000000003</v>
      </c>
      <c r="BU74" s="273">
        <v>42</v>
      </c>
      <c r="BV74" s="274">
        <v>50</v>
      </c>
      <c r="BW74" s="275">
        <v>92</v>
      </c>
      <c r="BX74" s="273">
        <v>80</v>
      </c>
      <c r="BY74" s="274">
        <v>54</v>
      </c>
      <c r="BZ74" s="275">
        <v>67</v>
      </c>
      <c r="CA74" s="273">
        <v>25</v>
      </c>
      <c r="CB74" s="274">
        <v>26</v>
      </c>
      <c r="CC74" s="275">
        <v>51</v>
      </c>
      <c r="CD74" s="273">
        <v>84</v>
      </c>
      <c r="CE74" s="274">
        <v>54</v>
      </c>
      <c r="CF74" s="275">
        <v>69</v>
      </c>
      <c r="CG74" s="273">
        <v>25</v>
      </c>
      <c r="CH74" s="274">
        <v>26</v>
      </c>
      <c r="CI74" s="275">
        <v>51</v>
      </c>
      <c r="CJ74" s="273">
        <v>37.299999999999997</v>
      </c>
      <c r="CK74" s="274">
        <v>33.1</v>
      </c>
      <c r="CL74" s="275">
        <v>35.1</v>
      </c>
      <c r="CM74" s="273">
        <v>25</v>
      </c>
      <c r="CN74" s="274">
        <v>26</v>
      </c>
      <c r="CO74" s="275">
        <v>51</v>
      </c>
      <c r="CP74" s="273">
        <v>80</v>
      </c>
      <c r="CQ74" s="274">
        <v>65</v>
      </c>
      <c r="CR74" s="275">
        <v>72</v>
      </c>
      <c r="CS74" s="273">
        <v>1564</v>
      </c>
      <c r="CT74" s="274">
        <v>1576</v>
      </c>
      <c r="CU74" s="275">
        <v>3140</v>
      </c>
      <c r="CV74" s="273">
        <v>81</v>
      </c>
      <c r="CW74" s="274">
        <v>67</v>
      </c>
      <c r="CX74" s="275">
        <v>74</v>
      </c>
      <c r="CY74" s="273">
        <v>1564</v>
      </c>
      <c r="CZ74" s="274">
        <v>1576</v>
      </c>
      <c r="DA74" s="275">
        <v>3140</v>
      </c>
      <c r="DB74" s="273">
        <v>38.299999999999997</v>
      </c>
      <c r="DC74" s="274">
        <v>35.9</v>
      </c>
      <c r="DD74" s="275">
        <v>37.1</v>
      </c>
      <c r="DE74" s="273">
        <v>1564</v>
      </c>
      <c r="DF74" s="274">
        <v>1576</v>
      </c>
      <c r="DG74" s="275">
        <v>3140</v>
      </c>
    </row>
    <row r="75" spans="1:111" x14ac:dyDescent="0.35">
      <c r="A75" t="s">
        <v>36</v>
      </c>
      <c r="B75" t="s">
        <v>282</v>
      </c>
      <c r="C75" t="s">
        <v>260</v>
      </c>
      <c r="D75" s="273">
        <v>73</v>
      </c>
      <c r="E75" s="274">
        <v>56</v>
      </c>
      <c r="F75" s="275">
        <v>64</v>
      </c>
      <c r="G75" s="273">
        <v>1699</v>
      </c>
      <c r="H75" s="274">
        <v>1741</v>
      </c>
      <c r="I75" s="275">
        <v>3440</v>
      </c>
      <c r="J75" s="273">
        <v>77</v>
      </c>
      <c r="K75" s="274">
        <v>60</v>
      </c>
      <c r="L75" s="275">
        <v>68</v>
      </c>
      <c r="M75" s="273">
        <v>1699</v>
      </c>
      <c r="N75" s="274">
        <v>1741</v>
      </c>
      <c r="O75" s="275">
        <v>3440</v>
      </c>
      <c r="P75" s="273">
        <v>35</v>
      </c>
      <c r="Q75" s="274">
        <v>32.1</v>
      </c>
      <c r="R75" s="275">
        <v>33.5</v>
      </c>
      <c r="S75" s="273">
        <v>1699</v>
      </c>
      <c r="T75" s="274">
        <v>1741</v>
      </c>
      <c r="U75" s="275">
        <v>3440</v>
      </c>
      <c r="V75" s="273">
        <v>79</v>
      </c>
      <c r="W75" s="274">
        <v>56</v>
      </c>
      <c r="X75" s="275">
        <v>69</v>
      </c>
      <c r="Y75" s="273">
        <v>53</v>
      </c>
      <c r="Z75" s="274">
        <v>41</v>
      </c>
      <c r="AA75" s="275">
        <v>94</v>
      </c>
      <c r="AB75" s="273">
        <v>81</v>
      </c>
      <c r="AC75" s="274">
        <v>61</v>
      </c>
      <c r="AD75" s="275">
        <v>72</v>
      </c>
      <c r="AE75" s="273">
        <v>53</v>
      </c>
      <c r="AF75" s="274">
        <v>41</v>
      </c>
      <c r="AG75" s="275">
        <v>94</v>
      </c>
      <c r="AH75" s="273">
        <v>36.6</v>
      </c>
      <c r="AI75" s="274">
        <v>31.8</v>
      </c>
      <c r="AJ75" s="275">
        <v>34.5</v>
      </c>
      <c r="AK75" s="273">
        <v>53</v>
      </c>
      <c r="AL75" s="274">
        <v>41</v>
      </c>
      <c r="AM75" s="275">
        <v>94</v>
      </c>
      <c r="AN75" s="273">
        <v>68</v>
      </c>
      <c r="AO75" s="274">
        <v>35</v>
      </c>
      <c r="AP75" s="275">
        <v>51</v>
      </c>
      <c r="AQ75" s="273">
        <v>19</v>
      </c>
      <c r="AR75" s="274">
        <v>20</v>
      </c>
      <c r="AS75" s="275">
        <v>39</v>
      </c>
      <c r="AT75" s="273">
        <v>79</v>
      </c>
      <c r="AU75" s="274">
        <v>40</v>
      </c>
      <c r="AV75" s="275">
        <v>59</v>
      </c>
      <c r="AW75" s="273">
        <v>19</v>
      </c>
      <c r="AX75" s="274">
        <v>20</v>
      </c>
      <c r="AY75" s="275">
        <v>39</v>
      </c>
      <c r="AZ75" s="273">
        <v>33.5</v>
      </c>
      <c r="BA75" s="274">
        <v>29.2</v>
      </c>
      <c r="BB75" s="275">
        <v>31.3</v>
      </c>
      <c r="BC75" s="273">
        <v>19</v>
      </c>
      <c r="BD75" s="274">
        <v>20</v>
      </c>
      <c r="BE75" s="275">
        <v>39</v>
      </c>
      <c r="BF75" s="273">
        <v>75</v>
      </c>
      <c r="BG75" s="274">
        <v>45</v>
      </c>
      <c r="BH75" s="275">
        <v>61</v>
      </c>
      <c r="BI75" s="273">
        <v>24</v>
      </c>
      <c r="BJ75" s="274">
        <v>22</v>
      </c>
      <c r="BK75" s="275">
        <v>46</v>
      </c>
      <c r="BL75" s="273">
        <v>88</v>
      </c>
      <c r="BM75" s="274">
        <v>50</v>
      </c>
      <c r="BN75" s="275">
        <v>70</v>
      </c>
      <c r="BO75" s="273">
        <v>24</v>
      </c>
      <c r="BP75" s="274">
        <v>22</v>
      </c>
      <c r="BQ75" s="275">
        <v>46</v>
      </c>
      <c r="BR75" s="273">
        <v>36.299999999999997</v>
      </c>
      <c r="BS75" s="274">
        <v>28.3</v>
      </c>
      <c r="BT75" s="275">
        <v>32.5</v>
      </c>
      <c r="BU75" s="273">
        <v>24</v>
      </c>
      <c r="BV75" s="274">
        <v>22</v>
      </c>
      <c r="BW75" s="275">
        <v>46</v>
      </c>
      <c r="BX75" s="273" t="s">
        <v>197</v>
      </c>
      <c r="BY75" s="274" t="s">
        <v>197</v>
      </c>
      <c r="BZ75" s="275">
        <v>28</v>
      </c>
      <c r="CA75" s="273">
        <v>7</v>
      </c>
      <c r="CB75" s="274">
        <v>11</v>
      </c>
      <c r="CC75" s="275">
        <v>18</v>
      </c>
      <c r="CD75" s="273">
        <v>43</v>
      </c>
      <c r="CE75" s="274">
        <v>55</v>
      </c>
      <c r="CF75" s="275">
        <v>50</v>
      </c>
      <c r="CG75" s="273">
        <v>7</v>
      </c>
      <c r="CH75" s="274">
        <v>11</v>
      </c>
      <c r="CI75" s="275">
        <v>18</v>
      </c>
      <c r="CJ75" s="273">
        <v>26</v>
      </c>
      <c r="CK75" s="274">
        <v>30.4</v>
      </c>
      <c r="CL75" s="275">
        <v>28.7</v>
      </c>
      <c r="CM75" s="273">
        <v>7</v>
      </c>
      <c r="CN75" s="274">
        <v>11</v>
      </c>
      <c r="CO75" s="275">
        <v>18</v>
      </c>
      <c r="CP75" s="273">
        <v>71</v>
      </c>
      <c r="CQ75" s="274">
        <v>54</v>
      </c>
      <c r="CR75" s="275">
        <v>62</v>
      </c>
      <c r="CS75" s="273">
        <v>1940</v>
      </c>
      <c r="CT75" s="274">
        <v>1988</v>
      </c>
      <c r="CU75" s="275">
        <v>3928</v>
      </c>
      <c r="CV75" s="273">
        <v>75</v>
      </c>
      <c r="CW75" s="274">
        <v>59</v>
      </c>
      <c r="CX75" s="275">
        <v>67</v>
      </c>
      <c r="CY75" s="273">
        <v>1940</v>
      </c>
      <c r="CZ75" s="274">
        <v>1988</v>
      </c>
      <c r="DA75" s="275">
        <v>3928</v>
      </c>
      <c r="DB75" s="273">
        <v>34.6</v>
      </c>
      <c r="DC75" s="274">
        <v>31.7</v>
      </c>
      <c r="DD75" s="275">
        <v>33.1</v>
      </c>
      <c r="DE75" s="273">
        <v>1940</v>
      </c>
      <c r="DF75" s="274">
        <v>1988</v>
      </c>
      <c r="DG75" s="275">
        <v>3928</v>
      </c>
    </row>
    <row r="76" spans="1:111" x14ac:dyDescent="0.35">
      <c r="A76" t="s">
        <v>23</v>
      </c>
      <c r="B76" t="s">
        <v>269</v>
      </c>
      <c r="C76" t="s">
        <v>260</v>
      </c>
      <c r="D76" s="273">
        <v>75</v>
      </c>
      <c r="E76" s="274">
        <v>55</v>
      </c>
      <c r="F76" s="275">
        <v>65</v>
      </c>
      <c r="G76" s="273">
        <v>815</v>
      </c>
      <c r="H76" s="274">
        <v>853</v>
      </c>
      <c r="I76" s="275">
        <v>1668</v>
      </c>
      <c r="J76" s="273">
        <v>76</v>
      </c>
      <c r="K76" s="274">
        <v>57</v>
      </c>
      <c r="L76" s="275">
        <v>66</v>
      </c>
      <c r="M76" s="273">
        <v>815</v>
      </c>
      <c r="N76" s="274">
        <v>853</v>
      </c>
      <c r="O76" s="275">
        <v>1668</v>
      </c>
      <c r="P76" s="273">
        <v>35.200000000000003</v>
      </c>
      <c r="Q76" s="274">
        <v>32.5</v>
      </c>
      <c r="R76" s="275">
        <v>33.799999999999997</v>
      </c>
      <c r="S76" s="273">
        <v>815</v>
      </c>
      <c r="T76" s="274">
        <v>853</v>
      </c>
      <c r="U76" s="275">
        <v>1668</v>
      </c>
      <c r="V76" s="273">
        <v>65</v>
      </c>
      <c r="W76" s="274">
        <v>60</v>
      </c>
      <c r="X76" s="275">
        <v>63</v>
      </c>
      <c r="Y76" s="273">
        <v>26</v>
      </c>
      <c r="Z76" s="274">
        <v>15</v>
      </c>
      <c r="AA76" s="275">
        <v>41</v>
      </c>
      <c r="AB76" s="273">
        <v>69</v>
      </c>
      <c r="AC76" s="274">
        <v>60</v>
      </c>
      <c r="AD76" s="275">
        <v>66</v>
      </c>
      <c r="AE76" s="273">
        <v>26</v>
      </c>
      <c r="AF76" s="274">
        <v>15</v>
      </c>
      <c r="AG76" s="275">
        <v>41</v>
      </c>
      <c r="AH76" s="273">
        <v>35.6</v>
      </c>
      <c r="AI76" s="274">
        <v>32.299999999999997</v>
      </c>
      <c r="AJ76" s="275">
        <v>34.4</v>
      </c>
      <c r="AK76" s="273">
        <v>26</v>
      </c>
      <c r="AL76" s="274">
        <v>15</v>
      </c>
      <c r="AM76" s="275">
        <v>41</v>
      </c>
      <c r="AN76" s="273" t="s">
        <v>197</v>
      </c>
      <c r="AO76" s="274" t="s">
        <v>197</v>
      </c>
      <c r="AP76" s="275">
        <v>71</v>
      </c>
      <c r="AQ76" s="273">
        <v>11</v>
      </c>
      <c r="AR76" s="274">
        <v>6</v>
      </c>
      <c r="AS76" s="275">
        <v>17</v>
      </c>
      <c r="AT76" s="273" t="s">
        <v>197</v>
      </c>
      <c r="AU76" s="274" t="s">
        <v>197</v>
      </c>
      <c r="AV76" s="275">
        <v>71</v>
      </c>
      <c r="AW76" s="273">
        <v>11</v>
      </c>
      <c r="AX76" s="274">
        <v>6</v>
      </c>
      <c r="AY76" s="275">
        <v>17</v>
      </c>
      <c r="AZ76" s="273">
        <v>34</v>
      </c>
      <c r="BA76" s="274">
        <v>34.5</v>
      </c>
      <c r="BB76" s="275">
        <v>34.200000000000003</v>
      </c>
      <c r="BC76" s="273">
        <v>11</v>
      </c>
      <c r="BD76" s="274">
        <v>6</v>
      </c>
      <c r="BE76" s="275">
        <v>17</v>
      </c>
      <c r="BF76" s="273" t="s">
        <v>197</v>
      </c>
      <c r="BG76" s="274" t="s">
        <v>197</v>
      </c>
      <c r="BH76" s="275">
        <v>45</v>
      </c>
      <c r="BI76" s="273">
        <v>4</v>
      </c>
      <c r="BJ76" s="274">
        <v>7</v>
      </c>
      <c r="BK76" s="275">
        <v>11</v>
      </c>
      <c r="BL76" s="273" t="s">
        <v>197</v>
      </c>
      <c r="BM76" s="274" t="s">
        <v>197</v>
      </c>
      <c r="BN76" s="275">
        <v>45</v>
      </c>
      <c r="BO76" s="273">
        <v>4</v>
      </c>
      <c r="BP76" s="274">
        <v>7</v>
      </c>
      <c r="BQ76" s="275">
        <v>11</v>
      </c>
      <c r="BR76" s="273">
        <v>29.8</v>
      </c>
      <c r="BS76" s="274">
        <v>33.9</v>
      </c>
      <c r="BT76" s="275">
        <v>32.4</v>
      </c>
      <c r="BU76" s="273">
        <v>4</v>
      </c>
      <c r="BV76" s="274">
        <v>7</v>
      </c>
      <c r="BW76" s="275">
        <v>11</v>
      </c>
      <c r="BX76" s="273" t="s">
        <v>197</v>
      </c>
      <c r="BY76" s="274" t="s">
        <v>197</v>
      </c>
      <c r="BZ76" s="275">
        <v>100</v>
      </c>
      <c r="CA76" s="273" t="s">
        <v>197</v>
      </c>
      <c r="CB76" s="274" t="s">
        <v>197</v>
      </c>
      <c r="CC76" s="275">
        <v>4</v>
      </c>
      <c r="CD76" s="273" t="s">
        <v>197</v>
      </c>
      <c r="CE76" s="274" t="s">
        <v>197</v>
      </c>
      <c r="CF76" s="275">
        <v>100</v>
      </c>
      <c r="CG76" s="273" t="s">
        <v>197</v>
      </c>
      <c r="CH76" s="274" t="s">
        <v>197</v>
      </c>
      <c r="CI76" s="275">
        <v>4</v>
      </c>
      <c r="CJ76" s="273">
        <v>40</v>
      </c>
      <c r="CK76" s="274">
        <v>34.700000000000003</v>
      </c>
      <c r="CL76" s="275">
        <v>36</v>
      </c>
      <c r="CM76" s="273" t="s">
        <v>197</v>
      </c>
      <c r="CN76" s="274" t="s">
        <v>197</v>
      </c>
      <c r="CO76" s="275">
        <v>4</v>
      </c>
      <c r="CP76" s="273">
        <v>74</v>
      </c>
      <c r="CQ76" s="274">
        <v>56</v>
      </c>
      <c r="CR76" s="275">
        <v>65</v>
      </c>
      <c r="CS76" s="273">
        <v>936</v>
      </c>
      <c r="CT76" s="274">
        <v>953</v>
      </c>
      <c r="CU76" s="275">
        <v>1889</v>
      </c>
      <c r="CV76" s="273">
        <v>74</v>
      </c>
      <c r="CW76" s="274">
        <v>57</v>
      </c>
      <c r="CX76" s="275">
        <v>66</v>
      </c>
      <c r="CY76" s="273">
        <v>936</v>
      </c>
      <c r="CZ76" s="274">
        <v>953</v>
      </c>
      <c r="DA76" s="275">
        <v>1889</v>
      </c>
      <c r="DB76" s="273">
        <v>35</v>
      </c>
      <c r="DC76" s="274">
        <v>32.5</v>
      </c>
      <c r="DD76" s="275">
        <v>33.700000000000003</v>
      </c>
      <c r="DE76" s="273">
        <v>936</v>
      </c>
      <c r="DF76" s="274">
        <v>953</v>
      </c>
      <c r="DG76" s="275">
        <v>1889</v>
      </c>
    </row>
    <row r="77" spans="1:111" x14ac:dyDescent="0.35">
      <c r="A77" t="s">
        <v>25</v>
      </c>
      <c r="B77" t="s">
        <v>271</v>
      </c>
      <c r="C77" t="s">
        <v>260</v>
      </c>
      <c r="D77" s="273">
        <v>69</v>
      </c>
      <c r="E77" s="274">
        <v>51</v>
      </c>
      <c r="F77" s="275">
        <v>60</v>
      </c>
      <c r="G77" s="273">
        <v>1977</v>
      </c>
      <c r="H77" s="274">
        <v>2105</v>
      </c>
      <c r="I77" s="275">
        <v>4082</v>
      </c>
      <c r="J77" s="273">
        <v>70</v>
      </c>
      <c r="K77" s="274">
        <v>52</v>
      </c>
      <c r="L77" s="275">
        <v>61</v>
      </c>
      <c r="M77" s="273">
        <v>1977</v>
      </c>
      <c r="N77" s="274">
        <v>2105</v>
      </c>
      <c r="O77" s="275">
        <v>4082</v>
      </c>
      <c r="P77" s="273">
        <v>34.6</v>
      </c>
      <c r="Q77" s="274">
        <v>32</v>
      </c>
      <c r="R77" s="275">
        <v>33.299999999999997</v>
      </c>
      <c r="S77" s="273">
        <v>1977</v>
      </c>
      <c r="T77" s="274">
        <v>2105</v>
      </c>
      <c r="U77" s="275">
        <v>4082</v>
      </c>
      <c r="V77" s="273">
        <v>62</v>
      </c>
      <c r="W77" s="274">
        <v>48</v>
      </c>
      <c r="X77" s="275">
        <v>55</v>
      </c>
      <c r="Y77" s="273">
        <v>123</v>
      </c>
      <c r="Z77" s="274">
        <v>143</v>
      </c>
      <c r="AA77" s="275">
        <v>266</v>
      </c>
      <c r="AB77" s="273">
        <v>63</v>
      </c>
      <c r="AC77" s="274">
        <v>50</v>
      </c>
      <c r="AD77" s="275">
        <v>56</v>
      </c>
      <c r="AE77" s="273">
        <v>123</v>
      </c>
      <c r="AF77" s="274">
        <v>143</v>
      </c>
      <c r="AG77" s="275">
        <v>266</v>
      </c>
      <c r="AH77" s="273">
        <v>34.5</v>
      </c>
      <c r="AI77" s="274">
        <v>31.5</v>
      </c>
      <c r="AJ77" s="275">
        <v>32.9</v>
      </c>
      <c r="AK77" s="273">
        <v>123</v>
      </c>
      <c r="AL77" s="274">
        <v>143</v>
      </c>
      <c r="AM77" s="275">
        <v>266</v>
      </c>
      <c r="AN77" s="273">
        <v>60</v>
      </c>
      <c r="AO77" s="274">
        <v>48</v>
      </c>
      <c r="AP77" s="275">
        <v>54</v>
      </c>
      <c r="AQ77" s="273">
        <v>117</v>
      </c>
      <c r="AR77" s="274">
        <v>110</v>
      </c>
      <c r="AS77" s="275">
        <v>227</v>
      </c>
      <c r="AT77" s="273">
        <v>62</v>
      </c>
      <c r="AU77" s="274">
        <v>55</v>
      </c>
      <c r="AV77" s="275">
        <v>59</v>
      </c>
      <c r="AW77" s="273">
        <v>117</v>
      </c>
      <c r="AX77" s="274">
        <v>110</v>
      </c>
      <c r="AY77" s="275">
        <v>227</v>
      </c>
      <c r="AZ77" s="273">
        <v>33.1</v>
      </c>
      <c r="BA77" s="274">
        <v>30</v>
      </c>
      <c r="BB77" s="275">
        <v>31.6</v>
      </c>
      <c r="BC77" s="273">
        <v>117</v>
      </c>
      <c r="BD77" s="274">
        <v>110</v>
      </c>
      <c r="BE77" s="275">
        <v>227</v>
      </c>
      <c r="BF77" s="273">
        <v>64</v>
      </c>
      <c r="BG77" s="274">
        <v>45</v>
      </c>
      <c r="BH77" s="275">
        <v>54</v>
      </c>
      <c r="BI77" s="273">
        <v>110</v>
      </c>
      <c r="BJ77" s="274">
        <v>115</v>
      </c>
      <c r="BK77" s="275">
        <v>225</v>
      </c>
      <c r="BL77" s="273">
        <v>65</v>
      </c>
      <c r="BM77" s="274">
        <v>47</v>
      </c>
      <c r="BN77" s="275">
        <v>56</v>
      </c>
      <c r="BO77" s="273">
        <v>110</v>
      </c>
      <c r="BP77" s="274">
        <v>115</v>
      </c>
      <c r="BQ77" s="275">
        <v>225</v>
      </c>
      <c r="BR77" s="273">
        <v>33.299999999999997</v>
      </c>
      <c r="BS77" s="274">
        <v>30.5</v>
      </c>
      <c r="BT77" s="275">
        <v>31.8</v>
      </c>
      <c r="BU77" s="273">
        <v>110</v>
      </c>
      <c r="BV77" s="274">
        <v>115</v>
      </c>
      <c r="BW77" s="275">
        <v>225</v>
      </c>
      <c r="BX77" s="273">
        <v>55</v>
      </c>
      <c r="BY77" s="274">
        <v>37</v>
      </c>
      <c r="BZ77" s="275">
        <v>45</v>
      </c>
      <c r="CA77" s="273">
        <v>42</v>
      </c>
      <c r="CB77" s="274">
        <v>52</v>
      </c>
      <c r="CC77" s="275">
        <v>94</v>
      </c>
      <c r="CD77" s="273">
        <v>60</v>
      </c>
      <c r="CE77" s="274">
        <v>42</v>
      </c>
      <c r="CF77" s="275">
        <v>50</v>
      </c>
      <c r="CG77" s="273">
        <v>42</v>
      </c>
      <c r="CH77" s="274">
        <v>52</v>
      </c>
      <c r="CI77" s="275">
        <v>94</v>
      </c>
      <c r="CJ77" s="273">
        <v>34.700000000000003</v>
      </c>
      <c r="CK77" s="274">
        <v>29.7</v>
      </c>
      <c r="CL77" s="275">
        <v>31.9</v>
      </c>
      <c r="CM77" s="273">
        <v>42</v>
      </c>
      <c r="CN77" s="274">
        <v>52</v>
      </c>
      <c r="CO77" s="275">
        <v>94</v>
      </c>
      <c r="CP77" s="273">
        <v>68</v>
      </c>
      <c r="CQ77" s="274">
        <v>49</v>
      </c>
      <c r="CR77" s="275">
        <v>58</v>
      </c>
      <c r="CS77" s="273">
        <v>2597</v>
      </c>
      <c r="CT77" s="274">
        <v>2764</v>
      </c>
      <c r="CU77" s="275">
        <v>5361</v>
      </c>
      <c r="CV77" s="273">
        <v>69</v>
      </c>
      <c r="CW77" s="274">
        <v>51</v>
      </c>
      <c r="CX77" s="275">
        <v>60</v>
      </c>
      <c r="CY77" s="273">
        <v>2597</v>
      </c>
      <c r="CZ77" s="274">
        <v>2764</v>
      </c>
      <c r="DA77" s="275">
        <v>5361</v>
      </c>
      <c r="DB77" s="273">
        <v>34.4</v>
      </c>
      <c r="DC77" s="274">
        <v>31.6</v>
      </c>
      <c r="DD77" s="275">
        <v>32.9</v>
      </c>
      <c r="DE77" s="273">
        <v>2597</v>
      </c>
      <c r="DF77" s="274">
        <v>2764</v>
      </c>
      <c r="DG77" s="275">
        <v>5361</v>
      </c>
    </row>
    <row r="78" spans="1:111" x14ac:dyDescent="0.35">
      <c r="A78" t="s">
        <v>31</v>
      </c>
      <c r="B78" t="s">
        <v>277</v>
      </c>
      <c r="C78" t="s">
        <v>260</v>
      </c>
      <c r="D78" s="273">
        <v>74</v>
      </c>
      <c r="E78" s="274">
        <v>55</v>
      </c>
      <c r="F78" s="275">
        <v>64</v>
      </c>
      <c r="G78" s="273">
        <v>912</v>
      </c>
      <c r="H78" s="274">
        <v>977</v>
      </c>
      <c r="I78" s="275">
        <v>1889</v>
      </c>
      <c r="J78" s="273">
        <v>75</v>
      </c>
      <c r="K78" s="274">
        <v>58</v>
      </c>
      <c r="L78" s="275">
        <v>66</v>
      </c>
      <c r="M78" s="273">
        <v>912</v>
      </c>
      <c r="N78" s="274">
        <v>977</v>
      </c>
      <c r="O78" s="275">
        <v>1889</v>
      </c>
      <c r="P78" s="273">
        <v>35</v>
      </c>
      <c r="Q78" s="274">
        <v>32.1</v>
      </c>
      <c r="R78" s="275">
        <v>33.5</v>
      </c>
      <c r="S78" s="273">
        <v>912</v>
      </c>
      <c r="T78" s="274">
        <v>977</v>
      </c>
      <c r="U78" s="275">
        <v>1889</v>
      </c>
      <c r="V78" s="273">
        <v>79</v>
      </c>
      <c r="W78" s="274">
        <v>38</v>
      </c>
      <c r="X78" s="275">
        <v>57</v>
      </c>
      <c r="Y78" s="273">
        <v>14</v>
      </c>
      <c r="Z78" s="274">
        <v>16</v>
      </c>
      <c r="AA78" s="275">
        <v>30</v>
      </c>
      <c r="AB78" s="273">
        <v>79</v>
      </c>
      <c r="AC78" s="274">
        <v>44</v>
      </c>
      <c r="AD78" s="275">
        <v>60</v>
      </c>
      <c r="AE78" s="273">
        <v>14</v>
      </c>
      <c r="AF78" s="274">
        <v>16</v>
      </c>
      <c r="AG78" s="275">
        <v>30</v>
      </c>
      <c r="AH78" s="273">
        <v>35.4</v>
      </c>
      <c r="AI78" s="274">
        <v>32.200000000000003</v>
      </c>
      <c r="AJ78" s="275">
        <v>33.700000000000003</v>
      </c>
      <c r="AK78" s="273">
        <v>14</v>
      </c>
      <c r="AL78" s="274">
        <v>16</v>
      </c>
      <c r="AM78" s="275">
        <v>30</v>
      </c>
      <c r="AN78" s="273" t="s">
        <v>197</v>
      </c>
      <c r="AO78" s="274" t="s">
        <v>197</v>
      </c>
      <c r="AP78" s="275">
        <v>43</v>
      </c>
      <c r="AQ78" s="273">
        <v>7</v>
      </c>
      <c r="AR78" s="274">
        <v>7</v>
      </c>
      <c r="AS78" s="275">
        <v>14</v>
      </c>
      <c r="AT78" s="273">
        <v>57</v>
      </c>
      <c r="AU78" s="274">
        <v>43</v>
      </c>
      <c r="AV78" s="275">
        <v>50</v>
      </c>
      <c r="AW78" s="273">
        <v>7</v>
      </c>
      <c r="AX78" s="274">
        <v>7</v>
      </c>
      <c r="AY78" s="275">
        <v>14</v>
      </c>
      <c r="AZ78" s="273">
        <v>30.6</v>
      </c>
      <c r="BA78" s="274">
        <v>32.9</v>
      </c>
      <c r="BB78" s="275">
        <v>31.7</v>
      </c>
      <c r="BC78" s="273">
        <v>7</v>
      </c>
      <c r="BD78" s="274">
        <v>7</v>
      </c>
      <c r="BE78" s="275">
        <v>14</v>
      </c>
      <c r="BF78" s="273" t="s">
        <v>197</v>
      </c>
      <c r="BG78" s="274" t="s">
        <v>197</v>
      </c>
      <c r="BH78" s="275" t="s">
        <v>197</v>
      </c>
      <c r="BI78" s="273" t="s">
        <v>197</v>
      </c>
      <c r="BJ78" s="274" t="s">
        <v>197</v>
      </c>
      <c r="BK78" s="275" t="s">
        <v>197</v>
      </c>
      <c r="BL78" s="273" t="s">
        <v>197</v>
      </c>
      <c r="BM78" s="274" t="s">
        <v>197</v>
      </c>
      <c r="BN78" s="275" t="s">
        <v>197</v>
      </c>
      <c r="BO78" s="273" t="s">
        <v>197</v>
      </c>
      <c r="BP78" s="274" t="s">
        <v>197</v>
      </c>
      <c r="BQ78" s="275" t="s">
        <v>197</v>
      </c>
      <c r="BR78" s="273">
        <v>18</v>
      </c>
      <c r="BS78" s="274">
        <v>34</v>
      </c>
      <c r="BT78" s="275">
        <v>26</v>
      </c>
      <c r="BU78" s="273" t="s">
        <v>197</v>
      </c>
      <c r="BV78" s="274" t="s">
        <v>197</v>
      </c>
      <c r="BW78" s="275" t="s">
        <v>197</v>
      </c>
      <c r="BX78" s="273">
        <v>100</v>
      </c>
      <c r="BY78" s="274" t="s">
        <v>191</v>
      </c>
      <c r="BZ78" s="275">
        <v>100</v>
      </c>
      <c r="CA78" s="273">
        <v>5</v>
      </c>
      <c r="CB78" s="274">
        <v>0</v>
      </c>
      <c r="CC78" s="275">
        <v>5</v>
      </c>
      <c r="CD78" s="273">
        <v>100</v>
      </c>
      <c r="CE78" s="274" t="s">
        <v>191</v>
      </c>
      <c r="CF78" s="275">
        <v>100</v>
      </c>
      <c r="CG78" s="273">
        <v>5</v>
      </c>
      <c r="CH78" s="274">
        <v>0</v>
      </c>
      <c r="CI78" s="275">
        <v>5</v>
      </c>
      <c r="CJ78" s="273">
        <v>38.6</v>
      </c>
      <c r="CK78" s="274">
        <v>0</v>
      </c>
      <c r="CL78" s="275">
        <v>38.6</v>
      </c>
      <c r="CM78" s="273">
        <v>5</v>
      </c>
      <c r="CN78" s="274">
        <v>0</v>
      </c>
      <c r="CO78" s="275">
        <v>5</v>
      </c>
      <c r="CP78" s="273">
        <v>74</v>
      </c>
      <c r="CQ78" s="274">
        <v>55</v>
      </c>
      <c r="CR78" s="275">
        <v>64</v>
      </c>
      <c r="CS78" s="273">
        <v>1031</v>
      </c>
      <c r="CT78" s="274">
        <v>1091</v>
      </c>
      <c r="CU78" s="275">
        <v>2122</v>
      </c>
      <c r="CV78" s="273">
        <v>75</v>
      </c>
      <c r="CW78" s="274">
        <v>57</v>
      </c>
      <c r="CX78" s="275">
        <v>66</v>
      </c>
      <c r="CY78" s="273">
        <v>1031</v>
      </c>
      <c r="CZ78" s="274">
        <v>1091</v>
      </c>
      <c r="DA78" s="275">
        <v>2122</v>
      </c>
      <c r="DB78" s="273">
        <v>35</v>
      </c>
      <c r="DC78" s="274">
        <v>32.1</v>
      </c>
      <c r="DD78" s="275">
        <v>33.5</v>
      </c>
      <c r="DE78" s="273">
        <v>1031</v>
      </c>
      <c r="DF78" s="274">
        <v>1091</v>
      </c>
      <c r="DG78" s="275">
        <v>2122</v>
      </c>
    </row>
    <row r="79" spans="1:111" x14ac:dyDescent="0.35">
      <c r="A79" t="s">
        <v>30</v>
      </c>
      <c r="B79" t="s">
        <v>276</v>
      </c>
      <c r="C79" t="s">
        <v>260</v>
      </c>
      <c r="D79" s="273">
        <v>78</v>
      </c>
      <c r="E79" s="274">
        <v>59</v>
      </c>
      <c r="F79" s="275">
        <v>69</v>
      </c>
      <c r="G79" s="273">
        <v>1401</v>
      </c>
      <c r="H79" s="274">
        <v>1446</v>
      </c>
      <c r="I79" s="275">
        <v>2847</v>
      </c>
      <c r="J79" s="273">
        <v>79</v>
      </c>
      <c r="K79" s="274">
        <v>62</v>
      </c>
      <c r="L79" s="275">
        <v>70</v>
      </c>
      <c r="M79" s="273">
        <v>1401</v>
      </c>
      <c r="N79" s="274">
        <v>1446</v>
      </c>
      <c r="O79" s="275">
        <v>2847</v>
      </c>
      <c r="P79" s="273">
        <v>35.700000000000003</v>
      </c>
      <c r="Q79" s="274">
        <v>33.200000000000003</v>
      </c>
      <c r="R79" s="275">
        <v>34.4</v>
      </c>
      <c r="S79" s="273">
        <v>1401</v>
      </c>
      <c r="T79" s="274">
        <v>1446</v>
      </c>
      <c r="U79" s="275">
        <v>2847</v>
      </c>
      <c r="V79" s="273">
        <v>83</v>
      </c>
      <c r="W79" s="274">
        <v>56</v>
      </c>
      <c r="X79" s="275">
        <v>66</v>
      </c>
      <c r="Y79" s="273">
        <v>40</v>
      </c>
      <c r="Z79" s="274">
        <v>61</v>
      </c>
      <c r="AA79" s="275">
        <v>101</v>
      </c>
      <c r="AB79" s="273">
        <v>83</v>
      </c>
      <c r="AC79" s="274">
        <v>59</v>
      </c>
      <c r="AD79" s="275">
        <v>68</v>
      </c>
      <c r="AE79" s="273">
        <v>40</v>
      </c>
      <c r="AF79" s="274">
        <v>61</v>
      </c>
      <c r="AG79" s="275">
        <v>101</v>
      </c>
      <c r="AH79" s="273">
        <v>36.5</v>
      </c>
      <c r="AI79" s="274">
        <v>30.9</v>
      </c>
      <c r="AJ79" s="275">
        <v>33.1</v>
      </c>
      <c r="AK79" s="273">
        <v>40</v>
      </c>
      <c r="AL79" s="274">
        <v>61</v>
      </c>
      <c r="AM79" s="275">
        <v>101</v>
      </c>
      <c r="AN79" s="273">
        <v>77</v>
      </c>
      <c r="AO79" s="274">
        <v>69</v>
      </c>
      <c r="AP79" s="275">
        <v>72</v>
      </c>
      <c r="AQ79" s="273">
        <v>13</v>
      </c>
      <c r="AR79" s="274">
        <v>16</v>
      </c>
      <c r="AS79" s="275">
        <v>29</v>
      </c>
      <c r="AT79" s="273">
        <v>77</v>
      </c>
      <c r="AU79" s="274">
        <v>69</v>
      </c>
      <c r="AV79" s="275">
        <v>72</v>
      </c>
      <c r="AW79" s="273">
        <v>13</v>
      </c>
      <c r="AX79" s="274">
        <v>16</v>
      </c>
      <c r="AY79" s="275">
        <v>29</v>
      </c>
      <c r="AZ79" s="273">
        <v>34.4</v>
      </c>
      <c r="BA79" s="274">
        <v>33.700000000000003</v>
      </c>
      <c r="BB79" s="275">
        <v>34</v>
      </c>
      <c r="BC79" s="273">
        <v>13</v>
      </c>
      <c r="BD79" s="274">
        <v>16</v>
      </c>
      <c r="BE79" s="275">
        <v>29</v>
      </c>
      <c r="BF79" s="273" t="s">
        <v>197</v>
      </c>
      <c r="BG79" s="274" t="s">
        <v>197</v>
      </c>
      <c r="BH79" s="275">
        <v>50</v>
      </c>
      <c r="BI79" s="273">
        <v>3</v>
      </c>
      <c r="BJ79" s="274">
        <v>7</v>
      </c>
      <c r="BK79" s="275">
        <v>10</v>
      </c>
      <c r="BL79" s="273" t="s">
        <v>197</v>
      </c>
      <c r="BM79" s="274" t="s">
        <v>197</v>
      </c>
      <c r="BN79" s="275">
        <v>50</v>
      </c>
      <c r="BO79" s="273">
        <v>3</v>
      </c>
      <c r="BP79" s="274">
        <v>7</v>
      </c>
      <c r="BQ79" s="275">
        <v>10</v>
      </c>
      <c r="BR79" s="273">
        <v>28.3</v>
      </c>
      <c r="BS79" s="274">
        <v>28.6</v>
      </c>
      <c r="BT79" s="275">
        <v>28.5</v>
      </c>
      <c r="BU79" s="273">
        <v>3</v>
      </c>
      <c r="BV79" s="274">
        <v>7</v>
      </c>
      <c r="BW79" s="275">
        <v>10</v>
      </c>
      <c r="BX79" s="273" t="s">
        <v>197</v>
      </c>
      <c r="BY79" s="274" t="s">
        <v>197</v>
      </c>
      <c r="BZ79" s="275" t="s">
        <v>197</v>
      </c>
      <c r="CA79" s="273" t="s">
        <v>197</v>
      </c>
      <c r="CB79" s="274" t="s">
        <v>197</v>
      </c>
      <c r="CC79" s="275">
        <v>5</v>
      </c>
      <c r="CD79" s="273" t="s">
        <v>197</v>
      </c>
      <c r="CE79" s="274" t="s">
        <v>197</v>
      </c>
      <c r="CF79" s="275" t="s">
        <v>197</v>
      </c>
      <c r="CG79" s="273" t="s">
        <v>197</v>
      </c>
      <c r="CH79" s="274" t="s">
        <v>197</v>
      </c>
      <c r="CI79" s="275">
        <v>5</v>
      </c>
      <c r="CJ79" s="273">
        <v>30</v>
      </c>
      <c r="CK79" s="274">
        <v>38</v>
      </c>
      <c r="CL79" s="275">
        <v>33.200000000000003</v>
      </c>
      <c r="CM79" s="273" t="s">
        <v>197</v>
      </c>
      <c r="CN79" s="274" t="s">
        <v>197</v>
      </c>
      <c r="CO79" s="275">
        <v>5</v>
      </c>
      <c r="CP79" s="273">
        <v>78</v>
      </c>
      <c r="CQ79" s="274">
        <v>59</v>
      </c>
      <c r="CR79" s="275">
        <v>68</v>
      </c>
      <c r="CS79" s="273">
        <v>1496</v>
      </c>
      <c r="CT79" s="274">
        <v>1584</v>
      </c>
      <c r="CU79" s="275">
        <v>3080</v>
      </c>
      <c r="CV79" s="273">
        <v>79</v>
      </c>
      <c r="CW79" s="274">
        <v>61</v>
      </c>
      <c r="CX79" s="275">
        <v>70</v>
      </c>
      <c r="CY79" s="273">
        <v>1496</v>
      </c>
      <c r="CZ79" s="274">
        <v>1584</v>
      </c>
      <c r="DA79" s="275">
        <v>3080</v>
      </c>
      <c r="DB79" s="273">
        <v>35.6</v>
      </c>
      <c r="DC79" s="274">
        <v>33.1</v>
      </c>
      <c r="DD79" s="275">
        <v>34.299999999999997</v>
      </c>
      <c r="DE79" s="273">
        <v>1496</v>
      </c>
      <c r="DF79" s="274">
        <v>1584</v>
      </c>
      <c r="DG79" s="275">
        <v>3080</v>
      </c>
    </row>
    <row r="80" spans="1:111" x14ac:dyDescent="0.35">
      <c r="A80" t="s">
        <v>37</v>
      </c>
      <c r="B80" t="s">
        <v>283</v>
      </c>
      <c r="C80" t="s">
        <v>260</v>
      </c>
      <c r="D80" s="273">
        <v>78</v>
      </c>
      <c r="E80" s="274">
        <v>59</v>
      </c>
      <c r="F80" s="275">
        <v>68</v>
      </c>
      <c r="G80" s="273">
        <v>1608</v>
      </c>
      <c r="H80" s="274">
        <v>1755</v>
      </c>
      <c r="I80" s="275">
        <v>3363</v>
      </c>
      <c r="J80" s="273">
        <v>79</v>
      </c>
      <c r="K80" s="274">
        <v>61</v>
      </c>
      <c r="L80" s="275">
        <v>70</v>
      </c>
      <c r="M80" s="273">
        <v>1608</v>
      </c>
      <c r="N80" s="274">
        <v>1755</v>
      </c>
      <c r="O80" s="275">
        <v>3363</v>
      </c>
      <c r="P80" s="273">
        <v>35.5</v>
      </c>
      <c r="Q80" s="274">
        <v>32.5</v>
      </c>
      <c r="R80" s="275">
        <v>33.9</v>
      </c>
      <c r="S80" s="273">
        <v>1608</v>
      </c>
      <c r="T80" s="274">
        <v>1755</v>
      </c>
      <c r="U80" s="275">
        <v>3363</v>
      </c>
      <c r="V80" s="273">
        <v>77</v>
      </c>
      <c r="W80" s="274">
        <v>69</v>
      </c>
      <c r="X80" s="275">
        <v>72</v>
      </c>
      <c r="Y80" s="273">
        <v>43</v>
      </c>
      <c r="Z80" s="274">
        <v>70</v>
      </c>
      <c r="AA80" s="275">
        <v>113</v>
      </c>
      <c r="AB80" s="273">
        <v>77</v>
      </c>
      <c r="AC80" s="274">
        <v>69</v>
      </c>
      <c r="AD80" s="275">
        <v>72</v>
      </c>
      <c r="AE80" s="273">
        <v>43</v>
      </c>
      <c r="AF80" s="274">
        <v>70</v>
      </c>
      <c r="AG80" s="275">
        <v>113</v>
      </c>
      <c r="AH80" s="273">
        <v>37.200000000000003</v>
      </c>
      <c r="AI80" s="274">
        <v>32.6</v>
      </c>
      <c r="AJ80" s="275">
        <v>34.4</v>
      </c>
      <c r="AK80" s="273">
        <v>43</v>
      </c>
      <c r="AL80" s="274">
        <v>70</v>
      </c>
      <c r="AM80" s="275">
        <v>113</v>
      </c>
      <c r="AN80" s="273">
        <v>74</v>
      </c>
      <c r="AO80" s="274">
        <v>58</v>
      </c>
      <c r="AP80" s="275">
        <v>67</v>
      </c>
      <c r="AQ80" s="273">
        <v>46</v>
      </c>
      <c r="AR80" s="274">
        <v>36</v>
      </c>
      <c r="AS80" s="275">
        <v>82</v>
      </c>
      <c r="AT80" s="273">
        <v>80</v>
      </c>
      <c r="AU80" s="274">
        <v>61</v>
      </c>
      <c r="AV80" s="275">
        <v>72</v>
      </c>
      <c r="AW80" s="273">
        <v>46</v>
      </c>
      <c r="AX80" s="274">
        <v>36</v>
      </c>
      <c r="AY80" s="275">
        <v>82</v>
      </c>
      <c r="AZ80" s="273">
        <v>33.9</v>
      </c>
      <c r="BA80" s="274">
        <v>31.1</v>
      </c>
      <c r="BB80" s="275">
        <v>32.6</v>
      </c>
      <c r="BC80" s="273">
        <v>46</v>
      </c>
      <c r="BD80" s="274">
        <v>36</v>
      </c>
      <c r="BE80" s="275">
        <v>82</v>
      </c>
      <c r="BF80" s="273" t="s">
        <v>197</v>
      </c>
      <c r="BG80" s="274" t="s">
        <v>197</v>
      </c>
      <c r="BH80" s="275">
        <v>77</v>
      </c>
      <c r="BI80" s="273">
        <v>6</v>
      </c>
      <c r="BJ80" s="274">
        <v>7</v>
      </c>
      <c r="BK80" s="275">
        <v>13</v>
      </c>
      <c r="BL80" s="273" t="s">
        <v>197</v>
      </c>
      <c r="BM80" s="274" t="s">
        <v>197</v>
      </c>
      <c r="BN80" s="275" t="s">
        <v>197</v>
      </c>
      <c r="BO80" s="273">
        <v>6</v>
      </c>
      <c r="BP80" s="274">
        <v>7</v>
      </c>
      <c r="BQ80" s="275">
        <v>13</v>
      </c>
      <c r="BR80" s="273">
        <v>38</v>
      </c>
      <c r="BS80" s="274">
        <v>33.9</v>
      </c>
      <c r="BT80" s="275">
        <v>35.799999999999997</v>
      </c>
      <c r="BU80" s="273">
        <v>6</v>
      </c>
      <c r="BV80" s="274">
        <v>7</v>
      </c>
      <c r="BW80" s="275">
        <v>13</v>
      </c>
      <c r="BX80" s="273">
        <v>63</v>
      </c>
      <c r="BY80" s="274">
        <v>58</v>
      </c>
      <c r="BZ80" s="275">
        <v>60</v>
      </c>
      <c r="CA80" s="273">
        <v>8</v>
      </c>
      <c r="CB80" s="274">
        <v>12</v>
      </c>
      <c r="CC80" s="275">
        <v>20</v>
      </c>
      <c r="CD80" s="273" t="s">
        <v>197</v>
      </c>
      <c r="CE80" s="274" t="s">
        <v>197</v>
      </c>
      <c r="CF80" s="275">
        <v>65</v>
      </c>
      <c r="CG80" s="273">
        <v>8</v>
      </c>
      <c r="CH80" s="274">
        <v>12</v>
      </c>
      <c r="CI80" s="275">
        <v>20</v>
      </c>
      <c r="CJ80" s="273">
        <v>33.799999999999997</v>
      </c>
      <c r="CK80" s="274">
        <v>32</v>
      </c>
      <c r="CL80" s="275">
        <v>32.700000000000003</v>
      </c>
      <c r="CM80" s="273">
        <v>8</v>
      </c>
      <c r="CN80" s="274">
        <v>12</v>
      </c>
      <c r="CO80" s="275">
        <v>20</v>
      </c>
      <c r="CP80" s="273">
        <v>78</v>
      </c>
      <c r="CQ80" s="274">
        <v>59</v>
      </c>
      <c r="CR80" s="275">
        <v>68</v>
      </c>
      <c r="CS80" s="273">
        <v>1839</v>
      </c>
      <c r="CT80" s="274">
        <v>2013</v>
      </c>
      <c r="CU80" s="275">
        <v>3852</v>
      </c>
      <c r="CV80" s="273">
        <v>79</v>
      </c>
      <c r="CW80" s="274">
        <v>61</v>
      </c>
      <c r="CX80" s="275">
        <v>70</v>
      </c>
      <c r="CY80" s="273">
        <v>1839</v>
      </c>
      <c r="CZ80" s="274">
        <v>2013</v>
      </c>
      <c r="DA80" s="275">
        <v>3852</v>
      </c>
      <c r="DB80" s="273">
        <v>35.5</v>
      </c>
      <c r="DC80" s="274">
        <v>32.4</v>
      </c>
      <c r="DD80" s="275">
        <v>33.9</v>
      </c>
      <c r="DE80" s="273">
        <v>1839</v>
      </c>
      <c r="DF80" s="274">
        <v>2013</v>
      </c>
      <c r="DG80" s="275">
        <v>3852</v>
      </c>
    </row>
    <row r="81" spans="1:111" x14ac:dyDescent="0.35">
      <c r="A81" t="s">
        <v>39</v>
      </c>
      <c r="B81" t="s">
        <v>284</v>
      </c>
      <c r="C81" t="s">
        <v>408</v>
      </c>
      <c r="D81" s="273">
        <v>75</v>
      </c>
      <c r="E81" s="274">
        <v>53</v>
      </c>
      <c r="F81" s="275">
        <v>64</v>
      </c>
      <c r="G81" s="273">
        <v>1350</v>
      </c>
      <c r="H81" s="274">
        <v>1408</v>
      </c>
      <c r="I81" s="275">
        <v>2758</v>
      </c>
      <c r="J81" s="273">
        <v>77</v>
      </c>
      <c r="K81" s="274">
        <v>57</v>
      </c>
      <c r="L81" s="275">
        <v>66</v>
      </c>
      <c r="M81" s="273">
        <v>1350</v>
      </c>
      <c r="N81" s="274">
        <v>1408</v>
      </c>
      <c r="O81" s="275">
        <v>2758</v>
      </c>
      <c r="P81" s="273">
        <v>35</v>
      </c>
      <c r="Q81" s="274">
        <v>31.8</v>
      </c>
      <c r="R81" s="275">
        <v>33.4</v>
      </c>
      <c r="S81" s="273">
        <v>1350</v>
      </c>
      <c r="T81" s="274">
        <v>1408</v>
      </c>
      <c r="U81" s="275">
        <v>2758</v>
      </c>
      <c r="V81" s="273">
        <v>57</v>
      </c>
      <c r="W81" s="274">
        <v>63</v>
      </c>
      <c r="X81" s="275">
        <v>61</v>
      </c>
      <c r="Y81" s="273">
        <v>21</v>
      </c>
      <c r="Z81" s="274">
        <v>40</v>
      </c>
      <c r="AA81" s="275">
        <v>61</v>
      </c>
      <c r="AB81" s="273">
        <v>57</v>
      </c>
      <c r="AC81" s="274">
        <v>63</v>
      </c>
      <c r="AD81" s="275">
        <v>61</v>
      </c>
      <c r="AE81" s="273">
        <v>21</v>
      </c>
      <c r="AF81" s="274">
        <v>40</v>
      </c>
      <c r="AG81" s="275">
        <v>61</v>
      </c>
      <c r="AH81" s="273">
        <v>33.200000000000003</v>
      </c>
      <c r="AI81" s="274">
        <v>31.6</v>
      </c>
      <c r="AJ81" s="275">
        <v>32.200000000000003</v>
      </c>
      <c r="AK81" s="273">
        <v>21</v>
      </c>
      <c r="AL81" s="274">
        <v>40</v>
      </c>
      <c r="AM81" s="275">
        <v>61</v>
      </c>
      <c r="AN81" s="273" t="s">
        <v>1606</v>
      </c>
      <c r="AO81" s="274">
        <v>50</v>
      </c>
      <c r="AP81" s="275">
        <v>33</v>
      </c>
      <c r="AQ81" s="273">
        <v>4</v>
      </c>
      <c r="AR81" s="274">
        <v>8</v>
      </c>
      <c r="AS81" s="275">
        <v>12</v>
      </c>
      <c r="AT81" s="273" t="s">
        <v>197</v>
      </c>
      <c r="AU81" s="274" t="s">
        <v>197</v>
      </c>
      <c r="AV81" s="275">
        <v>42</v>
      </c>
      <c r="AW81" s="273">
        <v>4</v>
      </c>
      <c r="AX81" s="274">
        <v>8</v>
      </c>
      <c r="AY81" s="275">
        <v>12</v>
      </c>
      <c r="AZ81" s="273">
        <v>25.5</v>
      </c>
      <c r="BA81" s="274">
        <v>32.9</v>
      </c>
      <c r="BB81" s="275">
        <v>30.4</v>
      </c>
      <c r="BC81" s="273">
        <v>4</v>
      </c>
      <c r="BD81" s="274">
        <v>8</v>
      </c>
      <c r="BE81" s="275">
        <v>12</v>
      </c>
      <c r="BF81" s="273" t="s">
        <v>197</v>
      </c>
      <c r="BG81" s="274" t="s">
        <v>197</v>
      </c>
      <c r="BH81" s="275">
        <v>59</v>
      </c>
      <c r="BI81" s="273">
        <v>10</v>
      </c>
      <c r="BJ81" s="274">
        <v>17</v>
      </c>
      <c r="BK81" s="275">
        <v>27</v>
      </c>
      <c r="BL81" s="273" t="s">
        <v>197</v>
      </c>
      <c r="BM81" s="274" t="s">
        <v>197</v>
      </c>
      <c r="BN81" s="275">
        <v>63</v>
      </c>
      <c r="BO81" s="273">
        <v>10</v>
      </c>
      <c r="BP81" s="274">
        <v>17</v>
      </c>
      <c r="BQ81" s="275">
        <v>27</v>
      </c>
      <c r="BR81" s="273">
        <v>33.9</v>
      </c>
      <c r="BS81" s="274">
        <v>30.8</v>
      </c>
      <c r="BT81" s="275">
        <v>32</v>
      </c>
      <c r="BU81" s="273">
        <v>10</v>
      </c>
      <c r="BV81" s="274">
        <v>17</v>
      </c>
      <c r="BW81" s="275">
        <v>27</v>
      </c>
      <c r="BX81" s="273" t="s">
        <v>197</v>
      </c>
      <c r="BY81" s="274" t="s">
        <v>197</v>
      </c>
      <c r="BZ81" s="275" t="s">
        <v>197</v>
      </c>
      <c r="CA81" s="273" t="s">
        <v>197</v>
      </c>
      <c r="CB81" s="274" t="s">
        <v>197</v>
      </c>
      <c r="CC81" s="275" t="s">
        <v>197</v>
      </c>
      <c r="CD81" s="273" t="s">
        <v>197</v>
      </c>
      <c r="CE81" s="274" t="s">
        <v>197</v>
      </c>
      <c r="CF81" s="275" t="s">
        <v>197</v>
      </c>
      <c r="CG81" s="273" t="s">
        <v>197</v>
      </c>
      <c r="CH81" s="274" t="s">
        <v>197</v>
      </c>
      <c r="CI81" s="275" t="s">
        <v>197</v>
      </c>
      <c r="CJ81" s="273">
        <v>27</v>
      </c>
      <c r="CK81" s="274">
        <v>20</v>
      </c>
      <c r="CL81" s="275">
        <v>23.5</v>
      </c>
      <c r="CM81" s="273" t="s">
        <v>197</v>
      </c>
      <c r="CN81" s="274" t="s">
        <v>197</v>
      </c>
      <c r="CO81" s="275" t="s">
        <v>197</v>
      </c>
      <c r="CP81" s="273">
        <v>74</v>
      </c>
      <c r="CQ81" s="274">
        <v>53</v>
      </c>
      <c r="CR81" s="275">
        <v>63</v>
      </c>
      <c r="CS81" s="273">
        <v>1454</v>
      </c>
      <c r="CT81" s="274">
        <v>1542</v>
      </c>
      <c r="CU81" s="275">
        <v>2996</v>
      </c>
      <c r="CV81" s="273">
        <v>76</v>
      </c>
      <c r="CW81" s="274">
        <v>56</v>
      </c>
      <c r="CX81" s="275">
        <v>66</v>
      </c>
      <c r="CY81" s="273">
        <v>1454</v>
      </c>
      <c r="CZ81" s="274">
        <v>1542</v>
      </c>
      <c r="DA81" s="275">
        <v>2996</v>
      </c>
      <c r="DB81" s="273">
        <v>34.799999999999997</v>
      </c>
      <c r="DC81" s="274">
        <v>31.7</v>
      </c>
      <c r="DD81" s="275">
        <v>33.200000000000003</v>
      </c>
      <c r="DE81" s="273">
        <v>1454</v>
      </c>
      <c r="DF81" s="274">
        <v>1542</v>
      </c>
      <c r="DG81" s="275">
        <v>2996</v>
      </c>
    </row>
    <row r="82" spans="1:111" x14ac:dyDescent="0.35">
      <c r="A82" t="s">
        <v>42</v>
      </c>
      <c r="B82" t="s">
        <v>287</v>
      </c>
      <c r="C82" t="s">
        <v>408</v>
      </c>
      <c r="D82" s="273">
        <v>77</v>
      </c>
      <c r="E82" s="274">
        <v>60</v>
      </c>
      <c r="F82" s="275">
        <v>68</v>
      </c>
      <c r="G82" s="273">
        <v>1703</v>
      </c>
      <c r="H82" s="274">
        <v>1757</v>
      </c>
      <c r="I82" s="275">
        <v>3460</v>
      </c>
      <c r="J82" s="273">
        <v>78</v>
      </c>
      <c r="K82" s="274">
        <v>63</v>
      </c>
      <c r="L82" s="275">
        <v>70</v>
      </c>
      <c r="M82" s="273">
        <v>1703</v>
      </c>
      <c r="N82" s="274">
        <v>1757</v>
      </c>
      <c r="O82" s="275">
        <v>3460</v>
      </c>
      <c r="P82" s="273">
        <v>35.9</v>
      </c>
      <c r="Q82" s="274">
        <v>33.200000000000003</v>
      </c>
      <c r="R82" s="275">
        <v>34.5</v>
      </c>
      <c r="S82" s="273">
        <v>1703</v>
      </c>
      <c r="T82" s="274">
        <v>1757</v>
      </c>
      <c r="U82" s="275">
        <v>3460</v>
      </c>
      <c r="V82" s="273">
        <v>81</v>
      </c>
      <c r="W82" s="274">
        <v>50</v>
      </c>
      <c r="X82" s="275">
        <v>65</v>
      </c>
      <c r="Y82" s="273">
        <v>47</v>
      </c>
      <c r="Z82" s="274">
        <v>48</v>
      </c>
      <c r="AA82" s="275">
        <v>95</v>
      </c>
      <c r="AB82" s="273">
        <v>83</v>
      </c>
      <c r="AC82" s="274">
        <v>58</v>
      </c>
      <c r="AD82" s="275">
        <v>71</v>
      </c>
      <c r="AE82" s="273">
        <v>47</v>
      </c>
      <c r="AF82" s="274">
        <v>48</v>
      </c>
      <c r="AG82" s="275">
        <v>95</v>
      </c>
      <c r="AH82" s="273">
        <v>37.799999999999997</v>
      </c>
      <c r="AI82" s="274">
        <v>32.200000000000003</v>
      </c>
      <c r="AJ82" s="275">
        <v>35</v>
      </c>
      <c r="AK82" s="273">
        <v>47</v>
      </c>
      <c r="AL82" s="274">
        <v>48</v>
      </c>
      <c r="AM82" s="275">
        <v>95</v>
      </c>
      <c r="AN82" s="273">
        <v>65</v>
      </c>
      <c r="AO82" s="274">
        <v>53</v>
      </c>
      <c r="AP82" s="275">
        <v>59</v>
      </c>
      <c r="AQ82" s="273">
        <v>49</v>
      </c>
      <c r="AR82" s="274">
        <v>53</v>
      </c>
      <c r="AS82" s="275">
        <v>102</v>
      </c>
      <c r="AT82" s="273">
        <v>65</v>
      </c>
      <c r="AU82" s="274">
        <v>60</v>
      </c>
      <c r="AV82" s="275">
        <v>63</v>
      </c>
      <c r="AW82" s="273">
        <v>49</v>
      </c>
      <c r="AX82" s="274">
        <v>53</v>
      </c>
      <c r="AY82" s="275">
        <v>102</v>
      </c>
      <c r="AZ82" s="273">
        <v>33.6</v>
      </c>
      <c r="BA82" s="274">
        <v>31.4</v>
      </c>
      <c r="BB82" s="275">
        <v>32.5</v>
      </c>
      <c r="BC82" s="273">
        <v>49</v>
      </c>
      <c r="BD82" s="274">
        <v>53</v>
      </c>
      <c r="BE82" s="275">
        <v>102</v>
      </c>
      <c r="BF82" s="273">
        <v>79</v>
      </c>
      <c r="BG82" s="274">
        <v>44</v>
      </c>
      <c r="BH82" s="275">
        <v>56</v>
      </c>
      <c r="BI82" s="273">
        <v>14</v>
      </c>
      <c r="BJ82" s="274">
        <v>25</v>
      </c>
      <c r="BK82" s="275">
        <v>39</v>
      </c>
      <c r="BL82" s="273">
        <v>79</v>
      </c>
      <c r="BM82" s="274">
        <v>48</v>
      </c>
      <c r="BN82" s="275">
        <v>59</v>
      </c>
      <c r="BO82" s="273">
        <v>14</v>
      </c>
      <c r="BP82" s="274">
        <v>25</v>
      </c>
      <c r="BQ82" s="275">
        <v>39</v>
      </c>
      <c r="BR82" s="273">
        <v>36.1</v>
      </c>
      <c r="BS82" s="274">
        <v>32.1</v>
      </c>
      <c r="BT82" s="275">
        <v>33.6</v>
      </c>
      <c r="BU82" s="273">
        <v>14</v>
      </c>
      <c r="BV82" s="274">
        <v>25</v>
      </c>
      <c r="BW82" s="275">
        <v>39</v>
      </c>
      <c r="BX82" s="273">
        <v>100</v>
      </c>
      <c r="BY82" s="274">
        <v>57</v>
      </c>
      <c r="BZ82" s="275">
        <v>77</v>
      </c>
      <c r="CA82" s="273">
        <v>6</v>
      </c>
      <c r="CB82" s="274">
        <v>7</v>
      </c>
      <c r="CC82" s="275">
        <v>13</v>
      </c>
      <c r="CD82" s="273">
        <v>100</v>
      </c>
      <c r="CE82" s="274">
        <v>57</v>
      </c>
      <c r="CF82" s="275">
        <v>77</v>
      </c>
      <c r="CG82" s="273">
        <v>6</v>
      </c>
      <c r="CH82" s="274">
        <v>7</v>
      </c>
      <c r="CI82" s="275">
        <v>13</v>
      </c>
      <c r="CJ82" s="273">
        <v>39</v>
      </c>
      <c r="CK82" s="274">
        <v>30.6</v>
      </c>
      <c r="CL82" s="275">
        <v>34.5</v>
      </c>
      <c r="CM82" s="273">
        <v>6</v>
      </c>
      <c r="CN82" s="274">
        <v>7</v>
      </c>
      <c r="CO82" s="275">
        <v>13</v>
      </c>
      <c r="CP82" s="273">
        <v>76</v>
      </c>
      <c r="CQ82" s="274">
        <v>59</v>
      </c>
      <c r="CR82" s="275">
        <v>68</v>
      </c>
      <c r="CS82" s="273">
        <v>1902</v>
      </c>
      <c r="CT82" s="274">
        <v>1985</v>
      </c>
      <c r="CU82" s="275">
        <v>3887</v>
      </c>
      <c r="CV82" s="273">
        <v>77</v>
      </c>
      <c r="CW82" s="274">
        <v>62</v>
      </c>
      <c r="CX82" s="275">
        <v>70</v>
      </c>
      <c r="CY82" s="273">
        <v>1902</v>
      </c>
      <c r="CZ82" s="274">
        <v>1985</v>
      </c>
      <c r="DA82" s="275">
        <v>3887</v>
      </c>
      <c r="DB82" s="273">
        <v>35.799999999999997</v>
      </c>
      <c r="DC82" s="274">
        <v>33</v>
      </c>
      <c r="DD82" s="275">
        <v>34.4</v>
      </c>
      <c r="DE82" s="273">
        <v>1902</v>
      </c>
      <c r="DF82" s="274">
        <v>1985</v>
      </c>
      <c r="DG82" s="275">
        <v>3887</v>
      </c>
    </row>
    <row r="83" spans="1:111" x14ac:dyDescent="0.35">
      <c r="A83" t="s">
        <v>50</v>
      </c>
      <c r="B83" t="s">
        <v>295</v>
      </c>
      <c r="C83" t="s">
        <v>408</v>
      </c>
      <c r="D83" s="273">
        <v>78</v>
      </c>
      <c r="E83" s="274">
        <v>63</v>
      </c>
      <c r="F83" s="275">
        <v>70</v>
      </c>
      <c r="G83" s="273">
        <v>1357</v>
      </c>
      <c r="H83" s="274">
        <v>1438</v>
      </c>
      <c r="I83" s="275">
        <v>2795</v>
      </c>
      <c r="J83" s="273">
        <v>79</v>
      </c>
      <c r="K83" s="274">
        <v>65</v>
      </c>
      <c r="L83" s="275">
        <v>72</v>
      </c>
      <c r="M83" s="273">
        <v>1357</v>
      </c>
      <c r="N83" s="274">
        <v>1438</v>
      </c>
      <c r="O83" s="275">
        <v>2795</v>
      </c>
      <c r="P83" s="273">
        <v>36.1</v>
      </c>
      <c r="Q83" s="274">
        <v>33.299999999999997</v>
      </c>
      <c r="R83" s="275">
        <v>34.700000000000003</v>
      </c>
      <c r="S83" s="273">
        <v>1357</v>
      </c>
      <c r="T83" s="274">
        <v>1438</v>
      </c>
      <c r="U83" s="275">
        <v>2795</v>
      </c>
      <c r="V83" s="273">
        <v>81</v>
      </c>
      <c r="W83" s="274">
        <v>60</v>
      </c>
      <c r="X83" s="275">
        <v>70</v>
      </c>
      <c r="Y83" s="273">
        <v>53</v>
      </c>
      <c r="Z83" s="274">
        <v>58</v>
      </c>
      <c r="AA83" s="275">
        <v>111</v>
      </c>
      <c r="AB83" s="273">
        <v>83</v>
      </c>
      <c r="AC83" s="274">
        <v>60</v>
      </c>
      <c r="AD83" s="275">
        <v>71</v>
      </c>
      <c r="AE83" s="273">
        <v>53</v>
      </c>
      <c r="AF83" s="274">
        <v>58</v>
      </c>
      <c r="AG83" s="275">
        <v>111</v>
      </c>
      <c r="AH83" s="273">
        <v>36</v>
      </c>
      <c r="AI83" s="274">
        <v>32.799999999999997</v>
      </c>
      <c r="AJ83" s="275">
        <v>34.4</v>
      </c>
      <c r="AK83" s="273">
        <v>53</v>
      </c>
      <c r="AL83" s="274">
        <v>58</v>
      </c>
      <c r="AM83" s="275">
        <v>111</v>
      </c>
      <c r="AN83" s="273">
        <v>77</v>
      </c>
      <c r="AO83" s="274">
        <v>58</v>
      </c>
      <c r="AP83" s="275">
        <v>67</v>
      </c>
      <c r="AQ83" s="273">
        <v>106</v>
      </c>
      <c r="AR83" s="274">
        <v>127</v>
      </c>
      <c r="AS83" s="275">
        <v>233</v>
      </c>
      <c r="AT83" s="273">
        <v>78</v>
      </c>
      <c r="AU83" s="274">
        <v>60</v>
      </c>
      <c r="AV83" s="275">
        <v>68</v>
      </c>
      <c r="AW83" s="273">
        <v>106</v>
      </c>
      <c r="AX83" s="274">
        <v>127</v>
      </c>
      <c r="AY83" s="275">
        <v>233</v>
      </c>
      <c r="AZ83" s="273">
        <v>35.9</v>
      </c>
      <c r="BA83" s="274">
        <v>31.5</v>
      </c>
      <c r="BB83" s="275">
        <v>33.5</v>
      </c>
      <c r="BC83" s="273">
        <v>106</v>
      </c>
      <c r="BD83" s="274">
        <v>127</v>
      </c>
      <c r="BE83" s="275">
        <v>233</v>
      </c>
      <c r="BF83" s="273">
        <v>61</v>
      </c>
      <c r="BG83" s="274">
        <v>37</v>
      </c>
      <c r="BH83" s="275">
        <v>52</v>
      </c>
      <c r="BI83" s="273">
        <v>31</v>
      </c>
      <c r="BJ83" s="274">
        <v>19</v>
      </c>
      <c r="BK83" s="275">
        <v>50</v>
      </c>
      <c r="BL83" s="273">
        <v>68</v>
      </c>
      <c r="BM83" s="274">
        <v>42</v>
      </c>
      <c r="BN83" s="275">
        <v>58</v>
      </c>
      <c r="BO83" s="273">
        <v>31</v>
      </c>
      <c r="BP83" s="274">
        <v>19</v>
      </c>
      <c r="BQ83" s="275">
        <v>50</v>
      </c>
      <c r="BR83" s="273">
        <v>33.5</v>
      </c>
      <c r="BS83" s="274">
        <v>30.5</v>
      </c>
      <c r="BT83" s="275">
        <v>32.4</v>
      </c>
      <c r="BU83" s="273">
        <v>31</v>
      </c>
      <c r="BV83" s="274">
        <v>19</v>
      </c>
      <c r="BW83" s="275">
        <v>50</v>
      </c>
      <c r="BX83" s="273">
        <v>57</v>
      </c>
      <c r="BY83" s="274">
        <v>50</v>
      </c>
      <c r="BZ83" s="275">
        <v>53</v>
      </c>
      <c r="CA83" s="273">
        <v>7</v>
      </c>
      <c r="CB83" s="274">
        <v>10</v>
      </c>
      <c r="CC83" s="275">
        <v>17</v>
      </c>
      <c r="CD83" s="273">
        <v>57</v>
      </c>
      <c r="CE83" s="274">
        <v>60</v>
      </c>
      <c r="CF83" s="275">
        <v>59</v>
      </c>
      <c r="CG83" s="273">
        <v>7</v>
      </c>
      <c r="CH83" s="274">
        <v>10</v>
      </c>
      <c r="CI83" s="275">
        <v>17</v>
      </c>
      <c r="CJ83" s="273">
        <v>30</v>
      </c>
      <c r="CK83" s="274">
        <v>30.3</v>
      </c>
      <c r="CL83" s="275">
        <v>30.2</v>
      </c>
      <c r="CM83" s="273">
        <v>7</v>
      </c>
      <c r="CN83" s="274">
        <v>10</v>
      </c>
      <c r="CO83" s="275">
        <v>17</v>
      </c>
      <c r="CP83" s="273">
        <v>77</v>
      </c>
      <c r="CQ83" s="274">
        <v>61</v>
      </c>
      <c r="CR83" s="275">
        <v>69</v>
      </c>
      <c r="CS83" s="273">
        <v>1605</v>
      </c>
      <c r="CT83" s="274">
        <v>1712</v>
      </c>
      <c r="CU83" s="275">
        <v>3317</v>
      </c>
      <c r="CV83" s="273">
        <v>78</v>
      </c>
      <c r="CW83" s="274">
        <v>63</v>
      </c>
      <c r="CX83" s="275">
        <v>70</v>
      </c>
      <c r="CY83" s="273">
        <v>1605</v>
      </c>
      <c r="CZ83" s="274">
        <v>1712</v>
      </c>
      <c r="DA83" s="275">
        <v>3317</v>
      </c>
      <c r="DB83" s="273">
        <v>35.9</v>
      </c>
      <c r="DC83" s="274">
        <v>33</v>
      </c>
      <c r="DD83" s="275">
        <v>34.4</v>
      </c>
      <c r="DE83" s="273">
        <v>1605</v>
      </c>
      <c r="DF83" s="274">
        <v>1712</v>
      </c>
      <c r="DG83" s="275">
        <v>3317</v>
      </c>
    </row>
    <row r="84" spans="1:111" x14ac:dyDescent="0.35">
      <c r="A84" t="s">
        <v>51</v>
      </c>
      <c r="B84" t="s">
        <v>296</v>
      </c>
      <c r="C84" t="s">
        <v>408</v>
      </c>
      <c r="D84" s="273">
        <v>77</v>
      </c>
      <c r="E84" s="274">
        <v>62</v>
      </c>
      <c r="F84" s="275">
        <v>69</v>
      </c>
      <c r="G84" s="273">
        <v>2074</v>
      </c>
      <c r="H84" s="274">
        <v>2159</v>
      </c>
      <c r="I84" s="275">
        <v>4233</v>
      </c>
      <c r="J84" s="273">
        <v>78</v>
      </c>
      <c r="K84" s="274">
        <v>64</v>
      </c>
      <c r="L84" s="275">
        <v>70</v>
      </c>
      <c r="M84" s="273">
        <v>2074</v>
      </c>
      <c r="N84" s="274">
        <v>2159</v>
      </c>
      <c r="O84" s="275">
        <v>4233</v>
      </c>
      <c r="P84" s="273">
        <v>35.5</v>
      </c>
      <c r="Q84" s="274">
        <v>33.200000000000003</v>
      </c>
      <c r="R84" s="275">
        <v>34.299999999999997</v>
      </c>
      <c r="S84" s="273">
        <v>2074</v>
      </c>
      <c r="T84" s="274">
        <v>2159</v>
      </c>
      <c r="U84" s="275">
        <v>4233</v>
      </c>
      <c r="V84" s="273">
        <v>73</v>
      </c>
      <c r="W84" s="274">
        <v>61</v>
      </c>
      <c r="X84" s="275">
        <v>67</v>
      </c>
      <c r="Y84" s="273">
        <v>232</v>
      </c>
      <c r="Z84" s="274">
        <v>277</v>
      </c>
      <c r="AA84" s="275">
        <v>509</v>
      </c>
      <c r="AB84" s="273">
        <v>73</v>
      </c>
      <c r="AC84" s="274">
        <v>62</v>
      </c>
      <c r="AD84" s="275">
        <v>67</v>
      </c>
      <c r="AE84" s="273">
        <v>232</v>
      </c>
      <c r="AF84" s="274">
        <v>277</v>
      </c>
      <c r="AG84" s="275">
        <v>509</v>
      </c>
      <c r="AH84" s="273">
        <v>34.4</v>
      </c>
      <c r="AI84" s="274">
        <v>32.799999999999997</v>
      </c>
      <c r="AJ84" s="275">
        <v>33.6</v>
      </c>
      <c r="AK84" s="273">
        <v>232</v>
      </c>
      <c r="AL84" s="274">
        <v>277</v>
      </c>
      <c r="AM84" s="275">
        <v>509</v>
      </c>
      <c r="AN84" s="273">
        <v>71</v>
      </c>
      <c r="AO84" s="274">
        <v>60</v>
      </c>
      <c r="AP84" s="275">
        <v>65</v>
      </c>
      <c r="AQ84" s="273">
        <v>363</v>
      </c>
      <c r="AR84" s="274">
        <v>384</v>
      </c>
      <c r="AS84" s="275">
        <v>747</v>
      </c>
      <c r="AT84" s="273">
        <v>72</v>
      </c>
      <c r="AU84" s="274">
        <v>61</v>
      </c>
      <c r="AV84" s="275">
        <v>66</v>
      </c>
      <c r="AW84" s="273">
        <v>363</v>
      </c>
      <c r="AX84" s="274">
        <v>384</v>
      </c>
      <c r="AY84" s="275">
        <v>747</v>
      </c>
      <c r="AZ84" s="273">
        <v>34.799999999999997</v>
      </c>
      <c r="BA84" s="274">
        <v>32.5</v>
      </c>
      <c r="BB84" s="275">
        <v>33.6</v>
      </c>
      <c r="BC84" s="273">
        <v>363</v>
      </c>
      <c r="BD84" s="274">
        <v>384</v>
      </c>
      <c r="BE84" s="275">
        <v>747</v>
      </c>
      <c r="BF84" s="273">
        <v>76</v>
      </c>
      <c r="BG84" s="274">
        <v>57</v>
      </c>
      <c r="BH84" s="275">
        <v>67</v>
      </c>
      <c r="BI84" s="273">
        <v>193</v>
      </c>
      <c r="BJ84" s="274">
        <v>188</v>
      </c>
      <c r="BK84" s="275">
        <v>381</v>
      </c>
      <c r="BL84" s="273">
        <v>77</v>
      </c>
      <c r="BM84" s="274">
        <v>57</v>
      </c>
      <c r="BN84" s="275">
        <v>67</v>
      </c>
      <c r="BO84" s="273">
        <v>193</v>
      </c>
      <c r="BP84" s="274">
        <v>188</v>
      </c>
      <c r="BQ84" s="275">
        <v>381</v>
      </c>
      <c r="BR84" s="273">
        <v>34.6</v>
      </c>
      <c r="BS84" s="274">
        <v>31.1</v>
      </c>
      <c r="BT84" s="275">
        <v>32.9</v>
      </c>
      <c r="BU84" s="273">
        <v>193</v>
      </c>
      <c r="BV84" s="274">
        <v>188</v>
      </c>
      <c r="BW84" s="275">
        <v>381</v>
      </c>
      <c r="BX84" s="273">
        <v>78</v>
      </c>
      <c r="BY84" s="274">
        <v>56</v>
      </c>
      <c r="BZ84" s="275">
        <v>69</v>
      </c>
      <c r="CA84" s="273">
        <v>27</v>
      </c>
      <c r="CB84" s="274">
        <v>18</v>
      </c>
      <c r="CC84" s="275">
        <v>45</v>
      </c>
      <c r="CD84" s="273">
        <v>78</v>
      </c>
      <c r="CE84" s="274">
        <v>56</v>
      </c>
      <c r="CF84" s="275">
        <v>69</v>
      </c>
      <c r="CG84" s="273">
        <v>27</v>
      </c>
      <c r="CH84" s="274">
        <v>18</v>
      </c>
      <c r="CI84" s="275">
        <v>45</v>
      </c>
      <c r="CJ84" s="273">
        <v>34.700000000000003</v>
      </c>
      <c r="CK84" s="274">
        <v>32.299999999999997</v>
      </c>
      <c r="CL84" s="275">
        <v>33.799999999999997</v>
      </c>
      <c r="CM84" s="273">
        <v>27</v>
      </c>
      <c r="CN84" s="274">
        <v>18</v>
      </c>
      <c r="CO84" s="275">
        <v>45</v>
      </c>
      <c r="CP84" s="273">
        <v>75</v>
      </c>
      <c r="CQ84" s="274">
        <v>61</v>
      </c>
      <c r="CR84" s="275">
        <v>68</v>
      </c>
      <c r="CS84" s="273">
        <v>3119</v>
      </c>
      <c r="CT84" s="274">
        <v>3284</v>
      </c>
      <c r="CU84" s="275">
        <v>6403</v>
      </c>
      <c r="CV84" s="273">
        <v>76</v>
      </c>
      <c r="CW84" s="274">
        <v>62</v>
      </c>
      <c r="CX84" s="275">
        <v>69</v>
      </c>
      <c r="CY84" s="273">
        <v>3119</v>
      </c>
      <c r="CZ84" s="274">
        <v>3284</v>
      </c>
      <c r="DA84" s="275">
        <v>6403</v>
      </c>
      <c r="DB84" s="273">
        <v>35.200000000000003</v>
      </c>
      <c r="DC84" s="274">
        <v>32.799999999999997</v>
      </c>
      <c r="DD84" s="275">
        <v>34</v>
      </c>
      <c r="DE84" s="273">
        <v>3119</v>
      </c>
      <c r="DF84" s="274">
        <v>3284</v>
      </c>
      <c r="DG84" s="275">
        <v>6403</v>
      </c>
    </row>
    <row r="85" spans="1:111" x14ac:dyDescent="0.35">
      <c r="A85" t="s">
        <v>1087</v>
      </c>
      <c r="B85" t="s">
        <v>250</v>
      </c>
      <c r="C85" t="s">
        <v>247</v>
      </c>
      <c r="D85" s="273">
        <v>76</v>
      </c>
      <c r="E85" s="274">
        <v>61</v>
      </c>
      <c r="F85" s="275">
        <v>68</v>
      </c>
      <c r="G85" s="273">
        <v>966</v>
      </c>
      <c r="H85" s="274">
        <v>1043</v>
      </c>
      <c r="I85" s="275">
        <v>2009</v>
      </c>
      <c r="J85" s="273">
        <v>76</v>
      </c>
      <c r="K85" s="274">
        <v>62</v>
      </c>
      <c r="L85" s="275">
        <v>69</v>
      </c>
      <c r="M85" s="273">
        <v>966</v>
      </c>
      <c r="N85" s="274">
        <v>1043</v>
      </c>
      <c r="O85" s="275">
        <v>2009</v>
      </c>
      <c r="P85" s="273">
        <v>37.799999999999997</v>
      </c>
      <c r="Q85" s="274">
        <v>35.1</v>
      </c>
      <c r="R85" s="275">
        <v>36.4</v>
      </c>
      <c r="S85" s="273">
        <v>966</v>
      </c>
      <c r="T85" s="274">
        <v>1043</v>
      </c>
      <c r="U85" s="275">
        <v>2009</v>
      </c>
      <c r="V85" s="273">
        <v>79</v>
      </c>
      <c r="W85" s="274">
        <v>59</v>
      </c>
      <c r="X85" s="275">
        <v>67</v>
      </c>
      <c r="Y85" s="273">
        <v>24</v>
      </c>
      <c r="Z85" s="274">
        <v>37</v>
      </c>
      <c r="AA85" s="275">
        <v>61</v>
      </c>
      <c r="AB85" s="273">
        <v>79</v>
      </c>
      <c r="AC85" s="274">
        <v>62</v>
      </c>
      <c r="AD85" s="275">
        <v>69</v>
      </c>
      <c r="AE85" s="273">
        <v>24</v>
      </c>
      <c r="AF85" s="274">
        <v>37</v>
      </c>
      <c r="AG85" s="275">
        <v>61</v>
      </c>
      <c r="AH85" s="273">
        <v>37.5</v>
      </c>
      <c r="AI85" s="274">
        <v>34.6</v>
      </c>
      <c r="AJ85" s="275">
        <v>35.700000000000003</v>
      </c>
      <c r="AK85" s="273">
        <v>24</v>
      </c>
      <c r="AL85" s="274">
        <v>37</v>
      </c>
      <c r="AM85" s="275">
        <v>61</v>
      </c>
      <c r="AN85" s="273">
        <v>84</v>
      </c>
      <c r="AO85" s="274">
        <v>78</v>
      </c>
      <c r="AP85" s="275">
        <v>81</v>
      </c>
      <c r="AQ85" s="273">
        <v>19</v>
      </c>
      <c r="AR85" s="274">
        <v>23</v>
      </c>
      <c r="AS85" s="275">
        <v>42</v>
      </c>
      <c r="AT85" s="273">
        <v>84</v>
      </c>
      <c r="AU85" s="274">
        <v>78</v>
      </c>
      <c r="AV85" s="275">
        <v>81</v>
      </c>
      <c r="AW85" s="273">
        <v>19</v>
      </c>
      <c r="AX85" s="274">
        <v>23</v>
      </c>
      <c r="AY85" s="275">
        <v>42</v>
      </c>
      <c r="AZ85" s="273">
        <v>37.799999999999997</v>
      </c>
      <c r="BA85" s="274">
        <v>34.700000000000003</v>
      </c>
      <c r="BB85" s="275">
        <v>36.1</v>
      </c>
      <c r="BC85" s="273">
        <v>19</v>
      </c>
      <c r="BD85" s="274">
        <v>23</v>
      </c>
      <c r="BE85" s="275">
        <v>42</v>
      </c>
      <c r="BF85" s="273" t="s">
        <v>197</v>
      </c>
      <c r="BG85" s="274" t="s">
        <v>197</v>
      </c>
      <c r="BH85" s="275">
        <v>67</v>
      </c>
      <c r="BI85" s="273">
        <v>25</v>
      </c>
      <c r="BJ85" s="274">
        <v>5</v>
      </c>
      <c r="BK85" s="275">
        <v>30</v>
      </c>
      <c r="BL85" s="273" t="s">
        <v>197</v>
      </c>
      <c r="BM85" s="274" t="s">
        <v>197</v>
      </c>
      <c r="BN85" s="275">
        <v>67</v>
      </c>
      <c r="BO85" s="273">
        <v>25</v>
      </c>
      <c r="BP85" s="274">
        <v>5</v>
      </c>
      <c r="BQ85" s="275">
        <v>30</v>
      </c>
      <c r="BR85" s="273">
        <v>36.299999999999997</v>
      </c>
      <c r="BS85" s="274">
        <v>30</v>
      </c>
      <c r="BT85" s="275">
        <v>35.200000000000003</v>
      </c>
      <c r="BU85" s="273">
        <v>25</v>
      </c>
      <c r="BV85" s="274">
        <v>5</v>
      </c>
      <c r="BW85" s="275">
        <v>30</v>
      </c>
      <c r="BX85" s="273">
        <v>43</v>
      </c>
      <c r="BY85" s="274">
        <v>50</v>
      </c>
      <c r="BZ85" s="275">
        <v>47</v>
      </c>
      <c r="CA85" s="273">
        <v>7</v>
      </c>
      <c r="CB85" s="274">
        <v>8</v>
      </c>
      <c r="CC85" s="275">
        <v>15</v>
      </c>
      <c r="CD85" s="273">
        <v>43</v>
      </c>
      <c r="CE85" s="274">
        <v>50</v>
      </c>
      <c r="CF85" s="275">
        <v>47</v>
      </c>
      <c r="CG85" s="273">
        <v>7</v>
      </c>
      <c r="CH85" s="274">
        <v>8</v>
      </c>
      <c r="CI85" s="275">
        <v>15</v>
      </c>
      <c r="CJ85" s="273">
        <v>37.700000000000003</v>
      </c>
      <c r="CK85" s="274">
        <v>33.299999999999997</v>
      </c>
      <c r="CL85" s="275">
        <v>35.299999999999997</v>
      </c>
      <c r="CM85" s="273">
        <v>7</v>
      </c>
      <c r="CN85" s="274">
        <v>8</v>
      </c>
      <c r="CO85" s="275">
        <v>15</v>
      </c>
      <c r="CP85" s="273">
        <v>75</v>
      </c>
      <c r="CQ85" s="274">
        <v>60</v>
      </c>
      <c r="CR85" s="275">
        <v>67</v>
      </c>
      <c r="CS85" s="273">
        <v>1126</v>
      </c>
      <c r="CT85" s="274">
        <v>1186</v>
      </c>
      <c r="CU85" s="275">
        <v>2312</v>
      </c>
      <c r="CV85" s="273">
        <v>75</v>
      </c>
      <c r="CW85" s="274">
        <v>61</v>
      </c>
      <c r="CX85" s="275">
        <v>68</v>
      </c>
      <c r="CY85" s="273">
        <v>1126</v>
      </c>
      <c r="CZ85" s="274">
        <v>1186</v>
      </c>
      <c r="DA85" s="275">
        <v>2312</v>
      </c>
      <c r="DB85" s="273">
        <v>37.5</v>
      </c>
      <c r="DC85" s="274">
        <v>34.9</v>
      </c>
      <c r="DD85" s="275">
        <v>36.200000000000003</v>
      </c>
      <c r="DE85" s="273">
        <v>1126</v>
      </c>
      <c r="DF85" s="274">
        <v>1186</v>
      </c>
      <c r="DG85" s="275">
        <v>2312</v>
      </c>
    </row>
    <row r="86" spans="1:111" x14ac:dyDescent="0.35">
      <c r="A86" t="s">
        <v>8</v>
      </c>
      <c r="B86" t="s">
        <v>253</v>
      </c>
      <c r="C86" t="s">
        <v>247</v>
      </c>
      <c r="D86" s="273">
        <v>76</v>
      </c>
      <c r="E86" s="274">
        <v>65</v>
      </c>
      <c r="F86" s="275">
        <v>70</v>
      </c>
      <c r="G86" s="273">
        <v>1110</v>
      </c>
      <c r="H86" s="274">
        <v>1158</v>
      </c>
      <c r="I86" s="275">
        <v>2268</v>
      </c>
      <c r="J86" s="273">
        <v>77</v>
      </c>
      <c r="K86" s="274">
        <v>66</v>
      </c>
      <c r="L86" s="275">
        <v>72</v>
      </c>
      <c r="M86" s="273">
        <v>1110</v>
      </c>
      <c r="N86" s="274">
        <v>1158</v>
      </c>
      <c r="O86" s="275">
        <v>2268</v>
      </c>
      <c r="P86" s="273">
        <v>36.299999999999997</v>
      </c>
      <c r="Q86" s="274">
        <v>34.299999999999997</v>
      </c>
      <c r="R86" s="275">
        <v>35.299999999999997</v>
      </c>
      <c r="S86" s="273">
        <v>1110</v>
      </c>
      <c r="T86" s="274">
        <v>1158</v>
      </c>
      <c r="U86" s="275">
        <v>2268</v>
      </c>
      <c r="V86" s="273">
        <v>76</v>
      </c>
      <c r="W86" s="274">
        <v>65</v>
      </c>
      <c r="X86" s="275">
        <v>71</v>
      </c>
      <c r="Y86" s="273">
        <v>92</v>
      </c>
      <c r="Z86" s="274">
        <v>78</v>
      </c>
      <c r="AA86" s="275">
        <v>170</v>
      </c>
      <c r="AB86" s="273">
        <v>76</v>
      </c>
      <c r="AC86" s="274">
        <v>65</v>
      </c>
      <c r="AD86" s="275">
        <v>71</v>
      </c>
      <c r="AE86" s="273">
        <v>92</v>
      </c>
      <c r="AF86" s="274">
        <v>78</v>
      </c>
      <c r="AG86" s="275">
        <v>170</v>
      </c>
      <c r="AH86" s="273">
        <v>36.5</v>
      </c>
      <c r="AI86" s="274">
        <v>33.5</v>
      </c>
      <c r="AJ86" s="275">
        <v>35.1</v>
      </c>
      <c r="AK86" s="273">
        <v>92</v>
      </c>
      <c r="AL86" s="274">
        <v>78</v>
      </c>
      <c r="AM86" s="275">
        <v>170</v>
      </c>
      <c r="AN86" s="273">
        <v>74</v>
      </c>
      <c r="AO86" s="274">
        <v>57</v>
      </c>
      <c r="AP86" s="275">
        <v>66</v>
      </c>
      <c r="AQ86" s="273">
        <v>207</v>
      </c>
      <c r="AR86" s="274">
        <v>217</v>
      </c>
      <c r="AS86" s="275">
        <v>424</v>
      </c>
      <c r="AT86" s="273">
        <v>78</v>
      </c>
      <c r="AU86" s="274">
        <v>59</v>
      </c>
      <c r="AV86" s="275">
        <v>68</v>
      </c>
      <c r="AW86" s="273">
        <v>207</v>
      </c>
      <c r="AX86" s="274">
        <v>217</v>
      </c>
      <c r="AY86" s="275">
        <v>424</v>
      </c>
      <c r="AZ86" s="273">
        <v>36.1</v>
      </c>
      <c r="BA86" s="274">
        <v>32.4</v>
      </c>
      <c r="BB86" s="275">
        <v>34.200000000000003</v>
      </c>
      <c r="BC86" s="273">
        <v>207</v>
      </c>
      <c r="BD86" s="274">
        <v>217</v>
      </c>
      <c r="BE86" s="275">
        <v>424</v>
      </c>
      <c r="BF86" s="273">
        <v>75</v>
      </c>
      <c r="BG86" s="274">
        <v>40</v>
      </c>
      <c r="BH86" s="275">
        <v>57</v>
      </c>
      <c r="BI86" s="273">
        <v>51</v>
      </c>
      <c r="BJ86" s="274">
        <v>50</v>
      </c>
      <c r="BK86" s="275">
        <v>101</v>
      </c>
      <c r="BL86" s="273">
        <v>78</v>
      </c>
      <c r="BM86" s="274">
        <v>46</v>
      </c>
      <c r="BN86" s="275">
        <v>62</v>
      </c>
      <c r="BO86" s="273">
        <v>51</v>
      </c>
      <c r="BP86" s="274">
        <v>50</v>
      </c>
      <c r="BQ86" s="275">
        <v>101</v>
      </c>
      <c r="BR86" s="273">
        <v>35.9</v>
      </c>
      <c r="BS86" s="274">
        <v>30.2</v>
      </c>
      <c r="BT86" s="275">
        <v>33.1</v>
      </c>
      <c r="BU86" s="273">
        <v>51</v>
      </c>
      <c r="BV86" s="274">
        <v>50</v>
      </c>
      <c r="BW86" s="275">
        <v>101</v>
      </c>
      <c r="BX86" s="273">
        <v>77</v>
      </c>
      <c r="BY86" s="274">
        <v>52</v>
      </c>
      <c r="BZ86" s="275">
        <v>62</v>
      </c>
      <c r="CA86" s="273">
        <v>13</v>
      </c>
      <c r="CB86" s="274">
        <v>21</v>
      </c>
      <c r="CC86" s="275">
        <v>34</v>
      </c>
      <c r="CD86" s="273">
        <v>77</v>
      </c>
      <c r="CE86" s="274">
        <v>57</v>
      </c>
      <c r="CF86" s="275">
        <v>65</v>
      </c>
      <c r="CG86" s="273">
        <v>13</v>
      </c>
      <c r="CH86" s="274">
        <v>21</v>
      </c>
      <c r="CI86" s="275">
        <v>34</v>
      </c>
      <c r="CJ86" s="273">
        <v>36.6</v>
      </c>
      <c r="CK86" s="274">
        <v>32.200000000000003</v>
      </c>
      <c r="CL86" s="275">
        <v>33.9</v>
      </c>
      <c r="CM86" s="273">
        <v>13</v>
      </c>
      <c r="CN86" s="274">
        <v>21</v>
      </c>
      <c r="CO86" s="275">
        <v>34</v>
      </c>
      <c r="CP86" s="273">
        <v>75</v>
      </c>
      <c r="CQ86" s="274">
        <v>61</v>
      </c>
      <c r="CR86" s="275">
        <v>68</v>
      </c>
      <c r="CS86" s="273">
        <v>1621</v>
      </c>
      <c r="CT86" s="274">
        <v>1720</v>
      </c>
      <c r="CU86" s="275">
        <v>3341</v>
      </c>
      <c r="CV86" s="273">
        <v>76</v>
      </c>
      <c r="CW86" s="274">
        <v>63</v>
      </c>
      <c r="CX86" s="275">
        <v>70</v>
      </c>
      <c r="CY86" s="273">
        <v>1621</v>
      </c>
      <c r="CZ86" s="274">
        <v>1720</v>
      </c>
      <c r="DA86" s="275">
        <v>3341</v>
      </c>
      <c r="DB86" s="273">
        <v>36.1</v>
      </c>
      <c r="DC86" s="274">
        <v>33.6</v>
      </c>
      <c r="DD86" s="275">
        <v>34.799999999999997</v>
      </c>
      <c r="DE86" s="273">
        <v>1621</v>
      </c>
      <c r="DF86" s="274">
        <v>1720</v>
      </c>
      <c r="DG86" s="275">
        <v>3341</v>
      </c>
    </row>
    <row r="87" spans="1:111" x14ac:dyDescent="0.35">
      <c r="A87" t="s">
        <v>9</v>
      </c>
      <c r="B87" t="s">
        <v>254</v>
      </c>
      <c r="C87" t="s">
        <v>247</v>
      </c>
      <c r="D87" s="273">
        <v>77</v>
      </c>
      <c r="E87" s="274">
        <v>62</v>
      </c>
      <c r="F87" s="275">
        <v>69</v>
      </c>
      <c r="G87" s="273">
        <v>1031</v>
      </c>
      <c r="H87" s="274">
        <v>1145</v>
      </c>
      <c r="I87" s="275">
        <v>2176</v>
      </c>
      <c r="J87" s="273">
        <v>78</v>
      </c>
      <c r="K87" s="274">
        <v>64</v>
      </c>
      <c r="L87" s="275">
        <v>70</v>
      </c>
      <c r="M87" s="273">
        <v>1031</v>
      </c>
      <c r="N87" s="274">
        <v>1145</v>
      </c>
      <c r="O87" s="275">
        <v>2176</v>
      </c>
      <c r="P87" s="273">
        <v>36.700000000000003</v>
      </c>
      <c r="Q87" s="274">
        <v>34</v>
      </c>
      <c r="R87" s="275">
        <v>35.299999999999997</v>
      </c>
      <c r="S87" s="273">
        <v>1031</v>
      </c>
      <c r="T87" s="274">
        <v>1145</v>
      </c>
      <c r="U87" s="275">
        <v>2176</v>
      </c>
      <c r="V87" s="273">
        <v>88</v>
      </c>
      <c r="W87" s="274">
        <v>53</v>
      </c>
      <c r="X87" s="275">
        <v>71</v>
      </c>
      <c r="Y87" s="273">
        <v>32</v>
      </c>
      <c r="Z87" s="274">
        <v>30</v>
      </c>
      <c r="AA87" s="275">
        <v>62</v>
      </c>
      <c r="AB87" s="273">
        <v>88</v>
      </c>
      <c r="AC87" s="274">
        <v>53</v>
      </c>
      <c r="AD87" s="275">
        <v>71</v>
      </c>
      <c r="AE87" s="273">
        <v>32</v>
      </c>
      <c r="AF87" s="274">
        <v>30</v>
      </c>
      <c r="AG87" s="275">
        <v>62</v>
      </c>
      <c r="AH87" s="273">
        <v>38.6</v>
      </c>
      <c r="AI87" s="274">
        <v>30.9</v>
      </c>
      <c r="AJ87" s="275">
        <v>34.9</v>
      </c>
      <c r="AK87" s="273">
        <v>32</v>
      </c>
      <c r="AL87" s="274">
        <v>30</v>
      </c>
      <c r="AM87" s="275">
        <v>62</v>
      </c>
      <c r="AN87" s="273">
        <v>65</v>
      </c>
      <c r="AO87" s="274">
        <v>50</v>
      </c>
      <c r="AP87" s="275">
        <v>56</v>
      </c>
      <c r="AQ87" s="273">
        <v>20</v>
      </c>
      <c r="AR87" s="274">
        <v>28</v>
      </c>
      <c r="AS87" s="275">
        <v>48</v>
      </c>
      <c r="AT87" s="273">
        <v>65</v>
      </c>
      <c r="AU87" s="274">
        <v>54</v>
      </c>
      <c r="AV87" s="275">
        <v>58</v>
      </c>
      <c r="AW87" s="273">
        <v>20</v>
      </c>
      <c r="AX87" s="274">
        <v>28</v>
      </c>
      <c r="AY87" s="275">
        <v>48</v>
      </c>
      <c r="AZ87" s="273">
        <v>33.700000000000003</v>
      </c>
      <c r="BA87" s="274">
        <v>30.5</v>
      </c>
      <c r="BB87" s="275">
        <v>31.8</v>
      </c>
      <c r="BC87" s="273">
        <v>20</v>
      </c>
      <c r="BD87" s="274">
        <v>28</v>
      </c>
      <c r="BE87" s="275">
        <v>48</v>
      </c>
      <c r="BF87" s="273" t="s">
        <v>197</v>
      </c>
      <c r="BG87" s="274" t="s">
        <v>197</v>
      </c>
      <c r="BH87" s="275">
        <v>50</v>
      </c>
      <c r="BI87" s="273">
        <v>5</v>
      </c>
      <c r="BJ87" s="274">
        <v>9</v>
      </c>
      <c r="BK87" s="275">
        <v>14</v>
      </c>
      <c r="BL87" s="273">
        <v>100</v>
      </c>
      <c r="BM87" s="274">
        <v>33</v>
      </c>
      <c r="BN87" s="275">
        <v>57</v>
      </c>
      <c r="BO87" s="273">
        <v>5</v>
      </c>
      <c r="BP87" s="274">
        <v>9</v>
      </c>
      <c r="BQ87" s="275">
        <v>14</v>
      </c>
      <c r="BR87" s="273">
        <v>37.4</v>
      </c>
      <c r="BS87" s="274">
        <v>29.4</v>
      </c>
      <c r="BT87" s="275">
        <v>32.299999999999997</v>
      </c>
      <c r="BU87" s="273">
        <v>5</v>
      </c>
      <c r="BV87" s="274">
        <v>9</v>
      </c>
      <c r="BW87" s="275">
        <v>14</v>
      </c>
      <c r="BX87" s="273" t="s">
        <v>197</v>
      </c>
      <c r="BY87" s="274" t="s">
        <v>197</v>
      </c>
      <c r="BZ87" s="275">
        <v>70</v>
      </c>
      <c r="CA87" s="273">
        <v>5</v>
      </c>
      <c r="CB87" s="274">
        <v>5</v>
      </c>
      <c r="CC87" s="275">
        <v>10</v>
      </c>
      <c r="CD87" s="273" t="s">
        <v>197</v>
      </c>
      <c r="CE87" s="274">
        <v>100</v>
      </c>
      <c r="CF87" s="275" t="s">
        <v>197</v>
      </c>
      <c r="CG87" s="273">
        <v>5</v>
      </c>
      <c r="CH87" s="274">
        <v>5</v>
      </c>
      <c r="CI87" s="275">
        <v>10</v>
      </c>
      <c r="CJ87" s="273">
        <v>36.4</v>
      </c>
      <c r="CK87" s="274">
        <v>39.200000000000003</v>
      </c>
      <c r="CL87" s="275">
        <v>37.799999999999997</v>
      </c>
      <c r="CM87" s="273">
        <v>5</v>
      </c>
      <c r="CN87" s="274">
        <v>5</v>
      </c>
      <c r="CO87" s="275">
        <v>10</v>
      </c>
      <c r="CP87" s="273">
        <v>76</v>
      </c>
      <c r="CQ87" s="274">
        <v>61</v>
      </c>
      <c r="CR87" s="275">
        <v>68</v>
      </c>
      <c r="CS87" s="273">
        <v>1134</v>
      </c>
      <c r="CT87" s="274">
        <v>1260</v>
      </c>
      <c r="CU87" s="275">
        <v>2394</v>
      </c>
      <c r="CV87" s="273">
        <v>77</v>
      </c>
      <c r="CW87" s="274">
        <v>63</v>
      </c>
      <c r="CX87" s="275">
        <v>70</v>
      </c>
      <c r="CY87" s="273">
        <v>1134</v>
      </c>
      <c r="CZ87" s="274">
        <v>1260</v>
      </c>
      <c r="DA87" s="275">
        <v>2394</v>
      </c>
      <c r="DB87" s="273">
        <v>36.6</v>
      </c>
      <c r="DC87" s="274">
        <v>33.799999999999997</v>
      </c>
      <c r="DD87" s="275">
        <v>35.1</v>
      </c>
      <c r="DE87" s="273">
        <v>1134</v>
      </c>
      <c r="DF87" s="274">
        <v>1260</v>
      </c>
      <c r="DG87" s="275">
        <v>2394</v>
      </c>
    </row>
    <row r="88" spans="1:111" x14ac:dyDescent="0.35">
      <c r="A88" t="s">
        <v>11</v>
      </c>
      <c r="B88" t="s">
        <v>257</v>
      </c>
      <c r="C88" t="s">
        <v>247</v>
      </c>
      <c r="D88" s="273">
        <v>77</v>
      </c>
      <c r="E88" s="274">
        <v>59</v>
      </c>
      <c r="F88" s="275">
        <v>67</v>
      </c>
      <c r="G88" s="273">
        <v>682</v>
      </c>
      <c r="H88" s="274">
        <v>778</v>
      </c>
      <c r="I88" s="275">
        <v>1460</v>
      </c>
      <c r="J88" s="273">
        <v>79</v>
      </c>
      <c r="K88" s="274">
        <v>60</v>
      </c>
      <c r="L88" s="275">
        <v>69</v>
      </c>
      <c r="M88" s="273">
        <v>682</v>
      </c>
      <c r="N88" s="274">
        <v>778</v>
      </c>
      <c r="O88" s="275">
        <v>1460</v>
      </c>
      <c r="P88" s="273">
        <v>35.299999999999997</v>
      </c>
      <c r="Q88" s="274">
        <v>32.6</v>
      </c>
      <c r="R88" s="275">
        <v>33.799999999999997</v>
      </c>
      <c r="S88" s="273">
        <v>682</v>
      </c>
      <c r="T88" s="274">
        <v>778</v>
      </c>
      <c r="U88" s="275">
        <v>1460</v>
      </c>
      <c r="V88" s="273">
        <v>71</v>
      </c>
      <c r="W88" s="274">
        <v>47</v>
      </c>
      <c r="X88" s="275">
        <v>62</v>
      </c>
      <c r="Y88" s="273">
        <v>24</v>
      </c>
      <c r="Z88" s="274">
        <v>15</v>
      </c>
      <c r="AA88" s="275">
        <v>39</v>
      </c>
      <c r="AB88" s="273">
        <v>71</v>
      </c>
      <c r="AC88" s="274">
        <v>53</v>
      </c>
      <c r="AD88" s="275">
        <v>64</v>
      </c>
      <c r="AE88" s="273">
        <v>24</v>
      </c>
      <c r="AF88" s="274">
        <v>15</v>
      </c>
      <c r="AG88" s="275">
        <v>39</v>
      </c>
      <c r="AH88" s="273">
        <v>33.700000000000003</v>
      </c>
      <c r="AI88" s="274">
        <v>29.3</v>
      </c>
      <c r="AJ88" s="275">
        <v>32</v>
      </c>
      <c r="AK88" s="273">
        <v>24</v>
      </c>
      <c r="AL88" s="274">
        <v>15</v>
      </c>
      <c r="AM88" s="275">
        <v>39</v>
      </c>
      <c r="AN88" s="273">
        <v>61</v>
      </c>
      <c r="AO88" s="274">
        <v>52</v>
      </c>
      <c r="AP88" s="275">
        <v>57</v>
      </c>
      <c r="AQ88" s="273">
        <v>28</v>
      </c>
      <c r="AR88" s="274">
        <v>21</v>
      </c>
      <c r="AS88" s="275">
        <v>49</v>
      </c>
      <c r="AT88" s="273">
        <v>64</v>
      </c>
      <c r="AU88" s="274">
        <v>52</v>
      </c>
      <c r="AV88" s="275">
        <v>59</v>
      </c>
      <c r="AW88" s="273">
        <v>28</v>
      </c>
      <c r="AX88" s="274">
        <v>21</v>
      </c>
      <c r="AY88" s="275">
        <v>49</v>
      </c>
      <c r="AZ88" s="273">
        <v>32</v>
      </c>
      <c r="BA88" s="274">
        <v>31.2</v>
      </c>
      <c r="BB88" s="275">
        <v>31.7</v>
      </c>
      <c r="BC88" s="273">
        <v>28</v>
      </c>
      <c r="BD88" s="274">
        <v>21</v>
      </c>
      <c r="BE88" s="275">
        <v>49</v>
      </c>
      <c r="BF88" s="273" t="s">
        <v>197</v>
      </c>
      <c r="BG88" s="274" t="s">
        <v>197</v>
      </c>
      <c r="BH88" s="275">
        <v>60</v>
      </c>
      <c r="BI88" s="273">
        <v>7</v>
      </c>
      <c r="BJ88" s="274">
        <v>3</v>
      </c>
      <c r="BK88" s="275">
        <v>10</v>
      </c>
      <c r="BL88" s="273" t="s">
        <v>197</v>
      </c>
      <c r="BM88" s="274" t="s">
        <v>197</v>
      </c>
      <c r="BN88" s="275">
        <v>60</v>
      </c>
      <c r="BO88" s="273">
        <v>7</v>
      </c>
      <c r="BP88" s="274">
        <v>3</v>
      </c>
      <c r="BQ88" s="275">
        <v>10</v>
      </c>
      <c r="BR88" s="273">
        <v>32.700000000000003</v>
      </c>
      <c r="BS88" s="274">
        <v>32</v>
      </c>
      <c r="BT88" s="275">
        <v>32.5</v>
      </c>
      <c r="BU88" s="273">
        <v>7</v>
      </c>
      <c r="BV88" s="274">
        <v>3</v>
      </c>
      <c r="BW88" s="275">
        <v>10</v>
      </c>
      <c r="BX88" s="273" t="s">
        <v>197</v>
      </c>
      <c r="BY88" s="274" t="s">
        <v>197</v>
      </c>
      <c r="BZ88" s="275" t="s">
        <v>197</v>
      </c>
      <c r="CA88" s="273" t="s">
        <v>197</v>
      </c>
      <c r="CB88" s="274" t="s">
        <v>197</v>
      </c>
      <c r="CC88" s="275">
        <v>4</v>
      </c>
      <c r="CD88" s="273" t="s">
        <v>197</v>
      </c>
      <c r="CE88" s="274" t="s">
        <v>197</v>
      </c>
      <c r="CF88" s="275" t="s">
        <v>197</v>
      </c>
      <c r="CG88" s="273" t="s">
        <v>197</v>
      </c>
      <c r="CH88" s="274" t="s">
        <v>197</v>
      </c>
      <c r="CI88" s="275">
        <v>4</v>
      </c>
      <c r="CJ88" s="273">
        <v>29</v>
      </c>
      <c r="CK88" s="274">
        <v>37</v>
      </c>
      <c r="CL88" s="275">
        <v>31</v>
      </c>
      <c r="CM88" s="273" t="s">
        <v>197</v>
      </c>
      <c r="CN88" s="274" t="s">
        <v>197</v>
      </c>
      <c r="CO88" s="275">
        <v>4</v>
      </c>
      <c r="CP88" s="273">
        <v>75</v>
      </c>
      <c r="CQ88" s="274">
        <v>58</v>
      </c>
      <c r="CR88" s="275">
        <v>66</v>
      </c>
      <c r="CS88" s="273">
        <v>795</v>
      </c>
      <c r="CT88" s="274">
        <v>866</v>
      </c>
      <c r="CU88" s="275">
        <v>1661</v>
      </c>
      <c r="CV88" s="273">
        <v>77</v>
      </c>
      <c r="CW88" s="274">
        <v>59</v>
      </c>
      <c r="CX88" s="275">
        <v>68</v>
      </c>
      <c r="CY88" s="273">
        <v>795</v>
      </c>
      <c r="CZ88" s="274">
        <v>866</v>
      </c>
      <c r="DA88" s="275">
        <v>1661</v>
      </c>
      <c r="DB88" s="273">
        <v>34.799999999999997</v>
      </c>
      <c r="DC88" s="274">
        <v>32.299999999999997</v>
      </c>
      <c r="DD88" s="275">
        <v>33.5</v>
      </c>
      <c r="DE88" s="273">
        <v>795</v>
      </c>
      <c r="DF88" s="274">
        <v>866</v>
      </c>
      <c r="DG88" s="275">
        <v>1661</v>
      </c>
    </row>
    <row r="89" spans="1:111" x14ac:dyDescent="0.35">
      <c r="A89" t="s">
        <v>13</v>
      </c>
      <c r="B89" t="s">
        <v>259</v>
      </c>
      <c r="C89" t="s">
        <v>247</v>
      </c>
      <c r="D89" s="273">
        <v>77</v>
      </c>
      <c r="E89" s="274">
        <v>59</v>
      </c>
      <c r="F89" s="275">
        <v>68</v>
      </c>
      <c r="G89" s="273">
        <v>1405</v>
      </c>
      <c r="H89" s="274">
        <v>1485</v>
      </c>
      <c r="I89" s="275">
        <v>2890</v>
      </c>
      <c r="J89" s="273">
        <v>78</v>
      </c>
      <c r="K89" s="274">
        <v>61</v>
      </c>
      <c r="L89" s="275">
        <v>69</v>
      </c>
      <c r="M89" s="273">
        <v>1405</v>
      </c>
      <c r="N89" s="274">
        <v>1485</v>
      </c>
      <c r="O89" s="275">
        <v>2890</v>
      </c>
      <c r="P89" s="273">
        <v>36.1</v>
      </c>
      <c r="Q89" s="274">
        <v>33.1</v>
      </c>
      <c r="R89" s="275">
        <v>34.6</v>
      </c>
      <c r="S89" s="273">
        <v>1405</v>
      </c>
      <c r="T89" s="274">
        <v>1485</v>
      </c>
      <c r="U89" s="275">
        <v>2890</v>
      </c>
      <c r="V89" s="273">
        <v>85</v>
      </c>
      <c r="W89" s="274">
        <v>67</v>
      </c>
      <c r="X89" s="275">
        <v>75</v>
      </c>
      <c r="Y89" s="273">
        <v>27</v>
      </c>
      <c r="Z89" s="274">
        <v>36</v>
      </c>
      <c r="AA89" s="275">
        <v>63</v>
      </c>
      <c r="AB89" s="273">
        <v>85</v>
      </c>
      <c r="AC89" s="274">
        <v>67</v>
      </c>
      <c r="AD89" s="275">
        <v>75</v>
      </c>
      <c r="AE89" s="273">
        <v>27</v>
      </c>
      <c r="AF89" s="274">
        <v>36</v>
      </c>
      <c r="AG89" s="275">
        <v>63</v>
      </c>
      <c r="AH89" s="273">
        <v>38</v>
      </c>
      <c r="AI89" s="274">
        <v>33.299999999999997</v>
      </c>
      <c r="AJ89" s="275">
        <v>35.299999999999997</v>
      </c>
      <c r="AK89" s="273">
        <v>27</v>
      </c>
      <c r="AL89" s="274">
        <v>36</v>
      </c>
      <c r="AM89" s="275">
        <v>63</v>
      </c>
      <c r="AN89" s="273">
        <v>57</v>
      </c>
      <c r="AO89" s="274">
        <v>49</v>
      </c>
      <c r="AP89" s="275">
        <v>52</v>
      </c>
      <c r="AQ89" s="273">
        <v>51</v>
      </c>
      <c r="AR89" s="274">
        <v>68</v>
      </c>
      <c r="AS89" s="275">
        <v>119</v>
      </c>
      <c r="AT89" s="273">
        <v>57</v>
      </c>
      <c r="AU89" s="274">
        <v>49</v>
      </c>
      <c r="AV89" s="275">
        <v>52</v>
      </c>
      <c r="AW89" s="273">
        <v>51</v>
      </c>
      <c r="AX89" s="274">
        <v>68</v>
      </c>
      <c r="AY89" s="275">
        <v>119</v>
      </c>
      <c r="AZ89" s="273">
        <v>33.9</v>
      </c>
      <c r="BA89" s="274">
        <v>31.4</v>
      </c>
      <c r="BB89" s="275">
        <v>32.5</v>
      </c>
      <c r="BC89" s="273">
        <v>51</v>
      </c>
      <c r="BD89" s="274">
        <v>68</v>
      </c>
      <c r="BE89" s="275">
        <v>119</v>
      </c>
      <c r="BF89" s="273" t="s">
        <v>197</v>
      </c>
      <c r="BG89" s="274" t="s">
        <v>197</v>
      </c>
      <c r="BH89" s="275">
        <v>83</v>
      </c>
      <c r="BI89" s="273">
        <v>13</v>
      </c>
      <c r="BJ89" s="274">
        <v>10</v>
      </c>
      <c r="BK89" s="275">
        <v>23</v>
      </c>
      <c r="BL89" s="273" t="s">
        <v>197</v>
      </c>
      <c r="BM89" s="274" t="s">
        <v>197</v>
      </c>
      <c r="BN89" s="275">
        <v>83</v>
      </c>
      <c r="BO89" s="273">
        <v>13</v>
      </c>
      <c r="BP89" s="274">
        <v>10</v>
      </c>
      <c r="BQ89" s="275">
        <v>23</v>
      </c>
      <c r="BR89" s="273">
        <v>39.6</v>
      </c>
      <c r="BS89" s="274">
        <v>35</v>
      </c>
      <c r="BT89" s="275">
        <v>37.6</v>
      </c>
      <c r="BU89" s="273">
        <v>13</v>
      </c>
      <c r="BV89" s="274">
        <v>10</v>
      </c>
      <c r="BW89" s="275">
        <v>23</v>
      </c>
      <c r="BX89" s="273" t="s">
        <v>197</v>
      </c>
      <c r="BY89" s="274" t="s">
        <v>197</v>
      </c>
      <c r="BZ89" s="275">
        <v>47</v>
      </c>
      <c r="CA89" s="273">
        <v>5</v>
      </c>
      <c r="CB89" s="274">
        <v>10</v>
      </c>
      <c r="CC89" s="275">
        <v>15</v>
      </c>
      <c r="CD89" s="273" t="s">
        <v>197</v>
      </c>
      <c r="CE89" s="274" t="s">
        <v>197</v>
      </c>
      <c r="CF89" s="275">
        <v>47</v>
      </c>
      <c r="CG89" s="273">
        <v>5</v>
      </c>
      <c r="CH89" s="274">
        <v>10</v>
      </c>
      <c r="CI89" s="275">
        <v>15</v>
      </c>
      <c r="CJ89" s="273">
        <v>30.6</v>
      </c>
      <c r="CK89" s="274">
        <v>35.4</v>
      </c>
      <c r="CL89" s="275">
        <v>33.799999999999997</v>
      </c>
      <c r="CM89" s="273">
        <v>5</v>
      </c>
      <c r="CN89" s="274">
        <v>10</v>
      </c>
      <c r="CO89" s="275">
        <v>15</v>
      </c>
      <c r="CP89" s="273">
        <v>76</v>
      </c>
      <c r="CQ89" s="274">
        <v>58</v>
      </c>
      <c r="CR89" s="275">
        <v>67</v>
      </c>
      <c r="CS89" s="273">
        <v>1559</v>
      </c>
      <c r="CT89" s="274">
        <v>1642</v>
      </c>
      <c r="CU89" s="275">
        <v>3201</v>
      </c>
      <c r="CV89" s="273">
        <v>77</v>
      </c>
      <c r="CW89" s="274">
        <v>60</v>
      </c>
      <c r="CX89" s="275">
        <v>68</v>
      </c>
      <c r="CY89" s="273">
        <v>1559</v>
      </c>
      <c r="CZ89" s="274">
        <v>1642</v>
      </c>
      <c r="DA89" s="275">
        <v>3201</v>
      </c>
      <c r="DB89" s="273">
        <v>36</v>
      </c>
      <c r="DC89" s="274">
        <v>33</v>
      </c>
      <c r="DD89" s="275">
        <v>34.4</v>
      </c>
      <c r="DE89" s="273">
        <v>1559</v>
      </c>
      <c r="DF89" s="274">
        <v>1642</v>
      </c>
      <c r="DG89" s="275">
        <v>3201</v>
      </c>
    </row>
    <row r="90" spans="1:111" x14ac:dyDescent="0.35">
      <c r="A90" t="s">
        <v>65</v>
      </c>
      <c r="B90" t="s">
        <v>310</v>
      </c>
      <c r="C90" t="s">
        <v>309</v>
      </c>
      <c r="D90" s="273" t="s">
        <v>416</v>
      </c>
      <c r="E90" s="274" t="s">
        <v>416</v>
      </c>
      <c r="F90" s="275" t="s">
        <v>416</v>
      </c>
      <c r="G90" s="273" t="s">
        <v>416</v>
      </c>
      <c r="H90" s="274" t="s">
        <v>416</v>
      </c>
      <c r="I90" s="275" t="s">
        <v>416</v>
      </c>
      <c r="J90" s="273" t="s">
        <v>416</v>
      </c>
      <c r="K90" s="274" t="s">
        <v>416</v>
      </c>
      <c r="L90" s="275" t="s">
        <v>416</v>
      </c>
      <c r="M90" s="273" t="s">
        <v>416</v>
      </c>
      <c r="N90" s="274" t="s">
        <v>416</v>
      </c>
      <c r="O90" s="275" t="s">
        <v>416</v>
      </c>
      <c r="P90" s="273" t="s">
        <v>416</v>
      </c>
      <c r="Q90" s="274" t="s">
        <v>416</v>
      </c>
      <c r="R90" s="275" t="s">
        <v>416</v>
      </c>
      <c r="S90" s="273" t="s">
        <v>416</v>
      </c>
      <c r="T90" s="274" t="s">
        <v>416</v>
      </c>
      <c r="U90" s="275" t="s">
        <v>416</v>
      </c>
      <c r="V90" s="273" t="s">
        <v>416</v>
      </c>
      <c r="W90" s="274" t="s">
        <v>416</v>
      </c>
      <c r="X90" s="275" t="s">
        <v>416</v>
      </c>
      <c r="Y90" s="273" t="s">
        <v>416</v>
      </c>
      <c r="Z90" s="274" t="s">
        <v>416</v>
      </c>
      <c r="AA90" s="275" t="s">
        <v>416</v>
      </c>
      <c r="AB90" s="273" t="s">
        <v>416</v>
      </c>
      <c r="AC90" s="274" t="s">
        <v>416</v>
      </c>
      <c r="AD90" s="275" t="s">
        <v>416</v>
      </c>
      <c r="AE90" s="273" t="s">
        <v>416</v>
      </c>
      <c r="AF90" s="274" t="s">
        <v>416</v>
      </c>
      <c r="AG90" s="275" t="s">
        <v>416</v>
      </c>
      <c r="AH90" s="273" t="s">
        <v>416</v>
      </c>
      <c r="AI90" s="274" t="s">
        <v>416</v>
      </c>
      <c r="AJ90" s="275" t="s">
        <v>416</v>
      </c>
      <c r="AK90" s="273" t="s">
        <v>416</v>
      </c>
      <c r="AL90" s="274" t="s">
        <v>416</v>
      </c>
      <c r="AM90" s="275" t="s">
        <v>416</v>
      </c>
      <c r="AN90" s="273" t="s">
        <v>416</v>
      </c>
      <c r="AO90" s="274" t="s">
        <v>416</v>
      </c>
      <c r="AP90" s="275" t="s">
        <v>416</v>
      </c>
      <c r="AQ90" s="273" t="s">
        <v>416</v>
      </c>
      <c r="AR90" s="274" t="s">
        <v>416</v>
      </c>
      <c r="AS90" s="275" t="s">
        <v>416</v>
      </c>
      <c r="AT90" s="273" t="s">
        <v>416</v>
      </c>
      <c r="AU90" s="274" t="s">
        <v>416</v>
      </c>
      <c r="AV90" s="275" t="s">
        <v>416</v>
      </c>
      <c r="AW90" s="273" t="s">
        <v>416</v>
      </c>
      <c r="AX90" s="274" t="s">
        <v>416</v>
      </c>
      <c r="AY90" s="275" t="s">
        <v>416</v>
      </c>
      <c r="AZ90" s="273" t="s">
        <v>416</v>
      </c>
      <c r="BA90" s="274" t="s">
        <v>416</v>
      </c>
      <c r="BB90" s="275" t="s">
        <v>416</v>
      </c>
      <c r="BC90" s="273" t="s">
        <v>416</v>
      </c>
      <c r="BD90" s="274" t="s">
        <v>416</v>
      </c>
      <c r="BE90" s="275" t="s">
        <v>416</v>
      </c>
      <c r="BF90" s="273" t="s">
        <v>416</v>
      </c>
      <c r="BG90" s="274" t="s">
        <v>416</v>
      </c>
      <c r="BH90" s="275" t="s">
        <v>416</v>
      </c>
      <c r="BI90" s="273" t="s">
        <v>416</v>
      </c>
      <c r="BJ90" s="274" t="s">
        <v>416</v>
      </c>
      <c r="BK90" s="275" t="s">
        <v>416</v>
      </c>
      <c r="BL90" s="273" t="s">
        <v>416</v>
      </c>
      <c r="BM90" s="274" t="s">
        <v>416</v>
      </c>
      <c r="BN90" s="275" t="s">
        <v>416</v>
      </c>
      <c r="BO90" s="273" t="s">
        <v>416</v>
      </c>
      <c r="BP90" s="274" t="s">
        <v>416</v>
      </c>
      <c r="BQ90" s="275" t="s">
        <v>416</v>
      </c>
      <c r="BR90" s="273" t="s">
        <v>416</v>
      </c>
      <c r="BS90" s="274" t="s">
        <v>416</v>
      </c>
      <c r="BT90" s="275" t="s">
        <v>416</v>
      </c>
      <c r="BU90" s="273" t="s">
        <v>416</v>
      </c>
      <c r="BV90" s="274" t="s">
        <v>416</v>
      </c>
      <c r="BW90" s="275" t="s">
        <v>416</v>
      </c>
      <c r="BX90" s="273" t="s">
        <v>416</v>
      </c>
      <c r="BY90" s="274" t="s">
        <v>416</v>
      </c>
      <c r="BZ90" s="275" t="s">
        <v>416</v>
      </c>
      <c r="CA90" s="273" t="s">
        <v>416</v>
      </c>
      <c r="CB90" s="274" t="s">
        <v>416</v>
      </c>
      <c r="CC90" s="275" t="s">
        <v>416</v>
      </c>
      <c r="CD90" s="273" t="s">
        <v>416</v>
      </c>
      <c r="CE90" s="274" t="s">
        <v>416</v>
      </c>
      <c r="CF90" s="275" t="s">
        <v>416</v>
      </c>
      <c r="CG90" s="273" t="s">
        <v>416</v>
      </c>
      <c r="CH90" s="274" t="s">
        <v>416</v>
      </c>
      <c r="CI90" s="275" t="s">
        <v>416</v>
      </c>
      <c r="CJ90" s="273" t="s">
        <v>416</v>
      </c>
      <c r="CK90" s="274" t="s">
        <v>416</v>
      </c>
      <c r="CL90" s="275" t="s">
        <v>416</v>
      </c>
      <c r="CM90" s="273" t="s">
        <v>416</v>
      </c>
      <c r="CN90" s="274" t="s">
        <v>416</v>
      </c>
      <c r="CO90" s="275" t="s">
        <v>416</v>
      </c>
      <c r="CP90" s="273">
        <v>68</v>
      </c>
      <c r="CQ90" s="274">
        <v>53</v>
      </c>
      <c r="CR90" s="275">
        <v>61</v>
      </c>
      <c r="CS90" s="273">
        <v>8034</v>
      </c>
      <c r="CT90" s="274">
        <v>8499</v>
      </c>
      <c r="CU90" s="275">
        <v>16533</v>
      </c>
      <c r="CV90" s="273">
        <v>71</v>
      </c>
      <c r="CW90" s="274">
        <v>57</v>
      </c>
      <c r="CX90" s="275">
        <v>64</v>
      </c>
      <c r="CY90" s="273">
        <v>8034</v>
      </c>
      <c r="CZ90" s="274">
        <v>8499</v>
      </c>
      <c r="DA90" s="275">
        <v>16533</v>
      </c>
      <c r="DB90" s="273">
        <v>34.5</v>
      </c>
      <c r="DC90" s="274">
        <v>32</v>
      </c>
      <c r="DD90" s="275">
        <v>33.200000000000003</v>
      </c>
      <c r="DE90" s="273">
        <v>8034</v>
      </c>
      <c r="DF90" s="274">
        <v>8499</v>
      </c>
      <c r="DG90" s="275">
        <v>16533</v>
      </c>
    </row>
    <row r="91" spans="1:111" x14ac:dyDescent="0.35">
      <c r="A91" t="s">
        <v>66</v>
      </c>
      <c r="B91" t="s">
        <v>311</v>
      </c>
      <c r="C91" t="s">
        <v>309</v>
      </c>
      <c r="D91" s="273">
        <v>72</v>
      </c>
      <c r="E91" s="274">
        <v>54</v>
      </c>
      <c r="F91" s="275">
        <v>62</v>
      </c>
      <c r="G91" s="273">
        <v>1263</v>
      </c>
      <c r="H91" s="274">
        <v>1401</v>
      </c>
      <c r="I91" s="275">
        <v>2664</v>
      </c>
      <c r="J91" s="273">
        <v>72</v>
      </c>
      <c r="K91" s="274">
        <v>56</v>
      </c>
      <c r="L91" s="275">
        <v>64</v>
      </c>
      <c r="M91" s="273">
        <v>1263</v>
      </c>
      <c r="N91" s="274">
        <v>1401</v>
      </c>
      <c r="O91" s="275">
        <v>2664</v>
      </c>
      <c r="P91" s="273">
        <v>34.299999999999997</v>
      </c>
      <c r="Q91" s="274">
        <v>32.1</v>
      </c>
      <c r="R91" s="275">
        <v>33.1</v>
      </c>
      <c r="S91" s="273">
        <v>1263</v>
      </c>
      <c r="T91" s="274">
        <v>1401</v>
      </c>
      <c r="U91" s="275">
        <v>2664</v>
      </c>
      <c r="V91" s="273">
        <v>74</v>
      </c>
      <c r="W91" s="274">
        <v>60</v>
      </c>
      <c r="X91" s="275">
        <v>67</v>
      </c>
      <c r="Y91" s="273">
        <v>199</v>
      </c>
      <c r="Z91" s="274">
        <v>174</v>
      </c>
      <c r="AA91" s="275">
        <v>373</v>
      </c>
      <c r="AB91" s="273">
        <v>74</v>
      </c>
      <c r="AC91" s="274">
        <v>61</v>
      </c>
      <c r="AD91" s="275">
        <v>68</v>
      </c>
      <c r="AE91" s="273">
        <v>199</v>
      </c>
      <c r="AF91" s="274">
        <v>174</v>
      </c>
      <c r="AG91" s="275">
        <v>373</v>
      </c>
      <c r="AH91" s="273">
        <v>35</v>
      </c>
      <c r="AI91" s="274">
        <v>32.5</v>
      </c>
      <c r="AJ91" s="275">
        <v>33.799999999999997</v>
      </c>
      <c r="AK91" s="273">
        <v>199</v>
      </c>
      <c r="AL91" s="274">
        <v>174</v>
      </c>
      <c r="AM91" s="275">
        <v>373</v>
      </c>
      <c r="AN91" s="273">
        <v>78</v>
      </c>
      <c r="AO91" s="274">
        <v>59</v>
      </c>
      <c r="AP91" s="275">
        <v>68</v>
      </c>
      <c r="AQ91" s="273">
        <v>375</v>
      </c>
      <c r="AR91" s="274">
        <v>432</v>
      </c>
      <c r="AS91" s="275">
        <v>807</v>
      </c>
      <c r="AT91" s="273">
        <v>79</v>
      </c>
      <c r="AU91" s="274">
        <v>63</v>
      </c>
      <c r="AV91" s="275">
        <v>71</v>
      </c>
      <c r="AW91" s="273">
        <v>375</v>
      </c>
      <c r="AX91" s="274">
        <v>432</v>
      </c>
      <c r="AY91" s="275">
        <v>807</v>
      </c>
      <c r="AZ91" s="273">
        <v>34.700000000000003</v>
      </c>
      <c r="BA91" s="274">
        <v>31.7</v>
      </c>
      <c r="BB91" s="275">
        <v>33.1</v>
      </c>
      <c r="BC91" s="273">
        <v>375</v>
      </c>
      <c r="BD91" s="274">
        <v>432</v>
      </c>
      <c r="BE91" s="275">
        <v>807</v>
      </c>
      <c r="BF91" s="273">
        <v>78</v>
      </c>
      <c r="BG91" s="274">
        <v>60</v>
      </c>
      <c r="BH91" s="275">
        <v>68</v>
      </c>
      <c r="BI91" s="273">
        <v>218</v>
      </c>
      <c r="BJ91" s="274">
        <v>252</v>
      </c>
      <c r="BK91" s="275">
        <v>470</v>
      </c>
      <c r="BL91" s="273">
        <v>78</v>
      </c>
      <c r="BM91" s="274">
        <v>63</v>
      </c>
      <c r="BN91" s="275">
        <v>70</v>
      </c>
      <c r="BO91" s="273">
        <v>218</v>
      </c>
      <c r="BP91" s="274">
        <v>252</v>
      </c>
      <c r="BQ91" s="275">
        <v>470</v>
      </c>
      <c r="BR91" s="273">
        <v>34.9</v>
      </c>
      <c r="BS91" s="274">
        <v>31.9</v>
      </c>
      <c r="BT91" s="275">
        <v>33.299999999999997</v>
      </c>
      <c r="BU91" s="273">
        <v>218</v>
      </c>
      <c r="BV91" s="274">
        <v>252</v>
      </c>
      <c r="BW91" s="275">
        <v>470</v>
      </c>
      <c r="BX91" s="273" t="s">
        <v>197</v>
      </c>
      <c r="BY91" s="274" t="s">
        <v>197</v>
      </c>
      <c r="BZ91" s="275">
        <v>70</v>
      </c>
      <c r="CA91" s="273">
        <v>15</v>
      </c>
      <c r="CB91" s="274">
        <v>15</v>
      </c>
      <c r="CC91" s="275">
        <v>30</v>
      </c>
      <c r="CD91" s="273" t="s">
        <v>197</v>
      </c>
      <c r="CE91" s="274" t="s">
        <v>197</v>
      </c>
      <c r="CF91" s="275">
        <v>70</v>
      </c>
      <c r="CG91" s="273">
        <v>15</v>
      </c>
      <c r="CH91" s="274">
        <v>15</v>
      </c>
      <c r="CI91" s="275">
        <v>30</v>
      </c>
      <c r="CJ91" s="273">
        <v>38.1</v>
      </c>
      <c r="CK91" s="274">
        <v>30.1</v>
      </c>
      <c r="CL91" s="275">
        <v>34.1</v>
      </c>
      <c r="CM91" s="273">
        <v>15</v>
      </c>
      <c r="CN91" s="274">
        <v>15</v>
      </c>
      <c r="CO91" s="275">
        <v>30</v>
      </c>
      <c r="CP91" s="273">
        <v>73</v>
      </c>
      <c r="CQ91" s="274">
        <v>55</v>
      </c>
      <c r="CR91" s="275">
        <v>64</v>
      </c>
      <c r="CS91" s="273">
        <v>2201</v>
      </c>
      <c r="CT91" s="274">
        <v>2400</v>
      </c>
      <c r="CU91" s="275">
        <v>4601</v>
      </c>
      <c r="CV91" s="273">
        <v>74</v>
      </c>
      <c r="CW91" s="274">
        <v>58</v>
      </c>
      <c r="CX91" s="275">
        <v>65</v>
      </c>
      <c r="CY91" s="273">
        <v>2201</v>
      </c>
      <c r="CZ91" s="274">
        <v>2400</v>
      </c>
      <c r="DA91" s="275">
        <v>4601</v>
      </c>
      <c r="DB91" s="273">
        <v>34.4</v>
      </c>
      <c r="DC91" s="274">
        <v>31.9</v>
      </c>
      <c r="DD91" s="275">
        <v>33.1</v>
      </c>
      <c r="DE91" s="273">
        <v>2201</v>
      </c>
      <c r="DF91" s="274">
        <v>2400</v>
      </c>
      <c r="DG91" s="275">
        <v>4601</v>
      </c>
    </row>
    <row r="92" spans="1:111" x14ac:dyDescent="0.35">
      <c r="A92" t="s">
        <v>67</v>
      </c>
      <c r="B92" t="s">
        <v>312</v>
      </c>
      <c r="C92" t="s">
        <v>309</v>
      </c>
      <c r="D92" s="273">
        <v>74</v>
      </c>
      <c r="E92" s="274">
        <v>53</v>
      </c>
      <c r="F92" s="275">
        <v>63</v>
      </c>
      <c r="G92" s="273">
        <v>1428</v>
      </c>
      <c r="H92" s="274">
        <v>1563</v>
      </c>
      <c r="I92" s="275">
        <v>2991</v>
      </c>
      <c r="J92" s="273">
        <v>75</v>
      </c>
      <c r="K92" s="274">
        <v>56</v>
      </c>
      <c r="L92" s="275">
        <v>65</v>
      </c>
      <c r="M92" s="273">
        <v>1428</v>
      </c>
      <c r="N92" s="274">
        <v>1563</v>
      </c>
      <c r="O92" s="275">
        <v>2991</v>
      </c>
      <c r="P92" s="273">
        <v>35.9</v>
      </c>
      <c r="Q92" s="274">
        <v>32.6</v>
      </c>
      <c r="R92" s="275">
        <v>34.200000000000003</v>
      </c>
      <c r="S92" s="273">
        <v>1428</v>
      </c>
      <c r="T92" s="274">
        <v>1563</v>
      </c>
      <c r="U92" s="275">
        <v>2991</v>
      </c>
      <c r="V92" s="273">
        <v>73</v>
      </c>
      <c r="W92" s="274">
        <v>54</v>
      </c>
      <c r="X92" s="275">
        <v>65</v>
      </c>
      <c r="Y92" s="273">
        <v>143</v>
      </c>
      <c r="Z92" s="274">
        <v>118</v>
      </c>
      <c r="AA92" s="275">
        <v>261</v>
      </c>
      <c r="AB92" s="273">
        <v>78</v>
      </c>
      <c r="AC92" s="274">
        <v>59</v>
      </c>
      <c r="AD92" s="275">
        <v>69</v>
      </c>
      <c r="AE92" s="273">
        <v>143</v>
      </c>
      <c r="AF92" s="274">
        <v>118</v>
      </c>
      <c r="AG92" s="275">
        <v>261</v>
      </c>
      <c r="AH92" s="273">
        <v>35.299999999999997</v>
      </c>
      <c r="AI92" s="274">
        <v>31.9</v>
      </c>
      <c r="AJ92" s="275">
        <v>33.700000000000003</v>
      </c>
      <c r="AK92" s="273">
        <v>143</v>
      </c>
      <c r="AL92" s="274">
        <v>118</v>
      </c>
      <c r="AM92" s="275">
        <v>261</v>
      </c>
      <c r="AN92" s="273">
        <v>67</v>
      </c>
      <c r="AO92" s="274">
        <v>42</v>
      </c>
      <c r="AP92" s="275">
        <v>54</v>
      </c>
      <c r="AQ92" s="273">
        <v>192</v>
      </c>
      <c r="AR92" s="274">
        <v>216</v>
      </c>
      <c r="AS92" s="275">
        <v>408</v>
      </c>
      <c r="AT92" s="273">
        <v>69</v>
      </c>
      <c r="AU92" s="274">
        <v>49</v>
      </c>
      <c r="AV92" s="275">
        <v>58</v>
      </c>
      <c r="AW92" s="273">
        <v>192</v>
      </c>
      <c r="AX92" s="274">
        <v>216</v>
      </c>
      <c r="AY92" s="275">
        <v>408</v>
      </c>
      <c r="AZ92" s="273">
        <v>33.9</v>
      </c>
      <c r="BA92" s="274">
        <v>30.4</v>
      </c>
      <c r="BB92" s="275">
        <v>32.1</v>
      </c>
      <c r="BC92" s="273">
        <v>192</v>
      </c>
      <c r="BD92" s="274">
        <v>216</v>
      </c>
      <c r="BE92" s="275">
        <v>408</v>
      </c>
      <c r="BF92" s="273">
        <v>63</v>
      </c>
      <c r="BG92" s="274">
        <v>48</v>
      </c>
      <c r="BH92" s="275">
        <v>57</v>
      </c>
      <c r="BI92" s="273">
        <v>51</v>
      </c>
      <c r="BJ92" s="274">
        <v>33</v>
      </c>
      <c r="BK92" s="275">
        <v>84</v>
      </c>
      <c r="BL92" s="273">
        <v>67</v>
      </c>
      <c r="BM92" s="274">
        <v>55</v>
      </c>
      <c r="BN92" s="275">
        <v>62</v>
      </c>
      <c r="BO92" s="273">
        <v>51</v>
      </c>
      <c r="BP92" s="274">
        <v>33</v>
      </c>
      <c r="BQ92" s="275">
        <v>84</v>
      </c>
      <c r="BR92" s="273">
        <v>33.9</v>
      </c>
      <c r="BS92" s="274">
        <v>31.5</v>
      </c>
      <c r="BT92" s="275">
        <v>33</v>
      </c>
      <c r="BU92" s="273">
        <v>51</v>
      </c>
      <c r="BV92" s="274">
        <v>33</v>
      </c>
      <c r="BW92" s="275">
        <v>84</v>
      </c>
      <c r="BX92" s="273" t="s">
        <v>197</v>
      </c>
      <c r="BY92" s="274" t="s">
        <v>197</v>
      </c>
      <c r="BZ92" s="275">
        <v>36</v>
      </c>
      <c r="CA92" s="273" t="s">
        <v>197</v>
      </c>
      <c r="CB92" s="274" t="s">
        <v>197</v>
      </c>
      <c r="CC92" s="275">
        <v>11</v>
      </c>
      <c r="CD92" s="273" t="s">
        <v>197</v>
      </c>
      <c r="CE92" s="274" t="s">
        <v>197</v>
      </c>
      <c r="CF92" s="275">
        <v>45</v>
      </c>
      <c r="CG92" s="273" t="s">
        <v>197</v>
      </c>
      <c r="CH92" s="274" t="s">
        <v>197</v>
      </c>
      <c r="CI92" s="275">
        <v>11</v>
      </c>
      <c r="CJ92" s="273">
        <v>38</v>
      </c>
      <c r="CK92" s="274">
        <v>31.8</v>
      </c>
      <c r="CL92" s="275">
        <v>32.4</v>
      </c>
      <c r="CM92" s="273" t="s">
        <v>197</v>
      </c>
      <c r="CN92" s="274" t="s">
        <v>197</v>
      </c>
      <c r="CO92" s="275">
        <v>11</v>
      </c>
      <c r="CP92" s="273">
        <v>73</v>
      </c>
      <c r="CQ92" s="274">
        <v>52</v>
      </c>
      <c r="CR92" s="275">
        <v>62</v>
      </c>
      <c r="CS92" s="273">
        <v>1865</v>
      </c>
      <c r="CT92" s="274">
        <v>2001</v>
      </c>
      <c r="CU92" s="275">
        <v>3866</v>
      </c>
      <c r="CV92" s="273">
        <v>74</v>
      </c>
      <c r="CW92" s="274">
        <v>55</v>
      </c>
      <c r="CX92" s="275">
        <v>64</v>
      </c>
      <c r="CY92" s="273">
        <v>1865</v>
      </c>
      <c r="CZ92" s="274">
        <v>2001</v>
      </c>
      <c r="DA92" s="275">
        <v>3866</v>
      </c>
      <c r="DB92" s="273">
        <v>35.5</v>
      </c>
      <c r="DC92" s="274">
        <v>32.200000000000003</v>
      </c>
      <c r="DD92" s="275">
        <v>33.799999999999997</v>
      </c>
      <c r="DE92" s="273">
        <v>1865</v>
      </c>
      <c r="DF92" s="274">
        <v>2001</v>
      </c>
      <c r="DG92" s="275">
        <v>3866</v>
      </c>
    </row>
    <row r="93" spans="1:111" x14ac:dyDescent="0.35">
      <c r="A93" t="s">
        <v>69</v>
      </c>
      <c r="B93" t="s">
        <v>314</v>
      </c>
      <c r="C93" t="s">
        <v>309</v>
      </c>
      <c r="D93" s="273">
        <v>66</v>
      </c>
      <c r="E93" s="274">
        <v>50</v>
      </c>
      <c r="F93" s="275">
        <v>58</v>
      </c>
      <c r="G93" s="273">
        <v>1187</v>
      </c>
      <c r="H93" s="274">
        <v>1168</v>
      </c>
      <c r="I93" s="275">
        <v>2355</v>
      </c>
      <c r="J93" s="273">
        <v>68</v>
      </c>
      <c r="K93" s="274">
        <v>54</v>
      </c>
      <c r="L93" s="275">
        <v>61</v>
      </c>
      <c r="M93" s="273">
        <v>1187</v>
      </c>
      <c r="N93" s="274">
        <v>1168</v>
      </c>
      <c r="O93" s="275">
        <v>2355</v>
      </c>
      <c r="P93" s="273">
        <v>33.5</v>
      </c>
      <c r="Q93" s="274">
        <v>31.1</v>
      </c>
      <c r="R93" s="275">
        <v>32.299999999999997</v>
      </c>
      <c r="S93" s="273">
        <v>1187</v>
      </c>
      <c r="T93" s="274">
        <v>1168</v>
      </c>
      <c r="U93" s="275">
        <v>2355</v>
      </c>
      <c r="V93" s="273">
        <v>73</v>
      </c>
      <c r="W93" s="274">
        <v>52</v>
      </c>
      <c r="X93" s="275">
        <v>63</v>
      </c>
      <c r="Y93" s="273">
        <v>224</v>
      </c>
      <c r="Z93" s="274">
        <v>194</v>
      </c>
      <c r="AA93" s="275">
        <v>418</v>
      </c>
      <c r="AB93" s="273">
        <v>75</v>
      </c>
      <c r="AC93" s="274">
        <v>53</v>
      </c>
      <c r="AD93" s="275">
        <v>65</v>
      </c>
      <c r="AE93" s="273">
        <v>224</v>
      </c>
      <c r="AF93" s="274">
        <v>194</v>
      </c>
      <c r="AG93" s="275">
        <v>418</v>
      </c>
      <c r="AH93" s="273">
        <v>34.5</v>
      </c>
      <c r="AI93" s="274">
        <v>30.9</v>
      </c>
      <c r="AJ93" s="275">
        <v>32.9</v>
      </c>
      <c r="AK93" s="273">
        <v>224</v>
      </c>
      <c r="AL93" s="274">
        <v>194</v>
      </c>
      <c r="AM93" s="275">
        <v>418</v>
      </c>
      <c r="AN93" s="273">
        <v>63</v>
      </c>
      <c r="AO93" s="274">
        <v>51</v>
      </c>
      <c r="AP93" s="275">
        <v>57</v>
      </c>
      <c r="AQ93" s="273">
        <v>525</v>
      </c>
      <c r="AR93" s="274">
        <v>562</v>
      </c>
      <c r="AS93" s="275">
        <v>1087</v>
      </c>
      <c r="AT93" s="273">
        <v>68</v>
      </c>
      <c r="AU93" s="274">
        <v>57</v>
      </c>
      <c r="AV93" s="275">
        <v>62</v>
      </c>
      <c r="AW93" s="273">
        <v>525</v>
      </c>
      <c r="AX93" s="274">
        <v>562</v>
      </c>
      <c r="AY93" s="275">
        <v>1087</v>
      </c>
      <c r="AZ93" s="273">
        <v>32.799999999999997</v>
      </c>
      <c r="BA93" s="274">
        <v>30.4</v>
      </c>
      <c r="BB93" s="275">
        <v>31.6</v>
      </c>
      <c r="BC93" s="273">
        <v>525</v>
      </c>
      <c r="BD93" s="274">
        <v>562</v>
      </c>
      <c r="BE93" s="275">
        <v>1087</v>
      </c>
      <c r="BF93" s="273">
        <v>66</v>
      </c>
      <c r="BG93" s="274">
        <v>56</v>
      </c>
      <c r="BH93" s="275">
        <v>61</v>
      </c>
      <c r="BI93" s="273">
        <v>175</v>
      </c>
      <c r="BJ93" s="274">
        <v>162</v>
      </c>
      <c r="BK93" s="275">
        <v>337</v>
      </c>
      <c r="BL93" s="273">
        <v>69</v>
      </c>
      <c r="BM93" s="274">
        <v>58</v>
      </c>
      <c r="BN93" s="275">
        <v>64</v>
      </c>
      <c r="BO93" s="273">
        <v>175</v>
      </c>
      <c r="BP93" s="274">
        <v>162</v>
      </c>
      <c r="BQ93" s="275">
        <v>337</v>
      </c>
      <c r="BR93" s="273">
        <v>33.6</v>
      </c>
      <c r="BS93" s="274">
        <v>31.5</v>
      </c>
      <c r="BT93" s="275">
        <v>32.6</v>
      </c>
      <c r="BU93" s="273">
        <v>175</v>
      </c>
      <c r="BV93" s="274">
        <v>162</v>
      </c>
      <c r="BW93" s="275">
        <v>337</v>
      </c>
      <c r="BX93" s="273">
        <v>100</v>
      </c>
      <c r="BY93" s="274">
        <v>43</v>
      </c>
      <c r="BZ93" s="275">
        <v>75</v>
      </c>
      <c r="CA93" s="273">
        <v>9</v>
      </c>
      <c r="CB93" s="274">
        <v>7</v>
      </c>
      <c r="CC93" s="275">
        <v>16</v>
      </c>
      <c r="CD93" s="273">
        <v>100</v>
      </c>
      <c r="CE93" s="274">
        <v>43</v>
      </c>
      <c r="CF93" s="275">
        <v>75</v>
      </c>
      <c r="CG93" s="273">
        <v>9</v>
      </c>
      <c r="CH93" s="274">
        <v>7</v>
      </c>
      <c r="CI93" s="275">
        <v>16</v>
      </c>
      <c r="CJ93" s="273">
        <v>40.200000000000003</v>
      </c>
      <c r="CK93" s="274">
        <v>28.3</v>
      </c>
      <c r="CL93" s="275">
        <v>35</v>
      </c>
      <c r="CM93" s="273">
        <v>9</v>
      </c>
      <c r="CN93" s="274">
        <v>7</v>
      </c>
      <c r="CO93" s="275">
        <v>16</v>
      </c>
      <c r="CP93" s="273">
        <v>64</v>
      </c>
      <c r="CQ93" s="274">
        <v>49</v>
      </c>
      <c r="CR93" s="275">
        <v>57</v>
      </c>
      <c r="CS93" s="273">
        <v>2452</v>
      </c>
      <c r="CT93" s="274">
        <v>2391</v>
      </c>
      <c r="CU93" s="275">
        <v>4843</v>
      </c>
      <c r="CV93" s="273">
        <v>67</v>
      </c>
      <c r="CW93" s="274">
        <v>53</v>
      </c>
      <c r="CX93" s="275">
        <v>61</v>
      </c>
      <c r="CY93" s="273">
        <v>2452</v>
      </c>
      <c r="CZ93" s="274">
        <v>2391</v>
      </c>
      <c r="DA93" s="275">
        <v>4843</v>
      </c>
      <c r="DB93" s="273">
        <v>33.1</v>
      </c>
      <c r="DC93" s="274">
        <v>30.6</v>
      </c>
      <c r="DD93" s="275">
        <v>31.9</v>
      </c>
      <c r="DE93" s="273">
        <v>2452</v>
      </c>
      <c r="DF93" s="274">
        <v>2391</v>
      </c>
      <c r="DG93" s="275">
        <v>4843</v>
      </c>
    </row>
    <row r="94" spans="1:111" x14ac:dyDescent="0.35">
      <c r="A94" t="s">
        <v>71</v>
      </c>
      <c r="B94" t="s">
        <v>316</v>
      </c>
      <c r="C94" t="s">
        <v>309</v>
      </c>
      <c r="D94" s="273">
        <v>76</v>
      </c>
      <c r="E94" s="274">
        <v>63</v>
      </c>
      <c r="F94" s="275">
        <v>69</v>
      </c>
      <c r="G94" s="273">
        <v>1047</v>
      </c>
      <c r="H94" s="274">
        <v>1144</v>
      </c>
      <c r="I94" s="275">
        <v>2191</v>
      </c>
      <c r="J94" s="273">
        <v>79</v>
      </c>
      <c r="K94" s="274">
        <v>66</v>
      </c>
      <c r="L94" s="275">
        <v>72</v>
      </c>
      <c r="M94" s="273">
        <v>1047</v>
      </c>
      <c r="N94" s="274">
        <v>1144</v>
      </c>
      <c r="O94" s="275">
        <v>2191</v>
      </c>
      <c r="P94" s="273">
        <v>36.6</v>
      </c>
      <c r="Q94" s="274">
        <v>33.9</v>
      </c>
      <c r="R94" s="275">
        <v>35.200000000000003</v>
      </c>
      <c r="S94" s="273">
        <v>1047</v>
      </c>
      <c r="T94" s="274">
        <v>1144</v>
      </c>
      <c r="U94" s="275">
        <v>2191</v>
      </c>
      <c r="V94" s="273">
        <v>82</v>
      </c>
      <c r="W94" s="274">
        <v>60</v>
      </c>
      <c r="X94" s="275">
        <v>71</v>
      </c>
      <c r="Y94" s="273">
        <v>102</v>
      </c>
      <c r="Z94" s="274">
        <v>115</v>
      </c>
      <c r="AA94" s="275">
        <v>217</v>
      </c>
      <c r="AB94" s="273">
        <v>83</v>
      </c>
      <c r="AC94" s="274">
        <v>61</v>
      </c>
      <c r="AD94" s="275">
        <v>71</v>
      </c>
      <c r="AE94" s="273">
        <v>102</v>
      </c>
      <c r="AF94" s="274">
        <v>115</v>
      </c>
      <c r="AG94" s="275">
        <v>217</v>
      </c>
      <c r="AH94" s="273">
        <v>36.200000000000003</v>
      </c>
      <c r="AI94" s="274">
        <v>33</v>
      </c>
      <c r="AJ94" s="275">
        <v>34.5</v>
      </c>
      <c r="AK94" s="273">
        <v>102</v>
      </c>
      <c r="AL94" s="274">
        <v>115</v>
      </c>
      <c r="AM94" s="275">
        <v>217</v>
      </c>
      <c r="AN94" s="273">
        <v>79</v>
      </c>
      <c r="AO94" s="274">
        <v>58</v>
      </c>
      <c r="AP94" s="275">
        <v>69</v>
      </c>
      <c r="AQ94" s="273">
        <v>144</v>
      </c>
      <c r="AR94" s="274">
        <v>142</v>
      </c>
      <c r="AS94" s="275">
        <v>286</v>
      </c>
      <c r="AT94" s="273">
        <v>83</v>
      </c>
      <c r="AU94" s="274">
        <v>62</v>
      </c>
      <c r="AV94" s="275">
        <v>72</v>
      </c>
      <c r="AW94" s="273">
        <v>144</v>
      </c>
      <c r="AX94" s="274">
        <v>142</v>
      </c>
      <c r="AY94" s="275">
        <v>286</v>
      </c>
      <c r="AZ94" s="273">
        <v>36.299999999999997</v>
      </c>
      <c r="BA94" s="274">
        <v>31.5</v>
      </c>
      <c r="BB94" s="275">
        <v>33.9</v>
      </c>
      <c r="BC94" s="273">
        <v>144</v>
      </c>
      <c r="BD94" s="274">
        <v>142</v>
      </c>
      <c r="BE94" s="275">
        <v>286</v>
      </c>
      <c r="BF94" s="273">
        <v>72</v>
      </c>
      <c r="BG94" s="274">
        <v>53</v>
      </c>
      <c r="BH94" s="275">
        <v>63</v>
      </c>
      <c r="BI94" s="273">
        <v>18</v>
      </c>
      <c r="BJ94" s="274">
        <v>17</v>
      </c>
      <c r="BK94" s="275">
        <v>35</v>
      </c>
      <c r="BL94" s="273">
        <v>72</v>
      </c>
      <c r="BM94" s="274">
        <v>53</v>
      </c>
      <c r="BN94" s="275">
        <v>63</v>
      </c>
      <c r="BO94" s="273">
        <v>18</v>
      </c>
      <c r="BP94" s="274">
        <v>17</v>
      </c>
      <c r="BQ94" s="275">
        <v>35</v>
      </c>
      <c r="BR94" s="273">
        <v>35.4</v>
      </c>
      <c r="BS94" s="274">
        <v>33.799999999999997</v>
      </c>
      <c r="BT94" s="275">
        <v>34.6</v>
      </c>
      <c r="BU94" s="273">
        <v>18</v>
      </c>
      <c r="BV94" s="274">
        <v>17</v>
      </c>
      <c r="BW94" s="275">
        <v>35</v>
      </c>
      <c r="BX94" s="273" t="s">
        <v>197</v>
      </c>
      <c r="BY94" s="274" t="s">
        <v>197</v>
      </c>
      <c r="BZ94" s="275">
        <v>67</v>
      </c>
      <c r="CA94" s="273">
        <v>8</v>
      </c>
      <c r="CB94" s="274">
        <v>10</v>
      </c>
      <c r="CC94" s="275">
        <v>18</v>
      </c>
      <c r="CD94" s="273" t="s">
        <v>197</v>
      </c>
      <c r="CE94" s="274" t="s">
        <v>197</v>
      </c>
      <c r="CF94" s="275">
        <v>78</v>
      </c>
      <c r="CG94" s="273">
        <v>8</v>
      </c>
      <c r="CH94" s="274">
        <v>10</v>
      </c>
      <c r="CI94" s="275">
        <v>18</v>
      </c>
      <c r="CJ94" s="273">
        <v>36.799999999999997</v>
      </c>
      <c r="CK94" s="274">
        <v>32.6</v>
      </c>
      <c r="CL94" s="275">
        <v>34.4</v>
      </c>
      <c r="CM94" s="273">
        <v>8</v>
      </c>
      <c r="CN94" s="274">
        <v>10</v>
      </c>
      <c r="CO94" s="275">
        <v>18</v>
      </c>
      <c r="CP94" s="273">
        <v>76</v>
      </c>
      <c r="CQ94" s="274">
        <v>61</v>
      </c>
      <c r="CR94" s="275">
        <v>69</v>
      </c>
      <c r="CS94" s="273">
        <v>1400</v>
      </c>
      <c r="CT94" s="274">
        <v>1489</v>
      </c>
      <c r="CU94" s="275">
        <v>2889</v>
      </c>
      <c r="CV94" s="273">
        <v>79</v>
      </c>
      <c r="CW94" s="274">
        <v>65</v>
      </c>
      <c r="CX94" s="275">
        <v>72</v>
      </c>
      <c r="CY94" s="273">
        <v>1400</v>
      </c>
      <c r="CZ94" s="274">
        <v>1489</v>
      </c>
      <c r="DA94" s="275">
        <v>2889</v>
      </c>
      <c r="DB94" s="273">
        <v>36.5</v>
      </c>
      <c r="DC94" s="274">
        <v>33.6</v>
      </c>
      <c r="DD94" s="275">
        <v>35</v>
      </c>
      <c r="DE94" s="273">
        <v>1400</v>
      </c>
      <c r="DF94" s="274">
        <v>1489</v>
      </c>
      <c r="DG94" s="275">
        <v>2889</v>
      </c>
    </row>
    <row r="95" spans="1:111" x14ac:dyDescent="0.35">
      <c r="A95" t="s">
        <v>75</v>
      </c>
      <c r="B95" t="s">
        <v>320</v>
      </c>
      <c r="C95" t="s">
        <v>309</v>
      </c>
      <c r="D95" s="273">
        <v>70</v>
      </c>
      <c r="E95" s="274">
        <v>54</v>
      </c>
      <c r="F95" s="275">
        <v>62</v>
      </c>
      <c r="G95" s="273">
        <v>1176</v>
      </c>
      <c r="H95" s="274">
        <v>1183</v>
      </c>
      <c r="I95" s="275">
        <v>2359</v>
      </c>
      <c r="J95" s="273">
        <v>73</v>
      </c>
      <c r="K95" s="274">
        <v>59</v>
      </c>
      <c r="L95" s="275">
        <v>66</v>
      </c>
      <c r="M95" s="273">
        <v>1176</v>
      </c>
      <c r="N95" s="274">
        <v>1183</v>
      </c>
      <c r="O95" s="275">
        <v>2359</v>
      </c>
      <c r="P95" s="273">
        <v>33.9</v>
      </c>
      <c r="Q95" s="274">
        <v>31.7</v>
      </c>
      <c r="R95" s="275">
        <v>32.799999999999997</v>
      </c>
      <c r="S95" s="273">
        <v>1176</v>
      </c>
      <c r="T95" s="274">
        <v>1183</v>
      </c>
      <c r="U95" s="275">
        <v>2359</v>
      </c>
      <c r="V95" s="273">
        <v>78</v>
      </c>
      <c r="W95" s="274">
        <v>51</v>
      </c>
      <c r="X95" s="275">
        <v>63</v>
      </c>
      <c r="Y95" s="273">
        <v>127</v>
      </c>
      <c r="Z95" s="274">
        <v>146</v>
      </c>
      <c r="AA95" s="275">
        <v>273</v>
      </c>
      <c r="AB95" s="273">
        <v>81</v>
      </c>
      <c r="AC95" s="274">
        <v>53</v>
      </c>
      <c r="AD95" s="275">
        <v>66</v>
      </c>
      <c r="AE95" s="273">
        <v>127</v>
      </c>
      <c r="AF95" s="274">
        <v>146</v>
      </c>
      <c r="AG95" s="275">
        <v>273</v>
      </c>
      <c r="AH95" s="273">
        <v>34.700000000000003</v>
      </c>
      <c r="AI95" s="274">
        <v>31.2</v>
      </c>
      <c r="AJ95" s="275">
        <v>32.799999999999997</v>
      </c>
      <c r="AK95" s="273">
        <v>127</v>
      </c>
      <c r="AL95" s="274">
        <v>146</v>
      </c>
      <c r="AM95" s="275">
        <v>273</v>
      </c>
      <c r="AN95" s="273">
        <v>72</v>
      </c>
      <c r="AO95" s="274">
        <v>48</v>
      </c>
      <c r="AP95" s="275">
        <v>60</v>
      </c>
      <c r="AQ95" s="273">
        <v>377</v>
      </c>
      <c r="AR95" s="274">
        <v>398</v>
      </c>
      <c r="AS95" s="275">
        <v>775</v>
      </c>
      <c r="AT95" s="273">
        <v>76</v>
      </c>
      <c r="AU95" s="274">
        <v>54</v>
      </c>
      <c r="AV95" s="275">
        <v>65</v>
      </c>
      <c r="AW95" s="273">
        <v>377</v>
      </c>
      <c r="AX95" s="274">
        <v>398</v>
      </c>
      <c r="AY95" s="275">
        <v>775</v>
      </c>
      <c r="AZ95" s="273">
        <v>33.700000000000003</v>
      </c>
      <c r="BA95" s="274">
        <v>30.3</v>
      </c>
      <c r="BB95" s="275">
        <v>32</v>
      </c>
      <c r="BC95" s="273">
        <v>377</v>
      </c>
      <c r="BD95" s="274">
        <v>398</v>
      </c>
      <c r="BE95" s="275">
        <v>775</v>
      </c>
      <c r="BF95" s="273">
        <v>71</v>
      </c>
      <c r="BG95" s="274">
        <v>56</v>
      </c>
      <c r="BH95" s="275">
        <v>63</v>
      </c>
      <c r="BI95" s="273">
        <v>58</v>
      </c>
      <c r="BJ95" s="274">
        <v>73</v>
      </c>
      <c r="BK95" s="275">
        <v>131</v>
      </c>
      <c r="BL95" s="273">
        <v>72</v>
      </c>
      <c r="BM95" s="274">
        <v>60</v>
      </c>
      <c r="BN95" s="275">
        <v>66</v>
      </c>
      <c r="BO95" s="273">
        <v>58</v>
      </c>
      <c r="BP95" s="274">
        <v>73</v>
      </c>
      <c r="BQ95" s="275">
        <v>131</v>
      </c>
      <c r="BR95" s="273">
        <v>33.200000000000003</v>
      </c>
      <c r="BS95" s="274">
        <v>30.9</v>
      </c>
      <c r="BT95" s="275">
        <v>32</v>
      </c>
      <c r="BU95" s="273">
        <v>58</v>
      </c>
      <c r="BV95" s="274">
        <v>73</v>
      </c>
      <c r="BW95" s="275">
        <v>131</v>
      </c>
      <c r="BX95" s="273" t="s">
        <v>197</v>
      </c>
      <c r="BY95" s="274" t="s">
        <v>197</v>
      </c>
      <c r="BZ95" s="275">
        <v>60</v>
      </c>
      <c r="CA95" s="273">
        <v>10</v>
      </c>
      <c r="CB95" s="274">
        <v>5</v>
      </c>
      <c r="CC95" s="275">
        <v>15</v>
      </c>
      <c r="CD95" s="273" t="s">
        <v>197</v>
      </c>
      <c r="CE95" s="274" t="s">
        <v>197</v>
      </c>
      <c r="CF95" s="275">
        <v>60</v>
      </c>
      <c r="CG95" s="273">
        <v>10</v>
      </c>
      <c r="CH95" s="274">
        <v>5</v>
      </c>
      <c r="CI95" s="275">
        <v>15</v>
      </c>
      <c r="CJ95" s="273">
        <v>33</v>
      </c>
      <c r="CK95" s="274">
        <v>28.2</v>
      </c>
      <c r="CL95" s="275">
        <v>31.4</v>
      </c>
      <c r="CM95" s="273">
        <v>10</v>
      </c>
      <c r="CN95" s="274">
        <v>5</v>
      </c>
      <c r="CO95" s="275">
        <v>15</v>
      </c>
      <c r="CP95" s="273">
        <v>70</v>
      </c>
      <c r="CQ95" s="274">
        <v>52</v>
      </c>
      <c r="CR95" s="275">
        <v>61</v>
      </c>
      <c r="CS95" s="273">
        <v>1892</v>
      </c>
      <c r="CT95" s="274">
        <v>1973</v>
      </c>
      <c r="CU95" s="275">
        <v>3865</v>
      </c>
      <c r="CV95" s="273">
        <v>73</v>
      </c>
      <c r="CW95" s="274">
        <v>57</v>
      </c>
      <c r="CX95" s="275">
        <v>65</v>
      </c>
      <c r="CY95" s="273">
        <v>1892</v>
      </c>
      <c r="CZ95" s="274">
        <v>1973</v>
      </c>
      <c r="DA95" s="275">
        <v>3865</v>
      </c>
      <c r="DB95" s="273">
        <v>33.799999999999997</v>
      </c>
      <c r="DC95" s="274">
        <v>31.2</v>
      </c>
      <c r="DD95" s="275">
        <v>32.4</v>
      </c>
      <c r="DE95" s="273">
        <v>1892</v>
      </c>
      <c r="DF95" s="274">
        <v>1973</v>
      </c>
      <c r="DG95" s="275">
        <v>3865</v>
      </c>
    </row>
    <row r="96" spans="1:111" x14ac:dyDescent="0.35">
      <c r="A96" t="s">
        <v>77</v>
      </c>
      <c r="B96" t="s">
        <v>322</v>
      </c>
      <c r="C96" t="s">
        <v>309</v>
      </c>
      <c r="D96" s="273">
        <v>66</v>
      </c>
      <c r="E96" s="274">
        <v>47</v>
      </c>
      <c r="F96" s="275">
        <v>56</v>
      </c>
      <c r="G96" s="273">
        <v>889</v>
      </c>
      <c r="H96" s="274">
        <v>989</v>
      </c>
      <c r="I96" s="275">
        <v>1878</v>
      </c>
      <c r="J96" s="273">
        <v>72</v>
      </c>
      <c r="K96" s="274">
        <v>53</v>
      </c>
      <c r="L96" s="275">
        <v>62</v>
      </c>
      <c r="M96" s="273">
        <v>889</v>
      </c>
      <c r="N96" s="274">
        <v>989</v>
      </c>
      <c r="O96" s="275">
        <v>1878</v>
      </c>
      <c r="P96" s="273">
        <v>33.700000000000003</v>
      </c>
      <c r="Q96" s="274">
        <v>30.8</v>
      </c>
      <c r="R96" s="275">
        <v>32.200000000000003</v>
      </c>
      <c r="S96" s="273">
        <v>889</v>
      </c>
      <c r="T96" s="274">
        <v>989</v>
      </c>
      <c r="U96" s="275">
        <v>1878</v>
      </c>
      <c r="V96" s="273">
        <v>63</v>
      </c>
      <c r="W96" s="274">
        <v>47</v>
      </c>
      <c r="X96" s="275">
        <v>56</v>
      </c>
      <c r="Y96" s="273">
        <v>237</v>
      </c>
      <c r="Z96" s="274">
        <v>211</v>
      </c>
      <c r="AA96" s="275">
        <v>448</v>
      </c>
      <c r="AB96" s="273">
        <v>65</v>
      </c>
      <c r="AC96" s="274">
        <v>55</v>
      </c>
      <c r="AD96" s="275">
        <v>60</v>
      </c>
      <c r="AE96" s="273">
        <v>237</v>
      </c>
      <c r="AF96" s="274">
        <v>211</v>
      </c>
      <c r="AG96" s="275">
        <v>448</v>
      </c>
      <c r="AH96" s="273">
        <v>33.799999999999997</v>
      </c>
      <c r="AI96" s="274">
        <v>31</v>
      </c>
      <c r="AJ96" s="275">
        <v>32.5</v>
      </c>
      <c r="AK96" s="273">
        <v>237</v>
      </c>
      <c r="AL96" s="274">
        <v>211</v>
      </c>
      <c r="AM96" s="275">
        <v>448</v>
      </c>
      <c r="AN96" s="273">
        <v>69</v>
      </c>
      <c r="AO96" s="274">
        <v>53</v>
      </c>
      <c r="AP96" s="275">
        <v>61</v>
      </c>
      <c r="AQ96" s="273">
        <v>335</v>
      </c>
      <c r="AR96" s="274">
        <v>372</v>
      </c>
      <c r="AS96" s="275">
        <v>707</v>
      </c>
      <c r="AT96" s="273">
        <v>75</v>
      </c>
      <c r="AU96" s="274">
        <v>62</v>
      </c>
      <c r="AV96" s="275">
        <v>68</v>
      </c>
      <c r="AW96" s="273">
        <v>335</v>
      </c>
      <c r="AX96" s="274">
        <v>372</v>
      </c>
      <c r="AY96" s="275">
        <v>707</v>
      </c>
      <c r="AZ96" s="273">
        <v>34.6</v>
      </c>
      <c r="BA96" s="274">
        <v>31.6</v>
      </c>
      <c r="BB96" s="275">
        <v>33</v>
      </c>
      <c r="BC96" s="273">
        <v>335</v>
      </c>
      <c r="BD96" s="274">
        <v>372</v>
      </c>
      <c r="BE96" s="275">
        <v>707</v>
      </c>
      <c r="BF96" s="273">
        <v>74</v>
      </c>
      <c r="BG96" s="274">
        <v>52</v>
      </c>
      <c r="BH96" s="275">
        <v>63</v>
      </c>
      <c r="BI96" s="273">
        <v>168</v>
      </c>
      <c r="BJ96" s="274">
        <v>159</v>
      </c>
      <c r="BK96" s="275">
        <v>327</v>
      </c>
      <c r="BL96" s="273">
        <v>77</v>
      </c>
      <c r="BM96" s="274">
        <v>58</v>
      </c>
      <c r="BN96" s="275">
        <v>68</v>
      </c>
      <c r="BO96" s="273">
        <v>168</v>
      </c>
      <c r="BP96" s="274">
        <v>159</v>
      </c>
      <c r="BQ96" s="275">
        <v>327</v>
      </c>
      <c r="BR96" s="273">
        <v>35.1</v>
      </c>
      <c r="BS96" s="274">
        <v>31.8</v>
      </c>
      <c r="BT96" s="275">
        <v>33.5</v>
      </c>
      <c r="BU96" s="273">
        <v>168</v>
      </c>
      <c r="BV96" s="274">
        <v>159</v>
      </c>
      <c r="BW96" s="275">
        <v>327</v>
      </c>
      <c r="BX96" s="273">
        <v>50</v>
      </c>
      <c r="BY96" s="274">
        <v>43</v>
      </c>
      <c r="BZ96" s="275">
        <v>45</v>
      </c>
      <c r="CA96" s="273">
        <v>6</v>
      </c>
      <c r="CB96" s="274">
        <v>14</v>
      </c>
      <c r="CC96" s="275">
        <v>20</v>
      </c>
      <c r="CD96" s="273">
        <v>50</v>
      </c>
      <c r="CE96" s="274">
        <v>57</v>
      </c>
      <c r="CF96" s="275">
        <v>55</v>
      </c>
      <c r="CG96" s="273">
        <v>6</v>
      </c>
      <c r="CH96" s="274">
        <v>14</v>
      </c>
      <c r="CI96" s="275">
        <v>20</v>
      </c>
      <c r="CJ96" s="273">
        <v>31.3</v>
      </c>
      <c r="CK96" s="274">
        <v>29.8</v>
      </c>
      <c r="CL96" s="275">
        <v>30.3</v>
      </c>
      <c r="CM96" s="273">
        <v>6</v>
      </c>
      <c r="CN96" s="274">
        <v>14</v>
      </c>
      <c r="CO96" s="275">
        <v>20</v>
      </c>
      <c r="CP96" s="273">
        <v>66</v>
      </c>
      <c r="CQ96" s="274">
        <v>48</v>
      </c>
      <c r="CR96" s="275">
        <v>57</v>
      </c>
      <c r="CS96" s="273">
        <v>1717</v>
      </c>
      <c r="CT96" s="274">
        <v>1844</v>
      </c>
      <c r="CU96" s="275">
        <v>3561</v>
      </c>
      <c r="CV96" s="273">
        <v>71</v>
      </c>
      <c r="CW96" s="274">
        <v>54</v>
      </c>
      <c r="CX96" s="275">
        <v>62</v>
      </c>
      <c r="CY96" s="273">
        <v>1717</v>
      </c>
      <c r="CZ96" s="274">
        <v>1844</v>
      </c>
      <c r="DA96" s="275">
        <v>3561</v>
      </c>
      <c r="DB96" s="273">
        <v>33.9</v>
      </c>
      <c r="DC96" s="274">
        <v>30.9</v>
      </c>
      <c r="DD96" s="275">
        <v>32.299999999999997</v>
      </c>
      <c r="DE96" s="273">
        <v>1717</v>
      </c>
      <c r="DF96" s="274">
        <v>1844</v>
      </c>
      <c r="DG96" s="275">
        <v>3561</v>
      </c>
    </row>
    <row r="97" spans="1:111" x14ac:dyDescent="0.35">
      <c r="A97" t="s">
        <v>40</v>
      </c>
      <c r="B97" t="s">
        <v>285</v>
      </c>
      <c r="C97" t="s">
        <v>408</v>
      </c>
      <c r="D97" s="273">
        <v>74</v>
      </c>
      <c r="E97" s="274">
        <v>59</v>
      </c>
      <c r="F97" s="275">
        <v>66</v>
      </c>
      <c r="G97" s="273">
        <v>1902</v>
      </c>
      <c r="H97" s="274">
        <v>2007</v>
      </c>
      <c r="I97" s="275">
        <v>3909</v>
      </c>
      <c r="J97" s="273">
        <v>76</v>
      </c>
      <c r="K97" s="274">
        <v>61</v>
      </c>
      <c r="L97" s="275">
        <v>68</v>
      </c>
      <c r="M97" s="273">
        <v>1902</v>
      </c>
      <c r="N97" s="274">
        <v>2007</v>
      </c>
      <c r="O97" s="275">
        <v>3909</v>
      </c>
      <c r="P97" s="273">
        <v>36</v>
      </c>
      <c r="Q97" s="274">
        <v>33.5</v>
      </c>
      <c r="R97" s="275">
        <v>34.700000000000003</v>
      </c>
      <c r="S97" s="273">
        <v>1902</v>
      </c>
      <c r="T97" s="274">
        <v>2007</v>
      </c>
      <c r="U97" s="275">
        <v>3909</v>
      </c>
      <c r="V97" s="273">
        <v>69</v>
      </c>
      <c r="W97" s="274">
        <v>62</v>
      </c>
      <c r="X97" s="275">
        <v>65</v>
      </c>
      <c r="Y97" s="273">
        <v>229</v>
      </c>
      <c r="Z97" s="274">
        <v>257</v>
      </c>
      <c r="AA97" s="275">
        <v>486</v>
      </c>
      <c r="AB97" s="273">
        <v>71</v>
      </c>
      <c r="AC97" s="274">
        <v>64</v>
      </c>
      <c r="AD97" s="275">
        <v>67</v>
      </c>
      <c r="AE97" s="273">
        <v>229</v>
      </c>
      <c r="AF97" s="274">
        <v>257</v>
      </c>
      <c r="AG97" s="275">
        <v>486</v>
      </c>
      <c r="AH97" s="273">
        <v>34.200000000000003</v>
      </c>
      <c r="AI97" s="274">
        <v>32.9</v>
      </c>
      <c r="AJ97" s="275">
        <v>33.5</v>
      </c>
      <c r="AK97" s="273">
        <v>229</v>
      </c>
      <c r="AL97" s="274">
        <v>257</v>
      </c>
      <c r="AM97" s="275">
        <v>486</v>
      </c>
      <c r="AN97" s="273">
        <v>69</v>
      </c>
      <c r="AO97" s="274">
        <v>53</v>
      </c>
      <c r="AP97" s="275">
        <v>61</v>
      </c>
      <c r="AQ97" s="273">
        <v>1519</v>
      </c>
      <c r="AR97" s="274">
        <v>1595</v>
      </c>
      <c r="AS97" s="275">
        <v>3114</v>
      </c>
      <c r="AT97" s="273">
        <v>73</v>
      </c>
      <c r="AU97" s="274">
        <v>57</v>
      </c>
      <c r="AV97" s="275">
        <v>65</v>
      </c>
      <c r="AW97" s="273">
        <v>1519</v>
      </c>
      <c r="AX97" s="274">
        <v>1595</v>
      </c>
      <c r="AY97" s="275">
        <v>3114</v>
      </c>
      <c r="AZ97" s="273">
        <v>34.200000000000003</v>
      </c>
      <c r="BA97" s="274">
        <v>31.4</v>
      </c>
      <c r="BB97" s="275">
        <v>32.799999999999997</v>
      </c>
      <c r="BC97" s="273">
        <v>1519</v>
      </c>
      <c r="BD97" s="274">
        <v>1595</v>
      </c>
      <c r="BE97" s="275">
        <v>3114</v>
      </c>
      <c r="BF97" s="273">
        <v>76</v>
      </c>
      <c r="BG97" s="274">
        <v>47</v>
      </c>
      <c r="BH97" s="275">
        <v>65</v>
      </c>
      <c r="BI97" s="273">
        <v>62</v>
      </c>
      <c r="BJ97" s="274">
        <v>38</v>
      </c>
      <c r="BK97" s="275">
        <v>100</v>
      </c>
      <c r="BL97" s="273">
        <v>77</v>
      </c>
      <c r="BM97" s="274">
        <v>53</v>
      </c>
      <c r="BN97" s="275">
        <v>68</v>
      </c>
      <c r="BO97" s="273">
        <v>62</v>
      </c>
      <c r="BP97" s="274">
        <v>38</v>
      </c>
      <c r="BQ97" s="275">
        <v>100</v>
      </c>
      <c r="BR97" s="273">
        <v>33.9</v>
      </c>
      <c r="BS97" s="274">
        <v>30.9</v>
      </c>
      <c r="BT97" s="275">
        <v>32.799999999999997</v>
      </c>
      <c r="BU97" s="273">
        <v>62</v>
      </c>
      <c r="BV97" s="274">
        <v>38</v>
      </c>
      <c r="BW97" s="275">
        <v>100</v>
      </c>
      <c r="BX97" s="273" t="s">
        <v>197</v>
      </c>
      <c r="BY97" s="274" t="s">
        <v>197</v>
      </c>
      <c r="BZ97" s="275" t="s">
        <v>197</v>
      </c>
      <c r="CA97" s="273" t="s">
        <v>197</v>
      </c>
      <c r="CB97" s="274" t="s">
        <v>197</v>
      </c>
      <c r="CC97" s="275">
        <v>6</v>
      </c>
      <c r="CD97" s="273" t="s">
        <v>197</v>
      </c>
      <c r="CE97" s="274" t="s">
        <v>197</v>
      </c>
      <c r="CF97" s="275">
        <v>50</v>
      </c>
      <c r="CG97" s="273" t="s">
        <v>197</v>
      </c>
      <c r="CH97" s="274" t="s">
        <v>197</v>
      </c>
      <c r="CI97" s="275">
        <v>6</v>
      </c>
      <c r="CJ97" s="273">
        <v>28</v>
      </c>
      <c r="CK97" s="274">
        <v>36.5</v>
      </c>
      <c r="CL97" s="275">
        <v>30.8</v>
      </c>
      <c r="CM97" s="273" t="s">
        <v>197</v>
      </c>
      <c r="CN97" s="274" t="s">
        <v>197</v>
      </c>
      <c r="CO97" s="275">
        <v>6</v>
      </c>
      <c r="CP97" s="273">
        <v>71</v>
      </c>
      <c r="CQ97" s="274">
        <v>56</v>
      </c>
      <c r="CR97" s="275">
        <v>63</v>
      </c>
      <c r="CS97" s="273">
        <v>3881</v>
      </c>
      <c r="CT97" s="274">
        <v>4094</v>
      </c>
      <c r="CU97" s="275">
        <v>7975</v>
      </c>
      <c r="CV97" s="273">
        <v>74</v>
      </c>
      <c r="CW97" s="274">
        <v>59</v>
      </c>
      <c r="CX97" s="275">
        <v>66</v>
      </c>
      <c r="CY97" s="273">
        <v>3881</v>
      </c>
      <c r="CZ97" s="274">
        <v>4094</v>
      </c>
      <c r="DA97" s="275">
        <v>7975</v>
      </c>
      <c r="DB97" s="273">
        <v>35</v>
      </c>
      <c r="DC97" s="274">
        <v>32.4</v>
      </c>
      <c r="DD97" s="275">
        <v>33.700000000000003</v>
      </c>
      <c r="DE97" s="273">
        <v>3881</v>
      </c>
      <c r="DF97" s="274">
        <v>4094</v>
      </c>
      <c r="DG97" s="275">
        <v>7975</v>
      </c>
    </row>
    <row r="98" spans="1:111" x14ac:dyDescent="0.35">
      <c r="A98" t="s">
        <v>41</v>
      </c>
      <c r="B98" t="s">
        <v>286</v>
      </c>
      <c r="C98" t="s">
        <v>408</v>
      </c>
      <c r="D98" s="273">
        <v>78</v>
      </c>
      <c r="E98" s="274">
        <v>58</v>
      </c>
      <c r="F98" s="275">
        <v>68</v>
      </c>
      <c r="G98" s="273">
        <v>1035</v>
      </c>
      <c r="H98" s="274">
        <v>1050</v>
      </c>
      <c r="I98" s="275">
        <v>2085</v>
      </c>
      <c r="J98" s="273">
        <v>79</v>
      </c>
      <c r="K98" s="274">
        <v>61</v>
      </c>
      <c r="L98" s="275">
        <v>70</v>
      </c>
      <c r="M98" s="273">
        <v>1035</v>
      </c>
      <c r="N98" s="274">
        <v>1050</v>
      </c>
      <c r="O98" s="275">
        <v>2085</v>
      </c>
      <c r="P98" s="273">
        <v>35.700000000000003</v>
      </c>
      <c r="Q98" s="274">
        <v>33.200000000000003</v>
      </c>
      <c r="R98" s="275">
        <v>34.4</v>
      </c>
      <c r="S98" s="273">
        <v>1035</v>
      </c>
      <c r="T98" s="274">
        <v>1050</v>
      </c>
      <c r="U98" s="275">
        <v>2085</v>
      </c>
      <c r="V98" s="273">
        <v>76</v>
      </c>
      <c r="W98" s="274">
        <v>45</v>
      </c>
      <c r="X98" s="275">
        <v>61</v>
      </c>
      <c r="Y98" s="273">
        <v>54</v>
      </c>
      <c r="Z98" s="274">
        <v>51</v>
      </c>
      <c r="AA98" s="275">
        <v>105</v>
      </c>
      <c r="AB98" s="273">
        <v>78</v>
      </c>
      <c r="AC98" s="274">
        <v>47</v>
      </c>
      <c r="AD98" s="275">
        <v>63</v>
      </c>
      <c r="AE98" s="273">
        <v>54</v>
      </c>
      <c r="AF98" s="274">
        <v>51</v>
      </c>
      <c r="AG98" s="275">
        <v>105</v>
      </c>
      <c r="AH98" s="273">
        <v>36.6</v>
      </c>
      <c r="AI98" s="274">
        <v>32.299999999999997</v>
      </c>
      <c r="AJ98" s="275">
        <v>34.5</v>
      </c>
      <c r="AK98" s="273">
        <v>54</v>
      </c>
      <c r="AL98" s="274">
        <v>51</v>
      </c>
      <c r="AM98" s="275">
        <v>105</v>
      </c>
      <c r="AN98" s="273">
        <v>61</v>
      </c>
      <c r="AO98" s="274">
        <v>45</v>
      </c>
      <c r="AP98" s="275">
        <v>53</v>
      </c>
      <c r="AQ98" s="273">
        <v>231</v>
      </c>
      <c r="AR98" s="274">
        <v>220</v>
      </c>
      <c r="AS98" s="275">
        <v>451</v>
      </c>
      <c r="AT98" s="273">
        <v>68</v>
      </c>
      <c r="AU98" s="274">
        <v>52</v>
      </c>
      <c r="AV98" s="275">
        <v>61</v>
      </c>
      <c r="AW98" s="273">
        <v>231</v>
      </c>
      <c r="AX98" s="274">
        <v>220</v>
      </c>
      <c r="AY98" s="275">
        <v>451</v>
      </c>
      <c r="AZ98" s="273">
        <v>33.200000000000003</v>
      </c>
      <c r="BA98" s="274">
        <v>30.5</v>
      </c>
      <c r="BB98" s="275">
        <v>31.9</v>
      </c>
      <c r="BC98" s="273">
        <v>231</v>
      </c>
      <c r="BD98" s="274">
        <v>220</v>
      </c>
      <c r="BE98" s="275">
        <v>451</v>
      </c>
      <c r="BF98" s="273" t="s">
        <v>197</v>
      </c>
      <c r="BG98" s="274" t="s">
        <v>197</v>
      </c>
      <c r="BH98" s="275">
        <v>67</v>
      </c>
      <c r="BI98" s="273">
        <v>9</v>
      </c>
      <c r="BJ98" s="274">
        <v>9</v>
      </c>
      <c r="BK98" s="275">
        <v>18</v>
      </c>
      <c r="BL98" s="273" t="s">
        <v>197</v>
      </c>
      <c r="BM98" s="274" t="s">
        <v>197</v>
      </c>
      <c r="BN98" s="275">
        <v>67</v>
      </c>
      <c r="BO98" s="273">
        <v>9</v>
      </c>
      <c r="BP98" s="274">
        <v>9</v>
      </c>
      <c r="BQ98" s="275">
        <v>18</v>
      </c>
      <c r="BR98" s="273">
        <v>36.200000000000003</v>
      </c>
      <c r="BS98" s="274">
        <v>29.4</v>
      </c>
      <c r="BT98" s="275">
        <v>32.799999999999997</v>
      </c>
      <c r="BU98" s="273">
        <v>9</v>
      </c>
      <c r="BV98" s="274">
        <v>9</v>
      </c>
      <c r="BW98" s="275">
        <v>18</v>
      </c>
      <c r="BX98" s="273" t="s">
        <v>197</v>
      </c>
      <c r="BY98" s="274" t="s">
        <v>197</v>
      </c>
      <c r="BZ98" s="275">
        <v>44</v>
      </c>
      <c r="CA98" s="273">
        <v>4</v>
      </c>
      <c r="CB98" s="274">
        <v>5</v>
      </c>
      <c r="CC98" s="275">
        <v>9</v>
      </c>
      <c r="CD98" s="273" t="s">
        <v>197</v>
      </c>
      <c r="CE98" s="274" t="s">
        <v>197</v>
      </c>
      <c r="CF98" s="275">
        <v>44</v>
      </c>
      <c r="CG98" s="273">
        <v>4</v>
      </c>
      <c r="CH98" s="274">
        <v>5</v>
      </c>
      <c r="CI98" s="275">
        <v>9</v>
      </c>
      <c r="CJ98" s="273">
        <v>32.5</v>
      </c>
      <c r="CK98" s="274">
        <v>26.4</v>
      </c>
      <c r="CL98" s="275">
        <v>29.1</v>
      </c>
      <c r="CM98" s="273">
        <v>4</v>
      </c>
      <c r="CN98" s="274">
        <v>5</v>
      </c>
      <c r="CO98" s="275">
        <v>9</v>
      </c>
      <c r="CP98" s="273">
        <v>74</v>
      </c>
      <c r="CQ98" s="274">
        <v>55</v>
      </c>
      <c r="CR98" s="275">
        <v>65</v>
      </c>
      <c r="CS98" s="273">
        <v>1369</v>
      </c>
      <c r="CT98" s="274">
        <v>1361</v>
      </c>
      <c r="CU98" s="275">
        <v>2730</v>
      </c>
      <c r="CV98" s="273">
        <v>77</v>
      </c>
      <c r="CW98" s="274">
        <v>58</v>
      </c>
      <c r="CX98" s="275">
        <v>68</v>
      </c>
      <c r="CY98" s="273">
        <v>1369</v>
      </c>
      <c r="CZ98" s="274">
        <v>1361</v>
      </c>
      <c r="DA98" s="275">
        <v>2730</v>
      </c>
      <c r="DB98" s="273">
        <v>35.200000000000003</v>
      </c>
      <c r="DC98" s="274">
        <v>32.6</v>
      </c>
      <c r="DD98" s="275">
        <v>33.9</v>
      </c>
      <c r="DE98" s="273">
        <v>1369</v>
      </c>
      <c r="DF98" s="274">
        <v>1361</v>
      </c>
      <c r="DG98" s="275">
        <v>2730</v>
      </c>
    </row>
    <row r="99" spans="1:111" x14ac:dyDescent="0.35">
      <c r="A99" t="s">
        <v>45</v>
      </c>
      <c r="B99" t="s">
        <v>290</v>
      </c>
      <c r="C99" t="s">
        <v>408</v>
      </c>
      <c r="D99" s="273">
        <v>77</v>
      </c>
      <c r="E99" s="274">
        <v>60</v>
      </c>
      <c r="F99" s="275">
        <v>68</v>
      </c>
      <c r="G99" s="273">
        <v>1713</v>
      </c>
      <c r="H99" s="274">
        <v>1827</v>
      </c>
      <c r="I99" s="275">
        <v>3540</v>
      </c>
      <c r="J99" s="273">
        <v>78</v>
      </c>
      <c r="K99" s="274">
        <v>61</v>
      </c>
      <c r="L99" s="275">
        <v>69</v>
      </c>
      <c r="M99" s="273">
        <v>1713</v>
      </c>
      <c r="N99" s="274">
        <v>1827</v>
      </c>
      <c r="O99" s="275">
        <v>3540</v>
      </c>
      <c r="P99" s="273">
        <v>36.299999999999997</v>
      </c>
      <c r="Q99" s="274">
        <v>33.799999999999997</v>
      </c>
      <c r="R99" s="275">
        <v>35</v>
      </c>
      <c r="S99" s="273">
        <v>1713</v>
      </c>
      <c r="T99" s="274">
        <v>1827</v>
      </c>
      <c r="U99" s="275">
        <v>3540</v>
      </c>
      <c r="V99" s="273">
        <v>76</v>
      </c>
      <c r="W99" s="274">
        <v>56</v>
      </c>
      <c r="X99" s="275">
        <v>66</v>
      </c>
      <c r="Y99" s="273">
        <v>217</v>
      </c>
      <c r="Z99" s="274">
        <v>203</v>
      </c>
      <c r="AA99" s="275">
        <v>420</v>
      </c>
      <c r="AB99" s="273">
        <v>77</v>
      </c>
      <c r="AC99" s="274">
        <v>57</v>
      </c>
      <c r="AD99" s="275">
        <v>67</v>
      </c>
      <c r="AE99" s="273">
        <v>217</v>
      </c>
      <c r="AF99" s="274">
        <v>203</v>
      </c>
      <c r="AG99" s="275">
        <v>420</v>
      </c>
      <c r="AH99" s="273">
        <v>36.1</v>
      </c>
      <c r="AI99" s="274">
        <v>32.6</v>
      </c>
      <c r="AJ99" s="275">
        <v>34.4</v>
      </c>
      <c r="AK99" s="273">
        <v>217</v>
      </c>
      <c r="AL99" s="274">
        <v>203</v>
      </c>
      <c r="AM99" s="275">
        <v>420</v>
      </c>
      <c r="AN99" s="273">
        <v>69</v>
      </c>
      <c r="AO99" s="274">
        <v>50</v>
      </c>
      <c r="AP99" s="275">
        <v>59</v>
      </c>
      <c r="AQ99" s="273">
        <v>701</v>
      </c>
      <c r="AR99" s="274">
        <v>725</v>
      </c>
      <c r="AS99" s="275">
        <v>1426</v>
      </c>
      <c r="AT99" s="273">
        <v>72</v>
      </c>
      <c r="AU99" s="274">
        <v>54</v>
      </c>
      <c r="AV99" s="275">
        <v>63</v>
      </c>
      <c r="AW99" s="273">
        <v>701</v>
      </c>
      <c r="AX99" s="274">
        <v>725</v>
      </c>
      <c r="AY99" s="275">
        <v>1426</v>
      </c>
      <c r="AZ99" s="273">
        <v>34.299999999999997</v>
      </c>
      <c r="BA99" s="274">
        <v>31.6</v>
      </c>
      <c r="BB99" s="275">
        <v>32.9</v>
      </c>
      <c r="BC99" s="273">
        <v>701</v>
      </c>
      <c r="BD99" s="274">
        <v>725</v>
      </c>
      <c r="BE99" s="275">
        <v>1426</v>
      </c>
      <c r="BF99" s="273">
        <v>68</v>
      </c>
      <c r="BG99" s="274">
        <v>50</v>
      </c>
      <c r="BH99" s="275">
        <v>57</v>
      </c>
      <c r="BI99" s="273">
        <v>34</v>
      </c>
      <c r="BJ99" s="274">
        <v>52</v>
      </c>
      <c r="BK99" s="275">
        <v>86</v>
      </c>
      <c r="BL99" s="273">
        <v>68</v>
      </c>
      <c r="BM99" s="274">
        <v>56</v>
      </c>
      <c r="BN99" s="275">
        <v>60</v>
      </c>
      <c r="BO99" s="273">
        <v>34</v>
      </c>
      <c r="BP99" s="274">
        <v>52</v>
      </c>
      <c r="BQ99" s="275">
        <v>86</v>
      </c>
      <c r="BR99" s="273">
        <v>33.4</v>
      </c>
      <c r="BS99" s="274">
        <v>32.200000000000003</v>
      </c>
      <c r="BT99" s="275">
        <v>32.6</v>
      </c>
      <c r="BU99" s="273">
        <v>34</v>
      </c>
      <c r="BV99" s="274">
        <v>52</v>
      </c>
      <c r="BW99" s="275">
        <v>86</v>
      </c>
      <c r="BX99" s="273" t="s">
        <v>197</v>
      </c>
      <c r="BY99" s="274" t="s">
        <v>197</v>
      </c>
      <c r="BZ99" s="275">
        <v>73</v>
      </c>
      <c r="CA99" s="273">
        <v>7</v>
      </c>
      <c r="CB99" s="274">
        <v>8</v>
      </c>
      <c r="CC99" s="275">
        <v>15</v>
      </c>
      <c r="CD99" s="273" t="s">
        <v>197</v>
      </c>
      <c r="CE99" s="274" t="s">
        <v>197</v>
      </c>
      <c r="CF99" s="275">
        <v>73</v>
      </c>
      <c r="CG99" s="273">
        <v>7</v>
      </c>
      <c r="CH99" s="274">
        <v>8</v>
      </c>
      <c r="CI99" s="275">
        <v>15</v>
      </c>
      <c r="CJ99" s="273">
        <v>35.4</v>
      </c>
      <c r="CK99" s="274">
        <v>33.9</v>
      </c>
      <c r="CL99" s="275">
        <v>34.6</v>
      </c>
      <c r="CM99" s="273">
        <v>7</v>
      </c>
      <c r="CN99" s="274">
        <v>8</v>
      </c>
      <c r="CO99" s="275">
        <v>15</v>
      </c>
      <c r="CP99" s="273">
        <v>75</v>
      </c>
      <c r="CQ99" s="274">
        <v>57</v>
      </c>
      <c r="CR99" s="275">
        <v>65</v>
      </c>
      <c r="CS99" s="273">
        <v>2757</v>
      </c>
      <c r="CT99" s="274">
        <v>2913</v>
      </c>
      <c r="CU99" s="275">
        <v>5670</v>
      </c>
      <c r="CV99" s="273">
        <v>76</v>
      </c>
      <c r="CW99" s="274">
        <v>58</v>
      </c>
      <c r="CX99" s="275">
        <v>67</v>
      </c>
      <c r="CY99" s="273">
        <v>2757</v>
      </c>
      <c r="CZ99" s="274">
        <v>2913</v>
      </c>
      <c r="DA99" s="275">
        <v>5670</v>
      </c>
      <c r="DB99" s="273">
        <v>35.6</v>
      </c>
      <c r="DC99" s="274">
        <v>33</v>
      </c>
      <c r="DD99" s="275">
        <v>34.299999999999997</v>
      </c>
      <c r="DE99" s="273">
        <v>2757</v>
      </c>
      <c r="DF99" s="274">
        <v>2913</v>
      </c>
      <c r="DG99" s="275">
        <v>5670</v>
      </c>
    </row>
    <row r="100" spans="1:111" x14ac:dyDescent="0.35">
      <c r="A100" t="s">
        <v>46</v>
      </c>
      <c r="B100" t="s">
        <v>291</v>
      </c>
      <c r="C100" t="s">
        <v>408</v>
      </c>
      <c r="D100" s="273">
        <v>71</v>
      </c>
      <c r="E100" s="274">
        <v>54</v>
      </c>
      <c r="F100" s="275">
        <v>62</v>
      </c>
      <c r="G100" s="273">
        <v>3267</v>
      </c>
      <c r="H100" s="274">
        <v>3427</v>
      </c>
      <c r="I100" s="275">
        <v>6694</v>
      </c>
      <c r="J100" s="273">
        <v>73</v>
      </c>
      <c r="K100" s="274">
        <v>57</v>
      </c>
      <c r="L100" s="275">
        <v>65</v>
      </c>
      <c r="M100" s="273">
        <v>3267</v>
      </c>
      <c r="N100" s="274">
        <v>3427</v>
      </c>
      <c r="O100" s="275">
        <v>6694</v>
      </c>
      <c r="P100" s="273">
        <v>35.5</v>
      </c>
      <c r="Q100" s="274">
        <v>32.9</v>
      </c>
      <c r="R100" s="275">
        <v>34.200000000000003</v>
      </c>
      <c r="S100" s="273">
        <v>3267</v>
      </c>
      <c r="T100" s="274">
        <v>3427</v>
      </c>
      <c r="U100" s="275">
        <v>6694</v>
      </c>
      <c r="V100" s="273">
        <v>66</v>
      </c>
      <c r="W100" s="274">
        <v>52</v>
      </c>
      <c r="X100" s="275">
        <v>59</v>
      </c>
      <c r="Y100" s="273">
        <v>300</v>
      </c>
      <c r="Z100" s="274">
        <v>317</v>
      </c>
      <c r="AA100" s="275">
        <v>617</v>
      </c>
      <c r="AB100" s="273">
        <v>67</v>
      </c>
      <c r="AC100" s="274">
        <v>55</v>
      </c>
      <c r="AD100" s="275">
        <v>61</v>
      </c>
      <c r="AE100" s="273">
        <v>300</v>
      </c>
      <c r="AF100" s="274">
        <v>317</v>
      </c>
      <c r="AG100" s="275">
        <v>617</v>
      </c>
      <c r="AH100" s="273">
        <v>34.700000000000003</v>
      </c>
      <c r="AI100" s="274">
        <v>32.6</v>
      </c>
      <c r="AJ100" s="275">
        <v>33.6</v>
      </c>
      <c r="AK100" s="273">
        <v>300</v>
      </c>
      <c r="AL100" s="274">
        <v>317</v>
      </c>
      <c r="AM100" s="275">
        <v>617</v>
      </c>
      <c r="AN100" s="273">
        <v>60</v>
      </c>
      <c r="AO100" s="274">
        <v>46</v>
      </c>
      <c r="AP100" s="275">
        <v>53</v>
      </c>
      <c r="AQ100" s="273">
        <v>551</v>
      </c>
      <c r="AR100" s="274">
        <v>585</v>
      </c>
      <c r="AS100" s="275">
        <v>1136</v>
      </c>
      <c r="AT100" s="273">
        <v>63</v>
      </c>
      <c r="AU100" s="274">
        <v>51</v>
      </c>
      <c r="AV100" s="275">
        <v>57</v>
      </c>
      <c r="AW100" s="273">
        <v>551</v>
      </c>
      <c r="AX100" s="274">
        <v>585</v>
      </c>
      <c r="AY100" s="275">
        <v>1136</v>
      </c>
      <c r="AZ100" s="273">
        <v>32.700000000000003</v>
      </c>
      <c r="BA100" s="274">
        <v>30.6</v>
      </c>
      <c r="BB100" s="275">
        <v>31.6</v>
      </c>
      <c r="BC100" s="273">
        <v>551</v>
      </c>
      <c r="BD100" s="274">
        <v>585</v>
      </c>
      <c r="BE100" s="275">
        <v>1136</v>
      </c>
      <c r="BF100" s="273">
        <v>63</v>
      </c>
      <c r="BG100" s="274">
        <v>48</v>
      </c>
      <c r="BH100" s="275">
        <v>56</v>
      </c>
      <c r="BI100" s="273">
        <v>300</v>
      </c>
      <c r="BJ100" s="274">
        <v>316</v>
      </c>
      <c r="BK100" s="275">
        <v>616</v>
      </c>
      <c r="BL100" s="273">
        <v>66</v>
      </c>
      <c r="BM100" s="274">
        <v>53</v>
      </c>
      <c r="BN100" s="275">
        <v>59</v>
      </c>
      <c r="BO100" s="273">
        <v>300</v>
      </c>
      <c r="BP100" s="274">
        <v>316</v>
      </c>
      <c r="BQ100" s="275">
        <v>616</v>
      </c>
      <c r="BR100" s="273">
        <v>33.200000000000003</v>
      </c>
      <c r="BS100" s="274">
        <v>30.6</v>
      </c>
      <c r="BT100" s="275">
        <v>31.9</v>
      </c>
      <c r="BU100" s="273">
        <v>300</v>
      </c>
      <c r="BV100" s="274">
        <v>316</v>
      </c>
      <c r="BW100" s="275">
        <v>616</v>
      </c>
      <c r="BX100" s="273">
        <v>68</v>
      </c>
      <c r="BY100" s="274">
        <v>46</v>
      </c>
      <c r="BZ100" s="275">
        <v>56</v>
      </c>
      <c r="CA100" s="273">
        <v>22</v>
      </c>
      <c r="CB100" s="274">
        <v>26</v>
      </c>
      <c r="CC100" s="275">
        <v>48</v>
      </c>
      <c r="CD100" s="273">
        <v>73</v>
      </c>
      <c r="CE100" s="274">
        <v>62</v>
      </c>
      <c r="CF100" s="275">
        <v>67</v>
      </c>
      <c r="CG100" s="273">
        <v>22</v>
      </c>
      <c r="CH100" s="274">
        <v>26</v>
      </c>
      <c r="CI100" s="275">
        <v>48</v>
      </c>
      <c r="CJ100" s="273">
        <v>33.799999999999997</v>
      </c>
      <c r="CK100" s="274">
        <v>32.9</v>
      </c>
      <c r="CL100" s="275">
        <v>33.299999999999997</v>
      </c>
      <c r="CM100" s="273">
        <v>22</v>
      </c>
      <c r="CN100" s="274">
        <v>26</v>
      </c>
      <c r="CO100" s="275">
        <v>48</v>
      </c>
      <c r="CP100" s="273">
        <v>68</v>
      </c>
      <c r="CQ100" s="274">
        <v>52</v>
      </c>
      <c r="CR100" s="275">
        <v>60</v>
      </c>
      <c r="CS100" s="273">
        <v>4898</v>
      </c>
      <c r="CT100" s="274">
        <v>5155</v>
      </c>
      <c r="CU100" s="275">
        <v>10053</v>
      </c>
      <c r="CV100" s="273">
        <v>70</v>
      </c>
      <c r="CW100" s="274">
        <v>55</v>
      </c>
      <c r="CX100" s="275">
        <v>62</v>
      </c>
      <c r="CY100" s="273">
        <v>4898</v>
      </c>
      <c r="CZ100" s="274">
        <v>5155</v>
      </c>
      <c r="DA100" s="275">
        <v>10053</v>
      </c>
      <c r="DB100" s="273">
        <v>34.799999999999997</v>
      </c>
      <c r="DC100" s="274">
        <v>32.4</v>
      </c>
      <c r="DD100" s="275">
        <v>33.5</v>
      </c>
      <c r="DE100" s="273">
        <v>4898</v>
      </c>
      <c r="DF100" s="274">
        <v>5155</v>
      </c>
      <c r="DG100" s="275">
        <v>10053</v>
      </c>
    </row>
    <row r="101" spans="1:111" x14ac:dyDescent="0.35">
      <c r="A101" t="s">
        <v>52</v>
      </c>
      <c r="B101" t="s">
        <v>297</v>
      </c>
      <c r="C101" t="s">
        <v>408</v>
      </c>
      <c r="D101" s="273">
        <v>73</v>
      </c>
      <c r="E101" s="274">
        <v>55</v>
      </c>
      <c r="F101" s="275">
        <v>64</v>
      </c>
      <c r="G101" s="273">
        <v>1817</v>
      </c>
      <c r="H101" s="274">
        <v>1965</v>
      </c>
      <c r="I101" s="275">
        <v>3782</v>
      </c>
      <c r="J101" s="273">
        <v>75</v>
      </c>
      <c r="K101" s="274">
        <v>57</v>
      </c>
      <c r="L101" s="275">
        <v>66</v>
      </c>
      <c r="M101" s="273">
        <v>1817</v>
      </c>
      <c r="N101" s="274">
        <v>1965</v>
      </c>
      <c r="O101" s="275">
        <v>3782</v>
      </c>
      <c r="P101" s="273">
        <v>34.5</v>
      </c>
      <c r="Q101" s="274">
        <v>31.7</v>
      </c>
      <c r="R101" s="275">
        <v>33.1</v>
      </c>
      <c r="S101" s="273">
        <v>1817</v>
      </c>
      <c r="T101" s="274">
        <v>1965</v>
      </c>
      <c r="U101" s="275">
        <v>3782</v>
      </c>
      <c r="V101" s="273">
        <v>63</v>
      </c>
      <c r="W101" s="274">
        <v>53</v>
      </c>
      <c r="X101" s="275">
        <v>58</v>
      </c>
      <c r="Y101" s="273">
        <v>60</v>
      </c>
      <c r="Z101" s="274">
        <v>70</v>
      </c>
      <c r="AA101" s="275">
        <v>130</v>
      </c>
      <c r="AB101" s="273">
        <v>63</v>
      </c>
      <c r="AC101" s="274">
        <v>59</v>
      </c>
      <c r="AD101" s="275">
        <v>61</v>
      </c>
      <c r="AE101" s="273">
        <v>60</v>
      </c>
      <c r="AF101" s="274">
        <v>70</v>
      </c>
      <c r="AG101" s="275">
        <v>130</v>
      </c>
      <c r="AH101" s="273">
        <v>32.4</v>
      </c>
      <c r="AI101" s="274">
        <v>32.1</v>
      </c>
      <c r="AJ101" s="275">
        <v>32.200000000000003</v>
      </c>
      <c r="AK101" s="273">
        <v>60</v>
      </c>
      <c r="AL101" s="274">
        <v>70</v>
      </c>
      <c r="AM101" s="275">
        <v>130</v>
      </c>
      <c r="AN101" s="273">
        <v>74</v>
      </c>
      <c r="AO101" s="274">
        <v>53</v>
      </c>
      <c r="AP101" s="275">
        <v>62</v>
      </c>
      <c r="AQ101" s="273">
        <v>61</v>
      </c>
      <c r="AR101" s="274">
        <v>80</v>
      </c>
      <c r="AS101" s="275">
        <v>141</v>
      </c>
      <c r="AT101" s="273">
        <v>75</v>
      </c>
      <c r="AU101" s="274">
        <v>61</v>
      </c>
      <c r="AV101" s="275">
        <v>67</v>
      </c>
      <c r="AW101" s="273">
        <v>61</v>
      </c>
      <c r="AX101" s="274">
        <v>80</v>
      </c>
      <c r="AY101" s="275">
        <v>141</v>
      </c>
      <c r="AZ101" s="273">
        <v>34.200000000000003</v>
      </c>
      <c r="BA101" s="274">
        <v>30.8</v>
      </c>
      <c r="BB101" s="275">
        <v>32.299999999999997</v>
      </c>
      <c r="BC101" s="273">
        <v>61</v>
      </c>
      <c r="BD101" s="274">
        <v>80</v>
      </c>
      <c r="BE101" s="275">
        <v>141</v>
      </c>
      <c r="BF101" s="273">
        <v>65</v>
      </c>
      <c r="BG101" s="274">
        <v>35</v>
      </c>
      <c r="BH101" s="275">
        <v>53</v>
      </c>
      <c r="BI101" s="273">
        <v>26</v>
      </c>
      <c r="BJ101" s="274">
        <v>17</v>
      </c>
      <c r="BK101" s="275">
        <v>43</v>
      </c>
      <c r="BL101" s="273">
        <v>73</v>
      </c>
      <c r="BM101" s="274">
        <v>41</v>
      </c>
      <c r="BN101" s="275">
        <v>60</v>
      </c>
      <c r="BO101" s="273">
        <v>26</v>
      </c>
      <c r="BP101" s="274">
        <v>17</v>
      </c>
      <c r="BQ101" s="275">
        <v>43</v>
      </c>
      <c r="BR101" s="273">
        <v>35.1</v>
      </c>
      <c r="BS101" s="274">
        <v>28.6</v>
      </c>
      <c r="BT101" s="275">
        <v>32.5</v>
      </c>
      <c r="BU101" s="273">
        <v>26</v>
      </c>
      <c r="BV101" s="274">
        <v>17</v>
      </c>
      <c r="BW101" s="275">
        <v>43</v>
      </c>
      <c r="BX101" s="273" t="s">
        <v>197</v>
      </c>
      <c r="BY101" s="274" t="s">
        <v>197</v>
      </c>
      <c r="BZ101" s="275">
        <v>56</v>
      </c>
      <c r="CA101" s="273">
        <v>6</v>
      </c>
      <c r="CB101" s="274">
        <v>12</v>
      </c>
      <c r="CC101" s="275">
        <v>18</v>
      </c>
      <c r="CD101" s="273" t="s">
        <v>197</v>
      </c>
      <c r="CE101" s="274" t="s">
        <v>197</v>
      </c>
      <c r="CF101" s="275">
        <v>56</v>
      </c>
      <c r="CG101" s="273">
        <v>6</v>
      </c>
      <c r="CH101" s="274">
        <v>12</v>
      </c>
      <c r="CI101" s="275">
        <v>18</v>
      </c>
      <c r="CJ101" s="273">
        <v>31.2</v>
      </c>
      <c r="CK101" s="274">
        <v>31.3</v>
      </c>
      <c r="CL101" s="275">
        <v>31.2</v>
      </c>
      <c r="CM101" s="273">
        <v>6</v>
      </c>
      <c r="CN101" s="274">
        <v>12</v>
      </c>
      <c r="CO101" s="275">
        <v>18</v>
      </c>
      <c r="CP101" s="273">
        <v>72</v>
      </c>
      <c r="CQ101" s="274">
        <v>54</v>
      </c>
      <c r="CR101" s="275">
        <v>63</v>
      </c>
      <c r="CS101" s="273">
        <v>2011</v>
      </c>
      <c r="CT101" s="274">
        <v>2189</v>
      </c>
      <c r="CU101" s="275">
        <v>4200</v>
      </c>
      <c r="CV101" s="273">
        <v>74</v>
      </c>
      <c r="CW101" s="274">
        <v>57</v>
      </c>
      <c r="CX101" s="275">
        <v>65</v>
      </c>
      <c r="CY101" s="273">
        <v>2011</v>
      </c>
      <c r="CZ101" s="274">
        <v>2189</v>
      </c>
      <c r="DA101" s="275">
        <v>4200</v>
      </c>
      <c r="DB101" s="273">
        <v>34.4</v>
      </c>
      <c r="DC101" s="274">
        <v>31.7</v>
      </c>
      <c r="DD101" s="275">
        <v>33</v>
      </c>
      <c r="DE101" s="273">
        <v>2011</v>
      </c>
      <c r="DF101" s="274">
        <v>2189</v>
      </c>
      <c r="DG101" s="275">
        <v>4200</v>
      </c>
    </row>
    <row r="102" spans="1:111" x14ac:dyDescent="0.35">
      <c r="A102" t="s">
        <v>94</v>
      </c>
      <c r="B102" t="s">
        <v>337</v>
      </c>
      <c r="C102" t="s">
        <v>338</v>
      </c>
      <c r="D102" s="273">
        <v>100</v>
      </c>
      <c r="E102" s="274" t="s">
        <v>197</v>
      </c>
      <c r="F102" s="275" t="s">
        <v>197</v>
      </c>
      <c r="G102" s="273">
        <v>4</v>
      </c>
      <c r="H102" s="274">
        <v>3</v>
      </c>
      <c r="I102" s="275">
        <v>7</v>
      </c>
      <c r="J102" s="273">
        <v>100</v>
      </c>
      <c r="K102" s="274" t="s">
        <v>197</v>
      </c>
      <c r="L102" s="275" t="s">
        <v>197</v>
      </c>
      <c r="M102" s="273">
        <v>4</v>
      </c>
      <c r="N102" s="274">
        <v>3</v>
      </c>
      <c r="O102" s="275">
        <v>7</v>
      </c>
      <c r="P102" s="273">
        <v>36.299999999999997</v>
      </c>
      <c r="Q102" s="274">
        <v>37.700000000000003</v>
      </c>
      <c r="R102" s="275">
        <v>36.9</v>
      </c>
      <c r="S102" s="273">
        <v>4</v>
      </c>
      <c r="T102" s="274">
        <v>3</v>
      </c>
      <c r="U102" s="275">
        <v>7</v>
      </c>
      <c r="V102" s="273" t="s">
        <v>197</v>
      </c>
      <c r="W102" s="274" t="s">
        <v>191</v>
      </c>
      <c r="X102" s="275" t="s">
        <v>197</v>
      </c>
      <c r="Y102" s="273">
        <v>3</v>
      </c>
      <c r="Z102" s="274">
        <v>0</v>
      </c>
      <c r="AA102" s="275">
        <v>3</v>
      </c>
      <c r="AB102" s="273" t="s">
        <v>197</v>
      </c>
      <c r="AC102" s="274" t="s">
        <v>191</v>
      </c>
      <c r="AD102" s="275" t="s">
        <v>197</v>
      </c>
      <c r="AE102" s="273">
        <v>3</v>
      </c>
      <c r="AF102" s="274">
        <v>0</v>
      </c>
      <c r="AG102" s="275">
        <v>3</v>
      </c>
      <c r="AH102" s="273">
        <v>36.700000000000003</v>
      </c>
      <c r="AI102" s="274">
        <v>0</v>
      </c>
      <c r="AJ102" s="275">
        <v>36.700000000000003</v>
      </c>
      <c r="AK102" s="273">
        <v>3</v>
      </c>
      <c r="AL102" s="274">
        <v>0</v>
      </c>
      <c r="AM102" s="275">
        <v>3</v>
      </c>
      <c r="AN102" s="273" t="s">
        <v>197</v>
      </c>
      <c r="AO102" s="274" t="s">
        <v>197</v>
      </c>
      <c r="AP102" s="275">
        <v>73</v>
      </c>
      <c r="AQ102" s="273">
        <v>7</v>
      </c>
      <c r="AR102" s="274">
        <v>4</v>
      </c>
      <c r="AS102" s="275">
        <v>11</v>
      </c>
      <c r="AT102" s="273" t="s">
        <v>197</v>
      </c>
      <c r="AU102" s="274" t="s">
        <v>197</v>
      </c>
      <c r="AV102" s="275">
        <v>73</v>
      </c>
      <c r="AW102" s="273">
        <v>7</v>
      </c>
      <c r="AX102" s="274">
        <v>4</v>
      </c>
      <c r="AY102" s="275">
        <v>11</v>
      </c>
      <c r="AZ102" s="273">
        <v>31.7</v>
      </c>
      <c r="BA102" s="274">
        <v>33.799999999999997</v>
      </c>
      <c r="BB102" s="275">
        <v>32.5</v>
      </c>
      <c r="BC102" s="273">
        <v>7</v>
      </c>
      <c r="BD102" s="274">
        <v>4</v>
      </c>
      <c r="BE102" s="275">
        <v>11</v>
      </c>
      <c r="BF102" s="273" t="s">
        <v>191</v>
      </c>
      <c r="BG102" s="274" t="s">
        <v>191</v>
      </c>
      <c r="BH102" s="275" t="s">
        <v>191</v>
      </c>
      <c r="BI102" s="273">
        <v>0</v>
      </c>
      <c r="BJ102" s="274">
        <v>0</v>
      </c>
      <c r="BK102" s="275">
        <v>0</v>
      </c>
      <c r="BL102" s="273" t="s">
        <v>191</v>
      </c>
      <c r="BM102" s="274" t="s">
        <v>191</v>
      </c>
      <c r="BN102" s="275" t="s">
        <v>191</v>
      </c>
      <c r="BO102" s="273">
        <v>0</v>
      </c>
      <c r="BP102" s="274">
        <v>0</v>
      </c>
      <c r="BQ102" s="275">
        <v>0</v>
      </c>
      <c r="BR102" s="273">
        <v>0</v>
      </c>
      <c r="BS102" s="274">
        <v>0</v>
      </c>
      <c r="BT102" s="275">
        <v>0</v>
      </c>
      <c r="BU102" s="273">
        <v>0</v>
      </c>
      <c r="BV102" s="274">
        <v>0</v>
      </c>
      <c r="BW102" s="275">
        <v>0</v>
      </c>
      <c r="BX102" s="273" t="s">
        <v>191</v>
      </c>
      <c r="BY102" s="274" t="s">
        <v>191</v>
      </c>
      <c r="BZ102" s="275" t="s">
        <v>191</v>
      </c>
      <c r="CA102" s="273">
        <v>0</v>
      </c>
      <c r="CB102" s="274">
        <v>0</v>
      </c>
      <c r="CC102" s="275">
        <v>0</v>
      </c>
      <c r="CD102" s="273" t="s">
        <v>191</v>
      </c>
      <c r="CE102" s="274" t="s">
        <v>191</v>
      </c>
      <c r="CF102" s="275" t="s">
        <v>191</v>
      </c>
      <c r="CG102" s="273">
        <v>0</v>
      </c>
      <c r="CH102" s="274">
        <v>0</v>
      </c>
      <c r="CI102" s="275">
        <v>0</v>
      </c>
      <c r="CJ102" s="273">
        <v>0</v>
      </c>
      <c r="CK102" s="274">
        <v>0</v>
      </c>
      <c r="CL102" s="275">
        <v>0</v>
      </c>
      <c r="CM102" s="273">
        <v>0</v>
      </c>
      <c r="CN102" s="274">
        <v>0</v>
      </c>
      <c r="CO102" s="275">
        <v>0</v>
      </c>
      <c r="CP102" s="273">
        <v>86</v>
      </c>
      <c r="CQ102" s="274">
        <v>70</v>
      </c>
      <c r="CR102" s="275">
        <v>79</v>
      </c>
      <c r="CS102" s="273">
        <v>22</v>
      </c>
      <c r="CT102" s="274">
        <v>20</v>
      </c>
      <c r="CU102" s="275">
        <v>42</v>
      </c>
      <c r="CV102" s="273">
        <v>86</v>
      </c>
      <c r="CW102" s="274">
        <v>70</v>
      </c>
      <c r="CX102" s="275">
        <v>79</v>
      </c>
      <c r="CY102" s="273">
        <v>22</v>
      </c>
      <c r="CZ102" s="274">
        <v>20</v>
      </c>
      <c r="DA102" s="275">
        <v>42</v>
      </c>
      <c r="DB102" s="273">
        <v>36</v>
      </c>
      <c r="DC102" s="274">
        <v>36</v>
      </c>
      <c r="DD102" s="275">
        <v>36</v>
      </c>
      <c r="DE102" s="273">
        <v>22</v>
      </c>
      <c r="DF102" s="274">
        <v>20</v>
      </c>
      <c r="DG102" s="275">
        <v>42</v>
      </c>
    </row>
    <row r="103" spans="1:111" x14ac:dyDescent="0.35">
      <c r="A103" t="s">
        <v>108</v>
      </c>
      <c r="B103" t="s">
        <v>353</v>
      </c>
      <c r="C103" t="s">
        <v>352</v>
      </c>
      <c r="D103" s="273">
        <v>71</v>
      </c>
      <c r="E103" s="274">
        <v>53</v>
      </c>
      <c r="F103" s="275">
        <v>63</v>
      </c>
      <c r="G103" s="273">
        <v>684</v>
      </c>
      <c r="H103" s="274">
        <v>666</v>
      </c>
      <c r="I103" s="275">
        <v>1350</v>
      </c>
      <c r="J103" s="273">
        <v>74</v>
      </c>
      <c r="K103" s="274">
        <v>56</v>
      </c>
      <c r="L103" s="275">
        <v>65</v>
      </c>
      <c r="M103" s="273">
        <v>684</v>
      </c>
      <c r="N103" s="274">
        <v>666</v>
      </c>
      <c r="O103" s="275">
        <v>1350</v>
      </c>
      <c r="P103" s="273">
        <v>34.200000000000003</v>
      </c>
      <c r="Q103" s="274">
        <v>31.6</v>
      </c>
      <c r="R103" s="275">
        <v>32.9</v>
      </c>
      <c r="S103" s="273">
        <v>684</v>
      </c>
      <c r="T103" s="274">
        <v>666</v>
      </c>
      <c r="U103" s="275">
        <v>1350</v>
      </c>
      <c r="V103" s="273">
        <v>78</v>
      </c>
      <c r="W103" s="274">
        <v>73</v>
      </c>
      <c r="X103" s="275">
        <v>75</v>
      </c>
      <c r="Y103" s="273">
        <v>138</v>
      </c>
      <c r="Z103" s="274">
        <v>164</v>
      </c>
      <c r="AA103" s="275">
        <v>302</v>
      </c>
      <c r="AB103" s="273">
        <v>79</v>
      </c>
      <c r="AC103" s="274">
        <v>76</v>
      </c>
      <c r="AD103" s="275">
        <v>77</v>
      </c>
      <c r="AE103" s="273">
        <v>138</v>
      </c>
      <c r="AF103" s="274">
        <v>164</v>
      </c>
      <c r="AG103" s="275">
        <v>302</v>
      </c>
      <c r="AH103" s="273">
        <v>36.200000000000003</v>
      </c>
      <c r="AI103" s="274">
        <v>34.6</v>
      </c>
      <c r="AJ103" s="275">
        <v>35.299999999999997</v>
      </c>
      <c r="AK103" s="273">
        <v>138</v>
      </c>
      <c r="AL103" s="274">
        <v>164</v>
      </c>
      <c r="AM103" s="275">
        <v>302</v>
      </c>
      <c r="AN103" s="273">
        <v>78</v>
      </c>
      <c r="AO103" s="274">
        <v>64</v>
      </c>
      <c r="AP103" s="275">
        <v>71</v>
      </c>
      <c r="AQ103" s="273">
        <v>385</v>
      </c>
      <c r="AR103" s="274">
        <v>373</v>
      </c>
      <c r="AS103" s="275">
        <v>758</v>
      </c>
      <c r="AT103" s="273">
        <v>81</v>
      </c>
      <c r="AU103" s="274">
        <v>67</v>
      </c>
      <c r="AV103" s="275">
        <v>74</v>
      </c>
      <c r="AW103" s="273">
        <v>385</v>
      </c>
      <c r="AX103" s="274">
        <v>373</v>
      </c>
      <c r="AY103" s="275">
        <v>758</v>
      </c>
      <c r="AZ103" s="273">
        <v>34.700000000000003</v>
      </c>
      <c r="BA103" s="274">
        <v>32.200000000000003</v>
      </c>
      <c r="BB103" s="275">
        <v>33.5</v>
      </c>
      <c r="BC103" s="273">
        <v>385</v>
      </c>
      <c r="BD103" s="274">
        <v>373</v>
      </c>
      <c r="BE103" s="275">
        <v>758</v>
      </c>
      <c r="BF103" s="273">
        <v>79</v>
      </c>
      <c r="BG103" s="274">
        <v>64</v>
      </c>
      <c r="BH103" s="275">
        <v>71</v>
      </c>
      <c r="BI103" s="273">
        <v>442</v>
      </c>
      <c r="BJ103" s="274">
        <v>510</v>
      </c>
      <c r="BK103" s="275">
        <v>952</v>
      </c>
      <c r="BL103" s="273">
        <v>82</v>
      </c>
      <c r="BM103" s="274">
        <v>67</v>
      </c>
      <c r="BN103" s="275">
        <v>74</v>
      </c>
      <c r="BO103" s="273">
        <v>442</v>
      </c>
      <c r="BP103" s="274">
        <v>510</v>
      </c>
      <c r="BQ103" s="275">
        <v>952</v>
      </c>
      <c r="BR103" s="273">
        <v>35.700000000000003</v>
      </c>
      <c r="BS103" s="274">
        <v>33</v>
      </c>
      <c r="BT103" s="275">
        <v>34.299999999999997</v>
      </c>
      <c r="BU103" s="273">
        <v>442</v>
      </c>
      <c r="BV103" s="274">
        <v>510</v>
      </c>
      <c r="BW103" s="275">
        <v>952</v>
      </c>
      <c r="BX103" s="273" t="s">
        <v>197</v>
      </c>
      <c r="BY103" s="274" t="s">
        <v>197</v>
      </c>
      <c r="BZ103" s="275" t="s">
        <v>197</v>
      </c>
      <c r="CA103" s="273">
        <v>4</v>
      </c>
      <c r="CB103" s="274">
        <v>3</v>
      </c>
      <c r="CC103" s="275">
        <v>7</v>
      </c>
      <c r="CD103" s="273" t="s">
        <v>197</v>
      </c>
      <c r="CE103" s="274" t="s">
        <v>197</v>
      </c>
      <c r="CF103" s="275" t="s">
        <v>197</v>
      </c>
      <c r="CG103" s="273">
        <v>4</v>
      </c>
      <c r="CH103" s="274">
        <v>3</v>
      </c>
      <c r="CI103" s="275">
        <v>7</v>
      </c>
      <c r="CJ103" s="273">
        <v>36.799999999999997</v>
      </c>
      <c r="CK103" s="274">
        <v>30.7</v>
      </c>
      <c r="CL103" s="275">
        <v>34.1</v>
      </c>
      <c r="CM103" s="273">
        <v>4</v>
      </c>
      <c r="CN103" s="274">
        <v>3</v>
      </c>
      <c r="CO103" s="275">
        <v>7</v>
      </c>
      <c r="CP103" s="273">
        <v>74</v>
      </c>
      <c r="CQ103" s="274">
        <v>61</v>
      </c>
      <c r="CR103" s="275">
        <v>67</v>
      </c>
      <c r="CS103" s="273">
        <v>1812</v>
      </c>
      <c r="CT103" s="274">
        <v>1887</v>
      </c>
      <c r="CU103" s="275">
        <v>3699</v>
      </c>
      <c r="CV103" s="273">
        <v>77</v>
      </c>
      <c r="CW103" s="274">
        <v>63</v>
      </c>
      <c r="CX103" s="275">
        <v>70</v>
      </c>
      <c r="CY103" s="273">
        <v>1812</v>
      </c>
      <c r="CZ103" s="274">
        <v>1887</v>
      </c>
      <c r="DA103" s="275">
        <v>3699</v>
      </c>
      <c r="DB103" s="273">
        <v>34.700000000000003</v>
      </c>
      <c r="DC103" s="274">
        <v>32.4</v>
      </c>
      <c r="DD103" s="275">
        <v>33.6</v>
      </c>
      <c r="DE103" s="273">
        <v>1812</v>
      </c>
      <c r="DF103" s="274">
        <v>1887</v>
      </c>
      <c r="DG103" s="275">
        <v>3699</v>
      </c>
    </row>
    <row r="104" spans="1:111" x14ac:dyDescent="0.35">
      <c r="A104" t="s">
        <v>109</v>
      </c>
      <c r="B104" t="s">
        <v>354</v>
      </c>
      <c r="C104" t="s">
        <v>352</v>
      </c>
      <c r="D104" s="273">
        <v>77</v>
      </c>
      <c r="E104" s="274">
        <v>63</v>
      </c>
      <c r="F104" s="275">
        <v>70</v>
      </c>
      <c r="G104" s="273">
        <v>1090</v>
      </c>
      <c r="H104" s="274">
        <v>1213</v>
      </c>
      <c r="I104" s="275">
        <v>2303</v>
      </c>
      <c r="J104" s="273">
        <v>78</v>
      </c>
      <c r="K104" s="274">
        <v>64</v>
      </c>
      <c r="L104" s="275">
        <v>71</v>
      </c>
      <c r="M104" s="273">
        <v>1090</v>
      </c>
      <c r="N104" s="274">
        <v>1213</v>
      </c>
      <c r="O104" s="275">
        <v>2303</v>
      </c>
      <c r="P104" s="273">
        <v>36.5</v>
      </c>
      <c r="Q104" s="274">
        <v>34</v>
      </c>
      <c r="R104" s="275">
        <v>35.200000000000003</v>
      </c>
      <c r="S104" s="273">
        <v>1090</v>
      </c>
      <c r="T104" s="274">
        <v>1213</v>
      </c>
      <c r="U104" s="275">
        <v>2303</v>
      </c>
      <c r="V104" s="273">
        <v>78</v>
      </c>
      <c r="W104" s="274">
        <v>68</v>
      </c>
      <c r="X104" s="275">
        <v>73</v>
      </c>
      <c r="Y104" s="273">
        <v>223</v>
      </c>
      <c r="Z104" s="274">
        <v>206</v>
      </c>
      <c r="AA104" s="275">
        <v>429</v>
      </c>
      <c r="AB104" s="273">
        <v>78</v>
      </c>
      <c r="AC104" s="274">
        <v>70</v>
      </c>
      <c r="AD104" s="275">
        <v>75</v>
      </c>
      <c r="AE104" s="273">
        <v>223</v>
      </c>
      <c r="AF104" s="274">
        <v>206</v>
      </c>
      <c r="AG104" s="275">
        <v>429</v>
      </c>
      <c r="AH104" s="273">
        <v>36.200000000000003</v>
      </c>
      <c r="AI104" s="274">
        <v>34.700000000000003</v>
      </c>
      <c r="AJ104" s="275">
        <v>35.5</v>
      </c>
      <c r="AK104" s="273">
        <v>223</v>
      </c>
      <c r="AL104" s="274">
        <v>206</v>
      </c>
      <c r="AM104" s="275">
        <v>429</v>
      </c>
      <c r="AN104" s="273">
        <v>77</v>
      </c>
      <c r="AO104" s="274">
        <v>67</v>
      </c>
      <c r="AP104" s="275">
        <v>72</v>
      </c>
      <c r="AQ104" s="273">
        <v>213</v>
      </c>
      <c r="AR104" s="274">
        <v>214</v>
      </c>
      <c r="AS104" s="275">
        <v>427</v>
      </c>
      <c r="AT104" s="273">
        <v>78</v>
      </c>
      <c r="AU104" s="274">
        <v>71</v>
      </c>
      <c r="AV104" s="275">
        <v>74</v>
      </c>
      <c r="AW104" s="273">
        <v>213</v>
      </c>
      <c r="AX104" s="274">
        <v>214</v>
      </c>
      <c r="AY104" s="275">
        <v>427</v>
      </c>
      <c r="AZ104" s="273">
        <v>35.4</v>
      </c>
      <c r="BA104" s="274">
        <v>33.9</v>
      </c>
      <c r="BB104" s="275">
        <v>34.700000000000003</v>
      </c>
      <c r="BC104" s="273">
        <v>213</v>
      </c>
      <c r="BD104" s="274">
        <v>214</v>
      </c>
      <c r="BE104" s="275">
        <v>427</v>
      </c>
      <c r="BF104" s="273">
        <v>67</v>
      </c>
      <c r="BG104" s="274">
        <v>52</v>
      </c>
      <c r="BH104" s="275">
        <v>59</v>
      </c>
      <c r="BI104" s="273">
        <v>177</v>
      </c>
      <c r="BJ104" s="274">
        <v>192</v>
      </c>
      <c r="BK104" s="275">
        <v>369</v>
      </c>
      <c r="BL104" s="273">
        <v>67</v>
      </c>
      <c r="BM104" s="274">
        <v>53</v>
      </c>
      <c r="BN104" s="275">
        <v>60</v>
      </c>
      <c r="BO104" s="273">
        <v>177</v>
      </c>
      <c r="BP104" s="274">
        <v>192</v>
      </c>
      <c r="BQ104" s="275">
        <v>369</v>
      </c>
      <c r="BR104" s="273">
        <v>34.200000000000003</v>
      </c>
      <c r="BS104" s="274">
        <v>31.5</v>
      </c>
      <c r="BT104" s="275">
        <v>32.799999999999997</v>
      </c>
      <c r="BU104" s="273">
        <v>177</v>
      </c>
      <c r="BV104" s="274">
        <v>192</v>
      </c>
      <c r="BW104" s="275">
        <v>369</v>
      </c>
      <c r="BX104" s="273">
        <v>93</v>
      </c>
      <c r="BY104" s="274">
        <v>61</v>
      </c>
      <c r="BZ104" s="275">
        <v>81</v>
      </c>
      <c r="CA104" s="273">
        <v>40</v>
      </c>
      <c r="CB104" s="274">
        <v>23</v>
      </c>
      <c r="CC104" s="275">
        <v>63</v>
      </c>
      <c r="CD104" s="273">
        <v>93</v>
      </c>
      <c r="CE104" s="274">
        <v>61</v>
      </c>
      <c r="CF104" s="275">
        <v>81</v>
      </c>
      <c r="CG104" s="273">
        <v>40</v>
      </c>
      <c r="CH104" s="274">
        <v>23</v>
      </c>
      <c r="CI104" s="275">
        <v>63</v>
      </c>
      <c r="CJ104" s="273">
        <v>39.4</v>
      </c>
      <c r="CK104" s="274">
        <v>36.299999999999997</v>
      </c>
      <c r="CL104" s="275">
        <v>38.299999999999997</v>
      </c>
      <c r="CM104" s="273">
        <v>40</v>
      </c>
      <c r="CN104" s="274">
        <v>23</v>
      </c>
      <c r="CO104" s="275">
        <v>63</v>
      </c>
      <c r="CP104" s="273">
        <v>75</v>
      </c>
      <c r="CQ104" s="274">
        <v>61</v>
      </c>
      <c r="CR104" s="275">
        <v>68</v>
      </c>
      <c r="CS104" s="273">
        <v>2221</v>
      </c>
      <c r="CT104" s="274">
        <v>2340</v>
      </c>
      <c r="CU104" s="275">
        <v>4561</v>
      </c>
      <c r="CV104" s="273">
        <v>76</v>
      </c>
      <c r="CW104" s="274">
        <v>63</v>
      </c>
      <c r="CX104" s="275">
        <v>69</v>
      </c>
      <c r="CY104" s="273">
        <v>2221</v>
      </c>
      <c r="CZ104" s="274">
        <v>2340</v>
      </c>
      <c r="DA104" s="275">
        <v>4561</v>
      </c>
      <c r="DB104" s="273">
        <v>35.799999999999997</v>
      </c>
      <c r="DC104" s="274">
        <v>33.6</v>
      </c>
      <c r="DD104" s="275">
        <v>34.700000000000003</v>
      </c>
      <c r="DE104" s="273">
        <v>2221</v>
      </c>
      <c r="DF104" s="274">
        <v>2340</v>
      </c>
      <c r="DG104" s="275">
        <v>4561</v>
      </c>
    </row>
    <row r="105" spans="1:111" x14ac:dyDescent="0.35">
      <c r="A105" t="s">
        <v>110</v>
      </c>
      <c r="B105" t="s">
        <v>355</v>
      </c>
      <c r="C105" t="s">
        <v>352</v>
      </c>
      <c r="D105" s="273">
        <v>83</v>
      </c>
      <c r="E105" s="274">
        <v>71</v>
      </c>
      <c r="F105" s="275">
        <v>77</v>
      </c>
      <c r="G105" s="273">
        <v>1023</v>
      </c>
      <c r="H105" s="274">
        <v>1093</v>
      </c>
      <c r="I105" s="275">
        <v>2116</v>
      </c>
      <c r="J105" s="273">
        <v>84</v>
      </c>
      <c r="K105" s="274">
        <v>72</v>
      </c>
      <c r="L105" s="275">
        <v>78</v>
      </c>
      <c r="M105" s="273">
        <v>1023</v>
      </c>
      <c r="N105" s="274">
        <v>1093</v>
      </c>
      <c r="O105" s="275">
        <v>2116</v>
      </c>
      <c r="P105" s="273">
        <v>36.6</v>
      </c>
      <c r="Q105" s="274">
        <v>34.799999999999997</v>
      </c>
      <c r="R105" s="275">
        <v>35.700000000000003</v>
      </c>
      <c r="S105" s="273">
        <v>1023</v>
      </c>
      <c r="T105" s="274">
        <v>1093</v>
      </c>
      <c r="U105" s="275">
        <v>2116</v>
      </c>
      <c r="V105" s="273">
        <v>86</v>
      </c>
      <c r="W105" s="274">
        <v>73</v>
      </c>
      <c r="X105" s="275">
        <v>79</v>
      </c>
      <c r="Y105" s="273">
        <v>117</v>
      </c>
      <c r="Z105" s="274">
        <v>138</v>
      </c>
      <c r="AA105" s="275">
        <v>255</v>
      </c>
      <c r="AB105" s="273">
        <v>86</v>
      </c>
      <c r="AC105" s="274">
        <v>74</v>
      </c>
      <c r="AD105" s="275">
        <v>80</v>
      </c>
      <c r="AE105" s="273">
        <v>117</v>
      </c>
      <c r="AF105" s="274">
        <v>138</v>
      </c>
      <c r="AG105" s="275">
        <v>255</v>
      </c>
      <c r="AH105" s="273">
        <v>37.6</v>
      </c>
      <c r="AI105" s="274">
        <v>34.9</v>
      </c>
      <c r="AJ105" s="275">
        <v>36.200000000000003</v>
      </c>
      <c r="AK105" s="273">
        <v>117</v>
      </c>
      <c r="AL105" s="274">
        <v>138</v>
      </c>
      <c r="AM105" s="275">
        <v>255</v>
      </c>
      <c r="AN105" s="273">
        <v>83</v>
      </c>
      <c r="AO105" s="274">
        <v>70</v>
      </c>
      <c r="AP105" s="275">
        <v>77</v>
      </c>
      <c r="AQ105" s="273">
        <v>130</v>
      </c>
      <c r="AR105" s="274">
        <v>122</v>
      </c>
      <c r="AS105" s="275">
        <v>252</v>
      </c>
      <c r="AT105" s="273">
        <v>85</v>
      </c>
      <c r="AU105" s="274">
        <v>73</v>
      </c>
      <c r="AV105" s="275">
        <v>79</v>
      </c>
      <c r="AW105" s="273">
        <v>130</v>
      </c>
      <c r="AX105" s="274">
        <v>122</v>
      </c>
      <c r="AY105" s="275">
        <v>252</v>
      </c>
      <c r="AZ105" s="273">
        <v>36.5</v>
      </c>
      <c r="BA105" s="274">
        <v>35.1</v>
      </c>
      <c r="BB105" s="275">
        <v>35.799999999999997</v>
      </c>
      <c r="BC105" s="273">
        <v>130</v>
      </c>
      <c r="BD105" s="274">
        <v>122</v>
      </c>
      <c r="BE105" s="275">
        <v>252</v>
      </c>
      <c r="BF105" s="273">
        <v>86</v>
      </c>
      <c r="BG105" s="274">
        <v>75</v>
      </c>
      <c r="BH105" s="275">
        <v>80</v>
      </c>
      <c r="BI105" s="273">
        <v>284</v>
      </c>
      <c r="BJ105" s="274">
        <v>288</v>
      </c>
      <c r="BK105" s="275">
        <v>572</v>
      </c>
      <c r="BL105" s="273">
        <v>87</v>
      </c>
      <c r="BM105" s="274">
        <v>78</v>
      </c>
      <c r="BN105" s="275">
        <v>83</v>
      </c>
      <c r="BO105" s="273">
        <v>284</v>
      </c>
      <c r="BP105" s="274">
        <v>288</v>
      </c>
      <c r="BQ105" s="275">
        <v>572</v>
      </c>
      <c r="BR105" s="273">
        <v>37.200000000000003</v>
      </c>
      <c r="BS105" s="274">
        <v>34.299999999999997</v>
      </c>
      <c r="BT105" s="275">
        <v>35.700000000000003</v>
      </c>
      <c r="BU105" s="273">
        <v>284</v>
      </c>
      <c r="BV105" s="274">
        <v>288</v>
      </c>
      <c r="BW105" s="275">
        <v>572</v>
      </c>
      <c r="BX105" s="273" t="s">
        <v>197</v>
      </c>
      <c r="BY105" s="274" t="s">
        <v>197</v>
      </c>
      <c r="BZ105" s="275">
        <v>79</v>
      </c>
      <c r="CA105" s="273">
        <v>15</v>
      </c>
      <c r="CB105" s="274">
        <v>32</v>
      </c>
      <c r="CC105" s="275">
        <v>47</v>
      </c>
      <c r="CD105" s="273" t="s">
        <v>197</v>
      </c>
      <c r="CE105" s="274" t="s">
        <v>197</v>
      </c>
      <c r="CF105" s="275">
        <v>81</v>
      </c>
      <c r="CG105" s="273">
        <v>15</v>
      </c>
      <c r="CH105" s="274">
        <v>32</v>
      </c>
      <c r="CI105" s="275">
        <v>47</v>
      </c>
      <c r="CJ105" s="273">
        <v>39.9</v>
      </c>
      <c r="CK105" s="274">
        <v>34.299999999999997</v>
      </c>
      <c r="CL105" s="275">
        <v>36.1</v>
      </c>
      <c r="CM105" s="273">
        <v>15</v>
      </c>
      <c r="CN105" s="274">
        <v>32</v>
      </c>
      <c r="CO105" s="275">
        <v>47</v>
      </c>
      <c r="CP105" s="273">
        <v>83</v>
      </c>
      <c r="CQ105" s="274">
        <v>71</v>
      </c>
      <c r="CR105" s="275">
        <v>77</v>
      </c>
      <c r="CS105" s="273">
        <v>1655</v>
      </c>
      <c r="CT105" s="274">
        <v>1742</v>
      </c>
      <c r="CU105" s="275">
        <v>3397</v>
      </c>
      <c r="CV105" s="273">
        <v>84</v>
      </c>
      <c r="CW105" s="274">
        <v>73</v>
      </c>
      <c r="CX105" s="275">
        <v>78</v>
      </c>
      <c r="CY105" s="273">
        <v>1655</v>
      </c>
      <c r="CZ105" s="274">
        <v>1742</v>
      </c>
      <c r="DA105" s="275">
        <v>3397</v>
      </c>
      <c r="DB105" s="273">
        <v>36.700000000000003</v>
      </c>
      <c r="DC105" s="274">
        <v>34.6</v>
      </c>
      <c r="DD105" s="275">
        <v>35.6</v>
      </c>
      <c r="DE105" s="273">
        <v>1655</v>
      </c>
      <c r="DF105" s="274">
        <v>1742</v>
      </c>
      <c r="DG105" s="275">
        <v>3397</v>
      </c>
    </row>
    <row r="106" spans="1:111" x14ac:dyDescent="0.35">
      <c r="A106" t="s">
        <v>111</v>
      </c>
      <c r="B106" t="s">
        <v>356</v>
      </c>
      <c r="C106" t="s">
        <v>352</v>
      </c>
      <c r="D106" s="273">
        <v>74</v>
      </c>
      <c r="E106" s="274">
        <v>59</v>
      </c>
      <c r="F106" s="275">
        <v>66</v>
      </c>
      <c r="G106" s="273">
        <v>515</v>
      </c>
      <c r="H106" s="274">
        <v>552</v>
      </c>
      <c r="I106" s="275">
        <v>1067</v>
      </c>
      <c r="J106" s="273">
        <v>75</v>
      </c>
      <c r="K106" s="274">
        <v>60</v>
      </c>
      <c r="L106" s="275">
        <v>67</v>
      </c>
      <c r="M106" s="273">
        <v>515</v>
      </c>
      <c r="N106" s="274">
        <v>552</v>
      </c>
      <c r="O106" s="275">
        <v>1067</v>
      </c>
      <c r="P106" s="273">
        <v>34.5</v>
      </c>
      <c r="Q106" s="274">
        <v>32.299999999999997</v>
      </c>
      <c r="R106" s="275">
        <v>33.4</v>
      </c>
      <c r="S106" s="273">
        <v>515</v>
      </c>
      <c r="T106" s="274">
        <v>552</v>
      </c>
      <c r="U106" s="275">
        <v>1067</v>
      </c>
      <c r="V106" s="273">
        <v>75</v>
      </c>
      <c r="W106" s="274">
        <v>65</v>
      </c>
      <c r="X106" s="275">
        <v>70</v>
      </c>
      <c r="Y106" s="273">
        <v>131</v>
      </c>
      <c r="Z106" s="274">
        <v>124</v>
      </c>
      <c r="AA106" s="275">
        <v>255</v>
      </c>
      <c r="AB106" s="273">
        <v>78</v>
      </c>
      <c r="AC106" s="274">
        <v>66</v>
      </c>
      <c r="AD106" s="275">
        <v>72</v>
      </c>
      <c r="AE106" s="273">
        <v>131</v>
      </c>
      <c r="AF106" s="274">
        <v>124</v>
      </c>
      <c r="AG106" s="275">
        <v>255</v>
      </c>
      <c r="AH106" s="273">
        <v>34.5</v>
      </c>
      <c r="AI106" s="274">
        <v>33.200000000000003</v>
      </c>
      <c r="AJ106" s="275">
        <v>33.9</v>
      </c>
      <c r="AK106" s="273">
        <v>131</v>
      </c>
      <c r="AL106" s="274">
        <v>124</v>
      </c>
      <c r="AM106" s="275">
        <v>255</v>
      </c>
      <c r="AN106" s="273">
        <v>77</v>
      </c>
      <c r="AO106" s="274">
        <v>65</v>
      </c>
      <c r="AP106" s="275">
        <v>70</v>
      </c>
      <c r="AQ106" s="273">
        <v>491</v>
      </c>
      <c r="AR106" s="274">
        <v>559</v>
      </c>
      <c r="AS106" s="275">
        <v>1050</v>
      </c>
      <c r="AT106" s="273">
        <v>79</v>
      </c>
      <c r="AU106" s="274">
        <v>67</v>
      </c>
      <c r="AV106" s="275">
        <v>73</v>
      </c>
      <c r="AW106" s="273">
        <v>491</v>
      </c>
      <c r="AX106" s="274">
        <v>559</v>
      </c>
      <c r="AY106" s="275">
        <v>1050</v>
      </c>
      <c r="AZ106" s="273">
        <v>34.799999999999997</v>
      </c>
      <c r="BA106" s="274">
        <v>32.6</v>
      </c>
      <c r="BB106" s="275">
        <v>33.6</v>
      </c>
      <c r="BC106" s="273">
        <v>491</v>
      </c>
      <c r="BD106" s="274">
        <v>559</v>
      </c>
      <c r="BE106" s="275">
        <v>1050</v>
      </c>
      <c r="BF106" s="273">
        <v>74</v>
      </c>
      <c r="BG106" s="274">
        <v>54</v>
      </c>
      <c r="BH106" s="275">
        <v>64</v>
      </c>
      <c r="BI106" s="273">
        <v>402</v>
      </c>
      <c r="BJ106" s="274">
        <v>414</v>
      </c>
      <c r="BK106" s="275">
        <v>816</v>
      </c>
      <c r="BL106" s="273">
        <v>76</v>
      </c>
      <c r="BM106" s="274">
        <v>58</v>
      </c>
      <c r="BN106" s="275">
        <v>67</v>
      </c>
      <c r="BO106" s="273">
        <v>402</v>
      </c>
      <c r="BP106" s="274">
        <v>414</v>
      </c>
      <c r="BQ106" s="275">
        <v>816</v>
      </c>
      <c r="BR106" s="273">
        <v>35</v>
      </c>
      <c r="BS106" s="274">
        <v>31.6</v>
      </c>
      <c r="BT106" s="275">
        <v>33.299999999999997</v>
      </c>
      <c r="BU106" s="273">
        <v>402</v>
      </c>
      <c r="BV106" s="274">
        <v>414</v>
      </c>
      <c r="BW106" s="275">
        <v>816</v>
      </c>
      <c r="BX106" s="273" t="s">
        <v>197</v>
      </c>
      <c r="BY106" s="274" t="s">
        <v>197</v>
      </c>
      <c r="BZ106" s="275">
        <v>67</v>
      </c>
      <c r="CA106" s="273">
        <v>4</v>
      </c>
      <c r="CB106" s="274">
        <v>5</v>
      </c>
      <c r="CC106" s="275">
        <v>9</v>
      </c>
      <c r="CD106" s="273" t="s">
        <v>197</v>
      </c>
      <c r="CE106" s="274" t="s">
        <v>197</v>
      </c>
      <c r="CF106" s="275">
        <v>67</v>
      </c>
      <c r="CG106" s="273">
        <v>4</v>
      </c>
      <c r="CH106" s="274">
        <v>5</v>
      </c>
      <c r="CI106" s="275">
        <v>9</v>
      </c>
      <c r="CJ106" s="273">
        <v>30.3</v>
      </c>
      <c r="CK106" s="274">
        <v>31.8</v>
      </c>
      <c r="CL106" s="275">
        <v>31.1</v>
      </c>
      <c r="CM106" s="273">
        <v>4</v>
      </c>
      <c r="CN106" s="274">
        <v>5</v>
      </c>
      <c r="CO106" s="275">
        <v>9</v>
      </c>
      <c r="CP106" s="273">
        <v>73</v>
      </c>
      <c r="CQ106" s="274">
        <v>59</v>
      </c>
      <c r="CR106" s="275">
        <v>66</v>
      </c>
      <c r="CS106" s="273">
        <v>1922</v>
      </c>
      <c r="CT106" s="274">
        <v>2093</v>
      </c>
      <c r="CU106" s="275">
        <v>4015</v>
      </c>
      <c r="CV106" s="273">
        <v>75</v>
      </c>
      <c r="CW106" s="274">
        <v>61</v>
      </c>
      <c r="CX106" s="275">
        <v>67</v>
      </c>
      <c r="CY106" s="273">
        <v>1922</v>
      </c>
      <c r="CZ106" s="274">
        <v>2093</v>
      </c>
      <c r="DA106" s="275">
        <v>4015</v>
      </c>
      <c r="DB106" s="273">
        <v>34.4</v>
      </c>
      <c r="DC106" s="274">
        <v>31.9</v>
      </c>
      <c r="DD106" s="275">
        <v>33.1</v>
      </c>
      <c r="DE106" s="273">
        <v>1922</v>
      </c>
      <c r="DF106" s="274">
        <v>2093</v>
      </c>
      <c r="DG106" s="275">
        <v>4015</v>
      </c>
    </row>
    <row r="107" spans="1:111" x14ac:dyDescent="0.35">
      <c r="A107" t="s">
        <v>112</v>
      </c>
      <c r="B107" t="s">
        <v>357</v>
      </c>
      <c r="C107" t="s">
        <v>352</v>
      </c>
      <c r="D107" s="273">
        <v>81</v>
      </c>
      <c r="E107" s="274">
        <v>70</v>
      </c>
      <c r="F107" s="275">
        <v>76</v>
      </c>
      <c r="G107" s="273">
        <v>1354</v>
      </c>
      <c r="H107" s="274">
        <v>1427</v>
      </c>
      <c r="I107" s="275">
        <v>2781</v>
      </c>
      <c r="J107" s="273">
        <v>82</v>
      </c>
      <c r="K107" s="274">
        <v>71</v>
      </c>
      <c r="L107" s="275">
        <v>76</v>
      </c>
      <c r="M107" s="273">
        <v>1354</v>
      </c>
      <c r="N107" s="274">
        <v>1427</v>
      </c>
      <c r="O107" s="275">
        <v>2781</v>
      </c>
      <c r="P107" s="273">
        <v>36.5</v>
      </c>
      <c r="Q107" s="274">
        <v>35.1</v>
      </c>
      <c r="R107" s="275">
        <v>35.799999999999997</v>
      </c>
      <c r="S107" s="273">
        <v>1354</v>
      </c>
      <c r="T107" s="274">
        <v>1427</v>
      </c>
      <c r="U107" s="275">
        <v>2781</v>
      </c>
      <c r="V107" s="273">
        <v>82</v>
      </c>
      <c r="W107" s="274">
        <v>71</v>
      </c>
      <c r="X107" s="275">
        <v>76</v>
      </c>
      <c r="Y107" s="273">
        <v>201</v>
      </c>
      <c r="Z107" s="274">
        <v>230</v>
      </c>
      <c r="AA107" s="275">
        <v>431</v>
      </c>
      <c r="AB107" s="273">
        <v>82</v>
      </c>
      <c r="AC107" s="274">
        <v>71</v>
      </c>
      <c r="AD107" s="275">
        <v>76</v>
      </c>
      <c r="AE107" s="273">
        <v>201</v>
      </c>
      <c r="AF107" s="274">
        <v>230</v>
      </c>
      <c r="AG107" s="275">
        <v>431</v>
      </c>
      <c r="AH107" s="273">
        <v>37.1</v>
      </c>
      <c r="AI107" s="274">
        <v>34.9</v>
      </c>
      <c r="AJ107" s="275">
        <v>35.9</v>
      </c>
      <c r="AK107" s="273">
        <v>201</v>
      </c>
      <c r="AL107" s="274">
        <v>230</v>
      </c>
      <c r="AM107" s="275">
        <v>431</v>
      </c>
      <c r="AN107" s="273">
        <v>88</v>
      </c>
      <c r="AO107" s="274">
        <v>73</v>
      </c>
      <c r="AP107" s="275">
        <v>80</v>
      </c>
      <c r="AQ107" s="273">
        <v>115</v>
      </c>
      <c r="AR107" s="274">
        <v>110</v>
      </c>
      <c r="AS107" s="275">
        <v>225</v>
      </c>
      <c r="AT107" s="273">
        <v>88</v>
      </c>
      <c r="AU107" s="274">
        <v>74</v>
      </c>
      <c r="AV107" s="275">
        <v>81</v>
      </c>
      <c r="AW107" s="273">
        <v>115</v>
      </c>
      <c r="AX107" s="274">
        <v>110</v>
      </c>
      <c r="AY107" s="275">
        <v>225</v>
      </c>
      <c r="AZ107" s="273">
        <v>37.200000000000003</v>
      </c>
      <c r="BA107" s="274">
        <v>33.6</v>
      </c>
      <c r="BB107" s="275">
        <v>35.4</v>
      </c>
      <c r="BC107" s="273">
        <v>115</v>
      </c>
      <c r="BD107" s="274">
        <v>110</v>
      </c>
      <c r="BE107" s="275">
        <v>225</v>
      </c>
      <c r="BF107" s="273">
        <v>79</v>
      </c>
      <c r="BG107" s="274">
        <v>62</v>
      </c>
      <c r="BH107" s="275">
        <v>71</v>
      </c>
      <c r="BI107" s="273">
        <v>176</v>
      </c>
      <c r="BJ107" s="274">
        <v>164</v>
      </c>
      <c r="BK107" s="275">
        <v>340</v>
      </c>
      <c r="BL107" s="273">
        <v>79</v>
      </c>
      <c r="BM107" s="274">
        <v>63</v>
      </c>
      <c r="BN107" s="275">
        <v>71</v>
      </c>
      <c r="BO107" s="273">
        <v>176</v>
      </c>
      <c r="BP107" s="274">
        <v>164</v>
      </c>
      <c r="BQ107" s="275">
        <v>340</v>
      </c>
      <c r="BR107" s="273">
        <v>34.5</v>
      </c>
      <c r="BS107" s="274">
        <v>32</v>
      </c>
      <c r="BT107" s="275">
        <v>33.299999999999997</v>
      </c>
      <c r="BU107" s="273">
        <v>176</v>
      </c>
      <c r="BV107" s="274">
        <v>164</v>
      </c>
      <c r="BW107" s="275">
        <v>340</v>
      </c>
      <c r="BX107" s="273">
        <v>79</v>
      </c>
      <c r="BY107" s="274">
        <v>61</v>
      </c>
      <c r="BZ107" s="275">
        <v>67</v>
      </c>
      <c r="CA107" s="273">
        <v>19</v>
      </c>
      <c r="CB107" s="274">
        <v>36</v>
      </c>
      <c r="CC107" s="275">
        <v>55</v>
      </c>
      <c r="CD107" s="273">
        <v>79</v>
      </c>
      <c r="CE107" s="274">
        <v>64</v>
      </c>
      <c r="CF107" s="275">
        <v>69</v>
      </c>
      <c r="CG107" s="273">
        <v>19</v>
      </c>
      <c r="CH107" s="274">
        <v>36</v>
      </c>
      <c r="CI107" s="275">
        <v>55</v>
      </c>
      <c r="CJ107" s="273">
        <v>36.4</v>
      </c>
      <c r="CK107" s="274">
        <v>33.200000000000003</v>
      </c>
      <c r="CL107" s="275">
        <v>34.299999999999997</v>
      </c>
      <c r="CM107" s="273">
        <v>19</v>
      </c>
      <c r="CN107" s="274">
        <v>36</v>
      </c>
      <c r="CO107" s="275">
        <v>55</v>
      </c>
      <c r="CP107" s="273">
        <v>81</v>
      </c>
      <c r="CQ107" s="274">
        <v>69</v>
      </c>
      <c r="CR107" s="275">
        <v>75</v>
      </c>
      <c r="CS107" s="273">
        <v>2040</v>
      </c>
      <c r="CT107" s="274">
        <v>2144</v>
      </c>
      <c r="CU107" s="275">
        <v>4184</v>
      </c>
      <c r="CV107" s="273">
        <v>81</v>
      </c>
      <c r="CW107" s="274">
        <v>70</v>
      </c>
      <c r="CX107" s="275">
        <v>75</v>
      </c>
      <c r="CY107" s="273">
        <v>2040</v>
      </c>
      <c r="CZ107" s="274">
        <v>2144</v>
      </c>
      <c r="DA107" s="275">
        <v>4184</v>
      </c>
      <c r="DB107" s="273">
        <v>36.299999999999997</v>
      </c>
      <c r="DC107" s="274">
        <v>34.6</v>
      </c>
      <c r="DD107" s="275">
        <v>35.4</v>
      </c>
      <c r="DE107" s="273">
        <v>2040</v>
      </c>
      <c r="DF107" s="274">
        <v>2144</v>
      </c>
      <c r="DG107" s="275">
        <v>4184</v>
      </c>
    </row>
    <row r="108" spans="1:111" x14ac:dyDescent="0.35">
      <c r="A108" t="s">
        <v>93</v>
      </c>
      <c r="B108" t="s">
        <v>339</v>
      </c>
      <c r="C108" t="s">
        <v>338</v>
      </c>
      <c r="D108" s="273">
        <v>74</v>
      </c>
      <c r="E108" s="274">
        <v>58</v>
      </c>
      <c r="F108" s="275">
        <v>66</v>
      </c>
      <c r="G108" s="273">
        <v>332</v>
      </c>
      <c r="H108" s="274">
        <v>339</v>
      </c>
      <c r="I108" s="275">
        <v>671</v>
      </c>
      <c r="J108" s="273">
        <v>76</v>
      </c>
      <c r="K108" s="274">
        <v>61</v>
      </c>
      <c r="L108" s="275">
        <v>68</v>
      </c>
      <c r="M108" s="273">
        <v>332</v>
      </c>
      <c r="N108" s="274">
        <v>339</v>
      </c>
      <c r="O108" s="275">
        <v>671</v>
      </c>
      <c r="P108" s="273">
        <v>36.6</v>
      </c>
      <c r="Q108" s="274">
        <v>34.1</v>
      </c>
      <c r="R108" s="275">
        <v>35.4</v>
      </c>
      <c r="S108" s="273">
        <v>332</v>
      </c>
      <c r="T108" s="274">
        <v>339</v>
      </c>
      <c r="U108" s="275">
        <v>671</v>
      </c>
      <c r="V108" s="273">
        <v>69</v>
      </c>
      <c r="W108" s="274">
        <v>54</v>
      </c>
      <c r="X108" s="275">
        <v>61</v>
      </c>
      <c r="Y108" s="273">
        <v>101</v>
      </c>
      <c r="Z108" s="274">
        <v>121</v>
      </c>
      <c r="AA108" s="275">
        <v>222</v>
      </c>
      <c r="AB108" s="273">
        <v>73</v>
      </c>
      <c r="AC108" s="274">
        <v>57</v>
      </c>
      <c r="AD108" s="275">
        <v>64</v>
      </c>
      <c r="AE108" s="273">
        <v>101</v>
      </c>
      <c r="AF108" s="274">
        <v>121</v>
      </c>
      <c r="AG108" s="275">
        <v>222</v>
      </c>
      <c r="AH108" s="273">
        <v>36.200000000000003</v>
      </c>
      <c r="AI108" s="274">
        <v>33.4</v>
      </c>
      <c r="AJ108" s="275">
        <v>34.6</v>
      </c>
      <c r="AK108" s="273">
        <v>101</v>
      </c>
      <c r="AL108" s="274">
        <v>121</v>
      </c>
      <c r="AM108" s="275">
        <v>222</v>
      </c>
      <c r="AN108" s="273">
        <v>69</v>
      </c>
      <c r="AO108" s="274">
        <v>51</v>
      </c>
      <c r="AP108" s="275">
        <v>61</v>
      </c>
      <c r="AQ108" s="273">
        <v>182</v>
      </c>
      <c r="AR108" s="274">
        <v>136</v>
      </c>
      <c r="AS108" s="275">
        <v>318</v>
      </c>
      <c r="AT108" s="273">
        <v>70</v>
      </c>
      <c r="AU108" s="274">
        <v>56</v>
      </c>
      <c r="AV108" s="275">
        <v>64</v>
      </c>
      <c r="AW108" s="273">
        <v>182</v>
      </c>
      <c r="AX108" s="274">
        <v>136</v>
      </c>
      <c r="AY108" s="275">
        <v>318</v>
      </c>
      <c r="AZ108" s="273">
        <v>34.6</v>
      </c>
      <c r="BA108" s="274">
        <v>31.3</v>
      </c>
      <c r="BB108" s="275">
        <v>33.200000000000003</v>
      </c>
      <c r="BC108" s="273">
        <v>182</v>
      </c>
      <c r="BD108" s="274">
        <v>136</v>
      </c>
      <c r="BE108" s="275">
        <v>318</v>
      </c>
      <c r="BF108" s="273">
        <v>59</v>
      </c>
      <c r="BG108" s="274">
        <v>48</v>
      </c>
      <c r="BH108" s="275">
        <v>53</v>
      </c>
      <c r="BI108" s="273">
        <v>140</v>
      </c>
      <c r="BJ108" s="274">
        <v>126</v>
      </c>
      <c r="BK108" s="275">
        <v>266</v>
      </c>
      <c r="BL108" s="273">
        <v>60</v>
      </c>
      <c r="BM108" s="274">
        <v>53</v>
      </c>
      <c r="BN108" s="275">
        <v>57</v>
      </c>
      <c r="BO108" s="273">
        <v>140</v>
      </c>
      <c r="BP108" s="274">
        <v>126</v>
      </c>
      <c r="BQ108" s="275">
        <v>266</v>
      </c>
      <c r="BR108" s="273">
        <v>33</v>
      </c>
      <c r="BS108" s="274">
        <v>31.2</v>
      </c>
      <c r="BT108" s="275">
        <v>32.1</v>
      </c>
      <c r="BU108" s="273">
        <v>140</v>
      </c>
      <c r="BV108" s="274">
        <v>126</v>
      </c>
      <c r="BW108" s="275">
        <v>266</v>
      </c>
      <c r="BX108" s="273" t="s">
        <v>197</v>
      </c>
      <c r="BY108" s="274" t="s">
        <v>197</v>
      </c>
      <c r="BZ108" s="275">
        <v>64</v>
      </c>
      <c r="CA108" s="273">
        <v>13</v>
      </c>
      <c r="CB108" s="274">
        <v>12</v>
      </c>
      <c r="CC108" s="275">
        <v>25</v>
      </c>
      <c r="CD108" s="273" t="s">
        <v>197</v>
      </c>
      <c r="CE108" s="274" t="s">
        <v>197</v>
      </c>
      <c r="CF108" s="275">
        <v>68</v>
      </c>
      <c r="CG108" s="273">
        <v>13</v>
      </c>
      <c r="CH108" s="274">
        <v>12</v>
      </c>
      <c r="CI108" s="275">
        <v>25</v>
      </c>
      <c r="CJ108" s="273">
        <v>36.700000000000003</v>
      </c>
      <c r="CK108" s="274">
        <v>32</v>
      </c>
      <c r="CL108" s="275">
        <v>34.4</v>
      </c>
      <c r="CM108" s="273">
        <v>13</v>
      </c>
      <c r="CN108" s="274">
        <v>12</v>
      </c>
      <c r="CO108" s="275">
        <v>25</v>
      </c>
      <c r="CP108" s="273">
        <v>70</v>
      </c>
      <c r="CQ108" s="274">
        <v>56</v>
      </c>
      <c r="CR108" s="275">
        <v>63</v>
      </c>
      <c r="CS108" s="273">
        <v>933</v>
      </c>
      <c r="CT108" s="274">
        <v>931</v>
      </c>
      <c r="CU108" s="275">
        <v>1864</v>
      </c>
      <c r="CV108" s="273">
        <v>71</v>
      </c>
      <c r="CW108" s="274">
        <v>59</v>
      </c>
      <c r="CX108" s="275">
        <v>65</v>
      </c>
      <c r="CY108" s="273">
        <v>933</v>
      </c>
      <c r="CZ108" s="274">
        <v>931</v>
      </c>
      <c r="DA108" s="275">
        <v>1864</v>
      </c>
      <c r="DB108" s="273">
        <v>35.4</v>
      </c>
      <c r="DC108" s="274">
        <v>33.200000000000003</v>
      </c>
      <c r="DD108" s="275">
        <v>34.299999999999997</v>
      </c>
      <c r="DE108" s="273">
        <v>933</v>
      </c>
      <c r="DF108" s="274">
        <v>931</v>
      </c>
      <c r="DG108" s="275">
        <v>1864</v>
      </c>
    </row>
    <row r="109" spans="1:111" x14ac:dyDescent="0.35">
      <c r="A109" t="s">
        <v>113</v>
      </c>
      <c r="B109" t="s">
        <v>358</v>
      </c>
      <c r="C109" t="s">
        <v>352</v>
      </c>
      <c r="D109" s="273">
        <v>79</v>
      </c>
      <c r="E109" s="274">
        <v>63</v>
      </c>
      <c r="F109" s="275">
        <v>71</v>
      </c>
      <c r="G109" s="273">
        <v>832</v>
      </c>
      <c r="H109" s="274">
        <v>938</v>
      </c>
      <c r="I109" s="275">
        <v>1770</v>
      </c>
      <c r="J109" s="273">
        <v>80</v>
      </c>
      <c r="K109" s="274">
        <v>65</v>
      </c>
      <c r="L109" s="275">
        <v>72</v>
      </c>
      <c r="M109" s="273">
        <v>832</v>
      </c>
      <c r="N109" s="274">
        <v>938</v>
      </c>
      <c r="O109" s="275">
        <v>1770</v>
      </c>
      <c r="P109" s="273">
        <v>35.799999999999997</v>
      </c>
      <c r="Q109" s="274">
        <v>33.200000000000003</v>
      </c>
      <c r="R109" s="275">
        <v>34.4</v>
      </c>
      <c r="S109" s="273">
        <v>832</v>
      </c>
      <c r="T109" s="274">
        <v>938</v>
      </c>
      <c r="U109" s="275">
        <v>1770</v>
      </c>
      <c r="V109" s="273">
        <v>73</v>
      </c>
      <c r="W109" s="274">
        <v>66</v>
      </c>
      <c r="X109" s="275">
        <v>69</v>
      </c>
      <c r="Y109" s="273">
        <v>348</v>
      </c>
      <c r="Z109" s="274">
        <v>371</v>
      </c>
      <c r="AA109" s="275">
        <v>719</v>
      </c>
      <c r="AB109" s="273">
        <v>74</v>
      </c>
      <c r="AC109" s="274">
        <v>67</v>
      </c>
      <c r="AD109" s="275">
        <v>71</v>
      </c>
      <c r="AE109" s="273">
        <v>348</v>
      </c>
      <c r="AF109" s="274">
        <v>371</v>
      </c>
      <c r="AG109" s="275">
        <v>719</v>
      </c>
      <c r="AH109" s="273">
        <v>35.9</v>
      </c>
      <c r="AI109" s="274">
        <v>33.9</v>
      </c>
      <c r="AJ109" s="275">
        <v>34.799999999999997</v>
      </c>
      <c r="AK109" s="273">
        <v>348</v>
      </c>
      <c r="AL109" s="274">
        <v>371</v>
      </c>
      <c r="AM109" s="275">
        <v>719</v>
      </c>
      <c r="AN109" s="273">
        <v>77</v>
      </c>
      <c r="AO109" s="274">
        <v>58</v>
      </c>
      <c r="AP109" s="275">
        <v>67</v>
      </c>
      <c r="AQ109" s="273">
        <v>364</v>
      </c>
      <c r="AR109" s="274">
        <v>402</v>
      </c>
      <c r="AS109" s="275">
        <v>766</v>
      </c>
      <c r="AT109" s="273">
        <v>79</v>
      </c>
      <c r="AU109" s="274">
        <v>62</v>
      </c>
      <c r="AV109" s="275">
        <v>70</v>
      </c>
      <c r="AW109" s="273">
        <v>364</v>
      </c>
      <c r="AX109" s="274">
        <v>402</v>
      </c>
      <c r="AY109" s="275">
        <v>766</v>
      </c>
      <c r="AZ109" s="273">
        <v>34.799999999999997</v>
      </c>
      <c r="BA109" s="274">
        <v>32</v>
      </c>
      <c r="BB109" s="275">
        <v>33.299999999999997</v>
      </c>
      <c r="BC109" s="273">
        <v>364</v>
      </c>
      <c r="BD109" s="274">
        <v>402</v>
      </c>
      <c r="BE109" s="275">
        <v>766</v>
      </c>
      <c r="BF109" s="273">
        <v>74</v>
      </c>
      <c r="BG109" s="274">
        <v>60</v>
      </c>
      <c r="BH109" s="275">
        <v>67</v>
      </c>
      <c r="BI109" s="273">
        <v>630</v>
      </c>
      <c r="BJ109" s="274">
        <v>613</v>
      </c>
      <c r="BK109" s="275">
        <v>1243</v>
      </c>
      <c r="BL109" s="273">
        <v>76</v>
      </c>
      <c r="BM109" s="274">
        <v>63</v>
      </c>
      <c r="BN109" s="275">
        <v>70</v>
      </c>
      <c r="BO109" s="273">
        <v>630</v>
      </c>
      <c r="BP109" s="274">
        <v>613</v>
      </c>
      <c r="BQ109" s="275">
        <v>1243</v>
      </c>
      <c r="BR109" s="273">
        <v>34.799999999999997</v>
      </c>
      <c r="BS109" s="274">
        <v>32.4</v>
      </c>
      <c r="BT109" s="275">
        <v>33.6</v>
      </c>
      <c r="BU109" s="273">
        <v>630</v>
      </c>
      <c r="BV109" s="274">
        <v>613</v>
      </c>
      <c r="BW109" s="275">
        <v>1243</v>
      </c>
      <c r="BX109" s="273" t="s">
        <v>197</v>
      </c>
      <c r="BY109" s="274" t="s">
        <v>197</v>
      </c>
      <c r="BZ109" s="275">
        <v>77</v>
      </c>
      <c r="CA109" s="273">
        <v>10</v>
      </c>
      <c r="CB109" s="274">
        <v>16</v>
      </c>
      <c r="CC109" s="275">
        <v>26</v>
      </c>
      <c r="CD109" s="273" t="s">
        <v>197</v>
      </c>
      <c r="CE109" s="274" t="s">
        <v>197</v>
      </c>
      <c r="CF109" s="275">
        <v>81</v>
      </c>
      <c r="CG109" s="273">
        <v>10</v>
      </c>
      <c r="CH109" s="274">
        <v>16</v>
      </c>
      <c r="CI109" s="275">
        <v>26</v>
      </c>
      <c r="CJ109" s="273">
        <v>35.1</v>
      </c>
      <c r="CK109" s="274">
        <v>34.9</v>
      </c>
      <c r="CL109" s="275">
        <v>35</v>
      </c>
      <c r="CM109" s="273">
        <v>10</v>
      </c>
      <c r="CN109" s="274">
        <v>16</v>
      </c>
      <c r="CO109" s="275">
        <v>26</v>
      </c>
      <c r="CP109" s="273">
        <v>76</v>
      </c>
      <c r="CQ109" s="274">
        <v>61</v>
      </c>
      <c r="CR109" s="275">
        <v>68</v>
      </c>
      <c r="CS109" s="273">
        <v>2444</v>
      </c>
      <c r="CT109" s="274">
        <v>2612</v>
      </c>
      <c r="CU109" s="275">
        <v>5056</v>
      </c>
      <c r="CV109" s="273">
        <v>77</v>
      </c>
      <c r="CW109" s="274">
        <v>64</v>
      </c>
      <c r="CX109" s="275">
        <v>70</v>
      </c>
      <c r="CY109" s="273">
        <v>2444</v>
      </c>
      <c r="CZ109" s="274">
        <v>2612</v>
      </c>
      <c r="DA109" s="275">
        <v>5056</v>
      </c>
      <c r="DB109" s="273">
        <v>35.200000000000003</v>
      </c>
      <c r="DC109" s="274">
        <v>32.799999999999997</v>
      </c>
      <c r="DD109" s="275">
        <v>34</v>
      </c>
      <c r="DE109" s="273">
        <v>2444</v>
      </c>
      <c r="DF109" s="274">
        <v>2612</v>
      </c>
      <c r="DG109" s="275">
        <v>5056</v>
      </c>
    </row>
    <row r="110" spans="1:111" x14ac:dyDescent="0.35">
      <c r="A110" t="s">
        <v>114</v>
      </c>
      <c r="B110" t="s">
        <v>359</v>
      </c>
      <c r="C110" t="s">
        <v>352</v>
      </c>
      <c r="D110" s="273">
        <v>77</v>
      </c>
      <c r="E110" s="274">
        <v>63</v>
      </c>
      <c r="F110" s="275">
        <v>70</v>
      </c>
      <c r="G110" s="273">
        <v>707</v>
      </c>
      <c r="H110" s="274">
        <v>769</v>
      </c>
      <c r="I110" s="275">
        <v>1476</v>
      </c>
      <c r="J110" s="273">
        <v>78</v>
      </c>
      <c r="K110" s="274">
        <v>64</v>
      </c>
      <c r="L110" s="275">
        <v>71</v>
      </c>
      <c r="M110" s="273">
        <v>707</v>
      </c>
      <c r="N110" s="274">
        <v>769</v>
      </c>
      <c r="O110" s="275">
        <v>1476</v>
      </c>
      <c r="P110" s="273">
        <v>36.9</v>
      </c>
      <c r="Q110" s="274">
        <v>33.9</v>
      </c>
      <c r="R110" s="275">
        <v>35.4</v>
      </c>
      <c r="S110" s="273">
        <v>707</v>
      </c>
      <c r="T110" s="274">
        <v>769</v>
      </c>
      <c r="U110" s="275">
        <v>1476</v>
      </c>
      <c r="V110" s="273">
        <v>84</v>
      </c>
      <c r="W110" s="274">
        <v>67</v>
      </c>
      <c r="X110" s="275">
        <v>76</v>
      </c>
      <c r="Y110" s="273">
        <v>187</v>
      </c>
      <c r="Z110" s="274">
        <v>169</v>
      </c>
      <c r="AA110" s="275">
        <v>356</v>
      </c>
      <c r="AB110" s="273">
        <v>84</v>
      </c>
      <c r="AC110" s="274">
        <v>68</v>
      </c>
      <c r="AD110" s="275">
        <v>76</v>
      </c>
      <c r="AE110" s="273">
        <v>187</v>
      </c>
      <c r="AF110" s="274">
        <v>169</v>
      </c>
      <c r="AG110" s="275">
        <v>356</v>
      </c>
      <c r="AH110" s="273">
        <v>38.1</v>
      </c>
      <c r="AI110" s="274">
        <v>35.1</v>
      </c>
      <c r="AJ110" s="275">
        <v>36.700000000000003</v>
      </c>
      <c r="AK110" s="273">
        <v>187</v>
      </c>
      <c r="AL110" s="274">
        <v>169</v>
      </c>
      <c r="AM110" s="275">
        <v>356</v>
      </c>
      <c r="AN110" s="273">
        <v>74</v>
      </c>
      <c r="AO110" s="274">
        <v>64</v>
      </c>
      <c r="AP110" s="275">
        <v>69</v>
      </c>
      <c r="AQ110" s="273">
        <v>586</v>
      </c>
      <c r="AR110" s="274">
        <v>660</v>
      </c>
      <c r="AS110" s="275">
        <v>1246</v>
      </c>
      <c r="AT110" s="273">
        <v>75</v>
      </c>
      <c r="AU110" s="274">
        <v>66</v>
      </c>
      <c r="AV110" s="275">
        <v>70</v>
      </c>
      <c r="AW110" s="273">
        <v>586</v>
      </c>
      <c r="AX110" s="274">
        <v>660</v>
      </c>
      <c r="AY110" s="275">
        <v>1246</v>
      </c>
      <c r="AZ110" s="273">
        <v>36.299999999999997</v>
      </c>
      <c r="BA110" s="274">
        <v>34.200000000000003</v>
      </c>
      <c r="BB110" s="275">
        <v>35.200000000000003</v>
      </c>
      <c r="BC110" s="273">
        <v>586</v>
      </c>
      <c r="BD110" s="274">
        <v>660</v>
      </c>
      <c r="BE110" s="275">
        <v>1246</v>
      </c>
      <c r="BF110" s="273">
        <v>74</v>
      </c>
      <c r="BG110" s="274">
        <v>55</v>
      </c>
      <c r="BH110" s="275">
        <v>64</v>
      </c>
      <c r="BI110" s="273">
        <v>284</v>
      </c>
      <c r="BJ110" s="274">
        <v>299</v>
      </c>
      <c r="BK110" s="275">
        <v>583</v>
      </c>
      <c r="BL110" s="273">
        <v>74</v>
      </c>
      <c r="BM110" s="274">
        <v>58</v>
      </c>
      <c r="BN110" s="275">
        <v>66</v>
      </c>
      <c r="BO110" s="273">
        <v>284</v>
      </c>
      <c r="BP110" s="274">
        <v>299</v>
      </c>
      <c r="BQ110" s="275">
        <v>583</v>
      </c>
      <c r="BR110" s="273">
        <v>35.299999999999997</v>
      </c>
      <c r="BS110" s="274">
        <v>31.8</v>
      </c>
      <c r="BT110" s="275">
        <v>33.5</v>
      </c>
      <c r="BU110" s="273">
        <v>284</v>
      </c>
      <c r="BV110" s="274">
        <v>299</v>
      </c>
      <c r="BW110" s="275">
        <v>583</v>
      </c>
      <c r="BX110" s="273" t="s">
        <v>197</v>
      </c>
      <c r="BY110" s="274">
        <v>100</v>
      </c>
      <c r="BZ110" s="275" t="s">
        <v>197</v>
      </c>
      <c r="CA110" s="273">
        <v>12</v>
      </c>
      <c r="CB110" s="274">
        <v>7</v>
      </c>
      <c r="CC110" s="275">
        <v>19</v>
      </c>
      <c r="CD110" s="273" t="s">
        <v>197</v>
      </c>
      <c r="CE110" s="274">
        <v>100</v>
      </c>
      <c r="CF110" s="275" t="s">
        <v>197</v>
      </c>
      <c r="CG110" s="273">
        <v>12</v>
      </c>
      <c r="CH110" s="274">
        <v>7</v>
      </c>
      <c r="CI110" s="275">
        <v>19</v>
      </c>
      <c r="CJ110" s="273">
        <v>37.5</v>
      </c>
      <c r="CK110" s="274">
        <v>41.9</v>
      </c>
      <c r="CL110" s="275">
        <v>39.1</v>
      </c>
      <c r="CM110" s="273">
        <v>12</v>
      </c>
      <c r="CN110" s="274">
        <v>7</v>
      </c>
      <c r="CO110" s="275">
        <v>19</v>
      </c>
      <c r="CP110" s="273">
        <v>75</v>
      </c>
      <c r="CQ110" s="274">
        <v>62</v>
      </c>
      <c r="CR110" s="275">
        <v>68</v>
      </c>
      <c r="CS110" s="273">
        <v>2278</v>
      </c>
      <c r="CT110" s="274">
        <v>2421</v>
      </c>
      <c r="CU110" s="275">
        <v>4699</v>
      </c>
      <c r="CV110" s="273">
        <v>76</v>
      </c>
      <c r="CW110" s="274">
        <v>64</v>
      </c>
      <c r="CX110" s="275">
        <v>69</v>
      </c>
      <c r="CY110" s="273">
        <v>2278</v>
      </c>
      <c r="CZ110" s="274">
        <v>2421</v>
      </c>
      <c r="DA110" s="275">
        <v>4699</v>
      </c>
      <c r="DB110" s="273">
        <v>36.6</v>
      </c>
      <c r="DC110" s="274">
        <v>33.9</v>
      </c>
      <c r="DD110" s="275">
        <v>35.200000000000003</v>
      </c>
      <c r="DE110" s="273">
        <v>2278</v>
      </c>
      <c r="DF110" s="274">
        <v>2421</v>
      </c>
      <c r="DG110" s="275">
        <v>4699</v>
      </c>
    </row>
    <row r="111" spans="1:111" x14ac:dyDescent="0.35">
      <c r="A111" t="s">
        <v>115</v>
      </c>
      <c r="B111" t="s">
        <v>360</v>
      </c>
      <c r="C111" t="s">
        <v>352</v>
      </c>
      <c r="D111" s="273" t="s">
        <v>416</v>
      </c>
      <c r="E111" s="274" t="s">
        <v>416</v>
      </c>
      <c r="F111" s="275" t="s">
        <v>416</v>
      </c>
      <c r="G111" s="273" t="s">
        <v>416</v>
      </c>
      <c r="H111" s="274" t="s">
        <v>416</v>
      </c>
      <c r="I111" s="275" t="s">
        <v>416</v>
      </c>
      <c r="J111" s="273" t="s">
        <v>416</v>
      </c>
      <c r="K111" s="274" t="s">
        <v>416</v>
      </c>
      <c r="L111" s="275" t="s">
        <v>416</v>
      </c>
      <c r="M111" s="273" t="s">
        <v>416</v>
      </c>
      <c r="N111" s="274" t="s">
        <v>416</v>
      </c>
      <c r="O111" s="275" t="s">
        <v>416</v>
      </c>
      <c r="P111" s="273" t="s">
        <v>416</v>
      </c>
      <c r="Q111" s="274" t="s">
        <v>416</v>
      </c>
      <c r="R111" s="275" t="s">
        <v>416</v>
      </c>
      <c r="S111" s="273" t="s">
        <v>416</v>
      </c>
      <c r="T111" s="274" t="s">
        <v>416</v>
      </c>
      <c r="U111" s="275" t="s">
        <v>416</v>
      </c>
      <c r="V111" s="273" t="s">
        <v>416</v>
      </c>
      <c r="W111" s="274" t="s">
        <v>416</v>
      </c>
      <c r="X111" s="275" t="s">
        <v>416</v>
      </c>
      <c r="Y111" s="273" t="s">
        <v>416</v>
      </c>
      <c r="Z111" s="274" t="s">
        <v>416</v>
      </c>
      <c r="AA111" s="275" t="s">
        <v>416</v>
      </c>
      <c r="AB111" s="273" t="s">
        <v>416</v>
      </c>
      <c r="AC111" s="274" t="s">
        <v>416</v>
      </c>
      <c r="AD111" s="275" t="s">
        <v>416</v>
      </c>
      <c r="AE111" s="273" t="s">
        <v>416</v>
      </c>
      <c r="AF111" s="274" t="s">
        <v>416</v>
      </c>
      <c r="AG111" s="275" t="s">
        <v>416</v>
      </c>
      <c r="AH111" s="273" t="s">
        <v>416</v>
      </c>
      <c r="AI111" s="274" t="s">
        <v>416</v>
      </c>
      <c r="AJ111" s="275" t="s">
        <v>416</v>
      </c>
      <c r="AK111" s="273" t="s">
        <v>416</v>
      </c>
      <c r="AL111" s="274" t="s">
        <v>416</v>
      </c>
      <c r="AM111" s="275" t="s">
        <v>416</v>
      </c>
      <c r="AN111" s="273" t="s">
        <v>416</v>
      </c>
      <c r="AO111" s="274" t="s">
        <v>416</v>
      </c>
      <c r="AP111" s="275" t="s">
        <v>416</v>
      </c>
      <c r="AQ111" s="273" t="s">
        <v>416</v>
      </c>
      <c r="AR111" s="274" t="s">
        <v>416</v>
      </c>
      <c r="AS111" s="275" t="s">
        <v>416</v>
      </c>
      <c r="AT111" s="273" t="s">
        <v>416</v>
      </c>
      <c r="AU111" s="274" t="s">
        <v>416</v>
      </c>
      <c r="AV111" s="275" t="s">
        <v>416</v>
      </c>
      <c r="AW111" s="273" t="s">
        <v>416</v>
      </c>
      <c r="AX111" s="274" t="s">
        <v>416</v>
      </c>
      <c r="AY111" s="275" t="s">
        <v>416</v>
      </c>
      <c r="AZ111" s="273" t="s">
        <v>416</v>
      </c>
      <c r="BA111" s="274" t="s">
        <v>416</v>
      </c>
      <c r="BB111" s="275" t="s">
        <v>416</v>
      </c>
      <c r="BC111" s="273" t="s">
        <v>416</v>
      </c>
      <c r="BD111" s="274" t="s">
        <v>416</v>
      </c>
      <c r="BE111" s="275" t="s">
        <v>416</v>
      </c>
      <c r="BF111" s="273" t="s">
        <v>416</v>
      </c>
      <c r="BG111" s="274" t="s">
        <v>416</v>
      </c>
      <c r="BH111" s="275" t="s">
        <v>416</v>
      </c>
      <c r="BI111" s="273" t="s">
        <v>416</v>
      </c>
      <c r="BJ111" s="274" t="s">
        <v>416</v>
      </c>
      <c r="BK111" s="275" t="s">
        <v>416</v>
      </c>
      <c r="BL111" s="273" t="s">
        <v>416</v>
      </c>
      <c r="BM111" s="274" t="s">
        <v>416</v>
      </c>
      <c r="BN111" s="275" t="s">
        <v>416</v>
      </c>
      <c r="BO111" s="273" t="s">
        <v>416</v>
      </c>
      <c r="BP111" s="274" t="s">
        <v>416</v>
      </c>
      <c r="BQ111" s="275" t="s">
        <v>416</v>
      </c>
      <c r="BR111" s="273" t="s">
        <v>416</v>
      </c>
      <c r="BS111" s="274" t="s">
        <v>416</v>
      </c>
      <c r="BT111" s="275" t="s">
        <v>416</v>
      </c>
      <c r="BU111" s="273" t="s">
        <v>416</v>
      </c>
      <c r="BV111" s="274" t="s">
        <v>416</v>
      </c>
      <c r="BW111" s="275" t="s">
        <v>416</v>
      </c>
      <c r="BX111" s="273" t="s">
        <v>416</v>
      </c>
      <c r="BY111" s="274" t="s">
        <v>416</v>
      </c>
      <c r="BZ111" s="275" t="s">
        <v>416</v>
      </c>
      <c r="CA111" s="273" t="s">
        <v>416</v>
      </c>
      <c r="CB111" s="274" t="s">
        <v>416</v>
      </c>
      <c r="CC111" s="275" t="s">
        <v>416</v>
      </c>
      <c r="CD111" s="273" t="s">
        <v>416</v>
      </c>
      <c r="CE111" s="274" t="s">
        <v>416</v>
      </c>
      <c r="CF111" s="275" t="s">
        <v>416</v>
      </c>
      <c r="CG111" s="273" t="s">
        <v>416</v>
      </c>
      <c r="CH111" s="274" t="s">
        <v>416</v>
      </c>
      <c r="CI111" s="275" t="s">
        <v>416</v>
      </c>
      <c r="CJ111" s="273" t="s">
        <v>416</v>
      </c>
      <c r="CK111" s="274" t="s">
        <v>416</v>
      </c>
      <c r="CL111" s="275" t="s">
        <v>416</v>
      </c>
      <c r="CM111" s="273" t="s">
        <v>416</v>
      </c>
      <c r="CN111" s="274" t="s">
        <v>416</v>
      </c>
      <c r="CO111" s="275" t="s">
        <v>416</v>
      </c>
      <c r="CP111" s="273">
        <v>72</v>
      </c>
      <c r="CQ111" s="274">
        <v>56</v>
      </c>
      <c r="CR111" s="275">
        <v>64</v>
      </c>
      <c r="CS111" s="273">
        <v>2269</v>
      </c>
      <c r="CT111" s="274">
        <v>2395</v>
      </c>
      <c r="CU111" s="275">
        <v>4664</v>
      </c>
      <c r="CV111" s="273">
        <v>73</v>
      </c>
      <c r="CW111" s="274">
        <v>59</v>
      </c>
      <c r="CX111" s="275">
        <v>66</v>
      </c>
      <c r="CY111" s="273">
        <v>2269</v>
      </c>
      <c r="CZ111" s="274">
        <v>2395</v>
      </c>
      <c r="DA111" s="275">
        <v>4664</v>
      </c>
      <c r="DB111" s="273">
        <v>35.5</v>
      </c>
      <c r="DC111" s="274">
        <v>32.700000000000003</v>
      </c>
      <c r="DD111" s="275">
        <v>34</v>
      </c>
      <c r="DE111" s="273">
        <v>2269</v>
      </c>
      <c r="DF111" s="274">
        <v>2395</v>
      </c>
      <c r="DG111" s="275">
        <v>4664</v>
      </c>
    </row>
    <row r="112" spans="1:111" x14ac:dyDescent="0.35">
      <c r="A112" t="s">
        <v>116</v>
      </c>
      <c r="B112" t="s">
        <v>361</v>
      </c>
      <c r="C112" t="s">
        <v>352</v>
      </c>
      <c r="D112" s="273">
        <v>83</v>
      </c>
      <c r="E112" s="274">
        <v>70</v>
      </c>
      <c r="F112" s="275">
        <v>76</v>
      </c>
      <c r="G112" s="273">
        <v>757</v>
      </c>
      <c r="H112" s="274">
        <v>783</v>
      </c>
      <c r="I112" s="275">
        <v>1540</v>
      </c>
      <c r="J112" s="273">
        <v>83</v>
      </c>
      <c r="K112" s="274">
        <v>73</v>
      </c>
      <c r="L112" s="275">
        <v>78</v>
      </c>
      <c r="M112" s="273">
        <v>757</v>
      </c>
      <c r="N112" s="274">
        <v>783</v>
      </c>
      <c r="O112" s="275">
        <v>1540</v>
      </c>
      <c r="P112" s="273">
        <v>36.5</v>
      </c>
      <c r="Q112" s="274">
        <v>34.799999999999997</v>
      </c>
      <c r="R112" s="275">
        <v>35.6</v>
      </c>
      <c r="S112" s="273">
        <v>757</v>
      </c>
      <c r="T112" s="274">
        <v>783</v>
      </c>
      <c r="U112" s="275">
        <v>1540</v>
      </c>
      <c r="V112" s="273">
        <v>88</v>
      </c>
      <c r="W112" s="274">
        <v>71</v>
      </c>
      <c r="X112" s="275">
        <v>79</v>
      </c>
      <c r="Y112" s="273">
        <v>200</v>
      </c>
      <c r="Z112" s="274">
        <v>211</v>
      </c>
      <c r="AA112" s="275">
        <v>411</v>
      </c>
      <c r="AB112" s="273">
        <v>89</v>
      </c>
      <c r="AC112" s="274">
        <v>73</v>
      </c>
      <c r="AD112" s="275">
        <v>81</v>
      </c>
      <c r="AE112" s="273">
        <v>200</v>
      </c>
      <c r="AF112" s="274">
        <v>211</v>
      </c>
      <c r="AG112" s="275">
        <v>411</v>
      </c>
      <c r="AH112" s="273">
        <v>37.700000000000003</v>
      </c>
      <c r="AI112" s="274">
        <v>34.299999999999997</v>
      </c>
      <c r="AJ112" s="275">
        <v>35.9</v>
      </c>
      <c r="AK112" s="273">
        <v>200</v>
      </c>
      <c r="AL112" s="274">
        <v>211</v>
      </c>
      <c r="AM112" s="275">
        <v>411</v>
      </c>
      <c r="AN112" s="273">
        <v>88</v>
      </c>
      <c r="AO112" s="274">
        <v>73</v>
      </c>
      <c r="AP112" s="275">
        <v>80</v>
      </c>
      <c r="AQ112" s="273">
        <v>176</v>
      </c>
      <c r="AR112" s="274">
        <v>181</v>
      </c>
      <c r="AS112" s="275">
        <v>357</v>
      </c>
      <c r="AT112" s="273">
        <v>89</v>
      </c>
      <c r="AU112" s="274">
        <v>74</v>
      </c>
      <c r="AV112" s="275">
        <v>82</v>
      </c>
      <c r="AW112" s="273">
        <v>176</v>
      </c>
      <c r="AX112" s="274">
        <v>181</v>
      </c>
      <c r="AY112" s="275">
        <v>357</v>
      </c>
      <c r="AZ112" s="273">
        <v>38.4</v>
      </c>
      <c r="BA112" s="274">
        <v>34.5</v>
      </c>
      <c r="BB112" s="275">
        <v>36.4</v>
      </c>
      <c r="BC112" s="273">
        <v>176</v>
      </c>
      <c r="BD112" s="274">
        <v>181</v>
      </c>
      <c r="BE112" s="275">
        <v>357</v>
      </c>
      <c r="BF112" s="273">
        <v>86</v>
      </c>
      <c r="BG112" s="274">
        <v>71</v>
      </c>
      <c r="BH112" s="275">
        <v>79</v>
      </c>
      <c r="BI112" s="273">
        <v>586</v>
      </c>
      <c r="BJ112" s="274">
        <v>570</v>
      </c>
      <c r="BK112" s="275">
        <v>1156</v>
      </c>
      <c r="BL112" s="273">
        <v>87</v>
      </c>
      <c r="BM112" s="274">
        <v>73</v>
      </c>
      <c r="BN112" s="275">
        <v>80</v>
      </c>
      <c r="BO112" s="273">
        <v>586</v>
      </c>
      <c r="BP112" s="274">
        <v>570</v>
      </c>
      <c r="BQ112" s="275">
        <v>1156</v>
      </c>
      <c r="BR112" s="273">
        <v>37.6</v>
      </c>
      <c r="BS112" s="274">
        <v>34.1</v>
      </c>
      <c r="BT112" s="275">
        <v>35.799999999999997</v>
      </c>
      <c r="BU112" s="273">
        <v>586</v>
      </c>
      <c r="BV112" s="274">
        <v>570</v>
      </c>
      <c r="BW112" s="275">
        <v>1156</v>
      </c>
      <c r="BX112" s="273">
        <v>88</v>
      </c>
      <c r="BY112" s="274">
        <v>79</v>
      </c>
      <c r="BZ112" s="275">
        <v>83</v>
      </c>
      <c r="CA112" s="273">
        <v>26</v>
      </c>
      <c r="CB112" s="274">
        <v>34</v>
      </c>
      <c r="CC112" s="275">
        <v>60</v>
      </c>
      <c r="CD112" s="273">
        <v>88</v>
      </c>
      <c r="CE112" s="274">
        <v>79</v>
      </c>
      <c r="CF112" s="275">
        <v>83</v>
      </c>
      <c r="CG112" s="273">
        <v>26</v>
      </c>
      <c r="CH112" s="274">
        <v>34</v>
      </c>
      <c r="CI112" s="275">
        <v>60</v>
      </c>
      <c r="CJ112" s="273">
        <v>40.6</v>
      </c>
      <c r="CK112" s="274">
        <v>36.9</v>
      </c>
      <c r="CL112" s="275">
        <v>38.5</v>
      </c>
      <c r="CM112" s="273">
        <v>26</v>
      </c>
      <c r="CN112" s="274">
        <v>34</v>
      </c>
      <c r="CO112" s="275">
        <v>60</v>
      </c>
      <c r="CP112" s="273">
        <v>84</v>
      </c>
      <c r="CQ112" s="274">
        <v>71</v>
      </c>
      <c r="CR112" s="275">
        <v>77</v>
      </c>
      <c r="CS112" s="273">
        <v>1837</v>
      </c>
      <c r="CT112" s="274">
        <v>1870</v>
      </c>
      <c r="CU112" s="275">
        <v>3707</v>
      </c>
      <c r="CV112" s="273">
        <v>85</v>
      </c>
      <c r="CW112" s="274">
        <v>73</v>
      </c>
      <c r="CX112" s="275">
        <v>79</v>
      </c>
      <c r="CY112" s="273">
        <v>1837</v>
      </c>
      <c r="CZ112" s="274">
        <v>1870</v>
      </c>
      <c r="DA112" s="275">
        <v>3707</v>
      </c>
      <c r="DB112" s="273">
        <v>37.200000000000003</v>
      </c>
      <c r="DC112" s="274">
        <v>34.299999999999997</v>
      </c>
      <c r="DD112" s="275">
        <v>35.700000000000003</v>
      </c>
      <c r="DE112" s="273">
        <v>1837</v>
      </c>
      <c r="DF112" s="274">
        <v>1870</v>
      </c>
      <c r="DG112" s="275">
        <v>3707</v>
      </c>
    </row>
    <row r="113" spans="1:111" x14ac:dyDescent="0.35">
      <c r="A113" t="s">
        <v>95</v>
      </c>
      <c r="B113" t="s">
        <v>340</v>
      </c>
      <c r="C113" t="s">
        <v>338</v>
      </c>
      <c r="D113" s="273">
        <v>82</v>
      </c>
      <c r="E113" s="274">
        <v>66</v>
      </c>
      <c r="F113" s="275">
        <v>74</v>
      </c>
      <c r="G113" s="273">
        <v>502</v>
      </c>
      <c r="H113" s="274">
        <v>486</v>
      </c>
      <c r="I113" s="275">
        <v>988</v>
      </c>
      <c r="J113" s="273">
        <v>83</v>
      </c>
      <c r="K113" s="274">
        <v>67</v>
      </c>
      <c r="L113" s="275">
        <v>75</v>
      </c>
      <c r="M113" s="273">
        <v>502</v>
      </c>
      <c r="N113" s="274">
        <v>486</v>
      </c>
      <c r="O113" s="275">
        <v>988</v>
      </c>
      <c r="P113" s="273">
        <v>37.1</v>
      </c>
      <c r="Q113" s="274">
        <v>34.200000000000003</v>
      </c>
      <c r="R113" s="275">
        <v>35.700000000000003</v>
      </c>
      <c r="S113" s="273">
        <v>502</v>
      </c>
      <c r="T113" s="274">
        <v>486</v>
      </c>
      <c r="U113" s="275">
        <v>988</v>
      </c>
      <c r="V113" s="273">
        <v>86</v>
      </c>
      <c r="W113" s="274">
        <v>74</v>
      </c>
      <c r="X113" s="275">
        <v>80</v>
      </c>
      <c r="Y113" s="273">
        <v>169</v>
      </c>
      <c r="Z113" s="274">
        <v>169</v>
      </c>
      <c r="AA113" s="275">
        <v>338</v>
      </c>
      <c r="AB113" s="273">
        <v>86</v>
      </c>
      <c r="AC113" s="274">
        <v>75</v>
      </c>
      <c r="AD113" s="275">
        <v>80</v>
      </c>
      <c r="AE113" s="273">
        <v>169</v>
      </c>
      <c r="AF113" s="274">
        <v>169</v>
      </c>
      <c r="AG113" s="275">
        <v>338</v>
      </c>
      <c r="AH113" s="273">
        <v>37.799999999999997</v>
      </c>
      <c r="AI113" s="274">
        <v>34.9</v>
      </c>
      <c r="AJ113" s="275">
        <v>36.4</v>
      </c>
      <c r="AK113" s="273">
        <v>169</v>
      </c>
      <c r="AL113" s="274">
        <v>169</v>
      </c>
      <c r="AM113" s="275">
        <v>338</v>
      </c>
      <c r="AN113" s="273">
        <v>82</v>
      </c>
      <c r="AO113" s="274">
        <v>73</v>
      </c>
      <c r="AP113" s="275">
        <v>77</v>
      </c>
      <c r="AQ113" s="273">
        <v>134</v>
      </c>
      <c r="AR113" s="274">
        <v>163</v>
      </c>
      <c r="AS113" s="275">
        <v>297</v>
      </c>
      <c r="AT113" s="273">
        <v>84</v>
      </c>
      <c r="AU113" s="274">
        <v>74</v>
      </c>
      <c r="AV113" s="275">
        <v>78</v>
      </c>
      <c r="AW113" s="273">
        <v>134</v>
      </c>
      <c r="AX113" s="274">
        <v>163</v>
      </c>
      <c r="AY113" s="275">
        <v>297</v>
      </c>
      <c r="AZ113" s="273">
        <v>35.5</v>
      </c>
      <c r="BA113" s="274">
        <v>34.5</v>
      </c>
      <c r="BB113" s="275">
        <v>34.9</v>
      </c>
      <c r="BC113" s="273">
        <v>134</v>
      </c>
      <c r="BD113" s="274">
        <v>163</v>
      </c>
      <c r="BE113" s="275">
        <v>297</v>
      </c>
      <c r="BF113" s="273">
        <v>80</v>
      </c>
      <c r="BG113" s="274">
        <v>66</v>
      </c>
      <c r="BH113" s="275">
        <v>73</v>
      </c>
      <c r="BI113" s="273">
        <v>404</v>
      </c>
      <c r="BJ113" s="274">
        <v>439</v>
      </c>
      <c r="BK113" s="275">
        <v>843</v>
      </c>
      <c r="BL113" s="273">
        <v>80</v>
      </c>
      <c r="BM113" s="274">
        <v>67</v>
      </c>
      <c r="BN113" s="275">
        <v>73</v>
      </c>
      <c r="BO113" s="273">
        <v>404</v>
      </c>
      <c r="BP113" s="274">
        <v>439</v>
      </c>
      <c r="BQ113" s="275">
        <v>843</v>
      </c>
      <c r="BR113" s="273">
        <v>36.299999999999997</v>
      </c>
      <c r="BS113" s="274">
        <v>32.799999999999997</v>
      </c>
      <c r="BT113" s="275">
        <v>34.5</v>
      </c>
      <c r="BU113" s="273">
        <v>404</v>
      </c>
      <c r="BV113" s="274">
        <v>439</v>
      </c>
      <c r="BW113" s="275">
        <v>843</v>
      </c>
      <c r="BX113" s="273" t="s">
        <v>197</v>
      </c>
      <c r="BY113" s="274" t="s">
        <v>197</v>
      </c>
      <c r="BZ113" s="275">
        <v>81</v>
      </c>
      <c r="CA113" s="273">
        <v>15</v>
      </c>
      <c r="CB113" s="274">
        <v>11</v>
      </c>
      <c r="CC113" s="275">
        <v>26</v>
      </c>
      <c r="CD113" s="273" t="s">
        <v>197</v>
      </c>
      <c r="CE113" s="274" t="s">
        <v>197</v>
      </c>
      <c r="CF113" s="275">
        <v>81</v>
      </c>
      <c r="CG113" s="273">
        <v>15</v>
      </c>
      <c r="CH113" s="274">
        <v>11</v>
      </c>
      <c r="CI113" s="275">
        <v>26</v>
      </c>
      <c r="CJ113" s="273">
        <v>35</v>
      </c>
      <c r="CK113" s="274">
        <v>34.4</v>
      </c>
      <c r="CL113" s="275">
        <v>34.700000000000003</v>
      </c>
      <c r="CM113" s="273">
        <v>15</v>
      </c>
      <c r="CN113" s="274">
        <v>11</v>
      </c>
      <c r="CO113" s="275">
        <v>26</v>
      </c>
      <c r="CP113" s="273">
        <v>74</v>
      </c>
      <c r="CQ113" s="274">
        <v>62</v>
      </c>
      <c r="CR113" s="275">
        <v>68</v>
      </c>
      <c r="CS113" s="273">
        <v>1523</v>
      </c>
      <c r="CT113" s="274">
        <v>1613</v>
      </c>
      <c r="CU113" s="275">
        <v>3136</v>
      </c>
      <c r="CV113" s="273">
        <v>75</v>
      </c>
      <c r="CW113" s="274">
        <v>63</v>
      </c>
      <c r="CX113" s="275">
        <v>69</v>
      </c>
      <c r="CY113" s="273">
        <v>1523</v>
      </c>
      <c r="CZ113" s="274">
        <v>1613</v>
      </c>
      <c r="DA113" s="275">
        <v>3136</v>
      </c>
      <c r="DB113" s="273">
        <v>36.200000000000003</v>
      </c>
      <c r="DC113" s="274">
        <v>33.6</v>
      </c>
      <c r="DD113" s="275">
        <v>34.9</v>
      </c>
      <c r="DE113" s="273">
        <v>1523</v>
      </c>
      <c r="DF113" s="274">
        <v>1613</v>
      </c>
      <c r="DG113" s="275">
        <v>3136</v>
      </c>
    </row>
    <row r="114" spans="1:111" x14ac:dyDescent="0.35">
      <c r="A114" t="s">
        <v>96</v>
      </c>
      <c r="B114" t="s">
        <v>341</v>
      </c>
      <c r="C114" t="s">
        <v>338</v>
      </c>
      <c r="D114" s="273">
        <v>77</v>
      </c>
      <c r="E114" s="274">
        <v>65</v>
      </c>
      <c r="F114" s="275">
        <v>71</v>
      </c>
      <c r="G114" s="273">
        <v>301</v>
      </c>
      <c r="H114" s="274">
        <v>295</v>
      </c>
      <c r="I114" s="275">
        <v>596</v>
      </c>
      <c r="J114" s="273">
        <v>79</v>
      </c>
      <c r="K114" s="274">
        <v>67</v>
      </c>
      <c r="L114" s="275">
        <v>73</v>
      </c>
      <c r="M114" s="273">
        <v>301</v>
      </c>
      <c r="N114" s="274">
        <v>295</v>
      </c>
      <c r="O114" s="275">
        <v>596</v>
      </c>
      <c r="P114" s="273">
        <v>35.6</v>
      </c>
      <c r="Q114" s="274">
        <v>34.1</v>
      </c>
      <c r="R114" s="275">
        <v>34.9</v>
      </c>
      <c r="S114" s="273">
        <v>301</v>
      </c>
      <c r="T114" s="274">
        <v>295</v>
      </c>
      <c r="U114" s="275">
        <v>596</v>
      </c>
      <c r="V114" s="273">
        <v>78</v>
      </c>
      <c r="W114" s="274">
        <v>64</v>
      </c>
      <c r="X114" s="275">
        <v>71</v>
      </c>
      <c r="Y114" s="273">
        <v>97</v>
      </c>
      <c r="Z114" s="274">
        <v>105</v>
      </c>
      <c r="AA114" s="275">
        <v>202</v>
      </c>
      <c r="AB114" s="273">
        <v>78</v>
      </c>
      <c r="AC114" s="274">
        <v>67</v>
      </c>
      <c r="AD114" s="275">
        <v>72</v>
      </c>
      <c r="AE114" s="273">
        <v>97</v>
      </c>
      <c r="AF114" s="274">
        <v>105</v>
      </c>
      <c r="AG114" s="275">
        <v>202</v>
      </c>
      <c r="AH114" s="273">
        <v>35.700000000000003</v>
      </c>
      <c r="AI114" s="274">
        <v>34.299999999999997</v>
      </c>
      <c r="AJ114" s="275">
        <v>35</v>
      </c>
      <c r="AK114" s="273">
        <v>97</v>
      </c>
      <c r="AL114" s="274">
        <v>105</v>
      </c>
      <c r="AM114" s="275">
        <v>202</v>
      </c>
      <c r="AN114" s="273">
        <v>79</v>
      </c>
      <c r="AO114" s="274">
        <v>70</v>
      </c>
      <c r="AP114" s="275">
        <v>75</v>
      </c>
      <c r="AQ114" s="273">
        <v>39</v>
      </c>
      <c r="AR114" s="274">
        <v>37</v>
      </c>
      <c r="AS114" s="275">
        <v>76</v>
      </c>
      <c r="AT114" s="273">
        <v>79</v>
      </c>
      <c r="AU114" s="274">
        <v>73</v>
      </c>
      <c r="AV114" s="275">
        <v>76</v>
      </c>
      <c r="AW114" s="273">
        <v>39</v>
      </c>
      <c r="AX114" s="274">
        <v>37</v>
      </c>
      <c r="AY114" s="275">
        <v>76</v>
      </c>
      <c r="AZ114" s="273">
        <v>35.4</v>
      </c>
      <c r="BA114" s="274">
        <v>33.700000000000003</v>
      </c>
      <c r="BB114" s="275">
        <v>34.6</v>
      </c>
      <c r="BC114" s="273">
        <v>39</v>
      </c>
      <c r="BD114" s="274">
        <v>37</v>
      </c>
      <c r="BE114" s="275">
        <v>76</v>
      </c>
      <c r="BF114" s="273">
        <v>71</v>
      </c>
      <c r="BG114" s="274">
        <v>50</v>
      </c>
      <c r="BH114" s="275">
        <v>62</v>
      </c>
      <c r="BI114" s="273">
        <v>151</v>
      </c>
      <c r="BJ114" s="274">
        <v>111</v>
      </c>
      <c r="BK114" s="275">
        <v>262</v>
      </c>
      <c r="BL114" s="273">
        <v>72</v>
      </c>
      <c r="BM114" s="274">
        <v>52</v>
      </c>
      <c r="BN114" s="275">
        <v>64</v>
      </c>
      <c r="BO114" s="273">
        <v>151</v>
      </c>
      <c r="BP114" s="274">
        <v>111</v>
      </c>
      <c r="BQ114" s="275">
        <v>262</v>
      </c>
      <c r="BR114" s="273">
        <v>35.1</v>
      </c>
      <c r="BS114" s="274">
        <v>31</v>
      </c>
      <c r="BT114" s="275">
        <v>33.299999999999997</v>
      </c>
      <c r="BU114" s="273">
        <v>151</v>
      </c>
      <c r="BV114" s="274">
        <v>111</v>
      </c>
      <c r="BW114" s="275">
        <v>262</v>
      </c>
      <c r="BX114" s="273" t="s">
        <v>197</v>
      </c>
      <c r="BY114" s="274" t="s">
        <v>197</v>
      </c>
      <c r="BZ114" s="275" t="s">
        <v>197</v>
      </c>
      <c r="CA114" s="273" t="s">
        <v>197</v>
      </c>
      <c r="CB114" s="274" t="s">
        <v>197</v>
      </c>
      <c r="CC114" s="275">
        <v>6</v>
      </c>
      <c r="CD114" s="273" t="s">
        <v>197</v>
      </c>
      <c r="CE114" s="274" t="s">
        <v>197</v>
      </c>
      <c r="CF114" s="275" t="s">
        <v>197</v>
      </c>
      <c r="CG114" s="273" t="s">
        <v>197</v>
      </c>
      <c r="CH114" s="274" t="s">
        <v>197</v>
      </c>
      <c r="CI114" s="275">
        <v>6</v>
      </c>
      <c r="CJ114" s="273">
        <v>33.799999999999997</v>
      </c>
      <c r="CK114" s="274">
        <v>41</v>
      </c>
      <c r="CL114" s="275">
        <v>36.200000000000003</v>
      </c>
      <c r="CM114" s="273" t="s">
        <v>197</v>
      </c>
      <c r="CN114" s="274" t="s">
        <v>197</v>
      </c>
      <c r="CO114" s="275">
        <v>6</v>
      </c>
      <c r="CP114" s="273">
        <v>75</v>
      </c>
      <c r="CQ114" s="274">
        <v>63</v>
      </c>
      <c r="CR114" s="275">
        <v>69</v>
      </c>
      <c r="CS114" s="273">
        <v>829</v>
      </c>
      <c r="CT114" s="274">
        <v>805</v>
      </c>
      <c r="CU114" s="275">
        <v>1634</v>
      </c>
      <c r="CV114" s="273">
        <v>77</v>
      </c>
      <c r="CW114" s="274">
        <v>65</v>
      </c>
      <c r="CX114" s="275">
        <v>71</v>
      </c>
      <c r="CY114" s="273">
        <v>829</v>
      </c>
      <c r="CZ114" s="274">
        <v>805</v>
      </c>
      <c r="DA114" s="275">
        <v>1634</v>
      </c>
      <c r="DB114" s="273">
        <v>35.4</v>
      </c>
      <c r="DC114" s="274">
        <v>33.700000000000003</v>
      </c>
      <c r="DD114" s="275">
        <v>34.6</v>
      </c>
      <c r="DE114" s="273">
        <v>829</v>
      </c>
      <c r="DF114" s="274">
        <v>805</v>
      </c>
      <c r="DG114" s="275">
        <v>1634</v>
      </c>
    </row>
    <row r="115" spans="1:111" x14ac:dyDescent="0.35">
      <c r="A115" t="s">
        <v>97</v>
      </c>
      <c r="B115" t="s">
        <v>342</v>
      </c>
      <c r="C115" t="s">
        <v>338</v>
      </c>
      <c r="D115" s="273">
        <v>78</v>
      </c>
      <c r="E115" s="274">
        <v>64</v>
      </c>
      <c r="F115" s="275">
        <v>71</v>
      </c>
      <c r="G115" s="273">
        <v>718</v>
      </c>
      <c r="H115" s="274">
        <v>792</v>
      </c>
      <c r="I115" s="275">
        <v>1510</v>
      </c>
      <c r="J115" s="273">
        <v>78</v>
      </c>
      <c r="K115" s="274">
        <v>65</v>
      </c>
      <c r="L115" s="275">
        <v>72</v>
      </c>
      <c r="M115" s="273">
        <v>718</v>
      </c>
      <c r="N115" s="274">
        <v>792</v>
      </c>
      <c r="O115" s="275">
        <v>1510</v>
      </c>
      <c r="P115" s="273">
        <v>35.700000000000003</v>
      </c>
      <c r="Q115" s="274">
        <v>33.700000000000003</v>
      </c>
      <c r="R115" s="275">
        <v>34.700000000000003</v>
      </c>
      <c r="S115" s="273">
        <v>718</v>
      </c>
      <c r="T115" s="274">
        <v>792</v>
      </c>
      <c r="U115" s="275">
        <v>1510</v>
      </c>
      <c r="V115" s="273">
        <v>86</v>
      </c>
      <c r="W115" s="274">
        <v>74</v>
      </c>
      <c r="X115" s="275">
        <v>80</v>
      </c>
      <c r="Y115" s="273">
        <v>194</v>
      </c>
      <c r="Z115" s="274">
        <v>188</v>
      </c>
      <c r="AA115" s="275">
        <v>382</v>
      </c>
      <c r="AB115" s="273">
        <v>86</v>
      </c>
      <c r="AC115" s="274">
        <v>76</v>
      </c>
      <c r="AD115" s="275">
        <v>81</v>
      </c>
      <c r="AE115" s="273">
        <v>194</v>
      </c>
      <c r="AF115" s="274">
        <v>188</v>
      </c>
      <c r="AG115" s="275">
        <v>382</v>
      </c>
      <c r="AH115" s="273">
        <v>37.6</v>
      </c>
      <c r="AI115" s="274">
        <v>34.9</v>
      </c>
      <c r="AJ115" s="275">
        <v>36.299999999999997</v>
      </c>
      <c r="AK115" s="273">
        <v>194</v>
      </c>
      <c r="AL115" s="274">
        <v>188</v>
      </c>
      <c r="AM115" s="275">
        <v>382</v>
      </c>
      <c r="AN115" s="273">
        <v>82</v>
      </c>
      <c r="AO115" s="274">
        <v>78</v>
      </c>
      <c r="AP115" s="275">
        <v>80</v>
      </c>
      <c r="AQ115" s="273">
        <v>84</v>
      </c>
      <c r="AR115" s="274">
        <v>83</v>
      </c>
      <c r="AS115" s="275">
        <v>167</v>
      </c>
      <c r="AT115" s="273">
        <v>82</v>
      </c>
      <c r="AU115" s="274">
        <v>80</v>
      </c>
      <c r="AV115" s="275">
        <v>81</v>
      </c>
      <c r="AW115" s="273">
        <v>84</v>
      </c>
      <c r="AX115" s="274">
        <v>83</v>
      </c>
      <c r="AY115" s="275">
        <v>167</v>
      </c>
      <c r="AZ115" s="273">
        <v>34.700000000000003</v>
      </c>
      <c r="BA115" s="274">
        <v>35.200000000000003</v>
      </c>
      <c r="BB115" s="275">
        <v>34.9</v>
      </c>
      <c r="BC115" s="273">
        <v>84</v>
      </c>
      <c r="BD115" s="274">
        <v>83</v>
      </c>
      <c r="BE115" s="275">
        <v>167</v>
      </c>
      <c r="BF115" s="273">
        <v>79</v>
      </c>
      <c r="BG115" s="274">
        <v>65</v>
      </c>
      <c r="BH115" s="275">
        <v>72</v>
      </c>
      <c r="BI115" s="273">
        <v>376</v>
      </c>
      <c r="BJ115" s="274">
        <v>347</v>
      </c>
      <c r="BK115" s="275">
        <v>723</v>
      </c>
      <c r="BL115" s="273">
        <v>80</v>
      </c>
      <c r="BM115" s="274">
        <v>67</v>
      </c>
      <c r="BN115" s="275">
        <v>74</v>
      </c>
      <c r="BO115" s="273">
        <v>376</v>
      </c>
      <c r="BP115" s="274">
        <v>347</v>
      </c>
      <c r="BQ115" s="275">
        <v>723</v>
      </c>
      <c r="BR115" s="273">
        <v>35.5</v>
      </c>
      <c r="BS115" s="274">
        <v>33.1</v>
      </c>
      <c r="BT115" s="275">
        <v>34.4</v>
      </c>
      <c r="BU115" s="273">
        <v>376</v>
      </c>
      <c r="BV115" s="274">
        <v>347</v>
      </c>
      <c r="BW115" s="275">
        <v>723</v>
      </c>
      <c r="BX115" s="273">
        <v>84</v>
      </c>
      <c r="BY115" s="274">
        <v>47</v>
      </c>
      <c r="BZ115" s="275">
        <v>66</v>
      </c>
      <c r="CA115" s="273">
        <v>19</v>
      </c>
      <c r="CB115" s="274">
        <v>19</v>
      </c>
      <c r="CC115" s="275">
        <v>38</v>
      </c>
      <c r="CD115" s="273" t="s">
        <v>197</v>
      </c>
      <c r="CE115" s="274" t="s">
        <v>197</v>
      </c>
      <c r="CF115" s="275">
        <v>68</v>
      </c>
      <c r="CG115" s="273">
        <v>19</v>
      </c>
      <c r="CH115" s="274">
        <v>19</v>
      </c>
      <c r="CI115" s="275">
        <v>38</v>
      </c>
      <c r="CJ115" s="273">
        <v>34.299999999999997</v>
      </c>
      <c r="CK115" s="274">
        <v>33.6</v>
      </c>
      <c r="CL115" s="275">
        <v>33.9</v>
      </c>
      <c r="CM115" s="273">
        <v>19</v>
      </c>
      <c r="CN115" s="274">
        <v>19</v>
      </c>
      <c r="CO115" s="275">
        <v>38</v>
      </c>
      <c r="CP115" s="273">
        <v>78</v>
      </c>
      <c r="CQ115" s="274">
        <v>65</v>
      </c>
      <c r="CR115" s="275">
        <v>71</v>
      </c>
      <c r="CS115" s="273">
        <v>1576</v>
      </c>
      <c r="CT115" s="274">
        <v>1654</v>
      </c>
      <c r="CU115" s="275">
        <v>3230</v>
      </c>
      <c r="CV115" s="273">
        <v>78</v>
      </c>
      <c r="CW115" s="274">
        <v>67</v>
      </c>
      <c r="CX115" s="275">
        <v>72</v>
      </c>
      <c r="CY115" s="273">
        <v>1576</v>
      </c>
      <c r="CZ115" s="274">
        <v>1654</v>
      </c>
      <c r="DA115" s="275">
        <v>3230</v>
      </c>
      <c r="DB115" s="273">
        <v>35.6</v>
      </c>
      <c r="DC115" s="274">
        <v>33.6</v>
      </c>
      <c r="DD115" s="275">
        <v>34.6</v>
      </c>
      <c r="DE115" s="273">
        <v>1576</v>
      </c>
      <c r="DF115" s="274">
        <v>1654</v>
      </c>
      <c r="DG115" s="275">
        <v>3230</v>
      </c>
    </row>
    <row r="116" spans="1:111" x14ac:dyDescent="0.35">
      <c r="A116" t="s">
        <v>117</v>
      </c>
      <c r="B116" t="s">
        <v>362</v>
      </c>
      <c r="C116" t="s">
        <v>352</v>
      </c>
      <c r="D116" s="273">
        <v>77</v>
      </c>
      <c r="E116" s="274">
        <v>59</v>
      </c>
      <c r="F116" s="275">
        <v>68</v>
      </c>
      <c r="G116" s="273">
        <v>453</v>
      </c>
      <c r="H116" s="274">
        <v>476</v>
      </c>
      <c r="I116" s="275">
        <v>929</v>
      </c>
      <c r="J116" s="273">
        <v>77</v>
      </c>
      <c r="K116" s="274">
        <v>59</v>
      </c>
      <c r="L116" s="275">
        <v>68</v>
      </c>
      <c r="M116" s="273">
        <v>453</v>
      </c>
      <c r="N116" s="274">
        <v>476</v>
      </c>
      <c r="O116" s="275">
        <v>929</v>
      </c>
      <c r="P116" s="273">
        <v>35.5</v>
      </c>
      <c r="Q116" s="274">
        <v>33.5</v>
      </c>
      <c r="R116" s="275">
        <v>34.5</v>
      </c>
      <c r="S116" s="273">
        <v>453</v>
      </c>
      <c r="T116" s="274">
        <v>476</v>
      </c>
      <c r="U116" s="275">
        <v>929</v>
      </c>
      <c r="V116" s="273">
        <v>86</v>
      </c>
      <c r="W116" s="274">
        <v>60</v>
      </c>
      <c r="X116" s="275">
        <v>73</v>
      </c>
      <c r="Y116" s="273">
        <v>138</v>
      </c>
      <c r="Z116" s="274">
        <v>146</v>
      </c>
      <c r="AA116" s="275">
        <v>284</v>
      </c>
      <c r="AB116" s="273">
        <v>88</v>
      </c>
      <c r="AC116" s="274">
        <v>64</v>
      </c>
      <c r="AD116" s="275">
        <v>75</v>
      </c>
      <c r="AE116" s="273">
        <v>138</v>
      </c>
      <c r="AF116" s="274">
        <v>146</v>
      </c>
      <c r="AG116" s="275">
        <v>284</v>
      </c>
      <c r="AH116" s="273">
        <v>37.5</v>
      </c>
      <c r="AI116" s="274">
        <v>34.1</v>
      </c>
      <c r="AJ116" s="275">
        <v>35.700000000000003</v>
      </c>
      <c r="AK116" s="273">
        <v>138</v>
      </c>
      <c r="AL116" s="274">
        <v>146</v>
      </c>
      <c r="AM116" s="275">
        <v>284</v>
      </c>
      <c r="AN116" s="273">
        <v>82</v>
      </c>
      <c r="AO116" s="274">
        <v>69</v>
      </c>
      <c r="AP116" s="275">
        <v>76</v>
      </c>
      <c r="AQ116" s="273">
        <v>744</v>
      </c>
      <c r="AR116" s="274">
        <v>777</v>
      </c>
      <c r="AS116" s="275">
        <v>1521</v>
      </c>
      <c r="AT116" s="273">
        <v>83</v>
      </c>
      <c r="AU116" s="274">
        <v>72</v>
      </c>
      <c r="AV116" s="275">
        <v>78</v>
      </c>
      <c r="AW116" s="273">
        <v>744</v>
      </c>
      <c r="AX116" s="274">
        <v>777</v>
      </c>
      <c r="AY116" s="275">
        <v>1521</v>
      </c>
      <c r="AZ116" s="273">
        <v>36.200000000000003</v>
      </c>
      <c r="BA116" s="274">
        <v>34</v>
      </c>
      <c r="BB116" s="275">
        <v>35.1</v>
      </c>
      <c r="BC116" s="273">
        <v>744</v>
      </c>
      <c r="BD116" s="274">
        <v>777</v>
      </c>
      <c r="BE116" s="275">
        <v>1521</v>
      </c>
      <c r="BF116" s="273">
        <v>78</v>
      </c>
      <c r="BG116" s="274">
        <v>54</v>
      </c>
      <c r="BH116" s="275">
        <v>67</v>
      </c>
      <c r="BI116" s="273">
        <v>126</v>
      </c>
      <c r="BJ116" s="274">
        <v>107</v>
      </c>
      <c r="BK116" s="275">
        <v>233</v>
      </c>
      <c r="BL116" s="273">
        <v>78</v>
      </c>
      <c r="BM116" s="274">
        <v>55</v>
      </c>
      <c r="BN116" s="275">
        <v>67</v>
      </c>
      <c r="BO116" s="273">
        <v>126</v>
      </c>
      <c r="BP116" s="274">
        <v>107</v>
      </c>
      <c r="BQ116" s="275">
        <v>233</v>
      </c>
      <c r="BR116" s="273">
        <v>36.299999999999997</v>
      </c>
      <c r="BS116" s="274">
        <v>32.1</v>
      </c>
      <c r="BT116" s="275">
        <v>34.4</v>
      </c>
      <c r="BU116" s="273">
        <v>126</v>
      </c>
      <c r="BV116" s="274">
        <v>107</v>
      </c>
      <c r="BW116" s="275">
        <v>233</v>
      </c>
      <c r="BX116" s="273" t="s">
        <v>197</v>
      </c>
      <c r="BY116" s="274" t="s">
        <v>197</v>
      </c>
      <c r="BZ116" s="275" t="s">
        <v>197</v>
      </c>
      <c r="CA116" s="273">
        <v>9</v>
      </c>
      <c r="CB116" s="274">
        <v>6</v>
      </c>
      <c r="CC116" s="275">
        <v>15</v>
      </c>
      <c r="CD116" s="273" t="s">
        <v>197</v>
      </c>
      <c r="CE116" s="274" t="s">
        <v>197</v>
      </c>
      <c r="CF116" s="275" t="s">
        <v>197</v>
      </c>
      <c r="CG116" s="273">
        <v>9</v>
      </c>
      <c r="CH116" s="274">
        <v>6</v>
      </c>
      <c r="CI116" s="275">
        <v>15</v>
      </c>
      <c r="CJ116" s="273">
        <v>38.299999999999997</v>
      </c>
      <c r="CK116" s="274">
        <v>38.700000000000003</v>
      </c>
      <c r="CL116" s="275">
        <v>38.5</v>
      </c>
      <c r="CM116" s="273">
        <v>9</v>
      </c>
      <c r="CN116" s="274">
        <v>6</v>
      </c>
      <c r="CO116" s="275">
        <v>15</v>
      </c>
      <c r="CP116" s="273">
        <v>79</v>
      </c>
      <c r="CQ116" s="274">
        <v>64</v>
      </c>
      <c r="CR116" s="275">
        <v>71</v>
      </c>
      <c r="CS116" s="273">
        <v>1623</v>
      </c>
      <c r="CT116" s="274">
        <v>1651</v>
      </c>
      <c r="CU116" s="275">
        <v>3274</v>
      </c>
      <c r="CV116" s="273">
        <v>79</v>
      </c>
      <c r="CW116" s="274">
        <v>65</v>
      </c>
      <c r="CX116" s="275">
        <v>72</v>
      </c>
      <c r="CY116" s="273">
        <v>1623</v>
      </c>
      <c r="CZ116" s="274">
        <v>1651</v>
      </c>
      <c r="DA116" s="275">
        <v>3274</v>
      </c>
      <c r="DB116" s="273">
        <v>35.799999999999997</v>
      </c>
      <c r="DC116" s="274">
        <v>33.6</v>
      </c>
      <c r="DD116" s="275">
        <v>34.700000000000003</v>
      </c>
      <c r="DE116" s="273">
        <v>1623</v>
      </c>
      <c r="DF116" s="274">
        <v>1651</v>
      </c>
      <c r="DG116" s="275">
        <v>3274</v>
      </c>
    </row>
    <row r="117" spans="1:111" x14ac:dyDescent="0.35">
      <c r="A117" t="s">
        <v>118</v>
      </c>
      <c r="B117" t="s">
        <v>363</v>
      </c>
      <c r="C117" t="s">
        <v>352</v>
      </c>
      <c r="D117" s="273">
        <v>78</v>
      </c>
      <c r="E117" s="274">
        <v>63</v>
      </c>
      <c r="F117" s="275">
        <v>70</v>
      </c>
      <c r="G117" s="273">
        <v>1110</v>
      </c>
      <c r="H117" s="274">
        <v>1197</v>
      </c>
      <c r="I117" s="275">
        <v>2307</v>
      </c>
      <c r="J117" s="273">
        <v>79</v>
      </c>
      <c r="K117" s="274">
        <v>65</v>
      </c>
      <c r="L117" s="275">
        <v>72</v>
      </c>
      <c r="M117" s="273">
        <v>1110</v>
      </c>
      <c r="N117" s="274">
        <v>1197</v>
      </c>
      <c r="O117" s="275">
        <v>2307</v>
      </c>
      <c r="P117" s="273">
        <v>34.700000000000003</v>
      </c>
      <c r="Q117" s="274">
        <v>32.9</v>
      </c>
      <c r="R117" s="275">
        <v>33.799999999999997</v>
      </c>
      <c r="S117" s="273">
        <v>1110</v>
      </c>
      <c r="T117" s="274">
        <v>1197</v>
      </c>
      <c r="U117" s="275">
        <v>2307</v>
      </c>
      <c r="V117" s="273">
        <v>83</v>
      </c>
      <c r="W117" s="274">
        <v>61</v>
      </c>
      <c r="X117" s="275">
        <v>71</v>
      </c>
      <c r="Y117" s="273">
        <v>115</v>
      </c>
      <c r="Z117" s="274">
        <v>127</v>
      </c>
      <c r="AA117" s="275">
        <v>242</v>
      </c>
      <c r="AB117" s="273">
        <v>83</v>
      </c>
      <c r="AC117" s="274">
        <v>64</v>
      </c>
      <c r="AD117" s="275">
        <v>73</v>
      </c>
      <c r="AE117" s="273">
        <v>115</v>
      </c>
      <c r="AF117" s="274">
        <v>127</v>
      </c>
      <c r="AG117" s="275">
        <v>242</v>
      </c>
      <c r="AH117" s="273">
        <v>34.9</v>
      </c>
      <c r="AI117" s="274">
        <v>32.4</v>
      </c>
      <c r="AJ117" s="275">
        <v>33.6</v>
      </c>
      <c r="AK117" s="273">
        <v>115</v>
      </c>
      <c r="AL117" s="274">
        <v>127</v>
      </c>
      <c r="AM117" s="275">
        <v>242</v>
      </c>
      <c r="AN117" s="273">
        <v>80</v>
      </c>
      <c r="AO117" s="274">
        <v>60</v>
      </c>
      <c r="AP117" s="275">
        <v>69</v>
      </c>
      <c r="AQ117" s="273">
        <v>96</v>
      </c>
      <c r="AR117" s="274">
        <v>136</v>
      </c>
      <c r="AS117" s="275">
        <v>232</v>
      </c>
      <c r="AT117" s="273">
        <v>80</v>
      </c>
      <c r="AU117" s="274">
        <v>63</v>
      </c>
      <c r="AV117" s="275">
        <v>70</v>
      </c>
      <c r="AW117" s="273">
        <v>96</v>
      </c>
      <c r="AX117" s="274">
        <v>136</v>
      </c>
      <c r="AY117" s="275">
        <v>232</v>
      </c>
      <c r="AZ117" s="273">
        <v>34.299999999999997</v>
      </c>
      <c r="BA117" s="274">
        <v>31.7</v>
      </c>
      <c r="BB117" s="275">
        <v>32.799999999999997</v>
      </c>
      <c r="BC117" s="273">
        <v>96</v>
      </c>
      <c r="BD117" s="274">
        <v>136</v>
      </c>
      <c r="BE117" s="275">
        <v>232</v>
      </c>
      <c r="BF117" s="273">
        <v>77</v>
      </c>
      <c r="BG117" s="274">
        <v>47</v>
      </c>
      <c r="BH117" s="275">
        <v>61</v>
      </c>
      <c r="BI117" s="273">
        <v>152</v>
      </c>
      <c r="BJ117" s="274">
        <v>161</v>
      </c>
      <c r="BK117" s="275">
        <v>313</v>
      </c>
      <c r="BL117" s="273">
        <v>78</v>
      </c>
      <c r="BM117" s="274">
        <v>50</v>
      </c>
      <c r="BN117" s="275">
        <v>63</v>
      </c>
      <c r="BO117" s="273">
        <v>152</v>
      </c>
      <c r="BP117" s="274">
        <v>161</v>
      </c>
      <c r="BQ117" s="275">
        <v>313</v>
      </c>
      <c r="BR117" s="273">
        <v>34.799999999999997</v>
      </c>
      <c r="BS117" s="274">
        <v>30.2</v>
      </c>
      <c r="BT117" s="275">
        <v>32.4</v>
      </c>
      <c r="BU117" s="273">
        <v>152</v>
      </c>
      <c r="BV117" s="274">
        <v>161</v>
      </c>
      <c r="BW117" s="275">
        <v>313</v>
      </c>
      <c r="BX117" s="273" t="s">
        <v>197</v>
      </c>
      <c r="BY117" s="274">
        <v>100</v>
      </c>
      <c r="BZ117" s="275" t="s">
        <v>197</v>
      </c>
      <c r="CA117" s="273">
        <v>6</v>
      </c>
      <c r="CB117" s="274">
        <v>9</v>
      </c>
      <c r="CC117" s="275">
        <v>15</v>
      </c>
      <c r="CD117" s="273" t="s">
        <v>197</v>
      </c>
      <c r="CE117" s="274">
        <v>100</v>
      </c>
      <c r="CF117" s="275" t="s">
        <v>197</v>
      </c>
      <c r="CG117" s="273">
        <v>6</v>
      </c>
      <c r="CH117" s="274">
        <v>9</v>
      </c>
      <c r="CI117" s="275">
        <v>15</v>
      </c>
      <c r="CJ117" s="273">
        <v>37.799999999999997</v>
      </c>
      <c r="CK117" s="274">
        <v>40.1</v>
      </c>
      <c r="CL117" s="275">
        <v>39.200000000000003</v>
      </c>
      <c r="CM117" s="273">
        <v>6</v>
      </c>
      <c r="CN117" s="274">
        <v>9</v>
      </c>
      <c r="CO117" s="275">
        <v>15</v>
      </c>
      <c r="CP117" s="273">
        <v>78</v>
      </c>
      <c r="CQ117" s="274">
        <v>61</v>
      </c>
      <c r="CR117" s="275">
        <v>69</v>
      </c>
      <c r="CS117" s="273">
        <v>1552</v>
      </c>
      <c r="CT117" s="274">
        <v>1685</v>
      </c>
      <c r="CU117" s="275">
        <v>3237</v>
      </c>
      <c r="CV117" s="273">
        <v>79</v>
      </c>
      <c r="CW117" s="274">
        <v>63</v>
      </c>
      <c r="CX117" s="275">
        <v>71</v>
      </c>
      <c r="CY117" s="273">
        <v>1552</v>
      </c>
      <c r="CZ117" s="274">
        <v>1685</v>
      </c>
      <c r="DA117" s="275">
        <v>3237</v>
      </c>
      <c r="DB117" s="273">
        <v>34.6</v>
      </c>
      <c r="DC117" s="274">
        <v>32.6</v>
      </c>
      <c r="DD117" s="275">
        <v>33.5</v>
      </c>
      <c r="DE117" s="273">
        <v>1552</v>
      </c>
      <c r="DF117" s="274">
        <v>1685</v>
      </c>
      <c r="DG117" s="275">
        <v>3237</v>
      </c>
    </row>
    <row r="118" spans="1:111" x14ac:dyDescent="0.35">
      <c r="A118" t="s">
        <v>119</v>
      </c>
      <c r="B118" t="s">
        <v>364</v>
      </c>
      <c r="C118" t="s">
        <v>352</v>
      </c>
      <c r="D118" s="273">
        <v>78</v>
      </c>
      <c r="E118" s="274">
        <v>58</v>
      </c>
      <c r="F118" s="275">
        <v>68</v>
      </c>
      <c r="G118" s="273">
        <v>781</v>
      </c>
      <c r="H118" s="274">
        <v>833</v>
      </c>
      <c r="I118" s="275">
        <v>1614</v>
      </c>
      <c r="J118" s="273">
        <v>78</v>
      </c>
      <c r="K118" s="274">
        <v>60</v>
      </c>
      <c r="L118" s="275">
        <v>69</v>
      </c>
      <c r="M118" s="273">
        <v>781</v>
      </c>
      <c r="N118" s="274">
        <v>833</v>
      </c>
      <c r="O118" s="275">
        <v>1614</v>
      </c>
      <c r="P118" s="273">
        <v>35.9</v>
      </c>
      <c r="Q118" s="274">
        <v>33.200000000000003</v>
      </c>
      <c r="R118" s="275">
        <v>34.5</v>
      </c>
      <c r="S118" s="273">
        <v>781</v>
      </c>
      <c r="T118" s="274">
        <v>833</v>
      </c>
      <c r="U118" s="275">
        <v>1614</v>
      </c>
      <c r="V118" s="273">
        <v>78</v>
      </c>
      <c r="W118" s="274">
        <v>66</v>
      </c>
      <c r="X118" s="275">
        <v>72</v>
      </c>
      <c r="Y118" s="273">
        <v>213</v>
      </c>
      <c r="Z118" s="274">
        <v>245</v>
      </c>
      <c r="AA118" s="275">
        <v>458</v>
      </c>
      <c r="AB118" s="273">
        <v>80</v>
      </c>
      <c r="AC118" s="274">
        <v>68</v>
      </c>
      <c r="AD118" s="275">
        <v>74</v>
      </c>
      <c r="AE118" s="273">
        <v>213</v>
      </c>
      <c r="AF118" s="274">
        <v>245</v>
      </c>
      <c r="AG118" s="275">
        <v>458</v>
      </c>
      <c r="AH118" s="273">
        <v>36.4</v>
      </c>
      <c r="AI118" s="274">
        <v>33.700000000000003</v>
      </c>
      <c r="AJ118" s="275">
        <v>35</v>
      </c>
      <c r="AK118" s="273">
        <v>213</v>
      </c>
      <c r="AL118" s="274">
        <v>245</v>
      </c>
      <c r="AM118" s="275">
        <v>458</v>
      </c>
      <c r="AN118" s="273">
        <v>81</v>
      </c>
      <c r="AO118" s="274">
        <v>63</v>
      </c>
      <c r="AP118" s="275">
        <v>72</v>
      </c>
      <c r="AQ118" s="273">
        <v>508</v>
      </c>
      <c r="AR118" s="274">
        <v>541</v>
      </c>
      <c r="AS118" s="275">
        <v>1049</v>
      </c>
      <c r="AT118" s="273">
        <v>83</v>
      </c>
      <c r="AU118" s="274">
        <v>64</v>
      </c>
      <c r="AV118" s="275">
        <v>73</v>
      </c>
      <c r="AW118" s="273">
        <v>508</v>
      </c>
      <c r="AX118" s="274">
        <v>541</v>
      </c>
      <c r="AY118" s="275">
        <v>1049</v>
      </c>
      <c r="AZ118" s="273">
        <v>35.5</v>
      </c>
      <c r="BA118" s="274">
        <v>32.700000000000003</v>
      </c>
      <c r="BB118" s="275">
        <v>34</v>
      </c>
      <c r="BC118" s="273">
        <v>508</v>
      </c>
      <c r="BD118" s="274">
        <v>541</v>
      </c>
      <c r="BE118" s="275">
        <v>1049</v>
      </c>
      <c r="BF118" s="273">
        <v>75</v>
      </c>
      <c r="BG118" s="274">
        <v>58</v>
      </c>
      <c r="BH118" s="275">
        <v>66</v>
      </c>
      <c r="BI118" s="273">
        <v>155</v>
      </c>
      <c r="BJ118" s="274">
        <v>161</v>
      </c>
      <c r="BK118" s="275">
        <v>316</v>
      </c>
      <c r="BL118" s="273">
        <v>77</v>
      </c>
      <c r="BM118" s="274">
        <v>63</v>
      </c>
      <c r="BN118" s="275">
        <v>70</v>
      </c>
      <c r="BO118" s="273">
        <v>155</v>
      </c>
      <c r="BP118" s="274">
        <v>161</v>
      </c>
      <c r="BQ118" s="275">
        <v>316</v>
      </c>
      <c r="BR118" s="273">
        <v>34.6</v>
      </c>
      <c r="BS118" s="274">
        <v>32.1</v>
      </c>
      <c r="BT118" s="275">
        <v>33.299999999999997</v>
      </c>
      <c r="BU118" s="273">
        <v>155</v>
      </c>
      <c r="BV118" s="274">
        <v>161</v>
      </c>
      <c r="BW118" s="275">
        <v>316</v>
      </c>
      <c r="BX118" s="273" t="s">
        <v>197</v>
      </c>
      <c r="BY118" s="274" t="s">
        <v>197</v>
      </c>
      <c r="BZ118" s="275">
        <v>57</v>
      </c>
      <c r="CA118" s="273" t="s">
        <v>197</v>
      </c>
      <c r="CB118" s="274" t="s">
        <v>197</v>
      </c>
      <c r="CC118" s="275">
        <v>7</v>
      </c>
      <c r="CD118" s="273" t="s">
        <v>197</v>
      </c>
      <c r="CE118" s="274" t="s">
        <v>197</v>
      </c>
      <c r="CF118" s="275">
        <v>57</v>
      </c>
      <c r="CG118" s="273" t="s">
        <v>197</v>
      </c>
      <c r="CH118" s="274" t="s">
        <v>197</v>
      </c>
      <c r="CI118" s="275">
        <v>7</v>
      </c>
      <c r="CJ118" s="273">
        <v>33.6</v>
      </c>
      <c r="CK118" s="274">
        <v>31</v>
      </c>
      <c r="CL118" s="275">
        <v>32.9</v>
      </c>
      <c r="CM118" s="273" t="s">
        <v>197</v>
      </c>
      <c r="CN118" s="274" t="s">
        <v>197</v>
      </c>
      <c r="CO118" s="275">
        <v>7</v>
      </c>
      <c r="CP118" s="273">
        <v>77</v>
      </c>
      <c r="CQ118" s="274">
        <v>60</v>
      </c>
      <c r="CR118" s="275">
        <v>68</v>
      </c>
      <c r="CS118" s="273">
        <v>2115</v>
      </c>
      <c r="CT118" s="274">
        <v>2217</v>
      </c>
      <c r="CU118" s="275">
        <v>4332</v>
      </c>
      <c r="CV118" s="273">
        <v>78</v>
      </c>
      <c r="CW118" s="274">
        <v>62</v>
      </c>
      <c r="CX118" s="275">
        <v>70</v>
      </c>
      <c r="CY118" s="273">
        <v>2115</v>
      </c>
      <c r="CZ118" s="274">
        <v>2217</v>
      </c>
      <c r="DA118" s="275">
        <v>4332</v>
      </c>
      <c r="DB118" s="273">
        <v>35.5</v>
      </c>
      <c r="DC118" s="274">
        <v>33</v>
      </c>
      <c r="DD118" s="275">
        <v>34.200000000000003</v>
      </c>
      <c r="DE118" s="273">
        <v>2115</v>
      </c>
      <c r="DF118" s="274">
        <v>2217</v>
      </c>
      <c r="DG118" s="275">
        <v>4332</v>
      </c>
    </row>
    <row r="119" spans="1:111" x14ac:dyDescent="0.35">
      <c r="A119" t="s">
        <v>120</v>
      </c>
      <c r="B119" t="s">
        <v>365</v>
      </c>
      <c r="C119" t="s">
        <v>352</v>
      </c>
      <c r="D119" s="273">
        <v>76</v>
      </c>
      <c r="E119" s="274">
        <v>61</v>
      </c>
      <c r="F119" s="275">
        <v>68</v>
      </c>
      <c r="G119" s="273">
        <v>572</v>
      </c>
      <c r="H119" s="274">
        <v>593</v>
      </c>
      <c r="I119" s="275">
        <v>1165</v>
      </c>
      <c r="J119" s="273">
        <v>77</v>
      </c>
      <c r="K119" s="274">
        <v>62</v>
      </c>
      <c r="L119" s="275">
        <v>69</v>
      </c>
      <c r="M119" s="273">
        <v>572</v>
      </c>
      <c r="N119" s="274">
        <v>593</v>
      </c>
      <c r="O119" s="275">
        <v>1165</v>
      </c>
      <c r="P119" s="273">
        <v>35.799999999999997</v>
      </c>
      <c r="Q119" s="274">
        <v>33.200000000000003</v>
      </c>
      <c r="R119" s="275">
        <v>34.4</v>
      </c>
      <c r="S119" s="273">
        <v>572</v>
      </c>
      <c r="T119" s="274">
        <v>593</v>
      </c>
      <c r="U119" s="275">
        <v>1165</v>
      </c>
      <c r="V119" s="273">
        <v>87</v>
      </c>
      <c r="W119" s="274">
        <v>72</v>
      </c>
      <c r="X119" s="275">
        <v>80</v>
      </c>
      <c r="Y119" s="273">
        <v>121</v>
      </c>
      <c r="Z119" s="274">
        <v>104</v>
      </c>
      <c r="AA119" s="275">
        <v>225</v>
      </c>
      <c r="AB119" s="273">
        <v>88</v>
      </c>
      <c r="AC119" s="274">
        <v>74</v>
      </c>
      <c r="AD119" s="275">
        <v>82</v>
      </c>
      <c r="AE119" s="273">
        <v>121</v>
      </c>
      <c r="AF119" s="274">
        <v>104</v>
      </c>
      <c r="AG119" s="275">
        <v>225</v>
      </c>
      <c r="AH119" s="273">
        <v>37.299999999999997</v>
      </c>
      <c r="AI119" s="274">
        <v>34.799999999999997</v>
      </c>
      <c r="AJ119" s="275">
        <v>36.1</v>
      </c>
      <c r="AK119" s="273">
        <v>121</v>
      </c>
      <c r="AL119" s="274">
        <v>104</v>
      </c>
      <c r="AM119" s="275">
        <v>225</v>
      </c>
      <c r="AN119" s="273">
        <v>76</v>
      </c>
      <c r="AO119" s="274">
        <v>61</v>
      </c>
      <c r="AP119" s="275">
        <v>68</v>
      </c>
      <c r="AQ119" s="273">
        <v>510</v>
      </c>
      <c r="AR119" s="274">
        <v>606</v>
      </c>
      <c r="AS119" s="275">
        <v>1116</v>
      </c>
      <c r="AT119" s="273">
        <v>80</v>
      </c>
      <c r="AU119" s="274">
        <v>65</v>
      </c>
      <c r="AV119" s="275">
        <v>72</v>
      </c>
      <c r="AW119" s="273">
        <v>510</v>
      </c>
      <c r="AX119" s="274">
        <v>606</v>
      </c>
      <c r="AY119" s="275">
        <v>1116</v>
      </c>
      <c r="AZ119" s="273">
        <v>35.6</v>
      </c>
      <c r="BA119" s="274">
        <v>32.5</v>
      </c>
      <c r="BB119" s="275">
        <v>33.9</v>
      </c>
      <c r="BC119" s="273">
        <v>510</v>
      </c>
      <c r="BD119" s="274">
        <v>606</v>
      </c>
      <c r="BE119" s="275">
        <v>1116</v>
      </c>
      <c r="BF119" s="273">
        <v>70</v>
      </c>
      <c r="BG119" s="274">
        <v>52</v>
      </c>
      <c r="BH119" s="275">
        <v>61</v>
      </c>
      <c r="BI119" s="273">
        <v>176</v>
      </c>
      <c r="BJ119" s="274">
        <v>178</v>
      </c>
      <c r="BK119" s="275">
        <v>354</v>
      </c>
      <c r="BL119" s="273">
        <v>72</v>
      </c>
      <c r="BM119" s="274">
        <v>54</v>
      </c>
      <c r="BN119" s="275">
        <v>63</v>
      </c>
      <c r="BO119" s="273">
        <v>176</v>
      </c>
      <c r="BP119" s="274">
        <v>178</v>
      </c>
      <c r="BQ119" s="275">
        <v>354</v>
      </c>
      <c r="BR119" s="273">
        <v>33.9</v>
      </c>
      <c r="BS119" s="274">
        <v>30.8</v>
      </c>
      <c r="BT119" s="275">
        <v>32.299999999999997</v>
      </c>
      <c r="BU119" s="273">
        <v>176</v>
      </c>
      <c r="BV119" s="274">
        <v>178</v>
      </c>
      <c r="BW119" s="275">
        <v>354</v>
      </c>
      <c r="BX119" s="273" t="s">
        <v>197</v>
      </c>
      <c r="BY119" s="274" t="s">
        <v>197</v>
      </c>
      <c r="BZ119" s="275">
        <v>73</v>
      </c>
      <c r="CA119" s="273">
        <v>10</v>
      </c>
      <c r="CB119" s="274">
        <v>5</v>
      </c>
      <c r="CC119" s="275">
        <v>15</v>
      </c>
      <c r="CD119" s="273" t="s">
        <v>197</v>
      </c>
      <c r="CE119" s="274" t="s">
        <v>197</v>
      </c>
      <c r="CF119" s="275">
        <v>80</v>
      </c>
      <c r="CG119" s="273">
        <v>10</v>
      </c>
      <c r="CH119" s="274">
        <v>5</v>
      </c>
      <c r="CI119" s="275">
        <v>15</v>
      </c>
      <c r="CJ119" s="273">
        <v>35.9</v>
      </c>
      <c r="CK119" s="274">
        <v>33.6</v>
      </c>
      <c r="CL119" s="275">
        <v>35.1</v>
      </c>
      <c r="CM119" s="273">
        <v>10</v>
      </c>
      <c r="CN119" s="274">
        <v>5</v>
      </c>
      <c r="CO119" s="275">
        <v>15</v>
      </c>
      <c r="CP119" s="273">
        <v>75</v>
      </c>
      <c r="CQ119" s="274">
        <v>60</v>
      </c>
      <c r="CR119" s="275">
        <v>67</v>
      </c>
      <c r="CS119" s="273">
        <v>1697</v>
      </c>
      <c r="CT119" s="274">
        <v>1845</v>
      </c>
      <c r="CU119" s="275">
        <v>3542</v>
      </c>
      <c r="CV119" s="273">
        <v>77</v>
      </c>
      <c r="CW119" s="274">
        <v>63</v>
      </c>
      <c r="CX119" s="275">
        <v>69</v>
      </c>
      <c r="CY119" s="273">
        <v>1697</v>
      </c>
      <c r="CZ119" s="274">
        <v>1845</v>
      </c>
      <c r="DA119" s="275">
        <v>3542</v>
      </c>
      <c r="DB119" s="273">
        <v>35.299999999999997</v>
      </c>
      <c r="DC119" s="274">
        <v>32.6</v>
      </c>
      <c r="DD119" s="275">
        <v>33.9</v>
      </c>
      <c r="DE119" s="273">
        <v>1697</v>
      </c>
      <c r="DF119" s="274">
        <v>1845</v>
      </c>
      <c r="DG119" s="275">
        <v>3542</v>
      </c>
    </row>
    <row r="120" spans="1:111" x14ac:dyDescent="0.35">
      <c r="A120" t="s">
        <v>98</v>
      </c>
      <c r="B120" t="s">
        <v>343</v>
      </c>
      <c r="C120" t="s">
        <v>338</v>
      </c>
      <c r="D120" s="273">
        <v>79</v>
      </c>
      <c r="E120" s="274">
        <v>61</v>
      </c>
      <c r="F120" s="275">
        <v>69</v>
      </c>
      <c r="G120" s="273">
        <v>438</v>
      </c>
      <c r="H120" s="274">
        <v>520</v>
      </c>
      <c r="I120" s="275">
        <v>958</v>
      </c>
      <c r="J120" s="273">
        <v>79</v>
      </c>
      <c r="K120" s="274">
        <v>63</v>
      </c>
      <c r="L120" s="275">
        <v>70</v>
      </c>
      <c r="M120" s="273">
        <v>438</v>
      </c>
      <c r="N120" s="274">
        <v>520</v>
      </c>
      <c r="O120" s="275">
        <v>958</v>
      </c>
      <c r="P120" s="273">
        <v>36</v>
      </c>
      <c r="Q120" s="274">
        <v>33.1</v>
      </c>
      <c r="R120" s="275">
        <v>34.4</v>
      </c>
      <c r="S120" s="273">
        <v>438</v>
      </c>
      <c r="T120" s="274">
        <v>520</v>
      </c>
      <c r="U120" s="275">
        <v>958</v>
      </c>
      <c r="V120" s="273">
        <v>75</v>
      </c>
      <c r="W120" s="274">
        <v>53</v>
      </c>
      <c r="X120" s="275">
        <v>63</v>
      </c>
      <c r="Y120" s="273">
        <v>165</v>
      </c>
      <c r="Z120" s="274">
        <v>183</v>
      </c>
      <c r="AA120" s="275">
        <v>348</v>
      </c>
      <c r="AB120" s="273">
        <v>75</v>
      </c>
      <c r="AC120" s="274">
        <v>55</v>
      </c>
      <c r="AD120" s="275">
        <v>65</v>
      </c>
      <c r="AE120" s="273">
        <v>165</v>
      </c>
      <c r="AF120" s="274">
        <v>183</v>
      </c>
      <c r="AG120" s="275">
        <v>348</v>
      </c>
      <c r="AH120" s="273">
        <v>35.700000000000003</v>
      </c>
      <c r="AI120" s="274">
        <v>31.5</v>
      </c>
      <c r="AJ120" s="275">
        <v>33.5</v>
      </c>
      <c r="AK120" s="273">
        <v>165</v>
      </c>
      <c r="AL120" s="274">
        <v>183</v>
      </c>
      <c r="AM120" s="275">
        <v>348</v>
      </c>
      <c r="AN120" s="273">
        <v>75</v>
      </c>
      <c r="AO120" s="274">
        <v>61</v>
      </c>
      <c r="AP120" s="275">
        <v>68</v>
      </c>
      <c r="AQ120" s="273">
        <v>69</v>
      </c>
      <c r="AR120" s="274">
        <v>74</v>
      </c>
      <c r="AS120" s="275">
        <v>143</v>
      </c>
      <c r="AT120" s="273">
        <v>75</v>
      </c>
      <c r="AU120" s="274">
        <v>65</v>
      </c>
      <c r="AV120" s="275">
        <v>70</v>
      </c>
      <c r="AW120" s="273">
        <v>69</v>
      </c>
      <c r="AX120" s="274">
        <v>74</v>
      </c>
      <c r="AY120" s="275">
        <v>143</v>
      </c>
      <c r="AZ120" s="273">
        <v>35</v>
      </c>
      <c r="BA120" s="274">
        <v>31.7</v>
      </c>
      <c r="BB120" s="275">
        <v>33.299999999999997</v>
      </c>
      <c r="BC120" s="273">
        <v>69</v>
      </c>
      <c r="BD120" s="274">
        <v>74</v>
      </c>
      <c r="BE120" s="275">
        <v>143</v>
      </c>
      <c r="BF120" s="273">
        <v>69</v>
      </c>
      <c r="BG120" s="274">
        <v>46</v>
      </c>
      <c r="BH120" s="275">
        <v>58</v>
      </c>
      <c r="BI120" s="273">
        <v>218</v>
      </c>
      <c r="BJ120" s="274">
        <v>213</v>
      </c>
      <c r="BK120" s="275">
        <v>431</v>
      </c>
      <c r="BL120" s="273">
        <v>70</v>
      </c>
      <c r="BM120" s="274">
        <v>48</v>
      </c>
      <c r="BN120" s="275">
        <v>59</v>
      </c>
      <c r="BO120" s="273">
        <v>218</v>
      </c>
      <c r="BP120" s="274">
        <v>213</v>
      </c>
      <c r="BQ120" s="275">
        <v>431</v>
      </c>
      <c r="BR120" s="273">
        <v>34.4</v>
      </c>
      <c r="BS120" s="274">
        <v>29.9</v>
      </c>
      <c r="BT120" s="275">
        <v>32.200000000000003</v>
      </c>
      <c r="BU120" s="273">
        <v>218</v>
      </c>
      <c r="BV120" s="274">
        <v>213</v>
      </c>
      <c r="BW120" s="275">
        <v>431</v>
      </c>
      <c r="BX120" s="273" t="s">
        <v>197</v>
      </c>
      <c r="BY120" s="274" t="s">
        <v>197</v>
      </c>
      <c r="BZ120" s="275" t="s">
        <v>197</v>
      </c>
      <c r="CA120" s="273" t="s">
        <v>197</v>
      </c>
      <c r="CB120" s="274" t="s">
        <v>197</v>
      </c>
      <c r="CC120" s="275">
        <v>8</v>
      </c>
      <c r="CD120" s="273" t="s">
        <v>197</v>
      </c>
      <c r="CE120" s="274" t="s">
        <v>197</v>
      </c>
      <c r="CF120" s="275" t="s">
        <v>197</v>
      </c>
      <c r="CG120" s="273" t="s">
        <v>197</v>
      </c>
      <c r="CH120" s="274" t="s">
        <v>197</v>
      </c>
      <c r="CI120" s="275">
        <v>8</v>
      </c>
      <c r="CJ120" s="273">
        <v>34</v>
      </c>
      <c r="CK120" s="274">
        <v>32.4</v>
      </c>
      <c r="CL120" s="275">
        <v>32.6</v>
      </c>
      <c r="CM120" s="273" t="s">
        <v>197</v>
      </c>
      <c r="CN120" s="274" t="s">
        <v>197</v>
      </c>
      <c r="CO120" s="275">
        <v>8</v>
      </c>
      <c r="CP120" s="273">
        <v>74</v>
      </c>
      <c r="CQ120" s="274">
        <v>55</v>
      </c>
      <c r="CR120" s="275">
        <v>64</v>
      </c>
      <c r="CS120" s="273">
        <v>1024</v>
      </c>
      <c r="CT120" s="274">
        <v>1136</v>
      </c>
      <c r="CU120" s="275">
        <v>2160</v>
      </c>
      <c r="CV120" s="273">
        <v>75</v>
      </c>
      <c r="CW120" s="274">
        <v>58</v>
      </c>
      <c r="CX120" s="275">
        <v>66</v>
      </c>
      <c r="CY120" s="273">
        <v>1024</v>
      </c>
      <c r="CZ120" s="274">
        <v>1136</v>
      </c>
      <c r="DA120" s="275">
        <v>2160</v>
      </c>
      <c r="DB120" s="273">
        <v>35.4</v>
      </c>
      <c r="DC120" s="274">
        <v>32.200000000000003</v>
      </c>
      <c r="DD120" s="275">
        <v>33.700000000000003</v>
      </c>
      <c r="DE120" s="273">
        <v>1024</v>
      </c>
      <c r="DF120" s="274">
        <v>1136</v>
      </c>
      <c r="DG120" s="275">
        <v>2160</v>
      </c>
    </row>
    <row r="121" spans="1:111" x14ac:dyDescent="0.35">
      <c r="A121" t="s">
        <v>99</v>
      </c>
      <c r="B121" t="s">
        <v>344</v>
      </c>
      <c r="C121" t="s">
        <v>338</v>
      </c>
      <c r="D121" s="273">
        <v>77</v>
      </c>
      <c r="E121" s="274">
        <v>62</v>
      </c>
      <c r="F121" s="275">
        <v>69</v>
      </c>
      <c r="G121" s="273">
        <v>170</v>
      </c>
      <c r="H121" s="274">
        <v>193</v>
      </c>
      <c r="I121" s="275">
        <v>363</v>
      </c>
      <c r="J121" s="273">
        <v>78</v>
      </c>
      <c r="K121" s="274">
        <v>65</v>
      </c>
      <c r="L121" s="275">
        <v>71</v>
      </c>
      <c r="M121" s="273">
        <v>170</v>
      </c>
      <c r="N121" s="274">
        <v>193</v>
      </c>
      <c r="O121" s="275">
        <v>363</v>
      </c>
      <c r="P121" s="273">
        <v>36</v>
      </c>
      <c r="Q121" s="274">
        <v>34</v>
      </c>
      <c r="R121" s="275">
        <v>35</v>
      </c>
      <c r="S121" s="273">
        <v>170</v>
      </c>
      <c r="T121" s="274">
        <v>193</v>
      </c>
      <c r="U121" s="275">
        <v>363</v>
      </c>
      <c r="V121" s="273">
        <v>61</v>
      </c>
      <c r="W121" s="274">
        <v>60</v>
      </c>
      <c r="X121" s="275">
        <v>60</v>
      </c>
      <c r="Y121" s="273">
        <v>72</v>
      </c>
      <c r="Z121" s="274">
        <v>94</v>
      </c>
      <c r="AA121" s="275">
        <v>166</v>
      </c>
      <c r="AB121" s="273">
        <v>63</v>
      </c>
      <c r="AC121" s="274">
        <v>66</v>
      </c>
      <c r="AD121" s="275">
        <v>64</v>
      </c>
      <c r="AE121" s="273">
        <v>72</v>
      </c>
      <c r="AF121" s="274">
        <v>94</v>
      </c>
      <c r="AG121" s="275">
        <v>166</v>
      </c>
      <c r="AH121" s="273">
        <v>34.200000000000003</v>
      </c>
      <c r="AI121" s="274">
        <v>33.200000000000003</v>
      </c>
      <c r="AJ121" s="275">
        <v>33.6</v>
      </c>
      <c r="AK121" s="273">
        <v>72</v>
      </c>
      <c r="AL121" s="274">
        <v>94</v>
      </c>
      <c r="AM121" s="275">
        <v>166</v>
      </c>
      <c r="AN121" s="273">
        <v>75</v>
      </c>
      <c r="AO121" s="274">
        <v>58</v>
      </c>
      <c r="AP121" s="275">
        <v>68</v>
      </c>
      <c r="AQ121" s="273">
        <v>16</v>
      </c>
      <c r="AR121" s="274">
        <v>12</v>
      </c>
      <c r="AS121" s="275">
        <v>28</v>
      </c>
      <c r="AT121" s="273">
        <v>75</v>
      </c>
      <c r="AU121" s="274">
        <v>67</v>
      </c>
      <c r="AV121" s="275">
        <v>71</v>
      </c>
      <c r="AW121" s="273">
        <v>16</v>
      </c>
      <c r="AX121" s="274">
        <v>12</v>
      </c>
      <c r="AY121" s="275">
        <v>28</v>
      </c>
      <c r="AZ121" s="273">
        <v>35</v>
      </c>
      <c r="BA121" s="274">
        <v>31.3</v>
      </c>
      <c r="BB121" s="275">
        <v>33.4</v>
      </c>
      <c r="BC121" s="273">
        <v>16</v>
      </c>
      <c r="BD121" s="274">
        <v>12</v>
      </c>
      <c r="BE121" s="275">
        <v>28</v>
      </c>
      <c r="BF121" s="273">
        <v>63</v>
      </c>
      <c r="BG121" s="274">
        <v>39</v>
      </c>
      <c r="BH121" s="275">
        <v>51</v>
      </c>
      <c r="BI121" s="273">
        <v>73</v>
      </c>
      <c r="BJ121" s="274">
        <v>75</v>
      </c>
      <c r="BK121" s="275">
        <v>148</v>
      </c>
      <c r="BL121" s="273">
        <v>70</v>
      </c>
      <c r="BM121" s="274">
        <v>47</v>
      </c>
      <c r="BN121" s="275">
        <v>58</v>
      </c>
      <c r="BO121" s="273">
        <v>73</v>
      </c>
      <c r="BP121" s="274">
        <v>75</v>
      </c>
      <c r="BQ121" s="275">
        <v>148</v>
      </c>
      <c r="BR121" s="273">
        <v>33.799999999999997</v>
      </c>
      <c r="BS121" s="274">
        <v>29.9</v>
      </c>
      <c r="BT121" s="275">
        <v>31.8</v>
      </c>
      <c r="BU121" s="273">
        <v>73</v>
      </c>
      <c r="BV121" s="274">
        <v>75</v>
      </c>
      <c r="BW121" s="275">
        <v>148</v>
      </c>
      <c r="BX121" s="273" t="s">
        <v>191</v>
      </c>
      <c r="BY121" s="274" t="s">
        <v>197</v>
      </c>
      <c r="BZ121" s="275" t="s">
        <v>197</v>
      </c>
      <c r="CA121" s="273">
        <v>0</v>
      </c>
      <c r="CB121" s="274">
        <v>3</v>
      </c>
      <c r="CC121" s="275">
        <v>3</v>
      </c>
      <c r="CD121" s="273" t="s">
        <v>191</v>
      </c>
      <c r="CE121" s="274" t="s">
        <v>197</v>
      </c>
      <c r="CF121" s="275" t="s">
        <v>197</v>
      </c>
      <c r="CG121" s="273">
        <v>0</v>
      </c>
      <c r="CH121" s="274">
        <v>3</v>
      </c>
      <c r="CI121" s="275">
        <v>3</v>
      </c>
      <c r="CJ121" s="273">
        <v>0</v>
      </c>
      <c r="CK121" s="274">
        <v>25</v>
      </c>
      <c r="CL121" s="275">
        <v>25</v>
      </c>
      <c r="CM121" s="273">
        <v>0</v>
      </c>
      <c r="CN121" s="274">
        <v>3</v>
      </c>
      <c r="CO121" s="275">
        <v>3</v>
      </c>
      <c r="CP121" s="273">
        <v>70</v>
      </c>
      <c r="CQ121" s="274">
        <v>54</v>
      </c>
      <c r="CR121" s="275">
        <v>62</v>
      </c>
      <c r="CS121" s="273">
        <v>515</v>
      </c>
      <c r="CT121" s="274">
        <v>563</v>
      </c>
      <c r="CU121" s="275">
        <v>1078</v>
      </c>
      <c r="CV121" s="273">
        <v>72</v>
      </c>
      <c r="CW121" s="274">
        <v>60</v>
      </c>
      <c r="CX121" s="275">
        <v>66</v>
      </c>
      <c r="CY121" s="273">
        <v>515</v>
      </c>
      <c r="CZ121" s="274">
        <v>563</v>
      </c>
      <c r="DA121" s="275">
        <v>1078</v>
      </c>
      <c r="DB121" s="273">
        <v>35</v>
      </c>
      <c r="DC121" s="274">
        <v>32.799999999999997</v>
      </c>
      <c r="DD121" s="275">
        <v>33.799999999999997</v>
      </c>
      <c r="DE121" s="273">
        <v>515</v>
      </c>
      <c r="DF121" s="274">
        <v>563</v>
      </c>
      <c r="DG121" s="275">
        <v>1078</v>
      </c>
    </row>
    <row r="122" spans="1:111" x14ac:dyDescent="0.35">
      <c r="A122" t="s">
        <v>121</v>
      </c>
      <c r="B122" t="s">
        <v>366</v>
      </c>
      <c r="C122" t="s">
        <v>352</v>
      </c>
      <c r="D122" s="273">
        <v>83</v>
      </c>
      <c r="E122" s="274">
        <v>70</v>
      </c>
      <c r="F122" s="275">
        <v>76</v>
      </c>
      <c r="G122" s="273">
        <v>622</v>
      </c>
      <c r="H122" s="274">
        <v>680</v>
      </c>
      <c r="I122" s="275">
        <v>1302</v>
      </c>
      <c r="J122" s="273">
        <v>83</v>
      </c>
      <c r="K122" s="274">
        <v>70</v>
      </c>
      <c r="L122" s="275">
        <v>76</v>
      </c>
      <c r="M122" s="273">
        <v>622</v>
      </c>
      <c r="N122" s="274">
        <v>680</v>
      </c>
      <c r="O122" s="275">
        <v>1302</v>
      </c>
      <c r="P122" s="273">
        <v>37.6</v>
      </c>
      <c r="Q122" s="274">
        <v>36</v>
      </c>
      <c r="R122" s="275">
        <v>36.700000000000003</v>
      </c>
      <c r="S122" s="273">
        <v>622</v>
      </c>
      <c r="T122" s="274">
        <v>680</v>
      </c>
      <c r="U122" s="275">
        <v>1302</v>
      </c>
      <c r="V122" s="273">
        <v>76</v>
      </c>
      <c r="W122" s="274">
        <v>76</v>
      </c>
      <c r="X122" s="275">
        <v>76</v>
      </c>
      <c r="Y122" s="273">
        <v>122</v>
      </c>
      <c r="Z122" s="274">
        <v>109</v>
      </c>
      <c r="AA122" s="275">
        <v>231</v>
      </c>
      <c r="AB122" s="273">
        <v>77</v>
      </c>
      <c r="AC122" s="274">
        <v>76</v>
      </c>
      <c r="AD122" s="275">
        <v>77</v>
      </c>
      <c r="AE122" s="273">
        <v>122</v>
      </c>
      <c r="AF122" s="274">
        <v>109</v>
      </c>
      <c r="AG122" s="275">
        <v>231</v>
      </c>
      <c r="AH122" s="273">
        <v>36.700000000000003</v>
      </c>
      <c r="AI122" s="274">
        <v>36.6</v>
      </c>
      <c r="AJ122" s="275">
        <v>36.6</v>
      </c>
      <c r="AK122" s="273">
        <v>122</v>
      </c>
      <c r="AL122" s="274">
        <v>109</v>
      </c>
      <c r="AM122" s="275">
        <v>231</v>
      </c>
      <c r="AN122" s="273">
        <v>75</v>
      </c>
      <c r="AO122" s="274">
        <v>60</v>
      </c>
      <c r="AP122" s="275">
        <v>68</v>
      </c>
      <c r="AQ122" s="273">
        <v>135</v>
      </c>
      <c r="AR122" s="274">
        <v>131</v>
      </c>
      <c r="AS122" s="275">
        <v>266</v>
      </c>
      <c r="AT122" s="273">
        <v>75</v>
      </c>
      <c r="AU122" s="274">
        <v>61</v>
      </c>
      <c r="AV122" s="275">
        <v>68</v>
      </c>
      <c r="AW122" s="273">
        <v>135</v>
      </c>
      <c r="AX122" s="274">
        <v>131</v>
      </c>
      <c r="AY122" s="275">
        <v>266</v>
      </c>
      <c r="AZ122" s="273">
        <v>35.200000000000003</v>
      </c>
      <c r="BA122" s="274">
        <v>32.299999999999997</v>
      </c>
      <c r="BB122" s="275">
        <v>33.799999999999997</v>
      </c>
      <c r="BC122" s="273">
        <v>135</v>
      </c>
      <c r="BD122" s="274">
        <v>131</v>
      </c>
      <c r="BE122" s="275">
        <v>266</v>
      </c>
      <c r="BF122" s="273">
        <v>67</v>
      </c>
      <c r="BG122" s="274">
        <v>58</v>
      </c>
      <c r="BH122" s="275">
        <v>63</v>
      </c>
      <c r="BI122" s="273">
        <v>21</v>
      </c>
      <c r="BJ122" s="274">
        <v>19</v>
      </c>
      <c r="BK122" s="275">
        <v>40</v>
      </c>
      <c r="BL122" s="273">
        <v>67</v>
      </c>
      <c r="BM122" s="274">
        <v>58</v>
      </c>
      <c r="BN122" s="275">
        <v>63</v>
      </c>
      <c r="BO122" s="273">
        <v>21</v>
      </c>
      <c r="BP122" s="274">
        <v>19</v>
      </c>
      <c r="BQ122" s="275">
        <v>40</v>
      </c>
      <c r="BR122" s="273">
        <v>34.4</v>
      </c>
      <c r="BS122" s="274">
        <v>30.6</v>
      </c>
      <c r="BT122" s="275">
        <v>32.6</v>
      </c>
      <c r="BU122" s="273">
        <v>21</v>
      </c>
      <c r="BV122" s="274">
        <v>19</v>
      </c>
      <c r="BW122" s="275">
        <v>40</v>
      </c>
      <c r="BX122" s="273" t="s">
        <v>197</v>
      </c>
      <c r="BY122" s="274" t="s">
        <v>197</v>
      </c>
      <c r="BZ122" s="275">
        <v>85</v>
      </c>
      <c r="CA122" s="273">
        <v>20</v>
      </c>
      <c r="CB122" s="274">
        <v>13</v>
      </c>
      <c r="CC122" s="275">
        <v>33</v>
      </c>
      <c r="CD122" s="273" t="s">
        <v>197</v>
      </c>
      <c r="CE122" s="274" t="s">
        <v>197</v>
      </c>
      <c r="CF122" s="275">
        <v>85</v>
      </c>
      <c r="CG122" s="273">
        <v>20</v>
      </c>
      <c r="CH122" s="274">
        <v>13</v>
      </c>
      <c r="CI122" s="275">
        <v>33</v>
      </c>
      <c r="CJ122" s="273">
        <v>38</v>
      </c>
      <c r="CK122" s="274">
        <v>35.5</v>
      </c>
      <c r="CL122" s="275">
        <v>37</v>
      </c>
      <c r="CM122" s="273">
        <v>20</v>
      </c>
      <c r="CN122" s="274">
        <v>13</v>
      </c>
      <c r="CO122" s="275">
        <v>33</v>
      </c>
      <c r="CP122" s="273">
        <v>81</v>
      </c>
      <c r="CQ122" s="274">
        <v>68</v>
      </c>
      <c r="CR122" s="275">
        <v>75</v>
      </c>
      <c r="CS122" s="273">
        <v>1020</v>
      </c>
      <c r="CT122" s="274">
        <v>1053</v>
      </c>
      <c r="CU122" s="275">
        <v>2073</v>
      </c>
      <c r="CV122" s="273">
        <v>81</v>
      </c>
      <c r="CW122" s="274">
        <v>69</v>
      </c>
      <c r="CX122" s="275">
        <v>75</v>
      </c>
      <c r="CY122" s="273">
        <v>1020</v>
      </c>
      <c r="CZ122" s="274">
        <v>1053</v>
      </c>
      <c r="DA122" s="275">
        <v>2073</v>
      </c>
      <c r="DB122" s="273">
        <v>37.1</v>
      </c>
      <c r="DC122" s="274">
        <v>35.4</v>
      </c>
      <c r="DD122" s="275">
        <v>36.200000000000003</v>
      </c>
      <c r="DE122" s="273">
        <v>1020</v>
      </c>
      <c r="DF122" s="274">
        <v>1053</v>
      </c>
      <c r="DG122" s="275">
        <v>2073</v>
      </c>
    </row>
    <row r="123" spans="1:111" x14ac:dyDescent="0.35">
      <c r="A123" t="s">
        <v>100</v>
      </c>
      <c r="B123" t="s">
        <v>345</v>
      </c>
      <c r="C123" t="s">
        <v>338</v>
      </c>
      <c r="D123" s="273">
        <v>77</v>
      </c>
      <c r="E123" s="274">
        <v>64</v>
      </c>
      <c r="F123" s="275">
        <v>70</v>
      </c>
      <c r="G123" s="273">
        <v>563</v>
      </c>
      <c r="H123" s="274">
        <v>605</v>
      </c>
      <c r="I123" s="275">
        <v>1168</v>
      </c>
      <c r="J123" s="273">
        <v>78</v>
      </c>
      <c r="K123" s="274">
        <v>65</v>
      </c>
      <c r="L123" s="275">
        <v>71</v>
      </c>
      <c r="M123" s="273">
        <v>563</v>
      </c>
      <c r="N123" s="274">
        <v>605</v>
      </c>
      <c r="O123" s="275">
        <v>1168</v>
      </c>
      <c r="P123" s="273">
        <v>34.6</v>
      </c>
      <c r="Q123" s="274">
        <v>32.799999999999997</v>
      </c>
      <c r="R123" s="275">
        <v>33.700000000000003</v>
      </c>
      <c r="S123" s="273">
        <v>563</v>
      </c>
      <c r="T123" s="274">
        <v>605</v>
      </c>
      <c r="U123" s="275">
        <v>1168</v>
      </c>
      <c r="V123" s="273">
        <v>75</v>
      </c>
      <c r="W123" s="274">
        <v>66</v>
      </c>
      <c r="X123" s="275">
        <v>71</v>
      </c>
      <c r="Y123" s="273">
        <v>255</v>
      </c>
      <c r="Z123" s="274">
        <v>255</v>
      </c>
      <c r="AA123" s="275">
        <v>510</v>
      </c>
      <c r="AB123" s="273">
        <v>75</v>
      </c>
      <c r="AC123" s="274">
        <v>68</v>
      </c>
      <c r="AD123" s="275">
        <v>72</v>
      </c>
      <c r="AE123" s="273">
        <v>255</v>
      </c>
      <c r="AF123" s="274">
        <v>255</v>
      </c>
      <c r="AG123" s="275">
        <v>510</v>
      </c>
      <c r="AH123" s="273">
        <v>34.799999999999997</v>
      </c>
      <c r="AI123" s="274">
        <v>33.299999999999997</v>
      </c>
      <c r="AJ123" s="275">
        <v>34</v>
      </c>
      <c r="AK123" s="273">
        <v>255</v>
      </c>
      <c r="AL123" s="274">
        <v>255</v>
      </c>
      <c r="AM123" s="275">
        <v>510</v>
      </c>
      <c r="AN123" s="273">
        <v>63</v>
      </c>
      <c r="AO123" s="274">
        <v>63</v>
      </c>
      <c r="AP123" s="275">
        <v>63</v>
      </c>
      <c r="AQ123" s="273">
        <v>65</v>
      </c>
      <c r="AR123" s="274">
        <v>82</v>
      </c>
      <c r="AS123" s="275">
        <v>147</v>
      </c>
      <c r="AT123" s="273">
        <v>65</v>
      </c>
      <c r="AU123" s="274">
        <v>66</v>
      </c>
      <c r="AV123" s="275">
        <v>65</v>
      </c>
      <c r="AW123" s="273">
        <v>65</v>
      </c>
      <c r="AX123" s="274">
        <v>82</v>
      </c>
      <c r="AY123" s="275">
        <v>147</v>
      </c>
      <c r="AZ123" s="273">
        <v>32.5</v>
      </c>
      <c r="BA123" s="274">
        <v>31.5</v>
      </c>
      <c r="BB123" s="275">
        <v>31.9</v>
      </c>
      <c r="BC123" s="273">
        <v>65</v>
      </c>
      <c r="BD123" s="274">
        <v>82</v>
      </c>
      <c r="BE123" s="275">
        <v>147</v>
      </c>
      <c r="BF123" s="273">
        <v>74</v>
      </c>
      <c r="BG123" s="274">
        <v>54</v>
      </c>
      <c r="BH123" s="275">
        <v>64</v>
      </c>
      <c r="BI123" s="273">
        <v>566</v>
      </c>
      <c r="BJ123" s="274">
        <v>570</v>
      </c>
      <c r="BK123" s="275">
        <v>1136</v>
      </c>
      <c r="BL123" s="273">
        <v>75</v>
      </c>
      <c r="BM123" s="274">
        <v>57</v>
      </c>
      <c r="BN123" s="275">
        <v>66</v>
      </c>
      <c r="BO123" s="273">
        <v>566</v>
      </c>
      <c r="BP123" s="274">
        <v>570</v>
      </c>
      <c r="BQ123" s="275">
        <v>1136</v>
      </c>
      <c r="BR123" s="273">
        <v>34.1</v>
      </c>
      <c r="BS123" s="274">
        <v>31.4</v>
      </c>
      <c r="BT123" s="275">
        <v>32.799999999999997</v>
      </c>
      <c r="BU123" s="273">
        <v>566</v>
      </c>
      <c r="BV123" s="274">
        <v>570</v>
      </c>
      <c r="BW123" s="275">
        <v>1136</v>
      </c>
      <c r="BX123" s="273">
        <v>64</v>
      </c>
      <c r="BY123" s="274">
        <v>64</v>
      </c>
      <c r="BZ123" s="275">
        <v>64</v>
      </c>
      <c r="CA123" s="273">
        <v>11</v>
      </c>
      <c r="CB123" s="274">
        <v>14</v>
      </c>
      <c r="CC123" s="275">
        <v>25</v>
      </c>
      <c r="CD123" s="273">
        <v>64</v>
      </c>
      <c r="CE123" s="274">
        <v>64</v>
      </c>
      <c r="CF123" s="275">
        <v>64</v>
      </c>
      <c r="CG123" s="273">
        <v>11</v>
      </c>
      <c r="CH123" s="274">
        <v>14</v>
      </c>
      <c r="CI123" s="275">
        <v>25</v>
      </c>
      <c r="CJ123" s="273">
        <v>32.200000000000003</v>
      </c>
      <c r="CK123" s="274">
        <v>32.299999999999997</v>
      </c>
      <c r="CL123" s="275">
        <v>32.200000000000003</v>
      </c>
      <c r="CM123" s="273">
        <v>11</v>
      </c>
      <c r="CN123" s="274">
        <v>14</v>
      </c>
      <c r="CO123" s="275">
        <v>25</v>
      </c>
      <c r="CP123" s="273">
        <v>74</v>
      </c>
      <c r="CQ123" s="274">
        <v>60</v>
      </c>
      <c r="CR123" s="275">
        <v>67</v>
      </c>
      <c r="CS123" s="273">
        <v>1596</v>
      </c>
      <c r="CT123" s="274">
        <v>1674</v>
      </c>
      <c r="CU123" s="275">
        <v>3270</v>
      </c>
      <c r="CV123" s="273">
        <v>75</v>
      </c>
      <c r="CW123" s="274">
        <v>62</v>
      </c>
      <c r="CX123" s="275">
        <v>68</v>
      </c>
      <c r="CY123" s="273">
        <v>1596</v>
      </c>
      <c r="CZ123" s="274">
        <v>1674</v>
      </c>
      <c r="DA123" s="275">
        <v>3270</v>
      </c>
      <c r="DB123" s="273">
        <v>34.200000000000003</v>
      </c>
      <c r="DC123" s="274">
        <v>32.200000000000003</v>
      </c>
      <c r="DD123" s="275">
        <v>33.200000000000003</v>
      </c>
      <c r="DE123" s="273">
        <v>1596</v>
      </c>
      <c r="DF123" s="274">
        <v>1674</v>
      </c>
      <c r="DG123" s="275">
        <v>3270</v>
      </c>
    </row>
    <row r="124" spans="1:111" x14ac:dyDescent="0.35">
      <c r="A124" t="s">
        <v>101</v>
      </c>
      <c r="B124" t="s">
        <v>346</v>
      </c>
      <c r="C124" t="s">
        <v>338</v>
      </c>
      <c r="D124" s="273">
        <v>85</v>
      </c>
      <c r="E124" s="274">
        <v>80</v>
      </c>
      <c r="F124" s="275">
        <v>83</v>
      </c>
      <c r="G124" s="273">
        <v>641</v>
      </c>
      <c r="H124" s="274">
        <v>638</v>
      </c>
      <c r="I124" s="275">
        <v>1279</v>
      </c>
      <c r="J124" s="273">
        <v>85</v>
      </c>
      <c r="K124" s="274">
        <v>81</v>
      </c>
      <c r="L124" s="275">
        <v>83</v>
      </c>
      <c r="M124" s="273">
        <v>641</v>
      </c>
      <c r="N124" s="274">
        <v>638</v>
      </c>
      <c r="O124" s="275">
        <v>1279</v>
      </c>
      <c r="P124" s="273">
        <v>34.5</v>
      </c>
      <c r="Q124" s="274">
        <v>33.299999999999997</v>
      </c>
      <c r="R124" s="275">
        <v>33.9</v>
      </c>
      <c r="S124" s="273">
        <v>641</v>
      </c>
      <c r="T124" s="274">
        <v>638</v>
      </c>
      <c r="U124" s="275">
        <v>1279</v>
      </c>
      <c r="V124" s="273">
        <v>85</v>
      </c>
      <c r="W124" s="274">
        <v>72</v>
      </c>
      <c r="X124" s="275">
        <v>78</v>
      </c>
      <c r="Y124" s="273">
        <v>270</v>
      </c>
      <c r="Z124" s="274">
        <v>275</v>
      </c>
      <c r="AA124" s="275">
        <v>545</v>
      </c>
      <c r="AB124" s="273">
        <v>85</v>
      </c>
      <c r="AC124" s="274">
        <v>72</v>
      </c>
      <c r="AD124" s="275">
        <v>79</v>
      </c>
      <c r="AE124" s="273">
        <v>270</v>
      </c>
      <c r="AF124" s="274">
        <v>275</v>
      </c>
      <c r="AG124" s="275">
        <v>545</v>
      </c>
      <c r="AH124" s="273">
        <v>34.1</v>
      </c>
      <c r="AI124" s="274">
        <v>32.700000000000003</v>
      </c>
      <c r="AJ124" s="275">
        <v>33.4</v>
      </c>
      <c r="AK124" s="273">
        <v>270</v>
      </c>
      <c r="AL124" s="274">
        <v>275</v>
      </c>
      <c r="AM124" s="275">
        <v>545</v>
      </c>
      <c r="AN124" s="273">
        <v>87</v>
      </c>
      <c r="AO124" s="274">
        <v>66</v>
      </c>
      <c r="AP124" s="275">
        <v>75</v>
      </c>
      <c r="AQ124" s="273">
        <v>91</v>
      </c>
      <c r="AR124" s="274">
        <v>122</v>
      </c>
      <c r="AS124" s="275">
        <v>213</v>
      </c>
      <c r="AT124" s="273">
        <v>88</v>
      </c>
      <c r="AU124" s="274">
        <v>66</v>
      </c>
      <c r="AV124" s="275">
        <v>75</v>
      </c>
      <c r="AW124" s="273">
        <v>91</v>
      </c>
      <c r="AX124" s="274">
        <v>122</v>
      </c>
      <c r="AY124" s="275">
        <v>213</v>
      </c>
      <c r="AZ124" s="273">
        <v>33.9</v>
      </c>
      <c r="BA124" s="274">
        <v>31.5</v>
      </c>
      <c r="BB124" s="275">
        <v>32.5</v>
      </c>
      <c r="BC124" s="273">
        <v>91</v>
      </c>
      <c r="BD124" s="274">
        <v>122</v>
      </c>
      <c r="BE124" s="275">
        <v>213</v>
      </c>
      <c r="BF124" s="273">
        <v>84</v>
      </c>
      <c r="BG124" s="274">
        <v>69</v>
      </c>
      <c r="BH124" s="275">
        <v>76</v>
      </c>
      <c r="BI124" s="273">
        <v>561</v>
      </c>
      <c r="BJ124" s="274">
        <v>576</v>
      </c>
      <c r="BK124" s="275">
        <v>1137</v>
      </c>
      <c r="BL124" s="273">
        <v>84</v>
      </c>
      <c r="BM124" s="274">
        <v>69</v>
      </c>
      <c r="BN124" s="275">
        <v>76</v>
      </c>
      <c r="BO124" s="273">
        <v>561</v>
      </c>
      <c r="BP124" s="274">
        <v>576</v>
      </c>
      <c r="BQ124" s="275">
        <v>1137</v>
      </c>
      <c r="BR124" s="273">
        <v>33.5</v>
      </c>
      <c r="BS124" s="274">
        <v>31.9</v>
      </c>
      <c r="BT124" s="275">
        <v>32.700000000000003</v>
      </c>
      <c r="BU124" s="273">
        <v>561</v>
      </c>
      <c r="BV124" s="274">
        <v>576</v>
      </c>
      <c r="BW124" s="275">
        <v>1137</v>
      </c>
      <c r="BX124" s="273">
        <v>84</v>
      </c>
      <c r="BY124" s="274">
        <v>63</v>
      </c>
      <c r="BZ124" s="275">
        <v>74</v>
      </c>
      <c r="CA124" s="273">
        <v>32</v>
      </c>
      <c r="CB124" s="274">
        <v>30</v>
      </c>
      <c r="CC124" s="275">
        <v>62</v>
      </c>
      <c r="CD124" s="273">
        <v>84</v>
      </c>
      <c r="CE124" s="274">
        <v>63</v>
      </c>
      <c r="CF124" s="275">
        <v>74</v>
      </c>
      <c r="CG124" s="273">
        <v>32</v>
      </c>
      <c r="CH124" s="274">
        <v>30</v>
      </c>
      <c r="CI124" s="275">
        <v>62</v>
      </c>
      <c r="CJ124" s="273">
        <v>34.299999999999997</v>
      </c>
      <c r="CK124" s="274">
        <v>31.7</v>
      </c>
      <c r="CL124" s="275">
        <v>33</v>
      </c>
      <c r="CM124" s="273">
        <v>32</v>
      </c>
      <c r="CN124" s="274">
        <v>30</v>
      </c>
      <c r="CO124" s="275">
        <v>62</v>
      </c>
      <c r="CP124" s="273">
        <v>84</v>
      </c>
      <c r="CQ124" s="274">
        <v>73</v>
      </c>
      <c r="CR124" s="275">
        <v>78</v>
      </c>
      <c r="CS124" s="273">
        <v>1924</v>
      </c>
      <c r="CT124" s="274">
        <v>1985</v>
      </c>
      <c r="CU124" s="275">
        <v>3909</v>
      </c>
      <c r="CV124" s="273">
        <v>84</v>
      </c>
      <c r="CW124" s="274">
        <v>73</v>
      </c>
      <c r="CX124" s="275">
        <v>78</v>
      </c>
      <c r="CY124" s="273">
        <v>1924</v>
      </c>
      <c r="CZ124" s="274">
        <v>1985</v>
      </c>
      <c r="DA124" s="275">
        <v>3909</v>
      </c>
      <c r="DB124" s="273">
        <v>34</v>
      </c>
      <c r="DC124" s="274">
        <v>32.5</v>
      </c>
      <c r="DD124" s="275">
        <v>33.200000000000003</v>
      </c>
      <c r="DE124" s="273">
        <v>1924</v>
      </c>
      <c r="DF124" s="274">
        <v>1985</v>
      </c>
      <c r="DG124" s="275">
        <v>3909</v>
      </c>
    </row>
    <row r="125" spans="1:111" x14ac:dyDescent="0.35">
      <c r="A125" t="s">
        <v>122</v>
      </c>
      <c r="B125" t="s">
        <v>367</v>
      </c>
      <c r="C125" t="s">
        <v>352</v>
      </c>
      <c r="D125" s="273">
        <v>77</v>
      </c>
      <c r="E125" s="274">
        <v>63</v>
      </c>
      <c r="F125" s="275">
        <v>70</v>
      </c>
      <c r="G125" s="273">
        <v>676</v>
      </c>
      <c r="H125" s="274">
        <v>712</v>
      </c>
      <c r="I125" s="275">
        <v>1388</v>
      </c>
      <c r="J125" s="273">
        <v>77</v>
      </c>
      <c r="K125" s="274">
        <v>63</v>
      </c>
      <c r="L125" s="275">
        <v>70</v>
      </c>
      <c r="M125" s="273">
        <v>676</v>
      </c>
      <c r="N125" s="274">
        <v>712</v>
      </c>
      <c r="O125" s="275">
        <v>1388</v>
      </c>
      <c r="P125" s="273">
        <v>36.5</v>
      </c>
      <c r="Q125" s="274">
        <v>34.299999999999997</v>
      </c>
      <c r="R125" s="275">
        <v>35.299999999999997</v>
      </c>
      <c r="S125" s="273">
        <v>676</v>
      </c>
      <c r="T125" s="274">
        <v>712</v>
      </c>
      <c r="U125" s="275">
        <v>1388</v>
      </c>
      <c r="V125" s="273">
        <v>84</v>
      </c>
      <c r="W125" s="274">
        <v>70</v>
      </c>
      <c r="X125" s="275">
        <v>77</v>
      </c>
      <c r="Y125" s="273">
        <v>137</v>
      </c>
      <c r="Z125" s="274">
        <v>132</v>
      </c>
      <c r="AA125" s="275">
        <v>269</v>
      </c>
      <c r="AB125" s="273">
        <v>85</v>
      </c>
      <c r="AC125" s="274">
        <v>70</v>
      </c>
      <c r="AD125" s="275">
        <v>78</v>
      </c>
      <c r="AE125" s="273">
        <v>137</v>
      </c>
      <c r="AF125" s="274">
        <v>132</v>
      </c>
      <c r="AG125" s="275">
        <v>269</v>
      </c>
      <c r="AH125" s="273">
        <v>36.799999999999997</v>
      </c>
      <c r="AI125" s="274">
        <v>34.299999999999997</v>
      </c>
      <c r="AJ125" s="275">
        <v>35.6</v>
      </c>
      <c r="AK125" s="273">
        <v>137</v>
      </c>
      <c r="AL125" s="274">
        <v>132</v>
      </c>
      <c r="AM125" s="275">
        <v>269</v>
      </c>
      <c r="AN125" s="273">
        <v>78</v>
      </c>
      <c r="AO125" s="274">
        <v>65</v>
      </c>
      <c r="AP125" s="275">
        <v>72</v>
      </c>
      <c r="AQ125" s="273">
        <v>269</v>
      </c>
      <c r="AR125" s="274">
        <v>260</v>
      </c>
      <c r="AS125" s="275">
        <v>529</v>
      </c>
      <c r="AT125" s="273">
        <v>80</v>
      </c>
      <c r="AU125" s="274">
        <v>67</v>
      </c>
      <c r="AV125" s="275">
        <v>73</v>
      </c>
      <c r="AW125" s="273">
        <v>269</v>
      </c>
      <c r="AX125" s="274">
        <v>260</v>
      </c>
      <c r="AY125" s="275">
        <v>529</v>
      </c>
      <c r="AZ125" s="273">
        <v>34.799999999999997</v>
      </c>
      <c r="BA125" s="274">
        <v>32.1</v>
      </c>
      <c r="BB125" s="275">
        <v>33.5</v>
      </c>
      <c r="BC125" s="273">
        <v>269</v>
      </c>
      <c r="BD125" s="274">
        <v>260</v>
      </c>
      <c r="BE125" s="275">
        <v>529</v>
      </c>
      <c r="BF125" s="273">
        <v>75</v>
      </c>
      <c r="BG125" s="274">
        <v>63</v>
      </c>
      <c r="BH125" s="275">
        <v>69</v>
      </c>
      <c r="BI125" s="273">
        <v>153</v>
      </c>
      <c r="BJ125" s="274">
        <v>155</v>
      </c>
      <c r="BK125" s="275">
        <v>308</v>
      </c>
      <c r="BL125" s="273">
        <v>78</v>
      </c>
      <c r="BM125" s="274">
        <v>66</v>
      </c>
      <c r="BN125" s="275">
        <v>72</v>
      </c>
      <c r="BO125" s="273">
        <v>153</v>
      </c>
      <c r="BP125" s="274">
        <v>155</v>
      </c>
      <c r="BQ125" s="275">
        <v>308</v>
      </c>
      <c r="BR125" s="273">
        <v>35.299999999999997</v>
      </c>
      <c r="BS125" s="274">
        <v>33.1</v>
      </c>
      <c r="BT125" s="275">
        <v>34.200000000000003</v>
      </c>
      <c r="BU125" s="273">
        <v>153</v>
      </c>
      <c r="BV125" s="274">
        <v>155</v>
      </c>
      <c r="BW125" s="275">
        <v>308</v>
      </c>
      <c r="BX125" s="273">
        <v>63</v>
      </c>
      <c r="BY125" s="274">
        <v>64</v>
      </c>
      <c r="BZ125" s="275">
        <v>64</v>
      </c>
      <c r="CA125" s="273">
        <v>8</v>
      </c>
      <c r="CB125" s="274">
        <v>14</v>
      </c>
      <c r="CC125" s="275">
        <v>22</v>
      </c>
      <c r="CD125" s="273">
        <v>63</v>
      </c>
      <c r="CE125" s="274">
        <v>64</v>
      </c>
      <c r="CF125" s="275">
        <v>64</v>
      </c>
      <c r="CG125" s="273">
        <v>8</v>
      </c>
      <c r="CH125" s="274">
        <v>14</v>
      </c>
      <c r="CI125" s="275">
        <v>22</v>
      </c>
      <c r="CJ125" s="273">
        <v>34.9</v>
      </c>
      <c r="CK125" s="274">
        <v>32.299999999999997</v>
      </c>
      <c r="CL125" s="275">
        <v>33.200000000000003</v>
      </c>
      <c r="CM125" s="273">
        <v>8</v>
      </c>
      <c r="CN125" s="274">
        <v>14</v>
      </c>
      <c r="CO125" s="275">
        <v>22</v>
      </c>
      <c r="CP125" s="273">
        <v>77</v>
      </c>
      <c r="CQ125" s="274">
        <v>63</v>
      </c>
      <c r="CR125" s="275">
        <v>70</v>
      </c>
      <c r="CS125" s="273">
        <v>1309</v>
      </c>
      <c r="CT125" s="274">
        <v>1380</v>
      </c>
      <c r="CU125" s="275">
        <v>2689</v>
      </c>
      <c r="CV125" s="273">
        <v>78</v>
      </c>
      <c r="CW125" s="274">
        <v>65</v>
      </c>
      <c r="CX125" s="275">
        <v>71</v>
      </c>
      <c r="CY125" s="273">
        <v>1309</v>
      </c>
      <c r="CZ125" s="274">
        <v>1380</v>
      </c>
      <c r="DA125" s="275">
        <v>2689</v>
      </c>
      <c r="DB125" s="273">
        <v>35.9</v>
      </c>
      <c r="DC125" s="274">
        <v>33.6</v>
      </c>
      <c r="DD125" s="275">
        <v>34.700000000000003</v>
      </c>
      <c r="DE125" s="273">
        <v>1309</v>
      </c>
      <c r="DF125" s="274">
        <v>1380</v>
      </c>
      <c r="DG125" s="275">
        <v>2689</v>
      </c>
    </row>
    <row r="126" spans="1:111" x14ac:dyDescent="0.35">
      <c r="A126" t="s">
        <v>102</v>
      </c>
      <c r="B126" t="s">
        <v>347</v>
      </c>
      <c r="C126" t="s">
        <v>338</v>
      </c>
      <c r="D126" s="273">
        <v>74</v>
      </c>
      <c r="E126" s="274">
        <v>62</v>
      </c>
      <c r="F126" s="275">
        <v>68</v>
      </c>
      <c r="G126" s="273">
        <v>421</v>
      </c>
      <c r="H126" s="274">
        <v>487</v>
      </c>
      <c r="I126" s="275">
        <v>908</v>
      </c>
      <c r="J126" s="273">
        <v>76</v>
      </c>
      <c r="K126" s="274">
        <v>64</v>
      </c>
      <c r="L126" s="275">
        <v>69</v>
      </c>
      <c r="M126" s="273">
        <v>421</v>
      </c>
      <c r="N126" s="274">
        <v>487</v>
      </c>
      <c r="O126" s="275">
        <v>908</v>
      </c>
      <c r="P126" s="273">
        <v>35.9</v>
      </c>
      <c r="Q126" s="274">
        <v>33.5</v>
      </c>
      <c r="R126" s="275">
        <v>34.6</v>
      </c>
      <c r="S126" s="273">
        <v>421</v>
      </c>
      <c r="T126" s="274">
        <v>487</v>
      </c>
      <c r="U126" s="275">
        <v>908</v>
      </c>
      <c r="V126" s="273">
        <v>83</v>
      </c>
      <c r="W126" s="274">
        <v>67</v>
      </c>
      <c r="X126" s="275">
        <v>75</v>
      </c>
      <c r="Y126" s="273">
        <v>197</v>
      </c>
      <c r="Z126" s="274">
        <v>196</v>
      </c>
      <c r="AA126" s="275">
        <v>393</v>
      </c>
      <c r="AB126" s="273">
        <v>83</v>
      </c>
      <c r="AC126" s="274">
        <v>68</v>
      </c>
      <c r="AD126" s="275">
        <v>76</v>
      </c>
      <c r="AE126" s="273">
        <v>197</v>
      </c>
      <c r="AF126" s="274">
        <v>196</v>
      </c>
      <c r="AG126" s="275">
        <v>393</v>
      </c>
      <c r="AH126" s="273">
        <v>38.299999999999997</v>
      </c>
      <c r="AI126" s="274">
        <v>35.299999999999997</v>
      </c>
      <c r="AJ126" s="275">
        <v>36.799999999999997</v>
      </c>
      <c r="AK126" s="273">
        <v>197</v>
      </c>
      <c r="AL126" s="274">
        <v>196</v>
      </c>
      <c r="AM126" s="275">
        <v>393</v>
      </c>
      <c r="AN126" s="273">
        <v>81</v>
      </c>
      <c r="AO126" s="274">
        <v>65</v>
      </c>
      <c r="AP126" s="275">
        <v>73</v>
      </c>
      <c r="AQ126" s="273">
        <v>1147</v>
      </c>
      <c r="AR126" s="274">
        <v>1125</v>
      </c>
      <c r="AS126" s="275">
        <v>2272</v>
      </c>
      <c r="AT126" s="273">
        <v>83</v>
      </c>
      <c r="AU126" s="274">
        <v>68</v>
      </c>
      <c r="AV126" s="275">
        <v>76</v>
      </c>
      <c r="AW126" s="273">
        <v>1147</v>
      </c>
      <c r="AX126" s="274">
        <v>1125</v>
      </c>
      <c r="AY126" s="275">
        <v>2272</v>
      </c>
      <c r="AZ126" s="273">
        <v>37.5</v>
      </c>
      <c r="BA126" s="274">
        <v>34.6</v>
      </c>
      <c r="BB126" s="275">
        <v>36.1</v>
      </c>
      <c r="BC126" s="273">
        <v>1147</v>
      </c>
      <c r="BD126" s="274">
        <v>1125</v>
      </c>
      <c r="BE126" s="275">
        <v>2272</v>
      </c>
      <c r="BF126" s="273">
        <v>75</v>
      </c>
      <c r="BG126" s="274">
        <v>64</v>
      </c>
      <c r="BH126" s="275">
        <v>70</v>
      </c>
      <c r="BI126" s="273">
        <v>477</v>
      </c>
      <c r="BJ126" s="274">
        <v>440</v>
      </c>
      <c r="BK126" s="275">
        <v>917</v>
      </c>
      <c r="BL126" s="273">
        <v>77</v>
      </c>
      <c r="BM126" s="274">
        <v>68</v>
      </c>
      <c r="BN126" s="275">
        <v>73</v>
      </c>
      <c r="BO126" s="273">
        <v>477</v>
      </c>
      <c r="BP126" s="274">
        <v>440</v>
      </c>
      <c r="BQ126" s="275">
        <v>917</v>
      </c>
      <c r="BR126" s="273">
        <v>37.299999999999997</v>
      </c>
      <c r="BS126" s="274">
        <v>34.1</v>
      </c>
      <c r="BT126" s="275">
        <v>35.799999999999997</v>
      </c>
      <c r="BU126" s="273">
        <v>477</v>
      </c>
      <c r="BV126" s="274">
        <v>440</v>
      </c>
      <c r="BW126" s="275">
        <v>917</v>
      </c>
      <c r="BX126" s="273">
        <v>73</v>
      </c>
      <c r="BY126" s="274">
        <v>64</v>
      </c>
      <c r="BZ126" s="275">
        <v>69</v>
      </c>
      <c r="CA126" s="273">
        <v>15</v>
      </c>
      <c r="CB126" s="274">
        <v>11</v>
      </c>
      <c r="CC126" s="275">
        <v>26</v>
      </c>
      <c r="CD126" s="273" t="s">
        <v>197</v>
      </c>
      <c r="CE126" s="274" t="s">
        <v>197</v>
      </c>
      <c r="CF126" s="275">
        <v>77</v>
      </c>
      <c r="CG126" s="273">
        <v>15</v>
      </c>
      <c r="CH126" s="274">
        <v>11</v>
      </c>
      <c r="CI126" s="275">
        <v>26</v>
      </c>
      <c r="CJ126" s="273">
        <v>36.700000000000003</v>
      </c>
      <c r="CK126" s="274">
        <v>33.200000000000003</v>
      </c>
      <c r="CL126" s="275">
        <v>35.200000000000003</v>
      </c>
      <c r="CM126" s="273">
        <v>15</v>
      </c>
      <c r="CN126" s="274">
        <v>11</v>
      </c>
      <c r="CO126" s="275">
        <v>26</v>
      </c>
      <c r="CP126" s="273">
        <v>77</v>
      </c>
      <c r="CQ126" s="274">
        <v>64</v>
      </c>
      <c r="CR126" s="275">
        <v>70</v>
      </c>
      <c r="CS126" s="273">
        <v>2524</v>
      </c>
      <c r="CT126" s="274">
        <v>2513</v>
      </c>
      <c r="CU126" s="275">
        <v>5037</v>
      </c>
      <c r="CV126" s="273">
        <v>78</v>
      </c>
      <c r="CW126" s="274">
        <v>67</v>
      </c>
      <c r="CX126" s="275">
        <v>73</v>
      </c>
      <c r="CY126" s="273">
        <v>2524</v>
      </c>
      <c r="CZ126" s="274">
        <v>2513</v>
      </c>
      <c r="DA126" s="275">
        <v>5037</v>
      </c>
      <c r="DB126" s="273">
        <v>36.799999999999997</v>
      </c>
      <c r="DC126" s="274">
        <v>34.200000000000003</v>
      </c>
      <c r="DD126" s="275">
        <v>35.5</v>
      </c>
      <c r="DE126" s="273">
        <v>2524</v>
      </c>
      <c r="DF126" s="274">
        <v>2513</v>
      </c>
      <c r="DG126" s="275">
        <v>5037</v>
      </c>
    </row>
    <row r="127" spans="1:111" x14ac:dyDescent="0.35">
      <c r="A127" t="s">
        <v>123</v>
      </c>
      <c r="B127" t="s">
        <v>368</v>
      </c>
      <c r="C127" t="s">
        <v>352</v>
      </c>
      <c r="D127" s="273">
        <v>75</v>
      </c>
      <c r="E127" s="274">
        <v>60</v>
      </c>
      <c r="F127" s="275">
        <v>67</v>
      </c>
      <c r="G127" s="273">
        <v>456</v>
      </c>
      <c r="H127" s="274">
        <v>503</v>
      </c>
      <c r="I127" s="275">
        <v>959</v>
      </c>
      <c r="J127" s="273">
        <v>76</v>
      </c>
      <c r="K127" s="274">
        <v>61</v>
      </c>
      <c r="L127" s="275">
        <v>68</v>
      </c>
      <c r="M127" s="273">
        <v>456</v>
      </c>
      <c r="N127" s="274">
        <v>503</v>
      </c>
      <c r="O127" s="275">
        <v>959</v>
      </c>
      <c r="P127" s="273">
        <v>37.1</v>
      </c>
      <c r="Q127" s="274">
        <v>34.799999999999997</v>
      </c>
      <c r="R127" s="275">
        <v>35.9</v>
      </c>
      <c r="S127" s="273">
        <v>456</v>
      </c>
      <c r="T127" s="274">
        <v>503</v>
      </c>
      <c r="U127" s="275">
        <v>959</v>
      </c>
      <c r="V127" s="273">
        <v>76</v>
      </c>
      <c r="W127" s="274">
        <v>63</v>
      </c>
      <c r="X127" s="275">
        <v>70</v>
      </c>
      <c r="Y127" s="273">
        <v>185</v>
      </c>
      <c r="Z127" s="274">
        <v>163</v>
      </c>
      <c r="AA127" s="275">
        <v>348</v>
      </c>
      <c r="AB127" s="273">
        <v>77</v>
      </c>
      <c r="AC127" s="274">
        <v>64</v>
      </c>
      <c r="AD127" s="275">
        <v>71</v>
      </c>
      <c r="AE127" s="273">
        <v>185</v>
      </c>
      <c r="AF127" s="274">
        <v>163</v>
      </c>
      <c r="AG127" s="275">
        <v>348</v>
      </c>
      <c r="AH127" s="273">
        <v>37.700000000000003</v>
      </c>
      <c r="AI127" s="274">
        <v>35.4</v>
      </c>
      <c r="AJ127" s="275">
        <v>36.6</v>
      </c>
      <c r="AK127" s="273">
        <v>185</v>
      </c>
      <c r="AL127" s="274">
        <v>163</v>
      </c>
      <c r="AM127" s="275">
        <v>348</v>
      </c>
      <c r="AN127" s="273">
        <v>79</v>
      </c>
      <c r="AO127" s="274">
        <v>68</v>
      </c>
      <c r="AP127" s="275">
        <v>73</v>
      </c>
      <c r="AQ127" s="273">
        <v>1036</v>
      </c>
      <c r="AR127" s="274">
        <v>1086</v>
      </c>
      <c r="AS127" s="275">
        <v>2122</v>
      </c>
      <c r="AT127" s="273">
        <v>82</v>
      </c>
      <c r="AU127" s="274">
        <v>71</v>
      </c>
      <c r="AV127" s="275">
        <v>76</v>
      </c>
      <c r="AW127" s="273">
        <v>1036</v>
      </c>
      <c r="AX127" s="274">
        <v>1086</v>
      </c>
      <c r="AY127" s="275">
        <v>2122</v>
      </c>
      <c r="AZ127" s="273">
        <v>37.700000000000003</v>
      </c>
      <c r="BA127" s="274">
        <v>35.200000000000003</v>
      </c>
      <c r="BB127" s="275">
        <v>36.4</v>
      </c>
      <c r="BC127" s="273">
        <v>1036</v>
      </c>
      <c r="BD127" s="274">
        <v>1086</v>
      </c>
      <c r="BE127" s="275">
        <v>2122</v>
      </c>
      <c r="BF127" s="273">
        <v>70</v>
      </c>
      <c r="BG127" s="274">
        <v>57</v>
      </c>
      <c r="BH127" s="275">
        <v>63</v>
      </c>
      <c r="BI127" s="273">
        <v>192</v>
      </c>
      <c r="BJ127" s="274">
        <v>194</v>
      </c>
      <c r="BK127" s="275">
        <v>386</v>
      </c>
      <c r="BL127" s="273">
        <v>71</v>
      </c>
      <c r="BM127" s="274">
        <v>59</v>
      </c>
      <c r="BN127" s="275">
        <v>65</v>
      </c>
      <c r="BO127" s="273">
        <v>192</v>
      </c>
      <c r="BP127" s="274">
        <v>194</v>
      </c>
      <c r="BQ127" s="275">
        <v>386</v>
      </c>
      <c r="BR127" s="273">
        <v>35.700000000000003</v>
      </c>
      <c r="BS127" s="274">
        <v>33.4</v>
      </c>
      <c r="BT127" s="275">
        <v>34.5</v>
      </c>
      <c r="BU127" s="273">
        <v>192</v>
      </c>
      <c r="BV127" s="274">
        <v>194</v>
      </c>
      <c r="BW127" s="275">
        <v>386</v>
      </c>
      <c r="BX127" s="273" t="s">
        <v>197</v>
      </c>
      <c r="BY127" s="274" t="s">
        <v>197</v>
      </c>
      <c r="BZ127" s="275">
        <v>88</v>
      </c>
      <c r="CA127" s="273">
        <v>10</v>
      </c>
      <c r="CB127" s="274">
        <v>16</v>
      </c>
      <c r="CC127" s="275">
        <v>26</v>
      </c>
      <c r="CD127" s="273" t="s">
        <v>197</v>
      </c>
      <c r="CE127" s="274" t="s">
        <v>197</v>
      </c>
      <c r="CF127" s="275">
        <v>88</v>
      </c>
      <c r="CG127" s="273">
        <v>10</v>
      </c>
      <c r="CH127" s="274">
        <v>16</v>
      </c>
      <c r="CI127" s="275">
        <v>26</v>
      </c>
      <c r="CJ127" s="273">
        <v>37.1</v>
      </c>
      <c r="CK127" s="274">
        <v>39.6</v>
      </c>
      <c r="CL127" s="275">
        <v>38.6</v>
      </c>
      <c r="CM127" s="273">
        <v>10</v>
      </c>
      <c r="CN127" s="274">
        <v>16</v>
      </c>
      <c r="CO127" s="275">
        <v>26</v>
      </c>
      <c r="CP127" s="273">
        <v>76</v>
      </c>
      <c r="CQ127" s="274">
        <v>63</v>
      </c>
      <c r="CR127" s="275">
        <v>70</v>
      </c>
      <c r="CS127" s="273">
        <v>2151</v>
      </c>
      <c r="CT127" s="274">
        <v>2249</v>
      </c>
      <c r="CU127" s="275">
        <v>4400</v>
      </c>
      <c r="CV127" s="273">
        <v>78</v>
      </c>
      <c r="CW127" s="274">
        <v>65</v>
      </c>
      <c r="CX127" s="275">
        <v>72</v>
      </c>
      <c r="CY127" s="273">
        <v>2151</v>
      </c>
      <c r="CZ127" s="274">
        <v>2249</v>
      </c>
      <c r="DA127" s="275">
        <v>4400</v>
      </c>
      <c r="DB127" s="273">
        <v>37.299999999999997</v>
      </c>
      <c r="DC127" s="274">
        <v>34.799999999999997</v>
      </c>
      <c r="DD127" s="275">
        <v>36</v>
      </c>
      <c r="DE127" s="273">
        <v>2151</v>
      </c>
      <c r="DF127" s="274">
        <v>2249</v>
      </c>
      <c r="DG127" s="275">
        <v>4400</v>
      </c>
    </row>
    <row r="128" spans="1:111" x14ac:dyDescent="0.35">
      <c r="A128" t="s">
        <v>124</v>
      </c>
      <c r="B128" t="s">
        <v>369</v>
      </c>
      <c r="C128" t="s">
        <v>352</v>
      </c>
      <c r="D128" s="273">
        <v>85</v>
      </c>
      <c r="E128" s="274">
        <v>71</v>
      </c>
      <c r="F128" s="275">
        <v>78</v>
      </c>
      <c r="G128" s="273">
        <v>907</v>
      </c>
      <c r="H128" s="274">
        <v>899</v>
      </c>
      <c r="I128" s="275">
        <v>1806</v>
      </c>
      <c r="J128" s="273">
        <v>85</v>
      </c>
      <c r="K128" s="274">
        <v>71</v>
      </c>
      <c r="L128" s="275">
        <v>78</v>
      </c>
      <c r="M128" s="273">
        <v>907</v>
      </c>
      <c r="N128" s="274">
        <v>899</v>
      </c>
      <c r="O128" s="275">
        <v>1806</v>
      </c>
      <c r="P128" s="273">
        <v>38.5</v>
      </c>
      <c r="Q128" s="274">
        <v>36.4</v>
      </c>
      <c r="R128" s="275">
        <v>37.4</v>
      </c>
      <c r="S128" s="273">
        <v>907</v>
      </c>
      <c r="T128" s="274">
        <v>899</v>
      </c>
      <c r="U128" s="275">
        <v>1806</v>
      </c>
      <c r="V128" s="273">
        <v>87</v>
      </c>
      <c r="W128" s="274">
        <v>73</v>
      </c>
      <c r="X128" s="275">
        <v>80</v>
      </c>
      <c r="Y128" s="273">
        <v>139</v>
      </c>
      <c r="Z128" s="274">
        <v>136</v>
      </c>
      <c r="AA128" s="275">
        <v>275</v>
      </c>
      <c r="AB128" s="273">
        <v>87</v>
      </c>
      <c r="AC128" s="274">
        <v>74</v>
      </c>
      <c r="AD128" s="275">
        <v>80</v>
      </c>
      <c r="AE128" s="273">
        <v>139</v>
      </c>
      <c r="AF128" s="274">
        <v>136</v>
      </c>
      <c r="AG128" s="275">
        <v>275</v>
      </c>
      <c r="AH128" s="273">
        <v>38.700000000000003</v>
      </c>
      <c r="AI128" s="274">
        <v>36.299999999999997</v>
      </c>
      <c r="AJ128" s="275">
        <v>37.5</v>
      </c>
      <c r="AK128" s="273">
        <v>139</v>
      </c>
      <c r="AL128" s="274">
        <v>136</v>
      </c>
      <c r="AM128" s="275">
        <v>275</v>
      </c>
      <c r="AN128" s="273">
        <v>81</v>
      </c>
      <c r="AO128" s="274">
        <v>72</v>
      </c>
      <c r="AP128" s="275">
        <v>75</v>
      </c>
      <c r="AQ128" s="273">
        <v>78</v>
      </c>
      <c r="AR128" s="274">
        <v>109</v>
      </c>
      <c r="AS128" s="275">
        <v>187</v>
      </c>
      <c r="AT128" s="273">
        <v>81</v>
      </c>
      <c r="AU128" s="274">
        <v>72</v>
      </c>
      <c r="AV128" s="275">
        <v>76</v>
      </c>
      <c r="AW128" s="273">
        <v>78</v>
      </c>
      <c r="AX128" s="274">
        <v>109</v>
      </c>
      <c r="AY128" s="275">
        <v>187</v>
      </c>
      <c r="AZ128" s="273">
        <v>35.9</v>
      </c>
      <c r="BA128" s="274">
        <v>35.4</v>
      </c>
      <c r="BB128" s="275">
        <v>35.6</v>
      </c>
      <c r="BC128" s="273">
        <v>78</v>
      </c>
      <c r="BD128" s="274">
        <v>109</v>
      </c>
      <c r="BE128" s="275">
        <v>187</v>
      </c>
      <c r="BF128" s="273">
        <v>70</v>
      </c>
      <c r="BG128" s="274">
        <v>58</v>
      </c>
      <c r="BH128" s="275">
        <v>63</v>
      </c>
      <c r="BI128" s="273">
        <v>23</v>
      </c>
      <c r="BJ128" s="274">
        <v>26</v>
      </c>
      <c r="BK128" s="275">
        <v>49</v>
      </c>
      <c r="BL128" s="273">
        <v>70</v>
      </c>
      <c r="BM128" s="274">
        <v>58</v>
      </c>
      <c r="BN128" s="275">
        <v>63</v>
      </c>
      <c r="BO128" s="273">
        <v>23</v>
      </c>
      <c r="BP128" s="274">
        <v>26</v>
      </c>
      <c r="BQ128" s="275">
        <v>49</v>
      </c>
      <c r="BR128" s="273">
        <v>35.4</v>
      </c>
      <c r="BS128" s="274">
        <v>33.200000000000003</v>
      </c>
      <c r="BT128" s="275">
        <v>34.200000000000003</v>
      </c>
      <c r="BU128" s="273">
        <v>23</v>
      </c>
      <c r="BV128" s="274">
        <v>26</v>
      </c>
      <c r="BW128" s="275">
        <v>49</v>
      </c>
      <c r="BX128" s="273" t="s">
        <v>197</v>
      </c>
      <c r="BY128" s="274" t="s">
        <v>197</v>
      </c>
      <c r="BZ128" s="275">
        <v>68</v>
      </c>
      <c r="CA128" s="273">
        <v>10</v>
      </c>
      <c r="CB128" s="274">
        <v>9</v>
      </c>
      <c r="CC128" s="275">
        <v>19</v>
      </c>
      <c r="CD128" s="273" t="s">
        <v>197</v>
      </c>
      <c r="CE128" s="274" t="s">
        <v>197</v>
      </c>
      <c r="CF128" s="275">
        <v>68</v>
      </c>
      <c r="CG128" s="273">
        <v>10</v>
      </c>
      <c r="CH128" s="274">
        <v>9</v>
      </c>
      <c r="CI128" s="275">
        <v>19</v>
      </c>
      <c r="CJ128" s="273">
        <v>36.1</v>
      </c>
      <c r="CK128" s="274">
        <v>34.9</v>
      </c>
      <c r="CL128" s="275">
        <v>35.5</v>
      </c>
      <c r="CM128" s="273">
        <v>10</v>
      </c>
      <c r="CN128" s="274">
        <v>9</v>
      </c>
      <c r="CO128" s="275">
        <v>19</v>
      </c>
      <c r="CP128" s="273">
        <v>84</v>
      </c>
      <c r="CQ128" s="274">
        <v>70</v>
      </c>
      <c r="CR128" s="275">
        <v>77</v>
      </c>
      <c r="CS128" s="273">
        <v>1322</v>
      </c>
      <c r="CT128" s="274">
        <v>1370</v>
      </c>
      <c r="CU128" s="275">
        <v>2692</v>
      </c>
      <c r="CV128" s="273">
        <v>84</v>
      </c>
      <c r="CW128" s="274">
        <v>71</v>
      </c>
      <c r="CX128" s="275">
        <v>77</v>
      </c>
      <c r="CY128" s="273">
        <v>1322</v>
      </c>
      <c r="CZ128" s="274">
        <v>1370</v>
      </c>
      <c r="DA128" s="275">
        <v>2692</v>
      </c>
      <c r="DB128" s="273">
        <v>38.200000000000003</v>
      </c>
      <c r="DC128" s="274">
        <v>36.1</v>
      </c>
      <c r="DD128" s="275">
        <v>37.200000000000003</v>
      </c>
      <c r="DE128" s="273">
        <v>1322</v>
      </c>
      <c r="DF128" s="274">
        <v>1370</v>
      </c>
      <c r="DG128" s="275">
        <v>2692</v>
      </c>
    </row>
    <row r="129" spans="1:111" x14ac:dyDescent="0.35">
      <c r="A129" t="s">
        <v>103</v>
      </c>
      <c r="B129" t="s">
        <v>348</v>
      </c>
      <c r="C129" t="s">
        <v>338</v>
      </c>
      <c r="D129" s="273">
        <v>79</v>
      </c>
      <c r="E129" s="274">
        <v>69</v>
      </c>
      <c r="F129" s="275">
        <v>74</v>
      </c>
      <c r="G129" s="273">
        <v>512</v>
      </c>
      <c r="H129" s="274">
        <v>550</v>
      </c>
      <c r="I129" s="275">
        <v>1062</v>
      </c>
      <c r="J129" s="273">
        <v>81</v>
      </c>
      <c r="K129" s="274">
        <v>70</v>
      </c>
      <c r="L129" s="275">
        <v>75</v>
      </c>
      <c r="M129" s="273">
        <v>512</v>
      </c>
      <c r="N129" s="274">
        <v>550</v>
      </c>
      <c r="O129" s="275">
        <v>1062</v>
      </c>
      <c r="P129" s="273">
        <v>36.4</v>
      </c>
      <c r="Q129" s="274">
        <v>34.9</v>
      </c>
      <c r="R129" s="275">
        <v>35.6</v>
      </c>
      <c r="S129" s="273">
        <v>512</v>
      </c>
      <c r="T129" s="274">
        <v>550</v>
      </c>
      <c r="U129" s="275">
        <v>1062</v>
      </c>
      <c r="V129" s="273">
        <v>81</v>
      </c>
      <c r="W129" s="274">
        <v>60</v>
      </c>
      <c r="X129" s="275">
        <v>70</v>
      </c>
      <c r="Y129" s="273">
        <v>190</v>
      </c>
      <c r="Z129" s="274">
        <v>204</v>
      </c>
      <c r="AA129" s="275">
        <v>394</v>
      </c>
      <c r="AB129" s="273">
        <v>82</v>
      </c>
      <c r="AC129" s="274">
        <v>62</v>
      </c>
      <c r="AD129" s="275">
        <v>71</v>
      </c>
      <c r="AE129" s="273">
        <v>190</v>
      </c>
      <c r="AF129" s="274">
        <v>204</v>
      </c>
      <c r="AG129" s="275">
        <v>394</v>
      </c>
      <c r="AH129" s="273">
        <v>36.700000000000003</v>
      </c>
      <c r="AI129" s="274">
        <v>33</v>
      </c>
      <c r="AJ129" s="275">
        <v>34.799999999999997</v>
      </c>
      <c r="AK129" s="273">
        <v>190</v>
      </c>
      <c r="AL129" s="274">
        <v>204</v>
      </c>
      <c r="AM129" s="275">
        <v>394</v>
      </c>
      <c r="AN129" s="273">
        <v>79</v>
      </c>
      <c r="AO129" s="274">
        <v>62</v>
      </c>
      <c r="AP129" s="275">
        <v>71</v>
      </c>
      <c r="AQ129" s="273">
        <v>90</v>
      </c>
      <c r="AR129" s="274">
        <v>85</v>
      </c>
      <c r="AS129" s="275">
        <v>175</v>
      </c>
      <c r="AT129" s="273">
        <v>80</v>
      </c>
      <c r="AU129" s="274">
        <v>68</v>
      </c>
      <c r="AV129" s="275">
        <v>74</v>
      </c>
      <c r="AW129" s="273">
        <v>90</v>
      </c>
      <c r="AX129" s="274">
        <v>85</v>
      </c>
      <c r="AY129" s="275">
        <v>175</v>
      </c>
      <c r="AZ129" s="273">
        <v>36</v>
      </c>
      <c r="BA129" s="274">
        <v>32.6</v>
      </c>
      <c r="BB129" s="275">
        <v>34.299999999999997</v>
      </c>
      <c r="BC129" s="273">
        <v>90</v>
      </c>
      <c r="BD129" s="274">
        <v>85</v>
      </c>
      <c r="BE129" s="275">
        <v>175</v>
      </c>
      <c r="BF129" s="273">
        <v>77</v>
      </c>
      <c r="BG129" s="274">
        <v>58</v>
      </c>
      <c r="BH129" s="275">
        <v>68</v>
      </c>
      <c r="BI129" s="273">
        <v>627</v>
      </c>
      <c r="BJ129" s="274">
        <v>638</v>
      </c>
      <c r="BK129" s="275">
        <v>1265</v>
      </c>
      <c r="BL129" s="273">
        <v>80</v>
      </c>
      <c r="BM129" s="274">
        <v>62</v>
      </c>
      <c r="BN129" s="275">
        <v>71</v>
      </c>
      <c r="BO129" s="273">
        <v>627</v>
      </c>
      <c r="BP129" s="274">
        <v>638</v>
      </c>
      <c r="BQ129" s="275">
        <v>1265</v>
      </c>
      <c r="BR129" s="273">
        <v>34.5</v>
      </c>
      <c r="BS129" s="274">
        <v>32.1</v>
      </c>
      <c r="BT129" s="275">
        <v>33.299999999999997</v>
      </c>
      <c r="BU129" s="273">
        <v>627</v>
      </c>
      <c r="BV129" s="274">
        <v>638</v>
      </c>
      <c r="BW129" s="275">
        <v>1265</v>
      </c>
      <c r="BX129" s="273" t="s">
        <v>197</v>
      </c>
      <c r="BY129" s="274" t="s">
        <v>197</v>
      </c>
      <c r="BZ129" s="275">
        <v>71</v>
      </c>
      <c r="CA129" s="273">
        <v>25</v>
      </c>
      <c r="CB129" s="274">
        <v>38</v>
      </c>
      <c r="CC129" s="275">
        <v>63</v>
      </c>
      <c r="CD129" s="273" t="s">
        <v>197</v>
      </c>
      <c r="CE129" s="274" t="s">
        <v>197</v>
      </c>
      <c r="CF129" s="275">
        <v>75</v>
      </c>
      <c r="CG129" s="273">
        <v>25</v>
      </c>
      <c r="CH129" s="274">
        <v>38</v>
      </c>
      <c r="CI129" s="275">
        <v>63</v>
      </c>
      <c r="CJ129" s="273">
        <v>36.6</v>
      </c>
      <c r="CK129" s="274">
        <v>32.200000000000003</v>
      </c>
      <c r="CL129" s="275">
        <v>33.9</v>
      </c>
      <c r="CM129" s="273">
        <v>25</v>
      </c>
      <c r="CN129" s="274">
        <v>38</v>
      </c>
      <c r="CO129" s="275">
        <v>63</v>
      </c>
      <c r="CP129" s="273">
        <v>78</v>
      </c>
      <c r="CQ129" s="274">
        <v>62</v>
      </c>
      <c r="CR129" s="275">
        <v>70</v>
      </c>
      <c r="CS129" s="273">
        <v>1769</v>
      </c>
      <c r="CT129" s="274">
        <v>1886</v>
      </c>
      <c r="CU129" s="275">
        <v>3655</v>
      </c>
      <c r="CV129" s="273">
        <v>79</v>
      </c>
      <c r="CW129" s="274">
        <v>65</v>
      </c>
      <c r="CX129" s="275">
        <v>72</v>
      </c>
      <c r="CY129" s="273">
        <v>1769</v>
      </c>
      <c r="CZ129" s="274">
        <v>1886</v>
      </c>
      <c r="DA129" s="275">
        <v>3655</v>
      </c>
      <c r="DB129" s="273">
        <v>35.4</v>
      </c>
      <c r="DC129" s="274">
        <v>33.299999999999997</v>
      </c>
      <c r="DD129" s="275">
        <v>34.299999999999997</v>
      </c>
      <c r="DE129" s="273">
        <v>1769</v>
      </c>
      <c r="DF129" s="274">
        <v>1886</v>
      </c>
      <c r="DG129" s="275">
        <v>3655</v>
      </c>
    </row>
    <row r="130" spans="1:111" x14ac:dyDescent="0.35">
      <c r="A130" t="s">
        <v>125</v>
      </c>
      <c r="B130" t="s">
        <v>370</v>
      </c>
      <c r="C130" t="s">
        <v>352</v>
      </c>
      <c r="D130" s="273">
        <v>80</v>
      </c>
      <c r="E130" s="274">
        <v>60</v>
      </c>
      <c r="F130" s="275">
        <v>69</v>
      </c>
      <c r="G130" s="273">
        <v>752</v>
      </c>
      <c r="H130" s="274">
        <v>856</v>
      </c>
      <c r="I130" s="275">
        <v>1608</v>
      </c>
      <c r="J130" s="273">
        <v>81</v>
      </c>
      <c r="K130" s="274">
        <v>63</v>
      </c>
      <c r="L130" s="275">
        <v>71</v>
      </c>
      <c r="M130" s="273">
        <v>752</v>
      </c>
      <c r="N130" s="274">
        <v>856</v>
      </c>
      <c r="O130" s="275">
        <v>1608</v>
      </c>
      <c r="P130" s="273">
        <v>37.200000000000003</v>
      </c>
      <c r="Q130" s="274">
        <v>34.4</v>
      </c>
      <c r="R130" s="275">
        <v>35.700000000000003</v>
      </c>
      <c r="S130" s="273">
        <v>752</v>
      </c>
      <c r="T130" s="274">
        <v>856</v>
      </c>
      <c r="U130" s="275">
        <v>1608</v>
      </c>
      <c r="V130" s="273">
        <v>74</v>
      </c>
      <c r="W130" s="274">
        <v>53</v>
      </c>
      <c r="X130" s="275">
        <v>64</v>
      </c>
      <c r="Y130" s="273">
        <v>131</v>
      </c>
      <c r="Z130" s="274">
        <v>126</v>
      </c>
      <c r="AA130" s="275">
        <v>257</v>
      </c>
      <c r="AB130" s="273">
        <v>76</v>
      </c>
      <c r="AC130" s="274">
        <v>56</v>
      </c>
      <c r="AD130" s="275">
        <v>66</v>
      </c>
      <c r="AE130" s="273">
        <v>131</v>
      </c>
      <c r="AF130" s="274">
        <v>126</v>
      </c>
      <c r="AG130" s="275">
        <v>257</v>
      </c>
      <c r="AH130" s="273">
        <v>37.299999999999997</v>
      </c>
      <c r="AI130" s="274">
        <v>33.9</v>
      </c>
      <c r="AJ130" s="275">
        <v>35.6</v>
      </c>
      <c r="AK130" s="273">
        <v>131</v>
      </c>
      <c r="AL130" s="274">
        <v>126</v>
      </c>
      <c r="AM130" s="275">
        <v>257</v>
      </c>
      <c r="AN130" s="273">
        <v>79</v>
      </c>
      <c r="AO130" s="274">
        <v>61</v>
      </c>
      <c r="AP130" s="275">
        <v>70</v>
      </c>
      <c r="AQ130" s="273">
        <v>196</v>
      </c>
      <c r="AR130" s="274">
        <v>169</v>
      </c>
      <c r="AS130" s="275">
        <v>365</v>
      </c>
      <c r="AT130" s="273">
        <v>82</v>
      </c>
      <c r="AU130" s="274">
        <v>64</v>
      </c>
      <c r="AV130" s="275">
        <v>74</v>
      </c>
      <c r="AW130" s="273">
        <v>196</v>
      </c>
      <c r="AX130" s="274">
        <v>169</v>
      </c>
      <c r="AY130" s="275">
        <v>365</v>
      </c>
      <c r="AZ130" s="273">
        <v>36.6</v>
      </c>
      <c r="BA130" s="274">
        <v>33.4</v>
      </c>
      <c r="BB130" s="275">
        <v>35.1</v>
      </c>
      <c r="BC130" s="273">
        <v>196</v>
      </c>
      <c r="BD130" s="274">
        <v>169</v>
      </c>
      <c r="BE130" s="275">
        <v>365</v>
      </c>
      <c r="BF130" s="273">
        <v>80</v>
      </c>
      <c r="BG130" s="274">
        <v>56</v>
      </c>
      <c r="BH130" s="275">
        <v>68</v>
      </c>
      <c r="BI130" s="273">
        <v>81</v>
      </c>
      <c r="BJ130" s="274">
        <v>87</v>
      </c>
      <c r="BK130" s="275">
        <v>168</v>
      </c>
      <c r="BL130" s="273">
        <v>83</v>
      </c>
      <c r="BM130" s="274">
        <v>59</v>
      </c>
      <c r="BN130" s="275">
        <v>70</v>
      </c>
      <c r="BO130" s="273">
        <v>81</v>
      </c>
      <c r="BP130" s="274">
        <v>87</v>
      </c>
      <c r="BQ130" s="275">
        <v>168</v>
      </c>
      <c r="BR130" s="273">
        <v>35.6</v>
      </c>
      <c r="BS130" s="274">
        <v>32.1</v>
      </c>
      <c r="BT130" s="275">
        <v>33.799999999999997</v>
      </c>
      <c r="BU130" s="273">
        <v>81</v>
      </c>
      <c r="BV130" s="274">
        <v>87</v>
      </c>
      <c r="BW130" s="275">
        <v>168</v>
      </c>
      <c r="BX130" s="273">
        <v>85</v>
      </c>
      <c r="BY130" s="274">
        <v>42</v>
      </c>
      <c r="BZ130" s="275">
        <v>64</v>
      </c>
      <c r="CA130" s="273">
        <v>20</v>
      </c>
      <c r="CB130" s="274">
        <v>19</v>
      </c>
      <c r="CC130" s="275">
        <v>39</v>
      </c>
      <c r="CD130" s="273">
        <v>85</v>
      </c>
      <c r="CE130" s="274">
        <v>53</v>
      </c>
      <c r="CF130" s="275">
        <v>69</v>
      </c>
      <c r="CG130" s="273">
        <v>20</v>
      </c>
      <c r="CH130" s="274">
        <v>19</v>
      </c>
      <c r="CI130" s="275">
        <v>39</v>
      </c>
      <c r="CJ130" s="273">
        <v>40</v>
      </c>
      <c r="CK130" s="274">
        <v>31.9</v>
      </c>
      <c r="CL130" s="275">
        <v>36.1</v>
      </c>
      <c r="CM130" s="273">
        <v>20</v>
      </c>
      <c r="CN130" s="274">
        <v>19</v>
      </c>
      <c r="CO130" s="275">
        <v>39</v>
      </c>
      <c r="CP130" s="273">
        <v>78</v>
      </c>
      <c r="CQ130" s="274">
        <v>59</v>
      </c>
      <c r="CR130" s="275">
        <v>68</v>
      </c>
      <c r="CS130" s="273">
        <v>1245</v>
      </c>
      <c r="CT130" s="274">
        <v>1311</v>
      </c>
      <c r="CU130" s="275">
        <v>2556</v>
      </c>
      <c r="CV130" s="273">
        <v>80</v>
      </c>
      <c r="CW130" s="274">
        <v>62</v>
      </c>
      <c r="CX130" s="275">
        <v>71</v>
      </c>
      <c r="CY130" s="273">
        <v>1245</v>
      </c>
      <c r="CZ130" s="274">
        <v>1311</v>
      </c>
      <c r="DA130" s="275">
        <v>2556</v>
      </c>
      <c r="DB130" s="273">
        <v>37</v>
      </c>
      <c r="DC130" s="274">
        <v>33.9</v>
      </c>
      <c r="DD130" s="275">
        <v>35.4</v>
      </c>
      <c r="DE130" s="273">
        <v>1245</v>
      </c>
      <c r="DF130" s="274">
        <v>1311</v>
      </c>
      <c r="DG130" s="275">
        <v>2556</v>
      </c>
    </row>
    <row r="131" spans="1:111" x14ac:dyDescent="0.35">
      <c r="A131" t="s">
        <v>104</v>
      </c>
      <c r="B131" t="s">
        <v>349</v>
      </c>
      <c r="C131" t="s">
        <v>338</v>
      </c>
      <c r="D131" s="273">
        <v>72</v>
      </c>
      <c r="E131" s="274">
        <v>54</v>
      </c>
      <c r="F131" s="275">
        <v>62</v>
      </c>
      <c r="G131" s="273">
        <v>266</v>
      </c>
      <c r="H131" s="274">
        <v>297</v>
      </c>
      <c r="I131" s="275">
        <v>563</v>
      </c>
      <c r="J131" s="273">
        <v>73</v>
      </c>
      <c r="K131" s="274">
        <v>57</v>
      </c>
      <c r="L131" s="275">
        <v>64</v>
      </c>
      <c r="M131" s="273">
        <v>266</v>
      </c>
      <c r="N131" s="274">
        <v>297</v>
      </c>
      <c r="O131" s="275">
        <v>563</v>
      </c>
      <c r="P131" s="273">
        <v>36.1</v>
      </c>
      <c r="Q131" s="274">
        <v>33.5</v>
      </c>
      <c r="R131" s="275">
        <v>34.700000000000003</v>
      </c>
      <c r="S131" s="273">
        <v>266</v>
      </c>
      <c r="T131" s="274">
        <v>297</v>
      </c>
      <c r="U131" s="275">
        <v>563</v>
      </c>
      <c r="V131" s="273">
        <v>74</v>
      </c>
      <c r="W131" s="274">
        <v>62</v>
      </c>
      <c r="X131" s="275">
        <v>68</v>
      </c>
      <c r="Y131" s="273">
        <v>129</v>
      </c>
      <c r="Z131" s="274">
        <v>124</v>
      </c>
      <c r="AA131" s="275">
        <v>253</v>
      </c>
      <c r="AB131" s="273">
        <v>76</v>
      </c>
      <c r="AC131" s="274">
        <v>64</v>
      </c>
      <c r="AD131" s="275">
        <v>70</v>
      </c>
      <c r="AE131" s="273">
        <v>129</v>
      </c>
      <c r="AF131" s="274">
        <v>124</v>
      </c>
      <c r="AG131" s="275">
        <v>253</v>
      </c>
      <c r="AH131" s="273">
        <v>36.1</v>
      </c>
      <c r="AI131" s="274">
        <v>33.9</v>
      </c>
      <c r="AJ131" s="275">
        <v>35</v>
      </c>
      <c r="AK131" s="273">
        <v>129</v>
      </c>
      <c r="AL131" s="274">
        <v>124</v>
      </c>
      <c r="AM131" s="275">
        <v>253</v>
      </c>
      <c r="AN131" s="273">
        <v>73</v>
      </c>
      <c r="AO131" s="274">
        <v>56</v>
      </c>
      <c r="AP131" s="275">
        <v>64</v>
      </c>
      <c r="AQ131" s="273">
        <v>946</v>
      </c>
      <c r="AR131" s="274">
        <v>967</v>
      </c>
      <c r="AS131" s="275">
        <v>1913</v>
      </c>
      <c r="AT131" s="273">
        <v>75</v>
      </c>
      <c r="AU131" s="274">
        <v>59</v>
      </c>
      <c r="AV131" s="275">
        <v>67</v>
      </c>
      <c r="AW131" s="273">
        <v>946</v>
      </c>
      <c r="AX131" s="274">
        <v>967</v>
      </c>
      <c r="AY131" s="275">
        <v>1913</v>
      </c>
      <c r="AZ131" s="273">
        <v>35.6</v>
      </c>
      <c r="BA131" s="274">
        <v>32.5</v>
      </c>
      <c r="BB131" s="275">
        <v>34</v>
      </c>
      <c r="BC131" s="273">
        <v>946</v>
      </c>
      <c r="BD131" s="274">
        <v>967</v>
      </c>
      <c r="BE131" s="275">
        <v>1913</v>
      </c>
      <c r="BF131" s="273">
        <v>73</v>
      </c>
      <c r="BG131" s="274">
        <v>59</v>
      </c>
      <c r="BH131" s="275">
        <v>66</v>
      </c>
      <c r="BI131" s="273">
        <v>160</v>
      </c>
      <c r="BJ131" s="274">
        <v>155</v>
      </c>
      <c r="BK131" s="275">
        <v>315</v>
      </c>
      <c r="BL131" s="273">
        <v>76</v>
      </c>
      <c r="BM131" s="274">
        <v>63</v>
      </c>
      <c r="BN131" s="275">
        <v>70</v>
      </c>
      <c r="BO131" s="273">
        <v>160</v>
      </c>
      <c r="BP131" s="274">
        <v>155</v>
      </c>
      <c r="BQ131" s="275">
        <v>315</v>
      </c>
      <c r="BR131" s="273">
        <v>35.700000000000003</v>
      </c>
      <c r="BS131" s="274">
        <v>32.9</v>
      </c>
      <c r="BT131" s="275">
        <v>34.299999999999997</v>
      </c>
      <c r="BU131" s="273">
        <v>160</v>
      </c>
      <c r="BV131" s="274">
        <v>155</v>
      </c>
      <c r="BW131" s="275">
        <v>315</v>
      </c>
      <c r="BX131" s="273">
        <v>80</v>
      </c>
      <c r="BY131" s="274">
        <v>58</v>
      </c>
      <c r="BZ131" s="275">
        <v>72</v>
      </c>
      <c r="CA131" s="273">
        <v>20</v>
      </c>
      <c r="CB131" s="274">
        <v>12</v>
      </c>
      <c r="CC131" s="275">
        <v>32</v>
      </c>
      <c r="CD131" s="273">
        <v>80</v>
      </c>
      <c r="CE131" s="274">
        <v>58</v>
      </c>
      <c r="CF131" s="275">
        <v>72</v>
      </c>
      <c r="CG131" s="273">
        <v>20</v>
      </c>
      <c r="CH131" s="274">
        <v>12</v>
      </c>
      <c r="CI131" s="275">
        <v>32</v>
      </c>
      <c r="CJ131" s="273">
        <v>36.4</v>
      </c>
      <c r="CK131" s="274">
        <v>36</v>
      </c>
      <c r="CL131" s="275">
        <v>36.200000000000003</v>
      </c>
      <c r="CM131" s="273">
        <v>20</v>
      </c>
      <c r="CN131" s="274">
        <v>12</v>
      </c>
      <c r="CO131" s="275">
        <v>32</v>
      </c>
      <c r="CP131" s="273">
        <v>72</v>
      </c>
      <c r="CQ131" s="274">
        <v>56</v>
      </c>
      <c r="CR131" s="275">
        <v>64</v>
      </c>
      <c r="CS131" s="273">
        <v>1695</v>
      </c>
      <c r="CT131" s="274">
        <v>1779</v>
      </c>
      <c r="CU131" s="275">
        <v>3474</v>
      </c>
      <c r="CV131" s="273">
        <v>74</v>
      </c>
      <c r="CW131" s="274">
        <v>59</v>
      </c>
      <c r="CX131" s="275">
        <v>66</v>
      </c>
      <c r="CY131" s="273">
        <v>1695</v>
      </c>
      <c r="CZ131" s="274">
        <v>1779</v>
      </c>
      <c r="DA131" s="275">
        <v>3474</v>
      </c>
      <c r="DB131" s="273">
        <v>35.6</v>
      </c>
      <c r="DC131" s="274">
        <v>32.9</v>
      </c>
      <c r="DD131" s="275">
        <v>34.200000000000003</v>
      </c>
      <c r="DE131" s="273">
        <v>1695</v>
      </c>
      <c r="DF131" s="274">
        <v>1779</v>
      </c>
      <c r="DG131" s="275">
        <v>3474</v>
      </c>
    </row>
    <row r="132" spans="1:111" x14ac:dyDescent="0.35">
      <c r="A132" t="s">
        <v>126</v>
      </c>
      <c r="B132" t="s">
        <v>371</v>
      </c>
      <c r="C132" t="s">
        <v>352</v>
      </c>
      <c r="D132" s="273">
        <v>81</v>
      </c>
      <c r="E132" s="274">
        <v>65</v>
      </c>
      <c r="F132" s="275">
        <v>73</v>
      </c>
      <c r="G132" s="273">
        <v>704</v>
      </c>
      <c r="H132" s="274">
        <v>743</v>
      </c>
      <c r="I132" s="275">
        <v>1447</v>
      </c>
      <c r="J132" s="273">
        <v>82</v>
      </c>
      <c r="K132" s="274">
        <v>67</v>
      </c>
      <c r="L132" s="275">
        <v>74</v>
      </c>
      <c r="M132" s="273">
        <v>704</v>
      </c>
      <c r="N132" s="274">
        <v>743</v>
      </c>
      <c r="O132" s="275">
        <v>1447</v>
      </c>
      <c r="P132" s="273">
        <v>36.799999999999997</v>
      </c>
      <c r="Q132" s="274">
        <v>34.1</v>
      </c>
      <c r="R132" s="275">
        <v>35.4</v>
      </c>
      <c r="S132" s="273">
        <v>704</v>
      </c>
      <c r="T132" s="274">
        <v>743</v>
      </c>
      <c r="U132" s="275">
        <v>1447</v>
      </c>
      <c r="V132" s="273">
        <v>80</v>
      </c>
      <c r="W132" s="274">
        <v>69</v>
      </c>
      <c r="X132" s="275">
        <v>74</v>
      </c>
      <c r="Y132" s="273">
        <v>210</v>
      </c>
      <c r="Z132" s="274">
        <v>228</v>
      </c>
      <c r="AA132" s="275">
        <v>438</v>
      </c>
      <c r="AB132" s="273">
        <v>81</v>
      </c>
      <c r="AC132" s="274">
        <v>71</v>
      </c>
      <c r="AD132" s="275">
        <v>76</v>
      </c>
      <c r="AE132" s="273">
        <v>210</v>
      </c>
      <c r="AF132" s="274">
        <v>228</v>
      </c>
      <c r="AG132" s="275">
        <v>438</v>
      </c>
      <c r="AH132" s="273">
        <v>36.6</v>
      </c>
      <c r="AI132" s="274">
        <v>34.9</v>
      </c>
      <c r="AJ132" s="275">
        <v>35.700000000000003</v>
      </c>
      <c r="AK132" s="273">
        <v>210</v>
      </c>
      <c r="AL132" s="274">
        <v>228</v>
      </c>
      <c r="AM132" s="275">
        <v>438</v>
      </c>
      <c r="AN132" s="273">
        <v>76</v>
      </c>
      <c r="AO132" s="274">
        <v>64</v>
      </c>
      <c r="AP132" s="275">
        <v>70</v>
      </c>
      <c r="AQ132" s="273">
        <v>460</v>
      </c>
      <c r="AR132" s="274">
        <v>476</v>
      </c>
      <c r="AS132" s="275">
        <v>936</v>
      </c>
      <c r="AT132" s="273">
        <v>79</v>
      </c>
      <c r="AU132" s="274">
        <v>67</v>
      </c>
      <c r="AV132" s="275">
        <v>73</v>
      </c>
      <c r="AW132" s="273">
        <v>460</v>
      </c>
      <c r="AX132" s="274">
        <v>476</v>
      </c>
      <c r="AY132" s="275">
        <v>936</v>
      </c>
      <c r="AZ132" s="273">
        <v>35.1</v>
      </c>
      <c r="BA132" s="274">
        <v>33.4</v>
      </c>
      <c r="BB132" s="275">
        <v>34.299999999999997</v>
      </c>
      <c r="BC132" s="273">
        <v>460</v>
      </c>
      <c r="BD132" s="274">
        <v>476</v>
      </c>
      <c r="BE132" s="275">
        <v>936</v>
      </c>
      <c r="BF132" s="273">
        <v>75</v>
      </c>
      <c r="BG132" s="274">
        <v>56</v>
      </c>
      <c r="BH132" s="275">
        <v>66</v>
      </c>
      <c r="BI132" s="273">
        <v>289</v>
      </c>
      <c r="BJ132" s="274">
        <v>309</v>
      </c>
      <c r="BK132" s="275">
        <v>598</v>
      </c>
      <c r="BL132" s="273">
        <v>76</v>
      </c>
      <c r="BM132" s="274">
        <v>58</v>
      </c>
      <c r="BN132" s="275">
        <v>67</v>
      </c>
      <c r="BO132" s="273">
        <v>289</v>
      </c>
      <c r="BP132" s="274">
        <v>309</v>
      </c>
      <c r="BQ132" s="275">
        <v>598</v>
      </c>
      <c r="BR132" s="273">
        <v>35.700000000000003</v>
      </c>
      <c r="BS132" s="274">
        <v>32.700000000000003</v>
      </c>
      <c r="BT132" s="275">
        <v>34.200000000000003</v>
      </c>
      <c r="BU132" s="273">
        <v>289</v>
      </c>
      <c r="BV132" s="274">
        <v>309</v>
      </c>
      <c r="BW132" s="275">
        <v>598</v>
      </c>
      <c r="BX132" s="273">
        <v>67</v>
      </c>
      <c r="BY132" s="274">
        <v>67</v>
      </c>
      <c r="BZ132" s="275">
        <v>67</v>
      </c>
      <c r="CA132" s="273">
        <v>18</v>
      </c>
      <c r="CB132" s="274">
        <v>15</v>
      </c>
      <c r="CC132" s="275">
        <v>33</v>
      </c>
      <c r="CD132" s="273">
        <v>78</v>
      </c>
      <c r="CE132" s="274">
        <v>73</v>
      </c>
      <c r="CF132" s="275">
        <v>76</v>
      </c>
      <c r="CG132" s="273">
        <v>18</v>
      </c>
      <c r="CH132" s="274">
        <v>15</v>
      </c>
      <c r="CI132" s="275">
        <v>33</v>
      </c>
      <c r="CJ132" s="273">
        <v>34.6</v>
      </c>
      <c r="CK132" s="274">
        <v>34</v>
      </c>
      <c r="CL132" s="275">
        <v>34.299999999999997</v>
      </c>
      <c r="CM132" s="273">
        <v>18</v>
      </c>
      <c r="CN132" s="274">
        <v>15</v>
      </c>
      <c r="CO132" s="275">
        <v>33</v>
      </c>
      <c r="CP132" s="273">
        <v>77</v>
      </c>
      <c r="CQ132" s="274">
        <v>64</v>
      </c>
      <c r="CR132" s="275">
        <v>70</v>
      </c>
      <c r="CS132" s="273">
        <v>1834</v>
      </c>
      <c r="CT132" s="274">
        <v>1974</v>
      </c>
      <c r="CU132" s="275">
        <v>3808</v>
      </c>
      <c r="CV132" s="273">
        <v>79</v>
      </c>
      <c r="CW132" s="274">
        <v>66</v>
      </c>
      <c r="CX132" s="275">
        <v>72</v>
      </c>
      <c r="CY132" s="273">
        <v>1834</v>
      </c>
      <c r="CZ132" s="274">
        <v>1974</v>
      </c>
      <c r="DA132" s="275">
        <v>3808</v>
      </c>
      <c r="DB132" s="273">
        <v>35.9</v>
      </c>
      <c r="DC132" s="274">
        <v>33.700000000000003</v>
      </c>
      <c r="DD132" s="275">
        <v>34.799999999999997</v>
      </c>
      <c r="DE132" s="273">
        <v>1834</v>
      </c>
      <c r="DF132" s="274">
        <v>1974</v>
      </c>
      <c r="DG132" s="275">
        <v>3808</v>
      </c>
    </row>
    <row r="133" spans="1:111" x14ac:dyDescent="0.35">
      <c r="A133" t="s">
        <v>105</v>
      </c>
      <c r="B133" t="s">
        <v>350</v>
      </c>
      <c r="C133" t="s">
        <v>338</v>
      </c>
      <c r="D133" s="273">
        <v>83</v>
      </c>
      <c r="E133" s="274">
        <v>70</v>
      </c>
      <c r="F133" s="275">
        <v>76</v>
      </c>
      <c r="G133" s="273">
        <v>660</v>
      </c>
      <c r="H133" s="274">
        <v>724</v>
      </c>
      <c r="I133" s="275">
        <v>1384</v>
      </c>
      <c r="J133" s="273">
        <v>83</v>
      </c>
      <c r="K133" s="274">
        <v>70</v>
      </c>
      <c r="L133" s="275">
        <v>76</v>
      </c>
      <c r="M133" s="273">
        <v>660</v>
      </c>
      <c r="N133" s="274">
        <v>724</v>
      </c>
      <c r="O133" s="275">
        <v>1384</v>
      </c>
      <c r="P133" s="273">
        <v>38.299999999999997</v>
      </c>
      <c r="Q133" s="274">
        <v>35.700000000000003</v>
      </c>
      <c r="R133" s="275">
        <v>36.9</v>
      </c>
      <c r="S133" s="273">
        <v>660</v>
      </c>
      <c r="T133" s="274">
        <v>724</v>
      </c>
      <c r="U133" s="275">
        <v>1384</v>
      </c>
      <c r="V133" s="273">
        <v>82</v>
      </c>
      <c r="W133" s="274">
        <v>63</v>
      </c>
      <c r="X133" s="275">
        <v>71</v>
      </c>
      <c r="Y133" s="273">
        <v>158</v>
      </c>
      <c r="Z133" s="274">
        <v>192</v>
      </c>
      <c r="AA133" s="275">
        <v>350</v>
      </c>
      <c r="AB133" s="273">
        <v>82</v>
      </c>
      <c r="AC133" s="274">
        <v>63</v>
      </c>
      <c r="AD133" s="275">
        <v>71</v>
      </c>
      <c r="AE133" s="273">
        <v>158</v>
      </c>
      <c r="AF133" s="274">
        <v>192</v>
      </c>
      <c r="AG133" s="275">
        <v>350</v>
      </c>
      <c r="AH133" s="273">
        <v>36.799999999999997</v>
      </c>
      <c r="AI133" s="274">
        <v>35.299999999999997</v>
      </c>
      <c r="AJ133" s="275">
        <v>36</v>
      </c>
      <c r="AK133" s="273">
        <v>158</v>
      </c>
      <c r="AL133" s="274">
        <v>192</v>
      </c>
      <c r="AM133" s="275">
        <v>350</v>
      </c>
      <c r="AN133" s="273">
        <v>79</v>
      </c>
      <c r="AO133" s="274">
        <v>54</v>
      </c>
      <c r="AP133" s="275">
        <v>66</v>
      </c>
      <c r="AQ133" s="273">
        <v>198</v>
      </c>
      <c r="AR133" s="274">
        <v>216</v>
      </c>
      <c r="AS133" s="275">
        <v>414</v>
      </c>
      <c r="AT133" s="273">
        <v>80</v>
      </c>
      <c r="AU133" s="274">
        <v>56</v>
      </c>
      <c r="AV133" s="275">
        <v>68</v>
      </c>
      <c r="AW133" s="273">
        <v>198</v>
      </c>
      <c r="AX133" s="274">
        <v>216</v>
      </c>
      <c r="AY133" s="275">
        <v>414</v>
      </c>
      <c r="AZ133" s="273">
        <v>35.799999999999997</v>
      </c>
      <c r="BA133" s="274">
        <v>31.4</v>
      </c>
      <c r="BB133" s="275">
        <v>33.5</v>
      </c>
      <c r="BC133" s="273">
        <v>198</v>
      </c>
      <c r="BD133" s="274">
        <v>216</v>
      </c>
      <c r="BE133" s="275">
        <v>414</v>
      </c>
      <c r="BF133" s="273">
        <v>76</v>
      </c>
      <c r="BG133" s="274">
        <v>60</v>
      </c>
      <c r="BH133" s="275">
        <v>68</v>
      </c>
      <c r="BI133" s="273">
        <v>226</v>
      </c>
      <c r="BJ133" s="274">
        <v>223</v>
      </c>
      <c r="BK133" s="275">
        <v>449</v>
      </c>
      <c r="BL133" s="273">
        <v>76</v>
      </c>
      <c r="BM133" s="274">
        <v>61</v>
      </c>
      <c r="BN133" s="275">
        <v>69</v>
      </c>
      <c r="BO133" s="273">
        <v>226</v>
      </c>
      <c r="BP133" s="274">
        <v>223</v>
      </c>
      <c r="BQ133" s="275">
        <v>449</v>
      </c>
      <c r="BR133" s="273">
        <v>35.4</v>
      </c>
      <c r="BS133" s="274">
        <v>33</v>
      </c>
      <c r="BT133" s="275">
        <v>34.200000000000003</v>
      </c>
      <c r="BU133" s="273">
        <v>226</v>
      </c>
      <c r="BV133" s="274">
        <v>223</v>
      </c>
      <c r="BW133" s="275">
        <v>449</v>
      </c>
      <c r="BX133" s="273">
        <v>67</v>
      </c>
      <c r="BY133" s="274">
        <v>57</v>
      </c>
      <c r="BZ133" s="275">
        <v>63</v>
      </c>
      <c r="CA133" s="273">
        <v>9</v>
      </c>
      <c r="CB133" s="274">
        <v>7</v>
      </c>
      <c r="CC133" s="275">
        <v>16</v>
      </c>
      <c r="CD133" s="273">
        <v>67</v>
      </c>
      <c r="CE133" s="274">
        <v>57</v>
      </c>
      <c r="CF133" s="275">
        <v>63</v>
      </c>
      <c r="CG133" s="273">
        <v>9</v>
      </c>
      <c r="CH133" s="274">
        <v>7</v>
      </c>
      <c r="CI133" s="275">
        <v>16</v>
      </c>
      <c r="CJ133" s="273">
        <v>36.6</v>
      </c>
      <c r="CK133" s="274">
        <v>34</v>
      </c>
      <c r="CL133" s="275">
        <v>35.4</v>
      </c>
      <c r="CM133" s="273">
        <v>9</v>
      </c>
      <c r="CN133" s="274">
        <v>7</v>
      </c>
      <c r="CO133" s="275">
        <v>16</v>
      </c>
      <c r="CP133" s="273">
        <v>81</v>
      </c>
      <c r="CQ133" s="274">
        <v>64</v>
      </c>
      <c r="CR133" s="275">
        <v>72</v>
      </c>
      <c r="CS133" s="273">
        <v>1531</v>
      </c>
      <c r="CT133" s="274">
        <v>1677</v>
      </c>
      <c r="CU133" s="275">
        <v>3208</v>
      </c>
      <c r="CV133" s="273">
        <v>81</v>
      </c>
      <c r="CW133" s="274">
        <v>65</v>
      </c>
      <c r="CX133" s="275">
        <v>73</v>
      </c>
      <c r="CY133" s="273">
        <v>1531</v>
      </c>
      <c r="CZ133" s="274">
        <v>1677</v>
      </c>
      <c r="DA133" s="275">
        <v>3208</v>
      </c>
      <c r="DB133" s="273">
        <v>37.5</v>
      </c>
      <c r="DC133" s="274">
        <v>34.799999999999997</v>
      </c>
      <c r="DD133" s="275">
        <v>36.1</v>
      </c>
      <c r="DE133" s="273">
        <v>1531</v>
      </c>
      <c r="DF133" s="274">
        <v>1677</v>
      </c>
      <c r="DG133" s="275">
        <v>3208</v>
      </c>
    </row>
    <row r="134" spans="1:111" x14ac:dyDescent="0.35">
      <c r="A134" t="s">
        <v>106</v>
      </c>
      <c r="B134" t="s">
        <v>351</v>
      </c>
      <c r="C134" t="s">
        <v>338</v>
      </c>
      <c r="D134" s="273">
        <v>84</v>
      </c>
      <c r="E134" s="274">
        <v>63</v>
      </c>
      <c r="F134" s="275">
        <v>73</v>
      </c>
      <c r="G134" s="273">
        <v>204</v>
      </c>
      <c r="H134" s="274">
        <v>231</v>
      </c>
      <c r="I134" s="275">
        <v>435</v>
      </c>
      <c r="J134" s="273">
        <v>85</v>
      </c>
      <c r="K134" s="274">
        <v>64</v>
      </c>
      <c r="L134" s="275">
        <v>74</v>
      </c>
      <c r="M134" s="273">
        <v>204</v>
      </c>
      <c r="N134" s="274">
        <v>231</v>
      </c>
      <c r="O134" s="275">
        <v>435</v>
      </c>
      <c r="P134" s="273">
        <v>37.5</v>
      </c>
      <c r="Q134" s="274">
        <v>34.700000000000003</v>
      </c>
      <c r="R134" s="275">
        <v>36.1</v>
      </c>
      <c r="S134" s="273">
        <v>204</v>
      </c>
      <c r="T134" s="274">
        <v>231</v>
      </c>
      <c r="U134" s="275">
        <v>435</v>
      </c>
      <c r="V134" s="273">
        <v>87</v>
      </c>
      <c r="W134" s="274">
        <v>65</v>
      </c>
      <c r="X134" s="275">
        <v>74</v>
      </c>
      <c r="Y134" s="273">
        <v>67</v>
      </c>
      <c r="Z134" s="274">
        <v>92</v>
      </c>
      <c r="AA134" s="275">
        <v>159</v>
      </c>
      <c r="AB134" s="273">
        <v>88</v>
      </c>
      <c r="AC134" s="274">
        <v>65</v>
      </c>
      <c r="AD134" s="275">
        <v>75</v>
      </c>
      <c r="AE134" s="273">
        <v>67</v>
      </c>
      <c r="AF134" s="274">
        <v>92</v>
      </c>
      <c r="AG134" s="275">
        <v>159</v>
      </c>
      <c r="AH134" s="273">
        <v>38.799999999999997</v>
      </c>
      <c r="AI134" s="274">
        <v>34.200000000000003</v>
      </c>
      <c r="AJ134" s="275">
        <v>36.1</v>
      </c>
      <c r="AK134" s="273">
        <v>67</v>
      </c>
      <c r="AL134" s="274">
        <v>92</v>
      </c>
      <c r="AM134" s="275">
        <v>159</v>
      </c>
      <c r="AN134" s="273">
        <v>77</v>
      </c>
      <c r="AO134" s="274">
        <v>63</v>
      </c>
      <c r="AP134" s="275">
        <v>70</v>
      </c>
      <c r="AQ134" s="273">
        <v>106</v>
      </c>
      <c r="AR134" s="274">
        <v>100</v>
      </c>
      <c r="AS134" s="275">
        <v>206</v>
      </c>
      <c r="AT134" s="273">
        <v>78</v>
      </c>
      <c r="AU134" s="274">
        <v>63</v>
      </c>
      <c r="AV134" s="275">
        <v>71</v>
      </c>
      <c r="AW134" s="273">
        <v>106</v>
      </c>
      <c r="AX134" s="274">
        <v>100</v>
      </c>
      <c r="AY134" s="275">
        <v>206</v>
      </c>
      <c r="AZ134" s="273">
        <v>35.299999999999997</v>
      </c>
      <c r="BA134" s="274">
        <v>33.700000000000003</v>
      </c>
      <c r="BB134" s="275">
        <v>34.5</v>
      </c>
      <c r="BC134" s="273">
        <v>106</v>
      </c>
      <c r="BD134" s="274">
        <v>100</v>
      </c>
      <c r="BE134" s="275">
        <v>206</v>
      </c>
      <c r="BF134" s="273">
        <v>71</v>
      </c>
      <c r="BG134" s="274">
        <v>62</v>
      </c>
      <c r="BH134" s="275">
        <v>66</v>
      </c>
      <c r="BI134" s="273">
        <v>102</v>
      </c>
      <c r="BJ134" s="274">
        <v>95</v>
      </c>
      <c r="BK134" s="275">
        <v>197</v>
      </c>
      <c r="BL134" s="273">
        <v>71</v>
      </c>
      <c r="BM134" s="274">
        <v>65</v>
      </c>
      <c r="BN134" s="275">
        <v>68</v>
      </c>
      <c r="BO134" s="273">
        <v>102</v>
      </c>
      <c r="BP134" s="274">
        <v>95</v>
      </c>
      <c r="BQ134" s="275">
        <v>197</v>
      </c>
      <c r="BR134" s="273">
        <v>34.799999999999997</v>
      </c>
      <c r="BS134" s="274">
        <v>34.4</v>
      </c>
      <c r="BT134" s="275">
        <v>34.6</v>
      </c>
      <c r="BU134" s="273">
        <v>102</v>
      </c>
      <c r="BV134" s="274">
        <v>95</v>
      </c>
      <c r="BW134" s="275">
        <v>197</v>
      </c>
      <c r="BX134" s="273" t="s">
        <v>197</v>
      </c>
      <c r="BY134" s="274" t="s">
        <v>197</v>
      </c>
      <c r="BZ134" s="275">
        <v>81</v>
      </c>
      <c r="CA134" s="273">
        <v>12</v>
      </c>
      <c r="CB134" s="274">
        <v>14</v>
      </c>
      <c r="CC134" s="275">
        <v>26</v>
      </c>
      <c r="CD134" s="273" t="s">
        <v>197</v>
      </c>
      <c r="CE134" s="274" t="s">
        <v>197</v>
      </c>
      <c r="CF134" s="275">
        <v>85</v>
      </c>
      <c r="CG134" s="273">
        <v>12</v>
      </c>
      <c r="CH134" s="274">
        <v>14</v>
      </c>
      <c r="CI134" s="275">
        <v>26</v>
      </c>
      <c r="CJ134" s="273">
        <v>37.799999999999997</v>
      </c>
      <c r="CK134" s="274">
        <v>39.200000000000003</v>
      </c>
      <c r="CL134" s="275">
        <v>38.5</v>
      </c>
      <c r="CM134" s="273">
        <v>12</v>
      </c>
      <c r="CN134" s="274">
        <v>14</v>
      </c>
      <c r="CO134" s="275">
        <v>26</v>
      </c>
      <c r="CP134" s="273">
        <v>77</v>
      </c>
      <c r="CQ134" s="274">
        <v>60</v>
      </c>
      <c r="CR134" s="275">
        <v>68</v>
      </c>
      <c r="CS134" s="273">
        <v>779</v>
      </c>
      <c r="CT134" s="274">
        <v>848</v>
      </c>
      <c r="CU134" s="275">
        <v>1627</v>
      </c>
      <c r="CV134" s="273">
        <v>78</v>
      </c>
      <c r="CW134" s="274">
        <v>61</v>
      </c>
      <c r="CX134" s="275">
        <v>69</v>
      </c>
      <c r="CY134" s="273">
        <v>779</v>
      </c>
      <c r="CZ134" s="274">
        <v>848</v>
      </c>
      <c r="DA134" s="275">
        <v>1627</v>
      </c>
      <c r="DB134" s="273">
        <v>36.6</v>
      </c>
      <c r="DC134" s="274">
        <v>34.1</v>
      </c>
      <c r="DD134" s="275">
        <v>35.299999999999997</v>
      </c>
      <c r="DE134" s="273">
        <v>779</v>
      </c>
      <c r="DF134" s="274">
        <v>848</v>
      </c>
      <c r="DG134" s="275">
        <v>1627</v>
      </c>
    </row>
    <row r="135" spans="1:111" x14ac:dyDescent="0.35">
      <c r="A135" t="s">
        <v>130</v>
      </c>
      <c r="B135" t="s">
        <v>375</v>
      </c>
      <c r="C135" t="s">
        <v>372</v>
      </c>
      <c r="D135" s="273">
        <v>81</v>
      </c>
      <c r="E135" s="274">
        <v>64</v>
      </c>
      <c r="F135" s="275">
        <v>72</v>
      </c>
      <c r="G135" s="273">
        <v>2317</v>
      </c>
      <c r="H135" s="274">
        <v>2407</v>
      </c>
      <c r="I135" s="275">
        <v>4724</v>
      </c>
      <c r="J135" s="273">
        <v>81</v>
      </c>
      <c r="K135" s="274">
        <v>66</v>
      </c>
      <c r="L135" s="275">
        <v>73</v>
      </c>
      <c r="M135" s="273">
        <v>2317</v>
      </c>
      <c r="N135" s="274">
        <v>2407</v>
      </c>
      <c r="O135" s="275">
        <v>4724</v>
      </c>
      <c r="P135" s="273">
        <v>37.1</v>
      </c>
      <c r="Q135" s="274">
        <v>34.799999999999997</v>
      </c>
      <c r="R135" s="275">
        <v>35.9</v>
      </c>
      <c r="S135" s="273">
        <v>2317</v>
      </c>
      <c r="T135" s="274">
        <v>2407</v>
      </c>
      <c r="U135" s="275">
        <v>4724</v>
      </c>
      <c r="V135" s="273">
        <v>82</v>
      </c>
      <c r="W135" s="274">
        <v>63</v>
      </c>
      <c r="X135" s="275">
        <v>73</v>
      </c>
      <c r="Y135" s="273">
        <v>263</v>
      </c>
      <c r="Z135" s="274">
        <v>263</v>
      </c>
      <c r="AA135" s="275">
        <v>526</v>
      </c>
      <c r="AB135" s="273">
        <v>83</v>
      </c>
      <c r="AC135" s="274">
        <v>67</v>
      </c>
      <c r="AD135" s="275">
        <v>75</v>
      </c>
      <c r="AE135" s="273">
        <v>263</v>
      </c>
      <c r="AF135" s="274">
        <v>263</v>
      </c>
      <c r="AG135" s="275">
        <v>526</v>
      </c>
      <c r="AH135" s="273">
        <v>37.200000000000003</v>
      </c>
      <c r="AI135" s="274">
        <v>34.700000000000003</v>
      </c>
      <c r="AJ135" s="275">
        <v>35.9</v>
      </c>
      <c r="AK135" s="273">
        <v>263</v>
      </c>
      <c r="AL135" s="274">
        <v>263</v>
      </c>
      <c r="AM135" s="275">
        <v>526</v>
      </c>
      <c r="AN135" s="273">
        <v>61</v>
      </c>
      <c r="AO135" s="274">
        <v>50</v>
      </c>
      <c r="AP135" s="275">
        <v>55</v>
      </c>
      <c r="AQ135" s="273">
        <v>457</v>
      </c>
      <c r="AR135" s="274">
        <v>478</v>
      </c>
      <c r="AS135" s="275">
        <v>935</v>
      </c>
      <c r="AT135" s="273">
        <v>63</v>
      </c>
      <c r="AU135" s="274">
        <v>55</v>
      </c>
      <c r="AV135" s="275">
        <v>59</v>
      </c>
      <c r="AW135" s="273">
        <v>457</v>
      </c>
      <c r="AX135" s="274">
        <v>478</v>
      </c>
      <c r="AY135" s="275">
        <v>935</v>
      </c>
      <c r="AZ135" s="273">
        <v>33.200000000000003</v>
      </c>
      <c r="BA135" s="274">
        <v>31.7</v>
      </c>
      <c r="BB135" s="275">
        <v>32.4</v>
      </c>
      <c r="BC135" s="273">
        <v>457</v>
      </c>
      <c r="BD135" s="274">
        <v>478</v>
      </c>
      <c r="BE135" s="275">
        <v>935</v>
      </c>
      <c r="BF135" s="273">
        <v>74</v>
      </c>
      <c r="BG135" s="274">
        <v>56</v>
      </c>
      <c r="BH135" s="275">
        <v>65</v>
      </c>
      <c r="BI135" s="273">
        <v>78</v>
      </c>
      <c r="BJ135" s="274">
        <v>80</v>
      </c>
      <c r="BK135" s="275">
        <v>158</v>
      </c>
      <c r="BL135" s="273">
        <v>74</v>
      </c>
      <c r="BM135" s="274">
        <v>60</v>
      </c>
      <c r="BN135" s="275">
        <v>67</v>
      </c>
      <c r="BO135" s="273">
        <v>78</v>
      </c>
      <c r="BP135" s="274">
        <v>80</v>
      </c>
      <c r="BQ135" s="275">
        <v>158</v>
      </c>
      <c r="BR135" s="273">
        <v>35.200000000000003</v>
      </c>
      <c r="BS135" s="274">
        <v>32.700000000000003</v>
      </c>
      <c r="BT135" s="275">
        <v>33.9</v>
      </c>
      <c r="BU135" s="273">
        <v>78</v>
      </c>
      <c r="BV135" s="274">
        <v>80</v>
      </c>
      <c r="BW135" s="275">
        <v>158</v>
      </c>
      <c r="BX135" s="273">
        <v>79</v>
      </c>
      <c r="BY135" s="274">
        <v>73</v>
      </c>
      <c r="BZ135" s="275">
        <v>76</v>
      </c>
      <c r="CA135" s="273">
        <v>14</v>
      </c>
      <c r="CB135" s="274">
        <v>15</v>
      </c>
      <c r="CC135" s="275">
        <v>29</v>
      </c>
      <c r="CD135" s="273">
        <v>79</v>
      </c>
      <c r="CE135" s="274">
        <v>73</v>
      </c>
      <c r="CF135" s="275">
        <v>76</v>
      </c>
      <c r="CG135" s="273">
        <v>14</v>
      </c>
      <c r="CH135" s="274">
        <v>15</v>
      </c>
      <c r="CI135" s="275">
        <v>29</v>
      </c>
      <c r="CJ135" s="273">
        <v>34.299999999999997</v>
      </c>
      <c r="CK135" s="274">
        <v>32.6</v>
      </c>
      <c r="CL135" s="275">
        <v>33.4</v>
      </c>
      <c r="CM135" s="273">
        <v>14</v>
      </c>
      <c r="CN135" s="274">
        <v>15</v>
      </c>
      <c r="CO135" s="275">
        <v>29</v>
      </c>
      <c r="CP135" s="273">
        <v>77</v>
      </c>
      <c r="CQ135" s="274">
        <v>61</v>
      </c>
      <c r="CR135" s="275">
        <v>69</v>
      </c>
      <c r="CS135" s="273">
        <v>3228</v>
      </c>
      <c r="CT135" s="274">
        <v>3349</v>
      </c>
      <c r="CU135" s="275">
        <v>6577</v>
      </c>
      <c r="CV135" s="273">
        <v>78</v>
      </c>
      <c r="CW135" s="274">
        <v>64</v>
      </c>
      <c r="CX135" s="275">
        <v>71</v>
      </c>
      <c r="CY135" s="273">
        <v>3228</v>
      </c>
      <c r="CZ135" s="274">
        <v>3349</v>
      </c>
      <c r="DA135" s="275">
        <v>6577</v>
      </c>
      <c r="DB135" s="273">
        <v>36.4</v>
      </c>
      <c r="DC135" s="274">
        <v>34.1</v>
      </c>
      <c r="DD135" s="275">
        <v>35.200000000000003</v>
      </c>
      <c r="DE135" s="273">
        <v>3228</v>
      </c>
      <c r="DF135" s="274">
        <v>3349</v>
      </c>
      <c r="DG135" s="275">
        <v>6577</v>
      </c>
    </row>
    <row r="136" spans="1:111" x14ac:dyDescent="0.35">
      <c r="A136" t="s">
        <v>82</v>
      </c>
      <c r="B136" t="s">
        <v>327</v>
      </c>
      <c r="C136" t="s">
        <v>324</v>
      </c>
      <c r="D136" s="273">
        <v>75</v>
      </c>
      <c r="E136" s="274">
        <v>61</v>
      </c>
      <c r="F136" s="275">
        <v>68</v>
      </c>
      <c r="G136" s="273">
        <v>3055</v>
      </c>
      <c r="H136" s="274">
        <v>3268</v>
      </c>
      <c r="I136" s="275">
        <v>6323</v>
      </c>
      <c r="J136" s="273">
        <v>78</v>
      </c>
      <c r="K136" s="274">
        <v>64</v>
      </c>
      <c r="L136" s="275">
        <v>71</v>
      </c>
      <c r="M136" s="273">
        <v>3055</v>
      </c>
      <c r="N136" s="274">
        <v>3268</v>
      </c>
      <c r="O136" s="275">
        <v>6323</v>
      </c>
      <c r="P136" s="273">
        <v>35.700000000000003</v>
      </c>
      <c r="Q136" s="274">
        <v>33.700000000000003</v>
      </c>
      <c r="R136" s="275">
        <v>34.700000000000003</v>
      </c>
      <c r="S136" s="273">
        <v>3055</v>
      </c>
      <c r="T136" s="274">
        <v>3268</v>
      </c>
      <c r="U136" s="275">
        <v>6323</v>
      </c>
      <c r="V136" s="273">
        <v>76</v>
      </c>
      <c r="W136" s="274">
        <v>61</v>
      </c>
      <c r="X136" s="275">
        <v>68</v>
      </c>
      <c r="Y136" s="273">
        <v>199</v>
      </c>
      <c r="Z136" s="274">
        <v>214</v>
      </c>
      <c r="AA136" s="275">
        <v>413</v>
      </c>
      <c r="AB136" s="273">
        <v>78</v>
      </c>
      <c r="AC136" s="274">
        <v>64</v>
      </c>
      <c r="AD136" s="275">
        <v>71</v>
      </c>
      <c r="AE136" s="273">
        <v>199</v>
      </c>
      <c r="AF136" s="274">
        <v>214</v>
      </c>
      <c r="AG136" s="275">
        <v>413</v>
      </c>
      <c r="AH136" s="273">
        <v>35.9</v>
      </c>
      <c r="AI136" s="274">
        <v>33.9</v>
      </c>
      <c r="AJ136" s="275">
        <v>34.9</v>
      </c>
      <c r="AK136" s="273">
        <v>199</v>
      </c>
      <c r="AL136" s="274">
        <v>214</v>
      </c>
      <c r="AM136" s="275">
        <v>413</v>
      </c>
      <c r="AN136" s="273">
        <v>73</v>
      </c>
      <c r="AO136" s="274">
        <v>57</v>
      </c>
      <c r="AP136" s="275">
        <v>65</v>
      </c>
      <c r="AQ136" s="273">
        <v>148</v>
      </c>
      <c r="AR136" s="274">
        <v>150</v>
      </c>
      <c r="AS136" s="275">
        <v>298</v>
      </c>
      <c r="AT136" s="273">
        <v>76</v>
      </c>
      <c r="AU136" s="274">
        <v>65</v>
      </c>
      <c r="AV136" s="275">
        <v>70</v>
      </c>
      <c r="AW136" s="273">
        <v>148</v>
      </c>
      <c r="AX136" s="274">
        <v>150</v>
      </c>
      <c r="AY136" s="275">
        <v>298</v>
      </c>
      <c r="AZ136" s="273">
        <v>34.799999999999997</v>
      </c>
      <c r="BA136" s="274">
        <v>32.6</v>
      </c>
      <c r="BB136" s="275">
        <v>33.700000000000003</v>
      </c>
      <c r="BC136" s="273">
        <v>148</v>
      </c>
      <c r="BD136" s="274">
        <v>150</v>
      </c>
      <c r="BE136" s="275">
        <v>298</v>
      </c>
      <c r="BF136" s="273">
        <v>58</v>
      </c>
      <c r="BG136" s="274">
        <v>46</v>
      </c>
      <c r="BH136" s="275">
        <v>51</v>
      </c>
      <c r="BI136" s="273">
        <v>33</v>
      </c>
      <c r="BJ136" s="274">
        <v>48</v>
      </c>
      <c r="BK136" s="275">
        <v>81</v>
      </c>
      <c r="BL136" s="273">
        <v>67</v>
      </c>
      <c r="BM136" s="274">
        <v>46</v>
      </c>
      <c r="BN136" s="275">
        <v>54</v>
      </c>
      <c r="BO136" s="273">
        <v>33</v>
      </c>
      <c r="BP136" s="274">
        <v>48</v>
      </c>
      <c r="BQ136" s="275">
        <v>81</v>
      </c>
      <c r="BR136" s="273">
        <v>33.4</v>
      </c>
      <c r="BS136" s="274">
        <v>30.3</v>
      </c>
      <c r="BT136" s="275">
        <v>31.5</v>
      </c>
      <c r="BU136" s="273">
        <v>33</v>
      </c>
      <c r="BV136" s="274">
        <v>48</v>
      </c>
      <c r="BW136" s="275">
        <v>81</v>
      </c>
      <c r="BX136" s="273">
        <v>76</v>
      </c>
      <c r="BY136" s="274">
        <v>80</v>
      </c>
      <c r="BZ136" s="275">
        <v>78</v>
      </c>
      <c r="CA136" s="273">
        <v>21</v>
      </c>
      <c r="CB136" s="274">
        <v>30</v>
      </c>
      <c r="CC136" s="275">
        <v>51</v>
      </c>
      <c r="CD136" s="273">
        <v>76</v>
      </c>
      <c r="CE136" s="274">
        <v>80</v>
      </c>
      <c r="CF136" s="275">
        <v>78</v>
      </c>
      <c r="CG136" s="273">
        <v>21</v>
      </c>
      <c r="CH136" s="274">
        <v>30</v>
      </c>
      <c r="CI136" s="275">
        <v>51</v>
      </c>
      <c r="CJ136" s="273">
        <v>36.200000000000003</v>
      </c>
      <c r="CK136" s="274">
        <v>35.799999999999997</v>
      </c>
      <c r="CL136" s="275">
        <v>36</v>
      </c>
      <c r="CM136" s="273">
        <v>21</v>
      </c>
      <c r="CN136" s="274">
        <v>30</v>
      </c>
      <c r="CO136" s="275">
        <v>51</v>
      </c>
      <c r="CP136" s="273">
        <v>75</v>
      </c>
      <c r="CQ136" s="274">
        <v>60</v>
      </c>
      <c r="CR136" s="275">
        <v>67</v>
      </c>
      <c r="CS136" s="273">
        <v>3638</v>
      </c>
      <c r="CT136" s="274">
        <v>3935</v>
      </c>
      <c r="CU136" s="275">
        <v>7573</v>
      </c>
      <c r="CV136" s="273">
        <v>77</v>
      </c>
      <c r="CW136" s="274">
        <v>63</v>
      </c>
      <c r="CX136" s="275">
        <v>70</v>
      </c>
      <c r="CY136" s="273">
        <v>3638</v>
      </c>
      <c r="CZ136" s="274">
        <v>3935</v>
      </c>
      <c r="DA136" s="275">
        <v>7573</v>
      </c>
      <c r="DB136" s="273">
        <v>35.6</v>
      </c>
      <c r="DC136" s="274">
        <v>33.4</v>
      </c>
      <c r="DD136" s="275">
        <v>34.4</v>
      </c>
      <c r="DE136" s="273">
        <v>3638</v>
      </c>
      <c r="DF136" s="274">
        <v>3935</v>
      </c>
      <c r="DG136" s="275">
        <v>7573</v>
      </c>
    </row>
    <row r="137" spans="1:111" x14ac:dyDescent="0.35">
      <c r="A137" t="s">
        <v>21</v>
      </c>
      <c r="B137" t="s">
        <v>267</v>
      </c>
      <c r="C137" t="s">
        <v>260</v>
      </c>
      <c r="D137" s="273" t="s">
        <v>416</v>
      </c>
      <c r="E137" s="274" t="s">
        <v>416</v>
      </c>
      <c r="F137" s="275" t="s">
        <v>416</v>
      </c>
      <c r="G137" s="273" t="s">
        <v>416</v>
      </c>
      <c r="H137" s="274" t="s">
        <v>416</v>
      </c>
      <c r="I137" s="275" t="s">
        <v>416</v>
      </c>
      <c r="J137" s="273" t="s">
        <v>416</v>
      </c>
      <c r="K137" s="274" t="s">
        <v>416</v>
      </c>
      <c r="L137" s="275" t="s">
        <v>416</v>
      </c>
      <c r="M137" s="273" t="s">
        <v>416</v>
      </c>
      <c r="N137" s="274" t="s">
        <v>416</v>
      </c>
      <c r="O137" s="275" t="s">
        <v>416</v>
      </c>
      <c r="P137" s="273" t="s">
        <v>416</v>
      </c>
      <c r="Q137" s="274" t="s">
        <v>416</v>
      </c>
      <c r="R137" s="275" t="s">
        <v>416</v>
      </c>
      <c r="S137" s="273" t="s">
        <v>416</v>
      </c>
      <c r="T137" s="274" t="s">
        <v>416</v>
      </c>
      <c r="U137" s="275" t="s">
        <v>416</v>
      </c>
      <c r="V137" s="273" t="s">
        <v>416</v>
      </c>
      <c r="W137" s="274" t="s">
        <v>416</v>
      </c>
      <c r="X137" s="275" t="s">
        <v>416</v>
      </c>
      <c r="Y137" s="273" t="s">
        <v>416</v>
      </c>
      <c r="Z137" s="274" t="s">
        <v>416</v>
      </c>
      <c r="AA137" s="275" t="s">
        <v>416</v>
      </c>
      <c r="AB137" s="273" t="s">
        <v>416</v>
      </c>
      <c r="AC137" s="274" t="s">
        <v>416</v>
      </c>
      <c r="AD137" s="275" t="s">
        <v>416</v>
      </c>
      <c r="AE137" s="273" t="s">
        <v>416</v>
      </c>
      <c r="AF137" s="274" t="s">
        <v>416</v>
      </c>
      <c r="AG137" s="275" t="s">
        <v>416</v>
      </c>
      <c r="AH137" s="273" t="s">
        <v>416</v>
      </c>
      <c r="AI137" s="274" t="s">
        <v>416</v>
      </c>
      <c r="AJ137" s="275" t="s">
        <v>416</v>
      </c>
      <c r="AK137" s="273" t="s">
        <v>416</v>
      </c>
      <c r="AL137" s="274" t="s">
        <v>416</v>
      </c>
      <c r="AM137" s="275" t="s">
        <v>416</v>
      </c>
      <c r="AN137" s="273" t="s">
        <v>416</v>
      </c>
      <c r="AO137" s="274" t="s">
        <v>416</v>
      </c>
      <c r="AP137" s="275" t="s">
        <v>416</v>
      </c>
      <c r="AQ137" s="273" t="s">
        <v>416</v>
      </c>
      <c r="AR137" s="274" t="s">
        <v>416</v>
      </c>
      <c r="AS137" s="275" t="s">
        <v>416</v>
      </c>
      <c r="AT137" s="273" t="s">
        <v>416</v>
      </c>
      <c r="AU137" s="274" t="s">
        <v>416</v>
      </c>
      <c r="AV137" s="275" t="s">
        <v>416</v>
      </c>
      <c r="AW137" s="273" t="s">
        <v>416</v>
      </c>
      <c r="AX137" s="274" t="s">
        <v>416</v>
      </c>
      <c r="AY137" s="275" t="s">
        <v>416</v>
      </c>
      <c r="AZ137" s="273" t="s">
        <v>416</v>
      </c>
      <c r="BA137" s="274" t="s">
        <v>416</v>
      </c>
      <c r="BB137" s="275" t="s">
        <v>416</v>
      </c>
      <c r="BC137" s="273" t="s">
        <v>416</v>
      </c>
      <c r="BD137" s="274" t="s">
        <v>416</v>
      </c>
      <c r="BE137" s="275" t="s">
        <v>416</v>
      </c>
      <c r="BF137" s="273" t="s">
        <v>416</v>
      </c>
      <c r="BG137" s="274" t="s">
        <v>416</v>
      </c>
      <c r="BH137" s="275" t="s">
        <v>416</v>
      </c>
      <c r="BI137" s="273" t="s">
        <v>416</v>
      </c>
      <c r="BJ137" s="274" t="s">
        <v>416</v>
      </c>
      <c r="BK137" s="275" t="s">
        <v>416</v>
      </c>
      <c r="BL137" s="273" t="s">
        <v>416</v>
      </c>
      <c r="BM137" s="274" t="s">
        <v>416</v>
      </c>
      <c r="BN137" s="275" t="s">
        <v>416</v>
      </c>
      <c r="BO137" s="273" t="s">
        <v>416</v>
      </c>
      <c r="BP137" s="274" t="s">
        <v>416</v>
      </c>
      <c r="BQ137" s="275" t="s">
        <v>416</v>
      </c>
      <c r="BR137" s="273" t="s">
        <v>416</v>
      </c>
      <c r="BS137" s="274" t="s">
        <v>416</v>
      </c>
      <c r="BT137" s="275" t="s">
        <v>416</v>
      </c>
      <c r="BU137" s="273" t="s">
        <v>416</v>
      </c>
      <c r="BV137" s="274" t="s">
        <v>416</v>
      </c>
      <c r="BW137" s="275" t="s">
        <v>416</v>
      </c>
      <c r="BX137" s="273" t="s">
        <v>416</v>
      </c>
      <c r="BY137" s="274" t="s">
        <v>416</v>
      </c>
      <c r="BZ137" s="275" t="s">
        <v>416</v>
      </c>
      <c r="CA137" s="273" t="s">
        <v>416</v>
      </c>
      <c r="CB137" s="274" t="s">
        <v>416</v>
      </c>
      <c r="CC137" s="275" t="s">
        <v>416</v>
      </c>
      <c r="CD137" s="273" t="s">
        <v>416</v>
      </c>
      <c r="CE137" s="274" t="s">
        <v>416</v>
      </c>
      <c r="CF137" s="275" t="s">
        <v>416</v>
      </c>
      <c r="CG137" s="273" t="s">
        <v>416</v>
      </c>
      <c r="CH137" s="274" t="s">
        <v>416</v>
      </c>
      <c r="CI137" s="275" t="s">
        <v>416</v>
      </c>
      <c r="CJ137" s="273" t="s">
        <v>416</v>
      </c>
      <c r="CK137" s="274" t="s">
        <v>416</v>
      </c>
      <c r="CL137" s="275" t="s">
        <v>416</v>
      </c>
      <c r="CM137" s="273" t="s">
        <v>416</v>
      </c>
      <c r="CN137" s="274" t="s">
        <v>416</v>
      </c>
      <c r="CO137" s="275" t="s">
        <v>416</v>
      </c>
      <c r="CP137" s="273">
        <v>71</v>
      </c>
      <c r="CQ137" s="274">
        <v>55</v>
      </c>
      <c r="CR137" s="275">
        <v>63</v>
      </c>
      <c r="CS137" s="273">
        <v>2529</v>
      </c>
      <c r="CT137" s="274">
        <v>2620</v>
      </c>
      <c r="CU137" s="275">
        <v>5149</v>
      </c>
      <c r="CV137" s="273">
        <v>72</v>
      </c>
      <c r="CW137" s="274">
        <v>58</v>
      </c>
      <c r="CX137" s="275">
        <v>65</v>
      </c>
      <c r="CY137" s="273">
        <v>2529</v>
      </c>
      <c r="CZ137" s="274">
        <v>2620</v>
      </c>
      <c r="DA137" s="275">
        <v>5149</v>
      </c>
      <c r="DB137" s="273">
        <v>35</v>
      </c>
      <c r="DC137" s="274">
        <v>32.9</v>
      </c>
      <c r="DD137" s="275">
        <v>33.9</v>
      </c>
      <c r="DE137" s="273">
        <v>2529</v>
      </c>
      <c r="DF137" s="274">
        <v>2620</v>
      </c>
      <c r="DG137" s="275">
        <v>5149</v>
      </c>
    </row>
    <row r="138" spans="1:111" x14ac:dyDescent="0.35">
      <c r="A138" t="s">
        <v>56</v>
      </c>
      <c r="B138" t="s">
        <v>301</v>
      </c>
      <c r="C138" t="s">
        <v>299</v>
      </c>
      <c r="D138" s="273">
        <v>76</v>
      </c>
      <c r="E138" s="274">
        <v>61</v>
      </c>
      <c r="F138" s="275">
        <v>68</v>
      </c>
      <c r="G138" s="273">
        <v>3891</v>
      </c>
      <c r="H138" s="274">
        <v>4088</v>
      </c>
      <c r="I138" s="275">
        <v>7979</v>
      </c>
      <c r="J138" s="273">
        <v>79</v>
      </c>
      <c r="K138" s="274">
        <v>64</v>
      </c>
      <c r="L138" s="275">
        <v>71</v>
      </c>
      <c r="M138" s="273">
        <v>3891</v>
      </c>
      <c r="N138" s="274">
        <v>4088</v>
      </c>
      <c r="O138" s="275">
        <v>7979</v>
      </c>
      <c r="P138" s="273">
        <v>36.9</v>
      </c>
      <c r="Q138" s="274">
        <v>34</v>
      </c>
      <c r="R138" s="275">
        <v>35.4</v>
      </c>
      <c r="S138" s="273">
        <v>3891</v>
      </c>
      <c r="T138" s="274">
        <v>4088</v>
      </c>
      <c r="U138" s="275">
        <v>7979</v>
      </c>
      <c r="V138" s="273">
        <v>82</v>
      </c>
      <c r="W138" s="274">
        <v>59</v>
      </c>
      <c r="X138" s="275">
        <v>71</v>
      </c>
      <c r="Y138" s="273">
        <v>112</v>
      </c>
      <c r="Z138" s="274">
        <v>103</v>
      </c>
      <c r="AA138" s="275">
        <v>215</v>
      </c>
      <c r="AB138" s="273">
        <v>82</v>
      </c>
      <c r="AC138" s="274">
        <v>66</v>
      </c>
      <c r="AD138" s="275">
        <v>74</v>
      </c>
      <c r="AE138" s="273">
        <v>112</v>
      </c>
      <c r="AF138" s="274">
        <v>103</v>
      </c>
      <c r="AG138" s="275">
        <v>215</v>
      </c>
      <c r="AH138" s="273">
        <v>37.299999999999997</v>
      </c>
      <c r="AI138" s="274">
        <v>34.299999999999997</v>
      </c>
      <c r="AJ138" s="275">
        <v>35.9</v>
      </c>
      <c r="AK138" s="273">
        <v>112</v>
      </c>
      <c r="AL138" s="274">
        <v>103</v>
      </c>
      <c r="AM138" s="275">
        <v>215</v>
      </c>
      <c r="AN138" s="273">
        <v>69</v>
      </c>
      <c r="AO138" s="274">
        <v>63</v>
      </c>
      <c r="AP138" s="275">
        <v>66</v>
      </c>
      <c r="AQ138" s="273">
        <v>49</v>
      </c>
      <c r="AR138" s="274">
        <v>40</v>
      </c>
      <c r="AS138" s="275">
        <v>89</v>
      </c>
      <c r="AT138" s="273">
        <v>76</v>
      </c>
      <c r="AU138" s="274">
        <v>63</v>
      </c>
      <c r="AV138" s="275">
        <v>70</v>
      </c>
      <c r="AW138" s="273">
        <v>49</v>
      </c>
      <c r="AX138" s="274">
        <v>40</v>
      </c>
      <c r="AY138" s="275">
        <v>89</v>
      </c>
      <c r="AZ138" s="273">
        <v>35</v>
      </c>
      <c r="BA138" s="274">
        <v>33.700000000000003</v>
      </c>
      <c r="BB138" s="275">
        <v>34.4</v>
      </c>
      <c r="BC138" s="273">
        <v>49</v>
      </c>
      <c r="BD138" s="274">
        <v>40</v>
      </c>
      <c r="BE138" s="275">
        <v>89</v>
      </c>
      <c r="BF138" s="273" t="s">
        <v>197</v>
      </c>
      <c r="BG138" s="274" t="s">
        <v>197</v>
      </c>
      <c r="BH138" s="275">
        <v>69</v>
      </c>
      <c r="BI138" s="273">
        <v>6</v>
      </c>
      <c r="BJ138" s="274">
        <v>10</v>
      </c>
      <c r="BK138" s="275">
        <v>16</v>
      </c>
      <c r="BL138" s="273" t="s">
        <v>197</v>
      </c>
      <c r="BM138" s="274" t="s">
        <v>197</v>
      </c>
      <c r="BN138" s="275">
        <v>69</v>
      </c>
      <c r="BO138" s="273">
        <v>6</v>
      </c>
      <c r="BP138" s="274">
        <v>10</v>
      </c>
      <c r="BQ138" s="275">
        <v>16</v>
      </c>
      <c r="BR138" s="273">
        <v>32.299999999999997</v>
      </c>
      <c r="BS138" s="274">
        <v>36</v>
      </c>
      <c r="BT138" s="275">
        <v>34.6</v>
      </c>
      <c r="BU138" s="273">
        <v>6</v>
      </c>
      <c r="BV138" s="274">
        <v>10</v>
      </c>
      <c r="BW138" s="275">
        <v>16</v>
      </c>
      <c r="BX138" s="273">
        <v>50</v>
      </c>
      <c r="BY138" s="274">
        <v>73</v>
      </c>
      <c r="BZ138" s="275">
        <v>62</v>
      </c>
      <c r="CA138" s="273">
        <v>10</v>
      </c>
      <c r="CB138" s="274">
        <v>11</v>
      </c>
      <c r="CC138" s="275">
        <v>21</v>
      </c>
      <c r="CD138" s="273">
        <v>50</v>
      </c>
      <c r="CE138" s="274">
        <v>73</v>
      </c>
      <c r="CF138" s="275">
        <v>62</v>
      </c>
      <c r="CG138" s="273">
        <v>10</v>
      </c>
      <c r="CH138" s="274">
        <v>11</v>
      </c>
      <c r="CI138" s="275">
        <v>21</v>
      </c>
      <c r="CJ138" s="273">
        <v>33.9</v>
      </c>
      <c r="CK138" s="274">
        <v>34.799999999999997</v>
      </c>
      <c r="CL138" s="275">
        <v>34.4</v>
      </c>
      <c r="CM138" s="273">
        <v>10</v>
      </c>
      <c r="CN138" s="274">
        <v>11</v>
      </c>
      <c r="CO138" s="275">
        <v>21</v>
      </c>
      <c r="CP138" s="273">
        <v>76</v>
      </c>
      <c r="CQ138" s="274">
        <v>60</v>
      </c>
      <c r="CR138" s="275">
        <v>68</v>
      </c>
      <c r="CS138" s="273">
        <v>4299</v>
      </c>
      <c r="CT138" s="274">
        <v>4485</v>
      </c>
      <c r="CU138" s="275">
        <v>8784</v>
      </c>
      <c r="CV138" s="273">
        <v>78</v>
      </c>
      <c r="CW138" s="274">
        <v>64</v>
      </c>
      <c r="CX138" s="275">
        <v>71</v>
      </c>
      <c r="CY138" s="273">
        <v>4299</v>
      </c>
      <c r="CZ138" s="274">
        <v>4485</v>
      </c>
      <c r="DA138" s="275">
        <v>8784</v>
      </c>
      <c r="DB138" s="273">
        <v>36.799999999999997</v>
      </c>
      <c r="DC138" s="274">
        <v>34</v>
      </c>
      <c r="DD138" s="275">
        <v>35.4</v>
      </c>
      <c r="DE138" s="273">
        <v>4299</v>
      </c>
      <c r="DF138" s="274">
        <v>4485</v>
      </c>
      <c r="DG138" s="275">
        <v>8784</v>
      </c>
    </row>
    <row r="139" spans="1:111" x14ac:dyDescent="0.35">
      <c r="A139" t="s">
        <v>152</v>
      </c>
      <c r="B139" t="s">
        <v>396</v>
      </c>
      <c r="C139" t="s">
        <v>392</v>
      </c>
      <c r="D139" s="273">
        <v>80</v>
      </c>
      <c r="E139" s="274">
        <v>64</v>
      </c>
      <c r="F139" s="275">
        <v>72</v>
      </c>
      <c r="G139" s="273">
        <v>3386</v>
      </c>
      <c r="H139" s="274">
        <v>3617</v>
      </c>
      <c r="I139" s="275">
        <v>7003</v>
      </c>
      <c r="J139" s="273">
        <v>80</v>
      </c>
      <c r="K139" s="274">
        <v>66</v>
      </c>
      <c r="L139" s="275">
        <v>73</v>
      </c>
      <c r="M139" s="273">
        <v>3386</v>
      </c>
      <c r="N139" s="274">
        <v>3617</v>
      </c>
      <c r="O139" s="275">
        <v>7003</v>
      </c>
      <c r="P139" s="273">
        <v>36.299999999999997</v>
      </c>
      <c r="Q139" s="274">
        <v>34.1</v>
      </c>
      <c r="R139" s="275">
        <v>35.200000000000003</v>
      </c>
      <c r="S139" s="273">
        <v>3386</v>
      </c>
      <c r="T139" s="274">
        <v>3617</v>
      </c>
      <c r="U139" s="275">
        <v>7003</v>
      </c>
      <c r="V139" s="273">
        <v>78</v>
      </c>
      <c r="W139" s="274">
        <v>72</v>
      </c>
      <c r="X139" s="275">
        <v>75</v>
      </c>
      <c r="Y139" s="273">
        <v>86</v>
      </c>
      <c r="Z139" s="274">
        <v>92</v>
      </c>
      <c r="AA139" s="275">
        <v>178</v>
      </c>
      <c r="AB139" s="273">
        <v>79</v>
      </c>
      <c r="AC139" s="274">
        <v>73</v>
      </c>
      <c r="AD139" s="275">
        <v>76</v>
      </c>
      <c r="AE139" s="273">
        <v>86</v>
      </c>
      <c r="AF139" s="274">
        <v>92</v>
      </c>
      <c r="AG139" s="275">
        <v>178</v>
      </c>
      <c r="AH139" s="273">
        <v>37.299999999999997</v>
      </c>
      <c r="AI139" s="274">
        <v>35</v>
      </c>
      <c r="AJ139" s="275">
        <v>36.1</v>
      </c>
      <c r="AK139" s="273">
        <v>86</v>
      </c>
      <c r="AL139" s="274">
        <v>92</v>
      </c>
      <c r="AM139" s="275">
        <v>178</v>
      </c>
      <c r="AN139" s="273" t="s">
        <v>197</v>
      </c>
      <c r="AO139" s="274" t="s">
        <v>197</v>
      </c>
      <c r="AP139" s="275">
        <v>70</v>
      </c>
      <c r="AQ139" s="273">
        <v>26</v>
      </c>
      <c r="AR139" s="274">
        <v>37</v>
      </c>
      <c r="AS139" s="275">
        <v>63</v>
      </c>
      <c r="AT139" s="273" t="s">
        <v>197</v>
      </c>
      <c r="AU139" s="274" t="s">
        <v>197</v>
      </c>
      <c r="AV139" s="275">
        <v>71</v>
      </c>
      <c r="AW139" s="273">
        <v>26</v>
      </c>
      <c r="AX139" s="274">
        <v>37</v>
      </c>
      <c r="AY139" s="275">
        <v>63</v>
      </c>
      <c r="AZ139" s="273">
        <v>36.700000000000003</v>
      </c>
      <c r="BA139" s="274">
        <v>32</v>
      </c>
      <c r="BB139" s="275">
        <v>33.9</v>
      </c>
      <c r="BC139" s="273">
        <v>26</v>
      </c>
      <c r="BD139" s="274">
        <v>37</v>
      </c>
      <c r="BE139" s="275">
        <v>63</v>
      </c>
      <c r="BF139" s="273">
        <v>100</v>
      </c>
      <c r="BG139" s="274" t="s">
        <v>197</v>
      </c>
      <c r="BH139" s="275" t="s">
        <v>197</v>
      </c>
      <c r="BI139" s="273">
        <v>4</v>
      </c>
      <c r="BJ139" s="274">
        <v>3</v>
      </c>
      <c r="BK139" s="275">
        <v>7</v>
      </c>
      <c r="BL139" s="273">
        <v>100</v>
      </c>
      <c r="BM139" s="274" t="s">
        <v>197</v>
      </c>
      <c r="BN139" s="275" t="s">
        <v>197</v>
      </c>
      <c r="BO139" s="273">
        <v>4</v>
      </c>
      <c r="BP139" s="274">
        <v>3</v>
      </c>
      <c r="BQ139" s="275">
        <v>7</v>
      </c>
      <c r="BR139" s="273">
        <v>45.5</v>
      </c>
      <c r="BS139" s="274">
        <v>32</v>
      </c>
      <c r="BT139" s="275">
        <v>39.700000000000003</v>
      </c>
      <c r="BU139" s="273">
        <v>4</v>
      </c>
      <c r="BV139" s="274">
        <v>3</v>
      </c>
      <c r="BW139" s="275">
        <v>7</v>
      </c>
      <c r="BX139" s="273" t="s">
        <v>197</v>
      </c>
      <c r="BY139" s="274" t="s">
        <v>197</v>
      </c>
      <c r="BZ139" s="275">
        <v>67</v>
      </c>
      <c r="CA139" s="273">
        <v>7</v>
      </c>
      <c r="CB139" s="274">
        <v>8</v>
      </c>
      <c r="CC139" s="275">
        <v>15</v>
      </c>
      <c r="CD139" s="273" t="s">
        <v>197</v>
      </c>
      <c r="CE139" s="274" t="s">
        <v>197</v>
      </c>
      <c r="CF139" s="275">
        <v>67</v>
      </c>
      <c r="CG139" s="273">
        <v>7</v>
      </c>
      <c r="CH139" s="274">
        <v>8</v>
      </c>
      <c r="CI139" s="275">
        <v>15</v>
      </c>
      <c r="CJ139" s="273">
        <v>37</v>
      </c>
      <c r="CK139" s="274">
        <v>31.3</v>
      </c>
      <c r="CL139" s="275">
        <v>33.9</v>
      </c>
      <c r="CM139" s="273">
        <v>7</v>
      </c>
      <c r="CN139" s="274">
        <v>8</v>
      </c>
      <c r="CO139" s="275">
        <v>15</v>
      </c>
      <c r="CP139" s="273">
        <v>79</v>
      </c>
      <c r="CQ139" s="274">
        <v>64</v>
      </c>
      <c r="CR139" s="275">
        <v>71</v>
      </c>
      <c r="CS139" s="273">
        <v>3895</v>
      </c>
      <c r="CT139" s="274">
        <v>4157</v>
      </c>
      <c r="CU139" s="275">
        <v>8052</v>
      </c>
      <c r="CV139" s="273">
        <v>80</v>
      </c>
      <c r="CW139" s="274">
        <v>65</v>
      </c>
      <c r="CX139" s="275">
        <v>72</v>
      </c>
      <c r="CY139" s="273">
        <v>3895</v>
      </c>
      <c r="CZ139" s="274">
        <v>4157</v>
      </c>
      <c r="DA139" s="275">
        <v>8052</v>
      </c>
      <c r="DB139" s="273">
        <v>36.299999999999997</v>
      </c>
      <c r="DC139" s="274">
        <v>34</v>
      </c>
      <c r="DD139" s="275">
        <v>35.1</v>
      </c>
      <c r="DE139" s="273">
        <v>3895</v>
      </c>
      <c r="DF139" s="274">
        <v>4157</v>
      </c>
      <c r="DG139" s="275">
        <v>8052</v>
      </c>
    </row>
    <row r="140" spans="1:111" x14ac:dyDescent="0.35">
      <c r="A140" t="s">
        <v>153</v>
      </c>
      <c r="B140" t="s">
        <v>397</v>
      </c>
      <c r="C140" t="s">
        <v>392</v>
      </c>
      <c r="D140" s="273">
        <v>76</v>
      </c>
      <c r="E140" s="274">
        <v>62</v>
      </c>
      <c r="F140" s="275">
        <v>69</v>
      </c>
      <c r="G140" s="273">
        <v>1850</v>
      </c>
      <c r="H140" s="274">
        <v>1882</v>
      </c>
      <c r="I140" s="275">
        <v>3732</v>
      </c>
      <c r="J140" s="273">
        <v>77</v>
      </c>
      <c r="K140" s="274">
        <v>64</v>
      </c>
      <c r="L140" s="275">
        <v>70</v>
      </c>
      <c r="M140" s="273">
        <v>1850</v>
      </c>
      <c r="N140" s="274">
        <v>1882</v>
      </c>
      <c r="O140" s="275">
        <v>3732</v>
      </c>
      <c r="P140" s="273">
        <v>36.799999999999997</v>
      </c>
      <c r="Q140" s="274">
        <v>34.799999999999997</v>
      </c>
      <c r="R140" s="275">
        <v>35.799999999999997</v>
      </c>
      <c r="S140" s="273">
        <v>1850</v>
      </c>
      <c r="T140" s="274">
        <v>1882</v>
      </c>
      <c r="U140" s="275">
        <v>3732</v>
      </c>
      <c r="V140" s="273">
        <v>77</v>
      </c>
      <c r="W140" s="274">
        <v>56</v>
      </c>
      <c r="X140" s="275">
        <v>67</v>
      </c>
      <c r="Y140" s="273">
        <v>60</v>
      </c>
      <c r="Z140" s="274">
        <v>54</v>
      </c>
      <c r="AA140" s="275">
        <v>114</v>
      </c>
      <c r="AB140" s="273">
        <v>78</v>
      </c>
      <c r="AC140" s="274">
        <v>57</v>
      </c>
      <c r="AD140" s="275">
        <v>68</v>
      </c>
      <c r="AE140" s="273">
        <v>60</v>
      </c>
      <c r="AF140" s="274">
        <v>54</v>
      </c>
      <c r="AG140" s="275">
        <v>114</v>
      </c>
      <c r="AH140" s="273">
        <v>37.200000000000003</v>
      </c>
      <c r="AI140" s="274">
        <v>34.299999999999997</v>
      </c>
      <c r="AJ140" s="275">
        <v>35.799999999999997</v>
      </c>
      <c r="AK140" s="273">
        <v>60</v>
      </c>
      <c r="AL140" s="274">
        <v>54</v>
      </c>
      <c r="AM140" s="275">
        <v>114</v>
      </c>
      <c r="AN140" s="273">
        <v>57</v>
      </c>
      <c r="AO140" s="274">
        <v>50</v>
      </c>
      <c r="AP140" s="275">
        <v>54</v>
      </c>
      <c r="AQ140" s="273">
        <v>21</v>
      </c>
      <c r="AR140" s="274">
        <v>20</v>
      </c>
      <c r="AS140" s="275">
        <v>41</v>
      </c>
      <c r="AT140" s="273">
        <v>57</v>
      </c>
      <c r="AU140" s="274">
        <v>50</v>
      </c>
      <c r="AV140" s="275">
        <v>54</v>
      </c>
      <c r="AW140" s="273">
        <v>21</v>
      </c>
      <c r="AX140" s="274">
        <v>20</v>
      </c>
      <c r="AY140" s="275">
        <v>41</v>
      </c>
      <c r="AZ140" s="273">
        <v>34.200000000000003</v>
      </c>
      <c r="BA140" s="274">
        <v>30.5</v>
      </c>
      <c r="BB140" s="275">
        <v>32.4</v>
      </c>
      <c r="BC140" s="273">
        <v>21</v>
      </c>
      <c r="BD140" s="274">
        <v>20</v>
      </c>
      <c r="BE140" s="275">
        <v>41</v>
      </c>
      <c r="BF140" s="273" t="s">
        <v>197</v>
      </c>
      <c r="BG140" s="274" t="s">
        <v>197</v>
      </c>
      <c r="BH140" s="275" t="s">
        <v>197</v>
      </c>
      <c r="BI140" s="273" t="s">
        <v>197</v>
      </c>
      <c r="BJ140" s="274" t="s">
        <v>197</v>
      </c>
      <c r="BK140" s="275">
        <v>5</v>
      </c>
      <c r="BL140" s="273" t="s">
        <v>197</v>
      </c>
      <c r="BM140" s="274" t="s">
        <v>197</v>
      </c>
      <c r="BN140" s="275" t="s">
        <v>197</v>
      </c>
      <c r="BO140" s="273" t="s">
        <v>197</v>
      </c>
      <c r="BP140" s="274" t="s">
        <v>197</v>
      </c>
      <c r="BQ140" s="275">
        <v>5</v>
      </c>
      <c r="BR140" s="273">
        <v>32</v>
      </c>
      <c r="BS140" s="274">
        <v>30.5</v>
      </c>
      <c r="BT140" s="275">
        <v>31.4</v>
      </c>
      <c r="BU140" s="273" t="s">
        <v>197</v>
      </c>
      <c r="BV140" s="274" t="s">
        <v>197</v>
      </c>
      <c r="BW140" s="275">
        <v>5</v>
      </c>
      <c r="BX140" s="273" t="s">
        <v>197</v>
      </c>
      <c r="BY140" s="274">
        <v>100</v>
      </c>
      <c r="BZ140" s="275" t="s">
        <v>197</v>
      </c>
      <c r="CA140" s="273">
        <v>5</v>
      </c>
      <c r="CB140" s="274">
        <v>3</v>
      </c>
      <c r="CC140" s="275">
        <v>8</v>
      </c>
      <c r="CD140" s="273" t="s">
        <v>197</v>
      </c>
      <c r="CE140" s="274">
        <v>100</v>
      </c>
      <c r="CF140" s="275" t="s">
        <v>197</v>
      </c>
      <c r="CG140" s="273">
        <v>5</v>
      </c>
      <c r="CH140" s="274">
        <v>3</v>
      </c>
      <c r="CI140" s="275">
        <v>8</v>
      </c>
      <c r="CJ140" s="273">
        <v>35</v>
      </c>
      <c r="CK140" s="274">
        <v>38.299999999999997</v>
      </c>
      <c r="CL140" s="275">
        <v>36.299999999999997</v>
      </c>
      <c r="CM140" s="273">
        <v>5</v>
      </c>
      <c r="CN140" s="274">
        <v>3</v>
      </c>
      <c r="CO140" s="275">
        <v>8</v>
      </c>
      <c r="CP140" s="273">
        <v>76</v>
      </c>
      <c r="CQ140" s="274">
        <v>62</v>
      </c>
      <c r="CR140" s="275">
        <v>69</v>
      </c>
      <c r="CS140" s="273">
        <v>2045</v>
      </c>
      <c r="CT140" s="274">
        <v>2069</v>
      </c>
      <c r="CU140" s="275">
        <v>4114</v>
      </c>
      <c r="CV140" s="273">
        <v>77</v>
      </c>
      <c r="CW140" s="274">
        <v>64</v>
      </c>
      <c r="CX140" s="275">
        <v>70</v>
      </c>
      <c r="CY140" s="273">
        <v>2045</v>
      </c>
      <c r="CZ140" s="274">
        <v>2069</v>
      </c>
      <c r="DA140" s="275">
        <v>4114</v>
      </c>
      <c r="DB140" s="273">
        <v>36.799999999999997</v>
      </c>
      <c r="DC140" s="274">
        <v>34.700000000000003</v>
      </c>
      <c r="DD140" s="275">
        <v>35.799999999999997</v>
      </c>
      <c r="DE140" s="273">
        <v>2045</v>
      </c>
      <c r="DF140" s="274">
        <v>2069</v>
      </c>
      <c r="DG140" s="275">
        <v>4114</v>
      </c>
    </row>
    <row r="141" spans="1:111" x14ac:dyDescent="0.35">
      <c r="A141" t="s">
        <v>131</v>
      </c>
      <c r="B141" t="s">
        <v>376</v>
      </c>
      <c r="C141" t="s">
        <v>372</v>
      </c>
      <c r="D141" s="273">
        <v>83</v>
      </c>
      <c r="E141" s="274">
        <v>68</v>
      </c>
      <c r="F141" s="275">
        <v>75</v>
      </c>
      <c r="G141" s="273">
        <v>2459</v>
      </c>
      <c r="H141" s="274">
        <v>2607</v>
      </c>
      <c r="I141" s="275">
        <v>5066</v>
      </c>
      <c r="J141" s="273">
        <v>84</v>
      </c>
      <c r="K141" s="274">
        <v>70</v>
      </c>
      <c r="L141" s="275">
        <v>76</v>
      </c>
      <c r="M141" s="273">
        <v>2459</v>
      </c>
      <c r="N141" s="274">
        <v>2607</v>
      </c>
      <c r="O141" s="275">
        <v>5066</v>
      </c>
      <c r="P141" s="273">
        <v>37.9</v>
      </c>
      <c r="Q141" s="274">
        <v>35</v>
      </c>
      <c r="R141" s="275">
        <v>36.4</v>
      </c>
      <c r="S141" s="273">
        <v>2459</v>
      </c>
      <c r="T141" s="274">
        <v>2607</v>
      </c>
      <c r="U141" s="275">
        <v>5066</v>
      </c>
      <c r="V141" s="273">
        <v>86</v>
      </c>
      <c r="W141" s="274">
        <v>60</v>
      </c>
      <c r="X141" s="275">
        <v>73</v>
      </c>
      <c r="Y141" s="273">
        <v>115</v>
      </c>
      <c r="Z141" s="274">
        <v>117</v>
      </c>
      <c r="AA141" s="275">
        <v>232</v>
      </c>
      <c r="AB141" s="273">
        <v>86</v>
      </c>
      <c r="AC141" s="274">
        <v>61</v>
      </c>
      <c r="AD141" s="275">
        <v>73</v>
      </c>
      <c r="AE141" s="273">
        <v>115</v>
      </c>
      <c r="AF141" s="274">
        <v>117</v>
      </c>
      <c r="AG141" s="275">
        <v>232</v>
      </c>
      <c r="AH141" s="273">
        <v>38.299999999999997</v>
      </c>
      <c r="AI141" s="274">
        <v>33.5</v>
      </c>
      <c r="AJ141" s="275">
        <v>35.9</v>
      </c>
      <c r="AK141" s="273">
        <v>115</v>
      </c>
      <c r="AL141" s="274">
        <v>117</v>
      </c>
      <c r="AM141" s="275">
        <v>232</v>
      </c>
      <c r="AN141" s="273">
        <v>79</v>
      </c>
      <c r="AO141" s="274">
        <v>76</v>
      </c>
      <c r="AP141" s="275">
        <v>78</v>
      </c>
      <c r="AQ141" s="273">
        <v>57</v>
      </c>
      <c r="AR141" s="274">
        <v>59</v>
      </c>
      <c r="AS141" s="275">
        <v>116</v>
      </c>
      <c r="AT141" s="273">
        <v>79</v>
      </c>
      <c r="AU141" s="274">
        <v>78</v>
      </c>
      <c r="AV141" s="275">
        <v>78</v>
      </c>
      <c r="AW141" s="273">
        <v>57</v>
      </c>
      <c r="AX141" s="274">
        <v>59</v>
      </c>
      <c r="AY141" s="275">
        <v>116</v>
      </c>
      <c r="AZ141" s="273">
        <v>37.200000000000003</v>
      </c>
      <c r="BA141" s="274">
        <v>34.799999999999997</v>
      </c>
      <c r="BB141" s="275">
        <v>36</v>
      </c>
      <c r="BC141" s="273">
        <v>57</v>
      </c>
      <c r="BD141" s="274">
        <v>59</v>
      </c>
      <c r="BE141" s="275">
        <v>116</v>
      </c>
      <c r="BF141" s="273">
        <v>63</v>
      </c>
      <c r="BG141" s="274">
        <v>69</v>
      </c>
      <c r="BH141" s="275">
        <v>67</v>
      </c>
      <c r="BI141" s="273">
        <v>19</v>
      </c>
      <c r="BJ141" s="274">
        <v>32</v>
      </c>
      <c r="BK141" s="275">
        <v>51</v>
      </c>
      <c r="BL141" s="273">
        <v>68</v>
      </c>
      <c r="BM141" s="274">
        <v>72</v>
      </c>
      <c r="BN141" s="275">
        <v>71</v>
      </c>
      <c r="BO141" s="273">
        <v>19</v>
      </c>
      <c r="BP141" s="274">
        <v>32</v>
      </c>
      <c r="BQ141" s="275">
        <v>51</v>
      </c>
      <c r="BR141" s="273">
        <v>35.1</v>
      </c>
      <c r="BS141" s="274">
        <v>34.700000000000003</v>
      </c>
      <c r="BT141" s="275">
        <v>34.799999999999997</v>
      </c>
      <c r="BU141" s="273">
        <v>19</v>
      </c>
      <c r="BV141" s="274">
        <v>32</v>
      </c>
      <c r="BW141" s="275">
        <v>51</v>
      </c>
      <c r="BX141" s="273">
        <v>100</v>
      </c>
      <c r="BY141" s="274">
        <v>50</v>
      </c>
      <c r="BZ141" s="275">
        <v>83</v>
      </c>
      <c r="CA141" s="273">
        <v>12</v>
      </c>
      <c r="CB141" s="274">
        <v>6</v>
      </c>
      <c r="CC141" s="275">
        <v>18</v>
      </c>
      <c r="CD141" s="273">
        <v>100</v>
      </c>
      <c r="CE141" s="274" t="s">
        <v>197</v>
      </c>
      <c r="CF141" s="275" t="s">
        <v>197</v>
      </c>
      <c r="CG141" s="273">
        <v>12</v>
      </c>
      <c r="CH141" s="274">
        <v>6</v>
      </c>
      <c r="CI141" s="275">
        <v>18</v>
      </c>
      <c r="CJ141" s="273">
        <v>38.9</v>
      </c>
      <c r="CK141" s="274">
        <v>32</v>
      </c>
      <c r="CL141" s="275">
        <v>36.6</v>
      </c>
      <c r="CM141" s="273">
        <v>12</v>
      </c>
      <c r="CN141" s="274">
        <v>6</v>
      </c>
      <c r="CO141" s="275">
        <v>18</v>
      </c>
      <c r="CP141" s="273">
        <v>83</v>
      </c>
      <c r="CQ141" s="274">
        <v>67</v>
      </c>
      <c r="CR141" s="275">
        <v>75</v>
      </c>
      <c r="CS141" s="273">
        <v>2782</v>
      </c>
      <c r="CT141" s="274">
        <v>2953</v>
      </c>
      <c r="CU141" s="275">
        <v>5735</v>
      </c>
      <c r="CV141" s="273">
        <v>83</v>
      </c>
      <c r="CW141" s="274">
        <v>69</v>
      </c>
      <c r="CX141" s="275">
        <v>76</v>
      </c>
      <c r="CY141" s="273">
        <v>2782</v>
      </c>
      <c r="CZ141" s="274">
        <v>2953</v>
      </c>
      <c r="DA141" s="275">
        <v>5735</v>
      </c>
      <c r="DB141" s="273">
        <v>37.799999999999997</v>
      </c>
      <c r="DC141" s="274">
        <v>34.9</v>
      </c>
      <c r="DD141" s="275">
        <v>36.299999999999997</v>
      </c>
      <c r="DE141" s="273">
        <v>2782</v>
      </c>
      <c r="DF141" s="274">
        <v>2953</v>
      </c>
      <c r="DG141" s="275">
        <v>5735</v>
      </c>
    </row>
    <row r="142" spans="1:111" x14ac:dyDescent="0.35">
      <c r="A142" t="s">
        <v>83</v>
      </c>
      <c r="B142" t="s">
        <v>328</v>
      </c>
      <c r="C142" t="s">
        <v>324</v>
      </c>
      <c r="D142" s="273">
        <v>79</v>
      </c>
      <c r="E142" s="274">
        <v>64</v>
      </c>
      <c r="F142" s="275">
        <v>71</v>
      </c>
      <c r="G142" s="273">
        <v>6946</v>
      </c>
      <c r="H142" s="274">
        <v>7466</v>
      </c>
      <c r="I142" s="275">
        <v>14412</v>
      </c>
      <c r="J142" s="273">
        <v>80</v>
      </c>
      <c r="K142" s="274">
        <v>66</v>
      </c>
      <c r="L142" s="275">
        <v>73</v>
      </c>
      <c r="M142" s="273">
        <v>6946</v>
      </c>
      <c r="N142" s="274">
        <v>7466</v>
      </c>
      <c r="O142" s="275">
        <v>14412</v>
      </c>
      <c r="P142" s="273">
        <v>36.6</v>
      </c>
      <c r="Q142" s="274">
        <v>34.200000000000003</v>
      </c>
      <c r="R142" s="275">
        <v>35.299999999999997</v>
      </c>
      <c r="S142" s="273">
        <v>6946</v>
      </c>
      <c r="T142" s="274">
        <v>7466</v>
      </c>
      <c r="U142" s="275">
        <v>14412</v>
      </c>
      <c r="V142" s="273">
        <v>76</v>
      </c>
      <c r="W142" s="274">
        <v>66</v>
      </c>
      <c r="X142" s="275">
        <v>71</v>
      </c>
      <c r="Y142" s="273">
        <v>433</v>
      </c>
      <c r="Z142" s="274">
        <v>424</v>
      </c>
      <c r="AA142" s="275">
        <v>857</v>
      </c>
      <c r="AB142" s="273">
        <v>77</v>
      </c>
      <c r="AC142" s="274">
        <v>67</v>
      </c>
      <c r="AD142" s="275">
        <v>72</v>
      </c>
      <c r="AE142" s="273">
        <v>433</v>
      </c>
      <c r="AF142" s="274">
        <v>424</v>
      </c>
      <c r="AG142" s="275">
        <v>857</v>
      </c>
      <c r="AH142" s="273">
        <v>36.700000000000003</v>
      </c>
      <c r="AI142" s="274">
        <v>34.1</v>
      </c>
      <c r="AJ142" s="275">
        <v>35.4</v>
      </c>
      <c r="AK142" s="273">
        <v>433</v>
      </c>
      <c r="AL142" s="274">
        <v>424</v>
      </c>
      <c r="AM142" s="275">
        <v>857</v>
      </c>
      <c r="AN142" s="273">
        <v>76</v>
      </c>
      <c r="AO142" s="274">
        <v>64</v>
      </c>
      <c r="AP142" s="275">
        <v>70</v>
      </c>
      <c r="AQ142" s="273">
        <v>198</v>
      </c>
      <c r="AR142" s="274">
        <v>208</v>
      </c>
      <c r="AS142" s="275">
        <v>406</v>
      </c>
      <c r="AT142" s="273">
        <v>78</v>
      </c>
      <c r="AU142" s="274">
        <v>65</v>
      </c>
      <c r="AV142" s="275">
        <v>71</v>
      </c>
      <c r="AW142" s="273">
        <v>198</v>
      </c>
      <c r="AX142" s="274">
        <v>208</v>
      </c>
      <c r="AY142" s="275">
        <v>406</v>
      </c>
      <c r="AZ142" s="273">
        <v>36.200000000000003</v>
      </c>
      <c r="BA142" s="274">
        <v>33.9</v>
      </c>
      <c r="BB142" s="275">
        <v>35</v>
      </c>
      <c r="BC142" s="273">
        <v>198</v>
      </c>
      <c r="BD142" s="274">
        <v>208</v>
      </c>
      <c r="BE142" s="275">
        <v>406</v>
      </c>
      <c r="BF142" s="273">
        <v>83</v>
      </c>
      <c r="BG142" s="274">
        <v>62</v>
      </c>
      <c r="BH142" s="275">
        <v>72</v>
      </c>
      <c r="BI142" s="273">
        <v>176</v>
      </c>
      <c r="BJ142" s="274">
        <v>186</v>
      </c>
      <c r="BK142" s="275">
        <v>362</v>
      </c>
      <c r="BL142" s="273">
        <v>84</v>
      </c>
      <c r="BM142" s="274">
        <v>64</v>
      </c>
      <c r="BN142" s="275">
        <v>73</v>
      </c>
      <c r="BO142" s="273">
        <v>176</v>
      </c>
      <c r="BP142" s="274">
        <v>186</v>
      </c>
      <c r="BQ142" s="275">
        <v>362</v>
      </c>
      <c r="BR142" s="273">
        <v>36.799999999999997</v>
      </c>
      <c r="BS142" s="274">
        <v>33.200000000000003</v>
      </c>
      <c r="BT142" s="275">
        <v>35</v>
      </c>
      <c r="BU142" s="273">
        <v>176</v>
      </c>
      <c r="BV142" s="274">
        <v>186</v>
      </c>
      <c r="BW142" s="275">
        <v>362</v>
      </c>
      <c r="BX142" s="273">
        <v>63</v>
      </c>
      <c r="BY142" s="274">
        <v>59</v>
      </c>
      <c r="BZ142" s="275">
        <v>60</v>
      </c>
      <c r="CA142" s="273">
        <v>24</v>
      </c>
      <c r="CB142" s="274">
        <v>29</v>
      </c>
      <c r="CC142" s="275">
        <v>53</v>
      </c>
      <c r="CD142" s="273">
        <v>63</v>
      </c>
      <c r="CE142" s="274">
        <v>62</v>
      </c>
      <c r="CF142" s="275">
        <v>62</v>
      </c>
      <c r="CG142" s="273">
        <v>24</v>
      </c>
      <c r="CH142" s="274">
        <v>29</v>
      </c>
      <c r="CI142" s="275">
        <v>53</v>
      </c>
      <c r="CJ142" s="273">
        <v>34</v>
      </c>
      <c r="CK142" s="274">
        <v>32.700000000000003</v>
      </c>
      <c r="CL142" s="275">
        <v>33.299999999999997</v>
      </c>
      <c r="CM142" s="273">
        <v>24</v>
      </c>
      <c r="CN142" s="274">
        <v>29</v>
      </c>
      <c r="CO142" s="275">
        <v>53</v>
      </c>
      <c r="CP142" s="273">
        <v>78</v>
      </c>
      <c r="CQ142" s="274">
        <v>63</v>
      </c>
      <c r="CR142" s="275">
        <v>70</v>
      </c>
      <c r="CS142" s="273">
        <v>8263</v>
      </c>
      <c r="CT142" s="274">
        <v>8795</v>
      </c>
      <c r="CU142" s="275">
        <v>17058</v>
      </c>
      <c r="CV142" s="273">
        <v>79</v>
      </c>
      <c r="CW142" s="274">
        <v>65</v>
      </c>
      <c r="CX142" s="275">
        <v>72</v>
      </c>
      <c r="CY142" s="273">
        <v>8263</v>
      </c>
      <c r="CZ142" s="274">
        <v>8795</v>
      </c>
      <c r="DA142" s="275">
        <v>17058</v>
      </c>
      <c r="DB142" s="273">
        <v>36.5</v>
      </c>
      <c r="DC142" s="274">
        <v>34.1</v>
      </c>
      <c r="DD142" s="275">
        <v>35.299999999999997</v>
      </c>
      <c r="DE142" s="273">
        <v>8263</v>
      </c>
      <c r="DF142" s="274">
        <v>8795</v>
      </c>
      <c r="DG142" s="275">
        <v>17058</v>
      </c>
    </row>
    <row r="143" spans="1:111" x14ac:dyDescent="0.35">
      <c r="A143" t="s">
        <v>154</v>
      </c>
      <c r="B143" t="s">
        <v>398</v>
      </c>
      <c r="C143" t="s">
        <v>392</v>
      </c>
      <c r="D143" s="273">
        <v>73</v>
      </c>
      <c r="E143" s="274">
        <v>58</v>
      </c>
      <c r="F143" s="275">
        <v>66</v>
      </c>
      <c r="G143" s="273">
        <v>2945</v>
      </c>
      <c r="H143" s="274">
        <v>3002</v>
      </c>
      <c r="I143" s="275">
        <v>5947</v>
      </c>
      <c r="J143" s="273">
        <v>74</v>
      </c>
      <c r="K143" s="274">
        <v>60</v>
      </c>
      <c r="L143" s="275">
        <v>67</v>
      </c>
      <c r="M143" s="273">
        <v>2945</v>
      </c>
      <c r="N143" s="274">
        <v>3002</v>
      </c>
      <c r="O143" s="275">
        <v>5947</v>
      </c>
      <c r="P143" s="273">
        <v>36.5</v>
      </c>
      <c r="Q143" s="274">
        <v>33.9</v>
      </c>
      <c r="R143" s="275">
        <v>35.200000000000003</v>
      </c>
      <c r="S143" s="273">
        <v>2945</v>
      </c>
      <c r="T143" s="274">
        <v>3002</v>
      </c>
      <c r="U143" s="275">
        <v>5947</v>
      </c>
      <c r="V143" s="273">
        <v>70</v>
      </c>
      <c r="W143" s="274">
        <v>56</v>
      </c>
      <c r="X143" s="275">
        <v>63</v>
      </c>
      <c r="Y143" s="273">
        <v>151</v>
      </c>
      <c r="Z143" s="274">
        <v>165</v>
      </c>
      <c r="AA143" s="275">
        <v>316</v>
      </c>
      <c r="AB143" s="273">
        <v>71</v>
      </c>
      <c r="AC143" s="274">
        <v>59</v>
      </c>
      <c r="AD143" s="275">
        <v>65</v>
      </c>
      <c r="AE143" s="273">
        <v>151</v>
      </c>
      <c r="AF143" s="274">
        <v>165</v>
      </c>
      <c r="AG143" s="275">
        <v>316</v>
      </c>
      <c r="AH143" s="273">
        <v>35.700000000000003</v>
      </c>
      <c r="AI143" s="274">
        <v>33.9</v>
      </c>
      <c r="AJ143" s="275">
        <v>34.700000000000003</v>
      </c>
      <c r="AK143" s="273">
        <v>151</v>
      </c>
      <c r="AL143" s="274">
        <v>165</v>
      </c>
      <c r="AM143" s="275">
        <v>316</v>
      </c>
      <c r="AN143" s="273">
        <v>64</v>
      </c>
      <c r="AO143" s="274">
        <v>56</v>
      </c>
      <c r="AP143" s="275">
        <v>60</v>
      </c>
      <c r="AQ143" s="273">
        <v>78</v>
      </c>
      <c r="AR143" s="274">
        <v>81</v>
      </c>
      <c r="AS143" s="275">
        <v>159</v>
      </c>
      <c r="AT143" s="273">
        <v>71</v>
      </c>
      <c r="AU143" s="274">
        <v>60</v>
      </c>
      <c r="AV143" s="275">
        <v>65</v>
      </c>
      <c r="AW143" s="273">
        <v>78</v>
      </c>
      <c r="AX143" s="274">
        <v>81</v>
      </c>
      <c r="AY143" s="275">
        <v>159</v>
      </c>
      <c r="AZ143" s="273">
        <v>34</v>
      </c>
      <c r="BA143" s="274">
        <v>33.1</v>
      </c>
      <c r="BB143" s="275">
        <v>33.5</v>
      </c>
      <c r="BC143" s="273">
        <v>78</v>
      </c>
      <c r="BD143" s="274">
        <v>81</v>
      </c>
      <c r="BE143" s="275">
        <v>159</v>
      </c>
      <c r="BF143" s="273">
        <v>65</v>
      </c>
      <c r="BG143" s="274">
        <v>35</v>
      </c>
      <c r="BH143" s="275">
        <v>52</v>
      </c>
      <c r="BI143" s="273">
        <v>43</v>
      </c>
      <c r="BJ143" s="274">
        <v>34</v>
      </c>
      <c r="BK143" s="275">
        <v>77</v>
      </c>
      <c r="BL143" s="273">
        <v>74</v>
      </c>
      <c r="BM143" s="274">
        <v>41</v>
      </c>
      <c r="BN143" s="275">
        <v>60</v>
      </c>
      <c r="BO143" s="273">
        <v>43</v>
      </c>
      <c r="BP143" s="274">
        <v>34</v>
      </c>
      <c r="BQ143" s="275">
        <v>77</v>
      </c>
      <c r="BR143" s="273">
        <v>35.6</v>
      </c>
      <c r="BS143" s="274">
        <v>30.9</v>
      </c>
      <c r="BT143" s="275">
        <v>33.5</v>
      </c>
      <c r="BU143" s="273">
        <v>43</v>
      </c>
      <c r="BV143" s="274">
        <v>34</v>
      </c>
      <c r="BW143" s="275">
        <v>77</v>
      </c>
      <c r="BX143" s="273" t="s">
        <v>197</v>
      </c>
      <c r="BY143" s="274" t="s">
        <v>197</v>
      </c>
      <c r="BZ143" s="275">
        <v>53</v>
      </c>
      <c r="CA143" s="273">
        <v>6</v>
      </c>
      <c r="CB143" s="274">
        <v>13</v>
      </c>
      <c r="CC143" s="275">
        <v>19</v>
      </c>
      <c r="CD143" s="273" t="s">
        <v>197</v>
      </c>
      <c r="CE143" s="274" t="s">
        <v>197</v>
      </c>
      <c r="CF143" s="275">
        <v>58</v>
      </c>
      <c r="CG143" s="273">
        <v>6</v>
      </c>
      <c r="CH143" s="274">
        <v>13</v>
      </c>
      <c r="CI143" s="275">
        <v>19</v>
      </c>
      <c r="CJ143" s="273">
        <v>42.3</v>
      </c>
      <c r="CK143" s="274">
        <v>31.3</v>
      </c>
      <c r="CL143" s="275">
        <v>34.799999999999997</v>
      </c>
      <c r="CM143" s="273">
        <v>6</v>
      </c>
      <c r="CN143" s="274">
        <v>13</v>
      </c>
      <c r="CO143" s="275">
        <v>19</v>
      </c>
      <c r="CP143" s="273">
        <v>73</v>
      </c>
      <c r="CQ143" s="274">
        <v>57</v>
      </c>
      <c r="CR143" s="275">
        <v>65</v>
      </c>
      <c r="CS143" s="273">
        <v>3472</v>
      </c>
      <c r="CT143" s="274">
        <v>3522</v>
      </c>
      <c r="CU143" s="275">
        <v>6994</v>
      </c>
      <c r="CV143" s="273">
        <v>74</v>
      </c>
      <c r="CW143" s="274">
        <v>60</v>
      </c>
      <c r="CX143" s="275">
        <v>67</v>
      </c>
      <c r="CY143" s="273">
        <v>3472</v>
      </c>
      <c r="CZ143" s="274">
        <v>3522</v>
      </c>
      <c r="DA143" s="275">
        <v>6994</v>
      </c>
      <c r="DB143" s="273">
        <v>36.5</v>
      </c>
      <c r="DC143" s="274">
        <v>33.9</v>
      </c>
      <c r="DD143" s="275">
        <v>35.200000000000003</v>
      </c>
      <c r="DE143" s="273">
        <v>3472</v>
      </c>
      <c r="DF143" s="274">
        <v>3522</v>
      </c>
      <c r="DG143" s="275">
        <v>6994</v>
      </c>
    </row>
    <row r="144" spans="1:111" x14ac:dyDescent="0.35">
      <c r="A144" t="s">
        <v>132</v>
      </c>
      <c r="B144" t="s">
        <v>377</v>
      </c>
      <c r="C144" t="s">
        <v>372</v>
      </c>
      <c r="D144" s="273">
        <v>81</v>
      </c>
      <c r="E144" s="274">
        <v>68</v>
      </c>
      <c r="F144" s="275">
        <v>74</v>
      </c>
      <c r="G144" s="273">
        <v>6767</v>
      </c>
      <c r="H144" s="274">
        <v>7156</v>
      </c>
      <c r="I144" s="275">
        <v>13923</v>
      </c>
      <c r="J144" s="273">
        <v>82</v>
      </c>
      <c r="K144" s="274">
        <v>69</v>
      </c>
      <c r="L144" s="275">
        <v>76</v>
      </c>
      <c r="M144" s="273">
        <v>6767</v>
      </c>
      <c r="N144" s="274">
        <v>7156</v>
      </c>
      <c r="O144" s="275">
        <v>13923</v>
      </c>
      <c r="P144" s="273">
        <v>36.200000000000003</v>
      </c>
      <c r="Q144" s="274">
        <v>34.200000000000003</v>
      </c>
      <c r="R144" s="275">
        <v>35.200000000000003</v>
      </c>
      <c r="S144" s="273">
        <v>6767</v>
      </c>
      <c r="T144" s="274">
        <v>7156</v>
      </c>
      <c r="U144" s="275">
        <v>13923</v>
      </c>
      <c r="V144" s="273">
        <v>79</v>
      </c>
      <c r="W144" s="274">
        <v>67</v>
      </c>
      <c r="X144" s="275">
        <v>73</v>
      </c>
      <c r="Y144" s="273">
        <v>293</v>
      </c>
      <c r="Z144" s="274">
        <v>322</v>
      </c>
      <c r="AA144" s="275">
        <v>615</v>
      </c>
      <c r="AB144" s="273">
        <v>80</v>
      </c>
      <c r="AC144" s="274">
        <v>69</v>
      </c>
      <c r="AD144" s="275">
        <v>74</v>
      </c>
      <c r="AE144" s="273">
        <v>293</v>
      </c>
      <c r="AF144" s="274">
        <v>322</v>
      </c>
      <c r="AG144" s="275">
        <v>615</v>
      </c>
      <c r="AH144" s="273">
        <v>36.700000000000003</v>
      </c>
      <c r="AI144" s="274">
        <v>34.299999999999997</v>
      </c>
      <c r="AJ144" s="275">
        <v>35.4</v>
      </c>
      <c r="AK144" s="273">
        <v>293</v>
      </c>
      <c r="AL144" s="274">
        <v>322</v>
      </c>
      <c r="AM144" s="275">
        <v>615</v>
      </c>
      <c r="AN144" s="273">
        <v>79</v>
      </c>
      <c r="AO144" s="274">
        <v>69</v>
      </c>
      <c r="AP144" s="275">
        <v>74</v>
      </c>
      <c r="AQ144" s="273">
        <v>252</v>
      </c>
      <c r="AR144" s="274">
        <v>262</v>
      </c>
      <c r="AS144" s="275">
        <v>514</v>
      </c>
      <c r="AT144" s="273">
        <v>83</v>
      </c>
      <c r="AU144" s="274">
        <v>72</v>
      </c>
      <c r="AV144" s="275">
        <v>77</v>
      </c>
      <c r="AW144" s="273">
        <v>252</v>
      </c>
      <c r="AX144" s="274">
        <v>262</v>
      </c>
      <c r="AY144" s="275">
        <v>514</v>
      </c>
      <c r="AZ144" s="273">
        <v>34.6</v>
      </c>
      <c r="BA144" s="274">
        <v>34.200000000000003</v>
      </c>
      <c r="BB144" s="275">
        <v>34.4</v>
      </c>
      <c r="BC144" s="273">
        <v>252</v>
      </c>
      <c r="BD144" s="274">
        <v>262</v>
      </c>
      <c r="BE144" s="275">
        <v>514</v>
      </c>
      <c r="BF144" s="273">
        <v>75</v>
      </c>
      <c r="BG144" s="274">
        <v>58</v>
      </c>
      <c r="BH144" s="275">
        <v>67</v>
      </c>
      <c r="BI144" s="273">
        <v>100</v>
      </c>
      <c r="BJ144" s="274">
        <v>84</v>
      </c>
      <c r="BK144" s="275">
        <v>184</v>
      </c>
      <c r="BL144" s="273">
        <v>77</v>
      </c>
      <c r="BM144" s="274">
        <v>58</v>
      </c>
      <c r="BN144" s="275">
        <v>68</v>
      </c>
      <c r="BO144" s="273">
        <v>100</v>
      </c>
      <c r="BP144" s="274">
        <v>84</v>
      </c>
      <c r="BQ144" s="275">
        <v>184</v>
      </c>
      <c r="BR144" s="273">
        <v>34.4</v>
      </c>
      <c r="BS144" s="274">
        <v>31.7</v>
      </c>
      <c r="BT144" s="275">
        <v>33.200000000000003</v>
      </c>
      <c r="BU144" s="273">
        <v>100</v>
      </c>
      <c r="BV144" s="274">
        <v>84</v>
      </c>
      <c r="BW144" s="275">
        <v>184</v>
      </c>
      <c r="BX144" s="273">
        <v>86</v>
      </c>
      <c r="BY144" s="274">
        <v>62</v>
      </c>
      <c r="BZ144" s="275">
        <v>74</v>
      </c>
      <c r="CA144" s="273">
        <v>29</v>
      </c>
      <c r="CB144" s="274">
        <v>29</v>
      </c>
      <c r="CC144" s="275">
        <v>58</v>
      </c>
      <c r="CD144" s="273">
        <v>86</v>
      </c>
      <c r="CE144" s="274">
        <v>62</v>
      </c>
      <c r="CF144" s="275">
        <v>74</v>
      </c>
      <c r="CG144" s="273">
        <v>29</v>
      </c>
      <c r="CH144" s="274">
        <v>29</v>
      </c>
      <c r="CI144" s="275">
        <v>58</v>
      </c>
      <c r="CJ144" s="273">
        <v>36.6</v>
      </c>
      <c r="CK144" s="274">
        <v>32.700000000000003</v>
      </c>
      <c r="CL144" s="275">
        <v>34.6</v>
      </c>
      <c r="CM144" s="273">
        <v>29</v>
      </c>
      <c r="CN144" s="274">
        <v>29</v>
      </c>
      <c r="CO144" s="275">
        <v>58</v>
      </c>
      <c r="CP144" s="273">
        <v>81</v>
      </c>
      <c r="CQ144" s="274">
        <v>68</v>
      </c>
      <c r="CR144" s="275">
        <v>74</v>
      </c>
      <c r="CS144" s="273">
        <v>7709</v>
      </c>
      <c r="CT144" s="274">
        <v>8135</v>
      </c>
      <c r="CU144" s="275">
        <v>15844</v>
      </c>
      <c r="CV144" s="273">
        <v>82</v>
      </c>
      <c r="CW144" s="274">
        <v>69</v>
      </c>
      <c r="CX144" s="275">
        <v>75</v>
      </c>
      <c r="CY144" s="273">
        <v>7709</v>
      </c>
      <c r="CZ144" s="274">
        <v>8135</v>
      </c>
      <c r="DA144" s="275">
        <v>15844</v>
      </c>
      <c r="DB144" s="273">
        <v>36.1</v>
      </c>
      <c r="DC144" s="274">
        <v>34.200000000000003</v>
      </c>
      <c r="DD144" s="275">
        <v>35.1</v>
      </c>
      <c r="DE144" s="273">
        <v>7709</v>
      </c>
      <c r="DF144" s="274">
        <v>8135</v>
      </c>
      <c r="DG144" s="275">
        <v>15844</v>
      </c>
    </row>
    <row r="145" spans="1:111" x14ac:dyDescent="0.35">
      <c r="A145" t="s">
        <v>84</v>
      </c>
      <c r="B145" t="s">
        <v>329</v>
      </c>
      <c r="C145" t="s">
        <v>324</v>
      </c>
      <c r="D145" s="273">
        <v>76</v>
      </c>
      <c r="E145" s="274">
        <v>62</v>
      </c>
      <c r="F145" s="275">
        <v>69</v>
      </c>
      <c r="G145" s="273">
        <v>5741</v>
      </c>
      <c r="H145" s="274">
        <v>6048</v>
      </c>
      <c r="I145" s="275">
        <v>11789</v>
      </c>
      <c r="J145" s="273">
        <v>77</v>
      </c>
      <c r="K145" s="274">
        <v>64</v>
      </c>
      <c r="L145" s="275">
        <v>70</v>
      </c>
      <c r="M145" s="273">
        <v>5741</v>
      </c>
      <c r="N145" s="274">
        <v>6048</v>
      </c>
      <c r="O145" s="275">
        <v>11789</v>
      </c>
      <c r="P145" s="273">
        <v>36.700000000000003</v>
      </c>
      <c r="Q145" s="274">
        <v>34.1</v>
      </c>
      <c r="R145" s="275">
        <v>35.4</v>
      </c>
      <c r="S145" s="273">
        <v>5741</v>
      </c>
      <c r="T145" s="274">
        <v>6048</v>
      </c>
      <c r="U145" s="275">
        <v>11789</v>
      </c>
      <c r="V145" s="273">
        <v>77</v>
      </c>
      <c r="W145" s="274">
        <v>59</v>
      </c>
      <c r="X145" s="275">
        <v>68</v>
      </c>
      <c r="Y145" s="273">
        <v>563</v>
      </c>
      <c r="Z145" s="274">
        <v>556</v>
      </c>
      <c r="AA145" s="275">
        <v>1119</v>
      </c>
      <c r="AB145" s="273">
        <v>77</v>
      </c>
      <c r="AC145" s="274">
        <v>62</v>
      </c>
      <c r="AD145" s="275">
        <v>70</v>
      </c>
      <c r="AE145" s="273">
        <v>563</v>
      </c>
      <c r="AF145" s="274">
        <v>556</v>
      </c>
      <c r="AG145" s="275">
        <v>1119</v>
      </c>
      <c r="AH145" s="273">
        <v>37</v>
      </c>
      <c r="AI145" s="274">
        <v>33.6</v>
      </c>
      <c r="AJ145" s="275">
        <v>35.299999999999997</v>
      </c>
      <c r="AK145" s="273">
        <v>563</v>
      </c>
      <c r="AL145" s="274">
        <v>556</v>
      </c>
      <c r="AM145" s="275">
        <v>1119</v>
      </c>
      <c r="AN145" s="273">
        <v>71</v>
      </c>
      <c r="AO145" s="274">
        <v>54</v>
      </c>
      <c r="AP145" s="275">
        <v>63</v>
      </c>
      <c r="AQ145" s="273">
        <v>584</v>
      </c>
      <c r="AR145" s="274">
        <v>566</v>
      </c>
      <c r="AS145" s="275">
        <v>1150</v>
      </c>
      <c r="AT145" s="273">
        <v>72</v>
      </c>
      <c r="AU145" s="274">
        <v>58</v>
      </c>
      <c r="AV145" s="275">
        <v>65</v>
      </c>
      <c r="AW145" s="273">
        <v>584</v>
      </c>
      <c r="AX145" s="274">
        <v>566</v>
      </c>
      <c r="AY145" s="275">
        <v>1150</v>
      </c>
      <c r="AZ145" s="273">
        <v>35.200000000000003</v>
      </c>
      <c r="BA145" s="274">
        <v>32.4</v>
      </c>
      <c r="BB145" s="275">
        <v>33.799999999999997</v>
      </c>
      <c r="BC145" s="273">
        <v>584</v>
      </c>
      <c r="BD145" s="274">
        <v>566</v>
      </c>
      <c r="BE145" s="275">
        <v>1150</v>
      </c>
      <c r="BF145" s="273">
        <v>72</v>
      </c>
      <c r="BG145" s="274">
        <v>54</v>
      </c>
      <c r="BH145" s="275">
        <v>63</v>
      </c>
      <c r="BI145" s="273">
        <v>239</v>
      </c>
      <c r="BJ145" s="274">
        <v>267</v>
      </c>
      <c r="BK145" s="275">
        <v>506</v>
      </c>
      <c r="BL145" s="273">
        <v>75</v>
      </c>
      <c r="BM145" s="274">
        <v>58</v>
      </c>
      <c r="BN145" s="275">
        <v>66</v>
      </c>
      <c r="BO145" s="273">
        <v>239</v>
      </c>
      <c r="BP145" s="274">
        <v>267</v>
      </c>
      <c r="BQ145" s="275">
        <v>506</v>
      </c>
      <c r="BR145" s="273">
        <v>36.200000000000003</v>
      </c>
      <c r="BS145" s="274">
        <v>32.299999999999997</v>
      </c>
      <c r="BT145" s="275">
        <v>34.200000000000003</v>
      </c>
      <c r="BU145" s="273">
        <v>239</v>
      </c>
      <c r="BV145" s="274">
        <v>267</v>
      </c>
      <c r="BW145" s="275">
        <v>506</v>
      </c>
      <c r="BX145" s="273">
        <v>86</v>
      </c>
      <c r="BY145" s="274">
        <v>71</v>
      </c>
      <c r="BZ145" s="275">
        <v>77</v>
      </c>
      <c r="CA145" s="273">
        <v>22</v>
      </c>
      <c r="CB145" s="274">
        <v>31</v>
      </c>
      <c r="CC145" s="275">
        <v>53</v>
      </c>
      <c r="CD145" s="273">
        <v>86</v>
      </c>
      <c r="CE145" s="274">
        <v>77</v>
      </c>
      <c r="CF145" s="275">
        <v>81</v>
      </c>
      <c r="CG145" s="273">
        <v>22</v>
      </c>
      <c r="CH145" s="274">
        <v>31</v>
      </c>
      <c r="CI145" s="275">
        <v>53</v>
      </c>
      <c r="CJ145" s="273">
        <v>38.6</v>
      </c>
      <c r="CK145" s="274">
        <v>35.299999999999997</v>
      </c>
      <c r="CL145" s="275">
        <v>36.700000000000003</v>
      </c>
      <c r="CM145" s="273">
        <v>22</v>
      </c>
      <c r="CN145" s="274">
        <v>31</v>
      </c>
      <c r="CO145" s="275">
        <v>53</v>
      </c>
      <c r="CP145" s="273">
        <v>76</v>
      </c>
      <c r="CQ145" s="274">
        <v>61</v>
      </c>
      <c r="CR145" s="275">
        <v>68</v>
      </c>
      <c r="CS145" s="273">
        <v>7379</v>
      </c>
      <c r="CT145" s="274">
        <v>7719</v>
      </c>
      <c r="CU145" s="275">
        <v>15098</v>
      </c>
      <c r="CV145" s="273">
        <v>77</v>
      </c>
      <c r="CW145" s="274">
        <v>63</v>
      </c>
      <c r="CX145" s="275">
        <v>70</v>
      </c>
      <c r="CY145" s="273">
        <v>7379</v>
      </c>
      <c r="CZ145" s="274">
        <v>7719</v>
      </c>
      <c r="DA145" s="275">
        <v>15098</v>
      </c>
      <c r="DB145" s="273">
        <v>36.6</v>
      </c>
      <c r="DC145" s="274">
        <v>33.9</v>
      </c>
      <c r="DD145" s="275">
        <v>35.200000000000003</v>
      </c>
      <c r="DE145" s="273">
        <v>7379</v>
      </c>
      <c r="DF145" s="274">
        <v>7719</v>
      </c>
      <c r="DG145" s="275">
        <v>15098</v>
      </c>
    </row>
    <row r="146" spans="1:111" x14ac:dyDescent="0.35">
      <c r="A146" t="s">
        <v>134</v>
      </c>
      <c r="B146" t="s">
        <v>379</v>
      </c>
      <c r="C146" t="s">
        <v>372</v>
      </c>
      <c r="D146" s="273">
        <v>82</v>
      </c>
      <c r="E146" s="274">
        <v>67</v>
      </c>
      <c r="F146" s="275">
        <v>74</v>
      </c>
      <c r="G146" s="273">
        <v>7398</v>
      </c>
      <c r="H146" s="274">
        <v>7993</v>
      </c>
      <c r="I146" s="275">
        <v>15391</v>
      </c>
      <c r="J146" s="273">
        <v>82</v>
      </c>
      <c r="K146" s="274">
        <v>68</v>
      </c>
      <c r="L146" s="275">
        <v>75</v>
      </c>
      <c r="M146" s="273">
        <v>7398</v>
      </c>
      <c r="N146" s="274">
        <v>7993</v>
      </c>
      <c r="O146" s="275">
        <v>15391</v>
      </c>
      <c r="P146" s="273">
        <v>37.299999999999997</v>
      </c>
      <c r="Q146" s="274">
        <v>34.9</v>
      </c>
      <c r="R146" s="275">
        <v>36.1</v>
      </c>
      <c r="S146" s="273">
        <v>7398</v>
      </c>
      <c r="T146" s="274">
        <v>7993</v>
      </c>
      <c r="U146" s="275">
        <v>15391</v>
      </c>
      <c r="V146" s="273">
        <v>84</v>
      </c>
      <c r="W146" s="274">
        <v>69</v>
      </c>
      <c r="X146" s="275">
        <v>77</v>
      </c>
      <c r="Y146" s="273">
        <v>456</v>
      </c>
      <c r="Z146" s="274">
        <v>425</v>
      </c>
      <c r="AA146" s="275">
        <v>881</v>
      </c>
      <c r="AB146" s="273">
        <v>84</v>
      </c>
      <c r="AC146" s="274">
        <v>71</v>
      </c>
      <c r="AD146" s="275">
        <v>78</v>
      </c>
      <c r="AE146" s="273">
        <v>456</v>
      </c>
      <c r="AF146" s="274">
        <v>425</v>
      </c>
      <c r="AG146" s="275">
        <v>881</v>
      </c>
      <c r="AH146" s="273">
        <v>37.799999999999997</v>
      </c>
      <c r="AI146" s="274">
        <v>35.799999999999997</v>
      </c>
      <c r="AJ146" s="275">
        <v>36.9</v>
      </c>
      <c r="AK146" s="273">
        <v>456</v>
      </c>
      <c r="AL146" s="274">
        <v>425</v>
      </c>
      <c r="AM146" s="275">
        <v>881</v>
      </c>
      <c r="AN146" s="273">
        <v>84</v>
      </c>
      <c r="AO146" s="274">
        <v>64</v>
      </c>
      <c r="AP146" s="275">
        <v>73</v>
      </c>
      <c r="AQ146" s="273">
        <v>261</v>
      </c>
      <c r="AR146" s="274">
        <v>329</v>
      </c>
      <c r="AS146" s="275">
        <v>590</v>
      </c>
      <c r="AT146" s="273">
        <v>86</v>
      </c>
      <c r="AU146" s="274">
        <v>67</v>
      </c>
      <c r="AV146" s="275">
        <v>75</v>
      </c>
      <c r="AW146" s="273">
        <v>261</v>
      </c>
      <c r="AX146" s="274">
        <v>329</v>
      </c>
      <c r="AY146" s="275">
        <v>590</v>
      </c>
      <c r="AZ146" s="273">
        <v>37.299999999999997</v>
      </c>
      <c r="BA146" s="274">
        <v>33.9</v>
      </c>
      <c r="BB146" s="275">
        <v>35.4</v>
      </c>
      <c r="BC146" s="273">
        <v>261</v>
      </c>
      <c r="BD146" s="274">
        <v>329</v>
      </c>
      <c r="BE146" s="275">
        <v>590</v>
      </c>
      <c r="BF146" s="273">
        <v>87</v>
      </c>
      <c r="BG146" s="274">
        <v>69</v>
      </c>
      <c r="BH146" s="275">
        <v>77</v>
      </c>
      <c r="BI146" s="273">
        <v>179</v>
      </c>
      <c r="BJ146" s="274">
        <v>201</v>
      </c>
      <c r="BK146" s="275">
        <v>380</v>
      </c>
      <c r="BL146" s="273">
        <v>87</v>
      </c>
      <c r="BM146" s="274">
        <v>70</v>
      </c>
      <c r="BN146" s="275">
        <v>78</v>
      </c>
      <c r="BO146" s="273">
        <v>179</v>
      </c>
      <c r="BP146" s="274">
        <v>201</v>
      </c>
      <c r="BQ146" s="275">
        <v>380</v>
      </c>
      <c r="BR146" s="273">
        <v>37.6</v>
      </c>
      <c r="BS146" s="274">
        <v>34.200000000000003</v>
      </c>
      <c r="BT146" s="275">
        <v>35.799999999999997</v>
      </c>
      <c r="BU146" s="273">
        <v>179</v>
      </c>
      <c r="BV146" s="274">
        <v>201</v>
      </c>
      <c r="BW146" s="275">
        <v>380</v>
      </c>
      <c r="BX146" s="273">
        <v>73</v>
      </c>
      <c r="BY146" s="274">
        <v>44</v>
      </c>
      <c r="BZ146" s="275">
        <v>59</v>
      </c>
      <c r="CA146" s="273">
        <v>26</v>
      </c>
      <c r="CB146" s="274">
        <v>25</v>
      </c>
      <c r="CC146" s="275">
        <v>51</v>
      </c>
      <c r="CD146" s="273">
        <v>73</v>
      </c>
      <c r="CE146" s="274">
        <v>44</v>
      </c>
      <c r="CF146" s="275">
        <v>59</v>
      </c>
      <c r="CG146" s="273">
        <v>26</v>
      </c>
      <c r="CH146" s="274">
        <v>25</v>
      </c>
      <c r="CI146" s="275">
        <v>51</v>
      </c>
      <c r="CJ146" s="273">
        <v>37.1</v>
      </c>
      <c r="CK146" s="274">
        <v>31.6</v>
      </c>
      <c r="CL146" s="275">
        <v>34.4</v>
      </c>
      <c r="CM146" s="273">
        <v>26</v>
      </c>
      <c r="CN146" s="274">
        <v>25</v>
      </c>
      <c r="CO146" s="275">
        <v>51</v>
      </c>
      <c r="CP146" s="273">
        <v>82</v>
      </c>
      <c r="CQ146" s="274">
        <v>67</v>
      </c>
      <c r="CR146" s="275">
        <v>74</v>
      </c>
      <c r="CS146" s="273">
        <v>8786</v>
      </c>
      <c r="CT146" s="274">
        <v>9438</v>
      </c>
      <c r="CU146" s="275">
        <v>18224</v>
      </c>
      <c r="CV146" s="273">
        <v>82</v>
      </c>
      <c r="CW146" s="274">
        <v>68</v>
      </c>
      <c r="CX146" s="275">
        <v>75</v>
      </c>
      <c r="CY146" s="273">
        <v>8786</v>
      </c>
      <c r="CZ146" s="274">
        <v>9438</v>
      </c>
      <c r="DA146" s="275">
        <v>18224</v>
      </c>
      <c r="DB146" s="273">
        <v>37.299999999999997</v>
      </c>
      <c r="DC146" s="274">
        <v>34.799999999999997</v>
      </c>
      <c r="DD146" s="275">
        <v>36</v>
      </c>
      <c r="DE146" s="273">
        <v>8786</v>
      </c>
      <c r="DF146" s="274">
        <v>9438</v>
      </c>
      <c r="DG146" s="275">
        <v>18224</v>
      </c>
    </row>
    <row r="147" spans="1:111" x14ac:dyDescent="0.35">
      <c r="A147" t="s">
        <v>24</v>
      </c>
      <c r="B147" t="s">
        <v>270</v>
      </c>
      <c r="C147" t="s">
        <v>260</v>
      </c>
      <c r="D147" s="273">
        <v>77</v>
      </c>
      <c r="E147" s="274">
        <v>62</v>
      </c>
      <c r="F147" s="275">
        <v>69</v>
      </c>
      <c r="G147" s="273">
        <v>5678</v>
      </c>
      <c r="H147" s="274">
        <v>6086</v>
      </c>
      <c r="I147" s="275">
        <v>11764</v>
      </c>
      <c r="J147" s="273">
        <v>78</v>
      </c>
      <c r="K147" s="274">
        <v>64</v>
      </c>
      <c r="L147" s="275">
        <v>71</v>
      </c>
      <c r="M147" s="273">
        <v>5678</v>
      </c>
      <c r="N147" s="274">
        <v>6086</v>
      </c>
      <c r="O147" s="275">
        <v>11764</v>
      </c>
      <c r="P147" s="273">
        <v>36.700000000000003</v>
      </c>
      <c r="Q147" s="274">
        <v>34</v>
      </c>
      <c r="R147" s="275">
        <v>35.299999999999997</v>
      </c>
      <c r="S147" s="273">
        <v>5678</v>
      </c>
      <c r="T147" s="274">
        <v>6086</v>
      </c>
      <c r="U147" s="275">
        <v>11764</v>
      </c>
      <c r="V147" s="273">
        <v>74</v>
      </c>
      <c r="W147" s="274">
        <v>59</v>
      </c>
      <c r="X147" s="275">
        <v>66</v>
      </c>
      <c r="Y147" s="273">
        <v>224</v>
      </c>
      <c r="Z147" s="274">
        <v>264</v>
      </c>
      <c r="AA147" s="275">
        <v>488</v>
      </c>
      <c r="AB147" s="273">
        <v>75</v>
      </c>
      <c r="AC147" s="274">
        <v>61</v>
      </c>
      <c r="AD147" s="275">
        <v>68</v>
      </c>
      <c r="AE147" s="273">
        <v>224</v>
      </c>
      <c r="AF147" s="274">
        <v>264</v>
      </c>
      <c r="AG147" s="275">
        <v>488</v>
      </c>
      <c r="AH147" s="273">
        <v>36.4</v>
      </c>
      <c r="AI147" s="274">
        <v>33.700000000000003</v>
      </c>
      <c r="AJ147" s="275">
        <v>35</v>
      </c>
      <c r="AK147" s="273">
        <v>224</v>
      </c>
      <c r="AL147" s="274">
        <v>264</v>
      </c>
      <c r="AM147" s="275">
        <v>488</v>
      </c>
      <c r="AN147" s="273">
        <v>66</v>
      </c>
      <c r="AO147" s="274">
        <v>50</v>
      </c>
      <c r="AP147" s="275">
        <v>58</v>
      </c>
      <c r="AQ147" s="273">
        <v>725</v>
      </c>
      <c r="AR147" s="274">
        <v>781</v>
      </c>
      <c r="AS147" s="275">
        <v>1506</v>
      </c>
      <c r="AT147" s="273">
        <v>70</v>
      </c>
      <c r="AU147" s="274">
        <v>57</v>
      </c>
      <c r="AV147" s="275">
        <v>63</v>
      </c>
      <c r="AW147" s="273">
        <v>725</v>
      </c>
      <c r="AX147" s="274">
        <v>781</v>
      </c>
      <c r="AY147" s="275">
        <v>1506</v>
      </c>
      <c r="AZ147" s="273">
        <v>33.5</v>
      </c>
      <c r="BA147" s="274">
        <v>31.1</v>
      </c>
      <c r="BB147" s="275">
        <v>32.200000000000003</v>
      </c>
      <c r="BC147" s="273">
        <v>725</v>
      </c>
      <c r="BD147" s="274">
        <v>781</v>
      </c>
      <c r="BE147" s="275">
        <v>1506</v>
      </c>
      <c r="BF147" s="273">
        <v>76</v>
      </c>
      <c r="BG147" s="274">
        <v>60</v>
      </c>
      <c r="BH147" s="275">
        <v>69</v>
      </c>
      <c r="BI147" s="273">
        <v>29</v>
      </c>
      <c r="BJ147" s="274">
        <v>20</v>
      </c>
      <c r="BK147" s="275">
        <v>49</v>
      </c>
      <c r="BL147" s="273">
        <v>76</v>
      </c>
      <c r="BM147" s="274">
        <v>60</v>
      </c>
      <c r="BN147" s="275">
        <v>69</v>
      </c>
      <c r="BO147" s="273">
        <v>29</v>
      </c>
      <c r="BP147" s="274">
        <v>20</v>
      </c>
      <c r="BQ147" s="275">
        <v>49</v>
      </c>
      <c r="BR147" s="273">
        <v>37.799999999999997</v>
      </c>
      <c r="BS147" s="274">
        <v>35.700000000000003</v>
      </c>
      <c r="BT147" s="275">
        <v>36.9</v>
      </c>
      <c r="BU147" s="273">
        <v>29</v>
      </c>
      <c r="BV147" s="274">
        <v>20</v>
      </c>
      <c r="BW147" s="275">
        <v>49</v>
      </c>
      <c r="BX147" s="273" t="s">
        <v>197</v>
      </c>
      <c r="BY147" s="274" t="s">
        <v>197</v>
      </c>
      <c r="BZ147" s="275">
        <v>52</v>
      </c>
      <c r="CA147" s="273">
        <v>7</v>
      </c>
      <c r="CB147" s="274">
        <v>14</v>
      </c>
      <c r="CC147" s="275">
        <v>21</v>
      </c>
      <c r="CD147" s="273" t="s">
        <v>197</v>
      </c>
      <c r="CE147" s="274" t="s">
        <v>197</v>
      </c>
      <c r="CF147" s="275">
        <v>62</v>
      </c>
      <c r="CG147" s="273">
        <v>7</v>
      </c>
      <c r="CH147" s="274">
        <v>14</v>
      </c>
      <c r="CI147" s="275">
        <v>21</v>
      </c>
      <c r="CJ147" s="273">
        <v>36.6</v>
      </c>
      <c r="CK147" s="274">
        <v>32.1</v>
      </c>
      <c r="CL147" s="275">
        <v>33.6</v>
      </c>
      <c r="CM147" s="273">
        <v>7</v>
      </c>
      <c r="CN147" s="274">
        <v>14</v>
      </c>
      <c r="CO147" s="275">
        <v>21</v>
      </c>
      <c r="CP147" s="273">
        <v>75</v>
      </c>
      <c r="CQ147" s="274">
        <v>60</v>
      </c>
      <c r="CR147" s="275">
        <v>67</v>
      </c>
      <c r="CS147" s="273">
        <v>6906</v>
      </c>
      <c r="CT147" s="274">
        <v>7392</v>
      </c>
      <c r="CU147" s="275">
        <v>14298</v>
      </c>
      <c r="CV147" s="273">
        <v>76</v>
      </c>
      <c r="CW147" s="274">
        <v>63</v>
      </c>
      <c r="CX147" s="275">
        <v>69</v>
      </c>
      <c r="CY147" s="273">
        <v>6906</v>
      </c>
      <c r="CZ147" s="274">
        <v>7392</v>
      </c>
      <c r="DA147" s="275">
        <v>14298</v>
      </c>
      <c r="DB147" s="273">
        <v>36.200000000000003</v>
      </c>
      <c r="DC147" s="274">
        <v>33.6</v>
      </c>
      <c r="DD147" s="275">
        <v>34.9</v>
      </c>
      <c r="DE147" s="273">
        <v>6906</v>
      </c>
      <c r="DF147" s="274">
        <v>7392</v>
      </c>
      <c r="DG147" s="275">
        <v>14298</v>
      </c>
    </row>
    <row r="148" spans="1:111" x14ac:dyDescent="0.35">
      <c r="A148" t="s">
        <v>58</v>
      </c>
      <c r="B148" t="s">
        <v>303</v>
      </c>
      <c r="C148" t="s">
        <v>299</v>
      </c>
      <c r="D148" s="273">
        <v>75</v>
      </c>
      <c r="E148" s="274">
        <v>58</v>
      </c>
      <c r="F148" s="275">
        <v>66</v>
      </c>
      <c r="G148" s="273">
        <v>3210</v>
      </c>
      <c r="H148" s="274">
        <v>3250</v>
      </c>
      <c r="I148" s="275">
        <v>6460</v>
      </c>
      <c r="J148" s="273">
        <v>76</v>
      </c>
      <c r="K148" s="274">
        <v>59</v>
      </c>
      <c r="L148" s="275">
        <v>68</v>
      </c>
      <c r="M148" s="273">
        <v>3210</v>
      </c>
      <c r="N148" s="274">
        <v>3250</v>
      </c>
      <c r="O148" s="275">
        <v>6460</v>
      </c>
      <c r="P148" s="273">
        <v>35.799999999999997</v>
      </c>
      <c r="Q148" s="274">
        <v>33.5</v>
      </c>
      <c r="R148" s="275">
        <v>34.6</v>
      </c>
      <c r="S148" s="273">
        <v>3210</v>
      </c>
      <c r="T148" s="274">
        <v>3250</v>
      </c>
      <c r="U148" s="275">
        <v>6460</v>
      </c>
      <c r="V148" s="273">
        <v>74</v>
      </c>
      <c r="W148" s="274">
        <v>61</v>
      </c>
      <c r="X148" s="275">
        <v>68</v>
      </c>
      <c r="Y148" s="273">
        <v>190</v>
      </c>
      <c r="Z148" s="274">
        <v>187</v>
      </c>
      <c r="AA148" s="275">
        <v>377</v>
      </c>
      <c r="AB148" s="273">
        <v>74</v>
      </c>
      <c r="AC148" s="274">
        <v>64</v>
      </c>
      <c r="AD148" s="275">
        <v>69</v>
      </c>
      <c r="AE148" s="273">
        <v>190</v>
      </c>
      <c r="AF148" s="274">
        <v>187</v>
      </c>
      <c r="AG148" s="275">
        <v>377</v>
      </c>
      <c r="AH148" s="273">
        <v>36</v>
      </c>
      <c r="AI148" s="274">
        <v>34</v>
      </c>
      <c r="AJ148" s="275">
        <v>35</v>
      </c>
      <c r="AK148" s="273">
        <v>190</v>
      </c>
      <c r="AL148" s="274">
        <v>187</v>
      </c>
      <c r="AM148" s="275">
        <v>377</v>
      </c>
      <c r="AN148" s="273">
        <v>79</v>
      </c>
      <c r="AO148" s="274">
        <v>59</v>
      </c>
      <c r="AP148" s="275">
        <v>70</v>
      </c>
      <c r="AQ148" s="273">
        <v>326</v>
      </c>
      <c r="AR148" s="274">
        <v>272</v>
      </c>
      <c r="AS148" s="275">
        <v>598</v>
      </c>
      <c r="AT148" s="273">
        <v>80</v>
      </c>
      <c r="AU148" s="274">
        <v>63</v>
      </c>
      <c r="AV148" s="275">
        <v>72</v>
      </c>
      <c r="AW148" s="273">
        <v>326</v>
      </c>
      <c r="AX148" s="274">
        <v>272</v>
      </c>
      <c r="AY148" s="275">
        <v>598</v>
      </c>
      <c r="AZ148" s="273">
        <v>36.5</v>
      </c>
      <c r="BA148" s="274">
        <v>33.700000000000003</v>
      </c>
      <c r="BB148" s="275">
        <v>35.200000000000003</v>
      </c>
      <c r="BC148" s="273">
        <v>326</v>
      </c>
      <c r="BD148" s="274">
        <v>272</v>
      </c>
      <c r="BE148" s="275">
        <v>598</v>
      </c>
      <c r="BF148" s="273">
        <v>65</v>
      </c>
      <c r="BG148" s="274">
        <v>54</v>
      </c>
      <c r="BH148" s="275">
        <v>59</v>
      </c>
      <c r="BI148" s="273">
        <v>40</v>
      </c>
      <c r="BJ148" s="274">
        <v>39</v>
      </c>
      <c r="BK148" s="275">
        <v>79</v>
      </c>
      <c r="BL148" s="273">
        <v>68</v>
      </c>
      <c r="BM148" s="274">
        <v>56</v>
      </c>
      <c r="BN148" s="275">
        <v>62</v>
      </c>
      <c r="BO148" s="273">
        <v>40</v>
      </c>
      <c r="BP148" s="274">
        <v>39</v>
      </c>
      <c r="BQ148" s="275">
        <v>79</v>
      </c>
      <c r="BR148" s="273">
        <v>34.5</v>
      </c>
      <c r="BS148" s="274">
        <v>32.6</v>
      </c>
      <c r="BT148" s="275">
        <v>33.5</v>
      </c>
      <c r="BU148" s="273">
        <v>40</v>
      </c>
      <c r="BV148" s="274">
        <v>39</v>
      </c>
      <c r="BW148" s="275">
        <v>79</v>
      </c>
      <c r="BX148" s="273" t="s">
        <v>197</v>
      </c>
      <c r="BY148" s="274" t="s">
        <v>197</v>
      </c>
      <c r="BZ148" s="275">
        <v>73</v>
      </c>
      <c r="CA148" s="273">
        <v>16</v>
      </c>
      <c r="CB148" s="274">
        <v>17</v>
      </c>
      <c r="CC148" s="275">
        <v>33</v>
      </c>
      <c r="CD148" s="273" t="s">
        <v>197</v>
      </c>
      <c r="CE148" s="274" t="s">
        <v>197</v>
      </c>
      <c r="CF148" s="275">
        <v>73</v>
      </c>
      <c r="CG148" s="273">
        <v>16</v>
      </c>
      <c r="CH148" s="274">
        <v>17</v>
      </c>
      <c r="CI148" s="275">
        <v>33</v>
      </c>
      <c r="CJ148" s="273">
        <v>35.299999999999997</v>
      </c>
      <c r="CK148" s="274">
        <v>35.299999999999997</v>
      </c>
      <c r="CL148" s="275">
        <v>35.299999999999997</v>
      </c>
      <c r="CM148" s="273">
        <v>16</v>
      </c>
      <c r="CN148" s="274">
        <v>17</v>
      </c>
      <c r="CO148" s="275">
        <v>33</v>
      </c>
      <c r="CP148" s="273">
        <v>74</v>
      </c>
      <c r="CQ148" s="274">
        <v>58</v>
      </c>
      <c r="CR148" s="275">
        <v>66</v>
      </c>
      <c r="CS148" s="273">
        <v>3964</v>
      </c>
      <c r="CT148" s="274">
        <v>3953</v>
      </c>
      <c r="CU148" s="275">
        <v>7917</v>
      </c>
      <c r="CV148" s="273">
        <v>75</v>
      </c>
      <c r="CW148" s="274">
        <v>59</v>
      </c>
      <c r="CX148" s="275">
        <v>67</v>
      </c>
      <c r="CY148" s="273">
        <v>3964</v>
      </c>
      <c r="CZ148" s="274">
        <v>3953</v>
      </c>
      <c r="DA148" s="275">
        <v>7917</v>
      </c>
      <c r="DB148" s="273">
        <v>35.799999999999997</v>
      </c>
      <c r="DC148" s="274">
        <v>33.5</v>
      </c>
      <c r="DD148" s="275">
        <v>34.6</v>
      </c>
      <c r="DE148" s="273">
        <v>3964</v>
      </c>
      <c r="DF148" s="274">
        <v>3953</v>
      </c>
      <c r="DG148" s="275">
        <v>7917</v>
      </c>
    </row>
    <row r="149" spans="1:111" x14ac:dyDescent="0.35">
      <c r="A149" t="s">
        <v>59</v>
      </c>
      <c r="B149" t="s">
        <v>304</v>
      </c>
      <c r="C149" t="s">
        <v>299</v>
      </c>
      <c r="D149" s="273">
        <v>76</v>
      </c>
      <c r="E149" s="274">
        <v>63</v>
      </c>
      <c r="F149" s="275">
        <v>69</v>
      </c>
      <c r="G149" s="273">
        <v>3557</v>
      </c>
      <c r="H149" s="274">
        <v>3691</v>
      </c>
      <c r="I149" s="275">
        <v>7248</v>
      </c>
      <c r="J149" s="273">
        <v>78</v>
      </c>
      <c r="K149" s="274">
        <v>64</v>
      </c>
      <c r="L149" s="275">
        <v>71</v>
      </c>
      <c r="M149" s="273">
        <v>3557</v>
      </c>
      <c r="N149" s="274">
        <v>3691</v>
      </c>
      <c r="O149" s="275">
        <v>7248</v>
      </c>
      <c r="P149" s="273">
        <v>36.1</v>
      </c>
      <c r="Q149" s="274">
        <v>33.9</v>
      </c>
      <c r="R149" s="275">
        <v>35</v>
      </c>
      <c r="S149" s="273">
        <v>3557</v>
      </c>
      <c r="T149" s="274">
        <v>3691</v>
      </c>
      <c r="U149" s="275">
        <v>7248</v>
      </c>
      <c r="V149" s="273">
        <v>71</v>
      </c>
      <c r="W149" s="274">
        <v>62</v>
      </c>
      <c r="X149" s="275">
        <v>67</v>
      </c>
      <c r="Y149" s="273">
        <v>107</v>
      </c>
      <c r="Z149" s="274">
        <v>90</v>
      </c>
      <c r="AA149" s="275">
        <v>197</v>
      </c>
      <c r="AB149" s="273">
        <v>73</v>
      </c>
      <c r="AC149" s="274">
        <v>63</v>
      </c>
      <c r="AD149" s="275">
        <v>69</v>
      </c>
      <c r="AE149" s="273">
        <v>107</v>
      </c>
      <c r="AF149" s="274">
        <v>90</v>
      </c>
      <c r="AG149" s="275">
        <v>197</v>
      </c>
      <c r="AH149" s="273">
        <v>35.4</v>
      </c>
      <c r="AI149" s="274">
        <v>33.200000000000003</v>
      </c>
      <c r="AJ149" s="275">
        <v>34.4</v>
      </c>
      <c r="AK149" s="273">
        <v>107</v>
      </c>
      <c r="AL149" s="274">
        <v>90</v>
      </c>
      <c r="AM149" s="275">
        <v>197</v>
      </c>
      <c r="AN149" s="273">
        <v>88</v>
      </c>
      <c r="AO149" s="274">
        <v>59</v>
      </c>
      <c r="AP149" s="275">
        <v>74</v>
      </c>
      <c r="AQ149" s="273">
        <v>33</v>
      </c>
      <c r="AR149" s="274">
        <v>32</v>
      </c>
      <c r="AS149" s="275">
        <v>65</v>
      </c>
      <c r="AT149" s="273" t="s">
        <v>197</v>
      </c>
      <c r="AU149" s="274" t="s">
        <v>197</v>
      </c>
      <c r="AV149" s="275">
        <v>82</v>
      </c>
      <c r="AW149" s="273">
        <v>33</v>
      </c>
      <c r="AX149" s="274">
        <v>32</v>
      </c>
      <c r="AY149" s="275">
        <v>65</v>
      </c>
      <c r="AZ149" s="273">
        <v>37.299999999999997</v>
      </c>
      <c r="BA149" s="274">
        <v>34</v>
      </c>
      <c r="BB149" s="275">
        <v>35.700000000000003</v>
      </c>
      <c r="BC149" s="273">
        <v>33</v>
      </c>
      <c r="BD149" s="274">
        <v>32</v>
      </c>
      <c r="BE149" s="275">
        <v>65</v>
      </c>
      <c r="BF149" s="273">
        <v>100</v>
      </c>
      <c r="BG149" s="274" t="s">
        <v>197</v>
      </c>
      <c r="BH149" s="275" t="s">
        <v>197</v>
      </c>
      <c r="BI149" s="273">
        <v>8</v>
      </c>
      <c r="BJ149" s="274">
        <v>10</v>
      </c>
      <c r="BK149" s="275">
        <v>18</v>
      </c>
      <c r="BL149" s="273">
        <v>100</v>
      </c>
      <c r="BM149" s="274" t="s">
        <v>197</v>
      </c>
      <c r="BN149" s="275" t="s">
        <v>197</v>
      </c>
      <c r="BO149" s="273">
        <v>8</v>
      </c>
      <c r="BP149" s="274">
        <v>10</v>
      </c>
      <c r="BQ149" s="275">
        <v>18</v>
      </c>
      <c r="BR149" s="273">
        <v>39.1</v>
      </c>
      <c r="BS149" s="274">
        <v>33.700000000000003</v>
      </c>
      <c r="BT149" s="275">
        <v>36.1</v>
      </c>
      <c r="BU149" s="273">
        <v>8</v>
      </c>
      <c r="BV149" s="274">
        <v>10</v>
      </c>
      <c r="BW149" s="275">
        <v>18</v>
      </c>
      <c r="BX149" s="273">
        <v>100</v>
      </c>
      <c r="BY149" s="274">
        <v>57</v>
      </c>
      <c r="BZ149" s="275">
        <v>82</v>
      </c>
      <c r="CA149" s="273">
        <v>10</v>
      </c>
      <c r="CB149" s="274">
        <v>7</v>
      </c>
      <c r="CC149" s="275">
        <v>17</v>
      </c>
      <c r="CD149" s="273">
        <v>100</v>
      </c>
      <c r="CE149" s="274">
        <v>57</v>
      </c>
      <c r="CF149" s="275">
        <v>82</v>
      </c>
      <c r="CG149" s="273">
        <v>10</v>
      </c>
      <c r="CH149" s="274">
        <v>7</v>
      </c>
      <c r="CI149" s="275">
        <v>17</v>
      </c>
      <c r="CJ149" s="273">
        <v>41.3</v>
      </c>
      <c r="CK149" s="274">
        <v>33.9</v>
      </c>
      <c r="CL149" s="275">
        <v>38.200000000000003</v>
      </c>
      <c r="CM149" s="273">
        <v>10</v>
      </c>
      <c r="CN149" s="274">
        <v>7</v>
      </c>
      <c r="CO149" s="275">
        <v>17</v>
      </c>
      <c r="CP149" s="273">
        <v>76</v>
      </c>
      <c r="CQ149" s="274">
        <v>62</v>
      </c>
      <c r="CR149" s="275">
        <v>69</v>
      </c>
      <c r="CS149" s="273">
        <v>4056</v>
      </c>
      <c r="CT149" s="274">
        <v>4197</v>
      </c>
      <c r="CU149" s="275">
        <v>8253</v>
      </c>
      <c r="CV149" s="273">
        <v>77</v>
      </c>
      <c r="CW149" s="274">
        <v>64</v>
      </c>
      <c r="CX149" s="275">
        <v>70</v>
      </c>
      <c r="CY149" s="273">
        <v>4056</v>
      </c>
      <c r="CZ149" s="274">
        <v>4197</v>
      </c>
      <c r="DA149" s="275">
        <v>8253</v>
      </c>
      <c r="DB149" s="273">
        <v>36</v>
      </c>
      <c r="DC149" s="274">
        <v>33.9</v>
      </c>
      <c r="DD149" s="275">
        <v>34.9</v>
      </c>
      <c r="DE149" s="273">
        <v>4056</v>
      </c>
      <c r="DF149" s="274">
        <v>4197</v>
      </c>
      <c r="DG149" s="275">
        <v>8253</v>
      </c>
    </row>
    <row r="150" spans="1:111" x14ac:dyDescent="0.35">
      <c r="A150" t="s">
        <v>86</v>
      </c>
      <c r="B150" t="s">
        <v>331</v>
      </c>
      <c r="C150" t="s">
        <v>324</v>
      </c>
      <c r="D150" s="273">
        <v>76</v>
      </c>
      <c r="E150" s="274">
        <v>60</v>
      </c>
      <c r="F150" s="275">
        <v>67</v>
      </c>
      <c r="G150" s="273">
        <v>4046</v>
      </c>
      <c r="H150" s="274">
        <v>4379</v>
      </c>
      <c r="I150" s="275">
        <v>8425</v>
      </c>
      <c r="J150" s="273">
        <v>78</v>
      </c>
      <c r="K150" s="274">
        <v>63</v>
      </c>
      <c r="L150" s="275">
        <v>70</v>
      </c>
      <c r="M150" s="273">
        <v>4046</v>
      </c>
      <c r="N150" s="274">
        <v>4379</v>
      </c>
      <c r="O150" s="275">
        <v>8425</v>
      </c>
      <c r="P150" s="273">
        <v>33.799999999999997</v>
      </c>
      <c r="Q150" s="274">
        <v>32.1</v>
      </c>
      <c r="R150" s="275">
        <v>32.9</v>
      </c>
      <c r="S150" s="273">
        <v>4046</v>
      </c>
      <c r="T150" s="274">
        <v>4379</v>
      </c>
      <c r="U150" s="275">
        <v>8425</v>
      </c>
      <c r="V150" s="273">
        <v>70</v>
      </c>
      <c r="W150" s="274">
        <v>61</v>
      </c>
      <c r="X150" s="275">
        <v>66</v>
      </c>
      <c r="Y150" s="273">
        <v>166</v>
      </c>
      <c r="Z150" s="274">
        <v>136</v>
      </c>
      <c r="AA150" s="275">
        <v>302</v>
      </c>
      <c r="AB150" s="273">
        <v>71</v>
      </c>
      <c r="AC150" s="274">
        <v>63</v>
      </c>
      <c r="AD150" s="275">
        <v>67</v>
      </c>
      <c r="AE150" s="273">
        <v>166</v>
      </c>
      <c r="AF150" s="274">
        <v>136</v>
      </c>
      <c r="AG150" s="275">
        <v>302</v>
      </c>
      <c r="AH150" s="273">
        <v>32.9</v>
      </c>
      <c r="AI150" s="274">
        <v>32.4</v>
      </c>
      <c r="AJ150" s="275">
        <v>32.700000000000003</v>
      </c>
      <c r="AK150" s="273">
        <v>166</v>
      </c>
      <c r="AL150" s="274">
        <v>136</v>
      </c>
      <c r="AM150" s="275">
        <v>302</v>
      </c>
      <c r="AN150" s="273">
        <v>68</v>
      </c>
      <c r="AO150" s="274">
        <v>51</v>
      </c>
      <c r="AP150" s="275">
        <v>61</v>
      </c>
      <c r="AQ150" s="273">
        <v>62</v>
      </c>
      <c r="AR150" s="274">
        <v>47</v>
      </c>
      <c r="AS150" s="275">
        <v>109</v>
      </c>
      <c r="AT150" s="273">
        <v>69</v>
      </c>
      <c r="AU150" s="274">
        <v>60</v>
      </c>
      <c r="AV150" s="275">
        <v>65</v>
      </c>
      <c r="AW150" s="273">
        <v>62</v>
      </c>
      <c r="AX150" s="274">
        <v>47</v>
      </c>
      <c r="AY150" s="275">
        <v>109</v>
      </c>
      <c r="AZ150" s="273">
        <v>32.9</v>
      </c>
      <c r="BA150" s="274">
        <v>31.2</v>
      </c>
      <c r="BB150" s="275">
        <v>32.1</v>
      </c>
      <c r="BC150" s="273">
        <v>62</v>
      </c>
      <c r="BD150" s="274">
        <v>47</v>
      </c>
      <c r="BE150" s="275">
        <v>109</v>
      </c>
      <c r="BF150" s="273">
        <v>75</v>
      </c>
      <c r="BG150" s="274">
        <v>55</v>
      </c>
      <c r="BH150" s="275">
        <v>65</v>
      </c>
      <c r="BI150" s="273">
        <v>44</v>
      </c>
      <c r="BJ150" s="274">
        <v>40</v>
      </c>
      <c r="BK150" s="275">
        <v>84</v>
      </c>
      <c r="BL150" s="273">
        <v>77</v>
      </c>
      <c r="BM150" s="274">
        <v>60</v>
      </c>
      <c r="BN150" s="275">
        <v>69</v>
      </c>
      <c r="BO150" s="273">
        <v>44</v>
      </c>
      <c r="BP150" s="274">
        <v>40</v>
      </c>
      <c r="BQ150" s="275">
        <v>84</v>
      </c>
      <c r="BR150" s="273">
        <v>33.700000000000003</v>
      </c>
      <c r="BS150" s="274">
        <v>32</v>
      </c>
      <c r="BT150" s="275">
        <v>32.9</v>
      </c>
      <c r="BU150" s="273">
        <v>44</v>
      </c>
      <c r="BV150" s="274">
        <v>40</v>
      </c>
      <c r="BW150" s="275">
        <v>84</v>
      </c>
      <c r="BX150" s="273">
        <v>59</v>
      </c>
      <c r="BY150" s="274">
        <v>38</v>
      </c>
      <c r="BZ150" s="275">
        <v>50</v>
      </c>
      <c r="CA150" s="273">
        <v>22</v>
      </c>
      <c r="CB150" s="274">
        <v>16</v>
      </c>
      <c r="CC150" s="275">
        <v>38</v>
      </c>
      <c r="CD150" s="273">
        <v>64</v>
      </c>
      <c r="CE150" s="274">
        <v>38</v>
      </c>
      <c r="CF150" s="275">
        <v>53</v>
      </c>
      <c r="CG150" s="273">
        <v>22</v>
      </c>
      <c r="CH150" s="274">
        <v>16</v>
      </c>
      <c r="CI150" s="275">
        <v>38</v>
      </c>
      <c r="CJ150" s="273">
        <v>31.5</v>
      </c>
      <c r="CK150" s="274">
        <v>28.3</v>
      </c>
      <c r="CL150" s="275">
        <v>30.1</v>
      </c>
      <c r="CM150" s="273">
        <v>22</v>
      </c>
      <c r="CN150" s="274">
        <v>16</v>
      </c>
      <c r="CO150" s="275">
        <v>38</v>
      </c>
      <c r="CP150" s="273">
        <v>75</v>
      </c>
      <c r="CQ150" s="274">
        <v>59</v>
      </c>
      <c r="CR150" s="275">
        <v>67</v>
      </c>
      <c r="CS150" s="273">
        <v>4608</v>
      </c>
      <c r="CT150" s="274">
        <v>4897</v>
      </c>
      <c r="CU150" s="275">
        <v>9505</v>
      </c>
      <c r="CV150" s="273">
        <v>77</v>
      </c>
      <c r="CW150" s="274">
        <v>62</v>
      </c>
      <c r="CX150" s="275">
        <v>69</v>
      </c>
      <c r="CY150" s="273">
        <v>4608</v>
      </c>
      <c r="CZ150" s="274">
        <v>4897</v>
      </c>
      <c r="DA150" s="275">
        <v>9505</v>
      </c>
      <c r="DB150" s="273">
        <v>33.799999999999997</v>
      </c>
      <c r="DC150" s="274">
        <v>32</v>
      </c>
      <c r="DD150" s="275">
        <v>32.799999999999997</v>
      </c>
      <c r="DE150" s="273">
        <v>4608</v>
      </c>
      <c r="DF150" s="274">
        <v>4897</v>
      </c>
      <c r="DG150" s="275">
        <v>9505</v>
      </c>
    </row>
    <row r="151" spans="1:111" x14ac:dyDescent="0.35">
      <c r="A151" t="s">
        <v>60</v>
      </c>
      <c r="B151" t="s">
        <v>305</v>
      </c>
      <c r="C151" t="s">
        <v>299</v>
      </c>
      <c r="D151" s="273">
        <v>75</v>
      </c>
      <c r="E151" s="274">
        <v>60</v>
      </c>
      <c r="F151" s="275">
        <v>67</v>
      </c>
      <c r="G151" s="273">
        <v>3637</v>
      </c>
      <c r="H151" s="274">
        <v>3924</v>
      </c>
      <c r="I151" s="275">
        <v>7561</v>
      </c>
      <c r="J151" s="273">
        <v>77</v>
      </c>
      <c r="K151" s="274">
        <v>63</v>
      </c>
      <c r="L151" s="275">
        <v>70</v>
      </c>
      <c r="M151" s="273">
        <v>3637</v>
      </c>
      <c r="N151" s="274">
        <v>3924</v>
      </c>
      <c r="O151" s="275">
        <v>7561</v>
      </c>
      <c r="P151" s="273">
        <v>35.700000000000003</v>
      </c>
      <c r="Q151" s="274">
        <v>33.299999999999997</v>
      </c>
      <c r="R151" s="275">
        <v>34.5</v>
      </c>
      <c r="S151" s="273">
        <v>3637</v>
      </c>
      <c r="T151" s="274">
        <v>3924</v>
      </c>
      <c r="U151" s="275">
        <v>7561</v>
      </c>
      <c r="V151" s="273">
        <v>74</v>
      </c>
      <c r="W151" s="274">
        <v>61</v>
      </c>
      <c r="X151" s="275">
        <v>67</v>
      </c>
      <c r="Y151" s="273">
        <v>254</v>
      </c>
      <c r="Z151" s="274">
        <v>289</v>
      </c>
      <c r="AA151" s="275">
        <v>543</v>
      </c>
      <c r="AB151" s="273">
        <v>75</v>
      </c>
      <c r="AC151" s="274">
        <v>66</v>
      </c>
      <c r="AD151" s="275">
        <v>70</v>
      </c>
      <c r="AE151" s="273">
        <v>254</v>
      </c>
      <c r="AF151" s="274">
        <v>289</v>
      </c>
      <c r="AG151" s="275">
        <v>543</v>
      </c>
      <c r="AH151" s="273">
        <v>35</v>
      </c>
      <c r="AI151" s="274">
        <v>33.200000000000003</v>
      </c>
      <c r="AJ151" s="275">
        <v>34.1</v>
      </c>
      <c r="AK151" s="273">
        <v>254</v>
      </c>
      <c r="AL151" s="274">
        <v>289</v>
      </c>
      <c r="AM151" s="275">
        <v>543</v>
      </c>
      <c r="AN151" s="273">
        <v>66</v>
      </c>
      <c r="AO151" s="274">
        <v>52</v>
      </c>
      <c r="AP151" s="275">
        <v>59</v>
      </c>
      <c r="AQ151" s="273">
        <v>172</v>
      </c>
      <c r="AR151" s="274">
        <v>180</v>
      </c>
      <c r="AS151" s="275">
        <v>352</v>
      </c>
      <c r="AT151" s="273">
        <v>67</v>
      </c>
      <c r="AU151" s="274">
        <v>55</v>
      </c>
      <c r="AV151" s="275">
        <v>61</v>
      </c>
      <c r="AW151" s="273">
        <v>172</v>
      </c>
      <c r="AX151" s="274">
        <v>180</v>
      </c>
      <c r="AY151" s="275">
        <v>352</v>
      </c>
      <c r="AZ151" s="273">
        <v>34.1</v>
      </c>
      <c r="BA151" s="274">
        <v>31.4</v>
      </c>
      <c r="BB151" s="275">
        <v>32.700000000000003</v>
      </c>
      <c r="BC151" s="273">
        <v>172</v>
      </c>
      <c r="BD151" s="274">
        <v>180</v>
      </c>
      <c r="BE151" s="275">
        <v>352</v>
      </c>
      <c r="BF151" s="273">
        <v>66</v>
      </c>
      <c r="BG151" s="274">
        <v>55</v>
      </c>
      <c r="BH151" s="275">
        <v>61</v>
      </c>
      <c r="BI151" s="273">
        <v>191</v>
      </c>
      <c r="BJ151" s="274">
        <v>220</v>
      </c>
      <c r="BK151" s="275">
        <v>411</v>
      </c>
      <c r="BL151" s="273">
        <v>70</v>
      </c>
      <c r="BM151" s="274">
        <v>61</v>
      </c>
      <c r="BN151" s="275">
        <v>65</v>
      </c>
      <c r="BO151" s="273">
        <v>191</v>
      </c>
      <c r="BP151" s="274">
        <v>220</v>
      </c>
      <c r="BQ151" s="275">
        <v>411</v>
      </c>
      <c r="BR151" s="273">
        <v>33.9</v>
      </c>
      <c r="BS151" s="274">
        <v>31.8</v>
      </c>
      <c r="BT151" s="275">
        <v>32.799999999999997</v>
      </c>
      <c r="BU151" s="273">
        <v>191</v>
      </c>
      <c r="BV151" s="274">
        <v>220</v>
      </c>
      <c r="BW151" s="275">
        <v>411</v>
      </c>
      <c r="BX151" s="273" t="s">
        <v>197</v>
      </c>
      <c r="BY151" s="274" t="s">
        <v>197</v>
      </c>
      <c r="BZ151" s="275">
        <v>62</v>
      </c>
      <c r="CA151" s="273">
        <v>10</v>
      </c>
      <c r="CB151" s="274">
        <v>19</v>
      </c>
      <c r="CC151" s="275">
        <v>29</v>
      </c>
      <c r="CD151" s="273" t="s">
        <v>197</v>
      </c>
      <c r="CE151" s="274" t="s">
        <v>197</v>
      </c>
      <c r="CF151" s="275">
        <v>62</v>
      </c>
      <c r="CG151" s="273">
        <v>10</v>
      </c>
      <c r="CH151" s="274">
        <v>19</v>
      </c>
      <c r="CI151" s="275">
        <v>29</v>
      </c>
      <c r="CJ151" s="273">
        <v>35.9</v>
      </c>
      <c r="CK151" s="274">
        <v>30.2</v>
      </c>
      <c r="CL151" s="275">
        <v>32.200000000000003</v>
      </c>
      <c r="CM151" s="273">
        <v>10</v>
      </c>
      <c r="CN151" s="274">
        <v>19</v>
      </c>
      <c r="CO151" s="275">
        <v>29</v>
      </c>
      <c r="CP151" s="273">
        <v>74</v>
      </c>
      <c r="CQ151" s="274">
        <v>58</v>
      </c>
      <c r="CR151" s="275">
        <v>66</v>
      </c>
      <c r="CS151" s="273">
        <v>4617</v>
      </c>
      <c r="CT151" s="274">
        <v>5058</v>
      </c>
      <c r="CU151" s="275">
        <v>9675</v>
      </c>
      <c r="CV151" s="273">
        <v>75</v>
      </c>
      <c r="CW151" s="274">
        <v>61</v>
      </c>
      <c r="CX151" s="275">
        <v>68</v>
      </c>
      <c r="CY151" s="273">
        <v>4617</v>
      </c>
      <c r="CZ151" s="274">
        <v>5058</v>
      </c>
      <c r="DA151" s="275">
        <v>9675</v>
      </c>
      <c r="DB151" s="273">
        <v>35.4</v>
      </c>
      <c r="DC151" s="274">
        <v>32.9</v>
      </c>
      <c r="DD151" s="275">
        <v>34.1</v>
      </c>
      <c r="DE151" s="273">
        <v>4617</v>
      </c>
      <c r="DF151" s="274">
        <v>5058</v>
      </c>
      <c r="DG151" s="275">
        <v>9675</v>
      </c>
    </row>
    <row r="152" spans="1:111" x14ac:dyDescent="0.35">
      <c r="A152" t="s">
        <v>49</v>
      </c>
      <c r="B152" t="s">
        <v>294</v>
      </c>
      <c r="C152" t="s">
        <v>408</v>
      </c>
      <c r="D152" s="273">
        <v>76</v>
      </c>
      <c r="E152" s="274">
        <v>60</v>
      </c>
      <c r="F152" s="275">
        <v>68</v>
      </c>
      <c r="G152" s="273">
        <v>2740</v>
      </c>
      <c r="H152" s="274">
        <v>2864</v>
      </c>
      <c r="I152" s="275">
        <v>5604</v>
      </c>
      <c r="J152" s="273">
        <v>78</v>
      </c>
      <c r="K152" s="274">
        <v>63</v>
      </c>
      <c r="L152" s="275">
        <v>70</v>
      </c>
      <c r="M152" s="273">
        <v>2740</v>
      </c>
      <c r="N152" s="274">
        <v>2864</v>
      </c>
      <c r="O152" s="275">
        <v>5604</v>
      </c>
      <c r="P152" s="273">
        <v>35.5</v>
      </c>
      <c r="Q152" s="274">
        <v>33.299999999999997</v>
      </c>
      <c r="R152" s="275">
        <v>34.4</v>
      </c>
      <c r="S152" s="273">
        <v>2740</v>
      </c>
      <c r="T152" s="274">
        <v>2864</v>
      </c>
      <c r="U152" s="275">
        <v>5604</v>
      </c>
      <c r="V152" s="273">
        <v>81</v>
      </c>
      <c r="W152" s="274">
        <v>65</v>
      </c>
      <c r="X152" s="275">
        <v>72</v>
      </c>
      <c r="Y152" s="273">
        <v>63</v>
      </c>
      <c r="Z152" s="274">
        <v>82</v>
      </c>
      <c r="AA152" s="275">
        <v>145</v>
      </c>
      <c r="AB152" s="273">
        <v>84</v>
      </c>
      <c r="AC152" s="274">
        <v>71</v>
      </c>
      <c r="AD152" s="275">
        <v>77</v>
      </c>
      <c r="AE152" s="273">
        <v>63</v>
      </c>
      <c r="AF152" s="274">
        <v>82</v>
      </c>
      <c r="AG152" s="275">
        <v>145</v>
      </c>
      <c r="AH152" s="273">
        <v>36.1</v>
      </c>
      <c r="AI152" s="274">
        <v>33.700000000000003</v>
      </c>
      <c r="AJ152" s="275">
        <v>34.799999999999997</v>
      </c>
      <c r="AK152" s="273">
        <v>63</v>
      </c>
      <c r="AL152" s="274">
        <v>82</v>
      </c>
      <c r="AM152" s="275">
        <v>145</v>
      </c>
      <c r="AN152" s="273">
        <v>69</v>
      </c>
      <c r="AO152" s="274">
        <v>53</v>
      </c>
      <c r="AP152" s="275">
        <v>61</v>
      </c>
      <c r="AQ152" s="273">
        <v>26</v>
      </c>
      <c r="AR152" s="274">
        <v>30</v>
      </c>
      <c r="AS152" s="275">
        <v>56</v>
      </c>
      <c r="AT152" s="273">
        <v>73</v>
      </c>
      <c r="AU152" s="274">
        <v>57</v>
      </c>
      <c r="AV152" s="275">
        <v>64</v>
      </c>
      <c r="AW152" s="273">
        <v>26</v>
      </c>
      <c r="AX152" s="274">
        <v>30</v>
      </c>
      <c r="AY152" s="275">
        <v>56</v>
      </c>
      <c r="AZ152" s="273">
        <v>33.200000000000003</v>
      </c>
      <c r="BA152" s="274">
        <v>32.799999999999997</v>
      </c>
      <c r="BB152" s="275">
        <v>33</v>
      </c>
      <c r="BC152" s="273">
        <v>26</v>
      </c>
      <c r="BD152" s="274">
        <v>30</v>
      </c>
      <c r="BE152" s="275">
        <v>56</v>
      </c>
      <c r="BF152" s="273">
        <v>60</v>
      </c>
      <c r="BG152" s="274">
        <v>33</v>
      </c>
      <c r="BH152" s="275">
        <v>45</v>
      </c>
      <c r="BI152" s="273">
        <v>15</v>
      </c>
      <c r="BJ152" s="274">
        <v>18</v>
      </c>
      <c r="BK152" s="275">
        <v>33</v>
      </c>
      <c r="BL152" s="273">
        <v>73</v>
      </c>
      <c r="BM152" s="274">
        <v>44</v>
      </c>
      <c r="BN152" s="275">
        <v>58</v>
      </c>
      <c r="BO152" s="273">
        <v>15</v>
      </c>
      <c r="BP152" s="274">
        <v>18</v>
      </c>
      <c r="BQ152" s="275">
        <v>33</v>
      </c>
      <c r="BR152" s="273">
        <v>34</v>
      </c>
      <c r="BS152" s="274">
        <v>31.2</v>
      </c>
      <c r="BT152" s="275">
        <v>32.5</v>
      </c>
      <c r="BU152" s="273">
        <v>15</v>
      </c>
      <c r="BV152" s="274">
        <v>18</v>
      </c>
      <c r="BW152" s="275">
        <v>33</v>
      </c>
      <c r="BX152" s="273" t="s">
        <v>197</v>
      </c>
      <c r="BY152" s="274" t="s">
        <v>1606</v>
      </c>
      <c r="BZ152" s="275" t="s">
        <v>197</v>
      </c>
      <c r="CA152" s="273">
        <v>6</v>
      </c>
      <c r="CB152" s="274">
        <v>3</v>
      </c>
      <c r="CC152" s="275">
        <v>9</v>
      </c>
      <c r="CD152" s="273" t="s">
        <v>197</v>
      </c>
      <c r="CE152" s="274" t="s">
        <v>1606</v>
      </c>
      <c r="CF152" s="275" t="s">
        <v>197</v>
      </c>
      <c r="CG152" s="273">
        <v>6</v>
      </c>
      <c r="CH152" s="274">
        <v>3</v>
      </c>
      <c r="CI152" s="275">
        <v>9</v>
      </c>
      <c r="CJ152" s="273">
        <v>26.8</v>
      </c>
      <c r="CK152" s="274">
        <v>30</v>
      </c>
      <c r="CL152" s="275">
        <v>27.9</v>
      </c>
      <c r="CM152" s="273">
        <v>6</v>
      </c>
      <c r="CN152" s="274">
        <v>3</v>
      </c>
      <c r="CO152" s="275">
        <v>9</v>
      </c>
      <c r="CP152" s="273">
        <v>76</v>
      </c>
      <c r="CQ152" s="274">
        <v>59</v>
      </c>
      <c r="CR152" s="275">
        <v>67</v>
      </c>
      <c r="CS152" s="273">
        <v>3025</v>
      </c>
      <c r="CT152" s="274">
        <v>3179</v>
      </c>
      <c r="CU152" s="275">
        <v>6204</v>
      </c>
      <c r="CV152" s="273">
        <v>78</v>
      </c>
      <c r="CW152" s="274">
        <v>63</v>
      </c>
      <c r="CX152" s="275">
        <v>70</v>
      </c>
      <c r="CY152" s="273">
        <v>3025</v>
      </c>
      <c r="CZ152" s="274">
        <v>3179</v>
      </c>
      <c r="DA152" s="275">
        <v>6204</v>
      </c>
      <c r="DB152" s="273">
        <v>35.5</v>
      </c>
      <c r="DC152" s="274">
        <v>33.200000000000003</v>
      </c>
      <c r="DD152" s="275">
        <v>34.299999999999997</v>
      </c>
      <c r="DE152" s="273">
        <v>3025</v>
      </c>
      <c r="DF152" s="274">
        <v>3179</v>
      </c>
      <c r="DG152" s="275">
        <v>6204</v>
      </c>
    </row>
    <row r="153" spans="1:111" x14ac:dyDescent="0.35">
      <c r="A153" t="s">
        <v>62</v>
      </c>
      <c r="B153" t="s">
        <v>307</v>
      </c>
      <c r="C153" t="s">
        <v>299</v>
      </c>
      <c r="D153" s="273">
        <v>74</v>
      </c>
      <c r="E153" s="274">
        <v>56</v>
      </c>
      <c r="F153" s="275">
        <v>65</v>
      </c>
      <c r="G153" s="273">
        <v>4143</v>
      </c>
      <c r="H153" s="274">
        <v>4362</v>
      </c>
      <c r="I153" s="275">
        <v>8505</v>
      </c>
      <c r="J153" s="273">
        <v>76</v>
      </c>
      <c r="K153" s="274">
        <v>60</v>
      </c>
      <c r="L153" s="275">
        <v>68</v>
      </c>
      <c r="M153" s="273">
        <v>4143</v>
      </c>
      <c r="N153" s="274">
        <v>4362</v>
      </c>
      <c r="O153" s="275">
        <v>8505</v>
      </c>
      <c r="P153" s="273">
        <v>35.1</v>
      </c>
      <c r="Q153" s="274">
        <v>32.4</v>
      </c>
      <c r="R153" s="275">
        <v>33.700000000000003</v>
      </c>
      <c r="S153" s="273">
        <v>4143</v>
      </c>
      <c r="T153" s="274">
        <v>4362</v>
      </c>
      <c r="U153" s="275">
        <v>8505</v>
      </c>
      <c r="V153" s="273">
        <v>75</v>
      </c>
      <c r="W153" s="274">
        <v>56</v>
      </c>
      <c r="X153" s="275">
        <v>64</v>
      </c>
      <c r="Y153" s="273">
        <v>194</v>
      </c>
      <c r="Z153" s="274">
        <v>239</v>
      </c>
      <c r="AA153" s="275">
        <v>433</v>
      </c>
      <c r="AB153" s="273">
        <v>78</v>
      </c>
      <c r="AC153" s="274">
        <v>59</v>
      </c>
      <c r="AD153" s="275">
        <v>67</v>
      </c>
      <c r="AE153" s="273">
        <v>194</v>
      </c>
      <c r="AF153" s="274">
        <v>239</v>
      </c>
      <c r="AG153" s="275">
        <v>433</v>
      </c>
      <c r="AH153" s="273">
        <v>35.6</v>
      </c>
      <c r="AI153" s="274">
        <v>32.5</v>
      </c>
      <c r="AJ153" s="275">
        <v>33.9</v>
      </c>
      <c r="AK153" s="273">
        <v>194</v>
      </c>
      <c r="AL153" s="274">
        <v>239</v>
      </c>
      <c r="AM153" s="275">
        <v>433</v>
      </c>
      <c r="AN153" s="273">
        <v>69</v>
      </c>
      <c r="AO153" s="274">
        <v>55</v>
      </c>
      <c r="AP153" s="275">
        <v>62</v>
      </c>
      <c r="AQ153" s="273">
        <v>117</v>
      </c>
      <c r="AR153" s="274">
        <v>130</v>
      </c>
      <c r="AS153" s="275">
        <v>247</v>
      </c>
      <c r="AT153" s="273">
        <v>72</v>
      </c>
      <c r="AU153" s="274">
        <v>59</v>
      </c>
      <c r="AV153" s="275">
        <v>65</v>
      </c>
      <c r="AW153" s="273">
        <v>117</v>
      </c>
      <c r="AX153" s="274">
        <v>130</v>
      </c>
      <c r="AY153" s="275">
        <v>247</v>
      </c>
      <c r="AZ153" s="273">
        <v>34</v>
      </c>
      <c r="BA153" s="274">
        <v>31.6</v>
      </c>
      <c r="BB153" s="275">
        <v>32.700000000000003</v>
      </c>
      <c r="BC153" s="273">
        <v>117</v>
      </c>
      <c r="BD153" s="274">
        <v>130</v>
      </c>
      <c r="BE153" s="275">
        <v>247</v>
      </c>
      <c r="BF153" s="273">
        <v>77</v>
      </c>
      <c r="BG153" s="274">
        <v>63</v>
      </c>
      <c r="BH153" s="275">
        <v>71</v>
      </c>
      <c r="BI153" s="273">
        <v>47</v>
      </c>
      <c r="BJ153" s="274">
        <v>30</v>
      </c>
      <c r="BK153" s="275">
        <v>77</v>
      </c>
      <c r="BL153" s="273">
        <v>79</v>
      </c>
      <c r="BM153" s="274">
        <v>70</v>
      </c>
      <c r="BN153" s="275">
        <v>75</v>
      </c>
      <c r="BO153" s="273">
        <v>47</v>
      </c>
      <c r="BP153" s="274">
        <v>30</v>
      </c>
      <c r="BQ153" s="275">
        <v>77</v>
      </c>
      <c r="BR153" s="273">
        <v>35</v>
      </c>
      <c r="BS153" s="274">
        <v>31.7</v>
      </c>
      <c r="BT153" s="275">
        <v>33.700000000000003</v>
      </c>
      <c r="BU153" s="273">
        <v>47</v>
      </c>
      <c r="BV153" s="274">
        <v>30</v>
      </c>
      <c r="BW153" s="275">
        <v>77</v>
      </c>
      <c r="BX153" s="273">
        <v>76</v>
      </c>
      <c r="BY153" s="274">
        <v>48</v>
      </c>
      <c r="BZ153" s="275">
        <v>61</v>
      </c>
      <c r="CA153" s="273">
        <v>21</v>
      </c>
      <c r="CB153" s="274">
        <v>23</v>
      </c>
      <c r="CC153" s="275">
        <v>44</v>
      </c>
      <c r="CD153" s="273">
        <v>76</v>
      </c>
      <c r="CE153" s="274">
        <v>70</v>
      </c>
      <c r="CF153" s="275">
        <v>73</v>
      </c>
      <c r="CG153" s="273">
        <v>21</v>
      </c>
      <c r="CH153" s="274">
        <v>23</v>
      </c>
      <c r="CI153" s="275">
        <v>44</v>
      </c>
      <c r="CJ153" s="273">
        <v>33.5</v>
      </c>
      <c r="CK153" s="274">
        <v>33.5</v>
      </c>
      <c r="CL153" s="275">
        <v>33.5</v>
      </c>
      <c r="CM153" s="273">
        <v>21</v>
      </c>
      <c r="CN153" s="274">
        <v>23</v>
      </c>
      <c r="CO153" s="275">
        <v>44</v>
      </c>
      <c r="CP153" s="273">
        <v>73</v>
      </c>
      <c r="CQ153" s="274">
        <v>56</v>
      </c>
      <c r="CR153" s="275">
        <v>64</v>
      </c>
      <c r="CS153" s="273">
        <v>4717</v>
      </c>
      <c r="CT153" s="274">
        <v>4957</v>
      </c>
      <c r="CU153" s="275">
        <v>9674</v>
      </c>
      <c r="CV153" s="273">
        <v>75</v>
      </c>
      <c r="CW153" s="274">
        <v>59</v>
      </c>
      <c r="CX153" s="275">
        <v>67</v>
      </c>
      <c r="CY153" s="273">
        <v>4717</v>
      </c>
      <c r="CZ153" s="274">
        <v>4957</v>
      </c>
      <c r="DA153" s="275">
        <v>9674</v>
      </c>
      <c r="DB153" s="273">
        <v>35</v>
      </c>
      <c r="DC153" s="274">
        <v>32.4</v>
      </c>
      <c r="DD153" s="275">
        <v>33.6</v>
      </c>
      <c r="DE153" s="273">
        <v>4717</v>
      </c>
      <c r="DF153" s="274">
        <v>4957</v>
      </c>
      <c r="DG153" s="275">
        <v>9674</v>
      </c>
    </row>
    <row r="154" spans="1:111" x14ac:dyDescent="0.35">
      <c r="A154" t="s">
        <v>137</v>
      </c>
      <c r="B154" t="s">
        <v>382</v>
      </c>
      <c r="C154" t="s">
        <v>372</v>
      </c>
      <c r="D154" s="273">
        <v>79</v>
      </c>
      <c r="E154" s="274">
        <v>63</v>
      </c>
      <c r="F154" s="275">
        <v>71</v>
      </c>
      <c r="G154" s="273">
        <v>3087</v>
      </c>
      <c r="H154" s="274">
        <v>3324</v>
      </c>
      <c r="I154" s="275">
        <v>6411</v>
      </c>
      <c r="J154" s="273">
        <v>80</v>
      </c>
      <c r="K154" s="274">
        <v>65</v>
      </c>
      <c r="L154" s="275">
        <v>72</v>
      </c>
      <c r="M154" s="273">
        <v>3087</v>
      </c>
      <c r="N154" s="274">
        <v>3324</v>
      </c>
      <c r="O154" s="275">
        <v>6411</v>
      </c>
      <c r="P154" s="273">
        <v>35.9</v>
      </c>
      <c r="Q154" s="274">
        <v>33.799999999999997</v>
      </c>
      <c r="R154" s="275">
        <v>34.799999999999997</v>
      </c>
      <c r="S154" s="273">
        <v>3087</v>
      </c>
      <c r="T154" s="274">
        <v>3324</v>
      </c>
      <c r="U154" s="275">
        <v>6411</v>
      </c>
      <c r="V154" s="273">
        <v>77</v>
      </c>
      <c r="W154" s="274">
        <v>64</v>
      </c>
      <c r="X154" s="275">
        <v>70</v>
      </c>
      <c r="Y154" s="273">
        <v>274</v>
      </c>
      <c r="Z154" s="274">
        <v>275</v>
      </c>
      <c r="AA154" s="275">
        <v>549</v>
      </c>
      <c r="AB154" s="273">
        <v>77</v>
      </c>
      <c r="AC154" s="274">
        <v>65</v>
      </c>
      <c r="AD154" s="275">
        <v>71</v>
      </c>
      <c r="AE154" s="273">
        <v>274</v>
      </c>
      <c r="AF154" s="274">
        <v>275</v>
      </c>
      <c r="AG154" s="275">
        <v>549</v>
      </c>
      <c r="AH154" s="273">
        <v>35.6</v>
      </c>
      <c r="AI154" s="274">
        <v>33.200000000000003</v>
      </c>
      <c r="AJ154" s="275">
        <v>34.4</v>
      </c>
      <c r="AK154" s="273">
        <v>274</v>
      </c>
      <c r="AL154" s="274">
        <v>275</v>
      </c>
      <c r="AM154" s="275">
        <v>549</v>
      </c>
      <c r="AN154" s="273">
        <v>64</v>
      </c>
      <c r="AO154" s="274">
        <v>47</v>
      </c>
      <c r="AP154" s="275">
        <v>56</v>
      </c>
      <c r="AQ154" s="273">
        <v>233</v>
      </c>
      <c r="AR154" s="274">
        <v>210</v>
      </c>
      <c r="AS154" s="275">
        <v>443</v>
      </c>
      <c r="AT154" s="273">
        <v>66</v>
      </c>
      <c r="AU154" s="274">
        <v>51</v>
      </c>
      <c r="AV154" s="275">
        <v>59</v>
      </c>
      <c r="AW154" s="273">
        <v>233</v>
      </c>
      <c r="AX154" s="274">
        <v>210</v>
      </c>
      <c r="AY154" s="275">
        <v>443</v>
      </c>
      <c r="AZ154" s="273">
        <v>33.5</v>
      </c>
      <c r="BA154" s="274">
        <v>30.4</v>
      </c>
      <c r="BB154" s="275">
        <v>32</v>
      </c>
      <c r="BC154" s="273">
        <v>233</v>
      </c>
      <c r="BD154" s="274">
        <v>210</v>
      </c>
      <c r="BE154" s="275">
        <v>443</v>
      </c>
      <c r="BF154" s="273">
        <v>71</v>
      </c>
      <c r="BG154" s="274">
        <v>51</v>
      </c>
      <c r="BH154" s="275">
        <v>63</v>
      </c>
      <c r="BI154" s="273">
        <v>91</v>
      </c>
      <c r="BJ154" s="274">
        <v>72</v>
      </c>
      <c r="BK154" s="275">
        <v>163</v>
      </c>
      <c r="BL154" s="273">
        <v>71</v>
      </c>
      <c r="BM154" s="274">
        <v>57</v>
      </c>
      <c r="BN154" s="275">
        <v>65</v>
      </c>
      <c r="BO154" s="273">
        <v>91</v>
      </c>
      <c r="BP154" s="274">
        <v>72</v>
      </c>
      <c r="BQ154" s="275">
        <v>163</v>
      </c>
      <c r="BR154" s="273">
        <v>34.4</v>
      </c>
      <c r="BS154" s="274">
        <v>32.4</v>
      </c>
      <c r="BT154" s="275">
        <v>33.5</v>
      </c>
      <c r="BU154" s="273">
        <v>91</v>
      </c>
      <c r="BV154" s="274">
        <v>72</v>
      </c>
      <c r="BW154" s="275">
        <v>163</v>
      </c>
      <c r="BX154" s="273" t="s">
        <v>197</v>
      </c>
      <c r="BY154" s="274" t="s">
        <v>197</v>
      </c>
      <c r="BZ154" s="275">
        <v>75</v>
      </c>
      <c r="CA154" s="273">
        <v>12</v>
      </c>
      <c r="CB154" s="274">
        <v>12</v>
      </c>
      <c r="CC154" s="275">
        <v>24</v>
      </c>
      <c r="CD154" s="273" t="s">
        <v>197</v>
      </c>
      <c r="CE154" s="274" t="s">
        <v>197</v>
      </c>
      <c r="CF154" s="275">
        <v>79</v>
      </c>
      <c r="CG154" s="273">
        <v>12</v>
      </c>
      <c r="CH154" s="274">
        <v>12</v>
      </c>
      <c r="CI154" s="275">
        <v>24</v>
      </c>
      <c r="CJ154" s="273">
        <v>34.799999999999997</v>
      </c>
      <c r="CK154" s="274">
        <v>32.200000000000003</v>
      </c>
      <c r="CL154" s="275">
        <v>33.5</v>
      </c>
      <c r="CM154" s="273">
        <v>12</v>
      </c>
      <c r="CN154" s="274">
        <v>12</v>
      </c>
      <c r="CO154" s="275">
        <v>24</v>
      </c>
      <c r="CP154" s="273">
        <v>77</v>
      </c>
      <c r="CQ154" s="274">
        <v>61</v>
      </c>
      <c r="CR154" s="275">
        <v>69</v>
      </c>
      <c r="CS154" s="273">
        <v>3974</v>
      </c>
      <c r="CT154" s="274">
        <v>4220</v>
      </c>
      <c r="CU154" s="275">
        <v>8194</v>
      </c>
      <c r="CV154" s="273">
        <v>78</v>
      </c>
      <c r="CW154" s="274">
        <v>63</v>
      </c>
      <c r="CX154" s="275">
        <v>70</v>
      </c>
      <c r="CY154" s="273">
        <v>3974</v>
      </c>
      <c r="CZ154" s="274">
        <v>4220</v>
      </c>
      <c r="DA154" s="275">
        <v>8194</v>
      </c>
      <c r="DB154" s="273">
        <v>35.6</v>
      </c>
      <c r="DC154" s="274">
        <v>33.5</v>
      </c>
      <c r="DD154" s="275">
        <v>34.5</v>
      </c>
      <c r="DE154" s="273">
        <v>3974</v>
      </c>
      <c r="DF154" s="274">
        <v>4220</v>
      </c>
      <c r="DG154" s="275">
        <v>8194</v>
      </c>
    </row>
    <row r="155" spans="1:111" x14ac:dyDescent="0.35">
      <c r="A155" t="s">
        <v>159</v>
      </c>
      <c r="B155" t="s">
        <v>403</v>
      </c>
      <c r="C155" t="s">
        <v>392</v>
      </c>
      <c r="D155" s="273">
        <v>75</v>
      </c>
      <c r="E155" s="274">
        <v>62</v>
      </c>
      <c r="F155" s="275">
        <v>68</v>
      </c>
      <c r="G155" s="273">
        <v>2602</v>
      </c>
      <c r="H155" s="274">
        <v>2603</v>
      </c>
      <c r="I155" s="275">
        <v>5205</v>
      </c>
      <c r="J155" s="273">
        <v>76</v>
      </c>
      <c r="K155" s="274">
        <v>63</v>
      </c>
      <c r="L155" s="275">
        <v>69</v>
      </c>
      <c r="M155" s="273">
        <v>2602</v>
      </c>
      <c r="N155" s="274">
        <v>2603</v>
      </c>
      <c r="O155" s="275">
        <v>5205</v>
      </c>
      <c r="P155" s="273">
        <v>36</v>
      </c>
      <c r="Q155" s="274">
        <v>33.9</v>
      </c>
      <c r="R155" s="275">
        <v>35</v>
      </c>
      <c r="S155" s="273">
        <v>2602</v>
      </c>
      <c r="T155" s="274">
        <v>2603</v>
      </c>
      <c r="U155" s="275">
        <v>5205</v>
      </c>
      <c r="V155" s="273">
        <v>83</v>
      </c>
      <c r="W155" s="274">
        <v>63</v>
      </c>
      <c r="X155" s="275">
        <v>73</v>
      </c>
      <c r="Y155" s="273">
        <v>64</v>
      </c>
      <c r="Z155" s="274">
        <v>68</v>
      </c>
      <c r="AA155" s="275">
        <v>132</v>
      </c>
      <c r="AB155" s="273">
        <v>83</v>
      </c>
      <c r="AC155" s="274">
        <v>66</v>
      </c>
      <c r="AD155" s="275">
        <v>74</v>
      </c>
      <c r="AE155" s="273">
        <v>64</v>
      </c>
      <c r="AF155" s="274">
        <v>68</v>
      </c>
      <c r="AG155" s="275">
        <v>132</v>
      </c>
      <c r="AH155" s="273">
        <v>37.200000000000003</v>
      </c>
      <c r="AI155" s="274">
        <v>34.9</v>
      </c>
      <c r="AJ155" s="275">
        <v>36</v>
      </c>
      <c r="AK155" s="273">
        <v>64</v>
      </c>
      <c r="AL155" s="274">
        <v>68</v>
      </c>
      <c r="AM155" s="275">
        <v>132</v>
      </c>
      <c r="AN155" s="273">
        <v>77</v>
      </c>
      <c r="AO155" s="274">
        <v>48</v>
      </c>
      <c r="AP155" s="275">
        <v>62</v>
      </c>
      <c r="AQ155" s="273">
        <v>26</v>
      </c>
      <c r="AR155" s="274">
        <v>29</v>
      </c>
      <c r="AS155" s="275">
        <v>55</v>
      </c>
      <c r="AT155" s="273">
        <v>77</v>
      </c>
      <c r="AU155" s="274">
        <v>48</v>
      </c>
      <c r="AV155" s="275">
        <v>62</v>
      </c>
      <c r="AW155" s="273">
        <v>26</v>
      </c>
      <c r="AX155" s="274">
        <v>29</v>
      </c>
      <c r="AY155" s="275">
        <v>55</v>
      </c>
      <c r="AZ155" s="273">
        <v>36.200000000000003</v>
      </c>
      <c r="BA155" s="274">
        <v>30.7</v>
      </c>
      <c r="BB155" s="275">
        <v>33.299999999999997</v>
      </c>
      <c r="BC155" s="273">
        <v>26</v>
      </c>
      <c r="BD155" s="274">
        <v>29</v>
      </c>
      <c r="BE155" s="275">
        <v>55</v>
      </c>
      <c r="BF155" s="273" t="s">
        <v>197</v>
      </c>
      <c r="BG155" s="274" t="s">
        <v>197</v>
      </c>
      <c r="BH155" s="275" t="s">
        <v>197</v>
      </c>
      <c r="BI155" s="273" t="s">
        <v>197</v>
      </c>
      <c r="BJ155" s="274" t="s">
        <v>197</v>
      </c>
      <c r="BK155" s="275">
        <v>6</v>
      </c>
      <c r="BL155" s="273" t="s">
        <v>197</v>
      </c>
      <c r="BM155" s="274" t="s">
        <v>197</v>
      </c>
      <c r="BN155" s="275" t="s">
        <v>197</v>
      </c>
      <c r="BO155" s="273" t="s">
        <v>197</v>
      </c>
      <c r="BP155" s="274" t="s">
        <v>197</v>
      </c>
      <c r="BQ155" s="275">
        <v>6</v>
      </c>
      <c r="BR155" s="273">
        <v>33.299999999999997</v>
      </c>
      <c r="BS155" s="274">
        <v>41</v>
      </c>
      <c r="BT155" s="275">
        <v>35.799999999999997</v>
      </c>
      <c r="BU155" s="273" t="s">
        <v>197</v>
      </c>
      <c r="BV155" s="274" t="s">
        <v>197</v>
      </c>
      <c r="BW155" s="275">
        <v>6</v>
      </c>
      <c r="BX155" s="273" t="s">
        <v>197</v>
      </c>
      <c r="BY155" s="274" t="s">
        <v>197</v>
      </c>
      <c r="BZ155" s="275">
        <v>75</v>
      </c>
      <c r="CA155" s="273">
        <v>8</v>
      </c>
      <c r="CB155" s="274">
        <v>4</v>
      </c>
      <c r="CC155" s="275">
        <v>12</v>
      </c>
      <c r="CD155" s="273" t="s">
        <v>197</v>
      </c>
      <c r="CE155" s="274" t="s">
        <v>197</v>
      </c>
      <c r="CF155" s="275">
        <v>75</v>
      </c>
      <c r="CG155" s="273">
        <v>8</v>
      </c>
      <c r="CH155" s="274">
        <v>4</v>
      </c>
      <c r="CI155" s="275">
        <v>12</v>
      </c>
      <c r="CJ155" s="273">
        <v>34.299999999999997</v>
      </c>
      <c r="CK155" s="274">
        <v>32.799999999999997</v>
      </c>
      <c r="CL155" s="275">
        <v>33.799999999999997</v>
      </c>
      <c r="CM155" s="273">
        <v>8</v>
      </c>
      <c r="CN155" s="274">
        <v>4</v>
      </c>
      <c r="CO155" s="275">
        <v>12</v>
      </c>
      <c r="CP155" s="273">
        <v>75</v>
      </c>
      <c r="CQ155" s="274">
        <v>61</v>
      </c>
      <c r="CR155" s="275">
        <v>68</v>
      </c>
      <c r="CS155" s="273">
        <v>3004</v>
      </c>
      <c r="CT155" s="274">
        <v>3013</v>
      </c>
      <c r="CU155" s="275">
        <v>6017</v>
      </c>
      <c r="CV155" s="273">
        <v>75</v>
      </c>
      <c r="CW155" s="274">
        <v>62</v>
      </c>
      <c r="CX155" s="275">
        <v>69</v>
      </c>
      <c r="CY155" s="273">
        <v>3004</v>
      </c>
      <c r="CZ155" s="274">
        <v>3013</v>
      </c>
      <c r="DA155" s="275">
        <v>6017</v>
      </c>
      <c r="DB155" s="273">
        <v>35.9</v>
      </c>
      <c r="DC155" s="274">
        <v>33.799999999999997</v>
      </c>
      <c r="DD155" s="275">
        <v>34.799999999999997</v>
      </c>
      <c r="DE155" s="273">
        <v>3004</v>
      </c>
      <c r="DF155" s="274">
        <v>3013</v>
      </c>
      <c r="DG155" s="275">
        <v>6017</v>
      </c>
    </row>
    <row r="156" spans="1:111" x14ac:dyDescent="0.35">
      <c r="A156" t="s">
        <v>72</v>
      </c>
      <c r="B156" t="s">
        <v>317</v>
      </c>
      <c r="C156" t="s">
        <v>309</v>
      </c>
      <c r="D156" s="273">
        <v>80</v>
      </c>
      <c r="E156" s="274">
        <v>66</v>
      </c>
      <c r="F156" s="275">
        <v>73</v>
      </c>
      <c r="G156" s="273">
        <v>4101</v>
      </c>
      <c r="H156" s="274">
        <v>4318</v>
      </c>
      <c r="I156" s="275">
        <v>8419</v>
      </c>
      <c r="J156" s="273">
        <v>81</v>
      </c>
      <c r="K156" s="274">
        <v>68</v>
      </c>
      <c r="L156" s="275">
        <v>74</v>
      </c>
      <c r="M156" s="273">
        <v>4101</v>
      </c>
      <c r="N156" s="274">
        <v>4318</v>
      </c>
      <c r="O156" s="275">
        <v>8419</v>
      </c>
      <c r="P156" s="273">
        <v>37.799999999999997</v>
      </c>
      <c r="Q156" s="274">
        <v>34.799999999999997</v>
      </c>
      <c r="R156" s="275">
        <v>36.200000000000003</v>
      </c>
      <c r="S156" s="273">
        <v>4101</v>
      </c>
      <c r="T156" s="274">
        <v>4318</v>
      </c>
      <c r="U156" s="275">
        <v>8419</v>
      </c>
      <c r="V156" s="273">
        <v>82</v>
      </c>
      <c r="W156" s="274">
        <v>72</v>
      </c>
      <c r="X156" s="275">
        <v>77</v>
      </c>
      <c r="Y156" s="273">
        <v>184</v>
      </c>
      <c r="Z156" s="274">
        <v>149</v>
      </c>
      <c r="AA156" s="275">
        <v>333</v>
      </c>
      <c r="AB156" s="273">
        <v>82</v>
      </c>
      <c r="AC156" s="274">
        <v>72</v>
      </c>
      <c r="AD156" s="275">
        <v>77</v>
      </c>
      <c r="AE156" s="273">
        <v>184</v>
      </c>
      <c r="AF156" s="274">
        <v>149</v>
      </c>
      <c r="AG156" s="275">
        <v>333</v>
      </c>
      <c r="AH156" s="273">
        <v>38.1</v>
      </c>
      <c r="AI156" s="274">
        <v>35.299999999999997</v>
      </c>
      <c r="AJ156" s="275">
        <v>36.799999999999997</v>
      </c>
      <c r="AK156" s="273">
        <v>184</v>
      </c>
      <c r="AL156" s="274">
        <v>149</v>
      </c>
      <c r="AM156" s="275">
        <v>333</v>
      </c>
      <c r="AN156" s="273">
        <v>78</v>
      </c>
      <c r="AO156" s="274">
        <v>53</v>
      </c>
      <c r="AP156" s="275">
        <v>65</v>
      </c>
      <c r="AQ156" s="273">
        <v>182</v>
      </c>
      <c r="AR156" s="274">
        <v>203</v>
      </c>
      <c r="AS156" s="275">
        <v>385</v>
      </c>
      <c r="AT156" s="273">
        <v>82</v>
      </c>
      <c r="AU156" s="274">
        <v>59</v>
      </c>
      <c r="AV156" s="275">
        <v>70</v>
      </c>
      <c r="AW156" s="273">
        <v>182</v>
      </c>
      <c r="AX156" s="274">
        <v>203</v>
      </c>
      <c r="AY156" s="275">
        <v>385</v>
      </c>
      <c r="AZ156" s="273">
        <v>35.9</v>
      </c>
      <c r="BA156" s="274">
        <v>31.2</v>
      </c>
      <c r="BB156" s="275">
        <v>33.4</v>
      </c>
      <c r="BC156" s="273">
        <v>182</v>
      </c>
      <c r="BD156" s="274">
        <v>203</v>
      </c>
      <c r="BE156" s="275">
        <v>385</v>
      </c>
      <c r="BF156" s="273">
        <v>77</v>
      </c>
      <c r="BG156" s="274">
        <v>63</v>
      </c>
      <c r="BH156" s="275">
        <v>70</v>
      </c>
      <c r="BI156" s="273">
        <v>26</v>
      </c>
      <c r="BJ156" s="274">
        <v>30</v>
      </c>
      <c r="BK156" s="275">
        <v>56</v>
      </c>
      <c r="BL156" s="273">
        <v>81</v>
      </c>
      <c r="BM156" s="274">
        <v>70</v>
      </c>
      <c r="BN156" s="275">
        <v>75</v>
      </c>
      <c r="BO156" s="273">
        <v>26</v>
      </c>
      <c r="BP156" s="274">
        <v>30</v>
      </c>
      <c r="BQ156" s="275">
        <v>56</v>
      </c>
      <c r="BR156" s="273">
        <v>36.9</v>
      </c>
      <c r="BS156" s="274">
        <v>33.200000000000003</v>
      </c>
      <c r="BT156" s="275">
        <v>34.9</v>
      </c>
      <c r="BU156" s="273">
        <v>26</v>
      </c>
      <c r="BV156" s="274">
        <v>30</v>
      </c>
      <c r="BW156" s="275">
        <v>56</v>
      </c>
      <c r="BX156" s="273">
        <v>82</v>
      </c>
      <c r="BY156" s="274">
        <v>50</v>
      </c>
      <c r="BZ156" s="275">
        <v>67</v>
      </c>
      <c r="CA156" s="273">
        <v>17</v>
      </c>
      <c r="CB156" s="274">
        <v>16</v>
      </c>
      <c r="CC156" s="275">
        <v>33</v>
      </c>
      <c r="CD156" s="273">
        <v>82</v>
      </c>
      <c r="CE156" s="274">
        <v>50</v>
      </c>
      <c r="CF156" s="275">
        <v>67</v>
      </c>
      <c r="CG156" s="273">
        <v>17</v>
      </c>
      <c r="CH156" s="274">
        <v>16</v>
      </c>
      <c r="CI156" s="275">
        <v>33</v>
      </c>
      <c r="CJ156" s="273">
        <v>36.6</v>
      </c>
      <c r="CK156" s="274">
        <v>32.799999999999997</v>
      </c>
      <c r="CL156" s="275">
        <v>34.799999999999997</v>
      </c>
      <c r="CM156" s="273">
        <v>17</v>
      </c>
      <c r="CN156" s="274">
        <v>16</v>
      </c>
      <c r="CO156" s="275">
        <v>33</v>
      </c>
      <c r="CP156" s="273">
        <v>80</v>
      </c>
      <c r="CQ156" s="274">
        <v>65</v>
      </c>
      <c r="CR156" s="275">
        <v>72</v>
      </c>
      <c r="CS156" s="273">
        <v>4720</v>
      </c>
      <c r="CT156" s="274">
        <v>4901</v>
      </c>
      <c r="CU156" s="275">
        <v>9621</v>
      </c>
      <c r="CV156" s="273">
        <v>81</v>
      </c>
      <c r="CW156" s="274">
        <v>67</v>
      </c>
      <c r="CX156" s="275">
        <v>74</v>
      </c>
      <c r="CY156" s="273">
        <v>4720</v>
      </c>
      <c r="CZ156" s="274">
        <v>4901</v>
      </c>
      <c r="DA156" s="275">
        <v>9621</v>
      </c>
      <c r="DB156" s="273">
        <v>37.6</v>
      </c>
      <c r="DC156" s="274">
        <v>34.5</v>
      </c>
      <c r="DD156" s="275">
        <v>36</v>
      </c>
      <c r="DE156" s="273">
        <v>4720</v>
      </c>
      <c r="DF156" s="274">
        <v>4901</v>
      </c>
      <c r="DG156" s="275">
        <v>9621</v>
      </c>
    </row>
    <row r="157" spans="1:111" x14ac:dyDescent="0.35">
      <c r="A157" t="s">
        <v>89</v>
      </c>
      <c r="B157" t="s">
        <v>334</v>
      </c>
      <c r="C157" t="s">
        <v>324</v>
      </c>
      <c r="D157" s="273">
        <v>78</v>
      </c>
      <c r="E157" s="274">
        <v>61</v>
      </c>
      <c r="F157" s="275">
        <v>70</v>
      </c>
      <c r="G157" s="273">
        <v>3450</v>
      </c>
      <c r="H157" s="274">
        <v>3587</v>
      </c>
      <c r="I157" s="275">
        <v>7037</v>
      </c>
      <c r="J157" s="273">
        <v>79</v>
      </c>
      <c r="K157" s="274">
        <v>63</v>
      </c>
      <c r="L157" s="275">
        <v>71</v>
      </c>
      <c r="M157" s="273">
        <v>3450</v>
      </c>
      <c r="N157" s="274">
        <v>3587</v>
      </c>
      <c r="O157" s="275">
        <v>7037</v>
      </c>
      <c r="P157" s="273">
        <v>35.799999999999997</v>
      </c>
      <c r="Q157" s="274">
        <v>33.5</v>
      </c>
      <c r="R157" s="275">
        <v>34.6</v>
      </c>
      <c r="S157" s="273">
        <v>3450</v>
      </c>
      <c r="T157" s="274">
        <v>3587</v>
      </c>
      <c r="U157" s="275">
        <v>7037</v>
      </c>
      <c r="V157" s="273">
        <v>78</v>
      </c>
      <c r="W157" s="274">
        <v>57</v>
      </c>
      <c r="X157" s="275">
        <v>67</v>
      </c>
      <c r="Y157" s="273">
        <v>238</v>
      </c>
      <c r="Z157" s="274">
        <v>258</v>
      </c>
      <c r="AA157" s="275">
        <v>496</v>
      </c>
      <c r="AB157" s="273">
        <v>79</v>
      </c>
      <c r="AC157" s="274">
        <v>59</v>
      </c>
      <c r="AD157" s="275">
        <v>69</v>
      </c>
      <c r="AE157" s="273">
        <v>238</v>
      </c>
      <c r="AF157" s="274">
        <v>258</v>
      </c>
      <c r="AG157" s="275">
        <v>496</v>
      </c>
      <c r="AH157" s="273">
        <v>35</v>
      </c>
      <c r="AI157" s="274">
        <v>32.799999999999997</v>
      </c>
      <c r="AJ157" s="275">
        <v>33.9</v>
      </c>
      <c r="AK157" s="273">
        <v>238</v>
      </c>
      <c r="AL157" s="274">
        <v>258</v>
      </c>
      <c r="AM157" s="275">
        <v>496</v>
      </c>
      <c r="AN157" s="273">
        <v>74</v>
      </c>
      <c r="AO157" s="274">
        <v>54</v>
      </c>
      <c r="AP157" s="275">
        <v>64</v>
      </c>
      <c r="AQ157" s="273">
        <v>73</v>
      </c>
      <c r="AR157" s="274">
        <v>72</v>
      </c>
      <c r="AS157" s="275">
        <v>145</v>
      </c>
      <c r="AT157" s="273">
        <v>75</v>
      </c>
      <c r="AU157" s="274">
        <v>57</v>
      </c>
      <c r="AV157" s="275">
        <v>66</v>
      </c>
      <c r="AW157" s="273">
        <v>73</v>
      </c>
      <c r="AX157" s="274">
        <v>72</v>
      </c>
      <c r="AY157" s="275">
        <v>145</v>
      </c>
      <c r="AZ157" s="273">
        <v>35.200000000000003</v>
      </c>
      <c r="BA157" s="274">
        <v>31.6</v>
      </c>
      <c r="BB157" s="275">
        <v>33.4</v>
      </c>
      <c r="BC157" s="273">
        <v>73</v>
      </c>
      <c r="BD157" s="274">
        <v>72</v>
      </c>
      <c r="BE157" s="275">
        <v>145</v>
      </c>
      <c r="BF157" s="273">
        <v>78</v>
      </c>
      <c r="BG157" s="274">
        <v>58</v>
      </c>
      <c r="BH157" s="275">
        <v>70</v>
      </c>
      <c r="BI157" s="273">
        <v>40</v>
      </c>
      <c r="BJ157" s="274">
        <v>24</v>
      </c>
      <c r="BK157" s="275">
        <v>64</v>
      </c>
      <c r="BL157" s="273">
        <v>78</v>
      </c>
      <c r="BM157" s="274">
        <v>63</v>
      </c>
      <c r="BN157" s="275">
        <v>72</v>
      </c>
      <c r="BO157" s="273">
        <v>40</v>
      </c>
      <c r="BP157" s="274">
        <v>24</v>
      </c>
      <c r="BQ157" s="275">
        <v>64</v>
      </c>
      <c r="BR157" s="273">
        <v>35.5</v>
      </c>
      <c r="BS157" s="274">
        <v>33.5</v>
      </c>
      <c r="BT157" s="275">
        <v>34.700000000000003</v>
      </c>
      <c r="BU157" s="273">
        <v>40</v>
      </c>
      <c r="BV157" s="274">
        <v>24</v>
      </c>
      <c r="BW157" s="275">
        <v>64</v>
      </c>
      <c r="BX157" s="273" t="s">
        <v>197</v>
      </c>
      <c r="BY157" s="274" t="s">
        <v>197</v>
      </c>
      <c r="BZ157" s="275" t="s">
        <v>197</v>
      </c>
      <c r="CA157" s="273">
        <v>3</v>
      </c>
      <c r="CB157" s="274">
        <v>4</v>
      </c>
      <c r="CC157" s="275">
        <v>7</v>
      </c>
      <c r="CD157" s="273" t="s">
        <v>197</v>
      </c>
      <c r="CE157" s="274" t="s">
        <v>197</v>
      </c>
      <c r="CF157" s="275" t="s">
        <v>197</v>
      </c>
      <c r="CG157" s="273">
        <v>3</v>
      </c>
      <c r="CH157" s="274">
        <v>4</v>
      </c>
      <c r="CI157" s="275">
        <v>7</v>
      </c>
      <c r="CJ157" s="273">
        <v>43.3</v>
      </c>
      <c r="CK157" s="274">
        <v>37.5</v>
      </c>
      <c r="CL157" s="275">
        <v>40</v>
      </c>
      <c r="CM157" s="273">
        <v>3</v>
      </c>
      <c r="CN157" s="274">
        <v>4</v>
      </c>
      <c r="CO157" s="275">
        <v>7</v>
      </c>
      <c r="CP157" s="273">
        <v>77</v>
      </c>
      <c r="CQ157" s="274">
        <v>60</v>
      </c>
      <c r="CR157" s="275">
        <v>68</v>
      </c>
      <c r="CS157" s="273">
        <v>4048</v>
      </c>
      <c r="CT157" s="274">
        <v>4234</v>
      </c>
      <c r="CU157" s="275">
        <v>8282</v>
      </c>
      <c r="CV157" s="273">
        <v>78</v>
      </c>
      <c r="CW157" s="274">
        <v>63</v>
      </c>
      <c r="CX157" s="275">
        <v>70</v>
      </c>
      <c r="CY157" s="273">
        <v>4048</v>
      </c>
      <c r="CZ157" s="274">
        <v>4234</v>
      </c>
      <c r="DA157" s="275">
        <v>8282</v>
      </c>
      <c r="DB157" s="273">
        <v>35.6</v>
      </c>
      <c r="DC157" s="274">
        <v>33.4</v>
      </c>
      <c r="DD157" s="275">
        <v>34.5</v>
      </c>
      <c r="DE157" s="273">
        <v>4048</v>
      </c>
      <c r="DF157" s="274">
        <v>4234</v>
      </c>
      <c r="DG157" s="275">
        <v>8282</v>
      </c>
    </row>
    <row r="158" spans="1:111" x14ac:dyDescent="0.35">
      <c r="A158" t="s">
        <v>142</v>
      </c>
      <c r="B158" t="s">
        <v>387</v>
      </c>
      <c r="C158" t="s">
        <v>372</v>
      </c>
      <c r="D158" s="273">
        <v>83</v>
      </c>
      <c r="E158" s="274">
        <v>69</v>
      </c>
      <c r="F158" s="275">
        <v>76</v>
      </c>
      <c r="G158" s="273">
        <v>5236</v>
      </c>
      <c r="H158" s="274">
        <v>5545</v>
      </c>
      <c r="I158" s="275">
        <v>10781</v>
      </c>
      <c r="J158" s="273">
        <v>83</v>
      </c>
      <c r="K158" s="274">
        <v>70</v>
      </c>
      <c r="L158" s="275">
        <v>77</v>
      </c>
      <c r="M158" s="273">
        <v>5236</v>
      </c>
      <c r="N158" s="274">
        <v>5545</v>
      </c>
      <c r="O158" s="275">
        <v>10781</v>
      </c>
      <c r="P158" s="273">
        <v>37.4</v>
      </c>
      <c r="Q158" s="274">
        <v>35.299999999999997</v>
      </c>
      <c r="R158" s="275">
        <v>36.299999999999997</v>
      </c>
      <c r="S158" s="273">
        <v>5236</v>
      </c>
      <c r="T158" s="274">
        <v>5545</v>
      </c>
      <c r="U158" s="275">
        <v>10781</v>
      </c>
      <c r="V158" s="273">
        <v>84</v>
      </c>
      <c r="W158" s="274">
        <v>71</v>
      </c>
      <c r="X158" s="275">
        <v>77</v>
      </c>
      <c r="Y158" s="273">
        <v>398</v>
      </c>
      <c r="Z158" s="274">
        <v>426</v>
      </c>
      <c r="AA158" s="275">
        <v>824</v>
      </c>
      <c r="AB158" s="273">
        <v>85</v>
      </c>
      <c r="AC158" s="274">
        <v>73</v>
      </c>
      <c r="AD158" s="275">
        <v>79</v>
      </c>
      <c r="AE158" s="273">
        <v>398</v>
      </c>
      <c r="AF158" s="274">
        <v>426</v>
      </c>
      <c r="AG158" s="275">
        <v>824</v>
      </c>
      <c r="AH158" s="273">
        <v>37.299999999999997</v>
      </c>
      <c r="AI158" s="274">
        <v>35.799999999999997</v>
      </c>
      <c r="AJ158" s="275">
        <v>36.5</v>
      </c>
      <c r="AK158" s="273">
        <v>398</v>
      </c>
      <c r="AL158" s="274">
        <v>426</v>
      </c>
      <c r="AM158" s="275">
        <v>824</v>
      </c>
      <c r="AN158" s="273">
        <v>81</v>
      </c>
      <c r="AO158" s="274">
        <v>65</v>
      </c>
      <c r="AP158" s="275">
        <v>73</v>
      </c>
      <c r="AQ158" s="273">
        <v>394</v>
      </c>
      <c r="AR158" s="274">
        <v>415</v>
      </c>
      <c r="AS158" s="275">
        <v>809</v>
      </c>
      <c r="AT158" s="273">
        <v>81</v>
      </c>
      <c r="AU158" s="274">
        <v>68</v>
      </c>
      <c r="AV158" s="275">
        <v>74</v>
      </c>
      <c r="AW158" s="273">
        <v>394</v>
      </c>
      <c r="AX158" s="274">
        <v>415</v>
      </c>
      <c r="AY158" s="275">
        <v>809</v>
      </c>
      <c r="AZ158" s="273">
        <v>35.5</v>
      </c>
      <c r="BA158" s="274">
        <v>33.799999999999997</v>
      </c>
      <c r="BB158" s="275">
        <v>34.6</v>
      </c>
      <c r="BC158" s="273">
        <v>394</v>
      </c>
      <c r="BD158" s="274">
        <v>415</v>
      </c>
      <c r="BE158" s="275">
        <v>809</v>
      </c>
      <c r="BF158" s="273">
        <v>77</v>
      </c>
      <c r="BG158" s="274">
        <v>57</v>
      </c>
      <c r="BH158" s="275">
        <v>67</v>
      </c>
      <c r="BI158" s="273">
        <v>90</v>
      </c>
      <c r="BJ158" s="274">
        <v>82</v>
      </c>
      <c r="BK158" s="275">
        <v>172</v>
      </c>
      <c r="BL158" s="273">
        <v>77</v>
      </c>
      <c r="BM158" s="274">
        <v>59</v>
      </c>
      <c r="BN158" s="275">
        <v>68</v>
      </c>
      <c r="BO158" s="273">
        <v>90</v>
      </c>
      <c r="BP158" s="274">
        <v>82</v>
      </c>
      <c r="BQ158" s="275">
        <v>172</v>
      </c>
      <c r="BR158" s="273">
        <v>35.200000000000003</v>
      </c>
      <c r="BS158" s="274">
        <v>32.9</v>
      </c>
      <c r="BT158" s="275">
        <v>34.1</v>
      </c>
      <c r="BU158" s="273">
        <v>90</v>
      </c>
      <c r="BV158" s="274">
        <v>82</v>
      </c>
      <c r="BW158" s="275">
        <v>172</v>
      </c>
      <c r="BX158" s="273">
        <v>78</v>
      </c>
      <c r="BY158" s="274">
        <v>77</v>
      </c>
      <c r="BZ158" s="275">
        <v>78</v>
      </c>
      <c r="CA158" s="273">
        <v>32</v>
      </c>
      <c r="CB158" s="274">
        <v>44</v>
      </c>
      <c r="CC158" s="275">
        <v>76</v>
      </c>
      <c r="CD158" s="273">
        <v>78</v>
      </c>
      <c r="CE158" s="274">
        <v>77</v>
      </c>
      <c r="CF158" s="275">
        <v>78</v>
      </c>
      <c r="CG158" s="273">
        <v>32</v>
      </c>
      <c r="CH158" s="274">
        <v>44</v>
      </c>
      <c r="CI158" s="275">
        <v>76</v>
      </c>
      <c r="CJ158" s="273">
        <v>36.6</v>
      </c>
      <c r="CK158" s="274">
        <v>35.200000000000003</v>
      </c>
      <c r="CL158" s="275">
        <v>35.799999999999997</v>
      </c>
      <c r="CM158" s="273">
        <v>32</v>
      </c>
      <c r="CN158" s="274">
        <v>44</v>
      </c>
      <c r="CO158" s="275">
        <v>76</v>
      </c>
      <c r="CP158" s="273">
        <v>83</v>
      </c>
      <c r="CQ158" s="274">
        <v>68</v>
      </c>
      <c r="CR158" s="275">
        <v>75</v>
      </c>
      <c r="CS158" s="273">
        <v>6835</v>
      </c>
      <c r="CT158" s="274">
        <v>7263</v>
      </c>
      <c r="CU158" s="275">
        <v>14098</v>
      </c>
      <c r="CV158" s="273">
        <v>83</v>
      </c>
      <c r="CW158" s="274">
        <v>69</v>
      </c>
      <c r="CX158" s="275">
        <v>76</v>
      </c>
      <c r="CY158" s="273">
        <v>6835</v>
      </c>
      <c r="CZ158" s="274">
        <v>7263</v>
      </c>
      <c r="DA158" s="275">
        <v>14098</v>
      </c>
      <c r="DB158" s="273">
        <v>37.299999999999997</v>
      </c>
      <c r="DC158" s="274">
        <v>35.200000000000003</v>
      </c>
      <c r="DD158" s="275">
        <v>36.200000000000003</v>
      </c>
      <c r="DE158" s="273">
        <v>6835</v>
      </c>
      <c r="DF158" s="274">
        <v>7263</v>
      </c>
      <c r="DG158" s="275">
        <v>14098</v>
      </c>
    </row>
    <row r="159" spans="1:111" x14ac:dyDescent="0.35">
      <c r="A159" t="s">
        <v>76</v>
      </c>
      <c r="B159" t="s">
        <v>321</v>
      </c>
      <c r="C159" t="s">
        <v>309</v>
      </c>
      <c r="D159" s="273">
        <v>78</v>
      </c>
      <c r="E159" s="274">
        <v>62</v>
      </c>
      <c r="F159" s="275">
        <v>69</v>
      </c>
      <c r="G159" s="273">
        <v>2663</v>
      </c>
      <c r="H159" s="274">
        <v>2834</v>
      </c>
      <c r="I159" s="275">
        <v>5497</v>
      </c>
      <c r="J159" s="273">
        <v>79</v>
      </c>
      <c r="K159" s="274">
        <v>64</v>
      </c>
      <c r="L159" s="275">
        <v>71</v>
      </c>
      <c r="M159" s="273">
        <v>2663</v>
      </c>
      <c r="N159" s="274">
        <v>2834</v>
      </c>
      <c r="O159" s="275">
        <v>5497</v>
      </c>
      <c r="P159" s="273">
        <v>35.799999999999997</v>
      </c>
      <c r="Q159" s="274">
        <v>33.299999999999997</v>
      </c>
      <c r="R159" s="275">
        <v>34.5</v>
      </c>
      <c r="S159" s="273">
        <v>2663</v>
      </c>
      <c r="T159" s="274">
        <v>2834</v>
      </c>
      <c r="U159" s="275">
        <v>5497</v>
      </c>
      <c r="V159" s="273">
        <v>79</v>
      </c>
      <c r="W159" s="274">
        <v>63</v>
      </c>
      <c r="X159" s="275">
        <v>71</v>
      </c>
      <c r="Y159" s="273">
        <v>141</v>
      </c>
      <c r="Z159" s="274">
        <v>164</v>
      </c>
      <c r="AA159" s="275">
        <v>305</v>
      </c>
      <c r="AB159" s="273">
        <v>82</v>
      </c>
      <c r="AC159" s="274">
        <v>65</v>
      </c>
      <c r="AD159" s="275">
        <v>73</v>
      </c>
      <c r="AE159" s="273">
        <v>141</v>
      </c>
      <c r="AF159" s="274">
        <v>164</v>
      </c>
      <c r="AG159" s="275">
        <v>305</v>
      </c>
      <c r="AH159" s="273">
        <v>36.9</v>
      </c>
      <c r="AI159" s="274">
        <v>33.299999999999997</v>
      </c>
      <c r="AJ159" s="275">
        <v>35</v>
      </c>
      <c r="AK159" s="273">
        <v>141</v>
      </c>
      <c r="AL159" s="274">
        <v>164</v>
      </c>
      <c r="AM159" s="275">
        <v>305</v>
      </c>
      <c r="AN159" s="273">
        <v>80</v>
      </c>
      <c r="AO159" s="274">
        <v>58</v>
      </c>
      <c r="AP159" s="275">
        <v>70</v>
      </c>
      <c r="AQ159" s="273">
        <v>179</v>
      </c>
      <c r="AR159" s="274">
        <v>166</v>
      </c>
      <c r="AS159" s="275">
        <v>345</v>
      </c>
      <c r="AT159" s="273">
        <v>83</v>
      </c>
      <c r="AU159" s="274">
        <v>63</v>
      </c>
      <c r="AV159" s="275">
        <v>74</v>
      </c>
      <c r="AW159" s="273">
        <v>179</v>
      </c>
      <c r="AX159" s="274">
        <v>166</v>
      </c>
      <c r="AY159" s="275">
        <v>345</v>
      </c>
      <c r="AZ159" s="273">
        <v>35.200000000000003</v>
      </c>
      <c r="BA159" s="274">
        <v>32</v>
      </c>
      <c r="BB159" s="275">
        <v>33.700000000000003</v>
      </c>
      <c r="BC159" s="273">
        <v>179</v>
      </c>
      <c r="BD159" s="274">
        <v>166</v>
      </c>
      <c r="BE159" s="275">
        <v>345</v>
      </c>
      <c r="BF159" s="273">
        <v>73</v>
      </c>
      <c r="BG159" s="274">
        <v>52</v>
      </c>
      <c r="BH159" s="275">
        <v>67</v>
      </c>
      <c r="BI159" s="273">
        <v>51</v>
      </c>
      <c r="BJ159" s="274">
        <v>21</v>
      </c>
      <c r="BK159" s="275">
        <v>72</v>
      </c>
      <c r="BL159" s="273">
        <v>75</v>
      </c>
      <c r="BM159" s="274">
        <v>71</v>
      </c>
      <c r="BN159" s="275">
        <v>74</v>
      </c>
      <c r="BO159" s="273">
        <v>51</v>
      </c>
      <c r="BP159" s="274">
        <v>21</v>
      </c>
      <c r="BQ159" s="275">
        <v>72</v>
      </c>
      <c r="BR159" s="273">
        <v>34.9</v>
      </c>
      <c r="BS159" s="274">
        <v>34.6</v>
      </c>
      <c r="BT159" s="275">
        <v>34.799999999999997</v>
      </c>
      <c r="BU159" s="273">
        <v>51</v>
      </c>
      <c r="BV159" s="274">
        <v>21</v>
      </c>
      <c r="BW159" s="275">
        <v>72</v>
      </c>
      <c r="BX159" s="273" t="s">
        <v>197</v>
      </c>
      <c r="BY159" s="274" t="s">
        <v>197</v>
      </c>
      <c r="BZ159" s="275">
        <v>79</v>
      </c>
      <c r="CA159" s="273">
        <v>5</v>
      </c>
      <c r="CB159" s="274">
        <v>9</v>
      </c>
      <c r="CC159" s="275">
        <v>14</v>
      </c>
      <c r="CD159" s="273" t="s">
        <v>197</v>
      </c>
      <c r="CE159" s="274" t="s">
        <v>197</v>
      </c>
      <c r="CF159" s="275">
        <v>79</v>
      </c>
      <c r="CG159" s="273">
        <v>5</v>
      </c>
      <c r="CH159" s="274">
        <v>9</v>
      </c>
      <c r="CI159" s="275">
        <v>14</v>
      </c>
      <c r="CJ159" s="273">
        <v>37</v>
      </c>
      <c r="CK159" s="274">
        <v>32.200000000000003</v>
      </c>
      <c r="CL159" s="275">
        <v>33.9</v>
      </c>
      <c r="CM159" s="273">
        <v>5</v>
      </c>
      <c r="CN159" s="274">
        <v>9</v>
      </c>
      <c r="CO159" s="275">
        <v>14</v>
      </c>
      <c r="CP159" s="273">
        <v>78</v>
      </c>
      <c r="CQ159" s="274">
        <v>61</v>
      </c>
      <c r="CR159" s="275">
        <v>69</v>
      </c>
      <c r="CS159" s="273">
        <v>3228</v>
      </c>
      <c r="CT159" s="274">
        <v>3399</v>
      </c>
      <c r="CU159" s="275">
        <v>6627</v>
      </c>
      <c r="CV159" s="273">
        <v>79</v>
      </c>
      <c r="CW159" s="274">
        <v>63</v>
      </c>
      <c r="CX159" s="275">
        <v>71</v>
      </c>
      <c r="CY159" s="273">
        <v>3228</v>
      </c>
      <c r="CZ159" s="274">
        <v>3399</v>
      </c>
      <c r="DA159" s="275">
        <v>6627</v>
      </c>
      <c r="DB159" s="273">
        <v>35.799999999999997</v>
      </c>
      <c r="DC159" s="274">
        <v>33.200000000000003</v>
      </c>
      <c r="DD159" s="275">
        <v>34.4</v>
      </c>
      <c r="DE159" s="273">
        <v>3228</v>
      </c>
      <c r="DF159" s="274">
        <v>3399</v>
      </c>
      <c r="DG159" s="275">
        <v>6627</v>
      </c>
    </row>
    <row r="160" spans="1:111" x14ac:dyDescent="0.35">
      <c r="A160" t="s">
        <v>144</v>
      </c>
      <c r="B160" t="s">
        <v>389</v>
      </c>
      <c r="C160" t="s">
        <v>372</v>
      </c>
      <c r="D160" s="273">
        <v>76</v>
      </c>
      <c r="E160" s="274">
        <v>60</v>
      </c>
      <c r="F160" s="275">
        <v>68</v>
      </c>
      <c r="G160" s="273">
        <v>3929</v>
      </c>
      <c r="H160" s="274">
        <v>4203</v>
      </c>
      <c r="I160" s="275">
        <v>8132</v>
      </c>
      <c r="J160" s="273">
        <v>77</v>
      </c>
      <c r="K160" s="274">
        <v>62</v>
      </c>
      <c r="L160" s="275">
        <v>69</v>
      </c>
      <c r="M160" s="273">
        <v>3929</v>
      </c>
      <c r="N160" s="274">
        <v>4203</v>
      </c>
      <c r="O160" s="275">
        <v>8132</v>
      </c>
      <c r="P160" s="273">
        <v>34.6</v>
      </c>
      <c r="Q160" s="274">
        <v>32.799999999999997</v>
      </c>
      <c r="R160" s="275">
        <v>33.700000000000003</v>
      </c>
      <c r="S160" s="273">
        <v>3929</v>
      </c>
      <c r="T160" s="274">
        <v>4203</v>
      </c>
      <c r="U160" s="275">
        <v>8132</v>
      </c>
      <c r="V160" s="273">
        <v>77</v>
      </c>
      <c r="W160" s="274">
        <v>61</v>
      </c>
      <c r="X160" s="275">
        <v>68</v>
      </c>
      <c r="Y160" s="273">
        <v>194</v>
      </c>
      <c r="Z160" s="274">
        <v>224</v>
      </c>
      <c r="AA160" s="275">
        <v>418</v>
      </c>
      <c r="AB160" s="273">
        <v>79</v>
      </c>
      <c r="AC160" s="274">
        <v>63</v>
      </c>
      <c r="AD160" s="275">
        <v>70</v>
      </c>
      <c r="AE160" s="273">
        <v>194</v>
      </c>
      <c r="AF160" s="274">
        <v>224</v>
      </c>
      <c r="AG160" s="275">
        <v>418</v>
      </c>
      <c r="AH160" s="273">
        <v>35.299999999999997</v>
      </c>
      <c r="AI160" s="274">
        <v>32.700000000000003</v>
      </c>
      <c r="AJ160" s="275">
        <v>33.9</v>
      </c>
      <c r="AK160" s="273">
        <v>194</v>
      </c>
      <c r="AL160" s="274">
        <v>224</v>
      </c>
      <c r="AM160" s="275">
        <v>418</v>
      </c>
      <c r="AN160" s="273">
        <v>72</v>
      </c>
      <c r="AO160" s="274">
        <v>48</v>
      </c>
      <c r="AP160" s="275">
        <v>60</v>
      </c>
      <c r="AQ160" s="273">
        <v>254</v>
      </c>
      <c r="AR160" s="274">
        <v>242</v>
      </c>
      <c r="AS160" s="275">
        <v>496</v>
      </c>
      <c r="AT160" s="273">
        <v>74</v>
      </c>
      <c r="AU160" s="274">
        <v>53</v>
      </c>
      <c r="AV160" s="275">
        <v>64</v>
      </c>
      <c r="AW160" s="273">
        <v>254</v>
      </c>
      <c r="AX160" s="274">
        <v>242</v>
      </c>
      <c r="AY160" s="275">
        <v>496</v>
      </c>
      <c r="AZ160" s="273">
        <v>33.299999999999997</v>
      </c>
      <c r="BA160" s="274">
        <v>30.3</v>
      </c>
      <c r="BB160" s="275">
        <v>31.8</v>
      </c>
      <c r="BC160" s="273">
        <v>254</v>
      </c>
      <c r="BD160" s="274">
        <v>242</v>
      </c>
      <c r="BE160" s="275">
        <v>496</v>
      </c>
      <c r="BF160" s="273">
        <v>61</v>
      </c>
      <c r="BG160" s="274">
        <v>45</v>
      </c>
      <c r="BH160" s="275">
        <v>53</v>
      </c>
      <c r="BI160" s="273">
        <v>66</v>
      </c>
      <c r="BJ160" s="274">
        <v>69</v>
      </c>
      <c r="BK160" s="275">
        <v>135</v>
      </c>
      <c r="BL160" s="273">
        <v>61</v>
      </c>
      <c r="BM160" s="274">
        <v>51</v>
      </c>
      <c r="BN160" s="275">
        <v>56</v>
      </c>
      <c r="BO160" s="273">
        <v>66</v>
      </c>
      <c r="BP160" s="274">
        <v>69</v>
      </c>
      <c r="BQ160" s="275">
        <v>135</v>
      </c>
      <c r="BR160" s="273">
        <v>32.799999999999997</v>
      </c>
      <c r="BS160" s="274">
        <v>30.8</v>
      </c>
      <c r="BT160" s="275">
        <v>31.7</v>
      </c>
      <c r="BU160" s="273">
        <v>66</v>
      </c>
      <c r="BV160" s="274">
        <v>69</v>
      </c>
      <c r="BW160" s="275">
        <v>135</v>
      </c>
      <c r="BX160" s="273" t="s">
        <v>197</v>
      </c>
      <c r="BY160" s="274" t="s">
        <v>197</v>
      </c>
      <c r="BZ160" s="275">
        <v>72</v>
      </c>
      <c r="CA160" s="273">
        <v>8</v>
      </c>
      <c r="CB160" s="274">
        <v>10</v>
      </c>
      <c r="CC160" s="275">
        <v>18</v>
      </c>
      <c r="CD160" s="273" t="s">
        <v>197</v>
      </c>
      <c r="CE160" s="274" t="s">
        <v>197</v>
      </c>
      <c r="CF160" s="275">
        <v>72</v>
      </c>
      <c r="CG160" s="273">
        <v>8</v>
      </c>
      <c r="CH160" s="274">
        <v>10</v>
      </c>
      <c r="CI160" s="275">
        <v>18</v>
      </c>
      <c r="CJ160" s="273">
        <v>38.799999999999997</v>
      </c>
      <c r="CK160" s="274">
        <v>32.700000000000003</v>
      </c>
      <c r="CL160" s="275">
        <v>35.4</v>
      </c>
      <c r="CM160" s="273">
        <v>8</v>
      </c>
      <c r="CN160" s="274">
        <v>10</v>
      </c>
      <c r="CO160" s="275">
        <v>18</v>
      </c>
      <c r="CP160" s="273">
        <v>75</v>
      </c>
      <c r="CQ160" s="274">
        <v>58</v>
      </c>
      <c r="CR160" s="275">
        <v>67</v>
      </c>
      <c r="CS160" s="273">
        <v>4718</v>
      </c>
      <c r="CT160" s="274">
        <v>5011</v>
      </c>
      <c r="CU160" s="275">
        <v>9729</v>
      </c>
      <c r="CV160" s="273">
        <v>76</v>
      </c>
      <c r="CW160" s="274">
        <v>61</v>
      </c>
      <c r="CX160" s="275">
        <v>68</v>
      </c>
      <c r="CY160" s="273">
        <v>4718</v>
      </c>
      <c r="CZ160" s="274">
        <v>5011</v>
      </c>
      <c r="DA160" s="275">
        <v>9729</v>
      </c>
      <c r="DB160" s="273">
        <v>34.5</v>
      </c>
      <c r="DC160" s="274">
        <v>32.6</v>
      </c>
      <c r="DD160" s="275">
        <v>33.5</v>
      </c>
      <c r="DE160" s="273">
        <v>4718</v>
      </c>
      <c r="DF160" s="274">
        <v>5011</v>
      </c>
      <c r="DG160" s="275">
        <v>9729</v>
      </c>
    </row>
    <row r="161" spans="1:111" x14ac:dyDescent="0.35">
      <c r="A161" t="s">
        <v>78</v>
      </c>
      <c r="B161" t="s">
        <v>323</v>
      </c>
      <c r="C161" t="s">
        <v>309</v>
      </c>
      <c r="D161" s="273">
        <v>75</v>
      </c>
      <c r="E161" s="274">
        <v>61</v>
      </c>
      <c r="F161" s="275">
        <v>68</v>
      </c>
      <c r="G161" s="273">
        <v>2664</v>
      </c>
      <c r="H161" s="274">
        <v>2794</v>
      </c>
      <c r="I161" s="275">
        <v>5458</v>
      </c>
      <c r="J161" s="273">
        <v>77</v>
      </c>
      <c r="K161" s="274">
        <v>63</v>
      </c>
      <c r="L161" s="275">
        <v>70</v>
      </c>
      <c r="M161" s="273">
        <v>2664</v>
      </c>
      <c r="N161" s="274">
        <v>2794</v>
      </c>
      <c r="O161" s="275">
        <v>5458</v>
      </c>
      <c r="P161" s="273">
        <v>36.1</v>
      </c>
      <c r="Q161" s="274">
        <v>33.6</v>
      </c>
      <c r="R161" s="275">
        <v>34.9</v>
      </c>
      <c r="S161" s="273">
        <v>2664</v>
      </c>
      <c r="T161" s="274">
        <v>2794</v>
      </c>
      <c r="U161" s="275">
        <v>5458</v>
      </c>
      <c r="V161" s="273">
        <v>81</v>
      </c>
      <c r="W161" s="274">
        <v>59</v>
      </c>
      <c r="X161" s="275">
        <v>70</v>
      </c>
      <c r="Y161" s="273">
        <v>114</v>
      </c>
      <c r="Z161" s="274">
        <v>112</v>
      </c>
      <c r="AA161" s="275">
        <v>226</v>
      </c>
      <c r="AB161" s="273">
        <v>82</v>
      </c>
      <c r="AC161" s="274">
        <v>63</v>
      </c>
      <c r="AD161" s="275">
        <v>73</v>
      </c>
      <c r="AE161" s="273">
        <v>114</v>
      </c>
      <c r="AF161" s="274">
        <v>112</v>
      </c>
      <c r="AG161" s="275">
        <v>226</v>
      </c>
      <c r="AH161" s="273">
        <v>37.4</v>
      </c>
      <c r="AI161" s="274">
        <v>33.5</v>
      </c>
      <c r="AJ161" s="275">
        <v>35.5</v>
      </c>
      <c r="AK161" s="273">
        <v>114</v>
      </c>
      <c r="AL161" s="274">
        <v>112</v>
      </c>
      <c r="AM161" s="275">
        <v>226</v>
      </c>
      <c r="AN161" s="273">
        <v>73</v>
      </c>
      <c r="AO161" s="274">
        <v>55</v>
      </c>
      <c r="AP161" s="275">
        <v>63</v>
      </c>
      <c r="AQ161" s="273">
        <v>117</v>
      </c>
      <c r="AR161" s="274">
        <v>131</v>
      </c>
      <c r="AS161" s="275">
        <v>248</v>
      </c>
      <c r="AT161" s="273">
        <v>75</v>
      </c>
      <c r="AU161" s="274">
        <v>59</v>
      </c>
      <c r="AV161" s="275">
        <v>67</v>
      </c>
      <c r="AW161" s="273">
        <v>117</v>
      </c>
      <c r="AX161" s="274">
        <v>131</v>
      </c>
      <c r="AY161" s="275">
        <v>248</v>
      </c>
      <c r="AZ161" s="273">
        <v>35</v>
      </c>
      <c r="BA161" s="274">
        <v>31.8</v>
      </c>
      <c r="BB161" s="275">
        <v>33.299999999999997</v>
      </c>
      <c r="BC161" s="273">
        <v>117</v>
      </c>
      <c r="BD161" s="274">
        <v>131</v>
      </c>
      <c r="BE161" s="275">
        <v>248</v>
      </c>
      <c r="BF161" s="273">
        <v>67</v>
      </c>
      <c r="BG161" s="274">
        <v>43</v>
      </c>
      <c r="BH161" s="275">
        <v>52</v>
      </c>
      <c r="BI161" s="273">
        <v>9</v>
      </c>
      <c r="BJ161" s="274">
        <v>14</v>
      </c>
      <c r="BK161" s="275">
        <v>23</v>
      </c>
      <c r="BL161" s="273" t="s">
        <v>197</v>
      </c>
      <c r="BM161" s="274" t="s">
        <v>197</v>
      </c>
      <c r="BN161" s="275">
        <v>57</v>
      </c>
      <c r="BO161" s="273">
        <v>9</v>
      </c>
      <c r="BP161" s="274">
        <v>14</v>
      </c>
      <c r="BQ161" s="275">
        <v>23</v>
      </c>
      <c r="BR161" s="273">
        <v>33.1</v>
      </c>
      <c r="BS161" s="274">
        <v>30</v>
      </c>
      <c r="BT161" s="275">
        <v>31.2</v>
      </c>
      <c r="BU161" s="273">
        <v>9</v>
      </c>
      <c r="BV161" s="274">
        <v>14</v>
      </c>
      <c r="BW161" s="275">
        <v>23</v>
      </c>
      <c r="BX161" s="273" t="s">
        <v>197</v>
      </c>
      <c r="BY161" s="274" t="s">
        <v>197</v>
      </c>
      <c r="BZ161" s="275">
        <v>54</v>
      </c>
      <c r="CA161" s="273">
        <v>5</v>
      </c>
      <c r="CB161" s="274">
        <v>8</v>
      </c>
      <c r="CC161" s="275">
        <v>13</v>
      </c>
      <c r="CD161" s="273" t="s">
        <v>197</v>
      </c>
      <c r="CE161" s="274" t="s">
        <v>197</v>
      </c>
      <c r="CF161" s="275">
        <v>54</v>
      </c>
      <c r="CG161" s="273">
        <v>5</v>
      </c>
      <c r="CH161" s="274">
        <v>8</v>
      </c>
      <c r="CI161" s="275">
        <v>13</v>
      </c>
      <c r="CJ161" s="273">
        <v>32.799999999999997</v>
      </c>
      <c r="CK161" s="274">
        <v>29.6</v>
      </c>
      <c r="CL161" s="275">
        <v>30.8</v>
      </c>
      <c r="CM161" s="273">
        <v>5</v>
      </c>
      <c r="CN161" s="274">
        <v>8</v>
      </c>
      <c r="CO161" s="275">
        <v>13</v>
      </c>
      <c r="CP161" s="273">
        <v>74</v>
      </c>
      <c r="CQ161" s="274">
        <v>60</v>
      </c>
      <c r="CR161" s="275">
        <v>67</v>
      </c>
      <c r="CS161" s="273">
        <v>3163</v>
      </c>
      <c r="CT161" s="274">
        <v>3287</v>
      </c>
      <c r="CU161" s="275">
        <v>6450</v>
      </c>
      <c r="CV161" s="273">
        <v>76</v>
      </c>
      <c r="CW161" s="274">
        <v>62</v>
      </c>
      <c r="CX161" s="275">
        <v>69</v>
      </c>
      <c r="CY161" s="273">
        <v>3163</v>
      </c>
      <c r="CZ161" s="274">
        <v>3287</v>
      </c>
      <c r="DA161" s="275">
        <v>6450</v>
      </c>
      <c r="DB161" s="273">
        <v>36</v>
      </c>
      <c r="DC161" s="274">
        <v>33.5</v>
      </c>
      <c r="DD161" s="275">
        <v>34.799999999999997</v>
      </c>
      <c r="DE161" s="273">
        <v>3163</v>
      </c>
      <c r="DF161" s="274">
        <v>3287</v>
      </c>
      <c r="DG161" s="275">
        <v>6450</v>
      </c>
    </row>
    <row r="162" spans="1:111" x14ac:dyDescent="0.35">
      <c r="P162" s="157"/>
      <c r="Q162" s="157"/>
      <c r="R162" s="157"/>
      <c r="S162" s="157"/>
      <c r="T162" s="157"/>
      <c r="U162" s="157"/>
      <c r="AH162" s="157"/>
      <c r="AI162" s="157"/>
      <c r="AJ162" s="157"/>
      <c r="AK162" s="157"/>
      <c r="AL162" s="157"/>
      <c r="AM162" s="157"/>
      <c r="AZ162" s="157"/>
      <c r="BA162" s="157"/>
      <c r="BB162" s="157"/>
      <c r="BC162" s="157"/>
      <c r="BD162" s="157"/>
      <c r="BE162" s="157"/>
      <c r="BR162" s="157"/>
      <c r="BS162" s="157"/>
      <c r="BT162" s="157"/>
      <c r="BU162" s="157"/>
      <c r="BV162" s="157"/>
      <c r="BW162" s="157"/>
      <c r="CJ162" s="157"/>
      <c r="CK162" s="157"/>
      <c r="CL162" s="157"/>
      <c r="CM162" s="157"/>
      <c r="CN162" s="157"/>
      <c r="CO162" s="157"/>
      <c r="DB162" s="157"/>
      <c r="DC162" s="157"/>
      <c r="DD162" s="157"/>
      <c r="DE162" s="157"/>
      <c r="DF162" s="157"/>
      <c r="DG162" s="157"/>
    </row>
    <row r="163" spans="1:111" x14ac:dyDescent="0.35">
      <c r="A163" t="s">
        <v>3</v>
      </c>
      <c r="B163" t="s">
        <v>247</v>
      </c>
      <c r="D163" s="273">
        <v>76</v>
      </c>
      <c r="E163" s="274">
        <v>59</v>
      </c>
      <c r="F163" s="275">
        <v>67</v>
      </c>
      <c r="G163" s="273">
        <v>12950</v>
      </c>
      <c r="H163" s="274">
        <v>13710</v>
      </c>
      <c r="I163" s="275">
        <v>26660</v>
      </c>
      <c r="J163" s="273">
        <v>77</v>
      </c>
      <c r="K163" s="274">
        <v>62</v>
      </c>
      <c r="L163" s="275">
        <v>69</v>
      </c>
      <c r="M163" s="273">
        <v>12950</v>
      </c>
      <c r="N163" s="274">
        <v>13710</v>
      </c>
      <c r="O163" s="275">
        <v>26660</v>
      </c>
      <c r="P163" s="273">
        <v>35.799999999999997</v>
      </c>
      <c r="Q163" s="274">
        <v>33.200000000000003</v>
      </c>
      <c r="R163" s="275">
        <v>34.5</v>
      </c>
      <c r="S163" s="273">
        <v>12950</v>
      </c>
      <c r="T163" s="274">
        <v>13710</v>
      </c>
      <c r="U163" s="275">
        <v>26660</v>
      </c>
      <c r="V163" s="273">
        <v>76</v>
      </c>
      <c r="W163" s="274">
        <v>61</v>
      </c>
      <c r="X163" s="275">
        <v>68</v>
      </c>
      <c r="Y163" s="273">
        <v>400</v>
      </c>
      <c r="Z163" s="274">
        <v>420</v>
      </c>
      <c r="AA163" s="275">
        <v>820</v>
      </c>
      <c r="AB163" s="273">
        <v>77</v>
      </c>
      <c r="AC163" s="274">
        <v>64</v>
      </c>
      <c r="AD163" s="275">
        <v>70</v>
      </c>
      <c r="AE163" s="273">
        <v>400</v>
      </c>
      <c r="AF163" s="274">
        <v>420</v>
      </c>
      <c r="AG163" s="275">
        <v>820</v>
      </c>
      <c r="AH163" s="273">
        <v>36.4</v>
      </c>
      <c r="AI163" s="274">
        <v>33.1</v>
      </c>
      <c r="AJ163" s="275">
        <v>34.700000000000003</v>
      </c>
      <c r="AK163" s="273">
        <v>400</v>
      </c>
      <c r="AL163" s="274">
        <v>420</v>
      </c>
      <c r="AM163" s="275">
        <v>820</v>
      </c>
      <c r="AN163" s="273">
        <v>68</v>
      </c>
      <c r="AO163" s="274">
        <v>53</v>
      </c>
      <c r="AP163" s="275">
        <v>60</v>
      </c>
      <c r="AQ163" s="273">
        <v>580</v>
      </c>
      <c r="AR163" s="274">
        <v>620</v>
      </c>
      <c r="AS163" s="275">
        <v>1210</v>
      </c>
      <c r="AT163" s="273">
        <v>70</v>
      </c>
      <c r="AU163" s="274">
        <v>56</v>
      </c>
      <c r="AV163" s="275">
        <v>63</v>
      </c>
      <c r="AW163" s="273">
        <v>580</v>
      </c>
      <c r="AX163" s="274">
        <v>620</v>
      </c>
      <c r="AY163" s="275">
        <v>1210</v>
      </c>
      <c r="AZ163" s="273">
        <v>34.700000000000003</v>
      </c>
      <c r="BA163" s="274">
        <v>31.6</v>
      </c>
      <c r="BB163" s="275">
        <v>33.1</v>
      </c>
      <c r="BC163" s="273">
        <v>580</v>
      </c>
      <c r="BD163" s="274">
        <v>620</v>
      </c>
      <c r="BE163" s="275">
        <v>1210</v>
      </c>
      <c r="BF163" s="273">
        <v>76</v>
      </c>
      <c r="BG163" s="274">
        <v>49</v>
      </c>
      <c r="BH163" s="275">
        <v>64</v>
      </c>
      <c r="BI163" s="273">
        <v>150</v>
      </c>
      <c r="BJ163" s="274">
        <v>130</v>
      </c>
      <c r="BK163" s="275">
        <v>280</v>
      </c>
      <c r="BL163" s="273">
        <v>80</v>
      </c>
      <c r="BM163" s="274">
        <v>53</v>
      </c>
      <c r="BN163" s="275">
        <v>67</v>
      </c>
      <c r="BO163" s="273">
        <v>150</v>
      </c>
      <c r="BP163" s="274">
        <v>130</v>
      </c>
      <c r="BQ163" s="275">
        <v>280</v>
      </c>
      <c r="BR163" s="273">
        <v>36.700000000000003</v>
      </c>
      <c r="BS163" s="274">
        <v>31.2</v>
      </c>
      <c r="BT163" s="275">
        <v>34.200000000000003</v>
      </c>
      <c r="BU163" s="273">
        <v>150</v>
      </c>
      <c r="BV163" s="274">
        <v>130</v>
      </c>
      <c r="BW163" s="275">
        <v>280</v>
      </c>
      <c r="BX163" s="273">
        <v>54</v>
      </c>
      <c r="BY163" s="274">
        <v>52</v>
      </c>
      <c r="BZ163" s="275">
        <v>53</v>
      </c>
      <c r="CA163" s="273">
        <v>60</v>
      </c>
      <c r="CB163" s="274">
        <v>70</v>
      </c>
      <c r="CC163" s="275">
        <v>130</v>
      </c>
      <c r="CD163" s="273">
        <v>58</v>
      </c>
      <c r="CE163" s="274">
        <v>57</v>
      </c>
      <c r="CF163" s="275">
        <v>57</v>
      </c>
      <c r="CG163" s="273">
        <v>60</v>
      </c>
      <c r="CH163" s="274">
        <v>70</v>
      </c>
      <c r="CI163" s="275">
        <v>130</v>
      </c>
      <c r="CJ163" s="273">
        <v>33.6</v>
      </c>
      <c r="CK163" s="274">
        <v>32.5</v>
      </c>
      <c r="CL163" s="275">
        <v>33</v>
      </c>
      <c r="CM163" s="273">
        <v>60</v>
      </c>
      <c r="CN163" s="274">
        <v>70</v>
      </c>
      <c r="CO163" s="275">
        <v>130</v>
      </c>
      <c r="CP163" s="273">
        <v>75</v>
      </c>
      <c r="CQ163" s="274">
        <v>59</v>
      </c>
      <c r="CR163" s="275">
        <v>66</v>
      </c>
      <c r="CS163" s="273">
        <v>14990</v>
      </c>
      <c r="CT163" s="274">
        <v>15830</v>
      </c>
      <c r="CU163" s="275">
        <v>30820</v>
      </c>
      <c r="CV163" s="273">
        <v>76</v>
      </c>
      <c r="CW163" s="274">
        <v>61</v>
      </c>
      <c r="CX163" s="275">
        <v>68</v>
      </c>
      <c r="CY163" s="273">
        <v>14990</v>
      </c>
      <c r="CZ163" s="274">
        <v>15830</v>
      </c>
      <c r="DA163" s="275">
        <v>30820</v>
      </c>
      <c r="DB163" s="273">
        <v>35.700000000000003</v>
      </c>
      <c r="DC163" s="274">
        <v>33</v>
      </c>
      <c r="DD163" s="275">
        <v>34.4</v>
      </c>
      <c r="DE163" s="273">
        <v>14990</v>
      </c>
      <c r="DF163" s="274">
        <v>15830</v>
      </c>
      <c r="DG163" s="275">
        <v>30820</v>
      </c>
    </row>
    <row r="164" spans="1:111" x14ac:dyDescent="0.35">
      <c r="A164" t="s">
        <v>14</v>
      </c>
      <c r="B164" t="s">
        <v>260</v>
      </c>
      <c r="D164" s="273">
        <v>75</v>
      </c>
      <c r="E164" s="274">
        <v>58</v>
      </c>
      <c r="F164" s="275">
        <v>66</v>
      </c>
      <c r="G164" s="273">
        <v>32300</v>
      </c>
      <c r="H164" s="274">
        <v>33780</v>
      </c>
      <c r="I164" s="275">
        <v>66080</v>
      </c>
      <c r="J164" s="273">
        <v>77</v>
      </c>
      <c r="K164" s="274">
        <v>61</v>
      </c>
      <c r="L164" s="275">
        <v>68</v>
      </c>
      <c r="M164" s="273">
        <v>32300</v>
      </c>
      <c r="N164" s="274">
        <v>33780</v>
      </c>
      <c r="O164" s="275">
        <v>66080</v>
      </c>
      <c r="P164" s="273">
        <v>35.799999999999997</v>
      </c>
      <c r="Q164" s="274">
        <v>33.1</v>
      </c>
      <c r="R164" s="275">
        <v>34.4</v>
      </c>
      <c r="S164" s="273">
        <v>32300</v>
      </c>
      <c r="T164" s="274">
        <v>33780</v>
      </c>
      <c r="U164" s="275">
        <v>66080</v>
      </c>
      <c r="V164" s="273">
        <v>73</v>
      </c>
      <c r="W164" s="274">
        <v>56</v>
      </c>
      <c r="X164" s="275">
        <v>64</v>
      </c>
      <c r="Y164" s="273">
        <v>1800</v>
      </c>
      <c r="Z164" s="274">
        <v>1900</v>
      </c>
      <c r="AA164" s="275">
        <v>3700</v>
      </c>
      <c r="AB164" s="273">
        <v>75</v>
      </c>
      <c r="AC164" s="274">
        <v>59</v>
      </c>
      <c r="AD164" s="275">
        <v>67</v>
      </c>
      <c r="AE164" s="273">
        <v>1800</v>
      </c>
      <c r="AF164" s="274">
        <v>1900</v>
      </c>
      <c r="AG164" s="275">
        <v>3700</v>
      </c>
      <c r="AH164" s="273">
        <v>35.6</v>
      </c>
      <c r="AI164" s="274">
        <v>32.6</v>
      </c>
      <c r="AJ164" s="275">
        <v>34.1</v>
      </c>
      <c r="AK164" s="273">
        <v>1800</v>
      </c>
      <c r="AL164" s="274">
        <v>1900</v>
      </c>
      <c r="AM164" s="275">
        <v>3700</v>
      </c>
      <c r="AN164" s="273">
        <v>65</v>
      </c>
      <c r="AO164" s="274">
        <v>49</v>
      </c>
      <c r="AP164" s="275">
        <v>57</v>
      </c>
      <c r="AQ164" s="273">
        <v>4070</v>
      </c>
      <c r="AR164" s="274">
        <v>4170</v>
      </c>
      <c r="AS164" s="275">
        <v>8240</v>
      </c>
      <c r="AT164" s="273">
        <v>70</v>
      </c>
      <c r="AU164" s="274">
        <v>54</v>
      </c>
      <c r="AV164" s="275">
        <v>62</v>
      </c>
      <c r="AW164" s="273">
        <v>4070</v>
      </c>
      <c r="AX164" s="274">
        <v>4170</v>
      </c>
      <c r="AY164" s="275">
        <v>8240</v>
      </c>
      <c r="AZ164" s="273">
        <v>33.299999999999997</v>
      </c>
      <c r="BA164" s="274">
        <v>30.6</v>
      </c>
      <c r="BB164" s="275">
        <v>31.9</v>
      </c>
      <c r="BC164" s="273">
        <v>4070</v>
      </c>
      <c r="BD164" s="274">
        <v>4170</v>
      </c>
      <c r="BE164" s="275">
        <v>8240</v>
      </c>
      <c r="BF164" s="273">
        <v>70</v>
      </c>
      <c r="BG164" s="274">
        <v>52</v>
      </c>
      <c r="BH164" s="275">
        <v>61</v>
      </c>
      <c r="BI164" s="273">
        <v>1110</v>
      </c>
      <c r="BJ164" s="274">
        <v>1160</v>
      </c>
      <c r="BK164" s="275">
        <v>2260</v>
      </c>
      <c r="BL164" s="273">
        <v>72</v>
      </c>
      <c r="BM164" s="274">
        <v>56</v>
      </c>
      <c r="BN164" s="275">
        <v>64</v>
      </c>
      <c r="BO164" s="273">
        <v>1110</v>
      </c>
      <c r="BP164" s="274">
        <v>1160</v>
      </c>
      <c r="BQ164" s="275">
        <v>2260</v>
      </c>
      <c r="BR164" s="273">
        <v>34.299999999999997</v>
      </c>
      <c r="BS164" s="274">
        <v>31</v>
      </c>
      <c r="BT164" s="275">
        <v>32.6</v>
      </c>
      <c r="BU164" s="273">
        <v>1110</v>
      </c>
      <c r="BV164" s="274">
        <v>1160</v>
      </c>
      <c r="BW164" s="275">
        <v>2260</v>
      </c>
      <c r="BX164" s="273">
        <v>65</v>
      </c>
      <c r="BY164" s="274">
        <v>48</v>
      </c>
      <c r="BZ164" s="275">
        <v>56</v>
      </c>
      <c r="CA164" s="273">
        <v>190</v>
      </c>
      <c r="CB164" s="274">
        <v>240</v>
      </c>
      <c r="CC164" s="275">
        <v>430</v>
      </c>
      <c r="CD164" s="273">
        <v>69</v>
      </c>
      <c r="CE164" s="274">
        <v>55</v>
      </c>
      <c r="CF164" s="275">
        <v>61</v>
      </c>
      <c r="CG164" s="273">
        <v>190</v>
      </c>
      <c r="CH164" s="274">
        <v>240</v>
      </c>
      <c r="CI164" s="275">
        <v>430</v>
      </c>
      <c r="CJ164" s="273">
        <v>34</v>
      </c>
      <c r="CK164" s="274">
        <v>31</v>
      </c>
      <c r="CL164" s="275">
        <v>32.299999999999997</v>
      </c>
      <c r="CM164" s="273">
        <v>190</v>
      </c>
      <c r="CN164" s="274">
        <v>240</v>
      </c>
      <c r="CO164" s="275">
        <v>430</v>
      </c>
      <c r="CP164" s="273">
        <v>73</v>
      </c>
      <c r="CQ164" s="274">
        <v>56</v>
      </c>
      <c r="CR164" s="275">
        <v>64</v>
      </c>
      <c r="CS164" s="273">
        <v>43600</v>
      </c>
      <c r="CT164" s="274">
        <v>45600</v>
      </c>
      <c r="CU164" s="275">
        <v>89200</v>
      </c>
      <c r="CV164" s="273">
        <v>75</v>
      </c>
      <c r="CW164" s="274">
        <v>59</v>
      </c>
      <c r="CX164" s="275">
        <v>67</v>
      </c>
      <c r="CY164" s="273">
        <v>43600</v>
      </c>
      <c r="CZ164" s="274">
        <v>45600</v>
      </c>
      <c r="DA164" s="275">
        <v>89200</v>
      </c>
      <c r="DB164" s="273">
        <v>35.299999999999997</v>
      </c>
      <c r="DC164" s="274">
        <v>32.6</v>
      </c>
      <c r="DD164" s="275">
        <v>33.9</v>
      </c>
      <c r="DE164" s="273">
        <v>43600</v>
      </c>
      <c r="DF164" s="274">
        <v>45600</v>
      </c>
      <c r="DG164" s="275">
        <v>89200</v>
      </c>
    </row>
    <row r="165" spans="1:111" x14ac:dyDescent="0.35">
      <c r="A165" t="s">
        <v>38</v>
      </c>
      <c r="B165" t="s">
        <v>408</v>
      </c>
      <c r="D165" s="273">
        <v>75</v>
      </c>
      <c r="E165" s="274">
        <v>59</v>
      </c>
      <c r="F165" s="275">
        <v>67</v>
      </c>
      <c r="G165" s="273">
        <v>24570</v>
      </c>
      <c r="H165" s="274">
        <v>25850</v>
      </c>
      <c r="I165" s="275">
        <v>50420</v>
      </c>
      <c r="J165" s="273">
        <v>77</v>
      </c>
      <c r="K165" s="274">
        <v>61</v>
      </c>
      <c r="L165" s="275">
        <v>69</v>
      </c>
      <c r="M165" s="273">
        <v>24570</v>
      </c>
      <c r="N165" s="274">
        <v>25850</v>
      </c>
      <c r="O165" s="275">
        <v>50420</v>
      </c>
      <c r="P165" s="273">
        <v>35.6</v>
      </c>
      <c r="Q165" s="274">
        <v>33</v>
      </c>
      <c r="R165" s="275">
        <v>34.299999999999997</v>
      </c>
      <c r="S165" s="273">
        <v>24570</v>
      </c>
      <c r="T165" s="274">
        <v>25850</v>
      </c>
      <c r="U165" s="275">
        <v>50420</v>
      </c>
      <c r="V165" s="273">
        <v>72</v>
      </c>
      <c r="W165" s="274">
        <v>58</v>
      </c>
      <c r="X165" s="275">
        <v>64</v>
      </c>
      <c r="Y165" s="273">
        <v>1450</v>
      </c>
      <c r="Z165" s="274">
        <v>1600</v>
      </c>
      <c r="AA165" s="275">
        <v>3050</v>
      </c>
      <c r="AB165" s="273">
        <v>73</v>
      </c>
      <c r="AC165" s="274">
        <v>60</v>
      </c>
      <c r="AD165" s="275">
        <v>66</v>
      </c>
      <c r="AE165" s="273">
        <v>1450</v>
      </c>
      <c r="AF165" s="274">
        <v>1600</v>
      </c>
      <c r="AG165" s="275">
        <v>3050</v>
      </c>
      <c r="AH165" s="273">
        <v>35</v>
      </c>
      <c r="AI165" s="274">
        <v>32.700000000000003</v>
      </c>
      <c r="AJ165" s="275">
        <v>33.799999999999997</v>
      </c>
      <c r="AK165" s="273">
        <v>1450</v>
      </c>
      <c r="AL165" s="274">
        <v>1600</v>
      </c>
      <c r="AM165" s="275">
        <v>3050</v>
      </c>
      <c r="AN165" s="273">
        <v>68</v>
      </c>
      <c r="AO165" s="274">
        <v>52</v>
      </c>
      <c r="AP165" s="275">
        <v>60</v>
      </c>
      <c r="AQ165" s="273">
        <v>3690</v>
      </c>
      <c r="AR165" s="274">
        <v>3900</v>
      </c>
      <c r="AS165" s="275">
        <v>7590</v>
      </c>
      <c r="AT165" s="273">
        <v>71</v>
      </c>
      <c r="AU165" s="274">
        <v>56</v>
      </c>
      <c r="AV165" s="275">
        <v>63</v>
      </c>
      <c r="AW165" s="273">
        <v>3690</v>
      </c>
      <c r="AX165" s="274">
        <v>3900</v>
      </c>
      <c r="AY165" s="275">
        <v>7590</v>
      </c>
      <c r="AZ165" s="273">
        <v>34</v>
      </c>
      <c r="BA165" s="274">
        <v>31.4</v>
      </c>
      <c r="BB165" s="275">
        <v>32.700000000000003</v>
      </c>
      <c r="BC165" s="273">
        <v>3690</v>
      </c>
      <c r="BD165" s="274">
        <v>3900</v>
      </c>
      <c r="BE165" s="275">
        <v>7590</v>
      </c>
      <c r="BF165" s="273">
        <v>68</v>
      </c>
      <c r="BG165" s="274">
        <v>49</v>
      </c>
      <c r="BH165" s="275">
        <v>59</v>
      </c>
      <c r="BI165" s="273">
        <v>730</v>
      </c>
      <c r="BJ165" s="274">
        <v>740</v>
      </c>
      <c r="BK165" s="275">
        <v>1470</v>
      </c>
      <c r="BL165" s="273">
        <v>70</v>
      </c>
      <c r="BM165" s="274">
        <v>54</v>
      </c>
      <c r="BN165" s="275">
        <v>62</v>
      </c>
      <c r="BO165" s="273">
        <v>730</v>
      </c>
      <c r="BP165" s="274">
        <v>740</v>
      </c>
      <c r="BQ165" s="275">
        <v>1470</v>
      </c>
      <c r="BR165" s="273">
        <v>33.799999999999997</v>
      </c>
      <c r="BS165" s="274">
        <v>30.9</v>
      </c>
      <c r="BT165" s="275">
        <v>32.299999999999997</v>
      </c>
      <c r="BU165" s="273">
        <v>730</v>
      </c>
      <c r="BV165" s="274">
        <v>740</v>
      </c>
      <c r="BW165" s="275">
        <v>1470</v>
      </c>
      <c r="BX165" s="273">
        <v>66</v>
      </c>
      <c r="BY165" s="274">
        <v>49</v>
      </c>
      <c r="BZ165" s="275">
        <v>58</v>
      </c>
      <c r="CA165" s="273">
        <v>100</v>
      </c>
      <c r="CB165" s="274">
        <v>100</v>
      </c>
      <c r="CC165" s="275">
        <v>200</v>
      </c>
      <c r="CD165" s="273">
        <v>68</v>
      </c>
      <c r="CE165" s="274">
        <v>55</v>
      </c>
      <c r="CF165" s="275">
        <v>61</v>
      </c>
      <c r="CG165" s="273">
        <v>100</v>
      </c>
      <c r="CH165" s="274">
        <v>100</v>
      </c>
      <c r="CI165" s="275">
        <v>200</v>
      </c>
      <c r="CJ165" s="273">
        <v>33.4</v>
      </c>
      <c r="CK165" s="274">
        <v>31.8</v>
      </c>
      <c r="CL165" s="275">
        <v>32.6</v>
      </c>
      <c r="CM165" s="273">
        <v>100</v>
      </c>
      <c r="CN165" s="274">
        <v>100</v>
      </c>
      <c r="CO165" s="275">
        <v>200</v>
      </c>
      <c r="CP165" s="273">
        <v>74</v>
      </c>
      <c r="CQ165" s="274">
        <v>57</v>
      </c>
      <c r="CR165" s="275">
        <v>65</v>
      </c>
      <c r="CS165" s="273">
        <v>32320</v>
      </c>
      <c r="CT165" s="274">
        <v>34060</v>
      </c>
      <c r="CU165" s="275">
        <v>66380</v>
      </c>
      <c r="CV165" s="273">
        <v>75</v>
      </c>
      <c r="CW165" s="274">
        <v>60</v>
      </c>
      <c r="CX165" s="275">
        <v>67</v>
      </c>
      <c r="CY165" s="273">
        <v>32320</v>
      </c>
      <c r="CZ165" s="274">
        <v>34060</v>
      </c>
      <c r="DA165" s="275">
        <v>66380</v>
      </c>
      <c r="DB165" s="273">
        <v>35.200000000000003</v>
      </c>
      <c r="DC165" s="274">
        <v>32.700000000000003</v>
      </c>
      <c r="DD165" s="275">
        <v>33.9</v>
      </c>
      <c r="DE165" s="273">
        <v>32320</v>
      </c>
      <c r="DF165" s="274">
        <v>34060</v>
      </c>
      <c r="DG165" s="275">
        <v>66380</v>
      </c>
    </row>
    <row r="166" spans="1:111" x14ac:dyDescent="0.35">
      <c r="A166" t="s">
        <v>54</v>
      </c>
      <c r="B166" t="s">
        <v>299</v>
      </c>
      <c r="D166" s="273">
        <v>75</v>
      </c>
      <c r="E166" s="274">
        <v>59</v>
      </c>
      <c r="F166" s="275">
        <v>66</v>
      </c>
      <c r="G166" s="273">
        <v>21540</v>
      </c>
      <c r="H166" s="274">
        <v>22560</v>
      </c>
      <c r="I166" s="275">
        <v>44100</v>
      </c>
      <c r="J166" s="273">
        <v>76</v>
      </c>
      <c r="K166" s="274">
        <v>61</v>
      </c>
      <c r="L166" s="275">
        <v>69</v>
      </c>
      <c r="M166" s="273">
        <v>21540</v>
      </c>
      <c r="N166" s="274">
        <v>22560</v>
      </c>
      <c r="O166" s="275">
        <v>44100</v>
      </c>
      <c r="P166" s="273">
        <v>35.700000000000003</v>
      </c>
      <c r="Q166" s="274">
        <v>33.200000000000003</v>
      </c>
      <c r="R166" s="275">
        <v>34.5</v>
      </c>
      <c r="S166" s="273">
        <v>21540</v>
      </c>
      <c r="T166" s="274">
        <v>22560</v>
      </c>
      <c r="U166" s="275">
        <v>44100</v>
      </c>
      <c r="V166" s="273">
        <v>74</v>
      </c>
      <c r="W166" s="274">
        <v>57</v>
      </c>
      <c r="X166" s="275">
        <v>65</v>
      </c>
      <c r="Y166" s="273">
        <v>1460</v>
      </c>
      <c r="Z166" s="274">
        <v>1500</v>
      </c>
      <c r="AA166" s="275">
        <v>2950</v>
      </c>
      <c r="AB166" s="273">
        <v>75</v>
      </c>
      <c r="AC166" s="274">
        <v>61</v>
      </c>
      <c r="AD166" s="275">
        <v>68</v>
      </c>
      <c r="AE166" s="273">
        <v>1460</v>
      </c>
      <c r="AF166" s="274">
        <v>1500</v>
      </c>
      <c r="AG166" s="275">
        <v>2950</v>
      </c>
      <c r="AH166" s="273">
        <v>35.4</v>
      </c>
      <c r="AI166" s="274">
        <v>32.9</v>
      </c>
      <c r="AJ166" s="275">
        <v>34.1</v>
      </c>
      <c r="AK166" s="273">
        <v>1460</v>
      </c>
      <c r="AL166" s="274">
        <v>1500</v>
      </c>
      <c r="AM166" s="275">
        <v>2950</v>
      </c>
      <c r="AN166" s="273">
        <v>70</v>
      </c>
      <c r="AO166" s="274">
        <v>55</v>
      </c>
      <c r="AP166" s="275">
        <v>63</v>
      </c>
      <c r="AQ166" s="273">
        <v>2060</v>
      </c>
      <c r="AR166" s="274">
        <v>2160</v>
      </c>
      <c r="AS166" s="275">
        <v>4220</v>
      </c>
      <c r="AT166" s="273">
        <v>72</v>
      </c>
      <c r="AU166" s="274">
        <v>59</v>
      </c>
      <c r="AV166" s="275">
        <v>66</v>
      </c>
      <c r="AW166" s="273">
        <v>2060</v>
      </c>
      <c r="AX166" s="274">
        <v>2160</v>
      </c>
      <c r="AY166" s="275">
        <v>4220</v>
      </c>
      <c r="AZ166" s="273">
        <v>34.299999999999997</v>
      </c>
      <c r="BA166" s="274">
        <v>31.9</v>
      </c>
      <c r="BB166" s="275">
        <v>33.1</v>
      </c>
      <c r="BC166" s="273">
        <v>2060</v>
      </c>
      <c r="BD166" s="274">
        <v>2160</v>
      </c>
      <c r="BE166" s="275">
        <v>4220</v>
      </c>
      <c r="BF166" s="273">
        <v>69</v>
      </c>
      <c r="BG166" s="274">
        <v>52</v>
      </c>
      <c r="BH166" s="275">
        <v>61</v>
      </c>
      <c r="BI166" s="273">
        <v>730</v>
      </c>
      <c r="BJ166" s="274">
        <v>770</v>
      </c>
      <c r="BK166" s="275">
        <v>1490</v>
      </c>
      <c r="BL166" s="273">
        <v>72</v>
      </c>
      <c r="BM166" s="274">
        <v>58</v>
      </c>
      <c r="BN166" s="275">
        <v>65</v>
      </c>
      <c r="BO166" s="273">
        <v>730</v>
      </c>
      <c r="BP166" s="274">
        <v>770</v>
      </c>
      <c r="BQ166" s="275">
        <v>1490</v>
      </c>
      <c r="BR166" s="273">
        <v>34</v>
      </c>
      <c r="BS166" s="274">
        <v>31.4</v>
      </c>
      <c r="BT166" s="275">
        <v>32.700000000000003</v>
      </c>
      <c r="BU166" s="273">
        <v>730</v>
      </c>
      <c r="BV166" s="274">
        <v>770</v>
      </c>
      <c r="BW166" s="275">
        <v>1490</v>
      </c>
      <c r="BX166" s="273">
        <v>79</v>
      </c>
      <c r="BY166" s="274">
        <v>55</v>
      </c>
      <c r="BZ166" s="275">
        <v>66</v>
      </c>
      <c r="CA166" s="273">
        <v>90</v>
      </c>
      <c r="CB166" s="274">
        <v>110</v>
      </c>
      <c r="CC166" s="275">
        <v>200</v>
      </c>
      <c r="CD166" s="273">
        <v>80</v>
      </c>
      <c r="CE166" s="274">
        <v>63</v>
      </c>
      <c r="CF166" s="275">
        <v>71</v>
      </c>
      <c r="CG166" s="273">
        <v>90</v>
      </c>
      <c r="CH166" s="274">
        <v>110</v>
      </c>
      <c r="CI166" s="275">
        <v>200</v>
      </c>
      <c r="CJ166" s="273">
        <v>35.1</v>
      </c>
      <c r="CK166" s="274">
        <v>32.9</v>
      </c>
      <c r="CL166" s="275">
        <v>33.9</v>
      </c>
      <c r="CM166" s="273">
        <v>90</v>
      </c>
      <c r="CN166" s="274">
        <v>110</v>
      </c>
      <c r="CO166" s="275">
        <v>200</v>
      </c>
      <c r="CP166" s="273">
        <v>73</v>
      </c>
      <c r="CQ166" s="274">
        <v>57</v>
      </c>
      <c r="CR166" s="275">
        <v>65</v>
      </c>
      <c r="CS166" s="273">
        <v>27720</v>
      </c>
      <c r="CT166" s="274">
        <v>29090</v>
      </c>
      <c r="CU166" s="275">
        <v>56810</v>
      </c>
      <c r="CV166" s="273">
        <v>75</v>
      </c>
      <c r="CW166" s="274">
        <v>60</v>
      </c>
      <c r="CX166" s="275">
        <v>68</v>
      </c>
      <c r="CY166" s="273">
        <v>27720</v>
      </c>
      <c r="CZ166" s="274">
        <v>29090</v>
      </c>
      <c r="DA166" s="275">
        <v>56810</v>
      </c>
      <c r="DB166" s="273">
        <v>35.4</v>
      </c>
      <c r="DC166" s="274">
        <v>32.9</v>
      </c>
      <c r="DD166" s="275">
        <v>34.200000000000003</v>
      </c>
      <c r="DE166" s="273">
        <v>27720</v>
      </c>
      <c r="DF166" s="274">
        <v>29090</v>
      </c>
      <c r="DG166" s="275">
        <v>56810</v>
      </c>
    </row>
    <row r="167" spans="1:111" x14ac:dyDescent="0.35">
      <c r="A167" t="s">
        <v>64</v>
      </c>
      <c r="B167" t="s">
        <v>309</v>
      </c>
      <c r="D167" s="273">
        <v>75</v>
      </c>
      <c r="E167" s="274">
        <v>59</v>
      </c>
      <c r="F167" s="275">
        <v>67</v>
      </c>
      <c r="G167" s="273">
        <v>21240</v>
      </c>
      <c r="H167" s="274">
        <v>22410</v>
      </c>
      <c r="I167" s="275">
        <v>43650</v>
      </c>
      <c r="J167" s="273">
        <v>77</v>
      </c>
      <c r="K167" s="274">
        <v>62</v>
      </c>
      <c r="L167" s="275">
        <v>69</v>
      </c>
      <c r="M167" s="273">
        <v>21240</v>
      </c>
      <c r="N167" s="274">
        <v>22410</v>
      </c>
      <c r="O167" s="275">
        <v>43650</v>
      </c>
      <c r="P167" s="273">
        <v>35.9</v>
      </c>
      <c r="Q167" s="274">
        <v>33.200000000000003</v>
      </c>
      <c r="R167" s="275">
        <v>34.5</v>
      </c>
      <c r="S167" s="273">
        <v>21240</v>
      </c>
      <c r="T167" s="274">
        <v>22410</v>
      </c>
      <c r="U167" s="275">
        <v>43650</v>
      </c>
      <c r="V167" s="273">
        <v>75</v>
      </c>
      <c r="W167" s="274">
        <v>57</v>
      </c>
      <c r="X167" s="275">
        <v>66</v>
      </c>
      <c r="Y167" s="273">
        <v>1930</v>
      </c>
      <c r="Z167" s="274">
        <v>1880</v>
      </c>
      <c r="AA167" s="275">
        <v>3810</v>
      </c>
      <c r="AB167" s="273">
        <v>77</v>
      </c>
      <c r="AC167" s="274">
        <v>60</v>
      </c>
      <c r="AD167" s="275">
        <v>68</v>
      </c>
      <c r="AE167" s="273">
        <v>1930</v>
      </c>
      <c r="AF167" s="274">
        <v>1880</v>
      </c>
      <c r="AG167" s="275">
        <v>3810</v>
      </c>
      <c r="AH167" s="273">
        <v>35.6</v>
      </c>
      <c r="AI167" s="274">
        <v>32.5</v>
      </c>
      <c r="AJ167" s="275">
        <v>34.1</v>
      </c>
      <c r="AK167" s="273">
        <v>1930</v>
      </c>
      <c r="AL167" s="274">
        <v>1880</v>
      </c>
      <c r="AM167" s="275">
        <v>3810</v>
      </c>
      <c r="AN167" s="273">
        <v>70</v>
      </c>
      <c r="AO167" s="274">
        <v>53</v>
      </c>
      <c r="AP167" s="275">
        <v>61</v>
      </c>
      <c r="AQ167" s="273">
        <v>3640</v>
      </c>
      <c r="AR167" s="274">
        <v>3820</v>
      </c>
      <c r="AS167" s="275">
        <v>7460</v>
      </c>
      <c r="AT167" s="273">
        <v>74</v>
      </c>
      <c r="AU167" s="274">
        <v>58</v>
      </c>
      <c r="AV167" s="275">
        <v>66</v>
      </c>
      <c r="AW167" s="273">
        <v>3640</v>
      </c>
      <c r="AX167" s="274">
        <v>3820</v>
      </c>
      <c r="AY167" s="275">
        <v>7460</v>
      </c>
      <c r="AZ167" s="273">
        <v>34.200000000000003</v>
      </c>
      <c r="BA167" s="274">
        <v>31.4</v>
      </c>
      <c r="BB167" s="275">
        <v>32.799999999999997</v>
      </c>
      <c r="BC167" s="273">
        <v>3640</v>
      </c>
      <c r="BD167" s="274">
        <v>3820</v>
      </c>
      <c r="BE167" s="275">
        <v>7460</v>
      </c>
      <c r="BF167" s="273">
        <v>71</v>
      </c>
      <c r="BG167" s="274">
        <v>56</v>
      </c>
      <c r="BH167" s="275">
        <v>64</v>
      </c>
      <c r="BI167" s="273">
        <v>1150</v>
      </c>
      <c r="BJ167" s="274">
        <v>1140</v>
      </c>
      <c r="BK167" s="275">
        <v>2280</v>
      </c>
      <c r="BL167" s="273">
        <v>74</v>
      </c>
      <c r="BM167" s="274">
        <v>60</v>
      </c>
      <c r="BN167" s="275">
        <v>67</v>
      </c>
      <c r="BO167" s="273">
        <v>1150</v>
      </c>
      <c r="BP167" s="274">
        <v>1140</v>
      </c>
      <c r="BQ167" s="275">
        <v>2280</v>
      </c>
      <c r="BR167" s="273">
        <v>34.700000000000003</v>
      </c>
      <c r="BS167" s="274">
        <v>32</v>
      </c>
      <c r="BT167" s="275">
        <v>33.4</v>
      </c>
      <c r="BU167" s="273">
        <v>1150</v>
      </c>
      <c r="BV167" s="274">
        <v>1140</v>
      </c>
      <c r="BW167" s="275">
        <v>2280</v>
      </c>
      <c r="BX167" s="273">
        <v>79</v>
      </c>
      <c r="BY167" s="274">
        <v>50</v>
      </c>
      <c r="BZ167" s="275">
        <v>62</v>
      </c>
      <c r="CA167" s="273">
        <v>110</v>
      </c>
      <c r="CB167" s="274">
        <v>140</v>
      </c>
      <c r="CC167" s="275">
        <v>240</v>
      </c>
      <c r="CD167" s="273">
        <v>79</v>
      </c>
      <c r="CE167" s="274">
        <v>56</v>
      </c>
      <c r="CF167" s="275">
        <v>66</v>
      </c>
      <c r="CG167" s="273">
        <v>110</v>
      </c>
      <c r="CH167" s="274">
        <v>140</v>
      </c>
      <c r="CI167" s="275">
        <v>240</v>
      </c>
      <c r="CJ167" s="273">
        <v>36.299999999999997</v>
      </c>
      <c r="CK167" s="274">
        <v>31</v>
      </c>
      <c r="CL167" s="275">
        <v>33.299999999999997</v>
      </c>
      <c r="CM167" s="273">
        <v>110</v>
      </c>
      <c r="CN167" s="274">
        <v>140</v>
      </c>
      <c r="CO167" s="275">
        <v>240</v>
      </c>
      <c r="CP167" s="273">
        <v>73</v>
      </c>
      <c r="CQ167" s="274">
        <v>56</v>
      </c>
      <c r="CR167" s="275">
        <v>64</v>
      </c>
      <c r="CS167" s="273">
        <v>36000</v>
      </c>
      <c r="CT167" s="274">
        <v>37590</v>
      </c>
      <c r="CU167" s="275">
        <v>73590</v>
      </c>
      <c r="CV167" s="273">
        <v>75</v>
      </c>
      <c r="CW167" s="274">
        <v>60</v>
      </c>
      <c r="CX167" s="275">
        <v>67</v>
      </c>
      <c r="CY167" s="273">
        <v>36000</v>
      </c>
      <c r="CZ167" s="274">
        <v>37590</v>
      </c>
      <c r="DA167" s="275">
        <v>73590</v>
      </c>
      <c r="DB167" s="273">
        <v>35.299999999999997</v>
      </c>
      <c r="DC167" s="274">
        <v>32.6</v>
      </c>
      <c r="DD167" s="275">
        <v>33.9</v>
      </c>
      <c r="DE167" s="273">
        <v>36000</v>
      </c>
      <c r="DF167" s="274">
        <v>37590</v>
      </c>
      <c r="DG167" s="275">
        <v>73590</v>
      </c>
    </row>
    <row r="168" spans="1:111" x14ac:dyDescent="0.35">
      <c r="A168" t="s">
        <v>79</v>
      </c>
      <c r="B168" t="s">
        <v>324</v>
      </c>
      <c r="D168" s="273">
        <v>77</v>
      </c>
      <c r="E168" s="274">
        <v>61</v>
      </c>
      <c r="F168" s="275">
        <v>69</v>
      </c>
      <c r="G168" s="273">
        <v>28620</v>
      </c>
      <c r="H168" s="274">
        <v>30460</v>
      </c>
      <c r="I168" s="275">
        <v>59080</v>
      </c>
      <c r="J168" s="273">
        <v>78</v>
      </c>
      <c r="K168" s="274">
        <v>64</v>
      </c>
      <c r="L168" s="275">
        <v>71</v>
      </c>
      <c r="M168" s="273">
        <v>28620</v>
      </c>
      <c r="N168" s="274">
        <v>30460</v>
      </c>
      <c r="O168" s="275">
        <v>59080</v>
      </c>
      <c r="P168" s="273">
        <v>35.9</v>
      </c>
      <c r="Q168" s="274">
        <v>33.6</v>
      </c>
      <c r="R168" s="275">
        <v>34.700000000000003</v>
      </c>
      <c r="S168" s="273">
        <v>28620</v>
      </c>
      <c r="T168" s="274">
        <v>30460</v>
      </c>
      <c r="U168" s="275">
        <v>59080</v>
      </c>
      <c r="V168" s="273">
        <v>76</v>
      </c>
      <c r="W168" s="274">
        <v>60</v>
      </c>
      <c r="X168" s="275">
        <v>68</v>
      </c>
      <c r="Y168" s="273">
        <v>2190</v>
      </c>
      <c r="Z168" s="274">
        <v>2200</v>
      </c>
      <c r="AA168" s="275">
        <v>4390</v>
      </c>
      <c r="AB168" s="273">
        <v>77</v>
      </c>
      <c r="AC168" s="274">
        <v>62</v>
      </c>
      <c r="AD168" s="275">
        <v>70</v>
      </c>
      <c r="AE168" s="273">
        <v>2190</v>
      </c>
      <c r="AF168" s="274">
        <v>2200</v>
      </c>
      <c r="AG168" s="275">
        <v>4390</v>
      </c>
      <c r="AH168" s="273">
        <v>36</v>
      </c>
      <c r="AI168" s="274">
        <v>33.299999999999997</v>
      </c>
      <c r="AJ168" s="275">
        <v>34.700000000000003</v>
      </c>
      <c r="AK168" s="273">
        <v>2190</v>
      </c>
      <c r="AL168" s="274">
        <v>2200</v>
      </c>
      <c r="AM168" s="275">
        <v>4390</v>
      </c>
      <c r="AN168" s="273">
        <v>70</v>
      </c>
      <c r="AO168" s="274">
        <v>55</v>
      </c>
      <c r="AP168" s="275">
        <v>62</v>
      </c>
      <c r="AQ168" s="273">
        <v>2330</v>
      </c>
      <c r="AR168" s="274">
        <v>2330</v>
      </c>
      <c r="AS168" s="275">
        <v>4670</v>
      </c>
      <c r="AT168" s="273">
        <v>72</v>
      </c>
      <c r="AU168" s="274">
        <v>59</v>
      </c>
      <c r="AV168" s="275">
        <v>66</v>
      </c>
      <c r="AW168" s="273">
        <v>2330</v>
      </c>
      <c r="AX168" s="274">
        <v>2330</v>
      </c>
      <c r="AY168" s="275">
        <v>4670</v>
      </c>
      <c r="AZ168" s="273">
        <v>34.6</v>
      </c>
      <c r="BA168" s="274">
        <v>32</v>
      </c>
      <c r="BB168" s="275">
        <v>33.299999999999997</v>
      </c>
      <c r="BC168" s="273">
        <v>2330</v>
      </c>
      <c r="BD168" s="274">
        <v>2330</v>
      </c>
      <c r="BE168" s="275">
        <v>4670</v>
      </c>
      <c r="BF168" s="273">
        <v>76</v>
      </c>
      <c r="BG168" s="274">
        <v>60</v>
      </c>
      <c r="BH168" s="275">
        <v>68</v>
      </c>
      <c r="BI168" s="273">
        <v>1010</v>
      </c>
      <c r="BJ168" s="274">
        <v>1090</v>
      </c>
      <c r="BK168" s="275">
        <v>2100</v>
      </c>
      <c r="BL168" s="273">
        <v>78</v>
      </c>
      <c r="BM168" s="274">
        <v>63</v>
      </c>
      <c r="BN168" s="275">
        <v>70</v>
      </c>
      <c r="BO168" s="273">
        <v>1010</v>
      </c>
      <c r="BP168" s="274">
        <v>1090</v>
      </c>
      <c r="BQ168" s="275">
        <v>2100</v>
      </c>
      <c r="BR168" s="273">
        <v>35.799999999999997</v>
      </c>
      <c r="BS168" s="274">
        <v>32.9</v>
      </c>
      <c r="BT168" s="275">
        <v>34.299999999999997</v>
      </c>
      <c r="BU168" s="273">
        <v>1010</v>
      </c>
      <c r="BV168" s="274">
        <v>1090</v>
      </c>
      <c r="BW168" s="275">
        <v>2100</v>
      </c>
      <c r="BX168" s="273">
        <v>70</v>
      </c>
      <c r="BY168" s="274">
        <v>62</v>
      </c>
      <c r="BZ168" s="275">
        <v>66</v>
      </c>
      <c r="CA168" s="273">
        <v>120</v>
      </c>
      <c r="CB168" s="274">
        <v>140</v>
      </c>
      <c r="CC168" s="275">
        <v>270</v>
      </c>
      <c r="CD168" s="273">
        <v>72</v>
      </c>
      <c r="CE168" s="274">
        <v>65</v>
      </c>
      <c r="CF168" s="275">
        <v>68</v>
      </c>
      <c r="CG168" s="273">
        <v>120</v>
      </c>
      <c r="CH168" s="274">
        <v>140</v>
      </c>
      <c r="CI168" s="275">
        <v>270</v>
      </c>
      <c r="CJ168" s="273">
        <v>35.4</v>
      </c>
      <c r="CK168" s="274">
        <v>33.299999999999997</v>
      </c>
      <c r="CL168" s="275">
        <v>34.299999999999997</v>
      </c>
      <c r="CM168" s="273">
        <v>120</v>
      </c>
      <c r="CN168" s="274">
        <v>140</v>
      </c>
      <c r="CO168" s="275">
        <v>270</v>
      </c>
      <c r="CP168" s="273">
        <v>76</v>
      </c>
      <c r="CQ168" s="274">
        <v>60</v>
      </c>
      <c r="CR168" s="275">
        <v>68</v>
      </c>
      <c r="CS168" s="273">
        <v>36320</v>
      </c>
      <c r="CT168" s="274">
        <v>38330</v>
      </c>
      <c r="CU168" s="275">
        <v>74660</v>
      </c>
      <c r="CV168" s="273">
        <v>77</v>
      </c>
      <c r="CW168" s="274">
        <v>63</v>
      </c>
      <c r="CX168" s="275">
        <v>70</v>
      </c>
      <c r="CY168" s="273">
        <v>36320</v>
      </c>
      <c r="CZ168" s="274">
        <v>38330</v>
      </c>
      <c r="DA168" s="275">
        <v>74660</v>
      </c>
      <c r="DB168" s="273">
        <v>35.700000000000003</v>
      </c>
      <c r="DC168" s="274">
        <v>33.4</v>
      </c>
      <c r="DD168" s="275">
        <v>34.5</v>
      </c>
      <c r="DE168" s="273">
        <v>36320</v>
      </c>
      <c r="DF168" s="274">
        <v>38330</v>
      </c>
      <c r="DG168" s="275">
        <v>74660</v>
      </c>
    </row>
    <row r="169" spans="1:111" x14ac:dyDescent="0.35">
      <c r="A169" s="157" t="s">
        <v>91</v>
      </c>
      <c r="B169" t="s">
        <v>413</v>
      </c>
      <c r="D169" s="273">
        <v>79</v>
      </c>
      <c r="E169" s="274">
        <v>64</v>
      </c>
      <c r="F169" s="275">
        <v>71</v>
      </c>
      <c r="G169" s="273">
        <v>20100</v>
      </c>
      <c r="H169" s="274">
        <v>21520</v>
      </c>
      <c r="I169" s="275">
        <v>41620</v>
      </c>
      <c r="J169" s="273">
        <v>80</v>
      </c>
      <c r="K169" s="274">
        <v>66</v>
      </c>
      <c r="L169" s="275">
        <v>72</v>
      </c>
      <c r="M169" s="273">
        <v>20100</v>
      </c>
      <c r="N169" s="274">
        <v>21520</v>
      </c>
      <c r="O169" s="275">
        <v>41620</v>
      </c>
      <c r="P169" s="273">
        <v>36.200000000000003</v>
      </c>
      <c r="Q169" s="274">
        <v>34</v>
      </c>
      <c r="R169" s="275">
        <v>35.1</v>
      </c>
      <c r="S169" s="273">
        <v>20100</v>
      </c>
      <c r="T169" s="274">
        <v>21520</v>
      </c>
      <c r="U169" s="275">
        <v>41620</v>
      </c>
      <c r="V169" s="273">
        <v>80</v>
      </c>
      <c r="W169" s="274">
        <v>67</v>
      </c>
      <c r="X169" s="275">
        <v>73</v>
      </c>
      <c r="Y169" s="273">
        <v>5240</v>
      </c>
      <c r="Z169" s="274">
        <v>5440</v>
      </c>
      <c r="AA169" s="275">
        <v>10680</v>
      </c>
      <c r="AB169" s="273">
        <v>81</v>
      </c>
      <c r="AC169" s="274">
        <v>68</v>
      </c>
      <c r="AD169" s="275">
        <v>74</v>
      </c>
      <c r="AE169" s="273">
        <v>5240</v>
      </c>
      <c r="AF169" s="274">
        <v>5440</v>
      </c>
      <c r="AG169" s="275">
        <v>10680</v>
      </c>
      <c r="AH169" s="273">
        <v>36.6</v>
      </c>
      <c r="AI169" s="274">
        <v>34.299999999999997</v>
      </c>
      <c r="AJ169" s="275">
        <v>35.4</v>
      </c>
      <c r="AK169" s="273">
        <v>5240</v>
      </c>
      <c r="AL169" s="274">
        <v>5440</v>
      </c>
      <c r="AM169" s="275">
        <v>10680</v>
      </c>
      <c r="AN169" s="273">
        <v>78</v>
      </c>
      <c r="AO169" s="274">
        <v>64</v>
      </c>
      <c r="AP169" s="275">
        <v>71</v>
      </c>
      <c r="AQ169" s="273">
        <v>9750</v>
      </c>
      <c r="AR169" s="274">
        <v>10180</v>
      </c>
      <c r="AS169" s="275">
        <v>19930</v>
      </c>
      <c r="AT169" s="273">
        <v>80</v>
      </c>
      <c r="AU169" s="274">
        <v>67</v>
      </c>
      <c r="AV169" s="275">
        <v>73</v>
      </c>
      <c r="AW169" s="273">
        <v>9750</v>
      </c>
      <c r="AX169" s="274">
        <v>10180</v>
      </c>
      <c r="AY169" s="275">
        <v>19930</v>
      </c>
      <c r="AZ169" s="273">
        <v>36</v>
      </c>
      <c r="BA169" s="274">
        <v>33.4</v>
      </c>
      <c r="BB169" s="275">
        <v>34.700000000000003</v>
      </c>
      <c r="BC169" s="273">
        <v>9750</v>
      </c>
      <c r="BD169" s="274">
        <v>10180</v>
      </c>
      <c r="BE169" s="275">
        <v>19930</v>
      </c>
      <c r="BF169" s="273">
        <v>76</v>
      </c>
      <c r="BG169" s="274">
        <v>60</v>
      </c>
      <c r="BH169" s="275">
        <v>68</v>
      </c>
      <c r="BI169" s="273">
        <v>8660</v>
      </c>
      <c r="BJ169" s="274">
        <v>8710</v>
      </c>
      <c r="BK169" s="275">
        <v>17370</v>
      </c>
      <c r="BL169" s="273">
        <v>78</v>
      </c>
      <c r="BM169" s="274">
        <v>62</v>
      </c>
      <c r="BN169" s="275">
        <v>70</v>
      </c>
      <c r="BO169" s="273">
        <v>8660</v>
      </c>
      <c r="BP169" s="274">
        <v>8710</v>
      </c>
      <c r="BQ169" s="275">
        <v>17370</v>
      </c>
      <c r="BR169" s="273">
        <v>35.299999999999997</v>
      </c>
      <c r="BS169" s="274">
        <v>32.4</v>
      </c>
      <c r="BT169" s="275">
        <v>33.799999999999997</v>
      </c>
      <c r="BU169" s="273">
        <v>8660</v>
      </c>
      <c r="BV169" s="274">
        <v>8710</v>
      </c>
      <c r="BW169" s="275">
        <v>17370</v>
      </c>
      <c r="BX169" s="273">
        <v>83</v>
      </c>
      <c r="BY169" s="274">
        <v>66</v>
      </c>
      <c r="BZ169" s="275">
        <v>74</v>
      </c>
      <c r="CA169" s="273">
        <v>430</v>
      </c>
      <c r="CB169" s="274">
        <v>450</v>
      </c>
      <c r="CC169" s="275">
        <v>870</v>
      </c>
      <c r="CD169" s="273">
        <v>84</v>
      </c>
      <c r="CE169" s="274">
        <v>69</v>
      </c>
      <c r="CF169" s="275">
        <v>76</v>
      </c>
      <c r="CG169" s="273">
        <v>430</v>
      </c>
      <c r="CH169" s="274">
        <v>450</v>
      </c>
      <c r="CI169" s="275">
        <v>870</v>
      </c>
      <c r="CJ169" s="273">
        <v>36.799999999999997</v>
      </c>
      <c r="CK169" s="274">
        <v>34.4</v>
      </c>
      <c r="CL169" s="275">
        <v>35.6</v>
      </c>
      <c r="CM169" s="273">
        <v>430</v>
      </c>
      <c r="CN169" s="274">
        <v>450</v>
      </c>
      <c r="CO169" s="275">
        <v>870</v>
      </c>
      <c r="CP169" s="273">
        <v>77</v>
      </c>
      <c r="CQ169" s="274">
        <v>63</v>
      </c>
      <c r="CR169" s="275">
        <v>70</v>
      </c>
      <c r="CS169" s="273">
        <v>52590</v>
      </c>
      <c r="CT169" s="274">
        <v>55320</v>
      </c>
      <c r="CU169" s="275">
        <v>107910</v>
      </c>
      <c r="CV169" s="273">
        <v>78</v>
      </c>
      <c r="CW169" s="274">
        <v>65</v>
      </c>
      <c r="CX169" s="275">
        <v>71</v>
      </c>
      <c r="CY169" s="273">
        <v>52590</v>
      </c>
      <c r="CZ169" s="274">
        <v>55320</v>
      </c>
      <c r="DA169" s="275">
        <v>107910</v>
      </c>
      <c r="DB169" s="273">
        <v>35.9</v>
      </c>
      <c r="DC169" s="274">
        <v>33.5</v>
      </c>
      <c r="DD169" s="275">
        <v>34.700000000000003</v>
      </c>
      <c r="DE169" s="273">
        <v>52590</v>
      </c>
      <c r="DF169" s="274">
        <v>55320</v>
      </c>
      <c r="DG169" s="275">
        <v>107910</v>
      </c>
    </row>
    <row r="170" spans="1:111" x14ac:dyDescent="0.35">
      <c r="A170" t="s">
        <v>92</v>
      </c>
      <c r="B170" t="s">
        <v>338</v>
      </c>
      <c r="D170" s="273">
        <v>79</v>
      </c>
      <c r="E170" s="274">
        <v>66</v>
      </c>
      <c r="F170" s="275">
        <v>72</v>
      </c>
      <c r="G170" s="273">
        <v>5730</v>
      </c>
      <c r="H170" s="274">
        <v>6160</v>
      </c>
      <c r="I170" s="275">
        <v>11890</v>
      </c>
      <c r="J170" s="273">
        <v>80</v>
      </c>
      <c r="K170" s="274">
        <v>67</v>
      </c>
      <c r="L170" s="275">
        <v>73</v>
      </c>
      <c r="M170" s="273">
        <v>5730</v>
      </c>
      <c r="N170" s="274">
        <v>6160</v>
      </c>
      <c r="O170" s="275">
        <v>11890</v>
      </c>
      <c r="P170" s="273">
        <v>36.1</v>
      </c>
      <c r="Q170" s="274">
        <v>34</v>
      </c>
      <c r="R170" s="275">
        <v>35</v>
      </c>
      <c r="S170" s="273">
        <v>5730</v>
      </c>
      <c r="T170" s="274">
        <v>6160</v>
      </c>
      <c r="U170" s="275">
        <v>11890</v>
      </c>
      <c r="V170" s="273">
        <v>80</v>
      </c>
      <c r="W170" s="274">
        <v>65</v>
      </c>
      <c r="X170" s="275">
        <v>72</v>
      </c>
      <c r="Y170" s="273">
        <v>2070</v>
      </c>
      <c r="Z170" s="274">
        <v>2200</v>
      </c>
      <c r="AA170" s="275">
        <v>4270</v>
      </c>
      <c r="AB170" s="273">
        <v>80</v>
      </c>
      <c r="AC170" s="274">
        <v>67</v>
      </c>
      <c r="AD170" s="275">
        <v>73</v>
      </c>
      <c r="AE170" s="273">
        <v>2070</v>
      </c>
      <c r="AF170" s="274">
        <v>2200</v>
      </c>
      <c r="AG170" s="275">
        <v>4270</v>
      </c>
      <c r="AH170" s="273">
        <v>36.299999999999997</v>
      </c>
      <c r="AI170" s="274">
        <v>33.799999999999997</v>
      </c>
      <c r="AJ170" s="275">
        <v>35</v>
      </c>
      <c r="AK170" s="273">
        <v>2070</v>
      </c>
      <c r="AL170" s="274">
        <v>2200</v>
      </c>
      <c r="AM170" s="275">
        <v>4270</v>
      </c>
      <c r="AN170" s="273">
        <v>77</v>
      </c>
      <c r="AO170" s="274">
        <v>61</v>
      </c>
      <c r="AP170" s="275">
        <v>69</v>
      </c>
      <c r="AQ170" s="273">
        <v>3170</v>
      </c>
      <c r="AR170" s="274">
        <v>3210</v>
      </c>
      <c r="AS170" s="275">
        <v>6380</v>
      </c>
      <c r="AT170" s="273">
        <v>79</v>
      </c>
      <c r="AU170" s="274">
        <v>64</v>
      </c>
      <c r="AV170" s="275">
        <v>72</v>
      </c>
      <c r="AW170" s="273">
        <v>3170</v>
      </c>
      <c r="AX170" s="274">
        <v>3210</v>
      </c>
      <c r="AY170" s="275">
        <v>6380</v>
      </c>
      <c r="AZ170" s="273">
        <v>36.1</v>
      </c>
      <c r="BA170" s="274">
        <v>33.299999999999997</v>
      </c>
      <c r="BB170" s="275">
        <v>34.700000000000003</v>
      </c>
      <c r="BC170" s="273">
        <v>3170</v>
      </c>
      <c r="BD170" s="274">
        <v>3210</v>
      </c>
      <c r="BE170" s="275">
        <v>6380</v>
      </c>
      <c r="BF170" s="273">
        <v>76</v>
      </c>
      <c r="BG170" s="274">
        <v>60</v>
      </c>
      <c r="BH170" s="275">
        <v>68</v>
      </c>
      <c r="BI170" s="273">
        <v>4080</v>
      </c>
      <c r="BJ170" s="274">
        <v>4010</v>
      </c>
      <c r="BK170" s="275">
        <v>8090</v>
      </c>
      <c r="BL170" s="273">
        <v>77</v>
      </c>
      <c r="BM170" s="274">
        <v>62</v>
      </c>
      <c r="BN170" s="275">
        <v>70</v>
      </c>
      <c r="BO170" s="273">
        <v>4080</v>
      </c>
      <c r="BP170" s="274">
        <v>4010</v>
      </c>
      <c r="BQ170" s="275">
        <v>8090</v>
      </c>
      <c r="BR170" s="273">
        <v>35</v>
      </c>
      <c r="BS170" s="274">
        <v>32.299999999999997</v>
      </c>
      <c r="BT170" s="275">
        <v>33.6</v>
      </c>
      <c r="BU170" s="273">
        <v>4080</v>
      </c>
      <c r="BV170" s="274">
        <v>4010</v>
      </c>
      <c r="BW170" s="275">
        <v>8090</v>
      </c>
      <c r="BX170" s="273">
        <v>82</v>
      </c>
      <c r="BY170" s="274">
        <v>60</v>
      </c>
      <c r="BZ170" s="275">
        <v>71</v>
      </c>
      <c r="CA170" s="273">
        <v>180</v>
      </c>
      <c r="CB170" s="274">
        <v>180</v>
      </c>
      <c r="CC170" s="275">
        <v>360</v>
      </c>
      <c r="CD170" s="273">
        <v>82</v>
      </c>
      <c r="CE170" s="274">
        <v>63</v>
      </c>
      <c r="CF170" s="275">
        <v>73</v>
      </c>
      <c r="CG170" s="273">
        <v>180</v>
      </c>
      <c r="CH170" s="274">
        <v>180</v>
      </c>
      <c r="CI170" s="275">
        <v>360</v>
      </c>
      <c r="CJ170" s="273">
        <v>35.5</v>
      </c>
      <c r="CK170" s="274">
        <v>33.299999999999997</v>
      </c>
      <c r="CL170" s="275">
        <v>34.4</v>
      </c>
      <c r="CM170" s="273">
        <v>180</v>
      </c>
      <c r="CN170" s="274">
        <v>180</v>
      </c>
      <c r="CO170" s="275">
        <v>360</v>
      </c>
      <c r="CP170" s="273">
        <v>76</v>
      </c>
      <c r="CQ170" s="274">
        <v>62</v>
      </c>
      <c r="CR170" s="275">
        <v>69</v>
      </c>
      <c r="CS170" s="273">
        <v>18240</v>
      </c>
      <c r="CT170" s="274">
        <v>19080</v>
      </c>
      <c r="CU170" s="275">
        <v>37320</v>
      </c>
      <c r="CV170" s="273">
        <v>77</v>
      </c>
      <c r="CW170" s="274">
        <v>64</v>
      </c>
      <c r="CX170" s="275">
        <v>71</v>
      </c>
      <c r="CY170" s="273">
        <v>18240</v>
      </c>
      <c r="CZ170" s="274">
        <v>19080</v>
      </c>
      <c r="DA170" s="275">
        <v>37320</v>
      </c>
      <c r="DB170" s="273">
        <v>35.700000000000003</v>
      </c>
      <c r="DC170" s="274">
        <v>33.4</v>
      </c>
      <c r="DD170" s="275">
        <v>34.5</v>
      </c>
      <c r="DE170" s="273">
        <v>18240</v>
      </c>
      <c r="DF170" s="274">
        <v>19080</v>
      </c>
      <c r="DG170" s="275">
        <v>37320</v>
      </c>
    </row>
    <row r="171" spans="1:111" x14ac:dyDescent="0.35">
      <c r="A171" t="s">
        <v>107</v>
      </c>
      <c r="B171" t="s">
        <v>352</v>
      </c>
      <c r="D171" s="273">
        <v>79</v>
      </c>
      <c r="E171" s="274">
        <v>64</v>
      </c>
      <c r="F171" s="275">
        <v>71</v>
      </c>
      <c r="G171" s="273">
        <v>14370</v>
      </c>
      <c r="H171" s="274">
        <v>15360</v>
      </c>
      <c r="I171" s="275">
        <v>29720</v>
      </c>
      <c r="J171" s="273">
        <v>79</v>
      </c>
      <c r="K171" s="274">
        <v>65</v>
      </c>
      <c r="L171" s="275">
        <v>72</v>
      </c>
      <c r="M171" s="273">
        <v>14370</v>
      </c>
      <c r="N171" s="274">
        <v>15360</v>
      </c>
      <c r="O171" s="275">
        <v>29720</v>
      </c>
      <c r="P171" s="273">
        <v>36.299999999999997</v>
      </c>
      <c r="Q171" s="274">
        <v>34</v>
      </c>
      <c r="R171" s="275">
        <v>35.1</v>
      </c>
      <c r="S171" s="273">
        <v>14370</v>
      </c>
      <c r="T171" s="274">
        <v>15360</v>
      </c>
      <c r="U171" s="275">
        <v>29720</v>
      </c>
      <c r="V171" s="273">
        <v>80</v>
      </c>
      <c r="W171" s="274">
        <v>68</v>
      </c>
      <c r="X171" s="275">
        <v>74</v>
      </c>
      <c r="Y171" s="273">
        <v>3170</v>
      </c>
      <c r="Z171" s="274">
        <v>3240</v>
      </c>
      <c r="AA171" s="275">
        <v>6420</v>
      </c>
      <c r="AB171" s="273">
        <v>81</v>
      </c>
      <c r="AC171" s="274">
        <v>69</v>
      </c>
      <c r="AD171" s="275">
        <v>75</v>
      </c>
      <c r="AE171" s="273">
        <v>3170</v>
      </c>
      <c r="AF171" s="274">
        <v>3240</v>
      </c>
      <c r="AG171" s="275">
        <v>6420</v>
      </c>
      <c r="AH171" s="273">
        <v>36.799999999999997</v>
      </c>
      <c r="AI171" s="274">
        <v>34.6</v>
      </c>
      <c r="AJ171" s="275">
        <v>35.700000000000003</v>
      </c>
      <c r="AK171" s="273">
        <v>3170</v>
      </c>
      <c r="AL171" s="274">
        <v>3240</v>
      </c>
      <c r="AM171" s="275">
        <v>6420</v>
      </c>
      <c r="AN171" s="273">
        <v>79</v>
      </c>
      <c r="AO171" s="274">
        <v>65</v>
      </c>
      <c r="AP171" s="275">
        <v>72</v>
      </c>
      <c r="AQ171" s="273">
        <v>6580</v>
      </c>
      <c r="AR171" s="274">
        <v>6980</v>
      </c>
      <c r="AS171" s="275">
        <v>13550</v>
      </c>
      <c r="AT171" s="273">
        <v>81</v>
      </c>
      <c r="AU171" s="274">
        <v>68</v>
      </c>
      <c r="AV171" s="275">
        <v>74</v>
      </c>
      <c r="AW171" s="273">
        <v>6580</v>
      </c>
      <c r="AX171" s="274">
        <v>6980</v>
      </c>
      <c r="AY171" s="275">
        <v>13550</v>
      </c>
      <c r="AZ171" s="273">
        <v>36</v>
      </c>
      <c r="BA171" s="274">
        <v>33.5</v>
      </c>
      <c r="BB171" s="275">
        <v>34.700000000000003</v>
      </c>
      <c r="BC171" s="273">
        <v>6580</v>
      </c>
      <c r="BD171" s="274">
        <v>6980</v>
      </c>
      <c r="BE171" s="275">
        <v>13550</v>
      </c>
      <c r="BF171" s="273">
        <v>77</v>
      </c>
      <c r="BG171" s="274">
        <v>60</v>
      </c>
      <c r="BH171" s="275">
        <v>68</v>
      </c>
      <c r="BI171" s="273">
        <v>4580</v>
      </c>
      <c r="BJ171" s="274">
        <v>4700</v>
      </c>
      <c r="BK171" s="275">
        <v>9280</v>
      </c>
      <c r="BL171" s="273">
        <v>78</v>
      </c>
      <c r="BM171" s="274">
        <v>62</v>
      </c>
      <c r="BN171" s="275">
        <v>70</v>
      </c>
      <c r="BO171" s="273">
        <v>4580</v>
      </c>
      <c r="BP171" s="274">
        <v>4700</v>
      </c>
      <c r="BQ171" s="275">
        <v>9280</v>
      </c>
      <c r="BR171" s="273">
        <v>35.6</v>
      </c>
      <c r="BS171" s="274">
        <v>32.5</v>
      </c>
      <c r="BT171" s="275">
        <v>34</v>
      </c>
      <c r="BU171" s="273">
        <v>4580</v>
      </c>
      <c r="BV171" s="274">
        <v>4700</v>
      </c>
      <c r="BW171" s="275">
        <v>9280</v>
      </c>
      <c r="BX171" s="273">
        <v>83</v>
      </c>
      <c r="BY171" s="274">
        <v>70</v>
      </c>
      <c r="BZ171" s="275">
        <v>77</v>
      </c>
      <c r="CA171" s="273">
        <v>250</v>
      </c>
      <c r="CB171" s="274">
        <v>270</v>
      </c>
      <c r="CC171" s="275">
        <v>520</v>
      </c>
      <c r="CD171" s="273">
        <v>85</v>
      </c>
      <c r="CE171" s="274">
        <v>73</v>
      </c>
      <c r="CF171" s="275">
        <v>78</v>
      </c>
      <c r="CG171" s="273">
        <v>250</v>
      </c>
      <c r="CH171" s="274">
        <v>270</v>
      </c>
      <c r="CI171" s="275">
        <v>520</v>
      </c>
      <c r="CJ171" s="273">
        <v>37.700000000000003</v>
      </c>
      <c r="CK171" s="274">
        <v>35.200000000000003</v>
      </c>
      <c r="CL171" s="275">
        <v>36.4</v>
      </c>
      <c r="CM171" s="273">
        <v>250</v>
      </c>
      <c r="CN171" s="274">
        <v>270</v>
      </c>
      <c r="CO171" s="275">
        <v>520</v>
      </c>
      <c r="CP171" s="273">
        <v>77</v>
      </c>
      <c r="CQ171" s="274">
        <v>63</v>
      </c>
      <c r="CR171" s="275">
        <v>70</v>
      </c>
      <c r="CS171" s="273">
        <v>34350</v>
      </c>
      <c r="CT171" s="274">
        <v>36240</v>
      </c>
      <c r="CU171" s="275">
        <v>70590</v>
      </c>
      <c r="CV171" s="273">
        <v>78</v>
      </c>
      <c r="CW171" s="274">
        <v>65</v>
      </c>
      <c r="CX171" s="275">
        <v>71</v>
      </c>
      <c r="CY171" s="273">
        <v>34350</v>
      </c>
      <c r="CZ171" s="274">
        <v>36240</v>
      </c>
      <c r="DA171" s="275">
        <v>70590</v>
      </c>
      <c r="DB171" s="273">
        <v>36</v>
      </c>
      <c r="DC171" s="274">
        <v>33.6</v>
      </c>
      <c r="DD171" s="275">
        <v>34.799999999999997</v>
      </c>
      <c r="DE171" s="273">
        <v>34350</v>
      </c>
      <c r="DF171" s="274">
        <v>36240</v>
      </c>
      <c r="DG171" s="275">
        <v>70590</v>
      </c>
    </row>
    <row r="172" spans="1:111" x14ac:dyDescent="0.35">
      <c r="A172" t="s">
        <v>127</v>
      </c>
      <c r="B172" t="s">
        <v>372</v>
      </c>
      <c r="D172" s="273">
        <v>81</v>
      </c>
      <c r="E172" s="274">
        <v>65</v>
      </c>
      <c r="F172" s="275">
        <v>73</v>
      </c>
      <c r="G172" s="273">
        <v>41190</v>
      </c>
      <c r="H172" s="274">
        <v>43810</v>
      </c>
      <c r="I172" s="275">
        <v>85000</v>
      </c>
      <c r="J172" s="273">
        <v>81</v>
      </c>
      <c r="K172" s="274">
        <v>67</v>
      </c>
      <c r="L172" s="275">
        <v>74</v>
      </c>
      <c r="M172" s="273">
        <v>41190</v>
      </c>
      <c r="N172" s="274">
        <v>43810</v>
      </c>
      <c r="O172" s="275">
        <v>85000</v>
      </c>
      <c r="P172" s="273">
        <v>36.6</v>
      </c>
      <c r="Q172" s="274">
        <v>34.299999999999997</v>
      </c>
      <c r="R172" s="275">
        <v>35.4</v>
      </c>
      <c r="S172" s="273">
        <v>41190</v>
      </c>
      <c r="T172" s="274">
        <v>43810</v>
      </c>
      <c r="U172" s="275">
        <v>85000</v>
      </c>
      <c r="V172" s="273">
        <v>81</v>
      </c>
      <c r="W172" s="274">
        <v>65</v>
      </c>
      <c r="X172" s="275">
        <v>73</v>
      </c>
      <c r="Y172" s="273">
        <v>3010</v>
      </c>
      <c r="Z172" s="274">
        <v>3090</v>
      </c>
      <c r="AA172" s="275">
        <v>6100</v>
      </c>
      <c r="AB172" s="273">
        <v>81</v>
      </c>
      <c r="AC172" s="274">
        <v>67</v>
      </c>
      <c r="AD172" s="275">
        <v>74</v>
      </c>
      <c r="AE172" s="273">
        <v>3010</v>
      </c>
      <c r="AF172" s="274">
        <v>3090</v>
      </c>
      <c r="AG172" s="275">
        <v>6100</v>
      </c>
      <c r="AH172" s="273">
        <v>36.9</v>
      </c>
      <c r="AI172" s="274">
        <v>34.299999999999997</v>
      </c>
      <c r="AJ172" s="275">
        <v>35.6</v>
      </c>
      <c r="AK172" s="273">
        <v>3010</v>
      </c>
      <c r="AL172" s="274">
        <v>3090</v>
      </c>
      <c r="AM172" s="275">
        <v>6100</v>
      </c>
      <c r="AN172" s="273">
        <v>76</v>
      </c>
      <c r="AO172" s="274">
        <v>62</v>
      </c>
      <c r="AP172" s="275">
        <v>68</v>
      </c>
      <c r="AQ172" s="273">
        <v>3550</v>
      </c>
      <c r="AR172" s="274">
        <v>3750</v>
      </c>
      <c r="AS172" s="275">
        <v>7290</v>
      </c>
      <c r="AT172" s="273">
        <v>78</v>
      </c>
      <c r="AU172" s="274">
        <v>65</v>
      </c>
      <c r="AV172" s="275">
        <v>71</v>
      </c>
      <c r="AW172" s="273">
        <v>3550</v>
      </c>
      <c r="AX172" s="274">
        <v>3750</v>
      </c>
      <c r="AY172" s="275">
        <v>7290</v>
      </c>
      <c r="AZ172" s="273">
        <v>35.1</v>
      </c>
      <c r="BA172" s="274">
        <v>33</v>
      </c>
      <c r="BB172" s="275">
        <v>34</v>
      </c>
      <c r="BC172" s="273">
        <v>3550</v>
      </c>
      <c r="BD172" s="274">
        <v>3750</v>
      </c>
      <c r="BE172" s="275">
        <v>7290</v>
      </c>
      <c r="BF172" s="273">
        <v>76</v>
      </c>
      <c r="BG172" s="274">
        <v>60</v>
      </c>
      <c r="BH172" s="275">
        <v>68</v>
      </c>
      <c r="BI172" s="273">
        <v>1250</v>
      </c>
      <c r="BJ172" s="274">
        <v>1280</v>
      </c>
      <c r="BK172" s="275">
        <v>2530</v>
      </c>
      <c r="BL172" s="273">
        <v>78</v>
      </c>
      <c r="BM172" s="274">
        <v>62</v>
      </c>
      <c r="BN172" s="275">
        <v>70</v>
      </c>
      <c r="BO172" s="273">
        <v>1250</v>
      </c>
      <c r="BP172" s="274">
        <v>1280</v>
      </c>
      <c r="BQ172" s="275">
        <v>2530</v>
      </c>
      <c r="BR172" s="273">
        <v>35.5</v>
      </c>
      <c r="BS172" s="274">
        <v>32.799999999999997</v>
      </c>
      <c r="BT172" s="275">
        <v>34.1</v>
      </c>
      <c r="BU172" s="273">
        <v>1250</v>
      </c>
      <c r="BV172" s="274">
        <v>1280</v>
      </c>
      <c r="BW172" s="275">
        <v>2530</v>
      </c>
      <c r="BX172" s="273">
        <v>80</v>
      </c>
      <c r="BY172" s="274">
        <v>65</v>
      </c>
      <c r="BZ172" s="275">
        <v>72</v>
      </c>
      <c r="CA172" s="273">
        <v>210</v>
      </c>
      <c r="CB172" s="274">
        <v>210</v>
      </c>
      <c r="CC172" s="275">
        <v>420</v>
      </c>
      <c r="CD172" s="273">
        <v>81</v>
      </c>
      <c r="CE172" s="274">
        <v>67</v>
      </c>
      <c r="CF172" s="275">
        <v>74</v>
      </c>
      <c r="CG172" s="273">
        <v>210</v>
      </c>
      <c r="CH172" s="274">
        <v>210</v>
      </c>
      <c r="CI172" s="275">
        <v>420</v>
      </c>
      <c r="CJ172" s="273">
        <v>36.799999999999997</v>
      </c>
      <c r="CK172" s="274">
        <v>34.1</v>
      </c>
      <c r="CL172" s="275">
        <v>35.4</v>
      </c>
      <c r="CM172" s="273">
        <v>210</v>
      </c>
      <c r="CN172" s="274">
        <v>210</v>
      </c>
      <c r="CO172" s="275">
        <v>420</v>
      </c>
      <c r="CP172" s="273">
        <v>80</v>
      </c>
      <c r="CQ172" s="274">
        <v>64</v>
      </c>
      <c r="CR172" s="275">
        <v>72</v>
      </c>
      <c r="CS172" s="273">
        <v>52440</v>
      </c>
      <c r="CT172" s="274">
        <v>55450</v>
      </c>
      <c r="CU172" s="275">
        <v>107900</v>
      </c>
      <c r="CV172" s="273">
        <v>80</v>
      </c>
      <c r="CW172" s="274">
        <v>66</v>
      </c>
      <c r="CX172" s="275">
        <v>73</v>
      </c>
      <c r="CY172" s="273">
        <v>52440</v>
      </c>
      <c r="CZ172" s="274">
        <v>55450</v>
      </c>
      <c r="DA172" s="275">
        <v>107900</v>
      </c>
      <c r="DB172" s="273">
        <v>36.5</v>
      </c>
      <c r="DC172" s="274">
        <v>34.1</v>
      </c>
      <c r="DD172" s="275">
        <v>35.299999999999997</v>
      </c>
      <c r="DE172" s="273">
        <v>52440</v>
      </c>
      <c r="DF172" s="274">
        <v>55450</v>
      </c>
      <c r="DG172" s="275">
        <v>107900</v>
      </c>
    </row>
    <row r="173" spans="1:111" x14ac:dyDescent="0.35">
      <c r="A173" t="s">
        <v>147</v>
      </c>
      <c r="B173" t="s">
        <v>392</v>
      </c>
      <c r="D173" s="273">
        <v>77</v>
      </c>
      <c r="E173" s="274">
        <v>61</v>
      </c>
      <c r="F173" s="275">
        <v>69</v>
      </c>
      <c r="G173" s="273">
        <v>25560</v>
      </c>
      <c r="H173" s="274">
        <v>26880</v>
      </c>
      <c r="I173" s="275">
        <v>52440</v>
      </c>
      <c r="J173" s="273">
        <v>78</v>
      </c>
      <c r="K173" s="274">
        <v>63</v>
      </c>
      <c r="L173" s="275">
        <v>70</v>
      </c>
      <c r="M173" s="273">
        <v>25560</v>
      </c>
      <c r="N173" s="274">
        <v>26880</v>
      </c>
      <c r="O173" s="275">
        <v>52440</v>
      </c>
      <c r="P173" s="273">
        <v>36.200000000000003</v>
      </c>
      <c r="Q173" s="274">
        <v>33.9</v>
      </c>
      <c r="R173" s="275">
        <v>35</v>
      </c>
      <c r="S173" s="273">
        <v>25560</v>
      </c>
      <c r="T173" s="274">
        <v>26880</v>
      </c>
      <c r="U173" s="275">
        <v>52440</v>
      </c>
      <c r="V173" s="273">
        <v>77</v>
      </c>
      <c r="W173" s="274">
        <v>61</v>
      </c>
      <c r="X173" s="275">
        <v>69</v>
      </c>
      <c r="Y173" s="273">
        <v>1160</v>
      </c>
      <c r="Z173" s="274">
        <v>1210</v>
      </c>
      <c r="AA173" s="275">
        <v>2370</v>
      </c>
      <c r="AB173" s="273">
        <v>78</v>
      </c>
      <c r="AC173" s="274">
        <v>63</v>
      </c>
      <c r="AD173" s="275">
        <v>70</v>
      </c>
      <c r="AE173" s="273">
        <v>1160</v>
      </c>
      <c r="AF173" s="274">
        <v>1210</v>
      </c>
      <c r="AG173" s="275">
        <v>2370</v>
      </c>
      <c r="AH173" s="273">
        <v>36.200000000000003</v>
      </c>
      <c r="AI173" s="274">
        <v>33.799999999999997</v>
      </c>
      <c r="AJ173" s="275">
        <v>35</v>
      </c>
      <c r="AK173" s="273">
        <v>1160</v>
      </c>
      <c r="AL173" s="274">
        <v>1210</v>
      </c>
      <c r="AM173" s="275">
        <v>2370</v>
      </c>
      <c r="AN173" s="273">
        <v>70</v>
      </c>
      <c r="AO173" s="274">
        <v>56</v>
      </c>
      <c r="AP173" s="275">
        <v>63</v>
      </c>
      <c r="AQ173" s="273">
        <v>660</v>
      </c>
      <c r="AR173" s="274">
        <v>730</v>
      </c>
      <c r="AS173" s="275">
        <v>1400</v>
      </c>
      <c r="AT173" s="273">
        <v>73</v>
      </c>
      <c r="AU173" s="274">
        <v>59</v>
      </c>
      <c r="AV173" s="275">
        <v>65</v>
      </c>
      <c r="AW173" s="273">
        <v>660</v>
      </c>
      <c r="AX173" s="274">
        <v>730</v>
      </c>
      <c r="AY173" s="275">
        <v>1400</v>
      </c>
      <c r="AZ173" s="273">
        <v>34.4</v>
      </c>
      <c r="BA173" s="274">
        <v>32.299999999999997</v>
      </c>
      <c r="BB173" s="275">
        <v>33.299999999999997</v>
      </c>
      <c r="BC173" s="273">
        <v>660</v>
      </c>
      <c r="BD173" s="274">
        <v>730</v>
      </c>
      <c r="BE173" s="275">
        <v>1400</v>
      </c>
      <c r="BF173" s="273">
        <v>70</v>
      </c>
      <c r="BG173" s="274">
        <v>48</v>
      </c>
      <c r="BH173" s="275">
        <v>59</v>
      </c>
      <c r="BI173" s="273">
        <v>440</v>
      </c>
      <c r="BJ173" s="274">
        <v>460</v>
      </c>
      <c r="BK173" s="275">
        <v>900</v>
      </c>
      <c r="BL173" s="273">
        <v>73</v>
      </c>
      <c r="BM173" s="274">
        <v>52</v>
      </c>
      <c r="BN173" s="275">
        <v>62</v>
      </c>
      <c r="BO173" s="273">
        <v>440</v>
      </c>
      <c r="BP173" s="274">
        <v>460</v>
      </c>
      <c r="BQ173" s="275">
        <v>900</v>
      </c>
      <c r="BR173" s="273">
        <v>34.6</v>
      </c>
      <c r="BS173" s="274">
        <v>31.3</v>
      </c>
      <c r="BT173" s="275">
        <v>32.9</v>
      </c>
      <c r="BU173" s="273">
        <v>440</v>
      </c>
      <c r="BV173" s="274">
        <v>460</v>
      </c>
      <c r="BW173" s="275">
        <v>900</v>
      </c>
      <c r="BX173" s="273">
        <v>74</v>
      </c>
      <c r="BY173" s="274">
        <v>58</v>
      </c>
      <c r="BZ173" s="275">
        <v>66</v>
      </c>
      <c r="CA173" s="273">
        <v>80</v>
      </c>
      <c r="CB173" s="274">
        <v>90</v>
      </c>
      <c r="CC173" s="275">
        <v>170</v>
      </c>
      <c r="CD173" s="273">
        <v>76</v>
      </c>
      <c r="CE173" s="274">
        <v>65</v>
      </c>
      <c r="CF173" s="275">
        <v>70</v>
      </c>
      <c r="CG173" s="273">
        <v>80</v>
      </c>
      <c r="CH173" s="274">
        <v>90</v>
      </c>
      <c r="CI173" s="275">
        <v>170</v>
      </c>
      <c r="CJ173" s="273">
        <v>35.9</v>
      </c>
      <c r="CK173" s="274">
        <v>33.200000000000003</v>
      </c>
      <c r="CL173" s="275">
        <v>34.5</v>
      </c>
      <c r="CM173" s="273">
        <v>80</v>
      </c>
      <c r="CN173" s="274">
        <v>90</v>
      </c>
      <c r="CO173" s="275">
        <v>170</v>
      </c>
      <c r="CP173" s="273">
        <v>76</v>
      </c>
      <c r="CQ173" s="274">
        <v>61</v>
      </c>
      <c r="CR173" s="275">
        <v>68</v>
      </c>
      <c r="CS173" s="273">
        <v>30120</v>
      </c>
      <c r="CT173" s="274">
        <v>31670</v>
      </c>
      <c r="CU173" s="275">
        <v>61800</v>
      </c>
      <c r="CV173" s="273">
        <v>77</v>
      </c>
      <c r="CW173" s="274">
        <v>62</v>
      </c>
      <c r="CX173" s="275">
        <v>70</v>
      </c>
      <c r="CY173" s="273">
        <v>30120</v>
      </c>
      <c r="CZ173" s="274">
        <v>31670</v>
      </c>
      <c r="DA173" s="275">
        <v>61800</v>
      </c>
      <c r="DB173" s="273">
        <v>36</v>
      </c>
      <c r="DC173" s="274">
        <v>33.700000000000003</v>
      </c>
      <c r="DD173" s="275">
        <v>34.9</v>
      </c>
      <c r="DE173" s="273">
        <v>30120</v>
      </c>
      <c r="DF173" s="274">
        <v>31670</v>
      </c>
      <c r="DG173" s="275">
        <v>61800</v>
      </c>
    </row>
    <row r="174" spans="1:111" x14ac:dyDescent="0.35">
      <c r="A174" s="309" t="s">
        <v>2</v>
      </c>
      <c r="B174" t="s">
        <v>409</v>
      </c>
      <c r="D174" s="273">
        <v>77</v>
      </c>
      <c r="E174" s="274">
        <v>61</v>
      </c>
      <c r="F174" s="275">
        <v>69</v>
      </c>
      <c r="G174" s="273">
        <v>228070</v>
      </c>
      <c r="H174" s="274">
        <v>240962</v>
      </c>
      <c r="I174" s="275">
        <v>469032</v>
      </c>
      <c r="J174" s="273">
        <v>78</v>
      </c>
      <c r="K174" s="274">
        <v>63</v>
      </c>
      <c r="L174" s="275">
        <v>70</v>
      </c>
      <c r="M174" s="273">
        <v>228070</v>
      </c>
      <c r="N174" s="274">
        <v>240962</v>
      </c>
      <c r="O174" s="275">
        <v>469032</v>
      </c>
      <c r="P174" s="273">
        <v>36</v>
      </c>
      <c r="Q174" s="274">
        <v>33.6</v>
      </c>
      <c r="R174" s="275">
        <v>34.799999999999997</v>
      </c>
      <c r="S174" s="273">
        <v>228070</v>
      </c>
      <c r="T174" s="274">
        <v>240962</v>
      </c>
      <c r="U174" s="275">
        <v>469032</v>
      </c>
      <c r="V174" s="273">
        <v>77</v>
      </c>
      <c r="W174" s="274">
        <v>61</v>
      </c>
      <c r="X174" s="275">
        <v>69</v>
      </c>
      <c r="Y174" s="273">
        <v>18629</v>
      </c>
      <c r="Z174" s="274">
        <v>19233</v>
      </c>
      <c r="AA174" s="275">
        <v>37862</v>
      </c>
      <c r="AB174" s="273">
        <v>78</v>
      </c>
      <c r="AC174" s="274">
        <v>64</v>
      </c>
      <c r="AD174" s="275">
        <v>71</v>
      </c>
      <c r="AE174" s="273">
        <v>18629</v>
      </c>
      <c r="AF174" s="274">
        <v>19233</v>
      </c>
      <c r="AG174" s="275">
        <v>37862</v>
      </c>
      <c r="AH174" s="273">
        <v>36.1</v>
      </c>
      <c r="AI174" s="274">
        <v>33.5</v>
      </c>
      <c r="AJ174" s="275">
        <v>34.799999999999997</v>
      </c>
      <c r="AK174" s="273">
        <v>18629</v>
      </c>
      <c r="AL174" s="274">
        <v>19233</v>
      </c>
      <c r="AM174" s="275">
        <v>37862</v>
      </c>
      <c r="AN174" s="273">
        <v>72</v>
      </c>
      <c r="AO174" s="274">
        <v>57</v>
      </c>
      <c r="AP174" s="275">
        <v>65</v>
      </c>
      <c r="AQ174" s="273">
        <v>30330</v>
      </c>
      <c r="AR174" s="274">
        <v>31669</v>
      </c>
      <c r="AS174" s="275">
        <v>61999</v>
      </c>
      <c r="AT174" s="273">
        <v>75</v>
      </c>
      <c r="AU174" s="274">
        <v>61</v>
      </c>
      <c r="AV174" s="275">
        <v>68</v>
      </c>
      <c r="AW174" s="273">
        <v>30330</v>
      </c>
      <c r="AX174" s="274">
        <v>31669</v>
      </c>
      <c r="AY174" s="275">
        <v>61999</v>
      </c>
      <c r="AZ174" s="273">
        <v>34.799999999999997</v>
      </c>
      <c r="BA174" s="274">
        <v>32.200000000000003</v>
      </c>
      <c r="BB174" s="275">
        <v>33.5</v>
      </c>
      <c r="BC174" s="273">
        <v>30330</v>
      </c>
      <c r="BD174" s="274">
        <v>31669</v>
      </c>
      <c r="BE174" s="275">
        <v>61999</v>
      </c>
      <c r="BF174" s="273">
        <v>75</v>
      </c>
      <c r="BG174" s="274">
        <v>58</v>
      </c>
      <c r="BH174" s="275">
        <v>66</v>
      </c>
      <c r="BI174" s="273">
        <v>15218</v>
      </c>
      <c r="BJ174" s="274">
        <v>15458</v>
      </c>
      <c r="BK174" s="275">
        <v>30676</v>
      </c>
      <c r="BL174" s="273">
        <v>76</v>
      </c>
      <c r="BM174" s="274">
        <v>61</v>
      </c>
      <c r="BN174" s="275">
        <v>68</v>
      </c>
      <c r="BO174" s="273">
        <v>15218</v>
      </c>
      <c r="BP174" s="274">
        <v>15458</v>
      </c>
      <c r="BQ174" s="275">
        <v>30676</v>
      </c>
      <c r="BR174" s="273">
        <v>35.1</v>
      </c>
      <c r="BS174" s="274">
        <v>32.200000000000003</v>
      </c>
      <c r="BT174" s="275">
        <v>33.6</v>
      </c>
      <c r="BU174" s="273">
        <v>15218</v>
      </c>
      <c r="BV174" s="274">
        <v>15458</v>
      </c>
      <c r="BW174" s="275">
        <v>30676</v>
      </c>
      <c r="BX174" s="273">
        <v>75</v>
      </c>
      <c r="BY174" s="274">
        <v>58</v>
      </c>
      <c r="BZ174" s="275">
        <v>66</v>
      </c>
      <c r="CA174" s="273">
        <v>1388</v>
      </c>
      <c r="CB174" s="274">
        <v>1540</v>
      </c>
      <c r="CC174" s="275">
        <v>2928</v>
      </c>
      <c r="CD174" s="273">
        <v>77</v>
      </c>
      <c r="CE174" s="274">
        <v>63</v>
      </c>
      <c r="CF174" s="275">
        <v>69</v>
      </c>
      <c r="CG174" s="273">
        <v>1388</v>
      </c>
      <c r="CH174" s="274">
        <v>1540</v>
      </c>
      <c r="CI174" s="275">
        <v>2928</v>
      </c>
      <c r="CJ174" s="273">
        <v>35.700000000000003</v>
      </c>
      <c r="CK174" s="274">
        <v>33</v>
      </c>
      <c r="CL174" s="275">
        <v>34.299999999999997</v>
      </c>
      <c r="CM174" s="273">
        <v>1388</v>
      </c>
      <c r="CN174" s="274">
        <v>1540</v>
      </c>
      <c r="CO174" s="275">
        <v>2928</v>
      </c>
      <c r="CP174" s="273">
        <v>75</v>
      </c>
      <c r="CQ174" s="274">
        <v>60</v>
      </c>
      <c r="CR174" s="275">
        <v>67</v>
      </c>
      <c r="CS174" s="273">
        <v>326105</v>
      </c>
      <c r="CT174" s="274">
        <v>342947</v>
      </c>
      <c r="CU174" s="275">
        <v>669052</v>
      </c>
      <c r="CV174" s="273">
        <v>77</v>
      </c>
      <c r="CW174" s="274">
        <v>62</v>
      </c>
      <c r="CX174" s="275">
        <v>69</v>
      </c>
      <c r="CY174" s="273">
        <v>326105</v>
      </c>
      <c r="CZ174" s="274">
        <v>342947</v>
      </c>
      <c r="DA174" s="275">
        <v>669052</v>
      </c>
      <c r="DB174" s="273">
        <v>35.700000000000003</v>
      </c>
      <c r="DC174" s="274">
        <v>33.200000000000003</v>
      </c>
      <c r="DD174" s="275">
        <v>34.5</v>
      </c>
      <c r="DE174" s="273">
        <v>326105</v>
      </c>
      <c r="DF174" s="274">
        <v>342947</v>
      </c>
      <c r="DG174" s="275">
        <v>669052</v>
      </c>
    </row>
  </sheetData>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G174"/>
  <sheetViews>
    <sheetView topLeftCell="CO1" workbookViewId="0">
      <selection activeCell="DG4" sqref="DG4"/>
    </sheetView>
  </sheetViews>
  <sheetFormatPr defaultRowHeight="12.75" x14ac:dyDescent="0.35"/>
  <cols>
    <col min="1" max="1" width="11.86328125" customWidth="1"/>
    <col min="2" max="2" width="27.59765625" bestFit="1" customWidth="1"/>
    <col min="3" max="3" width="24.3984375" bestFit="1" customWidth="1"/>
  </cols>
  <sheetData>
    <row r="1" spans="1:111" ht="15" x14ac:dyDescent="0.4">
      <c r="A1" s="159" t="s">
        <v>193</v>
      </c>
    </row>
    <row r="2" spans="1:111" x14ac:dyDescent="0.35">
      <c r="A2" s="303">
        <v>1</v>
      </c>
      <c r="B2" s="304">
        <v>2</v>
      </c>
      <c r="C2" s="304">
        <v>3</v>
      </c>
      <c r="D2" s="303">
        <v>4</v>
      </c>
      <c r="E2" s="304">
        <v>5</v>
      </c>
      <c r="F2" s="304">
        <v>6</v>
      </c>
      <c r="G2" s="303">
        <v>7</v>
      </c>
      <c r="H2" s="304">
        <v>8</v>
      </c>
      <c r="I2" s="304">
        <v>9</v>
      </c>
      <c r="J2" s="303">
        <v>10</v>
      </c>
      <c r="K2" s="304">
        <v>11</v>
      </c>
      <c r="L2" s="304">
        <v>12</v>
      </c>
      <c r="M2" s="303">
        <v>13</v>
      </c>
      <c r="N2" s="304">
        <v>14</v>
      </c>
      <c r="O2" s="304">
        <v>15</v>
      </c>
      <c r="P2" s="303">
        <v>16</v>
      </c>
      <c r="Q2" s="304">
        <v>17</v>
      </c>
      <c r="R2" s="304">
        <v>18</v>
      </c>
      <c r="S2" s="303">
        <v>19</v>
      </c>
      <c r="T2" s="304">
        <v>20</v>
      </c>
      <c r="U2" s="304">
        <v>21</v>
      </c>
      <c r="V2" s="303">
        <v>22</v>
      </c>
      <c r="W2" s="304">
        <v>23</v>
      </c>
      <c r="X2" s="304">
        <v>24</v>
      </c>
      <c r="Y2" s="303">
        <v>25</v>
      </c>
      <c r="Z2" s="304">
        <v>26</v>
      </c>
      <c r="AA2" s="304">
        <v>27</v>
      </c>
      <c r="AB2" s="303">
        <v>28</v>
      </c>
      <c r="AC2" s="304">
        <v>29</v>
      </c>
      <c r="AD2" s="304">
        <v>30</v>
      </c>
      <c r="AE2" s="303">
        <v>31</v>
      </c>
      <c r="AF2" s="304">
        <v>32</v>
      </c>
      <c r="AG2" s="304">
        <v>33</v>
      </c>
      <c r="AH2" s="303">
        <v>34</v>
      </c>
      <c r="AI2" s="304">
        <v>35</v>
      </c>
      <c r="AJ2" s="304">
        <v>36</v>
      </c>
      <c r="AK2" s="303">
        <v>37</v>
      </c>
      <c r="AL2" s="304">
        <v>38</v>
      </c>
      <c r="AM2" s="304">
        <v>39</v>
      </c>
      <c r="AN2" s="303">
        <v>40</v>
      </c>
      <c r="AO2" s="304">
        <v>41</v>
      </c>
      <c r="AP2" s="304">
        <v>42</v>
      </c>
      <c r="AQ2" s="303">
        <v>43</v>
      </c>
      <c r="AR2" s="304">
        <v>44</v>
      </c>
      <c r="AS2" s="304">
        <v>45</v>
      </c>
      <c r="AT2" s="303">
        <v>46</v>
      </c>
      <c r="AU2" s="304">
        <v>47</v>
      </c>
      <c r="AV2" s="304">
        <v>48</v>
      </c>
      <c r="AW2" s="303">
        <v>49</v>
      </c>
      <c r="AX2" s="304">
        <v>50</v>
      </c>
      <c r="AY2" s="304">
        <v>51</v>
      </c>
      <c r="AZ2" s="303">
        <v>52</v>
      </c>
      <c r="BA2" s="304">
        <v>53</v>
      </c>
      <c r="BB2" s="304">
        <v>54</v>
      </c>
      <c r="BC2" s="303">
        <v>55</v>
      </c>
      <c r="BD2" s="304">
        <v>56</v>
      </c>
      <c r="BE2" s="304">
        <v>57</v>
      </c>
      <c r="BF2" s="303">
        <v>58</v>
      </c>
      <c r="BG2" s="304">
        <v>59</v>
      </c>
      <c r="BH2" s="304">
        <v>60</v>
      </c>
      <c r="BI2" s="303">
        <v>61</v>
      </c>
      <c r="BJ2" s="304">
        <v>62</v>
      </c>
      <c r="BK2" s="304">
        <v>63</v>
      </c>
      <c r="BL2" s="303">
        <v>64</v>
      </c>
      <c r="BM2" s="304">
        <v>65</v>
      </c>
      <c r="BN2" s="304">
        <v>66</v>
      </c>
      <c r="BO2" s="303">
        <v>67</v>
      </c>
      <c r="BP2" s="304">
        <v>68</v>
      </c>
      <c r="BQ2" s="304">
        <v>69</v>
      </c>
      <c r="BR2" s="303">
        <v>70</v>
      </c>
      <c r="BS2" s="304">
        <v>71</v>
      </c>
      <c r="BT2" s="304">
        <v>72</v>
      </c>
      <c r="BU2" s="303">
        <v>73</v>
      </c>
      <c r="BV2" s="304">
        <v>74</v>
      </c>
      <c r="BW2" s="304">
        <v>75</v>
      </c>
      <c r="BX2" s="303">
        <v>76</v>
      </c>
      <c r="BY2" s="304">
        <v>77</v>
      </c>
      <c r="BZ2" s="304">
        <v>78</v>
      </c>
      <c r="CA2" s="303">
        <v>79</v>
      </c>
      <c r="CB2" s="304">
        <v>80</v>
      </c>
      <c r="CC2" s="304">
        <v>81</v>
      </c>
      <c r="CD2" s="303">
        <v>82</v>
      </c>
      <c r="CE2" s="304">
        <v>83</v>
      </c>
      <c r="CF2" s="304">
        <v>84</v>
      </c>
      <c r="CG2" s="303">
        <v>85</v>
      </c>
      <c r="CH2" s="304">
        <v>86</v>
      </c>
      <c r="CI2" s="304">
        <v>87</v>
      </c>
      <c r="CJ2" s="303">
        <v>88</v>
      </c>
      <c r="CK2" s="304">
        <v>89</v>
      </c>
      <c r="CL2" s="304">
        <v>90</v>
      </c>
      <c r="CM2" s="303">
        <v>91</v>
      </c>
      <c r="CN2" s="304">
        <v>92</v>
      </c>
      <c r="CO2" s="304">
        <v>93</v>
      </c>
      <c r="CP2" s="303">
        <v>94</v>
      </c>
      <c r="CQ2" s="304">
        <v>95</v>
      </c>
      <c r="CR2" s="304">
        <v>96</v>
      </c>
      <c r="CS2" s="303">
        <v>97</v>
      </c>
      <c r="CT2" s="304">
        <v>98</v>
      </c>
      <c r="CU2" s="304">
        <v>99</v>
      </c>
      <c r="CV2" s="303">
        <v>100</v>
      </c>
      <c r="CW2" s="304">
        <v>101</v>
      </c>
      <c r="CX2" s="304">
        <v>102</v>
      </c>
      <c r="CY2" s="303">
        <v>103</v>
      </c>
      <c r="CZ2" s="304">
        <v>104</v>
      </c>
      <c r="DA2" s="304">
        <v>105</v>
      </c>
      <c r="DB2" s="303">
        <v>106</v>
      </c>
      <c r="DC2" s="304">
        <v>107</v>
      </c>
      <c r="DD2" s="304">
        <v>108</v>
      </c>
      <c r="DE2" s="303">
        <v>109</v>
      </c>
      <c r="DF2" s="304">
        <v>110</v>
      </c>
      <c r="DG2" s="304">
        <v>111</v>
      </c>
    </row>
    <row r="3" spans="1:111" x14ac:dyDescent="0.35">
      <c r="D3" t="s">
        <v>186</v>
      </c>
    </row>
    <row r="4" spans="1:111" x14ac:dyDescent="0.35">
      <c r="D4" t="s">
        <v>213</v>
      </c>
      <c r="V4" t="s">
        <v>215</v>
      </c>
      <c r="AN4" t="s">
        <v>216</v>
      </c>
      <c r="AO4" s="157"/>
      <c r="AP4" s="157"/>
      <c r="AQ4" s="157"/>
      <c r="BF4" t="s">
        <v>220</v>
      </c>
      <c r="BX4" t="s">
        <v>221</v>
      </c>
      <c r="CP4" t="s">
        <v>236</v>
      </c>
    </row>
    <row r="5" spans="1:111" x14ac:dyDescent="0.35">
      <c r="D5" t="s">
        <v>524</v>
      </c>
      <c r="J5" t="s">
        <v>525</v>
      </c>
      <c r="P5" t="s">
        <v>526</v>
      </c>
      <c r="V5" t="s">
        <v>524</v>
      </c>
      <c r="AB5" t="s">
        <v>525</v>
      </c>
      <c r="AH5" t="s">
        <v>526</v>
      </c>
      <c r="AN5" t="s">
        <v>524</v>
      </c>
      <c r="AT5" t="s">
        <v>525</v>
      </c>
      <c r="AZ5" t="s">
        <v>526</v>
      </c>
      <c r="BF5" t="s">
        <v>524</v>
      </c>
      <c r="BL5" t="s">
        <v>525</v>
      </c>
      <c r="BR5" t="s">
        <v>526</v>
      </c>
      <c r="BX5" t="s">
        <v>524</v>
      </c>
      <c r="CD5" t="s">
        <v>525</v>
      </c>
      <c r="CJ5" t="s">
        <v>526</v>
      </c>
      <c r="CP5" t="s">
        <v>524</v>
      </c>
      <c r="CV5" t="s">
        <v>525</v>
      </c>
      <c r="DB5" t="s">
        <v>526</v>
      </c>
    </row>
    <row r="6" spans="1:111" x14ac:dyDescent="0.35">
      <c r="D6">
        <v>1</v>
      </c>
      <c r="G6" t="s">
        <v>236</v>
      </c>
      <c r="J6">
        <v>1</v>
      </c>
      <c r="M6" t="s">
        <v>236</v>
      </c>
      <c r="P6" s="727" t="s">
        <v>528</v>
      </c>
      <c r="Q6" s="727"/>
      <c r="R6" s="727"/>
      <c r="S6" t="s">
        <v>236</v>
      </c>
      <c r="V6">
        <v>1</v>
      </c>
      <c r="Y6" t="s">
        <v>236</v>
      </c>
      <c r="AB6">
        <v>1</v>
      </c>
      <c r="AE6" t="s">
        <v>236</v>
      </c>
      <c r="AH6" t="s">
        <v>528</v>
      </c>
      <c r="AK6" t="s">
        <v>236</v>
      </c>
      <c r="AN6">
        <v>1</v>
      </c>
      <c r="AQ6" t="s">
        <v>236</v>
      </c>
      <c r="AT6">
        <v>1</v>
      </c>
      <c r="AW6" t="s">
        <v>236</v>
      </c>
      <c r="AZ6" t="s">
        <v>528</v>
      </c>
      <c r="BC6" t="s">
        <v>236</v>
      </c>
      <c r="BF6">
        <v>1</v>
      </c>
      <c r="BI6" t="s">
        <v>236</v>
      </c>
      <c r="BL6">
        <v>1</v>
      </c>
      <c r="BO6" t="s">
        <v>236</v>
      </c>
      <c r="BR6" t="s">
        <v>528</v>
      </c>
      <c r="BU6" t="s">
        <v>236</v>
      </c>
      <c r="BX6">
        <v>1</v>
      </c>
      <c r="CA6" t="s">
        <v>236</v>
      </c>
      <c r="CD6">
        <v>1</v>
      </c>
      <c r="CG6" t="s">
        <v>236</v>
      </c>
      <c r="CJ6" t="s">
        <v>528</v>
      </c>
      <c r="CM6" t="s">
        <v>236</v>
      </c>
      <c r="CP6">
        <v>1</v>
      </c>
      <c r="CS6" t="s">
        <v>236</v>
      </c>
      <c r="CV6">
        <v>1</v>
      </c>
      <c r="CY6" t="s">
        <v>236</v>
      </c>
      <c r="DB6" t="s">
        <v>528</v>
      </c>
      <c r="DE6" t="s">
        <v>236</v>
      </c>
    </row>
    <row r="7" spans="1:111" x14ac:dyDescent="0.35">
      <c r="D7" t="s">
        <v>528</v>
      </c>
      <c r="G7" t="s">
        <v>528</v>
      </c>
      <c r="J7" t="s">
        <v>528</v>
      </c>
      <c r="M7" t="s">
        <v>528</v>
      </c>
      <c r="P7" t="s">
        <v>412</v>
      </c>
      <c r="Q7" t="s">
        <v>184</v>
      </c>
      <c r="R7" t="s">
        <v>236</v>
      </c>
      <c r="S7" t="s">
        <v>528</v>
      </c>
      <c r="V7" t="s">
        <v>528</v>
      </c>
      <c r="Y7" t="s">
        <v>528</v>
      </c>
      <c r="AB7" t="s">
        <v>528</v>
      </c>
      <c r="AE7" t="s">
        <v>528</v>
      </c>
      <c r="AH7" t="s">
        <v>412</v>
      </c>
      <c r="AI7" t="s">
        <v>184</v>
      </c>
      <c r="AJ7" t="s">
        <v>236</v>
      </c>
      <c r="AK7" t="s">
        <v>528</v>
      </c>
      <c r="AN7" t="s">
        <v>528</v>
      </c>
      <c r="AQ7" t="s">
        <v>528</v>
      </c>
      <c r="AT7" t="s">
        <v>528</v>
      </c>
      <c r="AW7" t="s">
        <v>528</v>
      </c>
      <c r="AZ7" t="s">
        <v>412</v>
      </c>
      <c r="BA7" t="s">
        <v>184</v>
      </c>
      <c r="BB7" t="s">
        <v>236</v>
      </c>
      <c r="BC7" t="s">
        <v>528</v>
      </c>
      <c r="BF7" t="s">
        <v>528</v>
      </c>
      <c r="BI7" t="s">
        <v>528</v>
      </c>
      <c r="BL7" t="s">
        <v>528</v>
      </c>
      <c r="BO7" t="s">
        <v>528</v>
      </c>
      <c r="BR7" t="s">
        <v>412</v>
      </c>
      <c r="BS7" t="s">
        <v>184</v>
      </c>
      <c r="BT7" t="s">
        <v>236</v>
      </c>
      <c r="BU7" t="s">
        <v>528</v>
      </c>
      <c r="BX7" t="s">
        <v>528</v>
      </c>
      <c r="CA7" t="s">
        <v>528</v>
      </c>
      <c r="CD7" t="s">
        <v>528</v>
      </c>
      <c r="CG7" t="s">
        <v>528</v>
      </c>
      <c r="CJ7" t="s">
        <v>412</v>
      </c>
      <c r="CK7" t="s">
        <v>184</v>
      </c>
      <c r="CL7" t="s">
        <v>236</v>
      </c>
      <c r="CM7" t="s">
        <v>528</v>
      </c>
      <c r="CP7" t="s">
        <v>528</v>
      </c>
      <c r="CS7" t="s">
        <v>528</v>
      </c>
      <c r="CV7" t="s">
        <v>528</v>
      </c>
      <c r="CY7" t="s">
        <v>528</v>
      </c>
      <c r="DB7" t="s">
        <v>412</v>
      </c>
      <c r="DC7" t="s">
        <v>184</v>
      </c>
      <c r="DD7" t="s">
        <v>236</v>
      </c>
      <c r="DE7" t="s">
        <v>528</v>
      </c>
    </row>
    <row r="8" spans="1:111" x14ac:dyDescent="0.35">
      <c r="D8" t="s">
        <v>412</v>
      </c>
      <c r="E8" t="s">
        <v>184</v>
      </c>
      <c r="F8" t="s">
        <v>236</v>
      </c>
      <c r="G8" t="s">
        <v>412</v>
      </c>
      <c r="H8" t="s">
        <v>184</v>
      </c>
      <c r="I8" t="s">
        <v>236</v>
      </c>
      <c r="J8" t="s">
        <v>412</v>
      </c>
      <c r="K8" t="s">
        <v>184</v>
      </c>
      <c r="L8" t="s">
        <v>236</v>
      </c>
      <c r="M8" t="s">
        <v>412</v>
      </c>
      <c r="N8" t="s">
        <v>184</v>
      </c>
      <c r="O8" t="s">
        <v>236</v>
      </c>
      <c r="P8" t="s">
        <v>529</v>
      </c>
      <c r="Q8" t="s">
        <v>529</v>
      </c>
      <c r="R8" t="s">
        <v>529</v>
      </c>
      <c r="S8" t="s">
        <v>412</v>
      </c>
      <c r="T8" t="s">
        <v>184</v>
      </c>
      <c r="U8" t="s">
        <v>236</v>
      </c>
      <c r="V8" t="s">
        <v>412</v>
      </c>
      <c r="W8" t="s">
        <v>184</v>
      </c>
      <c r="X8" t="s">
        <v>236</v>
      </c>
      <c r="Y8" t="s">
        <v>412</v>
      </c>
      <c r="Z8" t="s">
        <v>184</v>
      </c>
      <c r="AA8" t="s">
        <v>236</v>
      </c>
      <c r="AB8" t="s">
        <v>412</v>
      </c>
      <c r="AC8" t="s">
        <v>184</v>
      </c>
      <c r="AD8" t="s">
        <v>236</v>
      </c>
      <c r="AE8" t="s">
        <v>412</v>
      </c>
      <c r="AF8" t="s">
        <v>184</v>
      </c>
      <c r="AG8" t="s">
        <v>236</v>
      </c>
      <c r="AH8" t="s">
        <v>529</v>
      </c>
      <c r="AI8" t="s">
        <v>529</v>
      </c>
      <c r="AJ8" t="s">
        <v>529</v>
      </c>
      <c r="AK8" t="s">
        <v>412</v>
      </c>
      <c r="AL8" t="s">
        <v>184</v>
      </c>
      <c r="AM8" t="s">
        <v>236</v>
      </c>
      <c r="AN8" t="s">
        <v>412</v>
      </c>
      <c r="AO8" t="s">
        <v>184</v>
      </c>
      <c r="AP8" t="s">
        <v>236</v>
      </c>
      <c r="AQ8" t="s">
        <v>412</v>
      </c>
      <c r="AR8" t="s">
        <v>184</v>
      </c>
      <c r="AS8" t="s">
        <v>236</v>
      </c>
      <c r="AT8" t="s">
        <v>412</v>
      </c>
      <c r="AU8" t="s">
        <v>184</v>
      </c>
      <c r="AV8" t="s">
        <v>236</v>
      </c>
      <c r="AW8" t="s">
        <v>412</v>
      </c>
      <c r="AX8" t="s">
        <v>184</v>
      </c>
      <c r="AY8" t="s">
        <v>236</v>
      </c>
      <c r="AZ8" t="s">
        <v>529</v>
      </c>
      <c r="BA8" t="s">
        <v>529</v>
      </c>
      <c r="BB8" t="s">
        <v>529</v>
      </c>
      <c r="BC8" t="s">
        <v>412</v>
      </c>
      <c r="BD8" t="s">
        <v>184</v>
      </c>
      <c r="BE8" t="s">
        <v>236</v>
      </c>
      <c r="BF8" t="s">
        <v>412</v>
      </c>
      <c r="BG8" t="s">
        <v>184</v>
      </c>
      <c r="BH8" t="s">
        <v>236</v>
      </c>
      <c r="BI8" t="s">
        <v>412</v>
      </c>
      <c r="BJ8" t="s">
        <v>184</v>
      </c>
      <c r="BK8" t="s">
        <v>236</v>
      </c>
      <c r="BL8" t="s">
        <v>412</v>
      </c>
      <c r="BM8" t="s">
        <v>184</v>
      </c>
      <c r="BN8" t="s">
        <v>236</v>
      </c>
      <c r="BO8" t="s">
        <v>412</v>
      </c>
      <c r="BP8" t="s">
        <v>184</v>
      </c>
      <c r="BQ8" t="s">
        <v>236</v>
      </c>
      <c r="BR8" t="s">
        <v>529</v>
      </c>
      <c r="BS8" t="s">
        <v>529</v>
      </c>
      <c r="BT8" t="s">
        <v>529</v>
      </c>
      <c r="BU8" t="s">
        <v>412</v>
      </c>
      <c r="BV8" t="s">
        <v>184</v>
      </c>
      <c r="BW8" t="s">
        <v>236</v>
      </c>
      <c r="BX8" t="s">
        <v>412</v>
      </c>
      <c r="BY8" t="s">
        <v>184</v>
      </c>
      <c r="BZ8" t="s">
        <v>236</v>
      </c>
      <c r="CA8" t="s">
        <v>412</v>
      </c>
      <c r="CB8" t="s">
        <v>184</v>
      </c>
      <c r="CC8" t="s">
        <v>236</v>
      </c>
      <c r="CD8" t="s">
        <v>412</v>
      </c>
      <c r="CE8" t="s">
        <v>184</v>
      </c>
      <c r="CF8" t="s">
        <v>236</v>
      </c>
      <c r="CG8" t="s">
        <v>412</v>
      </c>
      <c r="CH8" t="s">
        <v>184</v>
      </c>
      <c r="CI8" t="s">
        <v>236</v>
      </c>
      <c r="CJ8" t="s">
        <v>529</v>
      </c>
      <c r="CK8" t="s">
        <v>529</v>
      </c>
      <c r="CL8" t="s">
        <v>529</v>
      </c>
      <c r="CM8" t="s">
        <v>412</v>
      </c>
      <c r="CN8" t="s">
        <v>184</v>
      </c>
      <c r="CO8" t="s">
        <v>236</v>
      </c>
      <c r="CP8" t="s">
        <v>412</v>
      </c>
      <c r="CQ8" t="s">
        <v>184</v>
      </c>
      <c r="CR8" t="s">
        <v>236</v>
      </c>
      <c r="CS8" t="s">
        <v>412</v>
      </c>
      <c r="CT8" t="s">
        <v>184</v>
      </c>
      <c r="CU8" t="s">
        <v>236</v>
      </c>
      <c r="CV8" t="s">
        <v>412</v>
      </c>
      <c r="CW8" t="s">
        <v>184</v>
      </c>
      <c r="CX8" t="s">
        <v>236</v>
      </c>
      <c r="CY8" t="s">
        <v>412</v>
      </c>
      <c r="CZ8" t="s">
        <v>184</v>
      </c>
      <c r="DA8" t="s">
        <v>236</v>
      </c>
      <c r="DB8" t="s">
        <v>529</v>
      </c>
      <c r="DC8" t="s">
        <v>529</v>
      </c>
      <c r="DD8" t="s">
        <v>529</v>
      </c>
      <c r="DE8" t="s">
        <v>412</v>
      </c>
      <c r="DF8" t="s">
        <v>184</v>
      </c>
      <c r="DG8" t="s">
        <v>236</v>
      </c>
    </row>
    <row r="9" spans="1:111" x14ac:dyDescent="0.35">
      <c r="D9" t="s">
        <v>185</v>
      </c>
      <c r="E9" t="s">
        <v>185</v>
      </c>
      <c r="F9" t="s">
        <v>185</v>
      </c>
      <c r="G9" t="s">
        <v>185</v>
      </c>
      <c r="H9" t="s">
        <v>185</v>
      </c>
      <c r="I9" t="s">
        <v>185</v>
      </c>
      <c r="J9" t="s">
        <v>185</v>
      </c>
      <c r="K9" t="s">
        <v>185</v>
      </c>
      <c r="L9" t="s">
        <v>185</v>
      </c>
      <c r="M9" t="s">
        <v>185</v>
      </c>
      <c r="N9" t="s">
        <v>185</v>
      </c>
      <c r="O9" t="s">
        <v>185</v>
      </c>
      <c r="P9" t="s">
        <v>185</v>
      </c>
      <c r="Q9" t="s">
        <v>185</v>
      </c>
      <c r="R9" t="s">
        <v>185</v>
      </c>
      <c r="S9" t="s">
        <v>185</v>
      </c>
      <c r="T9" t="s">
        <v>185</v>
      </c>
      <c r="U9" t="s">
        <v>185</v>
      </c>
      <c r="V9" t="s">
        <v>185</v>
      </c>
      <c r="W9" t="s">
        <v>185</v>
      </c>
      <c r="X9" t="s">
        <v>185</v>
      </c>
      <c r="Y9" t="s">
        <v>185</v>
      </c>
      <c r="Z9" t="s">
        <v>185</v>
      </c>
      <c r="AA9" t="s">
        <v>185</v>
      </c>
      <c r="AB9" t="s">
        <v>185</v>
      </c>
      <c r="AC9" t="s">
        <v>185</v>
      </c>
      <c r="AD9" t="s">
        <v>185</v>
      </c>
      <c r="AE9" t="s">
        <v>185</v>
      </c>
      <c r="AF9" t="s">
        <v>185</v>
      </c>
      <c r="AG9" t="s">
        <v>185</v>
      </c>
      <c r="AH9" t="s">
        <v>185</v>
      </c>
      <c r="AI9" t="s">
        <v>185</v>
      </c>
      <c r="AJ9" t="s">
        <v>185</v>
      </c>
      <c r="AK9" t="s">
        <v>185</v>
      </c>
      <c r="AL9" t="s">
        <v>185</v>
      </c>
      <c r="AM9" t="s">
        <v>185</v>
      </c>
      <c r="AN9" t="s">
        <v>185</v>
      </c>
      <c r="AO9" t="s">
        <v>185</v>
      </c>
      <c r="AP9" t="s">
        <v>185</v>
      </c>
      <c r="AQ9" t="s">
        <v>185</v>
      </c>
      <c r="AR9" t="s">
        <v>185</v>
      </c>
      <c r="AS9" t="s">
        <v>185</v>
      </c>
      <c r="AT9" t="s">
        <v>185</v>
      </c>
      <c r="AU9" t="s">
        <v>185</v>
      </c>
      <c r="AV9" t="s">
        <v>185</v>
      </c>
      <c r="AW9" t="s">
        <v>185</v>
      </c>
      <c r="AX9" t="s">
        <v>185</v>
      </c>
      <c r="AY9" t="s">
        <v>185</v>
      </c>
      <c r="AZ9" t="s">
        <v>185</v>
      </c>
      <c r="BA9" t="s">
        <v>185</v>
      </c>
      <c r="BB9" t="s">
        <v>185</v>
      </c>
      <c r="BC9" t="s">
        <v>185</v>
      </c>
      <c r="BD9" t="s">
        <v>185</v>
      </c>
      <c r="BE9" t="s">
        <v>185</v>
      </c>
      <c r="BF9" t="s">
        <v>185</v>
      </c>
      <c r="BG9" t="s">
        <v>185</v>
      </c>
      <c r="BH9" t="s">
        <v>185</v>
      </c>
      <c r="BI9" t="s">
        <v>185</v>
      </c>
      <c r="BJ9" t="s">
        <v>185</v>
      </c>
      <c r="BK9" t="s">
        <v>185</v>
      </c>
      <c r="BL9" t="s">
        <v>185</v>
      </c>
      <c r="BM9" t="s">
        <v>185</v>
      </c>
      <c r="BN9" t="s">
        <v>185</v>
      </c>
      <c r="BO9" t="s">
        <v>185</v>
      </c>
      <c r="BP9" t="s">
        <v>185</v>
      </c>
      <c r="BQ9" t="s">
        <v>185</v>
      </c>
      <c r="BR9" t="s">
        <v>185</v>
      </c>
      <c r="BS9" t="s">
        <v>185</v>
      </c>
      <c r="BT9" t="s">
        <v>185</v>
      </c>
      <c r="BU9" t="s">
        <v>185</v>
      </c>
      <c r="BV9" t="s">
        <v>185</v>
      </c>
      <c r="BW9" t="s">
        <v>185</v>
      </c>
      <c r="BX9" t="s">
        <v>185</v>
      </c>
      <c r="BY9" t="s">
        <v>185</v>
      </c>
      <c r="BZ9" t="s">
        <v>185</v>
      </c>
      <c r="CA9" t="s">
        <v>185</v>
      </c>
      <c r="CB9" t="s">
        <v>185</v>
      </c>
      <c r="CC9" t="s">
        <v>185</v>
      </c>
      <c r="CD9" t="s">
        <v>185</v>
      </c>
      <c r="CE9" t="s">
        <v>185</v>
      </c>
      <c r="CF9" t="s">
        <v>185</v>
      </c>
      <c r="CG9" t="s">
        <v>185</v>
      </c>
      <c r="CH9" t="s">
        <v>185</v>
      </c>
      <c r="CI9" t="s">
        <v>185</v>
      </c>
      <c r="CJ9" t="s">
        <v>185</v>
      </c>
      <c r="CK9" t="s">
        <v>185</v>
      </c>
      <c r="CL9" t="s">
        <v>185</v>
      </c>
      <c r="CM9" t="s">
        <v>185</v>
      </c>
      <c r="CN9" t="s">
        <v>185</v>
      </c>
      <c r="CO9" t="s">
        <v>185</v>
      </c>
      <c r="CP9" t="s">
        <v>185</v>
      </c>
      <c r="CQ9" t="s">
        <v>185</v>
      </c>
      <c r="CR9" t="s">
        <v>185</v>
      </c>
      <c r="CS9" t="s">
        <v>185</v>
      </c>
      <c r="CT9" t="s">
        <v>185</v>
      </c>
      <c r="CU9" t="s">
        <v>185</v>
      </c>
      <c r="CV9" t="s">
        <v>185</v>
      </c>
      <c r="CW9" t="s">
        <v>185</v>
      </c>
      <c r="CX9" t="s">
        <v>185</v>
      </c>
      <c r="CY9" t="s">
        <v>185</v>
      </c>
      <c r="CZ9" t="s">
        <v>185</v>
      </c>
      <c r="DA9" t="s">
        <v>185</v>
      </c>
      <c r="DB9" t="s">
        <v>185</v>
      </c>
      <c r="DC9" t="s">
        <v>185</v>
      </c>
      <c r="DD9" t="s">
        <v>185</v>
      </c>
      <c r="DE9" t="s">
        <v>185</v>
      </c>
      <c r="DF9" t="s">
        <v>185</v>
      </c>
      <c r="DG9" t="s">
        <v>185</v>
      </c>
    </row>
    <row r="10" spans="1:111" x14ac:dyDescent="0.35">
      <c r="A10" t="s">
        <v>6</v>
      </c>
      <c r="B10" t="s">
        <v>251</v>
      </c>
      <c r="C10" t="s">
        <v>247</v>
      </c>
      <c r="D10" s="273">
        <v>78</v>
      </c>
      <c r="E10" s="274">
        <v>60</v>
      </c>
      <c r="F10" s="275">
        <v>69</v>
      </c>
      <c r="G10" s="273">
        <v>537</v>
      </c>
      <c r="H10" s="274">
        <v>594</v>
      </c>
      <c r="I10" s="275">
        <v>1131</v>
      </c>
      <c r="J10" s="273">
        <v>79</v>
      </c>
      <c r="K10" s="274">
        <v>62</v>
      </c>
      <c r="L10" s="275">
        <v>70</v>
      </c>
      <c r="M10" s="273">
        <v>537</v>
      </c>
      <c r="N10" s="274">
        <v>594</v>
      </c>
      <c r="O10" s="275">
        <v>1131</v>
      </c>
      <c r="P10" s="273">
        <v>36.200000000000003</v>
      </c>
      <c r="Q10" s="274">
        <v>32.9</v>
      </c>
      <c r="R10" s="275">
        <v>34.5</v>
      </c>
      <c r="S10" s="273">
        <v>537</v>
      </c>
      <c r="T10" s="274">
        <v>594</v>
      </c>
      <c r="U10" s="275">
        <v>1131</v>
      </c>
      <c r="V10" s="273" t="s">
        <v>197</v>
      </c>
      <c r="W10" s="274" t="s">
        <v>197</v>
      </c>
      <c r="X10" s="275" t="s">
        <v>197</v>
      </c>
      <c r="Y10" s="273">
        <v>8</v>
      </c>
      <c r="Z10" s="274">
        <v>3</v>
      </c>
      <c r="AA10" s="275">
        <v>11</v>
      </c>
      <c r="AB10" s="273" t="s">
        <v>197</v>
      </c>
      <c r="AC10" s="274" t="s">
        <v>197</v>
      </c>
      <c r="AD10" s="275" t="s">
        <v>197</v>
      </c>
      <c r="AE10" s="273">
        <v>8</v>
      </c>
      <c r="AF10" s="274">
        <v>3</v>
      </c>
      <c r="AG10" s="275">
        <v>11</v>
      </c>
      <c r="AH10" s="273">
        <v>34.6</v>
      </c>
      <c r="AI10" s="274">
        <v>37.299999999999997</v>
      </c>
      <c r="AJ10" s="275">
        <v>35.4</v>
      </c>
      <c r="AK10" s="273">
        <v>8</v>
      </c>
      <c r="AL10" s="274">
        <v>3</v>
      </c>
      <c r="AM10" s="275">
        <v>11</v>
      </c>
      <c r="AN10" s="273">
        <v>46</v>
      </c>
      <c r="AO10" s="274">
        <v>50</v>
      </c>
      <c r="AP10" s="275">
        <v>48</v>
      </c>
      <c r="AQ10" s="273">
        <v>13</v>
      </c>
      <c r="AR10" s="274">
        <v>16</v>
      </c>
      <c r="AS10" s="275">
        <v>29</v>
      </c>
      <c r="AT10" s="273">
        <v>46</v>
      </c>
      <c r="AU10" s="274">
        <v>56</v>
      </c>
      <c r="AV10" s="275">
        <v>52</v>
      </c>
      <c r="AW10" s="273">
        <v>13</v>
      </c>
      <c r="AX10" s="274">
        <v>16</v>
      </c>
      <c r="AY10" s="275">
        <v>29</v>
      </c>
      <c r="AZ10" s="273">
        <v>35.1</v>
      </c>
      <c r="BA10" s="274">
        <v>31.9</v>
      </c>
      <c r="BB10" s="275">
        <v>33.299999999999997</v>
      </c>
      <c r="BC10" s="273">
        <v>13</v>
      </c>
      <c r="BD10" s="274">
        <v>16</v>
      </c>
      <c r="BE10" s="275">
        <v>29</v>
      </c>
      <c r="BF10" s="273" t="s">
        <v>197</v>
      </c>
      <c r="BG10" s="274" t="s">
        <v>197</v>
      </c>
      <c r="BH10" s="275" t="s">
        <v>197</v>
      </c>
      <c r="BI10" s="273" t="s">
        <v>197</v>
      </c>
      <c r="BJ10" s="274" t="s">
        <v>197</v>
      </c>
      <c r="BK10" s="275">
        <v>5</v>
      </c>
      <c r="BL10" s="273" t="s">
        <v>197</v>
      </c>
      <c r="BM10" s="274" t="s">
        <v>197</v>
      </c>
      <c r="BN10" s="275" t="s">
        <v>197</v>
      </c>
      <c r="BO10" s="273" t="s">
        <v>197</v>
      </c>
      <c r="BP10" s="274" t="s">
        <v>197</v>
      </c>
      <c r="BQ10" s="275">
        <v>5</v>
      </c>
      <c r="BR10" s="273">
        <v>18</v>
      </c>
      <c r="BS10" s="274">
        <v>29.8</v>
      </c>
      <c r="BT10" s="275">
        <v>27.4</v>
      </c>
      <c r="BU10" s="273" t="s">
        <v>197</v>
      </c>
      <c r="BV10" s="274" t="s">
        <v>197</v>
      </c>
      <c r="BW10" s="275">
        <v>5</v>
      </c>
      <c r="BX10" s="273" t="s">
        <v>197</v>
      </c>
      <c r="BY10" s="274" t="s">
        <v>197</v>
      </c>
      <c r="BZ10" s="275" t="s">
        <v>197</v>
      </c>
      <c r="CA10" s="273" t="s">
        <v>197</v>
      </c>
      <c r="CB10" s="274" t="s">
        <v>197</v>
      </c>
      <c r="CC10" s="275">
        <v>6</v>
      </c>
      <c r="CD10" s="273" t="s">
        <v>197</v>
      </c>
      <c r="CE10" s="274" t="s">
        <v>197</v>
      </c>
      <c r="CF10" s="275">
        <v>100</v>
      </c>
      <c r="CG10" s="273" t="s">
        <v>197</v>
      </c>
      <c r="CH10" s="274" t="s">
        <v>197</v>
      </c>
      <c r="CI10" s="275">
        <v>6</v>
      </c>
      <c r="CJ10" s="273">
        <v>36</v>
      </c>
      <c r="CK10" s="274">
        <v>37.4</v>
      </c>
      <c r="CL10" s="275">
        <v>37.200000000000003</v>
      </c>
      <c r="CM10" s="273" t="s">
        <v>197</v>
      </c>
      <c r="CN10" s="274" t="s">
        <v>197</v>
      </c>
      <c r="CO10" s="275">
        <v>6</v>
      </c>
      <c r="CP10" s="273">
        <v>77</v>
      </c>
      <c r="CQ10" s="274">
        <v>60</v>
      </c>
      <c r="CR10" s="275">
        <v>68</v>
      </c>
      <c r="CS10" s="273">
        <v>569</v>
      </c>
      <c r="CT10" s="274">
        <v>628</v>
      </c>
      <c r="CU10" s="275">
        <v>1197</v>
      </c>
      <c r="CV10" s="273">
        <v>78</v>
      </c>
      <c r="CW10" s="274">
        <v>62</v>
      </c>
      <c r="CX10" s="275">
        <v>70</v>
      </c>
      <c r="CY10" s="273">
        <v>569</v>
      </c>
      <c r="CZ10" s="274">
        <v>628</v>
      </c>
      <c r="DA10" s="275">
        <v>1197</v>
      </c>
      <c r="DB10" s="273">
        <v>36.1</v>
      </c>
      <c r="DC10" s="274">
        <v>32.9</v>
      </c>
      <c r="DD10" s="275">
        <v>34.4</v>
      </c>
      <c r="DE10" s="273">
        <v>569</v>
      </c>
      <c r="DF10" s="274">
        <v>628</v>
      </c>
      <c r="DG10" s="275">
        <v>1197</v>
      </c>
    </row>
    <row r="11" spans="1:111" x14ac:dyDescent="0.35">
      <c r="A11" t="s">
        <v>7</v>
      </c>
      <c r="B11" t="s">
        <v>252</v>
      </c>
      <c r="C11" t="s">
        <v>247</v>
      </c>
      <c r="D11" s="273">
        <v>72</v>
      </c>
      <c r="E11" s="274">
        <v>56</v>
      </c>
      <c r="F11" s="275">
        <v>63</v>
      </c>
      <c r="G11" s="273">
        <v>747</v>
      </c>
      <c r="H11" s="274">
        <v>776</v>
      </c>
      <c r="I11" s="275">
        <v>1523</v>
      </c>
      <c r="J11" s="273">
        <v>73</v>
      </c>
      <c r="K11" s="274">
        <v>59</v>
      </c>
      <c r="L11" s="275">
        <v>66</v>
      </c>
      <c r="M11" s="273">
        <v>747</v>
      </c>
      <c r="N11" s="274">
        <v>776</v>
      </c>
      <c r="O11" s="275">
        <v>1523</v>
      </c>
      <c r="P11" s="273">
        <v>34.299999999999997</v>
      </c>
      <c r="Q11" s="274">
        <v>31.9</v>
      </c>
      <c r="R11" s="275">
        <v>33.1</v>
      </c>
      <c r="S11" s="273">
        <v>747</v>
      </c>
      <c r="T11" s="274">
        <v>776</v>
      </c>
      <c r="U11" s="275">
        <v>1523</v>
      </c>
      <c r="V11" s="273">
        <v>73</v>
      </c>
      <c r="W11" s="274">
        <v>42</v>
      </c>
      <c r="X11" s="275">
        <v>55</v>
      </c>
      <c r="Y11" s="273">
        <v>49</v>
      </c>
      <c r="Z11" s="274">
        <v>67</v>
      </c>
      <c r="AA11" s="275">
        <v>116</v>
      </c>
      <c r="AB11" s="273">
        <v>78</v>
      </c>
      <c r="AC11" s="274">
        <v>43</v>
      </c>
      <c r="AD11" s="275">
        <v>58</v>
      </c>
      <c r="AE11" s="273">
        <v>49</v>
      </c>
      <c r="AF11" s="274">
        <v>67</v>
      </c>
      <c r="AG11" s="275">
        <v>116</v>
      </c>
      <c r="AH11" s="273">
        <v>35.5</v>
      </c>
      <c r="AI11" s="274">
        <v>28.1</v>
      </c>
      <c r="AJ11" s="275">
        <v>31.2</v>
      </c>
      <c r="AK11" s="273">
        <v>49</v>
      </c>
      <c r="AL11" s="274">
        <v>67</v>
      </c>
      <c r="AM11" s="275">
        <v>116</v>
      </c>
      <c r="AN11" s="273">
        <v>65</v>
      </c>
      <c r="AO11" s="274">
        <v>46</v>
      </c>
      <c r="AP11" s="275">
        <v>55</v>
      </c>
      <c r="AQ11" s="273">
        <v>80</v>
      </c>
      <c r="AR11" s="274">
        <v>94</v>
      </c>
      <c r="AS11" s="275">
        <v>174</v>
      </c>
      <c r="AT11" s="273">
        <v>65</v>
      </c>
      <c r="AU11" s="274">
        <v>46</v>
      </c>
      <c r="AV11" s="275">
        <v>55</v>
      </c>
      <c r="AW11" s="273">
        <v>80</v>
      </c>
      <c r="AX11" s="274">
        <v>94</v>
      </c>
      <c r="AY11" s="275">
        <v>174</v>
      </c>
      <c r="AZ11" s="273">
        <v>33.9</v>
      </c>
      <c r="BA11" s="274">
        <v>28.7</v>
      </c>
      <c r="BB11" s="275">
        <v>31.1</v>
      </c>
      <c r="BC11" s="273">
        <v>80</v>
      </c>
      <c r="BD11" s="274">
        <v>94</v>
      </c>
      <c r="BE11" s="275">
        <v>174</v>
      </c>
      <c r="BF11" s="273">
        <v>69</v>
      </c>
      <c r="BG11" s="274">
        <v>63</v>
      </c>
      <c r="BH11" s="275">
        <v>66</v>
      </c>
      <c r="BI11" s="273">
        <v>16</v>
      </c>
      <c r="BJ11" s="274">
        <v>19</v>
      </c>
      <c r="BK11" s="275">
        <v>35</v>
      </c>
      <c r="BL11" s="273">
        <v>75</v>
      </c>
      <c r="BM11" s="274">
        <v>63</v>
      </c>
      <c r="BN11" s="275">
        <v>69</v>
      </c>
      <c r="BO11" s="273">
        <v>16</v>
      </c>
      <c r="BP11" s="274">
        <v>19</v>
      </c>
      <c r="BQ11" s="275">
        <v>35</v>
      </c>
      <c r="BR11" s="273">
        <v>35.299999999999997</v>
      </c>
      <c r="BS11" s="274">
        <v>34.4</v>
      </c>
      <c r="BT11" s="275">
        <v>34.799999999999997</v>
      </c>
      <c r="BU11" s="273">
        <v>16</v>
      </c>
      <c r="BV11" s="274">
        <v>19</v>
      </c>
      <c r="BW11" s="275">
        <v>35</v>
      </c>
      <c r="BX11" s="273">
        <v>100</v>
      </c>
      <c r="BY11" s="274">
        <v>43</v>
      </c>
      <c r="BZ11" s="275">
        <v>60</v>
      </c>
      <c r="CA11" s="273">
        <v>3</v>
      </c>
      <c r="CB11" s="274">
        <v>7</v>
      </c>
      <c r="CC11" s="275">
        <v>10</v>
      </c>
      <c r="CD11" s="273">
        <v>100</v>
      </c>
      <c r="CE11" s="274" t="s">
        <v>197</v>
      </c>
      <c r="CF11" s="275" t="s">
        <v>197</v>
      </c>
      <c r="CG11" s="273">
        <v>3</v>
      </c>
      <c r="CH11" s="274">
        <v>7</v>
      </c>
      <c r="CI11" s="275">
        <v>10</v>
      </c>
      <c r="CJ11" s="273">
        <v>34.299999999999997</v>
      </c>
      <c r="CK11" s="274">
        <v>32.4</v>
      </c>
      <c r="CL11" s="275">
        <v>33</v>
      </c>
      <c r="CM11" s="273">
        <v>3</v>
      </c>
      <c r="CN11" s="274">
        <v>7</v>
      </c>
      <c r="CO11" s="275">
        <v>10</v>
      </c>
      <c r="CP11" s="273">
        <v>70</v>
      </c>
      <c r="CQ11" s="274">
        <v>53</v>
      </c>
      <c r="CR11" s="275">
        <v>61</v>
      </c>
      <c r="CS11" s="273">
        <v>939</v>
      </c>
      <c r="CT11" s="274">
        <v>1002</v>
      </c>
      <c r="CU11" s="275">
        <v>1941</v>
      </c>
      <c r="CV11" s="273">
        <v>71</v>
      </c>
      <c r="CW11" s="274">
        <v>55</v>
      </c>
      <c r="CX11" s="275">
        <v>63</v>
      </c>
      <c r="CY11" s="273">
        <v>939</v>
      </c>
      <c r="CZ11" s="274">
        <v>1002</v>
      </c>
      <c r="DA11" s="275">
        <v>1941</v>
      </c>
      <c r="DB11" s="273">
        <v>34.1</v>
      </c>
      <c r="DC11" s="274">
        <v>31.2</v>
      </c>
      <c r="DD11" s="275">
        <v>32.6</v>
      </c>
      <c r="DE11" s="273">
        <v>939</v>
      </c>
      <c r="DF11" s="274">
        <v>1002</v>
      </c>
      <c r="DG11" s="275">
        <v>1941</v>
      </c>
    </row>
    <row r="12" spans="1:111" x14ac:dyDescent="0.35">
      <c r="A12" t="s">
        <v>10</v>
      </c>
      <c r="B12" t="s">
        <v>256</v>
      </c>
      <c r="C12" t="s">
        <v>247</v>
      </c>
      <c r="D12" s="273">
        <v>76</v>
      </c>
      <c r="E12" s="274">
        <v>57</v>
      </c>
      <c r="F12" s="275">
        <v>66</v>
      </c>
      <c r="G12" s="273">
        <v>789</v>
      </c>
      <c r="H12" s="274">
        <v>853</v>
      </c>
      <c r="I12" s="275">
        <v>1642</v>
      </c>
      <c r="J12" s="273">
        <v>78</v>
      </c>
      <c r="K12" s="274">
        <v>61</v>
      </c>
      <c r="L12" s="275">
        <v>69</v>
      </c>
      <c r="M12" s="273">
        <v>789</v>
      </c>
      <c r="N12" s="274">
        <v>853</v>
      </c>
      <c r="O12" s="275">
        <v>1642</v>
      </c>
      <c r="P12" s="273">
        <v>33.6</v>
      </c>
      <c r="Q12" s="274">
        <v>31.1</v>
      </c>
      <c r="R12" s="275">
        <v>32.299999999999997</v>
      </c>
      <c r="S12" s="273">
        <v>789</v>
      </c>
      <c r="T12" s="274">
        <v>853</v>
      </c>
      <c r="U12" s="275">
        <v>1642</v>
      </c>
      <c r="V12" s="273">
        <v>75</v>
      </c>
      <c r="W12" s="274">
        <v>56</v>
      </c>
      <c r="X12" s="275">
        <v>64</v>
      </c>
      <c r="Y12" s="273">
        <v>12</v>
      </c>
      <c r="Z12" s="274">
        <v>16</v>
      </c>
      <c r="AA12" s="275">
        <v>28</v>
      </c>
      <c r="AB12" s="273">
        <v>75</v>
      </c>
      <c r="AC12" s="274">
        <v>56</v>
      </c>
      <c r="AD12" s="275">
        <v>64</v>
      </c>
      <c r="AE12" s="273">
        <v>12</v>
      </c>
      <c r="AF12" s="274">
        <v>16</v>
      </c>
      <c r="AG12" s="275">
        <v>28</v>
      </c>
      <c r="AH12" s="273">
        <v>33</v>
      </c>
      <c r="AI12" s="274">
        <v>31.9</v>
      </c>
      <c r="AJ12" s="275">
        <v>32.4</v>
      </c>
      <c r="AK12" s="273">
        <v>12</v>
      </c>
      <c r="AL12" s="274">
        <v>16</v>
      </c>
      <c r="AM12" s="275">
        <v>28</v>
      </c>
      <c r="AN12" s="273" t="s">
        <v>197</v>
      </c>
      <c r="AO12" s="274" t="s">
        <v>197</v>
      </c>
      <c r="AP12" s="275">
        <v>55</v>
      </c>
      <c r="AQ12" s="273">
        <v>7</v>
      </c>
      <c r="AR12" s="274">
        <v>4</v>
      </c>
      <c r="AS12" s="275">
        <v>11</v>
      </c>
      <c r="AT12" s="273" t="s">
        <v>197</v>
      </c>
      <c r="AU12" s="274" t="s">
        <v>197</v>
      </c>
      <c r="AV12" s="275">
        <v>55</v>
      </c>
      <c r="AW12" s="273">
        <v>7</v>
      </c>
      <c r="AX12" s="274">
        <v>4</v>
      </c>
      <c r="AY12" s="275">
        <v>11</v>
      </c>
      <c r="AZ12" s="273">
        <v>28.6</v>
      </c>
      <c r="BA12" s="274">
        <v>32</v>
      </c>
      <c r="BB12" s="275">
        <v>29.8</v>
      </c>
      <c r="BC12" s="273">
        <v>7</v>
      </c>
      <c r="BD12" s="274">
        <v>4</v>
      </c>
      <c r="BE12" s="275">
        <v>11</v>
      </c>
      <c r="BF12" s="273" t="s">
        <v>197</v>
      </c>
      <c r="BG12" s="274" t="s">
        <v>197</v>
      </c>
      <c r="BH12" s="275" t="s">
        <v>197</v>
      </c>
      <c r="BI12" s="273" t="s">
        <v>197</v>
      </c>
      <c r="BJ12" s="274" t="s">
        <v>197</v>
      </c>
      <c r="BK12" s="275">
        <v>4</v>
      </c>
      <c r="BL12" s="273" t="s">
        <v>197</v>
      </c>
      <c r="BM12" s="274" t="s">
        <v>197</v>
      </c>
      <c r="BN12" s="275" t="s">
        <v>197</v>
      </c>
      <c r="BO12" s="273" t="s">
        <v>197</v>
      </c>
      <c r="BP12" s="274" t="s">
        <v>197</v>
      </c>
      <c r="BQ12" s="275">
        <v>4</v>
      </c>
      <c r="BR12" s="273">
        <v>35.5</v>
      </c>
      <c r="BS12" s="274">
        <v>28.5</v>
      </c>
      <c r="BT12" s="275">
        <v>32</v>
      </c>
      <c r="BU12" s="273" t="s">
        <v>197</v>
      </c>
      <c r="BV12" s="274" t="s">
        <v>197</v>
      </c>
      <c r="BW12" s="275">
        <v>4</v>
      </c>
      <c r="BX12" s="273" t="s">
        <v>197</v>
      </c>
      <c r="BY12" s="274" t="s">
        <v>191</v>
      </c>
      <c r="BZ12" s="275" t="s">
        <v>197</v>
      </c>
      <c r="CA12" s="273" t="s">
        <v>197</v>
      </c>
      <c r="CB12" s="274">
        <v>0</v>
      </c>
      <c r="CC12" s="275" t="s">
        <v>197</v>
      </c>
      <c r="CD12" s="273" t="s">
        <v>197</v>
      </c>
      <c r="CE12" s="274" t="s">
        <v>191</v>
      </c>
      <c r="CF12" s="275" t="s">
        <v>197</v>
      </c>
      <c r="CG12" s="273" t="s">
        <v>197</v>
      </c>
      <c r="CH12" s="274">
        <v>0</v>
      </c>
      <c r="CI12" s="275" t="s">
        <v>197</v>
      </c>
      <c r="CJ12" s="273">
        <v>30</v>
      </c>
      <c r="CK12" s="274">
        <v>0</v>
      </c>
      <c r="CL12" s="275">
        <v>30</v>
      </c>
      <c r="CM12" s="273" t="s">
        <v>197</v>
      </c>
      <c r="CN12" s="274">
        <v>0</v>
      </c>
      <c r="CO12" s="275" t="s">
        <v>197</v>
      </c>
      <c r="CP12" s="273">
        <v>76</v>
      </c>
      <c r="CQ12" s="274">
        <v>56</v>
      </c>
      <c r="CR12" s="275">
        <v>66</v>
      </c>
      <c r="CS12" s="273">
        <v>829</v>
      </c>
      <c r="CT12" s="274">
        <v>898</v>
      </c>
      <c r="CU12" s="275">
        <v>1727</v>
      </c>
      <c r="CV12" s="273">
        <v>78</v>
      </c>
      <c r="CW12" s="274">
        <v>61</v>
      </c>
      <c r="CX12" s="275">
        <v>69</v>
      </c>
      <c r="CY12" s="273">
        <v>829</v>
      </c>
      <c r="CZ12" s="274">
        <v>898</v>
      </c>
      <c r="DA12" s="275">
        <v>1727</v>
      </c>
      <c r="DB12" s="273">
        <v>33.6</v>
      </c>
      <c r="DC12" s="274">
        <v>31.1</v>
      </c>
      <c r="DD12" s="275">
        <v>32.299999999999997</v>
      </c>
      <c r="DE12" s="273">
        <v>829</v>
      </c>
      <c r="DF12" s="274">
        <v>898</v>
      </c>
      <c r="DG12" s="275">
        <v>1727</v>
      </c>
    </row>
    <row r="13" spans="1:111" x14ac:dyDescent="0.35">
      <c r="A13" t="s">
        <v>12</v>
      </c>
      <c r="B13" t="s">
        <v>258</v>
      </c>
      <c r="C13" t="s">
        <v>247</v>
      </c>
      <c r="D13" s="273">
        <v>75</v>
      </c>
      <c r="E13" s="274">
        <v>60</v>
      </c>
      <c r="F13" s="275">
        <v>67</v>
      </c>
      <c r="G13" s="273">
        <v>1132</v>
      </c>
      <c r="H13" s="274">
        <v>1135</v>
      </c>
      <c r="I13" s="275">
        <v>2267</v>
      </c>
      <c r="J13" s="273">
        <v>76</v>
      </c>
      <c r="K13" s="274">
        <v>63</v>
      </c>
      <c r="L13" s="275">
        <v>70</v>
      </c>
      <c r="M13" s="273">
        <v>1132</v>
      </c>
      <c r="N13" s="274">
        <v>1135</v>
      </c>
      <c r="O13" s="275">
        <v>2267</v>
      </c>
      <c r="P13" s="273">
        <v>36.4</v>
      </c>
      <c r="Q13" s="274">
        <v>33.700000000000003</v>
      </c>
      <c r="R13" s="275">
        <v>35.1</v>
      </c>
      <c r="S13" s="273">
        <v>1132</v>
      </c>
      <c r="T13" s="274">
        <v>1135</v>
      </c>
      <c r="U13" s="275">
        <v>2267</v>
      </c>
      <c r="V13" s="273">
        <v>68</v>
      </c>
      <c r="W13" s="274">
        <v>62</v>
      </c>
      <c r="X13" s="275">
        <v>64</v>
      </c>
      <c r="Y13" s="273">
        <v>34</v>
      </c>
      <c r="Z13" s="274">
        <v>50</v>
      </c>
      <c r="AA13" s="275">
        <v>84</v>
      </c>
      <c r="AB13" s="273">
        <v>71</v>
      </c>
      <c r="AC13" s="274">
        <v>66</v>
      </c>
      <c r="AD13" s="275">
        <v>68</v>
      </c>
      <c r="AE13" s="273">
        <v>34</v>
      </c>
      <c r="AF13" s="274">
        <v>50</v>
      </c>
      <c r="AG13" s="275">
        <v>84</v>
      </c>
      <c r="AH13" s="273">
        <v>34.200000000000003</v>
      </c>
      <c r="AI13" s="274">
        <v>34.700000000000003</v>
      </c>
      <c r="AJ13" s="275">
        <v>34.5</v>
      </c>
      <c r="AK13" s="273">
        <v>34</v>
      </c>
      <c r="AL13" s="274">
        <v>50</v>
      </c>
      <c r="AM13" s="275">
        <v>84</v>
      </c>
      <c r="AN13" s="273">
        <v>69</v>
      </c>
      <c r="AO13" s="274">
        <v>53</v>
      </c>
      <c r="AP13" s="275">
        <v>61</v>
      </c>
      <c r="AQ13" s="273">
        <v>58</v>
      </c>
      <c r="AR13" s="274">
        <v>60</v>
      </c>
      <c r="AS13" s="275">
        <v>118</v>
      </c>
      <c r="AT13" s="273">
        <v>71</v>
      </c>
      <c r="AU13" s="274">
        <v>62</v>
      </c>
      <c r="AV13" s="275">
        <v>66</v>
      </c>
      <c r="AW13" s="273">
        <v>58</v>
      </c>
      <c r="AX13" s="274">
        <v>60</v>
      </c>
      <c r="AY13" s="275">
        <v>118</v>
      </c>
      <c r="AZ13" s="273">
        <v>34.9</v>
      </c>
      <c r="BA13" s="274">
        <v>32.6</v>
      </c>
      <c r="BB13" s="275">
        <v>33.700000000000003</v>
      </c>
      <c r="BC13" s="273">
        <v>58</v>
      </c>
      <c r="BD13" s="274">
        <v>60</v>
      </c>
      <c r="BE13" s="275">
        <v>118</v>
      </c>
      <c r="BF13" s="273">
        <v>67</v>
      </c>
      <c r="BG13" s="274">
        <v>64</v>
      </c>
      <c r="BH13" s="275">
        <v>65</v>
      </c>
      <c r="BI13" s="273">
        <v>12</v>
      </c>
      <c r="BJ13" s="274">
        <v>11</v>
      </c>
      <c r="BK13" s="275">
        <v>23</v>
      </c>
      <c r="BL13" s="273">
        <v>75</v>
      </c>
      <c r="BM13" s="274">
        <v>64</v>
      </c>
      <c r="BN13" s="275">
        <v>70</v>
      </c>
      <c r="BO13" s="273">
        <v>12</v>
      </c>
      <c r="BP13" s="274">
        <v>11</v>
      </c>
      <c r="BQ13" s="275">
        <v>23</v>
      </c>
      <c r="BR13" s="273">
        <v>35.299999999999997</v>
      </c>
      <c r="BS13" s="274">
        <v>28.8</v>
      </c>
      <c r="BT13" s="275">
        <v>32.200000000000003</v>
      </c>
      <c r="BU13" s="273">
        <v>12</v>
      </c>
      <c r="BV13" s="274">
        <v>11</v>
      </c>
      <c r="BW13" s="275">
        <v>23</v>
      </c>
      <c r="BX13" s="273" t="s">
        <v>197</v>
      </c>
      <c r="BY13" s="274" t="s">
        <v>197</v>
      </c>
      <c r="BZ13" s="275" t="s">
        <v>197</v>
      </c>
      <c r="CA13" s="273" t="s">
        <v>197</v>
      </c>
      <c r="CB13" s="274" t="s">
        <v>197</v>
      </c>
      <c r="CC13" s="275">
        <v>7</v>
      </c>
      <c r="CD13" s="273" t="s">
        <v>197</v>
      </c>
      <c r="CE13" s="274" t="s">
        <v>197</v>
      </c>
      <c r="CF13" s="275" t="s">
        <v>197</v>
      </c>
      <c r="CG13" s="273" t="s">
        <v>197</v>
      </c>
      <c r="CH13" s="274" t="s">
        <v>197</v>
      </c>
      <c r="CI13" s="275">
        <v>7</v>
      </c>
      <c r="CJ13" s="273">
        <v>35.5</v>
      </c>
      <c r="CK13" s="274">
        <v>33</v>
      </c>
      <c r="CL13" s="275">
        <v>33.700000000000003</v>
      </c>
      <c r="CM13" s="273" t="s">
        <v>197</v>
      </c>
      <c r="CN13" s="274" t="s">
        <v>197</v>
      </c>
      <c r="CO13" s="275">
        <v>7</v>
      </c>
      <c r="CP13" s="273">
        <v>74</v>
      </c>
      <c r="CQ13" s="274">
        <v>60</v>
      </c>
      <c r="CR13" s="275">
        <v>67</v>
      </c>
      <c r="CS13" s="273">
        <v>1264</v>
      </c>
      <c r="CT13" s="274">
        <v>1290</v>
      </c>
      <c r="CU13" s="275">
        <v>2554</v>
      </c>
      <c r="CV13" s="273">
        <v>76</v>
      </c>
      <c r="CW13" s="274">
        <v>63</v>
      </c>
      <c r="CX13" s="275">
        <v>69</v>
      </c>
      <c r="CY13" s="273">
        <v>1264</v>
      </c>
      <c r="CZ13" s="274">
        <v>1290</v>
      </c>
      <c r="DA13" s="275">
        <v>2554</v>
      </c>
      <c r="DB13" s="273">
        <v>36.299999999999997</v>
      </c>
      <c r="DC13" s="274">
        <v>33.700000000000003</v>
      </c>
      <c r="DD13" s="275">
        <v>35</v>
      </c>
      <c r="DE13" s="273">
        <v>1264</v>
      </c>
      <c r="DF13" s="274">
        <v>1290</v>
      </c>
      <c r="DG13" s="275">
        <v>2554</v>
      </c>
    </row>
    <row r="14" spans="1:111" x14ac:dyDescent="0.35">
      <c r="A14" t="s">
        <v>4</v>
      </c>
      <c r="B14" t="s">
        <v>248</v>
      </c>
      <c r="C14" t="s">
        <v>247</v>
      </c>
      <c r="D14" s="273">
        <v>79</v>
      </c>
      <c r="E14" s="274">
        <v>63</v>
      </c>
      <c r="F14" s="275">
        <v>71</v>
      </c>
      <c r="G14" s="273">
        <v>605</v>
      </c>
      <c r="H14" s="274">
        <v>594</v>
      </c>
      <c r="I14" s="275">
        <v>1199</v>
      </c>
      <c r="J14" s="273">
        <v>79</v>
      </c>
      <c r="K14" s="274">
        <v>65</v>
      </c>
      <c r="L14" s="275">
        <v>72</v>
      </c>
      <c r="M14" s="273">
        <v>605</v>
      </c>
      <c r="N14" s="274">
        <v>594</v>
      </c>
      <c r="O14" s="275">
        <v>1199</v>
      </c>
      <c r="P14" s="273">
        <v>36.1</v>
      </c>
      <c r="Q14" s="274">
        <v>32.700000000000003</v>
      </c>
      <c r="R14" s="275">
        <v>34.4</v>
      </c>
      <c r="S14" s="273">
        <v>605</v>
      </c>
      <c r="T14" s="274">
        <v>594</v>
      </c>
      <c r="U14" s="275">
        <v>1199</v>
      </c>
      <c r="V14" s="273" t="s">
        <v>197</v>
      </c>
      <c r="W14" s="274" t="s">
        <v>197</v>
      </c>
      <c r="X14" s="275">
        <v>79</v>
      </c>
      <c r="Y14" s="273">
        <v>21</v>
      </c>
      <c r="Z14" s="274">
        <v>12</v>
      </c>
      <c r="AA14" s="275">
        <v>33</v>
      </c>
      <c r="AB14" s="273" t="s">
        <v>197</v>
      </c>
      <c r="AC14" s="274" t="s">
        <v>197</v>
      </c>
      <c r="AD14" s="275">
        <v>79</v>
      </c>
      <c r="AE14" s="273">
        <v>21</v>
      </c>
      <c r="AF14" s="274">
        <v>12</v>
      </c>
      <c r="AG14" s="275">
        <v>33</v>
      </c>
      <c r="AH14" s="273">
        <v>37.200000000000003</v>
      </c>
      <c r="AI14" s="274">
        <v>31.8</v>
      </c>
      <c r="AJ14" s="275">
        <v>35.200000000000003</v>
      </c>
      <c r="AK14" s="273">
        <v>21</v>
      </c>
      <c r="AL14" s="274">
        <v>12</v>
      </c>
      <c r="AM14" s="275">
        <v>33</v>
      </c>
      <c r="AN14" s="273" t="s">
        <v>197</v>
      </c>
      <c r="AO14" s="274" t="s">
        <v>197</v>
      </c>
      <c r="AP14" s="275">
        <v>67</v>
      </c>
      <c r="AQ14" s="273">
        <v>18</v>
      </c>
      <c r="AR14" s="274">
        <v>21</v>
      </c>
      <c r="AS14" s="275">
        <v>39</v>
      </c>
      <c r="AT14" s="273" t="s">
        <v>197</v>
      </c>
      <c r="AU14" s="274" t="s">
        <v>197</v>
      </c>
      <c r="AV14" s="275">
        <v>69</v>
      </c>
      <c r="AW14" s="273">
        <v>18</v>
      </c>
      <c r="AX14" s="274">
        <v>21</v>
      </c>
      <c r="AY14" s="275">
        <v>39</v>
      </c>
      <c r="AZ14" s="273">
        <v>35.9</v>
      </c>
      <c r="BA14" s="274">
        <v>26.9</v>
      </c>
      <c r="BB14" s="275">
        <v>31.1</v>
      </c>
      <c r="BC14" s="273">
        <v>18</v>
      </c>
      <c r="BD14" s="274">
        <v>21</v>
      </c>
      <c r="BE14" s="275">
        <v>39</v>
      </c>
      <c r="BF14" s="273">
        <v>100</v>
      </c>
      <c r="BG14" s="274" t="s">
        <v>197</v>
      </c>
      <c r="BH14" s="275" t="s">
        <v>197</v>
      </c>
      <c r="BI14" s="273">
        <v>3</v>
      </c>
      <c r="BJ14" s="274">
        <v>3</v>
      </c>
      <c r="BK14" s="275">
        <v>6</v>
      </c>
      <c r="BL14" s="273">
        <v>100</v>
      </c>
      <c r="BM14" s="274" t="s">
        <v>197</v>
      </c>
      <c r="BN14" s="275" t="s">
        <v>197</v>
      </c>
      <c r="BO14" s="273">
        <v>3</v>
      </c>
      <c r="BP14" s="274">
        <v>3</v>
      </c>
      <c r="BQ14" s="275">
        <v>6</v>
      </c>
      <c r="BR14" s="273">
        <v>40.299999999999997</v>
      </c>
      <c r="BS14" s="274">
        <v>27.3</v>
      </c>
      <c r="BT14" s="275">
        <v>33.799999999999997</v>
      </c>
      <c r="BU14" s="273">
        <v>3</v>
      </c>
      <c r="BV14" s="274">
        <v>3</v>
      </c>
      <c r="BW14" s="275">
        <v>6</v>
      </c>
      <c r="BX14" s="273" t="s">
        <v>197</v>
      </c>
      <c r="BY14" s="274" t="s">
        <v>197</v>
      </c>
      <c r="BZ14" s="275" t="s">
        <v>197</v>
      </c>
      <c r="CA14" s="273" t="s">
        <v>197</v>
      </c>
      <c r="CB14" s="274" t="s">
        <v>197</v>
      </c>
      <c r="CC14" s="275">
        <v>5</v>
      </c>
      <c r="CD14" s="273" t="s">
        <v>197</v>
      </c>
      <c r="CE14" s="274" t="s">
        <v>197</v>
      </c>
      <c r="CF14" s="275" t="s">
        <v>197</v>
      </c>
      <c r="CG14" s="273" t="s">
        <v>197</v>
      </c>
      <c r="CH14" s="274" t="s">
        <v>197</v>
      </c>
      <c r="CI14" s="275">
        <v>5</v>
      </c>
      <c r="CJ14" s="273">
        <v>22</v>
      </c>
      <c r="CK14" s="274">
        <v>33.799999999999997</v>
      </c>
      <c r="CL14" s="275">
        <v>31.4</v>
      </c>
      <c r="CM14" s="273" t="s">
        <v>197</v>
      </c>
      <c r="CN14" s="274" t="s">
        <v>197</v>
      </c>
      <c r="CO14" s="275">
        <v>5</v>
      </c>
      <c r="CP14" s="273">
        <v>80</v>
      </c>
      <c r="CQ14" s="274">
        <v>62</v>
      </c>
      <c r="CR14" s="275">
        <v>71</v>
      </c>
      <c r="CS14" s="273">
        <v>663</v>
      </c>
      <c r="CT14" s="274">
        <v>645</v>
      </c>
      <c r="CU14" s="275">
        <v>1308</v>
      </c>
      <c r="CV14" s="273">
        <v>80</v>
      </c>
      <c r="CW14" s="274">
        <v>64</v>
      </c>
      <c r="CX14" s="275">
        <v>72</v>
      </c>
      <c r="CY14" s="273">
        <v>663</v>
      </c>
      <c r="CZ14" s="274">
        <v>645</v>
      </c>
      <c r="DA14" s="275">
        <v>1308</v>
      </c>
      <c r="DB14" s="273">
        <v>36.200000000000003</v>
      </c>
      <c r="DC14" s="274">
        <v>32.5</v>
      </c>
      <c r="DD14" s="275">
        <v>34.4</v>
      </c>
      <c r="DE14" s="273">
        <v>663</v>
      </c>
      <c r="DF14" s="274">
        <v>645</v>
      </c>
      <c r="DG14" s="275">
        <v>1308</v>
      </c>
    </row>
    <row r="15" spans="1:111" x14ac:dyDescent="0.35">
      <c r="A15" t="s">
        <v>22</v>
      </c>
      <c r="B15" t="s">
        <v>268</v>
      </c>
      <c r="C15" t="s">
        <v>260</v>
      </c>
      <c r="D15" s="273">
        <v>66</v>
      </c>
      <c r="E15" s="274">
        <v>52</v>
      </c>
      <c r="F15" s="275">
        <v>59</v>
      </c>
      <c r="G15" s="273">
        <v>704</v>
      </c>
      <c r="H15" s="274">
        <v>811</v>
      </c>
      <c r="I15" s="275">
        <v>1515</v>
      </c>
      <c r="J15" s="273">
        <v>68</v>
      </c>
      <c r="K15" s="274">
        <v>55</v>
      </c>
      <c r="L15" s="275">
        <v>61</v>
      </c>
      <c r="M15" s="273">
        <v>704</v>
      </c>
      <c r="N15" s="274">
        <v>811</v>
      </c>
      <c r="O15" s="275">
        <v>1515</v>
      </c>
      <c r="P15" s="273">
        <v>33.1</v>
      </c>
      <c r="Q15" s="274">
        <v>31.1</v>
      </c>
      <c r="R15" s="275">
        <v>32.1</v>
      </c>
      <c r="S15" s="273">
        <v>704</v>
      </c>
      <c r="T15" s="274">
        <v>811</v>
      </c>
      <c r="U15" s="275">
        <v>1515</v>
      </c>
      <c r="V15" s="273">
        <v>74</v>
      </c>
      <c r="W15" s="274">
        <v>59</v>
      </c>
      <c r="X15" s="275">
        <v>67</v>
      </c>
      <c r="Y15" s="273">
        <v>19</v>
      </c>
      <c r="Z15" s="274">
        <v>17</v>
      </c>
      <c r="AA15" s="275">
        <v>36</v>
      </c>
      <c r="AB15" s="273">
        <v>74</v>
      </c>
      <c r="AC15" s="274">
        <v>71</v>
      </c>
      <c r="AD15" s="275">
        <v>72</v>
      </c>
      <c r="AE15" s="273">
        <v>19</v>
      </c>
      <c r="AF15" s="274">
        <v>17</v>
      </c>
      <c r="AG15" s="275">
        <v>36</v>
      </c>
      <c r="AH15" s="273">
        <v>33.5</v>
      </c>
      <c r="AI15" s="274">
        <v>31.2</v>
      </c>
      <c r="AJ15" s="275">
        <v>32.4</v>
      </c>
      <c r="AK15" s="273">
        <v>19</v>
      </c>
      <c r="AL15" s="274">
        <v>17</v>
      </c>
      <c r="AM15" s="275">
        <v>36</v>
      </c>
      <c r="AN15" s="273" t="s">
        <v>197</v>
      </c>
      <c r="AO15" s="274" t="s">
        <v>197</v>
      </c>
      <c r="AP15" s="275" t="s">
        <v>197</v>
      </c>
      <c r="AQ15" s="273" t="s">
        <v>197</v>
      </c>
      <c r="AR15" s="274" t="s">
        <v>197</v>
      </c>
      <c r="AS15" s="275">
        <v>4</v>
      </c>
      <c r="AT15" s="273" t="s">
        <v>197</v>
      </c>
      <c r="AU15" s="274" t="s">
        <v>197</v>
      </c>
      <c r="AV15" s="275" t="s">
        <v>197</v>
      </c>
      <c r="AW15" s="273" t="s">
        <v>197</v>
      </c>
      <c r="AX15" s="274" t="s">
        <v>197</v>
      </c>
      <c r="AY15" s="275">
        <v>4</v>
      </c>
      <c r="AZ15" s="273">
        <v>34</v>
      </c>
      <c r="BA15" s="274">
        <v>28.3</v>
      </c>
      <c r="BB15" s="275">
        <v>29.8</v>
      </c>
      <c r="BC15" s="273" t="s">
        <v>197</v>
      </c>
      <c r="BD15" s="274" t="s">
        <v>197</v>
      </c>
      <c r="BE15" s="275">
        <v>4</v>
      </c>
      <c r="BF15" s="273" t="s">
        <v>197</v>
      </c>
      <c r="BG15" s="274" t="s">
        <v>197</v>
      </c>
      <c r="BH15" s="275">
        <v>100</v>
      </c>
      <c r="BI15" s="273" t="s">
        <v>197</v>
      </c>
      <c r="BJ15" s="274" t="s">
        <v>197</v>
      </c>
      <c r="BK15" s="275">
        <v>3</v>
      </c>
      <c r="BL15" s="273" t="s">
        <v>197</v>
      </c>
      <c r="BM15" s="274" t="s">
        <v>197</v>
      </c>
      <c r="BN15" s="275">
        <v>100</v>
      </c>
      <c r="BO15" s="273" t="s">
        <v>197</v>
      </c>
      <c r="BP15" s="274" t="s">
        <v>197</v>
      </c>
      <c r="BQ15" s="275">
        <v>3</v>
      </c>
      <c r="BR15" s="273">
        <v>34</v>
      </c>
      <c r="BS15" s="274">
        <v>35</v>
      </c>
      <c r="BT15" s="275">
        <v>34.700000000000003</v>
      </c>
      <c r="BU15" s="273" t="s">
        <v>197</v>
      </c>
      <c r="BV15" s="274" t="s">
        <v>197</v>
      </c>
      <c r="BW15" s="275">
        <v>3</v>
      </c>
      <c r="BX15" s="273" t="s">
        <v>191</v>
      </c>
      <c r="BY15" s="274" t="s">
        <v>191</v>
      </c>
      <c r="BZ15" s="275" t="s">
        <v>191</v>
      </c>
      <c r="CA15" s="273">
        <v>0</v>
      </c>
      <c r="CB15" s="274">
        <v>0</v>
      </c>
      <c r="CC15" s="275">
        <v>0</v>
      </c>
      <c r="CD15" s="273" t="s">
        <v>191</v>
      </c>
      <c r="CE15" s="274" t="s">
        <v>191</v>
      </c>
      <c r="CF15" s="275" t="s">
        <v>191</v>
      </c>
      <c r="CG15" s="273">
        <v>0</v>
      </c>
      <c r="CH15" s="274">
        <v>0</v>
      </c>
      <c r="CI15" s="275">
        <v>0</v>
      </c>
      <c r="CJ15" s="273">
        <v>0</v>
      </c>
      <c r="CK15" s="274">
        <v>0</v>
      </c>
      <c r="CL15" s="275">
        <v>0</v>
      </c>
      <c r="CM15" s="273">
        <v>0</v>
      </c>
      <c r="CN15" s="274">
        <v>0</v>
      </c>
      <c r="CO15" s="275">
        <v>0</v>
      </c>
      <c r="CP15" s="273">
        <v>66</v>
      </c>
      <c r="CQ15" s="274">
        <v>52</v>
      </c>
      <c r="CR15" s="275">
        <v>59</v>
      </c>
      <c r="CS15" s="273">
        <v>732</v>
      </c>
      <c r="CT15" s="274">
        <v>838</v>
      </c>
      <c r="CU15" s="275">
        <v>1570</v>
      </c>
      <c r="CV15" s="273">
        <v>68</v>
      </c>
      <c r="CW15" s="274">
        <v>55</v>
      </c>
      <c r="CX15" s="275">
        <v>61</v>
      </c>
      <c r="CY15" s="273">
        <v>732</v>
      </c>
      <c r="CZ15" s="274">
        <v>838</v>
      </c>
      <c r="DA15" s="275">
        <v>1570</v>
      </c>
      <c r="DB15" s="273">
        <v>33.1</v>
      </c>
      <c r="DC15" s="274">
        <v>31.1</v>
      </c>
      <c r="DD15" s="275">
        <v>32</v>
      </c>
      <c r="DE15" s="273">
        <v>732</v>
      </c>
      <c r="DF15" s="274">
        <v>838</v>
      </c>
      <c r="DG15" s="275">
        <v>1570</v>
      </c>
    </row>
    <row r="16" spans="1:111" x14ac:dyDescent="0.35">
      <c r="A16" t="s">
        <v>35</v>
      </c>
      <c r="B16" t="s">
        <v>281</v>
      </c>
      <c r="C16" t="s">
        <v>260</v>
      </c>
      <c r="D16" s="273">
        <v>77</v>
      </c>
      <c r="E16" s="274">
        <v>63</v>
      </c>
      <c r="F16" s="275">
        <v>70</v>
      </c>
      <c r="G16" s="273">
        <v>1138</v>
      </c>
      <c r="H16" s="274">
        <v>1221</v>
      </c>
      <c r="I16" s="275">
        <v>2359</v>
      </c>
      <c r="J16" s="273">
        <v>78</v>
      </c>
      <c r="K16" s="274">
        <v>65</v>
      </c>
      <c r="L16" s="275">
        <v>72</v>
      </c>
      <c r="M16" s="273">
        <v>1138</v>
      </c>
      <c r="N16" s="274">
        <v>1221</v>
      </c>
      <c r="O16" s="275">
        <v>2359</v>
      </c>
      <c r="P16" s="273">
        <v>36.5</v>
      </c>
      <c r="Q16" s="274">
        <v>33.9</v>
      </c>
      <c r="R16" s="275">
        <v>35.1</v>
      </c>
      <c r="S16" s="273">
        <v>1138</v>
      </c>
      <c r="T16" s="274">
        <v>1221</v>
      </c>
      <c r="U16" s="275">
        <v>2359</v>
      </c>
      <c r="V16" s="273">
        <v>85</v>
      </c>
      <c r="W16" s="274">
        <v>61</v>
      </c>
      <c r="X16" s="275">
        <v>73</v>
      </c>
      <c r="Y16" s="273">
        <v>39</v>
      </c>
      <c r="Z16" s="274">
        <v>41</v>
      </c>
      <c r="AA16" s="275">
        <v>80</v>
      </c>
      <c r="AB16" s="273">
        <v>85</v>
      </c>
      <c r="AC16" s="274">
        <v>66</v>
      </c>
      <c r="AD16" s="275">
        <v>75</v>
      </c>
      <c r="AE16" s="273">
        <v>39</v>
      </c>
      <c r="AF16" s="274">
        <v>41</v>
      </c>
      <c r="AG16" s="275">
        <v>80</v>
      </c>
      <c r="AH16" s="273">
        <v>38.5</v>
      </c>
      <c r="AI16" s="274">
        <v>34.4</v>
      </c>
      <c r="AJ16" s="275">
        <v>36.4</v>
      </c>
      <c r="AK16" s="273">
        <v>39</v>
      </c>
      <c r="AL16" s="274">
        <v>41</v>
      </c>
      <c r="AM16" s="275">
        <v>80</v>
      </c>
      <c r="AN16" s="273">
        <v>72</v>
      </c>
      <c r="AO16" s="274">
        <v>65</v>
      </c>
      <c r="AP16" s="275">
        <v>69</v>
      </c>
      <c r="AQ16" s="273">
        <v>54</v>
      </c>
      <c r="AR16" s="274">
        <v>52</v>
      </c>
      <c r="AS16" s="275">
        <v>106</v>
      </c>
      <c r="AT16" s="273">
        <v>72</v>
      </c>
      <c r="AU16" s="274">
        <v>67</v>
      </c>
      <c r="AV16" s="275">
        <v>70</v>
      </c>
      <c r="AW16" s="273">
        <v>54</v>
      </c>
      <c r="AX16" s="274">
        <v>52</v>
      </c>
      <c r="AY16" s="275">
        <v>106</v>
      </c>
      <c r="AZ16" s="273">
        <v>34.9</v>
      </c>
      <c r="BA16" s="274">
        <v>33.299999999999997</v>
      </c>
      <c r="BB16" s="275">
        <v>34.1</v>
      </c>
      <c r="BC16" s="273">
        <v>54</v>
      </c>
      <c r="BD16" s="274">
        <v>52</v>
      </c>
      <c r="BE16" s="275">
        <v>106</v>
      </c>
      <c r="BF16" s="273" t="s">
        <v>197</v>
      </c>
      <c r="BG16" s="274" t="s">
        <v>197</v>
      </c>
      <c r="BH16" s="275">
        <v>100</v>
      </c>
      <c r="BI16" s="273" t="s">
        <v>197</v>
      </c>
      <c r="BJ16" s="274" t="s">
        <v>197</v>
      </c>
      <c r="BK16" s="275">
        <v>8</v>
      </c>
      <c r="BL16" s="273" t="s">
        <v>197</v>
      </c>
      <c r="BM16" s="274" t="s">
        <v>197</v>
      </c>
      <c r="BN16" s="275">
        <v>100</v>
      </c>
      <c r="BO16" s="273" t="s">
        <v>197</v>
      </c>
      <c r="BP16" s="274" t="s">
        <v>197</v>
      </c>
      <c r="BQ16" s="275">
        <v>8</v>
      </c>
      <c r="BR16" s="273">
        <v>39.9</v>
      </c>
      <c r="BS16" s="274">
        <v>35</v>
      </c>
      <c r="BT16" s="275">
        <v>39.299999999999997</v>
      </c>
      <c r="BU16" s="273" t="s">
        <v>197</v>
      </c>
      <c r="BV16" s="274" t="s">
        <v>197</v>
      </c>
      <c r="BW16" s="275">
        <v>8</v>
      </c>
      <c r="BX16" s="273" t="s">
        <v>197</v>
      </c>
      <c r="BY16" s="274" t="s">
        <v>197</v>
      </c>
      <c r="BZ16" s="275">
        <v>70</v>
      </c>
      <c r="CA16" s="273">
        <v>5</v>
      </c>
      <c r="CB16" s="274">
        <v>5</v>
      </c>
      <c r="CC16" s="275">
        <v>10</v>
      </c>
      <c r="CD16" s="273" t="s">
        <v>197</v>
      </c>
      <c r="CE16" s="274" t="s">
        <v>197</v>
      </c>
      <c r="CF16" s="275">
        <v>70</v>
      </c>
      <c r="CG16" s="273">
        <v>5</v>
      </c>
      <c r="CH16" s="274">
        <v>5</v>
      </c>
      <c r="CI16" s="275">
        <v>10</v>
      </c>
      <c r="CJ16" s="273">
        <v>39.6</v>
      </c>
      <c r="CK16" s="274">
        <v>27.8</v>
      </c>
      <c r="CL16" s="275">
        <v>33.700000000000003</v>
      </c>
      <c r="CM16" s="273">
        <v>5</v>
      </c>
      <c r="CN16" s="274">
        <v>5</v>
      </c>
      <c r="CO16" s="275">
        <v>10</v>
      </c>
      <c r="CP16" s="273">
        <v>77</v>
      </c>
      <c r="CQ16" s="274">
        <v>63</v>
      </c>
      <c r="CR16" s="275">
        <v>70</v>
      </c>
      <c r="CS16" s="273">
        <v>1269</v>
      </c>
      <c r="CT16" s="274">
        <v>1341</v>
      </c>
      <c r="CU16" s="275">
        <v>2610</v>
      </c>
      <c r="CV16" s="273">
        <v>78</v>
      </c>
      <c r="CW16" s="274">
        <v>65</v>
      </c>
      <c r="CX16" s="275">
        <v>71</v>
      </c>
      <c r="CY16" s="273">
        <v>1269</v>
      </c>
      <c r="CZ16" s="274">
        <v>1341</v>
      </c>
      <c r="DA16" s="275">
        <v>2610</v>
      </c>
      <c r="DB16" s="273">
        <v>36.4</v>
      </c>
      <c r="DC16" s="274">
        <v>33.799999999999997</v>
      </c>
      <c r="DD16" s="275">
        <v>35.1</v>
      </c>
      <c r="DE16" s="273">
        <v>1269</v>
      </c>
      <c r="DF16" s="274">
        <v>1341</v>
      </c>
      <c r="DG16" s="275">
        <v>2610</v>
      </c>
    </row>
    <row r="17" spans="1:111" x14ac:dyDescent="0.35">
      <c r="A17" t="s">
        <v>15</v>
      </c>
      <c r="B17" t="s">
        <v>261</v>
      </c>
      <c r="C17" t="s">
        <v>260</v>
      </c>
      <c r="D17" s="273">
        <v>71</v>
      </c>
      <c r="E17" s="274">
        <v>58</v>
      </c>
      <c r="F17" s="275">
        <v>65</v>
      </c>
      <c r="G17" s="273">
        <v>549</v>
      </c>
      <c r="H17" s="274">
        <v>568</v>
      </c>
      <c r="I17" s="275">
        <v>1117</v>
      </c>
      <c r="J17" s="273">
        <v>72</v>
      </c>
      <c r="K17" s="274">
        <v>60</v>
      </c>
      <c r="L17" s="275">
        <v>66</v>
      </c>
      <c r="M17" s="273">
        <v>549</v>
      </c>
      <c r="N17" s="274">
        <v>568</v>
      </c>
      <c r="O17" s="275">
        <v>1117</v>
      </c>
      <c r="P17" s="273">
        <v>34.9</v>
      </c>
      <c r="Q17" s="274">
        <v>32.5</v>
      </c>
      <c r="R17" s="275">
        <v>33.6</v>
      </c>
      <c r="S17" s="273">
        <v>549</v>
      </c>
      <c r="T17" s="274">
        <v>568</v>
      </c>
      <c r="U17" s="275">
        <v>1117</v>
      </c>
      <c r="V17" s="273">
        <v>74</v>
      </c>
      <c r="W17" s="274">
        <v>68</v>
      </c>
      <c r="X17" s="275">
        <v>71</v>
      </c>
      <c r="Y17" s="273">
        <v>35</v>
      </c>
      <c r="Z17" s="274">
        <v>41</v>
      </c>
      <c r="AA17" s="275">
        <v>76</v>
      </c>
      <c r="AB17" s="273">
        <v>74</v>
      </c>
      <c r="AC17" s="274">
        <v>73</v>
      </c>
      <c r="AD17" s="275">
        <v>74</v>
      </c>
      <c r="AE17" s="273">
        <v>35</v>
      </c>
      <c r="AF17" s="274">
        <v>41</v>
      </c>
      <c r="AG17" s="275">
        <v>76</v>
      </c>
      <c r="AH17" s="273">
        <v>35.200000000000003</v>
      </c>
      <c r="AI17" s="274">
        <v>33</v>
      </c>
      <c r="AJ17" s="275">
        <v>34</v>
      </c>
      <c r="AK17" s="273">
        <v>35</v>
      </c>
      <c r="AL17" s="274">
        <v>41</v>
      </c>
      <c r="AM17" s="275">
        <v>76</v>
      </c>
      <c r="AN17" s="273">
        <v>70</v>
      </c>
      <c r="AO17" s="274">
        <v>55</v>
      </c>
      <c r="AP17" s="275">
        <v>62</v>
      </c>
      <c r="AQ17" s="273">
        <v>457</v>
      </c>
      <c r="AR17" s="274">
        <v>484</v>
      </c>
      <c r="AS17" s="275">
        <v>941</v>
      </c>
      <c r="AT17" s="273">
        <v>72</v>
      </c>
      <c r="AU17" s="274">
        <v>60</v>
      </c>
      <c r="AV17" s="275">
        <v>66</v>
      </c>
      <c r="AW17" s="273">
        <v>457</v>
      </c>
      <c r="AX17" s="274">
        <v>484</v>
      </c>
      <c r="AY17" s="275">
        <v>941</v>
      </c>
      <c r="AZ17" s="273">
        <v>34.6</v>
      </c>
      <c r="BA17" s="274">
        <v>32.200000000000003</v>
      </c>
      <c r="BB17" s="275">
        <v>33.4</v>
      </c>
      <c r="BC17" s="273">
        <v>457</v>
      </c>
      <c r="BD17" s="274">
        <v>484</v>
      </c>
      <c r="BE17" s="275">
        <v>941</v>
      </c>
      <c r="BF17" s="273" t="s">
        <v>197</v>
      </c>
      <c r="BG17" s="274" t="s">
        <v>197</v>
      </c>
      <c r="BH17" s="275">
        <v>48</v>
      </c>
      <c r="BI17" s="273">
        <v>5</v>
      </c>
      <c r="BJ17" s="274">
        <v>16</v>
      </c>
      <c r="BK17" s="275">
        <v>21</v>
      </c>
      <c r="BL17" s="273" t="s">
        <v>197</v>
      </c>
      <c r="BM17" s="274" t="s">
        <v>197</v>
      </c>
      <c r="BN17" s="275">
        <v>48</v>
      </c>
      <c r="BO17" s="273">
        <v>5</v>
      </c>
      <c r="BP17" s="274">
        <v>16</v>
      </c>
      <c r="BQ17" s="275">
        <v>21</v>
      </c>
      <c r="BR17" s="273">
        <v>39.6</v>
      </c>
      <c r="BS17" s="274">
        <v>29.6</v>
      </c>
      <c r="BT17" s="275">
        <v>32</v>
      </c>
      <c r="BU17" s="273">
        <v>5</v>
      </c>
      <c r="BV17" s="274">
        <v>16</v>
      </c>
      <c r="BW17" s="275">
        <v>21</v>
      </c>
      <c r="BX17" s="273" t="s">
        <v>197</v>
      </c>
      <c r="BY17" s="274" t="s">
        <v>197</v>
      </c>
      <c r="BZ17" s="275">
        <v>43</v>
      </c>
      <c r="CA17" s="273" t="s">
        <v>197</v>
      </c>
      <c r="CB17" s="274" t="s">
        <v>197</v>
      </c>
      <c r="CC17" s="275">
        <v>7</v>
      </c>
      <c r="CD17" s="273" t="s">
        <v>197</v>
      </c>
      <c r="CE17" s="274" t="s">
        <v>197</v>
      </c>
      <c r="CF17" s="275">
        <v>57</v>
      </c>
      <c r="CG17" s="273" t="s">
        <v>197</v>
      </c>
      <c r="CH17" s="274" t="s">
        <v>197</v>
      </c>
      <c r="CI17" s="275">
        <v>7</v>
      </c>
      <c r="CJ17" s="273">
        <v>21</v>
      </c>
      <c r="CK17" s="274">
        <v>32.5</v>
      </c>
      <c r="CL17" s="275">
        <v>30.9</v>
      </c>
      <c r="CM17" s="273" t="s">
        <v>197</v>
      </c>
      <c r="CN17" s="274" t="s">
        <v>197</v>
      </c>
      <c r="CO17" s="275">
        <v>7</v>
      </c>
      <c r="CP17" s="273">
        <v>71</v>
      </c>
      <c r="CQ17" s="274">
        <v>56</v>
      </c>
      <c r="CR17" s="275">
        <v>63</v>
      </c>
      <c r="CS17" s="273">
        <v>1072</v>
      </c>
      <c r="CT17" s="274">
        <v>1136</v>
      </c>
      <c r="CU17" s="275">
        <v>2208</v>
      </c>
      <c r="CV17" s="273">
        <v>72</v>
      </c>
      <c r="CW17" s="274">
        <v>60</v>
      </c>
      <c r="CX17" s="275">
        <v>66</v>
      </c>
      <c r="CY17" s="273">
        <v>1072</v>
      </c>
      <c r="CZ17" s="274">
        <v>1136</v>
      </c>
      <c r="DA17" s="275">
        <v>2208</v>
      </c>
      <c r="DB17" s="273">
        <v>34.799999999999997</v>
      </c>
      <c r="DC17" s="274">
        <v>32.299999999999997</v>
      </c>
      <c r="DD17" s="275">
        <v>33.5</v>
      </c>
      <c r="DE17" s="273">
        <v>1072</v>
      </c>
      <c r="DF17" s="274">
        <v>1136</v>
      </c>
      <c r="DG17" s="275">
        <v>2208</v>
      </c>
    </row>
    <row r="18" spans="1:111" x14ac:dyDescent="0.35">
      <c r="A18" t="s">
        <v>16</v>
      </c>
      <c r="B18" t="s">
        <v>262</v>
      </c>
      <c r="C18" t="s">
        <v>260</v>
      </c>
      <c r="D18" s="273">
        <v>73</v>
      </c>
      <c r="E18" s="274">
        <v>58</v>
      </c>
      <c r="F18" s="275">
        <v>65</v>
      </c>
      <c r="G18" s="273">
        <v>792</v>
      </c>
      <c r="H18" s="274">
        <v>804</v>
      </c>
      <c r="I18" s="275">
        <v>1596</v>
      </c>
      <c r="J18" s="273">
        <v>74</v>
      </c>
      <c r="K18" s="274">
        <v>60</v>
      </c>
      <c r="L18" s="275">
        <v>67</v>
      </c>
      <c r="M18" s="273">
        <v>792</v>
      </c>
      <c r="N18" s="274">
        <v>804</v>
      </c>
      <c r="O18" s="275">
        <v>1596</v>
      </c>
      <c r="P18" s="273">
        <v>34</v>
      </c>
      <c r="Q18" s="274">
        <v>32.200000000000003</v>
      </c>
      <c r="R18" s="275">
        <v>33.1</v>
      </c>
      <c r="S18" s="273">
        <v>792</v>
      </c>
      <c r="T18" s="274">
        <v>804</v>
      </c>
      <c r="U18" s="275">
        <v>1596</v>
      </c>
      <c r="V18" s="273">
        <v>71</v>
      </c>
      <c r="W18" s="274">
        <v>57</v>
      </c>
      <c r="X18" s="275">
        <v>63</v>
      </c>
      <c r="Y18" s="273">
        <v>24</v>
      </c>
      <c r="Z18" s="274">
        <v>28</v>
      </c>
      <c r="AA18" s="275">
        <v>52</v>
      </c>
      <c r="AB18" s="273">
        <v>75</v>
      </c>
      <c r="AC18" s="274">
        <v>61</v>
      </c>
      <c r="AD18" s="275">
        <v>67</v>
      </c>
      <c r="AE18" s="273">
        <v>24</v>
      </c>
      <c r="AF18" s="274">
        <v>28</v>
      </c>
      <c r="AG18" s="275">
        <v>52</v>
      </c>
      <c r="AH18" s="273">
        <v>34.799999999999997</v>
      </c>
      <c r="AI18" s="274">
        <v>32.299999999999997</v>
      </c>
      <c r="AJ18" s="275">
        <v>33.4</v>
      </c>
      <c r="AK18" s="273">
        <v>24</v>
      </c>
      <c r="AL18" s="274">
        <v>28</v>
      </c>
      <c r="AM18" s="275">
        <v>52</v>
      </c>
      <c r="AN18" s="273">
        <v>69</v>
      </c>
      <c r="AO18" s="274">
        <v>81</v>
      </c>
      <c r="AP18" s="275">
        <v>75</v>
      </c>
      <c r="AQ18" s="273">
        <v>16</v>
      </c>
      <c r="AR18" s="274">
        <v>16</v>
      </c>
      <c r="AS18" s="275">
        <v>32</v>
      </c>
      <c r="AT18" s="273">
        <v>69</v>
      </c>
      <c r="AU18" s="274">
        <v>81</v>
      </c>
      <c r="AV18" s="275">
        <v>75</v>
      </c>
      <c r="AW18" s="273">
        <v>16</v>
      </c>
      <c r="AX18" s="274">
        <v>16</v>
      </c>
      <c r="AY18" s="275">
        <v>32</v>
      </c>
      <c r="AZ18" s="273">
        <v>31.4</v>
      </c>
      <c r="BA18" s="274">
        <v>32.5</v>
      </c>
      <c r="BB18" s="275">
        <v>32</v>
      </c>
      <c r="BC18" s="273">
        <v>16</v>
      </c>
      <c r="BD18" s="274">
        <v>16</v>
      </c>
      <c r="BE18" s="275">
        <v>32</v>
      </c>
      <c r="BF18" s="273" t="s">
        <v>197</v>
      </c>
      <c r="BG18" s="274" t="s">
        <v>197</v>
      </c>
      <c r="BH18" s="275">
        <v>33</v>
      </c>
      <c r="BI18" s="273" t="s">
        <v>197</v>
      </c>
      <c r="BJ18" s="274" t="s">
        <v>197</v>
      </c>
      <c r="BK18" s="275">
        <v>9</v>
      </c>
      <c r="BL18" s="273" t="s">
        <v>197</v>
      </c>
      <c r="BM18" s="274" t="s">
        <v>197</v>
      </c>
      <c r="BN18" s="275">
        <v>33</v>
      </c>
      <c r="BO18" s="273" t="s">
        <v>197</v>
      </c>
      <c r="BP18" s="274" t="s">
        <v>197</v>
      </c>
      <c r="BQ18" s="275">
        <v>9</v>
      </c>
      <c r="BR18" s="273">
        <v>35</v>
      </c>
      <c r="BS18" s="274">
        <v>26.5</v>
      </c>
      <c r="BT18" s="275">
        <v>27.4</v>
      </c>
      <c r="BU18" s="273" t="s">
        <v>197</v>
      </c>
      <c r="BV18" s="274" t="s">
        <v>197</v>
      </c>
      <c r="BW18" s="275">
        <v>9</v>
      </c>
      <c r="BX18" s="273" t="s">
        <v>197</v>
      </c>
      <c r="BY18" s="274" t="s">
        <v>197</v>
      </c>
      <c r="BZ18" s="275" t="s">
        <v>197</v>
      </c>
      <c r="CA18" s="273" t="s">
        <v>197</v>
      </c>
      <c r="CB18" s="274" t="s">
        <v>197</v>
      </c>
      <c r="CC18" s="275">
        <v>3</v>
      </c>
      <c r="CD18" s="273" t="s">
        <v>197</v>
      </c>
      <c r="CE18" s="274" t="s">
        <v>197</v>
      </c>
      <c r="CF18" s="275" t="s">
        <v>197</v>
      </c>
      <c r="CG18" s="273" t="s">
        <v>197</v>
      </c>
      <c r="CH18" s="274" t="s">
        <v>197</v>
      </c>
      <c r="CI18" s="275">
        <v>3</v>
      </c>
      <c r="CJ18" s="273">
        <v>30.5</v>
      </c>
      <c r="CK18" s="274">
        <v>34</v>
      </c>
      <c r="CL18" s="275">
        <v>31.7</v>
      </c>
      <c r="CM18" s="273" t="s">
        <v>197</v>
      </c>
      <c r="CN18" s="274" t="s">
        <v>197</v>
      </c>
      <c r="CO18" s="275">
        <v>3</v>
      </c>
      <c r="CP18" s="273">
        <v>73</v>
      </c>
      <c r="CQ18" s="274">
        <v>58</v>
      </c>
      <c r="CR18" s="275">
        <v>65</v>
      </c>
      <c r="CS18" s="273">
        <v>845</v>
      </c>
      <c r="CT18" s="274">
        <v>866</v>
      </c>
      <c r="CU18" s="275">
        <v>1711</v>
      </c>
      <c r="CV18" s="273">
        <v>73</v>
      </c>
      <c r="CW18" s="274">
        <v>60</v>
      </c>
      <c r="CX18" s="275">
        <v>67</v>
      </c>
      <c r="CY18" s="273">
        <v>845</v>
      </c>
      <c r="CZ18" s="274">
        <v>866</v>
      </c>
      <c r="DA18" s="275">
        <v>1711</v>
      </c>
      <c r="DB18" s="273">
        <v>34</v>
      </c>
      <c r="DC18" s="274">
        <v>32.1</v>
      </c>
      <c r="DD18" s="275">
        <v>33</v>
      </c>
      <c r="DE18" s="273">
        <v>845</v>
      </c>
      <c r="DF18" s="274">
        <v>866</v>
      </c>
      <c r="DG18" s="275">
        <v>1711</v>
      </c>
    </row>
    <row r="19" spans="1:111" x14ac:dyDescent="0.35">
      <c r="A19" t="s">
        <v>44</v>
      </c>
      <c r="B19" t="s">
        <v>563</v>
      </c>
      <c r="C19" t="s">
        <v>408</v>
      </c>
      <c r="D19" s="273">
        <v>71</v>
      </c>
      <c r="E19" s="274">
        <v>54</v>
      </c>
      <c r="F19" s="275">
        <v>62</v>
      </c>
      <c r="G19" s="273">
        <v>1547</v>
      </c>
      <c r="H19" s="274">
        <v>1629</v>
      </c>
      <c r="I19" s="275">
        <v>3176</v>
      </c>
      <c r="J19" s="273">
        <v>74</v>
      </c>
      <c r="K19" s="274">
        <v>58</v>
      </c>
      <c r="L19" s="275">
        <v>66</v>
      </c>
      <c r="M19" s="273">
        <v>1547</v>
      </c>
      <c r="N19" s="274">
        <v>1629</v>
      </c>
      <c r="O19" s="275">
        <v>3176</v>
      </c>
      <c r="P19" s="273">
        <v>34.1</v>
      </c>
      <c r="Q19" s="274">
        <v>31.4</v>
      </c>
      <c r="R19" s="275">
        <v>32.700000000000003</v>
      </c>
      <c r="S19" s="273">
        <v>1547</v>
      </c>
      <c r="T19" s="274">
        <v>1629</v>
      </c>
      <c r="U19" s="275">
        <v>3176</v>
      </c>
      <c r="V19" s="273">
        <v>76</v>
      </c>
      <c r="W19" s="274">
        <v>40</v>
      </c>
      <c r="X19" s="275">
        <v>58</v>
      </c>
      <c r="Y19" s="273">
        <v>58</v>
      </c>
      <c r="Z19" s="274">
        <v>58</v>
      </c>
      <c r="AA19" s="275">
        <v>116</v>
      </c>
      <c r="AB19" s="273">
        <v>79</v>
      </c>
      <c r="AC19" s="274">
        <v>48</v>
      </c>
      <c r="AD19" s="275">
        <v>64</v>
      </c>
      <c r="AE19" s="273">
        <v>58</v>
      </c>
      <c r="AF19" s="274">
        <v>58</v>
      </c>
      <c r="AG19" s="275">
        <v>116</v>
      </c>
      <c r="AH19" s="273">
        <v>35.6</v>
      </c>
      <c r="AI19" s="274">
        <v>29.3</v>
      </c>
      <c r="AJ19" s="275">
        <v>32.4</v>
      </c>
      <c r="AK19" s="273">
        <v>58</v>
      </c>
      <c r="AL19" s="274">
        <v>58</v>
      </c>
      <c r="AM19" s="275">
        <v>116</v>
      </c>
      <c r="AN19" s="273">
        <v>83</v>
      </c>
      <c r="AO19" s="274">
        <v>48</v>
      </c>
      <c r="AP19" s="275">
        <v>70</v>
      </c>
      <c r="AQ19" s="273">
        <v>36</v>
      </c>
      <c r="AR19" s="274">
        <v>21</v>
      </c>
      <c r="AS19" s="275">
        <v>57</v>
      </c>
      <c r="AT19" s="273">
        <v>86</v>
      </c>
      <c r="AU19" s="274">
        <v>62</v>
      </c>
      <c r="AV19" s="275">
        <v>77</v>
      </c>
      <c r="AW19" s="273">
        <v>36</v>
      </c>
      <c r="AX19" s="274">
        <v>21</v>
      </c>
      <c r="AY19" s="275">
        <v>57</v>
      </c>
      <c r="AZ19" s="273">
        <v>34.700000000000003</v>
      </c>
      <c r="BA19" s="274">
        <v>31.8</v>
      </c>
      <c r="BB19" s="275">
        <v>33.6</v>
      </c>
      <c r="BC19" s="273">
        <v>36</v>
      </c>
      <c r="BD19" s="274">
        <v>21</v>
      </c>
      <c r="BE19" s="275">
        <v>57</v>
      </c>
      <c r="BF19" s="273">
        <v>66</v>
      </c>
      <c r="BG19" s="274">
        <v>41</v>
      </c>
      <c r="BH19" s="275">
        <v>56</v>
      </c>
      <c r="BI19" s="273">
        <v>32</v>
      </c>
      <c r="BJ19" s="274">
        <v>22</v>
      </c>
      <c r="BK19" s="275">
        <v>54</v>
      </c>
      <c r="BL19" s="273">
        <v>75</v>
      </c>
      <c r="BM19" s="274">
        <v>41</v>
      </c>
      <c r="BN19" s="275">
        <v>61</v>
      </c>
      <c r="BO19" s="273">
        <v>32</v>
      </c>
      <c r="BP19" s="274">
        <v>22</v>
      </c>
      <c r="BQ19" s="275">
        <v>54</v>
      </c>
      <c r="BR19" s="273">
        <v>34.9</v>
      </c>
      <c r="BS19" s="274">
        <v>26.9</v>
      </c>
      <c r="BT19" s="275">
        <v>31.6</v>
      </c>
      <c r="BU19" s="273">
        <v>32</v>
      </c>
      <c r="BV19" s="274">
        <v>22</v>
      </c>
      <c r="BW19" s="275">
        <v>54</v>
      </c>
      <c r="BX19" s="273" t="s">
        <v>191</v>
      </c>
      <c r="BY19" s="274" t="s">
        <v>197</v>
      </c>
      <c r="BZ19" s="275" t="s">
        <v>197</v>
      </c>
      <c r="CA19" s="273">
        <v>0</v>
      </c>
      <c r="CB19" s="274" t="s">
        <v>197</v>
      </c>
      <c r="CC19" s="275" t="s">
        <v>197</v>
      </c>
      <c r="CD19" s="273" t="s">
        <v>191</v>
      </c>
      <c r="CE19" s="274" t="s">
        <v>197</v>
      </c>
      <c r="CF19" s="275" t="s">
        <v>197</v>
      </c>
      <c r="CG19" s="273">
        <v>0</v>
      </c>
      <c r="CH19" s="274" t="s">
        <v>197</v>
      </c>
      <c r="CI19" s="275" t="s">
        <v>197</v>
      </c>
      <c r="CJ19" s="273">
        <v>0</v>
      </c>
      <c r="CK19" s="274">
        <v>29</v>
      </c>
      <c r="CL19" s="275">
        <v>29</v>
      </c>
      <c r="CM19" s="273">
        <v>0</v>
      </c>
      <c r="CN19" s="274" t="s">
        <v>197</v>
      </c>
      <c r="CO19" s="275" t="s">
        <v>197</v>
      </c>
      <c r="CP19" s="273">
        <v>70</v>
      </c>
      <c r="CQ19" s="274">
        <v>52</v>
      </c>
      <c r="CR19" s="275">
        <v>61</v>
      </c>
      <c r="CS19" s="273">
        <v>1767</v>
      </c>
      <c r="CT19" s="274">
        <v>1820</v>
      </c>
      <c r="CU19" s="275">
        <v>3587</v>
      </c>
      <c r="CV19" s="273">
        <v>74</v>
      </c>
      <c r="CW19" s="274">
        <v>56</v>
      </c>
      <c r="CX19" s="275">
        <v>65</v>
      </c>
      <c r="CY19" s="273">
        <v>1767</v>
      </c>
      <c r="CZ19" s="274">
        <v>1820</v>
      </c>
      <c r="DA19" s="275">
        <v>3587</v>
      </c>
      <c r="DB19" s="273">
        <v>34</v>
      </c>
      <c r="DC19" s="274">
        <v>31</v>
      </c>
      <c r="DD19" s="275">
        <v>32.5</v>
      </c>
      <c r="DE19" s="273">
        <v>1767</v>
      </c>
      <c r="DF19" s="274">
        <v>1820</v>
      </c>
      <c r="DG19" s="275">
        <v>3587</v>
      </c>
    </row>
    <row r="20" spans="1:111" x14ac:dyDescent="0.35">
      <c r="A20" t="s">
        <v>43</v>
      </c>
      <c r="B20" t="s">
        <v>288</v>
      </c>
      <c r="C20" t="s">
        <v>408</v>
      </c>
      <c r="D20" s="273">
        <v>79</v>
      </c>
      <c r="E20" s="274">
        <v>63</v>
      </c>
      <c r="F20" s="275">
        <v>71</v>
      </c>
      <c r="G20" s="273">
        <v>1656</v>
      </c>
      <c r="H20" s="274">
        <v>1887</v>
      </c>
      <c r="I20" s="275">
        <v>3543</v>
      </c>
      <c r="J20" s="273">
        <v>80</v>
      </c>
      <c r="K20" s="274">
        <v>64</v>
      </c>
      <c r="L20" s="275">
        <v>72</v>
      </c>
      <c r="M20" s="273">
        <v>1656</v>
      </c>
      <c r="N20" s="274">
        <v>1887</v>
      </c>
      <c r="O20" s="275">
        <v>3543</v>
      </c>
      <c r="P20" s="273">
        <v>37</v>
      </c>
      <c r="Q20" s="274">
        <v>34.4</v>
      </c>
      <c r="R20" s="275">
        <v>35.6</v>
      </c>
      <c r="S20" s="273">
        <v>1656</v>
      </c>
      <c r="T20" s="274">
        <v>1887</v>
      </c>
      <c r="U20" s="275">
        <v>3543</v>
      </c>
      <c r="V20" s="273">
        <v>76</v>
      </c>
      <c r="W20" s="274">
        <v>62</v>
      </c>
      <c r="X20" s="275">
        <v>69</v>
      </c>
      <c r="Y20" s="273">
        <v>38</v>
      </c>
      <c r="Z20" s="274">
        <v>39</v>
      </c>
      <c r="AA20" s="275">
        <v>77</v>
      </c>
      <c r="AB20" s="273">
        <v>79</v>
      </c>
      <c r="AC20" s="274">
        <v>64</v>
      </c>
      <c r="AD20" s="275">
        <v>71</v>
      </c>
      <c r="AE20" s="273">
        <v>38</v>
      </c>
      <c r="AF20" s="274">
        <v>39</v>
      </c>
      <c r="AG20" s="275">
        <v>77</v>
      </c>
      <c r="AH20" s="273">
        <v>38</v>
      </c>
      <c r="AI20" s="274">
        <v>33.299999999999997</v>
      </c>
      <c r="AJ20" s="275">
        <v>35.6</v>
      </c>
      <c r="AK20" s="273">
        <v>38</v>
      </c>
      <c r="AL20" s="274">
        <v>39</v>
      </c>
      <c r="AM20" s="275">
        <v>77</v>
      </c>
      <c r="AN20" s="273" t="s">
        <v>197</v>
      </c>
      <c r="AO20" s="274" t="s">
        <v>197</v>
      </c>
      <c r="AP20" s="275">
        <v>78</v>
      </c>
      <c r="AQ20" s="273">
        <v>11</v>
      </c>
      <c r="AR20" s="274">
        <v>7</v>
      </c>
      <c r="AS20" s="275">
        <v>18</v>
      </c>
      <c r="AT20" s="273" t="s">
        <v>197</v>
      </c>
      <c r="AU20" s="274" t="s">
        <v>197</v>
      </c>
      <c r="AV20" s="275">
        <v>78</v>
      </c>
      <c r="AW20" s="273">
        <v>11</v>
      </c>
      <c r="AX20" s="274">
        <v>7</v>
      </c>
      <c r="AY20" s="275">
        <v>18</v>
      </c>
      <c r="AZ20" s="273">
        <v>38.5</v>
      </c>
      <c r="BA20" s="274">
        <v>34.299999999999997</v>
      </c>
      <c r="BB20" s="275">
        <v>36.9</v>
      </c>
      <c r="BC20" s="273">
        <v>11</v>
      </c>
      <c r="BD20" s="274">
        <v>7</v>
      </c>
      <c r="BE20" s="275">
        <v>18</v>
      </c>
      <c r="BF20" s="273" t="s">
        <v>197</v>
      </c>
      <c r="BG20" s="274" t="s">
        <v>197</v>
      </c>
      <c r="BH20" s="275" t="s">
        <v>197</v>
      </c>
      <c r="BI20" s="273" t="s">
        <v>197</v>
      </c>
      <c r="BJ20" s="274" t="s">
        <v>197</v>
      </c>
      <c r="BK20" s="275">
        <v>6</v>
      </c>
      <c r="BL20" s="273" t="s">
        <v>197</v>
      </c>
      <c r="BM20" s="274" t="s">
        <v>197</v>
      </c>
      <c r="BN20" s="275" t="s">
        <v>197</v>
      </c>
      <c r="BO20" s="273" t="s">
        <v>197</v>
      </c>
      <c r="BP20" s="274" t="s">
        <v>197</v>
      </c>
      <c r="BQ20" s="275">
        <v>6</v>
      </c>
      <c r="BR20" s="273">
        <v>22</v>
      </c>
      <c r="BS20" s="274">
        <v>33.299999999999997</v>
      </c>
      <c r="BT20" s="275">
        <v>29.5</v>
      </c>
      <c r="BU20" s="273" t="s">
        <v>197</v>
      </c>
      <c r="BV20" s="274" t="s">
        <v>197</v>
      </c>
      <c r="BW20" s="275">
        <v>6</v>
      </c>
      <c r="BX20" s="273" t="s">
        <v>191</v>
      </c>
      <c r="BY20" s="274" t="s">
        <v>191</v>
      </c>
      <c r="BZ20" s="275" t="s">
        <v>191</v>
      </c>
      <c r="CA20" s="273">
        <v>0</v>
      </c>
      <c r="CB20" s="274">
        <v>0</v>
      </c>
      <c r="CC20" s="275">
        <v>0</v>
      </c>
      <c r="CD20" s="273" t="s">
        <v>191</v>
      </c>
      <c r="CE20" s="274" t="s">
        <v>191</v>
      </c>
      <c r="CF20" s="275" t="s">
        <v>191</v>
      </c>
      <c r="CG20" s="273">
        <v>0</v>
      </c>
      <c r="CH20" s="274">
        <v>0</v>
      </c>
      <c r="CI20" s="275">
        <v>0</v>
      </c>
      <c r="CJ20" s="273">
        <v>0</v>
      </c>
      <c r="CK20" s="274">
        <v>0</v>
      </c>
      <c r="CL20" s="275">
        <v>0</v>
      </c>
      <c r="CM20" s="273">
        <v>0</v>
      </c>
      <c r="CN20" s="274">
        <v>0</v>
      </c>
      <c r="CO20" s="275">
        <v>0</v>
      </c>
      <c r="CP20" s="273">
        <v>79</v>
      </c>
      <c r="CQ20" s="274">
        <v>63</v>
      </c>
      <c r="CR20" s="275">
        <v>70</v>
      </c>
      <c r="CS20" s="273">
        <v>1741</v>
      </c>
      <c r="CT20" s="274">
        <v>1974</v>
      </c>
      <c r="CU20" s="275">
        <v>3715</v>
      </c>
      <c r="CV20" s="273">
        <v>80</v>
      </c>
      <c r="CW20" s="274">
        <v>64</v>
      </c>
      <c r="CX20" s="275">
        <v>71</v>
      </c>
      <c r="CY20" s="273">
        <v>1741</v>
      </c>
      <c r="CZ20" s="274">
        <v>1974</v>
      </c>
      <c r="DA20" s="275">
        <v>3715</v>
      </c>
      <c r="DB20" s="273">
        <v>37</v>
      </c>
      <c r="DC20" s="274">
        <v>34.299999999999997</v>
      </c>
      <c r="DD20" s="275">
        <v>35.6</v>
      </c>
      <c r="DE20" s="273">
        <v>1741</v>
      </c>
      <c r="DF20" s="274">
        <v>1974</v>
      </c>
      <c r="DG20" s="275">
        <v>3715</v>
      </c>
    </row>
    <row r="21" spans="1:111" x14ac:dyDescent="0.35">
      <c r="A21" t="s">
        <v>47</v>
      </c>
      <c r="B21" t="s">
        <v>292</v>
      </c>
      <c r="C21" t="s">
        <v>408</v>
      </c>
      <c r="D21" s="273">
        <v>77</v>
      </c>
      <c r="E21" s="274">
        <v>63</v>
      </c>
      <c r="F21" s="275">
        <v>70</v>
      </c>
      <c r="G21" s="273">
        <v>928</v>
      </c>
      <c r="H21" s="274">
        <v>939</v>
      </c>
      <c r="I21" s="275">
        <v>1867</v>
      </c>
      <c r="J21" s="273">
        <v>78</v>
      </c>
      <c r="K21" s="274">
        <v>66</v>
      </c>
      <c r="L21" s="275">
        <v>72</v>
      </c>
      <c r="M21" s="273">
        <v>928</v>
      </c>
      <c r="N21" s="274">
        <v>939</v>
      </c>
      <c r="O21" s="275">
        <v>1867</v>
      </c>
      <c r="P21" s="273">
        <v>35</v>
      </c>
      <c r="Q21" s="274">
        <v>33</v>
      </c>
      <c r="R21" s="275">
        <v>34</v>
      </c>
      <c r="S21" s="273">
        <v>928</v>
      </c>
      <c r="T21" s="274">
        <v>939</v>
      </c>
      <c r="U21" s="275">
        <v>1867</v>
      </c>
      <c r="V21" s="273">
        <v>76</v>
      </c>
      <c r="W21" s="274">
        <v>57</v>
      </c>
      <c r="X21" s="275">
        <v>64</v>
      </c>
      <c r="Y21" s="273">
        <v>25</v>
      </c>
      <c r="Z21" s="274">
        <v>44</v>
      </c>
      <c r="AA21" s="275">
        <v>69</v>
      </c>
      <c r="AB21" s="273">
        <v>76</v>
      </c>
      <c r="AC21" s="274">
        <v>61</v>
      </c>
      <c r="AD21" s="275">
        <v>67</v>
      </c>
      <c r="AE21" s="273">
        <v>25</v>
      </c>
      <c r="AF21" s="274">
        <v>44</v>
      </c>
      <c r="AG21" s="275">
        <v>69</v>
      </c>
      <c r="AH21" s="273">
        <v>34.200000000000003</v>
      </c>
      <c r="AI21" s="274">
        <v>32.299999999999997</v>
      </c>
      <c r="AJ21" s="275">
        <v>33</v>
      </c>
      <c r="AK21" s="273">
        <v>25</v>
      </c>
      <c r="AL21" s="274">
        <v>44</v>
      </c>
      <c r="AM21" s="275">
        <v>69</v>
      </c>
      <c r="AN21" s="273" t="s">
        <v>197</v>
      </c>
      <c r="AO21" s="274" t="s">
        <v>197</v>
      </c>
      <c r="AP21" s="275">
        <v>56</v>
      </c>
      <c r="AQ21" s="273">
        <v>3</v>
      </c>
      <c r="AR21" s="274">
        <v>6</v>
      </c>
      <c r="AS21" s="275">
        <v>9</v>
      </c>
      <c r="AT21" s="273" t="s">
        <v>197</v>
      </c>
      <c r="AU21" s="274" t="s">
        <v>197</v>
      </c>
      <c r="AV21" s="275">
        <v>56</v>
      </c>
      <c r="AW21" s="273">
        <v>3</v>
      </c>
      <c r="AX21" s="274">
        <v>6</v>
      </c>
      <c r="AY21" s="275">
        <v>9</v>
      </c>
      <c r="AZ21" s="273">
        <v>32.700000000000003</v>
      </c>
      <c r="BA21" s="274">
        <v>30.3</v>
      </c>
      <c r="BB21" s="275">
        <v>31.1</v>
      </c>
      <c r="BC21" s="273">
        <v>3</v>
      </c>
      <c r="BD21" s="274">
        <v>6</v>
      </c>
      <c r="BE21" s="275">
        <v>9</v>
      </c>
      <c r="BF21" s="273" t="s">
        <v>197</v>
      </c>
      <c r="BG21" s="274" t="s">
        <v>197</v>
      </c>
      <c r="BH21" s="275" t="s">
        <v>197</v>
      </c>
      <c r="BI21" s="273" t="s">
        <v>197</v>
      </c>
      <c r="BJ21" s="274" t="s">
        <v>197</v>
      </c>
      <c r="BK21" s="275">
        <v>3</v>
      </c>
      <c r="BL21" s="273" t="s">
        <v>197</v>
      </c>
      <c r="BM21" s="274" t="s">
        <v>197</v>
      </c>
      <c r="BN21" s="275" t="s">
        <v>197</v>
      </c>
      <c r="BO21" s="273" t="s">
        <v>197</v>
      </c>
      <c r="BP21" s="274" t="s">
        <v>197</v>
      </c>
      <c r="BQ21" s="275">
        <v>3</v>
      </c>
      <c r="BR21" s="273">
        <v>36</v>
      </c>
      <c r="BS21" s="274">
        <v>28</v>
      </c>
      <c r="BT21" s="275">
        <v>30.7</v>
      </c>
      <c r="BU21" s="273" t="s">
        <v>197</v>
      </c>
      <c r="BV21" s="274" t="s">
        <v>197</v>
      </c>
      <c r="BW21" s="275">
        <v>3</v>
      </c>
      <c r="BX21" s="273" t="s">
        <v>197</v>
      </c>
      <c r="BY21" s="274" t="s">
        <v>191</v>
      </c>
      <c r="BZ21" s="275" t="s">
        <v>197</v>
      </c>
      <c r="CA21" s="273" t="s">
        <v>197</v>
      </c>
      <c r="CB21" s="274">
        <v>0</v>
      </c>
      <c r="CC21" s="275" t="s">
        <v>197</v>
      </c>
      <c r="CD21" s="273" t="s">
        <v>197</v>
      </c>
      <c r="CE21" s="274" t="s">
        <v>191</v>
      </c>
      <c r="CF21" s="275" t="s">
        <v>197</v>
      </c>
      <c r="CG21" s="273" t="s">
        <v>197</v>
      </c>
      <c r="CH21" s="274">
        <v>0</v>
      </c>
      <c r="CI21" s="275" t="s">
        <v>197</v>
      </c>
      <c r="CJ21" s="273">
        <v>33</v>
      </c>
      <c r="CK21" s="274">
        <v>0</v>
      </c>
      <c r="CL21" s="275">
        <v>33</v>
      </c>
      <c r="CM21" s="273" t="s">
        <v>197</v>
      </c>
      <c r="CN21" s="274">
        <v>0</v>
      </c>
      <c r="CO21" s="275" t="s">
        <v>197</v>
      </c>
      <c r="CP21" s="273">
        <v>76</v>
      </c>
      <c r="CQ21" s="274">
        <v>62</v>
      </c>
      <c r="CR21" s="275">
        <v>69</v>
      </c>
      <c r="CS21" s="273">
        <v>979</v>
      </c>
      <c r="CT21" s="274">
        <v>1014</v>
      </c>
      <c r="CU21" s="275">
        <v>1993</v>
      </c>
      <c r="CV21" s="273">
        <v>77</v>
      </c>
      <c r="CW21" s="274">
        <v>65</v>
      </c>
      <c r="CX21" s="275">
        <v>71</v>
      </c>
      <c r="CY21" s="273">
        <v>979</v>
      </c>
      <c r="CZ21" s="274">
        <v>1014</v>
      </c>
      <c r="DA21" s="275">
        <v>1993</v>
      </c>
      <c r="DB21" s="273">
        <v>34.9</v>
      </c>
      <c r="DC21" s="274">
        <v>32.9</v>
      </c>
      <c r="DD21" s="275">
        <v>33.9</v>
      </c>
      <c r="DE21" s="273">
        <v>979</v>
      </c>
      <c r="DF21" s="274">
        <v>1014</v>
      </c>
      <c r="DG21" s="275">
        <v>1993</v>
      </c>
    </row>
    <row r="22" spans="1:111" x14ac:dyDescent="0.35">
      <c r="A22" t="s">
        <v>48</v>
      </c>
      <c r="B22" t="s">
        <v>293</v>
      </c>
      <c r="C22" t="s">
        <v>408</v>
      </c>
      <c r="D22" s="273">
        <v>77</v>
      </c>
      <c r="E22" s="274">
        <v>65</v>
      </c>
      <c r="F22" s="275">
        <v>71</v>
      </c>
      <c r="G22" s="273">
        <v>896</v>
      </c>
      <c r="H22" s="274">
        <v>940</v>
      </c>
      <c r="I22" s="275">
        <v>1836</v>
      </c>
      <c r="J22" s="273">
        <v>79</v>
      </c>
      <c r="K22" s="274">
        <v>68</v>
      </c>
      <c r="L22" s="275">
        <v>73</v>
      </c>
      <c r="M22" s="273">
        <v>896</v>
      </c>
      <c r="N22" s="274">
        <v>940</v>
      </c>
      <c r="O22" s="275">
        <v>1836</v>
      </c>
      <c r="P22" s="273">
        <v>35.4</v>
      </c>
      <c r="Q22" s="274">
        <v>33.4</v>
      </c>
      <c r="R22" s="275">
        <v>34.4</v>
      </c>
      <c r="S22" s="273">
        <v>896</v>
      </c>
      <c r="T22" s="274">
        <v>940</v>
      </c>
      <c r="U22" s="275">
        <v>1836</v>
      </c>
      <c r="V22" s="273">
        <v>81</v>
      </c>
      <c r="W22" s="274">
        <v>62</v>
      </c>
      <c r="X22" s="275">
        <v>70</v>
      </c>
      <c r="Y22" s="273">
        <v>21</v>
      </c>
      <c r="Z22" s="274">
        <v>26</v>
      </c>
      <c r="AA22" s="275">
        <v>47</v>
      </c>
      <c r="AB22" s="273">
        <v>81</v>
      </c>
      <c r="AC22" s="274">
        <v>62</v>
      </c>
      <c r="AD22" s="275">
        <v>70</v>
      </c>
      <c r="AE22" s="273">
        <v>21</v>
      </c>
      <c r="AF22" s="274">
        <v>26</v>
      </c>
      <c r="AG22" s="275">
        <v>47</v>
      </c>
      <c r="AH22" s="273">
        <v>35.799999999999997</v>
      </c>
      <c r="AI22" s="274">
        <v>33.700000000000003</v>
      </c>
      <c r="AJ22" s="275">
        <v>34.6</v>
      </c>
      <c r="AK22" s="273">
        <v>21</v>
      </c>
      <c r="AL22" s="274">
        <v>26</v>
      </c>
      <c r="AM22" s="275">
        <v>47</v>
      </c>
      <c r="AN22" s="273">
        <v>84</v>
      </c>
      <c r="AO22" s="274">
        <v>75</v>
      </c>
      <c r="AP22" s="275">
        <v>80</v>
      </c>
      <c r="AQ22" s="273">
        <v>31</v>
      </c>
      <c r="AR22" s="274">
        <v>28</v>
      </c>
      <c r="AS22" s="275">
        <v>59</v>
      </c>
      <c r="AT22" s="273">
        <v>84</v>
      </c>
      <c r="AU22" s="274">
        <v>75</v>
      </c>
      <c r="AV22" s="275">
        <v>80</v>
      </c>
      <c r="AW22" s="273">
        <v>31</v>
      </c>
      <c r="AX22" s="274">
        <v>28</v>
      </c>
      <c r="AY22" s="275">
        <v>59</v>
      </c>
      <c r="AZ22" s="273">
        <v>35.299999999999997</v>
      </c>
      <c r="BA22" s="274">
        <v>32.1</v>
      </c>
      <c r="BB22" s="275">
        <v>33.799999999999997</v>
      </c>
      <c r="BC22" s="273">
        <v>31</v>
      </c>
      <c r="BD22" s="274">
        <v>28</v>
      </c>
      <c r="BE22" s="275">
        <v>59</v>
      </c>
      <c r="BF22" s="273">
        <v>100</v>
      </c>
      <c r="BG22" s="274" t="s">
        <v>197</v>
      </c>
      <c r="BH22" s="275" t="s">
        <v>197</v>
      </c>
      <c r="BI22" s="273">
        <v>3</v>
      </c>
      <c r="BJ22" s="274">
        <v>8</v>
      </c>
      <c r="BK22" s="275">
        <v>11</v>
      </c>
      <c r="BL22" s="273">
        <v>100</v>
      </c>
      <c r="BM22" s="274" t="s">
        <v>197</v>
      </c>
      <c r="BN22" s="275" t="s">
        <v>197</v>
      </c>
      <c r="BO22" s="273">
        <v>3</v>
      </c>
      <c r="BP22" s="274">
        <v>8</v>
      </c>
      <c r="BQ22" s="275">
        <v>11</v>
      </c>
      <c r="BR22" s="273">
        <v>34</v>
      </c>
      <c r="BS22" s="274">
        <v>32.299999999999997</v>
      </c>
      <c r="BT22" s="275">
        <v>32.700000000000003</v>
      </c>
      <c r="BU22" s="273">
        <v>3</v>
      </c>
      <c r="BV22" s="274">
        <v>8</v>
      </c>
      <c r="BW22" s="275">
        <v>11</v>
      </c>
      <c r="BX22" s="273" t="s">
        <v>197</v>
      </c>
      <c r="BY22" s="274" t="s">
        <v>197</v>
      </c>
      <c r="BZ22" s="275">
        <v>100</v>
      </c>
      <c r="CA22" s="273" t="s">
        <v>197</v>
      </c>
      <c r="CB22" s="274" t="s">
        <v>197</v>
      </c>
      <c r="CC22" s="275">
        <v>3</v>
      </c>
      <c r="CD22" s="273" t="s">
        <v>197</v>
      </c>
      <c r="CE22" s="274" t="s">
        <v>197</v>
      </c>
      <c r="CF22" s="275">
        <v>100</v>
      </c>
      <c r="CG22" s="273" t="s">
        <v>197</v>
      </c>
      <c r="CH22" s="274" t="s">
        <v>197</v>
      </c>
      <c r="CI22" s="275">
        <v>3</v>
      </c>
      <c r="CJ22" s="273">
        <v>36</v>
      </c>
      <c r="CK22" s="274">
        <v>36</v>
      </c>
      <c r="CL22" s="275">
        <v>36</v>
      </c>
      <c r="CM22" s="273" t="s">
        <v>197</v>
      </c>
      <c r="CN22" s="274" t="s">
        <v>197</v>
      </c>
      <c r="CO22" s="275">
        <v>3</v>
      </c>
      <c r="CP22" s="273">
        <v>77</v>
      </c>
      <c r="CQ22" s="274">
        <v>64</v>
      </c>
      <c r="CR22" s="275">
        <v>70</v>
      </c>
      <c r="CS22" s="273">
        <v>977</v>
      </c>
      <c r="CT22" s="274">
        <v>1030</v>
      </c>
      <c r="CU22" s="275">
        <v>2007</v>
      </c>
      <c r="CV22" s="273">
        <v>78</v>
      </c>
      <c r="CW22" s="274">
        <v>66</v>
      </c>
      <c r="CX22" s="275">
        <v>72</v>
      </c>
      <c r="CY22" s="273">
        <v>977</v>
      </c>
      <c r="CZ22" s="274">
        <v>1030</v>
      </c>
      <c r="DA22" s="275">
        <v>2007</v>
      </c>
      <c r="DB22" s="273">
        <v>35.200000000000003</v>
      </c>
      <c r="DC22" s="274">
        <v>33.200000000000003</v>
      </c>
      <c r="DD22" s="275">
        <v>34.200000000000003</v>
      </c>
      <c r="DE22" s="273">
        <v>977</v>
      </c>
      <c r="DF22" s="274">
        <v>1030</v>
      </c>
      <c r="DG22" s="275">
        <v>2007</v>
      </c>
    </row>
    <row r="23" spans="1:111" x14ac:dyDescent="0.35">
      <c r="A23" t="s">
        <v>53</v>
      </c>
      <c r="B23" t="s">
        <v>298</v>
      </c>
      <c r="C23" t="s">
        <v>408</v>
      </c>
      <c r="D23" s="273">
        <v>80</v>
      </c>
      <c r="E23" s="274">
        <v>68</v>
      </c>
      <c r="F23" s="275">
        <v>74</v>
      </c>
      <c r="G23" s="273">
        <v>884</v>
      </c>
      <c r="H23" s="274">
        <v>933</v>
      </c>
      <c r="I23" s="275">
        <v>1817</v>
      </c>
      <c r="J23" s="273">
        <v>81</v>
      </c>
      <c r="K23" s="274">
        <v>69</v>
      </c>
      <c r="L23" s="275">
        <v>74</v>
      </c>
      <c r="M23" s="273">
        <v>884</v>
      </c>
      <c r="N23" s="274">
        <v>933</v>
      </c>
      <c r="O23" s="275">
        <v>1817</v>
      </c>
      <c r="P23" s="273">
        <v>36.799999999999997</v>
      </c>
      <c r="Q23" s="274">
        <v>34.6</v>
      </c>
      <c r="R23" s="275">
        <v>35.6</v>
      </c>
      <c r="S23" s="273">
        <v>884</v>
      </c>
      <c r="T23" s="274">
        <v>933</v>
      </c>
      <c r="U23" s="275">
        <v>1817</v>
      </c>
      <c r="V23" s="273">
        <v>85</v>
      </c>
      <c r="W23" s="274">
        <v>84</v>
      </c>
      <c r="X23" s="275">
        <v>85</v>
      </c>
      <c r="Y23" s="273">
        <v>27</v>
      </c>
      <c r="Z23" s="274">
        <v>25</v>
      </c>
      <c r="AA23" s="275">
        <v>52</v>
      </c>
      <c r="AB23" s="273">
        <v>85</v>
      </c>
      <c r="AC23" s="274">
        <v>84</v>
      </c>
      <c r="AD23" s="275">
        <v>85</v>
      </c>
      <c r="AE23" s="273">
        <v>27</v>
      </c>
      <c r="AF23" s="274">
        <v>25</v>
      </c>
      <c r="AG23" s="275">
        <v>52</v>
      </c>
      <c r="AH23" s="273">
        <v>38.5</v>
      </c>
      <c r="AI23" s="274">
        <v>35.4</v>
      </c>
      <c r="AJ23" s="275">
        <v>37</v>
      </c>
      <c r="AK23" s="273">
        <v>27</v>
      </c>
      <c r="AL23" s="274">
        <v>25</v>
      </c>
      <c r="AM23" s="275">
        <v>52</v>
      </c>
      <c r="AN23" s="273" t="s">
        <v>197</v>
      </c>
      <c r="AO23" s="274" t="s">
        <v>197</v>
      </c>
      <c r="AP23" s="275">
        <v>76</v>
      </c>
      <c r="AQ23" s="273">
        <v>22</v>
      </c>
      <c r="AR23" s="274">
        <v>23</v>
      </c>
      <c r="AS23" s="275">
        <v>45</v>
      </c>
      <c r="AT23" s="273" t="s">
        <v>197</v>
      </c>
      <c r="AU23" s="274" t="s">
        <v>197</v>
      </c>
      <c r="AV23" s="275">
        <v>76</v>
      </c>
      <c r="AW23" s="273">
        <v>22</v>
      </c>
      <c r="AX23" s="274">
        <v>23</v>
      </c>
      <c r="AY23" s="275">
        <v>45</v>
      </c>
      <c r="AZ23" s="273">
        <v>35.5</v>
      </c>
      <c r="BA23" s="274">
        <v>33.200000000000003</v>
      </c>
      <c r="BB23" s="275">
        <v>34.299999999999997</v>
      </c>
      <c r="BC23" s="273">
        <v>22</v>
      </c>
      <c r="BD23" s="274">
        <v>23</v>
      </c>
      <c r="BE23" s="275">
        <v>45</v>
      </c>
      <c r="BF23" s="273" t="s">
        <v>197</v>
      </c>
      <c r="BG23" s="274" t="s">
        <v>197</v>
      </c>
      <c r="BH23" s="275">
        <v>64</v>
      </c>
      <c r="BI23" s="273">
        <v>4</v>
      </c>
      <c r="BJ23" s="274">
        <v>7</v>
      </c>
      <c r="BK23" s="275">
        <v>11</v>
      </c>
      <c r="BL23" s="273" t="s">
        <v>197</v>
      </c>
      <c r="BM23" s="274" t="s">
        <v>197</v>
      </c>
      <c r="BN23" s="275">
        <v>64</v>
      </c>
      <c r="BO23" s="273">
        <v>4</v>
      </c>
      <c r="BP23" s="274">
        <v>7</v>
      </c>
      <c r="BQ23" s="275">
        <v>11</v>
      </c>
      <c r="BR23" s="273">
        <v>34.5</v>
      </c>
      <c r="BS23" s="274">
        <v>33.299999999999997</v>
      </c>
      <c r="BT23" s="275">
        <v>33.700000000000003</v>
      </c>
      <c r="BU23" s="273">
        <v>4</v>
      </c>
      <c r="BV23" s="274">
        <v>7</v>
      </c>
      <c r="BW23" s="275">
        <v>11</v>
      </c>
      <c r="BX23" s="273" t="s">
        <v>197</v>
      </c>
      <c r="BY23" s="274" t="s">
        <v>197</v>
      </c>
      <c r="BZ23" s="275">
        <v>67</v>
      </c>
      <c r="CA23" s="273">
        <v>6</v>
      </c>
      <c r="CB23" s="274">
        <v>6</v>
      </c>
      <c r="CC23" s="275">
        <v>12</v>
      </c>
      <c r="CD23" s="273" t="s">
        <v>197</v>
      </c>
      <c r="CE23" s="274" t="s">
        <v>197</v>
      </c>
      <c r="CF23" s="275">
        <v>67</v>
      </c>
      <c r="CG23" s="273">
        <v>6</v>
      </c>
      <c r="CH23" s="274">
        <v>6</v>
      </c>
      <c r="CI23" s="275">
        <v>12</v>
      </c>
      <c r="CJ23" s="273">
        <v>35.799999999999997</v>
      </c>
      <c r="CK23" s="274">
        <v>38.200000000000003</v>
      </c>
      <c r="CL23" s="275">
        <v>37</v>
      </c>
      <c r="CM23" s="273">
        <v>6</v>
      </c>
      <c r="CN23" s="274">
        <v>6</v>
      </c>
      <c r="CO23" s="275">
        <v>12</v>
      </c>
      <c r="CP23" s="273">
        <v>80</v>
      </c>
      <c r="CQ23" s="274">
        <v>68</v>
      </c>
      <c r="CR23" s="275">
        <v>74</v>
      </c>
      <c r="CS23" s="273">
        <v>976</v>
      </c>
      <c r="CT23" s="274">
        <v>1032</v>
      </c>
      <c r="CU23" s="275">
        <v>2008</v>
      </c>
      <c r="CV23" s="273">
        <v>80</v>
      </c>
      <c r="CW23" s="274">
        <v>69</v>
      </c>
      <c r="CX23" s="275">
        <v>74</v>
      </c>
      <c r="CY23" s="273">
        <v>976</v>
      </c>
      <c r="CZ23" s="274">
        <v>1032</v>
      </c>
      <c r="DA23" s="275">
        <v>2008</v>
      </c>
      <c r="DB23" s="273">
        <v>36.700000000000003</v>
      </c>
      <c r="DC23" s="274">
        <v>34.6</v>
      </c>
      <c r="DD23" s="275">
        <v>35.6</v>
      </c>
      <c r="DE23" s="273">
        <v>976</v>
      </c>
      <c r="DF23" s="274">
        <v>1032</v>
      </c>
      <c r="DG23" s="275">
        <v>2008</v>
      </c>
    </row>
    <row r="24" spans="1:111" x14ac:dyDescent="0.35">
      <c r="A24" t="s">
        <v>55</v>
      </c>
      <c r="B24" t="s">
        <v>300</v>
      </c>
      <c r="C24" t="s">
        <v>299</v>
      </c>
      <c r="D24" s="273">
        <v>75</v>
      </c>
      <c r="E24" s="274">
        <v>60</v>
      </c>
      <c r="F24" s="275">
        <v>67</v>
      </c>
      <c r="G24" s="273">
        <v>1109</v>
      </c>
      <c r="H24" s="274">
        <v>1151</v>
      </c>
      <c r="I24" s="275">
        <v>2260</v>
      </c>
      <c r="J24" s="273">
        <v>76</v>
      </c>
      <c r="K24" s="274">
        <v>62</v>
      </c>
      <c r="L24" s="275">
        <v>68</v>
      </c>
      <c r="M24" s="273">
        <v>1109</v>
      </c>
      <c r="N24" s="274">
        <v>1151</v>
      </c>
      <c r="O24" s="275">
        <v>2260</v>
      </c>
      <c r="P24" s="273">
        <v>35.5</v>
      </c>
      <c r="Q24" s="274">
        <v>33.299999999999997</v>
      </c>
      <c r="R24" s="275">
        <v>34.4</v>
      </c>
      <c r="S24" s="273">
        <v>1109</v>
      </c>
      <c r="T24" s="274">
        <v>1151</v>
      </c>
      <c r="U24" s="275">
        <v>2260</v>
      </c>
      <c r="V24" s="273">
        <v>80</v>
      </c>
      <c r="W24" s="274">
        <v>60</v>
      </c>
      <c r="X24" s="275">
        <v>70</v>
      </c>
      <c r="Y24" s="273">
        <v>134</v>
      </c>
      <c r="Z24" s="274">
        <v>137</v>
      </c>
      <c r="AA24" s="275">
        <v>271</v>
      </c>
      <c r="AB24" s="273">
        <v>82</v>
      </c>
      <c r="AC24" s="274">
        <v>62</v>
      </c>
      <c r="AD24" s="275">
        <v>72</v>
      </c>
      <c r="AE24" s="273">
        <v>134</v>
      </c>
      <c r="AF24" s="274">
        <v>137</v>
      </c>
      <c r="AG24" s="275">
        <v>271</v>
      </c>
      <c r="AH24" s="273">
        <v>36.1</v>
      </c>
      <c r="AI24" s="274">
        <v>33.5</v>
      </c>
      <c r="AJ24" s="275">
        <v>34.700000000000003</v>
      </c>
      <c r="AK24" s="273">
        <v>134</v>
      </c>
      <c r="AL24" s="274">
        <v>137</v>
      </c>
      <c r="AM24" s="275">
        <v>271</v>
      </c>
      <c r="AN24" s="273">
        <v>74</v>
      </c>
      <c r="AO24" s="274">
        <v>57</v>
      </c>
      <c r="AP24" s="275">
        <v>65</v>
      </c>
      <c r="AQ24" s="273">
        <v>307</v>
      </c>
      <c r="AR24" s="274">
        <v>327</v>
      </c>
      <c r="AS24" s="275">
        <v>634</v>
      </c>
      <c r="AT24" s="273">
        <v>77</v>
      </c>
      <c r="AU24" s="274">
        <v>60</v>
      </c>
      <c r="AV24" s="275">
        <v>68</v>
      </c>
      <c r="AW24" s="273">
        <v>307</v>
      </c>
      <c r="AX24" s="274">
        <v>327</v>
      </c>
      <c r="AY24" s="275">
        <v>634</v>
      </c>
      <c r="AZ24" s="273">
        <v>34.700000000000003</v>
      </c>
      <c r="BA24" s="274">
        <v>31.5</v>
      </c>
      <c r="BB24" s="275">
        <v>33.1</v>
      </c>
      <c r="BC24" s="273">
        <v>307</v>
      </c>
      <c r="BD24" s="274">
        <v>327</v>
      </c>
      <c r="BE24" s="275">
        <v>634</v>
      </c>
      <c r="BF24" s="273">
        <v>76</v>
      </c>
      <c r="BG24" s="274">
        <v>58</v>
      </c>
      <c r="BH24" s="275">
        <v>68</v>
      </c>
      <c r="BI24" s="273">
        <v>76</v>
      </c>
      <c r="BJ24" s="274">
        <v>62</v>
      </c>
      <c r="BK24" s="275">
        <v>138</v>
      </c>
      <c r="BL24" s="273">
        <v>82</v>
      </c>
      <c r="BM24" s="274">
        <v>60</v>
      </c>
      <c r="BN24" s="275">
        <v>72</v>
      </c>
      <c r="BO24" s="273">
        <v>76</v>
      </c>
      <c r="BP24" s="274">
        <v>62</v>
      </c>
      <c r="BQ24" s="275">
        <v>138</v>
      </c>
      <c r="BR24" s="273">
        <v>34</v>
      </c>
      <c r="BS24" s="274">
        <v>30.5</v>
      </c>
      <c r="BT24" s="275">
        <v>32.4</v>
      </c>
      <c r="BU24" s="273">
        <v>76</v>
      </c>
      <c r="BV24" s="274">
        <v>62</v>
      </c>
      <c r="BW24" s="275">
        <v>138</v>
      </c>
      <c r="BX24" s="273">
        <v>57</v>
      </c>
      <c r="BY24" s="274">
        <v>46</v>
      </c>
      <c r="BZ24" s="275">
        <v>50</v>
      </c>
      <c r="CA24" s="273">
        <v>7</v>
      </c>
      <c r="CB24" s="274">
        <v>13</v>
      </c>
      <c r="CC24" s="275">
        <v>20</v>
      </c>
      <c r="CD24" s="273">
        <v>57</v>
      </c>
      <c r="CE24" s="274">
        <v>62</v>
      </c>
      <c r="CF24" s="275">
        <v>60</v>
      </c>
      <c r="CG24" s="273">
        <v>7</v>
      </c>
      <c r="CH24" s="274">
        <v>13</v>
      </c>
      <c r="CI24" s="275">
        <v>20</v>
      </c>
      <c r="CJ24" s="273">
        <v>34.6</v>
      </c>
      <c r="CK24" s="274">
        <v>29.5</v>
      </c>
      <c r="CL24" s="275">
        <v>31.3</v>
      </c>
      <c r="CM24" s="273">
        <v>7</v>
      </c>
      <c r="CN24" s="274">
        <v>13</v>
      </c>
      <c r="CO24" s="275">
        <v>20</v>
      </c>
      <c r="CP24" s="273">
        <v>74</v>
      </c>
      <c r="CQ24" s="274">
        <v>58</v>
      </c>
      <c r="CR24" s="275">
        <v>66</v>
      </c>
      <c r="CS24" s="273">
        <v>1725</v>
      </c>
      <c r="CT24" s="274">
        <v>1779</v>
      </c>
      <c r="CU24" s="275">
        <v>3504</v>
      </c>
      <c r="CV24" s="273">
        <v>76</v>
      </c>
      <c r="CW24" s="274">
        <v>61</v>
      </c>
      <c r="CX24" s="275">
        <v>68</v>
      </c>
      <c r="CY24" s="273">
        <v>1725</v>
      </c>
      <c r="CZ24" s="274">
        <v>1779</v>
      </c>
      <c r="DA24" s="275">
        <v>3504</v>
      </c>
      <c r="DB24" s="273">
        <v>35.1</v>
      </c>
      <c r="DC24" s="274">
        <v>32.700000000000003</v>
      </c>
      <c r="DD24" s="275">
        <v>33.9</v>
      </c>
      <c r="DE24" s="273">
        <v>1725</v>
      </c>
      <c r="DF24" s="274">
        <v>1779</v>
      </c>
      <c r="DG24" s="275">
        <v>3504</v>
      </c>
    </row>
    <row r="25" spans="1:111" x14ac:dyDescent="0.35">
      <c r="A25" t="s">
        <v>57</v>
      </c>
      <c r="B25" t="s">
        <v>302</v>
      </c>
      <c r="C25" t="s">
        <v>299</v>
      </c>
      <c r="D25" s="273">
        <v>65</v>
      </c>
      <c r="E25" s="274">
        <v>54</v>
      </c>
      <c r="F25" s="275">
        <v>59</v>
      </c>
      <c r="G25" s="273">
        <v>837</v>
      </c>
      <c r="H25" s="274">
        <v>946</v>
      </c>
      <c r="I25" s="275">
        <v>1783</v>
      </c>
      <c r="J25" s="273">
        <v>67</v>
      </c>
      <c r="K25" s="274">
        <v>56</v>
      </c>
      <c r="L25" s="275">
        <v>61</v>
      </c>
      <c r="M25" s="273">
        <v>837</v>
      </c>
      <c r="N25" s="274">
        <v>946</v>
      </c>
      <c r="O25" s="275">
        <v>1783</v>
      </c>
      <c r="P25" s="273">
        <v>34.1</v>
      </c>
      <c r="Q25" s="274">
        <v>31.9</v>
      </c>
      <c r="R25" s="275">
        <v>32.9</v>
      </c>
      <c r="S25" s="273">
        <v>837</v>
      </c>
      <c r="T25" s="274">
        <v>946</v>
      </c>
      <c r="U25" s="275">
        <v>1783</v>
      </c>
      <c r="V25" s="273">
        <v>79</v>
      </c>
      <c r="W25" s="274">
        <v>58</v>
      </c>
      <c r="X25" s="275">
        <v>68</v>
      </c>
      <c r="Y25" s="273">
        <v>175</v>
      </c>
      <c r="Z25" s="274">
        <v>209</v>
      </c>
      <c r="AA25" s="275">
        <v>384</v>
      </c>
      <c r="AB25" s="273">
        <v>80</v>
      </c>
      <c r="AC25" s="274">
        <v>59</v>
      </c>
      <c r="AD25" s="275">
        <v>69</v>
      </c>
      <c r="AE25" s="273">
        <v>175</v>
      </c>
      <c r="AF25" s="274">
        <v>209</v>
      </c>
      <c r="AG25" s="275">
        <v>384</v>
      </c>
      <c r="AH25" s="273">
        <v>36.299999999999997</v>
      </c>
      <c r="AI25" s="274">
        <v>33.1</v>
      </c>
      <c r="AJ25" s="275">
        <v>34.5</v>
      </c>
      <c r="AK25" s="273">
        <v>175</v>
      </c>
      <c r="AL25" s="274">
        <v>209</v>
      </c>
      <c r="AM25" s="275">
        <v>384</v>
      </c>
      <c r="AN25" s="273">
        <v>74</v>
      </c>
      <c r="AO25" s="274">
        <v>58</v>
      </c>
      <c r="AP25" s="275">
        <v>66</v>
      </c>
      <c r="AQ25" s="273">
        <v>940</v>
      </c>
      <c r="AR25" s="274">
        <v>953</v>
      </c>
      <c r="AS25" s="275">
        <v>1893</v>
      </c>
      <c r="AT25" s="273">
        <v>76</v>
      </c>
      <c r="AU25" s="274">
        <v>61</v>
      </c>
      <c r="AV25" s="275">
        <v>68</v>
      </c>
      <c r="AW25" s="273">
        <v>940</v>
      </c>
      <c r="AX25" s="274">
        <v>953</v>
      </c>
      <c r="AY25" s="275">
        <v>1893</v>
      </c>
      <c r="AZ25" s="273">
        <v>35.299999999999997</v>
      </c>
      <c r="BA25" s="274">
        <v>32.6</v>
      </c>
      <c r="BB25" s="275">
        <v>33.9</v>
      </c>
      <c r="BC25" s="273">
        <v>940</v>
      </c>
      <c r="BD25" s="274">
        <v>953</v>
      </c>
      <c r="BE25" s="275">
        <v>1893</v>
      </c>
      <c r="BF25" s="273">
        <v>73</v>
      </c>
      <c r="BG25" s="274">
        <v>51</v>
      </c>
      <c r="BH25" s="275">
        <v>62</v>
      </c>
      <c r="BI25" s="273">
        <v>199</v>
      </c>
      <c r="BJ25" s="274">
        <v>226</v>
      </c>
      <c r="BK25" s="275">
        <v>425</v>
      </c>
      <c r="BL25" s="273">
        <v>75</v>
      </c>
      <c r="BM25" s="274">
        <v>55</v>
      </c>
      <c r="BN25" s="275">
        <v>64</v>
      </c>
      <c r="BO25" s="273">
        <v>199</v>
      </c>
      <c r="BP25" s="274">
        <v>226</v>
      </c>
      <c r="BQ25" s="275">
        <v>425</v>
      </c>
      <c r="BR25" s="273">
        <v>35</v>
      </c>
      <c r="BS25" s="274">
        <v>31</v>
      </c>
      <c r="BT25" s="275">
        <v>32.9</v>
      </c>
      <c r="BU25" s="273">
        <v>199</v>
      </c>
      <c r="BV25" s="274">
        <v>226</v>
      </c>
      <c r="BW25" s="275">
        <v>425</v>
      </c>
      <c r="BX25" s="273">
        <v>67</v>
      </c>
      <c r="BY25" s="274">
        <v>69</v>
      </c>
      <c r="BZ25" s="275">
        <v>68</v>
      </c>
      <c r="CA25" s="273">
        <v>9</v>
      </c>
      <c r="CB25" s="274">
        <v>16</v>
      </c>
      <c r="CC25" s="275">
        <v>25</v>
      </c>
      <c r="CD25" s="273">
        <v>67</v>
      </c>
      <c r="CE25" s="274">
        <v>69</v>
      </c>
      <c r="CF25" s="275">
        <v>68</v>
      </c>
      <c r="CG25" s="273">
        <v>9</v>
      </c>
      <c r="CH25" s="274">
        <v>16</v>
      </c>
      <c r="CI25" s="275">
        <v>25</v>
      </c>
      <c r="CJ25" s="273">
        <v>33.200000000000003</v>
      </c>
      <c r="CK25" s="274">
        <v>31.3</v>
      </c>
      <c r="CL25" s="275">
        <v>32</v>
      </c>
      <c r="CM25" s="273">
        <v>9</v>
      </c>
      <c r="CN25" s="274">
        <v>16</v>
      </c>
      <c r="CO25" s="275">
        <v>25</v>
      </c>
      <c r="CP25" s="273">
        <v>70</v>
      </c>
      <c r="CQ25" s="274">
        <v>55</v>
      </c>
      <c r="CR25" s="275">
        <v>62</v>
      </c>
      <c r="CS25" s="273">
        <v>2314</v>
      </c>
      <c r="CT25" s="274">
        <v>2523</v>
      </c>
      <c r="CU25" s="275">
        <v>4837</v>
      </c>
      <c r="CV25" s="273">
        <v>72</v>
      </c>
      <c r="CW25" s="274">
        <v>58</v>
      </c>
      <c r="CX25" s="275">
        <v>64</v>
      </c>
      <c r="CY25" s="273">
        <v>2314</v>
      </c>
      <c r="CZ25" s="274">
        <v>2523</v>
      </c>
      <c r="DA25" s="275">
        <v>4837</v>
      </c>
      <c r="DB25" s="273">
        <v>34.799999999999997</v>
      </c>
      <c r="DC25" s="274">
        <v>32</v>
      </c>
      <c r="DD25" s="275">
        <v>33.299999999999997</v>
      </c>
      <c r="DE25" s="273">
        <v>2314</v>
      </c>
      <c r="DF25" s="274">
        <v>2523</v>
      </c>
      <c r="DG25" s="275">
        <v>4837</v>
      </c>
    </row>
    <row r="26" spans="1:111" x14ac:dyDescent="0.35">
      <c r="A26" t="s">
        <v>63</v>
      </c>
      <c r="B26" t="s">
        <v>308</v>
      </c>
      <c r="C26" t="s">
        <v>299</v>
      </c>
      <c r="D26" s="273">
        <v>82</v>
      </c>
      <c r="E26" s="274">
        <v>69</v>
      </c>
      <c r="F26" s="275">
        <v>75</v>
      </c>
      <c r="G26" s="273">
        <v>177</v>
      </c>
      <c r="H26" s="274">
        <v>199</v>
      </c>
      <c r="I26" s="275">
        <v>376</v>
      </c>
      <c r="J26" s="273">
        <v>82</v>
      </c>
      <c r="K26" s="274">
        <v>70</v>
      </c>
      <c r="L26" s="275">
        <v>76</v>
      </c>
      <c r="M26" s="273">
        <v>177</v>
      </c>
      <c r="N26" s="274">
        <v>199</v>
      </c>
      <c r="O26" s="275">
        <v>376</v>
      </c>
      <c r="P26" s="273">
        <v>37.1</v>
      </c>
      <c r="Q26" s="274">
        <v>34.9</v>
      </c>
      <c r="R26" s="275">
        <v>35.9</v>
      </c>
      <c r="S26" s="273">
        <v>177</v>
      </c>
      <c r="T26" s="274">
        <v>199</v>
      </c>
      <c r="U26" s="275">
        <v>376</v>
      </c>
      <c r="V26" s="273" t="s">
        <v>197</v>
      </c>
      <c r="W26" s="274" t="s">
        <v>197</v>
      </c>
      <c r="X26" s="275" t="s">
        <v>197</v>
      </c>
      <c r="Y26" s="273">
        <v>6</v>
      </c>
      <c r="Z26" s="274">
        <v>3</v>
      </c>
      <c r="AA26" s="275">
        <v>9</v>
      </c>
      <c r="AB26" s="273" t="s">
        <v>197</v>
      </c>
      <c r="AC26" s="274" t="s">
        <v>197</v>
      </c>
      <c r="AD26" s="275" t="s">
        <v>197</v>
      </c>
      <c r="AE26" s="273">
        <v>6</v>
      </c>
      <c r="AF26" s="274">
        <v>3</v>
      </c>
      <c r="AG26" s="275">
        <v>9</v>
      </c>
      <c r="AH26" s="273">
        <v>38</v>
      </c>
      <c r="AI26" s="274">
        <v>31.3</v>
      </c>
      <c r="AJ26" s="275">
        <v>35.799999999999997</v>
      </c>
      <c r="AK26" s="273">
        <v>6</v>
      </c>
      <c r="AL26" s="274">
        <v>3</v>
      </c>
      <c r="AM26" s="275">
        <v>9</v>
      </c>
      <c r="AN26" s="273" t="s">
        <v>197</v>
      </c>
      <c r="AO26" s="274" t="s">
        <v>197</v>
      </c>
      <c r="AP26" s="275" t="s">
        <v>197</v>
      </c>
      <c r="AQ26" s="273" t="s">
        <v>197</v>
      </c>
      <c r="AR26" s="274" t="s">
        <v>197</v>
      </c>
      <c r="AS26" s="275">
        <v>4</v>
      </c>
      <c r="AT26" s="273" t="s">
        <v>197</v>
      </c>
      <c r="AU26" s="274" t="s">
        <v>197</v>
      </c>
      <c r="AV26" s="275" t="s">
        <v>197</v>
      </c>
      <c r="AW26" s="273" t="s">
        <v>197</v>
      </c>
      <c r="AX26" s="274" t="s">
        <v>197</v>
      </c>
      <c r="AY26" s="275">
        <v>4</v>
      </c>
      <c r="AZ26" s="273">
        <v>31</v>
      </c>
      <c r="BA26" s="274">
        <v>37.700000000000003</v>
      </c>
      <c r="BB26" s="275">
        <v>36</v>
      </c>
      <c r="BC26" s="273" t="s">
        <v>197</v>
      </c>
      <c r="BD26" s="274" t="s">
        <v>197</v>
      </c>
      <c r="BE26" s="275">
        <v>4</v>
      </c>
      <c r="BF26" s="273" t="s">
        <v>197</v>
      </c>
      <c r="BG26" s="274" t="s">
        <v>197</v>
      </c>
      <c r="BH26" s="275" t="s">
        <v>197</v>
      </c>
      <c r="BI26" s="273" t="s">
        <v>197</v>
      </c>
      <c r="BJ26" s="274" t="s">
        <v>197</v>
      </c>
      <c r="BK26" s="275">
        <v>5</v>
      </c>
      <c r="BL26" s="273" t="s">
        <v>197</v>
      </c>
      <c r="BM26" s="274" t="s">
        <v>197</v>
      </c>
      <c r="BN26" s="275" t="s">
        <v>197</v>
      </c>
      <c r="BO26" s="273" t="s">
        <v>197</v>
      </c>
      <c r="BP26" s="274" t="s">
        <v>197</v>
      </c>
      <c r="BQ26" s="275">
        <v>5</v>
      </c>
      <c r="BR26" s="273">
        <v>33.299999999999997</v>
      </c>
      <c r="BS26" s="274">
        <v>32</v>
      </c>
      <c r="BT26" s="275">
        <v>32.799999999999997</v>
      </c>
      <c r="BU26" s="273" t="s">
        <v>197</v>
      </c>
      <c r="BV26" s="274" t="s">
        <v>197</v>
      </c>
      <c r="BW26" s="275">
        <v>5</v>
      </c>
      <c r="BX26" s="273" t="s">
        <v>191</v>
      </c>
      <c r="BY26" s="274" t="s">
        <v>197</v>
      </c>
      <c r="BZ26" s="275" t="s">
        <v>197</v>
      </c>
      <c r="CA26" s="273">
        <v>0</v>
      </c>
      <c r="CB26" s="274" t="s">
        <v>197</v>
      </c>
      <c r="CC26" s="275" t="s">
        <v>197</v>
      </c>
      <c r="CD26" s="273" t="s">
        <v>191</v>
      </c>
      <c r="CE26" s="274" t="s">
        <v>197</v>
      </c>
      <c r="CF26" s="275" t="s">
        <v>197</v>
      </c>
      <c r="CG26" s="273">
        <v>0</v>
      </c>
      <c r="CH26" s="274" t="s">
        <v>197</v>
      </c>
      <c r="CI26" s="275" t="s">
        <v>197</v>
      </c>
      <c r="CJ26" s="273">
        <v>0</v>
      </c>
      <c r="CK26" s="274">
        <v>36</v>
      </c>
      <c r="CL26" s="275">
        <v>36</v>
      </c>
      <c r="CM26" s="273">
        <v>0</v>
      </c>
      <c r="CN26" s="274" t="s">
        <v>197</v>
      </c>
      <c r="CO26" s="275" t="s">
        <v>197</v>
      </c>
      <c r="CP26" s="273">
        <v>80</v>
      </c>
      <c r="CQ26" s="274">
        <v>70</v>
      </c>
      <c r="CR26" s="275">
        <v>75</v>
      </c>
      <c r="CS26" s="273">
        <v>188</v>
      </c>
      <c r="CT26" s="274">
        <v>216</v>
      </c>
      <c r="CU26" s="275">
        <v>404</v>
      </c>
      <c r="CV26" s="273">
        <v>81</v>
      </c>
      <c r="CW26" s="274">
        <v>71</v>
      </c>
      <c r="CX26" s="275">
        <v>76</v>
      </c>
      <c r="CY26" s="273">
        <v>188</v>
      </c>
      <c r="CZ26" s="274">
        <v>216</v>
      </c>
      <c r="DA26" s="275">
        <v>404</v>
      </c>
      <c r="DB26" s="273">
        <v>37</v>
      </c>
      <c r="DC26" s="274">
        <v>34.9</v>
      </c>
      <c r="DD26" s="275">
        <v>35.9</v>
      </c>
      <c r="DE26" s="273">
        <v>188</v>
      </c>
      <c r="DF26" s="274">
        <v>216</v>
      </c>
      <c r="DG26" s="275">
        <v>404</v>
      </c>
    </row>
    <row r="27" spans="1:111" x14ac:dyDescent="0.35">
      <c r="A27" t="s">
        <v>61</v>
      </c>
      <c r="B27" t="s">
        <v>306</v>
      </c>
      <c r="C27" t="s">
        <v>299</v>
      </c>
      <c r="D27" s="273">
        <v>66</v>
      </c>
      <c r="E27" s="274">
        <v>55</v>
      </c>
      <c r="F27" s="275">
        <v>60</v>
      </c>
      <c r="G27" s="273">
        <v>1013</v>
      </c>
      <c r="H27" s="274">
        <v>1087</v>
      </c>
      <c r="I27" s="275">
        <v>2100</v>
      </c>
      <c r="J27" s="273">
        <v>71</v>
      </c>
      <c r="K27" s="274">
        <v>59</v>
      </c>
      <c r="L27" s="275">
        <v>65</v>
      </c>
      <c r="M27" s="273">
        <v>1013</v>
      </c>
      <c r="N27" s="274">
        <v>1087</v>
      </c>
      <c r="O27" s="275">
        <v>2100</v>
      </c>
      <c r="P27" s="273">
        <v>33.799999999999997</v>
      </c>
      <c r="Q27" s="274">
        <v>31.5</v>
      </c>
      <c r="R27" s="275">
        <v>32.6</v>
      </c>
      <c r="S27" s="273">
        <v>1013</v>
      </c>
      <c r="T27" s="274">
        <v>1087</v>
      </c>
      <c r="U27" s="275">
        <v>2100</v>
      </c>
      <c r="V27" s="273">
        <v>75</v>
      </c>
      <c r="W27" s="274">
        <v>59</v>
      </c>
      <c r="X27" s="275">
        <v>67</v>
      </c>
      <c r="Y27" s="273">
        <v>254</v>
      </c>
      <c r="Z27" s="274">
        <v>255</v>
      </c>
      <c r="AA27" s="275">
        <v>509</v>
      </c>
      <c r="AB27" s="273">
        <v>78</v>
      </c>
      <c r="AC27" s="274">
        <v>62</v>
      </c>
      <c r="AD27" s="275">
        <v>70</v>
      </c>
      <c r="AE27" s="273">
        <v>254</v>
      </c>
      <c r="AF27" s="274">
        <v>255</v>
      </c>
      <c r="AG27" s="275">
        <v>509</v>
      </c>
      <c r="AH27" s="273">
        <v>34.799999999999997</v>
      </c>
      <c r="AI27" s="274">
        <v>32.9</v>
      </c>
      <c r="AJ27" s="275">
        <v>33.799999999999997</v>
      </c>
      <c r="AK27" s="273">
        <v>254</v>
      </c>
      <c r="AL27" s="274">
        <v>255</v>
      </c>
      <c r="AM27" s="275">
        <v>509</v>
      </c>
      <c r="AN27" s="273">
        <v>75</v>
      </c>
      <c r="AO27" s="274">
        <v>56</v>
      </c>
      <c r="AP27" s="275">
        <v>65</v>
      </c>
      <c r="AQ27" s="273">
        <v>302</v>
      </c>
      <c r="AR27" s="274">
        <v>326</v>
      </c>
      <c r="AS27" s="275">
        <v>628</v>
      </c>
      <c r="AT27" s="273">
        <v>76</v>
      </c>
      <c r="AU27" s="274">
        <v>59</v>
      </c>
      <c r="AV27" s="275">
        <v>67</v>
      </c>
      <c r="AW27" s="273">
        <v>302</v>
      </c>
      <c r="AX27" s="274">
        <v>326</v>
      </c>
      <c r="AY27" s="275">
        <v>628</v>
      </c>
      <c r="AZ27" s="273">
        <v>34.4</v>
      </c>
      <c r="BA27" s="274">
        <v>31.4</v>
      </c>
      <c r="BB27" s="275">
        <v>32.799999999999997</v>
      </c>
      <c r="BC27" s="273">
        <v>302</v>
      </c>
      <c r="BD27" s="274">
        <v>326</v>
      </c>
      <c r="BE27" s="275">
        <v>628</v>
      </c>
      <c r="BF27" s="273">
        <v>74</v>
      </c>
      <c r="BG27" s="274">
        <v>61</v>
      </c>
      <c r="BH27" s="275">
        <v>68</v>
      </c>
      <c r="BI27" s="273">
        <v>199</v>
      </c>
      <c r="BJ27" s="274">
        <v>197</v>
      </c>
      <c r="BK27" s="275">
        <v>396</v>
      </c>
      <c r="BL27" s="273">
        <v>76</v>
      </c>
      <c r="BM27" s="274">
        <v>68</v>
      </c>
      <c r="BN27" s="275">
        <v>72</v>
      </c>
      <c r="BO27" s="273">
        <v>199</v>
      </c>
      <c r="BP27" s="274">
        <v>197</v>
      </c>
      <c r="BQ27" s="275">
        <v>396</v>
      </c>
      <c r="BR27" s="273">
        <v>34.700000000000003</v>
      </c>
      <c r="BS27" s="274">
        <v>31.7</v>
      </c>
      <c r="BT27" s="275">
        <v>33.200000000000003</v>
      </c>
      <c r="BU27" s="273">
        <v>199</v>
      </c>
      <c r="BV27" s="274">
        <v>197</v>
      </c>
      <c r="BW27" s="275">
        <v>396</v>
      </c>
      <c r="BX27" s="273" t="s">
        <v>197</v>
      </c>
      <c r="BY27" s="274" t="s">
        <v>197</v>
      </c>
      <c r="BZ27" s="275">
        <v>82</v>
      </c>
      <c r="CA27" s="273">
        <v>18</v>
      </c>
      <c r="CB27" s="274">
        <v>10</v>
      </c>
      <c r="CC27" s="275">
        <v>28</v>
      </c>
      <c r="CD27" s="273" t="s">
        <v>197</v>
      </c>
      <c r="CE27" s="274" t="s">
        <v>197</v>
      </c>
      <c r="CF27" s="275">
        <v>86</v>
      </c>
      <c r="CG27" s="273">
        <v>18</v>
      </c>
      <c r="CH27" s="274">
        <v>10</v>
      </c>
      <c r="CI27" s="275">
        <v>28</v>
      </c>
      <c r="CJ27" s="273">
        <v>37.200000000000003</v>
      </c>
      <c r="CK27" s="274">
        <v>31.7</v>
      </c>
      <c r="CL27" s="275">
        <v>35.200000000000003</v>
      </c>
      <c r="CM27" s="273">
        <v>18</v>
      </c>
      <c r="CN27" s="274">
        <v>10</v>
      </c>
      <c r="CO27" s="275">
        <v>28</v>
      </c>
      <c r="CP27" s="273">
        <v>69</v>
      </c>
      <c r="CQ27" s="274">
        <v>56</v>
      </c>
      <c r="CR27" s="275">
        <v>62</v>
      </c>
      <c r="CS27" s="273">
        <v>1888</v>
      </c>
      <c r="CT27" s="274">
        <v>1997</v>
      </c>
      <c r="CU27" s="275">
        <v>3885</v>
      </c>
      <c r="CV27" s="273">
        <v>73</v>
      </c>
      <c r="CW27" s="274">
        <v>60</v>
      </c>
      <c r="CX27" s="275">
        <v>66</v>
      </c>
      <c r="CY27" s="273">
        <v>1888</v>
      </c>
      <c r="CZ27" s="274">
        <v>1997</v>
      </c>
      <c r="DA27" s="275">
        <v>3885</v>
      </c>
      <c r="DB27" s="273">
        <v>34</v>
      </c>
      <c r="DC27" s="274">
        <v>31.6</v>
      </c>
      <c r="DD27" s="275">
        <v>32.799999999999997</v>
      </c>
      <c r="DE27" s="273">
        <v>1888</v>
      </c>
      <c r="DF27" s="274">
        <v>1997</v>
      </c>
      <c r="DG27" s="275">
        <v>3885</v>
      </c>
    </row>
    <row r="28" spans="1:111" x14ac:dyDescent="0.35">
      <c r="A28" t="s">
        <v>68</v>
      </c>
      <c r="B28" t="s">
        <v>313</v>
      </c>
      <c r="C28" t="s">
        <v>309</v>
      </c>
      <c r="D28" s="273">
        <v>84</v>
      </c>
      <c r="E28" s="274">
        <v>64</v>
      </c>
      <c r="F28" s="275">
        <v>74</v>
      </c>
      <c r="G28" s="273">
        <v>882</v>
      </c>
      <c r="H28" s="274">
        <v>932</v>
      </c>
      <c r="I28" s="275">
        <v>1814</v>
      </c>
      <c r="J28" s="273">
        <v>85</v>
      </c>
      <c r="K28" s="274">
        <v>66</v>
      </c>
      <c r="L28" s="275">
        <v>75</v>
      </c>
      <c r="M28" s="273">
        <v>882</v>
      </c>
      <c r="N28" s="274">
        <v>932</v>
      </c>
      <c r="O28" s="275">
        <v>1814</v>
      </c>
      <c r="P28" s="273">
        <v>36.1</v>
      </c>
      <c r="Q28" s="274">
        <v>33.200000000000003</v>
      </c>
      <c r="R28" s="275">
        <v>34.6</v>
      </c>
      <c r="S28" s="273">
        <v>882</v>
      </c>
      <c r="T28" s="274">
        <v>932</v>
      </c>
      <c r="U28" s="275">
        <v>1814</v>
      </c>
      <c r="V28" s="273">
        <v>84</v>
      </c>
      <c r="W28" s="274">
        <v>82</v>
      </c>
      <c r="X28" s="275">
        <v>83</v>
      </c>
      <c r="Y28" s="273">
        <v>19</v>
      </c>
      <c r="Z28" s="274">
        <v>22</v>
      </c>
      <c r="AA28" s="275">
        <v>41</v>
      </c>
      <c r="AB28" s="273">
        <v>84</v>
      </c>
      <c r="AC28" s="274">
        <v>86</v>
      </c>
      <c r="AD28" s="275">
        <v>85</v>
      </c>
      <c r="AE28" s="273">
        <v>19</v>
      </c>
      <c r="AF28" s="274">
        <v>22</v>
      </c>
      <c r="AG28" s="275">
        <v>41</v>
      </c>
      <c r="AH28" s="273">
        <v>37.5</v>
      </c>
      <c r="AI28" s="274">
        <v>35</v>
      </c>
      <c r="AJ28" s="275">
        <v>36.200000000000003</v>
      </c>
      <c r="AK28" s="273">
        <v>19</v>
      </c>
      <c r="AL28" s="274">
        <v>22</v>
      </c>
      <c r="AM28" s="275">
        <v>41</v>
      </c>
      <c r="AN28" s="273" t="s">
        <v>197</v>
      </c>
      <c r="AO28" s="274" t="s">
        <v>197</v>
      </c>
      <c r="AP28" s="275">
        <v>63</v>
      </c>
      <c r="AQ28" s="273" t="s">
        <v>197</v>
      </c>
      <c r="AR28" s="274" t="s">
        <v>197</v>
      </c>
      <c r="AS28" s="275">
        <v>8</v>
      </c>
      <c r="AT28" s="273" t="s">
        <v>197</v>
      </c>
      <c r="AU28" s="274" t="s">
        <v>197</v>
      </c>
      <c r="AV28" s="275">
        <v>63</v>
      </c>
      <c r="AW28" s="273" t="s">
        <v>197</v>
      </c>
      <c r="AX28" s="274" t="s">
        <v>197</v>
      </c>
      <c r="AY28" s="275">
        <v>8</v>
      </c>
      <c r="AZ28" s="273">
        <v>27</v>
      </c>
      <c r="BA28" s="274">
        <v>31.7</v>
      </c>
      <c r="BB28" s="275">
        <v>30.5</v>
      </c>
      <c r="BC28" s="273" t="s">
        <v>197</v>
      </c>
      <c r="BD28" s="274" t="s">
        <v>197</v>
      </c>
      <c r="BE28" s="275">
        <v>8</v>
      </c>
      <c r="BF28" s="273" t="s">
        <v>197</v>
      </c>
      <c r="BG28" s="274" t="s">
        <v>197</v>
      </c>
      <c r="BH28" s="275" t="s">
        <v>197</v>
      </c>
      <c r="BI28" s="273" t="s">
        <v>197</v>
      </c>
      <c r="BJ28" s="274" t="s">
        <v>197</v>
      </c>
      <c r="BK28" s="275">
        <v>9</v>
      </c>
      <c r="BL28" s="273" t="s">
        <v>197</v>
      </c>
      <c r="BM28" s="274" t="s">
        <v>197</v>
      </c>
      <c r="BN28" s="275" t="s">
        <v>197</v>
      </c>
      <c r="BO28" s="273" t="s">
        <v>197</v>
      </c>
      <c r="BP28" s="274" t="s">
        <v>197</v>
      </c>
      <c r="BQ28" s="275">
        <v>9</v>
      </c>
      <c r="BR28" s="273">
        <v>36.700000000000003</v>
      </c>
      <c r="BS28" s="274">
        <v>29</v>
      </c>
      <c r="BT28" s="275">
        <v>35</v>
      </c>
      <c r="BU28" s="273" t="s">
        <v>197</v>
      </c>
      <c r="BV28" s="274" t="s">
        <v>197</v>
      </c>
      <c r="BW28" s="275">
        <v>9</v>
      </c>
      <c r="BX28" s="273" t="s">
        <v>197</v>
      </c>
      <c r="BY28" s="274" t="s">
        <v>197</v>
      </c>
      <c r="BZ28" s="275" t="s">
        <v>197</v>
      </c>
      <c r="CA28" s="273" t="s">
        <v>197</v>
      </c>
      <c r="CB28" s="274" t="s">
        <v>197</v>
      </c>
      <c r="CC28" s="275">
        <v>3</v>
      </c>
      <c r="CD28" s="273" t="s">
        <v>197</v>
      </c>
      <c r="CE28" s="274" t="s">
        <v>197</v>
      </c>
      <c r="CF28" s="275" t="s">
        <v>197</v>
      </c>
      <c r="CG28" s="273" t="s">
        <v>197</v>
      </c>
      <c r="CH28" s="274" t="s">
        <v>197</v>
      </c>
      <c r="CI28" s="275">
        <v>3</v>
      </c>
      <c r="CJ28" s="273">
        <v>35</v>
      </c>
      <c r="CK28" s="274">
        <v>39</v>
      </c>
      <c r="CL28" s="275">
        <v>36.299999999999997</v>
      </c>
      <c r="CM28" s="273" t="s">
        <v>197</v>
      </c>
      <c r="CN28" s="274" t="s">
        <v>197</v>
      </c>
      <c r="CO28" s="275">
        <v>3</v>
      </c>
      <c r="CP28" s="273">
        <v>84</v>
      </c>
      <c r="CQ28" s="274">
        <v>64</v>
      </c>
      <c r="CR28" s="275">
        <v>74</v>
      </c>
      <c r="CS28" s="273">
        <v>935</v>
      </c>
      <c r="CT28" s="274">
        <v>978</v>
      </c>
      <c r="CU28" s="275">
        <v>1913</v>
      </c>
      <c r="CV28" s="273">
        <v>85</v>
      </c>
      <c r="CW28" s="274">
        <v>66</v>
      </c>
      <c r="CX28" s="275">
        <v>75</v>
      </c>
      <c r="CY28" s="273">
        <v>935</v>
      </c>
      <c r="CZ28" s="274">
        <v>978</v>
      </c>
      <c r="DA28" s="275">
        <v>1913</v>
      </c>
      <c r="DB28" s="273">
        <v>36</v>
      </c>
      <c r="DC28" s="274">
        <v>33.200000000000003</v>
      </c>
      <c r="DD28" s="275">
        <v>34.6</v>
      </c>
      <c r="DE28" s="273">
        <v>935</v>
      </c>
      <c r="DF28" s="274">
        <v>978</v>
      </c>
      <c r="DG28" s="275">
        <v>1913</v>
      </c>
    </row>
    <row r="29" spans="1:111" x14ac:dyDescent="0.35">
      <c r="A29" t="s">
        <v>74</v>
      </c>
      <c r="B29" t="s">
        <v>319</v>
      </c>
      <c r="C29" t="s">
        <v>309</v>
      </c>
      <c r="D29" s="273">
        <v>76</v>
      </c>
      <c r="E29" s="274">
        <v>62</v>
      </c>
      <c r="F29" s="275">
        <v>69</v>
      </c>
      <c r="G29" s="273">
        <v>938</v>
      </c>
      <c r="H29" s="274">
        <v>982</v>
      </c>
      <c r="I29" s="275">
        <v>1920</v>
      </c>
      <c r="J29" s="273">
        <v>76</v>
      </c>
      <c r="K29" s="274">
        <v>65</v>
      </c>
      <c r="L29" s="275">
        <v>70</v>
      </c>
      <c r="M29" s="273">
        <v>938</v>
      </c>
      <c r="N29" s="274">
        <v>982</v>
      </c>
      <c r="O29" s="275">
        <v>1920</v>
      </c>
      <c r="P29" s="273">
        <v>35.299999999999997</v>
      </c>
      <c r="Q29" s="274">
        <v>33.5</v>
      </c>
      <c r="R29" s="275">
        <v>34.4</v>
      </c>
      <c r="S29" s="273">
        <v>938</v>
      </c>
      <c r="T29" s="274">
        <v>982</v>
      </c>
      <c r="U29" s="275">
        <v>1920</v>
      </c>
      <c r="V29" s="273">
        <v>79</v>
      </c>
      <c r="W29" s="274">
        <v>64</v>
      </c>
      <c r="X29" s="275">
        <v>71</v>
      </c>
      <c r="Y29" s="273">
        <v>67</v>
      </c>
      <c r="Z29" s="274">
        <v>74</v>
      </c>
      <c r="AA29" s="275">
        <v>141</v>
      </c>
      <c r="AB29" s="273">
        <v>79</v>
      </c>
      <c r="AC29" s="274">
        <v>65</v>
      </c>
      <c r="AD29" s="275">
        <v>72</v>
      </c>
      <c r="AE29" s="273">
        <v>67</v>
      </c>
      <c r="AF29" s="274">
        <v>74</v>
      </c>
      <c r="AG29" s="275">
        <v>141</v>
      </c>
      <c r="AH29" s="273">
        <v>37.200000000000003</v>
      </c>
      <c r="AI29" s="274">
        <v>32.6</v>
      </c>
      <c r="AJ29" s="275">
        <v>34.799999999999997</v>
      </c>
      <c r="AK29" s="273">
        <v>67</v>
      </c>
      <c r="AL29" s="274">
        <v>74</v>
      </c>
      <c r="AM29" s="275">
        <v>141</v>
      </c>
      <c r="AN29" s="273">
        <v>81</v>
      </c>
      <c r="AO29" s="274">
        <v>51</v>
      </c>
      <c r="AP29" s="275">
        <v>65</v>
      </c>
      <c r="AQ29" s="273">
        <v>68</v>
      </c>
      <c r="AR29" s="274">
        <v>78</v>
      </c>
      <c r="AS29" s="275">
        <v>146</v>
      </c>
      <c r="AT29" s="273">
        <v>81</v>
      </c>
      <c r="AU29" s="274">
        <v>53</v>
      </c>
      <c r="AV29" s="275">
        <v>66</v>
      </c>
      <c r="AW29" s="273">
        <v>68</v>
      </c>
      <c r="AX29" s="274">
        <v>78</v>
      </c>
      <c r="AY29" s="275">
        <v>146</v>
      </c>
      <c r="AZ29" s="273">
        <v>34.200000000000003</v>
      </c>
      <c r="BA29" s="274">
        <v>30.6</v>
      </c>
      <c r="BB29" s="275">
        <v>32.299999999999997</v>
      </c>
      <c r="BC29" s="273">
        <v>68</v>
      </c>
      <c r="BD29" s="274">
        <v>78</v>
      </c>
      <c r="BE29" s="275">
        <v>146</v>
      </c>
      <c r="BF29" s="273">
        <v>88</v>
      </c>
      <c r="BG29" s="274">
        <v>58</v>
      </c>
      <c r="BH29" s="275">
        <v>71</v>
      </c>
      <c r="BI29" s="273">
        <v>24</v>
      </c>
      <c r="BJ29" s="274">
        <v>31</v>
      </c>
      <c r="BK29" s="275">
        <v>55</v>
      </c>
      <c r="BL29" s="273">
        <v>88</v>
      </c>
      <c r="BM29" s="274">
        <v>58</v>
      </c>
      <c r="BN29" s="275">
        <v>71</v>
      </c>
      <c r="BO29" s="273">
        <v>24</v>
      </c>
      <c r="BP29" s="274">
        <v>31</v>
      </c>
      <c r="BQ29" s="275">
        <v>55</v>
      </c>
      <c r="BR29" s="273">
        <v>35.5</v>
      </c>
      <c r="BS29" s="274">
        <v>32.200000000000003</v>
      </c>
      <c r="BT29" s="275">
        <v>33.700000000000003</v>
      </c>
      <c r="BU29" s="273">
        <v>24</v>
      </c>
      <c r="BV29" s="274">
        <v>31</v>
      </c>
      <c r="BW29" s="275">
        <v>55</v>
      </c>
      <c r="BX29" s="273" t="s">
        <v>197</v>
      </c>
      <c r="BY29" s="274" t="s">
        <v>197</v>
      </c>
      <c r="BZ29" s="275">
        <v>67</v>
      </c>
      <c r="CA29" s="273">
        <v>5</v>
      </c>
      <c r="CB29" s="274">
        <v>4</v>
      </c>
      <c r="CC29" s="275">
        <v>9</v>
      </c>
      <c r="CD29" s="273" t="s">
        <v>197</v>
      </c>
      <c r="CE29" s="274" t="s">
        <v>197</v>
      </c>
      <c r="CF29" s="275">
        <v>67</v>
      </c>
      <c r="CG29" s="273">
        <v>5</v>
      </c>
      <c r="CH29" s="274">
        <v>4</v>
      </c>
      <c r="CI29" s="275">
        <v>9</v>
      </c>
      <c r="CJ29" s="273">
        <v>34.200000000000003</v>
      </c>
      <c r="CK29" s="274">
        <v>29.3</v>
      </c>
      <c r="CL29" s="275">
        <v>32</v>
      </c>
      <c r="CM29" s="273">
        <v>5</v>
      </c>
      <c r="CN29" s="274">
        <v>4</v>
      </c>
      <c r="CO29" s="275">
        <v>9</v>
      </c>
      <c r="CP29" s="273">
        <v>76</v>
      </c>
      <c r="CQ29" s="274">
        <v>60</v>
      </c>
      <c r="CR29" s="275">
        <v>68</v>
      </c>
      <c r="CS29" s="273">
        <v>1126</v>
      </c>
      <c r="CT29" s="274">
        <v>1192</v>
      </c>
      <c r="CU29" s="275">
        <v>2318</v>
      </c>
      <c r="CV29" s="273">
        <v>77</v>
      </c>
      <c r="CW29" s="274">
        <v>63</v>
      </c>
      <c r="CX29" s="275">
        <v>70</v>
      </c>
      <c r="CY29" s="273">
        <v>1126</v>
      </c>
      <c r="CZ29" s="274">
        <v>1192</v>
      </c>
      <c r="DA29" s="275">
        <v>2318</v>
      </c>
      <c r="DB29" s="273">
        <v>35.299999999999997</v>
      </c>
      <c r="DC29" s="274">
        <v>33.1</v>
      </c>
      <c r="DD29" s="275">
        <v>34.200000000000003</v>
      </c>
      <c r="DE29" s="273">
        <v>1126</v>
      </c>
      <c r="DF29" s="274">
        <v>1192</v>
      </c>
      <c r="DG29" s="275">
        <v>2318</v>
      </c>
    </row>
    <row r="30" spans="1:111" x14ac:dyDescent="0.35">
      <c r="A30" t="s">
        <v>73</v>
      </c>
      <c r="B30" t="s">
        <v>318</v>
      </c>
      <c r="C30" t="s">
        <v>309</v>
      </c>
      <c r="D30" s="273">
        <v>76</v>
      </c>
      <c r="E30" s="274">
        <v>57</v>
      </c>
      <c r="F30" s="275">
        <v>66</v>
      </c>
      <c r="G30" s="273">
        <v>1178</v>
      </c>
      <c r="H30" s="274">
        <v>1249</v>
      </c>
      <c r="I30" s="275">
        <v>2427</v>
      </c>
      <c r="J30" s="273">
        <v>78</v>
      </c>
      <c r="K30" s="274">
        <v>59</v>
      </c>
      <c r="L30" s="275">
        <v>68</v>
      </c>
      <c r="M30" s="273">
        <v>1178</v>
      </c>
      <c r="N30" s="274">
        <v>1249</v>
      </c>
      <c r="O30" s="275">
        <v>2427</v>
      </c>
      <c r="P30" s="273">
        <v>35.9</v>
      </c>
      <c r="Q30" s="274">
        <v>32</v>
      </c>
      <c r="R30" s="275">
        <v>33.9</v>
      </c>
      <c r="S30" s="273">
        <v>1178</v>
      </c>
      <c r="T30" s="274">
        <v>1249</v>
      </c>
      <c r="U30" s="275">
        <v>2427</v>
      </c>
      <c r="V30" s="273">
        <v>71</v>
      </c>
      <c r="W30" s="274">
        <v>61</v>
      </c>
      <c r="X30" s="275">
        <v>66</v>
      </c>
      <c r="Y30" s="273">
        <v>79</v>
      </c>
      <c r="Z30" s="274">
        <v>79</v>
      </c>
      <c r="AA30" s="275">
        <v>158</v>
      </c>
      <c r="AB30" s="273">
        <v>73</v>
      </c>
      <c r="AC30" s="274">
        <v>63</v>
      </c>
      <c r="AD30" s="275">
        <v>68</v>
      </c>
      <c r="AE30" s="273">
        <v>79</v>
      </c>
      <c r="AF30" s="274">
        <v>79</v>
      </c>
      <c r="AG30" s="275">
        <v>158</v>
      </c>
      <c r="AH30" s="273">
        <v>34.299999999999997</v>
      </c>
      <c r="AI30" s="274">
        <v>32.200000000000003</v>
      </c>
      <c r="AJ30" s="275">
        <v>33.299999999999997</v>
      </c>
      <c r="AK30" s="273">
        <v>79</v>
      </c>
      <c r="AL30" s="274">
        <v>79</v>
      </c>
      <c r="AM30" s="275">
        <v>158</v>
      </c>
      <c r="AN30" s="273">
        <v>70</v>
      </c>
      <c r="AO30" s="274">
        <v>50</v>
      </c>
      <c r="AP30" s="275">
        <v>60</v>
      </c>
      <c r="AQ30" s="273">
        <v>252</v>
      </c>
      <c r="AR30" s="274">
        <v>256</v>
      </c>
      <c r="AS30" s="275">
        <v>508</v>
      </c>
      <c r="AT30" s="273">
        <v>73</v>
      </c>
      <c r="AU30" s="274">
        <v>54</v>
      </c>
      <c r="AV30" s="275">
        <v>64</v>
      </c>
      <c r="AW30" s="273">
        <v>252</v>
      </c>
      <c r="AX30" s="274">
        <v>256</v>
      </c>
      <c r="AY30" s="275">
        <v>508</v>
      </c>
      <c r="AZ30" s="273">
        <v>33.700000000000003</v>
      </c>
      <c r="BA30" s="274">
        <v>29.6</v>
      </c>
      <c r="BB30" s="275">
        <v>31.6</v>
      </c>
      <c r="BC30" s="273">
        <v>252</v>
      </c>
      <c r="BD30" s="274">
        <v>256</v>
      </c>
      <c r="BE30" s="275">
        <v>508</v>
      </c>
      <c r="BF30" s="273">
        <v>68</v>
      </c>
      <c r="BG30" s="274">
        <v>53</v>
      </c>
      <c r="BH30" s="275">
        <v>61</v>
      </c>
      <c r="BI30" s="273">
        <v>60</v>
      </c>
      <c r="BJ30" s="274">
        <v>60</v>
      </c>
      <c r="BK30" s="275">
        <v>120</v>
      </c>
      <c r="BL30" s="273">
        <v>72</v>
      </c>
      <c r="BM30" s="274">
        <v>57</v>
      </c>
      <c r="BN30" s="275">
        <v>64</v>
      </c>
      <c r="BO30" s="273">
        <v>60</v>
      </c>
      <c r="BP30" s="274">
        <v>60</v>
      </c>
      <c r="BQ30" s="275">
        <v>120</v>
      </c>
      <c r="BR30" s="273">
        <v>33.4</v>
      </c>
      <c r="BS30" s="274">
        <v>30.8</v>
      </c>
      <c r="BT30" s="275">
        <v>32.1</v>
      </c>
      <c r="BU30" s="273">
        <v>60</v>
      </c>
      <c r="BV30" s="274">
        <v>60</v>
      </c>
      <c r="BW30" s="275">
        <v>120</v>
      </c>
      <c r="BX30" s="273">
        <v>64</v>
      </c>
      <c r="BY30" s="274">
        <v>63</v>
      </c>
      <c r="BZ30" s="275">
        <v>63</v>
      </c>
      <c r="CA30" s="273">
        <v>11</v>
      </c>
      <c r="CB30" s="274">
        <v>8</v>
      </c>
      <c r="CC30" s="275">
        <v>19</v>
      </c>
      <c r="CD30" s="273">
        <v>64</v>
      </c>
      <c r="CE30" s="274">
        <v>63</v>
      </c>
      <c r="CF30" s="275">
        <v>63</v>
      </c>
      <c r="CG30" s="273">
        <v>11</v>
      </c>
      <c r="CH30" s="274">
        <v>8</v>
      </c>
      <c r="CI30" s="275">
        <v>19</v>
      </c>
      <c r="CJ30" s="273">
        <v>30.5</v>
      </c>
      <c r="CK30" s="274">
        <v>34.1</v>
      </c>
      <c r="CL30" s="275">
        <v>32.1</v>
      </c>
      <c r="CM30" s="273">
        <v>11</v>
      </c>
      <c r="CN30" s="274">
        <v>8</v>
      </c>
      <c r="CO30" s="275">
        <v>19</v>
      </c>
      <c r="CP30" s="273">
        <v>73</v>
      </c>
      <c r="CQ30" s="274">
        <v>55</v>
      </c>
      <c r="CR30" s="275">
        <v>64</v>
      </c>
      <c r="CS30" s="273">
        <v>1657</v>
      </c>
      <c r="CT30" s="274">
        <v>1723</v>
      </c>
      <c r="CU30" s="275">
        <v>3380</v>
      </c>
      <c r="CV30" s="273">
        <v>75</v>
      </c>
      <c r="CW30" s="274">
        <v>58</v>
      </c>
      <c r="CX30" s="275">
        <v>66</v>
      </c>
      <c r="CY30" s="273">
        <v>1657</v>
      </c>
      <c r="CZ30" s="274">
        <v>1723</v>
      </c>
      <c r="DA30" s="275">
        <v>3380</v>
      </c>
      <c r="DB30" s="273">
        <v>35</v>
      </c>
      <c r="DC30" s="274">
        <v>31.4</v>
      </c>
      <c r="DD30" s="275">
        <v>33.200000000000003</v>
      </c>
      <c r="DE30" s="273">
        <v>1657</v>
      </c>
      <c r="DF30" s="274">
        <v>1723</v>
      </c>
      <c r="DG30" s="275">
        <v>3380</v>
      </c>
    </row>
    <row r="31" spans="1:111" x14ac:dyDescent="0.35">
      <c r="A31" t="s">
        <v>148</v>
      </c>
      <c r="B31" t="s">
        <v>393</v>
      </c>
      <c r="C31" t="s">
        <v>392</v>
      </c>
      <c r="D31" s="273">
        <v>76</v>
      </c>
      <c r="E31" s="274">
        <v>65</v>
      </c>
      <c r="F31" s="275">
        <v>70</v>
      </c>
      <c r="G31" s="273">
        <v>838</v>
      </c>
      <c r="H31" s="274">
        <v>857</v>
      </c>
      <c r="I31" s="275">
        <v>1695</v>
      </c>
      <c r="J31" s="273">
        <v>77</v>
      </c>
      <c r="K31" s="274">
        <v>69</v>
      </c>
      <c r="L31" s="275">
        <v>73</v>
      </c>
      <c r="M31" s="273">
        <v>838</v>
      </c>
      <c r="N31" s="274">
        <v>857</v>
      </c>
      <c r="O31" s="275">
        <v>1695</v>
      </c>
      <c r="P31" s="273">
        <v>35.1</v>
      </c>
      <c r="Q31" s="274">
        <v>33.9</v>
      </c>
      <c r="R31" s="275">
        <v>34.5</v>
      </c>
      <c r="S31" s="273">
        <v>838</v>
      </c>
      <c r="T31" s="274">
        <v>857</v>
      </c>
      <c r="U31" s="275">
        <v>1695</v>
      </c>
      <c r="V31" s="273">
        <v>76</v>
      </c>
      <c r="W31" s="274">
        <v>61</v>
      </c>
      <c r="X31" s="275">
        <v>69</v>
      </c>
      <c r="Y31" s="273">
        <v>54</v>
      </c>
      <c r="Z31" s="274">
        <v>51</v>
      </c>
      <c r="AA31" s="275">
        <v>105</v>
      </c>
      <c r="AB31" s="273">
        <v>78</v>
      </c>
      <c r="AC31" s="274">
        <v>69</v>
      </c>
      <c r="AD31" s="275">
        <v>73</v>
      </c>
      <c r="AE31" s="273">
        <v>54</v>
      </c>
      <c r="AF31" s="274">
        <v>51</v>
      </c>
      <c r="AG31" s="275">
        <v>105</v>
      </c>
      <c r="AH31" s="273">
        <v>37</v>
      </c>
      <c r="AI31" s="274">
        <v>33.700000000000003</v>
      </c>
      <c r="AJ31" s="275">
        <v>35.4</v>
      </c>
      <c r="AK31" s="273">
        <v>54</v>
      </c>
      <c r="AL31" s="274">
        <v>51</v>
      </c>
      <c r="AM31" s="275">
        <v>105</v>
      </c>
      <c r="AN31" s="273">
        <v>54</v>
      </c>
      <c r="AO31" s="274">
        <v>68</v>
      </c>
      <c r="AP31" s="275">
        <v>63</v>
      </c>
      <c r="AQ31" s="273">
        <v>13</v>
      </c>
      <c r="AR31" s="274">
        <v>19</v>
      </c>
      <c r="AS31" s="275">
        <v>32</v>
      </c>
      <c r="AT31" s="273">
        <v>54</v>
      </c>
      <c r="AU31" s="274">
        <v>74</v>
      </c>
      <c r="AV31" s="275">
        <v>66</v>
      </c>
      <c r="AW31" s="273">
        <v>13</v>
      </c>
      <c r="AX31" s="274">
        <v>19</v>
      </c>
      <c r="AY31" s="275">
        <v>32</v>
      </c>
      <c r="AZ31" s="273">
        <v>31.6</v>
      </c>
      <c r="BA31" s="274">
        <v>34.299999999999997</v>
      </c>
      <c r="BB31" s="275">
        <v>33.200000000000003</v>
      </c>
      <c r="BC31" s="273">
        <v>13</v>
      </c>
      <c r="BD31" s="274">
        <v>19</v>
      </c>
      <c r="BE31" s="275">
        <v>32</v>
      </c>
      <c r="BF31" s="273" t="s">
        <v>197</v>
      </c>
      <c r="BG31" s="274" t="s">
        <v>197</v>
      </c>
      <c r="BH31" s="275">
        <v>42</v>
      </c>
      <c r="BI31" s="273">
        <v>5</v>
      </c>
      <c r="BJ31" s="274">
        <v>7</v>
      </c>
      <c r="BK31" s="275">
        <v>12</v>
      </c>
      <c r="BL31" s="273" t="s">
        <v>197</v>
      </c>
      <c r="BM31" s="274" t="s">
        <v>197</v>
      </c>
      <c r="BN31" s="275">
        <v>50</v>
      </c>
      <c r="BO31" s="273">
        <v>5</v>
      </c>
      <c r="BP31" s="274">
        <v>7</v>
      </c>
      <c r="BQ31" s="275">
        <v>12</v>
      </c>
      <c r="BR31" s="273">
        <v>36.6</v>
      </c>
      <c r="BS31" s="274">
        <v>32.1</v>
      </c>
      <c r="BT31" s="275">
        <v>34</v>
      </c>
      <c r="BU31" s="273">
        <v>5</v>
      </c>
      <c r="BV31" s="274">
        <v>7</v>
      </c>
      <c r="BW31" s="275">
        <v>12</v>
      </c>
      <c r="BX31" s="273" t="s">
        <v>197</v>
      </c>
      <c r="BY31" s="274" t="s">
        <v>197</v>
      </c>
      <c r="BZ31" s="275" t="s">
        <v>197</v>
      </c>
      <c r="CA31" s="273">
        <v>4</v>
      </c>
      <c r="CB31" s="274">
        <v>3</v>
      </c>
      <c r="CC31" s="275">
        <v>7</v>
      </c>
      <c r="CD31" s="273" t="s">
        <v>197</v>
      </c>
      <c r="CE31" s="274" t="s">
        <v>197</v>
      </c>
      <c r="CF31" s="275" t="s">
        <v>197</v>
      </c>
      <c r="CG31" s="273">
        <v>4</v>
      </c>
      <c r="CH31" s="274">
        <v>3</v>
      </c>
      <c r="CI31" s="275">
        <v>7</v>
      </c>
      <c r="CJ31" s="273">
        <v>32.299999999999997</v>
      </c>
      <c r="CK31" s="274">
        <v>30</v>
      </c>
      <c r="CL31" s="275">
        <v>31.3</v>
      </c>
      <c r="CM31" s="273">
        <v>4</v>
      </c>
      <c r="CN31" s="274">
        <v>3</v>
      </c>
      <c r="CO31" s="275">
        <v>7</v>
      </c>
      <c r="CP31" s="273">
        <v>75</v>
      </c>
      <c r="CQ31" s="274">
        <v>64</v>
      </c>
      <c r="CR31" s="275">
        <v>70</v>
      </c>
      <c r="CS31" s="273">
        <v>959</v>
      </c>
      <c r="CT31" s="274">
        <v>980</v>
      </c>
      <c r="CU31" s="275">
        <v>1939</v>
      </c>
      <c r="CV31" s="273">
        <v>76</v>
      </c>
      <c r="CW31" s="274">
        <v>68</v>
      </c>
      <c r="CX31" s="275">
        <v>72</v>
      </c>
      <c r="CY31" s="273">
        <v>959</v>
      </c>
      <c r="CZ31" s="274">
        <v>980</v>
      </c>
      <c r="DA31" s="275">
        <v>1939</v>
      </c>
      <c r="DB31" s="273">
        <v>35.200000000000003</v>
      </c>
      <c r="DC31" s="274">
        <v>33.799999999999997</v>
      </c>
      <c r="DD31" s="275">
        <v>34.5</v>
      </c>
      <c r="DE31" s="273">
        <v>959</v>
      </c>
      <c r="DF31" s="274">
        <v>980</v>
      </c>
      <c r="DG31" s="275">
        <v>1939</v>
      </c>
    </row>
    <row r="32" spans="1:111" x14ac:dyDescent="0.35">
      <c r="A32" t="s">
        <v>150</v>
      </c>
      <c r="B32" t="s">
        <v>182</v>
      </c>
      <c r="C32" t="s">
        <v>392</v>
      </c>
      <c r="D32" s="273">
        <v>74</v>
      </c>
      <c r="E32" s="274">
        <v>62</v>
      </c>
      <c r="F32" s="275">
        <v>68</v>
      </c>
      <c r="G32" s="273">
        <v>1933</v>
      </c>
      <c r="H32" s="274">
        <v>1991</v>
      </c>
      <c r="I32" s="275">
        <v>3924</v>
      </c>
      <c r="J32" s="273">
        <v>75</v>
      </c>
      <c r="K32" s="274">
        <v>65</v>
      </c>
      <c r="L32" s="275">
        <v>70</v>
      </c>
      <c r="M32" s="273">
        <v>1933</v>
      </c>
      <c r="N32" s="274">
        <v>1991</v>
      </c>
      <c r="O32" s="275">
        <v>3924</v>
      </c>
      <c r="P32" s="273">
        <v>34.9</v>
      </c>
      <c r="Q32" s="274">
        <v>33.4</v>
      </c>
      <c r="R32" s="275">
        <v>34.1</v>
      </c>
      <c r="S32" s="273">
        <v>1933</v>
      </c>
      <c r="T32" s="274">
        <v>1991</v>
      </c>
      <c r="U32" s="275">
        <v>3924</v>
      </c>
      <c r="V32" s="273">
        <v>70</v>
      </c>
      <c r="W32" s="274">
        <v>56</v>
      </c>
      <c r="X32" s="275">
        <v>63</v>
      </c>
      <c r="Y32" s="273">
        <v>232</v>
      </c>
      <c r="Z32" s="274">
        <v>242</v>
      </c>
      <c r="AA32" s="275">
        <v>474</v>
      </c>
      <c r="AB32" s="273">
        <v>70</v>
      </c>
      <c r="AC32" s="274">
        <v>60</v>
      </c>
      <c r="AD32" s="275">
        <v>65</v>
      </c>
      <c r="AE32" s="273">
        <v>232</v>
      </c>
      <c r="AF32" s="274">
        <v>242</v>
      </c>
      <c r="AG32" s="275">
        <v>474</v>
      </c>
      <c r="AH32" s="273">
        <v>34.9</v>
      </c>
      <c r="AI32" s="274">
        <v>32.5</v>
      </c>
      <c r="AJ32" s="275">
        <v>33.700000000000003</v>
      </c>
      <c r="AK32" s="273">
        <v>232</v>
      </c>
      <c r="AL32" s="274">
        <v>242</v>
      </c>
      <c r="AM32" s="275">
        <v>474</v>
      </c>
      <c r="AN32" s="273">
        <v>65</v>
      </c>
      <c r="AO32" s="274">
        <v>46</v>
      </c>
      <c r="AP32" s="275">
        <v>56</v>
      </c>
      <c r="AQ32" s="273">
        <v>208</v>
      </c>
      <c r="AR32" s="274">
        <v>185</v>
      </c>
      <c r="AS32" s="275">
        <v>393</v>
      </c>
      <c r="AT32" s="273">
        <v>66</v>
      </c>
      <c r="AU32" s="274">
        <v>52</v>
      </c>
      <c r="AV32" s="275">
        <v>59</v>
      </c>
      <c r="AW32" s="273">
        <v>208</v>
      </c>
      <c r="AX32" s="274">
        <v>185</v>
      </c>
      <c r="AY32" s="275">
        <v>393</v>
      </c>
      <c r="AZ32" s="273">
        <v>32.6</v>
      </c>
      <c r="BA32" s="274">
        <v>29.3</v>
      </c>
      <c r="BB32" s="275">
        <v>31.1</v>
      </c>
      <c r="BC32" s="273">
        <v>208</v>
      </c>
      <c r="BD32" s="274">
        <v>185</v>
      </c>
      <c r="BE32" s="275">
        <v>393</v>
      </c>
      <c r="BF32" s="273">
        <v>66</v>
      </c>
      <c r="BG32" s="274">
        <v>50</v>
      </c>
      <c r="BH32" s="275">
        <v>58</v>
      </c>
      <c r="BI32" s="273">
        <v>268</v>
      </c>
      <c r="BJ32" s="274">
        <v>258</v>
      </c>
      <c r="BK32" s="275">
        <v>526</v>
      </c>
      <c r="BL32" s="273">
        <v>69</v>
      </c>
      <c r="BM32" s="274">
        <v>56</v>
      </c>
      <c r="BN32" s="275">
        <v>62</v>
      </c>
      <c r="BO32" s="273">
        <v>268</v>
      </c>
      <c r="BP32" s="274">
        <v>258</v>
      </c>
      <c r="BQ32" s="275">
        <v>526</v>
      </c>
      <c r="BR32" s="273">
        <v>32.4</v>
      </c>
      <c r="BS32" s="274">
        <v>30.1</v>
      </c>
      <c r="BT32" s="275">
        <v>31.3</v>
      </c>
      <c r="BU32" s="273">
        <v>268</v>
      </c>
      <c r="BV32" s="274">
        <v>258</v>
      </c>
      <c r="BW32" s="275">
        <v>526</v>
      </c>
      <c r="BX32" s="273">
        <v>67</v>
      </c>
      <c r="BY32" s="274">
        <v>77</v>
      </c>
      <c r="BZ32" s="275">
        <v>73</v>
      </c>
      <c r="CA32" s="273">
        <v>9</v>
      </c>
      <c r="CB32" s="274">
        <v>13</v>
      </c>
      <c r="CC32" s="275">
        <v>22</v>
      </c>
      <c r="CD32" s="273">
        <v>67</v>
      </c>
      <c r="CE32" s="274">
        <v>77</v>
      </c>
      <c r="CF32" s="275">
        <v>73</v>
      </c>
      <c r="CG32" s="273">
        <v>9</v>
      </c>
      <c r="CH32" s="274">
        <v>13</v>
      </c>
      <c r="CI32" s="275">
        <v>22</v>
      </c>
      <c r="CJ32" s="273">
        <v>34.6</v>
      </c>
      <c r="CK32" s="274">
        <v>35.1</v>
      </c>
      <c r="CL32" s="275">
        <v>34.9</v>
      </c>
      <c r="CM32" s="273">
        <v>9</v>
      </c>
      <c r="CN32" s="274">
        <v>13</v>
      </c>
      <c r="CO32" s="275">
        <v>22</v>
      </c>
      <c r="CP32" s="273">
        <v>72</v>
      </c>
      <c r="CQ32" s="274">
        <v>59</v>
      </c>
      <c r="CR32" s="275">
        <v>65</v>
      </c>
      <c r="CS32" s="273">
        <v>2777</v>
      </c>
      <c r="CT32" s="274">
        <v>2803</v>
      </c>
      <c r="CU32" s="275">
        <v>5580</v>
      </c>
      <c r="CV32" s="273">
        <v>73</v>
      </c>
      <c r="CW32" s="274">
        <v>62</v>
      </c>
      <c r="CX32" s="275">
        <v>68</v>
      </c>
      <c r="CY32" s="273">
        <v>2777</v>
      </c>
      <c r="CZ32" s="274">
        <v>2803</v>
      </c>
      <c r="DA32" s="275">
        <v>5580</v>
      </c>
      <c r="DB32" s="273">
        <v>34.4</v>
      </c>
      <c r="DC32" s="274">
        <v>32.700000000000003</v>
      </c>
      <c r="DD32" s="275">
        <v>33.5</v>
      </c>
      <c r="DE32" s="273">
        <v>2777</v>
      </c>
      <c r="DF32" s="274">
        <v>2803</v>
      </c>
      <c r="DG32" s="275">
        <v>5580</v>
      </c>
    </row>
    <row r="33" spans="1:111" x14ac:dyDescent="0.35">
      <c r="A33" t="s">
        <v>156</v>
      </c>
      <c r="B33" t="s">
        <v>400</v>
      </c>
      <c r="C33" t="s">
        <v>392</v>
      </c>
      <c r="D33" s="273">
        <v>81</v>
      </c>
      <c r="E33" s="274">
        <v>69</v>
      </c>
      <c r="F33" s="275">
        <v>74</v>
      </c>
      <c r="G33" s="273">
        <v>1097</v>
      </c>
      <c r="H33" s="274">
        <v>1192</v>
      </c>
      <c r="I33" s="275">
        <v>2289</v>
      </c>
      <c r="J33" s="273">
        <v>81</v>
      </c>
      <c r="K33" s="274">
        <v>69</v>
      </c>
      <c r="L33" s="275">
        <v>75</v>
      </c>
      <c r="M33" s="273">
        <v>1097</v>
      </c>
      <c r="N33" s="274">
        <v>1192</v>
      </c>
      <c r="O33" s="275">
        <v>2289</v>
      </c>
      <c r="P33" s="273">
        <v>36.6</v>
      </c>
      <c r="Q33" s="274">
        <v>34.700000000000003</v>
      </c>
      <c r="R33" s="275">
        <v>35.6</v>
      </c>
      <c r="S33" s="273">
        <v>1097</v>
      </c>
      <c r="T33" s="274">
        <v>1192</v>
      </c>
      <c r="U33" s="275">
        <v>2289</v>
      </c>
      <c r="V33" s="273">
        <v>82</v>
      </c>
      <c r="W33" s="274">
        <v>71</v>
      </c>
      <c r="X33" s="275">
        <v>77</v>
      </c>
      <c r="Y33" s="273">
        <v>49</v>
      </c>
      <c r="Z33" s="274">
        <v>41</v>
      </c>
      <c r="AA33" s="275">
        <v>90</v>
      </c>
      <c r="AB33" s="273">
        <v>82</v>
      </c>
      <c r="AC33" s="274">
        <v>73</v>
      </c>
      <c r="AD33" s="275">
        <v>78</v>
      </c>
      <c r="AE33" s="273">
        <v>49</v>
      </c>
      <c r="AF33" s="274">
        <v>41</v>
      </c>
      <c r="AG33" s="275">
        <v>90</v>
      </c>
      <c r="AH33" s="273">
        <v>37.6</v>
      </c>
      <c r="AI33" s="274">
        <v>35.4</v>
      </c>
      <c r="AJ33" s="275">
        <v>36.6</v>
      </c>
      <c r="AK33" s="273">
        <v>49</v>
      </c>
      <c r="AL33" s="274">
        <v>41</v>
      </c>
      <c r="AM33" s="275">
        <v>90</v>
      </c>
      <c r="AN33" s="273" t="s">
        <v>197</v>
      </c>
      <c r="AO33" s="274" t="s">
        <v>197</v>
      </c>
      <c r="AP33" s="275">
        <v>75</v>
      </c>
      <c r="AQ33" s="273">
        <v>15</v>
      </c>
      <c r="AR33" s="274">
        <v>9</v>
      </c>
      <c r="AS33" s="275">
        <v>24</v>
      </c>
      <c r="AT33" s="273" t="s">
        <v>197</v>
      </c>
      <c r="AU33" s="274" t="s">
        <v>197</v>
      </c>
      <c r="AV33" s="275">
        <v>75</v>
      </c>
      <c r="AW33" s="273">
        <v>15</v>
      </c>
      <c r="AX33" s="274">
        <v>9</v>
      </c>
      <c r="AY33" s="275">
        <v>24</v>
      </c>
      <c r="AZ33" s="273">
        <v>35.799999999999997</v>
      </c>
      <c r="BA33" s="274">
        <v>34.799999999999997</v>
      </c>
      <c r="BB33" s="275">
        <v>35.4</v>
      </c>
      <c r="BC33" s="273">
        <v>15</v>
      </c>
      <c r="BD33" s="274">
        <v>9</v>
      </c>
      <c r="BE33" s="275">
        <v>24</v>
      </c>
      <c r="BF33" s="273" t="s">
        <v>197</v>
      </c>
      <c r="BG33" s="274" t="s">
        <v>197</v>
      </c>
      <c r="BH33" s="275">
        <v>56</v>
      </c>
      <c r="BI33" s="273">
        <v>3</v>
      </c>
      <c r="BJ33" s="274">
        <v>6</v>
      </c>
      <c r="BK33" s="275">
        <v>9</v>
      </c>
      <c r="BL33" s="273" t="s">
        <v>197</v>
      </c>
      <c r="BM33" s="274" t="s">
        <v>197</v>
      </c>
      <c r="BN33" s="275">
        <v>56</v>
      </c>
      <c r="BO33" s="273">
        <v>3</v>
      </c>
      <c r="BP33" s="274">
        <v>6</v>
      </c>
      <c r="BQ33" s="275">
        <v>9</v>
      </c>
      <c r="BR33" s="273">
        <v>31</v>
      </c>
      <c r="BS33" s="274">
        <v>35.700000000000003</v>
      </c>
      <c r="BT33" s="275">
        <v>34.1</v>
      </c>
      <c r="BU33" s="273">
        <v>3</v>
      </c>
      <c r="BV33" s="274">
        <v>6</v>
      </c>
      <c r="BW33" s="275">
        <v>9</v>
      </c>
      <c r="BX33" s="273" t="s">
        <v>197</v>
      </c>
      <c r="BY33" s="274" t="s">
        <v>197</v>
      </c>
      <c r="BZ33" s="275" t="s">
        <v>197</v>
      </c>
      <c r="CA33" s="273" t="s">
        <v>197</v>
      </c>
      <c r="CB33" s="274" t="s">
        <v>197</v>
      </c>
      <c r="CC33" s="275">
        <v>5</v>
      </c>
      <c r="CD33" s="273" t="s">
        <v>197</v>
      </c>
      <c r="CE33" s="274" t="s">
        <v>197</v>
      </c>
      <c r="CF33" s="275" t="s">
        <v>197</v>
      </c>
      <c r="CG33" s="273" t="s">
        <v>197</v>
      </c>
      <c r="CH33" s="274" t="s">
        <v>197</v>
      </c>
      <c r="CI33" s="275">
        <v>5</v>
      </c>
      <c r="CJ33" s="273">
        <v>25.5</v>
      </c>
      <c r="CK33" s="274">
        <v>42.7</v>
      </c>
      <c r="CL33" s="275">
        <v>35.799999999999997</v>
      </c>
      <c r="CM33" s="273" t="s">
        <v>197</v>
      </c>
      <c r="CN33" s="274" t="s">
        <v>197</v>
      </c>
      <c r="CO33" s="275">
        <v>5</v>
      </c>
      <c r="CP33" s="273">
        <v>80</v>
      </c>
      <c r="CQ33" s="274">
        <v>69</v>
      </c>
      <c r="CR33" s="275">
        <v>74</v>
      </c>
      <c r="CS33" s="273">
        <v>1200</v>
      </c>
      <c r="CT33" s="274">
        <v>1274</v>
      </c>
      <c r="CU33" s="275">
        <v>2474</v>
      </c>
      <c r="CV33" s="273">
        <v>81</v>
      </c>
      <c r="CW33" s="274">
        <v>69</v>
      </c>
      <c r="CX33" s="275">
        <v>75</v>
      </c>
      <c r="CY33" s="273">
        <v>1200</v>
      </c>
      <c r="CZ33" s="274">
        <v>1274</v>
      </c>
      <c r="DA33" s="275">
        <v>2474</v>
      </c>
      <c r="DB33" s="273">
        <v>36.5</v>
      </c>
      <c r="DC33" s="274">
        <v>34.700000000000003</v>
      </c>
      <c r="DD33" s="275">
        <v>35.6</v>
      </c>
      <c r="DE33" s="273">
        <v>1200</v>
      </c>
      <c r="DF33" s="274">
        <v>1274</v>
      </c>
      <c r="DG33" s="275">
        <v>2474</v>
      </c>
    </row>
    <row r="34" spans="1:111" x14ac:dyDescent="0.35">
      <c r="A34" t="s">
        <v>160</v>
      </c>
      <c r="B34" t="s">
        <v>404</v>
      </c>
      <c r="C34" t="s">
        <v>392</v>
      </c>
      <c r="D34" s="273">
        <v>84</v>
      </c>
      <c r="E34" s="274">
        <v>70</v>
      </c>
      <c r="F34" s="275">
        <v>77</v>
      </c>
      <c r="G34" s="273">
        <v>1475</v>
      </c>
      <c r="H34" s="274">
        <v>1602</v>
      </c>
      <c r="I34" s="275">
        <v>3077</v>
      </c>
      <c r="J34" s="273">
        <v>85</v>
      </c>
      <c r="K34" s="274">
        <v>71</v>
      </c>
      <c r="L34" s="275">
        <v>78</v>
      </c>
      <c r="M34" s="273">
        <v>1475</v>
      </c>
      <c r="N34" s="274">
        <v>1602</v>
      </c>
      <c r="O34" s="275">
        <v>3077</v>
      </c>
      <c r="P34" s="273">
        <v>37.200000000000003</v>
      </c>
      <c r="Q34" s="274">
        <v>34.9</v>
      </c>
      <c r="R34" s="275">
        <v>36</v>
      </c>
      <c r="S34" s="273">
        <v>1475</v>
      </c>
      <c r="T34" s="274">
        <v>1602</v>
      </c>
      <c r="U34" s="275">
        <v>3077</v>
      </c>
      <c r="V34" s="273">
        <v>75</v>
      </c>
      <c r="W34" s="274">
        <v>69</v>
      </c>
      <c r="X34" s="275">
        <v>72</v>
      </c>
      <c r="Y34" s="273">
        <v>92</v>
      </c>
      <c r="Z34" s="274">
        <v>111</v>
      </c>
      <c r="AA34" s="275">
        <v>203</v>
      </c>
      <c r="AB34" s="273">
        <v>75</v>
      </c>
      <c r="AC34" s="274">
        <v>70</v>
      </c>
      <c r="AD34" s="275">
        <v>72</v>
      </c>
      <c r="AE34" s="273">
        <v>92</v>
      </c>
      <c r="AF34" s="274">
        <v>111</v>
      </c>
      <c r="AG34" s="275">
        <v>203</v>
      </c>
      <c r="AH34" s="273">
        <v>36.299999999999997</v>
      </c>
      <c r="AI34" s="274">
        <v>34.299999999999997</v>
      </c>
      <c r="AJ34" s="275">
        <v>35.200000000000003</v>
      </c>
      <c r="AK34" s="273">
        <v>92</v>
      </c>
      <c r="AL34" s="274">
        <v>111</v>
      </c>
      <c r="AM34" s="275">
        <v>203</v>
      </c>
      <c r="AN34" s="273">
        <v>87</v>
      </c>
      <c r="AO34" s="274">
        <v>77</v>
      </c>
      <c r="AP34" s="275">
        <v>81</v>
      </c>
      <c r="AQ34" s="273">
        <v>54</v>
      </c>
      <c r="AR34" s="274">
        <v>64</v>
      </c>
      <c r="AS34" s="275">
        <v>118</v>
      </c>
      <c r="AT34" s="273">
        <v>87</v>
      </c>
      <c r="AU34" s="274">
        <v>80</v>
      </c>
      <c r="AV34" s="275">
        <v>83</v>
      </c>
      <c r="AW34" s="273">
        <v>54</v>
      </c>
      <c r="AX34" s="274">
        <v>64</v>
      </c>
      <c r="AY34" s="275">
        <v>118</v>
      </c>
      <c r="AZ34" s="273">
        <v>37.4</v>
      </c>
      <c r="BA34" s="274">
        <v>35.700000000000003</v>
      </c>
      <c r="BB34" s="275">
        <v>36.5</v>
      </c>
      <c r="BC34" s="273">
        <v>54</v>
      </c>
      <c r="BD34" s="274">
        <v>64</v>
      </c>
      <c r="BE34" s="275">
        <v>118</v>
      </c>
      <c r="BF34" s="273">
        <v>75</v>
      </c>
      <c r="BG34" s="274">
        <v>58</v>
      </c>
      <c r="BH34" s="275">
        <v>66</v>
      </c>
      <c r="BI34" s="273">
        <v>16</v>
      </c>
      <c r="BJ34" s="274">
        <v>19</v>
      </c>
      <c r="BK34" s="275">
        <v>35</v>
      </c>
      <c r="BL34" s="273">
        <v>75</v>
      </c>
      <c r="BM34" s="274">
        <v>58</v>
      </c>
      <c r="BN34" s="275">
        <v>66</v>
      </c>
      <c r="BO34" s="273">
        <v>16</v>
      </c>
      <c r="BP34" s="274">
        <v>19</v>
      </c>
      <c r="BQ34" s="275">
        <v>35</v>
      </c>
      <c r="BR34" s="273">
        <v>36.6</v>
      </c>
      <c r="BS34" s="274">
        <v>29.5</v>
      </c>
      <c r="BT34" s="275">
        <v>32.700000000000003</v>
      </c>
      <c r="BU34" s="273">
        <v>16</v>
      </c>
      <c r="BV34" s="274">
        <v>19</v>
      </c>
      <c r="BW34" s="275">
        <v>35</v>
      </c>
      <c r="BX34" s="273" t="s">
        <v>197</v>
      </c>
      <c r="BY34" s="274" t="s">
        <v>197</v>
      </c>
      <c r="BZ34" s="275">
        <v>79</v>
      </c>
      <c r="CA34" s="273">
        <v>9</v>
      </c>
      <c r="CB34" s="274">
        <v>10</v>
      </c>
      <c r="CC34" s="275">
        <v>19</v>
      </c>
      <c r="CD34" s="273" t="s">
        <v>197</v>
      </c>
      <c r="CE34" s="274" t="s">
        <v>197</v>
      </c>
      <c r="CF34" s="275">
        <v>84</v>
      </c>
      <c r="CG34" s="273">
        <v>9</v>
      </c>
      <c r="CH34" s="274">
        <v>10</v>
      </c>
      <c r="CI34" s="275">
        <v>19</v>
      </c>
      <c r="CJ34" s="273">
        <v>39</v>
      </c>
      <c r="CK34" s="274">
        <v>37.5</v>
      </c>
      <c r="CL34" s="275">
        <v>38.200000000000003</v>
      </c>
      <c r="CM34" s="273">
        <v>9</v>
      </c>
      <c r="CN34" s="274">
        <v>10</v>
      </c>
      <c r="CO34" s="275">
        <v>19</v>
      </c>
      <c r="CP34" s="273">
        <v>84</v>
      </c>
      <c r="CQ34" s="274">
        <v>69</v>
      </c>
      <c r="CR34" s="275">
        <v>76</v>
      </c>
      <c r="CS34" s="273">
        <v>1677</v>
      </c>
      <c r="CT34" s="274">
        <v>1850</v>
      </c>
      <c r="CU34" s="275">
        <v>3527</v>
      </c>
      <c r="CV34" s="273">
        <v>84</v>
      </c>
      <c r="CW34" s="274">
        <v>71</v>
      </c>
      <c r="CX34" s="275">
        <v>77</v>
      </c>
      <c r="CY34" s="273">
        <v>1677</v>
      </c>
      <c r="CZ34" s="274">
        <v>1850</v>
      </c>
      <c r="DA34" s="275">
        <v>3527</v>
      </c>
      <c r="DB34" s="273">
        <v>37.1</v>
      </c>
      <c r="DC34" s="274">
        <v>34.799999999999997</v>
      </c>
      <c r="DD34" s="275">
        <v>35.9</v>
      </c>
      <c r="DE34" s="273">
        <v>1677</v>
      </c>
      <c r="DF34" s="274">
        <v>1850</v>
      </c>
      <c r="DG34" s="275">
        <v>3527</v>
      </c>
    </row>
    <row r="35" spans="1:111" x14ac:dyDescent="0.35">
      <c r="A35" t="s">
        <v>157</v>
      </c>
      <c r="B35" t="s">
        <v>401</v>
      </c>
      <c r="C35" t="s">
        <v>392</v>
      </c>
      <c r="D35" s="273">
        <v>73</v>
      </c>
      <c r="E35" s="274">
        <v>57</v>
      </c>
      <c r="F35" s="275">
        <v>65</v>
      </c>
      <c r="G35" s="273">
        <v>1388</v>
      </c>
      <c r="H35" s="274">
        <v>1482</v>
      </c>
      <c r="I35" s="275">
        <v>2870</v>
      </c>
      <c r="J35" s="273">
        <v>74</v>
      </c>
      <c r="K35" s="274">
        <v>59</v>
      </c>
      <c r="L35" s="275">
        <v>66</v>
      </c>
      <c r="M35" s="273">
        <v>1388</v>
      </c>
      <c r="N35" s="274">
        <v>1482</v>
      </c>
      <c r="O35" s="275">
        <v>2870</v>
      </c>
      <c r="P35" s="273">
        <v>33.9</v>
      </c>
      <c r="Q35" s="274">
        <v>31.6</v>
      </c>
      <c r="R35" s="275">
        <v>32.700000000000003</v>
      </c>
      <c r="S35" s="273">
        <v>1388</v>
      </c>
      <c r="T35" s="274">
        <v>1482</v>
      </c>
      <c r="U35" s="275">
        <v>2870</v>
      </c>
      <c r="V35" s="273">
        <v>85</v>
      </c>
      <c r="W35" s="274">
        <v>52</v>
      </c>
      <c r="X35" s="275">
        <v>69</v>
      </c>
      <c r="Y35" s="273">
        <v>47</v>
      </c>
      <c r="Z35" s="274">
        <v>44</v>
      </c>
      <c r="AA35" s="275">
        <v>91</v>
      </c>
      <c r="AB35" s="273">
        <v>87</v>
      </c>
      <c r="AC35" s="274">
        <v>57</v>
      </c>
      <c r="AD35" s="275">
        <v>73</v>
      </c>
      <c r="AE35" s="273">
        <v>47</v>
      </c>
      <c r="AF35" s="274">
        <v>44</v>
      </c>
      <c r="AG35" s="275">
        <v>91</v>
      </c>
      <c r="AH35" s="273">
        <v>35.6</v>
      </c>
      <c r="AI35" s="274">
        <v>31.4</v>
      </c>
      <c r="AJ35" s="275">
        <v>33.6</v>
      </c>
      <c r="AK35" s="273">
        <v>47</v>
      </c>
      <c r="AL35" s="274">
        <v>44</v>
      </c>
      <c r="AM35" s="275">
        <v>91</v>
      </c>
      <c r="AN35" s="273">
        <v>57</v>
      </c>
      <c r="AO35" s="274">
        <v>52</v>
      </c>
      <c r="AP35" s="275">
        <v>54</v>
      </c>
      <c r="AQ35" s="273">
        <v>21</v>
      </c>
      <c r="AR35" s="274">
        <v>25</v>
      </c>
      <c r="AS35" s="275">
        <v>46</v>
      </c>
      <c r="AT35" s="273">
        <v>67</v>
      </c>
      <c r="AU35" s="274">
        <v>52</v>
      </c>
      <c r="AV35" s="275">
        <v>59</v>
      </c>
      <c r="AW35" s="273">
        <v>21</v>
      </c>
      <c r="AX35" s="274">
        <v>25</v>
      </c>
      <c r="AY35" s="275">
        <v>46</v>
      </c>
      <c r="AZ35" s="273">
        <v>33.700000000000003</v>
      </c>
      <c r="BA35" s="274">
        <v>30.9</v>
      </c>
      <c r="BB35" s="275">
        <v>32.200000000000003</v>
      </c>
      <c r="BC35" s="273">
        <v>21</v>
      </c>
      <c r="BD35" s="274">
        <v>25</v>
      </c>
      <c r="BE35" s="275">
        <v>46</v>
      </c>
      <c r="BF35" s="273">
        <v>61</v>
      </c>
      <c r="BG35" s="274">
        <v>67</v>
      </c>
      <c r="BH35" s="275">
        <v>64</v>
      </c>
      <c r="BI35" s="273">
        <v>18</v>
      </c>
      <c r="BJ35" s="274">
        <v>18</v>
      </c>
      <c r="BK35" s="275">
        <v>36</v>
      </c>
      <c r="BL35" s="273">
        <v>61</v>
      </c>
      <c r="BM35" s="274">
        <v>72</v>
      </c>
      <c r="BN35" s="275">
        <v>67</v>
      </c>
      <c r="BO35" s="273">
        <v>18</v>
      </c>
      <c r="BP35" s="274">
        <v>18</v>
      </c>
      <c r="BQ35" s="275">
        <v>36</v>
      </c>
      <c r="BR35" s="273">
        <v>32</v>
      </c>
      <c r="BS35" s="274">
        <v>32.299999999999997</v>
      </c>
      <c r="BT35" s="275">
        <v>32.1</v>
      </c>
      <c r="BU35" s="273">
        <v>18</v>
      </c>
      <c r="BV35" s="274">
        <v>18</v>
      </c>
      <c r="BW35" s="275">
        <v>36</v>
      </c>
      <c r="BX35" s="273" t="s">
        <v>197</v>
      </c>
      <c r="BY35" s="274" t="s">
        <v>197</v>
      </c>
      <c r="BZ35" s="275">
        <v>33</v>
      </c>
      <c r="CA35" s="273">
        <v>4</v>
      </c>
      <c r="CB35" s="274">
        <v>11</v>
      </c>
      <c r="CC35" s="275">
        <v>15</v>
      </c>
      <c r="CD35" s="273" t="s">
        <v>197</v>
      </c>
      <c r="CE35" s="274" t="s">
        <v>197</v>
      </c>
      <c r="CF35" s="275">
        <v>40</v>
      </c>
      <c r="CG35" s="273">
        <v>4</v>
      </c>
      <c r="CH35" s="274">
        <v>11</v>
      </c>
      <c r="CI35" s="275">
        <v>15</v>
      </c>
      <c r="CJ35" s="273">
        <v>32.799999999999997</v>
      </c>
      <c r="CK35" s="274">
        <v>28.7</v>
      </c>
      <c r="CL35" s="275">
        <v>29.8</v>
      </c>
      <c r="CM35" s="273">
        <v>4</v>
      </c>
      <c r="CN35" s="274">
        <v>11</v>
      </c>
      <c r="CO35" s="275">
        <v>15</v>
      </c>
      <c r="CP35" s="273">
        <v>73</v>
      </c>
      <c r="CQ35" s="274">
        <v>56</v>
      </c>
      <c r="CR35" s="275">
        <v>64</v>
      </c>
      <c r="CS35" s="273">
        <v>1541</v>
      </c>
      <c r="CT35" s="274">
        <v>1636</v>
      </c>
      <c r="CU35" s="275">
        <v>3177</v>
      </c>
      <c r="CV35" s="273">
        <v>74</v>
      </c>
      <c r="CW35" s="274">
        <v>59</v>
      </c>
      <c r="CX35" s="275">
        <v>66</v>
      </c>
      <c r="CY35" s="273">
        <v>1541</v>
      </c>
      <c r="CZ35" s="274">
        <v>1636</v>
      </c>
      <c r="DA35" s="275">
        <v>3177</v>
      </c>
      <c r="DB35" s="273">
        <v>33.9</v>
      </c>
      <c r="DC35" s="274">
        <v>31.6</v>
      </c>
      <c r="DD35" s="275">
        <v>32.700000000000003</v>
      </c>
      <c r="DE35" s="273">
        <v>1541</v>
      </c>
      <c r="DF35" s="274">
        <v>1636</v>
      </c>
      <c r="DG35" s="275">
        <v>3177</v>
      </c>
    </row>
    <row r="36" spans="1:111" x14ac:dyDescent="0.35">
      <c r="A36" t="s">
        <v>162</v>
      </c>
      <c r="B36" t="s">
        <v>406</v>
      </c>
      <c r="C36" t="s">
        <v>392</v>
      </c>
      <c r="D36" s="273">
        <v>78</v>
      </c>
      <c r="E36" s="274">
        <v>63</v>
      </c>
      <c r="F36" s="275">
        <v>71</v>
      </c>
      <c r="G36" s="273">
        <v>667</v>
      </c>
      <c r="H36" s="274">
        <v>690</v>
      </c>
      <c r="I36" s="275">
        <v>1357</v>
      </c>
      <c r="J36" s="273">
        <v>79</v>
      </c>
      <c r="K36" s="274">
        <v>64</v>
      </c>
      <c r="L36" s="275">
        <v>72</v>
      </c>
      <c r="M36" s="273">
        <v>667</v>
      </c>
      <c r="N36" s="274">
        <v>690</v>
      </c>
      <c r="O36" s="275">
        <v>1357</v>
      </c>
      <c r="P36" s="273">
        <v>34.700000000000003</v>
      </c>
      <c r="Q36" s="274">
        <v>32.299999999999997</v>
      </c>
      <c r="R36" s="275">
        <v>33.5</v>
      </c>
      <c r="S36" s="273">
        <v>667</v>
      </c>
      <c r="T36" s="274">
        <v>690</v>
      </c>
      <c r="U36" s="275">
        <v>1357</v>
      </c>
      <c r="V36" s="273">
        <v>69</v>
      </c>
      <c r="W36" s="274">
        <v>89</v>
      </c>
      <c r="X36" s="275">
        <v>82</v>
      </c>
      <c r="Y36" s="273">
        <v>16</v>
      </c>
      <c r="Z36" s="274">
        <v>28</v>
      </c>
      <c r="AA36" s="275">
        <v>44</v>
      </c>
      <c r="AB36" s="273">
        <v>69</v>
      </c>
      <c r="AC36" s="274">
        <v>89</v>
      </c>
      <c r="AD36" s="275">
        <v>82</v>
      </c>
      <c r="AE36" s="273">
        <v>16</v>
      </c>
      <c r="AF36" s="274">
        <v>28</v>
      </c>
      <c r="AG36" s="275">
        <v>44</v>
      </c>
      <c r="AH36" s="273">
        <v>34.700000000000003</v>
      </c>
      <c r="AI36" s="274">
        <v>36.4</v>
      </c>
      <c r="AJ36" s="275">
        <v>35.799999999999997</v>
      </c>
      <c r="AK36" s="273">
        <v>16</v>
      </c>
      <c r="AL36" s="274">
        <v>28</v>
      </c>
      <c r="AM36" s="275">
        <v>44</v>
      </c>
      <c r="AN36" s="273" t="s">
        <v>197</v>
      </c>
      <c r="AO36" s="274" t="s">
        <v>197</v>
      </c>
      <c r="AP36" s="275">
        <v>75</v>
      </c>
      <c r="AQ36" s="273">
        <v>13</v>
      </c>
      <c r="AR36" s="274">
        <v>7</v>
      </c>
      <c r="AS36" s="275">
        <v>20</v>
      </c>
      <c r="AT36" s="273" t="s">
        <v>197</v>
      </c>
      <c r="AU36" s="274" t="s">
        <v>197</v>
      </c>
      <c r="AV36" s="275">
        <v>75</v>
      </c>
      <c r="AW36" s="273">
        <v>13</v>
      </c>
      <c r="AX36" s="274">
        <v>7</v>
      </c>
      <c r="AY36" s="275">
        <v>20</v>
      </c>
      <c r="AZ36" s="273">
        <v>32.6</v>
      </c>
      <c r="BA36" s="274">
        <v>34.299999999999997</v>
      </c>
      <c r="BB36" s="275">
        <v>33.200000000000003</v>
      </c>
      <c r="BC36" s="273">
        <v>13</v>
      </c>
      <c r="BD36" s="274">
        <v>7</v>
      </c>
      <c r="BE36" s="275">
        <v>20</v>
      </c>
      <c r="BF36" s="273" t="s">
        <v>191</v>
      </c>
      <c r="BG36" s="274" t="s">
        <v>197</v>
      </c>
      <c r="BH36" s="275" t="s">
        <v>197</v>
      </c>
      <c r="BI36" s="273">
        <v>0</v>
      </c>
      <c r="BJ36" s="274">
        <v>3</v>
      </c>
      <c r="BK36" s="275">
        <v>3</v>
      </c>
      <c r="BL36" s="273" t="s">
        <v>191</v>
      </c>
      <c r="BM36" s="274" t="s">
        <v>197</v>
      </c>
      <c r="BN36" s="275" t="s">
        <v>197</v>
      </c>
      <c r="BO36" s="273">
        <v>0</v>
      </c>
      <c r="BP36" s="274">
        <v>3</v>
      </c>
      <c r="BQ36" s="275">
        <v>3</v>
      </c>
      <c r="BR36" s="273">
        <v>0</v>
      </c>
      <c r="BS36" s="274">
        <v>30.3</v>
      </c>
      <c r="BT36" s="275">
        <v>30.3</v>
      </c>
      <c r="BU36" s="273">
        <v>0</v>
      </c>
      <c r="BV36" s="274">
        <v>3</v>
      </c>
      <c r="BW36" s="275">
        <v>3</v>
      </c>
      <c r="BX36" s="273" t="s">
        <v>197</v>
      </c>
      <c r="BY36" s="274" t="s">
        <v>197</v>
      </c>
      <c r="BZ36" s="275" t="s">
        <v>197</v>
      </c>
      <c r="CA36" s="273" t="s">
        <v>197</v>
      </c>
      <c r="CB36" s="274" t="s">
        <v>197</v>
      </c>
      <c r="CC36" s="275" t="s">
        <v>197</v>
      </c>
      <c r="CD36" s="273" t="s">
        <v>197</v>
      </c>
      <c r="CE36" s="274" t="s">
        <v>197</v>
      </c>
      <c r="CF36" s="275" t="s">
        <v>197</v>
      </c>
      <c r="CG36" s="273" t="s">
        <v>197</v>
      </c>
      <c r="CH36" s="274" t="s">
        <v>197</v>
      </c>
      <c r="CI36" s="275" t="s">
        <v>197</v>
      </c>
      <c r="CJ36" s="273">
        <v>34</v>
      </c>
      <c r="CK36" s="274">
        <v>18</v>
      </c>
      <c r="CL36" s="275">
        <v>26</v>
      </c>
      <c r="CM36" s="273" t="s">
        <v>197</v>
      </c>
      <c r="CN36" s="274" t="s">
        <v>197</v>
      </c>
      <c r="CO36" s="275" t="s">
        <v>197</v>
      </c>
      <c r="CP36" s="273">
        <v>78</v>
      </c>
      <c r="CQ36" s="274">
        <v>64</v>
      </c>
      <c r="CR36" s="275">
        <v>71</v>
      </c>
      <c r="CS36" s="273">
        <v>707</v>
      </c>
      <c r="CT36" s="274">
        <v>746</v>
      </c>
      <c r="CU36" s="275">
        <v>1453</v>
      </c>
      <c r="CV36" s="273">
        <v>79</v>
      </c>
      <c r="CW36" s="274">
        <v>65</v>
      </c>
      <c r="CX36" s="275">
        <v>72</v>
      </c>
      <c r="CY36" s="273">
        <v>707</v>
      </c>
      <c r="CZ36" s="274">
        <v>746</v>
      </c>
      <c r="DA36" s="275">
        <v>1453</v>
      </c>
      <c r="DB36" s="273">
        <v>34.700000000000003</v>
      </c>
      <c r="DC36" s="274">
        <v>32.4</v>
      </c>
      <c r="DD36" s="275">
        <v>33.5</v>
      </c>
      <c r="DE36" s="273">
        <v>707</v>
      </c>
      <c r="DF36" s="274">
        <v>746</v>
      </c>
      <c r="DG36" s="275">
        <v>1453</v>
      </c>
    </row>
    <row r="37" spans="1:111" x14ac:dyDescent="0.35">
      <c r="A37" t="s">
        <v>149</v>
      </c>
      <c r="B37" t="s">
        <v>394</v>
      </c>
      <c r="C37" t="s">
        <v>392</v>
      </c>
      <c r="D37" s="273">
        <v>84</v>
      </c>
      <c r="E37" s="274">
        <v>67</v>
      </c>
      <c r="F37" s="275">
        <v>75</v>
      </c>
      <c r="G37" s="273">
        <v>807</v>
      </c>
      <c r="H37" s="274">
        <v>875</v>
      </c>
      <c r="I37" s="275">
        <v>1682</v>
      </c>
      <c r="J37" s="273">
        <v>85</v>
      </c>
      <c r="K37" s="274">
        <v>67</v>
      </c>
      <c r="L37" s="275">
        <v>76</v>
      </c>
      <c r="M37" s="273">
        <v>807</v>
      </c>
      <c r="N37" s="274">
        <v>875</v>
      </c>
      <c r="O37" s="275">
        <v>1682</v>
      </c>
      <c r="P37" s="273">
        <v>37.5</v>
      </c>
      <c r="Q37" s="274">
        <v>34.799999999999997</v>
      </c>
      <c r="R37" s="275">
        <v>36.1</v>
      </c>
      <c r="S37" s="273">
        <v>807</v>
      </c>
      <c r="T37" s="274">
        <v>875</v>
      </c>
      <c r="U37" s="275">
        <v>1682</v>
      </c>
      <c r="V37" s="273">
        <v>81</v>
      </c>
      <c r="W37" s="274">
        <v>68</v>
      </c>
      <c r="X37" s="275">
        <v>75</v>
      </c>
      <c r="Y37" s="273">
        <v>83</v>
      </c>
      <c r="Z37" s="274">
        <v>72</v>
      </c>
      <c r="AA37" s="275">
        <v>155</v>
      </c>
      <c r="AB37" s="273">
        <v>82</v>
      </c>
      <c r="AC37" s="274">
        <v>68</v>
      </c>
      <c r="AD37" s="275">
        <v>75</v>
      </c>
      <c r="AE37" s="273">
        <v>83</v>
      </c>
      <c r="AF37" s="274">
        <v>72</v>
      </c>
      <c r="AG37" s="275">
        <v>155</v>
      </c>
      <c r="AH37" s="273">
        <v>37.1</v>
      </c>
      <c r="AI37" s="274">
        <v>35.6</v>
      </c>
      <c r="AJ37" s="275">
        <v>36.4</v>
      </c>
      <c r="AK37" s="273">
        <v>83</v>
      </c>
      <c r="AL37" s="274">
        <v>72</v>
      </c>
      <c r="AM37" s="275">
        <v>155</v>
      </c>
      <c r="AN37" s="273">
        <v>87</v>
      </c>
      <c r="AO37" s="274">
        <v>76</v>
      </c>
      <c r="AP37" s="275">
        <v>82</v>
      </c>
      <c r="AQ37" s="273">
        <v>38</v>
      </c>
      <c r="AR37" s="274">
        <v>38</v>
      </c>
      <c r="AS37" s="275">
        <v>76</v>
      </c>
      <c r="AT37" s="273">
        <v>87</v>
      </c>
      <c r="AU37" s="274">
        <v>76</v>
      </c>
      <c r="AV37" s="275">
        <v>82</v>
      </c>
      <c r="AW37" s="273">
        <v>38</v>
      </c>
      <c r="AX37" s="274">
        <v>38</v>
      </c>
      <c r="AY37" s="275">
        <v>76</v>
      </c>
      <c r="AZ37" s="273">
        <v>35.9</v>
      </c>
      <c r="BA37" s="274">
        <v>35.200000000000003</v>
      </c>
      <c r="BB37" s="275">
        <v>35.5</v>
      </c>
      <c r="BC37" s="273">
        <v>38</v>
      </c>
      <c r="BD37" s="274">
        <v>38</v>
      </c>
      <c r="BE37" s="275">
        <v>76</v>
      </c>
      <c r="BF37" s="273" t="s">
        <v>197</v>
      </c>
      <c r="BG37" s="274" t="s">
        <v>197</v>
      </c>
      <c r="BH37" s="275">
        <v>76</v>
      </c>
      <c r="BI37" s="273">
        <v>10</v>
      </c>
      <c r="BJ37" s="274">
        <v>11</v>
      </c>
      <c r="BK37" s="275">
        <v>21</v>
      </c>
      <c r="BL37" s="273" t="s">
        <v>197</v>
      </c>
      <c r="BM37" s="274" t="s">
        <v>197</v>
      </c>
      <c r="BN37" s="275">
        <v>76</v>
      </c>
      <c r="BO37" s="273">
        <v>10</v>
      </c>
      <c r="BP37" s="274">
        <v>11</v>
      </c>
      <c r="BQ37" s="275">
        <v>21</v>
      </c>
      <c r="BR37" s="273">
        <v>39.9</v>
      </c>
      <c r="BS37" s="274">
        <v>33.299999999999997</v>
      </c>
      <c r="BT37" s="275">
        <v>36.4</v>
      </c>
      <c r="BU37" s="273">
        <v>10</v>
      </c>
      <c r="BV37" s="274">
        <v>11</v>
      </c>
      <c r="BW37" s="275">
        <v>21</v>
      </c>
      <c r="BX37" s="273" t="s">
        <v>197</v>
      </c>
      <c r="BY37" s="274">
        <v>100</v>
      </c>
      <c r="BZ37" s="275" t="s">
        <v>197</v>
      </c>
      <c r="CA37" s="273">
        <v>8</v>
      </c>
      <c r="CB37" s="274">
        <v>7</v>
      </c>
      <c r="CC37" s="275">
        <v>15</v>
      </c>
      <c r="CD37" s="273" t="s">
        <v>197</v>
      </c>
      <c r="CE37" s="274">
        <v>100</v>
      </c>
      <c r="CF37" s="275" t="s">
        <v>197</v>
      </c>
      <c r="CG37" s="273">
        <v>8</v>
      </c>
      <c r="CH37" s="274">
        <v>7</v>
      </c>
      <c r="CI37" s="275">
        <v>15</v>
      </c>
      <c r="CJ37" s="273">
        <v>40.1</v>
      </c>
      <c r="CK37" s="274">
        <v>41.7</v>
      </c>
      <c r="CL37" s="275">
        <v>40.9</v>
      </c>
      <c r="CM37" s="273">
        <v>8</v>
      </c>
      <c r="CN37" s="274">
        <v>7</v>
      </c>
      <c r="CO37" s="275">
        <v>15</v>
      </c>
      <c r="CP37" s="273">
        <v>83</v>
      </c>
      <c r="CQ37" s="274">
        <v>66</v>
      </c>
      <c r="CR37" s="275">
        <v>74</v>
      </c>
      <c r="CS37" s="273">
        <v>1006</v>
      </c>
      <c r="CT37" s="274">
        <v>1072</v>
      </c>
      <c r="CU37" s="275">
        <v>2078</v>
      </c>
      <c r="CV37" s="273">
        <v>83</v>
      </c>
      <c r="CW37" s="274">
        <v>66</v>
      </c>
      <c r="CX37" s="275">
        <v>75</v>
      </c>
      <c r="CY37" s="273">
        <v>1006</v>
      </c>
      <c r="CZ37" s="274">
        <v>1072</v>
      </c>
      <c r="DA37" s="275">
        <v>2078</v>
      </c>
      <c r="DB37" s="273">
        <v>37.299999999999997</v>
      </c>
      <c r="DC37" s="274">
        <v>34.700000000000003</v>
      </c>
      <c r="DD37" s="275">
        <v>36</v>
      </c>
      <c r="DE37" s="273">
        <v>1006</v>
      </c>
      <c r="DF37" s="274">
        <v>1072</v>
      </c>
      <c r="DG37" s="275">
        <v>2078</v>
      </c>
    </row>
    <row r="38" spans="1:111" x14ac:dyDescent="0.35">
      <c r="A38" t="s">
        <v>158</v>
      </c>
      <c r="B38" t="s">
        <v>402</v>
      </c>
      <c r="C38" t="s">
        <v>392</v>
      </c>
      <c r="D38" s="273">
        <v>81</v>
      </c>
      <c r="E38" s="274">
        <v>68</v>
      </c>
      <c r="F38" s="275">
        <v>74</v>
      </c>
      <c r="G38" s="273">
        <v>749</v>
      </c>
      <c r="H38" s="274">
        <v>789</v>
      </c>
      <c r="I38" s="275">
        <v>1538</v>
      </c>
      <c r="J38" s="273">
        <v>81</v>
      </c>
      <c r="K38" s="274">
        <v>69</v>
      </c>
      <c r="L38" s="275">
        <v>75</v>
      </c>
      <c r="M38" s="273">
        <v>749</v>
      </c>
      <c r="N38" s="274">
        <v>789</v>
      </c>
      <c r="O38" s="275">
        <v>1538</v>
      </c>
      <c r="P38" s="273">
        <v>37.4</v>
      </c>
      <c r="Q38" s="274">
        <v>35.1</v>
      </c>
      <c r="R38" s="275">
        <v>36.200000000000003</v>
      </c>
      <c r="S38" s="273">
        <v>749</v>
      </c>
      <c r="T38" s="274">
        <v>789</v>
      </c>
      <c r="U38" s="275">
        <v>1538</v>
      </c>
      <c r="V38" s="273">
        <v>81</v>
      </c>
      <c r="W38" s="274">
        <v>61</v>
      </c>
      <c r="X38" s="275">
        <v>71</v>
      </c>
      <c r="Y38" s="273">
        <v>36</v>
      </c>
      <c r="Z38" s="274">
        <v>36</v>
      </c>
      <c r="AA38" s="275">
        <v>72</v>
      </c>
      <c r="AB38" s="273">
        <v>81</v>
      </c>
      <c r="AC38" s="274">
        <v>61</v>
      </c>
      <c r="AD38" s="275">
        <v>71</v>
      </c>
      <c r="AE38" s="273">
        <v>36</v>
      </c>
      <c r="AF38" s="274">
        <v>36</v>
      </c>
      <c r="AG38" s="275">
        <v>72</v>
      </c>
      <c r="AH38" s="273">
        <v>36.299999999999997</v>
      </c>
      <c r="AI38" s="274">
        <v>34.299999999999997</v>
      </c>
      <c r="AJ38" s="275">
        <v>35.299999999999997</v>
      </c>
      <c r="AK38" s="273">
        <v>36</v>
      </c>
      <c r="AL38" s="274">
        <v>36</v>
      </c>
      <c r="AM38" s="275">
        <v>72</v>
      </c>
      <c r="AN38" s="273">
        <v>76</v>
      </c>
      <c r="AO38" s="274">
        <v>61</v>
      </c>
      <c r="AP38" s="275">
        <v>68</v>
      </c>
      <c r="AQ38" s="273">
        <v>21</v>
      </c>
      <c r="AR38" s="274">
        <v>23</v>
      </c>
      <c r="AS38" s="275">
        <v>44</v>
      </c>
      <c r="AT38" s="273">
        <v>81</v>
      </c>
      <c r="AU38" s="274">
        <v>61</v>
      </c>
      <c r="AV38" s="275">
        <v>70</v>
      </c>
      <c r="AW38" s="273">
        <v>21</v>
      </c>
      <c r="AX38" s="274">
        <v>23</v>
      </c>
      <c r="AY38" s="275">
        <v>44</v>
      </c>
      <c r="AZ38" s="273">
        <v>35.299999999999997</v>
      </c>
      <c r="BA38" s="274">
        <v>32.299999999999997</v>
      </c>
      <c r="BB38" s="275">
        <v>33.799999999999997</v>
      </c>
      <c r="BC38" s="273">
        <v>21</v>
      </c>
      <c r="BD38" s="274">
        <v>23</v>
      </c>
      <c r="BE38" s="275">
        <v>44</v>
      </c>
      <c r="BF38" s="273" t="s">
        <v>197</v>
      </c>
      <c r="BG38" s="274" t="s">
        <v>197</v>
      </c>
      <c r="BH38" s="275">
        <v>63</v>
      </c>
      <c r="BI38" s="273">
        <v>5</v>
      </c>
      <c r="BJ38" s="274">
        <v>3</v>
      </c>
      <c r="BK38" s="275">
        <v>8</v>
      </c>
      <c r="BL38" s="273" t="s">
        <v>197</v>
      </c>
      <c r="BM38" s="274" t="s">
        <v>197</v>
      </c>
      <c r="BN38" s="275" t="s">
        <v>197</v>
      </c>
      <c r="BO38" s="273">
        <v>5</v>
      </c>
      <c r="BP38" s="274">
        <v>3</v>
      </c>
      <c r="BQ38" s="275">
        <v>8</v>
      </c>
      <c r="BR38" s="273">
        <v>33.4</v>
      </c>
      <c r="BS38" s="274">
        <v>31</v>
      </c>
      <c r="BT38" s="275">
        <v>32.5</v>
      </c>
      <c r="BU38" s="273">
        <v>5</v>
      </c>
      <c r="BV38" s="274">
        <v>3</v>
      </c>
      <c r="BW38" s="275">
        <v>8</v>
      </c>
      <c r="BX38" s="273" t="s">
        <v>197</v>
      </c>
      <c r="BY38" s="274" t="s">
        <v>197</v>
      </c>
      <c r="BZ38" s="275">
        <v>63</v>
      </c>
      <c r="CA38" s="273">
        <v>4</v>
      </c>
      <c r="CB38" s="274">
        <v>4</v>
      </c>
      <c r="CC38" s="275">
        <v>8</v>
      </c>
      <c r="CD38" s="273" t="s">
        <v>197</v>
      </c>
      <c r="CE38" s="274" t="s">
        <v>197</v>
      </c>
      <c r="CF38" s="275">
        <v>63</v>
      </c>
      <c r="CG38" s="273">
        <v>4</v>
      </c>
      <c r="CH38" s="274">
        <v>4</v>
      </c>
      <c r="CI38" s="275">
        <v>8</v>
      </c>
      <c r="CJ38" s="273">
        <v>31</v>
      </c>
      <c r="CK38" s="274">
        <v>36.299999999999997</v>
      </c>
      <c r="CL38" s="275">
        <v>33.6</v>
      </c>
      <c r="CM38" s="273">
        <v>4</v>
      </c>
      <c r="CN38" s="274">
        <v>4</v>
      </c>
      <c r="CO38" s="275">
        <v>8</v>
      </c>
      <c r="CP38" s="273">
        <v>81</v>
      </c>
      <c r="CQ38" s="274">
        <v>67</v>
      </c>
      <c r="CR38" s="275">
        <v>74</v>
      </c>
      <c r="CS38" s="273">
        <v>830</v>
      </c>
      <c r="CT38" s="274">
        <v>871</v>
      </c>
      <c r="CU38" s="275">
        <v>1701</v>
      </c>
      <c r="CV38" s="273">
        <v>81</v>
      </c>
      <c r="CW38" s="274">
        <v>68</v>
      </c>
      <c r="CX38" s="275">
        <v>75</v>
      </c>
      <c r="CY38" s="273">
        <v>830</v>
      </c>
      <c r="CZ38" s="274">
        <v>871</v>
      </c>
      <c r="DA38" s="275">
        <v>1701</v>
      </c>
      <c r="DB38" s="273">
        <v>37.299999999999997</v>
      </c>
      <c r="DC38" s="274">
        <v>35</v>
      </c>
      <c r="DD38" s="275">
        <v>36.1</v>
      </c>
      <c r="DE38" s="273">
        <v>830</v>
      </c>
      <c r="DF38" s="274">
        <v>871</v>
      </c>
      <c r="DG38" s="275">
        <v>1701</v>
      </c>
    </row>
    <row r="39" spans="1:111" x14ac:dyDescent="0.35">
      <c r="A39" t="s">
        <v>161</v>
      </c>
      <c r="B39" t="s">
        <v>405</v>
      </c>
      <c r="C39" t="s">
        <v>392</v>
      </c>
      <c r="D39" s="273">
        <v>77</v>
      </c>
      <c r="E39" s="274">
        <v>62</v>
      </c>
      <c r="F39" s="275">
        <v>69</v>
      </c>
      <c r="G39" s="273">
        <v>1172</v>
      </c>
      <c r="H39" s="274">
        <v>1213</v>
      </c>
      <c r="I39" s="275">
        <v>2385</v>
      </c>
      <c r="J39" s="273">
        <v>78</v>
      </c>
      <c r="K39" s="274">
        <v>64</v>
      </c>
      <c r="L39" s="275">
        <v>71</v>
      </c>
      <c r="M39" s="273">
        <v>1172</v>
      </c>
      <c r="N39" s="274">
        <v>1213</v>
      </c>
      <c r="O39" s="275">
        <v>2385</v>
      </c>
      <c r="P39" s="273">
        <v>35.799999999999997</v>
      </c>
      <c r="Q39" s="274">
        <v>33.5</v>
      </c>
      <c r="R39" s="275">
        <v>34.6</v>
      </c>
      <c r="S39" s="273">
        <v>1172</v>
      </c>
      <c r="T39" s="274">
        <v>1213</v>
      </c>
      <c r="U39" s="275">
        <v>2385</v>
      </c>
      <c r="V39" s="273">
        <v>68</v>
      </c>
      <c r="W39" s="274">
        <v>61</v>
      </c>
      <c r="X39" s="275">
        <v>65</v>
      </c>
      <c r="Y39" s="273">
        <v>98</v>
      </c>
      <c r="Z39" s="274">
        <v>95</v>
      </c>
      <c r="AA39" s="275">
        <v>193</v>
      </c>
      <c r="AB39" s="273">
        <v>69</v>
      </c>
      <c r="AC39" s="274">
        <v>63</v>
      </c>
      <c r="AD39" s="275">
        <v>66</v>
      </c>
      <c r="AE39" s="273">
        <v>98</v>
      </c>
      <c r="AF39" s="274">
        <v>95</v>
      </c>
      <c r="AG39" s="275">
        <v>193</v>
      </c>
      <c r="AH39" s="273">
        <v>34.6</v>
      </c>
      <c r="AI39" s="274">
        <v>34.200000000000003</v>
      </c>
      <c r="AJ39" s="275">
        <v>34.4</v>
      </c>
      <c r="AK39" s="273">
        <v>98</v>
      </c>
      <c r="AL39" s="274">
        <v>95</v>
      </c>
      <c r="AM39" s="275">
        <v>193</v>
      </c>
      <c r="AN39" s="273">
        <v>76</v>
      </c>
      <c r="AO39" s="274">
        <v>58</v>
      </c>
      <c r="AP39" s="275">
        <v>66</v>
      </c>
      <c r="AQ39" s="273">
        <v>158</v>
      </c>
      <c r="AR39" s="274">
        <v>190</v>
      </c>
      <c r="AS39" s="275">
        <v>348</v>
      </c>
      <c r="AT39" s="273">
        <v>77</v>
      </c>
      <c r="AU39" s="274">
        <v>59</v>
      </c>
      <c r="AV39" s="275">
        <v>68</v>
      </c>
      <c r="AW39" s="273">
        <v>158</v>
      </c>
      <c r="AX39" s="274">
        <v>190</v>
      </c>
      <c r="AY39" s="275">
        <v>348</v>
      </c>
      <c r="AZ39" s="273">
        <v>36.200000000000003</v>
      </c>
      <c r="BA39" s="274">
        <v>32.200000000000003</v>
      </c>
      <c r="BB39" s="275">
        <v>34.1</v>
      </c>
      <c r="BC39" s="273">
        <v>158</v>
      </c>
      <c r="BD39" s="274">
        <v>190</v>
      </c>
      <c r="BE39" s="275">
        <v>348</v>
      </c>
      <c r="BF39" s="273">
        <v>88</v>
      </c>
      <c r="BG39" s="274">
        <v>66</v>
      </c>
      <c r="BH39" s="275">
        <v>75</v>
      </c>
      <c r="BI39" s="273">
        <v>40</v>
      </c>
      <c r="BJ39" s="274">
        <v>53</v>
      </c>
      <c r="BK39" s="275">
        <v>93</v>
      </c>
      <c r="BL39" s="273">
        <v>88</v>
      </c>
      <c r="BM39" s="274">
        <v>70</v>
      </c>
      <c r="BN39" s="275">
        <v>77</v>
      </c>
      <c r="BO39" s="273">
        <v>40</v>
      </c>
      <c r="BP39" s="274">
        <v>53</v>
      </c>
      <c r="BQ39" s="275">
        <v>93</v>
      </c>
      <c r="BR39" s="273">
        <v>38.299999999999997</v>
      </c>
      <c r="BS39" s="274">
        <v>33.299999999999997</v>
      </c>
      <c r="BT39" s="275">
        <v>35.4</v>
      </c>
      <c r="BU39" s="273">
        <v>40</v>
      </c>
      <c r="BV39" s="274">
        <v>53</v>
      </c>
      <c r="BW39" s="275">
        <v>93</v>
      </c>
      <c r="BX39" s="273" t="s">
        <v>197</v>
      </c>
      <c r="BY39" s="274" t="s">
        <v>197</v>
      </c>
      <c r="BZ39" s="275">
        <v>67</v>
      </c>
      <c r="CA39" s="273">
        <v>5</v>
      </c>
      <c r="CB39" s="274">
        <v>7</v>
      </c>
      <c r="CC39" s="275">
        <v>12</v>
      </c>
      <c r="CD39" s="273">
        <v>100</v>
      </c>
      <c r="CE39" s="274" t="s">
        <v>197</v>
      </c>
      <c r="CF39" s="275" t="s">
        <v>197</v>
      </c>
      <c r="CG39" s="273">
        <v>5</v>
      </c>
      <c r="CH39" s="274">
        <v>7</v>
      </c>
      <c r="CI39" s="275">
        <v>12</v>
      </c>
      <c r="CJ39" s="273">
        <v>38.6</v>
      </c>
      <c r="CK39" s="274">
        <v>34</v>
      </c>
      <c r="CL39" s="275">
        <v>35.9</v>
      </c>
      <c r="CM39" s="273">
        <v>5</v>
      </c>
      <c r="CN39" s="274">
        <v>7</v>
      </c>
      <c r="CO39" s="275">
        <v>12</v>
      </c>
      <c r="CP39" s="273">
        <v>76</v>
      </c>
      <c r="CQ39" s="274">
        <v>61</v>
      </c>
      <c r="CR39" s="275">
        <v>68</v>
      </c>
      <c r="CS39" s="273">
        <v>1517</v>
      </c>
      <c r="CT39" s="274">
        <v>1593</v>
      </c>
      <c r="CU39" s="275">
        <v>3110</v>
      </c>
      <c r="CV39" s="273">
        <v>77</v>
      </c>
      <c r="CW39" s="274">
        <v>63</v>
      </c>
      <c r="CX39" s="275">
        <v>70</v>
      </c>
      <c r="CY39" s="273">
        <v>1517</v>
      </c>
      <c r="CZ39" s="274">
        <v>1593</v>
      </c>
      <c r="DA39" s="275">
        <v>3110</v>
      </c>
      <c r="DB39" s="273">
        <v>35.700000000000003</v>
      </c>
      <c r="DC39" s="274">
        <v>33.299999999999997</v>
      </c>
      <c r="DD39" s="275">
        <v>34.5</v>
      </c>
      <c r="DE39" s="273">
        <v>1517</v>
      </c>
      <c r="DF39" s="274">
        <v>1593</v>
      </c>
      <c r="DG39" s="275">
        <v>3110</v>
      </c>
    </row>
    <row r="40" spans="1:111" x14ac:dyDescent="0.35">
      <c r="A40" t="s">
        <v>87</v>
      </c>
      <c r="B40" t="s">
        <v>332</v>
      </c>
      <c r="C40" t="s">
        <v>324</v>
      </c>
      <c r="D40" s="273">
        <v>70</v>
      </c>
      <c r="E40" s="274">
        <v>54</v>
      </c>
      <c r="F40" s="275">
        <v>61</v>
      </c>
      <c r="G40" s="273">
        <v>1043</v>
      </c>
      <c r="H40" s="274">
        <v>1091</v>
      </c>
      <c r="I40" s="275">
        <v>2134</v>
      </c>
      <c r="J40" s="273">
        <v>72</v>
      </c>
      <c r="K40" s="274">
        <v>57</v>
      </c>
      <c r="L40" s="275">
        <v>65</v>
      </c>
      <c r="M40" s="273">
        <v>1043</v>
      </c>
      <c r="N40" s="274">
        <v>1091</v>
      </c>
      <c r="O40" s="275">
        <v>2134</v>
      </c>
      <c r="P40" s="273">
        <v>36.299999999999997</v>
      </c>
      <c r="Q40" s="274">
        <v>33</v>
      </c>
      <c r="R40" s="275">
        <v>34.6</v>
      </c>
      <c r="S40" s="273">
        <v>1043</v>
      </c>
      <c r="T40" s="274">
        <v>1091</v>
      </c>
      <c r="U40" s="275">
        <v>2134</v>
      </c>
      <c r="V40" s="273">
        <v>75</v>
      </c>
      <c r="W40" s="274">
        <v>63</v>
      </c>
      <c r="X40" s="275">
        <v>70</v>
      </c>
      <c r="Y40" s="273">
        <v>109</v>
      </c>
      <c r="Z40" s="274">
        <v>98</v>
      </c>
      <c r="AA40" s="275">
        <v>207</v>
      </c>
      <c r="AB40" s="273">
        <v>78</v>
      </c>
      <c r="AC40" s="274">
        <v>66</v>
      </c>
      <c r="AD40" s="275">
        <v>72</v>
      </c>
      <c r="AE40" s="273">
        <v>109</v>
      </c>
      <c r="AF40" s="274">
        <v>98</v>
      </c>
      <c r="AG40" s="275">
        <v>207</v>
      </c>
      <c r="AH40" s="273">
        <v>37.700000000000003</v>
      </c>
      <c r="AI40" s="274">
        <v>35.200000000000003</v>
      </c>
      <c r="AJ40" s="275">
        <v>36.6</v>
      </c>
      <c r="AK40" s="273">
        <v>109</v>
      </c>
      <c r="AL40" s="274">
        <v>98</v>
      </c>
      <c r="AM40" s="275">
        <v>207</v>
      </c>
      <c r="AN40" s="273">
        <v>65</v>
      </c>
      <c r="AO40" s="274">
        <v>47</v>
      </c>
      <c r="AP40" s="275">
        <v>56</v>
      </c>
      <c r="AQ40" s="273">
        <v>258</v>
      </c>
      <c r="AR40" s="274">
        <v>266</v>
      </c>
      <c r="AS40" s="275">
        <v>524</v>
      </c>
      <c r="AT40" s="273">
        <v>68</v>
      </c>
      <c r="AU40" s="274">
        <v>52</v>
      </c>
      <c r="AV40" s="275">
        <v>60</v>
      </c>
      <c r="AW40" s="273">
        <v>258</v>
      </c>
      <c r="AX40" s="274">
        <v>266</v>
      </c>
      <c r="AY40" s="275">
        <v>524</v>
      </c>
      <c r="AZ40" s="273">
        <v>34.1</v>
      </c>
      <c r="BA40" s="274">
        <v>30.6</v>
      </c>
      <c r="BB40" s="275">
        <v>32.299999999999997</v>
      </c>
      <c r="BC40" s="273">
        <v>258</v>
      </c>
      <c r="BD40" s="274">
        <v>266</v>
      </c>
      <c r="BE40" s="275">
        <v>524</v>
      </c>
      <c r="BF40" s="273">
        <v>70</v>
      </c>
      <c r="BG40" s="274">
        <v>50</v>
      </c>
      <c r="BH40" s="275">
        <v>60</v>
      </c>
      <c r="BI40" s="273">
        <v>44</v>
      </c>
      <c r="BJ40" s="274">
        <v>48</v>
      </c>
      <c r="BK40" s="275">
        <v>92</v>
      </c>
      <c r="BL40" s="273">
        <v>70</v>
      </c>
      <c r="BM40" s="274">
        <v>56</v>
      </c>
      <c r="BN40" s="275">
        <v>63</v>
      </c>
      <c r="BO40" s="273">
        <v>44</v>
      </c>
      <c r="BP40" s="274">
        <v>48</v>
      </c>
      <c r="BQ40" s="275">
        <v>92</v>
      </c>
      <c r="BR40" s="273">
        <v>33.9</v>
      </c>
      <c r="BS40" s="274">
        <v>32.799999999999997</v>
      </c>
      <c r="BT40" s="275">
        <v>33.299999999999997</v>
      </c>
      <c r="BU40" s="273">
        <v>44</v>
      </c>
      <c r="BV40" s="274">
        <v>48</v>
      </c>
      <c r="BW40" s="275">
        <v>92</v>
      </c>
      <c r="BX40" s="273">
        <v>63</v>
      </c>
      <c r="BY40" s="274">
        <v>57</v>
      </c>
      <c r="BZ40" s="275">
        <v>60</v>
      </c>
      <c r="CA40" s="273">
        <v>8</v>
      </c>
      <c r="CB40" s="274">
        <v>7</v>
      </c>
      <c r="CC40" s="275">
        <v>15</v>
      </c>
      <c r="CD40" s="273" t="s">
        <v>197</v>
      </c>
      <c r="CE40" s="274" t="s">
        <v>197</v>
      </c>
      <c r="CF40" s="275">
        <v>67</v>
      </c>
      <c r="CG40" s="273">
        <v>8</v>
      </c>
      <c r="CH40" s="274">
        <v>7</v>
      </c>
      <c r="CI40" s="275">
        <v>15</v>
      </c>
      <c r="CJ40" s="273">
        <v>35.799999999999997</v>
      </c>
      <c r="CK40" s="274">
        <v>31.9</v>
      </c>
      <c r="CL40" s="275">
        <v>33.9</v>
      </c>
      <c r="CM40" s="273">
        <v>8</v>
      </c>
      <c r="CN40" s="274">
        <v>7</v>
      </c>
      <c r="CO40" s="275">
        <v>15</v>
      </c>
      <c r="CP40" s="273">
        <v>68</v>
      </c>
      <c r="CQ40" s="274">
        <v>52</v>
      </c>
      <c r="CR40" s="275">
        <v>60</v>
      </c>
      <c r="CS40" s="273">
        <v>1560</v>
      </c>
      <c r="CT40" s="274">
        <v>1604</v>
      </c>
      <c r="CU40" s="275">
        <v>3164</v>
      </c>
      <c r="CV40" s="273">
        <v>70</v>
      </c>
      <c r="CW40" s="274">
        <v>56</v>
      </c>
      <c r="CX40" s="275">
        <v>63</v>
      </c>
      <c r="CY40" s="273">
        <v>1560</v>
      </c>
      <c r="CZ40" s="274">
        <v>1604</v>
      </c>
      <c r="DA40" s="275">
        <v>3164</v>
      </c>
      <c r="DB40" s="273">
        <v>35.6</v>
      </c>
      <c r="DC40" s="274">
        <v>32.5</v>
      </c>
      <c r="DD40" s="275">
        <v>34</v>
      </c>
      <c r="DE40" s="273">
        <v>1560</v>
      </c>
      <c r="DF40" s="274">
        <v>1604</v>
      </c>
      <c r="DG40" s="275">
        <v>3164</v>
      </c>
    </row>
    <row r="41" spans="1:111" x14ac:dyDescent="0.35">
      <c r="A41" t="s">
        <v>85</v>
      </c>
      <c r="B41" t="s">
        <v>330</v>
      </c>
      <c r="C41" t="s">
        <v>324</v>
      </c>
      <c r="D41" s="273">
        <v>74</v>
      </c>
      <c r="E41" s="274">
        <v>57</v>
      </c>
      <c r="F41" s="275">
        <v>65</v>
      </c>
      <c r="G41" s="273">
        <v>515</v>
      </c>
      <c r="H41" s="274">
        <v>578</v>
      </c>
      <c r="I41" s="275">
        <v>1093</v>
      </c>
      <c r="J41" s="273">
        <v>76</v>
      </c>
      <c r="K41" s="274">
        <v>59</v>
      </c>
      <c r="L41" s="275">
        <v>67</v>
      </c>
      <c r="M41" s="273">
        <v>515</v>
      </c>
      <c r="N41" s="274">
        <v>578</v>
      </c>
      <c r="O41" s="275">
        <v>1093</v>
      </c>
      <c r="P41" s="273">
        <v>34.799999999999997</v>
      </c>
      <c r="Q41" s="274">
        <v>32.200000000000003</v>
      </c>
      <c r="R41" s="275">
        <v>33.5</v>
      </c>
      <c r="S41" s="273">
        <v>515</v>
      </c>
      <c r="T41" s="274">
        <v>578</v>
      </c>
      <c r="U41" s="275">
        <v>1093</v>
      </c>
      <c r="V41" s="273">
        <v>75</v>
      </c>
      <c r="W41" s="274">
        <v>67</v>
      </c>
      <c r="X41" s="275">
        <v>70</v>
      </c>
      <c r="Y41" s="273">
        <v>130</v>
      </c>
      <c r="Z41" s="274">
        <v>165</v>
      </c>
      <c r="AA41" s="275">
        <v>295</v>
      </c>
      <c r="AB41" s="273">
        <v>78</v>
      </c>
      <c r="AC41" s="274">
        <v>67</v>
      </c>
      <c r="AD41" s="275">
        <v>72</v>
      </c>
      <c r="AE41" s="273">
        <v>130</v>
      </c>
      <c r="AF41" s="274">
        <v>165</v>
      </c>
      <c r="AG41" s="275">
        <v>295</v>
      </c>
      <c r="AH41" s="273">
        <v>36.200000000000003</v>
      </c>
      <c r="AI41" s="274">
        <v>34.200000000000003</v>
      </c>
      <c r="AJ41" s="275">
        <v>35.1</v>
      </c>
      <c r="AK41" s="273">
        <v>130</v>
      </c>
      <c r="AL41" s="274">
        <v>165</v>
      </c>
      <c r="AM41" s="275">
        <v>295</v>
      </c>
      <c r="AN41" s="273">
        <v>74</v>
      </c>
      <c r="AO41" s="274">
        <v>58</v>
      </c>
      <c r="AP41" s="275">
        <v>66</v>
      </c>
      <c r="AQ41" s="273">
        <v>735</v>
      </c>
      <c r="AR41" s="274">
        <v>744</v>
      </c>
      <c r="AS41" s="275">
        <v>1479</v>
      </c>
      <c r="AT41" s="273">
        <v>77</v>
      </c>
      <c r="AU41" s="274">
        <v>62</v>
      </c>
      <c r="AV41" s="275">
        <v>69</v>
      </c>
      <c r="AW41" s="273">
        <v>735</v>
      </c>
      <c r="AX41" s="274">
        <v>744</v>
      </c>
      <c r="AY41" s="275">
        <v>1479</v>
      </c>
      <c r="AZ41" s="273">
        <v>34.299999999999997</v>
      </c>
      <c r="BA41" s="274">
        <v>32.200000000000003</v>
      </c>
      <c r="BB41" s="275">
        <v>33.200000000000003</v>
      </c>
      <c r="BC41" s="273">
        <v>735</v>
      </c>
      <c r="BD41" s="274">
        <v>744</v>
      </c>
      <c r="BE41" s="275">
        <v>1479</v>
      </c>
      <c r="BF41" s="273">
        <v>77</v>
      </c>
      <c r="BG41" s="274">
        <v>61</v>
      </c>
      <c r="BH41" s="275">
        <v>69</v>
      </c>
      <c r="BI41" s="273">
        <v>164</v>
      </c>
      <c r="BJ41" s="274">
        <v>149</v>
      </c>
      <c r="BK41" s="275">
        <v>313</v>
      </c>
      <c r="BL41" s="273">
        <v>79</v>
      </c>
      <c r="BM41" s="274">
        <v>63</v>
      </c>
      <c r="BN41" s="275">
        <v>72</v>
      </c>
      <c r="BO41" s="273">
        <v>164</v>
      </c>
      <c r="BP41" s="274">
        <v>149</v>
      </c>
      <c r="BQ41" s="275">
        <v>313</v>
      </c>
      <c r="BR41" s="273">
        <v>35.700000000000003</v>
      </c>
      <c r="BS41" s="274">
        <v>32.9</v>
      </c>
      <c r="BT41" s="275">
        <v>34.4</v>
      </c>
      <c r="BU41" s="273">
        <v>164</v>
      </c>
      <c r="BV41" s="274">
        <v>149</v>
      </c>
      <c r="BW41" s="275">
        <v>313</v>
      </c>
      <c r="BX41" s="273" t="s">
        <v>197</v>
      </c>
      <c r="BY41" s="274" t="s">
        <v>197</v>
      </c>
      <c r="BZ41" s="275">
        <v>62</v>
      </c>
      <c r="CA41" s="273">
        <v>7</v>
      </c>
      <c r="CB41" s="274">
        <v>6</v>
      </c>
      <c r="CC41" s="275">
        <v>13</v>
      </c>
      <c r="CD41" s="273" t="s">
        <v>197</v>
      </c>
      <c r="CE41" s="274" t="s">
        <v>197</v>
      </c>
      <c r="CF41" s="275" t="s">
        <v>197</v>
      </c>
      <c r="CG41" s="273">
        <v>7</v>
      </c>
      <c r="CH41" s="274">
        <v>6</v>
      </c>
      <c r="CI41" s="275">
        <v>13</v>
      </c>
      <c r="CJ41" s="273">
        <v>35.6</v>
      </c>
      <c r="CK41" s="274">
        <v>32.299999999999997</v>
      </c>
      <c r="CL41" s="275">
        <v>34.1</v>
      </c>
      <c r="CM41" s="273">
        <v>7</v>
      </c>
      <c r="CN41" s="274">
        <v>6</v>
      </c>
      <c r="CO41" s="275">
        <v>13</v>
      </c>
      <c r="CP41" s="273">
        <v>74</v>
      </c>
      <c r="CQ41" s="274">
        <v>58</v>
      </c>
      <c r="CR41" s="275">
        <v>66</v>
      </c>
      <c r="CS41" s="273">
        <v>1634</v>
      </c>
      <c r="CT41" s="274">
        <v>1713</v>
      </c>
      <c r="CU41" s="275">
        <v>3347</v>
      </c>
      <c r="CV41" s="273">
        <v>76</v>
      </c>
      <c r="CW41" s="274">
        <v>61</v>
      </c>
      <c r="CX41" s="275">
        <v>68</v>
      </c>
      <c r="CY41" s="273">
        <v>1634</v>
      </c>
      <c r="CZ41" s="274">
        <v>1713</v>
      </c>
      <c r="DA41" s="275">
        <v>3347</v>
      </c>
      <c r="DB41" s="273">
        <v>34.700000000000003</v>
      </c>
      <c r="DC41" s="274">
        <v>32.4</v>
      </c>
      <c r="DD41" s="275">
        <v>33.5</v>
      </c>
      <c r="DE41" s="273">
        <v>1634</v>
      </c>
      <c r="DF41" s="274">
        <v>1713</v>
      </c>
      <c r="DG41" s="275">
        <v>3347</v>
      </c>
    </row>
    <row r="42" spans="1:111" x14ac:dyDescent="0.35">
      <c r="A42" t="s">
        <v>88</v>
      </c>
      <c r="B42" t="s">
        <v>333</v>
      </c>
      <c r="C42" t="s">
        <v>324</v>
      </c>
      <c r="D42" s="273">
        <v>81</v>
      </c>
      <c r="E42" s="274">
        <v>66</v>
      </c>
      <c r="F42" s="275">
        <v>74</v>
      </c>
      <c r="G42" s="273">
        <v>880</v>
      </c>
      <c r="H42" s="274">
        <v>888</v>
      </c>
      <c r="I42" s="275">
        <v>1768</v>
      </c>
      <c r="J42" s="273">
        <v>82</v>
      </c>
      <c r="K42" s="274">
        <v>68</v>
      </c>
      <c r="L42" s="275">
        <v>75</v>
      </c>
      <c r="M42" s="273">
        <v>880</v>
      </c>
      <c r="N42" s="274">
        <v>888</v>
      </c>
      <c r="O42" s="275">
        <v>1768</v>
      </c>
      <c r="P42" s="273">
        <v>37.700000000000003</v>
      </c>
      <c r="Q42" s="274">
        <v>34.9</v>
      </c>
      <c r="R42" s="275">
        <v>36.299999999999997</v>
      </c>
      <c r="S42" s="273">
        <v>880</v>
      </c>
      <c r="T42" s="274">
        <v>888</v>
      </c>
      <c r="U42" s="275">
        <v>1768</v>
      </c>
      <c r="V42" s="273">
        <v>82</v>
      </c>
      <c r="W42" s="274">
        <v>66</v>
      </c>
      <c r="X42" s="275">
        <v>74</v>
      </c>
      <c r="Y42" s="273">
        <v>82</v>
      </c>
      <c r="Z42" s="274">
        <v>88</v>
      </c>
      <c r="AA42" s="275">
        <v>170</v>
      </c>
      <c r="AB42" s="273">
        <v>82</v>
      </c>
      <c r="AC42" s="274">
        <v>66</v>
      </c>
      <c r="AD42" s="275">
        <v>74</v>
      </c>
      <c r="AE42" s="273">
        <v>82</v>
      </c>
      <c r="AF42" s="274">
        <v>88</v>
      </c>
      <c r="AG42" s="275">
        <v>170</v>
      </c>
      <c r="AH42" s="273">
        <v>37.799999999999997</v>
      </c>
      <c r="AI42" s="274">
        <v>35.5</v>
      </c>
      <c r="AJ42" s="275">
        <v>36.6</v>
      </c>
      <c r="AK42" s="273">
        <v>82</v>
      </c>
      <c r="AL42" s="274">
        <v>88</v>
      </c>
      <c r="AM42" s="275">
        <v>170</v>
      </c>
      <c r="AN42" s="273">
        <v>74</v>
      </c>
      <c r="AO42" s="274">
        <v>56</v>
      </c>
      <c r="AP42" s="275">
        <v>64</v>
      </c>
      <c r="AQ42" s="273">
        <v>53</v>
      </c>
      <c r="AR42" s="274">
        <v>59</v>
      </c>
      <c r="AS42" s="275">
        <v>112</v>
      </c>
      <c r="AT42" s="273">
        <v>75</v>
      </c>
      <c r="AU42" s="274">
        <v>59</v>
      </c>
      <c r="AV42" s="275">
        <v>67</v>
      </c>
      <c r="AW42" s="273">
        <v>53</v>
      </c>
      <c r="AX42" s="274">
        <v>59</v>
      </c>
      <c r="AY42" s="275">
        <v>112</v>
      </c>
      <c r="AZ42" s="273">
        <v>35.700000000000003</v>
      </c>
      <c r="BA42" s="274">
        <v>31.6</v>
      </c>
      <c r="BB42" s="275">
        <v>33.5</v>
      </c>
      <c r="BC42" s="273">
        <v>53</v>
      </c>
      <c r="BD42" s="274">
        <v>59</v>
      </c>
      <c r="BE42" s="275">
        <v>112</v>
      </c>
      <c r="BF42" s="273">
        <v>78</v>
      </c>
      <c r="BG42" s="274">
        <v>83</v>
      </c>
      <c r="BH42" s="275">
        <v>80</v>
      </c>
      <c r="BI42" s="273">
        <v>40</v>
      </c>
      <c r="BJ42" s="274">
        <v>24</v>
      </c>
      <c r="BK42" s="275">
        <v>64</v>
      </c>
      <c r="BL42" s="273">
        <v>80</v>
      </c>
      <c r="BM42" s="274">
        <v>83</v>
      </c>
      <c r="BN42" s="275">
        <v>81</v>
      </c>
      <c r="BO42" s="273">
        <v>40</v>
      </c>
      <c r="BP42" s="274">
        <v>24</v>
      </c>
      <c r="BQ42" s="275">
        <v>64</v>
      </c>
      <c r="BR42" s="273">
        <v>38.4</v>
      </c>
      <c r="BS42" s="274">
        <v>38.4</v>
      </c>
      <c r="BT42" s="275">
        <v>38.4</v>
      </c>
      <c r="BU42" s="273">
        <v>40</v>
      </c>
      <c r="BV42" s="274">
        <v>24</v>
      </c>
      <c r="BW42" s="275">
        <v>64</v>
      </c>
      <c r="BX42" s="273" t="s">
        <v>197</v>
      </c>
      <c r="BY42" s="274" t="s">
        <v>197</v>
      </c>
      <c r="BZ42" s="275">
        <v>67</v>
      </c>
      <c r="CA42" s="273">
        <v>3</v>
      </c>
      <c r="CB42" s="274">
        <v>6</v>
      </c>
      <c r="CC42" s="275">
        <v>9</v>
      </c>
      <c r="CD42" s="273">
        <v>100</v>
      </c>
      <c r="CE42" s="274" t="s">
        <v>197</v>
      </c>
      <c r="CF42" s="275" t="s">
        <v>197</v>
      </c>
      <c r="CG42" s="273">
        <v>3</v>
      </c>
      <c r="CH42" s="274">
        <v>6</v>
      </c>
      <c r="CI42" s="275">
        <v>9</v>
      </c>
      <c r="CJ42" s="273">
        <v>43.3</v>
      </c>
      <c r="CK42" s="274">
        <v>33.5</v>
      </c>
      <c r="CL42" s="275">
        <v>36.799999999999997</v>
      </c>
      <c r="CM42" s="273">
        <v>3</v>
      </c>
      <c r="CN42" s="274">
        <v>6</v>
      </c>
      <c r="CO42" s="275">
        <v>9</v>
      </c>
      <c r="CP42" s="273">
        <v>80</v>
      </c>
      <c r="CQ42" s="274">
        <v>66</v>
      </c>
      <c r="CR42" s="275">
        <v>73</v>
      </c>
      <c r="CS42" s="273">
        <v>1091</v>
      </c>
      <c r="CT42" s="274">
        <v>1105</v>
      </c>
      <c r="CU42" s="275">
        <v>2196</v>
      </c>
      <c r="CV42" s="273">
        <v>81</v>
      </c>
      <c r="CW42" s="274">
        <v>67</v>
      </c>
      <c r="CX42" s="275">
        <v>74</v>
      </c>
      <c r="CY42" s="273">
        <v>1091</v>
      </c>
      <c r="CZ42" s="274">
        <v>1105</v>
      </c>
      <c r="DA42" s="275">
        <v>2196</v>
      </c>
      <c r="DB42" s="273">
        <v>37.6</v>
      </c>
      <c r="DC42" s="274">
        <v>34.9</v>
      </c>
      <c r="DD42" s="275">
        <v>36.200000000000003</v>
      </c>
      <c r="DE42" s="273">
        <v>1091</v>
      </c>
      <c r="DF42" s="274">
        <v>1105</v>
      </c>
      <c r="DG42" s="275">
        <v>2196</v>
      </c>
    </row>
    <row r="43" spans="1:111" x14ac:dyDescent="0.35">
      <c r="A43" t="s">
        <v>90</v>
      </c>
      <c r="B43" t="s">
        <v>335</v>
      </c>
      <c r="C43" t="s">
        <v>324</v>
      </c>
      <c r="D43" s="273">
        <v>81</v>
      </c>
      <c r="E43" s="274">
        <v>67</v>
      </c>
      <c r="F43" s="275">
        <v>74</v>
      </c>
      <c r="G43" s="273">
        <v>827</v>
      </c>
      <c r="H43" s="274">
        <v>910</v>
      </c>
      <c r="I43" s="275">
        <v>1737</v>
      </c>
      <c r="J43" s="273">
        <v>81</v>
      </c>
      <c r="K43" s="274">
        <v>69</v>
      </c>
      <c r="L43" s="275">
        <v>75</v>
      </c>
      <c r="M43" s="273">
        <v>827</v>
      </c>
      <c r="N43" s="274">
        <v>910</v>
      </c>
      <c r="O43" s="275">
        <v>1737</v>
      </c>
      <c r="P43" s="273">
        <v>34.9</v>
      </c>
      <c r="Q43" s="274">
        <v>33.1</v>
      </c>
      <c r="R43" s="275">
        <v>34</v>
      </c>
      <c r="S43" s="273">
        <v>827</v>
      </c>
      <c r="T43" s="274">
        <v>910</v>
      </c>
      <c r="U43" s="275">
        <v>1737</v>
      </c>
      <c r="V43" s="273">
        <v>85</v>
      </c>
      <c r="W43" s="274">
        <v>77</v>
      </c>
      <c r="X43" s="275">
        <v>80</v>
      </c>
      <c r="Y43" s="273">
        <v>66</v>
      </c>
      <c r="Z43" s="274">
        <v>98</v>
      </c>
      <c r="AA43" s="275">
        <v>164</v>
      </c>
      <c r="AB43" s="273">
        <v>85</v>
      </c>
      <c r="AC43" s="274">
        <v>77</v>
      </c>
      <c r="AD43" s="275">
        <v>80</v>
      </c>
      <c r="AE43" s="273">
        <v>66</v>
      </c>
      <c r="AF43" s="274">
        <v>98</v>
      </c>
      <c r="AG43" s="275">
        <v>164</v>
      </c>
      <c r="AH43" s="273">
        <v>37</v>
      </c>
      <c r="AI43" s="274">
        <v>35.299999999999997</v>
      </c>
      <c r="AJ43" s="275">
        <v>36</v>
      </c>
      <c r="AK43" s="273">
        <v>66</v>
      </c>
      <c r="AL43" s="274">
        <v>98</v>
      </c>
      <c r="AM43" s="275">
        <v>164</v>
      </c>
      <c r="AN43" s="273">
        <v>89</v>
      </c>
      <c r="AO43" s="274">
        <v>70</v>
      </c>
      <c r="AP43" s="275">
        <v>78</v>
      </c>
      <c r="AQ43" s="273">
        <v>56</v>
      </c>
      <c r="AR43" s="274">
        <v>81</v>
      </c>
      <c r="AS43" s="275">
        <v>137</v>
      </c>
      <c r="AT43" s="273">
        <v>91</v>
      </c>
      <c r="AU43" s="274">
        <v>72</v>
      </c>
      <c r="AV43" s="275">
        <v>80</v>
      </c>
      <c r="AW43" s="273">
        <v>56</v>
      </c>
      <c r="AX43" s="274">
        <v>81</v>
      </c>
      <c r="AY43" s="275">
        <v>137</v>
      </c>
      <c r="AZ43" s="273">
        <v>37.1</v>
      </c>
      <c r="BA43" s="274">
        <v>33.1</v>
      </c>
      <c r="BB43" s="275">
        <v>34.700000000000003</v>
      </c>
      <c r="BC43" s="273">
        <v>56</v>
      </c>
      <c r="BD43" s="274">
        <v>81</v>
      </c>
      <c r="BE43" s="275">
        <v>137</v>
      </c>
      <c r="BF43" s="273">
        <v>82</v>
      </c>
      <c r="BG43" s="274">
        <v>73</v>
      </c>
      <c r="BH43" s="275">
        <v>77</v>
      </c>
      <c r="BI43" s="273">
        <v>174</v>
      </c>
      <c r="BJ43" s="274">
        <v>189</v>
      </c>
      <c r="BK43" s="275">
        <v>363</v>
      </c>
      <c r="BL43" s="273">
        <v>83</v>
      </c>
      <c r="BM43" s="274">
        <v>76</v>
      </c>
      <c r="BN43" s="275">
        <v>79</v>
      </c>
      <c r="BO43" s="273">
        <v>174</v>
      </c>
      <c r="BP43" s="274">
        <v>189</v>
      </c>
      <c r="BQ43" s="275">
        <v>363</v>
      </c>
      <c r="BR43" s="273">
        <v>36.5</v>
      </c>
      <c r="BS43" s="274">
        <v>33.6</v>
      </c>
      <c r="BT43" s="275">
        <v>35</v>
      </c>
      <c r="BU43" s="273">
        <v>174</v>
      </c>
      <c r="BV43" s="274">
        <v>189</v>
      </c>
      <c r="BW43" s="275">
        <v>363</v>
      </c>
      <c r="BX43" s="273">
        <v>100</v>
      </c>
      <c r="BY43" s="274" t="s">
        <v>197</v>
      </c>
      <c r="BZ43" s="275" t="s">
        <v>197</v>
      </c>
      <c r="CA43" s="273">
        <v>5</v>
      </c>
      <c r="CB43" s="274">
        <v>10</v>
      </c>
      <c r="CC43" s="275">
        <v>15</v>
      </c>
      <c r="CD43" s="273">
        <v>100</v>
      </c>
      <c r="CE43" s="274" t="s">
        <v>197</v>
      </c>
      <c r="CF43" s="275" t="s">
        <v>197</v>
      </c>
      <c r="CG43" s="273">
        <v>5</v>
      </c>
      <c r="CH43" s="274">
        <v>10</v>
      </c>
      <c r="CI43" s="275">
        <v>15</v>
      </c>
      <c r="CJ43" s="273">
        <v>38.4</v>
      </c>
      <c r="CK43" s="274">
        <v>36.5</v>
      </c>
      <c r="CL43" s="275">
        <v>37.1</v>
      </c>
      <c r="CM43" s="273">
        <v>5</v>
      </c>
      <c r="CN43" s="274">
        <v>10</v>
      </c>
      <c r="CO43" s="275">
        <v>15</v>
      </c>
      <c r="CP43" s="273">
        <v>81</v>
      </c>
      <c r="CQ43" s="274">
        <v>69</v>
      </c>
      <c r="CR43" s="275">
        <v>75</v>
      </c>
      <c r="CS43" s="273">
        <v>1176</v>
      </c>
      <c r="CT43" s="274">
        <v>1336</v>
      </c>
      <c r="CU43" s="275">
        <v>2512</v>
      </c>
      <c r="CV43" s="273">
        <v>82</v>
      </c>
      <c r="CW43" s="274">
        <v>70</v>
      </c>
      <c r="CX43" s="275">
        <v>76</v>
      </c>
      <c r="CY43" s="273">
        <v>1176</v>
      </c>
      <c r="CZ43" s="274">
        <v>1336</v>
      </c>
      <c r="DA43" s="275">
        <v>2512</v>
      </c>
      <c r="DB43" s="273">
        <v>35.299999999999997</v>
      </c>
      <c r="DC43" s="274">
        <v>33.299999999999997</v>
      </c>
      <c r="DD43" s="275">
        <v>34.299999999999997</v>
      </c>
      <c r="DE43" s="273">
        <v>1176</v>
      </c>
      <c r="DF43" s="274">
        <v>1336</v>
      </c>
      <c r="DG43" s="275">
        <v>2512</v>
      </c>
    </row>
    <row r="44" spans="1:111" x14ac:dyDescent="0.35">
      <c r="A44" t="s">
        <v>135</v>
      </c>
      <c r="B44" t="s">
        <v>380</v>
      </c>
      <c r="C44" t="s">
        <v>372</v>
      </c>
      <c r="D44" s="273">
        <v>80</v>
      </c>
      <c r="E44" s="274">
        <v>66</v>
      </c>
      <c r="F44" s="275">
        <v>73</v>
      </c>
      <c r="G44" s="273">
        <v>1419</v>
      </c>
      <c r="H44" s="274">
        <v>1544</v>
      </c>
      <c r="I44" s="275">
        <v>2963</v>
      </c>
      <c r="J44" s="273">
        <v>81</v>
      </c>
      <c r="K44" s="274">
        <v>68</v>
      </c>
      <c r="L44" s="275">
        <v>74</v>
      </c>
      <c r="M44" s="273">
        <v>1419</v>
      </c>
      <c r="N44" s="274">
        <v>1544</v>
      </c>
      <c r="O44" s="275">
        <v>2963</v>
      </c>
      <c r="P44" s="273">
        <v>36.4</v>
      </c>
      <c r="Q44" s="274">
        <v>34</v>
      </c>
      <c r="R44" s="275">
        <v>35.200000000000003</v>
      </c>
      <c r="S44" s="273">
        <v>1419</v>
      </c>
      <c r="T44" s="274">
        <v>1544</v>
      </c>
      <c r="U44" s="275">
        <v>2963</v>
      </c>
      <c r="V44" s="273">
        <v>75</v>
      </c>
      <c r="W44" s="274">
        <v>63</v>
      </c>
      <c r="X44" s="275">
        <v>69</v>
      </c>
      <c r="Y44" s="273">
        <v>100</v>
      </c>
      <c r="Z44" s="274">
        <v>105</v>
      </c>
      <c r="AA44" s="275">
        <v>205</v>
      </c>
      <c r="AB44" s="273">
        <v>75</v>
      </c>
      <c r="AC44" s="274">
        <v>63</v>
      </c>
      <c r="AD44" s="275">
        <v>69</v>
      </c>
      <c r="AE44" s="273">
        <v>100</v>
      </c>
      <c r="AF44" s="274">
        <v>105</v>
      </c>
      <c r="AG44" s="275">
        <v>205</v>
      </c>
      <c r="AH44" s="273">
        <v>36.5</v>
      </c>
      <c r="AI44" s="274">
        <v>33.9</v>
      </c>
      <c r="AJ44" s="275">
        <v>35.200000000000003</v>
      </c>
      <c r="AK44" s="273">
        <v>100</v>
      </c>
      <c r="AL44" s="274">
        <v>105</v>
      </c>
      <c r="AM44" s="275">
        <v>205</v>
      </c>
      <c r="AN44" s="273">
        <v>94</v>
      </c>
      <c r="AO44" s="274">
        <v>61</v>
      </c>
      <c r="AP44" s="275">
        <v>77</v>
      </c>
      <c r="AQ44" s="273">
        <v>70</v>
      </c>
      <c r="AR44" s="274">
        <v>77</v>
      </c>
      <c r="AS44" s="275">
        <v>147</v>
      </c>
      <c r="AT44" s="273">
        <v>96</v>
      </c>
      <c r="AU44" s="274">
        <v>68</v>
      </c>
      <c r="AV44" s="275">
        <v>81</v>
      </c>
      <c r="AW44" s="273">
        <v>70</v>
      </c>
      <c r="AX44" s="274">
        <v>77</v>
      </c>
      <c r="AY44" s="275">
        <v>147</v>
      </c>
      <c r="AZ44" s="273">
        <v>38.700000000000003</v>
      </c>
      <c r="BA44" s="274">
        <v>32.6</v>
      </c>
      <c r="BB44" s="275">
        <v>35.5</v>
      </c>
      <c r="BC44" s="273">
        <v>70</v>
      </c>
      <c r="BD44" s="274">
        <v>77</v>
      </c>
      <c r="BE44" s="275">
        <v>147</v>
      </c>
      <c r="BF44" s="273">
        <v>87</v>
      </c>
      <c r="BG44" s="274">
        <v>68</v>
      </c>
      <c r="BH44" s="275">
        <v>76</v>
      </c>
      <c r="BI44" s="273">
        <v>83</v>
      </c>
      <c r="BJ44" s="274">
        <v>105</v>
      </c>
      <c r="BK44" s="275">
        <v>188</v>
      </c>
      <c r="BL44" s="273">
        <v>87</v>
      </c>
      <c r="BM44" s="274">
        <v>74</v>
      </c>
      <c r="BN44" s="275">
        <v>80</v>
      </c>
      <c r="BO44" s="273">
        <v>83</v>
      </c>
      <c r="BP44" s="274">
        <v>105</v>
      </c>
      <c r="BQ44" s="275">
        <v>188</v>
      </c>
      <c r="BR44" s="273">
        <v>37</v>
      </c>
      <c r="BS44" s="274">
        <v>35.299999999999997</v>
      </c>
      <c r="BT44" s="275">
        <v>36</v>
      </c>
      <c r="BU44" s="273">
        <v>83</v>
      </c>
      <c r="BV44" s="274">
        <v>105</v>
      </c>
      <c r="BW44" s="275">
        <v>188</v>
      </c>
      <c r="BX44" s="273">
        <v>100</v>
      </c>
      <c r="BY44" s="274" t="s">
        <v>197</v>
      </c>
      <c r="BZ44" s="275" t="s">
        <v>197</v>
      </c>
      <c r="CA44" s="273">
        <v>3</v>
      </c>
      <c r="CB44" s="274">
        <v>6</v>
      </c>
      <c r="CC44" s="275">
        <v>9</v>
      </c>
      <c r="CD44" s="273">
        <v>100</v>
      </c>
      <c r="CE44" s="274" t="s">
        <v>197</v>
      </c>
      <c r="CF44" s="275" t="s">
        <v>197</v>
      </c>
      <c r="CG44" s="273">
        <v>3</v>
      </c>
      <c r="CH44" s="274">
        <v>6</v>
      </c>
      <c r="CI44" s="275">
        <v>9</v>
      </c>
      <c r="CJ44" s="273">
        <v>39.700000000000003</v>
      </c>
      <c r="CK44" s="274">
        <v>37</v>
      </c>
      <c r="CL44" s="275">
        <v>37.9</v>
      </c>
      <c r="CM44" s="273">
        <v>3</v>
      </c>
      <c r="CN44" s="274">
        <v>6</v>
      </c>
      <c r="CO44" s="275">
        <v>9</v>
      </c>
      <c r="CP44" s="273">
        <v>81</v>
      </c>
      <c r="CQ44" s="274">
        <v>65</v>
      </c>
      <c r="CR44" s="275">
        <v>72</v>
      </c>
      <c r="CS44" s="273">
        <v>1744</v>
      </c>
      <c r="CT44" s="274">
        <v>1899</v>
      </c>
      <c r="CU44" s="275">
        <v>3643</v>
      </c>
      <c r="CV44" s="273">
        <v>81</v>
      </c>
      <c r="CW44" s="274">
        <v>67</v>
      </c>
      <c r="CX44" s="275">
        <v>74</v>
      </c>
      <c r="CY44" s="273">
        <v>1744</v>
      </c>
      <c r="CZ44" s="274">
        <v>1899</v>
      </c>
      <c r="DA44" s="275">
        <v>3643</v>
      </c>
      <c r="DB44" s="273">
        <v>36.5</v>
      </c>
      <c r="DC44" s="274">
        <v>34</v>
      </c>
      <c r="DD44" s="275">
        <v>35.200000000000003</v>
      </c>
      <c r="DE44" s="273">
        <v>1744</v>
      </c>
      <c r="DF44" s="274">
        <v>1899</v>
      </c>
      <c r="DG44" s="275">
        <v>3643</v>
      </c>
    </row>
    <row r="45" spans="1:111" x14ac:dyDescent="0.35">
      <c r="A45" t="s">
        <v>128</v>
      </c>
      <c r="B45" t="s">
        <v>373</v>
      </c>
      <c r="C45" t="s">
        <v>372</v>
      </c>
      <c r="D45" s="273">
        <v>80</v>
      </c>
      <c r="E45" s="274">
        <v>65</v>
      </c>
      <c r="F45" s="275">
        <v>72</v>
      </c>
      <c r="G45" s="273">
        <v>633</v>
      </c>
      <c r="H45" s="274">
        <v>619</v>
      </c>
      <c r="I45" s="275">
        <v>1252</v>
      </c>
      <c r="J45" s="273">
        <v>80</v>
      </c>
      <c r="K45" s="274">
        <v>65</v>
      </c>
      <c r="L45" s="275">
        <v>73</v>
      </c>
      <c r="M45" s="273">
        <v>633</v>
      </c>
      <c r="N45" s="274">
        <v>619</v>
      </c>
      <c r="O45" s="275">
        <v>1252</v>
      </c>
      <c r="P45" s="273">
        <v>37.1</v>
      </c>
      <c r="Q45" s="274">
        <v>34.799999999999997</v>
      </c>
      <c r="R45" s="275">
        <v>36</v>
      </c>
      <c r="S45" s="273">
        <v>633</v>
      </c>
      <c r="T45" s="274">
        <v>619</v>
      </c>
      <c r="U45" s="275">
        <v>1252</v>
      </c>
      <c r="V45" s="273">
        <v>93</v>
      </c>
      <c r="W45" s="274">
        <v>75</v>
      </c>
      <c r="X45" s="275">
        <v>84</v>
      </c>
      <c r="Y45" s="273">
        <v>44</v>
      </c>
      <c r="Z45" s="274">
        <v>44</v>
      </c>
      <c r="AA45" s="275">
        <v>88</v>
      </c>
      <c r="AB45" s="273">
        <v>93</v>
      </c>
      <c r="AC45" s="274">
        <v>77</v>
      </c>
      <c r="AD45" s="275">
        <v>85</v>
      </c>
      <c r="AE45" s="273">
        <v>44</v>
      </c>
      <c r="AF45" s="274">
        <v>44</v>
      </c>
      <c r="AG45" s="275">
        <v>88</v>
      </c>
      <c r="AH45" s="273">
        <v>38.200000000000003</v>
      </c>
      <c r="AI45" s="274">
        <v>35</v>
      </c>
      <c r="AJ45" s="275">
        <v>36.6</v>
      </c>
      <c r="AK45" s="273">
        <v>44</v>
      </c>
      <c r="AL45" s="274">
        <v>44</v>
      </c>
      <c r="AM45" s="275">
        <v>88</v>
      </c>
      <c r="AN45" s="273">
        <v>80</v>
      </c>
      <c r="AO45" s="274">
        <v>67</v>
      </c>
      <c r="AP45" s="275">
        <v>73</v>
      </c>
      <c r="AQ45" s="273">
        <v>45</v>
      </c>
      <c r="AR45" s="274">
        <v>45</v>
      </c>
      <c r="AS45" s="275">
        <v>90</v>
      </c>
      <c r="AT45" s="273">
        <v>82</v>
      </c>
      <c r="AU45" s="274">
        <v>67</v>
      </c>
      <c r="AV45" s="275">
        <v>74</v>
      </c>
      <c r="AW45" s="273">
        <v>45</v>
      </c>
      <c r="AX45" s="274">
        <v>45</v>
      </c>
      <c r="AY45" s="275">
        <v>90</v>
      </c>
      <c r="AZ45" s="273">
        <v>37</v>
      </c>
      <c r="BA45" s="274">
        <v>34.200000000000003</v>
      </c>
      <c r="BB45" s="275">
        <v>35.6</v>
      </c>
      <c r="BC45" s="273">
        <v>45</v>
      </c>
      <c r="BD45" s="274">
        <v>45</v>
      </c>
      <c r="BE45" s="275">
        <v>90</v>
      </c>
      <c r="BF45" s="273" t="s">
        <v>197</v>
      </c>
      <c r="BG45" s="274" t="s">
        <v>197</v>
      </c>
      <c r="BH45" s="275">
        <v>85</v>
      </c>
      <c r="BI45" s="273">
        <v>14</v>
      </c>
      <c r="BJ45" s="274">
        <v>13</v>
      </c>
      <c r="BK45" s="275">
        <v>27</v>
      </c>
      <c r="BL45" s="273" t="s">
        <v>197</v>
      </c>
      <c r="BM45" s="274" t="s">
        <v>197</v>
      </c>
      <c r="BN45" s="275">
        <v>85</v>
      </c>
      <c r="BO45" s="273">
        <v>14</v>
      </c>
      <c r="BP45" s="274">
        <v>13</v>
      </c>
      <c r="BQ45" s="275">
        <v>27</v>
      </c>
      <c r="BR45" s="273">
        <v>36.6</v>
      </c>
      <c r="BS45" s="274">
        <v>32.9</v>
      </c>
      <c r="BT45" s="275">
        <v>34.9</v>
      </c>
      <c r="BU45" s="273">
        <v>14</v>
      </c>
      <c r="BV45" s="274">
        <v>13</v>
      </c>
      <c r="BW45" s="275">
        <v>27</v>
      </c>
      <c r="BX45" s="273" t="s">
        <v>197</v>
      </c>
      <c r="BY45" s="274" t="s">
        <v>197</v>
      </c>
      <c r="BZ45" s="275" t="s">
        <v>197</v>
      </c>
      <c r="CA45" s="273" t="s">
        <v>197</v>
      </c>
      <c r="CB45" s="274" t="s">
        <v>197</v>
      </c>
      <c r="CC45" s="275">
        <v>6</v>
      </c>
      <c r="CD45" s="273" t="s">
        <v>197</v>
      </c>
      <c r="CE45" s="274" t="s">
        <v>197</v>
      </c>
      <c r="CF45" s="275" t="s">
        <v>197</v>
      </c>
      <c r="CG45" s="273" t="s">
        <v>197</v>
      </c>
      <c r="CH45" s="274" t="s">
        <v>197</v>
      </c>
      <c r="CI45" s="275">
        <v>6</v>
      </c>
      <c r="CJ45" s="273">
        <v>34.5</v>
      </c>
      <c r="CK45" s="274">
        <v>38.799999999999997</v>
      </c>
      <c r="CL45" s="275">
        <v>37.299999999999997</v>
      </c>
      <c r="CM45" s="273" t="s">
        <v>197</v>
      </c>
      <c r="CN45" s="274" t="s">
        <v>197</v>
      </c>
      <c r="CO45" s="275">
        <v>6</v>
      </c>
      <c r="CP45" s="273">
        <v>80</v>
      </c>
      <c r="CQ45" s="274">
        <v>65</v>
      </c>
      <c r="CR45" s="275">
        <v>73</v>
      </c>
      <c r="CS45" s="273">
        <v>751</v>
      </c>
      <c r="CT45" s="274">
        <v>740</v>
      </c>
      <c r="CU45" s="275">
        <v>1491</v>
      </c>
      <c r="CV45" s="273">
        <v>81</v>
      </c>
      <c r="CW45" s="274">
        <v>66</v>
      </c>
      <c r="CX45" s="275">
        <v>73</v>
      </c>
      <c r="CY45" s="273">
        <v>751</v>
      </c>
      <c r="CZ45" s="274">
        <v>740</v>
      </c>
      <c r="DA45" s="275">
        <v>1491</v>
      </c>
      <c r="DB45" s="273">
        <v>37.1</v>
      </c>
      <c r="DC45" s="274">
        <v>34.6</v>
      </c>
      <c r="DD45" s="275">
        <v>35.9</v>
      </c>
      <c r="DE45" s="273">
        <v>751</v>
      </c>
      <c r="DF45" s="274">
        <v>740</v>
      </c>
      <c r="DG45" s="275">
        <v>1491</v>
      </c>
    </row>
    <row r="46" spans="1:111" x14ac:dyDescent="0.35">
      <c r="A46" t="s">
        <v>143</v>
      </c>
      <c r="B46" t="s">
        <v>388</v>
      </c>
      <c r="C46" t="s">
        <v>372</v>
      </c>
      <c r="D46" s="273">
        <v>84</v>
      </c>
      <c r="E46" s="274">
        <v>70</v>
      </c>
      <c r="F46" s="275">
        <v>76</v>
      </c>
      <c r="G46" s="273">
        <v>800</v>
      </c>
      <c r="H46" s="274">
        <v>902</v>
      </c>
      <c r="I46" s="275">
        <v>1702</v>
      </c>
      <c r="J46" s="273">
        <v>84</v>
      </c>
      <c r="K46" s="274">
        <v>70</v>
      </c>
      <c r="L46" s="275">
        <v>77</v>
      </c>
      <c r="M46" s="273">
        <v>800</v>
      </c>
      <c r="N46" s="274">
        <v>902</v>
      </c>
      <c r="O46" s="275">
        <v>1702</v>
      </c>
      <c r="P46" s="273">
        <v>37.700000000000003</v>
      </c>
      <c r="Q46" s="274">
        <v>35.4</v>
      </c>
      <c r="R46" s="275">
        <v>36.5</v>
      </c>
      <c r="S46" s="273">
        <v>800</v>
      </c>
      <c r="T46" s="274">
        <v>902</v>
      </c>
      <c r="U46" s="275">
        <v>1702</v>
      </c>
      <c r="V46" s="273">
        <v>84</v>
      </c>
      <c r="W46" s="274">
        <v>69</v>
      </c>
      <c r="X46" s="275">
        <v>76</v>
      </c>
      <c r="Y46" s="273">
        <v>45</v>
      </c>
      <c r="Z46" s="274">
        <v>51</v>
      </c>
      <c r="AA46" s="275">
        <v>96</v>
      </c>
      <c r="AB46" s="273">
        <v>84</v>
      </c>
      <c r="AC46" s="274">
        <v>69</v>
      </c>
      <c r="AD46" s="275">
        <v>76</v>
      </c>
      <c r="AE46" s="273">
        <v>45</v>
      </c>
      <c r="AF46" s="274">
        <v>51</v>
      </c>
      <c r="AG46" s="275">
        <v>96</v>
      </c>
      <c r="AH46" s="273">
        <v>38.6</v>
      </c>
      <c r="AI46" s="274">
        <v>36.200000000000003</v>
      </c>
      <c r="AJ46" s="275">
        <v>37.299999999999997</v>
      </c>
      <c r="AK46" s="273">
        <v>45</v>
      </c>
      <c r="AL46" s="274">
        <v>51</v>
      </c>
      <c r="AM46" s="275">
        <v>96</v>
      </c>
      <c r="AN46" s="273">
        <v>77</v>
      </c>
      <c r="AO46" s="274">
        <v>70</v>
      </c>
      <c r="AP46" s="275">
        <v>73</v>
      </c>
      <c r="AQ46" s="273">
        <v>35</v>
      </c>
      <c r="AR46" s="274">
        <v>44</v>
      </c>
      <c r="AS46" s="275">
        <v>79</v>
      </c>
      <c r="AT46" s="273">
        <v>77</v>
      </c>
      <c r="AU46" s="274">
        <v>70</v>
      </c>
      <c r="AV46" s="275">
        <v>73</v>
      </c>
      <c r="AW46" s="273">
        <v>35</v>
      </c>
      <c r="AX46" s="274">
        <v>44</v>
      </c>
      <c r="AY46" s="275">
        <v>79</v>
      </c>
      <c r="AZ46" s="273">
        <v>35.299999999999997</v>
      </c>
      <c r="BA46" s="274">
        <v>34.5</v>
      </c>
      <c r="BB46" s="275">
        <v>34.799999999999997</v>
      </c>
      <c r="BC46" s="273">
        <v>35</v>
      </c>
      <c r="BD46" s="274">
        <v>44</v>
      </c>
      <c r="BE46" s="275">
        <v>79</v>
      </c>
      <c r="BF46" s="273">
        <v>54</v>
      </c>
      <c r="BG46" s="274">
        <v>58</v>
      </c>
      <c r="BH46" s="275">
        <v>56</v>
      </c>
      <c r="BI46" s="273">
        <v>13</v>
      </c>
      <c r="BJ46" s="274">
        <v>12</v>
      </c>
      <c r="BK46" s="275">
        <v>25</v>
      </c>
      <c r="BL46" s="273">
        <v>54</v>
      </c>
      <c r="BM46" s="274">
        <v>67</v>
      </c>
      <c r="BN46" s="275">
        <v>60</v>
      </c>
      <c r="BO46" s="273">
        <v>13</v>
      </c>
      <c r="BP46" s="274">
        <v>12</v>
      </c>
      <c r="BQ46" s="275">
        <v>25</v>
      </c>
      <c r="BR46" s="273">
        <v>33</v>
      </c>
      <c r="BS46" s="274">
        <v>34.6</v>
      </c>
      <c r="BT46" s="275">
        <v>33.799999999999997</v>
      </c>
      <c r="BU46" s="273">
        <v>13</v>
      </c>
      <c r="BV46" s="274">
        <v>12</v>
      </c>
      <c r="BW46" s="275">
        <v>25</v>
      </c>
      <c r="BX46" s="273">
        <v>100</v>
      </c>
      <c r="BY46" s="274" t="s">
        <v>197</v>
      </c>
      <c r="BZ46" s="275" t="s">
        <v>197</v>
      </c>
      <c r="CA46" s="273">
        <v>4</v>
      </c>
      <c r="CB46" s="274">
        <v>4</v>
      </c>
      <c r="CC46" s="275">
        <v>8</v>
      </c>
      <c r="CD46" s="273">
        <v>100</v>
      </c>
      <c r="CE46" s="274" t="s">
        <v>197</v>
      </c>
      <c r="CF46" s="275" t="s">
        <v>197</v>
      </c>
      <c r="CG46" s="273">
        <v>4</v>
      </c>
      <c r="CH46" s="274">
        <v>4</v>
      </c>
      <c r="CI46" s="275">
        <v>8</v>
      </c>
      <c r="CJ46" s="273">
        <v>38</v>
      </c>
      <c r="CK46" s="274">
        <v>37</v>
      </c>
      <c r="CL46" s="275">
        <v>37.5</v>
      </c>
      <c r="CM46" s="273">
        <v>4</v>
      </c>
      <c r="CN46" s="274">
        <v>4</v>
      </c>
      <c r="CO46" s="275">
        <v>8</v>
      </c>
      <c r="CP46" s="273">
        <v>82</v>
      </c>
      <c r="CQ46" s="274">
        <v>69</v>
      </c>
      <c r="CR46" s="275">
        <v>75</v>
      </c>
      <c r="CS46" s="273">
        <v>940</v>
      </c>
      <c r="CT46" s="274">
        <v>1047</v>
      </c>
      <c r="CU46" s="275">
        <v>1987</v>
      </c>
      <c r="CV46" s="273">
        <v>83</v>
      </c>
      <c r="CW46" s="274">
        <v>70</v>
      </c>
      <c r="CX46" s="275">
        <v>76</v>
      </c>
      <c r="CY46" s="273">
        <v>940</v>
      </c>
      <c r="CZ46" s="274">
        <v>1047</v>
      </c>
      <c r="DA46" s="275">
        <v>1987</v>
      </c>
      <c r="DB46" s="273">
        <v>37.4</v>
      </c>
      <c r="DC46" s="274">
        <v>35.4</v>
      </c>
      <c r="DD46" s="275">
        <v>36.299999999999997</v>
      </c>
      <c r="DE46" s="273">
        <v>940</v>
      </c>
      <c r="DF46" s="274">
        <v>1047</v>
      </c>
      <c r="DG46" s="275">
        <v>1987</v>
      </c>
    </row>
    <row r="47" spans="1:111" x14ac:dyDescent="0.35">
      <c r="A47" t="s">
        <v>139</v>
      </c>
      <c r="B47" t="s">
        <v>384</v>
      </c>
      <c r="C47" t="s">
        <v>372</v>
      </c>
      <c r="D47" s="273">
        <v>80</v>
      </c>
      <c r="E47" s="274">
        <v>63</v>
      </c>
      <c r="F47" s="275">
        <v>71</v>
      </c>
      <c r="G47" s="273">
        <v>482</v>
      </c>
      <c r="H47" s="274">
        <v>565</v>
      </c>
      <c r="I47" s="275">
        <v>1047</v>
      </c>
      <c r="J47" s="273">
        <v>82</v>
      </c>
      <c r="K47" s="274">
        <v>64</v>
      </c>
      <c r="L47" s="275">
        <v>72</v>
      </c>
      <c r="M47" s="273">
        <v>482</v>
      </c>
      <c r="N47" s="274">
        <v>565</v>
      </c>
      <c r="O47" s="275">
        <v>1047</v>
      </c>
      <c r="P47" s="273">
        <v>36.6</v>
      </c>
      <c r="Q47" s="274">
        <v>33.4</v>
      </c>
      <c r="R47" s="275">
        <v>34.9</v>
      </c>
      <c r="S47" s="273">
        <v>482</v>
      </c>
      <c r="T47" s="274">
        <v>565</v>
      </c>
      <c r="U47" s="275">
        <v>1047</v>
      </c>
      <c r="V47" s="273">
        <v>74</v>
      </c>
      <c r="W47" s="274">
        <v>67</v>
      </c>
      <c r="X47" s="275">
        <v>70</v>
      </c>
      <c r="Y47" s="273">
        <v>114</v>
      </c>
      <c r="Z47" s="274">
        <v>115</v>
      </c>
      <c r="AA47" s="275">
        <v>229</v>
      </c>
      <c r="AB47" s="273">
        <v>75</v>
      </c>
      <c r="AC47" s="274">
        <v>67</v>
      </c>
      <c r="AD47" s="275">
        <v>71</v>
      </c>
      <c r="AE47" s="273">
        <v>114</v>
      </c>
      <c r="AF47" s="274">
        <v>115</v>
      </c>
      <c r="AG47" s="275">
        <v>229</v>
      </c>
      <c r="AH47" s="273">
        <v>35</v>
      </c>
      <c r="AI47" s="274">
        <v>34.9</v>
      </c>
      <c r="AJ47" s="275">
        <v>35</v>
      </c>
      <c r="AK47" s="273">
        <v>114</v>
      </c>
      <c r="AL47" s="274">
        <v>115</v>
      </c>
      <c r="AM47" s="275">
        <v>229</v>
      </c>
      <c r="AN47" s="273">
        <v>80</v>
      </c>
      <c r="AO47" s="274">
        <v>61</v>
      </c>
      <c r="AP47" s="275">
        <v>71</v>
      </c>
      <c r="AQ47" s="273">
        <v>224</v>
      </c>
      <c r="AR47" s="274">
        <v>218</v>
      </c>
      <c r="AS47" s="275">
        <v>442</v>
      </c>
      <c r="AT47" s="273">
        <v>81</v>
      </c>
      <c r="AU47" s="274">
        <v>64</v>
      </c>
      <c r="AV47" s="275">
        <v>73</v>
      </c>
      <c r="AW47" s="273">
        <v>224</v>
      </c>
      <c r="AX47" s="274">
        <v>218</v>
      </c>
      <c r="AY47" s="275">
        <v>442</v>
      </c>
      <c r="AZ47" s="273">
        <v>35.700000000000003</v>
      </c>
      <c r="BA47" s="274">
        <v>32.5</v>
      </c>
      <c r="BB47" s="275">
        <v>34.1</v>
      </c>
      <c r="BC47" s="273">
        <v>224</v>
      </c>
      <c r="BD47" s="274">
        <v>218</v>
      </c>
      <c r="BE47" s="275">
        <v>442</v>
      </c>
      <c r="BF47" s="273">
        <v>74</v>
      </c>
      <c r="BG47" s="274">
        <v>52</v>
      </c>
      <c r="BH47" s="275">
        <v>63</v>
      </c>
      <c r="BI47" s="273">
        <v>84</v>
      </c>
      <c r="BJ47" s="274">
        <v>88</v>
      </c>
      <c r="BK47" s="275">
        <v>172</v>
      </c>
      <c r="BL47" s="273">
        <v>76</v>
      </c>
      <c r="BM47" s="274">
        <v>57</v>
      </c>
      <c r="BN47" s="275">
        <v>66</v>
      </c>
      <c r="BO47" s="273">
        <v>84</v>
      </c>
      <c r="BP47" s="274">
        <v>88</v>
      </c>
      <c r="BQ47" s="275">
        <v>172</v>
      </c>
      <c r="BR47" s="273">
        <v>35.1</v>
      </c>
      <c r="BS47" s="274">
        <v>31.9</v>
      </c>
      <c r="BT47" s="275">
        <v>33.4</v>
      </c>
      <c r="BU47" s="273">
        <v>84</v>
      </c>
      <c r="BV47" s="274">
        <v>88</v>
      </c>
      <c r="BW47" s="275">
        <v>172</v>
      </c>
      <c r="BX47" s="273" t="s">
        <v>197</v>
      </c>
      <c r="BY47" s="274" t="s">
        <v>197</v>
      </c>
      <c r="BZ47" s="275">
        <v>64</v>
      </c>
      <c r="CA47" s="273">
        <v>5</v>
      </c>
      <c r="CB47" s="274">
        <v>6</v>
      </c>
      <c r="CC47" s="275">
        <v>11</v>
      </c>
      <c r="CD47" s="273">
        <v>100</v>
      </c>
      <c r="CE47" s="274">
        <v>50</v>
      </c>
      <c r="CF47" s="275">
        <v>73</v>
      </c>
      <c r="CG47" s="273">
        <v>5</v>
      </c>
      <c r="CH47" s="274">
        <v>6</v>
      </c>
      <c r="CI47" s="275">
        <v>11</v>
      </c>
      <c r="CJ47" s="273">
        <v>37.200000000000003</v>
      </c>
      <c r="CK47" s="274">
        <v>31.2</v>
      </c>
      <c r="CL47" s="275">
        <v>33.9</v>
      </c>
      <c r="CM47" s="273">
        <v>5</v>
      </c>
      <c r="CN47" s="274">
        <v>6</v>
      </c>
      <c r="CO47" s="275">
        <v>11</v>
      </c>
      <c r="CP47" s="273">
        <v>78</v>
      </c>
      <c r="CQ47" s="274">
        <v>60</v>
      </c>
      <c r="CR47" s="275">
        <v>69</v>
      </c>
      <c r="CS47" s="273">
        <v>993</v>
      </c>
      <c r="CT47" s="274">
        <v>1064</v>
      </c>
      <c r="CU47" s="275">
        <v>2057</v>
      </c>
      <c r="CV47" s="273">
        <v>79</v>
      </c>
      <c r="CW47" s="274">
        <v>62</v>
      </c>
      <c r="CX47" s="275">
        <v>70</v>
      </c>
      <c r="CY47" s="273">
        <v>993</v>
      </c>
      <c r="CZ47" s="274">
        <v>1064</v>
      </c>
      <c r="DA47" s="275">
        <v>2057</v>
      </c>
      <c r="DB47" s="273">
        <v>35.9</v>
      </c>
      <c r="DC47" s="274">
        <v>32.9</v>
      </c>
      <c r="DD47" s="275">
        <v>34.299999999999997</v>
      </c>
      <c r="DE47" s="273">
        <v>993</v>
      </c>
      <c r="DF47" s="274">
        <v>1064</v>
      </c>
      <c r="DG47" s="275">
        <v>2057</v>
      </c>
    </row>
    <row r="48" spans="1:111" x14ac:dyDescent="0.35">
      <c r="A48" t="s">
        <v>140</v>
      </c>
      <c r="B48" t="s">
        <v>385</v>
      </c>
      <c r="C48" t="s">
        <v>372</v>
      </c>
      <c r="D48" s="273">
        <v>69</v>
      </c>
      <c r="E48" s="274">
        <v>57</v>
      </c>
      <c r="F48" s="275">
        <v>64</v>
      </c>
      <c r="G48" s="273">
        <v>369</v>
      </c>
      <c r="H48" s="274">
        <v>349</v>
      </c>
      <c r="I48" s="275">
        <v>718</v>
      </c>
      <c r="J48" s="273">
        <v>70</v>
      </c>
      <c r="K48" s="274">
        <v>59</v>
      </c>
      <c r="L48" s="275">
        <v>65</v>
      </c>
      <c r="M48" s="273">
        <v>369</v>
      </c>
      <c r="N48" s="274">
        <v>349</v>
      </c>
      <c r="O48" s="275">
        <v>718</v>
      </c>
      <c r="P48" s="273">
        <v>33.9</v>
      </c>
      <c r="Q48" s="274">
        <v>32.200000000000003</v>
      </c>
      <c r="R48" s="275">
        <v>33.1</v>
      </c>
      <c r="S48" s="273">
        <v>369</v>
      </c>
      <c r="T48" s="274">
        <v>349</v>
      </c>
      <c r="U48" s="275">
        <v>718</v>
      </c>
      <c r="V48" s="273">
        <v>80</v>
      </c>
      <c r="W48" s="274">
        <v>67</v>
      </c>
      <c r="X48" s="275">
        <v>73</v>
      </c>
      <c r="Y48" s="273">
        <v>118</v>
      </c>
      <c r="Z48" s="274">
        <v>130</v>
      </c>
      <c r="AA48" s="275">
        <v>248</v>
      </c>
      <c r="AB48" s="273">
        <v>81</v>
      </c>
      <c r="AC48" s="274">
        <v>68</v>
      </c>
      <c r="AD48" s="275">
        <v>74</v>
      </c>
      <c r="AE48" s="273">
        <v>118</v>
      </c>
      <c r="AF48" s="274">
        <v>130</v>
      </c>
      <c r="AG48" s="275">
        <v>248</v>
      </c>
      <c r="AH48" s="273">
        <v>35.9</v>
      </c>
      <c r="AI48" s="274">
        <v>33.4</v>
      </c>
      <c r="AJ48" s="275">
        <v>34.6</v>
      </c>
      <c r="AK48" s="273">
        <v>118</v>
      </c>
      <c r="AL48" s="274">
        <v>130</v>
      </c>
      <c r="AM48" s="275">
        <v>248</v>
      </c>
      <c r="AN48" s="273">
        <v>80</v>
      </c>
      <c r="AO48" s="274">
        <v>66</v>
      </c>
      <c r="AP48" s="275">
        <v>73</v>
      </c>
      <c r="AQ48" s="273">
        <v>582</v>
      </c>
      <c r="AR48" s="274">
        <v>601</v>
      </c>
      <c r="AS48" s="275">
        <v>1183</v>
      </c>
      <c r="AT48" s="273">
        <v>81</v>
      </c>
      <c r="AU48" s="274">
        <v>69</v>
      </c>
      <c r="AV48" s="275">
        <v>75</v>
      </c>
      <c r="AW48" s="273">
        <v>582</v>
      </c>
      <c r="AX48" s="274">
        <v>601</v>
      </c>
      <c r="AY48" s="275">
        <v>1183</v>
      </c>
      <c r="AZ48" s="273">
        <v>35</v>
      </c>
      <c r="BA48" s="274">
        <v>33</v>
      </c>
      <c r="BB48" s="275">
        <v>34</v>
      </c>
      <c r="BC48" s="273">
        <v>582</v>
      </c>
      <c r="BD48" s="274">
        <v>601</v>
      </c>
      <c r="BE48" s="275">
        <v>1183</v>
      </c>
      <c r="BF48" s="273">
        <v>85</v>
      </c>
      <c r="BG48" s="274">
        <v>60</v>
      </c>
      <c r="BH48" s="275">
        <v>73</v>
      </c>
      <c r="BI48" s="273">
        <v>81</v>
      </c>
      <c r="BJ48" s="274">
        <v>72</v>
      </c>
      <c r="BK48" s="275">
        <v>153</v>
      </c>
      <c r="BL48" s="273">
        <v>88</v>
      </c>
      <c r="BM48" s="274">
        <v>61</v>
      </c>
      <c r="BN48" s="275">
        <v>75</v>
      </c>
      <c r="BO48" s="273">
        <v>81</v>
      </c>
      <c r="BP48" s="274">
        <v>72</v>
      </c>
      <c r="BQ48" s="275">
        <v>153</v>
      </c>
      <c r="BR48" s="273">
        <v>35.6</v>
      </c>
      <c r="BS48" s="274">
        <v>32</v>
      </c>
      <c r="BT48" s="275">
        <v>33.9</v>
      </c>
      <c r="BU48" s="273">
        <v>81</v>
      </c>
      <c r="BV48" s="274">
        <v>72</v>
      </c>
      <c r="BW48" s="275">
        <v>153</v>
      </c>
      <c r="BX48" s="273" t="s">
        <v>197</v>
      </c>
      <c r="BY48" s="274" t="s">
        <v>197</v>
      </c>
      <c r="BZ48" s="275" t="s">
        <v>197</v>
      </c>
      <c r="CA48" s="273" t="s">
        <v>197</v>
      </c>
      <c r="CB48" s="274" t="s">
        <v>197</v>
      </c>
      <c r="CC48" s="275">
        <v>4</v>
      </c>
      <c r="CD48" s="273" t="s">
        <v>197</v>
      </c>
      <c r="CE48" s="274" t="s">
        <v>197</v>
      </c>
      <c r="CF48" s="275" t="s">
        <v>197</v>
      </c>
      <c r="CG48" s="273" t="s">
        <v>197</v>
      </c>
      <c r="CH48" s="274" t="s">
        <v>197</v>
      </c>
      <c r="CI48" s="275">
        <v>4</v>
      </c>
      <c r="CJ48" s="273">
        <v>37.5</v>
      </c>
      <c r="CK48" s="274">
        <v>32.5</v>
      </c>
      <c r="CL48" s="275">
        <v>35</v>
      </c>
      <c r="CM48" s="273" t="s">
        <v>197</v>
      </c>
      <c r="CN48" s="274" t="s">
        <v>197</v>
      </c>
      <c r="CO48" s="275">
        <v>4</v>
      </c>
      <c r="CP48" s="273">
        <v>76</v>
      </c>
      <c r="CQ48" s="274">
        <v>63</v>
      </c>
      <c r="CR48" s="275">
        <v>70</v>
      </c>
      <c r="CS48" s="273">
        <v>1241</v>
      </c>
      <c r="CT48" s="274">
        <v>1227</v>
      </c>
      <c r="CU48" s="275">
        <v>2468</v>
      </c>
      <c r="CV48" s="273">
        <v>77</v>
      </c>
      <c r="CW48" s="274">
        <v>65</v>
      </c>
      <c r="CX48" s="275">
        <v>71</v>
      </c>
      <c r="CY48" s="273">
        <v>1241</v>
      </c>
      <c r="CZ48" s="274">
        <v>1227</v>
      </c>
      <c r="DA48" s="275">
        <v>2468</v>
      </c>
      <c r="DB48" s="273">
        <v>34.6</v>
      </c>
      <c r="DC48" s="274">
        <v>32.700000000000003</v>
      </c>
      <c r="DD48" s="275">
        <v>33.700000000000003</v>
      </c>
      <c r="DE48" s="273">
        <v>1241</v>
      </c>
      <c r="DF48" s="274">
        <v>1227</v>
      </c>
      <c r="DG48" s="275">
        <v>2468</v>
      </c>
    </row>
    <row r="49" spans="1:111" x14ac:dyDescent="0.35">
      <c r="A49" t="s">
        <v>145</v>
      </c>
      <c r="B49" t="s">
        <v>390</v>
      </c>
      <c r="C49" t="s">
        <v>372</v>
      </c>
      <c r="D49" s="273">
        <v>84</v>
      </c>
      <c r="E49" s="274">
        <v>72</v>
      </c>
      <c r="F49" s="275">
        <v>78</v>
      </c>
      <c r="G49" s="273">
        <v>596</v>
      </c>
      <c r="H49" s="274">
        <v>623</v>
      </c>
      <c r="I49" s="275">
        <v>1219</v>
      </c>
      <c r="J49" s="273">
        <v>84</v>
      </c>
      <c r="K49" s="274">
        <v>73</v>
      </c>
      <c r="L49" s="275">
        <v>79</v>
      </c>
      <c r="M49" s="273">
        <v>596</v>
      </c>
      <c r="N49" s="274">
        <v>623</v>
      </c>
      <c r="O49" s="275">
        <v>1219</v>
      </c>
      <c r="P49" s="273">
        <v>39.299999999999997</v>
      </c>
      <c r="Q49" s="274">
        <v>36.5</v>
      </c>
      <c r="R49" s="275">
        <v>37.9</v>
      </c>
      <c r="S49" s="273">
        <v>596</v>
      </c>
      <c r="T49" s="274">
        <v>623</v>
      </c>
      <c r="U49" s="275">
        <v>1219</v>
      </c>
      <c r="V49" s="273">
        <v>77</v>
      </c>
      <c r="W49" s="274">
        <v>74</v>
      </c>
      <c r="X49" s="275">
        <v>75</v>
      </c>
      <c r="Y49" s="273">
        <v>56</v>
      </c>
      <c r="Z49" s="274">
        <v>76</v>
      </c>
      <c r="AA49" s="275">
        <v>132</v>
      </c>
      <c r="AB49" s="273">
        <v>77</v>
      </c>
      <c r="AC49" s="274">
        <v>75</v>
      </c>
      <c r="AD49" s="275">
        <v>76</v>
      </c>
      <c r="AE49" s="273">
        <v>56</v>
      </c>
      <c r="AF49" s="274">
        <v>76</v>
      </c>
      <c r="AG49" s="275">
        <v>132</v>
      </c>
      <c r="AH49" s="273">
        <v>38.6</v>
      </c>
      <c r="AI49" s="274">
        <v>36.799999999999997</v>
      </c>
      <c r="AJ49" s="275">
        <v>37.6</v>
      </c>
      <c r="AK49" s="273">
        <v>56</v>
      </c>
      <c r="AL49" s="274">
        <v>76</v>
      </c>
      <c r="AM49" s="275">
        <v>132</v>
      </c>
      <c r="AN49" s="273">
        <v>74</v>
      </c>
      <c r="AO49" s="274">
        <v>70</v>
      </c>
      <c r="AP49" s="275">
        <v>72</v>
      </c>
      <c r="AQ49" s="273">
        <v>117</v>
      </c>
      <c r="AR49" s="274">
        <v>132</v>
      </c>
      <c r="AS49" s="275">
        <v>249</v>
      </c>
      <c r="AT49" s="273">
        <v>76</v>
      </c>
      <c r="AU49" s="274">
        <v>71</v>
      </c>
      <c r="AV49" s="275">
        <v>73</v>
      </c>
      <c r="AW49" s="273">
        <v>117</v>
      </c>
      <c r="AX49" s="274">
        <v>132</v>
      </c>
      <c r="AY49" s="275">
        <v>249</v>
      </c>
      <c r="AZ49" s="273">
        <v>35.9</v>
      </c>
      <c r="BA49" s="274">
        <v>34.799999999999997</v>
      </c>
      <c r="BB49" s="275">
        <v>35.299999999999997</v>
      </c>
      <c r="BC49" s="273">
        <v>117</v>
      </c>
      <c r="BD49" s="274">
        <v>132</v>
      </c>
      <c r="BE49" s="275">
        <v>249</v>
      </c>
      <c r="BF49" s="273" t="s">
        <v>197</v>
      </c>
      <c r="BG49" s="274" t="s">
        <v>197</v>
      </c>
      <c r="BH49" s="275">
        <v>73</v>
      </c>
      <c r="BI49" s="273">
        <v>7</v>
      </c>
      <c r="BJ49" s="274">
        <v>8</v>
      </c>
      <c r="BK49" s="275">
        <v>15</v>
      </c>
      <c r="BL49" s="273" t="s">
        <v>197</v>
      </c>
      <c r="BM49" s="274" t="s">
        <v>197</v>
      </c>
      <c r="BN49" s="275">
        <v>73</v>
      </c>
      <c r="BO49" s="273">
        <v>7</v>
      </c>
      <c r="BP49" s="274">
        <v>8</v>
      </c>
      <c r="BQ49" s="275">
        <v>15</v>
      </c>
      <c r="BR49" s="273">
        <v>39.6</v>
      </c>
      <c r="BS49" s="274">
        <v>36</v>
      </c>
      <c r="BT49" s="275">
        <v>37.700000000000003</v>
      </c>
      <c r="BU49" s="273">
        <v>7</v>
      </c>
      <c r="BV49" s="274">
        <v>8</v>
      </c>
      <c r="BW49" s="275">
        <v>15</v>
      </c>
      <c r="BX49" s="273" t="s">
        <v>197</v>
      </c>
      <c r="BY49" s="274" t="s">
        <v>197</v>
      </c>
      <c r="BZ49" s="275" t="s">
        <v>197</v>
      </c>
      <c r="CA49" s="273" t="s">
        <v>197</v>
      </c>
      <c r="CB49" s="274" t="s">
        <v>197</v>
      </c>
      <c r="CC49" s="275" t="s">
        <v>197</v>
      </c>
      <c r="CD49" s="273" t="s">
        <v>197</v>
      </c>
      <c r="CE49" s="274" t="s">
        <v>197</v>
      </c>
      <c r="CF49" s="275" t="s">
        <v>197</v>
      </c>
      <c r="CG49" s="273" t="s">
        <v>197</v>
      </c>
      <c r="CH49" s="274" t="s">
        <v>197</v>
      </c>
      <c r="CI49" s="275" t="s">
        <v>197</v>
      </c>
      <c r="CJ49" s="273">
        <v>28</v>
      </c>
      <c r="CK49" s="274">
        <v>21</v>
      </c>
      <c r="CL49" s="275">
        <v>24.5</v>
      </c>
      <c r="CM49" s="273" t="s">
        <v>197</v>
      </c>
      <c r="CN49" s="274" t="s">
        <v>197</v>
      </c>
      <c r="CO49" s="275" t="s">
        <v>197</v>
      </c>
      <c r="CP49" s="273">
        <v>82</v>
      </c>
      <c r="CQ49" s="274">
        <v>70</v>
      </c>
      <c r="CR49" s="275">
        <v>76</v>
      </c>
      <c r="CS49" s="273">
        <v>841</v>
      </c>
      <c r="CT49" s="274">
        <v>888</v>
      </c>
      <c r="CU49" s="275">
        <v>1729</v>
      </c>
      <c r="CV49" s="273">
        <v>82</v>
      </c>
      <c r="CW49" s="274">
        <v>71</v>
      </c>
      <c r="CX49" s="275">
        <v>77</v>
      </c>
      <c r="CY49" s="273">
        <v>841</v>
      </c>
      <c r="CZ49" s="274">
        <v>888</v>
      </c>
      <c r="DA49" s="275">
        <v>1729</v>
      </c>
      <c r="DB49" s="273">
        <v>38.6</v>
      </c>
      <c r="DC49" s="274">
        <v>36.1</v>
      </c>
      <c r="DD49" s="275">
        <v>37.299999999999997</v>
      </c>
      <c r="DE49" s="273">
        <v>841</v>
      </c>
      <c r="DF49" s="274">
        <v>888</v>
      </c>
      <c r="DG49" s="275">
        <v>1729</v>
      </c>
    </row>
    <row r="50" spans="1:111" x14ac:dyDescent="0.35">
      <c r="A50" t="s">
        <v>146</v>
      </c>
      <c r="B50" t="s">
        <v>391</v>
      </c>
      <c r="C50" t="s">
        <v>372</v>
      </c>
      <c r="D50" s="273">
        <v>81</v>
      </c>
      <c r="E50" s="274">
        <v>67</v>
      </c>
      <c r="F50" s="275">
        <v>74</v>
      </c>
      <c r="G50" s="273">
        <v>789</v>
      </c>
      <c r="H50" s="274">
        <v>832</v>
      </c>
      <c r="I50" s="275">
        <v>1621</v>
      </c>
      <c r="J50" s="273">
        <v>82</v>
      </c>
      <c r="K50" s="274">
        <v>70</v>
      </c>
      <c r="L50" s="275">
        <v>76</v>
      </c>
      <c r="M50" s="273">
        <v>789</v>
      </c>
      <c r="N50" s="274">
        <v>832</v>
      </c>
      <c r="O50" s="275">
        <v>1621</v>
      </c>
      <c r="P50" s="273">
        <v>37.4</v>
      </c>
      <c r="Q50" s="274">
        <v>35.799999999999997</v>
      </c>
      <c r="R50" s="275">
        <v>36.6</v>
      </c>
      <c r="S50" s="273">
        <v>789</v>
      </c>
      <c r="T50" s="274">
        <v>832</v>
      </c>
      <c r="U50" s="275">
        <v>1621</v>
      </c>
      <c r="V50" s="273">
        <v>88</v>
      </c>
      <c r="W50" s="274">
        <v>77</v>
      </c>
      <c r="X50" s="275">
        <v>82</v>
      </c>
      <c r="Y50" s="273">
        <v>77</v>
      </c>
      <c r="Z50" s="274">
        <v>90</v>
      </c>
      <c r="AA50" s="275">
        <v>167</v>
      </c>
      <c r="AB50" s="273">
        <v>90</v>
      </c>
      <c r="AC50" s="274">
        <v>77</v>
      </c>
      <c r="AD50" s="275">
        <v>83</v>
      </c>
      <c r="AE50" s="273">
        <v>77</v>
      </c>
      <c r="AF50" s="274">
        <v>90</v>
      </c>
      <c r="AG50" s="275">
        <v>167</v>
      </c>
      <c r="AH50" s="273">
        <v>36.6</v>
      </c>
      <c r="AI50" s="274">
        <v>36</v>
      </c>
      <c r="AJ50" s="275">
        <v>36.299999999999997</v>
      </c>
      <c r="AK50" s="273">
        <v>77</v>
      </c>
      <c r="AL50" s="274">
        <v>90</v>
      </c>
      <c r="AM50" s="275">
        <v>167</v>
      </c>
      <c r="AN50" s="273">
        <v>86</v>
      </c>
      <c r="AO50" s="274">
        <v>72</v>
      </c>
      <c r="AP50" s="275">
        <v>80</v>
      </c>
      <c r="AQ50" s="273">
        <v>153</v>
      </c>
      <c r="AR50" s="274">
        <v>135</v>
      </c>
      <c r="AS50" s="275">
        <v>288</v>
      </c>
      <c r="AT50" s="273">
        <v>87</v>
      </c>
      <c r="AU50" s="274">
        <v>73</v>
      </c>
      <c r="AV50" s="275">
        <v>81</v>
      </c>
      <c r="AW50" s="273">
        <v>153</v>
      </c>
      <c r="AX50" s="274">
        <v>135</v>
      </c>
      <c r="AY50" s="275">
        <v>288</v>
      </c>
      <c r="AZ50" s="273">
        <v>37.799999999999997</v>
      </c>
      <c r="BA50" s="274">
        <v>35</v>
      </c>
      <c r="BB50" s="275">
        <v>36.5</v>
      </c>
      <c r="BC50" s="273">
        <v>153</v>
      </c>
      <c r="BD50" s="274">
        <v>135</v>
      </c>
      <c r="BE50" s="275">
        <v>288</v>
      </c>
      <c r="BF50" s="273">
        <v>75</v>
      </c>
      <c r="BG50" s="274">
        <v>67</v>
      </c>
      <c r="BH50" s="275">
        <v>71</v>
      </c>
      <c r="BI50" s="273">
        <v>16</v>
      </c>
      <c r="BJ50" s="274">
        <v>18</v>
      </c>
      <c r="BK50" s="275">
        <v>34</v>
      </c>
      <c r="BL50" s="273">
        <v>81</v>
      </c>
      <c r="BM50" s="274">
        <v>67</v>
      </c>
      <c r="BN50" s="275">
        <v>74</v>
      </c>
      <c r="BO50" s="273">
        <v>16</v>
      </c>
      <c r="BP50" s="274">
        <v>18</v>
      </c>
      <c r="BQ50" s="275">
        <v>34</v>
      </c>
      <c r="BR50" s="273">
        <v>35.9</v>
      </c>
      <c r="BS50" s="274">
        <v>33.9</v>
      </c>
      <c r="BT50" s="275">
        <v>34.9</v>
      </c>
      <c r="BU50" s="273">
        <v>16</v>
      </c>
      <c r="BV50" s="274">
        <v>18</v>
      </c>
      <c r="BW50" s="275">
        <v>34</v>
      </c>
      <c r="BX50" s="273" t="s">
        <v>197</v>
      </c>
      <c r="BY50" s="274" t="s">
        <v>197</v>
      </c>
      <c r="BZ50" s="275">
        <v>60</v>
      </c>
      <c r="CA50" s="273">
        <v>12</v>
      </c>
      <c r="CB50" s="274">
        <v>13</v>
      </c>
      <c r="CC50" s="275">
        <v>25</v>
      </c>
      <c r="CD50" s="273" t="s">
        <v>197</v>
      </c>
      <c r="CE50" s="274" t="s">
        <v>197</v>
      </c>
      <c r="CF50" s="275">
        <v>64</v>
      </c>
      <c r="CG50" s="273">
        <v>12</v>
      </c>
      <c r="CH50" s="274">
        <v>13</v>
      </c>
      <c r="CI50" s="275">
        <v>25</v>
      </c>
      <c r="CJ50" s="273">
        <v>37.799999999999997</v>
      </c>
      <c r="CK50" s="274">
        <v>29.2</v>
      </c>
      <c r="CL50" s="275">
        <v>33.299999999999997</v>
      </c>
      <c r="CM50" s="273">
        <v>12</v>
      </c>
      <c r="CN50" s="274">
        <v>13</v>
      </c>
      <c r="CO50" s="275">
        <v>25</v>
      </c>
      <c r="CP50" s="273">
        <v>82</v>
      </c>
      <c r="CQ50" s="274">
        <v>68</v>
      </c>
      <c r="CR50" s="275">
        <v>75</v>
      </c>
      <c r="CS50" s="273">
        <v>1112</v>
      </c>
      <c r="CT50" s="274">
        <v>1164</v>
      </c>
      <c r="CU50" s="275">
        <v>2276</v>
      </c>
      <c r="CV50" s="273">
        <v>83</v>
      </c>
      <c r="CW50" s="274">
        <v>70</v>
      </c>
      <c r="CX50" s="275">
        <v>76</v>
      </c>
      <c r="CY50" s="273">
        <v>1112</v>
      </c>
      <c r="CZ50" s="274">
        <v>1164</v>
      </c>
      <c r="DA50" s="275">
        <v>2276</v>
      </c>
      <c r="DB50" s="273">
        <v>37.299999999999997</v>
      </c>
      <c r="DC50" s="274">
        <v>35.6</v>
      </c>
      <c r="DD50" s="275">
        <v>36.4</v>
      </c>
      <c r="DE50" s="273">
        <v>1112</v>
      </c>
      <c r="DF50" s="274">
        <v>1164</v>
      </c>
      <c r="DG50" s="275">
        <v>2276</v>
      </c>
    </row>
    <row r="51" spans="1:111" x14ac:dyDescent="0.35">
      <c r="A51" t="s">
        <v>136</v>
      </c>
      <c r="B51" t="s">
        <v>381</v>
      </c>
      <c r="C51" t="s">
        <v>372</v>
      </c>
      <c r="D51" s="273">
        <v>79</v>
      </c>
      <c r="E51" s="274">
        <v>66</v>
      </c>
      <c r="F51" s="275">
        <v>72</v>
      </c>
      <c r="G51" s="273">
        <v>1204</v>
      </c>
      <c r="H51" s="274">
        <v>1252</v>
      </c>
      <c r="I51" s="275">
        <v>2456</v>
      </c>
      <c r="J51" s="273">
        <v>80</v>
      </c>
      <c r="K51" s="274">
        <v>67</v>
      </c>
      <c r="L51" s="275">
        <v>73</v>
      </c>
      <c r="M51" s="273">
        <v>1204</v>
      </c>
      <c r="N51" s="274">
        <v>1252</v>
      </c>
      <c r="O51" s="275">
        <v>2456</v>
      </c>
      <c r="P51" s="273">
        <v>37.200000000000003</v>
      </c>
      <c r="Q51" s="274">
        <v>35</v>
      </c>
      <c r="R51" s="275">
        <v>36.1</v>
      </c>
      <c r="S51" s="273">
        <v>1204</v>
      </c>
      <c r="T51" s="274">
        <v>1252</v>
      </c>
      <c r="U51" s="275">
        <v>2456</v>
      </c>
      <c r="V51" s="273">
        <v>82</v>
      </c>
      <c r="W51" s="274">
        <v>66</v>
      </c>
      <c r="X51" s="275">
        <v>73</v>
      </c>
      <c r="Y51" s="273">
        <v>147</v>
      </c>
      <c r="Z51" s="274">
        <v>179</v>
      </c>
      <c r="AA51" s="275">
        <v>326</v>
      </c>
      <c r="AB51" s="273">
        <v>84</v>
      </c>
      <c r="AC51" s="274">
        <v>68</v>
      </c>
      <c r="AD51" s="275">
        <v>75</v>
      </c>
      <c r="AE51" s="273">
        <v>147</v>
      </c>
      <c r="AF51" s="274">
        <v>179</v>
      </c>
      <c r="AG51" s="275">
        <v>326</v>
      </c>
      <c r="AH51" s="273">
        <v>37.9</v>
      </c>
      <c r="AI51" s="274">
        <v>35</v>
      </c>
      <c r="AJ51" s="275">
        <v>36.299999999999997</v>
      </c>
      <c r="AK51" s="273">
        <v>147</v>
      </c>
      <c r="AL51" s="274">
        <v>179</v>
      </c>
      <c r="AM51" s="275">
        <v>326</v>
      </c>
      <c r="AN51" s="273">
        <v>84</v>
      </c>
      <c r="AO51" s="274">
        <v>68</v>
      </c>
      <c r="AP51" s="275">
        <v>75</v>
      </c>
      <c r="AQ51" s="273">
        <v>232</v>
      </c>
      <c r="AR51" s="274">
        <v>280</v>
      </c>
      <c r="AS51" s="275">
        <v>512</v>
      </c>
      <c r="AT51" s="273">
        <v>84</v>
      </c>
      <c r="AU51" s="274">
        <v>72</v>
      </c>
      <c r="AV51" s="275">
        <v>78</v>
      </c>
      <c r="AW51" s="273">
        <v>232</v>
      </c>
      <c r="AX51" s="274">
        <v>280</v>
      </c>
      <c r="AY51" s="275">
        <v>512</v>
      </c>
      <c r="AZ51" s="273">
        <v>37</v>
      </c>
      <c r="BA51" s="274">
        <v>34.1</v>
      </c>
      <c r="BB51" s="275">
        <v>35.4</v>
      </c>
      <c r="BC51" s="273">
        <v>232</v>
      </c>
      <c r="BD51" s="274">
        <v>280</v>
      </c>
      <c r="BE51" s="275">
        <v>512</v>
      </c>
      <c r="BF51" s="273">
        <v>80</v>
      </c>
      <c r="BG51" s="274">
        <v>62</v>
      </c>
      <c r="BH51" s="275">
        <v>71</v>
      </c>
      <c r="BI51" s="273">
        <v>222</v>
      </c>
      <c r="BJ51" s="274">
        <v>234</v>
      </c>
      <c r="BK51" s="275">
        <v>456</v>
      </c>
      <c r="BL51" s="273">
        <v>81</v>
      </c>
      <c r="BM51" s="274">
        <v>65</v>
      </c>
      <c r="BN51" s="275">
        <v>73</v>
      </c>
      <c r="BO51" s="273">
        <v>222</v>
      </c>
      <c r="BP51" s="274">
        <v>234</v>
      </c>
      <c r="BQ51" s="275">
        <v>456</v>
      </c>
      <c r="BR51" s="273">
        <v>37</v>
      </c>
      <c r="BS51" s="274">
        <v>33.200000000000003</v>
      </c>
      <c r="BT51" s="275">
        <v>35.1</v>
      </c>
      <c r="BU51" s="273">
        <v>222</v>
      </c>
      <c r="BV51" s="274">
        <v>234</v>
      </c>
      <c r="BW51" s="275">
        <v>456</v>
      </c>
      <c r="BX51" s="273">
        <v>100</v>
      </c>
      <c r="BY51" s="274">
        <v>70</v>
      </c>
      <c r="BZ51" s="275">
        <v>81</v>
      </c>
      <c r="CA51" s="273">
        <v>6</v>
      </c>
      <c r="CB51" s="274">
        <v>10</v>
      </c>
      <c r="CC51" s="275">
        <v>16</v>
      </c>
      <c r="CD51" s="273">
        <v>100</v>
      </c>
      <c r="CE51" s="274">
        <v>70</v>
      </c>
      <c r="CF51" s="275">
        <v>81</v>
      </c>
      <c r="CG51" s="273">
        <v>6</v>
      </c>
      <c r="CH51" s="274">
        <v>10</v>
      </c>
      <c r="CI51" s="275">
        <v>16</v>
      </c>
      <c r="CJ51" s="273">
        <v>41.2</v>
      </c>
      <c r="CK51" s="274">
        <v>37.1</v>
      </c>
      <c r="CL51" s="275">
        <v>38.6</v>
      </c>
      <c r="CM51" s="273">
        <v>6</v>
      </c>
      <c r="CN51" s="274">
        <v>10</v>
      </c>
      <c r="CO51" s="275">
        <v>16</v>
      </c>
      <c r="CP51" s="273">
        <v>80</v>
      </c>
      <c r="CQ51" s="274">
        <v>65</v>
      </c>
      <c r="CR51" s="275">
        <v>72</v>
      </c>
      <c r="CS51" s="273">
        <v>1880</v>
      </c>
      <c r="CT51" s="274">
        <v>2037</v>
      </c>
      <c r="CU51" s="275">
        <v>3917</v>
      </c>
      <c r="CV51" s="273">
        <v>81</v>
      </c>
      <c r="CW51" s="274">
        <v>67</v>
      </c>
      <c r="CX51" s="275">
        <v>73</v>
      </c>
      <c r="CY51" s="273">
        <v>1880</v>
      </c>
      <c r="CZ51" s="274">
        <v>2037</v>
      </c>
      <c r="DA51" s="275">
        <v>3917</v>
      </c>
      <c r="DB51" s="273">
        <v>37.200000000000003</v>
      </c>
      <c r="DC51" s="274">
        <v>34.6</v>
      </c>
      <c r="DD51" s="275">
        <v>35.799999999999997</v>
      </c>
      <c r="DE51" s="273">
        <v>1880</v>
      </c>
      <c r="DF51" s="274">
        <v>2037</v>
      </c>
      <c r="DG51" s="275">
        <v>3917</v>
      </c>
    </row>
    <row r="52" spans="1:111" x14ac:dyDescent="0.35">
      <c r="A52" t="s">
        <v>129</v>
      </c>
      <c r="B52" t="s">
        <v>374</v>
      </c>
      <c r="C52" t="s">
        <v>372</v>
      </c>
      <c r="D52" s="273">
        <v>80</v>
      </c>
      <c r="E52" s="274">
        <v>61</v>
      </c>
      <c r="F52" s="275">
        <v>71</v>
      </c>
      <c r="G52" s="273">
        <v>1103</v>
      </c>
      <c r="H52" s="274">
        <v>1069</v>
      </c>
      <c r="I52" s="275">
        <v>2172</v>
      </c>
      <c r="J52" s="273">
        <v>81</v>
      </c>
      <c r="K52" s="274">
        <v>62</v>
      </c>
      <c r="L52" s="275">
        <v>72</v>
      </c>
      <c r="M52" s="273">
        <v>1103</v>
      </c>
      <c r="N52" s="274">
        <v>1069</v>
      </c>
      <c r="O52" s="275">
        <v>2172</v>
      </c>
      <c r="P52" s="273">
        <v>35.5</v>
      </c>
      <c r="Q52" s="274">
        <v>32.9</v>
      </c>
      <c r="R52" s="275">
        <v>34.200000000000003</v>
      </c>
      <c r="S52" s="273">
        <v>1103</v>
      </c>
      <c r="T52" s="274">
        <v>1069</v>
      </c>
      <c r="U52" s="275">
        <v>2172</v>
      </c>
      <c r="V52" s="273">
        <v>78</v>
      </c>
      <c r="W52" s="274">
        <v>64</v>
      </c>
      <c r="X52" s="275">
        <v>70</v>
      </c>
      <c r="Y52" s="273">
        <v>112</v>
      </c>
      <c r="Z52" s="274">
        <v>141</v>
      </c>
      <c r="AA52" s="275">
        <v>253</v>
      </c>
      <c r="AB52" s="273">
        <v>79</v>
      </c>
      <c r="AC52" s="274">
        <v>65</v>
      </c>
      <c r="AD52" s="275">
        <v>71</v>
      </c>
      <c r="AE52" s="273">
        <v>112</v>
      </c>
      <c r="AF52" s="274">
        <v>141</v>
      </c>
      <c r="AG52" s="275">
        <v>253</v>
      </c>
      <c r="AH52" s="273">
        <v>35.1</v>
      </c>
      <c r="AI52" s="274">
        <v>34.200000000000003</v>
      </c>
      <c r="AJ52" s="275">
        <v>34.6</v>
      </c>
      <c r="AK52" s="273">
        <v>112</v>
      </c>
      <c r="AL52" s="274">
        <v>141</v>
      </c>
      <c r="AM52" s="275">
        <v>253</v>
      </c>
      <c r="AN52" s="273">
        <v>69</v>
      </c>
      <c r="AO52" s="274">
        <v>47</v>
      </c>
      <c r="AP52" s="275">
        <v>58</v>
      </c>
      <c r="AQ52" s="273">
        <v>55</v>
      </c>
      <c r="AR52" s="274">
        <v>55</v>
      </c>
      <c r="AS52" s="275">
        <v>110</v>
      </c>
      <c r="AT52" s="273">
        <v>69</v>
      </c>
      <c r="AU52" s="274">
        <v>51</v>
      </c>
      <c r="AV52" s="275">
        <v>60</v>
      </c>
      <c r="AW52" s="273">
        <v>55</v>
      </c>
      <c r="AX52" s="274">
        <v>55</v>
      </c>
      <c r="AY52" s="275">
        <v>110</v>
      </c>
      <c r="AZ52" s="273">
        <v>33.5</v>
      </c>
      <c r="BA52" s="274">
        <v>30</v>
      </c>
      <c r="BB52" s="275">
        <v>31.8</v>
      </c>
      <c r="BC52" s="273">
        <v>55</v>
      </c>
      <c r="BD52" s="274">
        <v>55</v>
      </c>
      <c r="BE52" s="275">
        <v>110</v>
      </c>
      <c r="BF52" s="273">
        <v>64</v>
      </c>
      <c r="BG52" s="274">
        <v>67</v>
      </c>
      <c r="BH52" s="275">
        <v>65</v>
      </c>
      <c r="BI52" s="273">
        <v>25</v>
      </c>
      <c r="BJ52" s="274">
        <v>24</v>
      </c>
      <c r="BK52" s="275">
        <v>49</v>
      </c>
      <c r="BL52" s="273">
        <v>64</v>
      </c>
      <c r="BM52" s="274">
        <v>67</v>
      </c>
      <c r="BN52" s="275">
        <v>65</v>
      </c>
      <c r="BO52" s="273">
        <v>25</v>
      </c>
      <c r="BP52" s="274">
        <v>24</v>
      </c>
      <c r="BQ52" s="275">
        <v>49</v>
      </c>
      <c r="BR52" s="273">
        <v>33.1</v>
      </c>
      <c r="BS52" s="274">
        <v>32.799999999999997</v>
      </c>
      <c r="BT52" s="275">
        <v>32.9</v>
      </c>
      <c r="BU52" s="273">
        <v>25</v>
      </c>
      <c r="BV52" s="274">
        <v>24</v>
      </c>
      <c r="BW52" s="275">
        <v>49</v>
      </c>
      <c r="BX52" s="273">
        <v>80</v>
      </c>
      <c r="BY52" s="274">
        <v>50</v>
      </c>
      <c r="BZ52" s="275">
        <v>70</v>
      </c>
      <c r="CA52" s="273">
        <v>15</v>
      </c>
      <c r="CB52" s="274">
        <v>8</v>
      </c>
      <c r="CC52" s="275">
        <v>23</v>
      </c>
      <c r="CD52" s="273">
        <v>80</v>
      </c>
      <c r="CE52" s="274">
        <v>50</v>
      </c>
      <c r="CF52" s="275">
        <v>70</v>
      </c>
      <c r="CG52" s="273">
        <v>15</v>
      </c>
      <c r="CH52" s="274">
        <v>8</v>
      </c>
      <c r="CI52" s="275">
        <v>23</v>
      </c>
      <c r="CJ52" s="273">
        <v>33.4</v>
      </c>
      <c r="CK52" s="274">
        <v>32.1</v>
      </c>
      <c r="CL52" s="275">
        <v>33</v>
      </c>
      <c r="CM52" s="273">
        <v>15</v>
      </c>
      <c r="CN52" s="274">
        <v>8</v>
      </c>
      <c r="CO52" s="275">
        <v>23</v>
      </c>
      <c r="CP52" s="273">
        <v>78</v>
      </c>
      <c r="CQ52" s="274">
        <v>59</v>
      </c>
      <c r="CR52" s="275">
        <v>69</v>
      </c>
      <c r="CS52" s="273">
        <v>1393</v>
      </c>
      <c r="CT52" s="274">
        <v>1390</v>
      </c>
      <c r="CU52" s="275">
        <v>2783</v>
      </c>
      <c r="CV52" s="273">
        <v>79</v>
      </c>
      <c r="CW52" s="274">
        <v>60</v>
      </c>
      <c r="CX52" s="275">
        <v>69</v>
      </c>
      <c r="CY52" s="273">
        <v>1393</v>
      </c>
      <c r="CZ52" s="274">
        <v>1390</v>
      </c>
      <c r="DA52" s="275">
        <v>2783</v>
      </c>
      <c r="DB52" s="273">
        <v>35.200000000000003</v>
      </c>
      <c r="DC52" s="274">
        <v>32.700000000000003</v>
      </c>
      <c r="DD52" s="275">
        <v>34</v>
      </c>
      <c r="DE52" s="273">
        <v>1393</v>
      </c>
      <c r="DF52" s="274">
        <v>1390</v>
      </c>
      <c r="DG52" s="275">
        <v>2783</v>
      </c>
    </row>
    <row r="53" spans="1:111" x14ac:dyDescent="0.35">
      <c r="A53" t="s">
        <v>138</v>
      </c>
      <c r="B53" t="s">
        <v>383</v>
      </c>
      <c r="C53" t="s">
        <v>372</v>
      </c>
      <c r="D53" s="273">
        <v>79</v>
      </c>
      <c r="E53" s="274">
        <v>63</v>
      </c>
      <c r="F53" s="275">
        <v>71</v>
      </c>
      <c r="G53" s="273">
        <v>978</v>
      </c>
      <c r="H53" s="274">
        <v>966</v>
      </c>
      <c r="I53" s="275">
        <v>1944</v>
      </c>
      <c r="J53" s="273">
        <v>79</v>
      </c>
      <c r="K53" s="274">
        <v>65</v>
      </c>
      <c r="L53" s="275">
        <v>72</v>
      </c>
      <c r="M53" s="273">
        <v>978</v>
      </c>
      <c r="N53" s="274">
        <v>966</v>
      </c>
      <c r="O53" s="275">
        <v>1944</v>
      </c>
      <c r="P53" s="273">
        <v>35.9</v>
      </c>
      <c r="Q53" s="274">
        <v>33.4</v>
      </c>
      <c r="R53" s="275">
        <v>34.700000000000003</v>
      </c>
      <c r="S53" s="273">
        <v>978</v>
      </c>
      <c r="T53" s="274">
        <v>966</v>
      </c>
      <c r="U53" s="275">
        <v>1944</v>
      </c>
      <c r="V53" s="273">
        <v>80</v>
      </c>
      <c r="W53" s="274">
        <v>68</v>
      </c>
      <c r="X53" s="275">
        <v>74</v>
      </c>
      <c r="Y53" s="273">
        <v>60</v>
      </c>
      <c r="Z53" s="274">
        <v>65</v>
      </c>
      <c r="AA53" s="275">
        <v>125</v>
      </c>
      <c r="AB53" s="273">
        <v>80</v>
      </c>
      <c r="AC53" s="274">
        <v>74</v>
      </c>
      <c r="AD53" s="275">
        <v>77</v>
      </c>
      <c r="AE53" s="273">
        <v>60</v>
      </c>
      <c r="AF53" s="274">
        <v>65</v>
      </c>
      <c r="AG53" s="275">
        <v>125</v>
      </c>
      <c r="AH53" s="273">
        <v>36.5</v>
      </c>
      <c r="AI53" s="274">
        <v>33.700000000000003</v>
      </c>
      <c r="AJ53" s="275">
        <v>35</v>
      </c>
      <c r="AK53" s="273">
        <v>60</v>
      </c>
      <c r="AL53" s="274">
        <v>65</v>
      </c>
      <c r="AM53" s="275">
        <v>125</v>
      </c>
      <c r="AN53" s="273">
        <v>73</v>
      </c>
      <c r="AO53" s="274">
        <v>58</v>
      </c>
      <c r="AP53" s="275">
        <v>66</v>
      </c>
      <c r="AQ53" s="273">
        <v>86</v>
      </c>
      <c r="AR53" s="274">
        <v>83</v>
      </c>
      <c r="AS53" s="275">
        <v>169</v>
      </c>
      <c r="AT53" s="273">
        <v>76</v>
      </c>
      <c r="AU53" s="274">
        <v>60</v>
      </c>
      <c r="AV53" s="275">
        <v>68</v>
      </c>
      <c r="AW53" s="273">
        <v>86</v>
      </c>
      <c r="AX53" s="274">
        <v>83</v>
      </c>
      <c r="AY53" s="275">
        <v>169</v>
      </c>
      <c r="AZ53" s="273">
        <v>34.6</v>
      </c>
      <c r="BA53" s="274">
        <v>32.9</v>
      </c>
      <c r="BB53" s="275">
        <v>33.799999999999997</v>
      </c>
      <c r="BC53" s="273">
        <v>86</v>
      </c>
      <c r="BD53" s="274">
        <v>83</v>
      </c>
      <c r="BE53" s="275">
        <v>169</v>
      </c>
      <c r="BF53" s="273">
        <v>74</v>
      </c>
      <c r="BG53" s="274">
        <v>50</v>
      </c>
      <c r="BH53" s="275">
        <v>62</v>
      </c>
      <c r="BI53" s="273">
        <v>38</v>
      </c>
      <c r="BJ53" s="274">
        <v>36</v>
      </c>
      <c r="BK53" s="275">
        <v>74</v>
      </c>
      <c r="BL53" s="273">
        <v>84</v>
      </c>
      <c r="BM53" s="274">
        <v>50</v>
      </c>
      <c r="BN53" s="275">
        <v>68</v>
      </c>
      <c r="BO53" s="273">
        <v>38</v>
      </c>
      <c r="BP53" s="274">
        <v>36</v>
      </c>
      <c r="BQ53" s="275">
        <v>74</v>
      </c>
      <c r="BR53" s="273">
        <v>34.6</v>
      </c>
      <c r="BS53" s="274">
        <v>30.9</v>
      </c>
      <c r="BT53" s="275">
        <v>32.799999999999997</v>
      </c>
      <c r="BU53" s="273">
        <v>38</v>
      </c>
      <c r="BV53" s="274">
        <v>36</v>
      </c>
      <c r="BW53" s="275">
        <v>74</v>
      </c>
      <c r="BX53" s="273" t="s">
        <v>197</v>
      </c>
      <c r="BY53" s="274" t="s">
        <v>197</v>
      </c>
      <c r="BZ53" s="275">
        <v>75</v>
      </c>
      <c r="CA53" s="273">
        <v>10</v>
      </c>
      <c r="CB53" s="274">
        <v>10</v>
      </c>
      <c r="CC53" s="275">
        <v>20</v>
      </c>
      <c r="CD53" s="273" t="s">
        <v>197</v>
      </c>
      <c r="CE53" s="274" t="s">
        <v>197</v>
      </c>
      <c r="CF53" s="275">
        <v>75</v>
      </c>
      <c r="CG53" s="273">
        <v>10</v>
      </c>
      <c r="CH53" s="274">
        <v>10</v>
      </c>
      <c r="CI53" s="275">
        <v>20</v>
      </c>
      <c r="CJ53" s="273">
        <v>34.5</v>
      </c>
      <c r="CK53" s="274">
        <v>33.4</v>
      </c>
      <c r="CL53" s="275">
        <v>34</v>
      </c>
      <c r="CM53" s="273">
        <v>10</v>
      </c>
      <c r="CN53" s="274">
        <v>10</v>
      </c>
      <c r="CO53" s="275">
        <v>20</v>
      </c>
      <c r="CP53" s="273">
        <v>77</v>
      </c>
      <c r="CQ53" s="274">
        <v>62</v>
      </c>
      <c r="CR53" s="275">
        <v>70</v>
      </c>
      <c r="CS53" s="273">
        <v>1244</v>
      </c>
      <c r="CT53" s="274">
        <v>1222</v>
      </c>
      <c r="CU53" s="275">
        <v>2466</v>
      </c>
      <c r="CV53" s="273">
        <v>79</v>
      </c>
      <c r="CW53" s="274">
        <v>63</v>
      </c>
      <c r="CX53" s="275">
        <v>71</v>
      </c>
      <c r="CY53" s="273">
        <v>1244</v>
      </c>
      <c r="CZ53" s="274">
        <v>1222</v>
      </c>
      <c r="DA53" s="275">
        <v>2466</v>
      </c>
      <c r="DB53" s="273">
        <v>35.700000000000003</v>
      </c>
      <c r="DC53" s="274">
        <v>33.1</v>
      </c>
      <c r="DD53" s="275">
        <v>34.4</v>
      </c>
      <c r="DE53" s="273">
        <v>1244</v>
      </c>
      <c r="DF53" s="274">
        <v>1222</v>
      </c>
      <c r="DG53" s="275">
        <v>2466</v>
      </c>
    </row>
    <row r="54" spans="1:111" x14ac:dyDescent="0.35">
      <c r="A54" t="s">
        <v>141</v>
      </c>
      <c r="B54" t="s">
        <v>386</v>
      </c>
      <c r="C54" t="s">
        <v>372</v>
      </c>
      <c r="D54" s="273">
        <v>77</v>
      </c>
      <c r="E54" s="274">
        <v>61</v>
      </c>
      <c r="F54" s="275">
        <v>69</v>
      </c>
      <c r="G54" s="273">
        <v>1088</v>
      </c>
      <c r="H54" s="274">
        <v>1147</v>
      </c>
      <c r="I54" s="275">
        <v>2235</v>
      </c>
      <c r="J54" s="273">
        <v>78</v>
      </c>
      <c r="K54" s="274">
        <v>63</v>
      </c>
      <c r="L54" s="275">
        <v>70</v>
      </c>
      <c r="M54" s="273">
        <v>1088</v>
      </c>
      <c r="N54" s="274">
        <v>1147</v>
      </c>
      <c r="O54" s="275">
        <v>2235</v>
      </c>
      <c r="P54" s="273">
        <v>36.1</v>
      </c>
      <c r="Q54" s="274">
        <v>33.6</v>
      </c>
      <c r="R54" s="275">
        <v>34.799999999999997</v>
      </c>
      <c r="S54" s="273">
        <v>1088</v>
      </c>
      <c r="T54" s="274">
        <v>1147</v>
      </c>
      <c r="U54" s="275">
        <v>2235</v>
      </c>
      <c r="V54" s="273">
        <v>79</v>
      </c>
      <c r="W54" s="274">
        <v>53</v>
      </c>
      <c r="X54" s="275">
        <v>66</v>
      </c>
      <c r="Y54" s="273">
        <v>100</v>
      </c>
      <c r="Z54" s="274">
        <v>98</v>
      </c>
      <c r="AA54" s="275">
        <v>198</v>
      </c>
      <c r="AB54" s="273">
        <v>79</v>
      </c>
      <c r="AC54" s="274">
        <v>54</v>
      </c>
      <c r="AD54" s="275">
        <v>67</v>
      </c>
      <c r="AE54" s="273">
        <v>100</v>
      </c>
      <c r="AF54" s="274">
        <v>98</v>
      </c>
      <c r="AG54" s="275">
        <v>198</v>
      </c>
      <c r="AH54" s="273">
        <v>37.1</v>
      </c>
      <c r="AI54" s="274">
        <v>32.299999999999997</v>
      </c>
      <c r="AJ54" s="275">
        <v>34.700000000000003</v>
      </c>
      <c r="AK54" s="273">
        <v>100</v>
      </c>
      <c r="AL54" s="274">
        <v>98</v>
      </c>
      <c r="AM54" s="275">
        <v>198</v>
      </c>
      <c r="AN54" s="273">
        <v>76</v>
      </c>
      <c r="AO54" s="274">
        <v>62</v>
      </c>
      <c r="AP54" s="275">
        <v>68</v>
      </c>
      <c r="AQ54" s="273">
        <v>180</v>
      </c>
      <c r="AR54" s="274">
        <v>231</v>
      </c>
      <c r="AS54" s="275">
        <v>411</v>
      </c>
      <c r="AT54" s="273">
        <v>77</v>
      </c>
      <c r="AU54" s="274">
        <v>68</v>
      </c>
      <c r="AV54" s="275">
        <v>72</v>
      </c>
      <c r="AW54" s="273">
        <v>180</v>
      </c>
      <c r="AX54" s="274">
        <v>231</v>
      </c>
      <c r="AY54" s="275">
        <v>411</v>
      </c>
      <c r="AZ54" s="273">
        <v>34.700000000000003</v>
      </c>
      <c r="BA54" s="274">
        <v>32.9</v>
      </c>
      <c r="BB54" s="275">
        <v>33.700000000000003</v>
      </c>
      <c r="BC54" s="273">
        <v>180</v>
      </c>
      <c r="BD54" s="274">
        <v>231</v>
      </c>
      <c r="BE54" s="275">
        <v>411</v>
      </c>
      <c r="BF54" s="273">
        <v>89</v>
      </c>
      <c r="BG54" s="274">
        <v>69</v>
      </c>
      <c r="BH54" s="275">
        <v>79</v>
      </c>
      <c r="BI54" s="273">
        <v>46</v>
      </c>
      <c r="BJ54" s="274">
        <v>49</v>
      </c>
      <c r="BK54" s="275">
        <v>95</v>
      </c>
      <c r="BL54" s="273">
        <v>91</v>
      </c>
      <c r="BM54" s="274">
        <v>69</v>
      </c>
      <c r="BN54" s="275">
        <v>80</v>
      </c>
      <c r="BO54" s="273">
        <v>46</v>
      </c>
      <c r="BP54" s="274">
        <v>49</v>
      </c>
      <c r="BQ54" s="275">
        <v>95</v>
      </c>
      <c r="BR54" s="273">
        <v>37.700000000000003</v>
      </c>
      <c r="BS54" s="274">
        <v>33.9</v>
      </c>
      <c r="BT54" s="275">
        <v>35.700000000000003</v>
      </c>
      <c r="BU54" s="273">
        <v>46</v>
      </c>
      <c r="BV54" s="274">
        <v>49</v>
      </c>
      <c r="BW54" s="275">
        <v>95</v>
      </c>
      <c r="BX54" s="273">
        <v>100</v>
      </c>
      <c r="BY54" s="274">
        <v>64</v>
      </c>
      <c r="BZ54" s="275">
        <v>82</v>
      </c>
      <c r="CA54" s="273">
        <v>11</v>
      </c>
      <c r="CB54" s="274">
        <v>11</v>
      </c>
      <c r="CC54" s="275">
        <v>22</v>
      </c>
      <c r="CD54" s="273">
        <v>100</v>
      </c>
      <c r="CE54" s="274">
        <v>64</v>
      </c>
      <c r="CF54" s="275">
        <v>82</v>
      </c>
      <c r="CG54" s="273">
        <v>11</v>
      </c>
      <c r="CH54" s="274">
        <v>11</v>
      </c>
      <c r="CI54" s="275">
        <v>22</v>
      </c>
      <c r="CJ54" s="273">
        <v>36.5</v>
      </c>
      <c r="CK54" s="274">
        <v>34.6</v>
      </c>
      <c r="CL54" s="275">
        <v>35.6</v>
      </c>
      <c r="CM54" s="273">
        <v>11</v>
      </c>
      <c r="CN54" s="274">
        <v>11</v>
      </c>
      <c r="CO54" s="275">
        <v>22</v>
      </c>
      <c r="CP54" s="273">
        <v>78</v>
      </c>
      <c r="CQ54" s="274">
        <v>61</v>
      </c>
      <c r="CR54" s="275">
        <v>69</v>
      </c>
      <c r="CS54" s="273">
        <v>1458</v>
      </c>
      <c r="CT54" s="274">
        <v>1574</v>
      </c>
      <c r="CU54" s="275">
        <v>3032</v>
      </c>
      <c r="CV54" s="273">
        <v>78</v>
      </c>
      <c r="CW54" s="274">
        <v>63</v>
      </c>
      <c r="CX54" s="275">
        <v>70</v>
      </c>
      <c r="CY54" s="273">
        <v>1458</v>
      </c>
      <c r="CZ54" s="274">
        <v>1574</v>
      </c>
      <c r="DA54" s="275">
        <v>3032</v>
      </c>
      <c r="DB54" s="273">
        <v>36</v>
      </c>
      <c r="DC54" s="274">
        <v>33.4</v>
      </c>
      <c r="DD54" s="275">
        <v>34.700000000000003</v>
      </c>
      <c r="DE54" s="273">
        <v>1458</v>
      </c>
      <c r="DF54" s="274">
        <v>1574</v>
      </c>
      <c r="DG54" s="275">
        <v>3032</v>
      </c>
    </row>
    <row r="55" spans="1:111" x14ac:dyDescent="0.35">
      <c r="A55" t="s">
        <v>133</v>
      </c>
      <c r="B55" t="s">
        <v>378</v>
      </c>
      <c r="C55" t="s">
        <v>372</v>
      </c>
      <c r="D55" s="273">
        <v>77</v>
      </c>
      <c r="E55" s="274">
        <v>65</v>
      </c>
      <c r="F55" s="275">
        <v>71</v>
      </c>
      <c r="G55" s="273">
        <v>607</v>
      </c>
      <c r="H55" s="274">
        <v>680</v>
      </c>
      <c r="I55" s="275">
        <v>1287</v>
      </c>
      <c r="J55" s="273">
        <v>77</v>
      </c>
      <c r="K55" s="274">
        <v>67</v>
      </c>
      <c r="L55" s="275">
        <v>72</v>
      </c>
      <c r="M55" s="273">
        <v>607</v>
      </c>
      <c r="N55" s="274">
        <v>680</v>
      </c>
      <c r="O55" s="275">
        <v>1287</v>
      </c>
      <c r="P55" s="273">
        <v>34.200000000000003</v>
      </c>
      <c r="Q55" s="274">
        <v>32.5</v>
      </c>
      <c r="R55" s="275">
        <v>33.299999999999997</v>
      </c>
      <c r="S55" s="273">
        <v>607</v>
      </c>
      <c r="T55" s="274">
        <v>680</v>
      </c>
      <c r="U55" s="275">
        <v>1287</v>
      </c>
      <c r="V55" s="273">
        <v>82</v>
      </c>
      <c r="W55" s="274">
        <v>68</v>
      </c>
      <c r="X55" s="275">
        <v>75</v>
      </c>
      <c r="Y55" s="273">
        <v>17</v>
      </c>
      <c r="Z55" s="274">
        <v>19</v>
      </c>
      <c r="AA55" s="275">
        <v>36</v>
      </c>
      <c r="AB55" s="273">
        <v>82</v>
      </c>
      <c r="AC55" s="274">
        <v>68</v>
      </c>
      <c r="AD55" s="275">
        <v>75</v>
      </c>
      <c r="AE55" s="273">
        <v>17</v>
      </c>
      <c r="AF55" s="274">
        <v>19</v>
      </c>
      <c r="AG55" s="275">
        <v>36</v>
      </c>
      <c r="AH55" s="273">
        <v>35.9</v>
      </c>
      <c r="AI55" s="274">
        <v>30.2</v>
      </c>
      <c r="AJ55" s="275">
        <v>32.9</v>
      </c>
      <c r="AK55" s="273">
        <v>17</v>
      </c>
      <c r="AL55" s="274">
        <v>19</v>
      </c>
      <c r="AM55" s="275">
        <v>36</v>
      </c>
      <c r="AN55" s="273" t="s">
        <v>197</v>
      </c>
      <c r="AO55" s="274" t="s">
        <v>197</v>
      </c>
      <c r="AP55" s="275">
        <v>50</v>
      </c>
      <c r="AQ55" s="273" t="s">
        <v>197</v>
      </c>
      <c r="AR55" s="274" t="s">
        <v>197</v>
      </c>
      <c r="AS55" s="275">
        <v>10</v>
      </c>
      <c r="AT55" s="273" t="s">
        <v>197</v>
      </c>
      <c r="AU55" s="274" t="s">
        <v>197</v>
      </c>
      <c r="AV55" s="275">
        <v>50</v>
      </c>
      <c r="AW55" s="273" t="s">
        <v>197</v>
      </c>
      <c r="AX55" s="274" t="s">
        <v>197</v>
      </c>
      <c r="AY55" s="275">
        <v>10</v>
      </c>
      <c r="AZ55" s="273">
        <v>24.8</v>
      </c>
      <c r="BA55" s="274">
        <v>35</v>
      </c>
      <c r="BB55" s="275">
        <v>26.8</v>
      </c>
      <c r="BC55" s="273" t="s">
        <v>197</v>
      </c>
      <c r="BD55" s="274" t="s">
        <v>197</v>
      </c>
      <c r="BE55" s="275">
        <v>10</v>
      </c>
      <c r="BF55" s="273" t="s">
        <v>191</v>
      </c>
      <c r="BG55" s="274" t="s">
        <v>197</v>
      </c>
      <c r="BH55" s="275" t="s">
        <v>197</v>
      </c>
      <c r="BI55" s="273">
        <v>0</v>
      </c>
      <c r="BJ55" s="274" t="s">
        <v>197</v>
      </c>
      <c r="BK55" s="275" t="s">
        <v>197</v>
      </c>
      <c r="BL55" s="273" t="s">
        <v>191</v>
      </c>
      <c r="BM55" s="274" t="s">
        <v>197</v>
      </c>
      <c r="BN55" s="275" t="s">
        <v>197</v>
      </c>
      <c r="BO55" s="273">
        <v>0</v>
      </c>
      <c r="BP55" s="274" t="s">
        <v>197</v>
      </c>
      <c r="BQ55" s="275" t="s">
        <v>197</v>
      </c>
      <c r="BR55" s="273">
        <v>0</v>
      </c>
      <c r="BS55" s="274">
        <v>34</v>
      </c>
      <c r="BT55" s="275">
        <v>34</v>
      </c>
      <c r="BU55" s="273">
        <v>0</v>
      </c>
      <c r="BV55" s="274" t="s">
        <v>197</v>
      </c>
      <c r="BW55" s="275" t="s">
        <v>197</v>
      </c>
      <c r="BX55" s="273" t="s">
        <v>197</v>
      </c>
      <c r="BY55" s="274" t="s">
        <v>197</v>
      </c>
      <c r="BZ55" s="275" t="s">
        <v>197</v>
      </c>
      <c r="CA55" s="273" t="s">
        <v>197</v>
      </c>
      <c r="CB55" s="274" t="s">
        <v>197</v>
      </c>
      <c r="CC55" s="275">
        <v>4</v>
      </c>
      <c r="CD55" s="273" t="s">
        <v>197</v>
      </c>
      <c r="CE55" s="274" t="s">
        <v>197</v>
      </c>
      <c r="CF55" s="275" t="s">
        <v>197</v>
      </c>
      <c r="CG55" s="273" t="s">
        <v>197</v>
      </c>
      <c r="CH55" s="274" t="s">
        <v>197</v>
      </c>
      <c r="CI55" s="275">
        <v>4</v>
      </c>
      <c r="CJ55" s="273">
        <v>34.5</v>
      </c>
      <c r="CK55" s="274">
        <v>33.5</v>
      </c>
      <c r="CL55" s="275">
        <v>34</v>
      </c>
      <c r="CM55" s="273" t="s">
        <v>197</v>
      </c>
      <c r="CN55" s="274" t="s">
        <v>197</v>
      </c>
      <c r="CO55" s="275">
        <v>4</v>
      </c>
      <c r="CP55" s="273">
        <v>76</v>
      </c>
      <c r="CQ55" s="274">
        <v>64</v>
      </c>
      <c r="CR55" s="275">
        <v>70</v>
      </c>
      <c r="CS55" s="273">
        <v>642</v>
      </c>
      <c r="CT55" s="274">
        <v>718</v>
      </c>
      <c r="CU55" s="275">
        <v>1360</v>
      </c>
      <c r="CV55" s="273">
        <v>77</v>
      </c>
      <c r="CW55" s="274">
        <v>66</v>
      </c>
      <c r="CX55" s="275">
        <v>71</v>
      </c>
      <c r="CY55" s="273">
        <v>642</v>
      </c>
      <c r="CZ55" s="274">
        <v>718</v>
      </c>
      <c r="DA55" s="275">
        <v>1360</v>
      </c>
      <c r="DB55" s="273">
        <v>34.1</v>
      </c>
      <c r="DC55" s="274">
        <v>32.4</v>
      </c>
      <c r="DD55" s="275">
        <v>33.200000000000003</v>
      </c>
      <c r="DE55" s="273">
        <v>642</v>
      </c>
      <c r="DF55" s="274">
        <v>718</v>
      </c>
      <c r="DG55" s="275">
        <v>1360</v>
      </c>
    </row>
    <row r="56" spans="1:111" x14ac:dyDescent="0.35">
      <c r="A56" t="s">
        <v>5</v>
      </c>
      <c r="B56" t="s">
        <v>249</v>
      </c>
      <c r="C56" t="s">
        <v>247</v>
      </c>
      <c r="D56" s="273">
        <v>78</v>
      </c>
      <c r="E56" s="274">
        <v>62</v>
      </c>
      <c r="F56" s="275">
        <v>70</v>
      </c>
      <c r="G56" s="273">
        <v>2580</v>
      </c>
      <c r="H56" s="274">
        <v>2836</v>
      </c>
      <c r="I56" s="275">
        <v>5416</v>
      </c>
      <c r="J56" s="273">
        <v>80</v>
      </c>
      <c r="K56" s="274">
        <v>65</v>
      </c>
      <c r="L56" s="275">
        <v>72</v>
      </c>
      <c r="M56" s="273">
        <v>2580</v>
      </c>
      <c r="N56" s="274">
        <v>2836</v>
      </c>
      <c r="O56" s="275">
        <v>5416</v>
      </c>
      <c r="P56" s="273">
        <v>36.700000000000003</v>
      </c>
      <c r="Q56" s="274">
        <v>33.6</v>
      </c>
      <c r="R56" s="275">
        <v>35.1</v>
      </c>
      <c r="S56" s="273">
        <v>2580</v>
      </c>
      <c r="T56" s="274">
        <v>2836</v>
      </c>
      <c r="U56" s="275">
        <v>5416</v>
      </c>
      <c r="V56" s="273">
        <v>87</v>
      </c>
      <c r="W56" s="274">
        <v>70</v>
      </c>
      <c r="X56" s="275">
        <v>77</v>
      </c>
      <c r="Y56" s="273">
        <v>38</v>
      </c>
      <c r="Z56" s="274">
        <v>46</v>
      </c>
      <c r="AA56" s="275">
        <v>84</v>
      </c>
      <c r="AB56" s="273">
        <v>87</v>
      </c>
      <c r="AC56" s="274">
        <v>70</v>
      </c>
      <c r="AD56" s="275">
        <v>77</v>
      </c>
      <c r="AE56" s="273">
        <v>38</v>
      </c>
      <c r="AF56" s="274">
        <v>46</v>
      </c>
      <c r="AG56" s="275">
        <v>84</v>
      </c>
      <c r="AH56" s="273">
        <v>38.200000000000003</v>
      </c>
      <c r="AI56" s="274">
        <v>33.799999999999997</v>
      </c>
      <c r="AJ56" s="275">
        <v>35.799999999999997</v>
      </c>
      <c r="AK56" s="273">
        <v>38</v>
      </c>
      <c r="AL56" s="274">
        <v>46</v>
      </c>
      <c r="AM56" s="275">
        <v>84</v>
      </c>
      <c r="AN56" s="273">
        <v>62</v>
      </c>
      <c r="AO56" s="274">
        <v>64</v>
      </c>
      <c r="AP56" s="275">
        <v>63</v>
      </c>
      <c r="AQ56" s="273">
        <v>21</v>
      </c>
      <c r="AR56" s="274">
        <v>22</v>
      </c>
      <c r="AS56" s="275">
        <v>43</v>
      </c>
      <c r="AT56" s="273">
        <v>67</v>
      </c>
      <c r="AU56" s="274">
        <v>64</v>
      </c>
      <c r="AV56" s="275">
        <v>65</v>
      </c>
      <c r="AW56" s="273">
        <v>21</v>
      </c>
      <c r="AX56" s="274">
        <v>22</v>
      </c>
      <c r="AY56" s="275">
        <v>43</v>
      </c>
      <c r="AZ56" s="273">
        <v>32.799999999999997</v>
      </c>
      <c r="BA56" s="274">
        <v>33.1</v>
      </c>
      <c r="BB56" s="275">
        <v>33</v>
      </c>
      <c r="BC56" s="273">
        <v>21</v>
      </c>
      <c r="BD56" s="274">
        <v>22</v>
      </c>
      <c r="BE56" s="275">
        <v>43</v>
      </c>
      <c r="BF56" s="273" t="s">
        <v>197</v>
      </c>
      <c r="BG56" s="274">
        <v>100</v>
      </c>
      <c r="BH56" s="275" t="s">
        <v>197</v>
      </c>
      <c r="BI56" s="273">
        <v>6</v>
      </c>
      <c r="BJ56" s="274">
        <v>4</v>
      </c>
      <c r="BK56" s="275">
        <v>10</v>
      </c>
      <c r="BL56" s="273" t="s">
        <v>197</v>
      </c>
      <c r="BM56" s="274">
        <v>100</v>
      </c>
      <c r="BN56" s="275" t="s">
        <v>197</v>
      </c>
      <c r="BO56" s="273">
        <v>6</v>
      </c>
      <c r="BP56" s="274">
        <v>4</v>
      </c>
      <c r="BQ56" s="275">
        <v>10</v>
      </c>
      <c r="BR56" s="273">
        <v>41.2</v>
      </c>
      <c r="BS56" s="274">
        <v>40.5</v>
      </c>
      <c r="BT56" s="275">
        <v>40.9</v>
      </c>
      <c r="BU56" s="273">
        <v>6</v>
      </c>
      <c r="BV56" s="274">
        <v>4</v>
      </c>
      <c r="BW56" s="275">
        <v>10</v>
      </c>
      <c r="BX56" s="273">
        <v>70</v>
      </c>
      <c r="BY56" s="274">
        <v>63</v>
      </c>
      <c r="BZ56" s="275">
        <v>67</v>
      </c>
      <c r="CA56" s="273">
        <v>10</v>
      </c>
      <c r="CB56" s="274">
        <v>8</v>
      </c>
      <c r="CC56" s="275">
        <v>18</v>
      </c>
      <c r="CD56" s="273">
        <v>70</v>
      </c>
      <c r="CE56" s="274">
        <v>63</v>
      </c>
      <c r="CF56" s="275">
        <v>67</v>
      </c>
      <c r="CG56" s="273">
        <v>10</v>
      </c>
      <c r="CH56" s="274">
        <v>8</v>
      </c>
      <c r="CI56" s="275">
        <v>18</v>
      </c>
      <c r="CJ56" s="273">
        <v>36.799999999999997</v>
      </c>
      <c r="CK56" s="274">
        <v>32.1</v>
      </c>
      <c r="CL56" s="275">
        <v>34.700000000000003</v>
      </c>
      <c r="CM56" s="273">
        <v>10</v>
      </c>
      <c r="CN56" s="274">
        <v>8</v>
      </c>
      <c r="CO56" s="275">
        <v>18</v>
      </c>
      <c r="CP56" s="273">
        <v>78</v>
      </c>
      <c r="CQ56" s="274">
        <v>63</v>
      </c>
      <c r="CR56" s="275">
        <v>70</v>
      </c>
      <c r="CS56" s="273">
        <v>2675</v>
      </c>
      <c r="CT56" s="274">
        <v>2950</v>
      </c>
      <c r="CU56" s="275">
        <v>5625</v>
      </c>
      <c r="CV56" s="273">
        <v>80</v>
      </c>
      <c r="CW56" s="274">
        <v>65</v>
      </c>
      <c r="CX56" s="275">
        <v>72</v>
      </c>
      <c r="CY56" s="273">
        <v>2675</v>
      </c>
      <c r="CZ56" s="274">
        <v>2950</v>
      </c>
      <c r="DA56" s="275">
        <v>5625</v>
      </c>
      <c r="DB56" s="273">
        <v>36.6</v>
      </c>
      <c r="DC56" s="274">
        <v>33.6</v>
      </c>
      <c r="DD56" s="275">
        <v>35</v>
      </c>
      <c r="DE56" s="273">
        <v>2675</v>
      </c>
      <c r="DF56" s="274">
        <v>2950</v>
      </c>
      <c r="DG56" s="275">
        <v>5625</v>
      </c>
    </row>
    <row r="57" spans="1:111" x14ac:dyDescent="0.35">
      <c r="A57" t="s">
        <v>1086</v>
      </c>
      <c r="B57" t="s">
        <v>255</v>
      </c>
      <c r="C57" t="s">
        <v>247</v>
      </c>
      <c r="D57" s="273">
        <v>79</v>
      </c>
      <c r="E57" s="274">
        <v>69</v>
      </c>
      <c r="F57" s="275">
        <v>74</v>
      </c>
      <c r="G57" s="273">
        <v>1633</v>
      </c>
      <c r="H57" s="274">
        <v>1717</v>
      </c>
      <c r="I57" s="275">
        <v>3350</v>
      </c>
      <c r="J57" s="273">
        <v>80</v>
      </c>
      <c r="K57" s="274">
        <v>70</v>
      </c>
      <c r="L57" s="275">
        <v>75</v>
      </c>
      <c r="M57" s="273">
        <v>1633</v>
      </c>
      <c r="N57" s="274">
        <v>1717</v>
      </c>
      <c r="O57" s="275">
        <v>3350</v>
      </c>
      <c r="P57" s="273">
        <v>37</v>
      </c>
      <c r="Q57" s="274">
        <v>34.799999999999997</v>
      </c>
      <c r="R57" s="275">
        <v>35.9</v>
      </c>
      <c r="S57" s="273">
        <v>1633</v>
      </c>
      <c r="T57" s="274">
        <v>1717</v>
      </c>
      <c r="U57" s="275">
        <v>3350</v>
      </c>
      <c r="V57" s="273">
        <v>84</v>
      </c>
      <c r="W57" s="274">
        <v>58</v>
      </c>
      <c r="X57" s="275">
        <v>72</v>
      </c>
      <c r="Y57" s="273">
        <v>38</v>
      </c>
      <c r="Z57" s="274">
        <v>31</v>
      </c>
      <c r="AA57" s="275">
        <v>69</v>
      </c>
      <c r="AB57" s="273">
        <v>84</v>
      </c>
      <c r="AC57" s="274">
        <v>68</v>
      </c>
      <c r="AD57" s="275">
        <v>77</v>
      </c>
      <c r="AE57" s="273">
        <v>38</v>
      </c>
      <c r="AF57" s="274">
        <v>31</v>
      </c>
      <c r="AG57" s="275">
        <v>69</v>
      </c>
      <c r="AH57" s="273">
        <v>38.4</v>
      </c>
      <c r="AI57" s="274">
        <v>33.4</v>
      </c>
      <c r="AJ57" s="275">
        <v>36.200000000000003</v>
      </c>
      <c r="AK57" s="273">
        <v>38</v>
      </c>
      <c r="AL57" s="274">
        <v>31</v>
      </c>
      <c r="AM57" s="275">
        <v>69</v>
      </c>
      <c r="AN57" s="273" t="s">
        <v>197</v>
      </c>
      <c r="AO57" s="274" t="s">
        <v>197</v>
      </c>
      <c r="AP57" s="275" t="s">
        <v>197</v>
      </c>
      <c r="AQ57" s="273">
        <v>16</v>
      </c>
      <c r="AR57" s="274">
        <v>11</v>
      </c>
      <c r="AS57" s="275">
        <v>27</v>
      </c>
      <c r="AT57" s="273" t="s">
        <v>197</v>
      </c>
      <c r="AU57" s="274" t="s">
        <v>197</v>
      </c>
      <c r="AV57" s="275" t="s">
        <v>197</v>
      </c>
      <c r="AW57" s="273">
        <v>16</v>
      </c>
      <c r="AX57" s="274">
        <v>11</v>
      </c>
      <c r="AY57" s="275">
        <v>27</v>
      </c>
      <c r="AZ57" s="273">
        <v>41.6</v>
      </c>
      <c r="BA57" s="274">
        <v>36.200000000000003</v>
      </c>
      <c r="BB57" s="275">
        <v>39.4</v>
      </c>
      <c r="BC57" s="273">
        <v>16</v>
      </c>
      <c r="BD57" s="274">
        <v>11</v>
      </c>
      <c r="BE57" s="275">
        <v>27</v>
      </c>
      <c r="BF57" s="273" t="s">
        <v>191</v>
      </c>
      <c r="BG57" s="274" t="s">
        <v>197</v>
      </c>
      <c r="BH57" s="275" t="s">
        <v>197</v>
      </c>
      <c r="BI57" s="273">
        <v>0</v>
      </c>
      <c r="BJ57" s="274" t="s">
        <v>197</v>
      </c>
      <c r="BK57" s="275" t="s">
        <v>197</v>
      </c>
      <c r="BL57" s="273" t="s">
        <v>191</v>
      </c>
      <c r="BM57" s="274" t="s">
        <v>197</v>
      </c>
      <c r="BN57" s="275" t="s">
        <v>197</v>
      </c>
      <c r="BO57" s="273">
        <v>0</v>
      </c>
      <c r="BP57" s="274" t="s">
        <v>197</v>
      </c>
      <c r="BQ57" s="275" t="s">
        <v>197</v>
      </c>
      <c r="BR57" s="273">
        <v>0</v>
      </c>
      <c r="BS57" s="274">
        <v>22</v>
      </c>
      <c r="BT57" s="275">
        <v>22</v>
      </c>
      <c r="BU57" s="273">
        <v>0</v>
      </c>
      <c r="BV57" s="274" t="s">
        <v>197</v>
      </c>
      <c r="BW57" s="275" t="s">
        <v>197</v>
      </c>
      <c r="BX57" s="273" t="s">
        <v>197</v>
      </c>
      <c r="BY57" s="274" t="s">
        <v>197</v>
      </c>
      <c r="BZ57" s="275" t="s">
        <v>197</v>
      </c>
      <c r="CA57" s="273" t="s">
        <v>197</v>
      </c>
      <c r="CB57" s="274" t="s">
        <v>197</v>
      </c>
      <c r="CC57" s="275">
        <v>3</v>
      </c>
      <c r="CD57" s="273" t="s">
        <v>197</v>
      </c>
      <c r="CE57" s="274" t="s">
        <v>197</v>
      </c>
      <c r="CF57" s="275" t="s">
        <v>197</v>
      </c>
      <c r="CG57" s="273" t="s">
        <v>197</v>
      </c>
      <c r="CH57" s="274" t="s">
        <v>197</v>
      </c>
      <c r="CI57" s="275">
        <v>3</v>
      </c>
      <c r="CJ57" s="273">
        <v>25</v>
      </c>
      <c r="CK57" s="274">
        <v>24.5</v>
      </c>
      <c r="CL57" s="275">
        <v>24.7</v>
      </c>
      <c r="CM57" s="273" t="s">
        <v>197</v>
      </c>
      <c r="CN57" s="274" t="s">
        <v>197</v>
      </c>
      <c r="CO57" s="275">
        <v>3</v>
      </c>
      <c r="CP57" s="273">
        <v>79</v>
      </c>
      <c r="CQ57" s="274">
        <v>69</v>
      </c>
      <c r="CR57" s="275">
        <v>74</v>
      </c>
      <c r="CS57" s="273">
        <v>1705</v>
      </c>
      <c r="CT57" s="274">
        <v>1777</v>
      </c>
      <c r="CU57" s="275">
        <v>3482</v>
      </c>
      <c r="CV57" s="273">
        <v>80</v>
      </c>
      <c r="CW57" s="274">
        <v>70</v>
      </c>
      <c r="CX57" s="275">
        <v>75</v>
      </c>
      <c r="CY57" s="273">
        <v>1705</v>
      </c>
      <c r="CZ57" s="274">
        <v>1777</v>
      </c>
      <c r="DA57" s="275">
        <v>3482</v>
      </c>
      <c r="DB57" s="273">
        <v>37.1</v>
      </c>
      <c r="DC57" s="274">
        <v>34.700000000000003</v>
      </c>
      <c r="DD57" s="275">
        <v>35.9</v>
      </c>
      <c r="DE57" s="273">
        <v>1705</v>
      </c>
      <c r="DF57" s="274">
        <v>1777</v>
      </c>
      <c r="DG57" s="275">
        <v>3482</v>
      </c>
    </row>
    <row r="58" spans="1:111" x14ac:dyDescent="0.35">
      <c r="A58" t="s">
        <v>19</v>
      </c>
      <c r="B58" t="s">
        <v>265</v>
      </c>
      <c r="C58" t="s">
        <v>260</v>
      </c>
      <c r="D58" s="273">
        <v>77</v>
      </c>
      <c r="E58" s="274">
        <v>64</v>
      </c>
      <c r="F58" s="275">
        <v>70</v>
      </c>
      <c r="G58" s="273">
        <v>1879</v>
      </c>
      <c r="H58" s="274">
        <v>2033</v>
      </c>
      <c r="I58" s="275">
        <v>3912</v>
      </c>
      <c r="J58" s="273">
        <v>78</v>
      </c>
      <c r="K58" s="274">
        <v>67</v>
      </c>
      <c r="L58" s="275">
        <v>72</v>
      </c>
      <c r="M58" s="273">
        <v>1879</v>
      </c>
      <c r="N58" s="274">
        <v>2033</v>
      </c>
      <c r="O58" s="275">
        <v>3912</v>
      </c>
      <c r="P58" s="273">
        <v>36.1</v>
      </c>
      <c r="Q58" s="274">
        <v>33.9</v>
      </c>
      <c r="R58" s="275">
        <v>35</v>
      </c>
      <c r="S58" s="273">
        <v>1879</v>
      </c>
      <c r="T58" s="274">
        <v>2033</v>
      </c>
      <c r="U58" s="275">
        <v>3912</v>
      </c>
      <c r="V58" s="273">
        <v>75</v>
      </c>
      <c r="W58" s="274">
        <v>58</v>
      </c>
      <c r="X58" s="275">
        <v>67</v>
      </c>
      <c r="Y58" s="273">
        <v>73</v>
      </c>
      <c r="Z58" s="274">
        <v>74</v>
      </c>
      <c r="AA58" s="275">
        <v>147</v>
      </c>
      <c r="AB58" s="273">
        <v>77</v>
      </c>
      <c r="AC58" s="274">
        <v>65</v>
      </c>
      <c r="AD58" s="275">
        <v>71</v>
      </c>
      <c r="AE58" s="273">
        <v>73</v>
      </c>
      <c r="AF58" s="274">
        <v>74</v>
      </c>
      <c r="AG58" s="275">
        <v>147</v>
      </c>
      <c r="AH58" s="273">
        <v>35.1</v>
      </c>
      <c r="AI58" s="274">
        <v>32.799999999999997</v>
      </c>
      <c r="AJ58" s="275">
        <v>34</v>
      </c>
      <c r="AK58" s="273">
        <v>73</v>
      </c>
      <c r="AL58" s="274">
        <v>74</v>
      </c>
      <c r="AM58" s="275">
        <v>147</v>
      </c>
      <c r="AN58" s="273">
        <v>78</v>
      </c>
      <c r="AO58" s="274">
        <v>44</v>
      </c>
      <c r="AP58" s="275">
        <v>63</v>
      </c>
      <c r="AQ58" s="273">
        <v>41</v>
      </c>
      <c r="AR58" s="274">
        <v>34</v>
      </c>
      <c r="AS58" s="275">
        <v>75</v>
      </c>
      <c r="AT58" s="273">
        <v>80</v>
      </c>
      <c r="AU58" s="274">
        <v>47</v>
      </c>
      <c r="AV58" s="275">
        <v>65</v>
      </c>
      <c r="AW58" s="273">
        <v>41</v>
      </c>
      <c r="AX58" s="274">
        <v>34</v>
      </c>
      <c r="AY58" s="275">
        <v>75</v>
      </c>
      <c r="AZ58" s="273">
        <v>34.5</v>
      </c>
      <c r="BA58" s="274">
        <v>29.8</v>
      </c>
      <c r="BB58" s="275">
        <v>32.4</v>
      </c>
      <c r="BC58" s="273">
        <v>41</v>
      </c>
      <c r="BD58" s="274">
        <v>34</v>
      </c>
      <c r="BE58" s="275">
        <v>75</v>
      </c>
      <c r="BF58" s="273">
        <v>67</v>
      </c>
      <c r="BG58" s="274">
        <v>58</v>
      </c>
      <c r="BH58" s="275">
        <v>63</v>
      </c>
      <c r="BI58" s="273">
        <v>12</v>
      </c>
      <c r="BJ58" s="274">
        <v>12</v>
      </c>
      <c r="BK58" s="275">
        <v>24</v>
      </c>
      <c r="BL58" s="273">
        <v>75</v>
      </c>
      <c r="BM58" s="274">
        <v>58</v>
      </c>
      <c r="BN58" s="275">
        <v>67</v>
      </c>
      <c r="BO58" s="273">
        <v>12</v>
      </c>
      <c r="BP58" s="274">
        <v>12</v>
      </c>
      <c r="BQ58" s="275">
        <v>24</v>
      </c>
      <c r="BR58" s="273">
        <v>32.4</v>
      </c>
      <c r="BS58" s="274">
        <v>28.3</v>
      </c>
      <c r="BT58" s="275">
        <v>30.4</v>
      </c>
      <c r="BU58" s="273">
        <v>12</v>
      </c>
      <c r="BV58" s="274">
        <v>12</v>
      </c>
      <c r="BW58" s="275">
        <v>24</v>
      </c>
      <c r="BX58" s="273">
        <v>100</v>
      </c>
      <c r="BY58" s="274" t="s">
        <v>197</v>
      </c>
      <c r="BZ58" s="275" t="s">
        <v>197</v>
      </c>
      <c r="CA58" s="273">
        <v>3</v>
      </c>
      <c r="CB58" s="274">
        <v>6</v>
      </c>
      <c r="CC58" s="275">
        <v>9</v>
      </c>
      <c r="CD58" s="273">
        <v>100</v>
      </c>
      <c r="CE58" s="274" t="s">
        <v>197</v>
      </c>
      <c r="CF58" s="275" t="s">
        <v>197</v>
      </c>
      <c r="CG58" s="273">
        <v>3</v>
      </c>
      <c r="CH58" s="274">
        <v>6</v>
      </c>
      <c r="CI58" s="275">
        <v>9</v>
      </c>
      <c r="CJ58" s="273">
        <v>36.700000000000003</v>
      </c>
      <c r="CK58" s="274">
        <v>32.200000000000003</v>
      </c>
      <c r="CL58" s="275">
        <v>33.700000000000003</v>
      </c>
      <c r="CM58" s="273">
        <v>3</v>
      </c>
      <c r="CN58" s="274">
        <v>6</v>
      </c>
      <c r="CO58" s="275">
        <v>9</v>
      </c>
      <c r="CP58" s="273">
        <v>77</v>
      </c>
      <c r="CQ58" s="274">
        <v>63</v>
      </c>
      <c r="CR58" s="275">
        <v>70</v>
      </c>
      <c r="CS58" s="273">
        <v>2074</v>
      </c>
      <c r="CT58" s="274">
        <v>2223</v>
      </c>
      <c r="CU58" s="275">
        <v>4297</v>
      </c>
      <c r="CV58" s="273">
        <v>78</v>
      </c>
      <c r="CW58" s="274">
        <v>66</v>
      </c>
      <c r="CX58" s="275">
        <v>72</v>
      </c>
      <c r="CY58" s="273">
        <v>2074</v>
      </c>
      <c r="CZ58" s="274">
        <v>2223</v>
      </c>
      <c r="DA58" s="275">
        <v>4297</v>
      </c>
      <c r="DB58" s="273">
        <v>36</v>
      </c>
      <c r="DC58" s="274">
        <v>33.700000000000003</v>
      </c>
      <c r="DD58" s="275">
        <v>34.799999999999997</v>
      </c>
      <c r="DE58" s="273">
        <v>2074</v>
      </c>
      <c r="DF58" s="274">
        <v>2223</v>
      </c>
      <c r="DG58" s="275">
        <v>4297</v>
      </c>
    </row>
    <row r="59" spans="1:111" x14ac:dyDescent="0.35">
      <c r="A59" t="s">
        <v>20</v>
      </c>
      <c r="B59" t="s">
        <v>266</v>
      </c>
      <c r="C59" t="s">
        <v>260</v>
      </c>
      <c r="D59" s="273">
        <v>79</v>
      </c>
      <c r="E59" s="274">
        <v>60</v>
      </c>
      <c r="F59" s="275">
        <v>69</v>
      </c>
      <c r="G59" s="273">
        <v>1743</v>
      </c>
      <c r="H59" s="274">
        <v>1919</v>
      </c>
      <c r="I59" s="275">
        <v>3662</v>
      </c>
      <c r="J59" s="273">
        <v>80</v>
      </c>
      <c r="K59" s="274">
        <v>62</v>
      </c>
      <c r="L59" s="275">
        <v>71</v>
      </c>
      <c r="M59" s="273">
        <v>1743</v>
      </c>
      <c r="N59" s="274">
        <v>1919</v>
      </c>
      <c r="O59" s="275">
        <v>3662</v>
      </c>
      <c r="P59" s="273">
        <v>37.299999999999997</v>
      </c>
      <c r="Q59" s="274">
        <v>34.299999999999997</v>
      </c>
      <c r="R59" s="275">
        <v>35.700000000000003</v>
      </c>
      <c r="S59" s="273">
        <v>1743</v>
      </c>
      <c r="T59" s="274">
        <v>1919</v>
      </c>
      <c r="U59" s="275">
        <v>3662</v>
      </c>
      <c r="V59" s="273">
        <v>82</v>
      </c>
      <c r="W59" s="274">
        <v>67</v>
      </c>
      <c r="X59" s="275">
        <v>74</v>
      </c>
      <c r="Y59" s="273">
        <v>57</v>
      </c>
      <c r="Z59" s="274">
        <v>63</v>
      </c>
      <c r="AA59" s="275">
        <v>120</v>
      </c>
      <c r="AB59" s="273">
        <v>84</v>
      </c>
      <c r="AC59" s="274">
        <v>67</v>
      </c>
      <c r="AD59" s="275">
        <v>75</v>
      </c>
      <c r="AE59" s="273">
        <v>57</v>
      </c>
      <c r="AF59" s="274">
        <v>63</v>
      </c>
      <c r="AG59" s="275">
        <v>120</v>
      </c>
      <c r="AH59" s="273">
        <v>37.5</v>
      </c>
      <c r="AI59" s="274">
        <v>35</v>
      </c>
      <c r="AJ59" s="275">
        <v>36.200000000000003</v>
      </c>
      <c r="AK59" s="273">
        <v>57</v>
      </c>
      <c r="AL59" s="274">
        <v>63</v>
      </c>
      <c r="AM59" s="275">
        <v>120</v>
      </c>
      <c r="AN59" s="273">
        <v>81</v>
      </c>
      <c r="AO59" s="274">
        <v>54</v>
      </c>
      <c r="AP59" s="275">
        <v>66</v>
      </c>
      <c r="AQ59" s="273">
        <v>31</v>
      </c>
      <c r="AR59" s="274">
        <v>37</v>
      </c>
      <c r="AS59" s="275">
        <v>68</v>
      </c>
      <c r="AT59" s="273">
        <v>81</v>
      </c>
      <c r="AU59" s="274">
        <v>54</v>
      </c>
      <c r="AV59" s="275">
        <v>66</v>
      </c>
      <c r="AW59" s="273">
        <v>31</v>
      </c>
      <c r="AX59" s="274">
        <v>37</v>
      </c>
      <c r="AY59" s="275">
        <v>68</v>
      </c>
      <c r="AZ59" s="273">
        <v>35.1</v>
      </c>
      <c r="BA59" s="274">
        <v>31.9</v>
      </c>
      <c r="BB59" s="275">
        <v>33.4</v>
      </c>
      <c r="BC59" s="273">
        <v>31</v>
      </c>
      <c r="BD59" s="274">
        <v>37</v>
      </c>
      <c r="BE59" s="275">
        <v>68</v>
      </c>
      <c r="BF59" s="273">
        <v>50</v>
      </c>
      <c r="BG59" s="274">
        <v>50</v>
      </c>
      <c r="BH59" s="275">
        <v>50</v>
      </c>
      <c r="BI59" s="273">
        <v>8</v>
      </c>
      <c r="BJ59" s="274">
        <v>8</v>
      </c>
      <c r="BK59" s="275">
        <v>16</v>
      </c>
      <c r="BL59" s="273">
        <v>50</v>
      </c>
      <c r="BM59" s="274">
        <v>50</v>
      </c>
      <c r="BN59" s="275">
        <v>50</v>
      </c>
      <c r="BO59" s="273">
        <v>8</v>
      </c>
      <c r="BP59" s="274">
        <v>8</v>
      </c>
      <c r="BQ59" s="275">
        <v>16</v>
      </c>
      <c r="BR59" s="273">
        <v>35.299999999999997</v>
      </c>
      <c r="BS59" s="274">
        <v>28.6</v>
      </c>
      <c r="BT59" s="275">
        <v>31.9</v>
      </c>
      <c r="BU59" s="273">
        <v>8</v>
      </c>
      <c r="BV59" s="274">
        <v>8</v>
      </c>
      <c r="BW59" s="275">
        <v>16</v>
      </c>
      <c r="BX59" s="273" t="s">
        <v>197</v>
      </c>
      <c r="BY59" s="274" t="s">
        <v>197</v>
      </c>
      <c r="BZ59" s="275" t="s">
        <v>197</v>
      </c>
      <c r="CA59" s="273" t="s">
        <v>197</v>
      </c>
      <c r="CB59" s="274" t="s">
        <v>197</v>
      </c>
      <c r="CC59" s="275">
        <v>7</v>
      </c>
      <c r="CD59" s="273" t="s">
        <v>197</v>
      </c>
      <c r="CE59" s="274" t="s">
        <v>197</v>
      </c>
      <c r="CF59" s="275" t="s">
        <v>197</v>
      </c>
      <c r="CG59" s="273" t="s">
        <v>197</v>
      </c>
      <c r="CH59" s="274" t="s">
        <v>197</v>
      </c>
      <c r="CI59" s="275">
        <v>7</v>
      </c>
      <c r="CJ59" s="273">
        <v>33</v>
      </c>
      <c r="CK59" s="274">
        <v>34</v>
      </c>
      <c r="CL59" s="275">
        <v>33.1</v>
      </c>
      <c r="CM59" s="273" t="s">
        <v>197</v>
      </c>
      <c r="CN59" s="274" t="s">
        <v>197</v>
      </c>
      <c r="CO59" s="275">
        <v>7</v>
      </c>
      <c r="CP59" s="273">
        <v>78</v>
      </c>
      <c r="CQ59" s="274">
        <v>60</v>
      </c>
      <c r="CR59" s="275">
        <v>69</v>
      </c>
      <c r="CS59" s="273">
        <v>1912</v>
      </c>
      <c r="CT59" s="274">
        <v>2099</v>
      </c>
      <c r="CU59" s="275">
        <v>4011</v>
      </c>
      <c r="CV59" s="273">
        <v>80</v>
      </c>
      <c r="CW59" s="274">
        <v>62</v>
      </c>
      <c r="CX59" s="275">
        <v>71</v>
      </c>
      <c r="CY59" s="273">
        <v>1912</v>
      </c>
      <c r="CZ59" s="274">
        <v>2099</v>
      </c>
      <c r="DA59" s="275">
        <v>4011</v>
      </c>
      <c r="DB59" s="273">
        <v>37.200000000000003</v>
      </c>
      <c r="DC59" s="274">
        <v>34.200000000000003</v>
      </c>
      <c r="DD59" s="275">
        <v>35.6</v>
      </c>
      <c r="DE59" s="273">
        <v>1912</v>
      </c>
      <c r="DF59" s="274">
        <v>2099</v>
      </c>
      <c r="DG59" s="275">
        <v>4011</v>
      </c>
    </row>
    <row r="60" spans="1:111" x14ac:dyDescent="0.35">
      <c r="A60" t="s">
        <v>70</v>
      </c>
      <c r="B60" t="s">
        <v>315</v>
      </c>
      <c r="C60" t="s">
        <v>309</v>
      </c>
      <c r="D60" s="273">
        <v>77</v>
      </c>
      <c r="E60" s="274">
        <v>65</v>
      </c>
      <c r="F60" s="275">
        <v>71</v>
      </c>
      <c r="G60" s="273">
        <v>1433</v>
      </c>
      <c r="H60" s="274">
        <v>1432</v>
      </c>
      <c r="I60" s="275">
        <v>2865</v>
      </c>
      <c r="J60" s="273">
        <v>77</v>
      </c>
      <c r="K60" s="274">
        <v>66</v>
      </c>
      <c r="L60" s="275">
        <v>72</v>
      </c>
      <c r="M60" s="273">
        <v>1433</v>
      </c>
      <c r="N60" s="274">
        <v>1432</v>
      </c>
      <c r="O60" s="275">
        <v>2865</v>
      </c>
      <c r="P60" s="273">
        <v>36.9</v>
      </c>
      <c r="Q60" s="274">
        <v>34.700000000000003</v>
      </c>
      <c r="R60" s="275">
        <v>35.799999999999997</v>
      </c>
      <c r="S60" s="273">
        <v>1433</v>
      </c>
      <c r="T60" s="274">
        <v>1432</v>
      </c>
      <c r="U60" s="275">
        <v>2865</v>
      </c>
      <c r="V60" s="273">
        <v>67</v>
      </c>
      <c r="W60" s="274">
        <v>60</v>
      </c>
      <c r="X60" s="275">
        <v>64</v>
      </c>
      <c r="Y60" s="273">
        <v>39</v>
      </c>
      <c r="Z60" s="274">
        <v>35</v>
      </c>
      <c r="AA60" s="275">
        <v>74</v>
      </c>
      <c r="AB60" s="273">
        <v>67</v>
      </c>
      <c r="AC60" s="274">
        <v>60</v>
      </c>
      <c r="AD60" s="275">
        <v>64</v>
      </c>
      <c r="AE60" s="273">
        <v>39</v>
      </c>
      <c r="AF60" s="274">
        <v>35</v>
      </c>
      <c r="AG60" s="275">
        <v>74</v>
      </c>
      <c r="AH60" s="273">
        <v>35.700000000000003</v>
      </c>
      <c r="AI60" s="274">
        <v>34.299999999999997</v>
      </c>
      <c r="AJ60" s="275">
        <v>35</v>
      </c>
      <c r="AK60" s="273">
        <v>39</v>
      </c>
      <c r="AL60" s="274">
        <v>35</v>
      </c>
      <c r="AM60" s="275">
        <v>74</v>
      </c>
      <c r="AN60" s="273">
        <v>60</v>
      </c>
      <c r="AO60" s="274">
        <v>39</v>
      </c>
      <c r="AP60" s="275">
        <v>48</v>
      </c>
      <c r="AQ60" s="273">
        <v>15</v>
      </c>
      <c r="AR60" s="274">
        <v>18</v>
      </c>
      <c r="AS60" s="275">
        <v>33</v>
      </c>
      <c r="AT60" s="273">
        <v>60</v>
      </c>
      <c r="AU60" s="274">
        <v>39</v>
      </c>
      <c r="AV60" s="275">
        <v>48</v>
      </c>
      <c r="AW60" s="273">
        <v>15</v>
      </c>
      <c r="AX60" s="274">
        <v>18</v>
      </c>
      <c r="AY60" s="275">
        <v>33</v>
      </c>
      <c r="AZ60" s="273">
        <v>32</v>
      </c>
      <c r="BA60" s="274">
        <v>28.4</v>
      </c>
      <c r="BB60" s="275">
        <v>30</v>
      </c>
      <c r="BC60" s="273">
        <v>15</v>
      </c>
      <c r="BD60" s="274">
        <v>18</v>
      </c>
      <c r="BE60" s="275">
        <v>33</v>
      </c>
      <c r="BF60" s="273" t="s">
        <v>197</v>
      </c>
      <c r="BG60" s="274">
        <v>100</v>
      </c>
      <c r="BH60" s="275" t="s">
        <v>197</v>
      </c>
      <c r="BI60" s="273">
        <v>3</v>
      </c>
      <c r="BJ60" s="274">
        <v>4</v>
      </c>
      <c r="BK60" s="275">
        <v>7</v>
      </c>
      <c r="BL60" s="273" t="s">
        <v>197</v>
      </c>
      <c r="BM60" s="274">
        <v>100</v>
      </c>
      <c r="BN60" s="275" t="s">
        <v>197</v>
      </c>
      <c r="BO60" s="273">
        <v>3</v>
      </c>
      <c r="BP60" s="274">
        <v>4</v>
      </c>
      <c r="BQ60" s="275">
        <v>7</v>
      </c>
      <c r="BR60" s="273">
        <v>37.299999999999997</v>
      </c>
      <c r="BS60" s="274">
        <v>35.299999999999997</v>
      </c>
      <c r="BT60" s="275">
        <v>36.1</v>
      </c>
      <c r="BU60" s="273">
        <v>3</v>
      </c>
      <c r="BV60" s="274">
        <v>4</v>
      </c>
      <c r="BW60" s="275">
        <v>7</v>
      </c>
      <c r="BX60" s="273" t="s">
        <v>197</v>
      </c>
      <c r="BY60" s="274" t="s">
        <v>197</v>
      </c>
      <c r="BZ60" s="275" t="s">
        <v>197</v>
      </c>
      <c r="CA60" s="273">
        <v>4</v>
      </c>
      <c r="CB60" s="274">
        <v>3</v>
      </c>
      <c r="CC60" s="275">
        <v>7</v>
      </c>
      <c r="CD60" s="273" t="s">
        <v>197</v>
      </c>
      <c r="CE60" s="274" t="s">
        <v>197</v>
      </c>
      <c r="CF60" s="275" t="s">
        <v>197</v>
      </c>
      <c r="CG60" s="273">
        <v>4</v>
      </c>
      <c r="CH60" s="274">
        <v>3</v>
      </c>
      <c r="CI60" s="275">
        <v>7</v>
      </c>
      <c r="CJ60" s="273">
        <v>33</v>
      </c>
      <c r="CK60" s="274">
        <v>36.700000000000003</v>
      </c>
      <c r="CL60" s="275">
        <v>34.6</v>
      </c>
      <c r="CM60" s="273">
        <v>4</v>
      </c>
      <c r="CN60" s="274">
        <v>3</v>
      </c>
      <c r="CO60" s="275">
        <v>7</v>
      </c>
      <c r="CP60" s="273">
        <v>76</v>
      </c>
      <c r="CQ60" s="274">
        <v>65</v>
      </c>
      <c r="CR60" s="275">
        <v>70</v>
      </c>
      <c r="CS60" s="273">
        <v>1533</v>
      </c>
      <c r="CT60" s="274">
        <v>1529</v>
      </c>
      <c r="CU60" s="275">
        <v>3062</v>
      </c>
      <c r="CV60" s="273">
        <v>77</v>
      </c>
      <c r="CW60" s="274">
        <v>66</v>
      </c>
      <c r="CX60" s="275">
        <v>71</v>
      </c>
      <c r="CY60" s="273">
        <v>1533</v>
      </c>
      <c r="CZ60" s="274">
        <v>1529</v>
      </c>
      <c r="DA60" s="275">
        <v>3062</v>
      </c>
      <c r="DB60" s="273">
        <v>36.799999999999997</v>
      </c>
      <c r="DC60" s="274">
        <v>34.6</v>
      </c>
      <c r="DD60" s="275">
        <v>35.700000000000003</v>
      </c>
      <c r="DE60" s="273">
        <v>1533</v>
      </c>
      <c r="DF60" s="274">
        <v>1529</v>
      </c>
      <c r="DG60" s="275">
        <v>3062</v>
      </c>
    </row>
    <row r="61" spans="1:111" x14ac:dyDescent="0.35">
      <c r="A61" t="s">
        <v>151</v>
      </c>
      <c r="B61" t="s">
        <v>395</v>
      </c>
      <c r="C61" t="s">
        <v>392</v>
      </c>
      <c r="D61" s="273">
        <v>76</v>
      </c>
      <c r="E61" s="274">
        <v>59</v>
      </c>
      <c r="F61" s="275">
        <v>68</v>
      </c>
      <c r="G61" s="273">
        <v>2814</v>
      </c>
      <c r="H61" s="274">
        <v>2916</v>
      </c>
      <c r="I61" s="275">
        <v>5730</v>
      </c>
      <c r="J61" s="273">
        <v>77</v>
      </c>
      <c r="K61" s="274">
        <v>61</v>
      </c>
      <c r="L61" s="275">
        <v>69</v>
      </c>
      <c r="M61" s="273">
        <v>2814</v>
      </c>
      <c r="N61" s="274">
        <v>2916</v>
      </c>
      <c r="O61" s="275">
        <v>5730</v>
      </c>
      <c r="P61" s="273">
        <v>35.4</v>
      </c>
      <c r="Q61" s="274">
        <v>33.1</v>
      </c>
      <c r="R61" s="275">
        <v>34.200000000000003</v>
      </c>
      <c r="S61" s="273">
        <v>2814</v>
      </c>
      <c r="T61" s="274">
        <v>2916</v>
      </c>
      <c r="U61" s="275">
        <v>5730</v>
      </c>
      <c r="V61" s="273">
        <v>85</v>
      </c>
      <c r="W61" s="274">
        <v>70</v>
      </c>
      <c r="X61" s="275">
        <v>77</v>
      </c>
      <c r="Y61" s="273">
        <v>62</v>
      </c>
      <c r="Z61" s="274">
        <v>71</v>
      </c>
      <c r="AA61" s="275">
        <v>133</v>
      </c>
      <c r="AB61" s="273">
        <v>85</v>
      </c>
      <c r="AC61" s="274">
        <v>73</v>
      </c>
      <c r="AD61" s="275">
        <v>79</v>
      </c>
      <c r="AE61" s="273">
        <v>62</v>
      </c>
      <c r="AF61" s="274">
        <v>71</v>
      </c>
      <c r="AG61" s="275">
        <v>133</v>
      </c>
      <c r="AH61" s="273">
        <v>37</v>
      </c>
      <c r="AI61" s="274">
        <v>34.200000000000003</v>
      </c>
      <c r="AJ61" s="275">
        <v>35.5</v>
      </c>
      <c r="AK61" s="273">
        <v>62</v>
      </c>
      <c r="AL61" s="274">
        <v>71</v>
      </c>
      <c r="AM61" s="275">
        <v>133</v>
      </c>
      <c r="AN61" s="273" t="s">
        <v>197</v>
      </c>
      <c r="AO61" s="274" t="s">
        <v>197</v>
      </c>
      <c r="AP61" s="275">
        <v>69</v>
      </c>
      <c r="AQ61" s="273">
        <v>7</v>
      </c>
      <c r="AR61" s="274">
        <v>9</v>
      </c>
      <c r="AS61" s="275">
        <v>16</v>
      </c>
      <c r="AT61" s="273" t="s">
        <v>197</v>
      </c>
      <c r="AU61" s="274" t="s">
        <v>197</v>
      </c>
      <c r="AV61" s="275">
        <v>69</v>
      </c>
      <c r="AW61" s="273">
        <v>7</v>
      </c>
      <c r="AX61" s="274">
        <v>9</v>
      </c>
      <c r="AY61" s="275">
        <v>16</v>
      </c>
      <c r="AZ61" s="273">
        <v>32.9</v>
      </c>
      <c r="BA61" s="274">
        <v>30.9</v>
      </c>
      <c r="BB61" s="275">
        <v>31.8</v>
      </c>
      <c r="BC61" s="273">
        <v>7</v>
      </c>
      <c r="BD61" s="274">
        <v>9</v>
      </c>
      <c r="BE61" s="275">
        <v>16</v>
      </c>
      <c r="BF61" s="273" t="s">
        <v>197</v>
      </c>
      <c r="BG61" s="274" t="s">
        <v>197</v>
      </c>
      <c r="BH61" s="275" t="s">
        <v>197</v>
      </c>
      <c r="BI61" s="273">
        <v>3</v>
      </c>
      <c r="BJ61" s="274">
        <v>3</v>
      </c>
      <c r="BK61" s="275">
        <v>6</v>
      </c>
      <c r="BL61" s="273" t="s">
        <v>197</v>
      </c>
      <c r="BM61" s="274" t="s">
        <v>197</v>
      </c>
      <c r="BN61" s="275" t="s">
        <v>197</v>
      </c>
      <c r="BO61" s="273">
        <v>3</v>
      </c>
      <c r="BP61" s="274">
        <v>3</v>
      </c>
      <c r="BQ61" s="275">
        <v>6</v>
      </c>
      <c r="BR61" s="273">
        <v>32.299999999999997</v>
      </c>
      <c r="BS61" s="274">
        <v>36.700000000000003</v>
      </c>
      <c r="BT61" s="275">
        <v>34.5</v>
      </c>
      <c r="BU61" s="273">
        <v>3</v>
      </c>
      <c r="BV61" s="274">
        <v>3</v>
      </c>
      <c r="BW61" s="275">
        <v>6</v>
      </c>
      <c r="BX61" s="273" t="s">
        <v>197</v>
      </c>
      <c r="BY61" s="274" t="s">
        <v>197</v>
      </c>
      <c r="BZ61" s="275">
        <v>50</v>
      </c>
      <c r="CA61" s="273">
        <v>5</v>
      </c>
      <c r="CB61" s="274">
        <v>3</v>
      </c>
      <c r="CC61" s="275">
        <v>8</v>
      </c>
      <c r="CD61" s="273" t="s">
        <v>197</v>
      </c>
      <c r="CE61" s="274" t="s">
        <v>197</v>
      </c>
      <c r="CF61" s="275">
        <v>50</v>
      </c>
      <c r="CG61" s="273">
        <v>5</v>
      </c>
      <c r="CH61" s="274">
        <v>3</v>
      </c>
      <c r="CI61" s="275">
        <v>8</v>
      </c>
      <c r="CJ61" s="273">
        <v>32.4</v>
      </c>
      <c r="CK61" s="274">
        <v>28.7</v>
      </c>
      <c r="CL61" s="275">
        <v>31</v>
      </c>
      <c r="CM61" s="273">
        <v>5</v>
      </c>
      <c r="CN61" s="274">
        <v>3</v>
      </c>
      <c r="CO61" s="275">
        <v>8</v>
      </c>
      <c r="CP61" s="273">
        <v>76</v>
      </c>
      <c r="CQ61" s="274">
        <v>59</v>
      </c>
      <c r="CR61" s="275">
        <v>67</v>
      </c>
      <c r="CS61" s="273">
        <v>2965</v>
      </c>
      <c r="CT61" s="274">
        <v>3081</v>
      </c>
      <c r="CU61" s="275">
        <v>6046</v>
      </c>
      <c r="CV61" s="273">
        <v>77</v>
      </c>
      <c r="CW61" s="274">
        <v>61</v>
      </c>
      <c r="CX61" s="275">
        <v>69</v>
      </c>
      <c r="CY61" s="273">
        <v>2965</v>
      </c>
      <c r="CZ61" s="274">
        <v>3081</v>
      </c>
      <c r="DA61" s="275">
        <v>6046</v>
      </c>
      <c r="DB61" s="273">
        <v>35.4</v>
      </c>
      <c r="DC61" s="274">
        <v>33.1</v>
      </c>
      <c r="DD61" s="275">
        <v>34.200000000000003</v>
      </c>
      <c r="DE61" s="273">
        <v>2965</v>
      </c>
      <c r="DF61" s="274">
        <v>3081</v>
      </c>
      <c r="DG61" s="275">
        <v>6046</v>
      </c>
    </row>
    <row r="62" spans="1:111" x14ac:dyDescent="0.35">
      <c r="A62" t="s">
        <v>155</v>
      </c>
      <c r="B62" t="s">
        <v>399</v>
      </c>
      <c r="C62" t="s">
        <v>392</v>
      </c>
      <c r="D62" s="273" t="s">
        <v>417</v>
      </c>
      <c r="E62" s="274" t="s">
        <v>417</v>
      </c>
      <c r="F62" s="275" t="s">
        <v>417</v>
      </c>
      <c r="G62" s="273" t="s">
        <v>417</v>
      </c>
      <c r="H62" s="274" t="s">
        <v>417</v>
      </c>
      <c r="I62" s="275" t="s">
        <v>417</v>
      </c>
      <c r="J62" s="273" t="s">
        <v>417</v>
      </c>
      <c r="K62" s="274" t="s">
        <v>417</v>
      </c>
      <c r="L62" s="275" t="s">
        <v>417</v>
      </c>
      <c r="M62" s="273" t="s">
        <v>417</v>
      </c>
      <c r="N62" s="274" t="s">
        <v>417</v>
      </c>
      <c r="O62" s="275" t="s">
        <v>417</v>
      </c>
      <c r="P62" s="273" t="s">
        <v>417</v>
      </c>
      <c r="Q62" s="274" t="s">
        <v>417</v>
      </c>
      <c r="R62" s="275" t="s">
        <v>417</v>
      </c>
      <c r="S62" s="273" t="s">
        <v>417</v>
      </c>
      <c r="T62" s="274" t="s">
        <v>417</v>
      </c>
      <c r="U62" s="275" t="s">
        <v>417</v>
      </c>
      <c r="V62" s="273" t="s">
        <v>417</v>
      </c>
      <c r="W62" s="274" t="s">
        <v>417</v>
      </c>
      <c r="X62" s="275" t="s">
        <v>417</v>
      </c>
      <c r="Y62" s="273" t="s">
        <v>417</v>
      </c>
      <c r="Z62" s="274" t="s">
        <v>417</v>
      </c>
      <c r="AA62" s="275" t="s">
        <v>417</v>
      </c>
      <c r="AB62" s="273" t="s">
        <v>417</v>
      </c>
      <c r="AC62" s="274" t="s">
        <v>417</v>
      </c>
      <c r="AD62" s="275" t="s">
        <v>417</v>
      </c>
      <c r="AE62" s="273" t="s">
        <v>417</v>
      </c>
      <c r="AF62" s="274" t="s">
        <v>417</v>
      </c>
      <c r="AG62" s="275" t="s">
        <v>417</v>
      </c>
      <c r="AH62" s="273" t="s">
        <v>417</v>
      </c>
      <c r="AI62" s="274" t="s">
        <v>417</v>
      </c>
      <c r="AJ62" s="275" t="s">
        <v>417</v>
      </c>
      <c r="AK62" s="273" t="s">
        <v>417</v>
      </c>
      <c r="AL62" s="274" t="s">
        <v>417</v>
      </c>
      <c r="AM62" s="275" t="s">
        <v>417</v>
      </c>
      <c r="AN62" s="273" t="s">
        <v>417</v>
      </c>
      <c r="AO62" s="274" t="s">
        <v>417</v>
      </c>
      <c r="AP62" s="275" t="s">
        <v>417</v>
      </c>
      <c r="AQ62" s="273" t="s">
        <v>417</v>
      </c>
      <c r="AR62" s="274" t="s">
        <v>417</v>
      </c>
      <c r="AS62" s="275" t="s">
        <v>417</v>
      </c>
      <c r="AT62" s="273" t="s">
        <v>417</v>
      </c>
      <c r="AU62" s="274" t="s">
        <v>417</v>
      </c>
      <c r="AV62" s="275" t="s">
        <v>417</v>
      </c>
      <c r="AW62" s="273" t="s">
        <v>417</v>
      </c>
      <c r="AX62" s="274" t="s">
        <v>417</v>
      </c>
      <c r="AY62" s="275" t="s">
        <v>417</v>
      </c>
      <c r="AZ62" s="273" t="s">
        <v>417</v>
      </c>
      <c r="BA62" s="274" t="s">
        <v>417</v>
      </c>
      <c r="BB62" s="275" t="s">
        <v>417</v>
      </c>
      <c r="BC62" s="273" t="s">
        <v>417</v>
      </c>
      <c r="BD62" s="274" t="s">
        <v>417</v>
      </c>
      <c r="BE62" s="275" t="s">
        <v>417</v>
      </c>
      <c r="BF62" s="273" t="s">
        <v>417</v>
      </c>
      <c r="BG62" s="274" t="s">
        <v>417</v>
      </c>
      <c r="BH62" s="275" t="s">
        <v>417</v>
      </c>
      <c r="BI62" s="273" t="s">
        <v>417</v>
      </c>
      <c r="BJ62" s="274" t="s">
        <v>417</v>
      </c>
      <c r="BK62" s="275" t="s">
        <v>417</v>
      </c>
      <c r="BL62" s="273" t="s">
        <v>417</v>
      </c>
      <c r="BM62" s="274" t="s">
        <v>417</v>
      </c>
      <c r="BN62" s="275" t="s">
        <v>417</v>
      </c>
      <c r="BO62" s="273" t="s">
        <v>417</v>
      </c>
      <c r="BP62" s="274" t="s">
        <v>417</v>
      </c>
      <c r="BQ62" s="275" t="s">
        <v>417</v>
      </c>
      <c r="BR62" s="273" t="s">
        <v>417</v>
      </c>
      <c r="BS62" s="274" t="s">
        <v>417</v>
      </c>
      <c r="BT62" s="275" t="s">
        <v>417</v>
      </c>
      <c r="BU62" s="273" t="s">
        <v>417</v>
      </c>
      <c r="BV62" s="274" t="s">
        <v>417</v>
      </c>
      <c r="BW62" s="275" t="s">
        <v>417</v>
      </c>
      <c r="BX62" s="273" t="s">
        <v>417</v>
      </c>
      <c r="BY62" s="274" t="s">
        <v>417</v>
      </c>
      <c r="BZ62" s="275" t="s">
        <v>417</v>
      </c>
      <c r="CA62" s="273" t="s">
        <v>417</v>
      </c>
      <c r="CB62" s="274" t="s">
        <v>417</v>
      </c>
      <c r="CC62" s="275" t="s">
        <v>417</v>
      </c>
      <c r="CD62" s="273" t="s">
        <v>417</v>
      </c>
      <c r="CE62" s="274" t="s">
        <v>417</v>
      </c>
      <c r="CF62" s="275" t="s">
        <v>417</v>
      </c>
      <c r="CG62" s="273" t="s">
        <v>417</v>
      </c>
      <c r="CH62" s="274" t="s">
        <v>417</v>
      </c>
      <c r="CI62" s="275" t="s">
        <v>417</v>
      </c>
      <c r="CJ62" s="273" t="s">
        <v>417</v>
      </c>
      <c r="CK62" s="274" t="s">
        <v>417</v>
      </c>
      <c r="CL62" s="275" t="s">
        <v>417</v>
      </c>
      <c r="CM62" s="273" t="s">
        <v>417</v>
      </c>
      <c r="CN62" s="274" t="s">
        <v>417</v>
      </c>
      <c r="CO62" s="275" t="s">
        <v>417</v>
      </c>
      <c r="CP62" s="273" t="s">
        <v>417</v>
      </c>
      <c r="CQ62" s="274" t="s">
        <v>417</v>
      </c>
      <c r="CR62" s="275" t="s">
        <v>417</v>
      </c>
      <c r="CS62" s="273" t="s">
        <v>417</v>
      </c>
      <c r="CT62" s="274" t="s">
        <v>417</v>
      </c>
      <c r="CU62" s="275" t="s">
        <v>417</v>
      </c>
      <c r="CV62" s="273" t="s">
        <v>417</v>
      </c>
      <c r="CW62" s="274" t="s">
        <v>417</v>
      </c>
      <c r="CX62" s="275" t="s">
        <v>417</v>
      </c>
      <c r="CY62" s="273" t="s">
        <v>417</v>
      </c>
      <c r="CZ62" s="274" t="s">
        <v>417</v>
      </c>
      <c r="DA62" s="275" t="s">
        <v>417</v>
      </c>
      <c r="DB62" s="273" t="s">
        <v>417</v>
      </c>
      <c r="DC62" s="274" t="s">
        <v>417</v>
      </c>
      <c r="DD62" s="275" t="s">
        <v>417</v>
      </c>
      <c r="DE62" s="273" t="s">
        <v>417</v>
      </c>
      <c r="DF62" s="274" t="s">
        <v>417</v>
      </c>
      <c r="DG62" s="275" t="s">
        <v>417</v>
      </c>
    </row>
    <row r="63" spans="1:111" x14ac:dyDescent="0.35">
      <c r="A63" t="s">
        <v>163</v>
      </c>
      <c r="B63" t="s">
        <v>407</v>
      </c>
      <c r="C63" t="s">
        <v>392</v>
      </c>
      <c r="D63" s="273">
        <v>77</v>
      </c>
      <c r="E63" s="274">
        <v>64</v>
      </c>
      <c r="F63" s="275">
        <v>70</v>
      </c>
      <c r="G63" s="273">
        <v>2363</v>
      </c>
      <c r="H63" s="274">
        <v>2642</v>
      </c>
      <c r="I63" s="275">
        <v>5005</v>
      </c>
      <c r="J63" s="273">
        <v>78</v>
      </c>
      <c r="K63" s="274">
        <v>65</v>
      </c>
      <c r="L63" s="275">
        <v>71</v>
      </c>
      <c r="M63" s="273">
        <v>2363</v>
      </c>
      <c r="N63" s="274">
        <v>2642</v>
      </c>
      <c r="O63" s="275">
        <v>5005</v>
      </c>
      <c r="P63" s="273">
        <v>35.5</v>
      </c>
      <c r="Q63" s="274">
        <v>33.6</v>
      </c>
      <c r="R63" s="275">
        <v>34.5</v>
      </c>
      <c r="S63" s="273">
        <v>2363</v>
      </c>
      <c r="T63" s="274">
        <v>2642</v>
      </c>
      <c r="U63" s="275">
        <v>5005</v>
      </c>
      <c r="V63" s="273">
        <v>82</v>
      </c>
      <c r="W63" s="274">
        <v>59</v>
      </c>
      <c r="X63" s="275">
        <v>71</v>
      </c>
      <c r="Y63" s="273">
        <v>96</v>
      </c>
      <c r="Z63" s="274">
        <v>92</v>
      </c>
      <c r="AA63" s="275">
        <v>188</v>
      </c>
      <c r="AB63" s="273">
        <v>84</v>
      </c>
      <c r="AC63" s="274">
        <v>61</v>
      </c>
      <c r="AD63" s="275">
        <v>73</v>
      </c>
      <c r="AE63" s="273">
        <v>96</v>
      </c>
      <c r="AF63" s="274">
        <v>92</v>
      </c>
      <c r="AG63" s="275">
        <v>188</v>
      </c>
      <c r="AH63" s="273">
        <v>35.799999999999997</v>
      </c>
      <c r="AI63" s="274">
        <v>32.799999999999997</v>
      </c>
      <c r="AJ63" s="275">
        <v>34.299999999999997</v>
      </c>
      <c r="AK63" s="273">
        <v>96</v>
      </c>
      <c r="AL63" s="274">
        <v>92</v>
      </c>
      <c r="AM63" s="275">
        <v>188</v>
      </c>
      <c r="AN63" s="273">
        <v>69</v>
      </c>
      <c r="AO63" s="274">
        <v>64</v>
      </c>
      <c r="AP63" s="275">
        <v>66</v>
      </c>
      <c r="AQ63" s="273">
        <v>32</v>
      </c>
      <c r="AR63" s="274">
        <v>36</v>
      </c>
      <c r="AS63" s="275">
        <v>68</v>
      </c>
      <c r="AT63" s="273">
        <v>69</v>
      </c>
      <c r="AU63" s="274">
        <v>64</v>
      </c>
      <c r="AV63" s="275">
        <v>66</v>
      </c>
      <c r="AW63" s="273">
        <v>32</v>
      </c>
      <c r="AX63" s="274">
        <v>36</v>
      </c>
      <c r="AY63" s="275">
        <v>68</v>
      </c>
      <c r="AZ63" s="273">
        <v>34.1</v>
      </c>
      <c r="BA63" s="274">
        <v>31.6</v>
      </c>
      <c r="BB63" s="275">
        <v>32.799999999999997</v>
      </c>
      <c r="BC63" s="273">
        <v>32</v>
      </c>
      <c r="BD63" s="274">
        <v>36</v>
      </c>
      <c r="BE63" s="275">
        <v>68</v>
      </c>
      <c r="BF63" s="273">
        <v>74</v>
      </c>
      <c r="BG63" s="274">
        <v>51</v>
      </c>
      <c r="BH63" s="275">
        <v>59</v>
      </c>
      <c r="BI63" s="273">
        <v>34</v>
      </c>
      <c r="BJ63" s="274">
        <v>61</v>
      </c>
      <c r="BK63" s="275">
        <v>95</v>
      </c>
      <c r="BL63" s="273">
        <v>74</v>
      </c>
      <c r="BM63" s="274">
        <v>52</v>
      </c>
      <c r="BN63" s="275">
        <v>60</v>
      </c>
      <c r="BO63" s="273">
        <v>34</v>
      </c>
      <c r="BP63" s="274">
        <v>61</v>
      </c>
      <c r="BQ63" s="275">
        <v>95</v>
      </c>
      <c r="BR63" s="273">
        <v>35.4</v>
      </c>
      <c r="BS63" s="274">
        <v>31.1</v>
      </c>
      <c r="BT63" s="275">
        <v>32.6</v>
      </c>
      <c r="BU63" s="273">
        <v>34</v>
      </c>
      <c r="BV63" s="274">
        <v>61</v>
      </c>
      <c r="BW63" s="275">
        <v>95</v>
      </c>
      <c r="BX63" s="273">
        <v>100</v>
      </c>
      <c r="BY63" s="274">
        <v>56</v>
      </c>
      <c r="BZ63" s="275">
        <v>73</v>
      </c>
      <c r="CA63" s="273">
        <v>6</v>
      </c>
      <c r="CB63" s="274">
        <v>9</v>
      </c>
      <c r="CC63" s="275">
        <v>15</v>
      </c>
      <c r="CD63" s="273">
        <v>100</v>
      </c>
      <c r="CE63" s="274">
        <v>56</v>
      </c>
      <c r="CF63" s="275">
        <v>73</v>
      </c>
      <c r="CG63" s="273">
        <v>6</v>
      </c>
      <c r="CH63" s="274">
        <v>9</v>
      </c>
      <c r="CI63" s="275">
        <v>15</v>
      </c>
      <c r="CJ63" s="273">
        <v>38.700000000000003</v>
      </c>
      <c r="CK63" s="274">
        <v>31.3</v>
      </c>
      <c r="CL63" s="275">
        <v>34.299999999999997</v>
      </c>
      <c r="CM63" s="273">
        <v>6</v>
      </c>
      <c r="CN63" s="274">
        <v>9</v>
      </c>
      <c r="CO63" s="275">
        <v>15</v>
      </c>
      <c r="CP63" s="273">
        <v>77</v>
      </c>
      <c r="CQ63" s="274">
        <v>64</v>
      </c>
      <c r="CR63" s="275">
        <v>70</v>
      </c>
      <c r="CS63" s="273">
        <v>2643</v>
      </c>
      <c r="CT63" s="274">
        <v>2953</v>
      </c>
      <c r="CU63" s="275">
        <v>5596</v>
      </c>
      <c r="CV63" s="273">
        <v>77</v>
      </c>
      <c r="CW63" s="274">
        <v>65</v>
      </c>
      <c r="CX63" s="275">
        <v>71</v>
      </c>
      <c r="CY63" s="273">
        <v>2643</v>
      </c>
      <c r="CZ63" s="274">
        <v>2953</v>
      </c>
      <c r="DA63" s="275">
        <v>5596</v>
      </c>
      <c r="DB63" s="273">
        <v>35.5</v>
      </c>
      <c r="DC63" s="274">
        <v>33.4</v>
      </c>
      <c r="DD63" s="275">
        <v>34.4</v>
      </c>
      <c r="DE63" s="273">
        <v>2643</v>
      </c>
      <c r="DF63" s="274">
        <v>2953</v>
      </c>
      <c r="DG63" s="275">
        <v>5596</v>
      </c>
    </row>
    <row r="64" spans="1:111" x14ac:dyDescent="0.35">
      <c r="A64" t="s">
        <v>80</v>
      </c>
      <c r="B64" t="s">
        <v>325</v>
      </c>
      <c r="C64" t="s">
        <v>324</v>
      </c>
      <c r="D64" s="273">
        <v>73</v>
      </c>
      <c r="E64" s="274">
        <v>59</v>
      </c>
      <c r="F64" s="275">
        <v>66</v>
      </c>
      <c r="G64" s="273">
        <v>739</v>
      </c>
      <c r="H64" s="274">
        <v>787</v>
      </c>
      <c r="I64" s="275">
        <v>1526</v>
      </c>
      <c r="J64" s="273">
        <v>74</v>
      </c>
      <c r="K64" s="274">
        <v>63</v>
      </c>
      <c r="L64" s="275">
        <v>68</v>
      </c>
      <c r="M64" s="273">
        <v>739</v>
      </c>
      <c r="N64" s="274">
        <v>787</v>
      </c>
      <c r="O64" s="275">
        <v>1526</v>
      </c>
      <c r="P64" s="273">
        <v>34.6</v>
      </c>
      <c r="Q64" s="274">
        <v>32.799999999999997</v>
      </c>
      <c r="R64" s="275">
        <v>33.700000000000003</v>
      </c>
      <c r="S64" s="273">
        <v>739</v>
      </c>
      <c r="T64" s="274">
        <v>787</v>
      </c>
      <c r="U64" s="275">
        <v>1526</v>
      </c>
      <c r="V64" s="273">
        <v>74</v>
      </c>
      <c r="W64" s="274">
        <v>55</v>
      </c>
      <c r="X64" s="275">
        <v>64</v>
      </c>
      <c r="Y64" s="273">
        <v>127</v>
      </c>
      <c r="Z64" s="274">
        <v>132</v>
      </c>
      <c r="AA64" s="275">
        <v>259</v>
      </c>
      <c r="AB64" s="273">
        <v>76</v>
      </c>
      <c r="AC64" s="274">
        <v>59</v>
      </c>
      <c r="AD64" s="275">
        <v>67</v>
      </c>
      <c r="AE64" s="273">
        <v>127</v>
      </c>
      <c r="AF64" s="274">
        <v>132</v>
      </c>
      <c r="AG64" s="275">
        <v>259</v>
      </c>
      <c r="AH64" s="273">
        <v>34.9</v>
      </c>
      <c r="AI64" s="274">
        <v>31.8</v>
      </c>
      <c r="AJ64" s="275">
        <v>33.299999999999997</v>
      </c>
      <c r="AK64" s="273">
        <v>127</v>
      </c>
      <c r="AL64" s="274">
        <v>132</v>
      </c>
      <c r="AM64" s="275">
        <v>259</v>
      </c>
      <c r="AN64" s="273">
        <v>66</v>
      </c>
      <c r="AO64" s="274">
        <v>48</v>
      </c>
      <c r="AP64" s="275">
        <v>57</v>
      </c>
      <c r="AQ64" s="273">
        <v>161</v>
      </c>
      <c r="AR64" s="274">
        <v>166</v>
      </c>
      <c r="AS64" s="275">
        <v>327</v>
      </c>
      <c r="AT64" s="273">
        <v>70</v>
      </c>
      <c r="AU64" s="274">
        <v>53</v>
      </c>
      <c r="AV64" s="275">
        <v>61</v>
      </c>
      <c r="AW64" s="273">
        <v>161</v>
      </c>
      <c r="AX64" s="274">
        <v>166</v>
      </c>
      <c r="AY64" s="275">
        <v>327</v>
      </c>
      <c r="AZ64" s="273">
        <v>32.5</v>
      </c>
      <c r="BA64" s="274">
        <v>29.7</v>
      </c>
      <c r="BB64" s="275">
        <v>31.1</v>
      </c>
      <c r="BC64" s="273">
        <v>161</v>
      </c>
      <c r="BD64" s="274">
        <v>166</v>
      </c>
      <c r="BE64" s="275">
        <v>327</v>
      </c>
      <c r="BF64" s="273">
        <v>77</v>
      </c>
      <c r="BG64" s="274">
        <v>52</v>
      </c>
      <c r="BH64" s="275">
        <v>63</v>
      </c>
      <c r="BI64" s="273">
        <v>44</v>
      </c>
      <c r="BJ64" s="274">
        <v>54</v>
      </c>
      <c r="BK64" s="275">
        <v>98</v>
      </c>
      <c r="BL64" s="273">
        <v>80</v>
      </c>
      <c r="BM64" s="274">
        <v>52</v>
      </c>
      <c r="BN64" s="275">
        <v>64</v>
      </c>
      <c r="BO64" s="273">
        <v>44</v>
      </c>
      <c r="BP64" s="274">
        <v>54</v>
      </c>
      <c r="BQ64" s="275">
        <v>98</v>
      </c>
      <c r="BR64" s="273">
        <v>35.299999999999997</v>
      </c>
      <c r="BS64" s="274">
        <v>29.2</v>
      </c>
      <c r="BT64" s="275">
        <v>31.9</v>
      </c>
      <c r="BU64" s="273">
        <v>44</v>
      </c>
      <c r="BV64" s="274">
        <v>54</v>
      </c>
      <c r="BW64" s="275">
        <v>98</v>
      </c>
      <c r="BX64" s="273" t="s">
        <v>197</v>
      </c>
      <c r="BY64" s="274" t="s">
        <v>197</v>
      </c>
      <c r="BZ64" s="275">
        <v>100</v>
      </c>
      <c r="CA64" s="273" t="s">
        <v>197</v>
      </c>
      <c r="CB64" s="274" t="s">
        <v>197</v>
      </c>
      <c r="CC64" s="275">
        <v>7</v>
      </c>
      <c r="CD64" s="273" t="s">
        <v>197</v>
      </c>
      <c r="CE64" s="274" t="s">
        <v>197</v>
      </c>
      <c r="CF64" s="275">
        <v>100</v>
      </c>
      <c r="CG64" s="273" t="s">
        <v>197</v>
      </c>
      <c r="CH64" s="274" t="s">
        <v>197</v>
      </c>
      <c r="CI64" s="275">
        <v>7</v>
      </c>
      <c r="CJ64" s="273">
        <v>37</v>
      </c>
      <c r="CK64" s="274">
        <v>34</v>
      </c>
      <c r="CL64" s="275">
        <v>36.1</v>
      </c>
      <c r="CM64" s="273" t="s">
        <v>197</v>
      </c>
      <c r="CN64" s="274" t="s">
        <v>197</v>
      </c>
      <c r="CO64" s="275">
        <v>7</v>
      </c>
      <c r="CP64" s="273">
        <v>72</v>
      </c>
      <c r="CQ64" s="274">
        <v>57</v>
      </c>
      <c r="CR64" s="275">
        <v>64</v>
      </c>
      <c r="CS64" s="273">
        <v>1125</v>
      </c>
      <c r="CT64" s="274">
        <v>1188</v>
      </c>
      <c r="CU64" s="275">
        <v>2313</v>
      </c>
      <c r="CV64" s="273">
        <v>74</v>
      </c>
      <c r="CW64" s="274">
        <v>60</v>
      </c>
      <c r="CX64" s="275">
        <v>67</v>
      </c>
      <c r="CY64" s="273">
        <v>1125</v>
      </c>
      <c r="CZ64" s="274">
        <v>1188</v>
      </c>
      <c r="DA64" s="275">
        <v>2313</v>
      </c>
      <c r="DB64" s="273">
        <v>34.299999999999997</v>
      </c>
      <c r="DC64" s="274">
        <v>32</v>
      </c>
      <c r="DD64" s="275">
        <v>33.200000000000003</v>
      </c>
      <c r="DE64" s="273">
        <v>1125</v>
      </c>
      <c r="DF64" s="274">
        <v>1188</v>
      </c>
      <c r="DG64" s="275">
        <v>2313</v>
      </c>
    </row>
    <row r="65" spans="1:111" x14ac:dyDescent="0.35">
      <c r="A65" t="s">
        <v>81</v>
      </c>
      <c r="B65" t="s">
        <v>326</v>
      </c>
      <c r="C65" t="s">
        <v>324</v>
      </c>
      <c r="D65" s="273">
        <v>77</v>
      </c>
      <c r="E65" s="274">
        <v>63</v>
      </c>
      <c r="F65" s="275">
        <v>70</v>
      </c>
      <c r="G65" s="273">
        <v>1584</v>
      </c>
      <c r="H65" s="274">
        <v>1631</v>
      </c>
      <c r="I65" s="275">
        <v>3215</v>
      </c>
      <c r="J65" s="273">
        <v>78</v>
      </c>
      <c r="K65" s="274">
        <v>66</v>
      </c>
      <c r="L65" s="275">
        <v>72</v>
      </c>
      <c r="M65" s="273">
        <v>1584</v>
      </c>
      <c r="N65" s="274">
        <v>1631</v>
      </c>
      <c r="O65" s="275">
        <v>3215</v>
      </c>
      <c r="P65" s="273">
        <v>35.1</v>
      </c>
      <c r="Q65" s="274">
        <v>33.200000000000003</v>
      </c>
      <c r="R65" s="275">
        <v>34.200000000000003</v>
      </c>
      <c r="S65" s="273">
        <v>1584</v>
      </c>
      <c r="T65" s="274">
        <v>1631</v>
      </c>
      <c r="U65" s="275">
        <v>3215</v>
      </c>
      <c r="V65" s="273">
        <v>82</v>
      </c>
      <c r="W65" s="274">
        <v>56</v>
      </c>
      <c r="X65" s="275">
        <v>69</v>
      </c>
      <c r="Y65" s="273">
        <v>94</v>
      </c>
      <c r="Z65" s="274">
        <v>96</v>
      </c>
      <c r="AA65" s="275">
        <v>190</v>
      </c>
      <c r="AB65" s="273">
        <v>85</v>
      </c>
      <c r="AC65" s="274">
        <v>64</v>
      </c>
      <c r="AD65" s="275">
        <v>74</v>
      </c>
      <c r="AE65" s="273">
        <v>94</v>
      </c>
      <c r="AF65" s="274">
        <v>96</v>
      </c>
      <c r="AG65" s="275">
        <v>190</v>
      </c>
      <c r="AH65" s="273">
        <v>35.9</v>
      </c>
      <c r="AI65" s="274">
        <v>32.799999999999997</v>
      </c>
      <c r="AJ65" s="275">
        <v>34.299999999999997</v>
      </c>
      <c r="AK65" s="273">
        <v>94</v>
      </c>
      <c r="AL65" s="274">
        <v>96</v>
      </c>
      <c r="AM65" s="275">
        <v>190</v>
      </c>
      <c r="AN65" s="273">
        <v>81</v>
      </c>
      <c r="AO65" s="274">
        <v>45</v>
      </c>
      <c r="AP65" s="275">
        <v>66</v>
      </c>
      <c r="AQ65" s="273">
        <v>57</v>
      </c>
      <c r="AR65" s="274">
        <v>40</v>
      </c>
      <c r="AS65" s="275">
        <v>97</v>
      </c>
      <c r="AT65" s="273">
        <v>84</v>
      </c>
      <c r="AU65" s="274">
        <v>50</v>
      </c>
      <c r="AV65" s="275">
        <v>70</v>
      </c>
      <c r="AW65" s="273">
        <v>57</v>
      </c>
      <c r="AX65" s="274">
        <v>40</v>
      </c>
      <c r="AY65" s="275">
        <v>97</v>
      </c>
      <c r="AZ65" s="273">
        <v>35.5</v>
      </c>
      <c r="BA65" s="274">
        <v>31.1</v>
      </c>
      <c r="BB65" s="275">
        <v>33.700000000000003</v>
      </c>
      <c r="BC65" s="273">
        <v>57</v>
      </c>
      <c r="BD65" s="274">
        <v>40</v>
      </c>
      <c r="BE65" s="275">
        <v>97</v>
      </c>
      <c r="BF65" s="273">
        <v>81</v>
      </c>
      <c r="BG65" s="274">
        <v>40</v>
      </c>
      <c r="BH65" s="275">
        <v>63</v>
      </c>
      <c r="BI65" s="273">
        <v>31</v>
      </c>
      <c r="BJ65" s="274">
        <v>25</v>
      </c>
      <c r="BK65" s="275">
        <v>56</v>
      </c>
      <c r="BL65" s="273">
        <v>84</v>
      </c>
      <c r="BM65" s="274">
        <v>56</v>
      </c>
      <c r="BN65" s="275">
        <v>71</v>
      </c>
      <c r="BO65" s="273">
        <v>31</v>
      </c>
      <c r="BP65" s="274">
        <v>25</v>
      </c>
      <c r="BQ65" s="275">
        <v>56</v>
      </c>
      <c r="BR65" s="273">
        <v>34.4</v>
      </c>
      <c r="BS65" s="274">
        <v>30.2</v>
      </c>
      <c r="BT65" s="275">
        <v>32.5</v>
      </c>
      <c r="BU65" s="273">
        <v>31</v>
      </c>
      <c r="BV65" s="274">
        <v>25</v>
      </c>
      <c r="BW65" s="275">
        <v>56</v>
      </c>
      <c r="BX65" s="273">
        <v>100</v>
      </c>
      <c r="BY65" s="274" t="s">
        <v>197</v>
      </c>
      <c r="BZ65" s="275" t="s">
        <v>197</v>
      </c>
      <c r="CA65" s="273">
        <v>4</v>
      </c>
      <c r="CB65" s="274">
        <v>7</v>
      </c>
      <c r="CC65" s="275">
        <v>11</v>
      </c>
      <c r="CD65" s="273">
        <v>100</v>
      </c>
      <c r="CE65" s="274" t="s">
        <v>197</v>
      </c>
      <c r="CF65" s="275" t="s">
        <v>197</v>
      </c>
      <c r="CG65" s="273">
        <v>4</v>
      </c>
      <c r="CH65" s="274">
        <v>7</v>
      </c>
      <c r="CI65" s="275">
        <v>11</v>
      </c>
      <c r="CJ65" s="273">
        <v>39.5</v>
      </c>
      <c r="CK65" s="274">
        <v>33</v>
      </c>
      <c r="CL65" s="275">
        <v>35.4</v>
      </c>
      <c r="CM65" s="273">
        <v>4</v>
      </c>
      <c r="CN65" s="274">
        <v>7</v>
      </c>
      <c r="CO65" s="275">
        <v>11</v>
      </c>
      <c r="CP65" s="273">
        <v>77</v>
      </c>
      <c r="CQ65" s="274">
        <v>62</v>
      </c>
      <c r="CR65" s="275">
        <v>69</v>
      </c>
      <c r="CS65" s="273">
        <v>1799</v>
      </c>
      <c r="CT65" s="274">
        <v>1842</v>
      </c>
      <c r="CU65" s="275">
        <v>3641</v>
      </c>
      <c r="CV65" s="273">
        <v>79</v>
      </c>
      <c r="CW65" s="274">
        <v>65</v>
      </c>
      <c r="CX65" s="275">
        <v>72</v>
      </c>
      <c r="CY65" s="273">
        <v>1799</v>
      </c>
      <c r="CZ65" s="274">
        <v>1842</v>
      </c>
      <c r="DA65" s="275">
        <v>3641</v>
      </c>
      <c r="DB65" s="273">
        <v>35.1</v>
      </c>
      <c r="DC65" s="274">
        <v>33.1</v>
      </c>
      <c r="DD65" s="275">
        <v>34.1</v>
      </c>
      <c r="DE65" s="273">
        <v>1799</v>
      </c>
      <c r="DF65" s="274">
        <v>1842</v>
      </c>
      <c r="DG65" s="275">
        <v>3641</v>
      </c>
    </row>
    <row r="66" spans="1:111" x14ac:dyDescent="0.35">
      <c r="A66" t="s">
        <v>17</v>
      </c>
      <c r="B66" t="s">
        <v>263</v>
      </c>
      <c r="C66" t="s">
        <v>260</v>
      </c>
      <c r="D66" s="273">
        <v>73</v>
      </c>
      <c r="E66" s="274">
        <v>57</v>
      </c>
      <c r="F66" s="275">
        <v>65</v>
      </c>
      <c r="G66" s="273">
        <v>1265</v>
      </c>
      <c r="H66" s="274">
        <v>1366</v>
      </c>
      <c r="I66" s="275">
        <v>2631</v>
      </c>
      <c r="J66" s="273">
        <v>75</v>
      </c>
      <c r="K66" s="274">
        <v>61</v>
      </c>
      <c r="L66" s="275">
        <v>68</v>
      </c>
      <c r="M66" s="273">
        <v>1265</v>
      </c>
      <c r="N66" s="274">
        <v>1366</v>
      </c>
      <c r="O66" s="275">
        <v>2631</v>
      </c>
      <c r="P66" s="273">
        <v>35.4</v>
      </c>
      <c r="Q66" s="274">
        <v>32.6</v>
      </c>
      <c r="R66" s="275">
        <v>34</v>
      </c>
      <c r="S66" s="273">
        <v>1265</v>
      </c>
      <c r="T66" s="274">
        <v>1366</v>
      </c>
      <c r="U66" s="275">
        <v>2631</v>
      </c>
      <c r="V66" s="273">
        <v>72</v>
      </c>
      <c r="W66" s="274">
        <v>50</v>
      </c>
      <c r="X66" s="275">
        <v>61</v>
      </c>
      <c r="Y66" s="273">
        <v>94</v>
      </c>
      <c r="Z66" s="274">
        <v>90</v>
      </c>
      <c r="AA66" s="275">
        <v>184</v>
      </c>
      <c r="AB66" s="273">
        <v>74</v>
      </c>
      <c r="AC66" s="274">
        <v>57</v>
      </c>
      <c r="AD66" s="275">
        <v>66</v>
      </c>
      <c r="AE66" s="273">
        <v>94</v>
      </c>
      <c r="AF66" s="274">
        <v>90</v>
      </c>
      <c r="AG66" s="275">
        <v>184</v>
      </c>
      <c r="AH66" s="273">
        <v>36.1</v>
      </c>
      <c r="AI66" s="274">
        <v>31.3</v>
      </c>
      <c r="AJ66" s="275">
        <v>33.799999999999997</v>
      </c>
      <c r="AK66" s="273">
        <v>94</v>
      </c>
      <c r="AL66" s="274">
        <v>90</v>
      </c>
      <c r="AM66" s="275">
        <v>184</v>
      </c>
      <c r="AN66" s="273">
        <v>71</v>
      </c>
      <c r="AO66" s="274">
        <v>53</v>
      </c>
      <c r="AP66" s="275">
        <v>62</v>
      </c>
      <c r="AQ66" s="273">
        <v>442</v>
      </c>
      <c r="AR66" s="274">
        <v>469</v>
      </c>
      <c r="AS66" s="275">
        <v>911</v>
      </c>
      <c r="AT66" s="273">
        <v>74</v>
      </c>
      <c r="AU66" s="274">
        <v>61</v>
      </c>
      <c r="AV66" s="275">
        <v>67</v>
      </c>
      <c r="AW66" s="273">
        <v>442</v>
      </c>
      <c r="AX66" s="274">
        <v>469</v>
      </c>
      <c r="AY66" s="275">
        <v>911</v>
      </c>
      <c r="AZ66" s="273">
        <v>33.9</v>
      </c>
      <c r="BA66" s="274">
        <v>31</v>
      </c>
      <c r="BB66" s="275">
        <v>32.4</v>
      </c>
      <c r="BC66" s="273">
        <v>442</v>
      </c>
      <c r="BD66" s="274">
        <v>469</v>
      </c>
      <c r="BE66" s="275">
        <v>911</v>
      </c>
      <c r="BF66" s="273">
        <v>59</v>
      </c>
      <c r="BG66" s="274">
        <v>41</v>
      </c>
      <c r="BH66" s="275">
        <v>50</v>
      </c>
      <c r="BI66" s="273">
        <v>122</v>
      </c>
      <c r="BJ66" s="274">
        <v>128</v>
      </c>
      <c r="BK66" s="275">
        <v>250</v>
      </c>
      <c r="BL66" s="273">
        <v>63</v>
      </c>
      <c r="BM66" s="274">
        <v>45</v>
      </c>
      <c r="BN66" s="275">
        <v>54</v>
      </c>
      <c r="BO66" s="273">
        <v>122</v>
      </c>
      <c r="BP66" s="274">
        <v>128</v>
      </c>
      <c r="BQ66" s="275">
        <v>250</v>
      </c>
      <c r="BR66" s="273">
        <v>32.4</v>
      </c>
      <c r="BS66" s="274">
        <v>28.4</v>
      </c>
      <c r="BT66" s="275">
        <v>30.3</v>
      </c>
      <c r="BU66" s="273">
        <v>122</v>
      </c>
      <c r="BV66" s="274">
        <v>128</v>
      </c>
      <c r="BW66" s="275">
        <v>250</v>
      </c>
      <c r="BX66" s="273" t="s">
        <v>197</v>
      </c>
      <c r="BY66" s="274" t="s">
        <v>197</v>
      </c>
      <c r="BZ66" s="275">
        <v>26</v>
      </c>
      <c r="CA66" s="273">
        <v>5</v>
      </c>
      <c r="CB66" s="274">
        <v>14</v>
      </c>
      <c r="CC66" s="275">
        <v>19</v>
      </c>
      <c r="CD66" s="273" t="s">
        <v>197</v>
      </c>
      <c r="CE66" s="274" t="s">
        <v>197</v>
      </c>
      <c r="CF66" s="275">
        <v>26</v>
      </c>
      <c r="CG66" s="273">
        <v>5</v>
      </c>
      <c r="CH66" s="274">
        <v>14</v>
      </c>
      <c r="CI66" s="275">
        <v>19</v>
      </c>
      <c r="CJ66" s="273">
        <v>23.4</v>
      </c>
      <c r="CK66" s="274">
        <v>26</v>
      </c>
      <c r="CL66" s="275">
        <v>25.3</v>
      </c>
      <c r="CM66" s="273">
        <v>5</v>
      </c>
      <c r="CN66" s="274">
        <v>14</v>
      </c>
      <c r="CO66" s="275">
        <v>19</v>
      </c>
      <c r="CP66" s="273">
        <v>71</v>
      </c>
      <c r="CQ66" s="274">
        <v>55</v>
      </c>
      <c r="CR66" s="275">
        <v>63</v>
      </c>
      <c r="CS66" s="273">
        <v>2011</v>
      </c>
      <c r="CT66" s="274">
        <v>2146</v>
      </c>
      <c r="CU66" s="275">
        <v>4157</v>
      </c>
      <c r="CV66" s="273">
        <v>74</v>
      </c>
      <c r="CW66" s="274">
        <v>59</v>
      </c>
      <c r="CX66" s="275">
        <v>66</v>
      </c>
      <c r="CY66" s="273">
        <v>2011</v>
      </c>
      <c r="CZ66" s="274">
        <v>2146</v>
      </c>
      <c r="DA66" s="275">
        <v>4157</v>
      </c>
      <c r="DB66" s="273">
        <v>34.799999999999997</v>
      </c>
      <c r="DC66" s="274">
        <v>31.7</v>
      </c>
      <c r="DD66" s="275">
        <v>33.200000000000003</v>
      </c>
      <c r="DE66" s="273">
        <v>2011</v>
      </c>
      <c r="DF66" s="274">
        <v>2146</v>
      </c>
      <c r="DG66" s="275">
        <v>4157</v>
      </c>
    </row>
    <row r="67" spans="1:111" x14ac:dyDescent="0.35">
      <c r="A67" t="s">
        <v>18</v>
      </c>
      <c r="B67" t="s">
        <v>264</v>
      </c>
      <c r="C67" t="s">
        <v>260</v>
      </c>
      <c r="D67" s="273">
        <v>78</v>
      </c>
      <c r="E67" s="274">
        <v>61</v>
      </c>
      <c r="F67" s="275">
        <v>69</v>
      </c>
      <c r="G67" s="273">
        <v>936</v>
      </c>
      <c r="H67" s="274">
        <v>967</v>
      </c>
      <c r="I67" s="275">
        <v>1903</v>
      </c>
      <c r="J67" s="273">
        <v>78</v>
      </c>
      <c r="K67" s="274">
        <v>63</v>
      </c>
      <c r="L67" s="275">
        <v>71</v>
      </c>
      <c r="M67" s="273">
        <v>936</v>
      </c>
      <c r="N67" s="274">
        <v>967</v>
      </c>
      <c r="O67" s="275">
        <v>1903</v>
      </c>
      <c r="P67" s="273">
        <v>36.700000000000003</v>
      </c>
      <c r="Q67" s="274">
        <v>34.200000000000003</v>
      </c>
      <c r="R67" s="275">
        <v>35.4</v>
      </c>
      <c r="S67" s="273">
        <v>936</v>
      </c>
      <c r="T67" s="274">
        <v>967</v>
      </c>
      <c r="U67" s="275">
        <v>1903</v>
      </c>
      <c r="V67" s="273">
        <v>74</v>
      </c>
      <c r="W67" s="274">
        <v>67</v>
      </c>
      <c r="X67" s="275">
        <v>71</v>
      </c>
      <c r="Y67" s="273">
        <v>50</v>
      </c>
      <c r="Z67" s="274">
        <v>49</v>
      </c>
      <c r="AA67" s="275">
        <v>99</v>
      </c>
      <c r="AB67" s="273">
        <v>78</v>
      </c>
      <c r="AC67" s="274">
        <v>69</v>
      </c>
      <c r="AD67" s="275">
        <v>74</v>
      </c>
      <c r="AE67" s="273">
        <v>50</v>
      </c>
      <c r="AF67" s="274">
        <v>49</v>
      </c>
      <c r="AG67" s="275">
        <v>99</v>
      </c>
      <c r="AH67" s="273">
        <v>36.1</v>
      </c>
      <c r="AI67" s="274">
        <v>34.299999999999997</v>
      </c>
      <c r="AJ67" s="275">
        <v>35.200000000000003</v>
      </c>
      <c r="AK67" s="273">
        <v>50</v>
      </c>
      <c r="AL67" s="274">
        <v>49</v>
      </c>
      <c r="AM67" s="275">
        <v>99</v>
      </c>
      <c r="AN67" s="273">
        <v>64</v>
      </c>
      <c r="AO67" s="274">
        <v>52</v>
      </c>
      <c r="AP67" s="275">
        <v>58</v>
      </c>
      <c r="AQ67" s="273">
        <v>164</v>
      </c>
      <c r="AR67" s="274">
        <v>167</v>
      </c>
      <c r="AS67" s="275">
        <v>331</v>
      </c>
      <c r="AT67" s="273">
        <v>66</v>
      </c>
      <c r="AU67" s="274">
        <v>53</v>
      </c>
      <c r="AV67" s="275">
        <v>60</v>
      </c>
      <c r="AW67" s="273">
        <v>164</v>
      </c>
      <c r="AX67" s="274">
        <v>167</v>
      </c>
      <c r="AY67" s="275">
        <v>331</v>
      </c>
      <c r="AZ67" s="273">
        <v>33.200000000000003</v>
      </c>
      <c r="BA67" s="274">
        <v>30.8</v>
      </c>
      <c r="BB67" s="275">
        <v>32</v>
      </c>
      <c r="BC67" s="273">
        <v>164</v>
      </c>
      <c r="BD67" s="274">
        <v>167</v>
      </c>
      <c r="BE67" s="275">
        <v>331</v>
      </c>
      <c r="BF67" s="273">
        <v>82</v>
      </c>
      <c r="BG67" s="274">
        <v>56</v>
      </c>
      <c r="BH67" s="275">
        <v>70</v>
      </c>
      <c r="BI67" s="273">
        <v>22</v>
      </c>
      <c r="BJ67" s="274">
        <v>18</v>
      </c>
      <c r="BK67" s="275">
        <v>40</v>
      </c>
      <c r="BL67" s="273">
        <v>82</v>
      </c>
      <c r="BM67" s="274">
        <v>56</v>
      </c>
      <c r="BN67" s="275">
        <v>70</v>
      </c>
      <c r="BO67" s="273">
        <v>22</v>
      </c>
      <c r="BP67" s="274">
        <v>18</v>
      </c>
      <c r="BQ67" s="275">
        <v>40</v>
      </c>
      <c r="BR67" s="273">
        <v>33.9</v>
      </c>
      <c r="BS67" s="274">
        <v>31</v>
      </c>
      <c r="BT67" s="275">
        <v>32.6</v>
      </c>
      <c r="BU67" s="273">
        <v>22</v>
      </c>
      <c r="BV67" s="274">
        <v>18</v>
      </c>
      <c r="BW67" s="275">
        <v>40</v>
      </c>
      <c r="BX67" s="273" t="s">
        <v>197</v>
      </c>
      <c r="BY67" s="274" t="s">
        <v>197</v>
      </c>
      <c r="BZ67" s="275">
        <v>31</v>
      </c>
      <c r="CA67" s="273">
        <v>4</v>
      </c>
      <c r="CB67" s="274">
        <v>9</v>
      </c>
      <c r="CC67" s="275">
        <v>13</v>
      </c>
      <c r="CD67" s="273" t="s">
        <v>197</v>
      </c>
      <c r="CE67" s="274" t="s">
        <v>197</v>
      </c>
      <c r="CF67" s="275">
        <v>46</v>
      </c>
      <c r="CG67" s="273">
        <v>4</v>
      </c>
      <c r="CH67" s="274">
        <v>9</v>
      </c>
      <c r="CI67" s="275">
        <v>13</v>
      </c>
      <c r="CJ67" s="273">
        <v>28.3</v>
      </c>
      <c r="CK67" s="274">
        <v>27.9</v>
      </c>
      <c r="CL67" s="275">
        <v>28</v>
      </c>
      <c r="CM67" s="273">
        <v>4</v>
      </c>
      <c r="CN67" s="274">
        <v>9</v>
      </c>
      <c r="CO67" s="275">
        <v>13</v>
      </c>
      <c r="CP67" s="273">
        <v>75</v>
      </c>
      <c r="CQ67" s="274">
        <v>60</v>
      </c>
      <c r="CR67" s="275">
        <v>67</v>
      </c>
      <c r="CS67" s="273">
        <v>1223</v>
      </c>
      <c r="CT67" s="274">
        <v>1258</v>
      </c>
      <c r="CU67" s="275">
        <v>2481</v>
      </c>
      <c r="CV67" s="273">
        <v>76</v>
      </c>
      <c r="CW67" s="274">
        <v>61</v>
      </c>
      <c r="CX67" s="275">
        <v>69</v>
      </c>
      <c r="CY67" s="273">
        <v>1223</v>
      </c>
      <c r="CZ67" s="274">
        <v>1258</v>
      </c>
      <c r="DA67" s="275">
        <v>2481</v>
      </c>
      <c r="DB67" s="273">
        <v>36</v>
      </c>
      <c r="DC67" s="274">
        <v>33.6</v>
      </c>
      <c r="DD67" s="275">
        <v>34.799999999999997</v>
      </c>
      <c r="DE67" s="273">
        <v>1223</v>
      </c>
      <c r="DF67" s="274">
        <v>1258</v>
      </c>
      <c r="DG67" s="275">
        <v>2481</v>
      </c>
    </row>
    <row r="68" spans="1:111" x14ac:dyDescent="0.35">
      <c r="A68" t="s">
        <v>26</v>
      </c>
      <c r="B68" t="s">
        <v>272</v>
      </c>
      <c r="C68" t="s">
        <v>260</v>
      </c>
      <c r="D68" s="273">
        <v>74</v>
      </c>
      <c r="E68" s="274">
        <v>59</v>
      </c>
      <c r="F68" s="275">
        <v>66</v>
      </c>
      <c r="G68" s="273">
        <v>1507</v>
      </c>
      <c r="H68" s="274">
        <v>1536</v>
      </c>
      <c r="I68" s="275">
        <v>3043</v>
      </c>
      <c r="J68" s="273">
        <v>74</v>
      </c>
      <c r="K68" s="274">
        <v>61</v>
      </c>
      <c r="L68" s="275">
        <v>67</v>
      </c>
      <c r="M68" s="273">
        <v>1507</v>
      </c>
      <c r="N68" s="274">
        <v>1536</v>
      </c>
      <c r="O68" s="275">
        <v>3043</v>
      </c>
      <c r="P68" s="273">
        <v>34.5</v>
      </c>
      <c r="Q68" s="274">
        <v>31.9</v>
      </c>
      <c r="R68" s="275">
        <v>33.200000000000003</v>
      </c>
      <c r="S68" s="273">
        <v>1507</v>
      </c>
      <c r="T68" s="274">
        <v>1536</v>
      </c>
      <c r="U68" s="275">
        <v>3043</v>
      </c>
      <c r="V68" s="273">
        <v>78</v>
      </c>
      <c r="W68" s="274">
        <v>61</v>
      </c>
      <c r="X68" s="275">
        <v>69</v>
      </c>
      <c r="Y68" s="273">
        <v>314</v>
      </c>
      <c r="Z68" s="274">
        <v>347</v>
      </c>
      <c r="AA68" s="275">
        <v>661</v>
      </c>
      <c r="AB68" s="273">
        <v>80</v>
      </c>
      <c r="AC68" s="274">
        <v>65</v>
      </c>
      <c r="AD68" s="275">
        <v>72</v>
      </c>
      <c r="AE68" s="273">
        <v>314</v>
      </c>
      <c r="AF68" s="274">
        <v>347</v>
      </c>
      <c r="AG68" s="275">
        <v>661</v>
      </c>
      <c r="AH68" s="273">
        <v>35.799999999999997</v>
      </c>
      <c r="AI68" s="274">
        <v>32.799999999999997</v>
      </c>
      <c r="AJ68" s="275">
        <v>34.200000000000003</v>
      </c>
      <c r="AK68" s="273">
        <v>314</v>
      </c>
      <c r="AL68" s="274">
        <v>347</v>
      </c>
      <c r="AM68" s="275">
        <v>661</v>
      </c>
      <c r="AN68" s="273">
        <v>70</v>
      </c>
      <c r="AO68" s="274">
        <v>52</v>
      </c>
      <c r="AP68" s="275">
        <v>61</v>
      </c>
      <c r="AQ68" s="273">
        <v>768</v>
      </c>
      <c r="AR68" s="274">
        <v>789</v>
      </c>
      <c r="AS68" s="275">
        <v>1557</v>
      </c>
      <c r="AT68" s="273">
        <v>74</v>
      </c>
      <c r="AU68" s="274">
        <v>57</v>
      </c>
      <c r="AV68" s="275">
        <v>65</v>
      </c>
      <c r="AW68" s="273">
        <v>768</v>
      </c>
      <c r="AX68" s="274">
        <v>789</v>
      </c>
      <c r="AY68" s="275">
        <v>1557</v>
      </c>
      <c r="AZ68" s="273">
        <v>33.4</v>
      </c>
      <c r="BA68" s="274">
        <v>30.5</v>
      </c>
      <c r="BB68" s="275">
        <v>31.9</v>
      </c>
      <c r="BC68" s="273">
        <v>768</v>
      </c>
      <c r="BD68" s="274">
        <v>789</v>
      </c>
      <c r="BE68" s="275">
        <v>1557</v>
      </c>
      <c r="BF68" s="273">
        <v>75</v>
      </c>
      <c r="BG68" s="274">
        <v>54</v>
      </c>
      <c r="BH68" s="275">
        <v>64</v>
      </c>
      <c r="BI68" s="273">
        <v>535</v>
      </c>
      <c r="BJ68" s="274">
        <v>542</v>
      </c>
      <c r="BK68" s="275">
        <v>1077</v>
      </c>
      <c r="BL68" s="273">
        <v>76</v>
      </c>
      <c r="BM68" s="274">
        <v>58</v>
      </c>
      <c r="BN68" s="275">
        <v>67</v>
      </c>
      <c r="BO68" s="273">
        <v>535</v>
      </c>
      <c r="BP68" s="274">
        <v>542</v>
      </c>
      <c r="BQ68" s="275">
        <v>1077</v>
      </c>
      <c r="BR68" s="273">
        <v>34.1</v>
      </c>
      <c r="BS68" s="274">
        <v>31</v>
      </c>
      <c r="BT68" s="275">
        <v>32.5</v>
      </c>
      <c r="BU68" s="273">
        <v>535</v>
      </c>
      <c r="BV68" s="274">
        <v>542</v>
      </c>
      <c r="BW68" s="275">
        <v>1077</v>
      </c>
      <c r="BX68" s="273">
        <v>81</v>
      </c>
      <c r="BY68" s="274">
        <v>53</v>
      </c>
      <c r="BZ68" s="275">
        <v>68</v>
      </c>
      <c r="CA68" s="273">
        <v>53</v>
      </c>
      <c r="CB68" s="274">
        <v>49</v>
      </c>
      <c r="CC68" s="275">
        <v>102</v>
      </c>
      <c r="CD68" s="273">
        <v>87</v>
      </c>
      <c r="CE68" s="274">
        <v>63</v>
      </c>
      <c r="CF68" s="275">
        <v>75</v>
      </c>
      <c r="CG68" s="273">
        <v>53</v>
      </c>
      <c r="CH68" s="274">
        <v>49</v>
      </c>
      <c r="CI68" s="275">
        <v>102</v>
      </c>
      <c r="CJ68" s="273">
        <v>35.5</v>
      </c>
      <c r="CK68" s="274">
        <v>31.1</v>
      </c>
      <c r="CL68" s="275">
        <v>33.4</v>
      </c>
      <c r="CM68" s="273">
        <v>53</v>
      </c>
      <c r="CN68" s="274">
        <v>49</v>
      </c>
      <c r="CO68" s="275">
        <v>102</v>
      </c>
      <c r="CP68" s="273">
        <v>72</v>
      </c>
      <c r="CQ68" s="274">
        <v>55</v>
      </c>
      <c r="CR68" s="275">
        <v>64</v>
      </c>
      <c r="CS68" s="273">
        <v>3530</v>
      </c>
      <c r="CT68" s="274">
        <v>3669</v>
      </c>
      <c r="CU68" s="275">
        <v>7199</v>
      </c>
      <c r="CV68" s="273">
        <v>74</v>
      </c>
      <c r="CW68" s="274">
        <v>59</v>
      </c>
      <c r="CX68" s="275">
        <v>66</v>
      </c>
      <c r="CY68" s="273">
        <v>3530</v>
      </c>
      <c r="CZ68" s="274">
        <v>3669</v>
      </c>
      <c r="DA68" s="275">
        <v>7199</v>
      </c>
      <c r="DB68" s="273">
        <v>34.1</v>
      </c>
      <c r="DC68" s="274">
        <v>31.3</v>
      </c>
      <c r="DD68" s="275">
        <v>32.700000000000003</v>
      </c>
      <c r="DE68" s="273">
        <v>3530</v>
      </c>
      <c r="DF68" s="274">
        <v>3669</v>
      </c>
      <c r="DG68" s="275">
        <v>7199</v>
      </c>
    </row>
    <row r="69" spans="1:111" x14ac:dyDescent="0.35">
      <c r="A69" t="s">
        <v>27</v>
      </c>
      <c r="B69" t="s">
        <v>273</v>
      </c>
      <c r="C69" t="s">
        <v>260</v>
      </c>
      <c r="D69" s="273">
        <v>77</v>
      </c>
      <c r="E69" s="274">
        <v>57</v>
      </c>
      <c r="F69" s="275">
        <v>67</v>
      </c>
      <c r="G69" s="273">
        <v>941</v>
      </c>
      <c r="H69" s="274">
        <v>911</v>
      </c>
      <c r="I69" s="275">
        <v>1852</v>
      </c>
      <c r="J69" s="273">
        <v>78</v>
      </c>
      <c r="K69" s="274">
        <v>59</v>
      </c>
      <c r="L69" s="275">
        <v>69</v>
      </c>
      <c r="M69" s="273">
        <v>941</v>
      </c>
      <c r="N69" s="274">
        <v>911</v>
      </c>
      <c r="O69" s="275">
        <v>1852</v>
      </c>
      <c r="P69" s="273">
        <v>35.1</v>
      </c>
      <c r="Q69" s="274">
        <v>32.4</v>
      </c>
      <c r="R69" s="275">
        <v>33.799999999999997</v>
      </c>
      <c r="S69" s="273">
        <v>941</v>
      </c>
      <c r="T69" s="274">
        <v>911</v>
      </c>
      <c r="U69" s="275">
        <v>1852</v>
      </c>
      <c r="V69" s="273">
        <v>72</v>
      </c>
      <c r="W69" s="274">
        <v>57</v>
      </c>
      <c r="X69" s="275">
        <v>64</v>
      </c>
      <c r="Y69" s="273">
        <v>83</v>
      </c>
      <c r="Z69" s="274">
        <v>88</v>
      </c>
      <c r="AA69" s="275">
        <v>171</v>
      </c>
      <c r="AB69" s="273">
        <v>77</v>
      </c>
      <c r="AC69" s="274">
        <v>59</v>
      </c>
      <c r="AD69" s="275">
        <v>68</v>
      </c>
      <c r="AE69" s="273">
        <v>83</v>
      </c>
      <c r="AF69" s="274">
        <v>88</v>
      </c>
      <c r="AG69" s="275">
        <v>171</v>
      </c>
      <c r="AH69" s="273">
        <v>34.4</v>
      </c>
      <c r="AI69" s="274">
        <v>32.1</v>
      </c>
      <c r="AJ69" s="275">
        <v>33.200000000000003</v>
      </c>
      <c r="AK69" s="273">
        <v>83</v>
      </c>
      <c r="AL69" s="274">
        <v>88</v>
      </c>
      <c r="AM69" s="275">
        <v>171</v>
      </c>
      <c r="AN69" s="273">
        <v>62</v>
      </c>
      <c r="AO69" s="274">
        <v>45</v>
      </c>
      <c r="AP69" s="275">
        <v>53</v>
      </c>
      <c r="AQ69" s="273">
        <v>555</v>
      </c>
      <c r="AR69" s="274">
        <v>538</v>
      </c>
      <c r="AS69" s="275">
        <v>1093</v>
      </c>
      <c r="AT69" s="273">
        <v>65</v>
      </c>
      <c r="AU69" s="274">
        <v>49</v>
      </c>
      <c r="AV69" s="275">
        <v>57</v>
      </c>
      <c r="AW69" s="273">
        <v>555</v>
      </c>
      <c r="AX69" s="274">
        <v>538</v>
      </c>
      <c r="AY69" s="275">
        <v>1093</v>
      </c>
      <c r="AZ69" s="273">
        <v>31.6</v>
      </c>
      <c r="BA69" s="274">
        <v>28.7</v>
      </c>
      <c r="BB69" s="275">
        <v>30.2</v>
      </c>
      <c r="BC69" s="273">
        <v>555</v>
      </c>
      <c r="BD69" s="274">
        <v>538</v>
      </c>
      <c r="BE69" s="275">
        <v>1093</v>
      </c>
      <c r="BF69" s="273">
        <v>72</v>
      </c>
      <c r="BG69" s="274">
        <v>44</v>
      </c>
      <c r="BH69" s="275">
        <v>58</v>
      </c>
      <c r="BI69" s="273">
        <v>54</v>
      </c>
      <c r="BJ69" s="274">
        <v>54</v>
      </c>
      <c r="BK69" s="275">
        <v>108</v>
      </c>
      <c r="BL69" s="273">
        <v>74</v>
      </c>
      <c r="BM69" s="274">
        <v>48</v>
      </c>
      <c r="BN69" s="275">
        <v>61</v>
      </c>
      <c r="BO69" s="273">
        <v>54</v>
      </c>
      <c r="BP69" s="274">
        <v>54</v>
      </c>
      <c r="BQ69" s="275">
        <v>108</v>
      </c>
      <c r="BR69" s="273">
        <v>32.1</v>
      </c>
      <c r="BS69" s="274">
        <v>29.1</v>
      </c>
      <c r="BT69" s="275">
        <v>30.6</v>
      </c>
      <c r="BU69" s="273">
        <v>54</v>
      </c>
      <c r="BV69" s="274">
        <v>54</v>
      </c>
      <c r="BW69" s="275">
        <v>108</v>
      </c>
      <c r="BX69" s="273">
        <v>67</v>
      </c>
      <c r="BY69" s="274">
        <v>73</v>
      </c>
      <c r="BZ69" s="275">
        <v>69</v>
      </c>
      <c r="CA69" s="273">
        <v>15</v>
      </c>
      <c r="CB69" s="274">
        <v>11</v>
      </c>
      <c r="CC69" s="275">
        <v>26</v>
      </c>
      <c r="CD69" s="273">
        <v>67</v>
      </c>
      <c r="CE69" s="274">
        <v>73</v>
      </c>
      <c r="CF69" s="275">
        <v>69</v>
      </c>
      <c r="CG69" s="273">
        <v>15</v>
      </c>
      <c r="CH69" s="274">
        <v>11</v>
      </c>
      <c r="CI69" s="275">
        <v>26</v>
      </c>
      <c r="CJ69" s="273">
        <v>33.9</v>
      </c>
      <c r="CK69" s="274">
        <v>31.6</v>
      </c>
      <c r="CL69" s="275">
        <v>32.9</v>
      </c>
      <c r="CM69" s="273">
        <v>15</v>
      </c>
      <c r="CN69" s="274">
        <v>11</v>
      </c>
      <c r="CO69" s="275">
        <v>26</v>
      </c>
      <c r="CP69" s="273">
        <v>70</v>
      </c>
      <c r="CQ69" s="274">
        <v>52</v>
      </c>
      <c r="CR69" s="275">
        <v>61</v>
      </c>
      <c r="CS69" s="273">
        <v>1715</v>
      </c>
      <c r="CT69" s="274">
        <v>1664</v>
      </c>
      <c r="CU69" s="275">
        <v>3379</v>
      </c>
      <c r="CV69" s="273">
        <v>72</v>
      </c>
      <c r="CW69" s="274">
        <v>55</v>
      </c>
      <c r="CX69" s="275">
        <v>64</v>
      </c>
      <c r="CY69" s="273">
        <v>1715</v>
      </c>
      <c r="CZ69" s="274">
        <v>1664</v>
      </c>
      <c r="DA69" s="275">
        <v>3379</v>
      </c>
      <c r="DB69" s="273">
        <v>33.700000000000003</v>
      </c>
      <c r="DC69" s="274">
        <v>30.9</v>
      </c>
      <c r="DD69" s="275">
        <v>32.299999999999997</v>
      </c>
      <c r="DE69" s="273">
        <v>1715</v>
      </c>
      <c r="DF69" s="274">
        <v>1664</v>
      </c>
      <c r="DG69" s="275">
        <v>3379</v>
      </c>
    </row>
    <row r="70" spans="1:111" x14ac:dyDescent="0.35">
      <c r="A70" t="s">
        <v>28</v>
      </c>
      <c r="B70" t="s">
        <v>274</v>
      </c>
      <c r="C70" t="s">
        <v>260</v>
      </c>
      <c r="D70" s="273">
        <v>74</v>
      </c>
      <c r="E70" s="274">
        <v>56</v>
      </c>
      <c r="F70" s="275">
        <v>65</v>
      </c>
      <c r="G70" s="273">
        <v>949</v>
      </c>
      <c r="H70" s="274">
        <v>1030</v>
      </c>
      <c r="I70" s="275">
        <v>1979</v>
      </c>
      <c r="J70" s="273">
        <v>76</v>
      </c>
      <c r="K70" s="274">
        <v>58</v>
      </c>
      <c r="L70" s="275">
        <v>66</v>
      </c>
      <c r="M70" s="273">
        <v>949</v>
      </c>
      <c r="N70" s="274">
        <v>1030</v>
      </c>
      <c r="O70" s="275">
        <v>1979</v>
      </c>
      <c r="P70" s="273">
        <v>34.700000000000003</v>
      </c>
      <c r="Q70" s="274">
        <v>31.7</v>
      </c>
      <c r="R70" s="275">
        <v>33.1</v>
      </c>
      <c r="S70" s="273">
        <v>949</v>
      </c>
      <c r="T70" s="274">
        <v>1030</v>
      </c>
      <c r="U70" s="275">
        <v>1979</v>
      </c>
      <c r="V70" s="273">
        <v>68</v>
      </c>
      <c r="W70" s="274">
        <v>45</v>
      </c>
      <c r="X70" s="275">
        <v>57</v>
      </c>
      <c r="Y70" s="273">
        <v>76</v>
      </c>
      <c r="Z70" s="274">
        <v>75</v>
      </c>
      <c r="AA70" s="275">
        <v>151</v>
      </c>
      <c r="AB70" s="273">
        <v>71</v>
      </c>
      <c r="AC70" s="274">
        <v>53</v>
      </c>
      <c r="AD70" s="275">
        <v>62</v>
      </c>
      <c r="AE70" s="273">
        <v>76</v>
      </c>
      <c r="AF70" s="274">
        <v>75</v>
      </c>
      <c r="AG70" s="275">
        <v>151</v>
      </c>
      <c r="AH70" s="273">
        <v>32.700000000000003</v>
      </c>
      <c r="AI70" s="274">
        <v>30.4</v>
      </c>
      <c r="AJ70" s="275">
        <v>31.6</v>
      </c>
      <c r="AK70" s="273">
        <v>76</v>
      </c>
      <c r="AL70" s="274">
        <v>75</v>
      </c>
      <c r="AM70" s="275">
        <v>151</v>
      </c>
      <c r="AN70" s="273">
        <v>68</v>
      </c>
      <c r="AO70" s="274">
        <v>44</v>
      </c>
      <c r="AP70" s="275">
        <v>56</v>
      </c>
      <c r="AQ70" s="273">
        <v>352</v>
      </c>
      <c r="AR70" s="274">
        <v>386</v>
      </c>
      <c r="AS70" s="275">
        <v>738</v>
      </c>
      <c r="AT70" s="273">
        <v>72</v>
      </c>
      <c r="AU70" s="274">
        <v>51</v>
      </c>
      <c r="AV70" s="275">
        <v>61</v>
      </c>
      <c r="AW70" s="273">
        <v>352</v>
      </c>
      <c r="AX70" s="274">
        <v>386</v>
      </c>
      <c r="AY70" s="275">
        <v>738</v>
      </c>
      <c r="AZ70" s="273">
        <v>32.700000000000003</v>
      </c>
      <c r="BA70" s="274">
        <v>29</v>
      </c>
      <c r="BB70" s="275">
        <v>30.8</v>
      </c>
      <c r="BC70" s="273">
        <v>352</v>
      </c>
      <c r="BD70" s="274">
        <v>386</v>
      </c>
      <c r="BE70" s="275">
        <v>738</v>
      </c>
      <c r="BF70" s="273">
        <v>66</v>
      </c>
      <c r="BG70" s="274">
        <v>45</v>
      </c>
      <c r="BH70" s="275">
        <v>56</v>
      </c>
      <c r="BI70" s="273">
        <v>70</v>
      </c>
      <c r="BJ70" s="274">
        <v>58</v>
      </c>
      <c r="BK70" s="275">
        <v>128</v>
      </c>
      <c r="BL70" s="273">
        <v>66</v>
      </c>
      <c r="BM70" s="274">
        <v>48</v>
      </c>
      <c r="BN70" s="275">
        <v>58</v>
      </c>
      <c r="BO70" s="273">
        <v>70</v>
      </c>
      <c r="BP70" s="274">
        <v>58</v>
      </c>
      <c r="BQ70" s="275">
        <v>128</v>
      </c>
      <c r="BR70" s="273">
        <v>32.9</v>
      </c>
      <c r="BS70" s="274">
        <v>29.7</v>
      </c>
      <c r="BT70" s="275">
        <v>31.4</v>
      </c>
      <c r="BU70" s="273">
        <v>70</v>
      </c>
      <c r="BV70" s="274">
        <v>58</v>
      </c>
      <c r="BW70" s="275">
        <v>128</v>
      </c>
      <c r="BX70" s="273" t="s">
        <v>197</v>
      </c>
      <c r="BY70" s="274" t="s">
        <v>197</v>
      </c>
      <c r="BZ70" s="275">
        <v>60</v>
      </c>
      <c r="CA70" s="273">
        <v>10</v>
      </c>
      <c r="CB70" s="274">
        <v>5</v>
      </c>
      <c r="CC70" s="275">
        <v>15</v>
      </c>
      <c r="CD70" s="273" t="s">
        <v>197</v>
      </c>
      <c r="CE70" s="274" t="s">
        <v>197</v>
      </c>
      <c r="CF70" s="275">
        <v>60</v>
      </c>
      <c r="CG70" s="273">
        <v>10</v>
      </c>
      <c r="CH70" s="274">
        <v>5</v>
      </c>
      <c r="CI70" s="275">
        <v>15</v>
      </c>
      <c r="CJ70" s="273">
        <v>34.6</v>
      </c>
      <c r="CK70" s="274">
        <v>27.8</v>
      </c>
      <c r="CL70" s="275">
        <v>32.299999999999997</v>
      </c>
      <c r="CM70" s="273">
        <v>10</v>
      </c>
      <c r="CN70" s="274">
        <v>5</v>
      </c>
      <c r="CO70" s="275">
        <v>15</v>
      </c>
      <c r="CP70" s="273">
        <v>71</v>
      </c>
      <c r="CQ70" s="274">
        <v>51</v>
      </c>
      <c r="CR70" s="275">
        <v>61</v>
      </c>
      <c r="CS70" s="273">
        <v>1498</v>
      </c>
      <c r="CT70" s="274">
        <v>1604</v>
      </c>
      <c r="CU70" s="275">
        <v>3102</v>
      </c>
      <c r="CV70" s="273">
        <v>73</v>
      </c>
      <c r="CW70" s="274">
        <v>55</v>
      </c>
      <c r="CX70" s="275">
        <v>64</v>
      </c>
      <c r="CY70" s="273">
        <v>1498</v>
      </c>
      <c r="CZ70" s="274">
        <v>1604</v>
      </c>
      <c r="DA70" s="275">
        <v>3102</v>
      </c>
      <c r="DB70" s="273">
        <v>33.9</v>
      </c>
      <c r="DC70" s="274">
        <v>30.8</v>
      </c>
      <c r="DD70" s="275">
        <v>32.299999999999997</v>
      </c>
      <c r="DE70" s="273">
        <v>1498</v>
      </c>
      <c r="DF70" s="274">
        <v>1604</v>
      </c>
      <c r="DG70" s="275">
        <v>3102</v>
      </c>
    </row>
    <row r="71" spans="1:111" x14ac:dyDescent="0.35">
      <c r="A71" t="s">
        <v>29</v>
      </c>
      <c r="B71" t="s">
        <v>275</v>
      </c>
      <c r="C71" t="s">
        <v>260</v>
      </c>
      <c r="D71" s="273">
        <v>75</v>
      </c>
      <c r="E71" s="274">
        <v>61</v>
      </c>
      <c r="F71" s="275">
        <v>68</v>
      </c>
      <c r="G71" s="273">
        <v>1228</v>
      </c>
      <c r="H71" s="274">
        <v>1222</v>
      </c>
      <c r="I71" s="275">
        <v>2450</v>
      </c>
      <c r="J71" s="273">
        <v>76</v>
      </c>
      <c r="K71" s="274">
        <v>63</v>
      </c>
      <c r="L71" s="275">
        <v>69</v>
      </c>
      <c r="M71" s="273">
        <v>1228</v>
      </c>
      <c r="N71" s="274">
        <v>1222</v>
      </c>
      <c r="O71" s="275">
        <v>2450</v>
      </c>
      <c r="P71" s="273">
        <v>34.6</v>
      </c>
      <c r="Q71" s="274">
        <v>32.5</v>
      </c>
      <c r="R71" s="275">
        <v>33.6</v>
      </c>
      <c r="S71" s="273">
        <v>1228</v>
      </c>
      <c r="T71" s="274">
        <v>1222</v>
      </c>
      <c r="U71" s="275">
        <v>2450</v>
      </c>
      <c r="V71" s="273">
        <v>81</v>
      </c>
      <c r="W71" s="274">
        <v>64</v>
      </c>
      <c r="X71" s="275">
        <v>72</v>
      </c>
      <c r="Y71" s="273">
        <v>125</v>
      </c>
      <c r="Z71" s="274">
        <v>154</v>
      </c>
      <c r="AA71" s="275">
        <v>279</v>
      </c>
      <c r="AB71" s="273">
        <v>82</v>
      </c>
      <c r="AC71" s="274">
        <v>66</v>
      </c>
      <c r="AD71" s="275">
        <v>73</v>
      </c>
      <c r="AE71" s="273">
        <v>125</v>
      </c>
      <c r="AF71" s="274">
        <v>154</v>
      </c>
      <c r="AG71" s="275">
        <v>279</v>
      </c>
      <c r="AH71" s="273">
        <v>35</v>
      </c>
      <c r="AI71" s="274">
        <v>32.200000000000003</v>
      </c>
      <c r="AJ71" s="275">
        <v>33.5</v>
      </c>
      <c r="AK71" s="273">
        <v>125</v>
      </c>
      <c r="AL71" s="274">
        <v>154</v>
      </c>
      <c r="AM71" s="275">
        <v>279</v>
      </c>
      <c r="AN71" s="273">
        <v>73</v>
      </c>
      <c r="AO71" s="274">
        <v>59</v>
      </c>
      <c r="AP71" s="275">
        <v>65</v>
      </c>
      <c r="AQ71" s="273">
        <v>49</v>
      </c>
      <c r="AR71" s="274">
        <v>69</v>
      </c>
      <c r="AS71" s="275">
        <v>118</v>
      </c>
      <c r="AT71" s="273">
        <v>78</v>
      </c>
      <c r="AU71" s="274">
        <v>65</v>
      </c>
      <c r="AV71" s="275">
        <v>70</v>
      </c>
      <c r="AW71" s="273">
        <v>49</v>
      </c>
      <c r="AX71" s="274">
        <v>69</v>
      </c>
      <c r="AY71" s="275">
        <v>118</v>
      </c>
      <c r="AZ71" s="273">
        <v>34.6</v>
      </c>
      <c r="BA71" s="274">
        <v>31.4</v>
      </c>
      <c r="BB71" s="275">
        <v>32.700000000000003</v>
      </c>
      <c r="BC71" s="273">
        <v>49</v>
      </c>
      <c r="BD71" s="274">
        <v>69</v>
      </c>
      <c r="BE71" s="275">
        <v>118</v>
      </c>
      <c r="BF71" s="273">
        <v>84</v>
      </c>
      <c r="BG71" s="274">
        <v>65</v>
      </c>
      <c r="BH71" s="275">
        <v>73</v>
      </c>
      <c r="BI71" s="273">
        <v>67</v>
      </c>
      <c r="BJ71" s="274">
        <v>93</v>
      </c>
      <c r="BK71" s="275">
        <v>160</v>
      </c>
      <c r="BL71" s="273">
        <v>88</v>
      </c>
      <c r="BM71" s="274">
        <v>68</v>
      </c>
      <c r="BN71" s="275">
        <v>76</v>
      </c>
      <c r="BO71" s="273">
        <v>67</v>
      </c>
      <c r="BP71" s="274">
        <v>93</v>
      </c>
      <c r="BQ71" s="275">
        <v>160</v>
      </c>
      <c r="BR71" s="273">
        <v>35.5</v>
      </c>
      <c r="BS71" s="274">
        <v>33</v>
      </c>
      <c r="BT71" s="275">
        <v>34.1</v>
      </c>
      <c r="BU71" s="273">
        <v>67</v>
      </c>
      <c r="BV71" s="274">
        <v>93</v>
      </c>
      <c r="BW71" s="275">
        <v>160</v>
      </c>
      <c r="BX71" s="273" t="s">
        <v>197</v>
      </c>
      <c r="BY71" s="274" t="s">
        <v>197</v>
      </c>
      <c r="BZ71" s="275">
        <v>80</v>
      </c>
      <c r="CA71" s="273">
        <v>8</v>
      </c>
      <c r="CB71" s="274">
        <v>7</v>
      </c>
      <c r="CC71" s="275">
        <v>15</v>
      </c>
      <c r="CD71" s="273" t="s">
        <v>197</v>
      </c>
      <c r="CE71" s="274" t="s">
        <v>197</v>
      </c>
      <c r="CF71" s="275">
        <v>80</v>
      </c>
      <c r="CG71" s="273">
        <v>8</v>
      </c>
      <c r="CH71" s="274">
        <v>7</v>
      </c>
      <c r="CI71" s="275">
        <v>15</v>
      </c>
      <c r="CJ71" s="273">
        <v>33.6</v>
      </c>
      <c r="CK71" s="274">
        <v>37.1</v>
      </c>
      <c r="CL71" s="275">
        <v>35.299999999999997</v>
      </c>
      <c r="CM71" s="273">
        <v>8</v>
      </c>
      <c r="CN71" s="274">
        <v>7</v>
      </c>
      <c r="CO71" s="275">
        <v>15</v>
      </c>
      <c r="CP71" s="273">
        <v>74</v>
      </c>
      <c r="CQ71" s="274">
        <v>59</v>
      </c>
      <c r="CR71" s="275">
        <v>66</v>
      </c>
      <c r="CS71" s="273">
        <v>1611</v>
      </c>
      <c r="CT71" s="274">
        <v>1712</v>
      </c>
      <c r="CU71" s="275">
        <v>3323</v>
      </c>
      <c r="CV71" s="273">
        <v>75</v>
      </c>
      <c r="CW71" s="274">
        <v>61</v>
      </c>
      <c r="CX71" s="275">
        <v>68</v>
      </c>
      <c r="CY71" s="273">
        <v>1611</v>
      </c>
      <c r="CZ71" s="274">
        <v>1712</v>
      </c>
      <c r="DA71" s="275">
        <v>3323</v>
      </c>
      <c r="DB71" s="273">
        <v>34.5</v>
      </c>
      <c r="DC71" s="274">
        <v>32.1</v>
      </c>
      <c r="DD71" s="275">
        <v>33.299999999999997</v>
      </c>
      <c r="DE71" s="273">
        <v>1611</v>
      </c>
      <c r="DF71" s="274">
        <v>1712</v>
      </c>
      <c r="DG71" s="275">
        <v>3323</v>
      </c>
    </row>
    <row r="72" spans="1:111" x14ac:dyDescent="0.35">
      <c r="A72" t="s">
        <v>32</v>
      </c>
      <c r="B72" t="s">
        <v>278</v>
      </c>
      <c r="C72" t="s">
        <v>260</v>
      </c>
      <c r="D72" s="273">
        <v>77</v>
      </c>
      <c r="E72" s="274">
        <v>63</v>
      </c>
      <c r="F72" s="275">
        <v>70</v>
      </c>
      <c r="G72" s="273">
        <v>1509</v>
      </c>
      <c r="H72" s="274">
        <v>1509</v>
      </c>
      <c r="I72" s="275">
        <v>3018</v>
      </c>
      <c r="J72" s="273">
        <v>78</v>
      </c>
      <c r="K72" s="274">
        <v>66</v>
      </c>
      <c r="L72" s="275">
        <v>72</v>
      </c>
      <c r="M72" s="273">
        <v>1509</v>
      </c>
      <c r="N72" s="274">
        <v>1509</v>
      </c>
      <c r="O72" s="275">
        <v>3018</v>
      </c>
      <c r="P72" s="273">
        <v>36.9</v>
      </c>
      <c r="Q72" s="274">
        <v>34.299999999999997</v>
      </c>
      <c r="R72" s="275">
        <v>35.6</v>
      </c>
      <c r="S72" s="273">
        <v>1509</v>
      </c>
      <c r="T72" s="274">
        <v>1509</v>
      </c>
      <c r="U72" s="275">
        <v>3018</v>
      </c>
      <c r="V72" s="273">
        <v>83</v>
      </c>
      <c r="W72" s="274">
        <v>70</v>
      </c>
      <c r="X72" s="275">
        <v>76</v>
      </c>
      <c r="Y72" s="273">
        <v>92</v>
      </c>
      <c r="Z72" s="274">
        <v>108</v>
      </c>
      <c r="AA72" s="275">
        <v>200</v>
      </c>
      <c r="AB72" s="273">
        <v>84</v>
      </c>
      <c r="AC72" s="274">
        <v>71</v>
      </c>
      <c r="AD72" s="275">
        <v>77</v>
      </c>
      <c r="AE72" s="273">
        <v>92</v>
      </c>
      <c r="AF72" s="274">
        <v>108</v>
      </c>
      <c r="AG72" s="275">
        <v>200</v>
      </c>
      <c r="AH72" s="273">
        <v>37.200000000000003</v>
      </c>
      <c r="AI72" s="274">
        <v>35</v>
      </c>
      <c r="AJ72" s="275">
        <v>36</v>
      </c>
      <c r="AK72" s="273">
        <v>92</v>
      </c>
      <c r="AL72" s="274">
        <v>108</v>
      </c>
      <c r="AM72" s="275">
        <v>200</v>
      </c>
      <c r="AN72" s="273">
        <v>65</v>
      </c>
      <c r="AO72" s="274">
        <v>58</v>
      </c>
      <c r="AP72" s="275">
        <v>62</v>
      </c>
      <c r="AQ72" s="273">
        <v>131</v>
      </c>
      <c r="AR72" s="274">
        <v>132</v>
      </c>
      <c r="AS72" s="275">
        <v>263</v>
      </c>
      <c r="AT72" s="273">
        <v>68</v>
      </c>
      <c r="AU72" s="274">
        <v>63</v>
      </c>
      <c r="AV72" s="275">
        <v>65</v>
      </c>
      <c r="AW72" s="273">
        <v>131</v>
      </c>
      <c r="AX72" s="274">
        <v>132</v>
      </c>
      <c r="AY72" s="275">
        <v>263</v>
      </c>
      <c r="AZ72" s="273">
        <v>34.5</v>
      </c>
      <c r="BA72" s="274">
        <v>32.9</v>
      </c>
      <c r="BB72" s="275">
        <v>33.700000000000003</v>
      </c>
      <c r="BC72" s="273">
        <v>131</v>
      </c>
      <c r="BD72" s="274">
        <v>132</v>
      </c>
      <c r="BE72" s="275">
        <v>263</v>
      </c>
      <c r="BF72" s="273">
        <v>80</v>
      </c>
      <c r="BG72" s="274">
        <v>41</v>
      </c>
      <c r="BH72" s="275">
        <v>59</v>
      </c>
      <c r="BI72" s="273">
        <v>15</v>
      </c>
      <c r="BJ72" s="274">
        <v>17</v>
      </c>
      <c r="BK72" s="275">
        <v>32</v>
      </c>
      <c r="BL72" s="273">
        <v>80</v>
      </c>
      <c r="BM72" s="274">
        <v>41</v>
      </c>
      <c r="BN72" s="275">
        <v>59</v>
      </c>
      <c r="BO72" s="273">
        <v>15</v>
      </c>
      <c r="BP72" s="274">
        <v>17</v>
      </c>
      <c r="BQ72" s="275">
        <v>32</v>
      </c>
      <c r="BR72" s="273">
        <v>35.5</v>
      </c>
      <c r="BS72" s="274">
        <v>29.8</v>
      </c>
      <c r="BT72" s="275">
        <v>32.5</v>
      </c>
      <c r="BU72" s="273">
        <v>15</v>
      </c>
      <c r="BV72" s="274">
        <v>17</v>
      </c>
      <c r="BW72" s="275">
        <v>32</v>
      </c>
      <c r="BX72" s="273" t="s">
        <v>197</v>
      </c>
      <c r="BY72" s="274" t="s">
        <v>197</v>
      </c>
      <c r="BZ72" s="275">
        <v>73</v>
      </c>
      <c r="CA72" s="273">
        <v>10</v>
      </c>
      <c r="CB72" s="274">
        <v>12</v>
      </c>
      <c r="CC72" s="275">
        <v>22</v>
      </c>
      <c r="CD72" s="273" t="s">
        <v>197</v>
      </c>
      <c r="CE72" s="274" t="s">
        <v>197</v>
      </c>
      <c r="CF72" s="275">
        <v>73</v>
      </c>
      <c r="CG72" s="273">
        <v>10</v>
      </c>
      <c r="CH72" s="274">
        <v>12</v>
      </c>
      <c r="CI72" s="275">
        <v>22</v>
      </c>
      <c r="CJ72" s="273">
        <v>37.9</v>
      </c>
      <c r="CK72" s="274">
        <v>33.700000000000003</v>
      </c>
      <c r="CL72" s="275">
        <v>35.6</v>
      </c>
      <c r="CM72" s="273">
        <v>10</v>
      </c>
      <c r="CN72" s="274">
        <v>12</v>
      </c>
      <c r="CO72" s="275">
        <v>22</v>
      </c>
      <c r="CP72" s="273">
        <v>76</v>
      </c>
      <c r="CQ72" s="274">
        <v>63</v>
      </c>
      <c r="CR72" s="275">
        <v>70</v>
      </c>
      <c r="CS72" s="273">
        <v>1819</v>
      </c>
      <c r="CT72" s="274">
        <v>1845</v>
      </c>
      <c r="CU72" s="275">
        <v>3664</v>
      </c>
      <c r="CV72" s="273">
        <v>78</v>
      </c>
      <c r="CW72" s="274">
        <v>66</v>
      </c>
      <c r="CX72" s="275">
        <v>72</v>
      </c>
      <c r="CY72" s="273">
        <v>1819</v>
      </c>
      <c r="CZ72" s="274">
        <v>1845</v>
      </c>
      <c r="DA72" s="275">
        <v>3664</v>
      </c>
      <c r="DB72" s="273">
        <v>36.700000000000003</v>
      </c>
      <c r="DC72" s="274">
        <v>34.200000000000003</v>
      </c>
      <c r="DD72" s="275">
        <v>35.5</v>
      </c>
      <c r="DE72" s="273">
        <v>1819</v>
      </c>
      <c r="DF72" s="274">
        <v>1845</v>
      </c>
      <c r="DG72" s="275">
        <v>3664</v>
      </c>
    </row>
    <row r="73" spans="1:111" x14ac:dyDescent="0.35">
      <c r="A73" t="s">
        <v>33</v>
      </c>
      <c r="B73" t="s">
        <v>279</v>
      </c>
      <c r="C73" t="s">
        <v>260</v>
      </c>
      <c r="D73" s="273">
        <v>73</v>
      </c>
      <c r="E73" s="274">
        <v>58</v>
      </c>
      <c r="F73" s="275">
        <v>65</v>
      </c>
      <c r="G73" s="273">
        <v>1230</v>
      </c>
      <c r="H73" s="274">
        <v>1262</v>
      </c>
      <c r="I73" s="275">
        <v>2492</v>
      </c>
      <c r="J73" s="273">
        <v>75</v>
      </c>
      <c r="K73" s="274">
        <v>61</v>
      </c>
      <c r="L73" s="275">
        <v>68</v>
      </c>
      <c r="M73" s="273">
        <v>1230</v>
      </c>
      <c r="N73" s="274">
        <v>1262</v>
      </c>
      <c r="O73" s="275">
        <v>2492</v>
      </c>
      <c r="P73" s="273">
        <v>34.299999999999997</v>
      </c>
      <c r="Q73" s="274">
        <v>31.9</v>
      </c>
      <c r="R73" s="275">
        <v>33</v>
      </c>
      <c r="S73" s="273">
        <v>1230</v>
      </c>
      <c r="T73" s="274">
        <v>1262</v>
      </c>
      <c r="U73" s="275">
        <v>2492</v>
      </c>
      <c r="V73" s="273">
        <v>58</v>
      </c>
      <c r="W73" s="274">
        <v>62</v>
      </c>
      <c r="X73" s="275">
        <v>60</v>
      </c>
      <c r="Y73" s="273">
        <v>77</v>
      </c>
      <c r="Z73" s="274">
        <v>87</v>
      </c>
      <c r="AA73" s="275">
        <v>164</v>
      </c>
      <c r="AB73" s="273">
        <v>61</v>
      </c>
      <c r="AC73" s="274">
        <v>67</v>
      </c>
      <c r="AD73" s="275">
        <v>64</v>
      </c>
      <c r="AE73" s="273">
        <v>77</v>
      </c>
      <c r="AF73" s="274">
        <v>87</v>
      </c>
      <c r="AG73" s="275">
        <v>164</v>
      </c>
      <c r="AH73" s="273">
        <v>33.1</v>
      </c>
      <c r="AI73" s="274">
        <v>31.4</v>
      </c>
      <c r="AJ73" s="275">
        <v>32.200000000000003</v>
      </c>
      <c r="AK73" s="273">
        <v>77</v>
      </c>
      <c r="AL73" s="274">
        <v>87</v>
      </c>
      <c r="AM73" s="275">
        <v>164</v>
      </c>
      <c r="AN73" s="273">
        <v>66</v>
      </c>
      <c r="AO73" s="274">
        <v>53</v>
      </c>
      <c r="AP73" s="275">
        <v>59</v>
      </c>
      <c r="AQ73" s="273">
        <v>151</v>
      </c>
      <c r="AR73" s="274">
        <v>149</v>
      </c>
      <c r="AS73" s="275">
        <v>300</v>
      </c>
      <c r="AT73" s="273">
        <v>71</v>
      </c>
      <c r="AU73" s="274">
        <v>56</v>
      </c>
      <c r="AV73" s="275">
        <v>63</v>
      </c>
      <c r="AW73" s="273">
        <v>151</v>
      </c>
      <c r="AX73" s="274">
        <v>149</v>
      </c>
      <c r="AY73" s="275">
        <v>300</v>
      </c>
      <c r="AZ73" s="273">
        <v>32.6</v>
      </c>
      <c r="BA73" s="274">
        <v>30.6</v>
      </c>
      <c r="BB73" s="275">
        <v>31.6</v>
      </c>
      <c r="BC73" s="273">
        <v>151</v>
      </c>
      <c r="BD73" s="274">
        <v>149</v>
      </c>
      <c r="BE73" s="275">
        <v>300</v>
      </c>
      <c r="BF73" s="273">
        <v>65</v>
      </c>
      <c r="BG73" s="274">
        <v>16</v>
      </c>
      <c r="BH73" s="275">
        <v>38</v>
      </c>
      <c r="BI73" s="273">
        <v>26</v>
      </c>
      <c r="BJ73" s="274">
        <v>32</v>
      </c>
      <c r="BK73" s="275">
        <v>58</v>
      </c>
      <c r="BL73" s="273">
        <v>65</v>
      </c>
      <c r="BM73" s="274">
        <v>19</v>
      </c>
      <c r="BN73" s="275">
        <v>40</v>
      </c>
      <c r="BO73" s="273">
        <v>26</v>
      </c>
      <c r="BP73" s="274">
        <v>32</v>
      </c>
      <c r="BQ73" s="275">
        <v>58</v>
      </c>
      <c r="BR73" s="273">
        <v>34.200000000000003</v>
      </c>
      <c r="BS73" s="274">
        <v>26.2</v>
      </c>
      <c r="BT73" s="275">
        <v>29.8</v>
      </c>
      <c r="BU73" s="273">
        <v>26</v>
      </c>
      <c r="BV73" s="274">
        <v>32</v>
      </c>
      <c r="BW73" s="275">
        <v>58</v>
      </c>
      <c r="BX73" s="273" t="s">
        <v>197</v>
      </c>
      <c r="BY73" s="274" t="s">
        <v>197</v>
      </c>
      <c r="BZ73" s="275">
        <v>57</v>
      </c>
      <c r="CA73" s="273">
        <v>8</v>
      </c>
      <c r="CB73" s="274">
        <v>6</v>
      </c>
      <c r="CC73" s="275">
        <v>14</v>
      </c>
      <c r="CD73" s="273" t="s">
        <v>197</v>
      </c>
      <c r="CE73" s="274" t="s">
        <v>197</v>
      </c>
      <c r="CF73" s="275">
        <v>57</v>
      </c>
      <c r="CG73" s="273">
        <v>8</v>
      </c>
      <c r="CH73" s="274">
        <v>6</v>
      </c>
      <c r="CI73" s="275">
        <v>14</v>
      </c>
      <c r="CJ73" s="273">
        <v>30.3</v>
      </c>
      <c r="CK73" s="274">
        <v>31.3</v>
      </c>
      <c r="CL73" s="275">
        <v>30.7</v>
      </c>
      <c r="CM73" s="273">
        <v>8</v>
      </c>
      <c r="CN73" s="274">
        <v>6</v>
      </c>
      <c r="CO73" s="275">
        <v>14</v>
      </c>
      <c r="CP73" s="273">
        <v>71</v>
      </c>
      <c r="CQ73" s="274">
        <v>56</v>
      </c>
      <c r="CR73" s="275">
        <v>64</v>
      </c>
      <c r="CS73" s="273">
        <v>1517</v>
      </c>
      <c r="CT73" s="274">
        <v>1571</v>
      </c>
      <c r="CU73" s="275">
        <v>3088</v>
      </c>
      <c r="CV73" s="273">
        <v>73</v>
      </c>
      <c r="CW73" s="274">
        <v>59</v>
      </c>
      <c r="CX73" s="275">
        <v>66</v>
      </c>
      <c r="CY73" s="273">
        <v>1517</v>
      </c>
      <c r="CZ73" s="274">
        <v>1571</v>
      </c>
      <c r="DA73" s="275">
        <v>3088</v>
      </c>
      <c r="DB73" s="273">
        <v>34</v>
      </c>
      <c r="DC73" s="274">
        <v>31.5</v>
      </c>
      <c r="DD73" s="275">
        <v>32.700000000000003</v>
      </c>
      <c r="DE73" s="273">
        <v>1517</v>
      </c>
      <c r="DF73" s="274">
        <v>1571</v>
      </c>
      <c r="DG73" s="275">
        <v>3088</v>
      </c>
    </row>
    <row r="74" spans="1:111" x14ac:dyDescent="0.35">
      <c r="A74" t="s">
        <v>34</v>
      </c>
      <c r="B74" t="s">
        <v>280</v>
      </c>
      <c r="C74" t="s">
        <v>260</v>
      </c>
      <c r="D74" s="273">
        <v>83</v>
      </c>
      <c r="E74" s="274">
        <v>68</v>
      </c>
      <c r="F74" s="275">
        <v>75</v>
      </c>
      <c r="G74" s="273">
        <v>1051</v>
      </c>
      <c r="H74" s="274">
        <v>1134</v>
      </c>
      <c r="I74" s="275">
        <v>2185</v>
      </c>
      <c r="J74" s="273">
        <v>83</v>
      </c>
      <c r="K74" s="274">
        <v>69</v>
      </c>
      <c r="L74" s="275">
        <v>76</v>
      </c>
      <c r="M74" s="273">
        <v>1051</v>
      </c>
      <c r="N74" s="274">
        <v>1134</v>
      </c>
      <c r="O74" s="275">
        <v>2185</v>
      </c>
      <c r="P74" s="273">
        <v>39.200000000000003</v>
      </c>
      <c r="Q74" s="274">
        <v>36.200000000000003</v>
      </c>
      <c r="R74" s="275">
        <v>37.6</v>
      </c>
      <c r="S74" s="273">
        <v>1051</v>
      </c>
      <c r="T74" s="274">
        <v>1134</v>
      </c>
      <c r="U74" s="275">
        <v>2185</v>
      </c>
      <c r="V74" s="273">
        <v>78</v>
      </c>
      <c r="W74" s="274">
        <v>58</v>
      </c>
      <c r="X74" s="275">
        <v>68</v>
      </c>
      <c r="Y74" s="273">
        <v>129</v>
      </c>
      <c r="Z74" s="274">
        <v>132</v>
      </c>
      <c r="AA74" s="275">
        <v>261</v>
      </c>
      <c r="AB74" s="273">
        <v>80</v>
      </c>
      <c r="AC74" s="274">
        <v>60</v>
      </c>
      <c r="AD74" s="275">
        <v>70</v>
      </c>
      <c r="AE74" s="273">
        <v>129</v>
      </c>
      <c r="AF74" s="274">
        <v>132</v>
      </c>
      <c r="AG74" s="275">
        <v>261</v>
      </c>
      <c r="AH74" s="273">
        <v>38.200000000000003</v>
      </c>
      <c r="AI74" s="274">
        <v>33.5</v>
      </c>
      <c r="AJ74" s="275">
        <v>35.799999999999997</v>
      </c>
      <c r="AK74" s="273">
        <v>129</v>
      </c>
      <c r="AL74" s="274">
        <v>132</v>
      </c>
      <c r="AM74" s="275">
        <v>261</v>
      </c>
      <c r="AN74" s="273">
        <v>72</v>
      </c>
      <c r="AO74" s="274">
        <v>57</v>
      </c>
      <c r="AP74" s="275">
        <v>65</v>
      </c>
      <c r="AQ74" s="273">
        <v>208</v>
      </c>
      <c r="AR74" s="274">
        <v>194</v>
      </c>
      <c r="AS74" s="275">
        <v>402</v>
      </c>
      <c r="AT74" s="273">
        <v>75</v>
      </c>
      <c r="AU74" s="274">
        <v>62</v>
      </c>
      <c r="AV74" s="275">
        <v>68</v>
      </c>
      <c r="AW74" s="273">
        <v>208</v>
      </c>
      <c r="AX74" s="274">
        <v>194</v>
      </c>
      <c r="AY74" s="275">
        <v>402</v>
      </c>
      <c r="AZ74" s="273">
        <v>36</v>
      </c>
      <c r="BA74" s="274">
        <v>33.1</v>
      </c>
      <c r="BB74" s="275">
        <v>34.6</v>
      </c>
      <c r="BC74" s="273">
        <v>208</v>
      </c>
      <c r="BD74" s="274">
        <v>194</v>
      </c>
      <c r="BE74" s="275">
        <v>402</v>
      </c>
      <c r="BF74" s="273">
        <v>56</v>
      </c>
      <c r="BG74" s="274">
        <v>50</v>
      </c>
      <c r="BH74" s="275">
        <v>53</v>
      </c>
      <c r="BI74" s="273">
        <v>45</v>
      </c>
      <c r="BJ74" s="274">
        <v>54</v>
      </c>
      <c r="BK74" s="275">
        <v>99</v>
      </c>
      <c r="BL74" s="273">
        <v>60</v>
      </c>
      <c r="BM74" s="274">
        <v>52</v>
      </c>
      <c r="BN74" s="275">
        <v>56</v>
      </c>
      <c r="BO74" s="273">
        <v>45</v>
      </c>
      <c r="BP74" s="274">
        <v>54</v>
      </c>
      <c r="BQ74" s="275">
        <v>99</v>
      </c>
      <c r="BR74" s="273">
        <v>34.299999999999997</v>
      </c>
      <c r="BS74" s="274">
        <v>32.5</v>
      </c>
      <c r="BT74" s="275">
        <v>33.299999999999997</v>
      </c>
      <c r="BU74" s="273">
        <v>45</v>
      </c>
      <c r="BV74" s="274">
        <v>54</v>
      </c>
      <c r="BW74" s="275">
        <v>99</v>
      </c>
      <c r="BX74" s="273">
        <v>74</v>
      </c>
      <c r="BY74" s="274">
        <v>81</v>
      </c>
      <c r="BZ74" s="275">
        <v>78</v>
      </c>
      <c r="CA74" s="273">
        <v>19</v>
      </c>
      <c r="CB74" s="274">
        <v>26</v>
      </c>
      <c r="CC74" s="275">
        <v>45</v>
      </c>
      <c r="CD74" s="273">
        <v>74</v>
      </c>
      <c r="CE74" s="274">
        <v>85</v>
      </c>
      <c r="CF74" s="275">
        <v>80</v>
      </c>
      <c r="CG74" s="273">
        <v>19</v>
      </c>
      <c r="CH74" s="274">
        <v>26</v>
      </c>
      <c r="CI74" s="275">
        <v>45</v>
      </c>
      <c r="CJ74" s="273">
        <v>37.6</v>
      </c>
      <c r="CK74" s="274">
        <v>40</v>
      </c>
      <c r="CL74" s="275">
        <v>39</v>
      </c>
      <c r="CM74" s="273">
        <v>19</v>
      </c>
      <c r="CN74" s="274">
        <v>26</v>
      </c>
      <c r="CO74" s="275">
        <v>45</v>
      </c>
      <c r="CP74" s="273">
        <v>79</v>
      </c>
      <c r="CQ74" s="274">
        <v>65</v>
      </c>
      <c r="CR74" s="275">
        <v>72</v>
      </c>
      <c r="CS74" s="273">
        <v>1522</v>
      </c>
      <c r="CT74" s="274">
        <v>1639</v>
      </c>
      <c r="CU74" s="275">
        <v>3161</v>
      </c>
      <c r="CV74" s="273">
        <v>80</v>
      </c>
      <c r="CW74" s="274">
        <v>66</v>
      </c>
      <c r="CX74" s="275">
        <v>73</v>
      </c>
      <c r="CY74" s="273">
        <v>1522</v>
      </c>
      <c r="CZ74" s="274">
        <v>1639</v>
      </c>
      <c r="DA74" s="275">
        <v>3161</v>
      </c>
      <c r="DB74" s="273">
        <v>38.4</v>
      </c>
      <c r="DC74" s="274">
        <v>35.5</v>
      </c>
      <c r="DD74" s="275">
        <v>36.9</v>
      </c>
      <c r="DE74" s="273">
        <v>1522</v>
      </c>
      <c r="DF74" s="274">
        <v>1639</v>
      </c>
      <c r="DG74" s="275">
        <v>3161</v>
      </c>
    </row>
    <row r="75" spans="1:111" x14ac:dyDescent="0.35">
      <c r="A75" t="s">
        <v>36</v>
      </c>
      <c r="B75" t="s">
        <v>282</v>
      </c>
      <c r="C75" t="s">
        <v>260</v>
      </c>
      <c r="D75" s="273">
        <v>74</v>
      </c>
      <c r="E75" s="274">
        <v>58</v>
      </c>
      <c r="F75" s="275">
        <v>66</v>
      </c>
      <c r="G75" s="273">
        <v>1720</v>
      </c>
      <c r="H75" s="274">
        <v>1815</v>
      </c>
      <c r="I75" s="275">
        <v>3535</v>
      </c>
      <c r="J75" s="273">
        <v>77</v>
      </c>
      <c r="K75" s="274">
        <v>63</v>
      </c>
      <c r="L75" s="275">
        <v>70</v>
      </c>
      <c r="M75" s="273">
        <v>1720</v>
      </c>
      <c r="N75" s="274">
        <v>1815</v>
      </c>
      <c r="O75" s="275">
        <v>3535</v>
      </c>
      <c r="P75" s="273">
        <v>34.799999999999997</v>
      </c>
      <c r="Q75" s="274">
        <v>32.1</v>
      </c>
      <c r="R75" s="275">
        <v>33.5</v>
      </c>
      <c r="S75" s="273">
        <v>1720</v>
      </c>
      <c r="T75" s="274">
        <v>1815</v>
      </c>
      <c r="U75" s="275">
        <v>3535</v>
      </c>
      <c r="V75" s="273">
        <v>85</v>
      </c>
      <c r="W75" s="274">
        <v>48</v>
      </c>
      <c r="X75" s="275">
        <v>67</v>
      </c>
      <c r="Y75" s="273">
        <v>41</v>
      </c>
      <c r="Z75" s="274">
        <v>40</v>
      </c>
      <c r="AA75" s="275">
        <v>81</v>
      </c>
      <c r="AB75" s="273">
        <v>90</v>
      </c>
      <c r="AC75" s="274">
        <v>53</v>
      </c>
      <c r="AD75" s="275">
        <v>72</v>
      </c>
      <c r="AE75" s="273">
        <v>41</v>
      </c>
      <c r="AF75" s="274">
        <v>40</v>
      </c>
      <c r="AG75" s="275">
        <v>81</v>
      </c>
      <c r="AH75" s="273">
        <v>35.700000000000003</v>
      </c>
      <c r="AI75" s="274">
        <v>31</v>
      </c>
      <c r="AJ75" s="275">
        <v>33.4</v>
      </c>
      <c r="AK75" s="273">
        <v>41</v>
      </c>
      <c r="AL75" s="274">
        <v>40</v>
      </c>
      <c r="AM75" s="275">
        <v>81</v>
      </c>
      <c r="AN75" s="273">
        <v>61</v>
      </c>
      <c r="AO75" s="274">
        <v>48</v>
      </c>
      <c r="AP75" s="275">
        <v>55</v>
      </c>
      <c r="AQ75" s="273">
        <v>28</v>
      </c>
      <c r="AR75" s="274">
        <v>21</v>
      </c>
      <c r="AS75" s="275">
        <v>49</v>
      </c>
      <c r="AT75" s="273">
        <v>71</v>
      </c>
      <c r="AU75" s="274">
        <v>52</v>
      </c>
      <c r="AV75" s="275">
        <v>63</v>
      </c>
      <c r="AW75" s="273">
        <v>28</v>
      </c>
      <c r="AX75" s="274">
        <v>21</v>
      </c>
      <c r="AY75" s="275">
        <v>49</v>
      </c>
      <c r="AZ75" s="273">
        <v>33.9</v>
      </c>
      <c r="BA75" s="274">
        <v>28.7</v>
      </c>
      <c r="BB75" s="275">
        <v>31.7</v>
      </c>
      <c r="BC75" s="273">
        <v>28</v>
      </c>
      <c r="BD75" s="274">
        <v>21</v>
      </c>
      <c r="BE75" s="275">
        <v>49</v>
      </c>
      <c r="BF75" s="273">
        <v>74</v>
      </c>
      <c r="BG75" s="274">
        <v>45</v>
      </c>
      <c r="BH75" s="275">
        <v>59</v>
      </c>
      <c r="BI75" s="273">
        <v>19</v>
      </c>
      <c r="BJ75" s="274">
        <v>22</v>
      </c>
      <c r="BK75" s="275">
        <v>41</v>
      </c>
      <c r="BL75" s="273">
        <v>74</v>
      </c>
      <c r="BM75" s="274">
        <v>50</v>
      </c>
      <c r="BN75" s="275">
        <v>61</v>
      </c>
      <c r="BO75" s="273">
        <v>19</v>
      </c>
      <c r="BP75" s="274">
        <v>22</v>
      </c>
      <c r="BQ75" s="275">
        <v>41</v>
      </c>
      <c r="BR75" s="273">
        <v>32.299999999999997</v>
      </c>
      <c r="BS75" s="274">
        <v>29</v>
      </c>
      <c r="BT75" s="275">
        <v>30.5</v>
      </c>
      <c r="BU75" s="273">
        <v>19</v>
      </c>
      <c r="BV75" s="274">
        <v>22</v>
      </c>
      <c r="BW75" s="275">
        <v>41</v>
      </c>
      <c r="BX75" s="273" t="s">
        <v>197</v>
      </c>
      <c r="BY75" s="274" t="s">
        <v>197</v>
      </c>
      <c r="BZ75" s="275">
        <v>65</v>
      </c>
      <c r="CA75" s="273">
        <v>11</v>
      </c>
      <c r="CB75" s="274">
        <v>9</v>
      </c>
      <c r="CC75" s="275">
        <v>20</v>
      </c>
      <c r="CD75" s="273" t="s">
        <v>197</v>
      </c>
      <c r="CE75" s="274" t="s">
        <v>197</v>
      </c>
      <c r="CF75" s="275">
        <v>75</v>
      </c>
      <c r="CG75" s="273">
        <v>11</v>
      </c>
      <c r="CH75" s="274">
        <v>9</v>
      </c>
      <c r="CI75" s="275">
        <v>20</v>
      </c>
      <c r="CJ75" s="273">
        <v>35.4</v>
      </c>
      <c r="CK75" s="274">
        <v>30</v>
      </c>
      <c r="CL75" s="275">
        <v>33</v>
      </c>
      <c r="CM75" s="273">
        <v>11</v>
      </c>
      <c r="CN75" s="274">
        <v>9</v>
      </c>
      <c r="CO75" s="275">
        <v>20</v>
      </c>
      <c r="CP75" s="273">
        <v>74</v>
      </c>
      <c r="CQ75" s="274">
        <v>57</v>
      </c>
      <c r="CR75" s="275">
        <v>66</v>
      </c>
      <c r="CS75" s="273">
        <v>1854</v>
      </c>
      <c r="CT75" s="274">
        <v>1942</v>
      </c>
      <c r="CU75" s="275">
        <v>3796</v>
      </c>
      <c r="CV75" s="273">
        <v>77</v>
      </c>
      <c r="CW75" s="274">
        <v>62</v>
      </c>
      <c r="CX75" s="275">
        <v>69</v>
      </c>
      <c r="CY75" s="273">
        <v>1854</v>
      </c>
      <c r="CZ75" s="274">
        <v>1942</v>
      </c>
      <c r="DA75" s="275">
        <v>3796</v>
      </c>
      <c r="DB75" s="273">
        <v>34.799999999999997</v>
      </c>
      <c r="DC75" s="274">
        <v>32</v>
      </c>
      <c r="DD75" s="275">
        <v>33.4</v>
      </c>
      <c r="DE75" s="273">
        <v>1854</v>
      </c>
      <c r="DF75" s="274">
        <v>1942</v>
      </c>
      <c r="DG75" s="275">
        <v>3796</v>
      </c>
    </row>
    <row r="76" spans="1:111" x14ac:dyDescent="0.35">
      <c r="A76" t="s">
        <v>23</v>
      </c>
      <c r="B76" t="s">
        <v>269</v>
      </c>
      <c r="C76" t="s">
        <v>260</v>
      </c>
      <c r="D76" s="273">
        <v>76</v>
      </c>
      <c r="E76" s="274">
        <v>57</v>
      </c>
      <c r="F76" s="275">
        <v>66</v>
      </c>
      <c r="G76" s="273">
        <v>862</v>
      </c>
      <c r="H76" s="274">
        <v>955</v>
      </c>
      <c r="I76" s="275">
        <v>1817</v>
      </c>
      <c r="J76" s="273">
        <v>76</v>
      </c>
      <c r="K76" s="274">
        <v>60</v>
      </c>
      <c r="L76" s="275">
        <v>68</v>
      </c>
      <c r="M76" s="273">
        <v>862</v>
      </c>
      <c r="N76" s="274">
        <v>955</v>
      </c>
      <c r="O76" s="275">
        <v>1817</v>
      </c>
      <c r="P76" s="273">
        <v>34.9</v>
      </c>
      <c r="Q76" s="274">
        <v>32.6</v>
      </c>
      <c r="R76" s="275">
        <v>33.700000000000003</v>
      </c>
      <c r="S76" s="273">
        <v>862</v>
      </c>
      <c r="T76" s="274">
        <v>955</v>
      </c>
      <c r="U76" s="275">
        <v>1817</v>
      </c>
      <c r="V76" s="273">
        <v>65</v>
      </c>
      <c r="W76" s="274">
        <v>62</v>
      </c>
      <c r="X76" s="275">
        <v>64</v>
      </c>
      <c r="Y76" s="273">
        <v>26</v>
      </c>
      <c r="Z76" s="274">
        <v>21</v>
      </c>
      <c r="AA76" s="275">
        <v>47</v>
      </c>
      <c r="AB76" s="273">
        <v>69</v>
      </c>
      <c r="AC76" s="274">
        <v>67</v>
      </c>
      <c r="AD76" s="275">
        <v>68</v>
      </c>
      <c r="AE76" s="273">
        <v>26</v>
      </c>
      <c r="AF76" s="274">
        <v>21</v>
      </c>
      <c r="AG76" s="275">
        <v>47</v>
      </c>
      <c r="AH76" s="273">
        <v>34.700000000000003</v>
      </c>
      <c r="AI76" s="274">
        <v>34</v>
      </c>
      <c r="AJ76" s="275">
        <v>34.4</v>
      </c>
      <c r="AK76" s="273">
        <v>26</v>
      </c>
      <c r="AL76" s="274">
        <v>21</v>
      </c>
      <c r="AM76" s="275">
        <v>47</v>
      </c>
      <c r="AN76" s="273">
        <v>63</v>
      </c>
      <c r="AO76" s="274">
        <v>50</v>
      </c>
      <c r="AP76" s="275">
        <v>55</v>
      </c>
      <c r="AQ76" s="273">
        <v>8</v>
      </c>
      <c r="AR76" s="274">
        <v>14</v>
      </c>
      <c r="AS76" s="275">
        <v>22</v>
      </c>
      <c r="AT76" s="273">
        <v>63</v>
      </c>
      <c r="AU76" s="274">
        <v>57</v>
      </c>
      <c r="AV76" s="275">
        <v>59</v>
      </c>
      <c r="AW76" s="273">
        <v>8</v>
      </c>
      <c r="AX76" s="274">
        <v>14</v>
      </c>
      <c r="AY76" s="275">
        <v>22</v>
      </c>
      <c r="AZ76" s="273">
        <v>33</v>
      </c>
      <c r="BA76" s="274">
        <v>32.4</v>
      </c>
      <c r="BB76" s="275">
        <v>32.6</v>
      </c>
      <c r="BC76" s="273">
        <v>8</v>
      </c>
      <c r="BD76" s="274">
        <v>14</v>
      </c>
      <c r="BE76" s="275">
        <v>22</v>
      </c>
      <c r="BF76" s="273" t="s">
        <v>197</v>
      </c>
      <c r="BG76" s="274" t="s">
        <v>197</v>
      </c>
      <c r="BH76" s="275">
        <v>63</v>
      </c>
      <c r="BI76" s="273">
        <v>10</v>
      </c>
      <c r="BJ76" s="274">
        <v>9</v>
      </c>
      <c r="BK76" s="275">
        <v>19</v>
      </c>
      <c r="BL76" s="273" t="s">
        <v>197</v>
      </c>
      <c r="BM76" s="274" t="s">
        <v>197</v>
      </c>
      <c r="BN76" s="275">
        <v>68</v>
      </c>
      <c r="BO76" s="273">
        <v>10</v>
      </c>
      <c r="BP76" s="274">
        <v>9</v>
      </c>
      <c r="BQ76" s="275">
        <v>19</v>
      </c>
      <c r="BR76" s="273">
        <v>35.9</v>
      </c>
      <c r="BS76" s="274">
        <v>29.8</v>
      </c>
      <c r="BT76" s="275">
        <v>33</v>
      </c>
      <c r="BU76" s="273">
        <v>10</v>
      </c>
      <c r="BV76" s="274">
        <v>9</v>
      </c>
      <c r="BW76" s="275">
        <v>19</v>
      </c>
      <c r="BX76" s="273" t="s">
        <v>197</v>
      </c>
      <c r="BY76" s="274" t="s">
        <v>197</v>
      </c>
      <c r="BZ76" s="275" t="s">
        <v>197</v>
      </c>
      <c r="CA76" s="273" t="s">
        <v>197</v>
      </c>
      <c r="CB76" s="274" t="s">
        <v>197</v>
      </c>
      <c r="CC76" s="275">
        <v>5</v>
      </c>
      <c r="CD76" s="273" t="s">
        <v>197</v>
      </c>
      <c r="CE76" s="274" t="s">
        <v>197</v>
      </c>
      <c r="CF76" s="275" t="s">
        <v>197</v>
      </c>
      <c r="CG76" s="273" t="s">
        <v>197</v>
      </c>
      <c r="CH76" s="274" t="s">
        <v>197</v>
      </c>
      <c r="CI76" s="275">
        <v>5</v>
      </c>
      <c r="CJ76" s="273">
        <v>29.8</v>
      </c>
      <c r="CK76" s="274">
        <v>18</v>
      </c>
      <c r="CL76" s="275">
        <v>27.4</v>
      </c>
      <c r="CM76" s="273" t="s">
        <v>197</v>
      </c>
      <c r="CN76" s="274" t="s">
        <v>197</v>
      </c>
      <c r="CO76" s="275">
        <v>5</v>
      </c>
      <c r="CP76" s="273">
        <v>75</v>
      </c>
      <c r="CQ76" s="274">
        <v>57</v>
      </c>
      <c r="CR76" s="275">
        <v>66</v>
      </c>
      <c r="CS76" s="273">
        <v>927</v>
      </c>
      <c r="CT76" s="274">
        <v>1013</v>
      </c>
      <c r="CU76" s="275">
        <v>1940</v>
      </c>
      <c r="CV76" s="273">
        <v>76</v>
      </c>
      <c r="CW76" s="274">
        <v>59</v>
      </c>
      <c r="CX76" s="275">
        <v>67</v>
      </c>
      <c r="CY76" s="273">
        <v>927</v>
      </c>
      <c r="CZ76" s="274">
        <v>1013</v>
      </c>
      <c r="DA76" s="275">
        <v>1940</v>
      </c>
      <c r="DB76" s="273">
        <v>34.799999999999997</v>
      </c>
      <c r="DC76" s="274">
        <v>32.5</v>
      </c>
      <c r="DD76" s="275">
        <v>33.6</v>
      </c>
      <c r="DE76" s="273">
        <v>927</v>
      </c>
      <c r="DF76" s="274">
        <v>1013</v>
      </c>
      <c r="DG76" s="275">
        <v>1940</v>
      </c>
    </row>
    <row r="77" spans="1:111" x14ac:dyDescent="0.35">
      <c r="A77" t="s">
        <v>25</v>
      </c>
      <c r="B77" t="s">
        <v>271</v>
      </c>
      <c r="C77" t="s">
        <v>260</v>
      </c>
      <c r="D77" s="273">
        <v>71</v>
      </c>
      <c r="E77" s="274">
        <v>54</v>
      </c>
      <c r="F77" s="275">
        <v>62</v>
      </c>
      <c r="G77" s="273">
        <v>2165</v>
      </c>
      <c r="H77" s="274">
        <v>2161</v>
      </c>
      <c r="I77" s="275">
        <v>4326</v>
      </c>
      <c r="J77" s="273">
        <v>71</v>
      </c>
      <c r="K77" s="274">
        <v>55</v>
      </c>
      <c r="L77" s="275">
        <v>63</v>
      </c>
      <c r="M77" s="273">
        <v>2165</v>
      </c>
      <c r="N77" s="274">
        <v>2161</v>
      </c>
      <c r="O77" s="275">
        <v>4326</v>
      </c>
      <c r="P77" s="273">
        <v>34.5</v>
      </c>
      <c r="Q77" s="274">
        <v>32</v>
      </c>
      <c r="R77" s="275">
        <v>33.299999999999997</v>
      </c>
      <c r="S77" s="273">
        <v>2165</v>
      </c>
      <c r="T77" s="274">
        <v>2161</v>
      </c>
      <c r="U77" s="275">
        <v>4326</v>
      </c>
      <c r="V77" s="273">
        <v>66</v>
      </c>
      <c r="W77" s="274">
        <v>52</v>
      </c>
      <c r="X77" s="275">
        <v>59</v>
      </c>
      <c r="Y77" s="273">
        <v>167</v>
      </c>
      <c r="Z77" s="274">
        <v>159</v>
      </c>
      <c r="AA77" s="275">
        <v>326</v>
      </c>
      <c r="AB77" s="273">
        <v>68</v>
      </c>
      <c r="AC77" s="274">
        <v>52</v>
      </c>
      <c r="AD77" s="275">
        <v>60</v>
      </c>
      <c r="AE77" s="273">
        <v>167</v>
      </c>
      <c r="AF77" s="274">
        <v>159</v>
      </c>
      <c r="AG77" s="275">
        <v>326</v>
      </c>
      <c r="AH77" s="273">
        <v>34.4</v>
      </c>
      <c r="AI77" s="274">
        <v>31.9</v>
      </c>
      <c r="AJ77" s="275">
        <v>33.200000000000003</v>
      </c>
      <c r="AK77" s="273">
        <v>167</v>
      </c>
      <c r="AL77" s="274">
        <v>159</v>
      </c>
      <c r="AM77" s="275">
        <v>326</v>
      </c>
      <c r="AN77" s="273">
        <v>72</v>
      </c>
      <c r="AO77" s="274">
        <v>50</v>
      </c>
      <c r="AP77" s="275">
        <v>61</v>
      </c>
      <c r="AQ77" s="273">
        <v>130</v>
      </c>
      <c r="AR77" s="274">
        <v>127</v>
      </c>
      <c r="AS77" s="275">
        <v>257</v>
      </c>
      <c r="AT77" s="273">
        <v>72</v>
      </c>
      <c r="AU77" s="274">
        <v>50</v>
      </c>
      <c r="AV77" s="275">
        <v>61</v>
      </c>
      <c r="AW77" s="273">
        <v>130</v>
      </c>
      <c r="AX77" s="274">
        <v>127</v>
      </c>
      <c r="AY77" s="275">
        <v>257</v>
      </c>
      <c r="AZ77" s="273">
        <v>34.1</v>
      </c>
      <c r="BA77" s="274">
        <v>29.9</v>
      </c>
      <c r="BB77" s="275">
        <v>32</v>
      </c>
      <c r="BC77" s="273">
        <v>130</v>
      </c>
      <c r="BD77" s="274">
        <v>127</v>
      </c>
      <c r="BE77" s="275">
        <v>257</v>
      </c>
      <c r="BF77" s="273">
        <v>66</v>
      </c>
      <c r="BG77" s="274">
        <v>47</v>
      </c>
      <c r="BH77" s="275">
        <v>57</v>
      </c>
      <c r="BI77" s="273">
        <v>145</v>
      </c>
      <c r="BJ77" s="274">
        <v>129</v>
      </c>
      <c r="BK77" s="275">
        <v>274</v>
      </c>
      <c r="BL77" s="273">
        <v>68</v>
      </c>
      <c r="BM77" s="274">
        <v>52</v>
      </c>
      <c r="BN77" s="275">
        <v>60</v>
      </c>
      <c r="BO77" s="273">
        <v>145</v>
      </c>
      <c r="BP77" s="274">
        <v>129</v>
      </c>
      <c r="BQ77" s="275">
        <v>274</v>
      </c>
      <c r="BR77" s="273">
        <v>33.4</v>
      </c>
      <c r="BS77" s="274">
        <v>30.4</v>
      </c>
      <c r="BT77" s="275">
        <v>32</v>
      </c>
      <c r="BU77" s="273">
        <v>145</v>
      </c>
      <c r="BV77" s="274">
        <v>129</v>
      </c>
      <c r="BW77" s="275">
        <v>274</v>
      </c>
      <c r="BX77" s="273">
        <v>62</v>
      </c>
      <c r="BY77" s="274">
        <v>56</v>
      </c>
      <c r="BZ77" s="275">
        <v>59</v>
      </c>
      <c r="CA77" s="273">
        <v>50</v>
      </c>
      <c r="CB77" s="274">
        <v>41</v>
      </c>
      <c r="CC77" s="275">
        <v>91</v>
      </c>
      <c r="CD77" s="273">
        <v>62</v>
      </c>
      <c r="CE77" s="274">
        <v>61</v>
      </c>
      <c r="CF77" s="275">
        <v>62</v>
      </c>
      <c r="CG77" s="273">
        <v>50</v>
      </c>
      <c r="CH77" s="274">
        <v>41</v>
      </c>
      <c r="CI77" s="275">
        <v>91</v>
      </c>
      <c r="CJ77" s="273">
        <v>33</v>
      </c>
      <c r="CK77" s="274">
        <v>32.700000000000003</v>
      </c>
      <c r="CL77" s="275">
        <v>32.799999999999997</v>
      </c>
      <c r="CM77" s="273">
        <v>50</v>
      </c>
      <c r="CN77" s="274">
        <v>41</v>
      </c>
      <c r="CO77" s="275">
        <v>91</v>
      </c>
      <c r="CP77" s="273">
        <v>69</v>
      </c>
      <c r="CQ77" s="274">
        <v>52</v>
      </c>
      <c r="CR77" s="275">
        <v>61</v>
      </c>
      <c r="CS77" s="273">
        <v>2797</v>
      </c>
      <c r="CT77" s="274">
        <v>2768</v>
      </c>
      <c r="CU77" s="275">
        <v>5565</v>
      </c>
      <c r="CV77" s="273">
        <v>70</v>
      </c>
      <c r="CW77" s="274">
        <v>54</v>
      </c>
      <c r="CX77" s="275">
        <v>62</v>
      </c>
      <c r="CY77" s="273">
        <v>2797</v>
      </c>
      <c r="CZ77" s="274">
        <v>2768</v>
      </c>
      <c r="DA77" s="275">
        <v>5565</v>
      </c>
      <c r="DB77" s="273">
        <v>34.200000000000003</v>
      </c>
      <c r="DC77" s="274">
        <v>31.7</v>
      </c>
      <c r="DD77" s="275">
        <v>32.9</v>
      </c>
      <c r="DE77" s="273">
        <v>2797</v>
      </c>
      <c r="DF77" s="274">
        <v>2768</v>
      </c>
      <c r="DG77" s="275">
        <v>5565</v>
      </c>
    </row>
    <row r="78" spans="1:111" x14ac:dyDescent="0.35">
      <c r="A78" t="s">
        <v>31</v>
      </c>
      <c r="B78" t="s">
        <v>277</v>
      </c>
      <c r="C78" t="s">
        <v>260</v>
      </c>
      <c r="D78" s="273">
        <v>75</v>
      </c>
      <c r="E78" s="274">
        <v>56</v>
      </c>
      <c r="F78" s="275">
        <v>65</v>
      </c>
      <c r="G78" s="273">
        <v>1012</v>
      </c>
      <c r="H78" s="274">
        <v>1051</v>
      </c>
      <c r="I78" s="275">
        <v>2063</v>
      </c>
      <c r="J78" s="273">
        <v>75</v>
      </c>
      <c r="K78" s="274">
        <v>60</v>
      </c>
      <c r="L78" s="275">
        <v>67</v>
      </c>
      <c r="M78" s="273">
        <v>1012</v>
      </c>
      <c r="N78" s="274">
        <v>1051</v>
      </c>
      <c r="O78" s="275">
        <v>2063</v>
      </c>
      <c r="P78" s="273">
        <v>34.799999999999997</v>
      </c>
      <c r="Q78" s="274">
        <v>32.200000000000003</v>
      </c>
      <c r="R78" s="275">
        <v>33.5</v>
      </c>
      <c r="S78" s="273">
        <v>1012</v>
      </c>
      <c r="T78" s="274">
        <v>1051</v>
      </c>
      <c r="U78" s="275">
        <v>2063</v>
      </c>
      <c r="V78" s="273">
        <v>73</v>
      </c>
      <c r="W78" s="274">
        <v>64</v>
      </c>
      <c r="X78" s="275">
        <v>69</v>
      </c>
      <c r="Y78" s="273">
        <v>15</v>
      </c>
      <c r="Z78" s="274">
        <v>11</v>
      </c>
      <c r="AA78" s="275">
        <v>26</v>
      </c>
      <c r="AB78" s="273">
        <v>73</v>
      </c>
      <c r="AC78" s="274">
        <v>73</v>
      </c>
      <c r="AD78" s="275">
        <v>73</v>
      </c>
      <c r="AE78" s="273">
        <v>15</v>
      </c>
      <c r="AF78" s="274">
        <v>11</v>
      </c>
      <c r="AG78" s="275">
        <v>26</v>
      </c>
      <c r="AH78" s="273">
        <v>36.5</v>
      </c>
      <c r="AI78" s="274">
        <v>37</v>
      </c>
      <c r="AJ78" s="275">
        <v>36.700000000000003</v>
      </c>
      <c r="AK78" s="273">
        <v>15</v>
      </c>
      <c r="AL78" s="274">
        <v>11</v>
      </c>
      <c r="AM78" s="275">
        <v>26</v>
      </c>
      <c r="AN78" s="273">
        <v>70</v>
      </c>
      <c r="AO78" s="274">
        <v>60</v>
      </c>
      <c r="AP78" s="275">
        <v>65</v>
      </c>
      <c r="AQ78" s="273">
        <v>10</v>
      </c>
      <c r="AR78" s="274">
        <v>10</v>
      </c>
      <c r="AS78" s="275">
        <v>20</v>
      </c>
      <c r="AT78" s="273">
        <v>70</v>
      </c>
      <c r="AU78" s="274">
        <v>60</v>
      </c>
      <c r="AV78" s="275">
        <v>65</v>
      </c>
      <c r="AW78" s="273">
        <v>10</v>
      </c>
      <c r="AX78" s="274">
        <v>10</v>
      </c>
      <c r="AY78" s="275">
        <v>20</v>
      </c>
      <c r="AZ78" s="273">
        <v>33.700000000000003</v>
      </c>
      <c r="BA78" s="274">
        <v>31.6</v>
      </c>
      <c r="BB78" s="275">
        <v>32.700000000000003</v>
      </c>
      <c r="BC78" s="273">
        <v>10</v>
      </c>
      <c r="BD78" s="274">
        <v>10</v>
      </c>
      <c r="BE78" s="275">
        <v>20</v>
      </c>
      <c r="BF78" s="273" t="s">
        <v>197</v>
      </c>
      <c r="BG78" s="274" t="s">
        <v>197</v>
      </c>
      <c r="BH78" s="275" t="s">
        <v>197</v>
      </c>
      <c r="BI78" s="273" t="s">
        <v>197</v>
      </c>
      <c r="BJ78" s="274" t="s">
        <v>197</v>
      </c>
      <c r="BK78" s="275">
        <v>5</v>
      </c>
      <c r="BL78" s="273" t="s">
        <v>197</v>
      </c>
      <c r="BM78" s="274" t="s">
        <v>197</v>
      </c>
      <c r="BN78" s="275" t="s">
        <v>197</v>
      </c>
      <c r="BO78" s="273" t="s">
        <v>197</v>
      </c>
      <c r="BP78" s="274" t="s">
        <v>197</v>
      </c>
      <c r="BQ78" s="275">
        <v>5</v>
      </c>
      <c r="BR78" s="273">
        <v>33</v>
      </c>
      <c r="BS78" s="274">
        <v>35</v>
      </c>
      <c r="BT78" s="275">
        <v>33.4</v>
      </c>
      <c r="BU78" s="273" t="s">
        <v>197</v>
      </c>
      <c r="BV78" s="274" t="s">
        <v>197</v>
      </c>
      <c r="BW78" s="275">
        <v>5</v>
      </c>
      <c r="BX78" s="273" t="s">
        <v>197</v>
      </c>
      <c r="BY78" s="274" t="s">
        <v>197</v>
      </c>
      <c r="BZ78" s="275">
        <v>25</v>
      </c>
      <c r="CA78" s="273">
        <v>6</v>
      </c>
      <c r="CB78" s="274">
        <v>6</v>
      </c>
      <c r="CC78" s="275">
        <v>12</v>
      </c>
      <c r="CD78" s="273" t="s">
        <v>197</v>
      </c>
      <c r="CE78" s="274" t="s">
        <v>197</v>
      </c>
      <c r="CF78" s="275">
        <v>25</v>
      </c>
      <c r="CG78" s="273">
        <v>6</v>
      </c>
      <c r="CH78" s="274">
        <v>6</v>
      </c>
      <c r="CI78" s="275">
        <v>12</v>
      </c>
      <c r="CJ78" s="273">
        <v>24.3</v>
      </c>
      <c r="CK78" s="274">
        <v>29</v>
      </c>
      <c r="CL78" s="275">
        <v>26.7</v>
      </c>
      <c r="CM78" s="273">
        <v>6</v>
      </c>
      <c r="CN78" s="274">
        <v>6</v>
      </c>
      <c r="CO78" s="275">
        <v>12</v>
      </c>
      <c r="CP78" s="273">
        <v>74</v>
      </c>
      <c r="CQ78" s="274">
        <v>56</v>
      </c>
      <c r="CR78" s="275">
        <v>65</v>
      </c>
      <c r="CS78" s="273">
        <v>1061</v>
      </c>
      <c r="CT78" s="274">
        <v>1102</v>
      </c>
      <c r="CU78" s="275">
        <v>2163</v>
      </c>
      <c r="CV78" s="273">
        <v>75</v>
      </c>
      <c r="CW78" s="274">
        <v>60</v>
      </c>
      <c r="CX78" s="275">
        <v>67</v>
      </c>
      <c r="CY78" s="273">
        <v>1061</v>
      </c>
      <c r="CZ78" s="274">
        <v>1102</v>
      </c>
      <c r="DA78" s="275">
        <v>2163</v>
      </c>
      <c r="DB78" s="273">
        <v>34.799999999999997</v>
      </c>
      <c r="DC78" s="274">
        <v>32.200000000000003</v>
      </c>
      <c r="DD78" s="275">
        <v>33.5</v>
      </c>
      <c r="DE78" s="273">
        <v>1061</v>
      </c>
      <c r="DF78" s="274">
        <v>1102</v>
      </c>
      <c r="DG78" s="275">
        <v>2163</v>
      </c>
    </row>
    <row r="79" spans="1:111" x14ac:dyDescent="0.35">
      <c r="A79" t="s">
        <v>30</v>
      </c>
      <c r="B79" t="s">
        <v>276</v>
      </c>
      <c r="C79" t="s">
        <v>260</v>
      </c>
      <c r="D79" s="273">
        <v>76</v>
      </c>
      <c r="E79" s="274">
        <v>63</v>
      </c>
      <c r="F79" s="275">
        <v>70</v>
      </c>
      <c r="G79" s="273">
        <v>1395</v>
      </c>
      <c r="H79" s="274">
        <v>1415</v>
      </c>
      <c r="I79" s="275">
        <v>2810</v>
      </c>
      <c r="J79" s="273">
        <v>77</v>
      </c>
      <c r="K79" s="274">
        <v>65</v>
      </c>
      <c r="L79" s="275">
        <v>71</v>
      </c>
      <c r="M79" s="273">
        <v>1395</v>
      </c>
      <c r="N79" s="274">
        <v>1415</v>
      </c>
      <c r="O79" s="275">
        <v>2810</v>
      </c>
      <c r="P79" s="273">
        <v>35.4</v>
      </c>
      <c r="Q79" s="274">
        <v>33.1</v>
      </c>
      <c r="R79" s="275">
        <v>34.200000000000003</v>
      </c>
      <c r="S79" s="273">
        <v>1395</v>
      </c>
      <c r="T79" s="274">
        <v>1415</v>
      </c>
      <c r="U79" s="275">
        <v>2810</v>
      </c>
      <c r="V79" s="273">
        <v>60</v>
      </c>
      <c r="W79" s="274">
        <v>58</v>
      </c>
      <c r="X79" s="275">
        <v>59</v>
      </c>
      <c r="Y79" s="273">
        <v>47</v>
      </c>
      <c r="Z79" s="274">
        <v>31</v>
      </c>
      <c r="AA79" s="275">
        <v>78</v>
      </c>
      <c r="AB79" s="273">
        <v>62</v>
      </c>
      <c r="AC79" s="274">
        <v>58</v>
      </c>
      <c r="AD79" s="275">
        <v>60</v>
      </c>
      <c r="AE79" s="273">
        <v>47</v>
      </c>
      <c r="AF79" s="274">
        <v>31</v>
      </c>
      <c r="AG79" s="275">
        <v>78</v>
      </c>
      <c r="AH79" s="273">
        <v>31.9</v>
      </c>
      <c r="AI79" s="274">
        <v>32.299999999999997</v>
      </c>
      <c r="AJ79" s="275">
        <v>32</v>
      </c>
      <c r="AK79" s="273">
        <v>47</v>
      </c>
      <c r="AL79" s="274">
        <v>31</v>
      </c>
      <c r="AM79" s="275">
        <v>78</v>
      </c>
      <c r="AN79" s="273">
        <v>72</v>
      </c>
      <c r="AO79" s="274">
        <v>47</v>
      </c>
      <c r="AP79" s="275">
        <v>60</v>
      </c>
      <c r="AQ79" s="273">
        <v>18</v>
      </c>
      <c r="AR79" s="274">
        <v>17</v>
      </c>
      <c r="AS79" s="275">
        <v>35</v>
      </c>
      <c r="AT79" s="273">
        <v>78</v>
      </c>
      <c r="AU79" s="274">
        <v>53</v>
      </c>
      <c r="AV79" s="275">
        <v>66</v>
      </c>
      <c r="AW79" s="273">
        <v>18</v>
      </c>
      <c r="AX79" s="274">
        <v>17</v>
      </c>
      <c r="AY79" s="275">
        <v>35</v>
      </c>
      <c r="AZ79" s="273">
        <v>34.799999999999997</v>
      </c>
      <c r="BA79" s="274">
        <v>28.8</v>
      </c>
      <c r="BB79" s="275">
        <v>31.9</v>
      </c>
      <c r="BC79" s="273">
        <v>18</v>
      </c>
      <c r="BD79" s="274">
        <v>17</v>
      </c>
      <c r="BE79" s="275">
        <v>35</v>
      </c>
      <c r="BF79" s="273" t="s">
        <v>197</v>
      </c>
      <c r="BG79" s="274" t="s">
        <v>197</v>
      </c>
      <c r="BH79" s="275">
        <v>55</v>
      </c>
      <c r="BI79" s="273" t="s">
        <v>197</v>
      </c>
      <c r="BJ79" s="274" t="s">
        <v>197</v>
      </c>
      <c r="BK79" s="275">
        <v>11</v>
      </c>
      <c r="BL79" s="273" t="s">
        <v>197</v>
      </c>
      <c r="BM79" s="274" t="s">
        <v>197</v>
      </c>
      <c r="BN79" s="275">
        <v>55</v>
      </c>
      <c r="BO79" s="273" t="s">
        <v>197</v>
      </c>
      <c r="BP79" s="274" t="s">
        <v>197</v>
      </c>
      <c r="BQ79" s="275">
        <v>11</v>
      </c>
      <c r="BR79" s="273">
        <v>35</v>
      </c>
      <c r="BS79" s="274">
        <v>30.2</v>
      </c>
      <c r="BT79" s="275">
        <v>30.6</v>
      </c>
      <c r="BU79" s="273" t="s">
        <v>197</v>
      </c>
      <c r="BV79" s="274" t="s">
        <v>197</v>
      </c>
      <c r="BW79" s="275">
        <v>11</v>
      </c>
      <c r="BX79" s="273">
        <v>100</v>
      </c>
      <c r="BY79" s="274">
        <v>43</v>
      </c>
      <c r="BZ79" s="275">
        <v>60</v>
      </c>
      <c r="CA79" s="273">
        <v>3</v>
      </c>
      <c r="CB79" s="274">
        <v>7</v>
      </c>
      <c r="CC79" s="275">
        <v>10</v>
      </c>
      <c r="CD79" s="273">
        <v>100</v>
      </c>
      <c r="CE79" s="274">
        <v>57</v>
      </c>
      <c r="CF79" s="275">
        <v>70</v>
      </c>
      <c r="CG79" s="273">
        <v>3</v>
      </c>
      <c r="CH79" s="274">
        <v>7</v>
      </c>
      <c r="CI79" s="275">
        <v>10</v>
      </c>
      <c r="CJ79" s="273">
        <v>36.299999999999997</v>
      </c>
      <c r="CK79" s="274">
        <v>29</v>
      </c>
      <c r="CL79" s="275">
        <v>31.2</v>
      </c>
      <c r="CM79" s="273">
        <v>3</v>
      </c>
      <c r="CN79" s="274">
        <v>7</v>
      </c>
      <c r="CO79" s="275">
        <v>10</v>
      </c>
      <c r="CP79" s="273">
        <v>76</v>
      </c>
      <c r="CQ79" s="274">
        <v>62</v>
      </c>
      <c r="CR79" s="275">
        <v>69</v>
      </c>
      <c r="CS79" s="273">
        <v>1495</v>
      </c>
      <c r="CT79" s="274">
        <v>1512</v>
      </c>
      <c r="CU79" s="275">
        <v>3007</v>
      </c>
      <c r="CV79" s="273">
        <v>77</v>
      </c>
      <c r="CW79" s="274">
        <v>64</v>
      </c>
      <c r="CX79" s="275">
        <v>70</v>
      </c>
      <c r="CY79" s="273">
        <v>1495</v>
      </c>
      <c r="CZ79" s="274">
        <v>1512</v>
      </c>
      <c r="DA79" s="275">
        <v>3007</v>
      </c>
      <c r="DB79" s="273">
        <v>35.200000000000003</v>
      </c>
      <c r="DC79" s="274">
        <v>33</v>
      </c>
      <c r="DD79" s="275">
        <v>34.1</v>
      </c>
      <c r="DE79" s="273">
        <v>1495</v>
      </c>
      <c r="DF79" s="274">
        <v>1512</v>
      </c>
      <c r="DG79" s="275">
        <v>3007</v>
      </c>
    </row>
    <row r="80" spans="1:111" x14ac:dyDescent="0.35">
      <c r="A80" t="s">
        <v>37</v>
      </c>
      <c r="B80" t="s">
        <v>283</v>
      </c>
      <c r="C80" t="s">
        <v>260</v>
      </c>
      <c r="D80" s="273">
        <v>76</v>
      </c>
      <c r="E80" s="274">
        <v>60</v>
      </c>
      <c r="F80" s="275">
        <v>68</v>
      </c>
      <c r="G80" s="273">
        <v>1762</v>
      </c>
      <c r="H80" s="274">
        <v>1901</v>
      </c>
      <c r="I80" s="275">
        <v>3663</v>
      </c>
      <c r="J80" s="273">
        <v>77</v>
      </c>
      <c r="K80" s="274">
        <v>63</v>
      </c>
      <c r="L80" s="275">
        <v>70</v>
      </c>
      <c r="M80" s="273">
        <v>1762</v>
      </c>
      <c r="N80" s="274">
        <v>1901</v>
      </c>
      <c r="O80" s="275">
        <v>3663</v>
      </c>
      <c r="P80" s="273">
        <v>34.4</v>
      </c>
      <c r="Q80" s="274">
        <v>32.1</v>
      </c>
      <c r="R80" s="275">
        <v>33.200000000000003</v>
      </c>
      <c r="S80" s="273">
        <v>1762</v>
      </c>
      <c r="T80" s="274">
        <v>1901</v>
      </c>
      <c r="U80" s="275">
        <v>3663</v>
      </c>
      <c r="V80" s="273">
        <v>64</v>
      </c>
      <c r="W80" s="274">
        <v>66</v>
      </c>
      <c r="X80" s="275">
        <v>65</v>
      </c>
      <c r="Y80" s="273">
        <v>50</v>
      </c>
      <c r="Z80" s="274">
        <v>59</v>
      </c>
      <c r="AA80" s="275">
        <v>109</v>
      </c>
      <c r="AB80" s="273">
        <v>66</v>
      </c>
      <c r="AC80" s="274">
        <v>68</v>
      </c>
      <c r="AD80" s="275">
        <v>67</v>
      </c>
      <c r="AE80" s="273">
        <v>50</v>
      </c>
      <c r="AF80" s="274">
        <v>59</v>
      </c>
      <c r="AG80" s="275">
        <v>109</v>
      </c>
      <c r="AH80" s="273">
        <v>32.5</v>
      </c>
      <c r="AI80" s="274">
        <v>33</v>
      </c>
      <c r="AJ80" s="275">
        <v>32.700000000000003</v>
      </c>
      <c r="AK80" s="273">
        <v>50</v>
      </c>
      <c r="AL80" s="274">
        <v>59</v>
      </c>
      <c r="AM80" s="275">
        <v>109</v>
      </c>
      <c r="AN80" s="273">
        <v>73</v>
      </c>
      <c r="AO80" s="274">
        <v>46</v>
      </c>
      <c r="AP80" s="275">
        <v>60</v>
      </c>
      <c r="AQ80" s="273">
        <v>37</v>
      </c>
      <c r="AR80" s="274">
        <v>35</v>
      </c>
      <c r="AS80" s="275">
        <v>72</v>
      </c>
      <c r="AT80" s="273">
        <v>76</v>
      </c>
      <c r="AU80" s="274">
        <v>49</v>
      </c>
      <c r="AV80" s="275">
        <v>63</v>
      </c>
      <c r="AW80" s="273">
        <v>37</v>
      </c>
      <c r="AX80" s="274">
        <v>35</v>
      </c>
      <c r="AY80" s="275">
        <v>72</v>
      </c>
      <c r="AZ80" s="273">
        <v>33.299999999999997</v>
      </c>
      <c r="BA80" s="274">
        <v>29.3</v>
      </c>
      <c r="BB80" s="275">
        <v>31.4</v>
      </c>
      <c r="BC80" s="273">
        <v>37</v>
      </c>
      <c r="BD80" s="274">
        <v>35</v>
      </c>
      <c r="BE80" s="275">
        <v>72</v>
      </c>
      <c r="BF80" s="273" t="s">
        <v>197</v>
      </c>
      <c r="BG80" s="274" t="s">
        <v>197</v>
      </c>
      <c r="BH80" s="275">
        <v>38</v>
      </c>
      <c r="BI80" s="273">
        <v>4</v>
      </c>
      <c r="BJ80" s="274">
        <v>4</v>
      </c>
      <c r="BK80" s="275">
        <v>8</v>
      </c>
      <c r="BL80" s="273" t="s">
        <v>197</v>
      </c>
      <c r="BM80" s="274" t="s">
        <v>197</v>
      </c>
      <c r="BN80" s="275">
        <v>50</v>
      </c>
      <c r="BO80" s="273">
        <v>4</v>
      </c>
      <c r="BP80" s="274">
        <v>4</v>
      </c>
      <c r="BQ80" s="275">
        <v>8</v>
      </c>
      <c r="BR80" s="273">
        <v>34.299999999999997</v>
      </c>
      <c r="BS80" s="274">
        <v>23</v>
      </c>
      <c r="BT80" s="275">
        <v>28.6</v>
      </c>
      <c r="BU80" s="273">
        <v>4</v>
      </c>
      <c r="BV80" s="274">
        <v>4</v>
      </c>
      <c r="BW80" s="275">
        <v>8</v>
      </c>
      <c r="BX80" s="273" t="s">
        <v>197</v>
      </c>
      <c r="BY80" s="274" t="s">
        <v>197</v>
      </c>
      <c r="BZ80" s="275">
        <v>78</v>
      </c>
      <c r="CA80" s="273">
        <v>10</v>
      </c>
      <c r="CB80" s="274">
        <v>8</v>
      </c>
      <c r="CC80" s="275">
        <v>18</v>
      </c>
      <c r="CD80" s="273" t="s">
        <v>197</v>
      </c>
      <c r="CE80" s="274" t="s">
        <v>197</v>
      </c>
      <c r="CF80" s="275">
        <v>78</v>
      </c>
      <c r="CG80" s="273">
        <v>10</v>
      </c>
      <c r="CH80" s="274">
        <v>8</v>
      </c>
      <c r="CI80" s="275">
        <v>18</v>
      </c>
      <c r="CJ80" s="273">
        <v>32.700000000000003</v>
      </c>
      <c r="CK80" s="274">
        <v>34</v>
      </c>
      <c r="CL80" s="275">
        <v>33.299999999999997</v>
      </c>
      <c r="CM80" s="273">
        <v>10</v>
      </c>
      <c r="CN80" s="274">
        <v>8</v>
      </c>
      <c r="CO80" s="275">
        <v>18</v>
      </c>
      <c r="CP80" s="273">
        <v>76</v>
      </c>
      <c r="CQ80" s="274">
        <v>60</v>
      </c>
      <c r="CR80" s="275">
        <v>67</v>
      </c>
      <c r="CS80" s="273">
        <v>1898</v>
      </c>
      <c r="CT80" s="274">
        <v>2048</v>
      </c>
      <c r="CU80" s="275">
        <v>3946</v>
      </c>
      <c r="CV80" s="273">
        <v>77</v>
      </c>
      <c r="CW80" s="274">
        <v>63</v>
      </c>
      <c r="CX80" s="275">
        <v>69</v>
      </c>
      <c r="CY80" s="273">
        <v>1898</v>
      </c>
      <c r="CZ80" s="274">
        <v>2048</v>
      </c>
      <c r="DA80" s="275">
        <v>3946</v>
      </c>
      <c r="DB80" s="273">
        <v>34.299999999999997</v>
      </c>
      <c r="DC80" s="274">
        <v>32.1</v>
      </c>
      <c r="DD80" s="275">
        <v>33.200000000000003</v>
      </c>
      <c r="DE80" s="273">
        <v>1898</v>
      </c>
      <c r="DF80" s="274">
        <v>2048</v>
      </c>
      <c r="DG80" s="275">
        <v>3946</v>
      </c>
    </row>
    <row r="81" spans="1:111" x14ac:dyDescent="0.35">
      <c r="A81" t="s">
        <v>39</v>
      </c>
      <c r="B81" t="s">
        <v>284</v>
      </c>
      <c r="C81" t="s">
        <v>408</v>
      </c>
      <c r="D81" s="273">
        <v>78</v>
      </c>
      <c r="E81" s="274">
        <v>59</v>
      </c>
      <c r="F81" s="275">
        <v>68</v>
      </c>
      <c r="G81" s="273">
        <v>1443</v>
      </c>
      <c r="H81" s="274">
        <v>1416</v>
      </c>
      <c r="I81" s="275">
        <v>2859</v>
      </c>
      <c r="J81" s="273">
        <v>78</v>
      </c>
      <c r="K81" s="274">
        <v>60</v>
      </c>
      <c r="L81" s="275">
        <v>69</v>
      </c>
      <c r="M81" s="273">
        <v>1443</v>
      </c>
      <c r="N81" s="274">
        <v>1416</v>
      </c>
      <c r="O81" s="275">
        <v>2859</v>
      </c>
      <c r="P81" s="273">
        <v>35.5</v>
      </c>
      <c r="Q81" s="274">
        <v>32.299999999999997</v>
      </c>
      <c r="R81" s="275">
        <v>33.9</v>
      </c>
      <c r="S81" s="273">
        <v>1443</v>
      </c>
      <c r="T81" s="274">
        <v>1416</v>
      </c>
      <c r="U81" s="275">
        <v>2859</v>
      </c>
      <c r="V81" s="273">
        <v>68</v>
      </c>
      <c r="W81" s="274">
        <v>45</v>
      </c>
      <c r="X81" s="275">
        <v>55</v>
      </c>
      <c r="Y81" s="273">
        <v>28</v>
      </c>
      <c r="Z81" s="274">
        <v>38</v>
      </c>
      <c r="AA81" s="275">
        <v>66</v>
      </c>
      <c r="AB81" s="273">
        <v>68</v>
      </c>
      <c r="AC81" s="274">
        <v>55</v>
      </c>
      <c r="AD81" s="275">
        <v>61</v>
      </c>
      <c r="AE81" s="273">
        <v>28</v>
      </c>
      <c r="AF81" s="274">
        <v>38</v>
      </c>
      <c r="AG81" s="275">
        <v>66</v>
      </c>
      <c r="AH81" s="273">
        <v>33.200000000000003</v>
      </c>
      <c r="AI81" s="274">
        <v>31.1</v>
      </c>
      <c r="AJ81" s="275">
        <v>32</v>
      </c>
      <c r="AK81" s="273">
        <v>28</v>
      </c>
      <c r="AL81" s="274">
        <v>38</v>
      </c>
      <c r="AM81" s="275">
        <v>66</v>
      </c>
      <c r="AN81" s="273" t="s">
        <v>197</v>
      </c>
      <c r="AO81" s="274" t="s">
        <v>197</v>
      </c>
      <c r="AP81" s="275">
        <v>70</v>
      </c>
      <c r="AQ81" s="273">
        <v>11</v>
      </c>
      <c r="AR81" s="274">
        <v>9</v>
      </c>
      <c r="AS81" s="275">
        <v>20</v>
      </c>
      <c r="AT81" s="273" t="s">
        <v>197</v>
      </c>
      <c r="AU81" s="274" t="s">
        <v>197</v>
      </c>
      <c r="AV81" s="275">
        <v>70</v>
      </c>
      <c r="AW81" s="273">
        <v>11</v>
      </c>
      <c r="AX81" s="274">
        <v>9</v>
      </c>
      <c r="AY81" s="275">
        <v>20</v>
      </c>
      <c r="AZ81" s="273">
        <v>36.1</v>
      </c>
      <c r="BA81" s="274">
        <v>26.7</v>
      </c>
      <c r="BB81" s="275">
        <v>31.9</v>
      </c>
      <c r="BC81" s="273">
        <v>11</v>
      </c>
      <c r="BD81" s="274">
        <v>9</v>
      </c>
      <c r="BE81" s="275">
        <v>20</v>
      </c>
      <c r="BF81" s="273" t="s">
        <v>197</v>
      </c>
      <c r="BG81" s="274" t="s">
        <v>197</v>
      </c>
      <c r="BH81" s="275">
        <v>67</v>
      </c>
      <c r="BI81" s="273">
        <v>9</v>
      </c>
      <c r="BJ81" s="274">
        <v>9</v>
      </c>
      <c r="BK81" s="275">
        <v>18</v>
      </c>
      <c r="BL81" s="273" t="s">
        <v>197</v>
      </c>
      <c r="BM81" s="274" t="s">
        <v>197</v>
      </c>
      <c r="BN81" s="275">
        <v>67</v>
      </c>
      <c r="BO81" s="273">
        <v>9</v>
      </c>
      <c r="BP81" s="274">
        <v>9</v>
      </c>
      <c r="BQ81" s="275">
        <v>18</v>
      </c>
      <c r="BR81" s="273">
        <v>38.200000000000003</v>
      </c>
      <c r="BS81" s="274">
        <v>29</v>
      </c>
      <c r="BT81" s="275">
        <v>33.6</v>
      </c>
      <c r="BU81" s="273">
        <v>9</v>
      </c>
      <c r="BV81" s="274">
        <v>9</v>
      </c>
      <c r="BW81" s="275">
        <v>18</v>
      </c>
      <c r="BX81" s="273" t="s">
        <v>191</v>
      </c>
      <c r="BY81" s="274" t="s">
        <v>197</v>
      </c>
      <c r="BZ81" s="275" t="s">
        <v>197</v>
      </c>
      <c r="CA81" s="273">
        <v>0</v>
      </c>
      <c r="CB81" s="274" t="s">
        <v>197</v>
      </c>
      <c r="CC81" s="275" t="s">
        <v>197</v>
      </c>
      <c r="CD81" s="273" t="s">
        <v>191</v>
      </c>
      <c r="CE81" s="274" t="s">
        <v>197</v>
      </c>
      <c r="CF81" s="275" t="s">
        <v>197</v>
      </c>
      <c r="CG81" s="273">
        <v>0</v>
      </c>
      <c r="CH81" s="274" t="s">
        <v>197</v>
      </c>
      <c r="CI81" s="275" t="s">
        <v>197</v>
      </c>
      <c r="CJ81" s="273">
        <v>0</v>
      </c>
      <c r="CK81" s="274">
        <v>23</v>
      </c>
      <c r="CL81" s="275">
        <v>23</v>
      </c>
      <c r="CM81" s="273">
        <v>0</v>
      </c>
      <c r="CN81" s="274" t="s">
        <v>197</v>
      </c>
      <c r="CO81" s="275" t="s">
        <v>197</v>
      </c>
      <c r="CP81" s="273">
        <v>77</v>
      </c>
      <c r="CQ81" s="274">
        <v>58</v>
      </c>
      <c r="CR81" s="275">
        <v>67</v>
      </c>
      <c r="CS81" s="273">
        <v>1517</v>
      </c>
      <c r="CT81" s="274">
        <v>1494</v>
      </c>
      <c r="CU81" s="275">
        <v>3011</v>
      </c>
      <c r="CV81" s="273">
        <v>78</v>
      </c>
      <c r="CW81" s="274">
        <v>59</v>
      </c>
      <c r="CX81" s="275">
        <v>69</v>
      </c>
      <c r="CY81" s="273">
        <v>1517</v>
      </c>
      <c r="CZ81" s="274">
        <v>1494</v>
      </c>
      <c r="DA81" s="275">
        <v>3011</v>
      </c>
      <c r="DB81" s="273">
        <v>35.299999999999997</v>
      </c>
      <c r="DC81" s="274">
        <v>32.200000000000003</v>
      </c>
      <c r="DD81" s="275">
        <v>33.799999999999997</v>
      </c>
      <c r="DE81" s="273">
        <v>1517</v>
      </c>
      <c r="DF81" s="274">
        <v>1494</v>
      </c>
      <c r="DG81" s="275">
        <v>3011</v>
      </c>
    </row>
    <row r="82" spans="1:111" x14ac:dyDescent="0.35">
      <c r="A82" t="s">
        <v>42</v>
      </c>
      <c r="B82" t="s">
        <v>287</v>
      </c>
      <c r="C82" t="s">
        <v>408</v>
      </c>
      <c r="D82" s="273">
        <v>76</v>
      </c>
      <c r="E82" s="274">
        <v>63</v>
      </c>
      <c r="F82" s="275">
        <v>69</v>
      </c>
      <c r="G82" s="273">
        <v>1668</v>
      </c>
      <c r="H82" s="274">
        <v>1696</v>
      </c>
      <c r="I82" s="275">
        <v>3364</v>
      </c>
      <c r="J82" s="273">
        <v>77</v>
      </c>
      <c r="K82" s="274">
        <v>65</v>
      </c>
      <c r="L82" s="275">
        <v>71</v>
      </c>
      <c r="M82" s="273">
        <v>1668</v>
      </c>
      <c r="N82" s="274">
        <v>1696</v>
      </c>
      <c r="O82" s="275">
        <v>3364</v>
      </c>
      <c r="P82" s="273">
        <v>35.6</v>
      </c>
      <c r="Q82" s="274">
        <v>32.9</v>
      </c>
      <c r="R82" s="275">
        <v>34.200000000000003</v>
      </c>
      <c r="S82" s="273">
        <v>1668</v>
      </c>
      <c r="T82" s="274">
        <v>1696</v>
      </c>
      <c r="U82" s="275">
        <v>3364</v>
      </c>
      <c r="V82" s="273">
        <v>80</v>
      </c>
      <c r="W82" s="274">
        <v>55</v>
      </c>
      <c r="X82" s="275">
        <v>67</v>
      </c>
      <c r="Y82" s="273">
        <v>50</v>
      </c>
      <c r="Z82" s="274">
        <v>53</v>
      </c>
      <c r="AA82" s="275">
        <v>103</v>
      </c>
      <c r="AB82" s="273">
        <v>82</v>
      </c>
      <c r="AC82" s="274">
        <v>57</v>
      </c>
      <c r="AD82" s="275">
        <v>69</v>
      </c>
      <c r="AE82" s="273">
        <v>50</v>
      </c>
      <c r="AF82" s="274">
        <v>53</v>
      </c>
      <c r="AG82" s="275">
        <v>103</v>
      </c>
      <c r="AH82" s="273">
        <v>36.4</v>
      </c>
      <c r="AI82" s="274">
        <v>31.4</v>
      </c>
      <c r="AJ82" s="275">
        <v>33.799999999999997</v>
      </c>
      <c r="AK82" s="273">
        <v>50</v>
      </c>
      <c r="AL82" s="274">
        <v>53</v>
      </c>
      <c r="AM82" s="275">
        <v>103</v>
      </c>
      <c r="AN82" s="273">
        <v>69</v>
      </c>
      <c r="AO82" s="274">
        <v>64</v>
      </c>
      <c r="AP82" s="275">
        <v>67</v>
      </c>
      <c r="AQ82" s="273">
        <v>59</v>
      </c>
      <c r="AR82" s="274">
        <v>67</v>
      </c>
      <c r="AS82" s="275">
        <v>126</v>
      </c>
      <c r="AT82" s="273">
        <v>69</v>
      </c>
      <c r="AU82" s="274">
        <v>67</v>
      </c>
      <c r="AV82" s="275">
        <v>68</v>
      </c>
      <c r="AW82" s="273">
        <v>59</v>
      </c>
      <c r="AX82" s="274">
        <v>67</v>
      </c>
      <c r="AY82" s="275">
        <v>126</v>
      </c>
      <c r="AZ82" s="273">
        <v>34.1</v>
      </c>
      <c r="BA82" s="274">
        <v>32.200000000000003</v>
      </c>
      <c r="BB82" s="275">
        <v>33.1</v>
      </c>
      <c r="BC82" s="273">
        <v>59</v>
      </c>
      <c r="BD82" s="274">
        <v>67</v>
      </c>
      <c r="BE82" s="275">
        <v>126</v>
      </c>
      <c r="BF82" s="273" t="s">
        <v>197</v>
      </c>
      <c r="BG82" s="274" t="s">
        <v>197</v>
      </c>
      <c r="BH82" s="275">
        <v>76</v>
      </c>
      <c r="BI82" s="273">
        <v>14</v>
      </c>
      <c r="BJ82" s="274">
        <v>23</v>
      </c>
      <c r="BK82" s="275">
        <v>37</v>
      </c>
      <c r="BL82" s="273" t="s">
        <v>197</v>
      </c>
      <c r="BM82" s="274" t="s">
        <v>197</v>
      </c>
      <c r="BN82" s="275">
        <v>78</v>
      </c>
      <c r="BO82" s="273">
        <v>14</v>
      </c>
      <c r="BP82" s="274">
        <v>23</v>
      </c>
      <c r="BQ82" s="275">
        <v>37</v>
      </c>
      <c r="BR82" s="273">
        <v>34.1</v>
      </c>
      <c r="BS82" s="274">
        <v>33.1</v>
      </c>
      <c r="BT82" s="275">
        <v>33.5</v>
      </c>
      <c r="BU82" s="273">
        <v>14</v>
      </c>
      <c r="BV82" s="274">
        <v>23</v>
      </c>
      <c r="BW82" s="275">
        <v>37</v>
      </c>
      <c r="BX82" s="273" t="s">
        <v>197</v>
      </c>
      <c r="BY82" s="274" t="s">
        <v>197</v>
      </c>
      <c r="BZ82" s="275">
        <v>46</v>
      </c>
      <c r="CA82" s="273">
        <v>5</v>
      </c>
      <c r="CB82" s="274">
        <v>8</v>
      </c>
      <c r="CC82" s="275">
        <v>13</v>
      </c>
      <c r="CD82" s="273" t="s">
        <v>197</v>
      </c>
      <c r="CE82" s="274" t="s">
        <v>197</v>
      </c>
      <c r="CF82" s="275">
        <v>54</v>
      </c>
      <c r="CG82" s="273">
        <v>5</v>
      </c>
      <c r="CH82" s="274">
        <v>8</v>
      </c>
      <c r="CI82" s="275">
        <v>13</v>
      </c>
      <c r="CJ82" s="273">
        <v>30</v>
      </c>
      <c r="CK82" s="274">
        <v>32.5</v>
      </c>
      <c r="CL82" s="275">
        <v>31.5</v>
      </c>
      <c r="CM82" s="273">
        <v>5</v>
      </c>
      <c r="CN82" s="274">
        <v>8</v>
      </c>
      <c r="CO82" s="275">
        <v>13</v>
      </c>
      <c r="CP82" s="273">
        <v>76</v>
      </c>
      <c r="CQ82" s="274">
        <v>62</v>
      </c>
      <c r="CR82" s="275">
        <v>69</v>
      </c>
      <c r="CS82" s="273">
        <v>1842</v>
      </c>
      <c r="CT82" s="274">
        <v>1883</v>
      </c>
      <c r="CU82" s="275">
        <v>3725</v>
      </c>
      <c r="CV82" s="273">
        <v>76</v>
      </c>
      <c r="CW82" s="274">
        <v>64</v>
      </c>
      <c r="CX82" s="275">
        <v>70</v>
      </c>
      <c r="CY82" s="273">
        <v>1842</v>
      </c>
      <c r="CZ82" s="274">
        <v>1883</v>
      </c>
      <c r="DA82" s="275">
        <v>3725</v>
      </c>
      <c r="DB82" s="273">
        <v>35.5</v>
      </c>
      <c r="DC82" s="274">
        <v>32.799999999999997</v>
      </c>
      <c r="DD82" s="275">
        <v>34.1</v>
      </c>
      <c r="DE82" s="273">
        <v>1842</v>
      </c>
      <c r="DF82" s="274">
        <v>1883</v>
      </c>
      <c r="DG82" s="275">
        <v>3725</v>
      </c>
    </row>
    <row r="83" spans="1:111" x14ac:dyDescent="0.35">
      <c r="A83" t="s">
        <v>50</v>
      </c>
      <c r="B83" t="s">
        <v>295</v>
      </c>
      <c r="C83" t="s">
        <v>408</v>
      </c>
      <c r="D83" s="273">
        <v>77</v>
      </c>
      <c r="E83" s="274">
        <v>65</v>
      </c>
      <c r="F83" s="275">
        <v>71</v>
      </c>
      <c r="G83" s="273">
        <v>1415</v>
      </c>
      <c r="H83" s="274">
        <v>1498</v>
      </c>
      <c r="I83" s="275">
        <v>2913</v>
      </c>
      <c r="J83" s="273">
        <v>79</v>
      </c>
      <c r="K83" s="274">
        <v>68</v>
      </c>
      <c r="L83" s="275">
        <v>73</v>
      </c>
      <c r="M83" s="273">
        <v>1415</v>
      </c>
      <c r="N83" s="274">
        <v>1498</v>
      </c>
      <c r="O83" s="275">
        <v>2913</v>
      </c>
      <c r="P83" s="273">
        <v>35.9</v>
      </c>
      <c r="Q83" s="274">
        <v>33.5</v>
      </c>
      <c r="R83" s="275">
        <v>34.6</v>
      </c>
      <c r="S83" s="273">
        <v>1415</v>
      </c>
      <c r="T83" s="274">
        <v>1498</v>
      </c>
      <c r="U83" s="275">
        <v>2913</v>
      </c>
      <c r="V83" s="273">
        <v>81</v>
      </c>
      <c r="W83" s="274">
        <v>55</v>
      </c>
      <c r="X83" s="275">
        <v>69</v>
      </c>
      <c r="Y83" s="273">
        <v>64</v>
      </c>
      <c r="Z83" s="274">
        <v>53</v>
      </c>
      <c r="AA83" s="275">
        <v>117</v>
      </c>
      <c r="AB83" s="273">
        <v>83</v>
      </c>
      <c r="AC83" s="274">
        <v>57</v>
      </c>
      <c r="AD83" s="275">
        <v>71</v>
      </c>
      <c r="AE83" s="273">
        <v>64</v>
      </c>
      <c r="AF83" s="274">
        <v>53</v>
      </c>
      <c r="AG83" s="275">
        <v>117</v>
      </c>
      <c r="AH83" s="273">
        <v>37.4</v>
      </c>
      <c r="AI83" s="274">
        <v>33.200000000000003</v>
      </c>
      <c r="AJ83" s="275">
        <v>35.5</v>
      </c>
      <c r="AK83" s="273">
        <v>64</v>
      </c>
      <c r="AL83" s="274">
        <v>53</v>
      </c>
      <c r="AM83" s="275">
        <v>117</v>
      </c>
      <c r="AN83" s="273">
        <v>82</v>
      </c>
      <c r="AO83" s="274">
        <v>56</v>
      </c>
      <c r="AP83" s="275">
        <v>68</v>
      </c>
      <c r="AQ83" s="273">
        <v>127</v>
      </c>
      <c r="AR83" s="274">
        <v>138</v>
      </c>
      <c r="AS83" s="275">
        <v>265</v>
      </c>
      <c r="AT83" s="273">
        <v>85</v>
      </c>
      <c r="AU83" s="274">
        <v>57</v>
      </c>
      <c r="AV83" s="275">
        <v>71</v>
      </c>
      <c r="AW83" s="273">
        <v>127</v>
      </c>
      <c r="AX83" s="274">
        <v>138</v>
      </c>
      <c r="AY83" s="275">
        <v>265</v>
      </c>
      <c r="AZ83" s="273">
        <v>35</v>
      </c>
      <c r="BA83" s="274">
        <v>31.1</v>
      </c>
      <c r="BB83" s="275">
        <v>33</v>
      </c>
      <c r="BC83" s="273">
        <v>127</v>
      </c>
      <c r="BD83" s="274">
        <v>138</v>
      </c>
      <c r="BE83" s="275">
        <v>265</v>
      </c>
      <c r="BF83" s="273">
        <v>70</v>
      </c>
      <c r="BG83" s="274">
        <v>47</v>
      </c>
      <c r="BH83" s="275">
        <v>59</v>
      </c>
      <c r="BI83" s="273">
        <v>20</v>
      </c>
      <c r="BJ83" s="274">
        <v>19</v>
      </c>
      <c r="BK83" s="275">
        <v>39</v>
      </c>
      <c r="BL83" s="273">
        <v>75</v>
      </c>
      <c r="BM83" s="274">
        <v>47</v>
      </c>
      <c r="BN83" s="275">
        <v>62</v>
      </c>
      <c r="BO83" s="273">
        <v>20</v>
      </c>
      <c r="BP83" s="274">
        <v>19</v>
      </c>
      <c r="BQ83" s="275">
        <v>39</v>
      </c>
      <c r="BR83" s="273">
        <v>35.5</v>
      </c>
      <c r="BS83" s="274">
        <v>31.2</v>
      </c>
      <c r="BT83" s="275">
        <v>33.4</v>
      </c>
      <c r="BU83" s="273">
        <v>20</v>
      </c>
      <c r="BV83" s="274">
        <v>19</v>
      </c>
      <c r="BW83" s="275">
        <v>39</v>
      </c>
      <c r="BX83" s="273">
        <v>64</v>
      </c>
      <c r="BY83" s="274">
        <v>50</v>
      </c>
      <c r="BZ83" s="275">
        <v>59</v>
      </c>
      <c r="CA83" s="273">
        <v>11</v>
      </c>
      <c r="CB83" s="274">
        <v>6</v>
      </c>
      <c r="CC83" s="275">
        <v>17</v>
      </c>
      <c r="CD83" s="273" t="s">
        <v>197</v>
      </c>
      <c r="CE83" s="274" t="s">
        <v>197</v>
      </c>
      <c r="CF83" s="275">
        <v>71</v>
      </c>
      <c r="CG83" s="273">
        <v>11</v>
      </c>
      <c r="CH83" s="274">
        <v>6</v>
      </c>
      <c r="CI83" s="275">
        <v>17</v>
      </c>
      <c r="CJ83" s="273">
        <v>36</v>
      </c>
      <c r="CK83" s="274">
        <v>33.799999999999997</v>
      </c>
      <c r="CL83" s="275">
        <v>35.200000000000003</v>
      </c>
      <c r="CM83" s="273">
        <v>11</v>
      </c>
      <c r="CN83" s="274">
        <v>6</v>
      </c>
      <c r="CO83" s="275">
        <v>17</v>
      </c>
      <c r="CP83" s="273">
        <v>77</v>
      </c>
      <c r="CQ83" s="274">
        <v>63</v>
      </c>
      <c r="CR83" s="275">
        <v>70</v>
      </c>
      <c r="CS83" s="273">
        <v>1669</v>
      </c>
      <c r="CT83" s="274">
        <v>1738</v>
      </c>
      <c r="CU83" s="275">
        <v>3407</v>
      </c>
      <c r="CV83" s="273">
        <v>79</v>
      </c>
      <c r="CW83" s="274">
        <v>66</v>
      </c>
      <c r="CX83" s="275">
        <v>72</v>
      </c>
      <c r="CY83" s="273">
        <v>1669</v>
      </c>
      <c r="CZ83" s="274">
        <v>1738</v>
      </c>
      <c r="DA83" s="275">
        <v>3407</v>
      </c>
      <c r="DB83" s="273">
        <v>35.799999999999997</v>
      </c>
      <c r="DC83" s="274">
        <v>33.1</v>
      </c>
      <c r="DD83" s="275">
        <v>34.4</v>
      </c>
      <c r="DE83" s="273">
        <v>1669</v>
      </c>
      <c r="DF83" s="274">
        <v>1738</v>
      </c>
      <c r="DG83" s="275">
        <v>3407</v>
      </c>
    </row>
    <row r="84" spans="1:111" x14ac:dyDescent="0.35">
      <c r="A84" t="s">
        <v>51</v>
      </c>
      <c r="B84" t="s">
        <v>296</v>
      </c>
      <c r="C84" t="s">
        <v>408</v>
      </c>
      <c r="D84" s="273">
        <v>77</v>
      </c>
      <c r="E84" s="274">
        <v>64</v>
      </c>
      <c r="F84" s="275">
        <v>71</v>
      </c>
      <c r="G84" s="273">
        <v>2221</v>
      </c>
      <c r="H84" s="274">
        <v>2221</v>
      </c>
      <c r="I84" s="275">
        <v>4442</v>
      </c>
      <c r="J84" s="273">
        <v>78</v>
      </c>
      <c r="K84" s="274">
        <v>65</v>
      </c>
      <c r="L84" s="275">
        <v>72</v>
      </c>
      <c r="M84" s="273">
        <v>2221</v>
      </c>
      <c r="N84" s="274">
        <v>2221</v>
      </c>
      <c r="O84" s="275">
        <v>4442</v>
      </c>
      <c r="P84" s="273">
        <v>35.5</v>
      </c>
      <c r="Q84" s="274">
        <v>33.4</v>
      </c>
      <c r="R84" s="275">
        <v>34.5</v>
      </c>
      <c r="S84" s="273">
        <v>2221</v>
      </c>
      <c r="T84" s="274">
        <v>2221</v>
      </c>
      <c r="U84" s="275">
        <v>4442</v>
      </c>
      <c r="V84" s="273">
        <v>77</v>
      </c>
      <c r="W84" s="274">
        <v>64</v>
      </c>
      <c r="X84" s="275">
        <v>70</v>
      </c>
      <c r="Y84" s="273">
        <v>262</v>
      </c>
      <c r="Z84" s="274">
        <v>283</v>
      </c>
      <c r="AA84" s="275">
        <v>545</v>
      </c>
      <c r="AB84" s="273">
        <v>78</v>
      </c>
      <c r="AC84" s="274">
        <v>65</v>
      </c>
      <c r="AD84" s="275">
        <v>71</v>
      </c>
      <c r="AE84" s="273">
        <v>262</v>
      </c>
      <c r="AF84" s="274">
        <v>283</v>
      </c>
      <c r="AG84" s="275">
        <v>545</v>
      </c>
      <c r="AH84" s="273">
        <v>35.1</v>
      </c>
      <c r="AI84" s="274">
        <v>33.5</v>
      </c>
      <c r="AJ84" s="275">
        <v>34.299999999999997</v>
      </c>
      <c r="AK84" s="273">
        <v>262</v>
      </c>
      <c r="AL84" s="274">
        <v>283</v>
      </c>
      <c r="AM84" s="275">
        <v>545</v>
      </c>
      <c r="AN84" s="273">
        <v>74</v>
      </c>
      <c r="AO84" s="274">
        <v>56</v>
      </c>
      <c r="AP84" s="275">
        <v>64</v>
      </c>
      <c r="AQ84" s="273">
        <v>376</v>
      </c>
      <c r="AR84" s="274">
        <v>413</v>
      </c>
      <c r="AS84" s="275">
        <v>789</v>
      </c>
      <c r="AT84" s="273">
        <v>74</v>
      </c>
      <c r="AU84" s="274">
        <v>57</v>
      </c>
      <c r="AV84" s="275">
        <v>65</v>
      </c>
      <c r="AW84" s="273">
        <v>376</v>
      </c>
      <c r="AX84" s="274">
        <v>413</v>
      </c>
      <c r="AY84" s="275">
        <v>789</v>
      </c>
      <c r="AZ84" s="273">
        <v>34.6</v>
      </c>
      <c r="BA84" s="274">
        <v>31.3</v>
      </c>
      <c r="BB84" s="275">
        <v>32.9</v>
      </c>
      <c r="BC84" s="273">
        <v>376</v>
      </c>
      <c r="BD84" s="274">
        <v>413</v>
      </c>
      <c r="BE84" s="275">
        <v>789</v>
      </c>
      <c r="BF84" s="273">
        <v>77</v>
      </c>
      <c r="BG84" s="274">
        <v>61</v>
      </c>
      <c r="BH84" s="275">
        <v>69</v>
      </c>
      <c r="BI84" s="273">
        <v>185</v>
      </c>
      <c r="BJ84" s="274">
        <v>199</v>
      </c>
      <c r="BK84" s="275">
        <v>384</v>
      </c>
      <c r="BL84" s="273">
        <v>78</v>
      </c>
      <c r="BM84" s="274">
        <v>63</v>
      </c>
      <c r="BN84" s="275">
        <v>70</v>
      </c>
      <c r="BO84" s="273">
        <v>185</v>
      </c>
      <c r="BP84" s="274">
        <v>199</v>
      </c>
      <c r="BQ84" s="275">
        <v>384</v>
      </c>
      <c r="BR84" s="273">
        <v>35</v>
      </c>
      <c r="BS84" s="274">
        <v>32.799999999999997</v>
      </c>
      <c r="BT84" s="275">
        <v>33.9</v>
      </c>
      <c r="BU84" s="273">
        <v>185</v>
      </c>
      <c r="BV84" s="274">
        <v>199</v>
      </c>
      <c r="BW84" s="275">
        <v>384</v>
      </c>
      <c r="BX84" s="273">
        <v>82</v>
      </c>
      <c r="BY84" s="274">
        <v>58</v>
      </c>
      <c r="BZ84" s="275">
        <v>67</v>
      </c>
      <c r="CA84" s="273">
        <v>17</v>
      </c>
      <c r="CB84" s="274">
        <v>31</v>
      </c>
      <c r="CC84" s="275">
        <v>48</v>
      </c>
      <c r="CD84" s="273">
        <v>82</v>
      </c>
      <c r="CE84" s="274">
        <v>58</v>
      </c>
      <c r="CF84" s="275">
        <v>67</v>
      </c>
      <c r="CG84" s="273">
        <v>17</v>
      </c>
      <c r="CH84" s="274">
        <v>31</v>
      </c>
      <c r="CI84" s="275">
        <v>48</v>
      </c>
      <c r="CJ84" s="273">
        <v>37.4</v>
      </c>
      <c r="CK84" s="274">
        <v>33.200000000000003</v>
      </c>
      <c r="CL84" s="275">
        <v>34.700000000000003</v>
      </c>
      <c r="CM84" s="273">
        <v>17</v>
      </c>
      <c r="CN84" s="274">
        <v>31</v>
      </c>
      <c r="CO84" s="275">
        <v>48</v>
      </c>
      <c r="CP84" s="273">
        <v>76</v>
      </c>
      <c r="CQ84" s="274">
        <v>62</v>
      </c>
      <c r="CR84" s="275">
        <v>69</v>
      </c>
      <c r="CS84" s="273">
        <v>3234</v>
      </c>
      <c r="CT84" s="274">
        <v>3325</v>
      </c>
      <c r="CU84" s="275">
        <v>6559</v>
      </c>
      <c r="CV84" s="273">
        <v>77</v>
      </c>
      <c r="CW84" s="274">
        <v>63</v>
      </c>
      <c r="CX84" s="275">
        <v>70</v>
      </c>
      <c r="CY84" s="273">
        <v>3234</v>
      </c>
      <c r="CZ84" s="274">
        <v>3325</v>
      </c>
      <c r="DA84" s="275">
        <v>6559</v>
      </c>
      <c r="DB84" s="273">
        <v>35.200000000000003</v>
      </c>
      <c r="DC84" s="274">
        <v>33</v>
      </c>
      <c r="DD84" s="275">
        <v>34.1</v>
      </c>
      <c r="DE84" s="273">
        <v>3234</v>
      </c>
      <c r="DF84" s="274">
        <v>3325</v>
      </c>
      <c r="DG84" s="275">
        <v>6559</v>
      </c>
    </row>
    <row r="85" spans="1:111" x14ac:dyDescent="0.35">
      <c r="A85" t="s">
        <v>1087</v>
      </c>
      <c r="B85" t="s">
        <v>250</v>
      </c>
      <c r="C85" t="s">
        <v>247</v>
      </c>
      <c r="D85" s="273">
        <v>76</v>
      </c>
      <c r="E85" s="274">
        <v>63</v>
      </c>
      <c r="F85" s="275">
        <v>70</v>
      </c>
      <c r="G85" s="273">
        <v>960</v>
      </c>
      <c r="H85" s="274">
        <v>1013</v>
      </c>
      <c r="I85" s="275">
        <v>1973</v>
      </c>
      <c r="J85" s="273">
        <v>77</v>
      </c>
      <c r="K85" s="274">
        <v>65</v>
      </c>
      <c r="L85" s="275">
        <v>71</v>
      </c>
      <c r="M85" s="273">
        <v>960</v>
      </c>
      <c r="N85" s="274">
        <v>1013</v>
      </c>
      <c r="O85" s="275">
        <v>1973</v>
      </c>
      <c r="P85" s="273">
        <v>38.1</v>
      </c>
      <c r="Q85" s="274">
        <v>35.6</v>
      </c>
      <c r="R85" s="275">
        <v>36.799999999999997</v>
      </c>
      <c r="S85" s="273">
        <v>960</v>
      </c>
      <c r="T85" s="274">
        <v>1013</v>
      </c>
      <c r="U85" s="275">
        <v>1973</v>
      </c>
      <c r="V85" s="273" t="s">
        <v>197</v>
      </c>
      <c r="W85" s="274" t="s">
        <v>197</v>
      </c>
      <c r="X85" s="275">
        <v>75</v>
      </c>
      <c r="Y85" s="273">
        <v>17</v>
      </c>
      <c r="Z85" s="274">
        <v>34</v>
      </c>
      <c r="AA85" s="275">
        <v>51</v>
      </c>
      <c r="AB85" s="273" t="s">
        <v>197</v>
      </c>
      <c r="AC85" s="274" t="s">
        <v>197</v>
      </c>
      <c r="AD85" s="275">
        <v>76</v>
      </c>
      <c r="AE85" s="273">
        <v>17</v>
      </c>
      <c r="AF85" s="274">
        <v>34</v>
      </c>
      <c r="AG85" s="275">
        <v>51</v>
      </c>
      <c r="AH85" s="273">
        <v>40.6</v>
      </c>
      <c r="AI85" s="274">
        <v>36.200000000000003</v>
      </c>
      <c r="AJ85" s="275">
        <v>37.700000000000003</v>
      </c>
      <c r="AK85" s="273">
        <v>17</v>
      </c>
      <c r="AL85" s="274">
        <v>34</v>
      </c>
      <c r="AM85" s="275">
        <v>51</v>
      </c>
      <c r="AN85" s="273">
        <v>75</v>
      </c>
      <c r="AO85" s="274">
        <v>57</v>
      </c>
      <c r="AP85" s="275">
        <v>67</v>
      </c>
      <c r="AQ85" s="273">
        <v>28</v>
      </c>
      <c r="AR85" s="274">
        <v>23</v>
      </c>
      <c r="AS85" s="275">
        <v>51</v>
      </c>
      <c r="AT85" s="273">
        <v>79</v>
      </c>
      <c r="AU85" s="274">
        <v>57</v>
      </c>
      <c r="AV85" s="275">
        <v>69</v>
      </c>
      <c r="AW85" s="273">
        <v>28</v>
      </c>
      <c r="AX85" s="274">
        <v>23</v>
      </c>
      <c r="AY85" s="275">
        <v>51</v>
      </c>
      <c r="AZ85" s="273">
        <v>35.1</v>
      </c>
      <c r="BA85" s="274">
        <v>32.299999999999997</v>
      </c>
      <c r="BB85" s="275">
        <v>33.799999999999997</v>
      </c>
      <c r="BC85" s="273">
        <v>28</v>
      </c>
      <c r="BD85" s="274">
        <v>23</v>
      </c>
      <c r="BE85" s="275">
        <v>51</v>
      </c>
      <c r="BF85" s="273" t="s">
        <v>197</v>
      </c>
      <c r="BG85" s="274" t="s">
        <v>197</v>
      </c>
      <c r="BH85" s="275">
        <v>67</v>
      </c>
      <c r="BI85" s="273">
        <v>13</v>
      </c>
      <c r="BJ85" s="274">
        <v>17</v>
      </c>
      <c r="BK85" s="275">
        <v>30</v>
      </c>
      <c r="BL85" s="273" t="s">
        <v>197</v>
      </c>
      <c r="BM85" s="274" t="s">
        <v>197</v>
      </c>
      <c r="BN85" s="275">
        <v>70</v>
      </c>
      <c r="BO85" s="273">
        <v>13</v>
      </c>
      <c r="BP85" s="274">
        <v>17</v>
      </c>
      <c r="BQ85" s="275">
        <v>30</v>
      </c>
      <c r="BR85" s="273">
        <v>37.200000000000003</v>
      </c>
      <c r="BS85" s="274">
        <v>33.700000000000003</v>
      </c>
      <c r="BT85" s="275">
        <v>35.200000000000003</v>
      </c>
      <c r="BU85" s="273">
        <v>13</v>
      </c>
      <c r="BV85" s="274">
        <v>17</v>
      </c>
      <c r="BW85" s="275">
        <v>30</v>
      </c>
      <c r="BX85" s="273">
        <v>67</v>
      </c>
      <c r="BY85" s="274">
        <v>42</v>
      </c>
      <c r="BZ85" s="275">
        <v>52</v>
      </c>
      <c r="CA85" s="273">
        <v>9</v>
      </c>
      <c r="CB85" s="274">
        <v>12</v>
      </c>
      <c r="CC85" s="275">
        <v>21</v>
      </c>
      <c r="CD85" s="273">
        <v>67</v>
      </c>
      <c r="CE85" s="274">
        <v>42</v>
      </c>
      <c r="CF85" s="275">
        <v>52</v>
      </c>
      <c r="CG85" s="273">
        <v>9</v>
      </c>
      <c r="CH85" s="274">
        <v>12</v>
      </c>
      <c r="CI85" s="275">
        <v>21</v>
      </c>
      <c r="CJ85" s="273">
        <v>35.200000000000003</v>
      </c>
      <c r="CK85" s="274">
        <v>30.5</v>
      </c>
      <c r="CL85" s="275">
        <v>32.5</v>
      </c>
      <c r="CM85" s="273">
        <v>9</v>
      </c>
      <c r="CN85" s="274">
        <v>12</v>
      </c>
      <c r="CO85" s="275">
        <v>21</v>
      </c>
      <c r="CP85" s="273">
        <v>76</v>
      </c>
      <c r="CQ85" s="274">
        <v>62</v>
      </c>
      <c r="CR85" s="275">
        <v>69</v>
      </c>
      <c r="CS85" s="273">
        <v>1077</v>
      </c>
      <c r="CT85" s="274">
        <v>1150</v>
      </c>
      <c r="CU85" s="275">
        <v>2227</v>
      </c>
      <c r="CV85" s="273">
        <v>76</v>
      </c>
      <c r="CW85" s="274">
        <v>64</v>
      </c>
      <c r="CX85" s="275">
        <v>70</v>
      </c>
      <c r="CY85" s="273">
        <v>1077</v>
      </c>
      <c r="CZ85" s="274">
        <v>1150</v>
      </c>
      <c r="DA85" s="275">
        <v>2227</v>
      </c>
      <c r="DB85" s="273">
        <v>37.9</v>
      </c>
      <c r="DC85" s="274">
        <v>35.299999999999997</v>
      </c>
      <c r="DD85" s="275">
        <v>36.5</v>
      </c>
      <c r="DE85" s="273">
        <v>1077</v>
      </c>
      <c r="DF85" s="274">
        <v>1150</v>
      </c>
      <c r="DG85" s="275">
        <v>2227</v>
      </c>
    </row>
    <row r="86" spans="1:111" x14ac:dyDescent="0.35">
      <c r="A86" t="s">
        <v>8</v>
      </c>
      <c r="B86" t="s">
        <v>253</v>
      </c>
      <c r="C86" t="s">
        <v>247</v>
      </c>
      <c r="D86" s="273">
        <v>78</v>
      </c>
      <c r="E86" s="274">
        <v>64</v>
      </c>
      <c r="F86" s="275">
        <v>71</v>
      </c>
      <c r="G86" s="273">
        <v>1139</v>
      </c>
      <c r="H86" s="274">
        <v>1183</v>
      </c>
      <c r="I86" s="275">
        <v>2322</v>
      </c>
      <c r="J86" s="273">
        <v>79</v>
      </c>
      <c r="K86" s="274">
        <v>65</v>
      </c>
      <c r="L86" s="275">
        <v>72</v>
      </c>
      <c r="M86" s="273">
        <v>1139</v>
      </c>
      <c r="N86" s="274">
        <v>1183</v>
      </c>
      <c r="O86" s="275">
        <v>2322</v>
      </c>
      <c r="P86" s="273">
        <v>36.4</v>
      </c>
      <c r="Q86" s="274">
        <v>33.799999999999997</v>
      </c>
      <c r="R86" s="275">
        <v>35.1</v>
      </c>
      <c r="S86" s="273">
        <v>1139</v>
      </c>
      <c r="T86" s="274">
        <v>1183</v>
      </c>
      <c r="U86" s="275">
        <v>2322</v>
      </c>
      <c r="V86" s="273">
        <v>64</v>
      </c>
      <c r="W86" s="274">
        <v>71</v>
      </c>
      <c r="X86" s="275">
        <v>68</v>
      </c>
      <c r="Y86" s="273">
        <v>70</v>
      </c>
      <c r="Z86" s="274">
        <v>94</v>
      </c>
      <c r="AA86" s="275">
        <v>164</v>
      </c>
      <c r="AB86" s="273">
        <v>69</v>
      </c>
      <c r="AC86" s="274">
        <v>71</v>
      </c>
      <c r="AD86" s="275">
        <v>70</v>
      </c>
      <c r="AE86" s="273">
        <v>70</v>
      </c>
      <c r="AF86" s="274">
        <v>94</v>
      </c>
      <c r="AG86" s="275">
        <v>164</v>
      </c>
      <c r="AH86" s="273">
        <v>34.5</v>
      </c>
      <c r="AI86" s="274">
        <v>34.799999999999997</v>
      </c>
      <c r="AJ86" s="275">
        <v>34.700000000000003</v>
      </c>
      <c r="AK86" s="273">
        <v>70</v>
      </c>
      <c r="AL86" s="274">
        <v>94</v>
      </c>
      <c r="AM86" s="275">
        <v>164</v>
      </c>
      <c r="AN86" s="273">
        <v>75</v>
      </c>
      <c r="AO86" s="274">
        <v>64</v>
      </c>
      <c r="AP86" s="275">
        <v>68</v>
      </c>
      <c r="AQ86" s="273">
        <v>171</v>
      </c>
      <c r="AR86" s="274">
        <v>240</v>
      </c>
      <c r="AS86" s="275">
        <v>411</v>
      </c>
      <c r="AT86" s="273">
        <v>78</v>
      </c>
      <c r="AU86" s="274">
        <v>65</v>
      </c>
      <c r="AV86" s="275">
        <v>71</v>
      </c>
      <c r="AW86" s="273">
        <v>171</v>
      </c>
      <c r="AX86" s="274">
        <v>240</v>
      </c>
      <c r="AY86" s="275">
        <v>411</v>
      </c>
      <c r="AZ86" s="273">
        <v>35.5</v>
      </c>
      <c r="BA86" s="274">
        <v>33.200000000000003</v>
      </c>
      <c r="BB86" s="275">
        <v>34.200000000000003</v>
      </c>
      <c r="BC86" s="273">
        <v>171</v>
      </c>
      <c r="BD86" s="274">
        <v>240</v>
      </c>
      <c r="BE86" s="275">
        <v>411</v>
      </c>
      <c r="BF86" s="273">
        <v>72</v>
      </c>
      <c r="BG86" s="274">
        <v>48</v>
      </c>
      <c r="BH86" s="275">
        <v>61</v>
      </c>
      <c r="BI86" s="273">
        <v>76</v>
      </c>
      <c r="BJ86" s="274">
        <v>61</v>
      </c>
      <c r="BK86" s="275">
        <v>137</v>
      </c>
      <c r="BL86" s="273">
        <v>74</v>
      </c>
      <c r="BM86" s="274">
        <v>49</v>
      </c>
      <c r="BN86" s="275">
        <v>63</v>
      </c>
      <c r="BO86" s="273">
        <v>76</v>
      </c>
      <c r="BP86" s="274">
        <v>61</v>
      </c>
      <c r="BQ86" s="275">
        <v>137</v>
      </c>
      <c r="BR86" s="273">
        <v>34.700000000000003</v>
      </c>
      <c r="BS86" s="274">
        <v>30.7</v>
      </c>
      <c r="BT86" s="275">
        <v>32.9</v>
      </c>
      <c r="BU86" s="273">
        <v>76</v>
      </c>
      <c r="BV86" s="274">
        <v>61</v>
      </c>
      <c r="BW86" s="275">
        <v>137</v>
      </c>
      <c r="BX86" s="273">
        <v>84</v>
      </c>
      <c r="BY86" s="274">
        <v>75</v>
      </c>
      <c r="BZ86" s="275">
        <v>79</v>
      </c>
      <c r="CA86" s="273">
        <v>19</v>
      </c>
      <c r="CB86" s="274">
        <v>24</v>
      </c>
      <c r="CC86" s="275">
        <v>43</v>
      </c>
      <c r="CD86" s="273">
        <v>84</v>
      </c>
      <c r="CE86" s="274">
        <v>75</v>
      </c>
      <c r="CF86" s="275">
        <v>79</v>
      </c>
      <c r="CG86" s="273">
        <v>19</v>
      </c>
      <c r="CH86" s="274">
        <v>24</v>
      </c>
      <c r="CI86" s="275">
        <v>43</v>
      </c>
      <c r="CJ86" s="273">
        <v>37.1</v>
      </c>
      <c r="CK86" s="274">
        <v>34.700000000000003</v>
      </c>
      <c r="CL86" s="275">
        <v>35.700000000000003</v>
      </c>
      <c r="CM86" s="273">
        <v>19</v>
      </c>
      <c r="CN86" s="274">
        <v>24</v>
      </c>
      <c r="CO86" s="275">
        <v>43</v>
      </c>
      <c r="CP86" s="273">
        <v>77</v>
      </c>
      <c r="CQ86" s="274">
        <v>64</v>
      </c>
      <c r="CR86" s="275">
        <v>70</v>
      </c>
      <c r="CS86" s="273">
        <v>1589</v>
      </c>
      <c r="CT86" s="274">
        <v>1686</v>
      </c>
      <c r="CU86" s="275">
        <v>3275</v>
      </c>
      <c r="CV86" s="273">
        <v>78</v>
      </c>
      <c r="CW86" s="274">
        <v>65</v>
      </c>
      <c r="CX86" s="275">
        <v>71</v>
      </c>
      <c r="CY86" s="273">
        <v>1589</v>
      </c>
      <c r="CZ86" s="274">
        <v>1686</v>
      </c>
      <c r="DA86" s="275">
        <v>3275</v>
      </c>
      <c r="DB86" s="273">
        <v>36.1</v>
      </c>
      <c r="DC86" s="274">
        <v>33.700000000000003</v>
      </c>
      <c r="DD86" s="275">
        <v>34.9</v>
      </c>
      <c r="DE86" s="273">
        <v>1589</v>
      </c>
      <c r="DF86" s="274">
        <v>1686</v>
      </c>
      <c r="DG86" s="275">
        <v>3275</v>
      </c>
    </row>
    <row r="87" spans="1:111" x14ac:dyDescent="0.35">
      <c r="A87" t="s">
        <v>9</v>
      </c>
      <c r="B87" t="s">
        <v>254</v>
      </c>
      <c r="C87" t="s">
        <v>247</v>
      </c>
      <c r="D87" s="273">
        <v>77</v>
      </c>
      <c r="E87" s="274">
        <v>62</v>
      </c>
      <c r="F87" s="275">
        <v>69</v>
      </c>
      <c r="G87" s="273">
        <v>1078</v>
      </c>
      <c r="H87" s="274">
        <v>1068</v>
      </c>
      <c r="I87" s="275">
        <v>2146</v>
      </c>
      <c r="J87" s="273">
        <v>77</v>
      </c>
      <c r="K87" s="274">
        <v>64</v>
      </c>
      <c r="L87" s="275">
        <v>71</v>
      </c>
      <c r="M87" s="273">
        <v>1078</v>
      </c>
      <c r="N87" s="274">
        <v>1068</v>
      </c>
      <c r="O87" s="275">
        <v>2146</v>
      </c>
      <c r="P87" s="273">
        <v>36.4</v>
      </c>
      <c r="Q87" s="274">
        <v>34.1</v>
      </c>
      <c r="R87" s="275">
        <v>35.299999999999997</v>
      </c>
      <c r="S87" s="273">
        <v>1078</v>
      </c>
      <c r="T87" s="274">
        <v>1068</v>
      </c>
      <c r="U87" s="275">
        <v>2146</v>
      </c>
      <c r="V87" s="273">
        <v>72</v>
      </c>
      <c r="W87" s="274">
        <v>57</v>
      </c>
      <c r="X87" s="275">
        <v>65</v>
      </c>
      <c r="Y87" s="273">
        <v>29</v>
      </c>
      <c r="Z87" s="274">
        <v>28</v>
      </c>
      <c r="AA87" s="275">
        <v>57</v>
      </c>
      <c r="AB87" s="273">
        <v>72</v>
      </c>
      <c r="AC87" s="274">
        <v>61</v>
      </c>
      <c r="AD87" s="275">
        <v>67</v>
      </c>
      <c r="AE87" s="273">
        <v>29</v>
      </c>
      <c r="AF87" s="274">
        <v>28</v>
      </c>
      <c r="AG87" s="275">
        <v>57</v>
      </c>
      <c r="AH87" s="273">
        <v>36.1</v>
      </c>
      <c r="AI87" s="274">
        <v>33.200000000000003</v>
      </c>
      <c r="AJ87" s="275">
        <v>34.700000000000003</v>
      </c>
      <c r="AK87" s="273">
        <v>29</v>
      </c>
      <c r="AL87" s="274">
        <v>28</v>
      </c>
      <c r="AM87" s="275">
        <v>57</v>
      </c>
      <c r="AN87" s="273">
        <v>69</v>
      </c>
      <c r="AO87" s="274">
        <v>48</v>
      </c>
      <c r="AP87" s="275">
        <v>59</v>
      </c>
      <c r="AQ87" s="273">
        <v>35</v>
      </c>
      <c r="AR87" s="274">
        <v>29</v>
      </c>
      <c r="AS87" s="275">
        <v>64</v>
      </c>
      <c r="AT87" s="273">
        <v>69</v>
      </c>
      <c r="AU87" s="274">
        <v>59</v>
      </c>
      <c r="AV87" s="275">
        <v>64</v>
      </c>
      <c r="AW87" s="273">
        <v>35</v>
      </c>
      <c r="AX87" s="274">
        <v>29</v>
      </c>
      <c r="AY87" s="275">
        <v>64</v>
      </c>
      <c r="AZ87" s="273">
        <v>33.9</v>
      </c>
      <c r="BA87" s="274">
        <v>31.6</v>
      </c>
      <c r="BB87" s="275">
        <v>32.799999999999997</v>
      </c>
      <c r="BC87" s="273">
        <v>35</v>
      </c>
      <c r="BD87" s="274">
        <v>29</v>
      </c>
      <c r="BE87" s="275">
        <v>64</v>
      </c>
      <c r="BF87" s="273" t="s">
        <v>197</v>
      </c>
      <c r="BG87" s="274" t="s">
        <v>197</v>
      </c>
      <c r="BH87" s="275">
        <v>65</v>
      </c>
      <c r="BI87" s="273">
        <v>14</v>
      </c>
      <c r="BJ87" s="274">
        <v>6</v>
      </c>
      <c r="BK87" s="275">
        <v>20</v>
      </c>
      <c r="BL87" s="273" t="s">
        <v>197</v>
      </c>
      <c r="BM87" s="274" t="s">
        <v>197</v>
      </c>
      <c r="BN87" s="275">
        <v>65</v>
      </c>
      <c r="BO87" s="273">
        <v>14</v>
      </c>
      <c r="BP87" s="274">
        <v>6</v>
      </c>
      <c r="BQ87" s="275">
        <v>20</v>
      </c>
      <c r="BR87" s="273">
        <v>33.4</v>
      </c>
      <c r="BS87" s="274">
        <v>33.799999999999997</v>
      </c>
      <c r="BT87" s="275">
        <v>33.6</v>
      </c>
      <c r="BU87" s="273">
        <v>14</v>
      </c>
      <c r="BV87" s="274">
        <v>6</v>
      </c>
      <c r="BW87" s="275">
        <v>20</v>
      </c>
      <c r="BX87" s="273" t="s">
        <v>197</v>
      </c>
      <c r="BY87" s="274" t="s">
        <v>197</v>
      </c>
      <c r="BZ87" s="275" t="s">
        <v>197</v>
      </c>
      <c r="CA87" s="273" t="s">
        <v>197</v>
      </c>
      <c r="CB87" s="274" t="s">
        <v>197</v>
      </c>
      <c r="CC87" s="275">
        <v>15</v>
      </c>
      <c r="CD87" s="273" t="s">
        <v>197</v>
      </c>
      <c r="CE87" s="274" t="s">
        <v>197</v>
      </c>
      <c r="CF87" s="275" t="s">
        <v>197</v>
      </c>
      <c r="CG87" s="273" t="s">
        <v>197</v>
      </c>
      <c r="CH87" s="274" t="s">
        <v>197</v>
      </c>
      <c r="CI87" s="275">
        <v>15</v>
      </c>
      <c r="CJ87" s="273">
        <v>34</v>
      </c>
      <c r="CK87" s="274">
        <v>36.9</v>
      </c>
      <c r="CL87" s="275">
        <v>36.5</v>
      </c>
      <c r="CM87" s="273" t="s">
        <v>197</v>
      </c>
      <c r="CN87" s="274" t="s">
        <v>197</v>
      </c>
      <c r="CO87" s="275">
        <v>15</v>
      </c>
      <c r="CP87" s="273">
        <v>76</v>
      </c>
      <c r="CQ87" s="274">
        <v>62</v>
      </c>
      <c r="CR87" s="275">
        <v>69</v>
      </c>
      <c r="CS87" s="273">
        <v>1165</v>
      </c>
      <c r="CT87" s="274">
        <v>1152</v>
      </c>
      <c r="CU87" s="275">
        <v>2317</v>
      </c>
      <c r="CV87" s="273">
        <v>77</v>
      </c>
      <c r="CW87" s="274">
        <v>64</v>
      </c>
      <c r="CX87" s="275">
        <v>70</v>
      </c>
      <c r="CY87" s="273">
        <v>1165</v>
      </c>
      <c r="CZ87" s="274">
        <v>1152</v>
      </c>
      <c r="DA87" s="275">
        <v>2317</v>
      </c>
      <c r="DB87" s="273">
        <v>36.299999999999997</v>
      </c>
      <c r="DC87" s="274">
        <v>34</v>
      </c>
      <c r="DD87" s="275">
        <v>35.1</v>
      </c>
      <c r="DE87" s="273">
        <v>1165</v>
      </c>
      <c r="DF87" s="274">
        <v>1152</v>
      </c>
      <c r="DG87" s="275">
        <v>2317</v>
      </c>
    </row>
    <row r="88" spans="1:111" x14ac:dyDescent="0.35">
      <c r="A88" t="s">
        <v>11</v>
      </c>
      <c r="B88" t="s">
        <v>257</v>
      </c>
      <c r="C88" t="s">
        <v>247</v>
      </c>
      <c r="D88" s="273">
        <v>79</v>
      </c>
      <c r="E88" s="274">
        <v>62</v>
      </c>
      <c r="F88" s="275">
        <v>70</v>
      </c>
      <c r="G88" s="273">
        <v>746</v>
      </c>
      <c r="H88" s="274">
        <v>795</v>
      </c>
      <c r="I88" s="275">
        <v>1541</v>
      </c>
      <c r="J88" s="273">
        <v>80</v>
      </c>
      <c r="K88" s="274">
        <v>66</v>
      </c>
      <c r="L88" s="275">
        <v>73</v>
      </c>
      <c r="M88" s="273">
        <v>746</v>
      </c>
      <c r="N88" s="274">
        <v>795</v>
      </c>
      <c r="O88" s="275">
        <v>1541</v>
      </c>
      <c r="P88" s="273">
        <v>35.4</v>
      </c>
      <c r="Q88" s="274">
        <v>32.6</v>
      </c>
      <c r="R88" s="275">
        <v>33.9</v>
      </c>
      <c r="S88" s="273">
        <v>746</v>
      </c>
      <c r="T88" s="274">
        <v>795</v>
      </c>
      <c r="U88" s="275">
        <v>1541</v>
      </c>
      <c r="V88" s="273">
        <v>70</v>
      </c>
      <c r="W88" s="274">
        <v>56</v>
      </c>
      <c r="X88" s="275">
        <v>62</v>
      </c>
      <c r="Y88" s="273">
        <v>20</v>
      </c>
      <c r="Z88" s="274">
        <v>25</v>
      </c>
      <c r="AA88" s="275">
        <v>45</v>
      </c>
      <c r="AB88" s="273">
        <v>70</v>
      </c>
      <c r="AC88" s="274">
        <v>60</v>
      </c>
      <c r="AD88" s="275">
        <v>64</v>
      </c>
      <c r="AE88" s="273">
        <v>20</v>
      </c>
      <c r="AF88" s="274">
        <v>25</v>
      </c>
      <c r="AG88" s="275">
        <v>45</v>
      </c>
      <c r="AH88" s="273">
        <v>33.4</v>
      </c>
      <c r="AI88" s="274">
        <v>31.2</v>
      </c>
      <c r="AJ88" s="275">
        <v>32.200000000000003</v>
      </c>
      <c r="AK88" s="273">
        <v>20</v>
      </c>
      <c r="AL88" s="274">
        <v>25</v>
      </c>
      <c r="AM88" s="275">
        <v>45</v>
      </c>
      <c r="AN88" s="273">
        <v>63</v>
      </c>
      <c r="AO88" s="274">
        <v>58</v>
      </c>
      <c r="AP88" s="275">
        <v>60</v>
      </c>
      <c r="AQ88" s="273">
        <v>24</v>
      </c>
      <c r="AR88" s="274">
        <v>19</v>
      </c>
      <c r="AS88" s="275">
        <v>43</v>
      </c>
      <c r="AT88" s="273">
        <v>71</v>
      </c>
      <c r="AU88" s="274">
        <v>63</v>
      </c>
      <c r="AV88" s="275">
        <v>67</v>
      </c>
      <c r="AW88" s="273">
        <v>24</v>
      </c>
      <c r="AX88" s="274">
        <v>19</v>
      </c>
      <c r="AY88" s="275">
        <v>43</v>
      </c>
      <c r="AZ88" s="273">
        <v>31.7</v>
      </c>
      <c r="BA88" s="274">
        <v>31.3</v>
      </c>
      <c r="BB88" s="275">
        <v>31.5</v>
      </c>
      <c r="BC88" s="273">
        <v>24</v>
      </c>
      <c r="BD88" s="274">
        <v>19</v>
      </c>
      <c r="BE88" s="275">
        <v>43</v>
      </c>
      <c r="BF88" s="273">
        <v>100</v>
      </c>
      <c r="BG88" s="274">
        <v>50</v>
      </c>
      <c r="BH88" s="275">
        <v>75</v>
      </c>
      <c r="BI88" s="273">
        <v>6</v>
      </c>
      <c r="BJ88" s="274">
        <v>6</v>
      </c>
      <c r="BK88" s="275">
        <v>12</v>
      </c>
      <c r="BL88" s="273">
        <v>100</v>
      </c>
      <c r="BM88" s="274">
        <v>50</v>
      </c>
      <c r="BN88" s="275">
        <v>75</v>
      </c>
      <c r="BO88" s="273">
        <v>6</v>
      </c>
      <c r="BP88" s="274">
        <v>6</v>
      </c>
      <c r="BQ88" s="275">
        <v>12</v>
      </c>
      <c r="BR88" s="273">
        <v>39.200000000000003</v>
      </c>
      <c r="BS88" s="274">
        <v>31.5</v>
      </c>
      <c r="BT88" s="275">
        <v>35.299999999999997</v>
      </c>
      <c r="BU88" s="273">
        <v>6</v>
      </c>
      <c r="BV88" s="274">
        <v>6</v>
      </c>
      <c r="BW88" s="275">
        <v>12</v>
      </c>
      <c r="BX88" s="273" t="s">
        <v>191</v>
      </c>
      <c r="BY88" s="274" t="s">
        <v>191</v>
      </c>
      <c r="BZ88" s="275" t="s">
        <v>191</v>
      </c>
      <c r="CA88" s="273">
        <v>0</v>
      </c>
      <c r="CB88" s="274">
        <v>0</v>
      </c>
      <c r="CC88" s="275">
        <v>0</v>
      </c>
      <c r="CD88" s="273" t="s">
        <v>191</v>
      </c>
      <c r="CE88" s="274" t="s">
        <v>191</v>
      </c>
      <c r="CF88" s="275" t="s">
        <v>191</v>
      </c>
      <c r="CG88" s="273">
        <v>0</v>
      </c>
      <c r="CH88" s="274">
        <v>0</v>
      </c>
      <c r="CI88" s="275">
        <v>0</v>
      </c>
      <c r="CJ88" s="273">
        <v>0</v>
      </c>
      <c r="CK88" s="274">
        <v>0</v>
      </c>
      <c r="CL88" s="275">
        <v>0</v>
      </c>
      <c r="CM88" s="273">
        <v>0</v>
      </c>
      <c r="CN88" s="274">
        <v>0</v>
      </c>
      <c r="CO88" s="275">
        <v>0</v>
      </c>
      <c r="CP88" s="273">
        <v>78</v>
      </c>
      <c r="CQ88" s="274">
        <v>61</v>
      </c>
      <c r="CR88" s="275">
        <v>69</v>
      </c>
      <c r="CS88" s="273">
        <v>837</v>
      </c>
      <c r="CT88" s="274">
        <v>887</v>
      </c>
      <c r="CU88" s="275">
        <v>1724</v>
      </c>
      <c r="CV88" s="273">
        <v>80</v>
      </c>
      <c r="CW88" s="274">
        <v>65</v>
      </c>
      <c r="CX88" s="275">
        <v>72</v>
      </c>
      <c r="CY88" s="273">
        <v>837</v>
      </c>
      <c r="CZ88" s="274">
        <v>887</v>
      </c>
      <c r="DA88" s="275">
        <v>1724</v>
      </c>
      <c r="DB88" s="273">
        <v>35.200000000000003</v>
      </c>
      <c r="DC88" s="274">
        <v>32.4</v>
      </c>
      <c r="DD88" s="275">
        <v>33.700000000000003</v>
      </c>
      <c r="DE88" s="273">
        <v>837</v>
      </c>
      <c r="DF88" s="274">
        <v>887</v>
      </c>
      <c r="DG88" s="275">
        <v>1724</v>
      </c>
    </row>
    <row r="89" spans="1:111" x14ac:dyDescent="0.35">
      <c r="A89" t="s">
        <v>13</v>
      </c>
      <c r="B89" t="s">
        <v>259</v>
      </c>
      <c r="C89" t="s">
        <v>247</v>
      </c>
      <c r="D89" s="273">
        <v>80</v>
      </c>
      <c r="E89" s="274">
        <v>62</v>
      </c>
      <c r="F89" s="275">
        <v>71</v>
      </c>
      <c r="G89" s="273">
        <v>1494</v>
      </c>
      <c r="H89" s="274">
        <v>1496</v>
      </c>
      <c r="I89" s="275">
        <v>2990</v>
      </c>
      <c r="J89" s="273">
        <v>80</v>
      </c>
      <c r="K89" s="274">
        <v>63</v>
      </c>
      <c r="L89" s="275">
        <v>71</v>
      </c>
      <c r="M89" s="273">
        <v>1494</v>
      </c>
      <c r="N89" s="274">
        <v>1496</v>
      </c>
      <c r="O89" s="275">
        <v>2990</v>
      </c>
      <c r="P89" s="273">
        <v>36.4</v>
      </c>
      <c r="Q89" s="274">
        <v>33.5</v>
      </c>
      <c r="R89" s="275">
        <v>35</v>
      </c>
      <c r="S89" s="273">
        <v>1494</v>
      </c>
      <c r="T89" s="274">
        <v>1496</v>
      </c>
      <c r="U89" s="275">
        <v>2990</v>
      </c>
      <c r="V89" s="273">
        <v>81</v>
      </c>
      <c r="W89" s="274">
        <v>46</v>
      </c>
      <c r="X89" s="275">
        <v>62</v>
      </c>
      <c r="Y89" s="273">
        <v>31</v>
      </c>
      <c r="Z89" s="274">
        <v>37</v>
      </c>
      <c r="AA89" s="275">
        <v>68</v>
      </c>
      <c r="AB89" s="273">
        <v>81</v>
      </c>
      <c r="AC89" s="274">
        <v>51</v>
      </c>
      <c r="AD89" s="275">
        <v>65</v>
      </c>
      <c r="AE89" s="273">
        <v>31</v>
      </c>
      <c r="AF89" s="274">
        <v>37</v>
      </c>
      <c r="AG89" s="275">
        <v>68</v>
      </c>
      <c r="AH89" s="273">
        <v>36.700000000000003</v>
      </c>
      <c r="AI89" s="274">
        <v>30.6</v>
      </c>
      <c r="AJ89" s="275">
        <v>33.4</v>
      </c>
      <c r="AK89" s="273">
        <v>31</v>
      </c>
      <c r="AL89" s="274">
        <v>37</v>
      </c>
      <c r="AM89" s="275">
        <v>68</v>
      </c>
      <c r="AN89" s="273">
        <v>60</v>
      </c>
      <c r="AO89" s="274">
        <v>47</v>
      </c>
      <c r="AP89" s="275">
        <v>53</v>
      </c>
      <c r="AQ89" s="273">
        <v>65</v>
      </c>
      <c r="AR89" s="274">
        <v>66</v>
      </c>
      <c r="AS89" s="275">
        <v>131</v>
      </c>
      <c r="AT89" s="273">
        <v>60</v>
      </c>
      <c r="AU89" s="274">
        <v>50</v>
      </c>
      <c r="AV89" s="275">
        <v>55</v>
      </c>
      <c r="AW89" s="273">
        <v>65</v>
      </c>
      <c r="AX89" s="274">
        <v>66</v>
      </c>
      <c r="AY89" s="275">
        <v>131</v>
      </c>
      <c r="AZ89" s="273">
        <v>33.700000000000003</v>
      </c>
      <c r="BA89" s="274">
        <v>31</v>
      </c>
      <c r="BB89" s="275">
        <v>32.4</v>
      </c>
      <c r="BC89" s="273">
        <v>65</v>
      </c>
      <c r="BD89" s="274">
        <v>66</v>
      </c>
      <c r="BE89" s="275">
        <v>131</v>
      </c>
      <c r="BF89" s="273">
        <v>61</v>
      </c>
      <c r="BG89" s="274">
        <v>75</v>
      </c>
      <c r="BH89" s="275">
        <v>68</v>
      </c>
      <c r="BI89" s="273">
        <v>18</v>
      </c>
      <c r="BJ89" s="274">
        <v>16</v>
      </c>
      <c r="BK89" s="275">
        <v>34</v>
      </c>
      <c r="BL89" s="273">
        <v>61</v>
      </c>
      <c r="BM89" s="274">
        <v>75</v>
      </c>
      <c r="BN89" s="275">
        <v>68</v>
      </c>
      <c r="BO89" s="273">
        <v>18</v>
      </c>
      <c r="BP89" s="274">
        <v>16</v>
      </c>
      <c r="BQ89" s="275">
        <v>34</v>
      </c>
      <c r="BR89" s="273">
        <v>32.700000000000003</v>
      </c>
      <c r="BS89" s="274">
        <v>35.299999999999997</v>
      </c>
      <c r="BT89" s="275">
        <v>33.9</v>
      </c>
      <c r="BU89" s="273">
        <v>18</v>
      </c>
      <c r="BV89" s="274">
        <v>16</v>
      </c>
      <c r="BW89" s="275">
        <v>34</v>
      </c>
      <c r="BX89" s="273" t="s">
        <v>197</v>
      </c>
      <c r="BY89" s="274" t="s">
        <v>197</v>
      </c>
      <c r="BZ89" s="275">
        <v>71</v>
      </c>
      <c r="CA89" s="273">
        <v>9</v>
      </c>
      <c r="CB89" s="274">
        <v>8</v>
      </c>
      <c r="CC89" s="275">
        <v>17</v>
      </c>
      <c r="CD89" s="273" t="s">
        <v>197</v>
      </c>
      <c r="CE89" s="274" t="s">
        <v>197</v>
      </c>
      <c r="CF89" s="275">
        <v>71</v>
      </c>
      <c r="CG89" s="273">
        <v>9</v>
      </c>
      <c r="CH89" s="274">
        <v>8</v>
      </c>
      <c r="CI89" s="275">
        <v>17</v>
      </c>
      <c r="CJ89" s="273">
        <v>34.200000000000003</v>
      </c>
      <c r="CK89" s="274">
        <v>39.1</v>
      </c>
      <c r="CL89" s="275">
        <v>36.5</v>
      </c>
      <c r="CM89" s="273">
        <v>9</v>
      </c>
      <c r="CN89" s="274">
        <v>8</v>
      </c>
      <c r="CO89" s="275">
        <v>17</v>
      </c>
      <c r="CP89" s="273">
        <v>78</v>
      </c>
      <c r="CQ89" s="274">
        <v>62</v>
      </c>
      <c r="CR89" s="275">
        <v>70</v>
      </c>
      <c r="CS89" s="273">
        <v>1633</v>
      </c>
      <c r="CT89" s="274">
        <v>1637</v>
      </c>
      <c r="CU89" s="275">
        <v>3270</v>
      </c>
      <c r="CV89" s="273">
        <v>79</v>
      </c>
      <c r="CW89" s="274">
        <v>62</v>
      </c>
      <c r="CX89" s="275">
        <v>70</v>
      </c>
      <c r="CY89" s="273">
        <v>1633</v>
      </c>
      <c r="CZ89" s="274">
        <v>1637</v>
      </c>
      <c r="DA89" s="275">
        <v>3270</v>
      </c>
      <c r="DB89" s="273">
        <v>36.299999999999997</v>
      </c>
      <c r="DC89" s="274">
        <v>33.299999999999997</v>
      </c>
      <c r="DD89" s="275">
        <v>34.799999999999997</v>
      </c>
      <c r="DE89" s="273">
        <v>1633</v>
      </c>
      <c r="DF89" s="274">
        <v>1637</v>
      </c>
      <c r="DG89" s="275">
        <v>3270</v>
      </c>
    </row>
    <row r="90" spans="1:111" x14ac:dyDescent="0.35">
      <c r="A90" t="s">
        <v>65</v>
      </c>
      <c r="B90" t="s">
        <v>310</v>
      </c>
      <c r="C90" t="s">
        <v>309</v>
      </c>
      <c r="D90" s="273">
        <v>72</v>
      </c>
      <c r="E90" s="274">
        <v>57</v>
      </c>
      <c r="F90" s="275">
        <v>65</v>
      </c>
      <c r="G90" s="273">
        <v>2951</v>
      </c>
      <c r="H90" s="274">
        <v>3078</v>
      </c>
      <c r="I90" s="275">
        <v>6029</v>
      </c>
      <c r="J90" s="273">
        <v>73</v>
      </c>
      <c r="K90" s="274">
        <v>60</v>
      </c>
      <c r="L90" s="275">
        <v>66</v>
      </c>
      <c r="M90" s="273">
        <v>2951</v>
      </c>
      <c r="N90" s="274">
        <v>3078</v>
      </c>
      <c r="O90" s="275">
        <v>6029</v>
      </c>
      <c r="P90" s="273">
        <v>34.9</v>
      </c>
      <c r="Q90" s="274">
        <v>32.5</v>
      </c>
      <c r="R90" s="275">
        <v>33.700000000000003</v>
      </c>
      <c r="S90" s="273">
        <v>2951</v>
      </c>
      <c r="T90" s="274">
        <v>3078</v>
      </c>
      <c r="U90" s="275">
        <v>6029</v>
      </c>
      <c r="V90" s="273">
        <v>73</v>
      </c>
      <c r="W90" s="274">
        <v>58</v>
      </c>
      <c r="X90" s="275">
        <v>65</v>
      </c>
      <c r="Y90" s="273">
        <v>728</v>
      </c>
      <c r="Z90" s="274">
        <v>796</v>
      </c>
      <c r="AA90" s="275">
        <v>1524</v>
      </c>
      <c r="AB90" s="273">
        <v>74</v>
      </c>
      <c r="AC90" s="274">
        <v>60</v>
      </c>
      <c r="AD90" s="275">
        <v>67</v>
      </c>
      <c r="AE90" s="273">
        <v>728</v>
      </c>
      <c r="AF90" s="274">
        <v>796</v>
      </c>
      <c r="AG90" s="275">
        <v>1524</v>
      </c>
      <c r="AH90" s="273">
        <v>34.799999999999997</v>
      </c>
      <c r="AI90" s="274">
        <v>32.4</v>
      </c>
      <c r="AJ90" s="275">
        <v>33.6</v>
      </c>
      <c r="AK90" s="273">
        <v>728</v>
      </c>
      <c r="AL90" s="274">
        <v>796</v>
      </c>
      <c r="AM90" s="275">
        <v>1524</v>
      </c>
      <c r="AN90" s="273">
        <v>72</v>
      </c>
      <c r="AO90" s="274">
        <v>55</v>
      </c>
      <c r="AP90" s="275">
        <v>63</v>
      </c>
      <c r="AQ90" s="273">
        <v>2684</v>
      </c>
      <c r="AR90" s="274">
        <v>2905</v>
      </c>
      <c r="AS90" s="275">
        <v>5589</v>
      </c>
      <c r="AT90" s="273">
        <v>74</v>
      </c>
      <c r="AU90" s="274">
        <v>59</v>
      </c>
      <c r="AV90" s="275">
        <v>66</v>
      </c>
      <c r="AW90" s="273">
        <v>2684</v>
      </c>
      <c r="AX90" s="274">
        <v>2905</v>
      </c>
      <c r="AY90" s="275">
        <v>5589</v>
      </c>
      <c r="AZ90" s="273">
        <v>33.9</v>
      </c>
      <c r="BA90" s="274">
        <v>31.2</v>
      </c>
      <c r="BB90" s="275">
        <v>32.5</v>
      </c>
      <c r="BC90" s="273">
        <v>2684</v>
      </c>
      <c r="BD90" s="274">
        <v>2905</v>
      </c>
      <c r="BE90" s="275">
        <v>5589</v>
      </c>
      <c r="BF90" s="273">
        <v>75</v>
      </c>
      <c r="BG90" s="274">
        <v>57</v>
      </c>
      <c r="BH90" s="275">
        <v>65</v>
      </c>
      <c r="BI90" s="273">
        <v>887</v>
      </c>
      <c r="BJ90" s="274">
        <v>964</v>
      </c>
      <c r="BK90" s="275">
        <v>1851</v>
      </c>
      <c r="BL90" s="273">
        <v>77</v>
      </c>
      <c r="BM90" s="274">
        <v>60</v>
      </c>
      <c r="BN90" s="275">
        <v>68</v>
      </c>
      <c r="BO90" s="273">
        <v>887</v>
      </c>
      <c r="BP90" s="274">
        <v>964</v>
      </c>
      <c r="BQ90" s="275">
        <v>1851</v>
      </c>
      <c r="BR90" s="273">
        <v>35.1</v>
      </c>
      <c r="BS90" s="274">
        <v>31.8</v>
      </c>
      <c r="BT90" s="275">
        <v>33.4</v>
      </c>
      <c r="BU90" s="273">
        <v>887</v>
      </c>
      <c r="BV90" s="274">
        <v>964</v>
      </c>
      <c r="BW90" s="275">
        <v>1851</v>
      </c>
      <c r="BX90" s="273">
        <v>66</v>
      </c>
      <c r="BY90" s="274">
        <v>70</v>
      </c>
      <c r="BZ90" s="275">
        <v>69</v>
      </c>
      <c r="CA90" s="273">
        <v>41</v>
      </c>
      <c r="CB90" s="274">
        <v>61</v>
      </c>
      <c r="CC90" s="275">
        <v>102</v>
      </c>
      <c r="CD90" s="273">
        <v>68</v>
      </c>
      <c r="CE90" s="274">
        <v>75</v>
      </c>
      <c r="CF90" s="275">
        <v>73</v>
      </c>
      <c r="CG90" s="273">
        <v>41</v>
      </c>
      <c r="CH90" s="274">
        <v>61</v>
      </c>
      <c r="CI90" s="275">
        <v>102</v>
      </c>
      <c r="CJ90" s="273">
        <v>34.4</v>
      </c>
      <c r="CK90" s="274">
        <v>34.4</v>
      </c>
      <c r="CL90" s="275">
        <v>34.4</v>
      </c>
      <c r="CM90" s="273">
        <v>41</v>
      </c>
      <c r="CN90" s="274">
        <v>61</v>
      </c>
      <c r="CO90" s="275">
        <v>102</v>
      </c>
      <c r="CP90" s="273">
        <v>71</v>
      </c>
      <c r="CQ90" s="274">
        <v>56</v>
      </c>
      <c r="CR90" s="275">
        <v>64</v>
      </c>
      <c r="CS90" s="273">
        <v>7996</v>
      </c>
      <c r="CT90" s="274">
        <v>8579</v>
      </c>
      <c r="CU90" s="275">
        <v>16575</v>
      </c>
      <c r="CV90" s="273">
        <v>73</v>
      </c>
      <c r="CW90" s="274">
        <v>59</v>
      </c>
      <c r="CX90" s="275">
        <v>66</v>
      </c>
      <c r="CY90" s="273">
        <v>7996</v>
      </c>
      <c r="CZ90" s="274">
        <v>8579</v>
      </c>
      <c r="DA90" s="275">
        <v>16575</v>
      </c>
      <c r="DB90" s="273">
        <v>34.4</v>
      </c>
      <c r="DC90" s="274">
        <v>31.8</v>
      </c>
      <c r="DD90" s="275">
        <v>33</v>
      </c>
      <c r="DE90" s="273">
        <v>7996</v>
      </c>
      <c r="DF90" s="274">
        <v>8579</v>
      </c>
      <c r="DG90" s="275">
        <v>16575</v>
      </c>
    </row>
    <row r="91" spans="1:111" x14ac:dyDescent="0.35">
      <c r="A91" t="s">
        <v>66</v>
      </c>
      <c r="B91" t="s">
        <v>311</v>
      </c>
      <c r="C91" t="s">
        <v>309</v>
      </c>
      <c r="D91" s="273">
        <v>73</v>
      </c>
      <c r="E91" s="274">
        <v>56</v>
      </c>
      <c r="F91" s="275">
        <v>65</v>
      </c>
      <c r="G91" s="273">
        <v>1310</v>
      </c>
      <c r="H91" s="274">
        <v>1358</v>
      </c>
      <c r="I91" s="275">
        <v>2668</v>
      </c>
      <c r="J91" s="273">
        <v>74</v>
      </c>
      <c r="K91" s="274">
        <v>58</v>
      </c>
      <c r="L91" s="275">
        <v>66</v>
      </c>
      <c r="M91" s="273">
        <v>1310</v>
      </c>
      <c r="N91" s="274">
        <v>1358</v>
      </c>
      <c r="O91" s="275">
        <v>2668</v>
      </c>
      <c r="P91" s="273">
        <v>34</v>
      </c>
      <c r="Q91" s="274">
        <v>31.4</v>
      </c>
      <c r="R91" s="275">
        <v>32.6</v>
      </c>
      <c r="S91" s="273">
        <v>1310</v>
      </c>
      <c r="T91" s="274">
        <v>1358</v>
      </c>
      <c r="U91" s="275">
        <v>2668</v>
      </c>
      <c r="V91" s="273">
        <v>72</v>
      </c>
      <c r="W91" s="274">
        <v>57</v>
      </c>
      <c r="X91" s="275">
        <v>64</v>
      </c>
      <c r="Y91" s="273">
        <v>158</v>
      </c>
      <c r="Z91" s="274">
        <v>164</v>
      </c>
      <c r="AA91" s="275">
        <v>322</v>
      </c>
      <c r="AB91" s="273">
        <v>73</v>
      </c>
      <c r="AC91" s="274">
        <v>58</v>
      </c>
      <c r="AD91" s="275">
        <v>65</v>
      </c>
      <c r="AE91" s="273">
        <v>158</v>
      </c>
      <c r="AF91" s="274">
        <v>164</v>
      </c>
      <c r="AG91" s="275">
        <v>322</v>
      </c>
      <c r="AH91" s="273">
        <v>34.5</v>
      </c>
      <c r="AI91" s="274">
        <v>31.4</v>
      </c>
      <c r="AJ91" s="275">
        <v>32.9</v>
      </c>
      <c r="AK91" s="273">
        <v>158</v>
      </c>
      <c r="AL91" s="274">
        <v>164</v>
      </c>
      <c r="AM91" s="275">
        <v>322</v>
      </c>
      <c r="AN91" s="273">
        <v>75</v>
      </c>
      <c r="AO91" s="274">
        <v>58</v>
      </c>
      <c r="AP91" s="275">
        <v>66</v>
      </c>
      <c r="AQ91" s="273">
        <v>447</v>
      </c>
      <c r="AR91" s="274">
        <v>475</v>
      </c>
      <c r="AS91" s="275">
        <v>922</v>
      </c>
      <c r="AT91" s="273">
        <v>77</v>
      </c>
      <c r="AU91" s="274">
        <v>60</v>
      </c>
      <c r="AV91" s="275">
        <v>68</v>
      </c>
      <c r="AW91" s="273">
        <v>447</v>
      </c>
      <c r="AX91" s="274">
        <v>475</v>
      </c>
      <c r="AY91" s="275">
        <v>922</v>
      </c>
      <c r="AZ91" s="273">
        <v>34</v>
      </c>
      <c r="BA91" s="274">
        <v>31.6</v>
      </c>
      <c r="BB91" s="275">
        <v>32.700000000000003</v>
      </c>
      <c r="BC91" s="273">
        <v>447</v>
      </c>
      <c r="BD91" s="274">
        <v>475</v>
      </c>
      <c r="BE91" s="275">
        <v>922</v>
      </c>
      <c r="BF91" s="273">
        <v>75</v>
      </c>
      <c r="BG91" s="274">
        <v>63</v>
      </c>
      <c r="BH91" s="275">
        <v>69</v>
      </c>
      <c r="BI91" s="273">
        <v>223</v>
      </c>
      <c r="BJ91" s="274">
        <v>250</v>
      </c>
      <c r="BK91" s="275">
        <v>473</v>
      </c>
      <c r="BL91" s="273">
        <v>76</v>
      </c>
      <c r="BM91" s="274">
        <v>66</v>
      </c>
      <c r="BN91" s="275">
        <v>70</v>
      </c>
      <c r="BO91" s="273">
        <v>223</v>
      </c>
      <c r="BP91" s="274">
        <v>250</v>
      </c>
      <c r="BQ91" s="275">
        <v>473</v>
      </c>
      <c r="BR91" s="273">
        <v>33.799999999999997</v>
      </c>
      <c r="BS91" s="274">
        <v>31.6</v>
      </c>
      <c r="BT91" s="275">
        <v>32.700000000000003</v>
      </c>
      <c r="BU91" s="273">
        <v>223</v>
      </c>
      <c r="BV91" s="274">
        <v>250</v>
      </c>
      <c r="BW91" s="275">
        <v>473</v>
      </c>
      <c r="BX91" s="273" t="s">
        <v>197</v>
      </c>
      <c r="BY91" s="274" t="s">
        <v>197</v>
      </c>
      <c r="BZ91" s="275">
        <v>71</v>
      </c>
      <c r="CA91" s="273">
        <v>9</v>
      </c>
      <c r="CB91" s="274">
        <v>15</v>
      </c>
      <c r="CC91" s="275">
        <v>24</v>
      </c>
      <c r="CD91" s="273" t="s">
        <v>197</v>
      </c>
      <c r="CE91" s="274" t="s">
        <v>197</v>
      </c>
      <c r="CF91" s="275">
        <v>75</v>
      </c>
      <c r="CG91" s="273">
        <v>9</v>
      </c>
      <c r="CH91" s="274">
        <v>15</v>
      </c>
      <c r="CI91" s="275">
        <v>24</v>
      </c>
      <c r="CJ91" s="273">
        <v>36.299999999999997</v>
      </c>
      <c r="CK91" s="274">
        <v>32.1</v>
      </c>
      <c r="CL91" s="275">
        <v>33.700000000000003</v>
      </c>
      <c r="CM91" s="273">
        <v>9</v>
      </c>
      <c r="CN91" s="274">
        <v>15</v>
      </c>
      <c r="CO91" s="275">
        <v>24</v>
      </c>
      <c r="CP91" s="273">
        <v>73</v>
      </c>
      <c r="CQ91" s="274">
        <v>57</v>
      </c>
      <c r="CR91" s="275">
        <v>65</v>
      </c>
      <c r="CS91" s="273">
        <v>2240</v>
      </c>
      <c r="CT91" s="274">
        <v>2345</v>
      </c>
      <c r="CU91" s="275">
        <v>4585</v>
      </c>
      <c r="CV91" s="273">
        <v>74</v>
      </c>
      <c r="CW91" s="274">
        <v>59</v>
      </c>
      <c r="CX91" s="275">
        <v>66</v>
      </c>
      <c r="CY91" s="273">
        <v>2240</v>
      </c>
      <c r="CZ91" s="274">
        <v>2345</v>
      </c>
      <c r="DA91" s="275">
        <v>4585</v>
      </c>
      <c r="DB91" s="273">
        <v>33.9</v>
      </c>
      <c r="DC91" s="274">
        <v>31.4</v>
      </c>
      <c r="DD91" s="275">
        <v>32.6</v>
      </c>
      <c r="DE91" s="273">
        <v>2240</v>
      </c>
      <c r="DF91" s="274">
        <v>2345</v>
      </c>
      <c r="DG91" s="275">
        <v>4585</v>
      </c>
    </row>
    <row r="92" spans="1:111" x14ac:dyDescent="0.35">
      <c r="A92" t="s">
        <v>67</v>
      </c>
      <c r="B92" t="s">
        <v>312</v>
      </c>
      <c r="C92" t="s">
        <v>309</v>
      </c>
      <c r="D92" s="273">
        <v>72</v>
      </c>
      <c r="E92" s="274">
        <v>58</v>
      </c>
      <c r="F92" s="275">
        <v>65</v>
      </c>
      <c r="G92" s="273">
        <v>1570</v>
      </c>
      <c r="H92" s="274">
        <v>1626</v>
      </c>
      <c r="I92" s="275">
        <v>3196</v>
      </c>
      <c r="J92" s="273">
        <v>74</v>
      </c>
      <c r="K92" s="274">
        <v>61</v>
      </c>
      <c r="L92" s="275">
        <v>68</v>
      </c>
      <c r="M92" s="273">
        <v>1570</v>
      </c>
      <c r="N92" s="274">
        <v>1626</v>
      </c>
      <c r="O92" s="275">
        <v>3196</v>
      </c>
      <c r="P92" s="273">
        <v>35.299999999999997</v>
      </c>
      <c r="Q92" s="274">
        <v>32.700000000000003</v>
      </c>
      <c r="R92" s="275">
        <v>34</v>
      </c>
      <c r="S92" s="273">
        <v>1570</v>
      </c>
      <c r="T92" s="274">
        <v>1626</v>
      </c>
      <c r="U92" s="275">
        <v>3196</v>
      </c>
      <c r="V92" s="273">
        <v>66</v>
      </c>
      <c r="W92" s="274">
        <v>42</v>
      </c>
      <c r="X92" s="275">
        <v>55</v>
      </c>
      <c r="Y92" s="273">
        <v>137</v>
      </c>
      <c r="Z92" s="274">
        <v>117</v>
      </c>
      <c r="AA92" s="275">
        <v>254</v>
      </c>
      <c r="AB92" s="273">
        <v>70</v>
      </c>
      <c r="AC92" s="274">
        <v>47</v>
      </c>
      <c r="AD92" s="275">
        <v>59</v>
      </c>
      <c r="AE92" s="273">
        <v>137</v>
      </c>
      <c r="AF92" s="274">
        <v>117</v>
      </c>
      <c r="AG92" s="275">
        <v>254</v>
      </c>
      <c r="AH92" s="273">
        <v>34.200000000000003</v>
      </c>
      <c r="AI92" s="274">
        <v>30.6</v>
      </c>
      <c r="AJ92" s="275">
        <v>32.6</v>
      </c>
      <c r="AK92" s="273">
        <v>137</v>
      </c>
      <c r="AL92" s="274">
        <v>117</v>
      </c>
      <c r="AM92" s="275">
        <v>254</v>
      </c>
      <c r="AN92" s="273">
        <v>58</v>
      </c>
      <c r="AO92" s="274">
        <v>47</v>
      </c>
      <c r="AP92" s="275">
        <v>52</v>
      </c>
      <c r="AQ92" s="273">
        <v>182</v>
      </c>
      <c r="AR92" s="274">
        <v>212</v>
      </c>
      <c r="AS92" s="275">
        <v>394</v>
      </c>
      <c r="AT92" s="273">
        <v>62</v>
      </c>
      <c r="AU92" s="274">
        <v>50</v>
      </c>
      <c r="AV92" s="275">
        <v>56</v>
      </c>
      <c r="AW92" s="273">
        <v>182</v>
      </c>
      <c r="AX92" s="274">
        <v>212</v>
      </c>
      <c r="AY92" s="275">
        <v>394</v>
      </c>
      <c r="AZ92" s="273">
        <v>32.9</v>
      </c>
      <c r="BA92" s="274">
        <v>29.8</v>
      </c>
      <c r="BB92" s="275">
        <v>31.2</v>
      </c>
      <c r="BC92" s="273">
        <v>182</v>
      </c>
      <c r="BD92" s="274">
        <v>212</v>
      </c>
      <c r="BE92" s="275">
        <v>394</v>
      </c>
      <c r="BF92" s="273">
        <v>81</v>
      </c>
      <c r="BG92" s="274">
        <v>47</v>
      </c>
      <c r="BH92" s="275">
        <v>62</v>
      </c>
      <c r="BI92" s="273">
        <v>37</v>
      </c>
      <c r="BJ92" s="274">
        <v>47</v>
      </c>
      <c r="BK92" s="275">
        <v>84</v>
      </c>
      <c r="BL92" s="273">
        <v>81</v>
      </c>
      <c r="BM92" s="274">
        <v>53</v>
      </c>
      <c r="BN92" s="275">
        <v>65</v>
      </c>
      <c r="BO92" s="273">
        <v>37</v>
      </c>
      <c r="BP92" s="274">
        <v>47</v>
      </c>
      <c r="BQ92" s="275">
        <v>84</v>
      </c>
      <c r="BR92" s="273">
        <v>34.700000000000003</v>
      </c>
      <c r="BS92" s="274">
        <v>30.5</v>
      </c>
      <c r="BT92" s="275">
        <v>32.299999999999997</v>
      </c>
      <c r="BU92" s="273">
        <v>37</v>
      </c>
      <c r="BV92" s="274">
        <v>47</v>
      </c>
      <c r="BW92" s="275">
        <v>84</v>
      </c>
      <c r="BX92" s="273" t="s">
        <v>197</v>
      </c>
      <c r="BY92" s="274" t="s">
        <v>197</v>
      </c>
      <c r="BZ92" s="275">
        <v>50</v>
      </c>
      <c r="CA92" s="273">
        <v>8</v>
      </c>
      <c r="CB92" s="274">
        <v>6</v>
      </c>
      <c r="CC92" s="275">
        <v>14</v>
      </c>
      <c r="CD92" s="273" t="s">
        <v>197</v>
      </c>
      <c r="CE92" s="274" t="s">
        <v>197</v>
      </c>
      <c r="CF92" s="275">
        <v>50</v>
      </c>
      <c r="CG92" s="273">
        <v>8</v>
      </c>
      <c r="CH92" s="274">
        <v>6</v>
      </c>
      <c r="CI92" s="275">
        <v>14</v>
      </c>
      <c r="CJ92" s="273">
        <v>35.9</v>
      </c>
      <c r="CK92" s="274">
        <v>30</v>
      </c>
      <c r="CL92" s="275">
        <v>33.4</v>
      </c>
      <c r="CM92" s="273">
        <v>8</v>
      </c>
      <c r="CN92" s="274">
        <v>6</v>
      </c>
      <c r="CO92" s="275">
        <v>14</v>
      </c>
      <c r="CP92" s="273">
        <v>70</v>
      </c>
      <c r="CQ92" s="274">
        <v>55</v>
      </c>
      <c r="CR92" s="275">
        <v>62</v>
      </c>
      <c r="CS92" s="273">
        <v>1979</v>
      </c>
      <c r="CT92" s="274">
        <v>2066</v>
      </c>
      <c r="CU92" s="275">
        <v>4045</v>
      </c>
      <c r="CV92" s="273">
        <v>72</v>
      </c>
      <c r="CW92" s="274">
        <v>59</v>
      </c>
      <c r="CX92" s="275">
        <v>65</v>
      </c>
      <c r="CY92" s="273">
        <v>1979</v>
      </c>
      <c r="CZ92" s="274">
        <v>2066</v>
      </c>
      <c r="DA92" s="275">
        <v>4045</v>
      </c>
      <c r="DB92" s="273">
        <v>34.799999999999997</v>
      </c>
      <c r="DC92" s="274">
        <v>32.200000000000003</v>
      </c>
      <c r="DD92" s="275">
        <v>33.5</v>
      </c>
      <c r="DE92" s="273">
        <v>1979</v>
      </c>
      <c r="DF92" s="274">
        <v>2066</v>
      </c>
      <c r="DG92" s="275">
        <v>4045</v>
      </c>
    </row>
    <row r="93" spans="1:111" x14ac:dyDescent="0.35">
      <c r="A93" t="s">
        <v>69</v>
      </c>
      <c r="B93" t="s">
        <v>314</v>
      </c>
      <c r="C93" t="s">
        <v>309</v>
      </c>
      <c r="D93" s="273">
        <v>71</v>
      </c>
      <c r="E93" s="274">
        <v>55</v>
      </c>
      <c r="F93" s="275">
        <v>62</v>
      </c>
      <c r="G93" s="273">
        <v>1174</v>
      </c>
      <c r="H93" s="274">
        <v>1279</v>
      </c>
      <c r="I93" s="275">
        <v>2453</v>
      </c>
      <c r="J93" s="273">
        <v>73</v>
      </c>
      <c r="K93" s="274">
        <v>58</v>
      </c>
      <c r="L93" s="275">
        <v>65</v>
      </c>
      <c r="M93" s="273">
        <v>1174</v>
      </c>
      <c r="N93" s="274">
        <v>1279</v>
      </c>
      <c r="O93" s="275">
        <v>2453</v>
      </c>
      <c r="P93" s="273">
        <v>34</v>
      </c>
      <c r="Q93" s="274">
        <v>31.7</v>
      </c>
      <c r="R93" s="275">
        <v>32.799999999999997</v>
      </c>
      <c r="S93" s="273">
        <v>1174</v>
      </c>
      <c r="T93" s="274">
        <v>1279</v>
      </c>
      <c r="U93" s="275">
        <v>2453</v>
      </c>
      <c r="V93" s="273">
        <v>76</v>
      </c>
      <c r="W93" s="274">
        <v>53</v>
      </c>
      <c r="X93" s="275">
        <v>65</v>
      </c>
      <c r="Y93" s="273">
        <v>230</v>
      </c>
      <c r="Z93" s="274">
        <v>203</v>
      </c>
      <c r="AA93" s="275">
        <v>433</v>
      </c>
      <c r="AB93" s="273">
        <v>78</v>
      </c>
      <c r="AC93" s="274">
        <v>57</v>
      </c>
      <c r="AD93" s="275">
        <v>68</v>
      </c>
      <c r="AE93" s="273">
        <v>230</v>
      </c>
      <c r="AF93" s="274">
        <v>203</v>
      </c>
      <c r="AG93" s="275">
        <v>433</v>
      </c>
      <c r="AH93" s="273">
        <v>34.6</v>
      </c>
      <c r="AI93" s="274">
        <v>31.9</v>
      </c>
      <c r="AJ93" s="275">
        <v>33.299999999999997</v>
      </c>
      <c r="AK93" s="273">
        <v>230</v>
      </c>
      <c r="AL93" s="274">
        <v>203</v>
      </c>
      <c r="AM93" s="275">
        <v>433</v>
      </c>
      <c r="AN93" s="273">
        <v>68</v>
      </c>
      <c r="AO93" s="274">
        <v>54</v>
      </c>
      <c r="AP93" s="275">
        <v>61</v>
      </c>
      <c r="AQ93" s="273">
        <v>685</v>
      </c>
      <c r="AR93" s="274">
        <v>739</v>
      </c>
      <c r="AS93" s="275">
        <v>1424</v>
      </c>
      <c r="AT93" s="273">
        <v>70</v>
      </c>
      <c r="AU93" s="274">
        <v>57</v>
      </c>
      <c r="AV93" s="275">
        <v>63</v>
      </c>
      <c r="AW93" s="273">
        <v>685</v>
      </c>
      <c r="AX93" s="274">
        <v>739</v>
      </c>
      <c r="AY93" s="275">
        <v>1424</v>
      </c>
      <c r="AZ93" s="273">
        <v>33.1</v>
      </c>
      <c r="BA93" s="274">
        <v>30.4</v>
      </c>
      <c r="BB93" s="275">
        <v>31.7</v>
      </c>
      <c r="BC93" s="273">
        <v>685</v>
      </c>
      <c r="BD93" s="274">
        <v>739</v>
      </c>
      <c r="BE93" s="275">
        <v>1424</v>
      </c>
      <c r="BF93" s="273">
        <v>73</v>
      </c>
      <c r="BG93" s="274">
        <v>56</v>
      </c>
      <c r="BH93" s="275">
        <v>64</v>
      </c>
      <c r="BI93" s="273">
        <v>192</v>
      </c>
      <c r="BJ93" s="274">
        <v>216</v>
      </c>
      <c r="BK93" s="275">
        <v>408</v>
      </c>
      <c r="BL93" s="273">
        <v>74</v>
      </c>
      <c r="BM93" s="274">
        <v>58</v>
      </c>
      <c r="BN93" s="275">
        <v>66</v>
      </c>
      <c r="BO93" s="273">
        <v>192</v>
      </c>
      <c r="BP93" s="274">
        <v>216</v>
      </c>
      <c r="BQ93" s="275">
        <v>408</v>
      </c>
      <c r="BR93" s="273">
        <v>33.700000000000003</v>
      </c>
      <c r="BS93" s="274">
        <v>31</v>
      </c>
      <c r="BT93" s="275">
        <v>32.299999999999997</v>
      </c>
      <c r="BU93" s="273">
        <v>192</v>
      </c>
      <c r="BV93" s="274">
        <v>216</v>
      </c>
      <c r="BW93" s="275">
        <v>408</v>
      </c>
      <c r="BX93" s="273" t="s">
        <v>197</v>
      </c>
      <c r="BY93" s="274" t="s">
        <v>197</v>
      </c>
      <c r="BZ93" s="275">
        <v>67</v>
      </c>
      <c r="CA93" s="273">
        <v>3</v>
      </c>
      <c r="CB93" s="274">
        <v>9</v>
      </c>
      <c r="CC93" s="275">
        <v>12</v>
      </c>
      <c r="CD93" s="273" t="s">
        <v>197</v>
      </c>
      <c r="CE93" s="274" t="s">
        <v>197</v>
      </c>
      <c r="CF93" s="275">
        <v>75</v>
      </c>
      <c r="CG93" s="273">
        <v>3</v>
      </c>
      <c r="CH93" s="274">
        <v>9</v>
      </c>
      <c r="CI93" s="275">
        <v>12</v>
      </c>
      <c r="CJ93" s="273">
        <v>32.299999999999997</v>
      </c>
      <c r="CK93" s="274">
        <v>33.6</v>
      </c>
      <c r="CL93" s="275">
        <v>33.299999999999997</v>
      </c>
      <c r="CM93" s="273">
        <v>3</v>
      </c>
      <c r="CN93" s="274">
        <v>9</v>
      </c>
      <c r="CO93" s="275">
        <v>12</v>
      </c>
      <c r="CP93" s="273">
        <v>69</v>
      </c>
      <c r="CQ93" s="274">
        <v>54</v>
      </c>
      <c r="CR93" s="275">
        <v>61</v>
      </c>
      <c r="CS93" s="273">
        <v>2386</v>
      </c>
      <c r="CT93" s="274">
        <v>2567</v>
      </c>
      <c r="CU93" s="275">
        <v>4953</v>
      </c>
      <c r="CV93" s="273">
        <v>71</v>
      </c>
      <c r="CW93" s="274">
        <v>57</v>
      </c>
      <c r="CX93" s="275">
        <v>64</v>
      </c>
      <c r="CY93" s="273">
        <v>2386</v>
      </c>
      <c r="CZ93" s="274">
        <v>2567</v>
      </c>
      <c r="DA93" s="275">
        <v>4953</v>
      </c>
      <c r="DB93" s="273">
        <v>33.6</v>
      </c>
      <c r="DC93" s="274">
        <v>31.1</v>
      </c>
      <c r="DD93" s="275">
        <v>32.299999999999997</v>
      </c>
      <c r="DE93" s="273">
        <v>2386</v>
      </c>
      <c r="DF93" s="274">
        <v>2567</v>
      </c>
      <c r="DG93" s="275">
        <v>4953</v>
      </c>
    </row>
    <row r="94" spans="1:111" x14ac:dyDescent="0.35">
      <c r="A94" t="s">
        <v>71</v>
      </c>
      <c r="B94" t="s">
        <v>316</v>
      </c>
      <c r="C94" t="s">
        <v>309</v>
      </c>
      <c r="D94" s="273">
        <v>77</v>
      </c>
      <c r="E94" s="274">
        <v>63</v>
      </c>
      <c r="F94" s="275">
        <v>70</v>
      </c>
      <c r="G94" s="273">
        <v>1009</v>
      </c>
      <c r="H94" s="274">
        <v>1165</v>
      </c>
      <c r="I94" s="275">
        <v>2174</v>
      </c>
      <c r="J94" s="273">
        <v>79</v>
      </c>
      <c r="K94" s="274">
        <v>66</v>
      </c>
      <c r="L94" s="275">
        <v>72</v>
      </c>
      <c r="M94" s="273">
        <v>1009</v>
      </c>
      <c r="N94" s="274">
        <v>1165</v>
      </c>
      <c r="O94" s="275">
        <v>2174</v>
      </c>
      <c r="P94" s="273">
        <v>36.200000000000003</v>
      </c>
      <c r="Q94" s="274">
        <v>34.1</v>
      </c>
      <c r="R94" s="275">
        <v>35.1</v>
      </c>
      <c r="S94" s="273">
        <v>1009</v>
      </c>
      <c r="T94" s="274">
        <v>1165</v>
      </c>
      <c r="U94" s="275">
        <v>2174</v>
      </c>
      <c r="V94" s="273">
        <v>70</v>
      </c>
      <c r="W94" s="274">
        <v>59</v>
      </c>
      <c r="X94" s="275">
        <v>65</v>
      </c>
      <c r="Y94" s="273">
        <v>132</v>
      </c>
      <c r="Z94" s="274">
        <v>107</v>
      </c>
      <c r="AA94" s="275">
        <v>239</v>
      </c>
      <c r="AB94" s="273">
        <v>73</v>
      </c>
      <c r="AC94" s="274">
        <v>65</v>
      </c>
      <c r="AD94" s="275">
        <v>70</v>
      </c>
      <c r="AE94" s="273">
        <v>132</v>
      </c>
      <c r="AF94" s="274">
        <v>107</v>
      </c>
      <c r="AG94" s="275">
        <v>239</v>
      </c>
      <c r="AH94" s="273">
        <v>34.200000000000003</v>
      </c>
      <c r="AI94" s="274">
        <v>33.200000000000003</v>
      </c>
      <c r="AJ94" s="275">
        <v>33.700000000000003</v>
      </c>
      <c r="AK94" s="273">
        <v>132</v>
      </c>
      <c r="AL94" s="274">
        <v>107</v>
      </c>
      <c r="AM94" s="275">
        <v>239</v>
      </c>
      <c r="AN94" s="273">
        <v>75</v>
      </c>
      <c r="AO94" s="274">
        <v>63</v>
      </c>
      <c r="AP94" s="275">
        <v>69</v>
      </c>
      <c r="AQ94" s="273">
        <v>166</v>
      </c>
      <c r="AR94" s="274">
        <v>180</v>
      </c>
      <c r="AS94" s="275">
        <v>346</v>
      </c>
      <c r="AT94" s="273">
        <v>78</v>
      </c>
      <c r="AU94" s="274">
        <v>68</v>
      </c>
      <c r="AV94" s="275">
        <v>73</v>
      </c>
      <c r="AW94" s="273">
        <v>166</v>
      </c>
      <c r="AX94" s="274">
        <v>180</v>
      </c>
      <c r="AY94" s="275">
        <v>346</v>
      </c>
      <c r="AZ94" s="273">
        <v>36.200000000000003</v>
      </c>
      <c r="BA94" s="274">
        <v>33.5</v>
      </c>
      <c r="BB94" s="275">
        <v>34.799999999999997</v>
      </c>
      <c r="BC94" s="273">
        <v>166</v>
      </c>
      <c r="BD94" s="274">
        <v>180</v>
      </c>
      <c r="BE94" s="275">
        <v>346</v>
      </c>
      <c r="BF94" s="273">
        <v>70</v>
      </c>
      <c r="BG94" s="274">
        <v>31</v>
      </c>
      <c r="BH94" s="275">
        <v>55</v>
      </c>
      <c r="BI94" s="273">
        <v>20</v>
      </c>
      <c r="BJ94" s="274">
        <v>13</v>
      </c>
      <c r="BK94" s="275">
        <v>33</v>
      </c>
      <c r="BL94" s="273">
        <v>75</v>
      </c>
      <c r="BM94" s="274">
        <v>38</v>
      </c>
      <c r="BN94" s="275">
        <v>61</v>
      </c>
      <c r="BO94" s="273">
        <v>20</v>
      </c>
      <c r="BP94" s="274">
        <v>13</v>
      </c>
      <c r="BQ94" s="275">
        <v>33</v>
      </c>
      <c r="BR94" s="273">
        <v>33.9</v>
      </c>
      <c r="BS94" s="274">
        <v>29.1</v>
      </c>
      <c r="BT94" s="275">
        <v>32</v>
      </c>
      <c r="BU94" s="273">
        <v>20</v>
      </c>
      <c r="BV94" s="274">
        <v>13</v>
      </c>
      <c r="BW94" s="275">
        <v>33</v>
      </c>
      <c r="BX94" s="273">
        <v>100</v>
      </c>
      <c r="BY94" s="274">
        <v>33</v>
      </c>
      <c r="BZ94" s="275">
        <v>50</v>
      </c>
      <c r="CA94" s="273">
        <v>4</v>
      </c>
      <c r="CB94" s="274">
        <v>12</v>
      </c>
      <c r="CC94" s="275">
        <v>16</v>
      </c>
      <c r="CD94" s="273">
        <v>100</v>
      </c>
      <c r="CE94" s="274">
        <v>50</v>
      </c>
      <c r="CF94" s="275">
        <v>63</v>
      </c>
      <c r="CG94" s="273">
        <v>4</v>
      </c>
      <c r="CH94" s="274">
        <v>12</v>
      </c>
      <c r="CI94" s="275">
        <v>16</v>
      </c>
      <c r="CJ94" s="273">
        <v>41.8</v>
      </c>
      <c r="CK94" s="274">
        <v>32.299999999999997</v>
      </c>
      <c r="CL94" s="275">
        <v>34.700000000000003</v>
      </c>
      <c r="CM94" s="273">
        <v>4</v>
      </c>
      <c r="CN94" s="274">
        <v>12</v>
      </c>
      <c r="CO94" s="275">
        <v>16</v>
      </c>
      <c r="CP94" s="273">
        <v>76</v>
      </c>
      <c r="CQ94" s="274">
        <v>62</v>
      </c>
      <c r="CR94" s="275">
        <v>69</v>
      </c>
      <c r="CS94" s="273">
        <v>1388</v>
      </c>
      <c r="CT94" s="274">
        <v>1528</v>
      </c>
      <c r="CU94" s="275">
        <v>2916</v>
      </c>
      <c r="CV94" s="273">
        <v>78</v>
      </c>
      <c r="CW94" s="274">
        <v>66</v>
      </c>
      <c r="CX94" s="275">
        <v>72</v>
      </c>
      <c r="CY94" s="273">
        <v>1388</v>
      </c>
      <c r="CZ94" s="274">
        <v>1528</v>
      </c>
      <c r="DA94" s="275">
        <v>2916</v>
      </c>
      <c r="DB94" s="273">
        <v>35.9</v>
      </c>
      <c r="DC94" s="274">
        <v>33.9</v>
      </c>
      <c r="DD94" s="275">
        <v>34.799999999999997</v>
      </c>
      <c r="DE94" s="273">
        <v>1388</v>
      </c>
      <c r="DF94" s="274">
        <v>1528</v>
      </c>
      <c r="DG94" s="275">
        <v>2916</v>
      </c>
    </row>
    <row r="95" spans="1:111" x14ac:dyDescent="0.35">
      <c r="A95" t="s">
        <v>75</v>
      </c>
      <c r="B95" t="s">
        <v>320</v>
      </c>
      <c r="C95" t="s">
        <v>309</v>
      </c>
      <c r="D95" s="273">
        <v>71</v>
      </c>
      <c r="E95" s="274">
        <v>54</v>
      </c>
      <c r="F95" s="275">
        <v>62</v>
      </c>
      <c r="G95" s="273">
        <v>1162</v>
      </c>
      <c r="H95" s="274">
        <v>1278</v>
      </c>
      <c r="I95" s="275">
        <v>2440</v>
      </c>
      <c r="J95" s="273">
        <v>75</v>
      </c>
      <c r="K95" s="274">
        <v>58</v>
      </c>
      <c r="L95" s="275">
        <v>66</v>
      </c>
      <c r="M95" s="273">
        <v>1162</v>
      </c>
      <c r="N95" s="274">
        <v>1278</v>
      </c>
      <c r="O95" s="275">
        <v>2440</v>
      </c>
      <c r="P95" s="273">
        <v>33.5</v>
      </c>
      <c r="Q95" s="274">
        <v>31</v>
      </c>
      <c r="R95" s="275">
        <v>32.200000000000003</v>
      </c>
      <c r="S95" s="273">
        <v>1162</v>
      </c>
      <c r="T95" s="274">
        <v>1278</v>
      </c>
      <c r="U95" s="275">
        <v>2440</v>
      </c>
      <c r="V95" s="273">
        <v>76</v>
      </c>
      <c r="W95" s="274">
        <v>57</v>
      </c>
      <c r="X95" s="275">
        <v>66</v>
      </c>
      <c r="Y95" s="273">
        <v>136</v>
      </c>
      <c r="Z95" s="274">
        <v>154</v>
      </c>
      <c r="AA95" s="275">
        <v>290</v>
      </c>
      <c r="AB95" s="273">
        <v>79</v>
      </c>
      <c r="AC95" s="274">
        <v>60</v>
      </c>
      <c r="AD95" s="275">
        <v>69</v>
      </c>
      <c r="AE95" s="273">
        <v>136</v>
      </c>
      <c r="AF95" s="274">
        <v>154</v>
      </c>
      <c r="AG95" s="275">
        <v>290</v>
      </c>
      <c r="AH95" s="273">
        <v>34.299999999999997</v>
      </c>
      <c r="AI95" s="274">
        <v>31</v>
      </c>
      <c r="AJ95" s="275">
        <v>32.5</v>
      </c>
      <c r="AK95" s="273">
        <v>136</v>
      </c>
      <c r="AL95" s="274">
        <v>154</v>
      </c>
      <c r="AM95" s="275">
        <v>290</v>
      </c>
      <c r="AN95" s="273">
        <v>72</v>
      </c>
      <c r="AO95" s="274">
        <v>55</v>
      </c>
      <c r="AP95" s="275">
        <v>63</v>
      </c>
      <c r="AQ95" s="273">
        <v>410</v>
      </c>
      <c r="AR95" s="274">
        <v>445</v>
      </c>
      <c r="AS95" s="275">
        <v>855</v>
      </c>
      <c r="AT95" s="273">
        <v>74</v>
      </c>
      <c r="AU95" s="274">
        <v>58</v>
      </c>
      <c r="AV95" s="275">
        <v>66</v>
      </c>
      <c r="AW95" s="273">
        <v>410</v>
      </c>
      <c r="AX95" s="274">
        <v>445</v>
      </c>
      <c r="AY95" s="275">
        <v>855</v>
      </c>
      <c r="AZ95" s="273">
        <v>33.200000000000003</v>
      </c>
      <c r="BA95" s="274">
        <v>30.6</v>
      </c>
      <c r="BB95" s="275">
        <v>31.8</v>
      </c>
      <c r="BC95" s="273">
        <v>410</v>
      </c>
      <c r="BD95" s="274">
        <v>445</v>
      </c>
      <c r="BE95" s="275">
        <v>855</v>
      </c>
      <c r="BF95" s="273">
        <v>67</v>
      </c>
      <c r="BG95" s="274">
        <v>58</v>
      </c>
      <c r="BH95" s="275">
        <v>62</v>
      </c>
      <c r="BI95" s="273">
        <v>67</v>
      </c>
      <c r="BJ95" s="274">
        <v>85</v>
      </c>
      <c r="BK95" s="275">
        <v>152</v>
      </c>
      <c r="BL95" s="273">
        <v>67</v>
      </c>
      <c r="BM95" s="274">
        <v>60</v>
      </c>
      <c r="BN95" s="275">
        <v>63</v>
      </c>
      <c r="BO95" s="273">
        <v>67</v>
      </c>
      <c r="BP95" s="274">
        <v>85</v>
      </c>
      <c r="BQ95" s="275">
        <v>152</v>
      </c>
      <c r="BR95" s="273">
        <v>32.799999999999997</v>
      </c>
      <c r="BS95" s="274">
        <v>31</v>
      </c>
      <c r="BT95" s="275">
        <v>31.8</v>
      </c>
      <c r="BU95" s="273">
        <v>67</v>
      </c>
      <c r="BV95" s="274">
        <v>85</v>
      </c>
      <c r="BW95" s="275">
        <v>152</v>
      </c>
      <c r="BX95" s="273">
        <v>50</v>
      </c>
      <c r="BY95" s="274">
        <v>25</v>
      </c>
      <c r="BZ95" s="275">
        <v>35</v>
      </c>
      <c r="CA95" s="273">
        <v>8</v>
      </c>
      <c r="CB95" s="274">
        <v>12</v>
      </c>
      <c r="CC95" s="275">
        <v>20</v>
      </c>
      <c r="CD95" s="273">
        <v>50</v>
      </c>
      <c r="CE95" s="274">
        <v>42</v>
      </c>
      <c r="CF95" s="275">
        <v>45</v>
      </c>
      <c r="CG95" s="273">
        <v>8</v>
      </c>
      <c r="CH95" s="274">
        <v>12</v>
      </c>
      <c r="CI95" s="275">
        <v>20</v>
      </c>
      <c r="CJ95" s="273">
        <v>28.8</v>
      </c>
      <c r="CK95" s="274">
        <v>27.1</v>
      </c>
      <c r="CL95" s="275">
        <v>27.8</v>
      </c>
      <c r="CM95" s="273">
        <v>8</v>
      </c>
      <c r="CN95" s="274">
        <v>12</v>
      </c>
      <c r="CO95" s="275">
        <v>20</v>
      </c>
      <c r="CP95" s="273">
        <v>71</v>
      </c>
      <c r="CQ95" s="274">
        <v>54</v>
      </c>
      <c r="CR95" s="275">
        <v>62</v>
      </c>
      <c r="CS95" s="273">
        <v>1852</v>
      </c>
      <c r="CT95" s="274">
        <v>2045</v>
      </c>
      <c r="CU95" s="275">
        <v>3897</v>
      </c>
      <c r="CV95" s="273">
        <v>74</v>
      </c>
      <c r="CW95" s="274">
        <v>58</v>
      </c>
      <c r="CX95" s="275">
        <v>66</v>
      </c>
      <c r="CY95" s="273">
        <v>1852</v>
      </c>
      <c r="CZ95" s="274">
        <v>2045</v>
      </c>
      <c r="DA95" s="275">
        <v>3897</v>
      </c>
      <c r="DB95" s="273">
        <v>33.299999999999997</v>
      </c>
      <c r="DC95" s="274">
        <v>30.9</v>
      </c>
      <c r="DD95" s="275">
        <v>32</v>
      </c>
      <c r="DE95" s="273">
        <v>1852</v>
      </c>
      <c r="DF95" s="274">
        <v>2045</v>
      </c>
      <c r="DG95" s="275">
        <v>3897</v>
      </c>
    </row>
    <row r="96" spans="1:111" x14ac:dyDescent="0.35">
      <c r="A96" t="s">
        <v>77</v>
      </c>
      <c r="B96" t="s">
        <v>322</v>
      </c>
      <c r="C96" t="s">
        <v>309</v>
      </c>
      <c r="D96" s="273">
        <v>68</v>
      </c>
      <c r="E96" s="274">
        <v>52</v>
      </c>
      <c r="F96" s="275">
        <v>60</v>
      </c>
      <c r="G96" s="273">
        <v>932</v>
      </c>
      <c r="H96" s="274">
        <v>946</v>
      </c>
      <c r="I96" s="275">
        <v>1878</v>
      </c>
      <c r="J96" s="273">
        <v>71</v>
      </c>
      <c r="K96" s="274">
        <v>58</v>
      </c>
      <c r="L96" s="275">
        <v>64</v>
      </c>
      <c r="M96" s="273">
        <v>932</v>
      </c>
      <c r="N96" s="274">
        <v>946</v>
      </c>
      <c r="O96" s="275">
        <v>1878</v>
      </c>
      <c r="P96" s="273">
        <v>33.9</v>
      </c>
      <c r="Q96" s="274">
        <v>31.3</v>
      </c>
      <c r="R96" s="275">
        <v>32.6</v>
      </c>
      <c r="S96" s="273">
        <v>932</v>
      </c>
      <c r="T96" s="274">
        <v>946</v>
      </c>
      <c r="U96" s="275">
        <v>1878</v>
      </c>
      <c r="V96" s="273">
        <v>73</v>
      </c>
      <c r="W96" s="274">
        <v>56</v>
      </c>
      <c r="X96" s="275">
        <v>64</v>
      </c>
      <c r="Y96" s="273">
        <v>239</v>
      </c>
      <c r="Z96" s="274">
        <v>243</v>
      </c>
      <c r="AA96" s="275">
        <v>482</v>
      </c>
      <c r="AB96" s="273">
        <v>76</v>
      </c>
      <c r="AC96" s="274">
        <v>59</v>
      </c>
      <c r="AD96" s="275">
        <v>67</v>
      </c>
      <c r="AE96" s="273">
        <v>239</v>
      </c>
      <c r="AF96" s="274">
        <v>243</v>
      </c>
      <c r="AG96" s="275">
        <v>482</v>
      </c>
      <c r="AH96" s="273">
        <v>34.5</v>
      </c>
      <c r="AI96" s="274">
        <v>31</v>
      </c>
      <c r="AJ96" s="275">
        <v>32.700000000000003</v>
      </c>
      <c r="AK96" s="273">
        <v>239</v>
      </c>
      <c r="AL96" s="274">
        <v>243</v>
      </c>
      <c r="AM96" s="275">
        <v>482</v>
      </c>
      <c r="AN96" s="273">
        <v>74</v>
      </c>
      <c r="AO96" s="274">
        <v>63</v>
      </c>
      <c r="AP96" s="275">
        <v>68</v>
      </c>
      <c r="AQ96" s="273">
        <v>359</v>
      </c>
      <c r="AR96" s="274">
        <v>396</v>
      </c>
      <c r="AS96" s="275">
        <v>755</v>
      </c>
      <c r="AT96" s="273">
        <v>75</v>
      </c>
      <c r="AU96" s="274">
        <v>67</v>
      </c>
      <c r="AV96" s="275">
        <v>71</v>
      </c>
      <c r="AW96" s="273">
        <v>359</v>
      </c>
      <c r="AX96" s="274">
        <v>396</v>
      </c>
      <c r="AY96" s="275">
        <v>755</v>
      </c>
      <c r="AZ96" s="273">
        <v>34.5</v>
      </c>
      <c r="BA96" s="274">
        <v>32.700000000000003</v>
      </c>
      <c r="BB96" s="275">
        <v>33.6</v>
      </c>
      <c r="BC96" s="273">
        <v>359</v>
      </c>
      <c r="BD96" s="274">
        <v>396</v>
      </c>
      <c r="BE96" s="275">
        <v>755</v>
      </c>
      <c r="BF96" s="273">
        <v>63</v>
      </c>
      <c r="BG96" s="274">
        <v>56</v>
      </c>
      <c r="BH96" s="275">
        <v>59</v>
      </c>
      <c r="BI96" s="273">
        <v>152</v>
      </c>
      <c r="BJ96" s="274">
        <v>184</v>
      </c>
      <c r="BK96" s="275">
        <v>336</v>
      </c>
      <c r="BL96" s="273">
        <v>68</v>
      </c>
      <c r="BM96" s="274">
        <v>60</v>
      </c>
      <c r="BN96" s="275">
        <v>63</v>
      </c>
      <c r="BO96" s="273">
        <v>152</v>
      </c>
      <c r="BP96" s="274">
        <v>184</v>
      </c>
      <c r="BQ96" s="275">
        <v>336</v>
      </c>
      <c r="BR96" s="273">
        <v>32.4</v>
      </c>
      <c r="BS96" s="274">
        <v>31.7</v>
      </c>
      <c r="BT96" s="275">
        <v>32</v>
      </c>
      <c r="BU96" s="273">
        <v>152</v>
      </c>
      <c r="BV96" s="274">
        <v>184</v>
      </c>
      <c r="BW96" s="275">
        <v>336</v>
      </c>
      <c r="BX96" s="273">
        <v>63</v>
      </c>
      <c r="BY96" s="274">
        <v>60</v>
      </c>
      <c r="BZ96" s="275">
        <v>61</v>
      </c>
      <c r="CA96" s="273">
        <v>8</v>
      </c>
      <c r="CB96" s="274">
        <v>10</v>
      </c>
      <c r="CC96" s="275">
        <v>18</v>
      </c>
      <c r="CD96" s="273" t="s">
        <v>197</v>
      </c>
      <c r="CE96" s="274" t="s">
        <v>197</v>
      </c>
      <c r="CF96" s="275">
        <v>67</v>
      </c>
      <c r="CG96" s="273">
        <v>8</v>
      </c>
      <c r="CH96" s="274">
        <v>10</v>
      </c>
      <c r="CI96" s="275">
        <v>18</v>
      </c>
      <c r="CJ96" s="273">
        <v>34.9</v>
      </c>
      <c r="CK96" s="274">
        <v>32.700000000000003</v>
      </c>
      <c r="CL96" s="275">
        <v>33.700000000000003</v>
      </c>
      <c r="CM96" s="273">
        <v>8</v>
      </c>
      <c r="CN96" s="274">
        <v>10</v>
      </c>
      <c r="CO96" s="275">
        <v>18</v>
      </c>
      <c r="CP96" s="273">
        <v>69</v>
      </c>
      <c r="CQ96" s="274">
        <v>55</v>
      </c>
      <c r="CR96" s="275">
        <v>62</v>
      </c>
      <c r="CS96" s="273">
        <v>1758</v>
      </c>
      <c r="CT96" s="274">
        <v>1826</v>
      </c>
      <c r="CU96" s="275">
        <v>3584</v>
      </c>
      <c r="CV96" s="273">
        <v>72</v>
      </c>
      <c r="CW96" s="274">
        <v>60</v>
      </c>
      <c r="CX96" s="275">
        <v>66</v>
      </c>
      <c r="CY96" s="273">
        <v>1758</v>
      </c>
      <c r="CZ96" s="274">
        <v>1826</v>
      </c>
      <c r="DA96" s="275">
        <v>3584</v>
      </c>
      <c r="DB96" s="273">
        <v>33.9</v>
      </c>
      <c r="DC96" s="274">
        <v>31.5</v>
      </c>
      <c r="DD96" s="275">
        <v>32.700000000000003</v>
      </c>
      <c r="DE96" s="273">
        <v>1758</v>
      </c>
      <c r="DF96" s="274">
        <v>1826</v>
      </c>
      <c r="DG96" s="275">
        <v>3584</v>
      </c>
    </row>
    <row r="97" spans="1:111" x14ac:dyDescent="0.35">
      <c r="A97" t="s">
        <v>40</v>
      </c>
      <c r="B97" t="s">
        <v>285</v>
      </c>
      <c r="C97" t="s">
        <v>408</v>
      </c>
      <c r="D97" s="273">
        <v>75</v>
      </c>
      <c r="E97" s="274">
        <v>59</v>
      </c>
      <c r="F97" s="275">
        <v>67</v>
      </c>
      <c r="G97" s="273">
        <v>1877</v>
      </c>
      <c r="H97" s="274">
        <v>1956</v>
      </c>
      <c r="I97" s="275">
        <v>3833</v>
      </c>
      <c r="J97" s="273">
        <v>76</v>
      </c>
      <c r="K97" s="274">
        <v>61</v>
      </c>
      <c r="L97" s="275">
        <v>68</v>
      </c>
      <c r="M97" s="273">
        <v>1877</v>
      </c>
      <c r="N97" s="274">
        <v>1956</v>
      </c>
      <c r="O97" s="275">
        <v>3833</v>
      </c>
      <c r="P97" s="273">
        <v>35.6</v>
      </c>
      <c r="Q97" s="274">
        <v>33.200000000000003</v>
      </c>
      <c r="R97" s="275">
        <v>34.4</v>
      </c>
      <c r="S97" s="273">
        <v>1877</v>
      </c>
      <c r="T97" s="274">
        <v>1956</v>
      </c>
      <c r="U97" s="275">
        <v>3833</v>
      </c>
      <c r="V97" s="273">
        <v>76</v>
      </c>
      <c r="W97" s="274">
        <v>59</v>
      </c>
      <c r="X97" s="275">
        <v>67</v>
      </c>
      <c r="Y97" s="273">
        <v>269</v>
      </c>
      <c r="Z97" s="274">
        <v>263</v>
      </c>
      <c r="AA97" s="275">
        <v>532</v>
      </c>
      <c r="AB97" s="273">
        <v>77</v>
      </c>
      <c r="AC97" s="274">
        <v>62</v>
      </c>
      <c r="AD97" s="275">
        <v>69</v>
      </c>
      <c r="AE97" s="273">
        <v>269</v>
      </c>
      <c r="AF97" s="274">
        <v>263</v>
      </c>
      <c r="AG97" s="275">
        <v>532</v>
      </c>
      <c r="AH97" s="273">
        <v>35.299999999999997</v>
      </c>
      <c r="AI97" s="274">
        <v>32.700000000000003</v>
      </c>
      <c r="AJ97" s="275">
        <v>34</v>
      </c>
      <c r="AK97" s="273">
        <v>269</v>
      </c>
      <c r="AL97" s="274">
        <v>263</v>
      </c>
      <c r="AM97" s="275">
        <v>532</v>
      </c>
      <c r="AN97" s="273">
        <v>73</v>
      </c>
      <c r="AO97" s="274">
        <v>56</v>
      </c>
      <c r="AP97" s="275">
        <v>65</v>
      </c>
      <c r="AQ97" s="273">
        <v>1517</v>
      </c>
      <c r="AR97" s="274">
        <v>1537</v>
      </c>
      <c r="AS97" s="275">
        <v>3054</v>
      </c>
      <c r="AT97" s="273">
        <v>76</v>
      </c>
      <c r="AU97" s="274">
        <v>60</v>
      </c>
      <c r="AV97" s="275">
        <v>68</v>
      </c>
      <c r="AW97" s="273">
        <v>1517</v>
      </c>
      <c r="AX97" s="274">
        <v>1537</v>
      </c>
      <c r="AY97" s="275">
        <v>3054</v>
      </c>
      <c r="AZ97" s="273">
        <v>34.6</v>
      </c>
      <c r="BA97" s="274">
        <v>31.9</v>
      </c>
      <c r="BB97" s="275">
        <v>33.200000000000003</v>
      </c>
      <c r="BC97" s="273">
        <v>1517</v>
      </c>
      <c r="BD97" s="274">
        <v>1537</v>
      </c>
      <c r="BE97" s="275">
        <v>3054</v>
      </c>
      <c r="BF97" s="273">
        <v>76</v>
      </c>
      <c r="BG97" s="274">
        <v>57</v>
      </c>
      <c r="BH97" s="275">
        <v>65</v>
      </c>
      <c r="BI97" s="273">
        <v>50</v>
      </c>
      <c r="BJ97" s="274">
        <v>63</v>
      </c>
      <c r="BK97" s="275">
        <v>113</v>
      </c>
      <c r="BL97" s="273">
        <v>78</v>
      </c>
      <c r="BM97" s="274">
        <v>60</v>
      </c>
      <c r="BN97" s="275">
        <v>68</v>
      </c>
      <c r="BO97" s="273">
        <v>50</v>
      </c>
      <c r="BP97" s="274">
        <v>63</v>
      </c>
      <c r="BQ97" s="275">
        <v>113</v>
      </c>
      <c r="BR97" s="273">
        <v>34.700000000000003</v>
      </c>
      <c r="BS97" s="274">
        <v>32.799999999999997</v>
      </c>
      <c r="BT97" s="275">
        <v>33.700000000000003</v>
      </c>
      <c r="BU97" s="273">
        <v>50</v>
      </c>
      <c r="BV97" s="274">
        <v>63</v>
      </c>
      <c r="BW97" s="275">
        <v>113</v>
      </c>
      <c r="BX97" s="273" t="s">
        <v>197</v>
      </c>
      <c r="BY97" s="274" t="s">
        <v>197</v>
      </c>
      <c r="BZ97" s="275">
        <v>79</v>
      </c>
      <c r="CA97" s="273">
        <v>9</v>
      </c>
      <c r="CB97" s="274">
        <v>5</v>
      </c>
      <c r="CC97" s="275">
        <v>14</v>
      </c>
      <c r="CD97" s="273" t="s">
        <v>197</v>
      </c>
      <c r="CE97" s="274" t="s">
        <v>197</v>
      </c>
      <c r="CF97" s="275">
        <v>79</v>
      </c>
      <c r="CG97" s="273">
        <v>9</v>
      </c>
      <c r="CH97" s="274">
        <v>5</v>
      </c>
      <c r="CI97" s="275">
        <v>14</v>
      </c>
      <c r="CJ97" s="273">
        <v>37.1</v>
      </c>
      <c r="CK97" s="274">
        <v>31.6</v>
      </c>
      <c r="CL97" s="275">
        <v>35.1</v>
      </c>
      <c r="CM97" s="273">
        <v>9</v>
      </c>
      <c r="CN97" s="274">
        <v>5</v>
      </c>
      <c r="CO97" s="275">
        <v>14</v>
      </c>
      <c r="CP97" s="273">
        <v>74</v>
      </c>
      <c r="CQ97" s="274">
        <v>58</v>
      </c>
      <c r="CR97" s="275">
        <v>65</v>
      </c>
      <c r="CS97" s="273">
        <v>3845</v>
      </c>
      <c r="CT97" s="274">
        <v>3951</v>
      </c>
      <c r="CU97" s="275">
        <v>7796</v>
      </c>
      <c r="CV97" s="273">
        <v>75</v>
      </c>
      <c r="CW97" s="274">
        <v>60</v>
      </c>
      <c r="CX97" s="275">
        <v>68</v>
      </c>
      <c r="CY97" s="273">
        <v>3845</v>
      </c>
      <c r="CZ97" s="274">
        <v>3951</v>
      </c>
      <c r="DA97" s="275">
        <v>7796</v>
      </c>
      <c r="DB97" s="273">
        <v>35</v>
      </c>
      <c r="DC97" s="274">
        <v>32.5</v>
      </c>
      <c r="DD97" s="275">
        <v>33.799999999999997</v>
      </c>
      <c r="DE97" s="273">
        <v>3845</v>
      </c>
      <c r="DF97" s="274">
        <v>3951</v>
      </c>
      <c r="DG97" s="275">
        <v>7796</v>
      </c>
    </row>
    <row r="98" spans="1:111" x14ac:dyDescent="0.35">
      <c r="A98" t="s">
        <v>41</v>
      </c>
      <c r="B98" t="s">
        <v>286</v>
      </c>
      <c r="C98" t="s">
        <v>408</v>
      </c>
      <c r="D98" s="273">
        <v>76</v>
      </c>
      <c r="E98" s="274">
        <v>64</v>
      </c>
      <c r="F98" s="275">
        <v>70</v>
      </c>
      <c r="G98" s="273">
        <v>1068</v>
      </c>
      <c r="H98" s="274">
        <v>1125</v>
      </c>
      <c r="I98" s="275">
        <v>2193</v>
      </c>
      <c r="J98" s="273">
        <v>77</v>
      </c>
      <c r="K98" s="274">
        <v>66</v>
      </c>
      <c r="L98" s="275">
        <v>71</v>
      </c>
      <c r="M98" s="273">
        <v>1068</v>
      </c>
      <c r="N98" s="274">
        <v>1125</v>
      </c>
      <c r="O98" s="275">
        <v>2193</v>
      </c>
      <c r="P98" s="273">
        <v>35.5</v>
      </c>
      <c r="Q98" s="274">
        <v>33.4</v>
      </c>
      <c r="R98" s="275">
        <v>34.4</v>
      </c>
      <c r="S98" s="273">
        <v>1068</v>
      </c>
      <c r="T98" s="274">
        <v>1125</v>
      </c>
      <c r="U98" s="275">
        <v>2193</v>
      </c>
      <c r="V98" s="273">
        <v>69</v>
      </c>
      <c r="W98" s="274">
        <v>60</v>
      </c>
      <c r="X98" s="275">
        <v>64</v>
      </c>
      <c r="Y98" s="273">
        <v>49</v>
      </c>
      <c r="Z98" s="274">
        <v>58</v>
      </c>
      <c r="AA98" s="275">
        <v>107</v>
      </c>
      <c r="AB98" s="273">
        <v>69</v>
      </c>
      <c r="AC98" s="274">
        <v>66</v>
      </c>
      <c r="AD98" s="275">
        <v>67</v>
      </c>
      <c r="AE98" s="273">
        <v>49</v>
      </c>
      <c r="AF98" s="274">
        <v>58</v>
      </c>
      <c r="AG98" s="275">
        <v>107</v>
      </c>
      <c r="AH98" s="273">
        <v>35.299999999999997</v>
      </c>
      <c r="AI98" s="274">
        <v>33.799999999999997</v>
      </c>
      <c r="AJ98" s="275">
        <v>34.5</v>
      </c>
      <c r="AK98" s="273">
        <v>49</v>
      </c>
      <c r="AL98" s="274">
        <v>58</v>
      </c>
      <c r="AM98" s="275">
        <v>107</v>
      </c>
      <c r="AN98" s="273">
        <v>61</v>
      </c>
      <c r="AO98" s="274">
        <v>49</v>
      </c>
      <c r="AP98" s="275">
        <v>55</v>
      </c>
      <c r="AQ98" s="273">
        <v>245</v>
      </c>
      <c r="AR98" s="274">
        <v>227</v>
      </c>
      <c r="AS98" s="275">
        <v>472</v>
      </c>
      <c r="AT98" s="273">
        <v>62</v>
      </c>
      <c r="AU98" s="274">
        <v>53</v>
      </c>
      <c r="AV98" s="275">
        <v>58</v>
      </c>
      <c r="AW98" s="273">
        <v>245</v>
      </c>
      <c r="AX98" s="274">
        <v>227</v>
      </c>
      <c r="AY98" s="275">
        <v>472</v>
      </c>
      <c r="AZ98" s="273">
        <v>32.700000000000003</v>
      </c>
      <c r="BA98" s="274">
        <v>31</v>
      </c>
      <c r="BB98" s="275">
        <v>31.9</v>
      </c>
      <c r="BC98" s="273">
        <v>245</v>
      </c>
      <c r="BD98" s="274">
        <v>227</v>
      </c>
      <c r="BE98" s="275">
        <v>472</v>
      </c>
      <c r="BF98" s="273" t="s">
        <v>197</v>
      </c>
      <c r="BG98" s="274" t="s">
        <v>197</v>
      </c>
      <c r="BH98" s="275" t="s">
        <v>197</v>
      </c>
      <c r="BI98" s="273">
        <v>5</v>
      </c>
      <c r="BJ98" s="274">
        <v>7</v>
      </c>
      <c r="BK98" s="275">
        <v>12</v>
      </c>
      <c r="BL98" s="273" t="s">
        <v>197</v>
      </c>
      <c r="BM98" s="274" t="s">
        <v>197</v>
      </c>
      <c r="BN98" s="275" t="s">
        <v>197</v>
      </c>
      <c r="BO98" s="273">
        <v>5</v>
      </c>
      <c r="BP98" s="274">
        <v>7</v>
      </c>
      <c r="BQ98" s="275">
        <v>12</v>
      </c>
      <c r="BR98" s="273">
        <v>37.799999999999997</v>
      </c>
      <c r="BS98" s="274">
        <v>35</v>
      </c>
      <c r="BT98" s="275">
        <v>36.200000000000003</v>
      </c>
      <c r="BU98" s="273">
        <v>5</v>
      </c>
      <c r="BV98" s="274">
        <v>7</v>
      </c>
      <c r="BW98" s="275">
        <v>12</v>
      </c>
      <c r="BX98" s="273" t="s">
        <v>197</v>
      </c>
      <c r="BY98" s="274" t="s">
        <v>197</v>
      </c>
      <c r="BZ98" s="275" t="s">
        <v>197</v>
      </c>
      <c r="CA98" s="273">
        <v>7</v>
      </c>
      <c r="CB98" s="274">
        <v>4</v>
      </c>
      <c r="CC98" s="275">
        <v>11</v>
      </c>
      <c r="CD98" s="273" t="s">
        <v>197</v>
      </c>
      <c r="CE98" s="274" t="s">
        <v>197</v>
      </c>
      <c r="CF98" s="275" t="s">
        <v>197</v>
      </c>
      <c r="CG98" s="273">
        <v>7</v>
      </c>
      <c r="CH98" s="274">
        <v>4</v>
      </c>
      <c r="CI98" s="275">
        <v>11</v>
      </c>
      <c r="CJ98" s="273">
        <v>24.9</v>
      </c>
      <c r="CK98" s="274">
        <v>22.5</v>
      </c>
      <c r="CL98" s="275">
        <v>24</v>
      </c>
      <c r="CM98" s="273">
        <v>7</v>
      </c>
      <c r="CN98" s="274">
        <v>4</v>
      </c>
      <c r="CO98" s="275">
        <v>11</v>
      </c>
      <c r="CP98" s="273">
        <v>72</v>
      </c>
      <c r="CQ98" s="274">
        <v>61</v>
      </c>
      <c r="CR98" s="275">
        <v>67</v>
      </c>
      <c r="CS98" s="273">
        <v>1407</v>
      </c>
      <c r="CT98" s="274">
        <v>1458</v>
      </c>
      <c r="CU98" s="275">
        <v>2865</v>
      </c>
      <c r="CV98" s="273">
        <v>73</v>
      </c>
      <c r="CW98" s="274">
        <v>63</v>
      </c>
      <c r="CX98" s="275">
        <v>68</v>
      </c>
      <c r="CY98" s="273">
        <v>1407</v>
      </c>
      <c r="CZ98" s="274">
        <v>1458</v>
      </c>
      <c r="DA98" s="275">
        <v>2865</v>
      </c>
      <c r="DB98" s="273">
        <v>34.9</v>
      </c>
      <c r="DC98" s="274">
        <v>33</v>
      </c>
      <c r="DD98" s="275">
        <v>33.9</v>
      </c>
      <c r="DE98" s="273">
        <v>1407</v>
      </c>
      <c r="DF98" s="274">
        <v>1458</v>
      </c>
      <c r="DG98" s="275">
        <v>2865</v>
      </c>
    </row>
    <row r="99" spans="1:111" x14ac:dyDescent="0.35">
      <c r="A99" t="s">
        <v>45</v>
      </c>
      <c r="B99" t="s">
        <v>290</v>
      </c>
      <c r="C99" t="s">
        <v>408</v>
      </c>
      <c r="D99" s="273">
        <v>77</v>
      </c>
      <c r="E99" s="274">
        <v>61</v>
      </c>
      <c r="F99" s="275">
        <v>69</v>
      </c>
      <c r="G99" s="273">
        <v>1702</v>
      </c>
      <c r="H99" s="274">
        <v>1715</v>
      </c>
      <c r="I99" s="275">
        <v>3417</v>
      </c>
      <c r="J99" s="273">
        <v>77</v>
      </c>
      <c r="K99" s="274">
        <v>62</v>
      </c>
      <c r="L99" s="275">
        <v>70</v>
      </c>
      <c r="M99" s="273">
        <v>1702</v>
      </c>
      <c r="N99" s="274">
        <v>1715</v>
      </c>
      <c r="O99" s="275">
        <v>3417</v>
      </c>
      <c r="P99" s="273">
        <v>35.799999999999997</v>
      </c>
      <c r="Q99" s="274">
        <v>33.4</v>
      </c>
      <c r="R99" s="275">
        <v>34.6</v>
      </c>
      <c r="S99" s="273">
        <v>1702</v>
      </c>
      <c r="T99" s="274">
        <v>1715</v>
      </c>
      <c r="U99" s="275">
        <v>3417</v>
      </c>
      <c r="V99" s="273">
        <v>72</v>
      </c>
      <c r="W99" s="274">
        <v>60</v>
      </c>
      <c r="X99" s="275">
        <v>66</v>
      </c>
      <c r="Y99" s="273">
        <v>212</v>
      </c>
      <c r="Z99" s="274">
        <v>194</v>
      </c>
      <c r="AA99" s="275">
        <v>406</v>
      </c>
      <c r="AB99" s="273">
        <v>72</v>
      </c>
      <c r="AC99" s="274">
        <v>63</v>
      </c>
      <c r="AD99" s="275">
        <v>68</v>
      </c>
      <c r="AE99" s="273">
        <v>212</v>
      </c>
      <c r="AF99" s="274">
        <v>194</v>
      </c>
      <c r="AG99" s="275">
        <v>406</v>
      </c>
      <c r="AH99" s="273">
        <v>35.200000000000003</v>
      </c>
      <c r="AI99" s="274">
        <v>33.200000000000003</v>
      </c>
      <c r="AJ99" s="275">
        <v>34.299999999999997</v>
      </c>
      <c r="AK99" s="273">
        <v>212</v>
      </c>
      <c r="AL99" s="274">
        <v>194</v>
      </c>
      <c r="AM99" s="275">
        <v>406</v>
      </c>
      <c r="AN99" s="273">
        <v>71</v>
      </c>
      <c r="AO99" s="274">
        <v>53</v>
      </c>
      <c r="AP99" s="275">
        <v>63</v>
      </c>
      <c r="AQ99" s="273">
        <v>739</v>
      </c>
      <c r="AR99" s="274">
        <v>676</v>
      </c>
      <c r="AS99" s="275">
        <v>1415</v>
      </c>
      <c r="AT99" s="273">
        <v>73</v>
      </c>
      <c r="AU99" s="274">
        <v>57</v>
      </c>
      <c r="AV99" s="275">
        <v>65</v>
      </c>
      <c r="AW99" s="273">
        <v>739</v>
      </c>
      <c r="AX99" s="274">
        <v>676</v>
      </c>
      <c r="AY99" s="275">
        <v>1415</v>
      </c>
      <c r="AZ99" s="273">
        <v>34.6</v>
      </c>
      <c r="BA99" s="274">
        <v>31.5</v>
      </c>
      <c r="BB99" s="275">
        <v>33.1</v>
      </c>
      <c r="BC99" s="273">
        <v>739</v>
      </c>
      <c r="BD99" s="274">
        <v>676</v>
      </c>
      <c r="BE99" s="275">
        <v>1415</v>
      </c>
      <c r="BF99" s="273">
        <v>78</v>
      </c>
      <c r="BG99" s="274">
        <v>58</v>
      </c>
      <c r="BH99" s="275">
        <v>68</v>
      </c>
      <c r="BI99" s="273">
        <v>58</v>
      </c>
      <c r="BJ99" s="274">
        <v>52</v>
      </c>
      <c r="BK99" s="275">
        <v>110</v>
      </c>
      <c r="BL99" s="273">
        <v>78</v>
      </c>
      <c r="BM99" s="274">
        <v>62</v>
      </c>
      <c r="BN99" s="275">
        <v>70</v>
      </c>
      <c r="BO99" s="273">
        <v>58</v>
      </c>
      <c r="BP99" s="274">
        <v>52</v>
      </c>
      <c r="BQ99" s="275">
        <v>110</v>
      </c>
      <c r="BR99" s="273">
        <v>35.700000000000003</v>
      </c>
      <c r="BS99" s="274">
        <v>32</v>
      </c>
      <c r="BT99" s="275">
        <v>34</v>
      </c>
      <c r="BU99" s="273">
        <v>58</v>
      </c>
      <c r="BV99" s="274">
        <v>52</v>
      </c>
      <c r="BW99" s="275">
        <v>110</v>
      </c>
      <c r="BX99" s="273" t="s">
        <v>197</v>
      </c>
      <c r="BY99" s="274" t="s">
        <v>197</v>
      </c>
      <c r="BZ99" s="275">
        <v>81</v>
      </c>
      <c r="CA99" s="273">
        <v>7</v>
      </c>
      <c r="CB99" s="274">
        <v>9</v>
      </c>
      <c r="CC99" s="275">
        <v>16</v>
      </c>
      <c r="CD99" s="273" t="s">
        <v>197</v>
      </c>
      <c r="CE99" s="274" t="s">
        <v>197</v>
      </c>
      <c r="CF99" s="275">
        <v>81</v>
      </c>
      <c r="CG99" s="273">
        <v>7</v>
      </c>
      <c r="CH99" s="274">
        <v>9</v>
      </c>
      <c r="CI99" s="275">
        <v>16</v>
      </c>
      <c r="CJ99" s="273">
        <v>32.299999999999997</v>
      </c>
      <c r="CK99" s="274">
        <v>33.299999999999997</v>
      </c>
      <c r="CL99" s="275">
        <v>32.9</v>
      </c>
      <c r="CM99" s="273">
        <v>7</v>
      </c>
      <c r="CN99" s="274">
        <v>9</v>
      </c>
      <c r="CO99" s="275">
        <v>16</v>
      </c>
      <c r="CP99" s="273">
        <v>75</v>
      </c>
      <c r="CQ99" s="274">
        <v>58</v>
      </c>
      <c r="CR99" s="275">
        <v>66</v>
      </c>
      <c r="CS99" s="273">
        <v>2797</v>
      </c>
      <c r="CT99" s="274">
        <v>2737</v>
      </c>
      <c r="CU99" s="275">
        <v>5534</v>
      </c>
      <c r="CV99" s="273">
        <v>76</v>
      </c>
      <c r="CW99" s="274">
        <v>61</v>
      </c>
      <c r="CX99" s="275">
        <v>68</v>
      </c>
      <c r="CY99" s="273">
        <v>2797</v>
      </c>
      <c r="CZ99" s="274">
        <v>2737</v>
      </c>
      <c r="DA99" s="275">
        <v>5534</v>
      </c>
      <c r="DB99" s="273">
        <v>35.4</v>
      </c>
      <c r="DC99" s="274">
        <v>32.799999999999997</v>
      </c>
      <c r="DD99" s="275">
        <v>34.1</v>
      </c>
      <c r="DE99" s="273">
        <v>2797</v>
      </c>
      <c r="DF99" s="274">
        <v>2737</v>
      </c>
      <c r="DG99" s="275">
        <v>5534</v>
      </c>
    </row>
    <row r="100" spans="1:111" x14ac:dyDescent="0.35">
      <c r="A100" t="s">
        <v>46</v>
      </c>
      <c r="B100" t="s">
        <v>291</v>
      </c>
      <c r="C100" t="s">
        <v>408</v>
      </c>
      <c r="D100" s="273">
        <v>73</v>
      </c>
      <c r="E100" s="274">
        <v>58</v>
      </c>
      <c r="F100" s="275">
        <v>65</v>
      </c>
      <c r="G100" s="273">
        <v>3439</v>
      </c>
      <c r="H100" s="274">
        <v>3736</v>
      </c>
      <c r="I100" s="275">
        <v>7175</v>
      </c>
      <c r="J100" s="273">
        <v>74</v>
      </c>
      <c r="K100" s="274">
        <v>60</v>
      </c>
      <c r="L100" s="275">
        <v>67</v>
      </c>
      <c r="M100" s="273">
        <v>3439</v>
      </c>
      <c r="N100" s="274">
        <v>3736</v>
      </c>
      <c r="O100" s="275">
        <v>7175</v>
      </c>
      <c r="P100" s="273">
        <v>35.799999999999997</v>
      </c>
      <c r="Q100" s="274">
        <v>33.700000000000003</v>
      </c>
      <c r="R100" s="275">
        <v>34.700000000000003</v>
      </c>
      <c r="S100" s="273">
        <v>3439</v>
      </c>
      <c r="T100" s="274">
        <v>3736</v>
      </c>
      <c r="U100" s="275">
        <v>7175</v>
      </c>
      <c r="V100" s="273">
        <v>74</v>
      </c>
      <c r="W100" s="274">
        <v>58</v>
      </c>
      <c r="X100" s="275">
        <v>66</v>
      </c>
      <c r="Y100" s="273">
        <v>368</v>
      </c>
      <c r="Z100" s="274">
        <v>361</v>
      </c>
      <c r="AA100" s="275">
        <v>729</v>
      </c>
      <c r="AB100" s="273">
        <v>76</v>
      </c>
      <c r="AC100" s="274">
        <v>60</v>
      </c>
      <c r="AD100" s="275">
        <v>68</v>
      </c>
      <c r="AE100" s="273">
        <v>368</v>
      </c>
      <c r="AF100" s="274">
        <v>361</v>
      </c>
      <c r="AG100" s="275">
        <v>729</v>
      </c>
      <c r="AH100" s="273">
        <v>35.299999999999997</v>
      </c>
      <c r="AI100" s="274">
        <v>33.200000000000003</v>
      </c>
      <c r="AJ100" s="275">
        <v>34.299999999999997</v>
      </c>
      <c r="AK100" s="273">
        <v>368</v>
      </c>
      <c r="AL100" s="274">
        <v>361</v>
      </c>
      <c r="AM100" s="275">
        <v>729</v>
      </c>
      <c r="AN100" s="273">
        <v>67</v>
      </c>
      <c r="AO100" s="274">
        <v>46</v>
      </c>
      <c r="AP100" s="275">
        <v>57</v>
      </c>
      <c r="AQ100" s="273">
        <v>609</v>
      </c>
      <c r="AR100" s="274">
        <v>586</v>
      </c>
      <c r="AS100" s="275">
        <v>1195</v>
      </c>
      <c r="AT100" s="273">
        <v>68</v>
      </c>
      <c r="AU100" s="274">
        <v>49</v>
      </c>
      <c r="AV100" s="275">
        <v>59</v>
      </c>
      <c r="AW100" s="273">
        <v>609</v>
      </c>
      <c r="AX100" s="274">
        <v>586</v>
      </c>
      <c r="AY100" s="275">
        <v>1195</v>
      </c>
      <c r="AZ100" s="273">
        <v>34</v>
      </c>
      <c r="BA100" s="274">
        <v>31.1</v>
      </c>
      <c r="BB100" s="275">
        <v>32.6</v>
      </c>
      <c r="BC100" s="273">
        <v>609</v>
      </c>
      <c r="BD100" s="274">
        <v>586</v>
      </c>
      <c r="BE100" s="275">
        <v>1195</v>
      </c>
      <c r="BF100" s="273">
        <v>64</v>
      </c>
      <c r="BG100" s="274">
        <v>54</v>
      </c>
      <c r="BH100" s="275">
        <v>59</v>
      </c>
      <c r="BI100" s="273">
        <v>361</v>
      </c>
      <c r="BJ100" s="274">
        <v>348</v>
      </c>
      <c r="BK100" s="275">
        <v>709</v>
      </c>
      <c r="BL100" s="273">
        <v>66</v>
      </c>
      <c r="BM100" s="274">
        <v>56</v>
      </c>
      <c r="BN100" s="275">
        <v>61</v>
      </c>
      <c r="BO100" s="273">
        <v>361</v>
      </c>
      <c r="BP100" s="274">
        <v>348</v>
      </c>
      <c r="BQ100" s="275">
        <v>709</v>
      </c>
      <c r="BR100" s="273">
        <v>33.4</v>
      </c>
      <c r="BS100" s="274">
        <v>31.8</v>
      </c>
      <c r="BT100" s="275">
        <v>32.6</v>
      </c>
      <c r="BU100" s="273">
        <v>361</v>
      </c>
      <c r="BV100" s="274">
        <v>348</v>
      </c>
      <c r="BW100" s="275">
        <v>709</v>
      </c>
      <c r="BX100" s="273">
        <v>75</v>
      </c>
      <c r="BY100" s="274">
        <v>64</v>
      </c>
      <c r="BZ100" s="275">
        <v>69</v>
      </c>
      <c r="CA100" s="273">
        <v>28</v>
      </c>
      <c r="CB100" s="274">
        <v>39</v>
      </c>
      <c r="CC100" s="275">
        <v>67</v>
      </c>
      <c r="CD100" s="273">
        <v>82</v>
      </c>
      <c r="CE100" s="274">
        <v>64</v>
      </c>
      <c r="CF100" s="275">
        <v>72</v>
      </c>
      <c r="CG100" s="273">
        <v>28</v>
      </c>
      <c r="CH100" s="274">
        <v>39</v>
      </c>
      <c r="CI100" s="275">
        <v>67</v>
      </c>
      <c r="CJ100" s="273">
        <v>36.299999999999997</v>
      </c>
      <c r="CK100" s="274">
        <v>33.1</v>
      </c>
      <c r="CL100" s="275">
        <v>34.5</v>
      </c>
      <c r="CM100" s="273">
        <v>28</v>
      </c>
      <c r="CN100" s="274">
        <v>39</v>
      </c>
      <c r="CO100" s="275">
        <v>67</v>
      </c>
      <c r="CP100" s="273">
        <v>71</v>
      </c>
      <c r="CQ100" s="274">
        <v>56</v>
      </c>
      <c r="CR100" s="275">
        <v>63</v>
      </c>
      <c r="CS100" s="273">
        <v>5001</v>
      </c>
      <c r="CT100" s="274">
        <v>5320</v>
      </c>
      <c r="CU100" s="275">
        <v>10321</v>
      </c>
      <c r="CV100" s="273">
        <v>72</v>
      </c>
      <c r="CW100" s="274">
        <v>58</v>
      </c>
      <c r="CX100" s="275">
        <v>65</v>
      </c>
      <c r="CY100" s="273">
        <v>5001</v>
      </c>
      <c r="CZ100" s="274">
        <v>5320</v>
      </c>
      <c r="DA100" s="275">
        <v>10321</v>
      </c>
      <c r="DB100" s="273">
        <v>35.299999999999997</v>
      </c>
      <c r="DC100" s="274">
        <v>33.1</v>
      </c>
      <c r="DD100" s="275">
        <v>34.200000000000003</v>
      </c>
      <c r="DE100" s="273">
        <v>5001</v>
      </c>
      <c r="DF100" s="274">
        <v>5320</v>
      </c>
      <c r="DG100" s="275">
        <v>10321</v>
      </c>
    </row>
    <row r="101" spans="1:111" x14ac:dyDescent="0.35">
      <c r="A101" t="s">
        <v>52</v>
      </c>
      <c r="B101" t="s">
        <v>297</v>
      </c>
      <c r="C101" t="s">
        <v>408</v>
      </c>
      <c r="D101" s="273">
        <v>74</v>
      </c>
      <c r="E101" s="274">
        <v>58</v>
      </c>
      <c r="F101" s="275">
        <v>66</v>
      </c>
      <c r="G101" s="273">
        <v>1772</v>
      </c>
      <c r="H101" s="274">
        <v>1948</v>
      </c>
      <c r="I101" s="275">
        <v>3720</v>
      </c>
      <c r="J101" s="273">
        <v>76</v>
      </c>
      <c r="K101" s="274">
        <v>61</v>
      </c>
      <c r="L101" s="275">
        <v>68</v>
      </c>
      <c r="M101" s="273">
        <v>1772</v>
      </c>
      <c r="N101" s="274">
        <v>1948</v>
      </c>
      <c r="O101" s="275">
        <v>3720</v>
      </c>
      <c r="P101" s="273">
        <v>34.4</v>
      </c>
      <c r="Q101" s="274">
        <v>31.7</v>
      </c>
      <c r="R101" s="275">
        <v>33</v>
      </c>
      <c r="S101" s="273">
        <v>1772</v>
      </c>
      <c r="T101" s="274">
        <v>1948</v>
      </c>
      <c r="U101" s="275">
        <v>3720</v>
      </c>
      <c r="V101" s="273">
        <v>75</v>
      </c>
      <c r="W101" s="274">
        <v>53</v>
      </c>
      <c r="X101" s="275">
        <v>63</v>
      </c>
      <c r="Y101" s="273">
        <v>56</v>
      </c>
      <c r="Z101" s="274">
        <v>68</v>
      </c>
      <c r="AA101" s="275">
        <v>124</v>
      </c>
      <c r="AB101" s="273">
        <v>77</v>
      </c>
      <c r="AC101" s="274">
        <v>59</v>
      </c>
      <c r="AD101" s="275">
        <v>67</v>
      </c>
      <c r="AE101" s="273">
        <v>56</v>
      </c>
      <c r="AF101" s="274">
        <v>68</v>
      </c>
      <c r="AG101" s="275">
        <v>124</v>
      </c>
      <c r="AH101" s="273">
        <v>33.1</v>
      </c>
      <c r="AI101" s="274">
        <v>31.3</v>
      </c>
      <c r="AJ101" s="275">
        <v>32.1</v>
      </c>
      <c r="AK101" s="273">
        <v>56</v>
      </c>
      <c r="AL101" s="274">
        <v>68</v>
      </c>
      <c r="AM101" s="275">
        <v>124</v>
      </c>
      <c r="AN101" s="273">
        <v>68</v>
      </c>
      <c r="AO101" s="274">
        <v>42</v>
      </c>
      <c r="AP101" s="275">
        <v>56</v>
      </c>
      <c r="AQ101" s="273">
        <v>94</v>
      </c>
      <c r="AR101" s="274">
        <v>78</v>
      </c>
      <c r="AS101" s="275">
        <v>172</v>
      </c>
      <c r="AT101" s="273">
        <v>69</v>
      </c>
      <c r="AU101" s="274">
        <v>49</v>
      </c>
      <c r="AV101" s="275">
        <v>60</v>
      </c>
      <c r="AW101" s="273">
        <v>94</v>
      </c>
      <c r="AX101" s="274">
        <v>78</v>
      </c>
      <c r="AY101" s="275">
        <v>172</v>
      </c>
      <c r="AZ101" s="273">
        <v>33.200000000000003</v>
      </c>
      <c r="BA101" s="274">
        <v>28.5</v>
      </c>
      <c r="BB101" s="275">
        <v>31.1</v>
      </c>
      <c r="BC101" s="273">
        <v>94</v>
      </c>
      <c r="BD101" s="274">
        <v>78</v>
      </c>
      <c r="BE101" s="275">
        <v>172</v>
      </c>
      <c r="BF101" s="273">
        <v>83</v>
      </c>
      <c r="BG101" s="274">
        <v>59</v>
      </c>
      <c r="BH101" s="275">
        <v>69</v>
      </c>
      <c r="BI101" s="273">
        <v>23</v>
      </c>
      <c r="BJ101" s="274">
        <v>32</v>
      </c>
      <c r="BK101" s="275">
        <v>55</v>
      </c>
      <c r="BL101" s="273">
        <v>83</v>
      </c>
      <c r="BM101" s="274">
        <v>59</v>
      </c>
      <c r="BN101" s="275">
        <v>69</v>
      </c>
      <c r="BO101" s="273">
        <v>23</v>
      </c>
      <c r="BP101" s="274">
        <v>32</v>
      </c>
      <c r="BQ101" s="275">
        <v>55</v>
      </c>
      <c r="BR101" s="273">
        <v>35.200000000000003</v>
      </c>
      <c r="BS101" s="274">
        <v>32.1</v>
      </c>
      <c r="BT101" s="275">
        <v>33.4</v>
      </c>
      <c r="BU101" s="273">
        <v>23</v>
      </c>
      <c r="BV101" s="274">
        <v>32</v>
      </c>
      <c r="BW101" s="275">
        <v>55</v>
      </c>
      <c r="BX101" s="273">
        <v>100</v>
      </c>
      <c r="BY101" s="274">
        <v>64</v>
      </c>
      <c r="BZ101" s="275">
        <v>78</v>
      </c>
      <c r="CA101" s="273">
        <v>7</v>
      </c>
      <c r="CB101" s="274">
        <v>11</v>
      </c>
      <c r="CC101" s="275">
        <v>18</v>
      </c>
      <c r="CD101" s="273">
        <v>100</v>
      </c>
      <c r="CE101" s="274">
        <v>73</v>
      </c>
      <c r="CF101" s="275">
        <v>83</v>
      </c>
      <c r="CG101" s="273">
        <v>7</v>
      </c>
      <c r="CH101" s="274">
        <v>11</v>
      </c>
      <c r="CI101" s="275">
        <v>18</v>
      </c>
      <c r="CJ101" s="273">
        <v>38.700000000000003</v>
      </c>
      <c r="CK101" s="274">
        <v>31.1</v>
      </c>
      <c r="CL101" s="275">
        <v>34.1</v>
      </c>
      <c r="CM101" s="273">
        <v>7</v>
      </c>
      <c r="CN101" s="274">
        <v>11</v>
      </c>
      <c r="CO101" s="275">
        <v>18</v>
      </c>
      <c r="CP101" s="273">
        <v>74</v>
      </c>
      <c r="CQ101" s="274">
        <v>57</v>
      </c>
      <c r="CR101" s="275">
        <v>65</v>
      </c>
      <c r="CS101" s="273">
        <v>2012</v>
      </c>
      <c r="CT101" s="274">
        <v>2199</v>
      </c>
      <c r="CU101" s="275">
        <v>4211</v>
      </c>
      <c r="CV101" s="273">
        <v>76</v>
      </c>
      <c r="CW101" s="274">
        <v>60</v>
      </c>
      <c r="CX101" s="275">
        <v>68</v>
      </c>
      <c r="CY101" s="273">
        <v>2012</v>
      </c>
      <c r="CZ101" s="274">
        <v>2199</v>
      </c>
      <c r="DA101" s="275">
        <v>4211</v>
      </c>
      <c r="DB101" s="273">
        <v>34.4</v>
      </c>
      <c r="DC101" s="274">
        <v>31.6</v>
      </c>
      <c r="DD101" s="275">
        <v>32.9</v>
      </c>
      <c r="DE101" s="273">
        <v>2012</v>
      </c>
      <c r="DF101" s="274">
        <v>2199</v>
      </c>
      <c r="DG101" s="275">
        <v>4211</v>
      </c>
    </row>
    <row r="102" spans="1:111" x14ac:dyDescent="0.35">
      <c r="A102" t="s">
        <v>94</v>
      </c>
      <c r="B102" t="s">
        <v>337</v>
      </c>
      <c r="C102" t="s">
        <v>338</v>
      </c>
      <c r="D102" s="273" t="s">
        <v>197</v>
      </c>
      <c r="E102" s="274" t="s">
        <v>197</v>
      </c>
      <c r="F102" s="275">
        <v>76</v>
      </c>
      <c r="G102" s="273">
        <v>13</v>
      </c>
      <c r="H102" s="274">
        <v>12</v>
      </c>
      <c r="I102" s="275">
        <v>25</v>
      </c>
      <c r="J102" s="273" t="s">
        <v>197</v>
      </c>
      <c r="K102" s="274" t="s">
        <v>197</v>
      </c>
      <c r="L102" s="275">
        <v>84</v>
      </c>
      <c r="M102" s="273">
        <v>13</v>
      </c>
      <c r="N102" s="274">
        <v>12</v>
      </c>
      <c r="O102" s="275">
        <v>25</v>
      </c>
      <c r="P102" s="273">
        <v>36.5</v>
      </c>
      <c r="Q102" s="274">
        <v>36.799999999999997</v>
      </c>
      <c r="R102" s="275">
        <v>36.700000000000003</v>
      </c>
      <c r="S102" s="273">
        <v>13</v>
      </c>
      <c r="T102" s="274">
        <v>12</v>
      </c>
      <c r="U102" s="275">
        <v>25</v>
      </c>
      <c r="V102" s="273" t="s">
        <v>197</v>
      </c>
      <c r="W102" s="274" t="s">
        <v>197</v>
      </c>
      <c r="X102" s="275">
        <v>40</v>
      </c>
      <c r="Y102" s="273">
        <v>4</v>
      </c>
      <c r="Z102" s="274">
        <v>6</v>
      </c>
      <c r="AA102" s="275">
        <v>10</v>
      </c>
      <c r="AB102" s="273" t="s">
        <v>197</v>
      </c>
      <c r="AC102" s="274" t="s">
        <v>197</v>
      </c>
      <c r="AD102" s="275" t="s">
        <v>197</v>
      </c>
      <c r="AE102" s="273">
        <v>4</v>
      </c>
      <c r="AF102" s="274">
        <v>6</v>
      </c>
      <c r="AG102" s="275">
        <v>10</v>
      </c>
      <c r="AH102" s="273">
        <v>35.299999999999997</v>
      </c>
      <c r="AI102" s="274">
        <v>31.8</v>
      </c>
      <c r="AJ102" s="275">
        <v>33.200000000000003</v>
      </c>
      <c r="AK102" s="273">
        <v>4</v>
      </c>
      <c r="AL102" s="274">
        <v>6</v>
      </c>
      <c r="AM102" s="275">
        <v>10</v>
      </c>
      <c r="AN102" s="273">
        <v>58</v>
      </c>
      <c r="AO102" s="274">
        <v>40</v>
      </c>
      <c r="AP102" s="275">
        <v>50</v>
      </c>
      <c r="AQ102" s="273">
        <v>12</v>
      </c>
      <c r="AR102" s="274">
        <v>10</v>
      </c>
      <c r="AS102" s="275">
        <v>22</v>
      </c>
      <c r="AT102" s="273" t="s">
        <v>197</v>
      </c>
      <c r="AU102" s="274" t="s">
        <v>197</v>
      </c>
      <c r="AV102" s="275">
        <v>73</v>
      </c>
      <c r="AW102" s="273">
        <v>12</v>
      </c>
      <c r="AX102" s="274">
        <v>10</v>
      </c>
      <c r="AY102" s="275">
        <v>22</v>
      </c>
      <c r="AZ102" s="273">
        <v>34.5</v>
      </c>
      <c r="BA102" s="274">
        <v>31.8</v>
      </c>
      <c r="BB102" s="275">
        <v>33.299999999999997</v>
      </c>
      <c r="BC102" s="273">
        <v>12</v>
      </c>
      <c r="BD102" s="274">
        <v>10</v>
      </c>
      <c r="BE102" s="275">
        <v>22</v>
      </c>
      <c r="BF102" s="273" t="s">
        <v>191</v>
      </c>
      <c r="BG102" s="274" t="s">
        <v>191</v>
      </c>
      <c r="BH102" s="275" t="s">
        <v>191</v>
      </c>
      <c r="BI102" s="273">
        <v>0</v>
      </c>
      <c r="BJ102" s="274">
        <v>0</v>
      </c>
      <c r="BK102" s="275">
        <v>0</v>
      </c>
      <c r="BL102" s="273" t="s">
        <v>191</v>
      </c>
      <c r="BM102" s="274" t="s">
        <v>191</v>
      </c>
      <c r="BN102" s="275" t="s">
        <v>191</v>
      </c>
      <c r="BO102" s="273">
        <v>0</v>
      </c>
      <c r="BP102" s="274">
        <v>0</v>
      </c>
      <c r="BQ102" s="275">
        <v>0</v>
      </c>
      <c r="BR102" s="273">
        <v>0</v>
      </c>
      <c r="BS102" s="274">
        <v>0</v>
      </c>
      <c r="BT102" s="275">
        <v>0</v>
      </c>
      <c r="BU102" s="273">
        <v>0</v>
      </c>
      <c r="BV102" s="274">
        <v>0</v>
      </c>
      <c r="BW102" s="275">
        <v>0</v>
      </c>
      <c r="BX102" s="273" t="s">
        <v>197</v>
      </c>
      <c r="BY102" s="274" t="s">
        <v>191</v>
      </c>
      <c r="BZ102" s="275" t="s">
        <v>197</v>
      </c>
      <c r="CA102" s="273" t="s">
        <v>197</v>
      </c>
      <c r="CB102" s="274">
        <v>0</v>
      </c>
      <c r="CC102" s="275" t="s">
        <v>197</v>
      </c>
      <c r="CD102" s="273" t="s">
        <v>197</v>
      </c>
      <c r="CE102" s="274" t="s">
        <v>191</v>
      </c>
      <c r="CF102" s="275" t="s">
        <v>197</v>
      </c>
      <c r="CG102" s="273" t="s">
        <v>197</v>
      </c>
      <c r="CH102" s="274">
        <v>0</v>
      </c>
      <c r="CI102" s="275" t="s">
        <v>197</v>
      </c>
      <c r="CJ102" s="273">
        <v>43</v>
      </c>
      <c r="CK102" s="274">
        <v>0</v>
      </c>
      <c r="CL102" s="275">
        <v>43</v>
      </c>
      <c r="CM102" s="273" t="s">
        <v>197</v>
      </c>
      <c r="CN102" s="274">
        <v>0</v>
      </c>
      <c r="CO102" s="275" t="s">
        <v>197</v>
      </c>
      <c r="CP102" s="273">
        <v>72</v>
      </c>
      <c r="CQ102" s="274">
        <v>52</v>
      </c>
      <c r="CR102" s="275">
        <v>62</v>
      </c>
      <c r="CS102" s="273">
        <v>39</v>
      </c>
      <c r="CT102" s="274">
        <v>42</v>
      </c>
      <c r="CU102" s="275">
        <v>81</v>
      </c>
      <c r="CV102" s="273">
        <v>85</v>
      </c>
      <c r="CW102" s="274">
        <v>69</v>
      </c>
      <c r="CX102" s="275">
        <v>77</v>
      </c>
      <c r="CY102" s="273">
        <v>39</v>
      </c>
      <c r="CZ102" s="274">
        <v>42</v>
      </c>
      <c r="DA102" s="275">
        <v>81</v>
      </c>
      <c r="DB102" s="273">
        <v>37.1</v>
      </c>
      <c r="DC102" s="274">
        <v>34.799999999999997</v>
      </c>
      <c r="DD102" s="275">
        <v>35.9</v>
      </c>
      <c r="DE102" s="273">
        <v>39</v>
      </c>
      <c r="DF102" s="274">
        <v>42</v>
      </c>
      <c r="DG102" s="275">
        <v>81</v>
      </c>
    </row>
    <row r="103" spans="1:111" x14ac:dyDescent="0.35">
      <c r="A103" t="s">
        <v>108</v>
      </c>
      <c r="B103" t="s">
        <v>353</v>
      </c>
      <c r="C103" t="s">
        <v>352</v>
      </c>
      <c r="D103" s="273">
        <v>75</v>
      </c>
      <c r="E103" s="274">
        <v>61</v>
      </c>
      <c r="F103" s="275">
        <v>67</v>
      </c>
      <c r="G103" s="273">
        <v>669</v>
      </c>
      <c r="H103" s="274">
        <v>753</v>
      </c>
      <c r="I103" s="275">
        <v>1422</v>
      </c>
      <c r="J103" s="273">
        <v>77</v>
      </c>
      <c r="K103" s="274">
        <v>63</v>
      </c>
      <c r="L103" s="275">
        <v>70</v>
      </c>
      <c r="M103" s="273">
        <v>669</v>
      </c>
      <c r="N103" s="274">
        <v>753</v>
      </c>
      <c r="O103" s="275">
        <v>1422</v>
      </c>
      <c r="P103" s="273">
        <v>35</v>
      </c>
      <c r="Q103" s="274">
        <v>32.5</v>
      </c>
      <c r="R103" s="275">
        <v>33.6</v>
      </c>
      <c r="S103" s="273">
        <v>669</v>
      </c>
      <c r="T103" s="274">
        <v>753</v>
      </c>
      <c r="U103" s="275">
        <v>1422</v>
      </c>
      <c r="V103" s="273">
        <v>82</v>
      </c>
      <c r="W103" s="274">
        <v>68</v>
      </c>
      <c r="X103" s="275">
        <v>74</v>
      </c>
      <c r="Y103" s="273">
        <v>155</v>
      </c>
      <c r="Z103" s="274">
        <v>180</v>
      </c>
      <c r="AA103" s="275">
        <v>335</v>
      </c>
      <c r="AB103" s="273">
        <v>83</v>
      </c>
      <c r="AC103" s="274">
        <v>70</v>
      </c>
      <c r="AD103" s="275">
        <v>76</v>
      </c>
      <c r="AE103" s="273">
        <v>155</v>
      </c>
      <c r="AF103" s="274">
        <v>180</v>
      </c>
      <c r="AG103" s="275">
        <v>335</v>
      </c>
      <c r="AH103" s="273">
        <v>36.5</v>
      </c>
      <c r="AI103" s="274">
        <v>33</v>
      </c>
      <c r="AJ103" s="275">
        <v>34.6</v>
      </c>
      <c r="AK103" s="273">
        <v>155</v>
      </c>
      <c r="AL103" s="274">
        <v>180</v>
      </c>
      <c r="AM103" s="275">
        <v>335</v>
      </c>
      <c r="AN103" s="273">
        <v>78</v>
      </c>
      <c r="AO103" s="274">
        <v>61</v>
      </c>
      <c r="AP103" s="275">
        <v>70</v>
      </c>
      <c r="AQ103" s="273">
        <v>457</v>
      </c>
      <c r="AR103" s="274">
        <v>474</v>
      </c>
      <c r="AS103" s="275">
        <v>931</v>
      </c>
      <c r="AT103" s="273">
        <v>81</v>
      </c>
      <c r="AU103" s="274">
        <v>66</v>
      </c>
      <c r="AV103" s="275">
        <v>73</v>
      </c>
      <c r="AW103" s="273">
        <v>457</v>
      </c>
      <c r="AX103" s="274">
        <v>474</v>
      </c>
      <c r="AY103" s="275">
        <v>931</v>
      </c>
      <c r="AZ103" s="273">
        <v>35</v>
      </c>
      <c r="BA103" s="274">
        <v>32.5</v>
      </c>
      <c r="BB103" s="275">
        <v>33.700000000000003</v>
      </c>
      <c r="BC103" s="273">
        <v>457</v>
      </c>
      <c r="BD103" s="274">
        <v>474</v>
      </c>
      <c r="BE103" s="275">
        <v>931</v>
      </c>
      <c r="BF103" s="273">
        <v>79</v>
      </c>
      <c r="BG103" s="274">
        <v>63</v>
      </c>
      <c r="BH103" s="275">
        <v>71</v>
      </c>
      <c r="BI103" s="273">
        <v>444</v>
      </c>
      <c r="BJ103" s="274">
        <v>492</v>
      </c>
      <c r="BK103" s="275">
        <v>936</v>
      </c>
      <c r="BL103" s="273">
        <v>83</v>
      </c>
      <c r="BM103" s="274">
        <v>68</v>
      </c>
      <c r="BN103" s="275">
        <v>75</v>
      </c>
      <c r="BO103" s="273">
        <v>444</v>
      </c>
      <c r="BP103" s="274">
        <v>492</v>
      </c>
      <c r="BQ103" s="275">
        <v>936</v>
      </c>
      <c r="BR103" s="273">
        <v>35.9</v>
      </c>
      <c r="BS103" s="274">
        <v>33.1</v>
      </c>
      <c r="BT103" s="275">
        <v>34.4</v>
      </c>
      <c r="BU103" s="273">
        <v>444</v>
      </c>
      <c r="BV103" s="274">
        <v>492</v>
      </c>
      <c r="BW103" s="275">
        <v>936</v>
      </c>
      <c r="BX103" s="273">
        <v>100</v>
      </c>
      <c r="BY103" s="274">
        <v>33</v>
      </c>
      <c r="BZ103" s="275">
        <v>63</v>
      </c>
      <c r="CA103" s="273">
        <v>7</v>
      </c>
      <c r="CB103" s="274">
        <v>9</v>
      </c>
      <c r="CC103" s="275">
        <v>16</v>
      </c>
      <c r="CD103" s="273">
        <v>100</v>
      </c>
      <c r="CE103" s="274">
        <v>44</v>
      </c>
      <c r="CF103" s="275">
        <v>69</v>
      </c>
      <c r="CG103" s="273">
        <v>7</v>
      </c>
      <c r="CH103" s="274">
        <v>9</v>
      </c>
      <c r="CI103" s="275">
        <v>16</v>
      </c>
      <c r="CJ103" s="273">
        <v>39.700000000000003</v>
      </c>
      <c r="CK103" s="274">
        <v>29.9</v>
      </c>
      <c r="CL103" s="275">
        <v>34.200000000000003</v>
      </c>
      <c r="CM103" s="273">
        <v>7</v>
      </c>
      <c r="CN103" s="274">
        <v>9</v>
      </c>
      <c r="CO103" s="275">
        <v>16</v>
      </c>
      <c r="CP103" s="273">
        <v>77</v>
      </c>
      <c r="CQ103" s="274">
        <v>61</v>
      </c>
      <c r="CR103" s="275">
        <v>69</v>
      </c>
      <c r="CS103" s="273">
        <v>1813</v>
      </c>
      <c r="CT103" s="274">
        <v>1985</v>
      </c>
      <c r="CU103" s="275">
        <v>3798</v>
      </c>
      <c r="CV103" s="273">
        <v>79</v>
      </c>
      <c r="CW103" s="274">
        <v>65</v>
      </c>
      <c r="CX103" s="275">
        <v>72</v>
      </c>
      <c r="CY103" s="273">
        <v>1813</v>
      </c>
      <c r="CZ103" s="274">
        <v>1985</v>
      </c>
      <c r="DA103" s="275">
        <v>3798</v>
      </c>
      <c r="DB103" s="273">
        <v>35.200000000000003</v>
      </c>
      <c r="DC103" s="274">
        <v>32.5</v>
      </c>
      <c r="DD103" s="275">
        <v>33.799999999999997</v>
      </c>
      <c r="DE103" s="273">
        <v>1813</v>
      </c>
      <c r="DF103" s="274">
        <v>1985</v>
      </c>
      <c r="DG103" s="275">
        <v>3798</v>
      </c>
    </row>
    <row r="104" spans="1:111" x14ac:dyDescent="0.35">
      <c r="A104" t="s">
        <v>109</v>
      </c>
      <c r="B104" t="s">
        <v>354</v>
      </c>
      <c r="C104" t="s">
        <v>352</v>
      </c>
      <c r="D104" s="273">
        <v>81</v>
      </c>
      <c r="E104" s="274">
        <v>68</v>
      </c>
      <c r="F104" s="275">
        <v>75</v>
      </c>
      <c r="G104" s="273">
        <v>1194</v>
      </c>
      <c r="H104" s="274">
        <v>1295</v>
      </c>
      <c r="I104" s="275">
        <v>2489</v>
      </c>
      <c r="J104" s="273">
        <v>82</v>
      </c>
      <c r="K104" s="274">
        <v>70</v>
      </c>
      <c r="L104" s="275">
        <v>76</v>
      </c>
      <c r="M104" s="273">
        <v>1194</v>
      </c>
      <c r="N104" s="274">
        <v>1295</v>
      </c>
      <c r="O104" s="275">
        <v>2489</v>
      </c>
      <c r="P104" s="273">
        <v>36.5</v>
      </c>
      <c r="Q104" s="274">
        <v>34.799999999999997</v>
      </c>
      <c r="R104" s="275">
        <v>35.6</v>
      </c>
      <c r="S104" s="273">
        <v>1194</v>
      </c>
      <c r="T104" s="274">
        <v>1295</v>
      </c>
      <c r="U104" s="275">
        <v>2489</v>
      </c>
      <c r="V104" s="273">
        <v>84</v>
      </c>
      <c r="W104" s="274">
        <v>67</v>
      </c>
      <c r="X104" s="275">
        <v>75</v>
      </c>
      <c r="Y104" s="273">
        <v>225</v>
      </c>
      <c r="Z104" s="274">
        <v>239</v>
      </c>
      <c r="AA104" s="275">
        <v>464</v>
      </c>
      <c r="AB104" s="273">
        <v>85</v>
      </c>
      <c r="AC104" s="274">
        <v>68</v>
      </c>
      <c r="AD104" s="275">
        <v>76</v>
      </c>
      <c r="AE104" s="273">
        <v>225</v>
      </c>
      <c r="AF104" s="274">
        <v>239</v>
      </c>
      <c r="AG104" s="275">
        <v>464</v>
      </c>
      <c r="AH104" s="273">
        <v>36.799999999999997</v>
      </c>
      <c r="AI104" s="274">
        <v>34.6</v>
      </c>
      <c r="AJ104" s="275">
        <v>35.700000000000003</v>
      </c>
      <c r="AK104" s="273">
        <v>225</v>
      </c>
      <c r="AL104" s="274">
        <v>239</v>
      </c>
      <c r="AM104" s="275">
        <v>464</v>
      </c>
      <c r="AN104" s="273">
        <v>83</v>
      </c>
      <c r="AO104" s="274">
        <v>58</v>
      </c>
      <c r="AP104" s="275">
        <v>71</v>
      </c>
      <c r="AQ104" s="273">
        <v>243</v>
      </c>
      <c r="AR104" s="274">
        <v>253</v>
      </c>
      <c r="AS104" s="275">
        <v>496</v>
      </c>
      <c r="AT104" s="273">
        <v>84</v>
      </c>
      <c r="AU104" s="274">
        <v>62</v>
      </c>
      <c r="AV104" s="275">
        <v>73</v>
      </c>
      <c r="AW104" s="273">
        <v>243</v>
      </c>
      <c r="AX104" s="274">
        <v>253</v>
      </c>
      <c r="AY104" s="275">
        <v>496</v>
      </c>
      <c r="AZ104" s="273">
        <v>36.5</v>
      </c>
      <c r="BA104" s="274">
        <v>32.799999999999997</v>
      </c>
      <c r="BB104" s="275">
        <v>34.6</v>
      </c>
      <c r="BC104" s="273">
        <v>243</v>
      </c>
      <c r="BD104" s="274">
        <v>253</v>
      </c>
      <c r="BE104" s="275">
        <v>496</v>
      </c>
      <c r="BF104" s="273">
        <v>77</v>
      </c>
      <c r="BG104" s="274">
        <v>60</v>
      </c>
      <c r="BH104" s="275">
        <v>69</v>
      </c>
      <c r="BI104" s="273">
        <v>225</v>
      </c>
      <c r="BJ104" s="274">
        <v>213</v>
      </c>
      <c r="BK104" s="275">
        <v>438</v>
      </c>
      <c r="BL104" s="273">
        <v>77</v>
      </c>
      <c r="BM104" s="274">
        <v>63</v>
      </c>
      <c r="BN104" s="275">
        <v>70</v>
      </c>
      <c r="BO104" s="273">
        <v>225</v>
      </c>
      <c r="BP104" s="274">
        <v>213</v>
      </c>
      <c r="BQ104" s="275">
        <v>438</v>
      </c>
      <c r="BR104" s="273">
        <v>35</v>
      </c>
      <c r="BS104" s="274">
        <v>32.700000000000003</v>
      </c>
      <c r="BT104" s="275">
        <v>33.799999999999997</v>
      </c>
      <c r="BU104" s="273">
        <v>225</v>
      </c>
      <c r="BV104" s="274">
        <v>213</v>
      </c>
      <c r="BW104" s="275">
        <v>438</v>
      </c>
      <c r="BX104" s="273">
        <v>89</v>
      </c>
      <c r="BY104" s="274">
        <v>77</v>
      </c>
      <c r="BZ104" s="275">
        <v>83</v>
      </c>
      <c r="CA104" s="273">
        <v>35</v>
      </c>
      <c r="CB104" s="274">
        <v>35</v>
      </c>
      <c r="CC104" s="275">
        <v>70</v>
      </c>
      <c r="CD104" s="273">
        <v>89</v>
      </c>
      <c r="CE104" s="274">
        <v>80</v>
      </c>
      <c r="CF104" s="275">
        <v>84</v>
      </c>
      <c r="CG104" s="273">
        <v>35</v>
      </c>
      <c r="CH104" s="274">
        <v>35</v>
      </c>
      <c r="CI104" s="275">
        <v>70</v>
      </c>
      <c r="CJ104" s="273">
        <v>36.700000000000003</v>
      </c>
      <c r="CK104" s="274">
        <v>37.200000000000003</v>
      </c>
      <c r="CL104" s="275">
        <v>36.9</v>
      </c>
      <c r="CM104" s="273">
        <v>35</v>
      </c>
      <c r="CN104" s="274">
        <v>35</v>
      </c>
      <c r="CO104" s="275">
        <v>70</v>
      </c>
      <c r="CP104" s="273">
        <v>79</v>
      </c>
      <c r="CQ104" s="274">
        <v>65</v>
      </c>
      <c r="CR104" s="275">
        <v>72</v>
      </c>
      <c r="CS104" s="273">
        <v>2240</v>
      </c>
      <c r="CT104" s="274">
        <v>2358</v>
      </c>
      <c r="CU104" s="275">
        <v>4598</v>
      </c>
      <c r="CV104" s="273">
        <v>80</v>
      </c>
      <c r="CW104" s="274">
        <v>67</v>
      </c>
      <c r="CX104" s="275">
        <v>73</v>
      </c>
      <c r="CY104" s="273">
        <v>2240</v>
      </c>
      <c r="CZ104" s="274">
        <v>2358</v>
      </c>
      <c r="DA104" s="275">
        <v>4598</v>
      </c>
      <c r="DB104" s="273">
        <v>36</v>
      </c>
      <c r="DC104" s="274">
        <v>34.1</v>
      </c>
      <c r="DD104" s="275">
        <v>35</v>
      </c>
      <c r="DE104" s="273">
        <v>2240</v>
      </c>
      <c r="DF104" s="274">
        <v>2358</v>
      </c>
      <c r="DG104" s="275">
        <v>4598</v>
      </c>
    </row>
    <row r="105" spans="1:111" x14ac:dyDescent="0.35">
      <c r="A105" t="s">
        <v>110</v>
      </c>
      <c r="B105" t="s">
        <v>355</v>
      </c>
      <c r="C105" t="s">
        <v>352</v>
      </c>
      <c r="D105" s="273">
        <v>83</v>
      </c>
      <c r="E105" s="274">
        <v>70</v>
      </c>
      <c r="F105" s="275">
        <v>76</v>
      </c>
      <c r="G105" s="273">
        <v>1010</v>
      </c>
      <c r="H105" s="274">
        <v>1107</v>
      </c>
      <c r="I105" s="275">
        <v>2117</v>
      </c>
      <c r="J105" s="273">
        <v>84</v>
      </c>
      <c r="K105" s="274">
        <v>72</v>
      </c>
      <c r="L105" s="275">
        <v>78</v>
      </c>
      <c r="M105" s="273">
        <v>1010</v>
      </c>
      <c r="N105" s="274">
        <v>1107</v>
      </c>
      <c r="O105" s="275">
        <v>2117</v>
      </c>
      <c r="P105" s="273">
        <v>36.700000000000003</v>
      </c>
      <c r="Q105" s="274">
        <v>34.4</v>
      </c>
      <c r="R105" s="275">
        <v>35.5</v>
      </c>
      <c r="S105" s="273">
        <v>1010</v>
      </c>
      <c r="T105" s="274">
        <v>1107</v>
      </c>
      <c r="U105" s="275">
        <v>2117</v>
      </c>
      <c r="V105" s="273">
        <v>86</v>
      </c>
      <c r="W105" s="274">
        <v>67</v>
      </c>
      <c r="X105" s="275">
        <v>77</v>
      </c>
      <c r="Y105" s="273">
        <v>149</v>
      </c>
      <c r="Z105" s="274">
        <v>146</v>
      </c>
      <c r="AA105" s="275">
        <v>295</v>
      </c>
      <c r="AB105" s="273">
        <v>87</v>
      </c>
      <c r="AC105" s="274">
        <v>67</v>
      </c>
      <c r="AD105" s="275">
        <v>77</v>
      </c>
      <c r="AE105" s="273">
        <v>149</v>
      </c>
      <c r="AF105" s="274">
        <v>146</v>
      </c>
      <c r="AG105" s="275">
        <v>295</v>
      </c>
      <c r="AH105" s="273">
        <v>37.9</v>
      </c>
      <c r="AI105" s="274">
        <v>34</v>
      </c>
      <c r="AJ105" s="275">
        <v>36</v>
      </c>
      <c r="AK105" s="273">
        <v>149</v>
      </c>
      <c r="AL105" s="274">
        <v>146</v>
      </c>
      <c r="AM105" s="275">
        <v>295</v>
      </c>
      <c r="AN105" s="273">
        <v>86</v>
      </c>
      <c r="AO105" s="274">
        <v>68</v>
      </c>
      <c r="AP105" s="275">
        <v>77</v>
      </c>
      <c r="AQ105" s="273">
        <v>125</v>
      </c>
      <c r="AR105" s="274">
        <v>125</v>
      </c>
      <c r="AS105" s="275">
        <v>250</v>
      </c>
      <c r="AT105" s="273">
        <v>88</v>
      </c>
      <c r="AU105" s="274">
        <v>70</v>
      </c>
      <c r="AV105" s="275">
        <v>79</v>
      </c>
      <c r="AW105" s="273">
        <v>125</v>
      </c>
      <c r="AX105" s="274">
        <v>125</v>
      </c>
      <c r="AY105" s="275">
        <v>250</v>
      </c>
      <c r="AZ105" s="273">
        <v>37.4</v>
      </c>
      <c r="BA105" s="274">
        <v>34.5</v>
      </c>
      <c r="BB105" s="275">
        <v>36</v>
      </c>
      <c r="BC105" s="273">
        <v>125</v>
      </c>
      <c r="BD105" s="274">
        <v>125</v>
      </c>
      <c r="BE105" s="275">
        <v>250</v>
      </c>
      <c r="BF105" s="273">
        <v>86</v>
      </c>
      <c r="BG105" s="274">
        <v>69</v>
      </c>
      <c r="BH105" s="275">
        <v>77</v>
      </c>
      <c r="BI105" s="273">
        <v>239</v>
      </c>
      <c r="BJ105" s="274">
        <v>263</v>
      </c>
      <c r="BK105" s="275">
        <v>502</v>
      </c>
      <c r="BL105" s="273">
        <v>87</v>
      </c>
      <c r="BM105" s="274">
        <v>71</v>
      </c>
      <c r="BN105" s="275">
        <v>78</v>
      </c>
      <c r="BO105" s="273">
        <v>239</v>
      </c>
      <c r="BP105" s="274">
        <v>263</v>
      </c>
      <c r="BQ105" s="275">
        <v>502</v>
      </c>
      <c r="BR105" s="273">
        <v>36.6</v>
      </c>
      <c r="BS105" s="274">
        <v>33.700000000000003</v>
      </c>
      <c r="BT105" s="275">
        <v>35.1</v>
      </c>
      <c r="BU105" s="273">
        <v>239</v>
      </c>
      <c r="BV105" s="274">
        <v>263</v>
      </c>
      <c r="BW105" s="275">
        <v>502</v>
      </c>
      <c r="BX105" s="273">
        <v>85</v>
      </c>
      <c r="BY105" s="274">
        <v>61</v>
      </c>
      <c r="BZ105" s="275">
        <v>72</v>
      </c>
      <c r="CA105" s="273">
        <v>27</v>
      </c>
      <c r="CB105" s="274">
        <v>31</v>
      </c>
      <c r="CC105" s="275">
        <v>58</v>
      </c>
      <c r="CD105" s="273">
        <v>85</v>
      </c>
      <c r="CE105" s="274">
        <v>65</v>
      </c>
      <c r="CF105" s="275">
        <v>74</v>
      </c>
      <c r="CG105" s="273">
        <v>27</v>
      </c>
      <c r="CH105" s="274">
        <v>31</v>
      </c>
      <c r="CI105" s="275">
        <v>58</v>
      </c>
      <c r="CJ105" s="273">
        <v>37.299999999999997</v>
      </c>
      <c r="CK105" s="274">
        <v>33.5</v>
      </c>
      <c r="CL105" s="275">
        <v>35.299999999999997</v>
      </c>
      <c r="CM105" s="273">
        <v>27</v>
      </c>
      <c r="CN105" s="274">
        <v>31</v>
      </c>
      <c r="CO105" s="275">
        <v>58</v>
      </c>
      <c r="CP105" s="273">
        <v>84</v>
      </c>
      <c r="CQ105" s="274">
        <v>69</v>
      </c>
      <c r="CR105" s="275">
        <v>76</v>
      </c>
      <c r="CS105" s="273">
        <v>1599</v>
      </c>
      <c r="CT105" s="274">
        <v>1738</v>
      </c>
      <c r="CU105" s="275">
        <v>3337</v>
      </c>
      <c r="CV105" s="273">
        <v>84</v>
      </c>
      <c r="CW105" s="274">
        <v>70</v>
      </c>
      <c r="CX105" s="275">
        <v>77</v>
      </c>
      <c r="CY105" s="273">
        <v>1599</v>
      </c>
      <c r="CZ105" s="274">
        <v>1738</v>
      </c>
      <c r="DA105" s="275">
        <v>3337</v>
      </c>
      <c r="DB105" s="273">
        <v>36.799999999999997</v>
      </c>
      <c r="DC105" s="274">
        <v>34.200000000000003</v>
      </c>
      <c r="DD105" s="275">
        <v>35.4</v>
      </c>
      <c r="DE105" s="273">
        <v>1599</v>
      </c>
      <c r="DF105" s="274">
        <v>1738</v>
      </c>
      <c r="DG105" s="275">
        <v>3337</v>
      </c>
    </row>
    <row r="106" spans="1:111" x14ac:dyDescent="0.35">
      <c r="A106" t="s">
        <v>111</v>
      </c>
      <c r="B106" t="s">
        <v>356</v>
      </c>
      <c r="C106" t="s">
        <v>352</v>
      </c>
      <c r="D106" s="273">
        <v>76</v>
      </c>
      <c r="E106" s="274">
        <v>63</v>
      </c>
      <c r="F106" s="275">
        <v>69</v>
      </c>
      <c r="G106" s="273">
        <v>529</v>
      </c>
      <c r="H106" s="274">
        <v>535</v>
      </c>
      <c r="I106" s="275">
        <v>1064</v>
      </c>
      <c r="J106" s="273">
        <v>77</v>
      </c>
      <c r="K106" s="274">
        <v>64</v>
      </c>
      <c r="L106" s="275">
        <v>70</v>
      </c>
      <c r="M106" s="273">
        <v>529</v>
      </c>
      <c r="N106" s="274">
        <v>535</v>
      </c>
      <c r="O106" s="275">
        <v>1064</v>
      </c>
      <c r="P106" s="273">
        <v>35</v>
      </c>
      <c r="Q106" s="274">
        <v>33</v>
      </c>
      <c r="R106" s="275">
        <v>34</v>
      </c>
      <c r="S106" s="273">
        <v>529</v>
      </c>
      <c r="T106" s="274">
        <v>535</v>
      </c>
      <c r="U106" s="275">
        <v>1064</v>
      </c>
      <c r="V106" s="273">
        <v>83</v>
      </c>
      <c r="W106" s="274">
        <v>68</v>
      </c>
      <c r="X106" s="275">
        <v>76</v>
      </c>
      <c r="Y106" s="273">
        <v>173</v>
      </c>
      <c r="Z106" s="274">
        <v>167</v>
      </c>
      <c r="AA106" s="275">
        <v>340</v>
      </c>
      <c r="AB106" s="273">
        <v>83</v>
      </c>
      <c r="AC106" s="274">
        <v>69</v>
      </c>
      <c r="AD106" s="275">
        <v>76</v>
      </c>
      <c r="AE106" s="273">
        <v>173</v>
      </c>
      <c r="AF106" s="274">
        <v>167</v>
      </c>
      <c r="AG106" s="275">
        <v>340</v>
      </c>
      <c r="AH106" s="273">
        <v>36.1</v>
      </c>
      <c r="AI106" s="274">
        <v>33.5</v>
      </c>
      <c r="AJ106" s="275">
        <v>34.799999999999997</v>
      </c>
      <c r="AK106" s="273">
        <v>173</v>
      </c>
      <c r="AL106" s="274">
        <v>167</v>
      </c>
      <c r="AM106" s="275">
        <v>340</v>
      </c>
      <c r="AN106" s="273">
        <v>82</v>
      </c>
      <c r="AO106" s="274">
        <v>63</v>
      </c>
      <c r="AP106" s="275">
        <v>72</v>
      </c>
      <c r="AQ106" s="273">
        <v>538</v>
      </c>
      <c r="AR106" s="274">
        <v>567</v>
      </c>
      <c r="AS106" s="275">
        <v>1105</v>
      </c>
      <c r="AT106" s="273">
        <v>83</v>
      </c>
      <c r="AU106" s="274">
        <v>67</v>
      </c>
      <c r="AV106" s="275">
        <v>75</v>
      </c>
      <c r="AW106" s="273">
        <v>538</v>
      </c>
      <c r="AX106" s="274">
        <v>567</v>
      </c>
      <c r="AY106" s="275">
        <v>1105</v>
      </c>
      <c r="AZ106" s="273">
        <v>35.200000000000003</v>
      </c>
      <c r="BA106" s="274">
        <v>32.700000000000003</v>
      </c>
      <c r="BB106" s="275">
        <v>33.9</v>
      </c>
      <c r="BC106" s="273">
        <v>538</v>
      </c>
      <c r="BD106" s="274">
        <v>567</v>
      </c>
      <c r="BE106" s="275">
        <v>1105</v>
      </c>
      <c r="BF106" s="273">
        <v>77</v>
      </c>
      <c r="BG106" s="274">
        <v>56</v>
      </c>
      <c r="BH106" s="275">
        <v>66</v>
      </c>
      <c r="BI106" s="273">
        <v>416</v>
      </c>
      <c r="BJ106" s="274">
        <v>440</v>
      </c>
      <c r="BK106" s="275">
        <v>856</v>
      </c>
      <c r="BL106" s="273">
        <v>78</v>
      </c>
      <c r="BM106" s="274">
        <v>60</v>
      </c>
      <c r="BN106" s="275">
        <v>69</v>
      </c>
      <c r="BO106" s="273">
        <v>416</v>
      </c>
      <c r="BP106" s="274">
        <v>440</v>
      </c>
      <c r="BQ106" s="275">
        <v>856</v>
      </c>
      <c r="BR106" s="273">
        <v>34.9</v>
      </c>
      <c r="BS106" s="274">
        <v>32</v>
      </c>
      <c r="BT106" s="275">
        <v>33.4</v>
      </c>
      <c r="BU106" s="273">
        <v>416</v>
      </c>
      <c r="BV106" s="274">
        <v>440</v>
      </c>
      <c r="BW106" s="275">
        <v>856</v>
      </c>
      <c r="BX106" s="273">
        <v>100</v>
      </c>
      <c r="BY106" s="274">
        <v>43</v>
      </c>
      <c r="BZ106" s="275">
        <v>69</v>
      </c>
      <c r="CA106" s="273">
        <v>6</v>
      </c>
      <c r="CB106" s="274">
        <v>7</v>
      </c>
      <c r="CC106" s="275">
        <v>13</v>
      </c>
      <c r="CD106" s="273">
        <v>100</v>
      </c>
      <c r="CE106" s="274">
        <v>43</v>
      </c>
      <c r="CF106" s="275">
        <v>69</v>
      </c>
      <c r="CG106" s="273">
        <v>6</v>
      </c>
      <c r="CH106" s="274">
        <v>7</v>
      </c>
      <c r="CI106" s="275">
        <v>13</v>
      </c>
      <c r="CJ106" s="273">
        <v>37.5</v>
      </c>
      <c r="CK106" s="274">
        <v>29.3</v>
      </c>
      <c r="CL106" s="275">
        <v>33.1</v>
      </c>
      <c r="CM106" s="273">
        <v>6</v>
      </c>
      <c r="CN106" s="274">
        <v>7</v>
      </c>
      <c r="CO106" s="275">
        <v>13</v>
      </c>
      <c r="CP106" s="273">
        <v>77</v>
      </c>
      <c r="CQ106" s="274">
        <v>60</v>
      </c>
      <c r="CR106" s="275">
        <v>68</v>
      </c>
      <c r="CS106" s="273">
        <v>1943</v>
      </c>
      <c r="CT106" s="274">
        <v>2004</v>
      </c>
      <c r="CU106" s="275">
        <v>3947</v>
      </c>
      <c r="CV106" s="273">
        <v>78</v>
      </c>
      <c r="CW106" s="274">
        <v>62</v>
      </c>
      <c r="CX106" s="275">
        <v>70</v>
      </c>
      <c r="CY106" s="273">
        <v>1943</v>
      </c>
      <c r="CZ106" s="274">
        <v>2004</v>
      </c>
      <c r="DA106" s="275">
        <v>3947</v>
      </c>
      <c r="DB106" s="273">
        <v>34.9</v>
      </c>
      <c r="DC106" s="274">
        <v>32.299999999999997</v>
      </c>
      <c r="DD106" s="275">
        <v>33.6</v>
      </c>
      <c r="DE106" s="273">
        <v>1943</v>
      </c>
      <c r="DF106" s="274">
        <v>2004</v>
      </c>
      <c r="DG106" s="275">
        <v>3947</v>
      </c>
    </row>
    <row r="107" spans="1:111" x14ac:dyDescent="0.35">
      <c r="A107" t="s">
        <v>112</v>
      </c>
      <c r="B107" t="s">
        <v>357</v>
      </c>
      <c r="C107" t="s">
        <v>352</v>
      </c>
      <c r="D107" s="273">
        <v>84</v>
      </c>
      <c r="E107" s="274">
        <v>72</v>
      </c>
      <c r="F107" s="275">
        <v>78</v>
      </c>
      <c r="G107" s="273">
        <v>1367</v>
      </c>
      <c r="H107" s="274">
        <v>1372</v>
      </c>
      <c r="I107" s="275">
        <v>2739</v>
      </c>
      <c r="J107" s="273">
        <v>84</v>
      </c>
      <c r="K107" s="274">
        <v>73</v>
      </c>
      <c r="L107" s="275">
        <v>79</v>
      </c>
      <c r="M107" s="273">
        <v>1367</v>
      </c>
      <c r="N107" s="274">
        <v>1372</v>
      </c>
      <c r="O107" s="275">
        <v>2739</v>
      </c>
      <c r="P107" s="273">
        <v>36.799999999999997</v>
      </c>
      <c r="Q107" s="274">
        <v>34.5</v>
      </c>
      <c r="R107" s="275">
        <v>35.700000000000003</v>
      </c>
      <c r="S107" s="273">
        <v>1367</v>
      </c>
      <c r="T107" s="274">
        <v>1372</v>
      </c>
      <c r="U107" s="275">
        <v>2739</v>
      </c>
      <c r="V107" s="273">
        <v>86</v>
      </c>
      <c r="W107" s="274">
        <v>68</v>
      </c>
      <c r="X107" s="275">
        <v>77</v>
      </c>
      <c r="Y107" s="273">
        <v>241</v>
      </c>
      <c r="Z107" s="274">
        <v>265</v>
      </c>
      <c r="AA107" s="275">
        <v>506</v>
      </c>
      <c r="AB107" s="273">
        <v>87</v>
      </c>
      <c r="AC107" s="274">
        <v>69</v>
      </c>
      <c r="AD107" s="275">
        <v>78</v>
      </c>
      <c r="AE107" s="273">
        <v>241</v>
      </c>
      <c r="AF107" s="274">
        <v>265</v>
      </c>
      <c r="AG107" s="275">
        <v>506</v>
      </c>
      <c r="AH107" s="273">
        <v>37.1</v>
      </c>
      <c r="AI107" s="274">
        <v>34.799999999999997</v>
      </c>
      <c r="AJ107" s="275">
        <v>35.9</v>
      </c>
      <c r="AK107" s="273">
        <v>241</v>
      </c>
      <c r="AL107" s="274">
        <v>265</v>
      </c>
      <c r="AM107" s="275">
        <v>506</v>
      </c>
      <c r="AN107" s="273">
        <v>83</v>
      </c>
      <c r="AO107" s="274">
        <v>76</v>
      </c>
      <c r="AP107" s="275">
        <v>79</v>
      </c>
      <c r="AQ107" s="273">
        <v>109</v>
      </c>
      <c r="AR107" s="274">
        <v>113</v>
      </c>
      <c r="AS107" s="275">
        <v>222</v>
      </c>
      <c r="AT107" s="273">
        <v>84</v>
      </c>
      <c r="AU107" s="274">
        <v>79</v>
      </c>
      <c r="AV107" s="275">
        <v>82</v>
      </c>
      <c r="AW107" s="273">
        <v>109</v>
      </c>
      <c r="AX107" s="274">
        <v>113</v>
      </c>
      <c r="AY107" s="275">
        <v>222</v>
      </c>
      <c r="AZ107" s="273">
        <v>36.299999999999997</v>
      </c>
      <c r="BA107" s="274">
        <v>35.4</v>
      </c>
      <c r="BB107" s="275">
        <v>35.799999999999997</v>
      </c>
      <c r="BC107" s="273">
        <v>109</v>
      </c>
      <c r="BD107" s="274">
        <v>113</v>
      </c>
      <c r="BE107" s="275">
        <v>222</v>
      </c>
      <c r="BF107" s="273">
        <v>79</v>
      </c>
      <c r="BG107" s="274">
        <v>58</v>
      </c>
      <c r="BH107" s="275">
        <v>69</v>
      </c>
      <c r="BI107" s="273">
        <v>159</v>
      </c>
      <c r="BJ107" s="274">
        <v>142</v>
      </c>
      <c r="BK107" s="275">
        <v>301</v>
      </c>
      <c r="BL107" s="273">
        <v>79</v>
      </c>
      <c r="BM107" s="274">
        <v>59</v>
      </c>
      <c r="BN107" s="275">
        <v>70</v>
      </c>
      <c r="BO107" s="273">
        <v>159</v>
      </c>
      <c r="BP107" s="274">
        <v>142</v>
      </c>
      <c r="BQ107" s="275">
        <v>301</v>
      </c>
      <c r="BR107" s="273">
        <v>34.9</v>
      </c>
      <c r="BS107" s="274">
        <v>32.200000000000003</v>
      </c>
      <c r="BT107" s="275">
        <v>33.6</v>
      </c>
      <c r="BU107" s="273">
        <v>159</v>
      </c>
      <c r="BV107" s="274">
        <v>142</v>
      </c>
      <c r="BW107" s="275">
        <v>301</v>
      </c>
      <c r="BX107" s="273">
        <v>90</v>
      </c>
      <c r="BY107" s="274">
        <v>71</v>
      </c>
      <c r="BZ107" s="275">
        <v>81</v>
      </c>
      <c r="CA107" s="273">
        <v>39</v>
      </c>
      <c r="CB107" s="274">
        <v>34</v>
      </c>
      <c r="CC107" s="275">
        <v>73</v>
      </c>
      <c r="CD107" s="273">
        <v>90</v>
      </c>
      <c r="CE107" s="274">
        <v>74</v>
      </c>
      <c r="CF107" s="275">
        <v>82</v>
      </c>
      <c r="CG107" s="273">
        <v>39</v>
      </c>
      <c r="CH107" s="274">
        <v>34</v>
      </c>
      <c r="CI107" s="275">
        <v>73</v>
      </c>
      <c r="CJ107" s="273">
        <v>37.6</v>
      </c>
      <c r="CK107" s="274">
        <v>35.4</v>
      </c>
      <c r="CL107" s="275">
        <v>36.6</v>
      </c>
      <c r="CM107" s="273">
        <v>39</v>
      </c>
      <c r="CN107" s="274">
        <v>34</v>
      </c>
      <c r="CO107" s="275">
        <v>73</v>
      </c>
      <c r="CP107" s="273">
        <v>83</v>
      </c>
      <c r="CQ107" s="274">
        <v>70</v>
      </c>
      <c r="CR107" s="275">
        <v>77</v>
      </c>
      <c r="CS107" s="273">
        <v>2050</v>
      </c>
      <c r="CT107" s="274">
        <v>2080</v>
      </c>
      <c r="CU107" s="275">
        <v>4130</v>
      </c>
      <c r="CV107" s="273">
        <v>84</v>
      </c>
      <c r="CW107" s="274">
        <v>71</v>
      </c>
      <c r="CX107" s="275">
        <v>77</v>
      </c>
      <c r="CY107" s="273">
        <v>2050</v>
      </c>
      <c r="CZ107" s="274">
        <v>2080</v>
      </c>
      <c r="DA107" s="275">
        <v>4130</v>
      </c>
      <c r="DB107" s="273">
        <v>36.6</v>
      </c>
      <c r="DC107" s="274">
        <v>34.4</v>
      </c>
      <c r="DD107" s="275">
        <v>35.5</v>
      </c>
      <c r="DE107" s="273">
        <v>2050</v>
      </c>
      <c r="DF107" s="274">
        <v>2080</v>
      </c>
      <c r="DG107" s="275">
        <v>4130</v>
      </c>
    </row>
    <row r="108" spans="1:111" x14ac:dyDescent="0.35">
      <c r="A108" t="s">
        <v>93</v>
      </c>
      <c r="B108" t="s">
        <v>339</v>
      </c>
      <c r="C108" t="s">
        <v>338</v>
      </c>
      <c r="D108" s="273">
        <v>74</v>
      </c>
      <c r="E108" s="274">
        <v>63</v>
      </c>
      <c r="F108" s="275">
        <v>68</v>
      </c>
      <c r="G108" s="273">
        <v>324</v>
      </c>
      <c r="H108" s="274">
        <v>366</v>
      </c>
      <c r="I108" s="275">
        <v>690</v>
      </c>
      <c r="J108" s="273">
        <v>75</v>
      </c>
      <c r="K108" s="274">
        <v>64</v>
      </c>
      <c r="L108" s="275">
        <v>69</v>
      </c>
      <c r="M108" s="273">
        <v>324</v>
      </c>
      <c r="N108" s="274">
        <v>366</v>
      </c>
      <c r="O108" s="275">
        <v>690</v>
      </c>
      <c r="P108" s="273">
        <v>36.6</v>
      </c>
      <c r="Q108" s="274">
        <v>34.5</v>
      </c>
      <c r="R108" s="275">
        <v>35.5</v>
      </c>
      <c r="S108" s="273">
        <v>324</v>
      </c>
      <c r="T108" s="274">
        <v>366</v>
      </c>
      <c r="U108" s="275">
        <v>690</v>
      </c>
      <c r="V108" s="273">
        <v>79</v>
      </c>
      <c r="W108" s="274">
        <v>61</v>
      </c>
      <c r="X108" s="275">
        <v>69</v>
      </c>
      <c r="Y108" s="273">
        <v>90</v>
      </c>
      <c r="Z108" s="274">
        <v>100</v>
      </c>
      <c r="AA108" s="275">
        <v>190</v>
      </c>
      <c r="AB108" s="273">
        <v>79</v>
      </c>
      <c r="AC108" s="274">
        <v>62</v>
      </c>
      <c r="AD108" s="275">
        <v>70</v>
      </c>
      <c r="AE108" s="273">
        <v>90</v>
      </c>
      <c r="AF108" s="274">
        <v>100</v>
      </c>
      <c r="AG108" s="275">
        <v>190</v>
      </c>
      <c r="AH108" s="273">
        <v>36.9</v>
      </c>
      <c r="AI108" s="274">
        <v>34.1</v>
      </c>
      <c r="AJ108" s="275">
        <v>35.4</v>
      </c>
      <c r="AK108" s="273">
        <v>90</v>
      </c>
      <c r="AL108" s="274">
        <v>100</v>
      </c>
      <c r="AM108" s="275">
        <v>190</v>
      </c>
      <c r="AN108" s="273">
        <v>62</v>
      </c>
      <c r="AO108" s="274">
        <v>60</v>
      </c>
      <c r="AP108" s="275">
        <v>61</v>
      </c>
      <c r="AQ108" s="273">
        <v>143</v>
      </c>
      <c r="AR108" s="274">
        <v>144</v>
      </c>
      <c r="AS108" s="275">
        <v>287</v>
      </c>
      <c r="AT108" s="273">
        <v>66</v>
      </c>
      <c r="AU108" s="274">
        <v>63</v>
      </c>
      <c r="AV108" s="275">
        <v>64</v>
      </c>
      <c r="AW108" s="273">
        <v>143</v>
      </c>
      <c r="AX108" s="274">
        <v>144</v>
      </c>
      <c r="AY108" s="275">
        <v>287</v>
      </c>
      <c r="AZ108" s="273">
        <v>33.6</v>
      </c>
      <c r="BA108" s="274">
        <v>31.1</v>
      </c>
      <c r="BB108" s="275">
        <v>32.299999999999997</v>
      </c>
      <c r="BC108" s="273">
        <v>143</v>
      </c>
      <c r="BD108" s="274">
        <v>144</v>
      </c>
      <c r="BE108" s="275">
        <v>287</v>
      </c>
      <c r="BF108" s="273">
        <v>73</v>
      </c>
      <c r="BG108" s="274">
        <v>56</v>
      </c>
      <c r="BH108" s="275">
        <v>65</v>
      </c>
      <c r="BI108" s="273">
        <v>143</v>
      </c>
      <c r="BJ108" s="274">
        <v>122</v>
      </c>
      <c r="BK108" s="275">
        <v>265</v>
      </c>
      <c r="BL108" s="273">
        <v>74</v>
      </c>
      <c r="BM108" s="274">
        <v>57</v>
      </c>
      <c r="BN108" s="275">
        <v>66</v>
      </c>
      <c r="BO108" s="273">
        <v>143</v>
      </c>
      <c r="BP108" s="274">
        <v>122</v>
      </c>
      <c r="BQ108" s="275">
        <v>265</v>
      </c>
      <c r="BR108" s="273">
        <v>34.4</v>
      </c>
      <c r="BS108" s="274">
        <v>31.8</v>
      </c>
      <c r="BT108" s="275">
        <v>33.200000000000003</v>
      </c>
      <c r="BU108" s="273">
        <v>143</v>
      </c>
      <c r="BV108" s="274">
        <v>122</v>
      </c>
      <c r="BW108" s="275">
        <v>265</v>
      </c>
      <c r="BX108" s="273" t="s">
        <v>197</v>
      </c>
      <c r="BY108" s="274" t="s">
        <v>197</v>
      </c>
      <c r="BZ108" s="275">
        <v>69</v>
      </c>
      <c r="CA108" s="273">
        <v>7</v>
      </c>
      <c r="CB108" s="274">
        <v>9</v>
      </c>
      <c r="CC108" s="275">
        <v>16</v>
      </c>
      <c r="CD108" s="273" t="s">
        <v>197</v>
      </c>
      <c r="CE108" s="274" t="s">
        <v>197</v>
      </c>
      <c r="CF108" s="275">
        <v>75</v>
      </c>
      <c r="CG108" s="273">
        <v>7</v>
      </c>
      <c r="CH108" s="274">
        <v>9</v>
      </c>
      <c r="CI108" s="275">
        <v>16</v>
      </c>
      <c r="CJ108" s="273">
        <v>34.4</v>
      </c>
      <c r="CK108" s="274">
        <v>36</v>
      </c>
      <c r="CL108" s="275">
        <v>35.299999999999997</v>
      </c>
      <c r="CM108" s="273">
        <v>7</v>
      </c>
      <c r="CN108" s="274">
        <v>9</v>
      </c>
      <c r="CO108" s="275">
        <v>16</v>
      </c>
      <c r="CP108" s="273">
        <v>71</v>
      </c>
      <c r="CQ108" s="274">
        <v>59</v>
      </c>
      <c r="CR108" s="275">
        <v>65</v>
      </c>
      <c r="CS108" s="273">
        <v>869</v>
      </c>
      <c r="CT108" s="274">
        <v>877</v>
      </c>
      <c r="CU108" s="275">
        <v>1746</v>
      </c>
      <c r="CV108" s="273">
        <v>72</v>
      </c>
      <c r="CW108" s="274">
        <v>61</v>
      </c>
      <c r="CX108" s="275">
        <v>66</v>
      </c>
      <c r="CY108" s="273">
        <v>869</v>
      </c>
      <c r="CZ108" s="274">
        <v>877</v>
      </c>
      <c r="DA108" s="275">
        <v>1746</v>
      </c>
      <c r="DB108" s="273">
        <v>35.4</v>
      </c>
      <c r="DC108" s="274">
        <v>33.200000000000003</v>
      </c>
      <c r="DD108" s="275">
        <v>34.299999999999997</v>
      </c>
      <c r="DE108" s="273">
        <v>869</v>
      </c>
      <c r="DF108" s="274">
        <v>877</v>
      </c>
      <c r="DG108" s="275">
        <v>1746</v>
      </c>
    </row>
    <row r="109" spans="1:111" x14ac:dyDescent="0.35">
      <c r="A109" t="s">
        <v>113</v>
      </c>
      <c r="B109" t="s">
        <v>358</v>
      </c>
      <c r="C109" t="s">
        <v>352</v>
      </c>
      <c r="D109" s="273">
        <v>80</v>
      </c>
      <c r="E109" s="274">
        <v>64</v>
      </c>
      <c r="F109" s="275">
        <v>72</v>
      </c>
      <c r="G109" s="273">
        <v>915</v>
      </c>
      <c r="H109" s="274">
        <v>944</v>
      </c>
      <c r="I109" s="275">
        <v>1859</v>
      </c>
      <c r="J109" s="273">
        <v>81</v>
      </c>
      <c r="K109" s="274">
        <v>67</v>
      </c>
      <c r="L109" s="275">
        <v>74</v>
      </c>
      <c r="M109" s="273">
        <v>915</v>
      </c>
      <c r="N109" s="274">
        <v>944</v>
      </c>
      <c r="O109" s="275">
        <v>1859</v>
      </c>
      <c r="P109" s="273">
        <v>35.799999999999997</v>
      </c>
      <c r="Q109" s="274">
        <v>33.299999999999997</v>
      </c>
      <c r="R109" s="275">
        <v>34.5</v>
      </c>
      <c r="S109" s="273">
        <v>915</v>
      </c>
      <c r="T109" s="274">
        <v>944</v>
      </c>
      <c r="U109" s="275">
        <v>1859</v>
      </c>
      <c r="V109" s="273">
        <v>80</v>
      </c>
      <c r="W109" s="274">
        <v>65</v>
      </c>
      <c r="X109" s="275">
        <v>73</v>
      </c>
      <c r="Y109" s="273">
        <v>394</v>
      </c>
      <c r="Z109" s="274">
        <v>368</v>
      </c>
      <c r="AA109" s="275">
        <v>762</v>
      </c>
      <c r="AB109" s="273">
        <v>81</v>
      </c>
      <c r="AC109" s="274">
        <v>66</v>
      </c>
      <c r="AD109" s="275">
        <v>74</v>
      </c>
      <c r="AE109" s="273">
        <v>394</v>
      </c>
      <c r="AF109" s="274">
        <v>368</v>
      </c>
      <c r="AG109" s="275">
        <v>762</v>
      </c>
      <c r="AH109" s="273">
        <v>35.299999999999997</v>
      </c>
      <c r="AI109" s="274">
        <v>33.1</v>
      </c>
      <c r="AJ109" s="275">
        <v>34.299999999999997</v>
      </c>
      <c r="AK109" s="273">
        <v>394</v>
      </c>
      <c r="AL109" s="274">
        <v>368</v>
      </c>
      <c r="AM109" s="275">
        <v>762</v>
      </c>
      <c r="AN109" s="273">
        <v>81</v>
      </c>
      <c r="AO109" s="274">
        <v>65</v>
      </c>
      <c r="AP109" s="275">
        <v>73</v>
      </c>
      <c r="AQ109" s="273">
        <v>421</v>
      </c>
      <c r="AR109" s="274">
        <v>435</v>
      </c>
      <c r="AS109" s="275">
        <v>856</v>
      </c>
      <c r="AT109" s="273">
        <v>82</v>
      </c>
      <c r="AU109" s="274">
        <v>67</v>
      </c>
      <c r="AV109" s="275">
        <v>75</v>
      </c>
      <c r="AW109" s="273">
        <v>421</v>
      </c>
      <c r="AX109" s="274">
        <v>435</v>
      </c>
      <c r="AY109" s="275">
        <v>856</v>
      </c>
      <c r="AZ109" s="273">
        <v>35.700000000000003</v>
      </c>
      <c r="BA109" s="274">
        <v>32.5</v>
      </c>
      <c r="BB109" s="275">
        <v>34.1</v>
      </c>
      <c r="BC109" s="273">
        <v>421</v>
      </c>
      <c r="BD109" s="274">
        <v>435</v>
      </c>
      <c r="BE109" s="275">
        <v>856</v>
      </c>
      <c r="BF109" s="273">
        <v>80</v>
      </c>
      <c r="BG109" s="274">
        <v>63</v>
      </c>
      <c r="BH109" s="275">
        <v>72</v>
      </c>
      <c r="BI109" s="273">
        <v>655</v>
      </c>
      <c r="BJ109" s="274">
        <v>587</v>
      </c>
      <c r="BK109" s="275">
        <v>1242</v>
      </c>
      <c r="BL109" s="273">
        <v>81</v>
      </c>
      <c r="BM109" s="274">
        <v>66</v>
      </c>
      <c r="BN109" s="275">
        <v>74</v>
      </c>
      <c r="BO109" s="273">
        <v>655</v>
      </c>
      <c r="BP109" s="274">
        <v>587</v>
      </c>
      <c r="BQ109" s="275">
        <v>1242</v>
      </c>
      <c r="BR109" s="273">
        <v>35.200000000000003</v>
      </c>
      <c r="BS109" s="274">
        <v>32.4</v>
      </c>
      <c r="BT109" s="275">
        <v>33.9</v>
      </c>
      <c r="BU109" s="273">
        <v>655</v>
      </c>
      <c r="BV109" s="274">
        <v>587</v>
      </c>
      <c r="BW109" s="275">
        <v>1242</v>
      </c>
      <c r="BX109" s="273" t="s">
        <v>197</v>
      </c>
      <c r="BY109" s="274" t="s">
        <v>197</v>
      </c>
      <c r="BZ109" s="275">
        <v>78</v>
      </c>
      <c r="CA109" s="273">
        <v>15</v>
      </c>
      <c r="CB109" s="274">
        <v>17</v>
      </c>
      <c r="CC109" s="275">
        <v>32</v>
      </c>
      <c r="CD109" s="273" t="s">
        <v>197</v>
      </c>
      <c r="CE109" s="274" t="s">
        <v>197</v>
      </c>
      <c r="CF109" s="275">
        <v>78</v>
      </c>
      <c r="CG109" s="273">
        <v>15</v>
      </c>
      <c r="CH109" s="274">
        <v>17</v>
      </c>
      <c r="CI109" s="275">
        <v>32</v>
      </c>
      <c r="CJ109" s="273">
        <v>40.700000000000003</v>
      </c>
      <c r="CK109" s="274">
        <v>31.2</v>
      </c>
      <c r="CL109" s="275">
        <v>35.700000000000003</v>
      </c>
      <c r="CM109" s="273">
        <v>15</v>
      </c>
      <c r="CN109" s="274">
        <v>17</v>
      </c>
      <c r="CO109" s="275">
        <v>32</v>
      </c>
      <c r="CP109" s="273">
        <v>80</v>
      </c>
      <c r="CQ109" s="274">
        <v>63</v>
      </c>
      <c r="CR109" s="275">
        <v>72</v>
      </c>
      <c r="CS109" s="273">
        <v>2540</v>
      </c>
      <c r="CT109" s="274">
        <v>2512</v>
      </c>
      <c r="CU109" s="275">
        <v>5052</v>
      </c>
      <c r="CV109" s="273">
        <v>81</v>
      </c>
      <c r="CW109" s="274">
        <v>66</v>
      </c>
      <c r="CX109" s="275">
        <v>73</v>
      </c>
      <c r="CY109" s="273">
        <v>2540</v>
      </c>
      <c r="CZ109" s="274">
        <v>2512</v>
      </c>
      <c r="DA109" s="275">
        <v>5052</v>
      </c>
      <c r="DB109" s="273">
        <v>35.6</v>
      </c>
      <c r="DC109" s="274">
        <v>32.700000000000003</v>
      </c>
      <c r="DD109" s="275">
        <v>34.200000000000003</v>
      </c>
      <c r="DE109" s="273">
        <v>2540</v>
      </c>
      <c r="DF109" s="274">
        <v>2512</v>
      </c>
      <c r="DG109" s="275">
        <v>5052</v>
      </c>
    </row>
    <row r="110" spans="1:111" x14ac:dyDescent="0.35">
      <c r="A110" t="s">
        <v>114</v>
      </c>
      <c r="B110" t="s">
        <v>359</v>
      </c>
      <c r="C110" t="s">
        <v>352</v>
      </c>
      <c r="D110" s="273">
        <v>79</v>
      </c>
      <c r="E110" s="274">
        <v>65</v>
      </c>
      <c r="F110" s="275">
        <v>72</v>
      </c>
      <c r="G110" s="273">
        <v>708</v>
      </c>
      <c r="H110" s="274">
        <v>698</v>
      </c>
      <c r="I110" s="275">
        <v>1406</v>
      </c>
      <c r="J110" s="273">
        <v>80</v>
      </c>
      <c r="K110" s="274">
        <v>66</v>
      </c>
      <c r="L110" s="275">
        <v>73</v>
      </c>
      <c r="M110" s="273">
        <v>708</v>
      </c>
      <c r="N110" s="274">
        <v>698</v>
      </c>
      <c r="O110" s="275">
        <v>1406</v>
      </c>
      <c r="P110" s="273">
        <v>36.700000000000003</v>
      </c>
      <c r="Q110" s="274">
        <v>34.200000000000003</v>
      </c>
      <c r="R110" s="275">
        <v>35.5</v>
      </c>
      <c r="S110" s="273">
        <v>708</v>
      </c>
      <c r="T110" s="274">
        <v>698</v>
      </c>
      <c r="U110" s="275">
        <v>1406</v>
      </c>
      <c r="V110" s="273">
        <v>84</v>
      </c>
      <c r="W110" s="274">
        <v>71</v>
      </c>
      <c r="X110" s="275">
        <v>77</v>
      </c>
      <c r="Y110" s="273">
        <v>207</v>
      </c>
      <c r="Z110" s="274">
        <v>246</v>
      </c>
      <c r="AA110" s="275">
        <v>453</v>
      </c>
      <c r="AB110" s="273">
        <v>85</v>
      </c>
      <c r="AC110" s="274">
        <v>72</v>
      </c>
      <c r="AD110" s="275">
        <v>77</v>
      </c>
      <c r="AE110" s="273">
        <v>207</v>
      </c>
      <c r="AF110" s="274">
        <v>246</v>
      </c>
      <c r="AG110" s="275">
        <v>453</v>
      </c>
      <c r="AH110" s="273">
        <v>38.6</v>
      </c>
      <c r="AI110" s="274">
        <v>34.799999999999997</v>
      </c>
      <c r="AJ110" s="275">
        <v>36.5</v>
      </c>
      <c r="AK110" s="273">
        <v>207</v>
      </c>
      <c r="AL110" s="274">
        <v>246</v>
      </c>
      <c r="AM110" s="275">
        <v>453</v>
      </c>
      <c r="AN110" s="273">
        <v>77</v>
      </c>
      <c r="AO110" s="274">
        <v>69</v>
      </c>
      <c r="AP110" s="275">
        <v>73</v>
      </c>
      <c r="AQ110" s="273">
        <v>643</v>
      </c>
      <c r="AR110" s="274">
        <v>677</v>
      </c>
      <c r="AS110" s="275">
        <v>1320</v>
      </c>
      <c r="AT110" s="273">
        <v>79</v>
      </c>
      <c r="AU110" s="274">
        <v>70</v>
      </c>
      <c r="AV110" s="275">
        <v>74</v>
      </c>
      <c r="AW110" s="273">
        <v>643</v>
      </c>
      <c r="AX110" s="274">
        <v>677</v>
      </c>
      <c r="AY110" s="275">
        <v>1320</v>
      </c>
      <c r="AZ110" s="273">
        <v>35.700000000000003</v>
      </c>
      <c r="BA110" s="274">
        <v>33.6</v>
      </c>
      <c r="BB110" s="275">
        <v>34.6</v>
      </c>
      <c r="BC110" s="273">
        <v>643</v>
      </c>
      <c r="BD110" s="274">
        <v>677</v>
      </c>
      <c r="BE110" s="275">
        <v>1320</v>
      </c>
      <c r="BF110" s="273">
        <v>69</v>
      </c>
      <c r="BG110" s="274">
        <v>61</v>
      </c>
      <c r="BH110" s="275">
        <v>65</v>
      </c>
      <c r="BI110" s="273">
        <v>288</v>
      </c>
      <c r="BJ110" s="274">
        <v>281</v>
      </c>
      <c r="BK110" s="275">
        <v>569</v>
      </c>
      <c r="BL110" s="273">
        <v>70</v>
      </c>
      <c r="BM110" s="274">
        <v>62</v>
      </c>
      <c r="BN110" s="275">
        <v>66</v>
      </c>
      <c r="BO110" s="273">
        <v>288</v>
      </c>
      <c r="BP110" s="274">
        <v>281</v>
      </c>
      <c r="BQ110" s="275">
        <v>569</v>
      </c>
      <c r="BR110" s="273">
        <v>34.200000000000003</v>
      </c>
      <c r="BS110" s="274">
        <v>32.5</v>
      </c>
      <c r="BT110" s="275">
        <v>33.4</v>
      </c>
      <c r="BU110" s="273">
        <v>288</v>
      </c>
      <c r="BV110" s="274">
        <v>281</v>
      </c>
      <c r="BW110" s="275">
        <v>569</v>
      </c>
      <c r="BX110" s="273" t="s">
        <v>197</v>
      </c>
      <c r="BY110" s="274" t="s">
        <v>197</v>
      </c>
      <c r="BZ110" s="275">
        <v>73</v>
      </c>
      <c r="CA110" s="273">
        <v>11</v>
      </c>
      <c r="CB110" s="274">
        <v>11</v>
      </c>
      <c r="CC110" s="275">
        <v>22</v>
      </c>
      <c r="CD110" s="273" t="s">
        <v>197</v>
      </c>
      <c r="CE110" s="274" t="s">
        <v>197</v>
      </c>
      <c r="CF110" s="275">
        <v>73</v>
      </c>
      <c r="CG110" s="273">
        <v>11</v>
      </c>
      <c r="CH110" s="274">
        <v>11</v>
      </c>
      <c r="CI110" s="275">
        <v>22</v>
      </c>
      <c r="CJ110" s="273">
        <v>41.5</v>
      </c>
      <c r="CK110" s="274">
        <v>30</v>
      </c>
      <c r="CL110" s="275">
        <v>35.700000000000003</v>
      </c>
      <c r="CM110" s="273">
        <v>11</v>
      </c>
      <c r="CN110" s="274">
        <v>11</v>
      </c>
      <c r="CO110" s="275">
        <v>22</v>
      </c>
      <c r="CP110" s="273">
        <v>76</v>
      </c>
      <c r="CQ110" s="274">
        <v>65</v>
      </c>
      <c r="CR110" s="275">
        <v>70</v>
      </c>
      <c r="CS110" s="273">
        <v>2234</v>
      </c>
      <c r="CT110" s="274">
        <v>2281</v>
      </c>
      <c r="CU110" s="275">
        <v>4515</v>
      </c>
      <c r="CV110" s="273">
        <v>77</v>
      </c>
      <c r="CW110" s="274">
        <v>66</v>
      </c>
      <c r="CX110" s="275">
        <v>72</v>
      </c>
      <c r="CY110" s="273">
        <v>2234</v>
      </c>
      <c r="CZ110" s="274">
        <v>2281</v>
      </c>
      <c r="DA110" s="275">
        <v>4515</v>
      </c>
      <c r="DB110" s="273">
        <v>35.9</v>
      </c>
      <c r="DC110" s="274">
        <v>33.5</v>
      </c>
      <c r="DD110" s="275">
        <v>34.700000000000003</v>
      </c>
      <c r="DE110" s="273">
        <v>2234</v>
      </c>
      <c r="DF110" s="274">
        <v>2281</v>
      </c>
      <c r="DG110" s="275">
        <v>4515</v>
      </c>
    </row>
    <row r="111" spans="1:111" x14ac:dyDescent="0.35">
      <c r="A111" t="s">
        <v>115</v>
      </c>
      <c r="B111" t="s">
        <v>360</v>
      </c>
      <c r="C111" t="s">
        <v>352</v>
      </c>
      <c r="D111" s="273">
        <v>73</v>
      </c>
      <c r="E111" s="274">
        <v>59</v>
      </c>
      <c r="F111" s="275">
        <v>66</v>
      </c>
      <c r="G111" s="273">
        <v>1084</v>
      </c>
      <c r="H111" s="274">
        <v>1168</v>
      </c>
      <c r="I111" s="275">
        <v>2252</v>
      </c>
      <c r="J111" s="273">
        <v>74</v>
      </c>
      <c r="K111" s="274">
        <v>60</v>
      </c>
      <c r="L111" s="275">
        <v>67</v>
      </c>
      <c r="M111" s="273">
        <v>1084</v>
      </c>
      <c r="N111" s="274">
        <v>1168</v>
      </c>
      <c r="O111" s="275">
        <v>2252</v>
      </c>
      <c r="P111" s="273">
        <v>34.799999999999997</v>
      </c>
      <c r="Q111" s="274">
        <v>32.4</v>
      </c>
      <c r="R111" s="275">
        <v>33.5</v>
      </c>
      <c r="S111" s="273">
        <v>1084</v>
      </c>
      <c r="T111" s="274">
        <v>1168</v>
      </c>
      <c r="U111" s="275">
        <v>2252</v>
      </c>
      <c r="V111" s="273">
        <v>81</v>
      </c>
      <c r="W111" s="274">
        <v>73</v>
      </c>
      <c r="X111" s="275">
        <v>77</v>
      </c>
      <c r="Y111" s="273">
        <v>241</v>
      </c>
      <c r="Z111" s="274">
        <v>286</v>
      </c>
      <c r="AA111" s="275">
        <v>527</v>
      </c>
      <c r="AB111" s="273">
        <v>82</v>
      </c>
      <c r="AC111" s="274">
        <v>74</v>
      </c>
      <c r="AD111" s="275">
        <v>77</v>
      </c>
      <c r="AE111" s="273">
        <v>241</v>
      </c>
      <c r="AF111" s="274">
        <v>286</v>
      </c>
      <c r="AG111" s="275">
        <v>527</v>
      </c>
      <c r="AH111" s="273">
        <v>36</v>
      </c>
      <c r="AI111" s="274">
        <v>34.799999999999997</v>
      </c>
      <c r="AJ111" s="275">
        <v>35.299999999999997</v>
      </c>
      <c r="AK111" s="273">
        <v>241</v>
      </c>
      <c r="AL111" s="274">
        <v>286</v>
      </c>
      <c r="AM111" s="275">
        <v>527</v>
      </c>
      <c r="AN111" s="273">
        <v>80</v>
      </c>
      <c r="AO111" s="274">
        <v>63</v>
      </c>
      <c r="AP111" s="275">
        <v>71</v>
      </c>
      <c r="AQ111" s="273">
        <v>192</v>
      </c>
      <c r="AR111" s="274">
        <v>199</v>
      </c>
      <c r="AS111" s="275">
        <v>391</v>
      </c>
      <c r="AT111" s="273">
        <v>81</v>
      </c>
      <c r="AU111" s="274">
        <v>65</v>
      </c>
      <c r="AV111" s="275">
        <v>73</v>
      </c>
      <c r="AW111" s="273">
        <v>192</v>
      </c>
      <c r="AX111" s="274">
        <v>199</v>
      </c>
      <c r="AY111" s="275">
        <v>391</v>
      </c>
      <c r="AZ111" s="273">
        <v>35.700000000000003</v>
      </c>
      <c r="BA111" s="274">
        <v>32.700000000000003</v>
      </c>
      <c r="BB111" s="275">
        <v>34.200000000000003</v>
      </c>
      <c r="BC111" s="273">
        <v>192</v>
      </c>
      <c r="BD111" s="274">
        <v>199</v>
      </c>
      <c r="BE111" s="275">
        <v>391</v>
      </c>
      <c r="BF111" s="273">
        <v>72</v>
      </c>
      <c r="BG111" s="274">
        <v>58</v>
      </c>
      <c r="BH111" s="275">
        <v>65</v>
      </c>
      <c r="BI111" s="273">
        <v>495</v>
      </c>
      <c r="BJ111" s="274">
        <v>512</v>
      </c>
      <c r="BK111" s="275">
        <v>1007</v>
      </c>
      <c r="BL111" s="273">
        <v>74</v>
      </c>
      <c r="BM111" s="274">
        <v>60</v>
      </c>
      <c r="BN111" s="275">
        <v>67</v>
      </c>
      <c r="BO111" s="273">
        <v>495</v>
      </c>
      <c r="BP111" s="274">
        <v>512</v>
      </c>
      <c r="BQ111" s="275">
        <v>1007</v>
      </c>
      <c r="BR111" s="273">
        <v>34.1</v>
      </c>
      <c r="BS111" s="274">
        <v>32</v>
      </c>
      <c r="BT111" s="275">
        <v>33</v>
      </c>
      <c r="BU111" s="273">
        <v>495</v>
      </c>
      <c r="BV111" s="274">
        <v>512</v>
      </c>
      <c r="BW111" s="275">
        <v>1007</v>
      </c>
      <c r="BX111" s="273">
        <v>64</v>
      </c>
      <c r="BY111" s="274">
        <v>76</v>
      </c>
      <c r="BZ111" s="275">
        <v>71</v>
      </c>
      <c r="CA111" s="273">
        <v>11</v>
      </c>
      <c r="CB111" s="274">
        <v>17</v>
      </c>
      <c r="CC111" s="275">
        <v>28</v>
      </c>
      <c r="CD111" s="273">
        <v>64</v>
      </c>
      <c r="CE111" s="274">
        <v>82</v>
      </c>
      <c r="CF111" s="275">
        <v>75</v>
      </c>
      <c r="CG111" s="273">
        <v>11</v>
      </c>
      <c r="CH111" s="274">
        <v>17</v>
      </c>
      <c r="CI111" s="275">
        <v>28</v>
      </c>
      <c r="CJ111" s="273">
        <v>33.1</v>
      </c>
      <c r="CK111" s="274">
        <v>36.6</v>
      </c>
      <c r="CL111" s="275">
        <v>35.299999999999997</v>
      </c>
      <c r="CM111" s="273">
        <v>11</v>
      </c>
      <c r="CN111" s="274">
        <v>17</v>
      </c>
      <c r="CO111" s="275">
        <v>28</v>
      </c>
      <c r="CP111" s="273">
        <v>73</v>
      </c>
      <c r="CQ111" s="274">
        <v>60</v>
      </c>
      <c r="CR111" s="275">
        <v>67</v>
      </c>
      <c r="CS111" s="273">
        <v>2251</v>
      </c>
      <c r="CT111" s="274">
        <v>2417</v>
      </c>
      <c r="CU111" s="275">
        <v>4668</v>
      </c>
      <c r="CV111" s="273">
        <v>74</v>
      </c>
      <c r="CW111" s="274">
        <v>62</v>
      </c>
      <c r="CX111" s="275">
        <v>68</v>
      </c>
      <c r="CY111" s="273">
        <v>2251</v>
      </c>
      <c r="CZ111" s="274">
        <v>2417</v>
      </c>
      <c r="DA111" s="275">
        <v>4668</v>
      </c>
      <c r="DB111" s="273">
        <v>34.700000000000003</v>
      </c>
      <c r="DC111" s="274">
        <v>32.6</v>
      </c>
      <c r="DD111" s="275">
        <v>33.6</v>
      </c>
      <c r="DE111" s="273">
        <v>2251</v>
      </c>
      <c r="DF111" s="274">
        <v>2417</v>
      </c>
      <c r="DG111" s="275">
        <v>4668</v>
      </c>
    </row>
    <row r="112" spans="1:111" x14ac:dyDescent="0.35">
      <c r="A112" t="s">
        <v>116</v>
      </c>
      <c r="B112" t="s">
        <v>361</v>
      </c>
      <c r="C112" t="s">
        <v>352</v>
      </c>
      <c r="D112" s="273">
        <v>84</v>
      </c>
      <c r="E112" s="274">
        <v>70</v>
      </c>
      <c r="F112" s="275">
        <v>77</v>
      </c>
      <c r="G112" s="273">
        <v>748</v>
      </c>
      <c r="H112" s="274">
        <v>812</v>
      </c>
      <c r="I112" s="275">
        <v>1560</v>
      </c>
      <c r="J112" s="273">
        <v>84</v>
      </c>
      <c r="K112" s="274">
        <v>70</v>
      </c>
      <c r="L112" s="275">
        <v>77</v>
      </c>
      <c r="M112" s="273">
        <v>748</v>
      </c>
      <c r="N112" s="274">
        <v>812</v>
      </c>
      <c r="O112" s="275">
        <v>1560</v>
      </c>
      <c r="P112" s="273">
        <v>37.200000000000003</v>
      </c>
      <c r="Q112" s="274">
        <v>33.9</v>
      </c>
      <c r="R112" s="275">
        <v>35.5</v>
      </c>
      <c r="S112" s="273">
        <v>748</v>
      </c>
      <c r="T112" s="274">
        <v>812</v>
      </c>
      <c r="U112" s="275">
        <v>1560</v>
      </c>
      <c r="V112" s="273">
        <v>90</v>
      </c>
      <c r="W112" s="274">
        <v>76</v>
      </c>
      <c r="X112" s="275">
        <v>83</v>
      </c>
      <c r="Y112" s="273">
        <v>210</v>
      </c>
      <c r="Z112" s="274">
        <v>220</v>
      </c>
      <c r="AA112" s="275">
        <v>430</v>
      </c>
      <c r="AB112" s="273">
        <v>90</v>
      </c>
      <c r="AC112" s="274">
        <v>76</v>
      </c>
      <c r="AD112" s="275">
        <v>83</v>
      </c>
      <c r="AE112" s="273">
        <v>210</v>
      </c>
      <c r="AF112" s="274">
        <v>220</v>
      </c>
      <c r="AG112" s="275">
        <v>430</v>
      </c>
      <c r="AH112" s="273">
        <v>38.200000000000003</v>
      </c>
      <c r="AI112" s="274">
        <v>35.4</v>
      </c>
      <c r="AJ112" s="275">
        <v>36.700000000000003</v>
      </c>
      <c r="AK112" s="273">
        <v>210</v>
      </c>
      <c r="AL112" s="274">
        <v>220</v>
      </c>
      <c r="AM112" s="275">
        <v>430</v>
      </c>
      <c r="AN112" s="273">
        <v>87</v>
      </c>
      <c r="AO112" s="274">
        <v>74</v>
      </c>
      <c r="AP112" s="275">
        <v>80</v>
      </c>
      <c r="AQ112" s="273">
        <v>165</v>
      </c>
      <c r="AR112" s="274">
        <v>192</v>
      </c>
      <c r="AS112" s="275">
        <v>357</v>
      </c>
      <c r="AT112" s="273">
        <v>87</v>
      </c>
      <c r="AU112" s="274">
        <v>75</v>
      </c>
      <c r="AV112" s="275">
        <v>81</v>
      </c>
      <c r="AW112" s="273">
        <v>165</v>
      </c>
      <c r="AX112" s="274">
        <v>192</v>
      </c>
      <c r="AY112" s="275">
        <v>357</v>
      </c>
      <c r="AZ112" s="273">
        <v>37.1</v>
      </c>
      <c r="BA112" s="274">
        <v>34.700000000000003</v>
      </c>
      <c r="BB112" s="275">
        <v>35.799999999999997</v>
      </c>
      <c r="BC112" s="273">
        <v>165</v>
      </c>
      <c r="BD112" s="274">
        <v>192</v>
      </c>
      <c r="BE112" s="275">
        <v>357</v>
      </c>
      <c r="BF112" s="273">
        <v>87</v>
      </c>
      <c r="BG112" s="274">
        <v>68</v>
      </c>
      <c r="BH112" s="275">
        <v>77</v>
      </c>
      <c r="BI112" s="273">
        <v>542</v>
      </c>
      <c r="BJ112" s="274">
        <v>561</v>
      </c>
      <c r="BK112" s="275">
        <v>1103</v>
      </c>
      <c r="BL112" s="273">
        <v>87</v>
      </c>
      <c r="BM112" s="274">
        <v>69</v>
      </c>
      <c r="BN112" s="275">
        <v>78</v>
      </c>
      <c r="BO112" s="273">
        <v>542</v>
      </c>
      <c r="BP112" s="274">
        <v>561</v>
      </c>
      <c r="BQ112" s="275">
        <v>1103</v>
      </c>
      <c r="BR112" s="273">
        <v>37.299999999999997</v>
      </c>
      <c r="BS112" s="274">
        <v>33.4</v>
      </c>
      <c r="BT112" s="275">
        <v>35.299999999999997</v>
      </c>
      <c r="BU112" s="273">
        <v>542</v>
      </c>
      <c r="BV112" s="274">
        <v>561</v>
      </c>
      <c r="BW112" s="275">
        <v>1103</v>
      </c>
      <c r="BX112" s="273">
        <v>85</v>
      </c>
      <c r="BY112" s="274">
        <v>79</v>
      </c>
      <c r="BZ112" s="275">
        <v>82</v>
      </c>
      <c r="CA112" s="273">
        <v>34</v>
      </c>
      <c r="CB112" s="274">
        <v>33</v>
      </c>
      <c r="CC112" s="275">
        <v>67</v>
      </c>
      <c r="CD112" s="273">
        <v>85</v>
      </c>
      <c r="CE112" s="274">
        <v>79</v>
      </c>
      <c r="CF112" s="275">
        <v>82</v>
      </c>
      <c r="CG112" s="273">
        <v>34</v>
      </c>
      <c r="CH112" s="274">
        <v>33</v>
      </c>
      <c r="CI112" s="275">
        <v>67</v>
      </c>
      <c r="CJ112" s="273">
        <v>36.799999999999997</v>
      </c>
      <c r="CK112" s="274">
        <v>34.299999999999997</v>
      </c>
      <c r="CL112" s="275">
        <v>35.6</v>
      </c>
      <c r="CM112" s="273">
        <v>34</v>
      </c>
      <c r="CN112" s="274">
        <v>33</v>
      </c>
      <c r="CO112" s="275">
        <v>67</v>
      </c>
      <c r="CP112" s="273">
        <v>85</v>
      </c>
      <c r="CQ112" s="274">
        <v>70</v>
      </c>
      <c r="CR112" s="275">
        <v>77</v>
      </c>
      <c r="CS112" s="273">
        <v>1798</v>
      </c>
      <c r="CT112" s="274">
        <v>1932</v>
      </c>
      <c r="CU112" s="275">
        <v>3730</v>
      </c>
      <c r="CV112" s="273">
        <v>85</v>
      </c>
      <c r="CW112" s="274">
        <v>71</v>
      </c>
      <c r="CX112" s="275">
        <v>78</v>
      </c>
      <c r="CY112" s="273">
        <v>1798</v>
      </c>
      <c r="CZ112" s="274">
        <v>1932</v>
      </c>
      <c r="DA112" s="275">
        <v>3730</v>
      </c>
      <c r="DB112" s="273">
        <v>37.200000000000003</v>
      </c>
      <c r="DC112" s="274">
        <v>34</v>
      </c>
      <c r="DD112" s="275">
        <v>35.5</v>
      </c>
      <c r="DE112" s="273">
        <v>1798</v>
      </c>
      <c r="DF112" s="274">
        <v>1932</v>
      </c>
      <c r="DG112" s="275">
        <v>3730</v>
      </c>
    </row>
    <row r="113" spans="1:111" x14ac:dyDescent="0.35">
      <c r="A113" t="s">
        <v>95</v>
      </c>
      <c r="B113" t="s">
        <v>340</v>
      </c>
      <c r="C113" t="s">
        <v>338</v>
      </c>
      <c r="D113" s="273">
        <v>83</v>
      </c>
      <c r="E113" s="274">
        <v>73</v>
      </c>
      <c r="F113" s="275">
        <v>78</v>
      </c>
      <c r="G113" s="273">
        <v>494</v>
      </c>
      <c r="H113" s="274">
        <v>528</v>
      </c>
      <c r="I113" s="275">
        <v>1022</v>
      </c>
      <c r="J113" s="273">
        <v>85</v>
      </c>
      <c r="K113" s="274">
        <v>74</v>
      </c>
      <c r="L113" s="275">
        <v>79</v>
      </c>
      <c r="M113" s="273">
        <v>494</v>
      </c>
      <c r="N113" s="274">
        <v>528</v>
      </c>
      <c r="O113" s="275">
        <v>1022</v>
      </c>
      <c r="P113" s="273">
        <v>37.1</v>
      </c>
      <c r="Q113" s="274">
        <v>35.5</v>
      </c>
      <c r="R113" s="275">
        <v>36.200000000000003</v>
      </c>
      <c r="S113" s="273">
        <v>494</v>
      </c>
      <c r="T113" s="274">
        <v>528</v>
      </c>
      <c r="U113" s="275">
        <v>1022</v>
      </c>
      <c r="V113" s="273">
        <v>78</v>
      </c>
      <c r="W113" s="274">
        <v>71</v>
      </c>
      <c r="X113" s="275">
        <v>74</v>
      </c>
      <c r="Y113" s="273">
        <v>155</v>
      </c>
      <c r="Z113" s="274">
        <v>185</v>
      </c>
      <c r="AA113" s="275">
        <v>340</v>
      </c>
      <c r="AB113" s="273">
        <v>79</v>
      </c>
      <c r="AC113" s="274">
        <v>73</v>
      </c>
      <c r="AD113" s="275">
        <v>76</v>
      </c>
      <c r="AE113" s="273">
        <v>155</v>
      </c>
      <c r="AF113" s="274">
        <v>185</v>
      </c>
      <c r="AG113" s="275">
        <v>340</v>
      </c>
      <c r="AH113" s="273">
        <v>36.700000000000003</v>
      </c>
      <c r="AI113" s="274">
        <v>34.9</v>
      </c>
      <c r="AJ113" s="275">
        <v>35.700000000000003</v>
      </c>
      <c r="AK113" s="273">
        <v>155</v>
      </c>
      <c r="AL113" s="274">
        <v>185</v>
      </c>
      <c r="AM113" s="275">
        <v>340</v>
      </c>
      <c r="AN113" s="273">
        <v>80</v>
      </c>
      <c r="AO113" s="274">
        <v>73</v>
      </c>
      <c r="AP113" s="275">
        <v>77</v>
      </c>
      <c r="AQ113" s="273">
        <v>164</v>
      </c>
      <c r="AR113" s="274">
        <v>150</v>
      </c>
      <c r="AS113" s="275">
        <v>314</v>
      </c>
      <c r="AT113" s="273">
        <v>82</v>
      </c>
      <c r="AU113" s="274">
        <v>77</v>
      </c>
      <c r="AV113" s="275">
        <v>79</v>
      </c>
      <c r="AW113" s="273">
        <v>164</v>
      </c>
      <c r="AX113" s="274">
        <v>150</v>
      </c>
      <c r="AY113" s="275">
        <v>314</v>
      </c>
      <c r="AZ113" s="273">
        <v>34.700000000000003</v>
      </c>
      <c r="BA113" s="274">
        <v>33.6</v>
      </c>
      <c r="BB113" s="275">
        <v>34.200000000000003</v>
      </c>
      <c r="BC113" s="273">
        <v>164</v>
      </c>
      <c r="BD113" s="274">
        <v>150</v>
      </c>
      <c r="BE113" s="275">
        <v>314</v>
      </c>
      <c r="BF113" s="273">
        <v>82</v>
      </c>
      <c r="BG113" s="274">
        <v>64</v>
      </c>
      <c r="BH113" s="275">
        <v>73</v>
      </c>
      <c r="BI113" s="273">
        <v>426</v>
      </c>
      <c r="BJ113" s="274">
        <v>439</v>
      </c>
      <c r="BK113" s="275">
        <v>865</v>
      </c>
      <c r="BL113" s="273">
        <v>83</v>
      </c>
      <c r="BM113" s="274">
        <v>65</v>
      </c>
      <c r="BN113" s="275">
        <v>74</v>
      </c>
      <c r="BO113" s="273">
        <v>426</v>
      </c>
      <c r="BP113" s="274">
        <v>439</v>
      </c>
      <c r="BQ113" s="275">
        <v>865</v>
      </c>
      <c r="BR113" s="273">
        <v>35.799999999999997</v>
      </c>
      <c r="BS113" s="274">
        <v>32.799999999999997</v>
      </c>
      <c r="BT113" s="275">
        <v>34.299999999999997</v>
      </c>
      <c r="BU113" s="273">
        <v>426</v>
      </c>
      <c r="BV113" s="274">
        <v>439</v>
      </c>
      <c r="BW113" s="275">
        <v>865</v>
      </c>
      <c r="BX113" s="273" t="s">
        <v>197</v>
      </c>
      <c r="BY113" s="274" t="s">
        <v>197</v>
      </c>
      <c r="BZ113" s="275">
        <v>83</v>
      </c>
      <c r="CA113" s="273">
        <v>12</v>
      </c>
      <c r="CB113" s="274">
        <v>6</v>
      </c>
      <c r="CC113" s="275">
        <v>18</v>
      </c>
      <c r="CD113" s="273" t="s">
        <v>197</v>
      </c>
      <c r="CE113" s="274" t="s">
        <v>197</v>
      </c>
      <c r="CF113" s="275">
        <v>83</v>
      </c>
      <c r="CG113" s="273">
        <v>12</v>
      </c>
      <c r="CH113" s="274">
        <v>6</v>
      </c>
      <c r="CI113" s="275">
        <v>18</v>
      </c>
      <c r="CJ113" s="273">
        <v>38.299999999999997</v>
      </c>
      <c r="CK113" s="274">
        <v>33.200000000000003</v>
      </c>
      <c r="CL113" s="275">
        <v>36.6</v>
      </c>
      <c r="CM113" s="273">
        <v>12</v>
      </c>
      <c r="CN113" s="274">
        <v>6</v>
      </c>
      <c r="CO113" s="275">
        <v>18</v>
      </c>
      <c r="CP113" s="273">
        <v>77</v>
      </c>
      <c r="CQ113" s="274">
        <v>62</v>
      </c>
      <c r="CR113" s="275">
        <v>70</v>
      </c>
      <c r="CS113" s="273">
        <v>1482</v>
      </c>
      <c r="CT113" s="274">
        <v>1581</v>
      </c>
      <c r="CU113" s="275">
        <v>3063</v>
      </c>
      <c r="CV113" s="273">
        <v>79</v>
      </c>
      <c r="CW113" s="274">
        <v>64</v>
      </c>
      <c r="CX113" s="275">
        <v>71</v>
      </c>
      <c r="CY113" s="273">
        <v>1482</v>
      </c>
      <c r="CZ113" s="274">
        <v>1581</v>
      </c>
      <c r="DA113" s="275">
        <v>3063</v>
      </c>
      <c r="DB113" s="273">
        <v>35.799999999999997</v>
      </c>
      <c r="DC113" s="274">
        <v>33.700000000000003</v>
      </c>
      <c r="DD113" s="275">
        <v>34.700000000000003</v>
      </c>
      <c r="DE113" s="273">
        <v>1482</v>
      </c>
      <c r="DF113" s="274">
        <v>1581</v>
      </c>
      <c r="DG113" s="275">
        <v>3063</v>
      </c>
    </row>
    <row r="114" spans="1:111" x14ac:dyDescent="0.35">
      <c r="A114" t="s">
        <v>96</v>
      </c>
      <c r="B114" t="s">
        <v>341</v>
      </c>
      <c r="C114" t="s">
        <v>338</v>
      </c>
      <c r="D114" s="273">
        <v>80</v>
      </c>
      <c r="E114" s="274">
        <v>72</v>
      </c>
      <c r="F114" s="275">
        <v>76</v>
      </c>
      <c r="G114" s="273">
        <v>341</v>
      </c>
      <c r="H114" s="274">
        <v>320</v>
      </c>
      <c r="I114" s="275">
        <v>661</v>
      </c>
      <c r="J114" s="273">
        <v>81</v>
      </c>
      <c r="K114" s="274">
        <v>74</v>
      </c>
      <c r="L114" s="275">
        <v>78</v>
      </c>
      <c r="M114" s="273">
        <v>341</v>
      </c>
      <c r="N114" s="274">
        <v>320</v>
      </c>
      <c r="O114" s="275">
        <v>661</v>
      </c>
      <c r="P114" s="273">
        <v>37.1</v>
      </c>
      <c r="Q114" s="274">
        <v>35.6</v>
      </c>
      <c r="R114" s="275">
        <v>36.4</v>
      </c>
      <c r="S114" s="273">
        <v>341</v>
      </c>
      <c r="T114" s="274">
        <v>320</v>
      </c>
      <c r="U114" s="275">
        <v>661</v>
      </c>
      <c r="V114" s="273">
        <v>85</v>
      </c>
      <c r="W114" s="274">
        <v>64</v>
      </c>
      <c r="X114" s="275">
        <v>74</v>
      </c>
      <c r="Y114" s="273">
        <v>104</v>
      </c>
      <c r="Z114" s="274">
        <v>114</v>
      </c>
      <c r="AA114" s="275">
        <v>218</v>
      </c>
      <c r="AB114" s="273">
        <v>88</v>
      </c>
      <c r="AC114" s="274">
        <v>68</v>
      </c>
      <c r="AD114" s="275">
        <v>77</v>
      </c>
      <c r="AE114" s="273">
        <v>104</v>
      </c>
      <c r="AF114" s="274">
        <v>114</v>
      </c>
      <c r="AG114" s="275">
        <v>218</v>
      </c>
      <c r="AH114" s="273">
        <v>37.4</v>
      </c>
      <c r="AI114" s="274">
        <v>34.299999999999997</v>
      </c>
      <c r="AJ114" s="275">
        <v>35.799999999999997</v>
      </c>
      <c r="AK114" s="273">
        <v>104</v>
      </c>
      <c r="AL114" s="274">
        <v>114</v>
      </c>
      <c r="AM114" s="275">
        <v>218</v>
      </c>
      <c r="AN114" s="273">
        <v>76</v>
      </c>
      <c r="AO114" s="274">
        <v>67</v>
      </c>
      <c r="AP114" s="275">
        <v>71</v>
      </c>
      <c r="AQ114" s="273">
        <v>45</v>
      </c>
      <c r="AR114" s="274">
        <v>46</v>
      </c>
      <c r="AS114" s="275">
        <v>91</v>
      </c>
      <c r="AT114" s="273">
        <v>80</v>
      </c>
      <c r="AU114" s="274">
        <v>74</v>
      </c>
      <c r="AV114" s="275">
        <v>77</v>
      </c>
      <c r="AW114" s="273">
        <v>45</v>
      </c>
      <c r="AX114" s="274">
        <v>46</v>
      </c>
      <c r="AY114" s="275">
        <v>91</v>
      </c>
      <c r="AZ114" s="273">
        <v>35</v>
      </c>
      <c r="BA114" s="274">
        <v>32.5</v>
      </c>
      <c r="BB114" s="275">
        <v>33.700000000000003</v>
      </c>
      <c r="BC114" s="273">
        <v>45</v>
      </c>
      <c r="BD114" s="274">
        <v>46</v>
      </c>
      <c r="BE114" s="275">
        <v>91</v>
      </c>
      <c r="BF114" s="273">
        <v>73</v>
      </c>
      <c r="BG114" s="274">
        <v>58</v>
      </c>
      <c r="BH114" s="275">
        <v>66</v>
      </c>
      <c r="BI114" s="273">
        <v>158</v>
      </c>
      <c r="BJ114" s="274">
        <v>144</v>
      </c>
      <c r="BK114" s="275">
        <v>302</v>
      </c>
      <c r="BL114" s="273">
        <v>77</v>
      </c>
      <c r="BM114" s="274">
        <v>60</v>
      </c>
      <c r="BN114" s="275">
        <v>69</v>
      </c>
      <c r="BO114" s="273">
        <v>158</v>
      </c>
      <c r="BP114" s="274">
        <v>144</v>
      </c>
      <c r="BQ114" s="275">
        <v>302</v>
      </c>
      <c r="BR114" s="273">
        <v>35.1</v>
      </c>
      <c r="BS114" s="274">
        <v>32.6</v>
      </c>
      <c r="BT114" s="275">
        <v>33.9</v>
      </c>
      <c r="BU114" s="273">
        <v>158</v>
      </c>
      <c r="BV114" s="274">
        <v>144</v>
      </c>
      <c r="BW114" s="275">
        <v>302</v>
      </c>
      <c r="BX114" s="273">
        <v>100</v>
      </c>
      <c r="BY114" s="274" t="s">
        <v>197</v>
      </c>
      <c r="BZ114" s="275" t="s">
        <v>197</v>
      </c>
      <c r="CA114" s="273">
        <v>3</v>
      </c>
      <c r="CB114" s="274">
        <v>4</v>
      </c>
      <c r="CC114" s="275">
        <v>7</v>
      </c>
      <c r="CD114" s="273">
        <v>100</v>
      </c>
      <c r="CE114" s="274" t="s">
        <v>197</v>
      </c>
      <c r="CF114" s="275" t="s">
        <v>197</v>
      </c>
      <c r="CG114" s="273">
        <v>3</v>
      </c>
      <c r="CH114" s="274">
        <v>4</v>
      </c>
      <c r="CI114" s="275">
        <v>7</v>
      </c>
      <c r="CJ114" s="273">
        <v>38</v>
      </c>
      <c r="CK114" s="274">
        <v>31</v>
      </c>
      <c r="CL114" s="275">
        <v>34</v>
      </c>
      <c r="CM114" s="273">
        <v>3</v>
      </c>
      <c r="CN114" s="274">
        <v>4</v>
      </c>
      <c r="CO114" s="275">
        <v>7</v>
      </c>
      <c r="CP114" s="273">
        <v>77</v>
      </c>
      <c r="CQ114" s="274">
        <v>66</v>
      </c>
      <c r="CR114" s="275">
        <v>72</v>
      </c>
      <c r="CS114" s="273">
        <v>825</v>
      </c>
      <c r="CT114" s="274">
        <v>812</v>
      </c>
      <c r="CU114" s="275">
        <v>1637</v>
      </c>
      <c r="CV114" s="273">
        <v>79</v>
      </c>
      <c r="CW114" s="274">
        <v>69</v>
      </c>
      <c r="CX114" s="275">
        <v>74</v>
      </c>
      <c r="CY114" s="273">
        <v>825</v>
      </c>
      <c r="CZ114" s="274">
        <v>812</v>
      </c>
      <c r="DA114" s="275">
        <v>1637</v>
      </c>
      <c r="DB114" s="273">
        <v>36.200000000000003</v>
      </c>
      <c r="DC114" s="274">
        <v>34.200000000000003</v>
      </c>
      <c r="DD114" s="275">
        <v>35.200000000000003</v>
      </c>
      <c r="DE114" s="273">
        <v>825</v>
      </c>
      <c r="DF114" s="274">
        <v>812</v>
      </c>
      <c r="DG114" s="275">
        <v>1637</v>
      </c>
    </row>
    <row r="115" spans="1:111" x14ac:dyDescent="0.35">
      <c r="A115" t="s">
        <v>97</v>
      </c>
      <c r="B115" t="s">
        <v>342</v>
      </c>
      <c r="C115" t="s">
        <v>338</v>
      </c>
      <c r="D115" s="273">
        <v>79</v>
      </c>
      <c r="E115" s="274">
        <v>70</v>
      </c>
      <c r="F115" s="275">
        <v>74</v>
      </c>
      <c r="G115" s="273">
        <v>732</v>
      </c>
      <c r="H115" s="274">
        <v>793</v>
      </c>
      <c r="I115" s="275">
        <v>1525</v>
      </c>
      <c r="J115" s="273">
        <v>79</v>
      </c>
      <c r="K115" s="274">
        <v>71</v>
      </c>
      <c r="L115" s="275">
        <v>75</v>
      </c>
      <c r="M115" s="273">
        <v>732</v>
      </c>
      <c r="N115" s="274">
        <v>793</v>
      </c>
      <c r="O115" s="275">
        <v>1525</v>
      </c>
      <c r="P115" s="273">
        <v>36.299999999999997</v>
      </c>
      <c r="Q115" s="274">
        <v>34.700000000000003</v>
      </c>
      <c r="R115" s="275">
        <v>35.4</v>
      </c>
      <c r="S115" s="273">
        <v>732</v>
      </c>
      <c r="T115" s="274">
        <v>793</v>
      </c>
      <c r="U115" s="275">
        <v>1525</v>
      </c>
      <c r="V115" s="273">
        <v>86</v>
      </c>
      <c r="W115" s="274">
        <v>71</v>
      </c>
      <c r="X115" s="275">
        <v>78</v>
      </c>
      <c r="Y115" s="273">
        <v>171</v>
      </c>
      <c r="Z115" s="274">
        <v>212</v>
      </c>
      <c r="AA115" s="275">
        <v>383</v>
      </c>
      <c r="AB115" s="273">
        <v>86</v>
      </c>
      <c r="AC115" s="274">
        <v>72</v>
      </c>
      <c r="AD115" s="275">
        <v>78</v>
      </c>
      <c r="AE115" s="273">
        <v>171</v>
      </c>
      <c r="AF115" s="274">
        <v>212</v>
      </c>
      <c r="AG115" s="275">
        <v>383</v>
      </c>
      <c r="AH115" s="273">
        <v>37.9</v>
      </c>
      <c r="AI115" s="274">
        <v>35</v>
      </c>
      <c r="AJ115" s="275">
        <v>36.299999999999997</v>
      </c>
      <c r="AK115" s="273">
        <v>171</v>
      </c>
      <c r="AL115" s="274">
        <v>212</v>
      </c>
      <c r="AM115" s="275">
        <v>383</v>
      </c>
      <c r="AN115" s="273">
        <v>87</v>
      </c>
      <c r="AO115" s="274">
        <v>67</v>
      </c>
      <c r="AP115" s="275">
        <v>77</v>
      </c>
      <c r="AQ115" s="273">
        <v>89</v>
      </c>
      <c r="AR115" s="274">
        <v>90</v>
      </c>
      <c r="AS115" s="275">
        <v>179</v>
      </c>
      <c r="AT115" s="273">
        <v>87</v>
      </c>
      <c r="AU115" s="274">
        <v>68</v>
      </c>
      <c r="AV115" s="275">
        <v>77</v>
      </c>
      <c r="AW115" s="273">
        <v>89</v>
      </c>
      <c r="AX115" s="274">
        <v>90</v>
      </c>
      <c r="AY115" s="275">
        <v>179</v>
      </c>
      <c r="AZ115" s="273">
        <v>36.9</v>
      </c>
      <c r="BA115" s="274">
        <v>33.5</v>
      </c>
      <c r="BB115" s="275">
        <v>35.200000000000003</v>
      </c>
      <c r="BC115" s="273">
        <v>89</v>
      </c>
      <c r="BD115" s="274">
        <v>90</v>
      </c>
      <c r="BE115" s="275">
        <v>179</v>
      </c>
      <c r="BF115" s="273">
        <v>83</v>
      </c>
      <c r="BG115" s="274">
        <v>68</v>
      </c>
      <c r="BH115" s="275">
        <v>75</v>
      </c>
      <c r="BI115" s="273">
        <v>298</v>
      </c>
      <c r="BJ115" s="274">
        <v>328</v>
      </c>
      <c r="BK115" s="275">
        <v>626</v>
      </c>
      <c r="BL115" s="273">
        <v>83</v>
      </c>
      <c r="BM115" s="274">
        <v>68</v>
      </c>
      <c r="BN115" s="275">
        <v>75</v>
      </c>
      <c r="BO115" s="273">
        <v>298</v>
      </c>
      <c r="BP115" s="274">
        <v>328</v>
      </c>
      <c r="BQ115" s="275">
        <v>626</v>
      </c>
      <c r="BR115" s="273">
        <v>35.799999999999997</v>
      </c>
      <c r="BS115" s="274">
        <v>33</v>
      </c>
      <c r="BT115" s="275">
        <v>34.299999999999997</v>
      </c>
      <c r="BU115" s="273">
        <v>298</v>
      </c>
      <c r="BV115" s="274">
        <v>328</v>
      </c>
      <c r="BW115" s="275">
        <v>626</v>
      </c>
      <c r="BX115" s="273">
        <v>76</v>
      </c>
      <c r="BY115" s="274">
        <v>80</v>
      </c>
      <c r="BZ115" s="275">
        <v>78</v>
      </c>
      <c r="CA115" s="273">
        <v>17</v>
      </c>
      <c r="CB115" s="274">
        <v>15</v>
      </c>
      <c r="CC115" s="275">
        <v>32</v>
      </c>
      <c r="CD115" s="273">
        <v>76</v>
      </c>
      <c r="CE115" s="274">
        <v>80</v>
      </c>
      <c r="CF115" s="275">
        <v>78</v>
      </c>
      <c r="CG115" s="273">
        <v>17</v>
      </c>
      <c r="CH115" s="274">
        <v>15</v>
      </c>
      <c r="CI115" s="275">
        <v>32</v>
      </c>
      <c r="CJ115" s="273">
        <v>37.799999999999997</v>
      </c>
      <c r="CK115" s="274">
        <v>34.700000000000003</v>
      </c>
      <c r="CL115" s="275">
        <v>36.299999999999997</v>
      </c>
      <c r="CM115" s="273">
        <v>17</v>
      </c>
      <c r="CN115" s="274">
        <v>15</v>
      </c>
      <c r="CO115" s="275">
        <v>32</v>
      </c>
      <c r="CP115" s="273">
        <v>80</v>
      </c>
      <c r="CQ115" s="274">
        <v>68</v>
      </c>
      <c r="CR115" s="275">
        <v>74</v>
      </c>
      <c r="CS115" s="273">
        <v>1482</v>
      </c>
      <c r="CT115" s="274">
        <v>1597</v>
      </c>
      <c r="CU115" s="275">
        <v>3079</v>
      </c>
      <c r="CV115" s="273">
        <v>80</v>
      </c>
      <c r="CW115" s="274">
        <v>69</v>
      </c>
      <c r="CX115" s="275">
        <v>74</v>
      </c>
      <c r="CY115" s="273">
        <v>1482</v>
      </c>
      <c r="CZ115" s="274">
        <v>1597</v>
      </c>
      <c r="DA115" s="275">
        <v>3079</v>
      </c>
      <c r="DB115" s="273">
        <v>36.299999999999997</v>
      </c>
      <c r="DC115" s="274">
        <v>34.1</v>
      </c>
      <c r="DD115" s="275">
        <v>35.200000000000003</v>
      </c>
      <c r="DE115" s="273">
        <v>1482</v>
      </c>
      <c r="DF115" s="274">
        <v>1597</v>
      </c>
      <c r="DG115" s="275">
        <v>3079</v>
      </c>
    </row>
    <row r="116" spans="1:111" x14ac:dyDescent="0.35">
      <c r="A116" t="s">
        <v>117</v>
      </c>
      <c r="B116" t="s">
        <v>362</v>
      </c>
      <c r="C116" t="s">
        <v>352</v>
      </c>
      <c r="D116" s="273">
        <v>75</v>
      </c>
      <c r="E116" s="274">
        <v>60</v>
      </c>
      <c r="F116" s="275">
        <v>67</v>
      </c>
      <c r="G116" s="273">
        <v>430</v>
      </c>
      <c r="H116" s="274">
        <v>468</v>
      </c>
      <c r="I116" s="275">
        <v>898</v>
      </c>
      <c r="J116" s="273">
        <v>75</v>
      </c>
      <c r="K116" s="274">
        <v>61</v>
      </c>
      <c r="L116" s="275">
        <v>68</v>
      </c>
      <c r="M116" s="273">
        <v>430</v>
      </c>
      <c r="N116" s="274">
        <v>468</v>
      </c>
      <c r="O116" s="275">
        <v>898</v>
      </c>
      <c r="P116" s="273">
        <v>35.299999999999997</v>
      </c>
      <c r="Q116" s="274">
        <v>32.700000000000003</v>
      </c>
      <c r="R116" s="275">
        <v>33.9</v>
      </c>
      <c r="S116" s="273">
        <v>430</v>
      </c>
      <c r="T116" s="274">
        <v>468</v>
      </c>
      <c r="U116" s="275">
        <v>898</v>
      </c>
      <c r="V116" s="273">
        <v>77</v>
      </c>
      <c r="W116" s="274">
        <v>63</v>
      </c>
      <c r="X116" s="275">
        <v>70</v>
      </c>
      <c r="Y116" s="273">
        <v>123</v>
      </c>
      <c r="Z116" s="274">
        <v>145</v>
      </c>
      <c r="AA116" s="275">
        <v>268</v>
      </c>
      <c r="AB116" s="273">
        <v>79</v>
      </c>
      <c r="AC116" s="274">
        <v>67</v>
      </c>
      <c r="AD116" s="275">
        <v>72</v>
      </c>
      <c r="AE116" s="273">
        <v>123</v>
      </c>
      <c r="AF116" s="274">
        <v>145</v>
      </c>
      <c r="AG116" s="275">
        <v>268</v>
      </c>
      <c r="AH116" s="273">
        <v>36.200000000000003</v>
      </c>
      <c r="AI116" s="274">
        <v>33.9</v>
      </c>
      <c r="AJ116" s="275">
        <v>35</v>
      </c>
      <c r="AK116" s="273">
        <v>123</v>
      </c>
      <c r="AL116" s="274">
        <v>145</v>
      </c>
      <c r="AM116" s="275">
        <v>268</v>
      </c>
      <c r="AN116" s="273">
        <v>85</v>
      </c>
      <c r="AO116" s="274">
        <v>69</v>
      </c>
      <c r="AP116" s="275">
        <v>77</v>
      </c>
      <c r="AQ116" s="273">
        <v>769</v>
      </c>
      <c r="AR116" s="274">
        <v>746</v>
      </c>
      <c r="AS116" s="275">
        <v>1515</v>
      </c>
      <c r="AT116" s="273">
        <v>86</v>
      </c>
      <c r="AU116" s="274">
        <v>73</v>
      </c>
      <c r="AV116" s="275">
        <v>80</v>
      </c>
      <c r="AW116" s="273">
        <v>769</v>
      </c>
      <c r="AX116" s="274">
        <v>746</v>
      </c>
      <c r="AY116" s="275">
        <v>1515</v>
      </c>
      <c r="AZ116" s="273">
        <v>36</v>
      </c>
      <c r="BA116" s="274">
        <v>33.9</v>
      </c>
      <c r="BB116" s="275">
        <v>34.9</v>
      </c>
      <c r="BC116" s="273">
        <v>769</v>
      </c>
      <c r="BD116" s="274">
        <v>746</v>
      </c>
      <c r="BE116" s="275">
        <v>1515</v>
      </c>
      <c r="BF116" s="273">
        <v>77</v>
      </c>
      <c r="BG116" s="274">
        <v>52</v>
      </c>
      <c r="BH116" s="275">
        <v>65</v>
      </c>
      <c r="BI116" s="273">
        <v>127</v>
      </c>
      <c r="BJ116" s="274">
        <v>123</v>
      </c>
      <c r="BK116" s="275">
        <v>250</v>
      </c>
      <c r="BL116" s="273">
        <v>80</v>
      </c>
      <c r="BM116" s="274">
        <v>54</v>
      </c>
      <c r="BN116" s="275">
        <v>67</v>
      </c>
      <c r="BO116" s="273">
        <v>127</v>
      </c>
      <c r="BP116" s="274">
        <v>123</v>
      </c>
      <c r="BQ116" s="275">
        <v>250</v>
      </c>
      <c r="BR116" s="273">
        <v>34.9</v>
      </c>
      <c r="BS116" s="274">
        <v>31.7</v>
      </c>
      <c r="BT116" s="275">
        <v>33.299999999999997</v>
      </c>
      <c r="BU116" s="273">
        <v>127</v>
      </c>
      <c r="BV116" s="274">
        <v>123</v>
      </c>
      <c r="BW116" s="275">
        <v>250</v>
      </c>
      <c r="BX116" s="273" t="s">
        <v>197</v>
      </c>
      <c r="BY116" s="274" t="s">
        <v>197</v>
      </c>
      <c r="BZ116" s="275" t="s">
        <v>197</v>
      </c>
      <c r="CA116" s="273">
        <v>7</v>
      </c>
      <c r="CB116" s="274">
        <v>3</v>
      </c>
      <c r="CC116" s="275">
        <v>10</v>
      </c>
      <c r="CD116" s="273" t="s">
        <v>197</v>
      </c>
      <c r="CE116" s="274" t="s">
        <v>197</v>
      </c>
      <c r="CF116" s="275" t="s">
        <v>197</v>
      </c>
      <c r="CG116" s="273">
        <v>7</v>
      </c>
      <c r="CH116" s="274">
        <v>3</v>
      </c>
      <c r="CI116" s="275">
        <v>10</v>
      </c>
      <c r="CJ116" s="273">
        <v>39.299999999999997</v>
      </c>
      <c r="CK116" s="274">
        <v>34.700000000000003</v>
      </c>
      <c r="CL116" s="275">
        <v>37.9</v>
      </c>
      <c r="CM116" s="273">
        <v>7</v>
      </c>
      <c r="CN116" s="274">
        <v>3</v>
      </c>
      <c r="CO116" s="275">
        <v>10</v>
      </c>
      <c r="CP116" s="273">
        <v>79</v>
      </c>
      <c r="CQ116" s="274">
        <v>64</v>
      </c>
      <c r="CR116" s="275">
        <v>71</v>
      </c>
      <c r="CS116" s="273">
        <v>1573</v>
      </c>
      <c r="CT116" s="274">
        <v>1614</v>
      </c>
      <c r="CU116" s="275">
        <v>3187</v>
      </c>
      <c r="CV116" s="273">
        <v>80</v>
      </c>
      <c r="CW116" s="274">
        <v>66</v>
      </c>
      <c r="CX116" s="275">
        <v>73</v>
      </c>
      <c r="CY116" s="273">
        <v>1573</v>
      </c>
      <c r="CZ116" s="274">
        <v>1614</v>
      </c>
      <c r="DA116" s="275">
        <v>3187</v>
      </c>
      <c r="DB116" s="273">
        <v>35.5</v>
      </c>
      <c r="DC116" s="274">
        <v>33.200000000000003</v>
      </c>
      <c r="DD116" s="275">
        <v>34.4</v>
      </c>
      <c r="DE116" s="273">
        <v>1573</v>
      </c>
      <c r="DF116" s="274">
        <v>1614</v>
      </c>
      <c r="DG116" s="275">
        <v>3187</v>
      </c>
    </row>
    <row r="117" spans="1:111" x14ac:dyDescent="0.35">
      <c r="A117" t="s">
        <v>118</v>
      </c>
      <c r="B117" t="s">
        <v>363</v>
      </c>
      <c r="C117" t="s">
        <v>352</v>
      </c>
      <c r="D117" s="273">
        <v>78</v>
      </c>
      <c r="E117" s="274">
        <v>66</v>
      </c>
      <c r="F117" s="275">
        <v>72</v>
      </c>
      <c r="G117" s="273">
        <v>1107</v>
      </c>
      <c r="H117" s="274">
        <v>1198</v>
      </c>
      <c r="I117" s="275">
        <v>2305</v>
      </c>
      <c r="J117" s="273">
        <v>78</v>
      </c>
      <c r="K117" s="274">
        <v>66</v>
      </c>
      <c r="L117" s="275">
        <v>72</v>
      </c>
      <c r="M117" s="273">
        <v>1107</v>
      </c>
      <c r="N117" s="274">
        <v>1198</v>
      </c>
      <c r="O117" s="275">
        <v>2305</v>
      </c>
      <c r="P117" s="273">
        <v>34.799999999999997</v>
      </c>
      <c r="Q117" s="274">
        <v>33.4</v>
      </c>
      <c r="R117" s="275">
        <v>34</v>
      </c>
      <c r="S117" s="273">
        <v>1107</v>
      </c>
      <c r="T117" s="274">
        <v>1198</v>
      </c>
      <c r="U117" s="275">
        <v>2305</v>
      </c>
      <c r="V117" s="273">
        <v>78</v>
      </c>
      <c r="W117" s="274">
        <v>63</v>
      </c>
      <c r="X117" s="275">
        <v>70</v>
      </c>
      <c r="Y117" s="273">
        <v>129</v>
      </c>
      <c r="Z117" s="274">
        <v>132</v>
      </c>
      <c r="AA117" s="275">
        <v>261</v>
      </c>
      <c r="AB117" s="273">
        <v>78</v>
      </c>
      <c r="AC117" s="274">
        <v>63</v>
      </c>
      <c r="AD117" s="275">
        <v>70</v>
      </c>
      <c r="AE117" s="273">
        <v>129</v>
      </c>
      <c r="AF117" s="274">
        <v>132</v>
      </c>
      <c r="AG117" s="275">
        <v>261</v>
      </c>
      <c r="AH117" s="273">
        <v>34.700000000000003</v>
      </c>
      <c r="AI117" s="274">
        <v>32.9</v>
      </c>
      <c r="AJ117" s="275">
        <v>33.799999999999997</v>
      </c>
      <c r="AK117" s="273">
        <v>129</v>
      </c>
      <c r="AL117" s="274">
        <v>132</v>
      </c>
      <c r="AM117" s="275">
        <v>261</v>
      </c>
      <c r="AN117" s="273">
        <v>86</v>
      </c>
      <c r="AO117" s="274">
        <v>68</v>
      </c>
      <c r="AP117" s="275">
        <v>76</v>
      </c>
      <c r="AQ117" s="273">
        <v>132</v>
      </c>
      <c r="AR117" s="274">
        <v>151</v>
      </c>
      <c r="AS117" s="275">
        <v>283</v>
      </c>
      <c r="AT117" s="273">
        <v>86</v>
      </c>
      <c r="AU117" s="274">
        <v>70</v>
      </c>
      <c r="AV117" s="275">
        <v>77</v>
      </c>
      <c r="AW117" s="273">
        <v>132</v>
      </c>
      <c r="AX117" s="274">
        <v>151</v>
      </c>
      <c r="AY117" s="275">
        <v>283</v>
      </c>
      <c r="AZ117" s="273">
        <v>35.200000000000003</v>
      </c>
      <c r="BA117" s="274">
        <v>32.5</v>
      </c>
      <c r="BB117" s="275">
        <v>33.700000000000003</v>
      </c>
      <c r="BC117" s="273">
        <v>132</v>
      </c>
      <c r="BD117" s="274">
        <v>151</v>
      </c>
      <c r="BE117" s="275">
        <v>283</v>
      </c>
      <c r="BF117" s="273">
        <v>76</v>
      </c>
      <c r="BG117" s="274">
        <v>57</v>
      </c>
      <c r="BH117" s="275">
        <v>67</v>
      </c>
      <c r="BI117" s="273">
        <v>174</v>
      </c>
      <c r="BJ117" s="274">
        <v>146</v>
      </c>
      <c r="BK117" s="275">
        <v>320</v>
      </c>
      <c r="BL117" s="273">
        <v>76</v>
      </c>
      <c r="BM117" s="274">
        <v>58</v>
      </c>
      <c r="BN117" s="275">
        <v>68</v>
      </c>
      <c r="BO117" s="273">
        <v>174</v>
      </c>
      <c r="BP117" s="274">
        <v>146</v>
      </c>
      <c r="BQ117" s="275">
        <v>320</v>
      </c>
      <c r="BR117" s="273">
        <v>34.5</v>
      </c>
      <c r="BS117" s="274">
        <v>32</v>
      </c>
      <c r="BT117" s="275">
        <v>33.299999999999997</v>
      </c>
      <c r="BU117" s="273">
        <v>174</v>
      </c>
      <c r="BV117" s="274">
        <v>146</v>
      </c>
      <c r="BW117" s="275">
        <v>320</v>
      </c>
      <c r="BX117" s="273" t="s">
        <v>197</v>
      </c>
      <c r="BY117" s="274" t="s">
        <v>197</v>
      </c>
      <c r="BZ117" s="275">
        <v>85</v>
      </c>
      <c r="CA117" s="273">
        <v>12</v>
      </c>
      <c r="CB117" s="274">
        <v>14</v>
      </c>
      <c r="CC117" s="275">
        <v>26</v>
      </c>
      <c r="CD117" s="273" t="s">
        <v>197</v>
      </c>
      <c r="CE117" s="274" t="s">
        <v>197</v>
      </c>
      <c r="CF117" s="275">
        <v>85</v>
      </c>
      <c r="CG117" s="273">
        <v>12</v>
      </c>
      <c r="CH117" s="274">
        <v>14</v>
      </c>
      <c r="CI117" s="275">
        <v>26</v>
      </c>
      <c r="CJ117" s="273">
        <v>35.6</v>
      </c>
      <c r="CK117" s="274">
        <v>35.6</v>
      </c>
      <c r="CL117" s="275">
        <v>35.6</v>
      </c>
      <c r="CM117" s="273">
        <v>12</v>
      </c>
      <c r="CN117" s="274">
        <v>14</v>
      </c>
      <c r="CO117" s="275">
        <v>26</v>
      </c>
      <c r="CP117" s="273">
        <v>78</v>
      </c>
      <c r="CQ117" s="274">
        <v>65</v>
      </c>
      <c r="CR117" s="275">
        <v>71</v>
      </c>
      <c r="CS117" s="273">
        <v>1619</v>
      </c>
      <c r="CT117" s="274">
        <v>1696</v>
      </c>
      <c r="CU117" s="275">
        <v>3315</v>
      </c>
      <c r="CV117" s="273">
        <v>78</v>
      </c>
      <c r="CW117" s="274">
        <v>65</v>
      </c>
      <c r="CX117" s="275">
        <v>72</v>
      </c>
      <c r="CY117" s="273">
        <v>1619</v>
      </c>
      <c r="CZ117" s="274">
        <v>1696</v>
      </c>
      <c r="DA117" s="275">
        <v>3315</v>
      </c>
      <c r="DB117" s="273">
        <v>34.700000000000003</v>
      </c>
      <c r="DC117" s="274">
        <v>33</v>
      </c>
      <c r="DD117" s="275">
        <v>33.9</v>
      </c>
      <c r="DE117" s="273">
        <v>1619</v>
      </c>
      <c r="DF117" s="274">
        <v>1696</v>
      </c>
      <c r="DG117" s="275">
        <v>3315</v>
      </c>
    </row>
    <row r="118" spans="1:111" x14ac:dyDescent="0.35">
      <c r="A118" t="s">
        <v>119</v>
      </c>
      <c r="B118" t="s">
        <v>364</v>
      </c>
      <c r="C118" t="s">
        <v>352</v>
      </c>
      <c r="D118" s="273">
        <v>77</v>
      </c>
      <c r="E118" s="274">
        <v>64</v>
      </c>
      <c r="F118" s="275">
        <v>70</v>
      </c>
      <c r="G118" s="273">
        <v>774</v>
      </c>
      <c r="H118" s="274">
        <v>845</v>
      </c>
      <c r="I118" s="275">
        <v>1619</v>
      </c>
      <c r="J118" s="273">
        <v>77</v>
      </c>
      <c r="K118" s="274">
        <v>65</v>
      </c>
      <c r="L118" s="275">
        <v>71</v>
      </c>
      <c r="M118" s="273">
        <v>774</v>
      </c>
      <c r="N118" s="274">
        <v>845</v>
      </c>
      <c r="O118" s="275">
        <v>1619</v>
      </c>
      <c r="P118" s="273">
        <v>35.799999999999997</v>
      </c>
      <c r="Q118" s="274">
        <v>33.700000000000003</v>
      </c>
      <c r="R118" s="275">
        <v>34.700000000000003</v>
      </c>
      <c r="S118" s="273">
        <v>774</v>
      </c>
      <c r="T118" s="274">
        <v>845</v>
      </c>
      <c r="U118" s="275">
        <v>1619</v>
      </c>
      <c r="V118" s="273">
        <v>77</v>
      </c>
      <c r="W118" s="274">
        <v>67</v>
      </c>
      <c r="X118" s="275">
        <v>72</v>
      </c>
      <c r="Y118" s="273">
        <v>216</v>
      </c>
      <c r="Z118" s="274">
        <v>248</v>
      </c>
      <c r="AA118" s="275">
        <v>464</v>
      </c>
      <c r="AB118" s="273">
        <v>78</v>
      </c>
      <c r="AC118" s="274">
        <v>68</v>
      </c>
      <c r="AD118" s="275">
        <v>73</v>
      </c>
      <c r="AE118" s="273">
        <v>216</v>
      </c>
      <c r="AF118" s="274">
        <v>248</v>
      </c>
      <c r="AG118" s="275">
        <v>464</v>
      </c>
      <c r="AH118" s="273">
        <v>35.5</v>
      </c>
      <c r="AI118" s="274">
        <v>34</v>
      </c>
      <c r="AJ118" s="275">
        <v>34.700000000000003</v>
      </c>
      <c r="AK118" s="273">
        <v>216</v>
      </c>
      <c r="AL118" s="274">
        <v>248</v>
      </c>
      <c r="AM118" s="275">
        <v>464</v>
      </c>
      <c r="AN118" s="273">
        <v>82</v>
      </c>
      <c r="AO118" s="274">
        <v>68</v>
      </c>
      <c r="AP118" s="275">
        <v>75</v>
      </c>
      <c r="AQ118" s="273">
        <v>601</v>
      </c>
      <c r="AR118" s="274">
        <v>684</v>
      </c>
      <c r="AS118" s="275">
        <v>1285</v>
      </c>
      <c r="AT118" s="273">
        <v>84</v>
      </c>
      <c r="AU118" s="274">
        <v>72</v>
      </c>
      <c r="AV118" s="275">
        <v>77</v>
      </c>
      <c r="AW118" s="273">
        <v>601</v>
      </c>
      <c r="AX118" s="274">
        <v>684</v>
      </c>
      <c r="AY118" s="275">
        <v>1285</v>
      </c>
      <c r="AZ118" s="273">
        <v>35.9</v>
      </c>
      <c r="BA118" s="274">
        <v>33.299999999999997</v>
      </c>
      <c r="BB118" s="275">
        <v>34.5</v>
      </c>
      <c r="BC118" s="273">
        <v>601</v>
      </c>
      <c r="BD118" s="274">
        <v>684</v>
      </c>
      <c r="BE118" s="275">
        <v>1285</v>
      </c>
      <c r="BF118" s="273">
        <v>79</v>
      </c>
      <c r="BG118" s="274">
        <v>63</v>
      </c>
      <c r="BH118" s="275">
        <v>70</v>
      </c>
      <c r="BI118" s="273">
        <v>164</v>
      </c>
      <c r="BJ118" s="274">
        <v>224</v>
      </c>
      <c r="BK118" s="275">
        <v>388</v>
      </c>
      <c r="BL118" s="273">
        <v>81</v>
      </c>
      <c r="BM118" s="274">
        <v>67</v>
      </c>
      <c r="BN118" s="275">
        <v>73</v>
      </c>
      <c r="BO118" s="273">
        <v>164</v>
      </c>
      <c r="BP118" s="274">
        <v>224</v>
      </c>
      <c r="BQ118" s="275">
        <v>388</v>
      </c>
      <c r="BR118" s="273">
        <v>36.1</v>
      </c>
      <c r="BS118" s="274">
        <v>32.700000000000003</v>
      </c>
      <c r="BT118" s="275">
        <v>34.1</v>
      </c>
      <c r="BU118" s="273">
        <v>164</v>
      </c>
      <c r="BV118" s="274">
        <v>224</v>
      </c>
      <c r="BW118" s="275">
        <v>388</v>
      </c>
      <c r="BX118" s="273" t="s">
        <v>197</v>
      </c>
      <c r="BY118" s="274" t="s">
        <v>197</v>
      </c>
      <c r="BZ118" s="275" t="s">
        <v>197</v>
      </c>
      <c r="CA118" s="273">
        <v>6</v>
      </c>
      <c r="CB118" s="274">
        <v>4</v>
      </c>
      <c r="CC118" s="275">
        <v>10</v>
      </c>
      <c r="CD118" s="273" t="s">
        <v>197</v>
      </c>
      <c r="CE118" s="274" t="s">
        <v>197</v>
      </c>
      <c r="CF118" s="275" t="s">
        <v>197</v>
      </c>
      <c r="CG118" s="273">
        <v>6</v>
      </c>
      <c r="CH118" s="274">
        <v>4</v>
      </c>
      <c r="CI118" s="275">
        <v>10</v>
      </c>
      <c r="CJ118" s="273">
        <v>38.700000000000003</v>
      </c>
      <c r="CK118" s="274">
        <v>35</v>
      </c>
      <c r="CL118" s="275">
        <v>37.200000000000003</v>
      </c>
      <c r="CM118" s="273">
        <v>6</v>
      </c>
      <c r="CN118" s="274">
        <v>4</v>
      </c>
      <c r="CO118" s="275">
        <v>10</v>
      </c>
      <c r="CP118" s="273">
        <v>77</v>
      </c>
      <c r="CQ118" s="274">
        <v>65</v>
      </c>
      <c r="CR118" s="275">
        <v>71</v>
      </c>
      <c r="CS118" s="273">
        <v>2009</v>
      </c>
      <c r="CT118" s="274">
        <v>2269</v>
      </c>
      <c r="CU118" s="275">
        <v>4278</v>
      </c>
      <c r="CV118" s="273">
        <v>79</v>
      </c>
      <c r="CW118" s="274">
        <v>67</v>
      </c>
      <c r="CX118" s="275">
        <v>73</v>
      </c>
      <c r="CY118" s="273">
        <v>2009</v>
      </c>
      <c r="CZ118" s="274">
        <v>2269</v>
      </c>
      <c r="DA118" s="275">
        <v>4278</v>
      </c>
      <c r="DB118" s="273">
        <v>35.6</v>
      </c>
      <c r="DC118" s="274">
        <v>33.4</v>
      </c>
      <c r="DD118" s="275">
        <v>34.4</v>
      </c>
      <c r="DE118" s="273">
        <v>2009</v>
      </c>
      <c r="DF118" s="274">
        <v>2269</v>
      </c>
      <c r="DG118" s="275">
        <v>4278</v>
      </c>
    </row>
    <row r="119" spans="1:111" x14ac:dyDescent="0.35">
      <c r="A119" t="s">
        <v>120</v>
      </c>
      <c r="B119" t="s">
        <v>365</v>
      </c>
      <c r="C119" t="s">
        <v>352</v>
      </c>
      <c r="D119" s="273">
        <v>73</v>
      </c>
      <c r="E119" s="274">
        <v>64</v>
      </c>
      <c r="F119" s="275">
        <v>69</v>
      </c>
      <c r="G119" s="273">
        <v>624</v>
      </c>
      <c r="H119" s="274">
        <v>621</v>
      </c>
      <c r="I119" s="275">
        <v>1245</v>
      </c>
      <c r="J119" s="273">
        <v>74</v>
      </c>
      <c r="K119" s="274">
        <v>66</v>
      </c>
      <c r="L119" s="275">
        <v>70</v>
      </c>
      <c r="M119" s="273">
        <v>624</v>
      </c>
      <c r="N119" s="274">
        <v>621</v>
      </c>
      <c r="O119" s="275">
        <v>1245</v>
      </c>
      <c r="P119" s="273">
        <v>35.299999999999997</v>
      </c>
      <c r="Q119" s="274">
        <v>33.9</v>
      </c>
      <c r="R119" s="275">
        <v>34.6</v>
      </c>
      <c r="S119" s="273">
        <v>624</v>
      </c>
      <c r="T119" s="274">
        <v>621</v>
      </c>
      <c r="U119" s="275">
        <v>1245</v>
      </c>
      <c r="V119" s="273">
        <v>87</v>
      </c>
      <c r="W119" s="274">
        <v>67</v>
      </c>
      <c r="X119" s="275">
        <v>77</v>
      </c>
      <c r="Y119" s="273">
        <v>145</v>
      </c>
      <c r="Z119" s="274">
        <v>136</v>
      </c>
      <c r="AA119" s="275">
        <v>281</v>
      </c>
      <c r="AB119" s="273">
        <v>87</v>
      </c>
      <c r="AC119" s="274">
        <v>68</v>
      </c>
      <c r="AD119" s="275">
        <v>78</v>
      </c>
      <c r="AE119" s="273">
        <v>145</v>
      </c>
      <c r="AF119" s="274">
        <v>136</v>
      </c>
      <c r="AG119" s="275">
        <v>281</v>
      </c>
      <c r="AH119" s="273">
        <v>37.6</v>
      </c>
      <c r="AI119" s="274">
        <v>34</v>
      </c>
      <c r="AJ119" s="275">
        <v>35.9</v>
      </c>
      <c r="AK119" s="273">
        <v>145</v>
      </c>
      <c r="AL119" s="274">
        <v>136</v>
      </c>
      <c r="AM119" s="275">
        <v>281</v>
      </c>
      <c r="AN119" s="273">
        <v>82</v>
      </c>
      <c r="AO119" s="274">
        <v>65</v>
      </c>
      <c r="AP119" s="275">
        <v>73</v>
      </c>
      <c r="AQ119" s="273">
        <v>608</v>
      </c>
      <c r="AR119" s="274">
        <v>657</v>
      </c>
      <c r="AS119" s="275">
        <v>1265</v>
      </c>
      <c r="AT119" s="273">
        <v>84</v>
      </c>
      <c r="AU119" s="274">
        <v>69</v>
      </c>
      <c r="AV119" s="275">
        <v>76</v>
      </c>
      <c r="AW119" s="273">
        <v>608</v>
      </c>
      <c r="AX119" s="274">
        <v>657</v>
      </c>
      <c r="AY119" s="275">
        <v>1265</v>
      </c>
      <c r="AZ119" s="273">
        <v>35.9</v>
      </c>
      <c r="BA119" s="274">
        <v>33.299999999999997</v>
      </c>
      <c r="BB119" s="275">
        <v>34.6</v>
      </c>
      <c r="BC119" s="273">
        <v>608</v>
      </c>
      <c r="BD119" s="274">
        <v>657</v>
      </c>
      <c r="BE119" s="275">
        <v>1265</v>
      </c>
      <c r="BF119" s="273">
        <v>74</v>
      </c>
      <c r="BG119" s="274">
        <v>53</v>
      </c>
      <c r="BH119" s="275">
        <v>62</v>
      </c>
      <c r="BI119" s="273">
        <v>154</v>
      </c>
      <c r="BJ119" s="274">
        <v>200</v>
      </c>
      <c r="BK119" s="275">
        <v>354</v>
      </c>
      <c r="BL119" s="273">
        <v>74</v>
      </c>
      <c r="BM119" s="274">
        <v>53</v>
      </c>
      <c r="BN119" s="275">
        <v>62</v>
      </c>
      <c r="BO119" s="273">
        <v>154</v>
      </c>
      <c r="BP119" s="274">
        <v>200</v>
      </c>
      <c r="BQ119" s="275">
        <v>354</v>
      </c>
      <c r="BR119" s="273">
        <v>35.1</v>
      </c>
      <c r="BS119" s="274">
        <v>30.9</v>
      </c>
      <c r="BT119" s="275">
        <v>32.700000000000003</v>
      </c>
      <c r="BU119" s="273">
        <v>154</v>
      </c>
      <c r="BV119" s="274">
        <v>200</v>
      </c>
      <c r="BW119" s="275">
        <v>354</v>
      </c>
      <c r="BX119" s="273" t="s">
        <v>197</v>
      </c>
      <c r="BY119" s="274" t="s">
        <v>197</v>
      </c>
      <c r="BZ119" s="275">
        <v>86</v>
      </c>
      <c r="CA119" s="273">
        <v>13</v>
      </c>
      <c r="CB119" s="274">
        <v>8</v>
      </c>
      <c r="CC119" s="275">
        <v>21</v>
      </c>
      <c r="CD119" s="273" t="s">
        <v>197</v>
      </c>
      <c r="CE119" s="274" t="s">
        <v>197</v>
      </c>
      <c r="CF119" s="275" t="s">
        <v>197</v>
      </c>
      <c r="CG119" s="273">
        <v>13</v>
      </c>
      <c r="CH119" s="274">
        <v>8</v>
      </c>
      <c r="CI119" s="275">
        <v>21</v>
      </c>
      <c r="CJ119" s="273">
        <v>38.5</v>
      </c>
      <c r="CK119" s="274">
        <v>38</v>
      </c>
      <c r="CL119" s="275">
        <v>38.299999999999997</v>
      </c>
      <c r="CM119" s="273">
        <v>13</v>
      </c>
      <c r="CN119" s="274">
        <v>8</v>
      </c>
      <c r="CO119" s="275">
        <v>21</v>
      </c>
      <c r="CP119" s="273">
        <v>76</v>
      </c>
      <c r="CQ119" s="274">
        <v>62</v>
      </c>
      <c r="CR119" s="275">
        <v>69</v>
      </c>
      <c r="CS119" s="273">
        <v>1768</v>
      </c>
      <c r="CT119" s="274">
        <v>1873</v>
      </c>
      <c r="CU119" s="275">
        <v>3641</v>
      </c>
      <c r="CV119" s="273">
        <v>78</v>
      </c>
      <c r="CW119" s="274">
        <v>65</v>
      </c>
      <c r="CX119" s="275">
        <v>71</v>
      </c>
      <c r="CY119" s="273">
        <v>1768</v>
      </c>
      <c r="CZ119" s="274">
        <v>1873</v>
      </c>
      <c r="DA119" s="275">
        <v>3641</v>
      </c>
      <c r="DB119" s="273">
        <v>35.5</v>
      </c>
      <c r="DC119" s="274">
        <v>33.200000000000003</v>
      </c>
      <c r="DD119" s="275">
        <v>34.299999999999997</v>
      </c>
      <c r="DE119" s="273">
        <v>1768</v>
      </c>
      <c r="DF119" s="274">
        <v>1873</v>
      </c>
      <c r="DG119" s="275">
        <v>3641</v>
      </c>
    </row>
    <row r="120" spans="1:111" x14ac:dyDescent="0.35">
      <c r="A120" t="s">
        <v>98</v>
      </c>
      <c r="B120" t="s">
        <v>343</v>
      </c>
      <c r="C120" t="s">
        <v>338</v>
      </c>
      <c r="D120" s="273">
        <v>78</v>
      </c>
      <c r="E120" s="274">
        <v>67</v>
      </c>
      <c r="F120" s="275">
        <v>72</v>
      </c>
      <c r="G120" s="273">
        <v>488</v>
      </c>
      <c r="H120" s="274">
        <v>470</v>
      </c>
      <c r="I120" s="275">
        <v>958</v>
      </c>
      <c r="J120" s="273">
        <v>79</v>
      </c>
      <c r="K120" s="274">
        <v>68</v>
      </c>
      <c r="L120" s="275">
        <v>73</v>
      </c>
      <c r="M120" s="273">
        <v>488</v>
      </c>
      <c r="N120" s="274">
        <v>470</v>
      </c>
      <c r="O120" s="275">
        <v>958</v>
      </c>
      <c r="P120" s="273">
        <v>35.5</v>
      </c>
      <c r="Q120" s="274">
        <v>33.299999999999997</v>
      </c>
      <c r="R120" s="275">
        <v>34.4</v>
      </c>
      <c r="S120" s="273">
        <v>488</v>
      </c>
      <c r="T120" s="274">
        <v>470</v>
      </c>
      <c r="U120" s="275">
        <v>958</v>
      </c>
      <c r="V120" s="273">
        <v>78</v>
      </c>
      <c r="W120" s="274">
        <v>59</v>
      </c>
      <c r="X120" s="275">
        <v>67</v>
      </c>
      <c r="Y120" s="273">
        <v>155</v>
      </c>
      <c r="Z120" s="274">
        <v>210</v>
      </c>
      <c r="AA120" s="275">
        <v>365</v>
      </c>
      <c r="AB120" s="273">
        <v>80</v>
      </c>
      <c r="AC120" s="274">
        <v>60</v>
      </c>
      <c r="AD120" s="275">
        <v>68</v>
      </c>
      <c r="AE120" s="273">
        <v>155</v>
      </c>
      <c r="AF120" s="274">
        <v>210</v>
      </c>
      <c r="AG120" s="275">
        <v>365</v>
      </c>
      <c r="AH120" s="273">
        <v>36</v>
      </c>
      <c r="AI120" s="274">
        <v>32.5</v>
      </c>
      <c r="AJ120" s="275">
        <v>34</v>
      </c>
      <c r="AK120" s="273">
        <v>155</v>
      </c>
      <c r="AL120" s="274">
        <v>210</v>
      </c>
      <c r="AM120" s="275">
        <v>365</v>
      </c>
      <c r="AN120" s="273">
        <v>73</v>
      </c>
      <c r="AO120" s="274">
        <v>55</v>
      </c>
      <c r="AP120" s="275">
        <v>64</v>
      </c>
      <c r="AQ120" s="273">
        <v>73</v>
      </c>
      <c r="AR120" s="274">
        <v>78</v>
      </c>
      <c r="AS120" s="275">
        <v>151</v>
      </c>
      <c r="AT120" s="273">
        <v>73</v>
      </c>
      <c r="AU120" s="274">
        <v>58</v>
      </c>
      <c r="AV120" s="275">
        <v>65</v>
      </c>
      <c r="AW120" s="273">
        <v>73</v>
      </c>
      <c r="AX120" s="274">
        <v>78</v>
      </c>
      <c r="AY120" s="275">
        <v>151</v>
      </c>
      <c r="AZ120" s="273">
        <v>34.200000000000003</v>
      </c>
      <c r="BA120" s="274">
        <v>30.6</v>
      </c>
      <c r="BB120" s="275">
        <v>32.299999999999997</v>
      </c>
      <c r="BC120" s="273">
        <v>73</v>
      </c>
      <c r="BD120" s="274">
        <v>78</v>
      </c>
      <c r="BE120" s="275">
        <v>151</v>
      </c>
      <c r="BF120" s="273">
        <v>78</v>
      </c>
      <c r="BG120" s="274">
        <v>54</v>
      </c>
      <c r="BH120" s="275">
        <v>66</v>
      </c>
      <c r="BI120" s="273">
        <v>190</v>
      </c>
      <c r="BJ120" s="274">
        <v>185</v>
      </c>
      <c r="BK120" s="275">
        <v>375</v>
      </c>
      <c r="BL120" s="273">
        <v>79</v>
      </c>
      <c r="BM120" s="274">
        <v>56</v>
      </c>
      <c r="BN120" s="275">
        <v>68</v>
      </c>
      <c r="BO120" s="273">
        <v>190</v>
      </c>
      <c r="BP120" s="274">
        <v>185</v>
      </c>
      <c r="BQ120" s="275">
        <v>375</v>
      </c>
      <c r="BR120" s="273">
        <v>35</v>
      </c>
      <c r="BS120" s="274">
        <v>31.3</v>
      </c>
      <c r="BT120" s="275">
        <v>33.200000000000003</v>
      </c>
      <c r="BU120" s="273">
        <v>190</v>
      </c>
      <c r="BV120" s="274">
        <v>185</v>
      </c>
      <c r="BW120" s="275">
        <v>375</v>
      </c>
      <c r="BX120" s="273">
        <v>100</v>
      </c>
      <c r="BY120" s="274" t="s">
        <v>197</v>
      </c>
      <c r="BZ120" s="275" t="s">
        <v>197</v>
      </c>
      <c r="CA120" s="273">
        <v>4</v>
      </c>
      <c r="CB120" s="274">
        <v>9</v>
      </c>
      <c r="CC120" s="275">
        <v>13</v>
      </c>
      <c r="CD120" s="273">
        <v>100</v>
      </c>
      <c r="CE120" s="274" t="s">
        <v>197</v>
      </c>
      <c r="CF120" s="275" t="s">
        <v>197</v>
      </c>
      <c r="CG120" s="273">
        <v>4</v>
      </c>
      <c r="CH120" s="274">
        <v>9</v>
      </c>
      <c r="CI120" s="275">
        <v>13</v>
      </c>
      <c r="CJ120" s="273">
        <v>36.299999999999997</v>
      </c>
      <c r="CK120" s="274">
        <v>33.299999999999997</v>
      </c>
      <c r="CL120" s="275">
        <v>34.200000000000003</v>
      </c>
      <c r="CM120" s="273">
        <v>4</v>
      </c>
      <c r="CN120" s="274">
        <v>9</v>
      </c>
      <c r="CO120" s="275">
        <v>13</v>
      </c>
      <c r="CP120" s="273">
        <v>76</v>
      </c>
      <c r="CQ120" s="274">
        <v>61</v>
      </c>
      <c r="CR120" s="275">
        <v>69</v>
      </c>
      <c r="CS120" s="273">
        <v>1008</v>
      </c>
      <c r="CT120" s="274">
        <v>1045</v>
      </c>
      <c r="CU120" s="275">
        <v>2053</v>
      </c>
      <c r="CV120" s="273">
        <v>77</v>
      </c>
      <c r="CW120" s="274">
        <v>63</v>
      </c>
      <c r="CX120" s="275">
        <v>70</v>
      </c>
      <c r="CY120" s="273">
        <v>1008</v>
      </c>
      <c r="CZ120" s="274">
        <v>1045</v>
      </c>
      <c r="DA120" s="275">
        <v>2053</v>
      </c>
      <c r="DB120" s="273">
        <v>35.200000000000003</v>
      </c>
      <c r="DC120" s="274">
        <v>32.5</v>
      </c>
      <c r="DD120" s="275">
        <v>33.799999999999997</v>
      </c>
      <c r="DE120" s="273">
        <v>1008</v>
      </c>
      <c r="DF120" s="274">
        <v>1045</v>
      </c>
      <c r="DG120" s="275">
        <v>2053</v>
      </c>
    </row>
    <row r="121" spans="1:111" x14ac:dyDescent="0.35">
      <c r="A121" t="s">
        <v>99</v>
      </c>
      <c r="B121" t="s">
        <v>344</v>
      </c>
      <c r="C121" t="s">
        <v>338</v>
      </c>
      <c r="D121" s="273">
        <v>81</v>
      </c>
      <c r="E121" s="274">
        <v>68</v>
      </c>
      <c r="F121" s="275">
        <v>74</v>
      </c>
      <c r="G121" s="273">
        <v>189</v>
      </c>
      <c r="H121" s="274">
        <v>238</v>
      </c>
      <c r="I121" s="275">
        <v>427</v>
      </c>
      <c r="J121" s="273">
        <v>82</v>
      </c>
      <c r="K121" s="274">
        <v>69</v>
      </c>
      <c r="L121" s="275">
        <v>75</v>
      </c>
      <c r="M121" s="273">
        <v>189</v>
      </c>
      <c r="N121" s="274">
        <v>238</v>
      </c>
      <c r="O121" s="275">
        <v>427</v>
      </c>
      <c r="P121" s="273">
        <v>37.200000000000003</v>
      </c>
      <c r="Q121" s="274">
        <v>34.799999999999997</v>
      </c>
      <c r="R121" s="275">
        <v>35.9</v>
      </c>
      <c r="S121" s="273">
        <v>189</v>
      </c>
      <c r="T121" s="274">
        <v>238</v>
      </c>
      <c r="U121" s="275">
        <v>427</v>
      </c>
      <c r="V121" s="273">
        <v>78</v>
      </c>
      <c r="W121" s="274">
        <v>66</v>
      </c>
      <c r="X121" s="275">
        <v>71</v>
      </c>
      <c r="Y121" s="273">
        <v>81</v>
      </c>
      <c r="Z121" s="274">
        <v>94</v>
      </c>
      <c r="AA121" s="275">
        <v>175</v>
      </c>
      <c r="AB121" s="273">
        <v>79</v>
      </c>
      <c r="AC121" s="274">
        <v>67</v>
      </c>
      <c r="AD121" s="275">
        <v>73</v>
      </c>
      <c r="AE121" s="273">
        <v>81</v>
      </c>
      <c r="AF121" s="274">
        <v>94</v>
      </c>
      <c r="AG121" s="275">
        <v>175</v>
      </c>
      <c r="AH121" s="273">
        <v>35.6</v>
      </c>
      <c r="AI121" s="274">
        <v>32.9</v>
      </c>
      <c r="AJ121" s="275">
        <v>34.1</v>
      </c>
      <c r="AK121" s="273">
        <v>81</v>
      </c>
      <c r="AL121" s="274">
        <v>94</v>
      </c>
      <c r="AM121" s="275">
        <v>175</v>
      </c>
      <c r="AN121" s="273">
        <v>79</v>
      </c>
      <c r="AO121" s="274">
        <v>38</v>
      </c>
      <c r="AP121" s="275">
        <v>58</v>
      </c>
      <c r="AQ121" s="273">
        <v>19</v>
      </c>
      <c r="AR121" s="274">
        <v>21</v>
      </c>
      <c r="AS121" s="275">
        <v>40</v>
      </c>
      <c r="AT121" s="273">
        <v>79</v>
      </c>
      <c r="AU121" s="274">
        <v>48</v>
      </c>
      <c r="AV121" s="275">
        <v>63</v>
      </c>
      <c r="AW121" s="273">
        <v>19</v>
      </c>
      <c r="AX121" s="274">
        <v>21</v>
      </c>
      <c r="AY121" s="275">
        <v>40</v>
      </c>
      <c r="AZ121" s="273">
        <v>34.4</v>
      </c>
      <c r="BA121" s="274">
        <v>29</v>
      </c>
      <c r="BB121" s="275">
        <v>31.6</v>
      </c>
      <c r="BC121" s="273">
        <v>19</v>
      </c>
      <c r="BD121" s="274">
        <v>21</v>
      </c>
      <c r="BE121" s="275">
        <v>40</v>
      </c>
      <c r="BF121" s="273">
        <v>73</v>
      </c>
      <c r="BG121" s="274">
        <v>44</v>
      </c>
      <c r="BH121" s="275">
        <v>59</v>
      </c>
      <c r="BI121" s="273">
        <v>74</v>
      </c>
      <c r="BJ121" s="274">
        <v>66</v>
      </c>
      <c r="BK121" s="275">
        <v>140</v>
      </c>
      <c r="BL121" s="273">
        <v>73</v>
      </c>
      <c r="BM121" s="274">
        <v>48</v>
      </c>
      <c r="BN121" s="275">
        <v>61</v>
      </c>
      <c r="BO121" s="273">
        <v>74</v>
      </c>
      <c r="BP121" s="274">
        <v>66</v>
      </c>
      <c r="BQ121" s="275">
        <v>140</v>
      </c>
      <c r="BR121" s="273">
        <v>34.1</v>
      </c>
      <c r="BS121" s="274">
        <v>30.4</v>
      </c>
      <c r="BT121" s="275">
        <v>32.299999999999997</v>
      </c>
      <c r="BU121" s="273">
        <v>74</v>
      </c>
      <c r="BV121" s="274">
        <v>66</v>
      </c>
      <c r="BW121" s="275">
        <v>140</v>
      </c>
      <c r="BX121" s="273" t="s">
        <v>197</v>
      </c>
      <c r="BY121" s="274" t="s">
        <v>197</v>
      </c>
      <c r="BZ121" s="275" t="s">
        <v>197</v>
      </c>
      <c r="CA121" s="273" t="s">
        <v>197</v>
      </c>
      <c r="CB121" s="274" t="s">
        <v>197</v>
      </c>
      <c r="CC121" s="275">
        <v>5</v>
      </c>
      <c r="CD121" s="273" t="s">
        <v>197</v>
      </c>
      <c r="CE121" s="274" t="s">
        <v>197</v>
      </c>
      <c r="CF121" s="275" t="s">
        <v>197</v>
      </c>
      <c r="CG121" s="273" t="s">
        <v>197</v>
      </c>
      <c r="CH121" s="274" t="s">
        <v>197</v>
      </c>
      <c r="CI121" s="275">
        <v>5</v>
      </c>
      <c r="CJ121" s="273">
        <v>45.3</v>
      </c>
      <c r="CK121" s="274">
        <v>33.5</v>
      </c>
      <c r="CL121" s="275">
        <v>40.6</v>
      </c>
      <c r="CM121" s="273" t="s">
        <v>197</v>
      </c>
      <c r="CN121" s="274" t="s">
        <v>197</v>
      </c>
      <c r="CO121" s="275">
        <v>5</v>
      </c>
      <c r="CP121" s="273">
        <v>77</v>
      </c>
      <c r="CQ121" s="274">
        <v>61</v>
      </c>
      <c r="CR121" s="275">
        <v>68</v>
      </c>
      <c r="CS121" s="273">
        <v>486</v>
      </c>
      <c r="CT121" s="274">
        <v>551</v>
      </c>
      <c r="CU121" s="275">
        <v>1037</v>
      </c>
      <c r="CV121" s="273">
        <v>78</v>
      </c>
      <c r="CW121" s="274">
        <v>63</v>
      </c>
      <c r="CX121" s="275">
        <v>70</v>
      </c>
      <c r="CY121" s="273">
        <v>486</v>
      </c>
      <c r="CZ121" s="274">
        <v>551</v>
      </c>
      <c r="DA121" s="275">
        <v>1037</v>
      </c>
      <c r="DB121" s="273">
        <v>35.799999999999997</v>
      </c>
      <c r="DC121" s="274">
        <v>33</v>
      </c>
      <c r="DD121" s="275">
        <v>34.299999999999997</v>
      </c>
      <c r="DE121" s="273">
        <v>486</v>
      </c>
      <c r="DF121" s="274">
        <v>551</v>
      </c>
      <c r="DG121" s="275">
        <v>1037</v>
      </c>
    </row>
    <row r="122" spans="1:111" x14ac:dyDescent="0.35">
      <c r="A122" t="s">
        <v>121</v>
      </c>
      <c r="B122" t="s">
        <v>366</v>
      </c>
      <c r="C122" t="s">
        <v>352</v>
      </c>
      <c r="D122" s="273">
        <v>84</v>
      </c>
      <c r="E122" s="274">
        <v>70</v>
      </c>
      <c r="F122" s="275">
        <v>77</v>
      </c>
      <c r="G122" s="273">
        <v>648</v>
      </c>
      <c r="H122" s="274">
        <v>639</v>
      </c>
      <c r="I122" s="275">
        <v>1287</v>
      </c>
      <c r="J122" s="273">
        <v>84</v>
      </c>
      <c r="K122" s="274">
        <v>71</v>
      </c>
      <c r="L122" s="275">
        <v>77</v>
      </c>
      <c r="M122" s="273">
        <v>648</v>
      </c>
      <c r="N122" s="274">
        <v>639</v>
      </c>
      <c r="O122" s="275">
        <v>1287</v>
      </c>
      <c r="P122" s="273">
        <v>38.9</v>
      </c>
      <c r="Q122" s="274">
        <v>36.799999999999997</v>
      </c>
      <c r="R122" s="275">
        <v>37.799999999999997</v>
      </c>
      <c r="S122" s="273">
        <v>648</v>
      </c>
      <c r="T122" s="274">
        <v>639</v>
      </c>
      <c r="U122" s="275">
        <v>1287</v>
      </c>
      <c r="V122" s="273">
        <v>92</v>
      </c>
      <c r="W122" s="274">
        <v>76</v>
      </c>
      <c r="X122" s="275">
        <v>84</v>
      </c>
      <c r="Y122" s="273">
        <v>112</v>
      </c>
      <c r="Z122" s="274">
        <v>127</v>
      </c>
      <c r="AA122" s="275">
        <v>239</v>
      </c>
      <c r="AB122" s="273">
        <v>92</v>
      </c>
      <c r="AC122" s="274">
        <v>76</v>
      </c>
      <c r="AD122" s="275">
        <v>84</v>
      </c>
      <c r="AE122" s="273">
        <v>112</v>
      </c>
      <c r="AF122" s="274">
        <v>127</v>
      </c>
      <c r="AG122" s="275">
        <v>239</v>
      </c>
      <c r="AH122" s="273">
        <v>39</v>
      </c>
      <c r="AI122" s="274">
        <v>37.200000000000003</v>
      </c>
      <c r="AJ122" s="275">
        <v>38</v>
      </c>
      <c r="AK122" s="273">
        <v>112</v>
      </c>
      <c r="AL122" s="274">
        <v>127</v>
      </c>
      <c r="AM122" s="275">
        <v>239</v>
      </c>
      <c r="AN122" s="273">
        <v>85</v>
      </c>
      <c r="AO122" s="274">
        <v>62</v>
      </c>
      <c r="AP122" s="275">
        <v>73</v>
      </c>
      <c r="AQ122" s="273">
        <v>108</v>
      </c>
      <c r="AR122" s="274">
        <v>120</v>
      </c>
      <c r="AS122" s="275">
        <v>228</v>
      </c>
      <c r="AT122" s="273">
        <v>85</v>
      </c>
      <c r="AU122" s="274">
        <v>63</v>
      </c>
      <c r="AV122" s="275">
        <v>73</v>
      </c>
      <c r="AW122" s="273">
        <v>108</v>
      </c>
      <c r="AX122" s="274">
        <v>120</v>
      </c>
      <c r="AY122" s="275">
        <v>228</v>
      </c>
      <c r="AZ122" s="273">
        <v>37.9</v>
      </c>
      <c r="BA122" s="274">
        <v>34</v>
      </c>
      <c r="BB122" s="275">
        <v>35.9</v>
      </c>
      <c r="BC122" s="273">
        <v>108</v>
      </c>
      <c r="BD122" s="274">
        <v>120</v>
      </c>
      <c r="BE122" s="275">
        <v>228</v>
      </c>
      <c r="BF122" s="273">
        <v>65</v>
      </c>
      <c r="BG122" s="274">
        <v>62</v>
      </c>
      <c r="BH122" s="275">
        <v>64</v>
      </c>
      <c r="BI122" s="273">
        <v>23</v>
      </c>
      <c r="BJ122" s="274">
        <v>21</v>
      </c>
      <c r="BK122" s="275">
        <v>44</v>
      </c>
      <c r="BL122" s="273">
        <v>70</v>
      </c>
      <c r="BM122" s="274">
        <v>62</v>
      </c>
      <c r="BN122" s="275">
        <v>66</v>
      </c>
      <c r="BO122" s="273">
        <v>23</v>
      </c>
      <c r="BP122" s="274">
        <v>21</v>
      </c>
      <c r="BQ122" s="275">
        <v>44</v>
      </c>
      <c r="BR122" s="273">
        <v>34.700000000000003</v>
      </c>
      <c r="BS122" s="274">
        <v>33.299999999999997</v>
      </c>
      <c r="BT122" s="275">
        <v>34</v>
      </c>
      <c r="BU122" s="273">
        <v>23</v>
      </c>
      <c r="BV122" s="274">
        <v>21</v>
      </c>
      <c r="BW122" s="275">
        <v>44</v>
      </c>
      <c r="BX122" s="273">
        <v>72</v>
      </c>
      <c r="BY122" s="274">
        <v>83</v>
      </c>
      <c r="BZ122" s="275">
        <v>79</v>
      </c>
      <c r="CA122" s="273">
        <v>18</v>
      </c>
      <c r="CB122" s="274">
        <v>24</v>
      </c>
      <c r="CC122" s="275">
        <v>42</v>
      </c>
      <c r="CD122" s="273">
        <v>72</v>
      </c>
      <c r="CE122" s="274">
        <v>83</v>
      </c>
      <c r="CF122" s="275">
        <v>79</v>
      </c>
      <c r="CG122" s="273">
        <v>18</v>
      </c>
      <c r="CH122" s="274">
        <v>24</v>
      </c>
      <c r="CI122" s="275">
        <v>42</v>
      </c>
      <c r="CJ122" s="273">
        <v>36.9</v>
      </c>
      <c r="CK122" s="274">
        <v>36.200000000000003</v>
      </c>
      <c r="CL122" s="275">
        <v>36.5</v>
      </c>
      <c r="CM122" s="273">
        <v>18</v>
      </c>
      <c r="CN122" s="274">
        <v>24</v>
      </c>
      <c r="CO122" s="275">
        <v>42</v>
      </c>
      <c r="CP122" s="273">
        <v>83</v>
      </c>
      <c r="CQ122" s="274">
        <v>69</v>
      </c>
      <c r="CR122" s="275">
        <v>76</v>
      </c>
      <c r="CS122" s="273">
        <v>999</v>
      </c>
      <c r="CT122" s="274">
        <v>1030</v>
      </c>
      <c r="CU122" s="275">
        <v>2029</v>
      </c>
      <c r="CV122" s="273">
        <v>83</v>
      </c>
      <c r="CW122" s="274">
        <v>69</v>
      </c>
      <c r="CX122" s="275">
        <v>76</v>
      </c>
      <c r="CY122" s="273">
        <v>999</v>
      </c>
      <c r="CZ122" s="274">
        <v>1030</v>
      </c>
      <c r="DA122" s="275">
        <v>2029</v>
      </c>
      <c r="DB122" s="273">
        <v>38.5</v>
      </c>
      <c r="DC122" s="274">
        <v>36.1</v>
      </c>
      <c r="DD122" s="275">
        <v>37.299999999999997</v>
      </c>
      <c r="DE122" s="273">
        <v>999</v>
      </c>
      <c r="DF122" s="274">
        <v>1030</v>
      </c>
      <c r="DG122" s="275">
        <v>2029</v>
      </c>
    </row>
    <row r="123" spans="1:111" x14ac:dyDescent="0.35">
      <c r="A123" t="s">
        <v>100</v>
      </c>
      <c r="B123" t="s">
        <v>345</v>
      </c>
      <c r="C123" t="s">
        <v>338</v>
      </c>
      <c r="D123" s="273">
        <v>78</v>
      </c>
      <c r="E123" s="274">
        <v>69</v>
      </c>
      <c r="F123" s="275">
        <v>74</v>
      </c>
      <c r="G123" s="273">
        <v>601</v>
      </c>
      <c r="H123" s="274">
        <v>572</v>
      </c>
      <c r="I123" s="275">
        <v>1173</v>
      </c>
      <c r="J123" s="273">
        <v>80</v>
      </c>
      <c r="K123" s="274">
        <v>72</v>
      </c>
      <c r="L123" s="275">
        <v>76</v>
      </c>
      <c r="M123" s="273">
        <v>601</v>
      </c>
      <c r="N123" s="274">
        <v>572</v>
      </c>
      <c r="O123" s="275">
        <v>1173</v>
      </c>
      <c r="P123" s="273">
        <v>35.6</v>
      </c>
      <c r="Q123" s="274">
        <v>33.700000000000003</v>
      </c>
      <c r="R123" s="275">
        <v>34.700000000000003</v>
      </c>
      <c r="S123" s="273">
        <v>601</v>
      </c>
      <c r="T123" s="274">
        <v>572</v>
      </c>
      <c r="U123" s="275">
        <v>1173</v>
      </c>
      <c r="V123" s="273">
        <v>78</v>
      </c>
      <c r="W123" s="274">
        <v>69</v>
      </c>
      <c r="X123" s="275">
        <v>74</v>
      </c>
      <c r="Y123" s="273">
        <v>279</v>
      </c>
      <c r="Z123" s="274">
        <v>256</v>
      </c>
      <c r="AA123" s="275">
        <v>535</v>
      </c>
      <c r="AB123" s="273">
        <v>79</v>
      </c>
      <c r="AC123" s="274">
        <v>71</v>
      </c>
      <c r="AD123" s="275">
        <v>75</v>
      </c>
      <c r="AE123" s="273">
        <v>279</v>
      </c>
      <c r="AF123" s="274">
        <v>256</v>
      </c>
      <c r="AG123" s="275">
        <v>535</v>
      </c>
      <c r="AH123" s="273">
        <v>35.6</v>
      </c>
      <c r="AI123" s="274">
        <v>33.6</v>
      </c>
      <c r="AJ123" s="275">
        <v>34.6</v>
      </c>
      <c r="AK123" s="273">
        <v>279</v>
      </c>
      <c r="AL123" s="274">
        <v>256</v>
      </c>
      <c r="AM123" s="275">
        <v>535</v>
      </c>
      <c r="AN123" s="273">
        <v>75</v>
      </c>
      <c r="AO123" s="274">
        <v>64</v>
      </c>
      <c r="AP123" s="275">
        <v>69</v>
      </c>
      <c r="AQ123" s="273">
        <v>73</v>
      </c>
      <c r="AR123" s="274">
        <v>86</v>
      </c>
      <c r="AS123" s="275">
        <v>159</v>
      </c>
      <c r="AT123" s="273">
        <v>75</v>
      </c>
      <c r="AU123" s="274">
        <v>65</v>
      </c>
      <c r="AV123" s="275">
        <v>70</v>
      </c>
      <c r="AW123" s="273">
        <v>73</v>
      </c>
      <c r="AX123" s="274">
        <v>86</v>
      </c>
      <c r="AY123" s="275">
        <v>159</v>
      </c>
      <c r="AZ123" s="273">
        <v>34.5</v>
      </c>
      <c r="BA123" s="274">
        <v>31.8</v>
      </c>
      <c r="BB123" s="275">
        <v>33</v>
      </c>
      <c r="BC123" s="273">
        <v>73</v>
      </c>
      <c r="BD123" s="274">
        <v>86</v>
      </c>
      <c r="BE123" s="275">
        <v>159</v>
      </c>
      <c r="BF123" s="273">
        <v>71</v>
      </c>
      <c r="BG123" s="274">
        <v>57</v>
      </c>
      <c r="BH123" s="275">
        <v>64</v>
      </c>
      <c r="BI123" s="273">
        <v>545</v>
      </c>
      <c r="BJ123" s="274">
        <v>565</v>
      </c>
      <c r="BK123" s="275">
        <v>1110</v>
      </c>
      <c r="BL123" s="273">
        <v>73</v>
      </c>
      <c r="BM123" s="274">
        <v>59</v>
      </c>
      <c r="BN123" s="275">
        <v>66</v>
      </c>
      <c r="BO123" s="273">
        <v>545</v>
      </c>
      <c r="BP123" s="274">
        <v>565</v>
      </c>
      <c r="BQ123" s="275">
        <v>1110</v>
      </c>
      <c r="BR123" s="273">
        <v>33.9</v>
      </c>
      <c r="BS123" s="274">
        <v>31.6</v>
      </c>
      <c r="BT123" s="275">
        <v>32.700000000000003</v>
      </c>
      <c r="BU123" s="273">
        <v>545</v>
      </c>
      <c r="BV123" s="274">
        <v>565</v>
      </c>
      <c r="BW123" s="275">
        <v>1110</v>
      </c>
      <c r="BX123" s="273" t="s">
        <v>197</v>
      </c>
      <c r="BY123" s="274" t="s">
        <v>197</v>
      </c>
      <c r="BZ123" s="275">
        <v>78</v>
      </c>
      <c r="CA123" s="273">
        <v>12</v>
      </c>
      <c r="CB123" s="274">
        <v>15</v>
      </c>
      <c r="CC123" s="275">
        <v>27</v>
      </c>
      <c r="CD123" s="273" t="s">
        <v>197</v>
      </c>
      <c r="CE123" s="274" t="s">
        <v>197</v>
      </c>
      <c r="CF123" s="275">
        <v>85</v>
      </c>
      <c r="CG123" s="273">
        <v>12</v>
      </c>
      <c r="CH123" s="274">
        <v>15</v>
      </c>
      <c r="CI123" s="275">
        <v>27</v>
      </c>
      <c r="CJ123" s="273">
        <v>38.1</v>
      </c>
      <c r="CK123" s="274">
        <v>34.9</v>
      </c>
      <c r="CL123" s="275">
        <v>36.299999999999997</v>
      </c>
      <c r="CM123" s="273">
        <v>12</v>
      </c>
      <c r="CN123" s="274">
        <v>15</v>
      </c>
      <c r="CO123" s="275">
        <v>27</v>
      </c>
      <c r="CP123" s="273">
        <v>75</v>
      </c>
      <c r="CQ123" s="274">
        <v>63</v>
      </c>
      <c r="CR123" s="275">
        <v>69</v>
      </c>
      <c r="CS123" s="273">
        <v>1644</v>
      </c>
      <c r="CT123" s="274">
        <v>1628</v>
      </c>
      <c r="CU123" s="275">
        <v>3272</v>
      </c>
      <c r="CV123" s="273">
        <v>77</v>
      </c>
      <c r="CW123" s="274">
        <v>65</v>
      </c>
      <c r="CX123" s="275">
        <v>71</v>
      </c>
      <c r="CY123" s="273">
        <v>1644</v>
      </c>
      <c r="CZ123" s="274">
        <v>1628</v>
      </c>
      <c r="DA123" s="275">
        <v>3272</v>
      </c>
      <c r="DB123" s="273">
        <v>34.9</v>
      </c>
      <c r="DC123" s="274">
        <v>32.5</v>
      </c>
      <c r="DD123" s="275">
        <v>33.700000000000003</v>
      </c>
      <c r="DE123" s="273">
        <v>1644</v>
      </c>
      <c r="DF123" s="274">
        <v>1628</v>
      </c>
      <c r="DG123" s="275">
        <v>3272</v>
      </c>
    </row>
    <row r="124" spans="1:111" x14ac:dyDescent="0.35">
      <c r="A124" t="s">
        <v>101</v>
      </c>
      <c r="B124" t="s">
        <v>346</v>
      </c>
      <c r="C124" t="s">
        <v>338</v>
      </c>
      <c r="D124" s="273">
        <v>87</v>
      </c>
      <c r="E124" s="274">
        <v>79</v>
      </c>
      <c r="F124" s="275">
        <v>83</v>
      </c>
      <c r="G124" s="273">
        <v>675</v>
      </c>
      <c r="H124" s="274">
        <v>706</v>
      </c>
      <c r="I124" s="275">
        <v>1381</v>
      </c>
      <c r="J124" s="273">
        <v>87</v>
      </c>
      <c r="K124" s="274">
        <v>79</v>
      </c>
      <c r="L124" s="275">
        <v>83</v>
      </c>
      <c r="M124" s="273">
        <v>675</v>
      </c>
      <c r="N124" s="274">
        <v>706</v>
      </c>
      <c r="O124" s="275">
        <v>1381</v>
      </c>
      <c r="P124" s="273">
        <v>34.6</v>
      </c>
      <c r="Q124" s="274">
        <v>33.6</v>
      </c>
      <c r="R124" s="275">
        <v>34.1</v>
      </c>
      <c r="S124" s="273">
        <v>675</v>
      </c>
      <c r="T124" s="274">
        <v>706</v>
      </c>
      <c r="U124" s="275">
        <v>1381</v>
      </c>
      <c r="V124" s="273">
        <v>83</v>
      </c>
      <c r="W124" s="274">
        <v>79</v>
      </c>
      <c r="X124" s="275">
        <v>81</v>
      </c>
      <c r="Y124" s="273">
        <v>311</v>
      </c>
      <c r="Z124" s="274">
        <v>336</v>
      </c>
      <c r="AA124" s="275">
        <v>647</v>
      </c>
      <c r="AB124" s="273">
        <v>83</v>
      </c>
      <c r="AC124" s="274">
        <v>79</v>
      </c>
      <c r="AD124" s="275">
        <v>81</v>
      </c>
      <c r="AE124" s="273">
        <v>311</v>
      </c>
      <c r="AF124" s="274">
        <v>336</v>
      </c>
      <c r="AG124" s="275">
        <v>647</v>
      </c>
      <c r="AH124" s="273">
        <v>34.1</v>
      </c>
      <c r="AI124" s="274">
        <v>33.5</v>
      </c>
      <c r="AJ124" s="275">
        <v>33.799999999999997</v>
      </c>
      <c r="AK124" s="273">
        <v>311</v>
      </c>
      <c r="AL124" s="274">
        <v>336</v>
      </c>
      <c r="AM124" s="275">
        <v>647</v>
      </c>
      <c r="AN124" s="273">
        <v>84</v>
      </c>
      <c r="AO124" s="274">
        <v>70</v>
      </c>
      <c r="AP124" s="275">
        <v>77</v>
      </c>
      <c r="AQ124" s="273">
        <v>111</v>
      </c>
      <c r="AR124" s="274">
        <v>111</v>
      </c>
      <c r="AS124" s="275">
        <v>222</v>
      </c>
      <c r="AT124" s="273">
        <v>85</v>
      </c>
      <c r="AU124" s="274">
        <v>71</v>
      </c>
      <c r="AV124" s="275">
        <v>78</v>
      </c>
      <c r="AW124" s="273">
        <v>111</v>
      </c>
      <c r="AX124" s="274">
        <v>111</v>
      </c>
      <c r="AY124" s="275">
        <v>222</v>
      </c>
      <c r="AZ124" s="273">
        <v>33.5</v>
      </c>
      <c r="BA124" s="274">
        <v>31.9</v>
      </c>
      <c r="BB124" s="275">
        <v>32.700000000000003</v>
      </c>
      <c r="BC124" s="273">
        <v>111</v>
      </c>
      <c r="BD124" s="274">
        <v>111</v>
      </c>
      <c r="BE124" s="275">
        <v>222</v>
      </c>
      <c r="BF124" s="273">
        <v>83</v>
      </c>
      <c r="BG124" s="274">
        <v>67</v>
      </c>
      <c r="BH124" s="275">
        <v>75</v>
      </c>
      <c r="BI124" s="273">
        <v>608</v>
      </c>
      <c r="BJ124" s="274">
        <v>565</v>
      </c>
      <c r="BK124" s="275">
        <v>1173</v>
      </c>
      <c r="BL124" s="273">
        <v>84</v>
      </c>
      <c r="BM124" s="274">
        <v>68</v>
      </c>
      <c r="BN124" s="275">
        <v>76</v>
      </c>
      <c r="BO124" s="273">
        <v>608</v>
      </c>
      <c r="BP124" s="274">
        <v>565</v>
      </c>
      <c r="BQ124" s="275">
        <v>1173</v>
      </c>
      <c r="BR124" s="273">
        <v>33.4</v>
      </c>
      <c r="BS124" s="274">
        <v>31.8</v>
      </c>
      <c r="BT124" s="275">
        <v>32.6</v>
      </c>
      <c r="BU124" s="273">
        <v>608</v>
      </c>
      <c r="BV124" s="274">
        <v>565</v>
      </c>
      <c r="BW124" s="275">
        <v>1173</v>
      </c>
      <c r="BX124" s="273">
        <v>90</v>
      </c>
      <c r="BY124" s="274">
        <v>79</v>
      </c>
      <c r="BZ124" s="275">
        <v>84</v>
      </c>
      <c r="CA124" s="273">
        <v>29</v>
      </c>
      <c r="CB124" s="274">
        <v>34</v>
      </c>
      <c r="CC124" s="275">
        <v>63</v>
      </c>
      <c r="CD124" s="273">
        <v>90</v>
      </c>
      <c r="CE124" s="274">
        <v>79</v>
      </c>
      <c r="CF124" s="275">
        <v>84</v>
      </c>
      <c r="CG124" s="273">
        <v>29</v>
      </c>
      <c r="CH124" s="274">
        <v>34</v>
      </c>
      <c r="CI124" s="275">
        <v>63</v>
      </c>
      <c r="CJ124" s="273">
        <v>33.9</v>
      </c>
      <c r="CK124" s="274">
        <v>32.5</v>
      </c>
      <c r="CL124" s="275">
        <v>33.200000000000003</v>
      </c>
      <c r="CM124" s="273">
        <v>29</v>
      </c>
      <c r="CN124" s="274">
        <v>34</v>
      </c>
      <c r="CO124" s="275">
        <v>63</v>
      </c>
      <c r="CP124" s="273">
        <v>84</v>
      </c>
      <c r="CQ124" s="274">
        <v>73</v>
      </c>
      <c r="CR124" s="275">
        <v>78</v>
      </c>
      <c r="CS124" s="273">
        <v>1867</v>
      </c>
      <c r="CT124" s="274">
        <v>1891</v>
      </c>
      <c r="CU124" s="275">
        <v>3758</v>
      </c>
      <c r="CV124" s="273">
        <v>84</v>
      </c>
      <c r="CW124" s="274">
        <v>74</v>
      </c>
      <c r="CX124" s="275">
        <v>79</v>
      </c>
      <c r="CY124" s="273">
        <v>1867</v>
      </c>
      <c r="CZ124" s="274">
        <v>1891</v>
      </c>
      <c r="DA124" s="275">
        <v>3758</v>
      </c>
      <c r="DB124" s="273">
        <v>33.9</v>
      </c>
      <c r="DC124" s="274">
        <v>32.700000000000003</v>
      </c>
      <c r="DD124" s="275">
        <v>33.299999999999997</v>
      </c>
      <c r="DE124" s="273">
        <v>1867</v>
      </c>
      <c r="DF124" s="274">
        <v>1891</v>
      </c>
      <c r="DG124" s="275">
        <v>3758</v>
      </c>
    </row>
    <row r="125" spans="1:111" x14ac:dyDescent="0.35">
      <c r="A125" t="s">
        <v>122</v>
      </c>
      <c r="B125" t="s">
        <v>367</v>
      </c>
      <c r="C125" t="s">
        <v>352</v>
      </c>
      <c r="D125" s="273">
        <v>79</v>
      </c>
      <c r="E125" s="274">
        <v>68</v>
      </c>
      <c r="F125" s="275">
        <v>73</v>
      </c>
      <c r="G125" s="273">
        <v>656</v>
      </c>
      <c r="H125" s="274">
        <v>658</v>
      </c>
      <c r="I125" s="275">
        <v>1314</v>
      </c>
      <c r="J125" s="273">
        <v>80</v>
      </c>
      <c r="K125" s="274">
        <v>68</v>
      </c>
      <c r="L125" s="275">
        <v>74</v>
      </c>
      <c r="M125" s="273">
        <v>656</v>
      </c>
      <c r="N125" s="274">
        <v>658</v>
      </c>
      <c r="O125" s="275">
        <v>1314</v>
      </c>
      <c r="P125" s="273">
        <v>37</v>
      </c>
      <c r="Q125" s="274">
        <v>35</v>
      </c>
      <c r="R125" s="275">
        <v>36</v>
      </c>
      <c r="S125" s="273">
        <v>656</v>
      </c>
      <c r="T125" s="274">
        <v>658</v>
      </c>
      <c r="U125" s="275">
        <v>1314</v>
      </c>
      <c r="V125" s="273">
        <v>84</v>
      </c>
      <c r="W125" s="274">
        <v>69</v>
      </c>
      <c r="X125" s="275">
        <v>76</v>
      </c>
      <c r="Y125" s="273">
        <v>147</v>
      </c>
      <c r="Z125" s="274">
        <v>158</v>
      </c>
      <c r="AA125" s="275">
        <v>305</v>
      </c>
      <c r="AB125" s="273">
        <v>84</v>
      </c>
      <c r="AC125" s="274">
        <v>70</v>
      </c>
      <c r="AD125" s="275">
        <v>77</v>
      </c>
      <c r="AE125" s="273">
        <v>147</v>
      </c>
      <c r="AF125" s="274">
        <v>158</v>
      </c>
      <c r="AG125" s="275">
        <v>305</v>
      </c>
      <c r="AH125" s="273">
        <v>37.1</v>
      </c>
      <c r="AI125" s="274">
        <v>35.299999999999997</v>
      </c>
      <c r="AJ125" s="275">
        <v>36.200000000000003</v>
      </c>
      <c r="AK125" s="273">
        <v>147</v>
      </c>
      <c r="AL125" s="274">
        <v>158</v>
      </c>
      <c r="AM125" s="275">
        <v>305</v>
      </c>
      <c r="AN125" s="273">
        <v>82</v>
      </c>
      <c r="AO125" s="274">
        <v>66</v>
      </c>
      <c r="AP125" s="275">
        <v>74</v>
      </c>
      <c r="AQ125" s="273">
        <v>231</v>
      </c>
      <c r="AR125" s="274">
        <v>230</v>
      </c>
      <c r="AS125" s="275">
        <v>461</v>
      </c>
      <c r="AT125" s="273">
        <v>83</v>
      </c>
      <c r="AU125" s="274">
        <v>68</v>
      </c>
      <c r="AV125" s="275">
        <v>75</v>
      </c>
      <c r="AW125" s="273">
        <v>231</v>
      </c>
      <c r="AX125" s="274">
        <v>230</v>
      </c>
      <c r="AY125" s="275">
        <v>461</v>
      </c>
      <c r="AZ125" s="273">
        <v>35.6</v>
      </c>
      <c r="BA125" s="274">
        <v>33.5</v>
      </c>
      <c r="BB125" s="275">
        <v>34.6</v>
      </c>
      <c r="BC125" s="273">
        <v>231</v>
      </c>
      <c r="BD125" s="274">
        <v>230</v>
      </c>
      <c r="BE125" s="275">
        <v>461</v>
      </c>
      <c r="BF125" s="273">
        <v>71</v>
      </c>
      <c r="BG125" s="274">
        <v>65</v>
      </c>
      <c r="BH125" s="275">
        <v>68</v>
      </c>
      <c r="BI125" s="273">
        <v>158</v>
      </c>
      <c r="BJ125" s="274">
        <v>139</v>
      </c>
      <c r="BK125" s="275">
        <v>297</v>
      </c>
      <c r="BL125" s="273">
        <v>72</v>
      </c>
      <c r="BM125" s="274">
        <v>67</v>
      </c>
      <c r="BN125" s="275">
        <v>69</v>
      </c>
      <c r="BO125" s="273">
        <v>158</v>
      </c>
      <c r="BP125" s="274">
        <v>139</v>
      </c>
      <c r="BQ125" s="275">
        <v>297</v>
      </c>
      <c r="BR125" s="273">
        <v>35</v>
      </c>
      <c r="BS125" s="274">
        <v>33.299999999999997</v>
      </c>
      <c r="BT125" s="275">
        <v>34.200000000000003</v>
      </c>
      <c r="BU125" s="273">
        <v>158</v>
      </c>
      <c r="BV125" s="274">
        <v>139</v>
      </c>
      <c r="BW125" s="275">
        <v>297</v>
      </c>
      <c r="BX125" s="273">
        <v>100</v>
      </c>
      <c r="BY125" s="274">
        <v>45</v>
      </c>
      <c r="BZ125" s="275">
        <v>75</v>
      </c>
      <c r="CA125" s="273">
        <v>13</v>
      </c>
      <c r="CB125" s="274">
        <v>11</v>
      </c>
      <c r="CC125" s="275">
        <v>24</v>
      </c>
      <c r="CD125" s="273">
        <v>100</v>
      </c>
      <c r="CE125" s="274">
        <v>45</v>
      </c>
      <c r="CF125" s="275">
        <v>75</v>
      </c>
      <c r="CG125" s="273">
        <v>13</v>
      </c>
      <c r="CH125" s="274">
        <v>11</v>
      </c>
      <c r="CI125" s="275">
        <v>24</v>
      </c>
      <c r="CJ125" s="273">
        <v>39.1</v>
      </c>
      <c r="CK125" s="274">
        <v>27.5</v>
      </c>
      <c r="CL125" s="275">
        <v>33.799999999999997</v>
      </c>
      <c r="CM125" s="273">
        <v>13</v>
      </c>
      <c r="CN125" s="274">
        <v>11</v>
      </c>
      <c r="CO125" s="275">
        <v>24</v>
      </c>
      <c r="CP125" s="273">
        <v>79</v>
      </c>
      <c r="CQ125" s="274">
        <v>67</v>
      </c>
      <c r="CR125" s="275">
        <v>73</v>
      </c>
      <c r="CS125" s="273">
        <v>1269</v>
      </c>
      <c r="CT125" s="274">
        <v>1280</v>
      </c>
      <c r="CU125" s="275">
        <v>2549</v>
      </c>
      <c r="CV125" s="273">
        <v>79</v>
      </c>
      <c r="CW125" s="274">
        <v>68</v>
      </c>
      <c r="CX125" s="275">
        <v>74</v>
      </c>
      <c r="CY125" s="273">
        <v>1269</v>
      </c>
      <c r="CZ125" s="274">
        <v>1280</v>
      </c>
      <c r="DA125" s="275">
        <v>2549</v>
      </c>
      <c r="DB125" s="273">
        <v>36.4</v>
      </c>
      <c r="DC125" s="274">
        <v>34.4</v>
      </c>
      <c r="DD125" s="275">
        <v>35.4</v>
      </c>
      <c r="DE125" s="273">
        <v>1269</v>
      </c>
      <c r="DF125" s="274">
        <v>1280</v>
      </c>
      <c r="DG125" s="275">
        <v>2549</v>
      </c>
    </row>
    <row r="126" spans="1:111" x14ac:dyDescent="0.35">
      <c r="A126" t="s">
        <v>102</v>
      </c>
      <c r="B126" t="s">
        <v>347</v>
      </c>
      <c r="C126" t="s">
        <v>338</v>
      </c>
      <c r="D126" s="273">
        <v>76</v>
      </c>
      <c r="E126" s="274">
        <v>65</v>
      </c>
      <c r="F126" s="275">
        <v>70</v>
      </c>
      <c r="G126" s="273">
        <v>446</v>
      </c>
      <c r="H126" s="274">
        <v>447</v>
      </c>
      <c r="I126" s="275">
        <v>893</v>
      </c>
      <c r="J126" s="273">
        <v>78</v>
      </c>
      <c r="K126" s="274">
        <v>67</v>
      </c>
      <c r="L126" s="275">
        <v>72</v>
      </c>
      <c r="M126" s="273">
        <v>446</v>
      </c>
      <c r="N126" s="274">
        <v>447</v>
      </c>
      <c r="O126" s="275">
        <v>893</v>
      </c>
      <c r="P126" s="273">
        <v>35.799999999999997</v>
      </c>
      <c r="Q126" s="274">
        <v>33.9</v>
      </c>
      <c r="R126" s="275">
        <v>34.9</v>
      </c>
      <c r="S126" s="273">
        <v>446</v>
      </c>
      <c r="T126" s="274">
        <v>447</v>
      </c>
      <c r="U126" s="275">
        <v>893</v>
      </c>
      <c r="V126" s="273">
        <v>88</v>
      </c>
      <c r="W126" s="274">
        <v>72</v>
      </c>
      <c r="X126" s="275">
        <v>79</v>
      </c>
      <c r="Y126" s="273">
        <v>169</v>
      </c>
      <c r="Z126" s="274">
        <v>209</v>
      </c>
      <c r="AA126" s="275">
        <v>378</v>
      </c>
      <c r="AB126" s="273">
        <v>88</v>
      </c>
      <c r="AC126" s="274">
        <v>74</v>
      </c>
      <c r="AD126" s="275">
        <v>80</v>
      </c>
      <c r="AE126" s="273">
        <v>169</v>
      </c>
      <c r="AF126" s="274">
        <v>209</v>
      </c>
      <c r="AG126" s="275">
        <v>378</v>
      </c>
      <c r="AH126" s="273">
        <v>37.6</v>
      </c>
      <c r="AI126" s="274">
        <v>35.1</v>
      </c>
      <c r="AJ126" s="275">
        <v>36.299999999999997</v>
      </c>
      <c r="AK126" s="273">
        <v>169</v>
      </c>
      <c r="AL126" s="274">
        <v>209</v>
      </c>
      <c r="AM126" s="275">
        <v>378</v>
      </c>
      <c r="AN126" s="273">
        <v>81</v>
      </c>
      <c r="AO126" s="274">
        <v>67</v>
      </c>
      <c r="AP126" s="275">
        <v>74</v>
      </c>
      <c r="AQ126" s="273">
        <v>1230</v>
      </c>
      <c r="AR126" s="274">
        <v>1168</v>
      </c>
      <c r="AS126" s="275">
        <v>2398</v>
      </c>
      <c r="AT126" s="273">
        <v>83</v>
      </c>
      <c r="AU126" s="274">
        <v>71</v>
      </c>
      <c r="AV126" s="275">
        <v>77</v>
      </c>
      <c r="AW126" s="273">
        <v>1230</v>
      </c>
      <c r="AX126" s="274">
        <v>1168</v>
      </c>
      <c r="AY126" s="275">
        <v>2398</v>
      </c>
      <c r="AZ126" s="273">
        <v>37</v>
      </c>
      <c r="BA126" s="274">
        <v>34</v>
      </c>
      <c r="BB126" s="275">
        <v>35.6</v>
      </c>
      <c r="BC126" s="273">
        <v>1230</v>
      </c>
      <c r="BD126" s="274">
        <v>1168</v>
      </c>
      <c r="BE126" s="275">
        <v>2398</v>
      </c>
      <c r="BF126" s="273">
        <v>81</v>
      </c>
      <c r="BG126" s="274">
        <v>67</v>
      </c>
      <c r="BH126" s="275">
        <v>75</v>
      </c>
      <c r="BI126" s="273">
        <v>462</v>
      </c>
      <c r="BJ126" s="274">
        <v>446</v>
      </c>
      <c r="BK126" s="275">
        <v>908</v>
      </c>
      <c r="BL126" s="273">
        <v>82</v>
      </c>
      <c r="BM126" s="274">
        <v>69</v>
      </c>
      <c r="BN126" s="275">
        <v>76</v>
      </c>
      <c r="BO126" s="273">
        <v>462</v>
      </c>
      <c r="BP126" s="274">
        <v>446</v>
      </c>
      <c r="BQ126" s="275">
        <v>908</v>
      </c>
      <c r="BR126" s="273">
        <v>36.799999999999997</v>
      </c>
      <c r="BS126" s="274">
        <v>34.200000000000003</v>
      </c>
      <c r="BT126" s="275">
        <v>35.5</v>
      </c>
      <c r="BU126" s="273">
        <v>462</v>
      </c>
      <c r="BV126" s="274">
        <v>446</v>
      </c>
      <c r="BW126" s="275">
        <v>908</v>
      </c>
      <c r="BX126" s="273" t="s">
        <v>197</v>
      </c>
      <c r="BY126" s="274" t="s">
        <v>197</v>
      </c>
      <c r="BZ126" s="275" t="s">
        <v>197</v>
      </c>
      <c r="CA126" s="273">
        <v>16</v>
      </c>
      <c r="CB126" s="274">
        <v>15</v>
      </c>
      <c r="CC126" s="275">
        <v>31</v>
      </c>
      <c r="CD126" s="273" t="s">
        <v>197</v>
      </c>
      <c r="CE126" s="274" t="s">
        <v>197</v>
      </c>
      <c r="CF126" s="275" t="s">
        <v>197</v>
      </c>
      <c r="CG126" s="273">
        <v>16</v>
      </c>
      <c r="CH126" s="274">
        <v>15</v>
      </c>
      <c r="CI126" s="275">
        <v>31</v>
      </c>
      <c r="CJ126" s="273">
        <v>37.6</v>
      </c>
      <c r="CK126" s="274">
        <v>35.4</v>
      </c>
      <c r="CL126" s="275">
        <v>36.5</v>
      </c>
      <c r="CM126" s="273">
        <v>16</v>
      </c>
      <c r="CN126" s="274">
        <v>15</v>
      </c>
      <c r="CO126" s="275">
        <v>31</v>
      </c>
      <c r="CP126" s="273">
        <v>80</v>
      </c>
      <c r="CQ126" s="274">
        <v>66</v>
      </c>
      <c r="CR126" s="275">
        <v>73</v>
      </c>
      <c r="CS126" s="273">
        <v>2498</v>
      </c>
      <c r="CT126" s="274">
        <v>2511</v>
      </c>
      <c r="CU126" s="275">
        <v>5009</v>
      </c>
      <c r="CV126" s="273">
        <v>81</v>
      </c>
      <c r="CW126" s="274">
        <v>69</v>
      </c>
      <c r="CX126" s="275">
        <v>75</v>
      </c>
      <c r="CY126" s="273">
        <v>2498</v>
      </c>
      <c r="CZ126" s="274">
        <v>2511</v>
      </c>
      <c r="DA126" s="275">
        <v>5009</v>
      </c>
      <c r="DB126" s="273">
        <v>36.700000000000003</v>
      </c>
      <c r="DC126" s="274">
        <v>34</v>
      </c>
      <c r="DD126" s="275">
        <v>35.299999999999997</v>
      </c>
      <c r="DE126" s="273">
        <v>2498</v>
      </c>
      <c r="DF126" s="274">
        <v>2511</v>
      </c>
      <c r="DG126" s="275">
        <v>5009</v>
      </c>
    </row>
    <row r="127" spans="1:111" x14ac:dyDescent="0.35">
      <c r="A127" t="s">
        <v>123</v>
      </c>
      <c r="B127" t="s">
        <v>368</v>
      </c>
      <c r="C127" t="s">
        <v>352</v>
      </c>
      <c r="D127" s="273">
        <v>79</v>
      </c>
      <c r="E127" s="274">
        <v>63</v>
      </c>
      <c r="F127" s="275">
        <v>70</v>
      </c>
      <c r="G127" s="273">
        <v>498</v>
      </c>
      <c r="H127" s="274">
        <v>551</v>
      </c>
      <c r="I127" s="275">
        <v>1049</v>
      </c>
      <c r="J127" s="273">
        <v>79</v>
      </c>
      <c r="K127" s="274">
        <v>65</v>
      </c>
      <c r="L127" s="275">
        <v>72</v>
      </c>
      <c r="M127" s="273">
        <v>498</v>
      </c>
      <c r="N127" s="274">
        <v>551</v>
      </c>
      <c r="O127" s="275">
        <v>1049</v>
      </c>
      <c r="P127" s="273">
        <v>37.799999999999997</v>
      </c>
      <c r="Q127" s="274">
        <v>34.9</v>
      </c>
      <c r="R127" s="275">
        <v>36.299999999999997</v>
      </c>
      <c r="S127" s="273">
        <v>498</v>
      </c>
      <c r="T127" s="274">
        <v>551</v>
      </c>
      <c r="U127" s="275">
        <v>1049</v>
      </c>
      <c r="V127" s="273">
        <v>79</v>
      </c>
      <c r="W127" s="274">
        <v>71</v>
      </c>
      <c r="X127" s="275">
        <v>75</v>
      </c>
      <c r="Y127" s="273">
        <v>190</v>
      </c>
      <c r="Z127" s="274">
        <v>164</v>
      </c>
      <c r="AA127" s="275">
        <v>354</v>
      </c>
      <c r="AB127" s="273">
        <v>81</v>
      </c>
      <c r="AC127" s="274">
        <v>71</v>
      </c>
      <c r="AD127" s="275">
        <v>77</v>
      </c>
      <c r="AE127" s="273">
        <v>190</v>
      </c>
      <c r="AF127" s="274">
        <v>164</v>
      </c>
      <c r="AG127" s="275">
        <v>354</v>
      </c>
      <c r="AH127" s="273">
        <v>37.799999999999997</v>
      </c>
      <c r="AI127" s="274">
        <v>36.5</v>
      </c>
      <c r="AJ127" s="275">
        <v>37.200000000000003</v>
      </c>
      <c r="AK127" s="273">
        <v>190</v>
      </c>
      <c r="AL127" s="274">
        <v>164</v>
      </c>
      <c r="AM127" s="275">
        <v>354</v>
      </c>
      <c r="AN127" s="273">
        <v>81</v>
      </c>
      <c r="AO127" s="274">
        <v>68</v>
      </c>
      <c r="AP127" s="275">
        <v>75</v>
      </c>
      <c r="AQ127" s="273">
        <v>1175</v>
      </c>
      <c r="AR127" s="274">
        <v>1240</v>
      </c>
      <c r="AS127" s="275">
        <v>2415</v>
      </c>
      <c r="AT127" s="273">
        <v>82</v>
      </c>
      <c r="AU127" s="274">
        <v>70</v>
      </c>
      <c r="AV127" s="275">
        <v>76</v>
      </c>
      <c r="AW127" s="273">
        <v>1175</v>
      </c>
      <c r="AX127" s="274">
        <v>1240</v>
      </c>
      <c r="AY127" s="275">
        <v>2415</v>
      </c>
      <c r="AZ127" s="273">
        <v>37.9</v>
      </c>
      <c r="BA127" s="274">
        <v>34.700000000000003</v>
      </c>
      <c r="BB127" s="275">
        <v>36.299999999999997</v>
      </c>
      <c r="BC127" s="273">
        <v>1175</v>
      </c>
      <c r="BD127" s="274">
        <v>1240</v>
      </c>
      <c r="BE127" s="275">
        <v>2415</v>
      </c>
      <c r="BF127" s="273">
        <v>72</v>
      </c>
      <c r="BG127" s="274">
        <v>59</v>
      </c>
      <c r="BH127" s="275">
        <v>65</v>
      </c>
      <c r="BI127" s="273">
        <v>188</v>
      </c>
      <c r="BJ127" s="274">
        <v>196</v>
      </c>
      <c r="BK127" s="275">
        <v>384</v>
      </c>
      <c r="BL127" s="273">
        <v>73</v>
      </c>
      <c r="BM127" s="274">
        <v>60</v>
      </c>
      <c r="BN127" s="275">
        <v>67</v>
      </c>
      <c r="BO127" s="273">
        <v>188</v>
      </c>
      <c r="BP127" s="274">
        <v>196</v>
      </c>
      <c r="BQ127" s="275">
        <v>384</v>
      </c>
      <c r="BR127" s="273">
        <v>36.6</v>
      </c>
      <c r="BS127" s="274">
        <v>33.5</v>
      </c>
      <c r="BT127" s="275">
        <v>35</v>
      </c>
      <c r="BU127" s="273">
        <v>188</v>
      </c>
      <c r="BV127" s="274">
        <v>196</v>
      </c>
      <c r="BW127" s="275">
        <v>384</v>
      </c>
      <c r="BX127" s="273" t="s">
        <v>197</v>
      </c>
      <c r="BY127" s="274" t="s">
        <v>197</v>
      </c>
      <c r="BZ127" s="275">
        <v>71</v>
      </c>
      <c r="CA127" s="273">
        <v>10</v>
      </c>
      <c r="CB127" s="274">
        <v>14</v>
      </c>
      <c r="CC127" s="275">
        <v>24</v>
      </c>
      <c r="CD127" s="273" t="s">
        <v>197</v>
      </c>
      <c r="CE127" s="274" t="s">
        <v>197</v>
      </c>
      <c r="CF127" s="275">
        <v>71</v>
      </c>
      <c r="CG127" s="273">
        <v>10</v>
      </c>
      <c r="CH127" s="274">
        <v>14</v>
      </c>
      <c r="CI127" s="275">
        <v>24</v>
      </c>
      <c r="CJ127" s="273">
        <v>37.700000000000003</v>
      </c>
      <c r="CK127" s="274">
        <v>35</v>
      </c>
      <c r="CL127" s="275">
        <v>36.1</v>
      </c>
      <c r="CM127" s="273">
        <v>10</v>
      </c>
      <c r="CN127" s="274">
        <v>14</v>
      </c>
      <c r="CO127" s="275">
        <v>24</v>
      </c>
      <c r="CP127" s="273">
        <v>79</v>
      </c>
      <c r="CQ127" s="274">
        <v>65</v>
      </c>
      <c r="CR127" s="275">
        <v>72</v>
      </c>
      <c r="CS127" s="273">
        <v>2217</v>
      </c>
      <c r="CT127" s="274">
        <v>2310</v>
      </c>
      <c r="CU127" s="275">
        <v>4527</v>
      </c>
      <c r="CV127" s="273">
        <v>80</v>
      </c>
      <c r="CW127" s="274">
        <v>67</v>
      </c>
      <c r="CX127" s="275">
        <v>73</v>
      </c>
      <c r="CY127" s="273">
        <v>2217</v>
      </c>
      <c r="CZ127" s="274">
        <v>2310</v>
      </c>
      <c r="DA127" s="275">
        <v>4527</v>
      </c>
      <c r="DB127" s="273">
        <v>37.5</v>
      </c>
      <c r="DC127" s="274">
        <v>34.6</v>
      </c>
      <c r="DD127" s="275">
        <v>36</v>
      </c>
      <c r="DE127" s="273">
        <v>2217</v>
      </c>
      <c r="DF127" s="274">
        <v>2310</v>
      </c>
      <c r="DG127" s="275">
        <v>4527</v>
      </c>
    </row>
    <row r="128" spans="1:111" x14ac:dyDescent="0.35">
      <c r="A128" t="s">
        <v>124</v>
      </c>
      <c r="B128" t="s">
        <v>369</v>
      </c>
      <c r="C128" t="s">
        <v>352</v>
      </c>
      <c r="D128" s="273">
        <v>84</v>
      </c>
      <c r="E128" s="274">
        <v>74</v>
      </c>
      <c r="F128" s="275">
        <v>79</v>
      </c>
      <c r="G128" s="273">
        <v>901</v>
      </c>
      <c r="H128" s="274">
        <v>933</v>
      </c>
      <c r="I128" s="275">
        <v>1834</v>
      </c>
      <c r="J128" s="273">
        <v>84</v>
      </c>
      <c r="K128" s="274">
        <v>75</v>
      </c>
      <c r="L128" s="275">
        <v>79</v>
      </c>
      <c r="M128" s="273">
        <v>901</v>
      </c>
      <c r="N128" s="274">
        <v>933</v>
      </c>
      <c r="O128" s="275">
        <v>1834</v>
      </c>
      <c r="P128" s="273">
        <v>38.9</v>
      </c>
      <c r="Q128" s="274">
        <v>37.6</v>
      </c>
      <c r="R128" s="275">
        <v>38.200000000000003</v>
      </c>
      <c r="S128" s="273">
        <v>901</v>
      </c>
      <c r="T128" s="274">
        <v>933</v>
      </c>
      <c r="U128" s="275">
        <v>1834</v>
      </c>
      <c r="V128" s="273">
        <v>86</v>
      </c>
      <c r="W128" s="274">
        <v>74</v>
      </c>
      <c r="X128" s="275">
        <v>80</v>
      </c>
      <c r="Y128" s="273">
        <v>128</v>
      </c>
      <c r="Z128" s="274">
        <v>152</v>
      </c>
      <c r="AA128" s="275">
        <v>280</v>
      </c>
      <c r="AB128" s="273">
        <v>87</v>
      </c>
      <c r="AC128" s="274">
        <v>75</v>
      </c>
      <c r="AD128" s="275">
        <v>80</v>
      </c>
      <c r="AE128" s="273">
        <v>128</v>
      </c>
      <c r="AF128" s="274">
        <v>152</v>
      </c>
      <c r="AG128" s="275">
        <v>280</v>
      </c>
      <c r="AH128" s="273">
        <v>39.200000000000003</v>
      </c>
      <c r="AI128" s="274">
        <v>36.4</v>
      </c>
      <c r="AJ128" s="275">
        <v>37.700000000000003</v>
      </c>
      <c r="AK128" s="273">
        <v>128</v>
      </c>
      <c r="AL128" s="274">
        <v>152</v>
      </c>
      <c r="AM128" s="275">
        <v>280</v>
      </c>
      <c r="AN128" s="273">
        <v>84</v>
      </c>
      <c r="AO128" s="274">
        <v>74</v>
      </c>
      <c r="AP128" s="275">
        <v>78</v>
      </c>
      <c r="AQ128" s="273">
        <v>85</v>
      </c>
      <c r="AR128" s="274">
        <v>100</v>
      </c>
      <c r="AS128" s="275">
        <v>185</v>
      </c>
      <c r="AT128" s="273">
        <v>84</v>
      </c>
      <c r="AU128" s="274">
        <v>75</v>
      </c>
      <c r="AV128" s="275">
        <v>79</v>
      </c>
      <c r="AW128" s="273">
        <v>85</v>
      </c>
      <c r="AX128" s="274">
        <v>100</v>
      </c>
      <c r="AY128" s="275">
        <v>185</v>
      </c>
      <c r="AZ128" s="273">
        <v>38.200000000000003</v>
      </c>
      <c r="BA128" s="274">
        <v>35.700000000000003</v>
      </c>
      <c r="BB128" s="275">
        <v>36.799999999999997</v>
      </c>
      <c r="BC128" s="273">
        <v>85</v>
      </c>
      <c r="BD128" s="274">
        <v>100</v>
      </c>
      <c r="BE128" s="275">
        <v>185</v>
      </c>
      <c r="BF128" s="273">
        <v>71</v>
      </c>
      <c r="BG128" s="274">
        <v>57</v>
      </c>
      <c r="BH128" s="275">
        <v>64</v>
      </c>
      <c r="BI128" s="273">
        <v>24</v>
      </c>
      <c r="BJ128" s="274">
        <v>21</v>
      </c>
      <c r="BK128" s="275">
        <v>45</v>
      </c>
      <c r="BL128" s="273">
        <v>71</v>
      </c>
      <c r="BM128" s="274">
        <v>57</v>
      </c>
      <c r="BN128" s="275">
        <v>64</v>
      </c>
      <c r="BO128" s="273">
        <v>24</v>
      </c>
      <c r="BP128" s="274">
        <v>21</v>
      </c>
      <c r="BQ128" s="275">
        <v>45</v>
      </c>
      <c r="BR128" s="273">
        <v>36.4</v>
      </c>
      <c r="BS128" s="274">
        <v>31.3</v>
      </c>
      <c r="BT128" s="275">
        <v>34</v>
      </c>
      <c r="BU128" s="273">
        <v>24</v>
      </c>
      <c r="BV128" s="274">
        <v>21</v>
      </c>
      <c r="BW128" s="275">
        <v>45</v>
      </c>
      <c r="BX128" s="273" t="s">
        <v>197</v>
      </c>
      <c r="BY128" s="274" t="s">
        <v>197</v>
      </c>
      <c r="BZ128" s="275">
        <v>87</v>
      </c>
      <c r="CA128" s="273">
        <v>17</v>
      </c>
      <c r="CB128" s="274">
        <v>6</v>
      </c>
      <c r="CC128" s="275">
        <v>23</v>
      </c>
      <c r="CD128" s="273" t="s">
        <v>197</v>
      </c>
      <c r="CE128" s="274" t="s">
        <v>197</v>
      </c>
      <c r="CF128" s="275">
        <v>87</v>
      </c>
      <c r="CG128" s="273">
        <v>17</v>
      </c>
      <c r="CH128" s="274">
        <v>6</v>
      </c>
      <c r="CI128" s="275">
        <v>23</v>
      </c>
      <c r="CJ128" s="273">
        <v>41.7</v>
      </c>
      <c r="CK128" s="274">
        <v>34.5</v>
      </c>
      <c r="CL128" s="275">
        <v>39.799999999999997</v>
      </c>
      <c r="CM128" s="273">
        <v>17</v>
      </c>
      <c r="CN128" s="274">
        <v>6</v>
      </c>
      <c r="CO128" s="275">
        <v>23</v>
      </c>
      <c r="CP128" s="273">
        <v>83</v>
      </c>
      <c r="CQ128" s="274">
        <v>73</v>
      </c>
      <c r="CR128" s="275">
        <v>78</v>
      </c>
      <c r="CS128" s="273">
        <v>1309</v>
      </c>
      <c r="CT128" s="274">
        <v>1380</v>
      </c>
      <c r="CU128" s="275">
        <v>2689</v>
      </c>
      <c r="CV128" s="273">
        <v>84</v>
      </c>
      <c r="CW128" s="274">
        <v>73</v>
      </c>
      <c r="CX128" s="275">
        <v>78</v>
      </c>
      <c r="CY128" s="273">
        <v>1309</v>
      </c>
      <c r="CZ128" s="274">
        <v>1380</v>
      </c>
      <c r="DA128" s="275">
        <v>2689</v>
      </c>
      <c r="DB128" s="273">
        <v>38.9</v>
      </c>
      <c r="DC128" s="274">
        <v>37</v>
      </c>
      <c r="DD128" s="275">
        <v>37.9</v>
      </c>
      <c r="DE128" s="273">
        <v>1309</v>
      </c>
      <c r="DF128" s="274">
        <v>1380</v>
      </c>
      <c r="DG128" s="275">
        <v>2689</v>
      </c>
    </row>
    <row r="129" spans="1:111" x14ac:dyDescent="0.35">
      <c r="A129" t="s">
        <v>103</v>
      </c>
      <c r="B129" t="s">
        <v>348</v>
      </c>
      <c r="C129" t="s">
        <v>338</v>
      </c>
      <c r="D129" s="273">
        <v>81</v>
      </c>
      <c r="E129" s="274">
        <v>69</v>
      </c>
      <c r="F129" s="275">
        <v>74</v>
      </c>
      <c r="G129" s="273">
        <v>512</v>
      </c>
      <c r="H129" s="274">
        <v>610</v>
      </c>
      <c r="I129" s="275">
        <v>1122</v>
      </c>
      <c r="J129" s="273">
        <v>82</v>
      </c>
      <c r="K129" s="274">
        <v>71</v>
      </c>
      <c r="L129" s="275">
        <v>76</v>
      </c>
      <c r="M129" s="273">
        <v>512</v>
      </c>
      <c r="N129" s="274">
        <v>610</v>
      </c>
      <c r="O129" s="275">
        <v>1122</v>
      </c>
      <c r="P129" s="273">
        <v>36.9</v>
      </c>
      <c r="Q129" s="274">
        <v>34.9</v>
      </c>
      <c r="R129" s="275">
        <v>35.799999999999997</v>
      </c>
      <c r="S129" s="273">
        <v>512</v>
      </c>
      <c r="T129" s="274">
        <v>610</v>
      </c>
      <c r="U129" s="275">
        <v>1122</v>
      </c>
      <c r="V129" s="273">
        <v>78</v>
      </c>
      <c r="W129" s="274">
        <v>66</v>
      </c>
      <c r="X129" s="275">
        <v>72</v>
      </c>
      <c r="Y129" s="273">
        <v>233</v>
      </c>
      <c r="Z129" s="274">
        <v>222</v>
      </c>
      <c r="AA129" s="275">
        <v>455</v>
      </c>
      <c r="AB129" s="273">
        <v>79</v>
      </c>
      <c r="AC129" s="274">
        <v>68</v>
      </c>
      <c r="AD129" s="275">
        <v>74</v>
      </c>
      <c r="AE129" s="273">
        <v>233</v>
      </c>
      <c r="AF129" s="274">
        <v>222</v>
      </c>
      <c r="AG129" s="275">
        <v>455</v>
      </c>
      <c r="AH129" s="273">
        <v>36</v>
      </c>
      <c r="AI129" s="274">
        <v>33.1</v>
      </c>
      <c r="AJ129" s="275">
        <v>34.6</v>
      </c>
      <c r="AK129" s="273">
        <v>233</v>
      </c>
      <c r="AL129" s="274">
        <v>222</v>
      </c>
      <c r="AM129" s="275">
        <v>455</v>
      </c>
      <c r="AN129" s="273">
        <v>72</v>
      </c>
      <c r="AO129" s="274">
        <v>62</v>
      </c>
      <c r="AP129" s="275">
        <v>67</v>
      </c>
      <c r="AQ129" s="273">
        <v>92</v>
      </c>
      <c r="AR129" s="274">
        <v>91</v>
      </c>
      <c r="AS129" s="275">
        <v>183</v>
      </c>
      <c r="AT129" s="273">
        <v>72</v>
      </c>
      <c r="AU129" s="274">
        <v>64</v>
      </c>
      <c r="AV129" s="275">
        <v>68</v>
      </c>
      <c r="AW129" s="273">
        <v>92</v>
      </c>
      <c r="AX129" s="274">
        <v>91</v>
      </c>
      <c r="AY129" s="275">
        <v>183</v>
      </c>
      <c r="AZ129" s="273">
        <v>34.299999999999997</v>
      </c>
      <c r="BA129" s="274">
        <v>31.5</v>
      </c>
      <c r="BB129" s="275">
        <v>32.9</v>
      </c>
      <c r="BC129" s="273">
        <v>92</v>
      </c>
      <c r="BD129" s="274">
        <v>91</v>
      </c>
      <c r="BE129" s="275">
        <v>183</v>
      </c>
      <c r="BF129" s="273">
        <v>79</v>
      </c>
      <c r="BG129" s="274">
        <v>63</v>
      </c>
      <c r="BH129" s="275">
        <v>71</v>
      </c>
      <c r="BI129" s="273">
        <v>653</v>
      </c>
      <c r="BJ129" s="274">
        <v>692</v>
      </c>
      <c r="BK129" s="275">
        <v>1345</v>
      </c>
      <c r="BL129" s="273">
        <v>80</v>
      </c>
      <c r="BM129" s="274">
        <v>66</v>
      </c>
      <c r="BN129" s="275">
        <v>73</v>
      </c>
      <c r="BO129" s="273">
        <v>653</v>
      </c>
      <c r="BP129" s="274">
        <v>692</v>
      </c>
      <c r="BQ129" s="275">
        <v>1345</v>
      </c>
      <c r="BR129" s="273">
        <v>35.4</v>
      </c>
      <c r="BS129" s="274">
        <v>32.5</v>
      </c>
      <c r="BT129" s="275">
        <v>33.9</v>
      </c>
      <c r="BU129" s="273">
        <v>653</v>
      </c>
      <c r="BV129" s="274">
        <v>692</v>
      </c>
      <c r="BW129" s="275">
        <v>1345</v>
      </c>
      <c r="BX129" s="273">
        <v>88</v>
      </c>
      <c r="BY129" s="274">
        <v>76</v>
      </c>
      <c r="BZ129" s="275">
        <v>81</v>
      </c>
      <c r="CA129" s="273">
        <v>25</v>
      </c>
      <c r="CB129" s="274">
        <v>33</v>
      </c>
      <c r="CC129" s="275">
        <v>58</v>
      </c>
      <c r="CD129" s="273">
        <v>88</v>
      </c>
      <c r="CE129" s="274">
        <v>79</v>
      </c>
      <c r="CF129" s="275">
        <v>83</v>
      </c>
      <c r="CG129" s="273">
        <v>25</v>
      </c>
      <c r="CH129" s="274">
        <v>33</v>
      </c>
      <c r="CI129" s="275">
        <v>58</v>
      </c>
      <c r="CJ129" s="273">
        <v>36.1</v>
      </c>
      <c r="CK129" s="274">
        <v>34.6</v>
      </c>
      <c r="CL129" s="275">
        <v>35.200000000000003</v>
      </c>
      <c r="CM129" s="273">
        <v>25</v>
      </c>
      <c r="CN129" s="274">
        <v>33</v>
      </c>
      <c r="CO129" s="275">
        <v>58</v>
      </c>
      <c r="CP129" s="273">
        <v>78</v>
      </c>
      <c r="CQ129" s="274">
        <v>65</v>
      </c>
      <c r="CR129" s="275">
        <v>72</v>
      </c>
      <c r="CS129" s="273">
        <v>1725</v>
      </c>
      <c r="CT129" s="274">
        <v>1869</v>
      </c>
      <c r="CU129" s="275">
        <v>3594</v>
      </c>
      <c r="CV129" s="273">
        <v>79</v>
      </c>
      <c r="CW129" s="274">
        <v>68</v>
      </c>
      <c r="CX129" s="275">
        <v>73</v>
      </c>
      <c r="CY129" s="273">
        <v>1725</v>
      </c>
      <c r="CZ129" s="274">
        <v>1869</v>
      </c>
      <c r="DA129" s="275">
        <v>3594</v>
      </c>
      <c r="DB129" s="273">
        <v>35.799999999999997</v>
      </c>
      <c r="DC129" s="274">
        <v>33.5</v>
      </c>
      <c r="DD129" s="275">
        <v>34.6</v>
      </c>
      <c r="DE129" s="273">
        <v>1725</v>
      </c>
      <c r="DF129" s="274">
        <v>1869</v>
      </c>
      <c r="DG129" s="275">
        <v>3594</v>
      </c>
    </row>
    <row r="130" spans="1:111" x14ac:dyDescent="0.35">
      <c r="A130" t="s">
        <v>125</v>
      </c>
      <c r="B130" t="s">
        <v>370</v>
      </c>
      <c r="C130" t="s">
        <v>352</v>
      </c>
      <c r="D130" s="273">
        <v>78</v>
      </c>
      <c r="E130" s="274">
        <v>60</v>
      </c>
      <c r="F130" s="275">
        <v>69</v>
      </c>
      <c r="G130" s="273">
        <v>800</v>
      </c>
      <c r="H130" s="274">
        <v>830</v>
      </c>
      <c r="I130" s="275">
        <v>1630</v>
      </c>
      <c r="J130" s="273">
        <v>78</v>
      </c>
      <c r="K130" s="274">
        <v>63</v>
      </c>
      <c r="L130" s="275">
        <v>70</v>
      </c>
      <c r="M130" s="273">
        <v>800</v>
      </c>
      <c r="N130" s="274">
        <v>830</v>
      </c>
      <c r="O130" s="275">
        <v>1630</v>
      </c>
      <c r="P130" s="273">
        <v>36.6</v>
      </c>
      <c r="Q130" s="274">
        <v>33.9</v>
      </c>
      <c r="R130" s="275">
        <v>35.200000000000003</v>
      </c>
      <c r="S130" s="273">
        <v>800</v>
      </c>
      <c r="T130" s="274">
        <v>830</v>
      </c>
      <c r="U130" s="275">
        <v>1630</v>
      </c>
      <c r="V130" s="273">
        <v>78</v>
      </c>
      <c r="W130" s="274">
        <v>64</v>
      </c>
      <c r="X130" s="275">
        <v>70</v>
      </c>
      <c r="Y130" s="273">
        <v>123</v>
      </c>
      <c r="Z130" s="274">
        <v>141</v>
      </c>
      <c r="AA130" s="275">
        <v>264</v>
      </c>
      <c r="AB130" s="273">
        <v>79</v>
      </c>
      <c r="AC130" s="274">
        <v>66</v>
      </c>
      <c r="AD130" s="275">
        <v>72</v>
      </c>
      <c r="AE130" s="273">
        <v>123</v>
      </c>
      <c r="AF130" s="274">
        <v>141</v>
      </c>
      <c r="AG130" s="275">
        <v>264</v>
      </c>
      <c r="AH130" s="273">
        <v>36.299999999999997</v>
      </c>
      <c r="AI130" s="274">
        <v>34.299999999999997</v>
      </c>
      <c r="AJ130" s="275">
        <v>35.200000000000003</v>
      </c>
      <c r="AK130" s="273">
        <v>123</v>
      </c>
      <c r="AL130" s="274">
        <v>141</v>
      </c>
      <c r="AM130" s="275">
        <v>264</v>
      </c>
      <c r="AN130" s="273">
        <v>76</v>
      </c>
      <c r="AO130" s="274">
        <v>64</v>
      </c>
      <c r="AP130" s="275">
        <v>69</v>
      </c>
      <c r="AQ130" s="273">
        <v>198</v>
      </c>
      <c r="AR130" s="274">
        <v>229</v>
      </c>
      <c r="AS130" s="275">
        <v>427</v>
      </c>
      <c r="AT130" s="273">
        <v>77</v>
      </c>
      <c r="AU130" s="274">
        <v>68</v>
      </c>
      <c r="AV130" s="275">
        <v>72</v>
      </c>
      <c r="AW130" s="273">
        <v>198</v>
      </c>
      <c r="AX130" s="274">
        <v>229</v>
      </c>
      <c r="AY130" s="275">
        <v>427</v>
      </c>
      <c r="AZ130" s="273">
        <v>36.1</v>
      </c>
      <c r="BA130" s="274">
        <v>33.5</v>
      </c>
      <c r="BB130" s="275">
        <v>34.700000000000003</v>
      </c>
      <c r="BC130" s="273">
        <v>198</v>
      </c>
      <c r="BD130" s="274">
        <v>229</v>
      </c>
      <c r="BE130" s="275">
        <v>427</v>
      </c>
      <c r="BF130" s="273">
        <v>73</v>
      </c>
      <c r="BG130" s="274">
        <v>54</v>
      </c>
      <c r="BH130" s="275">
        <v>63</v>
      </c>
      <c r="BI130" s="273">
        <v>77</v>
      </c>
      <c r="BJ130" s="274">
        <v>79</v>
      </c>
      <c r="BK130" s="275">
        <v>156</v>
      </c>
      <c r="BL130" s="273">
        <v>74</v>
      </c>
      <c r="BM130" s="274">
        <v>59</v>
      </c>
      <c r="BN130" s="275">
        <v>67</v>
      </c>
      <c r="BO130" s="273">
        <v>77</v>
      </c>
      <c r="BP130" s="274">
        <v>79</v>
      </c>
      <c r="BQ130" s="275">
        <v>156</v>
      </c>
      <c r="BR130" s="273">
        <v>35.4</v>
      </c>
      <c r="BS130" s="274">
        <v>31</v>
      </c>
      <c r="BT130" s="275">
        <v>33.200000000000003</v>
      </c>
      <c r="BU130" s="273">
        <v>77</v>
      </c>
      <c r="BV130" s="274">
        <v>79</v>
      </c>
      <c r="BW130" s="275">
        <v>156</v>
      </c>
      <c r="BX130" s="273">
        <v>90</v>
      </c>
      <c r="BY130" s="274">
        <v>74</v>
      </c>
      <c r="BZ130" s="275">
        <v>82</v>
      </c>
      <c r="CA130" s="273">
        <v>30</v>
      </c>
      <c r="CB130" s="274">
        <v>27</v>
      </c>
      <c r="CC130" s="275">
        <v>57</v>
      </c>
      <c r="CD130" s="273" t="s">
        <v>197</v>
      </c>
      <c r="CE130" s="274" t="s">
        <v>197</v>
      </c>
      <c r="CF130" s="275">
        <v>84</v>
      </c>
      <c r="CG130" s="273">
        <v>30</v>
      </c>
      <c r="CH130" s="274">
        <v>27</v>
      </c>
      <c r="CI130" s="275">
        <v>57</v>
      </c>
      <c r="CJ130" s="273">
        <v>37.5</v>
      </c>
      <c r="CK130" s="274">
        <v>35.799999999999997</v>
      </c>
      <c r="CL130" s="275">
        <v>36.700000000000003</v>
      </c>
      <c r="CM130" s="273">
        <v>30</v>
      </c>
      <c r="CN130" s="274">
        <v>27</v>
      </c>
      <c r="CO130" s="275">
        <v>57</v>
      </c>
      <c r="CP130" s="273">
        <v>77</v>
      </c>
      <c r="CQ130" s="274">
        <v>60</v>
      </c>
      <c r="CR130" s="275">
        <v>68</v>
      </c>
      <c r="CS130" s="273">
        <v>1283</v>
      </c>
      <c r="CT130" s="274">
        <v>1351</v>
      </c>
      <c r="CU130" s="275">
        <v>2634</v>
      </c>
      <c r="CV130" s="273">
        <v>78</v>
      </c>
      <c r="CW130" s="274">
        <v>63</v>
      </c>
      <c r="CX130" s="275">
        <v>70</v>
      </c>
      <c r="CY130" s="273">
        <v>1283</v>
      </c>
      <c r="CZ130" s="274">
        <v>1351</v>
      </c>
      <c r="DA130" s="275">
        <v>2634</v>
      </c>
      <c r="DB130" s="273">
        <v>36.4</v>
      </c>
      <c r="DC130" s="274">
        <v>33.6</v>
      </c>
      <c r="DD130" s="275">
        <v>35</v>
      </c>
      <c r="DE130" s="273">
        <v>1283</v>
      </c>
      <c r="DF130" s="274">
        <v>1351</v>
      </c>
      <c r="DG130" s="275">
        <v>2634</v>
      </c>
    </row>
    <row r="131" spans="1:111" x14ac:dyDescent="0.35">
      <c r="A131" t="s">
        <v>104</v>
      </c>
      <c r="B131" t="s">
        <v>349</v>
      </c>
      <c r="C131" t="s">
        <v>338</v>
      </c>
      <c r="D131" s="273">
        <v>74</v>
      </c>
      <c r="E131" s="274">
        <v>60</v>
      </c>
      <c r="F131" s="275">
        <v>67</v>
      </c>
      <c r="G131" s="273">
        <v>282</v>
      </c>
      <c r="H131" s="274">
        <v>288</v>
      </c>
      <c r="I131" s="275">
        <v>570</v>
      </c>
      <c r="J131" s="273">
        <v>76</v>
      </c>
      <c r="K131" s="274">
        <v>64</v>
      </c>
      <c r="L131" s="275">
        <v>69</v>
      </c>
      <c r="M131" s="273">
        <v>282</v>
      </c>
      <c r="N131" s="274">
        <v>288</v>
      </c>
      <c r="O131" s="275">
        <v>570</v>
      </c>
      <c r="P131" s="273">
        <v>36.4</v>
      </c>
      <c r="Q131" s="274">
        <v>33.6</v>
      </c>
      <c r="R131" s="275">
        <v>35</v>
      </c>
      <c r="S131" s="273">
        <v>282</v>
      </c>
      <c r="T131" s="274">
        <v>288</v>
      </c>
      <c r="U131" s="275">
        <v>570</v>
      </c>
      <c r="V131" s="273">
        <v>79</v>
      </c>
      <c r="W131" s="274">
        <v>61</v>
      </c>
      <c r="X131" s="275">
        <v>69</v>
      </c>
      <c r="Y131" s="273">
        <v>126</v>
      </c>
      <c r="Z131" s="274">
        <v>136</v>
      </c>
      <c r="AA131" s="275">
        <v>262</v>
      </c>
      <c r="AB131" s="273">
        <v>84</v>
      </c>
      <c r="AC131" s="274">
        <v>66</v>
      </c>
      <c r="AD131" s="275">
        <v>75</v>
      </c>
      <c r="AE131" s="273">
        <v>126</v>
      </c>
      <c r="AF131" s="274">
        <v>136</v>
      </c>
      <c r="AG131" s="275">
        <v>262</v>
      </c>
      <c r="AH131" s="273">
        <v>38</v>
      </c>
      <c r="AI131" s="274">
        <v>33.9</v>
      </c>
      <c r="AJ131" s="275">
        <v>35.9</v>
      </c>
      <c r="AK131" s="273">
        <v>126</v>
      </c>
      <c r="AL131" s="274">
        <v>136</v>
      </c>
      <c r="AM131" s="275">
        <v>262</v>
      </c>
      <c r="AN131" s="273">
        <v>73</v>
      </c>
      <c r="AO131" s="274">
        <v>60</v>
      </c>
      <c r="AP131" s="275">
        <v>66</v>
      </c>
      <c r="AQ131" s="273">
        <v>1031</v>
      </c>
      <c r="AR131" s="274">
        <v>1162</v>
      </c>
      <c r="AS131" s="275">
        <v>2193</v>
      </c>
      <c r="AT131" s="273">
        <v>75</v>
      </c>
      <c r="AU131" s="274">
        <v>63</v>
      </c>
      <c r="AV131" s="275">
        <v>69</v>
      </c>
      <c r="AW131" s="273">
        <v>1031</v>
      </c>
      <c r="AX131" s="274">
        <v>1162</v>
      </c>
      <c r="AY131" s="275">
        <v>2193</v>
      </c>
      <c r="AZ131" s="273">
        <v>35.1</v>
      </c>
      <c r="BA131" s="274">
        <v>32.5</v>
      </c>
      <c r="BB131" s="275">
        <v>33.700000000000003</v>
      </c>
      <c r="BC131" s="273">
        <v>1031</v>
      </c>
      <c r="BD131" s="274">
        <v>1162</v>
      </c>
      <c r="BE131" s="275">
        <v>2193</v>
      </c>
      <c r="BF131" s="273">
        <v>73</v>
      </c>
      <c r="BG131" s="274">
        <v>57</v>
      </c>
      <c r="BH131" s="275">
        <v>65</v>
      </c>
      <c r="BI131" s="273">
        <v>152</v>
      </c>
      <c r="BJ131" s="274">
        <v>145</v>
      </c>
      <c r="BK131" s="275">
        <v>297</v>
      </c>
      <c r="BL131" s="273">
        <v>74</v>
      </c>
      <c r="BM131" s="274">
        <v>61</v>
      </c>
      <c r="BN131" s="275">
        <v>68</v>
      </c>
      <c r="BO131" s="273">
        <v>152</v>
      </c>
      <c r="BP131" s="274">
        <v>145</v>
      </c>
      <c r="BQ131" s="275">
        <v>297</v>
      </c>
      <c r="BR131" s="273">
        <v>35.200000000000003</v>
      </c>
      <c r="BS131" s="274">
        <v>32.200000000000003</v>
      </c>
      <c r="BT131" s="275">
        <v>33.700000000000003</v>
      </c>
      <c r="BU131" s="273">
        <v>152</v>
      </c>
      <c r="BV131" s="274">
        <v>145</v>
      </c>
      <c r="BW131" s="275">
        <v>297</v>
      </c>
      <c r="BX131" s="273" t="s">
        <v>197</v>
      </c>
      <c r="BY131" s="274" t="s">
        <v>197</v>
      </c>
      <c r="BZ131" s="275">
        <v>74</v>
      </c>
      <c r="CA131" s="273">
        <v>13</v>
      </c>
      <c r="CB131" s="274">
        <v>10</v>
      </c>
      <c r="CC131" s="275">
        <v>23</v>
      </c>
      <c r="CD131" s="273" t="s">
        <v>197</v>
      </c>
      <c r="CE131" s="274" t="s">
        <v>197</v>
      </c>
      <c r="CF131" s="275">
        <v>78</v>
      </c>
      <c r="CG131" s="273">
        <v>13</v>
      </c>
      <c r="CH131" s="274">
        <v>10</v>
      </c>
      <c r="CI131" s="275">
        <v>23</v>
      </c>
      <c r="CJ131" s="273">
        <v>37.200000000000003</v>
      </c>
      <c r="CK131" s="274">
        <v>38.299999999999997</v>
      </c>
      <c r="CL131" s="275">
        <v>37.700000000000003</v>
      </c>
      <c r="CM131" s="273">
        <v>13</v>
      </c>
      <c r="CN131" s="274">
        <v>10</v>
      </c>
      <c r="CO131" s="275">
        <v>23</v>
      </c>
      <c r="CP131" s="273">
        <v>73</v>
      </c>
      <c r="CQ131" s="274">
        <v>59</v>
      </c>
      <c r="CR131" s="275">
        <v>66</v>
      </c>
      <c r="CS131" s="273">
        <v>1727</v>
      </c>
      <c r="CT131" s="274">
        <v>1883</v>
      </c>
      <c r="CU131" s="275">
        <v>3610</v>
      </c>
      <c r="CV131" s="273">
        <v>75</v>
      </c>
      <c r="CW131" s="274">
        <v>63</v>
      </c>
      <c r="CX131" s="275">
        <v>68</v>
      </c>
      <c r="CY131" s="273">
        <v>1727</v>
      </c>
      <c r="CZ131" s="274">
        <v>1883</v>
      </c>
      <c r="DA131" s="275">
        <v>3610</v>
      </c>
      <c r="DB131" s="273">
        <v>35.6</v>
      </c>
      <c r="DC131" s="274">
        <v>32.799999999999997</v>
      </c>
      <c r="DD131" s="275">
        <v>34.1</v>
      </c>
      <c r="DE131" s="273">
        <v>1727</v>
      </c>
      <c r="DF131" s="274">
        <v>1883</v>
      </c>
      <c r="DG131" s="275">
        <v>3610</v>
      </c>
    </row>
    <row r="132" spans="1:111" x14ac:dyDescent="0.35">
      <c r="A132" t="s">
        <v>126</v>
      </c>
      <c r="B132" t="s">
        <v>371</v>
      </c>
      <c r="C132" t="s">
        <v>352</v>
      </c>
      <c r="D132" s="273">
        <v>78</v>
      </c>
      <c r="E132" s="274">
        <v>69</v>
      </c>
      <c r="F132" s="275">
        <v>74</v>
      </c>
      <c r="G132" s="273">
        <v>730</v>
      </c>
      <c r="H132" s="274">
        <v>804</v>
      </c>
      <c r="I132" s="275">
        <v>1534</v>
      </c>
      <c r="J132" s="273">
        <v>79</v>
      </c>
      <c r="K132" s="274">
        <v>71</v>
      </c>
      <c r="L132" s="275">
        <v>75</v>
      </c>
      <c r="M132" s="273">
        <v>730</v>
      </c>
      <c r="N132" s="274">
        <v>804</v>
      </c>
      <c r="O132" s="275">
        <v>1534</v>
      </c>
      <c r="P132" s="273">
        <v>36.1</v>
      </c>
      <c r="Q132" s="274">
        <v>34.700000000000003</v>
      </c>
      <c r="R132" s="275">
        <v>35.4</v>
      </c>
      <c r="S132" s="273">
        <v>730</v>
      </c>
      <c r="T132" s="274">
        <v>804</v>
      </c>
      <c r="U132" s="275">
        <v>1534</v>
      </c>
      <c r="V132" s="273">
        <v>83</v>
      </c>
      <c r="W132" s="274">
        <v>69</v>
      </c>
      <c r="X132" s="275">
        <v>76</v>
      </c>
      <c r="Y132" s="273">
        <v>235</v>
      </c>
      <c r="Z132" s="274">
        <v>236</v>
      </c>
      <c r="AA132" s="275">
        <v>471</v>
      </c>
      <c r="AB132" s="273">
        <v>84</v>
      </c>
      <c r="AC132" s="274">
        <v>69</v>
      </c>
      <c r="AD132" s="275">
        <v>77</v>
      </c>
      <c r="AE132" s="273">
        <v>235</v>
      </c>
      <c r="AF132" s="274">
        <v>236</v>
      </c>
      <c r="AG132" s="275">
        <v>471</v>
      </c>
      <c r="AH132" s="273">
        <v>37.4</v>
      </c>
      <c r="AI132" s="274">
        <v>34.6</v>
      </c>
      <c r="AJ132" s="275">
        <v>36</v>
      </c>
      <c r="AK132" s="273">
        <v>235</v>
      </c>
      <c r="AL132" s="274">
        <v>236</v>
      </c>
      <c r="AM132" s="275">
        <v>471</v>
      </c>
      <c r="AN132" s="273">
        <v>80</v>
      </c>
      <c r="AO132" s="274">
        <v>67</v>
      </c>
      <c r="AP132" s="275">
        <v>73</v>
      </c>
      <c r="AQ132" s="273">
        <v>428</v>
      </c>
      <c r="AR132" s="274">
        <v>489</v>
      </c>
      <c r="AS132" s="275">
        <v>917</v>
      </c>
      <c r="AT132" s="273">
        <v>81</v>
      </c>
      <c r="AU132" s="274">
        <v>70</v>
      </c>
      <c r="AV132" s="275">
        <v>75</v>
      </c>
      <c r="AW132" s="273">
        <v>428</v>
      </c>
      <c r="AX132" s="274">
        <v>489</v>
      </c>
      <c r="AY132" s="275">
        <v>917</v>
      </c>
      <c r="AZ132" s="273">
        <v>35.5</v>
      </c>
      <c r="BA132" s="274">
        <v>33.799999999999997</v>
      </c>
      <c r="BB132" s="275">
        <v>34.6</v>
      </c>
      <c r="BC132" s="273">
        <v>428</v>
      </c>
      <c r="BD132" s="274">
        <v>489</v>
      </c>
      <c r="BE132" s="275">
        <v>917</v>
      </c>
      <c r="BF132" s="273">
        <v>78</v>
      </c>
      <c r="BG132" s="274">
        <v>67</v>
      </c>
      <c r="BH132" s="275">
        <v>72</v>
      </c>
      <c r="BI132" s="273">
        <v>263</v>
      </c>
      <c r="BJ132" s="274">
        <v>333</v>
      </c>
      <c r="BK132" s="275">
        <v>596</v>
      </c>
      <c r="BL132" s="273">
        <v>79</v>
      </c>
      <c r="BM132" s="274">
        <v>67</v>
      </c>
      <c r="BN132" s="275">
        <v>72</v>
      </c>
      <c r="BO132" s="273">
        <v>263</v>
      </c>
      <c r="BP132" s="274">
        <v>333</v>
      </c>
      <c r="BQ132" s="275">
        <v>596</v>
      </c>
      <c r="BR132" s="273">
        <v>36.6</v>
      </c>
      <c r="BS132" s="274">
        <v>33.6</v>
      </c>
      <c r="BT132" s="275">
        <v>34.9</v>
      </c>
      <c r="BU132" s="273">
        <v>263</v>
      </c>
      <c r="BV132" s="274">
        <v>333</v>
      </c>
      <c r="BW132" s="275">
        <v>596</v>
      </c>
      <c r="BX132" s="273">
        <v>80</v>
      </c>
      <c r="BY132" s="274">
        <v>50</v>
      </c>
      <c r="BZ132" s="275">
        <v>67</v>
      </c>
      <c r="CA132" s="273">
        <v>20</v>
      </c>
      <c r="CB132" s="274">
        <v>16</v>
      </c>
      <c r="CC132" s="275">
        <v>36</v>
      </c>
      <c r="CD132" s="273">
        <v>85</v>
      </c>
      <c r="CE132" s="274">
        <v>56</v>
      </c>
      <c r="CF132" s="275">
        <v>72</v>
      </c>
      <c r="CG132" s="273">
        <v>20</v>
      </c>
      <c r="CH132" s="274">
        <v>16</v>
      </c>
      <c r="CI132" s="275">
        <v>36</v>
      </c>
      <c r="CJ132" s="273">
        <v>34.4</v>
      </c>
      <c r="CK132" s="274">
        <v>28.9</v>
      </c>
      <c r="CL132" s="275">
        <v>32</v>
      </c>
      <c r="CM132" s="273">
        <v>20</v>
      </c>
      <c r="CN132" s="274">
        <v>16</v>
      </c>
      <c r="CO132" s="275">
        <v>36</v>
      </c>
      <c r="CP132" s="273">
        <v>78</v>
      </c>
      <c r="CQ132" s="274">
        <v>67</v>
      </c>
      <c r="CR132" s="275">
        <v>72</v>
      </c>
      <c r="CS132" s="273">
        <v>1803</v>
      </c>
      <c r="CT132" s="274">
        <v>2017</v>
      </c>
      <c r="CU132" s="275">
        <v>3820</v>
      </c>
      <c r="CV132" s="273">
        <v>79</v>
      </c>
      <c r="CW132" s="274">
        <v>69</v>
      </c>
      <c r="CX132" s="275">
        <v>74</v>
      </c>
      <c r="CY132" s="273">
        <v>1803</v>
      </c>
      <c r="CZ132" s="274">
        <v>2017</v>
      </c>
      <c r="DA132" s="275">
        <v>3820</v>
      </c>
      <c r="DB132" s="273">
        <v>36</v>
      </c>
      <c r="DC132" s="274">
        <v>34.1</v>
      </c>
      <c r="DD132" s="275">
        <v>35</v>
      </c>
      <c r="DE132" s="273">
        <v>1803</v>
      </c>
      <c r="DF132" s="274">
        <v>2017</v>
      </c>
      <c r="DG132" s="275">
        <v>3820</v>
      </c>
    </row>
    <row r="133" spans="1:111" x14ac:dyDescent="0.35">
      <c r="A133" t="s">
        <v>105</v>
      </c>
      <c r="B133" t="s">
        <v>350</v>
      </c>
      <c r="C133" t="s">
        <v>338</v>
      </c>
      <c r="D133" s="273">
        <v>85</v>
      </c>
      <c r="E133" s="274">
        <v>76</v>
      </c>
      <c r="F133" s="275">
        <v>80</v>
      </c>
      <c r="G133" s="273">
        <v>739</v>
      </c>
      <c r="H133" s="274">
        <v>740</v>
      </c>
      <c r="I133" s="275">
        <v>1479</v>
      </c>
      <c r="J133" s="273">
        <v>85</v>
      </c>
      <c r="K133" s="274">
        <v>77</v>
      </c>
      <c r="L133" s="275">
        <v>81</v>
      </c>
      <c r="M133" s="273">
        <v>739</v>
      </c>
      <c r="N133" s="274">
        <v>740</v>
      </c>
      <c r="O133" s="275">
        <v>1479</v>
      </c>
      <c r="P133" s="273">
        <v>38.299999999999997</v>
      </c>
      <c r="Q133" s="274">
        <v>36.200000000000003</v>
      </c>
      <c r="R133" s="275">
        <v>37.200000000000003</v>
      </c>
      <c r="S133" s="273">
        <v>739</v>
      </c>
      <c r="T133" s="274">
        <v>740</v>
      </c>
      <c r="U133" s="275">
        <v>1479</v>
      </c>
      <c r="V133" s="273">
        <v>79</v>
      </c>
      <c r="W133" s="274">
        <v>62</v>
      </c>
      <c r="X133" s="275">
        <v>71</v>
      </c>
      <c r="Y133" s="273">
        <v>202</v>
      </c>
      <c r="Z133" s="274">
        <v>192</v>
      </c>
      <c r="AA133" s="275">
        <v>394</v>
      </c>
      <c r="AB133" s="273">
        <v>80</v>
      </c>
      <c r="AC133" s="274">
        <v>63</v>
      </c>
      <c r="AD133" s="275">
        <v>71</v>
      </c>
      <c r="AE133" s="273">
        <v>202</v>
      </c>
      <c r="AF133" s="274">
        <v>192</v>
      </c>
      <c r="AG133" s="275">
        <v>394</v>
      </c>
      <c r="AH133" s="273">
        <v>36.700000000000003</v>
      </c>
      <c r="AI133" s="274">
        <v>34.200000000000003</v>
      </c>
      <c r="AJ133" s="275">
        <v>35.5</v>
      </c>
      <c r="AK133" s="273">
        <v>202</v>
      </c>
      <c r="AL133" s="274">
        <v>192</v>
      </c>
      <c r="AM133" s="275">
        <v>394</v>
      </c>
      <c r="AN133" s="273">
        <v>73</v>
      </c>
      <c r="AO133" s="274">
        <v>62</v>
      </c>
      <c r="AP133" s="275">
        <v>68</v>
      </c>
      <c r="AQ133" s="273">
        <v>228</v>
      </c>
      <c r="AR133" s="274">
        <v>230</v>
      </c>
      <c r="AS133" s="275">
        <v>458</v>
      </c>
      <c r="AT133" s="273">
        <v>76</v>
      </c>
      <c r="AU133" s="274">
        <v>64</v>
      </c>
      <c r="AV133" s="275">
        <v>70</v>
      </c>
      <c r="AW133" s="273">
        <v>228</v>
      </c>
      <c r="AX133" s="274">
        <v>230</v>
      </c>
      <c r="AY133" s="275">
        <v>458</v>
      </c>
      <c r="AZ133" s="273">
        <v>33.9</v>
      </c>
      <c r="BA133" s="274">
        <v>32.6</v>
      </c>
      <c r="BB133" s="275">
        <v>33.200000000000003</v>
      </c>
      <c r="BC133" s="273">
        <v>228</v>
      </c>
      <c r="BD133" s="274">
        <v>230</v>
      </c>
      <c r="BE133" s="275">
        <v>458</v>
      </c>
      <c r="BF133" s="273">
        <v>77</v>
      </c>
      <c r="BG133" s="274">
        <v>59</v>
      </c>
      <c r="BH133" s="275">
        <v>68</v>
      </c>
      <c r="BI133" s="273">
        <v>258</v>
      </c>
      <c r="BJ133" s="274">
        <v>228</v>
      </c>
      <c r="BK133" s="275">
        <v>486</v>
      </c>
      <c r="BL133" s="273">
        <v>77</v>
      </c>
      <c r="BM133" s="274">
        <v>61</v>
      </c>
      <c r="BN133" s="275">
        <v>69</v>
      </c>
      <c r="BO133" s="273">
        <v>258</v>
      </c>
      <c r="BP133" s="274">
        <v>228</v>
      </c>
      <c r="BQ133" s="275">
        <v>486</v>
      </c>
      <c r="BR133" s="273">
        <v>34.700000000000003</v>
      </c>
      <c r="BS133" s="274">
        <v>32</v>
      </c>
      <c r="BT133" s="275">
        <v>33.4</v>
      </c>
      <c r="BU133" s="273">
        <v>258</v>
      </c>
      <c r="BV133" s="274">
        <v>228</v>
      </c>
      <c r="BW133" s="275">
        <v>486</v>
      </c>
      <c r="BX133" s="273">
        <v>100</v>
      </c>
      <c r="BY133" s="274">
        <v>64</v>
      </c>
      <c r="BZ133" s="275">
        <v>78</v>
      </c>
      <c r="CA133" s="273">
        <v>9</v>
      </c>
      <c r="CB133" s="274">
        <v>14</v>
      </c>
      <c r="CC133" s="275">
        <v>23</v>
      </c>
      <c r="CD133" s="273">
        <v>100</v>
      </c>
      <c r="CE133" s="274">
        <v>64</v>
      </c>
      <c r="CF133" s="275">
        <v>78</v>
      </c>
      <c r="CG133" s="273">
        <v>9</v>
      </c>
      <c r="CH133" s="274">
        <v>14</v>
      </c>
      <c r="CI133" s="275">
        <v>23</v>
      </c>
      <c r="CJ133" s="273">
        <v>35.6</v>
      </c>
      <c r="CK133" s="274">
        <v>34.5</v>
      </c>
      <c r="CL133" s="275">
        <v>34.9</v>
      </c>
      <c r="CM133" s="273">
        <v>9</v>
      </c>
      <c r="CN133" s="274">
        <v>14</v>
      </c>
      <c r="CO133" s="275">
        <v>23</v>
      </c>
      <c r="CP133" s="273">
        <v>81</v>
      </c>
      <c r="CQ133" s="274">
        <v>67</v>
      </c>
      <c r="CR133" s="275">
        <v>74</v>
      </c>
      <c r="CS133" s="273">
        <v>1644</v>
      </c>
      <c r="CT133" s="274">
        <v>1626</v>
      </c>
      <c r="CU133" s="275">
        <v>3270</v>
      </c>
      <c r="CV133" s="273">
        <v>81</v>
      </c>
      <c r="CW133" s="274">
        <v>69</v>
      </c>
      <c r="CX133" s="275">
        <v>75</v>
      </c>
      <c r="CY133" s="273">
        <v>1644</v>
      </c>
      <c r="CZ133" s="274">
        <v>1626</v>
      </c>
      <c r="DA133" s="275">
        <v>3270</v>
      </c>
      <c r="DB133" s="273">
        <v>36.9</v>
      </c>
      <c r="DC133" s="274">
        <v>34.700000000000003</v>
      </c>
      <c r="DD133" s="275">
        <v>35.799999999999997</v>
      </c>
      <c r="DE133" s="273">
        <v>1644</v>
      </c>
      <c r="DF133" s="274">
        <v>1626</v>
      </c>
      <c r="DG133" s="275">
        <v>3270</v>
      </c>
    </row>
    <row r="134" spans="1:111" x14ac:dyDescent="0.35">
      <c r="A134" t="s">
        <v>106</v>
      </c>
      <c r="B134" t="s">
        <v>351</v>
      </c>
      <c r="C134" t="s">
        <v>338</v>
      </c>
      <c r="D134" s="273">
        <v>78</v>
      </c>
      <c r="E134" s="274">
        <v>69</v>
      </c>
      <c r="F134" s="275">
        <v>74</v>
      </c>
      <c r="G134" s="273">
        <v>227</v>
      </c>
      <c r="H134" s="274">
        <v>212</v>
      </c>
      <c r="I134" s="275">
        <v>439</v>
      </c>
      <c r="J134" s="273">
        <v>78</v>
      </c>
      <c r="K134" s="274">
        <v>70</v>
      </c>
      <c r="L134" s="275">
        <v>74</v>
      </c>
      <c r="M134" s="273">
        <v>227</v>
      </c>
      <c r="N134" s="274">
        <v>212</v>
      </c>
      <c r="O134" s="275">
        <v>439</v>
      </c>
      <c r="P134" s="273">
        <v>36.299999999999997</v>
      </c>
      <c r="Q134" s="274">
        <v>34.4</v>
      </c>
      <c r="R134" s="275">
        <v>35.4</v>
      </c>
      <c r="S134" s="273">
        <v>227</v>
      </c>
      <c r="T134" s="274">
        <v>212</v>
      </c>
      <c r="U134" s="275">
        <v>439</v>
      </c>
      <c r="V134" s="273">
        <v>87</v>
      </c>
      <c r="W134" s="274">
        <v>76</v>
      </c>
      <c r="X134" s="275">
        <v>81</v>
      </c>
      <c r="Y134" s="273">
        <v>75</v>
      </c>
      <c r="Z134" s="274">
        <v>96</v>
      </c>
      <c r="AA134" s="275">
        <v>171</v>
      </c>
      <c r="AB134" s="273">
        <v>87</v>
      </c>
      <c r="AC134" s="274">
        <v>80</v>
      </c>
      <c r="AD134" s="275">
        <v>83</v>
      </c>
      <c r="AE134" s="273">
        <v>75</v>
      </c>
      <c r="AF134" s="274">
        <v>96</v>
      </c>
      <c r="AG134" s="275">
        <v>171</v>
      </c>
      <c r="AH134" s="273">
        <v>37.1</v>
      </c>
      <c r="AI134" s="274">
        <v>34.799999999999997</v>
      </c>
      <c r="AJ134" s="275">
        <v>35.799999999999997</v>
      </c>
      <c r="AK134" s="273">
        <v>75</v>
      </c>
      <c r="AL134" s="274">
        <v>96</v>
      </c>
      <c r="AM134" s="275">
        <v>171</v>
      </c>
      <c r="AN134" s="273">
        <v>74</v>
      </c>
      <c r="AO134" s="274">
        <v>69</v>
      </c>
      <c r="AP134" s="275">
        <v>72</v>
      </c>
      <c r="AQ134" s="273">
        <v>107</v>
      </c>
      <c r="AR134" s="274">
        <v>101</v>
      </c>
      <c r="AS134" s="275">
        <v>208</v>
      </c>
      <c r="AT134" s="273">
        <v>75</v>
      </c>
      <c r="AU134" s="274">
        <v>72</v>
      </c>
      <c r="AV134" s="275">
        <v>74</v>
      </c>
      <c r="AW134" s="273">
        <v>107</v>
      </c>
      <c r="AX134" s="274">
        <v>101</v>
      </c>
      <c r="AY134" s="275">
        <v>208</v>
      </c>
      <c r="AZ134" s="273">
        <v>34.200000000000003</v>
      </c>
      <c r="BA134" s="274">
        <v>33.799999999999997</v>
      </c>
      <c r="BB134" s="275">
        <v>34</v>
      </c>
      <c r="BC134" s="273">
        <v>107</v>
      </c>
      <c r="BD134" s="274">
        <v>101</v>
      </c>
      <c r="BE134" s="275">
        <v>208</v>
      </c>
      <c r="BF134" s="273">
        <v>83</v>
      </c>
      <c r="BG134" s="274">
        <v>53</v>
      </c>
      <c r="BH134" s="275">
        <v>67</v>
      </c>
      <c r="BI134" s="273">
        <v>86</v>
      </c>
      <c r="BJ134" s="274">
        <v>97</v>
      </c>
      <c r="BK134" s="275">
        <v>183</v>
      </c>
      <c r="BL134" s="273">
        <v>84</v>
      </c>
      <c r="BM134" s="274">
        <v>55</v>
      </c>
      <c r="BN134" s="275">
        <v>68</v>
      </c>
      <c r="BO134" s="273">
        <v>86</v>
      </c>
      <c r="BP134" s="274">
        <v>97</v>
      </c>
      <c r="BQ134" s="275">
        <v>183</v>
      </c>
      <c r="BR134" s="273">
        <v>36.5</v>
      </c>
      <c r="BS134" s="274">
        <v>31.6</v>
      </c>
      <c r="BT134" s="275">
        <v>33.9</v>
      </c>
      <c r="BU134" s="273">
        <v>86</v>
      </c>
      <c r="BV134" s="274">
        <v>97</v>
      </c>
      <c r="BW134" s="275">
        <v>183</v>
      </c>
      <c r="BX134" s="273" t="s">
        <v>197</v>
      </c>
      <c r="BY134" s="274" t="s">
        <v>197</v>
      </c>
      <c r="BZ134" s="275">
        <v>71</v>
      </c>
      <c r="CA134" s="273">
        <v>10</v>
      </c>
      <c r="CB134" s="274">
        <v>4</v>
      </c>
      <c r="CC134" s="275">
        <v>14</v>
      </c>
      <c r="CD134" s="273" t="s">
        <v>197</v>
      </c>
      <c r="CE134" s="274" t="s">
        <v>197</v>
      </c>
      <c r="CF134" s="275">
        <v>71</v>
      </c>
      <c r="CG134" s="273">
        <v>10</v>
      </c>
      <c r="CH134" s="274">
        <v>4</v>
      </c>
      <c r="CI134" s="275">
        <v>14</v>
      </c>
      <c r="CJ134" s="273">
        <v>38.700000000000003</v>
      </c>
      <c r="CK134" s="274">
        <v>30.8</v>
      </c>
      <c r="CL134" s="275">
        <v>36.4</v>
      </c>
      <c r="CM134" s="273">
        <v>10</v>
      </c>
      <c r="CN134" s="274">
        <v>4</v>
      </c>
      <c r="CO134" s="275">
        <v>14</v>
      </c>
      <c r="CP134" s="273">
        <v>75</v>
      </c>
      <c r="CQ134" s="274">
        <v>63</v>
      </c>
      <c r="CR134" s="275">
        <v>69</v>
      </c>
      <c r="CS134" s="273">
        <v>738</v>
      </c>
      <c r="CT134" s="274">
        <v>751</v>
      </c>
      <c r="CU134" s="275">
        <v>1489</v>
      </c>
      <c r="CV134" s="273">
        <v>76</v>
      </c>
      <c r="CW134" s="274">
        <v>65</v>
      </c>
      <c r="CX134" s="275">
        <v>71</v>
      </c>
      <c r="CY134" s="273">
        <v>738</v>
      </c>
      <c r="CZ134" s="274">
        <v>751</v>
      </c>
      <c r="DA134" s="275">
        <v>1489</v>
      </c>
      <c r="DB134" s="273">
        <v>35.5</v>
      </c>
      <c r="DC134" s="274">
        <v>33.200000000000003</v>
      </c>
      <c r="DD134" s="275">
        <v>34.4</v>
      </c>
      <c r="DE134" s="273">
        <v>738</v>
      </c>
      <c r="DF134" s="274">
        <v>751</v>
      </c>
      <c r="DG134" s="275">
        <v>1489</v>
      </c>
    </row>
    <row r="135" spans="1:111" x14ac:dyDescent="0.35">
      <c r="A135" t="s">
        <v>130</v>
      </c>
      <c r="B135" t="s">
        <v>375</v>
      </c>
      <c r="C135" t="s">
        <v>372</v>
      </c>
      <c r="D135" s="273">
        <v>82</v>
      </c>
      <c r="E135" s="274">
        <v>68</v>
      </c>
      <c r="F135" s="275">
        <v>75</v>
      </c>
      <c r="G135" s="273">
        <v>2319</v>
      </c>
      <c r="H135" s="274">
        <v>2407</v>
      </c>
      <c r="I135" s="275">
        <v>4726</v>
      </c>
      <c r="J135" s="273">
        <v>83</v>
      </c>
      <c r="K135" s="274">
        <v>69</v>
      </c>
      <c r="L135" s="275">
        <v>76</v>
      </c>
      <c r="M135" s="273">
        <v>2319</v>
      </c>
      <c r="N135" s="274">
        <v>2407</v>
      </c>
      <c r="O135" s="275">
        <v>4726</v>
      </c>
      <c r="P135" s="273">
        <v>37.1</v>
      </c>
      <c r="Q135" s="274">
        <v>35</v>
      </c>
      <c r="R135" s="275">
        <v>36</v>
      </c>
      <c r="S135" s="273">
        <v>2319</v>
      </c>
      <c r="T135" s="274">
        <v>2407</v>
      </c>
      <c r="U135" s="275">
        <v>4726</v>
      </c>
      <c r="V135" s="273">
        <v>81</v>
      </c>
      <c r="W135" s="274">
        <v>62</v>
      </c>
      <c r="X135" s="275">
        <v>71</v>
      </c>
      <c r="Y135" s="273">
        <v>276</v>
      </c>
      <c r="Z135" s="274">
        <v>284</v>
      </c>
      <c r="AA135" s="275">
        <v>560</v>
      </c>
      <c r="AB135" s="273">
        <v>81</v>
      </c>
      <c r="AC135" s="274">
        <v>65</v>
      </c>
      <c r="AD135" s="275">
        <v>73</v>
      </c>
      <c r="AE135" s="273">
        <v>276</v>
      </c>
      <c r="AF135" s="274">
        <v>284</v>
      </c>
      <c r="AG135" s="275">
        <v>560</v>
      </c>
      <c r="AH135" s="273">
        <v>37.200000000000003</v>
      </c>
      <c r="AI135" s="274">
        <v>34.6</v>
      </c>
      <c r="AJ135" s="275">
        <v>35.9</v>
      </c>
      <c r="AK135" s="273">
        <v>276</v>
      </c>
      <c r="AL135" s="274">
        <v>284</v>
      </c>
      <c r="AM135" s="275">
        <v>560</v>
      </c>
      <c r="AN135" s="273">
        <v>70</v>
      </c>
      <c r="AO135" s="274">
        <v>53</v>
      </c>
      <c r="AP135" s="275">
        <v>61</v>
      </c>
      <c r="AQ135" s="273">
        <v>460</v>
      </c>
      <c r="AR135" s="274">
        <v>483</v>
      </c>
      <c r="AS135" s="275">
        <v>943</v>
      </c>
      <c r="AT135" s="273">
        <v>72</v>
      </c>
      <c r="AU135" s="274">
        <v>58</v>
      </c>
      <c r="AV135" s="275">
        <v>65</v>
      </c>
      <c r="AW135" s="273">
        <v>460</v>
      </c>
      <c r="AX135" s="274">
        <v>483</v>
      </c>
      <c r="AY135" s="275">
        <v>943</v>
      </c>
      <c r="AZ135" s="273">
        <v>34.1</v>
      </c>
      <c r="BA135" s="274">
        <v>32.299999999999997</v>
      </c>
      <c r="BB135" s="275">
        <v>33.200000000000003</v>
      </c>
      <c r="BC135" s="273">
        <v>460</v>
      </c>
      <c r="BD135" s="274">
        <v>483</v>
      </c>
      <c r="BE135" s="275">
        <v>943</v>
      </c>
      <c r="BF135" s="273">
        <v>76</v>
      </c>
      <c r="BG135" s="274">
        <v>54</v>
      </c>
      <c r="BH135" s="275">
        <v>66</v>
      </c>
      <c r="BI135" s="273">
        <v>71</v>
      </c>
      <c r="BJ135" s="274">
        <v>54</v>
      </c>
      <c r="BK135" s="275">
        <v>125</v>
      </c>
      <c r="BL135" s="273">
        <v>76</v>
      </c>
      <c r="BM135" s="274">
        <v>56</v>
      </c>
      <c r="BN135" s="275">
        <v>67</v>
      </c>
      <c r="BO135" s="273">
        <v>71</v>
      </c>
      <c r="BP135" s="274">
        <v>54</v>
      </c>
      <c r="BQ135" s="275">
        <v>125</v>
      </c>
      <c r="BR135" s="273">
        <v>35.6</v>
      </c>
      <c r="BS135" s="274">
        <v>31.9</v>
      </c>
      <c r="BT135" s="275">
        <v>34</v>
      </c>
      <c r="BU135" s="273">
        <v>71</v>
      </c>
      <c r="BV135" s="274">
        <v>54</v>
      </c>
      <c r="BW135" s="275">
        <v>125</v>
      </c>
      <c r="BX135" s="273" t="s">
        <v>197</v>
      </c>
      <c r="BY135" s="274" t="s">
        <v>197</v>
      </c>
      <c r="BZ135" s="275">
        <v>74</v>
      </c>
      <c r="CA135" s="273">
        <v>11</v>
      </c>
      <c r="CB135" s="274">
        <v>8</v>
      </c>
      <c r="CC135" s="275">
        <v>19</v>
      </c>
      <c r="CD135" s="273" t="s">
        <v>197</v>
      </c>
      <c r="CE135" s="274" t="s">
        <v>197</v>
      </c>
      <c r="CF135" s="275">
        <v>79</v>
      </c>
      <c r="CG135" s="273">
        <v>11</v>
      </c>
      <c r="CH135" s="274">
        <v>8</v>
      </c>
      <c r="CI135" s="275">
        <v>19</v>
      </c>
      <c r="CJ135" s="273">
        <v>37.5</v>
      </c>
      <c r="CK135" s="274">
        <v>35.5</v>
      </c>
      <c r="CL135" s="275">
        <v>36.6</v>
      </c>
      <c r="CM135" s="273">
        <v>11</v>
      </c>
      <c r="CN135" s="274">
        <v>8</v>
      </c>
      <c r="CO135" s="275">
        <v>19</v>
      </c>
      <c r="CP135" s="273">
        <v>80</v>
      </c>
      <c r="CQ135" s="274">
        <v>65</v>
      </c>
      <c r="CR135" s="275">
        <v>72</v>
      </c>
      <c r="CS135" s="273">
        <v>3205</v>
      </c>
      <c r="CT135" s="274">
        <v>3311</v>
      </c>
      <c r="CU135" s="275">
        <v>6516</v>
      </c>
      <c r="CV135" s="273">
        <v>81</v>
      </c>
      <c r="CW135" s="274">
        <v>67</v>
      </c>
      <c r="CX135" s="275">
        <v>74</v>
      </c>
      <c r="CY135" s="273">
        <v>3205</v>
      </c>
      <c r="CZ135" s="274">
        <v>3311</v>
      </c>
      <c r="DA135" s="275">
        <v>6516</v>
      </c>
      <c r="DB135" s="273">
        <v>36.6</v>
      </c>
      <c r="DC135" s="274">
        <v>34.4</v>
      </c>
      <c r="DD135" s="275">
        <v>35.5</v>
      </c>
      <c r="DE135" s="273">
        <v>3205</v>
      </c>
      <c r="DF135" s="274">
        <v>3311</v>
      </c>
      <c r="DG135" s="275">
        <v>6516</v>
      </c>
    </row>
    <row r="136" spans="1:111" x14ac:dyDescent="0.35">
      <c r="A136" t="s">
        <v>82</v>
      </c>
      <c r="B136" t="s">
        <v>327</v>
      </c>
      <c r="C136" t="s">
        <v>324</v>
      </c>
      <c r="D136" s="273">
        <v>77</v>
      </c>
      <c r="E136" s="274">
        <v>61</v>
      </c>
      <c r="F136" s="275">
        <v>69</v>
      </c>
      <c r="G136" s="273">
        <v>3197</v>
      </c>
      <c r="H136" s="274">
        <v>3226</v>
      </c>
      <c r="I136" s="275">
        <v>6423</v>
      </c>
      <c r="J136" s="273">
        <v>79</v>
      </c>
      <c r="K136" s="274">
        <v>64</v>
      </c>
      <c r="L136" s="275">
        <v>71</v>
      </c>
      <c r="M136" s="273">
        <v>3197</v>
      </c>
      <c r="N136" s="274">
        <v>3226</v>
      </c>
      <c r="O136" s="275">
        <v>6423</v>
      </c>
      <c r="P136" s="273">
        <v>35.299999999999997</v>
      </c>
      <c r="Q136" s="274">
        <v>33.200000000000003</v>
      </c>
      <c r="R136" s="275">
        <v>34.200000000000003</v>
      </c>
      <c r="S136" s="273">
        <v>3197</v>
      </c>
      <c r="T136" s="274">
        <v>3226</v>
      </c>
      <c r="U136" s="275">
        <v>6423</v>
      </c>
      <c r="V136" s="273">
        <v>81</v>
      </c>
      <c r="W136" s="274">
        <v>62</v>
      </c>
      <c r="X136" s="275">
        <v>71</v>
      </c>
      <c r="Y136" s="273">
        <v>222</v>
      </c>
      <c r="Z136" s="274">
        <v>235</v>
      </c>
      <c r="AA136" s="275">
        <v>457</v>
      </c>
      <c r="AB136" s="273">
        <v>82</v>
      </c>
      <c r="AC136" s="274">
        <v>66</v>
      </c>
      <c r="AD136" s="275">
        <v>74</v>
      </c>
      <c r="AE136" s="273">
        <v>222</v>
      </c>
      <c r="AF136" s="274">
        <v>235</v>
      </c>
      <c r="AG136" s="275">
        <v>457</v>
      </c>
      <c r="AH136" s="273">
        <v>35.799999999999997</v>
      </c>
      <c r="AI136" s="274">
        <v>33.299999999999997</v>
      </c>
      <c r="AJ136" s="275">
        <v>34.5</v>
      </c>
      <c r="AK136" s="273">
        <v>222</v>
      </c>
      <c r="AL136" s="274">
        <v>235</v>
      </c>
      <c r="AM136" s="275">
        <v>457</v>
      </c>
      <c r="AN136" s="273">
        <v>73</v>
      </c>
      <c r="AO136" s="274">
        <v>51</v>
      </c>
      <c r="AP136" s="275">
        <v>61</v>
      </c>
      <c r="AQ136" s="273">
        <v>146</v>
      </c>
      <c r="AR136" s="274">
        <v>171</v>
      </c>
      <c r="AS136" s="275">
        <v>317</v>
      </c>
      <c r="AT136" s="273">
        <v>75</v>
      </c>
      <c r="AU136" s="274">
        <v>58</v>
      </c>
      <c r="AV136" s="275">
        <v>66</v>
      </c>
      <c r="AW136" s="273">
        <v>146</v>
      </c>
      <c r="AX136" s="274">
        <v>171</v>
      </c>
      <c r="AY136" s="275">
        <v>317</v>
      </c>
      <c r="AZ136" s="273">
        <v>34.6</v>
      </c>
      <c r="BA136" s="274">
        <v>31.3</v>
      </c>
      <c r="BB136" s="275">
        <v>32.9</v>
      </c>
      <c r="BC136" s="273">
        <v>146</v>
      </c>
      <c r="BD136" s="274">
        <v>171</v>
      </c>
      <c r="BE136" s="275">
        <v>317</v>
      </c>
      <c r="BF136" s="273">
        <v>71</v>
      </c>
      <c r="BG136" s="274">
        <v>64</v>
      </c>
      <c r="BH136" s="275">
        <v>68</v>
      </c>
      <c r="BI136" s="273">
        <v>45</v>
      </c>
      <c r="BJ136" s="274">
        <v>42</v>
      </c>
      <c r="BK136" s="275">
        <v>87</v>
      </c>
      <c r="BL136" s="273">
        <v>71</v>
      </c>
      <c r="BM136" s="274">
        <v>64</v>
      </c>
      <c r="BN136" s="275">
        <v>68</v>
      </c>
      <c r="BO136" s="273">
        <v>45</v>
      </c>
      <c r="BP136" s="274">
        <v>42</v>
      </c>
      <c r="BQ136" s="275">
        <v>87</v>
      </c>
      <c r="BR136" s="273">
        <v>34.9</v>
      </c>
      <c r="BS136" s="274">
        <v>32.299999999999997</v>
      </c>
      <c r="BT136" s="275">
        <v>33.700000000000003</v>
      </c>
      <c r="BU136" s="273">
        <v>45</v>
      </c>
      <c r="BV136" s="274">
        <v>42</v>
      </c>
      <c r="BW136" s="275">
        <v>87</v>
      </c>
      <c r="BX136" s="273">
        <v>70</v>
      </c>
      <c r="BY136" s="274">
        <v>68</v>
      </c>
      <c r="BZ136" s="275">
        <v>68</v>
      </c>
      <c r="CA136" s="273">
        <v>33</v>
      </c>
      <c r="CB136" s="274">
        <v>40</v>
      </c>
      <c r="CC136" s="275">
        <v>73</v>
      </c>
      <c r="CD136" s="273">
        <v>82</v>
      </c>
      <c r="CE136" s="274">
        <v>68</v>
      </c>
      <c r="CF136" s="275">
        <v>74</v>
      </c>
      <c r="CG136" s="273">
        <v>33</v>
      </c>
      <c r="CH136" s="274">
        <v>40</v>
      </c>
      <c r="CI136" s="275">
        <v>73</v>
      </c>
      <c r="CJ136" s="273">
        <v>35.5</v>
      </c>
      <c r="CK136" s="274">
        <v>33.299999999999997</v>
      </c>
      <c r="CL136" s="275">
        <v>34.299999999999997</v>
      </c>
      <c r="CM136" s="273">
        <v>33</v>
      </c>
      <c r="CN136" s="274">
        <v>40</v>
      </c>
      <c r="CO136" s="275">
        <v>73</v>
      </c>
      <c r="CP136" s="273">
        <v>77</v>
      </c>
      <c r="CQ136" s="274">
        <v>61</v>
      </c>
      <c r="CR136" s="275">
        <v>68</v>
      </c>
      <c r="CS136" s="273">
        <v>3761</v>
      </c>
      <c r="CT136" s="274">
        <v>3872</v>
      </c>
      <c r="CU136" s="275">
        <v>7633</v>
      </c>
      <c r="CV136" s="273">
        <v>78</v>
      </c>
      <c r="CW136" s="274">
        <v>63</v>
      </c>
      <c r="CX136" s="275">
        <v>71</v>
      </c>
      <c r="CY136" s="273">
        <v>3761</v>
      </c>
      <c r="CZ136" s="274">
        <v>3872</v>
      </c>
      <c r="DA136" s="275">
        <v>7633</v>
      </c>
      <c r="DB136" s="273">
        <v>35.200000000000003</v>
      </c>
      <c r="DC136" s="274">
        <v>33.1</v>
      </c>
      <c r="DD136" s="275">
        <v>34.1</v>
      </c>
      <c r="DE136" s="273">
        <v>3761</v>
      </c>
      <c r="DF136" s="274">
        <v>3872</v>
      </c>
      <c r="DG136" s="275">
        <v>7633</v>
      </c>
    </row>
    <row r="137" spans="1:111" x14ac:dyDescent="0.35">
      <c r="A137" t="s">
        <v>21</v>
      </c>
      <c r="B137" t="s">
        <v>267</v>
      </c>
      <c r="C137" t="s">
        <v>260</v>
      </c>
      <c r="D137" s="273">
        <v>76</v>
      </c>
      <c r="E137" s="274">
        <v>58</v>
      </c>
      <c r="F137" s="275">
        <v>67</v>
      </c>
      <c r="G137" s="273">
        <v>2333</v>
      </c>
      <c r="H137" s="274">
        <v>2389</v>
      </c>
      <c r="I137" s="275">
        <v>4722</v>
      </c>
      <c r="J137" s="273">
        <v>77</v>
      </c>
      <c r="K137" s="274">
        <v>61</v>
      </c>
      <c r="L137" s="275">
        <v>69</v>
      </c>
      <c r="M137" s="273">
        <v>2333</v>
      </c>
      <c r="N137" s="274">
        <v>2389</v>
      </c>
      <c r="O137" s="275">
        <v>4722</v>
      </c>
      <c r="P137" s="273">
        <v>35.4</v>
      </c>
      <c r="Q137" s="274">
        <v>33.200000000000003</v>
      </c>
      <c r="R137" s="275">
        <v>34.299999999999997</v>
      </c>
      <c r="S137" s="273">
        <v>2333</v>
      </c>
      <c r="T137" s="274">
        <v>2389</v>
      </c>
      <c r="U137" s="275">
        <v>4722</v>
      </c>
      <c r="V137" s="273">
        <v>68</v>
      </c>
      <c r="W137" s="274">
        <v>70</v>
      </c>
      <c r="X137" s="275">
        <v>69</v>
      </c>
      <c r="Y137" s="273">
        <v>44</v>
      </c>
      <c r="Z137" s="274">
        <v>40</v>
      </c>
      <c r="AA137" s="275">
        <v>84</v>
      </c>
      <c r="AB137" s="273">
        <v>70</v>
      </c>
      <c r="AC137" s="274">
        <v>70</v>
      </c>
      <c r="AD137" s="275">
        <v>70</v>
      </c>
      <c r="AE137" s="273">
        <v>44</v>
      </c>
      <c r="AF137" s="274">
        <v>40</v>
      </c>
      <c r="AG137" s="275">
        <v>84</v>
      </c>
      <c r="AH137" s="273">
        <v>35.4</v>
      </c>
      <c r="AI137" s="274">
        <v>35.299999999999997</v>
      </c>
      <c r="AJ137" s="275">
        <v>35.4</v>
      </c>
      <c r="AK137" s="273">
        <v>44</v>
      </c>
      <c r="AL137" s="274">
        <v>40</v>
      </c>
      <c r="AM137" s="275">
        <v>84</v>
      </c>
      <c r="AN137" s="273">
        <v>54</v>
      </c>
      <c r="AO137" s="274">
        <v>40</v>
      </c>
      <c r="AP137" s="275">
        <v>46</v>
      </c>
      <c r="AQ137" s="273">
        <v>13</v>
      </c>
      <c r="AR137" s="274">
        <v>15</v>
      </c>
      <c r="AS137" s="275">
        <v>28</v>
      </c>
      <c r="AT137" s="273">
        <v>62</v>
      </c>
      <c r="AU137" s="274">
        <v>47</v>
      </c>
      <c r="AV137" s="275">
        <v>54</v>
      </c>
      <c r="AW137" s="273">
        <v>13</v>
      </c>
      <c r="AX137" s="274">
        <v>15</v>
      </c>
      <c r="AY137" s="275">
        <v>28</v>
      </c>
      <c r="AZ137" s="273">
        <v>32.799999999999997</v>
      </c>
      <c r="BA137" s="274">
        <v>29.1</v>
      </c>
      <c r="BB137" s="275">
        <v>30.8</v>
      </c>
      <c r="BC137" s="273">
        <v>13</v>
      </c>
      <c r="BD137" s="274">
        <v>15</v>
      </c>
      <c r="BE137" s="275">
        <v>28</v>
      </c>
      <c r="BF137" s="273" t="s">
        <v>197</v>
      </c>
      <c r="BG137" s="274" t="s">
        <v>197</v>
      </c>
      <c r="BH137" s="275">
        <v>57</v>
      </c>
      <c r="BI137" s="273" t="s">
        <v>197</v>
      </c>
      <c r="BJ137" s="274" t="s">
        <v>197</v>
      </c>
      <c r="BK137" s="275">
        <v>7</v>
      </c>
      <c r="BL137" s="273" t="s">
        <v>197</v>
      </c>
      <c r="BM137" s="274" t="s">
        <v>197</v>
      </c>
      <c r="BN137" s="275">
        <v>57</v>
      </c>
      <c r="BO137" s="273" t="s">
        <v>197</v>
      </c>
      <c r="BP137" s="274" t="s">
        <v>197</v>
      </c>
      <c r="BQ137" s="275">
        <v>7</v>
      </c>
      <c r="BR137" s="273">
        <v>40</v>
      </c>
      <c r="BS137" s="274">
        <v>29</v>
      </c>
      <c r="BT137" s="275">
        <v>32.1</v>
      </c>
      <c r="BU137" s="273" t="s">
        <v>197</v>
      </c>
      <c r="BV137" s="274" t="s">
        <v>197</v>
      </c>
      <c r="BW137" s="275">
        <v>7</v>
      </c>
      <c r="BX137" s="273" t="s">
        <v>197</v>
      </c>
      <c r="BY137" s="274" t="s">
        <v>197</v>
      </c>
      <c r="BZ137" s="275" t="s">
        <v>197</v>
      </c>
      <c r="CA137" s="273" t="s">
        <v>197</v>
      </c>
      <c r="CB137" s="274" t="s">
        <v>197</v>
      </c>
      <c r="CC137" s="275">
        <v>7</v>
      </c>
      <c r="CD137" s="273" t="s">
        <v>197</v>
      </c>
      <c r="CE137" s="274" t="s">
        <v>197</v>
      </c>
      <c r="CF137" s="275" t="s">
        <v>197</v>
      </c>
      <c r="CG137" s="273" t="s">
        <v>197</v>
      </c>
      <c r="CH137" s="274" t="s">
        <v>197</v>
      </c>
      <c r="CI137" s="275">
        <v>7</v>
      </c>
      <c r="CJ137" s="273">
        <v>38.4</v>
      </c>
      <c r="CK137" s="274">
        <v>26.5</v>
      </c>
      <c r="CL137" s="275">
        <v>35</v>
      </c>
      <c r="CM137" s="273" t="s">
        <v>197</v>
      </c>
      <c r="CN137" s="274" t="s">
        <v>197</v>
      </c>
      <c r="CO137" s="275">
        <v>7</v>
      </c>
      <c r="CP137" s="273">
        <v>75</v>
      </c>
      <c r="CQ137" s="274">
        <v>58</v>
      </c>
      <c r="CR137" s="275">
        <v>67</v>
      </c>
      <c r="CS137" s="273">
        <v>2500</v>
      </c>
      <c r="CT137" s="274">
        <v>2536</v>
      </c>
      <c r="CU137" s="275">
        <v>5036</v>
      </c>
      <c r="CV137" s="273">
        <v>76</v>
      </c>
      <c r="CW137" s="274">
        <v>61</v>
      </c>
      <c r="CX137" s="275">
        <v>68</v>
      </c>
      <c r="CY137" s="273">
        <v>2500</v>
      </c>
      <c r="CZ137" s="274">
        <v>2536</v>
      </c>
      <c r="DA137" s="275">
        <v>5036</v>
      </c>
      <c r="DB137" s="273">
        <v>35.299999999999997</v>
      </c>
      <c r="DC137" s="274">
        <v>33.1</v>
      </c>
      <c r="DD137" s="275">
        <v>34.200000000000003</v>
      </c>
      <c r="DE137" s="273">
        <v>2500</v>
      </c>
      <c r="DF137" s="274">
        <v>2536</v>
      </c>
      <c r="DG137" s="275">
        <v>5036</v>
      </c>
    </row>
    <row r="138" spans="1:111" x14ac:dyDescent="0.35">
      <c r="A138" t="s">
        <v>56</v>
      </c>
      <c r="B138" t="s">
        <v>301</v>
      </c>
      <c r="C138" t="s">
        <v>299</v>
      </c>
      <c r="D138" s="273">
        <v>76</v>
      </c>
      <c r="E138" s="274">
        <v>61</v>
      </c>
      <c r="F138" s="275">
        <v>69</v>
      </c>
      <c r="G138" s="273">
        <v>3949</v>
      </c>
      <c r="H138" s="274">
        <v>4089</v>
      </c>
      <c r="I138" s="275">
        <v>8038</v>
      </c>
      <c r="J138" s="273">
        <v>78</v>
      </c>
      <c r="K138" s="274">
        <v>64</v>
      </c>
      <c r="L138" s="275">
        <v>71</v>
      </c>
      <c r="M138" s="273">
        <v>3949</v>
      </c>
      <c r="N138" s="274">
        <v>4089</v>
      </c>
      <c r="O138" s="275">
        <v>8038</v>
      </c>
      <c r="P138" s="273">
        <v>36.4</v>
      </c>
      <c r="Q138" s="274">
        <v>33.799999999999997</v>
      </c>
      <c r="R138" s="275">
        <v>35.1</v>
      </c>
      <c r="S138" s="273">
        <v>3949</v>
      </c>
      <c r="T138" s="274">
        <v>4089</v>
      </c>
      <c r="U138" s="275">
        <v>8038</v>
      </c>
      <c r="V138" s="273">
        <v>77</v>
      </c>
      <c r="W138" s="274">
        <v>61</v>
      </c>
      <c r="X138" s="275">
        <v>68</v>
      </c>
      <c r="Y138" s="273">
        <v>111</v>
      </c>
      <c r="Z138" s="274">
        <v>133</v>
      </c>
      <c r="AA138" s="275">
        <v>244</v>
      </c>
      <c r="AB138" s="273">
        <v>77</v>
      </c>
      <c r="AC138" s="274">
        <v>69</v>
      </c>
      <c r="AD138" s="275">
        <v>73</v>
      </c>
      <c r="AE138" s="273">
        <v>111</v>
      </c>
      <c r="AF138" s="274">
        <v>133</v>
      </c>
      <c r="AG138" s="275">
        <v>244</v>
      </c>
      <c r="AH138" s="273">
        <v>36.4</v>
      </c>
      <c r="AI138" s="274">
        <v>34.299999999999997</v>
      </c>
      <c r="AJ138" s="275">
        <v>35.200000000000003</v>
      </c>
      <c r="AK138" s="273">
        <v>111</v>
      </c>
      <c r="AL138" s="274">
        <v>133</v>
      </c>
      <c r="AM138" s="275">
        <v>244</v>
      </c>
      <c r="AN138" s="273">
        <v>74</v>
      </c>
      <c r="AO138" s="274">
        <v>50</v>
      </c>
      <c r="AP138" s="275">
        <v>62</v>
      </c>
      <c r="AQ138" s="273">
        <v>42</v>
      </c>
      <c r="AR138" s="274">
        <v>44</v>
      </c>
      <c r="AS138" s="275">
        <v>86</v>
      </c>
      <c r="AT138" s="273">
        <v>74</v>
      </c>
      <c r="AU138" s="274">
        <v>55</v>
      </c>
      <c r="AV138" s="275">
        <v>64</v>
      </c>
      <c r="AW138" s="273">
        <v>42</v>
      </c>
      <c r="AX138" s="274">
        <v>44</v>
      </c>
      <c r="AY138" s="275">
        <v>86</v>
      </c>
      <c r="AZ138" s="273">
        <v>34.799999999999997</v>
      </c>
      <c r="BA138" s="274">
        <v>31.8</v>
      </c>
      <c r="BB138" s="275">
        <v>33.200000000000003</v>
      </c>
      <c r="BC138" s="273">
        <v>42</v>
      </c>
      <c r="BD138" s="274">
        <v>44</v>
      </c>
      <c r="BE138" s="275">
        <v>86</v>
      </c>
      <c r="BF138" s="273" t="s">
        <v>197</v>
      </c>
      <c r="BG138" s="274" t="s">
        <v>197</v>
      </c>
      <c r="BH138" s="275">
        <v>75</v>
      </c>
      <c r="BI138" s="273">
        <v>6</v>
      </c>
      <c r="BJ138" s="274">
        <v>10</v>
      </c>
      <c r="BK138" s="275">
        <v>16</v>
      </c>
      <c r="BL138" s="273" t="s">
        <v>197</v>
      </c>
      <c r="BM138" s="274" t="s">
        <v>197</v>
      </c>
      <c r="BN138" s="275">
        <v>75</v>
      </c>
      <c r="BO138" s="273">
        <v>6</v>
      </c>
      <c r="BP138" s="274">
        <v>10</v>
      </c>
      <c r="BQ138" s="275">
        <v>16</v>
      </c>
      <c r="BR138" s="273">
        <v>38.299999999999997</v>
      </c>
      <c r="BS138" s="274">
        <v>35.299999999999997</v>
      </c>
      <c r="BT138" s="275">
        <v>36.4</v>
      </c>
      <c r="BU138" s="273">
        <v>6</v>
      </c>
      <c r="BV138" s="274">
        <v>10</v>
      </c>
      <c r="BW138" s="275">
        <v>16</v>
      </c>
      <c r="BX138" s="273">
        <v>59</v>
      </c>
      <c r="BY138" s="274">
        <v>50</v>
      </c>
      <c r="BZ138" s="275">
        <v>56</v>
      </c>
      <c r="CA138" s="273">
        <v>17</v>
      </c>
      <c r="CB138" s="274">
        <v>10</v>
      </c>
      <c r="CC138" s="275">
        <v>27</v>
      </c>
      <c r="CD138" s="273">
        <v>59</v>
      </c>
      <c r="CE138" s="274">
        <v>70</v>
      </c>
      <c r="CF138" s="275">
        <v>63</v>
      </c>
      <c r="CG138" s="273">
        <v>17</v>
      </c>
      <c r="CH138" s="274">
        <v>10</v>
      </c>
      <c r="CI138" s="275">
        <v>27</v>
      </c>
      <c r="CJ138" s="273">
        <v>33.799999999999997</v>
      </c>
      <c r="CK138" s="274">
        <v>30.7</v>
      </c>
      <c r="CL138" s="275">
        <v>32.700000000000003</v>
      </c>
      <c r="CM138" s="273">
        <v>17</v>
      </c>
      <c r="CN138" s="274">
        <v>10</v>
      </c>
      <c r="CO138" s="275">
        <v>27</v>
      </c>
      <c r="CP138" s="273">
        <v>76</v>
      </c>
      <c r="CQ138" s="274">
        <v>61</v>
      </c>
      <c r="CR138" s="275">
        <v>68</v>
      </c>
      <c r="CS138" s="273">
        <v>4278</v>
      </c>
      <c r="CT138" s="274">
        <v>4446</v>
      </c>
      <c r="CU138" s="275">
        <v>8724</v>
      </c>
      <c r="CV138" s="273">
        <v>77</v>
      </c>
      <c r="CW138" s="274">
        <v>64</v>
      </c>
      <c r="CX138" s="275">
        <v>70</v>
      </c>
      <c r="CY138" s="273">
        <v>4278</v>
      </c>
      <c r="CZ138" s="274">
        <v>4446</v>
      </c>
      <c r="DA138" s="275">
        <v>8724</v>
      </c>
      <c r="DB138" s="273">
        <v>36.299999999999997</v>
      </c>
      <c r="DC138" s="274">
        <v>33.700000000000003</v>
      </c>
      <c r="DD138" s="275">
        <v>35</v>
      </c>
      <c r="DE138" s="273">
        <v>4278</v>
      </c>
      <c r="DF138" s="274">
        <v>4446</v>
      </c>
      <c r="DG138" s="275">
        <v>8724</v>
      </c>
    </row>
    <row r="139" spans="1:111" x14ac:dyDescent="0.35">
      <c r="A139" t="s">
        <v>152</v>
      </c>
      <c r="B139" t="s">
        <v>396</v>
      </c>
      <c r="C139" t="s">
        <v>392</v>
      </c>
      <c r="D139" s="273">
        <v>78</v>
      </c>
      <c r="E139" s="274">
        <v>63</v>
      </c>
      <c r="F139" s="275">
        <v>70</v>
      </c>
      <c r="G139" s="273">
        <v>3659</v>
      </c>
      <c r="H139" s="274">
        <v>3949</v>
      </c>
      <c r="I139" s="275">
        <v>7608</v>
      </c>
      <c r="J139" s="273">
        <v>79</v>
      </c>
      <c r="K139" s="274">
        <v>64</v>
      </c>
      <c r="L139" s="275">
        <v>71</v>
      </c>
      <c r="M139" s="273">
        <v>3659</v>
      </c>
      <c r="N139" s="274">
        <v>3949</v>
      </c>
      <c r="O139" s="275">
        <v>7608</v>
      </c>
      <c r="P139" s="273">
        <v>35.799999999999997</v>
      </c>
      <c r="Q139" s="274">
        <v>33.6</v>
      </c>
      <c r="R139" s="275">
        <v>34.700000000000003</v>
      </c>
      <c r="S139" s="273">
        <v>3659</v>
      </c>
      <c r="T139" s="274">
        <v>3949</v>
      </c>
      <c r="U139" s="275">
        <v>7608</v>
      </c>
      <c r="V139" s="273">
        <v>85</v>
      </c>
      <c r="W139" s="274">
        <v>71</v>
      </c>
      <c r="X139" s="275">
        <v>77</v>
      </c>
      <c r="Y139" s="273">
        <v>78</v>
      </c>
      <c r="Z139" s="274">
        <v>90</v>
      </c>
      <c r="AA139" s="275">
        <v>168</v>
      </c>
      <c r="AB139" s="273">
        <v>85</v>
      </c>
      <c r="AC139" s="274">
        <v>71</v>
      </c>
      <c r="AD139" s="275">
        <v>77</v>
      </c>
      <c r="AE139" s="273">
        <v>78</v>
      </c>
      <c r="AF139" s="274">
        <v>90</v>
      </c>
      <c r="AG139" s="275">
        <v>168</v>
      </c>
      <c r="AH139" s="273">
        <v>36.6</v>
      </c>
      <c r="AI139" s="274">
        <v>34.1</v>
      </c>
      <c r="AJ139" s="275">
        <v>35.200000000000003</v>
      </c>
      <c r="AK139" s="273">
        <v>78</v>
      </c>
      <c r="AL139" s="274">
        <v>90</v>
      </c>
      <c r="AM139" s="275">
        <v>168</v>
      </c>
      <c r="AN139" s="273">
        <v>70</v>
      </c>
      <c r="AO139" s="274">
        <v>42</v>
      </c>
      <c r="AP139" s="275">
        <v>54</v>
      </c>
      <c r="AQ139" s="273">
        <v>20</v>
      </c>
      <c r="AR139" s="274">
        <v>26</v>
      </c>
      <c r="AS139" s="275">
        <v>46</v>
      </c>
      <c r="AT139" s="273">
        <v>70</v>
      </c>
      <c r="AU139" s="274">
        <v>42</v>
      </c>
      <c r="AV139" s="275">
        <v>54</v>
      </c>
      <c r="AW139" s="273">
        <v>20</v>
      </c>
      <c r="AX139" s="274">
        <v>26</v>
      </c>
      <c r="AY139" s="275">
        <v>46</v>
      </c>
      <c r="AZ139" s="273">
        <v>36.299999999999997</v>
      </c>
      <c r="BA139" s="274">
        <v>29.1</v>
      </c>
      <c r="BB139" s="275">
        <v>32.200000000000003</v>
      </c>
      <c r="BC139" s="273">
        <v>20</v>
      </c>
      <c r="BD139" s="274">
        <v>26</v>
      </c>
      <c r="BE139" s="275">
        <v>46</v>
      </c>
      <c r="BF139" s="273" t="s">
        <v>197</v>
      </c>
      <c r="BG139" s="274" t="s">
        <v>197</v>
      </c>
      <c r="BH139" s="275">
        <v>67</v>
      </c>
      <c r="BI139" s="273">
        <v>4</v>
      </c>
      <c r="BJ139" s="274">
        <v>8</v>
      </c>
      <c r="BK139" s="275">
        <v>12</v>
      </c>
      <c r="BL139" s="273" t="s">
        <v>197</v>
      </c>
      <c r="BM139" s="274" t="s">
        <v>197</v>
      </c>
      <c r="BN139" s="275">
        <v>67</v>
      </c>
      <c r="BO139" s="273">
        <v>4</v>
      </c>
      <c r="BP139" s="274">
        <v>8</v>
      </c>
      <c r="BQ139" s="275">
        <v>12</v>
      </c>
      <c r="BR139" s="273">
        <v>38.299999999999997</v>
      </c>
      <c r="BS139" s="274">
        <v>31.6</v>
      </c>
      <c r="BT139" s="275">
        <v>33.799999999999997</v>
      </c>
      <c r="BU139" s="273">
        <v>4</v>
      </c>
      <c r="BV139" s="274">
        <v>8</v>
      </c>
      <c r="BW139" s="275">
        <v>12</v>
      </c>
      <c r="BX139" s="273" t="s">
        <v>197</v>
      </c>
      <c r="BY139" s="274" t="s">
        <v>197</v>
      </c>
      <c r="BZ139" s="275">
        <v>58</v>
      </c>
      <c r="CA139" s="273">
        <v>8</v>
      </c>
      <c r="CB139" s="274">
        <v>11</v>
      </c>
      <c r="CC139" s="275">
        <v>19</v>
      </c>
      <c r="CD139" s="273" t="s">
        <v>197</v>
      </c>
      <c r="CE139" s="274" t="s">
        <v>197</v>
      </c>
      <c r="CF139" s="275">
        <v>63</v>
      </c>
      <c r="CG139" s="273">
        <v>8</v>
      </c>
      <c r="CH139" s="274">
        <v>11</v>
      </c>
      <c r="CI139" s="275">
        <v>19</v>
      </c>
      <c r="CJ139" s="273">
        <v>34.799999999999997</v>
      </c>
      <c r="CK139" s="274">
        <v>31.5</v>
      </c>
      <c r="CL139" s="275">
        <v>32.9</v>
      </c>
      <c r="CM139" s="273">
        <v>8</v>
      </c>
      <c r="CN139" s="274">
        <v>11</v>
      </c>
      <c r="CO139" s="275">
        <v>19</v>
      </c>
      <c r="CP139" s="273">
        <v>78</v>
      </c>
      <c r="CQ139" s="274">
        <v>62</v>
      </c>
      <c r="CR139" s="275">
        <v>70</v>
      </c>
      <c r="CS139" s="273">
        <v>3877</v>
      </c>
      <c r="CT139" s="274">
        <v>4206</v>
      </c>
      <c r="CU139" s="275">
        <v>8083</v>
      </c>
      <c r="CV139" s="273">
        <v>79</v>
      </c>
      <c r="CW139" s="274">
        <v>64</v>
      </c>
      <c r="CX139" s="275">
        <v>71</v>
      </c>
      <c r="CY139" s="273">
        <v>3877</v>
      </c>
      <c r="CZ139" s="274">
        <v>4206</v>
      </c>
      <c r="DA139" s="275">
        <v>8083</v>
      </c>
      <c r="DB139" s="273">
        <v>35.799999999999997</v>
      </c>
      <c r="DC139" s="274">
        <v>33.6</v>
      </c>
      <c r="DD139" s="275">
        <v>34.6</v>
      </c>
      <c r="DE139" s="273">
        <v>3877</v>
      </c>
      <c r="DF139" s="274">
        <v>4206</v>
      </c>
      <c r="DG139" s="275">
        <v>8083</v>
      </c>
    </row>
    <row r="140" spans="1:111" x14ac:dyDescent="0.35">
      <c r="A140" t="s">
        <v>153</v>
      </c>
      <c r="B140" t="s">
        <v>397</v>
      </c>
      <c r="C140" t="s">
        <v>392</v>
      </c>
      <c r="D140" s="273">
        <v>76</v>
      </c>
      <c r="E140" s="274">
        <v>62</v>
      </c>
      <c r="F140" s="275">
        <v>69</v>
      </c>
      <c r="G140" s="273">
        <v>1825</v>
      </c>
      <c r="H140" s="274">
        <v>2010</v>
      </c>
      <c r="I140" s="275">
        <v>3835</v>
      </c>
      <c r="J140" s="273">
        <v>76</v>
      </c>
      <c r="K140" s="274">
        <v>63</v>
      </c>
      <c r="L140" s="275">
        <v>69</v>
      </c>
      <c r="M140" s="273">
        <v>1825</v>
      </c>
      <c r="N140" s="274">
        <v>2010</v>
      </c>
      <c r="O140" s="275">
        <v>3835</v>
      </c>
      <c r="P140" s="273">
        <v>36.1</v>
      </c>
      <c r="Q140" s="274">
        <v>33.9</v>
      </c>
      <c r="R140" s="275">
        <v>34.9</v>
      </c>
      <c r="S140" s="273">
        <v>1825</v>
      </c>
      <c r="T140" s="274">
        <v>2010</v>
      </c>
      <c r="U140" s="275">
        <v>3835</v>
      </c>
      <c r="V140" s="273">
        <v>78</v>
      </c>
      <c r="W140" s="274">
        <v>64</v>
      </c>
      <c r="X140" s="275">
        <v>69</v>
      </c>
      <c r="Y140" s="273">
        <v>45</v>
      </c>
      <c r="Z140" s="274">
        <v>80</v>
      </c>
      <c r="AA140" s="275">
        <v>125</v>
      </c>
      <c r="AB140" s="273">
        <v>78</v>
      </c>
      <c r="AC140" s="274">
        <v>64</v>
      </c>
      <c r="AD140" s="275">
        <v>69</v>
      </c>
      <c r="AE140" s="273">
        <v>45</v>
      </c>
      <c r="AF140" s="274">
        <v>80</v>
      </c>
      <c r="AG140" s="275">
        <v>125</v>
      </c>
      <c r="AH140" s="273">
        <v>35.9</v>
      </c>
      <c r="AI140" s="274">
        <v>33.4</v>
      </c>
      <c r="AJ140" s="275">
        <v>34.299999999999997</v>
      </c>
      <c r="AK140" s="273">
        <v>45</v>
      </c>
      <c r="AL140" s="274">
        <v>80</v>
      </c>
      <c r="AM140" s="275">
        <v>125</v>
      </c>
      <c r="AN140" s="273">
        <v>60</v>
      </c>
      <c r="AO140" s="274">
        <v>60</v>
      </c>
      <c r="AP140" s="275">
        <v>60</v>
      </c>
      <c r="AQ140" s="273">
        <v>15</v>
      </c>
      <c r="AR140" s="274">
        <v>15</v>
      </c>
      <c r="AS140" s="275">
        <v>30</v>
      </c>
      <c r="AT140" s="273">
        <v>60</v>
      </c>
      <c r="AU140" s="274">
        <v>60</v>
      </c>
      <c r="AV140" s="275">
        <v>60</v>
      </c>
      <c r="AW140" s="273">
        <v>15</v>
      </c>
      <c r="AX140" s="274">
        <v>15</v>
      </c>
      <c r="AY140" s="275">
        <v>30</v>
      </c>
      <c r="AZ140" s="273">
        <v>35.700000000000003</v>
      </c>
      <c r="BA140" s="274">
        <v>32.5</v>
      </c>
      <c r="BB140" s="275">
        <v>34.1</v>
      </c>
      <c r="BC140" s="273">
        <v>15</v>
      </c>
      <c r="BD140" s="274">
        <v>15</v>
      </c>
      <c r="BE140" s="275">
        <v>30</v>
      </c>
      <c r="BF140" s="273" t="s">
        <v>197</v>
      </c>
      <c r="BG140" s="274" t="s">
        <v>197</v>
      </c>
      <c r="BH140" s="275">
        <v>40</v>
      </c>
      <c r="BI140" s="273">
        <v>5</v>
      </c>
      <c r="BJ140" s="274">
        <v>5</v>
      </c>
      <c r="BK140" s="275">
        <v>10</v>
      </c>
      <c r="BL140" s="273" t="s">
        <v>197</v>
      </c>
      <c r="BM140" s="274" t="s">
        <v>197</v>
      </c>
      <c r="BN140" s="275">
        <v>60</v>
      </c>
      <c r="BO140" s="273">
        <v>5</v>
      </c>
      <c r="BP140" s="274">
        <v>5</v>
      </c>
      <c r="BQ140" s="275">
        <v>10</v>
      </c>
      <c r="BR140" s="273">
        <v>37.6</v>
      </c>
      <c r="BS140" s="274">
        <v>27.6</v>
      </c>
      <c r="BT140" s="275">
        <v>32.6</v>
      </c>
      <c r="BU140" s="273">
        <v>5</v>
      </c>
      <c r="BV140" s="274">
        <v>5</v>
      </c>
      <c r="BW140" s="275">
        <v>10</v>
      </c>
      <c r="BX140" s="273" t="s">
        <v>197</v>
      </c>
      <c r="BY140" s="274" t="s">
        <v>197</v>
      </c>
      <c r="BZ140" s="275" t="s">
        <v>197</v>
      </c>
      <c r="CA140" s="273" t="s">
        <v>197</v>
      </c>
      <c r="CB140" s="274" t="s">
        <v>197</v>
      </c>
      <c r="CC140" s="275">
        <v>8</v>
      </c>
      <c r="CD140" s="273" t="s">
        <v>197</v>
      </c>
      <c r="CE140" s="274" t="s">
        <v>197</v>
      </c>
      <c r="CF140" s="275" t="s">
        <v>197</v>
      </c>
      <c r="CG140" s="273" t="s">
        <v>197</v>
      </c>
      <c r="CH140" s="274" t="s">
        <v>197</v>
      </c>
      <c r="CI140" s="275">
        <v>8</v>
      </c>
      <c r="CJ140" s="273">
        <v>34.1</v>
      </c>
      <c r="CK140" s="274">
        <v>37</v>
      </c>
      <c r="CL140" s="275">
        <v>34.5</v>
      </c>
      <c r="CM140" s="273" t="s">
        <v>197</v>
      </c>
      <c r="CN140" s="274" t="s">
        <v>197</v>
      </c>
      <c r="CO140" s="275">
        <v>8</v>
      </c>
      <c r="CP140" s="273">
        <v>75</v>
      </c>
      <c r="CQ140" s="274">
        <v>62</v>
      </c>
      <c r="CR140" s="275">
        <v>68</v>
      </c>
      <c r="CS140" s="273">
        <v>1958</v>
      </c>
      <c r="CT140" s="274">
        <v>2158</v>
      </c>
      <c r="CU140" s="275">
        <v>4116</v>
      </c>
      <c r="CV140" s="273">
        <v>75</v>
      </c>
      <c r="CW140" s="274">
        <v>63</v>
      </c>
      <c r="CX140" s="275">
        <v>69</v>
      </c>
      <c r="CY140" s="273">
        <v>1958</v>
      </c>
      <c r="CZ140" s="274">
        <v>2158</v>
      </c>
      <c r="DA140" s="275">
        <v>4116</v>
      </c>
      <c r="DB140" s="273">
        <v>36.1</v>
      </c>
      <c r="DC140" s="274">
        <v>33.799999999999997</v>
      </c>
      <c r="DD140" s="275">
        <v>34.9</v>
      </c>
      <c r="DE140" s="273">
        <v>1958</v>
      </c>
      <c r="DF140" s="274">
        <v>2158</v>
      </c>
      <c r="DG140" s="275">
        <v>4116</v>
      </c>
    </row>
    <row r="141" spans="1:111" x14ac:dyDescent="0.35">
      <c r="A141" t="s">
        <v>131</v>
      </c>
      <c r="B141" t="s">
        <v>376</v>
      </c>
      <c r="C141" t="s">
        <v>372</v>
      </c>
      <c r="D141" s="273">
        <v>84</v>
      </c>
      <c r="E141" s="274">
        <v>69</v>
      </c>
      <c r="F141" s="275">
        <v>76</v>
      </c>
      <c r="G141" s="273">
        <v>2463</v>
      </c>
      <c r="H141" s="274">
        <v>2615</v>
      </c>
      <c r="I141" s="275">
        <v>5078</v>
      </c>
      <c r="J141" s="273">
        <v>84</v>
      </c>
      <c r="K141" s="274">
        <v>71</v>
      </c>
      <c r="L141" s="275">
        <v>77</v>
      </c>
      <c r="M141" s="273">
        <v>2463</v>
      </c>
      <c r="N141" s="274">
        <v>2615</v>
      </c>
      <c r="O141" s="275">
        <v>5078</v>
      </c>
      <c r="P141" s="273">
        <v>38.5</v>
      </c>
      <c r="Q141" s="274">
        <v>36</v>
      </c>
      <c r="R141" s="275">
        <v>37.200000000000003</v>
      </c>
      <c r="S141" s="273">
        <v>2463</v>
      </c>
      <c r="T141" s="274">
        <v>2615</v>
      </c>
      <c r="U141" s="275">
        <v>5078</v>
      </c>
      <c r="V141" s="273">
        <v>85</v>
      </c>
      <c r="W141" s="274">
        <v>67</v>
      </c>
      <c r="X141" s="275">
        <v>76</v>
      </c>
      <c r="Y141" s="273">
        <v>131</v>
      </c>
      <c r="Z141" s="274">
        <v>141</v>
      </c>
      <c r="AA141" s="275">
        <v>272</v>
      </c>
      <c r="AB141" s="273">
        <v>85</v>
      </c>
      <c r="AC141" s="274">
        <v>67</v>
      </c>
      <c r="AD141" s="275">
        <v>76</v>
      </c>
      <c r="AE141" s="273">
        <v>131</v>
      </c>
      <c r="AF141" s="274">
        <v>141</v>
      </c>
      <c r="AG141" s="275">
        <v>272</v>
      </c>
      <c r="AH141" s="273">
        <v>38.4</v>
      </c>
      <c r="AI141" s="274">
        <v>34.4</v>
      </c>
      <c r="AJ141" s="275">
        <v>36.299999999999997</v>
      </c>
      <c r="AK141" s="273">
        <v>131</v>
      </c>
      <c r="AL141" s="274">
        <v>141</v>
      </c>
      <c r="AM141" s="275">
        <v>272</v>
      </c>
      <c r="AN141" s="273">
        <v>81</v>
      </c>
      <c r="AO141" s="274">
        <v>53</v>
      </c>
      <c r="AP141" s="275">
        <v>65</v>
      </c>
      <c r="AQ141" s="273">
        <v>47</v>
      </c>
      <c r="AR141" s="274">
        <v>60</v>
      </c>
      <c r="AS141" s="275">
        <v>107</v>
      </c>
      <c r="AT141" s="273">
        <v>81</v>
      </c>
      <c r="AU141" s="274">
        <v>53</v>
      </c>
      <c r="AV141" s="275">
        <v>65</v>
      </c>
      <c r="AW141" s="273">
        <v>47</v>
      </c>
      <c r="AX141" s="274">
        <v>60</v>
      </c>
      <c r="AY141" s="275">
        <v>107</v>
      </c>
      <c r="AZ141" s="273">
        <v>38</v>
      </c>
      <c r="BA141" s="274">
        <v>32.5</v>
      </c>
      <c r="BB141" s="275">
        <v>34.9</v>
      </c>
      <c r="BC141" s="273">
        <v>47</v>
      </c>
      <c r="BD141" s="274">
        <v>60</v>
      </c>
      <c r="BE141" s="275">
        <v>107</v>
      </c>
      <c r="BF141" s="273" t="s">
        <v>197</v>
      </c>
      <c r="BG141" s="274" t="s">
        <v>197</v>
      </c>
      <c r="BH141" s="275">
        <v>71</v>
      </c>
      <c r="BI141" s="273">
        <v>11</v>
      </c>
      <c r="BJ141" s="274">
        <v>17</v>
      </c>
      <c r="BK141" s="275">
        <v>28</v>
      </c>
      <c r="BL141" s="273" t="s">
        <v>197</v>
      </c>
      <c r="BM141" s="274" t="s">
        <v>197</v>
      </c>
      <c r="BN141" s="275">
        <v>71</v>
      </c>
      <c r="BO141" s="273">
        <v>11</v>
      </c>
      <c r="BP141" s="274">
        <v>17</v>
      </c>
      <c r="BQ141" s="275">
        <v>28</v>
      </c>
      <c r="BR141" s="273">
        <v>36.799999999999997</v>
      </c>
      <c r="BS141" s="274">
        <v>34.200000000000003</v>
      </c>
      <c r="BT141" s="275">
        <v>35.200000000000003</v>
      </c>
      <c r="BU141" s="273">
        <v>11</v>
      </c>
      <c r="BV141" s="274">
        <v>17</v>
      </c>
      <c r="BW141" s="275">
        <v>28</v>
      </c>
      <c r="BX141" s="273" t="s">
        <v>197</v>
      </c>
      <c r="BY141" s="274" t="s">
        <v>197</v>
      </c>
      <c r="BZ141" s="275">
        <v>67</v>
      </c>
      <c r="CA141" s="273">
        <v>9</v>
      </c>
      <c r="CB141" s="274">
        <v>9</v>
      </c>
      <c r="CC141" s="275">
        <v>18</v>
      </c>
      <c r="CD141" s="273" t="s">
        <v>197</v>
      </c>
      <c r="CE141" s="274" t="s">
        <v>197</v>
      </c>
      <c r="CF141" s="275">
        <v>72</v>
      </c>
      <c r="CG141" s="273">
        <v>9</v>
      </c>
      <c r="CH141" s="274">
        <v>9</v>
      </c>
      <c r="CI141" s="275">
        <v>18</v>
      </c>
      <c r="CJ141" s="273">
        <v>37.299999999999997</v>
      </c>
      <c r="CK141" s="274">
        <v>31.2</v>
      </c>
      <c r="CL141" s="275">
        <v>34.299999999999997</v>
      </c>
      <c r="CM141" s="273">
        <v>9</v>
      </c>
      <c r="CN141" s="274">
        <v>9</v>
      </c>
      <c r="CO141" s="275">
        <v>18</v>
      </c>
      <c r="CP141" s="273">
        <v>83</v>
      </c>
      <c r="CQ141" s="274">
        <v>69</v>
      </c>
      <c r="CR141" s="275">
        <v>76</v>
      </c>
      <c r="CS141" s="273">
        <v>2752</v>
      </c>
      <c r="CT141" s="274">
        <v>2911</v>
      </c>
      <c r="CU141" s="275">
        <v>5663</v>
      </c>
      <c r="CV141" s="273">
        <v>84</v>
      </c>
      <c r="CW141" s="274">
        <v>70</v>
      </c>
      <c r="CX141" s="275">
        <v>76</v>
      </c>
      <c r="CY141" s="273">
        <v>2752</v>
      </c>
      <c r="CZ141" s="274">
        <v>2911</v>
      </c>
      <c r="DA141" s="275">
        <v>5663</v>
      </c>
      <c r="DB141" s="273">
        <v>38.4</v>
      </c>
      <c r="DC141" s="274">
        <v>35.700000000000003</v>
      </c>
      <c r="DD141" s="275">
        <v>37</v>
      </c>
      <c r="DE141" s="273">
        <v>2752</v>
      </c>
      <c r="DF141" s="274">
        <v>2911</v>
      </c>
      <c r="DG141" s="275">
        <v>5663</v>
      </c>
    </row>
    <row r="142" spans="1:111" x14ac:dyDescent="0.35">
      <c r="A142" t="s">
        <v>83</v>
      </c>
      <c r="B142" t="s">
        <v>328</v>
      </c>
      <c r="C142" t="s">
        <v>324</v>
      </c>
      <c r="D142" s="273">
        <v>79</v>
      </c>
      <c r="E142" s="274">
        <v>66</v>
      </c>
      <c r="F142" s="275">
        <v>73</v>
      </c>
      <c r="G142" s="273">
        <v>7190</v>
      </c>
      <c r="H142" s="274">
        <v>7476</v>
      </c>
      <c r="I142" s="275">
        <v>14666</v>
      </c>
      <c r="J142" s="273">
        <v>80</v>
      </c>
      <c r="K142" s="274">
        <v>68</v>
      </c>
      <c r="L142" s="275">
        <v>74</v>
      </c>
      <c r="M142" s="273">
        <v>7190</v>
      </c>
      <c r="N142" s="274">
        <v>7476</v>
      </c>
      <c r="O142" s="275">
        <v>14666</v>
      </c>
      <c r="P142" s="273">
        <v>36.4</v>
      </c>
      <c r="Q142" s="274">
        <v>34.200000000000003</v>
      </c>
      <c r="R142" s="275">
        <v>35.299999999999997</v>
      </c>
      <c r="S142" s="273">
        <v>7190</v>
      </c>
      <c r="T142" s="274">
        <v>7476</v>
      </c>
      <c r="U142" s="275">
        <v>14666</v>
      </c>
      <c r="V142" s="273">
        <v>81</v>
      </c>
      <c r="W142" s="274">
        <v>65</v>
      </c>
      <c r="X142" s="275">
        <v>73</v>
      </c>
      <c r="Y142" s="273">
        <v>458</v>
      </c>
      <c r="Z142" s="274">
        <v>466</v>
      </c>
      <c r="AA142" s="275">
        <v>924</v>
      </c>
      <c r="AB142" s="273">
        <v>81</v>
      </c>
      <c r="AC142" s="274">
        <v>67</v>
      </c>
      <c r="AD142" s="275">
        <v>74</v>
      </c>
      <c r="AE142" s="273">
        <v>458</v>
      </c>
      <c r="AF142" s="274">
        <v>466</v>
      </c>
      <c r="AG142" s="275">
        <v>924</v>
      </c>
      <c r="AH142" s="273">
        <v>36.6</v>
      </c>
      <c r="AI142" s="274">
        <v>33.799999999999997</v>
      </c>
      <c r="AJ142" s="275">
        <v>35.200000000000003</v>
      </c>
      <c r="AK142" s="273">
        <v>458</v>
      </c>
      <c r="AL142" s="274">
        <v>466</v>
      </c>
      <c r="AM142" s="275">
        <v>924</v>
      </c>
      <c r="AN142" s="273">
        <v>79</v>
      </c>
      <c r="AO142" s="274">
        <v>62</v>
      </c>
      <c r="AP142" s="275">
        <v>70</v>
      </c>
      <c r="AQ142" s="273">
        <v>219</v>
      </c>
      <c r="AR142" s="274">
        <v>229</v>
      </c>
      <c r="AS142" s="275">
        <v>448</v>
      </c>
      <c r="AT142" s="273">
        <v>79</v>
      </c>
      <c r="AU142" s="274">
        <v>64</v>
      </c>
      <c r="AV142" s="275">
        <v>71</v>
      </c>
      <c r="AW142" s="273">
        <v>219</v>
      </c>
      <c r="AX142" s="274">
        <v>229</v>
      </c>
      <c r="AY142" s="275">
        <v>448</v>
      </c>
      <c r="AZ142" s="273">
        <v>36.1</v>
      </c>
      <c r="BA142" s="274">
        <v>33.1</v>
      </c>
      <c r="BB142" s="275">
        <v>34.5</v>
      </c>
      <c r="BC142" s="273">
        <v>219</v>
      </c>
      <c r="BD142" s="274">
        <v>229</v>
      </c>
      <c r="BE142" s="275">
        <v>448</v>
      </c>
      <c r="BF142" s="273">
        <v>81</v>
      </c>
      <c r="BG142" s="274">
        <v>59</v>
      </c>
      <c r="BH142" s="275">
        <v>70</v>
      </c>
      <c r="BI142" s="273">
        <v>218</v>
      </c>
      <c r="BJ142" s="274">
        <v>243</v>
      </c>
      <c r="BK142" s="275">
        <v>461</v>
      </c>
      <c r="BL142" s="273">
        <v>83</v>
      </c>
      <c r="BM142" s="274">
        <v>61</v>
      </c>
      <c r="BN142" s="275">
        <v>71</v>
      </c>
      <c r="BO142" s="273">
        <v>218</v>
      </c>
      <c r="BP142" s="274">
        <v>243</v>
      </c>
      <c r="BQ142" s="275">
        <v>461</v>
      </c>
      <c r="BR142" s="273">
        <v>36.1</v>
      </c>
      <c r="BS142" s="274">
        <v>32.4</v>
      </c>
      <c r="BT142" s="275">
        <v>34.200000000000003</v>
      </c>
      <c r="BU142" s="273">
        <v>218</v>
      </c>
      <c r="BV142" s="274">
        <v>243</v>
      </c>
      <c r="BW142" s="275">
        <v>461</v>
      </c>
      <c r="BX142" s="273" t="s">
        <v>197</v>
      </c>
      <c r="BY142" s="274" t="s">
        <v>197</v>
      </c>
      <c r="BZ142" s="275">
        <v>68</v>
      </c>
      <c r="CA142" s="273">
        <v>22</v>
      </c>
      <c r="CB142" s="274">
        <v>37</v>
      </c>
      <c r="CC142" s="275">
        <v>59</v>
      </c>
      <c r="CD142" s="273" t="s">
        <v>197</v>
      </c>
      <c r="CE142" s="274" t="s">
        <v>197</v>
      </c>
      <c r="CF142" s="275">
        <v>69</v>
      </c>
      <c r="CG142" s="273">
        <v>22</v>
      </c>
      <c r="CH142" s="274">
        <v>37</v>
      </c>
      <c r="CI142" s="275">
        <v>59</v>
      </c>
      <c r="CJ142" s="273">
        <v>37.6</v>
      </c>
      <c r="CK142" s="274">
        <v>32.5</v>
      </c>
      <c r="CL142" s="275">
        <v>34.4</v>
      </c>
      <c r="CM142" s="273">
        <v>22</v>
      </c>
      <c r="CN142" s="274">
        <v>37</v>
      </c>
      <c r="CO142" s="275">
        <v>59</v>
      </c>
      <c r="CP142" s="273">
        <v>79</v>
      </c>
      <c r="CQ142" s="274">
        <v>65</v>
      </c>
      <c r="CR142" s="275">
        <v>72</v>
      </c>
      <c r="CS142" s="273">
        <v>8416</v>
      </c>
      <c r="CT142" s="274">
        <v>8798</v>
      </c>
      <c r="CU142" s="275">
        <v>17214</v>
      </c>
      <c r="CV142" s="273">
        <v>80</v>
      </c>
      <c r="CW142" s="274">
        <v>67</v>
      </c>
      <c r="CX142" s="275">
        <v>73</v>
      </c>
      <c r="CY142" s="273">
        <v>8416</v>
      </c>
      <c r="CZ142" s="274">
        <v>8798</v>
      </c>
      <c r="DA142" s="275">
        <v>17214</v>
      </c>
      <c r="DB142" s="273">
        <v>36.299999999999997</v>
      </c>
      <c r="DC142" s="274">
        <v>34.1</v>
      </c>
      <c r="DD142" s="275">
        <v>35.200000000000003</v>
      </c>
      <c r="DE142" s="273">
        <v>8416</v>
      </c>
      <c r="DF142" s="274">
        <v>8798</v>
      </c>
      <c r="DG142" s="275">
        <v>17214</v>
      </c>
    </row>
    <row r="143" spans="1:111" x14ac:dyDescent="0.35">
      <c r="A143" t="s">
        <v>154</v>
      </c>
      <c r="B143" t="s">
        <v>398</v>
      </c>
      <c r="C143" t="s">
        <v>392</v>
      </c>
      <c r="D143" s="273">
        <v>75</v>
      </c>
      <c r="E143" s="274">
        <v>61</v>
      </c>
      <c r="F143" s="275">
        <v>68</v>
      </c>
      <c r="G143" s="273">
        <v>3019</v>
      </c>
      <c r="H143" s="274">
        <v>3166</v>
      </c>
      <c r="I143" s="275">
        <v>6185</v>
      </c>
      <c r="J143" s="273">
        <v>76</v>
      </c>
      <c r="K143" s="274">
        <v>63</v>
      </c>
      <c r="L143" s="275">
        <v>69</v>
      </c>
      <c r="M143" s="273">
        <v>3019</v>
      </c>
      <c r="N143" s="274">
        <v>3166</v>
      </c>
      <c r="O143" s="275">
        <v>6185</v>
      </c>
      <c r="P143" s="273">
        <v>36.5</v>
      </c>
      <c r="Q143" s="274">
        <v>34.200000000000003</v>
      </c>
      <c r="R143" s="275">
        <v>35.4</v>
      </c>
      <c r="S143" s="273">
        <v>3019</v>
      </c>
      <c r="T143" s="274">
        <v>3166</v>
      </c>
      <c r="U143" s="275">
        <v>6185</v>
      </c>
      <c r="V143" s="273">
        <v>67</v>
      </c>
      <c r="W143" s="274">
        <v>58</v>
      </c>
      <c r="X143" s="275">
        <v>62</v>
      </c>
      <c r="Y143" s="273">
        <v>165</v>
      </c>
      <c r="Z143" s="274">
        <v>198</v>
      </c>
      <c r="AA143" s="275">
        <v>363</v>
      </c>
      <c r="AB143" s="273">
        <v>68</v>
      </c>
      <c r="AC143" s="274">
        <v>60</v>
      </c>
      <c r="AD143" s="275">
        <v>64</v>
      </c>
      <c r="AE143" s="273">
        <v>165</v>
      </c>
      <c r="AF143" s="274">
        <v>198</v>
      </c>
      <c r="AG143" s="275">
        <v>363</v>
      </c>
      <c r="AH143" s="273">
        <v>35.200000000000003</v>
      </c>
      <c r="AI143" s="274">
        <v>32.700000000000003</v>
      </c>
      <c r="AJ143" s="275">
        <v>33.799999999999997</v>
      </c>
      <c r="AK143" s="273">
        <v>165</v>
      </c>
      <c r="AL143" s="274">
        <v>198</v>
      </c>
      <c r="AM143" s="275">
        <v>363</v>
      </c>
      <c r="AN143" s="273">
        <v>67</v>
      </c>
      <c r="AO143" s="274">
        <v>60</v>
      </c>
      <c r="AP143" s="275">
        <v>63</v>
      </c>
      <c r="AQ143" s="273">
        <v>90</v>
      </c>
      <c r="AR143" s="274">
        <v>93</v>
      </c>
      <c r="AS143" s="275">
        <v>183</v>
      </c>
      <c r="AT143" s="273">
        <v>68</v>
      </c>
      <c r="AU143" s="274">
        <v>62</v>
      </c>
      <c r="AV143" s="275">
        <v>65</v>
      </c>
      <c r="AW143" s="273">
        <v>90</v>
      </c>
      <c r="AX143" s="274">
        <v>93</v>
      </c>
      <c r="AY143" s="275">
        <v>183</v>
      </c>
      <c r="AZ143" s="273">
        <v>33.799999999999997</v>
      </c>
      <c r="BA143" s="274">
        <v>32.700000000000003</v>
      </c>
      <c r="BB143" s="275">
        <v>33.200000000000003</v>
      </c>
      <c r="BC143" s="273">
        <v>90</v>
      </c>
      <c r="BD143" s="274">
        <v>93</v>
      </c>
      <c r="BE143" s="275">
        <v>183</v>
      </c>
      <c r="BF143" s="273">
        <v>62</v>
      </c>
      <c r="BG143" s="274">
        <v>53</v>
      </c>
      <c r="BH143" s="275">
        <v>57</v>
      </c>
      <c r="BI143" s="273">
        <v>42</v>
      </c>
      <c r="BJ143" s="274">
        <v>45</v>
      </c>
      <c r="BK143" s="275">
        <v>87</v>
      </c>
      <c r="BL143" s="273">
        <v>71</v>
      </c>
      <c r="BM143" s="274">
        <v>58</v>
      </c>
      <c r="BN143" s="275">
        <v>64</v>
      </c>
      <c r="BO143" s="273">
        <v>42</v>
      </c>
      <c r="BP143" s="274">
        <v>45</v>
      </c>
      <c r="BQ143" s="275">
        <v>87</v>
      </c>
      <c r="BR143" s="273">
        <v>33.6</v>
      </c>
      <c r="BS143" s="274">
        <v>31.9</v>
      </c>
      <c r="BT143" s="275">
        <v>32.700000000000003</v>
      </c>
      <c r="BU143" s="273">
        <v>42</v>
      </c>
      <c r="BV143" s="274">
        <v>45</v>
      </c>
      <c r="BW143" s="275">
        <v>87</v>
      </c>
      <c r="BX143" s="273">
        <v>50</v>
      </c>
      <c r="BY143" s="274">
        <v>43</v>
      </c>
      <c r="BZ143" s="275">
        <v>47</v>
      </c>
      <c r="CA143" s="273">
        <v>8</v>
      </c>
      <c r="CB143" s="274">
        <v>7</v>
      </c>
      <c r="CC143" s="275">
        <v>15</v>
      </c>
      <c r="CD143" s="273">
        <v>50</v>
      </c>
      <c r="CE143" s="274">
        <v>43</v>
      </c>
      <c r="CF143" s="275">
        <v>47</v>
      </c>
      <c r="CG143" s="273">
        <v>8</v>
      </c>
      <c r="CH143" s="274">
        <v>7</v>
      </c>
      <c r="CI143" s="275">
        <v>15</v>
      </c>
      <c r="CJ143" s="273">
        <v>31.8</v>
      </c>
      <c r="CK143" s="274">
        <v>30.9</v>
      </c>
      <c r="CL143" s="275">
        <v>31.3</v>
      </c>
      <c r="CM143" s="273">
        <v>8</v>
      </c>
      <c r="CN143" s="274">
        <v>7</v>
      </c>
      <c r="CO143" s="275">
        <v>15</v>
      </c>
      <c r="CP143" s="273">
        <v>74</v>
      </c>
      <c r="CQ143" s="274">
        <v>60</v>
      </c>
      <c r="CR143" s="275">
        <v>67</v>
      </c>
      <c r="CS143" s="273">
        <v>3438</v>
      </c>
      <c r="CT143" s="274">
        <v>3627</v>
      </c>
      <c r="CU143" s="275">
        <v>7065</v>
      </c>
      <c r="CV143" s="273">
        <v>75</v>
      </c>
      <c r="CW143" s="274">
        <v>62</v>
      </c>
      <c r="CX143" s="275">
        <v>68</v>
      </c>
      <c r="CY143" s="273">
        <v>3438</v>
      </c>
      <c r="CZ143" s="274">
        <v>3627</v>
      </c>
      <c r="DA143" s="275">
        <v>7065</v>
      </c>
      <c r="DB143" s="273">
        <v>36.299999999999997</v>
      </c>
      <c r="DC143" s="274">
        <v>34</v>
      </c>
      <c r="DD143" s="275">
        <v>35.1</v>
      </c>
      <c r="DE143" s="273">
        <v>3438</v>
      </c>
      <c r="DF143" s="274">
        <v>3627</v>
      </c>
      <c r="DG143" s="275">
        <v>7065</v>
      </c>
    </row>
    <row r="144" spans="1:111" x14ac:dyDescent="0.35">
      <c r="A144" t="s">
        <v>132</v>
      </c>
      <c r="B144" t="s">
        <v>377</v>
      </c>
      <c r="C144" t="s">
        <v>372</v>
      </c>
      <c r="D144" s="273">
        <v>82</v>
      </c>
      <c r="E144" s="274">
        <v>68</v>
      </c>
      <c r="F144" s="275">
        <v>75</v>
      </c>
      <c r="G144" s="273">
        <v>6895</v>
      </c>
      <c r="H144" s="274">
        <v>7262</v>
      </c>
      <c r="I144" s="275">
        <v>14157</v>
      </c>
      <c r="J144" s="273">
        <v>83</v>
      </c>
      <c r="K144" s="274">
        <v>70</v>
      </c>
      <c r="L144" s="275">
        <v>76</v>
      </c>
      <c r="M144" s="273">
        <v>6895</v>
      </c>
      <c r="N144" s="274">
        <v>7262</v>
      </c>
      <c r="O144" s="275">
        <v>14157</v>
      </c>
      <c r="P144" s="273">
        <v>36.1</v>
      </c>
      <c r="Q144" s="274">
        <v>34.200000000000003</v>
      </c>
      <c r="R144" s="275">
        <v>35.1</v>
      </c>
      <c r="S144" s="273">
        <v>6895</v>
      </c>
      <c r="T144" s="274">
        <v>7262</v>
      </c>
      <c r="U144" s="275">
        <v>14157</v>
      </c>
      <c r="V144" s="273">
        <v>85</v>
      </c>
      <c r="W144" s="274">
        <v>69</v>
      </c>
      <c r="X144" s="275">
        <v>76</v>
      </c>
      <c r="Y144" s="273">
        <v>292</v>
      </c>
      <c r="Z144" s="274">
        <v>350</v>
      </c>
      <c r="AA144" s="275">
        <v>642</v>
      </c>
      <c r="AB144" s="273">
        <v>86</v>
      </c>
      <c r="AC144" s="274">
        <v>70</v>
      </c>
      <c r="AD144" s="275">
        <v>77</v>
      </c>
      <c r="AE144" s="273">
        <v>292</v>
      </c>
      <c r="AF144" s="274">
        <v>350</v>
      </c>
      <c r="AG144" s="275">
        <v>642</v>
      </c>
      <c r="AH144" s="273">
        <v>36.200000000000003</v>
      </c>
      <c r="AI144" s="274">
        <v>33.9</v>
      </c>
      <c r="AJ144" s="275">
        <v>35</v>
      </c>
      <c r="AK144" s="273">
        <v>292</v>
      </c>
      <c r="AL144" s="274">
        <v>350</v>
      </c>
      <c r="AM144" s="275">
        <v>642</v>
      </c>
      <c r="AN144" s="273">
        <v>76</v>
      </c>
      <c r="AO144" s="274">
        <v>64</v>
      </c>
      <c r="AP144" s="275">
        <v>70</v>
      </c>
      <c r="AQ144" s="273">
        <v>229</v>
      </c>
      <c r="AR144" s="274">
        <v>247</v>
      </c>
      <c r="AS144" s="275">
        <v>476</v>
      </c>
      <c r="AT144" s="273">
        <v>78</v>
      </c>
      <c r="AU144" s="274">
        <v>66</v>
      </c>
      <c r="AV144" s="275">
        <v>72</v>
      </c>
      <c r="AW144" s="273">
        <v>229</v>
      </c>
      <c r="AX144" s="274">
        <v>247</v>
      </c>
      <c r="AY144" s="275">
        <v>476</v>
      </c>
      <c r="AZ144" s="273">
        <v>35.200000000000003</v>
      </c>
      <c r="BA144" s="274">
        <v>32.4</v>
      </c>
      <c r="BB144" s="275">
        <v>33.799999999999997</v>
      </c>
      <c r="BC144" s="273">
        <v>229</v>
      </c>
      <c r="BD144" s="274">
        <v>247</v>
      </c>
      <c r="BE144" s="275">
        <v>476</v>
      </c>
      <c r="BF144" s="273">
        <v>81</v>
      </c>
      <c r="BG144" s="274">
        <v>61</v>
      </c>
      <c r="BH144" s="275">
        <v>70</v>
      </c>
      <c r="BI144" s="273">
        <v>95</v>
      </c>
      <c r="BJ144" s="274">
        <v>114</v>
      </c>
      <c r="BK144" s="275">
        <v>209</v>
      </c>
      <c r="BL144" s="273">
        <v>81</v>
      </c>
      <c r="BM144" s="274">
        <v>61</v>
      </c>
      <c r="BN144" s="275">
        <v>70</v>
      </c>
      <c r="BO144" s="273">
        <v>95</v>
      </c>
      <c r="BP144" s="274">
        <v>114</v>
      </c>
      <c r="BQ144" s="275">
        <v>209</v>
      </c>
      <c r="BR144" s="273">
        <v>35.700000000000003</v>
      </c>
      <c r="BS144" s="274">
        <v>32.5</v>
      </c>
      <c r="BT144" s="275">
        <v>34</v>
      </c>
      <c r="BU144" s="273">
        <v>95</v>
      </c>
      <c r="BV144" s="274">
        <v>114</v>
      </c>
      <c r="BW144" s="275">
        <v>209</v>
      </c>
      <c r="BX144" s="273">
        <v>62</v>
      </c>
      <c r="BY144" s="274">
        <v>76</v>
      </c>
      <c r="BZ144" s="275">
        <v>71</v>
      </c>
      <c r="CA144" s="273">
        <v>21</v>
      </c>
      <c r="CB144" s="274">
        <v>34</v>
      </c>
      <c r="CC144" s="275">
        <v>55</v>
      </c>
      <c r="CD144" s="273">
        <v>62</v>
      </c>
      <c r="CE144" s="274">
        <v>79</v>
      </c>
      <c r="CF144" s="275">
        <v>73</v>
      </c>
      <c r="CG144" s="273">
        <v>21</v>
      </c>
      <c r="CH144" s="274">
        <v>34</v>
      </c>
      <c r="CI144" s="275">
        <v>55</v>
      </c>
      <c r="CJ144" s="273">
        <v>33.700000000000003</v>
      </c>
      <c r="CK144" s="274">
        <v>35.700000000000003</v>
      </c>
      <c r="CL144" s="275">
        <v>34.9</v>
      </c>
      <c r="CM144" s="273">
        <v>21</v>
      </c>
      <c r="CN144" s="274">
        <v>34</v>
      </c>
      <c r="CO144" s="275">
        <v>55</v>
      </c>
      <c r="CP144" s="273">
        <v>82</v>
      </c>
      <c r="CQ144" s="274">
        <v>68</v>
      </c>
      <c r="CR144" s="275">
        <v>75</v>
      </c>
      <c r="CS144" s="273">
        <v>7757</v>
      </c>
      <c r="CT144" s="274">
        <v>8240</v>
      </c>
      <c r="CU144" s="275">
        <v>15997</v>
      </c>
      <c r="CV144" s="273">
        <v>83</v>
      </c>
      <c r="CW144" s="274">
        <v>69</v>
      </c>
      <c r="CX144" s="275">
        <v>76</v>
      </c>
      <c r="CY144" s="273">
        <v>7757</v>
      </c>
      <c r="CZ144" s="274">
        <v>8240</v>
      </c>
      <c r="DA144" s="275">
        <v>15997</v>
      </c>
      <c r="DB144" s="273">
        <v>36</v>
      </c>
      <c r="DC144" s="274">
        <v>34.1</v>
      </c>
      <c r="DD144" s="275">
        <v>35</v>
      </c>
      <c r="DE144" s="273">
        <v>7757</v>
      </c>
      <c r="DF144" s="274">
        <v>8240</v>
      </c>
      <c r="DG144" s="275">
        <v>15997</v>
      </c>
    </row>
    <row r="145" spans="1:111" x14ac:dyDescent="0.35">
      <c r="A145" t="s">
        <v>84</v>
      </c>
      <c r="B145" t="s">
        <v>329</v>
      </c>
      <c r="C145" t="s">
        <v>324</v>
      </c>
      <c r="D145" s="273">
        <v>78</v>
      </c>
      <c r="E145" s="274">
        <v>65</v>
      </c>
      <c r="F145" s="275">
        <v>71</v>
      </c>
      <c r="G145" s="273">
        <v>5619</v>
      </c>
      <c r="H145" s="274">
        <v>5928</v>
      </c>
      <c r="I145" s="275">
        <v>11547</v>
      </c>
      <c r="J145" s="273">
        <v>80</v>
      </c>
      <c r="K145" s="274">
        <v>67</v>
      </c>
      <c r="L145" s="275">
        <v>73</v>
      </c>
      <c r="M145" s="273">
        <v>5619</v>
      </c>
      <c r="N145" s="274">
        <v>5928</v>
      </c>
      <c r="O145" s="275">
        <v>11547</v>
      </c>
      <c r="P145" s="273">
        <v>36.799999999999997</v>
      </c>
      <c r="Q145" s="274">
        <v>34.4</v>
      </c>
      <c r="R145" s="275">
        <v>35.5</v>
      </c>
      <c r="S145" s="273">
        <v>5619</v>
      </c>
      <c r="T145" s="274">
        <v>5928</v>
      </c>
      <c r="U145" s="275">
        <v>11547</v>
      </c>
      <c r="V145" s="273">
        <v>77</v>
      </c>
      <c r="W145" s="274">
        <v>64</v>
      </c>
      <c r="X145" s="275">
        <v>70</v>
      </c>
      <c r="Y145" s="273">
        <v>588</v>
      </c>
      <c r="Z145" s="274">
        <v>646</v>
      </c>
      <c r="AA145" s="275">
        <v>1234</v>
      </c>
      <c r="AB145" s="273">
        <v>79</v>
      </c>
      <c r="AC145" s="274">
        <v>66</v>
      </c>
      <c r="AD145" s="275">
        <v>72</v>
      </c>
      <c r="AE145" s="273">
        <v>588</v>
      </c>
      <c r="AF145" s="274">
        <v>646</v>
      </c>
      <c r="AG145" s="275">
        <v>1234</v>
      </c>
      <c r="AH145" s="273">
        <v>36.799999999999997</v>
      </c>
      <c r="AI145" s="274">
        <v>34.200000000000003</v>
      </c>
      <c r="AJ145" s="275">
        <v>35.4</v>
      </c>
      <c r="AK145" s="273">
        <v>588</v>
      </c>
      <c r="AL145" s="274">
        <v>646</v>
      </c>
      <c r="AM145" s="275">
        <v>1234</v>
      </c>
      <c r="AN145" s="273">
        <v>71</v>
      </c>
      <c r="AO145" s="274">
        <v>60</v>
      </c>
      <c r="AP145" s="275">
        <v>66</v>
      </c>
      <c r="AQ145" s="273">
        <v>592</v>
      </c>
      <c r="AR145" s="274">
        <v>533</v>
      </c>
      <c r="AS145" s="275">
        <v>1125</v>
      </c>
      <c r="AT145" s="273">
        <v>75</v>
      </c>
      <c r="AU145" s="274">
        <v>64</v>
      </c>
      <c r="AV145" s="275">
        <v>69</v>
      </c>
      <c r="AW145" s="273">
        <v>592</v>
      </c>
      <c r="AX145" s="274">
        <v>533</v>
      </c>
      <c r="AY145" s="275">
        <v>1125</v>
      </c>
      <c r="AZ145" s="273">
        <v>35.1</v>
      </c>
      <c r="BA145" s="274">
        <v>33</v>
      </c>
      <c r="BB145" s="275">
        <v>34.1</v>
      </c>
      <c r="BC145" s="273">
        <v>592</v>
      </c>
      <c r="BD145" s="274">
        <v>533</v>
      </c>
      <c r="BE145" s="275">
        <v>1125</v>
      </c>
      <c r="BF145" s="273">
        <v>75</v>
      </c>
      <c r="BG145" s="274">
        <v>48</v>
      </c>
      <c r="BH145" s="275">
        <v>62</v>
      </c>
      <c r="BI145" s="273">
        <v>282</v>
      </c>
      <c r="BJ145" s="274">
        <v>269</v>
      </c>
      <c r="BK145" s="275">
        <v>551</v>
      </c>
      <c r="BL145" s="273">
        <v>76</v>
      </c>
      <c r="BM145" s="274">
        <v>50</v>
      </c>
      <c r="BN145" s="275">
        <v>63</v>
      </c>
      <c r="BO145" s="273">
        <v>282</v>
      </c>
      <c r="BP145" s="274">
        <v>269</v>
      </c>
      <c r="BQ145" s="275">
        <v>551</v>
      </c>
      <c r="BR145" s="273">
        <v>35.799999999999997</v>
      </c>
      <c r="BS145" s="274">
        <v>30.5</v>
      </c>
      <c r="BT145" s="275">
        <v>33.200000000000003</v>
      </c>
      <c r="BU145" s="273">
        <v>282</v>
      </c>
      <c r="BV145" s="274">
        <v>269</v>
      </c>
      <c r="BW145" s="275">
        <v>551</v>
      </c>
      <c r="BX145" s="273">
        <v>78</v>
      </c>
      <c r="BY145" s="274">
        <v>78</v>
      </c>
      <c r="BZ145" s="275">
        <v>78</v>
      </c>
      <c r="CA145" s="273">
        <v>46</v>
      </c>
      <c r="CB145" s="274">
        <v>41</v>
      </c>
      <c r="CC145" s="275">
        <v>87</v>
      </c>
      <c r="CD145" s="273">
        <v>83</v>
      </c>
      <c r="CE145" s="274">
        <v>80</v>
      </c>
      <c r="CF145" s="275">
        <v>82</v>
      </c>
      <c r="CG145" s="273">
        <v>46</v>
      </c>
      <c r="CH145" s="274">
        <v>41</v>
      </c>
      <c r="CI145" s="275">
        <v>87</v>
      </c>
      <c r="CJ145" s="273">
        <v>37.1</v>
      </c>
      <c r="CK145" s="274">
        <v>35.4</v>
      </c>
      <c r="CL145" s="275">
        <v>36.299999999999997</v>
      </c>
      <c r="CM145" s="273">
        <v>46</v>
      </c>
      <c r="CN145" s="274">
        <v>41</v>
      </c>
      <c r="CO145" s="275">
        <v>87</v>
      </c>
      <c r="CP145" s="273">
        <v>77</v>
      </c>
      <c r="CQ145" s="274">
        <v>64</v>
      </c>
      <c r="CR145" s="275">
        <v>70</v>
      </c>
      <c r="CS145" s="273">
        <v>7279</v>
      </c>
      <c r="CT145" s="274">
        <v>7618</v>
      </c>
      <c r="CU145" s="275">
        <v>14897</v>
      </c>
      <c r="CV145" s="273">
        <v>79</v>
      </c>
      <c r="CW145" s="274">
        <v>66</v>
      </c>
      <c r="CX145" s="275">
        <v>72</v>
      </c>
      <c r="CY145" s="273">
        <v>7279</v>
      </c>
      <c r="CZ145" s="274">
        <v>7618</v>
      </c>
      <c r="DA145" s="275">
        <v>14897</v>
      </c>
      <c r="DB145" s="273">
        <v>36.6</v>
      </c>
      <c r="DC145" s="274">
        <v>34.1</v>
      </c>
      <c r="DD145" s="275">
        <v>35.299999999999997</v>
      </c>
      <c r="DE145" s="273">
        <v>7279</v>
      </c>
      <c r="DF145" s="274">
        <v>7618</v>
      </c>
      <c r="DG145" s="275">
        <v>14897</v>
      </c>
    </row>
    <row r="146" spans="1:111" x14ac:dyDescent="0.35">
      <c r="A146" t="s">
        <v>134</v>
      </c>
      <c r="B146" t="s">
        <v>379</v>
      </c>
      <c r="C146" t="s">
        <v>372</v>
      </c>
      <c r="D146" s="273">
        <v>80</v>
      </c>
      <c r="E146" s="274">
        <v>67</v>
      </c>
      <c r="F146" s="275">
        <v>74</v>
      </c>
      <c r="G146" s="273">
        <v>7808</v>
      </c>
      <c r="H146" s="274">
        <v>8250</v>
      </c>
      <c r="I146" s="275">
        <v>16058</v>
      </c>
      <c r="J146" s="273">
        <v>81</v>
      </c>
      <c r="K146" s="274">
        <v>68</v>
      </c>
      <c r="L146" s="275">
        <v>74</v>
      </c>
      <c r="M146" s="273">
        <v>7808</v>
      </c>
      <c r="N146" s="274">
        <v>8250</v>
      </c>
      <c r="O146" s="275">
        <v>16058</v>
      </c>
      <c r="P146" s="273">
        <v>36.799999999999997</v>
      </c>
      <c r="Q146" s="274">
        <v>34.5</v>
      </c>
      <c r="R146" s="275">
        <v>35.6</v>
      </c>
      <c r="S146" s="273">
        <v>7808</v>
      </c>
      <c r="T146" s="274">
        <v>8250</v>
      </c>
      <c r="U146" s="275">
        <v>16058</v>
      </c>
      <c r="V146" s="273">
        <v>87</v>
      </c>
      <c r="W146" s="274">
        <v>71</v>
      </c>
      <c r="X146" s="275">
        <v>79</v>
      </c>
      <c r="Y146" s="273">
        <v>482</v>
      </c>
      <c r="Z146" s="274">
        <v>482</v>
      </c>
      <c r="AA146" s="275">
        <v>964</v>
      </c>
      <c r="AB146" s="273">
        <v>88</v>
      </c>
      <c r="AC146" s="274">
        <v>73</v>
      </c>
      <c r="AD146" s="275">
        <v>80</v>
      </c>
      <c r="AE146" s="273">
        <v>482</v>
      </c>
      <c r="AF146" s="274">
        <v>482</v>
      </c>
      <c r="AG146" s="275">
        <v>964</v>
      </c>
      <c r="AH146" s="273">
        <v>37.9</v>
      </c>
      <c r="AI146" s="274">
        <v>35.4</v>
      </c>
      <c r="AJ146" s="275">
        <v>36.6</v>
      </c>
      <c r="AK146" s="273">
        <v>482</v>
      </c>
      <c r="AL146" s="274">
        <v>482</v>
      </c>
      <c r="AM146" s="275">
        <v>964</v>
      </c>
      <c r="AN146" s="273">
        <v>79</v>
      </c>
      <c r="AO146" s="274">
        <v>67</v>
      </c>
      <c r="AP146" s="275">
        <v>73</v>
      </c>
      <c r="AQ146" s="273">
        <v>292</v>
      </c>
      <c r="AR146" s="274">
        <v>332</v>
      </c>
      <c r="AS146" s="275">
        <v>624</v>
      </c>
      <c r="AT146" s="273">
        <v>82</v>
      </c>
      <c r="AU146" s="274">
        <v>69</v>
      </c>
      <c r="AV146" s="275">
        <v>75</v>
      </c>
      <c r="AW146" s="273">
        <v>292</v>
      </c>
      <c r="AX146" s="274">
        <v>332</v>
      </c>
      <c r="AY146" s="275">
        <v>624</v>
      </c>
      <c r="AZ146" s="273">
        <v>36.200000000000003</v>
      </c>
      <c r="BA146" s="274">
        <v>33.6</v>
      </c>
      <c r="BB146" s="275">
        <v>34.799999999999997</v>
      </c>
      <c r="BC146" s="273">
        <v>292</v>
      </c>
      <c r="BD146" s="274">
        <v>332</v>
      </c>
      <c r="BE146" s="275">
        <v>624</v>
      </c>
      <c r="BF146" s="273">
        <v>83</v>
      </c>
      <c r="BG146" s="274">
        <v>67</v>
      </c>
      <c r="BH146" s="275">
        <v>75</v>
      </c>
      <c r="BI146" s="273">
        <v>214</v>
      </c>
      <c r="BJ146" s="274">
        <v>215</v>
      </c>
      <c r="BK146" s="275">
        <v>429</v>
      </c>
      <c r="BL146" s="273">
        <v>84</v>
      </c>
      <c r="BM146" s="274">
        <v>70</v>
      </c>
      <c r="BN146" s="275">
        <v>77</v>
      </c>
      <c r="BO146" s="273">
        <v>214</v>
      </c>
      <c r="BP146" s="274">
        <v>215</v>
      </c>
      <c r="BQ146" s="275">
        <v>429</v>
      </c>
      <c r="BR146" s="273">
        <v>37.299999999999997</v>
      </c>
      <c r="BS146" s="274">
        <v>33.5</v>
      </c>
      <c r="BT146" s="275">
        <v>35.4</v>
      </c>
      <c r="BU146" s="273">
        <v>214</v>
      </c>
      <c r="BV146" s="274">
        <v>215</v>
      </c>
      <c r="BW146" s="275">
        <v>429</v>
      </c>
      <c r="BX146" s="273">
        <v>92</v>
      </c>
      <c r="BY146" s="274">
        <v>76</v>
      </c>
      <c r="BZ146" s="275">
        <v>86</v>
      </c>
      <c r="CA146" s="273">
        <v>39</v>
      </c>
      <c r="CB146" s="274">
        <v>25</v>
      </c>
      <c r="CC146" s="275">
        <v>64</v>
      </c>
      <c r="CD146" s="273">
        <v>92</v>
      </c>
      <c r="CE146" s="274">
        <v>80</v>
      </c>
      <c r="CF146" s="275">
        <v>88</v>
      </c>
      <c r="CG146" s="273">
        <v>39</v>
      </c>
      <c r="CH146" s="274">
        <v>25</v>
      </c>
      <c r="CI146" s="275">
        <v>64</v>
      </c>
      <c r="CJ146" s="273">
        <v>37.799999999999997</v>
      </c>
      <c r="CK146" s="274">
        <v>35.5</v>
      </c>
      <c r="CL146" s="275">
        <v>36.9</v>
      </c>
      <c r="CM146" s="273">
        <v>39</v>
      </c>
      <c r="CN146" s="274">
        <v>25</v>
      </c>
      <c r="CO146" s="275">
        <v>64</v>
      </c>
      <c r="CP146" s="273">
        <v>80</v>
      </c>
      <c r="CQ146" s="274">
        <v>67</v>
      </c>
      <c r="CR146" s="275">
        <v>73</v>
      </c>
      <c r="CS146" s="273">
        <v>9112</v>
      </c>
      <c r="CT146" s="274">
        <v>9624</v>
      </c>
      <c r="CU146" s="275">
        <v>18736</v>
      </c>
      <c r="CV146" s="273">
        <v>81</v>
      </c>
      <c r="CW146" s="274">
        <v>68</v>
      </c>
      <c r="CX146" s="275">
        <v>74</v>
      </c>
      <c r="CY146" s="273">
        <v>9112</v>
      </c>
      <c r="CZ146" s="274">
        <v>9624</v>
      </c>
      <c r="DA146" s="275">
        <v>18736</v>
      </c>
      <c r="DB146" s="273">
        <v>36.799999999999997</v>
      </c>
      <c r="DC146" s="274">
        <v>34.4</v>
      </c>
      <c r="DD146" s="275">
        <v>35.6</v>
      </c>
      <c r="DE146" s="273">
        <v>9112</v>
      </c>
      <c r="DF146" s="274">
        <v>9624</v>
      </c>
      <c r="DG146" s="275">
        <v>18736</v>
      </c>
    </row>
    <row r="147" spans="1:111" x14ac:dyDescent="0.35">
      <c r="A147" t="s">
        <v>24</v>
      </c>
      <c r="B147" t="s">
        <v>270</v>
      </c>
      <c r="C147" t="s">
        <v>260</v>
      </c>
      <c r="D147" s="273">
        <v>76</v>
      </c>
      <c r="E147" s="274">
        <v>61</v>
      </c>
      <c r="F147" s="275">
        <v>68</v>
      </c>
      <c r="G147" s="273">
        <v>5693</v>
      </c>
      <c r="H147" s="274">
        <v>6051</v>
      </c>
      <c r="I147" s="275">
        <v>11744</v>
      </c>
      <c r="J147" s="273">
        <v>78</v>
      </c>
      <c r="K147" s="274">
        <v>63</v>
      </c>
      <c r="L147" s="275">
        <v>70</v>
      </c>
      <c r="M147" s="273">
        <v>5693</v>
      </c>
      <c r="N147" s="274">
        <v>6051</v>
      </c>
      <c r="O147" s="275">
        <v>11744</v>
      </c>
      <c r="P147" s="273">
        <v>36.200000000000003</v>
      </c>
      <c r="Q147" s="274">
        <v>33.700000000000003</v>
      </c>
      <c r="R147" s="275">
        <v>34.9</v>
      </c>
      <c r="S147" s="273">
        <v>5693</v>
      </c>
      <c r="T147" s="274">
        <v>6051</v>
      </c>
      <c r="U147" s="275">
        <v>11744</v>
      </c>
      <c r="V147" s="273">
        <v>72</v>
      </c>
      <c r="W147" s="274">
        <v>65</v>
      </c>
      <c r="X147" s="275">
        <v>69</v>
      </c>
      <c r="Y147" s="273">
        <v>256</v>
      </c>
      <c r="Z147" s="274">
        <v>237</v>
      </c>
      <c r="AA147" s="275">
        <v>493</v>
      </c>
      <c r="AB147" s="273">
        <v>76</v>
      </c>
      <c r="AC147" s="274">
        <v>68</v>
      </c>
      <c r="AD147" s="275">
        <v>72</v>
      </c>
      <c r="AE147" s="273">
        <v>256</v>
      </c>
      <c r="AF147" s="274">
        <v>237</v>
      </c>
      <c r="AG147" s="275">
        <v>493</v>
      </c>
      <c r="AH147" s="273">
        <v>35.9</v>
      </c>
      <c r="AI147" s="274">
        <v>34.1</v>
      </c>
      <c r="AJ147" s="275">
        <v>35.1</v>
      </c>
      <c r="AK147" s="273">
        <v>256</v>
      </c>
      <c r="AL147" s="274">
        <v>237</v>
      </c>
      <c r="AM147" s="275">
        <v>493</v>
      </c>
      <c r="AN147" s="273">
        <v>67</v>
      </c>
      <c r="AO147" s="274">
        <v>50</v>
      </c>
      <c r="AP147" s="275">
        <v>58</v>
      </c>
      <c r="AQ147" s="273">
        <v>767</v>
      </c>
      <c r="AR147" s="274">
        <v>760</v>
      </c>
      <c r="AS147" s="275">
        <v>1527</v>
      </c>
      <c r="AT147" s="273">
        <v>72</v>
      </c>
      <c r="AU147" s="274">
        <v>56</v>
      </c>
      <c r="AV147" s="275">
        <v>64</v>
      </c>
      <c r="AW147" s="273">
        <v>767</v>
      </c>
      <c r="AX147" s="274">
        <v>760</v>
      </c>
      <c r="AY147" s="275">
        <v>1527</v>
      </c>
      <c r="AZ147" s="273">
        <v>34</v>
      </c>
      <c r="BA147" s="274">
        <v>30.5</v>
      </c>
      <c r="BB147" s="275">
        <v>32.200000000000003</v>
      </c>
      <c r="BC147" s="273">
        <v>767</v>
      </c>
      <c r="BD147" s="274">
        <v>760</v>
      </c>
      <c r="BE147" s="275">
        <v>1527</v>
      </c>
      <c r="BF147" s="273">
        <v>71</v>
      </c>
      <c r="BG147" s="274">
        <v>70</v>
      </c>
      <c r="BH147" s="275">
        <v>70</v>
      </c>
      <c r="BI147" s="273">
        <v>24</v>
      </c>
      <c r="BJ147" s="274">
        <v>23</v>
      </c>
      <c r="BK147" s="275">
        <v>47</v>
      </c>
      <c r="BL147" s="273">
        <v>71</v>
      </c>
      <c r="BM147" s="274">
        <v>74</v>
      </c>
      <c r="BN147" s="275">
        <v>72</v>
      </c>
      <c r="BO147" s="273">
        <v>24</v>
      </c>
      <c r="BP147" s="274">
        <v>23</v>
      </c>
      <c r="BQ147" s="275">
        <v>47</v>
      </c>
      <c r="BR147" s="273">
        <v>38.6</v>
      </c>
      <c r="BS147" s="274">
        <v>34.700000000000003</v>
      </c>
      <c r="BT147" s="275">
        <v>36.700000000000003</v>
      </c>
      <c r="BU147" s="273">
        <v>24</v>
      </c>
      <c r="BV147" s="274">
        <v>23</v>
      </c>
      <c r="BW147" s="275">
        <v>47</v>
      </c>
      <c r="BX147" s="273" t="s">
        <v>197</v>
      </c>
      <c r="BY147" s="274" t="s">
        <v>197</v>
      </c>
      <c r="BZ147" s="275">
        <v>77</v>
      </c>
      <c r="CA147" s="273">
        <v>18</v>
      </c>
      <c r="CB147" s="274">
        <v>12</v>
      </c>
      <c r="CC147" s="275">
        <v>30</v>
      </c>
      <c r="CD147" s="273" t="s">
        <v>197</v>
      </c>
      <c r="CE147" s="274" t="s">
        <v>197</v>
      </c>
      <c r="CF147" s="275">
        <v>77</v>
      </c>
      <c r="CG147" s="273">
        <v>18</v>
      </c>
      <c r="CH147" s="274">
        <v>12</v>
      </c>
      <c r="CI147" s="275">
        <v>30</v>
      </c>
      <c r="CJ147" s="273">
        <v>38.1</v>
      </c>
      <c r="CK147" s="274">
        <v>33.9</v>
      </c>
      <c r="CL147" s="275">
        <v>36.4</v>
      </c>
      <c r="CM147" s="273">
        <v>18</v>
      </c>
      <c r="CN147" s="274">
        <v>12</v>
      </c>
      <c r="CO147" s="275">
        <v>30</v>
      </c>
      <c r="CP147" s="273">
        <v>75</v>
      </c>
      <c r="CQ147" s="274">
        <v>59</v>
      </c>
      <c r="CR147" s="275">
        <v>67</v>
      </c>
      <c r="CS147" s="273">
        <v>6878</v>
      </c>
      <c r="CT147" s="274">
        <v>7191</v>
      </c>
      <c r="CU147" s="275">
        <v>14069</v>
      </c>
      <c r="CV147" s="273">
        <v>77</v>
      </c>
      <c r="CW147" s="274">
        <v>62</v>
      </c>
      <c r="CX147" s="275">
        <v>69</v>
      </c>
      <c r="CY147" s="273">
        <v>6878</v>
      </c>
      <c r="CZ147" s="274">
        <v>7191</v>
      </c>
      <c r="DA147" s="275">
        <v>14069</v>
      </c>
      <c r="DB147" s="273">
        <v>35.9</v>
      </c>
      <c r="DC147" s="274">
        <v>33.299999999999997</v>
      </c>
      <c r="DD147" s="275">
        <v>34.6</v>
      </c>
      <c r="DE147" s="273">
        <v>6878</v>
      </c>
      <c r="DF147" s="274">
        <v>7191</v>
      </c>
      <c r="DG147" s="275">
        <v>14069</v>
      </c>
    </row>
    <row r="148" spans="1:111" x14ac:dyDescent="0.35">
      <c r="A148" t="s">
        <v>58</v>
      </c>
      <c r="B148" t="s">
        <v>303</v>
      </c>
      <c r="C148" t="s">
        <v>299</v>
      </c>
      <c r="D148" s="273">
        <v>76</v>
      </c>
      <c r="E148" s="274">
        <v>62</v>
      </c>
      <c r="F148" s="275">
        <v>69</v>
      </c>
      <c r="G148" s="273">
        <v>3185</v>
      </c>
      <c r="H148" s="274">
        <v>3435</v>
      </c>
      <c r="I148" s="275">
        <v>6620</v>
      </c>
      <c r="J148" s="273">
        <v>76</v>
      </c>
      <c r="K148" s="274">
        <v>64</v>
      </c>
      <c r="L148" s="275">
        <v>70</v>
      </c>
      <c r="M148" s="273">
        <v>3185</v>
      </c>
      <c r="N148" s="274">
        <v>3435</v>
      </c>
      <c r="O148" s="275">
        <v>6620</v>
      </c>
      <c r="P148" s="273">
        <v>35.799999999999997</v>
      </c>
      <c r="Q148" s="274">
        <v>33.700000000000003</v>
      </c>
      <c r="R148" s="275">
        <v>34.700000000000003</v>
      </c>
      <c r="S148" s="273">
        <v>3185</v>
      </c>
      <c r="T148" s="274">
        <v>3435</v>
      </c>
      <c r="U148" s="275">
        <v>6620</v>
      </c>
      <c r="V148" s="273">
        <v>76</v>
      </c>
      <c r="W148" s="274">
        <v>62</v>
      </c>
      <c r="X148" s="275">
        <v>68</v>
      </c>
      <c r="Y148" s="273">
        <v>201</v>
      </c>
      <c r="Z148" s="274">
        <v>214</v>
      </c>
      <c r="AA148" s="275">
        <v>415</v>
      </c>
      <c r="AB148" s="273">
        <v>78</v>
      </c>
      <c r="AC148" s="274">
        <v>64</v>
      </c>
      <c r="AD148" s="275">
        <v>71</v>
      </c>
      <c r="AE148" s="273">
        <v>201</v>
      </c>
      <c r="AF148" s="274">
        <v>214</v>
      </c>
      <c r="AG148" s="275">
        <v>415</v>
      </c>
      <c r="AH148" s="273">
        <v>36.1</v>
      </c>
      <c r="AI148" s="274">
        <v>33.9</v>
      </c>
      <c r="AJ148" s="275">
        <v>35</v>
      </c>
      <c r="AK148" s="273">
        <v>201</v>
      </c>
      <c r="AL148" s="274">
        <v>214</v>
      </c>
      <c r="AM148" s="275">
        <v>415</v>
      </c>
      <c r="AN148" s="273">
        <v>81</v>
      </c>
      <c r="AO148" s="274">
        <v>62</v>
      </c>
      <c r="AP148" s="275">
        <v>71</v>
      </c>
      <c r="AQ148" s="273">
        <v>300</v>
      </c>
      <c r="AR148" s="274">
        <v>302</v>
      </c>
      <c r="AS148" s="275">
        <v>602</v>
      </c>
      <c r="AT148" s="273">
        <v>82</v>
      </c>
      <c r="AU148" s="274">
        <v>66</v>
      </c>
      <c r="AV148" s="275">
        <v>74</v>
      </c>
      <c r="AW148" s="273">
        <v>300</v>
      </c>
      <c r="AX148" s="274">
        <v>302</v>
      </c>
      <c r="AY148" s="275">
        <v>602</v>
      </c>
      <c r="AZ148" s="273">
        <v>36.6</v>
      </c>
      <c r="BA148" s="274">
        <v>34.200000000000003</v>
      </c>
      <c r="BB148" s="275">
        <v>35.4</v>
      </c>
      <c r="BC148" s="273">
        <v>300</v>
      </c>
      <c r="BD148" s="274">
        <v>302</v>
      </c>
      <c r="BE148" s="275">
        <v>602</v>
      </c>
      <c r="BF148" s="273">
        <v>74</v>
      </c>
      <c r="BG148" s="274">
        <v>68</v>
      </c>
      <c r="BH148" s="275">
        <v>71</v>
      </c>
      <c r="BI148" s="273">
        <v>38</v>
      </c>
      <c r="BJ148" s="274">
        <v>28</v>
      </c>
      <c r="BK148" s="275">
        <v>66</v>
      </c>
      <c r="BL148" s="273">
        <v>79</v>
      </c>
      <c r="BM148" s="274">
        <v>68</v>
      </c>
      <c r="BN148" s="275">
        <v>74</v>
      </c>
      <c r="BO148" s="273">
        <v>38</v>
      </c>
      <c r="BP148" s="274">
        <v>28</v>
      </c>
      <c r="BQ148" s="275">
        <v>66</v>
      </c>
      <c r="BR148" s="273">
        <v>33.799999999999997</v>
      </c>
      <c r="BS148" s="274">
        <v>33</v>
      </c>
      <c r="BT148" s="275">
        <v>33.5</v>
      </c>
      <c r="BU148" s="273">
        <v>38</v>
      </c>
      <c r="BV148" s="274">
        <v>28</v>
      </c>
      <c r="BW148" s="275">
        <v>66</v>
      </c>
      <c r="BX148" s="273">
        <v>57</v>
      </c>
      <c r="BY148" s="274">
        <v>67</v>
      </c>
      <c r="BZ148" s="275">
        <v>63</v>
      </c>
      <c r="CA148" s="273">
        <v>14</v>
      </c>
      <c r="CB148" s="274">
        <v>18</v>
      </c>
      <c r="CC148" s="275">
        <v>32</v>
      </c>
      <c r="CD148" s="273">
        <v>57</v>
      </c>
      <c r="CE148" s="274">
        <v>67</v>
      </c>
      <c r="CF148" s="275">
        <v>63</v>
      </c>
      <c r="CG148" s="273">
        <v>14</v>
      </c>
      <c r="CH148" s="274">
        <v>18</v>
      </c>
      <c r="CI148" s="275">
        <v>32</v>
      </c>
      <c r="CJ148" s="273">
        <v>33.6</v>
      </c>
      <c r="CK148" s="274">
        <v>33.799999999999997</v>
      </c>
      <c r="CL148" s="275">
        <v>33.700000000000003</v>
      </c>
      <c r="CM148" s="273">
        <v>14</v>
      </c>
      <c r="CN148" s="274">
        <v>18</v>
      </c>
      <c r="CO148" s="275">
        <v>32</v>
      </c>
      <c r="CP148" s="273">
        <v>76</v>
      </c>
      <c r="CQ148" s="274">
        <v>62</v>
      </c>
      <c r="CR148" s="275">
        <v>68</v>
      </c>
      <c r="CS148" s="273">
        <v>3826</v>
      </c>
      <c r="CT148" s="274">
        <v>4084</v>
      </c>
      <c r="CU148" s="275">
        <v>7910</v>
      </c>
      <c r="CV148" s="273">
        <v>77</v>
      </c>
      <c r="CW148" s="274">
        <v>64</v>
      </c>
      <c r="CX148" s="275">
        <v>70</v>
      </c>
      <c r="CY148" s="273">
        <v>3826</v>
      </c>
      <c r="CZ148" s="274">
        <v>4084</v>
      </c>
      <c r="DA148" s="275">
        <v>7910</v>
      </c>
      <c r="DB148" s="273">
        <v>35.799999999999997</v>
      </c>
      <c r="DC148" s="274">
        <v>33.700000000000003</v>
      </c>
      <c r="DD148" s="275">
        <v>34.700000000000003</v>
      </c>
      <c r="DE148" s="273">
        <v>3826</v>
      </c>
      <c r="DF148" s="274">
        <v>4084</v>
      </c>
      <c r="DG148" s="275">
        <v>7910</v>
      </c>
    </row>
    <row r="149" spans="1:111" x14ac:dyDescent="0.35">
      <c r="A149" t="s">
        <v>59</v>
      </c>
      <c r="B149" t="s">
        <v>304</v>
      </c>
      <c r="C149" t="s">
        <v>299</v>
      </c>
      <c r="D149" s="273">
        <v>75</v>
      </c>
      <c r="E149" s="274">
        <v>63</v>
      </c>
      <c r="F149" s="275">
        <v>69</v>
      </c>
      <c r="G149" s="273">
        <v>3753</v>
      </c>
      <c r="H149" s="274">
        <v>3877</v>
      </c>
      <c r="I149" s="275">
        <v>7630</v>
      </c>
      <c r="J149" s="273">
        <v>76</v>
      </c>
      <c r="K149" s="274">
        <v>64</v>
      </c>
      <c r="L149" s="275">
        <v>70</v>
      </c>
      <c r="M149" s="273">
        <v>3753</v>
      </c>
      <c r="N149" s="274">
        <v>3877</v>
      </c>
      <c r="O149" s="275">
        <v>7630</v>
      </c>
      <c r="P149" s="273">
        <v>35.6</v>
      </c>
      <c r="Q149" s="274">
        <v>33.6</v>
      </c>
      <c r="R149" s="275">
        <v>34.6</v>
      </c>
      <c r="S149" s="273">
        <v>3753</v>
      </c>
      <c r="T149" s="274">
        <v>3877</v>
      </c>
      <c r="U149" s="275">
        <v>7630</v>
      </c>
      <c r="V149" s="273">
        <v>78</v>
      </c>
      <c r="W149" s="274">
        <v>58</v>
      </c>
      <c r="X149" s="275">
        <v>67</v>
      </c>
      <c r="Y149" s="273">
        <v>92</v>
      </c>
      <c r="Z149" s="274">
        <v>118</v>
      </c>
      <c r="AA149" s="275">
        <v>210</v>
      </c>
      <c r="AB149" s="273">
        <v>79</v>
      </c>
      <c r="AC149" s="274">
        <v>59</v>
      </c>
      <c r="AD149" s="275">
        <v>68</v>
      </c>
      <c r="AE149" s="273">
        <v>92</v>
      </c>
      <c r="AF149" s="274">
        <v>118</v>
      </c>
      <c r="AG149" s="275">
        <v>210</v>
      </c>
      <c r="AH149" s="273">
        <v>36.799999999999997</v>
      </c>
      <c r="AI149" s="274">
        <v>32.799999999999997</v>
      </c>
      <c r="AJ149" s="275">
        <v>34.6</v>
      </c>
      <c r="AK149" s="273">
        <v>92</v>
      </c>
      <c r="AL149" s="274">
        <v>118</v>
      </c>
      <c r="AM149" s="275">
        <v>210</v>
      </c>
      <c r="AN149" s="273" t="s">
        <v>197</v>
      </c>
      <c r="AO149" s="274" t="s">
        <v>197</v>
      </c>
      <c r="AP149" s="275">
        <v>76</v>
      </c>
      <c r="AQ149" s="273">
        <v>28</v>
      </c>
      <c r="AR149" s="274">
        <v>26</v>
      </c>
      <c r="AS149" s="275">
        <v>54</v>
      </c>
      <c r="AT149" s="273" t="s">
        <v>197</v>
      </c>
      <c r="AU149" s="274" t="s">
        <v>197</v>
      </c>
      <c r="AV149" s="275">
        <v>76</v>
      </c>
      <c r="AW149" s="273">
        <v>28</v>
      </c>
      <c r="AX149" s="274">
        <v>26</v>
      </c>
      <c r="AY149" s="275">
        <v>54</v>
      </c>
      <c r="AZ149" s="273">
        <v>38.799999999999997</v>
      </c>
      <c r="BA149" s="274">
        <v>31</v>
      </c>
      <c r="BB149" s="275">
        <v>35</v>
      </c>
      <c r="BC149" s="273">
        <v>28</v>
      </c>
      <c r="BD149" s="274">
        <v>26</v>
      </c>
      <c r="BE149" s="275">
        <v>54</v>
      </c>
      <c r="BF149" s="273" t="s">
        <v>197</v>
      </c>
      <c r="BG149" s="274" t="s">
        <v>197</v>
      </c>
      <c r="BH149" s="275">
        <v>63</v>
      </c>
      <c r="BI149" s="273">
        <v>11</v>
      </c>
      <c r="BJ149" s="274">
        <v>16</v>
      </c>
      <c r="BK149" s="275">
        <v>27</v>
      </c>
      <c r="BL149" s="273" t="s">
        <v>197</v>
      </c>
      <c r="BM149" s="274" t="s">
        <v>197</v>
      </c>
      <c r="BN149" s="275">
        <v>67</v>
      </c>
      <c r="BO149" s="273">
        <v>11</v>
      </c>
      <c r="BP149" s="274">
        <v>16</v>
      </c>
      <c r="BQ149" s="275">
        <v>27</v>
      </c>
      <c r="BR149" s="273">
        <v>33.799999999999997</v>
      </c>
      <c r="BS149" s="274">
        <v>30.6</v>
      </c>
      <c r="BT149" s="275">
        <v>31.9</v>
      </c>
      <c r="BU149" s="273">
        <v>11</v>
      </c>
      <c r="BV149" s="274">
        <v>16</v>
      </c>
      <c r="BW149" s="275">
        <v>27</v>
      </c>
      <c r="BX149" s="273" t="s">
        <v>197</v>
      </c>
      <c r="BY149" s="274" t="s">
        <v>197</v>
      </c>
      <c r="BZ149" s="275">
        <v>70</v>
      </c>
      <c r="CA149" s="273">
        <v>9</v>
      </c>
      <c r="CB149" s="274">
        <v>11</v>
      </c>
      <c r="CC149" s="275">
        <v>20</v>
      </c>
      <c r="CD149" s="273" t="s">
        <v>197</v>
      </c>
      <c r="CE149" s="274" t="s">
        <v>197</v>
      </c>
      <c r="CF149" s="275">
        <v>70</v>
      </c>
      <c r="CG149" s="273">
        <v>9</v>
      </c>
      <c r="CH149" s="274">
        <v>11</v>
      </c>
      <c r="CI149" s="275">
        <v>20</v>
      </c>
      <c r="CJ149" s="273">
        <v>39</v>
      </c>
      <c r="CK149" s="274">
        <v>32.700000000000003</v>
      </c>
      <c r="CL149" s="275">
        <v>35.6</v>
      </c>
      <c r="CM149" s="273">
        <v>9</v>
      </c>
      <c r="CN149" s="274">
        <v>11</v>
      </c>
      <c r="CO149" s="275">
        <v>20</v>
      </c>
      <c r="CP149" s="273">
        <v>75</v>
      </c>
      <c r="CQ149" s="274">
        <v>62</v>
      </c>
      <c r="CR149" s="275">
        <v>69</v>
      </c>
      <c r="CS149" s="273">
        <v>4036</v>
      </c>
      <c r="CT149" s="274">
        <v>4195</v>
      </c>
      <c r="CU149" s="275">
        <v>8231</v>
      </c>
      <c r="CV149" s="273">
        <v>76</v>
      </c>
      <c r="CW149" s="274">
        <v>64</v>
      </c>
      <c r="CX149" s="275">
        <v>70</v>
      </c>
      <c r="CY149" s="273">
        <v>4036</v>
      </c>
      <c r="CZ149" s="274">
        <v>4195</v>
      </c>
      <c r="DA149" s="275">
        <v>8231</v>
      </c>
      <c r="DB149" s="273">
        <v>35.6</v>
      </c>
      <c r="DC149" s="274">
        <v>33.5</v>
      </c>
      <c r="DD149" s="275">
        <v>34.5</v>
      </c>
      <c r="DE149" s="273">
        <v>4036</v>
      </c>
      <c r="DF149" s="274">
        <v>4195</v>
      </c>
      <c r="DG149" s="275">
        <v>8231</v>
      </c>
    </row>
    <row r="150" spans="1:111" x14ac:dyDescent="0.35">
      <c r="A150" t="s">
        <v>86</v>
      </c>
      <c r="B150" t="s">
        <v>331</v>
      </c>
      <c r="C150" t="s">
        <v>324</v>
      </c>
      <c r="D150" s="273">
        <v>76</v>
      </c>
      <c r="E150" s="274">
        <v>62</v>
      </c>
      <c r="F150" s="275">
        <v>69</v>
      </c>
      <c r="G150" s="273">
        <v>4296</v>
      </c>
      <c r="H150" s="274">
        <v>4474</v>
      </c>
      <c r="I150" s="275">
        <v>8770</v>
      </c>
      <c r="J150" s="273">
        <v>77</v>
      </c>
      <c r="K150" s="274">
        <v>64</v>
      </c>
      <c r="L150" s="275">
        <v>70</v>
      </c>
      <c r="M150" s="273">
        <v>4296</v>
      </c>
      <c r="N150" s="274">
        <v>4474</v>
      </c>
      <c r="O150" s="275">
        <v>8770</v>
      </c>
      <c r="P150" s="273">
        <v>34</v>
      </c>
      <c r="Q150" s="274">
        <v>32.4</v>
      </c>
      <c r="R150" s="275">
        <v>33.1</v>
      </c>
      <c r="S150" s="273">
        <v>4296</v>
      </c>
      <c r="T150" s="274">
        <v>4474</v>
      </c>
      <c r="U150" s="275">
        <v>8770</v>
      </c>
      <c r="V150" s="273">
        <v>83</v>
      </c>
      <c r="W150" s="274">
        <v>60</v>
      </c>
      <c r="X150" s="275">
        <v>72</v>
      </c>
      <c r="Y150" s="273">
        <v>155</v>
      </c>
      <c r="Z150" s="274">
        <v>145</v>
      </c>
      <c r="AA150" s="275">
        <v>300</v>
      </c>
      <c r="AB150" s="273">
        <v>85</v>
      </c>
      <c r="AC150" s="274">
        <v>66</v>
      </c>
      <c r="AD150" s="275">
        <v>75</v>
      </c>
      <c r="AE150" s="273">
        <v>155</v>
      </c>
      <c r="AF150" s="274">
        <v>145</v>
      </c>
      <c r="AG150" s="275">
        <v>300</v>
      </c>
      <c r="AH150" s="273">
        <v>34.5</v>
      </c>
      <c r="AI150" s="274">
        <v>32.799999999999997</v>
      </c>
      <c r="AJ150" s="275">
        <v>33.700000000000003</v>
      </c>
      <c r="AK150" s="273">
        <v>155</v>
      </c>
      <c r="AL150" s="274">
        <v>145</v>
      </c>
      <c r="AM150" s="275">
        <v>300</v>
      </c>
      <c r="AN150" s="273">
        <v>80</v>
      </c>
      <c r="AO150" s="274">
        <v>62</v>
      </c>
      <c r="AP150" s="275">
        <v>71</v>
      </c>
      <c r="AQ150" s="273">
        <v>83</v>
      </c>
      <c r="AR150" s="274">
        <v>87</v>
      </c>
      <c r="AS150" s="275">
        <v>170</v>
      </c>
      <c r="AT150" s="273">
        <v>80</v>
      </c>
      <c r="AU150" s="274">
        <v>66</v>
      </c>
      <c r="AV150" s="275">
        <v>72</v>
      </c>
      <c r="AW150" s="273">
        <v>83</v>
      </c>
      <c r="AX150" s="274">
        <v>87</v>
      </c>
      <c r="AY150" s="275">
        <v>170</v>
      </c>
      <c r="AZ150" s="273">
        <v>34.4</v>
      </c>
      <c r="BA150" s="274">
        <v>32.299999999999997</v>
      </c>
      <c r="BB150" s="275">
        <v>33.299999999999997</v>
      </c>
      <c r="BC150" s="273">
        <v>83</v>
      </c>
      <c r="BD150" s="274">
        <v>87</v>
      </c>
      <c r="BE150" s="275">
        <v>170</v>
      </c>
      <c r="BF150" s="273">
        <v>70</v>
      </c>
      <c r="BG150" s="274">
        <v>43</v>
      </c>
      <c r="BH150" s="275">
        <v>58</v>
      </c>
      <c r="BI150" s="273">
        <v>57</v>
      </c>
      <c r="BJ150" s="274">
        <v>44</v>
      </c>
      <c r="BK150" s="275">
        <v>101</v>
      </c>
      <c r="BL150" s="273">
        <v>72</v>
      </c>
      <c r="BM150" s="274">
        <v>48</v>
      </c>
      <c r="BN150" s="275">
        <v>61</v>
      </c>
      <c r="BO150" s="273">
        <v>57</v>
      </c>
      <c r="BP150" s="274">
        <v>44</v>
      </c>
      <c r="BQ150" s="275">
        <v>101</v>
      </c>
      <c r="BR150" s="273">
        <v>33.1</v>
      </c>
      <c r="BS150" s="274">
        <v>29.8</v>
      </c>
      <c r="BT150" s="275">
        <v>31.7</v>
      </c>
      <c r="BU150" s="273">
        <v>57</v>
      </c>
      <c r="BV150" s="274">
        <v>44</v>
      </c>
      <c r="BW150" s="275">
        <v>101</v>
      </c>
      <c r="BX150" s="273">
        <v>75</v>
      </c>
      <c r="BY150" s="274">
        <v>61</v>
      </c>
      <c r="BZ150" s="275">
        <v>69</v>
      </c>
      <c r="CA150" s="273">
        <v>24</v>
      </c>
      <c r="CB150" s="274">
        <v>18</v>
      </c>
      <c r="CC150" s="275">
        <v>42</v>
      </c>
      <c r="CD150" s="273">
        <v>79</v>
      </c>
      <c r="CE150" s="274">
        <v>67</v>
      </c>
      <c r="CF150" s="275">
        <v>74</v>
      </c>
      <c r="CG150" s="273">
        <v>24</v>
      </c>
      <c r="CH150" s="274">
        <v>18</v>
      </c>
      <c r="CI150" s="275">
        <v>42</v>
      </c>
      <c r="CJ150" s="273">
        <v>33.799999999999997</v>
      </c>
      <c r="CK150" s="274">
        <v>32</v>
      </c>
      <c r="CL150" s="275">
        <v>33</v>
      </c>
      <c r="CM150" s="273">
        <v>24</v>
      </c>
      <c r="CN150" s="274">
        <v>18</v>
      </c>
      <c r="CO150" s="275">
        <v>42</v>
      </c>
      <c r="CP150" s="273">
        <v>76</v>
      </c>
      <c r="CQ150" s="274">
        <v>61</v>
      </c>
      <c r="CR150" s="275">
        <v>68</v>
      </c>
      <c r="CS150" s="273">
        <v>4798</v>
      </c>
      <c r="CT150" s="274">
        <v>4917</v>
      </c>
      <c r="CU150" s="275">
        <v>9715</v>
      </c>
      <c r="CV150" s="273">
        <v>77</v>
      </c>
      <c r="CW150" s="274">
        <v>63</v>
      </c>
      <c r="CX150" s="275">
        <v>70</v>
      </c>
      <c r="CY150" s="273">
        <v>4798</v>
      </c>
      <c r="CZ150" s="274">
        <v>4917</v>
      </c>
      <c r="DA150" s="275">
        <v>9715</v>
      </c>
      <c r="DB150" s="273">
        <v>33.9</v>
      </c>
      <c r="DC150" s="274">
        <v>32.299999999999997</v>
      </c>
      <c r="DD150" s="275">
        <v>33.1</v>
      </c>
      <c r="DE150" s="273">
        <v>4798</v>
      </c>
      <c r="DF150" s="274">
        <v>4917</v>
      </c>
      <c r="DG150" s="275">
        <v>9715</v>
      </c>
    </row>
    <row r="151" spans="1:111" x14ac:dyDescent="0.35">
      <c r="A151" t="s">
        <v>60</v>
      </c>
      <c r="B151" t="s">
        <v>305</v>
      </c>
      <c r="C151" t="s">
        <v>299</v>
      </c>
      <c r="D151" s="273">
        <v>76</v>
      </c>
      <c r="E151" s="274">
        <v>61</v>
      </c>
      <c r="F151" s="275">
        <v>68</v>
      </c>
      <c r="G151" s="273">
        <v>3945</v>
      </c>
      <c r="H151" s="274">
        <v>4041</v>
      </c>
      <c r="I151" s="275">
        <v>7986</v>
      </c>
      <c r="J151" s="273">
        <v>77</v>
      </c>
      <c r="K151" s="274">
        <v>64</v>
      </c>
      <c r="L151" s="275">
        <v>70</v>
      </c>
      <c r="M151" s="273">
        <v>3945</v>
      </c>
      <c r="N151" s="274">
        <v>4041</v>
      </c>
      <c r="O151" s="275">
        <v>7986</v>
      </c>
      <c r="P151" s="273">
        <v>35.5</v>
      </c>
      <c r="Q151" s="274">
        <v>33.1</v>
      </c>
      <c r="R151" s="275">
        <v>34.299999999999997</v>
      </c>
      <c r="S151" s="273">
        <v>3945</v>
      </c>
      <c r="T151" s="274">
        <v>4041</v>
      </c>
      <c r="U151" s="275">
        <v>7986</v>
      </c>
      <c r="V151" s="273">
        <v>73</v>
      </c>
      <c r="W151" s="274">
        <v>60</v>
      </c>
      <c r="X151" s="275">
        <v>66</v>
      </c>
      <c r="Y151" s="273">
        <v>268</v>
      </c>
      <c r="Z151" s="274">
        <v>313</v>
      </c>
      <c r="AA151" s="275">
        <v>581</v>
      </c>
      <c r="AB151" s="273">
        <v>75</v>
      </c>
      <c r="AC151" s="274">
        <v>62</v>
      </c>
      <c r="AD151" s="275">
        <v>68</v>
      </c>
      <c r="AE151" s="273">
        <v>268</v>
      </c>
      <c r="AF151" s="274">
        <v>313</v>
      </c>
      <c r="AG151" s="275">
        <v>581</v>
      </c>
      <c r="AH151" s="273">
        <v>34.700000000000003</v>
      </c>
      <c r="AI151" s="274">
        <v>32.700000000000003</v>
      </c>
      <c r="AJ151" s="275">
        <v>33.6</v>
      </c>
      <c r="AK151" s="273">
        <v>268</v>
      </c>
      <c r="AL151" s="274">
        <v>313</v>
      </c>
      <c r="AM151" s="275">
        <v>581</v>
      </c>
      <c r="AN151" s="273">
        <v>79</v>
      </c>
      <c r="AO151" s="274">
        <v>58</v>
      </c>
      <c r="AP151" s="275">
        <v>69</v>
      </c>
      <c r="AQ151" s="273">
        <v>211</v>
      </c>
      <c r="AR151" s="274">
        <v>204</v>
      </c>
      <c r="AS151" s="275">
        <v>415</v>
      </c>
      <c r="AT151" s="273">
        <v>80</v>
      </c>
      <c r="AU151" s="274">
        <v>60</v>
      </c>
      <c r="AV151" s="275">
        <v>70</v>
      </c>
      <c r="AW151" s="273">
        <v>211</v>
      </c>
      <c r="AX151" s="274">
        <v>204</v>
      </c>
      <c r="AY151" s="275">
        <v>415</v>
      </c>
      <c r="AZ151" s="273">
        <v>34.9</v>
      </c>
      <c r="BA151" s="274">
        <v>31.4</v>
      </c>
      <c r="BB151" s="275">
        <v>33.200000000000003</v>
      </c>
      <c r="BC151" s="273">
        <v>211</v>
      </c>
      <c r="BD151" s="274">
        <v>204</v>
      </c>
      <c r="BE151" s="275">
        <v>415</v>
      </c>
      <c r="BF151" s="273">
        <v>76</v>
      </c>
      <c r="BG151" s="274">
        <v>52</v>
      </c>
      <c r="BH151" s="275">
        <v>63</v>
      </c>
      <c r="BI151" s="273">
        <v>201</v>
      </c>
      <c r="BJ151" s="274">
        <v>221</v>
      </c>
      <c r="BK151" s="275">
        <v>422</v>
      </c>
      <c r="BL151" s="273">
        <v>77</v>
      </c>
      <c r="BM151" s="274">
        <v>58</v>
      </c>
      <c r="BN151" s="275">
        <v>67</v>
      </c>
      <c r="BO151" s="273">
        <v>201</v>
      </c>
      <c r="BP151" s="274">
        <v>221</v>
      </c>
      <c r="BQ151" s="275">
        <v>422</v>
      </c>
      <c r="BR151" s="273">
        <v>34.4</v>
      </c>
      <c r="BS151" s="274">
        <v>30.9</v>
      </c>
      <c r="BT151" s="275">
        <v>32.5</v>
      </c>
      <c r="BU151" s="273">
        <v>201</v>
      </c>
      <c r="BV151" s="274">
        <v>221</v>
      </c>
      <c r="BW151" s="275">
        <v>422</v>
      </c>
      <c r="BX151" s="273">
        <v>64</v>
      </c>
      <c r="BY151" s="274">
        <v>50</v>
      </c>
      <c r="BZ151" s="275">
        <v>59</v>
      </c>
      <c r="CA151" s="273">
        <v>11</v>
      </c>
      <c r="CB151" s="274">
        <v>6</v>
      </c>
      <c r="CC151" s="275">
        <v>17</v>
      </c>
      <c r="CD151" s="273" t="s">
        <v>197</v>
      </c>
      <c r="CE151" s="274" t="s">
        <v>197</v>
      </c>
      <c r="CF151" s="275">
        <v>71</v>
      </c>
      <c r="CG151" s="273">
        <v>11</v>
      </c>
      <c r="CH151" s="274">
        <v>6</v>
      </c>
      <c r="CI151" s="275">
        <v>17</v>
      </c>
      <c r="CJ151" s="273">
        <v>33.4</v>
      </c>
      <c r="CK151" s="274">
        <v>30.8</v>
      </c>
      <c r="CL151" s="275">
        <v>32.5</v>
      </c>
      <c r="CM151" s="273">
        <v>11</v>
      </c>
      <c r="CN151" s="274">
        <v>6</v>
      </c>
      <c r="CO151" s="275">
        <v>17</v>
      </c>
      <c r="CP151" s="273">
        <v>75</v>
      </c>
      <c r="CQ151" s="274">
        <v>60</v>
      </c>
      <c r="CR151" s="275">
        <v>68</v>
      </c>
      <c r="CS151" s="273">
        <v>4752</v>
      </c>
      <c r="CT151" s="274">
        <v>4901</v>
      </c>
      <c r="CU151" s="275">
        <v>9653</v>
      </c>
      <c r="CV151" s="273">
        <v>77</v>
      </c>
      <c r="CW151" s="274">
        <v>63</v>
      </c>
      <c r="CX151" s="275">
        <v>70</v>
      </c>
      <c r="CY151" s="273">
        <v>4752</v>
      </c>
      <c r="CZ151" s="274">
        <v>4901</v>
      </c>
      <c r="DA151" s="275">
        <v>9653</v>
      </c>
      <c r="DB151" s="273">
        <v>35.299999999999997</v>
      </c>
      <c r="DC151" s="274">
        <v>32.9</v>
      </c>
      <c r="DD151" s="275">
        <v>34.1</v>
      </c>
      <c r="DE151" s="273">
        <v>4752</v>
      </c>
      <c r="DF151" s="274">
        <v>4901</v>
      </c>
      <c r="DG151" s="275">
        <v>9653</v>
      </c>
    </row>
    <row r="152" spans="1:111" x14ac:dyDescent="0.35">
      <c r="A152" t="s">
        <v>49</v>
      </c>
      <c r="B152" t="s">
        <v>294</v>
      </c>
      <c r="C152" t="s">
        <v>408</v>
      </c>
      <c r="D152" s="273">
        <v>77</v>
      </c>
      <c r="E152" s="274">
        <v>64</v>
      </c>
      <c r="F152" s="275">
        <v>71</v>
      </c>
      <c r="G152" s="273">
        <v>2869</v>
      </c>
      <c r="H152" s="274">
        <v>2904</v>
      </c>
      <c r="I152" s="275">
        <v>5773</v>
      </c>
      <c r="J152" s="273">
        <v>78</v>
      </c>
      <c r="K152" s="274">
        <v>66</v>
      </c>
      <c r="L152" s="275">
        <v>72</v>
      </c>
      <c r="M152" s="273">
        <v>2869</v>
      </c>
      <c r="N152" s="274">
        <v>2904</v>
      </c>
      <c r="O152" s="275">
        <v>5773</v>
      </c>
      <c r="P152" s="273">
        <v>35.6</v>
      </c>
      <c r="Q152" s="274">
        <v>33.700000000000003</v>
      </c>
      <c r="R152" s="275">
        <v>34.700000000000003</v>
      </c>
      <c r="S152" s="273">
        <v>2869</v>
      </c>
      <c r="T152" s="274">
        <v>2904</v>
      </c>
      <c r="U152" s="275">
        <v>5773</v>
      </c>
      <c r="V152" s="273">
        <v>79</v>
      </c>
      <c r="W152" s="274">
        <v>77</v>
      </c>
      <c r="X152" s="275">
        <v>78</v>
      </c>
      <c r="Y152" s="273">
        <v>61</v>
      </c>
      <c r="Z152" s="274">
        <v>69</v>
      </c>
      <c r="AA152" s="275">
        <v>130</v>
      </c>
      <c r="AB152" s="273">
        <v>80</v>
      </c>
      <c r="AC152" s="274">
        <v>80</v>
      </c>
      <c r="AD152" s="275">
        <v>80</v>
      </c>
      <c r="AE152" s="273">
        <v>61</v>
      </c>
      <c r="AF152" s="274">
        <v>69</v>
      </c>
      <c r="AG152" s="275">
        <v>130</v>
      </c>
      <c r="AH152" s="273">
        <v>36.1</v>
      </c>
      <c r="AI152" s="274">
        <v>35.200000000000003</v>
      </c>
      <c r="AJ152" s="275">
        <v>35.700000000000003</v>
      </c>
      <c r="AK152" s="273">
        <v>61</v>
      </c>
      <c r="AL152" s="274">
        <v>69</v>
      </c>
      <c r="AM152" s="275">
        <v>130</v>
      </c>
      <c r="AN152" s="273">
        <v>66</v>
      </c>
      <c r="AO152" s="274">
        <v>56</v>
      </c>
      <c r="AP152" s="275">
        <v>61</v>
      </c>
      <c r="AQ152" s="273">
        <v>44</v>
      </c>
      <c r="AR152" s="274">
        <v>45</v>
      </c>
      <c r="AS152" s="275">
        <v>89</v>
      </c>
      <c r="AT152" s="273">
        <v>66</v>
      </c>
      <c r="AU152" s="274">
        <v>62</v>
      </c>
      <c r="AV152" s="275">
        <v>64</v>
      </c>
      <c r="AW152" s="273">
        <v>44</v>
      </c>
      <c r="AX152" s="274">
        <v>45</v>
      </c>
      <c r="AY152" s="275">
        <v>89</v>
      </c>
      <c r="AZ152" s="273">
        <v>33.299999999999997</v>
      </c>
      <c r="BA152" s="274">
        <v>31.6</v>
      </c>
      <c r="BB152" s="275">
        <v>32.5</v>
      </c>
      <c r="BC152" s="273">
        <v>44</v>
      </c>
      <c r="BD152" s="274">
        <v>45</v>
      </c>
      <c r="BE152" s="275">
        <v>89</v>
      </c>
      <c r="BF152" s="273" t="s">
        <v>197</v>
      </c>
      <c r="BG152" s="274" t="s">
        <v>197</v>
      </c>
      <c r="BH152" s="275">
        <v>45</v>
      </c>
      <c r="BI152" s="273">
        <v>9</v>
      </c>
      <c r="BJ152" s="274">
        <v>13</v>
      </c>
      <c r="BK152" s="275">
        <v>22</v>
      </c>
      <c r="BL152" s="273" t="s">
        <v>197</v>
      </c>
      <c r="BM152" s="274" t="s">
        <v>197</v>
      </c>
      <c r="BN152" s="275">
        <v>50</v>
      </c>
      <c r="BO152" s="273">
        <v>9</v>
      </c>
      <c r="BP152" s="274">
        <v>13</v>
      </c>
      <c r="BQ152" s="275">
        <v>22</v>
      </c>
      <c r="BR152" s="273">
        <v>35.6</v>
      </c>
      <c r="BS152" s="274">
        <v>29.4</v>
      </c>
      <c r="BT152" s="275">
        <v>31.9</v>
      </c>
      <c r="BU152" s="273">
        <v>9</v>
      </c>
      <c r="BV152" s="274">
        <v>13</v>
      </c>
      <c r="BW152" s="275">
        <v>22</v>
      </c>
      <c r="BX152" s="273" t="s">
        <v>197</v>
      </c>
      <c r="BY152" s="274" t="s">
        <v>197</v>
      </c>
      <c r="BZ152" s="275">
        <v>63</v>
      </c>
      <c r="CA152" s="273">
        <v>7</v>
      </c>
      <c r="CB152" s="274">
        <v>9</v>
      </c>
      <c r="CC152" s="275">
        <v>16</v>
      </c>
      <c r="CD152" s="273" t="s">
        <v>197</v>
      </c>
      <c r="CE152" s="274" t="s">
        <v>197</v>
      </c>
      <c r="CF152" s="275">
        <v>63</v>
      </c>
      <c r="CG152" s="273">
        <v>7</v>
      </c>
      <c r="CH152" s="274">
        <v>9</v>
      </c>
      <c r="CI152" s="275">
        <v>16</v>
      </c>
      <c r="CJ152" s="273">
        <v>31.1</v>
      </c>
      <c r="CK152" s="274">
        <v>34.700000000000003</v>
      </c>
      <c r="CL152" s="275">
        <v>33.1</v>
      </c>
      <c r="CM152" s="273">
        <v>7</v>
      </c>
      <c r="CN152" s="274">
        <v>9</v>
      </c>
      <c r="CO152" s="275">
        <v>16</v>
      </c>
      <c r="CP152" s="273">
        <v>77</v>
      </c>
      <c r="CQ152" s="274">
        <v>64</v>
      </c>
      <c r="CR152" s="275">
        <v>70</v>
      </c>
      <c r="CS152" s="273">
        <v>3077</v>
      </c>
      <c r="CT152" s="274">
        <v>3119</v>
      </c>
      <c r="CU152" s="275">
        <v>6196</v>
      </c>
      <c r="CV152" s="273">
        <v>78</v>
      </c>
      <c r="CW152" s="274">
        <v>66</v>
      </c>
      <c r="CX152" s="275">
        <v>72</v>
      </c>
      <c r="CY152" s="273">
        <v>3077</v>
      </c>
      <c r="CZ152" s="274">
        <v>3119</v>
      </c>
      <c r="DA152" s="275">
        <v>6196</v>
      </c>
      <c r="DB152" s="273">
        <v>35.6</v>
      </c>
      <c r="DC152" s="274">
        <v>33.700000000000003</v>
      </c>
      <c r="DD152" s="275">
        <v>34.6</v>
      </c>
      <c r="DE152" s="273">
        <v>3077</v>
      </c>
      <c r="DF152" s="274">
        <v>3119</v>
      </c>
      <c r="DG152" s="275">
        <v>6196</v>
      </c>
    </row>
    <row r="153" spans="1:111" x14ac:dyDescent="0.35">
      <c r="A153" t="s">
        <v>62</v>
      </c>
      <c r="B153" t="s">
        <v>307</v>
      </c>
      <c r="C153" t="s">
        <v>299</v>
      </c>
      <c r="D153" s="273">
        <v>75</v>
      </c>
      <c r="E153" s="274">
        <v>58</v>
      </c>
      <c r="F153" s="275">
        <v>66</v>
      </c>
      <c r="G153" s="273">
        <v>4144</v>
      </c>
      <c r="H153" s="274">
        <v>4563</v>
      </c>
      <c r="I153" s="275">
        <v>8707</v>
      </c>
      <c r="J153" s="273">
        <v>77</v>
      </c>
      <c r="K153" s="274">
        <v>61</v>
      </c>
      <c r="L153" s="275">
        <v>69</v>
      </c>
      <c r="M153" s="273">
        <v>4144</v>
      </c>
      <c r="N153" s="274">
        <v>4563</v>
      </c>
      <c r="O153" s="275">
        <v>8707</v>
      </c>
      <c r="P153" s="273">
        <v>34.799999999999997</v>
      </c>
      <c r="Q153" s="274">
        <v>32.5</v>
      </c>
      <c r="R153" s="275">
        <v>33.6</v>
      </c>
      <c r="S153" s="273">
        <v>4144</v>
      </c>
      <c r="T153" s="274">
        <v>4563</v>
      </c>
      <c r="U153" s="275">
        <v>8707</v>
      </c>
      <c r="V153" s="273">
        <v>72</v>
      </c>
      <c r="W153" s="274">
        <v>58</v>
      </c>
      <c r="X153" s="275">
        <v>65</v>
      </c>
      <c r="Y153" s="273">
        <v>225</v>
      </c>
      <c r="Z153" s="274">
        <v>217</v>
      </c>
      <c r="AA153" s="275">
        <v>442</v>
      </c>
      <c r="AB153" s="273">
        <v>74</v>
      </c>
      <c r="AC153" s="274">
        <v>59</v>
      </c>
      <c r="AD153" s="275">
        <v>67</v>
      </c>
      <c r="AE153" s="273">
        <v>225</v>
      </c>
      <c r="AF153" s="274">
        <v>217</v>
      </c>
      <c r="AG153" s="275">
        <v>442</v>
      </c>
      <c r="AH153" s="273">
        <v>35</v>
      </c>
      <c r="AI153" s="274">
        <v>33.200000000000003</v>
      </c>
      <c r="AJ153" s="275">
        <v>34.1</v>
      </c>
      <c r="AK153" s="273">
        <v>225</v>
      </c>
      <c r="AL153" s="274">
        <v>217</v>
      </c>
      <c r="AM153" s="275">
        <v>442</v>
      </c>
      <c r="AN153" s="273">
        <v>74</v>
      </c>
      <c r="AO153" s="274">
        <v>56</v>
      </c>
      <c r="AP153" s="275">
        <v>65</v>
      </c>
      <c r="AQ153" s="273">
        <v>138</v>
      </c>
      <c r="AR153" s="274">
        <v>134</v>
      </c>
      <c r="AS153" s="275">
        <v>272</v>
      </c>
      <c r="AT153" s="273">
        <v>75</v>
      </c>
      <c r="AU153" s="274">
        <v>60</v>
      </c>
      <c r="AV153" s="275">
        <v>68</v>
      </c>
      <c r="AW153" s="273">
        <v>138</v>
      </c>
      <c r="AX153" s="274">
        <v>134</v>
      </c>
      <c r="AY153" s="275">
        <v>272</v>
      </c>
      <c r="AZ153" s="273">
        <v>34.1</v>
      </c>
      <c r="BA153" s="274">
        <v>31.8</v>
      </c>
      <c r="BB153" s="275">
        <v>33</v>
      </c>
      <c r="BC153" s="273">
        <v>138</v>
      </c>
      <c r="BD153" s="274">
        <v>134</v>
      </c>
      <c r="BE153" s="275">
        <v>272</v>
      </c>
      <c r="BF153" s="273">
        <v>90</v>
      </c>
      <c r="BG153" s="274">
        <v>41</v>
      </c>
      <c r="BH153" s="275">
        <v>69</v>
      </c>
      <c r="BI153" s="273">
        <v>51</v>
      </c>
      <c r="BJ153" s="274">
        <v>37</v>
      </c>
      <c r="BK153" s="275">
        <v>88</v>
      </c>
      <c r="BL153" s="273">
        <v>90</v>
      </c>
      <c r="BM153" s="274">
        <v>43</v>
      </c>
      <c r="BN153" s="275">
        <v>70</v>
      </c>
      <c r="BO153" s="273">
        <v>51</v>
      </c>
      <c r="BP153" s="274">
        <v>37</v>
      </c>
      <c r="BQ153" s="275">
        <v>88</v>
      </c>
      <c r="BR153" s="273">
        <v>34.9</v>
      </c>
      <c r="BS153" s="274">
        <v>30.5</v>
      </c>
      <c r="BT153" s="275">
        <v>33</v>
      </c>
      <c r="BU153" s="273">
        <v>51</v>
      </c>
      <c r="BV153" s="274">
        <v>37</v>
      </c>
      <c r="BW153" s="275">
        <v>88</v>
      </c>
      <c r="BX153" s="273" t="s">
        <v>197</v>
      </c>
      <c r="BY153" s="274" t="s">
        <v>197</v>
      </c>
      <c r="BZ153" s="275">
        <v>74</v>
      </c>
      <c r="CA153" s="273">
        <v>14</v>
      </c>
      <c r="CB153" s="274">
        <v>17</v>
      </c>
      <c r="CC153" s="275">
        <v>31</v>
      </c>
      <c r="CD153" s="273" t="s">
        <v>197</v>
      </c>
      <c r="CE153" s="274" t="s">
        <v>197</v>
      </c>
      <c r="CF153" s="275">
        <v>74</v>
      </c>
      <c r="CG153" s="273">
        <v>14</v>
      </c>
      <c r="CH153" s="274">
        <v>17</v>
      </c>
      <c r="CI153" s="275">
        <v>31</v>
      </c>
      <c r="CJ153" s="273">
        <v>37.6</v>
      </c>
      <c r="CK153" s="274">
        <v>30.8</v>
      </c>
      <c r="CL153" s="275">
        <v>33.799999999999997</v>
      </c>
      <c r="CM153" s="273">
        <v>14</v>
      </c>
      <c r="CN153" s="274">
        <v>17</v>
      </c>
      <c r="CO153" s="275">
        <v>31</v>
      </c>
      <c r="CP153" s="273">
        <v>75</v>
      </c>
      <c r="CQ153" s="274">
        <v>58</v>
      </c>
      <c r="CR153" s="275">
        <v>66</v>
      </c>
      <c r="CS153" s="273">
        <v>4682</v>
      </c>
      <c r="CT153" s="274">
        <v>5093</v>
      </c>
      <c r="CU153" s="275">
        <v>9775</v>
      </c>
      <c r="CV153" s="273">
        <v>76</v>
      </c>
      <c r="CW153" s="274">
        <v>61</v>
      </c>
      <c r="CX153" s="275">
        <v>68</v>
      </c>
      <c r="CY153" s="273">
        <v>4682</v>
      </c>
      <c r="CZ153" s="274">
        <v>5093</v>
      </c>
      <c r="DA153" s="275">
        <v>9775</v>
      </c>
      <c r="DB153" s="273">
        <v>34.799999999999997</v>
      </c>
      <c r="DC153" s="274">
        <v>32.4</v>
      </c>
      <c r="DD153" s="275">
        <v>33.6</v>
      </c>
      <c r="DE153" s="273">
        <v>4682</v>
      </c>
      <c r="DF153" s="274">
        <v>5093</v>
      </c>
      <c r="DG153" s="275">
        <v>9775</v>
      </c>
    </row>
    <row r="154" spans="1:111" x14ac:dyDescent="0.35">
      <c r="A154" t="s">
        <v>137</v>
      </c>
      <c r="B154" t="s">
        <v>382</v>
      </c>
      <c r="C154" t="s">
        <v>372</v>
      </c>
      <c r="D154" s="273">
        <v>80</v>
      </c>
      <c r="E154" s="274">
        <v>65</v>
      </c>
      <c r="F154" s="275">
        <v>73</v>
      </c>
      <c r="G154" s="273">
        <v>3049</v>
      </c>
      <c r="H154" s="274">
        <v>3190</v>
      </c>
      <c r="I154" s="275">
        <v>6239</v>
      </c>
      <c r="J154" s="273">
        <v>81</v>
      </c>
      <c r="K154" s="274">
        <v>67</v>
      </c>
      <c r="L154" s="275">
        <v>74</v>
      </c>
      <c r="M154" s="273">
        <v>3049</v>
      </c>
      <c r="N154" s="274">
        <v>3190</v>
      </c>
      <c r="O154" s="275">
        <v>6239</v>
      </c>
      <c r="P154" s="273">
        <v>36.200000000000003</v>
      </c>
      <c r="Q154" s="274">
        <v>33.799999999999997</v>
      </c>
      <c r="R154" s="275">
        <v>35</v>
      </c>
      <c r="S154" s="273">
        <v>3049</v>
      </c>
      <c r="T154" s="274">
        <v>3190</v>
      </c>
      <c r="U154" s="275">
        <v>6239</v>
      </c>
      <c r="V154" s="273">
        <v>83</v>
      </c>
      <c r="W154" s="274">
        <v>63</v>
      </c>
      <c r="X154" s="275">
        <v>73</v>
      </c>
      <c r="Y154" s="273">
        <v>264</v>
      </c>
      <c r="Z154" s="274">
        <v>262</v>
      </c>
      <c r="AA154" s="275">
        <v>526</v>
      </c>
      <c r="AB154" s="273">
        <v>84</v>
      </c>
      <c r="AC154" s="274">
        <v>65</v>
      </c>
      <c r="AD154" s="275">
        <v>74</v>
      </c>
      <c r="AE154" s="273">
        <v>264</v>
      </c>
      <c r="AF154" s="274">
        <v>262</v>
      </c>
      <c r="AG154" s="275">
        <v>526</v>
      </c>
      <c r="AH154" s="273">
        <v>36.1</v>
      </c>
      <c r="AI154" s="274">
        <v>33.700000000000003</v>
      </c>
      <c r="AJ154" s="275">
        <v>34.9</v>
      </c>
      <c r="AK154" s="273">
        <v>264</v>
      </c>
      <c r="AL154" s="274">
        <v>262</v>
      </c>
      <c r="AM154" s="275">
        <v>526</v>
      </c>
      <c r="AN154" s="273">
        <v>73</v>
      </c>
      <c r="AO154" s="274">
        <v>59</v>
      </c>
      <c r="AP154" s="275">
        <v>65</v>
      </c>
      <c r="AQ154" s="273">
        <v>218</v>
      </c>
      <c r="AR154" s="274">
        <v>242</v>
      </c>
      <c r="AS154" s="275">
        <v>460</v>
      </c>
      <c r="AT154" s="273">
        <v>75</v>
      </c>
      <c r="AU154" s="274">
        <v>62</v>
      </c>
      <c r="AV154" s="275">
        <v>68</v>
      </c>
      <c r="AW154" s="273">
        <v>218</v>
      </c>
      <c r="AX154" s="274">
        <v>242</v>
      </c>
      <c r="AY154" s="275">
        <v>460</v>
      </c>
      <c r="AZ154" s="273">
        <v>33.9</v>
      </c>
      <c r="BA154" s="274">
        <v>31.7</v>
      </c>
      <c r="BB154" s="275">
        <v>32.799999999999997</v>
      </c>
      <c r="BC154" s="273">
        <v>218</v>
      </c>
      <c r="BD154" s="274">
        <v>242</v>
      </c>
      <c r="BE154" s="275">
        <v>460</v>
      </c>
      <c r="BF154" s="273">
        <v>83</v>
      </c>
      <c r="BG154" s="274">
        <v>53</v>
      </c>
      <c r="BH154" s="275">
        <v>66</v>
      </c>
      <c r="BI154" s="273">
        <v>77</v>
      </c>
      <c r="BJ154" s="274">
        <v>97</v>
      </c>
      <c r="BK154" s="275">
        <v>174</v>
      </c>
      <c r="BL154" s="273">
        <v>83</v>
      </c>
      <c r="BM154" s="274">
        <v>56</v>
      </c>
      <c r="BN154" s="275">
        <v>68</v>
      </c>
      <c r="BO154" s="273">
        <v>77</v>
      </c>
      <c r="BP154" s="274">
        <v>97</v>
      </c>
      <c r="BQ154" s="275">
        <v>174</v>
      </c>
      <c r="BR154" s="273">
        <v>35</v>
      </c>
      <c r="BS154" s="274">
        <v>31.5</v>
      </c>
      <c r="BT154" s="275">
        <v>33</v>
      </c>
      <c r="BU154" s="273">
        <v>77</v>
      </c>
      <c r="BV154" s="274">
        <v>97</v>
      </c>
      <c r="BW154" s="275">
        <v>174</v>
      </c>
      <c r="BX154" s="273" t="s">
        <v>197</v>
      </c>
      <c r="BY154" s="274" t="s">
        <v>197</v>
      </c>
      <c r="BZ154" s="275">
        <v>90</v>
      </c>
      <c r="CA154" s="273">
        <v>22</v>
      </c>
      <c r="CB154" s="274">
        <v>18</v>
      </c>
      <c r="CC154" s="275">
        <v>40</v>
      </c>
      <c r="CD154" s="273" t="s">
        <v>197</v>
      </c>
      <c r="CE154" s="274" t="s">
        <v>197</v>
      </c>
      <c r="CF154" s="275">
        <v>90</v>
      </c>
      <c r="CG154" s="273">
        <v>22</v>
      </c>
      <c r="CH154" s="274">
        <v>18</v>
      </c>
      <c r="CI154" s="275">
        <v>40</v>
      </c>
      <c r="CJ154" s="273">
        <v>37.1</v>
      </c>
      <c r="CK154" s="274">
        <v>36.700000000000003</v>
      </c>
      <c r="CL154" s="275">
        <v>37</v>
      </c>
      <c r="CM154" s="273">
        <v>22</v>
      </c>
      <c r="CN154" s="274">
        <v>18</v>
      </c>
      <c r="CO154" s="275">
        <v>40</v>
      </c>
      <c r="CP154" s="273">
        <v>79</v>
      </c>
      <c r="CQ154" s="274">
        <v>64</v>
      </c>
      <c r="CR154" s="275">
        <v>71</v>
      </c>
      <c r="CS154" s="273">
        <v>3833</v>
      </c>
      <c r="CT154" s="274">
        <v>4047</v>
      </c>
      <c r="CU154" s="275">
        <v>7880</v>
      </c>
      <c r="CV154" s="273">
        <v>80</v>
      </c>
      <c r="CW154" s="274">
        <v>66</v>
      </c>
      <c r="CX154" s="275">
        <v>73</v>
      </c>
      <c r="CY154" s="273">
        <v>3833</v>
      </c>
      <c r="CZ154" s="274">
        <v>4047</v>
      </c>
      <c r="DA154" s="275">
        <v>7880</v>
      </c>
      <c r="DB154" s="273">
        <v>35.9</v>
      </c>
      <c r="DC154" s="274">
        <v>33.6</v>
      </c>
      <c r="DD154" s="275">
        <v>34.700000000000003</v>
      </c>
      <c r="DE154" s="273">
        <v>3833</v>
      </c>
      <c r="DF154" s="274">
        <v>4047</v>
      </c>
      <c r="DG154" s="275">
        <v>7880</v>
      </c>
    </row>
    <row r="155" spans="1:111" x14ac:dyDescent="0.35">
      <c r="A155" t="s">
        <v>159</v>
      </c>
      <c r="B155" t="s">
        <v>403</v>
      </c>
      <c r="C155" t="s">
        <v>392</v>
      </c>
      <c r="D155" s="273">
        <v>78</v>
      </c>
      <c r="E155" s="274">
        <v>64</v>
      </c>
      <c r="F155" s="275">
        <v>71</v>
      </c>
      <c r="G155" s="273">
        <v>2704</v>
      </c>
      <c r="H155" s="274">
        <v>2811</v>
      </c>
      <c r="I155" s="275">
        <v>5515</v>
      </c>
      <c r="J155" s="273">
        <v>79</v>
      </c>
      <c r="K155" s="274">
        <v>65</v>
      </c>
      <c r="L155" s="275">
        <v>72</v>
      </c>
      <c r="M155" s="273">
        <v>2704</v>
      </c>
      <c r="N155" s="274">
        <v>2811</v>
      </c>
      <c r="O155" s="275">
        <v>5515</v>
      </c>
      <c r="P155" s="273">
        <v>35.700000000000003</v>
      </c>
      <c r="Q155" s="274">
        <v>33.700000000000003</v>
      </c>
      <c r="R155" s="275">
        <v>34.700000000000003</v>
      </c>
      <c r="S155" s="273">
        <v>2704</v>
      </c>
      <c r="T155" s="274">
        <v>2811</v>
      </c>
      <c r="U155" s="275">
        <v>5515</v>
      </c>
      <c r="V155" s="273">
        <v>69</v>
      </c>
      <c r="W155" s="274">
        <v>55</v>
      </c>
      <c r="X155" s="275">
        <v>62</v>
      </c>
      <c r="Y155" s="273">
        <v>80</v>
      </c>
      <c r="Z155" s="274">
        <v>82</v>
      </c>
      <c r="AA155" s="275">
        <v>162</v>
      </c>
      <c r="AB155" s="273">
        <v>69</v>
      </c>
      <c r="AC155" s="274">
        <v>56</v>
      </c>
      <c r="AD155" s="275">
        <v>62</v>
      </c>
      <c r="AE155" s="273">
        <v>80</v>
      </c>
      <c r="AF155" s="274">
        <v>82</v>
      </c>
      <c r="AG155" s="275">
        <v>162</v>
      </c>
      <c r="AH155" s="273">
        <v>34.799999999999997</v>
      </c>
      <c r="AI155" s="274">
        <v>33.700000000000003</v>
      </c>
      <c r="AJ155" s="275">
        <v>34.200000000000003</v>
      </c>
      <c r="AK155" s="273">
        <v>80</v>
      </c>
      <c r="AL155" s="274">
        <v>82</v>
      </c>
      <c r="AM155" s="275">
        <v>162</v>
      </c>
      <c r="AN155" s="273">
        <v>62</v>
      </c>
      <c r="AO155" s="274">
        <v>69</v>
      </c>
      <c r="AP155" s="275">
        <v>66</v>
      </c>
      <c r="AQ155" s="273">
        <v>26</v>
      </c>
      <c r="AR155" s="274">
        <v>45</v>
      </c>
      <c r="AS155" s="275">
        <v>71</v>
      </c>
      <c r="AT155" s="273">
        <v>62</v>
      </c>
      <c r="AU155" s="274">
        <v>69</v>
      </c>
      <c r="AV155" s="275">
        <v>66</v>
      </c>
      <c r="AW155" s="273">
        <v>26</v>
      </c>
      <c r="AX155" s="274">
        <v>45</v>
      </c>
      <c r="AY155" s="275">
        <v>71</v>
      </c>
      <c r="AZ155" s="273">
        <v>34.200000000000003</v>
      </c>
      <c r="BA155" s="274">
        <v>33.200000000000003</v>
      </c>
      <c r="BB155" s="275">
        <v>33.6</v>
      </c>
      <c r="BC155" s="273">
        <v>26</v>
      </c>
      <c r="BD155" s="274">
        <v>45</v>
      </c>
      <c r="BE155" s="275">
        <v>71</v>
      </c>
      <c r="BF155" s="273" t="s">
        <v>197</v>
      </c>
      <c r="BG155" s="274" t="s">
        <v>197</v>
      </c>
      <c r="BH155" s="275">
        <v>80</v>
      </c>
      <c r="BI155" s="273">
        <v>14</v>
      </c>
      <c r="BJ155" s="274">
        <v>6</v>
      </c>
      <c r="BK155" s="275">
        <v>20</v>
      </c>
      <c r="BL155" s="273" t="s">
        <v>197</v>
      </c>
      <c r="BM155" s="274" t="s">
        <v>197</v>
      </c>
      <c r="BN155" s="275">
        <v>80</v>
      </c>
      <c r="BO155" s="273">
        <v>14</v>
      </c>
      <c r="BP155" s="274">
        <v>6</v>
      </c>
      <c r="BQ155" s="275">
        <v>20</v>
      </c>
      <c r="BR155" s="273">
        <v>32.4</v>
      </c>
      <c r="BS155" s="274">
        <v>34.5</v>
      </c>
      <c r="BT155" s="275">
        <v>33</v>
      </c>
      <c r="BU155" s="273">
        <v>14</v>
      </c>
      <c r="BV155" s="274">
        <v>6</v>
      </c>
      <c r="BW155" s="275">
        <v>20</v>
      </c>
      <c r="BX155" s="273" t="s">
        <v>197</v>
      </c>
      <c r="BY155" s="274" t="s">
        <v>197</v>
      </c>
      <c r="BZ155" s="275" t="s">
        <v>197</v>
      </c>
      <c r="CA155" s="273" t="s">
        <v>197</v>
      </c>
      <c r="CB155" s="274" t="s">
        <v>197</v>
      </c>
      <c r="CC155" s="275">
        <v>4</v>
      </c>
      <c r="CD155" s="273" t="s">
        <v>197</v>
      </c>
      <c r="CE155" s="274" t="s">
        <v>197</v>
      </c>
      <c r="CF155" s="275" t="s">
        <v>197</v>
      </c>
      <c r="CG155" s="273" t="s">
        <v>197</v>
      </c>
      <c r="CH155" s="274" t="s">
        <v>197</v>
      </c>
      <c r="CI155" s="275">
        <v>4</v>
      </c>
      <c r="CJ155" s="273">
        <v>34.299999999999997</v>
      </c>
      <c r="CK155" s="274">
        <v>46</v>
      </c>
      <c r="CL155" s="275">
        <v>37.299999999999997</v>
      </c>
      <c r="CM155" s="273" t="s">
        <v>197</v>
      </c>
      <c r="CN155" s="274" t="s">
        <v>197</v>
      </c>
      <c r="CO155" s="275">
        <v>4</v>
      </c>
      <c r="CP155" s="273">
        <v>77</v>
      </c>
      <c r="CQ155" s="274">
        <v>63</v>
      </c>
      <c r="CR155" s="275">
        <v>70</v>
      </c>
      <c r="CS155" s="273">
        <v>2925</v>
      </c>
      <c r="CT155" s="274">
        <v>3035</v>
      </c>
      <c r="CU155" s="275">
        <v>5960</v>
      </c>
      <c r="CV155" s="273">
        <v>78</v>
      </c>
      <c r="CW155" s="274">
        <v>65</v>
      </c>
      <c r="CX155" s="275">
        <v>71</v>
      </c>
      <c r="CY155" s="273">
        <v>2925</v>
      </c>
      <c r="CZ155" s="274">
        <v>3035</v>
      </c>
      <c r="DA155" s="275">
        <v>5960</v>
      </c>
      <c r="DB155" s="273">
        <v>35.6</v>
      </c>
      <c r="DC155" s="274">
        <v>33.700000000000003</v>
      </c>
      <c r="DD155" s="275">
        <v>34.6</v>
      </c>
      <c r="DE155" s="273">
        <v>2925</v>
      </c>
      <c r="DF155" s="274">
        <v>3035</v>
      </c>
      <c r="DG155" s="275">
        <v>5960</v>
      </c>
    </row>
    <row r="156" spans="1:111" x14ac:dyDescent="0.35">
      <c r="A156" t="s">
        <v>72</v>
      </c>
      <c r="B156" t="s">
        <v>317</v>
      </c>
      <c r="C156" t="s">
        <v>309</v>
      </c>
      <c r="D156" s="273">
        <v>81</v>
      </c>
      <c r="E156" s="274">
        <v>67</v>
      </c>
      <c r="F156" s="275">
        <v>74</v>
      </c>
      <c r="G156" s="273">
        <v>4195</v>
      </c>
      <c r="H156" s="274">
        <v>4376</v>
      </c>
      <c r="I156" s="275">
        <v>8571</v>
      </c>
      <c r="J156" s="273">
        <v>82</v>
      </c>
      <c r="K156" s="274">
        <v>68</v>
      </c>
      <c r="L156" s="275">
        <v>75</v>
      </c>
      <c r="M156" s="273">
        <v>4195</v>
      </c>
      <c r="N156" s="274">
        <v>4376</v>
      </c>
      <c r="O156" s="275">
        <v>8571</v>
      </c>
      <c r="P156" s="273">
        <v>37.5</v>
      </c>
      <c r="Q156" s="274">
        <v>34.5</v>
      </c>
      <c r="R156" s="275">
        <v>36</v>
      </c>
      <c r="S156" s="273">
        <v>4195</v>
      </c>
      <c r="T156" s="274">
        <v>4376</v>
      </c>
      <c r="U156" s="275">
        <v>8571</v>
      </c>
      <c r="V156" s="273">
        <v>80</v>
      </c>
      <c r="W156" s="274">
        <v>64</v>
      </c>
      <c r="X156" s="275">
        <v>72</v>
      </c>
      <c r="Y156" s="273">
        <v>162</v>
      </c>
      <c r="Z156" s="274">
        <v>162</v>
      </c>
      <c r="AA156" s="275">
        <v>324</v>
      </c>
      <c r="AB156" s="273">
        <v>81</v>
      </c>
      <c r="AC156" s="274">
        <v>66</v>
      </c>
      <c r="AD156" s="275">
        <v>73</v>
      </c>
      <c r="AE156" s="273">
        <v>162</v>
      </c>
      <c r="AF156" s="274">
        <v>162</v>
      </c>
      <c r="AG156" s="275">
        <v>324</v>
      </c>
      <c r="AH156" s="273">
        <v>38</v>
      </c>
      <c r="AI156" s="274">
        <v>33.700000000000003</v>
      </c>
      <c r="AJ156" s="275">
        <v>35.9</v>
      </c>
      <c r="AK156" s="273">
        <v>162</v>
      </c>
      <c r="AL156" s="274">
        <v>162</v>
      </c>
      <c r="AM156" s="275">
        <v>324</v>
      </c>
      <c r="AN156" s="273">
        <v>75</v>
      </c>
      <c r="AO156" s="274">
        <v>61</v>
      </c>
      <c r="AP156" s="275">
        <v>67</v>
      </c>
      <c r="AQ156" s="273">
        <v>208</v>
      </c>
      <c r="AR156" s="274">
        <v>229</v>
      </c>
      <c r="AS156" s="275">
        <v>437</v>
      </c>
      <c r="AT156" s="273">
        <v>77</v>
      </c>
      <c r="AU156" s="274">
        <v>66</v>
      </c>
      <c r="AV156" s="275">
        <v>71</v>
      </c>
      <c r="AW156" s="273">
        <v>208</v>
      </c>
      <c r="AX156" s="274">
        <v>229</v>
      </c>
      <c r="AY156" s="275">
        <v>437</v>
      </c>
      <c r="AZ156" s="273">
        <v>35.1</v>
      </c>
      <c r="BA156" s="274">
        <v>32</v>
      </c>
      <c r="BB156" s="275">
        <v>33.5</v>
      </c>
      <c r="BC156" s="273">
        <v>208</v>
      </c>
      <c r="BD156" s="274">
        <v>229</v>
      </c>
      <c r="BE156" s="275">
        <v>437</v>
      </c>
      <c r="BF156" s="273">
        <v>65</v>
      </c>
      <c r="BG156" s="274">
        <v>47</v>
      </c>
      <c r="BH156" s="275">
        <v>55</v>
      </c>
      <c r="BI156" s="273">
        <v>31</v>
      </c>
      <c r="BJ156" s="274">
        <v>34</v>
      </c>
      <c r="BK156" s="275">
        <v>65</v>
      </c>
      <c r="BL156" s="273">
        <v>71</v>
      </c>
      <c r="BM156" s="274">
        <v>53</v>
      </c>
      <c r="BN156" s="275">
        <v>62</v>
      </c>
      <c r="BO156" s="273">
        <v>31</v>
      </c>
      <c r="BP156" s="274">
        <v>34</v>
      </c>
      <c r="BQ156" s="275">
        <v>65</v>
      </c>
      <c r="BR156" s="273">
        <v>33.6</v>
      </c>
      <c r="BS156" s="274">
        <v>32.4</v>
      </c>
      <c r="BT156" s="275">
        <v>33</v>
      </c>
      <c r="BU156" s="273">
        <v>31</v>
      </c>
      <c r="BV156" s="274">
        <v>34</v>
      </c>
      <c r="BW156" s="275">
        <v>65</v>
      </c>
      <c r="BX156" s="273" t="s">
        <v>197</v>
      </c>
      <c r="BY156" s="274" t="s">
        <v>197</v>
      </c>
      <c r="BZ156" s="275">
        <v>81</v>
      </c>
      <c r="CA156" s="273">
        <v>12</v>
      </c>
      <c r="CB156" s="274">
        <v>14</v>
      </c>
      <c r="CC156" s="275">
        <v>26</v>
      </c>
      <c r="CD156" s="273" t="s">
        <v>197</v>
      </c>
      <c r="CE156" s="274" t="s">
        <v>197</v>
      </c>
      <c r="CF156" s="275">
        <v>85</v>
      </c>
      <c r="CG156" s="273">
        <v>12</v>
      </c>
      <c r="CH156" s="274">
        <v>14</v>
      </c>
      <c r="CI156" s="275">
        <v>26</v>
      </c>
      <c r="CJ156" s="273">
        <v>38.799999999999997</v>
      </c>
      <c r="CK156" s="274">
        <v>38.1</v>
      </c>
      <c r="CL156" s="275">
        <v>38.4</v>
      </c>
      <c r="CM156" s="273">
        <v>12</v>
      </c>
      <c r="CN156" s="274">
        <v>14</v>
      </c>
      <c r="CO156" s="275">
        <v>26</v>
      </c>
      <c r="CP156" s="273">
        <v>81</v>
      </c>
      <c r="CQ156" s="274">
        <v>66</v>
      </c>
      <c r="CR156" s="275">
        <v>73</v>
      </c>
      <c r="CS156" s="273">
        <v>4685</v>
      </c>
      <c r="CT156" s="274">
        <v>4887</v>
      </c>
      <c r="CU156" s="275">
        <v>9572</v>
      </c>
      <c r="CV156" s="273">
        <v>82</v>
      </c>
      <c r="CW156" s="274">
        <v>68</v>
      </c>
      <c r="CX156" s="275">
        <v>74</v>
      </c>
      <c r="CY156" s="273">
        <v>4685</v>
      </c>
      <c r="CZ156" s="274">
        <v>4887</v>
      </c>
      <c r="DA156" s="275">
        <v>9572</v>
      </c>
      <c r="DB156" s="273">
        <v>37.4</v>
      </c>
      <c r="DC156" s="274">
        <v>34.299999999999997</v>
      </c>
      <c r="DD156" s="275">
        <v>35.799999999999997</v>
      </c>
      <c r="DE156" s="273">
        <v>4685</v>
      </c>
      <c r="DF156" s="274">
        <v>4887</v>
      </c>
      <c r="DG156" s="275">
        <v>9572</v>
      </c>
    </row>
    <row r="157" spans="1:111" x14ac:dyDescent="0.35">
      <c r="A157" t="s">
        <v>89</v>
      </c>
      <c r="B157" t="s">
        <v>334</v>
      </c>
      <c r="C157" t="s">
        <v>324</v>
      </c>
      <c r="D157" s="273">
        <v>78</v>
      </c>
      <c r="E157" s="274">
        <v>62</v>
      </c>
      <c r="F157" s="275">
        <v>70</v>
      </c>
      <c r="G157" s="273">
        <v>3506</v>
      </c>
      <c r="H157" s="274">
        <v>3748</v>
      </c>
      <c r="I157" s="275">
        <v>7254</v>
      </c>
      <c r="J157" s="273">
        <v>80</v>
      </c>
      <c r="K157" s="274">
        <v>65</v>
      </c>
      <c r="L157" s="275">
        <v>72</v>
      </c>
      <c r="M157" s="273">
        <v>3506</v>
      </c>
      <c r="N157" s="274">
        <v>3748</v>
      </c>
      <c r="O157" s="275">
        <v>7254</v>
      </c>
      <c r="P157" s="273">
        <v>35.700000000000003</v>
      </c>
      <c r="Q157" s="274">
        <v>33.5</v>
      </c>
      <c r="R157" s="275">
        <v>34.6</v>
      </c>
      <c r="S157" s="273">
        <v>3506</v>
      </c>
      <c r="T157" s="274">
        <v>3748</v>
      </c>
      <c r="U157" s="275">
        <v>7254</v>
      </c>
      <c r="V157" s="273">
        <v>74</v>
      </c>
      <c r="W157" s="274">
        <v>62</v>
      </c>
      <c r="X157" s="275">
        <v>68</v>
      </c>
      <c r="Y157" s="273">
        <v>237</v>
      </c>
      <c r="Z157" s="274">
        <v>243</v>
      </c>
      <c r="AA157" s="275">
        <v>480</v>
      </c>
      <c r="AB157" s="273">
        <v>78</v>
      </c>
      <c r="AC157" s="274">
        <v>65</v>
      </c>
      <c r="AD157" s="275">
        <v>71</v>
      </c>
      <c r="AE157" s="273">
        <v>237</v>
      </c>
      <c r="AF157" s="274">
        <v>243</v>
      </c>
      <c r="AG157" s="275">
        <v>480</v>
      </c>
      <c r="AH157" s="273">
        <v>35.4</v>
      </c>
      <c r="AI157" s="274">
        <v>33</v>
      </c>
      <c r="AJ157" s="275">
        <v>34.200000000000003</v>
      </c>
      <c r="AK157" s="273">
        <v>237</v>
      </c>
      <c r="AL157" s="274">
        <v>243</v>
      </c>
      <c r="AM157" s="275">
        <v>480</v>
      </c>
      <c r="AN157" s="273">
        <v>73</v>
      </c>
      <c r="AO157" s="274">
        <v>61</v>
      </c>
      <c r="AP157" s="275">
        <v>67</v>
      </c>
      <c r="AQ157" s="273">
        <v>71</v>
      </c>
      <c r="AR157" s="274">
        <v>83</v>
      </c>
      <c r="AS157" s="275">
        <v>154</v>
      </c>
      <c r="AT157" s="273">
        <v>73</v>
      </c>
      <c r="AU157" s="274">
        <v>64</v>
      </c>
      <c r="AV157" s="275">
        <v>68</v>
      </c>
      <c r="AW157" s="273">
        <v>71</v>
      </c>
      <c r="AX157" s="274">
        <v>83</v>
      </c>
      <c r="AY157" s="275">
        <v>154</v>
      </c>
      <c r="AZ157" s="273">
        <v>34.6</v>
      </c>
      <c r="BA157" s="274">
        <v>31.3</v>
      </c>
      <c r="BB157" s="275">
        <v>32.9</v>
      </c>
      <c r="BC157" s="273">
        <v>71</v>
      </c>
      <c r="BD157" s="274">
        <v>83</v>
      </c>
      <c r="BE157" s="275">
        <v>154</v>
      </c>
      <c r="BF157" s="273">
        <v>83</v>
      </c>
      <c r="BG157" s="274">
        <v>61</v>
      </c>
      <c r="BH157" s="275">
        <v>73</v>
      </c>
      <c r="BI157" s="273">
        <v>48</v>
      </c>
      <c r="BJ157" s="274">
        <v>38</v>
      </c>
      <c r="BK157" s="275">
        <v>86</v>
      </c>
      <c r="BL157" s="273">
        <v>83</v>
      </c>
      <c r="BM157" s="274">
        <v>61</v>
      </c>
      <c r="BN157" s="275">
        <v>73</v>
      </c>
      <c r="BO157" s="273">
        <v>48</v>
      </c>
      <c r="BP157" s="274">
        <v>38</v>
      </c>
      <c r="BQ157" s="275">
        <v>86</v>
      </c>
      <c r="BR157" s="273">
        <v>36.299999999999997</v>
      </c>
      <c r="BS157" s="274">
        <v>32.4</v>
      </c>
      <c r="BT157" s="275">
        <v>34.6</v>
      </c>
      <c r="BU157" s="273">
        <v>48</v>
      </c>
      <c r="BV157" s="274">
        <v>38</v>
      </c>
      <c r="BW157" s="275">
        <v>86</v>
      </c>
      <c r="BX157" s="273" t="s">
        <v>197</v>
      </c>
      <c r="BY157" s="274" t="s">
        <v>197</v>
      </c>
      <c r="BZ157" s="275" t="s">
        <v>197</v>
      </c>
      <c r="CA157" s="273" t="s">
        <v>197</v>
      </c>
      <c r="CB157" s="274" t="s">
        <v>197</v>
      </c>
      <c r="CC157" s="275">
        <v>7</v>
      </c>
      <c r="CD157" s="273" t="s">
        <v>197</v>
      </c>
      <c r="CE157" s="274" t="s">
        <v>197</v>
      </c>
      <c r="CF157" s="275" t="s">
        <v>197</v>
      </c>
      <c r="CG157" s="273" t="s">
        <v>197</v>
      </c>
      <c r="CH157" s="274" t="s">
        <v>197</v>
      </c>
      <c r="CI157" s="275">
        <v>7</v>
      </c>
      <c r="CJ157" s="273">
        <v>38.4</v>
      </c>
      <c r="CK157" s="274">
        <v>35</v>
      </c>
      <c r="CL157" s="275">
        <v>37.4</v>
      </c>
      <c r="CM157" s="273" t="s">
        <v>197</v>
      </c>
      <c r="CN157" s="274" t="s">
        <v>197</v>
      </c>
      <c r="CO157" s="275">
        <v>7</v>
      </c>
      <c r="CP157" s="273">
        <v>77</v>
      </c>
      <c r="CQ157" s="274">
        <v>61</v>
      </c>
      <c r="CR157" s="275">
        <v>69</v>
      </c>
      <c r="CS157" s="273">
        <v>4032</v>
      </c>
      <c r="CT157" s="274">
        <v>4269</v>
      </c>
      <c r="CU157" s="275">
        <v>8301</v>
      </c>
      <c r="CV157" s="273">
        <v>78</v>
      </c>
      <c r="CW157" s="274">
        <v>64</v>
      </c>
      <c r="CX157" s="275">
        <v>71</v>
      </c>
      <c r="CY157" s="273">
        <v>4032</v>
      </c>
      <c r="CZ157" s="274">
        <v>4269</v>
      </c>
      <c r="DA157" s="275">
        <v>8301</v>
      </c>
      <c r="DB157" s="273">
        <v>35.5</v>
      </c>
      <c r="DC157" s="274">
        <v>33.299999999999997</v>
      </c>
      <c r="DD157" s="275">
        <v>34.4</v>
      </c>
      <c r="DE157" s="273">
        <v>4032</v>
      </c>
      <c r="DF157" s="274">
        <v>4269</v>
      </c>
      <c r="DG157" s="275">
        <v>8301</v>
      </c>
    </row>
    <row r="158" spans="1:111" x14ac:dyDescent="0.35">
      <c r="A158" t="s">
        <v>142</v>
      </c>
      <c r="B158" t="s">
        <v>387</v>
      </c>
      <c r="C158" t="s">
        <v>372</v>
      </c>
      <c r="D158" s="273">
        <v>84</v>
      </c>
      <c r="E158" s="274">
        <v>71</v>
      </c>
      <c r="F158" s="275">
        <v>77</v>
      </c>
      <c r="G158" s="273">
        <v>5444</v>
      </c>
      <c r="H158" s="274">
        <v>5654</v>
      </c>
      <c r="I158" s="275">
        <v>11098</v>
      </c>
      <c r="J158" s="273">
        <v>84</v>
      </c>
      <c r="K158" s="274">
        <v>71</v>
      </c>
      <c r="L158" s="275">
        <v>78</v>
      </c>
      <c r="M158" s="273">
        <v>5444</v>
      </c>
      <c r="N158" s="274">
        <v>5654</v>
      </c>
      <c r="O158" s="275">
        <v>11098</v>
      </c>
      <c r="P158" s="273">
        <v>37.799999999999997</v>
      </c>
      <c r="Q158" s="274">
        <v>35.6</v>
      </c>
      <c r="R158" s="275">
        <v>36.700000000000003</v>
      </c>
      <c r="S158" s="273">
        <v>5444</v>
      </c>
      <c r="T158" s="274">
        <v>5654</v>
      </c>
      <c r="U158" s="275">
        <v>11098</v>
      </c>
      <c r="V158" s="273">
        <v>88</v>
      </c>
      <c r="W158" s="274">
        <v>71</v>
      </c>
      <c r="X158" s="275">
        <v>80</v>
      </c>
      <c r="Y158" s="273">
        <v>455</v>
      </c>
      <c r="Z158" s="274">
        <v>452</v>
      </c>
      <c r="AA158" s="275">
        <v>907</v>
      </c>
      <c r="AB158" s="273">
        <v>88</v>
      </c>
      <c r="AC158" s="274">
        <v>72</v>
      </c>
      <c r="AD158" s="275">
        <v>80</v>
      </c>
      <c r="AE158" s="273">
        <v>455</v>
      </c>
      <c r="AF158" s="274">
        <v>452</v>
      </c>
      <c r="AG158" s="275">
        <v>907</v>
      </c>
      <c r="AH158" s="273">
        <v>38.5</v>
      </c>
      <c r="AI158" s="274">
        <v>35.5</v>
      </c>
      <c r="AJ158" s="275">
        <v>37</v>
      </c>
      <c r="AK158" s="273">
        <v>455</v>
      </c>
      <c r="AL158" s="274">
        <v>452</v>
      </c>
      <c r="AM158" s="275">
        <v>907</v>
      </c>
      <c r="AN158" s="273">
        <v>81</v>
      </c>
      <c r="AO158" s="274">
        <v>66</v>
      </c>
      <c r="AP158" s="275">
        <v>73</v>
      </c>
      <c r="AQ158" s="273">
        <v>416</v>
      </c>
      <c r="AR158" s="274">
        <v>494</v>
      </c>
      <c r="AS158" s="275">
        <v>910</v>
      </c>
      <c r="AT158" s="273">
        <v>85</v>
      </c>
      <c r="AU158" s="274">
        <v>68</v>
      </c>
      <c r="AV158" s="275">
        <v>75</v>
      </c>
      <c r="AW158" s="273">
        <v>416</v>
      </c>
      <c r="AX158" s="274">
        <v>494</v>
      </c>
      <c r="AY158" s="275">
        <v>910</v>
      </c>
      <c r="AZ158" s="273">
        <v>36.700000000000003</v>
      </c>
      <c r="BA158" s="274">
        <v>33.9</v>
      </c>
      <c r="BB158" s="275">
        <v>35.200000000000003</v>
      </c>
      <c r="BC158" s="273">
        <v>416</v>
      </c>
      <c r="BD158" s="274">
        <v>494</v>
      </c>
      <c r="BE158" s="275">
        <v>910</v>
      </c>
      <c r="BF158" s="273">
        <v>77</v>
      </c>
      <c r="BG158" s="274">
        <v>65</v>
      </c>
      <c r="BH158" s="275">
        <v>71</v>
      </c>
      <c r="BI158" s="273">
        <v>102</v>
      </c>
      <c r="BJ158" s="274">
        <v>105</v>
      </c>
      <c r="BK158" s="275">
        <v>207</v>
      </c>
      <c r="BL158" s="273">
        <v>78</v>
      </c>
      <c r="BM158" s="274">
        <v>67</v>
      </c>
      <c r="BN158" s="275">
        <v>72</v>
      </c>
      <c r="BO158" s="273">
        <v>102</v>
      </c>
      <c r="BP158" s="274">
        <v>105</v>
      </c>
      <c r="BQ158" s="275">
        <v>207</v>
      </c>
      <c r="BR158" s="273">
        <v>36.4</v>
      </c>
      <c r="BS158" s="274">
        <v>33.6</v>
      </c>
      <c r="BT158" s="275">
        <v>35</v>
      </c>
      <c r="BU158" s="273">
        <v>102</v>
      </c>
      <c r="BV158" s="274">
        <v>105</v>
      </c>
      <c r="BW158" s="275">
        <v>207</v>
      </c>
      <c r="BX158" s="273">
        <v>89</v>
      </c>
      <c r="BY158" s="274">
        <v>83</v>
      </c>
      <c r="BZ158" s="275">
        <v>85</v>
      </c>
      <c r="CA158" s="273">
        <v>27</v>
      </c>
      <c r="CB158" s="274">
        <v>40</v>
      </c>
      <c r="CC158" s="275">
        <v>67</v>
      </c>
      <c r="CD158" s="273" t="s">
        <v>197</v>
      </c>
      <c r="CE158" s="274" t="s">
        <v>197</v>
      </c>
      <c r="CF158" s="275">
        <v>87</v>
      </c>
      <c r="CG158" s="273">
        <v>27</v>
      </c>
      <c r="CH158" s="274">
        <v>40</v>
      </c>
      <c r="CI158" s="275">
        <v>67</v>
      </c>
      <c r="CJ158" s="273">
        <v>39.4</v>
      </c>
      <c r="CK158" s="274">
        <v>36</v>
      </c>
      <c r="CL158" s="275">
        <v>37.4</v>
      </c>
      <c r="CM158" s="273">
        <v>27</v>
      </c>
      <c r="CN158" s="274">
        <v>40</v>
      </c>
      <c r="CO158" s="275">
        <v>67</v>
      </c>
      <c r="CP158" s="273">
        <v>84</v>
      </c>
      <c r="CQ158" s="274">
        <v>70</v>
      </c>
      <c r="CR158" s="275">
        <v>77</v>
      </c>
      <c r="CS158" s="273">
        <v>6827</v>
      </c>
      <c r="CT158" s="274">
        <v>7192</v>
      </c>
      <c r="CU158" s="275">
        <v>14019</v>
      </c>
      <c r="CV158" s="273">
        <v>84</v>
      </c>
      <c r="CW158" s="274">
        <v>71</v>
      </c>
      <c r="CX158" s="275">
        <v>77</v>
      </c>
      <c r="CY158" s="273">
        <v>6827</v>
      </c>
      <c r="CZ158" s="274">
        <v>7192</v>
      </c>
      <c r="DA158" s="275">
        <v>14019</v>
      </c>
      <c r="DB158" s="273">
        <v>37.700000000000003</v>
      </c>
      <c r="DC158" s="274">
        <v>35.4</v>
      </c>
      <c r="DD158" s="275">
        <v>36.5</v>
      </c>
      <c r="DE158" s="273">
        <v>6827</v>
      </c>
      <c r="DF158" s="274">
        <v>7192</v>
      </c>
      <c r="DG158" s="275">
        <v>14019</v>
      </c>
    </row>
    <row r="159" spans="1:111" x14ac:dyDescent="0.35">
      <c r="A159" t="s">
        <v>76</v>
      </c>
      <c r="B159" t="s">
        <v>321</v>
      </c>
      <c r="C159" t="s">
        <v>309</v>
      </c>
      <c r="D159" s="273">
        <v>79</v>
      </c>
      <c r="E159" s="274">
        <v>63</v>
      </c>
      <c r="F159" s="275">
        <v>71</v>
      </c>
      <c r="G159" s="273">
        <v>2760</v>
      </c>
      <c r="H159" s="274">
        <v>2810</v>
      </c>
      <c r="I159" s="275">
        <v>5570</v>
      </c>
      <c r="J159" s="273">
        <v>80</v>
      </c>
      <c r="K159" s="274">
        <v>66</v>
      </c>
      <c r="L159" s="275">
        <v>73</v>
      </c>
      <c r="M159" s="273">
        <v>2760</v>
      </c>
      <c r="N159" s="274">
        <v>2810</v>
      </c>
      <c r="O159" s="275">
        <v>5570</v>
      </c>
      <c r="P159" s="273">
        <v>35.700000000000003</v>
      </c>
      <c r="Q159" s="274">
        <v>33.1</v>
      </c>
      <c r="R159" s="275">
        <v>34.4</v>
      </c>
      <c r="S159" s="273">
        <v>2760</v>
      </c>
      <c r="T159" s="274">
        <v>2810</v>
      </c>
      <c r="U159" s="275">
        <v>5570</v>
      </c>
      <c r="V159" s="273">
        <v>78</v>
      </c>
      <c r="W159" s="274">
        <v>61</v>
      </c>
      <c r="X159" s="275">
        <v>70</v>
      </c>
      <c r="Y159" s="273">
        <v>175</v>
      </c>
      <c r="Z159" s="274">
        <v>167</v>
      </c>
      <c r="AA159" s="275">
        <v>342</v>
      </c>
      <c r="AB159" s="273">
        <v>78</v>
      </c>
      <c r="AC159" s="274">
        <v>64</v>
      </c>
      <c r="AD159" s="275">
        <v>71</v>
      </c>
      <c r="AE159" s="273">
        <v>175</v>
      </c>
      <c r="AF159" s="274">
        <v>167</v>
      </c>
      <c r="AG159" s="275">
        <v>342</v>
      </c>
      <c r="AH159" s="273">
        <v>35.4</v>
      </c>
      <c r="AI159" s="274">
        <v>33.1</v>
      </c>
      <c r="AJ159" s="275">
        <v>34.299999999999997</v>
      </c>
      <c r="AK159" s="273">
        <v>175</v>
      </c>
      <c r="AL159" s="274">
        <v>167</v>
      </c>
      <c r="AM159" s="275">
        <v>342</v>
      </c>
      <c r="AN159" s="273">
        <v>80</v>
      </c>
      <c r="AO159" s="274">
        <v>61</v>
      </c>
      <c r="AP159" s="275">
        <v>70</v>
      </c>
      <c r="AQ159" s="273">
        <v>162</v>
      </c>
      <c r="AR159" s="274">
        <v>193</v>
      </c>
      <c r="AS159" s="275">
        <v>355</v>
      </c>
      <c r="AT159" s="273">
        <v>82</v>
      </c>
      <c r="AU159" s="274">
        <v>66</v>
      </c>
      <c r="AV159" s="275">
        <v>73</v>
      </c>
      <c r="AW159" s="273">
        <v>162</v>
      </c>
      <c r="AX159" s="274">
        <v>193</v>
      </c>
      <c r="AY159" s="275">
        <v>355</v>
      </c>
      <c r="AZ159" s="273">
        <v>35.4</v>
      </c>
      <c r="BA159" s="274">
        <v>32.700000000000003</v>
      </c>
      <c r="BB159" s="275">
        <v>33.9</v>
      </c>
      <c r="BC159" s="273">
        <v>162</v>
      </c>
      <c r="BD159" s="274">
        <v>193</v>
      </c>
      <c r="BE159" s="275">
        <v>355</v>
      </c>
      <c r="BF159" s="273">
        <v>78</v>
      </c>
      <c r="BG159" s="274">
        <v>60</v>
      </c>
      <c r="BH159" s="275">
        <v>67</v>
      </c>
      <c r="BI159" s="273">
        <v>36</v>
      </c>
      <c r="BJ159" s="274">
        <v>52</v>
      </c>
      <c r="BK159" s="275">
        <v>88</v>
      </c>
      <c r="BL159" s="273">
        <v>83</v>
      </c>
      <c r="BM159" s="274">
        <v>65</v>
      </c>
      <c r="BN159" s="275">
        <v>73</v>
      </c>
      <c r="BO159" s="273">
        <v>36</v>
      </c>
      <c r="BP159" s="274">
        <v>52</v>
      </c>
      <c r="BQ159" s="275">
        <v>88</v>
      </c>
      <c r="BR159" s="273">
        <v>35.9</v>
      </c>
      <c r="BS159" s="274">
        <v>32.6</v>
      </c>
      <c r="BT159" s="275">
        <v>34</v>
      </c>
      <c r="BU159" s="273">
        <v>36</v>
      </c>
      <c r="BV159" s="274">
        <v>52</v>
      </c>
      <c r="BW159" s="275">
        <v>88</v>
      </c>
      <c r="BX159" s="273" t="s">
        <v>197</v>
      </c>
      <c r="BY159" s="274" t="s">
        <v>197</v>
      </c>
      <c r="BZ159" s="275">
        <v>83</v>
      </c>
      <c r="CA159" s="273">
        <v>13</v>
      </c>
      <c r="CB159" s="274">
        <v>11</v>
      </c>
      <c r="CC159" s="275">
        <v>24</v>
      </c>
      <c r="CD159" s="273" t="s">
        <v>197</v>
      </c>
      <c r="CE159" s="274" t="s">
        <v>197</v>
      </c>
      <c r="CF159" s="275">
        <v>88</v>
      </c>
      <c r="CG159" s="273">
        <v>13</v>
      </c>
      <c r="CH159" s="274">
        <v>11</v>
      </c>
      <c r="CI159" s="275">
        <v>24</v>
      </c>
      <c r="CJ159" s="273">
        <v>36.200000000000003</v>
      </c>
      <c r="CK159" s="274">
        <v>34.4</v>
      </c>
      <c r="CL159" s="275">
        <v>35.299999999999997</v>
      </c>
      <c r="CM159" s="273">
        <v>13</v>
      </c>
      <c r="CN159" s="274">
        <v>11</v>
      </c>
      <c r="CO159" s="275">
        <v>24</v>
      </c>
      <c r="CP159" s="273">
        <v>79</v>
      </c>
      <c r="CQ159" s="274">
        <v>62</v>
      </c>
      <c r="CR159" s="275">
        <v>71</v>
      </c>
      <c r="CS159" s="273">
        <v>3263</v>
      </c>
      <c r="CT159" s="274">
        <v>3342</v>
      </c>
      <c r="CU159" s="275">
        <v>6605</v>
      </c>
      <c r="CV159" s="273">
        <v>80</v>
      </c>
      <c r="CW159" s="274">
        <v>65</v>
      </c>
      <c r="CX159" s="275">
        <v>73</v>
      </c>
      <c r="CY159" s="273">
        <v>3263</v>
      </c>
      <c r="CZ159" s="274">
        <v>3342</v>
      </c>
      <c r="DA159" s="275">
        <v>6605</v>
      </c>
      <c r="DB159" s="273">
        <v>35.6</v>
      </c>
      <c r="DC159" s="274">
        <v>33</v>
      </c>
      <c r="DD159" s="275">
        <v>34.299999999999997</v>
      </c>
      <c r="DE159" s="273">
        <v>3263</v>
      </c>
      <c r="DF159" s="274">
        <v>3342</v>
      </c>
      <c r="DG159" s="275">
        <v>6605</v>
      </c>
    </row>
    <row r="160" spans="1:111" x14ac:dyDescent="0.35">
      <c r="A160" t="s">
        <v>144</v>
      </c>
      <c r="B160" t="s">
        <v>389</v>
      </c>
      <c r="C160" t="s">
        <v>372</v>
      </c>
      <c r="D160" s="273">
        <v>78</v>
      </c>
      <c r="E160" s="274">
        <v>62</v>
      </c>
      <c r="F160" s="275">
        <v>70</v>
      </c>
      <c r="G160" s="273">
        <v>4034</v>
      </c>
      <c r="H160" s="274">
        <v>4266</v>
      </c>
      <c r="I160" s="275">
        <v>8300</v>
      </c>
      <c r="J160" s="273">
        <v>79</v>
      </c>
      <c r="K160" s="274">
        <v>65</v>
      </c>
      <c r="L160" s="275">
        <v>72</v>
      </c>
      <c r="M160" s="273">
        <v>4034</v>
      </c>
      <c r="N160" s="274">
        <v>4266</v>
      </c>
      <c r="O160" s="275">
        <v>8300</v>
      </c>
      <c r="P160" s="273">
        <v>34.6</v>
      </c>
      <c r="Q160" s="274">
        <v>32.9</v>
      </c>
      <c r="R160" s="275">
        <v>33.700000000000003</v>
      </c>
      <c r="S160" s="273">
        <v>4034</v>
      </c>
      <c r="T160" s="274">
        <v>4266</v>
      </c>
      <c r="U160" s="275">
        <v>8300</v>
      </c>
      <c r="V160" s="273">
        <v>77</v>
      </c>
      <c r="W160" s="274">
        <v>63</v>
      </c>
      <c r="X160" s="275">
        <v>69</v>
      </c>
      <c r="Y160" s="273">
        <v>243</v>
      </c>
      <c r="Z160" s="274">
        <v>248</v>
      </c>
      <c r="AA160" s="275">
        <v>491</v>
      </c>
      <c r="AB160" s="273">
        <v>79</v>
      </c>
      <c r="AC160" s="274">
        <v>67</v>
      </c>
      <c r="AD160" s="275">
        <v>73</v>
      </c>
      <c r="AE160" s="273">
        <v>243</v>
      </c>
      <c r="AF160" s="274">
        <v>248</v>
      </c>
      <c r="AG160" s="275">
        <v>491</v>
      </c>
      <c r="AH160" s="273">
        <v>34.5</v>
      </c>
      <c r="AI160" s="274">
        <v>33.1</v>
      </c>
      <c r="AJ160" s="275">
        <v>33.799999999999997</v>
      </c>
      <c r="AK160" s="273">
        <v>243</v>
      </c>
      <c r="AL160" s="274">
        <v>248</v>
      </c>
      <c r="AM160" s="275">
        <v>491</v>
      </c>
      <c r="AN160" s="273">
        <v>71</v>
      </c>
      <c r="AO160" s="274">
        <v>54</v>
      </c>
      <c r="AP160" s="275">
        <v>62</v>
      </c>
      <c r="AQ160" s="273">
        <v>225</v>
      </c>
      <c r="AR160" s="274">
        <v>248</v>
      </c>
      <c r="AS160" s="275">
        <v>473</v>
      </c>
      <c r="AT160" s="273">
        <v>74</v>
      </c>
      <c r="AU160" s="274">
        <v>59</v>
      </c>
      <c r="AV160" s="275">
        <v>66</v>
      </c>
      <c r="AW160" s="273">
        <v>225</v>
      </c>
      <c r="AX160" s="274">
        <v>248</v>
      </c>
      <c r="AY160" s="275">
        <v>473</v>
      </c>
      <c r="AZ160" s="273">
        <v>33.299999999999997</v>
      </c>
      <c r="BA160" s="274">
        <v>30.8</v>
      </c>
      <c r="BB160" s="275">
        <v>32</v>
      </c>
      <c r="BC160" s="273">
        <v>225</v>
      </c>
      <c r="BD160" s="274">
        <v>248</v>
      </c>
      <c r="BE160" s="275">
        <v>473</v>
      </c>
      <c r="BF160" s="273">
        <v>55</v>
      </c>
      <c r="BG160" s="274">
        <v>43</v>
      </c>
      <c r="BH160" s="275">
        <v>48</v>
      </c>
      <c r="BI160" s="273">
        <v>55</v>
      </c>
      <c r="BJ160" s="274">
        <v>65</v>
      </c>
      <c r="BK160" s="275">
        <v>120</v>
      </c>
      <c r="BL160" s="273">
        <v>58</v>
      </c>
      <c r="BM160" s="274">
        <v>49</v>
      </c>
      <c r="BN160" s="275">
        <v>53</v>
      </c>
      <c r="BO160" s="273">
        <v>55</v>
      </c>
      <c r="BP160" s="274">
        <v>65</v>
      </c>
      <c r="BQ160" s="275">
        <v>120</v>
      </c>
      <c r="BR160" s="273">
        <v>30.6</v>
      </c>
      <c r="BS160" s="274">
        <v>28.7</v>
      </c>
      <c r="BT160" s="275">
        <v>29.6</v>
      </c>
      <c r="BU160" s="273">
        <v>55</v>
      </c>
      <c r="BV160" s="274">
        <v>65</v>
      </c>
      <c r="BW160" s="275">
        <v>120</v>
      </c>
      <c r="BX160" s="273" t="s">
        <v>197</v>
      </c>
      <c r="BY160" s="274" t="s">
        <v>197</v>
      </c>
      <c r="BZ160" s="275">
        <v>61</v>
      </c>
      <c r="CA160" s="273">
        <v>12</v>
      </c>
      <c r="CB160" s="274">
        <v>21</v>
      </c>
      <c r="CC160" s="275">
        <v>33</v>
      </c>
      <c r="CD160" s="273" t="s">
        <v>197</v>
      </c>
      <c r="CE160" s="274" t="s">
        <v>197</v>
      </c>
      <c r="CF160" s="275">
        <v>64</v>
      </c>
      <c r="CG160" s="273">
        <v>12</v>
      </c>
      <c r="CH160" s="274">
        <v>21</v>
      </c>
      <c r="CI160" s="275">
        <v>33</v>
      </c>
      <c r="CJ160" s="273">
        <v>34.299999999999997</v>
      </c>
      <c r="CK160" s="274">
        <v>29.4</v>
      </c>
      <c r="CL160" s="275">
        <v>31.2</v>
      </c>
      <c r="CM160" s="273">
        <v>12</v>
      </c>
      <c r="CN160" s="274">
        <v>21</v>
      </c>
      <c r="CO160" s="275">
        <v>33</v>
      </c>
      <c r="CP160" s="273">
        <v>77</v>
      </c>
      <c r="CQ160" s="274">
        <v>61</v>
      </c>
      <c r="CR160" s="275">
        <v>69</v>
      </c>
      <c r="CS160" s="273">
        <v>4764</v>
      </c>
      <c r="CT160" s="274">
        <v>5039</v>
      </c>
      <c r="CU160" s="275">
        <v>9803</v>
      </c>
      <c r="CV160" s="273">
        <v>78</v>
      </c>
      <c r="CW160" s="274">
        <v>63</v>
      </c>
      <c r="CX160" s="275">
        <v>71</v>
      </c>
      <c r="CY160" s="273">
        <v>4764</v>
      </c>
      <c r="CZ160" s="274">
        <v>5039</v>
      </c>
      <c r="DA160" s="275">
        <v>9803</v>
      </c>
      <c r="DB160" s="273">
        <v>34.5</v>
      </c>
      <c r="DC160" s="274">
        <v>32.700000000000003</v>
      </c>
      <c r="DD160" s="275">
        <v>33.6</v>
      </c>
      <c r="DE160" s="273">
        <v>4764</v>
      </c>
      <c r="DF160" s="274">
        <v>5039</v>
      </c>
      <c r="DG160" s="275">
        <v>9803</v>
      </c>
    </row>
    <row r="161" spans="1:111" x14ac:dyDescent="0.35">
      <c r="A161" t="s">
        <v>78</v>
      </c>
      <c r="B161" t="s">
        <v>323</v>
      </c>
      <c r="C161" t="s">
        <v>309</v>
      </c>
      <c r="D161" s="273">
        <v>76</v>
      </c>
      <c r="E161" s="274">
        <v>62</v>
      </c>
      <c r="F161" s="275">
        <v>69</v>
      </c>
      <c r="G161" s="273">
        <v>2926</v>
      </c>
      <c r="H161" s="274">
        <v>3032</v>
      </c>
      <c r="I161" s="275">
        <v>5958</v>
      </c>
      <c r="J161" s="273">
        <v>77</v>
      </c>
      <c r="K161" s="274">
        <v>64</v>
      </c>
      <c r="L161" s="275">
        <v>70</v>
      </c>
      <c r="M161" s="273">
        <v>2926</v>
      </c>
      <c r="N161" s="274">
        <v>3032</v>
      </c>
      <c r="O161" s="275">
        <v>5958</v>
      </c>
      <c r="P161" s="273">
        <v>35.4</v>
      </c>
      <c r="Q161" s="274">
        <v>33.299999999999997</v>
      </c>
      <c r="R161" s="275">
        <v>34.299999999999997</v>
      </c>
      <c r="S161" s="273">
        <v>2926</v>
      </c>
      <c r="T161" s="274">
        <v>3032</v>
      </c>
      <c r="U161" s="275">
        <v>5958</v>
      </c>
      <c r="V161" s="273">
        <v>72</v>
      </c>
      <c r="W161" s="274">
        <v>73</v>
      </c>
      <c r="X161" s="275">
        <v>72</v>
      </c>
      <c r="Y161" s="273">
        <v>116</v>
      </c>
      <c r="Z161" s="274">
        <v>108</v>
      </c>
      <c r="AA161" s="275">
        <v>224</v>
      </c>
      <c r="AB161" s="273">
        <v>72</v>
      </c>
      <c r="AC161" s="274">
        <v>75</v>
      </c>
      <c r="AD161" s="275">
        <v>73</v>
      </c>
      <c r="AE161" s="273">
        <v>116</v>
      </c>
      <c r="AF161" s="274">
        <v>108</v>
      </c>
      <c r="AG161" s="275">
        <v>224</v>
      </c>
      <c r="AH161" s="273">
        <v>35.5</v>
      </c>
      <c r="AI161" s="274">
        <v>35</v>
      </c>
      <c r="AJ161" s="275">
        <v>35.200000000000003</v>
      </c>
      <c r="AK161" s="273">
        <v>116</v>
      </c>
      <c r="AL161" s="274">
        <v>108</v>
      </c>
      <c r="AM161" s="275">
        <v>224</v>
      </c>
      <c r="AN161" s="273">
        <v>75</v>
      </c>
      <c r="AO161" s="274">
        <v>48</v>
      </c>
      <c r="AP161" s="275">
        <v>60</v>
      </c>
      <c r="AQ161" s="273">
        <v>112</v>
      </c>
      <c r="AR161" s="274">
        <v>131</v>
      </c>
      <c r="AS161" s="275">
        <v>243</v>
      </c>
      <c r="AT161" s="273">
        <v>75</v>
      </c>
      <c r="AU161" s="274">
        <v>50</v>
      </c>
      <c r="AV161" s="275">
        <v>62</v>
      </c>
      <c r="AW161" s="273">
        <v>112</v>
      </c>
      <c r="AX161" s="274">
        <v>131</v>
      </c>
      <c r="AY161" s="275">
        <v>243</v>
      </c>
      <c r="AZ161" s="273">
        <v>34.1</v>
      </c>
      <c r="BA161" s="274">
        <v>30.8</v>
      </c>
      <c r="BB161" s="275">
        <v>32.299999999999997</v>
      </c>
      <c r="BC161" s="273">
        <v>112</v>
      </c>
      <c r="BD161" s="274">
        <v>131</v>
      </c>
      <c r="BE161" s="275">
        <v>243</v>
      </c>
      <c r="BF161" s="273">
        <v>71</v>
      </c>
      <c r="BG161" s="274">
        <v>40</v>
      </c>
      <c r="BH161" s="275">
        <v>55</v>
      </c>
      <c r="BI161" s="273">
        <v>14</v>
      </c>
      <c r="BJ161" s="274">
        <v>15</v>
      </c>
      <c r="BK161" s="275">
        <v>29</v>
      </c>
      <c r="BL161" s="273">
        <v>71</v>
      </c>
      <c r="BM161" s="274">
        <v>40</v>
      </c>
      <c r="BN161" s="275">
        <v>55</v>
      </c>
      <c r="BO161" s="273">
        <v>14</v>
      </c>
      <c r="BP161" s="274">
        <v>15</v>
      </c>
      <c r="BQ161" s="275">
        <v>29</v>
      </c>
      <c r="BR161" s="273">
        <v>36.5</v>
      </c>
      <c r="BS161" s="274">
        <v>31.1</v>
      </c>
      <c r="BT161" s="275">
        <v>33.700000000000003</v>
      </c>
      <c r="BU161" s="273">
        <v>14</v>
      </c>
      <c r="BV161" s="274">
        <v>15</v>
      </c>
      <c r="BW161" s="275">
        <v>29</v>
      </c>
      <c r="BX161" s="273" t="s">
        <v>197</v>
      </c>
      <c r="BY161" s="274" t="s">
        <v>197</v>
      </c>
      <c r="BZ161" s="275">
        <v>57</v>
      </c>
      <c r="CA161" s="273">
        <v>6</v>
      </c>
      <c r="CB161" s="274">
        <v>8</v>
      </c>
      <c r="CC161" s="275">
        <v>14</v>
      </c>
      <c r="CD161" s="273" t="s">
        <v>197</v>
      </c>
      <c r="CE161" s="274" t="s">
        <v>197</v>
      </c>
      <c r="CF161" s="275">
        <v>64</v>
      </c>
      <c r="CG161" s="273">
        <v>6</v>
      </c>
      <c r="CH161" s="274">
        <v>8</v>
      </c>
      <c r="CI161" s="275">
        <v>14</v>
      </c>
      <c r="CJ161" s="273">
        <v>34.200000000000003</v>
      </c>
      <c r="CK161" s="274">
        <v>29.5</v>
      </c>
      <c r="CL161" s="275">
        <v>31.5</v>
      </c>
      <c r="CM161" s="273">
        <v>6</v>
      </c>
      <c r="CN161" s="274">
        <v>8</v>
      </c>
      <c r="CO161" s="275">
        <v>14</v>
      </c>
      <c r="CP161" s="273">
        <v>76</v>
      </c>
      <c r="CQ161" s="274">
        <v>61</v>
      </c>
      <c r="CR161" s="275">
        <v>68</v>
      </c>
      <c r="CS161" s="273">
        <v>3258</v>
      </c>
      <c r="CT161" s="274">
        <v>3393</v>
      </c>
      <c r="CU161" s="275">
        <v>6651</v>
      </c>
      <c r="CV161" s="273">
        <v>76</v>
      </c>
      <c r="CW161" s="274">
        <v>63</v>
      </c>
      <c r="CX161" s="275">
        <v>70</v>
      </c>
      <c r="CY161" s="273">
        <v>3258</v>
      </c>
      <c r="CZ161" s="274">
        <v>3393</v>
      </c>
      <c r="DA161" s="275">
        <v>6651</v>
      </c>
      <c r="DB161" s="273">
        <v>35.4</v>
      </c>
      <c r="DC161" s="274">
        <v>33.299999999999997</v>
      </c>
      <c r="DD161" s="275">
        <v>34.299999999999997</v>
      </c>
      <c r="DE161" s="273">
        <v>3258</v>
      </c>
      <c r="DF161" s="274">
        <v>3393</v>
      </c>
      <c r="DG161" s="275">
        <v>6651</v>
      </c>
    </row>
    <row r="162" spans="1:111" x14ac:dyDescent="0.35">
      <c r="P162" s="157"/>
      <c r="Q162" s="157"/>
      <c r="R162" s="157"/>
      <c r="S162" s="157"/>
      <c r="T162" s="157"/>
      <c r="U162" s="157"/>
      <c r="AH162" s="157"/>
      <c r="AI162" s="157"/>
      <c r="AJ162" s="157"/>
      <c r="AK162" s="157"/>
      <c r="AL162" s="157"/>
      <c r="AM162" s="157"/>
      <c r="AZ162" s="157"/>
      <c r="BA162" s="157"/>
      <c r="BB162" s="157"/>
      <c r="BC162" s="157"/>
      <c r="BD162" s="157"/>
      <c r="BE162" s="157"/>
      <c r="BR162" s="157"/>
      <c r="BS162" s="157"/>
      <c r="BT162" s="157"/>
      <c r="BU162" s="157"/>
      <c r="BV162" s="157"/>
      <c r="BW162" s="157"/>
      <c r="CJ162" s="157"/>
      <c r="CK162" s="157"/>
      <c r="CL162" s="157"/>
      <c r="CM162" s="157"/>
      <c r="CN162" s="157"/>
      <c r="CO162" s="157"/>
      <c r="DB162" s="157"/>
      <c r="DC162" s="157"/>
      <c r="DD162" s="157"/>
      <c r="DE162" s="157"/>
      <c r="DF162" s="157"/>
      <c r="DG162" s="157"/>
    </row>
    <row r="163" spans="1:111" x14ac:dyDescent="0.35">
      <c r="A163" t="s">
        <v>3</v>
      </c>
      <c r="B163" t="s">
        <v>247</v>
      </c>
      <c r="D163" s="273">
        <v>78</v>
      </c>
      <c r="E163" s="274">
        <v>62</v>
      </c>
      <c r="F163" s="275">
        <v>70</v>
      </c>
      <c r="G163" s="273">
        <v>13440</v>
      </c>
      <c r="H163" s="274">
        <v>14060</v>
      </c>
      <c r="I163" s="275">
        <v>27500</v>
      </c>
      <c r="J163" s="273">
        <v>78</v>
      </c>
      <c r="K163" s="274">
        <v>65</v>
      </c>
      <c r="L163" s="275">
        <v>71</v>
      </c>
      <c r="M163" s="273">
        <v>13440</v>
      </c>
      <c r="N163" s="274">
        <v>14060</v>
      </c>
      <c r="O163" s="275">
        <v>27500</v>
      </c>
      <c r="P163" s="273">
        <v>36.299999999999997</v>
      </c>
      <c r="Q163" s="274">
        <v>33.6</v>
      </c>
      <c r="R163" s="275">
        <v>34.9</v>
      </c>
      <c r="S163" s="273">
        <v>13440</v>
      </c>
      <c r="T163" s="274">
        <v>14060</v>
      </c>
      <c r="U163" s="275">
        <v>27500</v>
      </c>
      <c r="V163" s="273">
        <v>76</v>
      </c>
      <c r="W163" s="274">
        <v>59</v>
      </c>
      <c r="X163" s="275">
        <v>67</v>
      </c>
      <c r="Y163" s="273">
        <v>370</v>
      </c>
      <c r="Z163" s="274">
        <v>440</v>
      </c>
      <c r="AA163" s="275">
        <v>810</v>
      </c>
      <c r="AB163" s="273">
        <v>78</v>
      </c>
      <c r="AC163" s="274">
        <v>62</v>
      </c>
      <c r="AD163" s="275">
        <v>69</v>
      </c>
      <c r="AE163" s="273">
        <v>370</v>
      </c>
      <c r="AF163" s="274">
        <v>440</v>
      </c>
      <c r="AG163" s="275">
        <v>810</v>
      </c>
      <c r="AH163" s="273">
        <v>36</v>
      </c>
      <c r="AI163" s="274">
        <v>32.9</v>
      </c>
      <c r="AJ163" s="275">
        <v>34.299999999999997</v>
      </c>
      <c r="AK163" s="273">
        <v>370</v>
      </c>
      <c r="AL163" s="274">
        <v>440</v>
      </c>
      <c r="AM163" s="275">
        <v>810</v>
      </c>
      <c r="AN163" s="273">
        <v>70</v>
      </c>
      <c r="AO163" s="274">
        <v>56</v>
      </c>
      <c r="AP163" s="275">
        <v>63</v>
      </c>
      <c r="AQ163" s="273">
        <v>540</v>
      </c>
      <c r="AR163" s="274">
        <v>610</v>
      </c>
      <c r="AS163" s="275">
        <v>1140</v>
      </c>
      <c r="AT163" s="273">
        <v>71</v>
      </c>
      <c r="AU163" s="274">
        <v>59</v>
      </c>
      <c r="AV163" s="275">
        <v>65</v>
      </c>
      <c r="AW163" s="273">
        <v>540</v>
      </c>
      <c r="AX163" s="274">
        <v>610</v>
      </c>
      <c r="AY163" s="275">
        <v>1140</v>
      </c>
      <c r="AZ163" s="273">
        <v>34.700000000000003</v>
      </c>
      <c r="BA163" s="274">
        <v>31.8</v>
      </c>
      <c r="BB163" s="275">
        <v>33.200000000000003</v>
      </c>
      <c r="BC163" s="273">
        <v>540</v>
      </c>
      <c r="BD163" s="274">
        <v>610</v>
      </c>
      <c r="BE163" s="275">
        <v>1140</v>
      </c>
      <c r="BF163" s="273">
        <v>72</v>
      </c>
      <c r="BG163" s="274">
        <v>56</v>
      </c>
      <c r="BH163" s="275">
        <v>64</v>
      </c>
      <c r="BI163" s="273">
        <v>170</v>
      </c>
      <c r="BJ163" s="274">
        <v>150</v>
      </c>
      <c r="BK163" s="275">
        <v>320</v>
      </c>
      <c r="BL163" s="273">
        <v>74</v>
      </c>
      <c r="BM163" s="274">
        <v>58</v>
      </c>
      <c r="BN163" s="275">
        <v>66</v>
      </c>
      <c r="BO163" s="273">
        <v>170</v>
      </c>
      <c r="BP163" s="274">
        <v>150</v>
      </c>
      <c r="BQ163" s="275">
        <v>320</v>
      </c>
      <c r="BR163" s="273">
        <v>35.1</v>
      </c>
      <c r="BS163" s="274">
        <v>32.1</v>
      </c>
      <c r="BT163" s="275">
        <v>33.700000000000003</v>
      </c>
      <c r="BU163" s="273">
        <v>170</v>
      </c>
      <c r="BV163" s="274">
        <v>150</v>
      </c>
      <c r="BW163" s="275">
        <v>320</v>
      </c>
      <c r="BX163" s="273">
        <v>72</v>
      </c>
      <c r="BY163" s="274">
        <v>68</v>
      </c>
      <c r="BZ163" s="275">
        <v>70</v>
      </c>
      <c r="CA163" s="273">
        <v>60</v>
      </c>
      <c r="CB163" s="274">
        <v>90</v>
      </c>
      <c r="CC163" s="275">
        <v>150</v>
      </c>
      <c r="CD163" s="273">
        <v>72</v>
      </c>
      <c r="CE163" s="274">
        <v>72</v>
      </c>
      <c r="CF163" s="275">
        <v>72</v>
      </c>
      <c r="CG163" s="273">
        <v>60</v>
      </c>
      <c r="CH163" s="274">
        <v>90</v>
      </c>
      <c r="CI163" s="275">
        <v>150</v>
      </c>
      <c r="CJ163" s="273">
        <v>35.4</v>
      </c>
      <c r="CK163" s="274">
        <v>34.200000000000003</v>
      </c>
      <c r="CL163" s="275">
        <v>34.700000000000003</v>
      </c>
      <c r="CM163" s="273">
        <v>60</v>
      </c>
      <c r="CN163" s="274">
        <v>90</v>
      </c>
      <c r="CO163" s="275">
        <v>150</v>
      </c>
      <c r="CP163" s="273">
        <v>77</v>
      </c>
      <c r="CQ163" s="274">
        <v>62</v>
      </c>
      <c r="CR163" s="275">
        <v>69</v>
      </c>
      <c r="CS163" s="273">
        <v>14950</v>
      </c>
      <c r="CT163" s="274">
        <v>15700</v>
      </c>
      <c r="CU163" s="275">
        <v>30650</v>
      </c>
      <c r="CV163" s="273">
        <v>78</v>
      </c>
      <c r="CW163" s="274">
        <v>64</v>
      </c>
      <c r="CX163" s="275">
        <v>71</v>
      </c>
      <c r="CY163" s="273">
        <v>14950</v>
      </c>
      <c r="CZ163" s="274">
        <v>15700</v>
      </c>
      <c r="DA163" s="275">
        <v>30650</v>
      </c>
      <c r="DB163" s="273">
        <v>36.200000000000003</v>
      </c>
      <c r="DC163" s="274">
        <v>33.4</v>
      </c>
      <c r="DD163" s="275">
        <v>34.799999999999997</v>
      </c>
      <c r="DE163" s="273">
        <v>14950</v>
      </c>
      <c r="DF163" s="274">
        <v>15700</v>
      </c>
      <c r="DG163" s="275">
        <v>30650</v>
      </c>
    </row>
    <row r="164" spans="1:111" x14ac:dyDescent="0.35">
      <c r="A164" t="s">
        <v>14</v>
      </c>
      <c r="B164" t="s">
        <v>260</v>
      </c>
      <c r="D164" s="273">
        <v>75</v>
      </c>
      <c r="E164" s="274">
        <v>60</v>
      </c>
      <c r="F164" s="275">
        <v>67</v>
      </c>
      <c r="G164" s="273">
        <v>34360</v>
      </c>
      <c r="H164" s="274">
        <v>36030</v>
      </c>
      <c r="I164" s="275">
        <v>70390</v>
      </c>
      <c r="J164" s="273">
        <v>77</v>
      </c>
      <c r="K164" s="274">
        <v>62</v>
      </c>
      <c r="L164" s="275">
        <v>69</v>
      </c>
      <c r="M164" s="273">
        <v>34360</v>
      </c>
      <c r="N164" s="274">
        <v>36030</v>
      </c>
      <c r="O164" s="275">
        <v>70390</v>
      </c>
      <c r="P164" s="273">
        <v>35.5</v>
      </c>
      <c r="Q164" s="274">
        <v>33</v>
      </c>
      <c r="R164" s="275">
        <v>34.299999999999997</v>
      </c>
      <c r="S164" s="273">
        <v>34360</v>
      </c>
      <c r="T164" s="274">
        <v>36030</v>
      </c>
      <c r="U164" s="275">
        <v>70390</v>
      </c>
      <c r="V164" s="273">
        <v>74</v>
      </c>
      <c r="W164" s="274">
        <v>60</v>
      </c>
      <c r="X164" s="275">
        <v>67</v>
      </c>
      <c r="Y164" s="273">
        <v>1930</v>
      </c>
      <c r="Z164" s="274">
        <v>1990</v>
      </c>
      <c r="AA164" s="275">
        <v>3930</v>
      </c>
      <c r="AB164" s="273">
        <v>76</v>
      </c>
      <c r="AC164" s="274">
        <v>64</v>
      </c>
      <c r="AD164" s="275">
        <v>70</v>
      </c>
      <c r="AE164" s="273">
        <v>1930</v>
      </c>
      <c r="AF164" s="274">
        <v>1990</v>
      </c>
      <c r="AG164" s="275">
        <v>3930</v>
      </c>
      <c r="AH164" s="273">
        <v>35.4</v>
      </c>
      <c r="AI164" s="274">
        <v>32.9</v>
      </c>
      <c r="AJ164" s="275">
        <v>34.200000000000003</v>
      </c>
      <c r="AK164" s="273">
        <v>1930</v>
      </c>
      <c r="AL164" s="274">
        <v>1990</v>
      </c>
      <c r="AM164" s="275">
        <v>3930</v>
      </c>
      <c r="AN164" s="273">
        <v>68</v>
      </c>
      <c r="AO164" s="274">
        <v>51</v>
      </c>
      <c r="AP164" s="275">
        <v>60</v>
      </c>
      <c r="AQ164" s="273">
        <v>4430</v>
      </c>
      <c r="AR164" s="274">
        <v>4520</v>
      </c>
      <c r="AS164" s="275">
        <v>8950</v>
      </c>
      <c r="AT164" s="273">
        <v>72</v>
      </c>
      <c r="AU164" s="274">
        <v>56</v>
      </c>
      <c r="AV164" s="275">
        <v>64</v>
      </c>
      <c r="AW164" s="273">
        <v>4430</v>
      </c>
      <c r="AX164" s="274">
        <v>4520</v>
      </c>
      <c r="AY164" s="275">
        <v>8950</v>
      </c>
      <c r="AZ164" s="273">
        <v>33.6</v>
      </c>
      <c r="BA164" s="274">
        <v>30.6</v>
      </c>
      <c r="BB164" s="275">
        <v>32.1</v>
      </c>
      <c r="BC164" s="273">
        <v>4430</v>
      </c>
      <c r="BD164" s="274">
        <v>4520</v>
      </c>
      <c r="BE164" s="275">
        <v>8950</v>
      </c>
      <c r="BF164" s="273">
        <v>71</v>
      </c>
      <c r="BG164" s="274">
        <v>50</v>
      </c>
      <c r="BH164" s="275">
        <v>60</v>
      </c>
      <c r="BI164" s="273">
        <v>1200</v>
      </c>
      <c r="BJ164" s="274">
        <v>1250</v>
      </c>
      <c r="BK164" s="275">
        <v>2450</v>
      </c>
      <c r="BL164" s="273">
        <v>73</v>
      </c>
      <c r="BM164" s="274">
        <v>54</v>
      </c>
      <c r="BN164" s="275">
        <v>63</v>
      </c>
      <c r="BO164" s="273">
        <v>1200</v>
      </c>
      <c r="BP164" s="274">
        <v>1250</v>
      </c>
      <c r="BQ164" s="275">
        <v>2450</v>
      </c>
      <c r="BR164" s="273">
        <v>33.9</v>
      </c>
      <c r="BS164" s="274">
        <v>30.5</v>
      </c>
      <c r="BT164" s="275">
        <v>32.200000000000003</v>
      </c>
      <c r="BU164" s="273">
        <v>1200</v>
      </c>
      <c r="BV164" s="274">
        <v>1250</v>
      </c>
      <c r="BW164" s="275">
        <v>2450</v>
      </c>
      <c r="BX164" s="273">
        <v>71</v>
      </c>
      <c r="BY164" s="274">
        <v>57</v>
      </c>
      <c r="BZ164" s="275">
        <v>64</v>
      </c>
      <c r="CA164" s="273">
        <v>260</v>
      </c>
      <c r="CB164" s="274">
        <v>240</v>
      </c>
      <c r="CC164" s="275">
        <v>500</v>
      </c>
      <c r="CD164" s="273">
        <v>73</v>
      </c>
      <c r="CE164" s="274">
        <v>62</v>
      </c>
      <c r="CF164" s="275">
        <v>68</v>
      </c>
      <c r="CG164" s="273">
        <v>260</v>
      </c>
      <c r="CH164" s="274">
        <v>240</v>
      </c>
      <c r="CI164" s="275">
        <v>500</v>
      </c>
      <c r="CJ164" s="273">
        <v>34.299999999999997</v>
      </c>
      <c r="CK164" s="274">
        <v>32.200000000000003</v>
      </c>
      <c r="CL164" s="275">
        <v>33.200000000000003</v>
      </c>
      <c r="CM164" s="273">
        <v>260</v>
      </c>
      <c r="CN164" s="274">
        <v>240</v>
      </c>
      <c r="CO164" s="275">
        <v>500</v>
      </c>
      <c r="CP164" s="273">
        <v>74</v>
      </c>
      <c r="CQ164" s="274">
        <v>58</v>
      </c>
      <c r="CR164" s="275">
        <v>66</v>
      </c>
      <c r="CS164" s="273">
        <v>43760</v>
      </c>
      <c r="CT164" s="274">
        <v>45720</v>
      </c>
      <c r="CU164" s="275">
        <v>89480</v>
      </c>
      <c r="CV164" s="273">
        <v>75</v>
      </c>
      <c r="CW164" s="274">
        <v>61</v>
      </c>
      <c r="CX164" s="275">
        <v>68</v>
      </c>
      <c r="CY164" s="273">
        <v>43760</v>
      </c>
      <c r="CZ164" s="274">
        <v>45720</v>
      </c>
      <c r="DA164" s="275">
        <v>89480</v>
      </c>
      <c r="DB164" s="273">
        <v>35.200000000000003</v>
      </c>
      <c r="DC164" s="274">
        <v>32.6</v>
      </c>
      <c r="DD164" s="275">
        <v>33.9</v>
      </c>
      <c r="DE164" s="273">
        <v>43760</v>
      </c>
      <c r="DF164" s="274">
        <v>45720</v>
      </c>
      <c r="DG164" s="275">
        <v>89480</v>
      </c>
    </row>
    <row r="165" spans="1:111" x14ac:dyDescent="0.35">
      <c r="A165" t="s">
        <v>38</v>
      </c>
      <c r="B165" t="s">
        <v>408</v>
      </c>
      <c r="D165" s="273">
        <v>76</v>
      </c>
      <c r="E165" s="274">
        <v>61</v>
      </c>
      <c r="F165" s="275">
        <v>69</v>
      </c>
      <c r="G165" s="273">
        <v>25390</v>
      </c>
      <c r="H165" s="274">
        <v>26540</v>
      </c>
      <c r="I165" s="275">
        <v>51930</v>
      </c>
      <c r="J165" s="273">
        <v>77</v>
      </c>
      <c r="K165" s="274">
        <v>63</v>
      </c>
      <c r="L165" s="275">
        <v>70</v>
      </c>
      <c r="M165" s="273">
        <v>25390</v>
      </c>
      <c r="N165" s="274">
        <v>26540</v>
      </c>
      <c r="O165" s="275">
        <v>51930</v>
      </c>
      <c r="P165" s="273">
        <v>35.6</v>
      </c>
      <c r="Q165" s="274">
        <v>33.200000000000003</v>
      </c>
      <c r="R165" s="275">
        <v>34.4</v>
      </c>
      <c r="S165" s="273">
        <v>25390</v>
      </c>
      <c r="T165" s="274">
        <v>26540</v>
      </c>
      <c r="U165" s="275">
        <v>51930</v>
      </c>
      <c r="V165" s="273">
        <v>75</v>
      </c>
      <c r="W165" s="274">
        <v>59</v>
      </c>
      <c r="X165" s="275">
        <v>67</v>
      </c>
      <c r="Y165" s="273">
        <v>1590</v>
      </c>
      <c r="Z165" s="274">
        <v>1630</v>
      </c>
      <c r="AA165" s="275">
        <v>3220</v>
      </c>
      <c r="AB165" s="273">
        <v>76</v>
      </c>
      <c r="AC165" s="274">
        <v>62</v>
      </c>
      <c r="AD165" s="275">
        <v>69</v>
      </c>
      <c r="AE165" s="273">
        <v>1590</v>
      </c>
      <c r="AF165" s="274">
        <v>1630</v>
      </c>
      <c r="AG165" s="275">
        <v>3220</v>
      </c>
      <c r="AH165" s="273">
        <v>35.4</v>
      </c>
      <c r="AI165" s="274">
        <v>33</v>
      </c>
      <c r="AJ165" s="275">
        <v>34.200000000000003</v>
      </c>
      <c r="AK165" s="273">
        <v>1590</v>
      </c>
      <c r="AL165" s="274">
        <v>1630</v>
      </c>
      <c r="AM165" s="275">
        <v>3220</v>
      </c>
      <c r="AN165" s="273">
        <v>72</v>
      </c>
      <c r="AO165" s="274">
        <v>54</v>
      </c>
      <c r="AP165" s="275">
        <v>63</v>
      </c>
      <c r="AQ165" s="273">
        <v>3920</v>
      </c>
      <c r="AR165" s="274">
        <v>3860</v>
      </c>
      <c r="AS165" s="275">
        <v>7790</v>
      </c>
      <c r="AT165" s="273">
        <v>73</v>
      </c>
      <c r="AU165" s="274">
        <v>57</v>
      </c>
      <c r="AV165" s="275">
        <v>65</v>
      </c>
      <c r="AW165" s="273">
        <v>3920</v>
      </c>
      <c r="AX165" s="274">
        <v>3860</v>
      </c>
      <c r="AY165" s="275">
        <v>7790</v>
      </c>
      <c r="AZ165" s="273">
        <v>34.4</v>
      </c>
      <c r="BA165" s="274">
        <v>31.5</v>
      </c>
      <c r="BB165" s="275">
        <v>32.9</v>
      </c>
      <c r="BC165" s="273">
        <v>3920</v>
      </c>
      <c r="BD165" s="274">
        <v>3860</v>
      </c>
      <c r="BE165" s="275">
        <v>7790</v>
      </c>
      <c r="BF165" s="273">
        <v>71</v>
      </c>
      <c r="BG165" s="274">
        <v>57</v>
      </c>
      <c r="BH165" s="275">
        <v>63</v>
      </c>
      <c r="BI165" s="273">
        <v>780</v>
      </c>
      <c r="BJ165" s="274">
        <v>810</v>
      </c>
      <c r="BK165" s="275">
        <v>1580</v>
      </c>
      <c r="BL165" s="273">
        <v>72</v>
      </c>
      <c r="BM165" s="274">
        <v>58</v>
      </c>
      <c r="BN165" s="275">
        <v>65</v>
      </c>
      <c r="BO165" s="273">
        <v>780</v>
      </c>
      <c r="BP165" s="274">
        <v>810</v>
      </c>
      <c r="BQ165" s="275">
        <v>1580</v>
      </c>
      <c r="BR165" s="273">
        <v>34.299999999999997</v>
      </c>
      <c r="BS165" s="274">
        <v>32</v>
      </c>
      <c r="BT165" s="275">
        <v>33.200000000000003</v>
      </c>
      <c r="BU165" s="273">
        <v>780</v>
      </c>
      <c r="BV165" s="274">
        <v>810</v>
      </c>
      <c r="BW165" s="275">
        <v>1580</v>
      </c>
      <c r="BX165" s="273">
        <v>70</v>
      </c>
      <c r="BY165" s="274">
        <v>60</v>
      </c>
      <c r="BZ165" s="275">
        <v>65</v>
      </c>
      <c r="CA165" s="273">
        <v>110</v>
      </c>
      <c r="CB165" s="274">
        <v>130</v>
      </c>
      <c r="CC165" s="275">
        <v>240</v>
      </c>
      <c r="CD165" s="273">
        <v>74</v>
      </c>
      <c r="CE165" s="274">
        <v>63</v>
      </c>
      <c r="CF165" s="275">
        <v>68</v>
      </c>
      <c r="CG165" s="273">
        <v>110</v>
      </c>
      <c r="CH165" s="274">
        <v>130</v>
      </c>
      <c r="CI165" s="275">
        <v>240</v>
      </c>
      <c r="CJ165" s="273">
        <v>35</v>
      </c>
      <c r="CK165" s="274">
        <v>32.799999999999997</v>
      </c>
      <c r="CL165" s="275">
        <v>33.799999999999997</v>
      </c>
      <c r="CM165" s="273">
        <v>110</v>
      </c>
      <c r="CN165" s="274">
        <v>130</v>
      </c>
      <c r="CO165" s="275">
        <v>240</v>
      </c>
      <c r="CP165" s="273">
        <v>75</v>
      </c>
      <c r="CQ165" s="274">
        <v>60</v>
      </c>
      <c r="CR165" s="275">
        <v>67</v>
      </c>
      <c r="CS165" s="273">
        <v>32840</v>
      </c>
      <c r="CT165" s="274">
        <v>34090</v>
      </c>
      <c r="CU165" s="275">
        <v>66940</v>
      </c>
      <c r="CV165" s="273">
        <v>76</v>
      </c>
      <c r="CW165" s="274">
        <v>62</v>
      </c>
      <c r="CX165" s="275">
        <v>69</v>
      </c>
      <c r="CY165" s="273">
        <v>32840</v>
      </c>
      <c r="CZ165" s="274">
        <v>34090</v>
      </c>
      <c r="DA165" s="275">
        <v>66940</v>
      </c>
      <c r="DB165" s="273">
        <v>35.299999999999997</v>
      </c>
      <c r="DC165" s="274">
        <v>32.9</v>
      </c>
      <c r="DD165" s="275">
        <v>34.1</v>
      </c>
      <c r="DE165" s="273">
        <v>32840</v>
      </c>
      <c r="DF165" s="274">
        <v>34090</v>
      </c>
      <c r="DG165" s="275">
        <v>66940</v>
      </c>
    </row>
    <row r="166" spans="1:111" x14ac:dyDescent="0.35">
      <c r="A166" t="s">
        <v>54</v>
      </c>
      <c r="B166" t="s">
        <v>299</v>
      </c>
      <c r="D166" s="273">
        <v>75</v>
      </c>
      <c r="E166" s="274">
        <v>60</v>
      </c>
      <c r="F166" s="275">
        <v>67</v>
      </c>
      <c r="G166" s="273">
        <v>22110</v>
      </c>
      <c r="H166" s="274">
        <v>23390</v>
      </c>
      <c r="I166" s="275">
        <v>45500</v>
      </c>
      <c r="J166" s="273">
        <v>76</v>
      </c>
      <c r="K166" s="274">
        <v>63</v>
      </c>
      <c r="L166" s="275">
        <v>69</v>
      </c>
      <c r="M166" s="273">
        <v>22110</v>
      </c>
      <c r="N166" s="274">
        <v>23390</v>
      </c>
      <c r="O166" s="275">
        <v>45500</v>
      </c>
      <c r="P166" s="273">
        <v>35.5</v>
      </c>
      <c r="Q166" s="274">
        <v>33.200000000000003</v>
      </c>
      <c r="R166" s="275">
        <v>34.299999999999997</v>
      </c>
      <c r="S166" s="273">
        <v>22110</v>
      </c>
      <c r="T166" s="274">
        <v>23390</v>
      </c>
      <c r="U166" s="275">
        <v>45500</v>
      </c>
      <c r="V166" s="273">
        <v>76</v>
      </c>
      <c r="W166" s="274">
        <v>60</v>
      </c>
      <c r="X166" s="275">
        <v>67</v>
      </c>
      <c r="Y166" s="273">
        <v>1470</v>
      </c>
      <c r="Z166" s="274">
        <v>1600</v>
      </c>
      <c r="AA166" s="275">
        <v>3070</v>
      </c>
      <c r="AB166" s="273">
        <v>78</v>
      </c>
      <c r="AC166" s="274">
        <v>62</v>
      </c>
      <c r="AD166" s="275">
        <v>70</v>
      </c>
      <c r="AE166" s="273">
        <v>1470</v>
      </c>
      <c r="AF166" s="274">
        <v>1600</v>
      </c>
      <c r="AG166" s="275">
        <v>3070</v>
      </c>
      <c r="AH166" s="273">
        <v>35.5</v>
      </c>
      <c r="AI166" s="274">
        <v>33.200000000000003</v>
      </c>
      <c r="AJ166" s="275">
        <v>34.299999999999997</v>
      </c>
      <c r="AK166" s="273">
        <v>1470</v>
      </c>
      <c r="AL166" s="274">
        <v>1600</v>
      </c>
      <c r="AM166" s="275">
        <v>3070</v>
      </c>
      <c r="AN166" s="273">
        <v>76</v>
      </c>
      <c r="AO166" s="274">
        <v>58</v>
      </c>
      <c r="AP166" s="275">
        <v>67</v>
      </c>
      <c r="AQ166" s="273">
        <v>2270</v>
      </c>
      <c r="AR166" s="274">
        <v>2320</v>
      </c>
      <c r="AS166" s="275">
        <v>4590</v>
      </c>
      <c r="AT166" s="273">
        <v>77</v>
      </c>
      <c r="AU166" s="274">
        <v>61</v>
      </c>
      <c r="AV166" s="275">
        <v>69</v>
      </c>
      <c r="AW166" s="273">
        <v>2270</v>
      </c>
      <c r="AX166" s="274">
        <v>2320</v>
      </c>
      <c r="AY166" s="275">
        <v>4590</v>
      </c>
      <c r="AZ166" s="273">
        <v>35.200000000000003</v>
      </c>
      <c r="BA166" s="274">
        <v>32.299999999999997</v>
      </c>
      <c r="BB166" s="275">
        <v>33.700000000000003</v>
      </c>
      <c r="BC166" s="273">
        <v>2270</v>
      </c>
      <c r="BD166" s="274">
        <v>2320</v>
      </c>
      <c r="BE166" s="275">
        <v>4590</v>
      </c>
      <c r="BF166" s="273">
        <v>76</v>
      </c>
      <c r="BG166" s="274">
        <v>55</v>
      </c>
      <c r="BH166" s="275">
        <v>65</v>
      </c>
      <c r="BI166" s="273">
        <v>780</v>
      </c>
      <c r="BJ166" s="274">
        <v>800</v>
      </c>
      <c r="BK166" s="275">
        <v>1580</v>
      </c>
      <c r="BL166" s="273">
        <v>78</v>
      </c>
      <c r="BM166" s="274">
        <v>59</v>
      </c>
      <c r="BN166" s="275">
        <v>68</v>
      </c>
      <c r="BO166" s="273">
        <v>780</v>
      </c>
      <c r="BP166" s="274">
        <v>800</v>
      </c>
      <c r="BQ166" s="275">
        <v>1580</v>
      </c>
      <c r="BR166" s="273">
        <v>34.6</v>
      </c>
      <c r="BS166" s="274">
        <v>31.2</v>
      </c>
      <c r="BT166" s="275">
        <v>32.9</v>
      </c>
      <c r="BU166" s="273">
        <v>780</v>
      </c>
      <c r="BV166" s="274">
        <v>800</v>
      </c>
      <c r="BW166" s="275">
        <v>1580</v>
      </c>
      <c r="BX166" s="273">
        <v>71</v>
      </c>
      <c r="BY166" s="274">
        <v>62</v>
      </c>
      <c r="BZ166" s="275">
        <v>66</v>
      </c>
      <c r="CA166" s="273">
        <v>100</v>
      </c>
      <c r="CB166" s="274">
        <v>100</v>
      </c>
      <c r="CC166" s="275">
        <v>200</v>
      </c>
      <c r="CD166" s="273">
        <v>73</v>
      </c>
      <c r="CE166" s="274">
        <v>67</v>
      </c>
      <c r="CF166" s="275">
        <v>70</v>
      </c>
      <c r="CG166" s="273">
        <v>100</v>
      </c>
      <c r="CH166" s="274">
        <v>100</v>
      </c>
      <c r="CI166" s="275">
        <v>200</v>
      </c>
      <c r="CJ166" s="273">
        <v>35.299999999999997</v>
      </c>
      <c r="CK166" s="274">
        <v>31.6</v>
      </c>
      <c r="CL166" s="275">
        <v>33.4</v>
      </c>
      <c r="CM166" s="273">
        <v>100</v>
      </c>
      <c r="CN166" s="274">
        <v>100</v>
      </c>
      <c r="CO166" s="275">
        <v>200</v>
      </c>
      <c r="CP166" s="273">
        <v>74</v>
      </c>
      <c r="CQ166" s="274">
        <v>60</v>
      </c>
      <c r="CR166" s="275">
        <v>67</v>
      </c>
      <c r="CS166" s="273">
        <v>27690</v>
      </c>
      <c r="CT166" s="274">
        <v>29230</v>
      </c>
      <c r="CU166" s="275">
        <v>56920</v>
      </c>
      <c r="CV166" s="273">
        <v>76</v>
      </c>
      <c r="CW166" s="274">
        <v>62</v>
      </c>
      <c r="CX166" s="275">
        <v>69</v>
      </c>
      <c r="CY166" s="273">
        <v>27690</v>
      </c>
      <c r="CZ166" s="274">
        <v>29230</v>
      </c>
      <c r="DA166" s="275">
        <v>56920</v>
      </c>
      <c r="DB166" s="273">
        <v>35.4</v>
      </c>
      <c r="DC166" s="274">
        <v>33</v>
      </c>
      <c r="DD166" s="275">
        <v>34.1</v>
      </c>
      <c r="DE166" s="273">
        <v>27690</v>
      </c>
      <c r="DF166" s="274">
        <v>29230</v>
      </c>
      <c r="DG166" s="275">
        <v>56920</v>
      </c>
    </row>
    <row r="167" spans="1:111" x14ac:dyDescent="0.35">
      <c r="A167" t="s">
        <v>64</v>
      </c>
      <c r="B167" t="s">
        <v>309</v>
      </c>
      <c r="D167" s="273">
        <v>76</v>
      </c>
      <c r="E167" s="274">
        <v>61</v>
      </c>
      <c r="F167" s="275">
        <v>68</v>
      </c>
      <c r="G167" s="273">
        <v>24420</v>
      </c>
      <c r="H167" s="274">
        <v>25540</v>
      </c>
      <c r="I167" s="275">
        <v>49960</v>
      </c>
      <c r="J167" s="273">
        <v>77</v>
      </c>
      <c r="K167" s="274">
        <v>63</v>
      </c>
      <c r="L167" s="275">
        <v>70</v>
      </c>
      <c r="M167" s="273">
        <v>24420</v>
      </c>
      <c r="N167" s="274">
        <v>25540</v>
      </c>
      <c r="O167" s="275">
        <v>49960</v>
      </c>
      <c r="P167" s="273">
        <v>35.6</v>
      </c>
      <c r="Q167" s="274">
        <v>33</v>
      </c>
      <c r="R167" s="275">
        <v>34.299999999999997</v>
      </c>
      <c r="S167" s="273">
        <v>24420</v>
      </c>
      <c r="T167" s="274">
        <v>25540</v>
      </c>
      <c r="U167" s="275">
        <v>49960</v>
      </c>
      <c r="V167" s="273">
        <v>74</v>
      </c>
      <c r="W167" s="274">
        <v>58</v>
      </c>
      <c r="X167" s="275">
        <v>66</v>
      </c>
      <c r="Y167" s="273">
        <v>2420</v>
      </c>
      <c r="Z167" s="274">
        <v>2430</v>
      </c>
      <c r="AA167" s="275">
        <v>4850</v>
      </c>
      <c r="AB167" s="273">
        <v>75</v>
      </c>
      <c r="AC167" s="274">
        <v>61</v>
      </c>
      <c r="AD167" s="275">
        <v>68</v>
      </c>
      <c r="AE167" s="273">
        <v>2420</v>
      </c>
      <c r="AF167" s="274">
        <v>2430</v>
      </c>
      <c r="AG167" s="275">
        <v>4850</v>
      </c>
      <c r="AH167" s="273">
        <v>35</v>
      </c>
      <c r="AI167" s="274">
        <v>32.299999999999997</v>
      </c>
      <c r="AJ167" s="275">
        <v>33.700000000000003</v>
      </c>
      <c r="AK167" s="273">
        <v>2420</v>
      </c>
      <c r="AL167" s="274">
        <v>2430</v>
      </c>
      <c r="AM167" s="275">
        <v>4850</v>
      </c>
      <c r="AN167" s="273">
        <v>72</v>
      </c>
      <c r="AO167" s="274">
        <v>56</v>
      </c>
      <c r="AP167" s="275">
        <v>63</v>
      </c>
      <c r="AQ167" s="273">
        <v>5750</v>
      </c>
      <c r="AR167" s="274">
        <v>6260</v>
      </c>
      <c r="AS167" s="275">
        <v>12020</v>
      </c>
      <c r="AT167" s="273">
        <v>74</v>
      </c>
      <c r="AU167" s="274">
        <v>59</v>
      </c>
      <c r="AV167" s="275">
        <v>66</v>
      </c>
      <c r="AW167" s="273">
        <v>5750</v>
      </c>
      <c r="AX167" s="274">
        <v>6260</v>
      </c>
      <c r="AY167" s="275">
        <v>12020</v>
      </c>
      <c r="AZ167" s="273">
        <v>33.9</v>
      </c>
      <c r="BA167" s="274">
        <v>31.2</v>
      </c>
      <c r="BB167" s="275">
        <v>32.5</v>
      </c>
      <c r="BC167" s="273">
        <v>5750</v>
      </c>
      <c r="BD167" s="274">
        <v>6260</v>
      </c>
      <c r="BE167" s="275">
        <v>12020</v>
      </c>
      <c r="BF167" s="273">
        <v>73</v>
      </c>
      <c r="BG167" s="274">
        <v>57</v>
      </c>
      <c r="BH167" s="275">
        <v>65</v>
      </c>
      <c r="BI167" s="273">
        <v>1750</v>
      </c>
      <c r="BJ167" s="274">
        <v>1960</v>
      </c>
      <c r="BK167" s="275">
        <v>3710</v>
      </c>
      <c r="BL167" s="273">
        <v>76</v>
      </c>
      <c r="BM167" s="274">
        <v>60</v>
      </c>
      <c r="BN167" s="275">
        <v>67</v>
      </c>
      <c r="BO167" s="273">
        <v>1750</v>
      </c>
      <c r="BP167" s="274">
        <v>1960</v>
      </c>
      <c r="BQ167" s="275">
        <v>3710</v>
      </c>
      <c r="BR167" s="273">
        <v>34.4</v>
      </c>
      <c r="BS167" s="274">
        <v>31.6</v>
      </c>
      <c r="BT167" s="275">
        <v>32.9</v>
      </c>
      <c r="BU167" s="273">
        <v>1750</v>
      </c>
      <c r="BV167" s="274">
        <v>1960</v>
      </c>
      <c r="BW167" s="275">
        <v>3710</v>
      </c>
      <c r="BX167" s="273">
        <v>71</v>
      </c>
      <c r="BY167" s="274">
        <v>61</v>
      </c>
      <c r="BZ167" s="275">
        <v>66</v>
      </c>
      <c r="CA167" s="273">
        <v>130</v>
      </c>
      <c r="CB167" s="274">
        <v>170</v>
      </c>
      <c r="CC167" s="275">
        <v>310</v>
      </c>
      <c r="CD167" s="273">
        <v>73</v>
      </c>
      <c r="CE167" s="274">
        <v>68</v>
      </c>
      <c r="CF167" s="275">
        <v>70</v>
      </c>
      <c r="CG167" s="273">
        <v>130</v>
      </c>
      <c r="CH167" s="274">
        <v>170</v>
      </c>
      <c r="CI167" s="275">
        <v>310</v>
      </c>
      <c r="CJ167" s="273">
        <v>34.700000000000003</v>
      </c>
      <c r="CK167" s="274">
        <v>33.299999999999997</v>
      </c>
      <c r="CL167" s="275">
        <v>33.9</v>
      </c>
      <c r="CM167" s="273">
        <v>130</v>
      </c>
      <c r="CN167" s="274">
        <v>170</v>
      </c>
      <c r="CO167" s="275">
        <v>310</v>
      </c>
      <c r="CP167" s="273">
        <v>74</v>
      </c>
      <c r="CQ167" s="274">
        <v>59</v>
      </c>
      <c r="CR167" s="275">
        <v>66</v>
      </c>
      <c r="CS167" s="273">
        <v>36060</v>
      </c>
      <c r="CT167" s="274">
        <v>38000</v>
      </c>
      <c r="CU167" s="275">
        <v>74060</v>
      </c>
      <c r="CV167" s="273">
        <v>76</v>
      </c>
      <c r="CW167" s="274">
        <v>62</v>
      </c>
      <c r="CX167" s="275">
        <v>69</v>
      </c>
      <c r="CY167" s="273">
        <v>36060</v>
      </c>
      <c r="CZ167" s="274">
        <v>38000</v>
      </c>
      <c r="DA167" s="275">
        <v>74060</v>
      </c>
      <c r="DB167" s="273">
        <v>35.1</v>
      </c>
      <c r="DC167" s="274">
        <v>32.5</v>
      </c>
      <c r="DD167" s="275">
        <v>33.799999999999997</v>
      </c>
      <c r="DE167" s="273">
        <v>36060</v>
      </c>
      <c r="DF167" s="274">
        <v>38000</v>
      </c>
      <c r="DG167" s="275">
        <v>74060</v>
      </c>
    </row>
    <row r="168" spans="1:111" x14ac:dyDescent="0.35">
      <c r="A168" t="s">
        <v>79</v>
      </c>
      <c r="B168" t="s">
        <v>324</v>
      </c>
      <c r="D168" s="273">
        <v>78</v>
      </c>
      <c r="E168" s="274">
        <v>63</v>
      </c>
      <c r="F168" s="275">
        <v>70</v>
      </c>
      <c r="G168" s="273">
        <v>29400</v>
      </c>
      <c r="H168" s="274">
        <v>30740</v>
      </c>
      <c r="I168" s="275">
        <v>60130</v>
      </c>
      <c r="J168" s="273">
        <v>79</v>
      </c>
      <c r="K168" s="274">
        <v>66</v>
      </c>
      <c r="L168" s="275">
        <v>72</v>
      </c>
      <c r="M168" s="273">
        <v>29400</v>
      </c>
      <c r="N168" s="274">
        <v>30740</v>
      </c>
      <c r="O168" s="275">
        <v>60130</v>
      </c>
      <c r="P168" s="273">
        <v>35.799999999999997</v>
      </c>
      <c r="Q168" s="274">
        <v>33.6</v>
      </c>
      <c r="R168" s="275">
        <v>34.700000000000003</v>
      </c>
      <c r="S168" s="273">
        <v>29400</v>
      </c>
      <c r="T168" s="274">
        <v>30740</v>
      </c>
      <c r="U168" s="275">
        <v>60130</v>
      </c>
      <c r="V168" s="273">
        <v>79</v>
      </c>
      <c r="W168" s="274">
        <v>64</v>
      </c>
      <c r="X168" s="275">
        <v>71</v>
      </c>
      <c r="Y168" s="273">
        <v>2270</v>
      </c>
      <c r="Z168" s="274">
        <v>2410</v>
      </c>
      <c r="AA168" s="275">
        <v>4680</v>
      </c>
      <c r="AB168" s="273">
        <v>80</v>
      </c>
      <c r="AC168" s="274">
        <v>66</v>
      </c>
      <c r="AD168" s="275">
        <v>73</v>
      </c>
      <c r="AE168" s="273">
        <v>2270</v>
      </c>
      <c r="AF168" s="274">
        <v>2410</v>
      </c>
      <c r="AG168" s="275">
        <v>4680</v>
      </c>
      <c r="AH168" s="273">
        <v>36.299999999999997</v>
      </c>
      <c r="AI168" s="274">
        <v>33.799999999999997</v>
      </c>
      <c r="AJ168" s="275">
        <v>35</v>
      </c>
      <c r="AK168" s="273">
        <v>2270</v>
      </c>
      <c r="AL168" s="274">
        <v>2410</v>
      </c>
      <c r="AM168" s="275">
        <v>4680</v>
      </c>
      <c r="AN168" s="273">
        <v>73</v>
      </c>
      <c r="AO168" s="274">
        <v>57</v>
      </c>
      <c r="AP168" s="275">
        <v>65</v>
      </c>
      <c r="AQ168" s="273">
        <v>2430</v>
      </c>
      <c r="AR168" s="274">
        <v>2460</v>
      </c>
      <c r="AS168" s="275">
        <v>4890</v>
      </c>
      <c r="AT168" s="273">
        <v>76</v>
      </c>
      <c r="AU168" s="274">
        <v>61</v>
      </c>
      <c r="AV168" s="275">
        <v>68</v>
      </c>
      <c r="AW168" s="273">
        <v>2430</v>
      </c>
      <c r="AX168" s="274">
        <v>2460</v>
      </c>
      <c r="AY168" s="275">
        <v>4890</v>
      </c>
      <c r="AZ168" s="273">
        <v>34.700000000000003</v>
      </c>
      <c r="BA168" s="274">
        <v>32</v>
      </c>
      <c r="BB168" s="275">
        <v>33.299999999999997</v>
      </c>
      <c r="BC168" s="273">
        <v>2430</v>
      </c>
      <c r="BD168" s="274">
        <v>2460</v>
      </c>
      <c r="BE168" s="275">
        <v>4890</v>
      </c>
      <c r="BF168" s="273">
        <v>78</v>
      </c>
      <c r="BG168" s="274">
        <v>58</v>
      </c>
      <c r="BH168" s="275">
        <v>68</v>
      </c>
      <c r="BI168" s="273">
        <v>1150</v>
      </c>
      <c r="BJ168" s="274">
        <v>1130</v>
      </c>
      <c r="BK168" s="275">
        <v>2270</v>
      </c>
      <c r="BL168" s="273">
        <v>79</v>
      </c>
      <c r="BM168" s="274">
        <v>60</v>
      </c>
      <c r="BN168" s="275">
        <v>70</v>
      </c>
      <c r="BO168" s="273">
        <v>1150</v>
      </c>
      <c r="BP168" s="274">
        <v>1130</v>
      </c>
      <c r="BQ168" s="275">
        <v>2270</v>
      </c>
      <c r="BR168" s="273">
        <v>35.799999999999997</v>
      </c>
      <c r="BS168" s="274">
        <v>32.1</v>
      </c>
      <c r="BT168" s="275">
        <v>33.9</v>
      </c>
      <c r="BU168" s="273">
        <v>1150</v>
      </c>
      <c r="BV168" s="274">
        <v>1130</v>
      </c>
      <c r="BW168" s="275">
        <v>2270</v>
      </c>
      <c r="BX168" s="273">
        <v>78</v>
      </c>
      <c r="BY168" s="274">
        <v>67</v>
      </c>
      <c r="BZ168" s="275">
        <v>72</v>
      </c>
      <c r="CA168" s="273">
        <v>160</v>
      </c>
      <c r="CB168" s="274">
        <v>180</v>
      </c>
      <c r="CC168" s="275">
        <v>340</v>
      </c>
      <c r="CD168" s="273">
        <v>85</v>
      </c>
      <c r="CE168" s="274">
        <v>69</v>
      </c>
      <c r="CF168" s="275">
        <v>77</v>
      </c>
      <c r="CG168" s="273">
        <v>160</v>
      </c>
      <c r="CH168" s="274">
        <v>180</v>
      </c>
      <c r="CI168" s="275">
        <v>340</v>
      </c>
      <c r="CJ168" s="273">
        <v>36.5</v>
      </c>
      <c r="CK168" s="274">
        <v>33.6</v>
      </c>
      <c r="CL168" s="275">
        <v>35</v>
      </c>
      <c r="CM168" s="273">
        <v>160</v>
      </c>
      <c r="CN168" s="274">
        <v>180</v>
      </c>
      <c r="CO168" s="275">
        <v>340</v>
      </c>
      <c r="CP168" s="273">
        <v>77</v>
      </c>
      <c r="CQ168" s="274">
        <v>62</v>
      </c>
      <c r="CR168" s="275">
        <v>69</v>
      </c>
      <c r="CS168" s="273">
        <v>36670</v>
      </c>
      <c r="CT168" s="274">
        <v>38260</v>
      </c>
      <c r="CU168" s="275">
        <v>74930</v>
      </c>
      <c r="CV168" s="273">
        <v>78</v>
      </c>
      <c r="CW168" s="274">
        <v>65</v>
      </c>
      <c r="CX168" s="275">
        <v>71</v>
      </c>
      <c r="CY168" s="273">
        <v>36670</v>
      </c>
      <c r="CZ168" s="274">
        <v>38260</v>
      </c>
      <c r="DA168" s="275">
        <v>74930</v>
      </c>
      <c r="DB168" s="273">
        <v>35.6</v>
      </c>
      <c r="DC168" s="274">
        <v>33.4</v>
      </c>
      <c r="DD168" s="275">
        <v>34.5</v>
      </c>
      <c r="DE168" s="273">
        <v>36670</v>
      </c>
      <c r="DF168" s="274">
        <v>38260</v>
      </c>
      <c r="DG168" s="275">
        <v>74930</v>
      </c>
    </row>
    <row r="169" spans="1:111" x14ac:dyDescent="0.35">
      <c r="A169" s="157" t="s">
        <v>91</v>
      </c>
      <c r="B169" t="s">
        <v>413</v>
      </c>
      <c r="D169" s="273">
        <v>80</v>
      </c>
      <c r="E169" s="274">
        <v>67</v>
      </c>
      <c r="F169" s="275">
        <v>73</v>
      </c>
      <c r="G169" s="273">
        <v>21460</v>
      </c>
      <c r="H169" s="274">
        <v>22530</v>
      </c>
      <c r="I169" s="275">
        <v>43990</v>
      </c>
      <c r="J169" s="273">
        <v>80</v>
      </c>
      <c r="K169" s="274">
        <v>69</v>
      </c>
      <c r="L169" s="275">
        <v>74</v>
      </c>
      <c r="M169" s="273">
        <v>21460</v>
      </c>
      <c r="N169" s="274">
        <v>22530</v>
      </c>
      <c r="O169" s="275">
        <v>43990</v>
      </c>
      <c r="P169" s="273">
        <v>36.4</v>
      </c>
      <c r="Q169" s="274">
        <v>34.299999999999997</v>
      </c>
      <c r="R169" s="275">
        <v>35.299999999999997</v>
      </c>
      <c r="S169" s="273">
        <v>21460</v>
      </c>
      <c r="T169" s="274">
        <v>22530</v>
      </c>
      <c r="U169" s="275">
        <v>43990</v>
      </c>
      <c r="V169" s="273">
        <v>82</v>
      </c>
      <c r="W169" s="274">
        <v>69</v>
      </c>
      <c r="X169" s="275">
        <v>75</v>
      </c>
      <c r="Y169" s="273">
        <v>5700</v>
      </c>
      <c r="Z169" s="274">
        <v>6120</v>
      </c>
      <c r="AA169" s="275">
        <v>11820</v>
      </c>
      <c r="AB169" s="273">
        <v>83</v>
      </c>
      <c r="AC169" s="274">
        <v>70</v>
      </c>
      <c r="AD169" s="275">
        <v>76</v>
      </c>
      <c r="AE169" s="273">
        <v>5700</v>
      </c>
      <c r="AF169" s="274">
        <v>6120</v>
      </c>
      <c r="AG169" s="275">
        <v>11820</v>
      </c>
      <c r="AH169" s="273">
        <v>36.700000000000003</v>
      </c>
      <c r="AI169" s="274">
        <v>34.299999999999997</v>
      </c>
      <c r="AJ169" s="275">
        <v>35.4</v>
      </c>
      <c r="AK169" s="273">
        <v>5700</v>
      </c>
      <c r="AL169" s="274">
        <v>6120</v>
      </c>
      <c r="AM169" s="275">
        <v>11820</v>
      </c>
      <c r="AN169" s="273">
        <v>80</v>
      </c>
      <c r="AO169" s="274">
        <v>66</v>
      </c>
      <c r="AP169" s="275">
        <v>73</v>
      </c>
      <c r="AQ169" s="273">
        <v>10650</v>
      </c>
      <c r="AR169" s="274">
        <v>11170</v>
      </c>
      <c r="AS169" s="275">
        <v>21810</v>
      </c>
      <c r="AT169" s="273">
        <v>81</v>
      </c>
      <c r="AU169" s="274">
        <v>69</v>
      </c>
      <c r="AV169" s="275">
        <v>75</v>
      </c>
      <c r="AW169" s="273">
        <v>10650</v>
      </c>
      <c r="AX169" s="274">
        <v>11170</v>
      </c>
      <c r="AY169" s="275">
        <v>21810</v>
      </c>
      <c r="AZ169" s="273">
        <v>36</v>
      </c>
      <c r="BA169" s="274">
        <v>33.4</v>
      </c>
      <c r="BB169" s="275">
        <v>34.700000000000003</v>
      </c>
      <c r="BC169" s="273">
        <v>10650</v>
      </c>
      <c r="BD169" s="274">
        <v>11170</v>
      </c>
      <c r="BE169" s="275">
        <v>21810</v>
      </c>
      <c r="BF169" s="273">
        <v>78</v>
      </c>
      <c r="BG169" s="274">
        <v>62</v>
      </c>
      <c r="BH169" s="275">
        <v>70</v>
      </c>
      <c r="BI169" s="273">
        <v>8870</v>
      </c>
      <c r="BJ169" s="274">
        <v>9000</v>
      </c>
      <c r="BK169" s="275">
        <v>17860</v>
      </c>
      <c r="BL169" s="273">
        <v>79</v>
      </c>
      <c r="BM169" s="274">
        <v>64</v>
      </c>
      <c r="BN169" s="275">
        <v>71</v>
      </c>
      <c r="BO169" s="273">
        <v>8870</v>
      </c>
      <c r="BP169" s="274">
        <v>9000</v>
      </c>
      <c r="BQ169" s="275">
        <v>17860</v>
      </c>
      <c r="BR169" s="273">
        <v>35.299999999999997</v>
      </c>
      <c r="BS169" s="274">
        <v>32.5</v>
      </c>
      <c r="BT169" s="275">
        <v>33.9</v>
      </c>
      <c r="BU169" s="273">
        <v>8870</v>
      </c>
      <c r="BV169" s="274">
        <v>9000</v>
      </c>
      <c r="BW169" s="275">
        <v>17860</v>
      </c>
      <c r="BX169" s="273">
        <v>86</v>
      </c>
      <c r="BY169" s="274">
        <v>72</v>
      </c>
      <c r="BZ169" s="275">
        <v>79</v>
      </c>
      <c r="CA169" s="273">
        <v>490</v>
      </c>
      <c r="CB169" s="274">
        <v>490</v>
      </c>
      <c r="CC169" s="275">
        <v>980</v>
      </c>
      <c r="CD169" s="273">
        <v>87</v>
      </c>
      <c r="CE169" s="274">
        <v>74</v>
      </c>
      <c r="CF169" s="275">
        <v>80</v>
      </c>
      <c r="CG169" s="273">
        <v>490</v>
      </c>
      <c r="CH169" s="274">
        <v>490</v>
      </c>
      <c r="CI169" s="275">
        <v>980</v>
      </c>
      <c r="CJ169" s="273">
        <v>37.299999999999997</v>
      </c>
      <c r="CK169" s="274">
        <v>34.200000000000003</v>
      </c>
      <c r="CL169" s="275">
        <v>35.799999999999997</v>
      </c>
      <c r="CM169" s="273">
        <v>490</v>
      </c>
      <c r="CN169" s="274">
        <v>490</v>
      </c>
      <c r="CO169" s="275">
        <v>980</v>
      </c>
      <c r="CP169" s="273">
        <v>79</v>
      </c>
      <c r="CQ169" s="274">
        <v>65</v>
      </c>
      <c r="CR169" s="275">
        <v>72</v>
      </c>
      <c r="CS169" s="273">
        <v>52350</v>
      </c>
      <c r="CT169" s="274">
        <v>54790</v>
      </c>
      <c r="CU169" s="275">
        <v>107140</v>
      </c>
      <c r="CV169" s="273">
        <v>80</v>
      </c>
      <c r="CW169" s="274">
        <v>67</v>
      </c>
      <c r="CX169" s="275">
        <v>73</v>
      </c>
      <c r="CY169" s="273">
        <v>52350</v>
      </c>
      <c r="CZ169" s="274">
        <v>54790</v>
      </c>
      <c r="DA169" s="275">
        <v>107140</v>
      </c>
      <c r="DB169" s="273">
        <v>36</v>
      </c>
      <c r="DC169" s="274">
        <v>33.6</v>
      </c>
      <c r="DD169" s="275">
        <v>34.799999999999997</v>
      </c>
      <c r="DE169" s="273">
        <v>52350</v>
      </c>
      <c r="DF169" s="274">
        <v>54790</v>
      </c>
      <c r="DG169" s="275">
        <v>107140</v>
      </c>
    </row>
    <row r="170" spans="1:111" x14ac:dyDescent="0.35">
      <c r="A170" t="s">
        <v>92</v>
      </c>
      <c r="B170" t="s">
        <v>338</v>
      </c>
      <c r="D170" s="273">
        <v>80</v>
      </c>
      <c r="E170" s="274">
        <v>70</v>
      </c>
      <c r="F170" s="275">
        <v>75</v>
      </c>
      <c r="G170" s="273">
        <v>6060</v>
      </c>
      <c r="H170" s="274">
        <v>6300</v>
      </c>
      <c r="I170" s="275">
        <v>12370</v>
      </c>
      <c r="J170" s="273">
        <v>81</v>
      </c>
      <c r="K170" s="274">
        <v>72</v>
      </c>
      <c r="L170" s="275">
        <v>76</v>
      </c>
      <c r="M170" s="273">
        <v>6060</v>
      </c>
      <c r="N170" s="274">
        <v>6300</v>
      </c>
      <c r="O170" s="275">
        <v>12370</v>
      </c>
      <c r="P170" s="273">
        <v>36.4</v>
      </c>
      <c r="Q170" s="274">
        <v>34.5</v>
      </c>
      <c r="R170" s="275">
        <v>35.4</v>
      </c>
      <c r="S170" s="273">
        <v>6060</v>
      </c>
      <c r="T170" s="274">
        <v>6300</v>
      </c>
      <c r="U170" s="275">
        <v>12370</v>
      </c>
      <c r="V170" s="273">
        <v>81</v>
      </c>
      <c r="W170" s="274">
        <v>68</v>
      </c>
      <c r="X170" s="275">
        <v>74</v>
      </c>
      <c r="Y170" s="273">
        <v>2160</v>
      </c>
      <c r="Z170" s="274">
        <v>2370</v>
      </c>
      <c r="AA170" s="275">
        <v>4520</v>
      </c>
      <c r="AB170" s="273">
        <v>82</v>
      </c>
      <c r="AC170" s="274">
        <v>70</v>
      </c>
      <c r="AD170" s="275">
        <v>76</v>
      </c>
      <c r="AE170" s="273">
        <v>2160</v>
      </c>
      <c r="AF170" s="274">
        <v>2370</v>
      </c>
      <c r="AG170" s="275">
        <v>4520</v>
      </c>
      <c r="AH170" s="273">
        <v>36.299999999999997</v>
      </c>
      <c r="AI170" s="274">
        <v>33.9</v>
      </c>
      <c r="AJ170" s="275">
        <v>35.1</v>
      </c>
      <c r="AK170" s="273">
        <v>2160</v>
      </c>
      <c r="AL170" s="274">
        <v>2370</v>
      </c>
      <c r="AM170" s="275">
        <v>4520</v>
      </c>
      <c r="AN170" s="273">
        <v>76</v>
      </c>
      <c r="AO170" s="274">
        <v>64</v>
      </c>
      <c r="AP170" s="275">
        <v>70</v>
      </c>
      <c r="AQ170" s="273">
        <v>3420</v>
      </c>
      <c r="AR170" s="274">
        <v>3490</v>
      </c>
      <c r="AS170" s="275">
        <v>6910</v>
      </c>
      <c r="AT170" s="273">
        <v>78</v>
      </c>
      <c r="AU170" s="274">
        <v>67</v>
      </c>
      <c r="AV170" s="275">
        <v>73</v>
      </c>
      <c r="AW170" s="273">
        <v>3420</v>
      </c>
      <c r="AX170" s="274">
        <v>3490</v>
      </c>
      <c r="AY170" s="275">
        <v>6910</v>
      </c>
      <c r="AZ170" s="273">
        <v>35.5</v>
      </c>
      <c r="BA170" s="274">
        <v>32.9</v>
      </c>
      <c r="BB170" s="275">
        <v>34.200000000000003</v>
      </c>
      <c r="BC170" s="273">
        <v>3420</v>
      </c>
      <c r="BD170" s="274">
        <v>3490</v>
      </c>
      <c r="BE170" s="275">
        <v>6910</v>
      </c>
      <c r="BF170" s="273">
        <v>79</v>
      </c>
      <c r="BG170" s="274">
        <v>62</v>
      </c>
      <c r="BH170" s="275">
        <v>70</v>
      </c>
      <c r="BI170" s="273">
        <v>4050</v>
      </c>
      <c r="BJ170" s="274">
        <v>4020</v>
      </c>
      <c r="BK170" s="275">
        <v>8080</v>
      </c>
      <c r="BL170" s="273">
        <v>80</v>
      </c>
      <c r="BM170" s="274">
        <v>64</v>
      </c>
      <c r="BN170" s="275">
        <v>72</v>
      </c>
      <c r="BO170" s="273">
        <v>4050</v>
      </c>
      <c r="BP170" s="274">
        <v>4020</v>
      </c>
      <c r="BQ170" s="275">
        <v>8080</v>
      </c>
      <c r="BR170" s="273">
        <v>35</v>
      </c>
      <c r="BS170" s="274">
        <v>32.4</v>
      </c>
      <c r="BT170" s="275">
        <v>33.700000000000003</v>
      </c>
      <c r="BU170" s="273">
        <v>4050</v>
      </c>
      <c r="BV170" s="274">
        <v>4020</v>
      </c>
      <c r="BW170" s="275">
        <v>8080</v>
      </c>
      <c r="BX170" s="273">
        <v>84</v>
      </c>
      <c r="BY170" s="274">
        <v>77</v>
      </c>
      <c r="BZ170" s="275">
        <v>81</v>
      </c>
      <c r="CA170" s="273">
        <v>160</v>
      </c>
      <c r="CB170" s="274">
        <v>170</v>
      </c>
      <c r="CC170" s="275">
        <v>330</v>
      </c>
      <c r="CD170" s="273">
        <v>85</v>
      </c>
      <c r="CE170" s="274">
        <v>79</v>
      </c>
      <c r="CF170" s="275">
        <v>82</v>
      </c>
      <c r="CG170" s="273">
        <v>160</v>
      </c>
      <c r="CH170" s="274">
        <v>170</v>
      </c>
      <c r="CI170" s="275">
        <v>330</v>
      </c>
      <c r="CJ170" s="273">
        <v>36.700000000000003</v>
      </c>
      <c r="CK170" s="274">
        <v>34.299999999999997</v>
      </c>
      <c r="CL170" s="275">
        <v>35.5</v>
      </c>
      <c r="CM170" s="273">
        <v>160</v>
      </c>
      <c r="CN170" s="274">
        <v>170</v>
      </c>
      <c r="CO170" s="275">
        <v>330</v>
      </c>
      <c r="CP170" s="273">
        <v>78</v>
      </c>
      <c r="CQ170" s="274">
        <v>65</v>
      </c>
      <c r="CR170" s="275">
        <v>71</v>
      </c>
      <c r="CS170" s="273">
        <v>18030</v>
      </c>
      <c r="CT170" s="274">
        <v>18660</v>
      </c>
      <c r="CU170" s="275">
        <v>36700</v>
      </c>
      <c r="CV170" s="273">
        <v>79</v>
      </c>
      <c r="CW170" s="274">
        <v>67</v>
      </c>
      <c r="CX170" s="275">
        <v>73</v>
      </c>
      <c r="CY170" s="273">
        <v>18030</v>
      </c>
      <c r="CZ170" s="274">
        <v>18660</v>
      </c>
      <c r="DA170" s="275">
        <v>36700</v>
      </c>
      <c r="DB170" s="273">
        <v>35.700000000000003</v>
      </c>
      <c r="DC170" s="274">
        <v>33.4</v>
      </c>
      <c r="DD170" s="275">
        <v>34.6</v>
      </c>
      <c r="DE170" s="273">
        <v>18030</v>
      </c>
      <c r="DF170" s="274">
        <v>18660</v>
      </c>
      <c r="DG170" s="275">
        <v>36700</v>
      </c>
    </row>
    <row r="171" spans="1:111" x14ac:dyDescent="0.35">
      <c r="A171" t="s">
        <v>107</v>
      </c>
      <c r="B171" t="s">
        <v>352</v>
      </c>
      <c r="D171" s="273">
        <v>79</v>
      </c>
      <c r="E171" s="274">
        <v>66</v>
      </c>
      <c r="F171" s="275">
        <v>73</v>
      </c>
      <c r="G171" s="273">
        <v>15390</v>
      </c>
      <c r="H171" s="274">
        <v>16230</v>
      </c>
      <c r="I171" s="275">
        <v>31620</v>
      </c>
      <c r="J171" s="273">
        <v>80</v>
      </c>
      <c r="K171" s="274">
        <v>68</v>
      </c>
      <c r="L171" s="275">
        <v>74</v>
      </c>
      <c r="M171" s="273">
        <v>15390</v>
      </c>
      <c r="N171" s="274">
        <v>16230</v>
      </c>
      <c r="O171" s="275">
        <v>31620</v>
      </c>
      <c r="P171" s="273">
        <v>36.4</v>
      </c>
      <c r="Q171" s="274">
        <v>34.200000000000003</v>
      </c>
      <c r="R171" s="275">
        <v>35.200000000000003</v>
      </c>
      <c r="S171" s="273">
        <v>15390</v>
      </c>
      <c r="T171" s="274">
        <v>16230</v>
      </c>
      <c r="U171" s="275">
        <v>31620</v>
      </c>
      <c r="V171" s="273">
        <v>83</v>
      </c>
      <c r="W171" s="274">
        <v>69</v>
      </c>
      <c r="X171" s="275">
        <v>76</v>
      </c>
      <c r="Y171" s="273">
        <v>3540</v>
      </c>
      <c r="Z171" s="274">
        <v>3760</v>
      </c>
      <c r="AA171" s="275">
        <v>7300</v>
      </c>
      <c r="AB171" s="273">
        <v>84</v>
      </c>
      <c r="AC171" s="274">
        <v>70</v>
      </c>
      <c r="AD171" s="275">
        <v>76</v>
      </c>
      <c r="AE171" s="273">
        <v>3540</v>
      </c>
      <c r="AF171" s="274">
        <v>3760</v>
      </c>
      <c r="AG171" s="275">
        <v>7300</v>
      </c>
      <c r="AH171" s="273">
        <v>36.9</v>
      </c>
      <c r="AI171" s="274">
        <v>34.5</v>
      </c>
      <c r="AJ171" s="275">
        <v>35.700000000000003</v>
      </c>
      <c r="AK171" s="273">
        <v>3540</v>
      </c>
      <c r="AL171" s="274">
        <v>3760</v>
      </c>
      <c r="AM171" s="275">
        <v>7300</v>
      </c>
      <c r="AN171" s="273">
        <v>82</v>
      </c>
      <c r="AO171" s="274">
        <v>67</v>
      </c>
      <c r="AP171" s="275">
        <v>74</v>
      </c>
      <c r="AQ171" s="273">
        <v>7230</v>
      </c>
      <c r="AR171" s="274">
        <v>7680</v>
      </c>
      <c r="AS171" s="275">
        <v>14910</v>
      </c>
      <c r="AT171" s="273">
        <v>83</v>
      </c>
      <c r="AU171" s="274">
        <v>69</v>
      </c>
      <c r="AV171" s="275">
        <v>76</v>
      </c>
      <c r="AW171" s="273">
        <v>7230</v>
      </c>
      <c r="AX171" s="274">
        <v>7680</v>
      </c>
      <c r="AY171" s="275">
        <v>14910</v>
      </c>
      <c r="AZ171" s="273">
        <v>36.200000000000003</v>
      </c>
      <c r="BA171" s="274">
        <v>33.6</v>
      </c>
      <c r="BB171" s="275">
        <v>34.9</v>
      </c>
      <c r="BC171" s="273">
        <v>7230</v>
      </c>
      <c r="BD171" s="274">
        <v>7680</v>
      </c>
      <c r="BE171" s="275">
        <v>14910</v>
      </c>
      <c r="BF171" s="273">
        <v>78</v>
      </c>
      <c r="BG171" s="274">
        <v>62</v>
      </c>
      <c r="BH171" s="275">
        <v>70</v>
      </c>
      <c r="BI171" s="273">
        <v>4820</v>
      </c>
      <c r="BJ171" s="274">
        <v>4970</v>
      </c>
      <c r="BK171" s="275">
        <v>9790</v>
      </c>
      <c r="BL171" s="273">
        <v>79</v>
      </c>
      <c r="BM171" s="274">
        <v>64</v>
      </c>
      <c r="BN171" s="275">
        <v>71</v>
      </c>
      <c r="BO171" s="273">
        <v>4820</v>
      </c>
      <c r="BP171" s="274">
        <v>4970</v>
      </c>
      <c r="BQ171" s="275">
        <v>9790</v>
      </c>
      <c r="BR171" s="273">
        <v>35.5</v>
      </c>
      <c r="BS171" s="274">
        <v>32.6</v>
      </c>
      <c r="BT171" s="275">
        <v>34</v>
      </c>
      <c r="BU171" s="273">
        <v>4820</v>
      </c>
      <c r="BV171" s="274">
        <v>4970</v>
      </c>
      <c r="BW171" s="275">
        <v>9790</v>
      </c>
      <c r="BX171" s="273">
        <v>87</v>
      </c>
      <c r="BY171" s="274">
        <v>69</v>
      </c>
      <c r="BZ171" s="275">
        <v>78</v>
      </c>
      <c r="CA171" s="273">
        <v>330</v>
      </c>
      <c r="CB171" s="274">
        <v>320</v>
      </c>
      <c r="CC171" s="275">
        <v>650</v>
      </c>
      <c r="CD171" s="273">
        <v>87</v>
      </c>
      <c r="CE171" s="274">
        <v>71</v>
      </c>
      <c r="CF171" s="275">
        <v>79</v>
      </c>
      <c r="CG171" s="273">
        <v>330</v>
      </c>
      <c r="CH171" s="274">
        <v>320</v>
      </c>
      <c r="CI171" s="275">
        <v>650</v>
      </c>
      <c r="CJ171" s="273">
        <v>37.6</v>
      </c>
      <c r="CK171" s="274">
        <v>34.200000000000003</v>
      </c>
      <c r="CL171" s="275">
        <v>35.9</v>
      </c>
      <c r="CM171" s="273">
        <v>330</v>
      </c>
      <c r="CN171" s="274">
        <v>320</v>
      </c>
      <c r="CO171" s="275">
        <v>650</v>
      </c>
      <c r="CP171" s="273">
        <v>79</v>
      </c>
      <c r="CQ171" s="274">
        <v>65</v>
      </c>
      <c r="CR171" s="275">
        <v>72</v>
      </c>
      <c r="CS171" s="273">
        <v>34320</v>
      </c>
      <c r="CT171" s="274">
        <v>36130</v>
      </c>
      <c r="CU171" s="275">
        <v>70440</v>
      </c>
      <c r="CV171" s="273">
        <v>80</v>
      </c>
      <c r="CW171" s="274">
        <v>67</v>
      </c>
      <c r="CX171" s="275">
        <v>73</v>
      </c>
      <c r="CY171" s="273">
        <v>34320</v>
      </c>
      <c r="CZ171" s="274">
        <v>36130</v>
      </c>
      <c r="DA171" s="275">
        <v>70440</v>
      </c>
      <c r="DB171" s="273">
        <v>36.1</v>
      </c>
      <c r="DC171" s="274">
        <v>33.700000000000003</v>
      </c>
      <c r="DD171" s="275">
        <v>34.9</v>
      </c>
      <c r="DE171" s="273">
        <v>34320</v>
      </c>
      <c r="DF171" s="274">
        <v>36130</v>
      </c>
      <c r="DG171" s="275">
        <v>70440</v>
      </c>
    </row>
    <row r="172" spans="1:111" x14ac:dyDescent="0.35">
      <c r="A172" t="s">
        <v>127</v>
      </c>
      <c r="B172" t="s">
        <v>372</v>
      </c>
      <c r="D172" s="273">
        <v>81</v>
      </c>
      <c r="E172" s="274">
        <v>67</v>
      </c>
      <c r="F172" s="275">
        <v>74</v>
      </c>
      <c r="G172" s="273">
        <v>42080</v>
      </c>
      <c r="H172" s="274">
        <v>44190</v>
      </c>
      <c r="I172" s="275">
        <v>86270</v>
      </c>
      <c r="J172" s="273">
        <v>82</v>
      </c>
      <c r="K172" s="274">
        <v>68</v>
      </c>
      <c r="L172" s="275">
        <v>75</v>
      </c>
      <c r="M172" s="273">
        <v>42080</v>
      </c>
      <c r="N172" s="274">
        <v>44190</v>
      </c>
      <c r="O172" s="275">
        <v>86270</v>
      </c>
      <c r="P172" s="273">
        <v>36.6</v>
      </c>
      <c r="Q172" s="274">
        <v>34.4</v>
      </c>
      <c r="R172" s="275">
        <v>35.5</v>
      </c>
      <c r="S172" s="273">
        <v>42080</v>
      </c>
      <c r="T172" s="274">
        <v>44190</v>
      </c>
      <c r="U172" s="275">
        <v>86270</v>
      </c>
      <c r="V172" s="273">
        <v>83</v>
      </c>
      <c r="W172" s="274">
        <v>67</v>
      </c>
      <c r="X172" s="275">
        <v>75</v>
      </c>
      <c r="Y172" s="273">
        <v>3130</v>
      </c>
      <c r="Z172" s="274">
        <v>3330</v>
      </c>
      <c r="AA172" s="275">
        <v>6470</v>
      </c>
      <c r="AB172" s="273">
        <v>84</v>
      </c>
      <c r="AC172" s="274">
        <v>69</v>
      </c>
      <c r="AD172" s="275">
        <v>76</v>
      </c>
      <c r="AE172" s="273">
        <v>3130</v>
      </c>
      <c r="AF172" s="274">
        <v>3330</v>
      </c>
      <c r="AG172" s="275">
        <v>6470</v>
      </c>
      <c r="AH172" s="273">
        <v>37</v>
      </c>
      <c r="AI172" s="274">
        <v>34.5</v>
      </c>
      <c r="AJ172" s="275">
        <v>35.700000000000003</v>
      </c>
      <c r="AK172" s="273">
        <v>3130</v>
      </c>
      <c r="AL172" s="274">
        <v>3330</v>
      </c>
      <c r="AM172" s="275">
        <v>6470</v>
      </c>
      <c r="AN172" s="273">
        <v>78</v>
      </c>
      <c r="AO172" s="274">
        <v>63</v>
      </c>
      <c r="AP172" s="275">
        <v>70</v>
      </c>
      <c r="AQ172" s="273">
        <v>3670</v>
      </c>
      <c r="AR172" s="274">
        <v>4010</v>
      </c>
      <c r="AS172" s="275">
        <v>7680</v>
      </c>
      <c r="AT172" s="273">
        <v>79</v>
      </c>
      <c r="AU172" s="274">
        <v>66</v>
      </c>
      <c r="AV172" s="275">
        <v>72</v>
      </c>
      <c r="AW172" s="273">
        <v>3670</v>
      </c>
      <c r="AX172" s="274">
        <v>4010</v>
      </c>
      <c r="AY172" s="275">
        <v>7680</v>
      </c>
      <c r="AZ172" s="273">
        <v>35.4</v>
      </c>
      <c r="BA172" s="274">
        <v>33</v>
      </c>
      <c r="BB172" s="275">
        <v>34.1</v>
      </c>
      <c r="BC172" s="273">
        <v>3670</v>
      </c>
      <c r="BD172" s="274">
        <v>4010</v>
      </c>
      <c r="BE172" s="275">
        <v>7680</v>
      </c>
      <c r="BF172" s="273">
        <v>79</v>
      </c>
      <c r="BG172" s="274">
        <v>61</v>
      </c>
      <c r="BH172" s="275">
        <v>70</v>
      </c>
      <c r="BI172" s="273">
        <v>1250</v>
      </c>
      <c r="BJ172" s="274">
        <v>1330</v>
      </c>
      <c r="BK172" s="275">
        <v>2580</v>
      </c>
      <c r="BL172" s="273">
        <v>81</v>
      </c>
      <c r="BM172" s="274">
        <v>64</v>
      </c>
      <c r="BN172" s="275">
        <v>72</v>
      </c>
      <c r="BO172" s="273">
        <v>1250</v>
      </c>
      <c r="BP172" s="274">
        <v>1330</v>
      </c>
      <c r="BQ172" s="275">
        <v>2580</v>
      </c>
      <c r="BR172" s="273">
        <v>36</v>
      </c>
      <c r="BS172" s="274">
        <v>32.799999999999997</v>
      </c>
      <c r="BT172" s="275">
        <v>34.4</v>
      </c>
      <c r="BU172" s="273">
        <v>1250</v>
      </c>
      <c r="BV172" s="274">
        <v>1330</v>
      </c>
      <c r="BW172" s="275">
        <v>2580</v>
      </c>
      <c r="BX172" s="273">
        <v>87</v>
      </c>
      <c r="BY172" s="274">
        <v>67</v>
      </c>
      <c r="BZ172" s="275">
        <v>76</v>
      </c>
      <c r="CA172" s="273">
        <v>210</v>
      </c>
      <c r="CB172" s="274">
        <v>230</v>
      </c>
      <c r="CC172" s="275">
        <v>450</v>
      </c>
      <c r="CD172" s="273">
        <v>88</v>
      </c>
      <c r="CE172" s="274">
        <v>70</v>
      </c>
      <c r="CF172" s="275">
        <v>79</v>
      </c>
      <c r="CG172" s="273">
        <v>210</v>
      </c>
      <c r="CH172" s="274">
        <v>230</v>
      </c>
      <c r="CI172" s="275">
        <v>450</v>
      </c>
      <c r="CJ172" s="273">
        <v>36.799999999999997</v>
      </c>
      <c r="CK172" s="274">
        <v>34.4</v>
      </c>
      <c r="CL172" s="275">
        <v>35.5</v>
      </c>
      <c r="CM172" s="273">
        <v>210</v>
      </c>
      <c r="CN172" s="274">
        <v>230</v>
      </c>
      <c r="CO172" s="275">
        <v>450</v>
      </c>
      <c r="CP172" s="273">
        <v>80</v>
      </c>
      <c r="CQ172" s="274">
        <v>66</v>
      </c>
      <c r="CR172" s="275">
        <v>73</v>
      </c>
      <c r="CS172" s="273">
        <v>52490</v>
      </c>
      <c r="CT172" s="274">
        <v>55330</v>
      </c>
      <c r="CU172" s="275">
        <v>107820</v>
      </c>
      <c r="CV172" s="273">
        <v>81</v>
      </c>
      <c r="CW172" s="274">
        <v>67</v>
      </c>
      <c r="CX172" s="275">
        <v>74</v>
      </c>
      <c r="CY172" s="273">
        <v>52490</v>
      </c>
      <c r="CZ172" s="274">
        <v>55330</v>
      </c>
      <c r="DA172" s="275">
        <v>107820</v>
      </c>
      <c r="DB172" s="273">
        <v>36.5</v>
      </c>
      <c r="DC172" s="274">
        <v>34.200000000000003</v>
      </c>
      <c r="DD172" s="275">
        <v>35.299999999999997</v>
      </c>
      <c r="DE172" s="273">
        <v>52490</v>
      </c>
      <c r="DF172" s="274">
        <v>55330</v>
      </c>
      <c r="DG172" s="275">
        <v>107820</v>
      </c>
    </row>
    <row r="173" spans="1:111" x14ac:dyDescent="0.35">
      <c r="A173" t="s">
        <v>147</v>
      </c>
      <c r="B173" t="s">
        <v>392</v>
      </c>
      <c r="D173" s="273">
        <v>77</v>
      </c>
      <c r="E173" s="274">
        <v>63</v>
      </c>
      <c r="F173" s="275">
        <v>70</v>
      </c>
      <c r="G173" s="273">
        <v>26520</v>
      </c>
      <c r="H173" s="274">
        <v>28200</v>
      </c>
      <c r="I173" s="275">
        <v>54710</v>
      </c>
      <c r="J173" s="273">
        <v>78</v>
      </c>
      <c r="K173" s="274">
        <v>65</v>
      </c>
      <c r="L173" s="275">
        <v>71</v>
      </c>
      <c r="M173" s="273">
        <v>26520</v>
      </c>
      <c r="N173" s="274">
        <v>28200</v>
      </c>
      <c r="O173" s="275">
        <v>54710</v>
      </c>
      <c r="P173" s="273">
        <v>35.799999999999997</v>
      </c>
      <c r="Q173" s="274">
        <v>33.700000000000003</v>
      </c>
      <c r="R173" s="275">
        <v>34.700000000000003</v>
      </c>
      <c r="S173" s="273">
        <v>26520</v>
      </c>
      <c r="T173" s="274">
        <v>28200</v>
      </c>
      <c r="U173" s="275">
        <v>54710</v>
      </c>
      <c r="V173" s="273">
        <v>75</v>
      </c>
      <c r="W173" s="274">
        <v>62</v>
      </c>
      <c r="X173" s="275">
        <v>68</v>
      </c>
      <c r="Y173" s="273">
        <v>1230</v>
      </c>
      <c r="Z173" s="274">
        <v>1330</v>
      </c>
      <c r="AA173" s="275">
        <v>2570</v>
      </c>
      <c r="AB173" s="273">
        <v>76</v>
      </c>
      <c r="AC173" s="274">
        <v>64</v>
      </c>
      <c r="AD173" s="275">
        <v>70</v>
      </c>
      <c r="AE173" s="273">
        <v>1230</v>
      </c>
      <c r="AF173" s="274">
        <v>1330</v>
      </c>
      <c r="AG173" s="275">
        <v>2570</v>
      </c>
      <c r="AH173" s="273">
        <v>35.700000000000003</v>
      </c>
      <c r="AI173" s="274">
        <v>33.6</v>
      </c>
      <c r="AJ173" s="275">
        <v>34.6</v>
      </c>
      <c r="AK173" s="273">
        <v>1230</v>
      </c>
      <c r="AL173" s="274">
        <v>1330</v>
      </c>
      <c r="AM173" s="275">
        <v>2570</v>
      </c>
      <c r="AN173" s="273">
        <v>71</v>
      </c>
      <c r="AO173" s="274">
        <v>59</v>
      </c>
      <c r="AP173" s="275">
        <v>65</v>
      </c>
      <c r="AQ173" s="273">
        <v>730</v>
      </c>
      <c r="AR173" s="274">
        <v>780</v>
      </c>
      <c r="AS173" s="275">
        <v>1520</v>
      </c>
      <c r="AT173" s="273">
        <v>72</v>
      </c>
      <c r="AU173" s="274">
        <v>61</v>
      </c>
      <c r="AV173" s="275">
        <v>66</v>
      </c>
      <c r="AW173" s="273">
        <v>730</v>
      </c>
      <c r="AX173" s="274">
        <v>780</v>
      </c>
      <c r="AY173" s="275">
        <v>1520</v>
      </c>
      <c r="AZ173" s="273">
        <v>34.5</v>
      </c>
      <c r="BA173" s="274">
        <v>32</v>
      </c>
      <c r="BB173" s="275">
        <v>33.200000000000003</v>
      </c>
      <c r="BC173" s="273">
        <v>730</v>
      </c>
      <c r="BD173" s="274">
        <v>780</v>
      </c>
      <c r="BE173" s="275">
        <v>1520</v>
      </c>
      <c r="BF173" s="273">
        <v>69</v>
      </c>
      <c r="BG173" s="274">
        <v>54</v>
      </c>
      <c r="BH173" s="275">
        <v>61</v>
      </c>
      <c r="BI173" s="273">
        <v>470</v>
      </c>
      <c r="BJ173" s="274">
        <v>510</v>
      </c>
      <c r="BK173" s="275">
        <v>970</v>
      </c>
      <c r="BL173" s="273">
        <v>72</v>
      </c>
      <c r="BM173" s="274">
        <v>58</v>
      </c>
      <c r="BN173" s="275">
        <v>65</v>
      </c>
      <c r="BO173" s="273">
        <v>470</v>
      </c>
      <c r="BP173" s="274">
        <v>510</v>
      </c>
      <c r="BQ173" s="275">
        <v>970</v>
      </c>
      <c r="BR173" s="273">
        <v>33.700000000000003</v>
      </c>
      <c r="BS173" s="274">
        <v>31</v>
      </c>
      <c r="BT173" s="275">
        <v>32.299999999999997</v>
      </c>
      <c r="BU173" s="273">
        <v>470</v>
      </c>
      <c r="BV173" s="274">
        <v>510</v>
      </c>
      <c r="BW173" s="275">
        <v>970</v>
      </c>
      <c r="BX173" s="273">
        <v>70</v>
      </c>
      <c r="BY173" s="274">
        <v>62</v>
      </c>
      <c r="BZ173" s="275">
        <v>66</v>
      </c>
      <c r="CA173" s="273">
        <v>80</v>
      </c>
      <c r="CB173" s="274">
        <v>90</v>
      </c>
      <c r="CC173" s="275">
        <v>170</v>
      </c>
      <c r="CD173" s="273">
        <v>72</v>
      </c>
      <c r="CE173" s="274">
        <v>65</v>
      </c>
      <c r="CF173" s="275">
        <v>68</v>
      </c>
      <c r="CG173" s="273">
        <v>80</v>
      </c>
      <c r="CH173" s="274">
        <v>90</v>
      </c>
      <c r="CI173" s="275">
        <v>170</v>
      </c>
      <c r="CJ173" s="273">
        <v>35.1</v>
      </c>
      <c r="CK173" s="274">
        <v>33.799999999999997</v>
      </c>
      <c r="CL173" s="275">
        <v>34.4</v>
      </c>
      <c r="CM173" s="273">
        <v>80</v>
      </c>
      <c r="CN173" s="274">
        <v>90</v>
      </c>
      <c r="CO173" s="275">
        <v>170</v>
      </c>
      <c r="CP173" s="273">
        <v>77</v>
      </c>
      <c r="CQ173" s="274">
        <v>62</v>
      </c>
      <c r="CR173" s="275">
        <v>69</v>
      </c>
      <c r="CS173" s="273">
        <v>30030</v>
      </c>
      <c r="CT173" s="274">
        <v>31900</v>
      </c>
      <c r="CU173" s="275">
        <v>61920</v>
      </c>
      <c r="CV173" s="273">
        <v>77</v>
      </c>
      <c r="CW173" s="274">
        <v>64</v>
      </c>
      <c r="CX173" s="275">
        <v>70</v>
      </c>
      <c r="CY173" s="273">
        <v>30030</v>
      </c>
      <c r="CZ173" s="274">
        <v>31900</v>
      </c>
      <c r="DA173" s="275">
        <v>61920</v>
      </c>
      <c r="DB173" s="273">
        <v>35.700000000000003</v>
      </c>
      <c r="DC173" s="274">
        <v>33.6</v>
      </c>
      <c r="DD173" s="275">
        <v>34.6</v>
      </c>
      <c r="DE173" s="273">
        <v>30030</v>
      </c>
      <c r="DF173" s="274">
        <v>31900</v>
      </c>
      <c r="DG173" s="275">
        <v>61920</v>
      </c>
    </row>
    <row r="174" spans="1:111" x14ac:dyDescent="0.35">
      <c r="A174" s="309" t="s">
        <v>2</v>
      </c>
      <c r="B174" t="s">
        <v>409</v>
      </c>
      <c r="D174" s="273">
        <v>77</v>
      </c>
      <c r="E174" s="274">
        <v>63</v>
      </c>
      <c r="F174" s="275">
        <v>70</v>
      </c>
      <c r="G174" s="273">
        <v>239166</v>
      </c>
      <c r="H174" s="274">
        <v>251224</v>
      </c>
      <c r="I174" s="275">
        <v>490390</v>
      </c>
      <c r="J174" s="273">
        <v>78</v>
      </c>
      <c r="K174" s="274">
        <v>65</v>
      </c>
      <c r="L174" s="275">
        <v>72</v>
      </c>
      <c r="M174" s="273">
        <v>239166</v>
      </c>
      <c r="N174" s="274">
        <v>251224</v>
      </c>
      <c r="O174" s="275">
        <v>490390</v>
      </c>
      <c r="P174" s="273">
        <v>35.9</v>
      </c>
      <c r="Q174" s="274">
        <v>33.6</v>
      </c>
      <c r="R174" s="275">
        <v>34.700000000000003</v>
      </c>
      <c r="S174" s="273">
        <v>239166</v>
      </c>
      <c r="T174" s="274">
        <v>251224</v>
      </c>
      <c r="U174" s="275">
        <v>490390</v>
      </c>
      <c r="V174" s="273">
        <v>78</v>
      </c>
      <c r="W174" s="274">
        <v>64</v>
      </c>
      <c r="X174" s="275">
        <v>71</v>
      </c>
      <c r="Y174" s="273">
        <v>20103</v>
      </c>
      <c r="Z174" s="274">
        <v>21298</v>
      </c>
      <c r="AA174" s="275">
        <v>41401</v>
      </c>
      <c r="AB174" s="273">
        <v>80</v>
      </c>
      <c r="AC174" s="274">
        <v>66</v>
      </c>
      <c r="AD174" s="275">
        <v>73</v>
      </c>
      <c r="AE174" s="273">
        <v>20103</v>
      </c>
      <c r="AF174" s="274">
        <v>21298</v>
      </c>
      <c r="AG174" s="275">
        <v>41401</v>
      </c>
      <c r="AH174" s="273">
        <v>36.1</v>
      </c>
      <c r="AI174" s="274">
        <v>33.700000000000003</v>
      </c>
      <c r="AJ174" s="275">
        <v>34.799999999999997</v>
      </c>
      <c r="AK174" s="273">
        <v>20103</v>
      </c>
      <c r="AL174" s="274">
        <v>21298</v>
      </c>
      <c r="AM174" s="275">
        <v>41401</v>
      </c>
      <c r="AN174" s="273">
        <v>75</v>
      </c>
      <c r="AO174" s="274">
        <v>59</v>
      </c>
      <c r="AP174" s="275">
        <v>67</v>
      </c>
      <c r="AQ174" s="273">
        <v>34393</v>
      </c>
      <c r="AR174" s="274">
        <v>35987</v>
      </c>
      <c r="AS174" s="275">
        <v>70380</v>
      </c>
      <c r="AT174" s="273">
        <v>77</v>
      </c>
      <c r="AU174" s="274">
        <v>62</v>
      </c>
      <c r="AV174" s="275">
        <v>69</v>
      </c>
      <c r="AW174" s="273">
        <v>34393</v>
      </c>
      <c r="AX174" s="274">
        <v>35987</v>
      </c>
      <c r="AY174" s="275">
        <v>70380</v>
      </c>
      <c r="AZ174" s="273">
        <v>34.9</v>
      </c>
      <c r="BA174" s="274">
        <v>32.200000000000003</v>
      </c>
      <c r="BB174" s="275">
        <v>33.5</v>
      </c>
      <c r="BC174" s="273">
        <v>34393</v>
      </c>
      <c r="BD174" s="274">
        <v>35987</v>
      </c>
      <c r="BE174" s="275">
        <v>70380</v>
      </c>
      <c r="BF174" s="273">
        <v>76</v>
      </c>
      <c r="BG174" s="274">
        <v>59</v>
      </c>
      <c r="BH174" s="275">
        <v>68</v>
      </c>
      <c r="BI174" s="273">
        <v>16415</v>
      </c>
      <c r="BJ174" s="274">
        <v>16913</v>
      </c>
      <c r="BK174" s="275">
        <v>33328</v>
      </c>
      <c r="BL174" s="273">
        <v>78</v>
      </c>
      <c r="BM174" s="274">
        <v>62</v>
      </c>
      <c r="BN174" s="275">
        <v>70</v>
      </c>
      <c r="BO174" s="273">
        <v>16415</v>
      </c>
      <c r="BP174" s="274">
        <v>16913</v>
      </c>
      <c r="BQ174" s="275">
        <v>33328</v>
      </c>
      <c r="BR174" s="273">
        <v>35</v>
      </c>
      <c r="BS174" s="274">
        <v>32.1</v>
      </c>
      <c r="BT174" s="275">
        <v>33.6</v>
      </c>
      <c r="BU174" s="273">
        <v>16415</v>
      </c>
      <c r="BV174" s="274">
        <v>16913</v>
      </c>
      <c r="BW174" s="275">
        <v>33328</v>
      </c>
      <c r="BX174" s="273">
        <v>78</v>
      </c>
      <c r="BY174" s="274">
        <v>65</v>
      </c>
      <c r="BZ174" s="275">
        <v>72</v>
      </c>
      <c r="CA174" s="273">
        <v>1605</v>
      </c>
      <c r="CB174" s="274">
        <v>1729</v>
      </c>
      <c r="CC174" s="275">
        <v>3334</v>
      </c>
      <c r="CD174" s="273">
        <v>80</v>
      </c>
      <c r="CE174" s="274">
        <v>69</v>
      </c>
      <c r="CF174" s="275">
        <v>74</v>
      </c>
      <c r="CG174" s="273">
        <v>1605</v>
      </c>
      <c r="CH174" s="274">
        <v>1729</v>
      </c>
      <c r="CI174" s="275">
        <v>3334</v>
      </c>
      <c r="CJ174" s="273">
        <v>36</v>
      </c>
      <c r="CK174" s="274">
        <v>33.5</v>
      </c>
      <c r="CL174" s="275">
        <v>34.700000000000003</v>
      </c>
      <c r="CM174" s="273">
        <v>1605</v>
      </c>
      <c r="CN174" s="274">
        <v>1729</v>
      </c>
      <c r="CO174" s="275">
        <v>3334</v>
      </c>
      <c r="CP174" s="273">
        <v>77</v>
      </c>
      <c r="CQ174" s="274">
        <v>62</v>
      </c>
      <c r="CR174" s="275">
        <v>69</v>
      </c>
      <c r="CS174" s="273">
        <v>326827</v>
      </c>
      <c r="CT174" s="274">
        <v>343037</v>
      </c>
      <c r="CU174" s="275">
        <v>669864</v>
      </c>
      <c r="CV174" s="273">
        <v>78</v>
      </c>
      <c r="CW174" s="274">
        <v>64</v>
      </c>
      <c r="CX174" s="275">
        <v>71</v>
      </c>
      <c r="CY174" s="273">
        <v>326827</v>
      </c>
      <c r="CZ174" s="274">
        <v>343037</v>
      </c>
      <c r="DA174" s="275">
        <v>669864</v>
      </c>
      <c r="DB174" s="273">
        <v>35.700000000000003</v>
      </c>
      <c r="DC174" s="274">
        <v>33.299999999999997</v>
      </c>
      <c r="DD174" s="275">
        <v>34.5</v>
      </c>
      <c r="DE174" s="273">
        <v>326827</v>
      </c>
      <c r="DF174" s="274">
        <v>343037</v>
      </c>
      <c r="DG174" s="275">
        <v>669864</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75"/>
  <sheetViews>
    <sheetView topLeftCell="B48" workbookViewId="0">
      <selection activeCell="B64" sqref="B64"/>
    </sheetView>
  </sheetViews>
  <sheetFormatPr defaultRowHeight="12.75" x14ac:dyDescent="0.35"/>
  <cols>
    <col min="2" max="2" width="44" customWidth="1"/>
    <col min="21" max="21" width="9.1328125" customWidth="1"/>
    <col min="24" max="24" width="9.3984375" bestFit="1" customWidth="1"/>
    <col min="25" max="25" width="11.59765625" bestFit="1" customWidth="1"/>
    <col min="26" max="26" width="9.3984375" bestFit="1" customWidth="1"/>
  </cols>
  <sheetData>
    <row r="1" spans="1:26" ht="15" x14ac:dyDescent="0.4">
      <c r="A1" s="159" t="s">
        <v>193</v>
      </c>
    </row>
    <row r="2" spans="1:26" ht="14.25" x14ac:dyDescent="0.45">
      <c r="A2" s="621"/>
      <c r="B2" s="272">
        <v>1</v>
      </c>
      <c r="C2" s="272">
        <v>2</v>
      </c>
      <c r="D2" s="272">
        <v>3</v>
      </c>
      <c r="E2" s="272">
        <v>4</v>
      </c>
      <c r="F2" s="272">
        <v>5</v>
      </c>
      <c r="G2" s="272">
        <v>6</v>
      </c>
      <c r="H2" s="272">
        <v>7</v>
      </c>
      <c r="I2" s="272">
        <v>8</v>
      </c>
      <c r="J2" s="272">
        <v>9</v>
      </c>
      <c r="K2" s="272">
        <v>10</v>
      </c>
      <c r="L2" s="272">
        <v>11</v>
      </c>
      <c r="M2" s="272">
        <v>12</v>
      </c>
      <c r="N2" s="272">
        <v>13</v>
      </c>
      <c r="O2" s="272">
        <v>14</v>
      </c>
      <c r="P2" s="272">
        <v>15</v>
      </c>
      <c r="Q2" s="272">
        <v>16</v>
      </c>
      <c r="R2" s="272">
        <v>17</v>
      </c>
      <c r="S2" s="272">
        <v>18</v>
      </c>
      <c r="T2" s="272">
        <v>19</v>
      </c>
      <c r="U2" s="272">
        <v>20</v>
      </c>
      <c r="V2" s="272">
        <v>21</v>
      </c>
      <c r="W2" s="272">
        <v>22</v>
      </c>
      <c r="X2" s="272">
        <v>23</v>
      </c>
      <c r="Y2" s="272">
        <v>24</v>
      </c>
      <c r="Z2" s="272">
        <v>25</v>
      </c>
    </row>
    <row r="3" spans="1:26" x14ac:dyDescent="0.35">
      <c r="A3" s="157" t="s">
        <v>183</v>
      </c>
      <c r="B3" t="s">
        <v>183</v>
      </c>
      <c r="C3" t="s">
        <v>524</v>
      </c>
      <c r="L3" t="s">
        <v>525</v>
      </c>
      <c r="U3" t="s">
        <v>526</v>
      </c>
      <c r="X3" t="s">
        <v>527</v>
      </c>
    </row>
    <row r="4" spans="1:26" x14ac:dyDescent="0.35">
      <c r="C4">
        <v>0</v>
      </c>
      <c r="F4">
        <v>1</v>
      </c>
      <c r="I4" t="s">
        <v>236</v>
      </c>
      <c r="L4">
        <v>0</v>
      </c>
      <c r="O4">
        <v>1</v>
      </c>
      <c r="R4" t="s">
        <v>236</v>
      </c>
      <c r="U4" t="s">
        <v>528</v>
      </c>
    </row>
    <row r="5" spans="1:26" x14ac:dyDescent="0.35">
      <c r="C5" t="s">
        <v>528</v>
      </c>
      <c r="F5" t="s">
        <v>528</v>
      </c>
      <c r="I5" t="s">
        <v>528</v>
      </c>
      <c r="L5" t="s">
        <v>528</v>
      </c>
      <c r="O5" t="s">
        <v>528</v>
      </c>
      <c r="R5" t="s">
        <v>528</v>
      </c>
      <c r="U5" s="273" t="s">
        <v>412</v>
      </c>
      <c r="V5" s="274" t="s">
        <v>184</v>
      </c>
      <c r="W5" s="275" t="s">
        <v>236</v>
      </c>
      <c r="X5" s="157"/>
      <c r="Y5" s="157"/>
      <c r="Z5" s="157"/>
    </row>
    <row r="6" spans="1:26" x14ac:dyDescent="0.35">
      <c r="C6" s="273" t="s">
        <v>412</v>
      </c>
      <c r="D6" s="274" t="s">
        <v>184</v>
      </c>
      <c r="E6" s="275" t="s">
        <v>236</v>
      </c>
      <c r="F6" s="273" t="s">
        <v>412</v>
      </c>
      <c r="G6" s="274" t="s">
        <v>184</v>
      </c>
      <c r="H6" s="275" t="s">
        <v>236</v>
      </c>
      <c r="I6" s="273" t="s">
        <v>412</v>
      </c>
      <c r="J6" s="274" t="s">
        <v>184</v>
      </c>
      <c r="K6" s="275" t="s">
        <v>236</v>
      </c>
      <c r="L6" s="273" t="s">
        <v>412</v>
      </c>
      <c r="M6" s="274" t="s">
        <v>184</v>
      </c>
      <c r="N6" s="275" t="s">
        <v>236</v>
      </c>
      <c r="O6" s="273" t="s">
        <v>412</v>
      </c>
      <c r="P6" s="274" t="s">
        <v>184</v>
      </c>
      <c r="Q6" s="275" t="s">
        <v>236</v>
      </c>
      <c r="R6" s="273" t="s">
        <v>412</v>
      </c>
      <c r="S6" s="274" t="s">
        <v>184</v>
      </c>
      <c r="T6" s="275" t="s">
        <v>236</v>
      </c>
      <c r="U6" s="273" t="s">
        <v>529</v>
      </c>
      <c r="V6" s="274" t="s">
        <v>529</v>
      </c>
      <c r="W6" s="275" t="s">
        <v>529</v>
      </c>
      <c r="X6" s="273" t="s">
        <v>412</v>
      </c>
      <c r="Y6" s="274" t="s">
        <v>184</v>
      </c>
      <c r="Z6" s="275" t="s">
        <v>236</v>
      </c>
    </row>
    <row r="7" spans="1:26" x14ac:dyDescent="0.35">
      <c r="C7" s="273" t="s">
        <v>185</v>
      </c>
      <c r="D7" s="274" t="s">
        <v>185</v>
      </c>
      <c r="E7" s="275" t="s">
        <v>185</v>
      </c>
      <c r="F7" s="273" t="s">
        <v>185</v>
      </c>
      <c r="G7" s="274" t="s">
        <v>185</v>
      </c>
      <c r="H7" s="275" t="s">
        <v>185</v>
      </c>
      <c r="I7" s="273" t="s">
        <v>185</v>
      </c>
      <c r="J7" s="274" t="s">
        <v>185</v>
      </c>
      <c r="K7" s="275" t="s">
        <v>185</v>
      </c>
      <c r="L7" s="273" t="s">
        <v>185</v>
      </c>
      <c r="M7" s="274" t="s">
        <v>185</v>
      </c>
      <c r="N7" s="275" t="s">
        <v>185</v>
      </c>
      <c r="O7" s="273" t="s">
        <v>185</v>
      </c>
      <c r="P7" s="274" t="s">
        <v>185</v>
      </c>
      <c r="Q7" s="275" t="s">
        <v>185</v>
      </c>
      <c r="R7" s="273" t="s">
        <v>185</v>
      </c>
      <c r="S7" s="274" t="s">
        <v>185</v>
      </c>
      <c r="T7" s="275" t="s">
        <v>185</v>
      </c>
      <c r="U7" s="273" t="s">
        <v>185</v>
      </c>
      <c r="V7" s="274" t="s">
        <v>185</v>
      </c>
      <c r="W7" s="275" t="s">
        <v>185</v>
      </c>
      <c r="X7" s="273" t="s">
        <v>185</v>
      </c>
      <c r="Y7" s="274" t="s">
        <v>185</v>
      </c>
      <c r="Z7" s="275" t="s">
        <v>185</v>
      </c>
    </row>
    <row r="8" spans="1:26" x14ac:dyDescent="0.35">
      <c r="A8" t="s">
        <v>186</v>
      </c>
      <c r="B8" t="s">
        <v>216</v>
      </c>
      <c r="C8" s="273"/>
      <c r="D8" s="274"/>
      <c r="E8" s="275"/>
      <c r="F8" s="622">
        <v>69</v>
      </c>
      <c r="G8" s="622">
        <v>53</v>
      </c>
      <c r="H8" s="622">
        <v>60</v>
      </c>
      <c r="I8" s="273">
        <v>28970</v>
      </c>
      <c r="J8" s="274">
        <v>30367</v>
      </c>
      <c r="K8" s="275">
        <v>59337</v>
      </c>
      <c r="L8" s="273"/>
      <c r="M8" s="274"/>
      <c r="N8" s="275"/>
      <c r="O8" s="622">
        <v>72</v>
      </c>
      <c r="P8" s="622">
        <v>57</v>
      </c>
      <c r="Q8" s="622">
        <v>64</v>
      </c>
      <c r="R8" s="273">
        <v>28970</v>
      </c>
      <c r="S8" s="274">
        <v>30367</v>
      </c>
      <c r="T8" s="275">
        <v>59337</v>
      </c>
      <c r="U8" s="276">
        <v>34.6</v>
      </c>
      <c r="V8" s="277">
        <v>32</v>
      </c>
      <c r="W8" s="278">
        <v>33.200000000000003</v>
      </c>
      <c r="X8" s="623">
        <v>-2.4</v>
      </c>
      <c r="Y8" s="624">
        <v>-1.6</v>
      </c>
      <c r="Z8" s="625">
        <v>-2</v>
      </c>
    </row>
    <row r="9" spans="1:26" x14ac:dyDescent="0.35">
      <c r="B9" t="s">
        <v>220</v>
      </c>
      <c r="C9" s="273"/>
      <c r="D9" s="274"/>
      <c r="E9" s="275"/>
      <c r="F9" s="622">
        <v>71</v>
      </c>
      <c r="G9" s="622">
        <v>54</v>
      </c>
      <c r="H9" s="622">
        <v>62</v>
      </c>
      <c r="I9" s="273">
        <v>15297</v>
      </c>
      <c r="J9" s="274">
        <v>15696</v>
      </c>
      <c r="K9" s="275">
        <v>30993</v>
      </c>
      <c r="L9" s="273"/>
      <c r="M9" s="274"/>
      <c r="N9" s="275"/>
      <c r="O9" s="622">
        <v>73</v>
      </c>
      <c r="P9" s="622">
        <v>57</v>
      </c>
      <c r="Q9" s="622">
        <v>65</v>
      </c>
      <c r="R9" s="273">
        <v>15297</v>
      </c>
      <c r="S9" s="274">
        <v>15696</v>
      </c>
      <c r="T9" s="275">
        <v>30993</v>
      </c>
      <c r="U9" s="276">
        <v>34.9</v>
      </c>
      <c r="V9" s="277">
        <v>32</v>
      </c>
      <c r="W9" s="278">
        <v>33.5</v>
      </c>
      <c r="X9" s="623">
        <v>-0.8</v>
      </c>
      <c r="Y9" s="624">
        <v>-1.7</v>
      </c>
      <c r="Z9" s="625">
        <v>-1.2</v>
      </c>
    </row>
    <row r="10" spans="1:26" x14ac:dyDescent="0.35">
      <c r="B10" t="s">
        <v>221</v>
      </c>
      <c r="C10" s="273"/>
      <c r="D10" s="274"/>
      <c r="E10" s="275"/>
      <c r="F10" s="622">
        <v>71</v>
      </c>
      <c r="G10" s="622">
        <v>56</v>
      </c>
      <c r="H10" s="622">
        <v>63</v>
      </c>
      <c r="I10" s="273">
        <v>1413</v>
      </c>
      <c r="J10" s="274">
        <v>1480</v>
      </c>
      <c r="K10" s="275">
        <v>2893</v>
      </c>
      <c r="L10" s="273"/>
      <c r="M10" s="274"/>
      <c r="N10" s="275"/>
      <c r="O10" s="622">
        <v>74</v>
      </c>
      <c r="P10" s="622">
        <v>60</v>
      </c>
      <c r="Q10" s="622">
        <v>67</v>
      </c>
      <c r="R10" s="273">
        <v>1413</v>
      </c>
      <c r="S10" s="274">
        <v>1480</v>
      </c>
      <c r="T10" s="275">
        <v>2893</v>
      </c>
      <c r="U10" s="276">
        <v>35</v>
      </c>
      <c r="V10" s="277">
        <v>33</v>
      </c>
      <c r="W10" s="278">
        <v>34</v>
      </c>
      <c r="X10" s="623">
        <v>-0.6</v>
      </c>
      <c r="Y10" s="624">
        <v>1.8</v>
      </c>
      <c r="Z10" s="625">
        <v>0.6</v>
      </c>
    </row>
    <row r="11" spans="1:26" x14ac:dyDescent="0.35">
      <c r="B11" t="s">
        <v>215</v>
      </c>
      <c r="C11" s="273"/>
      <c r="D11" s="274"/>
      <c r="E11" s="275"/>
      <c r="F11" s="622">
        <v>75</v>
      </c>
      <c r="G11" s="622">
        <v>58</v>
      </c>
      <c r="H11" s="622">
        <v>66</v>
      </c>
      <c r="I11" s="273">
        <v>17567</v>
      </c>
      <c r="J11" s="274">
        <v>18420</v>
      </c>
      <c r="K11" s="275">
        <v>35987</v>
      </c>
      <c r="L11" s="273"/>
      <c r="M11" s="274"/>
      <c r="N11" s="275"/>
      <c r="O11" s="622">
        <v>77</v>
      </c>
      <c r="P11" s="622">
        <v>60</v>
      </c>
      <c r="Q11" s="622">
        <v>68</v>
      </c>
      <c r="R11" s="273">
        <v>17567</v>
      </c>
      <c r="S11" s="274">
        <v>18420</v>
      </c>
      <c r="T11" s="275">
        <v>35987</v>
      </c>
      <c r="U11" s="276">
        <v>36</v>
      </c>
      <c r="V11" s="277">
        <v>33.299999999999997</v>
      </c>
      <c r="W11" s="278">
        <v>34.700000000000003</v>
      </c>
      <c r="X11" s="623">
        <v>2.2000000000000002</v>
      </c>
      <c r="Y11" s="624">
        <v>1.3</v>
      </c>
      <c r="Z11" s="625">
        <v>1.8</v>
      </c>
    </row>
    <row r="12" spans="1:26" x14ac:dyDescent="0.35">
      <c r="B12" t="s">
        <v>187</v>
      </c>
      <c r="C12" s="273"/>
      <c r="D12" s="274"/>
      <c r="E12" s="275"/>
      <c r="F12" s="622">
        <v>66</v>
      </c>
      <c r="G12" s="622">
        <v>50</v>
      </c>
      <c r="H12" s="622">
        <v>58</v>
      </c>
      <c r="I12" s="273">
        <v>34975</v>
      </c>
      <c r="J12" s="274">
        <v>37090</v>
      </c>
      <c r="K12" s="275">
        <v>72065</v>
      </c>
      <c r="L12" s="273"/>
      <c r="M12" s="274"/>
      <c r="N12" s="275"/>
      <c r="O12" s="622">
        <v>68</v>
      </c>
      <c r="P12" s="622">
        <v>53</v>
      </c>
      <c r="Q12" s="622">
        <v>60</v>
      </c>
      <c r="R12" s="273">
        <v>34975</v>
      </c>
      <c r="S12" s="274">
        <v>37090</v>
      </c>
      <c r="T12" s="275">
        <v>72065</v>
      </c>
      <c r="U12" s="276">
        <v>34.9</v>
      </c>
      <c r="V12" s="277">
        <v>32.299999999999997</v>
      </c>
      <c r="W12" s="278">
        <v>33.5</v>
      </c>
      <c r="X12" s="623">
        <v>-6.3</v>
      </c>
      <c r="Y12" s="624">
        <v>-5.5</v>
      </c>
      <c r="Z12" s="625">
        <v>-5.9</v>
      </c>
    </row>
    <row r="13" spans="1:26" x14ac:dyDescent="0.35">
      <c r="B13" t="s">
        <v>213</v>
      </c>
      <c r="C13" s="273"/>
      <c r="D13" s="274"/>
      <c r="E13" s="275"/>
      <c r="F13" s="622">
        <v>74</v>
      </c>
      <c r="G13" s="622">
        <v>57</v>
      </c>
      <c r="H13" s="622">
        <v>66</v>
      </c>
      <c r="I13" s="273">
        <v>220989</v>
      </c>
      <c r="J13" s="274">
        <v>232584</v>
      </c>
      <c r="K13" s="275">
        <v>453573</v>
      </c>
      <c r="L13" s="273"/>
      <c r="M13" s="274"/>
      <c r="N13" s="275"/>
      <c r="O13" s="622">
        <v>75</v>
      </c>
      <c r="P13" s="622">
        <v>60</v>
      </c>
      <c r="Q13" s="622">
        <v>67</v>
      </c>
      <c r="R13" s="273">
        <v>220989</v>
      </c>
      <c r="S13" s="274">
        <v>232584</v>
      </c>
      <c r="T13" s="275">
        <v>453573</v>
      </c>
      <c r="U13" s="276">
        <v>35.9</v>
      </c>
      <c r="V13" s="277">
        <v>33.4</v>
      </c>
      <c r="W13" s="278">
        <v>34.6</v>
      </c>
      <c r="X13" s="623">
        <v>1.2</v>
      </c>
      <c r="Y13" s="624">
        <v>1.1000000000000001</v>
      </c>
      <c r="Z13" s="625">
        <v>1.1000000000000001</v>
      </c>
    </row>
    <row r="14" spans="1:26" x14ac:dyDescent="0.35">
      <c r="B14" t="s">
        <v>236</v>
      </c>
      <c r="C14" s="273"/>
      <c r="D14" s="274"/>
      <c r="E14" s="275"/>
      <c r="F14" s="622">
        <v>73</v>
      </c>
      <c r="G14" s="622">
        <v>56</v>
      </c>
      <c r="H14" s="622">
        <v>64</v>
      </c>
      <c r="I14" s="273">
        <v>319211</v>
      </c>
      <c r="J14" s="274">
        <v>335637</v>
      </c>
      <c r="K14" s="275">
        <v>654848</v>
      </c>
      <c r="L14" s="273"/>
      <c r="M14" s="274"/>
      <c r="N14" s="275"/>
      <c r="O14" s="622">
        <v>74</v>
      </c>
      <c r="P14" s="622">
        <v>59</v>
      </c>
      <c r="Q14" s="622">
        <v>66</v>
      </c>
      <c r="R14" s="273">
        <v>319211</v>
      </c>
      <c r="S14" s="274">
        <v>335637</v>
      </c>
      <c r="T14" s="275">
        <v>654848</v>
      </c>
      <c r="U14" s="276">
        <v>35.700000000000003</v>
      </c>
      <c r="V14" s="277">
        <v>33.1</v>
      </c>
      <c r="W14" s="278">
        <v>34.299999999999997</v>
      </c>
      <c r="X14" s="623"/>
      <c r="Y14" s="624"/>
      <c r="Z14" s="625"/>
    </row>
    <row r="15" spans="1:26" x14ac:dyDescent="0.35">
      <c r="A15" t="s">
        <v>530</v>
      </c>
      <c r="B15" t="s">
        <v>531</v>
      </c>
      <c r="C15" s="273"/>
      <c r="D15" s="274"/>
      <c r="E15" s="275"/>
      <c r="F15" s="622">
        <v>72</v>
      </c>
      <c r="G15" s="622">
        <v>54</v>
      </c>
      <c r="H15" s="622">
        <v>63</v>
      </c>
      <c r="I15" s="273">
        <v>10520</v>
      </c>
      <c r="J15" s="274">
        <v>10715</v>
      </c>
      <c r="K15" s="275">
        <v>21235</v>
      </c>
      <c r="L15" s="273"/>
      <c r="M15" s="274"/>
      <c r="N15" s="275"/>
      <c r="O15" s="622">
        <v>74</v>
      </c>
      <c r="P15" s="622">
        <v>58</v>
      </c>
      <c r="Q15" s="622">
        <v>66</v>
      </c>
      <c r="R15" s="273">
        <v>10520</v>
      </c>
      <c r="S15" s="274">
        <v>10715</v>
      </c>
      <c r="T15" s="275">
        <v>21235</v>
      </c>
      <c r="U15" s="276">
        <v>35</v>
      </c>
      <c r="V15" s="277">
        <v>32</v>
      </c>
      <c r="W15" s="278">
        <v>33.5</v>
      </c>
      <c r="X15" s="623">
        <v>-0.3</v>
      </c>
      <c r="Y15" s="624">
        <v>-0.7</v>
      </c>
      <c r="Z15" s="625">
        <v>-0.4</v>
      </c>
    </row>
    <row r="16" spans="1:26" x14ac:dyDescent="0.35">
      <c r="B16" t="s">
        <v>173</v>
      </c>
      <c r="C16" s="273"/>
      <c r="D16" s="274"/>
      <c r="E16" s="275"/>
      <c r="F16" s="622">
        <v>71</v>
      </c>
      <c r="G16" s="622">
        <v>54</v>
      </c>
      <c r="H16" s="622">
        <v>62</v>
      </c>
      <c r="I16" s="273">
        <v>5037</v>
      </c>
      <c r="J16" s="274">
        <v>5340</v>
      </c>
      <c r="K16" s="275">
        <v>10377</v>
      </c>
      <c r="L16" s="273"/>
      <c r="M16" s="274"/>
      <c r="N16" s="275"/>
      <c r="O16" s="622">
        <v>73</v>
      </c>
      <c r="P16" s="622">
        <v>58</v>
      </c>
      <c r="Q16" s="622">
        <v>65</v>
      </c>
      <c r="R16" s="273">
        <v>5037</v>
      </c>
      <c r="S16" s="274">
        <v>5340</v>
      </c>
      <c r="T16" s="275">
        <v>10377</v>
      </c>
      <c r="U16" s="276">
        <v>34.9</v>
      </c>
      <c r="V16" s="277">
        <v>32.1</v>
      </c>
      <c r="W16" s="278">
        <v>33.5</v>
      </c>
      <c r="X16" s="623">
        <v>-1</v>
      </c>
      <c r="Y16" s="624">
        <v>-0.7</v>
      </c>
      <c r="Z16" s="625">
        <v>-0.9</v>
      </c>
    </row>
    <row r="17" spans="2:26" x14ac:dyDescent="0.35">
      <c r="B17" t="s">
        <v>174</v>
      </c>
      <c r="C17" s="273"/>
      <c r="D17" s="274"/>
      <c r="E17" s="275"/>
      <c r="F17" s="622">
        <v>70</v>
      </c>
      <c r="G17" s="622">
        <v>53</v>
      </c>
      <c r="H17" s="622">
        <v>61</v>
      </c>
      <c r="I17" s="273">
        <v>2084</v>
      </c>
      <c r="J17" s="274">
        <v>2138</v>
      </c>
      <c r="K17" s="275">
        <v>4222</v>
      </c>
      <c r="L17" s="273"/>
      <c r="M17" s="274"/>
      <c r="N17" s="275"/>
      <c r="O17" s="622">
        <v>72</v>
      </c>
      <c r="P17" s="622">
        <v>55</v>
      </c>
      <c r="Q17" s="622">
        <v>64</v>
      </c>
      <c r="R17" s="273">
        <v>2084</v>
      </c>
      <c r="S17" s="274">
        <v>2138</v>
      </c>
      <c r="T17" s="275">
        <v>4222</v>
      </c>
      <c r="U17" s="276">
        <v>34.5</v>
      </c>
      <c r="V17" s="277">
        <v>32</v>
      </c>
      <c r="W17" s="278">
        <v>33.200000000000003</v>
      </c>
      <c r="X17" s="623">
        <v>-2.1</v>
      </c>
      <c r="Y17" s="624">
        <v>-3.2</v>
      </c>
      <c r="Z17" s="625">
        <v>-2.5</v>
      </c>
    </row>
    <row r="18" spans="2:26" x14ac:dyDescent="0.35">
      <c r="B18" t="s">
        <v>222</v>
      </c>
      <c r="C18" s="273"/>
      <c r="D18" s="274"/>
      <c r="E18" s="275"/>
      <c r="F18" s="622">
        <v>63</v>
      </c>
      <c r="G18" s="622">
        <v>47</v>
      </c>
      <c r="H18" s="622">
        <v>55</v>
      </c>
      <c r="I18" s="273">
        <v>4879</v>
      </c>
      <c r="J18" s="274">
        <v>5182</v>
      </c>
      <c r="K18" s="275">
        <v>10061</v>
      </c>
      <c r="L18" s="273"/>
      <c r="M18" s="274"/>
      <c r="N18" s="275"/>
      <c r="O18" s="622">
        <v>65</v>
      </c>
      <c r="P18" s="622">
        <v>51</v>
      </c>
      <c r="Q18" s="622">
        <v>58</v>
      </c>
      <c r="R18" s="273">
        <v>4879</v>
      </c>
      <c r="S18" s="274">
        <v>5182</v>
      </c>
      <c r="T18" s="275">
        <v>10061</v>
      </c>
      <c r="U18" s="276">
        <v>33.6</v>
      </c>
      <c r="V18" s="277">
        <v>31.1</v>
      </c>
      <c r="W18" s="278">
        <v>32.299999999999997</v>
      </c>
      <c r="X18" s="623">
        <v>-8.9</v>
      </c>
      <c r="Y18" s="624">
        <v>-7.8</v>
      </c>
      <c r="Z18" s="625">
        <v>-8.4</v>
      </c>
    </row>
    <row r="19" spans="2:26" x14ac:dyDescent="0.35">
      <c r="B19" t="s">
        <v>172</v>
      </c>
      <c r="C19" s="273"/>
      <c r="D19" s="274"/>
      <c r="E19" s="275"/>
      <c r="F19" s="622">
        <v>76</v>
      </c>
      <c r="G19" s="622">
        <v>58</v>
      </c>
      <c r="H19" s="622">
        <v>66</v>
      </c>
      <c r="I19" s="273">
        <v>6345</v>
      </c>
      <c r="J19" s="274">
        <v>6809</v>
      </c>
      <c r="K19" s="275">
        <v>13154</v>
      </c>
      <c r="L19" s="273"/>
      <c r="M19" s="274"/>
      <c r="N19" s="275"/>
      <c r="O19" s="622">
        <v>77</v>
      </c>
      <c r="P19" s="622">
        <v>61</v>
      </c>
      <c r="Q19" s="622">
        <v>69</v>
      </c>
      <c r="R19" s="273">
        <v>6345</v>
      </c>
      <c r="S19" s="274">
        <v>6809</v>
      </c>
      <c r="T19" s="275">
        <v>13154</v>
      </c>
      <c r="U19" s="276">
        <v>36.1</v>
      </c>
      <c r="V19" s="277">
        <v>33.5</v>
      </c>
      <c r="W19" s="278">
        <v>34.700000000000003</v>
      </c>
      <c r="X19" s="623">
        <v>2.8</v>
      </c>
      <c r="Y19" s="624">
        <v>2</v>
      </c>
      <c r="Z19" s="625">
        <v>2.2999999999999998</v>
      </c>
    </row>
    <row r="20" spans="2:26" x14ac:dyDescent="0.35">
      <c r="B20" t="s">
        <v>171</v>
      </c>
      <c r="C20" s="273"/>
      <c r="D20" s="274"/>
      <c r="E20" s="275"/>
      <c r="F20" s="622">
        <v>63</v>
      </c>
      <c r="G20" s="622">
        <v>48</v>
      </c>
      <c r="H20" s="622">
        <v>55</v>
      </c>
      <c r="I20" s="273">
        <v>19549</v>
      </c>
      <c r="J20" s="274">
        <v>20402</v>
      </c>
      <c r="K20" s="275">
        <v>39951</v>
      </c>
      <c r="L20" s="273"/>
      <c r="M20" s="274"/>
      <c r="N20" s="275"/>
      <c r="O20" s="622">
        <v>65</v>
      </c>
      <c r="P20" s="622">
        <v>50</v>
      </c>
      <c r="Q20" s="622">
        <v>57</v>
      </c>
      <c r="R20" s="273">
        <v>19549</v>
      </c>
      <c r="S20" s="274">
        <v>20402</v>
      </c>
      <c r="T20" s="275">
        <v>39951</v>
      </c>
      <c r="U20" s="276">
        <v>33.799999999999997</v>
      </c>
      <c r="V20" s="277">
        <v>31.3</v>
      </c>
      <c r="W20" s="278">
        <v>32.5</v>
      </c>
      <c r="X20" s="623">
        <v>-9.6</v>
      </c>
      <c r="Y20" s="624">
        <v>-8.3000000000000007</v>
      </c>
      <c r="Z20" s="625">
        <v>-8.9</v>
      </c>
    </row>
    <row r="21" spans="2:26" x14ac:dyDescent="0.35">
      <c r="B21" t="s">
        <v>244</v>
      </c>
      <c r="C21" s="273"/>
      <c r="D21" s="274"/>
      <c r="E21" s="275"/>
      <c r="F21" s="622">
        <v>65</v>
      </c>
      <c r="G21" s="622">
        <v>48</v>
      </c>
      <c r="H21" s="622">
        <v>56</v>
      </c>
      <c r="I21" s="273">
        <v>4294</v>
      </c>
      <c r="J21" s="274">
        <v>4485</v>
      </c>
      <c r="K21" s="275">
        <v>8779</v>
      </c>
      <c r="L21" s="273"/>
      <c r="M21" s="274"/>
      <c r="N21" s="275"/>
      <c r="O21" s="622">
        <v>69</v>
      </c>
      <c r="P21" s="622">
        <v>52</v>
      </c>
      <c r="Q21" s="622">
        <v>60</v>
      </c>
      <c r="R21" s="273">
        <v>4294</v>
      </c>
      <c r="S21" s="274">
        <v>4485</v>
      </c>
      <c r="T21" s="275">
        <v>8779</v>
      </c>
      <c r="U21" s="276">
        <v>34.1</v>
      </c>
      <c r="V21" s="277">
        <v>31.1</v>
      </c>
      <c r="W21" s="278">
        <v>32.6</v>
      </c>
      <c r="X21" s="623">
        <v>-5.2</v>
      </c>
      <c r="Y21" s="624">
        <v>-6.4</v>
      </c>
      <c r="Z21" s="625">
        <v>-5.8</v>
      </c>
    </row>
    <row r="22" spans="2:26" x14ac:dyDescent="0.35">
      <c r="B22" t="s">
        <v>532</v>
      </c>
      <c r="C22" s="273"/>
      <c r="D22" s="274"/>
      <c r="E22" s="275"/>
      <c r="F22" s="622">
        <v>71</v>
      </c>
      <c r="G22" s="622">
        <v>52</v>
      </c>
      <c r="H22" s="622">
        <v>61</v>
      </c>
      <c r="I22" s="273">
        <v>2693</v>
      </c>
      <c r="J22" s="274">
        <v>2843</v>
      </c>
      <c r="K22" s="275">
        <v>5536</v>
      </c>
      <c r="L22" s="276"/>
      <c r="M22" s="276"/>
      <c r="N22" s="276"/>
      <c r="O22" s="622">
        <v>72</v>
      </c>
      <c r="P22" s="622">
        <v>54</v>
      </c>
      <c r="Q22" s="622">
        <v>63</v>
      </c>
      <c r="R22" s="273">
        <v>2693</v>
      </c>
      <c r="S22" s="274">
        <v>2843</v>
      </c>
      <c r="T22" s="275">
        <v>5536</v>
      </c>
      <c r="U22" s="276">
        <v>34.9</v>
      </c>
      <c r="V22" s="276">
        <v>32.1</v>
      </c>
      <c r="W22" s="276">
        <v>33.5</v>
      </c>
      <c r="X22" s="276">
        <v>-1.8</v>
      </c>
      <c r="Y22" s="276">
        <v>-4.2</v>
      </c>
      <c r="Z22" s="276">
        <v>-3</v>
      </c>
    </row>
    <row r="23" spans="2:26" x14ac:dyDescent="0.35">
      <c r="B23" t="s">
        <v>221</v>
      </c>
      <c r="C23" s="273"/>
      <c r="D23" s="274"/>
      <c r="E23" s="275"/>
      <c r="F23" s="622">
        <v>71</v>
      </c>
      <c r="G23" s="622">
        <v>56</v>
      </c>
      <c r="H23" s="622">
        <v>63</v>
      </c>
      <c r="I23" s="273">
        <v>1413</v>
      </c>
      <c r="J23" s="274">
        <v>1480</v>
      </c>
      <c r="K23" s="275">
        <v>2893</v>
      </c>
      <c r="L23" s="273"/>
      <c r="M23" s="274"/>
      <c r="N23" s="275"/>
      <c r="O23" s="622">
        <v>74</v>
      </c>
      <c r="P23" s="622">
        <v>60</v>
      </c>
      <c r="Q23" s="622">
        <v>67</v>
      </c>
      <c r="R23" s="273">
        <v>1413</v>
      </c>
      <c r="S23" s="274">
        <v>1480</v>
      </c>
      <c r="T23" s="275">
        <v>2893</v>
      </c>
      <c r="U23" s="276">
        <v>35</v>
      </c>
      <c r="V23" s="277">
        <v>33</v>
      </c>
      <c r="W23" s="278">
        <v>34</v>
      </c>
      <c r="X23" s="623">
        <v>-0.6</v>
      </c>
      <c r="Y23" s="624">
        <v>1.8</v>
      </c>
      <c r="Z23" s="625">
        <v>0.6</v>
      </c>
    </row>
    <row r="24" spans="2:26" x14ac:dyDescent="0.35">
      <c r="B24" t="s">
        <v>164</v>
      </c>
      <c r="C24" s="273"/>
      <c r="D24" s="274"/>
      <c r="E24" s="275"/>
      <c r="F24" s="622">
        <v>28</v>
      </c>
      <c r="G24" s="622">
        <v>18</v>
      </c>
      <c r="H24" s="622">
        <v>23</v>
      </c>
      <c r="I24" s="273">
        <v>841</v>
      </c>
      <c r="J24" s="274">
        <v>835</v>
      </c>
      <c r="K24" s="275">
        <v>1676</v>
      </c>
      <c r="L24" s="273"/>
      <c r="M24" s="274"/>
      <c r="N24" s="275"/>
      <c r="O24" s="622">
        <v>29</v>
      </c>
      <c r="P24" s="622">
        <v>19</v>
      </c>
      <c r="Q24" s="622">
        <v>24</v>
      </c>
      <c r="R24" s="273">
        <v>841</v>
      </c>
      <c r="S24" s="274">
        <v>835</v>
      </c>
      <c r="T24" s="275">
        <v>1676</v>
      </c>
      <c r="U24" s="276">
        <v>28.9</v>
      </c>
      <c r="V24" s="277">
        <v>26.3</v>
      </c>
      <c r="W24" s="278">
        <v>27.6</v>
      </c>
      <c r="X24" s="623">
        <v>-44.9</v>
      </c>
      <c r="Y24" s="624">
        <v>-39.5</v>
      </c>
      <c r="Z24" s="625">
        <v>-42</v>
      </c>
    </row>
    <row r="25" spans="2:26" x14ac:dyDescent="0.35">
      <c r="B25" t="s">
        <v>242</v>
      </c>
      <c r="C25" s="273"/>
      <c r="D25" s="274"/>
      <c r="E25" s="275"/>
      <c r="F25" s="622">
        <v>78</v>
      </c>
      <c r="G25" s="622">
        <v>64</v>
      </c>
      <c r="H25" s="622">
        <v>70</v>
      </c>
      <c r="I25" s="273">
        <v>8224</v>
      </c>
      <c r="J25" s="274">
        <v>8734</v>
      </c>
      <c r="K25" s="275">
        <v>16958</v>
      </c>
      <c r="L25" s="273"/>
      <c r="M25" s="274"/>
      <c r="N25" s="275"/>
      <c r="O25" s="622">
        <v>80</v>
      </c>
      <c r="P25" s="622">
        <v>67</v>
      </c>
      <c r="Q25" s="622">
        <v>74</v>
      </c>
      <c r="R25" s="273">
        <v>8224</v>
      </c>
      <c r="S25" s="274">
        <v>8734</v>
      </c>
      <c r="T25" s="275">
        <v>16958</v>
      </c>
      <c r="U25" s="276">
        <v>36.4</v>
      </c>
      <c r="V25" s="277">
        <v>34.1</v>
      </c>
      <c r="W25" s="278">
        <v>35.200000000000003</v>
      </c>
      <c r="X25" s="623">
        <v>5.8</v>
      </c>
      <c r="Y25" s="624">
        <v>8.8000000000000007</v>
      </c>
      <c r="Z25" s="625">
        <v>7.3</v>
      </c>
    </row>
    <row r="26" spans="2:26" x14ac:dyDescent="0.35">
      <c r="B26" t="s">
        <v>238</v>
      </c>
      <c r="C26" s="273"/>
      <c r="D26" s="274"/>
      <c r="E26" s="275"/>
      <c r="F26" s="622">
        <v>75</v>
      </c>
      <c r="G26" s="622">
        <v>58</v>
      </c>
      <c r="H26" s="622">
        <v>66</v>
      </c>
      <c r="I26" s="273">
        <v>751</v>
      </c>
      <c r="J26" s="274">
        <v>835</v>
      </c>
      <c r="K26" s="275">
        <v>1586</v>
      </c>
      <c r="L26" s="273"/>
      <c r="M26" s="274"/>
      <c r="N26" s="275"/>
      <c r="O26" s="622">
        <v>75</v>
      </c>
      <c r="P26" s="622">
        <v>60</v>
      </c>
      <c r="Q26" s="622">
        <v>67</v>
      </c>
      <c r="R26" s="273">
        <v>751</v>
      </c>
      <c r="S26" s="274">
        <v>835</v>
      </c>
      <c r="T26" s="275">
        <v>1586</v>
      </c>
      <c r="U26" s="276">
        <v>36.4</v>
      </c>
      <c r="V26" s="277">
        <v>34.6</v>
      </c>
      <c r="W26" s="278">
        <v>35.5</v>
      </c>
      <c r="X26" s="623">
        <v>1.2</v>
      </c>
      <c r="Y26" s="624">
        <v>1.5</v>
      </c>
      <c r="Z26" s="625">
        <v>1.1000000000000001</v>
      </c>
    </row>
    <row r="27" spans="2:26" x14ac:dyDescent="0.35">
      <c r="B27" t="s">
        <v>243</v>
      </c>
      <c r="C27" s="273"/>
      <c r="D27" s="274"/>
      <c r="E27" s="275"/>
      <c r="F27" s="622">
        <v>62</v>
      </c>
      <c r="G27" s="622">
        <v>46</v>
      </c>
      <c r="H27" s="622">
        <v>54</v>
      </c>
      <c r="I27" s="273">
        <v>11415</v>
      </c>
      <c r="J27" s="274">
        <v>11808</v>
      </c>
      <c r="K27" s="275">
        <v>23223</v>
      </c>
      <c r="L27" s="273"/>
      <c r="M27" s="274"/>
      <c r="N27" s="275"/>
      <c r="O27" s="622">
        <v>66</v>
      </c>
      <c r="P27" s="622">
        <v>51</v>
      </c>
      <c r="Q27" s="622">
        <v>58</v>
      </c>
      <c r="R27" s="273">
        <v>11415</v>
      </c>
      <c r="S27" s="274">
        <v>11808</v>
      </c>
      <c r="T27" s="275">
        <v>23223</v>
      </c>
      <c r="U27" s="276">
        <v>33.200000000000003</v>
      </c>
      <c r="V27" s="277">
        <v>30.7</v>
      </c>
      <c r="W27" s="278">
        <v>31.9</v>
      </c>
      <c r="X27" s="623">
        <v>-7.8</v>
      </c>
      <c r="Y27" s="624">
        <v>-8</v>
      </c>
      <c r="Z27" s="625">
        <v>-7.9</v>
      </c>
    </row>
    <row r="28" spans="2:26" x14ac:dyDescent="0.35">
      <c r="B28" t="s">
        <v>188</v>
      </c>
      <c r="C28" s="273"/>
      <c r="D28" s="274"/>
      <c r="E28" s="275"/>
      <c r="F28" s="622">
        <v>47</v>
      </c>
      <c r="G28" s="622">
        <v>27</v>
      </c>
      <c r="H28" s="622">
        <v>37</v>
      </c>
      <c r="I28" s="273">
        <v>310</v>
      </c>
      <c r="J28" s="274">
        <v>311</v>
      </c>
      <c r="K28" s="275">
        <v>621</v>
      </c>
      <c r="L28" s="273"/>
      <c r="M28" s="274"/>
      <c r="N28" s="275"/>
      <c r="O28" s="622">
        <v>49</v>
      </c>
      <c r="P28" s="622">
        <v>28</v>
      </c>
      <c r="Q28" s="622">
        <v>38</v>
      </c>
      <c r="R28" s="273">
        <v>310</v>
      </c>
      <c r="S28" s="274">
        <v>311</v>
      </c>
      <c r="T28" s="275">
        <v>621</v>
      </c>
      <c r="U28" s="276">
        <v>31.7</v>
      </c>
      <c r="V28" s="277">
        <v>28.6</v>
      </c>
      <c r="W28" s="278">
        <v>30.1</v>
      </c>
      <c r="X28" s="623">
        <v>-25.2</v>
      </c>
      <c r="Y28" s="624">
        <v>-31</v>
      </c>
      <c r="Z28" s="625">
        <v>-27.9</v>
      </c>
    </row>
    <row r="29" spans="2:26" x14ac:dyDescent="0.35">
      <c r="B29" t="s">
        <v>241</v>
      </c>
      <c r="C29" s="273"/>
      <c r="D29" s="274"/>
      <c r="E29" s="275"/>
      <c r="F29" s="622">
        <v>77</v>
      </c>
      <c r="G29" s="622">
        <v>61</v>
      </c>
      <c r="H29" s="622">
        <v>69</v>
      </c>
      <c r="I29" s="273">
        <v>4235</v>
      </c>
      <c r="J29" s="274">
        <v>4367</v>
      </c>
      <c r="K29" s="275">
        <v>8602</v>
      </c>
      <c r="L29" s="273"/>
      <c r="M29" s="274"/>
      <c r="N29" s="275"/>
      <c r="O29" s="622">
        <v>79</v>
      </c>
      <c r="P29" s="622">
        <v>64</v>
      </c>
      <c r="Q29" s="622">
        <v>71</v>
      </c>
      <c r="R29" s="273">
        <v>4235</v>
      </c>
      <c r="S29" s="274">
        <v>4367</v>
      </c>
      <c r="T29" s="275">
        <v>8602</v>
      </c>
      <c r="U29" s="276">
        <v>36.6</v>
      </c>
      <c r="V29" s="277">
        <v>34</v>
      </c>
      <c r="W29" s="278">
        <v>35.299999999999997</v>
      </c>
      <c r="X29" s="623">
        <v>4.4000000000000004</v>
      </c>
      <c r="Y29" s="624">
        <v>5.2</v>
      </c>
      <c r="Z29" s="625">
        <v>4.9000000000000004</v>
      </c>
    </row>
    <row r="30" spans="2:26" x14ac:dyDescent="0.35">
      <c r="B30" t="s">
        <v>240</v>
      </c>
      <c r="C30" s="273"/>
      <c r="D30" s="274"/>
      <c r="E30" s="275"/>
      <c r="F30" s="622">
        <v>75</v>
      </c>
      <c r="G30" s="622">
        <v>57</v>
      </c>
      <c r="H30" s="622">
        <v>65</v>
      </c>
      <c r="I30" s="273">
        <v>2552</v>
      </c>
      <c r="J30" s="274">
        <v>2639</v>
      </c>
      <c r="K30" s="275">
        <v>5191</v>
      </c>
      <c r="L30" s="273"/>
      <c r="M30" s="274"/>
      <c r="N30" s="275"/>
      <c r="O30" s="622">
        <v>77</v>
      </c>
      <c r="P30" s="622">
        <v>59</v>
      </c>
      <c r="Q30" s="622">
        <v>68</v>
      </c>
      <c r="R30" s="273">
        <v>2552</v>
      </c>
      <c r="S30" s="274">
        <v>2639</v>
      </c>
      <c r="T30" s="275">
        <v>5191</v>
      </c>
      <c r="U30" s="276">
        <v>35.799999999999997</v>
      </c>
      <c r="V30" s="277">
        <v>32.9</v>
      </c>
      <c r="W30" s="278">
        <v>34.4</v>
      </c>
      <c r="X30" s="623">
        <v>2.2999999999999998</v>
      </c>
      <c r="Y30" s="624">
        <v>0.7</v>
      </c>
      <c r="Z30" s="625">
        <v>1.6</v>
      </c>
    </row>
    <row r="31" spans="2:26" x14ac:dyDescent="0.35">
      <c r="B31" t="s">
        <v>239</v>
      </c>
      <c r="C31" s="273"/>
      <c r="D31" s="274"/>
      <c r="E31" s="275"/>
      <c r="F31" s="622">
        <v>72</v>
      </c>
      <c r="G31" s="622">
        <v>54</v>
      </c>
      <c r="H31" s="622">
        <v>63</v>
      </c>
      <c r="I31" s="273">
        <v>4435</v>
      </c>
      <c r="J31" s="274">
        <v>4605</v>
      </c>
      <c r="K31" s="275">
        <v>9040</v>
      </c>
      <c r="L31" s="273"/>
      <c r="M31" s="274"/>
      <c r="N31" s="275"/>
      <c r="O31" s="622">
        <v>74</v>
      </c>
      <c r="P31" s="622">
        <v>56</v>
      </c>
      <c r="Q31" s="622">
        <v>64</v>
      </c>
      <c r="R31" s="273">
        <v>4435</v>
      </c>
      <c r="S31" s="274">
        <v>4605</v>
      </c>
      <c r="T31" s="275">
        <v>9040</v>
      </c>
      <c r="U31" s="276">
        <v>35.4</v>
      </c>
      <c r="V31" s="277">
        <v>32.799999999999997</v>
      </c>
      <c r="W31" s="278">
        <v>34.1</v>
      </c>
      <c r="X31" s="623">
        <v>-0.7</v>
      </c>
      <c r="Y31" s="624">
        <v>-3</v>
      </c>
      <c r="Z31" s="625">
        <v>-1.8</v>
      </c>
    </row>
    <row r="32" spans="2:26" x14ac:dyDescent="0.35">
      <c r="B32" t="s">
        <v>237</v>
      </c>
      <c r="C32" s="273"/>
      <c r="D32" s="274"/>
      <c r="E32" s="275"/>
      <c r="F32" s="622">
        <v>75</v>
      </c>
      <c r="G32" s="622">
        <v>59</v>
      </c>
      <c r="H32" s="622">
        <v>67</v>
      </c>
      <c r="I32" s="273">
        <v>199538</v>
      </c>
      <c r="J32" s="274">
        <v>210201</v>
      </c>
      <c r="K32" s="275">
        <v>409739</v>
      </c>
      <c r="L32" s="273"/>
      <c r="M32" s="274"/>
      <c r="N32" s="275"/>
      <c r="O32" s="622">
        <v>77</v>
      </c>
      <c r="P32" s="622">
        <v>61</v>
      </c>
      <c r="Q32" s="622">
        <v>69</v>
      </c>
      <c r="R32" s="273">
        <v>199538</v>
      </c>
      <c r="S32" s="274">
        <v>210201</v>
      </c>
      <c r="T32" s="275">
        <v>409739</v>
      </c>
      <c r="U32" s="276">
        <v>36.200000000000003</v>
      </c>
      <c r="V32" s="277">
        <v>33.700000000000003</v>
      </c>
      <c r="W32" s="278">
        <v>34.9</v>
      </c>
      <c r="X32" s="623">
        <v>2.5</v>
      </c>
      <c r="Y32" s="624">
        <v>2.2000000000000002</v>
      </c>
      <c r="Z32" s="625">
        <v>2.2999999999999998</v>
      </c>
    </row>
    <row r="33" spans="1:26" x14ac:dyDescent="0.35">
      <c r="B33" t="s">
        <v>223</v>
      </c>
      <c r="C33" s="273"/>
      <c r="D33" s="274"/>
      <c r="E33" s="275"/>
      <c r="F33" s="622">
        <v>73</v>
      </c>
      <c r="G33" s="622">
        <v>56</v>
      </c>
      <c r="H33" s="622">
        <v>64</v>
      </c>
      <c r="I33" s="273">
        <v>319211</v>
      </c>
      <c r="J33" s="274">
        <v>335637</v>
      </c>
      <c r="K33" s="275">
        <v>654848</v>
      </c>
      <c r="L33" s="273"/>
      <c r="M33" s="274"/>
      <c r="N33" s="275"/>
      <c r="O33" s="622">
        <v>74</v>
      </c>
      <c r="P33" s="622">
        <v>59</v>
      </c>
      <c r="Q33" s="622">
        <v>66</v>
      </c>
      <c r="R33" s="273">
        <v>319211</v>
      </c>
      <c r="S33" s="274">
        <v>335637</v>
      </c>
      <c r="T33" s="275">
        <v>654848</v>
      </c>
      <c r="U33" s="276">
        <v>35.700000000000003</v>
      </c>
      <c r="V33" s="277">
        <v>33.1</v>
      </c>
      <c r="W33" s="278">
        <v>34.299999999999997</v>
      </c>
      <c r="X33" s="623"/>
      <c r="Y33" s="624"/>
      <c r="Z33" s="625"/>
    </row>
    <row r="34" spans="1:26" x14ac:dyDescent="0.35">
      <c r="B34" t="s">
        <v>431</v>
      </c>
      <c r="C34" s="273"/>
      <c r="D34" s="274"/>
      <c r="E34" s="275"/>
      <c r="F34" s="622">
        <v>67</v>
      </c>
      <c r="G34" s="622">
        <v>51</v>
      </c>
      <c r="H34" s="622">
        <v>58</v>
      </c>
      <c r="I34" s="273">
        <v>30096</v>
      </c>
      <c r="J34" s="274">
        <v>31908</v>
      </c>
      <c r="K34" s="275">
        <v>62004</v>
      </c>
      <c r="L34" s="273"/>
      <c r="M34" s="274"/>
      <c r="N34" s="275"/>
      <c r="O34" s="622">
        <v>68</v>
      </c>
      <c r="P34" s="622">
        <v>53</v>
      </c>
      <c r="Q34" s="622">
        <v>61</v>
      </c>
      <c r="R34" s="273">
        <v>30096</v>
      </c>
      <c r="S34" s="274">
        <v>31908</v>
      </c>
      <c r="T34" s="275">
        <v>62004</v>
      </c>
      <c r="U34" s="276">
        <v>35.1</v>
      </c>
      <c r="V34" s="277">
        <v>32.5</v>
      </c>
      <c r="W34" s="278">
        <v>33.799999999999997</v>
      </c>
      <c r="X34" s="623">
        <v>-5.8</v>
      </c>
      <c r="Y34" s="624">
        <v>-5.2</v>
      </c>
      <c r="Z34" s="625">
        <v>-5.5</v>
      </c>
    </row>
    <row r="35" spans="1:26" x14ac:dyDescent="0.35">
      <c r="A35" t="s">
        <v>189</v>
      </c>
      <c r="B35" t="s">
        <v>533</v>
      </c>
      <c r="C35" s="273"/>
      <c r="D35" s="274"/>
      <c r="E35" s="275"/>
      <c r="F35" s="622">
        <v>75</v>
      </c>
      <c r="G35" s="622">
        <v>58</v>
      </c>
      <c r="H35" s="622">
        <v>67</v>
      </c>
      <c r="I35" s="273">
        <v>220414</v>
      </c>
      <c r="J35" s="274">
        <v>231212</v>
      </c>
      <c r="K35" s="275">
        <v>451626</v>
      </c>
      <c r="L35" s="273"/>
      <c r="M35" s="274"/>
      <c r="N35" s="275"/>
      <c r="O35" s="622">
        <v>77</v>
      </c>
      <c r="P35" s="622">
        <v>61</v>
      </c>
      <c r="Q35" s="622">
        <v>68</v>
      </c>
      <c r="R35" s="273">
        <v>220414</v>
      </c>
      <c r="S35" s="274">
        <v>231212</v>
      </c>
      <c r="T35" s="275">
        <v>451626</v>
      </c>
      <c r="U35" s="276">
        <v>36.1</v>
      </c>
      <c r="V35" s="277">
        <v>33.6</v>
      </c>
      <c r="W35" s="278">
        <v>34.799999999999997</v>
      </c>
      <c r="X35" s="626">
        <v>9.3000000000000007</v>
      </c>
      <c r="Y35" s="627">
        <v>8.1</v>
      </c>
      <c r="Z35" s="628">
        <v>8.6999999999999993</v>
      </c>
    </row>
    <row r="36" spans="1:26" x14ac:dyDescent="0.35">
      <c r="B36" t="s">
        <v>534</v>
      </c>
      <c r="C36" s="273"/>
      <c r="D36" s="274"/>
      <c r="E36" s="275"/>
      <c r="F36" s="622">
        <v>64</v>
      </c>
      <c r="G36" s="622">
        <v>49</v>
      </c>
      <c r="H36" s="622">
        <v>56</v>
      </c>
      <c r="I36" s="273">
        <v>55646</v>
      </c>
      <c r="J36" s="274">
        <v>58392</v>
      </c>
      <c r="K36" s="275">
        <v>114038</v>
      </c>
      <c r="L36" s="273"/>
      <c r="M36" s="274"/>
      <c r="N36" s="275"/>
      <c r="O36" s="622">
        <v>67</v>
      </c>
      <c r="P36" s="622">
        <v>53</v>
      </c>
      <c r="Q36" s="622">
        <v>60</v>
      </c>
      <c r="R36" s="273">
        <v>55646</v>
      </c>
      <c r="S36" s="274">
        <v>58392</v>
      </c>
      <c r="T36" s="275">
        <v>114038</v>
      </c>
      <c r="U36" s="276">
        <v>33.9</v>
      </c>
      <c r="V36" s="277">
        <v>31.3</v>
      </c>
      <c r="W36" s="278">
        <v>32.5</v>
      </c>
      <c r="X36" s="626"/>
      <c r="Y36" s="627"/>
      <c r="Z36" s="628"/>
    </row>
    <row r="37" spans="1:26" x14ac:dyDescent="0.35">
      <c r="B37" t="s">
        <v>431</v>
      </c>
      <c r="C37" s="273"/>
      <c r="D37" s="274"/>
      <c r="E37" s="275"/>
      <c r="F37" s="622">
        <v>70</v>
      </c>
      <c r="G37" s="622">
        <v>53</v>
      </c>
      <c r="H37" s="622">
        <v>61</v>
      </c>
      <c r="I37" s="273">
        <v>43151</v>
      </c>
      <c r="J37" s="274">
        <v>46033</v>
      </c>
      <c r="K37" s="275">
        <v>89184</v>
      </c>
      <c r="L37" s="273"/>
      <c r="M37" s="274"/>
      <c r="N37" s="275"/>
      <c r="O37" s="622">
        <v>71</v>
      </c>
      <c r="P37" s="622">
        <v>56</v>
      </c>
      <c r="Q37" s="622">
        <v>63</v>
      </c>
      <c r="R37" s="273">
        <v>43151</v>
      </c>
      <c r="S37" s="274">
        <v>46033</v>
      </c>
      <c r="T37" s="275">
        <v>89184</v>
      </c>
      <c r="U37" s="276">
        <v>35.5</v>
      </c>
      <c r="V37" s="277">
        <v>32.9</v>
      </c>
      <c r="W37" s="278">
        <v>34.1</v>
      </c>
      <c r="X37" s="623"/>
      <c r="Y37" s="624"/>
      <c r="Z37" s="625"/>
    </row>
    <row r="38" spans="1:26" x14ac:dyDescent="0.35">
      <c r="B38" t="s">
        <v>223</v>
      </c>
      <c r="C38" s="273"/>
      <c r="D38" s="274"/>
      <c r="E38" s="275"/>
      <c r="F38" s="622">
        <v>73</v>
      </c>
      <c r="G38" s="622">
        <v>56</v>
      </c>
      <c r="H38" s="622">
        <v>64</v>
      </c>
      <c r="I38" s="273">
        <v>319211</v>
      </c>
      <c r="J38" s="274">
        <v>335637</v>
      </c>
      <c r="K38" s="275">
        <v>654848</v>
      </c>
      <c r="L38" s="273"/>
      <c r="M38" s="274"/>
      <c r="N38" s="275"/>
      <c r="O38" s="622">
        <v>74</v>
      </c>
      <c r="P38" s="622">
        <v>59</v>
      </c>
      <c r="Q38" s="622">
        <v>66</v>
      </c>
      <c r="R38" s="273">
        <v>319211</v>
      </c>
      <c r="S38" s="274">
        <v>335637</v>
      </c>
      <c r="T38" s="275">
        <v>654848</v>
      </c>
      <c r="U38" s="276">
        <v>35.700000000000003</v>
      </c>
      <c r="V38" s="277">
        <v>33.1</v>
      </c>
      <c r="W38" s="278">
        <v>34.299999999999997</v>
      </c>
      <c r="X38" s="623"/>
      <c r="Y38" s="624"/>
      <c r="Z38" s="625"/>
    </row>
    <row r="39" spans="1:26" x14ac:dyDescent="0.35">
      <c r="A39" t="s">
        <v>535</v>
      </c>
      <c r="B39" t="s">
        <v>226</v>
      </c>
      <c r="C39" s="273"/>
      <c r="D39" s="274"/>
      <c r="E39" s="275"/>
      <c r="F39" s="622">
        <v>58</v>
      </c>
      <c r="G39" s="622">
        <v>40</v>
      </c>
      <c r="H39" s="622">
        <v>49</v>
      </c>
      <c r="I39" s="273">
        <v>47086</v>
      </c>
      <c r="J39" s="274">
        <v>50070</v>
      </c>
      <c r="K39" s="275">
        <v>97156</v>
      </c>
      <c r="L39" s="273"/>
      <c r="M39" s="274"/>
      <c r="N39" s="275"/>
      <c r="O39" s="622">
        <v>60</v>
      </c>
      <c r="P39" s="622">
        <v>43</v>
      </c>
      <c r="Q39" s="622">
        <v>51</v>
      </c>
      <c r="R39" s="273">
        <v>47086</v>
      </c>
      <c r="S39" s="274">
        <v>50070</v>
      </c>
      <c r="T39" s="275">
        <v>97156</v>
      </c>
      <c r="U39" s="276">
        <v>32.799999999999997</v>
      </c>
      <c r="V39" s="277">
        <v>30</v>
      </c>
      <c r="W39" s="278">
        <v>31.3</v>
      </c>
      <c r="X39" s="626">
        <v>16.399999999999999</v>
      </c>
      <c r="Y39" s="627">
        <v>18.8</v>
      </c>
      <c r="Z39" s="628">
        <v>17.7</v>
      </c>
    </row>
    <row r="40" spans="1:26" x14ac:dyDescent="0.35">
      <c r="B40" t="s">
        <v>536</v>
      </c>
      <c r="C40" s="273"/>
      <c r="D40" s="274"/>
      <c r="E40" s="275"/>
      <c r="F40" s="622">
        <v>75</v>
      </c>
      <c r="G40" s="622">
        <v>59</v>
      </c>
      <c r="H40" s="622">
        <v>67</v>
      </c>
      <c r="I40" s="273">
        <v>272125</v>
      </c>
      <c r="J40" s="274">
        <v>285567</v>
      </c>
      <c r="K40" s="275">
        <v>557692</v>
      </c>
      <c r="L40" s="273"/>
      <c r="M40" s="274"/>
      <c r="N40" s="275"/>
      <c r="O40" s="622">
        <v>77</v>
      </c>
      <c r="P40" s="622">
        <v>61</v>
      </c>
      <c r="Q40" s="622">
        <v>69</v>
      </c>
      <c r="R40" s="273">
        <v>272125</v>
      </c>
      <c r="S40" s="274">
        <v>285567</v>
      </c>
      <c r="T40" s="275">
        <v>557692</v>
      </c>
      <c r="U40" s="276">
        <v>36.200000000000003</v>
      </c>
      <c r="V40" s="277">
        <v>33.6</v>
      </c>
      <c r="W40" s="278">
        <v>34.9</v>
      </c>
      <c r="X40" s="626"/>
      <c r="Y40" s="627"/>
      <c r="Z40" s="628"/>
    </row>
    <row r="41" spans="1:26" x14ac:dyDescent="0.35">
      <c r="B41" t="s">
        <v>223</v>
      </c>
      <c r="C41" s="273"/>
      <c r="D41" s="274"/>
      <c r="E41" s="275"/>
      <c r="F41" s="622">
        <v>73</v>
      </c>
      <c r="G41" s="622">
        <v>56</v>
      </c>
      <c r="H41" s="622">
        <v>64</v>
      </c>
      <c r="I41" s="273">
        <v>319211</v>
      </c>
      <c r="J41" s="274">
        <v>335637</v>
      </c>
      <c r="K41" s="275">
        <v>654848</v>
      </c>
      <c r="L41" s="273"/>
      <c r="M41" s="274"/>
      <c r="N41" s="275"/>
      <c r="O41" s="622">
        <v>74</v>
      </c>
      <c r="P41" s="622">
        <v>59</v>
      </c>
      <c r="Q41" s="622">
        <v>66</v>
      </c>
      <c r="R41" s="273">
        <v>319211</v>
      </c>
      <c r="S41" s="274">
        <v>335637</v>
      </c>
      <c r="T41" s="275">
        <v>654848</v>
      </c>
      <c r="U41" s="276">
        <v>35.700000000000003</v>
      </c>
      <c r="V41" s="277">
        <v>33.1</v>
      </c>
      <c r="W41" s="278">
        <v>34.299999999999997</v>
      </c>
      <c r="X41" s="623"/>
      <c r="Y41" s="624"/>
      <c r="Z41" s="625"/>
    </row>
    <row r="42" spans="1:26" x14ac:dyDescent="0.35">
      <c r="A42" t="s">
        <v>537</v>
      </c>
      <c r="B42" t="s">
        <v>501</v>
      </c>
      <c r="C42" s="273"/>
      <c r="D42" s="274"/>
      <c r="E42" s="275"/>
      <c r="F42" s="622">
        <v>82</v>
      </c>
      <c r="G42" s="622">
        <v>67</v>
      </c>
      <c r="H42" s="622">
        <v>74</v>
      </c>
      <c r="I42" s="273">
        <v>106760</v>
      </c>
      <c r="J42" s="274">
        <v>112700</v>
      </c>
      <c r="K42" s="275">
        <v>219460</v>
      </c>
      <c r="L42" s="273"/>
      <c r="M42" s="274"/>
      <c r="N42" s="275"/>
      <c r="O42" s="622">
        <v>83</v>
      </c>
      <c r="P42" s="622">
        <v>70</v>
      </c>
      <c r="Q42" s="622">
        <v>76</v>
      </c>
      <c r="R42" s="273">
        <v>106760</v>
      </c>
      <c r="S42" s="274">
        <v>112700</v>
      </c>
      <c r="T42" s="275">
        <v>219460</v>
      </c>
      <c r="U42" s="276">
        <v>37.799999999999997</v>
      </c>
      <c r="V42" s="277">
        <v>35.299999999999997</v>
      </c>
      <c r="W42" s="278">
        <v>36.5</v>
      </c>
      <c r="X42" s="626">
        <v>19.2</v>
      </c>
      <c r="Y42" s="627">
        <v>22.8</v>
      </c>
      <c r="Z42" s="628">
        <v>21</v>
      </c>
    </row>
    <row r="43" spans="1:26" x14ac:dyDescent="0.35">
      <c r="B43" t="s">
        <v>500</v>
      </c>
      <c r="C43" s="273"/>
      <c r="D43" s="274"/>
      <c r="E43" s="275"/>
      <c r="F43" s="622">
        <v>74</v>
      </c>
      <c r="G43" s="622">
        <v>57</v>
      </c>
      <c r="H43" s="622">
        <v>65</v>
      </c>
      <c r="I43" s="273">
        <v>103121</v>
      </c>
      <c r="J43" s="274">
        <v>108126</v>
      </c>
      <c r="K43" s="275">
        <v>211247</v>
      </c>
      <c r="L43" s="273"/>
      <c r="M43" s="274"/>
      <c r="N43" s="275"/>
      <c r="O43" s="622">
        <v>75</v>
      </c>
      <c r="P43" s="622">
        <v>59</v>
      </c>
      <c r="Q43" s="622">
        <v>67</v>
      </c>
      <c r="R43" s="273">
        <v>103121</v>
      </c>
      <c r="S43" s="274">
        <v>108126</v>
      </c>
      <c r="T43" s="275">
        <v>211247</v>
      </c>
      <c r="U43" s="276">
        <v>35.700000000000003</v>
      </c>
      <c r="V43" s="277">
        <v>33.1</v>
      </c>
      <c r="W43" s="278">
        <v>34.299999999999997</v>
      </c>
      <c r="X43" s="626"/>
      <c r="Y43" s="627"/>
      <c r="Z43" s="628"/>
    </row>
    <row r="44" spans="1:26" x14ac:dyDescent="0.35">
      <c r="B44" t="s">
        <v>499</v>
      </c>
      <c r="C44" s="273"/>
      <c r="D44" s="274"/>
      <c r="E44" s="275"/>
      <c r="F44" s="622">
        <v>62</v>
      </c>
      <c r="G44" s="622">
        <v>44</v>
      </c>
      <c r="H44" s="622">
        <v>53</v>
      </c>
      <c r="I44" s="273">
        <v>109330</v>
      </c>
      <c r="J44" s="274">
        <v>114811</v>
      </c>
      <c r="K44" s="275">
        <v>224141</v>
      </c>
      <c r="L44" s="273"/>
      <c r="M44" s="274"/>
      <c r="N44" s="275"/>
      <c r="O44" s="622">
        <v>64</v>
      </c>
      <c r="P44" s="622">
        <v>47</v>
      </c>
      <c r="Q44" s="622">
        <v>55</v>
      </c>
      <c r="R44" s="273">
        <v>109330</v>
      </c>
      <c r="S44" s="274">
        <v>114811</v>
      </c>
      <c r="T44" s="275">
        <v>224141</v>
      </c>
      <c r="U44" s="276">
        <v>33.6</v>
      </c>
      <c r="V44" s="277">
        <v>31</v>
      </c>
      <c r="W44" s="278">
        <v>32.200000000000003</v>
      </c>
      <c r="X44" s="626"/>
      <c r="Y44" s="624"/>
      <c r="Z44" s="625"/>
    </row>
    <row r="45" spans="1:26" x14ac:dyDescent="0.35">
      <c r="B45" t="s">
        <v>223</v>
      </c>
      <c r="C45" s="273"/>
      <c r="D45" s="274"/>
      <c r="E45" s="275"/>
      <c r="F45" s="622">
        <v>73</v>
      </c>
      <c r="G45" s="622">
        <v>56</v>
      </c>
      <c r="H45" s="622">
        <v>64</v>
      </c>
      <c r="I45" s="273">
        <v>319211</v>
      </c>
      <c r="J45" s="274">
        <v>335637</v>
      </c>
      <c r="K45" s="275">
        <v>654848</v>
      </c>
      <c r="L45" s="273"/>
      <c r="M45" s="274"/>
      <c r="N45" s="275"/>
      <c r="O45" s="622">
        <v>74</v>
      </c>
      <c r="P45" s="622">
        <v>59</v>
      </c>
      <c r="Q45" s="622">
        <v>66</v>
      </c>
      <c r="R45" s="273">
        <v>319211</v>
      </c>
      <c r="S45" s="274">
        <v>335637</v>
      </c>
      <c r="T45" s="275">
        <v>654848</v>
      </c>
      <c r="U45" s="276">
        <v>35.700000000000003</v>
      </c>
      <c r="V45" s="277">
        <v>33.1</v>
      </c>
      <c r="W45" s="278">
        <v>34.299999999999997</v>
      </c>
      <c r="X45" s="623"/>
      <c r="Y45" s="624"/>
      <c r="Z45" s="625"/>
    </row>
    <row r="46" spans="1:26" x14ac:dyDescent="0.35">
      <c r="A46" t="s">
        <v>190</v>
      </c>
      <c r="B46" t="s">
        <v>228</v>
      </c>
      <c r="C46" s="273"/>
      <c r="D46" s="274"/>
      <c r="E46" s="275"/>
      <c r="F46" s="622">
        <v>76</v>
      </c>
      <c r="G46" s="622">
        <v>62</v>
      </c>
      <c r="H46" s="622">
        <v>69</v>
      </c>
      <c r="I46" s="273">
        <v>295040</v>
      </c>
      <c r="J46" s="274">
        <v>285987</v>
      </c>
      <c r="K46" s="275">
        <v>581027</v>
      </c>
      <c r="L46" s="273"/>
      <c r="M46" s="274"/>
      <c r="N46" s="275"/>
      <c r="O46" s="622">
        <v>78</v>
      </c>
      <c r="P46" s="622">
        <v>65</v>
      </c>
      <c r="Q46" s="622">
        <v>71</v>
      </c>
      <c r="R46" s="273">
        <v>295040</v>
      </c>
      <c r="S46" s="274">
        <v>285987</v>
      </c>
      <c r="T46" s="275">
        <v>581027</v>
      </c>
      <c r="U46" s="276">
        <v>36.299999999999997</v>
      </c>
      <c r="V46" s="277">
        <v>34.299999999999997</v>
      </c>
      <c r="W46" s="278">
        <v>35.299999999999997</v>
      </c>
      <c r="X46" s="623">
        <v>51</v>
      </c>
      <c r="Y46" s="624">
        <v>46.4</v>
      </c>
      <c r="Z46" s="625">
        <v>50.4</v>
      </c>
    </row>
    <row r="47" spans="1:26" x14ac:dyDescent="0.35">
      <c r="B47" t="s">
        <v>1553</v>
      </c>
      <c r="C47" s="273"/>
      <c r="D47" s="274"/>
      <c r="E47" s="275"/>
      <c r="F47" s="622">
        <v>29</v>
      </c>
      <c r="G47" s="622">
        <v>20</v>
      </c>
      <c r="H47" s="622">
        <v>22</v>
      </c>
      <c r="I47" s="273">
        <v>15247</v>
      </c>
      <c r="J47" s="274">
        <v>36248</v>
      </c>
      <c r="K47" s="275">
        <v>51495</v>
      </c>
      <c r="L47" s="273"/>
      <c r="M47" s="274"/>
      <c r="N47" s="275"/>
      <c r="O47" s="622">
        <v>30</v>
      </c>
      <c r="P47" s="622">
        <v>21</v>
      </c>
      <c r="Q47" s="622">
        <v>24</v>
      </c>
      <c r="R47" s="273">
        <v>15247</v>
      </c>
      <c r="S47" s="274">
        <v>36248</v>
      </c>
      <c r="T47" s="275">
        <v>51495</v>
      </c>
      <c r="U47" s="276">
        <v>27.8</v>
      </c>
      <c r="V47" s="277">
        <v>26.3</v>
      </c>
      <c r="W47" s="278">
        <v>26.7</v>
      </c>
      <c r="X47" s="623"/>
      <c r="Y47" s="624"/>
      <c r="Z47" s="625"/>
    </row>
    <row r="48" spans="1:26" x14ac:dyDescent="0.35">
      <c r="B48" s="501" t="s">
        <v>176</v>
      </c>
      <c r="C48" s="273"/>
      <c r="D48" s="274"/>
      <c r="E48" s="275"/>
      <c r="F48" s="633" t="s">
        <v>191</v>
      </c>
      <c r="G48" s="633" t="s">
        <v>191</v>
      </c>
      <c r="H48" s="633" t="s">
        <v>191</v>
      </c>
      <c r="I48" s="633" t="s">
        <v>191</v>
      </c>
      <c r="J48" s="633" t="s">
        <v>191</v>
      </c>
      <c r="K48" s="633" t="s">
        <v>191</v>
      </c>
      <c r="L48" s="633" t="s">
        <v>191</v>
      </c>
      <c r="M48" s="633" t="s">
        <v>191</v>
      </c>
      <c r="N48" s="633" t="s">
        <v>191</v>
      </c>
      <c r="O48" s="633" t="s">
        <v>191</v>
      </c>
      <c r="P48" s="633" t="s">
        <v>191</v>
      </c>
      <c r="Q48" s="633" t="s">
        <v>191</v>
      </c>
      <c r="R48" s="633" t="s">
        <v>191</v>
      </c>
      <c r="S48" s="633" t="s">
        <v>191</v>
      </c>
      <c r="T48" s="633" t="s">
        <v>191</v>
      </c>
      <c r="U48" s="633" t="s">
        <v>191</v>
      </c>
      <c r="V48" s="633" t="s">
        <v>191</v>
      </c>
      <c r="W48" s="633" t="s">
        <v>191</v>
      </c>
      <c r="X48" s="633" t="s">
        <v>191</v>
      </c>
      <c r="Y48" s="633" t="s">
        <v>191</v>
      </c>
      <c r="Z48" s="633" t="s">
        <v>191</v>
      </c>
    </row>
    <row r="49" spans="1:26" x14ac:dyDescent="0.35">
      <c r="B49" s="501" t="s">
        <v>177</v>
      </c>
      <c r="C49" s="273"/>
      <c r="D49" s="274"/>
      <c r="E49" s="275"/>
      <c r="F49" s="633" t="s">
        <v>191</v>
      </c>
      <c r="G49" s="633" t="s">
        <v>191</v>
      </c>
      <c r="H49" s="633" t="s">
        <v>191</v>
      </c>
      <c r="I49" s="633" t="s">
        <v>191</v>
      </c>
      <c r="J49" s="633" t="s">
        <v>191</v>
      </c>
      <c r="K49" s="633" t="s">
        <v>191</v>
      </c>
      <c r="L49" s="633" t="s">
        <v>191</v>
      </c>
      <c r="M49" s="633" t="s">
        <v>191</v>
      </c>
      <c r="N49" s="633" t="s">
        <v>191</v>
      </c>
      <c r="O49" s="633" t="s">
        <v>191</v>
      </c>
      <c r="P49" s="633" t="s">
        <v>191</v>
      </c>
      <c r="Q49" s="633" t="s">
        <v>191</v>
      </c>
      <c r="R49" s="633" t="s">
        <v>191</v>
      </c>
      <c r="S49" s="633" t="s">
        <v>191</v>
      </c>
      <c r="T49" s="633" t="s">
        <v>191</v>
      </c>
      <c r="U49" s="633" t="s">
        <v>191</v>
      </c>
      <c r="V49" s="633" t="s">
        <v>191</v>
      </c>
      <c r="W49" s="633" t="s">
        <v>191</v>
      </c>
      <c r="X49" s="633" t="s">
        <v>191</v>
      </c>
      <c r="Y49" s="633" t="s">
        <v>191</v>
      </c>
      <c r="Z49" s="633" t="s">
        <v>191</v>
      </c>
    </row>
    <row r="50" spans="1:26" x14ac:dyDescent="0.35">
      <c r="B50" s="501" t="s">
        <v>231</v>
      </c>
      <c r="C50" s="273"/>
      <c r="D50" s="274"/>
      <c r="E50" s="275"/>
      <c r="F50" s="633" t="s">
        <v>191</v>
      </c>
      <c r="G50" s="633" t="s">
        <v>191</v>
      </c>
      <c r="H50" s="633" t="s">
        <v>191</v>
      </c>
      <c r="I50" s="633" t="s">
        <v>191</v>
      </c>
      <c r="J50" s="633" t="s">
        <v>191</v>
      </c>
      <c r="K50" s="633" t="s">
        <v>191</v>
      </c>
      <c r="L50" s="633" t="s">
        <v>191</v>
      </c>
      <c r="M50" s="633" t="s">
        <v>191</v>
      </c>
      <c r="N50" s="633" t="s">
        <v>191</v>
      </c>
      <c r="O50" s="633" t="s">
        <v>191</v>
      </c>
      <c r="P50" s="633" t="s">
        <v>191</v>
      </c>
      <c r="Q50" s="633" t="s">
        <v>191</v>
      </c>
      <c r="R50" s="633" t="s">
        <v>191</v>
      </c>
      <c r="S50" s="633" t="s">
        <v>191</v>
      </c>
      <c r="T50" s="633" t="s">
        <v>191</v>
      </c>
      <c r="U50" s="633" t="s">
        <v>191</v>
      </c>
      <c r="V50" s="633" t="s">
        <v>191</v>
      </c>
      <c r="W50" s="633" t="s">
        <v>191</v>
      </c>
      <c r="X50" s="633" t="s">
        <v>191</v>
      </c>
      <c r="Y50" s="633" t="s">
        <v>191</v>
      </c>
      <c r="Z50" s="633" t="s">
        <v>191</v>
      </c>
    </row>
    <row r="51" spans="1:26" x14ac:dyDescent="0.35">
      <c r="B51" t="s">
        <v>1567</v>
      </c>
      <c r="C51" s="273"/>
      <c r="D51" s="274"/>
      <c r="E51" s="275"/>
      <c r="F51" s="622">
        <v>5</v>
      </c>
      <c r="G51" s="622">
        <v>3</v>
      </c>
      <c r="H51" s="622">
        <v>4</v>
      </c>
      <c r="I51" s="273">
        <v>2480</v>
      </c>
      <c r="J51" s="274">
        <v>6478</v>
      </c>
      <c r="K51" s="275">
        <v>8958</v>
      </c>
      <c r="L51" s="273"/>
      <c r="M51" s="274"/>
      <c r="N51" s="275"/>
      <c r="O51" s="622">
        <v>5</v>
      </c>
      <c r="P51" s="622">
        <v>4</v>
      </c>
      <c r="Q51" s="622">
        <v>4</v>
      </c>
      <c r="R51" s="273">
        <v>2480</v>
      </c>
      <c r="S51" s="274">
        <v>6478</v>
      </c>
      <c r="T51" s="275">
        <v>8958</v>
      </c>
      <c r="U51" s="276">
        <v>19.899999999999999</v>
      </c>
      <c r="V51" s="277">
        <v>19.7</v>
      </c>
      <c r="W51" s="278">
        <v>19.7</v>
      </c>
      <c r="X51" s="623"/>
      <c r="Y51" s="624"/>
      <c r="Z51" s="625"/>
    </row>
    <row r="52" spans="1:26" x14ac:dyDescent="0.35">
      <c r="B52" t="s">
        <v>538</v>
      </c>
      <c r="C52" s="273"/>
      <c r="D52" s="274"/>
      <c r="E52" s="275"/>
      <c r="F52" s="622">
        <v>49</v>
      </c>
      <c r="G52" s="622">
        <v>38</v>
      </c>
      <c r="H52" s="622">
        <v>43</v>
      </c>
      <c r="I52" s="273">
        <v>6444</v>
      </c>
      <c r="J52" s="274">
        <v>6924</v>
      </c>
      <c r="K52" s="275">
        <v>13368</v>
      </c>
      <c r="L52" s="273"/>
      <c r="M52" s="274"/>
      <c r="N52" s="275"/>
      <c r="O52" s="622">
        <v>50</v>
      </c>
      <c r="P52" s="622">
        <v>39</v>
      </c>
      <c r="Q52" s="622">
        <v>44</v>
      </c>
      <c r="R52" s="273">
        <v>6444</v>
      </c>
      <c r="S52" s="274">
        <v>6924</v>
      </c>
      <c r="T52" s="275">
        <v>13368</v>
      </c>
      <c r="U52" s="276">
        <v>33</v>
      </c>
      <c r="V52" s="277">
        <v>30.7</v>
      </c>
      <c r="W52" s="278">
        <v>31.8</v>
      </c>
      <c r="X52" s="623"/>
      <c r="Y52" s="624"/>
      <c r="Z52" s="625"/>
    </row>
    <row r="53" spans="1:26" x14ac:dyDescent="0.35">
      <c r="B53" t="s">
        <v>223</v>
      </c>
      <c r="C53" s="273"/>
      <c r="D53" s="274"/>
      <c r="E53" s="275"/>
      <c r="F53" s="622">
        <v>73</v>
      </c>
      <c r="G53" s="622">
        <v>56</v>
      </c>
      <c r="H53" s="622">
        <v>64</v>
      </c>
      <c r="I53" s="273">
        <v>319211</v>
      </c>
      <c r="J53" s="274">
        <v>335637</v>
      </c>
      <c r="K53" s="275">
        <v>654848</v>
      </c>
      <c r="L53" s="273"/>
      <c r="M53" s="274"/>
      <c r="N53" s="275"/>
      <c r="O53" s="622">
        <v>74</v>
      </c>
      <c r="P53" s="622">
        <v>59</v>
      </c>
      <c r="Q53" s="622">
        <v>66</v>
      </c>
      <c r="R53" s="273">
        <v>319211</v>
      </c>
      <c r="S53" s="274">
        <v>335637</v>
      </c>
      <c r="T53" s="275">
        <v>654848</v>
      </c>
      <c r="U53" s="276">
        <v>35.700000000000003</v>
      </c>
      <c r="V53" s="277">
        <v>33.1</v>
      </c>
      <c r="W53" s="278">
        <v>34.299999999999997</v>
      </c>
      <c r="X53" s="623"/>
      <c r="Y53" s="624"/>
      <c r="Z53" s="625"/>
    </row>
    <row r="54" spans="1:26" x14ac:dyDescent="0.35">
      <c r="B54" t="s">
        <v>230</v>
      </c>
      <c r="C54" s="273"/>
      <c r="D54" s="274"/>
      <c r="E54" s="275"/>
      <c r="F54" s="622" t="s">
        <v>191</v>
      </c>
      <c r="G54" s="622" t="s">
        <v>191</v>
      </c>
      <c r="H54" s="622" t="s">
        <v>191</v>
      </c>
      <c r="I54" s="622" t="s">
        <v>191</v>
      </c>
      <c r="J54" s="622" t="s">
        <v>191</v>
      </c>
      <c r="K54" s="622" t="s">
        <v>191</v>
      </c>
      <c r="L54" s="622" t="s">
        <v>191</v>
      </c>
      <c r="M54" s="622" t="s">
        <v>191</v>
      </c>
      <c r="N54" s="622" t="s">
        <v>191</v>
      </c>
      <c r="O54" s="622" t="s">
        <v>191</v>
      </c>
      <c r="P54" s="622" t="s">
        <v>191</v>
      </c>
      <c r="Q54" s="622" t="s">
        <v>191</v>
      </c>
      <c r="R54" s="622" t="s">
        <v>191</v>
      </c>
      <c r="S54" s="622" t="s">
        <v>191</v>
      </c>
      <c r="T54" s="622" t="s">
        <v>191</v>
      </c>
      <c r="U54" s="622" t="s">
        <v>191</v>
      </c>
      <c r="V54" s="622" t="s">
        <v>191</v>
      </c>
      <c r="W54" s="622" t="s">
        <v>191</v>
      </c>
      <c r="X54" s="622" t="s">
        <v>191</v>
      </c>
      <c r="Y54" s="622" t="s">
        <v>191</v>
      </c>
      <c r="Z54" s="622" t="s">
        <v>191</v>
      </c>
    </row>
    <row r="55" spans="1:26" x14ac:dyDescent="0.35">
      <c r="B55" t="s">
        <v>229</v>
      </c>
      <c r="C55" s="273"/>
      <c r="D55" s="274"/>
      <c r="E55" s="275"/>
      <c r="F55" s="622">
        <v>25</v>
      </c>
      <c r="G55" s="622">
        <v>17</v>
      </c>
      <c r="H55" s="622">
        <v>20</v>
      </c>
      <c r="I55" s="273">
        <v>17727</v>
      </c>
      <c r="J55" s="274">
        <v>42726</v>
      </c>
      <c r="K55" s="275">
        <v>60453</v>
      </c>
      <c r="L55" s="273"/>
      <c r="M55" s="274"/>
      <c r="N55" s="275"/>
      <c r="O55" s="622">
        <v>27</v>
      </c>
      <c r="P55" s="622">
        <v>19</v>
      </c>
      <c r="Q55" s="622">
        <v>21</v>
      </c>
      <c r="R55" s="273">
        <v>17727</v>
      </c>
      <c r="S55" s="274">
        <v>42726</v>
      </c>
      <c r="T55" s="275">
        <v>60453</v>
      </c>
      <c r="U55" s="276">
        <v>26.7</v>
      </c>
      <c r="V55" s="277">
        <v>25.3</v>
      </c>
      <c r="W55" s="278">
        <v>25.7</v>
      </c>
      <c r="X55" s="623"/>
      <c r="Y55" s="624"/>
      <c r="Z55" s="625"/>
    </row>
    <row r="56" spans="1:26" x14ac:dyDescent="0.35">
      <c r="A56" t="s">
        <v>1556</v>
      </c>
      <c r="B56" t="s">
        <v>1109</v>
      </c>
      <c r="C56" s="273"/>
      <c r="D56" s="274"/>
      <c r="E56" s="275"/>
      <c r="F56" s="622">
        <v>14</v>
      </c>
      <c r="G56" s="622">
        <v>14</v>
      </c>
      <c r="H56" s="622">
        <v>14</v>
      </c>
      <c r="I56" s="273">
        <v>367</v>
      </c>
      <c r="J56" s="274">
        <v>792</v>
      </c>
      <c r="K56" s="275">
        <v>1159</v>
      </c>
      <c r="L56" s="273"/>
      <c r="M56" s="274"/>
      <c r="N56" s="275"/>
      <c r="O56" s="622">
        <v>15</v>
      </c>
      <c r="P56" s="622">
        <v>15</v>
      </c>
      <c r="Q56" s="622">
        <v>15</v>
      </c>
      <c r="R56" s="273">
        <v>367</v>
      </c>
      <c r="S56" s="274">
        <v>792</v>
      </c>
      <c r="T56" s="275">
        <v>1159</v>
      </c>
      <c r="U56" s="276">
        <v>24.8</v>
      </c>
      <c r="V56" s="277">
        <v>24.5</v>
      </c>
      <c r="W56" s="278">
        <v>24.6</v>
      </c>
      <c r="X56" s="623">
        <v>62.4</v>
      </c>
      <c r="Y56" s="624">
        <v>50.2</v>
      </c>
      <c r="Z56" s="625">
        <v>56.5</v>
      </c>
    </row>
    <row r="57" spans="1:26" x14ac:dyDescent="0.35">
      <c r="B57" t="s">
        <v>1110</v>
      </c>
      <c r="C57" s="273"/>
      <c r="D57" s="274"/>
      <c r="E57" s="275"/>
      <c r="F57" s="622">
        <v>12</v>
      </c>
      <c r="G57" s="622">
        <v>9</v>
      </c>
      <c r="H57" s="622">
        <v>10</v>
      </c>
      <c r="I57" s="273">
        <v>1515</v>
      </c>
      <c r="J57" s="274">
        <v>2937</v>
      </c>
      <c r="K57" s="275">
        <v>4452</v>
      </c>
      <c r="L57" s="273"/>
      <c r="M57" s="274"/>
      <c r="N57" s="275"/>
      <c r="O57" s="622">
        <v>13</v>
      </c>
      <c r="P57" s="622">
        <v>10</v>
      </c>
      <c r="Q57" s="622">
        <v>11</v>
      </c>
      <c r="R57" s="273">
        <v>1515</v>
      </c>
      <c r="S57" s="274">
        <v>2937</v>
      </c>
      <c r="T57" s="275">
        <v>4452</v>
      </c>
      <c r="U57" s="276">
        <v>24.1</v>
      </c>
      <c r="V57" s="277">
        <v>23.4</v>
      </c>
      <c r="W57" s="278">
        <v>23.7</v>
      </c>
      <c r="X57" s="623">
        <v>64.900000000000006</v>
      </c>
      <c r="Y57" s="624">
        <v>54.8</v>
      </c>
      <c r="Z57" s="625">
        <v>60.3</v>
      </c>
    </row>
    <row r="58" spans="1:26" x14ac:dyDescent="0.35">
      <c r="B58" t="s">
        <v>1111</v>
      </c>
      <c r="C58" s="273"/>
      <c r="D58" s="274"/>
      <c r="E58" s="275"/>
      <c r="F58" s="622">
        <v>1</v>
      </c>
      <c r="G58" s="622" t="s">
        <v>1574</v>
      </c>
      <c r="H58" s="622">
        <v>1</v>
      </c>
      <c r="I58" s="273">
        <v>524</v>
      </c>
      <c r="J58" s="274">
        <v>1209</v>
      </c>
      <c r="K58" s="275">
        <v>1733</v>
      </c>
      <c r="L58" s="273"/>
      <c r="M58" s="274"/>
      <c r="N58" s="275"/>
      <c r="O58" s="622">
        <v>1</v>
      </c>
      <c r="P58" s="622" t="s">
        <v>1574</v>
      </c>
      <c r="Q58" s="622">
        <v>1</v>
      </c>
      <c r="R58" s="273">
        <v>524</v>
      </c>
      <c r="S58" s="274">
        <v>1209</v>
      </c>
      <c r="T58" s="275">
        <v>1733</v>
      </c>
      <c r="U58" s="276">
        <v>17.899999999999999</v>
      </c>
      <c r="V58" s="277">
        <v>17.7</v>
      </c>
      <c r="W58" s="278">
        <v>17.8</v>
      </c>
      <c r="X58" s="623">
        <v>76.5</v>
      </c>
      <c r="Y58" s="624">
        <v>64.599999999999994</v>
      </c>
      <c r="Z58" s="625">
        <v>70.8</v>
      </c>
    </row>
    <row r="59" spans="1:26" x14ac:dyDescent="0.35">
      <c r="B59" t="s">
        <v>1112</v>
      </c>
      <c r="C59" s="273"/>
      <c r="D59" s="274"/>
      <c r="E59" s="275"/>
      <c r="F59" s="622" t="s">
        <v>197</v>
      </c>
      <c r="G59" s="622" t="s">
        <v>197</v>
      </c>
      <c r="H59" s="622">
        <v>1</v>
      </c>
      <c r="I59" s="273">
        <v>366</v>
      </c>
      <c r="J59" s="274">
        <v>518</v>
      </c>
      <c r="K59" s="275">
        <v>884</v>
      </c>
      <c r="L59" s="273"/>
      <c r="M59" s="274"/>
      <c r="N59" s="275"/>
      <c r="O59" s="622" t="s">
        <v>197</v>
      </c>
      <c r="P59" s="629" t="s">
        <v>197</v>
      </c>
      <c r="Q59" s="630">
        <v>1</v>
      </c>
      <c r="R59" s="273">
        <v>366</v>
      </c>
      <c r="S59" s="274">
        <v>518</v>
      </c>
      <c r="T59" s="275">
        <v>884</v>
      </c>
      <c r="U59" s="276">
        <v>17.600000000000001</v>
      </c>
      <c r="V59" s="277">
        <v>17.600000000000001</v>
      </c>
      <c r="W59" s="278">
        <v>17.600000000000001</v>
      </c>
      <c r="X59" s="623">
        <v>76.599999999999994</v>
      </c>
      <c r="Y59" s="624" t="s">
        <v>197</v>
      </c>
      <c r="Z59" s="625">
        <v>70.8</v>
      </c>
    </row>
    <row r="60" spans="1:26" x14ac:dyDescent="0.35">
      <c r="B60" s="501" t="s">
        <v>1557</v>
      </c>
      <c r="C60" s="273"/>
      <c r="D60" s="274"/>
      <c r="E60" s="275"/>
      <c r="F60" s="622">
        <v>28</v>
      </c>
      <c r="G60" s="622">
        <v>16</v>
      </c>
      <c r="H60" s="622">
        <v>19</v>
      </c>
      <c r="I60" s="273">
        <v>1350</v>
      </c>
      <c r="J60" s="274">
        <v>4758</v>
      </c>
      <c r="K60" s="275">
        <v>6108</v>
      </c>
      <c r="L60" s="273"/>
      <c r="M60" s="274"/>
      <c r="N60" s="275"/>
      <c r="O60" s="622">
        <v>29</v>
      </c>
      <c r="P60" s="622">
        <v>18</v>
      </c>
      <c r="Q60" s="622">
        <v>20</v>
      </c>
      <c r="R60" s="273">
        <v>1350</v>
      </c>
      <c r="S60" s="274">
        <v>4758</v>
      </c>
      <c r="T60" s="275">
        <v>6108</v>
      </c>
      <c r="U60" s="276">
        <v>28.2</v>
      </c>
      <c r="V60" s="277">
        <v>26.6</v>
      </c>
      <c r="W60" s="278">
        <v>27</v>
      </c>
      <c r="X60" s="623">
        <v>48.5</v>
      </c>
      <c r="Y60" s="624">
        <v>47.1</v>
      </c>
      <c r="Z60" s="625">
        <v>51</v>
      </c>
    </row>
    <row r="61" spans="1:26" x14ac:dyDescent="0.35">
      <c r="B61" t="s">
        <v>1164</v>
      </c>
      <c r="C61" s="273"/>
      <c r="D61" s="274"/>
      <c r="E61" s="275"/>
      <c r="F61" s="622">
        <v>29</v>
      </c>
      <c r="G61" s="622">
        <v>20</v>
      </c>
      <c r="H61" s="622">
        <v>23</v>
      </c>
      <c r="I61" s="273">
        <v>7925</v>
      </c>
      <c r="J61" s="274">
        <v>19030</v>
      </c>
      <c r="K61" s="275">
        <v>26955</v>
      </c>
      <c r="L61" s="273"/>
      <c r="M61" s="274"/>
      <c r="N61" s="275"/>
      <c r="O61" s="622">
        <v>31</v>
      </c>
      <c r="P61" s="622">
        <v>22</v>
      </c>
      <c r="Q61" s="622">
        <v>25</v>
      </c>
      <c r="R61" s="273">
        <v>7925</v>
      </c>
      <c r="S61" s="274">
        <v>19030</v>
      </c>
      <c r="T61" s="275">
        <v>26955</v>
      </c>
      <c r="U61" s="276">
        <v>27.7</v>
      </c>
      <c r="V61" s="277">
        <v>26</v>
      </c>
      <c r="W61" s="278">
        <v>26.5</v>
      </c>
      <c r="X61" s="623">
        <v>47</v>
      </c>
      <c r="Y61" s="624">
        <v>43.1</v>
      </c>
      <c r="Z61" s="625">
        <v>47</v>
      </c>
    </row>
    <row r="62" spans="1:26" x14ac:dyDescent="0.35">
      <c r="B62" t="s">
        <v>1115</v>
      </c>
      <c r="C62" s="273"/>
      <c r="D62" s="274"/>
      <c r="E62" s="275"/>
      <c r="F62" s="622">
        <v>34</v>
      </c>
      <c r="G62" s="622">
        <v>21</v>
      </c>
      <c r="H62" s="622">
        <v>26</v>
      </c>
      <c r="I62" s="273">
        <v>401</v>
      </c>
      <c r="J62" s="274">
        <v>575</v>
      </c>
      <c r="K62" s="275">
        <v>976</v>
      </c>
      <c r="L62" s="273"/>
      <c r="M62" s="274"/>
      <c r="N62" s="275"/>
      <c r="O62" s="622">
        <v>35</v>
      </c>
      <c r="P62" s="622">
        <v>23</v>
      </c>
      <c r="Q62" s="622">
        <v>28</v>
      </c>
      <c r="R62" s="273">
        <v>401</v>
      </c>
      <c r="S62" s="274">
        <v>575</v>
      </c>
      <c r="T62" s="275">
        <v>976</v>
      </c>
      <c r="U62" s="276">
        <v>28.8</v>
      </c>
      <c r="V62" s="277">
        <v>26.6</v>
      </c>
      <c r="W62" s="278">
        <v>27.5</v>
      </c>
      <c r="X62" s="623">
        <v>42.5</v>
      </c>
      <c r="Y62" s="624">
        <v>42.3</v>
      </c>
      <c r="Z62" s="625">
        <v>43.6</v>
      </c>
    </row>
    <row r="63" spans="1:26" x14ac:dyDescent="0.35">
      <c r="B63" t="s">
        <v>1116</v>
      </c>
      <c r="C63" s="273"/>
      <c r="D63" s="274"/>
      <c r="E63" s="275"/>
      <c r="F63" s="622">
        <v>39</v>
      </c>
      <c r="G63" s="622">
        <v>30</v>
      </c>
      <c r="H63" s="622">
        <v>34</v>
      </c>
      <c r="I63" s="273">
        <v>237</v>
      </c>
      <c r="J63" s="274">
        <v>320</v>
      </c>
      <c r="K63" s="275">
        <v>557</v>
      </c>
      <c r="L63" s="273"/>
      <c r="M63" s="274"/>
      <c r="N63" s="275"/>
      <c r="O63" s="622">
        <v>41</v>
      </c>
      <c r="P63" s="622">
        <v>32</v>
      </c>
      <c r="Q63" s="622">
        <v>36</v>
      </c>
      <c r="R63" s="273">
        <v>237</v>
      </c>
      <c r="S63" s="274">
        <v>320</v>
      </c>
      <c r="T63" s="275">
        <v>557</v>
      </c>
      <c r="U63" s="276">
        <v>29.4</v>
      </c>
      <c r="V63" s="277">
        <v>28.1</v>
      </c>
      <c r="W63" s="278">
        <v>28.7</v>
      </c>
      <c r="X63" s="623">
        <v>36.700000000000003</v>
      </c>
      <c r="Y63" s="624">
        <v>33.5</v>
      </c>
      <c r="Z63" s="625">
        <v>35.9</v>
      </c>
    </row>
    <row r="64" spans="1:26" x14ac:dyDescent="0.35">
      <c r="B64" t="s">
        <v>1163</v>
      </c>
      <c r="C64" s="273"/>
      <c r="D64" s="274"/>
      <c r="E64" s="275"/>
      <c r="F64" s="633" t="s">
        <v>191</v>
      </c>
      <c r="G64" s="633" t="s">
        <v>191</v>
      </c>
      <c r="H64" s="633" t="s">
        <v>191</v>
      </c>
      <c r="I64" s="633" t="s">
        <v>191</v>
      </c>
      <c r="J64" s="633" t="s">
        <v>191</v>
      </c>
      <c r="K64" s="633" t="s">
        <v>191</v>
      </c>
      <c r="L64" s="633" t="s">
        <v>191</v>
      </c>
      <c r="M64" s="633" t="s">
        <v>191</v>
      </c>
      <c r="N64" s="633" t="s">
        <v>191</v>
      </c>
      <c r="O64" s="633" t="s">
        <v>191</v>
      </c>
      <c r="P64" s="633" t="s">
        <v>191</v>
      </c>
      <c r="Q64" s="633" t="s">
        <v>191</v>
      </c>
      <c r="R64" s="633" t="s">
        <v>191</v>
      </c>
      <c r="S64" s="633" t="s">
        <v>191</v>
      </c>
      <c r="T64" s="633" t="s">
        <v>191</v>
      </c>
      <c r="U64" s="633" t="s">
        <v>191</v>
      </c>
      <c r="V64" s="633" t="s">
        <v>191</v>
      </c>
      <c r="W64" s="633" t="s">
        <v>191</v>
      </c>
      <c r="X64" s="633" t="s">
        <v>191</v>
      </c>
      <c r="Y64" s="633" t="s">
        <v>191</v>
      </c>
      <c r="Z64" s="633" t="s">
        <v>191</v>
      </c>
    </row>
    <row r="65" spans="1:26" x14ac:dyDescent="0.35">
      <c r="C65" s="273"/>
      <c r="D65" s="274"/>
      <c r="E65" s="275"/>
      <c r="F65" s="633"/>
      <c r="G65" s="633"/>
      <c r="H65" s="633"/>
      <c r="I65" s="633"/>
      <c r="J65" s="633"/>
      <c r="K65" s="633"/>
      <c r="L65" s="633"/>
      <c r="M65" s="633"/>
      <c r="N65" s="633"/>
      <c r="O65" s="633"/>
      <c r="P65" s="633"/>
      <c r="Q65" s="633"/>
      <c r="R65" s="633"/>
      <c r="S65" s="633"/>
      <c r="T65" s="633"/>
      <c r="U65" s="633"/>
      <c r="V65" s="633"/>
      <c r="W65" s="633"/>
      <c r="X65" s="633"/>
      <c r="Y65" s="633"/>
      <c r="Z65" s="633"/>
    </row>
    <row r="66" spans="1:26" x14ac:dyDescent="0.35">
      <c r="B66" t="s">
        <v>1117</v>
      </c>
      <c r="C66" s="273"/>
      <c r="D66" s="274"/>
      <c r="E66" s="275"/>
      <c r="F66" s="622">
        <v>30</v>
      </c>
      <c r="G66" s="622">
        <v>17</v>
      </c>
      <c r="H66" s="622">
        <v>21</v>
      </c>
      <c r="I66" s="273">
        <v>46</v>
      </c>
      <c r="J66" s="274">
        <v>107</v>
      </c>
      <c r="K66" s="275">
        <v>153</v>
      </c>
      <c r="L66" s="273"/>
      <c r="M66" s="274"/>
      <c r="N66" s="275"/>
      <c r="O66" s="622">
        <v>33</v>
      </c>
      <c r="P66" s="622">
        <v>21</v>
      </c>
      <c r="Q66" s="622">
        <v>24</v>
      </c>
      <c r="R66" s="273">
        <v>46</v>
      </c>
      <c r="S66" s="274">
        <v>107</v>
      </c>
      <c r="T66" s="275">
        <v>153</v>
      </c>
      <c r="U66" s="276">
        <v>27.2</v>
      </c>
      <c r="V66" s="277">
        <v>25.6</v>
      </c>
      <c r="W66" s="278">
        <v>26.1</v>
      </c>
      <c r="X66" s="623">
        <v>45.1</v>
      </c>
      <c r="Y66" s="624">
        <v>44.5</v>
      </c>
      <c r="Z66" s="625">
        <v>47.3</v>
      </c>
    </row>
    <row r="67" spans="1:26" x14ac:dyDescent="0.35">
      <c r="B67" t="s">
        <v>1118</v>
      </c>
      <c r="C67" s="273"/>
      <c r="D67" s="274"/>
      <c r="E67" s="275"/>
      <c r="F67" s="622">
        <v>26</v>
      </c>
      <c r="G67" s="622">
        <v>20</v>
      </c>
      <c r="H67" s="622">
        <v>22</v>
      </c>
      <c r="I67" s="273">
        <v>900</v>
      </c>
      <c r="J67" s="274">
        <v>1154</v>
      </c>
      <c r="K67" s="275">
        <v>2054</v>
      </c>
      <c r="L67" s="273"/>
      <c r="M67" s="274"/>
      <c r="N67" s="275"/>
      <c r="O67" s="622">
        <v>27</v>
      </c>
      <c r="P67" s="622">
        <v>21</v>
      </c>
      <c r="Q67" s="622">
        <v>24</v>
      </c>
      <c r="R67" s="273">
        <v>900</v>
      </c>
      <c r="S67" s="274">
        <v>1154</v>
      </c>
      <c r="T67" s="275">
        <v>2054</v>
      </c>
      <c r="U67" s="276">
        <v>27</v>
      </c>
      <c r="V67" s="277">
        <v>26.4</v>
      </c>
      <c r="W67" s="278">
        <v>26.6</v>
      </c>
      <c r="X67" s="623">
        <v>50.8</v>
      </c>
      <c r="Y67" s="624">
        <v>43.9</v>
      </c>
      <c r="Z67" s="625">
        <v>47.8</v>
      </c>
    </row>
    <row r="68" spans="1:26" x14ac:dyDescent="0.35">
      <c r="B68" t="s">
        <v>1119</v>
      </c>
      <c r="C68" s="273"/>
      <c r="D68" s="274"/>
      <c r="E68" s="275"/>
      <c r="F68" s="622">
        <v>8</v>
      </c>
      <c r="G68" s="622">
        <v>6</v>
      </c>
      <c r="H68" s="622">
        <v>6</v>
      </c>
      <c r="I68" s="273">
        <v>803</v>
      </c>
      <c r="J68" s="274">
        <v>4367</v>
      </c>
      <c r="K68" s="275">
        <v>5170</v>
      </c>
      <c r="L68" s="273"/>
      <c r="M68" s="274"/>
      <c r="N68" s="275"/>
      <c r="O68" s="622">
        <v>9</v>
      </c>
      <c r="P68" s="622">
        <v>7</v>
      </c>
      <c r="Q68" s="622">
        <v>7</v>
      </c>
      <c r="R68" s="273">
        <v>803</v>
      </c>
      <c r="S68" s="274">
        <v>4367</v>
      </c>
      <c r="T68" s="275">
        <v>5170</v>
      </c>
      <c r="U68" s="276">
        <v>21.5</v>
      </c>
      <c r="V68" s="277">
        <v>21.4</v>
      </c>
      <c r="W68" s="278">
        <v>21.4</v>
      </c>
      <c r="X68" s="623">
        <v>68.8</v>
      </c>
      <c r="Y68" s="624">
        <v>58.1</v>
      </c>
      <c r="Z68" s="625">
        <v>64.2</v>
      </c>
    </row>
    <row r="69" spans="1:26" x14ac:dyDescent="0.35">
      <c r="B69" t="s">
        <v>1120</v>
      </c>
      <c r="C69" s="273"/>
      <c r="D69" s="274"/>
      <c r="E69" s="275"/>
      <c r="F69" s="622">
        <v>32</v>
      </c>
      <c r="G69" s="622">
        <v>22</v>
      </c>
      <c r="H69" s="622">
        <v>26</v>
      </c>
      <c r="I69" s="273">
        <v>679</v>
      </c>
      <c r="J69" s="274">
        <v>1248</v>
      </c>
      <c r="K69" s="275">
        <v>1927</v>
      </c>
      <c r="L69" s="273"/>
      <c r="M69" s="274"/>
      <c r="N69" s="275"/>
      <c r="O69" s="622">
        <v>33</v>
      </c>
      <c r="P69" s="622">
        <v>25</v>
      </c>
      <c r="Q69" s="622">
        <v>27</v>
      </c>
      <c r="R69" s="273">
        <v>679</v>
      </c>
      <c r="S69" s="274">
        <v>1248</v>
      </c>
      <c r="T69" s="275">
        <v>1927</v>
      </c>
      <c r="U69" s="276">
        <v>27.5</v>
      </c>
      <c r="V69" s="277">
        <v>26.1</v>
      </c>
      <c r="W69" s="278">
        <v>26.6</v>
      </c>
      <c r="X69" s="623">
        <v>44.8</v>
      </c>
      <c r="Y69" s="624">
        <v>40.6</v>
      </c>
      <c r="Z69" s="625">
        <v>44</v>
      </c>
    </row>
    <row r="70" spans="1:26" x14ac:dyDescent="0.35">
      <c r="B70" t="s">
        <v>1558</v>
      </c>
      <c r="C70" s="273"/>
      <c r="D70" s="274"/>
      <c r="E70" s="275"/>
      <c r="F70" s="622">
        <v>24</v>
      </c>
      <c r="G70" s="622">
        <v>18</v>
      </c>
      <c r="H70" s="622">
        <v>20</v>
      </c>
      <c r="I70" s="273">
        <v>464</v>
      </c>
      <c r="J70" s="274">
        <v>1105</v>
      </c>
      <c r="K70" s="275">
        <v>1569</v>
      </c>
      <c r="L70" s="273"/>
      <c r="M70" s="274"/>
      <c r="N70" s="275"/>
      <c r="O70" s="622">
        <v>26</v>
      </c>
      <c r="P70" s="622">
        <v>19</v>
      </c>
      <c r="Q70" s="622">
        <v>21</v>
      </c>
      <c r="R70" s="273">
        <v>464</v>
      </c>
      <c r="S70" s="274">
        <v>1105</v>
      </c>
      <c r="T70" s="275">
        <v>1569</v>
      </c>
      <c r="U70" s="276">
        <v>27.3</v>
      </c>
      <c r="V70" s="277">
        <v>26.2</v>
      </c>
      <c r="W70" s="278">
        <v>26.5</v>
      </c>
      <c r="X70" s="623">
        <v>51.6</v>
      </c>
      <c r="Y70" s="624">
        <v>45.6</v>
      </c>
      <c r="Z70" s="625">
        <v>50.1</v>
      </c>
    </row>
    <row r="71" spans="1:26" x14ac:dyDescent="0.35">
      <c r="B71" t="s">
        <v>1137</v>
      </c>
      <c r="C71" s="273"/>
      <c r="D71" s="274"/>
      <c r="E71" s="275"/>
      <c r="F71" s="622">
        <v>75</v>
      </c>
      <c r="G71" s="622">
        <v>61</v>
      </c>
      <c r="H71" s="622">
        <v>68</v>
      </c>
      <c r="I71" s="273">
        <v>303634</v>
      </c>
      <c r="J71" s="274">
        <v>297517</v>
      </c>
      <c r="K71" s="275">
        <v>601151</v>
      </c>
      <c r="L71" s="273"/>
      <c r="M71" s="274"/>
      <c r="N71" s="275"/>
      <c r="O71" s="622">
        <v>77</v>
      </c>
      <c r="P71" s="622">
        <v>64</v>
      </c>
      <c r="Q71" s="622">
        <v>70</v>
      </c>
      <c r="R71" s="273">
        <v>303634</v>
      </c>
      <c r="S71" s="274">
        <v>297517</v>
      </c>
      <c r="T71" s="275">
        <v>601151</v>
      </c>
      <c r="U71" s="276">
        <v>36.1</v>
      </c>
      <c r="V71" s="277">
        <v>34.1</v>
      </c>
      <c r="W71" s="278">
        <v>35.1</v>
      </c>
      <c r="X71" s="623">
        <v>0.9</v>
      </c>
      <c r="Y71" s="624">
        <v>1.2</v>
      </c>
      <c r="Z71" s="625">
        <v>1.1000000000000001</v>
      </c>
    </row>
    <row r="72" spans="1:26" x14ac:dyDescent="0.35">
      <c r="B72" t="s">
        <v>1138</v>
      </c>
      <c r="C72" s="273"/>
      <c r="D72" s="274"/>
      <c r="E72" s="275"/>
      <c r="F72" s="622" t="s">
        <v>191</v>
      </c>
      <c r="G72" s="629" t="s">
        <v>191</v>
      </c>
      <c r="H72" s="622" t="s">
        <v>191</v>
      </c>
      <c r="I72" s="273">
        <v>0</v>
      </c>
      <c r="J72" s="274">
        <v>0</v>
      </c>
      <c r="K72" s="275">
        <v>0</v>
      </c>
      <c r="L72" s="273"/>
      <c r="M72" s="274"/>
      <c r="N72" s="275"/>
      <c r="O72" s="622" t="s">
        <v>191</v>
      </c>
      <c r="P72" s="622" t="s">
        <v>191</v>
      </c>
      <c r="Q72" s="622" t="s">
        <v>191</v>
      </c>
      <c r="R72" s="273">
        <v>0</v>
      </c>
      <c r="S72" s="274">
        <v>0</v>
      </c>
      <c r="T72" s="275">
        <v>0</v>
      </c>
      <c r="U72" s="276">
        <v>0</v>
      </c>
      <c r="V72" s="277">
        <v>0</v>
      </c>
      <c r="W72" s="278">
        <v>0</v>
      </c>
      <c r="X72" s="623" t="s">
        <v>191</v>
      </c>
      <c r="Y72" s="624" t="s">
        <v>191</v>
      </c>
      <c r="Z72" s="625" t="s">
        <v>191</v>
      </c>
    </row>
    <row r="73" spans="1:26" x14ac:dyDescent="0.35">
      <c r="B73" t="s">
        <v>223</v>
      </c>
      <c r="C73" s="273"/>
      <c r="D73" s="274"/>
      <c r="E73" s="275"/>
      <c r="F73" s="622">
        <v>73</v>
      </c>
      <c r="G73" s="622">
        <v>56</v>
      </c>
      <c r="H73" s="622">
        <v>64</v>
      </c>
      <c r="I73" s="273">
        <v>319211</v>
      </c>
      <c r="J73" s="274">
        <v>335637</v>
      </c>
      <c r="K73" s="275">
        <v>654848</v>
      </c>
      <c r="L73" s="273"/>
      <c r="M73" s="274"/>
      <c r="N73" s="275"/>
      <c r="O73" s="622">
        <v>74</v>
      </c>
      <c r="P73" s="622">
        <v>59</v>
      </c>
      <c r="Q73" s="622">
        <v>66</v>
      </c>
      <c r="R73" s="273">
        <v>319211</v>
      </c>
      <c r="S73" s="274">
        <v>335637</v>
      </c>
      <c r="T73" s="275">
        <v>654848</v>
      </c>
      <c r="U73" s="276">
        <v>35.700000000000003</v>
      </c>
      <c r="V73" s="277">
        <v>33.1</v>
      </c>
      <c r="W73" s="278">
        <v>34.299999999999997</v>
      </c>
      <c r="X73" s="623">
        <v>3.4</v>
      </c>
      <c r="Y73" s="624">
        <v>6.4</v>
      </c>
      <c r="Z73" s="625">
        <v>5.2</v>
      </c>
    </row>
    <row r="74" spans="1:26" x14ac:dyDescent="0.35">
      <c r="A74" t="s">
        <v>1559</v>
      </c>
      <c r="B74" t="s">
        <v>1151</v>
      </c>
      <c r="C74" s="273"/>
      <c r="D74" s="274"/>
      <c r="E74" s="275"/>
      <c r="F74" s="622">
        <v>24</v>
      </c>
      <c r="G74" s="622">
        <v>16</v>
      </c>
      <c r="H74" s="622">
        <v>19</v>
      </c>
      <c r="I74" s="273">
        <v>15577</v>
      </c>
      <c r="J74" s="274">
        <v>38120</v>
      </c>
      <c r="K74" s="275">
        <v>53697</v>
      </c>
      <c r="L74" s="273"/>
      <c r="M74" s="274"/>
      <c r="N74" s="275"/>
      <c r="O74" s="622">
        <v>26</v>
      </c>
      <c r="P74" s="622">
        <v>18</v>
      </c>
      <c r="Q74" s="622">
        <v>20</v>
      </c>
      <c r="R74" s="273">
        <v>15577</v>
      </c>
      <c r="S74" s="274">
        <v>38120</v>
      </c>
      <c r="T74" s="275">
        <v>53697</v>
      </c>
      <c r="U74" s="276">
        <v>26.4</v>
      </c>
      <c r="V74" s="277">
        <v>25</v>
      </c>
      <c r="W74" s="278">
        <v>25.4</v>
      </c>
      <c r="X74" s="623">
        <v>52</v>
      </c>
      <c r="Y74" s="624">
        <v>47.3</v>
      </c>
      <c r="Z74" s="625">
        <v>51.4</v>
      </c>
    </row>
    <row r="75" spans="1:26" x14ac:dyDescent="0.35">
      <c r="C75" s="157"/>
      <c r="D75" s="157"/>
      <c r="E75" s="157"/>
      <c r="F75" s="157"/>
      <c r="G75" s="157"/>
      <c r="H75" s="157"/>
      <c r="I75" s="157"/>
      <c r="J75" s="157"/>
      <c r="K75" s="157"/>
      <c r="L75" s="157"/>
      <c r="M75" s="157"/>
      <c r="N75" s="157"/>
      <c r="O75" s="157"/>
      <c r="P75" s="157"/>
      <c r="Q75" s="157"/>
      <c r="R75" s="157"/>
      <c r="S75" s="157"/>
      <c r="T75" s="157"/>
      <c r="U75" s="631"/>
      <c r="V75" s="631"/>
      <c r="W75" s="631"/>
      <c r="X75" s="632"/>
      <c r="Y75" s="632"/>
      <c r="Z75" s="632"/>
    </row>
  </sheetData>
  <pageMargins left="0.7" right="0.7" top="0.75" bottom="0.75" header="0.3" footer="0.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174"/>
  <sheetViews>
    <sheetView topLeftCell="A67" workbookViewId="0">
      <selection activeCell="A84" sqref="A84"/>
    </sheetView>
  </sheetViews>
  <sheetFormatPr defaultRowHeight="12.75" x14ac:dyDescent="0.35"/>
  <cols>
    <col min="1" max="1" width="18.59765625" customWidth="1"/>
    <col min="2" max="2" width="9.59765625" customWidth="1"/>
    <col min="3" max="3" width="10.59765625" customWidth="1"/>
  </cols>
  <sheetData>
    <row r="1" spans="1:57" ht="15" customHeight="1" x14ac:dyDescent="0.4">
      <c r="A1" s="159" t="s">
        <v>193</v>
      </c>
      <c r="B1" s="310"/>
      <c r="C1" s="310"/>
    </row>
    <row r="2" spans="1:57" ht="15" customHeight="1" x14ac:dyDescent="0.35">
      <c r="A2" s="311">
        <v>1</v>
      </c>
      <c r="B2" s="312">
        <v>2</v>
      </c>
      <c r="C2" s="312">
        <v>3</v>
      </c>
      <c r="D2" s="311">
        <v>4</v>
      </c>
      <c r="E2" s="312">
        <v>5</v>
      </c>
      <c r="F2" s="312">
        <v>6</v>
      </c>
      <c r="G2" s="311">
        <v>7</v>
      </c>
      <c r="H2" s="312">
        <v>8</v>
      </c>
      <c r="I2" s="312">
        <v>9</v>
      </c>
      <c r="J2" s="311">
        <v>10</v>
      </c>
      <c r="K2" s="312">
        <v>11</v>
      </c>
      <c r="L2" s="312">
        <v>12</v>
      </c>
      <c r="M2" s="311">
        <v>13</v>
      </c>
      <c r="N2" s="312">
        <v>14</v>
      </c>
      <c r="O2" s="312">
        <v>15</v>
      </c>
      <c r="P2" s="311">
        <v>16</v>
      </c>
      <c r="Q2" s="312">
        <v>17</v>
      </c>
      <c r="R2" s="312">
        <v>18</v>
      </c>
      <c r="S2" s="311">
        <v>19</v>
      </c>
      <c r="T2" s="312">
        <v>20</v>
      </c>
      <c r="U2" s="312">
        <v>21</v>
      </c>
      <c r="V2" s="311">
        <v>22</v>
      </c>
      <c r="W2" s="312">
        <v>23</v>
      </c>
      <c r="X2" s="312">
        <v>24</v>
      </c>
      <c r="Y2" s="311">
        <v>25</v>
      </c>
      <c r="Z2" s="312">
        <v>26</v>
      </c>
      <c r="AA2" s="312">
        <v>27</v>
      </c>
      <c r="AB2" s="311">
        <v>28</v>
      </c>
      <c r="AC2" s="312">
        <v>29</v>
      </c>
      <c r="AD2" s="312">
        <v>30</v>
      </c>
      <c r="AE2" s="311">
        <v>31</v>
      </c>
      <c r="AF2" s="312">
        <v>32</v>
      </c>
      <c r="AG2" s="312">
        <v>33</v>
      </c>
      <c r="AH2" s="311">
        <v>34</v>
      </c>
      <c r="AI2" s="312">
        <v>35</v>
      </c>
      <c r="AJ2" s="312">
        <v>36</v>
      </c>
      <c r="AK2" s="311">
        <v>37</v>
      </c>
      <c r="AL2" s="312">
        <v>38</v>
      </c>
      <c r="AM2" s="312">
        <v>39</v>
      </c>
      <c r="AN2" s="311">
        <v>40</v>
      </c>
      <c r="AO2" s="312">
        <v>41</v>
      </c>
      <c r="AP2" s="312">
        <v>42</v>
      </c>
      <c r="AQ2" s="311">
        <v>43</v>
      </c>
      <c r="AR2" s="312">
        <v>44</v>
      </c>
      <c r="AS2" s="312">
        <v>45</v>
      </c>
      <c r="AT2" s="311">
        <v>46</v>
      </c>
      <c r="AU2" s="312">
        <v>47</v>
      </c>
      <c r="AV2" s="312">
        <v>48</v>
      </c>
      <c r="AW2" s="311">
        <v>49</v>
      </c>
      <c r="AX2" s="312">
        <v>50</v>
      </c>
      <c r="AY2" s="312">
        <v>51</v>
      </c>
      <c r="AZ2" s="311">
        <v>52</v>
      </c>
      <c r="BA2" s="312">
        <v>53</v>
      </c>
      <c r="BB2" s="312">
        <v>54</v>
      </c>
      <c r="BC2" s="311">
        <v>55</v>
      </c>
      <c r="BD2" s="312">
        <v>56</v>
      </c>
      <c r="BE2" s="312">
        <v>57</v>
      </c>
    </row>
    <row r="3" spans="1:57" ht="13.15" x14ac:dyDescent="0.4">
      <c r="A3" s="310"/>
      <c r="B3" s="310"/>
      <c r="C3" s="310"/>
      <c r="D3" t="s">
        <v>189</v>
      </c>
      <c r="E3" s="157"/>
      <c r="F3" s="157"/>
      <c r="G3" s="157"/>
    </row>
    <row r="4" spans="1:57" ht="13.15" x14ac:dyDescent="0.4">
      <c r="A4" s="310"/>
      <c r="B4" s="310"/>
      <c r="C4" s="310"/>
      <c r="D4" t="s">
        <v>194</v>
      </c>
      <c r="V4" t="s">
        <v>195</v>
      </c>
      <c r="AN4" t="s">
        <v>236</v>
      </c>
    </row>
    <row r="5" spans="1:57" ht="13.15" x14ac:dyDescent="0.4">
      <c r="A5" s="310"/>
      <c r="B5" s="310"/>
      <c r="C5" s="310"/>
      <c r="D5" t="s">
        <v>524</v>
      </c>
      <c r="J5" t="s">
        <v>525</v>
      </c>
      <c r="P5" t="s">
        <v>526</v>
      </c>
      <c r="V5" t="s">
        <v>524</v>
      </c>
      <c r="AB5" t="s">
        <v>525</v>
      </c>
      <c r="AH5" t="s">
        <v>526</v>
      </c>
      <c r="AN5" t="s">
        <v>524</v>
      </c>
      <c r="AT5" t="s">
        <v>525</v>
      </c>
      <c r="AZ5" t="s">
        <v>526</v>
      </c>
    </row>
    <row r="6" spans="1:57" ht="13.15" x14ac:dyDescent="0.4">
      <c r="A6" s="310"/>
      <c r="B6" s="310"/>
      <c r="C6" s="310"/>
      <c r="D6">
        <v>1</v>
      </c>
      <c r="G6" t="s">
        <v>236</v>
      </c>
      <c r="J6">
        <v>1</v>
      </c>
      <c r="M6" t="s">
        <v>236</v>
      </c>
      <c r="P6" t="s">
        <v>528</v>
      </c>
      <c r="S6" t="s">
        <v>236</v>
      </c>
      <c r="V6">
        <v>1</v>
      </c>
      <c r="Y6" t="s">
        <v>236</v>
      </c>
      <c r="AB6">
        <v>1</v>
      </c>
      <c r="AE6" t="s">
        <v>236</v>
      </c>
      <c r="AH6" t="s">
        <v>528</v>
      </c>
      <c r="AK6" t="s">
        <v>236</v>
      </c>
      <c r="AN6">
        <v>1</v>
      </c>
      <c r="AQ6" t="s">
        <v>236</v>
      </c>
      <c r="AT6">
        <v>1</v>
      </c>
      <c r="AW6" t="s">
        <v>236</v>
      </c>
      <c r="AZ6" t="s">
        <v>528</v>
      </c>
      <c r="BC6" t="s">
        <v>236</v>
      </c>
    </row>
    <row r="7" spans="1:57" ht="13.15" x14ac:dyDescent="0.4">
      <c r="A7" s="310"/>
      <c r="B7" s="310"/>
      <c r="C7" s="310"/>
      <c r="D7" t="s">
        <v>528</v>
      </c>
      <c r="G7" t="s">
        <v>528</v>
      </c>
      <c r="J7" t="s">
        <v>528</v>
      </c>
      <c r="M7" t="s">
        <v>528</v>
      </c>
      <c r="P7" t="s">
        <v>412</v>
      </c>
      <c r="Q7" t="s">
        <v>184</v>
      </c>
      <c r="R7" t="s">
        <v>236</v>
      </c>
      <c r="S7" t="s">
        <v>528</v>
      </c>
      <c r="V7" t="s">
        <v>528</v>
      </c>
      <c r="Y7" t="s">
        <v>528</v>
      </c>
      <c r="AB7" t="s">
        <v>528</v>
      </c>
      <c r="AE7" t="s">
        <v>528</v>
      </c>
      <c r="AH7" t="s">
        <v>412</v>
      </c>
      <c r="AI7" t="s">
        <v>184</v>
      </c>
      <c r="AJ7" t="s">
        <v>236</v>
      </c>
      <c r="AK7" t="s">
        <v>528</v>
      </c>
      <c r="AN7" t="s">
        <v>528</v>
      </c>
      <c r="AQ7" t="s">
        <v>528</v>
      </c>
      <c r="AT7" t="s">
        <v>528</v>
      </c>
      <c r="AW7" t="s">
        <v>528</v>
      </c>
      <c r="AZ7" t="s">
        <v>412</v>
      </c>
      <c r="BA7" t="s">
        <v>184</v>
      </c>
      <c r="BB7" t="s">
        <v>236</v>
      </c>
      <c r="BC7" t="s">
        <v>528</v>
      </c>
    </row>
    <row r="8" spans="1:57" x14ac:dyDescent="0.35">
      <c r="D8" t="s">
        <v>412</v>
      </c>
      <c r="E8" t="s">
        <v>184</v>
      </c>
      <c r="F8" t="s">
        <v>236</v>
      </c>
      <c r="G8" t="s">
        <v>412</v>
      </c>
      <c r="H8" t="s">
        <v>184</v>
      </c>
      <c r="I8" t="s">
        <v>236</v>
      </c>
      <c r="J8" t="s">
        <v>412</v>
      </c>
      <c r="K8" t="s">
        <v>184</v>
      </c>
      <c r="L8" t="s">
        <v>236</v>
      </c>
      <c r="M8" t="s">
        <v>412</v>
      </c>
      <c r="N8" t="s">
        <v>184</v>
      </c>
      <c r="O8" t="s">
        <v>236</v>
      </c>
      <c r="P8" t="s">
        <v>529</v>
      </c>
      <c r="Q8" t="s">
        <v>529</v>
      </c>
      <c r="R8" t="s">
        <v>529</v>
      </c>
      <c r="S8" t="s">
        <v>412</v>
      </c>
      <c r="T8" t="s">
        <v>184</v>
      </c>
      <c r="U8" t="s">
        <v>236</v>
      </c>
      <c r="V8" t="s">
        <v>412</v>
      </c>
      <c r="W8" t="s">
        <v>184</v>
      </c>
      <c r="X8" t="s">
        <v>236</v>
      </c>
      <c r="Y8" t="s">
        <v>412</v>
      </c>
      <c r="Z8" t="s">
        <v>184</v>
      </c>
      <c r="AA8" t="s">
        <v>236</v>
      </c>
      <c r="AB8" t="s">
        <v>412</v>
      </c>
      <c r="AC8" t="s">
        <v>184</v>
      </c>
      <c r="AD8" t="s">
        <v>236</v>
      </c>
      <c r="AE8" t="s">
        <v>412</v>
      </c>
      <c r="AF8" t="s">
        <v>184</v>
      </c>
      <c r="AG8" t="s">
        <v>236</v>
      </c>
      <c r="AH8" t="s">
        <v>529</v>
      </c>
      <c r="AI8" t="s">
        <v>529</v>
      </c>
      <c r="AJ8" t="s">
        <v>529</v>
      </c>
      <c r="AK8" t="s">
        <v>412</v>
      </c>
      <c r="AL8" t="s">
        <v>184</v>
      </c>
      <c r="AM8" t="s">
        <v>236</v>
      </c>
      <c r="AN8" t="s">
        <v>412</v>
      </c>
      <c r="AO8" t="s">
        <v>184</v>
      </c>
      <c r="AP8" t="s">
        <v>236</v>
      </c>
      <c r="AQ8" t="s">
        <v>412</v>
      </c>
      <c r="AR8" t="s">
        <v>184</v>
      </c>
      <c r="AS8" t="s">
        <v>236</v>
      </c>
      <c r="AT8" t="s">
        <v>412</v>
      </c>
      <c r="AU8" t="s">
        <v>184</v>
      </c>
      <c r="AV8" t="s">
        <v>236</v>
      </c>
      <c r="AW8" t="s">
        <v>412</v>
      </c>
      <c r="AX8" t="s">
        <v>184</v>
      </c>
      <c r="AY8" t="s">
        <v>236</v>
      </c>
      <c r="AZ8" t="s">
        <v>529</v>
      </c>
      <c r="BA8" t="s">
        <v>529</v>
      </c>
      <c r="BB8" t="s">
        <v>529</v>
      </c>
      <c r="BC8" t="s">
        <v>412</v>
      </c>
      <c r="BD8" t="s">
        <v>184</v>
      </c>
      <c r="BE8" t="s">
        <v>236</v>
      </c>
    </row>
    <row r="9" spans="1:57" x14ac:dyDescent="0.35">
      <c r="D9" t="s">
        <v>185</v>
      </c>
      <c r="E9" t="s">
        <v>185</v>
      </c>
      <c r="F9" t="s">
        <v>185</v>
      </c>
      <c r="G9" t="s">
        <v>185</v>
      </c>
      <c r="H9" t="s">
        <v>185</v>
      </c>
      <c r="I9" t="s">
        <v>185</v>
      </c>
      <c r="J9" t="s">
        <v>185</v>
      </c>
      <c r="K9" t="s">
        <v>185</v>
      </c>
      <c r="L9" t="s">
        <v>185</v>
      </c>
      <c r="M9" t="s">
        <v>185</v>
      </c>
      <c r="N9" t="s">
        <v>185</v>
      </c>
      <c r="O9" t="s">
        <v>185</v>
      </c>
      <c r="P9" t="s">
        <v>185</v>
      </c>
      <c r="Q9" t="s">
        <v>185</v>
      </c>
      <c r="R9" t="s">
        <v>185</v>
      </c>
      <c r="S9" t="s">
        <v>185</v>
      </c>
      <c r="T9" t="s">
        <v>185</v>
      </c>
      <c r="U9" t="s">
        <v>185</v>
      </c>
      <c r="V9" t="s">
        <v>185</v>
      </c>
      <c r="W9" t="s">
        <v>185</v>
      </c>
      <c r="X9" t="s">
        <v>185</v>
      </c>
      <c r="Y9" t="s">
        <v>185</v>
      </c>
      <c r="Z9" t="s">
        <v>185</v>
      </c>
      <c r="AA9" t="s">
        <v>185</v>
      </c>
      <c r="AB9" t="s">
        <v>185</v>
      </c>
      <c r="AC9" t="s">
        <v>185</v>
      </c>
      <c r="AD9" t="s">
        <v>185</v>
      </c>
      <c r="AE9" t="s">
        <v>185</v>
      </c>
      <c r="AF9" t="s">
        <v>185</v>
      </c>
      <c r="AG9" t="s">
        <v>185</v>
      </c>
      <c r="AH9" t="s">
        <v>185</v>
      </c>
      <c r="AI9" t="s">
        <v>185</v>
      </c>
      <c r="AJ9" t="s">
        <v>185</v>
      </c>
      <c r="AK9" t="s">
        <v>185</v>
      </c>
      <c r="AL9" t="s">
        <v>185</v>
      </c>
      <c r="AM9" t="s">
        <v>185</v>
      </c>
      <c r="AN9" t="s">
        <v>185</v>
      </c>
      <c r="AO9" t="s">
        <v>185</v>
      </c>
      <c r="AP9" t="s">
        <v>185</v>
      </c>
      <c r="AQ9" t="s">
        <v>185</v>
      </c>
      <c r="AR9" t="s">
        <v>185</v>
      </c>
      <c r="AS9" t="s">
        <v>185</v>
      </c>
      <c r="AT9" t="s">
        <v>185</v>
      </c>
      <c r="AU9" t="s">
        <v>185</v>
      </c>
      <c r="AV9" t="s">
        <v>185</v>
      </c>
      <c r="AW9" t="s">
        <v>185</v>
      </c>
      <c r="AX9" t="s">
        <v>185</v>
      </c>
      <c r="AY9" t="s">
        <v>185</v>
      </c>
      <c r="AZ9" t="s">
        <v>185</v>
      </c>
      <c r="BA9" t="s">
        <v>185</v>
      </c>
      <c r="BB9" t="s">
        <v>185</v>
      </c>
      <c r="BC9" t="s">
        <v>185</v>
      </c>
      <c r="BD9" t="s">
        <v>185</v>
      </c>
      <c r="BE9" t="s">
        <v>185</v>
      </c>
    </row>
    <row r="10" spans="1:57" x14ac:dyDescent="0.35">
      <c r="A10" t="s">
        <v>6</v>
      </c>
      <c r="B10" t="s">
        <v>251</v>
      </c>
      <c r="C10" t="s">
        <v>247</v>
      </c>
      <c r="D10" s="273">
        <v>74</v>
      </c>
      <c r="E10" s="274">
        <v>59</v>
      </c>
      <c r="F10" s="275">
        <v>67</v>
      </c>
      <c r="G10" s="273">
        <v>530</v>
      </c>
      <c r="H10" s="274">
        <v>551</v>
      </c>
      <c r="I10" s="275">
        <v>1081</v>
      </c>
      <c r="J10" s="273">
        <v>75</v>
      </c>
      <c r="K10" s="274">
        <v>62</v>
      </c>
      <c r="L10" s="275">
        <v>69</v>
      </c>
      <c r="M10" s="273">
        <v>530</v>
      </c>
      <c r="N10" s="274">
        <v>551</v>
      </c>
      <c r="O10" s="275">
        <v>1081</v>
      </c>
      <c r="P10" s="273">
        <v>35.5</v>
      </c>
      <c r="Q10" s="274">
        <v>33</v>
      </c>
      <c r="R10" s="275">
        <v>34.200000000000003</v>
      </c>
      <c r="S10" s="273">
        <v>530</v>
      </c>
      <c r="T10" s="274">
        <v>551</v>
      </c>
      <c r="U10" s="275">
        <v>1081</v>
      </c>
      <c r="V10" s="273">
        <v>60</v>
      </c>
      <c r="W10" s="274">
        <v>62</v>
      </c>
      <c r="X10" s="275">
        <v>61</v>
      </c>
      <c r="Y10" s="273">
        <v>20</v>
      </c>
      <c r="Z10" s="274">
        <v>21</v>
      </c>
      <c r="AA10" s="275">
        <v>41</v>
      </c>
      <c r="AB10" s="273">
        <v>60</v>
      </c>
      <c r="AC10" s="274">
        <v>62</v>
      </c>
      <c r="AD10" s="275">
        <v>61</v>
      </c>
      <c r="AE10" s="273">
        <v>20</v>
      </c>
      <c r="AF10" s="274">
        <v>21</v>
      </c>
      <c r="AG10" s="275">
        <v>41</v>
      </c>
      <c r="AH10" s="273">
        <v>37.4</v>
      </c>
      <c r="AI10" s="274">
        <v>31.6</v>
      </c>
      <c r="AJ10" s="275">
        <v>34.4</v>
      </c>
      <c r="AK10" s="273">
        <v>20</v>
      </c>
      <c r="AL10" s="274">
        <v>21</v>
      </c>
      <c r="AM10" s="275">
        <v>41</v>
      </c>
      <c r="AN10" s="273">
        <v>74</v>
      </c>
      <c r="AO10" s="274">
        <v>59</v>
      </c>
      <c r="AP10" s="275">
        <v>67</v>
      </c>
      <c r="AQ10" s="273">
        <v>563</v>
      </c>
      <c r="AR10" s="274">
        <v>588</v>
      </c>
      <c r="AS10" s="275">
        <v>1151</v>
      </c>
      <c r="AT10" s="273">
        <v>75</v>
      </c>
      <c r="AU10" s="274">
        <v>62</v>
      </c>
      <c r="AV10" s="275">
        <v>68</v>
      </c>
      <c r="AW10" s="273">
        <v>563</v>
      </c>
      <c r="AX10" s="274">
        <v>588</v>
      </c>
      <c r="AY10" s="275">
        <v>1151</v>
      </c>
      <c r="AZ10" s="273">
        <v>35.5</v>
      </c>
      <c r="BA10" s="274">
        <v>32.9</v>
      </c>
      <c r="BB10" s="275">
        <v>34.200000000000003</v>
      </c>
      <c r="BC10" s="273">
        <v>563</v>
      </c>
      <c r="BD10" s="274">
        <v>588</v>
      </c>
      <c r="BE10" s="275">
        <v>1151</v>
      </c>
    </row>
    <row r="11" spans="1:57" x14ac:dyDescent="0.35">
      <c r="A11" t="s">
        <v>7</v>
      </c>
      <c r="B11" t="s">
        <v>252</v>
      </c>
      <c r="C11" t="s">
        <v>247</v>
      </c>
      <c r="D11" s="273">
        <v>66</v>
      </c>
      <c r="E11" s="274">
        <v>49</v>
      </c>
      <c r="F11" s="275">
        <v>57</v>
      </c>
      <c r="G11" s="273">
        <v>686</v>
      </c>
      <c r="H11" s="274">
        <v>774</v>
      </c>
      <c r="I11" s="275">
        <v>1460</v>
      </c>
      <c r="J11" s="273">
        <v>69</v>
      </c>
      <c r="K11" s="274">
        <v>53</v>
      </c>
      <c r="L11" s="275">
        <v>61</v>
      </c>
      <c r="M11" s="273">
        <v>686</v>
      </c>
      <c r="N11" s="274">
        <v>774</v>
      </c>
      <c r="O11" s="275">
        <v>1460</v>
      </c>
      <c r="P11" s="273">
        <v>34.1</v>
      </c>
      <c r="Q11" s="274">
        <v>31.9</v>
      </c>
      <c r="R11" s="275">
        <v>32.9</v>
      </c>
      <c r="S11" s="273">
        <v>686</v>
      </c>
      <c r="T11" s="274">
        <v>774</v>
      </c>
      <c r="U11" s="275">
        <v>1460</v>
      </c>
      <c r="V11" s="273">
        <v>51</v>
      </c>
      <c r="W11" s="274">
        <v>35</v>
      </c>
      <c r="X11" s="275">
        <v>43</v>
      </c>
      <c r="Y11" s="273">
        <v>146</v>
      </c>
      <c r="Z11" s="274">
        <v>136</v>
      </c>
      <c r="AA11" s="275">
        <v>282</v>
      </c>
      <c r="AB11" s="273">
        <v>55</v>
      </c>
      <c r="AC11" s="274">
        <v>35</v>
      </c>
      <c r="AD11" s="275">
        <v>46</v>
      </c>
      <c r="AE11" s="273">
        <v>146</v>
      </c>
      <c r="AF11" s="274">
        <v>136</v>
      </c>
      <c r="AG11" s="275">
        <v>282</v>
      </c>
      <c r="AH11" s="273">
        <v>30.6</v>
      </c>
      <c r="AI11" s="274">
        <v>28</v>
      </c>
      <c r="AJ11" s="275">
        <v>29.3</v>
      </c>
      <c r="AK11" s="273">
        <v>146</v>
      </c>
      <c r="AL11" s="274">
        <v>136</v>
      </c>
      <c r="AM11" s="275">
        <v>282</v>
      </c>
      <c r="AN11" s="273">
        <v>63</v>
      </c>
      <c r="AO11" s="274">
        <v>46</v>
      </c>
      <c r="AP11" s="275">
        <v>54</v>
      </c>
      <c r="AQ11" s="273">
        <v>912</v>
      </c>
      <c r="AR11" s="274">
        <v>1001</v>
      </c>
      <c r="AS11" s="275">
        <v>1913</v>
      </c>
      <c r="AT11" s="273">
        <v>66</v>
      </c>
      <c r="AU11" s="274">
        <v>50</v>
      </c>
      <c r="AV11" s="275">
        <v>57</v>
      </c>
      <c r="AW11" s="273">
        <v>912</v>
      </c>
      <c r="AX11" s="274">
        <v>1001</v>
      </c>
      <c r="AY11" s="275">
        <v>1913</v>
      </c>
      <c r="AZ11" s="273">
        <v>33.4</v>
      </c>
      <c r="BA11" s="274">
        <v>31</v>
      </c>
      <c r="BB11" s="275">
        <v>32.1</v>
      </c>
      <c r="BC11" s="273">
        <v>912</v>
      </c>
      <c r="BD11" s="274">
        <v>1001</v>
      </c>
      <c r="BE11" s="275">
        <v>1913</v>
      </c>
    </row>
    <row r="12" spans="1:57" x14ac:dyDescent="0.35">
      <c r="A12" t="s">
        <v>10</v>
      </c>
      <c r="B12" t="s">
        <v>256</v>
      </c>
      <c r="C12" t="s">
        <v>247</v>
      </c>
      <c r="D12" s="273">
        <v>72</v>
      </c>
      <c r="E12" s="274">
        <v>52</v>
      </c>
      <c r="F12" s="275">
        <v>62</v>
      </c>
      <c r="G12" s="273">
        <v>795</v>
      </c>
      <c r="H12" s="274">
        <v>812</v>
      </c>
      <c r="I12" s="275">
        <v>1607</v>
      </c>
      <c r="J12" s="273">
        <v>75</v>
      </c>
      <c r="K12" s="274">
        <v>57</v>
      </c>
      <c r="L12" s="275">
        <v>66</v>
      </c>
      <c r="M12" s="273">
        <v>795</v>
      </c>
      <c r="N12" s="274">
        <v>812</v>
      </c>
      <c r="O12" s="275">
        <v>1607</v>
      </c>
      <c r="P12" s="273">
        <v>33.4</v>
      </c>
      <c r="Q12" s="274">
        <v>30.9</v>
      </c>
      <c r="R12" s="275">
        <v>32.200000000000003</v>
      </c>
      <c r="S12" s="273">
        <v>795</v>
      </c>
      <c r="T12" s="274">
        <v>812</v>
      </c>
      <c r="U12" s="275">
        <v>1607</v>
      </c>
      <c r="V12" s="273" t="s">
        <v>197</v>
      </c>
      <c r="W12" s="274" t="s">
        <v>197</v>
      </c>
      <c r="X12" s="275" t="s">
        <v>197</v>
      </c>
      <c r="Y12" s="273" t="s">
        <v>197</v>
      </c>
      <c r="Z12" s="274" t="s">
        <v>197</v>
      </c>
      <c r="AA12" s="275">
        <v>10</v>
      </c>
      <c r="AB12" s="273" t="s">
        <v>197</v>
      </c>
      <c r="AC12" s="274" t="s">
        <v>197</v>
      </c>
      <c r="AD12" s="275">
        <v>40</v>
      </c>
      <c r="AE12" s="273" t="s">
        <v>197</v>
      </c>
      <c r="AF12" s="274" t="s">
        <v>197</v>
      </c>
      <c r="AG12" s="275">
        <v>10</v>
      </c>
      <c r="AH12" s="273">
        <v>29.5</v>
      </c>
      <c r="AI12" s="274">
        <v>24.9</v>
      </c>
      <c r="AJ12" s="275">
        <v>25.8</v>
      </c>
      <c r="AK12" s="273" t="s">
        <v>197</v>
      </c>
      <c r="AL12" s="274" t="s">
        <v>197</v>
      </c>
      <c r="AM12" s="275">
        <v>10</v>
      </c>
      <c r="AN12" s="273">
        <v>72</v>
      </c>
      <c r="AO12" s="274">
        <v>51</v>
      </c>
      <c r="AP12" s="275">
        <v>62</v>
      </c>
      <c r="AQ12" s="273">
        <v>803</v>
      </c>
      <c r="AR12" s="274">
        <v>830</v>
      </c>
      <c r="AS12" s="275">
        <v>1633</v>
      </c>
      <c r="AT12" s="273">
        <v>75</v>
      </c>
      <c r="AU12" s="274">
        <v>57</v>
      </c>
      <c r="AV12" s="275">
        <v>66</v>
      </c>
      <c r="AW12" s="273">
        <v>803</v>
      </c>
      <c r="AX12" s="274">
        <v>830</v>
      </c>
      <c r="AY12" s="275">
        <v>1633</v>
      </c>
      <c r="AZ12" s="273">
        <v>33.4</v>
      </c>
      <c r="BA12" s="274">
        <v>30.8</v>
      </c>
      <c r="BB12" s="275">
        <v>32.1</v>
      </c>
      <c r="BC12" s="273">
        <v>803</v>
      </c>
      <c r="BD12" s="274">
        <v>830</v>
      </c>
      <c r="BE12" s="275">
        <v>1633</v>
      </c>
    </row>
    <row r="13" spans="1:57" x14ac:dyDescent="0.35">
      <c r="A13" t="s">
        <v>12</v>
      </c>
      <c r="B13" t="s">
        <v>258</v>
      </c>
      <c r="C13" t="s">
        <v>247</v>
      </c>
      <c r="D13" s="273">
        <v>67</v>
      </c>
      <c r="E13" s="274">
        <v>48</v>
      </c>
      <c r="F13" s="275">
        <v>57</v>
      </c>
      <c r="G13" s="273">
        <v>1093</v>
      </c>
      <c r="H13" s="274">
        <v>1124</v>
      </c>
      <c r="I13" s="275">
        <v>2217</v>
      </c>
      <c r="J13" s="273">
        <v>68</v>
      </c>
      <c r="K13" s="274">
        <v>51</v>
      </c>
      <c r="L13" s="275">
        <v>59</v>
      </c>
      <c r="M13" s="273">
        <v>1093</v>
      </c>
      <c r="N13" s="274">
        <v>1124</v>
      </c>
      <c r="O13" s="275">
        <v>2217</v>
      </c>
      <c r="P13" s="273">
        <v>35.4</v>
      </c>
      <c r="Q13" s="274">
        <v>32.6</v>
      </c>
      <c r="R13" s="275">
        <v>34</v>
      </c>
      <c r="S13" s="273">
        <v>1093</v>
      </c>
      <c r="T13" s="274">
        <v>1124</v>
      </c>
      <c r="U13" s="275">
        <v>2217</v>
      </c>
      <c r="V13" s="273">
        <v>52</v>
      </c>
      <c r="W13" s="274">
        <v>42</v>
      </c>
      <c r="X13" s="275">
        <v>47</v>
      </c>
      <c r="Y13" s="273">
        <v>71</v>
      </c>
      <c r="Z13" s="274">
        <v>67</v>
      </c>
      <c r="AA13" s="275">
        <v>138</v>
      </c>
      <c r="AB13" s="273">
        <v>54</v>
      </c>
      <c r="AC13" s="274">
        <v>52</v>
      </c>
      <c r="AD13" s="275">
        <v>53</v>
      </c>
      <c r="AE13" s="273">
        <v>71</v>
      </c>
      <c r="AF13" s="274">
        <v>67</v>
      </c>
      <c r="AG13" s="275">
        <v>138</v>
      </c>
      <c r="AH13" s="273">
        <v>32.700000000000003</v>
      </c>
      <c r="AI13" s="274">
        <v>31</v>
      </c>
      <c r="AJ13" s="275">
        <v>31.9</v>
      </c>
      <c r="AK13" s="273">
        <v>71</v>
      </c>
      <c r="AL13" s="274">
        <v>67</v>
      </c>
      <c r="AM13" s="275">
        <v>138</v>
      </c>
      <c r="AN13" s="273">
        <v>66</v>
      </c>
      <c r="AO13" s="274">
        <v>47</v>
      </c>
      <c r="AP13" s="275">
        <v>57</v>
      </c>
      <c r="AQ13" s="273">
        <v>1252</v>
      </c>
      <c r="AR13" s="274">
        <v>1287</v>
      </c>
      <c r="AS13" s="275">
        <v>2539</v>
      </c>
      <c r="AT13" s="273">
        <v>67</v>
      </c>
      <c r="AU13" s="274">
        <v>51</v>
      </c>
      <c r="AV13" s="275">
        <v>59</v>
      </c>
      <c r="AW13" s="273">
        <v>1252</v>
      </c>
      <c r="AX13" s="274">
        <v>1287</v>
      </c>
      <c r="AY13" s="275">
        <v>2539</v>
      </c>
      <c r="AZ13" s="273">
        <v>35.299999999999997</v>
      </c>
      <c r="BA13" s="274">
        <v>32.299999999999997</v>
      </c>
      <c r="BB13" s="275">
        <v>33.799999999999997</v>
      </c>
      <c r="BC13" s="273">
        <v>1252</v>
      </c>
      <c r="BD13" s="274">
        <v>1287</v>
      </c>
      <c r="BE13" s="275">
        <v>2539</v>
      </c>
    </row>
    <row r="14" spans="1:57" x14ac:dyDescent="0.35">
      <c r="A14" t="s">
        <v>4</v>
      </c>
      <c r="B14" t="s">
        <v>248</v>
      </c>
      <c r="C14" t="s">
        <v>247</v>
      </c>
      <c r="D14" s="273">
        <v>76</v>
      </c>
      <c r="E14" s="274">
        <v>55</v>
      </c>
      <c r="F14" s="275">
        <v>65</v>
      </c>
      <c r="G14" s="273">
        <v>494</v>
      </c>
      <c r="H14" s="274">
        <v>532</v>
      </c>
      <c r="I14" s="275">
        <v>1026</v>
      </c>
      <c r="J14" s="273">
        <v>77</v>
      </c>
      <c r="K14" s="274">
        <v>55</v>
      </c>
      <c r="L14" s="275">
        <v>65</v>
      </c>
      <c r="M14" s="273">
        <v>494</v>
      </c>
      <c r="N14" s="274">
        <v>532</v>
      </c>
      <c r="O14" s="275">
        <v>1026</v>
      </c>
      <c r="P14" s="273">
        <v>34.6</v>
      </c>
      <c r="Q14" s="274">
        <v>31.5</v>
      </c>
      <c r="R14" s="275">
        <v>33</v>
      </c>
      <c r="S14" s="273">
        <v>494</v>
      </c>
      <c r="T14" s="274">
        <v>532</v>
      </c>
      <c r="U14" s="275">
        <v>1026</v>
      </c>
      <c r="V14" s="273">
        <v>71</v>
      </c>
      <c r="W14" s="274">
        <v>49</v>
      </c>
      <c r="X14" s="275">
        <v>59</v>
      </c>
      <c r="Y14" s="273">
        <v>38</v>
      </c>
      <c r="Z14" s="274">
        <v>43</v>
      </c>
      <c r="AA14" s="275">
        <v>81</v>
      </c>
      <c r="AB14" s="273">
        <v>71</v>
      </c>
      <c r="AC14" s="274">
        <v>49</v>
      </c>
      <c r="AD14" s="275">
        <v>59</v>
      </c>
      <c r="AE14" s="273">
        <v>38</v>
      </c>
      <c r="AF14" s="274">
        <v>43</v>
      </c>
      <c r="AG14" s="275">
        <v>81</v>
      </c>
      <c r="AH14" s="273">
        <v>31.5</v>
      </c>
      <c r="AI14" s="274">
        <v>29</v>
      </c>
      <c r="AJ14" s="275">
        <v>30.2</v>
      </c>
      <c r="AK14" s="273">
        <v>38</v>
      </c>
      <c r="AL14" s="274">
        <v>43</v>
      </c>
      <c r="AM14" s="275">
        <v>81</v>
      </c>
      <c r="AN14" s="273">
        <v>77</v>
      </c>
      <c r="AO14" s="274">
        <v>55</v>
      </c>
      <c r="AP14" s="275">
        <v>66</v>
      </c>
      <c r="AQ14" s="273">
        <v>621</v>
      </c>
      <c r="AR14" s="274">
        <v>677</v>
      </c>
      <c r="AS14" s="275">
        <v>1298</v>
      </c>
      <c r="AT14" s="273">
        <v>77</v>
      </c>
      <c r="AU14" s="274">
        <v>56</v>
      </c>
      <c r="AV14" s="275">
        <v>66</v>
      </c>
      <c r="AW14" s="273">
        <v>621</v>
      </c>
      <c r="AX14" s="274">
        <v>677</v>
      </c>
      <c r="AY14" s="275">
        <v>1298</v>
      </c>
      <c r="AZ14" s="273">
        <v>34.6</v>
      </c>
      <c r="BA14" s="274">
        <v>31.4</v>
      </c>
      <c r="BB14" s="275">
        <v>32.9</v>
      </c>
      <c r="BC14" s="273">
        <v>621</v>
      </c>
      <c r="BD14" s="274">
        <v>677</v>
      </c>
      <c r="BE14" s="275">
        <v>1298</v>
      </c>
    </row>
    <row r="15" spans="1:57" x14ac:dyDescent="0.35">
      <c r="A15" t="s">
        <v>22</v>
      </c>
      <c r="B15" t="s">
        <v>268</v>
      </c>
      <c r="C15" t="s">
        <v>260</v>
      </c>
      <c r="D15" s="273">
        <v>59</v>
      </c>
      <c r="E15" s="274">
        <v>43</v>
      </c>
      <c r="F15" s="275">
        <v>51</v>
      </c>
      <c r="G15" s="273">
        <v>577</v>
      </c>
      <c r="H15" s="274">
        <v>577</v>
      </c>
      <c r="I15" s="275">
        <v>1154</v>
      </c>
      <c r="J15" s="273">
        <v>63</v>
      </c>
      <c r="K15" s="274">
        <v>49</v>
      </c>
      <c r="L15" s="275">
        <v>56</v>
      </c>
      <c r="M15" s="273">
        <v>577</v>
      </c>
      <c r="N15" s="274">
        <v>577</v>
      </c>
      <c r="O15" s="275">
        <v>1154</v>
      </c>
      <c r="P15" s="273">
        <v>32.5</v>
      </c>
      <c r="Q15" s="274">
        <v>30.1</v>
      </c>
      <c r="R15" s="275">
        <v>31.3</v>
      </c>
      <c r="S15" s="273">
        <v>577</v>
      </c>
      <c r="T15" s="274">
        <v>577</v>
      </c>
      <c r="U15" s="275">
        <v>1154</v>
      </c>
      <c r="V15" s="273" t="s">
        <v>197</v>
      </c>
      <c r="W15" s="274" t="s">
        <v>197</v>
      </c>
      <c r="X15" s="275">
        <v>41</v>
      </c>
      <c r="Y15" s="273">
        <v>22</v>
      </c>
      <c r="Z15" s="274">
        <v>7</v>
      </c>
      <c r="AA15" s="275">
        <v>29</v>
      </c>
      <c r="AB15" s="273">
        <v>55</v>
      </c>
      <c r="AC15" s="274">
        <v>43</v>
      </c>
      <c r="AD15" s="275">
        <v>52</v>
      </c>
      <c r="AE15" s="273">
        <v>22</v>
      </c>
      <c r="AF15" s="274">
        <v>7</v>
      </c>
      <c r="AG15" s="275">
        <v>29</v>
      </c>
      <c r="AH15" s="273">
        <v>30.8</v>
      </c>
      <c r="AI15" s="274">
        <v>25.4</v>
      </c>
      <c r="AJ15" s="275">
        <v>29.5</v>
      </c>
      <c r="AK15" s="273">
        <v>22</v>
      </c>
      <c r="AL15" s="274">
        <v>7</v>
      </c>
      <c r="AM15" s="275">
        <v>29</v>
      </c>
      <c r="AN15" s="273">
        <v>59</v>
      </c>
      <c r="AO15" s="274">
        <v>42</v>
      </c>
      <c r="AP15" s="275">
        <v>50</v>
      </c>
      <c r="AQ15" s="273">
        <v>801</v>
      </c>
      <c r="AR15" s="274">
        <v>792</v>
      </c>
      <c r="AS15" s="275">
        <v>1593</v>
      </c>
      <c r="AT15" s="273">
        <v>62</v>
      </c>
      <c r="AU15" s="274">
        <v>48</v>
      </c>
      <c r="AV15" s="275">
        <v>55</v>
      </c>
      <c r="AW15" s="273">
        <v>801</v>
      </c>
      <c r="AX15" s="274">
        <v>792</v>
      </c>
      <c r="AY15" s="275">
        <v>1593</v>
      </c>
      <c r="AZ15" s="273">
        <v>32.4</v>
      </c>
      <c r="BA15" s="274">
        <v>29.9</v>
      </c>
      <c r="BB15" s="275">
        <v>31.2</v>
      </c>
      <c r="BC15" s="273">
        <v>801</v>
      </c>
      <c r="BD15" s="274">
        <v>792</v>
      </c>
      <c r="BE15" s="275">
        <v>1593</v>
      </c>
    </row>
    <row r="16" spans="1:57" x14ac:dyDescent="0.35">
      <c r="A16" t="s">
        <v>35</v>
      </c>
      <c r="B16" t="s">
        <v>281</v>
      </c>
      <c r="C16" t="s">
        <v>260</v>
      </c>
      <c r="D16" s="273">
        <v>75</v>
      </c>
      <c r="E16" s="274">
        <v>59</v>
      </c>
      <c r="F16" s="275">
        <v>67</v>
      </c>
      <c r="G16" s="273">
        <v>1022</v>
      </c>
      <c r="H16" s="274">
        <v>1064</v>
      </c>
      <c r="I16" s="275">
        <v>2086</v>
      </c>
      <c r="J16" s="273">
        <v>75</v>
      </c>
      <c r="K16" s="274">
        <v>62</v>
      </c>
      <c r="L16" s="275">
        <v>69</v>
      </c>
      <c r="M16" s="273">
        <v>1022</v>
      </c>
      <c r="N16" s="274">
        <v>1064</v>
      </c>
      <c r="O16" s="275">
        <v>2086</v>
      </c>
      <c r="P16" s="273">
        <v>36.700000000000003</v>
      </c>
      <c r="Q16" s="274">
        <v>34.1</v>
      </c>
      <c r="R16" s="275">
        <v>35.299999999999997</v>
      </c>
      <c r="S16" s="273">
        <v>1022</v>
      </c>
      <c r="T16" s="274">
        <v>1064</v>
      </c>
      <c r="U16" s="275">
        <v>2086</v>
      </c>
      <c r="V16" s="273">
        <v>52</v>
      </c>
      <c r="W16" s="274">
        <v>37</v>
      </c>
      <c r="X16" s="275">
        <v>44</v>
      </c>
      <c r="Y16" s="273">
        <v>89</v>
      </c>
      <c r="Z16" s="274">
        <v>106</v>
      </c>
      <c r="AA16" s="275">
        <v>195</v>
      </c>
      <c r="AB16" s="273">
        <v>55</v>
      </c>
      <c r="AC16" s="274">
        <v>40</v>
      </c>
      <c r="AD16" s="275">
        <v>47</v>
      </c>
      <c r="AE16" s="273">
        <v>89</v>
      </c>
      <c r="AF16" s="274">
        <v>106</v>
      </c>
      <c r="AG16" s="275">
        <v>195</v>
      </c>
      <c r="AH16" s="273">
        <v>32</v>
      </c>
      <c r="AI16" s="274">
        <v>29.8</v>
      </c>
      <c r="AJ16" s="275">
        <v>30.8</v>
      </c>
      <c r="AK16" s="273">
        <v>89</v>
      </c>
      <c r="AL16" s="274">
        <v>106</v>
      </c>
      <c r="AM16" s="275">
        <v>195</v>
      </c>
      <c r="AN16" s="273">
        <v>73</v>
      </c>
      <c r="AO16" s="274">
        <v>59</v>
      </c>
      <c r="AP16" s="275">
        <v>66</v>
      </c>
      <c r="AQ16" s="273">
        <v>1268</v>
      </c>
      <c r="AR16" s="274">
        <v>1334</v>
      </c>
      <c r="AS16" s="275">
        <v>2602</v>
      </c>
      <c r="AT16" s="273">
        <v>74</v>
      </c>
      <c r="AU16" s="274">
        <v>61</v>
      </c>
      <c r="AV16" s="275">
        <v>68</v>
      </c>
      <c r="AW16" s="273">
        <v>1268</v>
      </c>
      <c r="AX16" s="274">
        <v>1334</v>
      </c>
      <c r="AY16" s="275">
        <v>2602</v>
      </c>
      <c r="AZ16" s="273">
        <v>36.4</v>
      </c>
      <c r="BA16" s="274">
        <v>33.9</v>
      </c>
      <c r="BB16" s="275">
        <v>35.1</v>
      </c>
      <c r="BC16" s="273">
        <v>1268</v>
      </c>
      <c r="BD16" s="274">
        <v>1334</v>
      </c>
      <c r="BE16" s="275">
        <v>2602</v>
      </c>
    </row>
    <row r="17" spans="1:57" x14ac:dyDescent="0.35">
      <c r="A17" t="s">
        <v>15</v>
      </c>
      <c r="B17" t="s">
        <v>261</v>
      </c>
      <c r="C17" t="s">
        <v>260</v>
      </c>
      <c r="D17" s="273">
        <v>67</v>
      </c>
      <c r="E17" s="274">
        <v>49</v>
      </c>
      <c r="F17" s="275">
        <v>58</v>
      </c>
      <c r="G17" s="273">
        <v>558</v>
      </c>
      <c r="H17" s="274">
        <v>608</v>
      </c>
      <c r="I17" s="275">
        <v>1166</v>
      </c>
      <c r="J17" s="273">
        <v>67</v>
      </c>
      <c r="K17" s="274">
        <v>50</v>
      </c>
      <c r="L17" s="275">
        <v>58</v>
      </c>
      <c r="M17" s="273">
        <v>558</v>
      </c>
      <c r="N17" s="274">
        <v>608</v>
      </c>
      <c r="O17" s="275">
        <v>1166</v>
      </c>
      <c r="P17" s="273">
        <v>35.1</v>
      </c>
      <c r="Q17" s="274">
        <v>32.1</v>
      </c>
      <c r="R17" s="275">
        <v>33.5</v>
      </c>
      <c r="S17" s="273">
        <v>558</v>
      </c>
      <c r="T17" s="274">
        <v>608</v>
      </c>
      <c r="U17" s="275">
        <v>1166</v>
      </c>
      <c r="V17" s="273">
        <v>56</v>
      </c>
      <c r="W17" s="274">
        <v>42</v>
      </c>
      <c r="X17" s="275">
        <v>49</v>
      </c>
      <c r="Y17" s="273">
        <v>418</v>
      </c>
      <c r="Z17" s="274">
        <v>436</v>
      </c>
      <c r="AA17" s="275">
        <v>854</v>
      </c>
      <c r="AB17" s="273">
        <v>61</v>
      </c>
      <c r="AC17" s="274">
        <v>47</v>
      </c>
      <c r="AD17" s="275">
        <v>54</v>
      </c>
      <c r="AE17" s="273">
        <v>418</v>
      </c>
      <c r="AF17" s="274">
        <v>436</v>
      </c>
      <c r="AG17" s="275">
        <v>854</v>
      </c>
      <c r="AH17" s="273">
        <v>33.9</v>
      </c>
      <c r="AI17" s="274">
        <v>30.7</v>
      </c>
      <c r="AJ17" s="275">
        <v>32.299999999999997</v>
      </c>
      <c r="AK17" s="273">
        <v>418</v>
      </c>
      <c r="AL17" s="274">
        <v>436</v>
      </c>
      <c r="AM17" s="275">
        <v>854</v>
      </c>
      <c r="AN17" s="273">
        <v>62</v>
      </c>
      <c r="AO17" s="274">
        <v>46</v>
      </c>
      <c r="AP17" s="275">
        <v>54</v>
      </c>
      <c r="AQ17" s="273">
        <v>1002</v>
      </c>
      <c r="AR17" s="274">
        <v>1074</v>
      </c>
      <c r="AS17" s="275">
        <v>2076</v>
      </c>
      <c r="AT17" s="273">
        <v>65</v>
      </c>
      <c r="AU17" s="274">
        <v>48</v>
      </c>
      <c r="AV17" s="275">
        <v>56</v>
      </c>
      <c r="AW17" s="273">
        <v>1002</v>
      </c>
      <c r="AX17" s="274">
        <v>1074</v>
      </c>
      <c r="AY17" s="275">
        <v>2076</v>
      </c>
      <c r="AZ17" s="273">
        <v>34.6</v>
      </c>
      <c r="BA17" s="274">
        <v>31.4</v>
      </c>
      <c r="BB17" s="275">
        <v>32.9</v>
      </c>
      <c r="BC17" s="273">
        <v>1002</v>
      </c>
      <c r="BD17" s="274">
        <v>1074</v>
      </c>
      <c r="BE17" s="275">
        <v>2076</v>
      </c>
    </row>
    <row r="18" spans="1:57" x14ac:dyDescent="0.35">
      <c r="A18" t="s">
        <v>16</v>
      </c>
      <c r="B18" t="s">
        <v>262</v>
      </c>
      <c r="C18" t="s">
        <v>260</v>
      </c>
      <c r="D18" s="273">
        <v>71</v>
      </c>
      <c r="E18" s="274">
        <v>52</v>
      </c>
      <c r="F18" s="275">
        <v>62</v>
      </c>
      <c r="G18" s="273">
        <v>733</v>
      </c>
      <c r="H18" s="274">
        <v>735</v>
      </c>
      <c r="I18" s="275">
        <v>1468</v>
      </c>
      <c r="J18" s="273">
        <v>71</v>
      </c>
      <c r="K18" s="274">
        <v>53</v>
      </c>
      <c r="L18" s="275">
        <v>62</v>
      </c>
      <c r="M18" s="273">
        <v>733</v>
      </c>
      <c r="N18" s="274">
        <v>735</v>
      </c>
      <c r="O18" s="275">
        <v>1468</v>
      </c>
      <c r="P18" s="273">
        <v>34.6</v>
      </c>
      <c r="Q18" s="274">
        <v>32</v>
      </c>
      <c r="R18" s="275">
        <v>33.299999999999997</v>
      </c>
      <c r="S18" s="273">
        <v>733</v>
      </c>
      <c r="T18" s="274">
        <v>735</v>
      </c>
      <c r="U18" s="275">
        <v>1468</v>
      </c>
      <c r="V18" s="273">
        <v>54</v>
      </c>
      <c r="W18" s="274">
        <v>47</v>
      </c>
      <c r="X18" s="275">
        <v>51</v>
      </c>
      <c r="Y18" s="273">
        <v>57</v>
      </c>
      <c r="Z18" s="274">
        <v>49</v>
      </c>
      <c r="AA18" s="275">
        <v>106</v>
      </c>
      <c r="AB18" s="273">
        <v>56</v>
      </c>
      <c r="AC18" s="274">
        <v>51</v>
      </c>
      <c r="AD18" s="275">
        <v>54</v>
      </c>
      <c r="AE18" s="273">
        <v>57</v>
      </c>
      <c r="AF18" s="274">
        <v>49</v>
      </c>
      <c r="AG18" s="275">
        <v>106</v>
      </c>
      <c r="AH18" s="273">
        <v>32.200000000000003</v>
      </c>
      <c r="AI18" s="274">
        <v>30.6</v>
      </c>
      <c r="AJ18" s="275">
        <v>31.4</v>
      </c>
      <c r="AK18" s="273">
        <v>57</v>
      </c>
      <c r="AL18" s="274">
        <v>49</v>
      </c>
      <c r="AM18" s="275">
        <v>106</v>
      </c>
      <c r="AN18" s="273">
        <v>69</v>
      </c>
      <c r="AO18" s="274">
        <v>51</v>
      </c>
      <c r="AP18" s="275">
        <v>60</v>
      </c>
      <c r="AQ18" s="273">
        <v>848</v>
      </c>
      <c r="AR18" s="274">
        <v>848</v>
      </c>
      <c r="AS18" s="275">
        <v>1696</v>
      </c>
      <c r="AT18" s="273">
        <v>69</v>
      </c>
      <c r="AU18" s="274">
        <v>52</v>
      </c>
      <c r="AV18" s="275">
        <v>60</v>
      </c>
      <c r="AW18" s="273">
        <v>848</v>
      </c>
      <c r="AX18" s="274">
        <v>848</v>
      </c>
      <c r="AY18" s="275">
        <v>1696</v>
      </c>
      <c r="AZ18" s="273">
        <v>34.200000000000003</v>
      </c>
      <c r="BA18" s="274">
        <v>31.7</v>
      </c>
      <c r="BB18" s="275">
        <v>32.9</v>
      </c>
      <c r="BC18" s="273">
        <v>848</v>
      </c>
      <c r="BD18" s="274">
        <v>848</v>
      </c>
      <c r="BE18" s="275">
        <v>1696</v>
      </c>
    </row>
    <row r="19" spans="1:57" x14ac:dyDescent="0.35">
      <c r="A19" t="s">
        <v>44</v>
      </c>
      <c r="B19" t="s">
        <v>563</v>
      </c>
      <c r="C19" t="s">
        <v>408</v>
      </c>
      <c r="D19" s="273">
        <v>70</v>
      </c>
      <c r="E19" s="274">
        <v>50</v>
      </c>
      <c r="F19" s="275">
        <v>60</v>
      </c>
      <c r="G19" s="273">
        <v>1233</v>
      </c>
      <c r="H19" s="274">
        <v>1223</v>
      </c>
      <c r="I19" s="275">
        <v>2456</v>
      </c>
      <c r="J19" s="273">
        <v>72</v>
      </c>
      <c r="K19" s="274">
        <v>54</v>
      </c>
      <c r="L19" s="275">
        <v>63</v>
      </c>
      <c r="M19" s="273">
        <v>1233</v>
      </c>
      <c r="N19" s="274">
        <v>1223</v>
      </c>
      <c r="O19" s="275">
        <v>2456</v>
      </c>
      <c r="P19" s="273">
        <v>33.700000000000003</v>
      </c>
      <c r="Q19" s="274">
        <v>30.7</v>
      </c>
      <c r="R19" s="275">
        <v>32.200000000000003</v>
      </c>
      <c r="S19" s="273">
        <v>1233</v>
      </c>
      <c r="T19" s="274">
        <v>1223</v>
      </c>
      <c r="U19" s="275">
        <v>2456</v>
      </c>
      <c r="V19" s="273">
        <v>53</v>
      </c>
      <c r="W19" s="274">
        <v>39</v>
      </c>
      <c r="X19" s="275">
        <v>46</v>
      </c>
      <c r="Y19" s="273">
        <v>247</v>
      </c>
      <c r="Z19" s="274">
        <v>249</v>
      </c>
      <c r="AA19" s="275">
        <v>496</v>
      </c>
      <c r="AB19" s="273">
        <v>59</v>
      </c>
      <c r="AC19" s="274">
        <v>42</v>
      </c>
      <c r="AD19" s="275">
        <v>51</v>
      </c>
      <c r="AE19" s="273">
        <v>247</v>
      </c>
      <c r="AF19" s="274">
        <v>249</v>
      </c>
      <c r="AG19" s="275">
        <v>496</v>
      </c>
      <c r="AH19" s="273">
        <v>30.4</v>
      </c>
      <c r="AI19" s="274">
        <v>28.6</v>
      </c>
      <c r="AJ19" s="275">
        <v>29.5</v>
      </c>
      <c r="AK19" s="273">
        <v>247</v>
      </c>
      <c r="AL19" s="274">
        <v>249</v>
      </c>
      <c r="AM19" s="275">
        <v>496</v>
      </c>
      <c r="AN19" s="273">
        <v>66</v>
      </c>
      <c r="AO19" s="274">
        <v>47</v>
      </c>
      <c r="AP19" s="275">
        <v>57</v>
      </c>
      <c r="AQ19" s="273">
        <v>1656</v>
      </c>
      <c r="AR19" s="274">
        <v>1693</v>
      </c>
      <c r="AS19" s="275">
        <v>3349</v>
      </c>
      <c r="AT19" s="273">
        <v>70</v>
      </c>
      <c r="AU19" s="274">
        <v>51</v>
      </c>
      <c r="AV19" s="275">
        <v>60</v>
      </c>
      <c r="AW19" s="273">
        <v>1656</v>
      </c>
      <c r="AX19" s="274">
        <v>1693</v>
      </c>
      <c r="AY19" s="275">
        <v>3349</v>
      </c>
      <c r="AZ19" s="273">
        <v>33.200000000000003</v>
      </c>
      <c r="BA19" s="274">
        <v>30.3</v>
      </c>
      <c r="BB19" s="275">
        <v>31.7</v>
      </c>
      <c r="BC19" s="273">
        <v>1656</v>
      </c>
      <c r="BD19" s="274">
        <v>1693</v>
      </c>
      <c r="BE19" s="275">
        <v>3349</v>
      </c>
    </row>
    <row r="20" spans="1:57" x14ac:dyDescent="0.35">
      <c r="A20" t="s">
        <v>43</v>
      </c>
      <c r="B20" t="s">
        <v>288</v>
      </c>
      <c r="C20" t="s">
        <v>408</v>
      </c>
      <c r="D20" s="273">
        <v>77</v>
      </c>
      <c r="E20" s="274">
        <v>59</v>
      </c>
      <c r="F20" s="275">
        <v>68</v>
      </c>
      <c r="G20" s="273">
        <v>1419</v>
      </c>
      <c r="H20" s="274">
        <v>1503</v>
      </c>
      <c r="I20" s="275">
        <v>2922</v>
      </c>
      <c r="J20" s="273">
        <v>78</v>
      </c>
      <c r="K20" s="274">
        <v>61</v>
      </c>
      <c r="L20" s="275">
        <v>69</v>
      </c>
      <c r="M20" s="273">
        <v>1419</v>
      </c>
      <c r="N20" s="274">
        <v>1503</v>
      </c>
      <c r="O20" s="275">
        <v>2922</v>
      </c>
      <c r="P20" s="273">
        <v>37</v>
      </c>
      <c r="Q20" s="274">
        <v>34.200000000000003</v>
      </c>
      <c r="R20" s="275">
        <v>35.6</v>
      </c>
      <c r="S20" s="273">
        <v>1419</v>
      </c>
      <c r="T20" s="274">
        <v>1503</v>
      </c>
      <c r="U20" s="275">
        <v>2922</v>
      </c>
      <c r="V20" s="273">
        <v>52</v>
      </c>
      <c r="W20" s="274">
        <v>45</v>
      </c>
      <c r="X20" s="275">
        <v>49</v>
      </c>
      <c r="Y20" s="273">
        <v>67</v>
      </c>
      <c r="Z20" s="274">
        <v>77</v>
      </c>
      <c r="AA20" s="275">
        <v>144</v>
      </c>
      <c r="AB20" s="273">
        <v>54</v>
      </c>
      <c r="AC20" s="274">
        <v>45</v>
      </c>
      <c r="AD20" s="275">
        <v>49</v>
      </c>
      <c r="AE20" s="273">
        <v>67</v>
      </c>
      <c r="AF20" s="274">
        <v>77</v>
      </c>
      <c r="AG20" s="275">
        <v>144</v>
      </c>
      <c r="AH20" s="273">
        <v>32</v>
      </c>
      <c r="AI20" s="274">
        <v>30.4</v>
      </c>
      <c r="AJ20" s="275">
        <v>31.2</v>
      </c>
      <c r="AK20" s="273">
        <v>67</v>
      </c>
      <c r="AL20" s="274">
        <v>77</v>
      </c>
      <c r="AM20" s="275">
        <v>144</v>
      </c>
      <c r="AN20" s="273">
        <v>77</v>
      </c>
      <c r="AO20" s="274">
        <v>58</v>
      </c>
      <c r="AP20" s="275">
        <v>67</v>
      </c>
      <c r="AQ20" s="273">
        <v>1722</v>
      </c>
      <c r="AR20" s="274">
        <v>1815</v>
      </c>
      <c r="AS20" s="275">
        <v>3537</v>
      </c>
      <c r="AT20" s="273">
        <v>78</v>
      </c>
      <c r="AU20" s="274">
        <v>60</v>
      </c>
      <c r="AV20" s="275">
        <v>69</v>
      </c>
      <c r="AW20" s="273">
        <v>1722</v>
      </c>
      <c r="AX20" s="274">
        <v>1815</v>
      </c>
      <c r="AY20" s="275">
        <v>3537</v>
      </c>
      <c r="AZ20" s="273">
        <v>36.799999999999997</v>
      </c>
      <c r="BA20" s="274">
        <v>34</v>
      </c>
      <c r="BB20" s="275">
        <v>35.4</v>
      </c>
      <c r="BC20" s="273">
        <v>1722</v>
      </c>
      <c r="BD20" s="274">
        <v>1815</v>
      </c>
      <c r="BE20" s="275">
        <v>3537</v>
      </c>
    </row>
    <row r="21" spans="1:57" x14ac:dyDescent="0.35">
      <c r="A21" t="s">
        <v>47</v>
      </c>
      <c r="B21" t="s">
        <v>292</v>
      </c>
      <c r="C21" t="s">
        <v>408</v>
      </c>
      <c r="D21" s="273">
        <v>73</v>
      </c>
      <c r="E21" s="274">
        <v>54</v>
      </c>
      <c r="F21" s="275">
        <v>63</v>
      </c>
      <c r="G21" s="273">
        <v>866</v>
      </c>
      <c r="H21" s="274">
        <v>867</v>
      </c>
      <c r="I21" s="275">
        <v>1733</v>
      </c>
      <c r="J21" s="273">
        <v>76</v>
      </c>
      <c r="K21" s="274">
        <v>59</v>
      </c>
      <c r="L21" s="275">
        <v>67</v>
      </c>
      <c r="M21" s="273">
        <v>866</v>
      </c>
      <c r="N21" s="274">
        <v>867</v>
      </c>
      <c r="O21" s="275">
        <v>1733</v>
      </c>
      <c r="P21" s="273">
        <v>34.799999999999997</v>
      </c>
      <c r="Q21" s="274">
        <v>32.1</v>
      </c>
      <c r="R21" s="275">
        <v>33.5</v>
      </c>
      <c r="S21" s="273">
        <v>866</v>
      </c>
      <c r="T21" s="274">
        <v>867</v>
      </c>
      <c r="U21" s="275">
        <v>1733</v>
      </c>
      <c r="V21" s="273">
        <v>75</v>
      </c>
      <c r="W21" s="274">
        <v>42</v>
      </c>
      <c r="X21" s="275">
        <v>59</v>
      </c>
      <c r="Y21" s="273">
        <v>56</v>
      </c>
      <c r="Z21" s="274">
        <v>52</v>
      </c>
      <c r="AA21" s="275">
        <v>108</v>
      </c>
      <c r="AB21" s="273">
        <v>77</v>
      </c>
      <c r="AC21" s="274">
        <v>50</v>
      </c>
      <c r="AD21" s="275">
        <v>64</v>
      </c>
      <c r="AE21" s="273">
        <v>56</v>
      </c>
      <c r="AF21" s="274">
        <v>52</v>
      </c>
      <c r="AG21" s="275">
        <v>108</v>
      </c>
      <c r="AH21" s="273">
        <v>33.700000000000003</v>
      </c>
      <c r="AI21" s="274">
        <v>30</v>
      </c>
      <c r="AJ21" s="275">
        <v>31.9</v>
      </c>
      <c r="AK21" s="273">
        <v>56</v>
      </c>
      <c r="AL21" s="274">
        <v>52</v>
      </c>
      <c r="AM21" s="275">
        <v>108</v>
      </c>
      <c r="AN21" s="273">
        <v>72</v>
      </c>
      <c r="AO21" s="274">
        <v>54</v>
      </c>
      <c r="AP21" s="275">
        <v>63</v>
      </c>
      <c r="AQ21" s="273">
        <v>978</v>
      </c>
      <c r="AR21" s="274">
        <v>992</v>
      </c>
      <c r="AS21" s="275">
        <v>1970</v>
      </c>
      <c r="AT21" s="273">
        <v>75</v>
      </c>
      <c r="AU21" s="274">
        <v>59</v>
      </c>
      <c r="AV21" s="275">
        <v>67</v>
      </c>
      <c r="AW21" s="273">
        <v>978</v>
      </c>
      <c r="AX21" s="274">
        <v>992</v>
      </c>
      <c r="AY21" s="275">
        <v>1970</v>
      </c>
      <c r="AZ21" s="273">
        <v>34.700000000000003</v>
      </c>
      <c r="BA21" s="274">
        <v>32</v>
      </c>
      <c r="BB21" s="275">
        <v>33.299999999999997</v>
      </c>
      <c r="BC21" s="273">
        <v>978</v>
      </c>
      <c r="BD21" s="274">
        <v>992</v>
      </c>
      <c r="BE21" s="275">
        <v>1970</v>
      </c>
    </row>
    <row r="22" spans="1:57" x14ac:dyDescent="0.35">
      <c r="A22" t="s">
        <v>48</v>
      </c>
      <c r="B22" t="s">
        <v>293</v>
      </c>
      <c r="C22" t="s">
        <v>408</v>
      </c>
      <c r="D22" s="273">
        <v>79</v>
      </c>
      <c r="E22" s="274">
        <v>63</v>
      </c>
      <c r="F22" s="275">
        <v>71</v>
      </c>
      <c r="G22" s="273">
        <v>674</v>
      </c>
      <c r="H22" s="274">
        <v>716</v>
      </c>
      <c r="I22" s="275">
        <v>1390</v>
      </c>
      <c r="J22" s="273">
        <v>79</v>
      </c>
      <c r="K22" s="274">
        <v>65</v>
      </c>
      <c r="L22" s="275">
        <v>72</v>
      </c>
      <c r="M22" s="273">
        <v>674</v>
      </c>
      <c r="N22" s="274">
        <v>716</v>
      </c>
      <c r="O22" s="275">
        <v>1390</v>
      </c>
      <c r="P22" s="273">
        <v>36.4</v>
      </c>
      <c r="Q22" s="274">
        <v>33.799999999999997</v>
      </c>
      <c r="R22" s="275">
        <v>35</v>
      </c>
      <c r="S22" s="273">
        <v>674</v>
      </c>
      <c r="T22" s="274">
        <v>716</v>
      </c>
      <c r="U22" s="275">
        <v>1390</v>
      </c>
      <c r="V22" s="273">
        <v>68</v>
      </c>
      <c r="W22" s="274">
        <v>50</v>
      </c>
      <c r="X22" s="275">
        <v>59</v>
      </c>
      <c r="Y22" s="273">
        <v>101</v>
      </c>
      <c r="Z22" s="274">
        <v>110</v>
      </c>
      <c r="AA22" s="275">
        <v>211</v>
      </c>
      <c r="AB22" s="273">
        <v>69</v>
      </c>
      <c r="AC22" s="274">
        <v>52</v>
      </c>
      <c r="AD22" s="275">
        <v>60</v>
      </c>
      <c r="AE22" s="273">
        <v>101</v>
      </c>
      <c r="AF22" s="274">
        <v>110</v>
      </c>
      <c r="AG22" s="275">
        <v>211</v>
      </c>
      <c r="AH22" s="273">
        <v>33.6</v>
      </c>
      <c r="AI22" s="274">
        <v>30.7</v>
      </c>
      <c r="AJ22" s="275">
        <v>32.1</v>
      </c>
      <c r="AK22" s="273">
        <v>101</v>
      </c>
      <c r="AL22" s="274">
        <v>110</v>
      </c>
      <c r="AM22" s="275">
        <v>211</v>
      </c>
      <c r="AN22" s="273">
        <v>77</v>
      </c>
      <c r="AO22" s="274">
        <v>61</v>
      </c>
      <c r="AP22" s="275">
        <v>69</v>
      </c>
      <c r="AQ22" s="273">
        <v>929</v>
      </c>
      <c r="AR22" s="274">
        <v>1002</v>
      </c>
      <c r="AS22" s="275">
        <v>1931</v>
      </c>
      <c r="AT22" s="273">
        <v>77</v>
      </c>
      <c r="AU22" s="274">
        <v>63</v>
      </c>
      <c r="AV22" s="275">
        <v>70</v>
      </c>
      <c r="AW22" s="273">
        <v>929</v>
      </c>
      <c r="AX22" s="274">
        <v>1002</v>
      </c>
      <c r="AY22" s="275">
        <v>1931</v>
      </c>
      <c r="AZ22" s="273">
        <v>35.9</v>
      </c>
      <c r="BA22" s="274">
        <v>33.5</v>
      </c>
      <c r="BB22" s="275">
        <v>34.700000000000003</v>
      </c>
      <c r="BC22" s="273">
        <v>929</v>
      </c>
      <c r="BD22" s="274">
        <v>1002</v>
      </c>
      <c r="BE22" s="275">
        <v>1931</v>
      </c>
    </row>
    <row r="23" spans="1:57" x14ac:dyDescent="0.35">
      <c r="A23" t="s">
        <v>53</v>
      </c>
      <c r="B23" t="s">
        <v>298</v>
      </c>
      <c r="C23" t="s">
        <v>408</v>
      </c>
      <c r="D23" s="273">
        <v>78</v>
      </c>
      <c r="E23" s="274">
        <v>61</v>
      </c>
      <c r="F23" s="275">
        <v>70</v>
      </c>
      <c r="G23" s="273">
        <v>905</v>
      </c>
      <c r="H23" s="274">
        <v>888</v>
      </c>
      <c r="I23" s="275">
        <v>1793</v>
      </c>
      <c r="J23" s="273">
        <v>79</v>
      </c>
      <c r="K23" s="274">
        <v>63</v>
      </c>
      <c r="L23" s="275">
        <v>71</v>
      </c>
      <c r="M23" s="273">
        <v>905</v>
      </c>
      <c r="N23" s="274">
        <v>888</v>
      </c>
      <c r="O23" s="275">
        <v>1793</v>
      </c>
      <c r="P23" s="273">
        <v>36.299999999999997</v>
      </c>
      <c r="Q23" s="274">
        <v>33.799999999999997</v>
      </c>
      <c r="R23" s="275">
        <v>35.1</v>
      </c>
      <c r="S23" s="273">
        <v>905</v>
      </c>
      <c r="T23" s="274">
        <v>888</v>
      </c>
      <c r="U23" s="275">
        <v>1793</v>
      </c>
      <c r="V23" s="273">
        <v>66</v>
      </c>
      <c r="W23" s="274">
        <v>55</v>
      </c>
      <c r="X23" s="275">
        <v>60</v>
      </c>
      <c r="Y23" s="273">
        <v>93</v>
      </c>
      <c r="Z23" s="274">
        <v>88</v>
      </c>
      <c r="AA23" s="275">
        <v>181</v>
      </c>
      <c r="AB23" s="273">
        <v>67</v>
      </c>
      <c r="AC23" s="274">
        <v>56</v>
      </c>
      <c r="AD23" s="275">
        <v>61</v>
      </c>
      <c r="AE23" s="273">
        <v>93</v>
      </c>
      <c r="AF23" s="274">
        <v>88</v>
      </c>
      <c r="AG23" s="275">
        <v>181</v>
      </c>
      <c r="AH23" s="273">
        <v>33.799999999999997</v>
      </c>
      <c r="AI23" s="274">
        <v>31.6</v>
      </c>
      <c r="AJ23" s="275">
        <v>32.700000000000003</v>
      </c>
      <c r="AK23" s="273">
        <v>93</v>
      </c>
      <c r="AL23" s="274">
        <v>88</v>
      </c>
      <c r="AM23" s="275">
        <v>181</v>
      </c>
      <c r="AN23" s="273">
        <v>77</v>
      </c>
      <c r="AO23" s="274">
        <v>60</v>
      </c>
      <c r="AP23" s="275">
        <v>68</v>
      </c>
      <c r="AQ23" s="273">
        <v>1022</v>
      </c>
      <c r="AR23" s="274">
        <v>1003</v>
      </c>
      <c r="AS23" s="275">
        <v>2025</v>
      </c>
      <c r="AT23" s="273">
        <v>77</v>
      </c>
      <c r="AU23" s="274">
        <v>62</v>
      </c>
      <c r="AV23" s="275">
        <v>70</v>
      </c>
      <c r="AW23" s="273">
        <v>1022</v>
      </c>
      <c r="AX23" s="274">
        <v>1003</v>
      </c>
      <c r="AY23" s="275">
        <v>2025</v>
      </c>
      <c r="AZ23" s="273">
        <v>36.1</v>
      </c>
      <c r="BA23" s="274">
        <v>33.5</v>
      </c>
      <c r="BB23" s="275">
        <v>34.799999999999997</v>
      </c>
      <c r="BC23" s="273">
        <v>1022</v>
      </c>
      <c r="BD23" s="274">
        <v>1003</v>
      </c>
      <c r="BE23" s="275">
        <v>2025</v>
      </c>
    </row>
    <row r="24" spans="1:57" x14ac:dyDescent="0.35">
      <c r="A24" t="s">
        <v>55</v>
      </c>
      <c r="B24" t="s">
        <v>300</v>
      </c>
      <c r="C24" t="s">
        <v>299</v>
      </c>
      <c r="D24" s="273">
        <v>73</v>
      </c>
      <c r="E24" s="274">
        <v>53</v>
      </c>
      <c r="F24" s="275">
        <v>63</v>
      </c>
      <c r="G24" s="273">
        <v>1143</v>
      </c>
      <c r="H24" s="274">
        <v>1239</v>
      </c>
      <c r="I24" s="275">
        <v>2382</v>
      </c>
      <c r="J24" s="273">
        <v>74</v>
      </c>
      <c r="K24" s="274">
        <v>56</v>
      </c>
      <c r="L24" s="275">
        <v>65</v>
      </c>
      <c r="M24" s="273">
        <v>1143</v>
      </c>
      <c r="N24" s="274">
        <v>1239</v>
      </c>
      <c r="O24" s="275">
        <v>2382</v>
      </c>
      <c r="P24" s="273">
        <v>35.9</v>
      </c>
      <c r="Q24" s="274">
        <v>33.200000000000003</v>
      </c>
      <c r="R24" s="275">
        <v>34.5</v>
      </c>
      <c r="S24" s="273">
        <v>1143</v>
      </c>
      <c r="T24" s="274">
        <v>1239</v>
      </c>
      <c r="U24" s="275">
        <v>2382</v>
      </c>
      <c r="V24" s="273">
        <v>52</v>
      </c>
      <c r="W24" s="274">
        <v>36</v>
      </c>
      <c r="X24" s="275">
        <v>44</v>
      </c>
      <c r="Y24" s="273">
        <v>376</v>
      </c>
      <c r="Z24" s="274">
        <v>397</v>
      </c>
      <c r="AA24" s="275">
        <v>773</v>
      </c>
      <c r="AB24" s="273">
        <v>56</v>
      </c>
      <c r="AC24" s="274">
        <v>42</v>
      </c>
      <c r="AD24" s="275">
        <v>49</v>
      </c>
      <c r="AE24" s="273">
        <v>376</v>
      </c>
      <c r="AF24" s="274">
        <v>397</v>
      </c>
      <c r="AG24" s="275">
        <v>773</v>
      </c>
      <c r="AH24" s="273">
        <v>31</v>
      </c>
      <c r="AI24" s="274">
        <v>29.2</v>
      </c>
      <c r="AJ24" s="275">
        <v>30.1</v>
      </c>
      <c r="AK24" s="273">
        <v>376</v>
      </c>
      <c r="AL24" s="274">
        <v>397</v>
      </c>
      <c r="AM24" s="275">
        <v>773</v>
      </c>
      <c r="AN24" s="273">
        <v>67</v>
      </c>
      <c r="AO24" s="274">
        <v>49</v>
      </c>
      <c r="AP24" s="275">
        <v>58</v>
      </c>
      <c r="AQ24" s="273">
        <v>1626</v>
      </c>
      <c r="AR24" s="274">
        <v>1755</v>
      </c>
      <c r="AS24" s="275">
        <v>3381</v>
      </c>
      <c r="AT24" s="273">
        <v>69</v>
      </c>
      <c r="AU24" s="274">
        <v>53</v>
      </c>
      <c r="AV24" s="275">
        <v>60</v>
      </c>
      <c r="AW24" s="273">
        <v>1626</v>
      </c>
      <c r="AX24" s="274">
        <v>1755</v>
      </c>
      <c r="AY24" s="275">
        <v>3381</v>
      </c>
      <c r="AZ24" s="273">
        <v>34.5</v>
      </c>
      <c r="BA24" s="274">
        <v>32.299999999999997</v>
      </c>
      <c r="BB24" s="275">
        <v>33.299999999999997</v>
      </c>
      <c r="BC24" s="273">
        <v>1626</v>
      </c>
      <c r="BD24" s="274">
        <v>1755</v>
      </c>
      <c r="BE24" s="275">
        <v>3381</v>
      </c>
    </row>
    <row r="25" spans="1:57" x14ac:dyDescent="0.35">
      <c r="A25" t="s">
        <v>57</v>
      </c>
      <c r="B25" t="s">
        <v>302</v>
      </c>
      <c r="C25" t="s">
        <v>299</v>
      </c>
      <c r="D25" s="273">
        <v>61</v>
      </c>
      <c r="E25" s="274">
        <v>41</v>
      </c>
      <c r="F25" s="275">
        <v>50</v>
      </c>
      <c r="G25" s="273">
        <v>1072</v>
      </c>
      <c r="H25" s="274">
        <v>1137</v>
      </c>
      <c r="I25" s="275">
        <v>2209</v>
      </c>
      <c r="J25" s="273">
        <v>63</v>
      </c>
      <c r="K25" s="274">
        <v>45</v>
      </c>
      <c r="L25" s="275">
        <v>54</v>
      </c>
      <c r="M25" s="273">
        <v>1072</v>
      </c>
      <c r="N25" s="274">
        <v>1137</v>
      </c>
      <c r="O25" s="275">
        <v>2209</v>
      </c>
      <c r="P25" s="273">
        <v>33.4</v>
      </c>
      <c r="Q25" s="274">
        <v>30.5</v>
      </c>
      <c r="R25" s="275">
        <v>31.9</v>
      </c>
      <c r="S25" s="273">
        <v>1072</v>
      </c>
      <c r="T25" s="274">
        <v>1137</v>
      </c>
      <c r="U25" s="275">
        <v>2209</v>
      </c>
      <c r="V25" s="273">
        <v>51</v>
      </c>
      <c r="W25" s="274">
        <v>37</v>
      </c>
      <c r="X25" s="275">
        <v>44</v>
      </c>
      <c r="Y25" s="273">
        <v>1085</v>
      </c>
      <c r="Z25" s="274">
        <v>987</v>
      </c>
      <c r="AA25" s="275">
        <v>2072</v>
      </c>
      <c r="AB25" s="273">
        <v>54</v>
      </c>
      <c r="AC25" s="274">
        <v>43</v>
      </c>
      <c r="AD25" s="275">
        <v>49</v>
      </c>
      <c r="AE25" s="273">
        <v>1085</v>
      </c>
      <c r="AF25" s="274">
        <v>987</v>
      </c>
      <c r="AG25" s="275">
        <v>2072</v>
      </c>
      <c r="AH25" s="273">
        <v>31.2</v>
      </c>
      <c r="AI25" s="274">
        <v>29</v>
      </c>
      <c r="AJ25" s="275">
        <v>30.1</v>
      </c>
      <c r="AK25" s="273">
        <v>1085</v>
      </c>
      <c r="AL25" s="274">
        <v>987</v>
      </c>
      <c r="AM25" s="275">
        <v>2072</v>
      </c>
      <c r="AN25" s="273">
        <v>55</v>
      </c>
      <c r="AO25" s="274">
        <v>38</v>
      </c>
      <c r="AP25" s="275">
        <v>47</v>
      </c>
      <c r="AQ25" s="273">
        <v>2334</v>
      </c>
      <c r="AR25" s="274">
        <v>2274</v>
      </c>
      <c r="AS25" s="275">
        <v>4608</v>
      </c>
      <c r="AT25" s="273">
        <v>57</v>
      </c>
      <c r="AU25" s="274">
        <v>44</v>
      </c>
      <c r="AV25" s="275">
        <v>51</v>
      </c>
      <c r="AW25" s="273">
        <v>2334</v>
      </c>
      <c r="AX25" s="274">
        <v>2274</v>
      </c>
      <c r="AY25" s="275">
        <v>4608</v>
      </c>
      <c r="AZ25" s="273">
        <v>32.1</v>
      </c>
      <c r="BA25" s="274">
        <v>29.6</v>
      </c>
      <c r="BB25" s="275">
        <v>30.9</v>
      </c>
      <c r="BC25" s="273">
        <v>2334</v>
      </c>
      <c r="BD25" s="274">
        <v>2274</v>
      </c>
      <c r="BE25" s="275">
        <v>4608</v>
      </c>
    </row>
    <row r="26" spans="1:57" x14ac:dyDescent="0.35">
      <c r="A26" t="s">
        <v>63</v>
      </c>
      <c r="B26" t="s">
        <v>308</v>
      </c>
      <c r="C26" t="s">
        <v>299</v>
      </c>
      <c r="D26" s="273">
        <v>80</v>
      </c>
      <c r="E26" s="274">
        <v>68</v>
      </c>
      <c r="F26" s="275">
        <v>75</v>
      </c>
      <c r="G26" s="273">
        <v>161</v>
      </c>
      <c r="H26" s="274">
        <v>141</v>
      </c>
      <c r="I26" s="275">
        <v>302</v>
      </c>
      <c r="J26" s="273">
        <v>81</v>
      </c>
      <c r="K26" s="274">
        <v>68</v>
      </c>
      <c r="L26" s="275">
        <v>75</v>
      </c>
      <c r="M26" s="273">
        <v>161</v>
      </c>
      <c r="N26" s="274">
        <v>141</v>
      </c>
      <c r="O26" s="275">
        <v>302</v>
      </c>
      <c r="P26" s="273">
        <v>38.200000000000003</v>
      </c>
      <c r="Q26" s="274">
        <v>35.4</v>
      </c>
      <c r="R26" s="275">
        <v>36.9</v>
      </c>
      <c r="S26" s="273">
        <v>161</v>
      </c>
      <c r="T26" s="274">
        <v>141</v>
      </c>
      <c r="U26" s="275">
        <v>302</v>
      </c>
      <c r="V26" s="273" t="s">
        <v>197</v>
      </c>
      <c r="W26" s="274" t="s">
        <v>197</v>
      </c>
      <c r="X26" s="275" t="s">
        <v>197</v>
      </c>
      <c r="Y26" s="273" t="s">
        <v>197</v>
      </c>
      <c r="Z26" s="274" t="s">
        <v>197</v>
      </c>
      <c r="AA26" s="275">
        <v>3</v>
      </c>
      <c r="AB26" s="273" t="s">
        <v>197</v>
      </c>
      <c r="AC26" s="274" t="s">
        <v>197</v>
      </c>
      <c r="AD26" s="275" t="s">
        <v>197</v>
      </c>
      <c r="AE26" s="273" t="s">
        <v>197</v>
      </c>
      <c r="AF26" s="274" t="s">
        <v>197</v>
      </c>
      <c r="AG26" s="275">
        <v>3</v>
      </c>
      <c r="AH26" s="273">
        <v>35</v>
      </c>
      <c r="AI26" s="274">
        <v>29</v>
      </c>
      <c r="AJ26" s="275">
        <v>33</v>
      </c>
      <c r="AK26" s="273" t="s">
        <v>197</v>
      </c>
      <c r="AL26" s="274" t="s">
        <v>197</v>
      </c>
      <c r="AM26" s="275">
        <v>3</v>
      </c>
      <c r="AN26" s="273">
        <v>80</v>
      </c>
      <c r="AO26" s="274">
        <v>67</v>
      </c>
      <c r="AP26" s="275">
        <v>74</v>
      </c>
      <c r="AQ26" s="273">
        <v>213</v>
      </c>
      <c r="AR26" s="274">
        <v>184</v>
      </c>
      <c r="AS26" s="275">
        <v>397</v>
      </c>
      <c r="AT26" s="273">
        <v>81</v>
      </c>
      <c r="AU26" s="274">
        <v>67</v>
      </c>
      <c r="AV26" s="275">
        <v>75</v>
      </c>
      <c r="AW26" s="273">
        <v>213</v>
      </c>
      <c r="AX26" s="274">
        <v>184</v>
      </c>
      <c r="AY26" s="275">
        <v>397</v>
      </c>
      <c r="AZ26" s="273">
        <v>38.200000000000003</v>
      </c>
      <c r="BA26" s="274">
        <v>35.1</v>
      </c>
      <c r="BB26" s="275">
        <v>36.799999999999997</v>
      </c>
      <c r="BC26" s="273">
        <v>213</v>
      </c>
      <c r="BD26" s="274">
        <v>184</v>
      </c>
      <c r="BE26" s="275">
        <v>397</v>
      </c>
    </row>
    <row r="27" spans="1:57" x14ac:dyDescent="0.35">
      <c r="A27" t="s">
        <v>61</v>
      </c>
      <c r="B27" t="s">
        <v>306</v>
      </c>
      <c r="C27" t="s">
        <v>299</v>
      </c>
      <c r="D27" s="273">
        <v>68</v>
      </c>
      <c r="E27" s="274">
        <v>49</v>
      </c>
      <c r="F27" s="275">
        <v>58</v>
      </c>
      <c r="G27" s="273">
        <v>1193</v>
      </c>
      <c r="H27" s="274">
        <v>1244</v>
      </c>
      <c r="I27" s="275">
        <v>2437</v>
      </c>
      <c r="J27" s="273">
        <v>70</v>
      </c>
      <c r="K27" s="274">
        <v>52</v>
      </c>
      <c r="L27" s="275">
        <v>61</v>
      </c>
      <c r="M27" s="273">
        <v>1193</v>
      </c>
      <c r="N27" s="274">
        <v>1244</v>
      </c>
      <c r="O27" s="275">
        <v>2437</v>
      </c>
      <c r="P27" s="273">
        <v>34.700000000000003</v>
      </c>
      <c r="Q27" s="274">
        <v>32.200000000000003</v>
      </c>
      <c r="R27" s="275">
        <v>33.4</v>
      </c>
      <c r="S27" s="273">
        <v>1193</v>
      </c>
      <c r="T27" s="274">
        <v>1244</v>
      </c>
      <c r="U27" s="275">
        <v>2437</v>
      </c>
      <c r="V27" s="273">
        <v>58</v>
      </c>
      <c r="W27" s="274">
        <v>44</v>
      </c>
      <c r="X27" s="275">
        <v>50</v>
      </c>
      <c r="Y27" s="273">
        <v>477</v>
      </c>
      <c r="Z27" s="274">
        <v>508</v>
      </c>
      <c r="AA27" s="275">
        <v>985</v>
      </c>
      <c r="AB27" s="273">
        <v>61</v>
      </c>
      <c r="AC27" s="274">
        <v>46</v>
      </c>
      <c r="AD27" s="275">
        <v>53</v>
      </c>
      <c r="AE27" s="273">
        <v>477</v>
      </c>
      <c r="AF27" s="274">
        <v>508</v>
      </c>
      <c r="AG27" s="275">
        <v>985</v>
      </c>
      <c r="AH27" s="273">
        <v>32.700000000000003</v>
      </c>
      <c r="AI27" s="274">
        <v>30.1</v>
      </c>
      <c r="AJ27" s="275">
        <v>31.4</v>
      </c>
      <c r="AK27" s="273">
        <v>477</v>
      </c>
      <c r="AL27" s="274">
        <v>508</v>
      </c>
      <c r="AM27" s="275">
        <v>985</v>
      </c>
      <c r="AN27" s="273">
        <v>64</v>
      </c>
      <c r="AO27" s="274">
        <v>47</v>
      </c>
      <c r="AP27" s="275">
        <v>55</v>
      </c>
      <c r="AQ27" s="273">
        <v>1843</v>
      </c>
      <c r="AR27" s="274">
        <v>1928</v>
      </c>
      <c r="AS27" s="275">
        <v>3771</v>
      </c>
      <c r="AT27" s="273">
        <v>66</v>
      </c>
      <c r="AU27" s="274">
        <v>50</v>
      </c>
      <c r="AV27" s="275">
        <v>58</v>
      </c>
      <c r="AW27" s="273">
        <v>1843</v>
      </c>
      <c r="AX27" s="274">
        <v>1928</v>
      </c>
      <c r="AY27" s="275">
        <v>3771</v>
      </c>
      <c r="AZ27" s="273">
        <v>33.9</v>
      </c>
      <c r="BA27" s="274">
        <v>31.5</v>
      </c>
      <c r="BB27" s="275">
        <v>32.700000000000003</v>
      </c>
      <c r="BC27" s="273">
        <v>1843</v>
      </c>
      <c r="BD27" s="274">
        <v>1928</v>
      </c>
      <c r="BE27" s="275">
        <v>3771</v>
      </c>
    </row>
    <row r="28" spans="1:57" x14ac:dyDescent="0.35">
      <c r="A28" t="s">
        <v>68</v>
      </c>
      <c r="B28" t="s">
        <v>313</v>
      </c>
      <c r="C28" t="s">
        <v>309</v>
      </c>
      <c r="D28" s="273">
        <v>75</v>
      </c>
      <c r="E28" s="274">
        <v>57</v>
      </c>
      <c r="F28" s="275">
        <v>66</v>
      </c>
      <c r="G28" s="273">
        <v>837</v>
      </c>
      <c r="H28" s="274">
        <v>857</v>
      </c>
      <c r="I28" s="275">
        <v>1694</v>
      </c>
      <c r="J28" s="273">
        <v>76</v>
      </c>
      <c r="K28" s="274">
        <v>59</v>
      </c>
      <c r="L28" s="275">
        <v>67</v>
      </c>
      <c r="M28" s="273">
        <v>837</v>
      </c>
      <c r="N28" s="274">
        <v>857</v>
      </c>
      <c r="O28" s="275">
        <v>1694</v>
      </c>
      <c r="P28" s="273">
        <v>35.9</v>
      </c>
      <c r="Q28" s="274">
        <v>33.5</v>
      </c>
      <c r="R28" s="275">
        <v>34.6</v>
      </c>
      <c r="S28" s="273">
        <v>837</v>
      </c>
      <c r="T28" s="274">
        <v>857</v>
      </c>
      <c r="U28" s="275">
        <v>1694</v>
      </c>
      <c r="V28" s="273">
        <v>53</v>
      </c>
      <c r="W28" s="274">
        <v>42</v>
      </c>
      <c r="X28" s="275">
        <v>47</v>
      </c>
      <c r="Y28" s="273">
        <v>68</v>
      </c>
      <c r="Z28" s="274">
        <v>93</v>
      </c>
      <c r="AA28" s="275">
        <v>161</v>
      </c>
      <c r="AB28" s="273">
        <v>53</v>
      </c>
      <c r="AC28" s="274">
        <v>43</v>
      </c>
      <c r="AD28" s="275">
        <v>47</v>
      </c>
      <c r="AE28" s="273">
        <v>68</v>
      </c>
      <c r="AF28" s="274">
        <v>93</v>
      </c>
      <c r="AG28" s="275">
        <v>161</v>
      </c>
      <c r="AH28" s="273">
        <v>32</v>
      </c>
      <c r="AI28" s="274">
        <v>29.4</v>
      </c>
      <c r="AJ28" s="275">
        <v>30.5</v>
      </c>
      <c r="AK28" s="273">
        <v>68</v>
      </c>
      <c r="AL28" s="274">
        <v>93</v>
      </c>
      <c r="AM28" s="275">
        <v>161</v>
      </c>
      <c r="AN28" s="273">
        <v>73</v>
      </c>
      <c r="AO28" s="274">
        <v>55</v>
      </c>
      <c r="AP28" s="275">
        <v>64</v>
      </c>
      <c r="AQ28" s="273">
        <v>924</v>
      </c>
      <c r="AR28" s="274">
        <v>973</v>
      </c>
      <c r="AS28" s="275">
        <v>1897</v>
      </c>
      <c r="AT28" s="273">
        <v>73</v>
      </c>
      <c r="AU28" s="274">
        <v>57</v>
      </c>
      <c r="AV28" s="275">
        <v>65</v>
      </c>
      <c r="AW28" s="273">
        <v>924</v>
      </c>
      <c r="AX28" s="274">
        <v>973</v>
      </c>
      <c r="AY28" s="275">
        <v>1897</v>
      </c>
      <c r="AZ28" s="273">
        <v>35.5</v>
      </c>
      <c r="BA28" s="274">
        <v>33</v>
      </c>
      <c r="BB28" s="275">
        <v>34.200000000000003</v>
      </c>
      <c r="BC28" s="273">
        <v>924</v>
      </c>
      <c r="BD28" s="274">
        <v>973</v>
      </c>
      <c r="BE28" s="275">
        <v>1897</v>
      </c>
    </row>
    <row r="29" spans="1:57" x14ac:dyDescent="0.35">
      <c r="A29" t="s">
        <v>74</v>
      </c>
      <c r="B29" t="s">
        <v>319</v>
      </c>
      <c r="C29" t="s">
        <v>309</v>
      </c>
      <c r="D29" s="273" t="s">
        <v>416</v>
      </c>
      <c r="E29" s="273" t="s">
        <v>416</v>
      </c>
      <c r="F29" s="273" t="s">
        <v>416</v>
      </c>
      <c r="G29" s="273" t="s">
        <v>416</v>
      </c>
      <c r="H29" s="273" t="s">
        <v>416</v>
      </c>
      <c r="I29" s="273" t="s">
        <v>416</v>
      </c>
      <c r="J29" s="273" t="s">
        <v>416</v>
      </c>
      <c r="K29" s="273" t="s">
        <v>416</v>
      </c>
      <c r="L29" s="273" t="s">
        <v>416</v>
      </c>
      <c r="M29" s="273" t="s">
        <v>416</v>
      </c>
      <c r="N29" s="273" t="s">
        <v>416</v>
      </c>
      <c r="O29" s="273" t="s">
        <v>416</v>
      </c>
      <c r="P29" s="273" t="s">
        <v>416</v>
      </c>
      <c r="Q29" s="273" t="s">
        <v>416</v>
      </c>
      <c r="R29" s="273" t="s">
        <v>416</v>
      </c>
      <c r="S29" s="273" t="s">
        <v>416</v>
      </c>
      <c r="T29" s="273" t="s">
        <v>416</v>
      </c>
      <c r="U29" s="273" t="s">
        <v>416</v>
      </c>
      <c r="V29" s="273" t="s">
        <v>416</v>
      </c>
      <c r="W29" s="273" t="s">
        <v>416</v>
      </c>
      <c r="X29" s="273" t="s">
        <v>416</v>
      </c>
      <c r="Y29" s="273" t="s">
        <v>416</v>
      </c>
      <c r="Z29" s="273" t="s">
        <v>416</v>
      </c>
      <c r="AA29" s="273" t="s">
        <v>416</v>
      </c>
      <c r="AB29" s="273" t="s">
        <v>416</v>
      </c>
      <c r="AC29" s="273" t="s">
        <v>416</v>
      </c>
      <c r="AD29" s="273" t="s">
        <v>416</v>
      </c>
      <c r="AE29" s="273" t="s">
        <v>416</v>
      </c>
      <c r="AF29" s="273" t="s">
        <v>416</v>
      </c>
      <c r="AG29" s="273" t="s">
        <v>416</v>
      </c>
      <c r="AH29" s="273" t="s">
        <v>416</v>
      </c>
      <c r="AI29" s="273" t="s">
        <v>416</v>
      </c>
      <c r="AJ29" s="273" t="s">
        <v>416</v>
      </c>
      <c r="AK29" s="273" t="s">
        <v>416</v>
      </c>
      <c r="AL29" s="273" t="s">
        <v>416</v>
      </c>
      <c r="AM29" s="273" t="s">
        <v>416</v>
      </c>
      <c r="AN29" s="273">
        <v>72</v>
      </c>
      <c r="AO29" s="274">
        <v>54</v>
      </c>
      <c r="AP29" s="275">
        <v>63</v>
      </c>
      <c r="AQ29" s="273">
        <v>1108</v>
      </c>
      <c r="AR29" s="274">
        <v>1105</v>
      </c>
      <c r="AS29" s="275">
        <v>2213</v>
      </c>
      <c r="AT29" s="273">
        <v>75</v>
      </c>
      <c r="AU29" s="274">
        <v>58</v>
      </c>
      <c r="AV29" s="275">
        <v>67</v>
      </c>
      <c r="AW29" s="273">
        <v>1108</v>
      </c>
      <c r="AX29" s="274">
        <v>1105</v>
      </c>
      <c r="AY29" s="275">
        <v>2213</v>
      </c>
      <c r="AZ29" s="273">
        <v>34.9</v>
      </c>
      <c r="BA29" s="274">
        <v>32</v>
      </c>
      <c r="BB29" s="275">
        <v>33.5</v>
      </c>
      <c r="BC29" s="273">
        <v>1108</v>
      </c>
      <c r="BD29" s="274">
        <v>1105</v>
      </c>
      <c r="BE29" s="275">
        <v>2213</v>
      </c>
    </row>
    <row r="30" spans="1:57" x14ac:dyDescent="0.35">
      <c r="A30" t="s">
        <v>73</v>
      </c>
      <c r="B30" t="s">
        <v>318</v>
      </c>
      <c r="C30" t="s">
        <v>309</v>
      </c>
      <c r="D30" s="273">
        <v>70</v>
      </c>
      <c r="E30" s="274">
        <v>54</v>
      </c>
      <c r="F30" s="275">
        <v>62</v>
      </c>
      <c r="G30" s="273">
        <v>1115</v>
      </c>
      <c r="H30" s="274">
        <v>1226</v>
      </c>
      <c r="I30" s="275">
        <v>2341</v>
      </c>
      <c r="J30" s="273">
        <v>75</v>
      </c>
      <c r="K30" s="274">
        <v>58</v>
      </c>
      <c r="L30" s="275">
        <v>66</v>
      </c>
      <c r="M30" s="273">
        <v>1115</v>
      </c>
      <c r="N30" s="274">
        <v>1226</v>
      </c>
      <c r="O30" s="275">
        <v>2341</v>
      </c>
      <c r="P30" s="273">
        <v>35.9</v>
      </c>
      <c r="Q30" s="274">
        <v>32.6</v>
      </c>
      <c r="R30" s="275">
        <v>34.200000000000003</v>
      </c>
      <c r="S30" s="273">
        <v>1115</v>
      </c>
      <c r="T30" s="274">
        <v>1226</v>
      </c>
      <c r="U30" s="275">
        <v>2341</v>
      </c>
      <c r="V30" s="273">
        <v>50</v>
      </c>
      <c r="W30" s="274">
        <v>32</v>
      </c>
      <c r="X30" s="275">
        <v>42</v>
      </c>
      <c r="Y30" s="273">
        <v>315</v>
      </c>
      <c r="Z30" s="274">
        <v>264</v>
      </c>
      <c r="AA30" s="275">
        <v>579</v>
      </c>
      <c r="AB30" s="273">
        <v>60</v>
      </c>
      <c r="AC30" s="274">
        <v>44</v>
      </c>
      <c r="AD30" s="275">
        <v>53</v>
      </c>
      <c r="AE30" s="273">
        <v>315</v>
      </c>
      <c r="AF30" s="274">
        <v>264</v>
      </c>
      <c r="AG30" s="275">
        <v>579</v>
      </c>
      <c r="AH30" s="273">
        <v>32</v>
      </c>
      <c r="AI30" s="274">
        <v>28.4</v>
      </c>
      <c r="AJ30" s="275">
        <v>30.4</v>
      </c>
      <c r="AK30" s="273">
        <v>315</v>
      </c>
      <c r="AL30" s="274">
        <v>264</v>
      </c>
      <c r="AM30" s="275">
        <v>579</v>
      </c>
      <c r="AN30" s="273">
        <v>65</v>
      </c>
      <c r="AO30" s="274">
        <v>49</v>
      </c>
      <c r="AP30" s="275">
        <v>57</v>
      </c>
      <c r="AQ30" s="273">
        <v>1577</v>
      </c>
      <c r="AR30" s="274">
        <v>1663</v>
      </c>
      <c r="AS30" s="275">
        <v>3240</v>
      </c>
      <c r="AT30" s="273">
        <v>71</v>
      </c>
      <c r="AU30" s="274">
        <v>55</v>
      </c>
      <c r="AV30" s="275">
        <v>63</v>
      </c>
      <c r="AW30" s="273">
        <v>1577</v>
      </c>
      <c r="AX30" s="274">
        <v>1663</v>
      </c>
      <c r="AY30" s="275">
        <v>3240</v>
      </c>
      <c r="AZ30" s="273">
        <v>34.799999999999997</v>
      </c>
      <c r="BA30" s="274">
        <v>31.7</v>
      </c>
      <c r="BB30" s="275">
        <v>33.200000000000003</v>
      </c>
      <c r="BC30" s="273">
        <v>1577</v>
      </c>
      <c r="BD30" s="274">
        <v>1663</v>
      </c>
      <c r="BE30" s="275">
        <v>3240</v>
      </c>
    </row>
    <row r="31" spans="1:57" x14ac:dyDescent="0.35">
      <c r="A31" t="s">
        <v>148</v>
      </c>
      <c r="B31" t="s">
        <v>393</v>
      </c>
      <c r="C31" t="s">
        <v>392</v>
      </c>
      <c r="D31" s="273">
        <v>76</v>
      </c>
      <c r="E31" s="274">
        <v>61</v>
      </c>
      <c r="F31" s="275">
        <v>69</v>
      </c>
      <c r="G31" s="273">
        <v>666</v>
      </c>
      <c r="H31" s="274">
        <v>681</v>
      </c>
      <c r="I31" s="275">
        <v>1347</v>
      </c>
      <c r="J31" s="273">
        <v>77</v>
      </c>
      <c r="K31" s="274">
        <v>63</v>
      </c>
      <c r="L31" s="275">
        <v>70</v>
      </c>
      <c r="M31" s="273">
        <v>666</v>
      </c>
      <c r="N31" s="274">
        <v>681</v>
      </c>
      <c r="O31" s="275">
        <v>1347</v>
      </c>
      <c r="P31" s="273">
        <v>36.1</v>
      </c>
      <c r="Q31" s="274">
        <v>34.299999999999997</v>
      </c>
      <c r="R31" s="275">
        <v>35.1</v>
      </c>
      <c r="S31" s="273">
        <v>666</v>
      </c>
      <c r="T31" s="274">
        <v>681</v>
      </c>
      <c r="U31" s="275">
        <v>1347</v>
      </c>
      <c r="V31" s="273">
        <v>52</v>
      </c>
      <c r="W31" s="274">
        <v>44</v>
      </c>
      <c r="X31" s="275">
        <v>48</v>
      </c>
      <c r="Y31" s="273">
        <v>61</v>
      </c>
      <c r="Z31" s="274">
        <v>62</v>
      </c>
      <c r="AA31" s="275">
        <v>123</v>
      </c>
      <c r="AB31" s="273">
        <v>57</v>
      </c>
      <c r="AC31" s="274">
        <v>48</v>
      </c>
      <c r="AD31" s="275">
        <v>53</v>
      </c>
      <c r="AE31" s="273">
        <v>61</v>
      </c>
      <c r="AF31" s="274">
        <v>62</v>
      </c>
      <c r="AG31" s="275">
        <v>123</v>
      </c>
      <c r="AH31" s="273">
        <v>33.700000000000003</v>
      </c>
      <c r="AI31" s="274">
        <v>32.5</v>
      </c>
      <c r="AJ31" s="275">
        <v>33.1</v>
      </c>
      <c r="AK31" s="273">
        <v>61</v>
      </c>
      <c r="AL31" s="274">
        <v>62</v>
      </c>
      <c r="AM31" s="275">
        <v>123</v>
      </c>
      <c r="AN31" s="273">
        <v>76</v>
      </c>
      <c r="AO31" s="274">
        <v>60</v>
      </c>
      <c r="AP31" s="275">
        <v>68</v>
      </c>
      <c r="AQ31" s="273">
        <v>935</v>
      </c>
      <c r="AR31" s="274">
        <v>977</v>
      </c>
      <c r="AS31" s="275">
        <v>1912</v>
      </c>
      <c r="AT31" s="273">
        <v>77</v>
      </c>
      <c r="AU31" s="274">
        <v>62</v>
      </c>
      <c r="AV31" s="275">
        <v>70</v>
      </c>
      <c r="AW31" s="273">
        <v>935</v>
      </c>
      <c r="AX31" s="274">
        <v>977</v>
      </c>
      <c r="AY31" s="275">
        <v>1912</v>
      </c>
      <c r="AZ31" s="273">
        <v>36</v>
      </c>
      <c r="BA31" s="274">
        <v>34.1</v>
      </c>
      <c r="BB31" s="275">
        <v>35</v>
      </c>
      <c r="BC31" s="273">
        <v>935</v>
      </c>
      <c r="BD31" s="274">
        <v>977</v>
      </c>
      <c r="BE31" s="275">
        <v>1912</v>
      </c>
    </row>
    <row r="32" spans="1:57" x14ac:dyDescent="0.35">
      <c r="A32" t="s">
        <v>150</v>
      </c>
      <c r="B32" t="s">
        <v>182</v>
      </c>
      <c r="C32" t="s">
        <v>392</v>
      </c>
      <c r="D32" s="273">
        <v>72</v>
      </c>
      <c r="E32" s="274">
        <v>57</v>
      </c>
      <c r="F32" s="275">
        <v>65</v>
      </c>
      <c r="G32" s="273">
        <v>1809</v>
      </c>
      <c r="H32" s="274">
        <v>1942</v>
      </c>
      <c r="I32" s="275">
        <v>3751</v>
      </c>
      <c r="J32" s="273">
        <v>74</v>
      </c>
      <c r="K32" s="274">
        <v>61</v>
      </c>
      <c r="L32" s="275">
        <v>67</v>
      </c>
      <c r="M32" s="273">
        <v>1809</v>
      </c>
      <c r="N32" s="274">
        <v>1942</v>
      </c>
      <c r="O32" s="275">
        <v>3751</v>
      </c>
      <c r="P32" s="273">
        <v>35.9</v>
      </c>
      <c r="Q32" s="274">
        <v>33.6</v>
      </c>
      <c r="R32" s="275">
        <v>34.700000000000003</v>
      </c>
      <c r="S32" s="273">
        <v>1809</v>
      </c>
      <c r="T32" s="274">
        <v>1942</v>
      </c>
      <c r="U32" s="275">
        <v>3751</v>
      </c>
      <c r="V32" s="273">
        <v>53</v>
      </c>
      <c r="W32" s="274">
        <v>41</v>
      </c>
      <c r="X32" s="275">
        <v>46</v>
      </c>
      <c r="Y32" s="273">
        <v>466</v>
      </c>
      <c r="Z32" s="274">
        <v>570</v>
      </c>
      <c r="AA32" s="275">
        <v>1036</v>
      </c>
      <c r="AB32" s="273">
        <v>58</v>
      </c>
      <c r="AC32" s="274">
        <v>48</v>
      </c>
      <c r="AD32" s="275">
        <v>52</v>
      </c>
      <c r="AE32" s="273">
        <v>466</v>
      </c>
      <c r="AF32" s="274">
        <v>570</v>
      </c>
      <c r="AG32" s="275">
        <v>1036</v>
      </c>
      <c r="AH32" s="273">
        <v>32.200000000000003</v>
      </c>
      <c r="AI32" s="274">
        <v>30.3</v>
      </c>
      <c r="AJ32" s="275">
        <v>31.1</v>
      </c>
      <c r="AK32" s="273">
        <v>466</v>
      </c>
      <c r="AL32" s="274">
        <v>570</v>
      </c>
      <c r="AM32" s="275">
        <v>1036</v>
      </c>
      <c r="AN32" s="273">
        <v>68</v>
      </c>
      <c r="AO32" s="274">
        <v>53</v>
      </c>
      <c r="AP32" s="275">
        <v>60</v>
      </c>
      <c r="AQ32" s="273">
        <v>2552</v>
      </c>
      <c r="AR32" s="274">
        <v>2839</v>
      </c>
      <c r="AS32" s="275">
        <v>5391</v>
      </c>
      <c r="AT32" s="273">
        <v>71</v>
      </c>
      <c r="AU32" s="274">
        <v>57</v>
      </c>
      <c r="AV32" s="275">
        <v>64</v>
      </c>
      <c r="AW32" s="273">
        <v>2552</v>
      </c>
      <c r="AX32" s="274">
        <v>2839</v>
      </c>
      <c r="AY32" s="275">
        <v>5391</v>
      </c>
      <c r="AZ32" s="273">
        <v>35.200000000000003</v>
      </c>
      <c r="BA32" s="274">
        <v>32.799999999999997</v>
      </c>
      <c r="BB32" s="275">
        <v>33.9</v>
      </c>
      <c r="BC32" s="273">
        <v>2552</v>
      </c>
      <c r="BD32" s="274">
        <v>2839</v>
      </c>
      <c r="BE32" s="275">
        <v>5391</v>
      </c>
    </row>
    <row r="33" spans="1:57" x14ac:dyDescent="0.35">
      <c r="A33" t="s">
        <v>156</v>
      </c>
      <c r="B33" t="s">
        <v>400</v>
      </c>
      <c r="C33" t="s">
        <v>392</v>
      </c>
      <c r="D33" s="273">
        <v>80</v>
      </c>
      <c r="E33" s="274">
        <v>65</v>
      </c>
      <c r="F33" s="275">
        <v>72</v>
      </c>
      <c r="G33" s="273">
        <v>1030</v>
      </c>
      <c r="H33" s="274">
        <v>1082</v>
      </c>
      <c r="I33" s="275">
        <v>2112</v>
      </c>
      <c r="J33" s="273">
        <v>80</v>
      </c>
      <c r="K33" s="274">
        <v>65</v>
      </c>
      <c r="L33" s="275">
        <v>72</v>
      </c>
      <c r="M33" s="273">
        <v>1030</v>
      </c>
      <c r="N33" s="274">
        <v>1082</v>
      </c>
      <c r="O33" s="275">
        <v>2112</v>
      </c>
      <c r="P33" s="273">
        <v>36.700000000000003</v>
      </c>
      <c r="Q33" s="274">
        <v>34.4</v>
      </c>
      <c r="R33" s="275">
        <v>35.5</v>
      </c>
      <c r="S33" s="273">
        <v>1030</v>
      </c>
      <c r="T33" s="274">
        <v>1082</v>
      </c>
      <c r="U33" s="275">
        <v>2112</v>
      </c>
      <c r="V33" s="273">
        <v>78</v>
      </c>
      <c r="W33" s="274">
        <v>68</v>
      </c>
      <c r="X33" s="275">
        <v>73</v>
      </c>
      <c r="Y33" s="273">
        <v>67</v>
      </c>
      <c r="Z33" s="274">
        <v>68</v>
      </c>
      <c r="AA33" s="275">
        <v>135</v>
      </c>
      <c r="AB33" s="273">
        <v>78</v>
      </c>
      <c r="AC33" s="274">
        <v>69</v>
      </c>
      <c r="AD33" s="275">
        <v>73</v>
      </c>
      <c r="AE33" s="273">
        <v>67</v>
      </c>
      <c r="AF33" s="274">
        <v>68</v>
      </c>
      <c r="AG33" s="275">
        <v>135</v>
      </c>
      <c r="AH33" s="273">
        <v>35.299999999999997</v>
      </c>
      <c r="AI33" s="274">
        <v>33.4</v>
      </c>
      <c r="AJ33" s="275">
        <v>34.299999999999997</v>
      </c>
      <c r="AK33" s="273">
        <v>67</v>
      </c>
      <c r="AL33" s="274">
        <v>68</v>
      </c>
      <c r="AM33" s="275">
        <v>135</v>
      </c>
      <c r="AN33" s="273">
        <v>79</v>
      </c>
      <c r="AO33" s="274">
        <v>65</v>
      </c>
      <c r="AP33" s="275">
        <v>72</v>
      </c>
      <c r="AQ33" s="273">
        <v>1195</v>
      </c>
      <c r="AR33" s="274">
        <v>1277</v>
      </c>
      <c r="AS33" s="275">
        <v>2472</v>
      </c>
      <c r="AT33" s="273">
        <v>79</v>
      </c>
      <c r="AU33" s="274">
        <v>66</v>
      </c>
      <c r="AV33" s="275">
        <v>72</v>
      </c>
      <c r="AW33" s="273">
        <v>1195</v>
      </c>
      <c r="AX33" s="274">
        <v>1277</v>
      </c>
      <c r="AY33" s="275">
        <v>2472</v>
      </c>
      <c r="AZ33" s="273">
        <v>36.799999999999997</v>
      </c>
      <c r="BA33" s="274">
        <v>34.4</v>
      </c>
      <c r="BB33" s="275">
        <v>35.6</v>
      </c>
      <c r="BC33" s="273">
        <v>1195</v>
      </c>
      <c r="BD33" s="274">
        <v>1277</v>
      </c>
      <c r="BE33" s="275">
        <v>2472</v>
      </c>
    </row>
    <row r="34" spans="1:57" x14ac:dyDescent="0.35">
      <c r="A34" t="s">
        <v>160</v>
      </c>
      <c r="B34" t="s">
        <v>404</v>
      </c>
      <c r="C34" t="s">
        <v>392</v>
      </c>
      <c r="D34" s="273">
        <v>84</v>
      </c>
      <c r="E34" s="274">
        <v>66</v>
      </c>
      <c r="F34" s="275">
        <v>74</v>
      </c>
      <c r="G34" s="273">
        <v>1244</v>
      </c>
      <c r="H34" s="274">
        <v>1412</v>
      </c>
      <c r="I34" s="275">
        <v>2656</v>
      </c>
      <c r="J34" s="273">
        <v>85</v>
      </c>
      <c r="K34" s="274">
        <v>69</v>
      </c>
      <c r="L34" s="275">
        <v>77</v>
      </c>
      <c r="M34" s="273">
        <v>1244</v>
      </c>
      <c r="N34" s="274">
        <v>1412</v>
      </c>
      <c r="O34" s="275">
        <v>2656</v>
      </c>
      <c r="P34" s="273">
        <v>37.1</v>
      </c>
      <c r="Q34" s="274">
        <v>34.4</v>
      </c>
      <c r="R34" s="275">
        <v>35.700000000000003</v>
      </c>
      <c r="S34" s="273">
        <v>1244</v>
      </c>
      <c r="T34" s="274">
        <v>1412</v>
      </c>
      <c r="U34" s="275">
        <v>2656</v>
      </c>
      <c r="V34" s="273">
        <v>73</v>
      </c>
      <c r="W34" s="274">
        <v>64</v>
      </c>
      <c r="X34" s="275">
        <v>68</v>
      </c>
      <c r="Y34" s="273">
        <v>122</v>
      </c>
      <c r="Z34" s="274">
        <v>119</v>
      </c>
      <c r="AA34" s="275">
        <v>241</v>
      </c>
      <c r="AB34" s="273">
        <v>79</v>
      </c>
      <c r="AC34" s="274">
        <v>68</v>
      </c>
      <c r="AD34" s="275">
        <v>73</v>
      </c>
      <c r="AE34" s="273">
        <v>122</v>
      </c>
      <c r="AF34" s="274">
        <v>119</v>
      </c>
      <c r="AG34" s="275">
        <v>241</v>
      </c>
      <c r="AH34" s="273">
        <v>35.4</v>
      </c>
      <c r="AI34" s="274">
        <v>33.4</v>
      </c>
      <c r="AJ34" s="275">
        <v>34.4</v>
      </c>
      <c r="AK34" s="273">
        <v>122</v>
      </c>
      <c r="AL34" s="274">
        <v>119</v>
      </c>
      <c r="AM34" s="275">
        <v>241</v>
      </c>
      <c r="AN34" s="273">
        <v>83</v>
      </c>
      <c r="AO34" s="274">
        <v>65</v>
      </c>
      <c r="AP34" s="275">
        <v>73</v>
      </c>
      <c r="AQ34" s="273">
        <v>1623</v>
      </c>
      <c r="AR34" s="274">
        <v>1806</v>
      </c>
      <c r="AS34" s="275">
        <v>3429</v>
      </c>
      <c r="AT34" s="273">
        <v>85</v>
      </c>
      <c r="AU34" s="274">
        <v>68</v>
      </c>
      <c r="AV34" s="275">
        <v>76</v>
      </c>
      <c r="AW34" s="273">
        <v>1623</v>
      </c>
      <c r="AX34" s="274">
        <v>1806</v>
      </c>
      <c r="AY34" s="275">
        <v>3429</v>
      </c>
      <c r="AZ34" s="273">
        <v>36.9</v>
      </c>
      <c r="BA34" s="274">
        <v>34.200000000000003</v>
      </c>
      <c r="BB34" s="275">
        <v>35.5</v>
      </c>
      <c r="BC34" s="273">
        <v>1623</v>
      </c>
      <c r="BD34" s="274">
        <v>1806</v>
      </c>
      <c r="BE34" s="275">
        <v>3429</v>
      </c>
    </row>
    <row r="35" spans="1:57" x14ac:dyDescent="0.35">
      <c r="A35" t="s">
        <v>157</v>
      </c>
      <c r="B35" t="s">
        <v>401</v>
      </c>
      <c r="C35" t="s">
        <v>392</v>
      </c>
      <c r="D35" s="273">
        <v>71</v>
      </c>
      <c r="E35" s="274">
        <v>53</v>
      </c>
      <c r="F35" s="275">
        <v>62</v>
      </c>
      <c r="G35" s="273">
        <v>1293</v>
      </c>
      <c r="H35" s="274">
        <v>1329</v>
      </c>
      <c r="I35" s="275">
        <v>2622</v>
      </c>
      <c r="J35" s="273">
        <v>72</v>
      </c>
      <c r="K35" s="274">
        <v>55</v>
      </c>
      <c r="L35" s="275">
        <v>64</v>
      </c>
      <c r="M35" s="273">
        <v>1293</v>
      </c>
      <c r="N35" s="274">
        <v>1329</v>
      </c>
      <c r="O35" s="275">
        <v>2622</v>
      </c>
      <c r="P35" s="273">
        <v>33.9</v>
      </c>
      <c r="Q35" s="274">
        <v>31.8</v>
      </c>
      <c r="R35" s="275">
        <v>32.799999999999997</v>
      </c>
      <c r="S35" s="273">
        <v>1293</v>
      </c>
      <c r="T35" s="274">
        <v>1329</v>
      </c>
      <c r="U35" s="275">
        <v>2622</v>
      </c>
      <c r="V35" s="273">
        <v>62</v>
      </c>
      <c r="W35" s="274">
        <v>35</v>
      </c>
      <c r="X35" s="275">
        <v>48</v>
      </c>
      <c r="Y35" s="273">
        <v>104</v>
      </c>
      <c r="Z35" s="274">
        <v>101</v>
      </c>
      <c r="AA35" s="275">
        <v>205</v>
      </c>
      <c r="AB35" s="273">
        <v>65</v>
      </c>
      <c r="AC35" s="274">
        <v>35</v>
      </c>
      <c r="AD35" s="275">
        <v>50</v>
      </c>
      <c r="AE35" s="273">
        <v>104</v>
      </c>
      <c r="AF35" s="274">
        <v>101</v>
      </c>
      <c r="AG35" s="275">
        <v>205</v>
      </c>
      <c r="AH35" s="273">
        <v>33</v>
      </c>
      <c r="AI35" s="274">
        <v>27.9</v>
      </c>
      <c r="AJ35" s="275">
        <v>30.5</v>
      </c>
      <c r="AK35" s="273">
        <v>104</v>
      </c>
      <c r="AL35" s="274">
        <v>101</v>
      </c>
      <c r="AM35" s="275">
        <v>205</v>
      </c>
      <c r="AN35" s="273">
        <v>70</v>
      </c>
      <c r="AO35" s="274">
        <v>52</v>
      </c>
      <c r="AP35" s="275">
        <v>61</v>
      </c>
      <c r="AQ35" s="273">
        <v>1500</v>
      </c>
      <c r="AR35" s="274">
        <v>1532</v>
      </c>
      <c r="AS35" s="275">
        <v>3032</v>
      </c>
      <c r="AT35" s="273">
        <v>71</v>
      </c>
      <c r="AU35" s="274">
        <v>55</v>
      </c>
      <c r="AV35" s="275">
        <v>63</v>
      </c>
      <c r="AW35" s="273">
        <v>1500</v>
      </c>
      <c r="AX35" s="274">
        <v>1532</v>
      </c>
      <c r="AY35" s="275">
        <v>3032</v>
      </c>
      <c r="AZ35" s="273">
        <v>33.700000000000003</v>
      </c>
      <c r="BA35" s="274">
        <v>31.5</v>
      </c>
      <c r="BB35" s="275">
        <v>32.6</v>
      </c>
      <c r="BC35" s="273">
        <v>1500</v>
      </c>
      <c r="BD35" s="274">
        <v>1532</v>
      </c>
      <c r="BE35" s="275">
        <v>3032</v>
      </c>
    </row>
    <row r="36" spans="1:57" x14ac:dyDescent="0.35">
      <c r="A36" t="s">
        <v>162</v>
      </c>
      <c r="B36" t="s">
        <v>406</v>
      </c>
      <c r="C36" t="s">
        <v>392</v>
      </c>
      <c r="D36" s="273">
        <v>71</v>
      </c>
      <c r="E36" s="274">
        <v>53</v>
      </c>
      <c r="F36" s="275">
        <v>62</v>
      </c>
      <c r="G36" s="273">
        <v>600</v>
      </c>
      <c r="H36" s="274">
        <v>581</v>
      </c>
      <c r="I36" s="275">
        <v>1181</v>
      </c>
      <c r="J36" s="273">
        <v>73</v>
      </c>
      <c r="K36" s="274">
        <v>57</v>
      </c>
      <c r="L36" s="275">
        <v>65</v>
      </c>
      <c r="M36" s="273">
        <v>600</v>
      </c>
      <c r="N36" s="274">
        <v>581</v>
      </c>
      <c r="O36" s="275">
        <v>1181</v>
      </c>
      <c r="P36" s="273">
        <v>34.9</v>
      </c>
      <c r="Q36" s="274">
        <v>32.200000000000003</v>
      </c>
      <c r="R36" s="275">
        <v>33.6</v>
      </c>
      <c r="S36" s="273">
        <v>600</v>
      </c>
      <c r="T36" s="274">
        <v>581</v>
      </c>
      <c r="U36" s="275">
        <v>1181</v>
      </c>
      <c r="V36" s="273">
        <v>59</v>
      </c>
      <c r="W36" s="274">
        <v>46</v>
      </c>
      <c r="X36" s="275">
        <v>53</v>
      </c>
      <c r="Y36" s="273">
        <v>44</v>
      </c>
      <c r="Z36" s="274">
        <v>37</v>
      </c>
      <c r="AA36" s="275">
        <v>81</v>
      </c>
      <c r="AB36" s="273">
        <v>61</v>
      </c>
      <c r="AC36" s="274">
        <v>57</v>
      </c>
      <c r="AD36" s="275">
        <v>59</v>
      </c>
      <c r="AE36" s="273">
        <v>44</v>
      </c>
      <c r="AF36" s="274">
        <v>37</v>
      </c>
      <c r="AG36" s="275">
        <v>81</v>
      </c>
      <c r="AH36" s="273">
        <v>32.200000000000003</v>
      </c>
      <c r="AI36" s="274">
        <v>30.2</v>
      </c>
      <c r="AJ36" s="275">
        <v>31.3</v>
      </c>
      <c r="AK36" s="273">
        <v>44</v>
      </c>
      <c r="AL36" s="274">
        <v>37</v>
      </c>
      <c r="AM36" s="275">
        <v>81</v>
      </c>
      <c r="AN36" s="273">
        <v>70</v>
      </c>
      <c r="AO36" s="274">
        <v>52</v>
      </c>
      <c r="AP36" s="275">
        <v>61</v>
      </c>
      <c r="AQ36" s="273">
        <v>701</v>
      </c>
      <c r="AR36" s="274">
        <v>687</v>
      </c>
      <c r="AS36" s="275">
        <v>1388</v>
      </c>
      <c r="AT36" s="273">
        <v>72</v>
      </c>
      <c r="AU36" s="274">
        <v>57</v>
      </c>
      <c r="AV36" s="275">
        <v>64</v>
      </c>
      <c r="AW36" s="273">
        <v>701</v>
      </c>
      <c r="AX36" s="274">
        <v>687</v>
      </c>
      <c r="AY36" s="275">
        <v>1388</v>
      </c>
      <c r="AZ36" s="273">
        <v>34.5</v>
      </c>
      <c r="BA36" s="274">
        <v>32.1</v>
      </c>
      <c r="BB36" s="275">
        <v>33.299999999999997</v>
      </c>
      <c r="BC36" s="273">
        <v>701</v>
      </c>
      <c r="BD36" s="274">
        <v>687</v>
      </c>
      <c r="BE36" s="275">
        <v>1388</v>
      </c>
    </row>
    <row r="37" spans="1:57" x14ac:dyDescent="0.35">
      <c r="A37" t="s">
        <v>149</v>
      </c>
      <c r="B37" t="s">
        <v>394</v>
      </c>
      <c r="C37" t="s">
        <v>392</v>
      </c>
      <c r="D37" s="273">
        <v>78</v>
      </c>
      <c r="E37" s="274">
        <v>67</v>
      </c>
      <c r="F37" s="275">
        <v>73</v>
      </c>
      <c r="G37" s="273">
        <v>658</v>
      </c>
      <c r="H37" s="274">
        <v>638</v>
      </c>
      <c r="I37" s="275">
        <v>1296</v>
      </c>
      <c r="J37" s="273">
        <v>79</v>
      </c>
      <c r="K37" s="274">
        <v>68</v>
      </c>
      <c r="L37" s="275">
        <v>74</v>
      </c>
      <c r="M37" s="273">
        <v>658</v>
      </c>
      <c r="N37" s="274">
        <v>638</v>
      </c>
      <c r="O37" s="275">
        <v>1296</v>
      </c>
      <c r="P37" s="273">
        <v>39.1</v>
      </c>
      <c r="Q37" s="274">
        <v>36.5</v>
      </c>
      <c r="R37" s="275">
        <v>37.9</v>
      </c>
      <c r="S37" s="273">
        <v>658</v>
      </c>
      <c r="T37" s="274">
        <v>638</v>
      </c>
      <c r="U37" s="275">
        <v>1296</v>
      </c>
      <c r="V37" s="273">
        <v>70</v>
      </c>
      <c r="W37" s="274">
        <v>49</v>
      </c>
      <c r="X37" s="275">
        <v>60</v>
      </c>
      <c r="Y37" s="273">
        <v>169</v>
      </c>
      <c r="Z37" s="274">
        <v>147</v>
      </c>
      <c r="AA37" s="275">
        <v>316</v>
      </c>
      <c r="AB37" s="273">
        <v>71</v>
      </c>
      <c r="AC37" s="274">
        <v>52</v>
      </c>
      <c r="AD37" s="275">
        <v>62</v>
      </c>
      <c r="AE37" s="273">
        <v>169</v>
      </c>
      <c r="AF37" s="274">
        <v>147</v>
      </c>
      <c r="AG37" s="275">
        <v>316</v>
      </c>
      <c r="AH37" s="273">
        <v>37.1</v>
      </c>
      <c r="AI37" s="274">
        <v>33.9</v>
      </c>
      <c r="AJ37" s="275">
        <v>35.6</v>
      </c>
      <c r="AK37" s="273">
        <v>169</v>
      </c>
      <c r="AL37" s="274">
        <v>147</v>
      </c>
      <c r="AM37" s="275">
        <v>316</v>
      </c>
      <c r="AN37" s="273">
        <v>77</v>
      </c>
      <c r="AO37" s="274">
        <v>64</v>
      </c>
      <c r="AP37" s="275">
        <v>71</v>
      </c>
      <c r="AQ37" s="273">
        <v>976</v>
      </c>
      <c r="AR37" s="274">
        <v>913</v>
      </c>
      <c r="AS37" s="275">
        <v>1889</v>
      </c>
      <c r="AT37" s="273">
        <v>78</v>
      </c>
      <c r="AU37" s="274">
        <v>65</v>
      </c>
      <c r="AV37" s="275">
        <v>72</v>
      </c>
      <c r="AW37" s="273">
        <v>976</v>
      </c>
      <c r="AX37" s="274">
        <v>913</v>
      </c>
      <c r="AY37" s="275">
        <v>1889</v>
      </c>
      <c r="AZ37" s="273">
        <v>38.4</v>
      </c>
      <c r="BA37" s="274">
        <v>35.9</v>
      </c>
      <c r="BB37" s="275">
        <v>37.200000000000003</v>
      </c>
      <c r="BC37" s="273">
        <v>976</v>
      </c>
      <c r="BD37" s="274">
        <v>913</v>
      </c>
      <c r="BE37" s="275">
        <v>1889</v>
      </c>
    </row>
    <row r="38" spans="1:57" x14ac:dyDescent="0.35">
      <c r="A38" t="s">
        <v>158</v>
      </c>
      <c r="B38" t="s">
        <v>402</v>
      </c>
      <c r="C38" t="s">
        <v>392</v>
      </c>
      <c r="D38" s="273">
        <v>75</v>
      </c>
      <c r="E38" s="274">
        <v>57</v>
      </c>
      <c r="F38" s="275">
        <v>66</v>
      </c>
      <c r="G38" s="273">
        <v>722</v>
      </c>
      <c r="H38" s="274">
        <v>802</v>
      </c>
      <c r="I38" s="275">
        <v>1524</v>
      </c>
      <c r="J38" s="273">
        <v>77</v>
      </c>
      <c r="K38" s="274">
        <v>59</v>
      </c>
      <c r="L38" s="275">
        <v>67</v>
      </c>
      <c r="M38" s="273">
        <v>722</v>
      </c>
      <c r="N38" s="274">
        <v>802</v>
      </c>
      <c r="O38" s="275">
        <v>1524</v>
      </c>
      <c r="P38" s="273">
        <v>37.1</v>
      </c>
      <c r="Q38" s="274">
        <v>34.4</v>
      </c>
      <c r="R38" s="275">
        <v>35.700000000000003</v>
      </c>
      <c r="S38" s="273">
        <v>722</v>
      </c>
      <c r="T38" s="274">
        <v>802</v>
      </c>
      <c r="U38" s="275">
        <v>1524</v>
      </c>
      <c r="V38" s="273">
        <v>69</v>
      </c>
      <c r="W38" s="274">
        <v>49</v>
      </c>
      <c r="X38" s="275">
        <v>60</v>
      </c>
      <c r="Y38" s="273">
        <v>81</v>
      </c>
      <c r="Z38" s="274">
        <v>75</v>
      </c>
      <c r="AA38" s="275">
        <v>156</v>
      </c>
      <c r="AB38" s="273">
        <v>73</v>
      </c>
      <c r="AC38" s="274">
        <v>52</v>
      </c>
      <c r="AD38" s="275">
        <v>63</v>
      </c>
      <c r="AE38" s="273">
        <v>81</v>
      </c>
      <c r="AF38" s="274">
        <v>75</v>
      </c>
      <c r="AG38" s="275">
        <v>156</v>
      </c>
      <c r="AH38" s="273">
        <v>34.6</v>
      </c>
      <c r="AI38" s="274">
        <v>31.9</v>
      </c>
      <c r="AJ38" s="275">
        <v>33.299999999999997</v>
      </c>
      <c r="AK38" s="273">
        <v>81</v>
      </c>
      <c r="AL38" s="274">
        <v>75</v>
      </c>
      <c r="AM38" s="275">
        <v>156</v>
      </c>
      <c r="AN38" s="273">
        <v>75</v>
      </c>
      <c r="AO38" s="274">
        <v>56</v>
      </c>
      <c r="AP38" s="275">
        <v>65</v>
      </c>
      <c r="AQ38" s="273">
        <v>822</v>
      </c>
      <c r="AR38" s="274">
        <v>899</v>
      </c>
      <c r="AS38" s="275">
        <v>1721</v>
      </c>
      <c r="AT38" s="273">
        <v>76</v>
      </c>
      <c r="AU38" s="274">
        <v>58</v>
      </c>
      <c r="AV38" s="275">
        <v>67</v>
      </c>
      <c r="AW38" s="273">
        <v>822</v>
      </c>
      <c r="AX38" s="274">
        <v>899</v>
      </c>
      <c r="AY38" s="275">
        <v>1721</v>
      </c>
      <c r="AZ38" s="273">
        <v>36.9</v>
      </c>
      <c r="BA38" s="274">
        <v>34.1</v>
      </c>
      <c r="BB38" s="275">
        <v>35.4</v>
      </c>
      <c r="BC38" s="273">
        <v>822</v>
      </c>
      <c r="BD38" s="274">
        <v>899</v>
      </c>
      <c r="BE38" s="275">
        <v>1721</v>
      </c>
    </row>
    <row r="39" spans="1:57" x14ac:dyDescent="0.35">
      <c r="A39" t="s">
        <v>161</v>
      </c>
      <c r="B39" t="s">
        <v>405</v>
      </c>
      <c r="C39" t="s">
        <v>392</v>
      </c>
      <c r="D39" s="273">
        <v>78</v>
      </c>
      <c r="E39" s="274">
        <v>59</v>
      </c>
      <c r="F39" s="275">
        <v>68</v>
      </c>
      <c r="G39" s="273">
        <v>987</v>
      </c>
      <c r="H39" s="274">
        <v>1010</v>
      </c>
      <c r="I39" s="275">
        <v>1997</v>
      </c>
      <c r="J39" s="273">
        <v>78</v>
      </c>
      <c r="K39" s="274">
        <v>60</v>
      </c>
      <c r="L39" s="275">
        <v>69</v>
      </c>
      <c r="M39" s="273">
        <v>987</v>
      </c>
      <c r="N39" s="274">
        <v>1010</v>
      </c>
      <c r="O39" s="275">
        <v>1997</v>
      </c>
      <c r="P39" s="273">
        <v>37.1</v>
      </c>
      <c r="Q39" s="274">
        <v>34.1</v>
      </c>
      <c r="R39" s="275">
        <v>35.6</v>
      </c>
      <c r="S39" s="273">
        <v>987</v>
      </c>
      <c r="T39" s="274">
        <v>1010</v>
      </c>
      <c r="U39" s="275">
        <v>1997</v>
      </c>
      <c r="V39" s="273">
        <v>67</v>
      </c>
      <c r="W39" s="274">
        <v>53</v>
      </c>
      <c r="X39" s="275">
        <v>59</v>
      </c>
      <c r="Y39" s="273">
        <v>221</v>
      </c>
      <c r="Z39" s="274">
        <v>255</v>
      </c>
      <c r="AA39" s="275">
        <v>476</v>
      </c>
      <c r="AB39" s="273">
        <v>69</v>
      </c>
      <c r="AC39" s="274">
        <v>56</v>
      </c>
      <c r="AD39" s="275">
        <v>62</v>
      </c>
      <c r="AE39" s="273">
        <v>221</v>
      </c>
      <c r="AF39" s="274">
        <v>255</v>
      </c>
      <c r="AG39" s="275">
        <v>476</v>
      </c>
      <c r="AH39" s="273">
        <v>34.700000000000003</v>
      </c>
      <c r="AI39" s="274">
        <v>31.9</v>
      </c>
      <c r="AJ39" s="275">
        <v>33.200000000000003</v>
      </c>
      <c r="AK39" s="273">
        <v>221</v>
      </c>
      <c r="AL39" s="274">
        <v>255</v>
      </c>
      <c r="AM39" s="275">
        <v>476</v>
      </c>
      <c r="AN39" s="273">
        <v>75</v>
      </c>
      <c r="AO39" s="274">
        <v>58</v>
      </c>
      <c r="AP39" s="275">
        <v>66</v>
      </c>
      <c r="AQ39" s="273">
        <v>1400</v>
      </c>
      <c r="AR39" s="274">
        <v>1491</v>
      </c>
      <c r="AS39" s="275">
        <v>2891</v>
      </c>
      <c r="AT39" s="273">
        <v>76</v>
      </c>
      <c r="AU39" s="274">
        <v>60</v>
      </c>
      <c r="AV39" s="275">
        <v>68</v>
      </c>
      <c r="AW39" s="273">
        <v>1400</v>
      </c>
      <c r="AX39" s="274">
        <v>1491</v>
      </c>
      <c r="AY39" s="275">
        <v>2891</v>
      </c>
      <c r="AZ39" s="273">
        <v>36.6</v>
      </c>
      <c r="BA39" s="274">
        <v>33.700000000000003</v>
      </c>
      <c r="BB39" s="275">
        <v>35.1</v>
      </c>
      <c r="BC39" s="273">
        <v>1400</v>
      </c>
      <c r="BD39" s="274">
        <v>1491</v>
      </c>
      <c r="BE39" s="275">
        <v>2891</v>
      </c>
    </row>
    <row r="40" spans="1:57" x14ac:dyDescent="0.35">
      <c r="A40" t="s">
        <v>87</v>
      </c>
      <c r="B40" t="s">
        <v>332</v>
      </c>
      <c r="C40" t="s">
        <v>324</v>
      </c>
      <c r="D40" s="273">
        <v>76</v>
      </c>
      <c r="E40" s="274">
        <v>59</v>
      </c>
      <c r="F40" s="275">
        <v>67</v>
      </c>
      <c r="G40" s="273">
        <v>851</v>
      </c>
      <c r="H40" s="274">
        <v>936</v>
      </c>
      <c r="I40" s="275">
        <v>1787</v>
      </c>
      <c r="J40" s="273">
        <v>77</v>
      </c>
      <c r="K40" s="274">
        <v>61</v>
      </c>
      <c r="L40" s="275">
        <v>69</v>
      </c>
      <c r="M40" s="273">
        <v>851</v>
      </c>
      <c r="N40" s="274">
        <v>936</v>
      </c>
      <c r="O40" s="275">
        <v>1787</v>
      </c>
      <c r="P40" s="273">
        <v>38.200000000000003</v>
      </c>
      <c r="Q40" s="274">
        <v>35</v>
      </c>
      <c r="R40" s="275">
        <v>36.5</v>
      </c>
      <c r="S40" s="273">
        <v>851</v>
      </c>
      <c r="T40" s="274">
        <v>936</v>
      </c>
      <c r="U40" s="275">
        <v>1787</v>
      </c>
      <c r="V40" s="273">
        <v>56</v>
      </c>
      <c r="W40" s="274">
        <v>39</v>
      </c>
      <c r="X40" s="275">
        <v>47</v>
      </c>
      <c r="Y40" s="273">
        <v>531</v>
      </c>
      <c r="Z40" s="274">
        <v>575</v>
      </c>
      <c r="AA40" s="275">
        <v>1106</v>
      </c>
      <c r="AB40" s="273">
        <v>60</v>
      </c>
      <c r="AC40" s="274">
        <v>43</v>
      </c>
      <c r="AD40" s="275">
        <v>51</v>
      </c>
      <c r="AE40" s="273">
        <v>531</v>
      </c>
      <c r="AF40" s="274">
        <v>575</v>
      </c>
      <c r="AG40" s="275">
        <v>1106</v>
      </c>
      <c r="AH40" s="273">
        <v>33.4</v>
      </c>
      <c r="AI40" s="274">
        <v>29.8</v>
      </c>
      <c r="AJ40" s="275">
        <v>31.5</v>
      </c>
      <c r="AK40" s="273">
        <v>531</v>
      </c>
      <c r="AL40" s="274">
        <v>575</v>
      </c>
      <c r="AM40" s="275">
        <v>1106</v>
      </c>
      <c r="AN40" s="273">
        <v>67</v>
      </c>
      <c r="AO40" s="274">
        <v>51</v>
      </c>
      <c r="AP40" s="275">
        <v>59</v>
      </c>
      <c r="AQ40" s="273">
        <v>1462</v>
      </c>
      <c r="AR40" s="274">
        <v>1614</v>
      </c>
      <c r="AS40" s="275">
        <v>3076</v>
      </c>
      <c r="AT40" s="273">
        <v>69</v>
      </c>
      <c r="AU40" s="274">
        <v>53</v>
      </c>
      <c r="AV40" s="275">
        <v>61</v>
      </c>
      <c r="AW40" s="273">
        <v>1462</v>
      </c>
      <c r="AX40" s="274">
        <v>1614</v>
      </c>
      <c r="AY40" s="275">
        <v>3076</v>
      </c>
      <c r="AZ40" s="273">
        <v>36.200000000000003</v>
      </c>
      <c r="BA40" s="274">
        <v>32.799999999999997</v>
      </c>
      <c r="BB40" s="275">
        <v>34.4</v>
      </c>
      <c r="BC40" s="273">
        <v>1462</v>
      </c>
      <c r="BD40" s="274">
        <v>1614</v>
      </c>
      <c r="BE40" s="275">
        <v>3076</v>
      </c>
    </row>
    <row r="41" spans="1:57" x14ac:dyDescent="0.35">
      <c r="A41" t="s">
        <v>85</v>
      </c>
      <c r="B41" t="s">
        <v>330</v>
      </c>
      <c r="C41" t="s">
        <v>324</v>
      </c>
      <c r="D41" s="273">
        <v>73</v>
      </c>
      <c r="E41" s="274">
        <v>57</v>
      </c>
      <c r="F41" s="275">
        <v>64</v>
      </c>
      <c r="G41" s="273">
        <v>626</v>
      </c>
      <c r="H41" s="274">
        <v>744</v>
      </c>
      <c r="I41" s="275">
        <v>1370</v>
      </c>
      <c r="J41" s="273">
        <v>74</v>
      </c>
      <c r="K41" s="274">
        <v>59</v>
      </c>
      <c r="L41" s="275">
        <v>66</v>
      </c>
      <c r="M41" s="273">
        <v>626</v>
      </c>
      <c r="N41" s="274">
        <v>744</v>
      </c>
      <c r="O41" s="275">
        <v>1370</v>
      </c>
      <c r="P41" s="273">
        <v>36.200000000000003</v>
      </c>
      <c r="Q41" s="274">
        <v>33.799999999999997</v>
      </c>
      <c r="R41" s="275">
        <v>34.9</v>
      </c>
      <c r="S41" s="273">
        <v>626</v>
      </c>
      <c r="T41" s="274">
        <v>744</v>
      </c>
      <c r="U41" s="275">
        <v>1370</v>
      </c>
      <c r="V41" s="273">
        <v>65</v>
      </c>
      <c r="W41" s="274">
        <v>48</v>
      </c>
      <c r="X41" s="275">
        <v>56</v>
      </c>
      <c r="Y41" s="273">
        <v>800</v>
      </c>
      <c r="Z41" s="274">
        <v>823</v>
      </c>
      <c r="AA41" s="275">
        <v>1623</v>
      </c>
      <c r="AB41" s="273">
        <v>66</v>
      </c>
      <c r="AC41" s="274">
        <v>50</v>
      </c>
      <c r="AD41" s="275">
        <v>58</v>
      </c>
      <c r="AE41" s="273">
        <v>800</v>
      </c>
      <c r="AF41" s="274">
        <v>823</v>
      </c>
      <c r="AG41" s="275">
        <v>1623</v>
      </c>
      <c r="AH41" s="273">
        <v>33.4</v>
      </c>
      <c r="AI41" s="274">
        <v>30.9</v>
      </c>
      <c r="AJ41" s="275">
        <v>32.200000000000003</v>
      </c>
      <c r="AK41" s="273">
        <v>800</v>
      </c>
      <c r="AL41" s="274">
        <v>823</v>
      </c>
      <c r="AM41" s="275">
        <v>1623</v>
      </c>
      <c r="AN41" s="273">
        <v>68</v>
      </c>
      <c r="AO41" s="274">
        <v>51</v>
      </c>
      <c r="AP41" s="275">
        <v>59</v>
      </c>
      <c r="AQ41" s="273">
        <v>1543</v>
      </c>
      <c r="AR41" s="274">
        <v>1694</v>
      </c>
      <c r="AS41" s="275">
        <v>3237</v>
      </c>
      <c r="AT41" s="273">
        <v>69</v>
      </c>
      <c r="AU41" s="274">
        <v>53</v>
      </c>
      <c r="AV41" s="275">
        <v>60</v>
      </c>
      <c r="AW41" s="273">
        <v>1543</v>
      </c>
      <c r="AX41" s="274">
        <v>1694</v>
      </c>
      <c r="AY41" s="275">
        <v>3237</v>
      </c>
      <c r="AZ41" s="273">
        <v>34.4</v>
      </c>
      <c r="BA41" s="274">
        <v>32.1</v>
      </c>
      <c r="BB41" s="275">
        <v>33.200000000000003</v>
      </c>
      <c r="BC41" s="273">
        <v>1543</v>
      </c>
      <c r="BD41" s="274">
        <v>1694</v>
      </c>
      <c r="BE41" s="275">
        <v>3237</v>
      </c>
    </row>
    <row r="42" spans="1:57" x14ac:dyDescent="0.35">
      <c r="A42" t="s">
        <v>88</v>
      </c>
      <c r="B42" t="s">
        <v>333</v>
      </c>
      <c r="C42" t="s">
        <v>324</v>
      </c>
      <c r="D42" s="273">
        <v>78</v>
      </c>
      <c r="E42" s="274">
        <v>63</v>
      </c>
      <c r="F42" s="275">
        <v>71</v>
      </c>
      <c r="G42" s="273">
        <v>903</v>
      </c>
      <c r="H42" s="274">
        <v>923</v>
      </c>
      <c r="I42" s="275">
        <v>1826</v>
      </c>
      <c r="J42" s="273">
        <v>78</v>
      </c>
      <c r="K42" s="274">
        <v>64</v>
      </c>
      <c r="L42" s="275">
        <v>71</v>
      </c>
      <c r="M42" s="273">
        <v>903</v>
      </c>
      <c r="N42" s="274">
        <v>923</v>
      </c>
      <c r="O42" s="275">
        <v>1826</v>
      </c>
      <c r="P42" s="273">
        <v>37.9</v>
      </c>
      <c r="Q42" s="274">
        <v>35.299999999999997</v>
      </c>
      <c r="R42" s="275">
        <v>36.6</v>
      </c>
      <c r="S42" s="273">
        <v>903</v>
      </c>
      <c r="T42" s="274">
        <v>923</v>
      </c>
      <c r="U42" s="275">
        <v>1826</v>
      </c>
      <c r="V42" s="273">
        <v>69</v>
      </c>
      <c r="W42" s="274">
        <v>49</v>
      </c>
      <c r="X42" s="275">
        <v>60</v>
      </c>
      <c r="Y42" s="273">
        <v>134</v>
      </c>
      <c r="Z42" s="274">
        <v>111</v>
      </c>
      <c r="AA42" s="275">
        <v>245</v>
      </c>
      <c r="AB42" s="273">
        <v>70</v>
      </c>
      <c r="AC42" s="274">
        <v>50</v>
      </c>
      <c r="AD42" s="275">
        <v>61</v>
      </c>
      <c r="AE42" s="273">
        <v>134</v>
      </c>
      <c r="AF42" s="274">
        <v>111</v>
      </c>
      <c r="AG42" s="275">
        <v>245</v>
      </c>
      <c r="AH42" s="273">
        <v>36.1</v>
      </c>
      <c r="AI42" s="274">
        <v>33</v>
      </c>
      <c r="AJ42" s="275">
        <v>34.700000000000003</v>
      </c>
      <c r="AK42" s="273">
        <v>134</v>
      </c>
      <c r="AL42" s="274">
        <v>111</v>
      </c>
      <c r="AM42" s="275">
        <v>245</v>
      </c>
      <c r="AN42" s="273">
        <v>76</v>
      </c>
      <c r="AO42" s="274">
        <v>60</v>
      </c>
      <c r="AP42" s="275">
        <v>68</v>
      </c>
      <c r="AQ42" s="273">
        <v>1124</v>
      </c>
      <c r="AR42" s="274">
        <v>1123</v>
      </c>
      <c r="AS42" s="275">
        <v>2247</v>
      </c>
      <c r="AT42" s="273">
        <v>76</v>
      </c>
      <c r="AU42" s="274">
        <v>61</v>
      </c>
      <c r="AV42" s="275">
        <v>69</v>
      </c>
      <c r="AW42" s="273">
        <v>1124</v>
      </c>
      <c r="AX42" s="274">
        <v>1123</v>
      </c>
      <c r="AY42" s="275">
        <v>2247</v>
      </c>
      <c r="AZ42" s="273">
        <v>37.6</v>
      </c>
      <c r="BA42" s="274">
        <v>35</v>
      </c>
      <c r="BB42" s="275">
        <v>36.299999999999997</v>
      </c>
      <c r="BC42" s="273">
        <v>1124</v>
      </c>
      <c r="BD42" s="274">
        <v>1123</v>
      </c>
      <c r="BE42" s="275">
        <v>2247</v>
      </c>
    </row>
    <row r="43" spans="1:57" x14ac:dyDescent="0.35">
      <c r="A43" t="s">
        <v>90</v>
      </c>
      <c r="B43" t="s">
        <v>335</v>
      </c>
      <c r="C43" t="s">
        <v>324</v>
      </c>
      <c r="D43" s="273">
        <v>82</v>
      </c>
      <c r="E43" s="274">
        <v>64</v>
      </c>
      <c r="F43" s="275">
        <v>73</v>
      </c>
      <c r="G43" s="273">
        <v>856</v>
      </c>
      <c r="H43" s="274">
        <v>899</v>
      </c>
      <c r="I43" s="275">
        <v>1755</v>
      </c>
      <c r="J43" s="273">
        <v>83</v>
      </c>
      <c r="K43" s="274">
        <v>66</v>
      </c>
      <c r="L43" s="275">
        <v>74</v>
      </c>
      <c r="M43" s="273">
        <v>856</v>
      </c>
      <c r="N43" s="274">
        <v>899</v>
      </c>
      <c r="O43" s="275">
        <v>1755</v>
      </c>
      <c r="P43" s="273">
        <v>35.6</v>
      </c>
      <c r="Q43" s="274">
        <v>33.4</v>
      </c>
      <c r="R43" s="275">
        <v>34.5</v>
      </c>
      <c r="S43" s="273">
        <v>856</v>
      </c>
      <c r="T43" s="274">
        <v>899</v>
      </c>
      <c r="U43" s="275">
        <v>1755</v>
      </c>
      <c r="V43" s="273">
        <v>72</v>
      </c>
      <c r="W43" s="274">
        <v>51</v>
      </c>
      <c r="X43" s="275">
        <v>62</v>
      </c>
      <c r="Y43" s="273">
        <v>174</v>
      </c>
      <c r="Z43" s="274">
        <v>173</v>
      </c>
      <c r="AA43" s="275">
        <v>347</v>
      </c>
      <c r="AB43" s="273">
        <v>74</v>
      </c>
      <c r="AC43" s="274">
        <v>53</v>
      </c>
      <c r="AD43" s="275">
        <v>64</v>
      </c>
      <c r="AE43" s="273">
        <v>174</v>
      </c>
      <c r="AF43" s="274">
        <v>173</v>
      </c>
      <c r="AG43" s="275">
        <v>347</v>
      </c>
      <c r="AH43" s="273">
        <v>34.4</v>
      </c>
      <c r="AI43" s="274">
        <v>30.9</v>
      </c>
      <c r="AJ43" s="275">
        <v>32.6</v>
      </c>
      <c r="AK43" s="273">
        <v>174</v>
      </c>
      <c r="AL43" s="274">
        <v>173</v>
      </c>
      <c r="AM43" s="275">
        <v>347</v>
      </c>
      <c r="AN43" s="273">
        <v>80</v>
      </c>
      <c r="AO43" s="274">
        <v>62</v>
      </c>
      <c r="AP43" s="275">
        <v>71</v>
      </c>
      <c r="AQ43" s="273">
        <v>1153</v>
      </c>
      <c r="AR43" s="274">
        <v>1196</v>
      </c>
      <c r="AS43" s="275">
        <v>2349</v>
      </c>
      <c r="AT43" s="273">
        <v>81</v>
      </c>
      <c r="AU43" s="274">
        <v>64</v>
      </c>
      <c r="AV43" s="275">
        <v>72</v>
      </c>
      <c r="AW43" s="273">
        <v>1153</v>
      </c>
      <c r="AX43" s="274">
        <v>1196</v>
      </c>
      <c r="AY43" s="275">
        <v>2349</v>
      </c>
      <c r="AZ43" s="273">
        <v>35.4</v>
      </c>
      <c r="BA43" s="274">
        <v>33.1</v>
      </c>
      <c r="BB43" s="275">
        <v>34.299999999999997</v>
      </c>
      <c r="BC43" s="273">
        <v>1153</v>
      </c>
      <c r="BD43" s="274">
        <v>1196</v>
      </c>
      <c r="BE43" s="275">
        <v>2349</v>
      </c>
    </row>
    <row r="44" spans="1:57" x14ac:dyDescent="0.35">
      <c r="A44" t="s">
        <v>135</v>
      </c>
      <c r="B44" t="s">
        <v>380</v>
      </c>
      <c r="C44" t="s">
        <v>372</v>
      </c>
      <c r="D44" s="273">
        <v>79</v>
      </c>
      <c r="E44" s="274">
        <v>61</v>
      </c>
      <c r="F44" s="275">
        <v>70</v>
      </c>
      <c r="G44" s="273">
        <v>1431</v>
      </c>
      <c r="H44" s="274">
        <v>1540</v>
      </c>
      <c r="I44" s="275">
        <v>2971</v>
      </c>
      <c r="J44" s="273">
        <v>81</v>
      </c>
      <c r="K44" s="274">
        <v>64</v>
      </c>
      <c r="L44" s="275">
        <v>72</v>
      </c>
      <c r="M44" s="273">
        <v>1431</v>
      </c>
      <c r="N44" s="274">
        <v>1540</v>
      </c>
      <c r="O44" s="275">
        <v>2971</v>
      </c>
      <c r="P44" s="273">
        <v>37.299999999999997</v>
      </c>
      <c r="Q44" s="274">
        <v>34.299999999999997</v>
      </c>
      <c r="R44" s="275">
        <v>35.700000000000003</v>
      </c>
      <c r="S44" s="273">
        <v>1431</v>
      </c>
      <c r="T44" s="274">
        <v>1540</v>
      </c>
      <c r="U44" s="275">
        <v>2971</v>
      </c>
      <c r="V44" s="273">
        <v>76</v>
      </c>
      <c r="W44" s="274">
        <v>48</v>
      </c>
      <c r="X44" s="275">
        <v>62</v>
      </c>
      <c r="Y44" s="273">
        <v>182</v>
      </c>
      <c r="Z44" s="274">
        <v>192</v>
      </c>
      <c r="AA44" s="275">
        <v>374</v>
      </c>
      <c r="AB44" s="273">
        <v>78</v>
      </c>
      <c r="AC44" s="274">
        <v>53</v>
      </c>
      <c r="AD44" s="275">
        <v>65</v>
      </c>
      <c r="AE44" s="273">
        <v>182</v>
      </c>
      <c r="AF44" s="274">
        <v>192</v>
      </c>
      <c r="AG44" s="275">
        <v>374</v>
      </c>
      <c r="AH44" s="273">
        <v>36</v>
      </c>
      <c r="AI44" s="274">
        <v>31.2</v>
      </c>
      <c r="AJ44" s="275">
        <v>33.5</v>
      </c>
      <c r="AK44" s="273">
        <v>182</v>
      </c>
      <c r="AL44" s="274">
        <v>192</v>
      </c>
      <c r="AM44" s="275">
        <v>374</v>
      </c>
      <c r="AN44" s="273">
        <v>78</v>
      </c>
      <c r="AO44" s="274">
        <v>59</v>
      </c>
      <c r="AP44" s="275">
        <v>68</v>
      </c>
      <c r="AQ44" s="273">
        <v>1682</v>
      </c>
      <c r="AR44" s="274">
        <v>1820</v>
      </c>
      <c r="AS44" s="275">
        <v>3502</v>
      </c>
      <c r="AT44" s="273">
        <v>80</v>
      </c>
      <c r="AU44" s="274">
        <v>62</v>
      </c>
      <c r="AV44" s="275">
        <v>71</v>
      </c>
      <c r="AW44" s="273">
        <v>1682</v>
      </c>
      <c r="AX44" s="274">
        <v>1820</v>
      </c>
      <c r="AY44" s="275">
        <v>3502</v>
      </c>
      <c r="AZ44" s="273">
        <v>37.1</v>
      </c>
      <c r="BA44" s="274">
        <v>33.9</v>
      </c>
      <c r="BB44" s="275">
        <v>35.4</v>
      </c>
      <c r="BC44" s="273">
        <v>1682</v>
      </c>
      <c r="BD44" s="274">
        <v>1820</v>
      </c>
      <c r="BE44" s="275">
        <v>3502</v>
      </c>
    </row>
    <row r="45" spans="1:57" x14ac:dyDescent="0.35">
      <c r="A45" t="s">
        <v>128</v>
      </c>
      <c r="B45" t="s">
        <v>373</v>
      </c>
      <c r="C45" t="s">
        <v>372</v>
      </c>
      <c r="D45" s="273">
        <v>81</v>
      </c>
      <c r="E45" s="274">
        <v>65</v>
      </c>
      <c r="F45" s="275">
        <v>73</v>
      </c>
      <c r="G45" s="273">
        <v>553</v>
      </c>
      <c r="H45" s="274">
        <v>569</v>
      </c>
      <c r="I45" s="275">
        <v>1122</v>
      </c>
      <c r="J45" s="273">
        <v>83</v>
      </c>
      <c r="K45" s="274">
        <v>67</v>
      </c>
      <c r="L45" s="275">
        <v>75</v>
      </c>
      <c r="M45" s="273">
        <v>553</v>
      </c>
      <c r="N45" s="274">
        <v>569</v>
      </c>
      <c r="O45" s="275">
        <v>1122</v>
      </c>
      <c r="P45" s="273">
        <v>37.700000000000003</v>
      </c>
      <c r="Q45" s="274">
        <v>34.9</v>
      </c>
      <c r="R45" s="275">
        <v>36.299999999999997</v>
      </c>
      <c r="S45" s="273">
        <v>553</v>
      </c>
      <c r="T45" s="274">
        <v>569</v>
      </c>
      <c r="U45" s="275">
        <v>1122</v>
      </c>
      <c r="V45" s="273">
        <v>77</v>
      </c>
      <c r="W45" s="274">
        <v>57</v>
      </c>
      <c r="X45" s="275">
        <v>67</v>
      </c>
      <c r="Y45" s="273">
        <v>97</v>
      </c>
      <c r="Z45" s="274">
        <v>97</v>
      </c>
      <c r="AA45" s="275">
        <v>194</v>
      </c>
      <c r="AB45" s="273">
        <v>80</v>
      </c>
      <c r="AC45" s="274">
        <v>60</v>
      </c>
      <c r="AD45" s="275">
        <v>70</v>
      </c>
      <c r="AE45" s="273">
        <v>97</v>
      </c>
      <c r="AF45" s="274">
        <v>97</v>
      </c>
      <c r="AG45" s="275">
        <v>194</v>
      </c>
      <c r="AH45" s="273">
        <v>36</v>
      </c>
      <c r="AI45" s="274">
        <v>32.9</v>
      </c>
      <c r="AJ45" s="275">
        <v>34.4</v>
      </c>
      <c r="AK45" s="273">
        <v>97</v>
      </c>
      <c r="AL45" s="274">
        <v>97</v>
      </c>
      <c r="AM45" s="275">
        <v>194</v>
      </c>
      <c r="AN45" s="273">
        <v>79</v>
      </c>
      <c r="AO45" s="274">
        <v>62</v>
      </c>
      <c r="AP45" s="275">
        <v>71</v>
      </c>
      <c r="AQ45" s="273">
        <v>753</v>
      </c>
      <c r="AR45" s="274">
        <v>790</v>
      </c>
      <c r="AS45" s="275">
        <v>1543</v>
      </c>
      <c r="AT45" s="273">
        <v>82</v>
      </c>
      <c r="AU45" s="274">
        <v>65</v>
      </c>
      <c r="AV45" s="275">
        <v>73</v>
      </c>
      <c r="AW45" s="273">
        <v>753</v>
      </c>
      <c r="AX45" s="274">
        <v>790</v>
      </c>
      <c r="AY45" s="275">
        <v>1543</v>
      </c>
      <c r="AZ45" s="273">
        <v>37.5</v>
      </c>
      <c r="BA45" s="274">
        <v>34.6</v>
      </c>
      <c r="BB45" s="275">
        <v>36</v>
      </c>
      <c r="BC45" s="273">
        <v>753</v>
      </c>
      <c r="BD45" s="274">
        <v>790</v>
      </c>
      <c r="BE45" s="275">
        <v>1543</v>
      </c>
    </row>
    <row r="46" spans="1:57" x14ac:dyDescent="0.35">
      <c r="A46" t="s">
        <v>143</v>
      </c>
      <c r="B46" t="s">
        <v>388</v>
      </c>
      <c r="C46" t="s">
        <v>372</v>
      </c>
      <c r="D46" s="273">
        <v>79</v>
      </c>
      <c r="E46" s="274">
        <v>63</v>
      </c>
      <c r="F46" s="275">
        <v>71</v>
      </c>
      <c r="G46" s="273">
        <v>786</v>
      </c>
      <c r="H46" s="274">
        <v>821</v>
      </c>
      <c r="I46" s="275">
        <v>1607</v>
      </c>
      <c r="J46" s="273">
        <v>79</v>
      </c>
      <c r="K46" s="274">
        <v>65</v>
      </c>
      <c r="L46" s="275">
        <v>72</v>
      </c>
      <c r="M46" s="273">
        <v>786</v>
      </c>
      <c r="N46" s="274">
        <v>821</v>
      </c>
      <c r="O46" s="275">
        <v>1607</v>
      </c>
      <c r="P46" s="273">
        <v>37.200000000000003</v>
      </c>
      <c r="Q46" s="274">
        <v>35.299999999999997</v>
      </c>
      <c r="R46" s="275">
        <v>36.200000000000003</v>
      </c>
      <c r="S46" s="273">
        <v>786</v>
      </c>
      <c r="T46" s="274">
        <v>821</v>
      </c>
      <c r="U46" s="275">
        <v>1607</v>
      </c>
      <c r="V46" s="273">
        <v>71</v>
      </c>
      <c r="W46" s="274">
        <v>60</v>
      </c>
      <c r="X46" s="275">
        <v>65</v>
      </c>
      <c r="Y46" s="273">
        <v>72</v>
      </c>
      <c r="Z46" s="274">
        <v>89</v>
      </c>
      <c r="AA46" s="275">
        <v>161</v>
      </c>
      <c r="AB46" s="273">
        <v>74</v>
      </c>
      <c r="AC46" s="274">
        <v>62</v>
      </c>
      <c r="AD46" s="275">
        <v>67</v>
      </c>
      <c r="AE46" s="273">
        <v>72</v>
      </c>
      <c r="AF46" s="274">
        <v>89</v>
      </c>
      <c r="AG46" s="275">
        <v>161</v>
      </c>
      <c r="AH46" s="273">
        <v>35.4</v>
      </c>
      <c r="AI46" s="274">
        <v>33.4</v>
      </c>
      <c r="AJ46" s="275">
        <v>34.299999999999997</v>
      </c>
      <c r="AK46" s="273">
        <v>72</v>
      </c>
      <c r="AL46" s="274">
        <v>89</v>
      </c>
      <c r="AM46" s="275">
        <v>161</v>
      </c>
      <c r="AN46" s="273">
        <v>79</v>
      </c>
      <c r="AO46" s="274">
        <v>62</v>
      </c>
      <c r="AP46" s="275">
        <v>70</v>
      </c>
      <c r="AQ46" s="273">
        <v>964</v>
      </c>
      <c r="AR46" s="274">
        <v>1023</v>
      </c>
      <c r="AS46" s="275">
        <v>1987</v>
      </c>
      <c r="AT46" s="273">
        <v>79</v>
      </c>
      <c r="AU46" s="274">
        <v>63</v>
      </c>
      <c r="AV46" s="275">
        <v>71</v>
      </c>
      <c r="AW46" s="273">
        <v>964</v>
      </c>
      <c r="AX46" s="274">
        <v>1023</v>
      </c>
      <c r="AY46" s="275">
        <v>1987</v>
      </c>
      <c r="AZ46" s="273">
        <v>37.200000000000003</v>
      </c>
      <c r="BA46" s="274">
        <v>35</v>
      </c>
      <c r="BB46" s="275">
        <v>36</v>
      </c>
      <c r="BC46" s="273">
        <v>964</v>
      </c>
      <c r="BD46" s="274">
        <v>1023</v>
      </c>
      <c r="BE46" s="275">
        <v>1987</v>
      </c>
    </row>
    <row r="47" spans="1:57" x14ac:dyDescent="0.35">
      <c r="A47" t="s">
        <v>139</v>
      </c>
      <c r="B47" t="s">
        <v>384</v>
      </c>
      <c r="C47" t="s">
        <v>372</v>
      </c>
      <c r="D47" s="273">
        <v>75</v>
      </c>
      <c r="E47" s="274">
        <v>60</v>
      </c>
      <c r="F47" s="275">
        <v>68</v>
      </c>
      <c r="G47" s="273">
        <v>601</v>
      </c>
      <c r="H47" s="274">
        <v>569</v>
      </c>
      <c r="I47" s="275">
        <v>1170</v>
      </c>
      <c r="J47" s="273">
        <v>78</v>
      </c>
      <c r="K47" s="274">
        <v>63</v>
      </c>
      <c r="L47" s="275">
        <v>71</v>
      </c>
      <c r="M47" s="273">
        <v>601</v>
      </c>
      <c r="N47" s="274">
        <v>569</v>
      </c>
      <c r="O47" s="275">
        <v>1170</v>
      </c>
      <c r="P47" s="273">
        <v>35.9</v>
      </c>
      <c r="Q47" s="274">
        <v>33.700000000000003</v>
      </c>
      <c r="R47" s="275">
        <v>34.799999999999997</v>
      </c>
      <c r="S47" s="273">
        <v>601</v>
      </c>
      <c r="T47" s="274">
        <v>569</v>
      </c>
      <c r="U47" s="275">
        <v>1170</v>
      </c>
      <c r="V47" s="273">
        <v>69</v>
      </c>
      <c r="W47" s="274">
        <v>58</v>
      </c>
      <c r="X47" s="275">
        <v>63</v>
      </c>
      <c r="Y47" s="273">
        <v>328</v>
      </c>
      <c r="Z47" s="274">
        <v>334</v>
      </c>
      <c r="AA47" s="275">
        <v>662</v>
      </c>
      <c r="AB47" s="273">
        <v>72</v>
      </c>
      <c r="AC47" s="274">
        <v>61</v>
      </c>
      <c r="AD47" s="275">
        <v>66</v>
      </c>
      <c r="AE47" s="273">
        <v>328</v>
      </c>
      <c r="AF47" s="274">
        <v>334</v>
      </c>
      <c r="AG47" s="275">
        <v>662</v>
      </c>
      <c r="AH47" s="273">
        <v>34.4</v>
      </c>
      <c r="AI47" s="274">
        <v>32.5</v>
      </c>
      <c r="AJ47" s="275">
        <v>33.4</v>
      </c>
      <c r="AK47" s="273">
        <v>328</v>
      </c>
      <c r="AL47" s="274">
        <v>334</v>
      </c>
      <c r="AM47" s="275">
        <v>662</v>
      </c>
      <c r="AN47" s="273">
        <v>71</v>
      </c>
      <c r="AO47" s="274">
        <v>57</v>
      </c>
      <c r="AP47" s="275">
        <v>64</v>
      </c>
      <c r="AQ47" s="273">
        <v>1057</v>
      </c>
      <c r="AR47" s="274">
        <v>997</v>
      </c>
      <c r="AS47" s="275">
        <v>2054</v>
      </c>
      <c r="AT47" s="273">
        <v>74</v>
      </c>
      <c r="AU47" s="274">
        <v>60</v>
      </c>
      <c r="AV47" s="275">
        <v>67</v>
      </c>
      <c r="AW47" s="273">
        <v>1057</v>
      </c>
      <c r="AX47" s="274">
        <v>997</v>
      </c>
      <c r="AY47" s="275">
        <v>2054</v>
      </c>
      <c r="AZ47" s="273">
        <v>35.1</v>
      </c>
      <c r="BA47" s="274">
        <v>32.9</v>
      </c>
      <c r="BB47" s="275">
        <v>34.1</v>
      </c>
      <c r="BC47" s="273">
        <v>1057</v>
      </c>
      <c r="BD47" s="274">
        <v>997</v>
      </c>
      <c r="BE47" s="275">
        <v>2054</v>
      </c>
    </row>
    <row r="48" spans="1:57" x14ac:dyDescent="0.35">
      <c r="A48" t="s">
        <v>140</v>
      </c>
      <c r="B48" t="s">
        <v>385</v>
      </c>
      <c r="C48" t="s">
        <v>372</v>
      </c>
      <c r="D48" s="273">
        <v>77</v>
      </c>
      <c r="E48" s="274">
        <v>57</v>
      </c>
      <c r="F48" s="275">
        <v>67</v>
      </c>
      <c r="G48" s="273">
        <v>464</v>
      </c>
      <c r="H48" s="274">
        <v>443</v>
      </c>
      <c r="I48" s="275">
        <v>907</v>
      </c>
      <c r="J48" s="273">
        <v>78</v>
      </c>
      <c r="K48" s="274">
        <v>58</v>
      </c>
      <c r="L48" s="275">
        <v>68</v>
      </c>
      <c r="M48" s="273">
        <v>464</v>
      </c>
      <c r="N48" s="274">
        <v>443</v>
      </c>
      <c r="O48" s="275">
        <v>907</v>
      </c>
      <c r="P48" s="273">
        <v>35.4</v>
      </c>
      <c r="Q48" s="274">
        <v>33</v>
      </c>
      <c r="R48" s="275">
        <v>34.200000000000003</v>
      </c>
      <c r="S48" s="273">
        <v>464</v>
      </c>
      <c r="T48" s="274">
        <v>443</v>
      </c>
      <c r="U48" s="275">
        <v>907</v>
      </c>
      <c r="V48" s="273">
        <v>71</v>
      </c>
      <c r="W48" s="274">
        <v>56</v>
      </c>
      <c r="X48" s="275">
        <v>64</v>
      </c>
      <c r="Y48" s="273">
        <v>652</v>
      </c>
      <c r="Z48" s="274">
        <v>615</v>
      </c>
      <c r="AA48" s="275">
        <v>1267</v>
      </c>
      <c r="AB48" s="273">
        <v>73</v>
      </c>
      <c r="AC48" s="274">
        <v>58</v>
      </c>
      <c r="AD48" s="275">
        <v>65</v>
      </c>
      <c r="AE48" s="273">
        <v>652</v>
      </c>
      <c r="AF48" s="274">
        <v>615</v>
      </c>
      <c r="AG48" s="275">
        <v>1267</v>
      </c>
      <c r="AH48" s="273">
        <v>33.6</v>
      </c>
      <c r="AI48" s="274">
        <v>31.9</v>
      </c>
      <c r="AJ48" s="275">
        <v>32.799999999999997</v>
      </c>
      <c r="AK48" s="273">
        <v>652</v>
      </c>
      <c r="AL48" s="274">
        <v>615</v>
      </c>
      <c r="AM48" s="275">
        <v>1267</v>
      </c>
      <c r="AN48" s="273">
        <v>72</v>
      </c>
      <c r="AO48" s="274">
        <v>55</v>
      </c>
      <c r="AP48" s="275">
        <v>64</v>
      </c>
      <c r="AQ48" s="273">
        <v>1244</v>
      </c>
      <c r="AR48" s="274">
        <v>1180</v>
      </c>
      <c r="AS48" s="275">
        <v>2424</v>
      </c>
      <c r="AT48" s="273">
        <v>73</v>
      </c>
      <c r="AU48" s="274">
        <v>57</v>
      </c>
      <c r="AV48" s="275">
        <v>65</v>
      </c>
      <c r="AW48" s="273">
        <v>1244</v>
      </c>
      <c r="AX48" s="274">
        <v>1180</v>
      </c>
      <c r="AY48" s="275">
        <v>2424</v>
      </c>
      <c r="AZ48" s="273">
        <v>34.1</v>
      </c>
      <c r="BA48" s="274">
        <v>32.299999999999997</v>
      </c>
      <c r="BB48" s="275">
        <v>33.200000000000003</v>
      </c>
      <c r="BC48" s="273">
        <v>1244</v>
      </c>
      <c r="BD48" s="274">
        <v>1180</v>
      </c>
      <c r="BE48" s="275">
        <v>2424</v>
      </c>
    </row>
    <row r="49" spans="1:57" x14ac:dyDescent="0.35">
      <c r="A49" t="s">
        <v>145</v>
      </c>
      <c r="B49" t="s">
        <v>390</v>
      </c>
      <c r="C49" t="s">
        <v>372</v>
      </c>
      <c r="D49" s="273">
        <v>83</v>
      </c>
      <c r="E49" s="274">
        <v>68</v>
      </c>
      <c r="F49" s="275">
        <v>75</v>
      </c>
      <c r="G49" s="273">
        <v>610</v>
      </c>
      <c r="H49" s="274">
        <v>644</v>
      </c>
      <c r="I49" s="275">
        <v>1254</v>
      </c>
      <c r="J49" s="273">
        <v>83</v>
      </c>
      <c r="K49" s="274">
        <v>70</v>
      </c>
      <c r="L49" s="275">
        <v>76</v>
      </c>
      <c r="M49" s="273">
        <v>610</v>
      </c>
      <c r="N49" s="274">
        <v>644</v>
      </c>
      <c r="O49" s="275">
        <v>1254</v>
      </c>
      <c r="P49" s="273">
        <v>38.200000000000003</v>
      </c>
      <c r="Q49" s="274">
        <v>35.5</v>
      </c>
      <c r="R49" s="275">
        <v>36.799999999999997</v>
      </c>
      <c r="S49" s="273">
        <v>610</v>
      </c>
      <c r="T49" s="274">
        <v>644</v>
      </c>
      <c r="U49" s="275">
        <v>1254</v>
      </c>
      <c r="V49" s="273">
        <v>68</v>
      </c>
      <c r="W49" s="274">
        <v>62</v>
      </c>
      <c r="X49" s="275">
        <v>64</v>
      </c>
      <c r="Y49" s="273">
        <v>124</v>
      </c>
      <c r="Z49" s="274">
        <v>143</v>
      </c>
      <c r="AA49" s="275">
        <v>267</v>
      </c>
      <c r="AB49" s="273">
        <v>70</v>
      </c>
      <c r="AC49" s="274">
        <v>65</v>
      </c>
      <c r="AD49" s="275">
        <v>67</v>
      </c>
      <c r="AE49" s="273">
        <v>124</v>
      </c>
      <c r="AF49" s="274">
        <v>143</v>
      </c>
      <c r="AG49" s="275">
        <v>267</v>
      </c>
      <c r="AH49" s="273">
        <v>35.799999999999997</v>
      </c>
      <c r="AI49" s="274">
        <v>33.299999999999997</v>
      </c>
      <c r="AJ49" s="275">
        <v>34.5</v>
      </c>
      <c r="AK49" s="273">
        <v>124</v>
      </c>
      <c r="AL49" s="274">
        <v>143</v>
      </c>
      <c r="AM49" s="275">
        <v>267</v>
      </c>
      <c r="AN49" s="273">
        <v>79</v>
      </c>
      <c r="AO49" s="274">
        <v>66</v>
      </c>
      <c r="AP49" s="275">
        <v>72</v>
      </c>
      <c r="AQ49" s="273">
        <v>852</v>
      </c>
      <c r="AR49" s="274">
        <v>894</v>
      </c>
      <c r="AS49" s="275">
        <v>1746</v>
      </c>
      <c r="AT49" s="273">
        <v>80</v>
      </c>
      <c r="AU49" s="274">
        <v>68</v>
      </c>
      <c r="AV49" s="275">
        <v>74</v>
      </c>
      <c r="AW49" s="273">
        <v>852</v>
      </c>
      <c r="AX49" s="274">
        <v>894</v>
      </c>
      <c r="AY49" s="275">
        <v>1746</v>
      </c>
      <c r="AZ49" s="273">
        <v>37.6</v>
      </c>
      <c r="BA49" s="274">
        <v>34.9</v>
      </c>
      <c r="BB49" s="275">
        <v>36.200000000000003</v>
      </c>
      <c r="BC49" s="273">
        <v>852</v>
      </c>
      <c r="BD49" s="274">
        <v>894</v>
      </c>
      <c r="BE49" s="275">
        <v>1746</v>
      </c>
    </row>
    <row r="50" spans="1:57" x14ac:dyDescent="0.35">
      <c r="A50" t="s">
        <v>146</v>
      </c>
      <c r="B50" t="s">
        <v>391</v>
      </c>
      <c r="C50" t="s">
        <v>372</v>
      </c>
      <c r="D50" s="273">
        <v>78</v>
      </c>
      <c r="E50" s="274">
        <v>63</v>
      </c>
      <c r="F50" s="275">
        <v>71</v>
      </c>
      <c r="G50" s="273">
        <v>825</v>
      </c>
      <c r="H50" s="274">
        <v>867</v>
      </c>
      <c r="I50" s="275">
        <v>1692</v>
      </c>
      <c r="J50" s="273">
        <v>79</v>
      </c>
      <c r="K50" s="274">
        <v>64</v>
      </c>
      <c r="L50" s="275">
        <v>71</v>
      </c>
      <c r="M50" s="273">
        <v>825</v>
      </c>
      <c r="N50" s="274">
        <v>867</v>
      </c>
      <c r="O50" s="275">
        <v>1692</v>
      </c>
      <c r="P50" s="273">
        <v>36.799999999999997</v>
      </c>
      <c r="Q50" s="274">
        <v>35</v>
      </c>
      <c r="R50" s="275">
        <v>35.9</v>
      </c>
      <c r="S50" s="273">
        <v>825</v>
      </c>
      <c r="T50" s="274">
        <v>867</v>
      </c>
      <c r="U50" s="275">
        <v>1692</v>
      </c>
      <c r="V50" s="273">
        <v>70</v>
      </c>
      <c r="W50" s="274">
        <v>60</v>
      </c>
      <c r="X50" s="275">
        <v>65</v>
      </c>
      <c r="Y50" s="273">
        <v>169</v>
      </c>
      <c r="Z50" s="274">
        <v>182</v>
      </c>
      <c r="AA50" s="275">
        <v>351</v>
      </c>
      <c r="AB50" s="273">
        <v>74</v>
      </c>
      <c r="AC50" s="274">
        <v>64</v>
      </c>
      <c r="AD50" s="275">
        <v>69</v>
      </c>
      <c r="AE50" s="273">
        <v>169</v>
      </c>
      <c r="AF50" s="274">
        <v>182</v>
      </c>
      <c r="AG50" s="275">
        <v>351</v>
      </c>
      <c r="AH50" s="273">
        <v>35.299999999999997</v>
      </c>
      <c r="AI50" s="274">
        <v>33.9</v>
      </c>
      <c r="AJ50" s="275">
        <v>34.5</v>
      </c>
      <c r="AK50" s="273">
        <v>169</v>
      </c>
      <c r="AL50" s="274">
        <v>182</v>
      </c>
      <c r="AM50" s="275">
        <v>351</v>
      </c>
      <c r="AN50" s="273">
        <v>76</v>
      </c>
      <c r="AO50" s="274">
        <v>62</v>
      </c>
      <c r="AP50" s="275">
        <v>69</v>
      </c>
      <c r="AQ50" s="273">
        <v>1069</v>
      </c>
      <c r="AR50" s="274">
        <v>1131</v>
      </c>
      <c r="AS50" s="275">
        <v>2200</v>
      </c>
      <c r="AT50" s="273">
        <v>78</v>
      </c>
      <c r="AU50" s="274">
        <v>63</v>
      </c>
      <c r="AV50" s="275">
        <v>70</v>
      </c>
      <c r="AW50" s="273">
        <v>1069</v>
      </c>
      <c r="AX50" s="274">
        <v>1131</v>
      </c>
      <c r="AY50" s="275">
        <v>2200</v>
      </c>
      <c r="AZ50" s="273">
        <v>36.4</v>
      </c>
      <c r="BA50" s="274">
        <v>34.700000000000003</v>
      </c>
      <c r="BB50" s="275">
        <v>35.5</v>
      </c>
      <c r="BC50" s="273">
        <v>1069</v>
      </c>
      <c r="BD50" s="274">
        <v>1131</v>
      </c>
      <c r="BE50" s="275">
        <v>2200</v>
      </c>
    </row>
    <row r="51" spans="1:57" x14ac:dyDescent="0.35">
      <c r="A51" t="s">
        <v>136</v>
      </c>
      <c r="B51" t="s">
        <v>381</v>
      </c>
      <c r="C51" t="s">
        <v>372</v>
      </c>
      <c r="D51" s="273">
        <v>76</v>
      </c>
      <c r="E51" s="274">
        <v>57</v>
      </c>
      <c r="F51" s="275">
        <v>66</v>
      </c>
      <c r="G51" s="273">
        <v>1255</v>
      </c>
      <c r="H51" s="274">
        <v>1288</v>
      </c>
      <c r="I51" s="275">
        <v>2543</v>
      </c>
      <c r="J51" s="273">
        <v>77</v>
      </c>
      <c r="K51" s="274">
        <v>59</v>
      </c>
      <c r="L51" s="275">
        <v>68</v>
      </c>
      <c r="M51" s="273">
        <v>1255</v>
      </c>
      <c r="N51" s="274">
        <v>1288</v>
      </c>
      <c r="O51" s="275">
        <v>2543</v>
      </c>
      <c r="P51" s="273">
        <v>36.1</v>
      </c>
      <c r="Q51" s="274">
        <v>33.6</v>
      </c>
      <c r="R51" s="275">
        <v>34.9</v>
      </c>
      <c r="S51" s="273">
        <v>1255</v>
      </c>
      <c r="T51" s="274">
        <v>1288</v>
      </c>
      <c r="U51" s="275">
        <v>2543</v>
      </c>
      <c r="V51" s="273">
        <v>72</v>
      </c>
      <c r="W51" s="274">
        <v>55</v>
      </c>
      <c r="X51" s="275">
        <v>63</v>
      </c>
      <c r="Y51" s="273">
        <v>457</v>
      </c>
      <c r="Z51" s="274">
        <v>480</v>
      </c>
      <c r="AA51" s="275">
        <v>937</v>
      </c>
      <c r="AB51" s="273">
        <v>73</v>
      </c>
      <c r="AC51" s="274">
        <v>58</v>
      </c>
      <c r="AD51" s="275">
        <v>66</v>
      </c>
      <c r="AE51" s="273">
        <v>457</v>
      </c>
      <c r="AF51" s="274">
        <v>480</v>
      </c>
      <c r="AG51" s="275">
        <v>937</v>
      </c>
      <c r="AH51" s="273">
        <v>35.299999999999997</v>
      </c>
      <c r="AI51" s="274">
        <v>32.4</v>
      </c>
      <c r="AJ51" s="275">
        <v>33.799999999999997</v>
      </c>
      <c r="AK51" s="273">
        <v>457</v>
      </c>
      <c r="AL51" s="274">
        <v>480</v>
      </c>
      <c r="AM51" s="275">
        <v>937</v>
      </c>
      <c r="AN51" s="273">
        <v>75</v>
      </c>
      <c r="AO51" s="274">
        <v>56</v>
      </c>
      <c r="AP51" s="275">
        <v>65</v>
      </c>
      <c r="AQ51" s="273">
        <v>1884</v>
      </c>
      <c r="AR51" s="274">
        <v>1963</v>
      </c>
      <c r="AS51" s="275">
        <v>3847</v>
      </c>
      <c r="AT51" s="273">
        <v>76</v>
      </c>
      <c r="AU51" s="274">
        <v>58</v>
      </c>
      <c r="AV51" s="275">
        <v>67</v>
      </c>
      <c r="AW51" s="273">
        <v>1884</v>
      </c>
      <c r="AX51" s="274">
        <v>1963</v>
      </c>
      <c r="AY51" s="275">
        <v>3847</v>
      </c>
      <c r="AZ51" s="273">
        <v>35.9</v>
      </c>
      <c r="BA51" s="274">
        <v>33.299999999999997</v>
      </c>
      <c r="BB51" s="275">
        <v>34.6</v>
      </c>
      <c r="BC51" s="273">
        <v>1884</v>
      </c>
      <c r="BD51" s="274">
        <v>1963</v>
      </c>
      <c r="BE51" s="275">
        <v>3847</v>
      </c>
    </row>
    <row r="52" spans="1:57" x14ac:dyDescent="0.35">
      <c r="A52" t="s">
        <v>129</v>
      </c>
      <c r="B52" t="s">
        <v>374</v>
      </c>
      <c r="C52" t="s">
        <v>372</v>
      </c>
      <c r="D52" s="273">
        <v>75</v>
      </c>
      <c r="E52" s="274">
        <v>59</v>
      </c>
      <c r="F52" s="275">
        <v>67</v>
      </c>
      <c r="G52" s="273">
        <v>1189</v>
      </c>
      <c r="H52" s="274">
        <v>1138</v>
      </c>
      <c r="I52" s="275">
        <v>2327</v>
      </c>
      <c r="J52" s="273">
        <v>76</v>
      </c>
      <c r="K52" s="274">
        <v>60</v>
      </c>
      <c r="L52" s="275">
        <v>68</v>
      </c>
      <c r="M52" s="273">
        <v>1189</v>
      </c>
      <c r="N52" s="274">
        <v>1138</v>
      </c>
      <c r="O52" s="275">
        <v>2327</v>
      </c>
      <c r="P52" s="273">
        <v>35.6</v>
      </c>
      <c r="Q52" s="274">
        <v>33.799999999999997</v>
      </c>
      <c r="R52" s="275">
        <v>34.700000000000003</v>
      </c>
      <c r="S52" s="273">
        <v>1189</v>
      </c>
      <c r="T52" s="274">
        <v>1138</v>
      </c>
      <c r="U52" s="275">
        <v>2327</v>
      </c>
      <c r="V52" s="273">
        <v>57</v>
      </c>
      <c r="W52" s="274">
        <v>42</v>
      </c>
      <c r="X52" s="275">
        <v>49</v>
      </c>
      <c r="Y52" s="273">
        <v>173</v>
      </c>
      <c r="Z52" s="274">
        <v>218</v>
      </c>
      <c r="AA52" s="275">
        <v>391</v>
      </c>
      <c r="AB52" s="273">
        <v>58</v>
      </c>
      <c r="AC52" s="274">
        <v>45</v>
      </c>
      <c r="AD52" s="275">
        <v>51</v>
      </c>
      <c r="AE52" s="273">
        <v>173</v>
      </c>
      <c r="AF52" s="274">
        <v>218</v>
      </c>
      <c r="AG52" s="275">
        <v>391</v>
      </c>
      <c r="AH52" s="273">
        <v>33.1</v>
      </c>
      <c r="AI52" s="274">
        <v>30.5</v>
      </c>
      <c r="AJ52" s="275">
        <v>31.6</v>
      </c>
      <c r="AK52" s="273">
        <v>173</v>
      </c>
      <c r="AL52" s="274">
        <v>218</v>
      </c>
      <c r="AM52" s="275">
        <v>391</v>
      </c>
      <c r="AN52" s="273">
        <v>72</v>
      </c>
      <c r="AO52" s="274">
        <v>55</v>
      </c>
      <c r="AP52" s="275">
        <v>64</v>
      </c>
      <c r="AQ52" s="273">
        <v>1458</v>
      </c>
      <c r="AR52" s="274">
        <v>1480</v>
      </c>
      <c r="AS52" s="275">
        <v>2938</v>
      </c>
      <c r="AT52" s="273">
        <v>73</v>
      </c>
      <c r="AU52" s="274">
        <v>56</v>
      </c>
      <c r="AV52" s="275">
        <v>65</v>
      </c>
      <c r="AW52" s="273">
        <v>1458</v>
      </c>
      <c r="AX52" s="274">
        <v>1480</v>
      </c>
      <c r="AY52" s="275">
        <v>2938</v>
      </c>
      <c r="AZ52" s="273">
        <v>35.200000000000003</v>
      </c>
      <c r="BA52" s="274">
        <v>33.1</v>
      </c>
      <c r="BB52" s="275">
        <v>34.200000000000003</v>
      </c>
      <c r="BC52" s="273">
        <v>1458</v>
      </c>
      <c r="BD52" s="274">
        <v>1480</v>
      </c>
      <c r="BE52" s="275">
        <v>2938</v>
      </c>
    </row>
    <row r="53" spans="1:57" x14ac:dyDescent="0.35">
      <c r="A53" t="s">
        <v>138</v>
      </c>
      <c r="B53" t="s">
        <v>383</v>
      </c>
      <c r="C53" t="s">
        <v>372</v>
      </c>
      <c r="D53" s="273">
        <v>78</v>
      </c>
      <c r="E53" s="274">
        <v>61</v>
      </c>
      <c r="F53" s="275">
        <v>70</v>
      </c>
      <c r="G53" s="273">
        <v>942</v>
      </c>
      <c r="H53" s="274">
        <v>970</v>
      </c>
      <c r="I53" s="275">
        <v>1912</v>
      </c>
      <c r="J53" s="273">
        <v>79</v>
      </c>
      <c r="K53" s="274">
        <v>62</v>
      </c>
      <c r="L53" s="275">
        <v>70</v>
      </c>
      <c r="M53" s="273">
        <v>942</v>
      </c>
      <c r="N53" s="274">
        <v>970</v>
      </c>
      <c r="O53" s="275">
        <v>1912</v>
      </c>
      <c r="P53" s="273">
        <v>36.5</v>
      </c>
      <c r="Q53" s="274">
        <v>33.700000000000003</v>
      </c>
      <c r="R53" s="275">
        <v>35.1</v>
      </c>
      <c r="S53" s="273">
        <v>942</v>
      </c>
      <c r="T53" s="274">
        <v>970</v>
      </c>
      <c r="U53" s="275">
        <v>1912</v>
      </c>
      <c r="V53" s="273">
        <v>71</v>
      </c>
      <c r="W53" s="274">
        <v>51</v>
      </c>
      <c r="X53" s="275">
        <v>61</v>
      </c>
      <c r="Y53" s="273">
        <v>194</v>
      </c>
      <c r="Z53" s="274">
        <v>202</v>
      </c>
      <c r="AA53" s="275">
        <v>396</v>
      </c>
      <c r="AB53" s="273">
        <v>71</v>
      </c>
      <c r="AC53" s="274">
        <v>52</v>
      </c>
      <c r="AD53" s="275">
        <v>62</v>
      </c>
      <c r="AE53" s="273">
        <v>194</v>
      </c>
      <c r="AF53" s="274">
        <v>202</v>
      </c>
      <c r="AG53" s="275">
        <v>396</v>
      </c>
      <c r="AH53" s="273">
        <v>34.799999999999997</v>
      </c>
      <c r="AI53" s="274">
        <v>31.1</v>
      </c>
      <c r="AJ53" s="275">
        <v>32.9</v>
      </c>
      <c r="AK53" s="273">
        <v>194</v>
      </c>
      <c r="AL53" s="274">
        <v>202</v>
      </c>
      <c r="AM53" s="275">
        <v>396</v>
      </c>
      <c r="AN53" s="273">
        <v>77</v>
      </c>
      <c r="AO53" s="274">
        <v>59</v>
      </c>
      <c r="AP53" s="275">
        <v>68</v>
      </c>
      <c r="AQ53" s="273">
        <v>1185</v>
      </c>
      <c r="AR53" s="274">
        <v>1246</v>
      </c>
      <c r="AS53" s="275">
        <v>2431</v>
      </c>
      <c r="AT53" s="273">
        <v>77</v>
      </c>
      <c r="AU53" s="274">
        <v>60</v>
      </c>
      <c r="AV53" s="275">
        <v>69</v>
      </c>
      <c r="AW53" s="273">
        <v>1185</v>
      </c>
      <c r="AX53" s="274">
        <v>1246</v>
      </c>
      <c r="AY53" s="275">
        <v>2431</v>
      </c>
      <c r="AZ53" s="273">
        <v>36.299999999999997</v>
      </c>
      <c r="BA53" s="274">
        <v>33.200000000000003</v>
      </c>
      <c r="BB53" s="275">
        <v>34.700000000000003</v>
      </c>
      <c r="BC53" s="273">
        <v>1185</v>
      </c>
      <c r="BD53" s="274">
        <v>1246</v>
      </c>
      <c r="BE53" s="275">
        <v>2431</v>
      </c>
    </row>
    <row r="54" spans="1:57" x14ac:dyDescent="0.35">
      <c r="A54" t="s">
        <v>141</v>
      </c>
      <c r="B54" t="s">
        <v>386</v>
      </c>
      <c r="C54" t="s">
        <v>372</v>
      </c>
      <c r="D54" s="273">
        <v>76</v>
      </c>
      <c r="E54" s="274">
        <v>60</v>
      </c>
      <c r="F54" s="275">
        <v>67</v>
      </c>
      <c r="G54" s="273">
        <v>850</v>
      </c>
      <c r="H54" s="274">
        <v>931</v>
      </c>
      <c r="I54" s="275">
        <v>1781</v>
      </c>
      <c r="J54" s="273">
        <v>77</v>
      </c>
      <c r="K54" s="274">
        <v>61</v>
      </c>
      <c r="L54" s="275">
        <v>68</v>
      </c>
      <c r="M54" s="273">
        <v>850</v>
      </c>
      <c r="N54" s="274">
        <v>931</v>
      </c>
      <c r="O54" s="275">
        <v>1781</v>
      </c>
      <c r="P54" s="273">
        <v>37.1</v>
      </c>
      <c r="Q54" s="274">
        <v>34.200000000000003</v>
      </c>
      <c r="R54" s="275">
        <v>35.6</v>
      </c>
      <c r="S54" s="273">
        <v>850</v>
      </c>
      <c r="T54" s="274">
        <v>931</v>
      </c>
      <c r="U54" s="275">
        <v>1781</v>
      </c>
      <c r="V54" s="273">
        <v>66</v>
      </c>
      <c r="W54" s="274">
        <v>52</v>
      </c>
      <c r="X54" s="275">
        <v>59</v>
      </c>
      <c r="Y54" s="273">
        <v>376</v>
      </c>
      <c r="Z54" s="274">
        <v>397</v>
      </c>
      <c r="AA54" s="275">
        <v>773</v>
      </c>
      <c r="AB54" s="273">
        <v>68</v>
      </c>
      <c r="AC54" s="274">
        <v>56</v>
      </c>
      <c r="AD54" s="275">
        <v>62</v>
      </c>
      <c r="AE54" s="273">
        <v>376</v>
      </c>
      <c r="AF54" s="274">
        <v>397</v>
      </c>
      <c r="AG54" s="275">
        <v>773</v>
      </c>
      <c r="AH54" s="273">
        <v>35</v>
      </c>
      <c r="AI54" s="274">
        <v>32.6</v>
      </c>
      <c r="AJ54" s="275">
        <v>33.799999999999997</v>
      </c>
      <c r="AK54" s="273">
        <v>376</v>
      </c>
      <c r="AL54" s="274">
        <v>397</v>
      </c>
      <c r="AM54" s="275">
        <v>773</v>
      </c>
      <c r="AN54" s="273">
        <v>72</v>
      </c>
      <c r="AO54" s="274">
        <v>57</v>
      </c>
      <c r="AP54" s="275">
        <v>64</v>
      </c>
      <c r="AQ54" s="273">
        <v>1423</v>
      </c>
      <c r="AR54" s="274">
        <v>1568</v>
      </c>
      <c r="AS54" s="275">
        <v>2991</v>
      </c>
      <c r="AT54" s="273">
        <v>74</v>
      </c>
      <c r="AU54" s="274">
        <v>59</v>
      </c>
      <c r="AV54" s="275">
        <v>66</v>
      </c>
      <c r="AW54" s="273">
        <v>1423</v>
      </c>
      <c r="AX54" s="274">
        <v>1568</v>
      </c>
      <c r="AY54" s="275">
        <v>2991</v>
      </c>
      <c r="AZ54" s="273">
        <v>36.299999999999997</v>
      </c>
      <c r="BA54" s="274">
        <v>33.6</v>
      </c>
      <c r="BB54" s="275">
        <v>34.9</v>
      </c>
      <c r="BC54" s="273">
        <v>1423</v>
      </c>
      <c r="BD54" s="274">
        <v>1568</v>
      </c>
      <c r="BE54" s="275">
        <v>2991</v>
      </c>
    </row>
    <row r="55" spans="1:57" x14ac:dyDescent="0.35">
      <c r="A55" t="s">
        <v>133</v>
      </c>
      <c r="B55" t="s">
        <v>378</v>
      </c>
      <c r="C55" t="s">
        <v>372</v>
      </c>
      <c r="D55" s="273">
        <v>83</v>
      </c>
      <c r="E55" s="274">
        <v>60</v>
      </c>
      <c r="F55" s="275">
        <v>70</v>
      </c>
      <c r="G55" s="273">
        <v>373</v>
      </c>
      <c r="H55" s="274">
        <v>426</v>
      </c>
      <c r="I55" s="275">
        <v>799</v>
      </c>
      <c r="J55" s="273">
        <v>83</v>
      </c>
      <c r="K55" s="274">
        <v>62</v>
      </c>
      <c r="L55" s="275">
        <v>72</v>
      </c>
      <c r="M55" s="273">
        <v>373</v>
      </c>
      <c r="N55" s="274">
        <v>426</v>
      </c>
      <c r="O55" s="275">
        <v>799</v>
      </c>
      <c r="P55" s="273">
        <v>34.5</v>
      </c>
      <c r="Q55" s="274">
        <v>31.5</v>
      </c>
      <c r="R55" s="275">
        <v>32.9</v>
      </c>
      <c r="S55" s="273">
        <v>373</v>
      </c>
      <c r="T55" s="274">
        <v>426</v>
      </c>
      <c r="U55" s="275">
        <v>799</v>
      </c>
      <c r="V55" s="273">
        <v>65</v>
      </c>
      <c r="W55" s="274">
        <v>36</v>
      </c>
      <c r="X55" s="275">
        <v>57</v>
      </c>
      <c r="Y55" s="273">
        <v>26</v>
      </c>
      <c r="Z55" s="274">
        <v>11</v>
      </c>
      <c r="AA55" s="275">
        <v>37</v>
      </c>
      <c r="AB55" s="273">
        <v>69</v>
      </c>
      <c r="AC55" s="274">
        <v>36</v>
      </c>
      <c r="AD55" s="275">
        <v>59</v>
      </c>
      <c r="AE55" s="273">
        <v>26</v>
      </c>
      <c r="AF55" s="274">
        <v>11</v>
      </c>
      <c r="AG55" s="275">
        <v>37</v>
      </c>
      <c r="AH55" s="273">
        <v>32.4</v>
      </c>
      <c r="AI55" s="274">
        <v>28.8</v>
      </c>
      <c r="AJ55" s="275">
        <v>31.4</v>
      </c>
      <c r="AK55" s="273">
        <v>26</v>
      </c>
      <c r="AL55" s="274">
        <v>11</v>
      </c>
      <c r="AM55" s="275">
        <v>37</v>
      </c>
      <c r="AN55" s="273">
        <v>79</v>
      </c>
      <c r="AO55" s="274">
        <v>61</v>
      </c>
      <c r="AP55" s="275">
        <v>69</v>
      </c>
      <c r="AQ55" s="273">
        <v>632</v>
      </c>
      <c r="AR55" s="274">
        <v>711</v>
      </c>
      <c r="AS55" s="275">
        <v>1343</v>
      </c>
      <c r="AT55" s="273">
        <v>81</v>
      </c>
      <c r="AU55" s="274">
        <v>64</v>
      </c>
      <c r="AV55" s="275">
        <v>72</v>
      </c>
      <c r="AW55" s="273">
        <v>632</v>
      </c>
      <c r="AX55" s="274">
        <v>711</v>
      </c>
      <c r="AY55" s="275">
        <v>1343</v>
      </c>
      <c r="AZ55" s="273">
        <v>34.799999999999997</v>
      </c>
      <c r="BA55" s="274">
        <v>32.299999999999997</v>
      </c>
      <c r="BB55" s="275">
        <v>33.5</v>
      </c>
      <c r="BC55" s="273">
        <v>632</v>
      </c>
      <c r="BD55" s="274">
        <v>711</v>
      </c>
      <c r="BE55" s="275">
        <v>1343</v>
      </c>
    </row>
    <row r="56" spans="1:57" x14ac:dyDescent="0.35">
      <c r="A56" t="s">
        <v>5</v>
      </c>
      <c r="B56" t="s">
        <v>249</v>
      </c>
      <c r="C56" t="s">
        <v>247</v>
      </c>
      <c r="D56" s="273">
        <v>69</v>
      </c>
      <c r="E56" s="274">
        <v>51</v>
      </c>
      <c r="F56" s="275">
        <v>60</v>
      </c>
      <c r="G56" s="273">
        <v>2460</v>
      </c>
      <c r="H56" s="274">
        <v>2531</v>
      </c>
      <c r="I56" s="275">
        <v>4991</v>
      </c>
      <c r="J56" s="273">
        <v>72</v>
      </c>
      <c r="K56" s="274">
        <v>55</v>
      </c>
      <c r="L56" s="275">
        <v>64</v>
      </c>
      <c r="M56" s="273">
        <v>2460</v>
      </c>
      <c r="N56" s="274">
        <v>2531</v>
      </c>
      <c r="O56" s="275">
        <v>4991</v>
      </c>
      <c r="P56" s="273">
        <v>35</v>
      </c>
      <c r="Q56" s="274">
        <v>32</v>
      </c>
      <c r="R56" s="275">
        <v>33.5</v>
      </c>
      <c r="S56" s="273">
        <v>2460</v>
      </c>
      <c r="T56" s="274">
        <v>2531</v>
      </c>
      <c r="U56" s="275">
        <v>4991</v>
      </c>
      <c r="V56" s="273">
        <v>66</v>
      </c>
      <c r="W56" s="274">
        <v>41</v>
      </c>
      <c r="X56" s="275">
        <v>55</v>
      </c>
      <c r="Y56" s="273">
        <v>94</v>
      </c>
      <c r="Z56" s="274">
        <v>73</v>
      </c>
      <c r="AA56" s="275">
        <v>167</v>
      </c>
      <c r="AB56" s="273">
        <v>67</v>
      </c>
      <c r="AC56" s="274">
        <v>48</v>
      </c>
      <c r="AD56" s="275">
        <v>59</v>
      </c>
      <c r="AE56" s="273">
        <v>94</v>
      </c>
      <c r="AF56" s="274">
        <v>73</v>
      </c>
      <c r="AG56" s="275">
        <v>167</v>
      </c>
      <c r="AH56" s="273">
        <v>35.200000000000003</v>
      </c>
      <c r="AI56" s="274">
        <v>30.5</v>
      </c>
      <c r="AJ56" s="275">
        <v>33.1</v>
      </c>
      <c r="AK56" s="273">
        <v>94</v>
      </c>
      <c r="AL56" s="274">
        <v>73</v>
      </c>
      <c r="AM56" s="275">
        <v>167</v>
      </c>
      <c r="AN56" s="273">
        <v>69</v>
      </c>
      <c r="AO56" s="274">
        <v>52</v>
      </c>
      <c r="AP56" s="275">
        <v>60</v>
      </c>
      <c r="AQ56" s="273">
        <v>2831</v>
      </c>
      <c r="AR56" s="274">
        <v>2897</v>
      </c>
      <c r="AS56" s="275">
        <v>5728</v>
      </c>
      <c r="AT56" s="273">
        <v>72</v>
      </c>
      <c r="AU56" s="274">
        <v>56</v>
      </c>
      <c r="AV56" s="275">
        <v>64</v>
      </c>
      <c r="AW56" s="273">
        <v>2831</v>
      </c>
      <c r="AX56" s="274">
        <v>2897</v>
      </c>
      <c r="AY56" s="275">
        <v>5728</v>
      </c>
      <c r="AZ56" s="273">
        <v>35</v>
      </c>
      <c r="BA56" s="274">
        <v>32.1</v>
      </c>
      <c r="BB56" s="275">
        <v>33.5</v>
      </c>
      <c r="BC56" s="273">
        <v>2831</v>
      </c>
      <c r="BD56" s="274">
        <v>2897</v>
      </c>
      <c r="BE56" s="275">
        <v>5728</v>
      </c>
    </row>
    <row r="57" spans="1:57" x14ac:dyDescent="0.35">
      <c r="A57" t="s">
        <v>1086</v>
      </c>
      <c r="B57" t="s">
        <v>255</v>
      </c>
      <c r="C57" t="s">
        <v>247</v>
      </c>
      <c r="D57" s="273">
        <v>72</v>
      </c>
      <c r="E57" s="274">
        <v>56</v>
      </c>
      <c r="F57" s="275">
        <v>64</v>
      </c>
      <c r="G57" s="273">
        <v>1499</v>
      </c>
      <c r="H57" s="274">
        <v>1565</v>
      </c>
      <c r="I57" s="275">
        <v>3064</v>
      </c>
      <c r="J57" s="273">
        <v>73</v>
      </c>
      <c r="K57" s="274">
        <v>58</v>
      </c>
      <c r="L57" s="275">
        <v>65</v>
      </c>
      <c r="M57" s="273">
        <v>1499</v>
      </c>
      <c r="N57" s="274">
        <v>1565</v>
      </c>
      <c r="O57" s="275">
        <v>3064</v>
      </c>
      <c r="P57" s="273">
        <v>36.1</v>
      </c>
      <c r="Q57" s="274">
        <v>33.700000000000003</v>
      </c>
      <c r="R57" s="275">
        <v>34.9</v>
      </c>
      <c r="S57" s="273">
        <v>1499</v>
      </c>
      <c r="T57" s="274">
        <v>1565</v>
      </c>
      <c r="U57" s="275">
        <v>3064</v>
      </c>
      <c r="V57" s="273">
        <v>63</v>
      </c>
      <c r="W57" s="274">
        <v>33</v>
      </c>
      <c r="X57" s="275">
        <v>50</v>
      </c>
      <c r="Y57" s="273">
        <v>32</v>
      </c>
      <c r="Z57" s="274">
        <v>24</v>
      </c>
      <c r="AA57" s="275">
        <v>56</v>
      </c>
      <c r="AB57" s="273">
        <v>66</v>
      </c>
      <c r="AC57" s="274">
        <v>33</v>
      </c>
      <c r="AD57" s="275">
        <v>52</v>
      </c>
      <c r="AE57" s="273">
        <v>32</v>
      </c>
      <c r="AF57" s="274">
        <v>24</v>
      </c>
      <c r="AG57" s="275">
        <v>56</v>
      </c>
      <c r="AH57" s="273">
        <v>35.1</v>
      </c>
      <c r="AI57" s="274">
        <v>27.7</v>
      </c>
      <c r="AJ57" s="275">
        <v>31.9</v>
      </c>
      <c r="AK57" s="273">
        <v>32</v>
      </c>
      <c r="AL57" s="274">
        <v>24</v>
      </c>
      <c r="AM57" s="275">
        <v>56</v>
      </c>
      <c r="AN57" s="273">
        <v>72</v>
      </c>
      <c r="AO57" s="274">
        <v>56</v>
      </c>
      <c r="AP57" s="275">
        <v>64</v>
      </c>
      <c r="AQ57" s="273">
        <v>1610</v>
      </c>
      <c r="AR57" s="274">
        <v>1686</v>
      </c>
      <c r="AS57" s="275">
        <v>3296</v>
      </c>
      <c r="AT57" s="273">
        <v>73</v>
      </c>
      <c r="AU57" s="274">
        <v>58</v>
      </c>
      <c r="AV57" s="275">
        <v>65</v>
      </c>
      <c r="AW57" s="273">
        <v>1610</v>
      </c>
      <c r="AX57" s="274">
        <v>1686</v>
      </c>
      <c r="AY57" s="275">
        <v>3296</v>
      </c>
      <c r="AZ57" s="273">
        <v>36.200000000000003</v>
      </c>
      <c r="BA57" s="274">
        <v>33.700000000000003</v>
      </c>
      <c r="BB57" s="275">
        <v>34.9</v>
      </c>
      <c r="BC57" s="273">
        <v>1610</v>
      </c>
      <c r="BD57" s="274">
        <v>1686</v>
      </c>
      <c r="BE57" s="275">
        <v>3296</v>
      </c>
    </row>
    <row r="58" spans="1:57" x14ac:dyDescent="0.35">
      <c r="A58" t="s">
        <v>19</v>
      </c>
      <c r="B58" t="s">
        <v>265</v>
      </c>
      <c r="C58" t="s">
        <v>260</v>
      </c>
      <c r="D58" s="273">
        <v>77</v>
      </c>
      <c r="E58" s="274">
        <v>60</v>
      </c>
      <c r="F58" s="275">
        <v>68</v>
      </c>
      <c r="G58" s="273">
        <v>1491</v>
      </c>
      <c r="H58" s="274">
        <v>1665</v>
      </c>
      <c r="I58" s="275">
        <v>3156</v>
      </c>
      <c r="J58" s="273">
        <v>78</v>
      </c>
      <c r="K58" s="274">
        <v>63</v>
      </c>
      <c r="L58" s="275">
        <v>70</v>
      </c>
      <c r="M58" s="273">
        <v>1491</v>
      </c>
      <c r="N58" s="274">
        <v>1665</v>
      </c>
      <c r="O58" s="275">
        <v>3156</v>
      </c>
      <c r="P58" s="273">
        <v>37.6</v>
      </c>
      <c r="Q58" s="274">
        <v>34.6</v>
      </c>
      <c r="R58" s="275">
        <v>36</v>
      </c>
      <c r="S58" s="273">
        <v>1491</v>
      </c>
      <c r="T58" s="274">
        <v>1665</v>
      </c>
      <c r="U58" s="275">
        <v>3156</v>
      </c>
      <c r="V58" s="273">
        <v>53</v>
      </c>
      <c r="W58" s="274">
        <v>42</v>
      </c>
      <c r="X58" s="275">
        <v>47</v>
      </c>
      <c r="Y58" s="273">
        <v>127</v>
      </c>
      <c r="Z58" s="274">
        <v>143</v>
      </c>
      <c r="AA58" s="275">
        <v>270</v>
      </c>
      <c r="AB58" s="273">
        <v>57</v>
      </c>
      <c r="AC58" s="274">
        <v>46</v>
      </c>
      <c r="AD58" s="275">
        <v>51</v>
      </c>
      <c r="AE58" s="273">
        <v>127</v>
      </c>
      <c r="AF58" s="274">
        <v>143</v>
      </c>
      <c r="AG58" s="275">
        <v>270</v>
      </c>
      <c r="AH58" s="273">
        <v>32.200000000000003</v>
      </c>
      <c r="AI58" s="274">
        <v>30.1</v>
      </c>
      <c r="AJ58" s="275">
        <v>31.1</v>
      </c>
      <c r="AK58" s="273">
        <v>127</v>
      </c>
      <c r="AL58" s="274">
        <v>143</v>
      </c>
      <c r="AM58" s="275">
        <v>270</v>
      </c>
      <c r="AN58" s="273">
        <v>74</v>
      </c>
      <c r="AO58" s="274">
        <v>59</v>
      </c>
      <c r="AP58" s="275">
        <v>66</v>
      </c>
      <c r="AQ58" s="273">
        <v>1987</v>
      </c>
      <c r="AR58" s="274">
        <v>2202</v>
      </c>
      <c r="AS58" s="275">
        <v>4189</v>
      </c>
      <c r="AT58" s="273">
        <v>76</v>
      </c>
      <c r="AU58" s="274">
        <v>61</v>
      </c>
      <c r="AV58" s="275">
        <v>68</v>
      </c>
      <c r="AW58" s="273">
        <v>1987</v>
      </c>
      <c r="AX58" s="274">
        <v>2202</v>
      </c>
      <c r="AY58" s="275">
        <v>4189</v>
      </c>
      <c r="AZ58" s="273">
        <v>37.1</v>
      </c>
      <c r="BA58" s="274">
        <v>34.200000000000003</v>
      </c>
      <c r="BB58" s="275">
        <v>35.6</v>
      </c>
      <c r="BC58" s="273">
        <v>1987</v>
      </c>
      <c r="BD58" s="274">
        <v>2202</v>
      </c>
      <c r="BE58" s="275">
        <v>4189</v>
      </c>
    </row>
    <row r="59" spans="1:57" x14ac:dyDescent="0.35">
      <c r="A59" t="s">
        <v>20</v>
      </c>
      <c r="B59" t="s">
        <v>266</v>
      </c>
      <c r="C59" t="s">
        <v>260</v>
      </c>
      <c r="D59" s="273">
        <v>78</v>
      </c>
      <c r="E59" s="274">
        <v>59</v>
      </c>
      <c r="F59" s="275">
        <v>68</v>
      </c>
      <c r="G59" s="273">
        <v>1475</v>
      </c>
      <c r="H59" s="274">
        <v>1576</v>
      </c>
      <c r="I59" s="275">
        <v>3051</v>
      </c>
      <c r="J59" s="273">
        <v>79</v>
      </c>
      <c r="K59" s="274">
        <v>61</v>
      </c>
      <c r="L59" s="275">
        <v>70</v>
      </c>
      <c r="M59" s="273">
        <v>1475</v>
      </c>
      <c r="N59" s="274">
        <v>1576</v>
      </c>
      <c r="O59" s="275">
        <v>3051</v>
      </c>
      <c r="P59" s="273">
        <v>37.700000000000003</v>
      </c>
      <c r="Q59" s="274">
        <v>34.5</v>
      </c>
      <c r="R59" s="275">
        <v>36.1</v>
      </c>
      <c r="S59" s="273">
        <v>1475</v>
      </c>
      <c r="T59" s="274">
        <v>1576</v>
      </c>
      <c r="U59" s="275">
        <v>3051</v>
      </c>
      <c r="V59" s="273">
        <v>63</v>
      </c>
      <c r="W59" s="274">
        <v>39</v>
      </c>
      <c r="X59" s="275">
        <v>51</v>
      </c>
      <c r="Y59" s="273">
        <v>87</v>
      </c>
      <c r="Z59" s="274">
        <v>90</v>
      </c>
      <c r="AA59" s="275">
        <v>177</v>
      </c>
      <c r="AB59" s="273">
        <v>66</v>
      </c>
      <c r="AC59" s="274">
        <v>42</v>
      </c>
      <c r="AD59" s="275">
        <v>54</v>
      </c>
      <c r="AE59" s="273">
        <v>87</v>
      </c>
      <c r="AF59" s="274">
        <v>90</v>
      </c>
      <c r="AG59" s="275">
        <v>177</v>
      </c>
      <c r="AH59" s="273">
        <v>34.1</v>
      </c>
      <c r="AI59" s="274">
        <v>30.3</v>
      </c>
      <c r="AJ59" s="275">
        <v>32.1</v>
      </c>
      <c r="AK59" s="273">
        <v>87</v>
      </c>
      <c r="AL59" s="274">
        <v>90</v>
      </c>
      <c r="AM59" s="275">
        <v>177</v>
      </c>
      <c r="AN59" s="273">
        <v>77</v>
      </c>
      <c r="AO59" s="274">
        <v>59</v>
      </c>
      <c r="AP59" s="275">
        <v>67</v>
      </c>
      <c r="AQ59" s="273">
        <v>1908</v>
      </c>
      <c r="AR59" s="274">
        <v>2004</v>
      </c>
      <c r="AS59" s="275">
        <v>3912</v>
      </c>
      <c r="AT59" s="273">
        <v>78</v>
      </c>
      <c r="AU59" s="274">
        <v>60</v>
      </c>
      <c r="AV59" s="275">
        <v>69</v>
      </c>
      <c r="AW59" s="273">
        <v>1908</v>
      </c>
      <c r="AX59" s="274">
        <v>2004</v>
      </c>
      <c r="AY59" s="275">
        <v>3912</v>
      </c>
      <c r="AZ59" s="273">
        <v>37.5</v>
      </c>
      <c r="BA59" s="274">
        <v>34.4</v>
      </c>
      <c r="BB59" s="275">
        <v>35.9</v>
      </c>
      <c r="BC59" s="273">
        <v>1908</v>
      </c>
      <c r="BD59" s="274">
        <v>2004</v>
      </c>
      <c r="BE59" s="275">
        <v>3912</v>
      </c>
    </row>
    <row r="60" spans="1:57" x14ac:dyDescent="0.35">
      <c r="A60" t="s">
        <v>70</v>
      </c>
      <c r="B60" t="s">
        <v>315</v>
      </c>
      <c r="C60" t="s">
        <v>309</v>
      </c>
      <c r="D60" s="273">
        <v>76</v>
      </c>
      <c r="E60" s="274">
        <v>61</v>
      </c>
      <c r="F60" s="275">
        <v>68</v>
      </c>
      <c r="G60" s="273">
        <v>1227</v>
      </c>
      <c r="H60" s="274">
        <v>1332</v>
      </c>
      <c r="I60" s="275">
        <v>2559</v>
      </c>
      <c r="J60" s="273">
        <v>77</v>
      </c>
      <c r="K60" s="274">
        <v>62</v>
      </c>
      <c r="L60" s="275">
        <v>69</v>
      </c>
      <c r="M60" s="273">
        <v>1227</v>
      </c>
      <c r="N60" s="274">
        <v>1332</v>
      </c>
      <c r="O60" s="275">
        <v>2559</v>
      </c>
      <c r="P60" s="273">
        <v>37.299999999999997</v>
      </c>
      <c r="Q60" s="274">
        <v>35.1</v>
      </c>
      <c r="R60" s="275">
        <v>36.200000000000003</v>
      </c>
      <c r="S60" s="273">
        <v>1227</v>
      </c>
      <c r="T60" s="274">
        <v>1332</v>
      </c>
      <c r="U60" s="275">
        <v>2559</v>
      </c>
      <c r="V60" s="273">
        <v>62</v>
      </c>
      <c r="W60" s="274">
        <v>46</v>
      </c>
      <c r="X60" s="275">
        <v>54</v>
      </c>
      <c r="Y60" s="273">
        <v>50</v>
      </c>
      <c r="Z60" s="274">
        <v>48</v>
      </c>
      <c r="AA60" s="275">
        <v>98</v>
      </c>
      <c r="AB60" s="273">
        <v>62</v>
      </c>
      <c r="AC60" s="274">
        <v>46</v>
      </c>
      <c r="AD60" s="275">
        <v>54</v>
      </c>
      <c r="AE60" s="273">
        <v>50</v>
      </c>
      <c r="AF60" s="274">
        <v>48</v>
      </c>
      <c r="AG60" s="275">
        <v>98</v>
      </c>
      <c r="AH60" s="273">
        <v>33.799999999999997</v>
      </c>
      <c r="AI60" s="274">
        <v>30.9</v>
      </c>
      <c r="AJ60" s="275">
        <v>32.4</v>
      </c>
      <c r="AK60" s="273">
        <v>50</v>
      </c>
      <c r="AL60" s="274">
        <v>48</v>
      </c>
      <c r="AM60" s="275">
        <v>98</v>
      </c>
      <c r="AN60" s="273">
        <v>75</v>
      </c>
      <c r="AO60" s="274">
        <v>60</v>
      </c>
      <c r="AP60" s="275">
        <v>67</v>
      </c>
      <c r="AQ60" s="273">
        <v>1410</v>
      </c>
      <c r="AR60" s="274">
        <v>1511</v>
      </c>
      <c r="AS60" s="275">
        <v>2921</v>
      </c>
      <c r="AT60" s="273">
        <v>76</v>
      </c>
      <c r="AU60" s="274">
        <v>61</v>
      </c>
      <c r="AV60" s="275">
        <v>68</v>
      </c>
      <c r="AW60" s="273">
        <v>1410</v>
      </c>
      <c r="AX60" s="274">
        <v>1511</v>
      </c>
      <c r="AY60" s="275">
        <v>2921</v>
      </c>
      <c r="AZ60" s="273">
        <v>37.200000000000003</v>
      </c>
      <c r="BA60" s="274">
        <v>34.9</v>
      </c>
      <c r="BB60" s="275">
        <v>36</v>
      </c>
      <c r="BC60" s="273">
        <v>1410</v>
      </c>
      <c r="BD60" s="274">
        <v>1511</v>
      </c>
      <c r="BE60" s="275">
        <v>2921</v>
      </c>
    </row>
    <row r="61" spans="1:57" x14ac:dyDescent="0.35">
      <c r="A61" t="s">
        <v>151</v>
      </c>
      <c r="B61" t="s">
        <v>395</v>
      </c>
      <c r="C61" t="s">
        <v>392</v>
      </c>
      <c r="D61" s="273">
        <v>72</v>
      </c>
      <c r="E61" s="274">
        <v>54</v>
      </c>
      <c r="F61" s="275">
        <v>63</v>
      </c>
      <c r="G61" s="273">
        <v>2335</v>
      </c>
      <c r="H61" s="274">
        <v>2457</v>
      </c>
      <c r="I61" s="275">
        <v>4792</v>
      </c>
      <c r="J61" s="273">
        <v>73</v>
      </c>
      <c r="K61" s="274">
        <v>56</v>
      </c>
      <c r="L61" s="275">
        <v>64</v>
      </c>
      <c r="M61" s="273">
        <v>2335</v>
      </c>
      <c r="N61" s="274">
        <v>2457</v>
      </c>
      <c r="O61" s="275">
        <v>4792</v>
      </c>
      <c r="P61" s="273">
        <v>36.200000000000003</v>
      </c>
      <c r="Q61" s="274">
        <v>33.5</v>
      </c>
      <c r="R61" s="275">
        <v>34.799999999999997</v>
      </c>
      <c r="S61" s="273">
        <v>2335</v>
      </c>
      <c r="T61" s="274">
        <v>2457</v>
      </c>
      <c r="U61" s="275">
        <v>4792</v>
      </c>
      <c r="V61" s="273">
        <v>50</v>
      </c>
      <c r="W61" s="274">
        <v>42</v>
      </c>
      <c r="X61" s="275">
        <v>46</v>
      </c>
      <c r="Y61" s="273">
        <v>64</v>
      </c>
      <c r="Z61" s="274">
        <v>67</v>
      </c>
      <c r="AA61" s="275">
        <v>131</v>
      </c>
      <c r="AB61" s="273">
        <v>50</v>
      </c>
      <c r="AC61" s="274">
        <v>49</v>
      </c>
      <c r="AD61" s="275">
        <v>50</v>
      </c>
      <c r="AE61" s="273">
        <v>64</v>
      </c>
      <c r="AF61" s="274">
        <v>67</v>
      </c>
      <c r="AG61" s="275">
        <v>131</v>
      </c>
      <c r="AH61" s="273">
        <v>32.700000000000003</v>
      </c>
      <c r="AI61" s="274">
        <v>30.1</v>
      </c>
      <c r="AJ61" s="275">
        <v>31.4</v>
      </c>
      <c r="AK61" s="273">
        <v>64</v>
      </c>
      <c r="AL61" s="274">
        <v>67</v>
      </c>
      <c r="AM61" s="275">
        <v>131</v>
      </c>
      <c r="AN61" s="273">
        <v>71</v>
      </c>
      <c r="AO61" s="274">
        <v>53</v>
      </c>
      <c r="AP61" s="275">
        <v>62</v>
      </c>
      <c r="AQ61" s="273">
        <v>2778</v>
      </c>
      <c r="AR61" s="274">
        <v>2948</v>
      </c>
      <c r="AS61" s="275">
        <v>5726</v>
      </c>
      <c r="AT61" s="273">
        <v>72</v>
      </c>
      <c r="AU61" s="274">
        <v>55</v>
      </c>
      <c r="AV61" s="275">
        <v>63</v>
      </c>
      <c r="AW61" s="273">
        <v>2778</v>
      </c>
      <c r="AX61" s="274">
        <v>2948</v>
      </c>
      <c r="AY61" s="275">
        <v>5726</v>
      </c>
      <c r="AZ61" s="273">
        <v>36</v>
      </c>
      <c r="BA61" s="274">
        <v>33.4</v>
      </c>
      <c r="BB61" s="275">
        <v>34.700000000000003</v>
      </c>
      <c r="BC61" s="273">
        <v>2778</v>
      </c>
      <c r="BD61" s="274">
        <v>2948</v>
      </c>
      <c r="BE61" s="275">
        <v>5726</v>
      </c>
    </row>
    <row r="62" spans="1:57" x14ac:dyDescent="0.35">
      <c r="A62" t="s">
        <v>155</v>
      </c>
      <c r="B62" t="s">
        <v>399</v>
      </c>
      <c r="C62" t="s">
        <v>392</v>
      </c>
      <c r="D62" s="273" t="s">
        <v>417</v>
      </c>
      <c r="E62" s="273" t="s">
        <v>417</v>
      </c>
      <c r="F62" s="273" t="s">
        <v>417</v>
      </c>
      <c r="G62" s="273" t="s">
        <v>417</v>
      </c>
      <c r="H62" s="273" t="s">
        <v>417</v>
      </c>
      <c r="I62" s="273" t="s">
        <v>417</v>
      </c>
      <c r="J62" s="273" t="s">
        <v>417</v>
      </c>
      <c r="K62" s="273" t="s">
        <v>417</v>
      </c>
      <c r="L62" s="273" t="s">
        <v>417</v>
      </c>
      <c r="M62" s="273" t="s">
        <v>417</v>
      </c>
      <c r="N62" s="273" t="s">
        <v>417</v>
      </c>
      <c r="O62" s="273" t="s">
        <v>417</v>
      </c>
      <c r="P62" s="273" t="s">
        <v>417</v>
      </c>
      <c r="Q62" s="273" t="s">
        <v>417</v>
      </c>
      <c r="R62" s="273" t="s">
        <v>417</v>
      </c>
      <c r="S62" s="273" t="s">
        <v>417</v>
      </c>
      <c r="T62" s="273" t="s">
        <v>417</v>
      </c>
      <c r="U62" s="273" t="s">
        <v>417</v>
      </c>
      <c r="V62" s="273" t="s">
        <v>417</v>
      </c>
      <c r="W62" s="273" t="s">
        <v>417</v>
      </c>
      <c r="X62" s="273" t="s">
        <v>417</v>
      </c>
      <c r="Y62" s="273" t="s">
        <v>417</v>
      </c>
      <c r="Z62" s="273" t="s">
        <v>417</v>
      </c>
      <c r="AA62" s="273" t="s">
        <v>417</v>
      </c>
      <c r="AB62" s="273" t="s">
        <v>417</v>
      </c>
      <c r="AC62" s="273" t="s">
        <v>417</v>
      </c>
      <c r="AD62" s="273" t="s">
        <v>417</v>
      </c>
      <c r="AE62" s="273" t="s">
        <v>417</v>
      </c>
      <c r="AF62" s="273" t="s">
        <v>417</v>
      </c>
      <c r="AG62" s="273" t="s">
        <v>417</v>
      </c>
      <c r="AH62" s="273" t="s">
        <v>417</v>
      </c>
      <c r="AI62" s="273" t="s">
        <v>417</v>
      </c>
      <c r="AJ62" s="273" t="s">
        <v>417</v>
      </c>
      <c r="AK62" s="273" t="s">
        <v>417</v>
      </c>
      <c r="AL62" s="273" t="s">
        <v>417</v>
      </c>
      <c r="AM62" s="273" t="s">
        <v>417</v>
      </c>
      <c r="AN62" s="273" t="s">
        <v>417</v>
      </c>
      <c r="AO62" s="273" t="s">
        <v>417</v>
      </c>
      <c r="AP62" s="273" t="s">
        <v>417</v>
      </c>
      <c r="AQ62" s="273" t="s">
        <v>417</v>
      </c>
      <c r="AR62" s="273" t="s">
        <v>417</v>
      </c>
      <c r="AS62" s="273" t="s">
        <v>417</v>
      </c>
      <c r="AT62" s="273" t="s">
        <v>417</v>
      </c>
      <c r="AU62" s="273" t="s">
        <v>417</v>
      </c>
      <c r="AV62" s="273" t="s">
        <v>417</v>
      </c>
      <c r="AW62" s="273" t="s">
        <v>417</v>
      </c>
      <c r="AX62" s="273" t="s">
        <v>417</v>
      </c>
      <c r="AY62" s="273" t="s">
        <v>417</v>
      </c>
      <c r="AZ62" s="273" t="s">
        <v>417</v>
      </c>
      <c r="BA62" s="273" t="s">
        <v>417</v>
      </c>
      <c r="BB62" s="273" t="s">
        <v>417</v>
      </c>
      <c r="BC62" s="273" t="s">
        <v>417</v>
      </c>
      <c r="BD62" s="273" t="s">
        <v>417</v>
      </c>
      <c r="BE62" s="273" t="s">
        <v>417</v>
      </c>
    </row>
    <row r="63" spans="1:57" x14ac:dyDescent="0.35">
      <c r="A63" t="s">
        <v>163</v>
      </c>
      <c r="B63" t="s">
        <v>407</v>
      </c>
      <c r="C63" t="s">
        <v>392</v>
      </c>
      <c r="D63" s="273">
        <v>75</v>
      </c>
      <c r="E63" s="274">
        <v>57</v>
      </c>
      <c r="F63" s="275">
        <v>66</v>
      </c>
      <c r="G63" s="273">
        <v>2082</v>
      </c>
      <c r="H63" s="274">
        <v>2134</v>
      </c>
      <c r="I63" s="275">
        <v>4216</v>
      </c>
      <c r="J63" s="273">
        <v>76</v>
      </c>
      <c r="K63" s="274">
        <v>58</v>
      </c>
      <c r="L63" s="275">
        <v>67</v>
      </c>
      <c r="M63" s="273">
        <v>2082</v>
      </c>
      <c r="N63" s="274">
        <v>2134</v>
      </c>
      <c r="O63" s="275">
        <v>4216</v>
      </c>
      <c r="P63" s="273">
        <v>35.4</v>
      </c>
      <c r="Q63" s="274">
        <v>33.200000000000003</v>
      </c>
      <c r="R63" s="275">
        <v>34.299999999999997</v>
      </c>
      <c r="S63" s="273">
        <v>2082</v>
      </c>
      <c r="T63" s="274">
        <v>2134</v>
      </c>
      <c r="U63" s="275">
        <v>4216</v>
      </c>
      <c r="V63" s="273">
        <v>65</v>
      </c>
      <c r="W63" s="274">
        <v>45</v>
      </c>
      <c r="X63" s="275">
        <v>55</v>
      </c>
      <c r="Y63" s="273">
        <v>141</v>
      </c>
      <c r="Z63" s="274">
        <v>148</v>
      </c>
      <c r="AA63" s="275">
        <v>289</v>
      </c>
      <c r="AB63" s="273">
        <v>65</v>
      </c>
      <c r="AC63" s="274">
        <v>49</v>
      </c>
      <c r="AD63" s="275">
        <v>57</v>
      </c>
      <c r="AE63" s="273">
        <v>141</v>
      </c>
      <c r="AF63" s="274">
        <v>148</v>
      </c>
      <c r="AG63" s="275">
        <v>289</v>
      </c>
      <c r="AH63" s="273">
        <v>33.5</v>
      </c>
      <c r="AI63" s="274">
        <v>30.9</v>
      </c>
      <c r="AJ63" s="275">
        <v>32.200000000000003</v>
      </c>
      <c r="AK63" s="273">
        <v>141</v>
      </c>
      <c r="AL63" s="274">
        <v>148</v>
      </c>
      <c r="AM63" s="275">
        <v>289</v>
      </c>
      <c r="AN63" s="273">
        <v>74</v>
      </c>
      <c r="AO63" s="274">
        <v>56</v>
      </c>
      <c r="AP63" s="275">
        <v>65</v>
      </c>
      <c r="AQ63" s="273">
        <v>2729</v>
      </c>
      <c r="AR63" s="274">
        <v>2806</v>
      </c>
      <c r="AS63" s="275">
        <v>5535</v>
      </c>
      <c r="AT63" s="273">
        <v>75</v>
      </c>
      <c r="AU63" s="274">
        <v>58</v>
      </c>
      <c r="AV63" s="275">
        <v>66</v>
      </c>
      <c r="AW63" s="273">
        <v>2729</v>
      </c>
      <c r="AX63" s="274">
        <v>2806</v>
      </c>
      <c r="AY63" s="275">
        <v>5535</v>
      </c>
      <c r="AZ63" s="273">
        <v>35.299999999999997</v>
      </c>
      <c r="BA63" s="274">
        <v>33</v>
      </c>
      <c r="BB63" s="275">
        <v>34.1</v>
      </c>
      <c r="BC63" s="273">
        <v>2729</v>
      </c>
      <c r="BD63" s="274">
        <v>2806</v>
      </c>
      <c r="BE63" s="275">
        <v>5535</v>
      </c>
    </row>
    <row r="64" spans="1:57" x14ac:dyDescent="0.35">
      <c r="A64" t="s">
        <v>80</v>
      </c>
      <c r="B64" t="s">
        <v>325</v>
      </c>
      <c r="C64" t="s">
        <v>324</v>
      </c>
      <c r="D64" s="273">
        <v>73</v>
      </c>
      <c r="E64" s="274">
        <v>55</v>
      </c>
      <c r="F64" s="275">
        <v>64</v>
      </c>
      <c r="G64" s="273">
        <v>684</v>
      </c>
      <c r="H64" s="274">
        <v>762</v>
      </c>
      <c r="I64" s="275">
        <v>1446</v>
      </c>
      <c r="J64" s="273">
        <v>76</v>
      </c>
      <c r="K64" s="274">
        <v>59</v>
      </c>
      <c r="L64" s="275">
        <v>67</v>
      </c>
      <c r="M64" s="273">
        <v>684</v>
      </c>
      <c r="N64" s="274">
        <v>762</v>
      </c>
      <c r="O64" s="275">
        <v>1446</v>
      </c>
      <c r="P64" s="273">
        <v>35.6</v>
      </c>
      <c r="Q64" s="274">
        <v>32.700000000000003</v>
      </c>
      <c r="R64" s="275">
        <v>34.1</v>
      </c>
      <c r="S64" s="273">
        <v>684</v>
      </c>
      <c r="T64" s="274">
        <v>762</v>
      </c>
      <c r="U64" s="275">
        <v>1446</v>
      </c>
      <c r="V64" s="273">
        <v>54</v>
      </c>
      <c r="W64" s="274">
        <v>38</v>
      </c>
      <c r="X64" s="275">
        <v>46</v>
      </c>
      <c r="Y64" s="273">
        <v>291</v>
      </c>
      <c r="Z64" s="274">
        <v>271</v>
      </c>
      <c r="AA64" s="275">
        <v>562</v>
      </c>
      <c r="AB64" s="273">
        <v>56</v>
      </c>
      <c r="AC64" s="274">
        <v>42</v>
      </c>
      <c r="AD64" s="275">
        <v>49</v>
      </c>
      <c r="AE64" s="273">
        <v>291</v>
      </c>
      <c r="AF64" s="274">
        <v>271</v>
      </c>
      <c r="AG64" s="275">
        <v>562</v>
      </c>
      <c r="AH64" s="273">
        <v>32</v>
      </c>
      <c r="AI64" s="274">
        <v>29.8</v>
      </c>
      <c r="AJ64" s="275">
        <v>30.9</v>
      </c>
      <c r="AK64" s="273">
        <v>291</v>
      </c>
      <c r="AL64" s="274">
        <v>271</v>
      </c>
      <c r="AM64" s="275">
        <v>562</v>
      </c>
      <c r="AN64" s="273">
        <v>67</v>
      </c>
      <c r="AO64" s="274">
        <v>49</v>
      </c>
      <c r="AP64" s="275">
        <v>58</v>
      </c>
      <c r="AQ64" s="273">
        <v>1102</v>
      </c>
      <c r="AR64" s="274">
        <v>1194</v>
      </c>
      <c r="AS64" s="275">
        <v>2296</v>
      </c>
      <c r="AT64" s="273">
        <v>69</v>
      </c>
      <c r="AU64" s="274">
        <v>53</v>
      </c>
      <c r="AV64" s="275">
        <v>61</v>
      </c>
      <c r="AW64" s="273">
        <v>1102</v>
      </c>
      <c r="AX64" s="274">
        <v>1194</v>
      </c>
      <c r="AY64" s="275">
        <v>2296</v>
      </c>
      <c r="AZ64" s="273">
        <v>34.4</v>
      </c>
      <c r="BA64" s="274">
        <v>31.7</v>
      </c>
      <c r="BB64" s="275">
        <v>33</v>
      </c>
      <c r="BC64" s="273">
        <v>1102</v>
      </c>
      <c r="BD64" s="274">
        <v>1194</v>
      </c>
      <c r="BE64" s="275">
        <v>2296</v>
      </c>
    </row>
    <row r="65" spans="1:57" x14ac:dyDescent="0.35">
      <c r="A65" t="s">
        <v>81</v>
      </c>
      <c r="B65" t="s">
        <v>326</v>
      </c>
      <c r="C65" t="s">
        <v>324</v>
      </c>
      <c r="D65" s="273">
        <v>71</v>
      </c>
      <c r="E65" s="274">
        <v>55</v>
      </c>
      <c r="F65" s="275">
        <v>63</v>
      </c>
      <c r="G65" s="273">
        <v>1581</v>
      </c>
      <c r="H65" s="274">
        <v>1641</v>
      </c>
      <c r="I65" s="275">
        <v>3222</v>
      </c>
      <c r="J65" s="273">
        <v>73</v>
      </c>
      <c r="K65" s="274">
        <v>57</v>
      </c>
      <c r="L65" s="275">
        <v>65</v>
      </c>
      <c r="M65" s="273">
        <v>1581</v>
      </c>
      <c r="N65" s="274">
        <v>1641</v>
      </c>
      <c r="O65" s="275">
        <v>3222</v>
      </c>
      <c r="P65" s="273">
        <v>35.200000000000003</v>
      </c>
      <c r="Q65" s="274">
        <v>33.1</v>
      </c>
      <c r="R65" s="275">
        <v>34.200000000000003</v>
      </c>
      <c r="S65" s="273">
        <v>1581</v>
      </c>
      <c r="T65" s="274">
        <v>1641</v>
      </c>
      <c r="U65" s="275">
        <v>3222</v>
      </c>
      <c r="V65" s="273">
        <v>66</v>
      </c>
      <c r="W65" s="274">
        <v>38</v>
      </c>
      <c r="X65" s="275">
        <v>52</v>
      </c>
      <c r="Y65" s="273">
        <v>102</v>
      </c>
      <c r="Z65" s="274">
        <v>101</v>
      </c>
      <c r="AA65" s="275">
        <v>203</v>
      </c>
      <c r="AB65" s="273">
        <v>66</v>
      </c>
      <c r="AC65" s="274">
        <v>40</v>
      </c>
      <c r="AD65" s="275">
        <v>53</v>
      </c>
      <c r="AE65" s="273">
        <v>102</v>
      </c>
      <c r="AF65" s="274">
        <v>101</v>
      </c>
      <c r="AG65" s="275">
        <v>203</v>
      </c>
      <c r="AH65" s="273">
        <v>33.700000000000003</v>
      </c>
      <c r="AI65" s="274">
        <v>29.9</v>
      </c>
      <c r="AJ65" s="275">
        <v>31.8</v>
      </c>
      <c r="AK65" s="273">
        <v>102</v>
      </c>
      <c r="AL65" s="274">
        <v>101</v>
      </c>
      <c r="AM65" s="275">
        <v>203</v>
      </c>
      <c r="AN65" s="273">
        <v>70</v>
      </c>
      <c r="AO65" s="274">
        <v>53</v>
      </c>
      <c r="AP65" s="275">
        <v>62</v>
      </c>
      <c r="AQ65" s="273">
        <v>1722</v>
      </c>
      <c r="AR65" s="274">
        <v>1780</v>
      </c>
      <c r="AS65" s="275">
        <v>3502</v>
      </c>
      <c r="AT65" s="273">
        <v>72</v>
      </c>
      <c r="AU65" s="274">
        <v>56</v>
      </c>
      <c r="AV65" s="275">
        <v>64</v>
      </c>
      <c r="AW65" s="273">
        <v>1722</v>
      </c>
      <c r="AX65" s="274">
        <v>1780</v>
      </c>
      <c r="AY65" s="275">
        <v>3502</v>
      </c>
      <c r="AZ65" s="273">
        <v>35</v>
      </c>
      <c r="BA65" s="274">
        <v>32.9</v>
      </c>
      <c r="BB65" s="275">
        <v>33.9</v>
      </c>
      <c r="BC65" s="273">
        <v>1722</v>
      </c>
      <c r="BD65" s="274">
        <v>1780</v>
      </c>
      <c r="BE65" s="275">
        <v>3502</v>
      </c>
    </row>
    <row r="66" spans="1:57" x14ac:dyDescent="0.35">
      <c r="A66" t="s">
        <v>17</v>
      </c>
      <c r="B66" t="s">
        <v>263</v>
      </c>
      <c r="C66" t="s">
        <v>260</v>
      </c>
      <c r="D66" s="273">
        <v>69</v>
      </c>
      <c r="E66" s="274">
        <v>52</v>
      </c>
      <c r="F66" s="275">
        <v>60</v>
      </c>
      <c r="G66" s="273">
        <v>1291</v>
      </c>
      <c r="H66" s="274">
        <v>1397</v>
      </c>
      <c r="I66" s="275">
        <v>2688</v>
      </c>
      <c r="J66" s="273">
        <v>71</v>
      </c>
      <c r="K66" s="274">
        <v>56</v>
      </c>
      <c r="L66" s="275">
        <v>64</v>
      </c>
      <c r="M66" s="273">
        <v>1291</v>
      </c>
      <c r="N66" s="274">
        <v>1397</v>
      </c>
      <c r="O66" s="275">
        <v>2688</v>
      </c>
      <c r="P66" s="273">
        <v>35</v>
      </c>
      <c r="Q66" s="274">
        <v>32.5</v>
      </c>
      <c r="R66" s="275">
        <v>33.700000000000003</v>
      </c>
      <c r="S66" s="273">
        <v>1291</v>
      </c>
      <c r="T66" s="274">
        <v>1397</v>
      </c>
      <c r="U66" s="275">
        <v>2688</v>
      </c>
      <c r="V66" s="273">
        <v>56</v>
      </c>
      <c r="W66" s="274">
        <v>39</v>
      </c>
      <c r="X66" s="275">
        <v>48</v>
      </c>
      <c r="Y66" s="273">
        <v>464</v>
      </c>
      <c r="Z66" s="274">
        <v>466</v>
      </c>
      <c r="AA66" s="275">
        <v>930</v>
      </c>
      <c r="AB66" s="273">
        <v>61</v>
      </c>
      <c r="AC66" s="274">
        <v>48</v>
      </c>
      <c r="AD66" s="275">
        <v>54</v>
      </c>
      <c r="AE66" s="273">
        <v>464</v>
      </c>
      <c r="AF66" s="274">
        <v>466</v>
      </c>
      <c r="AG66" s="275">
        <v>930</v>
      </c>
      <c r="AH66" s="273">
        <v>31.7</v>
      </c>
      <c r="AI66" s="274">
        <v>29</v>
      </c>
      <c r="AJ66" s="275">
        <v>30.4</v>
      </c>
      <c r="AK66" s="273">
        <v>464</v>
      </c>
      <c r="AL66" s="274">
        <v>466</v>
      </c>
      <c r="AM66" s="275">
        <v>930</v>
      </c>
      <c r="AN66" s="273">
        <v>66</v>
      </c>
      <c r="AO66" s="274">
        <v>49</v>
      </c>
      <c r="AP66" s="275">
        <v>57</v>
      </c>
      <c r="AQ66" s="273">
        <v>1916</v>
      </c>
      <c r="AR66" s="274">
        <v>2005</v>
      </c>
      <c r="AS66" s="275">
        <v>3921</v>
      </c>
      <c r="AT66" s="273">
        <v>69</v>
      </c>
      <c r="AU66" s="274">
        <v>54</v>
      </c>
      <c r="AV66" s="275">
        <v>61</v>
      </c>
      <c r="AW66" s="273">
        <v>1916</v>
      </c>
      <c r="AX66" s="274">
        <v>2005</v>
      </c>
      <c r="AY66" s="275">
        <v>3921</v>
      </c>
      <c r="AZ66" s="273">
        <v>34.200000000000003</v>
      </c>
      <c r="BA66" s="274">
        <v>31.6</v>
      </c>
      <c r="BB66" s="275">
        <v>32.9</v>
      </c>
      <c r="BC66" s="273">
        <v>1916</v>
      </c>
      <c r="BD66" s="274">
        <v>2005</v>
      </c>
      <c r="BE66" s="275">
        <v>3921</v>
      </c>
    </row>
    <row r="67" spans="1:57" x14ac:dyDescent="0.35">
      <c r="A67" t="s">
        <v>18</v>
      </c>
      <c r="B67" t="s">
        <v>264</v>
      </c>
      <c r="C67" t="s">
        <v>260</v>
      </c>
      <c r="D67" s="273">
        <v>74</v>
      </c>
      <c r="E67" s="274">
        <v>60</v>
      </c>
      <c r="F67" s="275">
        <v>67</v>
      </c>
      <c r="G67" s="273">
        <v>979</v>
      </c>
      <c r="H67" s="274">
        <v>936</v>
      </c>
      <c r="I67" s="275">
        <v>1915</v>
      </c>
      <c r="J67" s="273">
        <v>75</v>
      </c>
      <c r="K67" s="274">
        <v>61</v>
      </c>
      <c r="L67" s="275">
        <v>68</v>
      </c>
      <c r="M67" s="273">
        <v>979</v>
      </c>
      <c r="N67" s="274">
        <v>936</v>
      </c>
      <c r="O67" s="275">
        <v>1915</v>
      </c>
      <c r="P67" s="273">
        <v>34.9</v>
      </c>
      <c r="Q67" s="274">
        <v>33.1</v>
      </c>
      <c r="R67" s="275">
        <v>34</v>
      </c>
      <c r="S67" s="273">
        <v>979</v>
      </c>
      <c r="T67" s="274">
        <v>936</v>
      </c>
      <c r="U67" s="275">
        <v>1915</v>
      </c>
      <c r="V67" s="273">
        <v>57</v>
      </c>
      <c r="W67" s="274">
        <v>45</v>
      </c>
      <c r="X67" s="275">
        <v>51</v>
      </c>
      <c r="Y67" s="273">
        <v>175</v>
      </c>
      <c r="Z67" s="274">
        <v>211</v>
      </c>
      <c r="AA67" s="275">
        <v>386</v>
      </c>
      <c r="AB67" s="273">
        <v>60</v>
      </c>
      <c r="AC67" s="274">
        <v>48</v>
      </c>
      <c r="AD67" s="275">
        <v>54</v>
      </c>
      <c r="AE67" s="273">
        <v>175</v>
      </c>
      <c r="AF67" s="274">
        <v>211</v>
      </c>
      <c r="AG67" s="275">
        <v>386</v>
      </c>
      <c r="AH67" s="273">
        <v>31.8</v>
      </c>
      <c r="AI67" s="274">
        <v>30.6</v>
      </c>
      <c r="AJ67" s="275">
        <v>31.1</v>
      </c>
      <c r="AK67" s="273">
        <v>175</v>
      </c>
      <c r="AL67" s="274">
        <v>211</v>
      </c>
      <c r="AM67" s="275">
        <v>386</v>
      </c>
      <c r="AN67" s="273">
        <v>71</v>
      </c>
      <c r="AO67" s="274">
        <v>57</v>
      </c>
      <c r="AP67" s="275">
        <v>64</v>
      </c>
      <c r="AQ67" s="273">
        <v>1183</v>
      </c>
      <c r="AR67" s="274">
        <v>1182</v>
      </c>
      <c r="AS67" s="275">
        <v>2365</v>
      </c>
      <c r="AT67" s="273">
        <v>72</v>
      </c>
      <c r="AU67" s="274">
        <v>59</v>
      </c>
      <c r="AV67" s="275">
        <v>66</v>
      </c>
      <c r="AW67" s="273">
        <v>1183</v>
      </c>
      <c r="AX67" s="274">
        <v>1182</v>
      </c>
      <c r="AY67" s="275">
        <v>2365</v>
      </c>
      <c r="AZ67" s="273">
        <v>34.4</v>
      </c>
      <c r="BA67" s="274">
        <v>32.6</v>
      </c>
      <c r="BB67" s="275">
        <v>33.5</v>
      </c>
      <c r="BC67" s="273">
        <v>1183</v>
      </c>
      <c r="BD67" s="274">
        <v>1182</v>
      </c>
      <c r="BE67" s="275">
        <v>2365</v>
      </c>
    </row>
    <row r="68" spans="1:57" x14ac:dyDescent="0.35">
      <c r="A68" t="s">
        <v>26</v>
      </c>
      <c r="B68" t="s">
        <v>272</v>
      </c>
      <c r="C68" t="s">
        <v>260</v>
      </c>
      <c r="D68" s="273">
        <v>72</v>
      </c>
      <c r="E68" s="274">
        <v>52</v>
      </c>
      <c r="F68" s="275">
        <v>62</v>
      </c>
      <c r="G68" s="273">
        <v>1985</v>
      </c>
      <c r="H68" s="274">
        <v>2126</v>
      </c>
      <c r="I68" s="275">
        <v>4111</v>
      </c>
      <c r="J68" s="273">
        <v>74</v>
      </c>
      <c r="K68" s="274">
        <v>56</v>
      </c>
      <c r="L68" s="275">
        <v>65</v>
      </c>
      <c r="M68" s="273">
        <v>1985</v>
      </c>
      <c r="N68" s="274">
        <v>2126</v>
      </c>
      <c r="O68" s="275">
        <v>4111</v>
      </c>
      <c r="P68" s="273">
        <v>34.9</v>
      </c>
      <c r="Q68" s="274">
        <v>31.9</v>
      </c>
      <c r="R68" s="275">
        <v>33.4</v>
      </c>
      <c r="S68" s="273">
        <v>1985</v>
      </c>
      <c r="T68" s="274">
        <v>2126</v>
      </c>
      <c r="U68" s="275">
        <v>4111</v>
      </c>
      <c r="V68" s="273">
        <v>64</v>
      </c>
      <c r="W68" s="274">
        <v>42</v>
      </c>
      <c r="X68" s="275">
        <v>53</v>
      </c>
      <c r="Y68" s="273">
        <v>1279</v>
      </c>
      <c r="Z68" s="274">
        <v>1266</v>
      </c>
      <c r="AA68" s="275">
        <v>2545</v>
      </c>
      <c r="AB68" s="273">
        <v>67</v>
      </c>
      <c r="AC68" s="274">
        <v>48</v>
      </c>
      <c r="AD68" s="275">
        <v>57</v>
      </c>
      <c r="AE68" s="273">
        <v>1279</v>
      </c>
      <c r="AF68" s="274">
        <v>1266</v>
      </c>
      <c r="AG68" s="275">
        <v>2545</v>
      </c>
      <c r="AH68" s="273">
        <v>32.9</v>
      </c>
      <c r="AI68" s="274">
        <v>29.8</v>
      </c>
      <c r="AJ68" s="275">
        <v>31.3</v>
      </c>
      <c r="AK68" s="273">
        <v>1279</v>
      </c>
      <c r="AL68" s="274">
        <v>1266</v>
      </c>
      <c r="AM68" s="275">
        <v>2545</v>
      </c>
      <c r="AN68" s="273">
        <v>68</v>
      </c>
      <c r="AO68" s="274">
        <v>48</v>
      </c>
      <c r="AP68" s="275">
        <v>57</v>
      </c>
      <c r="AQ68" s="273">
        <v>3438</v>
      </c>
      <c r="AR68" s="274">
        <v>3564</v>
      </c>
      <c r="AS68" s="275">
        <v>7002</v>
      </c>
      <c r="AT68" s="273">
        <v>70</v>
      </c>
      <c r="AU68" s="274">
        <v>52</v>
      </c>
      <c r="AV68" s="275">
        <v>61</v>
      </c>
      <c r="AW68" s="273">
        <v>3438</v>
      </c>
      <c r="AX68" s="274">
        <v>3564</v>
      </c>
      <c r="AY68" s="275">
        <v>7002</v>
      </c>
      <c r="AZ68" s="273">
        <v>33.9</v>
      </c>
      <c r="BA68" s="274">
        <v>31</v>
      </c>
      <c r="BB68" s="275">
        <v>32.4</v>
      </c>
      <c r="BC68" s="273">
        <v>3438</v>
      </c>
      <c r="BD68" s="274">
        <v>3564</v>
      </c>
      <c r="BE68" s="275">
        <v>7002</v>
      </c>
    </row>
    <row r="69" spans="1:57" x14ac:dyDescent="0.35">
      <c r="A69" t="s">
        <v>27</v>
      </c>
      <c r="B69" t="s">
        <v>273</v>
      </c>
      <c r="C69" t="s">
        <v>260</v>
      </c>
      <c r="D69" s="273">
        <v>69</v>
      </c>
      <c r="E69" s="274">
        <v>53</v>
      </c>
      <c r="F69" s="275">
        <v>61</v>
      </c>
      <c r="G69" s="273">
        <v>1029</v>
      </c>
      <c r="H69" s="274">
        <v>999</v>
      </c>
      <c r="I69" s="275">
        <v>2028</v>
      </c>
      <c r="J69" s="273">
        <v>72</v>
      </c>
      <c r="K69" s="274">
        <v>56</v>
      </c>
      <c r="L69" s="275">
        <v>64</v>
      </c>
      <c r="M69" s="273">
        <v>1029</v>
      </c>
      <c r="N69" s="274">
        <v>999</v>
      </c>
      <c r="O69" s="275">
        <v>2028</v>
      </c>
      <c r="P69" s="273">
        <v>34.799999999999997</v>
      </c>
      <c r="Q69" s="274">
        <v>32.1</v>
      </c>
      <c r="R69" s="275">
        <v>33.5</v>
      </c>
      <c r="S69" s="273">
        <v>1029</v>
      </c>
      <c r="T69" s="274">
        <v>999</v>
      </c>
      <c r="U69" s="275">
        <v>2028</v>
      </c>
      <c r="V69" s="273">
        <v>44</v>
      </c>
      <c r="W69" s="274">
        <v>32</v>
      </c>
      <c r="X69" s="275">
        <v>38</v>
      </c>
      <c r="Y69" s="273">
        <v>543</v>
      </c>
      <c r="Z69" s="274">
        <v>535</v>
      </c>
      <c r="AA69" s="275">
        <v>1078</v>
      </c>
      <c r="AB69" s="273">
        <v>53</v>
      </c>
      <c r="AC69" s="274">
        <v>39</v>
      </c>
      <c r="AD69" s="275">
        <v>46</v>
      </c>
      <c r="AE69" s="273">
        <v>543</v>
      </c>
      <c r="AF69" s="274">
        <v>535</v>
      </c>
      <c r="AG69" s="275">
        <v>1078</v>
      </c>
      <c r="AH69" s="273">
        <v>29.7</v>
      </c>
      <c r="AI69" s="274">
        <v>27.2</v>
      </c>
      <c r="AJ69" s="275">
        <v>28.5</v>
      </c>
      <c r="AK69" s="273">
        <v>543</v>
      </c>
      <c r="AL69" s="274">
        <v>535</v>
      </c>
      <c r="AM69" s="275">
        <v>1078</v>
      </c>
      <c r="AN69" s="273">
        <v>60</v>
      </c>
      <c r="AO69" s="274">
        <v>45</v>
      </c>
      <c r="AP69" s="275">
        <v>53</v>
      </c>
      <c r="AQ69" s="273">
        <v>1740</v>
      </c>
      <c r="AR69" s="274">
        <v>1717</v>
      </c>
      <c r="AS69" s="275">
        <v>3457</v>
      </c>
      <c r="AT69" s="273">
        <v>65</v>
      </c>
      <c r="AU69" s="274">
        <v>50</v>
      </c>
      <c r="AV69" s="275">
        <v>57</v>
      </c>
      <c r="AW69" s="273">
        <v>1740</v>
      </c>
      <c r="AX69" s="274">
        <v>1717</v>
      </c>
      <c r="AY69" s="275">
        <v>3457</v>
      </c>
      <c r="AZ69" s="273">
        <v>33</v>
      </c>
      <c r="BA69" s="274">
        <v>30.4</v>
      </c>
      <c r="BB69" s="275">
        <v>31.7</v>
      </c>
      <c r="BC69" s="273">
        <v>1740</v>
      </c>
      <c r="BD69" s="274">
        <v>1717</v>
      </c>
      <c r="BE69" s="275">
        <v>3457</v>
      </c>
    </row>
    <row r="70" spans="1:57" x14ac:dyDescent="0.35">
      <c r="A70" t="s">
        <v>28</v>
      </c>
      <c r="B70" t="s">
        <v>274</v>
      </c>
      <c r="C70" t="s">
        <v>260</v>
      </c>
      <c r="D70" s="273">
        <v>66</v>
      </c>
      <c r="E70" s="274">
        <v>45</v>
      </c>
      <c r="F70" s="275">
        <v>55</v>
      </c>
      <c r="G70" s="273">
        <v>862</v>
      </c>
      <c r="H70" s="274">
        <v>933</v>
      </c>
      <c r="I70" s="275">
        <v>1795</v>
      </c>
      <c r="J70" s="273">
        <v>68</v>
      </c>
      <c r="K70" s="274">
        <v>50</v>
      </c>
      <c r="L70" s="275">
        <v>59</v>
      </c>
      <c r="M70" s="273">
        <v>862</v>
      </c>
      <c r="N70" s="274">
        <v>933</v>
      </c>
      <c r="O70" s="275">
        <v>1795</v>
      </c>
      <c r="P70" s="273">
        <v>33.9</v>
      </c>
      <c r="Q70" s="274">
        <v>31.5</v>
      </c>
      <c r="R70" s="275">
        <v>32.6</v>
      </c>
      <c r="S70" s="273">
        <v>862</v>
      </c>
      <c r="T70" s="274">
        <v>933</v>
      </c>
      <c r="U70" s="275">
        <v>1795</v>
      </c>
      <c r="V70" s="273">
        <v>54</v>
      </c>
      <c r="W70" s="274">
        <v>36</v>
      </c>
      <c r="X70" s="275">
        <v>44</v>
      </c>
      <c r="Y70" s="273">
        <v>313</v>
      </c>
      <c r="Z70" s="274">
        <v>343</v>
      </c>
      <c r="AA70" s="275">
        <v>656</v>
      </c>
      <c r="AB70" s="273">
        <v>60</v>
      </c>
      <c r="AC70" s="274">
        <v>43</v>
      </c>
      <c r="AD70" s="275">
        <v>51</v>
      </c>
      <c r="AE70" s="273">
        <v>313</v>
      </c>
      <c r="AF70" s="274">
        <v>343</v>
      </c>
      <c r="AG70" s="275">
        <v>656</v>
      </c>
      <c r="AH70" s="273">
        <v>31.4</v>
      </c>
      <c r="AI70" s="274">
        <v>28.1</v>
      </c>
      <c r="AJ70" s="275">
        <v>29.7</v>
      </c>
      <c r="AK70" s="273">
        <v>313</v>
      </c>
      <c r="AL70" s="274">
        <v>343</v>
      </c>
      <c r="AM70" s="275">
        <v>656</v>
      </c>
      <c r="AN70" s="273">
        <v>62</v>
      </c>
      <c r="AO70" s="274">
        <v>43</v>
      </c>
      <c r="AP70" s="275">
        <v>53</v>
      </c>
      <c r="AQ70" s="273">
        <v>1407</v>
      </c>
      <c r="AR70" s="274">
        <v>1521</v>
      </c>
      <c r="AS70" s="275">
        <v>2928</v>
      </c>
      <c r="AT70" s="273">
        <v>66</v>
      </c>
      <c r="AU70" s="274">
        <v>49</v>
      </c>
      <c r="AV70" s="275">
        <v>57</v>
      </c>
      <c r="AW70" s="273">
        <v>1407</v>
      </c>
      <c r="AX70" s="274">
        <v>1521</v>
      </c>
      <c r="AY70" s="275">
        <v>2928</v>
      </c>
      <c r="AZ70" s="273">
        <v>33.200000000000003</v>
      </c>
      <c r="BA70" s="274">
        <v>30.7</v>
      </c>
      <c r="BB70" s="275">
        <v>31.9</v>
      </c>
      <c r="BC70" s="273">
        <v>1407</v>
      </c>
      <c r="BD70" s="274">
        <v>1521</v>
      </c>
      <c r="BE70" s="275">
        <v>2928</v>
      </c>
    </row>
    <row r="71" spans="1:57" x14ac:dyDescent="0.35">
      <c r="A71" t="s">
        <v>29</v>
      </c>
      <c r="B71" t="s">
        <v>275</v>
      </c>
      <c r="C71" t="s">
        <v>260</v>
      </c>
      <c r="D71" s="273">
        <v>74</v>
      </c>
      <c r="E71" s="274">
        <v>53</v>
      </c>
      <c r="F71" s="275">
        <v>63</v>
      </c>
      <c r="G71" s="273">
        <v>1134</v>
      </c>
      <c r="H71" s="274">
        <v>1236</v>
      </c>
      <c r="I71" s="275">
        <v>2370</v>
      </c>
      <c r="J71" s="273">
        <v>75</v>
      </c>
      <c r="K71" s="274">
        <v>57</v>
      </c>
      <c r="L71" s="275">
        <v>66</v>
      </c>
      <c r="M71" s="273">
        <v>1134</v>
      </c>
      <c r="N71" s="274">
        <v>1236</v>
      </c>
      <c r="O71" s="275">
        <v>2370</v>
      </c>
      <c r="P71" s="273">
        <v>34</v>
      </c>
      <c r="Q71" s="274">
        <v>31.3</v>
      </c>
      <c r="R71" s="275">
        <v>32.6</v>
      </c>
      <c r="S71" s="273">
        <v>1134</v>
      </c>
      <c r="T71" s="274">
        <v>1236</v>
      </c>
      <c r="U71" s="275">
        <v>2370</v>
      </c>
      <c r="V71" s="273">
        <v>59</v>
      </c>
      <c r="W71" s="274">
        <v>47</v>
      </c>
      <c r="X71" s="275">
        <v>53</v>
      </c>
      <c r="Y71" s="273">
        <v>237</v>
      </c>
      <c r="Z71" s="274">
        <v>272</v>
      </c>
      <c r="AA71" s="275">
        <v>509</v>
      </c>
      <c r="AB71" s="273">
        <v>63</v>
      </c>
      <c r="AC71" s="274">
        <v>51</v>
      </c>
      <c r="AD71" s="275">
        <v>56</v>
      </c>
      <c r="AE71" s="273">
        <v>237</v>
      </c>
      <c r="AF71" s="274">
        <v>272</v>
      </c>
      <c r="AG71" s="275">
        <v>509</v>
      </c>
      <c r="AH71" s="273">
        <v>31.5</v>
      </c>
      <c r="AI71" s="274">
        <v>29.3</v>
      </c>
      <c r="AJ71" s="275">
        <v>30.3</v>
      </c>
      <c r="AK71" s="273">
        <v>237</v>
      </c>
      <c r="AL71" s="274">
        <v>272</v>
      </c>
      <c r="AM71" s="275">
        <v>509</v>
      </c>
      <c r="AN71" s="273">
        <v>68</v>
      </c>
      <c r="AO71" s="274">
        <v>49</v>
      </c>
      <c r="AP71" s="275">
        <v>58</v>
      </c>
      <c r="AQ71" s="273">
        <v>1573</v>
      </c>
      <c r="AR71" s="274">
        <v>1733</v>
      </c>
      <c r="AS71" s="275">
        <v>3306</v>
      </c>
      <c r="AT71" s="273">
        <v>70</v>
      </c>
      <c r="AU71" s="274">
        <v>53</v>
      </c>
      <c r="AV71" s="275">
        <v>61</v>
      </c>
      <c r="AW71" s="273">
        <v>1573</v>
      </c>
      <c r="AX71" s="274">
        <v>1733</v>
      </c>
      <c r="AY71" s="275">
        <v>3306</v>
      </c>
      <c r="AZ71" s="273">
        <v>33.200000000000003</v>
      </c>
      <c r="BA71" s="274">
        <v>30.8</v>
      </c>
      <c r="BB71" s="275">
        <v>32</v>
      </c>
      <c r="BC71" s="273">
        <v>1573</v>
      </c>
      <c r="BD71" s="274">
        <v>1733</v>
      </c>
      <c r="BE71" s="275">
        <v>3306</v>
      </c>
    </row>
    <row r="72" spans="1:57" x14ac:dyDescent="0.35">
      <c r="A72" t="s">
        <v>32</v>
      </c>
      <c r="B72" t="s">
        <v>278</v>
      </c>
      <c r="C72" t="s">
        <v>260</v>
      </c>
      <c r="D72" s="273">
        <v>77</v>
      </c>
      <c r="E72" s="274">
        <v>57</v>
      </c>
      <c r="F72" s="275">
        <v>67</v>
      </c>
      <c r="G72" s="273">
        <v>1405</v>
      </c>
      <c r="H72" s="274">
        <v>1497</v>
      </c>
      <c r="I72" s="275">
        <v>2902</v>
      </c>
      <c r="J72" s="273">
        <v>79</v>
      </c>
      <c r="K72" s="274">
        <v>60</v>
      </c>
      <c r="L72" s="275">
        <v>69</v>
      </c>
      <c r="M72" s="273">
        <v>1405</v>
      </c>
      <c r="N72" s="274">
        <v>1497</v>
      </c>
      <c r="O72" s="275">
        <v>2902</v>
      </c>
      <c r="P72" s="273">
        <v>36.799999999999997</v>
      </c>
      <c r="Q72" s="274">
        <v>33.6</v>
      </c>
      <c r="R72" s="275">
        <v>35.200000000000003</v>
      </c>
      <c r="S72" s="273">
        <v>1405</v>
      </c>
      <c r="T72" s="274">
        <v>1497</v>
      </c>
      <c r="U72" s="275">
        <v>2902</v>
      </c>
      <c r="V72" s="273">
        <v>68</v>
      </c>
      <c r="W72" s="274">
        <v>51</v>
      </c>
      <c r="X72" s="275">
        <v>59</v>
      </c>
      <c r="Y72" s="273">
        <v>130</v>
      </c>
      <c r="Z72" s="274">
        <v>162</v>
      </c>
      <c r="AA72" s="275">
        <v>292</v>
      </c>
      <c r="AB72" s="273">
        <v>68</v>
      </c>
      <c r="AC72" s="274">
        <v>53</v>
      </c>
      <c r="AD72" s="275">
        <v>60</v>
      </c>
      <c r="AE72" s="273">
        <v>130</v>
      </c>
      <c r="AF72" s="274">
        <v>162</v>
      </c>
      <c r="AG72" s="275">
        <v>292</v>
      </c>
      <c r="AH72" s="273">
        <v>33.9</v>
      </c>
      <c r="AI72" s="274">
        <v>30.5</v>
      </c>
      <c r="AJ72" s="275">
        <v>32</v>
      </c>
      <c r="AK72" s="273">
        <v>130</v>
      </c>
      <c r="AL72" s="274">
        <v>162</v>
      </c>
      <c r="AM72" s="275">
        <v>292</v>
      </c>
      <c r="AN72" s="273">
        <v>76</v>
      </c>
      <c r="AO72" s="274">
        <v>56</v>
      </c>
      <c r="AP72" s="275">
        <v>66</v>
      </c>
      <c r="AQ72" s="273">
        <v>1684</v>
      </c>
      <c r="AR72" s="274">
        <v>1853</v>
      </c>
      <c r="AS72" s="275">
        <v>3537</v>
      </c>
      <c r="AT72" s="273">
        <v>77</v>
      </c>
      <c r="AU72" s="274">
        <v>59</v>
      </c>
      <c r="AV72" s="275">
        <v>68</v>
      </c>
      <c r="AW72" s="273">
        <v>1684</v>
      </c>
      <c r="AX72" s="274">
        <v>1853</v>
      </c>
      <c r="AY72" s="275">
        <v>3537</v>
      </c>
      <c r="AZ72" s="273">
        <v>36.6</v>
      </c>
      <c r="BA72" s="274">
        <v>33.299999999999997</v>
      </c>
      <c r="BB72" s="275">
        <v>34.9</v>
      </c>
      <c r="BC72" s="273">
        <v>1684</v>
      </c>
      <c r="BD72" s="274">
        <v>1853</v>
      </c>
      <c r="BE72" s="275">
        <v>3537</v>
      </c>
    </row>
    <row r="73" spans="1:57" x14ac:dyDescent="0.35">
      <c r="A73" t="s">
        <v>33</v>
      </c>
      <c r="B73" t="s">
        <v>279</v>
      </c>
      <c r="C73" t="s">
        <v>260</v>
      </c>
      <c r="D73" s="273">
        <v>68</v>
      </c>
      <c r="E73" s="274">
        <v>50</v>
      </c>
      <c r="F73" s="275">
        <v>59</v>
      </c>
      <c r="G73" s="273">
        <v>1141</v>
      </c>
      <c r="H73" s="274">
        <v>1136</v>
      </c>
      <c r="I73" s="275">
        <v>2277</v>
      </c>
      <c r="J73" s="273">
        <v>70</v>
      </c>
      <c r="K73" s="274">
        <v>52</v>
      </c>
      <c r="L73" s="275">
        <v>61</v>
      </c>
      <c r="M73" s="273">
        <v>1141</v>
      </c>
      <c r="N73" s="274">
        <v>1136</v>
      </c>
      <c r="O73" s="275">
        <v>2277</v>
      </c>
      <c r="P73" s="273">
        <v>34.200000000000003</v>
      </c>
      <c r="Q73" s="274">
        <v>31.4</v>
      </c>
      <c r="R73" s="275">
        <v>32.799999999999997</v>
      </c>
      <c r="S73" s="273">
        <v>1141</v>
      </c>
      <c r="T73" s="274">
        <v>1136</v>
      </c>
      <c r="U73" s="275">
        <v>2277</v>
      </c>
      <c r="V73" s="273">
        <v>43</v>
      </c>
      <c r="W73" s="274">
        <v>30</v>
      </c>
      <c r="X73" s="275">
        <v>37</v>
      </c>
      <c r="Y73" s="273">
        <v>193</v>
      </c>
      <c r="Z73" s="274">
        <v>196</v>
      </c>
      <c r="AA73" s="275">
        <v>389</v>
      </c>
      <c r="AB73" s="273">
        <v>50</v>
      </c>
      <c r="AC73" s="274">
        <v>35</v>
      </c>
      <c r="AD73" s="275">
        <v>42</v>
      </c>
      <c r="AE73" s="273">
        <v>193</v>
      </c>
      <c r="AF73" s="274">
        <v>196</v>
      </c>
      <c r="AG73" s="275">
        <v>389</v>
      </c>
      <c r="AH73" s="273">
        <v>30.2</v>
      </c>
      <c r="AI73" s="274">
        <v>28.1</v>
      </c>
      <c r="AJ73" s="275">
        <v>29.1</v>
      </c>
      <c r="AK73" s="273">
        <v>193</v>
      </c>
      <c r="AL73" s="274">
        <v>196</v>
      </c>
      <c r="AM73" s="275">
        <v>389</v>
      </c>
      <c r="AN73" s="273">
        <v>63</v>
      </c>
      <c r="AO73" s="274">
        <v>47</v>
      </c>
      <c r="AP73" s="275">
        <v>55</v>
      </c>
      <c r="AQ73" s="273">
        <v>1564</v>
      </c>
      <c r="AR73" s="274">
        <v>1573</v>
      </c>
      <c r="AS73" s="275">
        <v>3137</v>
      </c>
      <c r="AT73" s="273">
        <v>66</v>
      </c>
      <c r="AU73" s="274">
        <v>50</v>
      </c>
      <c r="AV73" s="275">
        <v>58</v>
      </c>
      <c r="AW73" s="273">
        <v>1564</v>
      </c>
      <c r="AX73" s="274">
        <v>1573</v>
      </c>
      <c r="AY73" s="275">
        <v>3137</v>
      </c>
      <c r="AZ73" s="273">
        <v>33.5</v>
      </c>
      <c r="BA73" s="274">
        <v>30.9</v>
      </c>
      <c r="BB73" s="275">
        <v>32.200000000000003</v>
      </c>
      <c r="BC73" s="273">
        <v>1564</v>
      </c>
      <c r="BD73" s="274">
        <v>1573</v>
      </c>
      <c r="BE73" s="275">
        <v>3137</v>
      </c>
    </row>
    <row r="74" spans="1:57" x14ac:dyDescent="0.35">
      <c r="A74" t="s">
        <v>34</v>
      </c>
      <c r="B74" t="s">
        <v>280</v>
      </c>
      <c r="C74" t="s">
        <v>260</v>
      </c>
      <c r="D74" s="273">
        <v>83</v>
      </c>
      <c r="E74" s="274">
        <v>68</v>
      </c>
      <c r="F74" s="275">
        <v>75</v>
      </c>
      <c r="G74" s="273">
        <v>1058</v>
      </c>
      <c r="H74" s="274">
        <v>1096</v>
      </c>
      <c r="I74" s="275">
        <v>2154</v>
      </c>
      <c r="J74" s="273">
        <v>84</v>
      </c>
      <c r="K74" s="274">
        <v>70</v>
      </c>
      <c r="L74" s="275">
        <v>76</v>
      </c>
      <c r="M74" s="273">
        <v>1058</v>
      </c>
      <c r="N74" s="274">
        <v>1096</v>
      </c>
      <c r="O74" s="275">
        <v>2154</v>
      </c>
      <c r="P74" s="273">
        <v>39.6</v>
      </c>
      <c r="Q74" s="274">
        <v>36.5</v>
      </c>
      <c r="R74" s="275">
        <v>38</v>
      </c>
      <c r="S74" s="273">
        <v>1058</v>
      </c>
      <c r="T74" s="274">
        <v>1096</v>
      </c>
      <c r="U74" s="275">
        <v>2154</v>
      </c>
      <c r="V74" s="273">
        <v>65</v>
      </c>
      <c r="W74" s="274">
        <v>53</v>
      </c>
      <c r="X74" s="275">
        <v>59</v>
      </c>
      <c r="Y74" s="273">
        <v>220</v>
      </c>
      <c r="Z74" s="274">
        <v>216</v>
      </c>
      <c r="AA74" s="275">
        <v>436</v>
      </c>
      <c r="AB74" s="273">
        <v>67</v>
      </c>
      <c r="AC74" s="274">
        <v>58</v>
      </c>
      <c r="AD74" s="275">
        <v>62</v>
      </c>
      <c r="AE74" s="273">
        <v>220</v>
      </c>
      <c r="AF74" s="274">
        <v>216</v>
      </c>
      <c r="AG74" s="275">
        <v>436</v>
      </c>
      <c r="AH74" s="273">
        <v>35.200000000000003</v>
      </c>
      <c r="AI74" s="274">
        <v>33.1</v>
      </c>
      <c r="AJ74" s="275">
        <v>34.200000000000003</v>
      </c>
      <c r="AK74" s="273">
        <v>220</v>
      </c>
      <c r="AL74" s="274">
        <v>216</v>
      </c>
      <c r="AM74" s="275">
        <v>436</v>
      </c>
      <c r="AN74" s="273">
        <v>79</v>
      </c>
      <c r="AO74" s="274">
        <v>65</v>
      </c>
      <c r="AP74" s="275">
        <v>72</v>
      </c>
      <c r="AQ74" s="273">
        <v>1453</v>
      </c>
      <c r="AR74" s="274">
        <v>1544</v>
      </c>
      <c r="AS74" s="275">
        <v>2997</v>
      </c>
      <c r="AT74" s="273">
        <v>80</v>
      </c>
      <c r="AU74" s="274">
        <v>67</v>
      </c>
      <c r="AV74" s="275">
        <v>73</v>
      </c>
      <c r="AW74" s="273">
        <v>1453</v>
      </c>
      <c r="AX74" s="274">
        <v>1544</v>
      </c>
      <c r="AY74" s="275">
        <v>2997</v>
      </c>
      <c r="AZ74" s="273">
        <v>38.799999999999997</v>
      </c>
      <c r="BA74" s="274">
        <v>36</v>
      </c>
      <c r="BB74" s="275">
        <v>37.4</v>
      </c>
      <c r="BC74" s="273">
        <v>1453</v>
      </c>
      <c r="BD74" s="274">
        <v>1544</v>
      </c>
      <c r="BE74" s="275">
        <v>2997</v>
      </c>
    </row>
    <row r="75" spans="1:57" x14ac:dyDescent="0.35">
      <c r="A75" t="s">
        <v>36</v>
      </c>
      <c r="B75" t="s">
        <v>282</v>
      </c>
      <c r="C75" t="s">
        <v>260</v>
      </c>
      <c r="D75" s="273">
        <v>68</v>
      </c>
      <c r="E75" s="274">
        <v>52</v>
      </c>
      <c r="F75" s="275">
        <v>60</v>
      </c>
      <c r="G75" s="273">
        <v>1507</v>
      </c>
      <c r="H75" s="274">
        <v>1594</v>
      </c>
      <c r="I75" s="275">
        <v>3101</v>
      </c>
      <c r="J75" s="273">
        <v>73</v>
      </c>
      <c r="K75" s="274">
        <v>57</v>
      </c>
      <c r="L75" s="275">
        <v>65</v>
      </c>
      <c r="M75" s="273">
        <v>1507</v>
      </c>
      <c r="N75" s="274">
        <v>1594</v>
      </c>
      <c r="O75" s="275">
        <v>3101</v>
      </c>
      <c r="P75" s="273">
        <v>34.9</v>
      </c>
      <c r="Q75" s="274">
        <v>32.4</v>
      </c>
      <c r="R75" s="275">
        <v>33.6</v>
      </c>
      <c r="S75" s="273">
        <v>1507</v>
      </c>
      <c r="T75" s="274">
        <v>1594</v>
      </c>
      <c r="U75" s="275">
        <v>3101</v>
      </c>
      <c r="V75" s="273">
        <v>51</v>
      </c>
      <c r="W75" s="274">
        <v>33</v>
      </c>
      <c r="X75" s="275">
        <v>41</v>
      </c>
      <c r="Y75" s="273">
        <v>75</v>
      </c>
      <c r="Z75" s="274">
        <v>83</v>
      </c>
      <c r="AA75" s="275">
        <v>158</v>
      </c>
      <c r="AB75" s="273">
        <v>56</v>
      </c>
      <c r="AC75" s="274">
        <v>46</v>
      </c>
      <c r="AD75" s="275">
        <v>51</v>
      </c>
      <c r="AE75" s="273">
        <v>75</v>
      </c>
      <c r="AF75" s="274">
        <v>83</v>
      </c>
      <c r="AG75" s="275">
        <v>158</v>
      </c>
      <c r="AH75" s="273">
        <v>31.2</v>
      </c>
      <c r="AI75" s="274">
        <v>28.3</v>
      </c>
      <c r="AJ75" s="275">
        <v>29.7</v>
      </c>
      <c r="AK75" s="273">
        <v>75</v>
      </c>
      <c r="AL75" s="274">
        <v>83</v>
      </c>
      <c r="AM75" s="275">
        <v>158</v>
      </c>
      <c r="AN75" s="273">
        <v>67</v>
      </c>
      <c r="AO75" s="274">
        <v>51</v>
      </c>
      <c r="AP75" s="275">
        <v>59</v>
      </c>
      <c r="AQ75" s="273">
        <v>1847</v>
      </c>
      <c r="AR75" s="274">
        <v>1997</v>
      </c>
      <c r="AS75" s="275">
        <v>3844</v>
      </c>
      <c r="AT75" s="273">
        <v>72</v>
      </c>
      <c r="AU75" s="274">
        <v>56</v>
      </c>
      <c r="AV75" s="275">
        <v>64</v>
      </c>
      <c r="AW75" s="273">
        <v>1847</v>
      </c>
      <c r="AX75" s="274">
        <v>1997</v>
      </c>
      <c r="AY75" s="275">
        <v>3844</v>
      </c>
      <c r="AZ75" s="273">
        <v>34.6</v>
      </c>
      <c r="BA75" s="274">
        <v>32.1</v>
      </c>
      <c r="BB75" s="275">
        <v>33.299999999999997</v>
      </c>
      <c r="BC75" s="273">
        <v>1847</v>
      </c>
      <c r="BD75" s="274">
        <v>1997</v>
      </c>
      <c r="BE75" s="275">
        <v>3844</v>
      </c>
    </row>
    <row r="76" spans="1:57" x14ac:dyDescent="0.35">
      <c r="A76" t="s">
        <v>23</v>
      </c>
      <c r="B76" t="s">
        <v>269</v>
      </c>
      <c r="C76" t="s">
        <v>260</v>
      </c>
      <c r="D76" s="273">
        <v>70</v>
      </c>
      <c r="E76" s="274">
        <v>51</v>
      </c>
      <c r="F76" s="275">
        <v>60</v>
      </c>
      <c r="G76" s="273">
        <v>753</v>
      </c>
      <c r="H76" s="274">
        <v>843</v>
      </c>
      <c r="I76" s="275">
        <v>1596</v>
      </c>
      <c r="J76" s="273">
        <v>70</v>
      </c>
      <c r="K76" s="274">
        <v>52</v>
      </c>
      <c r="L76" s="275">
        <v>61</v>
      </c>
      <c r="M76" s="273">
        <v>753</v>
      </c>
      <c r="N76" s="274">
        <v>843</v>
      </c>
      <c r="O76" s="275">
        <v>1596</v>
      </c>
      <c r="P76" s="273">
        <v>35</v>
      </c>
      <c r="Q76" s="274">
        <v>32.700000000000003</v>
      </c>
      <c r="R76" s="275">
        <v>33.799999999999997</v>
      </c>
      <c r="S76" s="273">
        <v>753</v>
      </c>
      <c r="T76" s="274">
        <v>843</v>
      </c>
      <c r="U76" s="275">
        <v>1596</v>
      </c>
      <c r="V76" s="273">
        <v>71</v>
      </c>
      <c r="W76" s="274">
        <v>32</v>
      </c>
      <c r="X76" s="275">
        <v>51</v>
      </c>
      <c r="Y76" s="273">
        <v>24</v>
      </c>
      <c r="Z76" s="274">
        <v>25</v>
      </c>
      <c r="AA76" s="275">
        <v>49</v>
      </c>
      <c r="AB76" s="273">
        <v>75</v>
      </c>
      <c r="AC76" s="274">
        <v>40</v>
      </c>
      <c r="AD76" s="275">
        <v>57</v>
      </c>
      <c r="AE76" s="273">
        <v>24</v>
      </c>
      <c r="AF76" s="274">
        <v>25</v>
      </c>
      <c r="AG76" s="275">
        <v>49</v>
      </c>
      <c r="AH76" s="273">
        <v>35.200000000000003</v>
      </c>
      <c r="AI76" s="274">
        <v>30.8</v>
      </c>
      <c r="AJ76" s="275">
        <v>33</v>
      </c>
      <c r="AK76" s="273">
        <v>24</v>
      </c>
      <c r="AL76" s="274">
        <v>25</v>
      </c>
      <c r="AM76" s="275">
        <v>49</v>
      </c>
      <c r="AN76" s="273">
        <v>70</v>
      </c>
      <c r="AO76" s="274">
        <v>50</v>
      </c>
      <c r="AP76" s="275">
        <v>59</v>
      </c>
      <c r="AQ76" s="273">
        <v>855</v>
      </c>
      <c r="AR76" s="274">
        <v>950</v>
      </c>
      <c r="AS76" s="275">
        <v>1805</v>
      </c>
      <c r="AT76" s="273">
        <v>70</v>
      </c>
      <c r="AU76" s="274">
        <v>51</v>
      </c>
      <c r="AV76" s="275">
        <v>60</v>
      </c>
      <c r="AW76" s="273">
        <v>855</v>
      </c>
      <c r="AX76" s="274">
        <v>950</v>
      </c>
      <c r="AY76" s="275">
        <v>1805</v>
      </c>
      <c r="AZ76" s="273">
        <v>35.1</v>
      </c>
      <c r="BA76" s="274">
        <v>32.6</v>
      </c>
      <c r="BB76" s="275">
        <v>33.700000000000003</v>
      </c>
      <c r="BC76" s="273">
        <v>855</v>
      </c>
      <c r="BD76" s="274">
        <v>950</v>
      </c>
      <c r="BE76" s="275">
        <v>1805</v>
      </c>
    </row>
    <row r="77" spans="1:57" x14ac:dyDescent="0.35">
      <c r="A77" t="s">
        <v>25</v>
      </c>
      <c r="B77" t="s">
        <v>271</v>
      </c>
      <c r="C77" t="s">
        <v>260</v>
      </c>
      <c r="D77" s="273">
        <v>67</v>
      </c>
      <c r="E77" s="274">
        <v>49</v>
      </c>
      <c r="F77" s="275">
        <v>58</v>
      </c>
      <c r="G77" s="273">
        <v>1888</v>
      </c>
      <c r="H77" s="274">
        <v>1987</v>
      </c>
      <c r="I77" s="275">
        <v>3875</v>
      </c>
      <c r="J77" s="273">
        <v>68</v>
      </c>
      <c r="K77" s="274">
        <v>51</v>
      </c>
      <c r="L77" s="275">
        <v>59</v>
      </c>
      <c r="M77" s="273">
        <v>1888</v>
      </c>
      <c r="N77" s="274">
        <v>1987</v>
      </c>
      <c r="O77" s="275">
        <v>3875</v>
      </c>
      <c r="P77" s="273">
        <v>35.1</v>
      </c>
      <c r="Q77" s="274">
        <v>32.299999999999997</v>
      </c>
      <c r="R77" s="275">
        <v>33.700000000000003</v>
      </c>
      <c r="S77" s="273">
        <v>1888</v>
      </c>
      <c r="T77" s="274">
        <v>1987</v>
      </c>
      <c r="U77" s="275">
        <v>3875</v>
      </c>
      <c r="V77" s="273">
        <v>48</v>
      </c>
      <c r="W77" s="274">
        <v>32</v>
      </c>
      <c r="X77" s="275">
        <v>40</v>
      </c>
      <c r="Y77" s="273">
        <v>380</v>
      </c>
      <c r="Z77" s="274">
        <v>369</v>
      </c>
      <c r="AA77" s="275">
        <v>749</v>
      </c>
      <c r="AB77" s="273">
        <v>50</v>
      </c>
      <c r="AC77" s="274">
        <v>34</v>
      </c>
      <c r="AD77" s="275">
        <v>42</v>
      </c>
      <c r="AE77" s="273">
        <v>380</v>
      </c>
      <c r="AF77" s="274">
        <v>369</v>
      </c>
      <c r="AG77" s="275">
        <v>749</v>
      </c>
      <c r="AH77" s="273">
        <v>31.6</v>
      </c>
      <c r="AI77" s="274">
        <v>28.5</v>
      </c>
      <c r="AJ77" s="275">
        <v>30.1</v>
      </c>
      <c r="AK77" s="273">
        <v>380</v>
      </c>
      <c r="AL77" s="274">
        <v>369</v>
      </c>
      <c r="AM77" s="275">
        <v>749</v>
      </c>
      <c r="AN77" s="273">
        <v>64</v>
      </c>
      <c r="AO77" s="274">
        <v>47</v>
      </c>
      <c r="AP77" s="275">
        <v>55</v>
      </c>
      <c r="AQ77" s="273">
        <v>2514</v>
      </c>
      <c r="AR77" s="274">
        <v>2630</v>
      </c>
      <c r="AS77" s="275">
        <v>5144</v>
      </c>
      <c r="AT77" s="273">
        <v>65</v>
      </c>
      <c r="AU77" s="274">
        <v>48</v>
      </c>
      <c r="AV77" s="275">
        <v>57</v>
      </c>
      <c r="AW77" s="273">
        <v>2514</v>
      </c>
      <c r="AX77" s="274">
        <v>2630</v>
      </c>
      <c r="AY77" s="275">
        <v>5144</v>
      </c>
      <c r="AZ77" s="273">
        <v>34.6</v>
      </c>
      <c r="BA77" s="274">
        <v>31.8</v>
      </c>
      <c r="BB77" s="275">
        <v>33.200000000000003</v>
      </c>
      <c r="BC77" s="273">
        <v>2514</v>
      </c>
      <c r="BD77" s="274">
        <v>2630</v>
      </c>
      <c r="BE77" s="275">
        <v>5144</v>
      </c>
    </row>
    <row r="78" spans="1:57" x14ac:dyDescent="0.35">
      <c r="A78" t="s">
        <v>31</v>
      </c>
      <c r="B78" t="s">
        <v>277</v>
      </c>
      <c r="C78" t="s">
        <v>260</v>
      </c>
      <c r="D78" s="273">
        <v>75</v>
      </c>
      <c r="E78" s="274">
        <v>51</v>
      </c>
      <c r="F78" s="275">
        <v>63</v>
      </c>
      <c r="G78" s="273">
        <v>869</v>
      </c>
      <c r="H78" s="274">
        <v>922</v>
      </c>
      <c r="I78" s="275">
        <v>1791</v>
      </c>
      <c r="J78" s="273">
        <v>76</v>
      </c>
      <c r="K78" s="274">
        <v>55</v>
      </c>
      <c r="L78" s="275">
        <v>65</v>
      </c>
      <c r="M78" s="273">
        <v>869</v>
      </c>
      <c r="N78" s="274">
        <v>922</v>
      </c>
      <c r="O78" s="275">
        <v>1791</v>
      </c>
      <c r="P78" s="273">
        <v>35.6</v>
      </c>
      <c r="Q78" s="274">
        <v>31.9</v>
      </c>
      <c r="R78" s="275">
        <v>33.6</v>
      </c>
      <c r="S78" s="273">
        <v>869</v>
      </c>
      <c r="T78" s="274">
        <v>922</v>
      </c>
      <c r="U78" s="275">
        <v>1791</v>
      </c>
      <c r="V78" s="273">
        <v>50</v>
      </c>
      <c r="W78" s="274">
        <v>26</v>
      </c>
      <c r="X78" s="275">
        <v>39</v>
      </c>
      <c r="Y78" s="273">
        <v>30</v>
      </c>
      <c r="Z78" s="274">
        <v>27</v>
      </c>
      <c r="AA78" s="275">
        <v>57</v>
      </c>
      <c r="AB78" s="273">
        <v>63</v>
      </c>
      <c r="AC78" s="274">
        <v>30</v>
      </c>
      <c r="AD78" s="275">
        <v>47</v>
      </c>
      <c r="AE78" s="273">
        <v>30</v>
      </c>
      <c r="AF78" s="274">
        <v>27</v>
      </c>
      <c r="AG78" s="275">
        <v>57</v>
      </c>
      <c r="AH78" s="273">
        <v>33.1</v>
      </c>
      <c r="AI78" s="274">
        <v>26.5</v>
      </c>
      <c r="AJ78" s="275">
        <v>30</v>
      </c>
      <c r="AK78" s="273">
        <v>30</v>
      </c>
      <c r="AL78" s="274">
        <v>27</v>
      </c>
      <c r="AM78" s="275">
        <v>57</v>
      </c>
      <c r="AN78" s="273">
        <v>74</v>
      </c>
      <c r="AO78" s="274">
        <v>51</v>
      </c>
      <c r="AP78" s="275">
        <v>62</v>
      </c>
      <c r="AQ78" s="273">
        <v>1015</v>
      </c>
      <c r="AR78" s="274">
        <v>1083</v>
      </c>
      <c r="AS78" s="275">
        <v>2098</v>
      </c>
      <c r="AT78" s="273">
        <v>75</v>
      </c>
      <c r="AU78" s="274">
        <v>54</v>
      </c>
      <c r="AV78" s="275">
        <v>64</v>
      </c>
      <c r="AW78" s="273">
        <v>1015</v>
      </c>
      <c r="AX78" s="274">
        <v>1083</v>
      </c>
      <c r="AY78" s="275">
        <v>2098</v>
      </c>
      <c r="AZ78" s="273">
        <v>35.5</v>
      </c>
      <c r="BA78" s="274">
        <v>31.7</v>
      </c>
      <c r="BB78" s="275">
        <v>33.5</v>
      </c>
      <c r="BC78" s="273">
        <v>1015</v>
      </c>
      <c r="BD78" s="274">
        <v>1083</v>
      </c>
      <c r="BE78" s="275">
        <v>2098</v>
      </c>
    </row>
    <row r="79" spans="1:57" x14ac:dyDescent="0.35">
      <c r="A79" t="s">
        <v>30</v>
      </c>
      <c r="B79" t="s">
        <v>276</v>
      </c>
      <c r="C79" t="s">
        <v>260</v>
      </c>
      <c r="D79" s="273">
        <v>74</v>
      </c>
      <c r="E79" s="274">
        <v>56</v>
      </c>
      <c r="F79" s="275">
        <v>64</v>
      </c>
      <c r="G79" s="273">
        <v>1251</v>
      </c>
      <c r="H79" s="274">
        <v>1413</v>
      </c>
      <c r="I79" s="275">
        <v>2664</v>
      </c>
      <c r="J79" s="273">
        <v>76</v>
      </c>
      <c r="K79" s="274">
        <v>59</v>
      </c>
      <c r="L79" s="275">
        <v>67</v>
      </c>
      <c r="M79" s="273">
        <v>1251</v>
      </c>
      <c r="N79" s="274">
        <v>1413</v>
      </c>
      <c r="O79" s="275">
        <v>2664</v>
      </c>
      <c r="P79" s="273">
        <v>35.9</v>
      </c>
      <c r="Q79" s="274">
        <v>33.5</v>
      </c>
      <c r="R79" s="275">
        <v>34.6</v>
      </c>
      <c r="S79" s="273">
        <v>1251</v>
      </c>
      <c r="T79" s="274">
        <v>1413</v>
      </c>
      <c r="U79" s="275">
        <v>2664</v>
      </c>
      <c r="V79" s="273">
        <v>58</v>
      </c>
      <c r="W79" s="274">
        <v>35</v>
      </c>
      <c r="X79" s="275">
        <v>46</v>
      </c>
      <c r="Y79" s="273">
        <v>76</v>
      </c>
      <c r="Z79" s="274">
        <v>81</v>
      </c>
      <c r="AA79" s="275">
        <v>157</v>
      </c>
      <c r="AB79" s="273">
        <v>61</v>
      </c>
      <c r="AC79" s="274">
        <v>42</v>
      </c>
      <c r="AD79" s="275">
        <v>51</v>
      </c>
      <c r="AE79" s="273">
        <v>76</v>
      </c>
      <c r="AF79" s="274">
        <v>81</v>
      </c>
      <c r="AG79" s="275">
        <v>157</v>
      </c>
      <c r="AH79" s="273">
        <v>33.799999999999997</v>
      </c>
      <c r="AI79" s="274">
        <v>29.3</v>
      </c>
      <c r="AJ79" s="275">
        <v>31.5</v>
      </c>
      <c r="AK79" s="273">
        <v>76</v>
      </c>
      <c r="AL79" s="274">
        <v>81</v>
      </c>
      <c r="AM79" s="275">
        <v>157</v>
      </c>
      <c r="AN79" s="273">
        <v>74</v>
      </c>
      <c r="AO79" s="274">
        <v>55</v>
      </c>
      <c r="AP79" s="275">
        <v>64</v>
      </c>
      <c r="AQ79" s="273">
        <v>1415</v>
      </c>
      <c r="AR79" s="274">
        <v>1581</v>
      </c>
      <c r="AS79" s="275">
        <v>2996</v>
      </c>
      <c r="AT79" s="273">
        <v>75</v>
      </c>
      <c r="AU79" s="274">
        <v>58</v>
      </c>
      <c r="AV79" s="275">
        <v>66</v>
      </c>
      <c r="AW79" s="273">
        <v>1415</v>
      </c>
      <c r="AX79" s="274">
        <v>1581</v>
      </c>
      <c r="AY79" s="275">
        <v>2996</v>
      </c>
      <c r="AZ79" s="273">
        <v>35.700000000000003</v>
      </c>
      <c r="BA79" s="274">
        <v>33.299999999999997</v>
      </c>
      <c r="BB79" s="275">
        <v>34.4</v>
      </c>
      <c r="BC79" s="273">
        <v>1415</v>
      </c>
      <c r="BD79" s="274">
        <v>1581</v>
      </c>
      <c r="BE79" s="275">
        <v>2996</v>
      </c>
    </row>
    <row r="80" spans="1:57" x14ac:dyDescent="0.35">
      <c r="A80" t="s">
        <v>37</v>
      </c>
      <c r="B80" t="s">
        <v>283</v>
      </c>
      <c r="C80" t="s">
        <v>260</v>
      </c>
      <c r="D80" s="273">
        <v>76</v>
      </c>
      <c r="E80" s="274">
        <v>58</v>
      </c>
      <c r="F80" s="275">
        <v>67</v>
      </c>
      <c r="G80" s="273">
        <v>1611</v>
      </c>
      <c r="H80" s="274">
        <v>1687</v>
      </c>
      <c r="I80" s="275">
        <v>3298</v>
      </c>
      <c r="J80" s="273">
        <v>78</v>
      </c>
      <c r="K80" s="274">
        <v>62</v>
      </c>
      <c r="L80" s="275">
        <v>70</v>
      </c>
      <c r="M80" s="273">
        <v>1611</v>
      </c>
      <c r="N80" s="274">
        <v>1687</v>
      </c>
      <c r="O80" s="275">
        <v>3298</v>
      </c>
      <c r="P80" s="273">
        <v>35.5</v>
      </c>
      <c r="Q80" s="274">
        <v>32.799999999999997</v>
      </c>
      <c r="R80" s="275">
        <v>34.1</v>
      </c>
      <c r="S80" s="273">
        <v>1611</v>
      </c>
      <c r="T80" s="274">
        <v>1687</v>
      </c>
      <c r="U80" s="275">
        <v>3298</v>
      </c>
      <c r="V80" s="273">
        <v>56</v>
      </c>
      <c r="W80" s="274">
        <v>55</v>
      </c>
      <c r="X80" s="275">
        <v>56</v>
      </c>
      <c r="Y80" s="273">
        <v>55</v>
      </c>
      <c r="Z80" s="274">
        <v>60</v>
      </c>
      <c r="AA80" s="275">
        <v>115</v>
      </c>
      <c r="AB80" s="273">
        <v>56</v>
      </c>
      <c r="AC80" s="274">
        <v>57</v>
      </c>
      <c r="AD80" s="275">
        <v>57</v>
      </c>
      <c r="AE80" s="273">
        <v>55</v>
      </c>
      <c r="AF80" s="274">
        <v>60</v>
      </c>
      <c r="AG80" s="275">
        <v>115</v>
      </c>
      <c r="AH80" s="273">
        <v>33</v>
      </c>
      <c r="AI80" s="274">
        <v>31.2</v>
      </c>
      <c r="AJ80" s="275">
        <v>32</v>
      </c>
      <c r="AK80" s="273">
        <v>55</v>
      </c>
      <c r="AL80" s="274">
        <v>60</v>
      </c>
      <c r="AM80" s="275">
        <v>115</v>
      </c>
      <c r="AN80" s="273">
        <v>76</v>
      </c>
      <c r="AO80" s="274">
        <v>59</v>
      </c>
      <c r="AP80" s="275">
        <v>67</v>
      </c>
      <c r="AQ80" s="273">
        <v>1861</v>
      </c>
      <c r="AR80" s="274">
        <v>1898</v>
      </c>
      <c r="AS80" s="275">
        <v>3759</v>
      </c>
      <c r="AT80" s="273">
        <v>77</v>
      </c>
      <c r="AU80" s="274">
        <v>62</v>
      </c>
      <c r="AV80" s="275">
        <v>70</v>
      </c>
      <c r="AW80" s="273">
        <v>1861</v>
      </c>
      <c r="AX80" s="274">
        <v>1898</v>
      </c>
      <c r="AY80" s="275">
        <v>3759</v>
      </c>
      <c r="AZ80" s="273">
        <v>35.4</v>
      </c>
      <c r="BA80" s="274">
        <v>32.799999999999997</v>
      </c>
      <c r="BB80" s="275">
        <v>34.1</v>
      </c>
      <c r="BC80" s="273">
        <v>1861</v>
      </c>
      <c r="BD80" s="274">
        <v>1898</v>
      </c>
      <c r="BE80" s="275">
        <v>3759</v>
      </c>
    </row>
    <row r="81" spans="1:57" x14ac:dyDescent="0.35">
      <c r="A81" t="s">
        <v>39</v>
      </c>
      <c r="B81" t="s">
        <v>284</v>
      </c>
      <c r="C81" t="s">
        <v>408</v>
      </c>
      <c r="D81" s="273">
        <v>72</v>
      </c>
      <c r="E81" s="274">
        <v>50</v>
      </c>
      <c r="F81" s="275">
        <v>60</v>
      </c>
      <c r="G81" s="273">
        <v>1183</v>
      </c>
      <c r="H81" s="274">
        <v>1317</v>
      </c>
      <c r="I81" s="275">
        <v>2500</v>
      </c>
      <c r="J81" s="273">
        <v>73</v>
      </c>
      <c r="K81" s="274">
        <v>55</v>
      </c>
      <c r="L81" s="275">
        <v>64</v>
      </c>
      <c r="M81" s="273">
        <v>1183</v>
      </c>
      <c r="N81" s="274">
        <v>1317</v>
      </c>
      <c r="O81" s="275">
        <v>2500</v>
      </c>
      <c r="P81" s="273">
        <v>34.5</v>
      </c>
      <c r="Q81" s="274">
        <v>31.5</v>
      </c>
      <c r="R81" s="275">
        <v>32.9</v>
      </c>
      <c r="S81" s="273">
        <v>1183</v>
      </c>
      <c r="T81" s="274">
        <v>1317</v>
      </c>
      <c r="U81" s="275">
        <v>2500</v>
      </c>
      <c r="V81" s="273">
        <v>48</v>
      </c>
      <c r="W81" s="274">
        <v>32</v>
      </c>
      <c r="X81" s="275">
        <v>39</v>
      </c>
      <c r="Y81" s="273">
        <v>56</v>
      </c>
      <c r="Z81" s="274">
        <v>79</v>
      </c>
      <c r="AA81" s="275">
        <v>135</v>
      </c>
      <c r="AB81" s="273">
        <v>50</v>
      </c>
      <c r="AC81" s="274">
        <v>35</v>
      </c>
      <c r="AD81" s="275">
        <v>41</v>
      </c>
      <c r="AE81" s="273">
        <v>56</v>
      </c>
      <c r="AF81" s="274">
        <v>79</v>
      </c>
      <c r="AG81" s="275">
        <v>135</v>
      </c>
      <c r="AH81" s="273">
        <v>31.1</v>
      </c>
      <c r="AI81" s="274">
        <v>27.7</v>
      </c>
      <c r="AJ81" s="275">
        <v>29.1</v>
      </c>
      <c r="AK81" s="273">
        <v>56</v>
      </c>
      <c r="AL81" s="274">
        <v>79</v>
      </c>
      <c r="AM81" s="275">
        <v>135</v>
      </c>
      <c r="AN81" s="273">
        <v>70</v>
      </c>
      <c r="AO81" s="274">
        <v>49</v>
      </c>
      <c r="AP81" s="275">
        <v>59</v>
      </c>
      <c r="AQ81" s="273">
        <v>1348</v>
      </c>
      <c r="AR81" s="274">
        <v>1517</v>
      </c>
      <c r="AS81" s="275">
        <v>2865</v>
      </c>
      <c r="AT81" s="273">
        <v>72</v>
      </c>
      <c r="AU81" s="274">
        <v>54</v>
      </c>
      <c r="AV81" s="275">
        <v>63</v>
      </c>
      <c r="AW81" s="273">
        <v>1348</v>
      </c>
      <c r="AX81" s="274">
        <v>1517</v>
      </c>
      <c r="AY81" s="275">
        <v>2865</v>
      </c>
      <c r="AZ81" s="273">
        <v>34.299999999999997</v>
      </c>
      <c r="BA81" s="274">
        <v>31.3</v>
      </c>
      <c r="BB81" s="275">
        <v>32.700000000000003</v>
      </c>
      <c r="BC81" s="273">
        <v>1348</v>
      </c>
      <c r="BD81" s="274">
        <v>1517</v>
      </c>
      <c r="BE81" s="275">
        <v>2865</v>
      </c>
    </row>
    <row r="82" spans="1:57" x14ac:dyDescent="0.35">
      <c r="A82" t="s">
        <v>42</v>
      </c>
      <c r="B82" t="s">
        <v>287</v>
      </c>
      <c r="C82" t="s">
        <v>408</v>
      </c>
      <c r="D82" s="273">
        <v>74</v>
      </c>
      <c r="E82" s="274">
        <v>56</v>
      </c>
      <c r="F82" s="275">
        <v>65</v>
      </c>
      <c r="G82" s="273">
        <v>1548</v>
      </c>
      <c r="H82" s="274">
        <v>1554</v>
      </c>
      <c r="I82" s="275">
        <v>3102</v>
      </c>
      <c r="J82" s="273">
        <v>75</v>
      </c>
      <c r="K82" s="274">
        <v>58</v>
      </c>
      <c r="L82" s="275">
        <v>67</v>
      </c>
      <c r="M82" s="273">
        <v>1548</v>
      </c>
      <c r="N82" s="274">
        <v>1554</v>
      </c>
      <c r="O82" s="275">
        <v>3102</v>
      </c>
      <c r="P82" s="273">
        <v>35.299999999999997</v>
      </c>
      <c r="Q82" s="274">
        <v>32.5</v>
      </c>
      <c r="R82" s="275">
        <v>33.9</v>
      </c>
      <c r="S82" s="273">
        <v>1548</v>
      </c>
      <c r="T82" s="274">
        <v>1554</v>
      </c>
      <c r="U82" s="275">
        <v>3102</v>
      </c>
      <c r="V82" s="273">
        <v>61</v>
      </c>
      <c r="W82" s="274">
        <v>45</v>
      </c>
      <c r="X82" s="275">
        <v>52</v>
      </c>
      <c r="Y82" s="273">
        <v>161</v>
      </c>
      <c r="Z82" s="274">
        <v>199</v>
      </c>
      <c r="AA82" s="275">
        <v>360</v>
      </c>
      <c r="AB82" s="273">
        <v>65</v>
      </c>
      <c r="AC82" s="274">
        <v>46</v>
      </c>
      <c r="AD82" s="275">
        <v>54</v>
      </c>
      <c r="AE82" s="273">
        <v>161</v>
      </c>
      <c r="AF82" s="274">
        <v>199</v>
      </c>
      <c r="AG82" s="275">
        <v>360</v>
      </c>
      <c r="AH82" s="273">
        <v>33.4</v>
      </c>
      <c r="AI82" s="274">
        <v>29.9</v>
      </c>
      <c r="AJ82" s="275">
        <v>31.4</v>
      </c>
      <c r="AK82" s="273">
        <v>161</v>
      </c>
      <c r="AL82" s="274">
        <v>199</v>
      </c>
      <c r="AM82" s="275">
        <v>360</v>
      </c>
      <c r="AN82" s="273">
        <v>73</v>
      </c>
      <c r="AO82" s="274">
        <v>54</v>
      </c>
      <c r="AP82" s="275">
        <v>63</v>
      </c>
      <c r="AQ82" s="273">
        <v>1830</v>
      </c>
      <c r="AR82" s="274">
        <v>1906</v>
      </c>
      <c r="AS82" s="275">
        <v>3736</v>
      </c>
      <c r="AT82" s="273">
        <v>74</v>
      </c>
      <c r="AU82" s="274">
        <v>57</v>
      </c>
      <c r="AV82" s="275">
        <v>65</v>
      </c>
      <c r="AW82" s="273">
        <v>1830</v>
      </c>
      <c r="AX82" s="274">
        <v>1906</v>
      </c>
      <c r="AY82" s="275">
        <v>3736</v>
      </c>
      <c r="AZ82" s="273">
        <v>35.1</v>
      </c>
      <c r="BA82" s="274">
        <v>32.200000000000003</v>
      </c>
      <c r="BB82" s="275">
        <v>33.6</v>
      </c>
      <c r="BC82" s="273">
        <v>1830</v>
      </c>
      <c r="BD82" s="274">
        <v>1906</v>
      </c>
      <c r="BE82" s="275">
        <v>3736</v>
      </c>
    </row>
    <row r="83" spans="1:57" x14ac:dyDescent="0.35">
      <c r="A83" t="s">
        <v>50</v>
      </c>
      <c r="B83" t="s">
        <v>295</v>
      </c>
      <c r="C83" t="s">
        <v>408</v>
      </c>
      <c r="D83" s="273">
        <v>77</v>
      </c>
      <c r="E83" s="274">
        <v>59</v>
      </c>
      <c r="F83" s="275">
        <v>68</v>
      </c>
      <c r="G83" s="273">
        <v>1394</v>
      </c>
      <c r="H83" s="274">
        <v>1429</v>
      </c>
      <c r="I83" s="275">
        <v>2823</v>
      </c>
      <c r="J83" s="273">
        <v>78</v>
      </c>
      <c r="K83" s="274">
        <v>61</v>
      </c>
      <c r="L83" s="275">
        <v>70</v>
      </c>
      <c r="M83" s="273">
        <v>1394</v>
      </c>
      <c r="N83" s="274">
        <v>1429</v>
      </c>
      <c r="O83" s="275">
        <v>2823</v>
      </c>
      <c r="P83" s="273">
        <v>36.4</v>
      </c>
      <c r="Q83" s="274">
        <v>33.5</v>
      </c>
      <c r="R83" s="275">
        <v>34.9</v>
      </c>
      <c r="S83" s="273">
        <v>1394</v>
      </c>
      <c r="T83" s="274">
        <v>1429</v>
      </c>
      <c r="U83" s="275">
        <v>2823</v>
      </c>
      <c r="V83" s="273">
        <v>53</v>
      </c>
      <c r="W83" s="274">
        <v>46</v>
      </c>
      <c r="X83" s="275">
        <v>50</v>
      </c>
      <c r="Y83" s="273">
        <v>177</v>
      </c>
      <c r="Z83" s="274">
        <v>161</v>
      </c>
      <c r="AA83" s="275">
        <v>338</v>
      </c>
      <c r="AB83" s="273">
        <v>55</v>
      </c>
      <c r="AC83" s="274">
        <v>52</v>
      </c>
      <c r="AD83" s="275">
        <v>54</v>
      </c>
      <c r="AE83" s="273">
        <v>177</v>
      </c>
      <c r="AF83" s="274">
        <v>161</v>
      </c>
      <c r="AG83" s="275">
        <v>338</v>
      </c>
      <c r="AH83" s="273">
        <v>32.4</v>
      </c>
      <c r="AI83" s="274">
        <v>31</v>
      </c>
      <c r="AJ83" s="275">
        <v>31.8</v>
      </c>
      <c r="AK83" s="273">
        <v>177</v>
      </c>
      <c r="AL83" s="274">
        <v>161</v>
      </c>
      <c r="AM83" s="275">
        <v>338</v>
      </c>
      <c r="AN83" s="273">
        <v>74</v>
      </c>
      <c r="AO83" s="274">
        <v>58</v>
      </c>
      <c r="AP83" s="275">
        <v>66</v>
      </c>
      <c r="AQ83" s="273">
        <v>1699</v>
      </c>
      <c r="AR83" s="274">
        <v>1715</v>
      </c>
      <c r="AS83" s="275">
        <v>3414</v>
      </c>
      <c r="AT83" s="273">
        <v>75</v>
      </c>
      <c r="AU83" s="274">
        <v>60</v>
      </c>
      <c r="AV83" s="275">
        <v>67</v>
      </c>
      <c r="AW83" s="273">
        <v>1699</v>
      </c>
      <c r="AX83" s="274">
        <v>1715</v>
      </c>
      <c r="AY83" s="275">
        <v>3414</v>
      </c>
      <c r="AZ83" s="273">
        <v>35.799999999999997</v>
      </c>
      <c r="BA83" s="274">
        <v>33.1</v>
      </c>
      <c r="BB83" s="275">
        <v>34.4</v>
      </c>
      <c r="BC83" s="273">
        <v>1699</v>
      </c>
      <c r="BD83" s="274">
        <v>1715</v>
      </c>
      <c r="BE83" s="275">
        <v>3414</v>
      </c>
    </row>
    <row r="84" spans="1:57" x14ac:dyDescent="0.35">
      <c r="A84" t="s">
        <v>51</v>
      </c>
      <c r="B84" t="s">
        <v>296</v>
      </c>
      <c r="C84" t="s">
        <v>408</v>
      </c>
      <c r="D84" s="273">
        <v>75</v>
      </c>
      <c r="E84" s="274">
        <v>59</v>
      </c>
      <c r="F84" s="275">
        <v>67</v>
      </c>
      <c r="G84" s="273">
        <v>2046</v>
      </c>
      <c r="H84" s="274">
        <v>2247</v>
      </c>
      <c r="I84" s="275">
        <v>4293</v>
      </c>
      <c r="J84" s="273">
        <v>76</v>
      </c>
      <c r="K84" s="274">
        <v>61</v>
      </c>
      <c r="L84" s="275">
        <v>68</v>
      </c>
      <c r="M84" s="273">
        <v>2046</v>
      </c>
      <c r="N84" s="274">
        <v>2247</v>
      </c>
      <c r="O84" s="275">
        <v>4293</v>
      </c>
      <c r="P84" s="273">
        <v>34.700000000000003</v>
      </c>
      <c r="Q84" s="274">
        <v>32.6</v>
      </c>
      <c r="R84" s="275">
        <v>33.6</v>
      </c>
      <c r="S84" s="273">
        <v>2046</v>
      </c>
      <c r="T84" s="274">
        <v>2247</v>
      </c>
      <c r="U84" s="275">
        <v>4293</v>
      </c>
      <c r="V84" s="273">
        <v>60</v>
      </c>
      <c r="W84" s="274">
        <v>47</v>
      </c>
      <c r="X84" s="275">
        <v>54</v>
      </c>
      <c r="Y84" s="273">
        <v>633</v>
      </c>
      <c r="Z84" s="274">
        <v>653</v>
      </c>
      <c r="AA84" s="275">
        <v>1286</v>
      </c>
      <c r="AB84" s="273">
        <v>63</v>
      </c>
      <c r="AC84" s="274">
        <v>50</v>
      </c>
      <c r="AD84" s="275">
        <v>56</v>
      </c>
      <c r="AE84" s="273">
        <v>633</v>
      </c>
      <c r="AF84" s="274">
        <v>653</v>
      </c>
      <c r="AG84" s="275">
        <v>1286</v>
      </c>
      <c r="AH84" s="273">
        <v>32</v>
      </c>
      <c r="AI84" s="274">
        <v>29.9</v>
      </c>
      <c r="AJ84" s="275">
        <v>30.9</v>
      </c>
      <c r="AK84" s="273">
        <v>633</v>
      </c>
      <c r="AL84" s="274">
        <v>653</v>
      </c>
      <c r="AM84" s="275">
        <v>1286</v>
      </c>
      <c r="AN84" s="273">
        <v>71</v>
      </c>
      <c r="AO84" s="274">
        <v>56</v>
      </c>
      <c r="AP84" s="275">
        <v>63</v>
      </c>
      <c r="AQ84" s="273">
        <v>3074</v>
      </c>
      <c r="AR84" s="274">
        <v>3310</v>
      </c>
      <c r="AS84" s="275">
        <v>6384</v>
      </c>
      <c r="AT84" s="273">
        <v>73</v>
      </c>
      <c r="AU84" s="274">
        <v>58</v>
      </c>
      <c r="AV84" s="275">
        <v>65</v>
      </c>
      <c r="AW84" s="273">
        <v>3074</v>
      </c>
      <c r="AX84" s="274">
        <v>3310</v>
      </c>
      <c r="AY84" s="275">
        <v>6384</v>
      </c>
      <c r="AZ84" s="273">
        <v>34.1</v>
      </c>
      <c r="BA84" s="274">
        <v>31.8</v>
      </c>
      <c r="BB84" s="275">
        <v>32.9</v>
      </c>
      <c r="BC84" s="273">
        <v>3074</v>
      </c>
      <c r="BD84" s="274">
        <v>3310</v>
      </c>
      <c r="BE84" s="275">
        <v>6384</v>
      </c>
    </row>
    <row r="85" spans="1:57" x14ac:dyDescent="0.35">
      <c r="A85" t="s">
        <v>1087</v>
      </c>
      <c r="B85" t="s">
        <v>250</v>
      </c>
      <c r="C85" t="s">
        <v>247</v>
      </c>
      <c r="D85" s="273">
        <v>73</v>
      </c>
      <c r="E85" s="274">
        <v>57</v>
      </c>
      <c r="F85" s="275">
        <v>65</v>
      </c>
      <c r="G85" s="273">
        <v>844</v>
      </c>
      <c r="H85" s="274">
        <v>909</v>
      </c>
      <c r="I85" s="275">
        <v>1753</v>
      </c>
      <c r="J85" s="273">
        <v>73</v>
      </c>
      <c r="K85" s="274">
        <v>59</v>
      </c>
      <c r="L85" s="275">
        <v>66</v>
      </c>
      <c r="M85" s="273">
        <v>844</v>
      </c>
      <c r="N85" s="274">
        <v>909</v>
      </c>
      <c r="O85" s="275">
        <v>1753</v>
      </c>
      <c r="P85" s="273">
        <v>37.5</v>
      </c>
      <c r="Q85" s="274">
        <v>35</v>
      </c>
      <c r="R85" s="275">
        <v>36.200000000000003</v>
      </c>
      <c r="S85" s="273">
        <v>844</v>
      </c>
      <c r="T85" s="274">
        <v>909</v>
      </c>
      <c r="U85" s="275">
        <v>1753</v>
      </c>
      <c r="V85" s="273">
        <v>52</v>
      </c>
      <c r="W85" s="274">
        <v>33</v>
      </c>
      <c r="X85" s="275">
        <v>42</v>
      </c>
      <c r="Y85" s="273">
        <v>69</v>
      </c>
      <c r="Z85" s="274">
        <v>81</v>
      </c>
      <c r="AA85" s="275">
        <v>150</v>
      </c>
      <c r="AB85" s="273">
        <v>57</v>
      </c>
      <c r="AC85" s="274">
        <v>37</v>
      </c>
      <c r="AD85" s="275">
        <v>46</v>
      </c>
      <c r="AE85" s="273">
        <v>69</v>
      </c>
      <c r="AF85" s="274">
        <v>81</v>
      </c>
      <c r="AG85" s="275">
        <v>150</v>
      </c>
      <c r="AH85" s="273">
        <v>32.4</v>
      </c>
      <c r="AI85" s="274">
        <v>30</v>
      </c>
      <c r="AJ85" s="275">
        <v>31.1</v>
      </c>
      <c r="AK85" s="273">
        <v>69</v>
      </c>
      <c r="AL85" s="274">
        <v>81</v>
      </c>
      <c r="AM85" s="275">
        <v>150</v>
      </c>
      <c r="AN85" s="273">
        <v>70</v>
      </c>
      <c r="AO85" s="274">
        <v>55</v>
      </c>
      <c r="AP85" s="275">
        <v>62</v>
      </c>
      <c r="AQ85" s="273">
        <v>1037</v>
      </c>
      <c r="AR85" s="274">
        <v>1119</v>
      </c>
      <c r="AS85" s="275">
        <v>2156</v>
      </c>
      <c r="AT85" s="273">
        <v>71</v>
      </c>
      <c r="AU85" s="274">
        <v>57</v>
      </c>
      <c r="AV85" s="275">
        <v>64</v>
      </c>
      <c r="AW85" s="273">
        <v>1037</v>
      </c>
      <c r="AX85" s="274">
        <v>1119</v>
      </c>
      <c r="AY85" s="275">
        <v>2156</v>
      </c>
      <c r="AZ85" s="273">
        <v>37.1</v>
      </c>
      <c r="BA85" s="274">
        <v>34.700000000000003</v>
      </c>
      <c r="BB85" s="275">
        <v>35.799999999999997</v>
      </c>
      <c r="BC85" s="273">
        <v>1037</v>
      </c>
      <c r="BD85" s="274">
        <v>1119</v>
      </c>
      <c r="BE85" s="275">
        <v>2156</v>
      </c>
    </row>
    <row r="86" spans="1:57" x14ac:dyDescent="0.35">
      <c r="A86" t="s">
        <v>8</v>
      </c>
      <c r="B86" t="s">
        <v>253</v>
      </c>
      <c r="C86" t="s">
        <v>247</v>
      </c>
      <c r="D86" s="273">
        <v>70</v>
      </c>
      <c r="E86" s="274">
        <v>55</v>
      </c>
      <c r="F86" s="275">
        <v>62</v>
      </c>
      <c r="G86" s="273">
        <v>1103</v>
      </c>
      <c r="H86" s="274">
        <v>1197</v>
      </c>
      <c r="I86" s="275">
        <v>2300</v>
      </c>
      <c r="J86" s="273">
        <v>71</v>
      </c>
      <c r="K86" s="274">
        <v>57</v>
      </c>
      <c r="L86" s="275">
        <v>64</v>
      </c>
      <c r="M86" s="273">
        <v>1103</v>
      </c>
      <c r="N86" s="274">
        <v>1197</v>
      </c>
      <c r="O86" s="275">
        <v>2300</v>
      </c>
      <c r="P86" s="273">
        <v>36.299999999999997</v>
      </c>
      <c r="Q86" s="274">
        <v>33.799999999999997</v>
      </c>
      <c r="R86" s="275">
        <v>35</v>
      </c>
      <c r="S86" s="273">
        <v>1103</v>
      </c>
      <c r="T86" s="274">
        <v>1197</v>
      </c>
      <c r="U86" s="275">
        <v>2300</v>
      </c>
      <c r="V86" s="273">
        <v>58</v>
      </c>
      <c r="W86" s="274">
        <v>41</v>
      </c>
      <c r="X86" s="275">
        <v>49</v>
      </c>
      <c r="Y86" s="273">
        <v>336</v>
      </c>
      <c r="Z86" s="274">
        <v>377</v>
      </c>
      <c r="AA86" s="275">
        <v>713</v>
      </c>
      <c r="AB86" s="273">
        <v>63</v>
      </c>
      <c r="AC86" s="274">
        <v>44</v>
      </c>
      <c r="AD86" s="275">
        <v>53</v>
      </c>
      <c r="AE86" s="273">
        <v>336</v>
      </c>
      <c r="AF86" s="274">
        <v>377</v>
      </c>
      <c r="AG86" s="275">
        <v>713</v>
      </c>
      <c r="AH86" s="273">
        <v>33.799999999999997</v>
      </c>
      <c r="AI86" s="274">
        <v>31.1</v>
      </c>
      <c r="AJ86" s="275">
        <v>32.299999999999997</v>
      </c>
      <c r="AK86" s="273">
        <v>336</v>
      </c>
      <c r="AL86" s="274">
        <v>377</v>
      </c>
      <c r="AM86" s="275">
        <v>713</v>
      </c>
      <c r="AN86" s="273">
        <v>67</v>
      </c>
      <c r="AO86" s="274">
        <v>51</v>
      </c>
      <c r="AP86" s="275">
        <v>58</v>
      </c>
      <c r="AQ86" s="273">
        <v>1563</v>
      </c>
      <c r="AR86" s="274">
        <v>1690</v>
      </c>
      <c r="AS86" s="275">
        <v>3253</v>
      </c>
      <c r="AT86" s="273">
        <v>69</v>
      </c>
      <c r="AU86" s="274">
        <v>53</v>
      </c>
      <c r="AV86" s="275">
        <v>61</v>
      </c>
      <c r="AW86" s="273">
        <v>1563</v>
      </c>
      <c r="AX86" s="274">
        <v>1690</v>
      </c>
      <c r="AY86" s="275">
        <v>3253</v>
      </c>
      <c r="AZ86" s="273">
        <v>35.700000000000003</v>
      </c>
      <c r="BA86" s="274">
        <v>32.9</v>
      </c>
      <c r="BB86" s="275">
        <v>34.299999999999997</v>
      </c>
      <c r="BC86" s="273">
        <v>1563</v>
      </c>
      <c r="BD86" s="274">
        <v>1690</v>
      </c>
      <c r="BE86" s="275">
        <v>3253</v>
      </c>
    </row>
    <row r="87" spans="1:57" x14ac:dyDescent="0.35">
      <c r="A87" t="s">
        <v>9</v>
      </c>
      <c r="B87" t="s">
        <v>254</v>
      </c>
      <c r="C87" t="s">
        <v>247</v>
      </c>
      <c r="D87" s="273">
        <v>74</v>
      </c>
      <c r="E87" s="274">
        <v>53</v>
      </c>
      <c r="F87" s="275">
        <v>63</v>
      </c>
      <c r="G87" s="273">
        <v>963</v>
      </c>
      <c r="H87" s="274">
        <v>1051</v>
      </c>
      <c r="I87" s="275">
        <v>2014</v>
      </c>
      <c r="J87" s="273">
        <v>76</v>
      </c>
      <c r="K87" s="274">
        <v>56</v>
      </c>
      <c r="L87" s="275">
        <v>65</v>
      </c>
      <c r="M87" s="273">
        <v>963</v>
      </c>
      <c r="N87" s="274">
        <v>1051</v>
      </c>
      <c r="O87" s="275">
        <v>2014</v>
      </c>
      <c r="P87" s="273">
        <v>36.6</v>
      </c>
      <c r="Q87" s="274">
        <v>32.799999999999997</v>
      </c>
      <c r="R87" s="275">
        <v>34.6</v>
      </c>
      <c r="S87" s="273">
        <v>963</v>
      </c>
      <c r="T87" s="274">
        <v>1051</v>
      </c>
      <c r="U87" s="275">
        <v>2014</v>
      </c>
      <c r="V87" s="273">
        <v>54</v>
      </c>
      <c r="W87" s="274">
        <v>35</v>
      </c>
      <c r="X87" s="275">
        <v>45</v>
      </c>
      <c r="Y87" s="273">
        <v>48</v>
      </c>
      <c r="Z87" s="274">
        <v>48</v>
      </c>
      <c r="AA87" s="275">
        <v>96</v>
      </c>
      <c r="AB87" s="273">
        <v>58</v>
      </c>
      <c r="AC87" s="274">
        <v>38</v>
      </c>
      <c r="AD87" s="275">
        <v>48</v>
      </c>
      <c r="AE87" s="273">
        <v>48</v>
      </c>
      <c r="AF87" s="274">
        <v>48</v>
      </c>
      <c r="AG87" s="275">
        <v>96</v>
      </c>
      <c r="AH87" s="273">
        <v>32.700000000000003</v>
      </c>
      <c r="AI87" s="274">
        <v>29.3</v>
      </c>
      <c r="AJ87" s="275">
        <v>31</v>
      </c>
      <c r="AK87" s="273">
        <v>48</v>
      </c>
      <c r="AL87" s="274">
        <v>48</v>
      </c>
      <c r="AM87" s="275">
        <v>96</v>
      </c>
      <c r="AN87" s="273">
        <v>73</v>
      </c>
      <c r="AO87" s="274">
        <v>52</v>
      </c>
      <c r="AP87" s="275">
        <v>62</v>
      </c>
      <c r="AQ87" s="273">
        <v>1118</v>
      </c>
      <c r="AR87" s="274">
        <v>1237</v>
      </c>
      <c r="AS87" s="275">
        <v>2355</v>
      </c>
      <c r="AT87" s="273">
        <v>75</v>
      </c>
      <c r="AU87" s="274">
        <v>55</v>
      </c>
      <c r="AV87" s="275">
        <v>64</v>
      </c>
      <c r="AW87" s="273">
        <v>1118</v>
      </c>
      <c r="AX87" s="274">
        <v>1237</v>
      </c>
      <c r="AY87" s="275">
        <v>2355</v>
      </c>
      <c r="AZ87" s="273">
        <v>36.4</v>
      </c>
      <c r="BA87" s="274">
        <v>32.700000000000003</v>
      </c>
      <c r="BB87" s="275">
        <v>34.4</v>
      </c>
      <c r="BC87" s="273">
        <v>1118</v>
      </c>
      <c r="BD87" s="274">
        <v>1237</v>
      </c>
      <c r="BE87" s="275">
        <v>2355</v>
      </c>
    </row>
    <row r="88" spans="1:57" x14ac:dyDescent="0.35">
      <c r="A88" t="s">
        <v>11</v>
      </c>
      <c r="B88" t="s">
        <v>257</v>
      </c>
      <c r="C88" t="s">
        <v>247</v>
      </c>
      <c r="D88" s="273">
        <v>68</v>
      </c>
      <c r="E88" s="274">
        <v>49</v>
      </c>
      <c r="F88" s="275">
        <v>59</v>
      </c>
      <c r="G88" s="273">
        <v>727</v>
      </c>
      <c r="H88" s="274">
        <v>771</v>
      </c>
      <c r="I88" s="275">
        <v>1498</v>
      </c>
      <c r="J88" s="273">
        <v>70</v>
      </c>
      <c r="K88" s="274">
        <v>53</v>
      </c>
      <c r="L88" s="275">
        <v>61</v>
      </c>
      <c r="M88" s="273">
        <v>727</v>
      </c>
      <c r="N88" s="274">
        <v>771</v>
      </c>
      <c r="O88" s="275">
        <v>1498</v>
      </c>
      <c r="P88" s="273">
        <v>33.799999999999997</v>
      </c>
      <c r="Q88" s="274">
        <v>31.4</v>
      </c>
      <c r="R88" s="275">
        <v>32.5</v>
      </c>
      <c r="S88" s="273">
        <v>727</v>
      </c>
      <c r="T88" s="274">
        <v>771</v>
      </c>
      <c r="U88" s="275">
        <v>1498</v>
      </c>
      <c r="V88" s="273">
        <v>55</v>
      </c>
      <c r="W88" s="274">
        <v>37</v>
      </c>
      <c r="X88" s="275">
        <v>45</v>
      </c>
      <c r="Y88" s="273">
        <v>40</v>
      </c>
      <c r="Z88" s="274">
        <v>46</v>
      </c>
      <c r="AA88" s="275">
        <v>86</v>
      </c>
      <c r="AB88" s="273">
        <v>55</v>
      </c>
      <c r="AC88" s="274">
        <v>41</v>
      </c>
      <c r="AD88" s="275">
        <v>48</v>
      </c>
      <c r="AE88" s="273">
        <v>40</v>
      </c>
      <c r="AF88" s="274">
        <v>46</v>
      </c>
      <c r="AG88" s="275">
        <v>86</v>
      </c>
      <c r="AH88" s="273">
        <v>31</v>
      </c>
      <c r="AI88" s="274">
        <v>28.2</v>
      </c>
      <c r="AJ88" s="275">
        <v>29.5</v>
      </c>
      <c r="AK88" s="273">
        <v>40</v>
      </c>
      <c r="AL88" s="274">
        <v>46</v>
      </c>
      <c r="AM88" s="275">
        <v>86</v>
      </c>
      <c r="AN88" s="273">
        <v>68</v>
      </c>
      <c r="AO88" s="274">
        <v>49</v>
      </c>
      <c r="AP88" s="275">
        <v>58</v>
      </c>
      <c r="AQ88" s="273">
        <v>807</v>
      </c>
      <c r="AR88" s="274">
        <v>869</v>
      </c>
      <c r="AS88" s="275">
        <v>1676</v>
      </c>
      <c r="AT88" s="273">
        <v>69</v>
      </c>
      <c r="AU88" s="274">
        <v>52</v>
      </c>
      <c r="AV88" s="275">
        <v>61</v>
      </c>
      <c r="AW88" s="273">
        <v>807</v>
      </c>
      <c r="AX88" s="274">
        <v>869</v>
      </c>
      <c r="AY88" s="275">
        <v>1676</v>
      </c>
      <c r="AZ88" s="273">
        <v>33.6</v>
      </c>
      <c r="BA88" s="274">
        <v>31.2</v>
      </c>
      <c r="BB88" s="275">
        <v>32.299999999999997</v>
      </c>
      <c r="BC88" s="273">
        <v>807</v>
      </c>
      <c r="BD88" s="274">
        <v>869</v>
      </c>
      <c r="BE88" s="275">
        <v>1676</v>
      </c>
    </row>
    <row r="89" spans="1:57" x14ac:dyDescent="0.35">
      <c r="A89" t="s">
        <v>13</v>
      </c>
      <c r="B89" t="s">
        <v>259</v>
      </c>
      <c r="C89" t="s">
        <v>247</v>
      </c>
      <c r="D89" s="273">
        <v>74</v>
      </c>
      <c r="E89" s="274">
        <v>55</v>
      </c>
      <c r="F89" s="275">
        <v>64</v>
      </c>
      <c r="G89" s="273">
        <v>1431</v>
      </c>
      <c r="H89" s="274">
        <v>1465</v>
      </c>
      <c r="I89" s="275">
        <v>2896</v>
      </c>
      <c r="J89" s="273">
        <v>76</v>
      </c>
      <c r="K89" s="274">
        <v>57</v>
      </c>
      <c r="L89" s="275">
        <v>66</v>
      </c>
      <c r="M89" s="273">
        <v>1431</v>
      </c>
      <c r="N89" s="274">
        <v>1465</v>
      </c>
      <c r="O89" s="275">
        <v>2896</v>
      </c>
      <c r="P89" s="273">
        <v>36</v>
      </c>
      <c r="Q89" s="274">
        <v>32.799999999999997</v>
      </c>
      <c r="R89" s="275">
        <v>34.4</v>
      </c>
      <c r="S89" s="273">
        <v>1431</v>
      </c>
      <c r="T89" s="274">
        <v>1465</v>
      </c>
      <c r="U89" s="275">
        <v>2896</v>
      </c>
      <c r="V89" s="273">
        <v>64</v>
      </c>
      <c r="W89" s="274">
        <v>47</v>
      </c>
      <c r="X89" s="275">
        <v>55</v>
      </c>
      <c r="Y89" s="273">
        <v>89</v>
      </c>
      <c r="Z89" s="274">
        <v>86</v>
      </c>
      <c r="AA89" s="275">
        <v>175</v>
      </c>
      <c r="AB89" s="273">
        <v>65</v>
      </c>
      <c r="AC89" s="274">
        <v>49</v>
      </c>
      <c r="AD89" s="275">
        <v>57</v>
      </c>
      <c r="AE89" s="273">
        <v>89</v>
      </c>
      <c r="AF89" s="274">
        <v>86</v>
      </c>
      <c r="AG89" s="275">
        <v>175</v>
      </c>
      <c r="AH89" s="273">
        <v>33.200000000000003</v>
      </c>
      <c r="AI89" s="274">
        <v>30.8</v>
      </c>
      <c r="AJ89" s="275">
        <v>32.1</v>
      </c>
      <c r="AK89" s="273">
        <v>89</v>
      </c>
      <c r="AL89" s="274">
        <v>86</v>
      </c>
      <c r="AM89" s="275">
        <v>175</v>
      </c>
      <c r="AN89" s="273">
        <v>73</v>
      </c>
      <c r="AO89" s="274">
        <v>55</v>
      </c>
      <c r="AP89" s="275">
        <v>64</v>
      </c>
      <c r="AQ89" s="273">
        <v>1557</v>
      </c>
      <c r="AR89" s="274">
        <v>1599</v>
      </c>
      <c r="AS89" s="275">
        <v>3156</v>
      </c>
      <c r="AT89" s="273">
        <v>75</v>
      </c>
      <c r="AU89" s="274">
        <v>57</v>
      </c>
      <c r="AV89" s="275">
        <v>66</v>
      </c>
      <c r="AW89" s="273">
        <v>1557</v>
      </c>
      <c r="AX89" s="274">
        <v>1599</v>
      </c>
      <c r="AY89" s="275">
        <v>3156</v>
      </c>
      <c r="AZ89" s="273">
        <v>35.9</v>
      </c>
      <c r="BA89" s="274">
        <v>32.700000000000003</v>
      </c>
      <c r="BB89" s="275">
        <v>34.299999999999997</v>
      </c>
      <c r="BC89" s="273">
        <v>1557</v>
      </c>
      <c r="BD89" s="274">
        <v>1599</v>
      </c>
      <c r="BE89" s="275">
        <v>3156</v>
      </c>
    </row>
    <row r="90" spans="1:57" x14ac:dyDescent="0.35">
      <c r="A90" t="s">
        <v>65</v>
      </c>
      <c r="B90" t="s">
        <v>310</v>
      </c>
      <c r="C90" t="s">
        <v>309</v>
      </c>
      <c r="D90" s="273" t="s">
        <v>416</v>
      </c>
      <c r="E90" s="273" t="s">
        <v>416</v>
      </c>
      <c r="F90" s="273" t="s">
        <v>416</v>
      </c>
      <c r="G90" s="273" t="s">
        <v>416</v>
      </c>
      <c r="H90" s="273" t="s">
        <v>416</v>
      </c>
      <c r="I90" s="273" t="s">
        <v>416</v>
      </c>
      <c r="J90" s="273" t="s">
        <v>416</v>
      </c>
      <c r="K90" s="273" t="s">
        <v>416</v>
      </c>
      <c r="L90" s="273" t="s">
        <v>416</v>
      </c>
      <c r="M90" s="273" t="s">
        <v>416</v>
      </c>
      <c r="N90" s="273" t="s">
        <v>416</v>
      </c>
      <c r="O90" s="273" t="s">
        <v>416</v>
      </c>
      <c r="P90" s="273" t="s">
        <v>416</v>
      </c>
      <c r="Q90" s="273" t="s">
        <v>416</v>
      </c>
      <c r="R90" s="273" t="s">
        <v>416</v>
      </c>
      <c r="S90" s="273" t="s">
        <v>416</v>
      </c>
      <c r="T90" s="273" t="s">
        <v>416</v>
      </c>
      <c r="U90" s="273" t="s">
        <v>416</v>
      </c>
      <c r="V90" s="273" t="s">
        <v>416</v>
      </c>
      <c r="W90" s="273" t="s">
        <v>416</v>
      </c>
      <c r="X90" s="273" t="s">
        <v>416</v>
      </c>
      <c r="Y90" s="273" t="s">
        <v>416</v>
      </c>
      <c r="Z90" s="273" t="s">
        <v>416</v>
      </c>
      <c r="AA90" s="273" t="s">
        <v>416</v>
      </c>
      <c r="AB90" s="273" t="s">
        <v>416</v>
      </c>
      <c r="AC90" s="273" t="s">
        <v>416</v>
      </c>
      <c r="AD90" s="273" t="s">
        <v>416</v>
      </c>
      <c r="AE90" s="273" t="s">
        <v>416</v>
      </c>
      <c r="AF90" s="273" t="s">
        <v>416</v>
      </c>
      <c r="AG90" s="273" t="s">
        <v>416</v>
      </c>
      <c r="AH90" s="273" t="s">
        <v>416</v>
      </c>
      <c r="AI90" s="273" t="s">
        <v>416</v>
      </c>
      <c r="AJ90" s="273" t="s">
        <v>416</v>
      </c>
      <c r="AK90" s="273" t="s">
        <v>416</v>
      </c>
      <c r="AL90" s="273" t="s">
        <v>416</v>
      </c>
      <c r="AM90" s="273" t="s">
        <v>416</v>
      </c>
      <c r="AN90" s="273">
        <v>67</v>
      </c>
      <c r="AO90" s="274">
        <v>51</v>
      </c>
      <c r="AP90" s="275">
        <v>59</v>
      </c>
      <c r="AQ90" s="273">
        <v>7685</v>
      </c>
      <c r="AR90" s="274">
        <v>8084</v>
      </c>
      <c r="AS90" s="275">
        <v>15769</v>
      </c>
      <c r="AT90" s="273">
        <v>70</v>
      </c>
      <c r="AU90" s="274">
        <v>55</v>
      </c>
      <c r="AV90" s="275">
        <v>62</v>
      </c>
      <c r="AW90" s="273">
        <v>7685</v>
      </c>
      <c r="AX90" s="274">
        <v>8084</v>
      </c>
      <c r="AY90" s="275">
        <v>15769</v>
      </c>
      <c r="AZ90" s="273">
        <v>34.799999999999997</v>
      </c>
      <c r="BA90" s="274">
        <v>32.1</v>
      </c>
      <c r="BB90" s="275">
        <v>33.5</v>
      </c>
      <c r="BC90" s="273">
        <v>7685</v>
      </c>
      <c r="BD90" s="274">
        <v>8084</v>
      </c>
      <c r="BE90" s="275">
        <v>15769</v>
      </c>
    </row>
    <row r="91" spans="1:57" x14ac:dyDescent="0.35">
      <c r="A91" t="s">
        <v>66</v>
      </c>
      <c r="B91" t="s">
        <v>311</v>
      </c>
      <c r="C91" t="s">
        <v>309</v>
      </c>
      <c r="D91" s="273">
        <v>74</v>
      </c>
      <c r="E91" s="274">
        <v>57</v>
      </c>
      <c r="F91" s="275">
        <v>66</v>
      </c>
      <c r="G91" s="273">
        <v>1410</v>
      </c>
      <c r="H91" s="274">
        <v>1455</v>
      </c>
      <c r="I91" s="275">
        <v>2865</v>
      </c>
      <c r="J91" s="273">
        <v>75</v>
      </c>
      <c r="K91" s="274">
        <v>59</v>
      </c>
      <c r="L91" s="275">
        <v>67</v>
      </c>
      <c r="M91" s="273">
        <v>1410</v>
      </c>
      <c r="N91" s="274">
        <v>1455</v>
      </c>
      <c r="O91" s="275">
        <v>2865</v>
      </c>
      <c r="P91" s="273">
        <v>35.4</v>
      </c>
      <c r="Q91" s="274">
        <v>32.9</v>
      </c>
      <c r="R91" s="275">
        <v>34.1</v>
      </c>
      <c r="S91" s="273">
        <v>1410</v>
      </c>
      <c r="T91" s="274">
        <v>1455</v>
      </c>
      <c r="U91" s="275">
        <v>2865</v>
      </c>
      <c r="V91" s="273">
        <v>65</v>
      </c>
      <c r="W91" s="274">
        <v>47</v>
      </c>
      <c r="X91" s="275">
        <v>55</v>
      </c>
      <c r="Y91" s="273">
        <v>627</v>
      </c>
      <c r="Z91" s="274">
        <v>715</v>
      </c>
      <c r="AA91" s="275">
        <v>1342</v>
      </c>
      <c r="AB91" s="273">
        <v>67</v>
      </c>
      <c r="AC91" s="274">
        <v>50</v>
      </c>
      <c r="AD91" s="275">
        <v>58</v>
      </c>
      <c r="AE91" s="273">
        <v>627</v>
      </c>
      <c r="AF91" s="274">
        <v>715</v>
      </c>
      <c r="AG91" s="275">
        <v>1342</v>
      </c>
      <c r="AH91" s="273">
        <v>32.9</v>
      </c>
      <c r="AI91" s="274">
        <v>30.3</v>
      </c>
      <c r="AJ91" s="275">
        <v>31.5</v>
      </c>
      <c r="AK91" s="273">
        <v>627</v>
      </c>
      <c r="AL91" s="274">
        <v>715</v>
      </c>
      <c r="AM91" s="275">
        <v>1342</v>
      </c>
      <c r="AN91" s="273">
        <v>71</v>
      </c>
      <c r="AO91" s="274">
        <v>54</v>
      </c>
      <c r="AP91" s="275">
        <v>62</v>
      </c>
      <c r="AQ91" s="273">
        <v>2209</v>
      </c>
      <c r="AR91" s="274">
        <v>2338</v>
      </c>
      <c r="AS91" s="275">
        <v>4547</v>
      </c>
      <c r="AT91" s="273">
        <v>72</v>
      </c>
      <c r="AU91" s="274">
        <v>56</v>
      </c>
      <c r="AV91" s="275">
        <v>64</v>
      </c>
      <c r="AW91" s="273">
        <v>2209</v>
      </c>
      <c r="AX91" s="274">
        <v>2338</v>
      </c>
      <c r="AY91" s="275">
        <v>4547</v>
      </c>
      <c r="AZ91" s="273">
        <v>34.6</v>
      </c>
      <c r="BA91" s="274">
        <v>31.9</v>
      </c>
      <c r="BB91" s="275">
        <v>33.200000000000003</v>
      </c>
      <c r="BC91" s="273">
        <v>2209</v>
      </c>
      <c r="BD91" s="274">
        <v>2338</v>
      </c>
      <c r="BE91" s="275">
        <v>4547</v>
      </c>
    </row>
    <row r="92" spans="1:57" x14ac:dyDescent="0.35">
      <c r="A92" t="s">
        <v>67</v>
      </c>
      <c r="B92" t="s">
        <v>312</v>
      </c>
      <c r="C92" t="s">
        <v>309</v>
      </c>
      <c r="D92" s="273">
        <v>71</v>
      </c>
      <c r="E92" s="274">
        <v>50</v>
      </c>
      <c r="F92" s="275">
        <v>60</v>
      </c>
      <c r="G92" s="273">
        <v>1584</v>
      </c>
      <c r="H92" s="274">
        <v>1635</v>
      </c>
      <c r="I92" s="275">
        <v>3219</v>
      </c>
      <c r="J92" s="273">
        <v>73</v>
      </c>
      <c r="K92" s="274">
        <v>53</v>
      </c>
      <c r="L92" s="275">
        <v>63</v>
      </c>
      <c r="M92" s="273">
        <v>1584</v>
      </c>
      <c r="N92" s="274">
        <v>1635</v>
      </c>
      <c r="O92" s="275">
        <v>3219</v>
      </c>
      <c r="P92" s="273">
        <v>35.9</v>
      </c>
      <c r="Q92" s="274">
        <v>32.700000000000003</v>
      </c>
      <c r="R92" s="275">
        <v>34.299999999999997</v>
      </c>
      <c r="S92" s="273">
        <v>1584</v>
      </c>
      <c r="T92" s="274">
        <v>1635</v>
      </c>
      <c r="U92" s="275">
        <v>3219</v>
      </c>
      <c r="V92" s="273">
        <v>52</v>
      </c>
      <c r="W92" s="274">
        <v>37</v>
      </c>
      <c r="X92" s="275">
        <v>43</v>
      </c>
      <c r="Y92" s="273">
        <v>196</v>
      </c>
      <c r="Z92" s="274">
        <v>251</v>
      </c>
      <c r="AA92" s="275">
        <v>447</v>
      </c>
      <c r="AB92" s="273">
        <v>57</v>
      </c>
      <c r="AC92" s="274">
        <v>41</v>
      </c>
      <c r="AD92" s="275">
        <v>48</v>
      </c>
      <c r="AE92" s="273">
        <v>196</v>
      </c>
      <c r="AF92" s="274">
        <v>251</v>
      </c>
      <c r="AG92" s="275">
        <v>447</v>
      </c>
      <c r="AH92" s="273">
        <v>31.7</v>
      </c>
      <c r="AI92" s="274">
        <v>29.4</v>
      </c>
      <c r="AJ92" s="275">
        <v>30.4</v>
      </c>
      <c r="AK92" s="273">
        <v>196</v>
      </c>
      <c r="AL92" s="274">
        <v>251</v>
      </c>
      <c r="AM92" s="275">
        <v>447</v>
      </c>
      <c r="AN92" s="273">
        <v>69</v>
      </c>
      <c r="AO92" s="274">
        <v>48</v>
      </c>
      <c r="AP92" s="275">
        <v>58</v>
      </c>
      <c r="AQ92" s="273">
        <v>1881</v>
      </c>
      <c r="AR92" s="274">
        <v>1986</v>
      </c>
      <c r="AS92" s="275">
        <v>3867</v>
      </c>
      <c r="AT92" s="273">
        <v>71</v>
      </c>
      <c r="AU92" s="274">
        <v>51</v>
      </c>
      <c r="AV92" s="275">
        <v>61</v>
      </c>
      <c r="AW92" s="273">
        <v>1881</v>
      </c>
      <c r="AX92" s="274">
        <v>1986</v>
      </c>
      <c r="AY92" s="275">
        <v>3867</v>
      </c>
      <c r="AZ92" s="273">
        <v>35.4</v>
      </c>
      <c r="BA92" s="274">
        <v>32.200000000000003</v>
      </c>
      <c r="BB92" s="275">
        <v>33.799999999999997</v>
      </c>
      <c r="BC92" s="273">
        <v>1881</v>
      </c>
      <c r="BD92" s="274">
        <v>1986</v>
      </c>
      <c r="BE92" s="275">
        <v>3867</v>
      </c>
    </row>
    <row r="93" spans="1:57" x14ac:dyDescent="0.35">
      <c r="A93" t="s">
        <v>69</v>
      </c>
      <c r="B93" t="s">
        <v>314</v>
      </c>
      <c r="C93" t="s">
        <v>309</v>
      </c>
      <c r="D93" s="273">
        <v>68</v>
      </c>
      <c r="E93" s="274">
        <v>50</v>
      </c>
      <c r="F93" s="275">
        <v>58</v>
      </c>
      <c r="G93" s="273">
        <v>1286</v>
      </c>
      <c r="H93" s="274">
        <v>1461</v>
      </c>
      <c r="I93" s="275">
        <v>2747</v>
      </c>
      <c r="J93" s="273">
        <v>71</v>
      </c>
      <c r="K93" s="274">
        <v>54</v>
      </c>
      <c r="L93" s="275">
        <v>62</v>
      </c>
      <c r="M93" s="273">
        <v>1286</v>
      </c>
      <c r="N93" s="274">
        <v>1461</v>
      </c>
      <c r="O93" s="275">
        <v>2747</v>
      </c>
      <c r="P93" s="273">
        <v>34.6</v>
      </c>
      <c r="Q93" s="274">
        <v>31.8</v>
      </c>
      <c r="R93" s="275">
        <v>33.1</v>
      </c>
      <c r="S93" s="273">
        <v>1286</v>
      </c>
      <c r="T93" s="274">
        <v>1461</v>
      </c>
      <c r="U93" s="275">
        <v>2747</v>
      </c>
      <c r="V93" s="273">
        <v>57</v>
      </c>
      <c r="W93" s="274">
        <v>37</v>
      </c>
      <c r="X93" s="275">
        <v>47</v>
      </c>
      <c r="Y93" s="273">
        <v>538</v>
      </c>
      <c r="Z93" s="274">
        <v>596</v>
      </c>
      <c r="AA93" s="275">
        <v>1134</v>
      </c>
      <c r="AB93" s="273">
        <v>63</v>
      </c>
      <c r="AC93" s="274">
        <v>43</v>
      </c>
      <c r="AD93" s="275">
        <v>52</v>
      </c>
      <c r="AE93" s="273">
        <v>538</v>
      </c>
      <c r="AF93" s="274">
        <v>596</v>
      </c>
      <c r="AG93" s="275">
        <v>1134</v>
      </c>
      <c r="AH93" s="273">
        <v>31.7</v>
      </c>
      <c r="AI93" s="274">
        <v>28.7</v>
      </c>
      <c r="AJ93" s="275">
        <v>30.1</v>
      </c>
      <c r="AK93" s="273">
        <v>538</v>
      </c>
      <c r="AL93" s="274">
        <v>596</v>
      </c>
      <c r="AM93" s="275">
        <v>1134</v>
      </c>
      <c r="AN93" s="273">
        <v>64</v>
      </c>
      <c r="AO93" s="274">
        <v>45</v>
      </c>
      <c r="AP93" s="275">
        <v>54</v>
      </c>
      <c r="AQ93" s="273">
        <v>2171</v>
      </c>
      <c r="AR93" s="274">
        <v>2420</v>
      </c>
      <c r="AS93" s="275">
        <v>4591</v>
      </c>
      <c r="AT93" s="273">
        <v>67</v>
      </c>
      <c r="AU93" s="274">
        <v>49</v>
      </c>
      <c r="AV93" s="275">
        <v>58</v>
      </c>
      <c r="AW93" s="273">
        <v>2171</v>
      </c>
      <c r="AX93" s="274">
        <v>2420</v>
      </c>
      <c r="AY93" s="275">
        <v>4591</v>
      </c>
      <c r="AZ93" s="273">
        <v>33.5</v>
      </c>
      <c r="BA93" s="274">
        <v>30.6</v>
      </c>
      <c r="BB93" s="275">
        <v>32</v>
      </c>
      <c r="BC93" s="273">
        <v>2171</v>
      </c>
      <c r="BD93" s="274">
        <v>2420</v>
      </c>
      <c r="BE93" s="275">
        <v>4591</v>
      </c>
    </row>
    <row r="94" spans="1:57" x14ac:dyDescent="0.35">
      <c r="A94" t="s">
        <v>71</v>
      </c>
      <c r="B94" t="s">
        <v>316</v>
      </c>
      <c r="C94" t="s">
        <v>309</v>
      </c>
      <c r="D94" s="273">
        <v>74</v>
      </c>
      <c r="E94" s="274">
        <v>58</v>
      </c>
      <c r="F94" s="275">
        <v>66</v>
      </c>
      <c r="G94" s="273">
        <v>1202</v>
      </c>
      <c r="H94" s="274">
        <v>1194</v>
      </c>
      <c r="I94" s="275">
        <v>2396</v>
      </c>
      <c r="J94" s="273">
        <v>77</v>
      </c>
      <c r="K94" s="274">
        <v>62</v>
      </c>
      <c r="L94" s="275">
        <v>69</v>
      </c>
      <c r="M94" s="273">
        <v>1202</v>
      </c>
      <c r="N94" s="274">
        <v>1194</v>
      </c>
      <c r="O94" s="275">
        <v>2396</v>
      </c>
      <c r="P94" s="273">
        <v>36.4</v>
      </c>
      <c r="Q94" s="274">
        <v>33.5</v>
      </c>
      <c r="R94" s="275">
        <v>35</v>
      </c>
      <c r="S94" s="273">
        <v>1202</v>
      </c>
      <c r="T94" s="274">
        <v>1194</v>
      </c>
      <c r="U94" s="275">
        <v>2396</v>
      </c>
      <c r="V94" s="273">
        <v>61</v>
      </c>
      <c r="W94" s="274">
        <v>57</v>
      </c>
      <c r="X94" s="275">
        <v>59</v>
      </c>
      <c r="Y94" s="273">
        <v>70</v>
      </c>
      <c r="Z94" s="274">
        <v>92</v>
      </c>
      <c r="AA94" s="275">
        <v>162</v>
      </c>
      <c r="AB94" s="273">
        <v>61</v>
      </c>
      <c r="AC94" s="274">
        <v>61</v>
      </c>
      <c r="AD94" s="275">
        <v>61</v>
      </c>
      <c r="AE94" s="273">
        <v>70</v>
      </c>
      <c r="AF94" s="274">
        <v>92</v>
      </c>
      <c r="AG94" s="275">
        <v>162</v>
      </c>
      <c r="AH94" s="273">
        <v>34.9</v>
      </c>
      <c r="AI94" s="274">
        <v>32.5</v>
      </c>
      <c r="AJ94" s="275">
        <v>33.5</v>
      </c>
      <c r="AK94" s="273">
        <v>70</v>
      </c>
      <c r="AL94" s="274">
        <v>92</v>
      </c>
      <c r="AM94" s="275">
        <v>162</v>
      </c>
      <c r="AN94" s="273">
        <v>72</v>
      </c>
      <c r="AO94" s="274">
        <v>58</v>
      </c>
      <c r="AP94" s="275">
        <v>65</v>
      </c>
      <c r="AQ94" s="273">
        <v>1332</v>
      </c>
      <c r="AR94" s="274">
        <v>1351</v>
      </c>
      <c r="AS94" s="275">
        <v>2683</v>
      </c>
      <c r="AT94" s="273">
        <v>75</v>
      </c>
      <c r="AU94" s="274">
        <v>62</v>
      </c>
      <c r="AV94" s="275">
        <v>68</v>
      </c>
      <c r="AW94" s="273">
        <v>1332</v>
      </c>
      <c r="AX94" s="274">
        <v>1351</v>
      </c>
      <c r="AY94" s="275">
        <v>2683</v>
      </c>
      <c r="AZ94" s="273">
        <v>36.200000000000003</v>
      </c>
      <c r="BA94" s="274">
        <v>33.4</v>
      </c>
      <c r="BB94" s="275">
        <v>34.799999999999997</v>
      </c>
      <c r="BC94" s="273">
        <v>1332</v>
      </c>
      <c r="BD94" s="274">
        <v>1351</v>
      </c>
      <c r="BE94" s="275">
        <v>2683</v>
      </c>
    </row>
    <row r="95" spans="1:57" x14ac:dyDescent="0.35">
      <c r="A95" t="s">
        <v>75</v>
      </c>
      <c r="B95" t="s">
        <v>320</v>
      </c>
      <c r="C95" t="s">
        <v>309</v>
      </c>
      <c r="D95" s="273">
        <v>68</v>
      </c>
      <c r="E95" s="274">
        <v>51</v>
      </c>
      <c r="F95" s="275">
        <v>59</v>
      </c>
      <c r="G95" s="273">
        <v>1217</v>
      </c>
      <c r="H95" s="274">
        <v>1305</v>
      </c>
      <c r="I95" s="275">
        <v>2522</v>
      </c>
      <c r="J95" s="273">
        <v>71</v>
      </c>
      <c r="K95" s="274">
        <v>55</v>
      </c>
      <c r="L95" s="275">
        <v>63</v>
      </c>
      <c r="M95" s="273">
        <v>1217</v>
      </c>
      <c r="N95" s="274">
        <v>1305</v>
      </c>
      <c r="O95" s="275">
        <v>2522</v>
      </c>
      <c r="P95" s="273">
        <v>33.799999999999997</v>
      </c>
      <c r="Q95" s="274">
        <v>31.4</v>
      </c>
      <c r="R95" s="275">
        <v>32.6</v>
      </c>
      <c r="S95" s="273">
        <v>1217</v>
      </c>
      <c r="T95" s="274">
        <v>1305</v>
      </c>
      <c r="U95" s="275">
        <v>2522</v>
      </c>
      <c r="V95" s="273">
        <v>59</v>
      </c>
      <c r="W95" s="274">
        <v>47</v>
      </c>
      <c r="X95" s="275">
        <v>53</v>
      </c>
      <c r="Y95" s="273">
        <v>346</v>
      </c>
      <c r="Z95" s="274">
        <v>381</v>
      </c>
      <c r="AA95" s="275">
        <v>727</v>
      </c>
      <c r="AB95" s="273">
        <v>64</v>
      </c>
      <c r="AC95" s="274">
        <v>54</v>
      </c>
      <c r="AD95" s="275">
        <v>58</v>
      </c>
      <c r="AE95" s="273">
        <v>346</v>
      </c>
      <c r="AF95" s="274">
        <v>381</v>
      </c>
      <c r="AG95" s="275">
        <v>727</v>
      </c>
      <c r="AH95" s="273">
        <v>31.9</v>
      </c>
      <c r="AI95" s="274">
        <v>30</v>
      </c>
      <c r="AJ95" s="275">
        <v>30.9</v>
      </c>
      <c r="AK95" s="273">
        <v>346</v>
      </c>
      <c r="AL95" s="274">
        <v>381</v>
      </c>
      <c r="AM95" s="275">
        <v>727</v>
      </c>
      <c r="AN95" s="273">
        <v>65</v>
      </c>
      <c r="AO95" s="274">
        <v>49</v>
      </c>
      <c r="AP95" s="275">
        <v>57</v>
      </c>
      <c r="AQ95" s="273">
        <v>1766</v>
      </c>
      <c r="AR95" s="274">
        <v>1917</v>
      </c>
      <c r="AS95" s="275">
        <v>3683</v>
      </c>
      <c r="AT95" s="273">
        <v>69</v>
      </c>
      <c r="AU95" s="274">
        <v>54</v>
      </c>
      <c r="AV95" s="275">
        <v>61</v>
      </c>
      <c r="AW95" s="273">
        <v>1766</v>
      </c>
      <c r="AX95" s="274">
        <v>1917</v>
      </c>
      <c r="AY95" s="275">
        <v>3683</v>
      </c>
      <c r="AZ95" s="273">
        <v>33.299999999999997</v>
      </c>
      <c r="BA95" s="274">
        <v>30.9</v>
      </c>
      <c r="BB95" s="275">
        <v>32</v>
      </c>
      <c r="BC95" s="273">
        <v>1766</v>
      </c>
      <c r="BD95" s="274">
        <v>1917</v>
      </c>
      <c r="BE95" s="275">
        <v>3683</v>
      </c>
    </row>
    <row r="96" spans="1:57" x14ac:dyDescent="0.35">
      <c r="A96" t="s">
        <v>77</v>
      </c>
      <c r="B96" t="s">
        <v>322</v>
      </c>
      <c r="C96" t="s">
        <v>309</v>
      </c>
      <c r="D96" s="273">
        <v>72</v>
      </c>
      <c r="E96" s="274">
        <v>54</v>
      </c>
      <c r="F96" s="275">
        <v>62</v>
      </c>
      <c r="G96" s="273">
        <v>1000</v>
      </c>
      <c r="H96" s="274">
        <v>1136</v>
      </c>
      <c r="I96" s="275">
        <v>2136</v>
      </c>
      <c r="J96" s="273">
        <v>74</v>
      </c>
      <c r="K96" s="274">
        <v>56</v>
      </c>
      <c r="L96" s="275">
        <v>64</v>
      </c>
      <c r="M96" s="273">
        <v>1000</v>
      </c>
      <c r="N96" s="274">
        <v>1136</v>
      </c>
      <c r="O96" s="275">
        <v>2136</v>
      </c>
      <c r="P96" s="273">
        <v>35</v>
      </c>
      <c r="Q96" s="274">
        <v>32.299999999999997</v>
      </c>
      <c r="R96" s="275">
        <v>33.5</v>
      </c>
      <c r="S96" s="273">
        <v>1000</v>
      </c>
      <c r="T96" s="274">
        <v>1136</v>
      </c>
      <c r="U96" s="275">
        <v>2136</v>
      </c>
      <c r="V96" s="273">
        <v>55</v>
      </c>
      <c r="W96" s="274">
        <v>45</v>
      </c>
      <c r="X96" s="275">
        <v>49</v>
      </c>
      <c r="Y96" s="273">
        <v>364</v>
      </c>
      <c r="Z96" s="274">
        <v>410</v>
      </c>
      <c r="AA96" s="275">
        <v>774</v>
      </c>
      <c r="AB96" s="273">
        <v>58</v>
      </c>
      <c r="AC96" s="274">
        <v>50</v>
      </c>
      <c r="AD96" s="275">
        <v>54</v>
      </c>
      <c r="AE96" s="273">
        <v>364</v>
      </c>
      <c r="AF96" s="274">
        <v>410</v>
      </c>
      <c r="AG96" s="275">
        <v>774</v>
      </c>
      <c r="AH96" s="273">
        <v>32.4</v>
      </c>
      <c r="AI96" s="274">
        <v>30</v>
      </c>
      <c r="AJ96" s="275">
        <v>31.1</v>
      </c>
      <c r="AK96" s="273">
        <v>364</v>
      </c>
      <c r="AL96" s="274">
        <v>410</v>
      </c>
      <c r="AM96" s="275">
        <v>774</v>
      </c>
      <c r="AN96" s="273">
        <v>67</v>
      </c>
      <c r="AO96" s="274">
        <v>50</v>
      </c>
      <c r="AP96" s="275">
        <v>58</v>
      </c>
      <c r="AQ96" s="273">
        <v>1562</v>
      </c>
      <c r="AR96" s="274">
        <v>1766</v>
      </c>
      <c r="AS96" s="275">
        <v>3328</v>
      </c>
      <c r="AT96" s="273">
        <v>69</v>
      </c>
      <c r="AU96" s="274">
        <v>54</v>
      </c>
      <c r="AV96" s="275">
        <v>61</v>
      </c>
      <c r="AW96" s="273">
        <v>1562</v>
      </c>
      <c r="AX96" s="274">
        <v>1766</v>
      </c>
      <c r="AY96" s="275">
        <v>3328</v>
      </c>
      <c r="AZ96" s="273">
        <v>34.200000000000003</v>
      </c>
      <c r="BA96" s="274">
        <v>31.7</v>
      </c>
      <c r="BB96" s="275">
        <v>32.799999999999997</v>
      </c>
      <c r="BC96" s="273">
        <v>1562</v>
      </c>
      <c r="BD96" s="274">
        <v>1766</v>
      </c>
      <c r="BE96" s="275">
        <v>3328</v>
      </c>
    </row>
    <row r="97" spans="1:57" x14ac:dyDescent="0.35">
      <c r="A97" t="s">
        <v>40</v>
      </c>
      <c r="B97" t="s">
        <v>285</v>
      </c>
      <c r="C97" t="s">
        <v>408</v>
      </c>
      <c r="D97" s="273">
        <v>74</v>
      </c>
      <c r="E97" s="274">
        <v>56</v>
      </c>
      <c r="F97" s="275">
        <v>65</v>
      </c>
      <c r="G97" s="273">
        <v>2230</v>
      </c>
      <c r="H97" s="274">
        <v>2412</v>
      </c>
      <c r="I97" s="275">
        <v>4642</v>
      </c>
      <c r="J97" s="273">
        <v>77</v>
      </c>
      <c r="K97" s="274">
        <v>58</v>
      </c>
      <c r="L97" s="275">
        <v>67</v>
      </c>
      <c r="M97" s="273">
        <v>2230</v>
      </c>
      <c r="N97" s="274">
        <v>2412</v>
      </c>
      <c r="O97" s="275">
        <v>4642</v>
      </c>
      <c r="P97" s="273">
        <v>35.9</v>
      </c>
      <c r="Q97" s="274">
        <v>32.9</v>
      </c>
      <c r="R97" s="275">
        <v>34.299999999999997</v>
      </c>
      <c r="S97" s="273">
        <v>2230</v>
      </c>
      <c r="T97" s="274">
        <v>2412</v>
      </c>
      <c r="U97" s="275">
        <v>4642</v>
      </c>
      <c r="V97" s="273">
        <v>59</v>
      </c>
      <c r="W97" s="274">
        <v>40</v>
      </c>
      <c r="X97" s="275">
        <v>50</v>
      </c>
      <c r="Y97" s="273">
        <v>1449</v>
      </c>
      <c r="Z97" s="274">
        <v>1452</v>
      </c>
      <c r="AA97" s="275">
        <v>2901</v>
      </c>
      <c r="AB97" s="273">
        <v>65</v>
      </c>
      <c r="AC97" s="274">
        <v>46</v>
      </c>
      <c r="AD97" s="275">
        <v>55</v>
      </c>
      <c r="AE97" s="273">
        <v>1449</v>
      </c>
      <c r="AF97" s="274">
        <v>1452</v>
      </c>
      <c r="AG97" s="275">
        <v>2901</v>
      </c>
      <c r="AH97" s="273">
        <v>32.4</v>
      </c>
      <c r="AI97" s="274">
        <v>29.5</v>
      </c>
      <c r="AJ97" s="275">
        <v>30.9</v>
      </c>
      <c r="AK97" s="273">
        <v>1449</v>
      </c>
      <c r="AL97" s="274">
        <v>1452</v>
      </c>
      <c r="AM97" s="275">
        <v>2901</v>
      </c>
      <c r="AN97" s="273">
        <v>68</v>
      </c>
      <c r="AO97" s="274">
        <v>50</v>
      </c>
      <c r="AP97" s="275">
        <v>58</v>
      </c>
      <c r="AQ97" s="273">
        <v>3950</v>
      </c>
      <c r="AR97" s="274">
        <v>4143</v>
      </c>
      <c r="AS97" s="275">
        <v>8093</v>
      </c>
      <c r="AT97" s="273">
        <v>71</v>
      </c>
      <c r="AU97" s="274">
        <v>53</v>
      </c>
      <c r="AV97" s="275">
        <v>62</v>
      </c>
      <c r="AW97" s="273">
        <v>3950</v>
      </c>
      <c r="AX97" s="274">
        <v>4143</v>
      </c>
      <c r="AY97" s="275">
        <v>8093</v>
      </c>
      <c r="AZ97" s="273">
        <v>34.4</v>
      </c>
      <c r="BA97" s="274">
        <v>31.6</v>
      </c>
      <c r="BB97" s="275">
        <v>33</v>
      </c>
      <c r="BC97" s="273">
        <v>3950</v>
      </c>
      <c r="BD97" s="274">
        <v>4143</v>
      </c>
      <c r="BE97" s="275">
        <v>8093</v>
      </c>
    </row>
    <row r="98" spans="1:57" x14ac:dyDescent="0.35">
      <c r="A98" t="s">
        <v>41</v>
      </c>
      <c r="B98" t="s">
        <v>286</v>
      </c>
      <c r="C98" t="s">
        <v>408</v>
      </c>
      <c r="D98" s="273">
        <v>75</v>
      </c>
      <c r="E98" s="274">
        <v>55</v>
      </c>
      <c r="F98" s="275">
        <v>65</v>
      </c>
      <c r="G98" s="273">
        <v>1115</v>
      </c>
      <c r="H98" s="274">
        <v>1153</v>
      </c>
      <c r="I98" s="275">
        <v>2268</v>
      </c>
      <c r="J98" s="273">
        <v>77</v>
      </c>
      <c r="K98" s="274">
        <v>59</v>
      </c>
      <c r="L98" s="275">
        <v>68</v>
      </c>
      <c r="M98" s="273">
        <v>1115</v>
      </c>
      <c r="N98" s="274">
        <v>1153</v>
      </c>
      <c r="O98" s="275">
        <v>2268</v>
      </c>
      <c r="P98" s="273">
        <v>35.200000000000003</v>
      </c>
      <c r="Q98" s="274">
        <v>33</v>
      </c>
      <c r="R98" s="275">
        <v>34.1</v>
      </c>
      <c r="S98" s="273">
        <v>1115</v>
      </c>
      <c r="T98" s="274">
        <v>1153</v>
      </c>
      <c r="U98" s="275">
        <v>2268</v>
      </c>
      <c r="V98" s="273">
        <v>43</v>
      </c>
      <c r="W98" s="274">
        <v>34</v>
      </c>
      <c r="X98" s="275">
        <v>39</v>
      </c>
      <c r="Y98" s="273">
        <v>212</v>
      </c>
      <c r="Z98" s="274">
        <v>225</v>
      </c>
      <c r="AA98" s="275">
        <v>437</v>
      </c>
      <c r="AB98" s="273">
        <v>50</v>
      </c>
      <c r="AC98" s="274">
        <v>43</v>
      </c>
      <c r="AD98" s="275">
        <v>46</v>
      </c>
      <c r="AE98" s="273">
        <v>212</v>
      </c>
      <c r="AF98" s="274">
        <v>225</v>
      </c>
      <c r="AG98" s="275">
        <v>437</v>
      </c>
      <c r="AH98" s="273">
        <v>30.2</v>
      </c>
      <c r="AI98" s="274">
        <v>28.8</v>
      </c>
      <c r="AJ98" s="275">
        <v>29.5</v>
      </c>
      <c r="AK98" s="273">
        <v>212</v>
      </c>
      <c r="AL98" s="274">
        <v>225</v>
      </c>
      <c r="AM98" s="275">
        <v>437</v>
      </c>
      <c r="AN98" s="273">
        <v>70</v>
      </c>
      <c r="AO98" s="274">
        <v>52</v>
      </c>
      <c r="AP98" s="275">
        <v>61</v>
      </c>
      <c r="AQ98" s="273">
        <v>1396</v>
      </c>
      <c r="AR98" s="274">
        <v>1443</v>
      </c>
      <c r="AS98" s="275">
        <v>2839</v>
      </c>
      <c r="AT98" s="273">
        <v>73</v>
      </c>
      <c r="AU98" s="274">
        <v>57</v>
      </c>
      <c r="AV98" s="275">
        <v>64</v>
      </c>
      <c r="AW98" s="273">
        <v>1396</v>
      </c>
      <c r="AX98" s="274">
        <v>1443</v>
      </c>
      <c r="AY98" s="275">
        <v>2839</v>
      </c>
      <c r="AZ98" s="273">
        <v>34.4</v>
      </c>
      <c r="BA98" s="274">
        <v>32.299999999999997</v>
      </c>
      <c r="BB98" s="275">
        <v>33.299999999999997</v>
      </c>
      <c r="BC98" s="273">
        <v>1396</v>
      </c>
      <c r="BD98" s="274">
        <v>1443</v>
      </c>
      <c r="BE98" s="275">
        <v>2839</v>
      </c>
    </row>
    <row r="99" spans="1:57" x14ac:dyDescent="0.35">
      <c r="A99" t="s">
        <v>45</v>
      </c>
      <c r="B99" t="s">
        <v>290</v>
      </c>
      <c r="C99" t="s">
        <v>408</v>
      </c>
      <c r="D99" s="273">
        <v>76</v>
      </c>
      <c r="E99" s="274">
        <v>59</v>
      </c>
      <c r="F99" s="275">
        <v>67</v>
      </c>
      <c r="G99" s="273">
        <v>1931</v>
      </c>
      <c r="H99" s="274">
        <v>2104</v>
      </c>
      <c r="I99" s="275">
        <v>4035</v>
      </c>
      <c r="J99" s="273">
        <v>78</v>
      </c>
      <c r="K99" s="274">
        <v>60</v>
      </c>
      <c r="L99" s="275">
        <v>69</v>
      </c>
      <c r="M99" s="273">
        <v>1931</v>
      </c>
      <c r="N99" s="274">
        <v>2104</v>
      </c>
      <c r="O99" s="275">
        <v>4035</v>
      </c>
      <c r="P99" s="273">
        <v>36.5</v>
      </c>
      <c r="Q99" s="274">
        <v>33.9</v>
      </c>
      <c r="R99" s="275">
        <v>35.1</v>
      </c>
      <c r="S99" s="273">
        <v>1931</v>
      </c>
      <c r="T99" s="274">
        <v>2104</v>
      </c>
      <c r="U99" s="275">
        <v>4035</v>
      </c>
      <c r="V99" s="273">
        <v>59</v>
      </c>
      <c r="W99" s="274">
        <v>43</v>
      </c>
      <c r="X99" s="275">
        <v>51</v>
      </c>
      <c r="Y99" s="273">
        <v>654</v>
      </c>
      <c r="Z99" s="274">
        <v>670</v>
      </c>
      <c r="AA99" s="275">
        <v>1324</v>
      </c>
      <c r="AB99" s="273">
        <v>64</v>
      </c>
      <c r="AC99" s="274">
        <v>49</v>
      </c>
      <c r="AD99" s="275">
        <v>56</v>
      </c>
      <c r="AE99" s="273">
        <v>654</v>
      </c>
      <c r="AF99" s="274">
        <v>670</v>
      </c>
      <c r="AG99" s="275">
        <v>1324</v>
      </c>
      <c r="AH99" s="273">
        <v>33.299999999999997</v>
      </c>
      <c r="AI99" s="274">
        <v>30.7</v>
      </c>
      <c r="AJ99" s="275">
        <v>32</v>
      </c>
      <c r="AK99" s="273">
        <v>654</v>
      </c>
      <c r="AL99" s="274">
        <v>670</v>
      </c>
      <c r="AM99" s="275">
        <v>1324</v>
      </c>
      <c r="AN99" s="273">
        <v>71</v>
      </c>
      <c r="AO99" s="274">
        <v>54</v>
      </c>
      <c r="AP99" s="275">
        <v>63</v>
      </c>
      <c r="AQ99" s="273">
        <v>2645</v>
      </c>
      <c r="AR99" s="274">
        <v>2841</v>
      </c>
      <c r="AS99" s="275">
        <v>5486</v>
      </c>
      <c r="AT99" s="273">
        <v>74</v>
      </c>
      <c r="AU99" s="274">
        <v>57</v>
      </c>
      <c r="AV99" s="275">
        <v>65</v>
      </c>
      <c r="AW99" s="273">
        <v>2645</v>
      </c>
      <c r="AX99" s="274">
        <v>2841</v>
      </c>
      <c r="AY99" s="275">
        <v>5486</v>
      </c>
      <c r="AZ99" s="273">
        <v>35.6</v>
      </c>
      <c r="BA99" s="274">
        <v>33.1</v>
      </c>
      <c r="BB99" s="275">
        <v>34.299999999999997</v>
      </c>
      <c r="BC99" s="273">
        <v>2645</v>
      </c>
      <c r="BD99" s="274">
        <v>2841</v>
      </c>
      <c r="BE99" s="275">
        <v>5486</v>
      </c>
    </row>
    <row r="100" spans="1:57" x14ac:dyDescent="0.35">
      <c r="A100" t="s">
        <v>46</v>
      </c>
      <c r="B100" t="s">
        <v>291</v>
      </c>
      <c r="C100" t="s">
        <v>408</v>
      </c>
      <c r="D100" s="273">
        <v>71</v>
      </c>
      <c r="E100" s="274">
        <v>55</v>
      </c>
      <c r="F100" s="275">
        <v>63</v>
      </c>
      <c r="G100" s="273">
        <v>3377</v>
      </c>
      <c r="H100" s="274">
        <v>3511</v>
      </c>
      <c r="I100" s="275">
        <v>6888</v>
      </c>
      <c r="J100" s="273">
        <v>73</v>
      </c>
      <c r="K100" s="274">
        <v>58</v>
      </c>
      <c r="L100" s="275">
        <v>65</v>
      </c>
      <c r="M100" s="273">
        <v>3377</v>
      </c>
      <c r="N100" s="274">
        <v>3511</v>
      </c>
      <c r="O100" s="275">
        <v>6888</v>
      </c>
      <c r="P100" s="273">
        <v>35.6</v>
      </c>
      <c r="Q100" s="274">
        <v>32.9</v>
      </c>
      <c r="R100" s="275">
        <v>34.200000000000003</v>
      </c>
      <c r="S100" s="273">
        <v>3377</v>
      </c>
      <c r="T100" s="274">
        <v>3511</v>
      </c>
      <c r="U100" s="275">
        <v>6888</v>
      </c>
      <c r="V100" s="273">
        <v>54</v>
      </c>
      <c r="W100" s="274">
        <v>38</v>
      </c>
      <c r="X100" s="275">
        <v>46</v>
      </c>
      <c r="Y100" s="273">
        <v>943</v>
      </c>
      <c r="Z100" s="274">
        <v>946</v>
      </c>
      <c r="AA100" s="275">
        <v>1889</v>
      </c>
      <c r="AB100" s="273">
        <v>57</v>
      </c>
      <c r="AC100" s="274">
        <v>42</v>
      </c>
      <c r="AD100" s="275">
        <v>49</v>
      </c>
      <c r="AE100" s="273">
        <v>943</v>
      </c>
      <c r="AF100" s="274">
        <v>946</v>
      </c>
      <c r="AG100" s="275">
        <v>1889</v>
      </c>
      <c r="AH100" s="273">
        <v>32.200000000000003</v>
      </c>
      <c r="AI100" s="274">
        <v>29.4</v>
      </c>
      <c r="AJ100" s="275">
        <v>30.8</v>
      </c>
      <c r="AK100" s="273">
        <v>943</v>
      </c>
      <c r="AL100" s="274">
        <v>946</v>
      </c>
      <c r="AM100" s="275">
        <v>1889</v>
      </c>
      <c r="AN100" s="273">
        <v>68</v>
      </c>
      <c r="AO100" s="274">
        <v>51</v>
      </c>
      <c r="AP100" s="275">
        <v>59</v>
      </c>
      <c r="AQ100" s="273">
        <v>4946</v>
      </c>
      <c r="AR100" s="274">
        <v>5170</v>
      </c>
      <c r="AS100" s="275">
        <v>10116</v>
      </c>
      <c r="AT100" s="273">
        <v>70</v>
      </c>
      <c r="AU100" s="274">
        <v>54</v>
      </c>
      <c r="AV100" s="275">
        <v>62</v>
      </c>
      <c r="AW100" s="273">
        <v>4946</v>
      </c>
      <c r="AX100" s="274">
        <v>5170</v>
      </c>
      <c r="AY100" s="275">
        <v>10116</v>
      </c>
      <c r="AZ100" s="273">
        <v>35</v>
      </c>
      <c r="BA100" s="274">
        <v>32.299999999999997</v>
      </c>
      <c r="BB100" s="275">
        <v>33.6</v>
      </c>
      <c r="BC100" s="273">
        <v>4946</v>
      </c>
      <c r="BD100" s="274">
        <v>5170</v>
      </c>
      <c r="BE100" s="275">
        <v>10116</v>
      </c>
    </row>
    <row r="101" spans="1:57" x14ac:dyDescent="0.35">
      <c r="A101" t="s">
        <v>52</v>
      </c>
      <c r="B101" t="s">
        <v>297</v>
      </c>
      <c r="C101" t="s">
        <v>408</v>
      </c>
      <c r="D101" s="273">
        <v>75</v>
      </c>
      <c r="E101" s="274">
        <v>55</v>
      </c>
      <c r="F101" s="275">
        <v>65</v>
      </c>
      <c r="G101" s="273">
        <v>1836</v>
      </c>
      <c r="H101" s="274">
        <v>1883</v>
      </c>
      <c r="I101" s="275">
        <v>3719</v>
      </c>
      <c r="J101" s="273">
        <v>77</v>
      </c>
      <c r="K101" s="274">
        <v>57</v>
      </c>
      <c r="L101" s="275">
        <v>67</v>
      </c>
      <c r="M101" s="273">
        <v>1836</v>
      </c>
      <c r="N101" s="274">
        <v>1883</v>
      </c>
      <c r="O101" s="275">
        <v>3719</v>
      </c>
      <c r="P101" s="273">
        <v>35.200000000000003</v>
      </c>
      <c r="Q101" s="274">
        <v>32</v>
      </c>
      <c r="R101" s="275">
        <v>33.6</v>
      </c>
      <c r="S101" s="273">
        <v>1836</v>
      </c>
      <c r="T101" s="274">
        <v>1883</v>
      </c>
      <c r="U101" s="275">
        <v>3719</v>
      </c>
      <c r="V101" s="273">
        <v>49</v>
      </c>
      <c r="W101" s="274">
        <v>39</v>
      </c>
      <c r="X101" s="275">
        <v>44</v>
      </c>
      <c r="Y101" s="273">
        <v>198</v>
      </c>
      <c r="Z101" s="274">
        <v>193</v>
      </c>
      <c r="AA101" s="275">
        <v>391</v>
      </c>
      <c r="AB101" s="273">
        <v>57</v>
      </c>
      <c r="AC101" s="274">
        <v>41</v>
      </c>
      <c r="AD101" s="275">
        <v>49</v>
      </c>
      <c r="AE101" s="273">
        <v>198</v>
      </c>
      <c r="AF101" s="274">
        <v>193</v>
      </c>
      <c r="AG101" s="275">
        <v>391</v>
      </c>
      <c r="AH101" s="273">
        <v>30.4</v>
      </c>
      <c r="AI101" s="274">
        <v>28.8</v>
      </c>
      <c r="AJ101" s="275">
        <v>29.6</v>
      </c>
      <c r="AK101" s="273">
        <v>198</v>
      </c>
      <c r="AL101" s="274">
        <v>193</v>
      </c>
      <c r="AM101" s="275">
        <v>391</v>
      </c>
      <c r="AN101" s="273">
        <v>72</v>
      </c>
      <c r="AO101" s="274">
        <v>53</v>
      </c>
      <c r="AP101" s="275">
        <v>63</v>
      </c>
      <c r="AQ101" s="273">
        <v>2063</v>
      </c>
      <c r="AR101" s="274">
        <v>2106</v>
      </c>
      <c r="AS101" s="275">
        <v>4169</v>
      </c>
      <c r="AT101" s="273">
        <v>74</v>
      </c>
      <c r="AU101" s="274">
        <v>55</v>
      </c>
      <c r="AV101" s="275">
        <v>65</v>
      </c>
      <c r="AW101" s="273">
        <v>2063</v>
      </c>
      <c r="AX101" s="274">
        <v>2106</v>
      </c>
      <c r="AY101" s="275">
        <v>4169</v>
      </c>
      <c r="AZ101" s="273">
        <v>34.700000000000003</v>
      </c>
      <c r="BA101" s="274">
        <v>31.7</v>
      </c>
      <c r="BB101" s="275">
        <v>33.200000000000003</v>
      </c>
      <c r="BC101" s="273">
        <v>2063</v>
      </c>
      <c r="BD101" s="274">
        <v>2106</v>
      </c>
      <c r="BE101" s="275">
        <v>4169</v>
      </c>
    </row>
    <row r="102" spans="1:57" x14ac:dyDescent="0.35">
      <c r="A102" t="s">
        <v>94</v>
      </c>
      <c r="B102" t="s">
        <v>337</v>
      </c>
      <c r="C102" t="s">
        <v>338</v>
      </c>
      <c r="D102" s="273" t="s">
        <v>416</v>
      </c>
      <c r="E102" s="273" t="s">
        <v>416</v>
      </c>
      <c r="F102" s="273" t="s">
        <v>416</v>
      </c>
      <c r="G102" s="273" t="s">
        <v>416</v>
      </c>
      <c r="H102" s="273" t="s">
        <v>416</v>
      </c>
      <c r="I102" s="273" t="s">
        <v>416</v>
      </c>
      <c r="J102" s="273" t="s">
        <v>416</v>
      </c>
      <c r="K102" s="273" t="s">
        <v>416</v>
      </c>
      <c r="L102" s="273" t="s">
        <v>416</v>
      </c>
      <c r="M102" s="273" t="s">
        <v>416</v>
      </c>
      <c r="N102" s="273" t="s">
        <v>416</v>
      </c>
      <c r="O102" s="273" t="s">
        <v>416</v>
      </c>
      <c r="P102" s="273" t="s">
        <v>416</v>
      </c>
      <c r="Q102" s="273" t="s">
        <v>416</v>
      </c>
      <c r="R102" s="273" t="s">
        <v>416</v>
      </c>
      <c r="S102" s="273" t="s">
        <v>416</v>
      </c>
      <c r="T102" s="273" t="s">
        <v>416</v>
      </c>
      <c r="U102" s="273" t="s">
        <v>416</v>
      </c>
      <c r="V102" s="273" t="s">
        <v>416</v>
      </c>
      <c r="W102" s="273" t="s">
        <v>416</v>
      </c>
      <c r="X102" s="273" t="s">
        <v>416</v>
      </c>
      <c r="Y102" s="273" t="s">
        <v>416</v>
      </c>
      <c r="Z102" s="273" t="s">
        <v>416</v>
      </c>
      <c r="AA102" s="273" t="s">
        <v>416</v>
      </c>
      <c r="AB102" s="273" t="s">
        <v>416</v>
      </c>
      <c r="AC102" s="273" t="s">
        <v>416</v>
      </c>
      <c r="AD102" s="273" t="s">
        <v>416</v>
      </c>
      <c r="AE102" s="273" t="s">
        <v>416</v>
      </c>
      <c r="AF102" s="273" t="s">
        <v>416</v>
      </c>
      <c r="AG102" s="273" t="s">
        <v>416</v>
      </c>
      <c r="AH102" s="273" t="s">
        <v>416</v>
      </c>
      <c r="AI102" s="273" t="s">
        <v>416</v>
      </c>
      <c r="AJ102" s="273" t="s">
        <v>416</v>
      </c>
      <c r="AK102" s="273" t="s">
        <v>416</v>
      </c>
      <c r="AL102" s="273" t="s">
        <v>416</v>
      </c>
      <c r="AM102" s="273" t="s">
        <v>416</v>
      </c>
      <c r="AN102" s="273">
        <v>85</v>
      </c>
      <c r="AO102" s="274">
        <v>64</v>
      </c>
      <c r="AP102" s="275">
        <v>76</v>
      </c>
      <c r="AQ102" s="273">
        <v>27</v>
      </c>
      <c r="AR102" s="274">
        <v>22</v>
      </c>
      <c r="AS102" s="275">
        <v>49</v>
      </c>
      <c r="AT102" s="273">
        <v>85</v>
      </c>
      <c r="AU102" s="274">
        <v>64</v>
      </c>
      <c r="AV102" s="275">
        <v>76</v>
      </c>
      <c r="AW102" s="273">
        <v>27</v>
      </c>
      <c r="AX102" s="274">
        <v>22</v>
      </c>
      <c r="AY102" s="275">
        <v>49</v>
      </c>
      <c r="AZ102" s="273">
        <v>37.1</v>
      </c>
      <c r="BA102" s="274">
        <v>34.4</v>
      </c>
      <c r="BB102" s="275">
        <v>35.9</v>
      </c>
      <c r="BC102" s="273">
        <v>27</v>
      </c>
      <c r="BD102" s="274">
        <v>22</v>
      </c>
      <c r="BE102" s="275">
        <v>49</v>
      </c>
    </row>
    <row r="103" spans="1:57" x14ac:dyDescent="0.35">
      <c r="A103" t="s">
        <v>108</v>
      </c>
      <c r="B103" t="s">
        <v>353</v>
      </c>
      <c r="C103" t="s">
        <v>352</v>
      </c>
      <c r="D103" s="273">
        <v>75</v>
      </c>
      <c r="E103" s="274">
        <v>59</v>
      </c>
      <c r="F103" s="275">
        <v>67</v>
      </c>
      <c r="G103" s="273">
        <v>789</v>
      </c>
      <c r="H103" s="274">
        <v>828</v>
      </c>
      <c r="I103" s="275">
        <v>1617</v>
      </c>
      <c r="J103" s="273">
        <v>76</v>
      </c>
      <c r="K103" s="274">
        <v>63</v>
      </c>
      <c r="L103" s="275">
        <v>69</v>
      </c>
      <c r="M103" s="273">
        <v>789</v>
      </c>
      <c r="N103" s="274">
        <v>828</v>
      </c>
      <c r="O103" s="275">
        <v>1617</v>
      </c>
      <c r="P103" s="273">
        <v>34.9</v>
      </c>
      <c r="Q103" s="274">
        <v>32.799999999999997</v>
      </c>
      <c r="R103" s="275">
        <v>33.9</v>
      </c>
      <c r="S103" s="273">
        <v>789</v>
      </c>
      <c r="T103" s="274">
        <v>828</v>
      </c>
      <c r="U103" s="275">
        <v>1617</v>
      </c>
      <c r="V103" s="273">
        <v>74</v>
      </c>
      <c r="W103" s="274">
        <v>56</v>
      </c>
      <c r="X103" s="275">
        <v>65</v>
      </c>
      <c r="Y103" s="273">
        <v>898</v>
      </c>
      <c r="Z103" s="274">
        <v>1006</v>
      </c>
      <c r="AA103" s="275">
        <v>1904</v>
      </c>
      <c r="AB103" s="273">
        <v>78</v>
      </c>
      <c r="AC103" s="274">
        <v>60</v>
      </c>
      <c r="AD103" s="275">
        <v>68</v>
      </c>
      <c r="AE103" s="273">
        <v>898</v>
      </c>
      <c r="AF103" s="274">
        <v>1006</v>
      </c>
      <c r="AG103" s="275">
        <v>1904</v>
      </c>
      <c r="AH103" s="273">
        <v>34.299999999999997</v>
      </c>
      <c r="AI103" s="274">
        <v>31.5</v>
      </c>
      <c r="AJ103" s="275">
        <v>32.799999999999997</v>
      </c>
      <c r="AK103" s="273">
        <v>898</v>
      </c>
      <c r="AL103" s="274">
        <v>1006</v>
      </c>
      <c r="AM103" s="275">
        <v>1904</v>
      </c>
      <c r="AN103" s="273">
        <v>74</v>
      </c>
      <c r="AO103" s="274">
        <v>57</v>
      </c>
      <c r="AP103" s="275">
        <v>65</v>
      </c>
      <c r="AQ103" s="273">
        <v>1734</v>
      </c>
      <c r="AR103" s="274">
        <v>1885</v>
      </c>
      <c r="AS103" s="275">
        <v>3619</v>
      </c>
      <c r="AT103" s="273">
        <v>76</v>
      </c>
      <c r="AU103" s="274">
        <v>60</v>
      </c>
      <c r="AV103" s="275">
        <v>68</v>
      </c>
      <c r="AW103" s="273">
        <v>1734</v>
      </c>
      <c r="AX103" s="274">
        <v>1885</v>
      </c>
      <c r="AY103" s="275">
        <v>3619</v>
      </c>
      <c r="AZ103" s="273">
        <v>34.4</v>
      </c>
      <c r="BA103" s="274">
        <v>32</v>
      </c>
      <c r="BB103" s="275">
        <v>33.1</v>
      </c>
      <c r="BC103" s="273">
        <v>1734</v>
      </c>
      <c r="BD103" s="274">
        <v>1885</v>
      </c>
      <c r="BE103" s="275">
        <v>3619</v>
      </c>
    </row>
    <row r="104" spans="1:57" x14ac:dyDescent="0.35">
      <c r="A104" t="s">
        <v>109</v>
      </c>
      <c r="B104" t="s">
        <v>354</v>
      </c>
      <c r="C104" t="s">
        <v>352</v>
      </c>
      <c r="D104" s="273">
        <v>81</v>
      </c>
      <c r="E104" s="274">
        <v>65</v>
      </c>
      <c r="F104" s="275">
        <v>73</v>
      </c>
      <c r="G104" s="273">
        <v>1041</v>
      </c>
      <c r="H104" s="274">
        <v>1053</v>
      </c>
      <c r="I104" s="275">
        <v>2094</v>
      </c>
      <c r="J104" s="273">
        <v>81</v>
      </c>
      <c r="K104" s="274">
        <v>66</v>
      </c>
      <c r="L104" s="275">
        <v>74</v>
      </c>
      <c r="M104" s="273">
        <v>1041</v>
      </c>
      <c r="N104" s="274">
        <v>1053</v>
      </c>
      <c r="O104" s="275">
        <v>2094</v>
      </c>
      <c r="P104" s="273">
        <v>38</v>
      </c>
      <c r="Q104" s="274">
        <v>35.200000000000003</v>
      </c>
      <c r="R104" s="275">
        <v>36.6</v>
      </c>
      <c r="S104" s="273">
        <v>1041</v>
      </c>
      <c r="T104" s="274">
        <v>1053</v>
      </c>
      <c r="U104" s="275">
        <v>2094</v>
      </c>
      <c r="V104" s="273">
        <v>70</v>
      </c>
      <c r="W104" s="274">
        <v>52</v>
      </c>
      <c r="X104" s="275">
        <v>61</v>
      </c>
      <c r="Y104" s="273">
        <v>957</v>
      </c>
      <c r="Z104" s="274">
        <v>945</v>
      </c>
      <c r="AA104" s="275">
        <v>1902</v>
      </c>
      <c r="AB104" s="273">
        <v>71</v>
      </c>
      <c r="AC104" s="274">
        <v>55</v>
      </c>
      <c r="AD104" s="275">
        <v>63</v>
      </c>
      <c r="AE104" s="273">
        <v>957</v>
      </c>
      <c r="AF104" s="274">
        <v>945</v>
      </c>
      <c r="AG104" s="275">
        <v>1902</v>
      </c>
      <c r="AH104" s="273">
        <v>34.6</v>
      </c>
      <c r="AI104" s="274">
        <v>31.9</v>
      </c>
      <c r="AJ104" s="275">
        <v>33.299999999999997</v>
      </c>
      <c r="AK104" s="273">
        <v>957</v>
      </c>
      <c r="AL104" s="274">
        <v>945</v>
      </c>
      <c r="AM104" s="275">
        <v>1902</v>
      </c>
      <c r="AN104" s="273">
        <v>75</v>
      </c>
      <c r="AO104" s="274">
        <v>59</v>
      </c>
      <c r="AP104" s="275">
        <v>67</v>
      </c>
      <c r="AQ104" s="273">
        <v>2204</v>
      </c>
      <c r="AR104" s="274">
        <v>2236</v>
      </c>
      <c r="AS104" s="275">
        <v>4440</v>
      </c>
      <c r="AT104" s="273">
        <v>76</v>
      </c>
      <c r="AU104" s="274">
        <v>60</v>
      </c>
      <c r="AV104" s="275">
        <v>68</v>
      </c>
      <c r="AW104" s="273">
        <v>2204</v>
      </c>
      <c r="AX104" s="274">
        <v>2236</v>
      </c>
      <c r="AY104" s="275">
        <v>4440</v>
      </c>
      <c r="AZ104" s="273">
        <v>36.299999999999997</v>
      </c>
      <c r="BA104" s="274">
        <v>33.6</v>
      </c>
      <c r="BB104" s="275">
        <v>35</v>
      </c>
      <c r="BC104" s="273">
        <v>2204</v>
      </c>
      <c r="BD104" s="274">
        <v>2236</v>
      </c>
      <c r="BE104" s="275">
        <v>4440</v>
      </c>
    </row>
    <row r="105" spans="1:57" x14ac:dyDescent="0.35">
      <c r="A105" t="s">
        <v>110</v>
      </c>
      <c r="B105" t="s">
        <v>355</v>
      </c>
      <c r="C105" t="s">
        <v>352</v>
      </c>
      <c r="D105" s="273">
        <v>85</v>
      </c>
      <c r="E105" s="274">
        <v>71</v>
      </c>
      <c r="F105" s="275">
        <v>78</v>
      </c>
      <c r="G105" s="273">
        <v>1215</v>
      </c>
      <c r="H105" s="274">
        <v>1314</v>
      </c>
      <c r="I105" s="275">
        <v>2529</v>
      </c>
      <c r="J105" s="273">
        <v>86</v>
      </c>
      <c r="K105" s="274">
        <v>72</v>
      </c>
      <c r="L105" s="275">
        <v>79</v>
      </c>
      <c r="M105" s="273">
        <v>1215</v>
      </c>
      <c r="N105" s="274">
        <v>1314</v>
      </c>
      <c r="O105" s="275">
        <v>2529</v>
      </c>
      <c r="P105" s="273">
        <v>37.799999999999997</v>
      </c>
      <c r="Q105" s="274">
        <v>35.200000000000003</v>
      </c>
      <c r="R105" s="275">
        <v>36.4</v>
      </c>
      <c r="S105" s="273">
        <v>1215</v>
      </c>
      <c r="T105" s="274">
        <v>1314</v>
      </c>
      <c r="U105" s="275">
        <v>2529</v>
      </c>
      <c r="V105" s="273">
        <v>75</v>
      </c>
      <c r="W105" s="274">
        <v>64</v>
      </c>
      <c r="X105" s="275">
        <v>70</v>
      </c>
      <c r="Y105" s="273">
        <v>288</v>
      </c>
      <c r="Z105" s="274">
        <v>286</v>
      </c>
      <c r="AA105" s="275">
        <v>574</v>
      </c>
      <c r="AB105" s="273">
        <v>76</v>
      </c>
      <c r="AC105" s="274">
        <v>66</v>
      </c>
      <c r="AD105" s="275">
        <v>71</v>
      </c>
      <c r="AE105" s="273">
        <v>288</v>
      </c>
      <c r="AF105" s="274">
        <v>286</v>
      </c>
      <c r="AG105" s="275">
        <v>574</v>
      </c>
      <c r="AH105" s="273">
        <v>35.4</v>
      </c>
      <c r="AI105" s="274">
        <v>33.799999999999997</v>
      </c>
      <c r="AJ105" s="275">
        <v>34.6</v>
      </c>
      <c r="AK105" s="273">
        <v>288</v>
      </c>
      <c r="AL105" s="274">
        <v>286</v>
      </c>
      <c r="AM105" s="275">
        <v>574</v>
      </c>
      <c r="AN105" s="273">
        <v>83</v>
      </c>
      <c r="AO105" s="274">
        <v>68</v>
      </c>
      <c r="AP105" s="275">
        <v>75</v>
      </c>
      <c r="AQ105" s="273">
        <v>1614</v>
      </c>
      <c r="AR105" s="274">
        <v>1713</v>
      </c>
      <c r="AS105" s="275">
        <v>3327</v>
      </c>
      <c r="AT105" s="273">
        <v>83</v>
      </c>
      <c r="AU105" s="274">
        <v>70</v>
      </c>
      <c r="AV105" s="275">
        <v>76</v>
      </c>
      <c r="AW105" s="273">
        <v>1614</v>
      </c>
      <c r="AX105" s="274">
        <v>1713</v>
      </c>
      <c r="AY105" s="275">
        <v>3327</v>
      </c>
      <c r="AZ105" s="273">
        <v>37.299999999999997</v>
      </c>
      <c r="BA105" s="274">
        <v>34.799999999999997</v>
      </c>
      <c r="BB105" s="275">
        <v>36</v>
      </c>
      <c r="BC105" s="273">
        <v>1614</v>
      </c>
      <c r="BD105" s="274">
        <v>1713</v>
      </c>
      <c r="BE105" s="275">
        <v>3327</v>
      </c>
    </row>
    <row r="106" spans="1:57" x14ac:dyDescent="0.35">
      <c r="A106" t="s">
        <v>111</v>
      </c>
      <c r="B106" t="s">
        <v>356</v>
      </c>
      <c r="C106" t="s">
        <v>352</v>
      </c>
      <c r="D106" s="273">
        <v>73</v>
      </c>
      <c r="E106" s="274">
        <v>58</v>
      </c>
      <c r="F106" s="275">
        <v>65</v>
      </c>
      <c r="G106" s="273">
        <v>545</v>
      </c>
      <c r="H106" s="274">
        <v>570</v>
      </c>
      <c r="I106" s="275">
        <v>1115</v>
      </c>
      <c r="J106" s="273">
        <v>74</v>
      </c>
      <c r="K106" s="274">
        <v>59</v>
      </c>
      <c r="L106" s="275">
        <v>67</v>
      </c>
      <c r="M106" s="273">
        <v>545</v>
      </c>
      <c r="N106" s="274">
        <v>570</v>
      </c>
      <c r="O106" s="275">
        <v>1115</v>
      </c>
      <c r="P106" s="273">
        <v>35.299999999999997</v>
      </c>
      <c r="Q106" s="274">
        <v>32.9</v>
      </c>
      <c r="R106" s="275">
        <v>34</v>
      </c>
      <c r="S106" s="273">
        <v>545</v>
      </c>
      <c r="T106" s="274">
        <v>570</v>
      </c>
      <c r="U106" s="275">
        <v>1115</v>
      </c>
      <c r="V106" s="273">
        <v>64</v>
      </c>
      <c r="W106" s="274">
        <v>51</v>
      </c>
      <c r="X106" s="275">
        <v>57</v>
      </c>
      <c r="Y106" s="273">
        <v>1142</v>
      </c>
      <c r="Z106" s="274">
        <v>1230</v>
      </c>
      <c r="AA106" s="275">
        <v>2372</v>
      </c>
      <c r="AB106" s="273">
        <v>68</v>
      </c>
      <c r="AC106" s="274">
        <v>56</v>
      </c>
      <c r="AD106" s="275">
        <v>62</v>
      </c>
      <c r="AE106" s="273">
        <v>1142</v>
      </c>
      <c r="AF106" s="274">
        <v>1230</v>
      </c>
      <c r="AG106" s="275">
        <v>2372</v>
      </c>
      <c r="AH106" s="273">
        <v>34.5</v>
      </c>
      <c r="AI106" s="274">
        <v>32</v>
      </c>
      <c r="AJ106" s="275">
        <v>33.200000000000003</v>
      </c>
      <c r="AK106" s="273">
        <v>1142</v>
      </c>
      <c r="AL106" s="274">
        <v>1230</v>
      </c>
      <c r="AM106" s="275">
        <v>2372</v>
      </c>
      <c r="AN106" s="273">
        <v>65</v>
      </c>
      <c r="AO106" s="274">
        <v>52</v>
      </c>
      <c r="AP106" s="275">
        <v>59</v>
      </c>
      <c r="AQ106" s="273">
        <v>1910</v>
      </c>
      <c r="AR106" s="274">
        <v>2042</v>
      </c>
      <c r="AS106" s="275">
        <v>3952</v>
      </c>
      <c r="AT106" s="273">
        <v>70</v>
      </c>
      <c r="AU106" s="274">
        <v>57</v>
      </c>
      <c r="AV106" s="275">
        <v>63</v>
      </c>
      <c r="AW106" s="273">
        <v>1910</v>
      </c>
      <c r="AX106" s="274">
        <v>2042</v>
      </c>
      <c r="AY106" s="275">
        <v>3952</v>
      </c>
      <c r="AZ106" s="273">
        <v>34.6</v>
      </c>
      <c r="BA106" s="274">
        <v>32.200000000000003</v>
      </c>
      <c r="BB106" s="275">
        <v>33.299999999999997</v>
      </c>
      <c r="BC106" s="273">
        <v>1910</v>
      </c>
      <c r="BD106" s="274">
        <v>2042</v>
      </c>
      <c r="BE106" s="275">
        <v>3952</v>
      </c>
    </row>
    <row r="107" spans="1:57" x14ac:dyDescent="0.35">
      <c r="A107" t="s">
        <v>112</v>
      </c>
      <c r="B107" t="s">
        <v>357</v>
      </c>
      <c r="C107" t="s">
        <v>352</v>
      </c>
      <c r="D107" s="273">
        <v>82</v>
      </c>
      <c r="E107" s="274">
        <v>66</v>
      </c>
      <c r="F107" s="275">
        <v>73</v>
      </c>
      <c r="G107" s="273">
        <v>1459</v>
      </c>
      <c r="H107" s="274">
        <v>1619</v>
      </c>
      <c r="I107" s="275">
        <v>3078</v>
      </c>
      <c r="J107" s="273">
        <v>82</v>
      </c>
      <c r="K107" s="274">
        <v>67</v>
      </c>
      <c r="L107" s="275">
        <v>74</v>
      </c>
      <c r="M107" s="273">
        <v>1459</v>
      </c>
      <c r="N107" s="274">
        <v>1619</v>
      </c>
      <c r="O107" s="275">
        <v>3078</v>
      </c>
      <c r="P107" s="273">
        <v>36.9</v>
      </c>
      <c r="Q107" s="274">
        <v>34.200000000000003</v>
      </c>
      <c r="R107" s="275">
        <v>35.5</v>
      </c>
      <c r="S107" s="273">
        <v>1459</v>
      </c>
      <c r="T107" s="274">
        <v>1619</v>
      </c>
      <c r="U107" s="275">
        <v>3078</v>
      </c>
      <c r="V107" s="273">
        <v>72</v>
      </c>
      <c r="W107" s="274">
        <v>65</v>
      </c>
      <c r="X107" s="275">
        <v>69</v>
      </c>
      <c r="Y107" s="273">
        <v>257</v>
      </c>
      <c r="Z107" s="274">
        <v>220</v>
      </c>
      <c r="AA107" s="275">
        <v>477</v>
      </c>
      <c r="AB107" s="273">
        <v>73</v>
      </c>
      <c r="AC107" s="274">
        <v>65</v>
      </c>
      <c r="AD107" s="275">
        <v>70</v>
      </c>
      <c r="AE107" s="273">
        <v>257</v>
      </c>
      <c r="AF107" s="274">
        <v>220</v>
      </c>
      <c r="AG107" s="275">
        <v>477</v>
      </c>
      <c r="AH107" s="273">
        <v>34.200000000000003</v>
      </c>
      <c r="AI107" s="274">
        <v>33.1</v>
      </c>
      <c r="AJ107" s="275">
        <v>33.700000000000003</v>
      </c>
      <c r="AK107" s="273">
        <v>257</v>
      </c>
      <c r="AL107" s="274">
        <v>220</v>
      </c>
      <c r="AM107" s="275">
        <v>477</v>
      </c>
      <c r="AN107" s="273">
        <v>80</v>
      </c>
      <c r="AO107" s="274">
        <v>65</v>
      </c>
      <c r="AP107" s="275">
        <v>72</v>
      </c>
      <c r="AQ107" s="273">
        <v>2019</v>
      </c>
      <c r="AR107" s="274">
        <v>2187</v>
      </c>
      <c r="AS107" s="275">
        <v>4206</v>
      </c>
      <c r="AT107" s="273">
        <v>81</v>
      </c>
      <c r="AU107" s="274">
        <v>67</v>
      </c>
      <c r="AV107" s="275">
        <v>74</v>
      </c>
      <c r="AW107" s="273">
        <v>2019</v>
      </c>
      <c r="AX107" s="274">
        <v>2187</v>
      </c>
      <c r="AY107" s="275">
        <v>4206</v>
      </c>
      <c r="AZ107" s="273">
        <v>36.5</v>
      </c>
      <c r="BA107" s="274">
        <v>34</v>
      </c>
      <c r="BB107" s="275">
        <v>35.200000000000003</v>
      </c>
      <c r="BC107" s="273">
        <v>2019</v>
      </c>
      <c r="BD107" s="274">
        <v>2187</v>
      </c>
      <c r="BE107" s="275">
        <v>4206</v>
      </c>
    </row>
    <row r="108" spans="1:57" x14ac:dyDescent="0.35">
      <c r="A108" t="s">
        <v>93</v>
      </c>
      <c r="B108" t="s">
        <v>339</v>
      </c>
      <c r="C108" t="s">
        <v>338</v>
      </c>
      <c r="D108" s="273">
        <v>74</v>
      </c>
      <c r="E108" s="274">
        <v>58</v>
      </c>
      <c r="F108" s="275">
        <v>65</v>
      </c>
      <c r="G108" s="273">
        <v>298</v>
      </c>
      <c r="H108" s="274">
        <v>353</v>
      </c>
      <c r="I108" s="275">
        <v>651</v>
      </c>
      <c r="J108" s="273">
        <v>75</v>
      </c>
      <c r="K108" s="274">
        <v>61</v>
      </c>
      <c r="L108" s="275">
        <v>67</v>
      </c>
      <c r="M108" s="273">
        <v>298</v>
      </c>
      <c r="N108" s="274">
        <v>353</v>
      </c>
      <c r="O108" s="275">
        <v>651</v>
      </c>
      <c r="P108" s="273">
        <v>36.799999999999997</v>
      </c>
      <c r="Q108" s="274">
        <v>34</v>
      </c>
      <c r="R108" s="275">
        <v>35.299999999999997</v>
      </c>
      <c r="S108" s="273">
        <v>298</v>
      </c>
      <c r="T108" s="274">
        <v>353</v>
      </c>
      <c r="U108" s="275">
        <v>651</v>
      </c>
      <c r="V108" s="273">
        <v>62</v>
      </c>
      <c r="W108" s="274">
        <v>47</v>
      </c>
      <c r="X108" s="275">
        <v>54</v>
      </c>
      <c r="Y108" s="273">
        <v>439</v>
      </c>
      <c r="Z108" s="274">
        <v>491</v>
      </c>
      <c r="AA108" s="275">
        <v>930</v>
      </c>
      <c r="AB108" s="273">
        <v>66</v>
      </c>
      <c r="AC108" s="274">
        <v>53</v>
      </c>
      <c r="AD108" s="275">
        <v>59</v>
      </c>
      <c r="AE108" s="273">
        <v>439</v>
      </c>
      <c r="AF108" s="274">
        <v>491</v>
      </c>
      <c r="AG108" s="275">
        <v>930</v>
      </c>
      <c r="AH108" s="273">
        <v>34</v>
      </c>
      <c r="AI108" s="274">
        <v>31.9</v>
      </c>
      <c r="AJ108" s="275">
        <v>32.9</v>
      </c>
      <c r="AK108" s="273">
        <v>439</v>
      </c>
      <c r="AL108" s="274">
        <v>491</v>
      </c>
      <c r="AM108" s="275">
        <v>930</v>
      </c>
      <c r="AN108" s="273">
        <v>67</v>
      </c>
      <c r="AO108" s="274">
        <v>53</v>
      </c>
      <c r="AP108" s="275">
        <v>60</v>
      </c>
      <c r="AQ108" s="273">
        <v>839</v>
      </c>
      <c r="AR108" s="274">
        <v>937</v>
      </c>
      <c r="AS108" s="275">
        <v>1776</v>
      </c>
      <c r="AT108" s="273">
        <v>70</v>
      </c>
      <c r="AU108" s="274">
        <v>56</v>
      </c>
      <c r="AV108" s="275">
        <v>63</v>
      </c>
      <c r="AW108" s="273">
        <v>839</v>
      </c>
      <c r="AX108" s="274">
        <v>937</v>
      </c>
      <c r="AY108" s="275">
        <v>1776</v>
      </c>
      <c r="AZ108" s="273">
        <v>35.200000000000003</v>
      </c>
      <c r="BA108" s="274">
        <v>32.9</v>
      </c>
      <c r="BB108" s="275">
        <v>34</v>
      </c>
      <c r="BC108" s="273">
        <v>839</v>
      </c>
      <c r="BD108" s="274">
        <v>937</v>
      </c>
      <c r="BE108" s="275">
        <v>1776</v>
      </c>
    </row>
    <row r="109" spans="1:57" x14ac:dyDescent="0.35">
      <c r="A109" t="s">
        <v>113</v>
      </c>
      <c r="B109" t="s">
        <v>358</v>
      </c>
      <c r="C109" t="s">
        <v>352</v>
      </c>
      <c r="D109" s="273">
        <v>74</v>
      </c>
      <c r="E109" s="274">
        <v>54</v>
      </c>
      <c r="F109" s="275">
        <v>64</v>
      </c>
      <c r="G109" s="273">
        <v>1430</v>
      </c>
      <c r="H109" s="274">
        <v>1495</v>
      </c>
      <c r="I109" s="275">
        <v>2925</v>
      </c>
      <c r="J109" s="273">
        <v>75</v>
      </c>
      <c r="K109" s="274">
        <v>57</v>
      </c>
      <c r="L109" s="275">
        <v>66</v>
      </c>
      <c r="M109" s="273">
        <v>1430</v>
      </c>
      <c r="N109" s="274">
        <v>1495</v>
      </c>
      <c r="O109" s="275">
        <v>2925</v>
      </c>
      <c r="P109" s="273">
        <v>35.299999999999997</v>
      </c>
      <c r="Q109" s="274">
        <v>32.6</v>
      </c>
      <c r="R109" s="275">
        <v>33.9</v>
      </c>
      <c r="S109" s="273">
        <v>1430</v>
      </c>
      <c r="T109" s="274">
        <v>1495</v>
      </c>
      <c r="U109" s="275">
        <v>2925</v>
      </c>
      <c r="V109" s="273">
        <v>65</v>
      </c>
      <c r="W109" s="274">
        <v>52</v>
      </c>
      <c r="X109" s="275">
        <v>58</v>
      </c>
      <c r="Y109" s="273">
        <v>815</v>
      </c>
      <c r="Z109" s="274">
        <v>835</v>
      </c>
      <c r="AA109" s="275">
        <v>1650</v>
      </c>
      <c r="AB109" s="273">
        <v>67</v>
      </c>
      <c r="AC109" s="274">
        <v>56</v>
      </c>
      <c r="AD109" s="275">
        <v>62</v>
      </c>
      <c r="AE109" s="273">
        <v>815</v>
      </c>
      <c r="AF109" s="274">
        <v>835</v>
      </c>
      <c r="AG109" s="275">
        <v>1650</v>
      </c>
      <c r="AH109" s="273">
        <v>33.6</v>
      </c>
      <c r="AI109" s="274">
        <v>31.6</v>
      </c>
      <c r="AJ109" s="275">
        <v>32.6</v>
      </c>
      <c r="AK109" s="273">
        <v>815</v>
      </c>
      <c r="AL109" s="274">
        <v>835</v>
      </c>
      <c r="AM109" s="275">
        <v>1650</v>
      </c>
      <c r="AN109" s="273">
        <v>70</v>
      </c>
      <c r="AO109" s="274">
        <v>54</v>
      </c>
      <c r="AP109" s="275">
        <v>62</v>
      </c>
      <c r="AQ109" s="273">
        <v>2472</v>
      </c>
      <c r="AR109" s="274">
        <v>2571</v>
      </c>
      <c r="AS109" s="275">
        <v>5043</v>
      </c>
      <c r="AT109" s="273">
        <v>72</v>
      </c>
      <c r="AU109" s="274">
        <v>57</v>
      </c>
      <c r="AV109" s="275">
        <v>65</v>
      </c>
      <c r="AW109" s="273">
        <v>2472</v>
      </c>
      <c r="AX109" s="274">
        <v>2571</v>
      </c>
      <c r="AY109" s="275">
        <v>5043</v>
      </c>
      <c r="AZ109" s="273">
        <v>34.799999999999997</v>
      </c>
      <c r="BA109" s="274">
        <v>32.200000000000003</v>
      </c>
      <c r="BB109" s="275">
        <v>33.5</v>
      </c>
      <c r="BC109" s="273">
        <v>2472</v>
      </c>
      <c r="BD109" s="274">
        <v>2571</v>
      </c>
      <c r="BE109" s="275">
        <v>5043</v>
      </c>
    </row>
    <row r="110" spans="1:57" x14ac:dyDescent="0.35">
      <c r="A110" t="s">
        <v>114</v>
      </c>
      <c r="B110" t="s">
        <v>359</v>
      </c>
      <c r="C110" t="s">
        <v>352</v>
      </c>
      <c r="D110" s="273">
        <v>82</v>
      </c>
      <c r="E110" s="274">
        <v>69</v>
      </c>
      <c r="F110" s="275">
        <v>75</v>
      </c>
      <c r="G110" s="273">
        <v>800</v>
      </c>
      <c r="H110" s="274">
        <v>820</v>
      </c>
      <c r="I110" s="275">
        <v>1620</v>
      </c>
      <c r="J110" s="273">
        <v>83</v>
      </c>
      <c r="K110" s="274">
        <v>70</v>
      </c>
      <c r="L110" s="275">
        <v>76</v>
      </c>
      <c r="M110" s="273">
        <v>800</v>
      </c>
      <c r="N110" s="274">
        <v>820</v>
      </c>
      <c r="O110" s="275">
        <v>1620</v>
      </c>
      <c r="P110" s="273">
        <v>38.5</v>
      </c>
      <c r="Q110" s="274">
        <v>36.299999999999997</v>
      </c>
      <c r="R110" s="275">
        <v>37.4</v>
      </c>
      <c r="S110" s="273">
        <v>800</v>
      </c>
      <c r="T110" s="274">
        <v>820</v>
      </c>
      <c r="U110" s="275">
        <v>1620</v>
      </c>
      <c r="V110" s="273">
        <v>75</v>
      </c>
      <c r="W110" s="274">
        <v>57</v>
      </c>
      <c r="X110" s="275">
        <v>65</v>
      </c>
      <c r="Y110" s="273">
        <v>1362</v>
      </c>
      <c r="Z110" s="274">
        <v>1466</v>
      </c>
      <c r="AA110" s="275">
        <v>2828</v>
      </c>
      <c r="AB110" s="273">
        <v>77</v>
      </c>
      <c r="AC110" s="274">
        <v>59</v>
      </c>
      <c r="AD110" s="275">
        <v>67</v>
      </c>
      <c r="AE110" s="273">
        <v>1362</v>
      </c>
      <c r="AF110" s="274">
        <v>1466</v>
      </c>
      <c r="AG110" s="275">
        <v>2828</v>
      </c>
      <c r="AH110" s="273">
        <v>36</v>
      </c>
      <c r="AI110" s="274">
        <v>33.299999999999997</v>
      </c>
      <c r="AJ110" s="275">
        <v>34.6</v>
      </c>
      <c r="AK110" s="273">
        <v>1362</v>
      </c>
      <c r="AL110" s="274">
        <v>1466</v>
      </c>
      <c r="AM110" s="275">
        <v>2828</v>
      </c>
      <c r="AN110" s="273">
        <v>76</v>
      </c>
      <c r="AO110" s="274">
        <v>60</v>
      </c>
      <c r="AP110" s="275">
        <v>68</v>
      </c>
      <c r="AQ110" s="273">
        <v>2284</v>
      </c>
      <c r="AR110" s="274">
        <v>2419</v>
      </c>
      <c r="AS110" s="275">
        <v>4703</v>
      </c>
      <c r="AT110" s="273">
        <v>78</v>
      </c>
      <c r="AU110" s="274">
        <v>62</v>
      </c>
      <c r="AV110" s="275">
        <v>70</v>
      </c>
      <c r="AW110" s="273">
        <v>2284</v>
      </c>
      <c r="AX110" s="274">
        <v>2419</v>
      </c>
      <c r="AY110" s="275">
        <v>4703</v>
      </c>
      <c r="AZ110" s="273">
        <v>36.9</v>
      </c>
      <c r="BA110" s="274">
        <v>34.299999999999997</v>
      </c>
      <c r="BB110" s="275">
        <v>35.5</v>
      </c>
      <c r="BC110" s="273">
        <v>2284</v>
      </c>
      <c r="BD110" s="274">
        <v>2419</v>
      </c>
      <c r="BE110" s="275">
        <v>4703</v>
      </c>
    </row>
    <row r="111" spans="1:57" x14ac:dyDescent="0.35">
      <c r="A111" t="s">
        <v>115</v>
      </c>
      <c r="B111" t="s">
        <v>360</v>
      </c>
      <c r="C111" t="s">
        <v>352</v>
      </c>
      <c r="D111" s="273" t="s">
        <v>416</v>
      </c>
      <c r="E111" s="273" t="s">
        <v>416</v>
      </c>
      <c r="F111" s="273" t="s">
        <v>416</v>
      </c>
      <c r="G111" s="273" t="s">
        <v>416</v>
      </c>
      <c r="H111" s="273" t="s">
        <v>416</v>
      </c>
      <c r="I111" s="273" t="s">
        <v>416</v>
      </c>
      <c r="J111" s="273" t="s">
        <v>416</v>
      </c>
      <c r="K111" s="273" t="s">
        <v>416</v>
      </c>
      <c r="L111" s="273" t="s">
        <v>416</v>
      </c>
      <c r="M111" s="273" t="s">
        <v>416</v>
      </c>
      <c r="N111" s="273" t="s">
        <v>416</v>
      </c>
      <c r="O111" s="273" t="s">
        <v>416</v>
      </c>
      <c r="P111" s="273" t="s">
        <v>416</v>
      </c>
      <c r="Q111" s="273" t="s">
        <v>416</v>
      </c>
      <c r="R111" s="273" t="s">
        <v>416</v>
      </c>
      <c r="S111" s="273" t="s">
        <v>416</v>
      </c>
      <c r="T111" s="273" t="s">
        <v>416</v>
      </c>
      <c r="U111" s="273" t="s">
        <v>416</v>
      </c>
      <c r="V111" s="273" t="s">
        <v>416</v>
      </c>
      <c r="W111" s="273" t="s">
        <v>416</v>
      </c>
      <c r="X111" s="273" t="s">
        <v>416</v>
      </c>
      <c r="Y111" s="273" t="s">
        <v>416</v>
      </c>
      <c r="Z111" s="273" t="s">
        <v>416</v>
      </c>
      <c r="AA111" s="273" t="s">
        <v>416</v>
      </c>
      <c r="AB111" s="273" t="s">
        <v>416</v>
      </c>
      <c r="AC111" s="273" t="s">
        <v>416</v>
      </c>
      <c r="AD111" s="273" t="s">
        <v>416</v>
      </c>
      <c r="AE111" s="273" t="s">
        <v>416</v>
      </c>
      <c r="AF111" s="273" t="s">
        <v>416</v>
      </c>
      <c r="AG111" s="273" t="s">
        <v>416</v>
      </c>
      <c r="AH111" s="273" t="s">
        <v>416</v>
      </c>
      <c r="AI111" s="273" t="s">
        <v>416</v>
      </c>
      <c r="AJ111" s="273" t="s">
        <v>416</v>
      </c>
      <c r="AK111" s="273" t="s">
        <v>416</v>
      </c>
      <c r="AL111" s="273" t="s">
        <v>416</v>
      </c>
      <c r="AM111" s="273" t="s">
        <v>416</v>
      </c>
      <c r="AN111" s="273">
        <v>70</v>
      </c>
      <c r="AO111" s="274">
        <v>55</v>
      </c>
      <c r="AP111" s="275">
        <v>62</v>
      </c>
      <c r="AQ111" s="273">
        <v>2292</v>
      </c>
      <c r="AR111" s="274">
        <v>2446</v>
      </c>
      <c r="AS111" s="275">
        <v>4738</v>
      </c>
      <c r="AT111" s="273">
        <v>72</v>
      </c>
      <c r="AU111" s="274">
        <v>57</v>
      </c>
      <c r="AV111" s="275">
        <v>64</v>
      </c>
      <c r="AW111" s="273">
        <v>2292</v>
      </c>
      <c r="AX111" s="274">
        <v>2446</v>
      </c>
      <c r="AY111" s="275">
        <v>4738</v>
      </c>
      <c r="AZ111" s="273">
        <v>35.6</v>
      </c>
      <c r="BA111" s="274">
        <v>33.1</v>
      </c>
      <c r="BB111" s="275">
        <v>34.299999999999997</v>
      </c>
      <c r="BC111" s="273">
        <v>2292</v>
      </c>
      <c r="BD111" s="274">
        <v>2446</v>
      </c>
      <c r="BE111" s="275">
        <v>4738</v>
      </c>
    </row>
    <row r="112" spans="1:57" x14ac:dyDescent="0.35">
      <c r="A112" t="s">
        <v>116</v>
      </c>
      <c r="B112" t="s">
        <v>361</v>
      </c>
      <c r="C112" t="s">
        <v>352</v>
      </c>
      <c r="D112" s="273">
        <v>84</v>
      </c>
      <c r="E112" s="274">
        <v>69</v>
      </c>
      <c r="F112" s="275">
        <v>76</v>
      </c>
      <c r="G112" s="273">
        <v>1049</v>
      </c>
      <c r="H112" s="274">
        <v>1084</v>
      </c>
      <c r="I112" s="275">
        <v>2133</v>
      </c>
      <c r="J112" s="273">
        <v>84</v>
      </c>
      <c r="K112" s="274">
        <v>72</v>
      </c>
      <c r="L112" s="275">
        <v>78</v>
      </c>
      <c r="M112" s="273">
        <v>1049</v>
      </c>
      <c r="N112" s="274">
        <v>1084</v>
      </c>
      <c r="O112" s="275">
        <v>2133</v>
      </c>
      <c r="P112" s="273">
        <v>37.200000000000003</v>
      </c>
      <c r="Q112" s="274">
        <v>34.6</v>
      </c>
      <c r="R112" s="275">
        <v>35.9</v>
      </c>
      <c r="S112" s="273">
        <v>1049</v>
      </c>
      <c r="T112" s="274">
        <v>1084</v>
      </c>
      <c r="U112" s="275">
        <v>2133</v>
      </c>
      <c r="V112" s="273">
        <v>81</v>
      </c>
      <c r="W112" s="274">
        <v>68</v>
      </c>
      <c r="X112" s="275">
        <v>75</v>
      </c>
      <c r="Y112" s="273">
        <v>667</v>
      </c>
      <c r="Z112" s="274">
        <v>704</v>
      </c>
      <c r="AA112" s="275">
        <v>1371</v>
      </c>
      <c r="AB112" s="273">
        <v>84</v>
      </c>
      <c r="AC112" s="274">
        <v>71</v>
      </c>
      <c r="AD112" s="275">
        <v>78</v>
      </c>
      <c r="AE112" s="273">
        <v>667</v>
      </c>
      <c r="AF112" s="274">
        <v>704</v>
      </c>
      <c r="AG112" s="275">
        <v>1371</v>
      </c>
      <c r="AH112" s="273">
        <v>36.6</v>
      </c>
      <c r="AI112" s="274">
        <v>33.6</v>
      </c>
      <c r="AJ112" s="275">
        <v>35.1</v>
      </c>
      <c r="AK112" s="273">
        <v>667</v>
      </c>
      <c r="AL112" s="274">
        <v>704</v>
      </c>
      <c r="AM112" s="275">
        <v>1371</v>
      </c>
      <c r="AN112" s="273">
        <v>82</v>
      </c>
      <c r="AO112" s="274">
        <v>68</v>
      </c>
      <c r="AP112" s="275">
        <v>75</v>
      </c>
      <c r="AQ112" s="273">
        <v>1805</v>
      </c>
      <c r="AR112" s="274">
        <v>1849</v>
      </c>
      <c r="AS112" s="275">
        <v>3654</v>
      </c>
      <c r="AT112" s="273">
        <v>83</v>
      </c>
      <c r="AU112" s="274">
        <v>71</v>
      </c>
      <c r="AV112" s="275">
        <v>77</v>
      </c>
      <c r="AW112" s="273">
        <v>1805</v>
      </c>
      <c r="AX112" s="274">
        <v>1849</v>
      </c>
      <c r="AY112" s="275">
        <v>3654</v>
      </c>
      <c r="AZ112" s="273">
        <v>36.9</v>
      </c>
      <c r="BA112" s="274">
        <v>34.1</v>
      </c>
      <c r="BB112" s="275">
        <v>35.5</v>
      </c>
      <c r="BC112" s="273">
        <v>1805</v>
      </c>
      <c r="BD112" s="274">
        <v>1849</v>
      </c>
      <c r="BE112" s="275">
        <v>3654</v>
      </c>
    </row>
    <row r="113" spans="1:57" x14ac:dyDescent="0.35">
      <c r="A113" t="s">
        <v>95</v>
      </c>
      <c r="B113" t="s">
        <v>340</v>
      </c>
      <c r="C113" t="s">
        <v>338</v>
      </c>
      <c r="D113" s="273">
        <v>83</v>
      </c>
      <c r="E113" s="274">
        <v>70</v>
      </c>
      <c r="F113" s="275">
        <v>76</v>
      </c>
      <c r="G113" s="273">
        <v>682</v>
      </c>
      <c r="H113" s="274">
        <v>669</v>
      </c>
      <c r="I113" s="275">
        <v>1351</v>
      </c>
      <c r="J113" s="273">
        <v>83</v>
      </c>
      <c r="K113" s="274">
        <v>71</v>
      </c>
      <c r="L113" s="275">
        <v>77</v>
      </c>
      <c r="M113" s="273">
        <v>682</v>
      </c>
      <c r="N113" s="274">
        <v>669</v>
      </c>
      <c r="O113" s="275">
        <v>1351</v>
      </c>
      <c r="P113" s="273">
        <v>37.1</v>
      </c>
      <c r="Q113" s="274">
        <v>34.5</v>
      </c>
      <c r="R113" s="275">
        <v>35.799999999999997</v>
      </c>
      <c r="S113" s="273">
        <v>682</v>
      </c>
      <c r="T113" s="274">
        <v>669</v>
      </c>
      <c r="U113" s="275">
        <v>1351</v>
      </c>
      <c r="V113" s="273">
        <v>75</v>
      </c>
      <c r="W113" s="274">
        <v>61</v>
      </c>
      <c r="X113" s="275">
        <v>68</v>
      </c>
      <c r="Y113" s="273">
        <v>669</v>
      </c>
      <c r="Z113" s="274">
        <v>722</v>
      </c>
      <c r="AA113" s="275">
        <v>1391</v>
      </c>
      <c r="AB113" s="273">
        <v>76</v>
      </c>
      <c r="AC113" s="274">
        <v>62</v>
      </c>
      <c r="AD113" s="275">
        <v>69</v>
      </c>
      <c r="AE113" s="273">
        <v>669</v>
      </c>
      <c r="AF113" s="274">
        <v>722</v>
      </c>
      <c r="AG113" s="275">
        <v>1391</v>
      </c>
      <c r="AH113" s="273">
        <v>34.6</v>
      </c>
      <c r="AI113" s="274">
        <v>32.700000000000003</v>
      </c>
      <c r="AJ113" s="275">
        <v>33.6</v>
      </c>
      <c r="AK113" s="273">
        <v>669</v>
      </c>
      <c r="AL113" s="274">
        <v>722</v>
      </c>
      <c r="AM113" s="275">
        <v>1391</v>
      </c>
      <c r="AN113" s="273">
        <v>73</v>
      </c>
      <c r="AO113" s="274">
        <v>60</v>
      </c>
      <c r="AP113" s="275">
        <v>66</v>
      </c>
      <c r="AQ113" s="273">
        <v>1568</v>
      </c>
      <c r="AR113" s="274">
        <v>1641</v>
      </c>
      <c r="AS113" s="275">
        <v>3209</v>
      </c>
      <c r="AT113" s="273">
        <v>74</v>
      </c>
      <c r="AU113" s="274">
        <v>62</v>
      </c>
      <c r="AV113" s="275">
        <v>68</v>
      </c>
      <c r="AW113" s="273">
        <v>1568</v>
      </c>
      <c r="AX113" s="274">
        <v>1641</v>
      </c>
      <c r="AY113" s="275">
        <v>3209</v>
      </c>
      <c r="AZ113" s="273">
        <v>35.6</v>
      </c>
      <c r="BA113" s="274">
        <v>33.200000000000003</v>
      </c>
      <c r="BB113" s="275">
        <v>34.4</v>
      </c>
      <c r="BC113" s="273">
        <v>1568</v>
      </c>
      <c r="BD113" s="274">
        <v>1641</v>
      </c>
      <c r="BE113" s="275">
        <v>3209</v>
      </c>
    </row>
    <row r="114" spans="1:57" x14ac:dyDescent="0.35">
      <c r="A114" t="s">
        <v>96</v>
      </c>
      <c r="B114" t="s">
        <v>341</v>
      </c>
      <c r="C114" t="s">
        <v>338</v>
      </c>
      <c r="D114" s="273">
        <v>81</v>
      </c>
      <c r="E114" s="274">
        <v>59</v>
      </c>
      <c r="F114" s="275">
        <v>70</v>
      </c>
      <c r="G114" s="273">
        <v>287</v>
      </c>
      <c r="H114" s="274">
        <v>320</v>
      </c>
      <c r="I114" s="275">
        <v>607</v>
      </c>
      <c r="J114" s="273">
        <v>82</v>
      </c>
      <c r="K114" s="274">
        <v>63</v>
      </c>
      <c r="L114" s="275">
        <v>72</v>
      </c>
      <c r="M114" s="273">
        <v>287</v>
      </c>
      <c r="N114" s="274">
        <v>320</v>
      </c>
      <c r="O114" s="275">
        <v>607</v>
      </c>
      <c r="P114" s="273">
        <v>36.200000000000003</v>
      </c>
      <c r="Q114" s="274">
        <v>33.200000000000003</v>
      </c>
      <c r="R114" s="275">
        <v>34.6</v>
      </c>
      <c r="S114" s="273">
        <v>287</v>
      </c>
      <c r="T114" s="274">
        <v>320</v>
      </c>
      <c r="U114" s="275">
        <v>607</v>
      </c>
      <c r="V114" s="273">
        <v>74</v>
      </c>
      <c r="W114" s="274">
        <v>56</v>
      </c>
      <c r="X114" s="275">
        <v>65</v>
      </c>
      <c r="Y114" s="273">
        <v>290</v>
      </c>
      <c r="Z114" s="274">
        <v>308</v>
      </c>
      <c r="AA114" s="275">
        <v>598</v>
      </c>
      <c r="AB114" s="273">
        <v>75</v>
      </c>
      <c r="AC114" s="274">
        <v>58</v>
      </c>
      <c r="AD114" s="275">
        <v>66</v>
      </c>
      <c r="AE114" s="273">
        <v>290</v>
      </c>
      <c r="AF114" s="274">
        <v>308</v>
      </c>
      <c r="AG114" s="275">
        <v>598</v>
      </c>
      <c r="AH114" s="273">
        <v>34.4</v>
      </c>
      <c r="AI114" s="274">
        <v>32</v>
      </c>
      <c r="AJ114" s="275">
        <v>33.200000000000003</v>
      </c>
      <c r="AK114" s="273">
        <v>290</v>
      </c>
      <c r="AL114" s="274">
        <v>308</v>
      </c>
      <c r="AM114" s="275">
        <v>598</v>
      </c>
      <c r="AN114" s="273">
        <v>77</v>
      </c>
      <c r="AO114" s="274">
        <v>58</v>
      </c>
      <c r="AP114" s="275">
        <v>67</v>
      </c>
      <c r="AQ114" s="273">
        <v>787</v>
      </c>
      <c r="AR114" s="274">
        <v>868</v>
      </c>
      <c r="AS114" s="275">
        <v>1655</v>
      </c>
      <c r="AT114" s="273">
        <v>77</v>
      </c>
      <c r="AU114" s="274">
        <v>61</v>
      </c>
      <c r="AV114" s="275">
        <v>69</v>
      </c>
      <c r="AW114" s="273">
        <v>787</v>
      </c>
      <c r="AX114" s="274">
        <v>868</v>
      </c>
      <c r="AY114" s="275">
        <v>1655</v>
      </c>
      <c r="AZ114" s="273">
        <v>35.5</v>
      </c>
      <c r="BA114" s="274">
        <v>33</v>
      </c>
      <c r="BB114" s="275">
        <v>34.200000000000003</v>
      </c>
      <c r="BC114" s="273">
        <v>787</v>
      </c>
      <c r="BD114" s="274">
        <v>868</v>
      </c>
      <c r="BE114" s="275">
        <v>1655</v>
      </c>
    </row>
    <row r="115" spans="1:57" x14ac:dyDescent="0.35">
      <c r="A115" t="s">
        <v>97</v>
      </c>
      <c r="B115" t="s">
        <v>342</v>
      </c>
      <c r="C115" t="s">
        <v>338</v>
      </c>
      <c r="D115" s="273">
        <v>81</v>
      </c>
      <c r="E115" s="274">
        <v>64</v>
      </c>
      <c r="F115" s="275">
        <v>72</v>
      </c>
      <c r="G115" s="273">
        <v>686</v>
      </c>
      <c r="H115" s="274">
        <v>710</v>
      </c>
      <c r="I115" s="275">
        <v>1396</v>
      </c>
      <c r="J115" s="273">
        <v>82</v>
      </c>
      <c r="K115" s="274">
        <v>65</v>
      </c>
      <c r="L115" s="275">
        <v>74</v>
      </c>
      <c r="M115" s="273">
        <v>686</v>
      </c>
      <c r="N115" s="274">
        <v>710</v>
      </c>
      <c r="O115" s="275">
        <v>1396</v>
      </c>
      <c r="P115" s="273">
        <v>36.799999999999997</v>
      </c>
      <c r="Q115" s="274">
        <v>34.5</v>
      </c>
      <c r="R115" s="275">
        <v>35.6</v>
      </c>
      <c r="S115" s="273">
        <v>686</v>
      </c>
      <c r="T115" s="274">
        <v>710</v>
      </c>
      <c r="U115" s="275">
        <v>1396</v>
      </c>
      <c r="V115" s="273">
        <v>68</v>
      </c>
      <c r="W115" s="274">
        <v>53</v>
      </c>
      <c r="X115" s="275">
        <v>60</v>
      </c>
      <c r="Y115" s="273">
        <v>777</v>
      </c>
      <c r="Z115" s="274">
        <v>885</v>
      </c>
      <c r="AA115" s="275">
        <v>1662</v>
      </c>
      <c r="AB115" s="273">
        <v>70</v>
      </c>
      <c r="AC115" s="274">
        <v>56</v>
      </c>
      <c r="AD115" s="275">
        <v>63</v>
      </c>
      <c r="AE115" s="273">
        <v>777</v>
      </c>
      <c r="AF115" s="274">
        <v>885</v>
      </c>
      <c r="AG115" s="275">
        <v>1662</v>
      </c>
      <c r="AH115" s="273">
        <v>34.299999999999997</v>
      </c>
      <c r="AI115" s="274">
        <v>31.6</v>
      </c>
      <c r="AJ115" s="275">
        <v>32.9</v>
      </c>
      <c r="AK115" s="273">
        <v>777</v>
      </c>
      <c r="AL115" s="274">
        <v>885</v>
      </c>
      <c r="AM115" s="275">
        <v>1662</v>
      </c>
      <c r="AN115" s="273">
        <v>74</v>
      </c>
      <c r="AO115" s="274">
        <v>57</v>
      </c>
      <c r="AP115" s="275">
        <v>65</v>
      </c>
      <c r="AQ115" s="273">
        <v>1553</v>
      </c>
      <c r="AR115" s="274">
        <v>1716</v>
      </c>
      <c r="AS115" s="275">
        <v>3269</v>
      </c>
      <c r="AT115" s="273">
        <v>76</v>
      </c>
      <c r="AU115" s="274">
        <v>60</v>
      </c>
      <c r="AV115" s="275">
        <v>67</v>
      </c>
      <c r="AW115" s="273">
        <v>1553</v>
      </c>
      <c r="AX115" s="274">
        <v>1716</v>
      </c>
      <c r="AY115" s="275">
        <v>3269</v>
      </c>
      <c r="AZ115" s="273">
        <v>35.5</v>
      </c>
      <c r="BA115" s="274">
        <v>32.9</v>
      </c>
      <c r="BB115" s="275">
        <v>34.1</v>
      </c>
      <c r="BC115" s="273">
        <v>1553</v>
      </c>
      <c r="BD115" s="274">
        <v>1716</v>
      </c>
      <c r="BE115" s="275">
        <v>3269</v>
      </c>
    </row>
    <row r="116" spans="1:57" x14ac:dyDescent="0.35">
      <c r="A116" t="s">
        <v>117</v>
      </c>
      <c r="B116" t="s">
        <v>362</v>
      </c>
      <c r="C116" t="s">
        <v>352</v>
      </c>
      <c r="D116" s="273">
        <v>81</v>
      </c>
      <c r="E116" s="274">
        <v>68</v>
      </c>
      <c r="F116" s="275">
        <v>75</v>
      </c>
      <c r="G116" s="273">
        <v>570</v>
      </c>
      <c r="H116" s="274">
        <v>527</v>
      </c>
      <c r="I116" s="275">
        <v>1097</v>
      </c>
      <c r="J116" s="273">
        <v>82</v>
      </c>
      <c r="K116" s="274">
        <v>69</v>
      </c>
      <c r="L116" s="275">
        <v>76</v>
      </c>
      <c r="M116" s="273">
        <v>570</v>
      </c>
      <c r="N116" s="274">
        <v>527</v>
      </c>
      <c r="O116" s="275">
        <v>1097</v>
      </c>
      <c r="P116" s="273">
        <v>37.6</v>
      </c>
      <c r="Q116" s="274">
        <v>35.1</v>
      </c>
      <c r="R116" s="275">
        <v>36.4</v>
      </c>
      <c r="S116" s="273">
        <v>570</v>
      </c>
      <c r="T116" s="274">
        <v>527</v>
      </c>
      <c r="U116" s="275">
        <v>1097</v>
      </c>
      <c r="V116" s="273">
        <v>74</v>
      </c>
      <c r="W116" s="274">
        <v>60</v>
      </c>
      <c r="X116" s="275">
        <v>66</v>
      </c>
      <c r="Y116" s="273">
        <v>955</v>
      </c>
      <c r="Z116" s="274">
        <v>1107</v>
      </c>
      <c r="AA116" s="275">
        <v>2062</v>
      </c>
      <c r="AB116" s="273">
        <v>76</v>
      </c>
      <c r="AC116" s="274">
        <v>62</v>
      </c>
      <c r="AD116" s="275">
        <v>68</v>
      </c>
      <c r="AE116" s="273">
        <v>955</v>
      </c>
      <c r="AF116" s="274">
        <v>1107</v>
      </c>
      <c r="AG116" s="275">
        <v>2062</v>
      </c>
      <c r="AH116" s="273">
        <v>35.200000000000003</v>
      </c>
      <c r="AI116" s="274">
        <v>32.6</v>
      </c>
      <c r="AJ116" s="275">
        <v>33.799999999999997</v>
      </c>
      <c r="AK116" s="273">
        <v>955</v>
      </c>
      <c r="AL116" s="274">
        <v>1107</v>
      </c>
      <c r="AM116" s="275">
        <v>2062</v>
      </c>
      <c r="AN116" s="273">
        <v>76</v>
      </c>
      <c r="AO116" s="274">
        <v>62</v>
      </c>
      <c r="AP116" s="275">
        <v>69</v>
      </c>
      <c r="AQ116" s="273">
        <v>1575</v>
      </c>
      <c r="AR116" s="274">
        <v>1692</v>
      </c>
      <c r="AS116" s="275">
        <v>3267</v>
      </c>
      <c r="AT116" s="273">
        <v>77</v>
      </c>
      <c r="AU116" s="274">
        <v>64</v>
      </c>
      <c r="AV116" s="275">
        <v>70</v>
      </c>
      <c r="AW116" s="273">
        <v>1575</v>
      </c>
      <c r="AX116" s="274">
        <v>1692</v>
      </c>
      <c r="AY116" s="275">
        <v>3267</v>
      </c>
      <c r="AZ116" s="273">
        <v>36.1</v>
      </c>
      <c r="BA116" s="274">
        <v>33.299999999999997</v>
      </c>
      <c r="BB116" s="275">
        <v>34.6</v>
      </c>
      <c r="BC116" s="273">
        <v>1575</v>
      </c>
      <c r="BD116" s="274">
        <v>1692</v>
      </c>
      <c r="BE116" s="275">
        <v>3267</v>
      </c>
    </row>
    <row r="117" spans="1:57" x14ac:dyDescent="0.35">
      <c r="A117" t="s">
        <v>118</v>
      </c>
      <c r="B117" t="s">
        <v>363</v>
      </c>
      <c r="C117" t="s">
        <v>352</v>
      </c>
      <c r="D117" s="273">
        <v>77</v>
      </c>
      <c r="E117" s="274">
        <v>60</v>
      </c>
      <c r="F117" s="275">
        <v>68</v>
      </c>
      <c r="G117" s="273">
        <v>1244</v>
      </c>
      <c r="H117" s="274">
        <v>1257</v>
      </c>
      <c r="I117" s="275">
        <v>2501</v>
      </c>
      <c r="J117" s="273">
        <v>77</v>
      </c>
      <c r="K117" s="274">
        <v>62</v>
      </c>
      <c r="L117" s="275">
        <v>70</v>
      </c>
      <c r="M117" s="273">
        <v>1244</v>
      </c>
      <c r="N117" s="274">
        <v>1257</v>
      </c>
      <c r="O117" s="275">
        <v>2501</v>
      </c>
      <c r="P117" s="273">
        <v>35</v>
      </c>
      <c r="Q117" s="274">
        <v>33.1</v>
      </c>
      <c r="R117" s="275">
        <v>34.1</v>
      </c>
      <c r="S117" s="273">
        <v>1244</v>
      </c>
      <c r="T117" s="274">
        <v>1257</v>
      </c>
      <c r="U117" s="275">
        <v>2501</v>
      </c>
      <c r="V117" s="273">
        <v>66</v>
      </c>
      <c r="W117" s="274">
        <v>56</v>
      </c>
      <c r="X117" s="275">
        <v>61</v>
      </c>
      <c r="Y117" s="273">
        <v>246</v>
      </c>
      <c r="Z117" s="274">
        <v>271</v>
      </c>
      <c r="AA117" s="275">
        <v>517</v>
      </c>
      <c r="AB117" s="273">
        <v>69</v>
      </c>
      <c r="AC117" s="274">
        <v>59</v>
      </c>
      <c r="AD117" s="275">
        <v>64</v>
      </c>
      <c r="AE117" s="273">
        <v>246</v>
      </c>
      <c r="AF117" s="274">
        <v>271</v>
      </c>
      <c r="AG117" s="275">
        <v>517</v>
      </c>
      <c r="AH117" s="273">
        <v>33.1</v>
      </c>
      <c r="AI117" s="274">
        <v>31.9</v>
      </c>
      <c r="AJ117" s="275">
        <v>32.5</v>
      </c>
      <c r="AK117" s="273">
        <v>246</v>
      </c>
      <c r="AL117" s="274">
        <v>271</v>
      </c>
      <c r="AM117" s="275">
        <v>517</v>
      </c>
      <c r="AN117" s="273">
        <v>75</v>
      </c>
      <c r="AO117" s="274">
        <v>59</v>
      </c>
      <c r="AP117" s="275">
        <v>67</v>
      </c>
      <c r="AQ117" s="273">
        <v>1519</v>
      </c>
      <c r="AR117" s="274">
        <v>1557</v>
      </c>
      <c r="AS117" s="275">
        <v>3076</v>
      </c>
      <c r="AT117" s="273">
        <v>76</v>
      </c>
      <c r="AU117" s="274">
        <v>61</v>
      </c>
      <c r="AV117" s="275">
        <v>68</v>
      </c>
      <c r="AW117" s="273">
        <v>1519</v>
      </c>
      <c r="AX117" s="274">
        <v>1557</v>
      </c>
      <c r="AY117" s="275">
        <v>3076</v>
      </c>
      <c r="AZ117" s="273">
        <v>34.700000000000003</v>
      </c>
      <c r="BA117" s="274">
        <v>32.9</v>
      </c>
      <c r="BB117" s="275">
        <v>33.799999999999997</v>
      </c>
      <c r="BC117" s="273">
        <v>1519</v>
      </c>
      <c r="BD117" s="274">
        <v>1557</v>
      </c>
      <c r="BE117" s="275">
        <v>3076</v>
      </c>
    </row>
    <row r="118" spans="1:57" x14ac:dyDescent="0.35">
      <c r="A118" t="s">
        <v>119</v>
      </c>
      <c r="B118" t="s">
        <v>364</v>
      </c>
      <c r="C118" t="s">
        <v>352</v>
      </c>
      <c r="D118" s="273">
        <v>72</v>
      </c>
      <c r="E118" s="274">
        <v>61</v>
      </c>
      <c r="F118" s="275">
        <v>66</v>
      </c>
      <c r="G118" s="273">
        <v>941</v>
      </c>
      <c r="H118" s="274">
        <v>945</v>
      </c>
      <c r="I118" s="275">
        <v>1886</v>
      </c>
      <c r="J118" s="273">
        <v>73</v>
      </c>
      <c r="K118" s="274">
        <v>63</v>
      </c>
      <c r="L118" s="275">
        <v>68</v>
      </c>
      <c r="M118" s="273">
        <v>941</v>
      </c>
      <c r="N118" s="274">
        <v>945</v>
      </c>
      <c r="O118" s="275">
        <v>1886</v>
      </c>
      <c r="P118" s="273">
        <v>35.5</v>
      </c>
      <c r="Q118" s="274">
        <v>33.799999999999997</v>
      </c>
      <c r="R118" s="275">
        <v>34.700000000000003</v>
      </c>
      <c r="S118" s="273">
        <v>941</v>
      </c>
      <c r="T118" s="274">
        <v>945</v>
      </c>
      <c r="U118" s="275">
        <v>1886</v>
      </c>
      <c r="V118" s="273">
        <v>68</v>
      </c>
      <c r="W118" s="274">
        <v>53</v>
      </c>
      <c r="X118" s="275">
        <v>60</v>
      </c>
      <c r="Y118" s="273">
        <v>847</v>
      </c>
      <c r="Z118" s="274">
        <v>907</v>
      </c>
      <c r="AA118" s="275">
        <v>1754</v>
      </c>
      <c r="AB118" s="273">
        <v>70</v>
      </c>
      <c r="AC118" s="274">
        <v>58</v>
      </c>
      <c r="AD118" s="275">
        <v>64</v>
      </c>
      <c r="AE118" s="273">
        <v>847</v>
      </c>
      <c r="AF118" s="274">
        <v>907</v>
      </c>
      <c r="AG118" s="275">
        <v>1754</v>
      </c>
      <c r="AH118" s="273">
        <v>34.5</v>
      </c>
      <c r="AI118" s="274">
        <v>32</v>
      </c>
      <c r="AJ118" s="275">
        <v>33.200000000000003</v>
      </c>
      <c r="AK118" s="273">
        <v>847</v>
      </c>
      <c r="AL118" s="274">
        <v>907</v>
      </c>
      <c r="AM118" s="275">
        <v>1754</v>
      </c>
      <c r="AN118" s="273">
        <v>69</v>
      </c>
      <c r="AO118" s="274">
        <v>56</v>
      </c>
      <c r="AP118" s="275">
        <v>63</v>
      </c>
      <c r="AQ118" s="273">
        <v>2052</v>
      </c>
      <c r="AR118" s="274">
        <v>2128</v>
      </c>
      <c r="AS118" s="275">
        <v>4180</v>
      </c>
      <c r="AT118" s="273">
        <v>71</v>
      </c>
      <c r="AU118" s="274">
        <v>60</v>
      </c>
      <c r="AV118" s="275">
        <v>65</v>
      </c>
      <c r="AW118" s="273">
        <v>2052</v>
      </c>
      <c r="AX118" s="274">
        <v>2128</v>
      </c>
      <c r="AY118" s="275">
        <v>4180</v>
      </c>
      <c r="AZ118" s="273">
        <v>35</v>
      </c>
      <c r="BA118" s="274">
        <v>32.9</v>
      </c>
      <c r="BB118" s="275">
        <v>33.9</v>
      </c>
      <c r="BC118" s="273">
        <v>2052</v>
      </c>
      <c r="BD118" s="274">
        <v>2128</v>
      </c>
      <c r="BE118" s="275">
        <v>4180</v>
      </c>
    </row>
    <row r="119" spans="1:57" x14ac:dyDescent="0.35">
      <c r="A119" t="s">
        <v>120</v>
      </c>
      <c r="B119" t="s">
        <v>365</v>
      </c>
      <c r="C119" t="s">
        <v>352</v>
      </c>
      <c r="D119" s="273">
        <v>77</v>
      </c>
      <c r="E119" s="274">
        <v>59</v>
      </c>
      <c r="F119" s="275">
        <v>67</v>
      </c>
      <c r="G119" s="273">
        <v>578</v>
      </c>
      <c r="H119" s="274">
        <v>668</v>
      </c>
      <c r="I119" s="275">
        <v>1246</v>
      </c>
      <c r="J119" s="273">
        <v>77</v>
      </c>
      <c r="K119" s="274">
        <v>62</v>
      </c>
      <c r="L119" s="275">
        <v>69</v>
      </c>
      <c r="M119" s="273">
        <v>578</v>
      </c>
      <c r="N119" s="274">
        <v>668</v>
      </c>
      <c r="O119" s="275">
        <v>1246</v>
      </c>
      <c r="P119" s="273">
        <v>36</v>
      </c>
      <c r="Q119" s="274">
        <v>33.6</v>
      </c>
      <c r="R119" s="275">
        <v>34.700000000000003</v>
      </c>
      <c r="S119" s="273">
        <v>578</v>
      </c>
      <c r="T119" s="274">
        <v>668</v>
      </c>
      <c r="U119" s="275">
        <v>1246</v>
      </c>
      <c r="V119" s="273">
        <v>71</v>
      </c>
      <c r="W119" s="274">
        <v>49</v>
      </c>
      <c r="X119" s="275">
        <v>60</v>
      </c>
      <c r="Y119" s="273">
        <v>984</v>
      </c>
      <c r="Z119" s="274">
        <v>1078</v>
      </c>
      <c r="AA119" s="275">
        <v>2062</v>
      </c>
      <c r="AB119" s="273">
        <v>73</v>
      </c>
      <c r="AC119" s="274">
        <v>54</v>
      </c>
      <c r="AD119" s="275">
        <v>63</v>
      </c>
      <c r="AE119" s="273">
        <v>984</v>
      </c>
      <c r="AF119" s="274">
        <v>1078</v>
      </c>
      <c r="AG119" s="275">
        <v>2062</v>
      </c>
      <c r="AH119" s="273">
        <v>34.6</v>
      </c>
      <c r="AI119" s="274">
        <v>31.7</v>
      </c>
      <c r="AJ119" s="275">
        <v>33.1</v>
      </c>
      <c r="AK119" s="273">
        <v>984</v>
      </c>
      <c r="AL119" s="274">
        <v>1078</v>
      </c>
      <c r="AM119" s="275">
        <v>2062</v>
      </c>
      <c r="AN119" s="273">
        <v>72</v>
      </c>
      <c r="AO119" s="274">
        <v>52</v>
      </c>
      <c r="AP119" s="275">
        <v>61</v>
      </c>
      <c r="AQ119" s="273">
        <v>1638</v>
      </c>
      <c r="AR119" s="274">
        <v>1845</v>
      </c>
      <c r="AS119" s="275">
        <v>3483</v>
      </c>
      <c r="AT119" s="273">
        <v>74</v>
      </c>
      <c r="AU119" s="274">
        <v>56</v>
      </c>
      <c r="AV119" s="275">
        <v>64</v>
      </c>
      <c r="AW119" s="273">
        <v>1638</v>
      </c>
      <c r="AX119" s="274">
        <v>1845</v>
      </c>
      <c r="AY119" s="275">
        <v>3483</v>
      </c>
      <c r="AZ119" s="273">
        <v>35</v>
      </c>
      <c r="BA119" s="274">
        <v>32.299999999999997</v>
      </c>
      <c r="BB119" s="275">
        <v>33.5</v>
      </c>
      <c r="BC119" s="273">
        <v>1638</v>
      </c>
      <c r="BD119" s="274">
        <v>1845</v>
      </c>
      <c r="BE119" s="275">
        <v>3483</v>
      </c>
    </row>
    <row r="120" spans="1:57" x14ac:dyDescent="0.35">
      <c r="A120" t="s">
        <v>98</v>
      </c>
      <c r="B120" t="s">
        <v>343</v>
      </c>
      <c r="C120" t="s">
        <v>338</v>
      </c>
      <c r="D120" s="273">
        <v>76</v>
      </c>
      <c r="E120" s="274">
        <v>59</v>
      </c>
      <c r="F120" s="275">
        <v>67</v>
      </c>
      <c r="G120" s="273">
        <v>622</v>
      </c>
      <c r="H120" s="274">
        <v>592</v>
      </c>
      <c r="I120" s="275">
        <v>1214</v>
      </c>
      <c r="J120" s="273">
        <v>76</v>
      </c>
      <c r="K120" s="274">
        <v>60</v>
      </c>
      <c r="L120" s="275">
        <v>68</v>
      </c>
      <c r="M120" s="273">
        <v>622</v>
      </c>
      <c r="N120" s="274">
        <v>592</v>
      </c>
      <c r="O120" s="275">
        <v>1214</v>
      </c>
      <c r="P120" s="273">
        <v>36</v>
      </c>
      <c r="Q120" s="274">
        <v>34</v>
      </c>
      <c r="R120" s="275">
        <v>35</v>
      </c>
      <c r="S120" s="273">
        <v>622</v>
      </c>
      <c r="T120" s="274">
        <v>592</v>
      </c>
      <c r="U120" s="275">
        <v>1214</v>
      </c>
      <c r="V120" s="273">
        <v>68</v>
      </c>
      <c r="W120" s="274">
        <v>49</v>
      </c>
      <c r="X120" s="275">
        <v>57</v>
      </c>
      <c r="Y120" s="273">
        <v>385</v>
      </c>
      <c r="Z120" s="274">
        <v>441</v>
      </c>
      <c r="AA120" s="275">
        <v>826</v>
      </c>
      <c r="AB120" s="273">
        <v>70</v>
      </c>
      <c r="AC120" s="274">
        <v>51</v>
      </c>
      <c r="AD120" s="275">
        <v>60</v>
      </c>
      <c r="AE120" s="273">
        <v>385</v>
      </c>
      <c r="AF120" s="274">
        <v>441</v>
      </c>
      <c r="AG120" s="275">
        <v>826</v>
      </c>
      <c r="AH120" s="273">
        <v>34.799999999999997</v>
      </c>
      <c r="AI120" s="274">
        <v>31.4</v>
      </c>
      <c r="AJ120" s="275">
        <v>33</v>
      </c>
      <c r="AK120" s="273">
        <v>385</v>
      </c>
      <c r="AL120" s="274">
        <v>441</v>
      </c>
      <c r="AM120" s="275">
        <v>826</v>
      </c>
      <c r="AN120" s="273">
        <v>72</v>
      </c>
      <c r="AO120" s="274">
        <v>53</v>
      </c>
      <c r="AP120" s="275">
        <v>62</v>
      </c>
      <c r="AQ120" s="273">
        <v>1049</v>
      </c>
      <c r="AR120" s="274">
        <v>1103</v>
      </c>
      <c r="AS120" s="275">
        <v>2152</v>
      </c>
      <c r="AT120" s="273">
        <v>73</v>
      </c>
      <c r="AU120" s="274">
        <v>55</v>
      </c>
      <c r="AV120" s="275">
        <v>64</v>
      </c>
      <c r="AW120" s="273">
        <v>1049</v>
      </c>
      <c r="AX120" s="274">
        <v>1103</v>
      </c>
      <c r="AY120" s="275">
        <v>2152</v>
      </c>
      <c r="AZ120" s="273">
        <v>35.4</v>
      </c>
      <c r="BA120" s="274">
        <v>32.700000000000003</v>
      </c>
      <c r="BB120" s="275">
        <v>34</v>
      </c>
      <c r="BC120" s="273">
        <v>1049</v>
      </c>
      <c r="BD120" s="274">
        <v>1103</v>
      </c>
      <c r="BE120" s="275">
        <v>2152</v>
      </c>
    </row>
    <row r="121" spans="1:57" x14ac:dyDescent="0.35">
      <c r="A121" t="s">
        <v>99</v>
      </c>
      <c r="B121" t="s">
        <v>344</v>
      </c>
      <c r="C121" t="s">
        <v>338</v>
      </c>
      <c r="D121" s="273">
        <v>75</v>
      </c>
      <c r="E121" s="274">
        <v>56</v>
      </c>
      <c r="F121" s="275">
        <v>65</v>
      </c>
      <c r="G121" s="273">
        <v>209</v>
      </c>
      <c r="H121" s="274">
        <v>220</v>
      </c>
      <c r="I121" s="275">
        <v>429</v>
      </c>
      <c r="J121" s="273">
        <v>76</v>
      </c>
      <c r="K121" s="274">
        <v>59</v>
      </c>
      <c r="L121" s="275">
        <v>67</v>
      </c>
      <c r="M121" s="273">
        <v>209</v>
      </c>
      <c r="N121" s="274">
        <v>220</v>
      </c>
      <c r="O121" s="275">
        <v>429</v>
      </c>
      <c r="P121" s="273">
        <v>36.700000000000003</v>
      </c>
      <c r="Q121" s="274">
        <v>33.9</v>
      </c>
      <c r="R121" s="275">
        <v>35.200000000000003</v>
      </c>
      <c r="S121" s="273">
        <v>209</v>
      </c>
      <c r="T121" s="274">
        <v>220</v>
      </c>
      <c r="U121" s="275">
        <v>429</v>
      </c>
      <c r="V121" s="273">
        <v>63</v>
      </c>
      <c r="W121" s="274">
        <v>56</v>
      </c>
      <c r="X121" s="275">
        <v>60</v>
      </c>
      <c r="Y121" s="273">
        <v>246</v>
      </c>
      <c r="Z121" s="274">
        <v>259</v>
      </c>
      <c r="AA121" s="275">
        <v>505</v>
      </c>
      <c r="AB121" s="273">
        <v>69</v>
      </c>
      <c r="AC121" s="274">
        <v>62</v>
      </c>
      <c r="AD121" s="275">
        <v>65</v>
      </c>
      <c r="AE121" s="273">
        <v>246</v>
      </c>
      <c r="AF121" s="274">
        <v>259</v>
      </c>
      <c r="AG121" s="275">
        <v>505</v>
      </c>
      <c r="AH121" s="273">
        <v>33.700000000000003</v>
      </c>
      <c r="AI121" s="274">
        <v>32.799999999999997</v>
      </c>
      <c r="AJ121" s="275">
        <v>33.200000000000003</v>
      </c>
      <c r="AK121" s="273">
        <v>246</v>
      </c>
      <c r="AL121" s="274">
        <v>259</v>
      </c>
      <c r="AM121" s="275">
        <v>505</v>
      </c>
      <c r="AN121" s="273">
        <v>68</v>
      </c>
      <c r="AO121" s="274">
        <v>55</v>
      </c>
      <c r="AP121" s="275">
        <v>61</v>
      </c>
      <c r="AQ121" s="273">
        <v>545</v>
      </c>
      <c r="AR121" s="274">
        <v>573</v>
      </c>
      <c r="AS121" s="275">
        <v>1118</v>
      </c>
      <c r="AT121" s="273">
        <v>72</v>
      </c>
      <c r="AU121" s="274">
        <v>60</v>
      </c>
      <c r="AV121" s="275">
        <v>65</v>
      </c>
      <c r="AW121" s="273">
        <v>545</v>
      </c>
      <c r="AX121" s="274">
        <v>573</v>
      </c>
      <c r="AY121" s="275">
        <v>1118</v>
      </c>
      <c r="AZ121" s="273">
        <v>35.299999999999997</v>
      </c>
      <c r="BA121" s="274">
        <v>33.6</v>
      </c>
      <c r="BB121" s="275">
        <v>34.4</v>
      </c>
      <c r="BC121" s="273">
        <v>545</v>
      </c>
      <c r="BD121" s="274">
        <v>573</v>
      </c>
      <c r="BE121" s="275">
        <v>1118</v>
      </c>
    </row>
    <row r="122" spans="1:57" x14ac:dyDescent="0.35">
      <c r="A122" t="s">
        <v>121</v>
      </c>
      <c r="B122" t="s">
        <v>366</v>
      </c>
      <c r="C122" t="s">
        <v>352</v>
      </c>
      <c r="D122" s="273">
        <v>82</v>
      </c>
      <c r="E122" s="274">
        <v>69</v>
      </c>
      <c r="F122" s="275">
        <v>75</v>
      </c>
      <c r="G122" s="273">
        <v>603</v>
      </c>
      <c r="H122" s="274">
        <v>651</v>
      </c>
      <c r="I122" s="275">
        <v>1254</v>
      </c>
      <c r="J122" s="273">
        <v>82</v>
      </c>
      <c r="K122" s="274">
        <v>70</v>
      </c>
      <c r="L122" s="275">
        <v>75</v>
      </c>
      <c r="M122" s="273">
        <v>603</v>
      </c>
      <c r="N122" s="274">
        <v>651</v>
      </c>
      <c r="O122" s="275">
        <v>1254</v>
      </c>
      <c r="P122" s="273">
        <v>37.9</v>
      </c>
      <c r="Q122" s="274">
        <v>35.9</v>
      </c>
      <c r="R122" s="275">
        <v>36.799999999999997</v>
      </c>
      <c r="S122" s="273">
        <v>603</v>
      </c>
      <c r="T122" s="274">
        <v>651</v>
      </c>
      <c r="U122" s="275">
        <v>1254</v>
      </c>
      <c r="V122" s="273">
        <v>78</v>
      </c>
      <c r="W122" s="274">
        <v>54</v>
      </c>
      <c r="X122" s="275">
        <v>65</v>
      </c>
      <c r="Y122" s="273">
        <v>307</v>
      </c>
      <c r="Z122" s="274">
        <v>336</v>
      </c>
      <c r="AA122" s="275">
        <v>643</v>
      </c>
      <c r="AB122" s="273">
        <v>78</v>
      </c>
      <c r="AC122" s="274">
        <v>54</v>
      </c>
      <c r="AD122" s="275">
        <v>65</v>
      </c>
      <c r="AE122" s="273">
        <v>307</v>
      </c>
      <c r="AF122" s="274">
        <v>336</v>
      </c>
      <c r="AG122" s="275">
        <v>643</v>
      </c>
      <c r="AH122" s="273">
        <v>35</v>
      </c>
      <c r="AI122" s="274">
        <v>32.799999999999997</v>
      </c>
      <c r="AJ122" s="275">
        <v>33.799999999999997</v>
      </c>
      <c r="AK122" s="273">
        <v>307</v>
      </c>
      <c r="AL122" s="274">
        <v>336</v>
      </c>
      <c r="AM122" s="275">
        <v>643</v>
      </c>
      <c r="AN122" s="273">
        <v>80</v>
      </c>
      <c r="AO122" s="274">
        <v>64</v>
      </c>
      <c r="AP122" s="275">
        <v>72</v>
      </c>
      <c r="AQ122" s="273">
        <v>986</v>
      </c>
      <c r="AR122" s="274">
        <v>1045</v>
      </c>
      <c r="AS122" s="275">
        <v>2031</v>
      </c>
      <c r="AT122" s="273">
        <v>80</v>
      </c>
      <c r="AU122" s="274">
        <v>65</v>
      </c>
      <c r="AV122" s="275">
        <v>72</v>
      </c>
      <c r="AW122" s="273">
        <v>986</v>
      </c>
      <c r="AX122" s="274">
        <v>1045</v>
      </c>
      <c r="AY122" s="275">
        <v>2031</v>
      </c>
      <c r="AZ122" s="273">
        <v>36.9</v>
      </c>
      <c r="BA122" s="274">
        <v>34.799999999999997</v>
      </c>
      <c r="BB122" s="275">
        <v>35.799999999999997</v>
      </c>
      <c r="BC122" s="273">
        <v>986</v>
      </c>
      <c r="BD122" s="274">
        <v>1045</v>
      </c>
      <c r="BE122" s="275">
        <v>2031</v>
      </c>
    </row>
    <row r="123" spans="1:57" x14ac:dyDescent="0.35">
      <c r="A123" t="s">
        <v>100</v>
      </c>
      <c r="B123" t="s">
        <v>345</v>
      </c>
      <c r="C123" t="s">
        <v>338</v>
      </c>
      <c r="D123" s="273">
        <v>76</v>
      </c>
      <c r="E123" s="274">
        <v>53</v>
      </c>
      <c r="F123" s="275">
        <v>65</v>
      </c>
      <c r="G123" s="273">
        <v>860</v>
      </c>
      <c r="H123" s="274">
        <v>804</v>
      </c>
      <c r="I123" s="275">
        <v>1664</v>
      </c>
      <c r="J123" s="273">
        <v>77</v>
      </c>
      <c r="K123" s="274">
        <v>54</v>
      </c>
      <c r="L123" s="275">
        <v>66</v>
      </c>
      <c r="M123" s="273">
        <v>860</v>
      </c>
      <c r="N123" s="274">
        <v>804</v>
      </c>
      <c r="O123" s="275">
        <v>1664</v>
      </c>
      <c r="P123" s="273">
        <v>34.9</v>
      </c>
      <c r="Q123" s="274">
        <v>32.1</v>
      </c>
      <c r="R123" s="275">
        <v>33.5</v>
      </c>
      <c r="S123" s="273">
        <v>860</v>
      </c>
      <c r="T123" s="274">
        <v>804</v>
      </c>
      <c r="U123" s="275">
        <v>1664</v>
      </c>
      <c r="V123" s="273">
        <v>68</v>
      </c>
      <c r="W123" s="274">
        <v>46</v>
      </c>
      <c r="X123" s="275">
        <v>58</v>
      </c>
      <c r="Y123" s="273">
        <v>770</v>
      </c>
      <c r="Z123" s="274">
        <v>712</v>
      </c>
      <c r="AA123" s="275">
        <v>1482</v>
      </c>
      <c r="AB123" s="273">
        <v>69</v>
      </c>
      <c r="AC123" s="274">
        <v>50</v>
      </c>
      <c r="AD123" s="275">
        <v>60</v>
      </c>
      <c r="AE123" s="273">
        <v>770</v>
      </c>
      <c r="AF123" s="274">
        <v>712</v>
      </c>
      <c r="AG123" s="275">
        <v>1482</v>
      </c>
      <c r="AH123" s="273">
        <v>33.4</v>
      </c>
      <c r="AI123" s="274">
        <v>30.7</v>
      </c>
      <c r="AJ123" s="275">
        <v>32.1</v>
      </c>
      <c r="AK123" s="273">
        <v>770</v>
      </c>
      <c r="AL123" s="274">
        <v>712</v>
      </c>
      <c r="AM123" s="275">
        <v>1482</v>
      </c>
      <c r="AN123" s="273">
        <v>72</v>
      </c>
      <c r="AO123" s="274">
        <v>50</v>
      </c>
      <c r="AP123" s="275">
        <v>61</v>
      </c>
      <c r="AQ123" s="273">
        <v>1702</v>
      </c>
      <c r="AR123" s="274">
        <v>1587</v>
      </c>
      <c r="AS123" s="275">
        <v>3289</v>
      </c>
      <c r="AT123" s="273">
        <v>73</v>
      </c>
      <c r="AU123" s="274">
        <v>52</v>
      </c>
      <c r="AV123" s="275">
        <v>63</v>
      </c>
      <c r="AW123" s="273">
        <v>1702</v>
      </c>
      <c r="AX123" s="274">
        <v>1587</v>
      </c>
      <c r="AY123" s="275">
        <v>3289</v>
      </c>
      <c r="AZ123" s="273">
        <v>34.200000000000003</v>
      </c>
      <c r="BA123" s="274">
        <v>31.4</v>
      </c>
      <c r="BB123" s="275">
        <v>32.799999999999997</v>
      </c>
      <c r="BC123" s="273">
        <v>1702</v>
      </c>
      <c r="BD123" s="274">
        <v>1587</v>
      </c>
      <c r="BE123" s="275">
        <v>3289</v>
      </c>
    </row>
    <row r="124" spans="1:57" x14ac:dyDescent="0.35">
      <c r="A124" t="s">
        <v>101</v>
      </c>
      <c r="B124" t="s">
        <v>346</v>
      </c>
      <c r="C124" t="s">
        <v>338</v>
      </c>
      <c r="D124" s="273">
        <v>85</v>
      </c>
      <c r="E124" s="274">
        <v>75</v>
      </c>
      <c r="F124" s="275">
        <v>80</v>
      </c>
      <c r="G124" s="273">
        <v>1207</v>
      </c>
      <c r="H124" s="274">
        <v>1299</v>
      </c>
      <c r="I124" s="275">
        <v>2506</v>
      </c>
      <c r="J124" s="273">
        <v>86</v>
      </c>
      <c r="K124" s="274">
        <v>76</v>
      </c>
      <c r="L124" s="275">
        <v>81</v>
      </c>
      <c r="M124" s="273">
        <v>1207</v>
      </c>
      <c r="N124" s="274">
        <v>1299</v>
      </c>
      <c r="O124" s="275">
        <v>2506</v>
      </c>
      <c r="P124" s="273">
        <v>34.4</v>
      </c>
      <c r="Q124" s="274">
        <v>33.200000000000003</v>
      </c>
      <c r="R124" s="275">
        <v>33.799999999999997</v>
      </c>
      <c r="S124" s="273">
        <v>1207</v>
      </c>
      <c r="T124" s="274">
        <v>1299</v>
      </c>
      <c r="U124" s="275">
        <v>2506</v>
      </c>
      <c r="V124" s="273">
        <v>80</v>
      </c>
      <c r="W124" s="274">
        <v>65</v>
      </c>
      <c r="X124" s="275">
        <v>72</v>
      </c>
      <c r="Y124" s="273">
        <v>514</v>
      </c>
      <c r="Z124" s="274">
        <v>582</v>
      </c>
      <c r="AA124" s="275">
        <v>1096</v>
      </c>
      <c r="AB124" s="273">
        <v>81</v>
      </c>
      <c r="AC124" s="274">
        <v>66</v>
      </c>
      <c r="AD124" s="275">
        <v>73</v>
      </c>
      <c r="AE124" s="273">
        <v>514</v>
      </c>
      <c r="AF124" s="274">
        <v>582</v>
      </c>
      <c r="AG124" s="275">
        <v>1096</v>
      </c>
      <c r="AH124" s="273">
        <v>33.5</v>
      </c>
      <c r="AI124" s="274">
        <v>31.8</v>
      </c>
      <c r="AJ124" s="275">
        <v>32.6</v>
      </c>
      <c r="AK124" s="273">
        <v>514</v>
      </c>
      <c r="AL124" s="274">
        <v>582</v>
      </c>
      <c r="AM124" s="275">
        <v>1096</v>
      </c>
      <c r="AN124" s="273">
        <v>83</v>
      </c>
      <c r="AO124" s="274">
        <v>71</v>
      </c>
      <c r="AP124" s="275">
        <v>76</v>
      </c>
      <c r="AQ124" s="273">
        <v>1855</v>
      </c>
      <c r="AR124" s="274">
        <v>2020</v>
      </c>
      <c r="AS124" s="275">
        <v>3875</v>
      </c>
      <c r="AT124" s="273">
        <v>83</v>
      </c>
      <c r="AU124" s="274">
        <v>72</v>
      </c>
      <c r="AV124" s="275">
        <v>77</v>
      </c>
      <c r="AW124" s="273">
        <v>1855</v>
      </c>
      <c r="AX124" s="274">
        <v>2020</v>
      </c>
      <c r="AY124" s="275">
        <v>3875</v>
      </c>
      <c r="AZ124" s="273">
        <v>34.1</v>
      </c>
      <c r="BA124" s="274">
        <v>32.700000000000003</v>
      </c>
      <c r="BB124" s="275">
        <v>33.299999999999997</v>
      </c>
      <c r="BC124" s="273">
        <v>1855</v>
      </c>
      <c r="BD124" s="274">
        <v>2020</v>
      </c>
      <c r="BE124" s="275">
        <v>3875</v>
      </c>
    </row>
    <row r="125" spans="1:57" x14ac:dyDescent="0.35">
      <c r="A125" t="s">
        <v>122</v>
      </c>
      <c r="B125" t="s">
        <v>367</v>
      </c>
      <c r="C125" t="s">
        <v>352</v>
      </c>
      <c r="D125" s="273">
        <v>78</v>
      </c>
      <c r="E125" s="274">
        <v>63</v>
      </c>
      <c r="F125" s="275">
        <v>70</v>
      </c>
      <c r="G125" s="273">
        <v>686</v>
      </c>
      <c r="H125" s="274">
        <v>719</v>
      </c>
      <c r="I125" s="275">
        <v>1405</v>
      </c>
      <c r="J125" s="273">
        <v>78</v>
      </c>
      <c r="K125" s="274">
        <v>63</v>
      </c>
      <c r="L125" s="275">
        <v>71</v>
      </c>
      <c r="M125" s="273">
        <v>686</v>
      </c>
      <c r="N125" s="274">
        <v>719</v>
      </c>
      <c r="O125" s="275">
        <v>1405</v>
      </c>
      <c r="P125" s="273">
        <v>36.6</v>
      </c>
      <c r="Q125" s="274">
        <v>34</v>
      </c>
      <c r="R125" s="275">
        <v>35.299999999999997</v>
      </c>
      <c r="S125" s="273">
        <v>686</v>
      </c>
      <c r="T125" s="274">
        <v>719</v>
      </c>
      <c r="U125" s="275">
        <v>1405</v>
      </c>
      <c r="V125" s="273">
        <v>72</v>
      </c>
      <c r="W125" s="274">
        <v>56</v>
      </c>
      <c r="X125" s="275">
        <v>64</v>
      </c>
      <c r="Y125" s="273">
        <v>578</v>
      </c>
      <c r="Z125" s="274">
        <v>631</v>
      </c>
      <c r="AA125" s="275">
        <v>1209</v>
      </c>
      <c r="AB125" s="273">
        <v>72</v>
      </c>
      <c r="AC125" s="274">
        <v>58</v>
      </c>
      <c r="AD125" s="275">
        <v>65</v>
      </c>
      <c r="AE125" s="273">
        <v>578</v>
      </c>
      <c r="AF125" s="274">
        <v>631</v>
      </c>
      <c r="AG125" s="275">
        <v>1209</v>
      </c>
      <c r="AH125" s="273">
        <v>34</v>
      </c>
      <c r="AI125" s="274">
        <v>31.5</v>
      </c>
      <c r="AJ125" s="275">
        <v>32.700000000000003</v>
      </c>
      <c r="AK125" s="273">
        <v>578</v>
      </c>
      <c r="AL125" s="274">
        <v>631</v>
      </c>
      <c r="AM125" s="275">
        <v>1209</v>
      </c>
      <c r="AN125" s="273">
        <v>75</v>
      </c>
      <c r="AO125" s="274">
        <v>60</v>
      </c>
      <c r="AP125" s="275">
        <v>67</v>
      </c>
      <c r="AQ125" s="273">
        <v>1300</v>
      </c>
      <c r="AR125" s="274">
        <v>1402</v>
      </c>
      <c r="AS125" s="275">
        <v>2702</v>
      </c>
      <c r="AT125" s="273">
        <v>75</v>
      </c>
      <c r="AU125" s="274">
        <v>61</v>
      </c>
      <c r="AV125" s="275">
        <v>68</v>
      </c>
      <c r="AW125" s="273">
        <v>1300</v>
      </c>
      <c r="AX125" s="274">
        <v>1402</v>
      </c>
      <c r="AY125" s="275">
        <v>2702</v>
      </c>
      <c r="AZ125" s="273">
        <v>35.4</v>
      </c>
      <c r="BA125" s="274">
        <v>32.799999999999997</v>
      </c>
      <c r="BB125" s="275">
        <v>34.1</v>
      </c>
      <c r="BC125" s="273">
        <v>1300</v>
      </c>
      <c r="BD125" s="274">
        <v>1402</v>
      </c>
      <c r="BE125" s="275">
        <v>2702</v>
      </c>
    </row>
    <row r="126" spans="1:57" x14ac:dyDescent="0.35">
      <c r="A126" t="s">
        <v>102</v>
      </c>
      <c r="B126" t="s">
        <v>347</v>
      </c>
      <c r="C126" t="s">
        <v>338</v>
      </c>
      <c r="D126" s="273">
        <v>75</v>
      </c>
      <c r="E126" s="274">
        <v>59</v>
      </c>
      <c r="F126" s="275">
        <v>67</v>
      </c>
      <c r="G126" s="273">
        <v>634</v>
      </c>
      <c r="H126" s="274">
        <v>672</v>
      </c>
      <c r="I126" s="275">
        <v>1306</v>
      </c>
      <c r="J126" s="273">
        <v>77</v>
      </c>
      <c r="K126" s="274">
        <v>62</v>
      </c>
      <c r="L126" s="275">
        <v>70</v>
      </c>
      <c r="M126" s="273">
        <v>634</v>
      </c>
      <c r="N126" s="274">
        <v>672</v>
      </c>
      <c r="O126" s="275">
        <v>1306</v>
      </c>
      <c r="P126" s="273">
        <v>37.799999999999997</v>
      </c>
      <c r="Q126" s="274">
        <v>34.200000000000003</v>
      </c>
      <c r="R126" s="275">
        <v>36</v>
      </c>
      <c r="S126" s="273">
        <v>634</v>
      </c>
      <c r="T126" s="274">
        <v>672</v>
      </c>
      <c r="U126" s="275">
        <v>1306</v>
      </c>
      <c r="V126" s="273">
        <v>73</v>
      </c>
      <c r="W126" s="274">
        <v>60</v>
      </c>
      <c r="X126" s="275">
        <v>66</v>
      </c>
      <c r="Y126" s="273">
        <v>1643</v>
      </c>
      <c r="Z126" s="274">
        <v>1668</v>
      </c>
      <c r="AA126" s="275">
        <v>3311</v>
      </c>
      <c r="AB126" s="273">
        <v>76</v>
      </c>
      <c r="AC126" s="274">
        <v>64</v>
      </c>
      <c r="AD126" s="275">
        <v>70</v>
      </c>
      <c r="AE126" s="273">
        <v>1643</v>
      </c>
      <c r="AF126" s="274">
        <v>1668</v>
      </c>
      <c r="AG126" s="275">
        <v>3311</v>
      </c>
      <c r="AH126" s="273">
        <v>36.6</v>
      </c>
      <c r="AI126" s="274">
        <v>33.700000000000003</v>
      </c>
      <c r="AJ126" s="275">
        <v>35.1</v>
      </c>
      <c r="AK126" s="273">
        <v>1643</v>
      </c>
      <c r="AL126" s="274">
        <v>1668</v>
      </c>
      <c r="AM126" s="275">
        <v>3311</v>
      </c>
      <c r="AN126" s="273">
        <v>73</v>
      </c>
      <c r="AO126" s="274">
        <v>59</v>
      </c>
      <c r="AP126" s="275">
        <v>66</v>
      </c>
      <c r="AQ126" s="273">
        <v>2440</v>
      </c>
      <c r="AR126" s="274">
        <v>2504</v>
      </c>
      <c r="AS126" s="275">
        <v>4944</v>
      </c>
      <c r="AT126" s="273">
        <v>75</v>
      </c>
      <c r="AU126" s="274">
        <v>63</v>
      </c>
      <c r="AV126" s="275">
        <v>69</v>
      </c>
      <c r="AW126" s="273">
        <v>2440</v>
      </c>
      <c r="AX126" s="274">
        <v>2504</v>
      </c>
      <c r="AY126" s="275">
        <v>4944</v>
      </c>
      <c r="AZ126" s="273">
        <v>36.700000000000003</v>
      </c>
      <c r="BA126" s="274">
        <v>33.700000000000003</v>
      </c>
      <c r="BB126" s="275">
        <v>35.200000000000003</v>
      </c>
      <c r="BC126" s="273">
        <v>2440</v>
      </c>
      <c r="BD126" s="274">
        <v>2504</v>
      </c>
      <c r="BE126" s="275">
        <v>4944</v>
      </c>
    </row>
    <row r="127" spans="1:57" x14ac:dyDescent="0.35">
      <c r="A127" t="s">
        <v>123</v>
      </c>
      <c r="B127" t="s">
        <v>368</v>
      </c>
      <c r="C127" t="s">
        <v>352</v>
      </c>
      <c r="D127" s="273">
        <v>82</v>
      </c>
      <c r="E127" s="274">
        <v>65</v>
      </c>
      <c r="F127" s="275">
        <v>73</v>
      </c>
      <c r="G127" s="273">
        <v>635</v>
      </c>
      <c r="H127" s="274">
        <v>644</v>
      </c>
      <c r="I127" s="275">
        <v>1279</v>
      </c>
      <c r="J127" s="273">
        <v>83</v>
      </c>
      <c r="K127" s="274">
        <v>68</v>
      </c>
      <c r="L127" s="275">
        <v>75</v>
      </c>
      <c r="M127" s="273">
        <v>635</v>
      </c>
      <c r="N127" s="274">
        <v>644</v>
      </c>
      <c r="O127" s="275">
        <v>1279</v>
      </c>
      <c r="P127" s="273">
        <v>38.9</v>
      </c>
      <c r="Q127" s="274">
        <v>36</v>
      </c>
      <c r="R127" s="275">
        <v>37.4</v>
      </c>
      <c r="S127" s="273">
        <v>635</v>
      </c>
      <c r="T127" s="274">
        <v>644</v>
      </c>
      <c r="U127" s="275">
        <v>1279</v>
      </c>
      <c r="V127" s="273">
        <v>71</v>
      </c>
      <c r="W127" s="274">
        <v>56</v>
      </c>
      <c r="X127" s="275">
        <v>63</v>
      </c>
      <c r="Y127" s="273">
        <v>1188</v>
      </c>
      <c r="Z127" s="274">
        <v>1285</v>
      </c>
      <c r="AA127" s="275">
        <v>2473</v>
      </c>
      <c r="AB127" s="273">
        <v>73</v>
      </c>
      <c r="AC127" s="274">
        <v>59</v>
      </c>
      <c r="AD127" s="275">
        <v>66</v>
      </c>
      <c r="AE127" s="273">
        <v>1188</v>
      </c>
      <c r="AF127" s="274">
        <v>1285</v>
      </c>
      <c r="AG127" s="275">
        <v>2473</v>
      </c>
      <c r="AH127" s="273">
        <v>36.700000000000003</v>
      </c>
      <c r="AI127" s="274">
        <v>33.9</v>
      </c>
      <c r="AJ127" s="275">
        <v>35.200000000000003</v>
      </c>
      <c r="AK127" s="273">
        <v>1188</v>
      </c>
      <c r="AL127" s="274">
        <v>1285</v>
      </c>
      <c r="AM127" s="275">
        <v>2473</v>
      </c>
      <c r="AN127" s="273">
        <v>73</v>
      </c>
      <c r="AO127" s="274">
        <v>57</v>
      </c>
      <c r="AP127" s="275">
        <v>65</v>
      </c>
      <c r="AQ127" s="273">
        <v>2108</v>
      </c>
      <c r="AR127" s="274">
        <v>2184</v>
      </c>
      <c r="AS127" s="275">
        <v>4292</v>
      </c>
      <c r="AT127" s="273">
        <v>75</v>
      </c>
      <c r="AU127" s="274">
        <v>60</v>
      </c>
      <c r="AV127" s="275">
        <v>68</v>
      </c>
      <c r="AW127" s="273">
        <v>2108</v>
      </c>
      <c r="AX127" s="274">
        <v>2184</v>
      </c>
      <c r="AY127" s="275">
        <v>4292</v>
      </c>
      <c r="AZ127" s="273">
        <v>37.299999999999997</v>
      </c>
      <c r="BA127" s="274">
        <v>34.5</v>
      </c>
      <c r="BB127" s="275">
        <v>35.9</v>
      </c>
      <c r="BC127" s="273">
        <v>2108</v>
      </c>
      <c r="BD127" s="274">
        <v>2184</v>
      </c>
      <c r="BE127" s="275">
        <v>4292</v>
      </c>
    </row>
    <row r="128" spans="1:57" x14ac:dyDescent="0.35">
      <c r="A128" t="s">
        <v>124</v>
      </c>
      <c r="B128" t="s">
        <v>369</v>
      </c>
      <c r="C128" t="s">
        <v>352</v>
      </c>
      <c r="D128" s="273">
        <v>80</v>
      </c>
      <c r="E128" s="274">
        <v>67</v>
      </c>
      <c r="F128" s="275">
        <v>73</v>
      </c>
      <c r="G128" s="273">
        <v>936</v>
      </c>
      <c r="H128" s="274">
        <v>972</v>
      </c>
      <c r="I128" s="275">
        <v>1908</v>
      </c>
      <c r="J128" s="273">
        <v>80</v>
      </c>
      <c r="K128" s="274">
        <v>67</v>
      </c>
      <c r="L128" s="275">
        <v>73</v>
      </c>
      <c r="M128" s="273">
        <v>936</v>
      </c>
      <c r="N128" s="274">
        <v>972</v>
      </c>
      <c r="O128" s="275">
        <v>1908</v>
      </c>
      <c r="P128" s="273">
        <v>38.200000000000003</v>
      </c>
      <c r="Q128" s="274">
        <v>36.4</v>
      </c>
      <c r="R128" s="275">
        <v>37.299999999999997</v>
      </c>
      <c r="S128" s="273">
        <v>936</v>
      </c>
      <c r="T128" s="274">
        <v>972</v>
      </c>
      <c r="U128" s="275">
        <v>1908</v>
      </c>
      <c r="V128" s="273">
        <v>70</v>
      </c>
      <c r="W128" s="274">
        <v>61</v>
      </c>
      <c r="X128" s="275">
        <v>65</v>
      </c>
      <c r="Y128" s="273">
        <v>267</v>
      </c>
      <c r="Z128" s="274">
        <v>290</v>
      </c>
      <c r="AA128" s="275">
        <v>557</v>
      </c>
      <c r="AB128" s="273">
        <v>70</v>
      </c>
      <c r="AC128" s="274">
        <v>62</v>
      </c>
      <c r="AD128" s="275">
        <v>66</v>
      </c>
      <c r="AE128" s="273">
        <v>267</v>
      </c>
      <c r="AF128" s="274">
        <v>290</v>
      </c>
      <c r="AG128" s="275">
        <v>557</v>
      </c>
      <c r="AH128" s="273">
        <v>36.1</v>
      </c>
      <c r="AI128" s="274">
        <v>34.299999999999997</v>
      </c>
      <c r="AJ128" s="275">
        <v>35.200000000000003</v>
      </c>
      <c r="AK128" s="273">
        <v>267</v>
      </c>
      <c r="AL128" s="274">
        <v>290</v>
      </c>
      <c r="AM128" s="275">
        <v>557</v>
      </c>
      <c r="AN128" s="273">
        <v>78</v>
      </c>
      <c r="AO128" s="274">
        <v>65</v>
      </c>
      <c r="AP128" s="275">
        <v>71</v>
      </c>
      <c r="AQ128" s="273">
        <v>1328</v>
      </c>
      <c r="AR128" s="274">
        <v>1448</v>
      </c>
      <c r="AS128" s="275">
        <v>2776</v>
      </c>
      <c r="AT128" s="273">
        <v>78</v>
      </c>
      <c r="AU128" s="274">
        <v>66</v>
      </c>
      <c r="AV128" s="275">
        <v>71</v>
      </c>
      <c r="AW128" s="273">
        <v>1328</v>
      </c>
      <c r="AX128" s="274">
        <v>1448</v>
      </c>
      <c r="AY128" s="275">
        <v>2776</v>
      </c>
      <c r="AZ128" s="273">
        <v>37.799999999999997</v>
      </c>
      <c r="BA128" s="274">
        <v>35.799999999999997</v>
      </c>
      <c r="BB128" s="275">
        <v>36.799999999999997</v>
      </c>
      <c r="BC128" s="273">
        <v>1328</v>
      </c>
      <c r="BD128" s="274">
        <v>1448</v>
      </c>
      <c r="BE128" s="275">
        <v>2776</v>
      </c>
    </row>
    <row r="129" spans="1:57" x14ac:dyDescent="0.35">
      <c r="A129" t="s">
        <v>103</v>
      </c>
      <c r="B129" t="s">
        <v>348</v>
      </c>
      <c r="C129" t="s">
        <v>338</v>
      </c>
      <c r="D129" s="273">
        <v>77</v>
      </c>
      <c r="E129" s="274">
        <v>62</v>
      </c>
      <c r="F129" s="275">
        <v>69</v>
      </c>
      <c r="G129" s="273">
        <v>950</v>
      </c>
      <c r="H129" s="274">
        <v>935</v>
      </c>
      <c r="I129" s="275">
        <v>1885</v>
      </c>
      <c r="J129" s="273">
        <v>78</v>
      </c>
      <c r="K129" s="274">
        <v>64</v>
      </c>
      <c r="L129" s="275">
        <v>71</v>
      </c>
      <c r="M129" s="273">
        <v>950</v>
      </c>
      <c r="N129" s="274">
        <v>935</v>
      </c>
      <c r="O129" s="275">
        <v>1885</v>
      </c>
      <c r="P129" s="273">
        <v>35.9</v>
      </c>
      <c r="Q129" s="274">
        <v>33.700000000000003</v>
      </c>
      <c r="R129" s="275">
        <v>34.799999999999997</v>
      </c>
      <c r="S129" s="273">
        <v>950</v>
      </c>
      <c r="T129" s="274">
        <v>935</v>
      </c>
      <c r="U129" s="275">
        <v>1885</v>
      </c>
      <c r="V129" s="273">
        <v>74</v>
      </c>
      <c r="W129" s="274">
        <v>58</v>
      </c>
      <c r="X129" s="275">
        <v>66</v>
      </c>
      <c r="Y129" s="273">
        <v>649</v>
      </c>
      <c r="Z129" s="274">
        <v>658</v>
      </c>
      <c r="AA129" s="275">
        <v>1307</v>
      </c>
      <c r="AB129" s="273">
        <v>76</v>
      </c>
      <c r="AC129" s="274">
        <v>62</v>
      </c>
      <c r="AD129" s="275">
        <v>69</v>
      </c>
      <c r="AE129" s="273">
        <v>649</v>
      </c>
      <c r="AF129" s="274">
        <v>658</v>
      </c>
      <c r="AG129" s="275">
        <v>1307</v>
      </c>
      <c r="AH129" s="273">
        <v>34.700000000000003</v>
      </c>
      <c r="AI129" s="274">
        <v>32.6</v>
      </c>
      <c r="AJ129" s="275">
        <v>33.700000000000003</v>
      </c>
      <c r="AK129" s="273">
        <v>649</v>
      </c>
      <c r="AL129" s="274">
        <v>658</v>
      </c>
      <c r="AM129" s="275">
        <v>1307</v>
      </c>
      <c r="AN129" s="273">
        <v>76</v>
      </c>
      <c r="AO129" s="274">
        <v>60</v>
      </c>
      <c r="AP129" s="275">
        <v>68</v>
      </c>
      <c r="AQ129" s="273">
        <v>1778</v>
      </c>
      <c r="AR129" s="274">
        <v>1774</v>
      </c>
      <c r="AS129" s="275">
        <v>3552</v>
      </c>
      <c r="AT129" s="273">
        <v>78</v>
      </c>
      <c r="AU129" s="274">
        <v>63</v>
      </c>
      <c r="AV129" s="275">
        <v>71</v>
      </c>
      <c r="AW129" s="273">
        <v>1778</v>
      </c>
      <c r="AX129" s="274">
        <v>1774</v>
      </c>
      <c r="AY129" s="275">
        <v>3552</v>
      </c>
      <c r="AZ129" s="273">
        <v>35.6</v>
      </c>
      <c r="BA129" s="274">
        <v>33.5</v>
      </c>
      <c r="BB129" s="275">
        <v>34.6</v>
      </c>
      <c r="BC129" s="273">
        <v>1778</v>
      </c>
      <c r="BD129" s="274">
        <v>1774</v>
      </c>
      <c r="BE129" s="275">
        <v>3552</v>
      </c>
    </row>
    <row r="130" spans="1:57" x14ac:dyDescent="0.35">
      <c r="A130" t="s">
        <v>125</v>
      </c>
      <c r="B130" t="s">
        <v>370</v>
      </c>
      <c r="C130" t="s">
        <v>352</v>
      </c>
      <c r="D130" s="273">
        <v>77</v>
      </c>
      <c r="E130" s="274">
        <v>56</v>
      </c>
      <c r="F130" s="275">
        <v>67</v>
      </c>
      <c r="G130" s="273">
        <v>801</v>
      </c>
      <c r="H130" s="274">
        <v>820</v>
      </c>
      <c r="I130" s="275">
        <v>1621</v>
      </c>
      <c r="J130" s="273">
        <v>78</v>
      </c>
      <c r="K130" s="274">
        <v>57</v>
      </c>
      <c r="L130" s="275">
        <v>67</v>
      </c>
      <c r="M130" s="273">
        <v>801</v>
      </c>
      <c r="N130" s="274">
        <v>820</v>
      </c>
      <c r="O130" s="275">
        <v>1621</v>
      </c>
      <c r="P130" s="273">
        <v>37.9</v>
      </c>
      <c r="Q130" s="274">
        <v>34.9</v>
      </c>
      <c r="R130" s="275">
        <v>36.4</v>
      </c>
      <c r="S130" s="273">
        <v>801</v>
      </c>
      <c r="T130" s="274">
        <v>820</v>
      </c>
      <c r="U130" s="275">
        <v>1621</v>
      </c>
      <c r="V130" s="273">
        <v>64</v>
      </c>
      <c r="W130" s="274">
        <v>51</v>
      </c>
      <c r="X130" s="275">
        <v>57</v>
      </c>
      <c r="Y130" s="273">
        <v>297</v>
      </c>
      <c r="Z130" s="274">
        <v>379</v>
      </c>
      <c r="AA130" s="275">
        <v>676</v>
      </c>
      <c r="AB130" s="273">
        <v>65</v>
      </c>
      <c r="AC130" s="274">
        <v>54</v>
      </c>
      <c r="AD130" s="275">
        <v>59</v>
      </c>
      <c r="AE130" s="273">
        <v>297</v>
      </c>
      <c r="AF130" s="274">
        <v>379</v>
      </c>
      <c r="AG130" s="275">
        <v>676</v>
      </c>
      <c r="AH130" s="273">
        <v>35.299999999999997</v>
      </c>
      <c r="AI130" s="274">
        <v>33.299999999999997</v>
      </c>
      <c r="AJ130" s="275">
        <v>34.200000000000003</v>
      </c>
      <c r="AK130" s="273">
        <v>297</v>
      </c>
      <c r="AL130" s="274">
        <v>379</v>
      </c>
      <c r="AM130" s="275">
        <v>676</v>
      </c>
      <c r="AN130" s="273">
        <v>73</v>
      </c>
      <c r="AO130" s="274">
        <v>54</v>
      </c>
      <c r="AP130" s="275">
        <v>63</v>
      </c>
      <c r="AQ130" s="273">
        <v>1208</v>
      </c>
      <c r="AR130" s="274">
        <v>1320</v>
      </c>
      <c r="AS130" s="275">
        <v>2528</v>
      </c>
      <c r="AT130" s="273">
        <v>73</v>
      </c>
      <c r="AU130" s="274">
        <v>56</v>
      </c>
      <c r="AV130" s="275">
        <v>64</v>
      </c>
      <c r="AW130" s="273">
        <v>1208</v>
      </c>
      <c r="AX130" s="274">
        <v>1320</v>
      </c>
      <c r="AY130" s="275">
        <v>2528</v>
      </c>
      <c r="AZ130" s="273">
        <v>37.200000000000003</v>
      </c>
      <c r="BA130" s="274">
        <v>34.5</v>
      </c>
      <c r="BB130" s="275">
        <v>35.799999999999997</v>
      </c>
      <c r="BC130" s="273">
        <v>1208</v>
      </c>
      <c r="BD130" s="274">
        <v>1320</v>
      </c>
      <c r="BE130" s="275">
        <v>2528</v>
      </c>
    </row>
    <row r="131" spans="1:57" x14ac:dyDescent="0.35">
      <c r="A131" t="s">
        <v>104</v>
      </c>
      <c r="B131" t="s">
        <v>349</v>
      </c>
      <c r="C131" t="s">
        <v>338</v>
      </c>
      <c r="D131" s="273">
        <v>66</v>
      </c>
      <c r="E131" s="274">
        <v>51</v>
      </c>
      <c r="F131" s="275">
        <v>58</v>
      </c>
      <c r="G131" s="273">
        <v>461</v>
      </c>
      <c r="H131" s="274">
        <v>511</v>
      </c>
      <c r="I131" s="275">
        <v>972</v>
      </c>
      <c r="J131" s="273">
        <v>69</v>
      </c>
      <c r="K131" s="274">
        <v>55</v>
      </c>
      <c r="L131" s="275">
        <v>62</v>
      </c>
      <c r="M131" s="273">
        <v>461</v>
      </c>
      <c r="N131" s="274">
        <v>511</v>
      </c>
      <c r="O131" s="275">
        <v>972</v>
      </c>
      <c r="P131" s="273">
        <v>36.1</v>
      </c>
      <c r="Q131" s="274">
        <v>33</v>
      </c>
      <c r="R131" s="275">
        <v>34.5</v>
      </c>
      <c r="S131" s="273">
        <v>461</v>
      </c>
      <c r="T131" s="274">
        <v>511</v>
      </c>
      <c r="U131" s="275">
        <v>972</v>
      </c>
      <c r="V131" s="273">
        <v>69</v>
      </c>
      <c r="W131" s="274">
        <v>49</v>
      </c>
      <c r="X131" s="275">
        <v>59</v>
      </c>
      <c r="Y131" s="273">
        <v>1057</v>
      </c>
      <c r="Z131" s="274">
        <v>1149</v>
      </c>
      <c r="AA131" s="275">
        <v>2206</v>
      </c>
      <c r="AB131" s="273">
        <v>72</v>
      </c>
      <c r="AC131" s="274">
        <v>55</v>
      </c>
      <c r="AD131" s="275">
        <v>63</v>
      </c>
      <c r="AE131" s="273">
        <v>1057</v>
      </c>
      <c r="AF131" s="274">
        <v>1149</v>
      </c>
      <c r="AG131" s="275">
        <v>2206</v>
      </c>
      <c r="AH131" s="273">
        <v>35.5</v>
      </c>
      <c r="AI131" s="274">
        <v>32.5</v>
      </c>
      <c r="AJ131" s="275">
        <v>33.9</v>
      </c>
      <c r="AK131" s="273">
        <v>1057</v>
      </c>
      <c r="AL131" s="274">
        <v>1149</v>
      </c>
      <c r="AM131" s="275">
        <v>2206</v>
      </c>
      <c r="AN131" s="273">
        <v>67</v>
      </c>
      <c r="AO131" s="274">
        <v>49</v>
      </c>
      <c r="AP131" s="275">
        <v>58</v>
      </c>
      <c r="AQ131" s="273">
        <v>1669</v>
      </c>
      <c r="AR131" s="274">
        <v>1824</v>
      </c>
      <c r="AS131" s="275">
        <v>3493</v>
      </c>
      <c r="AT131" s="273">
        <v>70</v>
      </c>
      <c r="AU131" s="274">
        <v>54</v>
      </c>
      <c r="AV131" s="275">
        <v>62</v>
      </c>
      <c r="AW131" s="273">
        <v>1669</v>
      </c>
      <c r="AX131" s="274">
        <v>1824</v>
      </c>
      <c r="AY131" s="275">
        <v>3493</v>
      </c>
      <c r="AZ131" s="273">
        <v>35.4</v>
      </c>
      <c r="BA131" s="274">
        <v>32.5</v>
      </c>
      <c r="BB131" s="275">
        <v>33.9</v>
      </c>
      <c r="BC131" s="273">
        <v>1669</v>
      </c>
      <c r="BD131" s="274">
        <v>1824</v>
      </c>
      <c r="BE131" s="275">
        <v>3493</v>
      </c>
    </row>
    <row r="132" spans="1:57" x14ac:dyDescent="0.35">
      <c r="A132" t="s">
        <v>126</v>
      </c>
      <c r="B132" t="s">
        <v>371</v>
      </c>
      <c r="C132" t="s">
        <v>352</v>
      </c>
      <c r="D132" s="273">
        <v>79</v>
      </c>
      <c r="E132" s="274">
        <v>62</v>
      </c>
      <c r="F132" s="275">
        <v>71</v>
      </c>
      <c r="G132" s="273">
        <v>823</v>
      </c>
      <c r="H132" s="274">
        <v>840</v>
      </c>
      <c r="I132" s="275">
        <v>1663</v>
      </c>
      <c r="J132" s="273">
        <v>81</v>
      </c>
      <c r="K132" s="274">
        <v>65</v>
      </c>
      <c r="L132" s="275">
        <v>73</v>
      </c>
      <c r="M132" s="273">
        <v>823</v>
      </c>
      <c r="N132" s="274">
        <v>840</v>
      </c>
      <c r="O132" s="275">
        <v>1663</v>
      </c>
      <c r="P132" s="273">
        <v>38</v>
      </c>
      <c r="Q132" s="274">
        <v>35.200000000000003</v>
      </c>
      <c r="R132" s="275">
        <v>36.6</v>
      </c>
      <c r="S132" s="273">
        <v>823</v>
      </c>
      <c r="T132" s="274">
        <v>840</v>
      </c>
      <c r="U132" s="275">
        <v>1663</v>
      </c>
      <c r="V132" s="273">
        <v>69</v>
      </c>
      <c r="W132" s="274">
        <v>54</v>
      </c>
      <c r="X132" s="275">
        <v>61</v>
      </c>
      <c r="Y132" s="273">
        <v>831</v>
      </c>
      <c r="Z132" s="274">
        <v>888</v>
      </c>
      <c r="AA132" s="275">
        <v>1719</v>
      </c>
      <c r="AB132" s="273">
        <v>71</v>
      </c>
      <c r="AC132" s="274">
        <v>59</v>
      </c>
      <c r="AD132" s="275">
        <v>65</v>
      </c>
      <c r="AE132" s="273">
        <v>831</v>
      </c>
      <c r="AF132" s="274">
        <v>888</v>
      </c>
      <c r="AG132" s="275">
        <v>1719</v>
      </c>
      <c r="AH132" s="273">
        <v>34.200000000000003</v>
      </c>
      <c r="AI132" s="274">
        <v>31.8</v>
      </c>
      <c r="AJ132" s="275">
        <v>33</v>
      </c>
      <c r="AK132" s="273">
        <v>831</v>
      </c>
      <c r="AL132" s="274">
        <v>888</v>
      </c>
      <c r="AM132" s="275">
        <v>1719</v>
      </c>
      <c r="AN132" s="273">
        <v>73</v>
      </c>
      <c r="AO132" s="274">
        <v>57</v>
      </c>
      <c r="AP132" s="275">
        <v>65</v>
      </c>
      <c r="AQ132" s="273">
        <v>1829</v>
      </c>
      <c r="AR132" s="274">
        <v>1916</v>
      </c>
      <c r="AS132" s="275">
        <v>3745</v>
      </c>
      <c r="AT132" s="273">
        <v>75</v>
      </c>
      <c r="AU132" s="274">
        <v>60</v>
      </c>
      <c r="AV132" s="275">
        <v>68</v>
      </c>
      <c r="AW132" s="273">
        <v>1829</v>
      </c>
      <c r="AX132" s="274">
        <v>1916</v>
      </c>
      <c r="AY132" s="275">
        <v>3745</v>
      </c>
      <c r="AZ132" s="273">
        <v>35.9</v>
      </c>
      <c r="BA132" s="274">
        <v>33.200000000000003</v>
      </c>
      <c r="BB132" s="275">
        <v>34.5</v>
      </c>
      <c r="BC132" s="273">
        <v>1829</v>
      </c>
      <c r="BD132" s="274">
        <v>1916</v>
      </c>
      <c r="BE132" s="275">
        <v>3745</v>
      </c>
    </row>
    <row r="133" spans="1:57" x14ac:dyDescent="0.35">
      <c r="A133" t="s">
        <v>105</v>
      </c>
      <c r="B133" t="s">
        <v>350</v>
      </c>
      <c r="C133" t="s">
        <v>338</v>
      </c>
      <c r="D133" s="273">
        <v>80</v>
      </c>
      <c r="E133" s="274">
        <v>65</v>
      </c>
      <c r="F133" s="275">
        <v>72</v>
      </c>
      <c r="G133" s="273">
        <v>763</v>
      </c>
      <c r="H133" s="274">
        <v>866</v>
      </c>
      <c r="I133" s="275">
        <v>1629</v>
      </c>
      <c r="J133" s="273">
        <v>81</v>
      </c>
      <c r="K133" s="274">
        <v>66</v>
      </c>
      <c r="L133" s="275">
        <v>73</v>
      </c>
      <c r="M133" s="273">
        <v>763</v>
      </c>
      <c r="N133" s="274">
        <v>866</v>
      </c>
      <c r="O133" s="275">
        <v>1629</v>
      </c>
      <c r="P133" s="273">
        <v>37.4</v>
      </c>
      <c r="Q133" s="274">
        <v>34.9</v>
      </c>
      <c r="R133" s="275">
        <v>36.1</v>
      </c>
      <c r="S133" s="273">
        <v>763</v>
      </c>
      <c r="T133" s="274">
        <v>866</v>
      </c>
      <c r="U133" s="275">
        <v>1629</v>
      </c>
      <c r="V133" s="273">
        <v>71</v>
      </c>
      <c r="W133" s="274">
        <v>58</v>
      </c>
      <c r="X133" s="275">
        <v>64</v>
      </c>
      <c r="Y133" s="273">
        <v>571</v>
      </c>
      <c r="Z133" s="274">
        <v>622</v>
      </c>
      <c r="AA133" s="275">
        <v>1193</v>
      </c>
      <c r="AB133" s="273">
        <v>73</v>
      </c>
      <c r="AC133" s="274">
        <v>60</v>
      </c>
      <c r="AD133" s="275">
        <v>66</v>
      </c>
      <c r="AE133" s="273">
        <v>571</v>
      </c>
      <c r="AF133" s="274">
        <v>622</v>
      </c>
      <c r="AG133" s="275">
        <v>1193</v>
      </c>
      <c r="AH133" s="273">
        <v>34.9</v>
      </c>
      <c r="AI133" s="274">
        <v>33.200000000000003</v>
      </c>
      <c r="AJ133" s="275">
        <v>34</v>
      </c>
      <c r="AK133" s="273">
        <v>571</v>
      </c>
      <c r="AL133" s="274">
        <v>622</v>
      </c>
      <c r="AM133" s="275">
        <v>1193</v>
      </c>
      <c r="AN133" s="273">
        <v>76</v>
      </c>
      <c r="AO133" s="274">
        <v>61</v>
      </c>
      <c r="AP133" s="275">
        <v>68</v>
      </c>
      <c r="AQ133" s="273">
        <v>1570</v>
      </c>
      <c r="AR133" s="274">
        <v>1726</v>
      </c>
      <c r="AS133" s="275">
        <v>3296</v>
      </c>
      <c r="AT133" s="273">
        <v>77</v>
      </c>
      <c r="AU133" s="274">
        <v>63</v>
      </c>
      <c r="AV133" s="275">
        <v>70</v>
      </c>
      <c r="AW133" s="273">
        <v>1570</v>
      </c>
      <c r="AX133" s="274">
        <v>1726</v>
      </c>
      <c r="AY133" s="275">
        <v>3296</v>
      </c>
      <c r="AZ133" s="273">
        <v>36.6</v>
      </c>
      <c r="BA133" s="274">
        <v>34.4</v>
      </c>
      <c r="BB133" s="275">
        <v>35.4</v>
      </c>
      <c r="BC133" s="273">
        <v>1570</v>
      </c>
      <c r="BD133" s="274">
        <v>1726</v>
      </c>
      <c r="BE133" s="275">
        <v>3296</v>
      </c>
    </row>
    <row r="134" spans="1:57" x14ac:dyDescent="0.35">
      <c r="A134" t="s">
        <v>106</v>
      </c>
      <c r="B134" t="s">
        <v>351</v>
      </c>
      <c r="C134" t="s">
        <v>338</v>
      </c>
      <c r="D134" s="273">
        <v>80</v>
      </c>
      <c r="E134" s="274">
        <v>56</v>
      </c>
      <c r="F134" s="275">
        <v>68</v>
      </c>
      <c r="G134" s="273">
        <v>246</v>
      </c>
      <c r="H134" s="274">
        <v>229</v>
      </c>
      <c r="I134" s="275">
        <v>475</v>
      </c>
      <c r="J134" s="273">
        <v>80</v>
      </c>
      <c r="K134" s="274">
        <v>58</v>
      </c>
      <c r="L134" s="275">
        <v>69</v>
      </c>
      <c r="M134" s="273">
        <v>246</v>
      </c>
      <c r="N134" s="274">
        <v>229</v>
      </c>
      <c r="O134" s="275">
        <v>475</v>
      </c>
      <c r="P134" s="273">
        <v>37.5</v>
      </c>
      <c r="Q134" s="274">
        <v>34.5</v>
      </c>
      <c r="R134" s="275">
        <v>36.1</v>
      </c>
      <c r="S134" s="273">
        <v>246</v>
      </c>
      <c r="T134" s="274">
        <v>229</v>
      </c>
      <c r="U134" s="275">
        <v>475</v>
      </c>
      <c r="V134" s="273">
        <v>65</v>
      </c>
      <c r="W134" s="274">
        <v>52</v>
      </c>
      <c r="X134" s="275">
        <v>59</v>
      </c>
      <c r="Y134" s="273">
        <v>448</v>
      </c>
      <c r="Z134" s="274">
        <v>425</v>
      </c>
      <c r="AA134" s="275">
        <v>873</v>
      </c>
      <c r="AB134" s="273">
        <v>67</v>
      </c>
      <c r="AC134" s="274">
        <v>53</v>
      </c>
      <c r="AD134" s="275">
        <v>60</v>
      </c>
      <c r="AE134" s="273">
        <v>448</v>
      </c>
      <c r="AF134" s="274">
        <v>425</v>
      </c>
      <c r="AG134" s="275">
        <v>873</v>
      </c>
      <c r="AH134" s="273">
        <v>35.200000000000003</v>
      </c>
      <c r="AI134" s="274">
        <v>32.299999999999997</v>
      </c>
      <c r="AJ134" s="275">
        <v>33.799999999999997</v>
      </c>
      <c r="AK134" s="273">
        <v>448</v>
      </c>
      <c r="AL134" s="274">
        <v>425</v>
      </c>
      <c r="AM134" s="275">
        <v>873</v>
      </c>
      <c r="AN134" s="273">
        <v>71</v>
      </c>
      <c r="AO134" s="274">
        <v>55</v>
      </c>
      <c r="AP134" s="275">
        <v>63</v>
      </c>
      <c r="AQ134" s="273">
        <v>828</v>
      </c>
      <c r="AR134" s="274">
        <v>795</v>
      </c>
      <c r="AS134" s="275">
        <v>1623</v>
      </c>
      <c r="AT134" s="273">
        <v>73</v>
      </c>
      <c r="AU134" s="274">
        <v>56</v>
      </c>
      <c r="AV134" s="275">
        <v>65</v>
      </c>
      <c r="AW134" s="273">
        <v>828</v>
      </c>
      <c r="AX134" s="274">
        <v>795</v>
      </c>
      <c r="AY134" s="275">
        <v>1623</v>
      </c>
      <c r="AZ134" s="273">
        <v>36.1</v>
      </c>
      <c r="BA134" s="274">
        <v>33.200000000000003</v>
      </c>
      <c r="BB134" s="275">
        <v>34.700000000000003</v>
      </c>
      <c r="BC134" s="273">
        <v>828</v>
      </c>
      <c r="BD134" s="274">
        <v>795</v>
      </c>
      <c r="BE134" s="275">
        <v>1623</v>
      </c>
    </row>
    <row r="135" spans="1:57" x14ac:dyDescent="0.35">
      <c r="A135" t="s">
        <v>130</v>
      </c>
      <c r="B135" t="s">
        <v>375</v>
      </c>
      <c r="C135" t="s">
        <v>372</v>
      </c>
      <c r="D135" s="273">
        <v>78</v>
      </c>
      <c r="E135" s="274">
        <v>63</v>
      </c>
      <c r="F135" s="275">
        <v>71</v>
      </c>
      <c r="G135" s="273">
        <v>2404</v>
      </c>
      <c r="H135" s="274">
        <v>2603</v>
      </c>
      <c r="I135" s="275">
        <v>5007</v>
      </c>
      <c r="J135" s="273">
        <v>79</v>
      </c>
      <c r="K135" s="274">
        <v>66</v>
      </c>
      <c r="L135" s="275">
        <v>72</v>
      </c>
      <c r="M135" s="273">
        <v>2404</v>
      </c>
      <c r="N135" s="274">
        <v>2603</v>
      </c>
      <c r="O135" s="275">
        <v>5007</v>
      </c>
      <c r="P135" s="273">
        <v>36.799999999999997</v>
      </c>
      <c r="Q135" s="274">
        <v>34.700000000000003</v>
      </c>
      <c r="R135" s="275">
        <v>35.700000000000003</v>
      </c>
      <c r="S135" s="273">
        <v>2404</v>
      </c>
      <c r="T135" s="274">
        <v>2603</v>
      </c>
      <c r="U135" s="275">
        <v>5007</v>
      </c>
      <c r="V135" s="273">
        <v>58</v>
      </c>
      <c r="W135" s="274">
        <v>42</v>
      </c>
      <c r="X135" s="275">
        <v>50</v>
      </c>
      <c r="Y135" s="273">
        <v>492</v>
      </c>
      <c r="Z135" s="274">
        <v>499</v>
      </c>
      <c r="AA135" s="275">
        <v>991</v>
      </c>
      <c r="AB135" s="273">
        <v>60</v>
      </c>
      <c r="AC135" s="274">
        <v>45</v>
      </c>
      <c r="AD135" s="275">
        <v>53</v>
      </c>
      <c r="AE135" s="273">
        <v>492</v>
      </c>
      <c r="AF135" s="274">
        <v>499</v>
      </c>
      <c r="AG135" s="275">
        <v>991</v>
      </c>
      <c r="AH135" s="273">
        <v>33.1</v>
      </c>
      <c r="AI135" s="274">
        <v>30.6</v>
      </c>
      <c r="AJ135" s="275">
        <v>31.8</v>
      </c>
      <c r="AK135" s="273">
        <v>492</v>
      </c>
      <c r="AL135" s="274">
        <v>499</v>
      </c>
      <c r="AM135" s="275">
        <v>991</v>
      </c>
      <c r="AN135" s="273">
        <v>74</v>
      </c>
      <c r="AO135" s="274">
        <v>60</v>
      </c>
      <c r="AP135" s="275">
        <v>67</v>
      </c>
      <c r="AQ135" s="273">
        <v>3085</v>
      </c>
      <c r="AR135" s="274">
        <v>3299</v>
      </c>
      <c r="AS135" s="275">
        <v>6384</v>
      </c>
      <c r="AT135" s="273">
        <v>75</v>
      </c>
      <c r="AU135" s="274">
        <v>62</v>
      </c>
      <c r="AV135" s="275">
        <v>68</v>
      </c>
      <c r="AW135" s="273">
        <v>3085</v>
      </c>
      <c r="AX135" s="274">
        <v>3299</v>
      </c>
      <c r="AY135" s="275">
        <v>6384</v>
      </c>
      <c r="AZ135" s="273">
        <v>36.1</v>
      </c>
      <c r="BA135" s="274">
        <v>33.9</v>
      </c>
      <c r="BB135" s="275">
        <v>35</v>
      </c>
      <c r="BC135" s="273">
        <v>3085</v>
      </c>
      <c r="BD135" s="274">
        <v>3299</v>
      </c>
      <c r="BE135" s="275">
        <v>6384</v>
      </c>
    </row>
    <row r="136" spans="1:57" x14ac:dyDescent="0.35">
      <c r="A136" t="s">
        <v>82</v>
      </c>
      <c r="B136" t="s">
        <v>327</v>
      </c>
      <c r="C136" t="s">
        <v>324</v>
      </c>
      <c r="D136" s="273">
        <v>74</v>
      </c>
      <c r="E136" s="274">
        <v>57</v>
      </c>
      <c r="F136" s="275">
        <v>65</v>
      </c>
      <c r="G136" s="273">
        <v>2655</v>
      </c>
      <c r="H136" s="274">
        <v>2818</v>
      </c>
      <c r="I136" s="275">
        <v>5473</v>
      </c>
      <c r="J136" s="273">
        <v>75</v>
      </c>
      <c r="K136" s="274">
        <v>61</v>
      </c>
      <c r="L136" s="275">
        <v>68</v>
      </c>
      <c r="M136" s="273">
        <v>2655</v>
      </c>
      <c r="N136" s="274">
        <v>2818</v>
      </c>
      <c r="O136" s="275">
        <v>5473</v>
      </c>
      <c r="P136" s="273">
        <v>36.1</v>
      </c>
      <c r="Q136" s="274">
        <v>33.5</v>
      </c>
      <c r="R136" s="275">
        <v>34.799999999999997</v>
      </c>
      <c r="S136" s="273">
        <v>2655</v>
      </c>
      <c r="T136" s="274">
        <v>2818</v>
      </c>
      <c r="U136" s="275">
        <v>5473</v>
      </c>
      <c r="V136" s="273">
        <v>62</v>
      </c>
      <c r="W136" s="274">
        <v>50</v>
      </c>
      <c r="X136" s="275">
        <v>56</v>
      </c>
      <c r="Y136" s="273">
        <v>526</v>
      </c>
      <c r="Z136" s="274">
        <v>549</v>
      </c>
      <c r="AA136" s="275">
        <v>1075</v>
      </c>
      <c r="AB136" s="273">
        <v>64</v>
      </c>
      <c r="AC136" s="274">
        <v>53</v>
      </c>
      <c r="AD136" s="275">
        <v>59</v>
      </c>
      <c r="AE136" s="273">
        <v>526</v>
      </c>
      <c r="AF136" s="274">
        <v>549</v>
      </c>
      <c r="AG136" s="275">
        <v>1075</v>
      </c>
      <c r="AH136" s="273">
        <v>33.700000000000003</v>
      </c>
      <c r="AI136" s="274">
        <v>31.5</v>
      </c>
      <c r="AJ136" s="275">
        <v>32.5</v>
      </c>
      <c r="AK136" s="273">
        <v>526</v>
      </c>
      <c r="AL136" s="274">
        <v>549</v>
      </c>
      <c r="AM136" s="275">
        <v>1075</v>
      </c>
      <c r="AN136" s="273">
        <v>71</v>
      </c>
      <c r="AO136" s="274">
        <v>56</v>
      </c>
      <c r="AP136" s="275">
        <v>63</v>
      </c>
      <c r="AQ136" s="273">
        <v>3545</v>
      </c>
      <c r="AR136" s="274">
        <v>3752</v>
      </c>
      <c r="AS136" s="275">
        <v>7297</v>
      </c>
      <c r="AT136" s="273">
        <v>73</v>
      </c>
      <c r="AU136" s="274">
        <v>59</v>
      </c>
      <c r="AV136" s="275">
        <v>66</v>
      </c>
      <c r="AW136" s="273">
        <v>3545</v>
      </c>
      <c r="AX136" s="274">
        <v>3752</v>
      </c>
      <c r="AY136" s="275">
        <v>7297</v>
      </c>
      <c r="AZ136" s="273">
        <v>35.6</v>
      </c>
      <c r="BA136" s="274">
        <v>33.1</v>
      </c>
      <c r="BB136" s="275">
        <v>34.299999999999997</v>
      </c>
      <c r="BC136" s="273">
        <v>3545</v>
      </c>
      <c r="BD136" s="274">
        <v>3752</v>
      </c>
      <c r="BE136" s="275">
        <v>7297</v>
      </c>
    </row>
    <row r="137" spans="1:57" x14ac:dyDescent="0.35">
      <c r="A137" t="s">
        <v>21</v>
      </c>
      <c r="B137" t="s">
        <v>267</v>
      </c>
      <c r="C137" t="s">
        <v>260</v>
      </c>
      <c r="D137" s="273">
        <v>71</v>
      </c>
      <c r="E137" s="274">
        <v>53</v>
      </c>
      <c r="F137" s="275">
        <v>62</v>
      </c>
      <c r="G137" s="273">
        <v>1302</v>
      </c>
      <c r="H137" s="274">
        <v>1351</v>
      </c>
      <c r="I137" s="275">
        <v>2653</v>
      </c>
      <c r="J137" s="273">
        <v>72</v>
      </c>
      <c r="K137" s="274">
        <v>55</v>
      </c>
      <c r="L137" s="275">
        <v>63</v>
      </c>
      <c r="M137" s="273">
        <v>1302</v>
      </c>
      <c r="N137" s="274">
        <v>1351</v>
      </c>
      <c r="O137" s="275">
        <v>2653</v>
      </c>
      <c r="P137" s="273">
        <v>35</v>
      </c>
      <c r="Q137" s="274">
        <v>32.299999999999997</v>
      </c>
      <c r="R137" s="275">
        <v>33.6</v>
      </c>
      <c r="S137" s="273">
        <v>1302</v>
      </c>
      <c r="T137" s="274">
        <v>1351</v>
      </c>
      <c r="U137" s="275">
        <v>2653</v>
      </c>
      <c r="V137" s="273">
        <v>49</v>
      </c>
      <c r="W137" s="274">
        <v>25</v>
      </c>
      <c r="X137" s="275">
        <v>37</v>
      </c>
      <c r="Y137" s="273">
        <v>55</v>
      </c>
      <c r="Z137" s="274">
        <v>55</v>
      </c>
      <c r="AA137" s="275">
        <v>110</v>
      </c>
      <c r="AB137" s="273">
        <v>53</v>
      </c>
      <c r="AC137" s="274">
        <v>25</v>
      </c>
      <c r="AD137" s="275">
        <v>39</v>
      </c>
      <c r="AE137" s="273">
        <v>55</v>
      </c>
      <c r="AF137" s="274">
        <v>55</v>
      </c>
      <c r="AG137" s="275">
        <v>110</v>
      </c>
      <c r="AH137" s="273">
        <v>32.700000000000003</v>
      </c>
      <c r="AI137" s="274">
        <v>28</v>
      </c>
      <c r="AJ137" s="275">
        <v>30.3</v>
      </c>
      <c r="AK137" s="273">
        <v>55</v>
      </c>
      <c r="AL137" s="274">
        <v>55</v>
      </c>
      <c r="AM137" s="275">
        <v>110</v>
      </c>
      <c r="AN137" s="273">
        <v>70</v>
      </c>
      <c r="AO137" s="274">
        <v>52</v>
      </c>
      <c r="AP137" s="275">
        <v>61</v>
      </c>
      <c r="AQ137" s="273">
        <v>2529</v>
      </c>
      <c r="AR137" s="274">
        <v>2582</v>
      </c>
      <c r="AS137" s="275">
        <v>5111</v>
      </c>
      <c r="AT137" s="273">
        <v>71</v>
      </c>
      <c r="AU137" s="274">
        <v>54</v>
      </c>
      <c r="AV137" s="275">
        <v>63</v>
      </c>
      <c r="AW137" s="273">
        <v>2529</v>
      </c>
      <c r="AX137" s="274">
        <v>2582</v>
      </c>
      <c r="AY137" s="275">
        <v>5111</v>
      </c>
      <c r="AZ137" s="273">
        <v>35.200000000000003</v>
      </c>
      <c r="BA137" s="274">
        <v>32.6</v>
      </c>
      <c r="BB137" s="275">
        <v>33.9</v>
      </c>
      <c r="BC137" s="273">
        <v>2529</v>
      </c>
      <c r="BD137" s="274">
        <v>2582</v>
      </c>
      <c r="BE137" s="275">
        <v>5111</v>
      </c>
    </row>
    <row r="138" spans="1:57" x14ac:dyDescent="0.35">
      <c r="A138" t="s">
        <v>56</v>
      </c>
      <c r="B138" t="s">
        <v>301</v>
      </c>
      <c r="C138" t="s">
        <v>299</v>
      </c>
      <c r="D138" s="274" t="s">
        <v>416</v>
      </c>
      <c r="E138" s="274" t="s">
        <v>416</v>
      </c>
      <c r="F138" s="274" t="s">
        <v>416</v>
      </c>
      <c r="G138" s="274" t="s">
        <v>416</v>
      </c>
      <c r="H138" s="274" t="s">
        <v>416</v>
      </c>
      <c r="I138" s="274" t="s">
        <v>416</v>
      </c>
      <c r="J138" s="274" t="s">
        <v>416</v>
      </c>
      <c r="K138" s="274" t="s">
        <v>416</v>
      </c>
      <c r="L138" s="274" t="s">
        <v>416</v>
      </c>
      <c r="M138" s="274" t="s">
        <v>416</v>
      </c>
      <c r="N138" s="274" t="s">
        <v>416</v>
      </c>
      <c r="O138" s="274" t="s">
        <v>416</v>
      </c>
      <c r="P138" s="274" t="s">
        <v>416</v>
      </c>
      <c r="Q138" s="274" t="s">
        <v>416</v>
      </c>
      <c r="R138" s="274" t="s">
        <v>416</v>
      </c>
      <c r="S138" s="274" t="s">
        <v>416</v>
      </c>
      <c r="T138" s="274" t="s">
        <v>416</v>
      </c>
      <c r="U138" s="274" t="s">
        <v>416</v>
      </c>
      <c r="V138" s="274" t="s">
        <v>416</v>
      </c>
      <c r="W138" s="274" t="s">
        <v>416</v>
      </c>
      <c r="X138" s="274" t="s">
        <v>416</v>
      </c>
      <c r="Y138" s="274" t="s">
        <v>416</v>
      </c>
      <c r="Z138" s="274" t="s">
        <v>416</v>
      </c>
      <c r="AA138" s="274" t="s">
        <v>416</v>
      </c>
      <c r="AB138" s="274" t="s">
        <v>416</v>
      </c>
      <c r="AC138" s="274" t="s">
        <v>416</v>
      </c>
      <c r="AD138" s="274" t="s">
        <v>416</v>
      </c>
      <c r="AE138" s="274" t="s">
        <v>416</v>
      </c>
      <c r="AF138" s="274" t="s">
        <v>416</v>
      </c>
      <c r="AG138" s="274" t="s">
        <v>416</v>
      </c>
      <c r="AH138" s="274" t="s">
        <v>416</v>
      </c>
      <c r="AI138" s="274" t="s">
        <v>416</v>
      </c>
      <c r="AJ138" s="274" t="s">
        <v>416</v>
      </c>
      <c r="AK138" s="274" t="s">
        <v>416</v>
      </c>
      <c r="AL138" s="274" t="s">
        <v>416</v>
      </c>
      <c r="AM138" s="274" t="s">
        <v>416</v>
      </c>
      <c r="AN138" s="273">
        <v>75</v>
      </c>
      <c r="AO138" s="274">
        <v>57</v>
      </c>
      <c r="AP138" s="275">
        <v>66</v>
      </c>
      <c r="AQ138" s="273">
        <v>4203</v>
      </c>
      <c r="AR138" s="274">
        <v>4355</v>
      </c>
      <c r="AS138" s="275">
        <v>8558</v>
      </c>
      <c r="AT138" s="273">
        <v>77</v>
      </c>
      <c r="AU138" s="274">
        <v>60</v>
      </c>
      <c r="AV138" s="275">
        <v>68</v>
      </c>
      <c r="AW138" s="273">
        <v>4203</v>
      </c>
      <c r="AX138" s="274">
        <v>4355</v>
      </c>
      <c r="AY138" s="275">
        <v>8558</v>
      </c>
      <c r="AZ138" s="273">
        <v>37.299999999999997</v>
      </c>
      <c r="BA138" s="274">
        <v>34</v>
      </c>
      <c r="BB138" s="275">
        <v>35.6</v>
      </c>
      <c r="BC138" s="273">
        <v>4203</v>
      </c>
      <c r="BD138" s="274">
        <v>4355</v>
      </c>
      <c r="BE138" s="275">
        <v>8558</v>
      </c>
    </row>
    <row r="139" spans="1:57" x14ac:dyDescent="0.35">
      <c r="A139" t="s">
        <v>152</v>
      </c>
      <c r="B139" t="s">
        <v>396</v>
      </c>
      <c r="C139" t="s">
        <v>392</v>
      </c>
      <c r="D139" s="273">
        <v>79</v>
      </c>
      <c r="E139" s="274">
        <v>63</v>
      </c>
      <c r="F139" s="275">
        <v>71</v>
      </c>
      <c r="G139" s="273">
        <v>3288</v>
      </c>
      <c r="H139" s="274">
        <v>3355</v>
      </c>
      <c r="I139" s="275">
        <v>6643</v>
      </c>
      <c r="J139" s="273">
        <v>80</v>
      </c>
      <c r="K139" s="274">
        <v>65</v>
      </c>
      <c r="L139" s="275">
        <v>72</v>
      </c>
      <c r="M139" s="273">
        <v>3288</v>
      </c>
      <c r="N139" s="274">
        <v>3355</v>
      </c>
      <c r="O139" s="275">
        <v>6643</v>
      </c>
      <c r="P139" s="273">
        <v>36.9</v>
      </c>
      <c r="Q139" s="274">
        <v>34.4</v>
      </c>
      <c r="R139" s="275">
        <v>35.6</v>
      </c>
      <c r="S139" s="273">
        <v>3288</v>
      </c>
      <c r="T139" s="274">
        <v>3355</v>
      </c>
      <c r="U139" s="275">
        <v>6643</v>
      </c>
      <c r="V139" s="273">
        <v>67</v>
      </c>
      <c r="W139" s="274">
        <v>53</v>
      </c>
      <c r="X139" s="275">
        <v>59</v>
      </c>
      <c r="Y139" s="273">
        <v>123</v>
      </c>
      <c r="Z139" s="274">
        <v>146</v>
      </c>
      <c r="AA139" s="275">
        <v>269</v>
      </c>
      <c r="AB139" s="273">
        <v>67</v>
      </c>
      <c r="AC139" s="274">
        <v>55</v>
      </c>
      <c r="AD139" s="275">
        <v>61</v>
      </c>
      <c r="AE139" s="273">
        <v>123</v>
      </c>
      <c r="AF139" s="274">
        <v>146</v>
      </c>
      <c r="AG139" s="275">
        <v>269</v>
      </c>
      <c r="AH139" s="273">
        <v>34.4</v>
      </c>
      <c r="AI139" s="274">
        <v>32.799999999999997</v>
      </c>
      <c r="AJ139" s="275">
        <v>33.5</v>
      </c>
      <c r="AK139" s="273">
        <v>123</v>
      </c>
      <c r="AL139" s="274">
        <v>146</v>
      </c>
      <c r="AM139" s="275">
        <v>269</v>
      </c>
      <c r="AN139" s="273">
        <v>79</v>
      </c>
      <c r="AO139" s="274">
        <v>62</v>
      </c>
      <c r="AP139" s="275">
        <v>70</v>
      </c>
      <c r="AQ139" s="273">
        <v>3816</v>
      </c>
      <c r="AR139" s="274">
        <v>3960</v>
      </c>
      <c r="AS139" s="275">
        <v>7776</v>
      </c>
      <c r="AT139" s="273">
        <v>80</v>
      </c>
      <c r="AU139" s="274">
        <v>64</v>
      </c>
      <c r="AV139" s="275">
        <v>72</v>
      </c>
      <c r="AW139" s="273">
        <v>3816</v>
      </c>
      <c r="AX139" s="274">
        <v>3960</v>
      </c>
      <c r="AY139" s="275">
        <v>7776</v>
      </c>
      <c r="AZ139" s="273">
        <v>36.799999999999997</v>
      </c>
      <c r="BA139" s="274">
        <v>34.200000000000003</v>
      </c>
      <c r="BB139" s="275">
        <v>35.5</v>
      </c>
      <c r="BC139" s="273">
        <v>3816</v>
      </c>
      <c r="BD139" s="274">
        <v>3960</v>
      </c>
      <c r="BE139" s="275">
        <v>7776</v>
      </c>
    </row>
    <row r="140" spans="1:57" x14ac:dyDescent="0.35">
      <c r="A140" t="s">
        <v>153</v>
      </c>
      <c r="B140" t="s">
        <v>397</v>
      </c>
      <c r="C140" t="s">
        <v>392</v>
      </c>
      <c r="D140" s="273">
        <v>77</v>
      </c>
      <c r="E140" s="274">
        <v>59</v>
      </c>
      <c r="F140" s="275">
        <v>68</v>
      </c>
      <c r="G140" s="273">
        <v>1604</v>
      </c>
      <c r="H140" s="274">
        <v>1762</v>
      </c>
      <c r="I140" s="275">
        <v>3366</v>
      </c>
      <c r="J140" s="273">
        <v>78</v>
      </c>
      <c r="K140" s="274">
        <v>60</v>
      </c>
      <c r="L140" s="275">
        <v>68</v>
      </c>
      <c r="M140" s="273">
        <v>1604</v>
      </c>
      <c r="N140" s="274">
        <v>1762</v>
      </c>
      <c r="O140" s="275">
        <v>3366</v>
      </c>
      <c r="P140" s="273">
        <v>36.6</v>
      </c>
      <c r="Q140" s="274">
        <v>34</v>
      </c>
      <c r="R140" s="275">
        <v>35.299999999999997</v>
      </c>
      <c r="S140" s="273">
        <v>1604</v>
      </c>
      <c r="T140" s="274">
        <v>1762</v>
      </c>
      <c r="U140" s="275">
        <v>3366</v>
      </c>
      <c r="V140" s="273">
        <v>59</v>
      </c>
      <c r="W140" s="274">
        <v>41</v>
      </c>
      <c r="X140" s="275">
        <v>52</v>
      </c>
      <c r="Y140" s="273">
        <v>69</v>
      </c>
      <c r="Z140" s="274">
        <v>46</v>
      </c>
      <c r="AA140" s="275">
        <v>115</v>
      </c>
      <c r="AB140" s="273">
        <v>59</v>
      </c>
      <c r="AC140" s="274">
        <v>41</v>
      </c>
      <c r="AD140" s="275">
        <v>52</v>
      </c>
      <c r="AE140" s="273">
        <v>69</v>
      </c>
      <c r="AF140" s="274">
        <v>46</v>
      </c>
      <c r="AG140" s="275">
        <v>115</v>
      </c>
      <c r="AH140" s="273">
        <v>33.9</v>
      </c>
      <c r="AI140" s="274">
        <v>30.6</v>
      </c>
      <c r="AJ140" s="275">
        <v>32.6</v>
      </c>
      <c r="AK140" s="273">
        <v>69</v>
      </c>
      <c r="AL140" s="274">
        <v>46</v>
      </c>
      <c r="AM140" s="275">
        <v>115</v>
      </c>
      <c r="AN140" s="273">
        <v>77</v>
      </c>
      <c r="AO140" s="274">
        <v>57</v>
      </c>
      <c r="AP140" s="275">
        <v>67</v>
      </c>
      <c r="AQ140" s="273">
        <v>1970</v>
      </c>
      <c r="AR140" s="274">
        <v>2142</v>
      </c>
      <c r="AS140" s="275">
        <v>4112</v>
      </c>
      <c r="AT140" s="273">
        <v>77</v>
      </c>
      <c r="AU140" s="274">
        <v>58</v>
      </c>
      <c r="AV140" s="275">
        <v>68</v>
      </c>
      <c r="AW140" s="273">
        <v>1970</v>
      </c>
      <c r="AX140" s="274">
        <v>2142</v>
      </c>
      <c r="AY140" s="275">
        <v>4112</v>
      </c>
      <c r="AZ140" s="273">
        <v>36.799999999999997</v>
      </c>
      <c r="BA140" s="274">
        <v>33.9</v>
      </c>
      <c r="BB140" s="275">
        <v>35.299999999999997</v>
      </c>
      <c r="BC140" s="273">
        <v>1970</v>
      </c>
      <c r="BD140" s="274">
        <v>2142</v>
      </c>
      <c r="BE140" s="275">
        <v>4112</v>
      </c>
    </row>
    <row r="141" spans="1:57" x14ac:dyDescent="0.35">
      <c r="A141" t="s">
        <v>131</v>
      </c>
      <c r="B141" t="s">
        <v>376</v>
      </c>
      <c r="C141" t="s">
        <v>372</v>
      </c>
      <c r="D141" s="273">
        <v>83</v>
      </c>
      <c r="E141" s="274">
        <v>67</v>
      </c>
      <c r="F141" s="275">
        <v>74</v>
      </c>
      <c r="G141" s="273">
        <v>2178</v>
      </c>
      <c r="H141" s="274">
        <v>2251</v>
      </c>
      <c r="I141" s="275">
        <v>4429</v>
      </c>
      <c r="J141" s="273">
        <v>83</v>
      </c>
      <c r="K141" s="274">
        <v>68</v>
      </c>
      <c r="L141" s="275">
        <v>76</v>
      </c>
      <c r="M141" s="273">
        <v>2178</v>
      </c>
      <c r="N141" s="274">
        <v>2251</v>
      </c>
      <c r="O141" s="275">
        <v>4429</v>
      </c>
      <c r="P141" s="273">
        <v>38.299999999999997</v>
      </c>
      <c r="Q141" s="274">
        <v>35.6</v>
      </c>
      <c r="R141" s="275">
        <v>36.9</v>
      </c>
      <c r="S141" s="273">
        <v>2178</v>
      </c>
      <c r="T141" s="274">
        <v>2251</v>
      </c>
      <c r="U141" s="275">
        <v>4429</v>
      </c>
      <c r="V141" s="273">
        <v>70</v>
      </c>
      <c r="W141" s="274">
        <v>44</v>
      </c>
      <c r="X141" s="275">
        <v>57</v>
      </c>
      <c r="Y141" s="273">
        <v>165</v>
      </c>
      <c r="Z141" s="274">
        <v>165</v>
      </c>
      <c r="AA141" s="275">
        <v>330</v>
      </c>
      <c r="AB141" s="273">
        <v>70</v>
      </c>
      <c r="AC141" s="274">
        <v>46</v>
      </c>
      <c r="AD141" s="275">
        <v>58</v>
      </c>
      <c r="AE141" s="273">
        <v>165</v>
      </c>
      <c r="AF141" s="274">
        <v>165</v>
      </c>
      <c r="AG141" s="275">
        <v>330</v>
      </c>
      <c r="AH141" s="273">
        <v>35.4</v>
      </c>
      <c r="AI141" s="274">
        <v>31.5</v>
      </c>
      <c r="AJ141" s="275">
        <v>33.5</v>
      </c>
      <c r="AK141" s="273">
        <v>165</v>
      </c>
      <c r="AL141" s="274">
        <v>165</v>
      </c>
      <c r="AM141" s="275">
        <v>330</v>
      </c>
      <c r="AN141" s="273">
        <v>82</v>
      </c>
      <c r="AO141" s="274">
        <v>65</v>
      </c>
      <c r="AP141" s="275">
        <v>73</v>
      </c>
      <c r="AQ141" s="273">
        <v>2765</v>
      </c>
      <c r="AR141" s="274">
        <v>2859</v>
      </c>
      <c r="AS141" s="275">
        <v>5624</v>
      </c>
      <c r="AT141" s="273">
        <v>82</v>
      </c>
      <c r="AU141" s="274">
        <v>67</v>
      </c>
      <c r="AV141" s="275">
        <v>74</v>
      </c>
      <c r="AW141" s="273">
        <v>2765</v>
      </c>
      <c r="AX141" s="274">
        <v>2859</v>
      </c>
      <c r="AY141" s="275">
        <v>5624</v>
      </c>
      <c r="AZ141" s="273">
        <v>38.200000000000003</v>
      </c>
      <c r="BA141" s="274">
        <v>35.4</v>
      </c>
      <c r="BB141" s="275">
        <v>36.700000000000003</v>
      </c>
      <c r="BC141" s="273">
        <v>2765</v>
      </c>
      <c r="BD141" s="274">
        <v>2859</v>
      </c>
      <c r="BE141" s="275">
        <v>5624</v>
      </c>
    </row>
    <row r="142" spans="1:57" x14ac:dyDescent="0.35">
      <c r="A142" t="s">
        <v>83</v>
      </c>
      <c r="B142" t="s">
        <v>328</v>
      </c>
      <c r="C142" t="s">
        <v>324</v>
      </c>
      <c r="D142" s="273">
        <v>75</v>
      </c>
      <c r="E142" s="274">
        <v>59</v>
      </c>
      <c r="F142" s="275">
        <v>67</v>
      </c>
      <c r="G142" s="273">
        <v>6879</v>
      </c>
      <c r="H142" s="274">
        <v>7135</v>
      </c>
      <c r="I142" s="275">
        <v>14014</v>
      </c>
      <c r="J142" s="273">
        <v>76</v>
      </c>
      <c r="K142" s="274">
        <v>61</v>
      </c>
      <c r="L142" s="275">
        <v>69</v>
      </c>
      <c r="M142" s="273">
        <v>6879</v>
      </c>
      <c r="N142" s="274">
        <v>7135</v>
      </c>
      <c r="O142" s="275">
        <v>14014</v>
      </c>
      <c r="P142" s="273">
        <v>36.4</v>
      </c>
      <c r="Q142" s="274">
        <v>33.9</v>
      </c>
      <c r="R142" s="275">
        <v>35.1</v>
      </c>
      <c r="S142" s="273">
        <v>6879</v>
      </c>
      <c r="T142" s="274">
        <v>7135</v>
      </c>
      <c r="U142" s="275">
        <v>14014</v>
      </c>
      <c r="V142" s="273">
        <v>66</v>
      </c>
      <c r="W142" s="274">
        <v>50</v>
      </c>
      <c r="X142" s="275">
        <v>58</v>
      </c>
      <c r="Y142" s="273">
        <v>582</v>
      </c>
      <c r="Z142" s="274">
        <v>589</v>
      </c>
      <c r="AA142" s="275">
        <v>1171</v>
      </c>
      <c r="AB142" s="273">
        <v>69</v>
      </c>
      <c r="AC142" s="274">
        <v>53</v>
      </c>
      <c r="AD142" s="275">
        <v>61</v>
      </c>
      <c r="AE142" s="273">
        <v>582</v>
      </c>
      <c r="AF142" s="274">
        <v>589</v>
      </c>
      <c r="AG142" s="275">
        <v>1171</v>
      </c>
      <c r="AH142" s="273">
        <v>34.4</v>
      </c>
      <c r="AI142" s="274">
        <v>32.200000000000003</v>
      </c>
      <c r="AJ142" s="275">
        <v>33.299999999999997</v>
      </c>
      <c r="AK142" s="273">
        <v>582</v>
      </c>
      <c r="AL142" s="274">
        <v>589</v>
      </c>
      <c r="AM142" s="275">
        <v>1171</v>
      </c>
      <c r="AN142" s="273">
        <v>74</v>
      </c>
      <c r="AO142" s="274">
        <v>58</v>
      </c>
      <c r="AP142" s="275">
        <v>66</v>
      </c>
      <c r="AQ142" s="273">
        <v>8251</v>
      </c>
      <c r="AR142" s="274">
        <v>8610</v>
      </c>
      <c r="AS142" s="275">
        <v>16861</v>
      </c>
      <c r="AT142" s="273">
        <v>76</v>
      </c>
      <c r="AU142" s="274">
        <v>60</v>
      </c>
      <c r="AV142" s="275">
        <v>68</v>
      </c>
      <c r="AW142" s="273">
        <v>8251</v>
      </c>
      <c r="AX142" s="274">
        <v>8610</v>
      </c>
      <c r="AY142" s="275">
        <v>16861</v>
      </c>
      <c r="AZ142" s="273">
        <v>36.200000000000003</v>
      </c>
      <c r="BA142" s="274">
        <v>33.700000000000003</v>
      </c>
      <c r="BB142" s="275">
        <v>35</v>
      </c>
      <c r="BC142" s="273">
        <v>8251</v>
      </c>
      <c r="BD142" s="274">
        <v>8610</v>
      </c>
      <c r="BE142" s="275">
        <v>16861</v>
      </c>
    </row>
    <row r="143" spans="1:57" x14ac:dyDescent="0.35">
      <c r="A143" t="s">
        <v>154</v>
      </c>
      <c r="B143" t="s">
        <v>398</v>
      </c>
      <c r="C143" t="s">
        <v>392</v>
      </c>
      <c r="D143" s="273">
        <v>74</v>
      </c>
      <c r="E143" s="274">
        <v>55</v>
      </c>
      <c r="F143" s="275">
        <v>65</v>
      </c>
      <c r="G143" s="273">
        <v>2695</v>
      </c>
      <c r="H143" s="274">
        <v>2776</v>
      </c>
      <c r="I143" s="275">
        <v>5471</v>
      </c>
      <c r="J143" s="273">
        <v>75</v>
      </c>
      <c r="K143" s="274">
        <v>57</v>
      </c>
      <c r="L143" s="275">
        <v>66</v>
      </c>
      <c r="M143" s="273">
        <v>2695</v>
      </c>
      <c r="N143" s="274">
        <v>2776</v>
      </c>
      <c r="O143" s="275">
        <v>5471</v>
      </c>
      <c r="P143" s="273">
        <v>37</v>
      </c>
      <c r="Q143" s="274">
        <v>34.200000000000003</v>
      </c>
      <c r="R143" s="275">
        <v>35.6</v>
      </c>
      <c r="S143" s="273">
        <v>2695</v>
      </c>
      <c r="T143" s="274">
        <v>2776</v>
      </c>
      <c r="U143" s="275">
        <v>5471</v>
      </c>
      <c r="V143" s="273">
        <v>52</v>
      </c>
      <c r="W143" s="274">
        <v>44</v>
      </c>
      <c r="X143" s="275">
        <v>48</v>
      </c>
      <c r="Y143" s="273">
        <v>256</v>
      </c>
      <c r="Z143" s="274">
        <v>195</v>
      </c>
      <c r="AA143" s="275">
        <v>451</v>
      </c>
      <c r="AB143" s="273">
        <v>54</v>
      </c>
      <c r="AC143" s="274">
        <v>47</v>
      </c>
      <c r="AD143" s="275">
        <v>51</v>
      </c>
      <c r="AE143" s="273">
        <v>256</v>
      </c>
      <c r="AF143" s="274">
        <v>195</v>
      </c>
      <c r="AG143" s="275">
        <v>451</v>
      </c>
      <c r="AH143" s="273">
        <v>33.6</v>
      </c>
      <c r="AI143" s="274">
        <v>31.1</v>
      </c>
      <c r="AJ143" s="275">
        <v>32.5</v>
      </c>
      <c r="AK143" s="273">
        <v>256</v>
      </c>
      <c r="AL143" s="274">
        <v>195</v>
      </c>
      <c r="AM143" s="275">
        <v>451</v>
      </c>
      <c r="AN143" s="273">
        <v>71</v>
      </c>
      <c r="AO143" s="274">
        <v>54</v>
      </c>
      <c r="AP143" s="275">
        <v>63</v>
      </c>
      <c r="AQ143" s="273">
        <v>3457</v>
      </c>
      <c r="AR143" s="274">
        <v>3436</v>
      </c>
      <c r="AS143" s="275">
        <v>6893</v>
      </c>
      <c r="AT143" s="273">
        <v>72</v>
      </c>
      <c r="AU143" s="274">
        <v>56</v>
      </c>
      <c r="AV143" s="275">
        <v>64</v>
      </c>
      <c r="AW143" s="273">
        <v>3457</v>
      </c>
      <c r="AX143" s="274">
        <v>3436</v>
      </c>
      <c r="AY143" s="275">
        <v>6893</v>
      </c>
      <c r="AZ143" s="273">
        <v>36.6</v>
      </c>
      <c r="BA143" s="274">
        <v>34</v>
      </c>
      <c r="BB143" s="275">
        <v>35.299999999999997</v>
      </c>
      <c r="BC143" s="273">
        <v>3457</v>
      </c>
      <c r="BD143" s="274">
        <v>3436</v>
      </c>
      <c r="BE143" s="275">
        <v>6893</v>
      </c>
    </row>
    <row r="144" spans="1:57" x14ac:dyDescent="0.35">
      <c r="A144" t="s">
        <v>132</v>
      </c>
      <c r="B144" t="s">
        <v>377</v>
      </c>
      <c r="C144" t="s">
        <v>372</v>
      </c>
      <c r="D144" s="273">
        <v>79</v>
      </c>
      <c r="E144" s="274">
        <v>64</v>
      </c>
      <c r="F144" s="275">
        <v>72</v>
      </c>
      <c r="G144" s="273">
        <v>6342</v>
      </c>
      <c r="H144" s="274">
        <v>6674</v>
      </c>
      <c r="I144" s="275">
        <v>13016</v>
      </c>
      <c r="J144" s="273">
        <v>81</v>
      </c>
      <c r="K144" s="274">
        <v>66</v>
      </c>
      <c r="L144" s="275">
        <v>73</v>
      </c>
      <c r="M144" s="273">
        <v>6342</v>
      </c>
      <c r="N144" s="274">
        <v>6674</v>
      </c>
      <c r="O144" s="275">
        <v>13016</v>
      </c>
      <c r="P144" s="273">
        <v>36.5</v>
      </c>
      <c r="Q144" s="274">
        <v>34.200000000000003</v>
      </c>
      <c r="R144" s="275">
        <v>35.299999999999997</v>
      </c>
      <c r="S144" s="273">
        <v>6342</v>
      </c>
      <c r="T144" s="274">
        <v>6674</v>
      </c>
      <c r="U144" s="275">
        <v>13016</v>
      </c>
      <c r="V144" s="273">
        <v>72</v>
      </c>
      <c r="W144" s="274">
        <v>58</v>
      </c>
      <c r="X144" s="275">
        <v>65</v>
      </c>
      <c r="Y144" s="273">
        <v>520</v>
      </c>
      <c r="Z144" s="274">
        <v>515</v>
      </c>
      <c r="AA144" s="275">
        <v>1035</v>
      </c>
      <c r="AB144" s="273">
        <v>75</v>
      </c>
      <c r="AC144" s="274">
        <v>61</v>
      </c>
      <c r="AD144" s="275">
        <v>68</v>
      </c>
      <c r="AE144" s="273">
        <v>520</v>
      </c>
      <c r="AF144" s="274">
        <v>515</v>
      </c>
      <c r="AG144" s="275">
        <v>1035</v>
      </c>
      <c r="AH144" s="273">
        <v>35.299999999999997</v>
      </c>
      <c r="AI144" s="274">
        <v>32.6</v>
      </c>
      <c r="AJ144" s="275">
        <v>34</v>
      </c>
      <c r="AK144" s="273">
        <v>520</v>
      </c>
      <c r="AL144" s="274">
        <v>515</v>
      </c>
      <c r="AM144" s="275">
        <v>1035</v>
      </c>
      <c r="AN144" s="273">
        <v>79</v>
      </c>
      <c r="AO144" s="274">
        <v>64</v>
      </c>
      <c r="AP144" s="275">
        <v>71</v>
      </c>
      <c r="AQ144" s="273">
        <v>7477</v>
      </c>
      <c r="AR144" s="274">
        <v>7904</v>
      </c>
      <c r="AS144" s="275">
        <v>15381</v>
      </c>
      <c r="AT144" s="273">
        <v>80</v>
      </c>
      <c r="AU144" s="274">
        <v>66</v>
      </c>
      <c r="AV144" s="275">
        <v>73</v>
      </c>
      <c r="AW144" s="273">
        <v>7477</v>
      </c>
      <c r="AX144" s="274">
        <v>7904</v>
      </c>
      <c r="AY144" s="275">
        <v>15381</v>
      </c>
      <c r="AZ144" s="273">
        <v>36.4</v>
      </c>
      <c r="BA144" s="274">
        <v>34.200000000000003</v>
      </c>
      <c r="BB144" s="275">
        <v>35.299999999999997</v>
      </c>
      <c r="BC144" s="273">
        <v>7477</v>
      </c>
      <c r="BD144" s="274">
        <v>7904</v>
      </c>
      <c r="BE144" s="275">
        <v>15381</v>
      </c>
    </row>
    <row r="145" spans="1:57" x14ac:dyDescent="0.35">
      <c r="A145" t="s">
        <v>84</v>
      </c>
      <c r="B145" t="s">
        <v>329</v>
      </c>
      <c r="C145" t="s">
        <v>324</v>
      </c>
      <c r="D145" s="273">
        <v>78</v>
      </c>
      <c r="E145" s="274">
        <v>60</v>
      </c>
      <c r="F145" s="275">
        <v>69</v>
      </c>
      <c r="G145" s="273">
        <v>5807</v>
      </c>
      <c r="H145" s="274">
        <v>6145</v>
      </c>
      <c r="I145" s="275">
        <v>11952</v>
      </c>
      <c r="J145" s="273">
        <v>79</v>
      </c>
      <c r="K145" s="274">
        <v>63</v>
      </c>
      <c r="L145" s="275">
        <v>71</v>
      </c>
      <c r="M145" s="273">
        <v>5807</v>
      </c>
      <c r="N145" s="274">
        <v>6145</v>
      </c>
      <c r="O145" s="275">
        <v>11952</v>
      </c>
      <c r="P145" s="273">
        <v>37</v>
      </c>
      <c r="Q145" s="274">
        <v>34.200000000000003</v>
      </c>
      <c r="R145" s="275">
        <v>35.6</v>
      </c>
      <c r="S145" s="273">
        <v>5807</v>
      </c>
      <c r="T145" s="274">
        <v>6145</v>
      </c>
      <c r="U145" s="275">
        <v>11952</v>
      </c>
      <c r="V145" s="273">
        <v>67</v>
      </c>
      <c r="W145" s="274">
        <v>50</v>
      </c>
      <c r="X145" s="275">
        <v>58</v>
      </c>
      <c r="Y145" s="273">
        <v>1230</v>
      </c>
      <c r="Z145" s="274">
        <v>1218</v>
      </c>
      <c r="AA145" s="275">
        <v>2448</v>
      </c>
      <c r="AB145" s="273">
        <v>70</v>
      </c>
      <c r="AC145" s="274">
        <v>53</v>
      </c>
      <c r="AD145" s="275">
        <v>61</v>
      </c>
      <c r="AE145" s="273">
        <v>1230</v>
      </c>
      <c r="AF145" s="274">
        <v>1218</v>
      </c>
      <c r="AG145" s="275">
        <v>2448</v>
      </c>
      <c r="AH145" s="273">
        <v>34.6</v>
      </c>
      <c r="AI145" s="274">
        <v>31.8</v>
      </c>
      <c r="AJ145" s="275">
        <v>33.200000000000003</v>
      </c>
      <c r="AK145" s="273">
        <v>1230</v>
      </c>
      <c r="AL145" s="274">
        <v>1218</v>
      </c>
      <c r="AM145" s="275">
        <v>2448</v>
      </c>
      <c r="AN145" s="273">
        <v>76</v>
      </c>
      <c r="AO145" s="274">
        <v>59</v>
      </c>
      <c r="AP145" s="275">
        <v>67</v>
      </c>
      <c r="AQ145" s="273">
        <v>7205</v>
      </c>
      <c r="AR145" s="274">
        <v>7522</v>
      </c>
      <c r="AS145" s="275">
        <v>14727</v>
      </c>
      <c r="AT145" s="273">
        <v>77</v>
      </c>
      <c r="AU145" s="274">
        <v>61</v>
      </c>
      <c r="AV145" s="275">
        <v>69</v>
      </c>
      <c r="AW145" s="273">
        <v>7205</v>
      </c>
      <c r="AX145" s="274">
        <v>7522</v>
      </c>
      <c r="AY145" s="275">
        <v>14727</v>
      </c>
      <c r="AZ145" s="273">
        <v>36.6</v>
      </c>
      <c r="BA145" s="274">
        <v>33.799999999999997</v>
      </c>
      <c r="BB145" s="275">
        <v>35.200000000000003</v>
      </c>
      <c r="BC145" s="273">
        <v>7205</v>
      </c>
      <c r="BD145" s="274">
        <v>7522</v>
      </c>
      <c r="BE145" s="275">
        <v>14727</v>
      </c>
    </row>
    <row r="146" spans="1:57" x14ac:dyDescent="0.35">
      <c r="A146" t="s">
        <v>134</v>
      </c>
      <c r="B146" t="s">
        <v>379</v>
      </c>
      <c r="C146" t="s">
        <v>372</v>
      </c>
      <c r="D146" s="273">
        <v>82</v>
      </c>
      <c r="E146" s="274">
        <v>66</v>
      </c>
      <c r="F146" s="275">
        <v>74</v>
      </c>
      <c r="G146" s="273">
        <v>6955</v>
      </c>
      <c r="H146" s="274">
        <v>7137</v>
      </c>
      <c r="I146" s="275">
        <v>14092</v>
      </c>
      <c r="J146" s="273">
        <v>83</v>
      </c>
      <c r="K146" s="274">
        <v>67</v>
      </c>
      <c r="L146" s="275">
        <v>75</v>
      </c>
      <c r="M146" s="273">
        <v>6955</v>
      </c>
      <c r="N146" s="274">
        <v>7137</v>
      </c>
      <c r="O146" s="275">
        <v>14092</v>
      </c>
      <c r="P146" s="273">
        <v>37.6</v>
      </c>
      <c r="Q146" s="274">
        <v>35.200000000000003</v>
      </c>
      <c r="R146" s="275">
        <v>36.4</v>
      </c>
      <c r="S146" s="273">
        <v>6955</v>
      </c>
      <c r="T146" s="274">
        <v>7137</v>
      </c>
      <c r="U146" s="275">
        <v>14092</v>
      </c>
      <c r="V146" s="273">
        <v>69</v>
      </c>
      <c r="W146" s="274">
        <v>55</v>
      </c>
      <c r="X146" s="275">
        <v>61</v>
      </c>
      <c r="Y146" s="273">
        <v>870</v>
      </c>
      <c r="Z146" s="274">
        <v>939</v>
      </c>
      <c r="AA146" s="275">
        <v>1809</v>
      </c>
      <c r="AB146" s="273">
        <v>71</v>
      </c>
      <c r="AC146" s="274">
        <v>56</v>
      </c>
      <c r="AD146" s="275">
        <v>63</v>
      </c>
      <c r="AE146" s="273">
        <v>870</v>
      </c>
      <c r="AF146" s="274">
        <v>939</v>
      </c>
      <c r="AG146" s="275">
        <v>1809</v>
      </c>
      <c r="AH146" s="273">
        <v>35.5</v>
      </c>
      <c r="AI146" s="274">
        <v>32.700000000000003</v>
      </c>
      <c r="AJ146" s="275">
        <v>34.1</v>
      </c>
      <c r="AK146" s="273">
        <v>870</v>
      </c>
      <c r="AL146" s="274">
        <v>939</v>
      </c>
      <c r="AM146" s="275">
        <v>1809</v>
      </c>
      <c r="AN146" s="273">
        <v>80</v>
      </c>
      <c r="AO146" s="274">
        <v>64</v>
      </c>
      <c r="AP146" s="275">
        <v>72</v>
      </c>
      <c r="AQ146" s="273">
        <v>8775</v>
      </c>
      <c r="AR146" s="274">
        <v>9114</v>
      </c>
      <c r="AS146" s="275">
        <v>17889</v>
      </c>
      <c r="AT146" s="273">
        <v>80</v>
      </c>
      <c r="AU146" s="274">
        <v>66</v>
      </c>
      <c r="AV146" s="275">
        <v>73</v>
      </c>
      <c r="AW146" s="273">
        <v>8775</v>
      </c>
      <c r="AX146" s="274">
        <v>9114</v>
      </c>
      <c r="AY146" s="275">
        <v>17889</v>
      </c>
      <c r="AZ146" s="273">
        <v>37.4</v>
      </c>
      <c r="BA146" s="274">
        <v>34.9</v>
      </c>
      <c r="BB146" s="275">
        <v>36.1</v>
      </c>
      <c r="BC146" s="273">
        <v>8775</v>
      </c>
      <c r="BD146" s="274">
        <v>9114</v>
      </c>
      <c r="BE146" s="275">
        <v>17889</v>
      </c>
    </row>
    <row r="147" spans="1:57" x14ac:dyDescent="0.35">
      <c r="A147" t="s">
        <v>24</v>
      </c>
      <c r="B147" t="s">
        <v>270</v>
      </c>
      <c r="C147" t="s">
        <v>260</v>
      </c>
      <c r="D147" s="273">
        <v>76</v>
      </c>
      <c r="E147" s="274">
        <v>60</v>
      </c>
      <c r="F147" s="275">
        <v>68</v>
      </c>
      <c r="G147" s="273">
        <v>5714</v>
      </c>
      <c r="H147" s="274">
        <v>5970</v>
      </c>
      <c r="I147" s="275">
        <v>11684</v>
      </c>
      <c r="J147" s="273">
        <v>77</v>
      </c>
      <c r="K147" s="274">
        <v>63</v>
      </c>
      <c r="L147" s="275">
        <v>70</v>
      </c>
      <c r="M147" s="273">
        <v>5714</v>
      </c>
      <c r="N147" s="274">
        <v>5970</v>
      </c>
      <c r="O147" s="275">
        <v>11684</v>
      </c>
      <c r="P147" s="273">
        <v>36.799999999999997</v>
      </c>
      <c r="Q147" s="274">
        <v>34.1</v>
      </c>
      <c r="R147" s="275">
        <v>35.4</v>
      </c>
      <c r="S147" s="273">
        <v>5714</v>
      </c>
      <c r="T147" s="274">
        <v>5970</v>
      </c>
      <c r="U147" s="275">
        <v>11684</v>
      </c>
      <c r="V147" s="273">
        <v>56</v>
      </c>
      <c r="W147" s="274">
        <v>39</v>
      </c>
      <c r="X147" s="275">
        <v>47</v>
      </c>
      <c r="Y147" s="273">
        <v>793</v>
      </c>
      <c r="Z147" s="274">
        <v>842</v>
      </c>
      <c r="AA147" s="275">
        <v>1635</v>
      </c>
      <c r="AB147" s="273">
        <v>64</v>
      </c>
      <c r="AC147" s="274">
        <v>44</v>
      </c>
      <c r="AD147" s="275">
        <v>54</v>
      </c>
      <c r="AE147" s="273">
        <v>793</v>
      </c>
      <c r="AF147" s="274">
        <v>842</v>
      </c>
      <c r="AG147" s="275">
        <v>1635</v>
      </c>
      <c r="AH147" s="273">
        <v>32.700000000000003</v>
      </c>
      <c r="AI147" s="274">
        <v>29.2</v>
      </c>
      <c r="AJ147" s="275">
        <v>30.9</v>
      </c>
      <c r="AK147" s="273">
        <v>793</v>
      </c>
      <c r="AL147" s="274">
        <v>842</v>
      </c>
      <c r="AM147" s="275">
        <v>1635</v>
      </c>
      <c r="AN147" s="273">
        <v>73</v>
      </c>
      <c r="AO147" s="274">
        <v>57</v>
      </c>
      <c r="AP147" s="275">
        <v>65</v>
      </c>
      <c r="AQ147" s="273">
        <v>6826</v>
      </c>
      <c r="AR147" s="274">
        <v>7118</v>
      </c>
      <c r="AS147" s="275">
        <v>13944</v>
      </c>
      <c r="AT147" s="273">
        <v>75</v>
      </c>
      <c r="AU147" s="274">
        <v>60</v>
      </c>
      <c r="AV147" s="275">
        <v>68</v>
      </c>
      <c r="AW147" s="273">
        <v>6826</v>
      </c>
      <c r="AX147" s="274">
        <v>7118</v>
      </c>
      <c r="AY147" s="275">
        <v>13944</v>
      </c>
      <c r="AZ147" s="273">
        <v>36.299999999999997</v>
      </c>
      <c r="BA147" s="274">
        <v>33.5</v>
      </c>
      <c r="BB147" s="275">
        <v>34.9</v>
      </c>
      <c r="BC147" s="273">
        <v>6826</v>
      </c>
      <c r="BD147" s="274">
        <v>7118</v>
      </c>
      <c r="BE147" s="275">
        <v>13944</v>
      </c>
    </row>
    <row r="148" spans="1:57" x14ac:dyDescent="0.35">
      <c r="A148" t="s">
        <v>58</v>
      </c>
      <c r="B148" t="s">
        <v>303</v>
      </c>
      <c r="C148" t="s">
        <v>299</v>
      </c>
      <c r="D148" s="273">
        <v>72</v>
      </c>
      <c r="E148" s="274">
        <v>56</v>
      </c>
      <c r="F148" s="275">
        <v>63</v>
      </c>
      <c r="G148" s="273">
        <v>2570</v>
      </c>
      <c r="H148" s="274">
        <v>2693</v>
      </c>
      <c r="I148" s="275">
        <v>5263</v>
      </c>
      <c r="J148" s="273">
        <v>73</v>
      </c>
      <c r="K148" s="274">
        <v>58</v>
      </c>
      <c r="L148" s="275">
        <v>65</v>
      </c>
      <c r="M148" s="273">
        <v>2570</v>
      </c>
      <c r="N148" s="274">
        <v>2693</v>
      </c>
      <c r="O148" s="275">
        <v>5263</v>
      </c>
      <c r="P148" s="273">
        <v>35.9</v>
      </c>
      <c r="Q148" s="274">
        <v>33.6</v>
      </c>
      <c r="R148" s="275">
        <v>34.700000000000003</v>
      </c>
      <c r="S148" s="273">
        <v>2570</v>
      </c>
      <c r="T148" s="274">
        <v>2693</v>
      </c>
      <c r="U148" s="275">
        <v>5263</v>
      </c>
      <c r="V148" s="273">
        <v>63</v>
      </c>
      <c r="W148" s="274">
        <v>46</v>
      </c>
      <c r="X148" s="275">
        <v>55</v>
      </c>
      <c r="Y148" s="273">
        <v>304</v>
      </c>
      <c r="Z148" s="274">
        <v>312</v>
      </c>
      <c r="AA148" s="275">
        <v>616</v>
      </c>
      <c r="AB148" s="273">
        <v>63</v>
      </c>
      <c r="AC148" s="274">
        <v>48</v>
      </c>
      <c r="AD148" s="275">
        <v>56</v>
      </c>
      <c r="AE148" s="273">
        <v>304</v>
      </c>
      <c r="AF148" s="274">
        <v>312</v>
      </c>
      <c r="AG148" s="275">
        <v>616</v>
      </c>
      <c r="AH148" s="273">
        <v>34.299999999999997</v>
      </c>
      <c r="AI148" s="274">
        <v>31.3</v>
      </c>
      <c r="AJ148" s="275">
        <v>32.799999999999997</v>
      </c>
      <c r="AK148" s="273">
        <v>304</v>
      </c>
      <c r="AL148" s="274">
        <v>312</v>
      </c>
      <c r="AM148" s="275">
        <v>616</v>
      </c>
      <c r="AN148" s="273">
        <v>71</v>
      </c>
      <c r="AO148" s="274">
        <v>53</v>
      </c>
      <c r="AP148" s="275">
        <v>62</v>
      </c>
      <c r="AQ148" s="273">
        <v>3755</v>
      </c>
      <c r="AR148" s="274">
        <v>3936</v>
      </c>
      <c r="AS148" s="275">
        <v>7691</v>
      </c>
      <c r="AT148" s="273">
        <v>72</v>
      </c>
      <c r="AU148" s="274">
        <v>56</v>
      </c>
      <c r="AV148" s="275">
        <v>64</v>
      </c>
      <c r="AW148" s="273">
        <v>3755</v>
      </c>
      <c r="AX148" s="274">
        <v>3936</v>
      </c>
      <c r="AY148" s="275">
        <v>7691</v>
      </c>
      <c r="AZ148" s="273">
        <v>35.799999999999997</v>
      </c>
      <c r="BA148" s="274">
        <v>33.200000000000003</v>
      </c>
      <c r="BB148" s="275">
        <v>34.4</v>
      </c>
      <c r="BC148" s="273">
        <v>3755</v>
      </c>
      <c r="BD148" s="274">
        <v>3936</v>
      </c>
      <c r="BE148" s="275">
        <v>7691</v>
      </c>
    </row>
    <row r="149" spans="1:57" x14ac:dyDescent="0.35">
      <c r="A149" t="s">
        <v>59</v>
      </c>
      <c r="B149" t="s">
        <v>304</v>
      </c>
      <c r="C149" t="s">
        <v>299</v>
      </c>
      <c r="D149" s="273">
        <v>77</v>
      </c>
      <c r="E149" s="274">
        <v>62</v>
      </c>
      <c r="F149" s="275">
        <v>69</v>
      </c>
      <c r="G149" s="273">
        <v>3321</v>
      </c>
      <c r="H149" s="274">
        <v>3549</v>
      </c>
      <c r="I149" s="275">
        <v>6870</v>
      </c>
      <c r="J149" s="273">
        <v>78</v>
      </c>
      <c r="K149" s="274">
        <v>64</v>
      </c>
      <c r="L149" s="275">
        <v>71</v>
      </c>
      <c r="M149" s="273">
        <v>3321</v>
      </c>
      <c r="N149" s="274">
        <v>3549</v>
      </c>
      <c r="O149" s="275">
        <v>6870</v>
      </c>
      <c r="P149" s="273">
        <v>36.6</v>
      </c>
      <c r="Q149" s="274">
        <v>34.299999999999997</v>
      </c>
      <c r="R149" s="275">
        <v>35.4</v>
      </c>
      <c r="S149" s="273">
        <v>3321</v>
      </c>
      <c r="T149" s="274">
        <v>3549</v>
      </c>
      <c r="U149" s="275">
        <v>6870</v>
      </c>
      <c r="V149" s="273">
        <v>60</v>
      </c>
      <c r="W149" s="274">
        <v>45</v>
      </c>
      <c r="X149" s="275">
        <v>51</v>
      </c>
      <c r="Y149" s="273">
        <v>310</v>
      </c>
      <c r="Z149" s="274">
        <v>428</v>
      </c>
      <c r="AA149" s="275">
        <v>738</v>
      </c>
      <c r="AB149" s="273">
        <v>63</v>
      </c>
      <c r="AC149" s="274">
        <v>48</v>
      </c>
      <c r="AD149" s="275">
        <v>54</v>
      </c>
      <c r="AE149" s="273">
        <v>310</v>
      </c>
      <c r="AF149" s="274">
        <v>428</v>
      </c>
      <c r="AG149" s="275">
        <v>738</v>
      </c>
      <c r="AH149" s="273">
        <v>33.200000000000003</v>
      </c>
      <c r="AI149" s="274">
        <v>31</v>
      </c>
      <c r="AJ149" s="275">
        <v>31.9</v>
      </c>
      <c r="AK149" s="273">
        <v>310</v>
      </c>
      <c r="AL149" s="274">
        <v>428</v>
      </c>
      <c r="AM149" s="275">
        <v>738</v>
      </c>
      <c r="AN149" s="273">
        <v>75</v>
      </c>
      <c r="AO149" s="274">
        <v>60</v>
      </c>
      <c r="AP149" s="275">
        <v>67</v>
      </c>
      <c r="AQ149" s="273">
        <v>3865</v>
      </c>
      <c r="AR149" s="274">
        <v>4205</v>
      </c>
      <c r="AS149" s="275">
        <v>8070</v>
      </c>
      <c r="AT149" s="273">
        <v>77</v>
      </c>
      <c r="AU149" s="274">
        <v>62</v>
      </c>
      <c r="AV149" s="275">
        <v>69</v>
      </c>
      <c r="AW149" s="273">
        <v>3865</v>
      </c>
      <c r="AX149" s="274">
        <v>4205</v>
      </c>
      <c r="AY149" s="275">
        <v>8070</v>
      </c>
      <c r="AZ149" s="273">
        <v>36.299999999999997</v>
      </c>
      <c r="BA149" s="274">
        <v>34</v>
      </c>
      <c r="BB149" s="275">
        <v>35.1</v>
      </c>
      <c r="BC149" s="273">
        <v>3865</v>
      </c>
      <c r="BD149" s="274">
        <v>4205</v>
      </c>
      <c r="BE149" s="275">
        <v>8070</v>
      </c>
    </row>
    <row r="150" spans="1:57" x14ac:dyDescent="0.35">
      <c r="A150" t="s">
        <v>86</v>
      </c>
      <c r="B150" t="s">
        <v>331</v>
      </c>
      <c r="C150" t="s">
        <v>324</v>
      </c>
      <c r="D150" s="273">
        <v>73</v>
      </c>
      <c r="E150" s="274">
        <v>56</v>
      </c>
      <c r="F150" s="275">
        <v>64</v>
      </c>
      <c r="G150" s="273">
        <v>3161</v>
      </c>
      <c r="H150" s="274">
        <v>3239</v>
      </c>
      <c r="I150" s="275">
        <v>6400</v>
      </c>
      <c r="J150" s="273">
        <v>74</v>
      </c>
      <c r="K150" s="274">
        <v>58</v>
      </c>
      <c r="L150" s="275">
        <v>66</v>
      </c>
      <c r="M150" s="273">
        <v>3161</v>
      </c>
      <c r="N150" s="274">
        <v>3239</v>
      </c>
      <c r="O150" s="275">
        <v>6400</v>
      </c>
      <c r="P150" s="273">
        <v>34.200000000000003</v>
      </c>
      <c r="Q150" s="274">
        <v>32.4</v>
      </c>
      <c r="R150" s="275">
        <v>33.299999999999997</v>
      </c>
      <c r="S150" s="273">
        <v>3161</v>
      </c>
      <c r="T150" s="274">
        <v>3239</v>
      </c>
      <c r="U150" s="275">
        <v>6400</v>
      </c>
      <c r="V150" s="273">
        <v>57</v>
      </c>
      <c r="W150" s="274">
        <v>42</v>
      </c>
      <c r="X150" s="275">
        <v>49</v>
      </c>
      <c r="Y150" s="273">
        <v>421</v>
      </c>
      <c r="Z150" s="274">
        <v>477</v>
      </c>
      <c r="AA150" s="275">
        <v>898</v>
      </c>
      <c r="AB150" s="273">
        <v>61</v>
      </c>
      <c r="AC150" s="274">
        <v>45</v>
      </c>
      <c r="AD150" s="275">
        <v>53</v>
      </c>
      <c r="AE150" s="273">
        <v>421</v>
      </c>
      <c r="AF150" s="274">
        <v>477</v>
      </c>
      <c r="AG150" s="275">
        <v>898</v>
      </c>
      <c r="AH150" s="273">
        <v>32.1</v>
      </c>
      <c r="AI150" s="274">
        <v>30</v>
      </c>
      <c r="AJ150" s="275">
        <v>31</v>
      </c>
      <c r="AK150" s="273">
        <v>421</v>
      </c>
      <c r="AL150" s="274">
        <v>477</v>
      </c>
      <c r="AM150" s="275">
        <v>898</v>
      </c>
      <c r="AN150" s="273">
        <v>71</v>
      </c>
      <c r="AO150" s="274">
        <v>55</v>
      </c>
      <c r="AP150" s="275">
        <v>63</v>
      </c>
      <c r="AQ150" s="273">
        <v>4492</v>
      </c>
      <c r="AR150" s="274">
        <v>4652</v>
      </c>
      <c r="AS150" s="275">
        <v>9144</v>
      </c>
      <c r="AT150" s="273">
        <v>73</v>
      </c>
      <c r="AU150" s="274">
        <v>57</v>
      </c>
      <c r="AV150" s="275">
        <v>65</v>
      </c>
      <c r="AW150" s="273">
        <v>4492</v>
      </c>
      <c r="AX150" s="274">
        <v>4652</v>
      </c>
      <c r="AY150" s="275">
        <v>9144</v>
      </c>
      <c r="AZ150" s="273">
        <v>34.1</v>
      </c>
      <c r="BA150" s="274">
        <v>32.200000000000003</v>
      </c>
      <c r="BB150" s="275">
        <v>33.1</v>
      </c>
      <c r="BC150" s="273">
        <v>4492</v>
      </c>
      <c r="BD150" s="274">
        <v>4652</v>
      </c>
      <c r="BE150" s="275">
        <v>9144</v>
      </c>
    </row>
    <row r="151" spans="1:57" x14ac:dyDescent="0.35">
      <c r="A151" t="s">
        <v>60</v>
      </c>
      <c r="B151" t="s">
        <v>305</v>
      </c>
      <c r="C151" t="s">
        <v>299</v>
      </c>
      <c r="D151" s="273">
        <v>74</v>
      </c>
      <c r="E151" s="274">
        <v>57</v>
      </c>
      <c r="F151" s="275">
        <v>65</v>
      </c>
      <c r="G151" s="273">
        <v>3334</v>
      </c>
      <c r="H151" s="274">
        <v>3520</v>
      </c>
      <c r="I151" s="275">
        <v>6854</v>
      </c>
      <c r="J151" s="273">
        <v>75</v>
      </c>
      <c r="K151" s="274">
        <v>59</v>
      </c>
      <c r="L151" s="275">
        <v>67</v>
      </c>
      <c r="M151" s="273">
        <v>3334</v>
      </c>
      <c r="N151" s="274">
        <v>3520</v>
      </c>
      <c r="O151" s="275">
        <v>6854</v>
      </c>
      <c r="P151" s="273">
        <v>35.9</v>
      </c>
      <c r="Q151" s="274">
        <v>33.4</v>
      </c>
      <c r="R151" s="275">
        <v>34.6</v>
      </c>
      <c r="S151" s="273">
        <v>3334</v>
      </c>
      <c r="T151" s="274">
        <v>3520</v>
      </c>
      <c r="U151" s="275">
        <v>6854</v>
      </c>
      <c r="V151" s="273">
        <v>58</v>
      </c>
      <c r="W151" s="274">
        <v>41</v>
      </c>
      <c r="X151" s="275">
        <v>50</v>
      </c>
      <c r="Y151" s="273">
        <v>651</v>
      </c>
      <c r="Z151" s="274">
        <v>613</v>
      </c>
      <c r="AA151" s="275">
        <v>1264</v>
      </c>
      <c r="AB151" s="273">
        <v>61</v>
      </c>
      <c r="AC151" s="274">
        <v>44</v>
      </c>
      <c r="AD151" s="275">
        <v>53</v>
      </c>
      <c r="AE151" s="273">
        <v>651</v>
      </c>
      <c r="AF151" s="274">
        <v>613</v>
      </c>
      <c r="AG151" s="275">
        <v>1264</v>
      </c>
      <c r="AH151" s="273">
        <v>32.799999999999997</v>
      </c>
      <c r="AI151" s="274">
        <v>29.9</v>
      </c>
      <c r="AJ151" s="275">
        <v>31.4</v>
      </c>
      <c r="AK151" s="273">
        <v>651</v>
      </c>
      <c r="AL151" s="274">
        <v>613</v>
      </c>
      <c r="AM151" s="275">
        <v>1264</v>
      </c>
      <c r="AN151" s="273">
        <v>71</v>
      </c>
      <c r="AO151" s="274">
        <v>54</v>
      </c>
      <c r="AP151" s="275">
        <v>63</v>
      </c>
      <c r="AQ151" s="273">
        <v>4631</v>
      </c>
      <c r="AR151" s="274">
        <v>4813</v>
      </c>
      <c r="AS151" s="275">
        <v>9444</v>
      </c>
      <c r="AT151" s="273">
        <v>73</v>
      </c>
      <c r="AU151" s="274">
        <v>57</v>
      </c>
      <c r="AV151" s="275">
        <v>65</v>
      </c>
      <c r="AW151" s="273">
        <v>4631</v>
      </c>
      <c r="AX151" s="274">
        <v>4813</v>
      </c>
      <c r="AY151" s="275">
        <v>9444</v>
      </c>
      <c r="AZ151" s="273">
        <v>35.4</v>
      </c>
      <c r="BA151" s="274">
        <v>32.9</v>
      </c>
      <c r="BB151" s="275">
        <v>34.200000000000003</v>
      </c>
      <c r="BC151" s="273">
        <v>4631</v>
      </c>
      <c r="BD151" s="274">
        <v>4813</v>
      </c>
      <c r="BE151" s="275">
        <v>9444</v>
      </c>
    </row>
    <row r="152" spans="1:57" x14ac:dyDescent="0.35">
      <c r="A152" t="s">
        <v>49</v>
      </c>
      <c r="B152" t="s">
        <v>294</v>
      </c>
      <c r="C152" t="s">
        <v>408</v>
      </c>
      <c r="D152" s="273">
        <v>74</v>
      </c>
      <c r="E152" s="274">
        <v>56</v>
      </c>
      <c r="F152" s="275">
        <v>64</v>
      </c>
      <c r="G152" s="273">
        <v>2444</v>
      </c>
      <c r="H152" s="274">
        <v>2599</v>
      </c>
      <c r="I152" s="275">
        <v>5043</v>
      </c>
      <c r="J152" s="273">
        <v>76</v>
      </c>
      <c r="K152" s="274">
        <v>59</v>
      </c>
      <c r="L152" s="275">
        <v>67</v>
      </c>
      <c r="M152" s="273">
        <v>2444</v>
      </c>
      <c r="N152" s="274">
        <v>2599</v>
      </c>
      <c r="O152" s="275">
        <v>5043</v>
      </c>
      <c r="P152" s="273">
        <v>35.4</v>
      </c>
      <c r="Q152" s="274">
        <v>33.200000000000003</v>
      </c>
      <c r="R152" s="275">
        <v>34.299999999999997</v>
      </c>
      <c r="S152" s="273">
        <v>2444</v>
      </c>
      <c r="T152" s="274">
        <v>2599</v>
      </c>
      <c r="U152" s="275">
        <v>5043</v>
      </c>
      <c r="V152" s="273">
        <v>59</v>
      </c>
      <c r="W152" s="274">
        <v>40</v>
      </c>
      <c r="X152" s="275">
        <v>49</v>
      </c>
      <c r="Y152" s="273">
        <v>128</v>
      </c>
      <c r="Z152" s="274">
        <v>131</v>
      </c>
      <c r="AA152" s="275">
        <v>259</v>
      </c>
      <c r="AB152" s="273">
        <v>63</v>
      </c>
      <c r="AC152" s="274">
        <v>43</v>
      </c>
      <c r="AD152" s="275">
        <v>53</v>
      </c>
      <c r="AE152" s="273">
        <v>128</v>
      </c>
      <c r="AF152" s="274">
        <v>131</v>
      </c>
      <c r="AG152" s="275">
        <v>259</v>
      </c>
      <c r="AH152" s="273">
        <v>32.5</v>
      </c>
      <c r="AI152" s="274">
        <v>29.4</v>
      </c>
      <c r="AJ152" s="275">
        <v>30.9</v>
      </c>
      <c r="AK152" s="273">
        <v>128</v>
      </c>
      <c r="AL152" s="274">
        <v>131</v>
      </c>
      <c r="AM152" s="275">
        <v>259</v>
      </c>
      <c r="AN152" s="273">
        <v>74</v>
      </c>
      <c r="AO152" s="274">
        <v>55</v>
      </c>
      <c r="AP152" s="275">
        <v>64</v>
      </c>
      <c r="AQ152" s="273">
        <v>2985</v>
      </c>
      <c r="AR152" s="274">
        <v>3173</v>
      </c>
      <c r="AS152" s="275">
        <v>6158</v>
      </c>
      <c r="AT152" s="273">
        <v>75</v>
      </c>
      <c r="AU152" s="274">
        <v>58</v>
      </c>
      <c r="AV152" s="275">
        <v>67</v>
      </c>
      <c r="AW152" s="273">
        <v>2985</v>
      </c>
      <c r="AX152" s="274">
        <v>3173</v>
      </c>
      <c r="AY152" s="275">
        <v>6158</v>
      </c>
      <c r="AZ152" s="273">
        <v>35.299999999999997</v>
      </c>
      <c r="BA152" s="274">
        <v>33.1</v>
      </c>
      <c r="BB152" s="275">
        <v>34.200000000000003</v>
      </c>
      <c r="BC152" s="273">
        <v>2985</v>
      </c>
      <c r="BD152" s="274">
        <v>3173</v>
      </c>
      <c r="BE152" s="275">
        <v>6158</v>
      </c>
    </row>
    <row r="153" spans="1:57" x14ac:dyDescent="0.35">
      <c r="A153" t="s">
        <v>62</v>
      </c>
      <c r="B153" t="s">
        <v>307</v>
      </c>
      <c r="C153" t="s">
        <v>299</v>
      </c>
      <c r="D153" s="273">
        <v>73</v>
      </c>
      <c r="E153" s="274">
        <v>57</v>
      </c>
      <c r="F153" s="275">
        <v>65</v>
      </c>
      <c r="G153" s="273">
        <v>3785</v>
      </c>
      <c r="H153" s="274">
        <v>3955</v>
      </c>
      <c r="I153" s="275">
        <v>7740</v>
      </c>
      <c r="J153" s="273">
        <v>75</v>
      </c>
      <c r="K153" s="274">
        <v>59</v>
      </c>
      <c r="L153" s="275">
        <v>66</v>
      </c>
      <c r="M153" s="273">
        <v>3785</v>
      </c>
      <c r="N153" s="274">
        <v>3955</v>
      </c>
      <c r="O153" s="275">
        <v>7740</v>
      </c>
      <c r="P153" s="273">
        <v>35.299999999999997</v>
      </c>
      <c r="Q153" s="274">
        <v>32.799999999999997</v>
      </c>
      <c r="R153" s="275">
        <v>34</v>
      </c>
      <c r="S153" s="273">
        <v>3785</v>
      </c>
      <c r="T153" s="274">
        <v>3955</v>
      </c>
      <c r="U153" s="275">
        <v>7740</v>
      </c>
      <c r="V153" s="273">
        <v>58</v>
      </c>
      <c r="W153" s="274">
        <v>41</v>
      </c>
      <c r="X153" s="275">
        <v>50</v>
      </c>
      <c r="Y153" s="273">
        <v>314</v>
      </c>
      <c r="Z153" s="274">
        <v>298</v>
      </c>
      <c r="AA153" s="275">
        <v>612</v>
      </c>
      <c r="AB153" s="273">
        <v>60</v>
      </c>
      <c r="AC153" s="274">
        <v>44</v>
      </c>
      <c r="AD153" s="275">
        <v>52</v>
      </c>
      <c r="AE153" s="273">
        <v>314</v>
      </c>
      <c r="AF153" s="274">
        <v>298</v>
      </c>
      <c r="AG153" s="275">
        <v>612</v>
      </c>
      <c r="AH153" s="273">
        <v>32.5</v>
      </c>
      <c r="AI153" s="274">
        <v>30.3</v>
      </c>
      <c r="AJ153" s="275">
        <v>31.4</v>
      </c>
      <c r="AK153" s="273">
        <v>314</v>
      </c>
      <c r="AL153" s="274">
        <v>298</v>
      </c>
      <c r="AM153" s="275">
        <v>612</v>
      </c>
      <c r="AN153" s="273">
        <v>72</v>
      </c>
      <c r="AO153" s="274">
        <v>55</v>
      </c>
      <c r="AP153" s="275">
        <v>64</v>
      </c>
      <c r="AQ153" s="273">
        <v>4646</v>
      </c>
      <c r="AR153" s="274">
        <v>4801</v>
      </c>
      <c r="AS153" s="275">
        <v>9447</v>
      </c>
      <c r="AT153" s="273">
        <v>74</v>
      </c>
      <c r="AU153" s="274">
        <v>57</v>
      </c>
      <c r="AV153" s="275">
        <v>65</v>
      </c>
      <c r="AW153" s="273">
        <v>4646</v>
      </c>
      <c r="AX153" s="274">
        <v>4801</v>
      </c>
      <c r="AY153" s="275">
        <v>9447</v>
      </c>
      <c r="AZ153" s="273">
        <v>35.1</v>
      </c>
      <c r="BA153" s="274">
        <v>32.6</v>
      </c>
      <c r="BB153" s="275">
        <v>33.799999999999997</v>
      </c>
      <c r="BC153" s="273">
        <v>4646</v>
      </c>
      <c r="BD153" s="274">
        <v>4801</v>
      </c>
      <c r="BE153" s="275">
        <v>9447</v>
      </c>
    </row>
    <row r="154" spans="1:57" x14ac:dyDescent="0.35">
      <c r="A154" t="s">
        <v>137</v>
      </c>
      <c r="B154" t="s">
        <v>382</v>
      </c>
      <c r="C154" t="s">
        <v>372</v>
      </c>
      <c r="D154" s="273">
        <v>76</v>
      </c>
      <c r="E154" s="274">
        <v>58</v>
      </c>
      <c r="F154" s="275">
        <v>67</v>
      </c>
      <c r="G154" s="273">
        <v>2803</v>
      </c>
      <c r="H154" s="274">
        <v>3020</v>
      </c>
      <c r="I154" s="275">
        <v>5823</v>
      </c>
      <c r="J154" s="273">
        <v>77</v>
      </c>
      <c r="K154" s="274">
        <v>60</v>
      </c>
      <c r="L154" s="275">
        <v>68</v>
      </c>
      <c r="M154" s="273">
        <v>2803</v>
      </c>
      <c r="N154" s="274">
        <v>3020</v>
      </c>
      <c r="O154" s="275">
        <v>5823</v>
      </c>
      <c r="P154" s="273">
        <v>35.700000000000003</v>
      </c>
      <c r="Q154" s="274">
        <v>33.5</v>
      </c>
      <c r="R154" s="275">
        <v>34.6</v>
      </c>
      <c r="S154" s="273">
        <v>2803</v>
      </c>
      <c r="T154" s="274">
        <v>3020</v>
      </c>
      <c r="U154" s="275">
        <v>5823</v>
      </c>
      <c r="V154" s="273">
        <v>63</v>
      </c>
      <c r="W154" s="274">
        <v>48</v>
      </c>
      <c r="X154" s="275">
        <v>55</v>
      </c>
      <c r="Y154" s="273">
        <v>492</v>
      </c>
      <c r="Z154" s="274">
        <v>573</v>
      </c>
      <c r="AA154" s="275">
        <v>1065</v>
      </c>
      <c r="AB154" s="273">
        <v>65</v>
      </c>
      <c r="AC154" s="274">
        <v>51</v>
      </c>
      <c r="AD154" s="275">
        <v>57</v>
      </c>
      <c r="AE154" s="273">
        <v>492</v>
      </c>
      <c r="AF154" s="274">
        <v>573</v>
      </c>
      <c r="AG154" s="275">
        <v>1065</v>
      </c>
      <c r="AH154" s="273">
        <v>33.299999999999997</v>
      </c>
      <c r="AI154" s="274">
        <v>31.1</v>
      </c>
      <c r="AJ154" s="275">
        <v>32.200000000000003</v>
      </c>
      <c r="AK154" s="273">
        <v>492</v>
      </c>
      <c r="AL154" s="274">
        <v>573</v>
      </c>
      <c r="AM154" s="275">
        <v>1065</v>
      </c>
      <c r="AN154" s="273">
        <v>73</v>
      </c>
      <c r="AO154" s="274">
        <v>56</v>
      </c>
      <c r="AP154" s="275">
        <v>64</v>
      </c>
      <c r="AQ154" s="273">
        <v>3689</v>
      </c>
      <c r="AR154" s="274">
        <v>3997</v>
      </c>
      <c r="AS154" s="275">
        <v>7686</v>
      </c>
      <c r="AT154" s="273">
        <v>75</v>
      </c>
      <c r="AU154" s="274">
        <v>58</v>
      </c>
      <c r="AV154" s="275">
        <v>66</v>
      </c>
      <c r="AW154" s="273">
        <v>3689</v>
      </c>
      <c r="AX154" s="274">
        <v>3997</v>
      </c>
      <c r="AY154" s="275">
        <v>7686</v>
      </c>
      <c r="AZ154" s="273">
        <v>35.4</v>
      </c>
      <c r="BA154" s="274">
        <v>33.1</v>
      </c>
      <c r="BB154" s="275">
        <v>34.200000000000003</v>
      </c>
      <c r="BC154" s="273">
        <v>3689</v>
      </c>
      <c r="BD154" s="274">
        <v>3997</v>
      </c>
      <c r="BE154" s="275">
        <v>7686</v>
      </c>
    </row>
    <row r="155" spans="1:57" x14ac:dyDescent="0.35">
      <c r="A155" t="s">
        <v>159</v>
      </c>
      <c r="B155" t="s">
        <v>403</v>
      </c>
      <c r="C155" t="s">
        <v>392</v>
      </c>
      <c r="D155" s="273">
        <v>74</v>
      </c>
      <c r="E155" s="274">
        <v>60</v>
      </c>
      <c r="F155" s="275">
        <v>67</v>
      </c>
      <c r="G155" s="273">
        <v>2565</v>
      </c>
      <c r="H155" s="274">
        <v>2671</v>
      </c>
      <c r="I155" s="275">
        <v>5236</v>
      </c>
      <c r="J155" s="273">
        <v>75</v>
      </c>
      <c r="K155" s="274">
        <v>62</v>
      </c>
      <c r="L155" s="275">
        <v>68</v>
      </c>
      <c r="M155" s="273">
        <v>2565</v>
      </c>
      <c r="N155" s="274">
        <v>2671</v>
      </c>
      <c r="O155" s="275">
        <v>5236</v>
      </c>
      <c r="P155" s="273">
        <v>36.1</v>
      </c>
      <c r="Q155" s="274">
        <v>33.9</v>
      </c>
      <c r="R155" s="275">
        <v>35</v>
      </c>
      <c r="S155" s="273">
        <v>2565</v>
      </c>
      <c r="T155" s="274">
        <v>2671</v>
      </c>
      <c r="U155" s="275">
        <v>5236</v>
      </c>
      <c r="V155" s="273">
        <v>60</v>
      </c>
      <c r="W155" s="274">
        <v>42</v>
      </c>
      <c r="X155" s="275">
        <v>51</v>
      </c>
      <c r="Y155" s="273">
        <v>201</v>
      </c>
      <c r="Z155" s="274">
        <v>200</v>
      </c>
      <c r="AA155" s="275">
        <v>401</v>
      </c>
      <c r="AB155" s="273">
        <v>61</v>
      </c>
      <c r="AC155" s="274">
        <v>45</v>
      </c>
      <c r="AD155" s="275">
        <v>53</v>
      </c>
      <c r="AE155" s="273">
        <v>201</v>
      </c>
      <c r="AF155" s="274">
        <v>200</v>
      </c>
      <c r="AG155" s="275">
        <v>401</v>
      </c>
      <c r="AH155" s="273">
        <v>34.200000000000003</v>
      </c>
      <c r="AI155" s="274">
        <v>30.2</v>
      </c>
      <c r="AJ155" s="275">
        <v>32.200000000000003</v>
      </c>
      <c r="AK155" s="273">
        <v>201</v>
      </c>
      <c r="AL155" s="274">
        <v>200</v>
      </c>
      <c r="AM155" s="275">
        <v>401</v>
      </c>
      <c r="AN155" s="273">
        <v>72</v>
      </c>
      <c r="AO155" s="274">
        <v>59</v>
      </c>
      <c r="AP155" s="275">
        <v>65</v>
      </c>
      <c r="AQ155" s="273">
        <v>2923</v>
      </c>
      <c r="AR155" s="274">
        <v>3018</v>
      </c>
      <c r="AS155" s="275">
        <v>5941</v>
      </c>
      <c r="AT155" s="273">
        <v>73</v>
      </c>
      <c r="AU155" s="274">
        <v>60</v>
      </c>
      <c r="AV155" s="275">
        <v>67</v>
      </c>
      <c r="AW155" s="273">
        <v>2923</v>
      </c>
      <c r="AX155" s="274">
        <v>3018</v>
      </c>
      <c r="AY155" s="275">
        <v>5941</v>
      </c>
      <c r="AZ155" s="273">
        <v>36</v>
      </c>
      <c r="BA155" s="274">
        <v>33.6</v>
      </c>
      <c r="BB155" s="275">
        <v>34.700000000000003</v>
      </c>
      <c r="BC155" s="273">
        <v>2923</v>
      </c>
      <c r="BD155" s="274">
        <v>3018</v>
      </c>
      <c r="BE155" s="275">
        <v>5941</v>
      </c>
    </row>
    <row r="156" spans="1:57" x14ac:dyDescent="0.35">
      <c r="A156" t="s">
        <v>72</v>
      </c>
      <c r="B156" t="s">
        <v>317</v>
      </c>
      <c r="C156" t="s">
        <v>309</v>
      </c>
      <c r="D156" s="273">
        <v>78</v>
      </c>
      <c r="E156" s="274">
        <v>61</v>
      </c>
      <c r="F156" s="275">
        <v>69</v>
      </c>
      <c r="G156" s="273">
        <v>3753</v>
      </c>
      <c r="H156" s="274">
        <v>3971</v>
      </c>
      <c r="I156" s="275">
        <v>7724</v>
      </c>
      <c r="J156" s="273">
        <v>79</v>
      </c>
      <c r="K156" s="274">
        <v>63</v>
      </c>
      <c r="L156" s="275">
        <v>71</v>
      </c>
      <c r="M156" s="273">
        <v>3753</v>
      </c>
      <c r="N156" s="274">
        <v>3971</v>
      </c>
      <c r="O156" s="275">
        <v>7724</v>
      </c>
      <c r="P156" s="273">
        <v>38</v>
      </c>
      <c r="Q156" s="274">
        <v>34.9</v>
      </c>
      <c r="R156" s="275">
        <v>36.4</v>
      </c>
      <c r="S156" s="273">
        <v>3753</v>
      </c>
      <c r="T156" s="274">
        <v>3971</v>
      </c>
      <c r="U156" s="275">
        <v>7724</v>
      </c>
      <c r="V156" s="273">
        <v>67</v>
      </c>
      <c r="W156" s="274">
        <v>50</v>
      </c>
      <c r="X156" s="275">
        <v>58</v>
      </c>
      <c r="Y156" s="273">
        <v>284</v>
      </c>
      <c r="Z156" s="274">
        <v>316</v>
      </c>
      <c r="AA156" s="275">
        <v>600</v>
      </c>
      <c r="AB156" s="273">
        <v>69</v>
      </c>
      <c r="AC156" s="274">
        <v>56</v>
      </c>
      <c r="AD156" s="275">
        <v>62</v>
      </c>
      <c r="AE156" s="273">
        <v>284</v>
      </c>
      <c r="AF156" s="274">
        <v>316</v>
      </c>
      <c r="AG156" s="275">
        <v>600</v>
      </c>
      <c r="AH156" s="273">
        <v>34.799999999999997</v>
      </c>
      <c r="AI156" s="274">
        <v>31.9</v>
      </c>
      <c r="AJ156" s="275">
        <v>33.299999999999997</v>
      </c>
      <c r="AK156" s="273">
        <v>284</v>
      </c>
      <c r="AL156" s="274">
        <v>316</v>
      </c>
      <c r="AM156" s="275">
        <v>600</v>
      </c>
      <c r="AN156" s="273">
        <v>77</v>
      </c>
      <c r="AO156" s="274">
        <v>60</v>
      </c>
      <c r="AP156" s="275">
        <v>68</v>
      </c>
      <c r="AQ156" s="273">
        <v>4519</v>
      </c>
      <c r="AR156" s="274">
        <v>4886</v>
      </c>
      <c r="AS156" s="275">
        <v>9405</v>
      </c>
      <c r="AT156" s="273">
        <v>78</v>
      </c>
      <c r="AU156" s="274">
        <v>63</v>
      </c>
      <c r="AV156" s="275">
        <v>70</v>
      </c>
      <c r="AW156" s="273">
        <v>4519</v>
      </c>
      <c r="AX156" s="274">
        <v>4886</v>
      </c>
      <c r="AY156" s="275">
        <v>9405</v>
      </c>
      <c r="AZ156" s="273">
        <v>37.700000000000003</v>
      </c>
      <c r="BA156" s="274">
        <v>34.6</v>
      </c>
      <c r="BB156" s="275">
        <v>36.1</v>
      </c>
      <c r="BC156" s="273">
        <v>4519</v>
      </c>
      <c r="BD156" s="274">
        <v>4886</v>
      </c>
      <c r="BE156" s="275">
        <v>9405</v>
      </c>
    </row>
    <row r="157" spans="1:57" x14ac:dyDescent="0.35">
      <c r="A157" t="s">
        <v>89</v>
      </c>
      <c r="B157" t="s">
        <v>334</v>
      </c>
      <c r="C157" t="s">
        <v>324</v>
      </c>
      <c r="D157" s="273">
        <v>75</v>
      </c>
      <c r="E157" s="274">
        <v>60</v>
      </c>
      <c r="F157" s="275">
        <v>67</v>
      </c>
      <c r="G157" s="273">
        <v>3010</v>
      </c>
      <c r="H157" s="274">
        <v>3196</v>
      </c>
      <c r="I157" s="275">
        <v>6206</v>
      </c>
      <c r="J157" s="273">
        <v>76</v>
      </c>
      <c r="K157" s="274">
        <v>62</v>
      </c>
      <c r="L157" s="275">
        <v>69</v>
      </c>
      <c r="M157" s="273">
        <v>3010</v>
      </c>
      <c r="N157" s="274">
        <v>3196</v>
      </c>
      <c r="O157" s="275">
        <v>6206</v>
      </c>
      <c r="P157" s="273">
        <v>35.1</v>
      </c>
      <c r="Q157" s="274">
        <v>33.1</v>
      </c>
      <c r="R157" s="275">
        <v>34.1</v>
      </c>
      <c r="S157" s="273">
        <v>3010</v>
      </c>
      <c r="T157" s="274">
        <v>3196</v>
      </c>
      <c r="U157" s="275">
        <v>6206</v>
      </c>
      <c r="V157" s="273">
        <v>64</v>
      </c>
      <c r="W157" s="274">
        <v>47</v>
      </c>
      <c r="X157" s="275">
        <v>55</v>
      </c>
      <c r="Y157" s="273">
        <v>334</v>
      </c>
      <c r="Z157" s="274">
        <v>350</v>
      </c>
      <c r="AA157" s="275">
        <v>684</v>
      </c>
      <c r="AB157" s="273">
        <v>68</v>
      </c>
      <c r="AC157" s="274">
        <v>51</v>
      </c>
      <c r="AD157" s="275">
        <v>59</v>
      </c>
      <c r="AE157" s="273">
        <v>334</v>
      </c>
      <c r="AF157" s="274">
        <v>350</v>
      </c>
      <c r="AG157" s="275">
        <v>684</v>
      </c>
      <c r="AH157" s="273">
        <v>33</v>
      </c>
      <c r="AI157" s="274">
        <v>30.8</v>
      </c>
      <c r="AJ157" s="275">
        <v>31.9</v>
      </c>
      <c r="AK157" s="273">
        <v>334</v>
      </c>
      <c r="AL157" s="274">
        <v>350</v>
      </c>
      <c r="AM157" s="275">
        <v>684</v>
      </c>
      <c r="AN157" s="273">
        <v>74</v>
      </c>
      <c r="AO157" s="274">
        <v>58</v>
      </c>
      <c r="AP157" s="275">
        <v>65</v>
      </c>
      <c r="AQ157" s="273">
        <v>3891</v>
      </c>
      <c r="AR157" s="274">
        <v>4100</v>
      </c>
      <c r="AS157" s="275">
        <v>7991</v>
      </c>
      <c r="AT157" s="273">
        <v>75</v>
      </c>
      <c r="AU157" s="274">
        <v>60</v>
      </c>
      <c r="AV157" s="275">
        <v>68</v>
      </c>
      <c r="AW157" s="273">
        <v>3891</v>
      </c>
      <c r="AX157" s="274">
        <v>4100</v>
      </c>
      <c r="AY157" s="275">
        <v>7991</v>
      </c>
      <c r="AZ157" s="273">
        <v>35</v>
      </c>
      <c r="BA157" s="274">
        <v>32.799999999999997</v>
      </c>
      <c r="BB157" s="275">
        <v>33.9</v>
      </c>
      <c r="BC157" s="273">
        <v>3891</v>
      </c>
      <c r="BD157" s="274">
        <v>4100</v>
      </c>
      <c r="BE157" s="275">
        <v>7991</v>
      </c>
    </row>
    <row r="158" spans="1:57" x14ac:dyDescent="0.35">
      <c r="A158" t="s">
        <v>142</v>
      </c>
      <c r="B158" t="s">
        <v>387</v>
      </c>
      <c r="C158" t="s">
        <v>372</v>
      </c>
      <c r="D158" s="273">
        <v>81</v>
      </c>
      <c r="E158" s="274">
        <v>64</v>
      </c>
      <c r="F158" s="275">
        <v>72</v>
      </c>
      <c r="G158" s="273">
        <v>5019</v>
      </c>
      <c r="H158" s="274">
        <v>5069</v>
      </c>
      <c r="I158" s="275">
        <v>10088</v>
      </c>
      <c r="J158" s="273">
        <v>81</v>
      </c>
      <c r="K158" s="274">
        <v>66</v>
      </c>
      <c r="L158" s="275">
        <v>73</v>
      </c>
      <c r="M158" s="273">
        <v>5019</v>
      </c>
      <c r="N158" s="274">
        <v>5069</v>
      </c>
      <c r="O158" s="275">
        <v>10088</v>
      </c>
      <c r="P158" s="273">
        <v>37.299999999999997</v>
      </c>
      <c r="Q158" s="274">
        <v>35</v>
      </c>
      <c r="R158" s="275">
        <v>36.200000000000003</v>
      </c>
      <c r="S158" s="273">
        <v>5019</v>
      </c>
      <c r="T158" s="274">
        <v>5069</v>
      </c>
      <c r="U158" s="275">
        <v>10088</v>
      </c>
      <c r="V158" s="273">
        <v>71</v>
      </c>
      <c r="W158" s="274">
        <v>58</v>
      </c>
      <c r="X158" s="275">
        <v>64</v>
      </c>
      <c r="Y158" s="273">
        <v>755</v>
      </c>
      <c r="Z158" s="274">
        <v>809</v>
      </c>
      <c r="AA158" s="275">
        <v>1564</v>
      </c>
      <c r="AB158" s="273">
        <v>72</v>
      </c>
      <c r="AC158" s="274">
        <v>61</v>
      </c>
      <c r="AD158" s="275">
        <v>66</v>
      </c>
      <c r="AE158" s="273">
        <v>755</v>
      </c>
      <c r="AF158" s="274">
        <v>809</v>
      </c>
      <c r="AG158" s="275">
        <v>1564</v>
      </c>
      <c r="AH158" s="273">
        <v>34.9</v>
      </c>
      <c r="AI158" s="274">
        <v>33</v>
      </c>
      <c r="AJ158" s="275">
        <v>33.9</v>
      </c>
      <c r="AK158" s="273">
        <v>755</v>
      </c>
      <c r="AL158" s="274">
        <v>809</v>
      </c>
      <c r="AM158" s="275">
        <v>1564</v>
      </c>
      <c r="AN158" s="273">
        <v>79</v>
      </c>
      <c r="AO158" s="274">
        <v>64</v>
      </c>
      <c r="AP158" s="275">
        <v>72</v>
      </c>
      <c r="AQ158" s="273">
        <v>6821</v>
      </c>
      <c r="AR158" s="274">
        <v>6932</v>
      </c>
      <c r="AS158" s="275">
        <v>13753</v>
      </c>
      <c r="AT158" s="273">
        <v>80</v>
      </c>
      <c r="AU158" s="274">
        <v>65</v>
      </c>
      <c r="AV158" s="275">
        <v>73</v>
      </c>
      <c r="AW158" s="273">
        <v>6821</v>
      </c>
      <c r="AX158" s="274">
        <v>6932</v>
      </c>
      <c r="AY158" s="275">
        <v>13753</v>
      </c>
      <c r="AZ158" s="273">
        <v>37.1</v>
      </c>
      <c r="BA158" s="274">
        <v>34.799999999999997</v>
      </c>
      <c r="BB158" s="275">
        <v>35.9</v>
      </c>
      <c r="BC158" s="273">
        <v>6821</v>
      </c>
      <c r="BD158" s="274">
        <v>6932</v>
      </c>
      <c r="BE158" s="275">
        <v>13753</v>
      </c>
    </row>
    <row r="159" spans="1:57" x14ac:dyDescent="0.35">
      <c r="A159" t="s">
        <v>76</v>
      </c>
      <c r="B159" t="s">
        <v>321</v>
      </c>
      <c r="C159" t="s">
        <v>309</v>
      </c>
      <c r="D159" s="273">
        <v>75</v>
      </c>
      <c r="E159" s="274">
        <v>58</v>
      </c>
      <c r="F159" s="275">
        <v>66</v>
      </c>
      <c r="G159" s="273">
        <v>2554</v>
      </c>
      <c r="H159" s="274">
        <v>2688</v>
      </c>
      <c r="I159" s="275">
        <v>5242</v>
      </c>
      <c r="J159" s="273">
        <v>77</v>
      </c>
      <c r="K159" s="274">
        <v>61</v>
      </c>
      <c r="L159" s="275">
        <v>69</v>
      </c>
      <c r="M159" s="273">
        <v>2554</v>
      </c>
      <c r="N159" s="274">
        <v>2688</v>
      </c>
      <c r="O159" s="275">
        <v>5242</v>
      </c>
      <c r="P159" s="273">
        <v>35.9</v>
      </c>
      <c r="Q159" s="274">
        <v>33.299999999999997</v>
      </c>
      <c r="R159" s="275">
        <v>34.5</v>
      </c>
      <c r="S159" s="273">
        <v>2554</v>
      </c>
      <c r="T159" s="274">
        <v>2688</v>
      </c>
      <c r="U159" s="275">
        <v>5242</v>
      </c>
      <c r="V159" s="273">
        <v>60</v>
      </c>
      <c r="W159" s="274">
        <v>48</v>
      </c>
      <c r="X159" s="275">
        <v>54</v>
      </c>
      <c r="Y159" s="273">
        <v>304</v>
      </c>
      <c r="Z159" s="274">
        <v>318</v>
      </c>
      <c r="AA159" s="275">
        <v>622</v>
      </c>
      <c r="AB159" s="273">
        <v>64</v>
      </c>
      <c r="AC159" s="274">
        <v>53</v>
      </c>
      <c r="AD159" s="275">
        <v>59</v>
      </c>
      <c r="AE159" s="273">
        <v>304</v>
      </c>
      <c r="AF159" s="274">
        <v>318</v>
      </c>
      <c r="AG159" s="275">
        <v>622</v>
      </c>
      <c r="AH159" s="273">
        <v>32.9</v>
      </c>
      <c r="AI159" s="274">
        <v>30.9</v>
      </c>
      <c r="AJ159" s="275">
        <v>31.9</v>
      </c>
      <c r="AK159" s="273">
        <v>304</v>
      </c>
      <c r="AL159" s="274">
        <v>318</v>
      </c>
      <c r="AM159" s="275">
        <v>622</v>
      </c>
      <c r="AN159" s="273">
        <v>73</v>
      </c>
      <c r="AO159" s="274">
        <v>57</v>
      </c>
      <c r="AP159" s="275">
        <v>65</v>
      </c>
      <c r="AQ159" s="273">
        <v>3068</v>
      </c>
      <c r="AR159" s="274">
        <v>3239</v>
      </c>
      <c r="AS159" s="275">
        <v>6307</v>
      </c>
      <c r="AT159" s="273">
        <v>75</v>
      </c>
      <c r="AU159" s="274">
        <v>60</v>
      </c>
      <c r="AV159" s="275">
        <v>67</v>
      </c>
      <c r="AW159" s="273">
        <v>3068</v>
      </c>
      <c r="AX159" s="274">
        <v>3239</v>
      </c>
      <c r="AY159" s="275">
        <v>6307</v>
      </c>
      <c r="AZ159" s="273">
        <v>35.5</v>
      </c>
      <c r="BA159" s="274">
        <v>32.9</v>
      </c>
      <c r="BB159" s="275">
        <v>34.200000000000003</v>
      </c>
      <c r="BC159" s="273">
        <v>3068</v>
      </c>
      <c r="BD159" s="274">
        <v>3239</v>
      </c>
      <c r="BE159" s="275">
        <v>6307</v>
      </c>
    </row>
    <row r="160" spans="1:57" x14ac:dyDescent="0.35">
      <c r="A160" t="s">
        <v>144</v>
      </c>
      <c r="B160" t="s">
        <v>389</v>
      </c>
      <c r="C160" t="s">
        <v>372</v>
      </c>
      <c r="D160" s="273">
        <v>73</v>
      </c>
      <c r="E160" s="274">
        <v>54</v>
      </c>
      <c r="F160" s="275">
        <v>63</v>
      </c>
      <c r="G160" s="273">
        <v>3285</v>
      </c>
      <c r="H160" s="274">
        <v>3624</v>
      </c>
      <c r="I160" s="275">
        <v>6909</v>
      </c>
      <c r="J160" s="273">
        <v>75</v>
      </c>
      <c r="K160" s="274">
        <v>57</v>
      </c>
      <c r="L160" s="275">
        <v>65</v>
      </c>
      <c r="M160" s="273">
        <v>3285</v>
      </c>
      <c r="N160" s="274">
        <v>3624</v>
      </c>
      <c r="O160" s="275">
        <v>6909</v>
      </c>
      <c r="P160" s="273">
        <v>34.799999999999997</v>
      </c>
      <c r="Q160" s="274">
        <v>32.799999999999997</v>
      </c>
      <c r="R160" s="275">
        <v>33.700000000000003</v>
      </c>
      <c r="S160" s="273">
        <v>3285</v>
      </c>
      <c r="T160" s="274">
        <v>3624</v>
      </c>
      <c r="U160" s="275">
        <v>6909</v>
      </c>
      <c r="V160" s="273">
        <v>58</v>
      </c>
      <c r="W160" s="274">
        <v>44</v>
      </c>
      <c r="X160" s="275">
        <v>50</v>
      </c>
      <c r="Y160" s="273">
        <v>478</v>
      </c>
      <c r="Z160" s="274">
        <v>579</v>
      </c>
      <c r="AA160" s="275">
        <v>1057</v>
      </c>
      <c r="AB160" s="273">
        <v>60</v>
      </c>
      <c r="AC160" s="274">
        <v>46</v>
      </c>
      <c r="AD160" s="275">
        <v>52</v>
      </c>
      <c r="AE160" s="273">
        <v>478</v>
      </c>
      <c r="AF160" s="274">
        <v>579</v>
      </c>
      <c r="AG160" s="275">
        <v>1057</v>
      </c>
      <c r="AH160" s="273">
        <v>32.799999999999997</v>
      </c>
      <c r="AI160" s="274">
        <v>30.7</v>
      </c>
      <c r="AJ160" s="275">
        <v>31.6</v>
      </c>
      <c r="AK160" s="273">
        <v>478</v>
      </c>
      <c r="AL160" s="274">
        <v>579</v>
      </c>
      <c r="AM160" s="275">
        <v>1057</v>
      </c>
      <c r="AN160" s="273">
        <v>71</v>
      </c>
      <c r="AO160" s="274">
        <v>53</v>
      </c>
      <c r="AP160" s="275">
        <v>62</v>
      </c>
      <c r="AQ160" s="273">
        <v>4446</v>
      </c>
      <c r="AR160" s="274">
        <v>4909</v>
      </c>
      <c r="AS160" s="275">
        <v>9355</v>
      </c>
      <c r="AT160" s="273">
        <v>73</v>
      </c>
      <c r="AU160" s="274">
        <v>55</v>
      </c>
      <c r="AV160" s="275">
        <v>63</v>
      </c>
      <c r="AW160" s="273">
        <v>4446</v>
      </c>
      <c r="AX160" s="274">
        <v>4909</v>
      </c>
      <c r="AY160" s="275">
        <v>9355</v>
      </c>
      <c r="AZ160" s="273">
        <v>34.6</v>
      </c>
      <c r="BA160" s="274">
        <v>32.6</v>
      </c>
      <c r="BB160" s="275">
        <v>33.5</v>
      </c>
      <c r="BC160" s="273">
        <v>4446</v>
      </c>
      <c r="BD160" s="274">
        <v>4909</v>
      </c>
      <c r="BE160" s="275">
        <v>9355</v>
      </c>
    </row>
    <row r="161" spans="1:57" x14ac:dyDescent="0.35">
      <c r="A161" t="s">
        <v>78</v>
      </c>
      <c r="B161" t="s">
        <v>323</v>
      </c>
      <c r="C161" t="s">
        <v>309</v>
      </c>
      <c r="D161" s="273">
        <v>75</v>
      </c>
      <c r="E161" s="274">
        <v>59</v>
      </c>
      <c r="F161" s="275">
        <v>67</v>
      </c>
      <c r="G161" s="273">
        <v>2366</v>
      </c>
      <c r="H161" s="274">
        <v>2511</v>
      </c>
      <c r="I161" s="275">
        <v>4877</v>
      </c>
      <c r="J161" s="273">
        <v>76</v>
      </c>
      <c r="K161" s="274">
        <v>61</v>
      </c>
      <c r="L161" s="275">
        <v>68</v>
      </c>
      <c r="M161" s="273">
        <v>2366</v>
      </c>
      <c r="N161" s="274">
        <v>2511</v>
      </c>
      <c r="O161" s="275">
        <v>4877</v>
      </c>
      <c r="P161" s="273">
        <v>37</v>
      </c>
      <c r="Q161" s="274">
        <v>34.4</v>
      </c>
      <c r="R161" s="275">
        <v>35.700000000000003</v>
      </c>
      <c r="S161" s="273">
        <v>2366</v>
      </c>
      <c r="T161" s="274">
        <v>2511</v>
      </c>
      <c r="U161" s="275">
        <v>4877</v>
      </c>
      <c r="V161" s="273">
        <v>57</v>
      </c>
      <c r="W161" s="274">
        <v>41</v>
      </c>
      <c r="X161" s="275">
        <v>49</v>
      </c>
      <c r="Y161" s="273">
        <v>253</v>
      </c>
      <c r="Z161" s="274">
        <v>244</v>
      </c>
      <c r="AA161" s="275">
        <v>497</v>
      </c>
      <c r="AB161" s="273">
        <v>59</v>
      </c>
      <c r="AC161" s="274">
        <v>44</v>
      </c>
      <c r="AD161" s="275">
        <v>52</v>
      </c>
      <c r="AE161" s="273">
        <v>253</v>
      </c>
      <c r="AF161" s="274">
        <v>244</v>
      </c>
      <c r="AG161" s="275">
        <v>497</v>
      </c>
      <c r="AH161" s="273">
        <v>33.6</v>
      </c>
      <c r="AI161" s="274">
        <v>30.9</v>
      </c>
      <c r="AJ161" s="275">
        <v>32.299999999999997</v>
      </c>
      <c r="AK161" s="273">
        <v>253</v>
      </c>
      <c r="AL161" s="274">
        <v>244</v>
      </c>
      <c r="AM161" s="275">
        <v>497</v>
      </c>
      <c r="AN161" s="273">
        <v>73</v>
      </c>
      <c r="AO161" s="274">
        <v>58</v>
      </c>
      <c r="AP161" s="275">
        <v>65</v>
      </c>
      <c r="AQ161" s="273">
        <v>3107</v>
      </c>
      <c r="AR161" s="274">
        <v>3286</v>
      </c>
      <c r="AS161" s="275">
        <v>6393</v>
      </c>
      <c r="AT161" s="273">
        <v>74</v>
      </c>
      <c r="AU161" s="274">
        <v>60</v>
      </c>
      <c r="AV161" s="275">
        <v>66</v>
      </c>
      <c r="AW161" s="273">
        <v>3107</v>
      </c>
      <c r="AX161" s="274">
        <v>3286</v>
      </c>
      <c r="AY161" s="275">
        <v>6393</v>
      </c>
      <c r="AZ161" s="273">
        <v>36.6</v>
      </c>
      <c r="BA161" s="274">
        <v>34</v>
      </c>
      <c r="BB161" s="275">
        <v>35.200000000000003</v>
      </c>
      <c r="BC161" s="273">
        <v>3107</v>
      </c>
      <c r="BD161" s="274">
        <v>3286</v>
      </c>
      <c r="BE161" s="275">
        <v>6393</v>
      </c>
    </row>
    <row r="162" spans="1:57" x14ac:dyDescent="0.35">
      <c r="A162" t="s">
        <v>236</v>
      </c>
      <c r="D162" s="157"/>
      <c r="E162" s="157"/>
      <c r="F162" s="157"/>
      <c r="G162" s="157"/>
      <c r="H162" s="157"/>
      <c r="I162" s="157"/>
      <c r="J162" s="157"/>
      <c r="K162" s="157"/>
      <c r="L162" s="157"/>
      <c r="M162" s="157"/>
      <c r="N162" s="157"/>
      <c r="O162" s="157"/>
      <c r="P162" s="157"/>
      <c r="Q162" s="157"/>
      <c r="R162" s="157"/>
      <c r="S162" s="157"/>
      <c r="T162" s="157"/>
      <c r="U162" s="157"/>
      <c r="V162" s="157"/>
      <c r="W162" s="157"/>
      <c r="X162" s="157"/>
      <c r="Y162" s="157"/>
      <c r="Z162" s="157"/>
      <c r="AA162" s="157"/>
      <c r="AB162" s="157"/>
      <c r="AC162" s="157"/>
      <c r="AD162" s="157"/>
      <c r="AE162" s="157"/>
      <c r="AF162" s="157"/>
      <c r="AG162" s="157"/>
      <c r="AH162" s="157"/>
      <c r="AI162" s="157"/>
      <c r="AJ162" s="157"/>
      <c r="AK162" s="157"/>
      <c r="AL162" s="157"/>
      <c r="AM162" s="157"/>
      <c r="AN162" s="157"/>
      <c r="AO162" s="157"/>
      <c r="AP162" s="157"/>
      <c r="AQ162" s="157"/>
      <c r="AR162" s="157"/>
      <c r="AS162" s="157"/>
      <c r="AT162" s="157"/>
      <c r="AU162" s="157"/>
      <c r="AV162" s="157"/>
      <c r="AW162" s="157"/>
      <c r="AX162" s="157"/>
      <c r="AY162" s="157"/>
      <c r="AZ162" s="157"/>
      <c r="BA162" s="157"/>
      <c r="BB162" s="157"/>
      <c r="BC162" s="157"/>
      <c r="BD162" s="157"/>
      <c r="BE162" s="157"/>
    </row>
    <row r="163" spans="1:57" x14ac:dyDescent="0.35">
      <c r="A163" t="s">
        <v>3</v>
      </c>
      <c r="B163" t="s">
        <v>247</v>
      </c>
      <c r="D163" s="273">
        <v>71</v>
      </c>
      <c r="E163" s="274">
        <v>53</v>
      </c>
      <c r="F163" s="275">
        <v>62</v>
      </c>
      <c r="G163" s="273">
        <v>12630</v>
      </c>
      <c r="H163" s="274">
        <v>13280</v>
      </c>
      <c r="I163" s="275">
        <v>25910</v>
      </c>
      <c r="J163" s="273">
        <v>73</v>
      </c>
      <c r="K163" s="274">
        <v>56</v>
      </c>
      <c r="L163" s="275">
        <v>64</v>
      </c>
      <c r="M163" s="273">
        <v>12630</v>
      </c>
      <c r="N163" s="274">
        <v>13280</v>
      </c>
      <c r="O163" s="275">
        <v>25910</v>
      </c>
      <c r="P163" s="273">
        <v>35.5</v>
      </c>
      <c r="Q163" s="274">
        <v>32.700000000000003</v>
      </c>
      <c r="R163" s="275">
        <v>34</v>
      </c>
      <c r="S163" s="273">
        <v>12630</v>
      </c>
      <c r="T163" s="274">
        <v>13280</v>
      </c>
      <c r="U163" s="275">
        <v>25910</v>
      </c>
      <c r="V163" s="273">
        <v>58</v>
      </c>
      <c r="W163" s="274">
        <v>40</v>
      </c>
      <c r="X163" s="275">
        <v>49</v>
      </c>
      <c r="Y163" s="273">
        <v>990</v>
      </c>
      <c r="Z163" s="274">
        <v>1010</v>
      </c>
      <c r="AA163" s="275">
        <v>2000</v>
      </c>
      <c r="AB163" s="273">
        <v>61</v>
      </c>
      <c r="AC163" s="274">
        <v>43</v>
      </c>
      <c r="AD163" s="275">
        <v>52</v>
      </c>
      <c r="AE163" s="273">
        <v>990</v>
      </c>
      <c r="AF163" s="274">
        <v>1010</v>
      </c>
      <c r="AG163" s="275">
        <v>2000</v>
      </c>
      <c r="AH163" s="273">
        <v>33.1</v>
      </c>
      <c r="AI163" s="274">
        <v>30.1</v>
      </c>
      <c r="AJ163" s="275">
        <v>31.6</v>
      </c>
      <c r="AK163" s="273">
        <v>990</v>
      </c>
      <c r="AL163" s="274">
        <v>1010</v>
      </c>
      <c r="AM163" s="275">
        <v>2000</v>
      </c>
      <c r="AN163" s="273">
        <v>70</v>
      </c>
      <c r="AO163" s="274">
        <v>52</v>
      </c>
      <c r="AP163" s="275">
        <v>61</v>
      </c>
      <c r="AQ163" s="273">
        <v>14670</v>
      </c>
      <c r="AR163" s="274">
        <v>15480</v>
      </c>
      <c r="AS163" s="275">
        <v>30150</v>
      </c>
      <c r="AT163" s="273">
        <v>72</v>
      </c>
      <c r="AU163" s="274">
        <v>55</v>
      </c>
      <c r="AV163" s="275">
        <v>63</v>
      </c>
      <c r="AW163" s="273">
        <v>14670</v>
      </c>
      <c r="AX163" s="274">
        <v>15480</v>
      </c>
      <c r="AY163" s="275">
        <v>30150</v>
      </c>
      <c r="AZ163" s="273">
        <v>35.299999999999997</v>
      </c>
      <c r="BA163" s="274">
        <v>32.5</v>
      </c>
      <c r="BB163" s="275">
        <v>33.9</v>
      </c>
      <c r="BC163" s="273">
        <v>14670</v>
      </c>
      <c r="BD163" s="274">
        <v>15480</v>
      </c>
      <c r="BE163" s="275">
        <v>30150</v>
      </c>
    </row>
    <row r="164" spans="1:57" x14ac:dyDescent="0.35">
      <c r="A164" t="s">
        <v>14</v>
      </c>
      <c r="B164" t="s">
        <v>260</v>
      </c>
      <c r="D164" s="273">
        <v>73</v>
      </c>
      <c r="E164" s="274">
        <v>55</v>
      </c>
      <c r="F164" s="275">
        <v>64</v>
      </c>
      <c r="G164" s="273">
        <v>31640</v>
      </c>
      <c r="H164" s="274">
        <v>33350</v>
      </c>
      <c r="I164" s="275">
        <v>64980</v>
      </c>
      <c r="J164" s="273">
        <v>74</v>
      </c>
      <c r="K164" s="274">
        <v>58</v>
      </c>
      <c r="L164" s="275">
        <v>66</v>
      </c>
      <c r="M164" s="273">
        <v>31640</v>
      </c>
      <c r="N164" s="274">
        <v>33350</v>
      </c>
      <c r="O164" s="275">
        <v>64980</v>
      </c>
      <c r="P164" s="273">
        <v>35.799999999999997</v>
      </c>
      <c r="Q164" s="274">
        <v>33</v>
      </c>
      <c r="R164" s="275">
        <v>34.4</v>
      </c>
      <c r="S164" s="273">
        <v>31640</v>
      </c>
      <c r="T164" s="274">
        <v>33350</v>
      </c>
      <c r="U164" s="275">
        <v>64980</v>
      </c>
      <c r="V164" s="273">
        <v>56</v>
      </c>
      <c r="W164" s="274">
        <v>40</v>
      </c>
      <c r="X164" s="275">
        <v>48</v>
      </c>
      <c r="Y164" s="273">
        <v>5840</v>
      </c>
      <c r="Z164" s="274">
        <v>6040</v>
      </c>
      <c r="AA164" s="275">
        <v>11880</v>
      </c>
      <c r="AB164" s="273">
        <v>61</v>
      </c>
      <c r="AC164" s="274">
        <v>45</v>
      </c>
      <c r="AD164" s="275">
        <v>53</v>
      </c>
      <c r="AE164" s="273">
        <v>5840</v>
      </c>
      <c r="AF164" s="274">
        <v>6040</v>
      </c>
      <c r="AG164" s="275">
        <v>11880</v>
      </c>
      <c r="AH164" s="273">
        <v>32.299999999999997</v>
      </c>
      <c r="AI164" s="274">
        <v>29.4</v>
      </c>
      <c r="AJ164" s="275">
        <v>30.8</v>
      </c>
      <c r="AK164" s="273">
        <v>5840</v>
      </c>
      <c r="AL164" s="274">
        <v>6040</v>
      </c>
      <c r="AM164" s="275">
        <v>11880</v>
      </c>
      <c r="AN164" s="273">
        <v>70</v>
      </c>
      <c r="AO164" s="274">
        <v>53</v>
      </c>
      <c r="AP164" s="275">
        <v>61</v>
      </c>
      <c r="AQ164" s="273">
        <v>42630</v>
      </c>
      <c r="AR164" s="274">
        <v>44790</v>
      </c>
      <c r="AS164" s="275">
        <v>87420</v>
      </c>
      <c r="AT164" s="273">
        <v>72</v>
      </c>
      <c r="AU164" s="274">
        <v>56</v>
      </c>
      <c r="AV164" s="275">
        <v>64</v>
      </c>
      <c r="AW164" s="273">
        <v>42630</v>
      </c>
      <c r="AX164" s="274">
        <v>44790</v>
      </c>
      <c r="AY164" s="275">
        <v>87420</v>
      </c>
      <c r="AZ164" s="273">
        <v>35.200000000000003</v>
      </c>
      <c r="BA164" s="274">
        <v>32.5</v>
      </c>
      <c r="BB164" s="275">
        <v>33.799999999999997</v>
      </c>
      <c r="BC164" s="273">
        <v>42630</v>
      </c>
      <c r="BD164" s="274">
        <v>44790</v>
      </c>
      <c r="BE164" s="275">
        <v>87420</v>
      </c>
    </row>
    <row r="165" spans="1:57" x14ac:dyDescent="0.35">
      <c r="A165" t="s">
        <v>38</v>
      </c>
      <c r="B165" t="s">
        <v>408</v>
      </c>
      <c r="D165" s="273">
        <v>74</v>
      </c>
      <c r="E165" s="274">
        <v>56</v>
      </c>
      <c r="F165" s="275">
        <v>65</v>
      </c>
      <c r="G165" s="273">
        <v>24200</v>
      </c>
      <c r="H165" s="274">
        <v>25410</v>
      </c>
      <c r="I165" s="275">
        <v>49610</v>
      </c>
      <c r="J165" s="273">
        <v>76</v>
      </c>
      <c r="K165" s="274">
        <v>59</v>
      </c>
      <c r="L165" s="275">
        <v>67</v>
      </c>
      <c r="M165" s="273">
        <v>24200</v>
      </c>
      <c r="N165" s="274">
        <v>25410</v>
      </c>
      <c r="O165" s="275">
        <v>49610</v>
      </c>
      <c r="P165" s="273">
        <v>35.5</v>
      </c>
      <c r="Q165" s="274">
        <v>32.9</v>
      </c>
      <c r="R165" s="275">
        <v>34.200000000000003</v>
      </c>
      <c r="S165" s="273">
        <v>24200</v>
      </c>
      <c r="T165" s="274">
        <v>25410</v>
      </c>
      <c r="U165" s="275">
        <v>49610</v>
      </c>
      <c r="V165" s="273">
        <v>57</v>
      </c>
      <c r="W165" s="274">
        <v>41</v>
      </c>
      <c r="X165" s="275">
        <v>49</v>
      </c>
      <c r="Y165" s="273">
        <v>5180</v>
      </c>
      <c r="Z165" s="274">
        <v>5290</v>
      </c>
      <c r="AA165" s="275">
        <v>10460</v>
      </c>
      <c r="AB165" s="273">
        <v>61</v>
      </c>
      <c r="AC165" s="274">
        <v>46</v>
      </c>
      <c r="AD165" s="275">
        <v>53</v>
      </c>
      <c r="AE165" s="273">
        <v>5180</v>
      </c>
      <c r="AF165" s="274">
        <v>5290</v>
      </c>
      <c r="AG165" s="275">
        <v>10460</v>
      </c>
      <c r="AH165" s="273">
        <v>32.200000000000003</v>
      </c>
      <c r="AI165" s="274">
        <v>29.7</v>
      </c>
      <c r="AJ165" s="275">
        <v>31</v>
      </c>
      <c r="AK165" s="273">
        <v>5180</v>
      </c>
      <c r="AL165" s="274">
        <v>5290</v>
      </c>
      <c r="AM165" s="275">
        <v>10460</v>
      </c>
      <c r="AN165" s="273">
        <v>71</v>
      </c>
      <c r="AO165" s="274">
        <v>53</v>
      </c>
      <c r="AP165" s="275">
        <v>62</v>
      </c>
      <c r="AQ165" s="273">
        <v>32240</v>
      </c>
      <c r="AR165" s="274">
        <v>33830</v>
      </c>
      <c r="AS165" s="275">
        <v>66070</v>
      </c>
      <c r="AT165" s="273">
        <v>73</v>
      </c>
      <c r="AU165" s="274">
        <v>56</v>
      </c>
      <c r="AV165" s="275">
        <v>65</v>
      </c>
      <c r="AW165" s="273">
        <v>32240</v>
      </c>
      <c r="AX165" s="274">
        <v>33830</v>
      </c>
      <c r="AY165" s="275">
        <v>66070</v>
      </c>
      <c r="AZ165" s="273">
        <v>34.9</v>
      </c>
      <c r="BA165" s="274">
        <v>32.299999999999997</v>
      </c>
      <c r="BB165" s="275">
        <v>33.6</v>
      </c>
      <c r="BC165" s="273">
        <v>32240</v>
      </c>
      <c r="BD165" s="274">
        <v>33830</v>
      </c>
      <c r="BE165" s="275">
        <v>66070</v>
      </c>
    </row>
    <row r="166" spans="1:57" x14ac:dyDescent="0.35">
      <c r="A166" t="s">
        <v>54</v>
      </c>
      <c r="B166" t="s">
        <v>299</v>
      </c>
      <c r="D166" s="273">
        <v>73</v>
      </c>
      <c r="E166" s="274">
        <v>56</v>
      </c>
      <c r="F166" s="275">
        <v>64</v>
      </c>
      <c r="G166" s="273">
        <v>16610</v>
      </c>
      <c r="H166" s="274">
        <v>17500</v>
      </c>
      <c r="I166" s="275">
        <v>34120</v>
      </c>
      <c r="J166" s="273">
        <v>74</v>
      </c>
      <c r="K166" s="274">
        <v>58</v>
      </c>
      <c r="L166" s="275">
        <v>66</v>
      </c>
      <c r="M166" s="273">
        <v>16610</v>
      </c>
      <c r="N166" s="274">
        <v>17500</v>
      </c>
      <c r="O166" s="275">
        <v>34120</v>
      </c>
      <c r="P166" s="273">
        <v>35.700000000000003</v>
      </c>
      <c r="Q166" s="274">
        <v>33.200000000000003</v>
      </c>
      <c r="R166" s="275">
        <v>34.4</v>
      </c>
      <c r="S166" s="273">
        <v>16610</v>
      </c>
      <c r="T166" s="274">
        <v>17500</v>
      </c>
      <c r="U166" s="275">
        <v>34120</v>
      </c>
      <c r="V166" s="273">
        <v>56</v>
      </c>
      <c r="W166" s="274">
        <v>40</v>
      </c>
      <c r="X166" s="275">
        <v>48</v>
      </c>
      <c r="Y166" s="273">
        <v>3520</v>
      </c>
      <c r="Z166" s="274">
        <v>3550</v>
      </c>
      <c r="AA166" s="275">
        <v>7070</v>
      </c>
      <c r="AB166" s="273">
        <v>59</v>
      </c>
      <c r="AC166" s="274">
        <v>44</v>
      </c>
      <c r="AD166" s="275">
        <v>51</v>
      </c>
      <c r="AE166" s="273">
        <v>3520</v>
      </c>
      <c r="AF166" s="274">
        <v>3550</v>
      </c>
      <c r="AG166" s="275">
        <v>7070</v>
      </c>
      <c r="AH166" s="273">
        <v>32.200000000000003</v>
      </c>
      <c r="AI166" s="274">
        <v>29.9</v>
      </c>
      <c r="AJ166" s="275">
        <v>31</v>
      </c>
      <c r="AK166" s="273">
        <v>3520</v>
      </c>
      <c r="AL166" s="274">
        <v>3550</v>
      </c>
      <c r="AM166" s="275">
        <v>7070</v>
      </c>
      <c r="AN166" s="273">
        <v>70</v>
      </c>
      <c r="AO166" s="274">
        <v>54</v>
      </c>
      <c r="AP166" s="275">
        <v>62</v>
      </c>
      <c r="AQ166" s="273">
        <v>27120</v>
      </c>
      <c r="AR166" s="274">
        <v>28250</v>
      </c>
      <c r="AS166" s="275">
        <v>55370</v>
      </c>
      <c r="AT166" s="273">
        <v>72</v>
      </c>
      <c r="AU166" s="274">
        <v>56</v>
      </c>
      <c r="AV166" s="275">
        <v>64</v>
      </c>
      <c r="AW166" s="273">
        <v>27120</v>
      </c>
      <c r="AX166" s="274">
        <v>28250</v>
      </c>
      <c r="AY166" s="275">
        <v>55370</v>
      </c>
      <c r="AZ166" s="273">
        <v>35.4</v>
      </c>
      <c r="BA166" s="274">
        <v>32.799999999999997</v>
      </c>
      <c r="BB166" s="275">
        <v>34.1</v>
      </c>
      <c r="BC166" s="273">
        <v>27120</v>
      </c>
      <c r="BD166" s="274">
        <v>28250</v>
      </c>
      <c r="BE166" s="275">
        <v>55370</v>
      </c>
    </row>
    <row r="167" spans="1:57" x14ac:dyDescent="0.35">
      <c r="A167" t="s">
        <v>64</v>
      </c>
      <c r="B167" t="s">
        <v>309</v>
      </c>
      <c r="D167" s="273">
        <v>74</v>
      </c>
      <c r="E167" s="274">
        <v>57</v>
      </c>
      <c r="F167" s="275">
        <v>65</v>
      </c>
      <c r="G167" s="273">
        <v>21370</v>
      </c>
      <c r="H167" s="274">
        <v>22570</v>
      </c>
      <c r="I167" s="275">
        <v>43940</v>
      </c>
      <c r="J167" s="273">
        <v>75</v>
      </c>
      <c r="K167" s="274">
        <v>59</v>
      </c>
      <c r="L167" s="275">
        <v>67</v>
      </c>
      <c r="M167" s="273">
        <v>21370</v>
      </c>
      <c r="N167" s="274">
        <v>22570</v>
      </c>
      <c r="O167" s="275">
        <v>43940</v>
      </c>
      <c r="P167" s="273">
        <v>36.299999999999997</v>
      </c>
      <c r="Q167" s="274">
        <v>33.4</v>
      </c>
      <c r="R167" s="275">
        <v>34.799999999999997</v>
      </c>
      <c r="S167" s="273">
        <v>21370</v>
      </c>
      <c r="T167" s="274">
        <v>22570</v>
      </c>
      <c r="U167" s="275">
        <v>43940</v>
      </c>
      <c r="V167" s="273">
        <v>60</v>
      </c>
      <c r="W167" s="274">
        <v>44</v>
      </c>
      <c r="X167" s="275">
        <v>52</v>
      </c>
      <c r="Y167" s="273">
        <v>4330</v>
      </c>
      <c r="Z167" s="274">
        <v>4710</v>
      </c>
      <c r="AA167" s="275">
        <v>9040</v>
      </c>
      <c r="AB167" s="273">
        <v>64</v>
      </c>
      <c r="AC167" s="274">
        <v>49</v>
      </c>
      <c r="AD167" s="275">
        <v>56</v>
      </c>
      <c r="AE167" s="273">
        <v>4330</v>
      </c>
      <c r="AF167" s="274">
        <v>4710</v>
      </c>
      <c r="AG167" s="275">
        <v>9040</v>
      </c>
      <c r="AH167" s="273">
        <v>32.9</v>
      </c>
      <c r="AI167" s="274">
        <v>30.3</v>
      </c>
      <c r="AJ167" s="275">
        <v>31.6</v>
      </c>
      <c r="AK167" s="273">
        <v>4330</v>
      </c>
      <c r="AL167" s="274">
        <v>4710</v>
      </c>
      <c r="AM167" s="275">
        <v>9040</v>
      </c>
      <c r="AN167" s="273">
        <v>70</v>
      </c>
      <c r="AO167" s="274">
        <v>53</v>
      </c>
      <c r="AP167" s="275">
        <v>62</v>
      </c>
      <c r="AQ167" s="273">
        <v>34320</v>
      </c>
      <c r="AR167" s="274">
        <v>36530</v>
      </c>
      <c r="AS167" s="275">
        <v>70840</v>
      </c>
      <c r="AT167" s="273">
        <v>72</v>
      </c>
      <c r="AU167" s="274">
        <v>57</v>
      </c>
      <c r="AV167" s="275">
        <v>64</v>
      </c>
      <c r="AW167" s="273">
        <v>34320</v>
      </c>
      <c r="AX167" s="274">
        <v>36530</v>
      </c>
      <c r="AY167" s="275">
        <v>70840</v>
      </c>
      <c r="AZ167" s="273">
        <v>35.4</v>
      </c>
      <c r="BA167" s="274">
        <v>32.700000000000003</v>
      </c>
      <c r="BB167" s="275">
        <v>34</v>
      </c>
      <c r="BC167" s="273">
        <v>34320</v>
      </c>
      <c r="BD167" s="274">
        <v>36530</v>
      </c>
      <c r="BE167" s="275">
        <v>70840</v>
      </c>
    </row>
    <row r="168" spans="1:57" x14ac:dyDescent="0.35">
      <c r="A168" t="s">
        <v>79</v>
      </c>
      <c r="B168" t="s">
        <v>324</v>
      </c>
      <c r="D168" s="273">
        <v>75</v>
      </c>
      <c r="E168" s="274">
        <v>59</v>
      </c>
      <c r="F168" s="275">
        <v>67</v>
      </c>
      <c r="G168" s="273">
        <v>27010</v>
      </c>
      <c r="H168" s="274">
        <v>28440</v>
      </c>
      <c r="I168" s="275">
        <v>55450</v>
      </c>
      <c r="J168" s="273">
        <v>77</v>
      </c>
      <c r="K168" s="274">
        <v>61</v>
      </c>
      <c r="L168" s="275">
        <v>69</v>
      </c>
      <c r="M168" s="273">
        <v>27010</v>
      </c>
      <c r="N168" s="274">
        <v>28440</v>
      </c>
      <c r="O168" s="275">
        <v>55450</v>
      </c>
      <c r="P168" s="273">
        <v>36.1</v>
      </c>
      <c r="Q168" s="274">
        <v>33.6</v>
      </c>
      <c r="R168" s="275">
        <v>34.799999999999997</v>
      </c>
      <c r="S168" s="273">
        <v>27010</v>
      </c>
      <c r="T168" s="274">
        <v>28440</v>
      </c>
      <c r="U168" s="275">
        <v>55450</v>
      </c>
      <c r="V168" s="273">
        <v>63</v>
      </c>
      <c r="W168" s="274">
        <v>47</v>
      </c>
      <c r="X168" s="275">
        <v>55</v>
      </c>
      <c r="Y168" s="273">
        <v>5130</v>
      </c>
      <c r="Z168" s="274">
        <v>5240</v>
      </c>
      <c r="AA168" s="275">
        <v>10360</v>
      </c>
      <c r="AB168" s="273">
        <v>66</v>
      </c>
      <c r="AC168" s="274">
        <v>50</v>
      </c>
      <c r="AD168" s="275">
        <v>58</v>
      </c>
      <c r="AE168" s="273">
        <v>5130</v>
      </c>
      <c r="AF168" s="274">
        <v>5240</v>
      </c>
      <c r="AG168" s="275">
        <v>10360</v>
      </c>
      <c r="AH168" s="273">
        <v>33.700000000000003</v>
      </c>
      <c r="AI168" s="274">
        <v>31.1</v>
      </c>
      <c r="AJ168" s="275">
        <v>32.4</v>
      </c>
      <c r="AK168" s="273">
        <v>5130</v>
      </c>
      <c r="AL168" s="274">
        <v>5240</v>
      </c>
      <c r="AM168" s="275">
        <v>10360</v>
      </c>
      <c r="AN168" s="273">
        <v>73</v>
      </c>
      <c r="AO168" s="274">
        <v>56</v>
      </c>
      <c r="AP168" s="275">
        <v>65</v>
      </c>
      <c r="AQ168" s="273">
        <v>35490</v>
      </c>
      <c r="AR168" s="274">
        <v>37240</v>
      </c>
      <c r="AS168" s="275">
        <v>72730</v>
      </c>
      <c r="AT168" s="273">
        <v>75</v>
      </c>
      <c r="AU168" s="274">
        <v>59</v>
      </c>
      <c r="AV168" s="275">
        <v>67</v>
      </c>
      <c r="AW168" s="273">
        <v>35490</v>
      </c>
      <c r="AX168" s="274">
        <v>37240</v>
      </c>
      <c r="AY168" s="275">
        <v>72730</v>
      </c>
      <c r="AZ168" s="273">
        <v>35.700000000000003</v>
      </c>
      <c r="BA168" s="274">
        <v>33.200000000000003</v>
      </c>
      <c r="BB168" s="275">
        <v>34.4</v>
      </c>
      <c r="BC168" s="273">
        <v>35490</v>
      </c>
      <c r="BD168" s="274">
        <v>37240</v>
      </c>
      <c r="BE168" s="275">
        <v>72730</v>
      </c>
    </row>
    <row r="169" spans="1:57" x14ac:dyDescent="0.35">
      <c r="A169" s="157" t="s">
        <v>91</v>
      </c>
      <c r="B169" t="s">
        <v>336</v>
      </c>
      <c r="D169" s="273">
        <v>79</v>
      </c>
      <c r="E169" s="274">
        <v>63</v>
      </c>
      <c r="F169" s="275">
        <v>71</v>
      </c>
      <c r="G169" s="273">
        <v>24510</v>
      </c>
      <c r="H169" s="274">
        <v>25440</v>
      </c>
      <c r="I169" s="275">
        <v>49950</v>
      </c>
      <c r="J169" s="273">
        <v>80</v>
      </c>
      <c r="K169" s="274">
        <v>65</v>
      </c>
      <c r="L169" s="275">
        <v>72</v>
      </c>
      <c r="M169" s="273">
        <v>24510</v>
      </c>
      <c r="N169" s="274">
        <v>25440</v>
      </c>
      <c r="O169" s="275">
        <v>49950</v>
      </c>
      <c r="P169" s="273">
        <v>36.700000000000003</v>
      </c>
      <c r="Q169" s="274">
        <v>34.200000000000003</v>
      </c>
      <c r="R169" s="275">
        <v>35.4</v>
      </c>
      <c r="S169" s="273">
        <v>24510</v>
      </c>
      <c r="T169" s="274">
        <v>25440</v>
      </c>
      <c r="U169" s="275">
        <v>49950</v>
      </c>
      <c r="V169" s="273">
        <v>71</v>
      </c>
      <c r="W169" s="274">
        <v>55</v>
      </c>
      <c r="X169" s="275">
        <v>63</v>
      </c>
      <c r="Y169" s="273">
        <v>21860</v>
      </c>
      <c r="Z169" s="274">
        <v>23280</v>
      </c>
      <c r="AA169" s="275">
        <v>45140</v>
      </c>
      <c r="AB169" s="273">
        <v>73</v>
      </c>
      <c r="AC169" s="274">
        <v>58</v>
      </c>
      <c r="AD169" s="275">
        <v>65</v>
      </c>
      <c r="AE169" s="273">
        <v>21860</v>
      </c>
      <c r="AF169" s="274">
        <v>23280</v>
      </c>
      <c r="AG169" s="275">
        <v>45140</v>
      </c>
      <c r="AH169" s="273">
        <v>34.9</v>
      </c>
      <c r="AI169" s="274">
        <v>32.5</v>
      </c>
      <c r="AJ169" s="275">
        <v>33.700000000000003</v>
      </c>
      <c r="AK169" s="273">
        <v>21860</v>
      </c>
      <c r="AL169" s="274">
        <v>23280</v>
      </c>
      <c r="AM169" s="275">
        <v>45140</v>
      </c>
      <c r="AN169" s="273">
        <v>74</v>
      </c>
      <c r="AO169" s="274">
        <v>59</v>
      </c>
      <c r="AP169" s="275">
        <v>66</v>
      </c>
      <c r="AQ169" s="273">
        <v>52090</v>
      </c>
      <c r="AR169" s="274">
        <v>54980</v>
      </c>
      <c r="AS169" s="275">
        <v>107060</v>
      </c>
      <c r="AT169" s="273">
        <v>76</v>
      </c>
      <c r="AU169" s="274">
        <v>61</v>
      </c>
      <c r="AV169" s="275">
        <v>68</v>
      </c>
      <c r="AW169" s="273">
        <v>52090</v>
      </c>
      <c r="AX169" s="274">
        <v>54980</v>
      </c>
      <c r="AY169" s="275">
        <v>107060</v>
      </c>
      <c r="AZ169" s="273">
        <v>35.799999999999997</v>
      </c>
      <c r="BA169" s="274">
        <v>33.299999999999997</v>
      </c>
      <c r="BB169" s="275">
        <v>34.5</v>
      </c>
      <c r="BC169" s="273">
        <v>52090</v>
      </c>
      <c r="BD169" s="274">
        <v>54980</v>
      </c>
      <c r="BE169" s="275">
        <v>107060</v>
      </c>
    </row>
    <row r="170" spans="1:57" x14ac:dyDescent="0.35">
      <c r="A170" t="s">
        <v>92</v>
      </c>
      <c r="B170" t="s">
        <v>338</v>
      </c>
      <c r="D170" s="273">
        <v>79</v>
      </c>
      <c r="E170" s="274">
        <v>63</v>
      </c>
      <c r="F170" s="275">
        <v>70</v>
      </c>
      <c r="G170" s="273">
        <v>7910</v>
      </c>
      <c r="H170" s="274">
        <v>8180</v>
      </c>
      <c r="I170" s="275">
        <v>16090</v>
      </c>
      <c r="J170" s="273">
        <v>80</v>
      </c>
      <c r="K170" s="274">
        <v>64</v>
      </c>
      <c r="L170" s="275">
        <v>72</v>
      </c>
      <c r="M170" s="273">
        <v>7910</v>
      </c>
      <c r="N170" s="274">
        <v>8180</v>
      </c>
      <c r="O170" s="275">
        <v>16090</v>
      </c>
      <c r="P170" s="273">
        <v>36.200000000000003</v>
      </c>
      <c r="Q170" s="274">
        <v>33.799999999999997</v>
      </c>
      <c r="R170" s="275">
        <v>35</v>
      </c>
      <c r="S170" s="273">
        <v>7910</v>
      </c>
      <c r="T170" s="274">
        <v>8180</v>
      </c>
      <c r="U170" s="275">
        <v>16090</v>
      </c>
      <c r="V170" s="273">
        <v>71</v>
      </c>
      <c r="W170" s="274">
        <v>55</v>
      </c>
      <c r="X170" s="275">
        <v>63</v>
      </c>
      <c r="Y170" s="273">
        <v>8470</v>
      </c>
      <c r="Z170" s="274">
        <v>8930</v>
      </c>
      <c r="AA170" s="275">
        <v>17390</v>
      </c>
      <c r="AB170" s="273">
        <v>73</v>
      </c>
      <c r="AC170" s="274">
        <v>58</v>
      </c>
      <c r="AD170" s="275">
        <v>65</v>
      </c>
      <c r="AE170" s="273">
        <v>8470</v>
      </c>
      <c r="AF170" s="274">
        <v>8930</v>
      </c>
      <c r="AG170" s="275">
        <v>17390</v>
      </c>
      <c r="AH170" s="273">
        <v>34.9</v>
      </c>
      <c r="AI170" s="274">
        <v>32.4</v>
      </c>
      <c r="AJ170" s="275">
        <v>33.6</v>
      </c>
      <c r="AK170" s="273">
        <v>8470</v>
      </c>
      <c r="AL170" s="274">
        <v>8930</v>
      </c>
      <c r="AM170" s="275">
        <v>17390</v>
      </c>
      <c r="AN170" s="273">
        <v>74</v>
      </c>
      <c r="AO170" s="274">
        <v>58</v>
      </c>
      <c r="AP170" s="275">
        <v>66</v>
      </c>
      <c r="AQ170" s="273">
        <v>18210</v>
      </c>
      <c r="AR170" s="274">
        <v>19090</v>
      </c>
      <c r="AS170" s="275">
        <v>37300</v>
      </c>
      <c r="AT170" s="273">
        <v>75</v>
      </c>
      <c r="AU170" s="274">
        <v>61</v>
      </c>
      <c r="AV170" s="275">
        <v>68</v>
      </c>
      <c r="AW170" s="273">
        <v>18210</v>
      </c>
      <c r="AX170" s="274">
        <v>19090</v>
      </c>
      <c r="AY170" s="275">
        <v>37300</v>
      </c>
      <c r="AZ170" s="273">
        <v>35.5</v>
      </c>
      <c r="BA170" s="274">
        <v>33.1</v>
      </c>
      <c r="BB170" s="275">
        <v>34.299999999999997</v>
      </c>
      <c r="BC170" s="273">
        <v>18210</v>
      </c>
      <c r="BD170" s="274">
        <v>19090</v>
      </c>
      <c r="BE170" s="275">
        <v>37300</v>
      </c>
    </row>
    <row r="171" spans="1:57" x14ac:dyDescent="0.35">
      <c r="A171" t="s">
        <v>107</v>
      </c>
      <c r="B171" t="s">
        <v>352</v>
      </c>
      <c r="D171" s="273">
        <v>79</v>
      </c>
      <c r="E171" s="274">
        <v>63</v>
      </c>
      <c r="F171" s="275">
        <v>71</v>
      </c>
      <c r="G171" s="273">
        <v>16600</v>
      </c>
      <c r="H171" s="274">
        <v>17260</v>
      </c>
      <c r="I171" s="275">
        <v>33860</v>
      </c>
      <c r="J171" s="273">
        <v>80</v>
      </c>
      <c r="K171" s="274">
        <v>65</v>
      </c>
      <c r="L171" s="275">
        <v>72</v>
      </c>
      <c r="M171" s="273">
        <v>16600</v>
      </c>
      <c r="N171" s="274">
        <v>17260</v>
      </c>
      <c r="O171" s="275">
        <v>33860</v>
      </c>
      <c r="P171" s="273">
        <v>36.9</v>
      </c>
      <c r="Q171" s="274">
        <v>34.5</v>
      </c>
      <c r="R171" s="275">
        <v>35.700000000000003</v>
      </c>
      <c r="S171" s="273">
        <v>16600</v>
      </c>
      <c r="T171" s="274">
        <v>17260</v>
      </c>
      <c r="U171" s="275">
        <v>33860</v>
      </c>
      <c r="V171" s="273">
        <v>71</v>
      </c>
      <c r="W171" s="274">
        <v>55</v>
      </c>
      <c r="X171" s="275">
        <v>63</v>
      </c>
      <c r="Y171" s="273">
        <v>13390</v>
      </c>
      <c r="Z171" s="274">
        <v>14360</v>
      </c>
      <c r="AA171" s="275">
        <v>27750</v>
      </c>
      <c r="AB171" s="273">
        <v>73</v>
      </c>
      <c r="AC171" s="274">
        <v>59</v>
      </c>
      <c r="AD171" s="275">
        <v>65</v>
      </c>
      <c r="AE171" s="273">
        <v>13390</v>
      </c>
      <c r="AF171" s="274">
        <v>14360</v>
      </c>
      <c r="AG171" s="275">
        <v>27750</v>
      </c>
      <c r="AH171" s="273">
        <v>35</v>
      </c>
      <c r="AI171" s="274">
        <v>32.5</v>
      </c>
      <c r="AJ171" s="275">
        <v>33.700000000000003</v>
      </c>
      <c r="AK171" s="273">
        <v>13390</v>
      </c>
      <c r="AL171" s="274">
        <v>14360</v>
      </c>
      <c r="AM171" s="275">
        <v>27750</v>
      </c>
      <c r="AN171" s="273">
        <v>74</v>
      </c>
      <c r="AO171" s="274">
        <v>59</v>
      </c>
      <c r="AP171" s="275">
        <v>66</v>
      </c>
      <c r="AQ171" s="273">
        <v>33880</v>
      </c>
      <c r="AR171" s="274">
        <v>35890</v>
      </c>
      <c r="AS171" s="275">
        <v>69760</v>
      </c>
      <c r="AT171" s="273">
        <v>76</v>
      </c>
      <c r="AU171" s="274">
        <v>61</v>
      </c>
      <c r="AV171" s="275">
        <v>68</v>
      </c>
      <c r="AW171" s="273">
        <v>33880</v>
      </c>
      <c r="AX171" s="274">
        <v>35890</v>
      </c>
      <c r="AY171" s="275">
        <v>69760</v>
      </c>
      <c r="AZ171" s="273">
        <v>36</v>
      </c>
      <c r="BA171" s="274">
        <v>33.5</v>
      </c>
      <c r="BB171" s="275">
        <v>34.700000000000003</v>
      </c>
      <c r="BC171" s="273">
        <v>33880</v>
      </c>
      <c r="BD171" s="274">
        <v>35890</v>
      </c>
      <c r="BE171" s="275">
        <v>69760</v>
      </c>
    </row>
    <row r="172" spans="1:57" x14ac:dyDescent="0.35">
      <c r="A172" t="s">
        <v>127</v>
      </c>
      <c r="B172" t="s">
        <v>372</v>
      </c>
      <c r="D172" s="273">
        <v>79</v>
      </c>
      <c r="E172" s="274">
        <v>62</v>
      </c>
      <c r="F172" s="275">
        <v>71</v>
      </c>
      <c r="G172" s="273">
        <v>38870</v>
      </c>
      <c r="H172" s="274">
        <v>40580</v>
      </c>
      <c r="I172" s="275">
        <v>79450</v>
      </c>
      <c r="J172" s="273">
        <v>80</v>
      </c>
      <c r="K172" s="274">
        <v>64</v>
      </c>
      <c r="L172" s="275">
        <v>72</v>
      </c>
      <c r="M172" s="273">
        <v>38870</v>
      </c>
      <c r="N172" s="274">
        <v>40580</v>
      </c>
      <c r="O172" s="275">
        <v>79450</v>
      </c>
      <c r="P172" s="273">
        <v>36.700000000000003</v>
      </c>
      <c r="Q172" s="274">
        <v>34.4</v>
      </c>
      <c r="R172" s="275">
        <v>35.5</v>
      </c>
      <c r="S172" s="273">
        <v>38870</v>
      </c>
      <c r="T172" s="274">
        <v>40580</v>
      </c>
      <c r="U172" s="275">
        <v>79450</v>
      </c>
      <c r="V172" s="273">
        <v>68</v>
      </c>
      <c r="W172" s="274">
        <v>53</v>
      </c>
      <c r="X172" s="275">
        <v>60</v>
      </c>
      <c r="Y172" s="273">
        <v>6620</v>
      </c>
      <c r="Z172" s="274">
        <v>7040</v>
      </c>
      <c r="AA172" s="275">
        <v>13660</v>
      </c>
      <c r="AB172" s="273">
        <v>69</v>
      </c>
      <c r="AC172" s="274">
        <v>55</v>
      </c>
      <c r="AD172" s="275">
        <v>62</v>
      </c>
      <c r="AE172" s="273">
        <v>6620</v>
      </c>
      <c r="AF172" s="274">
        <v>7040</v>
      </c>
      <c r="AG172" s="275">
        <v>13660</v>
      </c>
      <c r="AH172" s="273">
        <v>34.5</v>
      </c>
      <c r="AI172" s="274">
        <v>32</v>
      </c>
      <c r="AJ172" s="275">
        <v>33.200000000000003</v>
      </c>
      <c r="AK172" s="273">
        <v>6620</v>
      </c>
      <c r="AL172" s="274">
        <v>7040</v>
      </c>
      <c r="AM172" s="275">
        <v>13660</v>
      </c>
      <c r="AN172" s="273">
        <v>77</v>
      </c>
      <c r="AO172" s="274">
        <v>61</v>
      </c>
      <c r="AP172" s="275">
        <v>69</v>
      </c>
      <c r="AQ172" s="273">
        <v>51260</v>
      </c>
      <c r="AR172" s="274">
        <v>53820</v>
      </c>
      <c r="AS172" s="275">
        <v>105080</v>
      </c>
      <c r="AT172" s="273">
        <v>78</v>
      </c>
      <c r="AU172" s="274">
        <v>63</v>
      </c>
      <c r="AV172" s="275">
        <v>70</v>
      </c>
      <c r="AW172" s="273">
        <v>51260</v>
      </c>
      <c r="AX172" s="274">
        <v>53820</v>
      </c>
      <c r="AY172" s="275">
        <v>105080</v>
      </c>
      <c r="AZ172" s="273">
        <v>36.4</v>
      </c>
      <c r="BA172" s="274">
        <v>34</v>
      </c>
      <c r="BB172" s="275">
        <v>35.200000000000003</v>
      </c>
      <c r="BC172" s="273">
        <v>51260</v>
      </c>
      <c r="BD172" s="274">
        <v>53820</v>
      </c>
      <c r="BE172" s="275">
        <v>105080</v>
      </c>
    </row>
    <row r="173" spans="1:57" x14ac:dyDescent="0.35">
      <c r="A173" t="s">
        <v>147</v>
      </c>
      <c r="B173" t="s">
        <v>392</v>
      </c>
      <c r="D173" s="273">
        <v>76</v>
      </c>
      <c r="E173" s="274">
        <v>59</v>
      </c>
      <c r="F173" s="275">
        <v>67</v>
      </c>
      <c r="G173" s="273">
        <v>23580</v>
      </c>
      <c r="H173" s="274">
        <v>24640</v>
      </c>
      <c r="I173" s="275">
        <v>48220</v>
      </c>
      <c r="J173" s="273">
        <v>77</v>
      </c>
      <c r="K173" s="274">
        <v>61</v>
      </c>
      <c r="L173" s="275">
        <v>69</v>
      </c>
      <c r="M173" s="273">
        <v>23580</v>
      </c>
      <c r="N173" s="274">
        <v>24640</v>
      </c>
      <c r="O173" s="275">
        <v>48220</v>
      </c>
      <c r="P173" s="273">
        <v>36.4</v>
      </c>
      <c r="Q173" s="274">
        <v>33.9</v>
      </c>
      <c r="R173" s="275">
        <v>35.1</v>
      </c>
      <c r="S173" s="273">
        <v>23580</v>
      </c>
      <c r="T173" s="274">
        <v>24640</v>
      </c>
      <c r="U173" s="275">
        <v>48220</v>
      </c>
      <c r="V173" s="273">
        <v>61</v>
      </c>
      <c r="W173" s="274">
        <v>46</v>
      </c>
      <c r="X173" s="275">
        <v>54</v>
      </c>
      <c r="Y173" s="273">
        <v>2190</v>
      </c>
      <c r="Z173" s="274">
        <v>2240</v>
      </c>
      <c r="AA173" s="275">
        <v>4430</v>
      </c>
      <c r="AB173" s="273">
        <v>64</v>
      </c>
      <c r="AC173" s="274">
        <v>50</v>
      </c>
      <c r="AD173" s="275">
        <v>57</v>
      </c>
      <c r="AE173" s="273">
        <v>2190</v>
      </c>
      <c r="AF173" s="274">
        <v>2240</v>
      </c>
      <c r="AG173" s="275">
        <v>4430</v>
      </c>
      <c r="AH173" s="273">
        <v>33.9</v>
      </c>
      <c r="AI173" s="274">
        <v>31.2</v>
      </c>
      <c r="AJ173" s="275">
        <v>32.5</v>
      </c>
      <c r="AK173" s="273">
        <v>2190</v>
      </c>
      <c r="AL173" s="274">
        <v>2240</v>
      </c>
      <c r="AM173" s="275">
        <v>4430</v>
      </c>
      <c r="AN173" s="273">
        <v>74</v>
      </c>
      <c r="AO173" s="274">
        <v>57</v>
      </c>
      <c r="AP173" s="275">
        <v>66</v>
      </c>
      <c r="AQ173" s="273">
        <v>29390</v>
      </c>
      <c r="AR173" s="274">
        <v>30740</v>
      </c>
      <c r="AS173" s="275">
        <v>60130</v>
      </c>
      <c r="AT173" s="273">
        <v>75</v>
      </c>
      <c r="AU173" s="274">
        <v>60</v>
      </c>
      <c r="AV173" s="275">
        <v>67</v>
      </c>
      <c r="AW173" s="273">
        <v>29390</v>
      </c>
      <c r="AX173" s="274">
        <v>30740</v>
      </c>
      <c r="AY173" s="275">
        <v>60130</v>
      </c>
      <c r="AZ173" s="273">
        <v>36.200000000000003</v>
      </c>
      <c r="BA173" s="274">
        <v>33.6</v>
      </c>
      <c r="BB173" s="275">
        <v>34.9</v>
      </c>
      <c r="BC173" s="273">
        <v>29390</v>
      </c>
      <c r="BD173" s="274">
        <v>30740</v>
      </c>
      <c r="BE173" s="275">
        <v>60130</v>
      </c>
    </row>
    <row r="174" spans="1:57" ht="14.25" x14ac:dyDescent="0.45">
      <c r="A174" s="538" t="s">
        <v>2</v>
      </c>
      <c r="B174" t="s">
        <v>409</v>
      </c>
      <c r="D174" s="273">
        <v>75</v>
      </c>
      <c r="E174" s="274">
        <v>58</v>
      </c>
      <c r="F174" s="275">
        <v>67</v>
      </c>
      <c r="G174" s="273">
        <v>220414</v>
      </c>
      <c r="H174" s="274">
        <v>231212</v>
      </c>
      <c r="I174" s="275">
        <v>451626</v>
      </c>
      <c r="J174" s="273">
        <v>77</v>
      </c>
      <c r="K174" s="274">
        <v>61</v>
      </c>
      <c r="L174" s="275">
        <v>68</v>
      </c>
      <c r="M174" s="273">
        <v>220414</v>
      </c>
      <c r="N174" s="274">
        <v>231212</v>
      </c>
      <c r="O174" s="275">
        <v>451626</v>
      </c>
      <c r="P174" s="273">
        <v>36.1</v>
      </c>
      <c r="Q174" s="274">
        <v>33.6</v>
      </c>
      <c r="R174" s="275">
        <v>34.799999999999997</v>
      </c>
      <c r="S174" s="273">
        <v>220414</v>
      </c>
      <c r="T174" s="274">
        <v>231212</v>
      </c>
      <c r="U174" s="275">
        <v>451626</v>
      </c>
      <c r="V174" s="273">
        <v>64</v>
      </c>
      <c r="W174" s="274">
        <v>49</v>
      </c>
      <c r="X174" s="275">
        <v>56</v>
      </c>
      <c r="Y174" s="273">
        <v>55646</v>
      </c>
      <c r="Z174" s="274">
        <v>58392</v>
      </c>
      <c r="AA174" s="275">
        <v>114038</v>
      </c>
      <c r="AB174" s="273">
        <v>67</v>
      </c>
      <c r="AC174" s="274">
        <v>53</v>
      </c>
      <c r="AD174" s="275">
        <v>60</v>
      </c>
      <c r="AE174" s="273">
        <v>55646</v>
      </c>
      <c r="AF174" s="274">
        <v>58392</v>
      </c>
      <c r="AG174" s="275">
        <v>114038</v>
      </c>
      <c r="AH174" s="273">
        <v>33.9</v>
      </c>
      <c r="AI174" s="274">
        <v>31.3</v>
      </c>
      <c r="AJ174" s="275">
        <v>32.5</v>
      </c>
      <c r="AK174" s="273">
        <v>55646</v>
      </c>
      <c r="AL174" s="274">
        <v>58392</v>
      </c>
      <c r="AM174" s="275">
        <v>114038</v>
      </c>
      <c r="AN174" s="273">
        <v>73</v>
      </c>
      <c r="AO174" s="274">
        <v>56</v>
      </c>
      <c r="AP174" s="275">
        <v>64</v>
      </c>
      <c r="AQ174" s="273">
        <v>319211</v>
      </c>
      <c r="AR174" s="274">
        <v>335637</v>
      </c>
      <c r="AS174" s="275">
        <v>654848</v>
      </c>
      <c r="AT174" s="273">
        <v>74</v>
      </c>
      <c r="AU174" s="274">
        <v>59</v>
      </c>
      <c r="AV174" s="275">
        <v>66</v>
      </c>
      <c r="AW174" s="273">
        <v>319211</v>
      </c>
      <c r="AX174" s="274">
        <v>335637</v>
      </c>
      <c r="AY174" s="275">
        <v>654848</v>
      </c>
      <c r="AZ174" s="273">
        <v>35.700000000000003</v>
      </c>
      <c r="BA174" s="274">
        <v>33.1</v>
      </c>
      <c r="BB174" s="275">
        <v>34.299999999999997</v>
      </c>
      <c r="BC174" s="273">
        <v>319211</v>
      </c>
      <c r="BD174" s="274">
        <v>335637</v>
      </c>
      <c r="BE174" s="275">
        <v>654848</v>
      </c>
    </row>
  </sheetData>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174"/>
  <sheetViews>
    <sheetView topLeftCell="AM150" workbookViewId="0">
      <selection activeCell="D10" sqref="D10:BE174"/>
    </sheetView>
  </sheetViews>
  <sheetFormatPr defaultRowHeight="12.75" x14ac:dyDescent="0.35"/>
  <cols>
    <col min="1" max="1" width="17.59765625" customWidth="1"/>
    <col min="2" max="2" width="9.59765625" customWidth="1"/>
    <col min="3" max="3" width="10.59765625" customWidth="1"/>
  </cols>
  <sheetData>
    <row r="1" spans="1:57" ht="15" customHeight="1" x14ac:dyDescent="0.4">
      <c r="A1" s="159" t="s">
        <v>193</v>
      </c>
      <c r="B1" s="310"/>
      <c r="C1" s="310"/>
    </row>
    <row r="2" spans="1:57" ht="15" customHeight="1" x14ac:dyDescent="0.35">
      <c r="A2" s="311">
        <v>1</v>
      </c>
      <c r="B2" s="312">
        <v>2</v>
      </c>
      <c r="C2" s="312">
        <v>3</v>
      </c>
      <c r="D2" s="311">
        <v>4</v>
      </c>
      <c r="E2" s="312">
        <v>5</v>
      </c>
      <c r="F2" s="312">
        <v>6</v>
      </c>
      <c r="G2" s="311">
        <v>7</v>
      </c>
      <c r="H2" s="312">
        <v>8</v>
      </c>
      <c r="I2" s="312">
        <v>9</v>
      </c>
      <c r="J2" s="311">
        <v>10</v>
      </c>
      <c r="K2" s="312">
        <v>11</v>
      </c>
      <c r="L2" s="312">
        <v>12</v>
      </c>
      <c r="M2" s="311">
        <v>13</v>
      </c>
      <c r="N2" s="312">
        <v>14</v>
      </c>
      <c r="O2" s="312">
        <v>15</v>
      </c>
      <c r="P2" s="311">
        <v>16</v>
      </c>
      <c r="Q2" s="312">
        <v>17</v>
      </c>
      <c r="R2" s="312">
        <v>18</v>
      </c>
      <c r="S2" s="311">
        <v>19</v>
      </c>
      <c r="T2" s="312">
        <v>20</v>
      </c>
      <c r="U2" s="312">
        <v>21</v>
      </c>
      <c r="V2" s="311">
        <v>22</v>
      </c>
      <c r="W2" s="312">
        <v>23</v>
      </c>
      <c r="X2" s="312">
        <v>24</v>
      </c>
      <c r="Y2" s="311">
        <v>25</v>
      </c>
      <c r="Z2" s="312">
        <v>26</v>
      </c>
      <c r="AA2" s="312">
        <v>27</v>
      </c>
      <c r="AB2" s="311">
        <v>28</v>
      </c>
      <c r="AC2" s="312">
        <v>29</v>
      </c>
      <c r="AD2" s="312">
        <v>30</v>
      </c>
      <c r="AE2" s="311">
        <v>31</v>
      </c>
      <c r="AF2" s="312">
        <v>32</v>
      </c>
      <c r="AG2" s="312">
        <v>33</v>
      </c>
      <c r="AH2" s="311">
        <v>34</v>
      </c>
      <c r="AI2" s="312">
        <v>35</v>
      </c>
      <c r="AJ2" s="312">
        <v>36</v>
      </c>
      <c r="AK2" s="311">
        <v>37</v>
      </c>
      <c r="AL2" s="312">
        <v>38</v>
      </c>
      <c r="AM2" s="312">
        <v>39</v>
      </c>
      <c r="AN2" s="311">
        <v>40</v>
      </c>
      <c r="AO2" s="312">
        <v>41</v>
      </c>
      <c r="AP2" s="312">
        <v>42</v>
      </c>
      <c r="AQ2" s="311">
        <v>43</v>
      </c>
      <c r="AR2" s="312">
        <v>44</v>
      </c>
      <c r="AS2" s="312">
        <v>45</v>
      </c>
      <c r="AT2" s="311">
        <v>46</v>
      </c>
      <c r="AU2" s="312">
        <v>47</v>
      </c>
      <c r="AV2" s="312">
        <v>48</v>
      </c>
      <c r="AW2" s="311">
        <v>49</v>
      </c>
      <c r="AX2" s="312">
        <v>50</v>
      </c>
      <c r="AY2" s="312">
        <v>51</v>
      </c>
      <c r="AZ2" s="311">
        <v>52</v>
      </c>
      <c r="BA2" s="312">
        <v>53</v>
      </c>
      <c r="BB2" s="312">
        <v>54</v>
      </c>
      <c r="BC2" s="311">
        <v>55</v>
      </c>
      <c r="BD2" s="312">
        <v>56</v>
      </c>
      <c r="BE2" s="312">
        <v>57</v>
      </c>
    </row>
    <row r="3" spans="1:57" ht="13.15" x14ac:dyDescent="0.4">
      <c r="A3" s="310"/>
      <c r="B3" s="310"/>
      <c r="C3" s="310"/>
      <c r="D3" t="s">
        <v>189</v>
      </c>
      <c r="E3" s="157"/>
      <c r="F3" s="157"/>
      <c r="G3" s="157"/>
    </row>
    <row r="4" spans="1:57" ht="13.15" x14ac:dyDescent="0.4">
      <c r="A4" s="310"/>
      <c r="B4" s="310"/>
      <c r="C4" s="310"/>
      <c r="D4" t="s">
        <v>194</v>
      </c>
      <c r="V4" t="s">
        <v>195</v>
      </c>
      <c r="AN4" t="s">
        <v>236</v>
      </c>
    </row>
    <row r="5" spans="1:57" ht="13.15" x14ac:dyDescent="0.4">
      <c r="A5" s="310"/>
      <c r="B5" s="310"/>
      <c r="C5" s="310"/>
      <c r="D5" t="s">
        <v>524</v>
      </c>
      <c r="J5" t="s">
        <v>525</v>
      </c>
      <c r="P5" t="s">
        <v>526</v>
      </c>
      <c r="V5" t="s">
        <v>524</v>
      </c>
      <c r="AB5" t="s">
        <v>525</v>
      </c>
      <c r="AH5" t="s">
        <v>526</v>
      </c>
      <c r="AN5" t="s">
        <v>524</v>
      </c>
      <c r="AT5" t="s">
        <v>525</v>
      </c>
      <c r="AZ5" t="s">
        <v>526</v>
      </c>
    </row>
    <row r="6" spans="1:57" ht="13.15" x14ac:dyDescent="0.4">
      <c r="A6" s="310"/>
      <c r="B6" s="310"/>
      <c r="C6" s="310"/>
      <c r="D6">
        <v>1</v>
      </c>
      <c r="G6" t="s">
        <v>236</v>
      </c>
      <c r="J6">
        <v>1</v>
      </c>
      <c r="M6" t="s">
        <v>236</v>
      </c>
      <c r="P6" t="s">
        <v>528</v>
      </c>
      <c r="S6" t="s">
        <v>236</v>
      </c>
      <c r="V6">
        <v>1</v>
      </c>
      <c r="Y6" t="s">
        <v>236</v>
      </c>
      <c r="AB6">
        <v>1</v>
      </c>
      <c r="AE6" t="s">
        <v>236</v>
      </c>
      <c r="AH6" t="s">
        <v>528</v>
      </c>
      <c r="AK6" t="s">
        <v>236</v>
      </c>
      <c r="AN6">
        <v>1</v>
      </c>
      <c r="AQ6" t="s">
        <v>236</v>
      </c>
      <c r="AT6">
        <v>1</v>
      </c>
      <c r="AW6" t="s">
        <v>236</v>
      </c>
      <c r="AZ6" t="s">
        <v>528</v>
      </c>
      <c r="BC6" t="s">
        <v>236</v>
      </c>
    </row>
    <row r="7" spans="1:57" ht="13.15" x14ac:dyDescent="0.4">
      <c r="A7" s="310"/>
      <c r="B7" s="310"/>
      <c r="C7" s="310"/>
      <c r="D7" t="s">
        <v>528</v>
      </c>
      <c r="G7" t="s">
        <v>528</v>
      </c>
      <c r="J7" t="s">
        <v>528</v>
      </c>
      <c r="M7" t="s">
        <v>528</v>
      </c>
      <c r="P7" t="s">
        <v>412</v>
      </c>
      <c r="Q7" t="s">
        <v>184</v>
      </c>
      <c r="R7" t="s">
        <v>236</v>
      </c>
      <c r="S7" t="s">
        <v>528</v>
      </c>
      <c r="V7" t="s">
        <v>528</v>
      </c>
      <c r="Y7" t="s">
        <v>528</v>
      </c>
      <c r="AB7" t="s">
        <v>528</v>
      </c>
      <c r="AE7" t="s">
        <v>528</v>
      </c>
      <c r="AH7" t="s">
        <v>412</v>
      </c>
      <c r="AI7" t="s">
        <v>184</v>
      </c>
      <c r="AJ7" t="s">
        <v>236</v>
      </c>
      <c r="AK7" t="s">
        <v>528</v>
      </c>
      <c r="AN7" t="s">
        <v>528</v>
      </c>
      <c r="AQ7" t="s">
        <v>528</v>
      </c>
      <c r="AT7" t="s">
        <v>528</v>
      </c>
      <c r="AW7" t="s">
        <v>528</v>
      </c>
      <c r="AZ7" t="s">
        <v>412</v>
      </c>
      <c r="BA7" t="s">
        <v>184</v>
      </c>
      <c r="BB7" t="s">
        <v>236</v>
      </c>
      <c r="BC7" t="s">
        <v>528</v>
      </c>
    </row>
    <row r="8" spans="1:57" x14ac:dyDescent="0.35">
      <c r="D8" t="s">
        <v>412</v>
      </c>
      <c r="E8" t="s">
        <v>184</v>
      </c>
      <c r="F8" t="s">
        <v>236</v>
      </c>
      <c r="G8" t="s">
        <v>412</v>
      </c>
      <c r="H8" t="s">
        <v>184</v>
      </c>
      <c r="I8" t="s">
        <v>236</v>
      </c>
      <c r="J8" t="s">
        <v>412</v>
      </c>
      <c r="K8" t="s">
        <v>184</v>
      </c>
      <c r="L8" t="s">
        <v>236</v>
      </c>
      <c r="M8" t="s">
        <v>412</v>
      </c>
      <c r="N8" t="s">
        <v>184</v>
      </c>
      <c r="O8" t="s">
        <v>236</v>
      </c>
      <c r="P8" t="s">
        <v>529</v>
      </c>
      <c r="Q8" t="s">
        <v>529</v>
      </c>
      <c r="R8" t="s">
        <v>529</v>
      </c>
      <c r="S8" t="s">
        <v>412</v>
      </c>
      <c r="T8" t="s">
        <v>184</v>
      </c>
      <c r="U8" t="s">
        <v>236</v>
      </c>
      <c r="V8" t="s">
        <v>412</v>
      </c>
      <c r="W8" t="s">
        <v>184</v>
      </c>
      <c r="X8" t="s">
        <v>236</v>
      </c>
      <c r="Y8" t="s">
        <v>412</v>
      </c>
      <c r="Z8" t="s">
        <v>184</v>
      </c>
      <c r="AA8" t="s">
        <v>236</v>
      </c>
      <c r="AB8" t="s">
        <v>412</v>
      </c>
      <c r="AC8" t="s">
        <v>184</v>
      </c>
      <c r="AD8" t="s">
        <v>236</v>
      </c>
      <c r="AE8" t="s">
        <v>412</v>
      </c>
      <c r="AF8" t="s">
        <v>184</v>
      </c>
      <c r="AG8" t="s">
        <v>236</v>
      </c>
      <c r="AH8" t="s">
        <v>529</v>
      </c>
      <c r="AI8" t="s">
        <v>529</v>
      </c>
      <c r="AJ8" t="s">
        <v>529</v>
      </c>
      <c r="AK8" t="s">
        <v>412</v>
      </c>
      <c r="AL8" t="s">
        <v>184</v>
      </c>
      <c r="AM8" t="s">
        <v>236</v>
      </c>
      <c r="AN8" t="s">
        <v>412</v>
      </c>
      <c r="AO8" t="s">
        <v>184</v>
      </c>
      <c r="AP8" t="s">
        <v>236</v>
      </c>
      <c r="AQ8" t="s">
        <v>412</v>
      </c>
      <c r="AR8" t="s">
        <v>184</v>
      </c>
      <c r="AS8" t="s">
        <v>236</v>
      </c>
      <c r="AT8" t="s">
        <v>412</v>
      </c>
      <c r="AU8" t="s">
        <v>184</v>
      </c>
      <c r="AV8" t="s">
        <v>236</v>
      </c>
      <c r="AW8" t="s">
        <v>412</v>
      </c>
      <c r="AX8" t="s">
        <v>184</v>
      </c>
      <c r="AY8" t="s">
        <v>236</v>
      </c>
      <c r="AZ8" t="s">
        <v>529</v>
      </c>
      <c r="BA8" t="s">
        <v>529</v>
      </c>
      <c r="BB8" t="s">
        <v>529</v>
      </c>
      <c r="BC8" t="s">
        <v>412</v>
      </c>
      <c r="BD8" t="s">
        <v>184</v>
      </c>
      <c r="BE8" t="s">
        <v>236</v>
      </c>
    </row>
    <row r="9" spans="1:57" x14ac:dyDescent="0.35">
      <c r="D9" t="s">
        <v>185</v>
      </c>
      <c r="E9" t="s">
        <v>185</v>
      </c>
      <c r="F9" t="s">
        <v>185</v>
      </c>
      <c r="G9" t="s">
        <v>185</v>
      </c>
      <c r="H9" t="s">
        <v>185</v>
      </c>
      <c r="I9" t="s">
        <v>185</v>
      </c>
      <c r="J9" t="s">
        <v>185</v>
      </c>
      <c r="K9" t="s">
        <v>185</v>
      </c>
      <c r="L9" t="s">
        <v>185</v>
      </c>
      <c r="M9" t="s">
        <v>185</v>
      </c>
      <c r="N9" t="s">
        <v>185</v>
      </c>
      <c r="O9" t="s">
        <v>185</v>
      </c>
      <c r="P9" t="s">
        <v>185</v>
      </c>
      <c r="Q9" t="s">
        <v>185</v>
      </c>
      <c r="R9" t="s">
        <v>185</v>
      </c>
      <c r="S9" t="s">
        <v>185</v>
      </c>
      <c r="T9" t="s">
        <v>185</v>
      </c>
      <c r="U9" t="s">
        <v>185</v>
      </c>
      <c r="V9" t="s">
        <v>185</v>
      </c>
      <c r="W9" t="s">
        <v>185</v>
      </c>
      <c r="X9" t="s">
        <v>185</v>
      </c>
      <c r="Y9" t="s">
        <v>185</v>
      </c>
      <c r="Z9" t="s">
        <v>185</v>
      </c>
      <c r="AA9" t="s">
        <v>185</v>
      </c>
      <c r="AB9" t="s">
        <v>185</v>
      </c>
      <c r="AC9" t="s">
        <v>185</v>
      </c>
      <c r="AD9" t="s">
        <v>185</v>
      </c>
      <c r="AE9" t="s">
        <v>185</v>
      </c>
      <c r="AF9" t="s">
        <v>185</v>
      </c>
      <c r="AG9" t="s">
        <v>185</v>
      </c>
      <c r="AH9" t="s">
        <v>185</v>
      </c>
      <c r="AI9" t="s">
        <v>185</v>
      </c>
      <c r="AJ9" t="s">
        <v>185</v>
      </c>
      <c r="AK9" t="s">
        <v>185</v>
      </c>
      <c r="AL9" t="s">
        <v>185</v>
      </c>
      <c r="AM9" t="s">
        <v>185</v>
      </c>
      <c r="AN9" t="s">
        <v>185</v>
      </c>
      <c r="AO9" t="s">
        <v>185</v>
      </c>
      <c r="AP9" t="s">
        <v>185</v>
      </c>
      <c r="AQ9" t="s">
        <v>185</v>
      </c>
      <c r="AR9" t="s">
        <v>185</v>
      </c>
      <c r="AS9" t="s">
        <v>185</v>
      </c>
      <c r="AT9" t="s">
        <v>185</v>
      </c>
      <c r="AU9" t="s">
        <v>185</v>
      </c>
      <c r="AV9" t="s">
        <v>185</v>
      </c>
      <c r="AW9" t="s">
        <v>185</v>
      </c>
      <c r="AX9" t="s">
        <v>185</v>
      </c>
      <c r="AY9" t="s">
        <v>185</v>
      </c>
      <c r="AZ9" t="s">
        <v>185</v>
      </c>
      <c r="BA9" t="s">
        <v>185</v>
      </c>
      <c r="BB9" t="s">
        <v>185</v>
      </c>
      <c r="BC9" t="s">
        <v>185</v>
      </c>
      <c r="BD9" t="s">
        <v>185</v>
      </c>
      <c r="BE9" t="s">
        <v>185</v>
      </c>
    </row>
    <row r="10" spans="1:57" x14ac:dyDescent="0.35">
      <c r="A10" t="s">
        <v>6</v>
      </c>
      <c r="B10" t="s">
        <v>251</v>
      </c>
      <c r="C10" t="s">
        <v>247</v>
      </c>
      <c r="D10" s="273">
        <v>74</v>
      </c>
      <c r="E10" s="274">
        <v>59</v>
      </c>
      <c r="F10" s="275">
        <v>66</v>
      </c>
      <c r="G10" s="273">
        <v>521</v>
      </c>
      <c r="H10" s="274">
        <v>576</v>
      </c>
      <c r="I10" s="275">
        <v>1097</v>
      </c>
      <c r="J10" s="273">
        <v>77</v>
      </c>
      <c r="K10" s="274">
        <v>62</v>
      </c>
      <c r="L10" s="275">
        <v>69</v>
      </c>
      <c r="M10" s="273">
        <v>521</v>
      </c>
      <c r="N10" s="274">
        <v>576</v>
      </c>
      <c r="O10" s="275">
        <v>1097</v>
      </c>
      <c r="P10" s="273">
        <v>35.4</v>
      </c>
      <c r="Q10" s="274">
        <v>32.700000000000003</v>
      </c>
      <c r="R10" s="275">
        <v>34</v>
      </c>
      <c r="S10" s="273">
        <v>521</v>
      </c>
      <c r="T10" s="274">
        <v>576</v>
      </c>
      <c r="U10" s="275">
        <v>1097</v>
      </c>
      <c r="V10" s="273">
        <v>44</v>
      </c>
      <c r="W10" s="274">
        <v>32</v>
      </c>
      <c r="X10" s="275">
        <v>38</v>
      </c>
      <c r="Y10" s="273">
        <v>27</v>
      </c>
      <c r="Z10" s="274">
        <v>25</v>
      </c>
      <c r="AA10" s="275">
        <v>52</v>
      </c>
      <c r="AB10" s="273">
        <v>56</v>
      </c>
      <c r="AC10" s="274">
        <v>44</v>
      </c>
      <c r="AD10" s="275">
        <v>50</v>
      </c>
      <c r="AE10" s="273">
        <v>27</v>
      </c>
      <c r="AF10" s="274">
        <v>25</v>
      </c>
      <c r="AG10" s="275">
        <v>52</v>
      </c>
      <c r="AH10" s="273">
        <v>30.4</v>
      </c>
      <c r="AI10" s="274">
        <v>28.6</v>
      </c>
      <c r="AJ10" s="275">
        <v>29.6</v>
      </c>
      <c r="AK10" s="273">
        <v>27</v>
      </c>
      <c r="AL10" s="274">
        <v>25</v>
      </c>
      <c r="AM10" s="275">
        <v>52</v>
      </c>
      <c r="AN10" s="273">
        <v>72</v>
      </c>
      <c r="AO10" s="274">
        <v>58</v>
      </c>
      <c r="AP10" s="275">
        <v>65</v>
      </c>
      <c r="AQ10" s="273">
        <v>583</v>
      </c>
      <c r="AR10" s="274">
        <v>625</v>
      </c>
      <c r="AS10" s="275">
        <v>1208</v>
      </c>
      <c r="AT10" s="273">
        <v>76</v>
      </c>
      <c r="AU10" s="274">
        <v>62</v>
      </c>
      <c r="AV10" s="275">
        <v>68</v>
      </c>
      <c r="AW10" s="273">
        <v>583</v>
      </c>
      <c r="AX10" s="274">
        <v>625</v>
      </c>
      <c r="AY10" s="275">
        <v>1208</v>
      </c>
      <c r="AZ10" s="273">
        <v>35.1</v>
      </c>
      <c r="BA10" s="274">
        <v>32.6</v>
      </c>
      <c r="BB10" s="275">
        <v>33.799999999999997</v>
      </c>
      <c r="BC10" s="273">
        <v>583</v>
      </c>
      <c r="BD10" s="274">
        <v>625</v>
      </c>
      <c r="BE10" s="275">
        <v>1208</v>
      </c>
    </row>
    <row r="11" spans="1:57" x14ac:dyDescent="0.35">
      <c r="A11" t="s">
        <v>7</v>
      </c>
      <c r="B11" t="s">
        <v>252</v>
      </c>
      <c r="C11" t="s">
        <v>247</v>
      </c>
      <c r="D11" s="273">
        <v>69</v>
      </c>
      <c r="E11" s="274">
        <v>51</v>
      </c>
      <c r="F11" s="275">
        <v>60</v>
      </c>
      <c r="G11" s="273">
        <v>718</v>
      </c>
      <c r="H11" s="274">
        <v>739</v>
      </c>
      <c r="I11" s="275">
        <v>1457</v>
      </c>
      <c r="J11" s="273">
        <v>71</v>
      </c>
      <c r="K11" s="274">
        <v>54</v>
      </c>
      <c r="L11" s="275">
        <v>62</v>
      </c>
      <c r="M11" s="273">
        <v>718</v>
      </c>
      <c r="N11" s="274">
        <v>739</v>
      </c>
      <c r="O11" s="275">
        <v>1457</v>
      </c>
      <c r="P11" s="273">
        <v>34.6</v>
      </c>
      <c r="Q11" s="274">
        <v>31.2</v>
      </c>
      <c r="R11" s="275">
        <v>32.9</v>
      </c>
      <c r="S11" s="273">
        <v>718</v>
      </c>
      <c r="T11" s="274">
        <v>739</v>
      </c>
      <c r="U11" s="275">
        <v>1457</v>
      </c>
      <c r="V11" s="273">
        <v>55</v>
      </c>
      <c r="W11" s="274">
        <v>41</v>
      </c>
      <c r="X11" s="275">
        <v>48</v>
      </c>
      <c r="Y11" s="273">
        <v>166</v>
      </c>
      <c r="Z11" s="274">
        <v>145</v>
      </c>
      <c r="AA11" s="275">
        <v>311</v>
      </c>
      <c r="AB11" s="273">
        <v>58</v>
      </c>
      <c r="AC11" s="274">
        <v>44</v>
      </c>
      <c r="AD11" s="275">
        <v>52</v>
      </c>
      <c r="AE11" s="273">
        <v>166</v>
      </c>
      <c r="AF11" s="274">
        <v>145</v>
      </c>
      <c r="AG11" s="275">
        <v>311</v>
      </c>
      <c r="AH11" s="273">
        <v>30.6</v>
      </c>
      <c r="AI11" s="274">
        <v>28.2</v>
      </c>
      <c r="AJ11" s="275">
        <v>29.5</v>
      </c>
      <c r="AK11" s="273">
        <v>166</v>
      </c>
      <c r="AL11" s="274">
        <v>145</v>
      </c>
      <c r="AM11" s="275">
        <v>311</v>
      </c>
      <c r="AN11" s="273">
        <v>66</v>
      </c>
      <c r="AO11" s="274">
        <v>49</v>
      </c>
      <c r="AP11" s="275">
        <v>57</v>
      </c>
      <c r="AQ11" s="273">
        <v>1038</v>
      </c>
      <c r="AR11" s="274">
        <v>1020</v>
      </c>
      <c r="AS11" s="275">
        <v>2058</v>
      </c>
      <c r="AT11" s="273">
        <v>69</v>
      </c>
      <c r="AU11" s="274">
        <v>52</v>
      </c>
      <c r="AV11" s="275">
        <v>60</v>
      </c>
      <c r="AW11" s="273">
        <v>1038</v>
      </c>
      <c r="AX11" s="274">
        <v>1020</v>
      </c>
      <c r="AY11" s="275">
        <v>2058</v>
      </c>
      <c r="AZ11" s="273">
        <v>33.9</v>
      </c>
      <c r="BA11" s="274">
        <v>30.6</v>
      </c>
      <c r="BB11" s="275">
        <v>32.299999999999997</v>
      </c>
      <c r="BC11" s="273">
        <v>1038</v>
      </c>
      <c r="BD11" s="274">
        <v>1020</v>
      </c>
      <c r="BE11" s="275">
        <v>2058</v>
      </c>
    </row>
    <row r="12" spans="1:57" x14ac:dyDescent="0.35">
      <c r="A12" t="s">
        <v>10</v>
      </c>
      <c r="B12" t="s">
        <v>256</v>
      </c>
      <c r="C12" t="s">
        <v>247</v>
      </c>
      <c r="D12" s="273">
        <v>76</v>
      </c>
      <c r="E12" s="274">
        <v>56</v>
      </c>
      <c r="F12" s="275">
        <v>65</v>
      </c>
      <c r="G12" s="273">
        <v>789</v>
      </c>
      <c r="H12" s="274">
        <v>851</v>
      </c>
      <c r="I12" s="275">
        <v>1640</v>
      </c>
      <c r="J12" s="273">
        <v>77</v>
      </c>
      <c r="K12" s="274">
        <v>59</v>
      </c>
      <c r="L12" s="275">
        <v>68</v>
      </c>
      <c r="M12" s="273">
        <v>789</v>
      </c>
      <c r="N12" s="274">
        <v>851</v>
      </c>
      <c r="O12" s="275">
        <v>1640</v>
      </c>
      <c r="P12" s="273">
        <v>33.4</v>
      </c>
      <c r="Q12" s="274">
        <v>31.2</v>
      </c>
      <c r="R12" s="275">
        <v>32.200000000000003</v>
      </c>
      <c r="S12" s="273">
        <v>789</v>
      </c>
      <c r="T12" s="274">
        <v>851</v>
      </c>
      <c r="U12" s="275">
        <v>1640</v>
      </c>
      <c r="V12" s="273" t="s">
        <v>197</v>
      </c>
      <c r="W12" s="274" t="s">
        <v>197</v>
      </c>
      <c r="X12" s="275">
        <v>60</v>
      </c>
      <c r="Y12" s="273">
        <v>7</v>
      </c>
      <c r="Z12" s="274">
        <v>8</v>
      </c>
      <c r="AA12" s="275">
        <v>15</v>
      </c>
      <c r="AB12" s="273" t="s">
        <v>197</v>
      </c>
      <c r="AC12" s="274" t="s">
        <v>197</v>
      </c>
      <c r="AD12" s="275">
        <v>67</v>
      </c>
      <c r="AE12" s="273">
        <v>7</v>
      </c>
      <c r="AF12" s="274">
        <v>8</v>
      </c>
      <c r="AG12" s="275">
        <v>15</v>
      </c>
      <c r="AH12" s="273">
        <v>33.1</v>
      </c>
      <c r="AI12" s="274">
        <v>29.4</v>
      </c>
      <c r="AJ12" s="275">
        <v>31.1</v>
      </c>
      <c r="AK12" s="273">
        <v>7</v>
      </c>
      <c r="AL12" s="274">
        <v>8</v>
      </c>
      <c r="AM12" s="275">
        <v>15</v>
      </c>
      <c r="AN12" s="273">
        <v>76</v>
      </c>
      <c r="AO12" s="274">
        <v>56</v>
      </c>
      <c r="AP12" s="275">
        <v>65</v>
      </c>
      <c r="AQ12" s="273">
        <v>812</v>
      </c>
      <c r="AR12" s="274">
        <v>865</v>
      </c>
      <c r="AS12" s="275">
        <v>1677</v>
      </c>
      <c r="AT12" s="273">
        <v>78</v>
      </c>
      <c r="AU12" s="274">
        <v>59</v>
      </c>
      <c r="AV12" s="275">
        <v>68</v>
      </c>
      <c r="AW12" s="273">
        <v>812</v>
      </c>
      <c r="AX12" s="274">
        <v>865</v>
      </c>
      <c r="AY12" s="275">
        <v>1677</v>
      </c>
      <c r="AZ12" s="273">
        <v>33.4</v>
      </c>
      <c r="BA12" s="274">
        <v>31.1</v>
      </c>
      <c r="BB12" s="275">
        <v>32.200000000000003</v>
      </c>
      <c r="BC12" s="273">
        <v>812</v>
      </c>
      <c r="BD12" s="274">
        <v>865</v>
      </c>
      <c r="BE12" s="275">
        <v>1677</v>
      </c>
    </row>
    <row r="13" spans="1:57" x14ac:dyDescent="0.35">
      <c r="A13" t="s">
        <v>12</v>
      </c>
      <c r="B13" t="s">
        <v>258</v>
      </c>
      <c r="C13" t="s">
        <v>247</v>
      </c>
      <c r="D13" s="273">
        <v>74</v>
      </c>
      <c r="E13" s="274">
        <v>55</v>
      </c>
      <c r="F13" s="275">
        <v>64</v>
      </c>
      <c r="G13" s="273">
        <v>1091</v>
      </c>
      <c r="H13" s="274">
        <v>1162</v>
      </c>
      <c r="I13" s="275">
        <v>2253</v>
      </c>
      <c r="J13" s="273">
        <v>76</v>
      </c>
      <c r="K13" s="274">
        <v>57</v>
      </c>
      <c r="L13" s="275">
        <v>66</v>
      </c>
      <c r="M13" s="273">
        <v>1091</v>
      </c>
      <c r="N13" s="274">
        <v>1162</v>
      </c>
      <c r="O13" s="275">
        <v>2253</v>
      </c>
      <c r="P13" s="273">
        <v>36.200000000000003</v>
      </c>
      <c r="Q13" s="274">
        <v>33.1</v>
      </c>
      <c r="R13" s="275">
        <v>34.6</v>
      </c>
      <c r="S13" s="273">
        <v>1091</v>
      </c>
      <c r="T13" s="274">
        <v>1162</v>
      </c>
      <c r="U13" s="275">
        <v>2253</v>
      </c>
      <c r="V13" s="273">
        <v>56</v>
      </c>
      <c r="W13" s="274">
        <v>41</v>
      </c>
      <c r="X13" s="275">
        <v>48</v>
      </c>
      <c r="Y13" s="273">
        <v>71</v>
      </c>
      <c r="Z13" s="274">
        <v>81</v>
      </c>
      <c r="AA13" s="275">
        <v>152</v>
      </c>
      <c r="AB13" s="273">
        <v>63</v>
      </c>
      <c r="AC13" s="274">
        <v>44</v>
      </c>
      <c r="AD13" s="275">
        <v>53</v>
      </c>
      <c r="AE13" s="273">
        <v>71</v>
      </c>
      <c r="AF13" s="274">
        <v>81</v>
      </c>
      <c r="AG13" s="275">
        <v>152</v>
      </c>
      <c r="AH13" s="273">
        <v>33.299999999999997</v>
      </c>
      <c r="AI13" s="274">
        <v>30</v>
      </c>
      <c r="AJ13" s="275">
        <v>31.5</v>
      </c>
      <c r="AK13" s="273">
        <v>71</v>
      </c>
      <c r="AL13" s="274">
        <v>81</v>
      </c>
      <c r="AM13" s="275">
        <v>152</v>
      </c>
      <c r="AN13" s="273">
        <v>72</v>
      </c>
      <c r="AO13" s="274">
        <v>54</v>
      </c>
      <c r="AP13" s="275">
        <v>63</v>
      </c>
      <c r="AQ13" s="273">
        <v>1234</v>
      </c>
      <c r="AR13" s="274">
        <v>1322</v>
      </c>
      <c r="AS13" s="275">
        <v>2556</v>
      </c>
      <c r="AT13" s="273">
        <v>74</v>
      </c>
      <c r="AU13" s="274">
        <v>56</v>
      </c>
      <c r="AV13" s="275">
        <v>65</v>
      </c>
      <c r="AW13" s="273">
        <v>1234</v>
      </c>
      <c r="AX13" s="274">
        <v>1322</v>
      </c>
      <c r="AY13" s="275">
        <v>2556</v>
      </c>
      <c r="AZ13" s="273">
        <v>36</v>
      </c>
      <c r="BA13" s="274">
        <v>32.799999999999997</v>
      </c>
      <c r="BB13" s="275">
        <v>34.4</v>
      </c>
      <c r="BC13" s="273">
        <v>1234</v>
      </c>
      <c r="BD13" s="274">
        <v>1322</v>
      </c>
      <c r="BE13" s="275">
        <v>2556</v>
      </c>
    </row>
    <row r="14" spans="1:57" x14ac:dyDescent="0.35">
      <c r="A14" t="s">
        <v>4</v>
      </c>
      <c r="B14" t="s">
        <v>248</v>
      </c>
      <c r="C14" t="s">
        <v>247</v>
      </c>
      <c r="D14" s="273">
        <v>76</v>
      </c>
      <c r="E14" s="274">
        <v>61</v>
      </c>
      <c r="F14" s="275">
        <v>68</v>
      </c>
      <c r="G14" s="273">
        <v>542</v>
      </c>
      <c r="H14" s="274">
        <v>555</v>
      </c>
      <c r="I14" s="275">
        <v>1097</v>
      </c>
      <c r="J14" s="273">
        <v>78</v>
      </c>
      <c r="K14" s="274">
        <v>63</v>
      </c>
      <c r="L14" s="275">
        <v>71</v>
      </c>
      <c r="M14" s="273">
        <v>542</v>
      </c>
      <c r="N14" s="274">
        <v>555</v>
      </c>
      <c r="O14" s="275">
        <v>1097</v>
      </c>
      <c r="P14" s="273">
        <v>35.5</v>
      </c>
      <c r="Q14" s="274">
        <v>32.799999999999997</v>
      </c>
      <c r="R14" s="275">
        <v>34.1</v>
      </c>
      <c r="S14" s="273">
        <v>542</v>
      </c>
      <c r="T14" s="274">
        <v>555</v>
      </c>
      <c r="U14" s="275">
        <v>1097</v>
      </c>
      <c r="V14" s="273">
        <v>46</v>
      </c>
      <c r="W14" s="274">
        <v>33</v>
      </c>
      <c r="X14" s="275">
        <v>39</v>
      </c>
      <c r="Y14" s="273">
        <v>41</v>
      </c>
      <c r="Z14" s="274">
        <v>43</v>
      </c>
      <c r="AA14" s="275">
        <v>84</v>
      </c>
      <c r="AB14" s="273">
        <v>56</v>
      </c>
      <c r="AC14" s="274">
        <v>44</v>
      </c>
      <c r="AD14" s="275">
        <v>50</v>
      </c>
      <c r="AE14" s="273">
        <v>41</v>
      </c>
      <c r="AF14" s="274">
        <v>43</v>
      </c>
      <c r="AG14" s="275">
        <v>84</v>
      </c>
      <c r="AH14" s="273">
        <v>30.2</v>
      </c>
      <c r="AI14" s="274">
        <v>27.7</v>
      </c>
      <c r="AJ14" s="275">
        <v>28.9</v>
      </c>
      <c r="AK14" s="273">
        <v>41</v>
      </c>
      <c r="AL14" s="274">
        <v>43</v>
      </c>
      <c r="AM14" s="275">
        <v>84</v>
      </c>
      <c r="AN14" s="273">
        <v>74</v>
      </c>
      <c r="AO14" s="274">
        <v>60</v>
      </c>
      <c r="AP14" s="275">
        <v>67</v>
      </c>
      <c r="AQ14" s="273">
        <v>633</v>
      </c>
      <c r="AR14" s="274">
        <v>649</v>
      </c>
      <c r="AS14" s="275">
        <v>1282</v>
      </c>
      <c r="AT14" s="273">
        <v>76</v>
      </c>
      <c r="AU14" s="274">
        <v>63</v>
      </c>
      <c r="AV14" s="275">
        <v>70</v>
      </c>
      <c r="AW14" s="273">
        <v>633</v>
      </c>
      <c r="AX14" s="274">
        <v>649</v>
      </c>
      <c r="AY14" s="275">
        <v>1282</v>
      </c>
      <c r="AZ14" s="273">
        <v>35.299999999999997</v>
      </c>
      <c r="BA14" s="274">
        <v>32.6</v>
      </c>
      <c r="BB14" s="275">
        <v>33.9</v>
      </c>
      <c r="BC14" s="273">
        <v>633</v>
      </c>
      <c r="BD14" s="274">
        <v>649</v>
      </c>
      <c r="BE14" s="275">
        <v>1282</v>
      </c>
    </row>
    <row r="15" spans="1:57" x14ac:dyDescent="0.35">
      <c r="A15" t="s">
        <v>22</v>
      </c>
      <c r="B15" t="s">
        <v>268</v>
      </c>
      <c r="C15" t="s">
        <v>260</v>
      </c>
      <c r="D15" s="273">
        <v>68</v>
      </c>
      <c r="E15" s="274">
        <v>50</v>
      </c>
      <c r="F15" s="275">
        <v>59</v>
      </c>
      <c r="G15" s="273">
        <v>610</v>
      </c>
      <c r="H15" s="274">
        <v>619</v>
      </c>
      <c r="I15" s="275">
        <v>1229</v>
      </c>
      <c r="J15" s="273">
        <v>72</v>
      </c>
      <c r="K15" s="274">
        <v>55</v>
      </c>
      <c r="L15" s="275">
        <v>63</v>
      </c>
      <c r="M15" s="273">
        <v>610</v>
      </c>
      <c r="N15" s="274">
        <v>619</v>
      </c>
      <c r="O15" s="275">
        <v>1229</v>
      </c>
      <c r="P15" s="273">
        <v>33.200000000000003</v>
      </c>
      <c r="Q15" s="274">
        <v>30.9</v>
      </c>
      <c r="R15" s="275">
        <v>32.1</v>
      </c>
      <c r="S15" s="273">
        <v>610</v>
      </c>
      <c r="T15" s="274">
        <v>619</v>
      </c>
      <c r="U15" s="275">
        <v>1229</v>
      </c>
      <c r="V15" s="273">
        <v>71</v>
      </c>
      <c r="W15" s="274">
        <v>29</v>
      </c>
      <c r="X15" s="275">
        <v>53</v>
      </c>
      <c r="Y15" s="273">
        <v>21</v>
      </c>
      <c r="Z15" s="274">
        <v>17</v>
      </c>
      <c r="AA15" s="275">
        <v>38</v>
      </c>
      <c r="AB15" s="273">
        <v>71</v>
      </c>
      <c r="AC15" s="274">
        <v>41</v>
      </c>
      <c r="AD15" s="275">
        <v>58</v>
      </c>
      <c r="AE15" s="273">
        <v>21</v>
      </c>
      <c r="AF15" s="274">
        <v>17</v>
      </c>
      <c r="AG15" s="275">
        <v>38</v>
      </c>
      <c r="AH15" s="273">
        <v>31.7</v>
      </c>
      <c r="AI15" s="274">
        <v>29.9</v>
      </c>
      <c r="AJ15" s="275">
        <v>30.9</v>
      </c>
      <c r="AK15" s="273">
        <v>21</v>
      </c>
      <c r="AL15" s="274">
        <v>17</v>
      </c>
      <c r="AM15" s="275">
        <v>38</v>
      </c>
      <c r="AN15" s="273">
        <v>67</v>
      </c>
      <c r="AO15" s="274">
        <v>48</v>
      </c>
      <c r="AP15" s="275">
        <v>58</v>
      </c>
      <c r="AQ15" s="273">
        <v>748</v>
      </c>
      <c r="AR15" s="274">
        <v>760</v>
      </c>
      <c r="AS15" s="275">
        <v>1508</v>
      </c>
      <c r="AT15" s="273">
        <v>70</v>
      </c>
      <c r="AU15" s="274">
        <v>54</v>
      </c>
      <c r="AV15" s="275">
        <v>62</v>
      </c>
      <c r="AW15" s="273">
        <v>748</v>
      </c>
      <c r="AX15" s="274">
        <v>760</v>
      </c>
      <c r="AY15" s="275">
        <v>1508</v>
      </c>
      <c r="AZ15" s="273">
        <v>33.200000000000003</v>
      </c>
      <c r="BA15" s="274">
        <v>30.7</v>
      </c>
      <c r="BB15" s="275">
        <v>31.9</v>
      </c>
      <c r="BC15" s="273">
        <v>748</v>
      </c>
      <c r="BD15" s="274">
        <v>760</v>
      </c>
      <c r="BE15" s="275">
        <v>1508</v>
      </c>
    </row>
    <row r="16" spans="1:57" x14ac:dyDescent="0.35">
      <c r="A16" t="s">
        <v>35</v>
      </c>
      <c r="B16" t="s">
        <v>281</v>
      </c>
      <c r="C16" t="s">
        <v>260</v>
      </c>
      <c r="D16" s="273">
        <v>79</v>
      </c>
      <c r="E16" s="274">
        <v>63</v>
      </c>
      <c r="F16" s="275">
        <v>71</v>
      </c>
      <c r="G16" s="273">
        <v>1066</v>
      </c>
      <c r="H16" s="274">
        <v>1059</v>
      </c>
      <c r="I16" s="275">
        <v>2125</v>
      </c>
      <c r="J16" s="273">
        <v>79</v>
      </c>
      <c r="K16" s="274">
        <v>65</v>
      </c>
      <c r="L16" s="275">
        <v>72</v>
      </c>
      <c r="M16" s="273">
        <v>1066</v>
      </c>
      <c r="N16" s="274">
        <v>1059</v>
      </c>
      <c r="O16" s="275">
        <v>2125</v>
      </c>
      <c r="P16" s="273">
        <v>37.200000000000003</v>
      </c>
      <c r="Q16" s="274">
        <v>34.5</v>
      </c>
      <c r="R16" s="275">
        <v>35.799999999999997</v>
      </c>
      <c r="S16" s="273">
        <v>1066</v>
      </c>
      <c r="T16" s="274">
        <v>1059</v>
      </c>
      <c r="U16" s="275">
        <v>2125</v>
      </c>
      <c r="V16" s="273">
        <v>64</v>
      </c>
      <c r="W16" s="274">
        <v>52</v>
      </c>
      <c r="X16" s="275">
        <v>57</v>
      </c>
      <c r="Y16" s="273">
        <v>77</v>
      </c>
      <c r="Z16" s="274">
        <v>93</v>
      </c>
      <c r="AA16" s="275">
        <v>170</v>
      </c>
      <c r="AB16" s="273">
        <v>64</v>
      </c>
      <c r="AC16" s="274">
        <v>54</v>
      </c>
      <c r="AD16" s="275">
        <v>58</v>
      </c>
      <c r="AE16" s="273">
        <v>77</v>
      </c>
      <c r="AF16" s="274">
        <v>93</v>
      </c>
      <c r="AG16" s="275">
        <v>170</v>
      </c>
      <c r="AH16" s="273">
        <v>33.700000000000003</v>
      </c>
      <c r="AI16" s="274">
        <v>30.6</v>
      </c>
      <c r="AJ16" s="275">
        <v>32</v>
      </c>
      <c r="AK16" s="273">
        <v>77</v>
      </c>
      <c r="AL16" s="274">
        <v>93</v>
      </c>
      <c r="AM16" s="275">
        <v>170</v>
      </c>
      <c r="AN16" s="273">
        <v>79</v>
      </c>
      <c r="AO16" s="274">
        <v>62</v>
      </c>
      <c r="AP16" s="275">
        <v>71</v>
      </c>
      <c r="AQ16" s="273">
        <v>1297</v>
      </c>
      <c r="AR16" s="274">
        <v>1316</v>
      </c>
      <c r="AS16" s="275">
        <v>2613</v>
      </c>
      <c r="AT16" s="273">
        <v>79</v>
      </c>
      <c r="AU16" s="274">
        <v>64</v>
      </c>
      <c r="AV16" s="275">
        <v>71</v>
      </c>
      <c r="AW16" s="273">
        <v>1297</v>
      </c>
      <c r="AX16" s="274">
        <v>1316</v>
      </c>
      <c r="AY16" s="275">
        <v>2613</v>
      </c>
      <c r="AZ16" s="273">
        <v>37.1</v>
      </c>
      <c r="BA16" s="274">
        <v>34.200000000000003</v>
      </c>
      <c r="BB16" s="275">
        <v>35.700000000000003</v>
      </c>
      <c r="BC16" s="273">
        <v>1297</v>
      </c>
      <c r="BD16" s="274">
        <v>1316</v>
      </c>
      <c r="BE16" s="275">
        <v>2613</v>
      </c>
    </row>
    <row r="17" spans="1:57" x14ac:dyDescent="0.35">
      <c r="A17" t="s">
        <v>15</v>
      </c>
      <c r="B17" t="s">
        <v>261</v>
      </c>
      <c r="C17" t="s">
        <v>260</v>
      </c>
      <c r="D17" s="273">
        <v>71</v>
      </c>
      <c r="E17" s="274">
        <v>54</v>
      </c>
      <c r="F17" s="275">
        <v>62</v>
      </c>
      <c r="G17" s="273">
        <v>600</v>
      </c>
      <c r="H17" s="274">
        <v>632</v>
      </c>
      <c r="I17" s="275">
        <v>1232</v>
      </c>
      <c r="J17" s="273">
        <v>73</v>
      </c>
      <c r="K17" s="274">
        <v>58</v>
      </c>
      <c r="L17" s="275">
        <v>65</v>
      </c>
      <c r="M17" s="273">
        <v>600</v>
      </c>
      <c r="N17" s="274">
        <v>632</v>
      </c>
      <c r="O17" s="275">
        <v>1232</v>
      </c>
      <c r="P17" s="273">
        <v>35.200000000000003</v>
      </c>
      <c r="Q17" s="274">
        <v>32.700000000000003</v>
      </c>
      <c r="R17" s="275">
        <v>33.9</v>
      </c>
      <c r="S17" s="273">
        <v>600</v>
      </c>
      <c r="T17" s="274">
        <v>632</v>
      </c>
      <c r="U17" s="275">
        <v>1232</v>
      </c>
      <c r="V17" s="273">
        <v>65</v>
      </c>
      <c r="W17" s="274">
        <v>48</v>
      </c>
      <c r="X17" s="275">
        <v>57</v>
      </c>
      <c r="Y17" s="273">
        <v>449</v>
      </c>
      <c r="Z17" s="274">
        <v>453</v>
      </c>
      <c r="AA17" s="275">
        <v>902</v>
      </c>
      <c r="AB17" s="273">
        <v>69</v>
      </c>
      <c r="AC17" s="274">
        <v>54</v>
      </c>
      <c r="AD17" s="275">
        <v>61</v>
      </c>
      <c r="AE17" s="273">
        <v>449</v>
      </c>
      <c r="AF17" s="274">
        <v>453</v>
      </c>
      <c r="AG17" s="275">
        <v>902</v>
      </c>
      <c r="AH17" s="273">
        <v>34.299999999999997</v>
      </c>
      <c r="AI17" s="274">
        <v>31.3</v>
      </c>
      <c r="AJ17" s="275">
        <v>32.799999999999997</v>
      </c>
      <c r="AK17" s="273">
        <v>449</v>
      </c>
      <c r="AL17" s="274">
        <v>453</v>
      </c>
      <c r="AM17" s="275">
        <v>902</v>
      </c>
      <c r="AN17" s="273">
        <v>68</v>
      </c>
      <c r="AO17" s="274">
        <v>51</v>
      </c>
      <c r="AP17" s="275">
        <v>59</v>
      </c>
      <c r="AQ17" s="273">
        <v>1094</v>
      </c>
      <c r="AR17" s="274">
        <v>1132</v>
      </c>
      <c r="AS17" s="275">
        <v>2226</v>
      </c>
      <c r="AT17" s="273">
        <v>71</v>
      </c>
      <c r="AU17" s="274">
        <v>55</v>
      </c>
      <c r="AV17" s="275">
        <v>63</v>
      </c>
      <c r="AW17" s="273">
        <v>1094</v>
      </c>
      <c r="AX17" s="274">
        <v>1132</v>
      </c>
      <c r="AY17" s="275">
        <v>2226</v>
      </c>
      <c r="AZ17" s="273">
        <v>34.9</v>
      </c>
      <c r="BA17" s="274">
        <v>32.1</v>
      </c>
      <c r="BB17" s="275">
        <v>33.4</v>
      </c>
      <c r="BC17" s="273">
        <v>1094</v>
      </c>
      <c r="BD17" s="274">
        <v>1132</v>
      </c>
      <c r="BE17" s="275">
        <v>2226</v>
      </c>
    </row>
    <row r="18" spans="1:57" x14ac:dyDescent="0.35">
      <c r="A18" t="s">
        <v>16</v>
      </c>
      <c r="B18" t="s">
        <v>262</v>
      </c>
      <c r="C18" t="s">
        <v>260</v>
      </c>
      <c r="D18" s="273">
        <v>71</v>
      </c>
      <c r="E18" s="274">
        <v>56</v>
      </c>
      <c r="F18" s="275">
        <v>63</v>
      </c>
      <c r="G18" s="273">
        <v>750</v>
      </c>
      <c r="H18" s="274">
        <v>721</v>
      </c>
      <c r="I18" s="275">
        <v>1471</v>
      </c>
      <c r="J18" s="273">
        <v>71</v>
      </c>
      <c r="K18" s="274">
        <v>58</v>
      </c>
      <c r="L18" s="275">
        <v>65</v>
      </c>
      <c r="M18" s="273">
        <v>750</v>
      </c>
      <c r="N18" s="274">
        <v>721</v>
      </c>
      <c r="O18" s="275">
        <v>1471</v>
      </c>
      <c r="P18" s="273">
        <v>34.200000000000003</v>
      </c>
      <c r="Q18" s="274">
        <v>32.4</v>
      </c>
      <c r="R18" s="275">
        <v>33.299999999999997</v>
      </c>
      <c r="S18" s="273">
        <v>750</v>
      </c>
      <c r="T18" s="274">
        <v>721</v>
      </c>
      <c r="U18" s="275">
        <v>1471</v>
      </c>
      <c r="V18" s="273">
        <v>63</v>
      </c>
      <c r="W18" s="274">
        <v>63</v>
      </c>
      <c r="X18" s="275">
        <v>63</v>
      </c>
      <c r="Y18" s="273">
        <v>59</v>
      </c>
      <c r="Z18" s="274">
        <v>51</v>
      </c>
      <c r="AA18" s="275">
        <v>110</v>
      </c>
      <c r="AB18" s="273">
        <v>66</v>
      </c>
      <c r="AC18" s="274">
        <v>63</v>
      </c>
      <c r="AD18" s="275">
        <v>65</v>
      </c>
      <c r="AE18" s="273">
        <v>59</v>
      </c>
      <c r="AF18" s="274">
        <v>51</v>
      </c>
      <c r="AG18" s="275">
        <v>110</v>
      </c>
      <c r="AH18" s="273">
        <v>33.299999999999997</v>
      </c>
      <c r="AI18" s="274">
        <v>31.4</v>
      </c>
      <c r="AJ18" s="275">
        <v>32.4</v>
      </c>
      <c r="AK18" s="273">
        <v>59</v>
      </c>
      <c r="AL18" s="274">
        <v>51</v>
      </c>
      <c r="AM18" s="275">
        <v>110</v>
      </c>
      <c r="AN18" s="273">
        <v>70</v>
      </c>
      <c r="AO18" s="274">
        <v>56</v>
      </c>
      <c r="AP18" s="275">
        <v>63</v>
      </c>
      <c r="AQ18" s="273">
        <v>838</v>
      </c>
      <c r="AR18" s="274">
        <v>807</v>
      </c>
      <c r="AS18" s="275">
        <v>1645</v>
      </c>
      <c r="AT18" s="273">
        <v>71</v>
      </c>
      <c r="AU18" s="274">
        <v>58</v>
      </c>
      <c r="AV18" s="275">
        <v>64</v>
      </c>
      <c r="AW18" s="273">
        <v>838</v>
      </c>
      <c r="AX18" s="274">
        <v>807</v>
      </c>
      <c r="AY18" s="275">
        <v>1645</v>
      </c>
      <c r="AZ18" s="273">
        <v>34.1</v>
      </c>
      <c r="BA18" s="274">
        <v>32.299999999999997</v>
      </c>
      <c r="BB18" s="275">
        <v>33.200000000000003</v>
      </c>
      <c r="BC18" s="273">
        <v>838</v>
      </c>
      <c r="BD18" s="274">
        <v>807</v>
      </c>
      <c r="BE18" s="275">
        <v>1645</v>
      </c>
    </row>
    <row r="19" spans="1:57" x14ac:dyDescent="0.35">
      <c r="A19" t="s">
        <v>44</v>
      </c>
      <c r="B19" t="s">
        <v>563</v>
      </c>
      <c r="C19" t="s">
        <v>408</v>
      </c>
      <c r="D19" s="273">
        <v>72</v>
      </c>
      <c r="E19" s="274">
        <v>55</v>
      </c>
      <c r="F19" s="275">
        <v>63</v>
      </c>
      <c r="G19" s="273">
        <v>1211</v>
      </c>
      <c r="H19" s="274">
        <v>1342</v>
      </c>
      <c r="I19" s="275">
        <v>2553</v>
      </c>
      <c r="J19" s="273">
        <v>76</v>
      </c>
      <c r="K19" s="274">
        <v>60</v>
      </c>
      <c r="L19" s="275">
        <v>67</v>
      </c>
      <c r="M19" s="273">
        <v>1211</v>
      </c>
      <c r="N19" s="274">
        <v>1342</v>
      </c>
      <c r="O19" s="275">
        <v>2553</v>
      </c>
      <c r="P19" s="273">
        <v>34.1</v>
      </c>
      <c r="Q19" s="274">
        <v>31.7</v>
      </c>
      <c r="R19" s="275">
        <v>32.799999999999997</v>
      </c>
      <c r="S19" s="273">
        <v>1211</v>
      </c>
      <c r="T19" s="274">
        <v>1342</v>
      </c>
      <c r="U19" s="275">
        <v>2553</v>
      </c>
      <c r="V19" s="273">
        <v>50</v>
      </c>
      <c r="W19" s="274">
        <v>38</v>
      </c>
      <c r="X19" s="275">
        <v>44</v>
      </c>
      <c r="Y19" s="273">
        <v>242</v>
      </c>
      <c r="Z19" s="274">
        <v>272</v>
      </c>
      <c r="AA19" s="275">
        <v>514</v>
      </c>
      <c r="AB19" s="273">
        <v>57</v>
      </c>
      <c r="AC19" s="274">
        <v>53</v>
      </c>
      <c r="AD19" s="275">
        <v>55</v>
      </c>
      <c r="AE19" s="273">
        <v>242</v>
      </c>
      <c r="AF19" s="274">
        <v>272</v>
      </c>
      <c r="AG19" s="275">
        <v>514</v>
      </c>
      <c r="AH19" s="273">
        <v>30.8</v>
      </c>
      <c r="AI19" s="274">
        <v>29.4</v>
      </c>
      <c r="AJ19" s="275">
        <v>30</v>
      </c>
      <c r="AK19" s="273">
        <v>242</v>
      </c>
      <c r="AL19" s="274">
        <v>272</v>
      </c>
      <c r="AM19" s="275">
        <v>514</v>
      </c>
      <c r="AN19" s="273">
        <v>68</v>
      </c>
      <c r="AO19" s="274">
        <v>52</v>
      </c>
      <c r="AP19" s="275">
        <v>60</v>
      </c>
      <c r="AQ19" s="273">
        <v>1634</v>
      </c>
      <c r="AR19" s="274">
        <v>1800</v>
      </c>
      <c r="AS19" s="275">
        <v>3434</v>
      </c>
      <c r="AT19" s="273">
        <v>72</v>
      </c>
      <c r="AU19" s="274">
        <v>59</v>
      </c>
      <c r="AV19" s="275">
        <v>65</v>
      </c>
      <c r="AW19" s="273">
        <v>1634</v>
      </c>
      <c r="AX19" s="274">
        <v>1800</v>
      </c>
      <c r="AY19" s="275">
        <v>3434</v>
      </c>
      <c r="AZ19" s="273">
        <v>33.5</v>
      </c>
      <c r="BA19" s="274">
        <v>31.3</v>
      </c>
      <c r="BB19" s="275">
        <v>32.299999999999997</v>
      </c>
      <c r="BC19" s="273">
        <v>1634</v>
      </c>
      <c r="BD19" s="274">
        <v>1800</v>
      </c>
      <c r="BE19" s="275">
        <v>3434</v>
      </c>
    </row>
    <row r="20" spans="1:57" x14ac:dyDescent="0.35">
      <c r="A20" t="s">
        <v>43</v>
      </c>
      <c r="B20" t="s">
        <v>288</v>
      </c>
      <c r="C20" t="s">
        <v>408</v>
      </c>
      <c r="D20" s="273">
        <v>77</v>
      </c>
      <c r="E20" s="274">
        <v>62</v>
      </c>
      <c r="F20" s="275">
        <v>69</v>
      </c>
      <c r="G20" s="273">
        <v>1430</v>
      </c>
      <c r="H20" s="274">
        <v>1501</v>
      </c>
      <c r="I20" s="275">
        <v>2931</v>
      </c>
      <c r="J20" s="273">
        <v>78</v>
      </c>
      <c r="K20" s="274">
        <v>64</v>
      </c>
      <c r="L20" s="275">
        <v>71</v>
      </c>
      <c r="M20" s="273">
        <v>1430</v>
      </c>
      <c r="N20" s="274">
        <v>1501</v>
      </c>
      <c r="O20" s="275">
        <v>2931</v>
      </c>
      <c r="P20" s="273">
        <v>36.799999999999997</v>
      </c>
      <c r="Q20" s="274">
        <v>34.5</v>
      </c>
      <c r="R20" s="275">
        <v>35.6</v>
      </c>
      <c r="S20" s="273">
        <v>1430</v>
      </c>
      <c r="T20" s="274">
        <v>1501</v>
      </c>
      <c r="U20" s="275">
        <v>2931</v>
      </c>
      <c r="V20" s="273">
        <v>59</v>
      </c>
      <c r="W20" s="274">
        <v>47</v>
      </c>
      <c r="X20" s="275">
        <v>53</v>
      </c>
      <c r="Y20" s="273">
        <v>75</v>
      </c>
      <c r="Z20" s="274">
        <v>72</v>
      </c>
      <c r="AA20" s="275">
        <v>147</v>
      </c>
      <c r="AB20" s="273">
        <v>59</v>
      </c>
      <c r="AC20" s="274">
        <v>49</v>
      </c>
      <c r="AD20" s="275">
        <v>54</v>
      </c>
      <c r="AE20" s="273">
        <v>75</v>
      </c>
      <c r="AF20" s="274">
        <v>72</v>
      </c>
      <c r="AG20" s="275">
        <v>147</v>
      </c>
      <c r="AH20" s="273">
        <v>33.6</v>
      </c>
      <c r="AI20" s="274">
        <v>30.3</v>
      </c>
      <c r="AJ20" s="275">
        <v>32</v>
      </c>
      <c r="AK20" s="273">
        <v>75</v>
      </c>
      <c r="AL20" s="274">
        <v>72</v>
      </c>
      <c r="AM20" s="275">
        <v>147</v>
      </c>
      <c r="AN20" s="273">
        <v>76</v>
      </c>
      <c r="AO20" s="274">
        <v>61</v>
      </c>
      <c r="AP20" s="275">
        <v>68</v>
      </c>
      <c r="AQ20" s="273">
        <v>1718</v>
      </c>
      <c r="AR20" s="274">
        <v>1797</v>
      </c>
      <c r="AS20" s="275">
        <v>3515</v>
      </c>
      <c r="AT20" s="273">
        <v>76</v>
      </c>
      <c r="AU20" s="274">
        <v>63</v>
      </c>
      <c r="AV20" s="275">
        <v>70</v>
      </c>
      <c r="AW20" s="273">
        <v>1718</v>
      </c>
      <c r="AX20" s="274">
        <v>1797</v>
      </c>
      <c r="AY20" s="275">
        <v>3515</v>
      </c>
      <c r="AZ20" s="273">
        <v>36.6</v>
      </c>
      <c r="BA20" s="274">
        <v>34.299999999999997</v>
      </c>
      <c r="BB20" s="275">
        <v>35.4</v>
      </c>
      <c r="BC20" s="273">
        <v>1718</v>
      </c>
      <c r="BD20" s="274">
        <v>1797</v>
      </c>
      <c r="BE20" s="275">
        <v>3515</v>
      </c>
    </row>
    <row r="21" spans="1:57" x14ac:dyDescent="0.35">
      <c r="A21" t="s">
        <v>47</v>
      </c>
      <c r="B21" t="s">
        <v>292</v>
      </c>
      <c r="C21" t="s">
        <v>408</v>
      </c>
      <c r="D21" s="273">
        <v>75</v>
      </c>
      <c r="E21" s="274">
        <v>62</v>
      </c>
      <c r="F21" s="275">
        <v>68</v>
      </c>
      <c r="G21" s="273">
        <v>788</v>
      </c>
      <c r="H21" s="274">
        <v>864</v>
      </c>
      <c r="I21" s="275">
        <v>1652</v>
      </c>
      <c r="J21" s="273">
        <v>77</v>
      </c>
      <c r="K21" s="274">
        <v>65</v>
      </c>
      <c r="L21" s="275">
        <v>71</v>
      </c>
      <c r="M21" s="273">
        <v>788</v>
      </c>
      <c r="N21" s="274">
        <v>864</v>
      </c>
      <c r="O21" s="275">
        <v>1652</v>
      </c>
      <c r="P21" s="273">
        <v>35.200000000000003</v>
      </c>
      <c r="Q21" s="274">
        <v>32.6</v>
      </c>
      <c r="R21" s="275">
        <v>33.9</v>
      </c>
      <c r="S21" s="273">
        <v>788</v>
      </c>
      <c r="T21" s="274">
        <v>864</v>
      </c>
      <c r="U21" s="275">
        <v>1652</v>
      </c>
      <c r="V21" s="273">
        <v>67</v>
      </c>
      <c r="W21" s="274">
        <v>56</v>
      </c>
      <c r="X21" s="275">
        <v>61</v>
      </c>
      <c r="Y21" s="273">
        <v>43</v>
      </c>
      <c r="Z21" s="274">
        <v>61</v>
      </c>
      <c r="AA21" s="275">
        <v>104</v>
      </c>
      <c r="AB21" s="273">
        <v>74</v>
      </c>
      <c r="AC21" s="274">
        <v>56</v>
      </c>
      <c r="AD21" s="275">
        <v>63</v>
      </c>
      <c r="AE21" s="273">
        <v>43</v>
      </c>
      <c r="AF21" s="274">
        <v>61</v>
      </c>
      <c r="AG21" s="275">
        <v>104</v>
      </c>
      <c r="AH21" s="273">
        <v>33.1</v>
      </c>
      <c r="AI21" s="274">
        <v>30.2</v>
      </c>
      <c r="AJ21" s="275">
        <v>31.4</v>
      </c>
      <c r="AK21" s="273">
        <v>43</v>
      </c>
      <c r="AL21" s="274">
        <v>61</v>
      </c>
      <c r="AM21" s="275">
        <v>104</v>
      </c>
      <c r="AN21" s="273">
        <v>76</v>
      </c>
      <c r="AO21" s="274">
        <v>61</v>
      </c>
      <c r="AP21" s="275">
        <v>68</v>
      </c>
      <c r="AQ21" s="273">
        <v>941</v>
      </c>
      <c r="AR21" s="274">
        <v>1047</v>
      </c>
      <c r="AS21" s="275">
        <v>1988</v>
      </c>
      <c r="AT21" s="273">
        <v>78</v>
      </c>
      <c r="AU21" s="274">
        <v>64</v>
      </c>
      <c r="AV21" s="275">
        <v>71</v>
      </c>
      <c r="AW21" s="273">
        <v>941</v>
      </c>
      <c r="AX21" s="274">
        <v>1047</v>
      </c>
      <c r="AY21" s="275">
        <v>1988</v>
      </c>
      <c r="AZ21" s="273">
        <v>35.4</v>
      </c>
      <c r="BA21" s="274">
        <v>32.5</v>
      </c>
      <c r="BB21" s="275">
        <v>33.9</v>
      </c>
      <c r="BC21" s="273">
        <v>941</v>
      </c>
      <c r="BD21" s="274">
        <v>1047</v>
      </c>
      <c r="BE21" s="275">
        <v>1988</v>
      </c>
    </row>
    <row r="22" spans="1:57" x14ac:dyDescent="0.35">
      <c r="A22" t="s">
        <v>48</v>
      </c>
      <c r="B22" t="s">
        <v>293</v>
      </c>
      <c r="C22" t="s">
        <v>408</v>
      </c>
      <c r="D22" s="273">
        <v>84</v>
      </c>
      <c r="E22" s="274">
        <v>65</v>
      </c>
      <c r="F22" s="275">
        <v>75</v>
      </c>
      <c r="G22" s="273">
        <v>720</v>
      </c>
      <c r="H22" s="274">
        <v>686</v>
      </c>
      <c r="I22" s="275">
        <v>1406</v>
      </c>
      <c r="J22" s="273">
        <v>85</v>
      </c>
      <c r="K22" s="274">
        <v>67</v>
      </c>
      <c r="L22" s="275">
        <v>76</v>
      </c>
      <c r="M22" s="273">
        <v>720</v>
      </c>
      <c r="N22" s="274">
        <v>686</v>
      </c>
      <c r="O22" s="275">
        <v>1406</v>
      </c>
      <c r="P22" s="273">
        <v>36.200000000000003</v>
      </c>
      <c r="Q22" s="274">
        <v>33.4</v>
      </c>
      <c r="R22" s="275">
        <v>34.799999999999997</v>
      </c>
      <c r="S22" s="273">
        <v>720</v>
      </c>
      <c r="T22" s="274">
        <v>686</v>
      </c>
      <c r="U22" s="275">
        <v>1406</v>
      </c>
      <c r="V22" s="273">
        <v>71</v>
      </c>
      <c r="W22" s="274">
        <v>51</v>
      </c>
      <c r="X22" s="275">
        <v>62</v>
      </c>
      <c r="Y22" s="273">
        <v>123</v>
      </c>
      <c r="Z22" s="274">
        <v>107</v>
      </c>
      <c r="AA22" s="275">
        <v>230</v>
      </c>
      <c r="AB22" s="273">
        <v>71</v>
      </c>
      <c r="AC22" s="274">
        <v>51</v>
      </c>
      <c r="AD22" s="275">
        <v>62</v>
      </c>
      <c r="AE22" s="273">
        <v>123</v>
      </c>
      <c r="AF22" s="274">
        <v>107</v>
      </c>
      <c r="AG22" s="275">
        <v>230</v>
      </c>
      <c r="AH22" s="273">
        <v>33.200000000000003</v>
      </c>
      <c r="AI22" s="274">
        <v>30.4</v>
      </c>
      <c r="AJ22" s="275">
        <v>31.9</v>
      </c>
      <c r="AK22" s="273">
        <v>123</v>
      </c>
      <c r="AL22" s="274">
        <v>107</v>
      </c>
      <c r="AM22" s="275">
        <v>230</v>
      </c>
      <c r="AN22" s="273">
        <v>82</v>
      </c>
      <c r="AO22" s="274">
        <v>63</v>
      </c>
      <c r="AP22" s="275">
        <v>73</v>
      </c>
      <c r="AQ22" s="273">
        <v>1020</v>
      </c>
      <c r="AR22" s="274">
        <v>961</v>
      </c>
      <c r="AS22" s="275">
        <v>1981</v>
      </c>
      <c r="AT22" s="273">
        <v>83</v>
      </c>
      <c r="AU22" s="274">
        <v>65</v>
      </c>
      <c r="AV22" s="275">
        <v>74</v>
      </c>
      <c r="AW22" s="273">
        <v>1020</v>
      </c>
      <c r="AX22" s="274">
        <v>961</v>
      </c>
      <c r="AY22" s="275">
        <v>1981</v>
      </c>
      <c r="AZ22" s="273">
        <v>35.799999999999997</v>
      </c>
      <c r="BA22" s="274">
        <v>33.1</v>
      </c>
      <c r="BB22" s="275">
        <v>34.5</v>
      </c>
      <c r="BC22" s="273">
        <v>1020</v>
      </c>
      <c r="BD22" s="274">
        <v>961</v>
      </c>
      <c r="BE22" s="275">
        <v>1981</v>
      </c>
    </row>
    <row r="23" spans="1:57" x14ac:dyDescent="0.35">
      <c r="A23" t="s">
        <v>53</v>
      </c>
      <c r="B23" t="s">
        <v>298</v>
      </c>
      <c r="C23" t="s">
        <v>408</v>
      </c>
      <c r="D23" s="273">
        <v>80</v>
      </c>
      <c r="E23" s="274">
        <v>69</v>
      </c>
      <c r="F23" s="275">
        <v>75</v>
      </c>
      <c r="G23" s="273">
        <v>871</v>
      </c>
      <c r="H23" s="274">
        <v>927</v>
      </c>
      <c r="I23" s="275">
        <v>1798</v>
      </c>
      <c r="J23" s="273">
        <v>81</v>
      </c>
      <c r="K23" s="274">
        <v>71</v>
      </c>
      <c r="L23" s="275">
        <v>75</v>
      </c>
      <c r="M23" s="273">
        <v>871</v>
      </c>
      <c r="N23" s="274">
        <v>927</v>
      </c>
      <c r="O23" s="275">
        <v>1798</v>
      </c>
      <c r="P23" s="273">
        <v>36.4</v>
      </c>
      <c r="Q23" s="274">
        <v>34.6</v>
      </c>
      <c r="R23" s="275">
        <v>35.5</v>
      </c>
      <c r="S23" s="273">
        <v>871</v>
      </c>
      <c r="T23" s="274">
        <v>927</v>
      </c>
      <c r="U23" s="275">
        <v>1798</v>
      </c>
      <c r="V23" s="273">
        <v>68</v>
      </c>
      <c r="W23" s="274">
        <v>56</v>
      </c>
      <c r="X23" s="275">
        <v>62</v>
      </c>
      <c r="Y23" s="273">
        <v>87</v>
      </c>
      <c r="Z23" s="274">
        <v>90</v>
      </c>
      <c r="AA23" s="275">
        <v>177</v>
      </c>
      <c r="AB23" s="273">
        <v>69</v>
      </c>
      <c r="AC23" s="274">
        <v>62</v>
      </c>
      <c r="AD23" s="275">
        <v>66</v>
      </c>
      <c r="AE23" s="273">
        <v>87</v>
      </c>
      <c r="AF23" s="274">
        <v>90</v>
      </c>
      <c r="AG23" s="275">
        <v>177</v>
      </c>
      <c r="AH23" s="273">
        <v>33.5</v>
      </c>
      <c r="AI23" s="274">
        <v>33.6</v>
      </c>
      <c r="AJ23" s="275">
        <v>33.6</v>
      </c>
      <c r="AK23" s="273">
        <v>87</v>
      </c>
      <c r="AL23" s="274">
        <v>90</v>
      </c>
      <c r="AM23" s="275">
        <v>177</v>
      </c>
      <c r="AN23" s="273">
        <v>79</v>
      </c>
      <c r="AO23" s="274">
        <v>68</v>
      </c>
      <c r="AP23" s="275">
        <v>73</v>
      </c>
      <c r="AQ23" s="273">
        <v>984</v>
      </c>
      <c r="AR23" s="274">
        <v>1041</v>
      </c>
      <c r="AS23" s="275">
        <v>2025</v>
      </c>
      <c r="AT23" s="273">
        <v>79</v>
      </c>
      <c r="AU23" s="274">
        <v>69</v>
      </c>
      <c r="AV23" s="275">
        <v>74</v>
      </c>
      <c r="AW23" s="273">
        <v>984</v>
      </c>
      <c r="AX23" s="274">
        <v>1041</v>
      </c>
      <c r="AY23" s="275">
        <v>2025</v>
      </c>
      <c r="AZ23" s="273">
        <v>36.1</v>
      </c>
      <c r="BA23" s="274">
        <v>34.6</v>
      </c>
      <c r="BB23" s="275">
        <v>35.299999999999997</v>
      </c>
      <c r="BC23" s="273">
        <v>984</v>
      </c>
      <c r="BD23" s="274">
        <v>1041</v>
      </c>
      <c r="BE23" s="275">
        <v>2025</v>
      </c>
    </row>
    <row r="24" spans="1:57" x14ac:dyDescent="0.35">
      <c r="A24" t="s">
        <v>55</v>
      </c>
      <c r="B24" t="s">
        <v>300</v>
      </c>
      <c r="C24" t="s">
        <v>299</v>
      </c>
      <c r="D24" s="273">
        <v>78</v>
      </c>
      <c r="E24" s="274">
        <v>61</v>
      </c>
      <c r="F24" s="275">
        <v>70</v>
      </c>
      <c r="G24" s="273">
        <v>1175</v>
      </c>
      <c r="H24" s="274">
        <v>1178</v>
      </c>
      <c r="I24" s="275">
        <v>2353</v>
      </c>
      <c r="J24" s="273">
        <v>80</v>
      </c>
      <c r="K24" s="274">
        <v>64</v>
      </c>
      <c r="L24" s="275">
        <v>72</v>
      </c>
      <c r="M24" s="273">
        <v>1175</v>
      </c>
      <c r="N24" s="274">
        <v>1178</v>
      </c>
      <c r="O24" s="275">
        <v>2353</v>
      </c>
      <c r="P24" s="273">
        <v>36.299999999999997</v>
      </c>
      <c r="Q24" s="274">
        <v>34</v>
      </c>
      <c r="R24" s="275">
        <v>35.1</v>
      </c>
      <c r="S24" s="273">
        <v>1175</v>
      </c>
      <c r="T24" s="274">
        <v>1178</v>
      </c>
      <c r="U24" s="275">
        <v>2353</v>
      </c>
      <c r="V24" s="273">
        <v>57</v>
      </c>
      <c r="W24" s="274">
        <v>42</v>
      </c>
      <c r="X24" s="275">
        <v>49</v>
      </c>
      <c r="Y24" s="273">
        <v>380</v>
      </c>
      <c r="Z24" s="274">
        <v>406</v>
      </c>
      <c r="AA24" s="275">
        <v>786</v>
      </c>
      <c r="AB24" s="273">
        <v>60</v>
      </c>
      <c r="AC24" s="274">
        <v>46</v>
      </c>
      <c r="AD24" s="275">
        <v>53</v>
      </c>
      <c r="AE24" s="273">
        <v>380</v>
      </c>
      <c r="AF24" s="274">
        <v>406</v>
      </c>
      <c r="AG24" s="275">
        <v>786</v>
      </c>
      <c r="AH24" s="273">
        <v>31.2</v>
      </c>
      <c r="AI24" s="274">
        <v>28.7</v>
      </c>
      <c r="AJ24" s="275">
        <v>29.9</v>
      </c>
      <c r="AK24" s="273">
        <v>380</v>
      </c>
      <c r="AL24" s="274">
        <v>406</v>
      </c>
      <c r="AM24" s="275">
        <v>786</v>
      </c>
      <c r="AN24" s="273">
        <v>72</v>
      </c>
      <c r="AO24" s="274">
        <v>56</v>
      </c>
      <c r="AP24" s="275">
        <v>64</v>
      </c>
      <c r="AQ24" s="273">
        <v>1663</v>
      </c>
      <c r="AR24" s="274">
        <v>1692</v>
      </c>
      <c r="AS24" s="275">
        <v>3355</v>
      </c>
      <c r="AT24" s="273">
        <v>74</v>
      </c>
      <c r="AU24" s="274">
        <v>59</v>
      </c>
      <c r="AV24" s="275">
        <v>66</v>
      </c>
      <c r="AW24" s="273">
        <v>1663</v>
      </c>
      <c r="AX24" s="274">
        <v>1692</v>
      </c>
      <c r="AY24" s="275">
        <v>3355</v>
      </c>
      <c r="AZ24" s="273">
        <v>34.799999999999997</v>
      </c>
      <c r="BA24" s="274">
        <v>32.5</v>
      </c>
      <c r="BB24" s="275">
        <v>33.700000000000003</v>
      </c>
      <c r="BC24" s="273">
        <v>1663</v>
      </c>
      <c r="BD24" s="274">
        <v>1692</v>
      </c>
      <c r="BE24" s="275">
        <v>3355</v>
      </c>
    </row>
    <row r="25" spans="1:57" x14ac:dyDescent="0.35">
      <c r="A25" t="s">
        <v>57</v>
      </c>
      <c r="B25" t="s">
        <v>302</v>
      </c>
      <c r="C25" t="s">
        <v>299</v>
      </c>
      <c r="D25" s="273">
        <v>71</v>
      </c>
      <c r="E25" s="274">
        <v>53</v>
      </c>
      <c r="F25" s="275">
        <v>62</v>
      </c>
      <c r="G25" s="273">
        <v>1152</v>
      </c>
      <c r="H25" s="274">
        <v>1158</v>
      </c>
      <c r="I25" s="275">
        <v>2310</v>
      </c>
      <c r="J25" s="273">
        <v>71</v>
      </c>
      <c r="K25" s="274">
        <v>56</v>
      </c>
      <c r="L25" s="275">
        <v>64</v>
      </c>
      <c r="M25" s="273">
        <v>1152</v>
      </c>
      <c r="N25" s="274">
        <v>1158</v>
      </c>
      <c r="O25" s="275">
        <v>2310</v>
      </c>
      <c r="P25" s="273">
        <v>34.9</v>
      </c>
      <c r="Q25" s="274">
        <v>32.4</v>
      </c>
      <c r="R25" s="275">
        <v>33.700000000000003</v>
      </c>
      <c r="S25" s="273">
        <v>1152</v>
      </c>
      <c r="T25" s="274">
        <v>1158</v>
      </c>
      <c r="U25" s="275">
        <v>2310</v>
      </c>
      <c r="V25" s="273">
        <v>62</v>
      </c>
      <c r="W25" s="274">
        <v>47</v>
      </c>
      <c r="X25" s="275">
        <v>54</v>
      </c>
      <c r="Y25" s="273">
        <v>1020</v>
      </c>
      <c r="Z25" s="274">
        <v>1098</v>
      </c>
      <c r="AA25" s="275">
        <v>2118</v>
      </c>
      <c r="AB25" s="273">
        <v>66</v>
      </c>
      <c r="AC25" s="274">
        <v>53</v>
      </c>
      <c r="AD25" s="275">
        <v>59</v>
      </c>
      <c r="AE25" s="273">
        <v>1020</v>
      </c>
      <c r="AF25" s="274">
        <v>1098</v>
      </c>
      <c r="AG25" s="275">
        <v>2118</v>
      </c>
      <c r="AH25" s="273">
        <v>33</v>
      </c>
      <c r="AI25" s="274">
        <v>30.5</v>
      </c>
      <c r="AJ25" s="275">
        <v>31.7</v>
      </c>
      <c r="AK25" s="273">
        <v>1020</v>
      </c>
      <c r="AL25" s="274">
        <v>1098</v>
      </c>
      <c r="AM25" s="275">
        <v>2118</v>
      </c>
      <c r="AN25" s="273">
        <v>66</v>
      </c>
      <c r="AO25" s="274">
        <v>50</v>
      </c>
      <c r="AP25" s="275">
        <v>58</v>
      </c>
      <c r="AQ25" s="273">
        <v>2356</v>
      </c>
      <c r="AR25" s="274">
        <v>2432</v>
      </c>
      <c r="AS25" s="275">
        <v>4788</v>
      </c>
      <c r="AT25" s="273">
        <v>68</v>
      </c>
      <c r="AU25" s="274">
        <v>54</v>
      </c>
      <c r="AV25" s="275">
        <v>61</v>
      </c>
      <c r="AW25" s="273">
        <v>2356</v>
      </c>
      <c r="AX25" s="274">
        <v>2432</v>
      </c>
      <c r="AY25" s="275">
        <v>4788</v>
      </c>
      <c r="AZ25" s="273">
        <v>33.9</v>
      </c>
      <c r="BA25" s="274">
        <v>31.4</v>
      </c>
      <c r="BB25" s="275">
        <v>32.6</v>
      </c>
      <c r="BC25" s="273">
        <v>2356</v>
      </c>
      <c r="BD25" s="274">
        <v>2432</v>
      </c>
      <c r="BE25" s="275">
        <v>4788</v>
      </c>
    </row>
    <row r="26" spans="1:57" x14ac:dyDescent="0.35">
      <c r="A26" t="s">
        <v>63</v>
      </c>
      <c r="B26" t="s">
        <v>308</v>
      </c>
      <c r="C26" t="s">
        <v>299</v>
      </c>
      <c r="D26" s="273">
        <v>82</v>
      </c>
      <c r="E26" s="274">
        <v>61</v>
      </c>
      <c r="F26" s="275">
        <v>70</v>
      </c>
      <c r="G26" s="273">
        <v>139</v>
      </c>
      <c r="H26" s="274">
        <v>180</v>
      </c>
      <c r="I26" s="275">
        <v>319</v>
      </c>
      <c r="J26" s="273">
        <v>83</v>
      </c>
      <c r="K26" s="274">
        <v>67</v>
      </c>
      <c r="L26" s="275">
        <v>74</v>
      </c>
      <c r="M26" s="273">
        <v>139</v>
      </c>
      <c r="N26" s="274">
        <v>180</v>
      </c>
      <c r="O26" s="275">
        <v>319</v>
      </c>
      <c r="P26" s="273">
        <v>37.6</v>
      </c>
      <c r="Q26" s="274">
        <v>34.700000000000003</v>
      </c>
      <c r="R26" s="275">
        <v>36</v>
      </c>
      <c r="S26" s="273">
        <v>139</v>
      </c>
      <c r="T26" s="274">
        <v>180</v>
      </c>
      <c r="U26" s="275">
        <v>319</v>
      </c>
      <c r="V26" s="273" t="s">
        <v>197</v>
      </c>
      <c r="W26" s="274" t="s">
        <v>197</v>
      </c>
      <c r="X26" s="275">
        <v>52</v>
      </c>
      <c r="Y26" s="273">
        <v>10</v>
      </c>
      <c r="Z26" s="274">
        <v>11</v>
      </c>
      <c r="AA26" s="275">
        <v>21</v>
      </c>
      <c r="AB26" s="273" t="s">
        <v>197</v>
      </c>
      <c r="AC26" s="274" t="s">
        <v>197</v>
      </c>
      <c r="AD26" s="275">
        <v>57</v>
      </c>
      <c r="AE26" s="273">
        <v>10</v>
      </c>
      <c r="AF26" s="274">
        <v>11</v>
      </c>
      <c r="AG26" s="275">
        <v>21</v>
      </c>
      <c r="AH26" s="273">
        <v>36.9</v>
      </c>
      <c r="AI26" s="274">
        <v>29.2</v>
      </c>
      <c r="AJ26" s="275">
        <v>32.9</v>
      </c>
      <c r="AK26" s="273">
        <v>10</v>
      </c>
      <c r="AL26" s="274">
        <v>11</v>
      </c>
      <c r="AM26" s="275">
        <v>21</v>
      </c>
      <c r="AN26" s="273">
        <v>81</v>
      </c>
      <c r="AO26" s="274">
        <v>60</v>
      </c>
      <c r="AP26" s="275">
        <v>69</v>
      </c>
      <c r="AQ26" s="273">
        <v>180</v>
      </c>
      <c r="AR26" s="274">
        <v>236</v>
      </c>
      <c r="AS26" s="275">
        <v>416</v>
      </c>
      <c r="AT26" s="273">
        <v>83</v>
      </c>
      <c r="AU26" s="274">
        <v>64</v>
      </c>
      <c r="AV26" s="275">
        <v>72</v>
      </c>
      <c r="AW26" s="273">
        <v>180</v>
      </c>
      <c r="AX26" s="274">
        <v>236</v>
      </c>
      <c r="AY26" s="275">
        <v>416</v>
      </c>
      <c r="AZ26" s="273">
        <v>37.299999999999997</v>
      </c>
      <c r="BA26" s="274">
        <v>34.4</v>
      </c>
      <c r="BB26" s="275">
        <v>35.6</v>
      </c>
      <c r="BC26" s="273">
        <v>180</v>
      </c>
      <c r="BD26" s="274">
        <v>236</v>
      </c>
      <c r="BE26" s="275">
        <v>416</v>
      </c>
    </row>
    <row r="27" spans="1:57" x14ac:dyDescent="0.35">
      <c r="A27" t="s">
        <v>61</v>
      </c>
      <c r="B27" t="s">
        <v>306</v>
      </c>
      <c r="C27" t="s">
        <v>299</v>
      </c>
      <c r="D27" s="273">
        <v>74</v>
      </c>
      <c r="E27" s="274">
        <v>56</v>
      </c>
      <c r="F27" s="275">
        <v>65</v>
      </c>
      <c r="G27" s="273">
        <v>1161</v>
      </c>
      <c r="H27" s="274">
        <v>1269</v>
      </c>
      <c r="I27" s="275">
        <v>2430</v>
      </c>
      <c r="J27" s="273">
        <v>75</v>
      </c>
      <c r="K27" s="274">
        <v>59</v>
      </c>
      <c r="L27" s="275">
        <v>67</v>
      </c>
      <c r="M27" s="273">
        <v>1161</v>
      </c>
      <c r="N27" s="274">
        <v>1269</v>
      </c>
      <c r="O27" s="275">
        <v>2430</v>
      </c>
      <c r="P27" s="273">
        <v>34.700000000000003</v>
      </c>
      <c r="Q27" s="274">
        <v>32</v>
      </c>
      <c r="R27" s="275">
        <v>33.299999999999997</v>
      </c>
      <c r="S27" s="273">
        <v>1161</v>
      </c>
      <c r="T27" s="274">
        <v>1269</v>
      </c>
      <c r="U27" s="275">
        <v>2430</v>
      </c>
      <c r="V27" s="273">
        <v>64</v>
      </c>
      <c r="W27" s="274">
        <v>48</v>
      </c>
      <c r="X27" s="275">
        <v>55</v>
      </c>
      <c r="Y27" s="273">
        <v>516</v>
      </c>
      <c r="Z27" s="274">
        <v>585</v>
      </c>
      <c r="AA27" s="275">
        <v>1101</v>
      </c>
      <c r="AB27" s="273">
        <v>65</v>
      </c>
      <c r="AC27" s="274">
        <v>51</v>
      </c>
      <c r="AD27" s="275">
        <v>58</v>
      </c>
      <c r="AE27" s="273">
        <v>516</v>
      </c>
      <c r="AF27" s="274">
        <v>585</v>
      </c>
      <c r="AG27" s="275">
        <v>1101</v>
      </c>
      <c r="AH27" s="273">
        <v>32.5</v>
      </c>
      <c r="AI27" s="274">
        <v>30.3</v>
      </c>
      <c r="AJ27" s="275">
        <v>31.3</v>
      </c>
      <c r="AK27" s="273">
        <v>516</v>
      </c>
      <c r="AL27" s="274">
        <v>585</v>
      </c>
      <c r="AM27" s="275">
        <v>1101</v>
      </c>
      <c r="AN27" s="273">
        <v>70</v>
      </c>
      <c r="AO27" s="274">
        <v>54</v>
      </c>
      <c r="AP27" s="275">
        <v>62</v>
      </c>
      <c r="AQ27" s="273">
        <v>1871</v>
      </c>
      <c r="AR27" s="274">
        <v>2079</v>
      </c>
      <c r="AS27" s="275">
        <v>3950</v>
      </c>
      <c r="AT27" s="273">
        <v>72</v>
      </c>
      <c r="AU27" s="274">
        <v>56</v>
      </c>
      <c r="AV27" s="275">
        <v>64</v>
      </c>
      <c r="AW27" s="273">
        <v>1871</v>
      </c>
      <c r="AX27" s="274">
        <v>2079</v>
      </c>
      <c r="AY27" s="275">
        <v>3950</v>
      </c>
      <c r="AZ27" s="273">
        <v>34</v>
      </c>
      <c r="BA27" s="274">
        <v>31.3</v>
      </c>
      <c r="BB27" s="275">
        <v>32.6</v>
      </c>
      <c r="BC27" s="273">
        <v>1871</v>
      </c>
      <c r="BD27" s="274">
        <v>2079</v>
      </c>
      <c r="BE27" s="275">
        <v>3950</v>
      </c>
    </row>
    <row r="28" spans="1:57" x14ac:dyDescent="0.35">
      <c r="A28" t="s">
        <v>68</v>
      </c>
      <c r="B28" t="s">
        <v>313</v>
      </c>
      <c r="C28" t="s">
        <v>309</v>
      </c>
      <c r="D28" s="273">
        <v>80</v>
      </c>
      <c r="E28" s="274">
        <v>64</v>
      </c>
      <c r="F28" s="275">
        <v>72</v>
      </c>
      <c r="G28" s="273">
        <v>864</v>
      </c>
      <c r="H28" s="274">
        <v>879</v>
      </c>
      <c r="I28" s="275">
        <v>1743</v>
      </c>
      <c r="J28" s="273">
        <v>81</v>
      </c>
      <c r="K28" s="274">
        <v>65</v>
      </c>
      <c r="L28" s="275">
        <v>73</v>
      </c>
      <c r="M28" s="273">
        <v>864</v>
      </c>
      <c r="N28" s="274">
        <v>879</v>
      </c>
      <c r="O28" s="275">
        <v>1743</v>
      </c>
      <c r="P28" s="273">
        <v>36.1</v>
      </c>
      <c r="Q28" s="274">
        <v>33.799999999999997</v>
      </c>
      <c r="R28" s="275">
        <v>34.9</v>
      </c>
      <c r="S28" s="273">
        <v>864</v>
      </c>
      <c r="T28" s="274">
        <v>879</v>
      </c>
      <c r="U28" s="275">
        <v>1743</v>
      </c>
      <c r="V28" s="273">
        <v>72</v>
      </c>
      <c r="W28" s="274">
        <v>49</v>
      </c>
      <c r="X28" s="275">
        <v>60</v>
      </c>
      <c r="Y28" s="273">
        <v>89</v>
      </c>
      <c r="Z28" s="274">
        <v>97</v>
      </c>
      <c r="AA28" s="275">
        <v>186</v>
      </c>
      <c r="AB28" s="273">
        <v>72</v>
      </c>
      <c r="AC28" s="274">
        <v>54</v>
      </c>
      <c r="AD28" s="275">
        <v>62</v>
      </c>
      <c r="AE28" s="273">
        <v>89</v>
      </c>
      <c r="AF28" s="274">
        <v>97</v>
      </c>
      <c r="AG28" s="275">
        <v>186</v>
      </c>
      <c r="AH28" s="273">
        <v>33.6</v>
      </c>
      <c r="AI28" s="274">
        <v>31.4</v>
      </c>
      <c r="AJ28" s="275">
        <v>32.5</v>
      </c>
      <c r="AK28" s="273">
        <v>89</v>
      </c>
      <c r="AL28" s="274">
        <v>97</v>
      </c>
      <c r="AM28" s="275">
        <v>186</v>
      </c>
      <c r="AN28" s="273">
        <v>79</v>
      </c>
      <c r="AO28" s="274">
        <v>63</v>
      </c>
      <c r="AP28" s="275">
        <v>71</v>
      </c>
      <c r="AQ28" s="273">
        <v>978</v>
      </c>
      <c r="AR28" s="274">
        <v>993</v>
      </c>
      <c r="AS28" s="275">
        <v>1971</v>
      </c>
      <c r="AT28" s="273">
        <v>79</v>
      </c>
      <c r="AU28" s="274">
        <v>64</v>
      </c>
      <c r="AV28" s="275">
        <v>72</v>
      </c>
      <c r="AW28" s="273">
        <v>978</v>
      </c>
      <c r="AX28" s="274">
        <v>993</v>
      </c>
      <c r="AY28" s="275">
        <v>1971</v>
      </c>
      <c r="AZ28" s="273">
        <v>35.799999999999997</v>
      </c>
      <c r="BA28" s="274">
        <v>33.6</v>
      </c>
      <c r="BB28" s="275">
        <v>34.700000000000003</v>
      </c>
      <c r="BC28" s="273">
        <v>978</v>
      </c>
      <c r="BD28" s="274">
        <v>993</v>
      </c>
      <c r="BE28" s="275">
        <v>1971</v>
      </c>
    </row>
    <row r="29" spans="1:57" x14ac:dyDescent="0.35">
      <c r="A29" t="s">
        <v>74</v>
      </c>
      <c r="B29" t="s">
        <v>319</v>
      </c>
      <c r="C29" t="s">
        <v>309</v>
      </c>
      <c r="D29" s="273" t="s">
        <v>416</v>
      </c>
      <c r="E29" s="274" t="s">
        <v>416</v>
      </c>
      <c r="F29" s="275" t="s">
        <v>416</v>
      </c>
      <c r="G29" s="273" t="s">
        <v>416</v>
      </c>
      <c r="H29" s="274" t="s">
        <v>416</v>
      </c>
      <c r="I29" s="275" t="s">
        <v>416</v>
      </c>
      <c r="J29" s="273" t="s">
        <v>416</v>
      </c>
      <c r="K29" s="274" t="s">
        <v>416</v>
      </c>
      <c r="L29" s="275" t="s">
        <v>416</v>
      </c>
      <c r="M29" s="273" t="s">
        <v>416</v>
      </c>
      <c r="N29" s="274" t="s">
        <v>416</v>
      </c>
      <c r="O29" s="275" t="s">
        <v>416</v>
      </c>
      <c r="P29" s="273" t="s">
        <v>416</v>
      </c>
      <c r="Q29" s="274" t="s">
        <v>416</v>
      </c>
      <c r="R29" s="275" t="s">
        <v>416</v>
      </c>
      <c r="S29" s="273" t="s">
        <v>416</v>
      </c>
      <c r="T29" s="274" t="s">
        <v>416</v>
      </c>
      <c r="U29" s="275" t="s">
        <v>416</v>
      </c>
      <c r="V29" s="273" t="s">
        <v>416</v>
      </c>
      <c r="W29" s="274" t="s">
        <v>416</v>
      </c>
      <c r="X29" s="275" t="s">
        <v>416</v>
      </c>
      <c r="Y29" s="273" t="s">
        <v>416</v>
      </c>
      <c r="Z29" s="274" t="s">
        <v>416</v>
      </c>
      <c r="AA29" s="275" t="s">
        <v>416</v>
      </c>
      <c r="AB29" s="273" t="s">
        <v>416</v>
      </c>
      <c r="AC29" s="274" t="s">
        <v>416</v>
      </c>
      <c r="AD29" s="275" t="s">
        <v>416</v>
      </c>
      <c r="AE29" s="273" t="s">
        <v>416</v>
      </c>
      <c r="AF29" s="274" t="s">
        <v>416</v>
      </c>
      <c r="AG29" s="275" t="s">
        <v>416</v>
      </c>
      <c r="AH29" s="273" t="s">
        <v>416</v>
      </c>
      <c r="AI29" s="274" t="s">
        <v>416</v>
      </c>
      <c r="AJ29" s="275" t="s">
        <v>416</v>
      </c>
      <c r="AK29" s="273" t="s">
        <v>416</v>
      </c>
      <c r="AL29" s="274" t="s">
        <v>416</v>
      </c>
      <c r="AM29" s="275" t="s">
        <v>416</v>
      </c>
      <c r="AN29" s="273">
        <v>76</v>
      </c>
      <c r="AO29" s="274">
        <v>57</v>
      </c>
      <c r="AP29" s="275">
        <v>67</v>
      </c>
      <c r="AQ29" s="273">
        <v>1169</v>
      </c>
      <c r="AR29" s="274">
        <v>1182</v>
      </c>
      <c r="AS29" s="275">
        <v>2351</v>
      </c>
      <c r="AT29" s="273">
        <v>78</v>
      </c>
      <c r="AU29" s="274">
        <v>61</v>
      </c>
      <c r="AV29" s="275">
        <v>69</v>
      </c>
      <c r="AW29" s="273">
        <v>1169</v>
      </c>
      <c r="AX29" s="274">
        <v>1182</v>
      </c>
      <c r="AY29" s="275">
        <v>2351</v>
      </c>
      <c r="AZ29" s="273">
        <v>35.4</v>
      </c>
      <c r="BA29" s="274">
        <v>32.299999999999997</v>
      </c>
      <c r="BB29" s="275">
        <v>33.799999999999997</v>
      </c>
      <c r="BC29" s="273">
        <v>1169</v>
      </c>
      <c r="BD29" s="274">
        <v>1182</v>
      </c>
      <c r="BE29" s="275">
        <v>2351</v>
      </c>
    </row>
    <row r="30" spans="1:57" x14ac:dyDescent="0.35">
      <c r="A30" t="s">
        <v>73</v>
      </c>
      <c r="B30" t="s">
        <v>318</v>
      </c>
      <c r="C30" t="s">
        <v>309</v>
      </c>
      <c r="D30" s="273">
        <v>74</v>
      </c>
      <c r="E30" s="274">
        <v>55</v>
      </c>
      <c r="F30" s="275">
        <v>65</v>
      </c>
      <c r="G30" s="273">
        <v>1290</v>
      </c>
      <c r="H30" s="274">
        <v>1264</v>
      </c>
      <c r="I30" s="275">
        <v>2554</v>
      </c>
      <c r="J30" s="273">
        <v>77</v>
      </c>
      <c r="K30" s="274">
        <v>58</v>
      </c>
      <c r="L30" s="275">
        <v>68</v>
      </c>
      <c r="M30" s="273">
        <v>1290</v>
      </c>
      <c r="N30" s="274">
        <v>1264</v>
      </c>
      <c r="O30" s="275">
        <v>2554</v>
      </c>
      <c r="P30" s="273">
        <v>35.799999999999997</v>
      </c>
      <c r="Q30" s="274">
        <v>32.200000000000003</v>
      </c>
      <c r="R30" s="275">
        <v>34</v>
      </c>
      <c r="S30" s="273">
        <v>1290</v>
      </c>
      <c r="T30" s="274">
        <v>1264</v>
      </c>
      <c r="U30" s="275">
        <v>2554</v>
      </c>
      <c r="V30" s="273">
        <v>56</v>
      </c>
      <c r="W30" s="274">
        <v>40</v>
      </c>
      <c r="X30" s="275">
        <v>48</v>
      </c>
      <c r="Y30" s="273">
        <v>321</v>
      </c>
      <c r="Z30" s="274">
        <v>313</v>
      </c>
      <c r="AA30" s="275">
        <v>634</v>
      </c>
      <c r="AB30" s="273">
        <v>64</v>
      </c>
      <c r="AC30" s="274">
        <v>48</v>
      </c>
      <c r="AD30" s="275">
        <v>56</v>
      </c>
      <c r="AE30" s="273">
        <v>321</v>
      </c>
      <c r="AF30" s="274">
        <v>313</v>
      </c>
      <c r="AG30" s="275">
        <v>634</v>
      </c>
      <c r="AH30" s="273">
        <v>31.7</v>
      </c>
      <c r="AI30" s="274">
        <v>29</v>
      </c>
      <c r="AJ30" s="275">
        <v>30.3</v>
      </c>
      <c r="AK30" s="273">
        <v>321</v>
      </c>
      <c r="AL30" s="274">
        <v>313</v>
      </c>
      <c r="AM30" s="275">
        <v>634</v>
      </c>
      <c r="AN30" s="273">
        <v>70</v>
      </c>
      <c r="AO30" s="274">
        <v>52</v>
      </c>
      <c r="AP30" s="275">
        <v>61</v>
      </c>
      <c r="AQ30" s="273">
        <v>1741</v>
      </c>
      <c r="AR30" s="274">
        <v>1706</v>
      </c>
      <c r="AS30" s="275">
        <v>3447</v>
      </c>
      <c r="AT30" s="273">
        <v>74</v>
      </c>
      <c r="AU30" s="274">
        <v>56</v>
      </c>
      <c r="AV30" s="275">
        <v>65</v>
      </c>
      <c r="AW30" s="273">
        <v>1741</v>
      </c>
      <c r="AX30" s="274">
        <v>1706</v>
      </c>
      <c r="AY30" s="275">
        <v>3447</v>
      </c>
      <c r="AZ30" s="273">
        <v>34.9</v>
      </c>
      <c r="BA30" s="274">
        <v>31.5</v>
      </c>
      <c r="BB30" s="275">
        <v>33.200000000000003</v>
      </c>
      <c r="BC30" s="273">
        <v>1741</v>
      </c>
      <c r="BD30" s="274">
        <v>1706</v>
      </c>
      <c r="BE30" s="275">
        <v>3447</v>
      </c>
    </row>
    <row r="31" spans="1:57" x14ac:dyDescent="0.35">
      <c r="A31" t="s">
        <v>148</v>
      </c>
      <c r="B31" t="s">
        <v>393</v>
      </c>
      <c r="C31" t="s">
        <v>392</v>
      </c>
      <c r="D31" s="273">
        <v>78</v>
      </c>
      <c r="E31" s="274">
        <v>62</v>
      </c>
      <c r="F31" s="275">
        <v>70</v>
      </c>
      <c r="G31" s="273">
        <v>562</v>
      </c>
      <c r="H31" s="274">
        <v>645</v>
      </c>
      <c r="I31" s="275">
        <v>1207</v>
      </c>
      <c r="J31" s="273">
        <v>80</v>
      </c>
      <c r="K31" s="274">
        <v>63</v>
      </c>
      <c r="L31" s="275">
        <v>71</v>
      </c>
      <c r="M31" s="273">
        <v>562</v>
      </c>
      <c r="N31" s="274">
        <v>645</v>
      </c>
      <c r="O31" s="275">
        <v>1207</v>
      </c>
      <c r="P31" s="273">
        <v>35.6</v>
      </c>
      <c r="Q31" s="274">
        <v>33.299999999999997</v>
      </c>
      <c r="R31" s="275">
        <v>34.4</v>
      </c>
      <c r="S31" s="273">
        <v>562</v>
      </c>
      <c r="T31" s="274">
        <v>645</v>
      </c>
      <c r="U31" s="275">
        <v>1207</v>
      </c>
      <c r="V31" s="273">
        <v>65</v>
      </c>
      <c r="W31" s="274">
        <v>57</v>
      </c>
      <c r="X31" s="275">
        <v>61</v>
      </c>
      <c r="Y31" s="273">
        <v>74</v>
      </c>
      <c r="Z31" s="274">
        <v>60</v>
      </c>
      <c r="AA31" s="275">
        <v>134</v>
      </c>
      <c r="AB31" s="273">
        <v>68</v>
      </c>
      <c r="AC31" s="274">
        <v>63</v>
      </c>
      <c r="AD31" s="275">
        <v>66</v>
      </c>
      <c r="AE31" s="273">
        <v>74</v>
      </c>
      <c r="AF31" s="274">
        <v>60</v>
      </c>
      <c r="AG31" s="275">
        <v>134</v>
      </c>
      <c r="AH31" s="273">
        <v>33.4</v>
      </c>
      <c r="AI31" s="274">
        <v>32.6</v>
      </c>
      <c r="AJ31" s="275">
        <v>33</v>
      </c>
      <c r="AK31" s="273">
        <v>74</v>
      </c>
      <c r="AL31" s="274">
        <v>60</v>
      </c>
      <c r="AM31" s="275">
        <v>134</v>
      </c>
      <c r="AN31" s="273">
        <v>76</v>
      </c>
      <c r="AO31" s="274">
        <v>60</v>
      </c>
      <c r="AP31" s="275">
        <v>68</v>
      </c>
      <c r="AQ31" s="273">
        <v>925</v>
      </c>
      <c r="AR31" s="274">
        <v>1019</v>
      </c>
      <c r="AS31" s="275">
        <v>1944</v>
      </c>
      <c r="AT31" s="273">
        <v>77</v>
      </c>
      <c r="AU31" s="274">
        <v>62</v>
      </c>
      <c r="AV31" s="275">
        <v>69</v>
      </c>
      <c r="AW31" s="273">
        <v>925</v>
      </c>
      <c r="AX31" s="274">
        <v>1019</v>
      </c>
      <c r="AY31" s="275">
        <v>1944</v>
      </c>
      <c r="AZ31" s="273">
        <v>35.200000000000003</v>
      </c>
      <c r="BA31" s="274">
        <v>33.4</v>
      </c>
      <c r="BB31" s="275">
        <v>34.200000000000003</v>
      </c>
      <c r="BC31" s="273">
        <v>925</v>
      </c>
      <c r="BD31" s="274">
        <v>1019</v>
      </c>
      <c r="BE31" s="275">
        <v>1944</v>
      </c>
    </row>
    <row r="32" spans="1:57" x14ac:dyDescent="0.35">
      <c r="A32" t="s">
        <v>150</v>
      </c>
      <c r="B32" t="s">
        <v>182</v>
      </c>
      <c r="C32" t="s">
        <v>392</v>
      </c>
      <c r="D32" s="273">
        <v>76</v>
      </c>
      <c r="E32" s="274">
        <v>60</v>
      </c>
      <c r="F32" s="275">
        <v>68</v>
      </c>
      <c r="G32" s="273">
        <v>1819</v>
      </c>
      <c r="H32" s="274">
        <v>1843</v>
      </c>
      <c r="I32" s="275">
        <v>3662</v>
      </c>
      <c r="J32" s="273">
        <v>77</v>
      </c>
      <c r="K32" s="274">
        <v>62</v>
      </c>
      <c r="L32" s="275">
        <v>69</v>
      </c>
      <c r="M32" s="273">
        <v>1819</v>
      </c>
      <c r="N32" s="274">
        <v>1843</v>
      </c>
      <c r="O32" s="275">
        <v>3662</v>
      </c>
      <c r="P32" s="273">
        <v>35.799999999999997</v>
      </c>
      <c r="Q32" s="274">
        <v>33.799999999999997</v>
      </c>
      <c r="R32" s="275">
        <v>34.799999999999997</v>
      </c>
      <c r="S32" s="273">
        <v>1819</v>
      </c>
      <c r="T32" s="274">
        <v>1843</v>
      </c>
      <c r="U32" s="275">
        <v>3662</v>
      </c>
      <c r="V32" s="273">
        <v>61</v>
      </c>
      <c r="W32" s="274">
        <v>47</v>
      </c>
      <c r="X32" s="275">
        <v>53</v>
      </c>
      <c r="Y32" s="273">
        <v>500</v>
      </c>
      <c r="Z32" s="274">
        <v>559</v>
      </c>
      <c r="AA32" s="275">
        <v>1059</v>
      </c>
      <c r="AB32" s="273">
        <v>63</v>
      </c>
      <c r="AC32" s="274">
        <v>50</v>
      </c>
      <c r="AD32" s="275">
        <v>56</v>
      </c>
      <c r="AE32" s="273">
        <v>500</v>
      </c>
      <c r="AF32" s="274">
        <v>559</v>
      </c>
      <c r="AG32" s="275">
        <v>1059</v>
      </c>
      <c r="AH32" s="273">
        <v>32.5</v>
      </c>
      <c r="AI32" s="274">
        <v>30.2</v>
      </c>
      <c r="AJ32" s="275">
        <v>31.3</v>
      </c>
      <c r="AK32" s="273">
        <v>500</v>
      </c>
      <c r="AL32" s="274">
        <v>559</v>
      </c>
      <c r="AM32" s="275">
        <v>1059</v>
      </c>
      <c r="AN32" s="273">
        <v>73</v>
      </c>
      <c r="AO32" s="274">
        <v>57</v>
      </c>
      <c r="AP32" s="275">
        <v>65</v>
      </c>
      <c r="AQ32" s="273">
        <v>2696</v>
      </c>
      <c r="AR32" s="274">
        <v>2820</v>
      </c>
      <c r="AS32" s="275">
        <v>5516</v>
      </c>
      <c r="AT32" s="273">
        <v>74</v>
      </c>
      <c r="AU32" s="274">
        <v>59</v>
      </c>
      <c r="AV32" s="275">
        <v>66</v>
      </c>
      <c r="AW32" s="273">
        <v>2696</v>
      </c>
      <c r="AX32" s="274">
        <v>2820</v>
      </c>
      <c r="AY32" s="275">
        <v>5516</v>
      </c>
      <c r="AZ32" s="273">
        <v>35.200000000000003</v>
      </c>
      <c r="BA32" s="274">
        <v>33</v>
      </c>
      <c r="BB32" s="275">
        <v>34.1</v>
      </c>
      <c r="BC32" s="273">
        <v>2696</v>
      </c>
      <c r="BD32" s="274">
        <v>2820</v>
      </c>
      <c r="BE32" s="275">
        <v>5516</v>
      </c>
    </row>
    <row r="33" spans="1:57" x14ac:dyDescent="0.35">
      <c r="A33" t="s">
        <v>156</v>
      </c>
      <c r="B33" t="s">
        <v>400</v>
      </c>
      <c r="C33" t="s">
        <v>392</v>
      </c>
      <c r="D33" s="273">
        <v>81</v>
      </c>
      <c r="E33" s="274">
        <v>67</v>
      </c>
      <c r="F33" s="275">
        <v>74</v>
      </c>
      <c r="G33" s="273">
        <v>1014</v>
      </c>
      <c r="H33" s="274">
        <v>1087</v>
      </c>
      <c r="I33" s="275">
        <v>2101</v>
      </c>
      <c r="J33" s="273">
        <v>82</v>
      </c>
      <c r="K33" s="274">
        <v>68</v>
      </c>
      <c r="L33" s="275">
        <v>75</v>
      </c>
      <c r="M33" s="273">
        <v>1014</v>
      </c>
      <c r="N33" s="274">
        <v>1087</v>
      </c>
      <c r="O33" s="275">
        <v>2101</v>
      </c>
      <c r="P33" s="273">
        <v>36.700000000000003</v>
      </c>
      <c r="Q33" s="274">
        <v>34.6</v>
      </c>
      <c r="R33" s="275">
        <v>35.6</v>
      </c>
      <c r="S33" s="273">
        <v>1014</v>
      </c>
      <c r="T33" s="274">
        <v>1087</v>
      </c>
      <c r="U33" s="275">
        <v>2101</v>
      </c>
      <c r="V33" s="273">
        <v>68</v>
      </c>
      <c r="W33" s="274">
        <v>49</v>
      </c>
      <c r="X33" s="275">
        <v>59</v>
      </c>
      <c r="Y33" s="273">
        <v>85</v>
      </c>
      <c r="Z33" s="274">
        <v>74</v>
      </c>
      <c r="AA33" s="275">
        <v>159</v>
      </c>
      <c r="AB33" s="273">
        <v>71</v>
      </c>
      <c r="AC33" s="274">
        <v>50</v>
      </c>
      <c r="AD33" s="275">
        <v>61</v>
      </c>
      <c r="AE33" s="273">
        <v>85</v>
      </c>
      <c r="AF33" s="274">
        <v>74</v>
      </c>
      <c r="AG33" s="275">
        <v>159</v>
      </c>
      <c r="AH33" s="273">
        <v>33.200000000000003</v>
      </c>
      <c r="AI33" s="274">
        <v>31.4</v>
      </c>
      <c r="AJ33" s="275">
        <v>32.4</v>
      </c>
      <c r="AK33" s="273">
        <v>85</v>
      </c>
      <c r="AL33" s="274">
        <v>74</v>
      </c>
      <c r="AM33" s="275">
        <v>159</v>
      </c>
      <c r="AN33" s="273">
        <v>80</v>
      </c>
      <c r="AO33" s="274">
        <v>66</v>
      </c>
      <c r="AP33" s="275">
        <v>73</v>
      </c>
      <c r="AQ33" s="273">
        <v>1230</v>
      </c>
      <c r="AR33" s="274">
        <v>1302</v>
      </c>
      <c r="AS33" s="275">
        <v>2532</v>
      </c>
      <c r="AT33" s="273">
        <v>81</v>
      </c>
      <c r="AU33" s="274">
        <v>67</v>
      </c>
      <c r="AV33" s="275">
        <v>74</v>
      </c>
      <c r="AW33" s="273">
        <v>1230</v>
      </c>
      <c r="AX33" s="274">
        <v>1302</v>
      </c>
      <c r="AY33" s="275">
        <v>2532</v>
      </c>
      <c r="AZ33" s="273">
        <v>36.6</v>
      </c>
      <c r="BA33" s="274">
        <v>34.5</v>
      </c>
      <c r="BB33" s="275">
        <v>35.5</v>
      </c>
      <c r="BC33" s="273">
        <v>1230</v>
      </c>
      <c r="BD33" s="274">
        <v>1302</v>
      </c>
      <c r="BE33" s="275">
        <v>2532</v>
      </c>
    </row>
    <row r="34" spans="1:57" x14ac:dyDescent="0.35">
      <c r="A34" t="s">
        <v>160</v>
      </c>
      <c r="B34" t="s">
        <v>404</v>
      </c>
      <c r="C34" t="s">
        <v>392</v>
      </c>
      <c r="D34" s="273">
        <v>83</v>
      </c>
      <c r="E34" s="274">
        <v>70</v>
      </c>
      <c r="F34" s="275">
        <v>76</v>
      </c>
      <c r="G34" s="273">
        <v>1325</v>
      </c>
      <c r="H34" s="274">
        <v>1355</v>
      </c>
      <c r="I34" s="275">
        <v>2680</v>
      </c>
      <c r="J34" s="273">
        <v>84</v>
      </c>
      <c r="K34" s="274">
        <v>71</v>
      </c>
      <c r="L34" s="275">
        <v>77</v>
      </c>
      <c r="M34" s="273">
        <v>1325</v>
      </c>
      <c r="N34" s="274">
        <v>1355</v>
      </c>
      <c r="O34" s="275">
        <v>2680</v>
      </c>
      <c r="P34" s="273">
        <v>37.200000000000003</v>
      </c>
      <c r="Q34" s="274">
        <v>34.6</v>
      </c>
      <c r="R34" s="275">
        <v>35.9</v>
      </c>
      <c r="S34" s="273">
        <v>1325</v>
      </c>
      <c r="T34" s="274">
        <v>1355</v>
      </c>
      <c r="U34" s="275">
        <v>2680</v>
      </c>
      <c r="V34" s="273">
        <v>77</v>
      </c>
      <c r="W34" s="274">
        <v>55</v>
      </c>
      <c r="X34" s="275">
        <v>67</v>
      </c>
      <c r="Y34" s="273">
        <v>133</v>
      </c>
      <c r="Z34" s="274">
        <v>121</v>
      </c>
      <c r="AA34" s="275">
        <v>254</v>
      </c>
      <c r="AB34" s="273">
        <v>81</v>
      </c>
      <c r="AC34" s="274">
        <v>58</v>
      </c>
      <c r="AD34" s="275">
        <v>70</v>
      </c>
      <c r="AE34" s="273">
        <v>133</v>
      </c>
      <c r="AF34" s="274">
        <v>121</v>
      </c>
      <c r="AG34" s="275">
        <v>254</v>
      </c>
      <c r="AH34" s="273">
        <v>35.5</v>
      </c>
      <c r="AI34" s="274">
        <v>31.4</v>
      </c>
      <c r="AJ34" s="275">
        <v>33.6</v>
      </c>
      <c r="AK34" s="273">
        <v>133</v>
      </c>
      <c r="AL34" s="274">
        <v>121</v>
      </c>
      <c r="AM34" s="275">
        <v>254</v>
      </c>
      <c r="AN34" s="273">
        <v>82</v>
      </c>
      <c r="AO34" s="274">
        <v>68</v>
      </c>
      <c r="AP34" s="275">
        <v>75</v>
      </c>
      <c r="AQ34" s="273">
        <v>1710</v>
      </c>
      <c r="AR34" s="274">
        <v>1726</v>
      </c>
      <c r="AS34" s="275">
        <v>3436</v>
      </c>
      <c r="AT34" s="273">
        <v>83</v>
      </c>
      <c r="AU34" s="274">
        <v>70</v>
      </c>
      <c r="AV34" s="275">
        <v>76</v>
      </c>
      <c r="AW34" s="273">
        <v>1710</v>
      </c>
      <c r="AX34" s="274">
        <v>1726</v>
      </c>
      <c r="AY34" s="275">
        <v>3436</v>
      </c>
      <c r="AZ34" s="273">
        <v>37</v>
      </c>
      <c r="BA34" s="274">
        <v>34.299999999999997</v>
      </c>
      <c r="BB34" s="275">
        <v>35.6</v>
      </c>
      <c r="BC34" s="273">
        <v>1710</v>
      </c>
      <c r="BD34" s="274">
        <v>1726</v>
      </c>
      <c r="BE34" s="275">
        <v>3436</v>
      </c>
    </row>
    <row r="35" spans="1:57" x14ac:dyDescent="0.35">
      <c r="A35" t="s">
        <v>157</v>
      </c>
      <c r="B35" t="s">
        <v>401</v>
      </c>
      <c r="C35" t="s">
        <v>392</v>
      </c>
      <c r="D35" s="273">
        <v>72</v>
      </c>
      <c r="E35" s="274">
        <v>56</v>
      </c>
      <c r="F35" s="275">
        <v>64</v>
      </c>
      <c r="G35" s="273">
        <v>1213</v>
      </c>
      <c r="H35" s="274">
        <v>1250</v>
      </c>
      <c r="I35" s="275">
        <v>2463</v>
      </c>
      <c r="J35" s="273">
        <v>72</v>
      </c>
      <c r="K35" s="274">
        <v>57</v>
      </c>
      <c r="L35" s="275">
        <v>65</v>
      </c>
      <c r="M35" s="273">
        <v>1213</v>
      </c>
      <c r="N35" s="274">
        <v>1250</v>
      </c>
      <c r="O35" s="275">
        <v>2463</v>
      </c>
      <c r="P35" s="273">
        <v>33.799999999999997</v>
      </c>
      <c r="Q35" s="274">
        <v>31.7</v>
      </c>
      <c r="R35" s="275">
        <v>32.799999999999997</v>
      </c>
      <c r="S35" s="273">
        <v>1213</v>
      </c>
      <c r="T35" s="274">
        <v>1250</v>
      </c>
      <c r="U35" s="275">
        <v>2463</v>
      </c>
      <c r="V35" s="273">
        <v>65</v>
      </c>
      <c r="W35" s="274">
        <v>50</v>
      </c>
      <c r="X35" s="275">
        <v>57</v>
      </c>
      <c r="Y35" s="273">
        <v>104</v>
      </c>
      <c r="Z35" s="274">
        <v>131</v>
      </c>
      <c r="AA35" s="275">
        <v>235</v>
      </c>
      <c r="AB35" s="273">
        <v>68</v>
      </c>
      <c r="AC35" s="274">
        <v>55</v>
      </c>
      <c r="AD35" s="275">
        <v>61</v>
      </c>
      <c r="AE35" s="273">
        <v>104</v>
      </c>
      <c r="AF35" s="274">
        <v>131</v>
      </c>
      <c r="AG35" s="275">
        <v>235</v>
      </c>
      <c r="AH35" s="273">
        <v>31.9</v>
      </c>
      <c r="AI35" s="274">
        <v>29.5</v>
      </c>
      <c r="AJ35" s="275">
        <v>30.6</v>
      </c>
      <c r="AK35" s="273">
        <v>104</v>
      </c>
      <c r="AL35" s="274">
        <v>131</v>
      </c>
      <c r="AM35" s="275">
        <v>235</v>
      </c>
      <c r="AN35" s="273">
        <v>71</v>
      </c>
      <c r="AO35" s="274">
        <v>55</v>
      </c>
      <c r="AP35" s="275">
        <v>63</v>
      </c>
      <c r="AQ35" s="273">
        <v>1531</v>
      </c>
      <c r="AR35" s="274">
        <v>1610</v>
      </c>
      <c r="AS35" s="275">
        <v>3141</v>
      </c>
      <c r="AT35" s="273">
        <v>72</v>
      </c>
      <c r="AU35" s="274">
        <v>57</v>
      </c>
      <c r="AV35" s="275">
        <v>64</v>
      </c>
      <c r="AW35" s="273">
        <v>1531</v>
      </c>
      <c r="AX35" s="274">
        <v>1610</v>
      </c>
      <c r="AY35" s="275">
        <v>3141</v>
      </c>
      <c r="AZ35" s="273">
        <v>33.799999999999997</v>
      </c>
      <c r="BA35" s="274">
        <v>31.6</v>
      </c>
      <c r="BB35" s="275">
        <v>32.700000000000003</v>
      </c>
      <c r="BC35" s="273">
        <v>1531</v>
      </c>
      <c r="BD35" s="274">
        <v>1610</v>
      </c>
      <c r="BE35" s="275">
        <v>3141</v>
      </c>
    </row>
    <row r="36" spans="1:57" x14ac:dyDescent="0.35">
      <c r="A36" t="s">
        <v>162</v>
      </c>
      <c r="B36" t="s">
        <v>406</v>
      </c>
      <c r="C36" t="s">
        <v>392</v>
      </c>
      <c r="D36" s="273">
        <v>76</v>
      </c>
      <c r="E36" s="274">
        <v>61</v>
      </c>
      <c r="F36" s="275">
        <v>68</v>
      </c>
      <c r="G36" s="273">
        <v>524</v>
      </c>
      <c r="H36" s="274">
        <v>558</v>
      </c>
      <c r="I36" s="275">
        <v>1082</v>
      </c>
      <c r="J36" s="273">
        <v>77</v>
      </c>
      <c r="K36" s="274">
        <v>65</v>
      </c>
      <c r="L36" s="275">
        <v>71</v>
      </c>
      <c r="M36" s="273">
        <v>524</v>
      </c>
      <c r="N36" s="274">
        <v>558</v>
      </c>
      <c r="O36" s="275">
        <v>1082</v>
      </c>
      <c r="P36" s="273">
        <v>35.299999999999997</v>
      </c>
      <c r="Q36" s="274">
        <v>32.9</v>
      </c>
      <c r="R36" s="275">
        <v>34.1</v>
      </c>
      <c r="S36" s="273">
        <v>524</v>
      </c>
      <c r="T36" s="274">
        <v>558</v>
      </c>
      <c r="U36" s="275">
        <v>1082</v>
      </c>
      <c r="V36" s="273">
        <v>58</v>
      </c>
      <c r="W36" s="274">
        <v>46</v>
      </c>
      <c r="X36" s="275">
        <v>51</v>
      </c>
      <c r="Y36" s="273">
        <v>31</v>
      </c>
      <c r="Z36" s="274">
        <v>46</v>
      </c>
      <c r="AA36" s="275">
        <v>77</v>
      </c>
      <c r="AB36" s="273">
        <v>58</v>
      </c>
      <c r="AC36" s="274">
        <v>48</v>
      </c>
      <c r="AD36" s="275">
        <v>52</v>
      </c>
      <c r="AE36" s="273">
        <v>31</v>
      </c>
      <c r="AF36" s="274">
        <v>46</v>
      </c>
      <c r="AG36" s="275">
        <v>77</v>
      </c>
      <c r="AH36" s="273">
        <v>32.299999999999997</v>
      </c>
      <c r="AI36" s="274">
        <v>28.9</v>
      </c>
      <c r="AJ36" s="275">
        <v>30.3</v>
      </c>
      <c r="AK36" s="273">
        <v>31</v>
      </c>
      <c r="AL36" s="274">
        <v>46</v>
      </c>
      <c r="AM36" s="275">
        <v>77</v>
      </c>
      <c r="AN36" s="273">
        <v>76</v>
      </c>
      <c r="AO36" s="274">
        <v>61</v>
      </c>
      <c r="AP36" s="275">
        <v>68</v>
      </c>
      <c r="AQ36" s="273">
        <v>687</v>
      </c>
      <c r="AR36" s="274">
        <v>767</v>
      </c>
      <c r="AS36" s="275">
        <v>1454</v>
      </c>
      <c r="AT36" s="273">
        <v>77</v>
      </c>
      <c r="AU36" s="274">
        <v>65</v>
      </c>
      <c r="AV36" s="275">
        <v>71</v>
      </c>
      <c r="AW36" s="273">
        <v>687</v>
      </c>
      <c r="AX36" s="274">
        <v>767</v>
      </c>
      <c r="AY36" s="275">
        <v>1454</v>
      </c>
      <c r="AZ36" s="273">
        <v>35.1</v>
      </c>
      <c r="BA36" s="274">
        <v>32.6</v>
      </c>
      <c r="BB36" s="275">
        <v>33.799999999999997</v>
      </c>
      <c r="BC36" s="273">
        <v>687</v>
      </c>
      <c r="BD36" s="274">
        <v>767</v>
      </c>
      <c r="BE36" s="275">
        <v>1454</v>
      </c>
    </row>
    <row r="37" spans="1:57" x14ac:dyDescent="0.35">
      <c r="A37" t="s">
        <v>149</v>
      </c>
      <c r="B37" t="s">
        <v>394</v>
      </c>
      <c r="C37" t="s">
        <v>392</v>
      </c>
      <c r="D37" s="273">
        <v>83</v>
      </c>
      <c r="E37" s="274">
        <v>66</v>
      </c>
      <c r="F37" s="275">
        <v>74</v>
      </c>
      <c r="G37" s="273">
        <v>707</v>
      </c>
      <c r="H37" s="274">
        <v>751</v>
      </c>
      <c r="I37" s="275">
        <v>1458</v>
      </c>
      <c r="J37" s="273">
        <v>84</v>
      </c>
      <c r="K37" s="274">
        <v>68</v>
      </c>
      <c r="L37" s="275">
        <v>76</v>
      </c>
      <c r="M37" s="273">
        <v>707</v>
      </c>
      <c r="N37" s="274">
        <v>751</v>
      </c>
      <c r="O37" s="275">
        <v>1458</v>
      </c>
      <c r="P37" s="273">
        <v>39.200000000000003</v>
      </c>
      <c r="Q37" s="274">
        <v>35.9</v>
      </c>
      <c r="R37" s="275">
        <v>37.5</v>
      </c>
      <c r="S37" s="273">
        <v>707</v>
      </c>
      <c r="T37" s="274">
        <v>751</v>
      </c>
      <c r="U37" s="275">
        <v>1458</v>
      </c>
      <c r="V37" s="273">
        <v>71</v>
      </c>
      <c r="W37" s="274">
        <v>56</v>
      </c>
      <c r="X37" s="275">
        <v>64</v>
      </c>
      <c r="Y37" s="273">
        <v>198</v>
      </c>
      <c r="Z37" s="274">
        <v>206</v>
      </c>
      <c r="AA37" s="275">
        <v>404</v>
      </c>
      <c r="AB37" s="273">
        <v>74</v>
      </c>
      <c r="AC37" s="274">
        <v>57</v>
      </c>
      <c r="AD37" s="275">
        <v>65</v>
      </c>
      <c r="AE37" s="273">
        <v>198</v>
      </c>
      <c r="AF37" s="274">
        <v>206</v>
      </c>
      <c r="AG37" s="275">
        <v>404</v>
      </c>
      <c r="AH37" s="273">
        <v>36</v>
      </c>
      <c r="AI37" s="274">
        <v>33.4</v>
      </c>
      <c r="AJ37" s="275">
        <v>34.700000000000003</v>
      </c>
      <c r="AK37" s="273">
        <v>198</v>
      </c>
      <c r="AL37" s="274">
        <v>206</v>
      </c>
      <c r="AM37" s="275">
        <v>404</v>
      </c>
      <c r="AN37" s="273">
        <v>77</v>
      </c>
      <c r="AO37" s="274">
        <v>63</v>
      </c>
      <c r="AP37" s="275">
        <v>70</v>
      </c>
      <c r="AQ37" s="273">
        <v>1012</v>
      </c>
      <c r="AR37" s="274">
        <v>1059</v>
      </c>
      <c r="AS37" s="275">
        <v>2071</v>
      </c>
      <c r="AT37" s="273">
        <v>79</v>
      </c>
      <c r="AU37" s="274">
        <v>65</v>
      </c>
      <c r="AV37" s="275">
        <v>72</v>
      </c>
      <c r="AW37" s="273">
        <v>1012</v>
      </c>
      <c r="AX37" s="274">
        <v>1059</v>
      </c>
      <c r="AY37" s="275">
        <v>2071</v>
      </c>
      <c r="AZ37" s="273">
        <v>38.1</v>
      </c>
      <c r="BA37" s="274">
        <v>35.200000000000003</v>
      </c>
      <c r="BB37" s="275">
        <v>36.6</v>
      </c>
      <c r="BC37" s="273">
        <v>1012</v>
      </c>
      <c r="BD37" s="274">
        <v>1059</v>
      </c>
      <c r="BE37" s="275">
        <v>2071</v>
      </c>
    </row>
    <row r="38" spans="1:57" x14ac:dyDescent="0.35">
      <c r="A38" t="s">
        <v>158</v>
      </c>
      <c r="B38" t="s">
        <v>402</v>
      </c>
      <c r="C38" t="s">
        <v>392</v>
      </c>
      <c r="D38" s="273">
        <v>81</v>
      </c>
      <c r="E38" s="274">
        <v>63</v>
      </c>
      <c r="F38" s="275">
        <v>72</v>
      </c>
      <c r="G38" s="273">
        <v>678</v>
      </c>
      <c r="H38" s="274">
        <v>764</v>
      </c>
      <c r="I38" s="275">
        <v>1442</v>
      </c>
      <c r="J38" s="273">
        <v>81</v>
      </c>
      <c r="K38" s="274">
        <v>66</v>
      </c>
      <c r="L38" s="275">
        <v>73</v>
      </c>
      <c r="M38" s="273">
        <v>678</v>
      </c>
      <c r="N38" s="274">
        <v>764</v>
      </c>
      <c r="O38" s="275">
        <v>1442</v>
      </c>
      <c r="P38" s="273">
        <v>36.799999999999997</v>
      </c>
      <c r="Q38" s="274">
        <v>34.799999999999997</v>
      </c>
      <c r="R38" s="275">
        <v>35.700000000000003</v>
      </c>
      <c r="S38" s="273">
        <v>678</v>
      </c>
      <c r="T38" s="274">
        <v>764</v>
      </c>
      <c r="U38" s="275">
        <v>1442</v>
      </c>
      <c r="V38" s="273">
        <v>76</v>
      </c>
      <c r="W38" s="274">
        <v>59</v>
      </c>
      <c r="X38" s="275">
        <v>67</v>
      </c>
      <c r="Y38" s="273">
        <v>83</v>
      </c>
      <c r="Z38" s="274">
        <v>92</v>
      </c>
      <c r="AA38" s="275">
        <v>175</v>
      </c>
      <c r="AB38" s="273">
        <v>76</v>
      </c>
      <c r="AC38" s="274">
        <v>62</v>
      </c>
      <c r="AD38" s="275">
        <v>69</v>
      </c>
      <c r="AE38" s="273">
        <v>83</v>
      </c>
      <c r="AF38" s="274">
        <v>92</v>
      </c>
      <c r="AG38" s="275">
        <v>175</v>
      </c>
      <c r="AH38" s="273">
        <v>35.5</v>
      </c>
      <c r="AI38" s="274">
        <v>33</v>
      </c>
      <c r="AJ38" s="275">
        <v>34.200000000000003</v>
      </c>
      <c r="AK38" s="273">
        <v>83</v>
      </c>
      <c r="AL38" s="274">
        <v>92</v>
      </c>
      <c r="AM38" s="275">
        <v>175</v>
      </c>
      <c r="AN38" s="273">
        <v>80</v>
      </c>
      <c r="AO38" s="274">
        <v>63</v>
      </c>
      <c r="AP38" s="275">
        <v>71</v>
      </c>
      <c r="AQ38" s="273">
        <v>784</v>
      </c>
      <c r="AR38" s="274">
        <v>890</v>
      </c>
      <c r="AS38" s="275">
        <v>1674</v>
      </c>
      <c r="AT38" s="273">
        <v>80</v>
      </c>
      <c r="AU38" s="274">
        <v>66</v>
      </c>
      <c r="AV38" s="275">
        <v>72</v>
      </c>
      <c r="AW38" s="273">
        <v>784</v>
      </c>
      <c r="AX38" s="274">
        <v>890</v>
      </c>
      <c r="AY38" s="275">
        <v>1674</v>
      </c>
      <c r="AZ38" s="273">
        <v>36.5</v>
      </c>
      <c r="BA38" s="274">
        <v>34.700000000000003</v>
      </c>
      <c r="BB38" s="275">
        <v>35.5</v>
      </c>
      <c r="BC38" s="273">
        <v>784</v>
      </c>
      <c r="BD38" s="274">
        <v>890</v>
      </c>
      <c r="BE38" s="275">
        <v>1674</v>
      </c>
    </row>
    <row r="39" spans="1:57" x14ac:dyDescent="0.35">
      <c r="A39" t="s">
        <v>161</v>
      </c>
      <c r="B39" t="s">
        <v>405</v>
      </c>
      <c r="C39" t="s">
        <v>392</v>
      </c>
      <c r="D39" s="273">
        <v>78</v>
      </c>
      <c r="E39" s="274">
        <v>64</v>
      </c>
      <c r="F39" s="275">
        <v>70</v>
      </c>
      <c r="G39" s="273">
        <v>1039</v>
      </c>
      <c r="H39" s="274">
        <v>1140</v>
      </c>
      <c r="I39" s="275">
        <v>2179</v>
      </c>
      <c r="J39" s="273">
        <v>79</v>
      </c>
      <c r="K39" s="274">
        <v>65</v>
      </c>
      <c r="L39" s="275">
        <v>72</v>
      </c>
      <c r="M39" s="273">
        <v>1039</v>
      </c>
      <c r="N39" s="274">
        <v>1140</v>
      </c>
      <c r="O39" s="275">
        <v>2179</v>
      </c>
      <c r="P39" s="273">
        <v>36.200000000000003</v>
      </c>
      <c r="Q39" s="274">
        <v>34.200000000000003</v>
      </c>
      <c r="R39" s="275">
        <v>35.200000000000003</v>
      </c>
      <c r="S39" s="273">
        <v>1039</v>
      </c>
      <c r="T39" s="274">
        <v>1140</v>
      </c>
      <c r="U39" s="275">
        <v>2179</v>
      </c>
      <c r="V39" s="273">
        <v>68</v>
      </c>
      <c r="W39" s="274">
        <v>49</v>
      </c>
      <c r="X39" s="275">
        <v>58</v>
      </c>
      <c r="Y39" s="273">
        <v>222</v>
      </c>
      <c r="Z39" s="274">
        <v>259</v>
      </c>
      <c r="AA39" s="275">
        <v>481</v>
      </c>
      <c r="AB39" s="273">
        <v>70</v>
      </c>
      <c r="AC39" s="274">
        <v>53</v>
      </c>
      <c r="AD39" s="275">
        <v>60</v>
      </c>
      <c r="AE39" s="273">
        <v>222</v>
      </c>
      <c r="AF39" s="274">
        <v>259</v>
      </c>
      <c r="AG39" s="275">
        <v>481</v>
      </c>
      <c r="AH39" s="273">
        <v>34.1</v>
      </c>
      <c r="AI39" s="274">
        <v>31.6</v>
      </c>
      <c r="AJ39" s="275">
        <v>32.700000000000003</v>
      </c>
      <c r="AK39" s="273">
        <v>222</v>
      </c>
      <c r="AL39" s="274">
        <v>259</v>
      </c>
      <c r="AM39" s="275">
        <v>481</v>
      </c>
      <c r="AN39" s="273">
        <v>75</v>
      </c>
      <c r="AO39" s="274">
        <v>60</v>
      </c>
      <c r="AP39" s="275">
        <v>67</v>
      </c>
      <c r="AQ39" s="273">
        <v>1412</v>
      </c>
      <c r="AR39" s="274">
        <v>1594</v>
      </c>
      <c r="AS39" s="275">
        <v>3006</v>
      </c>
      <c r="AT39" s="273">
        <v>76</v>
      </c>
      <c r="AU39" s="274">
        <v>62</v>
      </c>
      <c r="AV39" s="275">
        <v>69</v>
      </c>
      <c r="AW39" s="273">
        <v>1412</v>
      </c>
      <c r="AX39" s="274">
        <v>1594</v>
      </c>
      <c r="AY39" s="275">
        <v>3006</v>
      </c>
      <c r="AZ39" s="273">
        <v>35.9</v>
      </c>
      <c r="BA39" s="274">
        <v>33.6</v>
      </c>
      <c r="BB39" s="275">
        <v>34.6</v>
      </c>
      <c r="BC39" s="273">
        <v>1412</v>
      </c>
      <c r="BD39" s="274">
        <v>1594</v>
      </c>
      <c r="BE39" s="275">
        <v>3006</v>
      </c>
    </row>
    <row r="40" spans="1:57" x14ac:dyDescent="0.35">
      <c r="A40" t="s">
        <v>87</v>
      </c>
      <c r="B40" t="s">
        <v>332</v>
      </c>
      <c r="C40" t="s">
        <v>324</v>
      </c>
      <c r="D40" s="273">
        <v>75</v>
      </c>
      <c r="E40" s="274">
        <v>63</v>
      </c>
      <c r="F40" s="275">
        <v>69</v>
      </c>
      <c r="G40" s="273">
        <v>796</v>
      </c>
      <c r="H40" s="274">
        <v>889</v>
      </c>
      <c r="I40" s="275">
        <v>1685</v>
      </c>
      <c r="J40" s="273">
        <v>77</v>
      </c>
      <c r="K40" s="274">
        <v>64</v>
      </c>
      <c r="L40" s="275">
        <v>70</v>
      </c>
      <c r="M40" s="273">
        <v>796</v>
      </c>
      <c r="N40" s="274">
        <v>889</v>
      </c>
      <c r="O40" s="275">
        <v>1685</v>
      </c>
      <c r="P40" s="273">
        <v>37.299999999999997</v>
      </c>
      <c r="Q40" s="274">
        <v>34.6</v>
      </c>
      <c r="R40" s="275">
        <v>35.9</v>
      </c>
      <c r="S40" s="273">
        <v>796</v>
      </c>
      <c r="T40" s="274">
        <v>889</v>
      </c>
      <c r="U40" s="275">
        <v>1685</v>
      </c>
      <c r="V40" s="273">
        <v>58</v>
      </c>
      <c r="W40" s="274">
        <v>38</v>
      </c>
      <c r="X40" s="275">
        <v>47</v>
      </c>
      <c r="Y40" s="273">
        <v>515</v>
      </c>
      <c r="Z40" s="274">
        <v>551</v>
      </c>
      <c r="AA40" s="275">
        <v>1066</v>
      </c>
      <c r="AB40" s="273">
        <v>62</v>
      </c>
      <c r="AC40" s="274">
        <v>42</v>
      </c>
      <c r="AD40" s="275">
        <v>52</v>
      </c>
      <c r="AE40" s="273">
        <v>515</v>
      </c>
      <c r="AF40" s="274">
        <v>551</v>
      </c>
      <c r="AG40" s="275">
        <v>1066</v>
      </c>
      <c r="AH40" s="273">
        <v>32.799999999999997</v>
      </c>
      <c r="AI40" s="274">
        <v>29</v>
      </c>
      <c r="AJ40" s="275">
        <v>30.8</v>
      </c>
      <c r="AK40" s="273">
        <v>515</v>
      </c>
      <c r="AL40" s="274">
        <v>551</v>
      </c>
      <c r="AM40" s="275">
        <v>1066</v>
      </c>
      <c r="AN40" s="273">
        <v>69</v>
      </c>
      <c r="AO40" s="274">
        <v>53</v>
      </c>
      <c r="AP40" s="275">
        <v>61</v>
      </c>
      <c r="AQ40" s="273">
        <v>1481</v>
      </c>
      <c r="AR40" s="274">
        <v>1598</v>
      </c>
      <c r="AS40" s="275">
        <v>3079</v>
      </c>
      <c r="AT40" s="273">
        <v>71</v>
      </c>
      <c r="AU40" s="274">
        <v>55</v>
      </c>
      <c r="AV40" s="275">
        <v>63</v>
      </c>
      <c r="AW40" s="273">
        <v>1481</v>
      </c>
      <c r="AX40" s="274">
        <v>1598</v>
      </c>
      <c r="AY40" s="275">
        <v>3079</v>
      </c>
      <c r="AZ40" s="273">
        <v>35.9</v>
      </c>
      <c r="BA40" s="274">
        <v>32.5</v>
      </c>
      <c r="BB40" s="275">
        <v>34.1</v>
      </c>
      <c r="BC40" s="273">
        <v>1481</v>
      </c>
      <c r="BD40" s="274">
        <v>1598</v>
      </c>
      <c r="BE40" s="275">
        <v>3079</v>
      </c>
    </row>
    <row r="41" spans="1:57" x14ac:dyDescent="0.35">
      <c r="A41" t="s">
        <v>85</v>
      </c>
      <c r="B41" t="s">
        <v>330</v>
      </c>
      <c r="C41" t="s">
        <v>324</v>
      </c>
      <c r="D41" s="273">
        <v>77</v>
      </c>
      <c r="E41" s="274">
        <v>59</v>
      </c>
      <c r="F41" s="275">
        <v>68</v>
      </c>
      <c r="G41" s="273">
        <v>753</v>
      </c>
      <c r="H41" s="274">
        <v>730</v>
      </c>
      <c r="I41" s="275">
        <v>1483</v>
      </c>
      <c r="J41" s="273">
        <v>79</v>
      </c>
      <c r="K41" s="274">
        <v>62</v>
      </c>
      <c r="L41" s="275">
        <v>71</v>
      </c>
      <c r="M41" s="273">
        <v>753</v>
      </c>
      <c r="N41" s="274">
        <v>730</v>
      </c>
      <c r="O41" s="275">
        <v>1483</v>
      </c>
      <c r="P41" s="273">
        <v>36.4</v>
      </c>
      <c r="Q41" s="274">
        <v>33.4</v>
      </c>
      <c r="R41" s="275">
        <v>34.9</v>
      </c>
      <c r="S41" s="273">
        <v>753</v>
      </c>
      <c r="T41" s="274">
        <v>730</v>
      </c>
      <c r="U41" s="275">
        <v>1483</v>
      </c>
      <c r="V41" s="273">
        <v>67</v>
      </c>
      <c r="W41" s="274">
        <v>53</v>
      </c>
      <c r="X41" s="275">
        <v>60</v>
      </c>
      <c r="Y41" s="273">
        <v>789</v>
      </c>
      <c r="Z41" s="274">
        <v>771</v>
      </c>
      <c r="AA41" s="275">
        <v>1560</v>
      </c>
      <c r="AB41" s="273">
        <v>70</v>
      </c>
      <c r="AC41" s="274">
        <v>58</v>
      </c>
      <c r="AD41" s="275">
        <v>64</v>
      </c>
      <c r="AE41" s="273">
        <v>789</v>
      </c>
      <c r="AF41" s="274">
        <v>771</v>
      </c>
      <c r="AG41" s="275">
        <v>1560</v>
      </c>
      <c r="AH41" s="273">
        <v>33.6</v>
      </c>
      <c r="AI41" s="274">
        <v>31.4</v>
      </c>
      <c r="AJ41" s="275">
        <v>32.5</v>
      </c>
      <c r="AK41" s="273">
        <v>789</v>
      </c>
      <c r="AL41" s="274">
        <v>771</v>
      </c>
      <c r="AM41" s="275">
        <v>1560</v>
      </c>
      <c r="AN41" s="273">
        <v>71</v>
      </c>
      <c r="AO41" s="274">
        <v>54</v>
      </c>
      <c r="AP41" s="275">
        <v>63</v>
      </c>
      <c r="AQ41" s="273">
        <v>1725</v>
      </c>
      <c r="AR41" s="274">
        <v>1682</v>
      </c>
      <c r="AS41" s="275">
        <v>3407</v>
      </c>
      <c r="AT41" s="273">
        <v>73</v>
      </c>
      <c r="AU41" s="274">
        <v>58</v>
      </c>
      <c r="AV41" s="275">
        <v>66</v>
      </c>
      <c r="AW41" s="273">
        <v>1725</v>
      </c>
      <c r="AX41" s="274">
        <v>1682</v>
      </c>
      <c r="AY41" s="275">
        <v>3407</v>
      </c>
      <c r="AZ41" s="273">
        <v>34.700000000000003</v>
      </c>
      <c r="BA41" s="274">
        <v>31.9</v>
      </c>
      <c r="BB41" s="275">
        <v>33.299999999999997</v>
      </c>
      <c r="BC41" s="273">
        <v>1725</v>
      </c>
      <c r="BD41" s="274">
        <v>1682</v>
      </c>
      <c r="BE41" s="275">
        <v>3407</v>
      </c>
    </row>
    <row r="42" spans="1:57" x14ac:dyDescent="0.35">
      <c r="A42" t="s">
        <v>88</v>
      </c>
      <c r="B42" t="s">
        <v>333</v>
      </c>
      <c r="C42" t="s">
        <v>324</v>
      </c>
      <c r="D42" s="273">
        <v>81</v>
      </c>
      <c r="E42" s="274">
        <v>61</v>
      </c>
      <c r="F42" s="275">
        <v>71</v>
      </c>
      <c r="G42" s="273">
        <v>820</v>
      </c>
      <c r="H42" s="274">
        <v>886</v>
      </c>
      <c r="I42" s="275">
        <v>1706</v>
      </c>
      <c r="J42" s="273">
        <v>82</v>
      </c>
      <c r="K42" s="274">
        <v>63</v>
      </c>
      <c r="L42" s="275">
        <v>72</v>
      </c>
      <c r="M42" s="273">
        <v>820</v>
      </c>
      <c r="N42" s="274">
        <v>886</v>
      </c>
      <c r="O42" s="275">
        <v>1706</v>
      </c>
      <c r="P42" s="273">
        <v>38.299999999999997</v>
      </c>
      <c r="Q42" s="274">
        <v>35.1</v>
      </c>
      <c r="R42" s="275">
        <v>36.700000000000003</v>
      </c>
      <c r="S42" s="273">
        <v>820</v>
      </c>
      <c r="T42" s="274">
        <v>886</v>
      </c>
      <c r="U42" s="275">
        <v>1706</v>
      </c>
      <c r="V42" s="273">
        <v>69</v>
      </c>
      <c r="W42" s="274">
        <v>65</v>
      </c>
      <c r="X42" s="275">
        <v>67</v>
      </c>
      <c r="Y42" s="273">
        <v>145</v>
      </c>
      <c r="Z42" s="274">
        <v>124</v>
      </c>
      <c r="AA42" s="275">
        <v>269</v>
      </c>
      <c r="AB42" s="273">
        <v>69</v>
      </c>
      <c r="AC42" s="274">
        <v>65</v>
      </c>
      <c r="AD42" s="275">
        <v>67</v>
      </c>
      <c r="AE42" s="273">
        <v>145</v>
      </c>
      <c r="AF42" s="274">
        <v>124</v>
      </c>
      <c r="AG42" s="275">
        <v>269</v>
      </c>
      <c r="AH42" s="273">
        <v>35.4</v>
      </c>
      <c r="AI42" s="274">
        <v>34.200000000000003</v>
      </c>
      <c r="AJ42" s="275">
        <v>34.799999999999997</v>
      </c>
      <c r="AK42" s="273">
        <v>145</v>
      </c>
      <c r="AL42" s="274">
        <v>124</v>
      </c>
      <c r="AM42" s="275">
        <v>269</v>
      </c>
      <c r="AN42" s="273">
        <v>79</v>
      </c>
      <c r="AO42" s="274">
        <v>62</v>
      </c>
      <c r="AP42" s="275">
        <v>70</v>
      </c>
      <c r="AQ42" s="273">
        <v>1088</v>
      </c>
      <c r="AR42" s="274">
        <v>1152</v>
      </c>
      <c r="AS42" s="275">
        <v>2240</v>
      </c>
      <c r="AT42" s="273">
        <v>80</v>
      </c>
      <c r="AU42" s="274">
        <v>63</v>
      </c>
      <c r="AV42" s="275">
        <v>71</v>
      </c>
      <c r="AW42" s="273">
        <v>1088</v>
      </c>
      <c r="AX42" s="274">
        <v>1152</v>
      </c>
      <c r="AY42" s="275">
        <v>2240</v>
      </c>
      <c r="AZ42" s="273">
        <v>37.9</v>
      </c>
      <c r="BA42" s="274">
        <v>35.200000000000003</v>
      </c>
      <c r="BB42" s="275">
        <v>36.5</v>
      </c>
      <c r="BC42" s="273">
        <v>1088</v>
      </c>
      <c r="BD42" s="274">
        <v>1152</v>
      </c>
      <c r="BE42" s="275">
        <v>2240</v>
      </c>
    </row>
    <row r="43" spans="1:57" x14ac:dyDescent="0.35">
      <c r="A43" t="s">
        <v>90</v>
      </c>
      <c r="B43" t="s">
        <v>335</v>
      </c>
      <c r="C43" t="s">
        <v>324</v>
      </c>
      <c r="D43" s="273">
        <v>83</v>
      </c>
      <c r="E43" s="274">
        <v>66</v>
      </c>
      <c r="F43" s="275">
        <v>75</v>
      </c>
      <c r="G43" s="273">
        <v>923</v>
      </c>
      <c r="H43" s="274">
        <v>934</v>
      </c>
      <c r="I43" s="275">
        <v>1857</v>
      </c>
      <c r="J43" s="273">
        <v>84</v>
      </c>
      <c r="K43" s="274">
        <v>67</v>
      </c>
      <c r="L43" s="275">
        <v>76</v>
      </c>
      <c r="M43" s="273">
        <v>923</v>
      </c>
      <c r="N43" s="274">
        <v>934</v>
      </c>
      <c r="O43" s="275">
        <v>1857</v>
      </c>
      <c r="P43" s="273">
        <v>35.4</v>
      </c>
      <c r="Q43" s="274">
        <v>33.1</v>
      </c>
      <c r="R43" s="275">
        <v>34.299999999999997</v>
      </c>
      <c r="S43" s="273">
        <v>923</v>
      </c>
      <c r="T43" s="274">
        <v>934</v>
      </c>
      <c r="U43" s="275">
        <v>1857</v>
      </c>
      <c r="V43" s="273">
        <v>78</v>
      </c>
      <c r="W43" s="274">
        <v>63</v>
      </c>
      <c r="X43" s="275">
        <v>70</v>
      </c>
      <c r="Y43" s="273">
        <v>213</v>
      </c>
      <c r="Z43" s="274">
        <v>234</v>
      </c>
      <c r="AA43" s="275">
        <v>447</v>
      </c>
      <c r="AB43" s="273">
        <v>78</v>
      </c>
      <c r="AC43" s="274">
        <v>66</v>
      </c>
      <c r="AD43" s="275">
        <v>72</v>
      </c>
      <c r="AE43" s="273">
        <v>213</v>
      </c>
      <c r="AF43" s="274">
        <v>234</v>
      </c>
      <c r="AG43" s="275">
        <v>447</v>
      </c>
      <c r="AH43" s="273">
        <v>34.799999999999997</v>
      </c>
      <c r="AI43" s="274">
        <v>33.200000000000003</v>
      </c>
      <c r="AJ43" s="275">
        <v>34</v>
      </c>
      <c r="AK43" s="273">
        <v>213</v>
      </c>
      <c r="AL43" s="274">
        <v>234</v>
      </c>
      <c r="AM43" s="275">
        <v>447</v>
      </c>
      <c r="AN43" s="273">
        <v>82</v>
      </c>
      <c r="AO43" s="274">
        <v>66</v>
      </c>
      <c r="AP43" s="275">
        <v>74</v>
      </c>
      <c r="AQ43" s="273">
        <v>1214</v>
      </c>
      <c r="AR43" s="274">
        <v>1246</v>
      </c>
      <c r="AS43" s="275">
        <v>2460</v>
      </c>
      <c r="AT43" s="273">
        <v>83</v>
      </c>
      <c r="AU43" s="274">
        <v>67</v>
      </c>
      <c r="AV43" s="275">
        <v>75</v>
      </c>
      <c r="AW43" s="273">
        <v>1214</v>
      </c>
      <c r="AX43" s="274">
        <v>1246</v>
      </c>
      <c r="AY43" s="275">
        <v>2460</v>
      </c>
      <c r="AZ43" s="273">
        <v>35.299999999999997</v>
      </c>
      <c r="BA43" s="274">
        <v>33.200000000000003</v>
      </c>
      <c r="BB43" s="275">
        <v>34.200000000000003</v>
      </c>
      <c r="BC43" s="273">
        <v>1214</v>
      </c>
      <c r="BD43" s="274">
        <v>1246</v>
      </c>
      <c r="BE43" s="275">
        <v>2460</v>
      </c>
    </row>
    <row r="44" spans="1:57" x14ac:dyDescent="0.35">
      <c r="A44" t="s">
        <v>135</v>
      </c>
      <c r="B44" t="s">
        <v>380</v>
      </c>
      <c r="C44" t="s">
        <v>372</v>
      </c>
      <c r="D44" s="273">
        <v>82</v>
      </c>
      <c r="E44" s="274">
        <v>66</v>
      </c>
      <c r="F44" s="275">
        <v>74</v>
      </c>
      <c r="G44" s="273">
        <v>1468</v>
      </c>
      <c r="H44" s="274">
        <v>1518</v>
      </c>
      <c r="I44" s="275">
        <v>2986</v>
      </c>
      <c r="J44" s="273">
        <v>83</v>
      </c>
      <c r="K44" s="274">
        <v>68</v>
      </c>
      <c r="L44" s="275">
        <v>76</v>
      </c>
      <c r="M44" s="273">
        <v>1468</v>
      </c>
      <c r="N44" s="274">
        <v>1518</v>
      </c>
      <c r="O44" s="275">
        <v>2986</v>
      </c>
      <c r="P44" s="273">
        <v>37.1</v>
      </c>
      <c r="Q44" s="274">
        <v>34.299999999999997</v>
      </c>
      <c r="R44" s="275">
        <v>35.700000000000003</v>
      </c>
      <c r="S44" s="273">
        <v>1468</v>
      </c>
      <c r="T44" s="274">
        <v>1518</v>
      </c>
      <c r="U44" s="275">
        <v>2986</v>
      </c>
      <c r="V44" s="273">
        <v>75</v>
      </c>
      <c r="W44" s="274">
        <v>51</v>
      </c>
      <c r="X44" s="275">
        <v>63</v>
      </c>
      <c r="Y44" s="273">
        <v>209</v>
      </c>
      <c r="Z44" s="274">
        <v>206</v>
      </c>
      <c r="AA44" s="275">
        <v>415</v>
      </c>
      <c r="AB44" s="273">
        <v>79</v>
      </c>
      <c r="AC44" s="274">
        <v>55</v>
      </c>
      <c r="AD44" s="275">
        <v>67</v>
      </c>
      <c r="AE44" s="273">
        <v>209</v>
      </c>
      <c r="AF44" s="274">
        <v>206</v>
      </c>
      <c r="AG44" s="275">
        <v>415</v>
      </c>
      <c r="AH44" s="273">
        <v>35.4</v>
      </c>
      <c r="AI44" s="274">
        <v>31</v>
      </c>
      <c r="AJ44" s="275">
        <v>33.200000000000003</v>
      </c>
      <c r="AK44" s="273">
        <v>209</v>
      </c>
      <c r="AL44" s="274">
        <v>206</v>
      </c>
      <c r="AM44" s="275">
        <v>415</v>
      </c>
      <c r="AN44" s="273">
        <v>80</v>
      </c>
      <c r="AO44" s="274">
        <v>63</v>
      </c>
      <c r="AP44" s="275">
        <v>71</v>
      </c>
      <c r="AQ44" s="273">
        <v>1802</v>
      </c>
      <c r="AR44" s="274">
        <v>1846</v>
      </c>
      <c r="AS44" s="275">
        <v>3648</v>
      </c>
      <c r="AT44" s="273">
        <v>81</v>
      </c>
      <c r="AU44" s="274">
        <v>66</v>
      </c>
      <c r="AV44" s="275">
        <v>73</v>
      </c>
      <c r="AW44" s="273">
        <v>1802</v>
      </c>
      <c r="AX44" s="274">
        <v>1846</v>
      </c>
      <c r="AY44" s="275">
        <v>3648</v>
      </c>
      <c r="AZ44" s="273">
        <v>36.799999999999997</v>
      </c>
      <c r="BA44" s="274">
        <v>33.799999999999997</v>
      </c>
      <c r="BB44" s="275">
        <v>35.299999999999997</v>
      </c>
      <c r="BC44" s="273">
        <v>1802</v>
      </c>
      <c r="BD44" s="274">
        <v>1846</v>
      </c>
      <c r="BE44" s="275">
        <v>3648</v>
      </c>
    </row>
    <row r="45" spans="1:57" x14ac:dyDescent="0.35">
      <c r="A45" t="s">
        <v>128</v>
      </c>
      <c r="B45" t="s">
        <v>373</v>
      </c>
      <c r="C45" t="s">
        <v>372</v>
      </c>
      <c r="D45" s="273">
        <v>81</v>
      </c>
      <c r="E45" s="274">
        <v>65</v>
      </c>
      <c r="F45" s="275">
        <v>73</v>
      </c>
      <c r="G45" s="273">
        <v>610</v>
      </c>
      <c r="H45" s="274">
        <v>582</v>
      </c>
      <c r="I45" s="275">
        <v>1192</v>
      </c>
      <c r="J45" s="273">
        <v>81</v>
      </c>
      <c r="K45" s="274">
        <v>67</v>
      </c>
      <c r="L45" s="275">
        <v>74</v>
      </c>
      <c r="M45" s="273">
        <v>610</v>
      </c>
      <c r="N45" s="274">
        <v>582</v>
      </c>
      <c r="O45" s="275">
        <v>1192</v>
      </c>
      <c r="P45" s="273">
        <v>37.299999999999997</v>
      </c>
      <c r="Q45" s="274">
        <v>34.5</v>
      </c>
      <c r="R45" s="275">
        <v>35.9</v>
      </c>
      <c r="S45" s="273">
        <v>610</v>
      </c>
      <c r="T45" s="274">
        <v>582</v>
      </c>
      <c r="U45" s="275">
        <v>1192</v>
      </c>
      <c r="V45" s="273">
        <v>79</v>
      </c>
      <c r="W45" s="274">
        <v>52</v>
      </c>
      <c r="X45" s="275">
        <v>65</v>
      </c>
      <c r="Y45" s="273">
        <v>81</v>
      </c>
      <c r="Z45" s="274">
        <v>87</v>
      </c>
      <c r="AA45" s="275">
        <v>168</v>
      </c>
      <c r="AB45" s="273">
        <v>80</v>
      </c>
      <c r="AC45" s="274">
        <v>61</v>
      </c>
      <c r="AD45" s="275">
        <v>70</v>
      </c>
      <c r="AE45" s="273">
        <v>81</v>
      </c>
      <c r="AF45" s="274">
        <v>87</v>
      </c>
      <c r="AG45" s="275">
        <v>168</v>
      </c>
      <c r="AH45" s="273">
        <v>37.299999999999997</v>
      </c>
      <c r="AI45" s="274">
        <v>33</v>
      </c>
      <c r="AJ45" s="275">
        <v>35.1</v>
      </c>
      <c r="AK45" s="273">
        <v>81</v>
      </c>
      <c r="AL45" s="274">
        <v>87</v>
      </c>
      <c r="AM45" s="275">
        <v>168</v>
      </c>
      <c r="AN45" s="273">
        <v>81</v>
      </c>
      <c r="AO45" s="274">
        <v>64</v>
      </c>
      <c r="AP45" s="275">
        <v>72</v>
      </c>
      <c r="AQ45" s="273">
        <v>738</v>
      </c>
      <c r="AR45" s="274">
        <v>722</v>
      </c>
      <c r="AS45" s="275">
        <v>1460</v>
      </c>
      <c r="AT45" s="273">
        <v>81</v>
      </c>
      <c r="AU45" s="274">
        <v>67</v>
      </c>
      <c r="AV45" s="275">
        <v>74</v>
      </c>
      <c r="AW45" s="273">
        <v>738</v>
      </c>
      <c r="AX45" s="274">
        <v>722</v>
      </c>
      <c r="AY45" s="275">
        <v>1460</v>
      </c>
      <c r="AZ45" s="273">
        <v>37.200000000000003</v>
      </c>
      <c r="BA45" s="274">
        <v>34.4</v>
      </c>
      <c r="BB45" s="275">
        <v>35.799999999999997</v>
      </c>
      <c r="BC45" s="273">
        <v>738</v>
      </c>
      <c r="BD45" s="274">
        <v>722</v>
      </c>
      <c r="BE45" s="275">
        <v>1460</v>
      </c>
    </row>
    <row r="46" spans="1:57" x14ac:dyDescent="0.35">
      <c r="A46" t="s">
        <v>143</v>
      </c>
      <c r="B46" t="s">
        <v>388</v>
      </c>
      <c r="C46" t="s">
        <v>372</v>
      </c>
      <c r="D46" s="273">
        <v>84</v>
      </c>
      <c r="E46" s="274">
        <v>69</v>
      </c>
      <c r="F46" s="275">
        <v>76</v>
      </c>
      <c r="G46" s="273">
        <v>846</v>
      </c>
      <c r="H46" s="274">
        <v>859</v>
      </c>
      <c r="I46" s="275">
        <v>1705</v>
      </c>
      <c r="J46" s="273">
        <v>84</v>
      </c>
      <c r="K46" s="274">
        <v>70</v>
      </c>
      <c r="L46" s="275">
        <v>77</v>
      </c>
      <c r="M46" s="273">
        <v>846</v>
      </c>
      <c r="N46" s="274">
        <v>859</v>
      </c>
      <c r="O46" s="275">
        <v>1705</v>
      </c>
      <c r="P46" s="273">
        <v>37.9</v>
      </c>
      <c r="Q46" s="274">
        <v>35.299999999999997</v>
      </c>
      <c r="R46" s="275">
        <v>36.5</v>
      </c>
      <c r="S46" s="273">
        <v>846</v>
      </c>
      <c r="T46" s="274">
        <v>859</v>
      </c>
      <c r="U46" s="275">
        <v>1705</v>
      </c>
      <c r="V46" s="273">
        <v>77</v>
      </c>
      <c r="W46" s="274">
        <v>55</v>
      </c>
      <c r="X46" s="275">
        <v>68</v>
      </c>
      <c r="Y46" s="273">
        <v>102</v>
      </c>
      <c r="Z46" s="274">
        <v>80</v>
      </c>
      <c r="AA46" s="275">
        <v>182</v>
      </c>
      <c r="AB46" s="273">
        <v>77</v>
      </c>
      <c r="AC46" s="274">
        <v>55</v>
      </c>
      <c r="AD46" s="275">
        <v>68</v>
      </c>
      <c r="AE46" s="273">
        <v>102</v>
      </c>
      <c r="AF46" s="274">
        <v>80</v>
      </c>
      <c r="AG46" s="275">
        <v>182</v>
      </c>
      <c r="AH46" s="273">
        <v>35.299999999999997</v>
      </c>
      <c r="AI46" s="274">
        <v>33</v>
      </c>
      <c r="AJ46" s="275">
        <v>34.299999999999997</v>
      </c>
      <c r="AK46" s="273">
        <v>102</v>
      </c>
      <c r="AL46" s="274">
        <v>80</v>
      </c>
      <c r="AM46" s="275">
        <v>182</v>
      </c>
      <c r="AN46" s="273">
        <v>83</v>
      </c>
      <c r="AO46" s="274">
        <v>67</v>
      </c>
      <c r="AP46" s="275">
        <v>75</v>
      </c>
      <c r="AQ46" s="273">
        <v>1031</v>
      </c>
      <c r="AR46" s="274">
        <v>1029</v>
      </c>
      <c r="AS46" s="275">
        <v>2060</v>
      </c>
      <c r="AT46" s="273">
        <v>83</v>
      </c>
      <c r="AU46" s="274">
        <v>68</v>
      </c>
      <c r="AV46" s="275">
        <v>75</v>
      </c>
      <c r="AW46" s="273">
        <v>1031</v>
      </c>
      <c r="AX46" s="274">
        <v>1029</v>
      </c>
      <c r="AY46" s="275">
        <v>2060</v>
      </c>
      <c r="AZ46" s="273">
        <v>37.6</v>
      </c>
      <c r="BA46" s="274">
        <v>34.9</v>
      </c>
      <c r="BB46" s="275">
        <v>36.299999999999997</v>
      </c>
      <c r="BC46" s="273">
        <v>1031</v>
      </c>
      <c r="BD46" s="274">
        <v>1029</v>
      </c>
      <c r="BE46" s="275">
        <v>2060</v>
      </c>
    </row>
    <row r="47" spans="1:57" x14ac:dyDescent="0.35">
      <c r="A47" t="s">
        <v>139</v>
      </c>
      <c r="B47" t="s">
        <v>384</v>
      </c>
      <c r="C47" t="s">
        <v>372</v>
      </c>
      <c r="D47" s="273">
        <v>79</v>
      </c>
      <c r="E47" s="274">
        <v>63</v>
      </c>
      <c r="F47" s="275">
        <v>71</v>
      </c>
      <c r="G47" s="273">
        <v>617</v>
      </c>
      <c r="H47" s="274">
        <v>619</v>
      </c>
      <c r="I47" s="275">
        <v>1236</v>
      </c>
      <c r="J47" s="273">
        <v>80</v>
      </c>
      <c r="K47" s="274">
        <v>65</v>
      </c>
      <c r="L47" s="275">
        <v>72</v>
      </c>
      <c r="M47" s="273">
        <v>617</v>
      </c>
      <c r="N47" s="274">
        <v>619</v>
      </c>
      <c r="O47" s="275">
        <v>1236</v>
      </c>
      <c r="P47" s="273">
        <v>36.4</v>
      </c>
      <c r="Q47" s="274">
        <v>33.9</v>
      </c>
      <c r="R47" s="275">
        <v>35.1</v>
      </c>
      <c r="S47" s="273">
        <v>617</v>
      </c>
      <c r="T47" s="274">
        <v>619</v>
      </c>
      <c r="U47" s="275">
        <v>1236</v>
      </c>
      <c r="V47" s="273">
        <v>75</v>
      </c>
      <c r="W47" s="274">
        <v>65</v>
      </c>
      <c r="X47" s="275">
        <v>70</v>
      </c>
      <c r="Y47" s="273">
        <v>306</v>
      </c>
      <c r="Z47" s="274">
        <v>352</v>
      </c>
      <c r="AA47" s="275">
        <v>658</v>
      </c>
      <c r="AB47" s="273">
        <v>78</v>
      </c>
      <c r="AC47" s="274">
        <v>68</v>
      </c>
      <c r="AD47" s="275">
        <v>72</v>
      </c>
      <c r="AE47" s="273">
        <v>306</v>
      </c>
      <c r="AF47" s="274">
        <v>352</v>
      </c>
      <c r="AG47" s="275">
        <v>658</v>
      </c>
      <c r="AH47" s="273">
        <v>35.1</v>
      </c>
      <c r="AI47" s="274">
        <v>33.299999999999997</v>
      </c>
      <c r="AJ47" s="275">
        <v>34.1</v>
      </c>
      <c r="AK47" s="273">
        <v>306</v>
      </c>
      <c r="AL47" s="274">
        <v>352</v>
      </c>
      <c r="AM47" s="275">
        <v>658</v>
      </c>
      <c r="AN47" s="273">
        <v>76</v>
      </c>
      <c r="AO47" s="274">
        <v>63</v>
      </c>
      <c r="AP47" s="275">
        <v>69</v>
      </c>
      <c r="AQ47" s="273">
        <v>998</v>
      </c>
      <c r="AR47" s="274">
        <v>1041</v>
      </c>
      <c r="AS47" s="275">
        <v>2039</v>
      </c>
      <c r="AT47" s="273">
        <v>77</v>
      </c>
      <c r="AU47" s="274">
        <v>65</v>
      </c>
      <c r="AV47" s="275">
        <v>71</v>
      </c>
      <c r="AW47" s="273">
        <v>998</v>
      </c>
      <c r="AX47" s="274">
        <v>1041</v>
      </c>
      <c r="AY47" s="275">
        <v>2039</v>
      </c>
      <c r="AZ47" s="273">
        <v>35.799999999999997</v>
      </c>
      <c r="BA47" s="274">
        <v>33.5</v>
      </c>
      <c r="BB47" s="275">
        <v>34.6</v>
      </c>
      <c r="BC47" s="273">
        <v>998</v>
      </c>
      <c r="BD47" s="274">
        <v>1041</v>
      </c>
      <c r="BE47" s="275">
        <v>2039</v>
      </c>
    </row>
    <row r="48" spans="1:57" x14ac:dyDescent="0.35">
      <c r="A48" t="s">
        <v>140</v>
      </c>
      <c r="B48" t="s">
        <v>385</v>
      </c>
      <c r="C48" t="s">
        <v>372</v>
      </c>
      <c r="D48" s="273">
        <v>78</v>
      </c>
      <c r="E48" s="274">
        <v>63</v>
      </c>
      <c r="F48" s="275">
        <v>70</v>
      </c>
      <c r="G48" s="273">
        <v>441</v>
      </c>
      <c r="H48" s="274">
        <v>491</v>
      </c>
      <c r="I48" s="275">
        <v>932</v>
      </c>
      <c r="J48" s="273">
        <v>80</v>
      </c>
      <c r="K48" s="274">
        <v>65</v>
      </c>
      <c r="L48" s="275">
        <v>72</v>
      </c>
      <c r="M48" s="273">
        <v>441</v>
      </c>
      <c r="N48" s="274">
        <v>491</v>
      </c>
      <c r="O48" s="275">
        <v>932</v>
      </c>
      <c r="P48" s="273">
        <v>36</v>
      </c>
      <c r="Q48" s="274">
        <v>33.700000000000003</v>
      </c>
      <c r="R48" s="275">
        <v>34.799999999999997</v>
      </c>
      <c r="S48" s="273">
        <v>441</v>
      </c>
      <c r="T48" s="274">
        <v>491</v>
      </c>
      <c r="U48" s="275">
        <v>932</v>
      </c>
      <c r="V48" s="273">
        <v>76</v>
      </c>
      <c r="W48" s="274">
        <v>59</v>
      </c>
      <c r="X48" s="275">
        <v>67</v>
      </c>
      <c r="Y48" s="273">
        <v>625</v>
      </c>
      <c r="Z48" s="274">
        <v>657</v>
      </c>
      <c r="AA48" s="275">
        <v>1282</v>
      </c>
      <c r="AB48" s="273">
        <v>77</v>
      </c>
      <c r="AC48" s="274">
        <v>61</v>
      </c>
      <c r="AD48" s="275">
        <v>69</v>
      </c>
      <c r="AE48" s="273">
        <v>625</v>
      </c>
      <c r="AF48" s="274">
        <v>657</v>
      </c>
      <c r="AG48" s="275">
        <v>1282</v>
      </c>
      <c r="AH48" s="273">
        <v>34.700000000000003</v>
      </c>
      <c r="AI48" s="274">
        <v>32.200000000000003</v>
      </c>
      <c r="AJ48" s="275">
        <v>33.4</v>
      </c>
      <c r="AK48" s="273">
        <v>625</v>
      </c>
      <c r="AL48" s="274">
        <v>657</v>
      </c>
      <c r="AM48" s="275">
        <v>1282</v>
      </c>
      <c r="AN48" s="273">
        <v>76</v>
      </c>
      <c r="AO48" s="274">
        <v>60</v>
      </c>
      <c r="AP48" s="275">
        <v>68</v>
      </c>
      <c r="AQ48" s="273">
        <v>1214</v>
      </c>
      <c r="AR48" s="274">
        <v>1288</v>
      </c>
      <c r="AS48" s="275">
        <v>2502</v>
      </c>
      <c r="AT48" s="273">
        <v>77</v>
      </c>
      <c r="AU48" s="274">
        <v>61</v>
      </c>
      <c r="AV48" s="275">
        <v>69</v>
      </c>
      <c r="AW48" s="273">
        <v>1214</v>
      </c>
      <c r="AX48" s="274">
        <v>1288</v>
      </c>
      <c r="AY48" s="275">
        <v>2502</v>
      </c>
      <c r="AZ48" s="273">
        <v>35</v>
      </c>
      <c r="BA48" s="274">
        <v>32.700000000000003</v>
      </c>
      <c r="BB48" s="275">
        <v>33.799999999999997</v>
      </c>
      <c r="BC48" s="273">
        <v>1214</v>
      </c>
      <c r="BD48" s="274">
        <v>1288</v>
      </c>
      <c r="BE48" s="275">
        <v>2502</v>
      </c>
    </row>
    <row r="49" spans="1:57" x14ac:dyDescent="0.35">
      <c r="A49" t="s">
        <v>145</v>
      </c>
      <c r="B49" t="s">
        <v>390</v>
      </c>
      <c r="C49" t="s">
        <v>372</v>
      </c>
      <c r="D49" s="273">
        <v>84</v>
      </c>
      <c r="E49" s="274">
        <v>68</v>
      </c>
      <c r="F49" s="275">
        <v>76</v>
      </c>
      <c r="G49" s="273">
        <v>639</v>
      </c>
      <c r="H49" s="274">
        <v>669</v>
      </c>
      <c r="I49" s="275">
        <v>1308</v>
      </c>
      <c r="J49" s="273">
        <v>85</v>
      </c>
      <c r="K49" s="274">
        <v>70</v>
      </c>
      <c r="L49" s="275">
        <v>77</v>
      </c>
      <c r="M49" s="273">
        <v>639</v>
      </c>
      <c r="N49" s="274">
        <v>669</v>
      </c>
      <c r="O49" s="275">
        <v>1308</v>
      </c>
      <c r="P49" s="273">
        <v>38.5</v>
      </c>
      <c r="Q49" s="274">
        <v>36</v>
      </c>
      <c r="R49" s="275">
        <v>37.299999999999997</v>
      </c>
      <c r="S49" s="273">
        <v>639</v>
      </c>
      <c r="T49" s="274">
        <v>669</v>
      </c>
      <c r="U49" s="275">
        <v>1308</v>
      </c>
      <c r="V49" s="273">
        <v>72</v>
      </c>
      <c r="W49" s="274">
        <v>60</v>
      </c>
      <c r="X49" s="275">
        <v>65</v>
      </c>
      <c r="Y49" s="273">
        <v>111</v>
      </c>
      <c r="Z49" s="274">
        <v>134</v>
      </c>
      <c r="AA49" s="275">
        <v>245</v>
      </c>
      <c r="AB49" s="273">
        <v>72</v>
      </c>
      <c r="AC49" s="274">
        <v>64</v>
      </c>
      <c r="AD49" s="275">
        <v>68</v>
      </c>
      <c r="AE49" s="273">
        <v>111</v>
      </c>
      <c r="AF49" s="274">
        <v>134</v>
      </c>
      <c r="AG49" s="275">
        <v>245</v>
      </c>
      <c r="AH49" s="273">
        <v>35.6</v>
      </c>
      <c r="AI49" s="274">
        <v>33.299999999999997</v>
      </c>
      <c r="AJ49" s="275">
        <v>34.299999999999997</v>
      </c>
      <c r="AK49" s="273">
        <v>111</v>
      </c>
      <c r="AL49" s="274">
        <v>134</v>
      </c>
      <c r="AM49" s="275">
        <v>245</v>
      </c>
      <c r="AN49" s="273">
        <v>81</v>
      </c>
      <c r="AO49" s="274">
        <v>65</v>
      </c>
      <c r="AP49" s="275">
        <v>73</v>
      </c>
      <c r="AQ49" s="273">
        <v>847</v>
      </c>
      <c r="AR49" s="274">
        <v>900</v>
      </c>
      <c r="AS49" s="275">
        <v>1747</v>
      </c>
      <c r="AT49" s="273">
        <v>82</v>
      </c>
      <c r="AU49" s="274">
        <v>67</v>
      </c>
      <c r="AV49" s="275">
        <v>74</v>
      </c>
      <c r="AW49" s="273">
        <v>847</v>
      </c>
      <c r="AX49" s="274">
        <v>900</v>
      </c>
      <c r="AY49" s="275">
        <v>1747</v>
      </c>
      <c r="AZ49" s="273">
        <v>38.200000000000003</v>
      </c>
      <c r="BA49" s="274">
        <v>35.6</v>
      </c>
      <c r="BB49" s="275">
        <v>36.799999999999997</v>
      </c>
      <c r="BC49" s="273">
        <v>847</v>
      </c>
      <c r="BD49" s="274">
        <v>900</v>
      </c>
      <c r="BE49" s="275">
        <v>1747</v>
      </c>
    </row>
    <row r="50" spans="1:57" x14ac:dyDescent="0.35">
      <c r="A50" t="s">
        <v>146</v>
      </c>
      <c r="B50" t="s">
        <v>391</v>
      </c>
      <c r="C50" t="s">
        <v>372</v>
      </c>
      <c r="D50" s="273">
        <v>84</v>
      </c>
      <c r="E50" s="274">
        <v>68</v>
      </c>
      <c r="F50" s="275">
        <v>75</v>
      </c>
      <c r="G50" s="273">
        <v>833</v>
      </c>
      <c r="H50" s="274">
        <v>881</v>
      </c>
      <c r="I50" s="275">
        <v>1714</v>
      </c>
      <c r="J50" s="273">
        <v>84</v>
      </c>
      <c r="K50" s="274">
        <v>69</v>
      </c>
      <c r="L50" s="275">
        <v>76</v>
      </c>
      <c r="M50" s="273">
        <v>833</v>
      </c>
      <c r="N50" s="274">
        <v>881</v>
      </c>
      <c r="O50" s="275">
        <v>1714</v>
      </c>
      <c r="P50" s="273">
        <v>37.6</v>
      </c>
      <c r="Q50" s="274">
        <v>35.6</v>
      </c>
      <c r="R50" s="275">
        <v>36.6</v>
      </c>
      <c r="S50" s="273">
        <v>833</v>
      </c>
      <c r="T50" s="274">
        <v>881</v>
      </c>
      <c r="U50" s="275">
        <v>1714</v>
      </c>
      <c r="V50" s="273">
        <v>76</v>
      </c>
      <c r="W50" s="274">
        <v>67</v>
      </c>
      <c r="X50" s="275">
        <v>72</v>
      </c>
      <c r="Y50" s="273">
        <v>178</v>
      </c>
      <c r="Z50" s="274">
        <v>169</v>
      </c>
      <c r="AA50" s="275">
        <v>347</v>
      </c>
      <c r="AB50" s="273">
        <v>78</v>
      </c>
      <c r="AC50" s="274">
        <v>70</v>
      </c>
      <c r="AD50" s="275">
        <v>74</v>
      </c>
      <c r="AE50" s="273">
        <v>178</v>
      </c>
      <c r="AF50" s="274">
        <v>169</v>
      </c>
      <c r="AG50" s="275">
        <v>347</v>
      </c>
      <c r="AH50" s="273">
        <v>35.9</v>
      </c>
      <c r="AI50" s="274">
        <v>34.6</v>
      </c>
      <c r="AJ50" s="275">
        <v>35.299999999999997</v>
      </c>
      <c r="AK50" s="273">
        <v>178</v>
      </c>
      <c r="AL50" s="274">
        <v>169</v>
      </c>
      <c r="AM50" s="275">
        <v>347</v>
      </c>
      <c r="AN50" s="273">
        <v>81</v>
      </c>
      <c r="AO50" s="274">
        <v>67</v>
      </c>
      <c r="AP50" s="275">
        <v>74</v>
      </c>
      <c r="AQ50" s="273">
        <v>1087</v>
      </c>
      <c r="AR50" s="274">
        <v>1126</v>
      </c>
      <c r="AS50" s="275">
        <v>2213</v>
      </c>
      <c r="AT50" s="273">
        <v>82</v>
      </c>
      <c r="AU50" s="274">
        <v>68</v>
      </c>
      <c r="AV50" s="275">
        <v>75</v>
      </c>
      <c r="AW50" s="273">
        <v>1087</v>
      </c>
      <c r="AX50" s="274">
        <v>1126</v>
      </c>
      <c r="AY50" s="275">
        <v>2213</v>
      </c>
      <c r="AZ50" s="273">
        <v>37.200000000000003</v>
      </c>
      <c r="BA50" s="274">
        <v>35.299999999999997</v>
      </c>
      <c r="BB50" s="275">
        <v>36.200000000000003</v>
      </c>
      <c r="BC50" s="273">
        <v>1087</v>
      </c>
      <c r="BD50" s="274">
        <v>1126</v>
      </c>
      <c r="BE50" s="275">
        <v>2213</v>
      </c>
    </row>
    <row r="51" spans="1:57" x14ac:dyDescent="0.35">
      <c r="A51" t="s">
        <v>136</v>
      </c>
      <c r="B51" t="s">
        <v>381</v>
      </c>
      <c r="C51" t="s">
        <v>372</v>
      </c>
      <c r="D51" s="273">
        <v>81</v>
      </c>
      <c r="E51" s="274">
        <v>62</v>
      </c>
      <c r="F51" s="275">
        <v>71</v>
      </c>
      <c r="G51" s="273">
        <v>1281</v>
      </c>
      <c r="H51" s="274">
        <v>1422</v>
      </c>
      <c r="I51" s="275">
        <v>2703</v>
      </c>
      <c r="J51" s="273">
        <v>82</v>
      </c>
      <c r="K51" s="274">
        <v>64</v>
      </c>
      <c r="L51" s="275">
        <v>73</v>
      </c>
      <c r="M51" s="273">
        <v>1281</v>
      </c>
      <c r="N51" s="274">
        <v>1422</v>
      </c>
      <c r="O51" s="275">
        <v>2703</v>
      </c>
      <c r="P51" s="273">
        <v>37.200000000000003</v>
      </c>
      <c r="Q51" s="274">
        <v>33.9</v>
      </c>
      <c r="R51" s="275">
        <v>35.5</v>
      </c>
      <c r="S51" s="273">
        <v>1281</v>
      </c>
      <c r="T51" s="274">
        <v>1422</v>
      </c>
      <c r="U51" s="275">
        <v>2703</v>
      </c>
      <c r="V51" s="273">
        <v>76</v>
      </c>
      <c r="W51" s="274">
        <v>59</v>
      </c>
      <c r="X51" s="275">
        <v>67</v>
      </c>
      <c r="Y51" s="273">
        <v>500</v>
      </c>
      <c r="Z51" s="274">
        <v>561</v>
      </c>
      <c r="AA51" s="275">
        <v>1061</v>
      </c>
      <c r="AB51" s="273">
        <v>78</v>
      </c>
      <c r="AC51" s="274">
        <v>61</v>
      </c>
      <c r="AD51" s="275">
        <v>69</v>
      </c>
      <c r="AE51" s="273">
        <v>500</v>
      </c>
      <c r="AF51" s="274">
        <v>561</v>
      </c>
      <c r="AG51" s="275">
        <v>1061</v>
      </c>
      <c r="AH51" s="273">
        <v>35.700000000000003</v>
      </c>
      <c r="AI51" s="274">
        <v>32.4</v>
      </c>
      <c r="AJ51" s="275">
        <v>33.9</v>
      </c>
      <c r="AK51" s="273">
        <v>500</v>
      </c>
      <c r="AL51" s="274">
        <v>561</v>
      </c>
      <c r="AM51" s="275">
        <v>1061</v>
      </c>
      <c r="AN51" s="273">
        <v>79</v>
      </c>
      <c r="AO51" s="274">
        <v>61</v>
      </c>
      <c r="AP51" s="275">
        <v>70</v>
      </c>
      <c r="AQ51" s="273">
        <v>1912</v>
      </c>
      <c r="AR51" s="274">
        <v>2121</v>
      </c>
      <c r="AS51" s="275">
        <v>4033</v>
      </c>
      <c r="AT51" s="273">
        <v>81</v>
      </c>
      <c r="AU51" s="274">
        <v>63</v>
      </c>
      <c r="AV51" s="275">
        <v>72</v>
      </c>
      <c r="AW51" s="273">
        <v>1912</v>
      </c>
      <c r="AX51" s="274">
        <v>2121</v>
      </c>
      <c r="AY51" s="275">
        <v>4033</v>
      </c>
      <c r="AZ51" s="273">
        <v>36.799999999999997</v>
      </c>
      <c r="BA51" s="274">
        <v>33.5</v>
      </c>
      <c r="BB51" s="275">
        <v>35.1</v>
      </c>
      <c r="BC51" s="273">
        <v>1912</v>
      </c>
      <c r="BD51" s="274">
        <v>2121</v>
      </c>
      <c r="BE51" s="275">
        <v>4033</v>
      </c>
    </row>
    <row r="52" spans="1:57" x14ac:dyDescent="0.35">
      <c r="A52" t="s">
        <v>129</v>
      </c>
      <c r="B52" t="s">
        <v>374</v>
      </c>
      <c r="C52" t="s">
        <v>372</v>
      </c>
      <c r="D52" s="273">
        <v>77</v>
      </c>
      <c r="E52" s="274">
        <v>58</v>
      </c>
      <c r="F52" s="275">
        <v>68</v>
      </c>
      <c r="G52" s="273">
        <v>1101</v>
      </c>
      <c r="H52" s="274">
        <v>1118</v>
      </c>
      <c r="I52" s="275">
        <v>2219</v>
      </c>
      <c r="J52" s="273">
        <v>78</v>
      </c>
      <c r="K52" s="274">
        <v>60</v>
      </c>
      <c r="L52" s="275">
        <v>69</v>
      </c>
      <c r="M52" s="273">
        <v>1101</v>
      </c>
      <c r="N52" s="274">
        <v>1118</v>
      </c>
      <c r="O52" s="275">
        <v>2219</v>
      </c>
      <c r="P52" s="273">
        <v>35.700000000000003</v>
      </c>
      <c r="Q52" s="274">
        <v>33.5</v>
      </c>
      <c r="R52" s="275">
        <v>34.6</v>
      </c>
      <c r="S52" s="273">
        <v>1101</v>
      </c>
      <c r="T52" s="274">
        <v>1118</v>
      </c>
      <c r="U52" s="275">
        <v>2219</v>
      </c>
      <c r="V52" s="273">
        <v>56</v>
      </c>
      <c r="W52" s="274">
        <v>44</v>
      </c>
      <c r="X52" s="275">
        <v>50</v>
      </c>
      <c r="Y52" s="273">
        <v>185</v>
      </c>
      <c r="Z52" s="274">
        <v>190</v>
      </c>
      <c r="AA52" s="275">
        <v>375</v>
      </c>
      <c r="AB52" s="273">
        <v>57</v>
      </c>
      <c r="AC52" s="274">
        <v>45</v>
      </c>
      <c r="AD52" s="275">
        <v>51</v>
      </c>
      <c r="AE52" s="273">
        <v>185</v>
      </c>
      <c r="AF52" s="274">
        <v>190</v>
      </c>
      <c r="AG52" s="275">
        <v>375</v>
      </c>
      <c r="AH52" s="273">
        <v>32.5</v>
      </c>
      <c r="AI52" s="274">
        <v>30.6</v>
      </c>
      <c r="AJ52" s="275">
        <v>31.6</v>
      </c>
      <c r="AK52" s="273">
        <v>185</v>
      </c>
      <c r="AL52" s="274">
        <v>190</v>
      </c>
      <c r="AM52" s="275">
        <v>375</v>
      </c>
      <c r="AN52" s="273">
        <v>73</v>
      </c>
      <c r="AO52" s="274">
        <v>56</v>
      </c>
      <c r="AP52" s="275">
        <v>65</v>
      </c>
      <c r="AQ52" s="273">
        <v>1419</v>
      </c>
      <c r="AR52" s="274">
        <v>1430</v>
      </c>
      <c r="AS52" s="275">
        <v>2849</v>
      </c>
      <c r="AT52" s="273">
        <v>75</v>
      </c>
      <c r="AU52" s="274">
        <v>58</v>
      </c>
      <c r="AV52" s="275">
        <v>66</v>
      </c>
      <c r="AW52" s="273">
        <v>1419</v>
      </c>
      <c r="AX52" s="274">
        <v>1430</v>
      </c>
      <c r="AY52" s="275">
        <v>2849</v>
      </c>
      <c r="AZ52" s="273">
        <v>35.1</v>
      </c>
      <c r="BA52" s="274">
        <v>33</v>
      </c>
      <c r="BB52" s="275">
        <v>34.1</v>
      </c>
      <c r="BC52" s="273">
        <v>1419</v>
      </c>
      <c r="BD52" s="274">
        <v>1430</v>
      </c>
      <c r="BE52" s="275">
        <v>2849</v>
      </c>
    </row>
    <row r="53" spans="1:57" x14ac:dyDescent="0.35">
      <c r="A53" t="s">
        <v>138</v>
      </c>
      <c r="B53" t="s">
        <v>383</v>
      </c>
      <c r="C53" t="s">
        <v>372</v>
      </c>
      <c r="D53" s="273">
        <v>78</v>
      </c>
      <c r="E53" s="274">
        <v>66</v>
      </c>
      <c r="F53" s="275">
        <v>72</v>
      </c>
      <c r="G53" s="273">
        <v>921</v>
      </c>
      <c r="H53" s="274">
        <v>951</v>
      </c>
      <c r="I53" s="275">
        <v>1872</v>
      </c>
      <c r="J53" s="273">
        <v>79</v>
      </c>
      <c r="K53" s="274">
        <v>67</v>
      </c>
      <c r="L53" s="275">
        <v>73</v>
      </c>
      <c r="M53" s="273">
        <v>921</v>
      </c>
      <c r="N53" s="274">
        <v>951</v>
      </c>
      <c r="O53" s="275">
        <v>1872</v>
      </c>
      <c r="P53" s="273">
        <v>35.700000000000003</v>
      </c>
      <c r="Q53" s="274">
        <v>33.9</v>
      </c>
      <c r="R53" s="275">
        <v>34.799999999999997</v>
      </c>
      <c r="S53" s="273">
        <v>921</v>
      </c>
      <c r="T53" s="274">
        <v>951</v>
      </c>
      <c r="U53" s="275">
        <v>1872</v>
      </c>
      <c r="V53" s="273">
        <v>71</v>
      </c>
      <c r="W53" s="274">
        <v>53</v>
      </c>
      <c r="X53" s="275">
        <v>62</v>
      </c>
      <c r="Y53" s="273">
        <v>188</v>
      </c>
      <c r="Z53" s="274">
        <v>203</v>
      </c>
      <c r="AA53" s="275">
        <v>391</v>
      </c>
      <c r="AB53" s="273">
        <v>71</v>
      </c>
      <c r="AC53" s="274">
        <v>56</v>
      </c>
      <c r="AD53" s="275">
        <v>63</v>
      </c>
      <c r="AE53" s="273">
        <v>188</v>
      </c>
      <c r="AF53" s="274">
        <v>203</v>
      </c>
      <c r="AG53" s="275">
        <v>391</v>
      </c>
      <c r="AH53" s="273">
        <v>34.299999999999997</v>
      </c>
      <c r="AI53" s="274">
        <v>31.7</v>
      </c>
      <c r="AJ53" s="275">
        <v>33</v>
      </c>
      <c r="AK53" s="273">
        <v>188</v>
      </c>
      <c r="AL53" s="274">
        <v>203</v>
      </c>
      <c r="AM53" s="275">
        <v>391</v>
      </c>
      <c r="AN53" s="273">
        <v>75</v>
      </c>
      <c r="AO53" s="274">
        <v>62</v>
      </c>
      <c r="AP53" s="275">
        <v>69</v>
      </c>
      <c r="AQ53" s="273">
        <v>1194</v>
      </c>
      <c r="AR53" s="274">
        <v>1222</v>
      </c>
      <c r="AS53" s="275">
        <v>2416</v>
      </c>
      <c r="AT53" s="273">
        <v>76</v>
      </c>
      <c r="AU53" s="274">
        <v>64</v>
      </c>
      <c r="AV53" s="275">
        <v>70</v>
      </c>
      <c r="AW53" s="273">
        <v>1194</v>
      </c>
      <c r="AX53" s="274">
        <v>1222</v>
      </c>
      <c r="AY53" s="275">
        <v>2416</v>
      </c>
      <c r="AZ53" s="273">
        <v>35.299999999999997</v>
      </c>
      <c r="BA53" s="274">
        <v>33.299999999999997</v>
      </c>
      <c r="BB53" s="275">
        <v>34.299999999999997</v>
      </c>
      <c r="BC53" s="273">
        <v>1194</v>
      </c>
      <c r="BD53" s="274">
        <v>1222</v>
      </c>
      <c r="BE53" s="275">
        <v>2416</v>
      </c>
    </row>
    <row r="54" spans="1:57" x14ac:dyDescent="0.35">
      <c r="A54" t="s">
        <v>141</v>
      </c>
      <c r="B54" t="s">
        <v>386</v>
      </c>
      <c r="C54" t="s">
        <v>372</v>
      </c>
      <c r="D54" s="273">
        <v>82</v>
      </c>
      <c r="E54" s="274">
        <v>63</v>
      </c>
      <c r="F54" s="275">
        <v>72</v>
      </c>
      <c r="G54" s="273">
        <v>1067</v>
      </c>
      <c r="H54" s="274">
        <v>1181</v>
      </c>
      <c r="I54" s="275">
        <v>2248</v>
      </c>
      <c r="J54" s="273">
        <v>82</v>
      </c>
      <c r="K54" s="274">
        <v>65</v>
      </c>
      <c r="L54" s="275">
        <v>73</v>
      </c>
      <c r="M54" s="273">
        <v>1067</v>
      </c>
      <c r="N54" s="274">
        <v>1181</v>
      </c>
      <c r="O54" s="275">
        <v>2248</v>
      </c>
      <c r="P54" s="273">
        <v>37.1</v>
      </c>
      <c r="Q54" s="274">
        <v>34.200000000000003</v>
      </c>
      <c r="R54" s="275">
        <v>35.6</v>
      </c>
      <c r="S54" s="273">
        <v>1067</v>
      </c>
      <c r="T54" s="274">
        <v>1181</v>
      </c>
      <c r="U54" s="275">
        <v>2248</v>
      </c>
      <c r="V54" s="273">
        <v>71</v>
      </c>
      <c r="W54" s="274">
        <v>54</v>
      </c>
      <c r="X54" s="275">
        <v>62</v>
      </c>
      <c r="Y54" s="273">
        <v>386</v>
      </c>
      <c r="Z54" s="274">
        <v>445</v>
      </c>
      <c r="AA54" s="275">
        <v>831</v>
      </c>
      <c r="AB54" s="273">
        <v>74</v>
      </c>
      <c r="AC54" s="274">
        <v>56</v>
      </c>
      <c r="AD54" s="275">
        <v>64</v>
      </c>
      <c r="AE54" s="273">
        <v>386</v>
      </c>
      <c r="AF54" s="274">
        <v>445</v>
      </c>
      <c r="AG54" s="275">
        <v>831</v>
      </c>
      <c r="AH54" s="273">
        <v>34.700000000000003</v>
      </c>
      <c r="AI54" s="274">
        <v>31.8</v>
      </c>
      <c r="AJ54" s="275">
        <v>33.1</v>
      </c>
      <c r="AK54" s="273">
        <v>386</v>
      </c>
      <c r="AL54" s="274">
        <v>445</v>
      </c>
      <c r="AM54" s="275">
        <v>831</v>
      </c>
      <c r="AN54" s="273">
        <v>78</v>
      </c>
      <c r="AO54" s="274">
        <v>60</v>
      </c>
      <c r="AP54" s="275">
        <v>68</v>
      </c>
      <c r="AQ54" s="273">
        <v>1499</v>
      </c>
      <c r="AR54" s="274">
        <v>1695</v>
      </c>
      <c r="AS54" s="275">
        <v>3194</v>
      </c>
      <c r="AT54" s="273">
        <v>79</v>
      </c>
      <c r="AU54" s="274">
        <v>62</v>
      </c>
      <c r="AV54" s="275">
        <v>70</v>
      </c>
      <c r="AW54" s="273">
        <v>1499</v>
      </c>
      <c r="AX54" s="274">
        <v>1695</v>
      </c>
      <c r="AY54" s="275">
        <v>3194</v>
      </c>
      <c r="AZ54" s="273">
        <v>36.299999999999997</v>
      </c>
      <c r="BA54" s="274">
        <v>33.5</v>
      </c>
      <c r="BB54" s="275">
        <v>34.799999999999997</v>
      </c>
      <c r="BC54" s="273">
        <v>1499</v>
      </c>
      <c r="BD54" s="274">
        <v>1695</v>
      </c>
      <c r="BE54" s="275">
        <v>3194</v>
      </c>
    </row>
    <row r="55" spans="1:57" x14ac:dyDescent="0.35">
      <c r="A55" t="s">
        <v>133</v>
      </c>
      <c r="B55" t="s">
        <v>378</v>
      </c>
      <c r="C55" t="s">
        <v>372</v>
      </c>
      <c r="D55" s="273">
        <v>80</v>
      </c>
      <c r="E55" s="274">
        <v>61</v>
      </c>
      <c r="F55" s="275">
        <v>70</v>
      </c>
      <c r="G55" s="273">
        <v>495</v>
      </c>
      <c r="H55" s="274">
        <v>511</v>
      </c>
      <c r="I55" s="275">
        <v>1006</v>
      </c>
      <c r="J55" s="273">
        <v>82</v>
      </c>
      <c r="K55" s="274">
        <v>62</v>
      </c>
      <c r="L55" s="275">
        <v>72</v>
      </c>
      <c r="M55" s="273">
        <v>495</v>
      </c>
      <c r="N55" s="274">
        <v>511</v>
      </c>
      <c r="O55" s="275">
        <v>1006</v>
      </c>
      <c r="P55" s="273">
        <v>34.4</v>
      </c>
      <c r="Q55" s="274">
        <v>32.4</v>
      </c>
      <c r="R55" s="275">
        <v>33.4</v>
      </c>
      <c r="S55" s="273">
        <v>495</v>
      </c>
      <c r="T55" s="274">
        <v>511</v>
      </c>
      <c r="U55" s="275">
        <v>1006</v>
      </c>
      <c r="V55" s="273">
        <v>69</v>
      </c>
      <c r="W55" s="274">
        <v>59</v>
      </c>
      <c r="X55" s="275">
        <v>65</v>
      </c>
      <c r="Y55" s="273">
        <v>32</v>
      </c>
      <c r="Z55" s="274">
        <v>17</v>
      </c>
      <c r="AA55" s="275">
        <v>49</v>
      </c>
      <c r="AB55" s="273">
        <v>69</v>
      </c>
      <c r="AC55" s="274">
        <v>59</v>
      </c>
      <c r="AD55" s="275">
        <v>65</v>
      </c>
      <c r="AE55" s="273">
        <v>32</v>
      </c>
      <c r="AF55" s="274">
        <v>17</v>
      </c>
      <c r="AG55" s="275">
        <v>49</v>
      </c>
      <c r="AH55" s="273">
        <v>32.799999999999997</v>
      </c>
      <c r="AI55" s="274">
        <v>31.3</v>
      </c>
      <c r="AJ55" s="275">
        <v>32.200000000000003</v>
      </c>
      <c r="AK55" s="273">
        <v>32</v>
      </c>
      <c r="AL55" s="274">
        <v>17</v>
      </c>
      <c r="AM55" s="275">
        <v>49</v>
      </c>
      <c r="AN55" s="273">
        <v>80</v>
      </c>
      <c r="AO55" s="274">
        <v>62</v>
      </c>
      <c r="AP55" s="275">
        <v>71</v>
      </c>
      <c r="AQ55" s="273">
        <v>669</v>
      </c>
      <c r="AR55" s="274">
        <v>665</v>
      </c>
      <c r="AS55" s="275">
        <v>1334</v>
      </c>
      <c r="AT55" s="273">
        <v>81</v>
      </c>
      <c r="AU55" s="274">
        <v>62</v>
      </c>
      <c r="AV55" s="275">
        <v>72</v>
      </c>
      <c r="AW55" s="273">
        <v>669</v>
      </c>
      <c r="AX55" s="274">
        <v>665</v>
      </c>
      <c r="AY55" s="275">
        <v>1334</v>
      </c>
      <c r="AZ55" s="273">
        <v>34.299999999999997</v>
      </c>
      <c r="BA55" s="274">
        <v>32.4</v>
      </c>
      <c r="BB55" s="275">
        <v>33.4</v>
      </c>
      <c r="BC55" s="273">
        <v>669</v>
      </c>
      <c r="BD55" s="274">
        <v>665</v>
      </c>
      <c r="BE55" s="275">
        <v>1334</v>
      </c>
    </row>
    <row r="56" spans="1:57" x14ac:dyDescent="0.35">
      <c r="A56" t="s">
        <v>5</v>
      </c>
      <c r="B56" t="s">
        <v>249</v>
      </c>
      <c r="C56" t="s">
        <v>247</v>
      </c>
      <c r="D56" s="273">
        <v>75</v>
      </c>
      <c r="E56" s="274">
        <v>60</v>
      </c>
      <c r="F56" s="275">
        <v>67</v>
      </c>
      <c r="G56" s="273">
        <v>2368</v>
      </c>
      <c r="H56" s="274">
        <v>2478</v>
      </c>
      <c r="I56" s="275">
        <v>4846</v>
      </c>
      <c r="J56" s="273">
        <v>77</v>
      </c>
      <c r="K56" s="274">
        <v>63</v>
      </c>
      <c r="L56" s="275">
        <v>70</v>
      </c>
      <c r="M56" s="273">
        <v>2368</v>
      </c>
      <c r="N56" s="274">
        <v>2478</v>
      </c>
      <c r="O56" s="275">
        <v>4846</v>
      </c>
      <c r="P56" s="273">
        <v>35.299999999999997</v>
      </c>
      <c r="Q56" s="274">
        <v>32.9</v>
      </c>
      <c r="R56" s="275">
        <v>34.1</v>
      </c>
      <c r="S56" s="273">
        <v>2368</v>
      </c>
      <c r="T56" s="274">
        <v>2478</v>
      </c>
      <c r="U56" s="275">
        <v>4846</v>
      </c>
      <c r="V56" s="273">
        <v>76</v>
      </c>
      <c r="W56" s="274">
        <v>55</v>
      </c>
      <c r="X56" s="275">
        <v>65</v>
      </c>
      <c r="Y56" s="273">
        <v>72</v>
      </c>
      <c r="Z56" s="274">
        <v>86</v>
      </c>
      <c r="AA56" s="275">
        <v>158</v>
      </c>
      <c r="AB56" s="273">
        <v>76</v>
      </c>
      <c r="AC56" s="274">
        <v>56</v>
      </c>
      <c r="AD56" s="275">
        <v>65</v>
      </c>
      <c r="AE56" s="273">
        <v>72</v>
      </c>
      <c r="AF56" s="274">
        <v>86</v>
      </c>
      <c r="AG56" s="275">
        <v>158</v>
      </c>
      <c r="AH56" s="273">
        <v>34.799999999999997</v>
      </c>
      <c r="AI56" s="274">
        <v>30.9</v>
      </c>
      <c r="AJ56" s="275">
        <v>32.700000000000003</v>
      </c>
      <c r="AK56" s="273">
        <v>72</v>
      </c>
      <c r="AL56" s="274">
        <v>86</v>
      </c>
      <c r="AM56" s="275">
        <v>158</v>
      </c>
      <c r="AN56" s="273">
        <v>74</v>
      </c>
      <c r="AO56" s="274">
        <v>59</v>
      </c>
      <c r="AP56" s="275">
        <v>66</v>
      </c>
      <c r="AQ56" s="273">
        <v>2819</v>
      </c>
      <c r="AR56" s="274">
        <v>2959</v>
      </c>
      <c r="AS56" s="275">
        <v>5778</v>
      </c>
      <c r="AT56" s="273">
        <v>76</v>
      </c>
      <c r="AU56" s="274">
        <v>62</v>
      </c>
      <c r="AV56" s="275">
        <v>69</v>
      </c>
      <c r="AW56" s="273">
        <v>2819</v>
      </c>
      <c r="AX56" s="274">
        <v>2959</v>
      </c>
      <c r="AY56" s="275">
        <v>5778</v>
      </c>
      <c r="AZ56" s="273">
        <v>35.299999999999997</v>
      </c>
      <c r="BA56" s="274">
        <v>32.799999999999997</v>
      </c>
      <c r="BB56" s="275">
        <v>34</v>
      </c>
      <c r="BC56" s="273">
        <v>2819</v>
      </c>
      <c r="BD56" s="274">
        <v>2959</v>
      </c>
      <c r="BE56" s="275">
        <v>5778</v>
      </c>
    </row>
    <row r="57" spans="1:57" x14ac:dyDescent="0.35">
      <c r="A57" t="s">
        <v>1086</v>
      </c>
      <c r="B57" t="s">
        <v>255</v>
      </c>
      <c r="C57" t="s">
        <v>247</v>
      </c>
      <c r="D57" s="273">
        <v>80</v>
      </c>
      <c r="E57" s="274">
        <v>63</v>
      </c>
      <c r="F57" s="275">
        <v>72</v>
      </c>
      <c r="G57" s="273">
        <v>1443</v>
      </c>
      <c r="H57" s="274">
        <v>1498</v>
      </c>
      <c r="I57" s="275">
        <v>2941</v>
      </c>
      <c r="J57" s="273">
        <v>81</v>
      </c>
      <c r="K57" s="274">
        <v>65</v>
      </c>
      <c r="L57" s="275">
        <v>73</v>
      </c>
      <c r="M57" s="273">
        <v>1443</v>
      </c>
      <c r="N57" s="274">
        <v>1498</v>
      </c>
      <c r="O57" s="275">
        <v>2941</v>
      </c>
      <c r="P57" s="273">
        <v>37</v>
      </c>
      <c r="Q57" s="274">
        <v>34.4</v>
      </c>
      <c r="R57" s="275">
        <v>35.700000000000003</v>
      </c>
      <c r="S57" s="273">
        <v>1443</v>
      </c>
      <c r="T57" s="274">
        <v>1498</v>
      </c>
      <c r="U57" s="275">
        <v>2941</v>
      </c>
      <c r="V57" s="273">
        <v>70</v>
      </c>
      <c r="W57" s="274">
        <v>61</v>
      </c>
      <c r="X57" s="275">
        <v>65</v>
      </c>
      <c r="Y57" s="273">
        <v>30</v>
      </c>
      <c r="Z57" s="274">
        <v>38</v>
      </c>
      <c r="AA57" s="275">
        <v>68</v>
      </c>
      <c r="AB57" s="273">
        <v>70</v>
      </c>
      <c r="AC57" s="274">
        <v>63</v>
      </c>
      <c r="AD57" s="275">
        <v>66</v>
      </c>
      <c r="AE57" s="273">
        <v>30</v>
      </c>
      <c r="AF57" s="274">
        <v>38</v>
      </c>
      <c r="AG57" s="275">
        <v>68</v>
      </c>
      <c r="AH57" s="273">
        <v>35.200000000000003</v>
      </c>
      <c r="AI57" s="274">
        <v>33.299999999999997</v>
      </c>
      <c r="AJ57" s="275">
        <v>34.200000000000003</v>
      </c>
      <c r="AK57" s="273">
        <v>30</v>
      </c>
      <c r="AL57" s="274">
        <v>38</v>
      </c>
      <c r="AM57" s="275">
        <v>68</v>
      </c>
      <c r="AN57" s="273">
        <v>80</v>
      </c>
      <c r="AO57" s="274">
        <v>64</v>
      </c>
      <c r="AP57" s="275">
        <v>72</v>
      </c>
      <c r="AQ57" s="273">
        <v>1635</v>
      </c>
      <c r="AR57" s="274">
        <v>1716</v>
      </c>
      <c r="AS57" s="275">
        <v>3351</v>
      </c>
      <c r="AT57" s="273">
        <v>81</v>
      </c>
      <c r="AU57" s="274">
        <v>66</v>
      </c>
      <c r="AV57" s="275">
        <v>73</v>
      </c>
      <c r="AW57" s="273">
        <v>1635</v>
      </c>
      <c r="AX57" s="274">
        <v>1716</v>
      </c>
      <c r="AY57" s="275">
        <v>3351</v>
      </c>
      <c r="AZ57" s="273">
        <v>37</v>
      </c>
      <c r="BA57" s="274">
        <v>34.5</v>
      </c>
      <c r="BB57" s="275">
        <v>35.700000000000003</v>
      </c>
      <c r="BC57" s="273">
        <v>1635</v>
      </c>
      <c r="BD57" s="274">
        <v>1716</v>
      </c>
      <c r="BE57" s="275">
        <v>3351</v>
      </c>
    </row>
    <row r="58" spans="1:57" x14ac:dyDescent="0.35">
      <c r="A58" t="s">
        <v>19</v>
      </c>
      <c r="B58" t="s">
        <v>265</v>
      </c>
      <c r="C58" t="s">
        <v>260</v>
      </c>
      <c r="D58" s="273">
        <v>79</v>
      </c>
      <c r="E58" s="274">
        <v>63</v>
      </c>
      <c r="F58" s="275">
        <v>71</v>
      </c>
      <c r="G58" s="273">
        <v>1610</v>
      </c>
      <c r="H58" s="274">
        <v>1675</v>
      </c>
      <c r="I58" s="275">
        <v>3285</v>
      </c>
      <c r="J58" s="273">
        <v>81</v>
      </c>
      <c r="K58" s="274">
        <v>65</v>
      </c>
      <c r="L58" s="275">
        <v>73</v>
      </c>
      <c r="M58" s="273">
        <v>1610</v>
      </c>
      <c r="N58" s="274">
        <v>1675</v>
      </c>
      <c r="O58" s="275">
        <v>3285</v>
      </c>
      <c r="P58" s="273">
        <v>37</v>
      </c>
      <c r="Q58" s="274">
        <v>34.1</v>
      </c>
      <c r="R58" s="275">
        <v>35.5</v>
      </c>
      <c r="S58" s="273">
        <v>1610</v>
      </c>
      <c r="T58" s="274">
        <v>1675</v>
      </c>
      <c r="U58" s="275">
        <v>3285</v>
      </c>
      <c r="V58" s="273">
        <v>57</v>
      </c>
      <c r="W58" s="274">
        <v>40</v>
      </c>
      <c r="X58" s="275">
        <v>48</v>
      </c>
      <c r="Y58" s="273">
        <v>129</v>
      </c>
      <c r="Z58" s="274">
        <v>131</v>
      </c>
      <c r="AA58" s="275">
        <v>260</v>
      </c>
      <c r="AB58" s="273">
        <v>61</v>
      </c>
      <c r="AC58" s="274">
        <v>49</v>
      </c>
      <c r="AD58" s="275">
        <v>55</v>
      </c>
      <c r="AE58" s="273">
        <v>129</v>
      </c>
      <c r="AF58" s="274">
        <v>131</v>
      </c>
      <c r="AG58" s="275">
        <v>260</v>
      </c>
      <c r="AH58" s="273">
        <v>32.299999999999997</v>
      </c>
      <c r="AI58" s="274">
        <v>29.9</v>
      </c>
      <c r="AJ58" s="275">
        <v>31.1</v>
      </c>
      <c r="AK58" s="273">
        <v>129</v>
      </c>
      <c r="AL58" s="274">
        <v>131</v>
      </c>
      <c r="AM58" s="275">
        <v>260</v>
      </c>
      <c r="AN58" s="273">
        <v>77</v>
      </c>
      <c r="AO58" s="274">
        <v>61</v>
      </c>
      <c r="AP58" s="275">
        <v>69</v>
      </c>
      <c r="AQ58" s="273">
        <v>2099</v>
      </c>
      <c r="AR58" s="274">
        <v>2208</v>
      </c>
      <c r="AS58" s="275">
        <v>4307</v>
      </c>
      <c r="AT58" s="273">
        <v>80</v>
      </c>
      <c r="AU58" s="274">
        <v>64</v>
      </c>
      <c r="AV58" s="275">
        <v>71</v>
      </c>
      <c r="AW58" s="273">
        <v>2099</v>
      </c>
      <c r="AX58" s="274">
        <v>2208</v>
      </c>
      <c r="AY58" s="275">
        <v>4307</v>
      </c>
      <c r="AZ58" s="273">
        <v>36.6</v>
      </c>
      <c r="BA58" s="274">
        <v>33.799999999999997</v>
      </c>
      <c r="BB58" s="275">
        <v>35.1</v>
      </c>
      <c r="BC58" s="273">
        <v>2099</v>
      </c>
      <c r="BD58" s="274">
        <v>2208</v>
      </c>
      <c r="BE58" s="275">
        <v>4307</v>
      </c>
    </row>
    <row r="59" spans="1:57" x14ac:dyDescent="0.35">
      <c r="A59" t="s">
        <v>20</v>
      </c>
      <c r="B59" t="s">
        <v>266</v>
      </c>
      <c r="C59" t="s">
        <v>260</v>
      </c>
      <c r="D59" s="273">
        <v>79</v>
      </c>
      <c r="E59" s="274">
        <v>62</v>
      </c>
      <c r="F59" s="275">
        <v>71</v>
      </c>
      <c r="G59" s="273">
        <v>1596</v>
      </c>
      <c r="H59" s="274">
        <v>1601</v>
      </c>
      <c r="I59" s="275">
        <v>3197</v>
      </c>
      <c r="J59" s="273">
        <v>80</v>
      </c>
      <c r="K59" s="274">
        <v>64</v>
      </c>
      <c r="L59" s="275">
        <v>72</v>
      </c>
      <c r="M59" s="273">
        <v>1596</v>
      </c>
      <c r="N59" s="274">
        <v>1601</v>
      </c>
      <c r="O59" s="275">
        <v>3197</v>
      </c>
      <c r="P59" s="273">
        <v>37.700000000000003</v>
      </c>
      <c r="Q59" s="274">
        <v>35</v>
      </c>
      <c r="R59" s="275">
        <v>36.4</v>
      </c>
      <c r="S59" s="273">
        <v>1596</v>
      </c>
      <c r="T59" s="274">
        <v>1601</v>
      </c>
      <c r="U59" s="275">
        <v>3197</v>
      </c>
      <c r="V59" s="273">
        <v>64</v>
      </c>
      <c r="W59" s="274">
        <v>47</v>
      </c>
      <c r="X59" s="275">
        <v>55</v>
      </c>
      <c r="Y59" s="273">
        <v>97</v>
      </c>
      <c r="Z59" s="274">
        <v>105</v>
      </c>
      <c r="AA59" s="275">
        <v>202</v>
      </c>
      <c r="AB59" s="273">
        <v>68</v>
      </c>
      <c r="AC59" s="274">
        <v>50</v>
      </c>
      <c r="AD59" s="275">
        <v>59</v>
      </c>
      <c r="AE59" s="273">
        <v>97</v>
      </c>
      <c r="AF59" s="274">
        <v>105</v>
      </c>
      <c r="AG59" s="275">
        <v>202</v>
      </c>
      <c r="AH59" s="273">
        <v>34.200000000000003</v>
      </c>
      <c r="AI59" s="274">
        <v>31.1</v>
      </c>
      <c r="AJ59" s="275">
        <v>32.6</v>
      </c>
      <c r="AK59" s="273">
        <v>97</v>
      </c>
      <c r="AL59" s="274">
        <v>105</v>
      </c>
      <c r="AM59" s="275">
        <v>202</v>
      </c>
      <c r="AN59" s="273">
        <v>78</v>
      </c>
      <c r="AO59" s="274">
        <v>61</v>
      </c>
      <c r="AP59" s="275">
        <v>69</v>
      </c>
      <c r="AQ59" s="273">
        <v>1970</v>
      </c>
      <c r="AR59" s="274">
        <v>2014</v>
      </c>
      <c r="AS59" s="275">
        <v>3984</v>
      </c>
      <c r="AT59" s="273">
        <v>79</v>
      </c>
      <c r="AU59" s="274">
        <v>63</v>
      </c>
      <c r="AV59" s="275">
        <v>71</v>
      </c>
      <c r="AW59" s="273">
        <v>1970</v>
      </c>
      <c r="AX59" s="274">
        <v>2014</v>
      </c>
      <c r="AY59" s="275">
        <v>3984</v>
      </c>
      <c r="AZ59" s="273">
        <v>37.4</v>
      </c>
      <c r="BA59" s="274">
        <v>34.700000000000003</v>
      </c>
      <c r="BB59" s="275">
        <v>36</v>
      </c>
      <c r="BC59" s="273">
        <v>1970</v>
      </c>
      <c r="BD59" s="274">
        <v>2014</v>
      </c>
      <c r="BE59" s="275">
        <v>3984</v>
      </c>
    </row>
    <row r="60" spans="1:57" x14ac:dyDescent="0.35">
      <c r="A60" t="s">
        <v>70</v>
      </c>
      <c r="B60" t="s">
        <v>315</v>
      </c>
      <c r="C60" t="s">
        <v>309</v>
      </c>
      <c r="D60" s="273">
        <v>78</v>
      </c>
      <c r="E60" s="274">
        <v>60</v>
      </c>
      <c r="F60" s="275">
        <v>69</v>
      </c>
      <c r="G60" s="273">
        <v>1264</v>
      </c>
      <c r="H60" s="274">
        <v>1351</v>
      </c>
      <c r="I60" s="275">
        <v>2615</v>
      </c>
      <c r="J60" s="273">
        <v>78</v>
      </c>
      <c r="K60" s="274">
        <v>62</v>
      </c>
      <c r="L60" s="275">
        <v>70</v>
      </c>
      <c r="M60" s="273">
        <v>1264</v>
      </c>
      <c r="N60" s="274">
        <v>1351</v>
      </c>
      <c r="O60" s="275">
        <v>2615</v>
      </c>
      <c r="P60" s="273">
        <v>37.6</v>
      </c>
      <c r="Q60" s="274">
        <v>34.700000000000003</v>
      </c>
      <c r="R60" s="275">
        <v>36.1</v>
      </c>
      <c r="S60" s="273">
        <v>1264</v>
      </c>
      <c r="T60" s="274">
        <v>1351</v>
      </c>
      <c r="U60" s="275">
        <v>2615</v>
      </c>
      <c r="V60" s="273">
        <v>70</v>
      </c>
      <c r="W60" s="274">
        <v>61</v>
      </c>
      <c r="X60" s="275">
        <v>66</v>
      </c>
      <c r="Y60" s="273">
        <v>56</v>
      </c>
      <c r="Z60" s="274">
        <v>46</v>
      </c>
      <c r="AA60" s="275">
        <v>102</v>
      </c>
      <c r="AB60" s="273">
        <v>71</v>
      </c>
      <c r="AC60" s="274">
        <v>61</v>
      </c>
      <c r="AD60" s="275">
        <v>67</v>
      </c>
      <c r="AE60" s="273">
        <v>56</v>
      </c>
      <c r="AF60" s="274">
        <v>46</v>
      </c>
      <c r="AG60" s="275">
        <v>102</v>
      </c>
      <c r="AH60" s="273">
        <v>35.4</v>
      </c>
      <c r="AI60" s="274">
        <v>33.299999999999997</v>
      </c>
      <c r="AJ60" s="275">
        <v>34.4</v>
      </c>
      <c r="AK60" s="273">
        <v>56</v>
      </c>
      <c r="AL60" s="274">
        <v>46</v>
      </c>
      <c r="AM60" s="275">
        <v>102</v>
      </c>
      <c r="AN60" s="273">
        <v>77</v>
      </c>
      <c r="AO60" s="274">
        <v>60</v>
      </c>
      <c r="AP60" s="275">
        <v>68</v>
      </c>
      <c r="AQ60" s="273">
        <v>1442</v>
      </c>
      <c r="AR60" s="274">
        <v>1520</v>
      </c>
      <c r="AS60" s="275">
        <v>2962</v>
      </c>
      <c r="AT60" s="273">
        <v>78</v>
      </c>
      <c r="AU60" s="274">
        <v>62</v>
      </c>
      <c r="AV60" s="275">
        <v>70</v>
      </c>
      <c r="AW60" s="273">
        <v>1442</v>
      </c>
      <c r="AX60" s="274">
        <v>1520</v>
      </c>
      <c r="AY60" s="275">
        <v>2962</v>
      </c>
      <c r="AZ60" s="273">
        <v>37.4</v>
      </c>
      <c r="BA60" s="274">
        <v>34.6</v>
      </c>
      <c r="BB60" s="275">
        <v>35.9</v>
      </c>
      <c r="BC60" s="273">
        <v>1442</v>
      </c>
      <c r="BD60" s="274">
        <v>1520</v>
      </c>
      <c r="BE60" s="275">
        <v>2962</v>
      </c>
    </row>
    <row r="61" spans="1:57" x14ac:dyDescent="0.35">
      <c r="A61" t="s">
        <v>151</v>
      </c>
      <c r="B61" t="s">
        <v>395</v>
      </c>
      <c r="C61" t="s">
        <v>392</v>
      </c>
      <c r="D61" s="273">
        <v>77</v>
      </c>
      <c r="E61" s="274">
        <v>57</v>
      </c>
      <c r="F61" s="275">
        <v>66</v>
      </c>
      <c r="G61" s="273">
        <v>2578</v>
      </c>
      <c r="H61" s="274">
        <v>2779</v>
      </c>
      <c r="I61" s="275">
        <v>5357</v>
      </c>
      <c r="J61" s="273">
        <v>78</v>
      </c>
      <c r="K61" s="274">
        <v>59</v>
      </c>
      <c r="L61" s="275">
        <v>68</v>
      </c>
      <c r="M61" s="273">
        <v>2578</v>
      </c>
      <c r="N61" s="274">
        <v>2779</v>
      </c>
      <c r="O61" s="275">
        <v>5357</v>
      </c>
      <c r="P61" s="273">
        <v>36.4</v>
      </c>
      <c r="Q61" s="274">
        <v>33.6</v>
      </c>
      <c r="R61" s="275">
        <v>34.9</v>
      </c>
      <c r="S61" s="273">
        <v>2578</v>
      </c>
      <c r="T61" s="274">
        <v>2779</v>
      </c>
      <c r="U61" s="275">
        <v>5357</v>
      </c>
      <c r="V61" s="273">
        <v>56</v>
      </c>
      <c r="W61" s="274">
        <v>44</v>
      </c>
      <c r="X61" s="275">
        <v>49</v>
      </c>
      <c r="Y61" s="273">
        <v>75</v>
      </c>
      <c r="Z61" s="274">
        <v>91</v>
      </c>
      <c r="AA61" s="275">
        <v>166</v>
      </c>
      <c r="AB61" s="273">
        <v>56</v>
      </c>
      <c r="AC61" s="274">
        <v>45</v>
      </c>
      <c r="AD61" s="275">
        <v>50</v>
      </c>
      <c r="AE61" s="273">
        <v>75</v>
      </c>
      <c r="AF61" s="274">
        <v>91</v>
      </c>
      <c r="AG61" s="275">
        <v>166</v>
      </c>
      <c r="AH61" s="273">
        <v>31.5</v>
      </c>
      <c r="AI61" s="274">
        <v>30.2</v>
      </c>
      <c r="AJ61" s="275">
        <v>30.8</v>
      </c>
      <c r="AK61" s="273">
        <v>75</v>
      </c>
      <c r="AL61" s="274">
        <v>91</v>
      </c>
      <c r="AM61" s="275">
        <v>166</v>
      </c>
      <c r="AN61" s="273">
        <v>75</v>
      </c>
      <c r="AO61" s="274">
        <v>56</v>
      </c>
      <c r="AP61" s="275">
        <v>65</v>
      </c>
      <c r="AQ61" s="273">
        <v>2918</v>
      </c>
      <c r="AR61" s="274">
        <v>3146</v>
      </c>
      <c r="AS61" s="275">
        <v>6064</v>
      </c>
      <c r="AT61" s="273">
        <v>77</v>
      </c>
      <c r="AU61" s="274">
        <v>59</v>
      </c>
      <c r="AV61" s="275">
        <v>67</v>
      </c>
      <c r="AW61" s="273">
        <v>2918</v>
      </c>
      <c r="AX61" s="274">
        <v>3146</v>
      </c>
      <c r="AY61" s="275">
        <v>6064</v>
      </c>
      <c r="AZ61" s="273">
        <v>36.200000000000003</v>
      </c>
      <c r="BA61" s="274">
        <v>33.5</v>
      </c>
      <c r="BB61" s="275">
        <v>34.799999999999997</v>
      </c>
      <c r="BC61" s="273">
        <v>2918</v>
      </c>
      <c r="BD61" s="274">
        <v>3146</v>
      </c>
      <c r="BE61" s="275">
        <v>6064</v>
      </c>
    </row>
    <row r="62" spans="1:57" x14ac:dyDescent="0.35">
      <c r="A62" t="s">
        <v>155</v>
      </c>
      <c r="B62" t="s">
        <v>399</v>
      </c>
      <c r="C62" t="s">
        <v>392</v>
      </c>
      <c r="D62" s="273" t="s">
        <v>417</v>
      </c>
      <c r="E62" s="273" t="s">
        <v>417</v>
      </c>
      <c r="F62" s="273" t="s">
        <v>417</v>
      </c>
      <c r="G62" s="273" t="s">
        <v>417</v>
      </c>
      <c r="H62" s="273" t="s">
        <v>417</v>
      </c>
      <c r="I62" s="273" t="s">
        <v>417</v>
      </c>
      <c r="J62" s="273" t="s">
        <v>417</v>
      </c>
      <c r="K62" s="273" t="s">
        <v>417</v>
      </c>
      <c r="L62" s="273" t="s">
        <v>417</v>
      </c>
      <c r="M62" s="273" t="s">
        <v>417</v>
      </c>
      <c r="N62" s="273" t="s">
        <v>417</v>
      </c>
      <c r="O62" s="273" t="s">
        <v>417</v>
      </c>
      <c r="P62" s="273" t="s">
        <v>417</v>
      </c>
      <c r="Q62" s="273" t="s">
        <v>417</v>
      </c>
      <c r="R62" s="273" t="s">
        <v>417</v>
      </c>
      <c r="S62" s="273" t="s">
        <v>417</v>
      </c>
      <c r="T62" s="273" t="s">
        <v>417</v>
      </c>
      <c r="U62" s="273" t="s">
        <v>417</v>
      </c>
      <c r="V62" s="273" t="s">
        <v>417</v>
      </c>
      <c r="W62" s="273" t="s">
        <v>417</v>
      </c>
      <c r="X62" s="273" t="s">
        <v>417</v>
      </c>
      <c r="Y62" s="273" t="s">
        <v>417</v>
      </c>
      <c r="Z62" s="273" t="s">
        <v>417</v>
      </c>
      <c r="AA62" s="273" t="s">
        <v>417</v>
      </c>
      <c r="AB62" s="273" t="s">
        <v>417</v>
      </c>
      <c r="AC62" s="273" t="s">
        <v>417</v>
      </c>
      <c r="AD62" s="273" t="s">
        <v>417</v>
      </c>
      <c r="AE62" s="273" t="s">
        <v>417</v>
      </c>
      <c r="AF62" s="273" t="s">
        <v>417</v>
      </c>
      <c r="AG62" s="273" t="s">
        <v>417</v>
      </c>
      <c r="AH62" s="273" t="s">
        <v>417</v>
      </c>
      <c r="AI62" s="273" t="s">
        <v>417</v>
      </c>
      <c r="AJ62" s="273" t="s">
        <v>417</v>
      </c>
      <c r="AK62" s="273" t="s">
        <v>417</v>
      </c>
      <c r="AL62" s="273" t="s">
        <v>417</v>
      </c>
      <c r="AM62" s="273" t="s">
        <v>417</v>
      </c>
      <c r="AN62" s="273" t="s">
        <v>417</v>
      </c>
      <c r="AO62" s="273" t="s">
        <v>417</v>
      </c>
      <c r="AP62" s="273" t="s">
        <v>417</v>
      </c>
      <c r="AQ62" s="273" t="s">
        <v>417</v>
      </c>
      <c r="AR62" s="273" t="s">
        <v>417</v>
      </c>
      <c r="AS62" s="273" t="s">
        <v>417</v>
      </c>
      <c r="AT62" s="273" t="s">
        <v>417</v>
      </c>
      <c r="AU62" s="273" t="s">
        <v>417</v>
      </c>
      <c r="AV62" s="273" t="s">
        <v>417</v>
      </c>
      <c r="AW62" s="273" t="s">
        <v>417</v>
      </c>
      <c r="AX62" s="273" t="s">
        <v>417</v>
      </c>
      <c r="AY62" s="273" t="s">
        <v>417</v>
      </c>
      <c r="AZ62" s="273" t="s">
        <v>417</v>
      </c>
      <c r="BA62" s="273" t="s">
        <v>417</v>
      </c>
      <c r="BB62" s="273" t="s">
        <v>417</v>
      </c>
      <c r="BC62" s="273" t="s">
        <v>417</v>
      </c>
      <c r="BD62" s="273" t="s">
        <v>417</v>
      </c>
      <c r="BE62" s="273" t="s">
        <v>417</v>
      </c>
    </row>
    <row r="63" spans="1:57" x14ac:dyDescent="0.35">
      <c r="A63" t="s">
        <v>163</v>
      </c>
      <c r="B63" t="s">
        <v>407</v>
      </c>
      <c r="C63" t="s">
        <v>392</v>
      </c>
      <c r="D63" s="273">
        <v>79</v>
      </c>
      <c r="E63" s="274">
        <v>63</v>
      </c>
      <c r="F63" s="275">
        <v>71</v>
      </c>
      <c r="G63" s="273">
        <v>2079</v>
      </c>
      <c r="H63" s="274">
        <v>2217</v>
      </c>
      <c r="I63" s="275">
        <v>4296</v>
      </c>
      <c r="J63" s="273">
        <v>80</v>
      </c>
      <c r="K63" s="274">
        <v>65</v>
      </c>
      <c r="L63" s="275">
        <v>72</v>
      </c>
      <c r="M63" s="273">
        <v>2079</v>
      </c>
      <c r="N63" s="274">
        <v>2217</v>
      </c>
      <c r="O63" s="275">
        <v>4296</v>
      </c>
      <c r="P63" s="273">
        <v>35.6</v>
      </c>
      <c r="Q63" s="274">
        <v>33.700000000000003</v>
      </c>
      <c r="R63" s="275">
        <v>34.6</v>
      </c>
      <c r="S63" s="273">
        <v>2079</v>
      </c>
      <c r="T63" s="274">
        <v>2217</v>
      </c>
      <c r="U63" s="275">
        <v>4296</v>
      </c>
      <c r="V63" s="273">
        <v>64</v>
      </c>
      <c r="W63" s="274">
        <v>47</v>
      </c>
      <c r="X63" s="275">
        <v>55</v>
      </c>
      <c r="Y63" s="273">
        <v>159</v>
      </c>
      <c r="Z63" s="274">
        <v>184</v>
      </c>
      <c r="AA63" s="275">
        <v>343</v>
      </c>
      <c r="AB63" s="273">
        <v>65</v>
      </c>
      <c r="AC63" s="274">
        <v>50</v>
      </c>
      <c r="AD63" s="275">
        <v>57</v>
      </c>
      <c r="AE63" s="273">
        <v>159</v>
      </c>
      <c r="AF63" s="274">
        <v>184</v>
      </c>
      <c r="AG63" s="275">
        <v>343</v>
      </c>
      <c r="AH63" s="273">
        <v>32.799999999999997</v>
      </c>
      <c r="AI63" s="274">
        <v>30.9</v>
      </c>
      <c r="AJ63" s="275">
        <v>31.8</v>
      </c>
      <c r="AK63" s="273">
        <v>159</v>
      </c>
      <c r="AL63" s="274">
        <v>184</v>
      </c>
      <c r="AM63" s="275">
        <v>343</v>
      </c>
      <c r="AN63" s="273">
        <v>78</v>
      </c>
      <c r="AO63" s="274">
        <v>62</v>
      </c>
      <c r="AP63" s="275">
        <v>70</v>
      </c>
      <c r="AQ63" s="273">
        <v>2795</v>
      </c>
      <c r="AR63" s="274">
        <v>2967</v>
      </c>
      <c r="AS63" s="275">
        <v>5762</v>
      </c>
      <c r="AT63" s="273">
        <v>79</v>
      </c>
      <c r="AU63" s="274">
        <v>63</v>
      </c>
      <c r="AV63" s="275">
        <v>71</v>
      </c>
      <c r="AW63" s="273">
        <v>2795</v>
      </c>
      <c r="AX63" s="274">
        <v>2967</v>
      </c>
      <c r="AY63" s="275">
        <v>5762</v>
      </c>
      <c r="AZ63" s="273">
        <v>35.5</v>
      </c>
      <c r="BA63" s="274">
        <v>33.5</v>
      </c>
      <c r="BB63" s="275">
        <v>34.5</v>
      </c>
      <c r="BC63" s="273">
        <v>2795</v>
      </c>
      <c r="BD63" s="274">
        <v>2967</v>
      </c>
      <c r="BE63" s="275">
        <v>5762</v>
      </c>
    </row>
    <row r="64" spans="1:57" x14ac:dyDescent="0.35">
      <c r="A64" t="s">
        <v>80</v>
      </c>
      <c r="B64" t="s">
        <v>325</v>
      </c>
      <c r="C64" t="s">
        <v>324</v>
      </c>
      <c r="D64" s="273">
        <v>76</v>
      </c>
      <c r="E64" s="274">
        <v>58</v>
      </c>
      <c r="F64" s="275">
        <v>67</v>
      </c>
      <c r="G64" s="273">
        <v>690</v>
      </c>
      <c r="H64" s="274">
        <v>741</v>
      </c>
      <c r="I64" s="275">
        <v>1431</v>
      </c>
      <c r="J64" s="273">
        <v>79</v>
      </c>
      <c r="K64" s="274">
        <v>61</v>
      </c>
      <c r="L64" s="275">
        <v>70</v>
      </c>
      <c r="M64" s="273">
        <v>690</v>
      </c>
      <c r="N64" s="274">
        <v>741</v>
      </c>
      <c r="O64" s="275">
        <v>1431</v>
      </c>
      <c r="P64" s="273">
        <v>35.5</v>
      </c>
      <c r="Q64" s="274">
        <v>33.200000000000003</v>
      </c>
      <c r="R64" s="275">
        <v>34.299999999999997</v>
      </c>
      <c r="S64" s="273">
        <v>690</v>
      </c>
      <c r="T64" s="274">
        <v>741</v>
      </c>
      <c r="U64" s="275">
        <v>1431</v>
      </c>
      <c r="V64" s="273">
        <v>54</v>
      </c>
      <c r="W64" s="274">
        <v>39</v>
      </c>
      <c r="X64" s="275">
        <v>47</v>
      </c>
      <c r="Y64" s="273">
        <v>306</v>
      </c>
      <c r="Z64" s="274">
        <v>284</v>
      </c>
      <c r="AA64" s="275">
        <v>590</v>
      </c>
      <c r="AB64" s="273">
        <v>58</v>
      </c>
      <c r="AC64" s="274">
        <v>45</v>
      </c>
      <c r="AD64" s="275">
        <v>52</v>
      </c>
      <c r="AE64" s="273">
        <v>306</v>
      </c>
      <c r="AF64" s="274">
        <v>284</v>
      </c>
      <c r="AG64" s="275">
        <v>590</v>
      </c>
      <c r="AH64" s="273">
        <v>32.5</v>
      </c>
      <c r="AI64" s="274">
        <v>30.3</v>
      </c>
      <c r="AJ64" s="275">
        <v>31.4</v>
      </c>
      <c r="AK64" s="273">
        <v>306</v>
      </c>
      <c r="AL64" s="274">
        <v>284</v>
      </c>
      <c r="AM64" s="275">
        <v>590</v>
      </c>
      <c r="AN64" s="273">
        <v>69</v>
      </c>
      <c r="AO64" s="274">
        <v>52</v>
      </c>
      <c r="AP64" s="275">
        <v>60</v>
      </c>
      <c r="AQ64" s="273">
        <v>1121</v>
      </c>
      <c r="AR64" s="274">
        <v>1166</v>
      </c>
      <c r="AS64" s="275">
        <v>2287</v>
      </c>
      <c r="AT64" s="273">
        <v>71</v>
      </c>
      <c r="AU64" s="274">
        <v>56</v>
      </c>
      <c r="AV64" s="275">
        <v>64</v>
      </c>
      <c r="AW64" s="273">
        <v>1121</v>
      </c>
      <c r="AX64" s="274">
        <v>1166</v>
      </c>
      <c r="AY64" s="275">
        <v>2287</v>
      </c>
      <c r="AZ64" s="273">
        <v>34.299999999999997</v>
      </c>
      <c r="BA64" s="274">
        <v>32.200000000000003</v>
      </c>
      <c r="BB64" s="275">
        <v>33.299999999999997</v>
      </c>
      <c r="BC64" s="273">
        <v>1121</v>
      </c>
      <c r="BD64" s="274">
        <v>1166</v>
      </c>
      <c r="BE64" s="275">
        <v>2287</v>
      </c>
    </row>
    <row r="65" spans="1:57" x14ac:dyDescent="0.35">
      <c r="A65" t="s">
        <v>81</v>
      </c>
      <c r="B65" t="s">
        <v>326</v>
      </c>
      <c r="C65" t="s">
        <v>324</v>
      </c>
      <c r="D65" s="273">
        <v>76</v>
      </c>
      <c r="E65" s="274">
        <v>61</v>
      </c>
      <c r="F65" s="275">
        <v>68</v>
      </c>
      <c r="G65" s="273">
        <v>1602</v>
      </c>
      <c r="H65" s="274">
        <v>1729</v>
      </c>
      <c r="I65" s="275">
        <v>3331</v>
      </c>
      <c r="J65" s="273">
        <v>76</v>
      </c>
      <c r="K65" s="274">
        <v>63</v>
      </c>
      <c r="L65" s="275">
        <v>69</v>
      </c>
      <c r="M65" s="273">
        <v>1602</v>
      </c>
      <c r="N65" s="274">
        <v>1729</v>
      </c>
      <c r="O65" s="275">
        <v>3331</v>
      </c>
      <c r="P65" s="273">
        <v>34.9</v>
      </c>
      <c r="Q65" s="274">
        <v>33.299999999999997</v>
      </c>
      <c r="R65" s="275">
        <v>34.1</v>
      </c>
      <c r="S65" s="273">
        <v>1602</v>
      </c>
      <c r="T65" s="274">
        <v>1729</v>
      </c>
      <c r="U65" s="275">
        <v>3331</v>
      </c>
      <c r="V65" s="273">
        <v>70</v>
      </c>
      <c r="W65" s="274">
        <v>50</v>
      </c>
      <c r="X65" s="275">
        <v>59</v>
      </c>
      <c r="Y65" s="273">
        <v>119</v>
      </c>
      <c r="Z65" s="274">
        <v>138</v>
      </c>
      <c r="AA65" s="275">
        <v>257</v>
      </c>
      <c r="AB65" s="273">
        <v>72</v>
      </c>
      <c r="AC65" s="274">
        <v>52</v>
      </c>
      <c r="AD65" s="275">
        <v>61</v>
      </c>
      <c r="AE65" s="273">
        <v>119</v>
      </c>
      <c r="AF65" s="274">
        <v>138</v>
      </c>
      <c r="AG65" s="275">
        <v>257</v>
      </c>
      <c r="AH65" s="273">
        <v>33.700000000000003</v>
      </c>
      <c r="AI65" s="274">
        <v>30.6</v>
      </c>
      <c r="AJ65" s="275">
        <v>32</v>
      </c>
      <c r="AK65" s="273">
        <v>119</v>
      </c>
      <c r="AL65" s="274">
        <v>138</v>
      </c>
      <c r="AM65" s="275">
        <v>257</v>
      </c>
      <c r="AN65" s="273">
        <v>75</v>
      </c>
      <c r="AO65" s="274">
        <v>60</v>
      </c>
      <c r="AP65" s="275">
        <v>67</v>
      </c>
      <c r="AQ65" s="273">
        <v>1758</v>
      </c>
      <c r="AR65" s="274">
        <v>1908</v>
      </c>
      <c r="AS65" s="275">
        <v>3666</v>
      </c>
      <c r="AT65" s="273">
        <v>76</v>
      </c>
      <c r="AU65" s="274">
        <v>62</v>
      </c>
      <c r="AV65" s="275">
        <v>68</v>
      </c>
      <c r="AW65" s="273">
        <v>1758</v>
      </c>
      <c r="AX65" s="274">
        <v>1908</v>
      </c>
      <c r="AY65" s="275">
        <v>3666</v>
      </c>
      <c r="AZ65" s="273">
        <v>34.799999999999997</v>
      </c>
      <c r="BA65" s="274">
        <v>33</v>
      </c>
      <c r="BB65" s="275">
        <v>33.799999999999997</v>
      </c>
      <c r="BC65" s="273">
        <v>1758</v>
      </c>
      <c r="BD65" s="274">
        <v>1908</v>
      </c>
      <c r="BE65" s="275">
        <v>3666</v>
      </c>
    </row>
    <row r="66" spans="1:57" x14ac:dyDescent="0.35">
      <c r="A66" t="s">
        <v>17</v>
      </c>
      <c r="B66" t="s">
        <v>263</v>
      </c>
      <c r="C66" t="s">
        <v>260</v>
      </c>
      <c r="D66" s="273">
        <v>74</v>
      </c>
      <c r="E66" s="274">
        <v>58</v>
      </c>
      <c r="F66" s="275">
        <v>66</v>
      </c>
      <c r="G66" s="273">
        <v>1198</v>
      </c>
      <c r="H66" s="274">
        <v>1273</v>
      </c>
      <c r="I66" s="275">
        <v>2471</v>
      </c>
      <c r="J66" s="273">
        <v>76</v>
      </c>
      <c r="K66" s="274">
        <v>62</v>
      </c>
      <c r="L66" s="275">
        <v>69</v>
      </c>
      <c r="M66" s="273">
        <v>1198</v>
      </c>
      <c r="N66" s="274">
        <v>1273</v>
      </c>
      <c r="O66" s="275">
        <v>2471</v>
      </c>
      <c r="P66" s="273">
        <v>35.5</v>
      </c>
      <c r="Q66" s="274">
        <v>32.700000000000003</v>
      </c>
      <c r="R66" s="275">
        <v>34.1</v>
      </c>
      <c r="S66" s="273">
        <v>1198</v>
      </c>
      <c r="T66" s="274">
        <v>1273</v>
      </c>
      <c r="U66" s="275">
        <v>2471</v>
      </c>
      <c r="V66" s="273">
        <v>60</v>
      </c>
      <c r="W66" s="274">
        <v>41</v>
      </c>
      <c r="X66" s="275">
        <v>51</v>
      </c>
      <c r="Y66" s="273">
        <v>492</v>
      </c>
      <c r="Z66" s="274">
        <v>463</v>
      </c>
      <c r="AA66" s="275">
        <v>955</v>
      </c>
      <c r="AB66" s="273">
        <v>65</v>
      </c>
      <c r="AC66" s="274">
        <v>46</v>
      </c>
      <c r="AD66" s="275">
        <v>56</v>
      </c>
      <c r="AE66" s="273">
        <v>492</v>
      </c>
      <c r="AF66" s="274">
        <v>463</v>
      </c>
      <c r="AG66" s="275">
        <v>955</v>
      </c>
      <c r="AH66" s="273">
        <v>32.200000000000003</v>
      </c>
      <c r="AI66" s="274">
        <v>28.4</v>
      </c>
      <c r="AJ66" s="275">
        <v>30.3</v>
      </c>
      <c r="AK66" s="273">
        <v>492</v>
      </c>
      <c r="AL66" s="274">
        <v>463</v>
      </c>
      <c r="AM66" s="275">
        <v>955</v>
      </c>
      <c r="AN66" s="273">
        <v>69</v>
      </c>
      <c r="AO66" s="274">
        <v>53</v>
      </c>
      <c r="AP66" s="275">
        <v>61</v>
      </c>
      <c r="AQ66" s="273">
        <v>1920</v>
      </c>
      <c r="AR66" s="274">
        <v>2012</v>
      </c>
      <c r="AS66" s="275">
        <v>3932</v>
      </c>
      <c r="AT66" s="273">
        <v>73</v>
      </c>
      <c r="AU66" s="274">
        <v>57</v>
      </c>
      <c r="AV66" s="275">
        <v>65</v>
      </c>
      <c r="AW66" s="273">
        <v>1920</v>
      </c>
      <c r="AX66" s="274">
        <v>2012</v>
      </c>
      <c r="AY66" s="275">
        <v>3932</v>
      </c>
      <c r="AZ66" s="273">
        <v>34.6</v>
      </c>
      <c r="BA66" s="274">
        <v>31.7</v>
      </c>
      <c r="BB66" s="275">
        <v>33.1</v>
      </c>
      <c r="BC66" s="273">
        <v>1920</v>
      </c>
      <c r="BD66" s="274">
        <v>2012</v>
      </c>
      <c r="BE66" s="275">
        <v>3932</v>
      </c>
    </row>
    <row r="67" spans="1:57" x14ac:dyDescent="0.35">
      <c r="A67" t="s">
        <v>18</v>
      </c>
      <c r="B67" t="s">
        <v>264</v>
      </c>
      <c r="C67" t="s">
        <v>260</v>
      </c>
      <c r="D67" s="273">
        <v>75</v>
      </c>
      <c r="E67" s="274">
        <v>66</v>
      </c>
      <c r="F67" s="275">
        <v>70</v>
      </c>
      <c r="G67" s="273">
        <v>967</v>
      </c>
      <c r="H67" s="274">
        <v>972</v>
      </c>
      <c r="I67" s="275">
        <v>1939</v>
      </c>
      <c r="J67" s="273">
        <v>76</v>
      </c>
      <c r="K67" s="274">
        <v>67</v>
      </c>
      <c r="L67" s="275">
        <v>72</v>
      </c>
      <c r="M67" s="273">
        <v>967</v>
      </c>
      <c r="N67" s="274">
        <v>972</v>
      </c>
      <c r="O67" s="275">
        <v>1939</v>
      </c>
      <c r="P67" s="273">
        <v>36.299999999999997</v>
      </c>
      <c r="Q67" s="274">
        <v>34.700000000000003</v>
      </c>
      <c r="R67" s="275">
        <v>35.5</v>
      </c>
      <c r="S67" s="273">
        <v>967</v>
      </c>
      <c r="T67" s="274">
        <v>972</v>
      </c>
      <c r="U67" s="275">
        <v>1939</v>
      </c>
      <c r="V67" s="273">
        <v>62</v>
      </c>
      <c r="W67" s="274">
        <v>52</v>
      </c>
      <c r="X67" s="275">
        <v>56</v>
      </c>
      <c r="Y67" s="273">
        <v>197</v>
      </c>
      <c r="Z67" s="274">
        <v>225</v>
      </c>
      <c r="AA67" s="275">
        <v>422</v>
      </c>
      <c r="AB67" s="273">
        <v>63</v>
      </c>
      <c r="AC67" s="274">
        <v>53</v>
      </c>
      <c r="AD67" s="275">
        <v>58</v>
      </c>
      <c r="AE67" s="273">
        <v>197</v>
      </c>
      <c r="AF67" s="274">
        <v>225</v>
      </c>
      <c r="AG67" s="275">
        <v>422</v>
      </c>
      <c r="AH67" s="273">
        <v>32.4</v>
      </c>
      <c r="AI67" s="274">
        <v>30.8</v>
      </c>
      <c r="AJ67" s="275">
        <v>31.6</v>
      </c>
      <c r="AK67" s="273">
        <v>197</v>
      </c>
      <c r="AL67" s="274">
        <v>225</v>
      </c>
      <c r="AM67" s="275">
        <v>422</v>
      </c>
      <c r="AN67" s="273">
        <v>72</v>
      </c>
      <c r="AO67" s="274">
        <v>63</v>
      </c>
      <c r="AP67" s="275">
        <v>68</v>
      </c>
      <c r="AQ67" s="273">
        <v>1211</v>
      </c>
      <c r="AR67" s="274">
        <v>1243</v>
      </c>
      <c r="AS67" s="275">
        <v>2454</v>
      </c>
      <c r="AT67" s="273">
        <v>74</v>
      </c>
      <c r="AU67" s="274">
        <v>64</v>
      </c>
      <c r="AV67" s="275">
        <v>69</v>
      </c>
      <c r="AW67" s="273">
        <v>1211</v>
      </c>
      <c r="AX67" s="274">
        <v>1243</v>
      </c>
      <c r="AY67" s="275">
        <v>2454</v>
      </c>
      <c r="AZ67" s="273">
        <v>35.6</v>
      </c>
      <c r="BA67" s="274">
        <v>33.9</v>
      </c>
      <c r="BB67" s="275">
        <v>34.700000000000003</v>
      </c>
      <c r="BC67" s="273">
        <v>1211</v>
      </c>
      <c r="BD67" s="274">
        <v>1243</v>
      </c>
      <c r="BE67" s="275">
        <v>2454</v>
      </c>
    </row>
    <row r="68" spans="1:57" x14ac:dyDescent="0.35">
      <c r="A68" t="s">
        <v>26</v>
      </c>
      <c r="B68" t="s">
        <v>272</v>
      </c>
      <c r="C68" t="s">
        <v>260</v>
      </c>
      <c r="D68" s="273">
        <v>76</v>
      </c>
      <c r="E68" s="274">
        <v>55</v>
      </c>
      <c r="F68" s="275">
        <v>65</v>
      </c>
      <c r="G68" s="273">
        <v>1988</v>
      </c>
      <c r="H68" s="274">
        <v>2152</v>
      </c>
      <c r="I68" s="275">
        <v>4140</v>
      </c>
      <c r="J68" s="273">
        <v>77</v>
      </c>
      <c r="K68" s="274">
        <v>59</v>
      </c>
      <c r="L68" s="275">
        <v>68</v>
      </c>
      <c r="M68" s="273">
        <v>1988</v>
      </c>
      <c r="N68" s="274">
        <v>2152</v>
      </c>
      <c r="O68" s="275">
        <v>4140</v>
      </c>
      <c r="P68" s="273">
        <v>35.200000000000003</v>
      </c>
      <c r="Q68" s="274">
        <v>32</v>
      </c>
      <c r="R68" s="275">
        <v>33.5</v>
      </c>
      <c r="S68" s="273">
        <v>1988</v>
      </c>
      <c r="T68" s="274">
        <v>2152</v>
      </c>
      <c r="U68" s="275">
        <v>4140</v>
      </c>
      <c r="V68" s="273">
        <v>64</v>
      </c>
      <c r="W68" s="274">
        <v>47</v>
      </c>
      <c r="X68" s="275">
        <v>55</v>
      </c>
      <c r="Y68" s="273">
        <v>1310</v>
      </c>
      <c r="Z68" s="274">
        <v>1339</v>
      </c>
      <c r="AA68" s="275">
        <v>2649</v>
      </c>
      <c r="AB68" s="273">
        <v>66</v>
      </c>
      <c r="AC68" s="274">
        <v>52</v>
      </c>
      <c r="AD68" s="275">
        <v>59</v>
      </c>
      <c r="AE68" s="273">
        <v>1310</v>
      </c>
      <c r="AF68" s="274">
        <v>1339</v>
      </c>
      <c r="AG68" s="275">
        <v>2649</v>
      </c>
      <c r="AH68" s="273">
        <v>32.9</v>
      </c>
      <c r="AI68" s="274">
        <v>30.2</v>
      </c>
      <c r="AJ68" s="275">
        <v>31.5</v>
      </c>
      <c r="AK68" s="273">
        <v>1310</v>
      </c>
      <c r="AL68" s="274">
        <v>1339</v>
      </c>
      <c r="AM68" s="275">
        <v>2649</v>
      </c>
      <c r="AN68" s="273">
        <v>70</v>
      </c>
      <c r="AO68" s="274">
        <v>51</v>
      </c>
      <c r="AP68" s="275">
        <v>60</v>
      </c>
      <c r="AQ68" s="273">
        <v>3531</v>
      </c>
      <c r="AR68" s="274">
        <v>3654</v>
      </c>
      <c r="AS68" s="275">
        <v>7185</v>
      </c>
      <c r="AT68" s="273">
        <v>72</v>
      </c>
      <c r="AU68" s="274">
        <v>56</v>
      </c>
      <c r="AV68" s="275">
        <v>64</v>
      </c>
      <c r="AW68" s="273">
        <v>3531</v>
      </c>
      <c r="AX68" s="274">
        <v>3654</v>
      </c>
      <c r="AY68" s="275">
        <v>7185</v>
      </c>
      <c r="AZ68" s="273">
        <v>34.200000000000003</v>
      </c>
      <c r="BA68" s="274">
        <v>31.2</v>
      </c>
      <c r="BB68" s="275">
        <v>32.6</v>
      </c>
      <c r="BC68" s="273">
        <v>3531</v>
      </c>
      <c r="BD68" s="274">
        <v>3654</v>
      </c>
      <c r="BE68" s="275">
        <v>7185</v>
      </c>
    </row>
    <row r="69" spans="1:57" x14ac:dyDescent="0.35">
      <c r="A69" t="s">
        <v>27</v>
      </c>
      <c r="B69" t="s">
        <v>273</v>
      </c>
      <c r="C69" t="s">
        <v>260</v>
      </c>
      <c r="D69" s="273">
        <v>74</v>
      </c>
      <c r="E69" s="274">
        <v>55</v>
      </c>
      <c r="F69" s="275">
        <v>65</v>
      </c>
      <c r="G69" s="273">
        <v>1001</v>
      </c>
      <c r="H69" s="274">
        <v>1047</v>
      </c>
      <c r="I69" s="275">
        <v>2048</v>
      </c>
      <c r="J69" s="273">
        <v>76</v>
      </c>
      <c r="K69" s="274">
        <v>60</v>
      </c>
      <c r="L69" s="275">
        <v>68</v>
      </c>
      <c r="M69" s="273">
        <v>1001</v>
      </c>
      <c r="N69" s="274">
        <v>1047</v>
      </c>
      <c r="O69" s="275">
        <v>2048</v>
      </c>
      <c r="P69" s="273">
        <v>35</v>
      </c>
      <c r="Q69" s="274">
        <v>31.9</v>
      </c>
      <c r="R69" s="275">
        <v>33.5</v>
      </c>
      <c r="S69" s="273">
        <v>1001</v>
      </c>
      <c r="T69" s="274">
        <v>1047</v>
      </c>
      <c r="U69" s="275">
        <v>2048</v>
      </c>
      <c r="V69" s="273">
        <v>49</v>
      </c>
      <c r="W69" s="274">
        <v>33</v>
      </c>
      <c r="X69" s="275">
        <v>41</v>
      </c>
      <c r="Y69" s="273">
        <v>511</v>
      </c>
      <c r="Z69" s="274">
        <v>514</v>
      </c>
      <c r="AA69" s="275">
        <v>1025</v>
      </c>
      <c r="AB69" s="273">
        <v>56</v>
      </c>
      <c r="AC69" s="274">
        <v>39</v>
      </c>
      <c r="AD69" s="275">
        <v>48</v>
      </c>
      <c r="AE69" s="273">
        <v>511</v>
      </c>
      <c r="AF69" s="274">
        <v>514</v>
      </c>
      <c r="AG69" s="275">
        <v>1025</v>
      </c>
      <c r="AH69" s="273">
        <v>29.7</v>
      </c>
      <c r="AI69" s="274">
        <v>26.9</v>
      </c>
      <c r="AJ69" s="275">
        <v>28.3</v>
      </c>
      <c r="AK69" s="273">
        <v>511</v>
      </c>
      <c r="AL69" s="274">
        <v>514</v>
      </c>
      <c r="AM69" s="275">
        <v>1025</v>
      </c>
      <c r="AN69" s="273">
        <v>65</v>
      </c>
      <c r="AO69" s="274">
        <v>48</v>
      </c>
      <c r="AP69" s="275">
        <v>57</v>
      </c>
      <c r="AQ69" s="273">
        <v>1723</v>
      </c>
      <c r="AR69" s="274">
        <v>1772</v>
      </c>
      <c r="AS69" s="275">
        <v>3495</v>
      </c>
      <c r="AT69" s="273">
        <v>69</v>
      </c>
      <c r="AU69" s="274">
        <v>53</v>
      </c>
      <c r="AV69" s="275">
        <v>61</v>
      </c>
      <c r="AW69" s="273">
        <v>1723</v>
      </c>
      <c r="AX69" s="274">
        <v>1772</v>
      </c>
      <c r="AY69" s="275">
        <v>3495</v>
      </c>
      <c r="AZ69" s="273">
        <v>33.200000000000003</v>
      </c>
      <c r="BA69" s="274">
        <v>30.3</v>
      </c>
      <c r="BB69" s="275">
        <v>31.7</v>
      </c>
      <c r="BC69" s="273">
        <v>1723</v>
      </c>
      <c r="BD69" s="274">
        <v>1772</v>
      </c>
      <c r="BE69" s="275">
        <v>3495</v>
      </c>
    </row>
    <row r="70" spans="1:57" x14ac:dyDescent="0.35">
      <c r="A70" t="s">
        <v>28</v>
      </c>
      <c r="B70" t="s">
        <v>274</v>
      </c>
      <c r="C70" t="s">
        <v>260</v>
      </c>
      <c r="D70" s="273">
        <v>72</v>
      </c>
      <c r="E70" s="274">
        <v>53</v>
      </c>
      <c r="F70" s="275">
        <v>62</v>
      </c>
      <c r="G70" s="273">
        <v>947</v>
      </c>
      <c r="H70" s="274">
        <v>1012</v>
      </c>
      <c r="I70" s="275">
        <v>1959</v>
      </c>
      <c r="J70" s="273">
        <v>75</v>
      </c>
      <c r="K70" s="274">
        <v>57</v>
      </c>
      <c r="L70" s="275">
        <v>66</v>
      </c>
      <c r="M70" s="273">
        <v>947</v>
      </c>
      <c r="N70" s="274">
        <v>1012</v>
      </c>
      <c r="O70" s="275">
        <v>1959</v>
      </c>
      <c r="P70" s="273">
        <v>34.6</v>
      </c>
      <c r="Q70" s="274">
        <v>31.7</v>
      </c>
      <c r="R70" s="275">
        <v>33.1</v>
      </c>
      <c r="S70" s="273">
        <v>947</v>
      </c>
      <c r="T70" s="274">
        <v>1012</v>
      </c>
      <c r="U70" s="275">
        <v>1959</v>
      </c>
      <c r="V70" s="273">
        <v>61</v>
      </c>
      <c r="W70" s="274">
        <v>42</v>
      </c>
      <c r="X70" s="275">
        <v>51</v>
      </c>
      <c r="Y70" s="273">
        <v>321</v>
      </c>
      <c r="Z70" s="274">
        <v>358</v>
      </c>
      <c r="AA70" s="275">
        <v>679</v>
      </c>
      <c r="AB70" s="273">
        <v>69</v>
      </c>
      <c r="AC70" s="274">
        <v>49</v>
      </c>
      <c r="AD70" s="275">
        <v>58</v>
      </c>
      <c r="AE70" s="273">
        <v>321</v>
      </c>
      <c r="AF70" s="274">
        <v>358</v>
      </c>
      <c r="AG70" s="275">
        <v>679</v>
      </c>
      <c r="AH70" s="273">
        <v>32.6</v>
      </c>
      <c r="AI70" s="274">
        <v>29</v>
      </c>
      <c r="AJ70" s="275">
        <v>30.7</v>
      </c>
      <c r="AK70" s="273">
        <v>321</v>
      </c>
      <c r="AL70" s="274">
        <v>358</v>
      </c>
      <c r="AM70" s="275">
        <v>679</v>
      </c>
      <c r="AN70" s="273">
        <v>69</v>
      </c>
      <c r="AO70" s="274">
        <v>50</v>
      </c>
      <c r="AP70" s="275">
        <v>59</v>
      </c>
      <c r="AQ70" s="273">
        <v>1429</v>
      </c>
      <c r="AR70" s="274">
        <v>1541</v>
      </c>
      <c r="AS70" s="275">
        <v>2970</v>
      </c>
      <c r="AT70" s="273">
        <v>73</v>
      </c>
      <c r="AU70" s="274">
        <v>54</v>
      </c>
      <c r="AV70" s="275">
        <v>63</v>
      </c>
      <c r="AW70" s="273">
        <v>1429</v>
      </c>
      <c r="AX70" s="274">
        <v>1541</v>
      </c>
      <c r="AY70" s="275">
        <v>2970</v>
      </c>
      <c r="AZ70" s="273">
        <v>34.1</v>
      </c>
      <c r="BA70" s="274">
        <v>31</v>
      </c>
      <c r="BB70" s="275">
        <v>32.5</v>
      </c>
      <c r="BC70" s="273">
        <v>1429</v>
      </c>
      <c r="BD70" s="274">
        <v>1541</v>
      </c>
      <c r="BE70" s="275">
        <v>2970</v>
      </c>
    </row>
    <row r="71" spans="1:57" x14ac:dyDescent="0.35">
      <c r="A71" t="s">
        <v>29</v>
      </c>
      <c r="B71" t="s">
        <v>275</v>
      </c>
      <c r="C71" t="s">
        <v>260</v>
      </c>
      <c r="D71" s="273">
        <v>78</v>
      </c>
      <c r="E71" s="274">
        <v>57</v>
      </c>
      <c r="F71" s="275">
        <v>67</v>
      </c>
      <c r="G71" s="273">
        <v>1169</v>
      </c>
      <c r="H71" s="274">
        <v>1303</v>
      </c>
      <c r="I71" s="275">
        <v>2472</v>
      </c>
      <c r="J71" s="273">
        <v>79</v>
      </c>
      <c r="K71" s="274">
        <v>60</v>
      </c>
      <c r="L71" s="275">
        <v>69</v>
      </c>
      <c r="M71" s="273">
        <v>1169</v>
      </c>
      <c r="N71" s="274">
        <v>1303</v>
      </c>
      <c r="O71" s="275">
        <v>2472</v>
      </c>
      <c r="P71" s="273">
        <v>34.799999999999997</v>
      </c>
      <c r="Q71" s="274">
        <v>32.200000000000003</v>
      </c>
      <c r="R71" s="275">
        <v>33.4</v>
      </c>
      <c r="S71" s="273">
        <v>1169</v>
      </c>
      <c r="T71" s="274">
        <v>1303</v>
      </c>
      <c r="U71" s="275">
        <v>2472</v>
      </c>
      <c r="V71" s="273">
        <v>71</v>
      </c>
      <c r="W71" s="274">
        <v>48</v>
      </c>
      <c r="X71" s="275">
        <v>59</v>
      </c>
      <c r="Y71" s="273">
        <v>272</v>
      </c>
      <c r="Z71" s="274">
        <v>315</v>
      </c>
      <c r="AA71" s="275">
        <v>587</v>
      </c>
      <c r="AB71" s="273">
        <v>75</v>
      </c>
      <c r="AC71" s="274">
        <v>51</v>
      </c>
      <c r="AD71" s="275">
        <v>62</v>
      </c>
      <c r="AE71" s="273">
        <v>272</v>
      </c>
      <c r="AF71" s="274">
        <v>315</v>
      </c>
      <c r="AG71" s="275">
        <v>587</v>
      </c>
      <c r="AH71" s="273">
        <v>32.9</v>
      </c>
      <c r="AI71" s="274">
        <v>29.6</v>
      </c>
      <c r="AJ71" s="275">
        <v>31.1</v>
      </c>
      <c r="AK71" s="273">
        <v>272</v>
      </c>
      <c r="AL71" s="274">
        <v>315</v>
      </c>
      <c r="AM71" s="275">
        <v>587</v>
      </c>
      <c r="AN71" s="273">
        <v>74</v>
      </c>
      <c r="AO71" s="274">
        <v>52</v>
      </c>
      <c r="AP71" s="275">
        <v>62</v>
      </c>
      <c r="AQ71" s="273">
        <v>1603</v>
      </c>
      <c r="AR71" s="274">
        <v>1823</v>
      </c>
      <c r="AS71" s="275">
        <v>3426</v>
      </c>
      <c r="AT71" s="273">
        <v>76</v>
      </c>
      <c r="AU71" s="274">
        <v>56</v>
      </c>
      <c r="AV71" s="275">
        <v>65</v>
      </c>
      <c r="AW71" s="273">
        <v>1603</v>
      </c>
      <c r="AX71" s="274">
        <v>1823</v>
      </c>
      <c r="AY71" s="275">
        <v>3426</v>
      </c>
      <c r="AZ71" s="273">
        <v>34.299999999999997</v>
      </c>
      <c r="BA71" s="274">
        <v>31.3</v>
      </c>
      <c r="BB71" s="275">
        <v>32.700000000000003</v>
      </c>
      <c r="BC71" s="273">
        <v>1603</v>
      </c>
      <c r="BD71" s="274">
        <v>1823</v>
      </c>
      <c r="BE71" s="275">
        <v>3426</v>
      </c>
    </row>
    <row r="72" spans="1:57" x14ac:dyDescent="0.35">
      <c r="A72" t="s">
        <v>32</v>
      </c>
      <c r="B72" t="s">
        <v>278</v>
      </c>
      <c r="C72" t="s">
        <v>260</v>
      </c>
      <c r="D72" s="273">
        <v>78</v>
      </c>
      <c r="E72" s="274">
        <v>61</v>
      </c>
      <c r="F72" s="275">
        <v>69</v>
      </c>
      <c r="G72" s="273">
        <v>1470</v>
      </c>
      <c r="H72" s="274">
        <v>1534</v>
      </c>
      <c r="I72" s="275">
        <v>3004</v>
      </c>
      <c r="J72" s="273">
        <v>79</v>
      </c>
      <c r="K72" s="274">
        <v>64</v>
      </c>
      <c r="L72" s="275">
        <v>71</v>
      </c>
      <c r="M72" s="273">
        <v>1470</v>
      </c>
      <c r="N72" s="274">
        <v>1534</v>
      </c>
      <c r="O72" s="275">
        <v>3004</v>
      </c>
      <c r="P72" s="273">
        <v>36.6</v>
      </c>
      <c r="Q72" s="274">
        <v>34.200000000000003</v>
      </c>
      <c r="R72" s="275">
        <v>35.4</v>
      </c>
      <c r="S72" s="273">
        <v>1470</v>
      </c>
      <c r="T72" s="274">
        <v>1534</v>
      </c>
      <c r="U72" s="275">
        <v>3004</v>
      </c>
      <c r="V72" s="273">
        <v>58</v>
      </c>
      <c r="W72" s="274">
        <v>53</v>
      </c>
      <c r="X72" s="275">
        <v>55</v>
      </c>
      <c r="Y72" s="273">
        <v>144</v>
      </c>
      <c r="Z72" s="274">
        <v>137</v>
      </c>
      <c r="AA72" s="275">
        <v>281</v>
      </c>
      <c r="AB72" s="273">
        <v>63</v>
      </c>
      <c r="AC72" s="274">
        <v>57</v>
      </c>
      <c r="AD72" s="275">
        <v>60</v>
      </c>
      <c r="AE72" s="273">
        <v>144</v>
      </c>
      <c r="AF72" s="274">
        <v>137</v>
      </c>
      <c r="AG72" s="275">
        <v>281</v>
      </c>
      <c r="AH72" s="273">
        <v>33</v>
      </c>
      <c r="AI72" s="274">
        <v>31.2</v>
      </c>
      <c r="AJ72" s="275">
        <v>32.1</v>
      </c>
      <c r="AK72" s="273">
        <v>144</v>
      </c>
      <c r="AL72" s="274">
        <v>137</v>
      </c>
      <c r="AM72" s="275">
        <v>281</v>
      </c>
      <c r="AN72" s="273">
        <v>75</v>
      </c>
      <c r="AO72" s="274">
        <v>59</v>
      </c>
      <c r="AP72" s="275">
        <v>67</v>
      </c>
      <c r="AQ72" s="273">
        <v>1789</v>
      </c>
      <c r="AR72" s="274">
        <v>1829</v>
      </c>
      <c r="AS72" s="275">
        <v>3618</v>
      </c>
      <c r="AT72" s="273">
        <v>77</v>
      </c>
      <c r="AU72" s="274">
        <v>62</v>
      </c>
      <c r="AV72" s="275">
        <v>70</v>
      </c>
      <c r="AW72" s="273">
        <v>1789</v>
      </c>
      <c r="AX72" s="274">
        <v>1829</v>
      </c>
      <c r="AY72" s="275">
        <v>3618</v>
      </c>
      <c r="AZ72" s="273">
        <v>36.299999999999997</v>
      </c>
      <c r="BA72" s="274">
        <v>33.799999999999997</v>
      </c>
      <c r="BB72" s="275">
        <v>35</v>
      </c>
      <c r="BC72" s="273">
        <v>1789</v>
      </c>
      <c r="BD72" s="274">
        <v>1829</v>
      </c>
      <c r="BE72" s="275">
        <v>3618</v>
      </c>
    </row>
    <row r="73" spans="1:57" x14ac:dyDescent="0.35">
      <c r="A73" t="s">
        <v>33</v>
      </c>
      <c r="B73" t="s">
        <v>279</v>
      </c>
      <c r="C73" t="s">
        <v>260</v>
      </c>
      <c r="D73" s="273">
        <v>74</v>
      </c>
      <c r="E73" s="274">
        <v>53</v>
      </c>
      <c r="F73" s="275">
        <v>64</v>
      </c>
      <c r="G73" s="273">
        <v>1119</v>
      </c>
      <c r="H73" s="274">
        <v>1142</v>
      </c>
      <c r="I73" s="275">
        <v>2261</v>
      </c>
      <c r="J73" s="273">
        <v>76</v>
      </c>
      <c r="K73" s="274">
        <v>56</v>
      </c>
      <c r="L73" s="275">
        <v>66</v>
      </c>
      <c r="M73" s="273">
        <v>1119</v>
      </c>
      <c r="N73" s="274">
        <v>1142</v>
      </c>
      <c r="O73" s="275">
        <v>2261</v>
      </c>
      <c r="P73" s="273">
        <v>34.5</v>
      </c>
      <c r="Q73" s="274">
        <v>31.4</v>
      </c>
      <c r="R73" s="275">
        <v>32.9</v>
      </c>
      <c r="S73" s="273">
        <v>1119</v>
      </c>
      <c r="T73" s="274">
        <v>1142</v>
      </c>
      <c r="U73" s="275">
        <v>2261</v>
      </c>
      <c r="V73" s="273">
        <v>55</v>
      </c>
      <c r="W73" s="274">
        <v>42</v>
      </c>
      <c r="X73" s="275">
        <v>49</v>
      </c>
      <c r="Y73" s="273">
        <v>196</v>
      </c>
      <c r="Z73" s="274">
        <v>170</v>
      </c>
      <c r="AA73" s="275">
        <v>366</v>
      </c>
      <c r="AB73" s="273">
        <v>57</v>
      </c>
      <c r="AC73" s="274">
        <v>45</v>
      </c>
      <c r="AD73" s="275">
        <v>51</v>
      </c>
      <c r="AE73" s="273">
        <v>196</v>
      </c>
      <c r="AF73" s="274">
        <v>170</v>
      </c>
      <c r="AG73" s="275">
        <v>366</v>
      </c>
      <c r="AH73" s="273">
        <v>30.6</v>
      </c>
      <c r="AI73" s="274">
        <v>29.3</v>
      </c>
      <c r="AJ73" s="275">
        <v>30</v>
      </c>
      <c r="AK73" s="273">
        <v>196</v>
      </c>
      <c r="AL73" s="274">
        <v>170</v>
      </c>
      <c r="AM73" s="275">
        <v>366</v>
      </c>
      <c r="AN73" s="273">
        <v>71</v>
      </c>
      <c r="AO73" s="274">
        <v>51</v>
      </c>
      <c r="AP73" s="275">
        <v>61</v>
      </c>
      <c r="AQ73" s="273">
        <v>1509</v>
      </c>
      <c r="AR73" s="274">
        <v>1510</v>
      </c>
      <c r="AS73" s="275">
        <v>3019</v>
      </c>
      <c r="AT73" s="273">
        <v>72</v>
      </c>
      <c r="AU73" s="274">
        <v>54</v>
      </c>
      <c r="AV73" s="275">
        <v>63</v>
      </c>
      <c r="AW73" s="273">
        <v>1509</v>
      </c>
      <c r="AX73" s="274">
        <v>1510</v>
      </c>
      <c r="AY73" s="275">
        <v>3019</v>
      </c>
      <c r="AZ73" s="273">
        <v>33.799999999999997</v>
      </c>
      <c r="BA73" s="274">
        <v>31</v>
      </c>
      <c r="BB73" s="275">
        <v>32.4</v>
      </c>
      <c r="BC73" s="273">
        <v>1509</v>
      </c>
      <c r="BD73" s="274">
        <v>1510</v>
      </c>
      <c r="BE73" s="275">
        <v>3019</v>
      </c>
    </row>
    <row r="74" spans="1:57" x14ac:dyDescent="0.35">
      <c r="A74" t="s">
        <v>34</v>
      </c>
      <c r="B74" t="s">
        <v>280</v>
      </c>
      <c r="C74" t="s">
        <v>260</v>
      </c>
      <c r="D74" s="273">
        <v>81</v>
      </c>
      <c r="E74" s="274">
        <v>68</v>
      </c>
      <c r="F74" s="275">
        <v>74</v>
      </c>
      <c r="G74" s="273">
        <v>1140</v>
      </c>
      <c r="H74" s="274">
        <v>1135</v>
      </c>
      <c r="I74" s="275">
        <v>2275</v>
      </c>
      <c r="J74" s="273">
        <v>82</v>
      </c>
      <c r="K74" s="274">
        <v>69</v>
      </c>
      <c r="L74" s="275">
        <v>75</v>
      </c>
      <c r="M74" s="273">
        <v>1140</v>
      </c>
      <c r="N74" s="274">
        <v>1135</v>
      </c>
      <c r="O74" s="275">
        <v>2275</v>
      </c>
      <c r="P74" s="273">
        <v>38.799999999999997</v>
      </c>
      <c r="Q74" s="274">
        <v>36.700000000000003</v>
      </c>
      <c r="R74" s="275">
        <v>37.799999999999997</v>
      </c>
      <c r="S74" s="273">
        <v>1140</v>
      </c>
      <c r="T74" s="274">
        <v>1135</v>
      </c>
      <c r="U74" s="275">
        <v>2275</v>
      </c>
      <c r="V74" s="273">
        <v>75</v>
      </c>
      <c r="W74" s="274">
        <v>52</v>
      </c>
      <c r="X74" s="275">
        <v>63</v>
      </c>
      <c r="Y74" s="273">
        <v>255</v>
      </c>
      <c r="Z74" s="274">
        <v>264</v>
      </c>
      <c r="AA74" s="275">
        <v>519</v>
      </c>
      <c r="AB74" s="273">
        <v>78</v>
      </c>
      <c r="AC74" s="274">
        <v>55</v>
      </c>
      <c r="AD74" s="275">
        <v>66</v>
      </c>
      <c r="AE74" s="273">
        <v>255</v>
      </c>
      <c r="AF74" s="274">
        <v>264</v>
      </c>
      <c r="AG74" s="275">
        <v>519</v>
      </c>
      <c r="AH74" s="273">
        <v>35.799999999999997</v>
      </c>
      <c r="AI74" s="274">
        <v>31.8</v>
      </c>
      <c r="AJ74" s="275">
        <v>33.799999999999997</v>
      </c>
      <c r="AK74" s="273">
        <v>255</v>
      </c>
      <c r="AL74" s="274">
        <v>264</v>
      </c>
      <c r="AM74" s="275">
        <v>519</v>
      </c>
      <c r="AN74" s="273">
        <v>80</v>
      </c>
      <c r="AO74" s="274">
        <v>65</v>
      </c>
      <c r="AP74" s="275">
        <v>72</v>
      </c>
      <c r="AQ74" s="273">
        <v>1564</v>
      </c>
      <c r="AR74" s="274">
        <v>1576</v>
      </c>
      <c r="AS74" s="275">
        <v>3140</v>
      </c>
      <c r="AT74" s="273">
        <v>81</v>
      </c>
      <c r="AU74" s="274">
        <v>67</v>
      </c>
      <c r="AV74" s="275">
        <v>74</v>
      </c>
      <c r="AW74" s="273">
        <v>1564</v>
      </c>
      <c r="AX74" s="274">
        <v>1576</v>
      </c>
      <c r="AY74" s="275">
        <v>3140</v>
      </c>
      <c r="AZ74" s="273">
        <v>38.299999999999997</v>
      </c>
      <c r="BA74" s="274">
        <v>35.9</v>
      </c>
      <c r="BB74" s="275">
        <v>37.1</v>
      </c>
      <c r="BC74" s="273">
        <v>1564</v>
      </c>
      <c r="BD74" s="274">
        <v>1576</v>
      </c>
      <c r="BE74" s="275">
        <v>3140</v>
      </c>
    </row>
    <row r="75" spans="1:57" x14ac:dyDescent="0.35">
      <c r="A75" t="s">
        <v>36</v>
      </c>
      <c r="B75" t="s">
        <v>282</v>
      </c>
      <c r="C75" t="s">
        <v>260</v>
      </c>
      <c r="D75" s="273">
        <v>73</v>
      </c>
      <c r="E75" s="274">
        <v>56</v>
      </c>
      <c r="F75" s="275">
        <v>64</v>
      </c>
      <c r="G75" s="273">
        <v>1538</v>
      </c>
      <c r="H75" s="274">
        <v>1571</v>
      </c>
      <c r="I75" s="275">
        <v>3109</v>
      </c>
      <c r="J75" s="273">
        <v>77</v>
      </c>
      <c r="K75" s="274">
        <v>61</v>
      </c>
      <c r="L75" s="275">
        <v>69</v>
      </c>
      <c r="M75" s="273">
        <v>1538</v>
      </c>
      <c r="N75" s="274">
        <v>1571</v>
      </c>
      <c r="O75" s="275">
        <v>3109</v>
      </c>
      <c r="P75" s="273">
        <v>35</v>
      </c>
      <c r="Q75" s="274">
        <v>32.1</v>
      </c>
      <c r="R75" s="275">
        <v>33.5</v>
      </c>
      <c r="S75" s="273">
        <v>1538</v>
      </c>
      <c r="T75" s="274">
        <v>1571</v>
      </c>
      <c r="U75" s="275">
        <v>3109</v>
      </c>
      <c r="V75" s="273">
        <v>45</v>
      </c>
      <c r="W75" s="274">
        <v>40</v>
      </c>
      <c r="X75" s="275">
        <v>43</v>
      </c>
      <c r="Y75" s="273">
        <v>77</v>
      </c>
      <c r="Z75" s="274">
        <v>84</v>
      </c>
      <c r="AA75" s="275">
        <v>161</v>
      </c>
      <c r="AB75" s="273">
        <v>58</v>
      </c>
      <c r="AC75" s="274">
        <v>49</v>
      </c>
      <c r="AD75" s="275">
        <v>53</v>
      </c>
      <c r="AE75" s="273">
        <v>77</v>
      </c>
      <c r="AF75" s="274">
        <v>84</v>
      </c>
      <c r="AG75" s="275">
        <v>161</v>
      </c>
      <c r="AH75" s="273">
        <v>30.3</v>
      </c>
      <c r="AI75" s="274">
        <v>28</v>
      </c>
      <c r="AJ75" s="275">
        <v>29.1</v>
      </c>
      <c r="AK75" s="273">
        <v>77</v>
      </c>
      <c r="AL75" s="274">
        <v>84</v>
      </c>
      <c r="AM75" s="275">
        <v>161</v>
      </c>
      <c r="AN75" s="273">
        <v>71</v>
      </c>
      <c r="AO75" s="274">
        <v>54</v>
      </c>
      <c r="AP75" s="275">
        <v>62</v>
      </c>
      <c r="AQ75" s="273">
        <v>1940</v>
      </c>
      <c r="AR75" s="274">
        <v>1988</v>
      </c>
      <c r="AS75" s="275">
        <v>3928</v>
      </c>
      <c r="AT75" s="273">
        <v>75</v>
      </c>
      <c r="AU75" s="274">
        <v>59</v>
      </c>
      <c r="AV75" s="275">
        <v>67</v>
      </c>
      <c r="AW75" s="273">
        <v>1940</v>
      </c>
      <c r="AX75" s="274">
        <v>1988</v>
      </c>
      <c r="AY75" s="275">
        <v>3928</v>
      </c>
      <c r="AZ75" s="273">
        <v>34.6</v>
      </c>
      <c r="BA75" s="274">
        <v>31.7</v>
      </c>
      <c r="BB75" s="275">
        <v>33.1</v>
      </c>
      <c r="BC75" s="273">
        <v>1940</v>
      </c>
      <c r="BD75" s="274">
        <v>1988</v>
      </c>
      <c r="BE75" s="275">
        <v>3928</v>
      </c>
    </row>
    <row r="76" spans="1:57" x14ac:dyDescent="0.35">
      <c r="A76" t="s">
        <v>23</v>
      </c>
      <c r="B76" t="s">
        <v>269</v>
      </c>
      <c r="C76" t="s">
        <v>260</v>
      </c>
      <c r="D76" s="273">
        <v>75</v>
      </c>
      <c r="E76" s="274">
        <v>54</v>
      </c>
      <c r="F76" s="275">
        <v>64</v>
      </c>
      <c r="G76" s="273">
        <v>817</v>
      </c>
      <c r="H76" s="274">
        <v>846</v>
      </c>
      <c r="I76" s="275">
        <v>1663</v>
      </c>
      <c r="J76" s="273">
        <v>75</v>
      </c>
      <c r="K76" s="274">
        <v>56</v>
      </c>
      <c r="L76" s="275">
        <v>65</v>
      </c>
      <c r="M76" s="273">
        <v>817</v>
      </c>
      <c r="N76" s="274">
        <v>846</v>
      </c>
      <c r="O76" s="275">
        <v>1663</v>
      </c>
      <c r="P76" s="273">
        <v>35.299999999999997</v>
      </c>
      <c r="Q76" s="274">
        <v>32.299999999999997</v>
      </c>
      <c r="R76" s="275">
        <v>33.799999999999997</v>
      </c>
      <c r="S76" s="273">
        <v>817</v>
      </c>
      <c r="T76" s="274">
        <v>846</v>
      </c>
      <c r="U76" s="275">
        <v>1663</v>
      </c>
      <c r="V76" s="273">
        <v>60</v>
      </c>
      <c r="W76" s="274">
        <v>86</v>
      </c>
      <c r="X76" s="275">
        <v>71</v>
      </c>
      <c r="Y76" s="273">
        <v>30</v>
      </c>
      <c r="Z76" s="274">
        <v>22</v>
      </c>
      <c r="AA76" s="275">
        <v>52</v>
      </c>
      <c r="AB76" s="273">
        <v>60</v>
      </c>
      <c r="AC76" s="274">
        <v>86</v>
      </c>
      <c r="AD76" s="275">
        <v>71</v>
      </c>
      <c r="AE76" s="273">
        <v>30</v>
      </c>
      <c r="AF76" s="274">
        <v>22</v>
      </c>
      <c r="AG76" s="275">
        <v>52</v>
      </c>
      <c r="AH76" s="273">
        <v>32.9</v>
      </c>
      <c r="AI76" s="274">
        <v>34.799999999999997</v>
      </c>
      <c r="AJ76" s="275">
        <v>33.700000000000003</v>
      </c>
      <c r="AK76" s="273">
        <v>30</v>
      </c>
      <c r="AL76" s="274">
        <v>22</v>
      </c>
      <c r="AM76" s="275">
        <v>52</v>
      </c>
      <c r="AN76" s="273">
        <v>74</v>
      </c>
      <c r="AO76" s="274">
        <v>56</v>
      </c>
      <c r="AP76" s="275">
        <v>65</v>
      </c>
      <c r="AQ76" s="273">
        <v>936</v>
      </c>
      <c r="AR76" s="274">
        <v>953</v>
      </c>
      <c r="AS76" s="275">
        <v>1889</v>
      </c>
      <c r="AT76" s="273">
        <v>74</v>
      </c>
      <c r="AU76" s="274">
        <v>57</v>
      </c>
      <c r="AV76" s="275">
        <v>66</v>
      </c>
      <c r="AW76" s="273">
        <v>936</v>
      </c>
      <c r="AX76" s="274">
        <v>953</v>
      </c>
      <c r="AY76" s="275">
        <v>1889</v>
      </c>
      <c r="AZ76" s="273">
        <v>35</v>
      </c>
      <c r="BA76" s="274">
        <v>32.5</v>
      </c>
      <c r="BB76" s="275">
        <v>33.700000000000003</v>
      </c>
      <c r="BC76" s="273">
        <v>936</v>
      </c>
      <c r="BD76" s="274">
        <v>953</v>
      </c>
      <c r="BE76" s="275">
        <v>1889</v>
      </c>
    </row>
    <row r="77" spans="1:57" x14ac:dyDescent="0.35">
      <c r="A77" t="s">
        <v>25</v>
      </c>
      <c r="B77" t="s">
        <v>271</v>
      </c>
      <c r="C77" t="s">
        <v>260</v>
      </c>
      <c r="D77" s="273">
        <v>71</v>
      </c>
      <c r="E77" s="274">
        <v>52</v>
      </c>
      <c r="F77" s="275">
        <v>61</v>
      </c>
      <c r="G77" s="273">
        <v>2001</v>
      </c>
      <c r="H77" s="274">
        <v>2155</v>
      </c>
      <c r="I77" s="275">
        <v>4156</v>
      </c>
      <c r="J77" s="273">
        <v>72</v>
      </c>
      <c r="K77" s="274">
        <v>54</v>
      </c>
      <c r="L77" s="275">
        <v>62</v>
      </c>
      <c r="M77" s="273">
        <v>2001</v>
      </c>
      <c r="N77" s="274">
        <v>2155</v>
      </c>
      <c r="O77" s="275">
        <v>4156</v>
      </c>
      <c r="P77" s="273">
        <v>34.9</v>
      </c>
      <c r="Q77" s="274">
        <v>32.1</v>
      </c>
      <c r="R77" s="275">
        <v>33.5</v>
      </c>
      <c r="S77" s="273">
        <v>2001</v>
      </c>
      <c r="T77" s="274">
        <v>2155</v>
      </c>
      <c r="U77" s="275">
        <v>4156</v>
      </c>
      <c r="V77" s="273">
        <v>53</v>
      </c>
      <c r="W77" s="274">
        <v>35</v>
      </c>
      <c r="X77" s="275">
        <v>44</v>
      </c>
      <c r="Y77" s="273">
        <v>406</v>
      </c>
      <c r="Z77" s="274">
        <v>416</v>
      </c>
      <c r="AA77" s="275">
        <v>822</v>
      </c>
      <c r="AB77" s="273">
        <v>55</v>
      </c>
      <c r="AC77" s="274">
        <v>40</v>
      </c>
      <c r="AD77" s="275">
        <v>47</v>
      </c>
      <c r="AE77" s="273">
        <v>406</v>
      </c>
      <c r="AF77" s="274">
        <v>416</v>
      </c>
      <c r="AG77" s="275">
        <v>822</v>
      </c>
      <c r="AH77" s="273">
        <v>32</v>
      </c>
      <c r="AI77" s="274">
        <v>29</v>
      </c>
      <c r="AJ77" s="275">
        <v>30.5</v>
      </c>
      <c r="AK77" s="273">
        <v>406</v>
      </c>
      <c r="AL77" s="274">
        <v>416</v>
      </c>
      <c r="AM77" s="275">
        <v>822</v>
      </c>
      <c r="AN77" s="273">
        <v>68</v>
      </c>
      <c r="AO77" s="274">
        <v>49</v>
      </c>
      <c r="AP77" s="275">
        <v>58</v>
      </c>
      <c r="AQ77" s="273">
        <v>2597</v>
      </c>
      <c r="AR77" s="274">
        <v>2764</v>
      </c>
      <c r="AS77" s="275">
        <v>5361</v>
      </c>
      <c r="AT77" s="273">
        <v>69</v>
      </c>
      <c r="AU77" s="274">
        <v>51</v>
      </c>
      <c r="AV77" s="275">
        <v>60</v>
      </c>
      <c r="AW77" s="273">
        <v>2597</v>
      </c>
      <c r="AX77" s="274">
        <v>2764</v>
      </c>
      <c r="AY77" s="275">
        <v>5361</v>
      </c>
      <c r="AZ77" s="273">
        <v>34.4</v>
      </c>
      <c r="BA77" s="274">
        <v>31.6</v>
      </c>
      <c r="BB77" s="275">
        <v>32.9</v>
      </c>
      <c r="BC77" s="273">
        <v>2597</v>
      </c>
      <c r="BD77" s="274">
        <v>2764</v>
      </c>
      <c r="BE77" s="275">
        <v>5361</v>
      </c>
    </row>
    <row r="78" spans="1:57" x14ac:dyDescent="0.35">
      <c r="A78" t="s">
        <v>31</v>
      </c>
      <c r="B78" t="s">
        <v>277</v>
      </c>
      <c r="C78" t="s">
        <v>260</v>
      </c>
      <c r="D78" s="273">
        <v>73</v>
      </c>
      <c r="E78" s="274">
        <v>54</v>
      </c>
      <c r="F78" s="275">
        <v>63</v>
      </c>
      <c r="G78" s="273">
        <v>826</v>
      </c>
      <c r="H78" s="274">
        <v>898</v>
      </c>
      <c r="I78" s="275">
        <v>1724</v>
      </c>
      <c r="J78" s="273">
        <v>74</v>
      </c>
      <c r="K78" s="274">
        <v>56</v>
      </c>
      <c r="L78" s="275">
        <v>65</v>
      </c>
      <c r="M78" s="273">
        <v>826</v>
      </c>
      <c r="N78" s="274">
        <v>898</v>
      </c>
      <c r="O78" s="275">
        <v>1724</v>
      </c>
      <c r="P78" s="273">
        <v>34.9</v>
      </c>
      <c r="Q78" s="274">
        <v>31.9</v>
      </c>
      <c r="R78" s="275">
        <v>33.299999999999997</v>
      </c>
      <c r="S78" s="273">
        <v>826</v>
      </c>
      <c r="T78" s="274">
        <v>898</v>
      </c>
      <c r="U78" s="275">
        <v>1724</v>
      </c>
      <c r="V78" s="273">
        <v>70</v>
      </c>
      <c r="W78" s="274">
        <v>52</v>
      </c>
      <c r="X78" s="275">
        <v>62</v>
      </c>
      <c r="Y78" s="273">
        <v>27</v>
      </c>
      <c r="Z78" s="274">
        <v>25</v>
      </c>
      <c r="AA78" s="275">
        <v>52</v>
      </c>
      <c r="AB78" s="273">
        <v>70</v>
      </c>
      <c r="AC78" s="274">
        <v>56</v>
      </c>
      <c r="AD78" s="275">
        <v>63</v>
      </c>
      <c r="AE78" s="273">
        <v>27</v>
      </c>
      <c r="AF78" s="274">
        <v>25</v>
      </c>
      <c r="AG78" s="275">
        <v>52</v>
      </c>
      <c r="AH78" s="273">
        <v>32</v>
      </c>
      <c r="AI78" s="274">
        <v>32</v>
      </c>
      <c r="AJ78" s="275">
        <v>32</v>
      </c>
      <c r="AK78" s="273">
        <v>27</v>
      </c>
      <c r="AL78" s="274">
        <v>25</v>
      </c>
      <c r="AM78" s="275">
        <v>52</v>
      </c>
      <c r="AN78" s="273">
        <v>74</v>
      </c>
      <c r="AO78" s="274">
        <v>55</v>
      </c>
      <c r="AP78" s="275">
        <v>64</v>
      </c>
      <c r="AQ78" s="273">
        <v>1031</v>
      </c>
      <c r="AR78" s="274">
        <v>1091</v>
      </c>
      <c r="AS78" s="275">
        <v>2122</v>
      </c>
      <c r="AT78" s="273">
        <v>75</v>
      </c>
      <c r="AU78" s="274">
        <v>57</v>
      </c>
      <c r="AV78" s="275">
        <v>66</v>
      </c>
      <c r="AW78" s="273">
        <v>1031</v>
      </c>
      <c r="AX78" s="274">
        <v>1091</v>
      </c>
      <c r="AY78" s="275">
        <v>2122</v>
      </c>
      <c r="AZ78" s="273">
        <v>35</v>
      </c>
      <c r="BA78" s="274">
        <v>32.1</v>
      </c>
      <c r="BB78" s="275">
        <v>33.5</v>
      </c>
      <c r="BC78" s="273">
        <v>1031</v>
      </c>
      <c r="BD78" s="274">
        <v>1091</v>
      </c>
      <c r="BE78" s="275">
        <v>2122</v>
      </c>
    </row>
    <row r="79" spans="1:57" x14ac:dyDescent="0.35">
      <c r="A79" t="s">
        <v>30</v>
      </c>
      <c r="B79" t="s">
        <v>276</v>
      </c>
      <c r="C79" t="s">
        <v>260</v>
      </c>
      <c r="D79" s="273">
        <v>79</v>
      </c>
      <c r="E79" s="274">
        <v>60</v>
      </c>
      <c r="F79" s="275">
        <v>70</v>
      </c>
      <c r="G79" s="273">
        <v>1371</v>
      </c>
      <c r="H79" s="274">
        <v>1425</v>
      </c>
      <c r="I79" s="275">
        <v>2796</v>
      </c>
      <c r="J79" s="273">
        <v>80</v>
      </c>
      <c r="K79" s="274">
        <v>63</v>
      </c>
      <c r="L79" s="275">
        <v>71</v>
      </c>
      <c r="M79" s="273">
        <v>1371</v>
      </c>
      <c r="N79" s="274">
        <v>1425</v>
      </c>
      <c r="O79" s="275">
        <v>2796</v>
      </c>
      <c r="P79" s="273">
        <v>35.9</v>
      </c>
      <c r="Q79" s="274">
        <v>33.4</v>
      </c>
      <c r="R79" s="275">
        <v>34.6</v>
      </c>
      <c r="S79" s="273">
        <v>1371</v>
      </c>
      <c r="T79" s="274">
        <v>1425</v>
      </c>
      <c r="U79" s="275">
        <v>2796</v>
      </c>
      <c r="V79" s="273">
        <v>54</v>
      </c>
      <c r="W79" s="274">
        <v>39</v>
      </c>
      <c r="X79" s="275">
        <v>45</v>
      </c>
      <c r="Y79" s="273">
        <v>59</v>
      </c>
      <c r="Z79" s="274">
        <v>89</v>
      </c>
      <c r="AA79" s="275">
        <v>148</v>
      </c>
      <c r="AB79" s="273">
        <v>54</v>
      </c>
      <c r="AC79" s="274">
        <v>45</v>
      </c>
      <c r="AD79" s="275">
        <v>49</v>
      </c>
      <c r="AE79" s="273">
        <v>59</v>
      </c>
      <c r="AF79" s="274">
        <v>89</v>
      </c>
      <c r="AG79" s="275">
        <v>148</v>
      </c>
      <c r="AH79" s="273">
        <v>30.4</v>
      </c>
      <c r="AI79" s="274">
        <v>29.3</v>
      </c>
      <c r="AJ79" s="275">
        <v>29.7</v>
      </c>
      <c r="AK79" s="273">
        <v>59</v>
      </c>
      <c r="AL79" s="274">
        <v>89</v>
      </c>
      <c r="AM79" s="275">
        <v>148</v>
      </c>
      <c r="AN79" s="273">
        <v>78</v>
      </c>
      <c r="AO79" s="274">
        <v>59</v>
      </c>
      <c r="AP79" s="275">
        <v>68</v>
      </c>
      <c r="AQ79" s="273">
        <v>1496</v>
      </c>
      <c r="AR79" s="274">
        <v>1584</v>
      </c>
      <c r="AS79" s="275">
        <v>3080</v>
      </c>
      <c r="AT79" s="273">
        <v>79</v>
      </c>
      <c r="AU79" s="274">
        <v>61</v>
      </c>
      <c r="AV79" s="275">
        <v>70</v>
      </c>
      <c r="AW79" s="273">
        <v>1496</v>
      </c>
      <c r="AX79" s="274">
        <v>1584</v>
      </c>
      <c r="AY79" s="275">
        <v>3080</v>
      </c>
      <c r="AZ79" s="273">
        <v>35.6</v>
      </c>
      <c r="BA79" s="274">
        <v>33.1</v>
      </c>
      <c r="BB79" s="275">
        <v>34.299999999999997</v>
      </c>
      <c r="BC79" s="273">
        <v>1496</v>
      </c>
      <c r="BD79" s="274">
        <v>1584</v>
      </c>
      <c r="BE79" s="275">
        <v>3080</v>
      </c>
    </row>
    <row r="80" spans="1:57" x14ac:dyDescent="0.35">
      <c r="A80" t="s">
        <v>37</v>
      </c>
      <c r="B80" t="s">
        <v>283</v>
      </c>
      <c r="C80" t="s">
        <v>260</v>
      </c>
      <c r="D80" s="273">
        <v>78</v>
      </c>
      <c r="E80" s="274">
        <v>59</v>
      </c>
      <c r="F80" s="275">
        <v>68</v>
      </c>
      <c r="G80" s="273">
        <v>1558</v>
      </c>
      <c r="H80" s="274">
        <v>1697</v>
      </c>
      <c r="I80" s="275">
        <v>3255</v>
      </c>
      <c r="J80" s="273">
        <v>79</v>
      </c>
      <c r="K80" s="274">
        <v>61</v>
      </c>
      <c r="L80" s="275">
        <v>70</v>
      </c>
      <c r="M80" s="273">
        <v>1558</v>
      </c>
      <c r="N80" s="274">
        <v>1697</v>
      </c>
      <c r="O80" s="275">
        <v>3255</v>
      </c>
      <c r="P80" s="273">
        <v>35.299999999999997</v>
      </c>
      <c r="Q80" s="274">
        <v>32.200000000000003</v>
      </c>
      <c r="R80" s="275">
        <v>33.700000000000003</v>
      </c>
      <c r="S80" s="273">
        <v>1558</v>
      </c>
      <c r="T80" s="274">
        <v>1697</v>
      </c>
      <c r="U80" s="275">
        <v>3255</v>
      </c>
      <c r="V80" s="273">
        <v>68</v>
      </c>
      <c r="W80" s="274">
        <v>50</v>
      </c>
      <c r="X80" s="275">
        <v>58</v>
      </c>
      <c r="Y80" s="273">
        <v>63</v>
      </c>
      <c r="Z80" s="274">
        <v>74</v>
      </c>
      <c r="AA80" s="275">
        <v>137</v>
      </c>
      <c r="AB80" s="273">
        <v>71</v>
      </c>
      <c r="AC80" s="274">
        <v>51</v>
      </c>
      <c r="AD80" s="275">
        <v>61</v>
      </c>
      <c r="AE80" s="273">
        <v>63</v>
      </c>
      <c r="AF80" s="274">
        <v>74</v>
      </c>
      <c r="AG80" s="275">
        <v>137</v>
      </c>
      <c r="AH80" s="273">
        <v>32.299999999999997</v>
      </c>
      <c r="AI80" s="274">
        <v>29.3</v>
      </c>
      <c r="AJ80" s="275">
        <v>30.7</v>
      </c>
      <c r="AK80" s="273">
        <v>63</v>
      </c>
      <c r="AL80" s="274">
        <v>74</v>
      </c>
      <c r="AM80" s="275">
        <v>137</v>
      </c>
      <c r="AN80" s="273">
        <v>78</v>
      </c>
      <c r="AO80" s="274">
        <v>59</v>
      </c>
      <c r="AP80" s="275">
        <v>68</v>
      </c>
      <c r="AQ80" s="273">
        <v>1839</v>
      </c>
      <c r="AR80" s="274">
        <v>2013</v>
      </c>
      <c r="AS80" s="275">
        <v>3852</v>
      </c>
      <c r="AT80" s="273">
        <v>79</v>
      </c>
      <c r="AU80" s="274">
        <v>61</v>
      </c>
      <c r="AV80" s="275">
        <v>70</v>
      </c>
      <c r="AW80" s="273">
        <v>1839</v>
      </c>
      <c r="AX80" s="274">
        <v>2013</v>
      </c>
      <c r="AY80" s="275">
        <v>3852</v>
      </c>
      <c r="AZ80" s="273">
        <v>35.5</v>
      </c>
      <c r="BA80" s="274">
        <v>32.4</v>
      </c>
      <c r="BB80" s="275">
        <v>33.9</v>
      </c>
      <c r="BC80" s="273">
        <v>1839</v>
      </c>
      <c r="BD80" s="274">
        <v>2013</v>
      </c>
      <c r="BE80" s="275">
        <v>3852</v>
      </c>
    </row>
    <row r="81" spans="1:57" x14ac:dyDescent="0.35">
      <c r="A81" t="s">
        <v>39</v>
      </c>
      <c r="B81" t="s">
        <v>284</v>
      </c>
      <c r="C81" t="s">
        <v>408</v>
      </c>
      <c r="D81" s="273">
        <v>76</v>
      </c>
      <c r="E81" s="274">
        <v>53</v>
      </c>
      <c r="F81" s="275">
        <v>65</v>
      </c>
      <c r="G81" s="273">
        <v>1243</v>
      </c>
      <c r="H81" s="274">
        <v>1274</v>
      </c>
      <c r="I81" s="275">
        <v>2517</v>
      </c>
      <c r="J81" s="273">
        <v>78</v>
      </c>
      <c r="K81" s="274">
        <v>57</v>
      </c>
      <c r="L81" s="275">
        <v>67</v>
      </c>
      <c r="M81" s="273">
        <v>1243</v>
      </c>
      <c r="N81" s="274">
        <v>1274</v>
      </c>
      <c r="O81" s="275">
        <v>2517</v>
      </c>
      <c r="P81" s="273">
        <v>35.200000000000003</v>
      </c>
      <c r="Q81" s="274">
        <v>31.8</v>
      </c>
      <c r="R81" s="275">
        <v>33.5</v>
      </c>
      <c r="S81" s="273">
        <v>1243</v>
      </c>
      <c r="T81" s="274">
        <v>1274</v>
      </c>
      <c r="U81" s="275">
        <v>2517</v>
      </c>
      <c r="V81" s="273">
        <v>52</v>
      </c>
      <c r="W81" s="274">
        <v>43</v>
      </c>
      <c r="X81" s="275">
        <v>47</v>
      </c>
      <c r="Y81" s="273">
        <v>69</v>
      </c>
      <c r="Z81" s="274">
        <v>81</v>
      </c>
      <c r="AA81" s="275">
        <v>150</v>
      </c>
      <c r="AB81" s="273">
        <v>57</v>
      </c>
      <c r="AC81" s="274">
        <v>48</v>
      </c>
      <c r="AD81" s="275">
        <v>52</v>
      </c>
      <c r="AE81" s="273">
        <v>69</v>
      </c>
      <c r="AF81" s="274">
        <v>81</v>
      </c>
      <c r="AG81" s="275">
        <v>150</v>
      </c>
      <c r="AH81" s="273">
        <v>30.9</v>
      </c>
      <c r="AI81" s="274">
        <v>30.4</v>
      </c>
      <c r="AJ81" s="275">
        <v>30.6</v>
      </c>
      <c r="AK81" s="273">
        <v>69</v>
      </c>
      <c r="AL81" s="274">
        <v>81</v>
      </c>
      <c r="AM81" s="275">
        <v>150</v>
      </c>
      <c r="AN81" s="273">
        <v>74</v>
      </c>
      <c r="AO81" s="274">
        <v>53</v>
      </c>
      <c r="AP81" s="275">
        <v>63</v>
      </c>
      <c r="AQ81" s="273">
        <v>1454</v>
      </c>
      <c r="AR81" s="274">
        <v>1542</v>
      </c>
      <c r="AS81" s="275">
        <v>2996</v>
      </c>
      <c r="AT81" s="273">
        <v>76</v>
      </c>
      <c r="AU81" s="274">
        <v>56</v>
      </c>
      <c r="AV81" s="275">
        <v>66</v>
      </c>
      <c r="AW81" s="273">
        <v>1454</v>
      </c>
      <c r="AX81" s="274">
        <v>1542</v>
      </c>
      <c r="AY81" s="275">
        <v>2996</v>
      </c>
      <c r="AZ81" s="273">
        <v>34.799999999999997</v>
      </c>
      <c r="BA81" s="274">
        <v>31.7</v>
      </c>
      <c r="BB81" s="275">
        <v>33.200000000000003</v>
      </c>
      <c r="BC81" s="273">
        <v>1454</v>
      </c>
      <c r="BD81" s="274">
        <v>1542</v>
      </c>
      <c r="BE81" s="275">
        <v>2996</v>
      </c>
    </row>
    <row r="82" spans="1:57" x14ac:dyDescent="0.35">
      <c r="A82" t="s">
        <v>42</v>
      </c>
      <c r="B82" t="s">
        <v>287</v>
      </c>
      <c r="C82" t="s">
        <v>408</v>
      </c>
      <c r="D82" s="273">
        <v>79</v>
      </c>
      <c r="E82" s="274">
        <v>61</v>
      </c>
      <c r="F82" s="275">
        <v>70</v>
      </c>
      <c r="G82" s="273">
        <v>1537</v>
      </c>
      <c r="H82" s="274">
        <v>1625</v>
      </c>
      <c r="I82" s="275">
        <v>3162</v>
      </c>
      <c r="J82" s="273">
        <v>80</v>
      </c>
      <c r="K82" s="274">
        <v>64</v>
      </c>
      <c r="L82" s="275">
        <v>72</v>
      </c>
      <c r="M82" s="273">
        <v>1537</v>
      </c>
      <c r="N82" s="274">
        <v>1625</v>
      </c>
      <c r="O82" s="275">
        <v>3162</v>
      </c>
      <c r="P82" s="273">
        <v>36.299999999999997</v>
      </c>
      <c r="Q82" s="274">
        <v>33.4</v>
      </c>
      <c r="R82" s="275">
        <v>34.799999999999997</v>
      </c>
      <c r="S82" s="273">
        <v>1537</v>
      </c>
      <c r="T82" s="274">
        <v>1625</v>
      </c>
      <c r="U82" s="275">
        <v>3162</v>
      </c>
      <c r="V82" s="273">
        <v>62</v>
      </c>
      <c r="W82" s="274">
        <v>47</v>
      </c>
      <c r="X82" s="275">
        <v>55</v>
      </c>
      <c r="Y82" s="273">
        <v>213</v>
      </c>
      <c r="Z82" s="274">
        <v>194</v>
      </c>
      <c r="AA82" s="275">
        <v>407</v>
      </c>
      <c r="AB82" s="273">
        <v>62</v>
      </c>
      <c r="AC82" s="274">
        <v>50</v>
      </c>
      <c r="AD82" s="275">
        <v>57</v>
      </c>
      <c r="AE82" s="273">
        <v>213</v>
      </c>
      <c r="AF82" s="274">
        <v>194</v>
      </c>
      <c r="AG82" s="275">
        <v>407</v>
      </c>
      <c r="AH82" s="273">
        <v>32.6</v>
      </c>
      <c r="AI82" s="274">
        <v>29.6</v>
      </c>
      <c r="AJ82" s="275">
        <v>31.2</v>
      </c>
      <c r="AK82" s="273">
        <v>213</v>
      </c>
      <c r="AL82" s="274">
        <v>194</v>
      </c>
      <c r="AM82" s="275">
        <v>407</v>
      </c>
      <c r="AN82" s="273">
        <v>76</v>
      </c>
      <c r="AO82" s="274">
        <v>59</v>
      </c>
      <c r="AP82" s="275">
        <v>68</v>
      </c>
      <c r="AQ82" s="273">
        <v>1902</v>
      </c>
      <c r="AR82" s="274">
        <v>1985</v>
      </c>
      <c r="AS82" s="275">
        <v>3887</v>
      </c>
      <c r="AT82" s="273">
        <v>77</v>
      </c>
      <c r="AU82" s="274">
        <v>62</v>
      </c>
      <c r="AV82" s="275">
        <v>70</v>
      </c>
      <c r="AW82" s="273">
        <v>1902</v>
      </c>
      <c r="AX82" s="274">
        <v>1985</v>
      </c>
      <c r="AY82" s="275">
        <v>3887</v>
      </c>
      <c r="AZ82" s="273">
        <v>35.799999999999997</v>
      </c>
      <c r="BA82" s="274">
        <v>33</v>
      </c>
      <c r="BB82" s="275">
        <v>34.4</v>
      </c>
      <c r="BC82" s="273">
        <v>1902</v>
      </c>
      <c r="BD82" s="274">
        <v>1985</v>
      </c>
      <c r="BE82" s="275">
        <v>3887</v>
      </c>
    </row>
    <row r="83" spans="1:57" x14ac:dyDescent="0.35">
      <c r="A83" t="s">
        <v>50</v>
      </c>
      <c r="B83" t="s">
        <v>295</v>
      </c>
      <c r="C83" t="s">
        <v>408</v>
      </c>
      <c r="D83" s="273">
        <v>80</v>
      </c>
      <c r="E83" s="274">
        <v>65</v>
      </c>
      <c r="F83" s="275">
        <v>72</v>
      </c>
      <c r="G83" s="273">
        <v>1265</v>
      </c>
      <c r="H83" s="274">
        <v>1333</v>
      </c>
      <c r="I83" s="275">
        <v>2598</v>
      </c>
      <c r="J83" s="273">
        <v>82</v>
      </c>
      <c r="K83" s="274">
        <v>67</v>
      </c>
      <c r="L83" s="275">
        <v>74</v>
      </c>
      <c r="M83" s="273">
        <v>1265</v>
      </c>
      <c r="N83" s="274">
        <v>1333</v>
      </c>
      <c r="O83" s="275">
        <v>2598</v>
      </c>
      <c r="P83" s="273">
        <v>36.5</v>
      </c>
      <c r="Q83" s="274">
        <v>33.5</v>
      </c>
      <c r="R83" s="275">
        <v>35</v>
      </c>
      <c r="S83" s="273">
        <v>1265</v>
      </c>
      <c r="T83" s="274">
        <v>1333</v>
      </c>
      <c r="U83" s="275">
        <v>2598</v>
      </c>
      <c r="V83" s="273">
        <v>52</v>
      </c>
      <c r="W83" s="274">
        <v>38</v>
      </c>
      <c r="X83" s="275">
        <v>45</v>
      </c>
      <c r="Y83" s="273">
        <v>164</v>
      </c>
      <c r="Z83" s="274">
        <v>180</v>
      </c>
      <c r="AA83" s="275">
        <v>344</v>
      </c>
      <c r="AB83" s="273">
        <v>55</v>
      </c>
      <c r="AC83" s="274">
        <v>41</v>
      </c>
      <c r="AD83" s="275">
        <v>48</v>
      </c>
      <c r="AE83" s="273">
        <v>164</v>
      </c>
      <c r="AF83" s="274">
        <v>180</v>
      </c>
      <c r="AG83" s="275">
        <v>344</v>
      </c>
      <c r="AH83" s="273">
        <v>31.5</v>
      </c>
      <c r="AI83" s="274">
        <v>28.4</v>
      </c>
      <c r="AJ83" s="275">
        <v>29.9</v>
      </c>
      <c r="AK83" s="273">
        <v>164</v>
      </c>
      <c r="AL83" s="274">
        <v>180</v>
      </c>
      <c r="AM83" s="275">
        <v>344</v>
      </c>
      <c r="AN83" s="273">
        <v>77</v>
      </c>
      <c r="AO83" s="274">
        <v>61</v>
      </c>
      <c r="AP83" s="275">
        <v>69</v>
      </c>
      <c r="AQ83" s="273">
        <v>1605</v>
      </c>
      <c r="AR83" s="274">
        <v>1712</v>
      </c>
      <c r="AS83" s="275">
        <v>3317</v>
      </c>
      <c r="AT83" s="273">
        <v>78</v>
      </c>
      <c r="AU83" s="274">
        <v>63</v>
      </c>
      <c r="AV83" s="275">
        <v>70</v>
      </c>
      <c r="AW83" s="273">
        <v>1605</v>
      </c>
      <c r="AX83" s="274">
        <v>1712</v>
      </c>
      <c r="AY83" s="275">
        <v>3317</v>
      </c>
      <c r="AZ83" s="273">
        <v>35.9</v>
      </c>
      <c r="BA83" s="274">
        <v>33</v>
      </c>
      <c r="BB83" s="275">
        <v>34.4</v>
      </c>
      <c r="BC83" s="273">
        <v>1605</v>
      </c>
      <c r="BD83" s="274">
        <v>1712</v>
      </c>
      <c r="BE83" s="275">
        <v>3317</v>
      </c>
    </row>
    <row r="84" spans="1:57" x14ac:dyDescent="0.35">
      <c r="A84" t="s">
        <v>51</v>
      </c>
      <c r="B84" t="s">
        <v>296</v>
      </c>
      <c r="C84" t="s">
        <v>408</v>
      </c>
      <c r="D84" s="273">
        <v>80</v>
      </c>
      <c r="E84" s="274">
        <v>64</v>
      </c>
      <c r="F84" s="275">
        <v>72</v>
      </c>
      <c r="G84" s="273">
        <v>2177</v>
      </c>
      <c r="H84" s="274">
        <v>2318</v>
      </c>
      <c r="I84" s="275">
        <v>4495</v>
      </c>
      <c r="J84" s="273">
        <v>80</v>
      </c>
      <c r="K84" s="274">
        <v>65</v>
      </c>
      <c r="L84" s="275">
        <v>72</v>
      </c>
      <c r="M84" s="273">
        <v>2177</v>
      </c>
      <c r="N84" s="274">
        <v>2318</v>
      </c>
      <c r="O84" s="275">
        <v>4495</v>
      </c>
      <c r="P84" s="273">
        <v>36</v>
      </c>
      <c r="Q84" s="274">
        <v>33.4</v>
      </c>
      <c r="R84" s="275">
        <v>34.6</v>
      </c>
      <c r="S84" s="273">
        <v>2177</v>
      </c>
      <c r="T84" s="274">
        <v>2318</v>
      </c>
      <c r="U84" s="275">
        <v>4495</v>
      </c>
      <c r="V84" s="273">
        <v>63</v>
      </c>
      <c r="W84" s="274">
        <v>53</v>
      </c>
      <c r="X84" s="275">
        <v>58</v>
      </c>
      <c r="Y84" s="273">
        <v>656</v>
      </c>
      <c r="Z84" s="274">
        <v>654</v>
      </c>
      <c r="AA84" s="275">
        <v>1310</v>
      </c>
      <c r="AB84" s="273">
        <v>64</v>
      </c>
      <c r="AC84" s="274">
        <v>54</v>
      </c>
      <c r="AD84" s="275">
        <v>59</v>
      </c>
      <c r="AE84" s="273">
        <v>656</v>
      </c>
      <c r="AF84" s="274">
        <v>654</v>
      </c>
      <c r="AG84" s="275">
        <v>1310</v>
      </c>
      <c r="AH84" s="273">
        <v>32.9</v>
      </c>
      <c r="AI84" s="274">
        <v>31.1</v>
      </c>
      <c r="AJ84" s="275">
        <v>32</v>
      </c>
      <c r="AK84" s="273">
        <v>656</v>
      </c>
      <c r="AL84" s="274">
        <v>654</v>
      </c>
      <c r="AM84" s="275">
        <v>1310</v>
      </c>
      <c r="AN84" s="273">
        <v>75</v>
      </c>
      <c r="AO84" s="274">
        <v>61</v>
      </c>
      <c r="AP84" s="275">
        <v>68</v>
      </c>
      <c r="AQ84" s="273">
        <v>3119</v>
      </c>
      <c r="AR84" s="274">
        <v>3284</v>
      </c>
      <c r="AS84" s="275">
        <v>6403</v>
      </c>
      <c r="AT84" s="273">
        <v>76</v>
      </c>
      <c r="AU84" s="274">
        <v>62</v>
      </c>
      <c r="AV84" s="275">
        <v>69</v>
      </c>
      <c r="AW84" s="273">
        <v>3119</v>
      </c>
      <c r="AX84" s="274">
        <v>3284</v>
      </c>
      <c r="AY84" s="275">
        <v>6403</v>
      </c>
      <c r="AZ84" s="273">
        <v>35.200000000000003</v>
      </c>
      <c r="BA84" s="274">
        <v>32.799999999999997</v>
      </c>
      <c r="BB84" s="275">
        <v>34</v>
      </c>
      <c r="BC84" s="273">
        <v>3119</v>
      </c>
      <c r="BD84" s="274">
        <v>3284</v>
      </c>
      <c r="BE84" s="275">
        <v>6403</v>
      </c>
    </row>
    <row r="85" spans="1:57" x14ac:dyDescent="0.35">
      <c r="A85" t="s">
        <v>1087</v>
      </c>
      <c r="B85" t="s">
        <v>250</v>
      </c>
      <c r="C85" t="s">
        <v>247</v>
      </c>
      <c r="D85" s="273">
        <v>76</v>
      </c>
      <c r="E85" s="274">
        <v>60</v>
      </c>
      <c r="F85" s="275">
        <v>68</v>
      </c>
      <c r="G85" s="273">
        <v>928</v>
      </c>
      <c r="H85" s="274">
        <v>961</v>
      </c>
      <c r="I85" s="275">
        <v>1889</v>
      </c>
      <c r="J85" s="273">
        <v>76</v>
      </c>
      <c r="K85" s="274">
        <v>61</v>
      </c>
      <c r="L85" s="275">
        <v>69</v>
      </c>
      <c r="M85" s="273">
        <v>928</v>
      </c>
      <c r="N85" s="274">
        <v>961</v>
      </c>
      <c r="O85" s="275">
        <v>1889</v>
      </c>
      <c r="P85" s="273">
        <v>37.799999999999997</v>
      </c>
      <c r="Q85" s="274">
        <v>35</v>
      </c>
      <c r="R85" s="275">
        <v>36.299999999999997</v>
      </c>
      <c r="S85" s="273">
        <v>928</v>
      </c>
      <c r="T85" s="274">
        <v>961</v>
      </c>
      <c r="U85" s="275">
        <v>1889</v>
      </c>
      <c r="V85" s="273">
        <v>66</v>
      </c>
      <c r="W85" s="274">
        <v>54</v>
      </c>
      <c r="X85" s="275">
        <v>60</v>
      </c>
      <c r="Y85" s="273">
        <v>76</v>
      </c>
      <c r="Z85" s="274">
        <v>87</v>
      </c>
      <c r="AA85" s="275">
        <v>163</v>
      </c>
      <c r="AB85" s="273">
        <v>66</v>
      </c>
      <c r="AC85" s="274">
        <v>59</v>
      </c>
      <c r="AD85" s="275">
        <v>62</v>
      </c>
      <c r="AE85" s="273">
        <v>76</v>
      </c>
      <c r="AF85" s="274">
        <v>87</v>
      </c>
      <c r="AG85" s="275">
        <v>163</v>
      </c>
      <c r="AH85" s="273">
        <v>35.4</v>
      </c>
      <c r="AI85" s="274">
        <v>31.4</v>
      </c>
      <c r="AJ85" s="275">
        <v>33.299999999999997</v>
      </c>
      <c r="AK85" s="273">
        <v>76</v>
      </c>
      <c r="AL85" s="274">
        <v>87</v>
      </c>
      <c r="AM85" s="275">
        <v>163</v>
      </c>
      <c r="AN85" s="273">
        <v>75</v>
      </c>
      <c r="AO85" s="274">
        <v>60</v>
      </c>
      <c r="AP85" s="275">
        <v>67</v>
      </c>
      <c r="AQ85" s="273">
        <v>1126</v>
      </c>
      <c r="AR85" s="274">
        <v>1186</v>
      </c>
      <c r="AS85" s="275">
        <v>2312</v>
      </c>
      <c r="AT85" s="273">
        <v>75</v>
      </c>
      <c r="AU85" s="274">
        <v>61</v>
      </c>
      <c r="AV85" s="275">
        <v>68</v>
      </c>
      <c r="AW85" s="273">
        <v>1126</v>
      </c>
      <c r="AX85" s="274">
        <v>1186</v>
      </c>
      <c r="AY85" s="275">
        <v>2312</v>
      </c>
      <c r="AZ85" s="273">
        <v>37.5</v>
      </c>
      <c r="BA85" s="274">
        <v>34.9</v>
      </c>
      <c r="BB85" s="275">
        <v>36.200000000000003</v>
      </c>
      <c r="BC85" s="273">
        <v>1126</v>
      </c>
      <c r="BD85" s="274">
        <v>1186</v>
      </c>
      <c r="BE85" s="275">
        <v>2312</v>
      </c>
    </row>
    <row r="86" spans="1:57" x14ac:dyDescent="0.35">
      <c r="A86" t="s">
        <v>8</v>
      </c>
      <c r="B86" t="s">
        <v>253</v>
      </c>
      <c r="C86" t="s">
        <v>247</v>
      </c>
      <c r="D86" s="273">
        <v>78</v>
      </c>
      <c r="E86" s="274">
        <v>67</v>
      </c>
      <c r="F86" s="275">
        <v>72</v>
      </c>
      <c r="G86" s="273">
        <v>1159</v>
      </c>
      <c r="H86" s="274">
        <v>1170</v>
      </c>
      <c r="I86" s="275">
        <v>2329</v>
      </c>
      <c r="J86" s="273">
        <v>79</v>
      </c>
      <c r="K86" s="274">
        <v>68</v>
      </c>
      <c r="L86" s="275">
        <v>73</v>
      </c>
      <c r="M86" s="273">
        <v>1159</v>
      </c>
      <c r="N86" s="274">
        <v>1170</v>
      </c>
      <c r="O86" s="275">
        <v>2329</v>
      </c>
      <c r="P86" s="273">
        <v>36.5</v>
      </c>
      <c r="Q86" s="274">
        <v>34.6</v>
      </c>
      <c r="R86" s="275">
        <v>35.6</v>
      </c>
      <c r="S86" s="273">
        <v>1159</v>
      </c>
      <c r="T86" s="274">
        <v>1170</v>
      </c>
      <c r="U86" s="275">
        <v>2329</v>
      </c>
      <c r="V86" s="273">
        <v>70</v>
      </c>
      <c r="W86" s="274">
        <v>50</v>
      </c>
      <c r="X86" s="275">
        <v>60</v>
      </c>
      <c r="Y86" s="273">
        <v>342</v>
      </c>
      <c r="Z86" s="274">
        <v>391</v>
      </c>
      <c r="AA86" s="275">
        <v>733</v>
      </c>
      <c r="AB86" s="273">
        <v>74</v>
      </c>
      <c r="AC86" s="274">
        <v>53</v>
      </c>
      <c r="AD86" s="275">
        <v>63</v>
      </c>
      <c r="AE86" s="273">
        <v>342</v>
      </c>
      <c r="AF86" s="274">
        <v>391</v>
      </c>
      <c r="AG86" s="275">
        <v>733</v>
      </c>
      <c r="AH86" s="273">
        <v>35.1</v>
      </c>
      <c r="AI86" s="274">
        <v>31.6</v>
      </c>
      <c r="AJ86" s="275">
        <v>33.200000000000003</v>
      </c>
      <c r="AK86" s="273">
        <v>342</v>
      </c>
      <c r="AL86" s="274">
        <v>391</v>
      </c>
      <c r="AM86" s="275">
        <v>733</v>
      </c>
      <c r="AN86" s="273">
        <v>75</v>
      </c>
      <c r="AO86" s="274">
        <v>61</v>
      </c>
      <c r="AP86" s="275">
        <v>68</v>
      </c>
      <c r="AQ86" s="273">
        <v>1621</v>
      </c>
      <c r="AR86" s="274">
        <v>1720</v>
      </c>
      <c r="AS86" s="275">
        <v>3341</v>
      </c>
      <c r="AT86" s="273">
        <v>76</v>
      </c>
      <c r="AU86" s="274">
        <v>63</v>
      </c>
      <c r="AV86" s="275">
        <v>70</v>
      </c>
      <c r="AW86" s="273">
        <v>1621</v>
      </c>
      <c r="AX86" s="274">
        <v>1720</v>
      </c>
      <c r="AY86" s="275">
        <v>3341</v>
      </c>
      <c r="AZ86" s="273">
        <v>36.1</v>
      </c>
      <c r="BA86" s="274">
        <v>33.6</v>
      </c>
      <c r="BB86" s="275">
        <v>34.799999999999997</v>
      </c>
      <c r="BC86" s="273">
        <v>1621</v>
      </c>
      <c r="BD86" s="274">
        <v>1720</v>
      </c>
      <c r="BE86" s="275">
        <v>3341</v>
      </c>
    </row>
    <row r="87" spans="1:57" x14ac:dyDescent="0.35">
      <c r="A87" t="s">
        <v>9</v>
      </c>
      <c r="B87" t="s">
        <v>254</v>
      </c>
      <c r="C87" t="s">
        <v>247</v>
      </c>
      <c r="D87" s="273">
        <v>77</v>
      </c>
      <c r="E87" s="274">
        <v>61</v>
      </c>
      <c r="F87" s="275">
        <v>68</v>
      </c>
      <c r="G87" s="273">
        <v>996</v>
      </c>
      <c r="H87" s="274">
        <v>1119</v>
      </c>
      <c r="I87" s="275">
        <v>2115</v>
      </c>
      <c r="J87" s="273">
        <v>79</v>
      </c>
      <c r="K87" s="274">
        <v>63</v>
      </c>
      <c r="L87" s="275">
        <v>70</v>
      </c>
      <c r="M87" s="273">
        <v>996</v>
      </c>
      <c r="N87" s="274">
        <v>1119</v>
      </c>
      <c r="O87" s="275">
        <v>2115</v>
      </c>
      <c r="P87" s="273">
        <v>36.799999999999997</v>
      </c>
      <c r="Q87" s="274">
        <v>33.799999999999997</v>
      </c>
      <c r="R87" s="275">
        <v>35.200000000000003</v>
      </c>
      <c r="S87" s="273">
        <v>996</v>
      </c>
      <c r="T87" s="274">
        <v>1119</v>
      </c>
      <c r="U87" s="275">
        <v>2115</v>
      </c>
      <c r="V87" s="273">
        <v>54</v>
      </c>
      <c r="W87" s="274">
        <v>53</v>
      </c>
      <c r="X87" s="275">
        <v>53</v>
      </c>
      <c r="Y87" s="273">
        <v>39</v>
      </c>
      <c r="Z87" s="274">
        <v>55</v>
      </c>
      <c r="AA87" s="275">
        <v>94</v>
      </c>
      <c r="AB87" s="273">
        <v>56</v>
      </c>
      <c r="AC87" s="274">
        <v>60</v>
      </c>
      <c r="AD87" s="275">
        <v>59</v>
      </c>
      <c r="AE87" s="273">
        <v>39</v>
      </c>
      <c r="AF87" s="274">
        <v>55</v>
      </c>
      <c r="AG87" s="275">
        <v>94</v>
      </c>
      <c r="AH87" s="273">
        <v>32.1</v>
      </c>
      <c r="AI87" s="274">
        <v>31.5</v>
      </c>
      <c r="AJ87" s="275">
        <v>31.8</v>
      </c>
      <c r="AK87" s="273">
        <v>39</v>
      </c>
      <c r="AL87" s="274">
        <v>55</v>
      </c>
      <c r="AM87" s="275">
        <v>94</v>
      </c>
      <c r="AN87" s="273">
        <v>76</v>
      </c>
      <c r="AO87" s="274">
        <v>61</v>
      </c>
      <c r="AP87" s="275">
        <v>68</v>
      </c>
      <c r="AQ87" s="273">
        <v>1134</v>
      </c>
      <c r="AR87" s="274">
        <v>1260</v>
      </c>
      <c r="AS87" s="275">
        <v>2394</v>
      </c>
      <c r="AT87" s="273">
        <v>77</v>
      </c>
      <c r="AU87" s="274">
        <v>63</v>
      </c>
      <c r="AV87" s="275">
        <v>70</v>
      </c>
      <c r="AW87" s="273">
        <v>1134</v>
      </c>
      <c r="AX87" s="274">
        <v>1260</v>
      </c>
      <c r="AY87" s="275">
        <v>2394</v>
      </c>
      <c r="AZ87" s="273">
        <v>36.6</v>
      </c>
      <c r="BA87" s="274">
        <v>33.799999999999997</v>
      </c>
      <c r="BB87" s="275">
        <v>35.1</v>
      </c>
      <c r="BC87" s="273">
        <v>1134</v>
      </c>
      <c r="BD87" s="274">
        <v>1260</v>
      </c>
      <c r="BE87" s="275">
        <v>2394</v>
      </c>
    </row>
    <row r="88" spans="1:57" x14ac:dyDescent="0.35">
      <c r="A88" t="s">
        <v>11</v>
      </c>
      <c r="B88" t="s">
        <v>257</v>
      </c>
      <c r="C88" t="s">
        <v>247</v>
      </c>
      <c r="D88" s="273">
        <v>76</v>
      </c>
      <c r="E88" s="274">
        <v>58</v>
      </c>
      <c r="F88" s="275">
        <v>67</v>
      </c>
      <c r="G88" s="273">
        <v>717</v>
      </c>
      <c r="H88" s="274">
        <v>808</v>
      </c>
      <c r="I88" s="275">
        <v>1525</v>
      </c>
      <c r="J88" s="273">
        <v>78</v>
      </c>
      <c r="K88" s="274">
        <v>60</v>
      </c>
      <c r="L88" s="275">
        <v>68</v>
      </c>
      <c r="M88" s="273">
        <v>717</v>
      </c>
      <c r="N88" s="274">
        <v>808</v>
      </c>
      <c r="O88" s="275">
        <v>1525</v>
      </c>
      <c r="P88" s="273">
        <v>35</v>
      </c>
      <c r="Q88" s="274">
        <v>32.4</v>
      </c>
      <c r="R88" s="275">
        <v>33.6</v>
      </c>
      <c r="S88" s="273">
        <v>717</v>
      </c>
      <c r="T88" s="274">
        <v>808</v>
      </c>
      <c r="U88" s="275">
        <v>1525</v>
      </c>
      <c r="V88" s="273">
        <v>64</v>
      </c>
      <c r="W88" s="274">
        <v>53</v>
      </c>
      <c r="X88" s="275">
        <v>59</v>
      </c>
      <c r="Y88" s="273">
        <v>50</v>
      </c>
      <c r="Z88" s="274">
        <v>36</v>
      </c>
      <c r="AA88" s="275">
        <v>86</v>
      </c>
      <c r="AB88" s="273">
        <v>64</v>
      </c>
      <c r="AC88" s="274">
        <v>56</v>
      </c>
      <c r="AD88" s="275">
        <v>60</v>
      </c>
      <c r="AE88" s="273">
        <v>50</v>
      </c>
      <c r="AF88" s="274">
        <v>36</v>
      </c>
      <c r="AG88" s="275">
        <v>86</v>
      </c>
      <c r="AH88" s="273">
        <v>32</v>
      </c>
      <c r="AI88" s="274">
        <v>31.6</v>
      </c>
      <c r="AJ88" s="275">
        <v>31.8</v>
      </c>
      <c r="AK88" s="273">
        <v>50</v>
      </c>
      <c r="AL88" s="274">
        <v>36</v>
      </c>
      <c r="AM88" s="275">
        <v>86</v>
      </c>
      <c r="AN88" s="273">
        <v>75</v>
      </c>
      <c r="AO88" s="274">
        <v>58</v>
      </c>
      <c r="AP88" s="275">
        <v>66</v>
      </c>
      <c r="AQ88" s="273">
        <v>795</v>
      </c>
      <c r="AR88" s="274">
        <v>866</v>
      </c>
      <c r="AS88" s="275">
        <v>1661</v>
      </c>
      <c r="AT88" s="273">
        <v>77</v>
      </c>
      <c r="AU88" s="274">
        <v>59</v>
      </c>
      <c r="AV88" s="275">
        <v>68</v>
      </c>
      <c r="AW88" s="273">
        <v>795</v>
      </c>
      <c r="AX88" s="274">
        <v>866</v>
      </c>
      <c r="AY88" s="275">
        <v>1661</v>
      </c>
      <c r="AZ88" s="273">
        <v>34.799999999999997</v>
      </c>
      <c r="BA88" s="274">
        <v>32.299999999999997</v>
      </c>
      <c r="BB88" s="275">
        <v>33.5</v>
      </c>
      <c r="BC88" s="273">
        <v>795</v>
      </c>
      <c r="BD88" s="274">
        <v>866</v>
      </c>
      <c r="BE88" s="275">
        <v>1661</v>
      </c>
    </row>
    <row r="89" spans="1:57" x14ac:dyDescent="0.35">
      <c r="A89" t="s">
        <v>13</v>
      </c>
      <c r="B89" t="s">
        <v>259</v>
      </c>
      <c r="C89" t="s">
        <v>247</v>
      </c>
      <c r="D89" s="273">
        <v>77</v>
      </c>
      <c r="E89" s="274">
        <v>59</v>
      </c>
      <c r="F89" s="275">
        <v>68</v>
      </c>
      <c r="G89" s="273">
        <v>1432</v>
      </c>
      <c r="H89" s="274">
        <v>1519</v>
      </c>
      <c r="I89" s="275">
        <v>2951</v>
      </c>
      <c r="J89" s="273">
        <v>78</v>
      </c>
      <c r="K89" s="274">
        <v>61</v>
      </c>
      <c r="L89" s="275">
        <v>69</v>
      </c>
      <c r="M89" s="273">
        <v>1432</v>
      </c>
      <c r="N89" s="274">
        <v>1519</v>
      </c>
      <c r="O89" s="275">
        <v>2951</v>
      </c>
      <c r="P89" s="273">
        <v>36.200000000000003</v>
      </c>
      <c r="Q89" s="274">
        <v>33</v>
      </c>
      <c r="R89" s="275">
        <v>34.5</v>
      </c>
      <c r="S89" s="273">
        <v>1432</v>
      </c>
      <c r="T89" s="274">
        <v>1519</v>
      </c>
      <c r="U89" s="275">
        <v>2951</v>
      </c>
      <c r="V89" s="273">
        <v>57</v>
      </c>
      <c r="W89" s="274">
        <v>52</v>
      </c>
      <c r="X89" s="275">
        <v>54</v>
      </c>
      <c r="Y89" s="273">
        <v>83</v>
      </c>
      <c r="Z89" s="274">
        <v>92</v>
      </c>
      <c r="AA89" s="275">
        <v>175</v>
      </c>
      <c r="AB89" s="273">
        <v>57</v>
      </c>
      <c r="AC89" s="274">
        <v>52</v>
      </c>
      <c r="AD89" s="275">
        <v>54</v>
      </c>
      <c r="AE89" s="273">
        <v>83</v>
      </c>
      <c r="AF89" s="274">
        <v>92</v>
      </c>
      <c r="AG89" s="275">
        <v>175</v>
      </c>
      <c r="AH89" s="273">
        <v>34</v>
      </c>
      <c r="AI89" s="274">
        <v>32.1</v>
      </c>
      <c r="AJ89" s="275">
        <v>33</v>
      </c>
      <c r="AK89" s="273">
        <v>83</v>
      </c>
      <c r="AL89" s="274">
        <v>92</v>
      </c>
      <c r="AM89" s="275">
        <v>175</v>
      </c>
      <c r="AN89" s="273">
        <v>76</v>
      </c>
      <c r="AO89" s="274">
        <v>58</v>
      </c>
      <c r="AP89" s="275">
        <v>67</v>
      </c>
      <c r="AQ89" s="273">
        <v>1559</v>
      </c>
      <c r="AR89" s="274">
        <v>1642</v>
      </c>
      <c r="AS89" s="275">
        <v>3201</v>
      </c>
      <c r="AT89" s="273">
        <v>77</v>
      </c>
      <c r="AU89" s="274">
        <v>60</v>
      </c>
      <c r="AV89" s="275">
        <v>68</v>
      </c>
      <c r="AW89" s="273">
        <v>1559</v>
      </c>
      <c r="AX89" s="274">
        <v>1642</v>
      </c>
      <c r="AY89" s="275">
        <v>3201</v>
      </c>
      <c r="AZ89" s="273">
        <v>36</v>
      </c>
      <c r="BA89" s="274">
        <v>33</v>
      </c>
      <c r="BB89" s="275">
        <v>34.4</v>
      </c>
      <c r="BC89" s="273">
        <v>1559</v>
      </c>
      <c r="BD89" s="274">
        <v>1642</v>
      </c>
      <c r="BE89" s="275">
        <v>3201</v>
      </c>
    </row>
    <row r="90" spans="1:57" x14ac:dyDescent="0.35">
      <c r="A90" t="s">
        <v>65</v>
      </c>
      <c r="B90" t="s">
        <v>310</v>
      </c>
      <c r="C90" t="s">
        <v>309</v>
      </c>
      <c r="D90" s="273" t="s">
        <v>416</v>
      </c>
      <c r="E90" s="274" t="s">
        <v>416</v>
      </c>
      <c r="F90" s="275" t="s">
        <v>416</v>
      </c>
      <c r="G90" s="273" t="s">
        <v>416</v>
      </c>
      <c r="H90" s="274" t="s">
        <v>416</v>
      </c>
      <c r="I90" s="275" t="s">
        <v>416</v>
      </c>
      <c r="J90" s="273" t="s">
        <v>416</v>
      </c>
      <c r="K90" s="274" t="s">
        <v>416</v>
      </c>
      <c r="L90" s="275" t="s">
        <v>416</v>
      </c>
      <c r="M90" s="273" t="s">
        <v>416</v>
      </c>
      <c r="N90" s="274" t="s">
        <v>416</v>
      </c>
      <c r="O90" s="275" t="s">
        <v>416</v>
      </c>
      <c r="P90" s="273" t="s">
        <v>416</v>
      </c>
      <c r="Q90" s="274" t="s">
        <v>416</v>
      </c>
      <c r="R90" s="275" t="s">
        <v>416</v>
      </c>
      <c r="S90" s="273" t="s">
        <v>416</v>
      </c>
      <c r="T90" s="274" t="s">
        <v>416</v>
      </c>
      <c r="U90" s="275" t="s">
        <v>416</v>
      </c>
      <c r="V90" s="273" t="s">
        <v>416</v>
      </c>
      <c r="W90" s="274" t="s">
        <v>416</v>
      </c>
      <c r="X90" s="275" t="s">
        <v>416</v>
      </c>
      <c r="Y90" s="273" t="s">
        <v>416</v>
      </c>
      <c r="Z90" s="274" t="s">
        <v>416</v>
      </c>
      <c r="AA90" s="275" t="s">
        <v>416</v>
      </c>
      <c r="AB90" s="273" t="s">
        <v>416</v>
      </c>
      <c r="AC90" s="274" t="s">
        <v>416</v>
      </c>
      <c r="AD90" s="275" t="s">
        <v>416</v>
      </c>
      <c r="AE90" s="273" t="s">
        <v>416</v>
      </c>
      <c r="AF90" s="274" t="s">
        <v>416</v>
      </c>
      <c r="AG90" s="275" t="s">
        <v>416</v>
      </c>
      <c r="AH90" s="273" t="s">
        <v>416</v>
      </c>
      <c r="AI90" s="274" t="s">
        <v>416</v>
      </c>
      <c r="AJ90" s="275" t="s">
        <v>416</v>
      </c>
      <c r="AK90" s="273" t="s">
        <v>416</v>
      </c>
      <c r="AL90" s="274" t="s">
        <v>416</v>
      </c>
      <c r="AM90" s="275" t="s">
        <v>416</v>
      </c>
      <c r="AN90" s="273">
        <v>68</v>
      </c>
      <c r="AO90" s="274">
        <v>53</v>
      </c>
      <c r="AP90" s="275">
        <v>61</v>
      </c>
      <c r="AQ90" s="273">
        <v>8034</v>
      </c>
      <c r="AR90" s="274">
        <v>8499</v>
      </c>
      <c r="AS90" s="275">
        <v>16533</v>
      </c>
      <c r="AT90" s="273">
        <v>71</v>
      </c>
      <c r="AU90" s="274">
        <v>57</v>
      </c>
      <c r="AV90" s="275">
        <v>64</v>
      </c>
      <c r="AW90" s="273">
        <v>8034</v>
      </c>
      <c r="AX90" s="274">
        <v>8499</v>
      </c>
      <c r="AY90" s="275">
        <v>16533</v>
      </c>
      <c r="AZ90" s="273">
        <v>34.5</v>
      </c>
      <c r="BA90" s="274">
        <v>32</v>
      </c>
      <c r="BB90" s="275">
        <v>33.200000000000003</v>
      </c>
      <c r="BC90" s="273">
        <v>8034</v>
      </c>
      <c r="BD90" s="274">
        <v>8499</v>
      </c>
      <c r="BE90" s="275">
        <v>16533</v>
      </c>
    </row>
    <row r="91" spans="1:57" x14ac:dyDescent="0.35">
      <c r="A91" t="s">
        <v>66</v>
      </c>
      <c r="B91" t="s">
        <v>311</v>
      </c>
      <c r="C91" t="s">
        <v>309</v>
      </c>
      <c r="D91" s="273">
        <v>77</v>
      </c>
      <c r="E91" s="274">
        <v>59</v>
      </c>
      <c r="F91" s="275">
        <v>68</v>
      </c>
      <c r="G91" s="273">
        <v>1374</v>
      </c>
      <c r="H91" s="274">
        <v>1533</v>
      </c>
      <c r="I91" s="275">
        <v>2907</v>
      </c>
      <c r="J91" s="273">
        <v>77</v>
      </c>
      <c r="K91" s="274">
        <v>62</v>
      </c>
      <c r="L91" s="275">
        <v>69</v>
      </c>
      <c r="M91" s="273">
        <v>1374</v>
      </c>
      <c r="N91" s="274">
        <v>1533</v>
      </c>
      <c r="O91" s="275">
        <v>2907</v>
      </c>
      <c r="P91" s="273">
        <v>35.1</v>
      </c>
      <c r="Q91" s="274">
        <v>32.700000000000003</v>
      </c>
      <c r="R91" s="275">
        <v>33.9</v>
      </c>
      <c r="S91" s="273">
        <v>1374</v>
      </c>
      <c r="T91" s="274">
        <v>1533</v>
      </c>
      <c r="U91" s="275">
        <v>2907</v>
      </c>
      <c r="V91" s="273">
        <v>68</v>
      </c>
      <c r="W91" s="274">
        <v>47</v>
      </c>
      <c r="X91" s="275">
        <v>57</v>
      </c>
      <c r="Y91" s="273">
        <v>715</v>
      </c>
      <c r="Z91" s="274">
        <v>734</v>
      </c>
      <c r="AA91" s="275">
        <v>1449</v>
      </c>
      <c r="AB91" s="273">
        <v>69</v>
      </c>
      <c r="AC91" s="274">
        <v>50</v>
      </c>
      <c r="AD91" s="275">
        <v>59</v>
      </c>
      <c r="AE91" s="273">
        <v>715</v>
      </c>
      <c r="AF91" s="274">
        <v>734</v>
      </c>
      <c r="AG91" s="275">
        <v>1449</v>
      </c>
      <c r="AH91" s="273">
        <v>33.200000000000003</v>
      </c>
      <c r="AI91" s="274">
        <v>30.3</v>
      </c>
      <c r="AJ91" s="275">
        <v>31.7</v>
      </c>
      <c r="AK91" s="273">
        <v>715</v>
      </c>
      <c r="AL91" s="274">
        <v>734</v>
      </c>
      <c r="AM91" s="275">
        <v>1449</v>
      </c>
      <c r="AN91" s="273">
        <v>73</v>
      </c>
      <c r="AO91" s="274">
        <v>55</v>
      </c>
      <c r="AP91" s="275">
        <v>64</v>
      </c>
      <c r="AQ91" s="273">
        <v>2201</v>
      </c>
      <c r="AR91" s="274">
        <v>2400</v>
      </c>
      <c r="AS91" s="275">
        <v>4601</v>
      </c>
      <c r="AT91" s="273">
        <v>74</v>
      </c>
      <c r="AU91" s="274">
        <v>58</v>
      </c>
      <c r="AV91" s="275">
        <v>65</v>
      </c>
      <c r="AW91" s="273">
        <v>2201</v>
      </c>
      <c r="AX91" s="274">
        <v>2400</v>
      </c>
      <c r="AY91" s="275">
        <v>4601</v>
      </c>
      <c r="AZ91" s="273">
        <v>34.4</v>
      </c>
      <c r="BA91" s="274">
        <v>31.9</v>
      </c>
      <c r="BB91" s="275">
        <v>33.1</v>
      </c>
      <c r="BC91" s="273">
        <v>2201</v>
      </c>
      <c r="BD91" s="274">
        <v>2400</v>
      </c>
      <c r="BE91" s="275">
        <v>4601</v>
      </c>
    </row>
    <row r="92" spans="1:57" x14ac:dyDescent="0.35">
      <c r="A92" t="s">
        <v>67</v>
      </c>
      <c r="B92" t="s">
        <v>312</v>
      </c>
      <c r="C92" t="s">
        <v>309</v>
      </c>
      <c r="D92" s="273">
        <v>74</v>
      </c>
      <c r="E92" s="274">
        <v>54</v>
      </c>
      <c r="F92" s="275">
        <v>64</v>
      </c>
      <c r="G92" s="273">
        <v>1631</v>
      </c>
      <c r="H92" s="274">
        <v>1739</v>
      </c>
      <c r="I92" s="275">
        <v>3370</v>
      </c>
      <c r="J92" s="273">
        <v>76</v>
      </c>
      <c r="K92" s="274">
        <v>57</v>
      </c>
      <c r="L92" s="275">
        <v>66</v>
      </c>
      <c r="M92" s="273">
        <v>1631</v>
      </c>
      <c r="N92" s="274">
        <v>1739</v>
      </c>
      <c r="O92" s="275">
        <v>3370</v>
      </c>
      <c r="P92" s="273">
        <v>35.9</v>
      </c>
      <c r="Q92" s="274">
        <v>32.6</v>
      </c>
      <c r="R92" s="275">
        <v>34.200000000000003</v>
      </c>
      <c r="S92" s="273">
        <v>1631</v>
      </c>
      <c r="T92" s="274">
        <v>1739</v>
      </c>
      <c r="U92" s="275">
        <v>3370</v>
      </c>
      <c r="V92" s="273">
        <v>60</v>
      </c>
      <c r="W92" s="274">
        <v>39</v>
      </c>
      <c r="X92" s="275">
        <v>49</v>
      </c>
      <c r="Y92" s="273">
        <v>223</v>
      </c>
      <c r="Z92" s="274">
        <v>254</v>
      </c>
      <c r="AA92" s="275">
        <v>477</v>
      </c>
      <c r="AB92" s="273">
        <v>63</v>
      </c>
      <c r="AC92" s="274">
        <v>44</v>
      </c>
      <c r="AD92" s="275">
        <v>53</v>
      </c>
      <c r="AE92" s="273">
        <v>223</v>
      </c>
      <c r="AF92" s="274">
        <v>254</v>
      </c>
      <c r="AG92" s="275">
        <v>477</v>
      </c>
      <c r="AH92" s="273">
        <v>32.9</v>
      </c>
      <c r="AI92" s="274">
        <v>29.9</v>
      </c>
      <c r="AJ92" s="275">
        <v>31.3</v>
      </c>
      <c r="AK92" s="273">
        <v>223</v>
      </c>
      <c r="AL92" s="274">
        <v>254</v>
      </c>
      <c r="AM92" s="275">
        <v>477</v>
      </c>
      <c r="AN92" s="273">
        <v>73</v>
      </c>
      <c r="AO92" s="274">
        <v>52</v>
      </c>
      <c r="AP92" s="275">
        <v>62</v>
      </c>
      <c r="AQ92" s="273">
        <v>1865</v>
      </c>
      <c r="AR92" s="274">
        <v>2001</v>
      </c>
      <c r="AS92" s="275">
        <v>3866</v>
      </c>
      <c r="AT92" s="273">
        <v>74</v>
      </c>
      <c r="AU92" s="274">
        <v>55</v>
      </c>
      <c r="AV92" s="275">
        <v>64</v>
      </c>
      <c r="AW92" s="273">
        <v>1865</v>
      </c>
      <c r="AX92" s="274">
        <v>2001</v>
      </c>
      <c r="AY92" s="275">
        <v>3866</v>
      </c>
      <c r="AZ92" s="273">
        <v>35.5</v>
      </c>
      <c r="BA92" s="274">
        <v>32.200000000000003</v>
      </c>
      <c r="BB92" s="275">
        <v>33.799999999999997</v>
      </c>
      <c r="BC92" s="273">
        <v>1865</v>
      </c>
      <c r="BD92" s="274">
        <v>2001</v>
      </c>
      <c r="BE92" s="275">
        <v>3866</v>
      </c>
    </row>
    <row r="93" spans="1:57" x14ac:dyDescent="0.35">
      <c r="A93" t="s">
        <v>69</v>
      </c>
      <c r="B93" t="s">
        <v>314</v>
      </c>
      <c r="C93" t="s">
        <v>309</v>
      </c>
      <c r="D93" s="273">
        <v>69</v>
      </c>
      <c r="E93" s="274">
        <v>53</v>
      </c>
      <c r="F93" s="275">
        <v>61</v>
      </c>
      <c r="G93" s="273">
        <v>1521</v>
      </c>
      <c r="H93" s="274">
        <v>1465</v>
      </c>
      <c r="I93" s="275">
        <v>2986</v>
      </c>
      <c r="J93" s="273">
        <v>71</v>
      </c>
      <c r="K93" s="274">
        <v>56</v>
      </c>
      <c r="L93" s="275">
        <v>64</v>
      </c>
      <c r="M93" s="273">
        <v>1521</v>
      </c>
      <c r="N93" s="274">
        <v>1465</v>
      </c>
      <c r="O93" s="275">
        <v>2986</v>
      </c>
      <c r="P93" s="273">
        <v>34.1</v>
      </c>
      <c r="Q93" s="274">
        <v>31.4</v>
      </c>
      <c r="R93" s="275">
        <v>32.799999999999997</v>
      </c>
      <c r="S93" s="273">
        <v>1521</v>
      </c>
      <c r="T93" s="274">
        <v>1465</v>
      </c>
      <c r="U93" s="275">
        <v>2986</v>
      </c>
      <c r="V93" s="273">
        <v>58</v>
      </c>
      <c r="W93" s="274">
        <v>47</v>
      </c>
      <c r="X93" s="275">
        <v>52</v>
      </c>
      <c r="Y93" s="273">
        <v>572</v>
      </c>
      <c r="Z93" s="274">
        <v>578</v>
      </c>
      <c r="AA93" s="275">
        <v>1150</v>
      </c>
      <c r="AB93" s="273">
        <v>63</v>
      </c>
      <c r="AC93" s="274">
        <v>52</v>
      </c>
      <c r="AD93" s="275">
        <v>58</v>
      </c>
      <c r="AE93" s="273">
        <v>572</v>
      </c>
      <c r="AF93" s="274">
        <v>578</v>
      </c>
      <c r="AG93" s="275">
        <v>1150</v>
      </c>
      <c r="AH93" s="273">
        <v>31.8</v>
      </c>
      <c r="AI93" s="274">
        <v>29.7</v>
      </c>
      <c r="AJ93" s="275">
        <v>30.7</v>
      </c>
      <c r="AK93" s="273">
        <v>572</v>
      </c>
      <c r="AL93" s="274">
        <v>578</v>
      </c>
      <c r="AM93" s="275">
        <v>1150</v>
      </c>
      <c r="AN93" s="273">
        <v>64</v>
      </c>
      <c r="AO93" s="274">
        <v>49</v>
      </c>
      <c r="AP93" s="275">
        <v>57</v>
      </c>
      <c r="AQ93" s="273">
        <v>2452</v>
      </c>
      <c r="AR93" s="274">
        <v>2391</v>
      </c>
      <c r="AS93" s="275">
        <v>4843</v>
      </c>
      <c r="AT93" s="273">
        <v>67</v>
      </c>
      <c r="AU93" s="274">
        <v>53</v>
      </c>
      <c r="AV93" s="275">
        <v>61</v>
      </c>
      <c r="AW93" s="273">
        <v>2452</v>
      </c>
      <c r="AX93" s="274">
        <v>2391</v>
      </c>
      <c r="AY93" s="275">
        <v>4843</v>
      </c>
      <c r="AZ93" s="273">
        <v>33.1</v>
      </c>
      <c r="BA93" s="274">
        <v>30.6</v>
      </c>
      <c r="BB93" s="275">
        <v>31.9</v>
      </c>
      <c r="BC93" s="273">
        <v>2452</v>
      </c>
      <c r="BD93" s="274">
        <v>2391</v>
      </c>
      <c r="BE93" s="275">
        <v>4843</v>
      </c>
    </row>
    <row r="94" spans="1:57" x14ac:dyDescent="0.35">
      <c r="A94" t="s">
        <v>71</v>
      </c>
      <c r="B94" t="s">
        <v>316</v>
      </c>
      <c r="C94" t="s">
        <v>309</v>
      </c>
      <c r="D94" s="273">
        <v>77</v>
      </c>
      <c r="E94" s="274">
        <v>62</v>
      </c>
      <c r="F94" s="275">
        <v>69</v>
      </c>
      <c r="G94" s="273">
        <v>1239</v>
      </c>
      <c r="H94" s="274">
        <v>1337</v>
      </c>
      <c r="I94" s="275">
        <v>2576</v>
      </c>
      <c r="J94" s="273">
        <v>80</v>
      </c>
      <c r="K94" s="274">
        <v>66</v>
      </c>
      <c r="L94" s="275">
        <v>72</v>
      </c>
      <c r="M94" s="273">
        <v>1239</v>
      </c>
      <c r="N94" s="274">
        <v>1337</v>
      </c>
      <c r="O94" s="275">
        <v>2576</v>
      </c>
      <c r="P94" s="273">
        <v>36.6</v>
      </c>
      <c r="Q94" s="274">
        <v>33.799999999999997</v>
      </c>
      <c r="R94" s="275">
        <v>35.1</v>
      </c>
      <c r="S94" s="273">
        <v>1239</v>
      </c>
      <c r="T94" s="274">
        <v>1337</v>
      </c>
      <c r="U94" s="275">
        <v>2576</v>
      </c>
      <c r="V94" s="273">
        <v>73</v>
      </c>
      <c r="W94" s="274">
        <v>56</v>
      </c>
      <c r="X94" s="275">
        <v>64</v>
      </c>
      <c r="Y94" s="273">
        <v>99</v>
      </c>
      <c r="Z94" s="274">
        <v>108</v>
      </c>
      <c r="AA94" s="275">
        <v>207</v>
      </c>
      <c r="AB94" s="273">
        <v>76</v>
      </c>
      <c r="AC94" s="274">
        <v>60</v>
      </c>
      <c r="AD94" s="275">
        <v>68</v>
      </c>
      <c r="AE94" s="273">
        <v>99</v>
      </c>
      <c r="AF94" s="274">
        <v>108</v>
      </c>
      <c r="AG94" s="275">
        <v>207</v>
      </c>
      <c r="AH94" s="273">
        <v>34.5</v>
      </c>
      <c r="AI94" s="274">
        <v>31.4</v>
      </c>
      <c r="AJ94" s="275">
        <v>32.9</v>
      </c>
      <c r="AK94" s="273">
        <v>99</v>
      </c>
      <c r="AL94" s="274">
        <v>108</v>
      </c>
      <c r="AM94" s="275">
        <v>207</v>
      </c>
      <c r="AN94" s="273">
        <v>76</v>
      </c>
      <c r="AO94" s="274">
        <v>61</v>
      </c>
      <c r="AP94" s="275">
        <v>69</v>
      </c>
      <c r="AQ94" s="273">
        <v>1400</v>
      </c>
      <c r="AR94" s="274">
        <v>1489</v>
      </c>
      <c r="AS94" s="275">
        <v>2889</v>
      </c>
      <c r="AT94" s="273">
        <v>79</v>
      </c>
      <c r="AU94" s="274">
        <v>65</v>
      </c>
      <c r="AV94" s="275">
        <v>72</v>
      </c>
      <c r="AW94" s="273">
        <v>1400</v>
      </c>
      <c r="AX94" s="274">
        <v>1489</v>
      </c>
      <c r="AY94" s="275">
        <v>2889</v>
      </c>
      <c r="AZ94" s="273">
        <v>36.5</v>
      </c>
      <c r="BA94" s="274">
        <v>33.6</v>
      </c>
      <c r="BB94" s="275">
        <v>35</v>
      </c>
      <c r="BC94" s="273">
        <v>1400</v>
      </c>
      <c r="BD94" s="274">
        <v>1489</v>
      </c>
      <c r="BE94" s="275">
        <v>2889</v>
      </c>
    </row>
    <row r="95" spans="1:57" x14ac:dyDescent="0.35">
      <c r="A95" t="s">
        <v>75</v>
      </c>
      <c r="B95" t="s">
        <v>320</v>
      </c>
      <c r="C95" t="s">
        <v>309</v>
      </c>
      <c r="D95" s="273">
        <v>73</v>
      </c>
      <c r="E95" s="274">
        <v>56</v>
      </c>
      <c r="F95" s="275">
        <v>64</v>
      </c>
      <c r="G95" s="273">
        <v>1276</v>
      </c>
      <c r="H95" s="274">
        <v>1324</v>
      </c>
      <c r="I95" s="275">
        <v>2600</v>
      </c>
      <c r="J95" s="273">
        <v>76</v>
      </c>
      <c r="K95" s="274">
        <v>61</v>
      </c>
      <c r="L95" s="275">
        <v>68</v>
      </c>
      <c r="M95" s="273">
        <v>1276</v>
      </c>
      <c r="N95" s="274">
        <v>1324</v>
      </c>
      <c r="O95" s="275">
        <v>2600</v>
      </c>
      <c r="P95" s="273">
        <v>34.4</v>
      </c>
      <c r="Q95" s="274">
        <v>32</v>
      </c>
      <c r="R95" s="275">
        <v>33.200000000000003</v>
      </c>
      <c r="S95" s="273">
        <v>1276</v>
      </c>
      <c r="T95" s="274">
        <v>1324</v>
      </c>
      <c r="U95" s="275">
        <v>2600</v>
      </c>
      <c r="V95" s="273">
        <v>62</v>
      </c>
      <c r="W95" s="274">
        <v>40</v>
      </c>
      <c r="X95" s="275">
        <v>51</v>
      </c>
      <c r="Y95" s="273">
        <v>368</v>
      </c>
      <c r="Z95" s="274">
        <v>363</v>
      </c>
      <c r="AA95" s="275">
        <v>731</v>
      </c>
      <c r="AB95" s="273">
        <v>68</v>
      </c>
      <c r="AC95" s="274">
        <v>45</v>
      </c>
      <c r="AD95" s="275">
        <v>57</v>
      </c>
      <c r="AE95" s="273">
        <v>368</v>
      </c>
      <c r="AF95" s="274">
        <v>363</v>
      </c>
      <c r="AG95" s="275">
        <v>731</v>
      </c>
      <c r="AH95" s="273">
        <v>32</v>
      </c>
      <c r="AI95" s="274">
        <v>28.5</v>
      </c>
      <c r="AJ95" s="275">
        <v>30.3</v>
      </c>
      <c r="AK95" s="273">
        <v>368</v>
      </c>
      <c r="AL95" s="274">
        <v>363</v>
      </c>
      <c r="AM95" s="275">
        <v>731</v>
      </c>
      <c r="AN95" s="273">
        <v>70</v>
      </c>
      <c r="AO95" s="274">
        <v>52</v>
      </c>
      <c r="AP95" s="275">
        <v>61</v>
      </c>
      <c r="AQ95" s="273">
        <v>1892</v>
      </c>
      <c r="AR95" s="274">
        <v>1973</v>
      </c>
      <c r="AS95" s="275">
        <v>3865</v>
      </c>
      <c r="AT95" s="273">
        <v>73</v>
      </c>
      <c r="AU95" s="274">
        <v>57</v>
      </c>
      <c r="AV95" s="275">
        <v>65</v>
      </c>
      <c r="AW95" s="273">
        <v>1892</v>
      </c>
      <c r="AX95" s="274">
        <v>1973</v>
      </c>
      <c r="AY95" s="275">
        <v>3865</v>
      </c>
      <c r="AZ95" s="273">
        <v>33.799999999999997</v>
      </c>
      <c r="BA95" s="274">
        <v>31.2</v>
      </c>
      <c r="BB95" s="275">
        <v>32.4</v>
      </c>
      <c r="BC95" s="273">
        <v>1892</v>
      </c>
      <c r="BD95" s="274">
        <v>1973</v>
      </c>
      <c r="BE95" s="275">
        <v>3865</v>
      </c>
    </row>
    <row r="96" spans="1:57" x14ac:dyDescent="0.35">
      <c r="A96" t="s">
        <v>77</v>
      </c>
      <c r="B96" t="s">
        <v>322</v>
      </c>
      <c r="C96" t="s">
        <v>309</v>
      </c>
      <c r="D96" s="273">
        <v>70</v>
      </c>
      <c r="E96" s="274">
        <v>52</v>
      </c>
      <c r="F96" s="275">
        <v>61</v>
      </c>
      <c r="G96" s="273">
        <v>1184</v>
      </c>
      <c r="H96" s="274">
        <v>1208</v>
      </c>
      <c r="I96" s="275">
        <v>2392</v>
      </c>
      <c r="J96" s="273">
        <v>74</v>
      </c>
      <c r="K96" s="274">
        <v>58</v>
      </c>
      <c r="L96" s="275">
        <v>66</v>
      </c>
      <c r="M96" s="273">
        <v>1184</v>
      </c>
      <c r="N96" s="274">
        <v>1208</v>
      </c>
      <c r="O96" s="275">
        <v>2392</v>
      </c>
      <c r="P96" s="273">
        <v>34.4</v>
      </c>
      <c r="Q96" s="274">
        <v>31.6</v>
      </c>
      <c r="R96" s="275">
        <v>33</v>
      </c>
      <c r="S96" s="273">
        <v>1184</v>
      </c>
      <c r="T96" s="274">
        <v>1208</v>
      </c>
      <c r="U96" s="275">
        <v>2392</v>
      </c>
      <c r="V96" s="273">
        <v>60</v>
      </c>
      <c r="W96" s="274">
        <v>43</v>
      </c>
      <c r="X96" s="275">
        <v>51</v>
      </c>
      <c r="Y96" s="273">
        <v>389</v>
      </c>
      <c r="Z96" s="274">
        <v>474</v>
      </c>
      <c r="AA96" s="275">
        <v>863</v>
      </c>
      <c r="AB96" s="273">
        <v>67</v>
      </c>
      <c r="AC96" s="274">
        <v>51</v>
      </c>
      <c r="AD96" s="275">
        <v>58</v>
      </c>
      <c r="AE96" s="273">
        <v>389</v>
      </c>
      <c r="AF96" s="274">
        <v>474</v>
      </c>
      <c r="AG96" s="275">
        <v>863</v>
      </c>
      <c r="AH96" s="273">
        <v>32.9</v>
      </c>
      <c r="AI96" s="274">
        <v>30.2</v>
      </c>
      <c r="AJ96" s="275">
        <v>31.4</v>
      </c>
      <c r="AK96" s="273">
        <v>389</v>
      </c>
      <c r="AL96" s="274">
        <v>474</v>
      </c>
      <c r="AM96" s="275">
        <v>863</v>
      </c>
      <c r="AN96" s="273">
        <v>66</v>
      </c>
      <c r="AO96" s="274">
        <v>48</v>
      </c>
      <c r="AP96" s="275">
        <v>57</v>
      </c>
      <c r="AQ96" s="273">
        <v>1717</v>
      </c>
      <c r="AR96" s="274">
        <v>1844</v>
      </c>
      <c r="AS96" s="275">
        <v>3561</v>
      </c>
      <c r="AT96" s="273">
        <v>71</v>
      </c>
      <c r="AU96" s="274">
        <v>54</v>
      </c>
      <c r="AV96" s="275">
        <v>62</v>
      </c>
      <c r="AW96" s="273">
        <v>1717</v>
      </c>
      <c r="AX96" s="274">
        <v>1844</v>
      </c>
      <c r="AY96" s="275">
        <v>3561</v>
      </c>
      <c r="AZ96" s="273">
        <v>33.9</v>
      </c>
      <c r="BA96" s="274">
        <v>30.9</v>
      </c>
      <c r="BB96" s="275">
        <v>32.299999999999997</v>
      </c>
      <c r="BC96" s="273">
        <v>1717</v>
      </c>
      <c r="BD96" s="274">
        <v>1844</v>
      </c>
      <c r="BE96" s="275">
        <v>3561</v>
      </c>
    </row>
    <row r="97" spans="1:57" x14ac:dyDescent="0.35">
      <c r="A97" t="s">
        <v>40</v>
      </c>
      <c r="B97" t="s">
        <v>285</v>
      </c>
      <c r="C97" t="s">
        <v>408</v>
      </c>
      <c r="D97" s="273">
        <v>76</v>
      </c>
      <c r="E97" s="274">
        <v>61</v>
      </c>
      <c r="F97" s="275">
        <v>69</v>
      </c>
      <c r="G97" s="273">
        <v>2216</v>
      </c>
      <c r="H97" s="274">
        <v>2379</v>
      </c>
      <c r="I97" s="275">
        <v>4595</v>
      </c>
      <c r="J97" s="273">
        <v>78</v>
      </c>
      <c r="K97" s="274">
        <v>64</v>
      </c>
      <c r="L97" s="275">
        <v>71</v>
      </c>
      <c r="M97" s="273">
        <v>2216</v>
      </c>
      <c r="N97" s="274">
        <v>2379</v>
      </c>
      <c r="O97" s="275">
        <v>4595</v>
      </c>
      <c r="P97" s="273">
        <v>36.299999999999997</v>
      </c>
      <c r="Q97" s="274">
        <v>33.799999999999997</v>
      </c>
      <c r="R97" s="275">
        <v>35</v>
      </c>
      <c r="S97" s="273">
        <v>2216</v>
      </c>
      <c r="T97" s="274">
        <v>2379</v>
      </c>
      <c r="U97" s="275">
        <v>4595</v>
      </c>
      <c r="V97" s="273">
        <v>64</v>
      </c>
      <c r="W97" s="274">
        <v>48</v>
      </c>
      <c r="X97" s="275">
        <v>56</v>
      </c>
      <c r="Y97" s="273">
        <v>1419</v>
      </c>
      <c r="Z97" s="274">
        <v>1466</v>
      </c>
      <c r="AA97" s="275">
        <v>2885</v>
      </c>
      <c r="AB97" s="273">
        <v>67</v>
      </c>
      <c r="AC97" s="274">
        <v>52</v>
      </c>
      <c r="AD97" s="275">
        <v>59</v>
      </c>
      <c r="AE97" s="273">
        <v>1419</v>
      </c>
      <c r="AF97" s="274">
        <v>1466</v>
      </c>
      <c r="AG97" s="275">
        <v>2885</v>
      </c>
      <c r="AH97" s="273">
        <v>33</v>
      </c>
      <c r="AI97" s="274">
        <v>30.3</v>
      </c>
      <c r="AJ97" s="275">
        <v>31.7</v>
      </c>
      <c r="AK97" s="273">
        <v>1419</v>
      </c>
      <c r="AL97" s="274">
        <v>1466</v>
      </c>
      <c r="AM97" s="275">
        <v>2885</v>
      </c>
      <c r="AN97" s="273">
        <v>71</v>
      </c>
      <c r="AO97" s="274">
        <v>56</v>
      </c>
      <c r="AP97" s="275">
        <v>63</v>
      </c>
      <c r="AQ97" s="273">
        <v>3881</v>
      </c>
      <c r="AR97" s="274">
        <v>4094</v>
      </c>
      <c r="AS97" s="275">
        <v>7975</v>
      </c>
      <c r="AT97" s="273">
        <v>74</v>
      </c>
      <c r="AU97" s="274">
        <v>59</v>
      </c>
      <c r="AV97" s="275">
        <v>66</v>
      </c>
      <c r="AW97" s="273">
        <v>3881</v>
      </c>
      <c r="AX97" s="274">
        <v>4094</v>
      </c>
      <c r="AY97" s="275">
        <v>7975</v>
      </c>
      <c r="AZ97" s="273">
        <v>35</v>
      </c>
      <c r="BA97" s="274">
        <v>32.4</v>
      </c>
      <c r="BB97" s="275">
        <v>33.700000000000003</v>
      </c>
      <c r="BC97" s="273">
        <v>3881</v>
      </c>
      <c r="BD97" s="274">
        <v>4094</v>
      </c>
      <c r="BE97" s="275">
        <v>7975</v>
      </c>
    </row>
    <row r="98" spans="1:57" x14ac:dyDescent="0.35">
      <c r="A98" t="s">
        <v>41</v>
      </c>
      <c r="B98" t="s">
        <v>286</v>
      </c>
      <c r="C98" t="s">
        <v>408</v>
      </c>
      <c r="D98" s="273">
        <v>78</v>
      </c>
      <c r="E98" s="274">
        <v>58</v>
      </c>
      <c r="F98" s="275">
        <v>68</v>
      </c>
      <c r="G98" s="273">
        <v>1066</v>
      </c>
      <c r="H98" s="274">
        <v>1071</v>
      </c>
      <c r="I98" s="275">
        <v>2137</v>
      </c>
      <c r="J98" s="273">
        <v>79</v>
      </c>
      <c r="K98" s="274">
        <v>61</v>
      </c>
      <c r="L98" s="275">
        <v>70</v>
      </c>
      <c r="M98" s="273">
        <v>1066</v>
      </c>
      <c r="N98" s="274">
        <v>1071</v>
      </c>
      <c r="O98" s="275">
        <v>2137</v>
      </c>
      <c r="P98" s="273">
        <v>35.9</v>
      </c>
      <c r="Q98" s="274">
        <v>33.200000000000003</v>
      </c>
      <c r="R98" s="275">
        <v>34.6</v>
      </c>
      <c r="S98" s="273">
        <v>1066</v>
      </c>
      <c r="T98" s="274">
        <v>1071</v>
      </c>
      <c r="U98" s="275">
        <v>2137</v>
      </c>
      <c r="V98" s="273">
        <v>56</v>
      </c>
      <c r="W98" s="274">
        <v>34</v>
      </c>
      <c r="X98" s="275">
        <v>46</v>
      </c>
      <c r="Y98" s="273">
        <v>220</v>
      </c>
      <c r="Z98" s="274">
        <v>209</v>
      </c>
      <c r="AA98" s="275">
        <v>429</v>
      </c>
      <c r="AB98" s="273">
        <v>63</v>
      </c>
      <c r="AC98" s="274">
        <v>43</v>
      </c>
      <c r="AD98" s="275">
        <v>53</v>
      </c>
      <c r="AE98" s="273">
        <v>220</v>
      </c>
      <c r="AF98" s="274">
        <v>209</v>
      </c>
      <c r="AG98" s="275">
        <v>429</v>
      </c>
      <c r="AH98" s="273">
        <v>32</v>
      </c>
      <c r="AI98" s="274">
        <v>28.6</v>
      </c>
      <c r="AJ98" s="275">
        <v>30.3</v>
      </c>
      <c r="AK98" s="273">
        <v>220</v>
      </c>
      <c r="AL98" s="274">
        <v>209</v>
      </c>
      <c r="AM98" s="275">
        <v>429</v>
      </c>
      <c r="AN98" s="273">
        <v>74</v>
      </c>
      <c r="AO98" s="274">
        <v>55</v>
      </c>
      <c r="AP98" s="275">
        <v>65</v>
      </c>
      <c r="AQ98" s="273">
        <v>1369</v>
      </c>
      <c r="AR98" s="274">
        <v>1361</v>
      </c>
      <c r="AS98" s="275">
        <v>2730</v>
      </c>
      <c r="AT98" s="273">
        <v>77</v>
      </c>
      <c r="AU98" s="274">
        <v>58</v>
      </c>
      <c r="AV98" s="275">
        <v>68</v>
      </c>
      <c r="AW98" s="273">
        <v>1369</v>
      </c>
      <c r="AX98" s="274">
        <v>1361</v>
      </c>
      <c r="AY98" s="275">
        <v>2730</v>
      </c>
      <c r="AZ98" s="273">
        <v>35.200000000000003</v>
      </c>
      <c r="BA98" s="274">
        <v>32.6</v>
      </c>
      <c r="BB98" s="275">
        <v>33.9</v>
      </c>
      <c r="BC98" s="273">
        <v>1369</v>
      </c>
      <c r="BD98" s="274">
        <v>1361</v>
      </c>
      <c r="BE98" s="275">
        <v>2730</v>
      </c>
    </row>
    <row r="99" spans="1:57" x14ac:dyDescent="0.35">
      <c r="A99" t="s">
        <v>45</v>
      </c>
      <c r="B99" t="s">
        <v>290</v>
      </c>
      <c r="C99" t="s">
        <v>408</v>
      </c>
      <c r="D99" s="273">
        <v>77</v>
      </c>
      <c r="E99" s="274">
        <v>60</v>
      </c>
      <c r="F99" s="275">
        <v>68</v>
      </c>
      <c r="G99" s="273">
        <v>2063</v>
      </c>
      <c r="H99" s="274">
        <v>2119</v>
      </c>
      <c r="I99" s="275">
        <v>4182</v>
      </c>
      <c r="J99" s="273">
        <v>78</v>
      </c>
      <c r="K99" s="274">
        <v>61</v>
      </c>
      <c r="L99" s="275">
        <v>70</v>
      </c>
      <c r="M99" s="273">
        <v>2063</v>
      </c>
      <c r="N99" s="274">
        <v>2119</v>
      </c>
      <c r="O99" s="275">
        <v>4182</v>
      </c>
      <c r="P99" s="273">
        <v>36.200000000000003</v>
      </c>
      <c r="Q99" s="274">
        <v>33.799999999999997</v>
      </c>
      <c r="R99" s="275">
        <v>35</v>
      </c>
      <c r="S99" s="273">
        <v>2063</v>
      </c>
      <c r="T99" s="274">
        <v>2119</v>
      </c>
      <c r="U99" s="275">
        <v>4182</v>
      </c>
      <c r="V99" s="273">
        <v>67</v>
      </c>
      <c r="W99" s="274">
        <v>49</v>
      </c>
      <c r="X99" s="275">
        <v>57</v>
      </c>
      <c r="Y99" s="273">
        <v>644</v>
      </c>
      <c r="Z99" s="274">
        <v>727</v>
      </c>
      <c r="AA99" s="275">
        <v>1371</v>
      </c>
      <c r="AB99" s="273">
        <v>70</v>
      </c>
      <c r="AC99" s="274">
        <v>52</v>
      </c>
      <c r="AD99" s="275">
        <v>60</v>
      </c>
      <c r="AE99" s="273">
        <v>644</v>
      </c>
      <c r="AF99" s="274">
        <v>727</v>
      </c>
      <c r="AG99" s="275">
        <v>1371</v>
      </c>
      <c r="AH99" s="273">
        <v>33.799999999999997</v>
      </c>
      <c r="AI99" s="274">
        <v>31.1</v>
      </c>
      <c r="AJ99" s="275">
        <v>32.299999999999997</v>
      </c>
      <c r="AK99" s="273">
        <v>644</v>
      </c>
      <c r="AL99" s="274">
        <v>727</v>
      </c>
      <c r="AM99" s="275">
        <v>1371</v>
      </c>
      <c r="AN99" s="273">
        <v>75</v>
      </c>
      <c r="AO99" s="274">
        <v>57</v>
      </c>
      <c r="AP99" s="275">
        <v>65</v>
      </c>
      <c r="AQ99" s="273">
        <v>2757</v>
      </c>
      <c r="AR99" s="274">
        <v>2913</v>
      </c>
      <c r="AS99" s="275">
        <v>5670</v>
      </c>
      <c r="AT99" s="273">
        <v>76</v>
      </c>
      <c r="AU99" s="274">
        <v>58</v>
      </c>
      <c r="AV99" s="275">
        <v>67</v>
      </c>
      <c r="AW99" s="273">
        <v>2757</v>
      </c>
      <c r="AX99" s="274">
        <v>2913</v>
      </c>
      <c r="AY99" s="275">
        <v>5670</v>
      </c>
      <c r="AZ99" s="273">
        <v>35.6</v>
      </c>
      <c r="BA99" s="274">
        <v>33</v>
      </c>
      <c r="BB99" s="275">
        <v>34.299999999999997</v>
      </c>
      <c r="BC99" s="273">
        <v>2757</v>
      </c>
      <c r="BD99" s="274">
        <v>2913</v>
      </c>
      <c r="BE99" s="275">
        <v>5670</v>
      </c>
    </row>
    <row r="100" spans="1:57" x14ac:dyDescent="0.35">
      <c r="A100" t="s">
        <v>46</v>
      </c>
      <c r="B100" t="s">
        <v>291</v>
      </c>
      <c r="C100" t="s">
        <v>408</v>
      </c>
      <c r="D100" s="273">
        <v>72</v>
      </c>
      <c r="E100" s="274">
        <v>56</v>
      </c>
      <c r="F100" s="275">
        <v>64</v>
      </c>
      <c r="G100" s="273">
        <v>3403</v>
      </c>
      <c r="H100" s="274">
        <v>3645</v>
      </c>
      <c r="I100" s="275">
        <v>7048</v>
      </c>
      <c r="J100" s="273">
        <v>74</v>
      </c>
      <c r="K100" s="274">
        <v>59</v>
      </c>
      <c r="L100" s="275">
        <v>66</v>
      </c>
      <c r="M100" s="273">
        <v>3403</v>
      </c>
      <c r="N100" s="274">
        <v>3645</v>
      </c>
      <c r="O100" s="275">
        <v>7048</v>
      </c>
      <c r="P100" s="273">
        <v>35.6</v>
      </c>
      <c r="Q100" s="274">
        <v>33.200000000000003</v>
      </c>
      <c r="R100" s="275">
        <v>34.299999999999997</v>
      </c>
      <c r="S100" s="273">
        <v>3403</v>
      </c>
      <c r="T100" s="274">
        <v>3645</v>
      </c>
      <c r="U100" s="275">
        <v>7048</v>
      </c>
      <c r="V100" s="273">
        <v>53</v>
      </c>
      <c r="W100" s="274">
        <v>41</v>
      </c>
      <c r="X100" s="275">
        <v>47</v>
      </c>
      <c r="Y100" s="273">
        <v>920</v>
      </c>
      <c r="Z100" s="274">
        <v>950</v>
      </c>
      <c r="AA100" s="275">
        <v>1870</v>
      </c>
      <c r="AB100" s="273">
        <v>56</v>
      </c>
      <c r="AC100" s="274">
        <v>45</v>
      </c>
      <c r="AD100" s="275">
        <v>51</v>
      </c>
      <c r="AE100" s="273">
        <v>920</v>
      </c>
      <c r="AF100" s="274">
        <v>950</v>
      </c>
      <c r="AG100" s="275">
        <v>1870</v>
      </c>
      <c r="AH100" s="273">
        <v>31.7</v>
      </c>
      <c r="AI100" s="274">
        <v>29.7</v>
      </c>
      <c r="AJ100" s="275">
        <v>30.7</v>
      </c>
      <c r="AK100" s="273">
        <v>920</v>
      </c>
      <c r="AL100" s="274">
        <v>950</v>
      </c>
      <c r="AM100" s="275">
        <v>1870</v>
      </c>
      <c r="AN100" s="273">
        <v>68</v>
      </c>
      <c r="AO100" s="274">
        <v>52</v>
      </c>
      <c r="AP100" s="275">
        <v>60</v>
      </c>
      <c r="AQ100" s="273">
        <v>4898</v>
      </c>
      <c r="AR100" s="274">
        <v>5155</v>
      </c>
      <c r="AS100" s="275">
        <v>10053</v>
      </c>
      <c r="AT100" s="273">
        <v>70</v>
      </c>
      <c r="AU100" s="274">
        <v>55</v>
      </c>
      <c r="AV100" s="275">
        <v>62</v>
      </c>
      <c r="AW100" s="273">
        <v>4898</v>
      </c>
      <c r="AX100" s="274">
        <v>5155</v>
      </c>
      <c r="AY100" s="275">
        <v>10053</v>
      </c>
      <c r="AZ100" s="273">
        <v>34.799999999999997</v>
      </c>
      <c r="BA100" s="274">
        <v>32.4</v>
      </c>
      <c r="BB100" s="275">
        <v>33.5</v>
      </c>
      <c r="BC100" s="273">
        <v>4898</v>
      </c>
      <c r="BD100" s="274">
        <v>5155</v>
      </c>
      <c r="BE100" s="275">
        <v>10053</v>
      </c>
    </row>
    <row r="101" spans="1:57" x14ac:dyDescent="0.35">
      <c r="A101" t="s">
        <v>52</v>
      </c>
      <c r="B101" t="s">
        <v>297</v>
      </c>
      <c r="C101" t="s">
        <v>408</v>
      </c>
      <c r="D101" s="273">
        <v>74</v>
      </c>
      <c r="E101" s="274">
        <v>56</v>
      </c>
      <c r="F101" s="275">
        <v>65</v>
      </c>
      <c r="G101" s="273">
        <v>1796</v>
      </c>
      <c r="H101" s="274">
        <v>1928</v>
      </c>
      <c r="I101" s="275">
        <v>3724</v>
      </c>
      <c r="J101" s="273">
        <v>76</v>
      </c>
      <c r="K101" s="274">
        <v>58</v>
      </c>
      <c r="L101" s="275">
        <v>67</v>
      </c>
      <c r="M101" s="273">
        <v>1796</v>
      </c>
      <c r="N101" s="274">
        <v>1928</v>
      </c>
      <c r="O101" s="275">
        <v>3724</v>
      </c>
      <c r="P101" s="273">
        <v>34.700000000000003</v>
      </c>
      <c r="Q101" s="274">
        <v>32</v>
      </c>
      <c r="R101" s="275">
        <v>33.299999999999997</v>
      </c>
      <c r="S101" s="273">
        <v>1796</v>
      </c>
      <c r="T101" s="274">
        <v>1928</v>
      </c>
      <c r="U101" s="275">
        <v>3724</v>
      </c>
      <c r="V101" s="273">
        <v>58</v>
      </c>
      <c r="W101" s="274">
        <v>44</v>
      </c>
      <c r="X101" s="275">
        <v>50</v>
      </c>
      <c r="Y101" s="273">
        <v>188</v>
      </c>
      <c r="Z101" s="274">
        <v>233</v>
      </c>
      <c r="AA101" s="275">
        <v>421</v>
      </c>
      <c r="AB101" s="273">
        <v>61</v>
      </c>
      <c r="AC101" s="274">
        <v>49</v>
      </c>
      <c r="AD101" s="275">
        <v>54</v>
      </c>
      <c r="AE101" s="273">
        <v>188</v>
      </c>
      <c r="AF101" s="274">
        <v>233</v>
      </c>
      <c r="AG101" s="275">
        <v>421</v>
      </c>
      <c r="AH101" s="273">
        <v>32.200000000000003</v>
      </c>
      <c r="AI101" s="274">
        <v>29.2</v>
      </c>
      <c r="AJ101" s="275">
        <v>30.5</v>
      </c>
      <c r="AK101" s="273">
        <v>188</v>
      </c>
      <c r="AL101" s="274">
        <v>233</v>
      </c>
      <c r="AM101" s="275">
        <v>421</v>
      </c>
      <c r="AN101" s="273">
        <v>72</v>
      </c>
      <c r="AO101" s="274">
        <v>54</v>
      </c>
      <c r="AP101" s="275">
        <v>63</v>
      </c>
      <c r="AQ101" s="273">
        <v>2011</v>
      </c>
      <c r="AR101" s="274">
        <v>2189</v>
      </c>
      <c r="AS101" s="275">
        <v>4200</v>
      </c>
      <c r="AT101" s="273">
        <v>74</v>
      </c>
      <c r="AU101" s="274">
        <v>57</v>
      </c>
      <c r="AV101" s="275">
        <v>65</v>
      </c>
      <c r="AW101" s="273">
        <v>2011</v>
      </c>
      <c r="AX101" s="274">
        <v>2189</v>
      </c>
      <c r="AY101" s="275">
        <v>4200</v>
      </c>
      <c r="AZ101" s="273">
        <v>34.4</v>
      </c>
      <c r="BA101" s="274">
        <v>31.7</v>
      </c>
      <c r="BB101" s="275">
        <v>33</v>
      </c>
      <c r="BC101" s="273">
        <v>2011</v>
      </c>
      <c r="BD101" s="274">
        <v>2189</v>
      </c>
      <c r="BE101" s="275">
        <v>4200</v>
      </c>
    </row>
    <row r="102" spans="1:57" x14ac:dyDescent="0.35">
      <c r="A102" t="s">
        <v>94</v>
      </c>
      <c r="B102" t="s">
        <v>337</v>
      </c>
      <c r="C102" t="s">
        <v>338</v>
      </c>
      <c r="D102" s="273">
        <v>100</v>
      </c>
      <c r="E102" s="274" t="s">
        <v>197</v>
      </c>
      <c r="F102" s="275" t="s">
        <v>197</v>
      </c>
      <c r="G102" s="273">
        <v>6</v>
      </c>
      <c r="H102" s="274">
        <v>6</v>
      </c>
      <c r="I102" s="275">
        <v>12</v>
      </c>
      <c r="J102" s="273">
        <v>100</v>
      </c>
      <c r="K102" s="274" t="s">
        <v>197</v>
      </c>
      <c r="L102" s="275" t="s">
        <v>197</v>
      </c>
      <c r="M102" s="273">
        <v>6</v>
      </c>
      <c r="N102" s="274">
        <v>6</v>
      </c>
      <c r="O102" s="275">
        <v>12</v>
      </c>
      <c r="P102" s="273">
        <v>37.700000000000003</v>
      </c>
      <c r="Q102" s="274">
        <v>35.200000000000003</v>
      </c>
      <c r="R102" s="275">
        <v>36.4</v>
      </c>
      <c r="S102" s="273">
        <v>6</v>
      </c>
      <c r="T102" s="274">
        <v>6</v>
      </c>
      <c r="U102" s="275">
        <v>12</v>
      </c>
      <c r="V102" s="273" t="s">
        <v>197</v>
      </c>
      <c r="W102" s="274" t="s">
        <v>197</v>
      </c>
      <c r="X102" s="275">
        <v>44</v>
      </c>
      <c r="Y102" s="273">
        <v>5</v>
      </c>
      <c r="Z102" s="274">
        <v>4</v>
      </c>
      <c r="AA102" s="275">
        <v>9</v>
      </c>
      <c r="AB102" s="273" t="s">
        <v>197</v>
      </c>
      <c r="AC102" s="274" t="s">
        <v>197</v>
      </c>
      <c r="AD102" s="275">
        <v>44</v>
      </c>
      <c r="AE102" s="273">
        <v>5</v>
      </c>
      <c r="AF102" s="274">
        <v>4</v>
      </c>
      <c r="AG102" s="275">
        <v>9</v>
      </c>
      <c r="AH102" s="273">
        <v>29.8</v>
      </c>
      <c r="AI102" s="274">
        <v>33.5</v>
      </c>
      <c r="AJ102" s="275">
        <v>31.4</v>
      </c>
      <c r="AK102" s="273">
        <v>5</v>
      </c>
      <c r="AL102" s="274">
        <v>4</v>
      </c>
      <c r="AM102" s="275">
        <v>9</v>
      </c>
      <c r="AN102" s="273">
        <v>86</v>
      </c>
      <c r="AO102" s="274">
        <v>70</v>
      </c>
      <c r="AP102" s="275">
        <v>79</v>
      </c>
      <c r="AQ102" s="273">
        <v>22</v>
      </c>
      <c r="AR102" s="274">
        <v>20</v>
      </c>
      <c r="AS102" s="275">
        <v>42</v>
      </c>
      <c r="AT102" s="273">
        <v>86</v>
      </c>
      <c r="AU102" s="274">
        <v>70</v>
      </c>
      <c r="AV102" s="275">
        <v>79</v>
      </c>
      <c r="AW102" s="273">
        <v>22</v>
      </c>
      <c r="AX102" s="274">
        <v>20</v>
      </c>
      <c r="AY102" s="275">
        <v>42</v>
      </c>
      <c r="AZ102" s="273">
        <v>36</v>
      </c>
      <c r="BA102" s="274">
        <v>36</v>
      </c>
      <c r="BB102" s="275">
        <v>36</v>
      </c>
      <c r="BC102" s="273">
        <v>22</v>
      </c>
      <c r="BD102" s="274">
        <v>20</v>
      </c>
      <c r="BE102" s="275">
        <v>42</v>
      </c>
    </row>
    <row r="103" spans="1:57" x14ac:dyDescent="0.35">
      <c r="A103" t="s">
        <v>108</v>
      </c>
      <c r="B103" t="s">
        <v>353</v>
      </c>
      <c r="C103" t="s">
        <v>352</v>
      </c>
      <c r="D103" s="273">
        <v>76</v>
      </c>
      <c r="E103" s="274">
        <v>61</v>
      </c>
      <c r="F103" s="275">
        <v>68</v>
      </c>
      <c r="G103" s="273">
        <v>760</v>
      </c>
      <c r="H103" s="274">
        <v>807</v>
      </c>
      <c r="I103" s="275">
        <v>1567</v>
      </c>
      <c r="J103" s="273">
        <v>79</v>
      </c>
      <c r="K103" s="274">
        <v>63</v>
      </c>
      <c r="L103" s="275">
        <v>71</v>
      </c>
      <c r="M103" s="273">
        <v>760</v>
      </c>
      <c r="N103" s="274">
        <v>807</v>
      </c>
      <c r="O103" s="275">
        <v>1567</v>
      </c>
      <c r="P103" s="273">
        <v>35.6</v>
      </c>
      <c r="Q103" s="274">
        <v>32.700000000000003</v>
      </c>
      <c r="R103" s="275">
        <v>34.1</v>
      </c>
      <c r="S103" s="273">
        <v>760</v>
      </c>
      <c r="T103" s="274">
        <v>807</v>
      </c>
      <c r="U103" s="275">
        <v>1567</v>
      </c>
      <c r="V103" s="273">
        <v>75</v>
      </c>
      <c r="W103" s="274">
        <v>61</v>
      </c>
      <c r="X103" s="275">
        <v>68</v>
      </c>
      <c r="Y103" s="273">
        <v>953</v>
      </c>
      <c r="Z103" s="274">
        <v>952</v>
      </c>
      <c r="AA103" s="275">
        <v>1905</v>
      </c>
      <c r="AB103" s="273">
        <v>77</v>
      </c>
      <c r="AC103" s="274">
        <v>64</v>
      </c>
      <c r="AD103" s="275">
        <v>71</v>
      </c>
      <c r="AE103" s="273">
        <v>953</v>
      </c>
      <c r="AF103" s="274">
        <v>952</v>
      </c>
      <c r="AG103" s="275">
        <v>1905</v>
      </c>
      <c r="AH103" s="273">
        <v>34.4</v>
      </c>
      <c r="AI103" s="274">
        <v>32.4</v>
      </c>
      <c r="AJ103" s="275">
        <v>33.4</v>
      </c>
      <c r="AK103" s="273">
        <v>953</v>
      </c>
      <c r="AL103" s="274">
        <v>952</v>
      </c>
      <c r="AM103" s="275">
        <v>1905</v>
      </c>
      <c r="AN103" s="273">
        <v>74</v>
      </c>
      <c r="AO103" s="274">
        <v>61</v>
      </c>
      <c r="AP103" s="275">
        <v>67</v>
      </c>
      <c r="AQ103" s="273">
        <v>1812</v>
      </c>
      <c r="AR103" s="274">
        <v>1887</v>
      </c>
      <c r="AS103" s="275">
        <v>3699</v>
      </c>
      <c r="AT103" s="273">
        <v>77</v>
      </c>
      <c r="AU103" s="274">
        <v>63</v>
      </c>
      <c r="AV103" s="275">
        <v>70</v>
      </c>
      <c r="AW103" s="273">
        <v>1812</v>
      </c>
      <c r="AX103" s="274">
        <v>1887</v>
      </c>
      <c r="AY103" s="275">
        <v>3699</v>
      </c>
      <c r="AZ103" s="273">
        <v>34.700000000000003</v>
      </c>
      <c r="BA103" s="274">
        <v>32.4</v>
      </c>
      <c r="BB103" s="275">
        <v>33.6</v>
      </c>
      <c r="BC103" s="273">
        <v>1812</v>
      </c>
      <c r="BD103" s="274">
        <v>1887</v>
      </c>
      <c r="BE103" s="275">
        <v>3699</v>
      </c>
    </row>
    <row r="104" spans="1:57" x14ac:dyDescent="0.35">
      <c r="A104" t="s">
        <v>109</v>
      </c>
      <c r="B104" t="s">
        <v>354</v>
      </c>
      <c r="C104" t="s">
        <v>352</v>
      </c>
      <c r="D104" s="273">
        <v>79</v>
      </c>
      <c r="E104" s="274">
        <v>66</v>
      </c>
      <c r="F104" s="275">
        <v>72</v>
      </c>
      <c r="G104" s="273">
        <v>1006</v>
      </c>
      <c r="H104" s="274">
        <v>1113</v>
      </c>
      <c r="I104" s="275">
        <v>2119</v>
      </c>
      <c r="J104" s="273">
        <v>79</v>
      </c>
      <c r="K104" s="274">
        <v>67</v>
      </c>
      <c r="L104" s="275">
        <v>73</v>
      </c>
      <c r="M104" s="273">
        <v>1006</v>
      </c>
      <c r="N104" s="274">
        <v>1113</v>
      </c>
      <c r="O104" s="275">
        <v>2119</v>
      </c>
      <c r="P104" s="273">
        <v>37.200000000000003</v>
      </c>
      <c r="Q104" s="274">
        <v>34.9</v>
      </c>
      <c r="R104" s="275">
        <v>36</v>
      </c>
      <c r="S104" s="273">
        <v>1006</v>
      </c>
      <c r="T104" s="274">
        <v>1113</v>
      </c>
      <c r="U104" s="275">
        <v>2119</v>
      </c>
      <c r="V104" s="273">
        <v>73</v>
      </c>
      <c r="W104" s="274">
        <v>57</v>
      </c>
      <c r="X104" s="275">
        <v>65</v>
      </c>
      <c r="Y104" s="273">
        <v>994</v>
      </c>
      <c r="Z104" s="274">
        <v>1023</v>
      </c>
      <c r="AA104" s="275">
        <v>2017</v>
      </c>
      <c r="AB104" s="273">
        <v>74</v>
      </c>
      <c r="AC104" s="274">
        <v>60</v>
      </c>
      <c r="AD104" s="275">
        <v>67</v>
      </c>
      <c r="AE104" s="273">
        <v>994</v>
      </c>
      <c r="AF104" s="274">
        <v>1023</v>
      </c>
      <c r="AG104" s="275">
        <v>2017</v>
      </c>
      <c r="AH104" s="273">
        <v>34.5</v>
      </c>
      <c r="AI104" s="274">
        <v>32.1</v>
      </c>
      <c r="AJ104" s="275">
        <v>33.299999999999997</v>
      </c>
      <c r="AK104" s="273">
        <v>994</v>
      </c>
      <c r="AL104" s="274">
        <v>1023</v>
      </c>
      <c r="AM104" s="275">
        <v>2017</v>
      </c>
      <c r="AN104" s="273">
        <v>75</v>
      </c>
      <c r="AO104" s="274">
        <v>61</v>
      </c>
      <c r="AP104" s="275">
        <v>68</v>
      </c>
      <c r="AQ104" s="273">
        <v>2221</v>
      </c>
      <c r="AR104" s="274">
        <v>2340</v>
      </c>
      <c r="AS104" s="275">
        <v>4561</v>
      </c>
      <c r="AT104" s="273">
        <v>76</v>
      </c>
      <c r="AU104" s="274">
        <v>63</v>
      </c>
      <c r="AV104" s="275">
        <v>69</v>
      </c>
      <c r="AW104" s="273">
        <v>2221</v>
      </c>
      <c r="AX104" s="274">
        <v>2340</v>
      </c>
      <c r="AY104" s="275">
        <v>4561</v>
      </c>
      <c r="AZ104" s="273">
        <v>35.799999999999997</v>
      </c>
      <c r="BA104" s="274">
        <v>33.6</v>
      </c>
      <c r="BB104" s="275">
        <v>34.700000000000003</v>
      </c>
      <c r="BC104" s="273">
        <v>2221</v>
      </c>
      <c r="BD104" s="274">
        <v>2340</v>
      </c>
      <c r="BE104" s="275">
        <v>4561</v>
      </c>
    </row>
    <row r="105" spans="1:57" x14ac:dyDescent="0.35">
      <c r="A105" t="s">
        <v>110</v>
      </c>
      <c r="B105" t="s">
        <v>355</v>
      </c>
      <c r="C105" t="s">
        <v>352</v>
      </c>
      <c r="D105" s="273">
        <v>84</v>
      </c>
      <c r="E105" s="274">
        <v>73</v>
      </c>
      <c r="F105" s="275">
        <v>78</v>
      </c>
      <c r="G105" s="273">
        <v>1195</v>
      </c>
      <c r="H105" s="274">
        <v>1256</v>
      </c>
      <c r="I105" s="275">
        <v>2451</v>
      </c>
      <c r="J105" s="273">
        <v>85</v>
      </c>
      <c r="K105" s="274">
        <v>74</v>
      </c>
      <c r="L105" s="275">
        <v>79</v>
      </c>
      <c r="M105" s="273">
        <v>1195</v>
      </c>
      <c r="N105" s="274">
        <v>1256</v>
      </c>
      <c r="O105" s="275">
        <v>2451</v>
      </c>
      <c r="P105" s="273">
        <v>37</v>
      </c>
      <c r="Q105" s="274">
        <v>35</v>
      </c>
      <c r="R105" s="275">
        <v>36</v>
      </c>
      <c r="S105" s="273">
        <v>1195</v>
      </c>
      <c r="T105" s="274">
        <v>1256</v>
      </c>
      <c r="U105" s="275">
        <v>2451</v>
      </c>
      <c r="V105" s="273">
        <v>80</v>
      </c>
      <c r="W105" s="274">
        <v>67</v>
      </c>
      <c r="X105" s="275">
        <v>74</v>
      </c>
      <c r="Y105" s="273">
        <v>302</v>
      </c>
      <c r="Z105" s="274">
        <v>316</v>
      </c>
      <c r="AA105" s="275">
        <v>618</v>
      </c>
      <c r="AB105" s="273">
        <v>81</v>
      </c>
      <c r="AC105" s="274">
        <v>70</v>
      </c>
      <c r="AD105" s="275">
        <v>75</v>
      </c>
      <c r="AE105" s="273">
        <v>302</v>
      </c>
      <c r="AF105" s="274">
        <v>316</v>
      </c>
      <c r="AG105" s="275">
        <v>618</v>
      </c>
      <c r="AH105" s="273">
        <v>36.1</v>
      </c>
      <c r="AI105" s="274">
        <v>33.799999999999997</v>
      </c>
      <c r="AJ105" s="275">
        <v>34.9</v>
      </c>
      <c r="AK105" s="273">
        <v>302</v>
      </c>
      <c r="AL105" s="274">
        <v>316</v>
      </c>
      <c r="AM105" s="275">
        <v>618</v>
      </c>
      <c r="AN105" s="273">
        <v>83</v>
      </c>
      <c r="AO105" s="274">
        <v>71</v>
      </c>
      <c r="AP105" s="275">
        <v>77</v>
      </c>
      <c r="AQ105" s="273">
        <v>1655</v>
      </c>
      <c r="AR105" s="274">
        <v>1742</v>
      </c>
      <c r="AS105" s="275">
        <v>3397</v>
      </c>
      <c r="AT105" s="273">
        <v>84</v>
      </c>
      <c r="AU105" s="274">
        <v>73</v>
      </c>
      <c r="AV105" s="275">
        <v>78</v>
      </c>
      <c r="AW105" s="273">
        <v>1655</v>
      </c>
      <c r="AX105" s="274">
        <v>1742</v>
      </c>
      <c r="AY105" s="275">
        <v>3397</v>
      </c>
      <c r="AZ105" s="273">
        <v>36.700000000000003</v>
      </c>
      <c r="BA105" s="274">
        <v>34.6</v>
      </c>
      <c r="BB105" s="275">
        <v>35.6</v>
      </c>
      <c r="BC105" s="273">
        <v>1655</v>
      </c>
      <c r="BD105" s="274">
        <v>1742</v>
      </c>
      <c r="BE105" s="275">
        <v>3397</v>
      </c>
    </row>
    <row r="106" spans="1:57" x14ac:dyDescent="0.35">
      <c r="A106" t="s">
        <v>111</v>
      </c>
      <c r="B106" t="s">
        <v>356</v>
      </c>
      <c r="C106" t="s">
        <v>352</v>
      </c>
      <c r="D106" s="273">
        <v>80</v>
      </c>
      <c r="E106" s="274">
        <v>63</v>
      </c>
      <c r="F106" s="275">
        <v>71</v>
      </c>
      <c r="G106" s="273">
        <v>510</v>
      </c>
      <c r="H106" s="274">
        <v>547</v>
      </c>
      <c r="I106" s="275">
        <v>1057</v>
      </c>
      <c r="J106" s="273">
        <v>81</v>
      </c>
      <c r="K106" s="274">
        <v>64</v>
      </c>
      <c r="L106" s="275">
        <v>72</v>
      </c>
      <c r="M106" s="273">
        <v>510</v>
      </c>
      <c r="N106" s="274">
        <v>547</v>
      </c>
      <c r="O106" s="275">
        <v>1057</v>
      </c>
      <c r="P106" s="273">
        <v>35.799999999999997</v>
      </c>
      <c r="Q106" s="274">
        <v>33</v>
      </c>
      <c r="R106" s="275">
        <v>34.4</v>
      </c>
      <c r="S106" s="273">
        <v>510</v>
      </c>
      <c r="T106" s="274">
        <v>547</v>
      </c>
      <c r="U106" s="275">
        <v>1057</v>
      </c>
      <c r="V106" s="273">
        <v>72</v>
      </c>
      <c r="W106" s="274">
        <v>57</v>
      </c>
      <c r="X106" s="275">
        <v>64</v>
      </c>
      <c r="Y106" s="273">
        <v>1217</v>
      </c>
      <c r="Z106" s="274">
        <v>1309</v>
      </c>
      <c r="AA106" s="275">
        <v>2526</v>
      </c>
      <c r="AB106" s="273">
        <v>74</v>
      </c>
      <c r="AC106" s="274">
        <v>59</v>
      </c>
      <c r="AD106" s="275">
        <v>66</v>
      </c>
      <c r="AE106" s="273">
        <v>1217</v>
      </c>
      <c r="AF106" s="274">
        <v>1309</v>
      </c>
      <c r="AG106" s="275">
        <v>2526</v>
      </c>
      <c r="AH106" s="273">
        <v>34.1</v>
      </c>
      <c r="AI106" s="274">
        <v>31.5</v>
      </c>
      <c r="AJ106" s="275">
        <v>32.799999999999997</v>
      </c>
      <c r="AK106" s="273">
        <v>1217</v>
      </c>
      <c r="AL106" s="274">
        <v>1309</v>
      </c>
      <c r="AM106" s="275">
        <v>2526</v>
      </c>
      <c r="AN106" s="273">
        <v>73</v>
      </c>
      <c r="AO106" s="274">
        <v>59</v>
      </c>
      <c r="AP106" s="275">
        <v>66</v>
      </c>
      <c r="AQ106" s="273">
        <v>1922</v>
      </c>
      <c r="AR106" s="274">
        <v>2093</v>
      </c>
      <c r="AS106" s="275">
        <v>4015</v>
      </c>
      <c r="AT106" s="273">
        <v>75</v>
      </c>
      <c r="AU106" s="274">
        <v>61</v>
      </c>
      <c r="AV106" s="275">
        <v>67</v>
      </c>
      <c r="AW106" s="273">
        <v>1922</v>
      </c>
      <c r="AX106" s="274">
        <v>2093</v>
      </c>
      <c r="AY106" s="275">
        <v>4015</v>
      </c>
      <c r="AZ106" s="273">
        <v>34.4</v>
      </c>
      <c r="BA106" s="274">
        <v>31.9</v>
      </c>
      <c r="BB106" s="275">
        <v>33.1</v>
      </c>
      <c r="BC106" s="273">
        <v>1922</v>
      </c>
      <c r="BD106" s="274">
        <v>2093</v>
      </c>
      <c r="BE106" s="275">
        <v>4015</v>
      </c>
    </row>
    <row r="107" spans="1:57" x14ac:dyDescent="0.35">
      <c r="A107" t="s">
        <v>112</v>
      </c>
      <c r="B107" t="s">
        <v>357</v>
      </c>
      <c r="C107" t="s">
        <v>352</v>
      </c>
      <c r="D107" s="273">
        <v>82</v>
      </c>
      <c r="E107" s="274">
        <v>70</v>
      </c>
      <c r="F107" s="275">
        <v>76</v>
      </c>
      <c r="G107" s="273">
        <v>1497</v>
      </c>
      <c r="H107" s="274">
        <v>1603</v>
      </c>
      <c r="I107" s="275">
        <v>3100</v>
      </c>
      <c r="J107" s="273">
        <v>82</v>
      </c>
      <c r="K107" s="274">
        <v>71</v>
      </c>
      <c r="L107" s="275">
        <v>76</v>
      </c>
      <c r="M107" s="273">
        <v>1497</v>
      </c>
      <c r="N107" s="274">
        <v>1603</v>
      </c>
      <c r="O107" s="275">
        <v>3100</v>
      </c>
      <c r="P107" s="273">
        <v>36.700000000000003</v>
      </c>
      <c r="Q107" s="274">
        <v>34.9</v>
      </c>
      <c r="R107" s="275">
        <v>35.799999999999997</v>
      </c>
      <c r="S107" s="273">
        <v>1497</v>
      </c>
      <c r="T107" s="274">
        <v>1603</v>
      </c>
      <c r="U107" s="275">
        <v>3100</v>
      </c>
      <c r="V107" s="273">
        <v>80</v>
      </c>
      <c r="W107" s="274">
        <v>66</v>
      </c>
      <c r="X107" s="275">
        <v>73</v>
      </c>
      <c r="Y107" s="273">
        <v>271</v>
      </c>
      <c r="Z107" s="274">
        <v>296</v>
      </c>
      <c r="AA107" s="275">
        <v>567</v>
      </c>
      <c r="AB107" s="273">
        <v>80</v>
      </c>
      <c r="AC107" s="274">
        <v>67</v>
      </c>
      <c r="AD107" s="275">
        <v>73</v>
      </c>
      <c r="AE107" s="273">
        <v>271</v>
      </c>
      <c r="AF107" s="274">
        <v>296</v>
      </c>
      <c r="AG107" s="275">
        <v>567</v>
      </c>
      <c r="AH107" s="273">
        <v>35.4</v>
      </c>
      <c r="AI107" s="274">
        <v>33.6</v>
      </c>
      <c r="AJ107" s="275">
        <v>34.4</v>
      </c>
      <c r="AK107" s="273">
        <v>271</v>
      </c>
      <c r="AL107" s="274">
        <v>296</v>
      </c>
      <c r="AM107" s="275">
        <v>567</v>
      </c>
      <c r="AN107" s="273">
        <v>81</v>
      </c>
      <c r="AO107" s="274">
        <v>69</v>
      </c>
      <c r="AP107" s="275">
        <v>75</v>
      </c>
      <c r="AQ107" s="273">
        <v>2040</v>
      </c>
      <c r="AR107" s="274">
        <v>2144</v>
      </c>
      <c r="AS107" s="275">
        <v>4184</v>
      </c>
      <c r="AT107" s="273">
        <v>81</v>
      </c>
      <c r="AU107" s="274">
        <v>70</v>
      </c>
      <c r="AV107" s="275">
        <v>75</v>
      </c>
      <c r="AW107" s="273">
        <v>2040</v>
      </c>
      <c r="AX107" s="274">
        <v>2144</v>
      </c>
      <c r="AY107" s="275">
        <v>4184</v>
      </c>
      <c r="AZ107" s="273">
        <v>36.299999999999997</v>
      </c>
      <c r="BA107" s="274">
        <v>34.6</v>
      </c>
      <c r="BB107" s="275">
        <v>35.4</v>
      </c>
      <c r="BC107" s="273">
        <v>2040</v>
      </c>
      <c r="BD107" s="274">
        <v>2144</v>
      </c>
      <c r="BE107" s="275">
        <v>4184</v>
      </c>
    </row>
    <row r="108" spans="1:57" x14ac:dyDescent="0.35">
      <c r="A108" t="s">
        <v>93</v>
      </c>
      <c r="B108" t="s">
        <v>339</v>
      </c>
      <c r="C108" t="s">
        <v>338</v>
      </c>
      <c r="D108" s="273">
        <v>73</v>
      </c>
      <c r="E108" s="274">
        <v>59</v>
      </c>
      <c r="F108" s="275">
        <v>66</v>
      </c>
      <c r="G108" s="273">
        <v>331</v>
      </c>
      <c r="H108" s="274">
        <v>385</v>
      </c>
      <c r="I108" s="275">
        <v>716</v>
      </c>
      <c r="J108" s="273">
        <v>75</v>
      </c>
      <c r="K108" s="274">
        <v>63</v>
      </c>
      <c r="L108" s="275">
        <v>69</v>
      </c>
      <c r="M108" s="273">
        <v>331</v>
      </c>
      <c r="N108" s="274">
        <v>385</v>
      </c>
      <c r="O108" s="275">
        <v>716</v>
      </c>
      <c r="P108" s="273">
        <v>36.200000000000003</v>
      </c>
      <c r="Q108" s="274">
        <v>34.299999999999997</v>
      </c>
      <c r="R108" s="275">
        <v>35.200000000000003</v>
      </c>
      <c r="S108" s="273">
        <v>331</v>
      </c>
      <c r="T108" s="274">
        <v>385</v>
      </c>
      <c r="U108" s="275">
        <v>716</v>
      </c>
      <c r="V108" s="273">
        <v>68</v>
      </c>
      <c r="W108" s="274">
        <v>52</v>
      </c>
      <c r="X108" s="275">
        <v>61</v>
      </c>
      <c r="Y108" s="273">
        <v>511</v>
      </c>
      <c r="Z108" s="274">
        <v>444</v>
      </c>
      <c r="AA108" s="275">
        <v>955</v>
      </c>
      <c r="AB108" s="273">
        <v>70</v>
      </c>
      <c r="AC108" s="274">
        <v>57</v>
      </c>
      <c r="AD108" s="275">
        <v>64</v>
      </c>
      <c r="AE108" s="273">
        <v>511</v>
      </c>
      <c r="AF108" s="274">
        <v>444</v>
      </c>
      <c r="AG108" s="275">
        <v>955</v>
      </c>
      <c r="AH108" s="273">
        <v>35.1</v>
      </c>
      <c r="AI108" s="274">
        <v>32.1</v>
      </c>
      <c r="AJ108" s="275">
        <v>33.700000000000003</v>
      </c>
      <c r="AK108" s="273">
        <v>511</v>
      </c>
      <c r="AL108" s="274">
        <v>444</v>
      </c>
      <c r="AM108" s="275">
        <v>955</v>
      </c>
      <c r="AN108" s="273">
        <v>70</v>
      </c>
      <c r="AO108" s="274">
        <v>56</v>
      </c>
      <c r="AP108" s="275">
        <v>63</v>
      </c>
      <c r="AQ108" s="273">
        <v>933</v>
      </c>
      <c r="AR108" s="274">
        <v>931</v>
      </c>
      <c r="AS108" s="275">
        <v>1864</v>
      </c>
      <c r="AT108" s="273">
        <v>71</v>
      </c>
      <c r="AU108" s="274">
        <v>59</v>
      </c>
      <c r="AV108" s="275">
        <v>65</v>
      </c>
      <c r="AW108" s="273">
        <v>933</v>
      </c>
      <c r="AX108" s="274">
        <v>931</v>
      </c>
      <c r="AY108" s="275">
        <v>1864</v>
      </c>
      <c r="AZ108" s="273">
        <v>35.4</v>
      </c>
      <c r="BA108" s="274">
        <v>33.200000000000003</v>
      </c>
      <c r="BB108" s="275">
        <v>34.299999999999997</v>
      </c>
      <c r="BC108" s="273">
        <v>933</v>
      </c>
      <c r="BD108" s="274">
        <v>931</v>
      </c>
      <c r="BE108" s="275">
        <v>1864</v>
      </c>
    </row>
    <row r="109" spans="1:57" x14ac:dyDescent="0.35">
      <c r="A109" t="s">
        <v>113</v>
      </c>
      <c r="B109" t="s">
        <v>358</v>
      </c>
      <c r="C109" t="s">
        <v>352</v>
      </c>
      <c r="D109" s="273">
        <v>78</v>
      </c>
      <c r="E109" s="274">
        <v>65</v>
      </c>
      <c r="F109" s="275">
        <v>72</v>
      </c>
      <c r="G109" s="273">
        <v>1434</v>
      </c>
      <c r="H109" s="274">
        <v>1543</v>
      </c>
      <c r="I109" s="275">
        <v>2977</v>
      </c>
      <c r="J109" s="273">
        <v>80</v>
      </c>
      <c r="K109" s="274">
        <v>68</v>
      </c>
      <c r="L109" s="275">
        <v>73</v>
      </c>
      <c r="M109" s="273">
        <v>1434</v>
      </c>
      <c r="N109" s="274">
        <v>1543</v>
      </c>
      <c r="O109" s="275">
        <v>2977</v>
      </c>
      <c r="P109" s="273">
        <v>35.700000000000003</v>
      </c>
      <c r="Q109" s="274">
        <v>33.5</v>
      </c>
      <c r="R109" s="275">
        <v>34.6</v>
      </c>
      <c r="S109" s="273">
        <v>1434</v>
      </c>
      <c r="T109" s="274">
        <v>1543</v>
      </c>
      <c r="U109" s="275">
        <v>2977</v>
      </c>
      <c r="V109" s="273">
        <v>71</v>
      </c>
      <c r="W109" s="274">
        <v>54</v>
      </c>
      <c r="X109" s="275">
        <v>62</v>
      </c>
      <c r="Y109" s="273">
        <v>785</v>
      </c>
      <c r="Z109" s="274">
        <v>828</v>
      </c>
      <c r="AA109" s="275">
        <v>1613</v>
      </c>
      <c r="AB109" s="273">
        <v>73</v>
      </c>
      <c r="AC109" s="274">
        <v>57</v>
      </c>
      <c r="AD109" s="275">
        <v>65</v>
      </c>
      <c r="AE109" s="273">
        <v>785</v>
      </c>
      <c r="AF109" s="274">
        <v>828</v>
      </c>
      <c r="AG109" s="275">
        <v>1613</v>
      </c>
      <c r="AH109" s="273">
        <v>34.4</v>
      </c>
      <c r="AI109" s="274">
        <v>31.5</v>
      </c>
      <c r="AJ109" s="275">
        <v>32.9</v>
      </c>
      <c r="AK109" s="273">
        <v>785</v>
      </c>
      <c r="AL109" s="274">
        <v>828</v>
      </c>
      <c r="AM109" s="275">
        <v>1613</v>
      </c>
      <c r="AN109" s="273">
        <v>76</v>
      </c>
      <c r="AO109" s="274">
        <v>61</v>
      </c>
      <c r="AP109" s="275">
        <v>68</v>
      </c>
      <c r="AQ109" s="273">
        <v>2444</v>
      </c>
      <c r="AR109" s="274">
        <v>2612</v>
      </c>
      <c r="AS109" s="275">
        <v>5056</v>
      </c>
      <c r="AT109" s="273">
        <v>77</v>
      </c>
      <c r="AU109" s="274">
        <v>64</v>
      </c>
      <c r="AV109" s="275">
        <v>70</v>
      </c>
      <c r="AW109" s="273">
        <v>2444</v>
      </c>
      <c r="AX109" s="274">
        <v>2612</v>
      </c>
      <c r="AY109" s="275">
        <v>5056</v>
      </c>
      <c r="AZ109" s="273">
        <v>35.200000000000003</v>
      </c>
      <c r="BA109" s="274">
        <v>32.799999999999997</v>
      </c>
      <c r="BB109" s="275">
        <v>34</v>
      </c>
      <c r="BC109" s="273">
        <v>2444</v>
      </c>
      <c r="BD109" s="274">
        <v>2612</v>
      </c>
      <c r="BE109" s="275">
        <v>5056</v>
      </c>
    </row>
    <row r="110" spans="1:57" x14ac:dyDescent="0.35">
      <c r="A110" t="s">
        <v>114</v>
      </c>
      <c r="B110" t="s">
        <v>359</v>
      </c>
      <c r="C110" t="s">
        <v>352</v>
      </c>
      <c r="D110" s="273">
        <v>83</v>
      </c>
      <c r="E110" s="274">
        <v>68</v>
      </c>
      <c r="F110" s="275">
        <v>75</v>
      </c>
      <c r="G110" s="273">
        <v>771</v>
      </c>
      <c r="H110" s="274">
        <v>841</v>
      </c>
      <c r="I110" s="275">
        <v>1612</v>
      </c>
      <c r="J110" s="273">
        <v>83</v>
      </c>
      <c r="K110" s="274">
        <v>69</v>
      </c>
      <c r="L110" s="275">
        <v>76</v>
      </c>
      <c r="M110" s="273">
        <v>771</v>
      </c>
      <c r="N110" s="274">
        <v>841</v>
      </c>
      <c r="O110" s="275">
        <v>1612</v>
      </c>
      <c r="P110" s="273">
        <v>38.5</v>
      </c>
      <c r="Q110" s="274">
        <v>35.4</v>
      </c>
      <c r="R110" s="275">
        <v>36.9</v>
      </c>
      <c r="S110" s="273">
        <v>771</v>
      </c>
      <c r="T110" s="274">
        <v>841</v>
      </c>
      <c r="U110" s="275">
        <v>1612</v>
      </c>
      <c r="V110" s="273">
        <v>71</v>
      </c>
      <c r="W110" s="274">
        <v>58</v>
      </c>
      <c r="X110" s="275">
        <v>65</v>
      </c>
      <c r="Y110" s="273">
        <v>1368</v>
      </c>
      <c r="Z110" s="274">
        <v>1437</v>
      </c>
      <c r="AA110" s="275">
        <v>2805</v>
      </c>
      <c r="AB110" s="273">
        <v>72</v>
      </c>
      <c r="AC110" s="274">
        <v>60</v>
      </c>
      <c r="AD110" s="275">
        <v>66</v>
      </c>
      <c r="AE110" s="273">
        <v>1368</v>
      </c>
      <c r="AF110" s="274">
        <v>1437</v>
      </c>
      <c r="AG110" s="275">
        <v>2805</v>
      </c>
      <c r="AH110" s="273">
        <v>35.299999999999997</v>
      </c>
      <c r="AI110" s="274">
        <v>32.9</v>
      </c>
      <c r="AJ110" s="275">
        <v>34.1</v>
      </c>
      <c r="AK110" s="273">
        <v>1368</v>
      </c>
      <c r="AL110" s="274">
        <v>1437</v>
      </c>
      <c r="AM110" s="275">
        <v>2805</v>
      </c>
      <c r="AN110" s="273">
        <v>75</v>
      </c>
      <c r="AO110" s="274">
        <v>62</v>
      </c>
      <c r="AP110" s="275">
        <v>68</v>
      </c>
      <c r="AQ110" s="273">
        <v>2278</v>
      </c>
      <c r="AR110" s="274">
        <v>2421</v>
      </c>
      <c r="AS110" s="275">
        <v>4699</v>
      </c>
      <c r="AT110" s="273">
        <v>76</v>
      </c>
      <c r="AU110" s="274">
        <v>64</v>
      </c>
      <c r="AV110" s="275">
        <v>69</v>
      </c>
      <c r="AW110" s="273">
        <v>2278</v>
      </c>
      <c r="AX110" s="274">
        <v>2421</v>
      </c>
      <c r="AY110" s="275">
        <v>4699</v>
      </c>
      <c r="AZ110" s="273">
        <v>36.6</v>
      </c>
      <c r="BA110" s="274">
        <v>33.9</v>
      </c>
      <c r="BB110" s="275">
        <v>35.200000000000003</v>
      </c>
      <c r="BC110" s="273">
        <v>2278</v>
      </c>
      <c r="BD110" s="274">
        <v>2421</v>
      </c>
      <c r="BE110" s="275">
        <v>4699</v>
      </c>
    </row>
    <row r="111" spans="1:57" x14ac:dyDescent="0.35">
      <c r="A111" t="s">
        <v>115</v>
      </c>
      <c r="B111" t="s">
        <v>360</v>
      </c>
      <c r="C111" t="s">
        <v>352</v>
      </c>
      <c r="D111" s="273" t="s">
        <v>416</v>
      </c>
      <c r="E111" s="274" t="s">
        <v>416</v>
      </c>
      <c r="F111" s="275" t="s">
        <v>416</v>
      </c>
      <c r="G111" s="273" t="s">
        <v>416</v>
      </c>
      <c r="H111" s="274" t="s">
        <v>416</v>
      </c>
      <c r="I111" s="275" t="s">
        <v>416</v>
      </c>
      <c r="J111" s="273" t="s">
        <v>416</v>
      </c>
      <c r="K111" s="274" t="s">
        <v>416</v>
      </c>
      <c r="L111" s="275" t="s">
        <v>416</v>
      </c>
      <c r="M111" s="273" t="s">
        <v>416</v>
      </c>
      <c r="N111" s="274" t="s">
        <v>416</v>
      </c>
      <c r="O111" s="275" t="s">
        <v>416</v>
      </c>
      <c r="P111" s="273" t="s">
        <v>416</v>
      </c>
      <c r="Q111" s="274" t="s">
        <v>416</v>
      </c>
      <c r="R111" s="275" t="s">
        <v>416</v>
      </c>
      <c r="S111" s="273" t="s">
        <v>416</v>
      </c>
      <c r="T111" s="274" t="s">
        <v>416</v>
      </c>
      <c r="U111" s="275" t="s">
        <v>416</v>
      </c>
      <c r="V111" s="273" t="s">
        <v>416</v>
      </c>
      <c r="W111" s="274" t="s">
        <v>416</v>
      </c>
      <c r="X111" s="275" t="s">
        <v>416</v>
      </c>
      <c r="Y111" s="273" t="s">
        <v>416</v>
      </c>
      <c r="Z111" s="274" t="s">
        <v>416</v>
      </c>
      <c r="AA111" s="275" t="s">
        <v>416</v>
      </c>
      <c r="AB111" s="273" t="s">
        <v>416</v>
      </c>
      <c r="AC111" s="274" t="s">
        <v>416</v>
      </c>
      <c r="AD111" s="275" t="s">
        <v>416</v>
      </c>
      <c r="AE111" s="273" t="s">
        <v>416</v>
      </c>
      <c r="AF111" s="274" t="s">
        <v>416</v>
      </c>
      <c r="AG111" s="275" t="s">
        <v>416</v>
      </c>
      <c r="AH111" s="273" t="s">
        <v>416</v>
      </c>
      <c r="AI111" s="274" t="s">
        <v>416</v>
      </c>
      <c r="AJ111" s="275" t="s">
        <v>416</v>
      </c>
      <c r="AK111" s="273" t="s">
        <v>416</v>
      </c>
      <c r="AL111" s="274" t="s">
        <v>416</v>
      </c>
      <c r="AM111" s="275" t="s">
        <v>416</v>
      </c>
      <c r="AN111" s="273">
        <v>72</v>
      </c>
      <c r="AO111" s="274">
        <v>56</v>
      </c>
      <c r="AP111" s="275">
        <v>64</v>
      </c>
      <c r="AQ111" s="273">
        <v>2269</v>
      </c>
      <c r="AR111" s="274">
        <v>2395</v>
      </c>
      <c r="AS111" s="275">
        <v>4664</v>
      </c>
      <c r="AT111" s="273">
        <v>73</v>
      </c>
      <c r="AU111" s="274">
        <v>59</v>
      </c>
      <c r="AV111" s="275">
        <v>66</v>
      </c>
      <c r="AW111" s="273">
        <v>2269</v>
      </c>
      <c r="AX111" s="274">
        <v>2395</v>
      </c>
      <c r="AY111" s="275">
        <v>4664</v>
      </c>
      <c r="AZ111" s="273">
        <v>35.5</v>
      </c>
      <c r="BA111" s="274">
        <v>32.700000000000003</v>
      </c>
      <c r="BB111" s="275">
        <v>34</v>
      </c>
      <c r="BC111" s="273">
        <v>2269</v>
      </c>
      <c r="BD111" s="274">
        <v>2395</v>
      </c>
      <c r="BE111" s="275">
        <v>4664</v>
      </c>
    </row>
    <row r="112" spans="1:57" x14ac:dyDescent="0.35">
      <c r="A112" t="s">
        <v>116</v>
      </c>
      <c r="B112" t="s">
        <v>361</v>
      </c>
      <c r="C112" t="s">
        <v>352</v>
      </c>
      <c r="D112" s="273">
        <v>84</v>
      </c>
      <c r="E112" s="274">
        <v>71</v>
      </c>
      <c r="F112" s="275">
        <v>77</v>
      </c>
      <c r="G112" s="273">
        <v>1010</v>
      </c>
      <c r="H112" s="274">
        <v>1073</v>
      </c>
      <c r="I112" s="275">
        <v>2083</v>
      </c>
      <c r="J112" s="273">
        <v>85</v>
      </c>
      <c r="K112" s="274">
        <v>73</v>
      </c>
      <c r="L112" s="275">
        <v>79</v>
      </c>
      <c r="M112" s="273">
        <v>1010</v>
      </c>
      <c r="N112" s="274">
        <v>1073</v>
      </c>
      <c r="O112" s="275">
        <v>2083</v>
      </c>
      <c r="P112" s="273">
        <v>37.1</v>
      </c>
      <c r="Q112" s="274">
        <v>34.700000000000003</v>
      </c>
      <c r="R112" s="275">
        <v>35.9</v>
      </c>
      <c r="S112" s="273">
        <v>1010</v>
      </c>
      <c r="T112" s="274">
        <v>1073</v>
      </c>
      <c r="U112" s="275">
        <v>2083</v>
      </c>
      <c r="V112" s="273">
        <v>85</v>
      </c>
      <c r="W112" s="274">
        <v>71</v>
      </c>
      <c r="X112" s="275">
        <v>78</v>
      </c>
      <c r="Y112" s="273">
        <v>713</v>
      </c>
      <c r="Z112" s="274">
        <v>705</v>
      </c>
      <c r="AA112" s="275">
        <v>1418</v>
      </c>
      <c r="AB112" s="273">
        <v>86</v>
      </c>
      <c r="AC112" s="274">
        <v>73</v>
      </c>
      <c r="AD112" s="275">
        <v>80</v>
      </c>
      <c r="AE112" s="273">
        <v>713</v>
      </c>
      <c r="AF112" s="274">
        <v>705</v>
      </c>
      <c r="AG112" s="275">
        <v>1418</v>
      </c>
      <c r="AH112" s="273">
        <v>37.1</v>
      </c>
      <c r="AI112" s="274">
        <v>34</v>
      </c>
      <c r="AJ112" s="275">
        <v>35.6</v>
      </c>
      <c r="AK112" s="273">
        <v>713</v>
      </c>
      <c r="AL112" s="274">
        <v>705</v>
      </c>
      <c r="AM112" s="275">
        <v>1418</v>
      </c>
      <c r="AN112" s="273">
        <v>84</v>
      </c>
      <c r="AO112" s="274">
        <v>71</v>
      </c>
      <c r="AP112" s="275">
        <v>77</v>
      </c>
      <c r="AQ112" s="273">
        <v>1837</v>
      </c>
      <c r="AR112" s="274">
        <v>1870</v>
      </c>
      <c r="AS112" s="275">
        <v>3707</v>
      </c>
      <c r="AT112" s="273">
        <v>85</v>
      </c>
      <c r="AU112" s="274">
        <v>73</v>
      </c>
      <c r="AV112" s="275">
        <v>79</v>
      </c>
      <c r="AW112" s="273">
        <v>1837</v>
      </c>
      <c r="AX112" s="274">
        <v>1870</v>
      </c>
      <c r="AY112" s="275">
        <v>3707</v>
      </c>
      <c r="AZ112" s="273">
        <v>37.200000000000003</v>
      </c>
      <c r="BA112" s="274">
        <v>34.299999999999997</v>
      </c>
      <c r="BB112" s="275">
        <v>35.700000000000003</v>
      </c>
      <c r="BC112" s="273">
        <v>1837</v>
      </c>
      <c r="BD112" s="274">
        <v>1870</v>
      </c>
      <c r="BE112" s="275">
        <v>3707</v>
      </c>
    </row>
    <row r="113" spans="1:57" x14ac:dyDescent="0.35">
      <c r="A113" t="s">
        <v>95</v>
      </c>
      <c r="B113" t="s">
        <v>340</v>
      </c>
      <c r="C113" t="s">
        <v>338</v>
      </c>
      <c r="D113" s="273">
        <v>85</v>
      </c>
      <c r="E113" s="274">
        <v>70</v>
      </c>
      <c r="F113" s="275">
        <v>77</v>
      </c>
      <c r="G113" s="273">
        <v>708</v>
      </c>
      <c r="H113" s="274">
        <v>741</v>
      </c>
      <c r="I113" s="275">
        <v>1449</v>
      </c>
      <c r="J113" s="273">
        <v>85</v>
      </c>
      <c r="K113" s="274">
        <v>71</v>
      </c>
      <c r="L113" s="275">
        <v>78</v>
      </c>
      <c r="M113" s="273">
        <v>708</v>
      </c>
      <c r="N113" s="274">
        <v>741</v>
      </c>
      <c r="O113" s="275">
        <v>1449</v>
      </c>
      <c r="P113" s="273">
        <v>37.9</v>
      </c>
      <c r="Q113" s="274">
        <v>34.9</v>
      </c>
      <c r="R113" s="275">
        <v>36.4</v>
      </c>
      <c r="S113" s="273">
        <v>708</v>
      </c>
      <c r="T113" s="274">
        <v>741</v>
      </c>
      <c r="U113" s="275">
        <v>1449</v>
      </c>
      <c r="V113" s="273">
        <v>77</v>
      </c>
      <c r="W113" s="274">
        <v>66</v>
      </c>
      <c r="X113" s="275">
        <v>72</v>
      </c>
      <c r="Y113" s="273">
        <v>595</v>
      </c>
      <c r="Z113" s="274">
        <v>644</v>
      </c>
      <c r="AA113" s="275">
        <v>1239</v>
      </c>
      <c r="AB113" s="273">
        <v>78</v>
      </c>
      <c r="AC113" s="274">
        <v>67</v>
      </c>
      <c r="AD113" s="275">
        <v>73</v>
      </c>
      <c r="AE113" s="273">
        <v>595</v>
      </c>
      <c r="AF113" s="274">
        <v>644</v>
      </c>
      <c r="AG113" s="275">
        <v>1239</v>
      </c>
      <c r="AH113" s="273">
        <v>35.4</v>
      </c>
      <c r="AI113" s="274">
        <v>32.9</v>
      </c>
      <c r="AJ113" s="275">
        <v>34.1</v>
      </c>
      <c r="AK113" s="273">
        <v>595</v>
      </c>
      <c r="AL113" s="274">
        <v>644</v>
      </c>
      <c r="AM113" s="275">
        <v>1239</v>
      </c>
      <c r="AN113" s="273">
        <v>74</v>
      </c>
      <c r="AO113" s="274">
        <v>62</v>
      </c>
      <c r="AP113" s="275">
        <v>68</v>
      </c>
      <c r="AQ113" s="273">
        <v>1523</v>
      </c>
      <c r="AR113" s="274">
        <v>1613</v>
      </c>
      <c r="AS113" s="275">
        <v>3136</v>
      </c>
      <c r="AT113" s="273">
        <v>75</v>
      </c>
      <c r="AU113" s="274">
        <v>63</v>
      </c>
      <c r="AV113" s="275">
        <v>69</v>
      </c>
      <c r="AW113" s="273">
        <v>1523</v>
      </c>
      <c r="AX113" s="274">
        <v>1613</v>
      </c>
      <c r="AY113" s="275">
        <v>3136</v>
      </c>
      <c r="AZ113" s="273">
        <v>36.200000000000003</v>
      </c>
      <c r="BA113" s="274">
        <v>33.6</v>
      </c>
      <c r="BB113" s="275">
        <v>34.9</v>
      </c>
      <c r="BC113" s="273">
        <v>1523</v>
      </c>
      <c r="BD113" s="274">
        <v>1613</v>
      </c>
      <c r="BE113" s="275">
        <v>3136</v>
      </c>
    </row>
    <row r="114" spans="1:57" x14ac:dyDescent="0.35">
      <c r="A114" t="s">
        <v>96</v>
      </c>
      <c r="B114" t="s">
        <v>341</v>
      </c>
      <c r="C114" t="s">
        <v>338</v>
      </c>
      <c r="D114" s="273">
        <v>76</v>
      </c>
      <c r="E114" s="274">
        <v>61</v>
      </c>
      <c r="F114" s="275">
        <v>69</v>
      </c>
      <c r="G114" s="273">
        <v>339</v>
      </c>
      <c r="H114" s="274">
        <v>298</v>
      </c>
      <c r="I114" s="275">
        <v>637</v>
      </c>
      <c r="J114" s="273">
        <v>77</v>
      </c>
      <c r="K114" s="274">
        <v>64</v>
      </c>
      <c r="L114" s="275">
        <v>71</v>
      </c>
      <c r="M114" s="273">
        <v>339</v>
      </c>
      <c r="N114" s="274">
        <v>298</v>
      </c>
      <c r="O114" s="275">
        <v>637</v>
      </c>
      <c r="P114" s="273">
        <v>35.1</v>
      </c>
      <c r="Q114" s="274">
        <v>33.299999999999997</v>
      </c>
      <c r="R114" s="275">
        <v>34.299999999999997</v>
      </c>
      <c r="S114" s="273">
        <v>339</v>
      </c>
      <c r="T114" s="274">
        <v>298</v>
      </c>
      <c r="U114" s="275">
        <v>637</v>
      </c>
      <c r="V114" s="273">
        <v>74</v>
      </c>
      <c r="W114" s="274">
        <v>63</v>
      </c>
      <c r="X114" s="275">
        <v>69</v>
      </c>
      <c r="Y114" s="273">
        <v>295</v>
      </c>
      <c r="Z114" s="274">
        <v>257</v>
      </c>
      <c r="AA114" s="275">
        <v>552</v>
      </c>
      <c r="AB114" s="273">
        <v>76</v>
      </c>
      <c r="AC114" s="274">
        <v>65</v>
      </c>
      <c r="AD114" s="275">
        <v>70</v>
      </c>
      <c r="AE114" s="273">
        <v>295</v>
      </c>
      <c r="AF114" s="274">
        <v>257</v>
      </c>
      <c r="AG114" s="275">
        <v>552</v>
      </c>
      <c r="AH114" s="273">
        <v>35.200000000000003</v>
      </c>
      <c r="AI114" s="274">
        <v>33.200000000000003</v>
      </c>
      <c r="AJ114" s="275">
        <v>34.299999999999997</v>
      </c>
      <c r="AK114" s="273">
        <v>295</v>
      </c>
      <c r="AL114" s="274">
        <v>257</v>
      </c>
      <c r="AM114" s="275">
        <v>552</v>
      </c>
      <c r="AN114" s="273">
        <v>75</v>
      </c>
      <c r="AO114" s="274">
        <v>63</v>
      </c>
      <c r="AP114" s="275">
        <v>69</v>
      </c>
      <c r="AQ114" s="273">
        <v>829</v>
      </c>
      <c r="AR114" s="274">
        <v>805</v>
      </c>
      <c r="AS114" s="275">
        <v>1634</v>
      </c>
      <c r="AT114" s="273">
        <v>77</v>
      </c>
      <c r="AU114" s="274">
        <v>65</v>
      </c>
      <c r="AV114" s="275">
        <v>71</v>
      </c>
      <c r="AW114" s="273">
        <v>829</v>
      </c>
      <c r="AX114" s="274">
        <v>805</v>
      </c>
      <c r="AY114" s="275">
        <v>1634</v>
      </c>
      <c r="AZ114" s="273">
        <v>35.4</v>
      </c>
      <c r="BA114" s="274">
        <v>33.700000000000003</v>
      </c>
      <c r="BB114" s="275">
        <v>34.6</v>
      </c>
      <c r="BC114" s="273">
        <v>829</v>
      </c>
      <c r="BD114" s="274">
        <v>805</v>
      </c>
      <c r="BE114" s="275">
        <v>1634</v>
      </c>
    </row>
    <row r="115" spans="1:57" x14ac:dyDescent="0.35">
      <c r="A115" t="s">
        <v>97</v>
      </c>
      <c r="B115" t="s">
        <v>342</v>
      </c>
      <c r="C115" t="s">
        <v>338</v>
      </c>
      <c r="D115" s="273">
        <v>86</v>
      </c>
      <c r="E115" s="274">
        <v>72</v>
      </c>
      <c r="F115" s="275">
        <v>79</v>
      </c>
      <c r="G115" s="273">
        <v>708</v>
      </c>
      <c r="H115" s="274">
        <v>719</v>
      </c>
      <c r="I115" s="275">
        <v>1427</v>
      </c>
      <c r="J115" s="273">
        <v>86</v>
      </c>
      <c r="K115" s="274">
        <v>74</v>
      </c>
      <c r="L115" s="275">
        <v>80</v>
      </c>
      <c r="M115" s="273">
        <v>708</v>
      </c>
      <c r="N115" s="274">
        <v>719</v>
      </c>
      <c r="O115" s="275">
        <v>1427</v>
      </c>
      <c r="P115" s="273">
        <v>37.299999999999997</v>
      </c>
      <c r="Q115" s="274">
        <v>34.9</v>
      </c>
      <c r="R115" s="275">
        <v>36.1</v>
      </c>
      <c r="S115" s="273">
        <v>708</v>
      </c>
      <c r="T115" s="274">
        <v>719</v>
      </c>
      <c r="U115" s="275">
        <v>1427</v>
      </c>
      <c r="V115" s="273">
        <v>73</v>
      </c>
      <c r="W115" s="274">
        <v>60</v>
      </c>
      <c r="X115" s="275">
        <v>66</v>
      </c>
      <c r="Y115" s="273">
        <v>771</v>
      </c>
      <c r="Z115" s="274">
        <v>832</v>
      </c>
      <c r="AA115" s="275">
        <v>1603</v>
      </c>
      <c r="AB115" s="273">
        <v>74</v>
      </c>
      <c r="AC115" s="274">
        <v>62</v>
      </c>
      <c r="AD115" s="275">
        <v>68</v>
      </c>
      <c r="AE115" s="273">
        <v>771</v>
      </c>
      <c r="AF115" s="274">
        <v>832</v>
      </c>
      <c r="AG115" s="275">
        <v>1603</v>
      </c>
      <c r="AH115" s="273">
        <v>34.200000000000003</v>
      </c>
      <c r="AI115" s="274">
        <v>32.6</v>
      </c>
      <c r="AJ115" s="275">
        <v>33.4</v>
      </c>
      <c r="AK115" s="273">
        <v>771</v>
      </c>
      <c r="AL115" s="274">
        <v>832</v>
      </c>
      <c r="AM115" s="275">
        <v>1603</v>
      </c>
      <c r="AN115" s="273">
        <v>78</v>
      </c>
      <c r="AO115" s="274">
        <v>65</v>
      </c>
      <c r="AP115" s="275">
        <v>71</v>
      </c>
      <c r="AQ115" s="273">
        <v>1576</v>
      </c>
      <c r="AR115" s="274">
        <v>1654</v>
      </c>
      <c r="AS115" s="275">
        <v>3230</v>
      </c>
      <c r="AT115" s="273">
        <v>78</v>
      </c>
      <c r="AU115" s="274">
        <v>67</v>
      </c>
      <c r="AV115" s="275">
        <v>72</v>
      </c>
      <c r="AW115" s="273">
        <v>1576</v>
      </c>
      <c r="AX115" s="274">
        <v>1654</v>
      </c>
      <c r="AY115" s="275">
        <v>3230</v>
      </c>
      <c r="AZ115" s="273">
        <v>35.6</v>
      </c>
      <c r="BA115" s="274">
        <v>33.6</v>
      </c>
      <c r="BB115" s="275">
        <v>34.6</v>
      </c>
      <c r="BC115" s="273">
        <v>1576</v>
      </c>
      <c r="BD115" s="274">
        <v>1654</v>
      </c>
      <c r="BE115" s="275">
        <v>3230</v>
      </c>
    </row>
    <row r="116" spans="1:57" x14ac:dyDescent="0.35">
      <c r="A116" t="s">
        <v>117</v>
      </c>
      <c r="B116" t="s">
        <v>362</v>
      </c>
      <c r="C116" t="s">
        <v>352</v>
      </c>
      <c r="D116" s="273">
        <v>86</v>
      </c>
      <c r="E116" s="274">
        <v>68</v>
      </c>
      <c r="F116" s="275">
        <v>77</v>
      </c>
      <c r="G116" s="273">
        <v>557</v>
      </c>
      <c r="H116" s="274">
        <v>571</v>
      </c>
      <c r="I116" s="275">
        <v>1128</v>
      </c>
      <c r="J116" s="273">
        <v>86</v>
      </c>
      <c r="K116" s="274">
        <v>70</v>
      </c>
      <c r="L116" s="275">
        <v>78</v>
      </c>
      <c r="M116" s="273">
        <v>557</v>
      </c>
      <c r="N116" s="274">
        <v>571</v>
      </c>
      <c r="O116" s="275">
        <v>1128</v>
      </c>
      <c r="P116" s="273">
        <v>37.799999999999997</v>
      </c>
      <c r="Q116" s="274">
        <v>35.299999999999997</v>
      </c>
      <c r="R116" s="275">
        <v>36.5</v>
      </c>
      <c r="S116" s="273">
        <v>557</v>
      </c>
      <c r="T116" s="274">
        <v>571</v>
      </c>
      <c r="U116" s="275">
        <v>1128</v>
      </c>
      <c r="V116" s="273">
        <v>76</v>
      </c>
      <c r="W116" s="274">
        <v>61</v>
      </c>
      <c r="X116" s="275">
        <v>69</v>
      </c>
      <c r="Y116" s="273">
        <v>993</v>
      </c>
      <c r="Z116" s="274">
        <v>993</v>
      </c>
      <c r="AA116" s="275">
        <v>1986</v>
      </c>
      <c r="AB116" s="273">
        <v>77</v>
      </c>
      <c r="AC116" s="274">
        <v>63</v>
      </c>
      <c r="AD116" s="275">
        <v>70</v>
      </c>
      <c r="AE116" s="273">
        <v>993</v>
      </c>
      <c r="AF116" s="274">
        <v>993</v>
      </c>
      <c r="AG116" s="275">
        <v>1986</v>
      </c>
      <c r="AH116" s="273">
        <v>35</v>
      </c>
      <c r="AI116" s="274">
        <v>32.700000000000003</v>
      </c>
      <c r="AJ116" s="275">
        <v>33.799999999999997</v>
      </c>
      <c r="AK116" s="273">
        <v>993</v>
      </c>
      <c r="AL116" s="274">
        <v>993</v>
      </c>
      <c r="AM116" s="275">
        <v>1986</v>
      </c>
      <c r="AN116" s="273">
        <v>79</v>
      </c>
      <c r="AO116" s="274">
        <v>64</v>
      </c>
      <c r="AP116" s="275">
        <v>71</v>
      </c>
      <c r="AQ116" s="273">
        <v>1623</v>
      </c>
      <c r="AR116" s="274">
        <v>1651</v>
      </c>
      <c r="AS116" s="275">
        <v>3274</v>
      </c>
      <c r="AT116" s="273">
        <v>79</v>
      </c>
      <c r="AU116" s="274">
        <v>65</v>
      </c>
      <c r="AV116" s="275">
        <v>72</v>
      </c>
      <c r="AW116" s="273">
        <v>1623</v>
      </c>
      <c r="AX116" s="274">
        <v>1651</v>
      </c>
      <c r="AY116" s="275">
        <v>3274</v>
      </c>
      <c r="AZ116" s="273">
        <v>35.799999999999997</v>
      </c>
      <c r="BA116" s="274">
        <v>33.6</v>
      </c>
      <c r="BB116" s="275">
        <v>34.700000000000003</v>
      </c>
      <c r="BC116" s="273">
        <v>1623</v>
      </c>
      <c r="BD116" s="274">
        <v>1651</v>
      </c>
      <c r="BE116" s="275">
        <v>3274</v>
      </c>
    </row>
    <row r="117" spans="1:57" x14ac:dyDescent="0.35">
      <c r="A117" t="s">
        <v>118</v>
      </c>
      <c r="B117" t="s">
        <v>363</v>
      </c>
      <c r="C117" t="s">
        <v>352</v>
      </c>
      <c r="D117" s="273">
        <v>80</v>
      </c>
      <c r="E117" s="274">
        <v>63</v>
      </c>
      <c r="F117" s="275">
        <v>71</v>
      </c>
      <c r="G117" s="273">
        <v>1230</v>
      </c>
      <c r="H117" s="274">
        <v>1336</v>
      </c>
      <c r="I117" s="275">
        <v>2566</v>
      </c>
      <c r="J117" s="273">
        <v>81</v>
      </c>
      <c r="K117" s="274">
        <v>65</v>
      </c>
      <c r="L117" s="275">
        <v>72</v>
      </c>
      <c r="M117" s="273">
        <v>1230</v>
      </c>
      <c r="N117" s="274">
        <v>1336</v>
      </c>
      <c r="O117" s="275">
        <v>2566</v>
      </c>
      <c r="P117" s="273">
        <v>34.9</v>
      </c>
      <c r="Q117" s="274">
        <v>32.9</v>
      </c>
      <c r="R117" s="275">
        <v>33.799999999999997</v>
      </c>
      <c r="S117" s="273">
        <v>1230</v>
      </c>
      <c r="T117" s="274">
        <v>1336</v>
      </c>
      <c r="U117" s="275">
        <v>2566</v>
      </c>
      <c r="V117" s="273">
        <v>72</v>
      </c>
      <c r="W117" s="274">
        <v>56</v>
      </c>
      <c r="X117" s="275">
        <v>64</v>
      </c>
      <c r="Y117" s="273">
        <v>279</v>
      </c>
      <c r="Z117" s="274">
        <v>312</v>
      </c>
      <c r="AA117" s="275">
        <v>591</v>
      </c>
      <c r="AB117" s="273">
        <v>74</v>
      </c>
      <c r="AC117" s="274">
        <v>59</v>
      </c>
      <c r="AD117" s="275">
        <v>66</v>
      </c>
      <c r="AE117" s="273">
        <v>279</v>
      </c>
      <c r="AF117" s="274">
        <v>312</v>
      </c>
      <c r="AG117" s="275">
        <v>591</v>
      </c>
      <c r="AH117" s="273">
        <v>33.6</v>
      </c>
      <c r="AI117" s="274">
        <v>31.4</v>
      </c>
      <c r="AJ117" s="275">
        <v>32.5</v>
      </c>
      <c r="AK117" s="273">
        <v>279</v>
      </c>
      <c r="AL117" s="274">
        <v>312</v>
      </c>
      <c r="AM117" s="275">
        <v>591</v>
      </c>
      <c r="AN117" s="273">
        <v>78</v>
      </c>
      <c r="AO117" s="274">
        <v>61</v>
      </c>
      <c r="AP117" s="275">
        <v>69</v>
      </c>
      <c r="AQ117" s="273">
        <v>1552</v>
      </c>
      <c r="AR117" s="274">
        <v>1685</v>
      </c>
      <c r="AS117" s="275">
        <v>3237</v>
      </c>
      <c r="AT117" s="273">
        <v>79</v>
      </c>
      <c r="AU117" s="274">
        <v>63</v>
      </c>
      <c r="AV117" s="275">
        <v>71</v>
      </c>
      <c r="AW117" s="273">
        <v>1552</v>
      </c>
      <c r="AX117" s="274">
        <v>1685</v>
      </c>
      <c r="AY117" s="275">
        <v>3237</v>
      </c>
      <c r="AZ117" s="273">
        <v>34.6</v>
      </c>
      <c r="BA117" s="274">
        <v>32.6</v>
      </c>
      <c r="BB117" s="275">
        <v>33.5</v>
      </c>
      <c r="BC117" s="273">
        <v>1552</v>
      </c>
      <c r="BD117" s="274">
        <v>1685</v>
      </c>
      <c r="BE117" s="275">
        <v>3237</v>
      </c>
    </row>
    <row r="118" spans="1:57" x14ac:dyDescent="0.35">
      <c r="A118" t="s">
        <v>119</v>
      </c>
      <c r="B118" t="s">
        <v>364</v>
      </c>
      <c r="C118" t="s">
        <v>352</v>
      </c>
      <c r="D118" s="273">
        <v>80</v>
      </c>
      <c r="E118" s="274">
        <v>60</v>
      </c>
      <c r="F118" s="275">
        <v>70</v>
      </c>
      <c r="G118" s="273">
        <v>923</v>
      </c>
      <c r="H118" s="274">
        <v>1018</v>
      </c>
      <c r="I118" s="275">
        <v>1941</v>
      </c>
      <c r="J118" s="273">
        <v>81</v>
      </c>
      <c r="K118" s="274">
        <v>63</v>
      </c>
      <c r="L118" s="275">
        <v>71</v>
      </c>
      <c r="M118" s="273">
        <v>923</v>
      </c>
      <c r="N118" s="274">
        <v>1018</v>
      </c>
      <c r="O118" s="275">
        <v>1941</v>
      </c>
      <c r="P118" s="273">
        <v>36.299999999999997</v>
      </c>
      <c r="Q118" s="274">
        <v>33.6</v>
      </c>
      <c r="R118" s="275">
        <v>34.9</v>
      </c>
      <c r="S118" s="273">
        <v>923</v>
      </c>
      <c r="T118" s="274">
        <v>1018</v>
      </c>
      <c r="U118" s="275">
        <v>1941</v>
      </c>
      <c r="V118" s="273">
        <v>76</v>
      </c>
      <c r="W118" s="274">
        <v>60</v>
      </c>
      <c r="X118" s="275">
        <v>67</v>
      </c>
      <c r="Y118" s="273">
        <v>837</v>
      </c>
      <c r="Z118" s="274">
        <v>886</v>
      </c>
      <c r="AA118" s="275">
        <v>1723</v>
      </c>
      <c r="AB118" s="273">
        <v>77</v>
      </c>
      <c r="AC118" s="274">
        <v>62</v>
      </c>
      <c r="AD118" s="275">
        <v>69</v>
      </c>
      <c r="AE118" s="273">
        <v>837</v>
      </c>
      <c r="AF118" s="274">
        <v>886</v>
      </c>
      <c r="AG118" s="275">
        <v>1723</v>
      </c>
      <c r="AH118" s="273">
        <v>34.799999999999997</v>
      </c>
      <c r="AI118" s="274">
        <v>32.299999999999997</v>
      </c>
      <c r="AJ118" s="275">
        <v>33.5</v>
      </c>
      <c r="AK118" s="273">
        <v>837</v>
      </c>
      <c r="AL118" s="274">
        <v>886</v>
      </c>
      <c r="AM118" s="275">
        <v>1723</v>
      </c>
      <c r="AN118" s="273">
        <v>77</v>
      </c>
      <c r="AO118" s="274">
        <v>60</v>
      </c>
      <c r="AP118" s="275">
        <v>68</v>
      </c>
      <c r="AQ118" s="273">
        <v>2115</v>
      </c>
      <c r="AR118" s="274">
        <v>2217</v>
      </c>
      <c r="AS118" s="275">
        <v>4332</v>
      </c>
      <c r="AT118" s="273">
        <v>78</v>
      </c>
      <c r="AU118" s="274">
        <v>62</v>
      </c>
      <c r="AV118" s="275">
        <v>70</v>
      </c>
      <c r="AW118" s="273">
        <v>2115</v>
      </c>
      <c r="AX118" s="274">
        <v>2217</v>
      </c>
      <c r="AY118" s="275">
        <v>4332</v>
      </c>
      <c r="AZ118" s="273">
        <v>35.5</v>
      </c>
      <c r="BA118" s="274">
        <v>33</v>
      </c>
      <c r="BB118" s="275">
        <v>34.200000000000003</v>
      </c>
      <c r="BC118" s="273">
        <v>2115</v>
      </c>
      <c r="BD118" s="274">
        <v>2217</v>
      </c>
      <c r="BE118" s="275">
        <v>4332</v>
      </c>
    </row>
    <row r="119" spans="1:57" x14ac:dyDescent="0.35">
      <c r="A119" t="s">
        <v>120</v>
      </c>
      <c r="B119" t="s">
        <v>365</v>
      </c>
      <c r="C119" t="s">
        <v>352</v>
      </c>
      <c r="D119" s="273">
        <v>82</v>
      </c>
      <c r="E119" s="274">
        <v>65</v>
      </c>
      <c r="F119" s="275">
        <v>73</v>
      </c>
      <c r="G119" s="273">
        <v>605</v>
      </c>
      <c r="H119" s="274">
        <v>626</v>
      </c>
      <c r="I119" s="275">
        <v>1231</v>
      </c>
      <c r="J119" s="273">
        <v>82</v>
      </c>
      <c r="K119" s="274">
        <v>65</v>
      </c>
      <c r="L119" s="275">
        <v>74</v>
      </c>
      <c r="M119" s="273">
        <v>605</v>
      </c>
      <c r="N119" s="274">
        <v>626</v>
      </c>
      <c r="O119" s="275">
        <v>1231</v>
      </c>
      <c r="P119" s="273">
        <v>37</v>
      </c>
      <c r="Q119" s="274">
        <v>33.9</v>
      </c>
      <c r="R119" s="275">
        <v>35.4</v>
      </c>
      <c r="S119" s="273">
        <v>605</v>
      </c>
      <c r="T119" s="274">
        <v>626</v>
      </c>
      <c r="U119" s="275">
        <v>1231</v>
      </c>
      <c r="V119" s="273">
        <v>72</v>
      </c>
      <c r="W119" s="274">
        <v>58</v>
      </c>
      <c r="X119" s="275">
        <v>64</v>
      </c>
      <c r="Y119" s="273">
        <v>990</v>
      </c>
      <c r="Z119" s="274">
        <v>1093</v>
      </c>
      <c r="AA119" s="275">
        <v>2083</v>
      </c>
      <c r="AB119" s="273">
        <v>75</v>
      </c>
      <c r="AC119" s="274">
        <v>62</v>
      </c>
      <c r="AD119" s="275">
        <v>68</v>
      </c>
      <c r="AE119" s="273">
        <v>990</v>
      </c>
      <c r="AF119" s="274">
        <v>1093</v>
      </c>
      <c r="AG119" s="275">
        <v>2083</v>
      </c>
      <c r="AH119" s="273">
        <v>34.6</v>
      </c>
      <c r="AI119" s="274">
        <v>32</v>
      </c>
      <c r="AJ119" s="275">
        <v>33.200000000000003</v>
      </c>
      <c r="AK119" s="273">
        <v>990</v>
      </c>
      <c r="AL119" s="274">
        <v>1093</v>
      </c>
      <c r="AM119" s="275">
        <v>2083</v>
      </c>
      <c r="AN119" s="273">
        <v>75</v>
      </c>
      <c r="AO119" s="274">
        <v>60</v>
      </c>
      <c r="AP119" s="275">
        <v>67</v>
      </c>
      <c r="AQ119" s="273">
        <v>1697</v>
      </c>
      <c r="AR119" s="274">
        <v>1845</v>
      </c>
      <c r="AS119" s="275">
        <v>3542</v>
      </c>
      <c r="AT119" s="273">
        <v>77</v>
      </c>
      <c r="AU119" s="274">
        <v>63</v>
      </c>
      <c r="AV119" s="275">
        <v>69</v>
      </c>
      <c r="AW119" s="273">
        <v>1697</v>
      </c>
      <c r="AX119" s="274">
        <v>1845</v>
      </c>
      <c r="AY119" s="275">
        <v>3542</v>
      </c>
      <c r="AZ119" s="273">
        <v>35.299999999999997</v>
      </c>
      <c r="BA119" s="274">
        <v>32.6</v>
      </c>
      <c r="BB119" s="275">
        <v>33.9</v>
      </c>
      <c r="BC119" s="273">
        <v>1697</v>
      </c>
      <c r="BD119" s="274">
        <v>1845</v>
      </c>
      <c r="BE119" s="275">
        <v>3542</v>
      </c>
    </row>
    <row r="120" spans="1:57" x14ac:dyDescent="0.35">
      <c r="A120" t="s">
        <v>98</v>
      </c>
      <c r="B120" t="s">
        <v>343</v>
      </c>
      <c r="C120" t="s">
        <v>338</v>
      </c>
      <c r="D120" s="273">
        <v>78</v>
      </c>
      <c r="E120" s="274">
        <v>59</v>
      </c>
      <c r="F120" s="275">
        <v>69</v>
      </c>
      <c r="G120" s="273">
        <v>603</v>
      </c>
      <c r="H120" s="274">
        <v>606</v>
      </c>
      <c r="I120" s="275">
        <v>1209</v>
      </c>
      <c r="J120" s="273">
        <v>79</v>
      </c>
      <c r="K120" s="274">
        <v>61</v>
      </c>
      <c r="L120" s="275">
        <v>70</v>
      </c>
      <c r="M120" s="273">
        <v>603</v>
      </c>
      <c r="N120" s="274">
        <v>606</v>
      </c>
      <c r="O120" s="275">
        <v>1209</v>
      </c>
      <c r="P120" s="273">
        <v>36.200000000000003</v>
      </c>
      <c r="Q120" s="274">
        <v>33.1</v>
      </c>
      <c r="R120" s="275">
        <v>34.700000000000003</v>
      </c>
      <c r="S120" s="273">
        <v>603</v>
      </c>
      <c r="T120" s="274">
        <v>606</v>
      </c>
      <c r="U120" s="275">
        <v>1209</v>
      </c>
      <c r="V120" s="273">
        <v>71</v>
      </c>
      <c r="W120" s="274">
        <v>54</v>
      </c>
      <c r="X120" s="275">
        <v>61</v>
      </c>
      <c r="Y120" s="273">
        <v>371</v>
      </c>
      <c r="Z120" s="274">
        <v>482</v>
      </c>
      <c r="AA120" s="275">
        <v>853</v>
      </c>
      <c r="AB120" s="273">
        <v>71</v>
      </c>
      <c r="AC120" s="274">
        <v>57</v>
      </c>
      <c r="AD120" s="275">
        <v>63</v>
      </c>
      <c r="AE120" s="273">
        <v>371</v>
      </c>
      <c r="AF120" s="274">
        <v>482</v>
      </c>
      <c r="AG120" s="275">
        <v>853</v>
      </c>
      <c r="AH120" s="273">
        <v>34.5</v>
      </c>
      <c r="AI120" s="274">
        <v>31.2</v>
      </c>
      <c r="AJ120" s="275">
        <v>32.6</v>
      </c>
      <c r="AK120" s="273">
        <v>371</v>
      </c>
      <c r="AL120" s="274">
        <v>482</v>
      </c>
      <c r="AM120" s="275">
        <v>853</v>
      </c>
      <c r="AN120" s="273">
        <v>74</v>
      </c>
      <c r="AO120" s="274">
        <v>55</v>
      </c>
      <c r="AP120" s="275">
        <v>64</v>
      </c>
      <c r="AQ120" s="273">
        <v>1024</v>
      </c>
      <c r="AR120" s="274">
        <v>1136</v>
      </c>
      <c r="AS120" s="275">
        <v>2160</v>
      </c>
      <c r="AT120" s="273">
        <v>75</v>
      </c>
      <c r="AU120" s="274">
        <v>58</v>
      </c>
      <c r="AV120" s="275">
        <v>66</v>
      </c>
      <c r="AW120" s="273">
        <v>1024</v>
      </c>
      <c r="AX120" s="274">
        <v>1136</v>
      </c>
      <c r="AY120" s="275">
        <v>2160</v>
      </c>
      <c r="AZ120" s="273">
        <v>35.4</v>
      </c>
      <c r="BA120" s="274">
        <v>32.200000000000003</v>
      </c>
      <c r="BB120" s="275">
        <v>33.700000000000003</v>
      </c>
      <c r="BC120" s="273">
        <v>1024</v>
      </c>
      <c r="BD120" s="274">
        <v>1136</v>
      </c>
      <c r="BE120" s="275">
        <v>2160</v>
      </c>
    </row>
    <row r="121" spans="1:57" x14ac:dyDescent="0.35">
      <c r="A121" t="s">
        <v>99</v>
      </c>
      <c r="B121" t="s">
        <v>344</v>
      </c>
      <c r="C121" t="s">
        <v>338</v>
      </c>
      <c r="D121" s="273">
        <v>72</v>
      </c>
      <c r="E121" s="274">
        <v>55</v>
      </c>
      <c r="F121" s="275">
        <v>63</v>
      </c>
      <c r="G121" s="273">
        <v>205</v>
      </c>
      <c r="H121" s="274">
        <v>217</v>
      </c>
      <c r="I121" s="275">
        <v>422</v>
      </c>
      <c r="J121" s="273">
        <v>74</v>
      </c>
      <c r="K121" s="274">
        <v>62</v>
      </c>
      <c r="L121" s="275">
        <v>68</v>
      </c>
      <c r="M121" s="273">
        <v>205</v>
      </c>
      <c r="N121" s="274">
        <v>217</v>
      </c>
      <c r="O121" s="275">
        <v>422</v>
      </c>
      <c r="P121" s="273">
        <v>35.5</v>
      </c>
      <c r="Q121" s="274">
        <v>32.6</v>
      </c>
      <c r="R121" s="275">
        <v>34</v>
      </c>
      <c r="S121" s="273">
        <v>205</v>
      </c>
      <c r="T121" s="274">
        <v>217</v>
      </c>
      <c r="U121" s="275">
        <v>422</v>
      </c>
      <c r="V121" s="273">
        <v>70</v>
      </c>
      <c r="W121" s="274">
        <v>56</v>
      </c>
      <c r="X121" s="275">
        <v>63</v>
      </c>
      <c r="Y121" s="273">
        <v>220</v>
      </c>
      <c r="Z121" s="274">
        <v>249</v>
      </c>
      <c r="AA121" s="275">
        <v>469</v>
      </c>
      <c r="AB121" s="273">
        <v>72</v>
      </c>
      <c r="AC121" s="274">
        <v>60</v>
      </c>
      <c r="AD121" s="275">
        <v>66</v>
      </c>
      <c r="AE121" s="273">
        <v>220</v>
      </c>
      <c r="AF121" s="274">
        <v>249</v>
      </c>
      <c r="AG121" s="275">
        <v>469</v>
      </c>
      <c r="AH121" s="273">
        <v>33.9</v>
      </c>
      <c r="AI121" s="274">
        <v>32.5</v>
      </c>
      <c r="AJ121" s="275">
        <v>33.200000000000003</v>
      </c>
      <c r="AK121" s="273">
        <v>220</v>
      </c>
      <c r="AL121" s="274">
        <v>249</v>
      </c>
      <c r="AM121" s="275">
        <v>469</v>
      </c>
      <c r="AN121" s="273">
        <v>70</v>
      </c>
      <c r="AO121" s="274">
        <v>54</v>
      </c>
      <c r="AP121" s="275">
        <v>62</v>
      </c>
      <c r="AQ121" s="273">
        <v>515</v>
      </c>
      <c r="AR121" s="274">
        <v>563</v>
      </c>
      <c r="AS121" s="275">
        <v>1078</v>
      </c>
      <c r="AT121" s="273">
        <v>72</v>
      </c>
      <c r="AU121" s="274">
        <v>60</v>
      </c>
      <c r="AV121" s="275">
        <v>66</v>
      </c>
      <c r="AW121" s="273">
        <v>515</v>
      </c>
      <c r="AX121" s="274">
        <v>563</v>
      </c>
      <c r="AY121" s="275">
        <v>1078</v>
      </c>
      <c r="AZ121" s="273">
        <v>35</v>
      </c>
      <c r="BA121" s="274">
        <v>32.799999999999997</v>
      </c>
      <c r="BB121" s="275">
        <v>33.799999999999997</v>
      </c>
      <c r="BC121" s="273">
        <v>515</v>
      </c>
      <c r="BD121" s="274">
        <v>563</v>
      </c>
      <c r="BE121" s="275">
        <v>1078</v>
      </c>
    </row>
    <row r="122" spans="1:57" x14ac:dyDescent="0.35">
      <c r="A122" t="s">
        <v>121</v>
      </c>
      <c r="B122" t="s">
        <v>366</v>
      </c>
      <c r="C122" t="s">
        <v>352</v>
      </c>
      <c r="D122" s="273">
        <v>84</v>
      </c>
      <c r="E122" s="274">
        <v>71</v>
      </c>
      <c r="F122" s="275">
        <v>78</v>
      </c>
      <c r="G122" s="273">
        <v>647</v>
      </c>
      <c r="H122" s="274">
        <v>652</v>
      </c>
      <c r="I122" s="275">
        <v>1299</v>
      </c>
      <c r="J122" s="273">
        <v>84</v>
      </c>
      <c r="K122" s="274">
        <v>72</v>
      </c>
      <c r="L122" s="275">
        <v>78</v>
      </c>
      <c r="M122" s="273">
        <v>647</v>
      </c>
      <c r="N122" s="274">
        <v>652</v>
      </c>
      <c r="O122" s="275">
        <v>1299</v>
      </c>
      <c r="P122" s="273">
        <v>37.700000000000003</v>
      </c>
      <c r="Q122" s="274">
        <v>36.299999999999997</v>
      </c>
      <c r="R122" s="275">
        <v>37</v>
      </c>
      <c r="S122" s="273">
        <v>647</v>
      </c>
      <c r="T122" s="274">
        <v>652</v>
      </c>
      <c r="U122" s="275">
        <v>1299</v>
      </c>
      <c r="V122" s="273">
        <v>73</v>
      </c>
      <c r="W122" s="274">
        <v>63</v>
      </c>
      <c r="X122" s="275">
        <v>68</v>
      </c>
      <c r="Y122" s="273">
        <v>305</v>
      </c>
      <c r="Z122" s="274">
        <v>332</v>
      </c>
      <c r="AA122" s="275">
        <v>637</v>
      </c>
      <c r="AB122" s="273">
        <v>73</v>
      </c>
      <c r="AC122" s="274">
        <v>63</v>
      </c>
      <c r="AD122" s="275">
        <v>68</v>
      </c>
      <c r="AE122" s="273">
        <v>305</v>
      </c>
      <c r="AF122" s="274">
        <v>332</v>
      </c>
      <c r="AG122" s="275">
        <v>637</v>
      </c>
      <c r="AH122" s="273">
        <v>35.4</v>
      </c>
      <c r="AI122" s="274">
        <v>33.4</v>
      </c>
      <c r="AJ122" s="275">
        <v>34.299999999999997</v>
      </c>
      <c r="AK122" s="273">
        <v>305</v>
      </c>
      <c r="AL122" s="274">
        <v>332</v>
      </c>
      <c r="AM122" s="275">
        <v>637</v>
      </c>
      <c r="AN122" s="273">
        <v>81</v>
      </c>
      <c r="AO122" s="274">
        <v>68</v>
      </c>
      <c r="AP122" s="275">
        <v>75</v>
      </c>
      <c r="AQ122" s="273">
        <v>1020</v>
      </c>
      <c r="AR122" s="274">
        <v>1053</v>
      </c>
      <c r="AS122" s="275">
        <v>2073</v>
      </c>
      <c r="AT122" s="273">
        <v>81</v>
      </c>
      <c r="AU122" s="274">
        <v>69</v>
      </c>
      <c r="AV122" s="275">
        <v>75</v>
      </c>
      <c r="AW122" s="273">
        <v>1020</v>
      </c>
      <c r="AX122" s="274">
        <v>1053</v>
      </c>
      <c r="AY122" s="275">
        <v>2073</v>
      </c>
      <c r="AZ122" s="273">
        <v>37.1</v>
      </c>
      <c r="BA122" s="274">
        <v>35.4</v>
      </c>
      <c r="BB122" s="275">
        <v>36.200000000000003</v>
      </c>
      <c r="BC122" s="273">
        <v>1020</v>
      </c>
      <c r="BD122" s="274">
        <v>1053</v>
      </c>
      <c r="BE122" s="275">
        <v>2073</v>
      </c>
    </row>
    <row r="123" spans="1:57" x14ac:dyDescent="0.35">
      <c r="A123" t="s">
        <v>100</v>
      </c>
      <c r="B123" t="s">
        <v>345</v>
      </c>
      <c r="C123" t="s">
        <v>338</v>
      </c>
      <c r="D123" s="273">
        <v>79</v>
      </c>
      <c r="E123" s="274">
        <v>63</v>
      </c>
      <c r="F123" s="275">
        <v>70</v>
      </c>
      <c r="G123" s="273">
        <v>801</v>
      </c>
      <c r="H123" s="274">
        <v>874</v>
      </c>
      <c r="I123" s="275">
        <v>1675</v>
      </c>
      <c r="J123" s="273">
        <v>79</v>
      </c>
      <c r="K123" s="274">
        <v>65</v>
      </c>
      <c r="L123" s="275">
        <v>72</v>
      </c>
      <c r="M123" s="273">
        <v>801</v>
      </c>
      <c r="N123" s="274">
        <v>874</v>
      </c>
      <c r="O123" s="275">
        <v>1675</v>
      </c>
      <c r="P123" s="273">
        <v>35</v>
      </c>
      <c r="Q123" s="274">
        <v>32.9</v>
      </c>
      <c r="R123" s="275">
        <v>33.9</v>
      </c>
      <c r="S123" s="273">
        <v>801</v>
      </c>
      <c r="T123" s="274">
        <v>874</v>
      </c>
      <c r="U123" s="275">
        <v>1675</v>
      </c>
      <c r="V123" s="273">
        <v>70</v>
      </c>
      <c r="W123" s="274">
        <v>57</v>
      </c>
      <c r="X123" s="275">
        <v>64</v>
      </c>
      <c r="Y123" s="273">
        <v>725</v>
      </c>
      <c r="Z123" s="274">
        <v>729</v>
      </c>
      <c r="AA123" s="275">
        <v>1454</v>
      </c>
      <c r="AB123" s="273">
        <v>71</v>
      </c>
      <c r="AC123" s="274">
        <v>60</v>
      </c>
      <c r="AD123" s="275">
        <v>65</v>
      </c>
      <c r="AE123" s="273">
        <v>725</v>
      </c>
      <c r="AF123" s="274">
        <v>729</v>
      </c>
      <c r="AG123" s="275">
        <v>1454</v>
      </c>
      <c r="AH123" s="273">
        <v>33.5</v>
      </c>
      <c r="AI123" s="274">
        <v>31.3</v>
      </c>
      <c r="AJ123" s="275">
        <v>32.4</v>
      </c>
      <c r="AK123" s="273">
        <v>725</v>
      </c>
      <c r="AL123" s="274">
        <v>729</v>
      </c>
      <c r="AM123" s="275">
        <v>1454</v>
      </c>
      <c r="AN123" s="273">
        <v>74</v>
      </c>
      <c r="AO123" s="274">
        <v>60</v>
      </c>
      <c r="AP123" s="275">
        <v>67</v>
      </c>
      <c r="AQ123" s="273">
        <v>1596</v>
      </c>
      <c r="AR123" s="274">
        <v>1674</v>
      </c>
      <c r="AS123" s="275">
        <v>3270</v>
      </c>
      <c r="AT123" s="273">
        <v>75</v>
      </c>
      <c r="AU123" s="274">
        <v>62</v>
      </c>
      <c r="AV123" s="275">
        <v>68</v>
      </c>
      <c r="AW123" s="273">
        <v>1596</v>
      </c>
      <c r="AX123" s="274">
        <v>1674</v>
      </c>
      <c r="AY123" s="275">
        <v>3270</v>
      </c>
      <c r="AZ123" s="273">
        <v>34.200000000000003</v>
      </c>
      <c r="BA123" s="274">
        <v>32.200000000000003</v>
      </c>
      <c r="BB123" s="275">
        <v>33.200000000000003</v>
      </c>
      <c r="BC123" s="273">
        <v>1596</v>
      </c>
      <c r="BD123" s="274">
        <v>1674</v>
      </c>
      <c r="BE123" s="275">
        <v>3270</v>
      </c>
    </row>
    <row r="124" spans="1:57" x14ac:dyDescent="0.35">
      <c r="A124" t="s">
        <v>101</v>
      </c>
      <c r="B124" t="s">
        <v>346</v>
      </c>
      <c r="C124" t="s">
        <v>338</v>
      </c>
      <c r="D124" s="273">
        <v>87</v>
      </c>
      <c r="E124" s="274">
        <v>77</v>
      </c>
      <c r="F124" s="275">
        <v>82</v>
      </c>
      <c r="G124" s="273">
        <v>1223</v>
      </c>
      <c r="H124" s="274">
        <v>1240</v>
      </c>
      <c r="I124" s="275">
        <v>2463</v>
      </c>
      <c r="J124" s="273">
        <v>87</v>
      </c>
      <c r="K124" s="274">
        <v>78</v>
      </c>
      <c r="L124" s="275">
        <v>82</v>
      </c>
      <c r="M124" s="273">
        <v>1223</v>
      </c>
      <c r="N124" s="274">
        <v>1240</v>
      </c>
      <c r="O124" s="275">
        <v>2463</v>
      </c>
      <c r="P124" s="273">
        <v>34.299999999999997</v>
      </c>
      <c r="Q124" s="274">
        <v>33.200000000000003</v>
      </c>
      <c r="R124" s="275">
        <v>33.700000000000003</v>
      </c>
      <c r="S124" s="273">
        <v>1223</v>
      </c>
      <c r="T124" s="274">
        <v>1240</v>
      </c>
      <c r="U124" s="275">
        <v>2463</v>
      </c>
      <c r="V124" s="273">
        <v>79</v>
      </c>
      <c r="W124" s="274">
        <v>67</v>
      </c>
      <c r="X124" s="275">
        <v>73</v>
      </c>
      <c r="Y124" s="273">
        <v>562</v>
      </c>
      <c r="Z124" s="274">
        <v>611</v>
      </c>
      <c r="AA124" s="275">
        <v>1173</v>
      </c>
      <c r="AB124" s="273">
        <v>80</v>
      </c>
      <c r="AC124" s="274">
        <v>68</v>
      </c>
      <c r="AD124" s="275">
        <v>73</v>
      </c>
      <c r="AE124" s="273">
        <v>562</v>
      </c>
      <c r="AF124" s="274">
        <v>611</v>
      </c>
      <c r="AG124" s="275">
        <v>1173</v>
      </c>
      <c r="AH124" s="273">
        <v>33.299999999999997</v>
      </c>
      <c r="AI124" s="274">
        <v>31.7</v>
      </c>
      <c r="AJ124" s="275">
        <v>32.4</v>
      </c>
      <c r="AK124" s="273">
        <v>562</v>
      </c>
      <c r="AL124" s="274">
        <v>611</v>
      </c>
      <c r="AM124" s="275">
        <v>1173</v>
      </c>
      <c r="AN124" s="273">
        <v>84</v>
      </c>
      <c r="AO124" s="274">
        <v>73</v>
      </c>
      <c r="AP124" s="275">
        <v>78</v>
      </c>
      <c r="AQ124" s="273">
        <v>1924</v>
      </c>
      <c r="AR124" s="274">
        <v>1985</v>
      </c>
      <c r="AS124" s="275">
        <v>3909</v>
      </c>
      <c r="AT124" s="273">
        <v>84</v>
      </c>
      <c r="AU124" s="274">
        <v>73</v>
      </c>
      <c r="AV124" s="275">
        <v>78</v>
      </c>
      <c r="AW124" s="273">
        <v>1924</v>
      </c>
      <c r="AX124" s="274">
        <v>1985</v>
      </c>
      <c r="AY124" s="275">
        <v>3909</v>
      </c>
      <c r="AZ124" s="273">
        <v>34</v>
      </c>
      <c r="BA124" s="274">
        <v>32.5</v>
      </c>
      <c r="BB124" s="275">
        <v>33.200000000000003</v>
      </c>
      <c r="BC124" s="273">
        <v>1924</v>
      </c>
      <c r="BD124" s="274">
        <v>1985</v>
      </c>
      <c r="BE124" s="275">
        <v>3909</v>
      </c>
    </row>
    <row r="125" spans="1:57" x14ac:dyDescent="0.35">
      <c r="A125" t="s">
        <v>122</v>
      </c>
      <c r="B125" t="s">
        <v>367</v>
      </c>
      <c r="C125" t="s">
        <v>352</v>
      </c>
      <c r="D125" s="273">
        <v>80</v>
      </c>
      <c r="E125" s="274">
        <v>68</v>
      </c>
      <c r="F125" s="275">
        <v>74</v>
      </c>
      <c r="G125" s="273">
        <v>690</v>
      </c>
      <c r="H125" s="274">
        <v>708</v>
      </c>
      <c r="I125" s="275">
        <v>1398</v>
      </c>
      <c r="J125" s="273">
        <v>81</v>
      </c>
      <c r="K125" s="274">
        <v>69</v>
      </c>
      <c r="L125" s="275">
        <v>75</v>
      </c>
      <c r="M125" s="273">
        <v>690</v>
      </c>
      <c r="N125" s="274">
        <v>708</v>
      </c>
      <c r="O125" s="275">
        <v>1398</v>
      </c>
      <c r="P125" s="273">
        <v>37.1</v>
      </c>
      <c r="Q125" s="274">
        <v>35.200000000000003</v>
      </c>
      <c r="R125" s="275">
        <v>36.200000000000003</v>
      </c>
      <c r="S125" s="273">
        <v>690</v>
      </c>
      <c r="T125" s="274">
        <v>708</v>
      </c>
      <c r="U125" s="275">
        <v>1398</v>
      </c>
      <c r="V125" s="273">
        <v>74</v>
      </c>
      <c r="W125" s="274">
        <v>59</v>
      </c>
      <c r="X125" s="275">
        <v>66</v>
      </c>
      <c r="Y125" s="273">
        <v>583</v>
      </c>
      <c r="Z125" s="274">
        <v>622</v>
      </c>
      <c r="AA125" s="275">
        <v>1205</v>
      </c>
      <c r="AB125" s="273">
        <v>76</v>
      </c>
      <c r="AC125" s="274">
        <v>61</v>
      </c>
      <c r="AD125" s="275">
        <v>68</v>
      </c>
      <c r="AE125" s="273">
        <v>583</v>
      </c>
      <c r="AF125" s="274">
        <v>622</v>
      </c>
      <c r="AG125" s="275">
        <v>1205</v>
      </c>
      <c r="AH125" s="273">
        <v>34.6</v>
      </c>
      <c r="AI125" s="274">
        <v>31.7</v>
      </c>
      <c r="AJ125" s="275">
        <v>33.1</v>
      </c>
      <c r="AK125" s="273">
        <v>583</v>
      </c>
      <c r="AL125" s="274">
        <v>622</v>
      </c>
      <c r="AM125" s="275">
        <v>1205</v>
      </c>
      <c r="AN125" s="273">
        <v>77</v>
      </c>
      <c r="AO125" s="274">
        <v>63</v>
      </c>
      <c r="AP125" s="275">
        <v>70</v>
      </c>
      <c r="AQ125" s="273">
        <v>1309</v>
      </c>
      <c r="AR125" s="274">
        <v>1380</v>
      </c>
      <c r="AS125" s="275">
        <v>2689</v>
      </c>
      <c r="AT125" s="273">
        <v>78</v>
      </c>
      <c r="AU125" s="274">
        <v>65</v>
      </c>
      <c r="AV125" s="275">
        <v>71</v>
      </c>
      <c r="AW125" s="273">
        <v>1309</v>
      </c>
      <c r="AX125" s="274">
        <v>1380</v>
      </c>
      <c r="AY125" s="275">
        <v>2689</v>
      </c>
      <c r="AZ125" s="273">
        <v>35.9</v>
      </c>
      <c r="BA125" s="274">
        <v>33.6</v>
      </c>
      <c r="BB125" s="275">
        <v>34.700000000000003</v>
      </c>
      <c r="BC125" s="273">
        <v>1309</v>
      </c>
      <c r="BD125" s="274">
        <v>1380</v>
      </c>
      <c r="BE125" s="275">
        <v>2689</v>
      </c>
    </row>
    <row r="126" spans="1:57" x14ac:dyDescent="0.35">
      <c r="A126" t="s">
        <v>102</v>
      </c>
      <c r="B126" t="s">
        <v>347</v>
      </c>
      <c r="C126" t="s">
        <v>338</v>
      </c>
      <c r="D126" s="273">
        <v>82</v>
      </c>
      <c r="E126" s="274">
        <v>65</v>
      </c>
      <c r="F126" s="275">
        <v>73</v>
      </c>
      <c r="G126" s="273">
        <v>729</v>
      </c>
      <c r="H126" s="274">
        <v>712</v>
      </c>
      <c r="I126" s="275">
        <v>1441</v>
      </c>
      <c r="J126" s="273">
        <v>83</v>
      </c>
      <c r="K126" s="274">
        <v>67</v>
      </c>
      <c r="L126" s="275">
        <v>75</v>
      </c>
      <c r="M126" s="273">
        <v>729</v>
      </c>
      <c r="N126" s="274">
        <v>712</v>
      </c>
      <c r="O126" s="275">
        <v>1441</v>
      </c>
      <c r="P126" s="273">
        <v>38.299999999999997</v>
      </c>
      <c r="Q126" s="274">
        <v>34.9</v>
      </c>
      <c r="R126" s="275">
        <v>36.6</v>
      </c>
      <c r="S126" s="273">
        <v>729</v>
      </c>
      <c r="T126" s="274">
        <v>712</v>
      </c>
      <c r="U126" s="275">
        <v>1441</v>
      </c>
      <c r="V126" s="273">
        <v>76</v>
      </c>
      <c r="W126" s="274">
        <v>65</v>
      </c>
      <c r="X126" s="275">
        <v>70</v>
      </c>
      <c r="Y126" s="273">
        <v>1626</v>
      </c>
      <c r="Z126" s="274">
        <v>1652</v>
      </c>
      <c r="AA126" s="275">
        <v>3278</v>
      </c>
      <c r="AB126" s="273">
        <v>78</v>
      </c>
      <c r="AC126" s="274">
        <v>67</v>
      </c>
      <c r="AD126" s="275">
        <v>73</v>
      </c>
      <c r="AE126" s="273">
        <v>1626</v>
      </c>
      <c r="AF126" s="274">
        <v>1652</v>
      </c>
      <c r="AG126" s="275">
        <v>3278</v>
      </c>
      <c r="AH126" s="273">
        <v>36.700000000000003</v>
      </c>
      <c r="AI126" s="274">
        <v>34.1</v>
      </c>
      <c r="AJ126" s="275">
        <v>35.4</v>
      </c>
      <c r="AK126" s="273">
        <v>1626</v>
      </c>
      <c r="AL126" s="274">
        <v>1652</v>
      </c>
      <c r="AM126" s="275">
        <v>3278</v>
      </c>
      <c r="AN126" s="273">
        <v>77</v>
      </c>
      <c r="AO126" s="274">
        <v>64</v>
      </c>
      <c r="AP126" s="275">
        <v>70</v>
      </c>
      <c r="AQ126" s="273">
        <v>2524</v>
      </c>
      <c r="AR126" s="274">
        <v>2513</v>
      </c>
      <c r="AS126" s="275">
        <v>5037</v>
      </c>
      <c r="AT126" s="273">
        <v>78</v>
      </c>
      <c r="AU126" s="274">
        <v>67</v>
      </c>
      <c r="AV126" s="275">
        <v>73</v>
      </c>
      <c r="AW126" s="273">
        <v>2524</v>
      </c>
      <c r="AX126" s="274">
        <v>2513</v>
      </c>
      <c r="AY126" s="275">
        <v>5037</v>
      </c>
      <c r="AZ126" s="273">
        <v>36.799999999999997</v>
      </c>
      <c r="BA126" s="274">
        <v>34.200000000000003</v>
      </c>
      <c r="BB126" s="275">
        <v>35.5</v>
      </c>
      <c r="BC126" s="273">
        <v>2524</v>
      </c>
      <c r="BD126" s="274">
        <v>2513</v>
      </c>
      <c r="BE126" s="275">
        <v>5037</v>
      </c>
    </row>
    <row r="127" spans="1:57" x14ac:dyDescent="0.35">
      <c r="A127" t="s">
        <v>123</v>
      </c>
      <c r="B127" t="s">
        <v>368</v>
      </c>
      <c r="C127" t="s">
        <v>352</v>
      </c>
      <c r="D127" s="273">
        <v>81</v>
      </c>
      <c r="E127" s="274">
        <v>67</v>
      </c>
      <c r="F127" s="275">
        <v>74</v>
      </c>
      <c r="G127" s="273">
        <v>649</v>
      </c>
      <c r="H127" s="274">
        <v>680</v>
      </c>
      <c r="I127" s="275">
        <v>1329</v>
      </c>
      <c r="J127" s="273">
        <v>82</v>
      </c>
      <c r="K127" s="274">
        <v>68</v>
      </c>
      <c r="L127" s="275">
        <v>75</v>
      </c>
      <c r="M127" s="273">
        <v>649</v>
      </c>
      <c r="N127" s="274">
        <v>680</v>
      </c>
      <c r="O127" s="275">
        <v>1329</v>
      </c>
      <c r="P127" s="273">
        <v>38.5</v>
      </c>
      <c r="Q127" s="274">
        <v>36.1</v>
      </c>
      <c r="R127" s="275">
        <v>37.299999999999997</v>
      </c>
      <c r="S127" s="273">
        <v>649</v>
      </c>
      <c r="T127" s="274">
        <v>680</v>
      </c>
      <c r="U127" s="275">
        <v>1329</v>
      </c>
      <c r="V127" s="273">
        <v>75</v>
      </c>
      <c r="W127" s="274">
        <v>63</v>
      </c>
      <c r="X127" s="275">
        <v>69</v>
      </c>
      <c r="Y127" s="273">
        <v>1235</v>
      </c>
      <c r="Z127" s="274">
        <v>1294</v>
      </c>
      <c r="AA127" s="275">
        <v>2529</v>
      </c>
      <c r="AB127" s="273">
        <v>77</v>
      </c>
      <c r="AC127" s="274">
        <v>66</v>
      </c>
      <c r="AD127" s="275">
        <v>71</v>
      </c>
      <c r="AE127" s="273">
        <v>1235</v>
      </c>
      <c r="AF127" s="274">
        <v>1294</v>
      </c>
      <c r="AG127" s="275">
        <v>2529</v>
      </c>
      <c r="AH127" s="273">
        <v>36.799999999999997</v>
      </c>
      <c r="AI127" s="274">
        <v>34.4</v>
      </c>
      <c r="AJ127" s="275">
        <v>35.6</v>
      </c>
      <c r="AK127" s="273">
        <v>1235</v>
      </c>
      <c r="AL127" s="274">
        <v>1294</v>
      </c>
      <c r="AM127" s="275">
        <v>2529</v>
      </c>
      <c r="AN127" s="273">
        <v>76</v>
      </c>
      <c r="AO127" s="274">
        <v>63</v>
      </c>
      <c r="AP127" s="275">
        <v>70</v>
      </c>
      <c r="AQ127" s="273">
        <v>2151</v>
      </c>
      <c r="AR127" s="274">
        <v>2249</v>
      </c>
      <c r="AS127" s="275">
        <v>4400</v>
      </c>
      <c r="AT127" s="273">
        <v>78</v>
      </c>
      <c r="AU127" s="274">
        <v>65</v>
      </c>
      <c r="AV127" s="275">
        <v>72</v>
      </c>
      <c r="AW127" s="273">
        <v>2151</v>
      </c>
      <c r="AX127" s="274">
        <v>2249</v>
      </c>
      <c r="AY127" s="275">
        <v>4400</v>
      </c>
      <c r="AZ127" s="273">
        <v>37.299999999999997</v>
      </c>
      <c r="BA127" s="274">
        <v>34.799999999999997</v>
      </c>
      <c r="BB127" s="275">
        <v>36</v>
      </c>
      <c r="BC127" s="273">
        <v>2151</v>
      </c>
      <c r="BD127" s="274">
        <v>2249</v>
      </c>
      <c r="BE127" s="275">
        <v>4400</v>
      </c>
    </row>
    <row r="128" spans="1:57" x14ac:dyDescent="0.35">
      <c r="A128" t="s">
        <v>124</v>
      </c>
      <c r="B128" t="s">
        <v>369</v>
      </c>
      <c r="C128" t="s">
        <v>352</v>
      </c>
      <c r="D128" s="273">
        <v>86</v>
      </c>
      <c r="E128" s="274">
        <v>73</v>
      </c>
      <c r="F128" s="275">
        <v>79</v>
      </c>
      <c r="G128" s="273">
        <v>903</v>
      </c>
      <c r="H128" s="274">
        <v>917</v>
      </c>
      <c r="I128" s="275">
        <v>1820</v>
      </c>
      <c r="J128" s="273">
        <v>86</v>
      </c>
      <c r="K128" s="274">
        <v>73</v>
      </c>
      <c r="L128" s="275">
        <v>79</v>
      </c>
      <c r="M128" s="273">
        <v>903</v>
      </c>
      <c r="N128" s="274">
        <v>917</v>
      </c>
      <c r="O128" s="275">
        <v>1820</v>
      </c>
      <c r="P128" s="273">
        <v>38.799999999999997</v>
      </c>
      <c r="Q128" s="274">
        <v>36.9</v>
      </c>
      <c r="R128" s="275">
        <v>37.9</v>
      </c>
      <c r="S128" s="273">
        <v>903</v>
      </c>
      <c r="T128" s="274">
        <v>917</v>
      </c>
      <c r="U128" s="275">
        <v>1820</v>
      </c>
      <c r="V128" s="273">
        <v>80</v>
      </c>
      <c r="W128" s="274">
        <v>64</v>
      </c>
      <c r="X128" s="275">
        <v>72</v>
      </c>
      <c r="Y128" s="273">
        <v>287</v>
      </c>
      <c r="Z128" s="274">
        <v>310</v>
      </c>
      <c r="AA128" s="275">
        <v>597</v>
      </c>
      <c r="AB128" s="273">
        <v>80</v>
      </c>
      <c r="AC128" s="274">
        <v>64</v>
      </c>
      <c r="AD128" s="275">
        <v>72</v>
      </c>
      <c r="AE128" s="273">
        <v>287</v>
      </c>
      <c r="AF128" s="274">
        <v>310</v>
      </c>
      <c r="AG128" s="275">
        <v>597</v>
      </c>
      <c r="AH128" s="273">
        <v>36.4</v>
      </c>
      <c r="AI128" s="274">
        <v>33.799999999999997</v>
      </c>
      <c r="AJ128" s="275">
        <v>35.1</v>
      </c>
      <c r="AK128" s="273">
        <v>287</v>
      </c>
      <c r="AL128" s="274">
        <v>310</v>
      </c>
      <c r="AM128" s="275">
        <v>597</v>
      </c>
      <c r="AN128" s="273">
        <v>84</v>
      </c>
      <c r="AO128" s="274">
        <v>70</v>
      </c>
      <c r="AP128" s="275">
        <v>77</v>
      </c>
      <c r="AQ128" s="273">
        <v>1322</v>
      </c>
      <c r="AR128" s="274">
        <v>1370</v>
      </c>
      <c r="AS128" s="275">
        <v>2692</v>
      </c>
      <c r="AT128" s="273">
        <v>84</v>
      </c>
      <c r="AU128" s="274">
        <v>71</v>
      </c>
      <c r="AV128" s="275">
        <v>77</v>
      </c>
      <c r="AW128" s="273">
        <v>1322</v>
      </c>
      <c r="AX128" s="274">
        <v>1370</v>
      </c>
      <c r="AY128" s="275">
        <v>2692</v>
      </c>
      <c r="AZ128" s="273">
        <v>38.200000000000003</v>
      </c>
      <c r="BA128" s="274">
        <v>36.1</v>
      </c>
      <c r="BB128" s="275">
        <v>37.200000000000003</v>
      </c>
      <c r="BC128" s="273">
        <v>1322</v>
      </c>
      <c r="BD128" s="274">
        <v>1370</v>
      </c>
      <c r="BE128" s="275">
        <v>2692</v>
      </c>
    </row>
    <row r="129" spans="1:57" x14ac:dyDescent="0.35">
      <c r="A129" t="s">
        <v>103</v>
      </c>
      <c r="B129" t="s">
        <v>348</v>
      </c>
      <c r="C129" t="s">
        <v>338</v>
      </c>
      <c r="D129" s="273">
        <v>79</v>
      </c>
      <c r="E129" s="274">
        <v>63</v>
      </c>
      <c r="F129" s="275">
        <v>71</v>
      </c>
      <c r="G129" s="273">
        <v>929</v>
      </c>
      <c r="H129" s="274">
        <v>1006</v>
      </c>
      <c r="I129" s="275">
        <v>1935</v>
      </c>
      <c r="J129" s="273">
        <v>82</v>
      </c>
      <c r="K129" s="274">
        <v>67</v>
      </c>
      <c r="L129" s="275">
        <v>74</v>
      </c>
      <c r="M129" s="273">
        <v>929</v>
      </c>
      <c r="N129" s="274">
        <v>1006</v>
      </c>
      <c r="O129" s="275">
        <v>1935</v>
      </c>
      <c r="P129" s="273">
        <v>36.1</v>
      </c>
      <c r="Q129" s="274">
        <v>33.700000000000003</v>
      </c>
      <c r="R129" s="275">
        <v>34.799999999999997</v>
      </c>
      <c r="S129" s="273">
        <v>929</v>
      </c>
      <c r="T129" s="274">
        <v>1006</v>
      </c>
      <c r="U129" s="275">
        <v>1935</v>
      </c>
      <c r="V129" s="273">
        <v>75</v>
      </c>
      <c r="W129" s="274">
        <v>61</v>
      </c>
      <c r="X129" s="275">
        <v>68</v>
      </c>
      <c r="Y129" s="273">
        <v>704</v>
      </c>
      <c r="Z129" s="274">
        <v>714</v>
      </c>
      <c r="AA129" s="275">
        <v>1418</v>
      </c>
      <c r="AB129" s="273">
        <v>77</v>
      </c>
      <c r="AC129" s="274">
        <v>64</v>
      </c>
      <c r="AD129" s="275">
        <v>70</v>
      </c>
      <c r="AE129" s="273">
        <v>704</v>
      </c>
      <c r="AF129" s="274">
        <v>714</v>
      </c>
      <c r="AG129" s="275">
        <v>1418</v>
      </c>
      <c r="AH129" s="273">
        <v>34.4</v>
      </c>
      <c r="AI129" s="274">
        <v>32.5</v>
      </c>
      <c r="AJ129" s="275">
        <v>33.4</v>
      </c>
      <c r="AK129" s="273">
        <v>704</v>
      </c>
      <c r="AL129" s="274">
        <v>714</v>
      </c>
      <c r="AM129" s="275">
        <v>1418</v>
      </c>
      <c r="AN129" s="273">
        <v>78</v>
      </c>
      <c r="AO129" s="274">
        <v>62</v>
      </c>
      <c r="AP129" s="275">
        <v>70</v>
      </c>
      <c r="AQ129" s="273">
        <v>1769</v>
      </c>
      <c r="AR129" s="274">
        <v>1886</v>
      </c>
      <c r="AS129" s="275">
        <v>3655</v>
      </c>
      <c r="AT129" s="273">
        <v>79</v>
      </c>
      <c r="AU129" s="274">
        <v>65</v>
      </c>
      <c r="AV129" s="275">
        <v>72</v>
      </c>
      <c r="AW129" s="273">
        <v>1769</v>
      </c>
      <c r="AX129" s="274">
        <v>1886</v>
      </c>
      <c r="AY129" s="275">
        <v>3655</v>
      </c>
      <c r="AZ129" s="273">
        <v>35.4</v>
      </c>
      <c r="BA129" s="274">
        <v>33.299999999999997</v>
      </c>
      <c r="BB129" s="275">
        <v>34.299999999999997</v>
      </c>
      <c r="BC129" s="273">
        <v>1769</v>
      </c>
      <c r="BD129" s="274">
        <v>1886</v>
      </c>
      <c r="BE129" s="275">
        <v>3655</v>
      </c>
    </row>
    <row r="130" spans="1:57" x14ac:dyDescent="0.35">
      <c r="A130" t="s">
        <v>125</v>
      </c>
      <c r="B130" t="s">
        <v>370</v>
      </c>
      <c r="C130" t="s">
        <v>352</v>
      </c>
      <c r="D130" s="273">
        <v>80</v>
      </c>
      <c r="E130" s="274">
        <v>60</v>
      </c>
      <c r="F130" s="275">
        <v>70</v>
      </c>
      <c r="G130" s="273">
        <v>827</v>
      </c>
      <c r="H130" s="274">
        <v>924</v>
      </c>
      <c r="I130" s="275">
        <v>1751</v>
      </c>
      <c r="J130" s="273">
        <v>81</v>
      </c>
      <c r="K130" s="274">
        <v>63</v>
      </c>
      <c r="L130" s="275">
        <v>71</v>
      </c>
      <c r="M130" s="273">
        <v>827</v>
      </c>
      <c r="N130" s="274">
        <v>924</v>
      </c>
      <c r="O130" s="275">
        <v>1751</v>
      </c>
      <c r="P130" s="273">
        <v>37.5</v>
      </c>
      <c r="Q130" s="274">
        <v>34.299999999999997</v>
      </c>
      <c r="R130" s="275">
        <v>35.799999999999997</v>
      </c>
      <c r="S130" s="273">
        <v>827</v>
      </c>
      <c r="T130" s="274">
        <v>924</v>
      </c>
      <c r="U130" s="275">
        <v>1751</v>
      </c>
      <c r="V130" s="273">
        <v>78</v>
      </c>
      <c r="W130" s="274">
        <v>55</v>
      </c>
      <c r="X130" s="275">
        <v>67</v>
      </c>
      <c r="Y130" s="273">
        <v>357</v>
      </c>
      <c r="Z130" s="274">
        <v>336</v>
      </c>
      <c r="AA130" s="275">
        <v>693</v>
      </c>
      <c r="AB130" s="273">
        <v>80</v>
      </c>
      <c r="AC130" s="274">
        <v>60</v>
      </c>
      <c r="AD130" s="275">
        <v>70</v>
      </c>
      <c r="AE130" s="273">
        <v>357</v>
      </c>
      <c r="AF130" s="274">
        <v>336</v>
      </c>
      <c r="AG130" s="275">
        <v>693</v>
      </c>
      <c r="AH130" s="273">
        <v>36.200000000000003</v>
      </c>
      <c r="AI130" s="274">
        <v>32.799999999999997</v>
      </c>
      <c r="AJ130" s="275">
        <v>34.5</v>
      </c>
      <c r="AK130" s="273">
        <v>357</v>
      </c>
      <c r="AL130" s="274">
        <v>336</v>
      </c>
      <c r="AM130" s="275">
        <v>693</v>
      </c>
      <c r="AN130" s="273">
        <v>78</v>
      </c>
      <c r="AO130" s="274">
        <v>59</v>
      </c>
      <c r="AP130" s="275">
        <v>68</v>
      </c>
      <c r="AQ130" s="273">
        <v>1245</v>
      </c>
      <c r="AR130" s="274">
        <v>1311</v>
      </c>
      <c r="AS130" s="275">
        <v>2556</v>
      </c>
      <c r="AT130" s="273">
        <v>80</v>
      </c>
      <c r="AU130" s="274">
        <v>62</v>
      </c>
      <c r="AV130" s="275">
        <v>71</v>
      </c>
      <c r="AW130" s="273">
        <v>1245</v>
      </c>
      <c r="AX130" s="274">
        <v>1311</v>
      </c>
      <c r="AY130" s="275">
        <v>2556</v>
      </c>
      <c r="AZ130" s="273">
        <v>37</v>
      </c>
      <c r="BA130" s="274">
        <v>33.9</v>
      </c>
      <c r="BB130" s="275">
        <v>35.4</v>
      </c>
      <c r="BC130" s="273">
        <v>1245</v>
      </c>
      <c r="BD130" s="274">
        <v>1311</v>
      </c>
      <c r="BE130" s="275">
        <v>2556</v>
      </c>
    </row>
    <row r="131" spans="1:57" x14ac:dyDescent="0.35">
      <c r="A131" t="s">
        <v>104</v>
      </c>
      <c r="B131" t="s">
        <v>349</v>
      </c>
      <c r="C131" t="s">
        <v>338</v>
      </c>
      <c r="D131" s="273">
        <v>71</v>
      </c>
      <c r="E131" s="274">
        <v>58</v>
      </c>
      <c r="F131" s="275">
        <v>64</v>
      </c>
      <c r="G131" s="273">
        <v>438</v>
      </c>
      <c r="H131" s="274">
        <v>469</v>
      </c>
      <c r="I131" s="275">
        <v>907</v>
      </c>
      <c r="J131" s="273">
        <v>73</v>
      </c>
      <c r="K131" s="274">
        <v>60</v>
      </c>
      <c r="L131" s="275">
        <v>66</v>
      </c>
      <c r="M131" s="273">
        <v>438</v>
      </c>
      <c r="N131" s="274">
        <v>469</v>
      </c>
      <c r="O131" s="275">
        <v>907</v>
      </c>
      <c r="P131" s="273">
        <v>36.5</v>
      </c>
      <c r="Q131" s="274">
        <v>33.5</v>
      </c>
      <c r="R131" s="275">
        <v>34.9</v>
      </c>
      <c r="S131" s="273">
        <v>438</v>
      </c>
      <c r="T131" s="274">
        <v>469</v>
      </c>
      <c r="U131" s="275">
        <v>907</v>
      </c>
      <c r="V131" s="273">
        <v>73</v>
      </c>
      <c r="W131" s="274">
        <v>56</v>
      </c>
      <c r="X131" s="275">
        <v>65</v>
      </c>
      <c r="Y131" s="273">
        <v>1103</v>
      </c>
      <c r="Z131" s="274">
        <v>1104</v>
      </c>
      <c r="AA131" s="275">
        <v>2207</v>
      </c>
      <c r="AB131" s="273">
        <v>75</v>
      </c>
      <c r="AC131" s="274">
        <v>59</v>
      </c>
      <c r="AD131" s="275">
        <v>67</v>
      </c>
      <c r="AE131" s="273">
        <v>1103</v>
      </c>
      <c r="AF131" s="274">
        <v>1104</v>
      </c>
      <c r="AG131" s="275">
        <v>2207</v>
      </c>
      <c r="AH131" s="273">
        <v>35.299999999999997</v>
      </c>
      <c r="AI131" s="274">
        <v>32.6</v>
      </c>
      <c r="AJ131" s="275">
        <v>34</v>
      </c>
      <c r="AK131" s="273">
        <v>1103</v>
      </c>
      <c r="AL131" s="274">
        <v>1104</v>
      </c>
      <c r="AM131" s="275">
        <v>2207</v>
      </c>
      <c r="AN131" s="273">
        <v>72</v>
      </c>
      <c r="AO131" s="274">
        <v>56</v>
      </c>
      <c r="AP131" s="275">
        <v>64</v>
      </c>
      <c r="AQ131" s="273">
        <v>1695</v>
      </c>
      <c r="AR131" s="274">
        <v>1779</v>
      </c>
      <c r="AS131" s="275">
        <v>3474</v>
      </c>
      <c r="AT131" s="273">
        <v>74</v>
      </c>
      <c r="AU131" s="274">
        <v>59</v>
      </c>
      <c r="AV131" s="275">
        <v>66</v>
      </c>
      <c r="AW131" s="273">
        <v>1695</v>
      </c>
      <c r="AX131" s="274">
        <v>1779</v>
      </c>
      <c r="AY131" s="275">
        <v>3474</v>
      </c>
      <c r="AZ131" s="273">
        <v>35.6</v>
      </c>
      <c r="BA131" s="274">
        <v>32.9</v>
      </c>
      <c r="BB131" s="275">
        <v>34.200000000000003</v>
      </c>
      <c r="BC131" s="273">
        <v>1695</v>
      </c>
      <c r="BD131" s="274">
        <v>1779</v>
      </c>
      <c r="BE131" s="275">
        <v>3474</v>
      </c>
    </row>
    <row r="132" spans="1:57" x14ac:dyDescent="0.35">
      <c r="A132" t="s">
        <v>126</v>
      </c>
      <c r="B132" t="s">
        <v>371</v>
      </c>
      <c r="C132" t="s">
        <v>352</v>
      </c>
      <c r="D132" s="273">
        <v>82</v>
      </c>
      <c r="E132" s="274">
        <v>69</v>
      </c>
      <c r="F132" s="275">
        <v>75</v>
      </c>
      <c r="G132" s="273">
        <v>911</v>
      </c>
      <c r="H132" s="274">
        <v>897</v>
      </c>
      <c r="I132" s="275">
        <v>1808</v>
      </c>
      <c r="J132" s="273">
        <v>83</v>
      </c>
      <c r="K132" s="274">
        <v>70</v>
      </c>
      <c r="L132" s="275">
        <v>76</v>
      </c>
      <c r="M132" s="273">
        <v>911</v>
      </c>
      <c r="N132" s="274">
        <v>897</v>
      </c>
      <c r="O132" s="275">
        <v>1808</v>
      </c>
      <c r="P132" s="273">
        <v>37.1</v>
      </c>
      <c r="Q132" s="274">
        <v>35.200000000000003</v>
      </c>
      <c r="R132" s="275">
        <v>36.200000000000003</v>
      </c>
      <c r="S132" s="273">
        <v>911</v>
      </c>
      <c r="T132" s="274">
        <v>897</v>
      </c>
      <c r="U132" s="275">
        <v>1808</v>
      </c>
      <c r="V132" s="273">
        <v>74</v>
      </c>
      <c r="W132" s="274">
        <v>61</v>
      </c>
      <c r="X132" s="275">
        <v>67</v>
      </c>
      <c r="Y132" s="273">
        <v>817</v>
      </c>
      <c r="Z132" s="274">
        <v>937</v>
      </c>
      <c r="AA132" s="275">
        <v>1754</v>
      </c>
      <c r="AB132" s="273">
        <v>76</v>
      </c>
      <c r="AC132" s="274">
        <v>64</v>
      </c>
      <c r="AD132" s="275">
        <v>70</v>
      </c>
      <c r="AE132" s="273">
        <v>817</v>
      </c>
      <c r="AF132" s="274">
        <v>937</v>
      </c>
      <c r="AG132" s="275">
        <v>1754</v>
      </c>
      <c r="AH132" s="273">
        <v>34.799999999999997</v>
      </c>
      <c r="AI132" s="274">
        <v>32.5</v>
      </c>
      <c r="AJ132" s="275">
        <v>33.6</v>
      </c>
      <c r="AK132" s="273">
        <v>817</v>
      </c>
      <c r="AL132" s="274">
        <v>937</v>
      </c>
      <c r="AM132" s="275">
        <v>1754</v>
      </c>
      <c r="AN132" s="273">
        <v>77</v>
      </c>
      <c r="AO132" s="274">
        <v>64</v>
      </c>
      <c r="AP132" s="275">
        <v>70</v>
      </c>
      <c r="AQ132" s="273">
        <v>1834</v>
      </c>
      <c r="AR132" s="274">
        <v>1974</v>
      </c>
      <c r="AS132" s="275">
        <v>3808</v>
      </c>
      <c r="AT132" s="273">
        <v>79</v>
      </c>
      <c r="AU132" s="274">
        <v>66</v>
      </c>
      <c r="AV132" s="275">
        <v>72</v>
      </c>
      <c r="AW132" s="273">
        <v>1834</v>
      </c>
      <c r="AX132" s="274">
        <v>1974</v>
      </c>
      <c r="AY132" s="275">
        <v>3808</v>
      </c>
      <c r="AZ132" s="273">
        <v>35.9</v>
      </c>
      <c r="BA132" s="274">
        <v>33.700000000000003</v>
      </c>
      <c r="BB132" s="275">
        <v>34.799999999999997</v>
      </c>
      <c r="BC132" s="273">
        <v>1834</v>
      </c>
      <c r="BD132" s="274">
        <v>1974</v>
      </c>
      <c r="BE132" s="275">
        <v>3808</v>
      </c>
    </row>
    <row r="133" spans="1:57" x14ac:dyDescent="0.35">
      <c r="A133" t="s">
        <v>105</v>
      </c>
      <c r="B133" t="s">
        <v>350</v>
      </c>
      <c r="C133" t="s">
        <v>338</v>
      </c>
      <c r="D133" s="273">
        <v>84</v>
      </c>
      <c r="E133" s="274">
        <v>67</v>
      </c>
      <c r="F133" s="275">
        <v>75</v>
      </c>
      <c r="G133" s="273">
        <v>723</v>
      </c>
      <c r="H133" s="274">
        <v>792</v>
      </c>
      <c r="I133" s="275">
        <v>1515</v>
      </c>
      <c r="J133" s="273">
        <v>84</v>
      </c>
      <c r="K133" s="274">
        <v>67</v>
      </c>
      <c r="L133" s="275">
        <v>75</v>
      </c>
      <c r="M133" s="273">
        <v>723</v>
      </c>
      <c r="N133" s="274">
        <v>792</v>
      </c>
      <c r="O133" s="275">
        <v>1515</v>
      </c>
      <c r="P133" s="273">
        <v>38.200000000000003</v>
      </c>
      <c r="Q133" s="274">
        <v>35.6</v>
      </c>
      <c r="R133" s="275">
        <v>36.9</v>
      </c>
      <c r="S133" s="273">
        <v>723</v>
      </c>
      <c r="T133" s="274">
        <v>792</v>
      </c>
      <c r="U133" s="275">
        <v>1515</v>
      </c>
      <c r="V133" s="273">
        <v>78</v>
      </c>
      <c r="W133" s="274">
        <v>62</v>
      </c>
      <c r="X133" s="275">
        <v>70</v>
      </c>
      <c r="Y133" s="273">
        <v>582</v>
      </c>
      <c r="Z133" s="274">
        <v>643</v>
      </c>
      <c r="AA133" s="275">
        <v>1225</v>
      </c>
      <c r="AB133" s="273">
        <v>79</v>
      </c>
      <c r="AC133" s="274">
        <v>63</v>
      </c>
      <c r="AD133" s="275">
        <v>71</v>
      </c>
      <c r="AE133" s="273">
        <v>582</v>
      </c>
      <c r="AF133" s="274">
        <v>643</v>
      </c>
      <c r="AG133" s="275">
        <v>1225</v>
      </c>
      <c r="AH133" s="273">
        <v>36</v>
      </c>
      <c r="AI133" s="274">
        <v>33.299999999999997</v>
      </c>
      <c r="AJ133" s="275">
        <v>34.5</v>
      </c>
      <c r="AK133" s="273">
        <v>582</v>
      </c>
      <c r="AL133" s="274">
        <v>643</v>
      </c>
      <c r="AM133" s="275">
        <v>1225</v>
      </c>
      <c r="AN133" s="273">
        <v>81</v>
      </c>
      <c r="AO133" s="274">
        <v>64</v>
      </c>
      <c r="AP133" s="275">
        <v>72</v>
      </c>
      <c r="AQ133" s="273">
        <v>1531</v>
      </c>
      <c r="AR133" s="274">
        <v>1677</v>
      </c>
      <c r="AS133" s="275">
        <v>3208</v>
      </c>
      <c r="AT133" s="273">
        <v>81</v>
      </c>
      <c r="AU133" s="274">
        <v>65</v>
      </c>
      <c r="AV133" s="275">
        <v>73</v>
      </c>
      <c r="AW133" s="273">
        <v>1531</v>
      </c>
      <c r="AX133" s="274">
        <v>1677</v>
      </c>
      <c r="AY133" s="275">
        <v>3208</v>
      </c>
      <c r="AZ133" s="273">
        <v>37.5</v>
      </c>
      <c r="BA133" s="274">
        <v>34.799999999999997</v>
      </c>
      <c r="BB133" s="275">
        <v>36.1</v>
      </c>
      <c r="BC133" s="273">
        <v>1531</v>
      </c>
      <c r="BD133" s="274">
        <v>1677</v>
      </c>
      <c r="BE133" s="275">
        <v>3208</v>
      </c>
    </row>
    <row r="134" spans="1:57" x14ac:dyDescent="0.35">
      <c r="A134" t="s">
        <v>106</v>
      </c>
      <c r="B134" t="s">
        <v>351</v>
      </c>
      <c r="C134" t="s">
        <v>338</v>
      </c>
      <c r="D134" s="273">
        <v>86</v>
      </c>
      <c r="E134" s="274">
        <v>63</v>
      </c>
      <c r="F134" s="275">
        <v>74</v>
      </c>
      <c r="G134" s="273">
        <v>222</v>
      </c>
      <c r="H134" s="274">
        <v>243</v>
      </c>
      <c r="I134" s="275">
        <v>465</v>
      </c>
      <c r="J134" s="273">
        <v>86</v>
      </c>
      <c r="K134" s="274">
        <v>64</v>
      </c>
      <c r="L134" s="275">
        <v>75</v>
      </c>
      <c r="M134" s="273">
        <v>222</v>
      </c>
      <c r="N134" s="274">
        <v>243</v>
      </c>
      <c r="O134" s="275">
        <v>465</v>
      </c>
      <c r="P134" s="273">
        <v>38</v>
      </c>
      <c r="Q134" s="274">
        <v>34.799999999999997</v>
      </c>
      <c r="R134" s="275">
        <v>36.299999999999997</v>
      </c>
      <c r="S134" s="273">
        <v>222</v>
      </c>
      <c r="T134" s="274">
        <v>243</v>
      </c>
      <c r="U134" s="275">
        <v>465</v>
      </c>
      <c r="V134" s="273">
        <v>74</v>
      </c>
      <c r="W134" s="274">
        <v>59</v>
      </c>
      <c r="X134" s="275">
        <v>66</v>
      </c>
      <c r="Y134" s="273">
        <v>442</v>
      </c>
      <c r="Z134" s="274">
        <v>464</v>
      </c>
      <c r="AA134" s="275">
        <v>906</v>
      </c>
      <c r="AB134" s="273">
        <v>75</v>
      </c>
      <c r="AC134" s="274">
        <v>61</v>
      </c>
      <c r="AD134" s="275">
        <v>67</v>
      </c>
      <c r="AE134" s="273">
        <v>442</v>
      </c>
      <c r="AF134" s="274">
        <v>464</v>
      </c>
      <c r="AG134" s="275">
        <v>906</v>
      </c>
      <c r="AH134" s="273">
        <v>35.700000000000003</v>
      </c>
      <c r="AI134" s="274">
        <v>33.6</v>
      </c>
      <c r="AJ134" s="275">
        <v>34.6</v>
      </c>
      <c r="AK134" s="273">
        <v>442</v>
      </c>
      <c r="AL134" s="274">
        <v>464</v>
      </c>
      <c r="AM134" s="275">
        <v>906</v>
      </c>
      <c r="AN134" s="273">
        <v>77</v>
      </c>
      <c r="AO134" s="274">
        <v>60</v>
      </c>
      <c r="AP134" s="275">
        <v>68</v>
      </c>
      <c r="AQ134" s="273">
        <v>779</v>
      </c>
      <c r="AR134" s="274">
        <v>848</v>
      </c>
      <c r="AS134" s="275">
        <v>1627</v>
      </c>
      <c r="AT134" s="273">
        <v>78</v>
      </c>
      <c r="AU134" s="274">
        <v>61</v>
      </c>
      <c r="AV134" s="275">
        <v>69</v>
      </c>
      <c r="AW134" s="273">
        <v>779</v>
      </c>
      <c r="AX134" s="274">
        <v>848</v>
      </c>
      <c r="AY134" s="275">
        <v>1627</v>
      </c>
      <c r="AZ134" s="273">
        <v>36.6</v>
      </c>
      <c r="BA134" s="274">
        <v>34.1</v>
      </c>
      <c r="BB134" s="275">
        <v>35.299999999999997</v>
      </c>
      <c r="BC134" s="273">
        <v>779</v>
      </c>
      <c r="BD134" s="274">
        <v>848</v>
      </c>
      <c r="BE134" s="275">
        <v>1627</v>
      </c>
    </row>
    <row r="135" spans="1:57" x14ac:dyDescent="0.35">
      <c r="A135" t="s">
        <v>130</v>
      </c>
      <c r="B135" t="s">
        <v>375</v>
      </c>
      <c r="C135" t="s">
        <v>372</v>
      </c>
      <c r="D135" s="273">
        <v>80</v>
      </c>
      <c r="E135" s="274">
        <v>64</v>
      </c>
      <c r="F135" s="275">
        <v>72</v>
      </c>
      <c r="G135" s="273">
        <v>2473</v>
      </c>
      <c r="H135" s="274">
        <v>2613</v>
      </c>
      <c r="I135" s="275">
        <v>5086</v>
      </c>
      <c r="J135" s="273">
        <v>81</v>
      </c>
      <c r="K135" s="274">
        <v>66</v>
      </c>
      <c r="L135" s="275">
        <v>73</v>
      </c>
      <c r="M135" s="273">
        <v>2473</v>
      </c>
      <c r="N135" s="274">
        <v>2613</v>
      </c>
      <c r="O135" s="275">
        <v>5086</v>
      </c>
      <c r="P135" s="273">
        <v>37</v>
      </c>
      <c r="Q135" s="274">
        <v>34.700000000000003</v>
      </c>
      <c r="R135" s="275">
        <v>35.799999999999997</v>
      </c>
      <c r="S135" s="273">
        <v>2473</v>
      </c>
      <c r="T135" s="274">
        <v>2613</v>
      </c>
      <c r="U135" s="275">
        <v>5086</v>
      </c>
      <c r="V135" s="273">
        <v>64</v>
      </c>
      <c r="W135" s="274">
        <v>50</v>
      </c>
      <c r="X135" s="275">
        <v>57</v>
      </c>
      <c r="Y135" s="273">
        <v>547</v>
      </c>
      <c r="Z135" s="274">
        <v>536</v>
      </c>
      <c r="AA135" s="275">
        <v>1083</v>
      </c>
      <c r="AB135" s="273">
        <v>67</v>
      </c>
      <c r="AC135" s="274">
        <v>54</v>
      </c>
      <c r="AD135" s="275">
        <v>60</v>
      </c>
      <c r="AE135" s="273">
        <v>547</v>
      </c>
      <c r="AF135" s="274">
        <v>536</v>
      </c>
      <c r="AG135" s="275">
        <v>1083</v>
      </c>
      <c r="AH135" s="273">
        <v>33.5</v>
      </c>
      <c r="AI135" s="274">
        <v>31.5</v>
      </c>
      <c r="AJ135" s="275">
        <v>32.5</v>
      </c>
      <c r="AK135" s="273">
        <v>547</v>
      </c>
      <c r="AL135" s="274">
        <v>536</v>
      </c>
      <c r="AM135" s="275">
        <v>1083</v>
      </c>
      <c r="AN135" s="273">
        <v>77</v>
      </c>
      <c r="AO135" s="274">
        <v>61</v>
      </c>
      <c r="AP135" s="275">
        <v>69</v>
      </c>
      <c r="AQ135" s="273">
        <v>3228</v>
      </c>
      <c r="AR135" s="274">
        <v>3349</v>
      </c>
      <c r="AS135" s="275">
        <v>6577</v>
      </c>
      <c r="AT135" s="273">
        <v>78</v>
      </c>
      <c r="AU135" s="274">
        <v>64</v>
      </c>
      <c r="AV135" s="275">
        <v>71</v>
      </c>
      <c r="AW135" s="273">
        <v>3228</v>
      </c>
      <c r="AX135" s="274">
        <v>3349</v>
      </c>
      <c r="AY135" s="275">
        <v>6577</v>
      </c>
      <c r="AZ135" s="273">
        <v>36.4</v>
      </c>
      <c r="BA135" s="274">
        <v>34.1</v>
      </c>
      <c r="BB135" s="275">
        <v>35.200000000000003</v>
      </c>
      <c r="BC135" s="273">
        <v>3228</v>
      </c>
      <c r="BD135" s="274">
        <v>3349</v>
      </c>
      <c r="BE135" s="275">
        <v>6577</v>
      </c>
    </row>
    <row r="136" spans="1:57" x14ac:dyDescent="0.35">
      <c r="A136" t="s">
        <v>82</v>
      </c>
      <c r="B136" t="s">
        <v>327</v>
      </c>
      <c r="C136" t="s">
        <v>324</v>
      </c>
      <c r="D136" s="273">
        <v>77</v>
      </c>
      <c r="E136" s="274">
        <v>63</v>
      </c>
      <c r="F136" s="275">
        <v>70</v>
      </c>
      <c r="G136" s="273">
        <v>2777</v>
      </c>
      <c r="H136" s="274">
        <v>2997</v>
      </c>
      <c r="I136" s="275">
        <v>5774</v>
      </c>
      <c r="J136" s="273">
        <v>79</v>
      </c>
      <c r="K136" s="274">
        <v>65</v>
      </c>
      <c r="L136" s="275">
        <v>72</v>
      </c>
      <c r="M136" s="273">
        <v>2777</v>
      </c>
      <c r="N136" s="274">
        <v>2997</v>
      </c>
      <c r="O136" s="275">
        <v>5774</v>
      </c>
      <c r="P136" s="273">
        <v>36</v>
      </c>
      <c r="Q136" s="274">
        <v>33.9</v>
      </c>
      <c r="R136" s="275">
        <v>34.9</v>
      </c>
      <c r="S136" s="273">
        <v>2777</v>
      </c>
      <c r="T136" s="274">
        <v>2997</v>
      </c>
      <c r="U136" s="275">
        <v>5774</v>
      </c>
      <c r="V136" s="273">
        <v>65</v>
      </c>
      <c r="W136" s="274">
        <v>48</v>
      </c>
      <c r="X136" s="275">
        <v>56</v>
      </c>
      <c r="Y136" s="273">
        <v>520</v>
      </c>
      <c r="Z136" s="274">
        <v>546</v>
      </c>
      <c r="AA136" s="275">
        <v>1066</v>
      </c>
      <c r="AB136" s="273">
        <v>68</v>
      </c>
      <c r="AC136" s="274">
        <v>53</v>
      </c>
      <c r="AD136" s="275">
        <v>60</v>
      </c>
      <c r="AE136" s="273">
        <v>520</v>
      </c>
      <c r="AF136" s="274">
        <v>546</v>
      </c>
      <c r="AG136" s="275">
        <v>1066</v>
      </c>
      <c r="AH136" s="273">
        <v>33.9</v>
      </c>
      <c r="AI136" s="274">
        <v>31.5</v>
      </c>
      <c r="AJ136" s="275">
        <v>32.6</v>
      </c>
      <c r="AK136" s="273">
        <v>520</v>
      </c>
      <c r="AL136" s="274">
        <v>546</v>
      </c>
      <c r="AM136" s="275">
        <v>1066</v>
      </c>
      <c r="AN136" s="273">
        <v>75</v>
      </c>
      <c r="AO136" s="274">
        <v>60</v>
      </c>
      <c r="AP136" s="275">
        <v>67</v>
      </c>
      <c r="AQ136" s="273">
        <v>3638</v>
      </c>
      <c r="AR136" s="274">
        <v>3935</v>
      </c>
      <c r="AS136" s="275">
        <v>7573</v>
      </c>
      <c r="AT136" s="273">
        <v>77</v>
      </c>
      <c r="AU136" s="274">
        <v>63</v>
      </c>
      <c r="AV136" s="275">
        <v>70</v>
      </c>
      <c r="AW136" s="273">
        <v>3638</v>
      </c>
      <c r="AX136" s="274">
        <v>3935</v>
      </c>
      <c r="AY136" s="275">
        <v>7573</v>
      </c>
      <c r="AZ136" s="273">
        <v>35.6</v>
      </c>
      <c r="BA136" s="274">
        <v>33.4</v>
      </c>
      <c r="BB136" s="275">
        <v>34.4</v>
      </c>
      <c r="BC136" s="273">
        <v>3638</v>
      </c>
      <c r="BD136" s="274">
        <v>3935</v>
      </c>
      <c r="BE136" s="275">
        <v>7573</v>
      </c>
    </row>
    <row r="137" spans="1:57" x14ac:dyDescent="0.35">
      <c r="A137" t="s">
        <v>21</v>
      </c>
      <c r="B137" t="s">
        <v>267</v>
      </c>
      <c r="C137" t="s">
        <v>260</v>
      </c>
      <c r="D137" s="273" t="s">
        <v>416</v>
      </c>
      <c r="E137" s="274" t="s">
        <v>416</v>
      </c>
      <c r="F137" s="275" t="s">
        <v>416</v>
      </c>
      <c r="G137" s="273" t="s">
        <v>416</v>
      </c>
      <c r="H137" s="274" t="s">
        <v>416</v>
      </c>
      <c r="I137" s="275" t="s">
        <v>416</v>
      </c>
      <c r="J137" s="273" t="s">
        <v>416</v>
      </c>
      <c r="K137" s="274" t="s">
        <v>416</v>
      </c>
      <c r="L137" s="275" t="s">
        <v>416</v>
      </c>
      <c r="M137" s="273" t="s">
        <v>416</v>
      </c>
      <c r="N137" s="274" t="s">
        <v>416</v>
      </c>
      <c r="O137" s="275" t="s">
        <v>416</v>
      </c>
      <c r="P137" s="273" t="s">
        <v>416</v>
      </c>
      <c r="Q137" s="274" t="s">
        <v>416</v>
      </c>
      <c r="R137" s="275" t="s">
        <v>416</v>
      </c>
      <c r="S137" s="273" t="s">
        <v>416</v>
      </c>
      <c r="T137" s="274" t="s">
        <v>416</v>
      </c>
      <c r="U137" s="275" t="s">
        <v>416</v>
      </c>
      <c r="V137" s="273" t="s">
        <v>416</v>
      </c>
      <c r="W137" s="274" t="s">
        <v>416</v>
      </c>
      <c r="X137" s="275" t="s">
        <v>416</v>
      </c>
      <c r="Y137" s="273" t="s">
        <v>416</v>
      </c>
      <c r="Z137" s="274" t="s">
        <v>416</v>
      </c>
      <c r="AA137" s="275" t="s">
        <v>416</v>
      </c>
      <c r="AB137" s="273" t="s">
        <v>416</v>
      </c>
      <c r="AC137" s="274" t="s">
        <v>416</v>
      </c>
      <c r="AD137" s="275" t="s">
        <v>416</v>
      </c>
      <c r="AE137" s="273" t="s">
        <v>416</v>
      </c>
      <c r="AF137" s="274" t="s">
        <v>416</v>
      </c>
      <c r="AG137" s="275" t="s">
        <v>416</v>
      </c>
      <c r="AH137" s="273" t="s">
        <v>416</v>
      </c>
      <c r="AI137" s="274" t="s">
        <v>416</v>
      </c>
      <c r="AJ137" s="275" t="s">
        <v>416</v>
      </c>
      <c r="AK137" s="273" t="s">
        <v>416</v>
      </c>
      <c r="AL137" s="274" t="s">
        <v>416</v>
      </c>
      <c r="AM137" s="275" t="s">
        <v>416</v>
      </c>
      <c r="AN137" s="273">
        <v>71</v>
      </c>
      <c r="AO137" s="274">
        <v>55</v>
      </c>
      <c r="AP137" s="275">
        <v>63</v>
      </c>
      <c r="AQ137" s="273">
        <v>2529</v>
      </c>
      <c r="AR137" s="274">
        <v>2620</v>
      </c>
      <c r="AS137" s="275">
        <v>5149</v>
      </c>
      <c r="AT137" s="273">
        <v>72</v>
      </c>
      <c r="AU137" s="274">
        <v>58</v>
      </c>
      <c r="AV137" s="275">
        <v>65</v>
      </c>
      <c r="AW137" s="273">
        <v>2529</v>
      </c>
      <c r="AX137" s="274">
        <v>2620</v>
      </c>
      <c r="AY137" s="275">
        <v>5149</v>
      </c>
      <c r="AZ137" s="273">
        <v>35</v>
      </c>
      <c r="BA137" s="274">
        <v>32.9</v>
      </c>
      <c r="BB137" s="275">
        <v>33.9</v>
      </c>
      <c r="BC137" s="273">
        <v>2529</v>
      </c>
      <c r="BD137" s="274">
        <v>2620</v>
      </c>
      <c r="BE137" s="275">
        <v>5149</v>
      </c>
    </row>
    <row r="138" spans="1:57" x14ac:dyDescent="0.35">
      <c r="A138" t="s">
        <v>56</v>
      </c>
      <c r="B138" t="s">
        <v>301</v>
      </c>
      <c r="C138" t="s">
        <v>299</v>
      </c>
      <c r="D138" s="273">
        <v>77</v>
      </c>
      <c r="E138" s="274">
        <v>61</v>
      </c>
      <c r="F138" s="275">
        <v>68</v>
      </c>
      <c r="G138" s="273">
        <v>4018</v>
      </c>
      <c r="H138" s="274">
        <v>4191</v>
      </c>
      <c r="I138" s="275">
        <v>8209</v>
      </c>
      <c r="J138" s="273">
        <v>79</v>
      </c>
      <c r="K138" s="274">
        <v>64</v>
      </c>
      <c r="L138" s="275">
        <v>71</v>
      </c>
      <c r="M138" s="273">
        <v>4018</v>
      </c>
      <c r="N138" s="274">
        <v>4191</v>
      </c>
      <c r="O138" s="275">
        <v>8209</v>
      </c>
      <c r="P138" s="273">
        <v>37</v>
      </c>
      <c r="Q138" s="274">
        <v>34.1</v>
      </c>
      <c r="R138" s="275">
        <v>35.5</v>
      </c>
      <c r="S138" s="273">
        <v>4018</v>
      </c>
      <c r="T138" s="274">
        <v>4191</v>
      </c>
      <c r="U138" s="275">
        <v>8209</v>
      </c>
      <c r="V138" s="273">
        <v>59</v>
      </c>
      <c r="W138" s="274">
        <v>48</v>
      </c>
      <c r="X138" s="275">
        <v>54</v>
      </c>
      <c r="Y138" s="273">
        <v>115</v>
      </c>
      <c r="Z138" s="274">
        <v>126</v>
      </c>
      <c r="AA138" s="275">
        <v>241</v>
      </c>
      <c r="AB138" s="273">
        <v>64</v>
      </c>
      <c r="AC138" s="274">
        <v>50</v>
      </c>
      <c r="AD138" s="275">
        <v>57</v>
      </c>
      <c r="AE138" s="273">
        <v>115</v>
      </c>
      <c r="AF138" s="274">
        <v>126</v>
      </c>
      <c r="AG138" s="275">
        <v>241</v>
      </c>
      <c r="AH138" s="273">
        <v>33.700000000000003</v>
      </c>
      <c r="AI138" s="274">
        <v>31.2</v>
      </c>
      <c r="AJ138" s="275">
        <v>32.4</v>
      </c>
      <c r="AK138" s="273">
        <v>115</v>
      </c>
      <c r="AL138" s="274">
        <v>126</v>
      </c>
      <c r="AM138" s="275">
        <v>241</v>
      </c>
      <c r="AN138" s="273">
        <v>76</v>
      </c>
      <c r="AO138" s="274">
        <v>60</v>
      </c>
      <c r="AP138" s="275">
        <v>68</v>
      </c>
      <c r="AQ138" s="273">
        <v>4299</v>
      </c>
      <c r="AR138" s="274">
        <v>4485</v>
      </c>
      <c r="AS138" s="275">
        <v>8784</v>
      </c>
      <c r="AT138" s="273">
        <v>78</v>
      </c>
      <c r="AU138" s="274">
        <v>64</v>
      </c>
      <c r="AV138" s="275">
        <v>71</v>
      </c>
      <c r="AW138" s="273">
        <v>4299</v>
      </c>
      <c r="AX138" s="274">
        <v>4485</v>
      </c>
      <c r="AY138" s="275">
        <v>8784</v>
      </c>
      <c r="AZ138" s="273">
        <v>36.799999999999997</v>
      </c>
      <c r="BA138" s="274">
        <v>34</v>
      </c>
      <c r="BB138" s="275">
        <v>35.4</v>
      </c>
      <c r="BC138" s="273">
        <v>4299</v>
      </c>
      <c r="BD138" s="274">
        <v>4485</v>
      </c>
      <c r="BE138" s="275">
        <v>8784</v>
      </c>
    </row>
    <row r="139" spans="1:57" x14ac:dyDescent="0.35">
      <c r="A139" t="s">
        <v>152</v>
      </c>
      <c r="B139" t="s">
        <v>396</v>
      </c>
      <c r="C139" t="s">
        <v>392</v>
      </c>
      <c r="D139" s="273">
        <v>80</v>
      </c>
      <c r="E139" s="274">
        <v>65</v>
      </c>
      <c r="F139" s="275">
        <v>72</v>
      </c>
      <c r="G139" s="273">
        <v>3332</v>
      </c>
      <c r="H139" s="274">
        <v>3535</v>
      </c>
      <c r="I139" s="275">
        <v>6867</v>
      </c>
      <c r="J139" s="273">
        <v>81</v>
      </c>
      <c r="K139" s="274">
        <v>66</v>
      </c>
      <c r="L139" s="275">
        <v>73</v>
      </c>
      <c r="M139" s="273">
        <v>3332</v>
      </c>
      <c r="N139" s="274">
        <v>3535</v>
      </c>
      <c r="O139" s="275">
        <v>6867</v>
      </c>
      <c r="P139" s="273">
        <v>36.4</v>
      </c>
      <c r="Q139" s="274">
        <v>34.200000000000003</v>
      </c>
      <c r="R139" s="275">
        <v>35.299999999999997</v>
      </c>
      <c r="S139" s="273">
        <v>3332</v>
      </c>
      <c r="T139" s="274">
        <v>3535</v>
      </c>
      <c r="U139" s="275">
        <v>6867</v>
      </c>
      <c r="V139" s="273">
        <v>71</v>
      </c>
      <c r="W139" s="274">
        <v>46</v>
      </c>
      <c r="X139" s="275">
        <v>57</v>
      </c>
      <c r="Y139" s="273">
        <v>144</v>
      </c>
      <c r="Z139" s="274">
        <v>179</v>
      </c>
      <c r="AA139" s="275">
        <v>323</v>
      </c>
      <c r="AB139" s="273">
        <v>73</v>
      </c>
      <c r="AC139" s="274">
        <v>49</v>
      </c>
      <c r="AD139" s="275">
        <v>60</v>
      </c>
      <c r="AE139" s="273">
        <v>144</v>
      </c>
      <c r="AF139" s="274">
        <v>179</v>
      </c>
      <c r="AG139" s="275">
        <v>323</v>
      </c>
      <c r="AH139" s="273">
        <v>34.9</v>
      </c>
      <c r="AI139" s="274">
        <v>31.2</v>
      </c>
      <c r="AJ139" s="275">
        <v>32.9</v>
      </c>
      <c r="AK139" s="273">
        <v>144</v>
      </c>
      <c r="AL139" s="274">
        <v>179</v>
      </c>
      <c r="AM139" s="275">
        <v>323</v>
      </c>
      <c r="AN139" s="273">
        <v>79</v>
      </c>
      <c r="AO139" s="274">
        <v>64</v>
      </c>
      <c r="AP139" s="275">
        <v>71</v>
      </c>
      <c r="AQ139" s="273">
        <v>3895</v>
      </c>
      <c r="AR139" s="274">
        <v>4157</v>
      </c>
      <c r="AS139" s="275">
        <v>8052</v>
      </c>
      <c r="AT139" s="273">
        <v>80</v>
      </c>
      <c r="AU139" s="274">
        <v>65</v>
      </c>
      <c r="AV139" s="275">
        <v>72</v>
      </c>
      <c r="AW139" s="273">
        <v>3895</v>
      </c>
      <c r="AX139" s="274">
        <v>4157</v>
      </c>
      <c r="AY139" s="275">
        <v>8052</v>
      </c>
      <c r="AZ139" s="273">
        <v>36.299999999999997</v>
      </c>
      <c r="BA139" s="274">
        <v>34</v>
      </c>
      <c r="BB139" s="275">
        <v>35.1</v>
      </c>
      <c r="BC139" s="273">
        <v>3895</v>
      </c>
      <c r="BD139" s="274">
        <v>4157</v>
      </c>
      <c r="BE139" s="275">
        <v>8052</v>
      </c>
    </row>
    <row r="140" spans="1:57" x14ac:dyDescent="0.35">
      <c r="A140" t="s">
        <v>153</v>
      </c>
      <c r="B140" t="s">
        <v>397</v>
      </c>
      <c r="C140" t="s">
        <v>392</v>
      </c>
      <c r="D140" s="273">
        <v>77</v>
      </c>
      <c r="E140" s="274">
        <v>62</v>
      </c>
      <c r="F140" s="275">
        <v>69</v>
      </c>
      <c r="G140" s="273">
        <v>1590</v>
      </c>
      <c r="H140" s="274">
        <v>1596</v>
      </c>
      <c r="I140" s="275">
        <v>3186</v>
      </c>
      <c r="J140" s="273">
        <v>77</v>
      </c>
      <c r="K140" s="274">
        <v>64</v>
      </c>
      <c r="L140" s="275">
        <v>70</v>
      </c>
      <c r="M140" s="273">
        <v>1590</v>
      </c>
      <c r="N140" s="274">
        <v>1596</v>
      </c>
      <c r="O140" s="275">
        <v>3186</v>
      </c>
      <c r="P140" s="273">
        <v>36.9</v>
      </c>
      <c r="Q140" s="274">
        <v>34.799999999999997</v>
      </c>
      <c r="R140" s="275">
        <v>35.799999999999997</v>
      </c>
      <c r="S140" s="273">
        <v>1590</v>
      </c>
      <c r="T140" s="274">
        <v>1596</v>
      </c>
      <c r="U140" s="275">
        <v>3186</v>
      </c>
      <c r="V140" s="273">
        <v>54</v>
      </c>
      <c r="W140" s="274">
        <v>51</v>
      </c>
      <c r="X140" s="275">
        <v>53</v>
      </c>
      <c r="Y140" s="273">
        <v>72</v>
      </c>
      <c r="Z140" s="274">
        <v>67</v>
      </c>
      <c r="AA140" s="275">
        <v>139</v>
      </c>
      <c r="AB140" s="273">
        <v>54</v>
      </c>
      <c r="AC140" s="274">
        <v>52</v>
      </c>
      <c r="AD140" s="275">
        <v>53</v>
      </c>
      <c r="AE140" s="273">
        <v>72</v>
      </c>
      <c r="AF140" s="274">
        <v>67</v>
      </c>
      <c r="AG140" s="275">
        <v>139</v>
      </c>
      <c r="AH140" s="273">
        <v>33.4</v>
      </c>
      <c r="AI140" s="274">
        <v>32.9</v>
      </c>
      <c r="AJ140" s="275">
        <v>33.1</v>
      </c>
      <c r="AK140" s="273">
        <v>72</v>
      </c>
      <c r="AL140" s="274">
        <v>67</v>
      </c>
      <c r="AM140" s="275">
        <v>139</v>
      </c>
      <c r="AN140" s="273">
        <v>76</v>
      </c>
      <c r="AO140" s="274">
        <v>62</v>
      </c>
      <c r="AP140" s="275">
        <v>69</v>
      </c>
      <c r="AQ140" s="273">
        <v>2045</v>
      </c>
      <c r="AR140" s="274">
        <v>2069</v>
      </c>
      <c r="AS140" s="275">
        <v>4114</v>
      </c>
      <c r="AT140" s="273">
        <v>77</v>
      </c>
      <c r="AU140" s="274">
        <v>64</v>
      </c>
      <c r="AV140" s="275">
        <v>70</v>
      </c>
      <c r="AW140" s="273">
        <v>2045</v>
      </c>
      <c r="AX140" s="274">
        <v>2069</v>
      </c>
      <c r="AY140" s="275">
        <v>4114</v>
      </c>
      <c r="AZ140" s="273">
        <v>36.799999999999997</v>
      </c>
      <c r="BA140" s="274">
        <v>34.700000000000003</v>
      </c>
      <c r="BB140" s="275">
        <v>35.799999999999997</v>
      </c>
      <c r="BC140" s="273">
        <v>2045</v>
      </c>
      <c r="BD140" s="274">
        <v>2069</v>
      </c>
      <c r="BE140" s="275">
        <v>4114</v>
      </c>
    </row>
    <row r="141" spans="1:57" x14ac:dyDescent="0.35">
      <c r="A141" t="s">
        <v>131</v>
      </c>
      <c r="B141" t="s">
        <v>376</v>
      </c>
      <c r="C141" t="s">
        <v>372</v>
      </c>
      <c r="D141" s="273">
        <v>83</v>
      </c>
      <c r="E141" s="274">
        <v>68</v>
      </c>
      <c r="F141" s="275">
        <v>76</v>
      </c>
      <c r="G141" s="273">
        <v>2296</v>
      </c>
      <c r="H141" s="274">
        <v>2419</v>
      </c>
      <c r="I141" s="275">
        <v>4715</v>
      </c>
      <c r="J141" s="273">
        <v>84</v>
      </c>
      <c r="K141" s="274">
        <v>69</v>
      </c>
      <c r="L141" s="275">
        <v>76</v>
      </c>
      <c r="M141" s="273">
        <v>2296</v>
      </c>
      <c r="N141" s="274">
        <v>2419</v>
      </c>
      <c r="O141" s="275">
        <v>4715</v>
      </c>
      <c r="P141" s="273">
        <v>38</v>
      </c>
      <c r="Q141" s="274">
        <v>35.1</v>
      </c>
      <c r="R141" s="275">
        <v>36.5</v>
      </c>
      <c r="S141" s="273">
        <v>2296</v>
      </c>
      <c r="T141" s="274">
        <v>2419</v>
      </c>
      <c r="U141" s="275">
        <v>4715</v>
      </c>
      <c r="V141" s="273">
        <v>77</v>
      </c>
      <c r="W141" s="274">
        <v>59</v>
      </c>
      <c r="X141" s="275">
        <v>68</v>
      </c>
      <c r="Y141" s="273">
        <v>155</v>
      </c>
      <c r="Z141" s="274">
        <v>169</v>
      </c>
      <c r="AA141" s="275">
        <v>324</v>
      </c>
      <c r="AB141" s="273">
        <v>78</v>
      </c>
      <c r="AC141" s="274">
        <v>62</v>
      </c>
      <c r="AD141" s="275">
        <v>70</v>
      </c>
      <c r="AE141" s="273">
        <v>155</v>
      </c>
      <c r="AF141" s="274">
        <v>169</v>
      </c>
      <c r="AG141" s="275">
        <v>324</v>
      </c>
      <c r="AH141" s="273">
        <v>36</v>
      </c>
      <c r="AI141" s="274">
        <v>32.4</v>
      </c>
      <c r="AJ141" s="275">
        <v>34.1</v>
      </c>
      <c r="AK141" s="273">
        <v>155</v>
      </c>
      <c r="AL141" s="274">
        <v>169</v>
      </c>
      <c r="AM141" s="275">
        <v>324</v>
      </c>
      <c r="AN141" s="273">
        <v>83</v>
      </c>
      <c r="AO141" s="274">
        <v>67</v>
      </c>
      <c r="AP141" s="275">
        <v>75</v>
      </c>
      <c r="AQ141" s="273">
        <v>2782</v>
      </c>
      <c r="AR141" s="274">
        <v>2953</v>
      </c>
      <c r="AS141" s="275">
        <v>5735</v>
      </c>
      <c r="AT141" s="273">
        <v>83</v>
      </c>
      <c r="AU141" s="274">
        <v>69</v>
      </c>
      <c r="AV141" s="275">
        <v>76</v>
      </c>
      <c r="AW141" s="273">
        <v>2782</v>
      </c>
      <c r="AX141" s="274">
        <v>2953</v>
      </c>
      <c r="AY141" s="275">
        <v>5735</v>
      </c>
      <c r="AZ141" s="273">
        <v>37.799999999999997</v>
      </c>
      <c r="BA141" s="274">
        <v>34.9</v>
      </c>
      <c r="BB141" s="275">
        <v>36.299999999999997</v>
      </c>
      <c r="BC141" s="273">
        <v>2782</v>
      </c>
      <c r="BD141" s="274">
        <v>2953</v>
      </c>
      <c r="BE141" s="275">
        <v>5735</v>
      </c>
    </row>
    <row r="142" spans="1:57" x14ac:dyDescent="0.35">
      <c r="A142" t="s">
        <v>83</v>
      </c>
      <c r="B142" t="s">
        <v>328</v>
      </c>
      <c r="C142" t="s">
        <v>324</v>
      </c>
      <c r="D142" s="273">
        <v>79</v>
      </c>
      <c r="E142" s="274">
        <v>64</v>
      </c>
      <c r="F142" s="275">
        <v>71</v>
      </c>
      <c r="G142" s="273">
        <v>6687</v>
      </c>
      <c r="H142" s="274">
        <v>7161</v>
      </c>
      <c r="I142" s="275">
        <v>13848</v>
      </c>
      <c r="J142" s="273">
        <v>80</v>
      </c>
      <c r="K142" s="274">
        <v>67</v>
      </c>
      <c r="L142" s="275">
        <v>73</v>
      </c>
      <c r="M142" s="273">
        <v>6687</v>
      </c>
      <c r="N142" s="274">
        <v>7161</v>
      </c>
      <c r="O142" s="275">
        <v>13848</v>
      </c>
      <c r="P142" s="273">
        <v>36.6</v>
      </c>
      <c r="Q142" s="274">
        <v>34.299999999999997</v>
      </c>
      <c r="R142" s="275">
        <v>35.4</v>
      </c>
      <c r="S142" s="273">
        <v>6687</v>
      </c>
      <c r="T142" s="274">
        <v>7161</v>
      </c>
      <c r="U142" s="275">
        <v>13848</v>
      </c>
      <c r="V142" s="273">
        <v>72</v>
      </c>
      <c r="W142" s="274">
        <v>54</v>
      </c>
      <c r="X142" s="275">
        <v>62</v>
      </c>
      <c r="Y142" s="273">
        <v>600</v>
      </c>
      <c r="Z142" s="274">
        <v>640</v>
      </c>
      <c r="AA142" s="275">
        <v>1240</v>
      </c>
      <c r="AB142" s="273">
        <v>73</v>
      </c>
      <c r="AC142" s="274">
        <v>56</v>
      </c>
      <c r="AD142" s="275">
        <v>64</v>
      </c>
      <c r="AE142" s="273">
        <v>600</v>
      </c>
      <c r="AF142" s="274">
        <v>640</v>
      </c>
      <c r="AG142" s="275">
        <v>1240</v>
      </c>
      <c r="AH142" s="273">
        <v>35</v>
      </c>
      <c r="AI142" s="274">
        <v>32.1</v>
      </c>
      <c r="AJ142" s="275">
        <v>33.5</v>
      </c>
      <c r="AK142" s="273">
        <v>600</v>
      </c>
      <c r="AL142" s="274">
        <v>640</v>
      </c>
      <c r="AM142" s="275">
        <v>1240</v>
      </c>
      <c r="AN142" s="273">
        <v>78</v>
      </c>
      <c r="AO142" s="274">
        <v>63</v>
      </c>
      <c r="AP142" s="275">
        <v>70</v>
      </c>
      <c r="AQ142" s="273">
        <v>8263</v>
      </c>
      <c r="AR142" s="274">
        <v>8795</v>
      </c>
      <c r="AS142" s="275">
        <v>17058</v>
      </c>
      <c r="AT142" s="273">
        <v>79</v>
      </c>
      <c r="AU142" s="274">
        <v>65</v>
      </c>
      <c r="AV142" s="275">
        <v>72</v>
      </c>
      <c r="AW142" s="273">
        <v>8263</v>
      </c>
      <c r="AX142" s="274">
        <v>8795</v>
      </c>
      <c r="AY142" s="275">
        <v>17058</v>
      </c>
      <c r="AZ142" s="273">
        <v>36.5</v>
      </c>
      <c r="BA142" s="274">
        <v>34.1</v>
      </c>
      <c r="BB142" s="275">
        <v>35.299999999999997</v>
      </c>
      <c r="BC142" s="273">
        <v>8263</v>
      </c>
      <c r="BD142" s="274">
        <v>8795</v>
      </c>
      <c r="BE142" s="275">
        <v>17058</v>
      </c>
    </row>
    <row r="143" spans="1:57" x14ac:dyDescent="0.35">
      <c r="A143" t="s">
        <v>154</v>
      </c>
      <c r="B143" t="s">
        <v>398</v>
      </c>
      <c r="C143" t="s">
        <v>392</v>
      </c>
      <c r="D143" s="273">
        <v>74</v>
      </c>
      <c r="E143" s="274">
        <v>60</v>
      </c>
      <c r="F143" s="275">
        <v>67</v>
      </c>
      <c r="G143" s="273">
        <v>2821</v>
      </c>
      <c r="H143" s="274">
        <v>2882</v>
      </c>
      <c r="I143" s="275">
        <v>5703</v>
      </c>
      <c r="J143" s="273">
        <v>75</v>
      </c>
      <c r="K143" s="274">
        <v>62</v>
      </c>
      <c r="L143" s="275">
        <v>69</v>
      </c>
      <c r="M143" s="273">
        <v>2821</v>
      </c>
      <c r="N143" s="274">
        <v>2882</v>
      </c>
      <c r="O143" s="275">
        <v>5703</v>
      </c>
      <c r="P143" s="273">
        <v>36.700000000000003</v>
      </c>
      <c r="Q143" s="274">
        <v>34.200000000000003</v>
      </c>
      <c r="R143" s="275">
        <v>35.4</v>
      </c>
      <c r="S143" s="273">
        <v>2821</v>
      </c>
      <c r="T143" s="274">
        <v>2882</v>
      </c>
      <c r="U143" s="275">
        <v>5703</v>
      </c>
      <c r="V143" s="273">
        <v>58</v>
      </c>
      <c r="W143" s="274">
        <v>39</v>
      </c>
      <c r="X143" s="275">
        <v>48</v>
      </c>
      <c r="Y143" s="273">
        <v>238</v>
      </c>
      <c r="Z143" s="274">
        <v>257</v>
      </c>
      <c r="AA143" s="275">
        <v>495</v>
      </c>
      <c r="AB143" s="273">
        <v>61</v>
      </c>
      <c r="AC143" s="274">
        <v>42</v>
      </c>
      <c r="AD143" s="275">
        <v>52</v>
      </c>
      <c r="AE143" s="273">
        <v>238</v>
      </c>
      <c r="AF143" s="274">
        <v>257</v>
      </c>
      <c r="AG143" s="275">
        <v>495</v>
      </c>
      <c r="AH143" s="273">
        <v>33.299999999999997</v>
      </c>
      <c r="AI143" s="274">
        <v>30.6</v>
      </c>
      <c r="AJ143" s="275">
        <v>31.9</v>
      </c>
      <c r="AK143" s="273">
        <v>238</v>
      </c>
      <c r="AL143" s="274">
        <v>257</v>
      </c>
      <c r="AM143" s="275">
        <v>495</v>
      </c>
      <c r="AN143" s="273">
        <v>73</v>
      </c>
      <c r="AO143" s="274">
        <v>57</v>
      </c>
      <c r="AP143" s="275">
        <v>65</v>
      </c>
      <c r="AQ143" s="273">
        <v>3472</v>
      </c>
      <c r="AR143" s="274">
        <v>3522</v>
      </c>
      <c r="AS143" s="275">
        <v>6994</v>
      </c>
      <c r="AT143" s="273">
        <v>74</v>
      </c>
      <c r="AU143" s="274">
        <v>60</v>
      </c>
      <c r="AV143" s="275">
        <v>67</v>
      </c>
      <c r="AW143" s="273">
        <v>3472</v>
      </c>
      <c r="AX143" s="274">
        <v>3522</v>
      </c>
      <c r="AY143" s="275">
        <v>6994</v>
      </c>
      <c r="AZ143" s="273">
        <v>36.5</v>
      </c>
      <c r="BA143" s="274">
        <v>33.9</v>
      </c>
      <c r="BB143" s="275">
        <v>35.200000000000003</v>
      </c>
      <c r="BC143" s="273">
        <v>3472</v>
      </c>
      <c r="BD143" s="274">
        <v>3522</v>
      </c>
      <c r="BE143" s="275">
        <v>6994</v>
      </c>
    </row>
    <row r="144" spans="1:57" x14ac:dyDescent="0.35">
      <c r="A144" t="s">
        <v>132</v>
      </c>
      <c r="B144" t="s">
        <v>377</v>
      </c>
      <c r="C144" t="s">
        <v>372</v>
      </c>
      <c r="D144" s="273">
        <v>81</v>
      </c>
      <c r="E144" s="274">
        <v>68</v>
      </c>
      <c r="F144" s="275">
        <v>75</v>
      </c>
      <c r="G144" s="273">
        <v>6649</v>
      </c>
      <c r="H144" s="274">
        <v>7003</v>
      </c>
      <c r="I144" s="275">
        <v>13652</v>
      </c>
      <c r="J144" s="273">
        <v>82</v>
      </c>
      <c r="K144" s="274">
        <v>70</v>
      </c>
      <c r="L144" s="275">
        <v>76</v>
      </c>
      <c r="M144" s="273">
        <v>6649</v>
      </c>
      <c r="N144" s="274">
        <v>7003</v>
      </c>
      <c r="O144" s="275">
        <v>13652</v>
      </c>
      <c r="P144" s="273">
        <v>36.1</v>
      </c>
      <c r="Q144" s="274">
        <v>34.299999999999997</v>
      </c>
      <c r="R144" s="275">
        <v>35.200000000000003</v>
      </c>
      <c r="S144" s="273">
        <v>6649</v>
      </c>
      <c r="T144" s="274">
        <v>7003</v>
      </c>
      <c r="U144" s="275">
        <v>13652</v>
      </c>
      <c r="V144" s="273">
        <v>76</v>
      </c>
      <c r="W144" s="274">
        <v>60</v>
      </c>
      <c r="X144" s="275">
        <v>68</v>
      </c>
      <c r="Y144" s="273">
        <v>539</v>
      </c>
      <c r="Z144" s="274">
        <v>589</v>
      </c>
      <c r="AA144" s="275">
        <v>1128</v>
      </c>
      <c r="AB144" s="273">
        <v>78</v>
      </c>
      <c r="AC144" s="274">
        <v>62</v>
      </c>
      <c r="AD144" s="275">
        <v>70</v>
      </c>
      <c r="AE144" s="273">
        <v>539</v>
      </c>
      <c r="AF144" s="274">
        <v>589</v>
      </c>
      <c r="AG144" s="275">
        <v>1128</v>
      </c>
      <c r="AH144" s="273">
        <v>34.4</v>
      </c>
      <c r="AI144" s="274">
        <v>32.6</v>
      </c>
      <c r="AJ144" s="275">
        <v>33.5</v>
      </c>
      <c r="AK144" s="273">
        <v>539</v>
      </c>
      <c r="AL144" s="274">
        <v>589</v>
      </c>
      <c r="AM144" s="275">
        <v>1128</v>
      </c>
      <c r="AN144" s="273">
        <v>81</v>
      </c>
      <c r="AO144" s="274">
        <v>68</v>
      </c>
      <c r="AP144" s="275">
        <v>74</v>
      </c>
      <c r="AQ144" s="273">
        <v>7709</v>
      </c>
      <c r="AR144" s="274">
        <v>8135</v>
      </c>
      <c r="AS144" s="275">
        <v>15844</v>
      </c>
      <c r="AT144" s="273">
        <v>82</v>
      </c>
      <c r="AU144" s="274">
        <v>69</v>
      </c>
      <c r="AV144" s="275">
        <v>75</v>
      </c>
      <c r="AW144" s="273">
        <v>7709</v>
      </c>
      <c r="AX144" s="274">
        <v>8135</v>
      </c>
      <c r="AY144" s="275">
        <v>15844</v>
      </c>
      <c r="AZ144" s="273">
        <v>36.1</v>
      </c>
      <c r="BA144" s="274">
        <v>34.200000000000003</v>
      </c>
      <c r="BB144" s="275">
        <v>35.1</v>
      </c>
      <c r="BC144" s="273">
        <v>7709</v>
      </c>
      <c r="BD144" s="274">
        <v>8135</v>
      </c>
      <c r="BE144" s="275">
        <v>15844</v>
      </c>
    </row>
    <row r="145" spans="1:57" x14ac:dyDescent="0.35">
      <c r="A145" t="s">
        <v>84</v>
      </c>
      <c r="B145" t="s">
        <v>329</v>
      </c>
      <c r="C145" t="s">
        <v>324</v>
      </c>
      <c r="D145" s="273">
        <v>78</v>
      </c>
      <c r="E145" s="274">
        <v>62</v>
      </c>
      <c r="F145" s="275">
        <v>70</v>
      </c>
      <c r="G145" s="273">
        <v>6009</v>
      </c>
      <c r="H145" s="274">
        <v>6297</v>
      </c>
      <c r="I145" s="275">
        <v>12306</v>
      </c>
      <c r="J145" s="273">
        <v>79</v>
      </c>
      <c r="K145" s="274">
        <v>65</v>
      </c>
      <c r="L145" s="275">
        <v>72</v>
      </c>
      <c r="M145" s="273">
        <v>6009</v>
      </c>
      <c r="N145" s="274">
        <v>6297</v>
      </c>
      <c r="O145" s="275">
        <v>12306</v>
      </c>
      <c r="P145" s="273">
        <v>37</v>
      </c>
      <c r="Q145" s="274">
        <v>34.299999999999997</v>
      </c>
      <c r="R145" s="275">
        <v>35.6</v>
      </c>
      <c r="S145" s="273">
        <v>6009</v>
      </c>
      <c r="T145" s="274">
        <v>6297</v>
      </c>
      <c r="U145" s="275">
        <v>12306</v>
      </c>
      <c r="V145" s="273">
        <v>66</v>
      </c>
      <c r="W145" s="274">
        <v>51</v>
      </c>
      <c r="X145" s="275">
        <v>58</v>
      </c>
      <c r="Y145" s="273">
        <v>1222</v>
      </c>
      <c r="Z145" s="274">
        <v>1247</v>
      </c>
      <c r="AA145" s="275">
        <v>2469</v>
      </c>
      <c r="AB145" s="273">
        <v>67</v>
      </c>
      <c r="AC145" s="274">
        <v>55</v>
      </c>
      <c r="AD145" s="275">
        <v>61</v>
      </c>
      <c r="AE145" s="273">
        <v>1222</v>
      </c>
      <c r="AF145" s="274">
        <v>1247</v>
      </c>
      <c r="AG145" s="275">
        <v>2469</v>
      </c>
      <c r="AH145" s="273">
        <v>34.4</v>
      </c>
      <c r="AI145" s="274">
        <v>31.7</v>
      </c>
      <c r="AJ145" s="275">
        <v>33</v>
      </c>
      <c r="AK145" s="273">
        <v>1222</v>
      </c>
      <c r="AL145" s="274">
        <v>1247</v>
      </c>
      <c r="AM145" s="275">
        <v>2469</v>
      </c>
      <c r="AN145" s="273">
        <v>76</v>
      </c>
      <c r="AO145" s="274">
        <v>61</v>
      </c>
      <c r="AP145" s="275">
        <v>68</v>
      </c>
      <c r="AQ145" s="273">
        <v>7379</v>
      </c>
      <c r="AR145" s="274">
        <v>7719</v>
      </c>
      <c r="AS145" s="275">
        <v>15098</v>
      </c>
      <c r="AT145" s="273">
        <v>77</v>
      </c>
      <c r="AU145" s="274">
        <v>63</v>
      </c>
      <c r="AV145" s="275">
        <v>70</v>
      </c>
      <c r="AW145" s="273">
        <v>7379</v>
      </c>
      <c r="AX145" s="274">
        <v>7719</v>
      </c>
      <c r="AY145" s="275">
        <v>15098</v>
      </c>
      <c r="AZ145" s="273">
        <v>36.6</v>
      </c>
      <c r="BA145" s="274">
        <v>33.9</v>
      </c>
      <c r="BB145" s="275">
        <v>35.200000000000003</v>
      </c>
      <c r="BC145" s="273">
        <v>7379</v>
      </c>
      <c r="BD145" s="274">
        <v>7719</v>
      </c>
      <c r="BE145" s="275">
        <v>15098</v>
      </c>
    </row>
    <row r="146" spans="1:57" x14ac:dyDescent="0.35">
      <c r="A146" t="s">
        <v>134</v>
      </c>
      <c r="B146" t="s">
        <v>379</v>
      </c>
      <c r="C146" t="s">
        <v>372</v>
      </c>
      <c r="D146" s="273">
        <v>83</v>
      </c>
      <c r="E146" s="274">
        <v>68</v>
      </c>
      <c r="F146" s="275">
        <v>75</v>
      </c>
      <c r="G146" s="273">
        <v>7194</v>
      </c>
      <c r="H146" s="274">
        <v>7747</v>
      </c>
      <c r="I146" s="275">
        <v>14941</v>
      </c>
      <c r="J146" s="273">
        <v>84</v>
      </c>
      <c r="K146" s="274">
        <v>69</v>
      </c>
      <c r="L146" s="275">
        <v>76</v>
      </c>
      <c r="M146" s="273">
        <v>7194</v>
      </c>
      <c r="N146" s="274">
        <v>7747</v>
      </c>
      <c r="O146" s="275">
        <v>14941</v>
      </c>
      <c r="P146" s="273">
        <v>37.5</v>
      </c>
      <c r="Q146" s="274">
        <v>35.1</v>
      </c>
      <c r="R146" s="275">
        <v>36.200000000000003</v>
      </c>
      <c r="S146" s="273">
        <v>7194</v>
      </c>
      <c r="T146" s="274">
        <v>7747</v>
      </c>
      <c r="U146" s="275">
        <v>14941</v>
      </c>
      <c r="V146" s="273">
        <v>75</v>
      </c>
      <c r="W146" s="274">
        <v>60</v>
      </c>
      <c r="X146" s="275">
        <v>67</v>
      </c>
      <c r="Y146" s="273">
        <v>997</v>
      </c>
      <c r="Z146" s="274">
        <v>1029</v>
      </c>
      <c r="AA146" s="275">
        <v>2026</v>
      </c>
      <c r="AB146" s="273">
        <v>76</v>
      </c>
      <c r="AC146" s="274">
        <v>61</v>
      </c>
      <c r="AD146" s="275">
        <v>68</v>
      </c>
      <c r="AE146" s="273">
        <v>997</v>
      </c>
      <c r="AF146" s="274">
        <v>1029</v>
      </c>
      <c r="AG146" s="275">
        <v>2026</v>
      </c>
      <c r="AH146" s="273">
        <v>35.9</v>
      </c>
      <c r="AI146" s="274">
        <v>33.4</v>
      </c>
      <c r="AJ146" s="275">
        <v>34.6</v>
      </c>
      <c r="AK146" s="273">
        <v>997</v>
      </c>
      <c r="AL146" s="274">
        <v>1029</v>
      </c>
      <c r="AM146" s="275">
        <v>2026</v>
      </c>
      <c r="AN146" s="273">
        <v>82</v>
      </c>
      <c r="AO146" s="274">
        <v>67</v>
      </c>
      <c r="AP146" s="275">
        <v>74</v>
      </c>
      <c r="AQ146" s="273">
        <v>8786</v>
      </c>
      <c r="AR146" s="274">
        <v>9438</v>
      </c>
      <c r="AS146" s="275">
        <v>18224</v>
      </c>
      <c r="AT146" s="273">
        <v>82</v>
      </c>
      <c r="AU146" s="274">
        <v>68</v>
      </c>
      <c r="AV146" s="275">
        <v>75</v>
      </c>
      <c r="AW146" s="273">
        <v>8786</v>
      </c>
      <c r="AX146" s="274">
        <v>9438</v>
      </c>
      <c r="AY146" s="275">
        <v>18224</v>
      </c>
      <c r="AZ146" s="273">
        <v>37.299999999999997</v>
      </c>
      <c r="BA146" s="274">
        <v>34.799999999999997</v>
      </c>
      <c r="BB146" s="275">
        <v>36</v>
      </c>
      <c r="BC146" s="273">
        <v>8786</v>
      </c>
      <c r="BD146" s="274">
        <v>9438</v>
      </c>
      <c r="BE146" s="275">
        <v>18224</v>
      </c>
    </row>
    <row r="147" spans="1:57" x14ac:dyDescent="0.35">
      <c r="A147" t="s">
        <v>24</v>
      </c>
      <c r="B147" t="s">
        <v>270</v>
      </c>
      <c r="C147" t="s">
        <v>260</v>
      </c>
      <c r="D147" s="273">
        <v>77</v>
      </c>
      <c r="E147" s="274">
        <v>62</v>
      </c>
      <c r="F147" s="275">
        <v>69</v>
      </c>
      <c r="G147" s="273">
        <v>5794</v>
      </c>
      <c r="H147" s="274">
        <v>6224</v>
      </c>
      <c r="I147" s="275">
        <v>12018</v>
      </c>
      <c r="J147" s="273">
        <v>78</v>
      </c>
      <c r="K147" s="274">
        <v>64</v>
      </c>
      <c r="L147" s="275">
        <v>71</v>
      </c>
      <c r="M147" s="273">
        <v>5794</v>
      </c>
      <c r="N147" s="274">
        <v>6224</v>
      </c>
      <c r="O147" s="275">
        <v>12018</v>
      </c>
      <c r="P147" s="273">
        <v>36.700000000000003</v>
      </c>
      <c r="Q147" s="274">
        <v>34.1</v>
      </c>
      <c r="R147" s="275">
        <v>35.4</v>
      </c>
      <c r="S147" s="273">
        <v>5794</v>
      </c>
      <c r="T147" s="274">
        <v>6224</v>
      </c>
      <c r="U147" s="275">
        <v>12018</v>
      </c>
      <c r="V147" s="273">
        <v>61</v>
      </c>
      <c r="W147" s="274">
        <v>46</v>
      </c>
      <c r="X147" s="275">
        <v>53</v>
      </c>
      <c r="Y147" s="273">
        <v>793</v>
      </c>
      <c r="Z147" s="274">
        <v>837</v>
      </c>
      <c r="AA147" s="275">
        <v>1630</v>
      </c>
      <c r="AB147" s="273">
        <v>65</v>
      </c>
      <c r="AC147" s="274">
        <v>51</v>
      </c>
      <c r="AD147" s="275">
        <v>58</v>
      </c>
      <c r="AE147" s="273">
        <v>793</v>
      </c>
      <c r="AF147" s="274">
        <v>837</v>
      </c>
      <c r="AG147" s="275">
        <v>1630</v>
      </c>
      <c r="AH147" s="273">
        <v>33</v>
      </c>
      <c r="AI147" s="274">
        <v>30.4</v>
      </c>
      <c r="AJ147" s="275">
        <v>31.6</v>
      </c>
      <c r="AK147" s="273">
        <v>793</v>
      </c>
      <c r="AL147" s="274">
        <v>837</v>
      </c>
      <c r="AM147" s="275">
        <v>1630</v>
      </c>
      <c r="AN147" s="273">
        <v>75</v>
      </c>
      <c r="AO147" s="274">
        <v>60</v>
      </c>
      <c r="AP147" s="275">
        <v>67</v>
      </c>
      <c r="AQ147" s="273">
        <v>6906</v>
      </c>
      <c r="AR147" s="274">
        <v>7392</v>
      </c>
      <c r="AS147" s="275">
        <v>14298</v>
      </c>
      <c r="AT147" s="273">
        <v>76</v>
      </c>
      <c r="AU147" s="274">
        <v>63</v>
      </c>
      <c r="AV147" s="275">
        <v>69</v>
      </c>
      <c r="AW147" s="273">
        <v>6906</v>
      </c>
      <c r="AX147" s="274">
        <v>7392</v>
      </c>
      <c r="AY147" s="275">
        <v>14298</v>
      </c>
      <c r="AZ147" s="273">
        <v>36.200000000000003</v>
      </c>
      <c r="BA147" s="274">
        <v>33.6</v>
      </c>
      <c r="BB147" s="275">
        <v>34.9</v>
      </c>
      <c r="BC147" s="273">
        <v>6906</v>
      </c>
      <c r="BD147" s="274">
        <v>7392</v>
      </c>
      <c r="BE147" s="275">
        <v>14298</v>
      </c>
    </row>
    <row r="148" spans="1:57" x14ac:dyDescent="0.35">
      <c r="A148" t="s">
        <v>58</v>
      </c>
      <c r="B148" t="s">
        <v>303</v>
      </c>
      <c r="C148" t="s">
        <v>299</v>
      </c>
      <c r="D148" s="273">
        <v>76</v>
      </c>
      <c r="E148" s="274">
        <v>58</v>
      </c>
      <c r="F148" s="275">
        <v>67</v>
      </c>
      <c r="G148" s="273">
        <v>2773</v>
      </c>
      <c r="H148" s="274">
        <v>2752</v>
      </c>
      <c r="I148" s="275">
        <v>5525</v>
      </c>
      <c r="J148" s="273">
        <v>77</v>
      </c>
      <c r="K148" s="274">
        <v>60</v>
      </c>
      <c r="L148" s="275">
        <v>69</v>
      </c>
      <c r="M148" s="273">
        <v>2773</v>
      </c>
      <c r="N148" s="274">
        <v>2752</v>
      </c>
      <c r="O148" s="275">
        <v>5525</v>
      </c>
      <c r="P148" s="273">
        <v>36</v>
      </c>
      <c r="Q148" s="274">
        <v>33.6</v>
      </c>
      <c r="R148" s="275">
        <v>34.799999999999997</v>
      </c>
      <c r="S148" s="273">
        <v>2773</v>
      </c>
      <c r="T148" s="274">
        <v>2752</v>
      </c>
      <c r="U148" s="275">
        <v>5525</v>
      </c>
      <c r="V148" s="273">
        <v>66</v>
      </c>
      <c r="W148" s="274">
        <v>48</v>
      </c>
      <c r="X148" s="275">
        <v>57</v>
      </c>
      <c r="Y148" s="273">
        <v>321</v>
      </c>
      <c r="Z148" s="274">
        <v>296</v>
      </c>
      <c r="AA148" s="275">
        <v>617</v>
      </c>
      <c r="AB148" s="273">
        <v>67</v>
      </c>
      <c r="AC148" s="274">
        <v>51</v>
      </c>
      <c r="AD148" s="275">
        <v>59</v>
      </c>
      <c r="AE148" s="273">
        <v>321</v>
      </c>
      <c r="AF148" s="274">
        <v>296</v>
      </c>
      <c r="AG148" s="275">
        <v>617</v>
      </c>
      <c r="AH148" s="273">
        <v>34.4</v>
      </c>
      <c r="AI148" s="274">
        <v>31.8</v>
      </c>
      <c r="AJ148" s="275">
        <v>33.1</v>
      </c>
      <c r="AK148" s="273">
        <v>321</v>
      </c>
      <c r="AL148" s="274">
        <v>296</v>
      </c>
      <c r="AM148" s="275">
        <v>617</v>
      </c>
      <c r="AN148" s="273">
        <v>74</v>
      </c>
      <c r="AO148" s="274">
        <v>58</v>
      </c>
      <c r="AP148" s="275">
        <v>66</v>
      </c>
      <c r="AQ148" s="273">
        <v>3964</v>
      </c>
      <c r="AR148" s="274">
        <v>3953</v>
      </c>
      <c r="AS148" s="275">
        <v>7917</v>
      </c>
      <c r="AT148" s="273">
        <v>75</v>
      </c>
      <c r="AU148" s="274">
        <v>59</v>
      </c>
      <c r="AV148" s="275">
        <v>67</v>
      </c>
      <c r="AW148" s="273">
        <v>3964</v>
      </c>
      <c r="AX148" s="274">
        <v>3953</v>
      </c>
      <c r="AY148" s="275">
        <v>7917</v>
      </c>
      <c r="AZ148" s="273">
        <v>35.799999999999997</v>
      </c>
      <c r="BA148" s="274">
        <v>33.5</v>
      </c>
      <c r="BB148" s="275">
        <v>34.6</v>
      </c>
      <c r="BC148" s="273">
        <v>3964</v>
      </c>
      <c r="BD148" s="274">
        <v>3953</v>
      </c>
      <c r="BE148" s="275">
        <v>7917</v>
      </c>
    </row>
    <row r="149" spans="1:57" x14ac:dyDescent="0.35">
      <c r="A149" t="s">
        <v>59</v>
      </c>
      <c r="B149" t="s">
        <v>304</v>
      </c>
      <c r="C149" t="s">
        <v>299</v>
      </c>
      <c r="D149" s="273">
        <v>78</v>
      </c>
      <c r="E149" s="274">
        <v>64</v>
      </c>
      <c r="F149" s="275">
        <v>71</v>
      </c>
      <c r="G149" s="273">
        <v>3409</v>
      </c>
      <c r="H149" s="274">
        <v>3523</v>
      </c>
      <c r="I149" s="275">
        <v>6932</v>
      </c>
      <c r="J149" s="273">
        <v>79</v>
      </c>
      <c r="K149" s="274">
        <v>66</v>
      </c>
      <c r="L149" s="275">
        <v>72</v>
      </c>
      <c r="M149" s="273">
        <v>3409</v>
      </c>
      <c r="N149" s="274">
        <v>3523</v>
      </c>
      <c r="O149" s="275">
        <v>6932</v>
      </c>
      <c r="P149" s="273">
        <v>36.4</v>
      </c>
      <c r="Q149" s="274">
        <v>34.200000000000003</v>
      </c>
      <c r="R149" s="275">
        <v>35.299999999999997</v>
      </c>
      <c r="S149" s="273">
        <v>3409</v>
      </c>
      <c r="T149" s="274">
        <v>3523</v>
      </c>
      <c r="U149" s="275">
        <v>6932</v>
      </c>
      <c r="V149" s="273">
        <v>64</v>
      </c>
      <c r="W149" s="274">
        <v>47</v>
      </c>
      <c r="X149" s="275">
        <v>55</v>
      </c>
      <c r="Y149" s="273">
        <v>349</v>
      </c>
      <c r="Z149" s="274">
        <v>358</v>
      </c>
      <c r="AA149" s="275">
        <v>707</v>
      </c>
      <c r="AB149" s="273">
        <v>67</v>
      </c>
      <c r="AC149" s="274">
        <v>52</v>
      </c>
      <c r="AD149" s="275">
        <v>60</v>
      </c>
      <c r="AE149" s="273">
        <v>349</v>
      </c>
      <c r="AF149" s="274">
        <v>358</v>
      </c>
      <c r="AG149" s="275">
        <v>707</v>
      </c>
      <c r="AH149" s="273">
        <v>33.299999999999997</v>
      </c>
      <c r="AI149" s="274">
        <v>30.8</v>
      </c>
      <c r="AJ149" s="275">
        <v>32.1</v>
      </c>
      <c r="AK149" s="273">
        <v>349</v>
      </c>
      <c r="AL149" s="274">
        <v>358</v>
      </c>
      <c r="AM149" s="275">
        <v>707</v>
      </c>
      <c r="AN149" s="273">
        <v>76</v>
      </c>
      <c r="AO149" s="274">
        <v>62</v>
      </c>
      <c r="AP149" s="275">
        <v>69</v>
      </c>
      <c r="AQ149" s="273">
        <v>4056</v>
      </c>
      <c r="AR149" s="274">
        <v>4197</v>
      </c>
      <c r="AS149" s="275">
        <v>8253</v>
      </c>
      <c r="AT149" s="273">
        <v>77</v>
      </c>
      <c r="AU149" s="274">
        <v>64</v>
      </c>
      <c r="AV149" s="275">
        <v>70</v>
      </c>
      <c r="AW149" s="273">
        <v>4056</v>
      </c>
      <c r="AX149" s="274">
        <v>4197</v>
      </c>
      <c r="AY149" s="275">
        <v>8253</v>
      </c>
      <c r="AZ149" s="273">
        <v>36</v>
      </c>
      <c r="BA149" s="274">
        <v>33.9</v>
      </c>
      <c r="BB149" s="275">
        <v>34.9</v>
      </c>
      <c r="BC149" s="273">
        <v>4056</v>
      </c>
      <c r="BD149" s="274">
        <v>4197</v>
      </c>
      <c r="BE149" s="275">
        <v>8253</v>
      </c>
    </row>
    <row r="150" spans="1:57" x14ac:dyDescent="0.35">
      <c r="A150" t="s">
        <v>86</v>
      </c>
      <c r="B150" t="s">
        <v>331</v>
      </c>
      <c r="C150" t="s">
        <v>324</v>
      </c>
      <c r="D150" s="273">
        <v>78</v>
      </c>
      <c r="E150" s="274">
        <v>61</v>
      </c>
      <c r="F150" s="275">
        <v>69</v>
      </c>
      <c r="G150" s="273">
        <v>3372</v>
      </c>
      <c r="H150" s="274">
        <v>3672</v>
      </c>
      <c r="I150" s="275">
        <v>7044</v>
      </c>
      <c r="J150" s="273">
        <v>79</v>
      </c>
      <c r="K150" s="274">
        <v>64</v>
      </c>
      <c r="L150" s="275">
        <v>71</v>
      </c>
      <c r="M150" s="273">
        <v>3372</v>
      </c>
      <c r="N150" s="274">
        <v>3672</v>
      </c>
      <c r="O150" s="275">
        <v>7044</v>
      </c>
      <c r="P150" s="273">
        <v>34</v>
      </c>
      <c r="Q150" s="274">
        <v>32.299999999999997</v>
      </c>
      <c r="R150" s="275">
        <v>33.1</v>
      </c>
      <c r="S150" s="273">
        <v>3372</v>
      </c>
      <c r="T150" s="274">
        <v>3672</v>
      </c>
      <c r="U150" s="275">
        <v>7044</v>
      </c>
      <c r="V150" s="273">
        <v>60</v>
      </c>
      <c r="W150" s="274">
        <v>45</v>
      </c>
      <c r="X150" s="275">
        <v>52</v>
      </c>
      <c r="Y150" s="273">
        <v>499</v>
      </c>
      <c r="Z150" s="274">
        <v>482</v>
      </c>
      <c r="AA150" s="275">
        <v>981</v>
      </c>
      <c r="AB150" s="273">
        <v>65</v>
      </c>
      <c r="AC150" s="274">
        <v>50</v>
      </c>
      <c r="AD150" s="275">
        <v>57</v>
      </c>
      <c r="AE150" s="273">
        <v>499</v>
      </c>
      <c r="AF150" s="274">
        <v>482</v>
      </c>
      <c r="AG150" s="275">
        <v>981</v>
      </c>
      <c r="AH150" s="273">
        <v>31.9</v>
      </c>
      <c r="AI150" s="274">
        <v>30</v>
      </c>
      <c r="AJ150" s="275">
        <v>31</v>
      </c>
      <c r="AK150" s="273">
        <v>499</v>
      </c>
      <c r="AL150" s="274">
        <v>482</v>
      </c>
      <c r="AM150" s="275">
        <v>981</v>
      </c>
      <c r="AN150" s="273">
        <v>75</v>
      </c>
      <c r="AO150" s="274">
        <v>59</v>
      </c>
      <c r="AP150" s="275">
        <v>67</v>
      </c>
      <c r="AQ150" s="273">
        <v>4608</v>
      </c>
      <c r="AR150" s="274">
        <v>4897</v>
      </c>
      <c r="AS150" s="275">
        <v>9505</v>
      </c>
      <c r="AT150" s="273">
        <v>77</v>
      </c>
      <c r="AU150" s="274">
        <v>62</v>
      </c>
      <c r="AV150" s="275">
        <v>69</v>
      </c>
      <c r="AW150" s="273">
        <v>4608</v>
      </c>
      <c r="AX150" s="274">
        <v>4897</v>
      </c>
      <c r="AY150" s="275">
        <v>9505</v>
      </c>
      <c r="AZ150" s="273">
        <v>33.799999999999997</v>
      </c>
      <c r="BA150" s="274">
        <v>32</v>
      </c>
      <c r="BB150" s="275">
        <v>32.799999999999997</v>
      </c>
      <c r="BC150" s="273">
        <v>4608</v>
      </c>
      <c r="BD150" s="274">
        <v>4897</v>
      </c>
      <c r="BE150" s="275">
        <v>9505</v>
      </c>
    </row>
    <row r="151" spans="1:57" x14ac:dyDescent="0.35">
      <c r="A151" t="s">
        <v>60</v>
      </c>
      <c r="B151" t="s">
        <v>305</v>
      </c>
      <c r="C151" t="s">
        <v>299</v>
      </c>
      <c r="D151" s="273">
        <v>76</v>
      </c>
      <c r="E151" s="274">
        <v>60</v>
      </c>
      <c r="F151" s="275">
        <v>68</v>
      </c>
      <c r="G151" s="273">
        <v>3433</v>
      </c>
      <c r="H151" s="274">
        <v>3780</v>
      </c>
      <c r="I151" s="275">
        <v>7213</v>
      </c>
      <c r="J151" s="273">
        <v>78</v>
      </c>
      <c r="K151" s="274">
        <v>63</v>
      </c>
      <c r="L151" s="275">
        <v>70</v>
      </c>
      <c r="M151" s="273">
        <v>3433</v>
      </c>
      <c r="N151" s="274">
        <v>3780</v>
      </c>
      <c r="O151" s="275">
        <v>7213</v>
      </c>
      <c r="P151" s="273">
        <v>35.9</v>
      </c>
      <c r="Q151" s="274">
        <v>33.4</v>
      </c>
      <c r="R151" s="275">
        <v>34.6</v>
      </c>
      <c r="S151" s="273">
        <v>3433</v>
      </c>
      <c r="T151" s="274">
        <v>3780</v>
      </c>
      <c r="U151" s="275">
        <v>7213</v>
      </c>
      <c r="V151" s="273">
        <v>59</v>
      </c>
      <c r="W151" s="274">
        <v>48</v>
      </c>
      <c r="X151" s="275">
        <v>53</v>
      </c>
      <c r="Y151" s="273">
        <v>683</v>
      </c>
      <c r="Z151" s="274">
        <v>729</v>
      </c>
      <c r="AA151" s="275">
        <v>1412</v>
      </c>
      <c r="AB151" s="273">
        <v>63</v>
      </c>
      <c r="AC151" s="274">
        <v>52</v>
      </c>
      <c r="AD151" s="275">
        <v>57</v>
      </c>
      <c r="AE151" s="273">
        <v>683</v>
      </c>
      <c r="AF151" s="274">
        <v>729</v>
      </c>
      <c r="AG151" s="275">
        <v>1412</v>
      </c>
      <c r="AH151" s="273">
        <v>32.299999999999997</v>
      </c>
      <c r="AI151" s="274">
        <v>30.4</v>
      </c>
      <c r="AJ151" s="275">
        <v>31.3</v>
      </c>
      <c r="AK151" s="273">
        <v>683</v>
      </c>
      <c r="AL151" s="274">
        <v>729</v>
      </c>
      <c r="AM151" s="275">
        <v>1412</v>
      </c>
      <c r="AN151" s="273">
        <v>74</v>
      </c>
      <c r="AO151" s="274">
        <v>58</v>
      </c>
      <c r="AP151" s="275">
        <v>66</v>
      </c>
      <c r="AQ151" s="273">
        <v>4617</v>
      </c>
      <c r="AR151" s="274">
        <v>5058</v>
      </c>
      <c r="AS151" s="275">
        <v>9675</v>
      </c>
      <c r="AT151" s="273">
        <v>75</v>
      </c>
      <c r="AU151" s="274">
        <v>61</v>
      </c>
      <c r="AV151" s="275">
        <v>68</v>
      </c>
      <c r="AW151" s="273">
        <v>4617</v>
      </c>
      <c r="AX151" s="274">
        <v>5058</v>
      </c>
      <c r="AY151" s="275">
        <v>9675</v>
      </c>
      <c r="AZ151" s="273">
        <v>35.4</v>
      </c>
      <c r="BA151" s="274">
        <v>32.9</v>
      </c>
      <c r="BB151" s="275">
        <v>34.1</v>
      </c>
      <c r="BC151" s="273">
        <v>4617</v>
      </c>
      <c r="BD151" s="274">
        <v>5058</v>
      </c>
      <c r="BE151" s="275">
        <v>9675</v>
      </c>
    </row>
    <row r="152" spans="1:57" x14ac:dyDescent="0.35">
      <c r="A152" t="s">
        <v>49</v>
      </c>
      <c r="B152" t="s">
        <v>294</v>
      </c>
      <c r="C152" t="s">
        <v>408</v>
      </c>
      <c r="D152" s="273">
        <v>77</v>
      </c>
      <c r="E152" s="274">
        <v>60</v>
      </c>
      <c r="F152" s="275">
        <v>68</v>
      </c>
      <c r="G152" s="273">
        <v>2517</v>
      </c>
      <c r="H152" s="274">
        <v>2650</v>
      </c>
      <c r="I152" s="275">
        <v>5167</v>
      </c>
      <c r="J152" s="273">
        <v>78</v>
      </c>
      <c r="K152" s="274">
        <v>64</v>
      </c>
      <c r="L152" s="275">
        <v>71</v>
      </c>
      <c r="M152" s="273">
        <v>2517</v>
      </c>
      <c r="N152" s="274">
        <v>2650</v>
      </c>
      <c r="O152" s="275">
        <v>5167</v>
      </c>
      <c r="P152" s="273">
        <v>35.6</v>
      </c>
      <c r="Q152" s="274">
        <v>33.4</v>
      </c>
      <c r="R152" s="275">
        <v>34.5</v>
      </c>
      <c r="S152" s="273">
        <v>2517</v>
      </c>
      <c r="T152" s="274">
        <v>2650</v>
      </c>
      <c r="U152" s="275">
        <v>5167</v>
      </c>
      <c r="V152" s="273">
        <v>63</v>
      </c>
      <c r="W152" s="274">
        <v>40</v>
      </c>
      <c r="X152" s="275">
        <v>53</v>
      </c>
      <c r="Y152" s="273">
        <v>153</v>
      </c>
      <c r="Z152" s="274">
        <v>128</v>
      </c>
      <c r="AA152" s="275">
        <v>281</v>
      </c>
      <c r="AB152" s="273">
        <v>68</v>
      </c>
      <c r="AC152" s="274">
        <v>45</v>
      </c>
      <c r="AD152" s="275">
        <v>57</v>
      </c>
      <c r="AE152" s="273">
        <v>153</v>
      </c>
      <c r="AF152" s="274">
        <v>128</v>
      </c>
      <c r="AG152" s="275">
        <v>281</v>
      </c>
      <c r="AH152" s="273">
        <v>32.700000000000003</v>
      </c>
      <c r="AI152" s="274">
        <v>29.9</v>
      </c>
      <c r="AJ152" s="275">
        <v>31.4</v>
      </c>
      <c r="AK152" s="273">
        <v>153</v>
      </c>
      <c r="AL152" s="274">
        <v>128</v>
      </c>
      <c r="AM152" s="275">
        <v>281</v>
      </c>
      <c r="AN152" s="273">
        <v>76</v>
      </c>
      <c r="AO152" s="274">
        <v>59</v>
      </c>
      <c r="AP152" s="275">
        <v>67</v>
      </c>
      <c r="AQ152" s="273">
        <v>3025</v>
      </c>
      <c r="AR152" s="274">
        <v>3179</v>
      </c>
      <c r="AS152" s="275">
        <v>6204</v>
      </c>
      <c r="AT152" s="273">
        <v>78</v>
      </c>
      <c r="AU152" s="274">
        <v>63</v>
      </c>
      <c r="AV152" s="275">
        <v>70</v>
      </c>
      <c r="AW152" s="273">
        <v>3025</v>
      </c>
      <c r="AX152" s="274">
        <v>3179</v>
      </c>
      <c r="AY152" s="275">
        <v>6204</v>
      </c>
      <c r="AZ152" s="273">
        <v>35.5</v>
      </c>
      <c r="BA152" s="274">
        <v>33.200000000000003</v>
      </c>
      <c r="BB152" s="275">
        <v>34.299999999999997</v>
      </c>
      <c r="BC152" s="273">
        <v>3025</v>
      </c>
      <c r="BD152" s="274">
        <v>3179</v>
      </c>
      <c r="BE152" s="275">
        <v>6204</v>
      </c>
    </row>
    <row r="153" spans="1:57" x14ac:dyDescent="0.35">
      <c r="A153" t="s">
        <v>62</v>
      </c>
      <c r="B153" t="s">
        <v>307</v>
      </c>
      <c r="C153" t="s">
        <v>299</v>
      </c>
      <c r="D153" s="273">
        <v>75</v>
      </c>
      <c r="E153" s="274">
        <v>57</v>
      </c>
      <c r="F153" s="275">
        <v>66</v>
      </c>
      <c r="G153" s="273">
        <v>3727</v>
      </c>
      <c r="H153" s="274">
        <v>3896</v>
      </c>
      <c r="I153" s="275">
        <v>7623</v>
      </c>
      <c r="J153" s="273">
        <v>77</v>
      </c>
      <c r="K153" s="274">
        <v>60</v>
      </c>
      <c r="L153" s="275">
        <v>68</v>
      </c>
      <c r="M153" s="273">
        <v>3727</v>
      </c>
      <c r="N153" s="274">
        <v>3896</v>
      </c>
      <c r="O153" s="275">
        <v>7623</v>
      </c>
      <c r="P153" s="273">
        <v>35.299999999999997</v>
      </c>
      <c r="Q153" s="274">
        <v>32.6</v>
      </c>
      <c r="R153" s="275">
        <v>33.9</v>
      </c>
      <c r="S153" s="273">
        <v>3727</v>
      </c>
      <c r="T153" s="274">
        <v>3896</v>
      </c>
      <c r="U153" s="275">
        <v>7623</v>
      </c>
      <c r="V153" s="273">
        <v>59</v>
      </c>
      <c r="W153" s="274">
        <v>44</v>
      </c>
      <c r="X153" s="275">
        <v>51</v>
      </c>
      <c r="Y153" s="273">
        <v>316</v>
      </c>
      <c r="Z153" s="274">
        <v>357</v>
      </c>
      <c r="AA153" s="275">
        <v>673</v>
      </c>
      <c r="AB153" s="273">
        <v>63</v>
      </c>
      <c r="AC153" s="274">
        <v>50</v>
      </c>
      <c r="AD153" s="275">
        <v>56</v>
      </c>
      <c r="AE153" s="273">
        <v>316</v>
      </c>
      <c r="AF153" s="274">
        <v>357</v>
      </c>
      <c r="AG153" s="275">
        <v>673</v>
      </c>
      <c r="AH153" s="273">
        <v>32.6</v>
      </c>
      <c r="AI153" s="274">
        <v>29.9</v>
      </c>
      <c r="AJ153" s="275">
        <v>31.2</v>
      </c>
      <c r="AK153" s="273">
        <v>316</v>
      </c>
      <c r="AL153" s="274">
        <v>357</v>
      </c>
      <c r="AM153" s="275">
        <v>673</v>
      </c>
      <c r="AN153" s="273">
        <v>73</v>
      </c>
      <c r="AO153" s="274">
        <v>56</v>
      </c>
      <c r="AP153" s="275">
        <v>64</v>
      </c>
      <c r="AQ153" s="273">
        <v>4717</v>
      </c>
      <c r="AR153" s="274">
        <v>4957</v>
      </c>
      <c r="AS153" s="275">
        <v>9674</v>
      </c>
      <c r="AT153" s="273">
        <v>75</v>
      </c>
      <c r="AU153" s="274">
        <v>59</v>
      </c>
      <c r="AV153" s="275">
        <v>67</v>
      </c>
      <c r="AW153" s="273">
        <v>4717</v>
      </c>
      <c r="AX153" s="274">
        <v>4957</v>
      </c>
      <c r="AY153" s="275">
        <v>9674</v>
      </c>
      <c r="AZ153" s="273">
        <v>35</v>
      </c>
      <c r="BA153" s="274">
        <v>32.4</v>
      </c>
      <c r="BB153" s="275">
        <v>33.6</v>
      </c>
      <c r="BC153" s="273">
        <v>4717</v>
      </c>
      <c r="BD153" s="274">
        <v>4957</v>
      </c>
      <c r="BE153" s="275">
        <v>9674</v>
      </c>
    </row>
    <row r="154" spans="1:57" x14ac:dyDescent="0.35">
      <c r="A154" t="s">
        <v>137</v>
      </c>
      <c r="B154" t="s">
        <v>382</v>
      </c>
      <c r="C154" t="s">
        <v>372</v>
      </c>
      <c r="D154" s="273">
        <v>80</v>
      </c>
      <c r="E154" s="274">
        <v>64</v>
      </c>
      <c r="F154" s="275">
        <v>72</v>
      </c>
      <c r="G154" s="273">
        <v>2987</v>
      </c>
      <c r="H154" s="274">
        <v>3183</v>
      </c>
      <c r="I154" s="275">
        <v>6170</v>
      </c>
      <c r="J154" s="273">
        <v>80</v>
      </c>
      <c r="K154" s="274">
        <v>66</v>
      </c>
      <c r="L154" s="275">
        <v>73</v>
      </c>
      <c r="M154" s="273">
        <v>2987</v>
      </c>
      <c r="N154" s="274">
        <v>3183</v>
      </c>
      <c r="O154" s="275">
        <v>6170</v>
      </c>
      <c r="P154" s="273">
        <v>36</v>
      </c>
      <c r="Q154" s="274">
        <v>33.9</v>
      </c>
      <c r="R154" s="275">
        <v>34.9</v>
      </c>
      <c r="S154" s="273">
        <v>2987</v>
      </c>
      <c r="T154" s="274">
        <v>3183</v>
      </c>
      <c r="U154" s="275">
        <v>6170</v>
      </c>
      <c r="V154" s="273">
        <v>65</v>
      </c>
      <c r="W154" s="274">
        <v>49</v>
      </c>
      <c r="X154" s="275">
        <v>57</v>
      </c>
      <c r="Y154" s="273">
        <v>577</v>
      </c>
      <c r="Z154" s="274">
        <v>567</v>
      </c>
      <c r="AA154" s="275">
        <v>1144</v>
      </c>
      <c r="AB154" s="273">
        <v>67</v>
      </c>
      <c r="AC154" s="274">
        <v>52</v>
      </c>
      <c r="AD154" s="275">
        <v>60</v>
      </c>
      <c r="AE154" s="273">
        <v>577</v>
      </c>
      <c r="AF154" s="274">
        <v>567</v>
      </c>
      <c r="AG154" s="275">
        <v>1144</v>
      </c>
      <c r="AH154" s="273">
        <v>33.299999999999997</v>
      </c>
      <c r="AI154" s="274">
        <v>31.1</v>
      </c>
      <c r="AJ154" s="275">
        <v>32.200000000000003</v>
      </c>
      <c r="AK154" s="273">
        <v>577</v>
      </c>
      <c r="AL154" s="274">
        <v>567</v>
      </c>
      <c r="AM154" s="275">
        <v>1144</v>
      </c>
      <c r="AN154" s="273">
        <v>77</v>
      </c>
      <c r="AO154" s="274">
        <v>61</v>
      </c>
      <c r="AP154" s="275">
        <v>69</v>
      </c>
      <c r="AQ154" s="273">
        <v>3974</v>
      </c>
      <c r="AR154" s="274">
        <v>4220</v>
      </c>
      <c r="AS154" s="275">
        <v>8194</v>
      </c>
      <c r="AT154" s="273">
        <v>78</v>
      </c>
      <c r="AU154" s="274">
        <v>63</v>
      </c>
      <c r="AV154" s="275">
        <v>70</v>
      </c>
      <c r="AW154" s="273">
        <v>3974</v>
      </c>
      <c r="AX154" s="274">
        <v>4220</v>
      </c>
      <c r="AY154" s="275">
        <v>8194</v>
      </c>
      <c r="AZ154" s="273">
        <v>35.6</v>
      </c>
      <c r="BA154" s="274">
        <v>33.5</v>
      </c>
      <c r="BB154" s="275">
        <v>34.5</v>
      </c>
      <c r="BC154" s="273">
        <v>3974</v>
      </c>
      <c r="BD154" s="274">
        <v>4220</v>
      </c>
      <c r="BE154" s="275">
        <v>8194</v>
      </c>
    </row>
    <row r="155" spans="1:57" x14ac:dyDescent="0.35">
      <c r="A155" t="s">
        <v>159</v>
      </c>
      <c r="B155" t="s">
        <v>403</v>
      </c>
      <c r="C155" t="s">
        <v>392</v>
      </c>
      <c r="D155" s="273">
        <v>75</v>
      </c>
      <c r="E155" s="274">
        <v>63</v>
      </c>
      <c r="F155" s="275">
        <v>69</v>
      </c>
      <c r="G155" s="273">
        <v>2324</v>
      </c>
      <c r="H155" s="274">
        <v>2308</v>
      </c>
      <c r="I155" s="275">
        <v>4632</v>
      </c>
      <c r="J155" s="273">
        <v>76</v>
      </c>
      <c r="K155" s="274">
        <v>64</v>
      </c>
      <c r="L155" s="275">
        <v>70</v>
      </c>
      <c r="M155" s="273">
        <v>2324</v>
      </c>
      <c r="N155" s="274">
        <v>2308</v>
      </c>
      <c r="O155" s="275">
        <v>4632</v>
      </c>
      <c r="P155" s="273">
        <v>36.200000000000003</v>
      </c>
      <c r="Q155" s="274">
        <v>34.1</v>
      </c>
      <c r="R155" s="275">
        <v>35.1</v>
      </c>
      <c r="S155" s="273">
        <v>2324</v>
      </c>
      <c r="T155" s="274">
        <v>2308</v>
      </c>
      <c r="U155" s="275">
        <v>4632</v>
      </c>
      <c r="V155" s="273">
        <v>62</v>
      </c>
      <c r="W155" s="274">
        <v>47</v>
      </c>
      <c r="X155" s="275">
        <v>55</v>
      </c>
      <c r="Y155" s="273">
        <v>183</v>
      </c>
      <c r="Z155" s="274">
        <v>198</v>
      </c>
      <c r="AA155" s="275">
        <v>381</v>
      </c>
      <c r="AB155" s="273">
        <v>62</v>
      </c>
      <c r="AC155" s="274">
        <v>48</v>
      </c>
      <c r="AD155" s="275">
        <v>55</v>
      </c>
      <c r="AE155" s="273">
        <v>183</v>
      </c>
      <c r="AF155" s="274">
        <v>198</v>
      </c>
      <c r="AG155" s="275">
        <v>381</v>
      </c>
      <c r="AH155" s="273">
        <v>34</v>
      </c>
      <c r="AI155" s="274">
        <v>30.9</v>
      </c>
      <c r="AJ155" s="275">
        <v>32.4</v>
      </c>
      <c r="AK155" s="273">
        <v>183</v>
      </c>
      <c r="AL155" s="274">
        <v>198</v>
      </c>
      <c r="AM155" s="275">
        <v>381</v>
      </c>
      <c r="AN155" s="273">
        <v>75</v>
      </c>
      <c r="AO155" s="274">
        <v>61</v>
      </c>
      <c r="AP155" s="275">
        <v>68</v>
      </c>
      <c r="AQ155" s="273">
        <v>3004</v>
      </c>
      <c r="AR155" s="274">
        <v>3013</v>
      </c>
      <c r="AS155" s="275">
        <v>6017</v>
      </c>
      <c r="AT155" s="273">
        <v>75</v>
      </c>
      <c r="AU155" s="274">
        <v>62</v>
      </c>
      <c r="AV155" s="275">
        <v>69</v>
      </c>
      <c r="AW155" s="273">
        <v>3004</v>
      </c>
      <c r="AX155" s="274">
        <v>3013</v>
      </c>
      <c r="AY155" s="275">
        <v>6017</v>
      </c>
      <c r="AZ155" s="273">
        <v>35.9</v>
      </c>
      <c r="BA155" s="274">
        <v>33.799999999999997</v>
      </c>
      <c r="BB155" s="275">
        <v>34.799999999999997</v>
      </c>
      <c r="BC155" s="273">
        <v>3004</v>
      </c>
      <c r="BD155" s="274">
        <v>3013</v>
      </c>
      <c r="BE155" s="275">
        <v>6017</v>
      </c>
    </row>
    <row r="156" spans="1:57" x14ac:dyDescent="0.35">
      <c r="A156" t="s">
        <v>72</v>
      </c>
      <c r="B156" t="s">
        <v>317</v>
      </c>
      <c r="C156" t="s">
        <v>309</v>
      </c>
      <c r="D156" s="273">
        <v>81</v>
      </c>
      <c r="E156" s="274">
        <v>66</v>
      </c>
      <c r="F156" s="275">
        <v>74</v>
      </c>
      <c r="G156" s="273">
        <v>3808</v>
      </c>
      <c r="H156" s="274">
        <v>4038</v>
      </c>
      <c r="I156" s="275">
        <v>7846</v>
      </c>
      <c r="J156" s="273">
        <v>82</v>
      </c>
      <c r="K156" s="274">
        <v>68</v>
      </c>
      <c r="L156" s="275">
        <v>75</v>
      </c>
      <c r="M156" s="273">
        <v>3808</v>
      </c>
      <c r="N156" s="274">
        <v>4038</v>
      </c>
      <c r="O156" s="275">
        <v>7846</v>
      </c>
      <c r="P156" s="273">
        <v>38</v>
      </c>
      <c r="Q156" s="274">
        <v>34.799999999999997</v>
      </c>
      <c r="R156" s="275">
        <v>36.4</v>
      </c>
      <c r="S156" s="273">
        <v>3808</v>
      </c>
      <c r="T156" s="274">
        <v>4038</v>
      </c>
      <c r="U156" s="275">
        <v>7846</v>
      </c>
      <c r="V156" s="273">
        <v>71</v>
      </c>
      <c r="W156" s="274">
        <v>52</v>
      </c>
      <c r="X156" s="275">
        <v>61</v>
      </c>
      <c r="Y156" s="273">
        <v>329</v>
      </c>
      <c r="Z156" s="274">
        <v>330</v>
      </c>
      <c r="AA156" s="275">
        <v>659</v>
      </c>
      <c r="AB156" s="273">
        <v>75</v>
      </c>
      <c r="AC156" s="274">
        <v>57</v>
      </c>
      <c r="AD156" s="275">
        <v>66</v>
      </c>
      <c r="AE156" s="273">
        <v>329</v>
      </c>
      <c r="AF156" s="274">
        <v>330</v>
      </c>
      <c r="AG156" s="275">
        <v>659</v>
      </c>
      <c r="AH156" s="273">
        <v>34.9</v>
      </c>
      <c r="AI156" s="274">
        <v>31.3</v>
      </c>
      <c r="AJ156" s="275">
        <v>33.1</v>
      </c>
      <c r="AK156" s="273">
        <v>329</v>
      </c>
      <c r="AL156" s="274">
        <v>330</v>
      </c>
      <c r="AM156" s="275">
        <v>659</v>
      </c>
      <c r="AN156" s="273">
        <v>80</v>
      </c>
      <c r="AO156" s="274">
        <v>65</v>
      </c>
      <c r="AP156" s="275">
        <v>72</v>
      </c>
      <c r="AQ156" s="273">
        <v>4720</v>
      </c>
      <c r="AR156" s="274">
        <v>4901</v>
      </c>
      <c r="AS156" s="275">
        <v>9621</v>
      </c>
      <c r="AT156" s="273">
        <v>81</v>
      </c>
      <c r="AU156" s="274">
        <v>67</v>
      </c>
      <c r="AV156" s="275">
        <v>74</v>
      </c>
      <c r="AW156" s="273">
        <v>4720</v>
      </c>
      <c r="AX156" s="274">
        <v>4901</v>
      </c>
      <c r="AY156" s="275">
        <v>9621</v>
      </c>
      <c r="AZ156" s="273">
        <v>37.6</v>
      </c>
      <c r="BA156" s="274">
        <v>34.5</v>
      </c>
      <c r="BB156" s="275">
        <v>36</v>
      </c>
      <c r="BC156" s="273">
        <v>4720</v>
      </c>
      <c r="BD156" s="274">
        <v>4901</v>
      </c>
      <c r="BE156" s="275">
        <v>9621</v>
      </c>
    </row>
    <row r="157" spans="1:57" x14ac:dyDescent="0.35">
      <c r="A157" t="s">
        <v>89</v>
      </c>
      <c r="B157" t="s">
        <v>334</v>
      </c>
      <c r="C157" t="s">
        <v>324</v>
      </c>
      <c r="D157" s="273">
        <v>79</v>
      </c>
      <c r="E157" s="274">
        <v>61</v>
      </c>
      <c r="F157" s="275">
        <v>70</v>
      </c>
      <c r="G157" s="273">
        <v>3090</v>
      </c>
      <c r="H157" s="274">
        <v>3223</v>
      </c>
      <c r="I157" s="275">
        <v>6313</v>
      </c>
      <c r="J157" s="273">
        <v>80</v>
      </c>
      <c r="K157" s="274">
        <v>63</v>
      </c>
      <c r="L157" s="275">
        <v>72</v>
      </c>
      <c r="M157" s="273">
        <v>3090</v>
      </c>
      <c r="N157" s="274">
        <v>3223</v>
      </c>
      <c r="O157" s="275">
        <v>6313</v>
      </c>
      <c r="P157" s="273">
        <v>36</v>
      </c>
      <c r="Q157" s="274">
        <v>33.6</v>
      </c>
      <c r="R157" s="275">
        <v>34.700000000000003</v>
      </c>
      <c r="S157" s="273">
        <v>3090</v>
      </c>
      <c r="T157" s="274">
        <v>3223</v>
      </c>
      <c r="U157" s="275">
        <v>6313</v>
      </c>
      <c r="V157" s="273">
        <v>68</v>
      </c>
      <c r="W157" s="274">
        <v>50</v>
      </c>
      <c r="X157" s="275">
        <v>59</v>
      </c>
      <c r="Y157" s="273">
        <v>350</v>
      </c>
      <c r="Z157" s="274">
        <v>356</v>
      </c>
      <c r="AA157" s="275">
        <v>706</v>
      </c>
      <c r="AB157" s="273">
        <v>70</v>
      </c>
      <c r="AC157" s="274">
        <v>52</v>
      </c>
      <c r="AD157" s="275">
        <v>61</v>
      </c>
      <c r="AE157" s="273">
        <v>350</v>
      </c>
      <c r="AF157" s="274">
        <v>356</v>
      </c>
      <c r="AG157" s="275">
        <v>706</v>
      </c>
      <c r="AH157" s="273">
        <v>34</v>
      </c>
      <c r="AI157" s="274">
        <v>31.1</v>
      </c>
      <c r="AJ157" s="275">
        <v>32.5</v>
      </c>
      <c r="AK157" s="273">
        <v>350</v>
      </c>
      <c r="AL157" s="274">
        <v>356</v>
      </c>
      <c r="AM157" s="275">
        <v>706</v>
      </c>
      <c r="AN157" s="273">
        <v>77</v>
      </c>
      <c r="AO157" s="274">
        <v>60</v>
      </c>
      <c r="AP157" s="275">
        <v>68</v>
      </c>
      <c r="AQ157" s="273">
        <v>4048</v>
      </c>
      <c r="AR157" s="274">
        <v>4234</v>
      </c>
      <c r="AS157" s="275">
        <v>8282</v>
      </c>
      <c r="AT157" s="273">
        <v>78</v>
      </c>
      <c r="AU157" s="274">
        <v>63</v>
      </c>
      <c r="AV157" s="275">
        <v>70</v>
      </c>
      <c r="AW157" s="273">
        <v>4048</v>
      </c>
      <c r="AX157" s="274">
        <v>4234</v>
      </c>
      <c r="AY157" s="275">
        <v>8282</v>
      </c>
      <c r="AZ157" s="273">
        <v>35.6</v>
      </c>
      <c r="BA157" s="274">
        <v>33.4</v>
      </c>
      <c r="BB157" s="275">
        <v>34.5</v>
      </c>
      <c r="BC157" s="273">
        <v>4048</v>
      </c>
      <c r="BD157" s="274">
        <v>4234</v>
      </c>
      <c r="BE157" s="275">
        <v>8282</v>
      </c>
    </row>
    <row r="158" spans="1:57" x14ac:dyDescent="0.35">
      <c r="A158" t="s">
        <v>142</v>
      </c>
      <c r="B158" t="s">
        <v>387</v>
      </c>
      <c r="C158" t="s">
        <v>372</v>
      </c>
      <c r="D158" s="273">
        <v>84</v>
      </c>
      <c r="E158" s="274">
        <v>70</v>
      </c>
      <c r="F158" s="275">
        <v>76</v>
      </c>
      <c r="G158" s="273">
        <v>5162</v>
      </c>
      <c r="H158" s="274">
        <v>5431</v>
      </c>
      <c r="I158" s="275">
        <v>10593</v>
      </c>
      <c r="J158" s="273">
        <v>84</v>
      </c>
      <c r="K158" s="274">
        <v>71</v>
      </c>
      <c r="L158" s="275">
        <v>77</v>
      </c>
      <c r="M158" s="273">
        <v>5162</v>
      </c>
      <c r="N158" s="274">
        <v>5431</v>
      </c>
      <c r="O158" s="275">
        <v>10593</v>
      </c>
      <c r="P158" s="273">
        <v>37.5</v>
      </c>
      <c r="Q158" s="274">
        <v>35.4</v>
      </c>
      <c r="R158" s="275">
        <v>36.4</v>
      </c>
      <c r="S158" s="273">
        <v>5162</v>
      </c>
      <c r="T158" s="274">
        <v>5431</v>
      </c>
      <c r="U158" s="275">
        <v>10593</v>
      </c>
      <c r="V158" s="273">
        <v>78</v>
      </c>
      <c r="W158" s="274">
        <v>60</v>
      </c>
      <c r="X158" s="275">
        <v>69</v>
      </c>
      <c r="Y158" s="273">
        <v>853</v>
      </c>
      <c r="Z158" s="274">
        <v>905</v>
      </c>
      <c r="AA158" s="275">
        <v>1758</v>
      </c>
      <c r="AB158" s="273">
        <v>79</v>
      </c>
      <c r="AC158" s="274">
        <v>63</v>
      </c>
      <c r="AD158" s="275">
        <v>70</v>
      </c>
      <c r="AE158" s="273">
        <v>853</v>
      </c>
      <c r="AF158" s="274">
        <v>905</v>
      </c>
      <c r="AG158" s="275">
        <v>1758</v>
      </c>
      <c r="AH158" s="273">
        <v>35.700000000000003</v>
      </c>
      <c r="AI158" s="274">
        <v>33.1</v>
      </c>
      <c r="AJ158" s="275">
        <v>34.299999999999997</v>
      </c>
      <c r="AK158" s="273">
        <v>853</v>
      </c>
      <c r="AL158" s="274">
        <v>905</v>
      </c>
      <c r="AM158" s="275">
        <v>1758</v>
      </c>
      <c r="AN158" s="273">
        <v>83</v>
      </c>
      <c r="AO158" s="274">
        <v>68</v>
      </c>
      <c r="AP158" s="275">
        <v>75</v>
      </c>
      <c r="AQ158" s="273">
        <v>6835</v>
      </c>
      <c r="AR158" s="274">
        <v>7263</v>
      </c>
      <c r="AS158" s="275">
        <v>14098</v>
      </c>
      <c r="AT158" s="273">
        <v>83</v>
      </c>
      <c r="AU158" s="274">
        <v>69</v>
      </c>
      <c r="AV158" s="275">
        <v>76</v>
      </c>
      <c r="AW158" s="273">
        <v>6835</v>
      </c>
      <c r="AX158" s="274">
        <v>7263</v>
      </c>
      <c r="AY158" s="275">
        <v>14098</v>
      </c>
      <c r="AZ158" s="273">
        <v>37.299999999999997</v>
      </c>
      <c r="BA158" s="274">
        <v>35.200000000000003</v>
      </c>
      <c r="BB158" s="275">
        <v>36.200000000000003</v>
      </c>
      <c r="BC158" s="273">
        <v>6835</v>
      </c>
      <c r="BD158" s="274">
        <v>7263</v>
      </c>
      <c r="BE158" s="275">
        <v>14098</v>
      </c>
    </row>
    <row r="159" spans="1:57" x14ac:dyDescent="0.35">
      <c r="A159" t="s">
        <v>76</v>
      </c>
      <c r="B159" t="s">
        <v>321</v>
      </c>
      <c r="C159" t="s">
        <v>309</v>
      </c>
      <c r="D159" s="273">
        <v>79</v>
      </c>
      <c r="E159" s="274">
        <v>63</v>
      </c>
      <c r="F159" s="275">
        <v>71</v>
      </c>
      <c r="G159" s="273">
        <v>2563</v>
      </c>
      <c r="H159" s="274">
        <v>2751</v>
      </c>
      <c r="I159" s="275">
        <v>5314</v>
      </c>
      <c r="J159" s="273">
        <v>80</v>
      </c>
      <c r="K159" s="274">
        <v>65</v>
      </c>
      <c r="L159" s="275">
        <v>72</v>
      </c>
      <c r="M159" s="273">
        <v>2563</v>
      </c>
      <c r="N159" s="274">
        <v>2751</v>
      </c>
      <c r="O159" s="275">
        <v>5314</v>
      </c>
      <c r="P159" s="273">
        <v>36.1</v>
      </c>
      <c r="Q159" s="274">
        <v>33.6</v>
      </c>
      <c r="R159" s="275">
        <v>34.799999999999997</v>
      </c>
      <c r="S159" s="273">
        <v>2563</v>
      </c>
      <c r="T159" s="274">
        <v>2751</v>
      </c>
      <c r="U159" s="275">
        <v>5314</v>
      </c>
      <c r="V159" s="273">
        <v>65</v>
      </c>
      <c r="W159" s="274">
        <v>53</v>
      </c>
      <c r="X159" s="275">
        <v>59</v>
      </c>
      <c r="Y159" s="273">
        <v>361</v>
      </c>
      <c r="Z159" s="274">
        <v>371</v>
      </c>
      <c r="AA159" s="275">
        <v>732</v>
      </c>
      <c r="AB159" s="273">
        <v>70</v>
      </c>
      <c r="AC159" s="274">
        <v>57</v>
      </c>
      <c r="AD159" s="275">
        <v>63</v>
      </c>
      <c r="AE159" s="273">
        <v>361</v>
      </c>
      <c r="AF159" s="274">
        <v>371</v>
      </c>
      <c r="AG159" s="275">
        <v>732</v>
      </c>
      <c r="AH159" s="273">
        <v>33.5</v>
      </c>
      <c r="AI159" s="274">
        <v>31</v>
      </c>
      <c r="AJ159" s="275">
        <v>32.200000000000003</v>
      </c>
      <c r="AK159" s="273">
        <v>361</v>
      </c>
      <c r="AL159" s="274">
        <v>371</v>
      </c>
      <c r="AM159" s="275">
        <v>732</v>
      </c>
      <c r="AN159" s="273">
        <v>78</v>
      </c>
      <c r="AO159" s="274">
        <v>61</v>
      </c>
      <c r="AP159" s="275">
        <v>69</v>
      </c>
      <c r="AQ159" s="273">
        <v>3228</v>
      </c>
      <c r="AR159" s="274">
        <v>3399</v>
      </c>
      <c r="AS159" s="275">
        <v>6627</v>
      </c>
      <c r="AT159" s="273">
        <v>79</v>
      </c>
      <c r="AU159" s="274">
        <v>63</v>
      </c>
      <c r="AV159" s="275">
        <v>71</v>
      </c>
      <c r="AW159" s="273">
        <v>3228</v>
      </c>
      <c r="AX159" s="274">
        <v>3399</v>
      </c>
      <c r="AY159" s="275">
        <v>6627</v>
      </c>
      <c r="AZ159" s="273">
        <v>35.799999999999997</v>
      </c>
      <c r="BA159" s="274">
        <v>33.200000000000003</v>
      </c>
      <c r="BB159" s="275">
        <v>34.4</v>
      </c>
      <c r="BC159" s="273">
        <v>3228</v>
      </c>
      <c r="BD159" s="274">
        <v>3399</v>
      </c>
      <c r="BE159" s="275">
        <v>6627</v>
      </c>
    </row>
    <row r="160" spans="1:57" x14ac:dyDescent="0.35">
      <c r="A160" t="s">
        <v>144</v>
      </c>
      <c r="B160" t="s">
        <v>389</v>
      </c>
      <c r="C160" t="s">
        <v>372</v>
      </c>
      <c r="D160" s="273">
        <v>76</v>
      </c>
      <c r="E160" s="274">
        <v>60</v>
      </c>
      <c r="F160" s="275">
        <v>68</v>
      </c>
      <c r="G160" s="273">
        <v>3568</v>
      </c>
      <c r="H160" s="274">
        <v>3808</v>
      </c>
      <c r="I160" s="275">
        <v>7376</v>
      </c>
      <c r="J160" s="273">
        <v>77</v>
      </c>
      <c r="K160" s="274">
        <v>63</v>
      </c>
      <c r="L160" s="275">
        <v>70</v>
      </c>
      <c r="M160" s="273">
        <v>3568</v>
      </c>
      <c r="N160" s="274">
        <v>3808</v>
      </c>
      <c r="O160" s="275">
        <v>7376</v>
      </c>
      <c r="P160" s="273">
        <v>34.799999999999997</v>
      </c>
      <c r="Q160" s="274">
        <v>32.9</v>
      </c>
      <c r="R160" s="275">
        <v>33.799999999999997</v>
      </c>
      <c r="S160" s="273">
        <v>3568</v>
      </c>
      <c r="T160" s="274">
        <v>3808</v>
      </c>
      <c r="U160" s="275">
        <v>7376</v>
      </c>
      <c r="V160" s="273">
        <v>67</v>
      </c>
      <c r="W160" s="274">
        <v>50</v>
      </c>
      <c r="X160" s="275">
        <v>58</v>
      </c>
      <c r="Y160" s="273">
        <v>503</v>
      </c>
      <c r="Z160" s="274">
        <v>541</v>
      </c>
      <c r="AA160" s="275">
        <v>1044</v>
      </c>
      <c r="AB160" s="273">
        <v>69</v>
      </c>
      <c r="AC160" s="274">
        <v>53</v>
      </c>
      <c r="AD160" s="275">
        <v>61</v>
      </c>
      <c r="AE160" s="273">
        <v>503</v>
      </c>
      <c r="AF160" s="274">
        <v>541</v>
      </c>
      <c r="AG160" s="275">
        <v>1044</v>
      </c>
      <c r="AH160" s="273">
        <v>33.1</v>
      </c>
      <c r="AI160" s="274">
        <v>30.6</v>
      </c>
      <c r="AJ160" s="275">
        <v>31.8</v>
      </c>
      <c r="AK160" s="273">
        <v>503</v>
      </c>
      <c r="AL160" s="274">
        <v>541</v>
      </c>
      <c r="AM160" s="275">
        <v>1044</v>
      </c>
      <c r="AN160" s="273">
        <v>75</v>
      </c>
      <c r="AO160" s="274">
        <v>58</v>
      </c>
      <c r="AP160" s="275">
        <v>67</v>
      </c>
      <c r="AQ160" s="273">
        <v>4718</v>
      </c>
      <c r="AR160" s="274">
        <v>5011</v>
      </c>
      <c r="AS160" s="275">
        <v>9729</v>
      </c>
      <c r="AT160" s="273">
        <v>76</v>
      </c>
      <c r="AU160" s="274">
        <v>61</v>
      </c>
      <c r="AV160" s="275">
        <v>68</v>
      </c>
      <c r="AW160" s="273">
        <v>4718</v>
      </c>
      <c r="AX160" s="274">
        <v>5011</v>
      </c>
      <c r="AY160" s="275">
        <v>9729</v>
      </c>
      <c r="AZ160" s="273">
        <v>34.5</v>
      </c>
      <c r="BA160" s="274">
        <v>32.6</v>
      </c>
      <c r="BB160" s="275">
        <v>33.5</v>
      </c>
      <c r="BC160" s="273">
        <v>4718</v>
      </c>
      <c r="BD160" s="274">
        <v>5011</v>
      </c>
      <c r="BE160" s="275">
        <v>9729</v>
      </c>
    </row>
    <row r="161" spans="1:57" x14ac:dyDescent="0.35">
      <c r="A161" t="s">
        <v>78</v>
      </c>
      <c r="B161" t="s">
        <v>323</v>
      </c>
      <c r="C161" t="s">
        <v>309</v>
      </c>
      <c r="D161" s="273">
        <v>77</v>
      </c>
      <c r="E161" s="274">
        <v>62</v>
      </c>
      <c r="F161" s="275">
        <v>69</v>
      </c>
      <c r="G161" s="273">
        <v>2221</v>
      </c>
      <c r="H161" s="274">
        <v>2374</v>
      </c>
      <c r="I161" s="275">
        <v>4595</v>
      </c>
      <c r="J161" s="273">
        <v>78</v>
      </c>
      <c r="K161" s="274">
        <v>64</v>
      </c>
      <c r="L161" s="275">
        <v>71</v>
      </c>
      <c r="M161" s="273">
        <v>2221</v>
      </c>
      <c r="N161" s="274">
        <v>2374</v>
      </c>
      <c r="O161" s="275">
        <v>4595</v>
      </c>
      <c r="P161" s="273">
        <v>36.4</v>
      </c>
      <c r="Q161" s="274">
        <v>33.9</v>
      </c>
      <c r="R161" s="275">
        <v>35.1</v>
      </c>
      <c r="S161" s="273">
        <v>2221</v>
      </c>
      <c r="T161" s="274">
        <v>2374</v>
      </c>
      <c r="U161" s="275">
        <v>4595</v>
      </c>
      <c r="V161" s="273">
        <v>63</v>
      </c>
      <c r="W161" s="274">
        <v>51</v>
      </c>
      <c r="X161" s="275">
        <v>57</v>
      </c>
      <c r="Y161" s="273">
        <v>279</v>
      </c>
      <c r="Z161" s="274">
        <v>310</v>
      </c>
      <c r="AA161" s="275">
        <v>589</v>
      </c>
      <c r="AB161" s="273">
        <v>66</v>
      </c>
      <c r="AC161" s="274">
        <v>54</v>
      </c>
      <c r="AD161" s="275">
        <v>60</v>
      </c>
      <c r="AE161" s="273">
        <v>279</v>
      </c>
      <c r="AF161" s="274">
        <v>310</v>
      </c>
      <c r="AG161" s="275">
        <v>589</v>
      </c>
      <c r="AH161" s="273">
        <v>34</v>
      </c>
      <c r="AI161" s="274">
        <v>30.9</v>
      </c>
      <c r="AJ161" s="275">
        <v>32.4</v>
      </c>
      <c r="AK161" s="273">
        <v>279</v>
      </c>
      <c r="AL161" s="274">
        <v>310</v>
      </c>
      <c r="AM161" s="275">
        <v>589</v>
      </c>
      <c r="AN161" s="273">
        <v>74</v>
      </c>
      <c r="AO161" s="274">
        <v>60</v>
      </c>
      <c r="AP161" s="275">
        <v>67</v>
      </c>
      <c r="AQ161" s="273">
        <v>3163</v>
      </c>
      <c r="AR161" s="274">
        <v>3287</v>
      </c>
      <c r="AS161" s="275">
        <v>6450</v>
      </c>
      <c r="AT161" s="273">
        <v>76</v>
      </c>
      <c r="AU161" s="274">
        <v>62</v>
      </c>
      <c r="AV161" s="275">
        <v>69</v>
      </c>
      <c r="AW161" s="273">
        <v>3163</v>
      </c>
      <c r="AX161" s="274">
        <v>3287</v>
      </c>
      <c r="AY161" s="275">
        <v>6450</v>
      </c>
      <c r="AZ161" s="273">
        <v>36</v>
      </c>
      <c r="BA161" s="274">
        <v>33.5</v>
      </c>
      <c r="BB161" s="275">
        <v>34.799999999999997</v>
      </c>
      <c r="BC161" s="273">
        <v>3163</v>
      </c>
      <c r="BD161" s="274">
        <v>3287</v>
      </c>
      <c r="BE161" s="275">
        <v>6450</v>
      </c>
    </row>
    <row r="162" spans="1:57" x14ac:dyDescent="0.35">
      <c r="A162" t="s">
        <v>236</v>
      </c>
      <c r="D162" s="157"/>
      <c r="E162" s="157"/>
      <c r="F162" s="157"/>
      <c r="G162" s="157"/>
      <c r="H162" s="157"/>
      <c r="I162" s="157"/>
      <c r="J162" s="157"/>
      <c r="K162" s="157"/>
      <c r="L162" s="157"/>
      <c r="M162" s="157"/>
      <c r="N162" s="157"/>
      <c r="O162" s="157"/>
      <c r="P162" s="157"/>
      <c r="Q162" s="157"/>
      <c r="R162" s="157"/>
      <c r="S162" s="157"/>
      <c r="T162" s="157"/>
      <c r="U162" s="157"/>
      <c r="V162" s="157"/>
      <c r="W162" s="157"/>
      <c r="X162" s="157"/>
      <c r="Y162" s="157"/>
      <c r="Z162" s="157"/>
      <c r="AA162" s="157"/>
      <c r="AB162" s="157"/>
      <c r="AC162" s="157"/>
      <c r="AD162" s="157"/>
      <c r="AE162" s="157"/>
      <c r="AF162" s="157"/>
      <c r="AG162" s="157"/>
      <c r="AH162" s="157"/>
      <c r="AI162" s="157"/>
      <c r="AJ162" s="157"/>
      <c r="AK162" s="157"/>
      <c r="AL162" s="157"/>
      <c r="AM162" s="157"/>
      <c r="AN162" s="157"/>
      <c r="AO162" s="157"/>
      <c r="AP162" s="157"/>
      <c r="AQ162" s="157"/>
      <c r="AR162" s="157"/>
      <c r="AS162" s="157"/>
      <c r="AT162" s="157"/>
      <c r="AU162" s="157"/>
      <c r="AV162" s="157"/>
      <c r="AW162" s="157"/>
      <c r="AX162" s="157"/>
      <c r="AY162" s="157"/>
      <c r="AZ162" s="157"/>
      <c r="BA162" s="157"/>
      <c r="BB162" s="157"/>
      <c r="BC162" s="157"/>
      <c r="BD162" s="157"/>
      <c r="BE162" s="157"/>
    </row>
    <row r="163" spans="1:57" x14ac:dyDescent="0.35">
      <c r="A163" t="s">
        <v>3</v>
      </c>
      <c r="B163" t="s">
        <v>247</v>
      </c>
      <c r="D163" s="273">
        <v>76</v>
      </c>
      <c r="E163" s="274">
        <v>60</v>
      </c>
      <c r="F163" s="275">
        <v>68</v>
      </c>
      <c r="G163" s="273">
        <v>12700</v>
      </c>
      <c r="H163" s="274">
        <v>13440</v>
      </c>
      <c r="I163" s="275">
        <v>26140</v>
      </c>
      <c r="J163" s="273">
        <v>77</v>
      </c>
      <c r="K163" s="274">
        <v>62</v>
      </c>
      <c r="L163" s="275">
        <v>69</v>
      </c>
      <c r="M163" s="273">
        <v>12700</v>
      </c>
      <c r="N163" s="274">
        <v>13440</v>
      </c>
      <c r="O163" s="275">
        <v>26140</v>
      </c>
      <c r="P163" s="273">
        <v>35.9</v>
      </c>
      <c r="Q163" s="274">
        <v>33.200000000000003</v>
      </c>
      <c r="R163" s="275">
        <v>34.5</v>
      </c>
      <c r="S163" s="273">
        <v>12700</v>
      </c>
      <c r="T163" s="274">
        <v>13440</v>
      </c>
      <c r="U163" s="275">
        <v>26140</v>
      </c>
      <c r="V163" s="273">
        <v>63</v>
      </c>
      <c r="W163" s="274">
        <v>48</v>
      </c>
      <c r="X163" s="275">
        <v>56</v>
      </c>
      <c r="Y163" s="273">
        <v>1000</v>
      </c>
      <c r="Z163" s="274">
        <v>1090</v>
      </c>
      <c r="AA163" s="275">
        <v>2090</v>
      </c>
      <c r="AB163" s="273">
        <v>66</v>
      </c>
      <c r="AC163" s="274">
        <v>52</v>
      </c>
      <c r="AD163" s="275">
        <v>59</v>
      </c>
      <c r="AE163" s="273">
        <v>1000</v>
      </c>
      <c r="AF163" s="274">
        <v>1090</v>
      </c>
      <c r="AG163" s="275">
        <v>2090</v>
      </c>
      <c r="AH163" s="273">
        <v>33.5</v>
      </c>
      <c r="AI163" s="274">
        <v>30.8</v>
      </c>
      <c r="AJ163" s="275">
        <v>32.1</v>
      </c>
      <c r="AK163" s="273">
        <v>1000</v>
      </c>
      <c r="AL163" s="274">
        <v>1090</v>
      </c>
      <c r="AM163" s="275">
        <v>2090</v>
      </c>
      <c r="AN163" s="273">
        <v>75</v>
      </c>
      <c r="AO163" s="274">
        <v>59</v>
      </c>
      <c r="AP163" s="275">
        <v>66</v>
      </c>
      <c r="AQ163" s="273">
        <v>14990</v>
      </c>
      <c r="AR163" s="274">
        <v>15830</v>
      </c>
      <c r="AS163" s="275">
        <v>30820</v>
      </c>
      <c r="AT163" s="273">
        <v>76</v>
      </c>
      <c r="AU163" s="274">
        <v>61</v>
      </c>
      <c r="AV163" s="275">
        <v>68</v>
      </c>
      <c r="AW163" s="273">
        <v>14990</v>
      </c>
      <c r="AX163" s="274">
        <v>15830</v>
      </c>
      <c r="AY163" s="275">
        <v>30820</v>
      </c>
      <c r="AZ163" s="273">
        <v>35.700000000000003</v>
      </c>
      <c r="BA163" s="274">
        <v>33</v>
      </c>
      <c r="BB163" s="275">
        <v>34.4</v>
      </c>
      <c r="BC163" s="273">
        <v>14990</v>
      </c>
      <c r="BD163" s="274">
        <v>15830</v>
      </c>
      <c r="BE163" s="275">
        <v>30820</v>
      </c>
    </row>
    <row r="164" spans="1:57" x14ac:dyDescent="0.35">
      <c r="A164" t="s">
        <v>14</v>
      </c>
      <c r="B164" t="s">
        <v>260</v>
      </c>
      <c r="D164" s="273">
        <v>76</v>
      </c>
      <c r="E164" s="274">
        <v>59</v>
      </c>
      <c r="F164" s="275">
        <v>67</v>
      </c>
      <c r="G164" s="273">
        <v>32200</v>
      </c>
      <c r="H164" s="274">
        <v>33800</v>
      </c>
      <c r="I164" s="275">
        <v>66000</v>
      </c>
      <c r="J164" s="273">
        <v>77</v>
      </c>
      <c r="K164" s="274">
        <v>61</v>
      </c>
      <c r="L164" s="275">
        <v>69</v>
      </c>
      <c r="M164" s="273">
        <v>32200</v>
      </c>
      <c r="N164" s="274">
        <v>33800</v>
      </c>
      <c r="O164" s="275">
        <v>66000</v>
      </c>
      <c r="P164" s="273">
        <v>35.9</v>
      </c>
      <c r="Q164" s="274">
        <v>33.200000000000003</v>
      </c>
      <c r="R164" s="275">
        <v>34.5</v>
      </c>
      <c r="S164" s="273">
        <v>32200</v>
      </c>
      <c r="T164" s="274">
        <v>33800</v>
      </c>
      <c r="U164" s="275">
        <v>66000</v>
      </c>
      <c r="V164" s="273">
        <v>61</v>
      </c>
      <c r="W164" s="274">
        <v>45</v>
      </c>
      <c r="X164" s="275">
        <v>52</v>
      </c>
      <c r="Y164" s="273">
        <v>6030</v>
      </c>
      <c r="Z164" s="274">
        <v>6230</v>
      </c>
      <c r="AA164" s="275">
        <v>12260</v>
      </c>
      <c r="AB164" s="273">
        <v>65</v>
      </c>
      <c r="AC164" s="274">
        <v>50</v>
      </c>
      <c r="AD164" s="275">
        <v>57</v>
      </c>
      <c r="AE164" s="273">
        <v>6030</v>
      </c>
      <c r="AF164" s="274">
        <v>6230</v>
      </c>
      <c r="AG164" s="275">
        <v>12260</v>
      </c>
      <c r="AH164" s="273">
        <v>32.6</v>
      </c>
      <c r="AI164" s="274">
        <v>29.8</v>
      </c>
      <c r="AJ164" s="275">
        <v>31.2</v>
      </c>
      <c r="AK164" s="273">
        <v>6030</v>
      </c>
      <c r="AL164" s="274">
        <v>6230</v>
      </c>
      <c r="AM164" s="275">
        <v>12260</v>
      </c>
      <c r="AN164" s="273">
        <v>73</v>
      </c>
      <c r="AO164" s="274">
        <v>56</v>
      </c>
      <c r="AP164" s="275">
        <v>64</v>
      </c>
      <c r="AQ164" s="273">
        <v>43600</v>
      </c>
      <c r="AR164" s="274">
        <v>45600</v>
      </c>
      <c r="AS164" s="275">
        <v>89200</v>
      </c>
      <c r="AT164" s="273">
        <v>75</v>
      </c>
      <c r="AU164" s="274">
        <v>59</v>
      </c>
      <c r="AV164" s="275">
        <v>67</v>
      </c>
      <c r="AW164" s="273">
        <v>43600</v>
      </c>
      <c r="AX164" s="274">
        <v>45600</v>
      </c>
      <c r="AY164" s="275">
        <v>89200</v>
      </c>
      <c r="AZ164" s="273">
        <v>35.299999999999997</v>
      </c>
      <c r="BA164" s="274">
        <v>32.6</v>
      </c>
      <c r="BB164" s="275">
        <v>33.9</v>
      </c>
      <c r="BC164" s="273">
        <v>43600</v>
      </c>
      <c r="BD164" s="274">
        <v>45600</v>
      </c>
      <c r="BE164" s="275">
        <v>89200</v>
      </c>
    </row>
    <row r="165" spans="1:57" x14ac:dyDescent="0.35">
      <c r="A165" t="s">
        <v>38</v>
      </c>
      <c r="B165" t="s">
        <v>408</v>
      </c>
      <c r="D165" s="273">
        <v>77</v>
      </c>
      <c r="E165" s="274">
        <v>60</v>
      </c>
      <c r="F165" s="275">
        <v>68</v>
      </c>
      <c r="G165" s="273">
        <v>24300</v>
      </c>
      <c r="H165" s="274">
        <v>25660</v>
      </c>
      <c r="I165" s="275">
        <v>49970</v>
      </c>
      <c r="J165" s="273">
        <v>78</v>
      </c>
      <c r="K165" s="274">
        <v>62</v>
      </c>
      <c r="L165" s="275">
        <v>70</v>
      </c>
      <c r="M165" s="273">
        <v>24300</v>
      </c>
      <c r="N165" s="274">
        <v>25660</v>
      </c>
      <c r="O165" s="275">
        <v>49970</v>
      </c>
      <c r="P165" s="273">
        <v>35.799999999999997</v>
      </c>
      <c r="Q165" s="274">
        <v>33.299999999999997</v>
      </c>
      <c r="R165" s="275">
        <v>34.5</v>
      </c>
      <c r="S165" s="273">
        <v>24300</v>
      </c>
      <c r="T165" s="274">
        <v>25660</v>
      </c>
      <c r="U165" s="275">
        <v>49970</v>
      </c>
      <c r="V165" s="273">
        <v>61</v>
      </c>
      <c r="W165" s="274">
        <v>46</v>
      </c>
      <c r="X165" s="275">
        <v>53</v>
      </c>
      <c r="Y165" s="273">
        <v>5220</v>
      </c>
      <c r="Z165" s="274">
        <v>5420</v>
      </c>
      <c r="AA165" s="275">
        <v>10640</v>
      </c>
      <c r="AB165" s="273">
        <v>64</v>
      </c>
      <c r="AC165" s="274">
        <v>50</v>
      </c>
      <c r="AD165" s="275">
        <v>57</v>
      </c>
      <c r="AE165" s="273">
        <v>5220</v>
      </c>
      <c r="AF165" s="274">
        <v>5420</v>
      </c>
      <c r="AG165" s="275">
        <v>10640</v>
      </c>
      <c r="AH165" s="273">
        <v>32.6</v>
      </c>
      <c r="AI165" s="274">
        <v>30.2</v>
      </c>
      <c r="AJ165" s="275">
        <v>31.4</v>
      </c>
      <c r="AK165" s="273">
        <v>5220</v>
      </c>
      <c r="AL165" s="274">
        <v>5420</v>
      </c>
      <c r="AM165" s="275">
        <v>10640</v>
      </c>
      <c r="AN165" s="273">
        <v>74</v>
      </c>
      <c r="AO165" s="274">
        <v>57</v>
      </c>
      <c r="AP165" s="275">
        <v>65</v>
      </c>
      <c r="AQ165" s="273">
        <v>32320</v>
      </c>
      <c r="AR165" s="274">
        <v>34060</v>
      </c>
      <c r="AS165" s="275">
        <v>66380</v>
      </c>
      <c r="AT165" s="273">
        <v>75</v>
      </c>
      <c r="AU165" s="274">
        <v>60</v>
      </c>
      <c r="AV165" s="275">
        <v>67</v>
      </c>
      <c r="AW165" s="273">
        <v>32320</v>
      </c>
      <c r="AX165" s="274">
        <v>34060</v>
      </c>
      <c r="AY165" s="275">
        <v>66380</v>
      </c>
      <c r="AZ165" s="273">
        <v>35.200000000000003</v>
      </c>
      <c r="BA165" s="274">
        <v>32.700000000000003</v>
      </c>
      <c r="BB165" s="275">
        <v>33.9</v>
      </c>
      <c r="BC165" s="273">
        <v>32320</v>
      </c>
      <c r="BD165" s="274">
        <v>34060</v>
      </c>
      <c r="BE165" s="275">
        <v>66380</v>
      </c>
    </row>
    <row r="166" spans="1:57" x14ac:dyDescent="0.35">
      <c r="A166" t="s">
        <v>54</v>
      </c>
      <c r="B166" t="s">
        <v>299</v>
      </c>
      <c r="D166" s="273">
        <v>76</v>
      </c>
      <c r="E166" s="274">
        <v>60</v>
      </c>
      <c r="F166" s="275">
        <v>68</v>
      </c>
      <c r="G166" s="273">
        <v>20990</v>
      </c>
      <c r="H166" s="274">
        <v>21930</v>
      </c>
      <c r="I166" s="275">
        <v>42910</v>
      </c>
      <c r="J166" s="273">
        <v>78</v>
      </c>
      <c r="K166" s="274">
        <v>62</v>
      </c>
      <c r="L166" s="275">
        <v>70</v>
      </c>
      <c r="M166" s="273">
        <v>20990</v>
      </c>
      <c r="N166" s="274">
        <v>21930</v>
      </c>
      <c r="O166" s="275">
        <v>42910</v>
      </c>
      <c r="P166" s="273">
        <v>36</v>
      </c>
      <c r="Q166" s="274">
        <v>33.5</v>
      </c>
      <c r="R166" s="275">
        <v>34.700000000000003</v>
      </c>
      <c r="S166" s="273">
        <v>20990</v>
      </c>
      <c r="T166" s="274">
        <v>21930</v>
      </c>
      <c r="U166" s="275">
        <v>42910</v>
      </c>
      <c r="V166" s="273">
        <v>61</v>
      </c>
      <c r="W166" s="274">
        <v>47</v>
      </c>
      <c r="X166" s="275">
        <v>54</v>
      </c>
      <c r="Y166" s="273">
        <v>3710</v>
      </c>
      <c r="Z166" s="274">
        <v>3970</v>
      </c>
      <c r="AA166" s="275">
        <v>7680</v>
      </c>
      <c r="AB166" s="273">
        <v>64</v>
      </c>
      <c r="AC166" s="274">
        <v>51</v>
      </c>
      <c r="AD166" s="275">
        <v>58</v>
      </c>
      <c r="AE166" s="273">
        <v>3710</v>
      </c>
      <c r="AF166" s="274">
        <v>3970</v>
      </c>
      <c r="AG166" s="275">
        <v>7680</v>
      </c>
      <c r="AH166" s="273">
        <v>32.799999999999997</v>
      </c>
      <c r="AI166" s="274">
        <v>30.4</v>
      </c>
      <c r="AJ166" s="275">
        <v>31.5</v>
      </c>
      <c r="AK166" s="273">
        <v>3710</v>
      </c>
      <c r="AL166" s="274">
        <v>3970</v>
      </c>
      <c r="AM166" s="275">
        <v>7680</v>
      </c>
      <c r="AN166" s="273">
        <v>73</v>
      </c>
      <c r="AO166" s="274">
        <v>57</v>
      </c>
      <c r="AP166" s="275">
        <v>65</v>
      </c>
      <c r="AQ166" s="273">
        <v>27720</v>
      </c>
      <c r="AR166" s="274">
        <v>29090</v>
      </c>
      <c r="AS166" s="275">
        <v>56810</v>
      </c>
      <c r="AT166" s="273">
        <v>75</v>
      </c>
      <c r="AU166" s="274">
        <v>60</v>
      </c>
      <c r="AV166" s="275">
        <v>68</v>
      </c>
      <c r="AW166" s="273">
        <v>27720</v>
      </c>
      <c r="AX166" s="274">
        <v>29090</v>
      </c>
      <c r="AY166" s="275">
        <v>56810</v>
      </c>
      <c r="AZ166" s="273">
        <v>35.4</v>
      </c>
      <c r="BA166" s="274">
        <v>32.9</v>
      </c>
      <c r="BB166" s="275">
        <v>34.200000000000003</v>
      </c>
      <c r="BC166" s="273">
        <v>27720</v>
      </c>
      <c r="BD166" s="274">
        <v>29090</v>
      </c>
      <c r="BE166" s="275">
        <v>56810</v>
      </c>
    </row>
    <row r="167" spans="1:57" x14ac:dyDescent="0.35">
      <c r="A167" t="s">
        <v>64</v>
      </c>
      <c r="B167" t="s">
        <v>309</v>
      </c>
      <c r="D167" s="273">
        <v>76</v>
      </c>
      <c r="E167" s="274">
        <v>60</v>
      </c>
      <c r="F167" s="275">
        <v>68</v>
      </c>
      <c r="G167" s="273">
        <v>22280</v>
      </c>
      <c r="H167" s="274">
        <v>23450</v>
      </c>
      <c r="I167" s="275">
        <v>45730</v>
      </c>
      <c r="J167" s="273">
        <v>78</v>
      </c>
      <c r="K167" s="274">
        <v>63</v>
      </c>
      <c r="L167" s="275">
        <v>70</v>
      </c>
      <c r="M167" s="273">
        <v>22280</v>
      </c>
      <c r="N167" s="274">
        <v>23450</v>
      </c>
      <c r="O167" s="275">
        <v>45730</v>
      </c>
      <c r="P167" s="273">
        <v>36.1</v>
      </c>
      <c r="Q167" s="274">
        <v>33.299999999999997</v>
      </c>
      <c r="R167" s="275">
        <v>34.700000000000003</v>
      </c>
      <c r="S167" s="273">
        <v>22280</v>
      </c>
      <c r="T167" s="274">
        <v>23450</v>
      </c>
      <c r="U167" s="275">
        <v>45730</v>
      </c>
      <c r="V167" s="273">
        <v>63</v>
      </c>
      <c r="W167" s="274">
        <v>48</v>
      </c>
      <c r="X167" s="275">
        <v>55</v>
      </c>
      <c r="Y167" s="273">
        <v>4820</v>
      </c>
      <c r="Z167" s="274">
        <v>5020</v>
      </c>
      <c r="AA167" s="275">
        <v>9840</v>
      </c>
      <c r="AB167" s="273">
        <v>67</v>
      </c>
      <c r="AC167" s="274">
        <v>52</v>
      </c>
      <c r="AD167" s="275">
        <v>60</v>
      </c>
      <c r="AE167" s="273">
        <v>4820</v>
      </c>
      <c r="AF167" s="274">
        <v>5020</v>
      </c>
      <c r="AG167" s="275">
        <v>9840</v>
      </c>
      <c r="AH167" s="273">
        <v>33.1</v>
      </c>
      <c r="AI167" s="274">
        <v>30.5</v>
      </c>
      <c r="AJ167" s="275">
        <v>31.8</v>
      </c>
      <c r="AK167" s="273">
        <v>4820</v>
      </c>
      <c r="AL167" s="274">
        <v>5020</v>
      </c>
      <c r="AM167" s="275">
        <v>9840</v>
      </c>
      <c r="AN167" s="273">
        <v>73</v>
      </c>
      <c r="AO167" s="274">
        <v>56</v>
      </c>
      <c r="AP167" s="275">
        <v>64</v>
      </c>
      <c r="AQ167" s="273">
        <v>36000</v>
      </c>
      <c r="AR167" s="274">
        <v>37590</v>
      </c>
      <c r="AS167" s="275">
        <v>73590</v>
      </c>
      <c r="AT167" s="273">
        <v>75</v>
      </c>
      <c r="AU167" s="274">
        <v>60</v>
      </c>
      <c r="AV167" s="275">
        <v>67</v>
      </c>
      <c r="AW167" s="273">
        <v>36000</v>
      </c>
      <c r="AX167" s="274">
        <v>37590</v>
      </c>
      <c r="AY167" s="275">
        <v>73590</v>
      </c>
      <c r="AZ167" s="273">
        <v>35.299999999999997</v>
      </c>
      <c r="BA167" s="274">
        <v>32.6</v>
      </c>
      <c r="BB167" s="275">
        <v>33.9</v>
      </c>
      <c r="BC167" s="273">
        <v>36000</v>
      </c>
      <c r="BD167" s="274">
        <v>37590</v>
      </c>
      <c r="BE167" s="275">
        <v>73590</v>
      </c>
    </row>
    <row r="168" spans="1:57" x14ac:dyDescent="0.35">
      <c r="A168" t="s">
        <v>79</v>
      </c>
      <c r="B168" t="s">
        <v>324</v>
      </c>
      <c r="D168" s="273">
        <v>78</v>
      </c>
      <c r="E168" s="274">
        <v>62</v>
      </c>
      <c r="F168" s="275">
        <v>70</v>
      </c>
      <c r="G168" s="273">
        <v>27520</v>
      </c>
      <c r="H168" s="274">
        <v>29260</v>
      </c>
      <c r="I168" s="275">
        <v>56780</v>
      </c>
      <c r="J168" s="273">
        <v>79</v>
      </c>
      <c r="K168" s="274">
        <v>65</v>
      </c>
      <c r="L168" s="275">
        <v>72</v>
      </c>
      <c r="M168" s="273">
        <v>27520</v>
      </c>
      <c r="N168" s="274">
        <v>29260</v>
      </c>
      <c r="O168" s="275">
        <v>56780</v>
      </c>
      <c r="P168" s="273">
        <v>36.200000000000003</v>
      </c>
      <c r="Q168" s="274">
        <v>33.799999999999997</v>
      </c>
      <c r="R168" s="275">
        <v>35</v>
      </c>
      <c r="S168" s="273">
        <v>27520</v>
      </c>
      <c r="T168" s="274">
        <v>29260</v>
      </c>
      <c r="U168" s="275">
        <v>56780</v>
      </c>
      <c r="V168" s="273">
        <v>65</v>
      </c>
      <c r="W168" s="274">
        <v>50</v>
      </c>
      <c r="X168" s="275">
        <v>57</v>
      </c>
      <c r="Y168" s="273">
        <v>5280</v>
      </c>
      <c r="Z168" s="274">
        <v>5370</v>
      </c>
      <c r="AA168" s="275">
        <v>10650</v>
      </c>
      <c r="AB168" s="273">
        <v>68</v>
      </c>
      <c r="AC168" s="274">
        <v>54</v>
      </c>
      <c r="AD168" s="275">
        <v>61</v>
      </c>
      <c r="AE168" s="273">
        <v>5280</v>
      </c>
      <c r="AF168" s="274">
        <v>5370</v>
      </c>
      <c r="AG168" s="275">
        <v>10650</v>
      </c>
      <c r="AH168" s="273">
        <v>33.799999999999997</v>
      </c>
      <c r="AI168" s="274">
        <v>31.2</v>
      </c>
      <c r="AJ168" s="275">
        <v>32.5</v>
      </c>
      <c r="AK168" s="273">
        <v>5280</v>
      </c>
      <c r="AL168" s="274">
        <v>5370</v>
      </c>
      <c r="AM168" s="275">
        <v>10650</v>
      </c>
      <c r="AN168" s="273">
        <v>76</v>
      </c>
      <c r="AO168" s="274">
        <v>60</v>
      </c>
      <c r="AP168" s="275">
        <v>68</v>
      </c>
      <c r="AQ168" s="273">
        <v>36320</v>
      </c>
      <c r="AR168" s="274">
        <v>38330</v>
      </c>
      <c r="AS168" s="275">
        <v>74660</v>
      </c>
      <c r="AT168" s="273">
        <v>77</v>
      </c>
      <c r="AU168" s="274">
        <v>63</v>
      </c>
      <c r="AV168" s="275">
        <v>70</v>
      </c>
      <c r="AW168" s="273">
        <v>36320</v>
      </c>
      <c r="AX168" s="274">
        <v>38330</v>
      </c>
      <c r="AY168" s="275">
        <v>74660</v>
      </c>
      <c r="AZ168" s="273">
        <v>35.700000000000003</v>
      </c>
      <c r="BA168" s="274">
        <v>33.4</v>
      </c>
      <c r="BB168" s="275">
        <v>34.5</v>
      </c>
      <c r="BC168" s="273">
        <v>36320</v>
      </c>
      <c r="BD168" s="274">
        <v>38330</v>
      </c>
      <c r="BE168" s="275">
        <v>74660</v>
      </c>
    </row>
    <row r="169" spans="1:57" x14ac:dyDescent="0.35">
      <c r="A169" s="157" t="s">
        <v>91</v>
      </c>
      <c r="B169" t="s">
        <v>336</v>
      </c>
      <c r="D169" s="273">
        <v>81</v>
      </c>
      <c r="E169" s="274">
        <v>66</v>
      </c>
      <c r="F169" s="275">
        <v>74</v>
      </c>
      <c r="G169" s="273">
        <v>24500</v>
      </c>
      <c r="H169" s="274">
        <v>25870</v>
      </c>
      <c r="I169" s="275">
        <v>50370</v>
      </c>
      <c r="J169" s="273">
        <v>82</v>
      </c>
      <c r="K169" s="274">
        <v>68</v>
      </c>
      <c r="L169" s="275">
        <v>75</v>
      </c>
      <c r="M169" s="273">
        <v>24500</v>
      </c>
      <c r="N169" s="274">
        <v>25870</v>
      </c>
      <c r="O169" s="275">
        <v>50370</v>
      </c>
      <c r="P169" s="273">
        <v>36.799999999999997</v>
      </c>
      <c r="Q169" s="274">
        <v>34.4</v>
      </c>
      <c r="R169" s="275">
        <v>35.5</v>
      </c>
      <c r="S169" s="273">
        <v>24500</v>
      </c>
      <c r="T169" s="274">
        <v>25870</v>
      </c>
      <c r="U169" s="275">
        <v>50370</v>
      </c>
      <c r="V169" s="273">
        <v>74</v>
      </c>
      <c r="W169" s="274">
        <v>60</v>
      </c>
      <c r="X169" s="275">
        <v>67</v>
      </c>
      <c r="Y169" s="273">
        <v>22250</v>
      </c>
      <c r="Z169" s="274">
        <v>23290</v>
      </c>
      <c r="AA169" s="275">
        <v>45540</v>
      </c>
      <c r="AB169" s="273">
        <v>76</v>
      </c>
      <c r="AC169" s="274">
        <v>62</v>
      </c>
      <c r="AD169" s="275">
        <v>69</v>
      </c>
      <c r="AE169" s="273">
        <v>22250</v>
      </c>
      <c r="AF169" s="274">
        <v>23290</v>
      </c>
      <c r="AG169" s="275">
        <v>45540</v>
      </c>
      <c r="AH169" s="273">
        <v>35.1</v>
      </c>
      <c r="AI169" s="274">
        <v>32.6</v>
      </c>
      <c r="AJ169" s="275">
        <v>33.799999999999997</v>
      </c>
      <c r="AK169" s="273">
        <v>22250</v>
      </c>
      <c r="AL169" s="274">
        <v>23290</v>
      </c>
      <c r="AM169" s="275">
        <v>45540</v>
      </c>
      <c r="AN169" s="273">
        <v>77</v>
      </c>
      <c r="AO169" s="274">
        <v>63</v>
      </c>
      <c r="AP169" s="275">
        <v>70</v>
      </c>
      <c r="AQ169" s="273">
        <v>52590</v>
      </c>
      <c r="AR169" s="274">
        <v>55320</v>
      </c>
      <c r="AS169" s="275">
        <v>107910</v>
      </c>
      <c r="AT169" s="273">
        <v>78</v>
      </c>
      <c r="AU169" s="274">
        <v>65</v>
      </c>
      <c r="AV169" s="275">
        <v>71</v>
      </c>
      <c r="AW169" s="273">
        <v>52590</v>
      </c>
      <c r="AX169" s="274">
        <v>55320</v>
      </c>
      <c r="AY169" s="275">
        <v>107910</v>
      </c>
      <c r="AZ169" s="273">
        <v>35.9</v>
      </c>
      <c r="BA169" s="274">
        <v>33.5</v>
      </c>
      <c r="BB169" s="275">
        <v>34.700000000000003</v>
      </c>
      <c r="BC169" s="273">
        <v>52590</v>
      </c>
      <c r="BD169" s="274">
        <v>55320</v>
      </c>
      <c r="BE169" s="275">
        <v>107910</v>
      </c>
    </row>
    <row r="170" spans="1:57" x14ac:dyDescent="0.35">
      <c r="A170" t="s">
        <v>92</v>
      </c>
      <c r="B170" t="s">
        <v>338</v>
      </c>
      <c r="D170" s="273">
        <v>81</v>
      </c>
      <c r="E170" s="274">
        <v>66</v>
      </c>
      <c r="F170" s="275">
        <v>73</v>
      </c>
      <c r="G170" s="273">
        <v>7970</v>
      </c>
      <c r="H170" s="274">
        <v>8310</v>
      </c>
      <c r="I170" s="275">
        <v>16270</v>
      </c>
      <c r="J170" s="273">
        <v>82</v>
      </c>
      <c r="K170" s="274">
        <v>68</v>
      </c>
      <c r="L170" s="275">
        <v>75</v>
      </c>
      <c r="M170" s="273">
        <v>7970</v>
      </c>
      <c r="N170" s="274">
        <v>8310</v>
      </c>
      <c r="O170" s="275">
        <v>16270</v>
      </c>
      <c r="P170" s="273">
        <v>36.4</v>
      </c>
      <c r="Q170" s="274">
        <v>34</v>
      </c>
      <c r="R170" s="275">
        <v>35.200000000000003</v>
      </c>
      <c r="S170" s="273">
        <v>7970</v>
      </c>
      <c r="T170" s="274">
        <v>8310</v>
      </c>
      <c r="U170" s="275">
        <v>16270</v>
      </c>
      <c r="V170" s="273">
        <v>74</v>
      </c>
      <c r="W170" s="274">
        <v>60</v>
      </c>
      <c r="X170" s="275">
        <v>67</v>
      </c>
      <c r="Y170" s="273">
        <v>8510</v>
      </c>
      <c r="Z170" s="274">
        <v>8830</v>
      </c>
      <c r="AA170" s="275">
        <v>17340</v>
      </c>
      <c r="AB170" s="273">
        <v>76</v>
      </c>
      <c r="AC170" s="274">
        <v>63</v>
      </c>
      <c r="AD170" s="275">
        <v>69</v>
      </c>
      <c r="AE170" s="273">
        <v>8510</v>
      </c>
      <c r="AF170" s="274">
        <v>8830</v>
      </c>
      <c r="AG170" s="275">
        <v>17340</v>
      </c>
      <c r="AH170" s="273">
        <v>35.1</v>
      </c>
      <c r="AI170" s="274">
        <v>32.700000000000003</v>
      </c>
      <c r="AJ170" s="275">
        <v>33.9</v>
      </c>
      <c r="AK170" s="273">
        <v>8510</v>
      </c>
      <c r="AL170" s="274">
        <v>8830</v>
      </c>
      <c r="AM170" s="275">
        <v>17340</v>
      </c>
      <c r="AN170" s="273">
        <v>76</v>
      </c>
      <c r="AO170" s="274">
        <v>62</v>
      </c>
      <c r="AP170" s="275">
        <v>69</v>
      </c>
      <c r="AQ170" s="273">
        <v>18240</v>
      </c>
      <c r="AR170" s="274">
        <v>19080</v>
      </c>
      <c r="AS170" s="275">
        <v>37320</v>
      </c>
      <c r="AT170" s="273">
        <v>77</v>
      </c>
      <c r="AU170" s="274">
        <v>64</v>
      </c>
      <c r="AV170" s="275">
        <v>71</v>
      </c>
      <c r="AW170" s="273">
        <v>18240</v>
      </c>
      <c r="AX170" s="274">
        <v>19080</v>
      </c>
      <c r="AY170" s="275">
        <v>37320</v>
      </c>
      <c r="AZ170" s="273">
        <v>35.700000000000003</v>
      </c>
      <c r="BA170" s="274">
        <v>33.4</v>
      </c>
      <c r="BB170" s="275">
        <v>34.5</v>
      </c>
      <c r="BC170" s="273">
        <v>18240</v>
      </c>
      <c r="BD170" s="274">
        <v>19080</v>
      </c>
      <c r="BE170" s="275">
        <v>37320</v>
      </c>
    </row>
    <row r="171" spans="1:57" x14ac:dyDescent="0.35">
      <c r="A171" t="s">
        <v>107</v>
      </c>
      <c r="B171" t="s">
        <v>352</v>
      </c>
      <c r="D171" s="273">
        <v>81</v>
      </c>
      <c r="E171" s="274">
        <v>67</v>
      </c>
      <c r="F171" s="275">
        <v>74</v>
      </c>
      <c r="G171" s="273">
        <v>16540</v>
      </c>
      <c r="H171" s="274">
        <v>17560</v>
      </c>
      <c r="I171" s="275">
        <v>34100</v>
      </c>
      <c r="J171" s="273">
        <v>82</v>
      </c>
      <c r="K171" s="274">
        <v>68</v>
      </c>
      <c r="L171" s="275">
        <v>75</v>
      </c>
      <c r="M171" s="273">
        <v>16540</v>
      </c>
      <c r="N171" s="274">
        <v>17560</v>
      </c>
      <c r="O171" s="275">
        <v>34100</v>
      </c>
      <c r="P171" s="273">
        <v>36.9</v>
      </c>
      <c r="Q171" s="274">
        <v>34.6</v>
      </c>
      <c r="R171" s="275">
        <v>35.700000000000003</v>
      </c>
      <c r="S171" s="273">
        <v>16540</v>
      </c>
      <c r="T171" s="274">
        <v>17560</v>
      </c>
      <c r="U171" s="275">
        <v>34100</v>
      </c>
      <c r="V171" s="273">
        <v>74</v>
      </c>
      <c r="W171" s="274">
        <v>60</v>
      </c>
      <c r="X171" s="275">
        <v>67</v>
      </c>
      <c r="Y171" s="273">
        <v>13740</v>
      </c>
      <c r="Z171" s="274">
        <v>14460</v>
      </c>
      <c r="AA171" s="275">
        <v>28200</v>
      </c>
      <c r="AB171" s="273">
        <v>76</v>
      </c>
      <c r="AC171" s="274">
        <v>62</v>
      </c>
      <c r="AD171" s="275">
        <v>69</v>
      </c>
      <c r="AE171" s="273">
        <v>13740</v>
      </c>
      <c r="AF171" s="274">
        <v>14460</v>
      </c>
      <c r="AG171" s="275">
        <v>28200</v>
      </c>
      <c r="AH171" s="273">
        <v>35.1</v>
      </c>
      <c r="AI171" s="274">
        <v>32.6</v>
      </c>
      <c r="AJ171" s="275">
        <v>33.799999999999997</v>
      </c>
      <c r="AK171" s="273">
        <v>13740</v>
      </c>
      <c r="AL171" s="274">
        <v>14460</v>
      </c>
      <c r="AM171" s="275">
        <v>28200</v>
      </c>
      <c r="AN171" s="273">
        <v>77</v>
      </c>
      <c r="AO171" s="274">
        <v>63</v>
      </c>
      <c r="AP171" s="275">
        <v>70</v>
      </c>
      <c r="AQ171" s="273">
        <v>34350</v>
      </c>
      <c r="AR171" s="274">
        <v>36240</v>
      </c>
      <c r="AS171" s="275">
        <v>70590</v>
      </c>
      <c r="AT171" s="273">
        <v>78</v>
      </c>
      <c r="AU171" s="274">
        <v>65</v>
      </c>
      <c r="AV171" s="275">
        <v>71</v>
      </c>
      <c r="AW171" s="273">
        <v>34350</v>
      </c>
      <c r="AX171" s="274">
        <v>36240</v>
      </c>
      <c r="AY171" s="275">
        <v>70590</v>
      </c>
      <c r="AZ171" s="273">
        <v>36</v>
      </c>
      <c r="BA171" s="274">
        <v>33.6</v>
      </c>
      <c r="BB171" s="275">
        <v>34.799999999999997</v>
      </c>
      <c r="BC171" s="273">
        <v>34350</v>
      </c>
      <c r="BD171" s="274">
        <v>36240</v>
      </c>
      <c r="BE171" s="275">
        <v>70590</v>
      </c>
    </row>
    <row r="172" spans="1:57" x14ac:dyDescent="0.35">
      <c r="A172" t="s">
        <v>127</v>
      </c>
      <c r="B172" t="s">
        <v>372</v>
      </c>
      <c r="D172" s="273">
        <v>81</v>
      </c>
      <c r="E172" s="274">
        <v>66</v>
      </c>
      <c r="F172" s="275">
        <v>73</v>
      </c>
      <c r="G172" s="273">
        <v>40650</v>
      </c>
      <c r="H172" s="274">
        <v>43010</v>
      </c>
      <c r="I172" s="275">
        <v>83650</v>
      </c>
      <c r="J172" s="273">
        <v>82</v>
      </c>
      <c r="K172" s="274">
        <v>68</v>
      </c>
      <c r="L172" s="275">
        <v>75</v>
      </c>
      <c r="M172" s="273">
        <v>40650</v>
      </c>
      <c r="N172" s="274">
        <v>43010</v>
      </c>
      <c r="O172" s="275">
        <v>83650</v>
      </c>
      <c r="P172" s="273">
        <v>36.700000000000003</v>
      </c>
      <c r="Q172" s="274">
        <v>34.5</v>
      </c>
      <c r="R172" s="275">
        <v>35.6</v>
      </c>
      <c r="S172" s="273">
        <v>40650</v>
      </c>
      <c r="T172" s="274">
        <v>43010</v>
      </c>
      <c r="U172" s="275">
        <v>83650</v>
      </c>
      <c r="V172" s="273">
        <v>73</v>
      </c>
      <c r="W172" s="274">
        <v>57</v>
      </c>
      <c r="X172" s="275">
        <v>64</v>
      </c>
      <c r="Y172" s="273">
        <v>7070</v>
      </c>
      <c r="Z172" s="274">
        <v>7440</v>
      </c>
      <c r="AA172" s="275">
        <v>14510</v>
      </c>
      <c r="AB172" s="273">
        <v>74</v>
      </c>
      <c r="AC172" s="274">
        <v>59</v>
      </c>
      <c r="AD172" s="275">
        <v>67</v>
      </c>
      <c r="AE172" s="273">
        <v>7070</v>
      </c>
      <c r="AF172" s="274">
        <v>7440</v>
      </c>
      <c r="AG172" s="275">
        <v>14510</v>
      </c>
      <c r="AH172" s="273">
        <v>34.799999999999997</v>
      </c>
      <c r="AI172" s="274">
        <v>32.299999999999997</v>
      </c>
      <c r="AJ172" s="275">
        <v>33.5</v>
      </c>
      <c r="AK172" s="273">
        <v>7070</v>
      </c>
      <c r="AL172" s="274">
        <v>7440</v>
      </c>
      <c r="AM172" s="275">
        <v>14510</v>
      </c>
      <c r="AN172" s="273">
        <v>80</v>
      </c>
      <c r="AO172" s="274">
        <v>64</v>
      </c>
      <c r="AP172" s="275">
        <v>72</v>
      </c>
      <c r="AQ172" s="273">
        <v>52440</v>
      </c>
      <c r="AR172" s="274">
        <v>55450</v>
      </c>
      <c r="AS172" s="275">
        <v>107900</v>
      </c>
      <c r="AT172" s="273">
        <v>80</v>
      </c>
      <c r="AU172" s="274">
        <v>66</v>
      </c>
      <c r="AV172" s="275">
        <v>73</v>
      </c>
      <c r="AW172" s="273">
        <v>52440</v>
      </c>
      <c r="AX172" s="274">
        <v>55450</v>
      </c>
      <c r="AY172" s="275">
        <v>107900</v>
      </c>
      <c r="AZ172" s="273">
        <v>36.5</v>
      </c>
      <c r="BA172" s="274">
        <v>34.1</v>
      </c>
      <c r="BB172" s="275">
        <v>35.299999999999997</v>
      </c>
      <c r="BC172" s="273">
        <v>52440</v>
      </c>
      <c r="BD172" s="274">
        <v>55450</v>
      </c>
      <c r="BE172" s="275">
        <v>107900</v>
      </c>
    </row>
    <row r="173" spans="1:57" x14ac:dyDescent="0.35">
      <c r="A173" t="s">
        <v>147</v>
      </c>
      <c r="B173" t="s">
        <v>392</v>
      </c>
      <c r="D173" s="273">
        <v>78</v>
      </c>
      <c r="E173" s="274">
        <v>62</v>
      </c>
      <c r="F173" s="275">
        <v>70</v>
      </c>
      <c r="G173" s="273">
        <v>23610</v>
      </c>
      <c r="H173" s="274">
        <v>24720</v>
      </c>
      <c r="I173" s="275">
        <v>48330</v>
      </c>
      <c r="J173" s="273">
        <v>78</v>
      </c>
      <c r="K173" s="274">
        <v>64</v>
      </c>
      <c r="L173" s="275">
        <v>71</v>
      </c>
      <c r="M173" s="273">
        <v>23610</v>
      </c>
      <c r="N173" s="274">
        <v>24720</v>
      </c>
      <c r="O173" s="275">
        <v>48330</v>
      </c>
      <c r="P173" s="273">
        <v>36.299999999999997</v>
      </c>
      <c r="Q173" s="274">
        <v>34</v>
      </c>
      <c r="R173" s="275">
        <v>35.1</v>
      </c>
      <c r="S173" s="273">
        <v>23610</v>
      </c>
      <c r="T173" s="274">
        <v>24720</v>
      </c>
      <c r="U173" s="275">
        <v>48330</v>
      </c>
      <c r="V173" s="273">
        <v>65</v>
      </c>
      <c r="W173" s="274">
        <v>48</v>
      </c>
      <c r="X173" s="275">
        <v>56</v>
      </c>
      <c r="Y173" s="273">
        <v>2300</v>
      </c>
      <c r="Z173" s="274">
        <v>2520</v>
      </c>
      <c r="AA173" s="275">
        <v>4830</v>
      </c>
      <c r="AB173" s="273">
        <v>67</v>
      </c>
      <c r="AC173" s="274">
        <v>51</v>
      </c>
      <c r="AD173" s="275">
        <v>59</v>
      </c>
      <c r="AE173" s="273">
        <v>2300</v>
      </c>
      <c r="AF173" s="274">
        <v>2520</v>
      </c>
      <c r="AG173" s="275">
        <v>4830</v>
      </c>
      <c r="AH173" s="273">
        <v>33.6</v>
      </c>
      <c r="AI173" s="274">
        <v>31.1</v>
      </c>
      <c r="AJ173" s="275">
        <v>32.299999999999997</v>
      </c>
      <c r="AK173" s="273">
        <v>2300</v>
      </c>
      <c r="AL173" s="274">
        <v>2520</v>
      </c>
      <c r="AM173" s="275">
        <v>4830</v>
      </c>
      <c r="AN173" s="273">
        <v>76</v>
      </c>
      <c r="AO173" s="274">
        <v>61</v>
      </c>
      <c r="AP173" s="275">
        <v>68</v>
      </c>
      <c r="AQ173" s="273">
        <v>30120</v>
      </c>
      <c r="AR173" s="274">
        <v>31670</v>
      </c>
      <c r="AS173" s="275">
        <v>61800</v>
      </c>
      <c r="AT173" s="273">
        <v>77</v>
      </c>
      <c r="AU173" s="274">
        <v>62</v>
      </c>
      <c r="AV173" s="275">
        <v>70</v>
      </c>
      <c r="AW173" s="273">
        <v>30120</v>
      </c>
      <c r="AX173" s="274">
        <v>31670</v>
      </c>
      <c r="AY173" s="275">
        <v>61800</v>
      </c>
      <c r="AZ173" s="273">
        <v>36</v>
      </c>
      <c r="BA173" s="274">
        <v>33.700000000000003</v>
      </c>
      <c r="BB173" s="275">
        <v>34.9</v>
      </c>
      <c r="BC173" s="273">
        <v>30120</v>
      </c>
      <c r="BD173" s="274">
        <v>31670</v>
      </c>
      <c r="BE173" s="275">
        <v>61800</v>
      </c>
    </row>
    <row r="174" spans="1:57" ht="14.25" x14ac:dyDescent="0.45">
      <c r="A174" s="538" t="s">
        <v>2</v>
      </c>
      <c r="B174" t="s">
        <v>409</v>
      </c>
      <c r="D174" s="273">
        <v>78</v>
      </c>
      <c r="E174" s="274">
        <v>62</v>
      </c>
      <c r="F174" s="275">
        <v>70</v>
      </c>
      <c r="G174" s="273">
        <v>228756</v>
      </c>
      <c r="H174" s="274">
        <v>241119</v>
      </c>
      <c r="I174" s="275">
        <v>469875</v>
      </c>
      <c r="J174" s="273">
        <v>79</v>
      </c>
      <c r="K174" s="274">
        <v>64</v>
      </c>
      <c r="L174" s="275">
        <v>71</v>
      </c>
      <c r="M174" s="273">
        <v>228756</v>
      </c>
      <c r="N174" s="274">
        <v>241119</v>
      </c>
      <c r="O174" s="275">
        <v>469875</v>
      </c>
      <c r="P174" s="273">
        <v>36.200000000000003</v>
      </c>
      <c r="Q174" s="274">
        <v>33.700000000000003</v>
      </c>
      <c r="R174" s="275">
        <v>35</v>
      </c>
      <c r="S174" s="273">
        <v>228756</v>
      </c>
      <c r="T174" s="274">
        <v>241119</v>
      </c>
      <c r="U174" s="275">
        <v>469875</v>
      </c>
      <c r="V174" s="273">
        <v>68</v>
      </c>
      <c r="W174" s="274">
        <v>53</v>
      </c>
      <c r="X174" s="275">
        <v>61</v>
      </c>
      <c r="Y174" s="273">
        <v>57676</v>
      </c>
      <c r="Z174" s="274">
        <v>60354</v>
      </c>
      <c r="AA174" s="275">
        <v>118030</v>
      </c>
      <c r="AB174" s="273">
        <v>71</v>
      </c>
      <c r="AC174" s="274">
        <v>57</v>
      </c>
      <c r="AD174" s="275">
        <v>63</v>
      </c>
      <c r="AE174" s="273">
        <v>57676</v>
      </c>
      <c r="AF174" s="274">
        <v>60354</v>
      </c>
      <c r="AG174" s="275">
        <v>118030</v>
      </c>
      <c r="AH174" s="273">
        <v>34</v>
      </c>
      <c r="AI174" s="274">
        <v>31.5</v>
      </c>
      <c r="AJ174" s="275">
        <v>32.799999999999997</v>
      </c>
      <c r="AK174" s="273">
        <v>57676</v>
      </c>
      <c r="AL174" s="274">
        <v>60354</v>
      </c>
      <c r="AM174" s="275">
        <v>118030</v>
      </c>
      <c r="AN174" s="273">
        <v>75</v>
      </c>
      <c r="AO174" s="274">
        <v>60</v>
      </c>
      <c r="AP174" s="275">
        <v>67</v>
      </c>
      <c r="AQ174" s="273">
        <v>326105</v>
      </c>
      <c r="AR174" s="274">
        <v>342947</v>
      </c>
      <c r="AS174" s="275">
        <v>669052</v>
      </c>
      <c r="AT174" s="273">
        <v>77</v>
      </c>
      <c r="AU174" s="274">
        <v>62</v>
      </c>
      <c r="AV174" s="275">
        <v>69</v>
      </c>
      <c r="AW174" s="273">
        <v>326105</v>
      </c>
      <c r="AX174" s="274">
        <v>342947</v>
      </c>
      <c r="AY174" s="275">
        <v>669052</v>
      </c>
      <c r="AZ174" s="273">
        <v>35.700000000000003</v>
      </c>
      <c r="BA174" s="274">
        <v>33.200000000000003</v>
      </c>
      <c r="BB174" s="275">
        <v>34.5</v>
      </c>
      <c r="BC174" s="273">
        <v>326105</v>
      </c>
      <c r="BD174" s="274">
        <v>342947</v>
      </c>
      <c r="BE174" s="275">
        <v>669052</v>
      </c>
    </row>
  </sheetData>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174"/>
  <sheetViews>
    <sheetView topLeftCell="A154" workbookViewId="0">
      <selection activeCell="H177" sqref="H177"/>
    </sheetView>
  </sheetViews>
  <sheetFormatPr defaultRowHeight="12.75" x14ac:dyDescent="0.35"/>
  <cols>
    <col min="1" max="1" width="15.59765625" customWidth="1"/>
    <col min="2" max="2" width="9.59765625" customWidth="1"/>
    <col min="3" max="3" width="10.59765625" customWidth="1"/>
  </cols>
  <sheetData>
    <row r="1" spans="1:57" ht="15" customHeight="1" x14ac:dyDescent="0.4">
      <c r="A1" s="159" t="s">
        <v>193</v>
      </c>
      <c r="B1" s="310"/>
      <c r="C1" s="310"/>
    </row>
    <row r="2" spans="1:57" ht="15" customHeight="1" x14ac:dyDescent="0.35">
      <c r="A2" s="311">
        <v>1</v>
      </c>
      <c r="B2" s="312">
        <v>2</v>
      </c>
      <c r="C2" s="312">
        <v>3</v>
      </c>
      <c r="D2" s="311">
        <v>4</v>
      </c>
      <c r="E2" s="312">
        <v>5</v>
      </c>
      <c r="F2" s="312">
        <v>6</v>
      </c>
      <c r="G2" s="311">
        <v>7</v>
      </c>
      <c r="H2" s="312">
        <v>8</v>
      </c>
      <c r="I2" s="312">
        <v>9</v>
      </c>
      <c r="J2" s="311">
        <v>10</v>
      </c>
      <c r="K2" s="312">
        <v>11</v>
      </c>
      <c r="L2" s="312">
        <v>12</v>
      </c>
      <c r="M2" s="311">
        <v>13</v>
      </c>
      <c r="N2" s="312">
        <v>14</v>
      </c>
      <c r="O2" s="312">
        <v>15</v>
      </c>
      <c r="P2" s="311">
        <v>16</v>
      </c>
      <c r="Q2" s="312">
        <v>17</v>
      </c>
      <c r="R2" s="312">
        <v>18</v>
      </c>
      <c r="S2" s="311">
        <v>19</v>
      </c>
      <c r="T2" s="312">
        <v>20</v>
      </c>
      <c r="U2" s="312">
        <v>21</v>
      </c>
      <c r="V2" s="311">
        <v>22</v>
      </c>
      <c r="W2" s="312">
        <v>23</v>
      </c>
      <c r="X2" s="312">
        <v>24</v>
      </c>
      <c r="Y2" s="311">
        <v>25</v>
      </c>
      <c r="Z2" s="312">
        <v>26</v>
      </c>
      <c r="AA2" s="312">
        <v>27</v>
      </c>
      <c r="AB2" s="311">
        <v>28</v>
      </c>
      <c r="AC2" s="312">
        <v>29</v>
      </c>
      <c r="AD2" s="312">
        <v>30</v>
      </c>
      <c r="AE2" s="311">
        <v>31</v>
      </c>
      <c r="AF2" s="312">
        <v>32</v>
      </c>
      <c r="AG2" s="312">
        <v>33</v>
      </c>
      <c r="AH2" s="311">
        <v>34</v>
      </c>
      <c r="AI2" s="312">
        <v>35</v>
      </c>
      <c r="AJ2" s="312">
        <v>36</v>
      </c>
      <c r="AK2" s="311">
        <v>37</v>
      </c>
      <c r="AL2" s="312">
        <v>38</v>
      </c>
      <c r="AM2" s="312">
        <v>39</v>
      </c>
      <c r="AN2" s="311">
        <v>40</v>
      </c>
      <c r="AO2" s="312">
        <v>41</v>
      </c>
      <c r="AP2" s="312">
        <v>42</v>
      </c>
      <c r="AQ2" s="311">
        <v>43</v>
      </c>
      <c r="AR2" s="312">
        <v>44</v>
      </c>
      <c r="AS2" s="312">
        <v>45</v>
      </c>
      <c r="AT2" s="311">
        <v>46</v>
      </c>
      <c r="AU2" s="312">
        <v>47</v>
      </c>
      <c r="AV2" s="312">
        <v>48</v>
      </c>
      <c r="AW2" s="311">
        <v>49</v>
      </c>
      <c r="AX2" s="312">
        <v>50</v>
      </c>
      <c r="AY2" s="312">
        <v>51</v>
      </c>
      <c r="AZ2" s="311">
        <v>52</v>
      </c>
      <c r="BA2" s="312">
        <v>53</v>
      </c>
      <c r="BB2" s="312">
        <v>54</v>
      </c>
      <c r="BC2" s="311">
        <v>55</v>
      </c>
      <c r="BD2" s="312">
        <v>56</v>
      </c>
      <c r="BE2" s="312">
        <v>57</v>
      </c>
    </row>
    <row r="3" spans="1:57" ht="13.15" x14ac:dyDescent="0.4">
      <c r="A3" s="310"/>
      <c r="B3" s="310"/>
      <c r="C3" s="310"/>
      <c r="D3" t="s">
        <v>189</v>
      </c>
      <c r="E3" s="157"/>
      <c r="F3" s="157"/>
      <c r="G3" s="157"/>
    </row>
    <row r="4" spans="1:57" ht="13.15" x14ac:dyDescent="0.4">
      <c r="A4" s="310"/>
      <c r="B4" s="310"/>
      <c r="C4" s="310"/>
      <c r="D4" t="s">
        <v>194</v>
      </c>
      <c r="V4" t="s">
        <v>195</v>
      </c>
      <c r="AN4" t="s">
        <v>236</v>
      </c>
    </row>
    <row r="5" spans="1:57" ht="13.15" x14ac:dyDescent="0.4">
      <c r="A5" s="310"/>
      <c r="B5" s="310"/>
      <c r="C5" s="310"/>
      <c r="D5" t="s">
        <v>524</v>
      </c>
      <c r="J5" t="s">
        <v>525</v>
      </c>
      <c r="P5" t="s">
        <v>526</v>
      </c>
      <c r="V5" t="s">
        <v>524</v>
      </c>
      <c r="AB5" t="s">
        <v>525</v>
      </c>
      <c r="AH5" t="s">
        <v>526</v>
      </c>
      <c r="AN5" t="s">
        <v>524</v>
      </c>
      <c r="AT5" t="s">
        <v>525</v>
      </c>
      <c r="AZ5" t="s">
        <v>526</v>
      </c>
    </row>
    <row r="6" spans="1:57" ht="13.15" x14ac:dyDescent="0.4">
      <c r="A6" s="310"/>
      <c r="B6" s="310"/>
      <c r="C6" s="310"/>
      <c r="D6">
        <v>1</v>
      </c>
      <c r="G6" t="s">
        <v>236</v>
      </c>
      <c r="J6">
        <v>1</v>
      </c>
      <c r="M6" t="s">
        <v>236</v>
      </c>
      <c r="P6" t="s">
        <v>528</v>
      </c>
      <c r="S6" t="s">
        <v>236</v>
      </c>
      <c r="V6">
        <v>1</v>
      </c>
      <c r="Y6" t="s">
        <v>236</v>
      </c>
      <c r="AB6">
        <v>1</v>
      </c>
      <c r="AE6" t="s">
        <v>236</v>
      </c>
      <c r="AH6" t="s">
        <v>528</v>
      </c>
      <c r="AK6" t="s">
        <v>236</v>
      </c>
      <c r="AN6">
        <v>1</v>
      </c>
      <c r="AQ6" t="s">
        <v>236</v>
      </c>
      <c r="AT6">
        <v>1</v>
      </c>
      <c r="AW6" t="s">
        <v>236</v>
      </c>
      <c r="AZ6" t="s">
        <v>528</v>
      </c>
      <c r="BC6" t="s">
        <v>236</v>
      </c>
    </row>
    <row r="7" spans="1:57" ht="13.15" x14ac:dyDescent="0.4">
      <c r="A7" s="310"/>
      <c r="B7" s="310"/>
      <c r="C7" s="310"/>
      <c r="D7" t="s">
        <v>528</v>
      </c>
      <c r="G7" t="s">
        <v>528</v>
      </c>
      <c r="J7" t="s">
        <v>528</v>
      </c>
      <c r="M7" t="s">
        <v>528</v>
      </c>
      <c r="P7" t="s">
        <v>412</v>
      </c>
      <c r="Q7" t="s">
        <v>184</v>
      </c>
      <c r="R7" t="s">
        <v>236</v>
      </c>
      <c r="S7" t="s">
        <v>528</v>
      </c>
      <c r="V7" t="s">
        <v>528</v>
      </c>
      <c r="Y7" t="s">
        <v>528</v>
      </c>
      <c r="AB7" t="s">
        <v>528</v>
      </c>
      <c r="AE7" t="s">
        <v>528</v>
      </c>
      <c r="AH7" t="s">
        <v>412</v>
      </c>
      <c r="AI7" t="s">
        <v>184</v>
      </c>
      <c r="AJ7" t="s">
        <v>236</v>
      </c>
      <c r="AK7" t="s">
        <v>528</v>
      </c>
      <c r="AN7" t="s">
        <v>528</v>
      </c>
      <c r="AQ7" t="s">
        <v>528</v>
      </c>
      <c r="AT7" t="s">
        <v>528</v>
      </c>
      <c r="AW7" t="s">
        <v>528</v>
      </c>
      <c r="AZ7" t="s">
        <v>412</v>
      </c>
      <c r="BA7" t="s">
        <v>184</v>
      </c>
      <c r="BB7" t="s">
        <v>236</v>
      </c>
      <c r="BC7" t="s">
        <v>528</v>
      </c>
    </row>
    <row r="8" spans="1:57" x14ac:dyDescent="0.35">
      <c r="D8" t="s">
        <v>412</v>
      </c>
      <c r="E8" t="s">
        <v>184</v>
      </c>
      <c r="F8" t="s">
        <v>236</v>
      </c>
      <c r="G8" t="s">
        <v>412</v>
      </c>
      <c r="H8" t="s">
        <v>184</v>
      </c>
      <c r="I8" t="s">
        <v>236</v>
      </c>
      <c r="J8" t="s">
        <v>412</v>
      </c>
      <c r="K8" t="s">
        <v>184</v>
      </c>
      <c r="L8" t="s">
        <v>236</v>
      </c>
      <c r="M8" t="s">
        <v>412</v>
      </c>
      <c r="N8" t="s">
        <v>184</v>
      </c>
      <c r="O8" t="s">
        <v>236</v>
      </c>
      <c r="P8" t="s">
        <v>529</v>
      </c>
      <c r="Q8" t="s">
        <v>529</v>
      </c>
      <c r="R8" t="s">
        <v>529</v>
      </c>
      <c r="S8" t="s">
        <v>412</v>
      </c>
      <c r="T8" t="s">
        <v>184</v>
      </c>
      <c r="U8" t="s">
        <v>236</v>
      </c>
      <c r="V8" t="s">
        <v>412</v>
      </c>
      <c r="W8" t="s">
        <v>184</v>
      </c>
      <c r="X8" t="s">
        <v>236</v>
      </c>
      <c r="Y8" t="s">
        <v>412</v>
      </c>
      <c r="Z8" t="s">
        <v>184</v>
      </c>
      <c r="AA8" t="s">
        <v>236</v>
      </c>
      <c r="AB8" t="s">
        <v>412</v>
      </c>
      <c r="AC8" t="s">
        <v>184</v>
      </c>
      <c r="AD8" t="s">
        <v>236</v>
      </c>
      <c r="AE8" t="s">
        <v>412</v>
      </c>
      <c r="AF8" t="s">
        <v>184</v>
      </c>
      <c r="AG8" t="s">
        <v>236</v>
      </c>
      <c r="AH8" t="s">
        <v>529</v>
      </c>
      <c r="AI8" t="s">
        <v>529</v>
      </c>
      <c r="AJ8" t="s">
        <v>529</v>
      </c>
      <c r="AK8" t="s">
        <v>412</v>
      </c>
      <c r="AL8" t="s">
        <v>184</v>
      </c>
      <c r="AM8" t="s">
        <v>236</v>
      </c>
      <c r="AN8" t="s">
        <v>412</v>
      </c>
      <c r="AO8" t="s">
        <v>184</v>
      </c>
      <c r="AP8" t="s">
        <v>236</v>
      </c>
      <c r="AQ8" t="s">
        <v>412</v>
      </c>
      <c r="AR8" t="s">
        <v>184</v>
      </c>
      <c r="AS8" t="s">
        <v>236</v>
      </c>
      <c r="AT8" t="s">
        <v>412</v>
      </c>
      <c r="AU8" t="s">
        <v>184</v>
      </c>
      <c r="AV8" t="s">
        <v>236</v>
      </c>
      <c r="AW8" t="s">
        <v>412</v>
      </c>
      <c r="AX8" t="s">
        <v>184</v>
      </c>
      <c r="AY8" t="s">
        <v>236</v>
      </c>
      <c r="AZ8" t="s">
        <v>529</v>
      </c>
      <c r="BA8" t="s">
        <v>529</v>
      </c>
      <c r="BB8" t="s">
        <v>529</v>
      </c>
      <c r="BC8" t="s">
        <v>412</v>
      </c>
      <c r="BD8" t="s">
        <v>184</v>
      </c>
      <c r="BE8" t="s">
        <v>236</v>
      </c>
    </row>
    <row r="9" spans="1:57" x14ac:dyDescent="0.35">
      <c r="D9" t="s">
        <v>185</v>
      </c>
      <c r="E9" t="s">
        <v>185</v>
      </c>
      <c r="F9" t="s">
        <v>185</v>
      </c>
      <c r="G9" t="s">
        <v>185</v>
      </c>
      <c r="H9" t="s">
        <v>185</v>
      </c>
      <c r="I9" t="s">
        <v>185</v>
      </c>
      <c r="J9" t="s">
        <v>185</v>
      </c>
      <c r="K9" t="s">
        <v>185</v>
      </c>
      <c r="L9" t="s">
        <v>185</v>
      </c>
      <c r="M9" t="s">
        <v>185</v>
      </c>
      <c r="N9" t="s">
        <v>185</v>
      </c>
      <c r="O9" t="s">
        <v>185</v>
      </c>
      <c r="P9" t="s">
        <v>185</v>
      </c>
      <c r="Q9" t="s">
        <v>185</v>
      </c>
      <c r="R9" t="s">
        <v>185</v>
      </c>
      <c r="S9" t="s">
        <v>185</v>
      </c>
      <c r="T9" t="s">
        <v>185</v>
      </c>
      <c r="U9" t="s">
        <v>185</v>
      </c>
      <c r="V9" t="s">
        <v>185</v>
      </c>
      <c r="W9" t="s">
        <v>185</v>
      </c>
      <c r="X9" t="s">
        <v>185</v>
      </c>
      <c r="Y9" t="s">
        <v>185</v>
      </c>
      <c r="Z9" t="s">
        <v>185</v>
      </c>
      <c r="AA9" t="s">
        <v>185</v>
      </c>
      <c r="AB9" t="s">
        <v>185</v>
      </c>
      <c r="AC9" t="s">
        <v>185</v>
      </c>
      <c r="AD9" t="s">
        <v>185</v>
      </c>
      <c r="AE9" t="s">
        <v>185</v>
      </c>
      <c r="AF9" t="s">
        <v>185</v>
      </c>
      <c r="AG9" t="s">
        <v>185</v>
      </c>
      <c r="AH9" t="s">
        <v>185</v>
      </c>
      <c r="AI9" t="s">
        <v>185</v>
      </c>
      <c r="AJ9" t="s">
        <v>185</v>
      </c>
      <c r="AK9" t="s">
        <v>185</v>
      </c>
      <c r="AL9" t="s">
        <v>185</v>
      </c>
      <c r="AM9" t="s">
        <v>185</v>
      </c>
      <c r="AN9" t="s">
        <v>185</v>
      </c>
      <c r="AO9" t="s">
        <v>185</v>
      </c>
      <c r="AP9" t="s">
        <v>185</v>
      </c>
      <c r="AQ9" t="s">
        <v>185</v>
      </c>
      <c r="AR9" t="s">
        <v>185</v>
      </c>
      <c r="AS9" t="s">
        <v>185</v>
      </c>
      <c r="AT9" t="s">
        <v>185</v>
      </c>
      <c r="AU9" t="s">
        <v>185</v>
      </c>
      <c r="AV9" t="s">
        <v>185</v>
      </c>
      <c r="AW9" t="s">
        <v>185</v>
      </c>
      <c r="AX9" t="s">
        <v>185</v>
      </c>
      <c r="AY9" t="s">
        <v>185</v>
      </c>
      <c r="AZ9" t="s">
        <v>185</v>
      </c>
      <c r="BA9" t="s">
        <v>185</v>
      </c>
      <c r="BB9" t="s">
        <v>185</v>
      </c>
      <c r="BC9" t="s">
        <v>185</v>
      </c>
      <c r="BD9" t="s">
        <v>185</v>
      </c>
      <c r="BE9" t="s">
        <v>185</v>
      </c>
    </row>
    <row r="10" spans="1:57" x14ac:dyDescent="0.35">
      <c r="A10" t="s">
        <v>6</v>
      </c>
      <c r="B10" t="s">
        <v>251</v>
      </c>
      <c r="C10" t="s">
        <v>247</v>
      </c>
      <c r="D10" s="273">
        <v>79</v>
      </c>
      <c r="E10" s="274">
        <v>61</v>
      </c>
      <c r="F10" s="275">
        <v>69</v>
      </c>
      <c r="G10" s="273">
        <v>537</v>
      </c>
      <c r="H10" s="274">
        <v>593</v>
      </c>
      <c r="I10" s="275">
        <v>1130</v>
      </c>
      <c r="J10" s="273">
        <v>79</v>
      </c>
      <c r="K10" s="274">
        <v>63</v>
      </c>
      <c r="L10" s="275">
        <v>71</v>
      </c>
      <c r="M10" s="273">
        <v>537</v>
      </c>
      <c r="N10" s="274">
        <v>593</v>
      </c>
      <c r="O10" s="275">
        <v>1130</v>
      </c>
      <c r="P10" s="273">
        <v>36.299999999999997</v>
      </c>
      <c r="Q10" s="274">
        <v>33</v>
      </c>
      <c r="R10" s="275">
        <v>34.6</v>
      </c>
      <c r="S10" s="273">
        <v>537</v>
      </c>
      <c r="T10" s="274">
        <v>593</v>
      </c>
      <c r="U10" s="275">
        <v>1130</v>
      </c>
      <c r="V10" s="273">
        <v>52</v>
      </c>
      <c r="W10" s="274">
        <v>47</v>
      </c>
      <c r="X10" s="275">
        <v>49</v>
      </c>
      <c r="Y10" s="273">
        <v>31</v>
      </c>
      <c r="Z10" s="274">
        <v>34</v>
      </c>
      <c r="AA10" s="275">
        <v>65</v>
      </c>
      <c r="AB10" s="273">
        <v>52</v>
      </c>
      <c r="AC10" s="274">
        <v>56</v>
      </c>
      <c r="AD10" s="275">
        <v>54</v>
      </c>
      <c r="AE10" s="273">
        <v>31</v>
      </c>
      <c r="AF10" s="274">
        <v>34</v>
      </c>
      <c r="AG10" s="275">
        <v>65</v>
      </c>
      <c r="AH10" s="273">
        <v>31.8</v>
      </c>
      <c r="AI10" s="274">
        <v>30</v>
      </c>
      <c r="AJ10" s="275">
        <v>30.8</v>
      </c>
      <c r="AK10" s="273">
        <v>31</v>
      </c>
      <c r="AL10" s="274">
        <v>34</v>
      </c>
      <c r="AM10" s="275">
        <v>65</v>
      </c>
      <c r="AN10" s="273">
        <v>77</v>
      </c>
      <c r="AO10" s="274">
        <v>60</v>
      </c>
      <c r="AP10" s="275">
        <v>68</v>
      </c>
      <c r="AQ10" s="273">
        <v>569</v>
      </c>
      <c r="AR10" s="274">
        <v>628</v>
      </c>
      <c r="AS10" s="275">
        <v>1197</v>
      </c>
      <c r="AT10" s="273">
        <v>78</v>
      </c>
      <c r="AU10" s="274">
        <v>62</v>
      </c>
      <c r="AV10" s="275">
        <v>70</v>
      </c>
      <c r="AW10" s="273">
        <v>569</v>
      </c>
      <c r="AX10" s="274">
        <v>628</v>
      </c>
      <c r="AY10" s="275">
        <v>1197</v>
      </c>
      <c r="AZ10" s="273">
        <v>36.1</v>
      </c>
      <c r="BA10" s="274">
        <v>32.9</v>
      </c>
      <c r="BB10" s="275">
        <v>34.4</v>
      </c>
      <c r="BC10" s="273">
        <v>569</v>
      </c>
      <c r="BD10" s="274">
        <v>628</v>
      </c>
      <c r="BE10" s="275">
        <v>1197</v>
      </c>
    </row>
    <row r="11" spans="1:57" x14ac:dyDescent="0.35">
      <c r="A11" t="s">
        <v>7</v>
      </c>
      <c r="B11" t="s">
        <v>252</v>
      </c>
      <c r="C11" t="s">
        <v>247</v>
      </c>
      <c r="D11" s="273">
        <v>72</v>
      </c>
      <c r="E11" s="274">
        <v>56</v>
      </c>
      <c r="F11" s="275">
        <v>64</v>
      </c>
      <c r="G11" s="273">
        <v>783</v>
      </c>
      <c r="H11" s="274">
        <v>830</v>
      </c>
      <c r="I11" s="275">
        <v>1613</v>
      </c>
      <c r="J11" s="273">
        <v>73</v>
      </c>
      <c r="K11" s="274">
        <v>59</v>
      </c>
      <c r="L11" s="275">
        <v>66</v>
      </c>
      <c r="M11" s="273">
        <v>783</v>
      </c>
      <c r="N11" s="274">
        <v>830</v>
      </c>
      <c r="O11" s="275">
        <v>1613</v>
      </c>
      <c r="P11" s="273">
        <v>34.5</v>
      </c>
      <c r="Q11" s="274">
        <v>32</v>
      </c>
      <c r="R11" s="275">
        <v>33.200000000000003</v>
      </c>
      <c r="S11" s="273">
        <v>783</v>
      </c>
      <c r="T11" s="274">
        <v>830</v>
      </c>
      <c r="U11" s="275">
        <v>1613</v>
      </c>
      <c r="V11" s="273">
        <v>61</v>
      </c>
      <c r="W11" s="274">
        <v>38</v>
      </c>
      <c r="X11" s="275">
        <v>49</v>
      </c>
      <c r="Y11" s="273">
        <v>151</v>
      </c>
      <c r="Z11" s="274">
        <v>169</v>
      </c>
      <c r="AA11" s="275">
        <v>320</v>
      </c>
      <c r="AB11" s="273">
        <v>64</v>
      </c>
      <c r="AC11" s="274">
        <v>41</v>
      </c>
      <c r="AD11" s="275">
        <v>52</v>
      </c>
      <c r="AE11" s="273">
        <v>151</v>
      </c>
      <c r="AF11" s="274">
        <v>169</v>
      </c>
      <c r="AG11" s="275">
        <v>320</v>
      </c>
      <c r="AH11" s="273">
        <v>32.5</v>
      </c>
      <c r="AI11" s="274">
        <v>27.5</v>
      </c>
      <c r="AJ11" s="275">
        <v>29.9</v>
      </c>
      <c r="AK11" s="273">
        <v>151</v>
      </c>
      <c r="AL11" s="274">
        <v>169</v>
      </c>
      <c r="AM11" s="275">
        <v>320</v>
      </c>
      <c r="AN11" s="273">
        <v>70</v>
      </c>
      <c r="AO11" s="274">
        <v>53</v>
      </c>
      <c r="AP11" s="275">
        <v>61</v>
      </c>
      <c r="AQ11" s="273">
        <v>939</v>
      </c>
      <c r="AR11" s="274">
        <v>1002</v>
      </c>
      <c r="AS11" s="275">
        <v>1941</v>
      </c>
      <c r="AT11" s="273">
        <v>71</v>
      </c>
      <c r="AU11" s="274">
        <v>55</v>
      </c>
      <c r="AV11" s="275">
        <v>63</v>
      </c>
      <c r="AW11" s="273">
        <v>939</v>
      </c>
      <c r="AX11" s="274">
        <v>1002</v>
      </c>
      <c r="AY11" s="275">
        <v>1941</v>
      </c>
      <c r="AZ11" s="273">
        <v>34.1</v>
      </c>
      <c r="BA11" s="274">
        <v>31.2</v>
      </c>
      <c r="BB11" s="275">
        <v>32.6</v>
      </c>
      <c r="BC11" s="273">
        <v>939</v>
      </c>
      <c r="BD11" s="274">
        <v>1002</v>
      </c>
      <c r="BE11" s="275">
        <v>1941</v>
      </c>
    </row>
    <row r="12" spans="1:57" x14ac:dyDescent="0.35">
      <c r="A12" t="s">
        <v>10</v>
      </c>
      <c r="B12" t="s">
        <v>256</v>
      </c>
      <c r="C12" t="s">
        <v>247</v>
      </c>
      <c r="D12" s="273">
        <v>76</v>
      </c>
      <c r="E12" s="274">
        <v>57</v>
      </c>
      <c r="F12" s="275">
        <v>66</v>
      </c>
      <c r="G12" s="273">
        <v>815</v>
      </c>
      <c r="H12" s="274">
        <v>888</v>
      </c>
      <c r="I12" s="275">
        <v>1703</v>
      </c>
      <c r="J12" s="273">
        <v>78</v>
      </c>
      <c r="K12" s="274">
        <v>61</v>
      </c>
      <c r="L12" s="275">
        <v>69</v>
      </c>
      <c r="M12" s="273">
        <v>815</v>
      </c>
      <c r="N12" s="274">
        <v>888</v>
      </c>
      <c r="O12" s="275">
        <v>1703</v>
      </c>
      <c r="P12" s="273">
        <v>33.6</v>
      </c>
      <c r="Q12" s="274">
        <v>31.2</v>
      </c>
      <c r="R12" s="275">
        <v>32.299999999999997</v>
      </c>
      <c r="S12" s="273">
        <v>815</v>
      </c>
      <c r="T12" s="274">
        <v>888</v>
      </c>
      <c r="U12" s="275">
        <v>1703</v>
      </c>
      <c r="V12" s="273">
        <v>69</v>
      </c>
      <c r="W12" s="274">
        <v>38</v>
      </c>
      <c r="X12" s="275">
        <v>57</v>
      </c>
      <c r="Y12" s="273">
        <v>13</v>
      </c>
      <c r="Z12" s="274">
        <v>8</v>
      </c>
      <c r="AA12" s="275">
        <v>21</v>
      </c>
      <c r="AB12" s="273">
        <v>69</v>
      </c>
      <c r="AC12" s="274">
        <v>50</v>
      </c>
      <c r="AD12" s="275">
        <v>62</v>
      </c>
      <c r="AE12" s="273">
        <v>13</v>
      </c>
      <c r="AF12" s="274">
        <v>8</v>
      </c>
      <c r="AG12" s="275">
        <v>21</v>
      </c>
      <c r="AH12" s="273">
        <v>34.5</v>
      </c>
      <c r="AI12" s="274">
        <v>27.8</v>
      </c>
      <c r="AJ12" s="275">
        <v>32</v>
      </c>
      <c r="AK12" s="273">
        <v>13</v>
      </c>
      <c r="AL12" s="274">
        <v>8</v>
      </c>
      <c r="AM12" s="275">
        <v>21</v>
      </c>
      <c r="AN12" s="273">
        <v>76</v>
      </c>
      <c r="AO12" s="274">
        <v>56</v>
      </c>
      <c r="AP12" s="275">
        <v>66</v>
      </c>
      <c r="AQ12" s="273">
        <v>829</v>
      </c>
      <c r="AR12" s="274">
        <v>898</v>
      </c>
      <c r="AS12" s="275">
        <v>1727</v>
      </c>
      <c r="AT12" s="273">
        <v>78</v>
      </c>
      <c r="AU12" s="274">
        <v>61</v>
      </c>
      <c r="AV12" s="275">
        <v>69</v>
      </c>
      <c r="AW12" s="273">
        <v>829</v>
      </c>
      <c r="AX12" s="274">
        <v>898</v>
      </c>
      <c r="AY12" s="275">
        <v>1727</v>
      </c>
      <c r="AZ12" s="273">
        <v>33.6</v>
      </c>
      <c r="BA12" s="274">
        <v>31.1</v>
      </c>
      <c r="BB12" s="275">
        <v>32.299999999999997</v>
      </c>
      <c r="BC12" s="273">
        <v>829</v>
      </c>
      <c r="BD12" s="274">
        <v>898</v>
      </c>
      <c r="BE12" s="275">
        <v>1727</v>
      </c>
    </row>
    <row r="13" spans="1:57" x14ac:dyDescent="0.35">
      <c r="A13" t="s">
        <v>12</v>
      </c>
      <c r="B13" t="s">
        <v>258</v>
      </c>
      <c r="C13" t="s">
        <v>247</v>
      </c>
      <c r="D13" s="273">
        <v>75</v>
      </c>
      <c r="E13" s="274">
        <v>61</v>
      </c>
      <c r="F13" s="275">
        <v>68</v>
      </c>
      <c r="G13" s="273">
        <v>1173</v>
      </c>
      <c r="H13" s="274">
        <v>1195</v>
      </c>
      <c r="I13" s="275">
        <v>2368</v>
      </c>
      <c r="J13" s="273">
        <v>77</v>
      </c>
      <c r="K13" s="274">
        <v>64</v>
      </c>
      <c r="L13" s="275">
        <v>70</v>
      </c>
      <c r="M13" s="273">
        <v>1173</v>
      </c>
      <c r="N13" s="274">
        <v>1195</v>
      </c>
      <c r="O13" s="275">
        <v>2368</v>
      </c>
      <c r="P13" s="273">
        <v>36.5</v>
      </c>
      <c r="Q13" s="274">
        <v>33.799999999999997</v>
      </c>
      <c r="R13" s="275">
        <v>35.200000000000003</v>
      </c>
      <c r="S13" s="273">
        <v>1173</v>
      </c>
      <c r="T13" s="274">
        <v>1195</v>
      </c>
      <c r="U13" s="275">
        <v>2368</v>
      </c>
      <c r="V13" s="273">
        <v>59</v>
      </c>
      <c r="W13" s="274">
        <v>46</v>
      </c>
      <c r="X13" s="275">
        <v>52</v>
      </c>
      <c r="Y13" s="273">
        <v>70</v>
      </c>
      <c r="Z13" s="274">
        <v>79</v>
      </c>
      <c r="AA13" s="275">
        <v>149</v>
      </c>
      <c r="AB13" s="273">
        <v>64</v>
      </c>
      <c r="AC13" s="274">
        <v>53</v>
      </c>
      <c r="AD13" s="275">
        <v>58</v>
      </c>
      <c r="AE13" s="273">
        <v>70</v>
      </c>
      <c r="AF13" s="274">
        <v>79</v>
      </c>
      <c r="AG13" s="275">
        <v>149</v>
      </c>
      <c r="AH13" s="273">
        <v>32.799999999999997</v>
      </c>
      <c r="AI13" s="274">
        <v>30.8</v>
      </c>
      <c r="AJ13" s="275">
        <v>31.7</v>
      </c>
      <c r="AK13" s="273">
        <v>70</v>
      </c>
      <c r="AL13" s="274">
        <v>79</v>
      </c>
      <c r="AM13" s="275">
        <v>149</v>
      </c>
      <c r="AN13" s="273">
        <v>74</v>
      </c>
      <c r="AO13" s="274">
        <v>60</v>
      </c>
      <c r="AP13" s="275">
        <v>67</v>
      </c>
      <c r="AQ13" s="273">
        <v>1264</v>
      </c>
      <c r="AR13" s="274">
        <v>1290</v>
      </c>
      <c r="AS13" s="275">
        <v>2554</v>
      </c>
      <c r="AT13" s="273">
        <v>76</v>
      </c>
      <c r="AU13" s="274">
        <v>63</v>
      </c>
      <c r="AV13" s="275">
        <v>69</v>
      </c>
      <c r="AW13" s="273">
        <v>1264</v>
      </c>
      <c r="AX13" s="274">
        <v>1290</v>
      </c>
      <c r="AY13" s="275">
        <v>2554</v>
      </c>
      <c r="AZ13" s="273">
        <v>36.299999999999997</v>
      </c>
      <c r="BA13" s="274">
        <v>33.700000000000003</v>
      </c>
      <c r="BB13" s="275">
        <v>35</v>
      </c>
      <c r="BC13" s="273">
        <v>1264</v>
      </c>
      <c r="BD13" s="274">
        <v>1290</v>
      </c>
      <c r="BE13" s="275">
        <v>2554</v>
      </c>
    </row>
    <row r="14" spans="1:57" x14ac:dyDescent="0.35">
      <c r="A14" t="s">
        <v>4</v>
      </c>
      <c r="B14" t="s">
        <v>248</v>
      </c>
      <c r="C14" t="s">
        <v>247</v>
      </c>
      <c r="D14" s="273">
        <v>80</v>
      </c>
      <c r="E14" s="274">
        <v>65</v>
      </c>
      <c r="F14" s="275">
        <v>72</v>
      </c>
      <c r="G14" s="273">
        <v>627</v>
      </c>
      <c r="H14" s="274">
        <v>592</v>
      </c>
      <c r="I14" s="275">
        <v>1219</v>
      </c>
      <c r="J14" s="273">
        <v>80</v>
      </c>
      <c r="K14" s="274">
        <v>66</v>
      </c>
      <c r="L14" s="275">
        <v>73</v>
      </c>
      <c r="M14" s="273">
        <v>627</v>
      </c>
      <c r="N14" s="274">
        <v>592</v>
      </c>
      <c r="O14" s="275">
        <v>1219</v>
      </c>
      <c r="P14" s="273">
        <v>36.200000000000003</v>
      </c>
      <c r="Q14" s="274">
        <v>32.9</v>
      </c>
      <c r="R14" s="275">
        <v>34.6</v>
      </c>
      <c r="S14" s="273">
        <v>627</v>
      </c>
      <c r="T14" s="274">
        <v>592</v>
      </c>
      <c r="U14" s="275">
        <v>1219</v>
      </c>
      <c r="V14" s="273">
        <v>88</v>
      </c>
      <c r="W14" s="274">
        <v>38</v>
      </c>
      <c r="X14" s="275">
        <v>58</v>
      </c>
      <c r="Y14" s="273">
        <v>34</v>
      </c>
      <c r="Z14" s="274">
        <v>50</v>
      </c>
      <c r="AA14" s="275">
        <v>84</v>
      </c>
      <c r="AB14" s="273">
        <v>88</v>
      </c>
      <c r="AC14" s="274">
        <v>42</v>
      </c>
      <c r="AD14" s="275">
        <v>61</v>
      </c>
      <c r="AE14" s="273">
        <v>34</v>
      </c>
      <c r="AF14" s="274">
        <v>50</v>
      </c>
      <c r="AG14" s="275">
        <v>84</v>
      </c>
      <c r="AH14" s="273">
        <v>36.4</v>
      </c>
      <c r="AI14" s="274">
        <v>27.5</v>
      </c>
      <c r="AJ14" s="275">
        <v>31.1</v>
      </c>
      <c r="AK14" s="273">
        <v>34</v>
      </c>
      <c r="AL14" s="274">
        <v>50</v>
      </c>
      <c r="AM14" s="275">
        <v>84</v>
      </c>
      <c r="AN14" s="273">
        <v>80</v>
      </c>
      <c r="AO14" s="274">
        <v>62</v>
      </c>
      <c r="AP14" s="275">
        <v>71</v>
      </c>
      <c r="AQ14" s="273">
        <v>663</v>
      </c>
      <c r="AR14" s="274">
        <v>645</v>
      </c>
      <c r="AS14" s="275">
        <v>1308</v>
      </c>
      <c r="AT14" s="273">
        <v>80</v>
      </c>
      <c r="AU14" s="274">
        <v>64</v>
      </c>
      <c r="AV14" s="275">
        <v>72</v>
      </c>
      <c r="AW14" s="273">
        <v>663</v>
      </c>
      <c r="AX14" s="274">
        <v>645</v>
      </c>
      <c r="AY14" s="275">
        <v>1308</v>
      </c>
      <c r="AZ14" s="273">
        <v>36.200000000000003</v>
      </c>
      <c r="BA14" s="274">
        <v>32.5</v>
      </c>
      <c r="BB14" s="275">
        <v>34.4</v>
      </c>
      <c r="BC14" s="273">
        <v>663</v>
      </c>
      <c r="BD14" s="274">
        <v>645</v>
      </c>
      <c r="BE14" s="275">
        <v>1308</v>
      </c>
    </row>
    <row r="15" spans="1:57" x14ac:dyDescent="0.35">
      <c r="A15" t="s">
        <v>22</v>
      </c>
      <c r="B15" t="s">
        <v>268</v>
      </c>
      <c r="C15" t="s">
        <v>260</v>
      </c>
      <c r="D15" s="273">
        <v>67</v>
      </c>
      <c r="E15" s="274">
        <v>52</v>
      </c>
      <c r="F15" s="275">
        <v>59</v>
      </c>
      <c r="G15" s="273">
        <v>708</v>
      </c>
      <c r="H15" s="274">
        <v>816</v>
      </c>
      <c r="I15" s="275">
        <v>1524</v>
      </c>
      <c r="J15" s="273">
        <v>69</v>
      </c>
      <c r="K15" s="274">
        <v>55</v>
      </c>
      <c r="L15" s="275">
        <v>61</v>
      </c>
      <c r="M15" s="273">
        <v>708</v>
      </c>
      <c r="N15" s="274">
        <v>816</v>
      </c>
      <c r="O15" s="275">
        <v>1524</v>
      </c>
      <c r="P15" s="273">
        <v>33.200000000000003</v>
      </c>
      <c r="Q15" s="274">
        <v>31.2</v>
      </c>
      <c r="R15" s="275">
        <v>32.1</v>
      </c>
      <c r="S15" s="273">
        <v>708</v>
      </c>
      <c r="T15" s="274">
        <v>816</v>
      </c>
      <c r="U15" s="275">
        <v>1524</v>
      </c>
      <c r="V15" s="273">
        <v>45</v>
      </c>
      <c r="W15" s="274">
        <v>37</v>
      </c>
      <c r="X15" s="275">
        <v>41</v>
      </c>
      <c r="Y15" s="273">
        <v>22</v>
      </c>
      <c r="Z15" s="274">
        <v>19</v>
      </c>
      <c r="AA15" s="275">
        <v>41</v>
      </c>
      <c r="AB15" s="273">
        <v>50</v>
      </c>
      <c r="AC15" s="274">
        <v>42</v>
      </c>
      <c r="AD15" s="275">
        <v>46</v>
      </c>
      <c r="AE15" s="273">
        <v>22</v>
      </c>
      <c r="AF15" s="274">
        <v>19</v>
      </c>
      <c r="AG15" s="275">
        <v>41</v>
      </c>
      <c r="AH15" s="273">
        <v>30.6</v>
      </c>
      <c r="AI15" s="274">
        <v>28.1</v>
      </c>
      <c r="AJ15" s="275">
        <v>29.4</v>
      </c>
      <c r="AK15" s="273">
        <v>22</v>
      </c>
      <c r="AL15" s="274">
        <v>19</v>
      </c>
      <c r="AM15" s="275">
        <v>41</v>
      </c>
      <c r="AN15" s="273">
        <v>66</v>
      </c>
      <c r="AO15" s="274">
        <v>52</v>
      </c>
      <c r="AP15" s="275">
        <v>59</v>
      </c>
      <c r="AQ15" s="273">
        <v>732</v>
      </c>
      <c r="AR15" s="274">
        <v>838</v>
      </c>
      <c r="AS15" s="275">
        <v>1570</v>
      </c>
      <c r="AT15" s="273">
        <v>68</v>
      </c>
      <c r="AU15" s="274">
        <v>55</v>
      </c>
      <c r="AV15" s="275">
        <v>61</v>
      </c>
      <c r="AW15" s="273">
        <v>732</v>
      </c>
      <c r="AX15" s="274">
        <v>838</v>
      </c>
      <c r="AY15" s="275">
        <v>1570</v>
      </c>
      <c r="AZ15" s="273">
        <v>33.1</v>
      </c>
      <c r="BA15" s="274">
        <v>31.1</v>
      </c>
      <c r="BB15" s="275">
        <v>32</v>
      </c>
      <c r="BC15" s="273">
        <v>732</v>
      </c>
      <c r="BD15" s="274">
        <v>838</v>
      </c>
      <c r="BE15" s="275">
        <v>1570</v>
      </c>
    </row>
    <row r="16" spans="1:57" x14ac:dyDescent="0.35">
      <c r="A16" t="s">
        <v>35</v>
      </c>
      <c r="B16" t="s">
        <v>281</v>
      </c>
      <c r="C16" t="s">
        <v>260</v>
      </c>
      <c r="D16" s="273">
        <v>79</v>
      </c>
      <c r="E16" s="274">
        <v>65</v>
      </c>
      <c r="F16" s="275">
        <v>72</v>
      </c>
      <c r="G16" s="273">
        <v>1141</v>
      </c>
      <c r="H16" s="274">
        <v>1192</v>
      </c>
      <c r="I16" s="275">
        <v>2333</v>
      </c>
      <c r="J16" s="273">
        <v>79</v>
      </c>
      <c r="K16" s="274">
        <v>67</v>
      </c>
      <c r="L16" s="275">
        <v>73</v>
      </c>
      <c r="M16" s="273">
        <v>1141</v>
      </c>
      <c r="N16" s="274">
        <v>1192</v>
      </c>
      <c r="O16" s="275">
        <v>2333</v>
      </c>
      <c r="P16" s="273">
        <v>36.799999999999997</v>
      </c>
      <c r="Q16" s="274">
        <v>34.299999999999997</v>
      </c>
      <c r="R16" s="275">
        <v>35.5</v>
      </c>
      <c r="S16" s="273">
        <v>1141</v>
      </c>
      <c r="T16" s="274">
        <v>1192</v>
      </c>
      <c r="U16" s="275">
        <v>2333</v>
      </c>
      <c r="V16" s="273">
        <v>65</v>
      </c>
      <c r="W16" s="274">
        <v>44</v>
      </c>
      <c r="X16" s="275">
        <v>54</v>
      </c>
      <c r="Y16" s="273">
        <v>115</v>
      </c>
      <c r="Z16" s="274">
        <v>137</v>
      </c>
      <c r="AA16" s="275">
        <v>252</v>
      </c>
      <c r="AB16" s="273">
        <v>69</v>
      </c>
      <c r="AC16" s="274">
        <v>47</v>
      </c>
      <c r="AD16" s="275">
        <v>57</v>
      </c>
      <c r="AE16" s="273">
        <v>115</v>
      </c>
      <c r="AF16" s="274">
        <v>137</v>
      </c>
      <c r="AG16" s="275">
        <v>252</v>
      </c>
      <c r="AH16" s="273">
        <v>34.200000000000003</v>
      </c>
      <c r="AI16" s="274">
        <v>29.8</v>
      </c>
      <c r="AJ16" s="275">
        <v>31.8</v>
      </c>
      <c r="AK16" s="273">
        <v>115</v>
      </c>
      <c r="AL16" s="274">
        <v>137</v>
      </c>
      <c r="AM16" s="275">
        <v>252</v>
      </c>
      <c r="AN16" s="273">
        <v>77</v>
      </c>
      <c r="AO16" s="274">
        <v>63</v>
      </c>
      <c r="AP16" s="275">
        <v>70</v>
      </c>
      <c r="AQ16" s="273">
        <v>1269</v>
      </c>
      <c r="AR16" s="274">
        <v>1341</v>
      </c>
      <c r="AS16" s="275">
        <v>2610</v>
      </c>
      <c r="AT16" s="273">
        <v>78</v>
      </c>
      <c r="AU16" s="274">
        <v>65</v>
      </c>
      <c r="AV16" s="275">
        <v>71</v>
      </c>
      <c r="AW16" s="273">
        <v>1269</v>
      </c>
      <c r="AX16" s="274">
        <v>1341</v>
      </c>
      <c r="AY16" s="275">
        <v>2610</v>
      </c>
      <c r="AZ16" s="273">
        <v>36.4</v>
      </c>
      <c r="BA16" s="274">
        <v>33.799999999999997</v>
      </c>
      <c r="BB16" s="275">
        <v>35.1</v>
      </c>
      <c r="BC16" s="273">
        <v>1269</v>
      </c>
      <c r="BD16" s="274">
        <v>1341</v>
      </c>
      <c r="BE16" s="275">
        <v>2610</v>
      </c>
    </row>
    <row r="17" spans="1:57" x14ac:dyDescent="0.35">
      <c r="A17" t="s">
        <v>15</v>
      </c>
      <c r="B17" t="s">
        <v>261</v>
      </c>
      <c r="C17" t="s">
        <v>260</v>
      </c>
      <c r="D17" s="273">
        <v>74</v>
      </c>
      <c r="E17" s="274">
        <v>59</v>
      </c>
      <c r="F17" s="275">
        <v>66</v>
      </c>
      <c r="G17" s="273">
        <v>645</v>
      </c>
      <c r="H17" s="274">
        <v>680</v>
      </c>
      <c r="I17" s="275">
        <v>1325</v>
      </c>
      <c r="J17" s="273">
        <v>75</v>
      </c>
      <c r="K17" s="274">
        <v>61</v>
      </c>
      <c r="L17" s="275">
        <v>68</v>
      </c>
      <c r="M17" s="273">
        <v>645</v>
      </c>
      <c r="N17" s="274">
        <v>680</v>
      </c>
      <c r="O17" s="275">
        <v>1325</v>
      </c>
      <c r="P17" s="273">
        <v>35.1</v>
      </c>
      <c r="Q17" s="274">
        <v>32.6</v>
      </c>
      <c r="R17" s="275">
        <v>33.799999999999997</v>
      </c>
      <c r="S17" s="273">
        <v>645</v>
      </c>
      <c r="T17" s="274">
        <v>680</v>
      </c>
      <c r="U17" s="275">
        <v>1325</v>
      </c>
      <c r="V17" s="273">
        <v>67</v>
      </c>
      <c r="W17" s="274">
        <v>53</v>
      </c>
      <c r="X17" s="275">
        <v>60</v>
      </c>
      <c r="Y17" s="273">
        <v>413</v>
      </c>
      <c r="Z17" s="274">
        <v>441</v>
      </c>
      <c r="AA17" s="275">
        <v>854</v>
      </c>
      <c r="AB17" s="273">
        <v>68</v>
      </c>
      <c r="AC17" s="274">
        <v>58</v>
      </c>
      <c r="AD17" s="275">
        <v>63</v>
      </c>
      <c r="AE17" s="273">
        <v>413</v>
      </c>
      <c r="AF17" s="274">
        <v>441</v>
      </c>
      <c r="AG17" s="275">
        <v>854</v>
      </c>
      <c r="AH17" s="273">
        <v>34.200000000000003</v>
      </c>
      <c r="AI17" s="274">
        <v>31.8</v>
      </c>
      <c r="AJ17" s="275">
        <v>33</v>
      </c>
      <c r="AK17" s="273">
        <v>413</v>
      </c>
      <c r="AL17" s="274">
        <v>441</v>
      </c>
      <c r="AM17" s="275">
        <v>854</v>
      </c>
      <c r="AN17" s="273">
        <v>71</v>
      </c>
      <c r="AO17" s="274">
        <v>56</v>
      </c>
      <c r="AP17" s="275">
        <v>63</v>
      </c>
      <c r="AQ17" s="273">
        <v>1072</v>
      </c>
      <c r="AR17" s="274">
        <v>1136</v>
      </c>
      <c r="AS17" s="275">
        <v>2208</v>
      </c>
      <c r="AT17" s="273">
        <v>72</v>
      </c>
      <c r="AU17" s="274">
        <v>60</v>
      </c>
      <c r="AV17" s="275">
        <v>66</v>
      </c>
      <c r="AW17" s="273">
        <v>1072</v>
      </c>
      <c r="AX17" s="274">
        <v>1136</v>
      </c>
      <c r="AY17" s="275">
        <v>2208</v>
      </c>
      <c r="AZ17" s="273">
        <v>34.799999999999997</v>
      </c>
      <c r="BA17" s="274">
        <v>32.299999999999997</v>
      </c>
      <c r="BB17" s="275">
        <v>33.5</v>
      </c>
      <c r="BC17" s="273">
        <v>1072</v>
      </c>
      <c r="BD17" s="274">
        <v>1136</v>
      </c>
      <c r="BE17" s="275">
        <v>2208</v>
      </c>
    </row>
    <row r="18" spans="1:57" x14ac:dyDescent="0.35">
      <c r="A18" t="s">
        <v>16</v>
      </c>
      <c r="B18" t="s">
        <v>262</v>
      </c>
      <c r="C18" t="s">
        <v>260</v>
      </c>
      <c r="D18" s="273">
        <v>75</v>
      </c>
      <c r="E18" s="274">
        <v>58</v>
      </c>
      <c r="F18" s="275">
        <v>66</v>
      </c>
      <c r="G18" s="273">
        <v>775</v>
      </c>
      <c r="H18" s="274">
        <v>800</v>
      </c>
      <c r="I18" s="275">
        <v>1575</v>
      </c>
      <c r="J18" s="273">
        <v>75</v>
      </c>
      <c r="K18" s="274">
        <v>61</v>
      </c>
      <c r="L18" s="275">
        <v>68</v>
      </c>
      <c r="M18" s="273">
        <v>775</v>
      </c>
      <c r="N18" s="274">
        <v>800</v>
      </c>
      <c r="O18" s="275">
        <v>1575</v>
      </c>
      <c r="P18" s="273">
        <v>34.299999999999997</v>
      </c>
      <c r="Q18" s="274">
        <v>32.299999999999997</v>
      </c>
      <c r="R18" s="275">
        <v>33.299999999999997</v>
      </c>
      <c r="S18" s="273">
        <v>775</v>
      </c>
      <c r="T18" s="274">
        <v>800</v>
      </c>
      <c r="U18" s="275">
        <v>1575</v>
      </c>
      <c r="V18" s="273">
        <v>54</v>
      </c>
      <c r="W18" s="274">
        <v>53</v>
      </c>
      <c r="X18" s="275">
        <v>54</v>
      </c>
      <c r="Y18" s="273">
        <v>68</v>
      </c>
      <c r="Z18" s="274">
        <v>59</v>
      </c>
      <c r="AA18" s="275">
        <v>127</v>
      </c>
      <c r="AB18" s="273">
        <v>56</v>
      </c>
      <c r="AC18" s="274">
        <v>58</v>
      </c>
      <c r="AD18" s="275">
        <v>57</v>
      </c>
      <c r="AE18" s="273">
        <v>68</v>
      </c>
      <c r="AF18" s="274">
        <v>59</v>
      </c>
      <c r="AG18" s="275">
        <v>127</v>
      </c>
      <c r="AH18" s="273">
        <v>31.2</v>
      </c>
      <c r="AI18" s="274">
        <v>30</v>
      </c>
      <c r="AJ18" s="275">
        <v>30.6</v>
      </c>
      <c r="AK18" s="273">
        <v>68</v>
      </c>
      <c r="AL18" s="274">
        <v>59</v>
      </c>
      <c r="AM18" s="275">
        <v>127</v>
      </c>
      <c r="AN18" s="273">
        <v>73</v>
      </c>
      <c r="AO18" s="274">
        <v>58</v>
      </c>
      <c r="AP18" s="275">
        <v>65</v>
      </c>
      <c r="AQ18" s="273">
        <v>845</v>
      </c>
      <c r="AR18" s="274">
        <v>866</v>
      </c>
      <c r="AS18" s="275">
        <v>1711</v>
      </c>
      <c r="AT18" s="273">
        <v>73</v>
      </c>
      <c r="AU18" s="274">
        <v>60</v>
      </c>
      <c r="AV18" s="275">
        <v>67</v>
      </c>
      <c r="AW18" s="273">
        <v>845</v>
      </c>
      <c r="AX18" s="274">
        <v>866</v>
      </c>
      <c r="AY18" s="275">
        <v>1711</v>
      </c>
      <c r="AZ18" s="273">
        <v>34</v>
      </c>
      <c r="BA18" s="274">
        <v>32.1</v>
      </c>
      <c r="BB18" s="275">
        <v>33</v>
      </c>
      <c r="BC18" s="273">
        <v>845</v>
      </c>
      <c r="BD18" s="274">
        <v>866</v>
      </c>
      <c r="BE18" s="275">
        <v>1711</v>
      </c>
    </row>
    <row r="19" spans="1:57" x14ac:dyDescent="0.35">
      <c r="A19" t="s">
        <v>44</v>
      </c>
      <c r="B19" t="s">
        <v>563</v>
      </c>
      <c r="C19" t="s">
        <v>408</v>
      </c>
      <c r="D19" s="273">
        <v>73</v>
      </c>
      <c r="E19" s="274">
        <v>56</v>
      </c>
      <c r="F19" s="275">
        <v>64</v>
      </c>
      <c r="G19" s="273">
        <v>1478</v>
      </c>
      <c r="H19" s="274">
        <v>1531</v>
      </c>
      <c r="I19" s="275">
        <v>3009</v>
      </c>
      <c r="J19" s="273">
        <v>76</v>
      </c>
      <c r="K19" s="274">
        <v>59</v>
      </c>
      <c r="L19" s="275">
        <v>68</v>
      </c>
      <c r="M19" s="273">
        <v>1478</v>
      </c>
      <c r="N19" s="274">
        <v>1531</v>
      </c>
      <c r="O19" s="275">
        <v>3009</v>
      </c>
      <c r="P19" s="273">
        <v>34.5</v>
      </c>
      <c r="Q19" s="274">
        <v>31.6</v>
      </c>
      <c r="R19" s="275">
        <v>33</v>
      </c>
      <c r="S19" s="273">
        <v>1478</v>
      </c>
      <c r="T19" s="274">
        <v>1531</v>
      </c>
      <c r="U19" s="275">
        <v>3009</v>
      </c>
      <c r="V19" s="273">
        <v>58</v>
      </c>
      <c r="W19" s="274">
        <v>36</v>
      </c>
      <c r="X19" s="275">
        <v>47</v>
      </c>
      <c r="Y19" s="273">
        <v>267</v>
      </c>
      <c r="Z19" s="274">
        <v>264</v>
      </c>
      <c r="AA19" s="275">
        <v>531</v>
      </c>
      <c r="AB19" s="273">
        <v>66</v>
      </c>
      <c r="AC19" s="274">
        <v>44</v>
      </c>
      <c r="AD19" s="275">
        <v>55</v>
      </c>
      <c r="AE19" s="273">
        <v>267</v>
      </c>
      <c r="AF19" s="274">
        <v>264</v>
      </c>
      <c r="AG19" s="275">
        <v>531</v>
      </c>
      <c r="AH19" s="273">
        <v>32.1</v>
      </c>
      <c r="AI19" s="274">
        <v>28.2</v>
      </c>
      <c r="AJ19" s="275">
        <v>30.1</v>
      </c>
      <c r="AK19" s="273">
        <v>267</v>
      </c>
      <c r="AL19" s="274">
        <v>264</v>
      </c>
      <c r="AM19" s="275">
        <v>531</v>
      </c>
      <c r="AN19" s="273">
        <v>70</v>
      </c>
      <c r="AO19" s="274">
        <v>52</v>
      </c>
      <c r="AP19" s="275">
        <v>61</v>
      </c>
      <c r="AQ19" s="273">
        <v>1767</v>
      </c>
      <c r="AR19" s="274">
        <v>1820</v>
      </c>
      <c r="AS19" s="275">
        <v>3587</v>
      </c>
      <c r="AT19" s="273">
        <v>74</v>
      </c>
      <c r="AU19" s="274">
        <v>56</v>
      </c>
      <c r="AV19" s="275">
        <v>65</v>
      </c>
      <c r="AW19" s="273">
        <v>1767</v>
      </c>
      <c r="AX19" s="274">
        <v>1820</v>
      </c>
      <c r="AY19" s="275">
        <v>3587</v>
      </c>
      <c r="AZ19" s="273">
        <v>34</v>
      </c>
      <c r="BA19" s="274">
        <v>31</v>
      </c>
      <c r="BB19" s="275">
        <v>32.5</v>
      </c>
      <c r="BC19" s="273">
        <v>1767</v>
      </c>
      <c r="BD19" s="274">
        <v>1820</v>
      </c>
      <c r="BE19" s="275">
        <v>3587</v>
      </c>
    </row>
    <row r="20" spans="1:57" x14ac:dyDescent="0.35">
      <c r="A20" t="s">
        <v>43</v>
      </c>
      <c r="B20" t="s">
        <v>288</v>
      </c>
      <c r="C20" t="s">
        <v>408</v>
      </c>
      <c r="D20" s="273">
        <v>80</v>
      </c>
      <c r="E20" s="274">
        <v>64</v>
      </c>
      <c r="F20" s="275">
        <v>71</v>
      </c>
      <c r="G20" s="273">
        <v>1644</v>
      </c>
      <c r="H20" s="274">
        <v>1881</v>
      </c>
      <c r="I20" s="275">
        <v>3525</v>
      </c>
      <c r="J20" s="273">
        <v>80</v>
      </c>
      <c r="K20" s="274">
        <v>65</v>
      </c>
      <c r="L20" s="275">
        <v>72</v>
      </c>
      <c r="M20" s="273">
        <v>1644</v>
      </c>
      <c r="N20" s="274">
        <v>1881</v>
      </c>
      <c r="O20" s="275">
        <v>3525</v>
      </c>
      <c r="P20" s="273">
        <v>37.1</v>
      </c>
      <c r="Q20" s="274">
        <v>34.5</v>
      </c>
      <c r="R20" s="275">
        <v>35.700000000000003</v>
      </c>
      <c r="S20" s="273">
        <v>1644</v>
      </c>
      <c r="T20" s="274">
        <v>1881</v>
      </c>
      <c r="U20" s="275">
        <v>3525</v>
      </c>
      <c r="V20" s="273">
        <v>63</v>
      </c>
      <c r="W20" s="274">
        <v>47</v>
      </c>
      <c r="X20" s="275">
        <v>55</v>
      </c>
      <c r="Y20" s="273">
        <v>81</v>
      </c>
      <c r="Z20" s="274">
        <v>79</v>
      </c>
      <c r="AA20" s="275">
        <v>160</v>
      </c>
      <c r="AB20" s="273">
        <v>64</v>
      </c>
      <c r="AC20" s="274">
        <v>48</v>
      </c>
      <c r="AD20" s="275">
        <v>56</v>
      </c>
      <c r="AE20" s="273">
        <v>81</v>
      </c>
      <c r="AF20" s="274">
        <v>79</v>
      </c>
      <c r="AG20" s="275">
        <v>160</v>
      </c>
      <c r="AH20" s="273">
        <v>34.299999999999997</v>
      </c>
      <c r="AI20" s="274">
        <v>30.9</v>
      </c>
      <c r="AJ20" s="275">
        <v>32.6</v>
      </c>
      <c r="AK20" s="273">
        <v>81</v>
      </c>
      <c r="AL20" s="274">
        <v>79</v>
      </c>
      <c r="AM20" s="275">
        <v>160</v>
      </c>
      <c r="AN20" s="273">
        <v>79</v>
      </c>
      <c r="AO20" s="274">
        <v>63</v>
      </c>
      <c r="AP20" s="275">
        <v>70</v>
      </c>
      <c r="AQ20" s="273">
        <v>1741</v>
      </c>
      <c r="AR20" s="274">
        <v>1974</v>
      </c>
      <c r="AS20" s="275">
        <v>3715</v>
      </c>
      <c r="AT20" s="273">
        <v>80</v>
      </c>
      <c r="AU20" s="274">
        <v>64</v>
      </c>
      <c r="AV20" s="275">
        <v>71</v>
      </c>
      <c r="AW20" s="273">
        <v>1741</v>
      </c>
      <c r="AX20" s="274">
        <v>1974</v>
      </c>
      <c r="AY20" s="275">
        <v>3715</v>
      </c>
      <c r="AZ20" s="273">
        <v>37</v>
      </c>
      <c r="BA20" s="274">
        <v>34.299999999999997</v>
      </c>
      <c r="BB20" s="275">
        <v>35.6</v>
      </c>
      <c r="BC20" s="273">
        <v>1741</v>
      </c>
      <c r="BD20" s="274">
        <v>1974</v>
      </c>
      <c r="BE20" s="275">
        <v>3715</v>
      </c>
    </row>
    <row r="21" spans="1:57" x14ac:dyDescent="0.35">
      <c r="A21" t="s">
        <v>47</v>
      </c>
      <c r="B21" t="s">
        <v>292</v>
      </c>
      <c r="C21" t="s">
        <v>408</v>
      </c>
      <c r="D21" s="273">
        <v>77</v>
      </c>
      <c r="E21" s="274">
        <v>64</v>
      </c>
      <c r="F21" s="275">
        <v>70</v>
      </c>
      <c r="G21" s="273">
        <v>921</v>
      </c>
      <c r="H21" s="274">
        <v>943</v>
      </c>
      <c r="I21" s="275">
        <v>1864</v>
      </c>
      <c r="J21" s="273">
        <v>78</v>
      </c>
      <c r="K21" s="274">
        <v>66</v>
      </c>
      <c r="L21" s="275">
        <v>72</v>
      </c>
      <c r="M21" s="273">
        <v>921</v>
      </c>
      <c r="N21" s="274">
        <v>943</v>
      </c>
      <c r="O21" s="275">
        <v>1864</v>
      </c>
      <c r="P21" s="273">
        <v>35.1</v>
      </c>
      <c r="Q21" s="274">
        <v>33.1</v>
      </c>
      <c r="R21" s="275">
        <v>34.1</v>
      </c>
      <c r="S21" s="273">
        <v>921</v>
      </c>
      <c r="T21" s="274">
        <v>943</v>
      </c>
      <c r="U21" s="275">
        <v>1864</v>
      </c>
      <c r="V21" s="273">
        <v>71</v>
      </c>
      <c r="W21" s="274">
        <v>43</v>
      </c>
      <c r="X21" s="275">
        <v>55</v>
      </c>
      <c r="Y21" s="273">
        <v>45</v>
      </c>
      <c r="Z21" s="274">
        <v>58</v>
      </c>
      <c r="AA21" s="275">
        <v>103</v>
      </c>
      <c r="AB21" s="273">
        <v>73</v>
      </c>
      <c r="AC21" s="274">
        <v>47</v>
      </c>
      <c r="AD21" s="275">
        <v>58</v>
      </c>
      <c r="AE21" s="273">
        <v>45</v>
      </c>
      <c r="AF21" s="274">
        <v>58</v>
      </c>
      <c r="AG21" s="275">
        <v>103</v>
      </c>
      <c r="AH21" s="273">
        <v>33.6</v>
      </c>
      <c r="AI21" s="274">
        <v>29.5</v>
      </c>
      <c r="AJ21" s="275">
        <v>31.3</v>
      </c>
      <c r="AK21" s="273">
        <v>45</v>
      </c>
      <c r="AL21" s="274">
        <v>58</v>
      </c>
      <c r="AM21" s="275">
        <v>103</v>
      </c>
      <c r="AN21" s="273">
        <v>76</v>
      </c>
      <c r="AO21" s="274">
        <v>62</v>
      </c>
      <c r="AP21" s="275">
        <v>69</v>
      </c>
      <c r="AQ21" s="273">
        <v>979</v>
      </c>
      <c r="AR21" s="274">
        <v>1014</v>
      </c>
      <c r="AS21" s="275">
        <v>1993</v>
      </c>
      <c r="AT21" s="273">
        <v>77</v>
      </c>
      <c r="AU21" s="274">
        <v>65</v>
      </c>
      <c r="AV21" s="275">
        <v>71</v>
      </c>
      <c r="AW21" s="273">
        <v>979</v>
      </c>
      <c r="AX21" s="274">
        <v>1014</v>
      </c>
      <c r="AY21" s="275">
        <v>1993</v>
      </c>
      <c r="AZ21" s="273">
        <v>34.9</v>
      </c>
      <c r="BA21" s="274">
        <v>32.9</v>
      </c>
      <c r="BB21" s="275">
        <v>33.9</v>
      </c>
      <c r="BC21" s="273">
        <v>979</v>
      </c>
      <c r="BD21" s="274">
        <v>1014</v>
      </c>
      <c r="BE21" s="275">
        <v>1993</v>
      </c>
    </row>
    <row r="22" spans="1:57" x14ac:dyDescent="0.35">
      <c r="A22" t="s">
        <v>48</v>
      </c>
      <c r="B22" t="s">
        <v>293</v>
      </c>
      <c r="C22" t="s">
        <v>408</v>
      </c>
      <c r="D22" s="273">
        <v>80</v>
      </c>
      <c r="E22" s="274">
        <v>67</v>
      </c>
      <c r="F22" s="275">
        <v>73</v>
      </c>
      <c r="G22" s="273">
        <v>866</v>
      </c>
      <c r="H22" s="274">
        <v>891</v>
      </c>
      <c r="I22" s="275">
        <v>1757</v>
      </c>
      <c r="J22" s="273">
        <v>81</v>
      </c>
      <c r="K22" s="274">
        <v>70</v>
      </c>
      <c r="L22" s="275">
        <v>75</v>
      </c>
      <c r="M22" s="273">
        <v>866</v>
      </c>
      <c r="N22" s="274">
        <v>891</v>
      </c>
      <c r="O22" s="275">
        <v>1757</v>
      </c>
      <c r="P22" s="273">
        <v>35.799999999999997</v>
      </c>
      <c r="Q22" s="274">
        <v>33.9</v>
      </c>
      <c r="R22" s="275">
        <v>34.799999999999997</v>
      </c>
      <c r="S22" s="273">
        <v>866</v>
      </c>
      <c r="T22" s="274">
        <v>891</v>
      </c>
      <c r="U22" s="275">
        <v>1757</v>
      </c>
      <c r="V22" s="273">
        <v>57</v>
      </c>
      <c r="W22" s="274">
        <v>48</v>
      </c>
      <c r="X22" s="275">
        <v>52</v>
      </c>
      <c r="Y22" s="273">
        <v>105</v>
      </c>
      <c r="Z22" s="274">
        <v>126</v>
      </c>
      <c r="AA22" s="275">
        <v>231</v>
      </c>
      <c r="AB22" s="273">
        <v>57</v>
      </c>
      <c r="AC22" s="274">
        <v>48</v>
      </c>
      <c r="AD22" s="275">
        <v>52</v>
      </c>
      <c r="AE22" s="273">
        <v>105</v>
      </c>
      <c r="AF22" s="274">
        <v>126</v>
      </c>
      <c r="AG22" s="275">
        <v>231</v>
      </c>
      <c r="AH22" s="273">
        <v>31.3</v>
      </c>
      <c r="AI22" s="274">
        <v>29.2</v>
      </c>
      <c r="AJ22" s="275">
        <v>30.1</v>
      </c>
      <c r="AK22" s="273">
        <v>105</v>
      </c>
      <c r="AL22" s="274">
        <v>126</v>
      </c>
      <c r="AM22" s="275">
        <v>231</v>
      </c>
      <c r="AN22" s="273">
        <v>77</v>
      </c>
      <c r="AO22" s="274">
        <v>64</v>
      </c>
      <c r="AP22" s="275">
        <v>70</v>
      </c>
      <c r="AQ22" s="273">
        <v>977</v>
      </c>
      <c r="AR22" s="274">
        <v>1030</v>
      </c>
      <c r="AS22" s="275">
        <v>2007</v>
      </c>
      <c r="AT22" s="273">
        <v>78</v>
      </c>
      <c r="AU22" s="274">
        <v>66</v>
      </c>
      <c r="AV22" s="275">
        <v>72</v>
      </c>
      <c r="AW22" s="273">
        <v>977</v>
      </c>
      <c r="AX22" s="274">
        <v>1030</v>
      </c>
      <c r="AY22" s="275">
        <v>2007</v>
      </c>
      <c r="AZ22" s="273">
        <v>35.200000000000003</v>
      </c>
      <c r="BA22" s="274">
        <v>33.200000000000003</v>
      </c>
      <c r="BB22" s="275">
        <v>34.200000000000003</v>
      </c>
      <c r="BC22" s="273">
        <v>977</v>
      </c>
      <c r="BD22" s="274">
        <v>1030</v>
      </c>
      <c r="BE22" s="275">
        <v>2007</v>
      </c>
    </row>
    <row r="23" spans="1:57" x14ac:dyDescent="0.35">
      <c r="A23" t="s">
        <v>53</v>
      </c>
      <c r="B23" t="s">
        <v>298</v>
      </c>
      <c r="C23" t="s">
        <v>408</v>
      </c>
      <c r="D23" s="273">
        <v>81</v>
      </c>
      <c r="E23" s="274">
        <v>69</v>
      </c>
      <c r="F23" s="275">
        <v>75</v>
      </c>
      <c r="G23" s="273">
        <v>869</v>
      </c>
      <c r="H23" s="274">
        <v>926</v>
      </c>
      <c r="I23" s="275">
        <v>1795</v>
      </c>
      <c r="J23" s="273">
        <v>81</v>
      </c>
      <c r="K23" s="274">
        <v>70</v>
      </c>
      <c r="L23" s="275">
        <v>75</v>
      </c>
      <c r="M23" s="273">
        <v>869</v>
      </c>
      <c r="N23" s="274">
        <v>926</v>
      </c>
      <c r="O23" s="275">
        <v>1795</v>
      </c>
      <c r="P23" s="273">
        <v>36.9</v>
      </c>
      <c r="Q23" s="274">
        <v>34.700000000000003</v>
      </c>
      <c r="R23" s="275">
        <v>35.700000000000003</v>
      </c>
      <c r="S23" s="273">
        <v>869</v>
      </c>
      <c r="T23" s="274">
        <v>926</v>
      </c>
      <c r="U23" s="275">
        <v>1795</v>
      </c>
      <c r="V23" s="273">
        <v>77</v>
      </c>
      <c r="W23" s="274">
        <v>59</v>
      </c>
      <c r="X23" s="275">
        <v>68</v>
      </c>
      <c r="Y23" s="273">
        <v>91</v>
      </c>
      <c r="Z23" s="274">
        <v>92</v>
      </c>
      <c r="AA23" s="275">
        <v>183</v>
      </c>
      <c r="AB23" s="273">
        <v>77</v>
      </c>
      <c r="AC23" s="274">
        <v>59</v>
      </c>
      <c r="AD23" s="275">
        <v>68</v>
      </c>
      <c r="AE23" s="273">
        <v>91</v>
      </c>
      <c r="AF23" s="274">
        <v>92</v>
      </c>
      <c r="AG23" s="275">
        <v>183</v>
      </c>
      <c r="AH23" s="273">
        <v>35.700000000000003</v>
      </c>
      <c r="AI23" s="274">
        <v>33</v>
      </c>
      <c r="AJ23" s="275">
        <v>34.299999999999997</v>
      </c>
      <c r="AK23" s="273">
        <v>91</v>
      </c>
      <c r="AL23" s="274">
        <v>92</v>
      </c>
      <c r="AM23" s="275">
        <v>183</v>
      </c>
      <c r="AN23" s="273">
        <v>80</v>
      </c>
      <c r="AO23" s="274">
        <v>68</v>
      </c>
      <c r="AP23" s="275">
        <v>74</v>
      </c>
      <c r="AQ23" s="273">
        <v>976</v>
      </c>
      <c r="AR23" s="274">
        <v>1032</v>
      </c>
      <c r="AS23" s="275">
        <v>2008</v>
      </c>
      <c r="AT23" s="273">
        <v>80</v>
      </c>
      <c r="AU23" s="274">
        <v>69</v>
      </c>
      <c r="AV23" s="275">
        <v>74</v>
      </c>
      <c r="AW23" s="273">
        <v>976</v>
      </c>
      <c r="AX23" s="274">
        <v>1032</v>
      </c>
      <c r="AY23" s="275">
        <v>2008</v>
      </c>
      <c r="AZ23" s="273">
        <v>36.700000000000003</v>
      </c>
      <c r="BA23" s="274">
        <v>34.6</v>
      </c>
      <c r="BB23" s="275">
        <v>35.6</v>
      </c>
      <c r="BC23" s="273">
        <v>976</v>
      </c>
      <c r="BD23" s="274">
        <v>1032</v>
      </c>
      <c r="BE23" s="275">
        <v>2008</v>
      </c>
    </row>
    <row r="24" spans="1:57" x14ac:dyDescent="0.35">
      <c r="A24" t="s">
        <v>55</v>
      </c>
      <c r="B24" t="s">
        <v>300</v>
      </c>
      <c r="C24" t="s">
        <v>299</v>
      </c>
      <c r="D24" s="273">
        <v>78</v>
      </c>
      <c r="E24" s="274">
        <v>62</v>
      </c>
      <c r="F24" s="275">
        <v>70</v>
      </c>
      <c r="G24" s="273">
        <v>1224</v>
      </c>
      <c r="H24" s="274">
        <v>1253</v>
      </c>
      <c r="I24" s="275">
        <v>2477</v>
      </c>
      <c r="J24" s="273">
        <v>79</v>
      </c>
      <c r="K24" s="274">
        <v>64</v>
      </c>
      <c r="L24" s="275">
        <v>71</v>
      </c>
      <c r="M24" s="273">
        <v>1224</v>
      </c>
      <c r="N24" s="274">
        <v>1253</v>
      </c>
      <c r="O24" s="275">
        <v>2477</v>
      </c>
      <c r="P24" s="273">
        <v>36.200000000000003</v>
      </c>
      <c r="Q24" s="274">
        <v>33.799999999999997</v>
      </c>
      <c r="R24" s="275">
        <v>35</v>
      </c>
      <c r="S24" s="273">
        <v>1224</v>
      </c>
      <c r="T24" s="274">
        <v>1253</v>
      </c>
      <c r="U24" s="275">
        <v>2477</v>
      </c>
      <c r="V24" s="273">
        <v>65</v>
      </c>
      <c r="W24" s="274">
        <v>51</v>
      </c>
      <c r="X24" s="275">
        <v>58</v>
      </c>
      <c r="Y24" s="273">
        <v>468</v>
      </c>
      <c r="Z24" s="274">
        <v>495</v>
      </c>
      <c r="AA24" s="275">
        <v>963</v>
      </c>
      <c r="AB24" s="273">
        <v>68</v>
      </c>
      <c r="AC24" s="274">
        <v>55</v>
      </c>
      <c r="AD24" s="275">
        <v>61</v>
      </c>
      <c r="AE24" s="273">
        <v>468</v>
      </c>
      <c r="AF24" s="274">
        <v>495</v>
      </c>
      <c r="AG24" s="275">
        <v>963</v>
      </c>
      <c r="AH24" s="273">
        <v>32.6</v>
      </c>
      <c r="AI24" s="274">
        <v>30.2</v>
      </c>
      <c r="AJ24" s="275">
        <v>31.4</v>
      </c>
      <c r="AK24" s="273">
        <v>468</v>
      </c>
      <c r="AL24" s="274">
        <v>495</v>
      </c>
      <c r="AM24" s="275">
        <v>963</v>
      </c>
      <c r="AN24" s="273">
        <v>74</v>
      </c>
      <c r="AO24" s="274">
        <v>58</v>
      </c>
      <c r="AP24" s="275">
        <v>66</v>
      </c>
      <c r="AQ24" s="273">
        <v>1725</v>
      </c>
      <c r="AR24" s="274">
        <v>1779</v>
      </c>
      <c r="AS24" s="275">
        <v>3504</v>
      </c>
      <c r="AT24" s="273">
        <v>76</v>
      </c>
      <c r="AU24" s="274">
        <v>61</v>
      </c>
      <c r="AV24" s="275">
        <v>68</v>
      </c>
      <c r="AW24" s="273">
        <v>1725</v>
      </c>
      <c r="AX24" s="274">
        <v>1779</v>
      </c>
      <c r="AY24" s="275">
        <v>3504</v>
      </c>
      <c r="AZ24" s="273">
        <v>35.1</v>
      </c>
      <c r="BA24" s="274">
        <v>32.700000000000003</v>
      </c>
      <c r="BB24" s="275">
        <v>33.9</v>
      </c>
      <c r="BC24" s="273">
        <v>1725</v>
      </c>
      <c r="BD24" s="274">
        <v>1779</v>
      </c>
      <c r="BE24" s="275">
        <v>3504</v>
      </c>
    </row>
    <row r="25" spans="1:57" x14ac:dyDescent="0.35">
      <c r="A25" t="s">
        <v>57</v>
      </c>
      <c r="B25" t="s">
        <v>302</v>
      </c>
      <c r="C25" t="s">
        <v>299</v>
      </c>
      <c r="D25" s="273">
        <v>73</v>
      </c>
      <c r="E25" s="274">
        <v>59</v>
      </c>
      <c r="F25" s="275">
        <v>66</v>
      </c>
      <c r="G25" s="273">
        <v>1147</v>
      </c>
      <c r="H25" s="274">
        <v>1214</v>
      </c>
      <c r="I25" s="275">
        <v>2361</v>
      </c>
      <c r="J25" s="273">
        <v>74</v>
      </c>
      <c r="K25" s="274">
        <v>61</v>
      </c>
      <c r="L25" s="275">
        <v>67</v>
      </c>
      <c r="M25" s="273">
        <v>1147</v>
      </c>
      <c r="N25" s="274">
        <v>1214</v>
      </c>
      <c r="O25" s="275">
        <v>2361</v>
      </c>
      <c r="P25" s="273">
        <v>35.6</v>
      </c>
      <c r="Q25" s="274">
        <v>32.9</v>
      </c>
      <c r="R25" s="275">
        <v>34.200000000000003</v>
      </c>
      <c r="S25" s="273">
        <v>1147</v>
      </c>
      <c r="T25" s="274">
        <v>1214</v>
      </c>
      <c r="U25" s="275">
        <v>2361</v>
      </c>
      <c r="V25" s="273">
        <v>70</v>
      </c>
      <c r="W25" s="274">
        <v>52</v>
      </c>
      <c r="X25" s="275">
        <v>61</v>
      </c>
      <c r="Y25" s="273">
        <v>1079</v>
      </c>
      <c r="Z25" s="274">
        <v>1217</v>
      </c>
      <c r="AA25" s="275">
        <v>2296</v>
      </c>
      <c r="AB25" s="273">
        <v>71</v>
      </c>
      <c r="AC25" s="274">
        <v>56</v>
      </c>
      <c r="AD25" s="275">
        <v>63</v>
      </c>
      <c r="AE25" s="273">
        <v>1079</v>
      </c>
      <c r="AF25" s="274">
        <v>1217</v>
      </c>
      <c r="AG25" s="275">
        <v>2296</v>
      </c>
      <c r="AH25" s="273">
        <v>34.200000000000003</v>
      </c>
      <c r="AI25" s="274">
        <v>31.4</v>
      </c>
      <c r="AJ25" s="275">
        <v>32.700000000000003</v>
      </c>
      <c r="AK25" s="273">
        <v>1079</v>
      </c>
      <c r="AL25" s="274">
        <v>1217</v>
      </c>
      <c r="AM25" s="275">
        <v>2296</v>
      </c>
      <c r="AN25" s="273">
        <v>70</v>
      </c>
      <c r="AO25" s="274">
        <v>55</v>
      </c>
      <c r="AP25" s="275">
        <v>62</v>
      </c>
      <c r="AQ25" s="273">
        <v>2314</v>
      </c>
      <c r="AR25" s="274">
        <v>2523</v>
      </c>
      <c r="AS25" s="275">
        <v>4837</v>
      </c>
      <c r="AT25" s="273">
        <v>72</v>
      </c>
      <c r="AU25" s="274">
        <v>58</v>
      </c>
      <c r="AV25" s="275">
        <v>64</v>
      </c>
      <c r="AW25" s="273">
        <v>2314</v>
      </c>
      <c r="AX25" s="274">
        <v>2523</v>
      </c>
      <c r="AY25" s="275">
        <v>4837</v>
      </c>
      <c r="AZ25" s="273">
        <v>34.799999999999997</v>
      </c>
      <c r="BA25" s="274">
        <v>32</v>
      </c>
      <c r="BB25" s="275">
        <v>33.299999999999997</v>
      </c>
      <c r="BC25" s="273">
        <v>2314</v>
      </c>
      <c r="BD25" s="274">
        <v>2523</v>
      </c>
      <c r="BE25" s="275">
        <v>4837</v>
      </c>
    </row>
    <row r="26" spans="1:57" x14ac:dyDescent="0.35">
      <c r="A26" t="s">
        <v>63</v>
      </c>
      <c r="B26" t="s">
        <v>308</v>
      </c>
      <c r="C26" t="s">
        <v>299</v>
      </c>
      <c r="D26" s="273">
        <v>84</v>
      </c>
      <c r="E26" s="274">
        <v>70</v>
      </c>
      <c r="F26" s="275">
        <v>77</v>
      </c>
      <c r="G26" s="273">
        <v>178</v>
      </c>
      <c r="H26" s="274">
        <v>199</v>
      </c>
      <c r="I26" s="275">
        <v>377</v>
      </c>
      <c r="J26" s="273">
        <v>84</v>
      </c>
      <c r="K26" s="274">
        <v>71</v>
      </c>
      <c r="L26" s="275">
        <v>77</v>
      </c>
      <c r="M26" s="273">
        <v>178</v>
      </c>
      <c r="N26" s="274">
        <v>199</v>
      </c>
      <c r="O26" s="275">
        <v>377</v>
      </c>
      <c r="P26" s="273">
        <v>37.4</v>
      </c>
      <c r="Q26" s="274">
        <v>35</v>
      </c>
      <c r="R26" s="275">
        <v>36.200000000000003</v>
      </c>
      <c r="S26" s="273">
        <v>178</v>
      </c>
      <c r="T26" s="274">
        <v>199</v>
      </c>
      <c r="U26" s="275">
        <v>377</v>
      </c>
      <c r="V26" s="273" t="s">
        <v>197</v>
      </c>
      <c r="W26" s="274">
        <v>55</v>
      </c>
      <c r="X26" s="275">
        <v>40</v>
      </c>
      <c r="Y26" s="273">
        <v>9</v>
      </c>
      <c r="Z26" s="274">
        <v>11</v>
      </c>
      <c r="AA26" s="275">
        <v>20</v>
      </c>
      <c r="AB26" s="273">
        <v>33</v>
      </c>
      <c r="AC26" s="274">
        <v>55</v>
      </c>
      <c r="AD26" s="275">
        <v>45</v>
      </c>
      <c r="AE26" s="273">
        <v>9</v>
      </c>
      <c r="AF26" s="274">
        <v>11</v>
      </c>
      <c r="AG26" s="275">
        <v>20</v>
      </c>
      <c r="AH26" s="273">
        <v>28.7</v>
      </c>
      <c r="AI26" s="274">
        <v>30.5</v>
      </c>
      <c r="AJ26" s="275">
        <v>29.7</v>
      </c>
      <c r="AK26" s="273">
        <v>9</v>
      </c>
      <c r="AL26" s="274">
        <v>11</v>
      </c>
      <c r="AM26" s="275">
        <v>20</v>
      </c>
      <c r="AN26" s="273">
        <v>80</v>
      </c>
      <c r="AO26" s="274">
        <v>70</v>
      </c>
      <c r="AP26" s="275">
        <v>75</v>
      </c>
      <c r="AQ26" s="273">
        <v>188</v>
      </c>
      <c r="AR26" s="274">
        <v>216</v>
      </c>
      <c r="AS26" s="275">
        <v>404</v>
      </c>
      <c r="AT26" s="273">
        <v>81</v>
      </c>
      <c r="AU26" s="274">
        <v>71</v>
      </c>
      <c r="AV26" s="275">
        <v>76</v>
      </c>
      <c r="AW26" s="273">
        <v>188</v>
      </c>
      <c r="AX26" s="274">
        <v>216</v>
      </c>
      <c r="AY26" s="275">
        <v>404</v>
      </c>
      <c r="AZ26" s="273">
        <v>37</v>
      </c>
      <c r="BA26" s="274">
        <v>34.9</v>
      </c>
      <c r="BB26" s="275">
        <v>35.9</v>
      </c>
      <c r="BC26" s="273">
        <v>188</v>
      </c>
      <c r="BD26" s="274">
        <v>216</v>
      </c>
      <c r="BE26" s="275">
        <v>404</v>
      </c>
    </row>
    <row r="27" spans="1:57" x14ac:dyDescent="0.35">
      <c r="A27" t="s">
        <v>61</v>
      </c>
      <c r="B27" t="s">
        <v>306</v>
      </c>
      <c r="C27" t="s">
        <v>299</v>
      </c>
      <c r="D27" s="273">
        <v>70</v>
      </c>
      <c r="E27" s="274">
        <v>59</v>
      </c>
      <c r="F27" s="275">
        <v>65</v>
      </c>
      <c r="G27" s="273">
        <v>1281</v>
      </c>
      <c r="H27" s="274">
        <v>1350</v>
      </c>
      <c r="I27" s="275">
        <v>2631</v>
      </c>
      <c r="J27" s="273">
        <v>75</v>
      </c>
      <c r="K27" s="274">
        <v>63</v>
      </c>
      <c r="L27" s="275">
        <v>69</v>
      </c>
      <c r="M27" s="273">
        <v>1281</v>
      </c>
      <c r="N27" s="274">
        <v>1350</v>
      </c>
      <c r="O27" s="275">
        <v>2631</v>
      </c>
      <c r="P27" s="273">
        <v>34.5</v>
      </c>
      <c r="Q27" s="274">
        <v>32.299999999999997</v>
      </c>
      <c r="R27" s="275">
        <v>33.299999999999997</v>
      </c>
      <c r="S27" s="273">
        <v>1281</v>
      </c>
      <c r="T27" s="274">
        <v>1350</v>
      </c>
      <c r="U27" s="275">
        <v>2631</v>
      </c>
      <c r="V27" s="273">
        <v>68</v>
      </c>
      <c r="W27" s="274">
        <v>53</v>
      </c>
      <c r="X27" s="275">
        <v>60</v>
      </c>
      <c r="Y27" s="273">
        <v>561</v>
      </c>
      <c r="Z27" s="274">
        <v>609</v>
      </c>
      <c r="AA27" s="275">
        <v>1170</v>
      </c>
      <c r="AB27" s="273">
        <v>71</v>
      </c>
      <c r="AC27" s="274">
        <v>56</v>
      </c>
      <c r="AD27" s="275">
        <v>63</v>
      </c>
      <c r="AE27" s="273">
        <v>561</v>
      </c>
      <c r="AF27" s="274">
        <v>609</v>
      </c>
      <c r="AG27" s="275">
        <v>1170</v>
      </c>
      <c r="AH27" s="273">
        <v>33.299999999999997</v>
      </c>
      <c r="AI27" s="274">
        <v>30.6</v>
      </c>
      <c r="AJ27" s="275">
        <v>31.9</v>
      </c>
      <c r="AK27" s="273">
        <v>561</v>
      </c>
      <c r="AL27" s="274">
        <v>609</v>
      </c>
      <c r="AM27" s="275">
        <v>1170</v>
      </c>
      <c r="AN27" s="273">
        <v>69</v>
      </c>
      <c r="AO27" s="274">
        <v>56</v>
      </c>
      <c r="AP27" s="275">
        <v>62</v>
      </c>
      <c r="AQ27" s="273">
        <v>1888</v>
      </c>
      <c r="AR27" s="274">
        <v>1997</v>
      </c>
      <c r="AS27" s="275">
        <v>3885</v>
      </c>
      <c r="AT27" s="273">
        <v>73</v>
      </c>
      <c r="AU27" s="274">
        <v>60</v>
      </c>
      <c r="AV27" s="275">
        <v>66</v>
      </c>
      <c r="AW27" s="273">
        <v>1888</v>
      </c>
      <c r="AX27" s="274">
        <v>1997</v>
      </c>
      <c r="AY27" s="275">
        <v>3885</v>
      </c>
      <c r="AZ27" s="273">
        <v>34</v>
      </c>
      <c r="BA27" s="274">
        <v>31.6</v>
      </c>
      <c r="BB27" s="275">
        <v>32.799999999999997</v>
      </c>
      <c r="BC27" s="273">
        <v>1888</v>
      </c>
      <c r="BD27" s="274">
        <v>1997</v>
      </c>
      <c r="BE27" s="275">
        <v>3885</v>
      </c>
    </row>
    <row r="28" spans="1:57" x14ac:dyDescent="0.35">
      <c r="A28" t="s">
        <v>68</v>
      </c>
      <c r="B28" t="s">
        <v>313</v>
      </c>
      <c r="C28" t="s">
        <v>309</v>
      </c>
      <c r="D28" s="273">
        <v>85</v>
      </c>
      <c r="E28" s="274">
        <v>67</v>
      </c>
      <c r="F28" s="275">
        <v>76</v>
      </c>
      <c r="G28" s="273">
        <v>830</v>
      </c>
      <c r="H28" s="274">
        <v>840</v>
      </c>
      <c r="I28" s="275">
        <v>1670</v>
      </c>
      <c r="J28" s="273">
        <v>86</v>
      </c>
      <c r="K28" s="274">
        <v>68</v>
      </c>
      <c r="L28" s="275">
        <v>77</v>
      </c>
      <c r="M28" s="273">
        <v>830</v>
      </c>
      <c r="N28" s="274">
        <v>840</v>
      </c>
      <c r="O28" s="275">
        <v>1670</v>
      </c>
      <c r="P28" s="273">
        <v>36.299999999999997</v>
      </c>
      <c r="Q28" s="274">
        <v>33.6</v>
      </c>
      <c r="R28" s="275">
        <v>34.9</v>
      </c>
      <c r="S28" s="273">
        <v>830</v>
      </c>
      <c r="T28" s="274">
        <v>840</v>
      </c>
      <c r="U28" s="275">
        <v>1670</v>
      </c>
      <c r="V28" s="273">
        <v>78</v>
      </c>
      <c r="W28" s="274">
        <v>51</v>
      </c>
      <c r="X28" s="275">
        <v>62</v>
      </c>
      <c r="Y28" s="273">
        <v>90</v>
      </c>
      <c r="Z28" s="274">
        <v>127</v>
      </c>
      <c r="AA28" s="275">
        <v>217</v>
      </c>
      <c r="AB28" s="273">
        <v>78</v>
      </c>
      <c r="AC28" s="274">
        <v>52</v>
      </c>
      <c r="AD28" s="275">
        <v>63</v>
      </c>
      <c r="AE28" s="273">
        <v>90</v>
      </c>
      <c r="AF28" s="274">
        <v>127</v>
      </c>
      <c r="AG28" s="275">
        <v>217</v>
      </c>
      <c r="AH28" s="273">
        <v>34.299999999999997</v>
      </c>
      <c r="AI28" s="274">
        <v>30.4</v>
      </c>
      <c r="AJ28" s="275">
        <v>32</v>
      </c>
      <c r="AK28" s="273">
        <v>90</v>
      </c>
      <c r="AL28" s="274">
        <v>127</v>
      </c>
      <c r="AM28" s="275">
        <v>217</v>
      </c>
      <c r="AN28" s="273">
        <v>84</v>
      </c>
      <c r="AO28" s="274">
        <v>64</v>
      </c>
      <c r="AP28" s="275">
        <v>74</v>
      </c>
      <c r="AQ28" s="273">
        <v>935</v>
      </c>
      <c r="AR28" s="274">
        <v>978</v>
      </c>
      <c r="AS28" s="275">
        <v>1913</v>
      </c>
      <c r="AT28" s="273">
        <v>85</v>
      </c>
      <c r="AU28" s="274">
        <v>66</v>
      </c>
      <c r="AV28" s="275">
        <v>75</v>
      </c>
      <c r="AW28" s="273">
        <v>935</v>
      </c>
      <c r="AX28" s="274">
        <v>978</v>
      </c>
      <c r="AY28" s="275">
        <v>1913</v>
      </c>
      <c r="AZ28" s="273">
        <v>36</v>
      </c>
      <c r="BA28" s="274">
        <v>33.200000000000003</v>
      </c>
      <c r="BB28" s="275">
        <v>34.6</v>
      </c>
      <c r="BC28" s="273">
        <v>935</v>
      </c>
      <c r="BD28" s="274">
        <v>978</v>
      </c>
      <c r="BE28" s="275">
        <v>1913</v>
      </c>
    </row>
    <row r="29" spans="1:57" x14ac:dyDescent="0.35">
      <c r="A29" t="s">
        <v>74</v>
      </c>
      <c r="B29" t="s">
        <v>319</v>
      </c>
      <c r="C29" t="s">
        <v>309</v>
      </c>
      <c r="D29" s="273">
        <v>77</v>
      </c>
      <c r="E29" s="274">
        <v>63</v>
      </c>
      <c r="F29" s="275">
        <v>70</v>
      </c>
      <c r="G29" s="273">
        <v>975</v>
      </c>
      <c r="H29" s="274">
        <v>1031</v>
      </c>
      <c r="I29" s="275">
        <v>2006</v>
      </c>
      <c r="J29" s="273">
        <v>78</v>
      </c>
      <c r="K29" s="274">
        <v>66</v>
      </c>
      <c r="L29" s="275">
        <v>72</v>
      </c>
      <c r="M29" s="273">
        <v>975</v>
      </c>
      <c r="N29" s="274">
        <v>1031</v>
      </c>
      <c r="O29" s="275">
        <v>2006</v>
      </c>
      <c r="P29" s="273">
        <v>35.6</v>
      </c>
      <c r="Q29" s="274">
        <v>33.6</v>
      </c>
      <c r="R29" s="275">
        <v>34.6</v>
      </c>
      <c r="S29" s="273">
        <v>975</v>
      </c>
      <c r="T29" s="274">
        <v>1031</v>
      </c>
      <c r="U29" s="275">
        <v>2006</v>
      </c>
      <c r="V29" s="273">
        <v>71</v>
      </c>
      <c r="W29" s="274">
        <v>46</v>
      </c>
      <c r="X29" s="275">
        <v>58</v>
      </c>
      <c r="Y29" s="273">
        <v>136</v>
      </c>
      <c r="Z29" s="274">
        <v>142</v>
      </c>
      <c r="AA29" s="275">
        <v>278</v>
      </c>
      <c r="AB29" s="273">
        <v>71</v>
      </c>
      <c r="AC29" s="274">
        <v>48</v>
      </c>
      <c r="AD29" s="275">
        <v>59</v>
      </c>
      <c r="AE29" s="273">
        <v>136</v>
      </c>
      <c r="AF29" s="274">
        <v>142</v>
      </c>
      <c r="AG29" s="275">
        <v>278</v>
      </c>
      <c r="AH29" s="273">
        <v>33.6</v>
      </c>
      <c r="AI29" s="274">
        <v>30.1</v>
      </c>
      <c r="AJ29" s="275">
        <v>31.8</v>
      </c>
      <c r="AK29" s="273">
        <v>136</v>
      </c>
      <c r="AL29" s="274">
        <v>142</v>
      </c>
      <c r="AM29" s="275">
        <v>278</v>
      </c>
      <c r="AN29" s="273">
        <v>76</v>
      </c>
      <c r="AO29" s="274">
        <v>60</v>
      </c>
      <c r="AP29" s="275">
        <v>68</v>
      </c>
      <c r="AQ29" s="273">
        <v>1126</v>
      </c>
      <c r="AR29" s="274">
        <v>1192</v>
      </c>
      <c r="AS29" s="275">
        <v>2318</v>
      </c>
      <c r="AT29" s="273">
        <v>77</v>
      </c>
      <c r="AU29" s="274">
        <v>63</v>
      </c>
      <c r="AV29" s="275">
        <v>70</v>
      </c>
      <c r="AW29" s="273">
        <v>1126</v>
      </c>
      <c r="AX29" s="274">
        <v>1192</v>
      </c>
      <c r="AY29" s="275">
        <v>2318</v>
      </c>
      <c r="AZ29" s="273">
        <v>35.299999999999997</v>
      </c>
      <c r="BA29" s="274">
        <v>33.1</v>
      </c>
      <c r="BB29" s="275">
        <v>34.200000000000003</v>
      </c>
      <c r="BC29" s="273">
        <v>1126</v>
      </c>
      <c r="BD29" s="274">
        <v>1192</v>
      </c>
      <c r="BE29" s="275">
        <v>2318</v>
      </c>
    </row>
    <row r="30" spans="1:57" x14ac:dyDescent="0.35">
      <c r="A30" t="s">
        <v>73</v>
      </c>
      <c r="B30" t="s">
        <v>318</v>
      </c>
      <c r="C30" t="s">
        <v>309</v>
      </c>
      <c r="D30" s="273">
        <v>76</v>
      </c>
      <c r="E30" s="274">
        <v>58</v>
      </c>
      <c r="F30" s="275">
        <v>67</v>
      </c>
      <c r="G30" s="273">
        <v>1273</v>
      </c>
      <c r="H30" s="274">
        <v>1333</v>
      </c>
      <c r="I30" s="275">
        <v>2606</v>
      </c>
      <c r="J30" s="273">
        <v>78</v>
      </c>
      <c r="K30" s="274">
        <v>60</v>
      </c>
      <c r="L30" s="275">
        <v>69</v>
      </c>
      <c r="M30" s="273">
        <v>1273</v>
      </c>
      <c r="N30" s="274">
        <v>1333</v>
      </c>
      <c r="O30" s="275">
        <v>2606</v>
      </c>
      <c r="P30" s="273">
        <v>36</v>
      </c>
      <c r="Q30" s="274">
        <v>32.200000000000003</v>
      </c>
      <c r="R30" s="275">
        <v>34</v>
      </c>
      <c r="S30" s="273">
        <v>1273</v>
      </c>
      <c r="T30" s="274">
        <v>1333</v>
      </c>
      <c r="U30" s="275">
        <v>2606</v>
      </c>
      <c r="V30" s="273">
        <v>64</v>
      </c>
      <c r="W30" s="274">
        <v>47</v>
      </c>
      <c r="X30" s="275">
        <v>55</v>
      </c>
      <c r="Y30" s="273">
        <v>353</v>
      </c>
      <c r="Z30" s="274">
        <v>359</v>
      </c>
      <c r="AA30" s="275">
        <v>712</v>
      </c>
      <c r="AB30" s="273">
        <v>67</v>
      </c>
      <c r="AC30" s="274">
        <v>49</v>
      </c>
      <c r="AD30" s="275">
        <v>58</v>
      </c>
      <c r="AE30" s="273">
        <v>353</v>
      </c>
      <c r="AF30" s="274">
        <v>359</v>
      </c>
      <c r="AG30" s="275">
        <v>712</v>
      </c>
      <c r="AH30" s="273">
        <v>32.4</v>
      </c>
      <c r="AI30" s="274">
        <v>28.8</v>
      </c>
      <c r="AJ30" s="275">
        <v>30.6</v>
      </c>
      <c r="AK30" s="273">
        <v>353</v>
      </c>
      <c r="AL30" s="274">
        <v>359</v>
      </c>
      <c r="AM30" s="275">
        <v>712</v>
      </c>
      <c r="AN30" s="273">
        <v>73</v>
      </c>
      <c r="AO30" s="274">
        <v>55</v>
      </c>
      <c r="AP30" s="275">
        <v>64</v>
      </c>
      <c r="AQ30" s="273">
        <v>1657</v>
      </c>
      <c r="AR30" s="274">
        <v>1723</v>
      </c>
      <c r="AS30" s="275">
        <v>3380</v>
      </c>
      <c r="AT30" s="273">
        <v>75</v>
      </c>
      <c r="AU30" s="274">
        <v>58</v>
      </c>
      <c r="AV30" s="275">
        <v>66</v>
      </c>
      <c r="AW30" s="273">
        <v>1657</v>
      </c>
      <c r="AX30" s="274">
        <v>1723</v>
      </c>
      <c r="AY30" s="275">
        <v>3380</v>
      </c>
      <c r="AZ30" s="273">
        <v>35</v>
      </c>
      <c r="BA30" s="274">
        <v>31.4</v>
      </c>
      <c r="BB30" s="275">
        <v>33.200000000000003</v>
      </c>
      <c r="BC30" s="273">
        <v>1657</v>
      </c>
      <c r="BD30" s="274">
        <v>1723</v>
      </c>
      <c r="BE30" s="275">
        <v>3380</v>
      </c>
    </row>
    <row r="31" spans="1:57" x14ac:dyDescent="0.35">
      <c r="A31" t="s">
        <v>148</v>
      </c>
      <c r="B31" t="s">
        <v>393</v>
      </c>
      <c r="C31" t="s">
        <v>392</v>
      </c>
      <c r="D31" s="273">
        <v>76</v>
      </c>
      <c r="E31" s="274">
        <v>65</v>
      </c>
      <c r="F31" s="275">
        <v>71</v>
      </c>
      <c r="G31" s="273">
        <v>858</v>
      </c>
      <c r="H31" s="274">
        <v>883</v>
      </c>
      <c r="I31" s="275">
        <v>1741</v>
      </c>
      <c r="J31" s="273">
        <v>78</v>
      </c>
      <c r="K31" s="274">
        <v>69</v>
      </c>
      <c r="L31" s="275">
        <v>73</v>
      </c>
      <c r="M31" s="273">
        <v>858</v>
      </c>
      <c r="N31" s="274">
        <v>883</v>
      </c>
      <c r="O31" s="275">
        <v>1741</v>
      </c>
      <c r="P31" s="273">
        <v>35.299999999999997</v>
      </c>
      <c r="Q31" s="274">
        <v>34</v>
      </c>
      <c r="R31" s="275">
        <v>34.700000000000003</v>
      </c>
      <c r="S31" s="273">
        <v>858</v>
      </c>
      <c r="T31" s="274">
        <v>883</v>
      </c>
      <c r="U31" s="275">
        <v>1741</v>
      </c>
      <c r="V31" s="273">
        <v>57</v>
      </c>
      <c r="W31" s="274">
        <v>51</v>
      </c>
      <c r="X31" s="275">
        <v>54</v>
      </c>
      <c r="Y31" s="273">
        <v>68</v>
      </c>
      <c r="Z31" s="274">
        <v>69</v>
      </c>
      <c r="AA31" s="275">
        <v>137</v>
      </c>
      <c r="AB31" s="273">
        <v>57</v>
      </c>
      <c r="AC31" s="274">
        <v>57</v>
      </c>
      <c r="AD31" s="275">
        <v>57</v>
      </c>
      <c r="AE31" s="273">
        <v>68</v>
      </c>
      <c r="AF31" s="274">
        <v>69</v>
      </c>
      <c r="AG31" s="275">
        <v>137</v>
      </c>
      <c r="AH31" s="273">
        <v>32.6</v>
      </c>
      <c r="AI31" s="274">
        <v>31.2</v>
      </c>
      <c r="AJ31" s="275">
        <v>31.9</v>
      </c>
      <c r="AK31" s="273">
        <v>68</v>
      </c>
      <c r="AL31" s="274">
        <v>69</v>
      </c>
      <c r="AM31" s="275">
        <v>137</v>
      </c>
      <c r="AN31" s="273">
        <v>75</v>
      </c>
      <c r="AO31" s="274">
        <v>64</v>
      </c>
      <c r="AP31" s="275">
        <v>70</v>
      </c>
      <c r="AQ31" s="273">
        <v>959</v>
      </c>
      <c r="AR31" s="274">
        <v>980</v>
      </c>
      <c r="AS31" s="275">
        <v>1939</v>
      </c>
      <c r="AT31" s="273">
        <v>76</v>
      </c>
      <c r="AU31" s="274">
        <v>68</v>
      </c>
      <c r="AV31" s="275">
        <v>72</v>
      </c>
      <c r="AW31" s="273">
        <v>959</v>
      </c>
      <c r="AX31" s="274">
        <v>980</v>
      </c>
      <c r="AY31" s="275">
        <v>1939</v>
      </c>
      <c r="AZ31" s="273">
        <v>35.200000000000003</v>
      </c>
      <c r="BA31" s="274">
        <v>33.799999999999997</v>
      </c>
      <c r="BB31" s="275">
        <v>34.5</v>
      </c>
      <c r="BC31" s="273">
        <v>959</v>
      </c>
      <c r="BD31" s="274">
        <v>980</v>
      </c>
      <c r="BE31" s="275">
        <v>1939</v>
      </c>
    </row>
    <row r="32" spans="1:57" x14ac:dyDescent="0.35">
      <c r="A32" t="s">
        <v>150</v>
      </c>
      <c r="B32" t="s">
        <v>182</v>
      </c>
      <c r="C32" t="s">
        <v>392</v>
      </c>
      <c r="D32" s="273">
        <v>75</v>
      </c>
      <c r="E32" s="274">
        <v>63</v>
      </c>
      <c r="F32" s="275">
        <v>69</v>
      </c>
      <c r="G32" s="273">
        <v>2130</v>
      </c>
      <c r="H32" s="274">
        <v>2185</v>
      </c>
      <c r="I32" s="275">
        <v>4315</v>
      </c>
      <c r="J32" s="273">
        <v>76</v>
      </c>
      <c r="K32" s="274">
        <v>66</v>
      </c>
      <c r="L32" s="275">
        <v>71</v>
      </c>
      <c r="M32" s="273">
        <v>2130</v>
      </c>
      <c r="N32" s="274">
        <v>2185</v>
      </c>
      <c r="O32" s="275">
        <v>4315</v>
      </c>
      <c r="P32" s="273">
        <v>35.1</v>
      </c>
      <c r="Q32" s="274">
        <v>33.5</v>
      </c>
      <c r="R32" s="275">
        <v>34.299999999999997</v>
      </c>
      <c r="S32" s="273">
        <v>2130</v>
      </c>
      <c r="T32" s="274">
        <v>2185</v>
      </c>
      <c r="U32" s="275">
        <v>4315</v>
      </c>
      <c r="V32" s="273">
        <v>63</v>
      </c>
      <c r="W32" s="274">
        <v>46</v>
      </c>
      <c r="X32" s="275">
        <v>54</v>
      </c>
      <c r="Y32" s="273">
        <v>583</v>
      </c>
      <c r="Z32" s="274">
        <v>563</v>
      </c>
      <c r="AA32" s="275">
        <v>1146</v>
      </c>
      <c r="AB32" s="273">
        <v>65</v>
      </c>
      <c r="AC32" s="274">
        <v>50</v>
      </c>
      <c r="AD32" s="275">
        <v>58</v>
      </c>
      <c r="AE32" s="273">
        <v>583</v>
      </c>
      <c r="AF32" s="274">
        <v>563</v>
      </c>
      <c r="AG32" s="275">
        <v>1146</v>
      </c>
      <c r="AH32" s="273">
        <v>32.299999999999997</v>
      </c>
      <c r="AI32" s="274">
        <v>29.6</v>
      </c>
      <c r="AJ32" s="275">
        <v>31</v>
      </c>
      <c r="AK32" s="273">
        <v>583</v>
      </c>
      <c r="AL32" s="274">
        <v>563</v>
      </c>
      <c r="AM32" s="275">
        <v>1146</v>
      </c>
      <c r="AN32" s="273">
        <v>72</v>
      </c>
      <c r="AO32" s="274">
        <v>59</v>
      </c>
      <c r="AP32" s="275">
        <v>65</v>
      </c>
      <c r="AQ32" s="273">
        <v>2777</v>
      </c>
      <c r="AR32" s="274">
        <v>2803</v>
      </c>
      <c r="AS32" s="275">
        <v>5580</v>
      </c>
      <c r="AT32" s="273">
        <v>73</v>
      </c>
      <c r="AU32" s="274">
        <v>62</v>
      </c>
      <c r="AV32" s="275">
        <v>68</v>
      </c>
      <c r="AW32" s="273">
        <v>2777</v>
      </c>
      <c r="AX32" s="274">
        <v>2803</v>
      </c>
      <c r="AY32" s="275">
        <v>5580</v>
      </c>
      <c r="AZ32" s="273">
        <v>34.4</v>
      </c>
      <c r="BA32" s="274">
        <v>32.700000000000003</v>
      </c>
      <c r="BB32" s="275">
        <v>33.5</v>
      </c>
      <c r="BC32" s="273">
        <v>2777</v>
      </c>
      <c r="BD32" s="274">
        <v>2803</v>
      </c>
      <c r="BE32" s="275">
        <v>5580</v>
      </c>
    </row>
    <row r="33" spans="1:57" x14ac:dyDescent="0.35">
      <c r="A33" t="s">
        <v>156</v>
      </c>
      <c r="B33" t="s">
        <v>400</v>
      </c>
      <c r="C33" t="s">
        <v>392</v>
      </c>
      <c r="D33" s="273">
        <v>81</v>
      </c>
      <c r="E33" s="274">
        <v>70</v>
      </c>
      <c r="F33" s="275">
        <v>75</v>
      </c>
      <c r="G33" s="273">
        <v>1105</v>
      </c>
      <c r="H33" s="274">
        <v>1178</v>
      </c>
      <c r="I33" s="275">
        <v>2283</v>
      </c>
      <c r="J33" s="273">
        <v>81</v>
      </c>
      <c r="K33" s="274">
        <v>71</v>
      </c>
      <c r="L33" s="275">
        <v>76</v>
      </c>
      <c r="M33" s="273">
        <v>1105</v>
      </c>
      <c r="N33" s="274">
        <v>1178</v>
      </c>
      <c r="O33" s="275">
        <v>2283</v>
      </c>
      <c r="P33" s="273">
        <v>36.700000000000003</v>
      </c>
      <c r="Q33" s="274">
        <v>35</v>
      </c>
      <c r="R33" s="275">
        <v>35.799999999999997</v>
      </c>
      <c r="S33" s="273">
        <v>1105</v>
      </c>
      <c r="T33" s="274">
        <v>1178</v>
      </c>
      <c r="U33" s="275">
        <v>2283</v>
      </c>
      <c r="V33" s="273">
        <v>73</v>
      </c>
      <c r="W33" s="274">
        <v>48</v>
      </c>
      <c r="X33" s="275">
        <v>60</v>
      </c>
      <c r="Y33" s="273">
        <v>71</v>
      </c>
      <c r="Z33" s="274">
        <v>80</v>
      </c>
      <c r="AA33" s="275">
        <v>151</v>
      </c>
      <c r="AB33" s="273">
        <v>77</v>
      </c>
      <c r="AC33" s="274">
        <v>50</v>
      </c>
      <c r="AD33" s="275">
        <v>63</v>
      </c>
      <c r="AE33" s="273">
        <v>71</v>
      </c>
      <c r="AF33" s="274">
        <v>80</v>
      </c>
      <c r="AG33" s="275">
        <v>151</v>
      </c>
      <c r="AH33" s="273">
        <v>33.9</v>
      </c>
      <c r="AI33" s="274">
        <v>31</v>
      </c>
      <c r="AJ33" s="275">
        <v>32.4</v>
      </c>
      <c r="AK33" s="273">
        <v>71</v>
      </c>
      <c r="AL33" s="274">
        <v>80</v>
      </c>
      <c r="AM33" s="275">
        <v>151</v>
      </c>
      <c r="AN33" s="273">
        <v>80</v>
      </c>
      <c r="AO33" s="274">
        <v>69</v>
      </c>
      <c r="AP33" s="275">
        <v>74</v>
      </c>
      <c r="AQ33" s="273">
        <v>1200</v>
      </c>
      <c r="AR33" s="274">
        <v>1274</v>
      </c>
      <c r="AS33" s="275">
        <v>2474</v>
      </c>
      <c r="AT33" s="273">
        <v>81</v>
      </c>
      <c r="AU33" s="274">
        <v>69</v>
      </c>
      <c r="AV33" s="275">
        <v>75</v>
      </c>
      <c r="AW33" s="273">
        <v>1200</v>
      </c>
      <c r="AX33" s="274">
        <v>1274</v>
      </c>
      <c r="AY33" s="275">
        <v>2474</v>
      </c>
      <c r="AZ33" s="273">
        <v>36.5</v>
      </c>
      <c r="BA33" s="274">
        <v>34.700000000000003</v>
      </c>
      <c r="BB33" s="275">
        <v>35.6</v>
      </c>
      <c r="BC33" s="273">
        <v>1200</v>
      </c>
      <c r="BD33" s="274">
        <v>1274</v>
      </c>
      <c r="BE33" s="275">
        <v>2474</v>
      </c>
    </row>
    <row r="34" spans="1:57" x14ac:dyDescent="0.35">
      <c r="A34" t="s">
        <v>160</v>
      </c>
      <c r="B34" t="s">
        <v>404</v>
      </c>
      <c r="C34" t="s">
        <v>392</v>
      </c>
      <c r="D34" s="273">
        <v>84</v>
      </c>
      <c r="E34" s="274">
        <v>71</v>
      </c>
      <c r="F34" s="275">
        <v>77</v>
      </c>
      <c r="G34" s="273">
        <v>1526</v>
      </c>
      <c r="H34" s="274">
        <v>1657</v>
      </c>
      <c r="I34" s="275">
        <v>3183</v>
      </c>
      <c r="J34" s="273">
        <v>85</v>
      </c>
      <c r="K34" s="274">
        <v>72</v>
      </c>
      <c r="L34" s="275">
        <v>78</v>
      </c>
      <c r="M34" s="273">
        <v>1526</v>
      </c>
      <c r="N34" s="274">
        <v>1657</v>
      </c>
      <c r="O34" s="275">
        <v>3183</v>
      </c>
      <c r="P34" s="273">
        <v>37.200000000000003</v>
      </c>
      <c r="Q34" s="274">
        <v>35.1</v>
      </c>
      <c r="R34" s="275">
        <v>36.1</v>
      </c>
      <c r="S34" s="273">
        <v>1526</v>
      </c>
      <c r="T34" s="274">
        <v>1657</v>
      </c>
      <c r="U34" s="275">
        <v>3183</v>
      </c>
      <c r="V34" s="273">
        <v>78</v>
      </c>
      <c r="W34" s="274">
        <v>59</v>
      </c>
      <c r="X34" s="275">
        <v>68</v>
      </c>
      <c r="Y34" s="273">
        <v>138</v>
      </c>
      <c r="Z34" s="274">
        <v>169</v>
      </c>
      <c r="AA34" s="275">
        <v>307</v>
      </c>
      <c r="AB34" s="273">
        <v>79</v>
      </c>
      <c r="AC34" s="274">
        <v>62</v>
      </c>
      <c r="AD34" s="275">
        <v>70</v>
      </c>
      <c r="AE34" s="273">
        <v>138</v>
      </c>
      <c r="AF34" s="274">
        <v>169</v>
      </c>
      <c r="AG34" s="275">
        <v>307</v>
      </c>
      <c r="AH34" s="273">
        <v>35.9</v>
      </c>
      <c r="AI34" s="274">
        <v>32.5</v>
      </c>
      <c r="AJ34" s="275">
        <v>34.1</v>
      </c>
      <c r="AK34" s="273">
        <v>138</v>
      </c>
      <c r="AL34" s="274">
        <v>169</v>
      </c>
      <c r="AM34" s="275">
        <v>307</v>
      </c>
      <c r="AN34" s="273">
        <v>84</v>
      </c>
      <c r="AO34" s="274">
        <v>69</v>
      </c>
      <c r="AP34" s="275">
        <v>76</v>
      </c>
      <c r="AQ34" s="273">
        <v>1677</v>
      </c>
      <c r="AR34" s="274">
        <v>1850</v>
      </c>
      <c r="AS34" s="275">
        <v>3527</v>
      </c>
      <c r="AT34" s="273">
        <v>84</v>
      </c>
      <c r="AU34" s="274">
        <v>71</v>
      </c>
      <c r="AV34" s="275">
        <v>77</v>
      </c>
      <c r="AW34" s="273">
        <v>1677</v>
      </c>
      <c r="AX34" s="274">
        <v>1850</v>
      </c>
      <c r="AY34" s="275">
        <v>3527</v>
      </c>
      <c r="AZ34" s="273">
        <v>37.1</v>
      </c>
      <c r="BA34" s="274">
        <v>34.799999999999997</v>
      </c>
      <c r="BB34" s="275">
        <v>35.9</v>
      </c>
      <c r="BC34" s="273">
        <v>1677</v>
      </c>
      <c r="BD34" s="274">
        <v>1850</v>
      </c>
      <c r="BE34" s="275">
        <v>3527</v>
      </c>
    </row>
    <row r="35" spans="1:57" x14ac:dyDescent="0.35">
      <c r="A35" t="s">
        <v>157</v>
      </c>
      <c r="B35" t="s">
        <v>401</v>
      </c>
      <c r="C35" t="s">
        <v>392</v>
      </c>
      <c r="D35" s="273">
        <v>74</v>
      </c>
      <c r="E35" s="274">
        <v>57</v>
      </c>
      <c r="F35" s="275">
        <v>65</v>
      </c>
      <c r="G35" s="273">
        <v>1399</v>
      </c>
      <c r="H35" s="274">
        <v>1481</v>
      </c>
      <c r="I35" s="275">
        <v>2880</v>
      </c>
      <c r="J35" s="273">
        <v>75</v>
      </c>
      <c r="K35" s="274">
        <v>60</v>
      </c>
      <c r="L35" s="275">
        <v>67</v>
      </c>
      <c r="M35" s="273">
        <v>1399</v>
      </c>
      <c r="N35" s="274">
        <v>1481</v>
      </c>
      <c r="O35" s="275">
        <v>2880</v>
      </c>
      <c r="P35" s="273">
        <v>34.1</v>
      </c>
      <c r="Q35" s="274">
        <v>31.8</v>
      </c>
      <c r="R35" s="275">
        <v>32.9</v>
      </c>
      <c r="S35" s="273">
        <v>1399</v>
      </c>
      <c r="T35" s="274">
        <v>1481</v>
      </c>
      <c r="U35" s="275">
        <v>2880</v>
      </c>
      <c r="V35" s="273">
        <v>58</v>
      </c>
      <c r="W35" s="274">
        <v>47</v>
      </c>
      <c r="X35" s="275">
        <v>52</v>
      </c>
      <c r="Y35" s="273">
        <v>119</v>
      </c>
      <c r="Z35" s="274">
        <v>133</v>
      </c>
      <c r="AA35" s="275">
        <v>252</v>
      </c>
      <c r="AB35" s="273">
        <v>61</v>
      </c>
      <c r="AC35" s="274">
        <v>48</v>
      </c>
      <c r="AD35" s="275">
        <v>54</v>
      </c>
      <c r="AE35" s="273">
        <v>119</v>
      </c>
      <c r="AF35" s="274">
        <v>133</v>
      </c>
      <c r="AG35" s="275">
        <v>252</v>
      </c>
      <c r="AH35" s="273">
        <v>31.7</v>
      </c>
      <c r="AI35" s="274">
        <v>29.3</v>
      </c>
      <c r="AJ35" s="275">
        <v>30.4</v>
      </c>
      <c r="AK35" s="273">
        <v>119</v>
      </c>
      <c r="AL35" s="274">
        <v>133</v>
      </c>
      <c r="AM35" s="275">
        <v>252</v>
      </c>
      <c r="AN35" s="273">
        <v>73</v>
      </c>
      <c r="AO35" s="274">
        <v>56</v>
      </c>
      <c r="AP35" s="275">
        <v>64</v>
      </c>
      <c r="AQ35" s="273">
        <v>1541</v>
      </c>
      <c r="AR35" s="274">
        <v>1636</v>
      </c>
      <c r="AS35" s="275">
        <v>3177</v>
      </c>
      <c r="AT35" s="273">
        <v>74</v>
      </c>
      <c r="AU35" s="274">
        <v>59</v>
      </c>
      <c r="AV35" s="275">
        <v>66</v>
      </c>
      <c r="AW35" s="273">
        <v>1541</v>
      </c>
      <c r="AX35" s="274">
        <v>1636</v>
      </c>
      <c r="AY35" s="275">
        <v>3177</v>
      </c>
      <c r="AZ35" s="273">
        <v>33.9</v>
      </c>
      <c r="BA35" s="274">
        <v>31.6</v>
      </c>
      <c r="BB35" s="275">
        <v>32.700000000000003</v>
      </c>
      <c r="BC35" s="273">
        <v>1541</v>
      </c>
      <c r="BD35" s="274">
        <v>1636</v>
      </c>
      <c r="BE35" s="275">
        <v>3177</v>
      </c>
    </row>
    <row r="36" spans="1:57" x14ac:dyDescent="0.35">
      <c r="A36" t="s">
        <v>162</v>
      </c>
      <c r="B36" t="s">
        <v>406</v>
      </c>
      <c r="C36" t="s">
        <v>392</v>
      </c>
      <c r="D36" s="273">
        <v>78</v>
      </c>
      <c r="E36" s="274">
        <v>64</v>
      </c>
      <c r="F36" s="275">
        <v>71</v>
      </c>
      <c r="G36" s="273">
        <v>670</v>
      </c>
      <c r="H36" s="274">
        <v>701</v>
      </c>
      <c r="I36" s="275">
        <v>1371</v>
      </c>
      <c r="J36" s="273">
        <v>79</v>
      </c>
      <c r="K36" s="274">
        <v>65</v>
      </c>
      <c r="L36" s="275">
        <v>72</v>
      </c>
      <c r="M36" s="273">
        <v>670</v>
      </c>
      <c r="N36" s="274">
        <v>701</v>
      </c>
      <c r="O36" s="275">
        <v>1371</v>
      </c>
      <c r="P36" s="273">
        <v>34.700000000000003</v>
      </c>
      <c r="Q36" s="274">
        <v>32.5</v>
      </c>
      <c r="R36" s="275">
        <v>33.6</v>
      </c>
      <c r="S36" s="273">
        <v>670</v>
      </c>
      <c r="T36" s="274">
        <v>701</v>
      </c>
      <c r="U36" s="275">
        <v>1371</v>
      </c>
      <c r="V36" s="273">
        <v>72</v>
      </c>
      <c r="W36" s="274">
        <v>68</v>
      </c>
      <c r="X36" s="275">
        <v>70</v>
      </c>
      <c r="Y36" s="273">
        <v>32</v>
      </c>
      <c r="Z36" s="274">
        <v>31</v>
      </c>
      <c r="AA36" s="275">
        <v>63</v>
      </c>
      <c r="AB36" s="273">
        <v>72</v>
      </c>
      <c r="AC36" s="274">
        <v>68</v>
      </c>
      <c r="AD36" s="275">
        <v>70</v>
      </c>
      <c r="AE36" s="273">
        <v>32</v>
      </c>
      <c r="AF36" s="274">
        <v>31</v>
      </c>
      <c r="AG36" s="275">
        <v>63</v>
      </c>
      <c r="AH36" s="273">
        <v>33.1</v>
      </c>
      <c r="AI36" s="274">
        <v>31.4</v>
      </c>
      <c r="AJ36" s="275">
        <v>32.200000000000003</v>
      </c>
      <c r="AK36" s="273">
        <v>32</v>
      </c>
      <c r="AL36" s="274">
        <v>31</v>
      </c>
      <c r="AM36" s="275">
        <v>63</v>
      </c>
      <c r="AN36" s="273">
        <v>78</v>
      </c>
      <c r="AO36" s="274">
        <v>64</v>
      </c>
      <c r="AP36" s="275">
        <v>71</v>
      </c>
      <c r="AQ36" s="273">
        <v>707</v>
      </c>
      <c r="AR36" s="274">
        <v>746</v>
      </c>
      <c r="AS36" s="275">
        <v>1453</v>
      </c>
      <c r="AT36" s="273">
        <v>79</v>
      </c>
      <c r="AU36" s="274">
        <v>65</v>
      </c>
      <c r="AV36" s="275">
        <v>72</v>
      </c>
      <c r="AW36" s="273">
        <v>707</v>
      </c>
      <c r="AX36" s="274">
        <v>746</v>
      </c>
      <c r="AY36" s="275">
        <v>1453</v>
      </c>
      <c r="AZ36" s="273">
        <v>34.700000000000003</v>
      </c>
      <c r="BA36" s="274">
        <v>32.4</v>
      </c>
      <c r="BB36" s="275">
        <v>33.5</v>
      </c>
      <c r="BC36" s="273">
        <v>707</v>
      </c>
      <c r="BD36" s="274">
        <v>746</v>
      </c>
      <c r="BE36" s="275">
        <v>1453</v>
      </c>
    </row>
    <row r="37" spans="1:57" x14ac:dyDescent="0.35">
      <c r="A37" t="s">
        <v>149</v>
      </c>
      <c r="B37" t="s">
        <v>394</v>
      </c>
      <c r="C37" t="s">
        <v>392</v>
      </c>
      <c r="D37" s="273">
        <v>86</v>
      </c>
      <c r="E37" s="274">
        <v>69</v>
      </c>
      <c r="F37" s="275">
        <v>77</v>
      </c>
      <c r="G37" s="273">
        <v>758</v>
      </c>
      <c r="H37" s="274">
        <v>818</v>
      </c>
      <c r="I37" s="275">
        <v>1576</v>
      </c>
      <c r="J37" s="273">
        <v>86</v>
      </c>
      <c r="K37" s="274">
        <v>70</v>
      </c>
      <c r="L37" s="275">
        <v>78</v>
      </c>
      <c r="M37" s="273">
        <v>758</v>
      </c>
      <c r="N37" s="274">
        <v>818</v>
      </c>
      <c r="O37" s="275">
        <v>1576</v>
      </c>
      <c r="P37" s="273">
        <v>38</v>
      </c>
      <c r="Q37" s="274">
        <v>35.200000000000003</v>
      </c>
      <c r="R37" s="275">
        <v>36.5</v>
      </c>
      <c r="S37" s="273">
        <v>758</v>
      </c>
      <c r="T37" s="274">
        <v>818</v>
      </c>
      <c r="U37" s="275">
        <v>1576</v>
      </c>
      <c r="V37" s="273">
        <v>77</v>
      </c>
      <c r="W37" s="274">
        <v>58</v>
      </c>
      <c r="X37" s="275">
        <v>68</v>
      </c>
      <c r="Y37" s="273">
        <v>211</v>
      </c>
      <c r="Z37" s="274">
        <v>210</v>
      </c>
      <c r="AA37" s="275">
        <v>421</v>
      </c>
      <c r="AB37" s="273">
        <v>78</v>
      </c>
      <c r="AC37" s="274">
        <v>59</v>
      </c>
      <c r="AD37" s="275">
        <v>69</v>
      </c>
      <c r="AE37" s="273">
        <v>211</v>
      </c>
      <c r="AF37" s="274">
        <v>210</v>
      </c>
      <c r="AG37" s="275">
        <v>421</v>
      </c>
      <c r="AH37" s="273">
        <v>35.200000000000003</v>
      </c>
      <c r="AI37" s="274">
        <v>33.200000000000003</v>
      </c>
      <c r="AJ37" s="275">
        <v>34.200000000000003</v>
      </c>
      <c r="AK37" s="273">
        <v>211</v>
      </c>
      <c r="AL37" s="274">
        <v>210</v>
      </c>
      <c r="AM37" s="275">
        <v>421</v>
      </c>
      <c r="AN37" s="273">
        <v>83</v>
      </c>
      <c r="AO37" s="274">
        <v>66</v>
      </c>
      <c r="AP37" s="275">
        <v>74</v>
      </c>
      <c r="AQ37" s="273">
        <v>1006</v>
      </c>
      <c r="AR37" s="274">
        <v>1072</v>
      </c>
      <c r="AS37" s="275">
        <v>2078</v>
      </c>
      <c r="AT37" s="273">
        <v>83</v>
      </c>
      <c r="AU37" s="274">
        <v>66</v>
      </c>
      <c r="AV37" s="275">
        <v>75</v>
      </c>
      <c r="AW37" s="273">
        <v>1006</v>
      </c>
      <c r="AX37" s="274">
        <v>1072</v>
      </c>
      <c r="AY37" s="275">
        <v>2078</v>
      </c>
      <c r="AZ37" s="273">
        <v>37.299999999999997</v>
      </c>
      <c r="BA37" s="274">
        <v>34.700000000000003</v>
      </c>
      <c r="BB37" s="275">
        <v>36</v>
      </c>
      <c r="BC37" s="273">
        <v>1006</v>
      </c>
      <c r="BD37" s="274">
        <v>1072</v>
      </c>
      <c r="BE37" s="275">
        <v>2078</v>
      </c>
    </row>
    <row r="38" spans="1:57" x14ac:dyDescent="0.35">
      <c r="A38" t="s">
        <v>158</v>
      </c>
      <c r="B38" t="s">
        <v>402</v>
      </c>
      <c r="C38" t="s">
        <v>392</v>
      </c>
      <c r="D38" s="273">
        <v>82</v>
      </c>
      <c r="E38" s="274">
        <v>68</v>
      </c>
      <c r="F38" s="275">
        <v>75</v>
      </c>
      <c r="G38" s="273">
        <v>738</v>
      </c>
      <c r="H38" s="274">
        <v>760</v>
      </c>
      <c r="I38" s="275">
        <v>1498</v>
      </c>
      <c r="J38" s="273">
        <v>82</v>
      </c>
      <c r="K38" s="274">
        <v>69</v>
      </c>
      <c r="L38" s="275">
        <v>76</v>
      </c>
      <c r="M38" s="273">
        <v>738</v>
      </c>
      <c r="N38" s="274">
        <v>760</v>
      </c>
      <c r="O38" s="275">
        <v>1498</v>
      </c>
      <c r="P38" s="273">
        <v>37.5</v>
      </c>
      <c r="Q38" s="274">
        <v>35.200000000000003</v>
      </c>
      <c r="R38" s="275">
        <v>36.4</v>
      </c>
      <c r="S38" s="273">
        <v>738</v>
      </c>
      <c r="T38" s="274">
        <v>760</v>
      </c>
      <c r="U38" s="275">
        <v>1498</v>
      </c>
      <c r="V38" s="273">
        <v>73</v>
      </c>
      <c r="W38" s="274">
        <v>63</v>
      </c>
      <c r="X38" s="275">
        <v>67</v>
      </c>
      <c r="Y38" s="273">
        <v>84</v>
      </c>
      <c r="Z38" s="274">
        <v>99</v>
      </c>
      <c r="AA38" s="275">
        <v>183</v>
      </c>
      <c r="AB38" s="273">
        <v>75</v>
      </c>
      <c r="AC38" s="274">
        <v>63</v>
      </c>
      <c r="AD38" s="275">
        <v>68</v>
      </c>
      <c r="AE38" s="273">
        <v>84</v>
      </c>
      <c r="AF38" s="274">
        <v>99</v>
      </c>
      <c r="AG38" s="275">
        <v>183</v>
      </c>
      <c r="AH38" s="273">
        <v>34.799999999999997</v>
      </c>
      <c r="AI38" s="274">
        <v>32.799999999999997</v>
      </c>
      <c r="AJ38" s="275">
        <v>33.700000000000003</v>
      </c>
      <c r="AK38" s="273">
        <v>84</v>
      </c>
      <c r="AL38" s="274">
        <v>99</v>
      </c>
      <c r="AM38" s="275">
        <v>183</v>
      </c>
      <c r="AN38" s="273">
        <v>81</v>
      </c>
      <c r="AO38" s="274">
        <v>67</v>
      </c>
      <c r="AP38" s="275">
        <v>74</v>
      </c>
      <c r="AQ38" s="273">
        <v>830</v>
      </c>
      <c r="AR38" s="274">
        <v>871</v>
      </c>
      <c r="AS38" s="275">
        <v>1701</v>
      </c>
      <c r="AT38" s="273">
        <v>81</v>
      </c>
      <c r="AU38" s="274">
        <v>68</v>
      </c>
      <c r="AV38" s="275">
        <v>75</v>
      </c>
      <c r="AW38" s="273">
        <v>830</v>
      </c>
      <c r="AX38" s="274">
        <v>871</v>
      </c>
      <c r="AY38" s="275">
        <v>1701</v>
      </c>
      <c r="AZ38" s="273">
        <v>37.299999999999997</v>
      </c>
      <c r="BA38" s="274">
        <v>35</v>
      </c>
      <c r="BB38" s="275">
        <v>36.1</v>
      </c>
      <c r="BC38" s="273">
        <v>830</v>
      </c>
      <c r="BD38" s="274">
        <v>871</v>
      </c>
      <c r="BE38" s="275">
        <v>1701</v>
      </c>
    </row>
    <row r="39" spans="1:57" x14ac:dyDescent="0.35">
      <c r="A39" t="s">
        <v>161</v>
      </c>
      <c r="B39" t="s">
        <v>405</v>
      </c>
      <c r="C39" t="s">
        <v>392</v>
      </c>
      <c r="D39" s="273">
        <v>78</v>
      </c>
      <c r="E39" s="274">
        <v>63</v>
      </c>
      <c r="F39" s="275">
        <v>70</v>
      </c>
      <c r="G39" s="273">
        <v>1214</v>
      </c>
      <c r="H39" s="274">
        <v>1270</v>
      </c>
      <c r="I39" s="275">
        <v>2484</v>
      </c>
      <c r="J39" s="273">
        <v>79</v>
      </c>
      <c r="K39" s="274">
        <v>64</v>
      </c>
      <c r="L39" s="275">
        <v>71</v>
      </c>
      <c r="M39" s="273">
        <v>1214</v>
      </c>
      <c r="N39" s="274">
        <v>1270</v>
      </c>
      <c r="O39" s="275">
        <v>2484</v>
      </c>
      <c r="P39" s="273">
        <v>36.1</v>
      </c>
      <c r="Q39" s="274">
        <v>33.700000000000003</v>
      </c>
      <c r="R39" s="275">
        <v>34.9</v>
      </c>
      <c r="S39" s="273">
        <v>1214</v>
      </c>
      <c r="T39" s="274">
        <v>1270</v>
      </c>
      <c r="U39" s="275">
        <v>2484</v>
      </c>
      <c r="V39" s="273">
        <v>68</v>
      </c>
      <c r="W39" s="274">
        <v>56</v>
      </c>
      <c r="X39" s="275">
        <v>62</v>
      </c>
      <c r="Y39" s="273">
        <v>281</v>
      </c>
      <c r="Z39" s="274">
        <v>308</v>
      </c>
      <c r="AA39" s="275">
        <v>589</v>
      </c>
      <c r="AB39" s="273">
        <v>70</v>
      </c>
      <c r="AC39" s="274">
        <v>58</v>
      </c>
      <c r="AD39" s="275">
        <v>64</v>
      </c>
      <c r="AE39" s="273">
        <v>281</v>
      </c>
      <c r="AF39" s="274">
        <v>308</v>
      </c>
      <c r="AG39" s="275">
        <v>589</v>
      </c>
      <c r="AH39" s="273">
        <v>34.700000000000003</v>
      </c>
      <c r="AI39" s="274">
        <v>31.9</v>
      </c>
      <c r="AJ39" s="275">
        <v>33.200000000000003</v>
      </c>
      <c r="AK39" s="273">
        <v>281</v>
      </c>
      <c r="AL39" s="274">
        <v>308</v>
      </c>
      <c r="AM39" s="275">
        <v>589</v>
      </c>
      <c r="AN39" s="273">
        <v>76</v>
      </c>
      <c r="AO39" s="274">
        <v>61</v>
      </c>
      <c r="AP39" s="275">
        <v>68</v>
      </c>
      <c r="AQ39" s="273">
        <v>1517</v>
      </c>
      <c r="AR39" s="274">
        <v>1593</v>
      </c>
      <c r="AS39" s="275">
        <v>3110</v>
      </c>
      <c r="AT39" s="273">
        <v>77</v>
      </c>
      <c r="AU39" s="274">
        <v>63</v>
      </c>
      <c r="AV39" s="275">
        <v>70</v>
      </c>
      <c r="AW39" s="273">
        <v>1517</v>
      </c>
      <c r="AX39" s="274">
        <v>1593</v>
      </c>
      <c r="AY39" s="275">
        <v>3110</v>
      </c>
      <c r="AZ39" s="273">
        <v>35.700000000000003</v>
      </c>
      <c r="BA39" s="274">
        <v>33.299999999999997</v>
      </c>
      <c r="BB39" s="275">
        <v>34.5</v>
      </c>
      <c r="BC39" s="273">
        <v>1517</v>
      </c>
      <c r="BD39" s="274">
        <v>1593</v>
      </c>
      <c r="BE39" s="275">
        <v>3110</v>
      </c>
    </row>
    <row r="40" spans="1:57" x14ac:dyDescent="0.35">
      <c r="A40" t="s">
        <v>87</v>
      </c>
      <c r="B40" t="s">
        <v>332</v>
      </c>
      <c r="C40" t="s">
        <v>324</v>
      </c>
      <c r="D40" s="273">
        <v>75</v>
      </c>
      <c r="E40" s="274">
        <v>61</v>
      </c>
      <c r="F40" s="275">
        <v>68</v>
      </c>
      <c r="G40" s="273">
        <v>928</v>
      </c>
      <c r="H40" s="274">
        <v>1004</v>
      </c>
      <c r="I40" s="275">
        <v>1932</v>
      </c>
      <c r="J40" s="273">
        <v>78</v>
      </c>
      <c r="K40" s="274">
        <v>64</v>
      </c>
      <c r="L40" s="275">
        <v>70</v>
      </c>
      <c r="M40" s="273">
        <v>928</v>
      </c>
      <c r="N40" s="274">
        <v>1004</v>
      </c>
      <c r="O40" s="275">
        <v>1932</v>
      </c>
      <c r="P40" s="273">
        <v>37.6</v>
      </c>
      <c r="Q40" s="274">
        <v>34.6</v>
      </c>
      <c r="R40" s="275">
        <v>36.1</v>
      </c>
      <c r="S40" s="273">
        <v>928</v>
      </c>
      <c r="T40" s="274">
        <v>1004</v>
      </c>
      <c r="U40" s="275">
        <v>1932</v>
      </c>
      <c r="V40" s="273">
        <v>59</v>
      </c>
      <c r="W40" s="274">
        <v>39</v>
      </c>
      <c r="X40" s="275">
        <v>49</v>
      </c>
      <c r="Y40" s="273">
        <v>593</v>
      </c>
      <c r="Z40" s="274">
        <v>558</v>
      </c>
      <c r="AA40" s="275">
        <v>1151</v>
      </c>
      <c r="AB40" s="273">
        <v>62</v>
      </c>
      <c r="AC40" s="274">
        <v>45</v>
      </c>
      <c r="AD40" s="275">
        <v>54</v>
      </c>
      <c r="AE40" s="273">
        <v>593</v>
      </c>
      <c r="AF40" s="274">
        <v>558</v>
      </c>
      <c r="AG40" s="275">
        <v>1151</v>
      </c>
      <c r="AH40" s="273">
        <v>33</v>
      </c>
      <c r="AI40" s="274">
        <v>29.3</v>
      </c>
      <c r="AJ40" s="275">
        <v>31.2</v>
      </c>
      <c r="AK40" s="273">
        <v>593</v>
      </c>
      <c r="AL40" s="274">
        <v>558</v>
      </c>
      <c r="AM40" s="275">
        <v>1151</v>
      </c>
      <c r="AN40" s="273">
        <v>68</v>
      </c>
      <c r="AO40" s="274">
        <v>52</v>
      </c>
      <c r="AP40" s="275">
        <v>60</v>
      </c>
      <c r="AQ40" s="273">
        <v>1560</v>
      </c>
      <c r="AR40" s="274">
        <v>1604</v>
      </c>
      <c r="AS40" s="275">
        <v>3164</v>
      </c>
      <c r="AT40" s="273">
        <v>70</v>
      </c>
      <c r="AU40" s="274">
        <v>56</v>
      </c>
      <c r="AV40" s="275">
        <v>63</v>
      </c>
      <c r="AW40" s="273">
        <v>1560</v>
      </c>
      <c r="AX40" s="274">
        <v>1604</v>
      </c>
      <c r="AY40" s="275">
        <v>3164</v>
      </c>
      <c r="AZ40" s="273">
        <v>35.6</v>
      </c>
      <c r="BA40" s="274">
        <v>32.5</v>
      </c>
      <c r="BB40" s="275">
        <v>34</v>
      </c>
      <c r="BC40" s="273">
        <v>1560</v>
      </c>
      <c r="BD40" s="274">
        <v>1604</v>
      </c>
      <c r="BE40" s="275">
        <v>3164</v>
      </c>
    </row>
    <row r="41" spans="1:57" x14ac:dyDescent="0.35">
      <c r="A41" t="s">
        <v>85</v>
      </c>
      <c r="B41" t="s">
        <v>330</v>
      </c>
      <c r="C41" t="s">
        <v>324</v>
      </c>
      <c r="D41" s="273">
        <v>78</v>
      </c>
      <c r="E41" s="274">
        <v>65</v>
      </c>
      <c r="F41" s="275">
        <v>71</v>
      </c>
      <c r="G41" s="273">
        <v>754</v>
      </c>
      <c r="H41" s="274">
        <v>806</v>
      </c>
      <c r="I41" s="275">
        <v>1560</v>
      </c>
      <c r="J41" s="273">
        <v>80</v>
      </c>
      <c r="K41" s="274">
        <v>66</v>
      </c>
      <c r="L41" s="275">
        <v>73</v>
      </c>
      <c r="M41" s="273">
        <v>754</v>
      </c>
      <c r="N41" s="274">
        <v>806</v>
      </c>
      <c r="O41" s="275">
        <v>1560</v>
      </c>
      <c r="P41" s="273">
        <v>35.9</v>
      </c>
      <c r="Q41" s="274">
        <v>34</v>
      </c>
      <c r="R41" s="275">
        <v>34.9</v>
      </c>
      <c r="S41" s="273">
        <v>754</v>
      </c>
      <c r="T41" s="274">
        <v>806</v>
      </c>
      <c r="U41" s="275">
        <v>1560</v>
      </c>
      <c r="V41" s="273">
        <v>71</v>
      </c>
      <c r="W41" s="274">
        <v>54</v>
      </c>
      <c r="X41" s="275">
        <v>62</v>
      </c>
      <c r="Y41" s="273">
        <v>838</v>
      </c>
      <c r="Z41" s="274">
        <v>876</v>
      </c>
      <c r="AA41" s="275">
        <v>1714</v>
      </c>
      <c r="AB41" s="273">
        <v>75</v>
      </c>
      <c r="AC41" s="274">
        <v>57</v>
      </c>
      <c r="AD41" s="275">
        <v>66</v>
      </c>
      <c r="AE41" s="273">
        <v>838</v>
      </c>
      <c r="AF41" s="274">
        <v>876</v>
      </c>
      <c r="AG41" s="275">
        <v>1714</v>
      </c>
      <c r="AH41" s="273">
        <v>33.799999999999997</v>
      </c>
      <c r="AI41" s="274">
        <v>31.1</v>
      </c>
      <c r="AJ41" s="275">
        <v>32.4</v>
      </c>
      <c r="AK41" s="273">
        <v>838</v>
      </c>
      <c r="AL41" s="274">
        <v>876</v>
      </c>
      <c r="AM41" s="275">
        <v>1714</v>
      </c>
      <c r="AN41" s="273">
        <v>74</v>
      </c>
      <c r="AO41" s="274">
        <v>58</v>
      </c>
      <c r="AP41" s="275">
        <v>66</v>
      </c>
      <c r="AQ41" s="273">
        <v>1634</v>
      </c>
      <c r="AR41" s="274">
        <v>1713</v>
      </c>
      <c r="AS41" s="275">
        <v>3347</v>
      </c>
      <c r="AT41" s="273">
        <v>76</v>
      </c>
      <c r="AU41" s="274">
        <v>61</v>
      </c>
      <c r="AV41" s="275">
        <v>68</v>
      </c>
      <c r="AW41" s="273">
        <v>1634</v>
      </c>
      <c r="AX41" s="274">
        <v>1713</v>
      </c>
      <c r="AY41" s="275">
        <v>3347</v>
      </c>
      <c r="AZ41" s="273">
        <v>34.700000000000003</v>
      </c>
      <c r="BA41" s="274">
        <v>32.4</v>
      </c>
      <c r="BB41" s="275">
        <v>33.5</v>
      </c>
      <c r="BC41" s="273">
        <v>1634</v>
      </c>
      <c r="BD41" s="274">
        <v>1713</v>
      </c>
      <c r="BE41" s="275">
        <v>3347</v>
      </c>
    </row>
    <row r="42" spans="1:57" x14ac:dyDescent="0.35">
      <c r="A42" t="s">
        <v>88</v>
      </c>
      <c r="B42" t="s">
        <v>333</v>
      </c>
      <c r="C42" t="s">
        <v>324</v>
      </c>
      <c r="D42" s="273">
        <v>83</v>
      </c>
      <c r="E42" s="274">
        <v>67</v>
      </c>
      <c r="F42" s="275">
        <v>75</v>
      </c>
      <c r="G42" s="273">
        <v>933</v>
      </c>
      <c r="H42" s="274">
        <v>936</v>
      </c>
      <c r="I42" s="275">
        <v>1869</v>
      </c>
      <c r="J42" s="273">
        <v>83</v>
      </c>
      <c r="K42" s="274">
        <v>69</v>
      </c>
      <c r="L42" s="275">
        <v>76</v>
      </c>
      <c r="M42" s="273">
        <v>933</v>
      </c>
      <c r="N42" s="274">
        <v>936</v>
      </c>
      <c r="O42" s="275">
        <v>1869</v>
      </c>
      <c r="P42" s="273">
        <v>38</v>
      </c>
      <c r="Q42" s="274">
        <v>35.200000000000003</v>
      </c>
      <c r="R42" s="275">
        <v>36.6</v>
      </c>
      <c r="S42" s="273">
        <v>933</v>
      </c>
      <c r="T42" s="274">
        <v>936</v>
      </c>
      <c r="U42" s="275">
        <v>1869</v>
      </c>
      <c r="V42" s="273">
        <v>68</v>
      </c>
      <c r="W42" s="274">
        <v>60</v>
      </c>
      <c r="X42" s="275">
        <v>64</v>
      </c>
      <c r="Y42" s="273">
        <v>134</v>
      </c>
      <c r="Z42" s="274">
        <v>141</v>
      </c>
      <c r="AA42" s="275">
        <v>275</v>
      </c>
      <c r="AB42" s="273">
        <v>72</v>
      </c>
      <c r="AC42" s="274">
        <v>62</v>
      </c>
      <c r="AD42" s="275">
        <v>67</v>
      </c>
      <c r="AE42" s="273">
        <v>134</v>
      </c>
      <c r="AF42" s="274">
        <v>141</v>
      </c>
      <c r="AG42" s="275">
        <v>275</v>
      </c>
      <c r="AH42" s="273">
        <v>35.4</v>
      </c>
      <c r="AI42" s="274">
        <v>32.799999999999997</v>
      </c>
      <c r="AJ42" s="275">
        <v>34</v>
      </c>
      <c r="AK42" s="273">
        <v>134</v>
      </c>
      <c r="AL42" s="274">
        <v>141</v>
      </c>
      <c r="AM42" s="275">
        <v>275</v>
      </c>
      <c r="AN42" s="273">
        <v>80</v>
      </c>
      <c r="AO42" s="274">
        <v>66</v>
      </c>
      <c r="AP42" s="275">
        <v>73</v>
      </c>
      <c r="AQ42" s="273">
        <v>1091</v>
      </c>
      <c r="AR42" s="274">
        <v>1105</v>
      </c>
      <c r="AS42" s="275">
        <v>2196</v>
      </c>
      <c r="AT42" s="273">
        <v>81</v>
      </c>
      <c r="AU42" s="274">
        <v>67</v>
      </c>
      <c r="AV42" s="275">
        <v>74</v>
      </c>
      <c r="AW42" s="273">
        <v>1091</v>
      </c>
      <c r="AX42" s="274">
        <v>1105</v>
      </c>
      <c r="AY42" s="275">
        <v>2196</v>
      </c>
      <c r="AZ42" s="273">
        <v>37.6</v>
      </c>
      <c r="BA42" s="274">
        <v>34.9</v>
      </c>
      <c r="BB42" s="275">
        <v>36.200000000000003</v>
      </c>
      <c r="BC42" s="273">
        <v>1091</v>
      </c>
      <c r="BD42" s="274">
        <v>1105</v>
      </c>
      <c r="BE42" s="275">
        <v>2196</v>
      </c>
    </row>
    <row r="43" spans="1:57" x14ac:dyDescent="0.35">
      <c r="A43" t="s">
        <v>90</v>
      </c>
      <c r="B43" t="s">
        <v>335</v>
      </c>
      <c r="C43" t="s">
        <v>324</v>
      </c>
      <c r="D43" s="273">
        <v>83</v>
      </c>
      <c r="E43" s="274">
        <v>71</v>
      </c>
      <c r="F43" s="275">
        <v>76</v>
      </c>
      <c r="G43" s="273">
        <v>940</v>
      </c>
      <c r="H43" s="274">
        <v>1053</v>
      </c>
      <c r="I43" s="275">
        <v>1993</v>
      </c>
      <c r="J43" s="273">
        <v>83</v>
      </c>
      <c r="K43" s="274">
        <v>72</v>
      </c>
      <c r="L43" s="275">
        <v>77</v>
      </c>
      <c r="M43" s="273">
        <v>940</v>
      </c>
      <c r="N43" s="274">
        <v>1053</v>
      </c>
      <c r="O43" s="275">
        <v>1993</v>
      </c>
      <c r="P43" s="273">
        <v>35.5</v>
      </c>
      <c r="Q43" s="274">
        <v>33.700000000000003</v>
      </c>
      <c r="R43" s="275">
        <v>34.5</v>
      </c>
      <c r="S43" s="273">
        <v>940</v>
      </c>
      <c r="T43" s="274">
        <v>1053</v>
      </c>
      <c r="U43" s="275">
        <v>1993</v>
      </c>
      <c r="V43" s="273">
        <v>76</v>
      </c>
      <c r="W43" s="274">
        <v>63</v>
      </c>
      <c r="X43" s="275">
        <v>69</v>
      </c>
      <c r="Y43" s="273">
        <v>224</v>
      </c>
      <c r="Z43" s="274">
        <v>276</v>
      </c>
      <c r="AA43" s="275">
        <v>500</v>
      </c>
      <c r="AB43" s="273">
        <v>79</v>
      </c>
      <c r="AC43" s="274">
        <v>64</v>
      </c>
      <c r="AD43" s="275">
        <v>71</v>
      </c>
      <c r="AE43" s="273">
        <v>224</v>
      </c>
      <c r="AF43" s="274">
        <v>276</v>
      </c>
      <c r="AG43" s="275">
        <v>500</v>
      </c>
      <c r="AH43" s="273">
        <v>34.9</v>
      </c>
      <c r="AI43" s="274">
        <v>32</v>
      </c>
      <c r="AJ43" s="275">
        <v>33.299999999999997</v>
      </c>
      <c r="AK43" s="273">
        <v>224</v>
      </c>
      <c r="AL43" s="274">
        <v>276</v>
      </c>
      <c r="AM43" s="275">
        <v>500</v>
      </c>
      <c r="AN43" s="273">
        <v>81</v>
      </c>
      <c r="AO43" s="274">
        <v>69</v>
      </c>
      <c r="AP43" s="275">
        <v>75</v>
      </c>
      <c r="AQ43" s="273">
        <v>1176</v>
      </c>
      <c r="AR43" s="274">
        <v>1336</v>
      </c>
      <c r="AS43" s="275">
        <v>2512</v>
      </c>
      <c r="AT43" s="273">
        <v>82</v>
      </c>
      <c r="AU43" s="274">
        <v>70</v>
      </c>
      <c r="AV43" s="275">
        <v>76</v>
      </c>
      <c r="AW43" s="273">
        <v>1176</v>
      </c>
      <c r="AX43" s="274">
        <v>1336</v>
      </c>
      <c r="AY43" s="275">
        <v>2512</v>
      </c>
      <c r="AZ43" s="273">
        <v>35.299999999999997</v>
      </c>
      <c r="BA43" s="274">
        <v>33.299999999999997</v>
      </c>
      <c r="BB43" s="275">
        <v>34.299999999999997</v>
      </c>
      <c r="BC43" s="273">
        <v>1176</v>
      </c>
      <c r="BD43" s="274">
        <v>1336</v>
      </c>
      <c r="BE43" s="275">
        <v>2512</v>
      </c>
    </row>
    <row r="44" spans="1:57" x14ac:dyDescent="0.35">
      <c r="A44" t="s">
        <v>135</v>
      </c>
      <c r="B44" t="s">
        <v>380</v>
      </c>
      <c r="C44" t="s">
        <v>372</v>
      </c>
      <c r="D44" s="273">
        <v>81</v>
      </c>
      <c r="E44" s="274">
        <v>67</v>
      </c>
      <c r="F44" s="275">
        <v>74</v>
      </c>
      <c r="G44" s="273">
        <v>1499</v>
      </c>
      <c r="H44" s="274">
        <v>1609</v>
      </c>
      <c r="I44" s="275">
        <v>3108</v>
      </c>
      <c r="J44" s="273">
        <v>82</v>
      </c>
      <c r="K44" s="274">
        <v>68</v>
      </c>
      <c r="L44" s="275">
        <v>75</v>
      </c>
      <c r="M44" s="273">
        <v>1499</v>
      </c>
      <c r="N44" s="274">
        <v>1609</v>
      </c>
      <c r="O44" s="275">
        <v>3108</v>
      </c>
      <c r="P44" s="273">
        <v>36.6</v>
      </c>
      <c r="Q44" s="274">
        <v>34.299999999999997</v>
      </c>
      <c r="R44" s="275">
        <v>35.4</v>
      </c>
      <c r="S44" s="273">
        <v>1499</v>
      </c>
      <c r="T44" s="274">
        <v>1609</v>
      </c>
      <c r="U44" s="275">
        <v>3108</v>
      </c>
      <c r="V44" s="273">
        <v>81</v>
      </c>
      <c r="W44" s="274">
        <v>58</v>
      </c>
      <c r="X44" s="275">
        <v>68</v>
      </c>
      <c r="Y44" s="273">
        <v>210</v>
      </c>
      <c r="Z44" s="274">
        <v>257</v>
      </c>
      <c r="AA44" s="275">
        <v>467</v>
      </c>
      <c r="AB44" s="273">
        <v>82</v>
      </c>
      <c r="AC44" s="274">
        <v>62</v>
      </c>
      <c r="AD44" s="275">
        <v>71</v>
      </c>
      <c r="AE44" s="273">
        <v>210</v>
      </c>
      <c r="AF44" s="274">
        <v>257</v>
      </c>
      <c r="AG44" s="275">
        <v>467</v>
      </c>
      <c r="AH44" s="273">
        <v>36.4</v>
      </c>
      <c r="AI44" s="274">
        <v>32.200000000000003</v>
      </c>
      <c r="AJ44" s="275">
        <v>34.1</v>
      </c>
      <c r="AK44" s="273">
        <v>210</v>
      </c>
      <c r="AL44" s="274">
        <v>257</v>
      </c>
      <c r="AM44" s="275">
        <v>467</v>
      </c>
      <c r="AN44" s="273">
        <v>81</v>
      </c>
      <c r="AO44" s="274">
        <v>65</v>
      </c>
      <c r="AP44" s="275">
        <v>72</v>
      </c>
      <c r="AQ44" s="273">
        <v>1744</v>
      </c>
      <c r="AR44" s="274">
        <v>1899</v>
      </c>
      <c r="AS44" s="275">
        <v>3643</v>
      </c>
      <c r="AT44" s="273">
        <v>81</v>
      </c>
      <c r="AU44" s="274">
        <v>67</v>
      </c>
      <c r="AV44" s="275">
        <v>74</v>
      </c>
      <c r="AW44" s="273">
        <v>1744</v>
      </c>
      <c r="AX44" s="274">
        <v>1899</v>
      </c>
      <c r="AY44" s="275">
        <v>3643</v>
      </c>
      <c r="AZ44" s="273">
        <v>36.5</v>
      </c>
      <c r="BA44" s="274">
        <v>34</v>
      </c>
      <c r="BB44" s="275">
        <v>35.200000000000003</v>
      </c>
      <c r="BC44" s="273">
        <v>1744</v>
      </c>
      <c r="BD44" s="274">
        <v>1899</v>
      </c>
      <c r="BE44" s="275">
        <v>3643</v>
      </c>
    </row>
    <row r="45" spans="1:57" x14ac:dyDescent="0.35">
      <c r="A45" t="s">
        <v>128</v>
      </c>
      <c r="B45" t="s">
        <v>373</v>
      </c>
      <c r="C45" t="s">
        <v>372</v>
      </c>
      <c r="D45" s="273">
        <v>81</v>
      </c>
      <c r="E45" s="274">
        <v>66</v>
      </c>
      <c r="F45" s="275">
        <v>74</v>
      </c>
      <c r="G45" s="273">
        <v>653</v>
      </c>
      <c r="H45" s="274">
        <v>644</v>
      </c>
      <c r="I45" s="275">
        <v>1297</v>
      </c>
      <c r="J45" s="273">
        <v>81</v>
      </c>
      <c r="K45" s="274">
        <v>67</v>
      </c>
      <c r="L45" s="275">
        <v>74</v>
      </c>
      <c r="M45" s="273">
        <v>653</v>
      </c>
      <c r="N45" s="274">
        <v>644</v>
      </c>
      <c r="O45" s="275">
        <v>1297</v>
      </c>
      <c r="P45" s="273">
        <v>37.299999999999997</v>
      </c>
      <c r="Q45" s="274">
        <v>35</v>
      </c>
      <c r="R45" s="275">
        <v>36.200000000000003</v>
      </c>
      <c r="S45" s="273">
        <v>653</v>
      </c>
      <c r="T45" s="274">
        <v>644</v>
      </c>
      <c r="U45" s="275">
        <v>1297</v>
      </c>
      <c r="V45" s="273">
        <v>76</v>
      </c>
      <c r="W45" s="274">
        <v>61</v>
      </c>
      <c r="X45" s="275">
        <v>69</v>
      </c>
      <c r="Y45" s="273">
        <v>91</v>
      </c>
      <c r="Z45" s="274">
        <v>90</v>
      </c>
      <c r="AA45" s="275">
        <v>181</v>
      </c>
      <c r="AB45" s="273">
        <v>77</v>
      </c>
      <c r="AC45" s="274">
        <v>62</v>
      </c>
      <c r="AD45" s="275">
        <v>70</v>
      </c>
      <c r="AE45" s="273">
        <v>91</v>
      </c>
      <c r="AF45" s="274">
        <v>90</v>
      </c>
      <c r="AG45" s="275">
        <v>181</v>
      </c>
      <c r="AH45" s="273">
        <v>35.6</v>
      </c>
      <c r="AI45" s="274">
        <v>32.799999999999997</v>
      </c>
      <c r="AJ45" s="275">
        <v>34.200000000000003</v>
      </c>
      <c r="AK45" s="273">
        <v>91</v>
      </c>
      <c r="AL45" s="274">
        <v>90</v>
      </c>
      <c r="AM45" s="275">
        <v>181</v>
      </c>
      <c r="AN45" s="273">
        <v>80</v>
      </c>
      <c r="AO45" s="274">
        <v>65</v>
      </c>
      <c r="AP45" s="275">
        <v>73</v>
      </c>
      <c r="AQ45" s="273">
        <v>751</v>
      </c>
      <c r="AR45" s="274">
        <v>740</v>
      </c>
      <c r="AS45" s="275">
        <v>1491</v>
      </c>
      <c r="AT45" s="273">
        <v>81</v>
      </c>
      <c r="AU45" s="274">
        <v>66</v>
      </c>
      <c r="AV45" s="275">
        <v>73</v>
      </c>
      <c r="AW45" s="273">
        <v>751</v>
      </c>
      <c r="AX45" s="274">
        <v>740</v>
      </c>
      <c r="AY45" s="275">
        <v>1491</v>
      </c>
      <c r="AZ45" s="273">
        <v>37.1</v>
      </c>
      <c r="BA45" s="274">
        <v>34.6</v>
      </c>
      <c r="BB45" s="275">
        <v>35.9</v>
      </c>
      <c r="BC45" s="273">
        <v>751</v>
      </c>
      <c r="BD45" s="274">
        <v>740</v>
      </c>
      <c r="BE45" s="275">
        <v>1491</v>
      </c>
    </row>
    <row r="46" spans="1:57" x14ac:dyDescent="0.35">
      <c r="A46" t="s">
        <v>143</v>
      </c>
      <c r="B46" t="s">
        <v>388</v>
      </c>
      <c r="C46" t="s">
        <v>372</v>
      </c>
      <c r="D46" s="273">
        <v>84</v>
      </c>
      <c r="E46" s="274">
        <v>71</v>
      </c>
      <c r="F46" s="275">
        <v>77</v>
      </c>
      <c r="G46" s="273">
        <v>818</v>
      </c>
      <c r="H46" s="274">
        <v>919</v>
      </c>
      <c r="I46" s="275">
        <v>1737</v>
      </c>
      <c r="J46" s="273">
        <v>84</v>
      </c>
      <c r="K46" s="274">
        <v>71</v>
      </c>
      <c r="L46" s="275">
        <v>77</v>
      </c>
      <c r="M46" s="273">
        <v>818</v>
      </c>
      <c r="N46" s="274">
        <v>919</v>
      </c>
      <c r="O46" s="275">
        <v>1737</v>
      </c>
      <c r="P46" s="273">
        <v>37.700000000000003</v>
      </c>
      <c r="Q46" s="274">
        <v>35.700000000000003</v>
      </c>
      <c r="R46" s="275">
        <v>36.700000000000003</v>
      </c>
      <c r="S46" s="273">
        <v>818</v>
      </c>
      <c r="T46" s="274">
        <v>919</v>
      </c>
      <c r="U46" s="275">
        <v>1737</v>
      </c>
      <c r="V46" s="273">
        <v>77</v>
      </c>
      <c r="W46" s="274">
        <v>58</v>
      </c>
      <c r="X46" s="275">
        <v>68</v>
      </c>
      <c r="Y46" s="273">
        <v>102</v>
      </c>
      <c r="Z46" s="274">
        <v>106</v>
      </c>
      <c r="AA46" s="275">
        <v>208</v>
      </c>
      <c r="AB46" s="273">
        <v>77</v>
      </c>
      <c r="AC46" s="274">
        <v>60</v>
      </c>
      <c r="AD46" s="275">
        <v>69</v>
      </c>
      <c r="AE46" s="273">
        <v>102</v>
      </c>
      <c r="AF46" s="274">
        <v>106</v>
      </c>
      <c r="AG46" s="275">
        <v>208</v>
      </c>
      <c r="AH46" s="273">
        <v>35.6</v>
      </c>
      <c r="AI46" s="274">
        <v>32.4</v>
      </c>
      <c r="AJ46" s="275">
        <v>34</v>
      </c>
      <c r="AK46" s="273">
        <v>102</v>
      </c>
      <c r="AL46" s="274">
        <v>106</v>
      </c>
      <c r="AM46" s="275">
        <v>208</v>
      </c>
      <c r="AN46" s="273">
        <v>82</v>
      </c>
      <c r="AO46" s="274">
        <v>69</v>
      </c>
      <c r="AP46" s="275">
        <v>75</v>
      </c>
      <c r="AQ46" s="273">
        <v>940</v>
      </c>
      <c r="AR46" s="274">
        <v>1047</v>
      </c>
      <c r="AS46" s="275">
        <v>1987</v>
      </c>
      <c r="AT46" s="273">
        <v>83</v>
      </c>
      <c r="AU46" s="274">
        <v>70</v>
      </c>
      <c r="AV46" s="275">
        <v>76</v>
      </c>
      <c r="AW46" s="273">
        <v>940</v>
      </c>
      <c r="AX46" s="274">
        <v>1047</v>
      </c>
      <c r="AY46" s="275">
        <v>1987</v>
      </c>
      <c r="AZ46" s="273">
        <v>37.4</v>
      </c>
      <c r="BA46" s="274">
        <v>35.4</v>
      </c>
      <c r="BB46" s="275">
        <v>36.299999999999997</v>
      </c>
      <c r="BC46" s="273">
        <v>940</v>
      </c>
      <c r="BD46" s="274">
        <v>1047</v>
      </c>
      <c r="BE46" s="275">
        <v>1987</v>
      </c>
    </row>
    <row r="47" spans="1:57" x14ac:dyDescent="0.35">
      <c r="A47" t="s">
        <v>139</v>
      </c>
      <c r="B47" t="s">
        <v>384</v>
      </c>
      <c r="C47" t="s">
        <v>372</v>
      </c>
      <c r="D47" s="273">
        <v>78</v>
      </c>
      <c r="E47" s="274">
        <v>62</v>
      </c>
      <c r="F47" s="275">
        <v>70</v>
      </c>
      <c r="G47" s="273">
        <v>593</v>
      </c>
      <c r="H47" s="274">
        <v>678</v>
      </c>
      <c r="I47" s="275">
        <v>1271</v>
      </c>
      <c r="J47" s="273">
        <v>79</v>
      </c>
      <c r="K47" s="274">
        <v>64</v>
      </c>
      <c r="L47" s="275">
        <v>71</v>
      </c>
      <c r="M47" s="273">
        <v>593</v>
      </c>
      <c r="N47" s="274">
        <v>678</v>
      </c>
      <c r="O47" s="275">
        <v>1271</v>
      </c>
      <c r="P47" s="273">
        <v>36.200000000000003</v>
      </c>
      <c r="Q47" s="274">
        <v>33.5</v>
      </c>
      <c r="R47" s="275">
        <v>34.799999999999997</v>
      </c>
      <c r="S47" s="273">
        <v>593</v>
      </c>
      <c r="T47" s="274">
        <v>678</v>
      </c>
      <c r="U47" s="275">
        <v>1271</v>
      </c>
      <c r="V47" s="273">
        <v>79</v>
      </c>
      <c r="W47" s="274">
        <v>59</v>
      </c>
      <c r="X47" s="275">
        <v>69</v>
      </c>
      <c r="Y47" s="273">
        <v>354</v>
      </c>
      <c r="Z47" s="274">
        <v>350</v>
      </c>
      <c r="AA47" s="275">
        <v>704</v>
      </c>
      <c r="AB47" s="273">
        <v>82</v>
      </c>
      <c r="AC47" s="274">
        <v>61</v>
      </c>
      <c r="AD47" s="275">
        <v>71</v>
      </c>
      <c r="AE47" s="273">
        <v>354</v>
      </c>
      <c r="AF47" s="274">
        <v>350</v>
      </c>
      <c r="AG47" s="275">
        <v>704</v>
      </c>
      <c r="AH47" s="273">
        <v>35.700000000000003</v>
      </c>
      <c r="AI47" s="274">
        <v>32.1</v>
      </c>
      <c r="AJ47" s="275">
        <v>33.9</v>
      </c>
      <c r="AK47" s="273">
        <v>354</v>
      </c>
      <c r="AL47" s="274">
        <v>350</v>
      </c>
      <c r="AM47" s="275">
        <v>704</v>
      </c>
      <c r="AN47" s="273">
        <v>78</v>
      </c>
      <c r="AO47" s="274">
        <v>60</v>
      </c>
      <c r="AP47" s="275">
        <v>69</v>
      </c>
      <c r="AQ47" s="273">
        <v>993</v>
      </c>
      <c r="AR47" s="274">
        <v>1064</v>
      </c>
      <c r="AS47" s="275">
        <v>2057</v>
      </c>
      <c r="AT47" s="273">
        <v>79</v>
      </c>
      <c r="AU47" s="274">
        <v>62</v>
      </c>
      <c r="AV47" s="275">
        <v>70</v>
      </c>
      <c r="AW47" s="273">
        <v>993</v>
      </c>
      <c r="AX47" s="274">
        <v>1064</v>
      </c>
      <c r="AY47" s="275">
        <v>2057</v>
      </c>
      <c r="AZ47" s="273">
        <v>35.9</v>
      </c>
      <c r="BA47" s="274">
        <v>32.9</v>
      </c>
      <c r="BB47" s="275">
        <v>34.299999999999997</v>
      </c>
      <c r="BC47" s="273">
        <v>993</v>
      </c>
      <c r="BD47" s="274">
        <v>1064</v>
      </c>
      <c r="BE47" s="275">
        <v>2057</v>
      </c>
    </row>
    <row r="48" spans="1:57" x14ac:dyDescent="0.35">
      <c r="A48" t="s">
        <v>140</v>
      </c>
      <c r="B48" t="s">
        <v>385</v>
      </c>
      <c r="C48" t="s">
        <v>372</v>
      </c>
      <c r="D48" s="273">
        <v>79</v>
      </c>
      <c r="E48" s="274">
        <v>65</v>
      </c>
      <c r="F48" s="275">
        <v>72</v>
      </c>
      <c r="G48" s="273">
        <v>545</v>
      </c>
      <c r="H48" s="274">
        <v>540</v>
      </c>
      <c r="I48" s="275">
        <v>1085</v>
      </c>
      <c r="J48" s="273">
        <v>79</v>
      </c>
      <c r="K48" s="274">
        <v>67</v>
      </c>
      <c r="L48" s="275">
        <v>73</v>
      </c>
      <c r="M48" s="273">
        <v>545</v>
      </c>
      <c r="N48" s="274">
        <v>540</v>
      </c>
      <c r="O48" s="275">
        <v>1085</v>
      </c>
      <c r="P48" s="273">
        <v>35.4</v>
      </c>
      <c r="Q48" s="274">
        <v>33.6</v>
      </c>
      <c r="R48" s="275">
        <v>34.5</v>
      </c>
      <c r="S48" s="273">
        <v>545</v>
      </c>
      <c r="T48" s="274">
        <v>540</v>
      </c>
      <c r="U48" s="275">
        <v>1085</v>
      </c>
      <c r="V48" s="273">
        <v>76</v>
      </c>
      <c r="W48" s="274">
        <v>62</v>
      </c>
      <c r="X48" s="275">
        <v>69</v>
      </c>
      <c r="Y48" s="273">
        <v>654</v>
      </c>
      <c r="Z48" s="274">
        <v>654</v>
      </c>
      <c r="AA48" s="275">
        <v>1308</v>
      </c>
      <c r="AB48" s="273">
        <v>77</v>
      </c>
      <c r="AC48" s="274">
        <v>64</v>
      </c>
      <c r="AD48" s="275">
        <v>71</v>
      </c>
      <c r="AE48" s="273">
        <v>654</v>
      </c>
      <c r="AF48" s="274">
        <v>654</v>
      </c>
      <c r="AG48" s="275">
        <v>1308</v>
      </c>
      <c r="AH48" s="273">
        <v>34.299999999999997</v>
      </c>
      <c r="AI48" s="274">
        <v>32.1</v>
      </c>
      <c r="AJ48" s="275">
        <v>33.200000000000003</v>
      </c>
      <c r="AK48" s="273">
        <v>654</v>
      </c>
      <c r="AL48" s="274">
        <v>654</v>
      </c>
      <c r="AM48" s="275">
        <v>1308</v>
      </c>
      <c r="AN48" s="273">
        <v>76</v>
      </c>
      <c r="AO48" s="274">
        <v>63</v>
      </c>
      <c r="AP48" s="275">
        <v>70</v>
      </c>
      <c r="AQ48" s="273">
        <v>1241</v>
      </c>
      <c r="AR48" s="274">
        <v>1227</v>
      </c>
      <c r="AS48" s="275">
        <v>2468</v>
      </c>
      <c r="AT48" s="273">
        <v>77</v>
      </c>
      <c r="AU48" s="274">
        <v>65</v>
      </c>
      <c r="AV48" s="275">
        <v>71</v>
      </c>
      <c r="AW48" s="273">
        <v>1241</v>
      </c>
      <c r="AX48" s="274">
        <v>1227</v>
      </c>
      <c r="AY48" s="275">
        <v>2468</v>
      </c>
      <c r="AZ48" s="273">
        <v>34.6</v>
      </c>
      <c r="BA48" s="274">
        <v>32.700000000000003</v>
      </c>
      <c r="BB48" s="275">
        <v>33.700000000000003</v>
      </c>
      <c r="BC48" s="273">
        <v>1241</v>
      </c>
      <c r="BD48" s="274">
        <v>1227</v>
      </c>
      <c r="BE48" s="275">
        <v>2468</v>
      </c>
    </row>
    <row r="49" spans="1:57" x14ac:dyDescent="0.35">
      <c r="A49" t="s">
        <v>145</v>
      </c>
      <c r="B49" t="s">
        <v>390</v>
      </c>
      <c r="C49" t="s">
        <v>372</v>
      </c>
      <c r="D49" s="273">
        <v>84</v>
      </c>
      <c r="E49" s="274">
        <v>74</v>
      </c>
      <c r="F49" s="275">
        <v>79</v>
      </c>
      <c r="G49" s="273">
        <v>685</v>
      </c>
      <c r="H49" s="274">
        <v>721</v>
      </c>
      <c r="I49" s="275">
        <v>1406</v>
      </c>
      <c r="J49" s="273">
        <v>84</v>
      </c>
      <c r="K49" s="274">
        <v>75</v>
      </c>
      <c r="L49" s="275">
        <v>80</v>
      </c>
      <c r="M49" s="273">
        <v>685</v>
      </c>
      <c r="N49" s="274">
        <v>721</v>
      </c>
      <c r="O49" s="275">
        <v>1406</v>
      </c>
      <c r="P49" s="273">
        <v>39.299999999999997</v>
      </c>
      <c r="Q49" s="274">
        <v>36.9</v>
      </c>
      <c r="R49" s="275">
        <v>38</v>
      </c>
      <c r="S49" s="273">
        <v>685</v>
      </c>
      <c r="T49" s="274">
        <v>721</v>
      </c>
      <c r="U49" s="275">
        <v>1406</v>
      </c>
      <c r="V49" s="273">
        <v>71</v>
      </c>
      <c r="W49" s="274">
        <v>55</v>
      </c>
      <c r="X49" s="275">
        <v>62</v>
      </c>
      <c r="Y49" s="273">
        <v>111</v>
      </c>
      <c r="Z49" s="274">
        <v>139</v>
      </c>
      <c r="AA49" s="275">
        <v>250</v>
      </c>
      <c r="AB49" s="273">
        <v>72</v>
      </c>
      <c r="AC49" s="274">
        <v>57</v>
      </c>
      <c r="AD49" s="275">
        <v>64</v>
      </c>
      <c r="AE49" s="273">
        <v>111</v>
      </c>
      <c r="AF49" s="274">
        <v>139</v>
      </c>
      <c r="AG49" s="275">
        <v>250</v>
      </c>
      <c r="AH49" s="273">
        <v>34.9</v>
      </c>
      <c r="AI49" s="274">
        <v>32.700000000000003</v>
      </c>
      <c r="AJ49" s="275">
        <v>33.700000000000003</v>
      </c>
      <c r="AK49" s="273">
        <v>111</v>
      </c>
      <c r="AL49" s="274">
        <v>139</v>
      </c>
      <c r="AM49" s="275">
        <v>250</v>
      </c>
      <c r="AN49" s="273">
        <v>82</v>
      </c>
      <c r="AO49" s="274">
        <v>70</v>
      </c>
      <c r="AP49" s="275">
        <v>76</v>
      </c>
      <c r="AQ49" s="273">
        <v>841</v>
      </c>
      <c r="AR49" s="274">
        <v>888</v>
      </c>
      <c r="AS49" s="275">
        <v>1729</v>
      </c>
      <c r="AT49" s="273">
        <v>82</v>
      </c>
      <c r="AU49" s="274">
        <v>71</v>
      </c>
      <c r="AV49" s="275">
        <v>77</v>
      </c>
      <c r="AW49" s="273">
        <v>841</v>
      </c>
      <c r="AX49" s="274">
        <v>888</v>
      </c>
      <c r="AY49" s="275">
        <v>1729</v>
      </c>
      <c r="AZ49" s="273">
        <v>38.6</v>
      </c>
      <c r="BA49" s="274">
        <v>36.1</v>
      </c>
      <c r="BB49" s="275">
        <v>37.299999999999997</v>
      </c>
      <c r="BC49" s="273">
        <v>841</v>
      </c>
      <c r="BD49" s="274">
        <v>888</v>
      </c>
      <c r="BE49" s="275">
        <v>1729</v>
      </c>
    </row>
    <row r="50" spans="1:57" x14ac:dyDescent="0.35">
      <c r="A50" t="s">
        <v>146</v>
      </c>
      <c r="B50" t="s">
        <v>391</v>
      </c>
      <c r="C50" t="s">
        <v>372</v>
      </c>
      <c r="D50" s="273">
        <v>82</v>
      </c>
      <c r="E50" s="274">
        <v>69</v>
      </c>
      <c r="F50" s="275">
        <v>75</v>
      </c>
      <c r="G50" s="273">
        <v>878</v>
      </c>
      <c r="H50" s="274">
        <v>918</v>
      </c>
      <c r="I50" s="275">
        <v>1796</v>
      </c>
      <c r="J50" s="273">
        <v>83</v>
      </c>
      <c r="K50" s="274">
        <v>71</v>
      </c>
      <c r="L50" s="275">
        <v>77</v>
      </c>
      <c r="M50" s="273">
        <v>878</v>
      </c>
      <c r="N50" s="274">
        <v>918</v>
      </c>
      <c r="O50" s="275">
        <v>1796</v>
      </c>
      <c r="P50" s="273">
        <v>37.4</v>
      </c>
      <c r="Q50" s="274">
        <v>35.9</v>
      </c>
      <c r="R50" s="275">
        <v>36.6</v>
      </c>
      <c r="S50" s="273">
        <v>878</v>
      </c>
      <c r="T50" s="274">
        <v>918</v>
      </c>
      <c r="U50" s="275">
        <v>1796</v>
      </c>
      <c r="V50" s="273">
        <v>84</v>
      </c>
      <c r="W50" s="274">
        <v>67</v>
      </c>
      <c r="X50" s="275">
        <v>76</v>
      </c>
      <c r="Y50" s="273">
        <v>195</v>
      </c>
      <c r="Z50" s="274">
        <v>201</v>
      </c>
      <c r="AA50" s="275">
        <v>396</v>
      </c>
      <c r="AB50" s="273">
        <v>86</v>
      </c>
      <c r="AC50" s="274">
        <v>70</v>
      </c>
      <c r="AD50" s="275">
        <v>78</v>
      </c>
      <c r="AE50" s="273">
        <v>195</v>
      </c>
      <c r="AF50" s="274">
        <v>201</v>
      </c>
      <c r="AG50" s="275">
        <v>396</v>
      </c>
      <c r="AH50" s="273">
        <v>37</v>
      </c>
      <c r="AI50" s="274">
        <v>34.4</v>
      </c>
      <c r="AJ50" s="275">
        <v>35.700000000000003</v>
      </c>
      <c r="AK50" s="273">
        <v>195</v>
      </c>
      <c r="AL50" s="274">
        <v>201</v>
      </c>
      <c r="AM50" s="275">
        <v>396</v>
      </c>
      <c r="AN50" s="273">
        <v>82</v>
      </c>
      <c r="AO50" s="274">
        <v>68</v>
      </c>
      <c r="AP50" s="275">
        <v>75</v>
      </c>
      <c r="AQ50" s="273">
        <v>1112</v>
      </c>
      <c r="AR50" s="274">
        <v>1164</v>
      </c>
      <c r="AS50" s="275">
        <v>2276</v>
      </c>
      <c r="AT50" s="273">
        <v>83</v>
      </c>
      <c r="AU50" s="274">
        <v>70</v>
      </c>
      <c r="AV50" s="275">
        <v>76</v>
      </c>
      <c r="AW50" s="273">
        <v>1112</v>
      </c>
      <c r="AX50" s="274">
        <v>1164</v>
      </c>
      <c r="AY50" s="275">
        <v>2276</v>
      </c>
      <c r="AZ50" s="273">
        <v>37.299999999999997</v>
      </c>
      <c r="BA50" s="274">
        <v>35.6</v>
      </c>
      <c r="BB50" s="275">
        <v>36.4</v>
      </c>
      <c r="BC50" s="273">
        <v>1112</v>
      </c>
      <c r="BD50" s="274">
        <v>1164</v>
      </c>
      <c r="BE50" s="275">
        <v>2276</v>
      </c>
    </row>
    <row r="51" spans="1:57" x14ac:dyDescent="0.35">
      <c r="A51" t="s">
        <v>136</v>
      </c>
      <c r="B51" t="s">
        <v>381</v>
      </c>
      <c r="C51" t="s">
        <v>372</v>
      </c>
      <c r="D51" s="273">
        <v>82</v>
      </c>
      <c r="E51" s="274">
        <v>68</v>
      </c>
      <c r="F51" s="275">
        <v>74</v>
      </c>
      <c r="G51" s="273">
        <v>1338</v>
      </c>
      <c r="H51" s="274">
        <v>1439</v>
      </c>
      <c r="I51" s="275">
        <v>2777</v>
      </c>
      <c r="J51" s="273">
        <v>83</v>
      </c>
      <c r="K51" s="274">
        <v>69</v>
      </c>
      <c r="L51" s="275">
        <v>75</v>
      </c>
      <c r="M51" s="273">
        <v>1338</v>
      </c>
      <c r="N51" s="274">
        <v>1439</v>
      </c>
      <c r="O51" s="275">
        <v>2777</v>
      </c>
      <c r="P51" s="273">
        <v>37.6</v>
      </c>
      <c r="Q51" s="274">
        <v>35.200000000000003</v>
      </c>
      <c r="R51" s="275">
        <v>36.4</v>
      </c>
      <c r="S51" s="273">
        <v>1338</v>
      </c>
      <c r="T51" s="274">
        <v>1439</v>
      </c>
      <c r="U51" s="275">
        <v>2777</v>
      </c>
      <c r="V51" s="273">
        <v>76</v>
      </c>
      <c r="W51" s="274">
        <v>60</v>
      </c>
      <c r="X51" s="275">
        <v>68</v>
      </c>
      <c r="Y51" s="273">
        <v>509</v>
      </c>
      <c r="Z51" s="274">
        <v>557</v>
      </c>
      <c r="AA51" s="275">
        <v>1066</v>
      </c>
      <c r="AB51" s="273">
        <v>77</v>
      </c>
      <c r="AC51" s="274">
        <v>63</v>
      </c>
      <c r="AD51" s="275">
        <v>70</v>
      </c>
      <c r="AE51" s="273">
        <v>509</v>
      </c>
      <c r="AF51" s="274">
        <v>557</v>
      </c>
      <c r="AG51" s="275">
        <v>1066</v>
      </c>
      <c r="AH51" s="273">
        <v>36.200000000000003</v>
      </c>
      <c r="AI51" s="274">
        <v>33.1</v>
      </c>
      <c r="AJ51" s="275">
        <v>34.6</v>
      </c>
      <c r="AK51" s="273">
        <v>509</v>
      </c>
      <c r="AL51" s="274">
        <v>557</v>
      </c>
      <c r="AM51" s="275">
        <v>1066</v>
      </c>
      <c r="AN51" s="273">
        <v>80</v>
      </c>
      <c r="AO51" s="274">
        <v>65</v>
      </c>
      <c r="AP51" s="275">
        <v>72</v>
      </c>
      <c r="AQ51" s="273">
        <v>1880</v>
      </c>
      <c r="AR51" s="274">
        <v>2037</v>
      </c>
      <c r="AS51" s="275">
        <v>3917</v>
      </c>
      <c r="AT51" s="273">
        <v>81</v>
      </c>
      <c r="AU51" s="274">
        <v>67</v>
      </c>
      <c r="AV51" s="275">
        <v>73</v>
      </c>
      <c r="AW51" s="273">
        <v>1880</v>
      </c>
      <c r="AX51" s="274">
        <v>2037</v>
      </c>
      <c r="AY51" s="275">
        <v>3917</v>
      </c>
      <c r="AZ51" s="273">
        <v>37.200000000000003</v>
      </c>
      <c r="BA51" s="274">
        <v>34.6</v>
      </c>
      <c r="BB51" s="275">
        <v>35.799999999999997</v>
      </c>
      <c r="BC51" s="273">
        <v>1880</v>
      </c>
      <c r="BD51" s="274">
        <v>2037</v>
      </c>
      <c r="BE51" s="275">
        <v>3917</v>
      </c>
    </row>
    <row r="52" spans="1:57" x14ac:dyDescent="0.35">
      <c r="A52" t="s">
        <v>129</v>
      </c>
      <c r="B52" t="s">
        <v>374</v>
      </c>
      <c r="C52" t="s">
        <v>372</v>
      </c>
      <c r="D52" s="273">
        <v>81</v>
      </c>
      <c r="E52" s="274">
        <v>62</v>
      </c>
      <c r="F52" s="275">
        <v>72</v>
      </c>
      <c r="G52" s="273">
        <v>1172</v>
      </c>
      <c r="H52" s="274">
        <v>1153</v>
      </c>
      <c r="I52" s="275">
        <v>2325</v>
      </c>
      <c r="J52" s="273">
        <v>82</v>
      </c>
      <c r="K52" s="274">
        <v>63</v>
      </c>
      <c r="L52" s="275">
        <v>73</v>
      </c>
      <c r="M52" s="273">
        <v>1172</v>
      </c>
      <c r="N52" s="274">
        <v>1153</v>
      </c>
      <c r="O52" s="275">
        <v>2325</v>
      </c>
      <c r="P52" s="273">
        <v>35.6</v>
      </c>
      <c r="Q52" s="274">
        <v>33.1</v>
      </c>
      <c r="R52" s="275">
        <v>34.299999999999997</v>
      </c>
      <c r="S52" s="273">
        <v>1172</v>
      </c>
      <c r="T52" s="274">
        <v>1153</v>
      </c>
      <c r="U52" s="275">
        <v>2325</v>
      </c>
      <c r="V52" s="273">
        <v>64</v>
      </c>
      <c r="W52" s="274">
        <v>46</v>
      </c>
      <c r="X52" s="275">
        <v>55</v>
      </c>
      <c r="Y52" s="273">
        <v>194</v>
      </c>
      <c r="Z52" s="274">
        <v>199</v>
      </c>
      <c r="AA52" s="275">
        <v>393</v>
      </c>
      <c r="AB52" s="273">
        <v>65</v>
      </c>
      <c r="AC52" s="274">
        <v>47</v>
      </c>
      <c r="AD52" s="275">
        <v>56</v>
      </c>
      <c r="AE52" s="273">
        <v>194</v>
      </c>
      <c r="AF52" s="274">
        <v>199</v>
      </c>
      <c r="AG52" s="275">
        <v>393</v>
      </c>
      <c r="AH52" s="273">
        <v>33.200000000000003</v>
      </c>
      <c r="AI52" s="274">
        <v>30.9</v>
      </c>
      <c r="AJ52" s="275">
        <v>32</v>
      </c>
      <c r="AK52" s="273">
        <v>194</v>
      </c>
      <c r="AL52" s="274">
        <v>199</v>
      </c>
      <c r="AM52" s="275">
        <v>393</v>
      </c>
      <c r="AN52" s="273">
        <v>78</v>
      </c>
      <c r="AO52" s="274">
        <v>59</v>
      </c>
      <c r="AP52" s="275">
        <v>69</v>
      </c>
      <c r="AQ52" s="273">
        <v>1393</v>
      </c>
      <c r="AR52" s="274">
        <v>1390</v>
      </c>
      <c r="AS52" s="275">
        <v>2783</v>
      </c>
      <c r="AT52" s="273">
        <v>79</v>
      </c>
      <c r="AU52" s="274">
        <v>60</v>
      </c>
      <c r="AV52" s="275">
        <v>69</v>
      </c>
      <c r="AW52" s="273">
        <v>1393</v>
      </c>
      <c r="AX52" s="274">
        <v>1390</v>
      </c>
      <c r="AY52" s="275">
        <v>2783</v>
      </c>
      <c r="AZ52" s="273">
        <v>35.200000000000003</v>
      </c>
      <c r="BA52" s="274">
        <v>32.700000000000003</v>
      </c>
      <c r="BB52" s="275">
        <v>34</v>
      </c>
      <c r="BC52" s="273">
        <v>1393</v>
      </c>
      <c r="BD52" s="274">
        <v>1390</v>
      </c>
      <c r="BE52" s="275">
        <v>2783</v>
      </c>
    </row>
    <row r="53" spans="1:57" x14ac:dyDescent="0.35">
      <c r="A53" t="s">
        <v>138</v>
      </c>
      <c r="B53" t="s">
        <v>383</v>
      </c>
      <c r="C53" t="s">
        <v>372</v>
      </c>
      <c r="D53" s="273">
        <v>79</v>
      </c>
      <c r="E53" s="274">
        <v>64</v>
      </c>
      <c r="F53" s="275">
        <v>72</v>
      </c>
      <c r="G53" s="273">
        <v>1010</v>
      </c>
      <c r="H53" s="274">
        <v>973</v>
      </c>
      <c r="I53" s="275">
        <v>1983</v>
      </c>
      <c r="J53" s="273">
        <v>80</v>
      </c>
      <c r="K53" s="274">
        <v>65</v>
      </c>
      <c r="L53" s="275">
        <v>73</v>
      </c>
      <c r="M53" s="273">
        <v>1010</v>
      </c>
      <c r="N53" s="274">
        <v>973</v>
      </c>
      <c r="O53" s="275">
        <v>1983</v>
      </c>
      <c r="P53" s="273">
        <v>36</v>
      </c>
      <c r="Q53" s="274">
        <v>33.5</v>
      </c>
      <c r="R53" s="275">
        <v>34.799999999999997</v>
      </c>
      <c r="S53" s="273">
        <v>1010</v>
      </c>
      <c r="T53" s="274">
        <v>973</v>
      </c>
      <c r="U53" s="275">
        <v>1983</v>
      </c>
      <c r="V53" s="273">
        <v>73</v>
      </c>
      <c r="W53" s="274">
        <v>55</v>
      </c>
      <c r="X53" s="275">
        <v>63</v>
      </c>
      <c r="Y53" s="273">
        <v>208</v>
      </c>
      <c r="Z53" s="274">
        <v>222</v>
      </c>
      <c r="AA53" s="275">
        <v>430</v>
      </c>
      <c r="AB53" s="273">
        <v>74</v>
      </c>
      <c r="AC53" s="274">
        <v>57</v>
      </c>
      <c r="AD53" s="275">
        <v>65</v>
      </c>
      <c r="AE53" s="273">
        <v>208</v>
      </c>
      <c r="AF53" s="274">
        <v>222</v>
      </c>
      <c r="AG53" s="275">
        <v>430</v>
      </c>
      <c r="AH53" s="273">
        <v>34.6</v>
      </c>
      <c r="AI53" s="274">
        <v>31.8</v>
      </c>
      <c r="AJ53" s="275">
        <v>33.1</v>
      </c>
      <c r="AK53" s="273">
        <v>208</v>
      </c>
      <c r="AL53" s="274">
        <v>222</v>
      </c>
      <c r="AM53" s="275">
        <v>430</v>
      </c>
      <c r="AN53" s="273">
        <v>77</v>
      </c>
      <c r="AO53" s="274">
        <v>62</v>
      </c>
      <c r="AP53" s="275">
        <v>70</v>
      </c>
      <c r="AQ53" s="273">
        <v>1244</v>
      </c>
      <c r="AR53" s="274">
        <v>1222</v>
      </c>
      <c r="AS53" s="275">
        <v>2466</v>
      </c>
      <c r="AT53" s="273">
        <v>79</v>
      </c>
      <c r="AU53" s="274">
        <v>63</v>
      </c>
      <c r="AV53" s="275">
        <v>71</v>
      </c>
      <c r="AW53" s="273">
        <v>1244</v>
      </c>
      <c r="AX53" s="274">
        <v>1222</v>
      </c>
      <c r="AY53" s="275">
        <v>2466</v>
      </c>
      <c r="AZ53" s="273">
        <v>35.700000000000003</v>
      </c>
      <c r="BA53" s="274">
        <v>33.1</v>
      </c>
      <c r="BB53" s="275">
        <v>34.4</v>
      </c>
      <c r="BC53" s="273">
        <v>1244</v>
      </c>
      <c r="BD53" s="274">
        <v>1222</v>
      </c>
      <c r="BE53" s="275">
        <v>2466</v>
      </c>
    </row>
    <row r="54" spans="1:57" x14ac:dyDescent="0.35">
      <c r="A54" t="s">
        <v>141</v>
      </c>
      <c r="B54" t="s">
        <v>386</v>
      </c>
      <c r="C54" t="s">
        <v>372</v>
      </c>
      <c r="D54" s="273">
        <v>80</v>
      </c>
      <c r="E54" s="274">
        <v>63</v>
      </c>
      <c r="F54" s="275">
        <v>72</v>
      </c>
      <c r="G54" s="273">
        <v>1023</v>
      </c>
      <c r="H54" s="274">
        <v>1059</v>
      </c>
      <c r="I54" s="275">
        <v>2082</v>
      </c>
      <c r="J54" s="273">
        <v>80</v>
      </c>
      <c r="K54" s="274">
        <v>65</v>
      </c>
      <c r="L54" s="275">
        <v>72</v>
      </c>
      <c r="M54" s="273">
        <v>1023</v>
      </c>
      <c r="N54" s="274">
        <v>1059</v>
      </c>
      <c r="O54" s="275">
        <v>2082</v>
      </c>
      <c r="P54" s="273">
        <v>36.700000000000003</v>
      </c>
      <c r="Q54" s="274">
        <v>34.1</v>
      </c>
      <c r="R54" s="275">
        <v>35.4</v>
      </c>
      <c r="S54" s="273">
        <v>1023</v>
      </c>
      <c r="T54" s="274">
        <v>1059</v>
      </c>
      <c r="U54" s="275">
        <v>2082</v>
      </c>
      <c r="V54" s="273">
        <v>73</v>
      </c>
      <c r="W54" s="274">
        <v>57</v>
      </c>
      <c r="X54" s="275">
        <v>64</v>
      </c>
      <c r="Y54" s="273">
        <v>418</v>
      </c>
      <c r="Z54" s="274">
        <v>496</v>
      </c>
      <c r="AA54" s="275">
        <v>914</v>
      </c>
      <c r="AB54" s="273">
        <v>73</v>
      </c>
      <c r="AC54" s="274">
        <v>60</v>
      </c>
      <c r="AD54" s="275">
        <v>66</v>
      </c>
      <c r="AE54" s="273">
        <v>418</v>
      </c>
      <c r="AF54" s="274">
        <v>496</v>
      </c>
      <c r="AG54" s="275">
        <v>914</v>
      </c>
      <c r="AH54" s="273">
        <v>34.4</v>
      </c>
      <c r="AI54" s="274">
        <v>31.9</v>
      </c>
      <c r="AJ54" s="275">
        <v>33</v>
      </c>
      <c r="AK54" s="273">
        <v>418</v>
      </c>
      <c r="AL54" s="274">
        <v>496</v>
      </c>
      <c r="AM54" s="275">
        <v>914</v>
      </c>
      <c r="AN54" s="273">
        <v>78</v>
      </c>
      <c r="AO54" s="274">
        <v>61</v>
      </c>
      <c r="AP54" s="275">
        <v>69</v>
      </c>
      <c r="AQ54" s="273">
        <v>1458</v>
      </c>
      <c r="AR54" s="274">
        <v>1574</v>
      </c>
      <c r="AS54" s="275">
        <v>3032</v>
      </c>
      <c r="AT54" s="273">
        <v>78</v>
      </c>
      <c r="AU54" s="274">
        <v>63</v>
      </c>
      <c r="AV54" s="275">
        <v>70</v>
      </c>
      <c r="AW54" s="273">
        <v>1458</v>
      </c>
      <c r="AX54" s="274">
        <v>1574</v>
      </c>
      <c r="AY54" s="275">
        <v>3032</v>
      </c>
      <c r="AZ54" s="273">
        <v>36</v>
      </c>
      <c r="BA54" s="274">
        <v>33.4</v>
      </c>
      <c r="BB54" s="275">
        <v>34.700000000000003</v>
      </c>
      <c r="BC54" s="273">
        <v>1458</v>
      </c>
      <c r="BD54" s="274">
        <v>1574</v>
      </c>
      <c r="BE54" s="275">
        <v>3032</v>
      </c>
    </row>
    <row r="55" spans="1:57" x14ac:dyDescent="0.35">
      <c r="A55" t="s">
        <v>133</v>
      </c>
      <c r="B55" t="s">
        <v>378</v>
      </c>
      <c r="C55" t="s">
        <v>372</v>
      </c>
      <c r="D55" s="273">
        <v>77</v>
      </c>
      <c r="E55" s="274">
        <v>65</v>
      </c>
      <c r="F55" s="275">
        <v>71</v>
      </c>
      <c r="G55" s="273">
        <v>613</v>
      </c>
      <c r="H55" s="274">
        <v>685</v>
      </c>
      <c r="I55" s="275">
        <v>1298</v>
      </c>
      <c r="J55" s="273">
        <v>77</v>
      </c>
      <c r="K55" s="274">
        <v>67</v>
      </c>
      <c r="L55" s="275">
        <v>72</v>
      </c>
      <c r="M55" s="273">
        <v>613</v>
      </c>
      <c r="N55" s="274">
        <v>685</v>
      </c>
      <c r="O55" s="275">
        <v>1298</v>
      </c>
      <c r="P55" s="273">
        <v>34.299999999999997</v>
      </c>
      <c r="Q55" s="274">
        <v>32.4</v>
      </c>
      <c r="R55" s="275">
        <v>33.299999999999997</v>
      </c>
      <c r="S55" s="273">
        <v>613</v>
      </c>
      <c r="T55" s="274">
        <v>685</v>
      </c>
      <c r="U55" s="275">
        <v>1298</v>
      </c>
      <c r="V55" s="273">
        <v>68</v>
      </c>
      <c r="W55" s="274">
        <v>77</v>
      </c>
      <c r="X55" s="275">
        <v>73</v>
      </c>
      <c r="Y55" s="273">
        <v>22</v>
      </c>
      <c r="Z55" s="274">
        <v>22</v>
      </c>
      <c r="AA55" s="275">
        <v>44</v>
      </c>
      <c r="AB55" s="273">
        <v>68</v>
      </c>
      <c r="AC55" s="274">
        <v>77</v>
      </c>
      <c r="AD55" s="275">
        <v>73</v>
      </c>
      <c r="AE55" s="273">
        <v>22</v>
      </c>
      <c r="AF55" s="274">
        <v>22</v>
      </c>
      <c r="AG55" s="275">
        <v>44</v>
      </c>
      <c r="AH55" s="273">
        <v>29.7</v>
      </c>
      <c r="AI55" s="274">
        <v>33.6</v>
      </c>
      <c r="AJ55" s="275">
        <v>31.7</v>
      </c>
      <c r="AK55" s="273">
        <v>22</v>
      </c>
      <c r="AL55" s="274">
        <v>22</v>
      </c>
      <c r="AM55" s="275">
        <v>44</v>
      </c>
      <c r="AN55" s="273">
        <v>76</v>
      </c>
      <c r="AO55" s="274">
        <v>64</v>
      </c>
      <c r="AP55" s="275">
        <v>70</v>
      </c>
      <c r="AQ55" s="273">
        <v>642</v>
      </c>
      <c r="AR55" s="274">
        <v>718</v>
      </c>
      <c r="AS55" s="275">
        <v>1360</v>
      </c>
      <c r="AT55" s="273">
        <v>77</v>
      </c>
      <c r="AU55" s="274">
        <v>66</v>
      </c>
      <c r="AV55" s="275">
        <v>71</v>
      </c>
      <c r="AW55" s="273">
        <v>642</v>
      </c>
      <c r="AX55" s="274">
        <v>718</v>
      </c>
      <c r="AY55" s="275">
        <v>1360</v>
      </c>
      <c r="AZ55" s="273">
        <v>34.1</v>
      </c>
      <c r="BA55" s="274">
        <v>32.4</v>
      </c>
      <c r="BB55" s="275">
        <v>33.200000000000003</v>
      </c>
      <c r="BC55" s="273">
        <v>642</v>
      </c>
      <c r="BD55" s="274">
        <v>718</v>
      </c>
      <c r="BE55" s="275">
        <v>1360</v>
      </c>
    </row>
    <row r="56" spans="1:57" x14ac:dyDescent="0.35">
      <c r="A56" t="s">
        <v>5</v>
      </c>
      <c r="B56" t="s">
        <v>249</v>
      </c>
      <c r="C56" t="s">
        <v>247</v>
      </c>
      <c r="D56" s="273">
        <v>79</v>
      </c>
      <c r="E56" s="274">
        <v>63</v>
      </c>
      <c r="F56" s="275">
        <v>70</v>
      </c>
      <c r="G56" s="273">
        <v>2597</v>
      </c>
      <c r="H56" s="274">
        <v>2858</v>
      </c>
      <c r="I56" s="275">
        <v>5455</v>
      </c>
      <c r="J56" s="273">
        <v>80</v>
      </c>
      <c r="K56" s="274">
        <v>65</v>
      </c>
      <c r="L56" s="275">
        <v>72</v>
      </c>
      <c r="M56" s="273">
        <v>2597</v>
      </c>
      <c r="N56" s="274">
        <v>2858</v>
      </c>
      <c r="O56" s="275">
        <v>5455</v>
      </c>
      <c r="P56" s="273">
        <v>36.700000000000003</v>
      </c>
      <c r="Q56" s="274">
        <v>33.700000000000003</v>
      </c>
      <c r="R56" s="275">
        <v>35.1</v>
      </c>
      <c r="S56" s="273">
        <v>2597</v>
      </c>
      <c r="T56" s="274">
        <v>2858</v>
      </c>
      <c r="U56" s="275">
        <v>5455</v>
      </c>
      <c r="V56" s="273">
        <v>64</v>
      </c>
      <c r="W56" s="274">
        <v>59</v>
      </c>
      <c r="X56" s="275">
        <v>61</v>
      </c>
      <c r="Y56" s="273">
        <v>69</v>
      </c>
      <c r="Z56" s="274">
        <v>79</v>
      </c>
      <c r="AA56" s="275">
        <v>148</v>
      </c>
      <c r="AB56" s="273">
        <v>65</v>
      </c>
      <c r="AC56" s="274">
        <v>65</v>
      </c>
      <c r="AD56" s="275">
        <v>65</v>
      </c>
      <c r="AE56" s="273">
        <v>69</v>
      </c>
      <c r="AF56" s="274">
        <v>79</v>
      </c>
      <c r="AG56" s="275">
        <v>148</v>
      </c>
      <c r="AH56" s="273">
        <v>33.700000000000003</v>
      </c>
      <c r="AI56" s="274">
        <v>31.9</v>
      </c>
      <c r="AJ56" s="275">
        <v>32.700000000000003</v>
      </c>
      <c r="AK56" s="273">
        <v>69</v>
      </c>
      <c r="AL56" s="274">
        <v>79</v>
      </c>
      <c r="AM56" s="275">
        <v>148</v>
      </c>
      <c r="AN56" s="273">
        <v>78</v>
      </c>
      <c r="AO56" s="274">
        <v>63</v>
      </c>
      <c r="AP56" s="275">
        <v>70</v>
      </c>
      <c r="AQ56" s="273">
        <v>2675</v>
      </c>
      <c r="AR56" s="274">
        <v>2950</v>
      </c>
      <c r="AS56" s="275">
        <v>5625</v>
      </c>
      <c r="AT56" s="273">
        <v>80</v>
      </c>
      <c r="AU56" s="274">
        <v>65</v>
      </c>
      <c r="AV56" s="275">
        <v>72</v>
      </c>
      <c r="AW56" s="273">
        <v>2675</v>
      </c>
      <c r="AX56" s="274">
        <v>2950</v>
      </c>
      <c r="AY56" s="275">
        <v>5625</v>
      </c>
      <c r="AZ56" s="273">
        <v>36.6</v>
      </c>
      <c r="BA56" s="274">
        <v>33.6</v>
      </c>
      <c r="BB56" s="275">
        <v>35</v>
      </c>
      <c r="BC56" s="273">
        <v>2675</v>
      </c>
      <c r="BD56" s="274">
        <v>2950</v>
      </c>
      <c r="BE56" s="275">
        <v>5625</v>
      </c>
    </row>
    <row r="57" spans="1:57" x14ac:dyDescent="0.35">
      <c r="A57" t="s">
        <v>1086</v>
      </c>
      <c r="B57" t="s">
        <v>255</v>
      </c>
      <c r="C57" t="s">
        <v>247</v>
      </c>
      <c r="D57" s="273">
        <v>79</v>
      </c>
      <c r="E57" s="274">
        <v>69</v>
      </c>
      <c r="F57" s="275">
        <v>74</v>
      </c>
      <c r="G57" s="273">
        <v>1678</v>
      </c>
      <c r="H57" s="274">
        <v>1733</v>
      </c>
      <c r="I57" s="275">
        <v>3411</v>
      </c>
      <c r="J57" s="273">
        <v>80</v>
      </c>
      <c r="K57" s="274">
        <v>71</v>
      </c>
      <c r="L57" s="275">
        <v>75</v>
      </c>
      <c r="M57" s="273">
        <v>1678</v>
      </c>
      <c r="N57" s="274">
        <v>1733</v>
      </c>
      <c r="O57" s="275">
        <v>3411</v>
      </c>
      <c r="P57" s="273">
        <v>37.1</v>
      </c>
      <c r="Q57" s="274">
        <v>34.799999999999997</v>
      </c>
      <c r="R57" s="275">
        <v>35.9</v>
      </c>
      <c r="S57" s="273">
        <v>1678</v>
      </c>
      <c r="T57" s="274">
        <v>1733</v>
      </c>
      <c r="U57" s="275">
        <v>3411</v>
      </c>
      <c r="V57" s="273" t="s">
        <v>197</v>
      </c>
      <c r="W57" s="274">
        <v>53</v>
      </c>
      <c r="X57" s="275">
        <v>68</v>
      </c>
      <c r="Y57" s="273">
        <v>19</v>
      </c>
      <c r="Z57" s="274">
        <v>34</v>
      </c>
      <c r="AA57" s="275">
        <v>53</v>
      </c>
      <c r="AB57" s="273" t="s">
        <v>197</v>
      </c>
      <c r="AC57" s="274">
        <v>56</v>
      </c>
      <c r="AD57" s="275">
        <v>70</v>
      </c>
      <c r="AE57" s="273">
        <v>19</v>
      </c>
      <c r="AF57" s="274">
        <v>34</v>
      </c>
      <c r="AG57" s="275">
        <v>53</v>
      </c>
      <c r="AH57" s="273">
        <v>36.9</v>
      </c>
      <c r="AI57" s="274">
        <v>31</v>
      </c>
      <c r="AJ57" s="275">
        <v>33.1</v>
      </c>
      <c r="AK57" s="273">
        <v>19</v>
      </c>
      <c r="AL57" s="274">
        <v>34</v>
      </c>
      <c r="AM57" s="275">
        <v>53</v>
      </c>
      <c r="AN57" s="273">
        <v>79</v>
      </c>
      <c r="AO57" s="274">
        <v>69</v>
      </c>
      <c r="AP57" s="275">
        <v>74</v>
      </c>
      <c r="AQ57" s="273">
        <v>1705</v>
      </c>
      <c r="AR57" s="274">
        <v>1777</v>
      </c>
      <c r="AS57" s="275">
        <v>3482</v>
      </c>
      <c r="AT57" s="273">
        <v>80</v>
      </c>
      <c r="AU57" s="274">
        <v>70</v>
      </c>
      <c r="AV57" s="275">
        <v>75</v>
      </c>
      <c r="AW57" s="273">
        <v>1705</v>
      </c>
      <c r="AX57" s="274">
        <v>1777</v>
      </c>
      <c r="AY57" s="275">
        <v>3482</v>
      </c>
      <c r="AZ57" s="273">
        <v>37.1</v>
      </c>
      <c r="BA57" s="274">
        <v>34.700000000000003</v>
      </c>
      <c r="BB57" s="275">
        <v>35.9</v>
      </c>
      <c r="BC57" s="273">
        <v>1705</v>
      </c>
      <c r="BD57" s="274">
        <v>1777</v>
      </c>
      <c r="BE57" s="275">
        <v>3482</v>
      </c>
    </row>
    <row r="58" spans="1:57" x14ac:dyDescent="0.35">
      <c r="A58" t="s">
        <v>19</v>
      </c>
      <c r="B58" t="s">
        <v>265</v>
      </c>
      <c r="C58" t="s">
        <v>260</v>
      </c>
      <c r="D58" s="273">
        <v>78</v>
      </c>
      <c r="E58" s="274">
        <v>65</v>
      </c>
      <c r="F58" s="275">
        <v>71</v>
      </c>
      <c r="G58" s="273">
        <v>1898</v>
      </c>
      <c r="H58" s="274">
        <v>2034</v>
      </c>
      <c r="I58" s="275">
        <v>3932</v>
      </c>
      <c r="J58" s="273">
        <v>79</v>
      </c>
      <c r="K58" s="274">
        <v>67</v>
      </c>
      <c r="L58" s="275">
        <v>73</v>
      </c>
      <c r="M58" s="273">
        <v>1898</v>
      </c>
      <c r="N58" s="274">
        <v>2034</v>
      </c>
      <c r="O58" s="275">
        <v>3932</v>
      </c>
      <c r="P58" s="273">
        <v>36.299999999999997</v>
      </c>
      <c r="Q58" s="274">
        <v>34.1</v>
      </c>
      <c r="R58" s="275">
        <v>35.1</v>
      </c>
      <c r="S58" s="273">
        <v>1898</v>
      </c>
      <c r="T58" s="274">
        <v>2034</v>
      </c>
      <c r="U58" s="275">
        <v>3932</v>
      </c>
      <c r="V58" s="273">
        <v>59</v>
      </c>
      <c r="W58" s="274">
        <v>44</v>
      </c>
      <c r="X58" s="275">
        <v>51</v>
      </c>
      <c r="Y58" s="273">
        <v>138</v>
      </c>
      <c r="Z58" s="274">
        <v>158</v>
      </c>
      <c r="AA58" s="275">
        <v>296</v>
      </c>
      <c r="AB58" s="273">
        <v>62</v>
      </c>
      <c r="AC58" s="274">
        <v>50</v>
      </c>
      <c r="AD58" s="275">
        <v>56</v>
      </c>
      <c r="AE58" s="273">
        <v>138</v>
      </c>
      <c r="AF58" s="274">
        <v>158</v>
      </c>
      <c r="AG58" s="275">
        <v>296</v>
      </c>
      <c r="AH58" s="273">
        <v>31.7</v>
      </c>
      <c r="AI58" s="274">
        <v>29.3</v>
      </c>
      <c r="AJ58" s="275">
        <v>30.4</v>
      </c>
      <c r="AK58" s="273">
        <v>138</v>
      </c>
      <c r="AL58" s="274">
        <v>158</v>
      </c>
      <c r="AM58" s="275">
        <v>296</v>
      </c>
      <c r="AN58" s="273">
        <v>77</v>
      </c>
      <c r="AO58" s="274">
        <v>63</v>
      </c>
      <c r="AP58" s="275">
        <v>70</v>
      </c>
      <c r="AQ58" s="273">
        <v>2074</v>
      </c>
      <c r="AR58" s="274">
        <v>2223</v>
      </c>
      <c r="AS58" s="275">
        <v>4297</v>
      </c>
      <c r="AT58" s="273">
        <v>78</v>
      </c>
      <c r="AU58" s="274">
        <v>66</v>
      </c>
      <c r="AV58" s="275">
        <v>72</v>
      </c>
      <c r="AW58" s="273">
        <v>2074</v>
      </c>
      <c r="AX58" s="274">
        <v>2223</v>
      </c>
      <c r="AY58" s="275">
        <v>4297</v>
      </c>
      <c r="AZ58" s="273">
        <v>36</v>
      </c>
      <c r="BA58" s="274">
        <v>33.700000000000003</v>
      </c>
      <c r="BB58" s="275">
        <v>34.799999999999997</v>
      </c>
      <c r="BC58" s="273">
        <v>2074</v>
      </c>
      <c r="BD58" s="274">
        <v>2223</v>
      </c>
      <c r="BE58" s="275">
        <v>4297</v>
      </c>
    </row>
    <row r="59" spans="1:57" x14ac:dyDescent="0.35">
      <c r="A59" t="s">
        <v>20</v>
      </c>
      <c r="B59" t="s">
        <v>266</v>
      </c>
      <c r="C59" t="s">
        <v>260</v>
      </c>
      <c r="D59" s="273">
        <v>79</v>
      </c>
      <c r="E59" s="274">
        <v>61</v>
      </c>
      <c r="F59" s="275">
        <v>70</v>
      </c>
      <c r="G59" s="273">
        <v>1775</v>
      </c>
      <c r="H59" s="274">
        <v>1948</v>
      </c>
      <c r="I59" s="275">
        <v>3723</v>
      </c>
      <c r="J59" s="273">
        <v>80</v>
      </c>
      <c r="K59" s="274">
        <v>63</v>
      </c>
      <c r="L59" s="275">
        <v>71</v>
      </c>
      <c r="M59" s="273">
        <v>1775</v>
      </c>
      <c r="N59" s="274">
        <v>1948</v>
      </c>
      <c r="O59" s="275">
        <v>3723</v>
      </c>
      <c r="P59" s="273">
        <v>37.299999999999997</v>
      </c>
      <c r="Q59" s="274">
        <v>34.4</v>
      </c>
      <c r="R59" s="275">
        <v>35.799999999999997</v>
      </c>
      <c r="S59" s="273">
        <v>1775</v>
      </c>
      <c r="T59" s="274">
        <v>1948</v>
      </c>
      <c r="U59" s="275">
        <v>3723</v>
      </c>
      <c r="V59" s="273">
        <v>69</v>
      </c>
      <c r="W59" s="274">
        <v>50</v>
      </c>
      <c r="X59" s="275">
        <v>59</v>
      </c>
      <c r="Y59" s="273">
        <v>98</v>
      </c>
      <c r="Z59" s="274">
        <v>111</v>
      </c>
      <c r="AA59" s="275">
        <v>209</v>
      </c>
      <c r="AB59" s="273">
        <v>72</v>
      </c>
      <c r="AC59" s="274">
        <v>51</v>
      </c>
      <c r="AD59" s="275">
        <v>61</v>
      </c>
      <c r="AE59" s="273">
        <v>98</v>
      </c>
      <c r="AF59" s="274">
        <v>111</v>
      </c>
      <c r="AG59" s="275">
        <v>209</v>
      </c>
      <c r="AH59" s="273">
        <v>34.6</v>
      </c>
      <c r="AI59" s="274">
        <v>31.1</v>
      </c>
      <c r="AJ59" s="275">
        <v>32.700000000000003</v>
      </c>
      <c r="AK59" s="273">
        <v>98</v>
      </c>
      <c r="AL59" s="274">
        <v>111</v>
      </c>
      <c r="AM59" s="275">
        <v>209</v>
      </c>
      <c r="AN59" s="273">
        <v>78</v>
      </c>
      <c r="AO59" s="274">
        <v>60</v>
      </c>
      <c r="AP59" s="275">
        <v>69</v>
      </c>
      <c r="AQ59" s="273">
        <v>1912</v>
      </c>
      <c r="AR59" s="274">
        <v>2099</v>
      </c>
      <c r="AS59" s="275">
        <v>4011</v>
      </c>
      <c r="AT59" s="273">
        <v>80</v>
      </c>
      <c r="AU59" s="274">
        <v>62</v>
      </c>
      <c r="AV59" s="275">
        <v>71</v>
      </c>
      <c r="AW59" s="273">
        <v>1912</v>
      </c>
      <c r="AX59" s="274">
        <v>2099</v>
      </c>
      <c r="AY59" s="275">
        <v>4011</v>
      </c>
      <c r="AZ59" s="273">
        <v>37.200000000000003</v>
      </c>
      <c r="BA59" s="274">
        <v>34.200000000000003</v>
      </c>
      <c r="BB59" s="275">
        <v>35.6</v>
      </c>
      <c r="BC59" s="273">
        <v>1912</v>
      </c>
      <c r="BD59" s="274">
        <v>2099</v>
      </c>
      <c r="BE59" s="275">
        <v>4011</v>
      </c>
    </row>
    <row r="60" spans="1:57" x14ac:dyDescent="0.35">
      <c r="A60" t="s">
        <v>70</v>
      </c>
      <c r="B60" t="s">
        <v>315</v>
      </c>
      <c r="C60" t="s">
        <v>309</v>
      </c>
      <c r="D60" s="273">
        <v>77</v>
      </c>
      <c r="E60" s="274">
        <v>66</v>
      </c>
      <c r="F60" s="275">
        <v>71</v>
      </c>
      <c r="G60" s="273">
        <v>1449</v>
      </c>
      <c r="H60" s="274">
        <v>1429</v>
      </c>
      <c r="I60" s="275">
        <v>2878</v>
      </c>
      <c r="J60" s="273">
        <v>77</v>
      </c>
      <c r="K60" s="274">
        <v>67</v>
      </c>
      <c r="L60" s="275">
        <v>72</v>
      </c>
      <c r="M60" s="273">
        <v>1449</v>
      </c>
      <c r="N60" s="274">
        <v>1429</v>
      </c>
      <c r="O60" s="275">
        <v>2878</v>
      </c>
      <c r="P60" s="273">
        <v>36.9</v>
      </c>
      <c r="Q60" s="274">
        <v>34.799999999999997</v>
      </c>
      <c r="R60" s="275">
        <v>35.9</v>
      </c>
      <c r="S60" s="273">
        <v>1449</v>
      </c>
      <c r="T60" s="274">
        <v>1429</v>
      </c>
      <c r="U60" s="275">
        <v>2878</v>
      </c>
      <c r="V60" s="273">
        <v>70</v>
      </c>
      <c r="W60" s="274">
        <v>46</v>
      </c>
      <c r="X60" s="275">
        <v>57</v>
      </c>
      <c r="Y60" s="273">
        <v>60</v>
      </c>
      <c r="Z60" s="274">
        <v>72</v>
      </c>
      <c r="AA60" s="275">
        <v>132</v>
      </c>
      <c r="AB60" s="273">
        <v>70</v>
      </c>
      <c r="AC60" s="274">
        <v>46</v>
      </c>
      <c r="AD60" s="275">
        <v>57</v>
      </c>
      <c r="AE60" s="273">
        <v>60</v>
      </c>
      <c r="AF60" s="274">
        <v>72</v>
      </c>
      <c r="AG60" s="275">
        <v>132</v>
      </c>
      <c r="AH60" s="273">
        <v>34.299999999999997</v>
      </c>
      <c r="AI60" s="274">
        <v>30.2</v>
      </c>
      <c r="AJ60" s="275">
        <v>32</v>
      </c>
      <c r="AK60" s="273">
        <v>60</v>
      </c>
      <c r="AL60" s="274">
        <v>72</v>
      </c>
      <c r="AM60" s="275">
        <v>132</v>
      </c>
      <c r="AN60" s="273">
        <v>76</v>
      </c>
      <c r="AO60" s="274">
        <v>65</v>
      </c>
      <c r="AP60" s="275">
        <v>70</v>
      </c>
      <c r="AQ60" s="273">
        <v>1533</v>
      </c>
      <c r="AR60" s="274">
        <v>1529</v>
      </c>
      <c r="AS60" s="275">
        <v>3062</v>
      </c>
      <c r="AT60" s="273">
        <v>77</v>
      </c>
      <c r="AU60" s="274">
        <v>66</v>
      </c>
      <c r="AV60" s="275">
        <v>71</v>
      </c>
      <c r="AW60" s="273">
        <v>1533</v>
      </c>
      <c r="AX60" s="274">
        <v>1529</v>
      </c>
      <c r="AY60" s="275">
        <v>3062</v>
      </c>
      <c r="AZ60" s="273">
        <v>36.799999999999997</v>
      </c>
      <c r="BA60" s="274">
        <v>34.6</v>
      </c>
      <c r="BB60" s="275">
        <v>35.700000000000003</v>
      </c>
      <c r="BC60" s="273">
        <v>1533</v>
      </c>
      <c r="BD60" s="274">
        <v>1529</v>
      </c>
      <c r="BE60" s="275">
        <v>3062</v>
      </c>
    </row>
    <row r="61" spans="1:57" x14ac:dyDescent="0.35">
      <c r="A61" t="s">
        <v>151</v>
      </c>
      <c r="B61" t="s">
        <v>395</v>
      </c>
      <c r="C61" t="s">
        <v>392</v>
      </c>
      <c r="D61" s="273">
        <v>77</v>
      </c>
      <c r="E61" s="274">
        <v>60</v>
      </c>
      <c r="F61" s="275">
        <v>68</v>
      </c>
      <c r="G61" s="273">
        <v>2859</v>
      </c>
      <c r="H61" s="274">
        <v>2968</v>
      </c>
      <c r="I61" s="275">
        <v>5827</v>
      </c>
      <c r="J61" s="273">
        <v>78</v>
      </c>
      <c r="K61" s="274">
        <v>62</v>
      </c>
      <c r="L61" s="275">
        <v>70</v>
      </c>
      <c r="M61" s="273">
        <v>2859</v>
      </c>
      <c r="N61" s="274">
        <v>2968</v>
      </c>
      <c r="O61" s="275">
        <v>5827</v>
      </c>
      <c r="P61" s="273">
        <v>35.5</v>
      </c>
      <c r="Q61" s="274">
        <v>33.200000000000003</v>
      </c>
      <c r="R61" s="275">
        <v>34.4</v>
      </c>
      <c r="S61" s="273">
        <v>2859</v>
      </c>
      <c r="T61" s="274">
        <v>2968</v>
      </c>
      <c r="U61" s="275">
        <v>5827</v>
      </c>
      <c r="V61" s="273">
        <v>49</v>
      </c>
      <c r="W61" s="274">
        <v>40</v>
      </c>
      <c r="X61" s="275">
        <v>45</v>
      </c>
      <c r="Y61" s="273">
        <v>75</v>
      </c>
      <c r="Z61" s="274">
        <v>80</v>
      </c>
      <c r="AA61" s="275">
        <v>155</v>
      </c>
      <c r="AB61" s="273">
        <v>52</v>
      </c>
      <c r="AC61" s="274">
        <v>40</v>
      </c>
      <c r="AD61" s="275">
        <v>46</v>
      </c>
      <c r="AE61" s="273">
        <v>75</v>
      </c>
      <c r="AF61" s="274">
        <v>80</v>
      </c>
      <c r="AG61" s="275">
        <v>155</v>
      </c>
      <c r="AH61" s="273">
        <v>30.6</v>
      </c>
      <c r="AI61" s="274">
        <v>28.6</v>
      </c>
      <c r="AJ61" s="275">
        <v>29.5</v>
      </c>
      <c r="AK61" s="273">
        <v>75</v>
      </c>
      <c r="AL61" s="274">
        <v>80</v>
      </c>
      <c r="AM61" s="275">
        <v>155</v>
      </c>
      <c r="AN61" s="273">
        <v>76</v>
      </c>
      <c r="AO61" s="274">
        <v>59</v>
      </c>
      <c r="AP61" s="275">
        <v>67</v>
      </c>
      <c r="AQ61" s="273">
        <v>2965</v>
      </c>
      <c r="AR61" s="274">
        <v>3081</v>
      </c>
      <c r="AS61" s="275">
        <v>6046</v>
      </c>
      <c r="AT61" s="273">
        <v>77</v>
      </c>
      <c r="AU61" s="274">
        <v>61</v>
      </c>
      <c r="AV61" s="275">
        <v>69</v>
      </c>
      <c r="AW61" s="273">
        <v>2965</v>
      </c>
      <c r="AX61" s="274">
        <v>3081</v>
      </c>
      <c r="AY61" s="275">
        <v>6046</v>
      </c>
      <c r="AZ61" s="273">
        <v>35.4</v>
      </c>
      <c r="BA61" s="274">
        <v>33.1</v>
      </c>
      <c r="BB61" s="275">
        <v>34.200000000000003</v>
      </c>
      <c r="BC61" s="273">
        <v>2965</v>
      </c>
      <c r="BD61" s="274">
        <v>3081</v>
      </c>
      <c r="BE61" s="275">
        <v>6046</v>
      </c>
    </row>
    <row r="62" spans="1:57" x14ac:dyDescent="0.35">
      <c r="A62" t="s">
        <v>155</v>
      </c>
      <c r="B62" t="s">
        <v>399</v>
      </c>
      <c r="C62" t="s">
        <v>392</v>
      </c>
      <c r="D62" s="273" t="s">
        <v>417</v>
      </c>
      <c r="E62" s="273" t="s">
        <v>417</v>
      </c>
      <c r="F62" s="273" t="s">
        <v>417</v>
      </c>
      <c r="G62" s="273" t="s">
        <v>417</v>
      </c>
      <c r="H62" s="273" t="s">
        <v>417</v>
      </c>
      <c r="I62" s="273" t="s">
        <v>417</v>
      </c>
      <c r="J62" s="273" t="s">
        <v>417</v>
      </c>
      <c r="K62" s="273" t="s">
        <v>417</v>
      </c>
      <c r="L62" s="273" t="s">
        <v>417</v>
      </c>
      <c r="M62" s="273" t="s">
        <v>417</v>
      </c>
      <c r="N62" s="273" t="s">
        <v>417</v>
      </c>
      <c r="O62" s="273" t="s">
        <v>417</v>
      </c>
      <c r="P62" s="273" t="s">
        <v>417</v>
      </c>
      <c r="Q62" s="273" t="s">
        <v>417</v>
      </c>
      <c r="R62" s="273" t="s">
        <v>417</v>
      </c>
      <c r="S62" s="273" t="s">
        <v>417</v>
      </c>
      <c r="T62" s="273" t="s">
        <v>417</v>
      </c>
      <c r="U62" s="273" t="s">
        <v>417</v>
      </c>
      <c r="V62" s="273" t="s">
        <v>417</v>
      </c>
      <c r="W62" s="273" t="s">
        <v>417</v>
      </c>
      <c r="X62" s="273" t="s">
        <v>417</v>
      </c>
      <c r="Y62" s="273" t="s">
        <v>417</v>
      </c>
      <c r="Z62" s="273" t="s">
        <v>417</v>
      </c>
      <c r="AA62" s="273" t="s">
        <v>417</v>
      </c>
      <c r="AB62" s="273" t="s">
        <v>417</v>
      </c>
      <c r="AC62" s="273" t="s">
        <v>417</v>
      </c>
      <c r="AD62" s="273" t="s">
        <v>417</v>
      </c>
      <c r="AE62" s="273" t="s">
        <v>417</v>
      </c>
      <c r="AF62" s="273" t="s">
        <v>417</v>
      </c>
      <c r="AG62" s="273" t="s">
        <v>417</v>
      </c>
      <c r="AH62" s="273" t="s">
        <v>417</v>
      </c>
      <c r="AI62" s="273" t="s">
        <v>417</v>
      </c>
      <c r="AJ62" s="273" t="s">
        <v>417</v>
      </c>
      <c r="AK62" s="273" t="s">
        <v>417</v>
      </c>
      <c r="AL62" s="273" t="s">
        <v>417</v>
      </c>
      <c r="AM62" s="273" t="s">
        <v>417</v>
      </c>
      <c r="AN62" s="273" t="s">
        <v>417</v>
      </c>
      <c r="AO62" s="273" t="s">
        <v>417</v>
      </c>
      <c r="AP62" s="273" t="s">
        <v>417</v>
      </c>
      <c r="AQ62" s="273" t="s">
        <v>417</v>
      </c>
      <c r="AR62" s="273" t="s">
        <v>417</v>
      </c>
      <c r="AS62" s="273" t="s">
        <v>417</v>
      </c>
      <c r="AT62" s="273" t="s">
        <v>417</v>
      </c>
      <c r="AU62" s="273" t="s">
        <v>417</v>
      </c>
      <c r="AV62" s="273" t="s">
        <v>417</v>
      </c>
      <c r="AW62" s="273" t="s">
        <v>417</v>
      </c>
      <c r="AX62" s="273" t="s">
        <v>417</v>
      </c>
      <c r="AY62" s="273" t="s">
        <v>417</v>
      </c>
      <c r="AZ62" s="273" t="s">
        <v>417</v>
      </c>
      <c r="BA62" s="273" t="s">
        <v>417</v>
      </c>
      <c r="BB62" s="273" t="s">
        <v>417</v>
      </c>
      <c r="BC62" s="273" t="s">
        <v>417</v>
      </c>
      <c r="BD62" s="273" t="s">
        <v>417</v>
      </c>
      <c r="BE62" s="273" t="s">
        <v>417</v>
      </c>
    </row>
    <row r="63" spans="1:57" x14ac:dyDescent="0.35">
      <c r="A63" t="s">
        <v>163</v>
      </c>
      <c r="B63" t="s">
        <v>407</v>
      </c>
      <c r="C63" t="s">
        <v>392</v>
      </c>
      <c r="D63" s="273">
        <v>78</v>
      </c>
      <c r="E63" s="274">
        <v>64</v>
      </c>
      <c r="F63" s="275">
        <v>71</v>
      </c>
      <c r="G63" s="273">
        <v>2439</v>
      </c>
      <c r="H63" s="274">
        <v>2753</v>
      </c>
      <c r="I63" s="275">
        <v>5192</v>
      </c>
      <c r="J63" s="273">
        <v>78</v>
      </c>
      <c r="K63" s="274">
        <v>65</v>
      </c>
      <c r="L63" s="275">
        <v>71</v>
      </c>
      <c r="M63" s="273">
        <v>2439</v>
      </c>
      <c r="N63" s="274">
        <v>2753</v>
      </c>
      <c r="O63" s="275">
        <v>5192</v>
      </c>
      <c r="P63" s="273">
        <v>35.6</v>
      </c>
      <c r="Q63" s="274">
        <v>33.6</v>
      </c>
      <c r="R63" s="275">
        <v>34.5</v>
      </c>
      <c r="S63" s="273">
        <v>2439</v>
      </c>
      <c r="T63" s="274">
        <v>2753</v>
      </c>
      <c r="U63" s="275">
        <v>5192</v>
      </c>
      <c r="V63" s="273">
        <v>66</v>
      </c>
      <c r="W63" s="274">
        <v>57</v>
      </c>
      <c r="X63" s="275">
        <v>62</v>
      </c>
      <c r="Y63" s="273">
        <v>160</v>
      </c>
      <c r="Z63" s="274">
        <v>152</v>
      </c>
      <c r="AA63" s="275">
        <v>312</v>
      </c>
      <c r="AB63" s="273">
        <v>66</v>
      </c>
      <c r="AC63" s="274">
        <v>59</v>
      </c>
      <c r="AD63" s="275">
        <v>63</v>
      </c>
      <c r="AE63" s="273">
        <v>160</v>
      </c>
      <c r="AF63" s="274">
        <v>152</v>
      </c>
      <c r="AG63" s="275">
        <v>312</v>
      </c>
      <c r="AH63" s="273">
        <v>33.700000000000003</v>
      </c>
      <c r="AI63" s="274">
        <v>31.3</v>
      </c>
      <c r="AJ63" s="275">
        <v>32.5</v>
      </c>
      <c r="AK63" s="273">
        <v>160</v>
      </c>
      <c r="AL63" s="274">
        <v>152</v>
      </c>
      <c r="AM63" s="275">
        <v>312</v>
      </c>
      <c r="AN63" s="273">
        <v>77</v>
      </c>
      <c r="AO63" s="274">
        <v>64</v>
      </c>
      <c r="AP63" s="275">
        <v>70</v>
      </c>
      <c r="AQ63" s="273">
        <v>2643</v>
      </c>
      <c r="AR63" s="274">
        <v>2953</v>
      </c>
      <c r="AS63" s="275">
        <v>5596</v>
      </c>
      <c r="AT63" s="273">
        <v>77</v>
      </c>
      <c r="AU63" s="274">
        <v>65</v>
      </c>
      <c r="AV63" s="275">
        <v>71</v>
      </c>
      <c r="AW63" s="273">
        <v>2643</v>
      </c>
      <c r="AX63" s="274">
        <v>2953</v>
      </c>
      <c r="AY63" s="275">
        <v>5596</v>
      </c>
      <c r="AZ63" s="273">
        <v>35.5</v>
      </c>
      <c r="BA63" s="274">
        <v>33.4</v>
      </c>
      <c r="BB63" s="275">
        <v>34.4</v>
      </c>
      <c r="BC63" s="273">
        <v>2643</v>
      </c>
      <c r="BD63" s="274">
        <v>2953</v>
      </c>
      <c r="BE63" s="275">
        <v>5596</v>
      </c>
    </row>
    <row r="64" spans="1:57" x14ac:dyDescent="0.35">
      <c r="A64" t="s">
        <v>80</v>
      </c>
      <c r="B64" t="s">
        <v>325</v>
      </c>
      <c r="C64" t="s">
        <v>324</v>
      </c>
      <c r="D64" s="273">
        <v>78</v>
      </c>
      <c r="E64" s="274">
        <v>62</v>
      </c>
      <c r="F64" s="275">
        <v>70</v>
      </c>
      <c r="G64" s="273">
        <v>780</v>
      </c>
      <c r="H64" s="274">
        <v>827</v>
      </c>
      <c r="I64" s="275">
        <v>1607</v>
      </c>
      <c r="J64" s="273">
        <v>79</v>
      </c>
      <c r="K64" s="274">
        <v>65</v>
      </c>
      <c r="L64" s="275">
        <v>72</v>
      </c>
      <c r="M64" s="273">
        <v>780</v>
      </c>
      <c r="N64" s="274">
        <v>827</v>
      </c>
      <c r="O64" s="275">
        <v>1607</v>
      </c>
      <c r="P64" s="273">
        <v>35.6</v>
      </c>
      <c r="Q64" s="274">
        <v>33.299999999999997</v>
      </c>
      <c r="R64" s="275">
        <v>34.4</v>
      </c>
      <c r="S64" s="273">
        <v>780</v>
      </c>
      <c r="T64" s="274">
        <v>827</v>
      </c>
      <c r="U64" s="275">
        <v>1607</v>
      </c>
      <c r="V64" s="273">
        <v>57</v>
      </c>
      <c r="W64" s="274">
        <v>43</v>
      </c>
      <c r="X64" s="275">
        <v>50</v>
      </c>
      <c r="Y64" s="273">
        <v>320</v>
      </c>
      <c r="Z64" s="274">
        <v>333</v>
      </c>
      <c r="AA64" s="275">
        <v>653</v>
      </c>
      <c r="AB64" s="273">
        <v>61</v>
      </c>
      <c r="AC64" s="274">
        <v>48</v>
      </c>
      <c r="AD64" s="275">
        <v>54</v>
      </c>
      <c r="AE64" s="273">
        <v>320</v>
      </c>
      <c r="AF64" s="274">
        <v>333</v>
      </c>
      <c r="AG64" s="275">
        <v>653</v>
      </c>
      <c r="AH64" s="273">
        <v>31.3</v>
      </c>
      <c r="AI64" s="274">
        <v>29</v>
      </c>
      <c r="AJ64" s="275">
        <v>30.1</v>
      </c>
      <c r="AK64" s="273">
        <v>320</v>
      </c>
      <c r="AL64" s="274">
        <v>333</v>
      </c>
      <c r="AM64" s="275">
        <v>653</v>
      </c>
      <c r="AN64" s="273">
        <v>72</v>
      </c>
      <c r="AO64" s="274">
        <v>57</v>
      </c>
      <c r="AP64" s="275">
        <v>64</v>
      </c>
      <c r="AQ64" s="273">
        <v>1125</v>
      </c>
      <c r="AR64" s="274">
        <v>1188</v>
      </c>
      <c r="AS64" s="275">
        <v>2313</v>
      </c>
      <c r="AT64" s="273">
        <v>74</v>
      </c>
      <c r="AU64" s="274">
        <v>60</v>
      </c>
      <c r="AV64" s="275">
        <v>67</v>
      </c>
      <c r="AW64" s="273">
        <v>1125</v>
      </c>
      <c r="AX64" s="274">
        <v>1188</v>
      </c>
      <c r="AY64" s="275">
        <v>2313</v>
      </c>
      <c r="AZ64" s="273">
        <v>34.299999999999997</v>
      </c>
      <c r="BA64" s="274">
        <v>32</v>
      </c>
      <c r="BB64" s="275">
        <v>33.200000000000003</v>
      </c>
      <c r="BC64" s="273">
        <v>1125</v>
      </c>
      <c r="BD64" s="274">
        <v>1188</v>
      </c>
      <c r="BE64" s="275">
        <v>2313</v>
      </c>
    </row>
    <row r="65" spans="1:57" x14ac:dyDescent="0.35">
      <c r="A65" t="s">
        <v>81</v>
      </c>
      <c r="B65" t="s">
        <v>326</v>
      </c>
      <c r="C65" t="s">
        <v>324</v>
      </c>
      <c r="D65" s="273">
        <v>78</v>
      </c>
      <c r="E65" s="274">
        <v>63</v>
      </c>
      <c r="F65" s="275">
        <v>71</v>
      </c>
      <c r="G65" s="273">
        <v>1656</v>
      </c>
      <c r="H65" s="274">
        <v>1685</v>
      </c>
      <c r="I65" s="275">
        <v>3341</v>
      </c>
      <c r="J65" s="273">
        <v>80</v>
      </c>
      <c r="K65" s="274">
        <v>66</v>
      </c>
      <c r="L65" s="275">
        <v>73</v>
      </c>
      <c r="M65" s="273">
        <v>1656</v>
      </c>
      <c r="N65" s="274">
        <v>1685</v>
      </c>
      <c r="O65" s="275">
        <v>3341</v>
      </c>
      <c r="P65" s="273">
        <v>35.299999999999997</v>
      </c>
      <c r="Q65" s="274">
        <v>33.299999999999997</v>
      </c>
      <c r="R65" s="275">
        <v>34.299999999999997</v>
      </c>
      <c r="S65" s="273">
        <v>1656</v>
      </c>
      <c r="T65" s="274">
        <v>1685</v>
      </c>
      <c r="U65" s="275">
        <v>3341</v>
      </c>
      <c r="V65" s="273">
        <v>69</v>
      </c>
      <c r="W65" s="274">
        <v>46</v>
      </c>
      <c r="X65" s="275">
        <v>57</v>
      </c>
      <c r="Y65" s="273">
        <v>127</v>
      </c>
      <c r="Z65" s="274">
        <v>140</v>
      </c>
      <c r="AA65" s="275">
        <v>267</v>
      </c>
      <c r="AB65" s="273">
        <v>71</v>
      </c>
      <c r="AC65" s="274">
        <v>52</v>
      </c>
      <c r="AD65" s="275">
        <v>61</v>
      </c>
      <c r="AE65" s="273">
        <v>127</v>
      </c>
      <c r="AF65" s="274">
        <v>140</v>
      </c>
      <c r="AG65" s="275">
        <v>267</v>
      </c>
      <c r="AH65" s="273">
        <v>33.6</v>
      </c>
      <c r="AI65" s="274">
        <v>30.9</v>
      </c>
      <c r="AJ65" s="275">
        <v>32.1</v>
      </c>
      <c r="AK65" s="273">
        <v>127</v>
      </c>
      <c r="AL65" s="274">
        <v>140</v>
      </c>
      <c r="AM65" s="275">
        <v>267</v>
      </c>
      <c r="AN65" s="273">
        <v>77</v>
      </c>
      <c r="AO65" s="274">
        <v>62</v>
      </c>
      <c r="AP65" s="275">
        <v>69</v>
      </c>
      <c r="AQ65" s="273">
        <v>1799</v>
      </c>
      <c r="AR65" s="274">
        <v>1842</v>
      </c>
      <c r="AS65" s="275">
        <v>3641</v>
      </c>
      <c r="AT65" s="273">
        <v>79</v>
      </c>
      <c r="AU65" s="274">
        <v>65</v>
      </c>
      <c r="AV65" s="275">
        <v>72</v>
      </c>
      <c r="AW65" s="273">
        <v>1799</v>
      </c>
      <c r="AX65" s="274">
        <v>1842</v>
      </c>
      <c r="AY65" s="275">
        <v>3641</v>
      </c>
      <c r="AZ65" s="273">
        <v>35.1</v>
      </c>
      <c r="BA65" s="274">
        <v>33.1</v>
      </c>
      <c r="BB65" s="275">
        <v>34.1</v>
      </c>
      <c r="BC65" s="273">
        <v>1799</v>
      </c>
      <c r="BD65" s="274">
        <v>1842</v>
      </c>
      <c r="BE65" s="275">
        <v>3641</v>
      </c>
    </row>
    <row r="66" spans="1:57" x14ac:dyDescent="0.35">
      <c r="A66" t="s">
        <v>17</v>
      </c>
      <c r="B66" t="s">
        <v>263</v>
      </c>
      <c r="C66" t="s">
        <v>260</v>
      </c>
      <c r="D66" s="273">
        <v>75</v>
      </c>
      <c r="E66" s="274">
        <v>60</v>
      </c>
      <c r="F66" s="275">
        <v>67</v>
      </c>
      <c r="G66" s="273">
        <v>1448</v>
      </c>
      <c r="H66" s="274">
        <v>1527</v>
      </c>
      <c r="I66" s="275">
        <v>2975</v>
      </c>
      <c r="J66" s="273">
        <v>77</v>
      </c>
      <c r="K66" s="274">
        <v>64</v>
      </c>
      <c r="L66" s="275">
        <v>70</v>
      </c>
      <c r="M66" s="273">
        <v>1448</v>
      </c>
      <c r="N66" s="274">
        <v>1527</v>
      </c>
      <c r="O66" s="275">
        <v>2975</v>
      </c>
      <c r="P66" s="273">
        <v>35.700000000000003</v>
      </c>
      <c r="Q66" s="274">
        <v>33</v>
      </c>
      <c r="R66" s="275">
        <v>34.299999999999997</v>
      </c>
      <c r="S66" s="273">
        <v>1448</v>
      </c>
      <c r="T66" s="274">
        <v>1527</v>
      </c>
      <c r="U66" s="275">
        <v>2975</v>
      </c>
      <c r="V66" s="273">
        <v>63</v>
      </c>
      <c r="W66" s="274">
        <v>40</v>
      </c>
      <c r="X66" s="275">
        <v>51</v>
      </c>
      <c r="Y66" s="273">
        <v>532</v>
      </c>
      <c r="Z66" s="274">
        <v>589</v>
      </c>
      <c r="AA66" s="275">
        <v>1121</v>
      </c>
      <c r="AB66" s="273">
        <v>66</v>
      </c>
      <c r="AC66" s="274">
        <v>47</v>
      </c>
      <c r="AD66" s="275">
        <v>56</v>
      </c>
      <c r="AE66" s="273">
        <v>532</v>
      </c>
      <c r="AF66" s="274">
        <v>589</v>
      </c>
      <c r="AG66" s="275">
        <v>1121</v>
      </c>
      <c r="AH66" s="273">
        <v>32.6</v>
      </c>
      <c r="AI66" s="274">
        <v>28.7</v>
      </c>
      <c r="AJ66" s="275">
        <v>30.6</v>
      </c>
      <c r="AK66" s="273">
        <v>532</v>
      </c>
      <c r="AL66" s="274">
        <v>589</v>
      </c>
      <c r="AM66" s="275">
        <v>1121</v>
      </c>
      <c r="AN66" s="273">
        <v>71</v>
      </c>
      <c r="AO66" s="274">
        <v>55</v>
      </c>
      <c r="AP66" s="275">
        <v>63</v>
      </c>
      <c r="AQ66" s="273">
        <v>2011</v>
      </c>
      <c r="AR66" s="274">
        <v>2146</v>
      </c>
      <c r="AS66" s="275">
        <v>4157</v>
      </c>
      <c r="AT66" s="273">
        <v>74</v>
      </c>
      <c r="AU66" s="274">
        <v>59</v>
      </c>
      <c r="AV66" s="275">
        <v>66</v>
      </c>
      <c r="AW66" s="273">
        <v>2011</v>
      </c>
      <c r="AX66" s="274">
        <v>2146</v>
      </c>
      <c r="AY66" s="275">
        <v>4157</v>
      </c>
      <c r="AZ66" s="273">
        <v>34.799999999999997</v>
      </c>
      <c r="BA66" s="274">
        <v>31.7</v>
      </c>
      <c r="BB66" s="275">
        <v>33.200000000000003</v>
      </c>
      <c r="BC66" s="273">
        <v>2011</v>
      </c>
      <c r="BD66" s="274">
        <v>2146</v>
      </c>
      <c r="BE66" s="275">
        <v>4157</v>
      </c>
    </row>
    <row r="67" spans="1:57" x14ac:dyDescent="0.35">
      <c r="A67" t="s">
        <v>18</v>
      </c>
      <c r="B67" t="s">
        <v>264</v>
      </c>
      <c r="C67" t="s">
        <v>260</v>
      </c>
      <c r="D67" s="273">
        <v>78</v>
      </c>
      <c r="E67" s="274">
        <v>63</v>
      </c>
      <c r="F67" s="275">
        <v>70</v>
      </c>
      <c r="G67" s="273">
        <v>996</v>
      </c>
      <c r="H67" s="274">
        <v>1007</v>
      </c>
      <c r="I67" s="275">
        <v>2003</v>
      </c>
      <c r="J67" s="273">
        <v>79</v>
      </c>
      <c r="K67" s="274">
        <v>64</v>
      </c>
      <c r="L67" s="275">
        <v>72</v>
      </c>
      <c r="M67" s="273">
        <v>996</v>
      </c>
      <c r="N67" s="274">
        <v>1007</v>
      </c>
      <c r="O67" s="275">
        <v>2003</v>
      </c>
      <c r="P67" s="273">
        <v>36.700000000000003</v>
      </c>
      <c r="Q67" s="274">
        <v>34.5</v>
      </c>
      <c r="R67" s="275">
        <v>35.6</v>
      </c>
      <c r="S67" s="273">
        <v>996</v>
      </c>
      <c r="T67" s="274">
        <v>1007</v>
      </c>
      <c r="U67" s="275">
        <v>2003</v>
      </c>
      <c r="V67" s="273">
        <v>64</v>
      </c>
      <c r="W67" s="274">
        <v>46</v>
      </c>
      <c r="X67" s="275">
        <v>54</v>
      </c>
      <c r="Y67" s="273">
        <v>212</v>
      </c>
      <c r="Z67" s="274">
        <v>238</v>
      </c>
      <c r="AA67" s="275">
        <v>450</v>
      </c>
      <c r="AB67" s="273">
        <v>66</v>
      </c>
      <c r="AC67" s="274">
        <v>48</v>
      </c>
      <c r="AD67" s="275">
        <v>56</v>
      </c>
      <c r="AE67" s="273">
        <v>212</v>
      </c>
      <c r="AF67" s="274">
        <v>238</v>
      </c>
      <c r="AG67" s="275">
        <v>450</v>
      </c>
      <c r="AH67" s="273">
        <v>32.700000000000003</v>
      </c>
      <c r="AI67" s="274">
        <v>30.1</v>
      </c>
      <c r="AJ67" s="275">
        <v>31.3</v>
      </c>
      <c r="AK67" s="273">
        <v>212</v>
      </c>
      <c r="AL67" s="274">
        <v>238</v>
      </c>
      <c r="AM67" s="275">
        <v>450</v>
      </c>
      <c r="AN67" s="273">
        <v>75</v>
      </c>
      <c r="AO67" s="274">
        <v>60</v>
      </c>
      <c r="AP67" s="275">
        <v>67</v>
      </c>
      <c r="AQ67" s="273">
        <v>1223</v>
      </c>
      <c r="AR67" s="274">
        <v>1258</v>
      </c>
      <c r="AS67" s="275">
        <v>2481</v>
      </c>
      <c r="AT67" s="273">
        <v>76</v>
      </c>
      <c r="AU67" s="274">
        <v>61</v>
      </c>
      <c r="AV67" s="275">
        <v>69</v>
      </c>
      <c r="AW67" s="273">
        <v>1223</v>
      </c>
      <c r="AX67" s="274">
        <v>1258</v>
      </c>
      <c r="AY67" s="275">
        <v>2481</v>
      </c>
      <c r="AZ67" s="273">
        <v>36</v>
      </c>
      <c r="BA67" s="274">
        <v>33.6</v>
      </c>
      <c r="BB67" s="275">
        <v>34.799999999999997</v>
      </c>
      <c r="BC67" s="273">
        <v>1223</v>
      </c>
      <c r="BD67" s="274">
        <v>1258</v>
      </c>
      <c r="BE67" s="275">
        <v>2481</v>
      </c>
    </row>
    <row r="68" spans="1:57" x14ac:dyDescent="0.35">
      <c r="A68" t="s">
        <v>26</v>
      </c>
      <c r="B68" t="s">
        <v>272</v>
      </c>
      <c r="C68" t="s">
        <v>260</v>
      </c>
      <c r="D68" s="273">
        <v>77</v>
      </c>
      <c r="E68" s="274">
        <v>61</v>
      </c>
      <c r="F68" s="275">
        <v>68</v>
      </c>
      <c r="G68" s="273">
        <v>2068</v>
      </c>
      <c r="H68" s="274">
        <v>2122</v>
      </c>
      <c r="I68" s="275">
        <v>4190</v>
      </c>
      <c r="J68" s="273">
        <v>78</v>
      </c>
      <c r="K68" s="274">
        <v>63</v>
      </c>
      <c r="L68" s="275">
        <v>70</v>
      </c>
      <c r="M68" s="273">
        <v>2068</v>
      </c>
      <c r="N68" s="274">
        <v>2122</v>
      </c>
      <c r="O68" s="275">
        <v>4190</v>
      </c>
      <c r="P68" s="273">
        <v>35</v>
      </c>
      <c r="Q68" s="274">
        <v>32.4</v>
      </c>
      <c r="R68" s="275">
        <v>33.700000000000003</v>
      </c>
      <c r="S68" s="273">
        <v>2068</v>
      </c>
      <c r="T68" s="274">
        <v>2122</v>
      </c>
      <c r="U68" s="275">
        <v>4190</v>
      </c>
      <c r="V68" s="273">
        <v>68</v>
      </c>
      <c r="W68" s="274">
        <v>49</v>
      </c>
      <c r="X68" s="275">
        <v>58</v>
      </c>
      <c r="Y68" s="273">
        <v>1374</v>
      </c>
      <c r="Z68" s="274">
        <v>1471</v>
      </c>
      <c r="AA68" s="275">
        <v>2845</v>
      </c>
      <c r="AB68" s="273">
        <v>70</v>
      </c>
      <c r="AC68" s="274">
        <v>54</v>
      </c>
      <c r="AD68" s="275">
        <v>62</v>
      </c>
      <c r="AE68" s="273">
        <v>1374</v>
      </c>
      <c r="AF68" s="274">
        <v>1471</v>
      </c>
      <c r="AG68" s="275">
        <v>2845</v>
      </c>
      <c r="AH68" s="273">
        <v>33</v>
      </c>
      <c r="AI68" s="274">
        <v>29.9</v>
      </c>
      <c r="AJ68" s="275">
        <v>31.4</v>
      </c>
      <c r="AK68" s="273">
        <v>1374</v>
      </c>
      <c r="AL68" s="274">
        <v>1471</v>
      </c>
      <c r="AM68" s="275">
        <v>2845</v>
      </c>
      <c r="AN68" s="273">
        <v>72</v>
      </c>
      <c r="AO68" s="274">
        <v>55</v>
      </c>
      <c r="AP68" s="275">
        <v>64</v>
      </c>
      <c r="AQ68" s="273">
        <v>3530</v>
      </c>
      <c r="AR68" s="274">
        <v>3669</v>
      </c>
      <c r="AS68" s="275">
        <v>7199</v>
      </c>
      <c r="AT68" s="273">
        <v>74</v>
      </c>
      <c r="AU68" s="274">
        <v>59</v>
      </c>
      <c r="AV68" s="275">
        <v>66</v>
      </c>
      <c r="AW68" s="273">
        <v>3530</v>
      </c>
      <c r="AX68" s="274">
        <v>3669</v>
      </c>
      <c r="AY68" s="275">
        <v>7199</v>
      </c>
      <c r="AZ68" s="273">
        <v>34.1</v>
      </c>
      <c r="BA68" s="274">
        <v>31.3</v>
      </c>
      <c r="BB68" s="275">
        <v>32.700000000000003</v>
      </c>
      <c r="BC68" s="273">
        <v>3530</v>
      </c>
      <c r="BD68" s="274">
        <v>3669</v>
      </c>
      <c r="BE68" s="275">
        <v>7199</v>
      </c>
    </row>
    <row r="69" spans="1:57" x14ac:dyDescent="0.35">
      <c r="A69" t="s">
        <v>27</v>
      </c>
      <c r="B69" t="s">
        <v>273</v>
      </c>
      <c r="C69" t="s">
        <v>260</v>
      </c>
      <c r="D69" s="273">
        <v>78</v>
      </c>
      <c r="E69" s="274">
        <v>58</v>
      </c>
      <c r="F69" s="275">
        <v>68</v>
      </c>
      <c r="G69" s="273">
        <v>1106</v>
      </c>
      <c r="H69" s="274">
        <v>1090</v>
      </c>
      <c r="I69" s="275">
        <v>2196</v>
      </c>
      <c r="J69" s="273">
        <v>79</v>
      </c>
      <c r="K69" s="274">
        <v>60</v>
      </c>
      <c r="L69" s="275">
        <v>70</v>
      </c>
      <c r="M69" s="273">
        <v>1106</v>
      </c>
      <c r="N69" s="274">
        <v>1090</v>
      </c>
      <c r="O69" s="275">
        <v>2196</v>
      </c>
      <c r="P69" s="273">
        <v>35.299999999999997</v>
      </c>
      <c r="Q69" s="274">
        <v>32.4</v>
      </c>
      <c r="R69" s="275">
        <v>33.9</v>
      </c>
      <c r="S69" s="273">
        <v>1106</v>
      </c>
      <c r="T69" s="274">
        <v>1090</v>
      </c>
      <c r="U69" s="275">
        <v>2196</v>
      </c>
      <c r="V69" s="273">
        <v>57</v>
      </c>
      <c r="W69" s="274">
        <v>41</v>
      </c>
      <c r="X69" s="275">
        <v>49</v>
      </c>
      <c r="Y69" s="273">
        <v>585</v>
      </c>
      <c r="Z69" s="274">
        <v>544</v>
      </c>
      <c r="AA69" s="275">
        <v>1129</v>
      </c>
      <c r="AB69" s="273">
        <v>60</v>
      </c>
      <c r="AC69" s="274">
        <v>46</v>
      </c>
      <c r="AD69" s="275">
        <v>53</v>
      </c>
      <c r="AE69" s="273">
        <v>585</v>
      </c>
      <c r="AF69" s="274">
        <v>544</v>
      </c>
      <c r="AG69" s="275">
        <v>1129</v>
      </c>
      <c r="AH69" s="273">
        <v>30.7</v>
      </c>
      <c r="AI69" s="274">
        <v>28.2</v>
      </c>
      <c r="AJ69" s="275">
        <v>29.5</v>
      </c>
      <c r="AK69" s="273">
        <v>585</v>
      </c>
      <c r="AL69" s="274">
        <v>544</v>
      </c>
      <c r="AM69" s="275">
        <v>1129</v>
      </c>
      <c r="AN69" s="273">
        <v>70</v>
      </c>
      <c r="AO69" s="274">
        <v>52</v>
      </c>
      <c r="AP69" s="275">
        <v>61</v>
      </c>
      <c r="AQ69" s="273">
        <v>1715</v>
      </c>
      <c r="AR69" s="274">
        <v>1664</v>
      </c>
      <c r="AS69" s="275">
        <v>3379</v>
      </c>
      <c r="AT69" s="273">
        <v>72</v>
      </c>
      <c r="AU69" s="274">
        <v>55</v>
      </c>
      <c r="AV69" s="275">
        <v>64</v>
      </c>
      <c r="AW69" s="273">
        <v>1715</v>
      </c>
      <c r="AX69" s="274">
        <v>1664</v>
      </c>
      <c r="AY69" s="275">
        <v>3379</v>
      </c>
      <c r="AZ69" s="273">
        <v>33.700000000000003</v>
      </c>
      <c r="BA69" s="274">
        <v>30.9</v>
      </c>
      <c r="BB69" s="275">
        <v>32.299999999999997</v>
      </c>
      <c r="BC69" s="273">
        <v>1715</v>
      </c>
      <c r="BD69" s="274">
        <v>1664</v>
      </c>
      <c r="BE69" s="275">
        <v>3379</v>
      </c>
    </row>
    <row r="70" spans="1:57" x14ac:dyDescent="0.35">
      <c r="A70" t="s">
        <v>28</v>
      </c>
      <c r="B70" t="s">
        <v>274</v>
      </c>
      <c r="C70" t="s">
        <v>260</v>
      </c>
      <c r="D70" s="273">
        <v>75</v>
      </c>
      <c r="E70" s="274">
        <v>55</v>
      </c>
      <c r="F70" s="275">
        <v>65</v>
      </c>
      <c r="G70" s="273">
        <v>1081</v>
      </c>
      <c r="H70" s="274">
        <v>1173</v>
      </c>
      <c r="I70" s="275">
        <v>2254</v>
      </c>
      <c r="J70" s="273">
        <v>76</v>
      </c>
      <c r="K70" s="274">
        <v>58</v>
      </c>
      <c r="L70" s="275">
        <v>67</v>
      </c>
      <c r="M70" s="273">
        <v>1081</v>
      </c>
      <c r="N70" s="274">
        <v>1173</v>
      </c>
      <c r="O70" s="275">
        <v>2254</v>
      </c>
      <c r="P70" s="273">
        <v>34.700000000000003</v>
      </c>
      <c r="Q70" s="274">
        <v>31.6</v>
      </c>
      <c r="R70" s="275">
        <v>33.1</v>
      </c>
      <c r="S70" s="273">
        <v>1081</v>
      </c>
      <c r="T70" s="274">
        <v>1173</v>
      </c>
      <c r="U70" s="275">
        <v>2254</v>
      </c>
      <c r="V70" s="273">
        <v>64</v>
      </c>
      <c r="W70" s="274">
        <v>42</v>
      </c>
      <c r="X70" s="275">
        <v>53</v>
      </c>
      <c r="Y70" s="273">
        <v>400</v>
      </c>
      <c r="Z70" s="274">
        <v>409</v>
      </c>
      <c r="AA70" s="275">
        <v>809</v>
      </c>
      <c r="AB70" s="273">
        <v>67</v>
      </c>
      <c r="AC70" s="274">
        <v>49</v>
      </c>
      <c r="AD70" s="275">
        <v>58</v>
      </c>
      <c r="AE70" s="273">
        <v>400</v>
      </c>
      <c r="AF70" s="274">
        <v>409</v>
      </c>
      <c r="AG70" s="275">
        <v>809</v>
      </c>
      <c r="AH70" s="273">
        <v>32</v>
      </c>
      <c r="AI70" s="274">
        <v>28.6</v>
      </c>
      <c r="AJ70" s="275">
        <v>30.3</v>
      </c>
      <c r="AK70" s="273">
        <v>400</v>
      </c>
      <c r="AL70" s="274">
        <v>409</v>
      </c>
      <c r="AM70" s="275">
        <v>809</v>
      </c>
      <c r="AN70" s="273">
        <v>71</v>
      </c>
      <c r="AO70" s="274">
        <v>51</v>
      </c>
      <c r="AP70" s="275">
        <v>61</v>
      </c>
      <c r="AQ70" s="273">
        <v>1498</v>
      </c>
      <c r="AR70" s="274">
        <v>1604</v>
      </c>
      <c r="AS70" s="275">
        <v>3102</v>
      </c>
      <c r="AT70" s="273">
        <v>73</v>
      </c>
      <c r="AU70" s="274">
        <v>55</v>
      </c>
      <c r="AV70" s="275">
        <v>64</v>
      </c>
      <c r="AW70" s="273">
        <v>1498</v>
      </c>
      <c r="AX70" s="274">
        <v>1604</v>
      </c>
      <c r="AY70" s="275">
        <v>3102</v>
      </c>
      <c r="AZ70" s="273">
        <v>33.9</v>
      </c>
      <c r="BA70" s="274">
        <v>30.8</v>
      </c>
      <c r="BB70" s="275">
        <v>32.299999999999997</v>
      </c>
      <c r="BC70" s="273">
        <v>1498</v>
      </c>
      <c r="BD70" s="274">
        <v>1604</v>
      </c>
      <c r="BE70" s="275">
        <v>3102</v>
      </c>
    </row>
    <row r="71" spans="1:57" x14ac:dyDescent="0.35">
      <c r="A71" t="s">
        <v>29</v>
      </c>
      <c r="B71" t="s">
        <v>275</v>
      </c>
      <c r="C71" t="s">
        <v>260</v>
      </c>
      <c r="D71" s="273">
        <v>77</v>
      </c>
      <c r="E71" s="274">
        <v>63</v>
      </c>
      <c r="F71" s="275">
        <v>70</v>
      </c>
      <c r="G71" s="273">
        <v>1256</v>
      </c>
      <c r="H71" s="274">
        <v>1290</v>
      </c>
      <c r="I71" s="275">
        <v>2546</v>
      </c>
      <c r="J71" s="273">
        <v>78</v>
      </c>
      <c r="K71" s="274">
        <v>65</v>
      </c>
      <c r="L71" s="275">
        <v>71</v>
      </c>
      <c r="M71" s="273">
        <v>1256</v>
      </c>
      <c r="N71" s="274">
        <v>1290</v>
      </c>
      <c r="O71" s="275">
        <v>2546</v>
      </c>
      <c r="P71" s="273">
        <v>35.1</v>
      </c>
      <c r="Q71" s="274">
        <v>32.9</v>
      </c>
      <c r="R71" s="275">
        <v>34</v>
      </c>
      <c r="S71" s="273">
        <v>1256</v>
      </c>
      <c r="T71" s="274">
        <v>1290</v>
      </c>
      <c r="U71" s="275">
        <v>2546</v>
      </c>
      <c r="V71" s="273">
        <v>73</v>
      </c>
      <c r="W71" s="274">
        <v>54</v>
      </c>
      <c r="X71" s="275">
        <v>63</v>
      </c>
      <c r="Y71" s="273">
        <v>278</v>
      </c>
      <c r="Z71" s="274">
        <v>316</v>
      </c>
      <c r="AA71" s="275">
        <v>594</v>
      </c>
      <c r="AB71" s="273">
        <v>74</v>
      </c>
      <c r="AC71" s="274">
        <v>56</v>
      </c>
      <c r="AD71" s="275">
        <v>64</v>
      </c>
      <c r="AE71" s="273">
        <v>278</v>
      </c>
      <c r="AF71" s="274">
        <v>316</v>
      </c>
      <c r="AG71" s="275">
        <v>594</v>
      </c>
      <c r="AH71" s="273">
        <v>32.9</v>
      </c>
      <c r="AI71" s="274">
        <v>30.3</v>
      </c>
      <c r="AJ71" s="275">
        <v>31.5</v>
      </c>
      <c r="AK71" s="273">
        <v>278</v>
      </c>
      <c r="AL71" s="274">
        <v>316</v>
      </c>
      <c r="AM71" s="275">
        <v>594</v>
      </c>
      <c r="AN71" s="273">
        <v>74</v>
      </c>
      <c r="AO71" s="274">
        <v>59</v>
      </c>
      <c r="AP71" s="275">
        <v>66</v>
      </c>
      <c r="AQ71" s="273">
        <v>1611</v>
      </c>
      <c r="AR71" s="274">
        <v>1712</v>
      </c>
      <c r="AS71" s="275">
        <v>3323</v>
      </c>
      <c r="AT71" s="273">
        <v>75</v>
      </c>
      <c r="AU71" s="274">
        <v>61</v>
      </c>
      <c r="AV71" s="275">
        <v>68</v>
      </c>
      <c r="AW71" s="273">
        <v>1611</v>
      </c>
      <c r="AX71" s="274">
        <v>1712</v>
      </c>
      <c r="AY71" s="275">
        <v>3323</v>
      </c>
      <c r="AZ71" s="273">
        <v>34.5</v>
      </c>
      <c r="BA71" s="274">
        <v>32.1</v>
      </c>
      <c r="BB71" s="275">
        <v>33.299999999999997</v>
      </c>
      <c r="BC71" s="273">
        <v>1611</v>
      </c>
      <c r="BD71" s="274">
        <v>1712</v>
      </c>
      <c r="BE71" s="275">
        <v>3323</v>
      </c>
    </row>
    <row r="72" spans="1:57" x14ac:dyDescent="0.35">
      <c r="A72" t="s">
        <v>32</v>
      </c>
      <c r="B72" t="s">
        <v>278</v>
      </c>
      <c r="C72" t="s">
        <v>260</v>
      </c>
      <c r="D72" s="273">
        <v>77</v>
      </c>
      <c r="E72" s="274">
        <v>63</v>
      </c>
      <c r="F72" s="275">
        <v>70</v>
      </c>
      <c r="G72" s="273">
        <v>1619</v>
      </c>
      <c r="H72" s="274">
        <v>1620</v>
      </c>
      <c r="I72" s="275">
        <v>3239</v>
      </c>
      <c r="J72" s="273">
        <v>78</v>
      </c>
      <c r="K72" s="274">
        <v>66</v>
      </c>
      <c r="L72" s="275">
        <v>72</v>
      </c>
      <c r="M72" s="273">
        <v>1619</v>
      </c>
      <c r="N72" s="274">
        <v>1620</v>
      </c>
      <c r="O72" s="275">
        <v>3239</v>
      </c>
      <c r="P72" s="273">
        <v>37</v>
      </c>
      <c r="Q72" s="274">
        <v>34.299999999999997</v>
      </c>
      <c r="R72" s="275">
        <v>35.6</v>
      </c>
      <c r="S72" s="273">
        <v>1619</v>
      </c>
      <c r="T72" s="274">
        <v>1620</v>
      </c>
      <c r="U72" s="275">
        <v>3239</v>
      </c>
      <c r="V72" s="273">
        <v>65</v>
      </c>
      <c r="W72" s="274">
        <v>59</v>
      </c>
      <c r="X72" s="275">
        <v>62</v>
      </c>
      <c r="Y72" s="273">
        <v>156</v>
      </c>
      <c r="Z72" s="274">
        <v>185</v>
      </c>
      <c r="AA72" s="275">
        <v>341</v>
      </c>
      <c r="AB72" s="273">
        <v>71</v>
      </c>
      <c r="AC72" s="274">
        <v>62</v>
      </c>
      <c r="AD72" s="275">
        <v>66</v>
      </c>
      <c r="AE72" s="273">
        <v>156</v>
      </c>
      <c r="AF72" s="274">
        <v>185</v>
      </c>
      <c r="AG72" s="275">
        <v>341</v>
      </c>
      <c r="AH72" s="273">
        <v>34</v>
      </c>
      <c r="AI72" s="274">
        <v>32.9</v>
      </c>
      <c r="AJ72" s="275">
        <v>33.4</v>
      </c>
      <c r="AK72" s="273">
        <v>156</v>
      </c>
      <c r="AL72" s="274">
        <v>185</v>
      </c>
      <c r="AM72" s="275">
        <v>341</v>
      </c>
      <c r="AN72" s="273">
        <v>76</v>
      </c>
      <c r="AO72" s="274">
        <v>63</v>
      </c>
      <c r="AP72" s="275">
        <v>70</v>
      </c>
      <c r="AQ72" s="273">
        <v>1819</v>
      </c>
      <c r="AR72" s="274">
        <v>1845</v>
      </c>
      <c r="AS72" s="275">
        <v>3664</v>
      </c>
      <c r="AT72" s="273">
        <v>78</v>
      </c>
      <c r="AU72" s="274">
        <v>66</v>
      </c>
      <c r="AV72" s="275">
        <v>72</v>
      </c>
      <c r="AW72" s="273">
        <v>1819</v>
      </c>
      <c r="AX72" s="274">
        <v>1845</v>
      </c>
      <c r="AY72" s="275">
        <v>3664</v>
      </c>
      <c r="AZ72" s="273">
        <v>36.700000000000003</v>
      </c>
      <c r="BA72" s="274">
        <v>34.200000000000003</v>
      </c>
      <c r="BB72" s="275">
        <v>35.5</v>
      </c>
      <c r="BC72" s="273">
        <v>1819</v>
      </c>
      <c r="BD72" s="274">
        <v>1845</v>
      </c>
      <c r="BE72" s="275">
        <v>3664</v>
      </c>
    </row>
    <row r="73" spans="1:57" x14ac:dyDescent="0.35">
      <c r="A73" t="s">
        <v>33</v>
      </c>
      <c r="B73" t="s">
        <v>279</v>
      </c>
      <c r="C73" t="s">
        <v>260</v>
      </c>
      <c r="D73" s="273">
        <v>73</v>
      </c>
      <c r="E73" s="274">
        <v>59</v>
      </c>
      <c r="F73" s="275">
        <v>66</v>
      </c>
      <c r="G73" s="273">
        <v>1343</v>
      </c>
      <c r="H73" s="274">
        <v>1357</v>
      </c>
      <c r="I73" s="275">
        <v>2700</v>
      </c>
      <c r="J73" s="273">
        <v>75</v>
      </c>
      <c r="K73" s="274">
        <v>62</v>
      </c>
      <c r="L73" s="275">
        <v>68</v>
      </c>
      <c r="M73" s="273">
        <v>1343</v>
      </c>
      <c r="N73" s="274">
        <v>1357</v>
      </c>
      <c r="O73" s="275">
        <v>2700</v>
      </c>
      <c r="P73" s="273">
        <v>34.299999999999997</v>
      </c>
      <c r="Q73" s="274">
        <v>31.9</v>
      </c>
      <c r="R73" s="275">
        <v>33.1</v>
      </c>
      <c r="S73" s="273">
        <v>1343</v>
      </c>
      <c r="T73" s="274">
        <v>1357</v>
      </c>
      <c r="U73" s="275">
        <v>2700</v>
      </c>
      <c r="V73" s="273">
        <v>59</v>
      </c>
      <c r="W73" s="274">
        <v>42</v>
      </c>
      <c r="X73" s="275">
        <v>49</v>
      </c>
      <c r="Y73" s="273">
        <v>164</v>
      </c>
      <c r="Z73" s="274">
        <v>200</v>
      </c>
      <c r="AA73" s="275">
        <v>364</v>
      </c>
      <c r="AB73" s="273">
        <v>65</v>
      </c>
      <c r="AC73" s="274">
        <v>46</v>
      </c>
      <c r="AD73" s="275">
        <v>54</v>
      </c>
      <c r="AE73" s="273">
        <v>164</v>
      </c>
      <c r="AF73" s="274">
        <v>200</v>
      </c>
      <c r="AG73" s="275">
        <v>364</v>
      </c>
      <c r="AH73" s="273">
        <v>31.3</v>
      </c>
      <c r="AI73" s="274">
        <v>28.7</v>
      </c>
      <c r="AJ73" s="275">
        <v>29.9</v>
      </c>
      <c r="AK73" s="273">
        <v>164</v>
      </c>
      <c r="AL73" s="274">
        <v>200</v>
      </c>
      <c r="AM73" s="275">
        <v>364</v>
      </c>
      <c r="AN73" s="273">
        <v>71</v>
      </c>
      <c r="AO73" s="274">
        <v>56</v>
      </c>
      <c r="AP73" s="275">
        <v>64</v>
      </c>
      <c r="AQ73" s="273">
        <v>1517</v>
      </c>
      <c r="AR73" s="274">
        <v>1571</v>
      </c>
      <c r="AS73" s="275">
        <v>3088</v>
      </c>
      <c r="AT73" s="273">
        <v>73</v>
      </c>
      <c r="AU73" s="274">
        <v>59</v>
      </c>
      <c r="AV73" s="275">
        <v>66</v>
      </c>
      <c r="AW73" s="273">
        <v>1517</v>
      </c>
      <c r="AX73" s="274">
        <v>1571</v>
      </c>
      <c r="AY73" s="275">
        <v>3088</v>
      </c>
      <c r="AZ73" s="273">
        <v>34</v>
      </c>
      <c r="BA73" s="274">
        <v>31.5</v>
      </c>
      <c r="BB73" s="275">
        <v>32.700000000000003</v>
      </c>
      <c r="BC73" s="273">
        <v>1517</v>
      </c>
      <c r="BD73" s="274">
        <v>1571</v>
      </c>
      <c r="BE73" s="275">
        <v>3088</v>
      </c>
    </row>
    <row r="74" spans="1:57" x14ac:dyDescent="0.35">
      <c r="A74" t="s">
        <v>34</v>
      </c>
      <c r="B74" t="s">
        <v>280</v>
      </c>
      <c r="C74" t="s">
        <v>260</v>
      </c>
      <c r="D74" s="273">
        <v>82</v>
      </c>
      <c r="E74" s="274">
        <v>67</v>
      </c>
      <c r="F74" s="275">
        <v>74</v>
      </c>
      <c r="G74" s="273">
        <v>1211</v>
      </c>
      <c r="H74" s="274">
        <v>1295</v>
      </c>
      <c r="I74" s="275">
        <v>2506</v>
      </c>
      <c r="J74" s="273">
        <v>82</v>
      </c>
      <c r="K74" s="274">
        <v>68</v>
      </c>
      <c r="L74" s="275">
        <v>75</v>
      </c>
      <c r="M74" s="273">
        <v>1211</v>
      </c>
      <c r="N74" s="274">
        <v>1295</v>
      </c>
      <c r="O74" s="275">
        <v>2506</v>
      </c>
      <c r="P74" s="273">
        <v>39.1</v>
      </c>
      <c r="Q74" s="274">
        <v>36.1</v>
      </c>
      <c r="R74" s="275">
        <v>37.5</v>
      </c>
      <c r="S74" s="273">
        <v>1211</v>
      </c>
      <c r="T74" s="274">
        <v>1295</v>
      </c>
      <c r="U74" s="275">
        <v>2506</v>
      </c>
      <c r="V74" s="273">
        <v>71</v>
      </c>
      <c r="W74" s="274">
        <v>56</v>
      </c>
      <c r="X74" s="275">
        <v>63</v>
      </c>
      <c r="Y74" s="273">
        <v>286</v>
      </c>
      <c r="Z74" s="274">
        <v>306</v>
      </c>
      <c r="AA74" s="275">
        <v>592</v>
      </c>
      <c r="AB74" s="273">
        <v>73</v>
      </c>
      <c r="AC74" s="274">
        <v>58</v>
      </c>
      <c r="AD74" s="275">
        <v>65</v>
      </c>
      <c r="AE74" s="273">
        <v>286</v>
      </c>
      <c r="AF74" s="274">
        <v>306</v>
      </c>
      <c r="AG74" s="275">
        <v>592</v>
      </c>
      <c r="AH74" s="273">
        <v>35.799999999999997</v>
      </c>
      <c r="AI74" s="274">
        <v>32.6</v>
      </c>
      <c r="AJ74" s="275">
        <v>34.200000000000003</v>
      </c>
      <c r="AK74" s="273">
        <v>286</v>
      </c>
      <c r="AL74" s="274">
        <v>306</v>
      </c>
      <c r="AM74" s="275">
        <v>592</v>
      </c>
      <c r="AN74" s="273">
        <v>79</v>
      </c>
      <c r="AO74" s="274">
        <v>65</v>
      </c>
      <c r="AP74" s="275">
        <v>72</v>
      </c>
      <c r="AQ74" s="273">
        <v>1522</v>
      </c>
      <c r="AR74" s="274">
        <v>1639</v>
      </c>
      <c r="AS74" s="275">
        <v>3161</v>
      </c>
      <c r="AT74" s="273">
        <v>80</v>
      </c>
      <c r="AU74" s="274">
        <v>66</v>
      </c>
      <c r="AV74" s="275">
        <v>73</v>
      </c>
      <c r="AW74" s="273">
        <v>1522</v>
      </c>
      <c r="AX74" s="274">
        <v>1639</v>
      </c>
      <c r="AY74" s="275">
        <v>3161</v>
      </c>
      <c r="AZ74" s="273">
        <v>38.4</v>
      </c>
      <c r="BA74" s="274">
        <v>35.5</v>
      </c>
      <c r="BB74" s="275">
        <v>36.9</v>
      </c>
      <c r="BC74" s="273">
        <v>1522</v>
      </c>
      <c r="BD74" s="274">
        <v>1639</v>
      </c>
      <c r="BE74" s="275">
        <v>3161</v>
      </c>
    </row>
    <row r="75" spans="1:57" x14ac:dyDescent="0.35">
      <c r="A75" t="s">
        <v>36</v>
      </c>
      <c r="B75" t="s">
        <v>282</v>
      </c>
      <c r="C75" t="s">
        <v>260</v>
      </c>
      <c r="D75" s="273">
        <v>75</v>
      </c>
      <c r="E75" s="274">
        <v>58</v>
      </c>
      <c r="F75" s="275">
        <v>66</v>
      </c>
      <c r="G75" s="273">
        <v>1740</v>
      </c>
      <c r="H75" s="274">
        <v>1850</v>
      </c>
      <c r="I75" s="275">
        <v>3590</v>
      </c>
      <c r="J75" s="273">
        <v>78</v>
      </c>
      <c r="K75" s="274">
        <v>62</v>
      </c>
      <c r="L75" s="275">
        <v>70</v>
      </c>
      <c r="M75" s="273">
        <v>1740</v>
      </c>
      <c r="N75" s="274">
        <v>1850</v>
      </c>
      <c r="O75" s="275">
        <v>3590</v>
      </c>
      <c r="P75" s="273">
        <v>34.9</v>
      </c>
      <c r="Q75" s="274">
        <v>32.200000000000003</v>
      </c>
      <c r="R75" s="275">
        <v>33.5</v>
      </c>
      <c r="S75" s="273">
        <v>1740</v>
      </c>
      <c r="T75" s="274">
        <v>1850</v>
      </c>
      <c r="U75" s="275">
        <v>3590</v>
      </c>
      <c r="V75" s="273">
        <v>63</v>
      </c>
      <c r="W75" s="274">
        <v>42</v>
      </c>
      <c r="X75" s="275">
        <v>54</v>
      </c>
      <c r="Y75" s="273">
        <v>109</v>
      </c>
      <c r="Z75" s="274">
        <v>88</v>
      </c>
      <c r="AA75" s="275">
        <v>197</v>
      </c>
      <c r="AB75" s="273">
        <v>70</v>
      </c>
      <c r="AC75" s="274">
        <v>50</v>
      </c>
      <c r="AD75" s="275">
        <v>61</v>
      </c>
      <c r="AE75" s="273">
        <v>109</v>
      </c>
      <c r="AF75" s="274">
        <v>88</v>
      </c>
      <c r="AG75" s="275">
        <v>197</v>
      </c>
      <c r="AH75" s="273">
        <v>32.9</v>
      </c>
      <c r="AI75" s="274">
        <v>28.6</v>
      </c>
      <c r="AJ75" s="275">
        <v>31</v>
      </c>
      <c r="AK75" s="273">
        <v>109</v>
      </c>
      <c r="AL75" s="274">
        <v>88</v>
      </c>
      <c r="AM75" s="275">
        <v>197</v>
      </c>
      <c r="AN75" s="273">
        <v>74</v>
      </c>
      <c r="AO75" s="274">
        <v>57</v>
      </c>
      <c r="AP75" s="275">
        <v>66</v>
      </c>
      <c r="AQ75" s="273">
        <v>1854</v>
      </c>
      <c r="AR75" s="274">
        <v>1942</v>
      </c>
      <c r="AS75" s="275">
        <v>3796</v>
      </c>
      <c r="AT75" s="273">
        <v>77</v>
      </c>
      <c r="AU75" s="274">
        <v>62</v>
      </c>
      <c r="AV75" s="275">
        <v>69</v>
      </c>
      <c r="AW75" s="273">
        <v>1854</v>
      </c>
      <c r="AX75" s="274">
        <v>1942</v>
      </c>
      <c r="AY75" s="275">
        <v>3796</v>
      </c>
      <c r="AZ75" s="273">
        <v>34.799999999999997</v>
      </c>
      <c r="BA75" s="274">
        <v>32</v>
      </c>
      <c r="BB75" s="275">
        <v>33.4</v>
      </c>
      <c r="BC75" s="273">
        <v>1854</v>
      </c>
      <c r="BD75" s="274">
        <v>1942</v>
      </c>
      <c r="BE75" s="275">
        <v>3796</v>
      </c>
    </row>
    <row r="76" spans="1:57" x14ac:dyDescent="0.35">
      <c r="A76" t="s">
        <v>23</v>
      </c>
      <c r="B76" t="s">
        <v>269</v>
      </c>
      <c r="C76" t="s">
        <v>260</v>
      </c>
      <c r="D76" s="273">
        <v>76</v>
      </c>
      <c r="E76" s="274">
        <v>58</v>
      </c>
      <c r="F76" s="275">
        <v>66</v>
      </c>
      <c r="G76" s="273">
        <v>888</v>
      </c>
      <c r="H76" s="274">
        <v>979</v>
      </c>
      <c r="I76" s="275">
        <v>1867</v>
      </c>
      <c r="J76" s="273">
        <v>77</v>
      </c>
      <c r="K76" s="274">
        <v>60</v>
      </c>
      <c r="L76" s="275">
        <v>68</v>
      </c>
      <c r="M76" s="273">
        <v>888</v>
      </c>
      <c r="N76" s="274">
        <v>979</v>
      </c>
      <c r="O76" s="275">
        <v>1867</v>
      </c>
      <c r="P76" s="273">
        <v>35</v>
      </c>
      <c r="Q76" s="274">
        <v>32.700000000000003</v>
      </c>
      <c r="R76" s="275">
        <v>33.799999999999997</v>
      </c>
      <c r="S76" s="273">
        <v>888</v>
      </c>
      <c r="T76" s="274">
        <v>979</v>
      </c>
      <c r="U76" s="275">
        <v>1867</v>
      </c>
      <c r="V76" s="273">
        <v>51</v>
      </c>
      <c r="W76" s="274">
        <v>34</v>
      </c>
      <c r="X76" s="275">
        <v>44</v>
      </c>
      <c r="Y76" s="273">
        <v>37</v>
      </c>
      <c r="Z76" s="274">
        <v>29</v>
      </c>
      <c r="AA76" s="275">
        <v>66</v>
      </c>
      <c r="AB76" s="273">
        <v>51</v>
      </c>
      <c r="AC76" s="274">
        <v>41</v>
      </c>
      <c r="AD76" s="275">
        <v>47</v>
      </c>
      <c r="AE76" s="273">
        <v>37</v>
      </c>
      <c r="AF76" s="274">
        <v>29</v>
      </c>
      <c r="AG76" s="275">
        <v>66</v>
      </c>
      <c r="AH76" s="273">
        <v>31.1</v>
      </c>
      <c r="AI76" s="274">
        <v>28.7</v>
      </c>
      <c r="AJ76" s="275">
        <v>30.1</v>
      </c>
      <c r="AK76" s="273">
        <v>37</v>
      </c>
      <c r="AL76" s="274">
        <v>29</v>
      </c>
      <c r="AM76" s="275">
        <v>66</v>
      </c>
      <c r="AN76" s="273">
        <v>75</v>
      </c>
      <c r="AO76" s="274">
        <v>57</v>
      </c>
      <c r="AP76" s="275">
        <v>66</v>
      </c>
      <c r="AQ76" s="273">
        <v>927</v>
      </c>
      <c r="AR76" s="274">
        <v>1013</v>
      </c>
      <c r="AS76" s="275">
        <v>1940</v>
      </c>
      <c r="AT76" s="273">
        <v>76</v>
      </c>
      <c r="AU76" s="274">
        <v>59</v>
      </c>
      <c r="AV76" s="275">
        <v>67</v>
      </c>
      <c r="AW76" s="273">
        <v>927</v>
      </c>
      <c r="AX76" s="274">
        <v>1013</v>
      </c>
      <c r="AY76" s="275">
        <v>1940</v>
      </c>
      <c r="AZ76" s="273">
        <v>34.799999999999997</v>
      </c>
      <c r="BA76" s="274">
        <v>32.5</v>
      </c>
      <c r="BB76" s="275">
        <v>33.6</v>
      </c>
      <c r="BC76" s="273">
        <v>927</v>
      </c>
      <c r="BD76" s="274">
        <v>1013</v>
      </c>
      <c r="BE76" s="275">
        <v>1940</v>
      </c>
    </row>
    <row r="77" spans="1:57" x14ac:dyDescent="0.35">
      <c r="A77" t="s">
        <v>25</v>
      </c>
      <c r="B77" t="s">
        <v>271</v>
      </c>
      <c r="C77" t="s">
        <v>260</v>
      </c>
      <c r="D77" s="273">
        <v>72</v>
      </c>
      <c r="E77" s="274">
        <v>54</v>
      </c>
      <c r="F77" s="275">
        <v>63</v>
      </c>
      <c r="G77" s="273">
        <v>2269</v>
      </c>
      <c r="H77" s="274">
        <v>2296</v>
      </c>
      <c r="I77" s="275">
        <v>4565</v>
      </c>
      <c r="J77" s="273">
        <v>73</v>
      </c>
      <c r="K77" s="274">
        <v>56</v>
      </c>
      <c r="L77" s="275">
        <v>64</v>
      </c>
      <c r="M77" s="273">
        <v>2269</v>
      </c>
      <c r="N77" s="274">
        <v>2296</v>
      </c>
      <c r="O77" s="275">
        <v>4565</v>
      </c>
      <c r="P77" s="273">
        <v>34.700000000000003</v>
      </c>
      <c r="Q77" s="274">
        <v>32.1</v>
      </c>
      <c r="R77" s="275">
        <v>33.4</v>
      </c>
      <c r="S77" s="273">
        <v>2269</v>
      </c>
      <c r="T77" s="274">
        <v>2296</v>
      </c>
      <c r="U77" s="275">
        <v>4565</v>
      </c>
      <c r="V77" s="273">
        <v>59</v>
      </c>
      <c r="W77" s="274">
        <v>45</v>
      </c>
      <c r="X77" s="275">
        <v>53</v>
      </c>
      <c r="Y77" s="273">
        <v>505</v>
      </c>
      <c r="Z77" s="274">
        <v>439</v>
      </c>
      <c r="AA77" s="275">
        <v>944</v>
      </c>
      <c r="AB77" s="273">
        <v>60</v>
      </c>
      <c r="AC77" s="274">
        <v>47</v>
      </c>
      <c r="AD77" s="275">
        <v>54</v>
      </c>
      <c r="AE77" s="273">
        <v>505</v>
      </c>
      <c r="AF77" s="274">
        <v>439</v>
      </c>
      <c r="AG77" s="275">
        <v>944</v>
      </c>
      <c r="AH77" s="273">
        <v>32.4</v>
      </c>
      <c r="AI77" s="274">
        <v>29.6</v>
      </c>
      <c r="AJ77" s="275">
        <v>31.1</v>
      </c>
      <c r="AK77" s="273">
        <v>505</v>
      </c>
      <c r="AL77" s="274">
        <v>439</v>
      </c>
      <c r="AM77" s="275">
        <v>944</v>
      </c>
      <c r="AN77" s="273">
        <v>69</v>
      </c>
      <c r="AO77" s="274">
        <v>52</v>
      </c>
      <c r="AP77" s="275">
        <v>61</v>
      </c>
      <c r="AQ77" s="273">
        <v>2797</v>
      </c>
      <c r="AR77" s="274">
        <v>2768</v>
      </c>
      <c r="AS77" s="275">
        <v>5565</v>
      </c>
      <c r="AT77" s="273">
        <v>70</v>
      </c>
      <c r="AU77" s="274">
        <v>54</v>
      </c>
      <c r="AV77" s="275">
        <v>62</v>
      </c>
      <c r="AW77" s="273">
        <v>2797</v>
      </c>
      <c r="AX77" s="274">
        <v>2768</v>
      </c>
      <c r="AY77" s="275">
        <v>5565</v>
      </c>
      <c r="AZ77" s="273">
        <v>34.200000000000003</v>
      </c>
      <c r="BA77" s="274">
        <v>31.7</v>
      </c>
      <c r="BB77" s="275">
        <v>32.9</v>
      </c>
      <c r="BC77" s="273">
        <v>2797</v>
      </c>
      <c r="BD77" s="274">
        <v>2768</v>
      </c>
      <c r="BE77" s="275">
        <v>5565</v>
      </c>
    </row>
    <row r="78" spans="1:57" x14ac:dyDescent="0.35">
      <c r="A78" t="s">
        <v>31</v>
      </c>
      <c r="B78" t="s">
        <v>277</v>
      </c>
      <c r="C78" t="s">
        <v>260</v>
      </c>
      <c r="D78" s="273">
        <v>75</v>
      </c>
      <c r="E78" s="274">
        <v>57</v>
      </c>
      <c r="F78" s="275">
        <v>65</v>
      </c>
      <c r="G78" s="273">
        <v>1021</v>
      </c>
      <c r="H78" s="274">
        <v>1056</v>
      </c>
      <c r="I78" s="275">
        <v>2077</v>
      </c>
      <c r="J78" s="273">
        <v>75</v>
      </c>
      <c r="K78" s="274">
        <v>60</v>
      </c>
      <c r="L78" s="275">
        <v>68</v>
      </c>
      <c r="M78" s="273">
        <v>1021</v>
      </c>
      <c r="N78" s="274">
        <v>1056</v>
      </c>
      <c r="O78" s="275">
        <v>2077</v>
      </c>
      <c r="P78" s="273">
        <v>34.9</v>
      </c>
      <c r="Q78" s="274">
        <v>32.299999999999997</v>
      </c>
      <c r="R78" s="275">
        <v>33.6</v>
      </c>
      <c r="S78" s="273">
        <v>1021</v>
      </c>
      <c r="T78" s="274">
        <v>1056</v>
      </c>
      <c r="U78" s="275">
        <v>2077</v>
      </c>
      <c r="V78" s="273">
        <v>61</v>
      </c>
      <c r="W78" s="274">
        <v>50</v>
      </c>
      <c r="X78" s="275">
        <v>56</v>
      </c>
      <c r="Y78" s="273">
        <v>31</v>
      </c>
      <c r="Z78" s="274">
        <v>32</v>
      </c>
      <c r="AA78" s="275">
        <v>63</v>
      </c>
      <c r="AB78" s="273">
        <v>61</v>
      </c>
      <c r="AC78" s="274">
        <v>53</v>
      </c>
      <c r="AD78" s="275">
        <v>57</v>
      </c>
      <c r="AE78" s="273">
        <v>31</v>
      </c>
      <c r="AF78" s="274">
        <v>32</v>
      </c>
      <c r="AG78" s="275">
        <v>63</v>
      </c>
      <c r="AH78" s="273">
        <v>31.7</v>
      </c>
      <c r="AI78" s="274">
        <v>29.8</v>
      </c>
      <c r="AJ78" s="275">
        <v>30.7</v>
      </c>
      <c r="AK78" s="273">
        <v>31</v>
      </c>
      <c r="AL78" s="274">
        <v>32</v>
      </c>
      <c r="AM78" s="275">
        <v>63</v>
      </c>
      <c r="AN78" s="273">
        <v>74</v>
      </c>
      <c r="AO78" s="274">
        <v>56</v>
      </c>
      <c r="AP78" s="275">
        <v>65</v>
      </c>
      <c r="AQ78" s="273">
        <v>1061</v>
      </c>
      <c r="AR78" s="274">
        <v>1102</v>
      </c>
      <c r="AS78" s="275">
        <v>2163</v>
      </c>
      <c r="AT78" s="273">
        <v>75</v>
      </c>
      <c r="AU78" s="274">
        <v>60</v>
      </c>
      <c r="AV78" s="275">
        <v>67</v>
      </c>
      <c r="AW78" s="273">
        <v>1061</v>
      </c>
      <c r="AX78" s="274">
        <v>1102</v>
      </c>
      <c r="AY78" s="275">
        <v>2163</v>
      </c>
      <c r="AZ78" s="273">
        <v>34.799999999999997</v>
      </c>
      <c r="BA78" s="274">
        <v>32.200000000000003</v>
      </c>
      <c r="BB78" s="275">
        <v>33.5</v>
      </c>
      <c r="BC78" s="273">
        <v>1061</v>
      </c>
      <c r="BD78" s="274">
        <v>1102</v>
      </c>
      <c r="BE78" s="275">
        <v>2163</v>
      </c>
    </row>
    <row r="79" spans="1:57" x14ac:dyDescent="0.35">
      <c r="A79" t="s">
        <v>30</v>
      </c>
      <c r="B79" t="s">
        <v>276</v>
      </c>
      <c r="C79" t="s">
        <v>260</v>
      </c>
      <c r="D79" s="273">
        <v>77</v>
      </c>
      <c r="E79" s="274">
        <v>64</v>
      </c>
      <c r="F79" s="275">
        <v>70</v>
      </c>
      <c r="G79" s="273">
        <v>1408</v>
      </c>
      <c r="H79" s="274">
        <v>1425</v>
      </c>
      <c r="I79" s="275">
        <v>2833</v>
      </c>
      <c r="J79" s="273">
        <v>78</v>
      </c>
      <c r="K79" s="274">
        <v>65</v>
      </c>
      <c r="L79" s="275">
        <v>71</v>
      </c>
      <c r="M79" s="273">
        <v>1408</v>
      </c>
      <c r="N79" s="274">
        <v>1425</v>
      </c>
      <c r="O79" s="275">
        <v>2833</v>
      </c>
      <c r="P79" s="273">
        <v>35.4</v>
      </c>
      <c r="Q79" s="274">
        <v>33.200000000000003</v>
      </c>
      <c r="R79" s="275">
        <v>34.299999999999997</v>
      </c>
      <c r="S79" s="273">
        <v>1408</v>
      </c>
      <c r="T79" s="274">
        <v>1425</v>
      </c>
      <c r="U79" s="275">
        <v>2833</v>
      </c>
      <c r="V79" s="273">
        <v>59</v>
      </c>
      <c r="W79" s="274">
        <v>40</v>
      </c>
      <c r="X79" s="275">
        <v>49</v>
      </c>
      <c r="Y79" s="273">
        <v>68</v>
      </c>
      <c r="Z79" s="274">
        <v>70</v>
      </c>
      <c r="AA79" s="275">
        <v>138</v>
      </c>
      <c r="AB79" s="273">
        <v>60</v>
      </c>
      <c r="AC79" s="274">
        <v>47</v>
      </c>
      <c r="AD79" s="275">
        <v>54</v>
      </c>
      <c r="AE79" s="273">
        <v>68</v>
      </c>
      <c r="AF79" s="274">
        <v>70</v>
      </c>
      <c r="AG79" s="275">
        <v>138</v>
      </c>
      <c r="AH79" s="273">
        <v>31.6</v>
      </c>
      <c r="AI79" s="274">
        <v>28.2</v>
      </c>
      <c r="AJ79" s="275">
        <v>29.9</v>
      </c>
      <c r="AK79" s="273">
        <v>68</v>
      </c>
      <c r="AL79" s="274">
        <v>70</v>
      </c>
      <c r="AM79" s="275">
        <v>138</v>
      </c>
      <c r="AN79" s="273">
        <v>76</v>
      </c>
      <c r="AO79" s="274">
        <v>62</v>
      </c>
      <c r="AP79" s="275">
        <v>69</v>
      </c>
      <c r="AQ79" s="273">
        <v>1495</v>
      </c>
      <c r="AR79" s="274">
        <v>1512</v>
      </c>
      <c r="AS79" s="275">
        <v>3007</v>
      </c>
      <c r="AT79" s="273">
        <v>77</v>
      </c>
      <c r="AU79" s="274">
        <v>64</v>
      </c>
      <c r="AV79" s="275">
        <v>70</v>
      </c>
      <c r="AW79" s="273">
        <v>1495</v>
      </c>
      <c r="AX79" s="274">
        <v>1512</v>
      </c>
      <c r="AY79" s="275">
        <v>3007</v>
      </c>
      <c r="AZ79" s="273">
        <v>35.200000000000003</v>
      </c>
      <c r="BA79" s="274">
        <v>33</v>
      </c>
      <c r="BB79" s="275">
        <v>34.1</v>
      </c>
      <c r="BC79" s="273">
        <v>1495</v>
      </c>
      <c r="BD79" s="274">
        <v>1512</v>
      </c>
      <c r="BE79" s="275">
        <v>3007</v>
      </c>
    </row>
    <row r="80" spans="1:57" x14ac:dyDescent="0.35">
      <c r="A80" t="s">
        <v>37</v>
      </c>
      <c r="B80" t="s">
        <v>283</v>
      </c>
      <c r="C80" t="s">
        <v>260</v>
      </c>
      <c r="D80" s="273">
        <v>76</v>
      </c>
      <c r="E80" s="274">
        <v>60</v>
      </c>
      <c r="F80" s="275">
        <v>68</v>
      </c>
      <c r="G80" s="273">
        <v>1807</v>
      </c>
      <c r="H80" s="274">
        <v>1964</v>
      </c>
      <c r="I80" s="275">
        <v>3771</v>
      </c>
      <c r="J80" s="273">
        <v>77</v>
      </c>
      <c r="K80" s="274">
        <v>63</v>
      </c>
      <c r="L80" s="275">
        <v>70</v>
      </c>
      <c r="M80" s="273">
        <v>1807</v>
      </c>
      <c r="N80" s="274">
        <v>1964</v>
      </c>
      <c r="O80" s="275">
        <v>3771</v>
      </c>
      <c r="P80" s="273">
        <v>34.4</v>
      </c>
      <c r="Q80" s="274">
        <v>32.1</v>
      </c>
      <c r="R80" s="275">
        <v>33.200000000000003</v>
      </c>
      <c r="S80" s="273">
        <v>1807</v>
      </c>
      <c r="T80" s="274">
        <v>1964</v>
      </c>
      <c r="U80" s="275">
        <v>3771</v>
      </c>
      <c r="V80" s="273">
        <v>59</v>
      </c>
      <c r="W80" s="274">
        <v>57</v>
      </c>
      <c r="X80" s="275">
        <v>58</v>
      </c>
      <c r="Y80" s="273">
        <v>71</v>
      </c>
      <c r="Z80" s="274">
        <v>58</v>
      </c>
      <c r="AA80" s="275">
        <v>129</v>
      </c>
      <c r="AB80" s="273">
        <v>61</v>
      </c>
      <c r="AC80" s="274">
        <v>57</v>
      </c>
      <c r="AD80" s="275">
        <v>59</v>
      </c>
      <c r="AE80" s="273">
        <v>71</v>
      </c>
      <c r="AF80" s="274">
        <v>58</v>
      </c>
      <c r="AG80" s="275">
        <v>129</v>
      </c>
      <c r="AH80" s="273">
        <v>31.7</v>
      </c>
      <c r="AI80" s="274">
        <v>30.4</v>
      </c>
      <c r="AJ80" s="275">
        <v>31.1</v>
      </c>
      <c r="AK80" s="273">
        <v>71</v>
      </c>
      <c r="AL80" s="274">
        <v>58</v>
      </c>
      <c r="AM80" s="275">
        <v>129</v>
      </c>
      <c r="AN80" s="273">
        <v>76</v>
      </c>
      <c r="AO80" s="274">
        <v>60</v>
      </c>
      <c r="AP80" s="275">
        <v>67</v>
      </c>
      <c r="AQ80" s="273">
        <v>1898</v>
      </c>
      <c r="AR80" s="274">
        <v>2048</v>
      </c>
      <c r="AS80" s="275">
        <v>3946</v>
      </c>
      <c r="AT80" s="273">
        <v>77</v>
      </c>
      <c r="AU80" s="274">
        <v>63</v>
      </c>
      <c r="AV80" s="275">
        <v>69</v>
      </c>
      <c r="AW80" s="273">
        <v>1898</v>
      </c>
      <c r="AX80" s="274">
        <v>2048</v>
      </c>
      <c r="AY80" s="275">
        <v>3946</v>
      </c>
      <c r="AZ80" s="273">
        <v>34.299999999999997</v>
      </c>
      <c r="BA80" s="274">
        <v>32.1</v>
      </c>
      <c r="BB80" s="275">
        <v>33.200000000000003</v>
      </c>
      <c r="BC80" s="273">
        <v>1898</v>
      </c>
      <c r="BD80" s="274">
        <v>2048</v>
      </c>
      <c r="BE80" s="275">
        <v>3946</v>
      </c>
    </row>
    <row r="81" spans="1:57" x14ac:dyDescent="0.35">
      <c r="A81" t="s">
        <v>39</v>
      </c>
      <c r="B81" t="s">
        <v>284</v>
      </c>
      <c r="C81" t="s">
        <v>408</v>
      </c>
      <c r="D81" s="273">
        <v>78</v>
      </c>
      <c r="E81" s="274">
        <v>59</v>
      </c>
      <c r="F81" s="275">
        <v>69</v>
      </c>
      <c r="G81" s="273">
        <v>1431</v>
      </c>
      <c r="H81" s="274">
        <v>1404</v>
      </c>
      <c r="I81" s="275">
        <v>2835</v>
      </c>
      <c r="J81" s="273">
        <v>79</v>
      </c>
      <c r="K81" s="274">
        <v>60</v>
      </c>
      <c r="L81" s="275">
        <v>70</v>
      </c>
      <c r="M81" s="273">
        <v>1431</v>
      </c>
      <c r="N81" s="274">
        <v>1404</v>
      </c>
      <c r="O81" s="275">
        <v>2835</v>
      </c>
      <c r="P81" s="273">
        <v>35.6</v>
      </c>
      <c r="Q81" s="274">
        <v>32.5</v>
      </c>
      <c r="R81" s="275">
        <v>34</v>
      </c>
      <c r="S81" s="273">
        <v>1431</v>
      </c>
      <c r="T81" s="274">
        <v>1404</v>
      </c>
      <c r="U81" s="275">
        <v>2835</v>
      </c>
      <c r="V81" s="273">
        <v>61</v>
      </c>
      <c r="W81" s="274">
        <v>43</v>
      </c>
      <c r="X81" s="275">
        <v>52</v>
      </c>
      <c r="Y81" s="273">
        <v>77</v>
      </c>
      <c r="Z81" s="274">
        <v>83</v>
      </c>
      <c r="AA81" s="275">
        <v>160</v>
      </c>
      <c r="AB81" s="273">
        <v>62</v>
      </c>
      <c r="AC81" s="274">
        <v>47</v>
      </c>
      <c r="AD81" s="275">
        <v>54</v>
      </c>
      <c r="AE81" s="273">
        <v>77</v>
      </c>
      <c r="AF81" s="274">
        <v>83</v>
      </c>
      <c r="AG81" s="275">
        <v>160</v>
      </c>
      <c r="AH81" s="273">
        <v>32.5</v>
      </c>
      <c r="AI81" s="274">
        <v>28.5</v>
      </c>
      <c r="AJ81" s="275">
        <v>30.4</v>
      </c>
      <c r="AK81" s="273">
        <v>77</v>
      </c>
      <c r="AL81" s="274">
        <v>83</v>
      </c>
      <c r="AM81" s="275">
        <v>160</v>
      </c>
      <c r="AN81" s="273">
        <v>77</v>
      </c>
      <c r="AO81" s="274">
        <v>58</v>
      </c>
      <c r="AP81" s="275">
        <v>67</v>
      </c>
      <c r="AQ81" s="273">
        <v>1517</v>
      </c>
      <c r="AR81" s="274">
        <v>1494</v>
      </c>
      <c r="AS81" s="275">
        <v>3011</v>
      </c>
      <c r="AT81" s="273">
        <v>78</v>
      </c>
      <c r="AU81" s="274">
        <v>59</v>
      </c>
      <c r="AV81" s="275">
        <v>69</v>
      </c>
      <c r="AW81" s="273">
        <v>1517</v>
      </c>
      <c r="AX81" s="274">
        <v>1494</v>
      </c>
      <c r="AY81" s="275">
        <v>3011</v>
      </c>
      <c r="AZ81" s="273">
        <v>35.299999999999997</v>
      </c>
      <c r="BA81" s="274">
        <v>32.200000000000003</v>
      </c>
      <c r="BB81" s="275">
        <v>33.799999999999997</v>
      </c>
      <c r="BC81" s="273">
        <v>1517</v>
      </c>
      <c r="BD81" s="274">
        <v>1494</v>
      </c>
      <c r="BE81" s="275">
        <v>3011</v>
      </c>
    </row>
    <row r="82" spans="1:57" x14ac:dyDescent="0.35">
      <c r="A82" t="s">
        <v>42</v>
      </c>
      <c r="B82" t="s">
        <v>287</v>
      </c>
      <c r="C82" t="s">
        <v>408</v>
      </c>
      <c r="D82" s="273">
        <v>78</v>
      </c>
      <c r="E82" s="274">
        <v>63</v>
      </c>
      <c r="F82" s="275">
        <v>70</v>
      </c>
      <c r="G82" s="273">
        <v>1629</v>
      </c>
      <c r="H82" s="274">
        <v>1666</v>
      </c>
      <c r="I82" s="275">
        <v>3295</v>
      </c>
      <c r="J82" s="273">
        <v>79</v>
      </c>
      <c r="K82" s="274">
        <v>65</v>
      </c>
      <c r="L82" s="275">
        <v>72</v>
      </c>
      <c r="M82" s="273">
        <v>1629</v>
      </c>
      <c r="N82" s="274">
        <v>1666</v>
      </c>
      <c r="O82" s="275">
        <v>3295</v>
      </c>
      <c r="P82" s="273">
        <v>35.9</v>
      </c>
      <c r="Q82" s="274">
        <v>33</v>
      </c>
      <c r="R82" s="275">
        <v>34.4</v>
      </c>
      <c r="S82" s="273">
        <v>1629</v>
      </c>
      <c r="T82" s="274">
        <v>1666</v>
      </c>
      <c r="U82" s="275">
        <v>3295</v>
      </c>
      <c r="V82" s="273">
        <v>59</v>
      </c>
      <c r="W82" s="274">
        <v>58</v>
      </c>
      <c r="X82" s="275">
        <v>58</v>
      </c>
      <c r="Y82" s="273">
        <v>194</v>
      </c>
      <c r="Z82" s="274">
        <v>202</v>
      </c>
      <c r="AA82" s="275">
        <v>396</v>
      </c>
      <c r="AB82" s="273">
        <v>59</v>
      </c>
      <c r="AC82" s="274">
        <v>61</v>
      </c>
      <c r="AD82" s="275">
        <v>60</v>
      </c>
      <c r="AE82" s="273">
        <v>194</v>
      </c>
      <c r="AF82" s="274">
        <v>202</v>
      </c>
      <c r="AG82" s="275">
        <v>396</v>
      </c>
      <c r="AH82" s="273">
        <v>32.5</v>
      </c>
      <c r="AI82" s="274">
        <v>31</v>
      </c>
      <c r="AJ82" s="275">
        <v>31.7</v>
      </c>
      <c r="AK82" s="273">
        <v>194</v>
      </c>
      <c r="AL82" s="274">
        <v>202</v>
      </c>
      <c r="AM82" s="275">
        <v>396</v>
      </c>
      <c r="AN82" s="273">
        <v>76</v>
      </c>
      <c r="AO82" s="274">
        <v>62</v>
      </c>
      <c r="AP82" s="275">
        <v>69</v>
      </c>
      <c r="AQ82" s="273">
        <v>1842</v>
      </c>
      <c r="AR82" s="274">
        <v>1883</v>
      </c>
      <c r="AS82" s="275">
        <v>3725</v>
      </c>
      <c r="AT82" s="273">
        <v>76</v>
      </c>
      <c r="AU82" s="274">
        <v>64</v>
      </c>
      <c r="AV82" s="275">
        <v>70</v>
      </c>
      <c r="AW82" s="273">
        <v>1842</v>
      </c>
      <c r="AX82" s="274">
        <v>1883</v>
      </c>
      <c r="AY82" s="275">
        <v>3725</v>
      </c>
      <c r="AZ82" s="273">
        <v>35.5</v>
      </c>
      <c r="BA82" s="274">
        <v>32.799999999999997</v>
      </c>
      <c r="BB82" s="275">
        <v>34.1</v>
      </c>
      <c r="BC82" s="273">
        <v>1842</v>
      </c>
      <c r="BD82" s="274">
        <v>1883</v>
      </c>
      <c r="BE82" s="275">
        <v>3725</v>
      </c>
    </row>
    <row r="83" spans="1:57" x14ac:dyDescent="0.35">
      <c r="A83" t="s">
        <v>50</v>
      </c>
      <c r="B83" t="s">
        <v>295</v>
      </c>
      <c r="C83" t="s">
        <v>408</v>
      </c>
      <c r="D83" s="273">
        <v>79</v>
      </c>
      <c r="E83" s="274">
        <v>65</v>
      </c>
      <c r="F83" s="275">
        <v>72</v>
      </c>
      <c r="G83" s="273">
        <v>1469</v>
      </c>
      <c r="H83" s="274">
        <v>1543</v>
      </c>
      <c r="I83" s="275">
        <v>3012</v>
      </c>
      <c r="J83" s="273">
        <v>80</v>
      </c>
      <c r="K83" s="274">
        <v>68</v>
      </c>
      <c r="L83" s="275">
        <v>74</v>
      </c>
      <c r="M83" s="273">
        <v>1469</v>
      </c>
      <c r="N83" s="274">
        <v>1543</v>
      </c>
      <c r="O83" s="275">
        <v>3012</v>
      </c>
      <c r="P83" s="273">
        <v>36.299999999999997</v>
      </c>
      <c r="Q83" s="274">
        <v>33.700000000000003</v>
      </c>
      <c r="R83" s="275">
        <v>35</v>
      </c>
      <c r="S83" s="273">
        <v>1469</v>
      </c>
      <c r="T83" s="274">
        <v>1543</v>
      </c>
      <c r="U83" s="275">
        <v>3012</v>
      </c>
      <c r="V83" s="273">
        <v>64</v>
      </c>
      <c r="W83" s="274">
        <v>48</v>
      </c>
      <c r="X83" s="275">
        <v>56</v>
      </c>
      <c r="Y83" s="273">
        <v>187</v>
      </c>
      <c r="Z83" s="274">
        <v>186</v>
      </c>
      <c r="AA83" s="275">
        <v>373</v>
      </c>
      <c r="AB83" s="273">
        <v>69</v>
      </c>
      <c r="AC83" s="274">
        <v>51</v>
      </c>
      <c r="AD83" s="275">
        <v>60</v>
      </c>
      <c r="AE83" s="273">
        <v>187</v>
      </c>
      <c r="AF83" s="274">
        <v>186</v>
      </c>
      <c r="AG83" s="275">
        <v>373</v>
      </c>
      <c r="AH83" s="273">
        <v>32.299999999999997</v>
      </c>
      <c r="AI83" s="274">
        <v>29</v>
      </c>
      <c r="AJ83" s="275">
        <v>30.7</v>
      </c>
      <c r="AK83" s="273">
        <v>187</v>
      </c>
      <c r="AL83" s="274">
        <v>186</v>
      </c>
      <c r="AM83" s="275">
        <v>373</v>
      </c>
      <c r="AN83" s="273">
        <v>77</v>
      </c>
      <c r="AO83" s="274">
        <v>63</v>
      </c>
      <c r="AP83" s="275">
        <v>70</v>
      </c>
      <c r="AQ83" s="273">
        <v>1669</v>
      </c>
      <c r="AR83" s="274">
        <v>1738</v>
      </c>
      <c r="AS83" s="275">
        <v>3407</v>
      </c>
      <c r="AT83" s="273">
        <v>79</v>
      </c>
      <c r="AU83" s="274">
        <v>66</v>
      </c>
      <c r="AV83" s="275">
        <v>72</v>
      </c>
      <c r="AW83" s="273">
        <v>1669</v>
      </c>
      <c r="AX83" s="274">
        <v>1738</v>
      </c>
      <c r="AY83" s="275">
        <v>3407</v>
      </c>
      <c r="AZ83" s="273">
        <v>35.799999999999997</v>
      </c>
      <c r="BA83" s="274">
        <v>33.1</v>
      </c>
      <c r="BB83" s="275">
        <v>34.4</v>
      </c>
      <c r="BC83" s="273">
        <v>1669</v>
      </c>
      <c r="BD83" s="274">
        <v>1738</v>
      </c>
      <c r="BE83" s="275">
        <v>3407</v>
      </c>
    </row>
    <row r="84" spans="1:57" x14ac:dyDescent="0.35">
      <c r="A84" t="s">
        <v>51</v>
      </c>
      <c r="B84" t="s">
        <v>296</v>
      </c>
      <c r="C84" t="s">
        <v>408</v>
      </c>
      <c r="D84" s="273">
        <v>78</v>
      </c>
      <c r="E84" s="274">
        <v>65</v>
      </c>
      <c r="F84" s="275">
        <v>72</v>
      </c>
      <c r="G84" s="273">
        <v>2529</v>
      </c>
      <c r="H84" s="274">
        <v>2553</v>
      </c>
      <c r="I84" s="275">
        <v>5082</v>
      </c>
      <c r="J84" s="273">
        <v>79</v>
      </c>
      <c r="K84" s="274">
        <v>67</v>
      </c>
      <c r="L84" s="275">
        <v>73</v>
      </c>
      <c r="M84" s="273">
        <v>2529</v>
      </c>
      <c r="N84" s="274">
        <v>2553</v>
      </c>
      <c r="O84" s="275">
        <v>5082</v>
      </c>
      <c r="P84" s="273">
        <v>35.700000000000003</v>
      </c>
      <c r="Q84" s="274">
        <v>33.6</v>
      </c>
      <c r="R84" s="275">
        <v>34.700000000000003</v>
      </c>
      <c r="S84" s="273">
        <v>2529</v>
      </c>
      <c r="T84" s="274">
        <v>2553</v>
      </c>
      <c r="U84" s="275">
        <v>5082</v>
      </c>
      <c r="V84" s="273">
        <v>68</v>
      </c>
      <c r="W84" s="274">
        <v>52</v>
      </c>
      <c r="X84" s="275">
        <v>60</v>
      </c>
      <c r="Y84" s="273">
        <v>653</v>
      </c>
      <c r="Z84" s="274">
        <v>718</v>
      </c>
      <c r="AA84" s="275">
        <v>1371</v>
      </c>
      <c r="AB84" s="273">
        <v>69</v>
      </c>
      <c r="AC84" s="274">
        <v>54</v>
      </c>
      <c r="AD84" s="275">
        <v>61</v>
      </c>
      <c r="AE84" s="273">
        <v>653</v>
      </c>
      <c r="AF84" s="274">
        <v>718</v>
      </c>
      <c r="AG84" s="275">
        <v>1371</v>
      </c>
      <c r="AH84" s="273">
        <v>33.6</v>
      </c>
      <c r="AI84" s="274">
        <v>31.2</v>
      </c>
      <c r="AJ84" s="275">
        <v>32.4</v>
      </c>
      <c r="AK84" s="273">
        <v>653</v>
      </c>
      <c r="AL84" s="274">
        <v>718</v>
      </c>
      <c r="AM84" s="275">
        <v>1371</v>
      </c>
      <c r="AN84" s="273">
        <v>76</v>
      </c>
      <c r="AO84" s="274">
        <v>62</v>
      </c>
      <c r="AP84" s="275">
        <v>69</v>
      </c>
      <c r="AQ84" s="273">
        <v>3234</v>
      </c>
      <c r="AR84" s="274">
        <v>3325</v>
      </c>
      <c r="AS84" s="275">
        <v>6559</v>
      </c>
      <c r="AT84" s="273">
        <v>77</v>
      </c>
      <c r="AU84" s="274">
        <v>63</v>
      </c>
      <c r="AV84" s="275">
        <v>70</v>
      </c>
      <c r="AW84" s="273">
        <v>3234</v>
      </c>
      <c r="AX84" s="274">
        <v>3325</v>
      </c>
      <c r="AY84" s="275">
        <v>6559</v>
      </c>
      <c r="AZ84" s="273">
        <v>35.200000000000003</v>
      </c>
      <c r="BA84" s="274">
        <v>33</v>
      </c>
      <c r="BB84" s="275">
        <v>34.1</v>
      </c>
      <c r="BC84" s="273">
        <v>3234</v>
      </c>
      <c r="BD84" s="274">
        <v>3325</v>
      </c>
      <c r="BE84" s="275">
        <v>6559</v>
      </c>
    </row>
    <row r="85" spans="1:57" x14ac:dyDescent="0.35">
      <c r="A85" t="s">
        <v>1087</v>
      </c>
      <c r="B85" t="s">
        <v>250</v>
      </c>
      <c r="C85" t="s">
        <v>247</v>
      </c>
      <c r="D85" s="273">
        <v>77</v>
      </c>
      <c r="E85" s="274">
        <v>64</v>
      </c>
      <c r="F85" s="275">
        <v>70</v>
      </c>
      <c r="G85" s="273">
        <v>962</v>
      </c>
      <c r="H85" s="274">
        <v>1027</v>
      </c>
      <c r="I85" s="275">
        <v>1989</v>
      </c>
      <c r="J85" s="273">
        <v>78</v>
      </c>
      <c r="K85" s="274">
        <v>65</v>
      </c>
      <c r="L85" s="275">
        <v>71</v>
      </c>
      <c r="M85" s="273">
        <v>962</v>
      </c>
      <c r="N85" s="274">
        <v>1027</v>
      </c>
      <c r="O85" s="275">
        <v>1989</v>
      </c>
      <c r="P85" s="273">
        <v>38.299999999999997</v>
      </c>
      <c r="Q85" s="274">
        <v>35.700000000000003</v>
      </c>
      <c r="R85" s="275">
        <v>37</v>
      </c>
      <c r="S85" s="273">
        <v>962</v>
      </c>
      <c r="T85" s="274">
        <v>1027</v>
      </c>
      <c r="U85" s="275">
        <v>1989</v>
      </c>
      <c r="V85" s="273">
        <v>62</v>
      </c>
      <c r="W85" s="274">
        <v>54</v>
      </c>
      <c r="X85" s="275">
        <v>58</v>
      </c>
      <c r="Y85" s="273">
        <v>87</v>
      </c>
      <c r="Z85" s="274">
        <v>90</v>
      </c>
      <c r="AA85" s="275">
        <v>177</v>
      </c>
      <c r="AB85" s="273">
        <v>63</v>
      </c>
      <c r="AC85" s="274">
        <v>54</v>
      </c>
      <c r="AD85" s="275">
        <v>59</v>
      </c>
      <c r="AE85" s="273">
        <v>87</v>
      </c>
      <c r="AF85" s="274">
        <v>90</v>
      </c>
      <c r="AG85" s="275">
        <v>177</v>
      </c>
      <c r="AH85" s="273">
        <v>34.200000000000003</v>
      </c>
      <c r="AI85" s="274">
        <v>31.8</v>
      </c>
      <c r="AJ85" s="275">
        <v>33</v>
      </c>
      <c r="AK85" s="273">
        <v>87</v>
      </c>
      <c r="AL85" s="274">
        <v>90</v>
      </c>
      <c r="AM85" s="275">
        <v>177</v>
      </c>
      <c r="AN85" s="273">
        <v>76</v>
      </c>
      <c r="AO85" s="274">
        <v>62</v>
      </c>
      <c r="AP85" s="275">
        <v>69</v>
      </c>
      <c r="AQ85" s="273">
        <v>1077</v>
      </c>
      <c r="AR85" s="274">
        <v>1150</v>
      </c>
      <c r="AS85" s="275">
        <v>2227</v>
      </c>
      <c r="AT85" s="273">
        <v>76</v>
      </c>
      <c r="AU85" s="274">
        <v>64</v>
      </c>
      <c r="AV85" s="275">
        <v>70</v>
      </c>
      <c r="AW85" s="273">
        <v>1077</v>
      </c>
      <c r="AX85" s="274">
        <v>1150</v>
      </c>
      <c r="AY85" s="275">
        <v>2227</v>
      </c>
      <c r="AZ85" s="273">
        <v>37.9</v>
      </c>
      <c r="BA85" s="274">
        <v>35.299999999999997</v>
      </c>
      <c r="BB85" s="275">
        <v>36.5</v>
      </c>
      <c r="BC85" s="273">
        <v>1077</v>
      </c>
      <c r="BD85" s="274">
        <v>1150</v>
      </c>
      <c r="BE85" s="275">
        <v>2227</v>
      </c>
    </row>
    <row r="86" spans="1:57" x14ac:dyDescent="0.35">
      <c r="A86" t="s">
        <v>8</v>
      </c>
      <c r="B86" t="s">
        <v>253</v>
      </c>
      <c r="C86" t="s">
        <v>247</v>
      </c>
      <c r="D86" s="273">
        <v>80</v>
      </c>
      <c r="E86" s="274">
        <v>66</v>
      </c>
      <c r="F86" s="275">
        <v>72</v>
      </c>
      <c r="G86" s="273">
        <v>1175</v>
      </c>
      <c r="H86" s="274">
        <v>1246</v>
      </c>
      <c r="I86" s="275">
        <v>2421</v>
      </c>
      <c r="J86" s="273">
        <v>80</v>
      </c>
      <c r="K86" s="274">
        <v>66</v>
      </c>
      <c r="L86" s="275">
        <v>73</v>
      </c>
      <c r="M86" s="273">
        <v>1175</v>
      </c>
      <c r="N86" s="274">
        <v>1246</v>
      </c>
      <c r="O86" s="275">
        <v>2421</v>
      </c>
      <c r="P86" s="273">
        <v>36.6</v>
      </c>
      <c r="Q86" s="274">
        <v>34.1</v>
      </c>
      <c r="R86" s="275">
        <v>35.299999999999997</v>
      </c>
      <c r="S86" s="273">
        <v>1175</v>
      </c>
      <c r="T86" s="274">
        <v>1246</v>
      </c>
      <c r="U86" s="275">
        <v>2421</v>
      </c>
      <c r="V86" s="273">
        <v>69</v>
      </c>
      <c r="W86" s="274">
        <v>58</v>
      </c>
      <c r="X86" s="275">
        <v>63</v>
      </c>
      <c r="Y86" s="273">
        <v>363</v>
      </c>
      <c r="Z86" s="274">
        <v>396</v>
      </c>
      <c r="AA86" s="275">
        <v>759</v>
      </c>
      <c r="AB86" s="273">
        <v>71</v>
      </c>
      <c r="AC86" s="274">
        <v>59</v>
      </c>
      <c r="AD86" s="275">
        <v>65</v>
      </c>
      <c r="AE86" s="273">
        <v>363</v>
      </c>
      <c r="AF86" s="274">
        <v>396</v>
      </c>
      <c r="AG86" s="275">
        <v>759</v>
      </c>
      <c r="AH86" s="273">
        <v>34.200000000000003</v>
      </c>
      <c r="AI86" s="274">
        <v>32.1</v>
      </c>
      <c r="AJ86" s="275">
        <v>33.1</v>
      </c>
      <c r="AK86" s="273">
        <v>363</v>
      </c>
      <c r="AL86" s="274">
        <v>396</v>
      </c>
      <c r="AM86" s="275">
        <v>759</v>
      </c>
      <c r="AN86" s="273">
        <v>77</v>
      </c>
      <c r="AO86" s="274">
        <v>64</v>
      </c>
      <c r="AP86" s="275">
        <v>70</v>
      </c>
      <c r="AQ86" s="273">
        <v>1589</v>
      </c>
      <c r="AR86" s="274">
        <v>1686</v>
      </c>
      <c r="AS86" s="275">
        <v>3275</v>
      </c>
      <c r="AT86" s="273">
        <v>78</v>
      </c>
      <c r="AU86" s="274">
        <v>65</v>
      </c>
      <c r="AV86" s="275">
        <v>71</v>
      </c>
      <c r="AW86" s="273">
        <v>1589</v>
      </c>
      <c r="AX86" s="274">
        <v>1686</v>
      </c>
      <c r="AY86" s="275">
        <v>3275</v>
      </c>
      <c r="AZ86" s="273">
        <v>36.1</v>
      </c>
      <c r="BA86" s="274">
        <v>33.700000000000003</v>
      </c>
      <c r="BB86" s="275">
        <v>34.9</v>
      </c>
      <c r="BC86" s="273">
        <v>1589</v>
      </c>
      <c r="BD86" s="274">
        <v>1686</v>
      </c>
      <c r="BE86" s="275">
        <v>3275</v>
      </c>
    </row>
    <row r="87" spans="1:57" x14ac:dyDescent="0.35">
      <c r="A87" t="s">
        <v>9</v>
      </c>
      <c r="B87" t="s">
        <v>254</v>
      </c>
      <c r="C87" t="s">
        <v>247</v>
      </c>
      <c r="D87" s="273">
        <v>77</v>
      </c>
      <c r="E87" s="274">
        <v>62</v>
      </c>
      <c r="F87" s="275">
        <v>69</v>
      </c>
      <c r="G87" s="273">
        <v>1104</v>
      </c>
      <c r="H87" s="274">
        <v>1090</v>
      </c>
      <c r="I87" s="275">
        <v>2194</v>
      </c>
      <c r="J87" s="273">
        <v>77</v>
      </c>
      <c r="K87" s="274">
        <v>64</v>
      </c>
      <c r="L87" s="275">
        <v>71</v>
      </c>
      <c r="M87" s="273">
        <v>1104</v>
      </c>
      <c r="N87" s="274">
        <v>1090</v>
      </c>
      <c r="O87" s="275">
        <v>2194</v>
      </c>
      <c r="P87" s="273">
        <v>36.4</v>
      </c>
      <c r="Q87" s="274">
        <v>34.1</v>
      </c>
      <c r="R87" s="275">
        <v>35.299999999999997</v>
      </c>
      <c r="S87" s="273">
        <v>1104</v>
      </c>
      <c r="T87" s="274">
        <v>1090</v>
      </c>
      <c r="U87" s="275">
        <v>2194</v>
      </c>
      <c r="V87" s="273">
        <v>71</v>
      </c>
      <c r="W87" s="274">
        <v>57</v>
      </c>
      <c r="X87" s="275">
        <v>64</v>
      </c>
      <c r="Y87" s="273">
        <v>58</v>
      </c>
      <c r="Z87" s="274">
        <v>60</v>
      </c>
      <c r="AA87" s="275">
        <v>118</v>
      </c>
      <c r="AB87" s="273">
        <v>71</v>
      </c>
      <c r="AC87" s="274">
        <v>62</v>
      </c>
      <c r="AD87" s="275">
        <v>66</v>
      </c>
      <c r="AE87" s="273">
        <v>58</v>
      </c>
      <c r="AF87" s="274">
        <v>60</v>
      </c>
      <c r="AG87" s="275">
        <v>118</v>
      </c>
      <c r="AH87" s="273">
        <v>34.700000000000003</v>
      </c>
      <c r="AI87" s="274">
        <v>32.299999999999997</v>
      </c>
      <c r="AJ87" s="275">
        <v>33.5</v>
      </c>
      <c r="AK87" s="273">
        <v>58</v>
      </c>
      <c r="AL87" s="274">
        <v>60</v>
      </c>
      <c r="AM87" s="275">
        <v>118</v>
      </c>
      <c r="AN87" s="273">
        <v>76</v>
      </c>
      <c r="AO87" s="274">
        <v>62</v>
      </c>
      <c r="AP87" s="275">
        <v>69</v>
      </c>
      <c r="AQ87" s="273">
        <v>1165</v>
      </c>
      <c r="AR87" s="274">
        <v>1152</v>
      </c>
      <c r="AS87" s="275">
        <v>2317</v>
      </c>
      <c r="AT87" s="273">
        <v>77</v>
      </c>
      <c r="AU87" s="274">
        <v>64</v>
      </c>
      <c r="AV87" s="275">
        <v>70</v>
      </c>
      <c r="AW87" s="273">
        <v>1165</v>
      </c>
      <c r="AX87" s="274">
        <v>1152</v>
      </c>
      <c r="AY87" s="275">
        <v>2317</v>
      </c>
      <c r="AZ87" s="273">
        <v>36.299999999999997</v>
      </c>
      <c r="BA87" s="274">
        <v>34</v>
      </c>
      <c r="BB87" s="275">
        <v>35.1</v>
      </c>
      <c r="BC87" s="273">
        <v>1165</v>
      </c>
      <c r="BD87" s="274">
        <v>1152</v>
      </c>
      <c r="BE87" s="275">
        <v>2317</v>
      </c>
    </row>
    <row r="88" spans="1:57" x14ac:dyDescent="0.35">
      <c r="A88" t="s">
        <v>11</v>
      </c>
      <c r="B88" t="s">
        <v>257</v>
      </c>
      <c r="C88" t="s">
        <v>247</v>
      </c>
      <c r="D88" s="273">
        <v>79</v>
      </c>
      <c r="E88" s="274">
        <v>62</v>
      </c>
      <c r="F88" s="275">
        <v>70</v>
      </c>
      <c r="G88" s="273">
        <v>801</v>
      </c>
      <c r="H88" s="274">
        <v>846</v>
      </c>
      <c r="I88" s="275">
        <v>1647</v>
      </c>
      <c r="J88" s="273">
        <v>81</v>
      </c>
      <c r="K88" s="274">
        <v>66</v>
      </c>
      <c r="L88" s="275">
        <v>73</v>
      </c>
      <c r="M88" s="273">
        <v>801</v>
      </c>
      <c r="N88" s="274">
        <v>846</v>
      </c>
      <c r="O88" s="275">
        <v>1647</v>
      </c>
      <c r="P88" s="273">
        <v>35.4</v>
      </c>
      <c r="Q88" s="274">
        <v>32.5</v>
      </c>
      <c r="R88" s="275">
        <v>33.9</v>
      </c>
      <c r="S88" s="273">
        <v>801</v>
      </c>
      <c r="T88" s="274">
        <v>846</v>
      </c>
      <c r="U88" s="275">
        <v>1647</v>
      </c>
      <c r="V88" s="273">
        <v>66</v>
      </c>
      <c r="W88" s="274">
        <v>41</v>
      </c>
      <c r="X88" s="275">
        <v>52</v>
      </c>
      <c r="Y88" s="273">
        <v>32</v>
      </c>
      <c r="Z88" s="274">
        <v>39</v>
      </c>
      <c r="AA88" s="275">
        <v>71</v>
      </c>
      <c r="AB88" s="273">
        <v>69</v>
      </c>
      <c r="AC88" s="274">
        <v>46</v>
      </c>
      <c r="AD88" s="275">
        <v>56</v>
      </c>
      <c r="AE88" s="273">
        <v>32</v>
      </c>
      <c r="AF88" s="274">
        <v>39</v>
      </c>
      <c r="AG88" s="275">
        <v>71</v>
      </c>
      <c r="AH88" s="273">
        <v>31.9</v>
      </c>
      <c r="AI88" s="274">
        <v>29.2</v>
      </c>
      <c r="AJ88" s="275">
        <v>30.4</v>
      </c>
      <c r="AK88" s="273">
        <v>32</v>
      </c>
      <c r="AL88" s="274">
        <v>39</v>
      </c>
      <c r="AM88" s="275">
        <v>71</v>
      </c>
      <c r="AN88" s="273">
        <v>78</v>
      </c>
      <c r="AO88" s="274">
        <v>61</v>
      </c>
      <c r="AP88" s="275">
        <v>69</v>
      </c>
      <c r="AQ88" s="273">
        <v>837</v>
      </c>
      <c r="AR88" s="274">
        <v>887</v>
      </c>
      <c r="AS88" s="275">
        <v>1724</v>
      </c>
      <c r="AT88" s="273">
        <v>80</v>
      </c>
      <c r="AU88" s="274">
        <v>65</v>
      </c>
      <c r="AV88" s="275">
        <v>72</v>
      </c>
      <c r="AW88" s="273">
        <v>837</v>
      </c>
      <c r="AX88" s="274">
        <v>887</v>
      </c>
      <c r="AY88" s="275">
        <v>1724</v>
      </c>
      <c r="AZ88" s="273">
        <v>35.200000000000003</v>
      </c>
      <c r="BA88" s="274">
        <v>32.4</v>
      </c>
      <c r="BB88" s="275">
        <v>33.700000000000003</v>
      </c>
      <c r="BC88" s="273">
        <v>837</v>
      </c>
      <c r="BD88" s="274">
        <v>887</v>
      </c>
      <c r="BE88" s="275">
        <v>1724</v>
      </c>
    </row>
    <row r="89" spans="1:57" x14ac:dyDescent="0.35">
      <c r="A89" t="s">
        <v>13</v>
      </c>
      <c r="B89" t="s">
        <v>259</v>
      </c>
      <c r="C89" t="s">
        <v>247</v>
      </c>
      <c r="D89" s="273">
        <v>80</v>
      </c>
      <c r="E89" s="274">
        <v>62</v>
      </c>
      <c r="F89" s="275">
        <v>71</v>
      </c>
      <c r="G89" s="273">
        <v>1529</v>
      </c>
      <c r="H89" s="274">
        <v>1536</v>
      </c>
      <c r="I89" s="275">
        <v>3065</v>
      </c>
      <c r="J89" s="273">
        <v>80</v>
      </c>
      <c r="K89" s="274">
        <v>63</v>
      </c>
      <c r="L89" s="275">
        <v>71</v>
      </c>
      <c r="M89" s="273">
        <v>1529</v>
      </c>
      <c r="N89" s="274">
        <v>1536</v>
      </c>
      <c r="O89" s="275">
        <v>3065</v>
      </c>
      <c r="P89" s="273">
        <v>36.4</v>
      </c>
      <c r="Q89" s="274">
        <v>33.5</v>
      </c>
      <c r="R89" s="275">
        <v>34.9</v>
      </c>
      <c r="S89" s="273">
        <v>1529</v>
      </c>
      <c r="T89" s="274">
        <v>1536</v>
      </c>
      <c r="U89" s="275">
        <v>3065</v>
      </c>
      <c r="V89" s="273">
        <v>60</v>
      </c>
      <c r="W89" s="274">
        <v>53</v>
      </c>
      <c r="X89" s="275">
        <v>57</v>
      </c>
      <c r="Y89" s="273">
        <v>96</v>
      </c>
      <c r="Z89" s="274">
        <v>96</v>
      </c>
      <c r="AA89" s="275">
        <v>192</v>
      </c>
      <c r="AB89" s="273">
        <v>60</v>
      </c>
      <c r="AC89" s="274">
        <v>55</v>
      </c>
      <c r="AD89" s="275">
        <v>58</v>
      </c>
      <c r="AE89" s="273">
        <v>96</v>
      </c>
      <c r="AF89" s="274">
        <v>96</v>
      </c>
      <c r="AG89" s="275">
        <v>192</v>
      </c>
      <c r="AH89" s="273">
        <v>33.9</v>
      </c>
      <c r="AI89" s="274">
        <v>31.5</v>
      </c>
      <c r="AJ89" s="275">
        <v>32.700000000000003</v>
      </c>
      <c r="AK89" s="273">
        <v>96</v>
      </c>
      <c r="AL89" s="274">
        <v>96</v>
      </c>
      <c r="AM89" s="275">
        <v>192</v>
      </c>
      <c r="AN89" s="273">
        <v>78</v>
      </c>
      <c r="AO89" s="274">
        <v>62</v>
      </c>
      <c r="AP89" s="275">
        <v>70</v>
      </c>
      <c r="AQ89" s="273">
        <v>1633</v>
      </c>
      <c r="AR89" s="274">
        <v>1637</v>
      </c>
      <c r="AS89" s="275">
        <v>3270</v>
      </c>
      <c r="AT89" s="273">
        <v>79</v>
      </c>
      <c r="AU89" s="274">
        <v>62</v>
      </c>
      <c r="AV89" s="275">
        <v>70</v>
      </c>
      <c r="AW89" s="273">
        <v>1633</v>
      </c>
      <c r="AX89" s="274">
        <v>1637</v>
      </c>
      <c r="AY89" s="275">
        <v>3270</v>
      </c>
      <c r="AZ89" s="273">
        <v>36.299999999999997</v>
      </c>
      <c r="BA89" s="274">
        <v>33.299999999999997</v>
      </c>
      <c r="BB89" s="275">
        <v>34.799999999999997</v>
      </c>
      <c r="BC89" s="273">
        <v>1633</v>
      </c>
      <c r="BD89" s="274">
        <v>1637</v>
      </c>
      <c r="BE89" s="275">
        <v>3270</v>
      </c>
    </row>
    <row r="90" spans="1:57" x14ac:dyDescent="0.35">
      <c r="A90" t="s">
        <v>65</v>
      </c>
      <c r="B90" t="s">
        <v>310</v>
      </c>
      <c r="C90" t="s">
        <v>309</v>
      </c>
      <c r="D90" s="273">
        <v>75</v>
      </c>
      <c r="E90" s="274">
        <v>59</v>
      </c>
      <c r="F90" s="275">
        <v>66</v>
      </c>
      <c r="G90" s="273">
        <v>4525</v>
      </c>
      <c r="H90" s="274">
        <v>4868</v>
      </c>
      <c r="I90" s="275">
        <v>9393</v>
      </c>
      <c r="J90" s="273">
        <v>76</v>
      </c>
      <c r="K90" s="274">
        <v>61</v>
      </c>
      <c r="L90" s="275">
        <v>68</v>
      </c>
      <c r="M90" s="273">
        <v>4525</v>
      </c>
      <c r="N90" s="274">
        <v>4868</v>
      </c>
      <c r="O90" s="275">
        <v>9393</v>
      </c>
      <c r="P90" s="273">
        <v>35.4</v>
      </c>
      <c r="Q90" s="274">
        <v>32.700000000000003</v>
      </c>
      <c r="R90" s="275">
        <v>34</v>
      </c>
      <c r="S90" s="273">
        <v>4525</v>
      </c>
      <c r="T90" s="274">
        <v>4868</v>
      </c>
      <c r="U90" s="275">
        <v>9393</v>
      </c>
      <c r="V90" s="273">
        <v>68</v>
      </c>
      <c r="W90" s="274">
        <v>54</v>
      </c>
      <c r="X90" s="275">
        <v>61</v>
      </c>
      <c r="Y90" s="273">
        <v>3246</v>
      </c>
      <c r="Z90" s="274">
        <v>3516</v>
      </c>
      <c r="AA90" s="275">
        <v>6762</v>
      </c>
      <c r="AB90" s="273">
        <v>70</v>
      </c>
      <c r="AC90" s="274">
        <v>57</v>
      </c>
      <c r="AD90" s="275">
        <v>63</v>
      </c>
      <c r="AE90" s="273">
        <v>3246</v>
      </c>
      <c r="AF90" s="274">
        <v>3516</v>
      </c>
      <c r="AG90" s="275">
        <v>6762</v>
      </c>
      <c r="AH90" s="273">
        <v>33.200000000000003</v>
      </c>
      <c r="AI90" s="274">
        <v>30.7</v>
      </c>
      <c r="AJ90" s="275">
        <v>31.9</v>
      </c>
      <c r="AK90" s="273">
        <v>3246</v>
      </c>
      <c r="AL90" s="274">
        <v>3516</v>
      </c>
      <c r="AM90" s="275">
        <v>6762</v>
      </c>
      <c r="AN90" s="273">
        <v>71</v>
      </c>
      <c r="AO90" s="274">
        <v>56</v>
      </c>
      <c r="AP90" s="275">
        <v>64</v>
      </c>
      <c r="AQ90" s="273">
        <v>7996</v>
      </c>
      <c r="AR90" s="274">
        <v>8579</v>
      </c>
      <c r="AS90" s="275">
        <v>16575</v>
      </c>
      <c r="AT90" s="273">
        <v>73</v>
      </c>
      <c r="AU90" s="274">
        <v>59</v>
      </c>
      <c r="AV90" s="275">
        <v>66</v>
      </c>
      <c r="AW90" s="273">
        <v>7996</v>
      </c>
      <c r="AX90" s="274">
        <v>8579</v>
      </c>
      <c r="AY90" s="275">
        <v>16575</v>
      </c>
      <c r="AZ90" s="273">
        <v>34.4</v>
      </c>
      <c r="BA90" s="274">
        <v>31.8</v>
      </c>
      <c r="BB90" s="275">
        <v>33</v>
      </c>
      <c r="BC90" s="273">
        <v>7996</v>
      </c>
      <c r="BD90" s="274">
        <v>8579</v>
      </c>
      <c r="BE90" s="275">
        <v>16575</v>
      </c>
    </row>
    <row r="91" spans="1:57" x14ac:dyDescent="0.35">
      <c r="A91" t="s">
        <v>66</v>
      </c>
      <c r="B91" t="s">
        <v>311</v>
      </c>
      <c r="C91" t="s">
        <v>309</v>
      </c>
      <c r="D91" s="273">
        <v>77</v>
      </c>
      <c r="E91" s="274">
        <v>60</v>
      </c>
      <c r="F91" s="275">
        <v>69</v>
      </c>
      <c r="G91" s="273">
        <v>1516</v>
      </c>
      <c r="H91" s="274">
        <v>1552</v>
      </c>
      <c r="I91" s="275">
        <v>3068</v>
      </c>
      <c r="J91" s="273">
        <v>78</v>
      </c>
      <c r="K91" s="274">
        <v>62</v>
      </c>
      <c r="L91" s="275">
        <v>69</v>
      </c>
      <c r="M91" s="273">
        <v>1516</v>
      </c>
      <c r="N91" s="274">
        <v>1552</v>
      </c>
      <c r="O91" s="275">
        <v>3068</v>
      </c>
      <c r="P91" s="273">
        <v>34.6</v>
      </c>
      <c r="Q91" s="274">
        <v>32</v>
      </c>
      <c r="R91" s="275">
        <v>33.299999999999997</v>
      </c>
      <c r="S91" s="273">
        <v>1516</v>
      </c>
      <c r="T91" s="274">
        <v>1552</v>
      </c>
      <c r="U91" s="275">
        <v>3068</v>
      </c>
      <c r="V91" s="273">
        <v>67</v>
      </c>
      <c r="W91" s="274">
        <v>51</v>
      </c>
      <c r="X91" s="275">
        <v>59</v>
      </c>
      <c r="Y91" s="273">
        <v>682</v>
      </c>
      <c r="Z91" s="274">
        <v>762</v>
      </c>
      <c r="AA91" s="275">
        <v>1444</v>
      </c>
      <c r="AB91" s="273">
        <v>68</v>
      </c>
      <c r="AC91" s="274">
        <v>53</v>
      </c>
      <c r="AD91" s="275">
        <v>60</v>
      </c>
      <c r="AE91" s="273">
        <v>682</v>
      </c>
      <c r="AF91" s="274">
        <v>762</v>
      </c>
      <c r="AG91" s="275">
        <v>1444</v>
      </c>
      <c r="AH91" s="273">
        <v>32.6</v>
      </c>
      <c r="AI91" s="274">
        <v>30.2</v>
      </c>
      <c r="AJ91" s="275">
        <v>31.3</v>
      </c>
      <c r="AK91" s="273">
        <v>682</v>
      </c>
      <c r="AL91" s="274">
        <v>762</v>
      </c>
      <c r="AM91" s="275">
        <v>1444</v>
      </c>
      <c r="AN91" s="273">
        <v>73</v>
      </c>
      <c r="AO91" s="274">
        <v>57</v>
      </c>
      <c r="AP91" s="275">
        <v>65</v>
      </c>
      <c r="AQ91" s="273">
        <v>2240</v>
      </c>
      <c r="AR91" s="274">
        <v>2345</v>
      </c>
      <c r="AS91" s="275">
        <v>4585</v>
      </c>
      <c r="AT91" s="273">
        <v>74</v>
      </c>
      <c r="AU91" s="274">
        <v>59</v>
      </c>
      <c r="AV91" s="275">
        <v>66</v>
      </c>
      <c r="AW91" s="273">
        <v>2240</v>
      </c>
      <c r="AX91" s="274">
        <v>2345</v>
      </c>
      <c r="AY91" s="275">
        <v>4585</v>
      </c>
      <c r="AZ91" s="273">
        <v>33.9</v>
      </c>
      <c r="BA91" s="274">
        <v>31.4</v>
      </c>
      <c r="BB91" s="275">
        <v>32.6</v>
      </c>
      <c r="BC91" s="273">
        <v>2240</v>
      </c>
      <c r="BD91" s="274">
        <v>2345</v>
      </c>
      <c r="BE91" s="275">
        <v>4585</v>
      </c>
    </row>
    <row r="92" spans="1:57" x14ac:dyDescent="0.35">
      <c r="A92" t="s">
        <v>67</v>
      </c>
      <c r="B92" t="s">
        <v>312</v>
      </c>
      <c r="C92" t="s">
        <v>309</v>
      </c>
      <c r="D92" s="273">
        <v>72</v>
      </c>
      <c r="E92" s="274">
        <v>58</v>
      </c>
      <c r="F92" s="275">
        <v>65</v>
      </c>
      <c r="G92" s="273">
        <v>1740</v>
      </c>
      <c r="H92" s="274">
        <v>1807</v>
      </c>
      <c r="I92" s="275">
        <v>3547</v>
      </c>
      <c r="J92" s="273">
        <v>75</v>
      </c>
      <c r="K92" s="274">
        <v>61</v>
      </c>
      <c r="L92" s="275">
        <v>68</v>
      </c>
      <c r="M92" s="273">
        <v>1740</v>
      </c>
      <c r="N92" s="274">
        <v>1807</v>
      </c>
      <c r="O92" s="275">
        <v>3547</v>
      </c>
      <c r="P92" s="273">
        <v>35.4</v>
      </c>
      <c r="Q92" s="274">
        <v>32.700000000000003</v>
      </c>
      <c r="R92" s="275">
        <v>34</v>
      </c>
      <c r="S92" s="273">
        <v>1740</v>
      </c>
      <c r="T92" s="274">
        <v>1807</v>
      </c>
      <c r="U92" s="275">
        <v>3547</v>
      </c>
      <c r="V92" s="273">
        <v>53</v>
      </c>
      <c r="W92" s="274">
        <v>37</v>
      </c>
      <c r="X92" s="275">
        <v>45</v>
      </c>
      <c r="Y92" s="273">
        <v>234</v>
      </c>
      <c r="Z92" s="274">
        <v>251</v>
      </c>
      <c r="AA92" s="275">
        <v>485</v>
      </c>
      <c r="AB92" s="273">
        <v>55</v>
      </c>
      <c r="AC92" s="274">
        <v>42</v>
      </c>
      <c r="AD92" s="275">
        <v>48</v>
      </c>
      <c r="AE92" s="273">
        <v>234</v>
      </c>
      <c r="AF92" s="274">
        <v>251</v>
      </c>
      <c r="AG92" s="275">
        <v>485</v>
      </c>
      <c r="AH92" s="273">
        <v>31.3</v>
      </c>
      <c r="AI92" s="274">
        <v>28.3</v>
      </c>
      <c r="AJ92" s="275">
        <v>29.7</v>
      </c>
      <c r="AK92" s="273">
        <v>234</v>
      </c>
      <c r="AL92" s="274">
        <v>251</v>
      </c>
      <c r="AM92" s="275">
        <v>485</v>
      </c>
      <c r="AN92" s="273">
        <v>70</v>
      </c>
      <c r="AO92" s="274">
        <v>55</v>
      </c>
      <c r="AP92" s="275">
        <v>62</v>
      </c>
      <c r="AQ92" s="273">
        <v>1979</v>
      </c>
      <c r="AR92" s="274">
        <v>2066</v>
      </c>
      <c r="AS92" s="275">
        <v>4045</v>
      </c>
      <c r="AT92" s="273">
        <v>72</v>
      </c>
      <c r="AU92" s="274">
        <v>59</v>
      </c>
      <c r="AV92" s="275">
        <v>65</v>
      </c>
      <c r="AW92" s="273">
        <v>1979</v>
      </c>
      <c r="AX92" s="274">
        <v>2066</v>
      </c>
      <c r="AY92" s="275">
        <v>4045</v>
      </c>
      <c r="AZ92" s="273">
        <v>34.799999999999997</v>
      </c>
      <c r="BA92" s="274">
        <v>32.200000000000003</v>
      </c>
      <c r="BB92" s="275">
        <v>33.5</v>
      </c>
      <c r="BC92" s="273">
        <v>1979</v>
      </c>
      <c r="BD92" s="274">
        <v>2066</v>
      </c>
      <c r="BE92" s="275">
        <v>4045</v>
      </c>
    </row>
    <row r="93" spans="1:57" x14ac:dyDescent="0.35">
      <c r="A93" t="s">
        <v>69</v>
      </c>
      <c r="B93" t="s">
        <v>314</v>
      </c>
      <c r="C93" t="s">
        <v>309</v>
      </c>
      <c r="D93" s="273">
        <v>74</v>
      </c>
      <c r="E93" s="274">
        <v>56</v>
      </c>
      <c r="F93" s="275">
        <v>64</v>
      </c>
      <c r="G93" s="273">
        <v>1610</v>
      </c>
      <c r="H93" s="274">
        <v>1767</v>
      </c>
      <c r="I93" s="275">
        <v>3377</v>
      </c>
      <c r="J93" s="273">
        <v>76</v>
      </c>
      <c r="K93" s="274">
        <v>59</v>
      </c>
      <c r="L93" s="275">
        <v>67</v>
      </c>
      <c r="M93" s="273">
        <v>1610</v>
      </c>
      <c r="N93" s="274">
        <v>1767</v>
      </c>
      <c r="O93" s="275">
        <v>3377</v>
      </c>
      <c r="P93" s="273">
        <v>34.5</v>
      </c>
      <c r="Q93" s="274">
        <v>31.9</v>
      </c>
      <c r="R93" s="275">
        <v>33.1</v>
      </c>
      <c r="S93" s="273">
        <v>1610</v>
      </c>
      <c r="T93" s="274">
        <v>1767</v>
      </c>
      <c r="U93" s="275">
        <v>3377</v>
      </c>
      <c r="V93" s="273">
        <v>62</v>
      </c>
      <c r="W93" s="274">
        <v>51</v>
      </c>
      <c r="X93" s="275">
        <v>56</v>
      </c>
      <c r="Y93" s="273">
        <v>744</v>
      </c>
      <c r="Z93" s="274">
        <v>771</v>
      </c>
      <c r="AA93" s="275">
        <v>1515</v>
      </c>
      <c r="AB93" s="273">
        <v>64</v>
      </c>
      <c r="AC93" s="274">
        <v>53</v>
      </c>
      <c r="AD93" s="275">
        <v>58</v>
      </c>
      <c r="AE93" s="273">
        <v>744</v>
      </c>
      <c r="AF93" s="274">
        <v>771</v>
      </c>
      <c r="AG93" s="275">
        <v>1515</v>
      </c>
      <c r="AH93" s="273">
        <v>32.1</v>
      </c>
      <c r="AI93" s="274">
        <v>29.6</v>
      </c>
      <c r="AJ93" s="275">
        <v>30.8</v>
      </c>
      <c r="AK93" s="273">
        <v>744</v>
      </c>
      <c r="AL93" s="274">
        <v>771</v>
      </c>
      <c r="AM93" s="275">
        <v>1515</v>
      </c>
      <c r="AN93" s="273">
        <v>69</v>
      </c>
      <c r="AO93" s="274">
        <v>54</v>
      </c>
      <c r="AP93" s="275">
        <v>61</v>
      </c>
      <c r="AQ93" s="273">
        <v>2386</v>
      </c>
      <c r="AR93" s="274">
        <v>2567</v>
      </c>
      <c r="AS93" s="275">
        <v>4953</v>
      </c>
      <c r="AT93" s="273">
        <v>71</v>
      </c>
      <c r="AU93" s="274">
        <v>57</v>
      </c>
      <c r="AV93" s="275">
        <v>64</v>
      </c>
      <c r="AW93" s="273">
        <v>2386</v>
      </c>
      <c r="AX93" s="274">
        <v>2567</v>
      </c>
      <c r="AY93" s="275">
        <v>4953</v>
      </c>
      <c r="AZ93" s="273">
        <v>33.6</v>
      </c>
      <c r="BA93" s="274">
        <v>31.1</v>
      </c>
      <c r="BB93" s="275">
        <v>32.299999999999997</v>
      </c>
      <c r="BC93" s="273">
        <v>2386</v>
      </c>
      <c r="BD93" s="274">
        <v>2567</v>
      </c>
      <c r="BE93" s="275">
        <v>4953</v>
      </c>
    </row>
    <row r="94" spans="1:57" x14ac:dyDescent="0.35">
      <c r="A94" t="s">
        <v>71</v>
      </c>
      <c r="B94" t="s">
        <v>316</v>
      </c>
      <c r="C94" t="s">
        <v>309</v>
      </c>
      <c r="D94" s="273">
        <v>77</v>
      </c>
      <c r="E94" s="274">
        <v>62</v>
      </c>
      <c r="F94" s="275">
        <v>69</v>
      </c>
      <c r="G94" s="273">
        <v>1217</v>
      </c>
      <c r="H94" s="274">
        <v>1345</v>
      </c>
      <c r="I94" s="275">
        <v>2562</v>
      </c>
      <c r="J94" s="273">
        <v>79</v>
      </c>
      <c r="K94" s="274">
        <v>66</v>
      </c>
      <c r="L94" s="275">
        <v>72</v>
      </c>
      <c r="M94" s="273">
        <v>1217</v>
      </c>
      <c r="N94" s="274">
        <v>1345</v>
      </c>
      <c r="O94" s="275">
        <v>2562</v>
      </c>
      <c r="P94" s="273">
        <v>36.1</v>
      </c>
      <c r="Q94" s="274">
        <v>34</v>
      </c>
      <c r="R94" s="275">
        <v>35</v>
      </c>
      <c r="S94" s="273">
        <v>1217</v>
      </c>
      <c r="T94" s="274">
        <v>1345</v>
      </c>
      <c r="U94" s="275">
        <v>2562</v>
      </c>
      <c r="V94" s="273">
        <v>68</v>
      </c>
      <c r="W94" s="274">
        <v>60</v>
      </c>
      <c r="X94" s="275">
        <v>63</v>
      </c>
      <c r="Y94" s="273">
        <v>136</v>
      </c>
      <c r="Z94" s="274">
        <v>154</v>
      </c>
      <c r="AA94" s="275">
        <v>290</v>
      </c>
      <c r="AB94" s="273">
        <v>71</v>
      </c>
      <c r="AC94" s="274">
        <v>66</v>
      </c>
      <c r="AD94" s="275">
        <v>69</v>
      </c>
      <c r="AE94" s="273">
        <v>136</v>
      </c>
      <c r="AF94" s="274">
        <v>154</v>
      </c>
      <c r="AG94" s="275">
        <v>290</v>
      </c>
      <c r="AH94" s="273">
        <v>34.700000000000003</v>
      </c>
      <c r="AI94" s="274">
        <v>33.200000000000003</v>
      </c>
      <c r="AJ94" s="275">
        <v>33.9</v>
      </c>
      <c r="AK94" s="273">
        <v>136</v>
      </c>
      <c r="AL94" s="274">
        <v>154</v>
      </c>
      <c r="AM94" s="275">
        <v>290</v>
      </c>
      <c r="AN94" s="273">
        <v>76</v>
      </c>
      <c r="AO94" s="274">
        <v>62</v>
      </c>
      <c r="AP94" s="275">
        <v>69</v>
      </c>
      <c r="AQ94" s="273">
        <v>1388</v>
      </c>
      <c r="AR94" s="274">
        <v>1528</v>
      </c>
      <c r="AS94" s="275">
        <v>2916</v>
      </c>
      <c r="AT94" s="273">
        <v>78</v>
      </c>
      <c r="AU94" s="274">
        <v>66</v>
      </c>
      <c r="AV94" s="275">
        <v>72</v>
      </c>
      <c r="AW94" s="273">
        <v>1388</v>
      </c>
      <c r="AX94" s="274">
        <v>1528</v>
      </c>
      <c r="AY94" s="275">
        <v>2916</v>
      </c>
      <c r="AZ94" s="273">
        <v>35.9</v>
      </c>
      <c r="BA94" s="274">
        <v>33.9</v>
      </c>
      <c r="BB94" s="275">
        <v>34.799999999999997</v>
      </c>
      <c r="BC94" s="273">
        <v>1388</v>
      </c>
      <c r="BD94" s="274">
        <v>1528</v>
      </c>
      <c r="BE94" s="275">
        <v>2916</v>
      </c>
    </row>
    <row r="95" spans="1:57" x14ac:dyDescent="0.35">
      <c r="A95" t="s">
        <v>75</v>
      </c>
      <c r="B95" t="s">
        <v>320</v>
      </c>
      <c r="C95" t="s">
        <v>309</v>
      </c>
      <c r="D95" s="273">
        <v>73</v>
      </c>
      <c r="E95" s="274">
        <v>56</v>
      </c>
      <c r="F95" s="275">
        <v>64</v>
      </c>
      <c r="G95" s="273">
        <v>1388</v>
      </c>
      <c r="H95" s="274">
        <v>1522</v>
      </c>
      <c r="I95" s="275">
        <v>2910</v>
      </c>
      <c r="J95" s="273">
        <v>76</v>
      </c>
      <c r="K95" s="274">
        <v>60</v>
      </c>
      <c r="L95" s="275">
        <v>68</v>
      </c>
      <c r="M95" s="273">
        <v>1388</v>
      </c>
      <c r="N95" s="274">
        <v>1522</v>
      </c>
      <c r="O95" s="275">
        <v>2910</v>
      </c>
      <c r="P95" s="273">
        <v>33.799999999999997</v>
      </c>
      <c r="Q95" s="274">
        <v>31.3</v>
      </c>
      <c r="R95" s="275">
        <v>32.5</v>
      </c>
      <c r="S95" s="273">
        <v>1388</v>
      </c>
      <c r="T95" s="274">
        <v>1522</v>
      </c>
      <c r="U95" s="275">
        <v>2910</v>
      </c>
      <c r="V95" s="273">
        <v>66</v>
      </c>
      <c r="W95" s="274">
        <v>49</v>
      </c>
      <c r="X95" s="275">
        <v>57</v>
      </c>
      <c r="Y95" s="273">
        <v>428</v>
      </c>
      <c r="Z95" s="274">
        <v>495</v>
      </c>
      <c r="AA95" s="275">
        <v>923</v>
      </c>
      <c r="AB95" s="273">
        <v>69</v>
      </c>
      <c r="AC95" s="274">
        <v>52</v>
      </c>
      <c r="AD95" s="275">
        <v>60</v>
      </c>
      <c r="AE95" s="273">
        <v>428</v>
      </c>
      <c r="AF95" s="274">
        <v>495</v>
      </c>
      <c r="AG95" s="275">
        <v>923</v>
      </c>
      <c r="AH95" s="273">
        <v>32</v>
      </c>
      <c r="AI95" s="274">
        <v>29.3</v>
      </c>
      <c r="AJ95" s="275">
        <v>30.6</v>
      </c>
      <c r="AK95" s="273">
        <v>428</v>
      </c>
      <c r="AL95" s="274">
        <v>495</v>
      </c>
      <c r="AM95" s="275">
        <v>923</v>
      </c>
      <c r="AN95" s="273">
        <v>71</v>
      </c>
      <c r="AO95" s="274">
        <v>54</v>
      </c>
      <c r="AP95" s="275">
        <v>62</v>
      </c>
      <c r="AQ95" s="273">
        <v>1852</v>
      </c>
      <c r="AR95" s="274">
        <v>2045</v>
      </c>
      <c r="AS95" s="275">
        <v>3897</v>
      </c>
      <c r="AT95" s="273">
        <v>74</v>
      </c>
      <c r="AU95" s="274">
        <v>58</v>
      </c>
      <c r="AV95" s="275">
        <v>66</v>
      </c>
      <c r="AW95" s="273">
        <v>1852</v>
      </c>
      <c r="AX95" s="274">
        <v>2045</v>
      </c>
      <c r="AY95" s="275">
        <v>3897</v>
      </c>
      <c r="AZ95" s="273">
        <v>33.299999999999997</v>
      </c>
      <c r="BA95" s="274">
        <v>30.9</v>
      </c>
      <c r="BB95" s="275">
        <v>32</v>
      </c>
      <c r="BC95" s="273">
        <v>1852</v>
      </c>
      <c r="BD95" s="274">
        <v>2045</v>
      </c>
      <c r="BE95" s="275">
        <v>3897</v>
      </c>
    </row>
    <row r="96" spans="1:57" x14ac:dyDescent="0.35">
      <c r="A96" t="s">
        <v>77</v>
      </c>
      <c r="B96" t="s">
        <v>322</v>
      </c>
      <c r="C96" t="s">
        <v>309</v>
      </c>
      <c r="D96" s="273">
        <v>72</v>
      </c>
      <c r="E96" s="274">
        <v>57</v>
      </c>
      <c r="F96" s="275">
        <v>64</v>
      </c>
      <c r="G96" s="273">
        <v>1247</v>
      </c>
      <c r="H96" s="274">
        <v>1329</v>
      </c>
      <c r="I96" s="275">
        <v>2576</v>
      </c>
      <c r="J96" s="273">
        <v>74</v>
      </c>
      <c r="K96" s="274">
        <v>61</v>
      </c>
      <c r="L96" s="275">
        <v>68</v>
      </c>
      <c r="M96" s="273">
        <v>1247</v>
      </c>
      <c r="N96" s="274">
        <v>1329</v>
      </c>
      <c r="O96" s="275">
        <v>2576</v>
      </c>
      <c r="P96" s="273">
        <v>34.299999999999997</v>
      </c>
      <c r="Q96" s="274">
        <v>32</v>
      </c>
      <c r="R96" s="275">
        <v>33.1</v>
      </c>
      <c r="S96" s="273">
        <v>1247</v>
      </c>
      <c r="T96" s="274">
        <v>1329</v>
      </c>
      <c r="U96" s="275">
        <v>2576</v>
      </c>
      <c r="V96" s="273">
        <v>63</v>
      </c>
      <c r="W96" s="274">
        <v>50</v>
      </c>
      <c r="X96" s="275">
        <v>57</v>
      </c>
      <c r="Y96" s="273">
        <v>458</v>
      </c>
      <c r="Z96" s="274">
        <v>452</v>
      </c>
      <c r="AA96" s="275">
        <v>910</v>
      </c>
      <c r="AB96" s="273">
        <v>67</v>
      </c>
      <c r="AC96" s="274">
        <v>55</v>
      </c>
      <c r="AD96" s="275">
        <v>61</v>
      </c>
      <c r="AE96" s="273">
        <v>458</v>
      </c>
      <c r="AF96" s="274">
        <v>452</v>
      </c>
      <c r="AG96" s="275">
        <v>910</v>
      </c>
      <c r="AH96" s="273">
        <v>32.9</v>
      </c>
      <c r="AI96" s="274">
        <v>30.2</v>
      </c>
      <c r="AJ96" s="275">
        <v>31.6</v>
      </c>
      <c r="AK96" s="273">
        <v>458</v>
      </c>
      <c r="AL96" s="274">
        <v>452</v>
      </c>
      <c r="AM96" s="275">
        <v>910</v>
      </c>
      <c r="AN96" s="273">
        <v>69</v>
      </c>
      <c r="AO96" s="274">
        <v>55</v>
      </c>
      <c r="AP96" s="275">
        <v>62</v>
      </c>
      <c r="AQ96" s="273">
        <v>1758</v>
      </c>
      <c r="AR96" s="274">
        <v>1826</v>
      </c>
      <c r="AS96" s="275">
        <v>3584</v>
      </c>
      <c r="AT96" s="273">
        <v>72</v>
      </c>
      <c r="AU96" s="274">
        <v>60</v>
      </c>
      <c r="AV96" s="275">
        <v>66</v>
      </c>
      <c r="AW96" s="273">
        <v>1758</v>
      </c>
      <c r="AX96" s="274">
        <v>1826</v>
      </c>
      <c r="AY96" s="275">
        <v>3584</v>
      </c>
      <c r="AZ96" s="273">
        <v>33.9</v>
      </c>
      <c r="BA96" s="274">
        <v>31.5</v>
      </c>
      <c r="BB96" s="275">
        <v>32.700000000000003</v>
      </c>
      <c r="BC96" s="273">
        <v>1758</v>
      </c>
      <c r="BD96" s="274">
        <v>1826</v>
      </c>
      <c r="BE96" s="275">
        <v>3584</v>
      </c>
    </row>
    <row r="97" spans="1:57" x14ac:dyDescent="0.35">
      <c r="A97" t="s">
        <v>40</v>
      </c>
      <c r="B97" t="s">
        <v>285</v>
      </c>
      <c r="C97" t="s">
        <v>408</v>
      </c>
      <c r="D97" s="273">
        <v>79</v>
      </c>
      <c r="E97" s="274">
        <v>63</v>
      </c>
      <c r="F97" s="275">
        <v>71</v>
      </c>
      <c r="G97" s="273">
        <v>2347</v>
      </c>
      <c r="H97" s="274">
        <v>2421</v>
      </c>
      <c r="I97" s="275">
        <v>4768</v>
      </c>
      <c r="J97" s="273">
        <v>80</v>
      </c>
      <c r="K97" s="274">
        <v>64</v>
      </c>
      <c r="L97" s="275">
        <v>72</v>
      </c>
      <c r="M97" s="273">
        <v>2347</v>
      </c>
      <c r="N97" s="274">
        <v>2421</v>
      </c>
      <c r="O97" s="275">
        <v>4768</v>
      </c>
      <c r="P97" s="273">
        <v>36.200000000000003</v>
      </c>
      <c r="Q97" s="274">
        <v>33.700000000000003</v>
      </c>
      <c r="R97" s="275">
        <v>34.9</v>
      </c>
      <c r="S97" s="273">
        <v>2347</v>
      </c>
      <c r="T97" s="274">
        <v>2421</v>
      </c>
      <c r="U97" s="275">
        <v>4768</v>
      </c>
      <c r="V97" s="273">
        <v>66</v>
      </c>
      <c r="W97" s="274">
        <v>50</v>
      </c>
      <c r="X97" s="275">
        <v>58</v>
      </c>
      <c r="Y97" s="273">
        <v>1434</v>
      </c>
      <c r="Z97" s="274">
        <v>1471</v>
      </c>
      <c r="AA97" s="275">
        <v>2905</v>
      </c>
      <c r="AB97" s="273">
        <v>69</v>
      </c>
      <c r="AC97" s="274">
        <v>55</v>
      </c>
      <c r="AD97" s="275">
        <v>62</v>
      </c>
      <c r="AE97" s="273">
        <v>1434</v>
      </c>
      <c r="AF97" s="274">
        <v>1471</v>
      </c>
      <c r="AG97" s="275">
        <v>2905</v>
      </c>
      <c r="AH97" s="273">
        <v>33.4</v>
      </c>
      <c r="AI97" s="274">
        <v>30.8</v>
      </c>
      <c r="AJ97" s="275">
        <v>32.1</v>
      </c>
      <c r="AK97" s="273">
        <v>1434</v>
      </c>
      <c r="AL97" s="274">
        <v>1471</v>
      </c>
      <c r="AM97" s="275">
        <v>2905</v>
      </c>
      <c r="AN97" s="273">
        <v>74</v>
      </c>
      <c r="AO97" s="274">
        <v>58</v>
      </c>
      <c r="AP97" s="275">
        <v>65</v>
      </c>
      <c r="AQ97" s="273">
        <v>3845</v>
      </c>
      <c r="AR97" s="274">
        <v>3951</v>
      </c>
      <c r="AS97" s="275">
        <v>7796</v>
      </c>
      <c r="AT97" s="273">
        <v>75</v>
      </c>
      <c r="AU97" s="274">
        <v>60</v>
      </c>
      <c r="AV97" s="275">
        <v>68</v>
      </c>
      <c r="AW97" s="273">
        <v>3845</v>
      </c>
      <c r="AX97" s="274">
        <v>3951</v>
      </c>
      <c r="AY97" s="275">
        <v>7796</v>
      </c>
      <c r="AZ97" s="273">
        <v>35</v>
      </c>
      <c r="BA97" s="274">
        <v>32.5</v>
      </c>
      <c r="BB97" s="275">
        <v>33.799999999999997</v>
      </c>
      <c r="BC97" s="273">
        <v>3845</v>
      </c>
      <c r="BD97" s="274">
        <v>3951</v>
      </c>
      <c r="BE97" s="275">
        <v>7796</v>
      </c>
    </row>
    <row r="98" spans="1:57" x14ac:dyDescent="0.35">
      <c r="A98" t="s">
        <v>41</v>
      </c>
      <c r="B98" t="s">
        <v>286</v>
      </c>
      <c r="C98" t="s">
        <v>408</v>
      </c>
      <c r="D98" s="273">
        <v>77</v>
      </c>
      <c r="E98" s="274">
        <v>64</v>
      </c>
      <c r="F98" s="275">
        <v>70</v>
      </c>
      <c r="G98" s="273">
        <v>1169</v>
      </c>
      <c r="H98" s="274">
        <v>1237</v>
      </c>
      <c r="I98" s="275">
        <v>2406</v>
      </c>
      <c r="J98" s="273">
        <v>78</v>
      </c>
      <c r="K98" s="274">
        <v>66</v>
      </c>
      <c r="L98" s="275">
        <v>72</v>
      </c>
      <c r="M98" s="273">
        <v>1169</v>
      </c>
      <c r="N98" s="274">
        <v>1237</v>
      </c>
      <c r="O98" s="275">
        <v>2406</v>
      </c>
      <c r="P98" s="273">
        <v>35.6</v>
      </c>
      <c r="Q98" s="274">
        <v>33.6</v>
      </c>
      <c r="R98" s="275">
        <v>34.6</v>
      </c>
      <c r="S98" s="273">
        <v>1169</v>
      </c>
      <c r="T98" s="274">
        <v>1237</v>
      </c>
      <c r="U98" s="275">
        <v>2406</v>
      </c>
      <c r="V98" s="273">
        <v>49</v>
      </c>
      <c r="W98" s="274">
        <v>45</v>
      </c>
      <c r="X98" s="275">
        <v>47</v>
      </c>
      <c r="Y98" s="273">
        <v>218</v>
      </c>
      <c r="Z98" s="274">
        <v>200</v>
      </c>
      <c r="AA98" s="275">
        <v>418</v>
      </c>
      <c r="AB98" s="273">
        <v>51</v>
      </c>
      <c r="AC98" s="274">
        <v>49</v>
      </c>
      <c r="AD98" s="275">
        <v>50</v>
      </c>
      <c r="AE98" s="273">
        <v>218</v>
      </c>
      <c r="AF98" s="274">
        <v>200</v>
      </c>
      <c r="AG98" s="275">
        <v>418</v>
      </c>
      <c r="AH98" s="273">
        <v>30.9</v>
      </c>
      <c r="AI98" s="274">
        <v>29.8</v>
      </c>
      <c r="AJ98" s="275">
        <v>30.4</v>
      </c>
      <c r="AK98" s="273">
        <v>218</v>
      </c>
      <c r="AL98" s="274">
        <v>200</v>
      </c>
      <c r="AM98" s="275">
        <v>418</v>
      </c>
      <c r="AN98" s="273">
        <v>72</v>
      </c>
      <c r="AO98" s="274">
        <v>61</v>
      </c>
      <c r="AP98" s="275">
        <v>67</v>
      </c>
      <c r="AQ98" s="273">
        <v>1407</v>
      </c>
      <c r="AR98" s="274">
        <v>1458</v>
      </c>
      <c r="AS98" s="275">
        <v>2865</v>
      </c>
      <c r="AT98" s="273">
        <v>73</v>
      </c>
      <c r="AU98" s="274">
        <v>63</v>
      </c>
      <c r="AV98" s="275">
        <v>68</v>
      </c>
      <c r="AW98" s="273">
        <v>1407</v>
      </c>
      <c r="AX98" s="274">
        <v>1458</v>
      </c>
      <c r="AY98" s="275">
        <v>2865</v>
      </c>
      <c r="AZ98" s="273">
        <v>34.9</v>
      </c>
      <c r="BA98" s="274">
        <v>33</v>
      </c>
      <c r="BB98" s="275">
        <v>33.9</v>
      </c>
      <c r="BC98" s="273">
        <v>1407</v>
      </c>
      <c r="BD98" s="274">
        <v>1458</v>
      </c>
      <c r="BE98" s="275">
        <v>2865</v>
      </c>
    </row>
    <row r="99" spans="1:57" x14ac:dyDescent="0.35">
      <c r="A99" t="s">
        <v>45</v>
      </c>
      <c r="B99" t="s">
        <v>290</v>
      </c>
      <c r="C99" t="s">
        <v>408</v>
      </c>
      <c r="D99" s="273">
        <v>77</v>
      </c>
      <c r="E99" s="274">
        <v>62</v>
      </c>
      <c r="F99" s="275">
        <v>70</v>
      </c>
      <c r="G99" s="273">
        <v>2018</v>
      </c>
      <c r="H99" s="274">
        <v>1974</v>
      </c>
      <c r="I99" s="275">
        <v>3992</v>
      </c>
      <c r="J99" s="273">
        <v>78</v>
      </c>
      <c r="K99" s="274">
        <v>63</v>
      </c>
      <c r="L99" s="275">
        <v>71</v>
      </c>
      <c r="M99" s="273">
        <v>2018</v>
      </c>
      <c r="N99" s="274">
        <v>1974</v>
      </c>
      <c r="O99" s="275">
        <v>3992</v>
      </c>
      <c r="P99" s="273">
        <v>35.9</v>
      </c>
      <c r="Q99" s="274">
        <v>33.6</v>
      </c>
      <c r="R99" s="275">
        <v>34.799999999999997</v>
      </c>
      <c r="S99" s="273">
        <v>2018</v>
      </c>
      <c r="T99" s="274">
        <v>1974</v>
      </c>
      <c r="U99" s="275">
        <v>3992</v>
      </c>
      <c r="V99" s="273">
        <v>68</v>
      </c>
      <c r="W99" s="274">
        <v>50</v>
      </c>
      <c r="X99" s="275">
        <v>59</v>
      </c>
      <c r="Y99" s="273">
        <v>747</v>
      </c>
      <c r="Z99" s="274">
        <v>721</v>
      </c>
      <c r="AA99" s="275">
        <v>1468</v>
      </c>
      <c r="AB99" s="273">
        <v>70</v>
      </c>
      <c r="AC99" s="274">
        <v>55</v>
      </c>
      <c r="AD99" s="275">
        <v>62</v>
      </c>
      <c r="AE99" s="273">
        <v>747</v>
      </c>
      <c r="AF99" s="274">
        <v>721</v>
      </c>
      <c r="AG99" s="275">
        <v>1468</v>
      </c>
      <c r="AH99" s="273">
        <v>34</v>
      </c>
      <c r="AI99" s="274">
        <v>30.9</v>
      </c>
      <c r="AJ99" s="275">
        <v>32.5</v>
      </c>
      <c r="AK99" s="273">
        <v>747</v>
      </c>
      <c r="AL99" s="274">
        <v>721</v>
      </c>
      <c r="AM99" s="275">
        <v>1468</v>
      </c>
      <c r="AN99" s="273">
        <v>75</v>
      </c>
      <c r="AO99" s="274">
        <v>58</v>
      </c>
      <c r="AP99" s="275">
        <v>66</v>
      </c>
      <c r="AQ99" s="273">
        <v>2797</v>
      </c>
      <c r="AR99" s="274">
        <v>2737</v>
      </c>
      <c r="AS99" s="275">
        <v>5534</v>
      </c>
      <c r="AT99" s="273">
        <v>76</v>
      </c>
      <c r="AU99" s="274">
        <v>61</v>
      </c>
      <c r="AV99" s="275">
        <v>68</v>
      </c>
      <c r="AW99" s="273">
        <v>2797</v>
      </c>
      <c r="AX99" s="274">
        <v>2737</v>
      </c>
      <c r="AY99" s="275">
        <v>5534</v>
      </c>
      <c r="AZ99" s="273">
        <v>35.4</v>
      </c>
      <c r="BA99" s="274">
        <v>32.799999999999997</v>
      </c>
      <c r="BB99" s="275">
        <v>34.1</v>
      </c>
      <c r="BC99" s="273">
        <v>2797</v>
      </c>
      <c r="BD99" s="274">
        <v>2737</v>
      </c>
      <c r="BE99" s="275">
        <v>5534</v>
      </c>
    </row>
    <row r="100" spans="1:57" x14ac:dyDescent="0.35">
      <c r="A100" t="s">
        <v>46</v>
      </c>
      <c r="B100" t="s">
        <v>291</v>
      </c>
      <c r="C100" t="s">
        <v>408</v>
      </c>
      <c r="D100" s="273">
        <v>75</v>
      </c>
      <c r="E100" s="274">
        <v>60</v>
      </c>
      <c r="F100" s="275">
        <v>67</v>
      </c>
      <c r="G100" s="273">
        <v>3849</v>
      </c>
      <c r="H100" s="274">
        <v>4130</v>
      </c>
      <c r="I100" s="275">
        <v>7979</v>
      </c>
      <c r="J100" s="273">
        <v>75</v>
      </c>
      <c r="K100" s="274">
        <v>61</v>
      </c>
      <c r="L100" s="275">
        <v>68</v>
      </c>
      <c r="M100" s="273">
        <v>3849</v>
      </c>
      <c r="N100" s="274">
        <v>4130</v>
      </c>
      <c r="O100" s="275">
        <v>7979</v>
      </c>
      <c r="P100" s="273">
        <v>36</v>
      </c>
      <c r="Q100" s="274">
        <v>33.9</v>
      </c>
      <c r="R100" s="275">
        <v>34.9</v>
      </c>
      <c r="S100" s="273">
        <v>3849</v>
      </c>
      <c r="T100" s="274">
        <v>4130</v>
      </c>
      <c r="U100" s="275">
        <v>7979</v>
      </c>
      <c r="V100" s="273">
        <v>61</v>
      </c>
      <c r="W100" s="274">
        <v>44</v>
      </c>
      <c r="X100" s="275">
        <v>52</v>
      </c>
      <c r="Y100" s="273">
        <v>1073</v>
      </c>
      <c r="Z100" s="274">
        <v>1084</v>
      </c>
      <c r="AA100" s="275">
        <v>2157</v>
      </c>
      <c r="AB100" s="273">
        <v>63</v>
      </c>
      <c r="AC100" s="274">
        <v>48</v>
      </c>
      <c r="AD100" s="275">
        <v>55</v>
      </c>
      <c r="AE100" s="273">
        <v>1073</v>
      </c>
      <c r="AF100" s="274">
        <v>1084</v>
      </c>
      <c r="AG100" s="275">
        <v>2157</v>
      </c>
      <c r="AH100" s="273">
        <v>32.9</v>
      </c>
      <c r="AI100" s="274">
        <v>30.4</v>
      </c>
      <c r="AJ100" s="275">
        <v>31.7</v>
      </c>
      <c r="AK100" s="273">
        <v>1073</v>
      </c>
      <c r="AL100" s="274">
        <v>1084</v>
      </c>
      <c r="AM100" s="275">
        <v>2157</v>
      </c>
      <c r="AN100" s="273">
        <v>71</v>
      </c>
      <c r="AO100" s="274">
        <v>56</v>
      </c>
      <c r="AP100" s="275">
        <v>63</v>
      </c>
      <c r="AQ100" s="273">
        <v>5001</v>
      </c>
      <c r="AR100" s="274">
        <v>5320</v>
      </c>
      <c r="AS100" s="275">
        <v>10321</v>
      </c>
      <c r="AT100" s="273">
        <v>72</v>
      </c>
      <c r="AU100" s="274">
        <v>58</v>
      </c>
      <c r="AV100" s="275">
        <v>65</v>
      </c>
      <c r="AW100" s="273">
        <v>5001</v>
      </c>
      <c r="AX100" s="274">
        <v>5320</v>
      </c>
      <c r="AY100" s="275">
        <v>10321</v>
      </c>
      <c r="AZ100" s="273">
        <v>35.299999999999997</v>
      </c>
      <c r="BA100" s="274">
        <v>33.1</v>
      </c>
      <c r="BB100" s="275">
        <v>34.200000000000003</v>
      </c>
      <c r="BC100" s="273">
        <v>5001</v>
      </c>
      <c r="BD100" s="274">
        <v>5320</v>
      </c>
      <c r="BE100" s="275">
        <v>10321</v>
      </c>
    </row>
    <row r="101" spans="1:57" x14ac:dyDescent="0.35">
      <c r="A101" t="s">
        <v>52</v>
      </c>
      <c r="B101" t="s">
        <v>297</v>
      </c>
      <c r="C101" t="s">
        <v>408</v>
      </c>
      <c r="D101" s="273">
        <v>75</v>
      </c>
      <c r="E101" s="274">
        <v>58</v>
      </c>
      <c r="F101" s="275">
        <v>66</v>
      </c>
      <c r="G101" s="273">
        <v>1756</v>
      </c>
      <c r="H101" s="274">
        <v>1927</v>
      </c>
      <c r="I101" s="275">
        <v>3683</v>
      </c>
      <c r="J101" s="273">
        <v>77</v>
      </c>
      <c r="K101" s="274">
        <v>62</v>
      </c>
      <c r="L101" s="275">
        <v>69</v>
      </c>
      <c r="M101" s="273">
        <v>1756</v>
      </c>
      <c r="N101" s="274">
        <v>1927</v>
      </c>
      <c r="O101" s="275">
        <v>3683</v>
      </c>
      <c r="P101" s="273">
        <v>34.700000000000003</v>
      </c>
      <c r="Q101" s="274">
        <v>31.9</v>
      </c>
      <c r="R101" s="275">
        <v>33.200000000000003</v>
      </c>
      <c r="S101" s="273">
        <v>1756</v>
      </c>
      <c r="T101" s="274">
        <v>1927</v>
      </c>
      <c r="U101" s="275">
        <v>3683</v>
      </c>
      <c r="V101" s="273">
        <v>65</v>
      </c>
      <c r="W101" s="274">
        <v>47</v>
      </c>
      <c r="X101" s="275">
        <v>56</v>
      </c>
      <c r="Y101" s="273">
        <v>230</v>
      </c>
      <c r="Z101" s="274">
        <v>239</v>
      </c>
      <c r="AA101" s="275">
        <v>469</v>
      </c>
      <c r="AB101" s="273">
        <v>68</v>
      </c>
      <c r="AC101" s="274">
        <v>51</v>
      </c>
      <c r="AD101" s="275">
        <v>59</v>
      </c>
      <c r="AE101" s="273">
        <v>230</v>
      </c>
      <c r="AF101" s="274">
        <v>239</v>
      </c>
      <c r="AG101" s="275">
        <v>469</v>
      </c>
      <c r="AH101" s="273">
        <v>32</v>
      </c>
      <c r="AI101" s="274">
        <v>29.1</v>
      </c>
      <c r="AJ101" s="275">
        <v>30.5</v>
      </c>
      <c r="AK101" s="273">
        <v>230</v>
      </c>
      <c r="AL101" s="274">
        <v>239</v>
      </c>
      <c r="AM101" s="275">
        <v>469</v>
      </c>
      <c r="AN101" s="273">
        <v>74</v>
      </c>
      <c r="AO101" s="274">
        <v>57</v>
      </c>
      <c r="AP101" s="275">
        <v>65</v>
      </c>
      <c r="AQ101" s="273">
        <v>2012</v>
      </c>
      <c r="AR101" s="274">
        <v>2199</v>
      </c>
      <c r="AS101" s="275">
        <v>4211</v>
      </c>
      <c r="AT101" s="273">
        <v>76</v>
      </c>
      <c r="AU101" s="274">
        <v>60</v>
      </c>
      <c r="AV101" s="275">
        <v>68</v>
      </c>
      <c r="AW101" s="273">
        <v>2012</v>
      </c>
      <c r="AX101" s="274">
        <v>2199</v>
      </c>
      <c r="AY101" s="275">
        <v>4211</v>
      </c>
      <c r="AZ101" s="273">
        <v>34.4</v>
      </c>
      <c r="BA101" s="274">
        <v>31.6</v>
      </c>
      <c r="BB101" s="275">
        <v>32.9</v>
      </c>
      <c r="BC101" s="273">
        <v>2012</v>
      </c>
      <c r="BD101" s="274">
        <v>2199</v>
      </c>
      <c r="BE101" s="275">
        <v>4211</v>
      </c>
    </row>
    <row r="102" spans="1:57" x14ac:dyDescent="0.35">
      <c r="A102" t="s">
        <v>94</v>
      </c>
      <c r="B102" t="s">
        <v>337</v>
      </c>
      <c r="C102" t="s">
        <v>338</v>
      </c>
      <c r="D102" s="273">
        <v>79</v>
      </c>
      <c r="E102" s="274">
        <v>50</v>
      </c>
      <c r="F102" s="275">
        <v>65</v>
      </c>
      <c r="G102" s="273">
        <v>19</v>
      </c>
      <c r="H102" s="274">
        <v>18</v>
      </c>
      <c r="I102" s="275">
        <v>37</v>
      </c>
      <c r="J102" s="273" t="s">
        <v>197</v>
      </c>
      <c r="K102" s="274">
        <v>72</v>
      </c>
      <c r="L102" s="275">
        <v>84</v>
      </c>
      <c r="M102" s="273">
        <v>19</v>
      </c>
      <c r="N102" s="274">
        <v>18</v>
      </c>
      <c r="O102" s="275">
        <v>37</v>
      </c>
      <c r="P102" s="273">
        <v>36.700000000000003</v>
      </c>
      <c r="Q102" s="274">
        <v>34.799999999999997</v>
      </c>
      <c r="R102" s="275">
        <v>35.799999999999997</v>
      </c>
      <c r="S102" s="273">
        <v>19</v>
      </c>
      <c r="T102" s="274">
        <v>18</v>
      </c>
      <c r="U102" s="275">
        <v>37</v>
      </c>
      <c r="V102" s="273">
        <v>58</v>
      </c>
      <c r="W102" s="274">
        <v>42</v>
      </c>
      <c r="X102" s="275">
        <v>50</v>
      </c>
      <c r="Y102" s="273">
        <v>12</v>
      </c>
      <c r="Z102" s="274">
        <v>12</v>
      </c>
      <c r="AA102" s="275">
        <v>24</v>
      </c>
      <c r="AB102" s="273">
        <v>75</v>
      </c>
      <c r="AC102" s="274">
        <v>67</v>
      </c>
      <c r="AD102" s="275">
        <v>71</v>
      </c>
      <c r="AE102" s="273">
        <v>12</v>
      </c>
      <c r="AF102" s="274">
        <v>12</v>
      </c>
      <c r="AG102" s="275">
        <v>24</v>
      </c>
      <c r="AH102" s="273">
        <v>34.1</v>
      </c>
      <c r="AI102" s="274">
        <v>32.200000000000003</v>
      </c>
      <c r="AJ102" s="275">
        <v>33.1</v>
      </c>
      <c r="AK102" s="273">
        <v>12</v>
      </c>
      <c r="AL102" s="274">
        <v>12</v>
      </c>
      <c r="AM102" s="275">
        <v>24</v>
      </c>
      <c r="AN102" s="273">
        <v>72</v>
      </c>
      <c r="AO102" s="274">
        <v>52</v>
      </c>
      <c r="AP102" s="275">
        <v>62</v>
      </c>
      <c r="AQ102" s="273">
        <v>39</v>
      </c>
      <c r="AR102" s="274">
        <v>42</v>
      </c>
      <c r="AS102" s="275">
        <v>81</v>
      </c>
      <c r="AT102" s="273">
        <v>85</v>
      </c>
      <c r="AU102" s="274">
        <v>69</v>
      </c>
      <c r="AV102" s="275">
        <v>77</v>
      </c>
      <c r="AW102" s="273">
        <v>39</v>
      </c>
      <c r="AX102" s="274">
        <v>42</v>
      </c>
      <c r="AY102" s="275">
        <v>81</v>
      </c>
      <c r="AZ102" s="273">
        <v>37.1</v>
      </c>
      <c r="BA102" s="274">
        <v>34.799999999999997</v>
      </c>
      <c r="BB102" s="275">
        <v>35.9</v>
      </c>
      <c r="BC102" s="273">
        <v>39</v>
      </c>
      <c r="BD102" s="274">
        <v>42</v>
      </c>
      <c r="BE102" s="275">
        <v>81</v>
      </c>
    </row>
    <row r="103" spans="1:57" x14ac:dyDescent="0.35">
      <c r="A103" t="s">
        <v>108</v>
      </c>
      <c r="B103" t="s">
        <v>353</v>
      </c>
      <c r="C103" t="s">
        <v>352</v>
      </c>
      <c r="D103" s="273">
        <v>78</v>
      </c>
      <c r="E103" s="274">
        <v>62</v>
      </c>
      <c r="F103" s="275">
        <v>70</v>
      </c>
      <c r="G103" s="273">
        <v>753</v>
      </c>
      <c r="H103" s="274">
        <v>863</v>
      </c>
      <c r="I103" s="275">
        <v>1616</v>
      </c>
      <c r="J103" s="273">
        <v>81</v>
      </c>
      <c r="K103" s="274">
        <v>65</v>
      </c>
      <c r="L103" s="275">
        <v>72</v>
      </c>
      <c r="M103" s="273">
        <v>753</v>
      </c>
      <c r="N103" s="274">
        <v>863</v>
      </c>
      <c r="O103" s="275">
        <v>1616</v>
      </c>
      <c r="P103" s="273">
        <v>35.799999999999997</v>
      </c>
      <c r="Q103" s="274">
        <v>32.700000000000003</v>
      </c>
      <c r="R103" s="275">
        <v>34.1</v>
      </c>
      <c r="S103" s="273">
        <v>753</v>
      </c>
      <c r="T103" s="274">
        <v>863</v>
      </c>
      <c r="U103" s="275">
        <v>1616</v>
      </c>
      <c r="V103" s="273">
        <v>77</v>
      </c>
      <c r="W103" s="274">
        <v>62</v>
      </c>
      <c r="X103" s="275">
        <v>69</v>
      </c>
      <c r="Y103" s="273">
        <v>1010</v>
      </c>
      <c r="Z103" s="274">
        <v>1079</v>
      </c>
      <c r="AA103" s="275">
        <v>2089</v>
      </c>
      <c r="AB103" s="273">
        <v>79</v>
      </c>
      <c r="AC103" s="274">
        <v>66</v>
      </c>
      <c r="AD103" s="275">
        <v>73</v>
      </c>
      <c r="AE103" s="273">
        <v>1010</v>
      </c>
      <c r="AF103" s="274">
        <v>1079</v>
      </c>
      <c r="AG103" s="275">
        <v>2089</v>
      </c>
      <c r="AH103" s="273">
        <v>35</v>
      </c>
      <c r="AI103" s="274">
        <v>32.700000000000003</v>
      </c>
      <c r="AJ103" s="275">
        <v>33.799999999999997</v>
      </c>
      <c r="AK103" s="273">
        <v>1010</v>
      </c>
      <c r="AL103" s="274">
        <v>1079</v>
      </c>
      <c r="AM103" s="275">
        <v>2089</v>
      </c>
      <c r="AN103" s="273">
        <v>77</v>
      </c>
      <c r="AO103" s="274">
        <v>61</v>
      </c>
      <c r="AP103" s="275">
        <v>69</v>
      </c>
      <c r="AQ103" s="273">
        <v>1813</v>
      </c>
      <c r="AR103" s="274">
        <v>1985</v>
      </c>
      <c r="AS103" s="275">
        <v>3798</v>
      </c>
      <c r="AT103" s="273">
        <v>79</v>
      </c>
      <c r="AU103" s="274">
        <v>65</v>
      </c>
      <c r="AV103" s="275">
        <v>72</v>
      </c>
      <c r="AW103" s="273">
        <v>1813</v>
      </c>
      <c r="AX103" s="274">
        <v>1985</v>
      </c>
      <c r="AY103" s="275">
        <v>3798</v>
      </c>
      <c r="AZ103" s="273">
        <v>35.200000000000003</v>
      </c>
      <c r="BA103" s="274">
        <v>32.5</v>
      </c>
      <c r="BB103" s="275">
        <v>33.799999999999997</v>
      </c>
      <c r="BC103" s="273">
        <v>1813</v>
      </c>
      <c r="BD103" s="274">
        <v>1985</v>
      </c>
      <c r="BE103" s="275">
        <v>3798</v>
      </c>
    </row>
    <row r="104" spans="1:57" x14ac:dyDescent="0.35">
      <c r="A104" t="s">
        <v>109</v>
      </c>
      <c r="B104" t="s">
        <v>354</v>
      </c>
      <c r="C104" t="s">
        <v>352</v>
      </c>
      <c r="D104" s="273">
        <v>87</v>
      </c>
      <c r="E104" s="274">
        <v>70</v>
      </c>
      <c r="F104" s="275">
        <v>78</v>
      </c>
      <c r="G104" s="273">
        <v>1103</v>
      </c>
      <c r="H104" s="274">
        <v>1162</v>
      </c>
      <c r="I104" s="275">
        <v>2265</v>
      </c>
      <c r="J104" s="273">
        <v>87</v>
      </c>
      <c r="K104" s="274">
        <v>72</v>
      </c>
      <c r="L104" s="275">
        <v>79</v>
      </c>
      <c r="M104" s="273">
        <v>1103</v>
      </c>
      <c r="N104" s="274">
        <v>1162</v>
      </c>
      <c r="O104" s="275">
        <v>2265</v>
      </c>
      <c r="P104" s="273">
        <v>37.6</v>
      </c>
      <c r="Q104" s="274">
        <v>35.6</v>
      </c>
      <c r="R104" s="275">
        <v>36.6</v>
      </c>
      <c r="S104" s="273">
        <v>1103</v>
      </c>
      <c r="T104" s="274">
        <v>1162</v>
      </c>
      <c r="U104" s="275">
        <v>2265</v>
      </c>
      <c r="V104" s="273">
        <v>75</v>
      </c>
      <c r="W104" s="274">
        <v>59</v>
      </c>
      <c r="X104" s="275">
        <v>67</v>
      </c>
      <c r="Y104" s="273">
        <v>1063</v>
      </c>
      <c r="Z104" s="274">
        <v>1129</v>
      </c>
      <c r="AA104" s="275">
        <v>2192</v>
      </c>
      <c r="AB104" s="273">
        <v>75</v>
      </c>
      <c r="AC104" s="274">
        <v>62</v>
      </c>
      <c r="AD104" s="275">
        <v>69</v>
      </c>
      <c r="AE104" s="273">
        <v>1063</v>
      </c>
      <c r="AF104" s="274">
        <v>1129</v>
      </c>
      <c r="AG104" s="275">
        <v>2192</v>
      </c>
      <c r="AH104" s="273">
        <v>34.700000000000003</v>
      </c>
      <c r="AI104" s="274">
        <v>32.700000000000003</v>
      </c>
      <c r="AJ104" s="275">
        <v>33.700000000000003</v>
      </c>
      <c r="AK104" s="273">
        <v>1063</v>
      </c>
      <c r="AL104" s="274">
        <v>1129</v>
      </c>
      <c r="AM104" s="275">
        <v>2192</v>
      </c>
      <c r="AN104" s="273">
        <v>79</v>
      </c>
      <c r="AO104" s="274">
        <v>65</v>
      </c>
      <c r="AP104" s="275">
        <v>72</v>
      </c>
      <c r="AQ104" s="273">
        <v>2240</v>
      </c>
      <c r="AR104" s="274">
        <v>2358</v>
      </c>
      <c r="AS104" s="275">
        <v>4598</v>
      </c>
      <c r="AT104" s="273">
        <v>80</v>
      </c>
      <c r="AU104" s="274">
        <v>67</v>
      </c>
      <c r="AV104" s="275">
        <v>73</v>
      </c>
      <c r="AW104" s="273">
        <v>2240</v>
      </c>
      <c r="AX104" s="274">
        <v>2358</v>
      </c>
      <c r="AY104" s="275">
        <v>4598</v>
      </c>
      <c r="AZ104" s="273">
        <v>36</v>
      </c>
      <c r="BA104" s="274">
        <v>34.1</v>
      </c>
      <c r="BB104" s="275">
        <v>35</v>
      </c>
      <c r="BC104" s="273">
        <v>2240</v>
      </c>
      <c r="BD104" s="274">
        <v>2358</v>
      </c>
      <c r="BE104" s="275">
        <v>4598</v>
      </c>
    </row>
    <row r="105" spans="1:57" x14ac:dyDescent="0.35">
      <c r="A105" t="s">
        <v>110</v>
      </c>
      <c r="B105" t="s">
        <v>355</v>
      </c>
      <c r="C105" t="s">
        <v>352</v>
      </c>
      <c r="D105" s="273">
        <v>85</v>
      </c>
      <c r="E105" s="274">
        <v>71</v>
      </c>
      <c r="F105" s="275">
        <v>78</v>
      </c>
      <c r="G105" s="273">
        <v>1278</v>
      </c>
      <c r="H105" s="274">
        <v>1364</v>
      </c>
      <c r="I105" s="275">
        <v>2642</v>
      </c>
      <c r="J105" s="273">
        <v>86</v>
      </c>
      <c r="K105" s="274">
        <v>72</v>
      </c>
      <c r="L105" s="275">
        <v>79</v>
      </c>
      <c r="M105" s="273">
        <v>1278</v>
      </c>
      <c r="N105" s="274">
        <v>1364</v>
      </c>
      <c r="O105" s="275">
        <v>2642</v>
      </c>
      <c r="P105" s="273">
        <v>37.1</v>
      </c>
      <c r="Q105" s="274">
        <v>34.6</v>
      </c>
      <c r="R105" s="275">
        <v>35.799999999999997</v>
      </c>
      <c r="S105" s="273">
        <v>1278</v>
      </c>
      <c r="T105" s="274">
        <v>1364</v>
      </c>
      <c r="U105" s="275">
        <v>2642</v>
      </c>
      <c r="V105" s="273">
        <v>78</v>
      </c>
      <c r="W105" s="274">
        <v>64</v>
      </c>
      <c r="X105" s="275">
        <v>70</v>
      </c>
      <c r="Y105" s="273">
        <v>294</v>
      </c>
      <c r="Z105" s="274">
        <v>338</v>
      </c>
      <c r="AA105" s="275">
        <v>632</v>
      </c>
      <c r="AB105" s="273">
        <v>79</v>
      </c>
      <c r="AC105" s="274">
        <v>66</v>
      </c>
      <c r="AD105" s="275">
        <v>72</v>
      </c>
      <c r="AE105" s="273">
        <v>294</v>
      </c>
      <c r="AF105" s="274">
        <v>338</v>
      </c>
      <c r="AG105" s="275">
        <v>632</v>
      </c>
      <c r="AH105" s="273">
        <v>35.700000000000003</v>
      </c>
      <c r="AI105" s="274">
        <v>32.6</v>
      </c>
      <c r="AJ105" s="275">
        <v>34.1</v>
      </c>
      <c r="AK105" s="273">
        <v>294</v>
      </c>
      <c r="AL105" s="274">
        <v>338</v>
      </c>
      <c r="AM105" s="275">
        <v>632</v>
      </c>
      <c r="AN105" s="273">
        <v>84</v>
      </c>
      <c r="AO105" s="274">
        <v>69</v>
      </c>
      <c r="AP105" s="275">
        <v>76</v>
      </c>
      <c r="AQ105" s="273">
        <v>1599</v>
      </c>
      <c r="AR105" s="274">
        <v>1738</v>
      </c>
      <c r="AS105" s="275">
        <v>3337</v>
      </c>
      <c r="AT105" s="273">
        <v>84</v>
      </c>
      <c r="AU105" s="274">
        <v>70</v>
      </c>
      <c r="AV105" s="275">
        <v>77</v>
      </c>
      <c r="AW105" s="273">
        <v>1599</v>
      </c>
      <c r="AX105" s="274">
        <v>1738</v>
      </c>
      <c r="AY105" s="275">
        <v>3337</v>
      </c>
      <c r="AZ105" s="273">
        <v>36.799999999999997</v>
      </c>
      <c r="BA105" s="274">
        <v>34.200000000000003</v>
      </c>
      <c r="BB105" s="275">
        <v>35.4</v>
      </c>
      <c r="BC105" s="273">
        <v>1599</v>
      </c>
      <c r="BD105" s="274">
        <v>1738</v>
      </c>
      <c r="BE105" s="275">
        <v>3337</v>
      </c>
    </row>
    <row r="106" spans="1:57" x14ac:dyDescent="0.35">
      <c r="A106" t="s">
        <v>111</v>
      </c>
      <c r="B106" t="s">
        <v>356</v>
      </c>
      <c r="C106" t="s">
        <v>352</v>
      </c>
      <c r="D106" s="273">
        <v>84</v>
      </c>
      <c r="E106" s="274">
        <v>67</v>
      </c>
      <c r="F106" s="275">
        <v>75</v>
      </c>
      <c r="G106" s="273">
        <v>581</v>
      </c>
      <c r="H106" s="274">
        <v>602</v>
      </c>
      <c r="I106" s="275">
        <v>1183</v>
      </c>
      <c r="J106" s="273">
        <v>84</v>
      </c>
      <c r="K106" s="274">
        <v>69</v>
      </c>
      <c r="L106" s="275">
        <v>77</v>
      </c>
      <c r="M106" s="273">
        <v>581</v>
      </c>
      <c r="N106" s="274">
        <v>602</v>
      </c>
      <c r="O106" s="275">
        <v>1183</v>
      </c>
      <c r="P106" s="273">
        <v>36.1</v>
      </c>
      <c r="Q106" s="274">
        <v>33.799999999999997</v>
      </c>
      <c r="R106" s="275">
        <v>35</v>
      </c>
      <c r="S106" s="273">
        <v>581</v>
      </c>
      <c r="T106" s="274">
        <v>602</v>
      </c>
      <c r="U106" s="275">
        <v>1183</v>
      </c>
      <c r="V106" s="273">
        <v>76</v>
      </c>
      <c r="W106" s="274">
        <v>58</v>
      </c>
      <c r="X106" s="275">
        <v>67</v>
      </c>
      <c r="Y106" s="273">
        <v>1277</v>
      </c>
      <c r="Z106" s="274">
        <v>1324</v>
      </c>
      <c r="AA106" s="275">
        <v>2601</v>
      </c>
      <c r="AB106" s="273">
        <v>77</v>
      </c>
      <c r="AC106" s="274">
        <v>61</v>
      </c>
      <c r="AD106" s="275">
        <v>69</v>
      </c>
      <c r="AE106" s="273">
        <v>1277</v>
      </c>
      <c r="AF106" s="274">
        <v>1324</v>
      </c>
      <c r="AG106" s="275">
        <v>2601</v>
      </c>
      <c r="AH106" s="273">
        <v>34.700000000000003</v>
      </c>
      <c r="AI106" s="274">
        <v>32</v>
      </c>
      <c r="AJ106" s="275">
        <v>33.299999999999997</v>
      </c>
      <c r="AK106" s="273">
        <v>1277</v>
      </c>
      <c r="AL106" s="274">
        <v>1324</v>
      </c>
      <c r="AM106" s="275">
        <v>2601</v>
      </c>
      <c r="AN106" s="273">
        <v>77</v>
      </c>
      <c r="AO106" s="274">
        <v>60</v>
      </c>
      <c r="AP106" s="275">
        <v>68</v>
      </c>
      <c r="AQ106" s="273">
        <v>1943</v>
      </c>
      <c r="AR106" s="274">
        <v>2004</v>
      </c>
      <c r="AS106" s="275">
        <v>3947</v>
      </c>
      <c r="AT106" s="273">
        <v>78</v>
      </c>
      <c r="AU106" s="274">
        <v>62</v>
      </c>
      <c r="AV106" s="275">
        <v>70</v>
      </c>
      <c r="AW106" s="273">
        <v>1943</v>
      </c>
      <c r="AX106" s="274">
        <v>2004</v>
      </c>
      <c r="AY106" s="275">
        <v>3947</v>
      </c>
      <c r="AZ106" s="273">
        <v>34.9</v>
      </c>
      <c r="BA106" s="274">
        <v>32.299999999999997</v>
      </c>
      <c r="BB106" s="275">
        <v>33.6</v>
      </c>
      <c r="BC106" s="273">
        <v>1943</v>
      </c>
      <c r="BD106" s="274">
        <v>2004</v>
      </c>
      <c r="BE106" s="275">
        <v>3947</v>
      </c>
    </row>
    <row r="107" spans="1:57" x14ac:dyDescent="0.35">
      <c r="A107" t="s">
        <v>112</v>
      </c>
      <c r="B107" t="s">
        <v>357</v>
      </c>
      <c r="C107" t="s">
        <v>352</v>
      </c>
      <c r="D107" s="273">
        <v>84</v>
      </c>
      <c r="E107" s="274">
        <v>72</v>
      </c>
      <c r="F107" s="275">
        <v>78</v>
      </c>
      <c r="G107" s="273">
        <v>1652</v>
      </c>
      <c r="H107" s="274">
        <v>1667</v>
      </c>
      <c r="I107" s="275">
        <v>3319</v>
      </c>
      <c r="J107" s="273">
        <v>85</v>
      </c>
      <c r="K107" s="274">
        <v>73</v>
      </c>
      <c r="L107" s="275">
        <v>79</v>
      </c>
      <c r="M107" s="273">
        <v>1652</v>
      </c>
      <c r="N107" s="274">
        <v>1667</v>
      </c>
      <c r="O107" s="275">
        <v>3319</v>
      </c>
      <c r="P107" s="273">
        <v>36.799999999999997</v>
      </c>
      <c r="Q107" s="274">
        <v>34.799999999999997</v>
      </c>
      <c r="R107" s="275">
        <v>35.799999999999997</v>
      </c>
      <c r="S107" s="273">
        <v>1652</v>
      </c>
      <c r="T107" s="274">
        <v>1667</v>
      </c>
      <c r="U107" s="275">
        <v>3319</v>
      </c>
      <c r="V107" s="273">
        <v>81</v>
      </c>
      <c r="W107" s="274">
        <v>65</v>
      </c>
      <c r="X107" s="275">
        <v>73</v>
      </c>
      <c r="Y107" s="273">
        <v>337</v>
      </c>
      <c r="Z107" s="274">
        <v>325</v>
      </c>
      <c r="AA107" s="275">
        <v>662</v>
      </c>
      <c r="AB107" s="273">
        <v>82</v>
      </c>
      <c r="AC107" s="274">
        <v>66</v>
      </c>
      <c r="AD107" s="275">
        <v>74</v>
      </c>
      <c r="AE107" s="273">
        <v>337</v>
      </c>
      <c r="AF107" s="274">
        <v>325</v>
      </c>
      <c r="AG107" s="275">
        <v>662</v>
      </c>
      <c r="AH107" s="273">
        <v>35.6</v>
      </c>
      <c r="AI107" s="274">
        <v>32.6</v>
      </c>
      <c r="AJ107" s="275">
        <v>34.200000000000003</v>
      </c>
      <c r="AK107" s="273">
        <v>337</v>
      </c>
      <c r="AL107" s="274">
        <v>325</v>
      </c>
      <c r="AM107" s="275">
        <v>662</v>
      </c>
      <c r="AN107" s="273">
        <v>83</v>
      </c>
      <c r="AO107" s="274">
        <v>70</v>
      </c>
      <c r="AP107" s="275">
        <v>77</v>
      </c>
      <c r="AQ107" s="273">
        <v>2050</v>
      </c>
      <c r="AR107" s="274">
        <v>2080</v>
      </c>
      <c r="AS107" s="275">
        <v>4130</v>
      </c>
      <c r="AT107" s="273">
        <v>84</v>
      </c>
      <c r="AU107" s="274">
        <v>71</v>
      </c>
      <c r="AV107" s="275">
        <v>77</v>
      </c>
      <c r="AW107" s="273">
        <v>2050</v>
      </c>
      <c r="AX107" s="274">
        <v>2080</v>
      </c>
      <c r="AY107" s="275">
        <v>4130</v>
      </c>
      <c r="AZ107" s="273">
        <v>36.6</v>
      </c>
      <c r="BA107" s="274">
        <v>34.4</v>
      </c>
      <c r="BB107" s="275">
        <v>35.5</v>
      </c>
      <c r="BC107" s="273">
        <v>2050</v>
      </c>
      <c r="BD107" s="274">
        <v>2080</v>
      </c>
      <c r="BE107" s="275">
        <v>4130</v>
      </c>
    </row>
    <row r="108" spans="1:57" x14ac:dyDescent="0.35">
      <c r="A108" t="s">
        <v>93</v>
      </c>
      <c r="B108" t="s">
        <v>339</v>
      </c>
      <c r="C108" t="s">
        <v>338</v>
      </c>
      <c r="D108" s="273">
        <v>74</v>
      </c>
      <c r="E108" s="274">
        <v>63</v>
      </c>
      <c r="F108" s="275">
        <v>68</v>
      </c>
      <c r="G108" s="273">
        <v>317</v>
      </c>
      <c r="H108" s="274">
        <v>346</v>
      </c>
      <c r="I108" s="275">
        <v>663</v>
      </c>
      <c r="J108" s="273">
        <v>74</v>
      </c>
      <c r="K108" s="274">
        <v>64</v>
      </c>
      <c r="L108" s="275">
        <v>69</v>
      </c>
      <c r="M108" s="273">
        <v>317</v>
      </c>
      <c r="N108" s="274">
        <v>346</v>
      </c>
      <c r="O108" s="275">
        <v>663</v>
      </c>
      <c r="P108" s="273">
        <v>36.299999999999997</v>
      </c>
      <c r="Q108" s="274">
        <v>34.700000000000003</v>
      </c>
      <c r="R108" s="275">
        <v>35.5</v>
      </c>
      <c r="S108" s="273">
        <v>317</v>
      </c>
      <c r="T108" s="274">
        <v>346</v>
      </c>
      <c r="U108" s="275">
        <v>663</v>
      </c>
      <c r="V108" s="273">
        <v>72</v>
      </c>
      <c r="W108" s="274">
        <v>59</v>
      </c>
      <c r="X108" s="275">
        <v>65</v>
      </c>
      <c r="Y108" s="273">
        <v>463</v>
      </c>
      <c r="Z108" s="274">
        <v>460</v>
      </c>
      <c r="AA108" s="275">
        <v>923</v>
      </c>
      <c r="AB108" s="273">
        <v>74</v>
      </c>
      <c r="AC108" s="274">
        <v>61</v>
      </c>
      <c r="AD108" s="275">
        <v>67</v>
      </c>
      <c r="AE108" s="273">
        <v>463</v>
      </c>
      <c r="AF108" s="274">
        <v>460</v>
      </c>
      <c r="AG108" s="275">
        <v>923</v>
      </c>
      <c r="AH108" s="273">
        <v>35.1</v>
      </c>
      <c r="AI108" s="274">
        <v>32.200000000000003</v>
      </c>
      <c r="AJ108" s="275">
        <v>33.700000000000003</v>
      </c>
      <c r="AK108" s="273">
        <v>463</v>
      </c>
      <c r="AL108" s="274">
        <v>460</v>
      </c>
      <c r="AM108" s="275">
        <v>923</v>
      </c>
      <c r="AN108" s="273">
        <v>71</v>
      </c>
      <c r="AO108" s="274">
        <v>59</v>
      </c>
      <c r="AP108" s="275">
        <v>65</v>
      </c>
      <c r="AQ108" s="273">
        <v>869</v>
      </c>
      <c r="AR108" s="274">
        <v>877</v>
      </c>
      <c r="AS108" s="275">
        <v>1746</v>
      </c>
      <c r="AT108" s="273">
        <v>72</v>
      </c>
      <c r="AU108" s="274">
        <v>61</v>
      </c>
      <c r="AV108" s="275">
        <v>66</v>
      </c>
      <c r="AW108" s="273">
        <v>869</v>
      </c>
      <c r="AX108" s="274">
        <v>877</v>
      </c>
      <c r="AY108" s="275">
        <v>1746</v>
      </c>
      <c r="AZ108" s="273">
        <v>35.4</v>
      </c>
      <c r="BA108" s="274">
        <v>33.200000000000003</v>
      </c>
      <c r="BB108" s="275">
        <v>34.299999999999997</v>
      </c>
      <c r="BC108" s="273">
        <v>869</v>
      </c>
      <c r="BD108" s="274">
        <v>877</v>
      </c>
      <c r="BE108" s="275">
        <v>1746</v>
      </c>
    </row>
    <row r="109" spans="1:57" x14ac:dyDescent="0.35">
      <c r="A109" t="s">
        <v>113</v>
      </c>
      <c r="B109" t="s">
        <v>358</v>
      </c>
      <c r="C109" t="s">
        <v>352</v>
      </c>
      <c r="D109" s="273">
        <v>82</v>
      </c>
      <c r="E109" s="274">
        <v>66</v>
      </c>
      <c r="F109" s="275">
        <v>74</v>
      </c>
      <c r="G109" s="273">
        <v>1576</v>
      </c>
      <c r="H109" s="274">
        <v>1542</v>
      </c>
      <c r="I109" s="275">
        <v>3118</v>
      </c>
      <c r="J109" s="273">
        <v>83</v>
      </c>
      <c r="K109" s="274">
        <v>69</v>
      </c>
      <c r="L109" s="275">
        <v>76</v>
      </c>
      <c r="M109" s="273">
        <v>1576</v>
      </c>
      <c r="N109" s="274">
        <v>1542</v>
      </c>
      <c r="O109" s="275">
        <v>3118</v>
      </c>
      <c r="P109" s="273">
        <v>36</v>
      </c>
      <c r="Q109" s="274">
        <v>33.5</v>
      </c>
      <c r="R109" s="275">
        <v>34.799999999999997</v>
      </c>
      <c r="S109" s="273">
        <v>1576</v>
      </c>
      <c r="T109" s="274">
        <v>1542</v>
      </c>
      <c r="U109" s="275">
        <v>3118</v>
      </c>
      <c r="V109" s="273">
        <v>77</v>
      </c>
      <c r="W109" s="274">
        <v>59</v>
      </c>
      <c r="X109" s="275">
        <v>68</v>
      </c>
      <c r="Y109" s="273">
        <v>892</v>
      </c>
      <c r="Z109" s="274">
        <v>884</v>
      </c>
      <c r="AA109" s="275">
        <v>1776</v>
      </c>
      <c r="AB109" s="273">
        <v>79</v>
      </c>
      <c r="AC109" s="274">
        <v>61</v>
      </c>
      <c r="AD109" s="275">
        <v>70</v>
      </c>
      <c r="AE109" s="273">
        <v>892</v>
      </c>
      <c r="AF109" s="274">
        <v>884</v>
      </c>
      <c r="AG109" s="275">
        <v>1776</v>
      </c>
      <c r="AH109" s="273">
        <v>34.799999999999997</v>
      </c>
      <c r="AI109" s="274">
        <v>31.5</v>
      </c>
      <c r="AJ109" s="275">
        <v>33.1</v>
      </c>
      <c r="AK109" s="273">
        <v>892</v>
      </c>
      <c r="AL109" s="274">
        <v>884</v>
      </c>
      <c r="AM109" s="275">
        <v>1776</v>
      </c>
      <c r="AN109" s="273">
        <v>80</v>
      </c>
      <c r="AO109" s="274">
        <v>63</v>
      </c>
      <c r="AP109" s="275">
        <v>72</v>
      </c>
      <c r="AQ109" s="273">
        <v>2540</v>
      </c>
      <c r="AR109" s="274">
        <v>2512</v>
      </c>
      <c r="AS109" s="275">
        <v>5052</v>
      </c>
      <c r="AT109" s="273">
        <v>81</v>
      </c>
      <c r="AU109" s="274">
        <v>66</v>
      </c>
      <c r="AV109" s="275">
        <v>73</v>
      </c>
      <c r="AW109" s="273">
        <v>2540</v>
      </c>
      <c r="AX109" s="274">
        <v>2512</v>
      </c>
      <c r="AY109" s="275">
        <v>5052</v>
      </c>
      <c r="AZ109" s="273">
        <v>35.6</v>
      </c>
      <c r="BA109" s="274">
        <v>32.700000000000003</v>
      </c>
      <c r="BB109" s="275">
        <v>34.200000000000003</v>
      </c>
      <c r="BC109" s="273">
        <v>2540</v>
      </c>
      <c r="BD109" s="274">
        <v>2512</v>
      </c>
      <c r="BE109" s="275">
        <v>5052</v>
      </c>
    </row>
    <row r="110" spans="1:57" x14ac:dyDescent="0.35">
      <c r="A110" t="s">
        <v>114</v>
      </c>
      <c r="B110" t="s">
        <v>359</v>
      </c>
      <c r="C110" t="s">
        <v>352</v>
      </c>
      <c r="D110" s="273">
        <v>83</v>
      </c>
      <c r="E110" s="274">
        <v>71</v>
      </c>
      <c r="F110" s="275">
        <v>77</v>
      </c>
      <c r="G110" s="273">
        <v>810</v>
      </c>
      <c r="H110" s="274">
        <v>840</v>
      </c>
      <c r="I110" s="275">
        <v>1650</v>
      </c>
      <c r="J110" s="273">
        <v>83</v>
      </c>
      <c r="K110" s="274">
        <v>72</v>
      </c>
      <c r="L110" s="275">
        <v>77</v>
      </c>
      <c r="M110" s="273">
        <v>810</v>
      </c>
      <c r="N110" s="274">
        <v>840</v>
      </c>
      <c r="O110" s="275">
        <v>1650</v>
      </c>
      <c r="P110" s="273">
        <v>38</v>
      </c>
      <c r="Q110" s="274">
        <v>35.5</v>
      </c>
      <c r="R110" s="275">
        <v>36.700000000000003</v>
      </c>
      <c r="S110" s="273">
        <v>810</v>
      </c>
      <c r="T110" s="274">
        <v>840</v>
      </c>
      <c r="U110" s="275">
        <v>1650</v>
      </c>
      <c r="V110" s="273">
        <v>74</v>
      </c>
      <c r="W110" s="274">
        <v>63</v>
      </c>
      <c r="X110" s="275">
        <v>68</v>
      </c>
      <c r="Y110" s="273">
        <v>1360</v>
      </c>
      <c r="Z110" s="274">
        <v>1381</v>
      </c>
      <c r="AA110" s="275">
        <v>2741</v>
      </c>
      <c r="AB110" s="273">
        <v>76</v>
      </c>
      <c r="AC110" s="274">
        <v>64</v>
      </c>
      <c r="AD110" s="275">
        <v>70</v>
      </c>
      <c r="AE110" s="273">
        <v>1360</v>
      </c>
      <c r="AF110" s="274">
        <v>1381</v>
      </c>
      <c r="AG110" s="275">
        <v>2741</v>
      </c>
      <c r="AH110" s="273">
        <v>34.799999999999997</v>
      </c>
      <c r="AI110" s="274">
        <v>32.5</v>
      </c>
      <c r="AJ110" s="275">
        <v>33.700000000000003</v>
      </c>
      <c r="AK110" s="273">
        <v>1360</v>
      </c>
      <c r="AL110" s="274">
        <v>1381</v>
      </c>
      <c r="AM110" s="275">
        <v>2741</v>
      </c>
      <c r="AN110" s="273">
        <v>76</v>
      </c>
      <c r="AO110" s="274">
        <v>65</v>
      </c>
      <c r="AP110" s="275">
        <v>70</v>
      </c>
      <c r="AQ110" s="273">
        <v>2234</v>
      </c>
      <c r="AR110" s="274">
        <v>2281</v>
      </c>
      <c r="AS110" s="275">
        <v>4515</v>
      </c>
      <c r="AT110" s="273">
        <v>77</v>
      </c>
      <c r="AU110" s="274">
        <v>66</v>
      </c>
      <c r="AV110" s="275">
        <v>72</v>
      </c>
      <c r="AW110" s="273">
        <v>2234</v>
      </c>
      <c r="AX110" s="274">
        <v>2281</v>
      </c>
      <c r="AY110" s="275">
        <v>4515</v>
      </c>
      <c r="AZ110" s="273">
        <v>35.9</v>
      </c>
      <c r="BA110" s="274">
        <v>33.5</v>
      </c>
      <c r="BB110" s="275">
        <v>34.700000000000003</v>
      </c>
      <c r="BC110" s="273">
        <v>2234</v>
      </c>
      <c r="BD110" s="274">
        <v>2281</v>
      </c>
      <c r="BE110" s="275">
        <v>4515</v>
      </c>
    </row>
    <row r="111" spans="1:57" x14ac:dyDescent="0.35">
      <c r="A111" t="s">
        <v>115</v>
      </c>
      <c r="B111" t="s">
        <v>360</v>
      </c>
      <c r="C111" t="s">
        <v>352</v>
      </c>
      <c r="D111" s="273">
        <v>80</v>
      </c>
      <c r="E111" s="274">
        <v>68</v>
      </c>
      <c r="F111" s="275">
        <v>74</v>
      </c>
      <c r="G111" s="273">
        <v>1132</v>
      </c>
      <c r="H111" s="274">
        <v>1221</v>
      </c>
      <c r="I111" s="275">
        <v>2353</v>
      </c>
      <c r="J111" s="273">
        <v>81</v>
      </c>
      <c r="K111" s="274">
        <v>69</v>
      </c>
      <c r="L111" s="275">
        <v>75</v>
      </c>
      <c r="M111" s="273">
        <v>1132</v>
      </c>
      <c r="N111" s="274">
        <v>1221</v>
      </c>
      <c r="O111" s="275">
        <v>2353</v>
      </c>
      <c r="P111" s="273">
        <v>36</v>
      </c>
      <c r="Q111" s="274">
        <v>34.299999999999997</v>
      </c>
      <c r="R111" s="275">
        <v>35.1</v>
      </c>
      <c r="S111" s="273">
        <v>1132</v>
      </c>
      <c r="T111" s="274">
        <v>1221</v>
      </c>
      <c r="U111" s="275">
        <v>2353</v>
      </c>
      <c r="V111" s="273">
        <v>67</v>
      </c>
      <c r="W111" s="274">
        <v>53</v>
      </c>
      <c r="X111" s="275">
        <v>60</v>
      </c>
      <c r="Y111" s="273">
        <v>1071</v>
      </c>
      <c r="Z111" s="274">
        <v>1147</v>
      </c>
      <c r="AA111" s="275">
        <v>2218</v>
      </c>
      <c r="AB111" s="273">
        <v>69</v>
      </c>
      <c r="AC111" s="274">
        <v>55</v>
      </c>
      <c r="AD111" s="275">
        <v>62</v>
      </c>
      <c r="AE111" s="273">
        <v>1071</v>
      </c>
      <c r="AF111" s="274">
        <v>1147</v>
      </c>
      <c r="AG111" s="275">
        <v>2218</v>
      </c>
      <c r="AH111" s="273">
        <v>33.4</v>
      </c>
      <c r="AI111" s="274">
        <v>30.8</v>
      </c>
      <c r="AJ111" s="275">
        <v>32.1</v>
      </c>
      <c r="AK111" s="273">
        <v>1071</v>
      </c>
      <c r="AL111" s="274">
        <v>1147</v>
      </c>
      <c r="AM111" s="275">
        <v>2218</v>
      </c>
      <c r="AN111" s="273">
        <v>73</v>
      </c>
      <c r="AO111" s="274">
        <v>60</v>
      </c>
      <c r="AP111" s="275">
        <v>67</v>
      </c>
      <c r="AQ111" s="273">
        <v>2251</v>
      </c>
      <c r="AR111" s="274">
        <v>2417</v>
      </c>
      <c r="AS111" s="275">
        <v>4668</v>
      </c>
      <c r="AT111" s="273">
        <v>74</v>
      </c>
      <c r="AU111" s="274">
        <v>62</v>
      </c>
      <c r="AV111" s="275">
        <v>68</v>
      </c>
      <c r="AW111" s="273">
        <v>2251</v>
      </c>
      <c r="AX111" s="274">
        <v>2417</v>
      </c>
      <c r="AY111" s="275">
        <v>4668</v>
      </c>
      <c r="AZ111" s="273">
        <v>34.700000000000003</v>
      </c>
      <c r="BA111" s="274">
        <v>32.6</v>
      </c>
      <c r="BB111" s="275">
        <v>33.6</v>
      </c>
      <c r="BC111" s="273">
        <v>2251</v>
      </c>
      <c r="BD111" s="274">
        <v>2417</v>
      </c>
      <c r="BE111" s="275">
        <v>4668</v>
      </c>
    </row>
    <row r="112" spans="1:57" x14ac:dyDescent="0.35">
      <c r="A112" t="s">
        <v>116</v>
      </c>
      <c r="B112" t="s">
        <v>361</v>
      </c>
      <c r="C112" t="s">
        <v>352</v>
      </c>
      <c r="D112" s="273">
        <v>86</v>
      </c>
      <c r="E112" s="274">
        <v>71</v>
      </c>
      <c r="F112" s="275">
        <v>78</v>
      </c>
      <c r="G112" s="273">
        <v>1062</v>
      </c>
      <c r="H112" s="274">
        <v>1154</v>
      </c>
      <c r="I112" s="275">
        <v>2216</v>
      </c>
      <c r="J112" s="273">
        <v>86</v>
      </c>
      <c r="K112" s="274">
        <v>72</v>
      </c>
      <c r="L112" s="275">
        <v>79</v>
      </c>
      <c r="M112" s="273">
        <v>1062</v>
      </c>
      <c r="N112" s="274">
        <v>1154</v>
      </c>
      <c r="O112" s="275">
        <v>2216</v>
      </c>
      <c r="P112" s="273">
        <v>37.700000000000003</v>
      </c>
      <c r="Q112" s="274">
        <v>34.299999999999997</v>
      </c>
      <c r="R112" s="275">
        <v>35.9</v>
      </c>
      <c r="S112" s="273">
        <v>1062</v>
      </c>
      <c r="T112" s="274">
        <v>1154</v>
      </c>
      <c r="U112" s="275">
        <v>2216</v>
      </c>
      <c r="V112" s="273">
        <v>85</v>
      </c>
      <c r="W112" s="274">
        <v>70</v>
      </c>
      <c r="X112" s="275">
        <v>77</v>
      </c>
      <c r="Y112" s="273">
        <v>684</v>
      </c>
      <c r="Z112" s="274">
        <v>724</v>
      </c>
      <c r="AA112" s="275">
        <v>1408</v>
      </c>
      <c r="AB112" s="273">
        <v>85</v>
      </c>
      <c r="AC112" s="274">
        <v>71</v>
      </c>
      <c r="AD112" s="275">
        <v>78</v>
      </c>
      <c r="AE112" s="273">
        <v>684</v>
      </c>
      <c r="AF112" s="274">
        <v>724</v>
      </c>
      <c r="AG112" s="275">
        <v>1408</v>
      </c>
      <c r="AH112" s="273">
        <v>36.700000000000003</v>
      </c>
      <c r="AI112" s="274">
        <v>33.5</v>
      </c>
      <c r="AJ112" s="275">
        <v>35.1</v>
      </c>
      <c r="AK112" s="273">
        <v>684</v>
      </c>
      <c r="AL112" s="274">
        <v>724</v>
      </c>
      <c r="AM112" s="275">
        <v>1408</v>
      </c>
      <c r="AN112" s="273">
        <v>85</v>
      </c>
      <c r="AO112" s="274">
        <v>70</v>
      </c>
      <c r="AP112" s="275">
        <v>77</v>
      </c>
      <c r="AQ112" s="273">
        <v>1798</v>
      </c>
      <c r="AR112" s="274">
        <v>1932</v>
      </c>
      <c r="AS112" s="275">
        <v>3730</v>
      </c>
      <c r="AT112" s="273">
        <v>85</v>
      </c>
      <c r="AU112" s="274">
        <v>71</v>
      </c>
      <c r="AV112" s="275">
        <v>78</v>
      </c>
      <c r="AW112" s="273">
        <v>1798</v>
      </c>
      <c r="AX112" s="274">
        <v>1932</v>
      </c>
      <c r="AY112" s="275">
        <v>3730</v>
      </c>
      <c r="AZ112" s="273">
        <v>37.200000000000003</v>
      </c>
      <c r="BA112" s="274">
        <v>34</v>
      </c>
      <c r="BB112" s="275">
        <v>35.5</v>
      </c>
      <c r="BC112" s="273">
        <v>1798</v>
      </c>
      <c r="BD112" s="274">
        <v>1932</v>
      </c>
      <c r="BE112" s="275">
        <v>3730</v>
      </c>
    </row>
    <row r="113" spans="1:57" x14ac:dyDescent="0.35">
      <c r="A113" t="s">
        <v>95</v>
      </c>
      <c r="B113" t="s">
        <v>340</v>
      </c>
      <c r="C113" t="s">
        <v>338</v>
      </c>
      <c r="D113" s="273">
        <v>86</v>
      </c>
      <c r="E113" s="274">
        <v>72</v>
      </c>
      <c r="F113" s="275">
        <v>79</v>
      </c>
      <c r="G113" s="273">
        <v>726</v>
      </c>
      <c r="H113" s="274">
        <v>755</v>
      </c>
      <c r="I113" s="275">
        <v>1481</v>
      </c>
      <c r="J113" s="273">
        <v>87</v>
      </c>
      <c r="K113" s="274">
        <v>74</v>
      </c>
      <c r="L113" s="275">
        <v>80</v>
      </c>
      <c r="M113" s="273">
        <v>726</v>
      </c>
      <c r="N113" s="274">
        <v>755</v>
      </c>
      <c r="O113" s="275">
        <v>1481</v>
      </c>
      <c r="P113" s="273">
        <v>37.6</v>
      </c>
      <c r="Q113" s="274">
        <v>34.9</v>
      </c>
      <c r="R113" s="275">
        <v>36.200000000000003</v>
      </c>
      <c r="S113" s="273">
        <v>726</v>
      </c>
      <c r="T113" s="274">
        <v>755</v>
      </c>
      <c r="U113" s="275">
        <v>1481</v>
      </c>
      <c r="V113" s="273">
        <v>76</v>
      </c>
      <c r="W113" s="274">
        <v>65</v>
      </c>
      <c r="X113" s="275">
        <v>71</v>
      </c>
      <c r="Y113" s="273">
        <v>598</v>
      </c>
      <c r="Z113" s="274">
        <v>643</v>
      </c>
      <c r="AA113" s="275">
        <v>1241</v>
      </c>
      <c r="AB113" s="273">
        <v>77</v>
      </c>
      <c r="AC113" s="274">
        <v>67</v>
      </c>
      <c r="AD113" s="275">
        <v>72</v>
      </c>
      <c r="AE113" s="273">
        <v>598</v>
      </c>
      <c r="AF113" s="274">
        <v>643</v>
      </c>
      <c r="AG113" s="275">
        <v>1241</v>
      </c>
      <c r="AH113" s="273">
        <v>34.4</v>
      </c>
      <c r="AI113" s="274">
        <v>33.200000000000003</v>
      </c>
      <c r="AJ113" s="275">
        <v>33.799999999999997</v>
      </c>
      <c r="AK113" s="273">
        <v>598</v>
      </c>
      <c r="AL113" s="274">
        <v>643</v>
      </c>
      <c r="AM113" s="275">
        <v>1241</v>
      </c>
      <c r="AN113" s="273">
        <v>77</v>
      </c>
      <c r="AO113" s="274">
        <v>62</v>
      </c>
      <c r="AP113" s="275">
        <v>70</v>
      </c>
      <c r="AQ113" s="273">
        <v>1482</v>
      </c>
      <c r="AR113" s="274">
        <v>1581</v>
      </c>
      <c r="AS113" s="275">
        <v>3063</v>
      </c>
      <c r="AT113" s="273">
        <v>79</v>
      </c>
      <c r="AU113" s="274">
        <v>64</v>
      </c>
      <c r="AV113" s="275">
        <v>71</v>
      </c>
      <c r="AW113" s="273">
        <v>1482</v>
      </c>
      <c r="AX113" s="274">
        <v>1581</v>
      </c>
      <c r="AY113" s="275">
        <v>3063</v>
      </c>
      <c r="AZ113" s="273">
        <v>35.799999999999997</v>
      </c>
      <c r="BA113" s="274">
        <v>33.700000000000003</v>
      </c>
      <c r="BB113" s="275">
        <v>34.700000000000003</v>
      </c>
      <c r="BC113" s="273">
        <v>1482</v>
      </c>
      <c r="BD113" s="274">
        <v>1581</v>
      </c>
      <c r="BE113" s="275">
        <v>3063</v>
      </c>
    </row>
    <row r="114" spans="1:57" x14ac:dyDescent="0.35">
      <c r="A114" t="s">
        <v>96</v>
      </c>
      <c r="B114" t="s">
        <v>341</v>
      </c>
      <c r="C114" t="s">
        <v>338</v>
      </c>
      <c r="D114" s="273">
        <v>81</v>
      </c>
      <c r="E114" s="274">
        <v>64</v>
      </c>
      <c r="F114" s="275">
        <v>73</v>
      </c>
      <c r="G114" s="273">
        <v>413</v>
      </c>
      <c r="H114" s="274">
        <v>363</v>
      </c>
      <c r="I114" s="275">
        <v>776</v>
      </c>
      <c r="J114" s="273">
        <v>82</v>
      </c>
      <c r="K114" s="274">
        <v>66</v>
      </c>
      <c r="L114" s="275">
        <v>74</v>
      </c>
      <c r="M114" s="273">
        <v>413</v>
      </c>
      <c r="N114" s="274">
        <v>363</v>
      </c>
      <c r="O114" s="275">
        <v>776</v>
      </c>
      <c r="P114" s="273">
        <v>37.5</v>
      </c>
      <c r="Q114" s="274">
        <v>34.799999999999997</v>
      </c>
      <c r="R114" s="275">
        <v>36.200000000000003</v>
      </c>
      <c r="S114" s="273">
        <v>413</v>
      </c>
      <c r="T114" s="274">
        <v>363</v>
      </c>
      <c r="U114" s="275">
        <v>776</v>
      </c>
      <c r="V114" s="273">
        <v>73</v>
      </c>
      <c r="W114" s="274">
        <v>70</v>
      </c>
      <c r="X114" s="275">
        <v>72</v>
      </c>
      <c r="Y114" s="273">
        <v>327</v>
      </c>
      <c r="Z114" s="274">
        <v>354</v>
      </c>
      <c r="AA114" s="275">
        <v>681</v>
      </c>
      <c r="AB114" s="273">
        <v>77</v>
      </c>
      <c r="AC114" s="274">
        <v>74</v>
      </c>
      <c r="AD114" s="275">
        <v>75</v>
      </c>
      <c r="AE114" s="273">
        <v>327</v>
      </c>
      <c r="AF114" s="274">
        <v>354</v>
      </c>
      <c r="AG114" s="275">
        <v>681</v>
      </c>
      <c r="AH114" s="273">
        <v>35.1</v>
      </c>
      <c r="AI114" s="274">
        <v>33.700000000000003</v>
      </c>
      <c r="AJ114" s="275">
        <v>34.4</v>
      </c>
      <c r="AK114" s="273">
        <v>327</v>
      </c>
      <c r="AL114" s="274">
        <v>354</v>
      </c>
      <c r="AM114" s="275">
        <v>681</v>
      </c>
      <c r="AN114" s="273">
        <v>77</v>
      </c>
      <c r="AO114" s="274">
        <v>66</v>
      </c>
      <c r="AP114" s="275">
        <v>72</v>
      </c>
      <c r="AQ114" s="273">
        <v>825</v>
      </c>
      <c r="AR114" s="274">
        <v>812</v>
      </c>
      <c r="AS114" s="275">
        <v>1637</v>
      </c>
      <c r="AT114" s="273">
        <v>79</v>
      </c>
      <c r="AU114" s="274">
        <v>69</v>
      </c>
      <c r="AV114" s="275">
        <v>74</v>
      </c>
      <c r="AW114" s="273">
        <v>825</v>
      </c>
      <c r="AX114" s="274">
        <v>812</v>
      </c>
      <c r="AY114" s="275">
        <v>1637</v>
      </c>
      <c r="AZ114" s="273">
        <v>36.200000000000003</v>
      </c>
      <c r="BA114" s="274">
        <v>34.200000000000003</v>
      </c>
      <c r="BB114" s="275">
        <v>35.200000000000003</v>
      </c>
      <c r="BC114" s="273">
        <v>825</v>
      </c>
      <c r="BD114" s="274">
        <v>812</v>
      </c>
      <c r="BE114" s="275">
        <v>1637</v>
      </c>
    </row>
    <row r="115" spans="1:57" x14ac:dyDescent="0.35">
      <c r="A115" t="s">
        <v>97</v>
      </c>
      <c r="B115" t="s">
        <v>342</v>
      </c>
      <c r="C115" t="s">
        <v>338</v>
      </c>
      <c r="D115" s="273">
        <v>87</v>
      </c>
      <c r="E115" s="274">
        <v>74</v>
      </c>
      <c r="F115" s="275">
        <v>80</v>
      </c>
      <c r="G115" s="273">
        <v>676</v>
      </c>
      <c r="H115" s="274">
        <v>738</v>
      </c>
      <c r="I115" s="275">
        <v>1414</v>
      </c>
      <c r="J115" s="273">
        <v>87</v>
      </c>
      <c r="K115" s="274">
        <v>75</v>
      </c>
      <c r="L115" s="275">
        <v>80</v>
      </c>
      <c r="M115" s="273">
        <v>676</v>
      </c>
      <c r="N115" s="274">
        <v>738</v>
      </c>
      <c r="O115" s="275">
        <v>1414</v>
      </c>
      <c r="P115" s="273">
        <v>37.9</v>
      </c>
      <c r="Q115" s="274">
        <v>35.6</v>
      </c>
      <c r="R115" s="275">
        <v>36.700000000000003</v>
      </c>
      <c r="S115" s="273">
        <v>676</v>
      </c>
      <c r="T115" s="274">
        <v>738</v>
      </c>
      <c r="U115" s="275">
        <v>1414</v>
      </c>
      <c r="V115" s="273">
        <v>75</v>
      </c>
      <c r="W115" s="274">
        <v>64</v>
      </c>
      <c r="X115" s="275">
        <v>69</v>
      </c>
      <c r="Y115" s="273">
        <v>746</v>
      </c>
      <c r="Z115" s="274">
        <v>823</v>
      </c>
      <c r="AA115" s="275">
        <v>1569</v>
      </c>
      <c r="AB115" s="273">
        <v>75</v>
      </c>
      <c r="AC115" s="274">
        <v>65</v>
      </c>
      <c r="AD115" s="275">
        <v>70</v>
      </c>
      <c r="AE115" s="273">
        <v>746</v>
      </c>
      <c r="AF115" s="274">
        <v>823</v>
      </c>
      <c r="AG115" s="275">
        <v>1569</v>
      </c>
      <c r="AH115" s="273">
        <v>34.9</v>
      </c>
      <c r="AI115" s="274">
        <v>32.799999999999997</v>
      </c>
      <c r="AJ115" s="275">
        <v>33.799999999999997</v>
      </c>
      <c r="AK115" s="273">
        <v>746</v>
      </c>
      <c r="AL115" s="274">
        <v>823</v>
      </c>
      <c r="AM115" s="275">
        <v>1569</v>
      </c>
      <c r="AN115" s="273">
        <v>80</v>
      </c>
      <c r="AO115" s="274">
        <v>68</v>
      </c>
      <c r="AP115" s="275">
        <v>74</v>
      </c>
      <c r="AQ115" s="273">
        <v>1482</v>
      </c>
      <c r="AR115" s="274">
        <v>1597</v>
      </c>
      <c r="AS115" s="275">
        <v>3079</v>
      </c>
      <c r="AT115" s="273">
        <v>80</v>
      </c>
      <c r="AU115" s="274">
        <v>69</v>
      </c>
      <c r="AV115" s="275">
        <v>74</v>
      </c>
      <c r="AW115" s="273">
        <v>1482</v>
      </c>
      <c r="AX115" s="274">
        <v>1597</v>
      </c>
      <c r="AY115" s="275">
        <v>3079</v>
      </c>
      <c r="AZ115" s="273">
        <v>36.299999999999997</v>
      </c>
      <c r="BA115" s="274">
        <v>34.1</v>
      </c>
      <c r="BB115" s="275">
        <v>35.200000000000003</v>
      </c>
      <c r="BC115" s="273">
        <v>1482</v>
      </c>
      <c r="BD115" s="274">
        <v>1597</v>
      </c>
      <c r="BE115" s="275">
        <v>3079</v>
      </c>
    </row>
    <row r="116" spans="1:57" x14ac:dyDescent="0.35">
      <c r="A116" t="s">
        <v>117</v>
      </c>
      <c r="B116" t="s">
        <v>362</v>
      </c>
      <c r="C116" t="s">
        <v>352</v>
      </c>
      <c r="D116" s="273">
        <v>83</v>
      </c>
      <c r="E116" s="274">
        <v>69</v>
      </c>
      <c r="F116" s="275">
        <v>76</v>
      </c>
      <c r="G116" s="273">
        <v>565</v>
      </c>
      <c r="H116" s="274">
        <v>597</v>
      </c>
      <c r="I116" s="275">
        <v>1162</v>
      </c>
      <c r="J116" s="273">
        <v>84</v>
      </c>
      <c r="K116" s="274">
        <v>71</v>
      </c>
      <c r="L116" s="275">
        <v>78</v>
      </c>
      <c r="M116" s="273">
        <v>565</v>
      </c>
      <c r="N116" s="274">
        <v>597</v>
      </c>
      <c r="O116" s="275">
        <v>1162</v>
      </c>
      <c r="P116" s="273">
        <v>37.299999999999997</v>
      </c>
      <c r="Q116" s="274">
        <v>34.799999999999997</v>
      </c>
      <c r="R116" s="275">
        <v>36</v>
      </c>
      <c r="S116" s="273">
        <v>565</v>
      </c>
      <c r="T116" s="274">
        <v>597</v>
      </c>
      <c r="U116" s="275">
        <v>1162</v>
      </c>
      <c r="V116" s="273">
        <v>78</v>
      </c>
      <c r="W116" s="274">
        <v>60</v>
      </c>
      <c r="X116" s="275">
        <v>69</v>
      </c>
      <c r="Y116" s="273">
        <v>977</v>
      </c>
      <c r="Z116" s="274">
        <v>974</v>
      </c>
      <c r="AA116" s="275">
        <v>1951</v>
      </c>
      <c r="AB116" s="273">
        <v>79</v>
      </c>
      <c r="AC116" s="274">
        <v>63</v>
      </c>
      <c r="AD116" s="275">
        <v>71</v>
      </c>
      <c r="AE116" s="273">
        <v>977</v>
      </c>
      <c r="AF116" s="274">
        <v>974</v>
      </c>
      <c r="AG116" s="275">
        <v>1951</v>
      </c>
      <c r="AH116" s="273">
        <v>34.6</v>
      </c>
      <c r="AI116" s="274">
        <v>32.200000000000003</v>
      </c>
      <c r="AJ116" s="275">
        <v>33.4</v>
      </c>
      <c r="AK116" s="273">
        <v>977</v>
      </c>
      <c r="AL116" s="274">
        <v>974</v>
      </c>
      <c r="AM116" s="275">
        <v>1951</v>
      </c>
      <c r="AN116" s="273">
        <v>79</v>
      </c>
      <c r="AO116" s="274">
        <v>64</v>
      </c>
      <c r="AP116" s="275">
        <v>71</v>
      </c>
      <c r="AQ116" s="273">
        <v>1573</v>
      </c>
      <c r="AR116" s="274">
        <v>1614</v>
      </c>
      <c r="AS116" s="275">
        <v>3187</v>
      </c>
      <c r="AT116" s="273">
        <v>80</v>
      </c>
      <c r="AU116" s="274">
        <v>66</v>
      </c>
      <c r="AV116" s="275">
        <v>73</v>
      </c>
      <c r="AW116" s="273">
        <v>1573</v>
      </c>
      <c r="AX116" s="274">
        <v>1614</v>
      </c>
      <c r="AY116" s="275">
        <v>3187</v>
      </c>
      <c r="AZ116" s="273">
        <v>35.5</v>
      </c>
      <c r="BA116" s="274">
        <v>33.200000000000003</v>
      </c>
      <c r="BB116" s="275">
        <v>34.4</v>
      </c>
      <c r="BC116" s="273">
        <v>1573</v>
      </c>
      <c r="BD116" s="274">
        <v>1614</v>
      </c>
      <c r="BE116" s="275">
        <v>3187</v>
      </c>
    </row>
    <row r="117" spans="1:57" x14ac:dyDescent="0.35">
      <c r="A117" t="s">
        <v>118</v>
      </c>
      <c r="B117" t="s">
        <v>363</v>
      </c>
      <c r="C117" t="s">
        <v>352</v>
      </c>
      <c r="D117" s="273">
        <v>79</v>
      </c>
      <c r="E117" s="274">
        <v>66</v>
      </c>
      <c r="F117" s="275">
        <v>73</v>
      </c>
      <c r="G117" s="273">
        <v>1241</v>
      </c>
      <c r="H117" s="274">
        <v>1303</v>
      </c>
      <c r="I117" s="275">
        <v>2544</v>
      </c>
      <c r="J117" s="273">
        <v>80</v>
      </c>
      <c r="K117" s="274">
        <v>67</v>
      </c>
      <c r="L117" s="275">
        <v>73</v>
      </c>
      <c r="M117" s="273">
        <v>1241</v>
      </c>
      <c r="N117" s="274">
        <v>1303</v>
      </c>
      <c r="O117" s="275">
        <v>2544</v>
      </c>
      <c r="P117" s="273">
        <v>34.9</v>
      </c>
      <c r="Q117" s="274">
        <v>33.4</v>
      </c>
      <c r="R117" s="275">
        <v>34.200000000000003</v>
      </c>
      <c r="S117" s="273">
        <v>1241</v>
      </c>
      <c r="T117" s="274">
        <v>1303</v>
      </c>
      <c r="U117" s="275">
        <v>2544</v>
      </c>
      <c r="V117" s="273">
        <v>76</v>
      </c>
      <c r="W117" s="274">
        <v>60</v>
      </c>
      <c r="X117" s="275">
        <v>68</v>
      </c>
      <c r="Y117" s="273">
        <v>347</v>
      </c>
      <c r="Z117" s="274">
        <v>367</v>
      </c>
      <c r="AA117" s="275">
        <v>714</v>
      </c>
      <c r="AB117" s="273">
        <v>76</v>
      </c>
      <c r="AC117" s="274">
        <v>60</v>
      </c>
      <c r="AD117" s="275">
        <v>68</v>
      </c>
      <c r="AE117" s="273">
        <v>347</v>
      </c>
      <c r="AF117" s="274">
        <v>367</v>
      </c>
      <c r="AG117" s="275">
        <v>714</v>
      </c>
      <c r="AH117" s="273">
        <v>34.200000000000003</v>
      </c>
      <c r="AI117" s="274">
        <v>32</v>
      </c>
      <c r="AJ117" s="275">
        <v>33.1</v>
      </c>
      <c r="AK117" s="273">
        <v>347</v>
      </c>
      <c r="AL117" s="274">
        <v>367</v>
      </c>
      <c r="AM117" s="275">
        <v>714</v>
      </c>
      <c r="AN117" s="273">
        <v>78</v>
      </c>
      <c r="AO117" s="274">
        <v>65</v>
      </c>
      <c r="AP117" s="275">
        <v>71</v>
      </c>
      <c r="AQ117" s="273">
        <v>1619</v>
      </c>
      <c r="AR117" s="274">
        <v>1696</v>
      </c>
      <c r="AS117" s="275">
        <v>3315</v>
      </c>
      <c r="AT117" s="273">
        <v>78</v>
      </c>
      <c r="AU117" s="274">
        <v>65</v>
      </c>
      <c r="AV117" s="275">
        <v>72</v>
      </c>
      <c r="AW117" s="273">
        <v>1619</v>
      </c>
      <c r="AX117" s="274">
        <v>1696</v>
      </c>
      <c r="AY117" s="275">
        <v>3315</v>
      </c>
      <c r="AZ117" s="273">
        <v>34.700000000000003</v>
      </c>
      <c r="BA117" s="274">
        <v>33</v>
      </c>
      <c r="BB117" s="275">
        <v>33.9</v>
      </c>
      <c r="BC117" s="273">
        <v>1619</v>
      </c>
      <c r="BD117" s="274">
        <v>1696</v>
      </c>
      <c r="BE117" s="275">
        <v>3315</v>
      </c>
    </row>
    <row r="118" spans="1:57" x14ac:dyDescent="0.35">
      <c r="A118" t="s">
        <v>119</v>
      </c>
      <c r="B118" t="s">
        <v>364</v>
      </c>
      <c r="C118" t="s">
        <v>352</v>
      </c>
      <c r="D118" s="273">
        <v>79</v>
      </c>
      <c r="E118" s="274">
        <v>66</v>
      </c>
      <c r="F118" s="275">
        <v>73</v>
      </c>
      <c r="G118" s="273">
        <v>984</v>
      </c>
      <c r="H118" s="274">
        <v>1070</v>
      </c>
      <c r="I118" s="275">
        <v>2054</v>
      </c>
      <c r="J118" s="273">
        <v>80</v>
      </c>
      <c r="K118" s="274">
        <v>68</v>
      </c>
      <c r="L118" s="275">
        <v>74</v>
      </c>
      <c r="M118" s="273">
        <v>984</v>
      </c>
      <c r="N118" s="274">
        <v>1070</v>
      </c>
      <c r="O118" s="275">
        <v>2054</v>
      </c>
      <c r="P118" s="273">
        <v>36.200000000000003</v>
      </c>
      <c r="Q118" s="274">
        <v>34.200000000000003</v>
      </c>
      <c r="R118" s="275">
        <v>35.200000000000003</v>
      </c>
      <c r="S118" s="273">
        <v>984</v>
      </c>
      <c r="T118" s="274">
        <v>1070</v>
      </c>
      <c r="U118" s="275">
        <v>2054</v>
      </c>
      <c r="V118" s="273">
        <v>77</v>
      </c>
      <c r="W118" s="274">
        <v>63</v>
      </c>
      <c r="X118" s="275">
        <v>69</v>
      </c>
      <c r="Y118" s="273">
        <v>959</v>
      </c>
      <c r="Z118" s="274">
        <v>1120</v>
      </c>
      <c r="AA118" s="275">
        <v>2079</v>
      </c>
      <c r="AB118" s="273">
        <v>78</v>
      </c>
      <c r="AC118" s="274">
        <v>66</v>
      </c>
      <c r="AD118" s="275">
        <v>72</v>
      </c>
      <c r="AE118" s="273">
        <v>959</v>
      </c>
      <c r="AF118" s="274">
        <v>1120</v>
      </c>
      <c r="AG118" s="275">
        <v>2079</v>
      </c>
      <c r="AH118" s="273">
        <v>35.200000000000003</v>
      </c>
      <c r="AI118" s="274">
        <v>32.5</v>
      </c>
      <c r="AJ118" s="275">
        <v>33.700000000000003</v>
      </c>
      <c r="AK118" s="273">
        <v>959</v>
      </c>
      <c r="AL118" s="274">
        <v>1120</v>
      </c>
      <c r="AM118" s="275">
        <v>2079</v>
      </c>
      <c r="AN118" s="273">
        <v>77</v>
      </c>
      <c r="AO118" s="274">
        <v>65</v>
      </c>
      <c r="AP118" s="275">
        <v>71</v>
      </c>
      <c r="AQ118" s="273">
        <v>2009</v>
      </c>
      <c r="AR118" s="274">
        <v>2269</v>
      </c>
      <c r="AS118" s="275">
        <v>4278</v>
      </c>
      <c r="AT118" s="273">
        <v>79</v>
      </c>
      <c r="AU118" s="274">
        <v>67</v>
      </c>
      <c r="AV118" s="275">
        <v>73</v>
      </c>
      <c r="AW118" s="273">
        <v>2009</v>
      </c>
      <c r="AX118" s="274">
        <v>2269</v>
      </c>
      <c r="AY118" s="275">
        <v>4278</v>
      </c>
      <c r="AZ118" s="273">
        <v>35.6</v>
      </c>
      <c r="BA118" s="274">
        <v>33.4</v>
      </c>
      <c r="BB118" s="275">
        <v>34.4</v>
      </c>
      <c r="BC118" s="273">
        <v>2009</v>
      </c>
      <c r="BD118" s="274">
        <v>2269</v>
      </c>
      <c r="BE118" s="275">
        <v>4278</v>
      </c>
    </row>
    <row r="119" spans="1:57" x14ac:dyDescent="0.35">
      <c r="A119" t="s">
        <v>120</v>
      </c>
      <c r="B119" t="s">
        <v>365</v>
      </c>
      <c r="C119" t="s">
        <v>352</v>
      </c>
      <c r="D119" s="273">
        <v>80</v>
      </c>
      <c r="E119" s="274">
        <v>65</v>
      </c>
      <c r="F119" s="275">
        <v>73</v>
      </c>
      <c r="G119" s="273">
        <v>627</v>
      </c>
      <c r="H119" s="274">
        <v>637</v>
      </c>
      <c r="I119" s="275">
        <v>1264</v>
      </c>
      <c r="J119" s="273">
        <v>80</v>
      </c>
      <c r="K119" s="274">
        <v>67</v>
      </c>
      <c r="L119" s="275">
        <v>73</v>
      </c>
      <c r="M119" s="273">
        <v>627</v>
      </c>
      <c r="N119" s="274">
        <v>637</v>
      </c>
      <c r="O119" s="275">
        <v>1264</v>
      </c>
      <c r="P119" s="273">
        <v>36.9</v>
      </c>
      <c r="Q119" s="274">
        <v>34.200000000000003</v>
      </c>
      <c r="R119" s="275">
        <v>35.5</v>
      </c>
      <c r="S119" s="273">
        <v>627</v>
      </c>
      <c r="T119" s="274">
        <v>637</v>
      </c>
      <c r="U119" s="275">
        <v>1264</v>
      </c>
      <c r="V119" s="273">
        <v>75</v>
      </c>
      <c r="W119" s="274">
        <v>61</v>
      </c>
      <c r="X119" s="275">
        <v>68</v>
      </c>
      <c r="Y119" s="273">
        <v>1094</v>
      </c>
      <c r="Z119" s="274">
        <v>1177</v>
      </c>
      <c r="AA119" s="275">
        <v>2271</v>
      </c>
      <c r="AB119" s="273">
        <v>77</v>
      </c>
      <c r="AC119" s="274">
        <v>65</v>
      </c>
      <c r="AD119" s="275">
        <v>71</v>
      </c>
      <c r="AE119" s="273">
        <v>1094</v>
      </c>
      <c r="AF119" s="274">
        <v>1177</v>
      </c>
      <c r="AG119" s="275">
        <v>2271</v>
      </c>
      <c r="AH119" s="273">
        <v>34.9</v>
      </c>
      <c r="AI119" s="274">
        <v>32.700000000000003</v>
      </c>
      <c r="AJ119" s="275">
        <v>33.799999999999997</v>
      </c>
      <c r="AK119" s="273">
        <v>1094</v>
      </c>
      <c r="AL119" s="274">
        <v>1177</v>
      </c>
      <c r="AM119" s="275">
        <v>2271</v>
      </c>
      <c r="AN119" s="273">
        <v>76</v>
      </c>
      <c r="AO119" s="274">
        <v>62</v>
      </c>
      <c r="AP119" s="275">
        <v>69</v>
      </c>
      <c r="AQ119" s="273">
        <v>1768</v>
      </c>
      <c r="AR119" s="274">
        <v>1873</v>
      </c>
      <c r="AS119" s="275">
        <v>3641</v>
      </c>
      <c r="AT119" s="273">
        <v>78</v>
      </c>
      <c r="AU119" s="274">
        <v>65</v>
      </c>
      <c r="AV119" s="275">
        <v>71</v>
      </c>
      <c r="AW119" s="273">
        <v>1768</v>
      </c>
      <c r="AX119" s="274">
        <v>1873</v>
      </c>
      <c r="AY119" s="275">
        <v>3641</v>
      </c>
      <c r="AZ119" s="273">
        <v>35.5</v>
      </c>
      <c r="BA119" s="274">
        <v>33.200000000000003</v>
      </c>
      <c r="BB119" s="275">
        <v>34.299999999999997</v>
      </c>
      <c r="BC119" s="273">
        <v>1768</v>
      </c>
      <c r="BD119" s="274">
        <v>1873</v>
      </c>
      <c r="BE119" s="275">
        <v>3641</v>
      </c>
    </row>
    <row r="120" spans="1:57" x14ac:dyDescent="0.35">
      <c r="A120" t="s">
        <v>98</v>
      </c>
      <c r="B120" t="s">
        <v>343</v>
      </c>
      <c r="C120" t="s">
        <v>338</v>
      </c>
      <c r="D120" s="273">
        <v>80</v>
      </c>
      <c r="E120" s="274">
        <v>65</v>
      </c>
      <c r="F120" s="275">
        <v>72</v>
      </c>
      <c r="G120" s="273">
        <v>598</v>
      </c>
      <c r="H120" s="274">
        <v>621</v>
      </c>
      <c r="I120" s="275">
        <v>1219</v>
      </c>
      <c r="J120" s="273">
        <v>82</v>
      </c>
      <c r="K120" s="274">
        <v>67</v>
      </c>
      <c r="L120" s="275">
        <v>74</v>
      </c>
      <c r="M120" s="273">
        <v>598</v>
      </c>
      <c r="N120" s="274">
        <v>621</v>
      </c>
      <c r="O120" s="275">
        <v>1219</v>
      </c>
      <c r="P120" s="273">
        <v>36</v>
      </c>
      <c r="Q120" s="274">
        <v>33.4</v>
      </c>
      <c r="R120" s="275">
        <v>34.700000000000003</v>
      </c>
      <c r="S120" s="273">
        <v>598</v>
      </c>
      <c r="T120" s="274">
        <v>621</v>
      </c>
      <c r="U120" s="275">
        <v>1219</v>
      </c>
      <c r="V120" s="273">
        <v>72</v>
      </c>
      <c r="W120" s="274">
        <v>56</v>
      </c>
      <c r="X120" s="275">
        <v>64</v>
      </c>
      <c r="Y120" s="273">
        <v>378</v>
      </c>
      <c r="Z120" s="274">
        <v>394</v>
      </c>
      <c r="AA120" s="275">
        <v>772</v>
      </c>
      <c r="AB120" s="273">
        <v>72</v>
      </c>
      <c r="AC120" s="274">
        <v>58</v>
      </c>
      <c r="AD120" s="275">
        <v>65</v>
      </c>
      <c r="AE120" s="273">
        <v>378</v>
      </c>
      <c r="AF120" s="274">
        <v>394</v>
      </c>
      <c r="AG120" s="275">
        <v>772</v>
      </c>
      <c r="AH120" s="273">
        <v>34.1</v>
      </c>
      <c r="AI120" s="274">
        <v>31</v>
      </c>
      <c r="AJ120" s="275">
        <v>32.5</v>
      </c>
      <c r="AK120" s="273">
        <v>378</v>
      </c>
      <c r="AL120" s="274">
        <v>394</v>
      </c>
      <c r="AM120" s="275">
        <v>772</v>
      </c>
      <c r="AN120" s="273">
        <v>76</v>
      </c>
      <c r="AO120" s="274">
        <v>61</v>
      </c>
      <c r="AP120" s="275">
        <v>69</v>
      </c>
      <c r="AQ120" s="273">
        <v>1008</v>
      </c>
      <c r="AR120" s="274">
        <v>1045</v>
      </c>
      <c r="AS120" s="275">
        <v>2053</v>
      </c>
      <c r="AT120" s="273">
        <v>77</v>
      </c>
      <c r="AU120" s="274">
        <v>63</v>
      </c>
      <c r="AV120" s="275">
        <v>70</v>
      </c>
      <c r="AW120" s="273">
        <v>1008</v>
      </c>
      <c r="AX120" s="274">
        <v>1045</v>
      </c>
      <c r="AY120" s="275">
        <v>2053</v>
      </c>
      <c r="AZ120" s="273">
        <v>35.200000000000003</v>
      </c>
      <c r="BA120" s="274">
        <v>32.5</v>
      </c>
      <c r="BB120" s="275">
        <v>33.799999999999997</v>
      </c>
      <c r="BC120" s="273">
        <v>1008</v>
      </c>
      <c r="BD120" s="274">
        <v>1045</v>
      </c>
      <c r="BE120" s="275">
        <v>2053</v>
      </c>
    </row>
    <row r="121" spans="1:57" x14ac:dyDescent="0.35">
      <c r="A121" t="s">
        <v>99</v>
      </c>
      <c r="B121" t="s">
        <v>344</v>
      </c>
      <c r="C121" t="s">
        <v>338</v>
      </c>
      <c r="D121" s="273">
        <v>76</v>
      </c>
      <c r="E121" s="274">
        <v>65</v>
      </c>
      <c r="F121" s="275">
        <v>70</v>
      </c>
      <c r="G121" s="273">
        <v>218</v>
      </c>
      <c r="H121" s="274">
        <v>232</v>
      </c>
      <c r="I121" s="275">
        <v>450</v>
      </c>
      <c r="J121" s="273">
        <v>77</v>
      </c>
      <c r="K121" s="274">
        <v>67</v>
      </c>
      <c r="L121" s="275">
        <v>72</v>
      </c>
      <c r="M121" s="273">
        <v>218</v>
      </c>
      <c r="N121" s="274">
        <v>232</v>
      </c>
      <c r="O121" s="275">
        <v>450</v>
      </c>
      <c r="P121" s="273">
        <v>36.299999999999997</v>
      </c>
      <c r="Q121" s="274">
        <v>33.9</v>
      </c>
      <c r="R121" s="275">
        <v>35.1</v>
      </c>
      <c r="S121" s="273">
        <v>218</v>
      </c>
      <c r="T121" s="274">
        <v>232</v>
      </c>
      <c r="U121" s="275">
        <v>450</v>
      </c>
      <c r="V121" s="273">
        <v>80</v>
      </c>
      <c r="W121" s="274">
        <v>60</v>
      </c>
      <c r="X121" s="275">
        <v>69</v>
      </c>
      <c r="Y121" s="273">
        <v>231</v>
      </c>
      <c r="Z121" s="274">
        <v>272</v>
      </c>
      <c r="AA121" s="275">
        <v>503</v>
      </c>
      <c r="AB121" s="273">
        <v>81</v>
      </c>
      <c r="AC121" s="274">
        <v>62</v>
      </c>
      <c r="AD121" s="275">
        <v>71</v>
      </c>
      <c r="AE121" s="273">
        <v>231</v>
      </c>
      <c r="AF121" s="274">
        <v>272</v>
      </c>
      <c r="AG121" s="275">
        <v>503</v>
      </c>
      <c r="AH121" s="273">
        <v>35.200000000000003</v>
      </c>
      <c r="AI121" s="274">
        <v>32.6</v>
      </c>
      <c r="AJ121" s="275">
        <v>33.799999999999997</v>
      </c>
      <c r="AK121" s="273">
        <v>231</v>
      </c>
      <c r="AL121" s="274">
        <v>272</v>
      </c>
      <c r="AM121" s="275">
        <v>503</v>
      </c>
      <c r="AN121" s="273">
        <v>77</v>
      </c>
      <c r="AO121" s="274">
        <v>61</v>
      </c>
      <c r="AP121" s="275">
        <v>68</v>
      </c>
      <c r="AQ121" s="273">
        <v>486</v>
      </c>
      <c r="AR121" s="274">
        <v>551</v>
      </c>
      <c r="AS121" s="275">
        <v>1037</v>
      </c>
      <c r="AT121" s="273">
        <v>78</v>
      </c>
      <c r="AU121" s="274">
        <v>63</v>
      </c>
      <c r="AV121" s="275">
        <v>70</v>
      </c>
      <c r="AW121" s="273">
        <v>486</v>
      </c>
      <c r="AX121" s="274">
        <v>551</v>
      </c>
      <c r="AY121" s="275">
        <v>1037</v>
      </c>
      <c r="AZ121" s="273">
        <v>35.799999999999997</v>
      </c>
      <c r="BA121" s="274">
        <v>33</v>
      </c>
      <c r="BB121" s="275">
        <v>34.299999999999997</v>
      </c>
      <c r="BC121" s="273">
        <v>486</v>
      </c>
      <c r="BD121" s="274">
        <v>551</v>
      </c>
      <c r="BE121" s="275">
        <v>1037</v>
      </c>
    </row>
    <row r="122" spans="1:57" x14ac:dyDescent="0.35">
      <c r="A122" t="s">
        <v>121</v>
      </c>
      <c r="B122" t="s">
        <v>366</v>
      </c>
      <c r="C122" t="s">
        <v>352</v>
      </c>
      <c r="D122" s="273">
        <v>86</v>
      </c>
      <c r="E122" s="274">
        <v>73</v>
      </c>
      <c r="F122" s="275">
        <v>79</v>
      </c>
      <c r="G122" s="273">
        <v>652</v>
      </c>
      <c r="H122" s="274">
        <v>692</v>
      </c>
      <c r="I122" s="275">
        <v>1344</v>
      </c>
      <c r="J122" s="273">
        <v>86</v>
      </c>
      <c r="K122" s="274">
        <v>73</v>
      </c>
      <c r="L122" s="275">
        <v>79</v>
      </c>
      <c r="M122" s="273">
        <v>652</v>
      </c>
      <c r="N122" s="274">
        <v>692</v>
      </c>
      <c r="O122" s="275">
        <v>1344</v>
      </c>
      <c r="P122" s="273">
        <v>39.5</v>
      </c>
      <c r="Q122" s="274">
        <v>37.4</v>
      </c>
      <c r="R122" s="275">
        <v>38.4</v>
      </c>
      <c r="S122" s="273">
        <v>652</v>
      </c>
      <c r="T122" s="274">
        <v>692</v>
      </c>
      <c r="U122" s="275">
        <v>1344</v>
      </c>
      <c r="V122" s="273">
        <v>78</v>
      </c>
      <c r="W122" s="274">
        <v>61</v>
      </c>
      <c r="X122" s="275">
        <v>70</v>
      </c>
      <c r="Y122" s="273">
        <v>317</v>
      </c>
      <c r="Z122" s="274">
        <v>311</v>
      </c>
      <c r="AA122" s="275">
        <v>628</v>
      </c>
      <c r="AB122" s="273">
        <v>78</v>
      </c>
      <c r="AC122" s="274">
        <v>61</v>
      </c>
      <c r="AD122" s="275">
        <v>70</v>
      </c>
      <c r="AE122" s="273">
        <v>317</v>
      </c>
      <c r="AF122" s="274">
        <v>311</v>
      </c>
      <c r="AG122" s="275">
        <v>628</v>
      </c>
      <c r="AH122" s="273">
        <v>36.700000000000003</v>
      </c>
      <c r="AI122" s="274">
        <v>33.1</v>
      </c>
      <c r="AJ122" s="275">
        <v>34.9</v>
      </c>
      <c r="AK122" s="273">
        <v>317</v>
      </c>
      <c r="AL122" s="274">
        <v>311</v>
      </c>
      <c r="AM122" s="275">
        <v>628</v>
      </c>
      <c r="AN122" s="273">
        <v>83</v>
      </c>
      <c r="AO122" s="274">
        <v>69</v>
      </c>
      <c r="AP122" s="275">
        <v>76</v>
      </c>
      <c r="AQ122" s="273">
        <v>999</v>
      </c>
      <c r="AR122" s="274">
        <v>1030</v>
      </c>
      <c r="AS122" s="275">
        <v>2029</v>
      </c>
      <c r="AT122" s="273">
        <v>83</v>
      </c>
      <c r="AU122" s="274">
        <v>69</v>
      </c>
      <c r="AV122" s="275">
        <v>76</v>
      </c>
      <c r="AW122" s="273">
        <v>999</v>
      </c>
      <c r="AX122" s="274">
        <v>1030</v>
      </c>
      <c r="AY122" s="275">
        <v>2029</v>
      </c>
      <c r="AZ122" s="273">
        <v>38.5</v>
      </c>
      <c r="BA122" s="274">
        <v>36.1</v>
      </c>
      <c r="BB122" s="275">
        <v>37.299999999999997</v>
      </c>
      <c r="BC122" s="273">
        <v>999</v>
      </c>
      <c r="BD122" s="274">
        <v>1030</v>
      </c>
      <c r="BE122" s="275">
        <v>2029</v>
      </c>
    </row>
    <row r="123" spans="1:57" x14ac:dyDescent="0.35">
      <c r="A123" t="s">
        <v>100</v>
      </c>
      <c r="B123" t="s">
        <v>345</v>
      </c>
      <c r="C123" t="s">
        <v>338</v>
      </c>
      <c r="D123" s="273">
        <v>79</v>
      </c>
      <c r="E123" s="274">
        <v>67</v>
      </c>
      <c r="F123" s="275">
        <v>73</v>
      </c>
      <c r="G123" s="273">
        <v>870</v>
      </c>
      <c r="H123" s="274">
        <v>842</v>
      </c>
      <c r="I123" s="275">
        <v>1712</v>
      </c>
      <c r="J123" s="273">
        <v>80</v>
      </c>
      <c r="K123" s="274">
        <v>69</v>
      </c>
      <c r="L123" s="275">
        <v>74</v>
      </c>
      <c r="M123" s="273">
        <v>870</v>
      </c>
      <c r="N123" s="274">
        <v>842</v>
      </c>
      <c r="O123" s="275">
        <v>1712</v>
      </c>
      <c r="P123" s="273">
        <v>35.700000000000003</v>
      </c>
      <c r="Q123" s="274">
        <v>33.299999999999997</v>
      </c>
      <c r="R123" s="275">
        <v>34.5</v>
      </c>
      <c r="S123" s="273">
        <v>870</v>
      </c>
      <c r="T123" s="274">
        <v>842</v>
      </c>
      <c r="U123" s="275">
        <v>1712</v>
      </c>
      <c r="V123" s="273">
        <v>71</v>
      </c>
      <c r="W123" s="274">
        <v>59</v>
      </c>
      <c r="X123" s="275">
        <v>65</v>
      </c>
      <c r="Y123" s="273">
        <v>727</v>
      </c>
      <c r="Z123" s="274">
        <v>743</v>
      </c>
      <c r="AA123" s="275">
        <v>1470</v>
      </c>
      <c r="AB123" s="273">
        <v>73</v>
      </c>
      <c r="AC123" s="274">
        <v>62</v>
      </c>
      <c r="AD123" s="275">
        <v>68</v>
      </c>
      <c r="AE123" s="273">
        <v>727</v>
      </c>
      <c r="AF123" s="274">
        <v>743</v>
      </c>
      <c r="AG123" s="275">
        <v>1470</v>
      </c>
      <c r="AH123" s="273">
        <v>33.9</v>
      </c>
      <c r="AI123" s="274">
        <v>31.8</v>
      </c>
      <c r="AJ123" s="275">
        <v>32.799999999999997</v>
      </c>
      <c r="AK123" s="273">
        <v>727</v>
      </c>
      <c r="AL123" s="274">
        <v>743</v>
      </c>
      <c r="AM123" s="275">
        <v>1470</v>
      </c>
      <c r="AN123" s="273">
        <v>75</v>
      </c>
      <c r="AO123" s="274">
        <v>63</v>
      </c>
      <c r="AP123" s="275">
        <v>69</v>
      </c>
      <c r="AQ123" s="273">
        <v>1644</v>
      </c>
      <c r="AR123" s="274">
        <v>1628</v>
      </c>
      <c r="AS123" s="275">
        <v>3272</v>
      </c>
      <c r="AT123" s="273">
        <v>77</v>
      </c>
      <c r="AU123" s="274">
        <v>65</v>
      </c>
      <c r="AV123" s="275">
        <v>71</v>
      </c>
      <c r="AW123" s="273">
        <v>1644</v>
      </c>
      <c r="AX123" s="274">
        <v>1628</v>
      </c>
      <c r="AY123" s="275">
        <v>3272</v>
      </c>
      <c r="AZ123" s="273">
        <v>34.9</v>
      </c>
      <c r="BA123" s="274">
        <v>32.5</v>
      </c>
      <c r="BB123" s="275">
        <v>33.700000000000003</v>
      </c>
      <c r="BC123" s="273">
        <v>1644</v>
      </c>
      <c r="BD123" s="274">
        <v>1628</v>
      </c>
      <c r="BE123" s="275">
        <v>3272</v>
      </c>
    </row>
    <row r="124" spans="1:57" x14ac:dyDescent="0.35">
      <c r="A124" t="s">
        <v>101</v>
      </c>
      <c r="B124" t="s">
        <v>346</v>
      </c>
      <c r="C124" t="s">
        <v>338</v>
      </c>
      <c r="D124" s="273">
        <v>86</v>
      </c>
      <c r="E124" s="274">
        <v>77</v>
      </c>
      <c r="F124" s="275">
        <v>81</v>
      </c>
      <c r="G124" s="273">
        <v>1265</v>
      </c>
      <c r="H124" s="274">
        <v>1243</v>
      </c>
      <c r="I124" s="275">
        <v>2508</v>
      </c>
      <c r="J124" s="273">
        <v>86</v>
      </c>
      <c r="K124" s="274">
        <v>78</v>
      </c>
      <c r="L124" s="275">
        <v>82</v>
      </c>
      <c r="M124" s="273">
        <v>1265</v>
      </c>
      <c r="N124" s="274">
        <v>1243</v>
      </c>
      <c r="O124" s="275">
        <v>2508</v>
      </c>
      <c r="P124" s="273">
        <v>34.200000000000003</v>
      </c>
      <c r="Q124" s="274">
        <v>33.200000000000003</v>
      </c>
      <c r="R124" s="275">
        <v>33.700000000000003</v>
      </c>
      <c r="S124" s="273">
        <v>1265</v>
      </c>
      <c r="T124" s="274">
        <v>1243</v>
      </c>
      <c r="U124" s="275">
        <v>2508</v>
      </c>
      <c r="V124" s="273">
        <v>82</v>
      </c>
      <c r="W124" s="274">
        <v>67</v>
      </c>
      <c r="X124" s="275">
        <v>74</v>
      </c>
      <c r="Y124" s="273">
        <v>561</v>
      </c>
      <c r="Z124" s="274">
        <v>603</v>
      </c>
      <c r="AA124" s="275">
        <v>1164</v>
      </c>
      <c r="AB124" s="273">
        <v>82</v>
      </c>
      <c r="AC124" s="274">
        <v>68</v>
      </c>
      <c r="AD124" s="275">
        <v>75</v>
      </c>
      <c r="AE124" s="273">
        <v>561</v>
      </c>
      <c r="AF124" s="274">
        <v>603</v>
      </c>
      <c r="AG124" s="275">
        <v>1164</v>
      </c>
      <c r="AH124" s="273">
        <v>33.5</v>
      </c>
      <c r="AI124" s="274">
        <v>32</v>
      </c>
      <c r="AJ124" s="275">
        <v>32.700000000000003</v>
      </c>
      <c r="AK124" s="273">
        <v>561</v>
      </c>
      <c r="AL124" s="274">
        <v>603</v>
      </c>
      <c r="AM124" s="275">
        <v>1164</v>
      </c>
      <c r="AN124" s="273">
        <v>84</v>
      </c>
      <c r="AO124" s="274">
        <v>73</v>
      </c>
      <c r="AP124" s="275">
        <v>78</v>
      </c>
      <c r="AQ124" s="273">
        <v>1867</v>
      </c>
      <c r="AR124" s="274">
        <v>1891</v>
      </c>
      <c r="AS124" s="275">
        <v>3758</v>
      </c>
      <c r="AT124" s="273">
        <v>84</v>
      </c>
      <c r="AU124" s="274">
        <v>74</v>
      </c>
      <c r="AV124" s="275">
        <v>79</v>
      </c>
      <c r="AW124" s="273">
        <v>1867</v>
      </c>
      <c r="AX124" s="274">
        <v>1891</v>
      </c>
      <c r="AY124" s="275">
        <v>3758</v>
      </c>
      <c r="AZ124" s="273">
        <v>33.9</v>
      </c>
      <c r="BA124" s="274">
        <v>32.700000000000003</v>
      </c>
      <c r="BB124" s="275">
        <v>33.299999999999997</v>
      </c>
      <c r="BC124" s="273">
        <v>1867</v>
      </c>
      <c r="BD124" s="274">
        <v>1891</v>
      </c>
      <c r="BE124" s="275">
        <v>3758</v>
      </c>
    </row>
    <row r="125" spans="1:57" x14ac:dyDescent="0.35">
      <c r="A125" t="s">
        <v>122</v>
      </c>
      <c r="B125" t="s">
        <v>367</v>
      </c>
      <c r="C125" t="s">
        <v>352</v>
      </c>
      <c r="D125" s="273">
        <v>84</v>
      </c>
      <c r="E125" s="274">
        <v>69</v>
      </c>
      <c r="F125" s="275">
        <v>76</v>
      </c>
      <c r="G125" s="273">
        <v>667</v>
      </c>
      <c r="H125" s="274">
        <v>676</v>
      </c>
      <c r="I125" s="275">
        <v>1343</v>
      </c>
      <c r="J125" s="273">
        <v>85</v>
      </c>
      <c r="K125" s="274">
        <v>70</v>
      </c>
      <c r="L125" s="275">
        <v>77</v>
      </c>
      <c r="M125" s="273">
        <v>667</v>
      </c>
      <c r="N125" s="274">
        <v>676</v>
      </c>
      <c r="O125" s="275">
        <v>1343</v>
      </c>
      <c r="P125" s="273">
        <v>37.799999999999997</v>
      </c>
      <c r="Q125" s="274">
        <v>35.4</v>
      </c>
      <c r="R125" s="275">
        <v>36.6</v>
      </c>
      <c r="S125" s="273">
        <v>667</v>
      </c>
      <c r="T125" s="274">
        <v>676</v>
      </c>
      <c r="U125" s="275">
        <v>1343</v>
      </c>
      <c r="V125" s="273">
        <v>74</v>
      </c>
      <c r="W125" s="274">
        <v>65</v>
      </c>
      <c r="X125" s="275">
        <v>70</v>
      </c>
      <c r="Y125" s="273">
        <v>575</v>
      </c>
      <c r="Z125" s="274">
        <v>561</v>
      </c>
      <c r="AA125" s="275">
        <v>1136</v>
      </c>
      <c r="AB125" s="273">
        <v>75</v>
      </c>
      <c r="AC125" s="274">
        <v>66</v>
      </c>
      <c r="AD125" s="275">
        <v>71</v>
      </c>
      <c r="AE125" s="273">
        <v>575</v>
      </c>
      <c r="AF125" s="274">
        <v>561</v>
      </c>
      <c r="AG125" s="275">
        <v>1136</v>
      </c>
      <c r="AH125" s="273">
        <v>34.9</v>
      </c>
      <c r="AI125" s="274">
        <v>33.299999999999997</v>
      </c>
      <c r="AJ125" s="275">
        <v>34.1</v>
      </c>
      <c r="AK125" s="273">
        <v>575</v>
      </c>
      <c r="AL125" s="274">
        <v>561</v>
      </c>
      <c r="AM125" s="275">
        <v>1136</v>
      </c>
      <c r="AN125" s="273">
        <v>79</v>
      </c>
      <c r="AO125" s="274">
        <v>67</v>
      </c>
      <c r="AP125" s="275">
        <v>73</v>
      </c>
      <c r="AQ125" s="273">
        <v>1269</v>
      </c>
      <c r="AR125" s="274">
        <v>1280</v>
      </c>
      <c r="AS125" s="275">
        <v>2549</v>
      </c>
      <c r="AT125" s="273">
        <v>79</v>
      </c>
      <c r="AU125" s="274">
        <v>68</v>
      </c>
      <c r="AV125" s="275">
        <v>74</v>
      </c>
      <c r="AW125" s="273">
        <v>1269</v>
      </c>
      <c r="AX125" s="274">
        <v>1280</v>
      </c>
      <c r="AY125" s="275">
        <v>2549</v>
      </c>
      <c r="AZ125" s="273">
        <v>36.4</v>
      </c>
      <c r="BA125" s="274">
        <v>34.4</v>
      </c>
      <c r="BB125" s="275">
        <v>35.4</v>
      </c>
      <c r="BC125" s="273">
        <v>1269</v>
      </c>
      <c r="BD125" s="274">
        <v>1280</v>
      </c>
      <c r="BE125" s="275">
        <v>2549</v>
      </c>
    </row>
    <row r="126" spans="1:57" x14ac:dyDescent="0.35">
      <c r="A126" t="s">
        <v>102</v>
      </c>
      <c r="B126" t="s">
        <v>347</v>
      </c>
      <c r="C126" t="s">
        <v>338</v>
      </c>
      <c r="D126" s="273">
        <v>84</v>
      </c>
      <c r="E126" s="274">
        <v>73</v>
      </c>
      <c r="F126" s="275">
        <v>78</v>
      </c>
      <c r="G126" s="273">
        <v>687</v>
      </c>
      <c r="H126" s="274">
        <v>698</v>
      </c>
      <c r="I126" s="275">
        <v>1385</v>
      </c>
      <c r="J126" s="273">
        <v>85</v>
      </c>
      <c r="K126" s="274">
        <v>74</v>
      </c>
      <c r="L126" s="275">
        <v>79</v>
      </c>
      <c r="M126" s="273">
        <v>687</v>
      </c>
      <c r="N126" s="274">
        <v>698</v>
      </c>
      <c r="O126" s="275">
        <v>1385</v>
      </c>
      <c r="P126" s="273">
        <v>37.5</v>
      </c>
      <c r="Q126" s="274">
        <v>35.5</v>
      </c>
      <c r="R126" s="275">
        <v>36.5</v>
      </c>
      <c r="S126" s="273">
        <v>687</v>
      </c>
      <c r="T126" s="274">
        <v>698</v>
      </c>
      <c r="U126" s="275">
        <v>1385</v>
      </c>
      <c r="V126" s="273">
        <v>80</v>
      </c>
      <c r="W126" s="274">
        <v>66</v>
      </c>
      <c r="X126" s="275">
        <v>73</v>
      </c>
      <c r="Y126" s="273">
        <v>1756</v>
      </c>
      <c r="Z126" s="274">
        <v>1722</v>
      </c>
      <c r="AA126" s="275">
        <v>3478</v>
      </c>
      <c r="AB126" s="273">
        <v>81</v>
      </c>
      <c r="AC126" s="274">
        <v>69</v>
      </c>
      <c r="AD126" s="275">
        <v>75</v>
      </c>
      <c r="AE126" s="273">
        <v>1756</v>
      </c>
      <c r="AF126" s="274">
        <v>1722</v>
      </c>
      <c r="AG126" s="275">
        <v>3478</v>
      </c>
      <c r="AH126" s="273">
        <v>36.6</v>
      </c>
      <c r="AI126" s="274">
        <v>33.700000000000003</v>
      </c>
      <c r="AJ126" s="275">
        <v>35.1</v>
      </c>
      <c r="AK126" s="273">
        <v>1756</v>
      </c>
      <c r="AL126" s="274">
        <v>1722</v>
      </c>
      <c r="AM126" s="275">
        <v>3478</v>
      </c>
      <c r="AN126" s="273">
        <v>80</v>
      </c>
      <c r="AO126" s="274">
        <v>66</v>
      </c>
      <c r="AP126" s="275">
        <v>73</v>
      </c>
      <c r="AQ126" s="273">
        <v>2498</v>
      </c>
      <c r="AR126" s="274">
        <v>2511</v>
      </c>
      <c r="AS126" s="275">
        <v>5009</v>
      </c>
      <c r="AT126" s="273">
        <v>81</v>
      </c>
      <c r="AU126" s="274">
        <v>69</v>
      </c>
      <c r="AV126" s="275">
        <v>75</v>
      </c>
      <c r="AW126" s="273">
        <v>2498</v>
      </c>
      <c r="AX126" s="274">
        <v>2511</v>
      </c>
      <c r="AY126" s="275">
        <v>5009</v>
      </c>
      <c r="AZ126" s="273">
        <v>36.700000000000003</v>
      </c>
      <c r="BA126" s="274">
        <v>34</v>
      </c>
      <c r="BB126" s="275">
        <v>35.299999999999997</v>
      </c>
      <c r="BC126" s="273">
        <v>2498</v>
      </c>
      <c r="BD126" s="274">
        <v>2511</v>
      </c>
      <c r="BE126" s="275">
        <v>5009</v>
      </c>
    </row>
    <row r="127" spans="1:57" x14ac:dyDescent="0.35">
      <c r="A127" t="s">
        <v>123</v>
      </c>
      <c r="B127" t="s">
        <v>368</v>
      </c>
      <c r="C127" t="s">
        <v>352</v>
      </c>
      <c r="D127" s="273">
        <v>83</v>
      </c>
      <c r="E127" s="274">
        <v>70</v>
      </c>
      <c r="F127" s="275">
        <v>77</v>
      </c>
      <c r="G127" s="273">
        <v>726</v>
      </c>
      <c r="H127" s="274">
        <v>714</v>
      </c>
      <c r="I127" s="275">
        <v>1440</v>
      </c>
      <c r="J127" s="273">
        <v>83</v>
      </c>
      <c r="K127" s="274">
        <v>71</v>
      </c>
      <c r="L127" s="275">
        <v>77</v>
      </c>
      <c r="M127" s="273">
        <v>726</v>
      </c>
      <c r="N127" s="274">
        <v>714</v>
      </c>
      <c r="O127" s="275">
        <v>1440</v>
      </c>
      <c r="P127" s="273">
        <v>39.1</v>
      </c>
      <c r="Q127" s="274">
        <v>36.200000000000003</v>
      </c>
      <c r="R127" s="275">
        <v>37.700000000000003</v>
      </c>
      <c r="S127" s="273">
        <v>726</v>
      </c>
      <c r="T127" s="274">
        <v>714</v>
      </c>
      <c r="U127" s="275">
        <v>1440</v>
      </c>
      <c r="V127" s="273">
        <v>78</v>
      </c>
      <c r="W127" s="274">
        <v>64</v>
      </c>
      <c r="X127" s="275">
        <v>71</v>
      </c>
      <c r="Y127" s="273">
        <v>1388</v>
      </c>
      <c r="Z127" s="274">
        <v>1502</v>
      </c>
      <c r="AA127" s="275">
        <v>2890</v>
      </c>
      <c r="AB127" s="273">
        <v>79</v>
      </c>
      <c r="AC127" s="274">
        <v>66</v>
      </c>
      <c r="AD127" s="275">
        <v>72</v>
      </c>
      <c r="AE127" s="273">
        <v>1388</v>
      </c>
      <c r="AF127" s="274">
        <v>1502</v>
      </c>
      <c r="AG127" s="275">
        <v>2890</v>
      </c>
      <c r="AH127" s="273">
        <v>37</v>
      </c>
      <c r="AI127" s="274">
        <v>34.1</v>
      </c>
      <c r="AJ127" s="275">
        <v>35.5</v>
      </c>
      <c r="AK127" s="273">
        <v>1388</v>
      </c>
      <c r="AL127" s="274">
        <v>1502</v>
      </c>
      <c r="AM127" s="275">
        <v>2890</v>
      </c>
      <c r="AN127" s="273">
        <v>79</v>
      </c>
      <c r="AO127" s="274">
        <v>65</v>
      </c>
      <c r="AP127" s="275">
        <v>72</v>
      </c>
      <c r="AQ127" s="273">
        <v>2217</v>
      </c>
      <c r="AR127" s="274">
        <v>2310</v>
      </c>
      <c r="AS127" s="275">
        <v>4527</v>
      </c>
      <c r="AT127" s="273">
        <v>80</v>
      </c>
      <c r="AU127" s="274">
        <v>67</v>
      </c>
      <c r="AV127" s="275">
        <v>73</v>
      </c>
      <c r="AW127" s="273">
        <v>2217</v>
      </c>
      <c r="AX127" s="274">
        <v>2310</v>
      </c>
      <c r="AY127" s="275">
        <v>4527</v>
      </c>
      <c r="AZ127" s="273">
        <v>37.5</v>
      </c>
      <c r="BA127" s="274">
        <v>34.6</v>
      </c>
      <c r="BB127" s="275">
        <v>36</v>
      </c>
      <c r="BC127" s="273">
        <v>2217</v>
      </c>
      <c r="BD127" s="274">
        <v>2310</v>
      </c>
      <c r="BE127" s="275">
        <v>4527</v>
      </c>
    </row>
    <row r="128" spans="1:57" x14ac:dyDescent="0.35">
      <c r="A128" t="s">
        <v>124</v>
      </c>
      <c r="B128" t="s">
        <v>369</v>
      </c>
      <c r="C128" t="s">
        <v>352</v>
      </c>
      <c r="D128" s="273">
        <v>85</v>
      </c>
      <c r="E128" s="274">
        <v>75</v>
      </c>
      <c r="F128" s="275">
        <v>79</v>
      </c>
      <c r="G128" s="273">
        <v>912</v>
      </c>
      <c r="H128" s="274">
        <v>983</v>
      </c>
      <c r="I128" s="275">
        <v>1895</v>
      </c>
      <c r="J128" s="273">
        <v>85</v>
      </c>
      <c r="K128" s="274">
        <v>75</v>
      </c>
      <c r="L128" s="275">
        <v>80</v>
      </c>
      <c r="M128" s="273">
        <v>912</v>
      </c>
      <c r="N128" s="274">
        <v>983</v>
      </c>
      <c r="O128" s="275">
        <v>1895</v>
      </c>
      <c r="P128" s="273">
        <v>39.200000000000003</v>
      </c>
      <c r="Q128" s="274">
        <v>37.700000000000003</v>
      </c>
      <c r="R128" s="275">
        <v>38.4</v>
      </c>
      <c r="S128" s="273">
        <v>912</v>
      </c>
      <c r="T128" s="274">
        <v>983</v>
      </c>
      <c r="U128" s="275">
        <v>1895</v>
      </c>
      <c r="V128" s="273">
        <v>79</v>
      </c>
      <c r="W128" s="274">
        <v>68</v>
      </c>
      <c r="X128" s="275">
        <v>74</v>
      </c>
      <c r="Y128" s="273">
        <v>313</v>
      </c>
      <c r="Z128" s="274">
        <v>301</v>
      </c>
      <c r="AA128" s="275">
        <v>614</v>
      </c>
      <c r="AB128" s="273">
        <v>80</v>
      </c>
      <c r="AC128" s="274">
        <v>70</v>
      </c>
      <c r="AD128" s="275">
        <v>75</v>
      </c>
      <c r="AE128" s="273">
        <v>313</v>
      </c>
      <c r="AF128" s="274">
        <v>301</v>
      </c>
      <c r="AG128" s="275">
        <v>614</v>
      </c>
      <c r="AH128" s="273">
        <v>37.5</v>
      </c>
      <c r="AI128" s="274">
        <v>34.9</v>
      </c>
      <c r="AJ128" s="275">
        <v>36.200000000000003</v>
      </c>
      <c r="AK128" s="273">
        <v>313</v>
      </c>
      <c r="AL128" s="274">
        <v>301</v>
      </c>
      <c r="AM128" s="275">
        <v>614</v>
      </c>
      <c r="AN128" s="273">
        <v>83</v>
      </c>
      <c r="AO128" s="274">
        <v>73</v>
      </c>
      <c r="AP128" s="275">
        <v>78</v>
      </c>
      <c r="AQ128" s="273">
        <v>1309</v>
      </c>
      <c r="AR128" s="274">
        <v>1380</v>
      </c>
      <c r="AS128" s="275">
        <v>2689</v>
      </c>
      <c r="AT128" s="273">
        <v>84</v>
      </c>
      <c r="AU128" s="274">
        <v>73</v>
      </c>
      <c r="AV128" s="275">
        <v>78</v>
      </c>
      <c r="AW128" s="273">
        <v>1309</v>
      </c>
      <c r="AX128" s="274">
        <v>1380</v>
      </c>
      <c r="AY128" s="275">
        <v>2689</v>
      </c>
      <c r="AZ128" s="273">
        <v>38.9</v>
      </c>
      <c r="BA128" s="274">
        <v>37</v>
      </c>
      <c r="BB128" s="275">
        <v>37.9</v>
      </c>
      <c r="BC128" s="273">
        <v>1309</v>
      </c>
      <c r="BD128" s="274">
        <v>1380</v>
      </c>
      <c r="BE128" s="275">
        <v>2689</v>
      </c>
    </row>
    <row r="129" spans="1:57" x14ac:dyDescent="0.35">
      <c r="A129" t="s">
        <v>103</v>
      </c>
      <c r="B129" t="s">
        <v>348</v>
      </c>
      <c r="C129" t="s">
        <v>338</v>
      </c>
      <c r="D129" s="273">
        <v>80</v>
      </c>
      <c r="E129" s="274">
        <v>67</v>
      </c>
      <c r="F129" s="275">
        <v>73</v>
      </c>
      <c r="G129" s="273">
        <v>923</v>
      </c>
      <c r="H129" s="274">
        <v>1001</v>
      </c>
      <c r="I129" s="275">
        <v>1924</v>
      </c>
      <c r="J129" s="273">
        <v>81</v>
      </c>
      <c r="K129" s="274">
        <v>69</v>
      </c>
      <c r="L129" s="275">
        <v>75</v>
      </c>
      <c r="M129" s="273">
        <v>923</v>
      </c>
      <c r="N129" s="274">
        <v>1001</v>
      </c>
      <c r="O129" s="275">
        <v>1924</v>
      </c>
      <c r="P129" s="273">
        <v>36.299999999999997</v>
      </c>
      <c r="Q129" s="274">
        <v>34.1</v>
      </c>
      <c r="R129" s="275">
        <v>35.1</v>
      </c>
      <c r="S129" s="273">
        <v>923</v>
      </c>
      <c r="T129" s="274">
        <v>1001</v>
      </c>
      <c r="U129" s="275">
        <v>1924</v>
      </c>
      <c r="V129" s="273">
        <v>77</v>
      </c>
      <c r="W129" s="274">
        <v>63</v>
      </c>
      <c r="X129" s="275">
        <v>70</v>
      </c>
      <c r="Y129" s="273">
        <v>726</v>
      </c>
      <c r="Z129" s="274">
        <v>757</v>
      </c>
      <c r="AA129" s="275">
        <v>1483</v>
      </c>
      <c r="AB129" s="273">
        <v>78</v>
      </c>
      <c r="AC129" s="274">
        <v>66</v>
      </c>
      <c r="AD129" s="275">
        <v>72</v>
      </c>
      <c r="AE129" s="273">
        <v>726</v>
      </c>
      <c r="AF129" s="274">
        <v>757</v>
      </c>
      <c r="AG129" s="275">
        <v>1483</v>
      </c>
      <c r="AH129" s="273">
        <v>35.1</v>
      </c>
      <c r="AI129" s="274">
        <v>32.299999999999997</v>
      </c>
      <c r="AJ129" s="275">
        <v>33.6</v>
      </c>
      <c r="AK129" s="273">
        <v>726</v>
      </c>
      <c r="AL129" s="274">
        <v>757</v>
      </c>
      <c r="AM129" s="275">
        <v>1483</v>
      </c>
      <c r="AN129" s="273">
        <v>78</v>
      </c>
      <c r="AO129" s="274">
        <v>65</v>
      </c>
      <c r="AP129" s="275">
        <v>72</v>
      </c>
      <c r="AQ129" s="273">
        <v>1725</v>
      </c>
      <c r="AR129" s="274">
        <v>1869</v>
      </c>
      <c r="AS129" s="275">
        <v>3594</v>
      </c>
      <c r="AT129" s="273">
        <v>79</v>
      </c>
      <c r="AU129" s="274">
        <v>68</v>
      </c>
      <c r="AV129" s="275">
        <v>73</v>
      </c>
      <c r="AW129" s="273">
        <v>1725</v>
      </c>
      <c r="AX129" s="274">
        <v>1869</v>
      </c>
      <c r="AY129" s="275">
        <v>3594</v>
      </c>
      <c r="AZ129" s="273">
        <v>35.799999999999997</v>
      </c>
      <c r="BA129" s="274">
        <v>33.5</v>
      </c>
      <c r="BB129" s="275">
        <v>34.6</v>
      </c>
      <c r="BC129" s="273">
        <v>1725</v>
      </c>
      <c r="BD129" s="274">
        <v>1869</v>
      </c>
      <c r="BE129" s="275">
        <v>3594</v>
      </c>
    </row>
    <row r="130" spans="1:57" x14ac:dyDescent="0.35">
      <c r="A130" t="s">
        <v>125</v>
      </c>
      <c r="B130" t="s">
        <v>370</v>
      </c>
      <c r="C130" t="s">
        <v>352</v>
      </c>
      <c r="D130" s="273">
        <v>79</v>
      </c>
      <c r="E130" s="274">
        <v>62</v>
      </c>
      <c r="F130" s="275">
        <v>70</v>
      </c>
      <c r="G130" s="273">
        <v>874</v>
      </c>
      <c r="H130" s="274">
        <v>924</v>
      </c>
      <c r="I130" s="275">
        <v>1798</v>
      </c>
      <c r="J130" s="273">
        <v>79</v>
      </c>
      <c r="K130" s="274">
        <v>65</v>
      </c>
      <c r="L130" s="275">
        <v>72</v>
      </c>
      <c r="M130" s="273">
        <v>874</v>
      </c>
      <c r="N130" s="274">
        <v>924</v>
      </c>
      <c r="O130" s="275">
        <v>1798</v>
      </c>
      <c r="P130" s="273">
        <v>36.799999999999997</v>
      </c>
      <c r="Q130" s="274">
        <v>34.200000000000003</v>
      </c>
      <c r="R130" s="275">
        <v>35.4</v>
      </c>
      <c r="S130" s="273">
        <v>874</v>
      </c>
      <c r="T130" s="274">
        <v>924</v>
      </c>
      <c r="U130" s="275">
        <v>1798</v>
      </c>
      <c r="V130" s="273">
        <v>73</v>
      </c>
      <c r="W130" s="274">
        <v>56</v>
      </c>
      <c r="X130" s="275">
        <v>65</v>
      </c>
      <c r="Y130" s="273">
        <v>379</v>
      </c>
      <c r="Z130" s="274">
        <v>408</v>
      </c>
      <c r="AA130" s="275">
        <v>787</v>
      </c>
      <c r="AB130" s="273">
        <v>75</v>
      </c>
      <c r="AC130" s="274">
        <v>60</v>
      </c>
      <c r="AD130" s="275">
        <v>67</v>
      </c>
      <c r="AE130" s="273">
        <v>379</v>
      </c>
      <c r="AF130" s="274">
        <v>408</v>
      </c>
      <c r="AG130" s="275">
        <v>787</v>
      </c>
      <c r="AH130" s="273">
        <v>35.5</v>
      </c>
      <c r="AI130" s="274">
        <v>32.6</v>
      </c>
      <c r="AJ130" s="275">
        <v>34</v>
      </c>
      <c r="AK130" s="273">
        <v>379</v>
      </c>
      <c r="AL130" s="274">
        <v>408</v>
      </c>
      <c r="AM130" s="275">
        <v>787</v>
      </c>
      <c r="AN130" s="273">
        <v>77</v>
      </c>
      <c r="AO130" s="274">
        <v>60</v>
      </c>
      <c r="AP130" s="275">
        <v>68</v>
      </c>
      <c r="AQ130" s="273">
        <v>1283</v>
      </c>
      <c r="AR130" s="274">
        <v>1351</v>
      </c>
      <c r="AS130" s="275">
        <v>2634</v>
      </c>
      <c r="AT130" s="273">
        <v>78</v>
      </c>
      <c r="AU130" s="274">
        <v>63</v>
      </c>
      <c r="AV130" s="275">
        <v>70</v>
      </c>
      <c r="AW130" s="273">
        <v>1283</v>
      </c>
      <c r="AX130" s="274">
        <v>1351</v>
      </c>
      <c r="AY130" s="275">
        <v>2634</v>
      </c>
      <c r="AZ130" s="273">
        <v>36.4</v>
      </c>
      <c r="BA130" s="274">
        <v>33.6</v>
      </c>
      <c r="BB130" s="275">
        <v>35</v>
      </c>
      <c r="BC130" s="273">
        <v>1283</v>
      </c>
      <c r="BD130" s="274">
        <v>1351</v>
      </c>
      <c r="BE130" s="275">
        <v>2634</v>
      </c>
    </row>
    <row r="131" spans="1:57" x14ac:dyDescent="0.35">
      <c r="A131" t="s">
        <v>104</v>
      </c>
      <c r="B131" t="s">
        <v>349</v>
      </c>
      <c r="C131" t="s">
        <v>338</v>
      </c>
      <c r="D131" s="273">
        <v>76</v>
      </c>
      <c r="E131" s="274">
        <v>61</v>
      </c>
      <c r="F131" s="275">
        <v>68</v>
      </c>
      <c r="G131" s="273">
        <v>417</v>
      </c>
      <c r="H131" s="274">
        <v>442</v>
      </c>
      <c r="I131" s="275">
        <v>859</v>
      </c>
      <c r="J131" s="273">
        <v>78</v>
      </c>
      <c r="K131" s="274">
        <v>64</v>
      </c>
      <c r="L131" s="275">
        <v>71</v>
      </c>
      <c r="M131" s="273">
        <v>417</v>
      </c>
      <c r="N131" s="274">
        <v>442</v>
      </c>
      <c r="O131" s="275">
        <v>859</v>
      </c>
      <c r="P131" s="273">
        <v>37.200000000000003</v>
      </c>
      <c r="Q131" s="274">
        <v>33.6</v>
      </c>
      <c r="R131" s="275">
        <v>35.299999999999997</v>
      </c>
      <c r="S131" s="273">
        <v>417</v>
      </c>
      <c r="T131" s="274">
        <v>442</v>
      </c>
      <c r="U131" s="275">
        <v>859</v>
      </c>
      <c r="V131" s="273">
        <v>72</v>
      </c>
      <c r="W131" s="274">
        <v>59</v>
      </c>
      <c r="X131" s="275">
        <v>65</v>
      </c>
      <c r="Y131" s="273">
        <v>1256</v>
      </c>
      <c r="Z131" s="274">
        <v>1381</v>
      </c>
      <c r="AA131" s="275">
        <v>2637</v>
      </c>
      <c r="AB131" s="273">
        <v>75</v>
      </c>
      <c r="AC131" s="274">
        <v>63</v>
      </c>
      <c r="AD131" s="275">
        <v>68</v>
      </c>
      <c r="AE131" s="273">
        <v>1256</v>
      </c>
      <c r="AF131" s="274">
        <v>1381</v>
      </c>
      <c r="AG131" s="275">
        <v>2637</v>
      </c>
      <c r="AH131" s="273">
        <v>35</v>
      </c>
      <c r="AI131" s="274">
        <v>32.5</v>
      </c>
      <c r="AJ131" s="275">
        <v>33.700000000000003</v>
      </c>
      <c r="AK131" s="273">
        <v>1256</v>
      </c>
      <c r="AL131" s="274">
        <v>1381</v>
      </c>
      <c r="AM131" s="275">
        <v>2637</v>
      </c>
      <c r="AN131" s="273">
        <v>73</v>
      </c>
      <c r="AO131" s="274">
        <v>59</v>
      </c>
      <c r="AP131" s="275">
        <v>66</v>
      </c>
      <c r="AQ131" s="273">
        <v>1727</v>
      </c>
      <c r="AR131" s="274">
        <v>1883</v>
      </c>
      <c r="AS131" s="275">
        <v>3610</v>
      </c>
      <c r="AT131" s="273">
        <v>75</v>
      </c>
      <c r="AU131" s="274">
        <v>63</v>
      </c>
      <c r="AV131" s="275">
        <v>68</v>
      </c>
      <c r="AW131" s="273">
        <v>1727</v>
      </c>
      <c r="AX131" s="274">
        <v>1883</v>
      </c>
      <c r="AY131" s="275">
        <v>3610</v>
      </c>
      <c r="AZ131" s="273">
        <v>35.6</v>
      </c>
      <c r="BA131" s="274">
        <v>32.799999999999997</v>
      </c>
      <c r="BB131" s="275">
        <v>34.1</v>
      </c>
      <c r="BC131" s="273">
        <v>1727</v>
      </c>
      <c r="BD131" s="274">
        <v>1883</v>
      </c>
      <c r="BE131" s="275">
        <v>3610</v>
      </c>
    </row>
    <row r="132" spans="1:57" x14ac:dyDescent="0.35">
      <c r="A132" t="s">
        <v>126</v>
      </c>
      <c r="B132" t="s">
        <v>371</v>
      </c>
      <c r="C132" t="s">
        <v>352</v>
      </c>
      <c r="D132" s="273">
        <v>84</v>
      </c>
      <c r="E132" s="274">
        <v>72</v>
      </c>
      <c r="F132" s="275">
        <v>77</v>
      </c>
      <c r="G132" s="273">
        <v>866</v>
      </c>
      <c r="H132" s="274">
        <v>998</v>
      </c>
      <c r="I132" s="275">
        <v>1864</v>
      </c>
      <c r="J132" s="273">
        <v>85</v>
      </c>
      <c r="K132" s="274">
        <v>73</v>
      </c>
      <c r="L132" s="275">
        <v>79</v>
      </c>
      <c r="M132" s="273">
        <v>866</v>
      </c>
      <c r="N132" s="274">
        <v>998</v>
      </c>
      <c r="O132" s="275">
        <v>1864</v>
      </c>
      <c r="P132" s="273">
        <v>37.5</v>
      </c>
      <c r="Q132" s="274">
        <v>35.6</v>
      </c>
      <c r="R132" s="275">
        <v>36.5</v>
      </c>
      <c r="S132" s="273">
        <v>866</v>
      </c>
      <c r="T132" s="274">
        <v>998</v>
      </c>
      <c r="U132" s="275">
        <v>1864</v>
      </c>
      <c r="V132" s="273">
        <v>75</v>
      </c>
      <c r="W132" s="274">
        <v>64</v>
      </c>
      <c r="X132" s="275">
        <v>69</v>
      </c>
      <c r="Y132" s="273">
        <v>891</v>
      </c>
      <c r="Z132" s="274">
        <v>963</v>
      </c>
      <c r="AA132" s="275">
        <v>1854</v>
      </c>
      <c r="AB132" s="273">
        <v>77</v>
      </c>
      <c r="AC132" s="274">
        <v>66</v>
      </c>
      <c r="AD132" s="275">
        <v>71</v>
      </c>
      <c r="AE132" s="273">
        <v>891</v>
      </c>
      <c r="AF132" s="274">
        <v>963</v>
      </c>
      <c r="AG132" s="275">
        <v>1854</v>
      </c>
      <c r="AH132" s="273">
        <v>34.9</v>
      </c>
      <c r="AI132" s="274">
        <v>32.799999999999997</v>
      </c>
      <c r="AJ132" s="275">
        <v>33.799999999999997</v>
      </c>
      <c r="AK132" s="273">
        <v>891</v>
      </c>
      <c r="AL132" s="274">
        <v>963</v>
      </c>
      <c r="AM132" s="275">
        <v>1854</v>
      </c>
      <c r="AN132" s="273">
        <v>78</v>
      </c>
      <c r="AO132" s="274">
        <v>67</v>
      </c>
      <c r="AP132" s="275">
        <v>72</v>
      </c>
      <c r="AQ132" s="273">
        <v>1803</v>
      </c>
      <c r="AR132" s="274">
        <v>2017</v>
      </c>
      <c r="AS132" s="275">
        <v>3820</v>
      </c>
      <c r="AT132" s="273">
        <v>79</v>
      </c>
      <c r="AU132" s="274">
        <v>69</v>
      </c>
      <c r="AV132" s="275">
        <v>74</v>
      </c>
      <c r="AW132" s="273">
        <v>1803</v>
      </c>
      <c r="AX132" s="274">
        <v>2017</v>
      </c>
      <c r="AY132" s="275">
        <v>3820</v>
      </c>
      <c r="AZ132" s="273">
        <v>36</v>
      </c>
      <c r="BA132" s="274">
        <v>34.1</v>
      </c>
      <c r="BB132" s="275">
        <v>35</v>
      </c>
      <c r="BC132" s="273">
        <v>1803</v>
      </c>
      <c r="BD132" s="274">
        <v>2017</v>
      </c>
      <c r="BE132" s="275">
        <v>3820</v>
      </c>
    </row>
    <row r="133" spans="1:57" x14ac:dyDescent="0.35">
      <c r="A133" t="s">
        <v>105</v>
      </c>
      <c r="B133" t="s">
        <v>350</v>
      </c>
      <c r="C133" t="s">
        <v>338</v>
      </c>
      <c r="D133" s="273">
        <v>83</v>
      </c>
      <c r="E133" s="274">
        <v>71</v>
      </c>
      <c r="F133" s="275">
        <v>77</v>
      </c>
      <c r="G133" s="273">
        <v>881</v>
      </c>
      <c r="H133" s="274">
        <v>842</v>
      </c>
      <c r="I133" s="275">
        <v>1723</v>
      </c>
      <c r="J133" s="273">
        <v>84</v>
      </c>
      <c r="K133" s="274">
        <v>73</v>
      </c>
      <c r="L133" s="275">
        <v>78</v>
      </c>
      <c r="M133" s="273">
        <v>881</v>
      </c>
      <c r="N133" s="274">
        <v>842</v>
      </c>
      <c r="O133" s="275">
        <v>1723</v>
      </c>
      <c r="P133" s="273">
        <v>37.5</v>
      </c>
      <c r="Q133" s="274">
        <v>35.700000000000003</v>
      </c>
      <c r="R133" s="275">
        <v>36.700000000000003</v>
      </c>
      <c r="S133" s="273">
        <v>881</v>
      </c>
      <c r="T133" s="274">
        <v>842</v>
      </c>
      <c r="U133" s="275">
        <v>1723</v>
      </c>
      <c r="V133" s="273">
        <v>77</v>
      </c>
      <c r="W133" s="274">
        <v>65</v>
      </c>
      <c r="X133" s="275">
        <v>71</v>
      </c>
      <c r="Y133" s="273">
        <v>609</v>
      </c>
      <c r="Z133" s="274">
        <v>618</v>
      </c>
      <c r="AA133" s="275">
        <v>1227</v>
      </c>
      <c r="AB133" s="273">
        <v>78</v>
      </c>
      <c r="AC133" s="274">
        <v>66</v>
      </c>
      <c r="AD133" s="275">
        <v>72</v>
      </c>
      <c r="AE133" s="273">
        <v>609</v>
      </c>
      <c r="AF133" s="274">
        <v>618</v>
      </c>
      <c r="AG133" s="275">
        <v>1227</v>
      </c>
      <c r="AH133" s="273">
        <v>35.4</v>
      </c>
      <c r="AI133" s="274">
        <v>33</v>
      </c>
      <c r="AJ133" s="275">
        <v>34.200000000000003</v>
      </c>
      <c r="AK133" s="273">
        <v>609</v>
      </c>
      <c r="AL133" s="274">
        <v>618</v>
      </c>
      <c r="AM133" s="275">
        <v>1227</v>
      </c>
      <c r="AN133" s="273">
        <v>81</v>
      </c>
      <c r="AO133" s="274">
        <v>67</v>
      </c>
      <c r="AP133" s="275">
        <v>74</v>
      </c>
      <c r="AQ133" s="273">
        <v>1644</v>
      </c>
      <c r="AR133" s="274">
        <v>1626</v>
      </c>
      <c r="AS133" s="275">
        <v>3270</v>
      </c>
      <c r="AT133" s="273">
        <v>81</v>
      </c>
      <c r="AU133" s="274">
        <v>69</v>
      </c>
      <c r="AV133" s="275">
        <v>75</v>
      </c>
      <c r="AW133" s="273">
        <v>1644</v>
      </c>
      <c r="AX133" s="274">
        <v>1626</v>
      </c>
      <c r="AY133" s="275">
        <v>3270</v>
      </c>
      <c r="AZ133" s="273">
        <v>36.9</v>
      </c>
      <c r="BA133" s="274">
        <v>34.700000000000003</v>
      </c>
      <c r="BB133" s="275">
        <v>35.799999999999997</v>
      </c>
      <c r="BC133" s="273">
        <v>1644</v>
      </c>
      <c r="BD133" s="274">
        <v>1626</v>
      </c>
      <c r="BE133" s="275">
        <v>3270</v>
      </c>
    </row>
    <row r="134" spans="1:57" x14ac:dyDescent="0.35">
      <c r="A134" t="s">
        <v>106</v>
      </c>
      <c r="B134" t="s">
        <v>351</v>
      </c>
      <c r="C134" t="s">
        <v>338</v>
      </c>
      <c r="D134" s="273">
        <v>81</v>
      </c>
      <c r="E134" s="274">
        <v>66</v>
      </c>
      <c r="F134" s="275">
        <v>74</v>
      </c>
      <c r="G134" s="273">
        <v>241</v>
      </c>
      <c r="H134" s="274">
        <v>240</v>
      </c>
      <c r="I134" s="275">
        <v>481</v>
      </c>
      <c r="J134" s="273">
        <v>81</v>
      </c>
      <c r="K134" s="274">
        <v>68</v>
      </c>
      <c r="L134" s="275">
        <v>75</v>
      </c>
      <c r="M134" s="273">
        <v>241</v>
      </c>
      <c r="N134" s="274">
        <v>240</v>
      </c>
      <c r="O134" s="275">
        <v>481</v>
      </c>
      <c r="P134" s="273">
        <v>36.6</v>
      </c>
      <c r="Q134" s="274">
        <v>33.9</v>
      </c>
      <c r="R134" s="275">
        <v>35.299999999999997</v>
      </c>
      <c r="S134" s="273">
        <v>241</v>
      </c>
      <c r="T134" s="274">
        <v>240</v>
      </c>
      <c r="U134" s="275">
        <v>481</v>
      </c>
      <c r="V134" s="273">
        <v>73</v>
      </c>
      <c r="W134" s="274">
        <v>64</v>
      </c>
      <c r="X134" s="275">
        <v>69</v>
      </c>
      <c r="Y134" s="273">
        <v>447</v>
      </c>
      <c r="Z134" s="274">
        <v>449</v>
      </c>
      <c r="AA134" s="275">
        <v>896</v>
      </c>
      <c r="AB134" s="273">
        <v>75</v>
      </c>
      <c r="AC134" s="274">
        <v>67</v>
      </c>
      <c r="AD134" s="275">
        <v>71</v>
      </c>
      <c r="AE134" s="273">
        <v>447</v>
      </c>
      <c r="AF134" s="274">
        <v>449</v>
      </c>
      <c r="AG134" s="275">
        <v>896</v>
      </c>
      <c r="AH134" s="273">
        <v>34.9</v>
      </c>
      <c r="AI134" s="274">
        <v>33</v>
      </c>
      <c r="AJ134" s="275">
        <v>33.9</v>
      </c>
      <c r="AK134" s="273">
        <v>447</v>
      </c>
      <c r="AL134" s="274">
        <v>449</v>
      </c>
      <c r="AM134" s="275">
        <v>896</v>
      </c>
      <c r="AN134" s="273">
        <v>75</v>
      </c>
      <c r="AO134" s="274">
        <v>63</v>
      </c>
      <c r="AP134" s="275">
        <v>69</v>
      </c>
      <c r="AQ134" s="273">
        <v>738</v>
      </c>
      <c r="AR134" s="274">
        <v>751</v>
      </c>
      <c r="AS134" s="275">
        <v>1489</v>
      </c>
      <c r="AT134" s="273">
        <v>76</v>
      </c>
      <c r="AU134" s="274">
        <v>65</v>
      </c>
      <c r="AV134" s="275">
        <v>71</v>
      </c>
      <c r="AW134" s="273">
        <v>738</v>
      </c>
      <c r="AX134" s="274">
        <v>751</v>
      </c>
      <c r="AY134" s="275">
        <v>1489</v>
      </c>
      <c r="AZ134" s="273">
        <v>35.5</v>
      </c>
      <c r="BA134" s="274">
        <v>33.200000000000003</v>
      </c>
      <c r="BB134" s="275">
        <v>34.4</v>
      </c>
      <c r="BC134" s="273">
        <v>738</v>
      </c>
      <c r="BD134" s="274">
        <v>751</v>
      </c>
      <c r="BE134" s="275">
        <v>1489</v>
      </c>
    </row>
    <row r="135" spans="1:57" x14ac:dyDescent="0.35">
      <c r="A135" t="s">
        <v>130</v>
      </c>
      <c r="B135" t="s">
        <v>375</v>
      </c>
      <c r="C135" t="s">
        <v>372</v>
      </c>
      <c r="D135" s="273">
        <v>82</v>
      </c>
      <c r="E135" s="274">
        <v>67</v>
      </c>
      <c r="F135" s="275">
        <v>75</v>
      </c>
      <c r="G135" s="273">
        <v>2627</v>
      </c>
      <c r="H135" s="274">
        <v>2714</v>
      </c>
      <c r="I135" s="275">
        <v>5341</v>
      </c>
      <c r="J135" s="273">
        <v>83</v>
      </c>
      <c r="K135" s="274">
        <v>69</v>
      </c>
      <c r="L135" s="275">
        <v>76</v>
      </c>
      <c r="M135" s="273">
        <v>2627</v>
      </c>
      <c r="N135" s="274">
        <v>2714</v>
      </c>
      <c r="O135" s="275">
        <v>5341</v>
      </c>
      <c r="P135" s="273">
        <v>37.1</v>
      </c>
      <c r="Q135" s="274">
        <v>35</v>
      </c>
      <c r="R135" s="275">
        <v>36.1</v>
      </c>
      <c r="S135" s="273">
        <v>2627</v>
      </c>
      <c r="T135" s="274">
        <v>2714</v>
      </c>
      <c r="U135" s="275">
        <v>5341</v>
      </c>
      <c r="V135" s="273">
        <v>69</v>
      </c>
      <c r="W135" s="274">
        <v>52</v>
      </c>
      <c r="X135" s="275">
        <v>60</v>
      </c>
      <c r="Y135" s="273">
        <v>559</v>
      </c>
      <c r="Z135" s="274">
        <v>573</v>
      </c>
      <c r="AA135" s="275">
        <v>1132</v>
      </c>
      <c r="AB135" s="273">
        <v>71</v>
      </c>
      <c r="AC135" s="274">
        <v>56</v>
      </c>
      <c r="AD135" s="275">
        <v>63</v>
      </c>
      <c r="AE135" s="273">
        <v>559</v>
      </c>
      <c r="AF135" s="274">
        <v>573</v>
      </c>
      <c r="AG135" s="275">
        <v>1132</v>
      </c>
      <c r="AH135" s="273">
        <v>34.299999999999997</v>
      </c>
      <c r="AI135" s="274">
        <v>31.8</v>
      </c>
      <c r="AJ135" s="275">
        <v>33</v>
      </c>
      <c r="AK135" s="273">
        <v>559</v>
      </c>
      <c r="AL135" s="274">
        <v>573</v>
      </c>
      <c r="AM135" s="275">
        <v>1132</v>
      </c>
      <c r="AN135" s="273">
        <v>80</v>
      </c>
      <c r="AO135" s="274">
        <v>65</v>
      </c>
      <c r="AP135" s="275">
        <v>72</v>
      </c>
      <c r="AQ135" s="273">
        <v>3205</v>
      </c>
      <c r="AR135" s="274">
        <v>3311</v>
      </c>
      <c r="AS135" s="275">
        <v>6516</v>
      </c>
      <c r="AT135" s="273">
        <v>81</v>
      </c>
      <c r="AU135" s="274">
        <v>67</v>
      </c>
      <c r="AV135" s="275">
        <v>74</v>
      </c>
      <c r="AW135" s="273">
        <v>3205</v>
      </c>
      <c r="AX135" s="274">
        <v>3311</v>
      </c>
      <c r="AY135" s="275">
        <v>6516</v>
      </c>
      <c r="AZ135" s="273">
        <v>36.6</v>
      </c>
      <c r="BA135" s="274">
        <v>34.4</v>
      </c>
      <c r="BB135" s="275">
        <v>35.5</v>
      </c>
      <c r="BC135" s="273">
        <v>3205</v>
      </c>
      <c r="BD135" s="274">
        <v>3311</v>
      </c>
      <c r="BE135" s="275">
        <v>6516</v>
      </c>
    </row>
    <row r="136" spans="1:57" x14ac:dyDescent="0.35">
      <c r="A136" t="s">
        <v>82</v>
      </c>
      <c r="B136" t="s">
        <v>327</v>
      </c>
      <c r="C136" t="s">
        <v>324</v>
      </c>
      <c r="D136" s="273">
        <v>79</v>
      </c>
      <c r="E136" s="274">
        <v>63</v>
      </c>
      <c r="F136" s="275">
        <v>71</v>
      </c>
      <c r="G136" s="273">
        <v>3129</v>
      </c>
      <c r="H136" s="274">
        <v>3190</v>
      </c>
      <c r="I136" s="275">
        <v>6319</v>
      </c>
      <c r="J136" s="273">
        <v>80</v>
      </c>
      <c r="K136" s="274">
        <v>65</v>
      </c>
      <c r="L136" s="275">
        <v>73</v>
      </c>
      <c r="M136" s="273">
        <v>3129</v>
      </c>
      <c r="N136" s="274">
        <v>3190</v>
      </c>
      <c r="O136" s="275">
        <v>6319</v>
      </c>
      <c r="P136" s="273">
        <v>35.6</v>
      </c>
      <c r="Q136" s="274">
        <v>33.5</v>
      </c>
      <c r="R136" s="275">
        <v>34.5</v>
      </c>
      <c r="S136" s="273">
        <v>3129</v>
      </c>
      <c r="T136" s="274">
        <v>3190</v>
      </c>
      <c r="U136" s="275">
        <v>6319</v>
      </c>
      <c r="V136" s="273">
        <v>66</v>
      </c>
      <c r="W136" s="274">
        <v>51</v>
      </c>
      <c r="X136" s="275">
        <v>59</v>
      </c>
      <c r="Y136" s="273">
        <v>565</v>
      </c>
      <c r="Z136" s="274">
        <v>602</v>
      </c>
      <c r="AA136" s="275">
        <v>1167</v>
      </c>
      <c r="AB136" s="273">
        <v>70</v>
      </c>
      <c r="AC136" s="274">
        <v>55</v>
      </c>
      <c r="AD136" s="275">
        <v>62</v>
      </c>
      <c r="AE136" s="273">
        <v>565</v>
      </c>
      <c r="AF136" s="274">
        <v>602</v>
      </c>
      <c r="AG136" s="275">
        <v>1167</v>
      </c>
      <c r="AH136" s="273">
        <v>33.299999999999997</v>
      </c>
      <c r="AI136" s="274">
        <v>31.1</v>
      </c>
      <c r="AJ136" s="275">
        <v>32.200000000000003</v>
      </c>
      <c r="AK136" s="273">
        <v>565</v>
      </c>
      <c r="AL136" s="274">
        <v>602</v>
      </c>
      <c r="AM136" s="275">
        <v>1167</v>
      </c>
      <c r="AN136" s="273">
        <v>77</v>
      </c>
      <c r="AO136" s="274">
        <v>61</v>
      </c>
      <c r="AP136" s="275">
        <v>68</v>
      </c>
      <c r="AQ136" s="273">
        <v>3761</v>
      </c>
      <c r="AR136" s="274">
        <v>3872</v>
      </c>
      <c r="AS136" s="275">
        <v>7633</v>
      </c>
      <c r="AT136" s="273">
        <v>78</v>
      </c>
      <c r="AU136" s="274">
        <v>63</v>
      </c>
      <c r="AV136" s="275">
        <v>71</v>
      </c>
      <c r="AW136" s="273">
        <v>3761</v>
      </c>
      <c r="AX136" s="274">
        <v>3872</v>
      </c>
      <c r="AY136" s="275">
        <v>7633</v>
      </c>
      <c r="AZ136" s="273">
        <v>35.200000000000003</v>
      </c>
      <c r="BA136" s="274">
        <v>33.1</v>
      </c>
      <c r="BB136" s="275">
        <v>34.1</v>
      </c>
      <c r="BC136" s="273">
        <v>3761</v>
      </c>
      <c r="BD136" s="274">
        <v>3872</v>
      </c>
      <c r="BE136" s="275">
        <v>7633</v>
      </c>
    </row>
    <row r="137" spans="1:57" x14ac:dyDescent="0.35">
      <c r="A137" t="s">
        <v>21</v>
      </c>
      <c r="B137" t="s">
        <v>267</v>
      </c>
      <c r="C137" t="s">
        <v>260</v>
      </c>
      <c r="D137" s="273">
        <v>76</v>
      </c>
      <c r="E137" s="274">
        <v>59</v>
      </c>
      <c r="F137" s="275">
        <v>67</v>
      </c>
      <c r="G137" s="273">
        <v>2395</v>
      </c>
      <c r="H137" s="274">
        <v>2442</v>
      </c>
      <c r="I137" s="275">
        <v>4837</v>
      </c>
      <c r="J137" s="273">
        <v>77</v>
      </c>
      <c r="K137" s="274">
        <v>61</v>
      </c>
      <c r="L137" s="275">
        <v>69</v>
      </c>
      <c r="M137" s="273">
        <v>2395</v>
      </c>
      <c r="N137" s="274">
        <v>2442</v>
      </c>
      <c r="O137" s="275">
        <v>4837</v>
      </c>
      <c r="P137" s="273">
        <v>35.4</v>
      </c>
      <c r="Q137" s="274">
        <v>33.200000000000003</v>
      </c>
      <c r="R137" s="275">
        <v>34.299999999999997</v>
      </c>
      <c r="S137" s="273">
        <v>2395</v>
      </c>
      <c r="T137" s="274">
        <v>2442</v>
      </c>
      <c r="U137" s="275">
        <v>4837</v>
      </c>
      <c r="V137" s="273">
        <v>65</v>
      </c>
      <c r="W137" s="274">
        <v>47</v>
      </c>
      <c r="X137" s="275">
        <v>56</v>
      </c>
      <c r="Y137" s="273">
        <v>92</v>
      </c>
      <c r="Z137" s="274">
        <v>85</v>
      </c>
      <c r="AA137" s="275">
        <v>177</v>
      </c>
      <c r="AB137" s="273">
        <v>70</v>
      </c>
      <c r="AC137" s="274">
        <v>56</v>
      </c>
      <c r="AD137" s="275">
        <v>63</v>
      </c>
      <c r="AE137" s="273">
        <v>92</v>
      </c>
      <c r="AF137" s="274">
        <v>85</v>
      </c>
      <c r="AG137" s="275">
        <v>177</v>
      </c>
      <c r="AH137" s="273">
        <v>33</v>
      </c>
      <c r="AI137" s="274">
        <v>30.5</v>
      </c>
      <c r="AJ137" s="275">
        <v>31.8</v>
      </c>
      <c r="AK137" s="273">
        <v>92</v>
      </c>
      <c r="AL137" s="274">
        <v>85</v>
      </c>
      <c r="AM137" s="275">
        <v>177</v>
      </c>
      <c r="AN137" s="273">
        <v>75</v>
      </c>
      <c r="AO137" s="274">
        <v>58</v>
      </c>
      <c r="AP137" s="275">
        <v>67</v>
      </c>
      <c r="AQ137" s="273">
        <v>2500</v>
      </c>
      <c r="AR137" s="274">
        <v>2536</v>
      </c>
      <c r="AS137" s="275">
        <v>5036</v>
      </c>
      <c r="AT137" s="273">
        <v>76</v>
      </c>
      <c r="AU137" s="274">
        <v>61</v>
      </c>
      <c r="AV137" s="275">
        <v>68</v>
      </c>
      <c r="AW137" s="273">
        <v>2500</v>
      </c>
      <c r="AX137" s="274">
        <v>2536</v>
      </c>
      <c r="AY137" s="275">
        <v>5036</v>
      </c>
      <c r="AZ137" s="273">
        <v>35.299999999999997</v>
      </c>
      <c r="BA137" s="274">
        <v>33.1</v>
      </c>
      <c r="BB137" s="275">
        <v>34.200000000000003</v>
      </c>
      <c r="BC137" s="273">
        <v>2500</v>
      </c>
      <c r="BD137" s="274">
        <v>2536</v>
      </c>
      <c r="BE137" s="275">
        <v>5036</v>
      </c>
    </row>
    <row r="138" spans="1:57" x14ac:dyDescent="0.35">
      <c r="A138" t="s">
        <v>56</v>
      </c>
      <c r="B138" t="s">
        <v>301</v>
      </c>
      <c r="C138" t="s">
        <v>299</v>
      </c>
      <c r="D138" s="273">
        <v>76</v>
      </c>
      <c r="E138" s="274">
        <v>61</v>
      </c>
      <c r="F138" s="275">
        <v>69</v>
      </c>
      <c r="G138" s="273">
        <v>4091</v>
      </c>
      <c r="H138" s="274">
        <v>4273</v>
      </c>
      <c r="I138" s="275">
        <v>8364</v>
      </c>
      <c r="J138" s="273">
        <v>78</v>
      </c>
      <c r="K138" s="274">
        <v>64</v>
      </c>
      <c r="L138" s="275">
        <v>71</v>
      </c>
      <c r="M138" s="273">
        <v>4091</v>
      </c>
      <c r="N138" s="274">
        <v>4273</v>
      </c>
      <c r="O138" s="275">
        <v>8364</v>
      </c>
      <c r="P138" s="273">
        <v>36.4</v>
      </c>
      <c r="Q138" s="274">
        <v>33.799999999999997</v>
      </c>
      <c r="R138" s="275">
        <v>35.1</v>
      </c>
      <c r="S138" s="273">
        <v>4091</v>
      </c>
      <c r="T138" s="274">
        <v>4273</v>
      </c>
      <c r="U138" s="275">
        <v>8364</v>
      </c>
      <c r="V138" s="273">
        <v>66</v>
      </c>
      <c r="W138" s="274">
        <v>47</v>
      </c>
      <c r="X138" s="275">
        <v>57</v>
      </c>
      <c r="Y138" s="273">
        <v>137</v>
      </c>
      <c r="Z138" s="274">
        <v>127</v>
      </c>
      <c r="AA138" s="275">
        <v>264</v>
      </c>
      <c r="AB138" s="273">
        <v>66</v>
      </c>
      <c r="AC138" s="274">
        <v>51</v>
      </c>
      <c r="AD138" s="275">
        <v>59</v>
      </c>
      <c r="AE138" s="273">
        <v>137</v>
      </c>
      <c r="AF138" s="274">
        <v>127</v>
      </c>
      <c r="AG138" s="275">
        <v>264</v>
      </c>
      <c r="AH138" s="273">
        <v>34.299999999999997</v>
      </c>
      <c r="AI138" s="274">
        <v>30.1</v>
      </c>
      <c r="AJ138" s="275">
        <v>32.299999999999997</v>
      </c>
      <c r="AK138" s="273">
        <v>137</v>
      </c>
      <c r="AL138" s="274">
        <v>127</v>
      </c>
      <c r="AM138" s="275">
        <v>264</v>
      </c>
      <c r="AN138" s="273">
        <v>76</v>
      </c>
      <c r="AO138" s="274">
        <v>61</v>
      </c>
      <c r="AP138" s="275">
        <v>68</v>
      </c>
      <c r="AQ138" s="273">
        <v>4278</v>
      </c>
      <c r="AR138" s="274">
        <v>4446</v>
      </c>
      <c r="AS138" s="275">
        <v>8724</v>
      </c>
      <c r="AT138" s="273">
        <v>77</v>
      </c>
      <c r="AU138" s="274">
        <v>64</v>
      </c>
      <c r="AV138" s="275">
        <v>70</v>
      </c>
      <c r="AW138" s="273">
        <v>4278</v>
      </c>
      <c r="AX138" s="274">
        <v>4446</v>
      </c>
      <c r="AY138" s="275">
        <v>8724</v>
      </c>
      <c r="AZ138" s="273">
        <v>36.299999999999997</v>
      </c>
      <c r="BA138" s="274">
        <v>33.700000000000003</v>
      </c>
      <c r="BB138" s="275">
        <v>35</v>
      </c>
      <c r="BC138" s="273">
        <v>4278</v>
      </c>
      <c r="BD138" s="274">
        <v>4446</v>
      </c>
      <c r="BE138" s="275">
        <v>8724</v>
      </c>
    </row>
    <row r="139" spans="1:57" x14ac:dyDescent="0.35">
      <c r="A139" t="s">
        <v>152</v>
      </c>
      <c r="B139" t="s">
        <v>396</v>
      </c>
      <c r="C139" t="s">
        <v>392</v>
      </c>
      <c r="D139" s="273">
        <v>79</v>
      </c>
      <c r="E139" s="274">
        <v>63</v>
      </c>
      <c r="F139" s="275">
        <v>71</v>
      </c>
      <c r="G139" s="273">
        <v>3663</v>
      </c>
      <c r="H139" s="274">
        <v>3970</v>
      </c>
      <c r="I139" s="275">
        <v>7633</v>
      </c>
      <c r="J139" s="273">
        <v>80</v>
      </c>
      <c r="K139" s="274">
        <v>65</v>
      </c>
      <c r="L139" s="275">
        <v>72</v>
      </c>
      <c r="M139" s="273">
        <v>3663</v>
      </c>
      <c r="N139" s="274">
        <v>3970</v>
      </c>
      <c r="O139" s="275">
        <v>7633</v>
      </c>
      <c r="P139" s="273">
        <v>36</v>
      </c>
      <c r="Q139" s="274">
        <v>33.700000000000003</v>
      </c>
      <c r="R139" s="275">
        <v>34.799999999999997</v>
      </c>
      <c r="S139" s="273">
        <v>3663</v>
      </c>
      <c r="T139" s="274">
        <v>3970</v>
      </c>
      <c r="U139" s="275">
        <v>7633</v>
      </c>
      <c r="V139" s="273">
        <v>60</v>
      </c>
      <c r="W139" s="274">
        <v>46</v>
      </c>
      <c r="X139" s="275">
        <v>52</v>
      </c>
      <c r="Y139" s="273">
        <v>165</v>
      </c>
      <c r="Z139" s="274">
        <v>184</v>
      </c>
      <c r="AA139" s="275">
        <v>349</v>
      </c>
      <c r="AB139" s="273">
        <v>61</v>
      </c>
      <c r="AC139" s="274">
        <v>47</v>
      </c>
      <c r="AD139" s="275">
        <v>54</v>
      </c>
      <c r="AE139" s="273">
        <v>165</v>
      </c>
      <c r="AF139" s="274">
        <v>184</v>
      </c>
      <c r="AG139" s="275">
        <v>349</v>
      </c>
      <c r="AH139" s="273">
        <v>32.4</v>
      </c>
      <c r="AI139" s="274">
        <v>30.5</v>
      </c>
      <c r="AJ139" s="275">
        <v>31.4</v>
      </c>
      <c r="AK139" s="273">
        <v>165</v>
      </c>
      <c r="AL139" s="274">
        <v>184</v>
      </c>
      <c r="AM139" s="275">
        <v>349</v>
      </c>
      <c r="AN139" s="273">
        <v>78</v>
      </c>
      <c r="AO139" s="274">
        <v>62</v>
      </c>
      <c r="AP139" s="275">
        <v>70</v>
      </c>
      <c r="AQ139" s="273">
        <v>3877</v>
      </c>
      <c r="AR139" s="274">
        <v>4206</v>
      </c>
      <c r="AS139" s="275">
        <v>8083</v>
      </c>
      <c r="AT139" s="273">
        <v>79</v>
      </c>
      <c r="AU139" s="274">
        <v>64</v>
      </c>
      <c r="AV139" s="275">
        <v>71</v>
      </c>
      <c r="AW139" s="273">
        <v>3877</v>
      </c>
      <c r="AX139" s="274">
        <v>4206</v>
      </c>
      <c r="AY139" s="275">
        <v>8083</v>
      </c>
      <c r="AZ139" s="273">
        <v>35.799999999999997</v>
      </c>
      <c r="BA139" s="274">
        <v>33.6</v>
      </c>
      <c r="BB139" s="275">
        <v>34.6</v>
      </c>
      <c r="BC139" s="273">
        <v>3877</v>
      </c>
      <c r="BD139" s="274">
        <v>4206</v>
      </c>
      <c r="BE139" s="275">
        <v>8083</v>
      </c>
    </row>
    <row r="140" spans="1:57" x14ac:dyDescent="0.35">
      <c r="A140" t="s">
        <v>153</v>
      </c>
      <c r="B140" t="s">
        <v>397</v>
      </c>
      <c r="C140" t="s">
        <v>392</v>
      </c>
      <c r="D140" s="273">
        <v>76</v>
      </c>
      <c r="E140" s="274">
        <v>63</v>
      </c>
      <c r="F140" s="275">
        <v>69</v>
      </c>
      <c r="G140" s="273">
        <v>1856</v>
      </c>
      <c r="H140" s="274">
        <v>2058</v>
      </c>
      <c r="I140" s="275">
        <v>3914</v>
      </c>
      <c r="J140" s="273">
        <v>76</v>
      </c>
      <c r="K140" s="274">
        <v>63</v>
      </c>
      <c r="L140" s="275">
        <v>70</v>
      </c>
      <c r="M140" s="273">
        <v>1856</v>
      </c>
      <c r="N140" s="274">
        <v>2058</v>
      </c>
      <c r="O140" s="275">
        <v>3914</v>
      </c>
      <c r="P140" s="273">
        <v>36.200000000000003</v>
      </c>
      <c r="Q140" s="274">
        <v>33.9</v>
      </c>
      <c r="R140" s="275">
        <v>35</v>
      </c>
      <c r="S140" s="273">
        <v>1856</v>
      </c>
      <c r="T140" s="274">
        <v>2058</v>
      </c>
      <c r="U140" s="275">
        <v>3914</v>
      </c>
      <c r="V140" s="273">
        <v>63</v>
      </c>
      <c r="W140" s="274">
        <v>51</v>
      </c>
      <c r="X140" s="275">
        <v>56</v>
      </c>
      <c r="Y140" s="273">
        <v>68</v>
      </c>
      <c r="Z140" s="274">
        <v>79</v>
      </c>
      <c r="AA140" s="275">
        <v>147</v>
      </c>
      <c r="AB140" s="273">
        <v>63</v>
      </c>
      <c r="AC140" s="274">
        <v>52</v>
      </c>
      <c r="AD140" s="275">
        <v>57</v>
      </c>
      <c r="AE140" s="273">
        <v>68</v>
      </c>
      <c r="AF140" s="274">
        <v>79</v>
      </c>
      <c r="AG140" s="275">
        <v>147</v>
      </c>
      <c r="AH140" s="273">
        <v>34.1</v>
      </c>
      <c r="AI140" s="274">
        <v>32.4</v>
      </c>
      <c r="AJ140" s="275">
        <v>33.200000000000003</v>
      </c>
      <c r="AK140" s="273">
        <v>68</v>
      </c>
      <c r="AL140" s="274">
        <v>79</v>
      </c>
      <c r="AM140" s="275">
        <v>147</v>
      </c>
      <c r="AN140" s="273">
        <v>75</v>
      </c>
      <c r="AO140" s="274">
        <v>62</v>
      </c>
      <c r="AP140" s="275">
        <v>68</v>
      </c>
      <c r="AQ140" s="273">
        <v>1958</v>
      </c>
      <c r="AR140" s="274">
        <v>2158</v>
      </c>
      <c r="AS140" s="275">
        <v>4116</v>
      </c>
      <c r="AT140" s="273">
        <v>75</v>
      </c>
      <c r="AU140" s="274">
        <v>63</v>
      </c>
      <c r="AV140" s="275">
        <v>69</v>
      </c>
      <c r="AW140" s="273">
        <v>1958</v>
      </c>
      <c r="AX140" s="274">
        <v>2158</v>
      </c>
      <c r="AY140" s="275">
        <v>4116</v>
      </c>
      <c r="AZ140" s="273">
        <v>36.1</v>
      </c>
      <c r="BA140" s="274">
        <v>33.799999999999997</v>
      </c>
      <c r="BB140" s="275">
        <v>34.9</v>
      </c>
      <c r="BC140" s="273">
        <v>1958</v>
      </c>
      <c r="BD140" s="274">
        <v>2158</v>
      </c>
      <c r="BE140" s="275">
        <v>4116</v>
      </c>
    </row>
    <row r="141" spans="1:57" x14ac:dyDescent="0.35">
      <c r="A141" t="s">
        <v>131</v>
      </c>
      <c r="B141" t="s">
        <v>376</v>
      </c>
      <c r="C141" t="s">
        <v>372</v>
      </c>
      <c r="D141" s="273">
        <v>84</v>
      </c>
      <c r="E141" s="274">
        <v>70</v>
      </c>
      <c r="F141" s="275">
        <v>77</v>
      </c>
      <c r="G141" s="273">
        <v>2520</v>
      </c>
      <c r="H141" s="274">
        <v>2702</v>
      </c>
      <c r="I141" s="275">
        <v>5222</v>
      </c>
      <c r="J141" s="273">
        <v>85</v>
      </c>
      <c r="K141" s="274">
        <v>71</v>
      </c>
      <c r="L141" s="275">
        <v>77</v>
      </c>
      <c r="M141" s="273">
        <v>2520</v>
      </c>
      <c r="N141" s="274">
        <v>2702</v>
      </c>
      <c r="O141" s="275">
        <v>5222</v>
      </c>
      <c r="P141" s="273">
        <v>38.700000000000003</v>
      </c>
      <c r="Q141" s="274">
        <v>36</v>
      </c>
      <c r="R141" s="275">
        <v>37.299999999999997</v>
      </c>
      <c r="S141" s="273">
        <v>2520</v>
      </c>
      <c r="T141" s="274">
        <v>2702</v>
      </c>
      <c r="U141" s="275">
        <v>5222</v>
      </c>
      <c r="V141" s="273">
        <v>73</v>
      </c>
      <c r="W141" s="274">
        <v>54</v>
      </c>
      <c r="X141" s="275">
        <v>64</v>
      </c>
      <c r="Y141" s="273">
        <v>184</v>
      </c>
      <c r="Z141" s="274">
        <v>168</v>
      </c>
      <c r="AA141" s="275">
        <v>352</v>
      </c>
      <c r="AB141" s="273">
        <v>75</v>
      </c>
      <c r="AC141" s="274">
        <v>55</v>
      </c>
      <c r="AD141" s="275">
        <v>65</v>
      </c>
      <c r="AE141" s="273">
        <v>184</v>
      </c>
      <c r="AF141" s="274">
        <v>168</v>
      </c>
      <c r="AG141" s="275">
        <v>352</v>
      </c>
      <c r="AH141" s="273">
        <v>36</v>
      </c>
      <c r="AI141" s="274">
        <v>32.1</v>
      </c>
      <c r="AJ141" s="275">
        <v>34.1</v>
      </c>
      <c r="AK141" s="273">
        <v>184</v>
      </c>
      <c r="AL141" s="274">
        <v>168</v>
      </c>
      <c r="AM141" s="275">
        <v>352</v>
      </c>
      <c r="AN141" s="273">
        <v>83</v>
      </c>
      <c r="AO141" s="274">
        <v>69</v>
      </c>
      <c r="AP141" s="275">
        <v>76</v>
      </c>
      <c r="AQ141" s="273">
        <v>2752</v>
      </c>
      <c r="AR141" s="274">
        <v>2911</v>
      </c>
      <c r="AS141" s="275">
        <v>5663</v>
      </c>
      <c r="AT141" s="273">
        <v>84</v>
      </c>
      <c r="AU141" s="274">
        <v>70</v>
      </c>
      <c r="AV141" s="275">
        <v>76</v>
      </c>
      <c r="AW141" s="273">
        <v>2752</v>
      </c>
      <c r="AX141" s="274">
        <v>2911</v>
      </c>
      <c r="AY141" s="275">
        <v>5663</v>
      </c>
      <c r="AZ141" s="273">
        <v>38.4</v>
      </c>
      <c r="BA141" s="274">
        <v>35.700000000000003</v>
      </c>
      <c r="BB141" s="275">
        <v>37</v>
      </c>
      <c r="BC141" s="273">
        <v>2752</v>
      </c>
      <c r="BD141" s="274">
        <v>2911</v>
      </c>
      <c r="BE141" s="275">
        <v>5663</v>
      </c>
    </row>
    <row r="142" spans="1:57" x14ac:dyDescent="0.35">
      <c r="A142" t="s">
        <v>83</v>
      </c>
      <c r="B142" t="s">
        <v>328</v>
      </c>
      <c r="C142" t="s">
        <v>324</v>
      </c>
      <c r="D142" s="273">
        <v>80</v>
      </c>
      <c r="E142" s="274">
        <v>66</v>
      </c>
      <c r="F142" s="275">
        <v>73</v>
      </c>
      <c r="G142" s="273">
        <v>7639</v>
      </c>
      <c r="H142" s="274">
        <v>7895</v>
      </c>
      <c r="I142" s="275">
        <v>15534</v>
      </c>
      <c r="J142" s="273">
        <v>81</v>
      </c>
      <c r="K142" s="274">
        <v>68</v>
      </c>
      <c r="L142" s="275">
        <v>75</v>
      </c>
      <c r="M142" s="273">
        <v>7639</v>
      </c>
      <c r="N142" s="274">
        <v>7895</v>
      </c>
      <c r="O142" s="275">
        <v>15534</v>
      </c>
      <c r="P142" s="273">
        <v>36.5</v>
      </c>
      <c r="Q142" s="274">
        <v>34.299999999999997</v>
      </c>
      <c r="R142" s="275">
        <v>35.4</v>
      </c>
      <c r="S142" s="273">
        <v>7639</v>
      </c>
      <c r="T142" s="274">
        <v>7895</v>
      </c>
      <c r="U142" s="275">
        <v>15534</v>
      </c>
      <c r="V142" s="273">
        <v>73</v>
      </c>
      <c r="W142" s="274">
        <v>57</v>
      </c>
      <c r="X142" s="275">
        <v>64</v>
      </c>
      <c r="Y142" s="273">
        <v>635</v>
      </c>
      <c r="Z142" s="274">
        <v>722</v>
      </c>
      <c r="AA142" s="275">
        <v>1357</v>
      </c>
      <c r="AB142" s="273">
        <v>74</v>
      </c>
      <c r="AC142" s="274">
        <v>59</v>
      </c>
      <c r="AD142" s="275">
        <v>66</v>
      </c>
      <c r="AE142" s="273">
        <v>635</v>
      </c>
      <c r="AF142" s="274">
        <v>722</v>
      </c>
      <c r="AG142" s="275">
        <v>1357</v>
      </c>
      <c r="AH142" s="273">
        <v>34.5</v>
      </c>
      <c r="AI142" s="274">
        <v>32.200000000000003</v>
      </c>
      <c r="AJ142" s="275">
        <v>33.299999999999997</v>
      </c>
      <c r="AK142" s="273">
        <v>635</v>
      </c>
      <c r="AL142" s="274">
        <v>722</v>
      </c>
      <c r="AM142" s="275">
        <v>1357</v>
      </c>
      <c r="AN142" s="273">
        <v>79</v>
      </c>
      <c r="AO142" s="274">
        <v>65</v>
      </c>
      <c r="AP142" s="275">
        <v>72</v>
      </c>
      <c r="AQ142" s="273">
        <v>8416</v>
      </c>
      <c r="AR142" s="274">
        <v>8798</v>
      </c>
      <c r="AS142" s="275">
        <v>17214</v>
      </c>
      <c r="AT142" s="273">
        <v>80</v>
      </c>
      <c r="AU142" s="274">
        <v>67</v>
      </c>
      <c r="AV142" s="275">
        <v>73</v>
      </c>
      <c r="AW142" s="273">
        <v>8416</v>
      </c>
      <c r="AX142" s="274">
        <v>8798</v>
      </c>
      <c r="AY142" s="275">
        <v>17214</v>
      </c>
      <c r="AZ142" s="273">
        <v>36.299999999999997</v>
      </c>
      <c r="BA142" s="274">
        <v>34.1</v>
      </c>
      <c r="BB142" s="275">
        <v>35.200000000000003</v>
      </c>
      <c r="BC142" s="273">
        <v>8416</v>
      </c>
      <c r="BD142" s="274">
        <v>8798</v>
      </c>
      <c r="BE142" s="275">
        <v>17214</v>
      </c>
    </row>
    <row r="143" spans="1:57" x14ac:dyDescent="0.35">
      <c r="A143" t="s">
        <v>154</v>
      </c>
      <c r="B143" t="s">
        <v>398</v>
      </c>
      <c r="C143" t="s">
        <v>392</v>
      </c>
      <c r="D143" s="273">
        <v>76</v>
      </c>
      <c r="E143" s="274">
        <v>62</v>
      </c>
      <c r="F143" s="275">
        <v>69</v>
      </c>
      <c r="G143" s="273">
        <v>3085</v>
      </c>
      <c r="H143" s="274">
        <v>3252</v>
      </c>
      <c r="I143" s="275">
        <v>6337</v>
      </c>
      <c r="J143" s="273">
        <v>77</v>
      </c>
      <c r="K143" s="274">
        <v>63</v>
      </c>
      <c r="L143" s="275">
        <v>70</v>
      </c>
      <c r="M143" s="273">
        <v>3085</v>
      </c>
      <c r="N143" s="274">
        <v>3252</v>
      </c>
      <c r="O143" s="275">
        <v>6337</v>
      </c>
      <c r="P143" s="273">
        <v>36.700000000000003</v>
      </c>
      <c r="Q143" s="274">
        <v>34.299999999999997</v>
      </c>
      <c r="R143" s="275">
        <v>35.5</v>
      </c>
      <c r="S143" s="273">
        <v>3085</v>
      </c>
      <c r="T143" s="274">
        <v>3252</v>
      </c>
      <c r="U143" s="275">
        <v>6337</v>
      </c>
      <c r="V143" s="273">
        <v>56</v>
      </c>
      <c r="W143" s="274">
        <v>48</v>
      </c>
      <c r="X143" s="275">
        <v>52</v>
      </c>
      <c r="Y143" s="273">
        <v>286</v>
      </c>
      <c r="Z143" s="274">
        <v>307</v>
      </c>
      <c r="AA143" s="275">
        <v>593</v>
      </c>
      <c r="AB143" s="273">
        <v>59</v>
      </c>
      <c r="AC143" s="274">
        <v>50</v>
      </c>
      <c r="AD143" s="275">
        <v>55</v>
      </c>
      <c r="AE143" s="273">
        <v>286</v>
      </c>
      <c r="AF143" s="274">
        <v>307</v>
      </c>
      <c r="AG143" s="275">
        <v>593</v>
      </c>
      <c r="AH143" s="273">
        <v>32.799999999999997</v>
      </c>
      <c r="AI143" s="274">
        <v>30.9</v>
      </c>
      <c r="AJ143" s="275">
        <v>31.8</v>
      </c>
      <c r="AK143" s="273">
        <v>286</v>
      </c>
      <c r="AL143" s="274">
        <v>307</v>
      </c>
      <c r="AM143" s="275">
        <v>593</v>
      </c>
      <c r="AN143" s="273">
        <v>74</v>
      </c>
      <c r="AO143" s="274">
        <v>60</v>
      </c>
      <c r="AP143" s="275">
        <v>67</v>
      </c>
      <c r="AQ143" s="273">
        <v>3438</v>
      </c>
      <c r="AR143" s="274">
        <v>3627</v>
      </c>
      <c r="AS143" s="275">
        <v>7065</v>
      </c>
      <c r="AT143" s="273">
        <v>75</v>
      </c>
      <c r="AU143" s="274">
        <v>62</v>
      </c>
      <c r="AV143" s="275">
        <v>68</v>
      </c>
      <c r="AW143" s="273">
        <v>3438</v>
      </c>
      <c r="AX143" s="274">
        <v>3627</v>
      </c>
      <c r="AY143" s="275">
        <v>7065</v>
      </c>
      <c r="AZ143" s="273">
        <v>36.299999999999997</v>
      </c>
      <c r="BA143" s="274">
        <v>34</v>
      </c>
      <c r="BB143" s="275">
        <v>35.1</v>
      </c>
      <c r="BC143" s="273">
        <v>3438</v>
      </c>
      <c r="BD143" s="274">
        <v>3627</v>
      </c>
      <c r="BE143" s="275">
        <v>7065</v>
      </c>
    </row>
    <row r="144" spans="1:57" x14ac:dyDescent="0.35">
      <c r="A144" t="s">
        <v>132</v>
      </c>
      <c r="B144" t="s">
        <v>377</v>
      </c>
      <c r="C144" t="s">
        <v>372</v>
      </c>
      <c r="D144" s="273">
        <v>83</v>
      </c>
      <c r="E144" s="274">
        <v>69</v>
      </c>
      <c r="F144" s="275">
        <v>75</v>
      </c>
      <c r="G144" s="273">
        <v>7047</v>
      </c>
      <c r="H144" s="274">
        <v>7509</v>
      </c>
      <c r="I144" s="275">
        <v>14556</v>
      </c>
      <c r="J144" s="273">
        <v>83</v>
      </c>
      <c r="K144" s="274">
        <v>70</v>
      </c>
      <c r="L144" s="275">
        <v>76</v>
      </c>
      <c r="M144" s="273">
        <v>7047</v>
      </c>
      <c r="N144" s="274">
        <v>7509</v>
      </c>
      <c r="O144" s="275">
        <v>14556</v>
      </c>
      <c r="P144" s="273">
        <v>36.1</v>
      </c>
      <c r="Q144" s="274">
        <v>34.200000000000003</v>
      </c>
      <c r="R144" s="275">
        <v>35.1</v>
      </c>
      <c r="S144" s="273">
        <v>7047</v>
      </c>
      <c r="T144" s="274">
        <v>7509</v>
      </c>
      <c r="U144" s="275">
        <v>14556</v>
      </c>
      <c r="V144" s="273">
        <v>75</v>
      </c>
      <c r="W144" s="274">
        <v>61</v>
      </c>
      <c r="X144" s="275">
        <v>68</v>
      </c>
      <c r="Y144" s="273">
        <v>587</v>
      </c>
      <c r="Z144" s="274">
        <v>610</v>
      </c>
      <c r="AA144" s="275">
        <v>1197</v>
      </c>
      <c r="AB144" s="273">
        <v>77</v>
      </c>
      <c r="AC144" s="274">
        <v>63</v>
      </c>
      <c r="AD144" s="275">
        <v>70</v>
      </c>
      <c r="AE144" s="273">
        <v>587</v>
      </c>
      <c r="AF144" s="274">
        <v>610</v>
      </c>
      <c r="AG144" s="275">
        <v>1197</v>
      </c>
      <c r="AH144" s="273">
        <v>34.9</v>
      </c>
      <c r="AI144" s="274">
        <v>32.1</v>
      </c>
      <c r="AJ144" s="275">
        <v>33.5</v>
      </c>
      <c r="AK144" s="273">
        <v>587</v>
      </c>
      <c r="AL144" s="274">
        <v>610</v>
      </c>
      <c r="AM144" s="275">
        <v>1197</v>
      </c>
      <c r="AN144" s="273">
        <v>82</v>
      </c>
      <c r="AO144" s="274">
        <v>68</v>
      </c>
      <c r="AP144" s="275">
        <v>75</v>
      </c>
      <c r="AQ144" s="273">
        <v>7757</v>
      </c>
      <c r="AR144" s="274">
        <v>8240</v>
      </c>
      <c r="AS144" s="275">
        <v>15997</v>
      </c>
      <c r="AT144" s="273">
        <v>83</v>
      </c>
      <c r="AU144" s="274">
        <v>69</v>
      </c>
      <c r="AV144" s="275">
        <v>76</v>
      </c>
      <c r="AW144" s="273">
        <v>7757</v>
      </c>
      <c r="AX144" s="274">
        <v>8240</v>
      </c>
      <c r="AY144" s="275">
        <v>15997</v>
      </c>
      <c r="AZ144" s="273">
        <v>36</v>
      </c>
      <c r="BA144" s="274">
        <v>34.1</v>
      </c>
      <c r="BB144" s="275">
        <v>35</v>
      </c>
      <c r="BC144" s="273">
        <v>7757</v>
      </c>
      <c r="BD144" s="274">
        <v>8240</v>
      </c>
      <c r="BE144" s="275">
        <v>15997</v>
      </c>
    </row>
    <row r="145" spans="1:57" x14ac:dyDescent="0.35">
      <c r="A145" t="s">
        <v>84</v>
      </c>
      <c r="B145" t="s">
        <v>329</v>
      </c>
      <c r="C145" t="s">
        <v>324</v>
      </c>
      <c r="D145" s="273">
        <v>80</v>
      </c>
      <c r="E145" s="274">
        <v>66</v>
      </c>
      <c r="F145" s="275">
        <v>73</v>
      </c>
      <c r="G145" s="273">
        <v>5908</v>
      </c>
      <c r="H145" s="274">
        <v>6243</v>
      </c>
      <c r="I145" s="275">
        <v>12151</v>
      </c>
      <c r="J145" s="273">
        <v>81</v>
      </c>
      <c r="K145" s="274">
        <v>68</v>
      </c>
      <c r="L145" s="275">
        <v>74</v>
      </c>
      <c r="M145" s="273">
        <v>5908</v>
      </c>
      <c r="N145" s="274">
        <v>6243</v>
      </c>
      <c r="O145" s="275">
        <v>12151</v>
      </c>
      <c r="P145" s="273">
        <v>37.1</v>
      </c>
      <c r="Q145" s="274">
        <v>34.6</v>
      </c>
      <c r="R145" s="275">
        <v>35.799999999999997</v>
      </c>
      <c r="S145" s="273">
        <v>5908</v>
      </c>
      <c r="T145" s="274">
        <v>6243</v>
      </c>
      <c r="U145" s="275">
        <v>12151</v>
      </c>
      <c r="V145" s="273">
        <v>68</v>
      </c>
      <c r="W145" s="274">
        <v>55</v>
      </c>
      <c r="X145" s="275">
        <v>62</v>
      </c>
      <c r="Y145" s="273">
        <v>1315</v>
      </c>
      <c r="Z145" s="274">
        <v>1298</v>
      </c>
      <c r="AA145" s="275">
        <v>2613</v>
      </c>
      <c r="AB145" s="273">
        <v>70</v>
      </c>
      <c r="AC145" s="274">
        <v>58</v>
      </c>
      <c r="AD145" s="275">
        <v>64</v>
      </c>
      <c r="AE145" s="273">
        <v>1315</v>
      </c>
      <c r="AF145" s="274">
        <v>1298</v>
      </c>
      <c r="AG145" s="275">
        <v>2613</v>
      </c>
      <c r="AH145" s="273">
        <v>34.299999999999997</v>
      </c>
      <c r="AI145" s="274">
        <v>32</v>
      </c>
      <c r="AJ145" s="275">
        <v>33.1</v>
      </c>
      <c r="AK145" s="273">
        <v>1315</v>
      </c>
      <c r="AL145" s="274">
        <v>1298</v>
      </c>
      <c r="AM145" s="275">
        <v>2613</v>
      </c>
      <c r="AN145" s="273">
        <v>77</v>
      </c>
      <c r="AO145" s="274">
        <v>64</v>
      </c>
      <c r="AP145" s="275">
        <v>70</v>
      </c>
      <c r="AQ145" s="273">
        <v>7279</v>
      </c>
      <c r="AR145" s="274">
        <v>7618</v>
      </c>
      <c r="AS145" s="275">
        <v>14897</v>
      </c>
      <c r="AT145" s="273">
        <v>79</v>
      </c>
      <c r="AU145" s="274">
        <v>66</v>
      </c>
      <c r="AV145" s="275">
        <v>72</v>
      </c>
      <c r="AW145" s="273">
        <v>7279</v>
      </c>
      <c r="AX145" s="274">
        <v>7618</v>
      </c>
      <c r="AY145" s="275">
        <v>14897</v>
      </c>
      <c r="AZ145" s="273">
        <v>36.6</v>
      </c>
      <c r="BA145" s="274">
        <v>34.1</v>
      </c>
      <c r="BB145" s="275">
        <v>35.299999999999997</v>
      </c>
      <c r="BC145" s="273">
        <v>7279</v>
      </c>
      <c r="BD145" s="274">
        <v>7618</v>
      </c>
      <c r="BE145" s="275">
        <v>14897</v>
      </c>
    </row>
    <row r="146" spans="1:57" x14ac:dyDescent="0.35">
      <c r="A146" t="s">
        <v>134</v>
      </c>
      <c r="B146" t="s">
        <v>379</v>
      </c>
      <c r="C146" t="s">
        <v>372</v>
      </c>
      <c r="D146" s="273">
        <v>81</v>
      </c>
      <c r="E146" s="274">
        <v>68</v>
      </c>
      <c r="F146" s="275">
        <v>75</v>
      </c>
      <c r="G146" s="273">
        <v>7910</v>
      </c>
      <c r="H146" s="274">
        <v>8394</v>
      </c>
      <c r="I146" s="275">
        <v>16304</v>
      </c>
      <c r="J146" s="273">
        <v>82</v>
      </c>
      <c r="K146" s="274">
        <v>69</v>
      </c>
      <c r="L146" s="275">
        <v>75</v>
      </c>
      <c r="M146" s="273">
        <v>7910</v>
      </c>
      <c r="N146" s="274">
        <v>8394</v>
      </c>
      <c r="O146" s="275">
        <v>16304</v>
      </c>
      <c r="P146" s="273">
        <v>37.1</v>
      </c>
      <c r="Q146" s="274">
        <v>34.6</v>
      </c>
      <c r="R146" s="275">
        <v>35.799999999999997</v>
      </c>
      <c r="S146" s="273">
        <v>7910</v>
      </c>
      <c r="T146" s="274">
        <v>8394</v>
      </c>
      <c r="U146" s="275">
        <v>16304</v>
      </c>
      <c r="V146" s="273">
        <v>74</v>
      </c>
      <c r="W146" s="274">
        <v>62</v>
      </c>
      <c r="X146" s="275">
        <v>68</v>
      </c>
      <c r="Y146" s="273">
        <v>1037</v>
      </c>
      <c r="Z146" s="274">
        <v>1050</v>
      </c>
      <c r="AA146" s="275">
        <v>2087</v>
      </c>
      <c r="AB146" s="273">
        <v>76</v>
      </c>
      <c r="AC146" s="274">
        <v>64</v>
      </c>
      <c r="AD146" s="275">
        <v>70</v>
      </c>
      <c r="AE146" s="273">
        <v>1037</v>
      </c>
      <c r="AF146" s="274">
        <v>1050</v>
      </c>
      <c r="AG146" s="275">
        <v>2087</v>
      </c>
      <c r="AH146" s="273">
        <v>35.299999999999997</v>
      </c>
      <c r="AI146" s="274">
        <v>32.9</v>
      </c>
      <c r="AJ146" s="275">
        <v>34.1</v>
      </c>
      <c r="AK146" s="273">
        <v>1037</v>
      </c>
      <c r="AL146" s="274">
        <v>1050</v>
      </c>
      <c r="AM146" s="275">
        <v>2087</v>
      </c>
      <c r="AN146" s="273">
        <v>80</v>
      </c>
      <c r="AO146" s="274">
        <v>67</v>
      </c>
      <c r="AP146" s="275">
        <v>73</v>
      </c>
      <c r="AQ146" s="273">
        <v>9112</v>
      </c>
      <c r="AR146" s="274">
        <v>9624</v>
      </c>
      <c r="AS146" s="275">
        <v>18736</v>
      </c>
      <c r="AT146" s="273">
        <v>81</v>
      </c>
      <c r="AU146" s="274">
        <v>68</v>
      </c>
      <c r="AV146" s="275">
        <v>74</v>
      </c>
      <c r="AW146" s="273">
        <v>9112</v>
      </c>
      <c r="AX146" s="274">
        <v>9624</v>
      </c>
      <c r="AY146" s="275">
        <v>18736</v>
      </c>
      <c r="AZ146" s="273">
        <v>36.799999999999997</v>
      </c>
      <c r="BA146" s="274">
        <v>34.4</v>
      </c>
      <c r="BB146" s="275">
        <v>35.6</v>
      </c>
      <c r="BC146" s="273">
        <v>9112</v>
      </c>
      <c r="BD146" s="274">
        <v>9624</v>
      </c>
      <c r="BE146" s="275">
        <v>18736</v>
      </c>
    </row>
    <row r="147" spans="1:57" x14ac:dyDescent="0.35">
      <c r="A147" t="s">
        <v>24</v>
      </c>
      <c r="B147" t="s">
        <v>270</v>
      </c>
      <c r="C147" t="s">
        <v>260</v>
      </c>
      <c r="D147" s="273">
        <v>77</v>
      </c>
      <c r="E147" s="274">
        <v>62</v>
      </c>
      <c r="F147" s="275">
        <v>69</v>
      </c>
      <c r="G147" s="273">
        <v>6039</v>
      </c>
      <c r="H147" s="274">
        <v>6337</v>
      </c>
      <c r="I147" s="275">
        <v>12376</v>
      </c>
      <c r="J147" s="273">
        <v>78</v>
      </c>
      <c r="K147" s="274">
        <v>64</v>
      </c>
      <c r="L147" s="275">
        <v>71</v>
      </c>
      <c r="M147" s="273">
        <v>6039</v>
      </c>
      <c r="N147" s="274">
        <v>6337</v>
      </c>
      <c r="O147" s="275">
        <v>12376</v>
      </c>
      <c r="P147" s="273">
        <v>36.299999999999997</v>
      </c>
      <c r="Q147" s="274">
        <v>33.9</v>
      </c>
      <c r="R147" s="275">
        <v>35.1</v>
      </c>
      <c r="S147" s="273">
        <v>6039</v>
      </c>
      <c r="T147" s="274">
        <v>6337</v>
      </c>
      <c r="U147" s="275">
        <v>12376</v>
      </c>
      <c r="V147" s="273">
        <v>61</v>
      </c>
      <c r="W147" s="274">
        <v>42</v>
      </c>
      <c r="X147" s="275">
        <v>51</v>
      </c>
      <c r="Y147" s="273">
        <v>783</v>
      </c>
      <c r="Z147" s="274">
        <v>810</v>
      </c>
      <c r="AA147" s="275">
        <v>1593</v>
      </c>
      <c r="AB147" s="273">
        <v>66</v>
      </c>
      <c r="AC147" s="274">
        <v>48</v>
      </c>
      <c r="AD147" s="275">
        <v>57</v>
      </c>
      <c r="AE147" s="273">
        <v>783</v>
      </c>
      <c r="AF147" s="274">
        <v>810</v>
      </c>
      <c r="AG147" s="275">
        <v>1593</v>
      </c>
      <c r="AH147" s="273">
        <v>32.799999999999997</v>
      </c>
      <c r="AI147" s="274">
        <v>29.3</v>
      </c>
      <c r="AJ147" s="275">
        <v>31.1</v>
      </c>
      <c r="AK147" s="273">
        <v>783</v>
      </c>
      <c r="AL147" s="274">
        <v>810</v>
      </c>
      <c r="AM147" s="275">
        <v>1593</v>
      </c>
      <c r="AN147" s="273">
        <v>75</v>
      </c>
      <c r="AO147" s="274">
        <v>59</v>
      </c>
      <c r="AP147" s="275">
        <v>67</v>
      </c>
      <c r="AQ147" s="273">
        <v>6878</v>
      </c>
      <c r="AR147" s="274">
        <v>7191</v>
      </c>
      <c r="AS147" s="275">
        <v>14069</v>
      </c>
      <c r="AT147" s="273">
        <v>77</v>
      </c>
      <c r="AU147" s="274">
        <v>62</v>
      </c>
      <c r="AV147" s="275">
        <v>69</v>
      </c>
      <c r="AW147" s="273">
        <v>6878</v>
      </c>
      <c r="AX147" s="274">
        <v>7191</v>
      </c>
      <c r="AY147" s="275">
        <v>14069</v>
      </c>
      <c r="AZ147" s="273">
        <v>35.9</v>
      </c>
      <c r="BA147" s="274">
        <v>33.299999999999997</v>
      </c>
      <c r="BB147" s="275">
        <v>34.6</v>
      </c>
      <c r="BC147" s="273">
        <v>6878</v>
      </c>
      <c r="BD147" s="274">
        <v>7191</v>
      </c>
      <c r="BE147" s="275">
        <v>14069</v>
      </c>
    </row>
    <row r="148" spans="1:57" x14ac:dyDescent="0.35">
      <c r="A148" t="s">
        <v>58</v>
      </c>
      <c r="B148" t="s">
        <v>303</v>
      </c>
      <c r="C148" t="s">
        <v>299</v>
      </c>
      <c r="D148" s="273">
        <v>77</v>
      </c>
      <c r="E148" s="274">
        <v>63</v>
      </c>
      <c r="F148" s="275">
        <v>70</v>
      </c>
      <c r="G148" s="273">
        <v>3476</v>
      </c>
      <c r="H148" s="274">
        <v>3713</v>
      </c>
      <c r="I148" s="275">
        <v>7189</v>
      </c>
      <c r="J148" s="273">
        <v>78</v>
      </c>
      <c r="K148" s="274">
        <v>65</v>
      </c>
      <c r="L148" s="275">
        <v>71</v>
      </c>
      <c r="M148" s="273">
        <v>3476</v>
      </c>
      <c r="N148" s="274">
        <v>3713</v>
      </c>
      <c r="O148" s="275">
        <v>7189</v>
      </c>
      <c r="P148" s="273">
        <v>36</v>
      </c>
      <c r="Q148" s="274">
        <v>33.799999999999997</v>
      </c>
      <c r="R148" s="275">
        <v>34.9</v>
      </c>
      <c r="S148" s="273">
        <v>3476</v>
      </c>
      <c r="T148" s="274">
        <v>3713</v>
      </c>
      <c r="U148" s="275">
        <v>7189</v>
      </c>
      <c r="V148" s="273">
        <v>65</v>
      </c>
      <c r="W148" s="274">
        <v>52</v>
      </c>
      <c r="X148" s="275">
        <v>58</v>
      </c>
      <c r="Y148" s="273">
        <v>300</v>
      </c>
      <c r="Z148" s="274">
        <v>321</v>
      </c>
      <c r="AA148" s="275">
        <v>621</v>
      </c>
      <c r="AB148" s="273">
        <v>67</v>
      </c>
      <c r="AC148" s="274">
        <v>56</v>
      </c>
      <c r="AD148" s="275">
        <v>61</v>
      </c>
      <c r="AE148" s="273">
        <v>300</v>
      </c>
      <c r="AF148" s="274">
        <v>321</v>
      </c>
      <c r="AG148" s="275">
        <v>621</v>
      </c>
      <c r="AH148" s="273">
        <v>33.9</v>
      </c>
      <c r="AI148" s="274">
        <v>32.1</v>
      </c>
      <c r="AJ148" s="275">
        <v>33</v>
      </c>
      <c r="AK148" s="273">
        <v>300</v>
      </c>
      <c r="AL148" s="274">
        <v>321</v>
      </c>
      <c r="AM148" s="275">
        <v>621</v>
      </c>
      <c r="AN148" s="273">
        <v>76</v>
      </c>
      <c r="AO148" s="274">
        <v>62</v>
      </c>
      <c r="AP148" s="275">
        <v>68</v>
      </c>
      <c r="AQ148" s="273">
        <v>3826</v>
      </c>
      <c r="AR148" s="274">
        <v>4084</v>
      </c>
      <c r="AS148" s="275">
        <v>7910</v>
      </c>
      <c r="AT148" s="273">
        <v>77</v>
      </c>
      <c r="AU148" s="274">
        <v>64</v>
      </c>
      <c r="AV148" s="275">
        <v>70</v>
      </c>
      <c r="AW148" s="273">
        <v>3826</v>
      </c>
      <c r="AX148" s="274">
        <v>4084</v>
      </c>
      <c r="AY148" s="275">
        <v>7910</v>
      </c>
      <c r="AZ148" s="273">
        <v>35.799999999999997</v>
      </c>
      <c r="BA148" s="274">
        <v>33.700000000000003</v>
      </c>
      <c r="BB148" s="275">
        <v>34.700000000000003</v>
      </c>
      <c r="BC148" s="273">
        <v>3826</v>
      </c>
      <c r="BD148" s="274">
        <v>4084</v>
      </c>
      <c r="BE148" s="275">
        <v>7910</v>
      </c>
    </row>
    <row r="149" spans="1:57" x14ac:dyDescent="0.35">
      <c r="A149" t="s">
        <v>59</v>
      </c>
      <c r="B149" t="s">
        <v>304</v>
      </c>
      <c r="C149" t="s">
        <v>299</v>
      </c>
      <c r="D149" s="273">
        <v>77</v>
      </c>
      <c r="E149" s="274">
        <v>64</v>
      </c>
      <c r="F149" s="275">
        <v>71</v>
      </c>
      <c r="G149" s="273">
        <v>3492</v>
      </c>
      <c r="H149" s="274">
        <v>3642</v>
      </c>
      <c r="I149" s="275">
        <v>7134</v>
      </c>
      <c r="J149" s="273">
        <v>77</v>
      </c>
      <c r="K149" s="274">
        <v>66</v>
      </c>
      <c r="L149" s="275">
        <v>71</v>
      </c>
      <c r="M149" s="273">
        <v>3492</v>
      </c>
      <c r="N149" s="274">
        <v>3642</v>
      </c>
      <c r="O149" s="275">
        <v>7134</v>
      </c>
      <c r="P149" s="273">
        <v>36</v>
      </c>
      <c r="Q149" s="274">
        <v>33.9</v>
      </c>
      <c r="R149" s="275">
        <v>34.9</v>
      </c>
      <c r="S149" s="273">
        <v>3492</v>
      </c>
      <c r="T149" s="274">
        <v>3642</v>
      </c>
      <c r="U149" s="275">
        <v>7134</v>
      </c>
      <c r="V149" s="273">
        <v>64</v>
      </c>
      <c r="W149" s="274">
        <v>48</v>
      </c>
      <c r="X149" s="275">
        <v>56</v>
      </c>
      <c r="Y149" s="273">
        <v>471</v>
      </c>
      <c r="Z149" s="274">
        <v>491</v>
      </c>
      <c r="AA149" s="275">
        <v>962</v>
      </c>
      <c r="AB149" s="273">
        <v>65</v>
      </c>
      <c r="AC149" s="274">
        <v>51</v>
      </c>
      <c r="AD149" s="275">
        <v>58</v>
      </c>
      <c r="AE149" s="273">
        <v>471</v>
      </c>
      <c r="AF149" s="274">
        <v>491</v>
      </c>
      <c r="AG149" s="275">
        <v>962</v>
      </c>
      <c r="AH149" s="273">
        <v>33</v>
      </c>
      <c r="AI149" s="274">
        <v>30.5</v>
      </c>
      <c r="AJ149" s="275">
        <v>31.7</v>
      </c>
      <c r="AK149" s="273">
        <v>471</v>
      </c>
      <c r="AL149" s="274">
        <v>491</v>
      </c>
      <c r="AM149" s="275">
        <v>962</v>
      </c>
      <c r="AN149" s="273">
        <v>75</v>
      </c>
      <c r="AO149" s="274">
        <v>62</v>
      </c>
      <c r="AP149" s="275">
        <v>69</v>
      </c>
      <c r="AQ149" s="273">
        <v>4036</v>
      </c>
      <c r="AR149" s="274">
        <v>4195</v>
      </c>
      <c r="AS149" s="275">
        <v>8231</v>
      </c>
      <c r="AT149" s="273">
        <v>76</v>
      </c>
      <c r="AU149" s="274">
        <v>64</v>
      </c>
      <c r="AV149" s="275">
        <v>70</v>
      </c>
      <c r="AW149" s="273">
        <v>4036</v>
      </c>
      <c r="AX149" s="274">
        <v>4195</v>
      </c>
      <c r="AY149" s="275">
        <v>8231</v>
      </c>
      <c r="AZ149" s="273">
        <v>35.6</v>
      </c>
      <c r="BA149" s="274">
        <v>33.5</v>
      </c>
      <c r="BB149" s="275">
        <v>34.5</v>
      </c>
      <c r="BC149" s="273">
        <v>4036</v>
      </c>
      <c r="BD149" s="274">
        <v>4195</v>
      </c>
      <c r="BE149" s="275">
        <v>8231</v>
      </c>
    </row>
    <row r="150" spans="1:57" x14ac:dyDescent="0.35">
      <c r="A150" t="s">
        <v>86</v>
      </c>
      <c r="B150" t="s">
        <v>331</v>
      </c>
      <c r="C150" t="s">
        <v>324</v>
      </c>
      <c r="D150" s="273">
        <v>77</v>
      </c>
      <c r="E150" s="274">
        <v>63</v>
      </c>
      <c r="F150" s="275">
        <v>70</v>
      </c>
      <c r="G150" s="273">
        <v>4206</v>
      </c>
      <c r="H150" s="274">
        <v>4289</v>
      </c>
      <c r="I150" s="275">
        <v>8495</v>
      </c>
      <c r="J150" s="273">
        <v>79</v>
      </c>
      <c r="K150" s="274">
        <v>65</v>
      </c>
      <c r="L150" s="275">
        <v>72</v>
      </c>
      <c r="M150" s="273">
        <v>4206</v>
      </c>
      <c r="N150" s="274">
        <v>4289</v>
      </c>
      <c r="O150" s="275">
        <v>8495</v>
      </c>
      <c r="P150" s="273">
        <v>34.1</v>
      </c>
      <c r="Q150" s="274">
        <v>32.6</v>
      </c>
      <c r="R150" s="275">
        <v>33.299999999999997</v>
      </c>
      <c r="S150" s="273">
        <v>4206</v>
      </c>
      <c r="T150" s="274">
        <v>4289</v>
      </c>
      <c r="U150" s="275">
        <v>8495</v>
      </c>
      <c r="V150" s="273">
        <v>65</v>
      </c>
      <c r="W150" s="274">
        <v>50</v>
      </c>
      <c r="X150" s="275">
        <v>57</v>
      </c>
      <c r="Y150" s="273">
        <v>513</v>
      </c>
      <c r="Z150" s="274">
        <v>551</v>
      </c>
      <c r="AA150" s="275">
        <v>1064</v>
      </c>
      <c r="AB150" s="273">
        <v>68</v>
      </c>
      <c r="AC150" s="274">
        <v>54</v>
      </c>
      <c r="AD150" s="275">
        <v>61</v>
      </c>
      <c r="AE150" s="273">
        <v>513</v>
      </c>
      <c r="AF150" s="274">
        <v>551</v>
      </c>
      <c r="AG150" s="275">
        <v>1064</v>
      </c>
      <c r="AH150" s="273">
        <v>32.5</v>
      </c>
      <c r="AI150" s="274">
        <v>30.5</v>
      </c>
      <c r="AJ150" s="275">
        <v>31.5</v>
      </c>
      <c r="AK150" s="273">
        <v>513</v>
      </c>
      <c r="AL150" s="274">
        <v>551</v>
      </c>
      <c r="AM150" s="275">
        <v>1064</v>
      </c>
      <c r="AN150" s="273">
        <v>76</v>
      </c>
      <c r="AO150" s="274">
        <v>61</v>
      </c>
      <c r="AP150" s="275">
        <v>68</v>
      </c>
      <c r="AQ150" s="273">
        <v>4798</v>
      </c>
      <c r="AR150" s="274">
        <v>4917</v>
      </c>
      <c r="AS150" s="275">
        <v>9715</v>
      </c>
      <c r="AT150" s="273">
        <v>77</v>
      </c>
      <c r="AU150" s="274">
        <v>63</v>
      </c>
      <c r="AV150" s="275">
        <v>70</v>
      </c>
      <c r="AW150" s="273">
        <v>4798</v>
      </c>
      <c r="AX150" s="274">
        <v>4917</v>
      </c>
      <c r="AY150" s="275">
        <v>9715</v>
      </c>
      <c r="AZ150" s="273">
        <v>33.9</v>
      </c>
      <c r="BA150" s="274">
        <v>32.299999999999997</v>
      </c>
      <c r="BB150" s="275">
        <v>33.1</v>
      </c>
      <c r="BC150" s="273">
        <v>4798</v>
      </c>
      <c r="BD150" s="274">
        <v>4917</v>
      </c>
      <c r="BE150" s="275">
        <v>9715</v>
      </c>
    </row>
    <row r="151" spans="1:57" x14ac:dyDescent="0.35">
      <c r="A151" t="s">
        <v>60</v>
      </c>
      <c r="B151" t="s">
        <v>305</v>
      </c>
      <c r="C151" t="s">
        <v>299</v>
      </c>
      <c r="D151" s="273">
        <v>78</v>
      </c>
      <c r="E151" s="274">
        <v>63</v>
      </c>
      <c r="F151" s="275">
        <v>70</v>
      </c>
      <c r="G151" s="273">
        <v>3885</v>
      </c>
      <c r="H151" s="274">
        <v>3998</v>
      </c>
      <c r="I151" s="275">
        <v>7883</v>
      </c>
      <c r="J151" s="273">
        <v>79</v>
      </c>
      <c r="K151" s="274">
        <v>66</v>
      </c>
      <c r="L151" s="275">
        <v>72</v>
      </c>
      <c r="M151" s="273">
        <v>3885</v>
      </c>
      <c r="N151" s="274">
        <v>3998</v>
      </c>
      <c r="O151" s="275">
        <v>7883</v>
      </c>
      <c r="P151" s="273">
        <v>35.9</v>
      </c>
      <c r="Q151" s="274">
        <v>33.5</v>
      </c>
      <c r="R151" s="275">
        <v>34.700000000000003</v>
      </c>
      <c r="S151" s="273">
        <v>3885</v>
      </c>
      <c r="T151" s="274">
        <v>3998</v>
      </c>
      <c r="U151" s="275">
        <v>7883</v>
      </c>
      <c r="V151" s="273">
        <v>65</v>
      </c>
      <c r="W151" s="274">
        <v>48</v>
      </c>
      <c r="X151" s="275">
        <v>57</v>
      </c>
      <c r="Y151" s="273">
        <v>796</v>
      </c>
      <c r="Z151" s="274">
        <v>823</v>
      </c>
      <c r="AA151" s="275">
        <v>1619</v>
      </c>
      <c r="AB151" s="273">
        <v>68</v>
      </c>
      <c r="AC151" s="274">
        <v>52</v>
      </c>
      <c r="AD151" s="275">
        <v>60</v>
      </c>
      <c r="AE151" s="273">
        <v>796</v>
      </c>
      <c r="AF151" s="274">
        <v>823</v>
      </c>
      <c r="AG151" s="275">
        <v>1619</v>
      </c>
      <c r="AH151" s="273">
        <v>32.6</v>
      </c>
      <c r="AI151" s="274">
        <v>30.2</v>
      </c>
      <c r="AJ151" s="275">
        <v>31.4</v>
      </c>
      <c r="AK151" s="273">
        <v>796</v>
      </c>
      <c r="AL151" s="274">
        <v>823</v>
      </c>
      <c r="AM151" s="275">
        <v>1619</v>
      </c>
      <c r="AN151" s="273">
        <v>75</v>
      </c>
      <c r="AO151" s="274">
        <v>60</v>
      </c>
      <c r="AP151" s="275">
        <v>68</v>
      </c>
      <c r="AQ151" s="273">
        <v>4752</v>
      </c>
      <c r="AR151" s="274">
        <v>4901</v>
      </c>
      <c r="AS151" s="275">
        <v>9653</v>
      </c>
      <c r="AT151" s="273">
        <v>77</v>
      </c>
      <c r="AU151" s="274">
        <v>63</v>
      </c>
      <c r="AV151" s="275">
        <v>70</v>
      </c>
      <c r="AW151" s="273">
        <v>4752</v>
      </c>
      <c r="AX151" s="274">
        <v>4901</v>
      </c>
      <c r="AY151" s="275">
        <v>9653</v>
      </c>
      <c r="AZ151" s="273">
        <v>35.299999999999997</v>
      </c>
      <c r="BA151" s="274">
        <v>32.9</v>
      </c>
      <c r="BB151" s="275">
        <v>34.1</v>
      </c>
      <c r="BC151" s="273">
        <v>4752</v>
      </c>
      <c r="BD151" s="274">
        <v>4901</v>
      </c>
      <c r="BE151" s="275">
        <v>9653</v>
      </c>
    </row>
    <row r="152" spans="1:57" x14ac:dyDescent="0.35">
      <c r="A152" t="s">
        <v>49</v>
      </c>
      <c r="B152" t="s">
        <v>294</v>
      </c>
      <c r="C152" t="s">
        <v>408</v>
      </c>
      <c r="D152" s="273">
        <v>78</v>
      </c>
      <c r="E152" s="274">
        <v>65</v>
      </c>
      <c r="F152" s="275">
        <v>71</v>
      </c>
      <c r="G152" s="273">
        <v>2862</v>
      </c>
      <c r="H152" s="274">
        <v>2904</v>
      </c>
      <c r="I152" s="275">
        <v>5766</v>
      </c>
      <c r="J152" s="273">
        <v>78</v>
      </c>
      <c r="K152" s="274">
        <v>67</v>
      </c>
      <c r="L152" s="275">
        <v>73</v>
      </c>
      <c r="M152" s="273">
        <v>2862</v>
      </c>
      <c r="N152" s="274">
        <v>2904</v>
      </c>
      <c r="O152" s="275">
        <v>5766</v>
      </c>
      <c r="P152" s="273">
        <v>35.700000000000003</v>
      </c>
      <c r="Q152" s="274">
        <v>33.799999999999997</v>
      </c>
      <c r="R152" s="275">
        <v>34.799999999999997</v>
      </c>
      <c r="S152" s="273">
        <v>2862</v>
      </c>
      <c r="T152" s="274">
        <v>2904</v>
      </c>
      <c r="U152" s="275">
        <v>5766</v>
      </c>
      <c r="V152" s="273">
        <v>69</v>
      </c>
      <c r="W152" s="274">
        <v>50</v>
      </c>
      <c r="X152" s="275">
        <v>60</v>
      </c>
      <c r="Y152" s="273">
        <v>165</v>
      </c>
      <c r="Z152" s="274">
        <v>164</v>
      </c>
      <c r="AA152" s="275">
        <v>329</v>
      </c>
      <c r="AB152" s="273">
        <v>70</v>
      </c>
      <c r="AC152" s="274">
        <v>52</v>
      </c>
      <c r="AD152" s="275">
        <v>61</v>
      </c>
      <c r="AE152" s="273">
        <v>165</v>
      </c>
      <c r="AF152" s="274">
        <v>164</v>
      </c>
      <c r="AG152" s="275">
        <v>329</v>
      </c>
      <c r="AH152" s="273">
        <v>33.700000000000003</v>
      </c>
      <c r="AI152" s="274">
        <v>30.6</v>
      </c>
      <c r="AJ152" s="275">
        <v>32.200000000000003</v>
      </c>
      <c r="AK152" s="273">
        <v>165</v>
      </c>
      <c r="AL152" s="274">
        <v>164</v>
      </c>
      <c r="AM152" s="275">
        <v>329</v>
      </c>
      <c r="AN152" s="273">
        <v>77</v>
      </c>
      <c r="AO152" s="274">
        <v>64</v>
      </c>
      <c r="AP152" s="275">
        <v>70</v>
      </c>
      <c r="AQ152" s="273">
        <v>3077</v>
      </c>
      <c r="AR152" s="274">
        <v>3119</v>
      </c>
      <c r="AS152" s="275">
        <v>6196</v>
      </c>
      <c r="AT152" s="273">
        <v>78</v>
      </c>
      <c r="AU152" s="274">
        <v>66</v>
      </c>
      <c r="AV152" s="275">
        <v>72</v>
      </c>
      <c r="AW152" s="273">
        <v>3077</v>
      </c>
      <c r="AX152" s="274">
        <v>3119</v>
      </c>
      <c r="AY152" s="275">
        <v>6196</v>
      </c>
      <c r="AZ152" s="273">
        <v>35.6</v>
      </c>
      <c r="BA152" s="274">
        <v>33.700000000000003</v>
      </c>
      <c r="BB152" s="275">
        <v>34.6</v>
      </c>
      <c r="BC152" s="273">
        <v>3077</v>
      </c>
      <c r="BD152" s="274">
        <v>3119</v>
      </c>
      <c r="BE152" s="275">
        <v>6196</v>
      </c>
    </row>
    <row r="153" spans="1:57" x14ac:dyDescent="0.35">
      <c r="A153" t="s">
        <v>62</v>
      </c>
      <c r="B153" t="s">
        <v>307</v>
      </c>
      <c r="C153" t="s">
        <v>299</v>
      </c>
      <c r="D153" s="273">
        <v>76</v>
      </c>
      <c r="E153" s="274">
        <v>59</v>
      </c>
      <c r="F153" s="275">
        <v>67</v>
      </c>
      <c r="G153" s="273">
        <v>4285</v>
      </c>
      <c r="H153" s="274">
        <v>4644</v>
      </c>
      <c r="I153" s="275">
        <v>8929</v>
      </c>
      <c r="J153" s="273">
        <v>78</v>
      </c>
      <c r="K153" s="274">
        <v>62</v>
      </c>
      <c r="L153" s="275">
        <v>69</v>
      </c>
      <c r="M153" s="273">
        <v>4285</v>
      </c>
      <c r="N153" s="274">
        <v>4644</v>
      </c>
      <c r="O153" s="275">
        <v>8929</v>
      </c>
      <c r="P153" s="273">
        <v>35</v>
      </c>
      <c r="Q153" s="274">
        <v>32.700000000000003</v>
      </c>
      <c r="R153" s="275">
        <v>33.799999999999997</v>
      </c>
      <c r="S153" s="273">
        <v>4285</v>
      </c>
      <c r="T153" s="274">
        <v>4644</v>
      </c>
      <c r="U153" s="275">
        <v>8929</v>
      </c>
      <c r="V153" s="273">
        <v>62</v>
      </c>
      <c r="W153" s="274">
        <v>44</v>
      </c>
      <c r="X153" s="275">
        <v>53</v>
      </c>
      <c r="Y153" s="273">
        <v>330</v>
      </c>
      <c r="Z153" s="274">
        <v>388</v>
      </c>
      <c r="AA153" s="275">
        <v>718</v>
      </c>
      <c r="AB153" s="273">
        <v>65</v>
      </c>
      <c r="AC153" s="274">
        <v>48</v>
      </c>
      <c r="AD153" s="275">
        <v>55</v>
      </c>
      <c r="AE153" s="273">
        <v>330</v>
      </c>
      <c r="AF153" s="274">
        <v>388</v>
      </c>
      <c r="AG153" s="275">
        <v>718</v>
      </c>
      <c r="AH153" s="273">
        <v>32.299999999999997</v>
      </c>
      <c r="AI153" s="274">
        <v>29.3</v>
      </c>
      <c r="AJ153" s="275">
        <v>30.7</v>
      </c>
      <c r="AK153" s="273">
        <v>330</v>
      </c>
      <c r="AL153" s="274">
        <v>388</v>
      </c>
      <c r="AM153" s="275">
        <v>718</v>
      </c>
      <c r="AN153" s="273">
        <v>75</v>
      </c>
      <c r="AO153" s="274">
        <v>58</v>
      </c>
      <c r="AP153" s="275">
        <v>66</v>
      </c>
      <c r="AQ153" s="273">
        <v>4682</v>
      </c>
      <c r="AR153" s="274">
        <v>5093</v>
      </c>
      <c r="AS153" s="275">
        <v>9775</v>
      </c>
      <c r="AT153" s="273">
        <v>76</v>
      </c>
      <c r="AU153" s="274">
        <v>61</v>
      </c>
      <c r="AV153" s="275">
        <v>68</v>
      </c>
      <c r="AW153" s="273">
        <v>4682</v>
      </c>
      <c r="AX153" s="274">
        <v>5093</v>
      </c>
      <c r="AY153" s="275">
        <v>9775</v>
      </c>
      <c r="AZ153" s="273">
        <v>34.799999999999997</v>
      </c>
      <c r="BA153" s="274">
        <v>32.4</v>
      </c>
      <c r="BB153" s="275">
        <v>33.6</v>
      </c>
      <c r="BC153" s="273">
        <v>4682</v>
      </c>
      <c r="BD153" s="274">
        <v>5093</v>
      </c>
      <c r="BE153" s="275">
        <v>9775</v>
      </c>
    </row>
    <row r="154" spans="1:57" x14ac:dyDescent="0.35">
      <c r="A154" t="s">
        <v>137</v>
      </c>
      <c r="B154" t="s">
        <v>382</v>
      </c>
      <c r="C154" t="s">
        <v>372</v>
      </c>
      <c r="D154" s="273">
        <v>82</v>
      </c>
      <c r="E154" s="274">
        <v>65</v>
      </c>
      <c r="F154" s="275">
        <v>73</v>
      </c>
      <c r="G154" s="273">
        <v>3184</v>
      </c>
      <c r="H154" s="274">
        <v>3369</v>
      </c>
      <c r="I154" s="275">
        <v>6553</v>
      </c>
      <c r="J154" s="273">
        <v>83</v>
      </c>
      <c r="K154" s="274">
        <v>67</v>
      </c>
      <c r="L154" s="275">
        <v>75</v>
      </c>
      <c r="M154" s="273">
        <v>3184</v>
      </c>
      <c r="N154" s="274">
        <v>3369</v>
      </c>
      <c r="O154" s="275">
        <v>6553</v>
      </c>
      <c r="P154" s="273">
        <v>36.4</v>
      </c>
      <c r="Q154" s="274">
        <v>33.9</v>
      </c>
      <c r="R154" s="275">
        <v>35.1</v>
      </c>
      <c r="S154" s="273">
        <v>3184</v>
      </c>
      <c r="T154" s="274">
        <v>3369</v>
      </c>
      <c r="U154" s="275">
        <v>6553</v>
      </c>
      <c r="V154" s="273">
        <v>68</v>
      </c>
      <c r="W154" s="274">
        <v>57</v>
      </c>
      <c r="X154" s="275">
        <v>62</v>
      </c>
      <c r="Y154" s="273">
        <v>555</v>
      </c>
      <c r="Z154" s="274">
        <v>579</v>
      </c>
      <c r="AA154" s="275">
        <v>1134</v>
      </c>
      <c r="AB154" s="273">
        <v>70</v>
      </c>
      <c r="AC154" s="274">
        <v>59</v>
      </c>
      <c r="AD154" s="275">
        <v>64</v>
      </c>
      <c r="AE154" s="273">
        <v>555</v>
      </c>
      <c r="AF154" s="274">
        <v>579</v>
      </c>
      <c r="AG154" s="275">
        <v>1134</v>
      </c>
      <c r="AH154" s="273">
        <v>33.6</v>
      </c>
      <c r="AI154" s="274">
        <v>31.9</v>
      </c>
      <c r="AJ154" s="275">
        <v>32.700000000000003</v>
      </c>
      <c r="AK154" s="273">
        <v>555</v>
      </c>
      <c r="AL154" s="274">
        <v>579</v>
      </c>
      <c r="AM154" s="275">
        <v>1134</v>
      </c>
      <c r="AN154" s="273">
        <v>79</v>
      </c>
      <c r="AO154" s="274">
        <v>64</v>
      </c>
      <c r="AP154" s="275">
        <v>71</v>
      </c>
      <c r="AQ154" s="273">
        <v>3833</v>
      </c>
      <c r="AR154" s="274">
        <v>4047</v>
      </c>
      <c r="AS154" s="275">
        <v>7880</v>
      </c>
      <c r="AT154" s="273">
        <v>80</v>
      </c>
      <c r="AU154" s="274">
        <v>66</v>
      </c>
      <c r="AV154" s="275">
        <v>73</v>
      </c>
      <c r="AW154" s="273">
        <v>3833</v>
      </c>
      <c r="AX154" s="274">
        <v>4047</v>
      </c>
      <c r="AY154" s="275">
        <v>7880</v>
      </c>
      <c r="AZ154" s="273">
        <v>35.9</v>
      </c>
      <c r="BA154" s="274">
        <v>33.6</v>
      </c>
      <c r="BB154" s="275">
        <v>34.700000000000003</v>
      </c>
      <c r="BC154" s="273">
        <v>3833</v>
      </c>
      <c r="BD154" s="274">
        <v>4047</v>
      </c>
      <c r="BE154" s="275">
        <v>7880</v>
      </c>
    </row>
    <row r="155" spans="1:57" x14ac:dyDescent="0.35">
      <c r="A155" t="s">
        <v>159</v>
      </c>
      <c r="B155" t="s">
        <v>403</v>
      </c>
      <c r="C155" t="s">
        <v>392</v>
      </c>
      <c r="D155" s="273">
        <v>78</v>
      </c>
      <c r="E155" s="274">
        <v>65</v>
      </c>
      <c r="F155" s="275">
        <v>71</v>
      </c>
      <c r="G155" s="273">
        <v>2677</v>
      </c>
      <c r="H155" s="274">
        <v>2760</v>
      </c>
      <c r="I155" s="275">
        <v>5437</v>
      </c>
      <c r="J155" s="273">
        <v>79</v>
      </c>
      <c r="K155" s="274">
        <v>66</v>
      </c>
      <c r="L155" s="275">
        <v>72</v>
      </c>
      <c r="M155" s="273">
        <v>2677</v>
      </c>
      <c r="N155" s="274">
        <v>2760</v>
      </c>
      <c r="O155" s="275">
        <v>5437</v>
      </c>
      <c r="P155" s="273">
        <v>35.799999999999997</v>
      </c>
      <c r="Q155" s="274">
        <v>33.9</v>
      </c>
      <c r="R155" s="275">
        <v>34.799999999999997</v>
      </c>
      <c r="S155" s="273">
        <v>2677</v>
      </c>
      <c r="T155" s="274">
        <v>2760</v>
      </c>
      <c r="U155" s="275">
        <v>5437</v>
      </c>
      <c r="V155" s="273">
        <v>68</v>
      </c>
      <c r="W155" s="274">
        <v>50</v>
      </c>
      <c r="X155" s="275">
        <v>58</v>
      </c>
      <c r="Y155" s="273">
        <v>200</v>
      </c>
      <c r="Z155" s="274">
        <v>228</v>
      </c>
      <c r="AA155" s="275">
        <v>428</v>
      </c>
      <c r="AB155" s="273">
        <v>69</v>
      </c>
      <c r="AC155" s="274">
        <v>51</v>
      </c>
      <c r="AD155" s="275">
        <v>59</v>
      </c>
      <c r="AE155" s="273">
        <v>200</v>
      </c>
      <c r="AF155" s="274">
        <v>228</v>
      </c>
      <c r="AG155" s="275">
        <v>428</v>
      </c>
      <c r="AH155" s="273">
        <v>34.1</v>
      </c>
      <c r="AI155" s="274">
        <v>30.9</v>
      </c>
      <c r="AJ155" s="275">
        <v>32.4</v>
      </c>
      <c r="AK155" s="273">
        <v>200</v>
      </c>
      <c r="AL155" s="274">
        <v>228</v>
      </c>
      <c r="AM155" s="275">
        <v>428</v>
      </c>
      <c r="AN155" s="273">
        <v>77</v>
      </c>
      <c r="AO155" s="274">
        <v>63</v>
      </c>
      <c r="AP155" s="275">
        <v>70</v>
      </c>
      <c r="AQ155" s="273">
        <v>2925</v>
      </c>
      <c r="AR155" s="274">
        <v>3035</v>
      </c>
      <c r="AS155" s="275">
        <v>5960</v>
      </c>
      <c r="AT155" s="273">
        <v>78</v>
      </c>
      <c r="AU155" s="274">
        <v>65</v>
      </c>
      <c r="AV155" s="275">
        <v>71</v>
      </c>
      <c r="AW155" s="273">
        <v>2925</v>
      </c>
      <c r="AX155" s="274">
        <v>3035</v>
      </c>
      <c r="AY155" s="275">
        <v>5960</v>
      </c>
      <c r="AZ155" s="273">
        <v>35.6</v>
      </c>
      <c r="BA155" s="274">
        <v>33.700000000000003</v>
      </c>
      <c r="BB155" s="275">
        <v>34.6</v>
      </c>
      <c r="BC155" s="273">
        <v>2925</v>
      </c>
      <c r="BD155" s="274">
        <v>3035</v>
      </c>
      <c r="BE155" s="275">
        <v>5960</v>
      </c>
    </row>
    <row r="156" spans="1:57" x14ac:dyDescent="0.35">
      <c r="A156" t="s">
        <v>72</v>
      </c>
      <c r="B156" t="s">
        <v>317</v>
      </c>
      <c r="C156" t="s">
        <v>309</v>
      </c>
      <c r="D156" s="273">
        <v>82</v>
      </c>
      <c r="E156" s="274">
        <v>67</v>
      </c>
      <c r="F156" s="275">
        <v>74</v>
      </c>
      <c r="G156" s="273">
        <v>4255</v>
      </c>
      <c r="H156" s="274">
        <v>4502</v>
      </c>
      <c r="I156" s="275">
        <v>8757</v>
      </c>
      <c r="J156" s="273">
        <v>83</v>
      </c>
      <c r="K156" s="274">
        <v>69</v>
      </c>
      <c r="L156" s="275">
        <v>75</v>
      </c>
      <c r="M156" s="273">
        <v>4255</v>
      </c>
      <c r="N156" s="274">
        <v>4502</v>
      </c>
      <c r="O156" s="275">
        <v>8757</v>
      </c>
      <c r="P156" s="273">
        <v>37.700000000000003</v>
      </c>
      <c r="Q156" s="274">
        <v>34.6</v>
      </c>
      <c r="R156" s="275">
        <v>36.1</v>
      </c>
      <c r="S156" s="273">
        <v>4255</v>
      </c>
      <c r="T156" s="274">
        <v>4502</v>
      </c>
      <c r="U156" s="275">
        <v>8757</v>
      </c>
      <c r="V156" s="273">
        <v>70</v>
      </c>
      <c r="W156" s="274">
        <v>53</v>
      </c>
      <c r="X156" s="275">
        <v>62</v>
      </c>
      <c r="Y156" s="273">
        <v>400</v>
      </c>
      <c r="Z156" s="274">
        <v>357</v>
      </c>
      <c r="AA156" s="275">
        <v>757</v>
      </c>
      <c r="AB156" s="273">
        <v>72</v>
      </c>
      <c r="AC156" s="274">
        <v>57</v>
      </c>
      <c r="AD156" s="275">
        <v>65</v>
      </c>
      <c r="AE156" s="273">
        <v>400</v>
      </c>
      <c r="AF156" s="274">
        <v>357</v>
      </c>
      <c r="AG156" s="275">
        <v>757</v>
      </c>
      <c r="AH156" s="273">
        <v>34.6</v>
      </c>
      <c r="AI156" s="274">
        <v>30.7</v>
      </c>
      <c r="AJ156" s="275">
        <v>32.700000000000003</v>
      </c>
      <c r="AK156" s="273">
        <v>400</v>
      </c>
      <c r="AL156" s="274">
        <v>357</v>
      </c>
      <c r="AM156" s="275">
        <v>757</v>
      </c>
      <c r="AN156" s="273">
        <v>81</v>
      </c>
      <c r="AO156" s="274">
        <v>66</v>
      </c>
      <c r="AP156" s="275">
        <v>73</v>
      </c>
      <c r="AQ156" s="273">
        <v>4685</v>
      </c>
      <c r="AR156" s="274">
        <v>4887</v>
      </c>
      <c r="AS156" s="275">
        <v>9572</v>
      </c>
      <c r="AT156" s="273">
        <v>82</v>
      </c>
      <c r="AU156" s="274">
        <v>68</v>
      </c>
      <c r="AV156" s="275">
        <v>74</v>
      </c>
      <c r="AW156" s="273">
        <v>4685</v>
      </c>
      <c r="AX156" s="274">
        <v>4887</v>
      </c>
      <c r="AY156" s="275">
        <v>9572</v>
      </c>
      <c r="AZ156" s="273">
        <v>37.4</v>
      </c>
      <c r="BA156" s="274">
        <v>34.299999999999997</v>
      </c>
      <c r="BB156" s="275">
        <v>35.799999999999997</v>
      </c>
      <c r="BC156" s="273">
        <v>4685</v>
      </c>
      <c r="BD156" s="274">
        <v>4887</v>
      </c>
      <c r="BE156" s="275">
        <v>9572</v>
      </c>
    </row>
    <row r="157" spans="1:57" x14ac:dyDescent="0.35">
      <c r="A157" t="s">
        <v>89</v>
      </c>
      <c r="B157" t="s">
        <v>334</v>
      </c>
      <c r="C157" t="s">
        <v>324</v>
      </c>
      <c r="D157" s="273">
        <v>79</v>
      </c>
      <c r="E157" s="274">
        <v>63</v>
      </c>
      <c r="F157" s="275">
        <v>71</v>
      </c>
      <c r="G157" s="273">
        <v>3584</v>
      </c>
      <c r="H157" s="274">
        <v>3801</v>
      </c>
      <c r="I157" s="275">
        <v>7385</v>
      </c>
      <c r="J157" s="273">
        <v>81</v>
      </c>
      <c r="K157" s="274">
        <v>66</v>
      </c>
      <c r="L157" s="275">
        <v>73</v>
      </c>
      <c r="M157" s="273">
        <v>3584</v>
      </c>
      <c r="N157" s="274">
        <v>3801</v>
      </c>
      <c r="O157" s="275">
        <v>7385</v>
      </c>
      <c r="P157" s="273">
        <v>35.9</v>
      </c>
      <c r="Q157" s="274">
        <v>33.799999999999997</v>
      </c>
      <c r="R157" s="275">
        <v>34.799999999999997</v>
      </c>
      <c r="S157" s="273">
        <v>3584</v>
      </c>
      <c r="T157" s="274">
        <v>3801</v>
      </c>
      <c r="U157" s="275">
        <v>7385</v>
      </c>
      <c r="V157" s="273">
        <v>65</v>
      </c>
      <c r="W157" s="274">
        <v>47</v>
      </c>
      <c r="X157" s="275">
        <v>56</v>
      </c>
      <c r="Y157" s="273">
        <v>360</v>
      </c>
      <c r="Z157" s="274">
        <v>401</v>
      </c>
      <c r="AA157" s="275">
        <v>761</v>
      </c>
      <c r="AB157" s="273">
        <v>66</v>
      </c>
      <c r="AC157" s="274">
        <v>51</v>
      </c>
      <c r="AD157" s="275">
        <v>58</v>
      </c>
      <c r="AE157" s="273">
        <v>360</v>
      </c>
      <c r="AF157" s="274">
        <v>401</v>
      </c>
      <c r="AG157" s="275">
        <v>761</v>
      </c>
      <c r="AH157" s="273">
        <v>33.1</v>
      </c>
      <c r="AI157" s="274">
        <v>30.2</v>
      </c>
      <c r="AJ157" s="275">
        <v>31.6</v>
      </c>
      <c r="AK157" s="273">
        <v>360</v>
      </c>
      <c r="AL157" s="274">
        <v>401</v>
      </c>
      <c r="AM157" s="275">
        <v>761</v>
      </c>
      <c r="AN157" s="273">
        <v>77</v>
      </c>
      <c r="AO157" s="274">
        <v>61</v>
      </c>
      <c r="AP157" s="275">
        <v>69</v>
      </c>
      <c r="AQ157" s="273">
        <v>4032</v>
      </c>
      <c r="AR157" s="274">
        <v>4269</v>
      </c>
      <c r="AS157" s="275">
        <v>8301</v>
      </c>
      <c r="AT157" s="273">
        <v>78</v>
      </c>
      <c r="AU157" s="274">
        <v>64</v>
      </c>
      <c r="AV157" s="275">
        <v>71</v>
      </c>
      <c r="AW157" s="273">
        <v>4032</v>
      </c>
      <c r="AX157" s="274">
        <v>4269</v>
      </c>
      <c r="AY157" s="275">
        <v>8301</v>
      </c>
      <c r="AZ157" s="273">
        <v>35.5</v>
      </c>
      <c r="BA157" s="274">
        <v>33.299999999999997</v>
      </c>
      <c r="BB157" s="275">
        <v>34.4</v>
      </c>
      <c r="BC157" s="273">
        <v>4032</v>
      </c>
      <c r="BD157" s="274">
        <v>4269</v>
      </c>
      <c r="BE157" s="275">
        <v>8301</v>
      </c>
    </row>
    <row r="158" spans="1:57" x14ac:dyDescent="0.35">
      <c r="A158" t="s">
        <v>142</v>
      </c>
      <c r="B158" t="s">
        <v>387</v>
      </c>
      <c r="C158" t="s">
        <v>372</v>
      </c>
      <c r="D158" s="273">
        <v>85</v>
      </c>
      <c r="E158" s="274">
        <v>72</v>
      </c>
      <c r="F158" s="275">
        <v>78</v>
      </c>
      <c r="G158" s="273">
        <v>5659</v>
      </c>
      <c r="H158" s="274">
        <v>5896</v>
      </c>
      <c r="I158" s="275">
        <v>11555</v>
      </c>
      <c r="J158" s="273">
        <v>85</v>
      </c>
      <c r="K158" s="274">
        <v>72</v>
      </c>
      <c r="L158" s="275">
        <v>79</v>
      </c>
      <c r="M158" s="273">
        <v>5659</v>
      </c>
      <c r="N158" s="274">
        <v>5896</v>
      </c>
      <c r="O158" s="275">
        <v>11555</v>
      </c>
      <c r="P158" s="273">
        <v>38</v>
      </c>
      <c r="Q158" s="274">
        <v>35.799999999999997</v>
      </c>
      <c r="R158" s="275">
        <v>36.9</v>
      </c>
      <c r="S158" s="273">
        <v>5659</v>
      </c>
      <c r="T158" s="274">
        <v>5896</v>
      </c>
      <c r="U158" s="275">
        <v>11555</v>
      </c>
      <c r="V158" s="273">
        <v>77</v>
      </c>
      <c r="W158" s="274">
        <v>62</v>
      </c>
      <c r="X158" s="275">
        <v>69</v>
      </c>
      <c r="Y158" s="273">
        <v>907</v>
      </c>
      <c r="Z158" s="274">
        <v>989</v>
      </c>
      <c r="AA158" s="275">
        <v>1896</v>
      </c>
      <c r="AB158" s="273">
        <v>79</v>
      </c>
      <c r="AC158" s="274">
        <v>63</v>
      </c>
      <c r="AD158" s="275">
        <v>71</v>
      </c>
      <c r="AE158" s="273">
        <v>907</v>
      </c>
      <c r="AF158" s="274">
        <v>989</v>
      </c>
      <c r="AG158" s="275">
        <v>1896</v>
      </c>
      <c r="AH158" s="273">
        <v>35.9</v>
      </c>
      <c r="AI158" s="274">
        <v>33.1</v>
      </c>
      <c r="AJ158" s="275">
        <v>34.5</v>
      </c>
      <c r="AK158" s="273">
        <v>907</v>
      </c>
      <c r="AL158" s="274">
        <v>989</v>
      </c>
      <c r="AM158" s="275">
        <v>1896</v>
      </c>
      <c r="AN158" s="273">
        <v>84</v>
      </c>
      <c r="AO158" s="274">
        <v>70</v>
      </c>
      <c r="AP158" s="275">
        <v>77</v>
      </c>
      <c r="AQ158" s="273">
        <v>6827</v>
      </c>
      <c r="AR158" s="274">
        <v>7192</v>
      </c>
      <c r="AS158" s="275">
        <v>14019</v>
      </c>
      <c r="AT158" s="273">
        <v>84</v>
      </c>
      <c r="AU158" s="274">
        <v>71</v>
      </c>
      <c r="AV158" s="275">
        <v>77</v>
      </c>
      <c r="AW158" s="273">
        <v>6827</v>
      </c>
      <c r="AX158" s="274">
        <v>7192</v>
      </c>
      <c r="AY158" s="275">
        <v>14019</v>
      </c>
      <c r="AZ158" s="273">
        <v>37.700000000000003</v>
      </c>
      <c r="BA158" s="274">
        <v>35.4</v>
      </c>
      <c r="BB158" s="275">
        <v>36.5</v>
      </c>
      <c r="BC158" s="273">
        <v>6827</v>
      </c>
      <c r="BD158" s="274">
        <v>7192</v>
      </c>
      <c r="BE158" s="275">
        <v>14019</v>
      </c>
    </row>
    <row r="159" spans="1:57" x14ac:dyDescent="0.35">
      <c r="A159" t="s">
        <v>76</v>
      </c>
      <c r="B159" t="s">
        <v>321</v>
      </c>
      <c r="C159" t="s">
        <v>309</v>
      </c>
      <c r="D159" s="273">
        <v>80</v>
      </c>
      <c r="E159" s="274">
        <v>64</v>
      </c>
      <c r="F159" s="275">
        <v>72</v>
      </c>
      <c r="G159" s="273">
        <v>2854</v>
      </c>
      <c r="H159" s="274">
        <v>2873</v>
      </c>
      <c r="I159" s="275">
        <v>5727</v>
      </c>
      <c r="J159" s="273">
        <v>81</v>
      </c>
      <c r="K159" s="274">
        <v>66</v>
      </c>
      <c r="L159" s="275">
        <v>74</v>
      </c>
      <c r="M159" s="273">
        <v>2854</v>
      </c>
      <c r="N159" s="274">
        <v>2873</v>
      </c>
      <c r="O159" s="275">
        <v>5727</v>
      </c>
      <c r="P159" s="273">
        <v>35.9</v>
      </c>
      <c r="Q159" s="274">
        <v>33.299999999999997</v>
      </c>
      <c r="R159" s="275">
        <v>34.6</v>
      </c>
      <c r="S159" s="273">
        <v>2854</v>
      </c>
      <c r="T159" s="274">
        <v>2873</v>
      </c>
      <c r="U159" s="275">
        <v>5727</v>
      </c>
      <c r="V159" s="273">
        <v>71</v>
      </c>
      <c r="W159" s="274">
        <v>54</v>
      </c>
      <c r="X159" s="275">
        <v>62</v>
      </c>
      <c r="Y159" s="273">
        <v>342</v>
      </c>
      <c r="Z159" s="274">
        <v>412</v>
      </c>
      <c r="AA159" s="275">
        <v>754</v>
      </c>
      <c r="AB159" s="273">
        <v>74</v>
      </c>
      <c r="AC159" s="274">
        <v>58</v>
      </c>
      <c r="AD159" s="275">
        <v>66</v>
      </c>
      <c r="AE159" s="273">
        <v>342</v>
      </c>
      <c r="AF159" s="274">
        <v>412</v>
      </c>
      <c r="AG159" s="275">
        <v>754</v>
      </c>
      <c r="AH159" s="273">
        <v>33.799999999999997</v>
      </c>
      <c r="AI159" s="274">
        <v>31.1</v>
      </c>
      <c r="AJ159" s="275">
        <v>32.299999999999997</v>
      </c>
      <c r="AK159" s="273">
        <v>342</v>
      </c>
      <c r="AL159" s="274">
        <v>412</v>
      </c>
      <c r="AM159" s="275">
        <v>754</v>
      </c>
      <c r="AN159" s="273">
        <v>79</v>
      </c>
      <c r="AO159" s="274">
        <v>62</v>
      </c>
      <c r="AP159" s="275">
        <v>71</v>
      </c>
      <c r="AQ159" s="273">
        <v>3263</v>
      </c>
      <c r="AR159" s="274">
        <v>3342</v>
      </c>
      <c r="AS159" s="275">
        <v>6605</v>
      </c>
      <c r="AT159" s="273">
        <v>80</v>
      </c>
      <c r="AU159" s="274">
        <v>65</v>
      </c>
      <c r="AV159" s="275">
        <v>73</v>
      </c>
      <c r="AW159" s="273">
        <v>3263</v>
      </c>
      <c r="AX159" s="274">
        <v>3342</v>
      </c>
      <c r="AY159" s="275">
        <v>6605</v>
      </c>
      <c r="AZ159" s="273">
        <v>35.6</v>
      </c>
      <c r="BA159" s="274">
        <v>33</v>
      </c>
      <c r="BB159" s="275">
        <v>34.299999999999997</v>
      </c>
      <c r="BC159" s="273">
        <v>3263</v>
      </c>
      <c r="BD159" s="274">
        <v>3342</v>
      </c>
      <c r="BE159" s="275">
        <v>6605</v>
      </c>
    </row>
    <row r="160" spans="1:57" x14ac:dyDescent="0.35">
      <c r="A160" t="s">
        <v>144</v>
      </c>
      <c r="B160" t="s">
        <v>389</v>
      </c>
      <c r="C160" t="s">
        <v>372</v>
      </c>
      <c r="D160" s="273">
        <v>79</v>
      </c>
      <c r="E160" s="274">
        <v>63</v>
      </c>
      <c r="F160" s="275">
        <v>71</v>
      </c>
      <c r="G160" s="273">
        <v>4159</v>
      </c>
      <c r="H160" s="274">
        <v>4378</v>
      </c>
      <c r="I160" s="275">
        <v>8537</v>
      </c>
      <c r="J160" s="273">
        <v>80</v>
      </c>
      <c r="K160" s="274">
        <v>66</v>
      </c>
      <c r="L160" s="275">
        <v>73</v>
      </c>
      <c r="M160" s="273">
        <v>4159</v>
      </c>
      <c r="N160" s="274">
        <v>4378</v>
      </c>
      <c r="O160" s="275">
        <v>8537</v>
      </c>
      <c r="P160" s="273">
        <v>34.700000000000003</v>
      </c>
      <c r="Q160" s="274">
        <v>33.1</v>
      </c>
      <c r="R160" s="275">
        <v>33.9</v>
      </c>
      <c r="S160" s="273">
        <v>4159</v>
      </c>
      <c r="T160" s="274">
        <v>4378</v>
      </c>
      <c r="U160" s="275">
        <v>8537</v>
      </c>
      <c r="V160" s="273">
        <v>68</v>
      </c>
      <c r="W160" s="274">
        <v>47</v>
      </c>
      <c r="X160" s="275">
        <v>57</v>
      </c>
      <c r="Y160" s="273">
        <v>498</v>
      </c>
      <c r="Z160" s="274">
        <v>552</v>
      </c>
      <c r="AA160" s="275">
        <v>1050</v>
      </c>
      <c r="AB160" s="273">
        <v>72</v>
      </c>
      <c r="AC160" s="274">
        <v>51</v>
      </c>
      <c r="AD160" s="275">
        <v>61</v>
      </c>
      <c r="AE160" s="273">
        <v>498</v>
      </c>
      <c r="AF160" s="274">
        <v>552</v>
      </c>
      <c r="AG160" s="275">
        <v>1050</v>
      </c>
      <c r="AH160" s="273">
        <v>32.6</v>
      </c>
      <c r="AI160" s="274">
        <v>29.8</v>
      </c>
      <c r="AJ160" s="275">
        <v>31.2</v>
      </c>
      <c r="AK160" s="273">
        <v>498</v>
      </c>
      <c r="AL160" s="274">
        <v>552</v>
      </c>
      <c r="AM160" s="275">
        <v>1050</v>
      </c>
      <c r="AN160" s="273">
        <v>77</v>
      </c>
      <c r="AO160" s="274">
        <v>61</v>
      </c>
      <c r="AP160" s="275">
        <v>69</v>
      </c>
      <c r="AQ160" s="273">
        <v>4764</v>
      </c>
      <c r="AR160" s="274">
        <v>5039</v>
      </c>
      <c r="AS160" s="275">
        <v>9803</v>
      </c>
      <c r="AT160" s="273">
        <v>78</v>
      </c>
      <c r="AU160" s="274">
        <v>63</v>
      </c>
      <c r="AV160" s="275">
        <v>71</v>
      </c>
      <c r="AW160" s="273">
        <v>4764</v>
      </c>
      <c r="AX160" s="274">
        <v>5039</v>
      </c>
      <c r="AY160" s="275">
        <v>9803</v>
      </c>
      <c r="AZ160" s="273">
        <v>34.5</v>
      </c>
      <c r="BA160" s="274">
        <v>32.700000000000003</v>
      </c>
      <c r="BB160" s="275">
        <v>33.6</v>
      </c>
      <c r="BC160" s="273">
        <v>4764</v>
      </c>
      <c r="BD160" s="274">
        <v>5039</v>
      </c>
      <c r="BE160" s="275">
        <v>9803</v>
      </c>
    </row>
    <row r="161" spans="1:57" x14ac:dyDescent="0.35">
      <c r="A161" t="s">
        <v>78</v>
      </c>
      <c r="B161" t="s">
        <v>323</v>
      </c>
      <c r="C161" t="s">
        <v>309</v>
      </c>
      <c r="D161" s="273">
        <v>77</v>
      </c>
      <c r="E161" s="274">
        <v>63</v>
      </c>
      <c r="F161" s="275">
        <v>70</v>
      </c>
      <c r="G161" s="273">
        <v>2943</v>
      </c>
      <c r="H161" s="274">
        <v>3033</v>
      </c>
      <c r="I161" s="275">
        <v>5976</v>
      </c>
      <c r="J161" s="273">
        <v>77</v>
      </c>
      <c r="K161" s="274">
        <v>65</v>
      </c>
      <c r="L161" s="275">
        <v>71</v>
      </c>
      <c r="M161" s="273">
        <v>2943</v>
      </c>
      <c r="N161" s="274">
        <v>3033</v>
      </c>
      <c r="O161" s="275">
        <v>5976</v>
      </c>
      <c r="P161" s="273">
        <v>35.5</v>
      </c>
      <c r="Q161" s="274">
        <v>33.6</v>
      </c>
      <c r="R161" s="275">
        <v>34.6</v>
      </c>
      <c r="S161" s="273">
        <v>2943</v>
      </c>
      <c r="T161" s="274">
        <v>3033</v>
      </c>
      <c r="U161" s="275">
        <v>5976</v>
      </c>
      <c r="V161" s="273">
        <v>66</v>
      </c>
      <c r="W161" s="274">
        <v>45</v>
      </c>
      <c r="X161" s="275">
        <v>54</v>
      </c>
      <c r="Y161" s="273">
        <v>270</v>
      </c>
      <c r="Z161" s="274">
        <v>313</v>
      </c>
      <c r="AA161" s="275">
        <v>583</v>
      </c>
      <c r="AB161" s="273">
        <v>67</v>
      </c>
      <c r="AC161" s="274">
        <v>50</v>
      </c>
      <c r="AD161" s="275">
        <v>57</v>
      </c>
      <c r="AE161" s="273">
        <v>270</v>
      </c>
      <c r="AF161" s="274">
        <v>313</v>
      </c>
      <c r="AG161" s="275">
        <v>583</v>
      </c>
      <c r="AH161" s="273">
        <v>33.200000000000003</v>
      </c>
      <c r="AI161" s="274">
        <v>30.2</v>
      </c>
      <c r="AJ161" s="275">
        <v>31.6</v>
      </c>
      <c r="AK161" s="273">
        <v>270</v>
      </c>
      <c r="AL161" s="274">
        <v>313</v>
      </c>
      <c r="AM161" s="275">
        <v>583</v>
      </c>
      <c r="AN161" s="273">
        <v>76</v>
      </c>
      <c r="AO161" s="274">
        <v>61</v>
      </c>
      <c r="AP161" s="275">
        <v>68</v>
      </c>
      <c r="AQ161" s="273">
        <v>3258</v>
      </c>
      <c r="AR161" s="274">
        <v>3393</v>
      </c>
      <c r="AS161" s="275">
        <v>6651</v>
      </c>
      <c r="AT161" s="273">
        <v>76</v>
      </c>
      <c r="AU161" s="274">
        <v>63</v>
      </c>
      <c r="AV161" s="275">
        <v>70</v>
      </c>
      <c r="AW161" s="273">
        <v>3258</v>
      </c>
      <c r="AX161" s="274">
        <v>3393</v>
      </c>
      <c r="AY161" s="275">
        <v>6651</v>
      </c>
      <c r="AZ161" s="273">
        <v>35.4</v>
      </c>
      <c r="BA161" s="274">
        <v>33.299999999999997</v>
      </c>
      <c r="BB161" s="275">
        <v>34.299999999999997</v>
      </c>
      <c r="BC161" s="273">
        <v>3258</v>
      </c>
      <c r="BD161" s="274">
        <v>3393</v>
      </c>
      <c r="BE161" s="275">
        <v>6651</v>
      </c>
    </row>
    <row r="162" spans="1:57" x14ac:dyDescent="0.35">
      <c r="A162" t="s">
        <v>236</v>
      </c>
      <c r="D162" s="157"/>
      <c r="E162" s="157"/>
      <c r="F162" s="157"/>
      <c r="G162" s="157"/>
      <c r="H162" s="157"/>
      <c r="I162" s="157"/>
      <c r="J162" s="157"/>
      <c r="K162" s="157"/>
      <c r="L162" s="157"/>
      <c r="M162" s="157"/>
      <c r="N162" s="157"/>
      <c r="O162" s="157"/>
      <c r="P162" s="157"/>
      <c r="Q162" s="157"/>
      <c r="R162" s="157"/>
      <c r="S162" s="157"/>
      <c r="T162" s="157"/>
      <c r="U162" s="157"/>
      <c r="V162" s="157"/>
      <c r="W162" s="157"/>
      <c r="X162" s="157"/>
      <c r="Y162" s="157"/>
      <c r="Z162" s="157"/>
      <c r="AA162" s="157"/>
      <c r="AB162" s="157"/>
      <c r="AC162" s="157"/>
      <c r="AD162" s="157"/>
      <c r="AE162" s="157"/>
      <c r="AF162" s="157"/>
      <c r="AG162" s="157"/>
      <c r="AH162" s="157"/>
      <c r="AI162" s="157"/>
      <c r="AJ162" s="157"/>
      <c r="AK162" s="157"/>
      <c r="AL162" s="157"/>
      <c r="AM162" s="157"/>
      <c r="AN162" s="157"/>
      <c r="AO162" s="157"/>
      <c r="AP162" s="157"/>
      <c r="AQ162" s="157"/>
      <c r="AR162" s="157"/>
      <c r="AS162" s="157"/>
      <c r="AT162" s="157"/>
      <c r="AU162" s="157"/>
      <c r="AV162" s="157"/>
      <c r="AW162" s="157"/>
      <c r="AX162" s="157"/>
      <c r="AY162" s="157"/>
      <c r="AZ162" s="157"/>
      <c r="BA162" s="157"/>
      <c r="BB162" s="157"/>
      <c r="BC162" s="157"/>
      <c r="BD162" s="157"/>
      <c r="BE162" s="157"/>
    </row>
    <row r="163" spans="1:57" x14ac:dyDescent="0.35">
      <c r="A163" t="s">
        <v>3</v>
      </c>
      <c r="B163" t="s">
        <v>247</v>
      </c>
      <c r="D163" s="273">
        <v>78</v>
      </c>
      <c r="E163" s="274">
        <v>63</v>
      </c>
      <c r="F163" s="275">
        <v>70</v>
      </c>
      <c r="G163" s="273">
        <v>13780</v>
      </c>
      <c r="H163" s="274">
        <v>14430</v>
      </c>
      <c r="I163" s="275">
        <v>28220</v>
      </c>
      <c r="J163" s="273">
        <v>79</v>
      </c>
      <c r="K163" s="274">
        <v>65</v>
      </c>
      <c r="L163" s="275">
        <v>72</v>
      </c>
      <c r="M163" s="273">
        <v>13780</v>
      </c>
      <c r="N163" s="274">
        <v>14430</v>
      </c>
      <c r="O163" s="275">
        <v>28220</v>
      </c>
      <c r="P163" s="273">
        <v>36.4</v>
      </c>
      <c r="Q163" s="274">
        <v>33.6</v>
      </c>
      <c r="R163" s="275">
        <v>35</v>
      </c>
      <c r="S163" s="273">
        <v>13780</v>
      </c>
      <c r="T163" s="274">
        <v>14430</v>
      </c>
      <c r="U163" s="275">
        <v>28220</v>
      </c>
      <c r="V163" s="273">
        <v>66</v>
      </c>
      <c r="W163" s="274">
        <v>51</v>
      </c>
      <c r="X163" s="275">
        <v>58</v>
      </c>
      <c r="Y163" s="273">
        <v>1020</v>
      </c>
      <c r="Z163" s="274">
        <v>1130</v>
      </c>
      <c r="AA163" s="275">
        <v>2160</v>
      </c>
      <c r="AB163" s="273">
        <v>68</v>
      </c>
      <c r="AC163" s="274">
        <v>54</v>
      </c>
      <c r="AD163" s="275">
        <v>61</v>
      </c>
      <c r="AE163" s="273">
        <v>1020</v>
      </c>
      <c r="AF163" s="274">
        <v>1130</v>
      </c>
      <c r="AG163" s="275">
        <v>2160</v>
      </c>
      <c r="AH163" s="273">
        <v>33.799999999999997</v>
      </c>
      <c r="AI163" s="274">
        <v>30.8</v>
      </c>
      <c r="AJ163" s="275">
        <v>32.200000000000003</v>
      </c>
      <c r="AK163" s="273">
        <v>1020</v>
      </c>
      <c r="AL163" s="274">
        <v>1130</v>
      </c>
      <c r="AM163" s="275">
        <v>2160</v>
      </c>
      <c r="AN163" s="273">
        <v>77</v>
      </c>
      <c r="AO163" s="274">
        <v>62</v>
      </c>
      <c r="AP163" s="275">
        <v>69</v>
      </c>
      <c r="AQ163" s="273">
        <v>14950</v>
      </c>
      <c r="AR163" s="274">
        <v>15700</v>
      </c>
      <c r="AS163" s="275">
        <v>30650</v>
      </c>
      <c r="AT163" s="273">
        <v>78</v>
      </c>
      <c r="AU163" s="274">
        <v>64</v>
      </c>
      <c r="AV163" s="275">
        <v>71</v>
      </c>
      <c r="AW163" s="273">
        <v>14950</v>
      </c>
      <c r="AX163" s="274">
        <v>15700</v>
      </c>
      <c r="AY163" s="275">
        <v>30650</v>
      </c>
      <c r="AZ163" s="273">
        <v>36.200000000000003</v>
      </c>
      <c r="BA163" s="274">
        <v>33.4</v>
      </c>
      <c r="BB163" s="275">
        <v>34.799999999999997</v>
      </c>
      <c r="BC163" s="273">
        <v>14950</v>
      </c>
      <c r="BD163" s="274">
        <v>15700</v>
      </c>
      <c r="BE163" s="275">
        <v>30650</v>
      </c>
    </row>
    <row r="164" spans="1:57" x14ac:dyDescent="0.35">
      <c r="A164" t="s">
        <v>14</v>
      </c>
      <c r="B164" t="s">
        <v>260</v>
      </c>
      <c r="D164" s="273">
        <v>76</v>
      </c>
      <c r="E164" s="274">
        <v>60</v>
      </c>
      <c r="F164" s="275">
        <v>68</v>
      </c>
      <c r="G164" s="273">
        <v>36640</v>
      </c>
      <c r="H164" s="274">
        <v>38300</v>
      </c>
      <c r="I164" s="275">
        <v>74940</v>
      </c>
      <c r="J164" s="273">
        <v>77</v>
      </c>
      <c r="K164" s="274">
        <v>63</v>
      </c>
      <c r="L164" s="275">
        <v>70</v>
      </c>
      <c r="M164" s="273">
        <v>36640</v>
      </c>
      <c r="N164" s="274">
        <v>38300</v>
      </c>
      <c r="O164" s="275">
        <v>74940</v>
      </c>
      <c r="P164" s="273">
        <v>35.700000000000003</v>
      </c>
      <c r="Q164" s="274">
        <v>33.200000000000003</v>
      </c>
      <c r="R164" s="275">
        <v>34.4</v>
      </c>
      <c r="S164" s="273">
        <v>36640</v>
      </c>
      <c r="T164" s="274">
        <v>38300</v>
      </c>
      <c r="U164" s="275">
        <v>74940</v>
      </c>
      <c r="V164" s="273">
        <v>64</v>
      </c>
      <c r="W164" s="274">
        <v>46</v>
      </c>
      <c r="X164" s="275">
        <v>55</v>
      </c>
      <c r="Y164" s="273">
        <v>6540</v>
      </c>
      <c r="Z164" s="274">
        <v>6790</v>
      </c>
      <c r="AA164" s="275">
        <v>13330</v>
      </c>
      <c r="AB164" s="273">
        <v>67</v>
      </c>
      <c r="AC164" s="274">
        <v>51</v>
      </c>
      <c r="AD164" s="275">
        <v>59</v>
      </c>
      <c r="AE164" s="273">
        <v>6540</v>
      </c>
      <c r="AF164" s="274">
        <v>6790</v>
      </c>
      <c r="AG164" s="275">
        <v>13330</v>
      </c>
      <c r="AH164" s="273">
        <v>32.799999999999997</v>
      </c>
      <c r="AI164" s="274">
        <v>29.8</v>
      </c>
      <c r="AJ164" s="275">
        <v>31.2</v>
      </c>
      <c r="AK164" s="273">
        <v>6540</v>
      </c>
      <c r="AL164" s="274">
        <v>6790</v>
      </c>
      <c r="AM164" s="275">
        <v>13330</v>
      </c>
      <c r="AN164" s="273">
        <v>74</v>
      </c>
      <c r="AO164" s="274">
        <v>58</v>
      </c>
      <c r="AP164" s="275">
        <v>66</v>
      </c>
      <c r="AQ164" s="273">
        <v>43760</v>
      </c>
      <c r="AR164" s="274">
        <v>45720</v>
      </c>
      <c r="AS164" s="275">
        <v>89480</v>
      </c>
      <c r="AT164" s="273">
        <v>75</v>
      </c>
      <c r="AU164" s="274">
        <v>61</v>
      </c>
      <c r="AV164" s="275">
        <v>68</v>
      </c>
      <c r="AW164" s="273">
        <v>43760</v>
      </c>
      <c r="AX164" s="274">
        <v>45720</v>
      </c>
      <c r="AY164" s="275">
        <v>89480</v>
      </c>
      <c r="AZ164" s="273">
        <v>35.200000000000003</v>
      </c>
      <c r="BA164" s="274">
        <v>32.6</v>
      </c>
      <c r="BB164" s="275">
        <v>33.9</v>
      </c>
      <c r="BC164" s="273">
        <v>43760</v>
      </c>
      <c r="BD164" s="274">
        <v>45720</v>
      </c>
      <c r="BE164" s="275">
        <v>89480</v>
      </c>
    </row>
    <row r="165" spans="1:57" x14ac:dyDescent="0.35">
      <c r="A165" t="s">
        <v>38</v>
      </c>
      <c r="B165" t="s">
        <v>408</v>
      </c>
      <c r="D165" s="273">
        <v>77</v>
      </c>
      <c r="E165" s="274">
        <v>62</v>
      </c>
      <c r="F165" s="275">
        <v>70</v>
      </c>
      <c r="G165" s="273">
        <v>26840</v>
      </c>
      <c r="H165" s="274">
        <v>27930</v>
      </c>
      <c r="I165" s="275">
        <v>54770</v>
      </c>
      <c r="J165" s="273">
        <v>78</v>
      </c>
      <c r="K165" s="274">
        <v>64</v>
      </c>
      <c r="L165" s="275">
        <v>71</v>
      </c>
      <c r="M165" s="273">
        <v>26840</v>
      </c>
      <c r="N165" s="274">
        <v>27930</v>
      </c>
      <c r="O165" s="275">
        <v>54770</v>
      </c>
      <c r="P165" s="273">
        <v>35.799999999999997</v>
      </c>
      <c r="Q165" s="274">
        <v>33.5</v>
      </c>
      <c r="R165" s="275">
        <v>34.6</v>
      </c>
      <c r="S165" s="273">
        <v>26840</v>
      </c>
      <c r="T165" s="274">
        <v>27930</v>
      </c>
      <c r="U165" s="275">
        <v>54770</v>
      </c>
      <c r="V165" s="273">
        <v>64</v>
      </c>
      <c r="W165" s="274">
        <v>48</v>
      </c>
      <c r="X165" s="275">
        <v>56</v>
      </c>
      <c r="Y165" s="273">
        <v>5570</v>
      </c>
      <c r="Z165" s="274">
        <v>5690</v>
      </c>
      <c r="AA165" s="275">
        <v>11250</v>
      </c>
      <c r="AB165" s="273">
        <v>67</v>
      </c>
      <c r="AC165" s="274">
        <v>52</v>
      </c>
      <c r="AD165" s="275">
        <v>59</v>
      </c>
      <c r="AE165" s="273">
        <v>5570</v>
      </c>
      <c r="AF165" s="274">
        <v>5690</v>
      </c>
      <c r="AG165" s="275">
        <v>11250</v>
      </c>
      <c r="AH165" s="273">
        <v>33.1</v>
      </c>
      <c r="AI165" s="274">
        <v>30.5</v>
      </c>
      <c r="AJ165" s="275">
        <v>31.8</v>
      </c>
      <c r="AK165" s="273">
        <v>5570</v>
      </c>
      <c r="AL165" s="274">
        <v>5690</v>
      </c>
      <c r="AM165" s="275">
        <v>11250</v>
      </c>
      <c r="AN165" s="273">
        <v>75</v>
      </c>
      <c r="AO165" s="274">
        <v>60</v>
      </c>
      <c r="AP165" s="275">
        <v>67</v>
      </c>
      <c r="AQ165" s="273">
        <v>32840</v>
      </c>
      <c r="AR165" s="274">
        <v>34090</v>
      </c>
      <c r="AS165" s="275">
        <v>66940</v>
      </c>
      <c r="AT165" s="273">
        <v>76</v>
      </c>
      <c r="AU165" s="274">
        <v>62</v>
      </c>
      <c r="AV165" s="275">
        <v>69</v>
      </c>
      <c r="AW165" s="273">
        <v>32840</v>
      </c>
      <c r="AX165" s="274">
        <v>34090</v>
      </c>
      <c r="AY165" s="275">
        <v>66940</v>
      </c>
      <c r="AZ165" s="273">
        <v>35.299999999999997</v>
      </c>
      <c r="BA165" s="274">
        <v>32.9</v>
      </c>
      <c r="BB165" s="275">
        <v>34.1</v>
      </c>
      <c r="BC165" s="273">
        <v>32840</v>
      </c>
      <c r="BD165" s="274">
        <v>34090</v>
      </c>
      <c r="BE165" s="275">
        <v>66940</v>
      </c>
    </row>
    <row r="166" spans="1:57" x14ac:dyDescent="0.35">
      <c r="A166" t="s">
        <v>54</v>
      </c>
      <c r="B166" t="s">
        <v>299</v>
      </c>
      <c r="D166" s="273">
        <v>76</v>
      </c>
      <c r="E166" s="274">
        <v>62</v>
      </c>
      <c r="F166" s="275">
        <v>69</v>
      </c>
      <c r="G166" s="273">
        <v>23060</v>
      </c>
      <c r="H166" s="274">
        <v>24290</v>
      </c>
      <c r="I166" s="275">
        <v>47350</v>
      </c>
      <c r="J166" s="273">
        <v>78</v>
      </c>
      <c r="K166" s="274">
        <v>64</v>
      </c>
      <c r="L166" s="275">
        <v>71</v>
      </c>
      <c r="M166" s="273">
        <v>23060</v>
      </c>
      <c r="N166" s="274">
        <v>24290</v>
      </c>
      <c r="O166" s="275">
        <v>47350</v>
      </c>
      <c r="P166" s="273">
        <v>35.799999999999997</v>
      </c>
      <c r="Q166" s="274">
        <v>33.4</v>
      </c>
      <c r="R166" s="275">
        <v>34.6</v>
      </c>
      <c r="S166" s="273">
        <v>23060</v>
      </c>
      <c r="T166" s="274">
        <v>24290</v>
      </c>
      <c r="U166" s="275">
        <v>47350</v>
      </c>
      <c r="V166" s="273">
        <v>66</v>
      </c>
      <c r="W166" s="274">
        <v>50</v>
      </c>
      <c r="X166" s="275">
        <v>58</v>
      </c>
      <c r="Y166" s="273">
        <v>4150</v>
      </c>
      <c r="Z166" s="274">
        <v>4480</v>
      </c>
      <c r="AA166" s="275">
        <v>8630</v>
      </c>
      <c r="AB166" s="273">
        <v>68</v>
      </c>
      <c r="AC166" s="274">
        <v>54</v>
      </c>
      <c r="AD166" s="275">
        <v>61</v>
      </c>
      <c r="AE166" s="273">
        <v>4150</v>
      </c>
      <c r="AF166" s="274">
        <v>4480</v>
      </c>
      <c r="AG166" s="275">
        <v>8630</v>
      </c>
      <c r="AH166" s="273">
        <v>33.299999999999997</v>
      </c>
      <c r="AI166" s="274">
        <v>30.7</v>
      </c>
      <c r="AJ166" s="275">
        <v>31.9</v>
      </c>
      <c r="AK166" s="273">
        <v>4150</v>
      </c>
      <c r="AL166" s="274">
        <v>4480</v>
      </c>
      <c r="AM166" s="275">
        <v>8630</v>
      </c>
      <c r="AN166" s="273">
        <v>74</v>
      </c>
      <c r="AO166" s="274">
        <v>60</v>
      </c>
      <c r="AP166" s="275">
        <v>67</v>
      </c>
      <c r="AQ166" s="273">
        <v>27690</v>
      </c>
      <c r="AR166" s="274">
        <v>29230</v>
      </c>
      <c r="AS166" s="275">
        <v>56920</v>
      </c>
      <c r="AT166" s="273">
        <v>76</v>
      </c>
      <c r="AU166" s="274">
        <v>62</v>
      </c>
      <c r="AV166" s="275">
        <v>69</v>
      </c>
      <c r="AW166" s="273">
        <v>27690</v>
      </c>
      <c r="AX166" s="274">
        <v>29230</v>
      </c>
      <c r="AY166" s="275">
        <v>56920</v>
      </c>
      <c r="AZ166" s="273">
        <v>35.4</v>
      </c>
      <c r="BA166" s="274">
        <v>33</v>
      </c>
      <c r="BB166" s="275">
        <v>34.1</v>
      </c>
      <c r="BC166" s="273">
        <v>27690</v>
      </c>
      <c r="BD166" s="274">
        <v>29230</v>
      </c>
      <c r="BE166" s="275">
        <v>56920</v>
      </c>
    </row>
    <row r="167" spans="1:57" x14ac:dyDescent="0.35">
      <c r="A167" t="s">
        <v>64</v>
      </c>
      <c r="B167" t="s">
        <v>309</v>
      </c>
      <c r="D167" s="273">
        <v>77</v>
      </c>
      <c r="E167" s="274">
        <v>62</v>
      </c>
      <c r="F167" s="275">
        <v>69</v>
      </c>
      <c r="G167" s="273">
        <v>27820</v>
      </c>
      <c r="H167" s="274">
        <v>29230</v>
      </c>
      <c r="I167" s="275">
        <v>57050</v>
      </c>
      <c r="J167" s="273">
        <v>78</v>
      </c>
      <c r="K167" s="274">
        <v>64</v>
      </c>
      <c r="L167" s="275">
        <v>71</v>
      </c>
      <c r="M167" s="273">
        <v>27820</v>
      </c>
      <c r="N167" s="274">
        <v>29230</v>
      </c>
      <c r="O167" s="275">
        <v>57050</v>
      </c>
      <c r="P167" s="273">
        <v>35.799999999999997</v>
      </c>
      <c r="Q167" s="274">
        <v>33.200000000000003</v>
      </c>
      <c r="R167" s="275">
        <v>34.4</v>
      </c>
      <c r="S167" s="273">
        <v>27820</v>
      </c>
      <c r="T167" s="274">
        <v>29230</v>
      </c>
      <c r="U167" s="275">
        <v>57050</v>
      </c>
      <c r="V167" s="273">
        <v>66</v>
      </c>
      <c r="W167" s="274">
        <v>52</v>
      </c>
      <c r="X167" s="275">
        <v>59</v>
      </c>
      <c r="Y167" s="273">
        <v>7580</v>
      </c>
      <c r="Z167" s="274">
        <v>8180</v>
      </c>
      <c r="AA167" s="275">
        <v>15760</v>
      </c>
      <c r="AB167" s="273">
        <v>69</v>
      </c>
      <c r="AC167" s="274">
        <v>55</v>
      </c>
      <c r="AD167" s="275">
        <v>62</v>
      </c>
      <c r="AE167" s="273">
        <v>7580</v>
      </c>
      <c r="AF167" s="274">
        <v>8180</v>
      </c>
      <c r="AG167" s="275">
        <v>15760</v>
      </c>
      <c r="AH167" s="273">
        <v>33</v>
      </c>
      <c r="AI167" s="274">
        <v>30.3</v>
      </c>
      <c r="AJ167" s="275">
        <v>31.6</v>
      </c>
      <c r="AK167" s="273">
        <v>7580</v>
      </c>
      <c r="AL167" s="274">
        <v>8180</v>
      </c>
      <c r="AM167" s="275">
        <v>15760</v>
      </c>
      <c r="AN167" s="273">
        <v>74</v>
      </c>
      <c r="AO167" s="274">
        <v>59</v>
      </c>
      <c r="AP167" s="275">
        <v>66</v>
      </c>
      <c r="AQ167" s="273">
        <v>36060</v>
      </c>
      <c r="AR167" s="274">
        <v>38000</v>
      </c>
      <c r="AS167" s="275">
        <v>74060</v>
      </c>
      <c r="AT167" s="273">
        <v>76</v>
      </c>
      <c r="AU167" s="274">
        <v>62</v>
      </c>
      <c r="AV167" s="275">
        <v>69</v>
      </c>
      <c r="AW167" s="273">
        <v>36060</v>
      </c>
      <c r="AX167" s="274">
        <v>38000</v>
      </c>
      <c r="AY167" s="275">
        <v>74060</v>
      </c>
      <c r="AZ167" s="273">
        <v>35.1</v>
      </c>
      <c r="BA167" s="274">
        <v>32.5</v>
      </c>
      <c r="BB167" s="275">
        <v>33.799999999999997</v>
      </c>
      <c r="BC167" s="273">
        <v>36060</v>
      </c>
      <c r="BD167" s="274">
        <v>38000</v>
      </c>
      <c r="BE167" s="275">
        <v>74060</v>
      </c>
    </row>
    <row r="168" spans="1:57" x14ac:dyDescent="0.35">
      <c r="A168" t="s">
        <v>79</v>
      </c>
      <c r="B168" t="s">
        <v>324</v>
      </c>
      <c r="D168" s="273">
        <v>79</v>
      </c>
      <c r="E168" s="274">
        <v>65</v>
      </c>
      <c r="F168" s="275">
        <v>72</v>
      </c>
      <c r="G168" s="273">
        <v>30460</v>
      </c>
      <c r="H168" s="274">
        <v>31730</v>
      </c>
      <c r="I168" s="275">
        <v>62190</v>
      </c>
      <c r="J168" s="273">
        <v>80</v>
      </c>
      <c r="K168" s="274">
        <v>67</v>
      </c>
      <c r="L168" s="275">
        <v>73</v>
      </c>
      <c r="M168" s="273">
        <v>30460</v>
      </c>
      <c r="N168" s="274">
        <v>31730</v>
      </c>
      <c r="O168" s="275">
        <v>62190</v>
      </c>
      <c r="P168" s="273">
        <v>36.1</v>
      </c>
      <c r="Q168" s="274">
        <v>33.9</v>
      </c>
      <c r="R168" s="275">
        <v>35</v>
      </c>
      <c r="S168" s="273">
        <v>30460</v>
      </c>
      <c r="T168" s="274">
        <v>31730</v>
      </c>
      <c r="U168" s="275">
        <v>62190</v>
      </c>
      <c r="V168" s="273">
        <v>67</v>
      </c>
      <c r="W168" s="274">
        <v>52</v>
      </c>
      <c r="X168" s="275">
        <v>59</v>
      </c>
      <c r="Y168" s="273">
        <v>5620</v>
      </c>
      <c r="Z168" s="274">
        <v>5900</v>
      </c>
      <c r="AA168" s="275">
        <v>11520</v>
      </c>
      <c r="AB168" s="273">
        <v>70</v>
      </c>
      <c r="AC168" s="274">
        <v>55</v>
      </c>
      <c r="AD168" s="275">
        <v>62</v>
      </c>
      <c r="AE168" s="273">
        <v>5620</v>
      </c>
      <c r="AF168" s="274">
        <v>5900</v>
      </c>
      <c r="AG168" s="275">
        <v>11520</v>
      </c>
      <c r="AH168" s="273">
        <v>33.6</v>
      </c>
      <c r="AI168" s="274">
        <v>31.1</v>
      </c>
      <c r="AJ168" s="275">
        <v>32.299999999999997</v>
      </c>
      <c r="AK168" s="273">
        <v>5620</v>
      </c>
      <c r="AL168" s="274">
        <v>5900</v>
      </c>
      <c r="AM168" s="275">
        <v>11520</v>
      </c>
      <c r="AN168" s="273">
        <v>77</v>
      </c>
      <c r="AO168" s="274">
        <v>62</v>
      </c>
      <c r="AP168" s="275">
        <v>69</v>
      </c>
      <c r="AQ168" s="273">
        <v>36670</v>
      </c>
      <c r="AR168" s="274">
        <v>38260</v>
      </c>
      <c r="AS168" s="275">
        <v>74930</v>
      </c>
      <c r="AT168" s="273">
        <v>78</v>
      </c>
      <c r="AU168" s="274">
        <v>65</v>
      </c>
      <c r="AV168" s="275">
        <v>71</v>
      </c>
      <c r="AW168" s="273">
        <v>36670</v>
      </c>
      <c r="AX168" s="274">
        <v>38260</v>
      </c>
      <c r="AY168" s="275">
        <v>74930</v>
      </c>
      <c r="AZ168" s="273">
        <v>35.6</v>
      </c>
      <c r="BA168" s="274">
        <v>33.4</v>
      </c>
      <c r="BB168" s="275">
        <v>34.5</v>
      </c>
      <c r="BC168" s="273">
        <v>36670</v>
      </c>
      <c r="BD168" s="274">
        <v>38260</v>
      </c>
      <c r="BE168" s="275">
        <v>74930</v>
      </c>
    </row>
    <row r="169" spans="1:57" x14ac:dyDescent="0.35">
      <c r="A169" s="157" t="s">
        <v>91</v>
      </c>
      <c r="B169" t="s">
        <v>336</v>
      </c>
      <c r="D169" s="273">
        <v>83</v>
      </c>
      <c r="E169" s="274">
        <v>69</v>
      </c>
      <c r="F169" s="275">
        <v>76</v>
      </c>
      <c r="G169" s="273">
        <v>26310</v>
      </c>
      <c r="H169" s="274">
        <v>27390</v>
      </c>
      <c r="I169" s="275">
        <v>53700</v>
      </c>
      <c r="J169" s="273">
        <v>83</v>
      </c>
      <c r="K169" s="274">
        <v>70</v>
      </c>
      <c r="L169" s="275">
        <v>77</v>
      </c>
      <c r="M169" s="273">
        <v>26310</v>
      </c>
      <c r="N169" s="274">
        <v>27390</v>
      </c>
      <c r="O169" s="275">
        <v>53700</v>
      </c>
      <c r="P169" s="273">
        <v>36.9</v>
      </c>
      <c r="Q169" s="274">
        <v>34.6</v>
      </c>
      <c r="R169" s="275">
        <v>35.700000000000003</v>
      </c>
      <c r="S169" s="273">
        <v>26310</v>
      </c>
      <c r="T169" s="274">
        <v>27390</v>
      </c>
      <c r="U169" s="275">
        <v>53700</v>
      </c>
      <c r="V169" s="273">
        <v>76</v>
      </c>
      <c r="W169" s="274">
        <v>62</v>
      </c>
      <c r="X169" s="275">
        <v>69</v>
      </c>
      <c r="Y169" s="273">
        <v>24070</v>
      </c>
      <c r="Z169" s="274">
        <v>25250</v>
      </c>
      <c r="AA169" s="275">
        <v>49310</v>
      </c>
      <c r="AB169" s="273">
        <v>77</v>
      </c>
      <c r="AC169" s="274">
        <v>64</v>
      </c>
      <c r="AD169" s="275">
        <v>71</v>
      </c>
      <c r="AE169" s="273">
        <v>24070</v>
      </c>
      <c r="AF169" s="274">
        <v>25250</v>
      </c>
      <c r="AG169" s="275">
        <v>49310</v>
      </c>
      <c r="AH169" s="273">
        <v>35.1</v>
      </c>
      <c r="AI169" s="274">
        <v>32.6</v>
      </c>
      <c r="AJ169" s="275">
        <v>33.799999999999997</v>
      </c>
      <c r="AK169" s="273">
        <v>24070</v>
      </c>
      <c r="AL169" s="274">
        <v>25250</v>
      </c>
      <c r="AM169" s="275">
        <v>49310</v>
      </c>
      <c r="AN169" s="273">
        <v>79</v>
      </c>
      <c r="AO169" s="274">
        <v>65</v>
      </c>
      <c r="AP169" s="275">
        <v>72</v>
      </c>
      <c r="AQ169" s="273">
        <v>52350</v>
      </c>
      <c r="AR169" s="274">
        <v>54790</v>
      </c>
      <c r="AS169" s="275">
        <v>107140</v>
      </c>
      <c r="AT169" s="273">
        <v>80</v>
      </c>
      <c r="AU169" s="274">
        <v>67</v>
      </c>
      <c r="AV169" s="275">
        <v>73</v>
      </c>
      <c r="AW169" s="273">
        <v>52350</v>
      </c>
      <c r="AX169" s="274">
        <v>54790</v>
      </c>
      <c r="AY169" s="275">
        <v>107140</v>
      </c>
      <c r="AZ169" s="273">
        <v>36</v>
      </c>
      <c r="BA169" s="274">
        <v>33.6</v>
      </c>
      <c r="BB169" s="275">
        <v>34.799999999999997</v>
      </c>
      <c r="BC169" s="273">
        <v>52350</v>
      </c>
      <c r="BD169" s="274">
        <v>54790</v>
      </c>
      <c r="BE169" s="275">
        <v>107140</v>
      </c>
    </row>
    <row r="170" spans="1:57" x14ac:dyDescent="0.35">
      <c r="A170" t="s">
        <v>92</v>
      </c>
      <c r="B170" t="s">
        <v>338</v>
      </c>
      <c r="D170" s="273">
        <v>82</v>
      </c>
      <c r="E170" s="274">
        <v>70</v>
      </c>
      <c r="F170" s="275">
        <v>76</v>
      </c>
      <c r="G170" s="273">
        <v>8250</v>
      </c>
      <c r="H170" s="274">
        <v>8380</v>
      </c>
      <c r="I170" s="275">
        <v>16630</v>
      </c>
      <c r="J170" s="273">
        <v>83</v>
      </c>
      <c r="K170" s="274">
        <v>71</v>
      </c>
      <c r="L170" s="275">
        <v>77</v>
      </c>
      <c r="M170" s="273">
        <v>8250</v>
      </c>
      <c r="N170" s="274">
        <v>8380</v>
      </c>
      <c r="O170" s="275">
        <v>16630</v>
      </c>
      <c r="P170" s="273">
        <v>36.5</v>
      </c>
      <c r="Q170" s="274">
        <v>34.299999999999997</v>
      </c>
      <c r="R170" s="275">
        <v>35.4</v>
      </c>
      <c r="S170" s="273">
        <v>8250</v>
      </c>
      <c r="T170" s="274">
        <v>8380</v>
      </c>
      <c r="U170" s="275">
        <v>16630</v>
      </c>
      <c r="V170" s="273">
        <v>76</v>
      </c>
      <c r="W170" s="274">
        <v>63</v>
      </c>
      <c r="X170" s="275">
        <v>69</v>
      </c>
      <c r="Y170" s="273">
        <v>8840</v>
      </c>
      <c r="Z170" s="274">
        <v>9230</v>
      </c>
      <c r="AA170" s="275">
        <v>18070</v>
      </c>
      <c r="AB170" s="273">
        <v>77</v>
      </c>
      <c r="AC170" s="274">
        <v>66</v>
      </c>
      <c r="AD170" s="275">
        <v>71</v>
      </c>
      <c r="AE170" s="273">
        <v>8840</v>
      </c>
      <c r="AF170" s="274">
        <v>9230</v>
      </c>
      <c r="AG170" s="275">
        <v>18070</v>
      </c>
      <c r="AH170" s="273">
        <v>35.1</v>
      </c>
      <c r="AI170" s="274">
        <v>32.700000000000003</v>
      </c>
      <c r="AJ170" s="275">
        <v>33.9</v>
      </c>
      <c r="AK170" s="273">
        <v>8840</v>
      </c>
      <c r="AL170" s="274">
        <v>9230</v>
      </c>
      <c r="AM170" s="275">
        <v>18070</v>
      </c>
      <c r="AN170" s="273">
        <v>78</v>
      </c>
      <c r="AO170" s="274">
        <v>65</v>
      </c>
      <c r="AP170" s="275">
        <v>71</v>
      </c>
      <c r="AQ170" s="273">
        <v>18030</v>
      </c>
      <c r="AR170" s="274">
        <v>18660</v>
      </c>
      <c r="AS170" s="275">
        <v>36700</v>
      </c>
      <c r="AT170" s="273">
        <v>79</v>
      </c>
      <c r="AU170" s="274">
        <v>67</v>
      </c>
      <c r="AV170" s="275">
        <v>73</v>
      </c>
      <c r="AW170" s="273">
        <v>18030</v>
      </c>
      <c r="AX170" s="274">
        <v>18660</v>
      </c>
      <c r="AY170" s="275">
        <v>36700</v>
      </c>
      <c r="AZ170" s="273">
        <v>35.700000000000003</v>
      </c>
      <c r="BA170" s="274">
        <v>33.4</v>
      </c>
      <c r="BB170" s="275">
        <v>34.6</v>
      </c>
      <c r="BC170" s="273">
        <v>18030</v>
      </c>
      <c r="BD170" s="274">
        <v>18660</v>
      </c>
      <c r="BE170" s="275">
        <v>36700</v>
      </c>
    </row>
    <row r="171" spans="1:57" x14ac:dyDescent="0.35">
      <c r="A171" t="s">
        <v>107</v>
      </c>
      <c r="B171" t="s">
        <v>352</v>
      </c>
      <c r="D171" s="273">
        <v>83</v>
      </c>
      <c r="E171" s="274">
        <v>69</v>
      </c>
      <c r="F171" s="275">
        <v>76</v>
      </c>
      <c r="G171" s="273">
        <v>18060</v>
      </c>
      <c r="H171" s="274">
        <v>19010</v>
      </c>
      <c r="I171" s="275">
        <v>37070</v>
      </c>
      <c r="J171" s="273">
        <v>83</v>
      </c>
      <c r="K171" s="274">
        <v>70</v>
      </c>
      <c r="L171" s="275">
        <v>77</v>
      </c>
      <c r="M171" s="273">
        <v>18060</v>
      </c>
      <c r="N171" s="274">
        <v>19010</v>
      </c>
      <c r="O171" s="275">
        <v>37070</v>
      </c>
      <c r="P171" s="273">
        <v>37</v>
      </c>
      <c r="Q171" s="274">
        <v>34.700000000000003</v>
      </c>
      <c r="R171" s="275">
        <v>35.9</v>
      </c>
      <c r="S171" s="273">
        <v>18060</v>
      </c>
      <c r="T171" s="274">
        <v>19010</v>
      </c>
      <c r="U171" s="275">
        <v>37070</v>
      </c>
      <c r="V171" s="273">
        <v>76</v>
      </c>
      <c r="W171" s="274">
        <v>61</v>
      </c>
      <c r="X171" s="275">
        <v>69</v>
      </c>
      <c r="Y171" s="273">
        <v>15230</v>
      </c>
      <c r="Z171" s="274">
        <v>16020</v>
      </c>
      <c r="AA171" s="275">
        <v>31240</v>
      </c>
      <c r="AB171" s="273">
        <v>77</v>
      </c>
      <c r="AC171" s="274">
        <v>64</v>
      </c>
      <c r="AD171" s="275">
        <v>70</v>
      </c>
      <c r="AE171" s="273">
        <v>15230</v>
      </c>
      <c r="AF171" s="274">
        <v>16020</v>
      </c>
      <c r="AG171" s="275">
        <v>31240</v>
      </c>
      <c r="AH171" s="273">
        <v>35.1</v>
      </c>
      <c r="AI171" s="274">
        <v>32.6</v>
      </c>
      <c r="AJ171" s="275">
        <v>33.799999999999997</v>
      </c>
      <c r="AK171" s="273">
        <v>15230</v>
      </c>
      <c r="AL171" s="274">
        <v>16020</v>
      </c>
      <c r="AM171" s="275">
        <v>31240</v>
      </c>
      <c r="AN171" s="273">
        <v>79</v>
      </c>
      <c r="AO171" s="274">
        <v>65</v>
      </c>
      <c r="AP171" s="275">
        <v>72</v>
      </c>
      <c r="AQ171" s="273">
        <v>34320</v>
      </c>
      <c r="AR171" s="274">
        <v>36130</v>
      </c>
      <c r="AS171" s="275">
        <v>70440</v>
      </c>
      <c r="AT171" s="273">
        <v>80</v>
      </c>
      <c r="AU171" s="274">
        <v>67</v>
      </c>
      <c r="AV171" s="275">
        <v>73</v>
      </c>
      <c r="AW171" s="273">
        <v>34320</v>
      </c>
      <c r="AX171" s="274">
        <v>36130</v>
      </c>
      <c r="AY171" s="275">
        <v>70440</v>
      </c>
      <c r="AZ171" s="273">
        <v>36.1</v>
      </c>
      <c r="BA171" s="274">
        <v>33.700000000000003</v>
      </c>
      <c r="BB171" s="275">
        <v>34.9</v>
      </c>
      <c r="BC171" s="273">
        <v>34320</v>
      </c>
      <c r="BD171" s="274">
        <v>36130</v>
      </c>
      <c r="BE171" s="275">
        <v>70440</v>
      </c>
    </row>
    <row r="172" spans="1:57" x14ac:dyDescent="0.35">
      <c r="A172" t="s">
        <v>127</v>
      </c>
      <c r="B172" t="s">
        <v>372</v>
      </c>
      <c r="D172" s="273">
        <v>82</v>
      </c>
      <c r="E172" s="274">
        <v>68</v>
      </c>
      <c r="F172" s="275">
        <v>75</v>
      </c>
      <c r="G172" s="273">
        <v>43930</v>
      </c>
      <c r="H172" s="274">
        <v>46300</v>
      </c>
      <c r="I172" s="275">
        <v>90230</v>
      </c>
      <c r="J172" s="273">
        <v>83</v>
      </c>
      <c r="K172" s="274">
        <v>69</v>
      </c>
      <c r="L172" s="275">
        <v>76</v>
      </c>
      <c r="M172" s="273">
        <v>43930</v>
      </c>
      <c r="N172" s="274">
        <v>46300</v>
      </c>
      <c r="O172" s="275">
        <v>90230</v>
      </c>
      <c r="P172" s="273">
        <v>36.799999999999997</v>
      </c>
      <c r="Q172" s="274">
        <v>34.6</v>
      </c>
      <c r="R172" s="275">
        <v>35.6</v>
      </c>
      <c r="S172" s="273">
        <v>43930</v>
      </c>
      <c r="T172" s="274">
        <v>46300</v>
      </c>
      <c r="U172" s="275">
        <v>90230</v>
      </c>
      <c r="V172" s="273">
        <v>74</v>
      </c>
      <c r="W172" s="274">
        <v>58</v>
      </c>
      <c r="X172" s="275">
        <v>66</v>
      </c>
      <c r="Y172" s="273">
        <v>7400</v>
      </c>
      <c r="Z172" s="274">
        <v>7810</v>
      </c>
      <c r="AA172" s="275">
        <v>15210</v>
      </c>
      <c r="AB172" s="273">
        <v>76</v>
      </c>
      <c r="AC172" s="274">
        <v>61</v>
      </c>
      <c r="AD172" s="275">
        <v>68</v>
      </c>
      <c r="AE172" s="273">
        <v>7400</v>
      </c>
      <c r="AF172" s="274">
        <v>7810</v>
      </c>
      <c r="AG172" s="275">
        <v>15210</v>
      </c>
      <c r="AH172" s="273">
        <v>34.9</v>
      </c>
      <c r="AI172" s="274">
        <v>32.200000000000003</v>
      </c>
      <c r="AJ172" s="275">
        <v>33.5</v>
      </c>
      <c r="AK172" s="273">
        <v>7400</v>
      </c>
      <c r="AL172" s="274">
        <v>7810</v>
      </c>
      <c r="AM172" s="275">
        <v>15210</v>
      </c>
      <c r="AN172" s="273">
        <v>80</v>
      </c>
      <c r="AO172" s="274">
        <v>66</v>
      </c>
      <c r="AP172" s="275">
        <v>73</v>
      </c>
      <c r="AQ172" s="273">
        <v>52490</v>
      </c>
      <c r="AR172" s="274">
        <v>55330</v>
      </c>
      <c r="AS172" s="275">
        <v>107820</v>
      </c>
      <c r="AT172" s="273">
        <v>81</v>
      </c>
      <c r="AU172" s="274">
        <v>67</v>
      </c>
      <c r="AV172" s="275">
        <v>74</v>
      </c>
      <c r="AW172" s="273">
        <v>52490</v>
      </c>
      <c r="AX172" s="274">
        <v>55330</v>
      </c>
      <c r="AY172" s="275">
        <v>107820</v>
      </c>
      <c r="AZ172" s="273">
        <v>36.5</v>
      </c>
      <c r="BA172" s="274">
        <v>34.200000000000003</v>
      </c>
      <c r="BB172" s="275">
        <v>35.299999999999997</v>
      </c>
      <c r="BC172" s="273">
        <v>52490</v>
      </c>
      <c r="BD172" s="274">
        <v>55330</v>
      </c>
      <c r="BE172" s="275">
        <v>107820</v>
      </c>
    </row>
    <row r="173" spans="1:57" x14ac:dyDescent="0.35">
      <c r="A173" t="s">
        <v>147</v>
      </c>
      <c r="B173" t="s">
        <v>392</v>
      </c>
      <c r="D173" s="273">
        <v>78</v>
      </c>
      <c r="E173" s="274">
        <v>64</v>
      </c>
      <c r="F173" s="275">
        <v>71</v>
      </c>
      <c r="G173" s="273">
        <v>26980</v>
      </c>
      <c r="H173" s="274">
        <v>28710</v>
      </c>
      <c r="I173" s="275">
        <v>55690</v>
      </c>
      <c r="J173" s="273">
        <v>79</v>
      </c>
      <c r="K173" s="274">
        <v>65</v>
      </c>
      <c r="L173" s="275">
        <v>72</v>
      </c>
      <c r="M173" s="273">
        <v>26980</v>
      </c>
      <c r="N173" s="274">
        <v>28710</v>
      </c>
      <c r="O173" s="275">
        <v>55690</v>
      </c>
      <c r="P173" s="273">
        <v>36</v>
      </c>
      <c r="Q173" s="274">
        <v>33.799999999999997</v>
      </c>
      <c r="R173" s="275">
        <v>34.9</v>
      </c>
      <c r="S173" s="273">
        <v>26980</v>
      </c>
      <c r="T173" s="274">
        <v>28710</v>
      </c>
      <c r="U173" s="275">
        <v>55690</v>
      </c>
      <c r="V173" s="273">
        <v>65</v>
      </c>
      <c r="W173" s="274">
        <v>51</v>
      </c>
      <c r="X173" s="275">
        <v>58</v>
      </c>
      <c r="Y173" s="273">
        <v>2540</v>
      </c>
      <c r="Z173" s="274">
        <v>2690</v>
      </c>
      <c r="AA173" s="275">
        <v>5230</v>
      </c>
      <c r="AB173" s="273">
        <v>67</v>
      </c>
      <c r="AC173" s="274">
        <v>53</v>
      </c>
      <c r="AD173" s="275">
        <v>60</v>
      </c>
      <c r="AE173" s="273">
        <v>2540</v>
      </c>
      <c r="AF173" s="274">
        <v>2690</v>
      </c>
      <c r="AG173" s="275">
        <v>5230</v>
      </c>
      <c r="AH173" s="273">
        <v>33.4</v>
      </c>
      <c r="AI173" s="274">
        <v>31</v>
      </c>
      <c r="AJ173" s="275">
        <v>32.200000000000003</v>
      </c>
      <c r="AK173" s="273">
        <v>2540</v>
      </c>
      <c r="AL173" s="274">
        <v>2690</v>
      </c>
      <c r="AM173" s="275">
        <v>5230</v>
      </c>
      <c r="AN173" s="273">
        <v>77</v>
      </c>
      <c r="AO173" s="274">
        <v>62</v>
      </c>
      <c r="AP173" s="275">
        <v>69</v>
      </c>
      <c r="AQ173" s="273">
        <v>30030</v>
      </c>
      <c r="AR173" s="274">
        <v>31900</v>
      </c>
      <c r="AS173" s="275">
        <v>61920</v>
      </c>
      <c r="AT173" s="273">
        <v>77</v>
      </c>
      <c r="AU173" s="274">
        <v>64</v>
      </c>
      <c r="AV173" s="275">
        <v>70</v>
      </c>
      <c r="AW173" s="273">
        <v>30030</v>
      </c>
      <c r="AX173" s="274">
        <v>31900</v>
      </c>
      <c r="AY173" s="275">
        <v>61920</v>
      </c>
      <c r="AZ173" s="273">
        <v>35.700000000000003</v>
      </c>
      <c r="BA173" s="274">
        <v>33.6</v>
      </c>
      <c r="BB173" s="275">
        <v>34.6</v>
      </c>
      <c r="BC173" s="273">
        <v>30030</v>
      </c>
      <c r="BD173" s="274">
        <v>31900</v>
      </c>
      <c r="BE173" s="275">
        <v>61920</v>
      </c>
    </row>
    <row r="174" spans="1:57" ht="14.25" x14ac:dyDescent="0.45">
      <c r="A174" s="538" t="s">
        <v>2</v>
      </c>
      <c r="B174" t="s">
        <v>409</v>
      </c>
      <c r="D174" s="273">
        <v>79</v>
      </c>
      <c r="E174" s="274">
        <v>64</v>
      </c>
      <c r="F174" s="275">
        <v>71</v>
      </c>
      <c r="G174" s="273">
        <v>255819</v>
      </c>
      <c r="H174" s="274">
        <v>268307</v>
      </c>
      <c r="I174" s="275">
        <v>524126</v>
      </c>
      <c r="J174" s="273">
        <v>80</v>
      </c>
      <c r="K174" s="274">
        <v>66</v>
      </c>
      <c r="L174" s="275">
        <v>73</v>
      </c>
      <c r="M174" s="273">
        <v>255819</v>
      </c>
      <c r="N174" s="274">
        <v>268307</v>
      </c>
      <c r="O174" s="275">
        <v>524126</v>
      </c>
      <c r="P174" s="273">
        <v>36.1</v>
      </c>
      <c r="Q174" s="274">
        <v>33.799999999999997</v>
      </c>
      <c r="R174" s="275">
        <v>34.9</v>
      </c>
      <c r="S174" s="273">
        <v>255819</v>
      </c>
      <c r="T174" s="274">
        <v>268307</v>
      </c>
      <c r="U174" s="275">
        <v>524126</v>
      </c>
      <c r="V174" s="273">
        <v>70</v>
      </c>
      <c r="W174" s="274">
        <v>55</v>
      </c>
      <c r="X174" s="275">
        <v>63</v>
      </c>
      <c r="Y174" s="273">
        <v>64483</v>
      </c>
      <c r="Z174" s="274">
        <v>67930</v>
      </c>
      <c r="AA174" s="275">
        <v>132413</v>
      </c>
      <c r="AB174" s="273">
        <v>72</v>
      </c>
      <c r="AC174" s="274">
        <v>58</v>
      </c>
      <c r="AD174" s="275">
        <v>65</v>
      </c>
      <c r="AE174" s="273">
        <v>64483</v>
      </c>
      <c r="AF174" s="274">
        <v>67930</v>
      </c>
      <c r="AG174" s="275">
        <v>132413</v>
      </c>
      <c r="AH174" s="273">
        <v>34.1</v>
      </c>
      <c r="AI174" s="274">
        <v>31.5</v>
      </c>
      <c r="AJ174" s="275">
        <v>32.799999999999997</v>
      </c>
      <c r="AK174" s="273">
        <v>64483</v>
      </c>
      <c r="AL174" s="274">
        <v>67930</v>
      </c>
      <c r="AM174" s="275">
        <v>132413</v>
      </c>
      <c r="AN174" s="273">
        <v>77</v>
      </c>
      <c r="AO174" s="274">
        <v>62</v>
      </c>
      <c r="AP174" s="275">
        <v>69</v>
      </c>
      <c r="AQ174" s="273">
        <v>326827</v>
      </c>
      <c r="AR174" s="274">
        <v>343037</v>
      </c>
      <c r="AS174" s="275">
        <v>669864</v>
      </c>
      <c r="AT174" s="273">
        <v>78</v>
      </c>
      <c r="AU174" s="274">
        <v>64</v>
      </c>
      <c r="AV174" s="275">
        <v>71</v>
      </c>
      <c r="AW174" s="273">
        <v>326827</v>
      </c>
      <c r="AX174" s="274">
        <v>343037</v>
      </c>
      <c r="AY174" s="275">
        <v>669864</v>
      </c>
      <c r="AZ174" s="273">
        <v>35.700000000000003</v>
      </c>
      <c r="BA174" s="274">
        <v>33.299999999999997</v>
      </c>
      <c r="BB174" s="275">
        <v>34.5</v>
      </c>
      <c r="BC174" s="273">
        <v>326827</v>
      </c>
      <c r="BD174" s="274">
        <v>343037</v>
      </c>
      <c r="BE174" s="275">
        <v>669864</v>
      </c>
    </row>
  </sheetData>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F174"/>
  <sheetViews>
    <sheetView topLeftCell="A64" workbookViewId="0">
      <selection activeCell="B74" sqref="B74"/>
    </sheetView>
  </sheetViews>
  <sheetFormatPr defaultRowHeight="12.75" x14ac:dyDescent="0.35"/>
  <cols>
    <col min="1" max="1" width="15.86328125" customWidth="1"/>
    <col min="2" max="2" width="27.59765625" bestFit="1" customWidth="1"/>
    <col min="3" max="3" width="24.3984375" bestFit="1" customWidth="1"/>
  </cols>
  <sheetData>
    <row r="1" spans="1:57" ht="15" x14ac:dyDescent="0.4">
      <c r="A1" s="162" t="s">
        <v>193</v>
      </c>
      <c r="B1" s="202"/>
      <c r="C1" s="202"/>
    </row>
    <row r="2" spans="1:57" x14ac:dyDescent="0.35">
      <c r="A2" s="318">
        <v>1</v>
      </c>
      <c r="B2" s="319">
        <v>2</v>
      </c>
      <c r="C2" s="319">
        <v>3</v>
      </c>
      <c r="D2" s="318">
        <v>4</v>
      </c>
      <c r="E2" s="319">
        <v>5</v>
      </c>
      <c r="F2" s="319">
        <v>6</v>
      </c>
      <c r="G2" s="318">
        <v>7</v>
      </c>
      <c r="H2" s="319">
        <v>8</v>
      </c>
      <c r="I2" s="319">
        <v>9</v>
      </c>
      <c r="J2" s="318">
        <v>10</v>
      </c>
      <c r="K2" s="319">
        <v>11</v>
      </c>
      <c r="L2" s="319">
        <v>12</v>
      </c>
      <c r="M2" s="318">
        <v>13</v>
      </c>
      <c r="N2" s="319">
        <v>14</v>
      </c>
      <c r="O2" s="319">
        <v>15</v>
      </c>
      <c r="P2" s="318">
        <v>16</v>
      </c>
      <c r="Q2" s="319">
        <v>17</v>
      </c>
      <c r="R2" s="319">
        <v>18</v>
      </c>
      <c r="S2" s="318">
        <v>19</v>
      </c>
      <c r="T2" s="319">
        <v>20</v>
      </c>
      <c r="U2" s="319">
        <v>21</v>
      </c>
      <c r="V2" s="318">
        <v>22</v>
      </c>
      <c r="W2" s="319">
        <v>23</v>
      </c>
      <c r="X2" s="319">
        <v>24</v>
      </c>
      <c r="Y2" s="318">
        <v>25</v>
      </c>
      <c r="Z2" s="319">
        <v>26</v>
      </c>
      <c r="AA2" s="319">
        <v>27</v>
      </c>
      <c r="AB2" s="318">
        <v>28</v>
      </c>
      <c r="AC2" s="319">
        <v>29</v>
      </c>
      <c r="AD2" s="319">
        <v>30</v>
      </c>
      <c r="AE2" s="318">
        <v>31</v>
      </c>
      <c r="AF2" s="319">
        <v>32</v>
      </c>
      <c r="AG2" s="319">
        <v>33</v>
      </c>
      <c r="AH2" s="318">
        <v>34</v>
      </c>
      <c r="AI2" s="319">
        <v>35</v>
      </c>
      <c r="AJ2" s="319">
        <v>36</v>
      </c>
      <c r="AK2" s="318">
        <v>37</v>
      </c>
      <c r="AL2" s="319">
        <v>38</v>
      </c>
      <c r="AM2" s="319">
        <v>39</v>
      </c>
      <c r="AN2" s="318">
        <v>40</v>
      </c>
      <c r="AO2" s="319">
        <v>41</v>
      </c>
      <c r="AP2" s="319">
        <v>42</v>
      </c>
      <c r="AQ2" s="318">
        <v>43</v>
      </c>
      <c r="AR2" s="319">
        <v>44</v>
      </c>
      <c r="AS2" s="319">
        <v>45</v>
      </c>
      <c r="AT2" s="318">
        <v>46</v>
      </c>
      <c r="AU2" s="319">
        <v>47</v>
      </c>
      <c r="AV2" s="319">
        <v>48</v>
      </c>
      <c r="AW2" s="318">
        <v>49</v>
      </c>
      <c r="AX2" s="319">
        <v>50</v>
      </c>
      <c r="AY2" s="319">
        <v>51</v>
      </c>
      <c r="AZ2" s="318">
        <v>52</v>
      </c>
      <c r="BA2" s="319">
        <v>53</v>
      </c>
      <c r="BB2" s="319">
        <v>54</v>
      </c>
      <c r="BC2" s="318">
        <v>55</v>
      </c>
      <c r="BD2" s="319">
        <v>56</v>
      </c>
      <c r="BE2" s="319">
        <v>57</v>
      </c>
    </row>
    <row r="3" spans="1:57" x14ac:dyDescent="0.35">
      <c r="A3" s="202"/>
      <c r="B3" s="202"/>
      <c r="C3" s="202"/>
      <c r="D3" t="s">
        <v>535</v>
      </c>
    </row>
    <row r="4" spans="1:57" x14ac:dyDescent="0.35">
      <c r="A4" s="202"/>
      <c r="B4" s="202"/>
      <c r="C4" s="202"/>
      <c r="D4" t="s">
        <v>192</v>
      </c>
      <c r="V4" t="s">
        <v>415</v>
      </c>
      <c r="AN4" t="s">
        <v>236</v>
      </c>
    </row>
    <row r="5" spans="1:57" x14ac:dyDescent="0.35">
      <c r="A5" s="202"/>
      <c r="B5" s="202"/>
      <c r="C5" s="202"/>
      <c r="D5" t="s">
        <v>524</v>
      </c>
      <c r="J5" t="s">
        <v>525</v>
      </c>
      <c r="P5" t="s">
        <v>526</v>
      </c>
      <c r="V5" t="s">
        <v>524</v>
      </c>
      <c r="AB5" t="s">
        <v>525</v>
      </c>
      <c r="AH5" t="s">
        <v>526</v>
      </c>
      <c r="AN5" t="s">
        <v>524</v>
      </c>
      <c r="AT5" t="s">
        <v>525</v>
      </c>
      <c r="AZ5" t="s">
        <v>526</v>
      </c>
    </row>
    <row r="6" spans="1:57" x14ac:dyDescent="0.35">
      <c r="A6" s="202"/>
      <c r="B6" s="202"/>
      <c r="C6" s="202"/>
      <c r="D6">
        <v>1</v>
      </c>
      <c r="G6" t="s">
        <v>236</v>
      </c>
      <c r="J6">
        <v>1</v>
      </c>
      <c r="M6" t="s">
        <v>236</v>
      </c>
      <c r="P6" t="s">
        <v>528</v>
      </c>
      <c r="S6" t="s">
        <v>236</v>
      </c>
      <c r="V6">
        <v>1</v>
      </c>
      <c r="Y6" t="s">
        <v>236</v>
      </c>
      <c r="AB6">
        <v>1</v>
      </c>
      <c r="AE6" t="s">
        <v>236</v>
      </c>
      <c r="AH6" t="s">
        <v>528</v>
      </c>
      <c r="AK6" t="s">
        <v>236</v>
      </c>
      <c r="AN6">
        <v>1</v>
      </c>
      <c r="AQ6" t="s">
        <v>236</v>
      </c>
      <c r="AT6">
        <v>1</v>
      </c>
      <c r="AW6" t="s">
        <v>236</v>
      </c>
      <c r="AZ6" t="s">
        <v>528</v>
      </c>
      <c r="BC6" t="s">
        <v>236</v>
      </c>
    </row>
    <row r="7" spans="1:57" x14ac:dyDescent="0.35">
      <c r="A7" s="202"/>
      <c r="B7" s="202"/>
      <c r="C7" s="202"/>
      <c r="D7" t="s">
        <v>528</v>
      </c>
      <c r="G7" t="s">
        <v>528</v>
      </c>
      <c r="J7" t="s">
        <v>528</v>
      </c>
      <c r="M7" t="s">
        <v>528</v>
      </c>
      <c r="P7" t="s">
        <v>412</v>
      </c>
      <c r="Q7" t="s">
        <v>184</v>
      </c>
      <c r="R7" t="s">
        <v>236</v>
      </c>
      <c r="S7" t="s">
        <v>528</v>
      </c>
      <c r="V7" t="s">
        <v>528</v>
      </c>
      <c r="Y7" t="s">
        <v>528</v>
      </c>
      <c r="AB7" t="s">
        <v>528</v>
      </c>
      <c r="AE7" t="s">
        <v>528</v>
      </c>
      <c r="AH7" t="s">
        <v>412</v>
      </c>
      <c r="AI7" t="s">
        <v>184</v>
      </c>
      <c r="AJ7" t="s">
        <v>236</v>
      </c>
      <c r="AK7" t="s">
        <v>528</v>
      </c>
      <c r="AN7" t="s">
        <v>528</v>
      </c>
      <c r="AQ7" t="s">
        <v>528</v>
      </c>
      <c r="AT7" t="s">
        <v>528</v>
      </c>
      <c r="AW7" t="s">
        <v>528</v>
      </c>
      <c r="AZ7" t="s">
        <v>412</v>
      </c>
      <c r="BA7" t="s">
        <v>184</v>
      </c>
      <c r="BB7" t="s">
        <v>236</v>
      </c>
      <c r="BC7" t="s">
        <v>528</v>
      </c>
    </row>
    <row r="8" spans="1:57" x14ac:dyDescent="0.35">
      <c r="D8" t="s">
        <v>412</v>
      </c>
      <c r="E8" t="s">
        <v>184</v>
      </c>
      <c r="F8" t="s">
        <v>236</v>
      </c>
      <c r="G8" t="s">
        <v>412</v>
      </c>
      <c r="H8" t="s">
        <v>184</v>
      </c>
      <c r="I8" t="s">
        <v>236</v>
      </c>
      <c r="J8" t="s">
        <v>412</v>
      </c>
      <c r="K8" t="s">
        <v>184</v>
      </c>
      <c r="L8" t="s">
        <v>236</v>
      </c>
      <c r="M8" t="s">
        <v>412</v>
      </c>
      <c r="N8" t="s">
        <v>184</v>
      </c>
      <c r="O8" t="s">
        <v>236</v>
      </c>
      <c r="P8" t="s">
        <v>529</v>
      </c>
      <c r="Q8" t="s">
        <v>529</v>
      </c>
      <c r="R8" t="s">
        <v>529</v>
      </c>
      <c r="S8" t="s">
        <v>412</v>
      </c>
      <c r="T8" t="s">
        <v>184</v>
      </c>
      <c r="U8" t="s">
        <v>236</v>
      </c>
      <c r="V8" t="s">
        <v>412</v>
      </c>
      <c r="W8" t="s">
        <v>184</v>
      </c>
      <c r="X8" t="s">
        <v>236</v>
      </c>
      <c r="Y8" t="s">
        <v>412</v>
      </c>
      <c r="Z8" t="s">
        <v>184</v>
      </c>
      <c r="AA8" t="s">
        <v>236</v>
      </c>
      <c r="AB8" t="s">
        <v>412</v>
      </c>
      <c r="AC8" t="s">
        <v>184</v>
      </c>
      <c r="AD8" t="s">
        <v>236</v>
      </c>
      <c r="AE8" t="s">
        <v>412</v>
      </c>
      <c r="AF8" t="s">
        <v>184</v>
      </c>
      <c r="AG8" t="s">
        <v>236</v>
      </c>
      <c r="AH8" t="s">
        <v>529</v>
      </c>
      <c r="AI8" t="s">
        <v>529</v>
      </c>
      <c r="AJ8" t="s">
        <v>529</v>
      </c>
      <c r="AK8" t="s">
        <v>412</v>
      </c>
      <c r="AL8" t="s">
        <v>184</v>
      </c>
      <c r="AM8" t="s">
        <v>236</v>
      </c>
      <c r="AN8" t="s">
        <v>412</v>
      </c>
      <c r="AO8" t="s">
        <v>184</v>
      </c>
      <c r="AP8" t="s">
        <v>236</v>
      </c>
      <c r="AQ8" t="s">
        <v>412</v>
      </c>
      <c r="AR8" t="s">
        <v>184</v>
      </c>
      <c r="AS8" t="s">
        <v>236</v>
      </c>
      <c r="AT8" t="s">
        <v>412</v>
      </c>
      <c r="AU8" t="s">
        <v>184</v>
      </c>
      <c r="AV8" t="s">
        <v>236</v>
      </c>
      <c r="AW8" t="s">
        <v>412</v>
      </c>
      <c r="AX8" t="s">
        <v>184</v>
      </c>
      <c r="AY8" t="s">
        <v>236</v>
      </c>
      <c r="AZ8" t="s">
        <v>529</v>
      </c>
      <c r="BA8" t="s">
        <v>529</v>
      </c>
      <c r="BB8" t="s">
        <v>529</v>
      </c>
      <c r="BC8" t="s">
        <v>412</v>
      </c>
      <c r="BD8" t="s">
        <v>184</v>
      </c>
      <c r="BE8" t="s">
        <v>236</v>
      </c>
    </row>
    <row r="9" spans="1:57" x14ac:dyDescent="0.35">
      <c r="D9" t="s">
        <v>185</v>
      </c>
      <c r="E9" t="s">
        <v>185</v>
      </c>
      <c r="F9" t="s">
        <v>185</v>
      </c>
      <c r="G9" t="s">
        <v>185</v>
      </c>
      <c r="H9" t="s">
        <v>185</v>
      </c>
      <c r="I9" t="s">
        <v>185</v>
      </c>
      <c r="J9" t="s">
        <v>185</v>
      </c>
      <c r="K9" t="s">
        <v>185</v>
      </c>
      <c r="L9" t="s">
        <v>185</v>
      </c>
      <c r="M9" t="s">
        <v>185</v>
      </c>
      <c r="N9" t="s">
        <v>185</v>
      </c>
      <c r="O9" t="s">
        <v>185</v>
      </c>
      <c r="P9" t="s">
        <v>185</v>
      </c>
      <c r="Q9" t="s">
        <v>185</v>
      </c>
      <c r="R9" t="s">
        <v>185</v>
      </c>
      <c r="S9" t="s">
        <v>185</v>
      </c>
      <c r="T9" t="s">
        <v>185</v>
      </c>
      <c r="U9" t="s">
        <v>185</v>
      </c>
      <c r="V9" t="s">
        <v>185</v>
      </c>
      <c r="W9" t="s">
        <v>185</v>
      </c>
      <c r="X9" t="s">
        <v>185</v>
      </c>
      <c r="Y9" t="s">
        <v>185</v>
      </c>
      <c r="Z9" t="s">
        <v>185</v>
      </c>
      <c r="AA9" t="s">
        <v>185</v>
      </c>
      <c r="AB9" t="s">
        <v>185</v>
      </c>
      <c r="AC9" t="s">
        <v>185</v>
      </c>
      <c r="AD9" t="s">
        <v>185</v>
      </c>
      <c r="AE9" t="s">
        <v>185</v>
      </c>
      <c r="AF9" t="s">
        <v>185</v>
      </c>
      <c r="AG9" t="s">
        <v>185</v>
      </c>
      <c r="AH9" t="s">
        <v>185</v>
      </c>
      <c r="AI9" t="s">
        <v>185</v>
      </c>
      <c r="AJ9" t="s">
        <v>185</v>
      </c>
      <c r="AK9" t="s">
        <v>185</v>
      </c>
      <c r="AL9" t="s">
        <v>185</v>
      </c>
      <c r="AM9" t="s">
        <v>185</v>
      </c>
      <c r="AN9" t="s">
        <v>185</v>
      </c>
      <c r="AO9" t="s">
        <v>185</v>
      </c>
      <c r="AP9" t="s">
        <v>185</v>
      </c>
      <c r="AQ9" t="s">
        <v>185</v>
      </c>
      <c r="AR9" t="s">
        <v>185</v>
      </c>
      <c r="AS9" t="s">
        <v>185</v>
      </c>
      <c r="AT9" t="s">
        <v>185</v>
      </c>
      <c r="AU9" t="s">
        <v>185</v>
      </c>
      <c r="AV9" t="s">
        <v>185</v>
      </c>
      <c r="AW9" t="s">
        <v>185</v>
      </c>
      <c r="AX9" t="s">
        <v>185</v>
      </c>
      <c r="AY9" t="s">
        <v>185</v>
      </c>
      <c r="AZ9" t="s">
        <v>185</v>
      </c>
      <c r="BA9" t="s">
        <v>185</v>
      </c>
      <c r="BB9" t="s">
        <v>185</v>
      </c>
      <c r="BC9" t="s">
        <v>185</v>
      </c>
      <c r="BD9" t="s">
        <v>185</v>
      </c>
      <c r="BE9" t="s">
        <v>185</v>
      </c>
    </row>
    <row r="10" spans="1:57" x14ac:dyDescent="0.35">
      <c r="A10" t="s">
        <v>6</v>
      </c>
      <c r="B10" t="s">
        <v>251</v>
      </c>
      <c r="C10" t="s">
        <v>247</v>
      </c>
      <c r="D10" s="273">
        <v>63</v>
      </c>
      <c r="E10" s="274">
        <v>48</v>
      </c>
      <c r="F10" s="275">
        <v>55</v>
      </c>
      <c r="G10" s="273">
        <v>161</v>
      </c>
      <c r="H10" s="274">
        <v>175</v>
      </c>
      <c r="I10" s="275">
        <v>336</v>
      </c>
      <c r="J10" s="273">
        <v>66</v>
      </c>
      <c r="K10" s="274">
        <v>49</v>
      </c>
      <c r="L10" s="275">
        <v>57</v>
      </c>
      <c r="M10" s="273">
        <v>161</v>
      </c>
      <c r="N10" s="274">
        <v>175</v>
      </c>
      <c r="O10" s="275">
        <v>336</v>
      </c>
      <c r="P10" s="273">
        <v>33.299999999999997</v>
      </c>
      <c r="Q10" s="274">
        <v>30.2</v>
      </c>
      <c r="R10" s="275">
        <v>31.7</v>
      </c>
      <c r="S10" s="273">
        <v>161</v>
      </c>
      <c r="T10" s="274">
        <v>175</v>
      </c>
      <c r="U10" s="275">
        <v>336</v>
      </c>
      <c r="V10" s="273">
        <v>78</v>
      </c>
      <c r="W10" s="274">
        <v>64</v>
      </c>
      <c r="X10" s="275">
        <v>71</v>
      </c>
      <c r="Y10" s="273">
        <v>402</v>
      </c>
      <c r="Z10" s="274">
        <v>413</v>
      </c>
      <c r="AA10" s="275">
        <v>815</v>
      </c>
      <c r="AB10" s="273">
        <v>79</v>
      </c>
      <c r="AC10" s="274">
        <v>68</v>
      </c>
      <c r="AD10" s="275">
        <v>73</v>
      </c>
      <c r="AE10" s="273">
        <v>402</v>
      </c>
      <c r="AF10" s="274">
        <v>413</v>
      </c>
      <c r="AG10" s="275">
        <v>815</v>
      </c>
      <c r="AH10" s="273">
        <v>36.4</v>
      </c>
      <c r="AI10" s="274">
        <v>34</v>
      </c>
      <c r="AJ10" s="275">
        <v>35.200000000000003</v>
      </c>
      <c r="AK10" s="273">
        <v>402</v>
      </c>
      <c r="AL10" s="274">
        <v>413</v>
      </c>
      <c r="AM10" s="275">
        <v>815</v>
      </c>
      <c r="AN10" s="273">
        <v>74</v>
      </c>
      <c r="AO10" s="274">
        <v>59</v>
      </c>
      <c r="AP10" s="275">
        <v>67</v>
      </c>
      <c r="AQ10" s="273">
        <v>563</v>
      </c>
      <c r="AR10" s="274">
        <v>588</v>
      </c>
      <c r="AS10" s="275">
        <v>1151</v>
      </c>
      <c r="AT10" s="273">
        <v>75</v>
      </c>
      <c r="AU10" s="274">
        <v>62</v>
      </c>
      <c r="AV10" s="275">
        <v>68</v>
      </c>
      <c r="AW10" s="273">
        <v>563</v>
      </c>
      <c r="AX10" s="274">
        <v>588</v>
      </c>
      <c r="AY10" s="275">
        <v>1151</v>
      </c>
      <c r="AZ10" s="273">
        <v>35.5</v>
      </c>
      <c r="BA10" s="274">
        <v>32.9</v>
      </c>
      <c r="BB10" s="275">
        <v>34.200000000000003</v>
      </c>
      <c r="BC10" s="273">
        <v>563</v>
      </c>
      <c r="BD10" s="274">
        <v>588</v>
      </c>
      <c r="BE10" s="275">
        <v>1151</v>
      </c>
    </row>
    <row r="11" spans="1:57" x14ac:dyDescent="0.35">
      <c r="A11" t="s">
        <v>7</v>
      </c>
      <c r="B11" t="s">
        <v>252</v>
      </c>
      <c r="C11" t="s">
        <v>247</v>
      </c>
      <c r="D11" s="273">
        <v>54</v>
      </c>
      <c r="E11" s="274">
        <v>34</v>
      </c>
      <c r="F11" s="275">
        <v>44</v>
      </c>
      <c r="G11" s="273">
        <v>300</v>
      </c>
      <c r="H11" s="274">
        <v>300</v>
      </c>
      <c r="I11" s="275">
        <v>600</v>
      </c>
      <c r="J11" s="273">
        <v>58</v>
      </c>
      <c r="K11" s="274">
        <v>39</v>
      </c>
      <c r="L11" s="275">
        <v>48</v>
      </c>
      <c r="M11" s="273">
        <v>300</v>
      </c>
      <c r="N11" s="274">
        <v>300</v>
      </c>
      <c r="O11" s="275">
        <v>600</v>
      </c>
      <c r="P11" s="273">
        <v>31.2</v>
      </c>
      <c r="Q11" s="274">
        <v>28.4</v>
      </c>
      <c r="R11" s="275">
        <v>29.8</v>
      </c>
      <c r="S11" s="273">
        <v>300</v>
      </c>
      <c r="T11" s="274">
        <v>300</v>
      </c>
      <c r="U11" s="275">
        <v>600</v>
      </c>
      <c r="V11" s="273">
        <v>67</v>
      </c>
      <c r="W11" s="274">
        <v>52</v>
      </c>
      <c r="X11" s="275">
        <v>59</v>
      </c>
      <c r="Y11" s="273">
        <v>612</v>
      </c>
      <c r="Z11" s="274">
        <v>701</v>
      </c>
      <c r="AA11" s="275">
        <v>1313</v>
      </c>
      <c r="AB11" s="273">
        <v>69</v>
      </c>
      <c r="AC11" s="274">
        <v>55</v>
      </c>
      <c r="AD11" s="275">
        <v>62</v>
      </c>
      <c r="AE11" s="273">
        <v>612</v>
      </c>
      <c r="AF11" s="274">
        <v>701</v>
      </c>
      <c r="AG11" s="275">
        <v>1313</v>
      </c>
      <c r="AH11" s="273">
        <v>34.4</v>
      </c>
      <c r="AI11" s="274">
        <v>32.1</v>
      </c>
      <c r="AJ11" s="275">
        <v>33.200000000000003</v>
      </c>
      <c r="AK11" s="273">
        <v>612</v>
      </c>
      <c r="AL11" s="274">
        <v>701</v>
      </c>
      <c r="AM11" s="275">
        <v>1313</v>
      </c>
      <c r="AN11" s="273">
        <v>63</v>
      </c>
      <c r="AO11" s="274">
        <v>46</v>
      </c>
      <c r="AP11" s="275">
        <v>54</v>
      </c>
      <c r="AQ11" s="273">
        <v>912</v>
      </c>
      <c r="AR11" s="274">
        <v>1001</v>
      </c>
      <c r="AS11" s="275">
        <v>1913</v>
      </c>
      <c r="AT11" s="273">
        <v>66</v>
      </c>
      <c r="AU11" s="274">
        <v>50</v>
      </c>
      <c r="AV11" s="275">
        <v>57</v>
      </c>
      <c r="AW11" s="273">
        <v>912</v>
      </c>
      <c r="AX11" s="274">
        <v>1001</v>
      </c>
      <c r="AY11" s="275">
        <v>1913</v>
      </c>
      <c r="AZ11" s="273">
        <v>33.4</v>
      </c>
      <c r="BA11" s="274">
        <v>31</v>
      </c>
      <c r="BB11" s="275">
        <v>32.1</v>
      </c>
      <c r="BC11" s="273">
        <v>912</v>
      </c>
      <c r="BD11" s="274">
        <v>1001</v>
      </c>
      <c r="BE11" s="275">
        <v>1913</v>
      </c>
    </row>
    <row r="12" spans="1:57" x14ac:dyDescent="0.35">
      <c r="A12" t="s">
        <v>10</v>
      </c>
      <c r="B12" t="s">
        <v>256</v>
      </c>
      <c r="C12" t="s">
        <v>247</v>
      </c>
      <c r="D12" s="273">
        <v>59</v>
      </c>
      <c r="E12" s="274">
        <v>30</v>
      </c>
      <c r="F12" s="275">
        <v>44</v>
      </c>
      <c r="G12" s="273">
        <v>220</v>
      </c>
      <c r="H12" s="274">
        <v>212</v>
      </c>
      <c r="I12" s="275">
        <v>432</v>
      </c>
      <c r="J12" s="273">
        <v>62</v>
      </c>
      <c r="K12" s="274">
        <v>34</v>
      </c>
      <c r="L12" s="275">
        <v>48</v>
      </c>
      <c r="M12" s="273">
        <v>220</v>
      </c>
      <c r="N12" s="274">
        <v>212</v>
      </c>
      <c r="O12" s="275">
        <v>432</v>
      </c>
      <c r="P12" s="273">
        <v>31.3</v>
      </c>
      <c r="Q12" s="274">
        <v>27</v>
      </c>
      <c r="R12" s="275">
        <v>29.2</v>
      </c>
      <c r="S12" s="273">
        <v>220</v>
      </c>
      <c r="T12" s="274">
        <v>212</v>
      </c>
      <c r="U12" s="275">
        <v>432</v>
      </c>
      <c r="V12" s="273">
        <v>78</v>
      </c>
      <c r="W12" s="274">
        <v>59</v>
      </c>
      <c r="X12" s="275">
        <v>68</v>
      </c>
      <c r="Y12" s="273">
        <v>583</v>
      </c>
      <c r="Z12" s="274">
        <v>618</v>
      </c>
      <c r="AA12" s="275">
        <v>1201</v>
      </c>
      <c r="AB12" s="273">
        <v>80</v>
      </c>
      <c r="AC12" s="274">
        <v>64</v>
      </c>
      <c r="AD12" s="275">
        <v>72</v>
      </c>
      <c r="AE12" s="273">
        <v>583</v>
      </c>
      <c r="AF12" s="274">
        <v>618</v>
      </c>
      <c r="AG12" s="275">
        <v>1201</v>
      </c>
      <c r="AH12" s="273">
        <v>34.200000000000003</v>
      </c>
      <c r="AI12" s="274">
        <v>32.1</v>
      </c>
      <c r="AJ12" s="275">
        <v>33.1</v>
      </c>
      <c r="AK12" s="273">
        <v>583</v>
      </c>
      <c r="AL12" s="274">
        <v>618</v>
      </c>
      <c r="AM12" s="275">
        <v>1201</v>
      </c>
      <c r="AN12" s="273">
        <v>72</v>
      </c>
      <c r="AO12" s="274">
        <v>51</v>
      </c>
      <c r="AP12" s="275">
        <v>62</v>
      </c>
      <c r="AQ12" s="273">
        <v>803</v>
      </c>
      <c r="AR12" s="274">
        <v>830</v>
      </c>
      <c r="AS12" s="275">
        <v>1633</v>
      </c>
      <c r="AT12" s="273">
        <v>75</v>
      </c>
      <c r="AU12" s="274">
        <v>57</v>
      </c>
      <c r="AV12" s="275">
        <v>66</v>
      </c>
      <c r="AW12" s="273">
        <v>803</v>
      </c>
      <c r="AX12" s="274">
        <v>830</v>
      </c>
      <c r="AY12" s="275">
        <v>1633</v>
      </c>
      <c r="AZ12" s="273">
        <v>33.4</v>
      </c>
      <c r="BA12" s="274">
        <v>30.8</v>
      </c>
      <c r="BB12" s="275">
        <v>32.1</v>
      </c>
      <c r="BC12" s="273">
        <v>803</v>
      </c>
      <c r="BD12" s="274">
        <v>830</v>
      </c>
      <c r="BE12" s="275">
        <v>1633</v>
      </c>
    </row>
    <row r="13" spans="1:57" x14ac:dyDescent="0.35">
      <c r="A13" t="s">
        <v>12</v>
      </c>
      <c r="B13" t="s">
        <v>258</v>
      </c>
      <c r="C13" t="s">
        <v>247</v>
      </c>
      <c r="D13" s="273">
        <v>44</v>
      </c>
      <c r="E13" s="274">
        <v>27</v>
      </c>
      <c r="F13" s="275">
        <v>35</v>
      </c>
      <c r="G13" s="273">
        <v>237</v>
      </c>
      <c r="H13" s="274">
        <v>237</v>
      </c>
      <c r="I13" s="275">
        <v>474</v>
      </c>
      <c r="J13" s="273">
        <v>46</v>
      </c>
      <c r="K13" s="274">
        <v>30</v>
      </c>
      <c r="L13" s="275">
        <v>38</v>
      </c>
      <c r="M13" s="273">
        <v>237</v>
      </c>
      <c r="N13" s="274">
        <v>237</v>
      </c>
      <c r="O13" s="275">
        <v>474</v>
      </c>
      <c r="P13" s="273">
        <v>31.4</v>
      </c>
      <c r="Q13" s="274">
        <v>28.1</v>
      </c>
      <c r="R13" s="275">
        <v>29.8</v>
      </c>
      <c r="S13" s="273">
        <v>237</v>
      </c>
      <c r="T13" s="274">
        <v>237</v>
      </c>
      <c r="U13" s="275">
        <v>474</v>
      </c>
      <c r="V13" s="273">
        <v>71</v>
      </c>
      <c r="W13" s="274">
        <v>52</v>
      </c>
      <c r="X13" s="275">
        <v>61</v>
      </c>
      <c r="Y13" s="273">
        <v>1015</v>
      </c>
      <c r="Z13" s="274">
        <v>1050</v>
      </c>
      <c r="AA13" s="275">
        <v>2065</v>
      </c>
      <c r="AB13" s="273">
        <v>72</v>
      </c>
      <c r="AC13" s="274">
        <v>55</v>
      </c>
      <c r="AD13" s="275">
        <v>64</v>
      </c>
      <c r="AE13" s="273">
        <v>1015</v>
      </c>
      <c r="AF13" s="274">
        <v>1050</v>
      </c>
      <c r="AG13" s="275">
        <v>2065</v>
      </c>
      <c r="AH13" s="273">
        <v>36.200000000000003</v>
      </c>
      <c r="AI13" s="274">
        <v>33.299999999999997</v>
      </c>
      <c r="AJ13" s="275">
        <v>34.700000000000003</v>
      </c>
      <c r="AK13" s="273">
        <v>1015</v>
      </c>
      <c r="AL13" s="274">
        <v>1050</v>
      </c>
      <c r="AM13" s="275">
        <v>2065</v>
      </c>
      <c r="AN13" s="273">
        <v>66</v>
      </c>
      <c r="AO13" s="274">
        <v>47</v>
      </c>
      <c r="AP13" s="275">
        <v>57</v>
      </c>
      <c r="AQ13" s="273">
        <v>1252</v>
      </c>
      <c r="AR13" s="274">
        <v>1287</v>
      </c>
      <c r="AS13" s="275">
        <v>2539</v>
      </c>
      <c r="AT13" s="273">
        <v>67</v>
      </c>
      <c r="AU13" s="274">
        <v>51</v>
      </c>
      <c r="AV13" s="275">
        <v>59</v>
      </c>
      <c r="AW13" s="273">
        <v>1252</v>
      </c>
      <c r="AX13" s="274">
        <v>1287</v>
      </c>
      <c r="AY13" s="275">
        <v>2539</v>
      </c>
      <c r="AZ13" s="273">
        <v>35.299999999999997</v>
      </c>
      <c r="BA13" s="274">
        <v>32.299999999999997</v>
      </c>
      <c r="BB13" s="275">
        <v>33.799999999999997</v>
      </c>
      <c r="BC13" s="273">
        <v>1252</v>
      </c>
      <c r="BD13" s="274">
        <v>1287</v>
      </c>
      <c r="BE13" s="275">
        <v>2539</v>
      </c>
    </row>
    <row r="14" spans="1:57" x14ac:dyDescent="0.35">
      <c r="A14" t="s">
        <v>4</v>
      </c>
      <c r="B14" t="s">
        <v>248</v>
      </c>
      <c r="C14" t="s">
        <v>247</v>
      </c>
      <c r="D14" s="273">
        <v>64</v>
      </c>
      <c r="E14" s="274">
        <v>40</v>
      </c>
      <c r="F14" s="275">
        <v>52</v>
      </c>
      <c r="G14" s="273">
        <v>143</v>
      </c>
      <c r="H14" s="274">
        <v>148</v>
      </c>
      <c r="I14" s="275">
        <v>291</v>
      </c>
      <c r="J14" s="273">
        <v>66</v>
      </c>
      <c r="K14" s="274">
        <v>41</v>
      </c>
      <c r="L14" s="275">
        <v>53</v>
      </c>
      <c r="M14" s="273">
        <v>143</v>
      </c>
      <c r="N14" s="274">
        <v>148</v>
      </c>
      <c r="O14" s="275">
        <v>291</v>
      </c>
      <c r="P14" s="273">
        <v>31.1</v>
      </c>
      <c r="Q14" s="274">
        <v>28.3</v>
      </c>
      <c r="R14" s="275">
        <v>29.7</v>
      </c>
      <c r="S14" s="273">
        <v>143</v>
      </c>
      <c r="T14" s="274">
        <v>148</v>
      </c>
      <c r="U14" s="275">
        <v>291</v>
      </c>
      <c r="V14" s="273">
        <v>81</v>
      </c>
      <c r="W14" s="274">
        <v>60</v>
      </c>
      <c r="X14" s="275">
        <v>70</v>
      </c>
      <c r="Y14" s="273">
        <v>478</v>
      </c>
      <c r="Z14" s="274">
        <v>529</v>
      </c>
      <c r="AA14" s="275">
        <v>1007</v>
      </c>
      <c r="AB14" s="273">
        <v>81</v>
      </c>
      <c r="AC14" s="274">
        <v>60</v>
      </c>
      <c r="AD14" s="275">
        <v>70</v>
      </c>
      <c r="AE14" s="273">
        <v>478</v>
      </c>
      <c r="AF14" s="274">
        <v>529</v>
      </c>
      <c r="AG14" s="275">
        <v>1007</v>
      </c>
      <c r="AH14" s="273">
        <v>35.6</v>
      </c>
      <c r="AI14" s="274">
        <v>32.299999999999997</v>
      </c>
      <c r="AJ14" s="275">
        <v>33.9</v>
      </c>
      <c r="AK14" s="273">
        <v>478</v>
      </c>
      <c r="AL14" s="274">
        <v>529</v>
      </c>
      <c r="AM14" s="275">
        <v>1007</v>
      </c>
      <c r="AN14" s="273">
        <v>77</v>
      </c>
      <c r="AO14" s="274">
        <v>55</v>
      </c>
      <c r="AP14" s="275">
        <v>66</v>
      </c>
      <c r="AQ14" s="273">
        <v>621</v>
      </c>
      <c r="AR14" s="274">
        <v>677</v>
      </c>
      <c r="AS14" s="275">
        <v>1298</v>
      </c>
      <c r="AT14" s="273">
        <v>77</v>
      </c>
      <c r="AU14" s="274">
        <v>56</v>
      </c>
      <c r="AV14" s="275">
        <v>66</v>
      </c>
      <c r="AW14" s="273">
        <v>621</v>
      </c>
      <c r="AX14" s="274">
        <v>677</v>
      </c>
      <c r="AY14" s="275">
        <v>1298</v>
      </c>
      <c r="AZ14" s="273">
        <v>34.6</v>
      </c>
      <c r="BA14" s="274">
        <v>31.4</v>
      </c>
      <c r="BB14" s="275">
        <v>32.9</v>
      </c>
      <c r="BC14" s="273">
        <v>621</v>
      </c>
      <c r="BD14" s="274">
        <v>677</v>
      </c>
      <c r="BE14" s="275">
        <v>1298</v>
      </c>
    </row>
    <row r="15" spans="1:57" x14ac:dyDescent="0.35">
      <c r="A15" t="s">
        <v>22</v>
      </c>
      <c r="B15" t="s">
        <v>268</v>
      </c>
      <c r="C15" t="s">
        <v>260</v>
      </c>
      <c r="D15" s="273">
        <v>42</v>
      </c>
      <c r="E15" s="274">
        <v>29</v>
      </c>
      <c r="F15" s="275">
        <v>35</v>
      </c>
      <c r="G15" s="273">
        <v>216</v>
      </c>
      <c r="H15" s="274">
        <v>215</v>
      </c>
      <c r="I15" s="275">
        <v>431</v>
      </c>
      <c r="J15" s="273">
        <v>45</v>
      </c>
      <c r="K15" s="274">
        <v>36</v>
      </c>
      <c r="L15" s="275">
        <v>41</v>
      </c>
      <c r="M15" s="273">
        <v>216</v>
      </c>
      <c r="N15" s="274">
        <v>215</v>
      </c>
      <c r="O15" s="275">
        <v>431</v>
      </c>
      <c r="P15" s="273">
        <v>29.4</v>
      </c>
      <c r="Q15" s="274">
        <v>27.7</v>
      </c>
      <c r="R15" s="275">
        <v>28.6</v>
      </c>
      <c r="S15" s="273">
        <v>216</v>
      </c>
      <c r="T15" s="274">
        <v>215</v>
      </c>
      <c r="U15" s="275">
        <v>431</v>
      </c>
      <c r="V15" s="273">
        <v>65</v>
      </c>
      <c r="W15" s="274">
        <v>47</v>
      </c>
      <c r="X15" s="275">
        <v>56</v>
      </c>
      <c r="Y15" s="273">
        <v>585</v>
      </c>
      <c r="Z15" s="274">
        <v>577</v>
      </c>
      <c r="AA15" s="275">
        <v>1162</v>
      </c>
      <c r="AB15" s="273">
        <v>68</v>
      </c>
      <c r="AC15" s="274">
        <v>52</v>
      </c>
      <c r="AD15" s="275">
        <v>60</v>
      </c>
      <c r="AE15" s="273">
        <v>585</v>
      </c>
      <c r="AF15" s="274">
        <v>577</v>
      </c>
      <c r="AG15" s="275">
        <v>1162</v>
      </c>
      <c r="AH15" s="273">
        <v>33.6</v>
      </c>
      <c r="AI15" s="274">
        <v>30.8</v>
      </c>
      <c r="AJ15" s="275">
        <v>32.200000000000003</v>
      </c>
      <c r="AK15" s="273">
        <v>585</v>
      </c>
      <c r="AL15" s="274">
        <v>577</v>
      </c>
      <c r="AM15" s="275">
        <v>1162</v>
      </c>
      <c r="AN15" s="273">
        <v>59</v>
      </c>
      <c r="AO15" s="274">
        <v>42</v>
      </c>
      <c r="AP15" s="275">
        <v>50</v>
      </c>
      <c r="AQ15" s="273">
        <v>801</v>
      </c>
      <c r="AR15" s="274">
        <v>792</v>
      </c>
      <c r="AS15" s="275">
        <v>1593</v>
      </c>
      <c r="AT15" s="273">
        <v>62</v>
      </c>
      <c r="AU15" s="274">
        <v>48</v>
      </c>
      <c r="AV15" s="275">
        <v>55</v>
      </c>
      <c r="AW15" s="273">
        <v>801</v>
      </c>
      <c r="AX15" s="274">
        <v>792</v>
      </c>
      <c r="AY15" s="275">
        <v>1593</v>
      </c>
      <c r="AZ15" s="273">
        <v>32.4</v>
      </c>
      <c r="BA15" s="274">
        <v>29.9</v>
      </c>
      <c r="BB15" s="275">
        <v>31.2</v>
      </c>
      <c r="BC15" s="273">
        <v>801</v>
      </c>
      <c r="BD15" s="274">
        <v>792</v>
      </c>
      <c r="BE15" s="275">
        <v>1593</v>
      </c>
    </row>
    <row r="16" spans="1:57" x14ac:dyDescent="0.35">
      <c r="A16" t="s">
        <v>35</v>
      </c>
      <c r="B16" t="s">
        <v>281</v>
      </c>
      <c r="C16" t="s">
        <v>260</v>
      </c>
      <c r="D16" s="273">
        <v>53</v>
      </c>
      <c r="E16" s="274">
        <v>32</v>
      </c>
      <c r="F16" s="275">
        <v>43</v>
      </c>
      <c r="G16" s="273">
        <v>176</v>
      </c>
      <c r="H16" s="274">
        <v>153</v>
      </c>
      <c r="I16" s="275">
        <v>329</v>
      </c>
      <c r="J16" s="273">
        <v>53</v>
      </c>
      <c r="K16" s="274">
        <v>41</v>
      </c>
      <c r="L16" s="275">
        <v>47</v>
      </c>
      <c r="M16" s="273">
        <v>176</v>
      </c>
      <c r="N16" s="274">
        <v>153</v>
      </c>
      <c r="O16" s="275">
        <v>329</v>
      </c>
      <c r="P16" s="273">
        <v>32.299999999999997</v>
      </c>
      <c r="Q16" s="274">
        <v>28.5</v>
      </c>
      <c r="R16" s="275">
        <v>30.5</v>
      </c>
      <c r="S16" s="273">
        <v>176</v>
      </c>
      <c r="T16" s="274">
        <v>153</v>
      </c>
      <c r="U16" s="275">
        <v>329</v>
      </c>
      <c r="V16" s="273">
        <v>77</v>
      </c>
      <c r="W16" s="274">
        <v>62</v>
      </c>
      <c r="X16" s="275">
        <v>69</v>
      </c>
      <c r="Y16" s="273">
        <v>1092</v>
      </c>
      <c r="Z16" s="274">
        <v>1181</v>
      </c>
      <c r="AA16" s="275">
        <v>2273</v>
      </c>
      <c r="AB16" s="273">
        <v>78</v>
      </c>
      <c r="AC16" s="274">
        <v>64</v>
      </c>
      <c r="AD16" s="275">
        <v>71</v>
      </c>
      <c r="AE16" s="273">
        <v>1092</v>
      </c>
      <c r="AF16" s="274">
        <v>1181</v>
      </c>
      <c r="AG16" s="275">
        <v>2273</v>
      </c>
      <c r="AH16" s="273">
        <v>37.1</v>
      </c>
      <c r="AI16" s="274">
        <v>34.6</v>
      </c>
      <c r="AJ16" s="275">
        <v>35.799999999999997</v>
      </c>
      <c r="AK16" s="273">
        <v>1092</v>
      </c>
      <c r="AL16" s="274">
        <v>1181</v>
      </c>
      <c r="AM16" s="275">
        <v>2273</v>
      </c>
      <c r="AN16" s="273">
        <v>73</v>
      </c>
      <c r="AO16" s="274">
        <v>59</v>
      </c>
      <c r="AP16" s="275">
        <v>66</v>
      </c>
      <c r="AQ16" s="273">
        <v>1268</v>
      </c>
      <c r="AR16" s="274">
        <v>1334</v>
      </c>
      <c r="AS16" s="275">
        <v>2602</v>
      </c>
      <c r="AT16" s="273">
        <v>74</v>
      </c>
      <c r="AU16" s="274">
        <v>61</v>
      </c>
      <c r="AV16" s="275">
        <v>68</v>
      </c>
      <c r="AW16" s="273">
        <v>1268</v>
      </c>
      <c r="AX16" s="274">
        <v>1334</v>
      </c>
      <c r="AY16" s="275">
        <v>2602</v>
      </c>
      <c r="AZ16" s="273">
        <v>36.4</v>
      </c>
      <c r="BA16" s="274">
        <v>33.9</v>
      </c>
      <c r="BB16" s="275">
        <v>35.1</v>
      </c>
      <c r="BC16" s="273">
        <v>1268</v>
      </c>
      <c r="BD16" s="274">
        <v>1334</v>
      </c>
      <c r="BE16" s="275">
        <v>2602</v>
      </c>
    </row>
    <row r="17" spans="1:57" x14ac:dyDescent="0.35">
      <c r="A17" t="s">
        <v>15</v>
      </c>
      <c r="B17" t="s">
        <v>261</v>
      </c>
      <c r="C17" t="s">
        <v>260</v>
      </c>
      <c r="D17" s="273">
        <v>47</v>
      </c>
      <c r="E17" s="274">
        <v>27</v>
      </c>
      <c r="F17" s="275">
        <v>37</v>
      </c>
      <c r="G17" s="273">
        <v>187</v>
      </c>
      <c r="H17" s="274">
        <v>180</v>
      </c>
      <c r="I17" s="275">
        <v>367</v>
      </c>
      <c r="J17" s="273">
        <v>50</v>
      </c>
      <c r="K17" s="274">
        <v>29</v>
      </c>
      <c r="L17" s="275">
        <v>40</v>
      </c>
      <c r="M17" s="273">
        <v>187</v>
      </c>
      <c r="N17" s="274">
        <v>180</v>
      </c>
      <c r="O17" s="275">
        <v>367</v>
      </c>
      <c r="P17" s="273">
        <v>31.9</v>
      </c>
      <c r="Q17" s="274">
        <v>28.2</v>
      </c>
      <c r="R17" s="275">
        <v>30.1</v>
      </c>
      <c r="S17" s="273">
        <v>187</v>
      </c>
      <c r="T17" s="274">
        <v>180</v>
      </c>
      <c r="U17" s="275">
        <v>367</v>
      </c>
      <c r="V17" s="273">
        <v>66</v>
      </c>
      <c r="W17" s="274">
        <v>49</v>
      </c>
      <c r="X17" s="275">
        <v>57</v>
      </c>
      <c r="Y17" s="273">
        <v>815</v>
      </c>
      <c r="Z17" s="274">
        <v>894</v>
      </c>
      <c r="AA17" s="275">
        <v>1709</v>
      </c>
      <c r="AB17" s="273">
        <v>68</v>
      </c>
      <c r="AC17" s="274">
        <v>52</v>
      </c>
      <c r="AD17" s="275">
        <v>60</v>
      </c>
      <c r="AE17" s="273">
        <v>815</v>
      </c>
      <c r="AF17" s="274">
        <v>894</v>
      </c>
      <c r="AG17" s="275">
        <v>1709</v>
      </c>
      <c r="AH17" s="273">
        <v>35.200000000000003</v>
      </c>
      <c r="AI17" s="274">
        <v>32</v>
      </c>
      <c r="AJ17" s="275">
        <v>33.5</v>
      </c>
      <c r="AK17" s="273">
        <v>815</v>
      </c>
      <c r="AL17" s="274">
        <v>894</v>
      </c>
      <c r="AM17" s="275">
        <v>1709</v>
      </c>
      <c r="AN17" s="273">
        <v>62</v>
      </c>
      <c r="AO17" s="274">
        <v>46</v>
      </c>
      <c r="AP17" s="275">
        <v>54</v>
      </c>
      <c r="AQ17" s="273">
        <v>1002</v>
      </c>
      <c r="AR17" s="274">
        <v>1074</v>
      </c>
      <c r="AS17" s="275">
        <v>2076</v>
      </c>
      <c r="AT17" s="273">
        <v>65</v>
      </c>
      <c r="AU17" s="274">
        <v>48</v>
      </c>
      <c r="AV17" s="275">
        <v>56</v>
      </c>
      <c r="AW17" s="273">
        <v>1002</v>
      </c>
      <c r="AX17" s="274">
        <v>1074</v>
      </c>
      <c r="AY17" s="275">
        <v>2076</v>
      </c>
      <c r="AZ17" s="273">
        <v>34.6</v>
      </c>
      <c r="BA17" s="274">
        <v>31.4</v>
      </c>
      <c r="BB17" s="275">
        <v>32.9</v>
      </c>
      <c r="BC17" s="273">
        <v>1002</v>
      </c>
      <c r="BD17" s="274">
        <v>1074</v>
      </c>
      <c r="BE17" s="275">
        <v>2076</v>
      </c>
    </row>
    <row r="18" spans="1:57" x14ac:dyDescent="0.35">
      <c r="A18" t="s">
        <v>16</v>
      </c>
      <c r="B18" t="s">
        <v>262</v>
      </c>
      <c r="C18" t="s">
        <v>260</v>
      </c>
      <c r="D18" s="273">
        <v>57</v>
      </c>
      <c r="E18" s="274">
        <v>35</v>
      </c>
      <c r="F18" s="275">
        <v>47</v>
      </c>
      <c r="G18" s="273">
        <v>225</v>
      </c>
      <c r="H18" s="274">
        <v>220</v>
      </c>
      <c r="I18" s="275">
        <v>445</v>
      </c>
      <c r="J18" s="273">
        <v>57</v>
      </c>
      <c r="K18" s="274">
        <v>37</v>
      </c>
      <c r="L18" s="275">
        <v>47</v>
      </c>
      <c r="M18" s="273">
        <v>225</v>
      </c>
      <c r="N18" s="274">
        <v>220</v>
      </c>
      <c r="O18" s="275">
        <v>445</v>
      </c>
      <c r="P18" s="273">
        <v>31.9</v>
      </c>
      <c r="Q18" s="274">
        <v>29.1</v>
      </c>
      <c r="R18" s="275">
        <v>30.5</v>
      </c>
      <c r="S18" s="273">
        <v>225</v>
      </c>
      <c r="T18" s="274">
        <v>220</v>
      </c>
      <c r="U18" s="275">
        <v>445</v>
      </c>
      <c r="V18" s="273">
        <v>73</v>
      </c>
      <c r="W18" s="274">
        <v>56</v>
      </c>
      <c r="X18" s="275">
        <v>65</v>
      </c>
      <c r="Y18" s="273">
        <v>623</v>
      </c>
      <c r="Z18" s="274">
        <v>628</v>
      </c>
      <c r="AA18" s="275">
        <v>1251</v>
      </c>
      <c r="AB18" s="273">
        <v>74</v>
      </c>
      <c r="AC18" s="274">
        <v>57</v>
      </c>
      <c r="AD18" s="275">
        <v>65</v>
      </c>
      <c r="AE18" s="273">
        <v>623</v>
      </c>
      <c r="AF18" s="274">
        <v>628</v>
      </c>
      <c r="AG18" s="275">
        <v>1251</v>
      </c>
      <c r="AH18" s="273">
        <v>35</v>
      </c>
      <c r="AI18" s="274">
        <v>32.6</v>
      </c>
      <c r="AJ18" s="275">
        <v>33.799999999999997</v>
      </c>
      <c r="AK18" s="273">
        <v>623</v>
      </c>
      <c r="AL18" s="274">
        <v>628</v>
      </c>
      <c r="AM18" s="275">
        <v>1251</v>
      </c>
      <c r="AN18" s="273">
        <v>69</v>
      </c>
      <c r="AO18" s="274">
        <v>51</v>
      </c>
      <c r="AP18" s="275">
        <v>60</v>
      </c>
      <c r="AQ18" s="273">
        <v>848</v>
      </c>
      <c r="AR18" s="274">
        <v>848</v>
      </c>
      <c r="AS18" s="275">
        <v>1696</v>
      </c>
      <c r="AT18" s="273">
        <v>69</v>
      </c>
      <c r="AU18" s="274">
        <v>52</v>
      </c>
      <c r="AV18" s="275">
        <v>60</v>
      </c>
      <c r="AW18" s="273">
        <v>848</v>
      </c>
      <c r="AX18" s="274">
        <v>848</v>
      </c>
      <c r="AY18" s="275">
        <v>1696</v>
      </c>
      <c r="AZ18" s="273">
        <v>34.200000000000003</v>
      </c>
      <c r="BA18" s="274">
        <v>31.7</v>
      </c>
      <c r="BB18" s="275">
        <v>32.9</v>
      </c>
      <c r="BC18" s="273">
        <v>848</v>
      </c>
      <c r="BD18" s="274">
        <v>848</v>
      </c>
      <c r="BE18" s="275">
        <v>1696</v>
      </c>
    </row>
    <row r="19" spans="1:57" x14ac:dyDescent="0.35">
      <c r="A19" t="s">
        <v>44</v>
      </c>
      <c r="B19" t="s">
        <v>563</v>
      </c>
      <c r="C19" t="s">
        <v>408</v>
      </c>
      <c r="D19" s="273">
        <v>53</v>
      </c>
      <c r="E19" s="274">
        <v>41</v>
      </c>
      <c r="F19" s="275">
        <v>47</v>
      </c>
      <c r="G19" s="273">
        <v>376</v>
      </c>
      <c r="H19" s="274">
        <v>403</v>
      </c>
      <c r="I19" s="275">
        <v>779</v>
      </c>
      <c r="J19" s="273">
        <v>57</v>
      </c>
      <c r="K19" s="274">
        <v>44</v>
      </c>
      <c r="L19" s="275">
        <v>51</v>
      </c>
      <c r="M19" s="273">
        <v>376</v>
      </c>
      <c r="N19" s="274">
        <v>403</v>
      </c>
      <c r="O19" s="275">
        <v>779</v>
      </c>
      <c r="P19" s="273">
        <v>30.8</v>
      </c>
      <c r="Q19" s="274">
        <v>28.4</v>
      </c>
      <c r="R19" s="275">
        <v>29.6</v>
      </c>
      <c r="S19" s="273">
        <v>376</v>
      </c>
      <c r="T19" s="274">
        <v>403</v>
      </c>
      <c r="U19" s="275">
        <v>779</v>
      </c>
      <c r="V19" s="273">
        <v>70</v>
      </c>
      <c r="W19" s="274">
        <v>49</v>
      </c>
      <c r="X19" s="275">
        <v>60</v>
      </c>
      <c r="Y19" s="273">
        <v>1280</v>
      </c>
      <c r="Z19" s="274">
        <v>1290</v>
      </c>
      <c r="AA19" s="275">
        <v>2570</v>
      </c>
      <c r="AB19" s="273">
        <v>74</v>
      </c>
      <c r="AC19" s="274">
        <v>53</v>
      </c>
      <c r="AD19" s="275">
        <v>63</v>
      </c>
      <c r="AE19" s="273">
        <v>1280</v>
      </c>
      <c r="AF19" s="274">
        <v>1290</v>
      </c>
      <c r="AG19" s="275">
        <v>2570</v>
      </c>
      <c r="AH19" s="273">
        <v>33.9</v>
      </c>
      <c r="AI19" s="274">
        <v>30.9</v>
      </c>
      <c r="AJ19" s="275">
        <v>32.4</v>
      </c>
      <c r="AK19" s="273">
        <v>1280</v>
      </c>
      <c r="AL19" s="274">
        <v>1290</v>
      </c>
      <c r="AM19" s="275">
        <v>2570</v>
      </c>
      <c r="AN19" s="273">
        <v>66</v>
      </c>
      <c r="AO19" s="274">
        <v>47</v>
      </c>
      <c r="AP19" s="275">
        <v>57</v>
      </c>
      <c r="AQ19" s="273">
        <v>1656</v>
      </c>
      <c r="AR19" s="274">
        <v>1693</v>
      </c>
      <c r="AS19" s="275">
        <v>3349</v>
      </c>
      <c r="AT19" s="273">
        <v>70</v>
      </c>
      <c r="AU19" s="274">
        <v>51</v>
      </c>
      <c r="AV19" s="275">
        <v>60</v>
      </c>
      <c r="AW19" s="273">
        <v>1656</v>
      </c>
      <c r="AX19" s="274">
        <v>1693</v>
      </c>
      <c r="AY19" s="275">
        <v>3349</v>
      </c>
      <c r="AZ19" s="273">
        <v>33.200000000000003</v>
      </c>
      <c r="BA19" s="274">
        <v>30.3</v>
      </c>
      <c r="BB19" s="275">
        <v>31.7</v>
      </c>
      <c r="BC19" s="273">
        <v>1656</v>
      </c>
      <c r="BD19" s="274">
        <v>1693</v>
      </c>
      <c r="BE19" s="275">
        <v>3349</v>
      </c>
    </row>
    <row r="20" spans="1:57" x14ac:dyDescent="0.35">
      <c r="A20" t="s">
        <v>43</v>
      </c>
      <c r="B20" t="s">
        <v>288</v>
      </c>
      <c r="C20" t="s">
        <v>408</v>
      </c>
      <c r="D20" s="273">
        <v>58</v>
      </c>
      <c r="E20" s="274">
        <v>38</v>
      </c>
      <c r="F20" s="275">
        <v>48</v>
      </c>
      <c r="G20" s="273">
        <v>177</v>
      </c>
      <c r="H20" s="274">
        <v>189</v>
      </c>
      <c r="I20" s="275">
        <v>366</v>
      </c>
      <c r="J20" s="273">
        <v>59</v>
      </c>
      <c r="K20" s="274">
        <v>40</v>
      </c>
      <c r="L20" s="275">
        <v>49</v>
      </c>
      <c r="M20" s="273">
        <v>177</v>
      </c>
      <c r="N20" s="274">
        <v>189</v>
      </c>
      <c r="O20" s="275">
        <v>366</v>
      </c>
      <c r="P20" s="273">
        <v>32.6</v>
      </c>
      <c r="Q20" s="274">
        <v>30.6</v>
      </c>
      <c r="R20" s="275">
        <v>31.6</v>
      </c>
      <c r="S20" s="273">
        <v>177</v>
      </c>
      <c r="T20" s="274">
        <v>189</v>
      </c>
      <c r="U20" s="275">
        <v>366</v>
      </c>
      <c r="V20" s="273">
        <v>79</v>
      </c>
      <c r="W20" s="274">
        <v>61</v>
      </c>
      <c r="X20" s="275">
        <v>70</v>
      </c>
      <c r="Y20" s="273">
        <v>1545</v>
      </c>
      <c r="Z20" s="274">
        <v>1626</v>
      </c>
      <c r="AA20" s="275">
        <v>3171</v>
      </c>
      <c r="AB20" s="273">
        <v>80</v>
      </c>
      <c r="AC20" s="274">
        <v>62</v>
      </c>
      <c r="AD20" s="275">
        <v>71</v>
      </c>
      <c r="AE20" s="273">
        <v>1545</v>
      </c>
      <c r="AF20" s="274">
        <v>1626</v>
      </c>
      <c r="AG20" s="275">
        <v>3171</v>
      </c>
      <c r="AH20" s="273">
        <v>37.299999999999997</v>
      </c>
      <c r="AI20" s="274">
        <v>34.4</v>
      </c>
      <c r="AJ20" s="275">
        <v>35.799999999999997</v>
      </c>
      <c r="AK20" s="273">
        <v>1545</v>
      </c>
      <c r="AL20" s="274">
        <v>1626</v>
      </c>
      <c r="AM20" s="275">
        <v>3171</v>
      </c>
      <c r="AN20" s="273">
        <v>77</v>
      </c>
      <c r="AO20" s="274">
        <v>58</v>
      </c>
      <c r="AP20" s="275">
        <v>67</v>
      </c>
      <c r="AQ20" s="273">
        <v>1722</v>
      </c>
      <c r="AR20" s="274">
        <v>1815</v>
      </c>
      <c r="AS20" s="275">
        <v>3537</v>
      </c>
      <c r="AT20" s="273">
        <v>78</v>
      </c>
      <c r="AU20" s="274">
        <v>60</v>
      </c>
      <c r="AV20" s="275">
        <v>69</v>
      </c>
      <c r="AW20" s="273">
        <v>1722</v>
      </c>
      <c r="AX20" s="274">
        <v>1815</v>
      </c>
      <c r="AY20" s="275">
        <v>3537</v>
      </c>
      <c r="AZ20" s="273">
        <v>36.799999999999997</v>
      </c>
      <c r="BA20" s="274">
        <v>34</v>
      </c>
      <c r="BB20" s="275">
        <v>35.4</v>
      </c>
      <c r="BC20" s="273">
        <v>1722</v>
      </c>
      <c r="BD20" s="274">
        <v>1815</v>
      </c>
      <c r="BE20" s="275">
        <v>3537</v>
      </c>
    </row>
    <row r="21" spans="1:57" x14ac:dyDescent="0.35">
      <c r="A21" t="s">
        <v>47</v>
      </c>
      <c r="B21" t="s">
        <v>292</v>
      </c>
      <c r="C21" t="s">
        <v>408</v>
      </c>
      <c r="D21" s="273">
        <v>63</v>
      </c>
      <c r="E21" s="274">
        <v>44</v>
      </c>
      <c r="F21" s="275">
        <v>54</v>
      </c>
      <c r="G21" s="273">
        <v>154</v>
      </c>
      <c r="H21" s="274">
        <v>140</v>
      </c>
      <c r="I21" s="275">
        <v>294</v>
      </c>
      <c r="J21" s="273">
        <v>65</v>
      </c>
      <c r="K21" s="274">
        <v>46</v>
      </c>
      <c r="L21" s="275">
        <v>56</v>
      </c>
      <c r="M21" s="273">
        <v>154</v>
      </c>
      <c r="N21" s="274">
        <v>140</v>
      </c>
      <c r="O21" s="275">
        <v>294</v>
      </c>
      <c r="P21" s="273">
        <v>31.7</v>
      </c>
      <c r="Q21" s="274">
        <v>29.2</v>
      </c>
      <c r="R21" s="275">
        <v>30.5</v>
      </c>
      <c r="S21" s="273">
        <v>154</v>
      </c>
      <c r="T21" s="274">
        <v>140</v>
      </c>
      <c r="U21" s="275">
        <v>294</v>
      </c>
      <c r="V21" s="273">
        <v>74</v>
      </c>
      <c r="W21" s="274">
        <v>55</v>
      </c>
      <c r="X21" s="275">
        <v>65</v>
      </c>
      <c r="Y21" s="273">
        <v>824</v>
      </c>
      <c r="Z21" s="274">
        <v>852</v>
      </c>
      <c r="AA21" s="275">
        <v>1676</v>
      </c>
      <c r="AB21" s="273">
        <v>77</v>
      </c>
      <c r="AC21" s="274">
        <v>61</v>
      </c>
      <c r="AD21" s="275">
        <v>69</v>
      </c>
      <c r="AE21" s="273">
        <v>824</v>
      </c>
      <c r="AF21" s="274">
        <v>852</v>
      </c>
      <c r="AG21" s="275">
        <v>1676</v>
      </c>
      <c r="AH21" s="273">
        <v>35.200000000000003</v>
      </c>
      <c r="AI21" s="274">
        <v>32.5</v>
      </c>
      <c r="AJ21" s="275">
        <v>33.799999999999997</v>
      </c>
      <c r="AK21" s="273">
        <v>824</v>
      </c>
      <c r="AL21" s="274">
        <v>852</v>
      </c>
      <c r="AM21" s="275">
        <v>1676</v>
      </c>
      <c r="AN21" s="273">
        <v>72</v>
      </c>
      <c r="AO21" s="274">
        <v>54</v>
      </c>
      <c r="AP21" s="275">
        <v>63</v>
      </c>
      <c r="AQ21" s="273">
        <v>978</v>
      </c>
      <c r="AR21" s="274">
        <v>992</v>
      </c>
      <c r="AS21" s="275">
        <v>1970</v>
      </c>
      <c r="AT21" s="273">
        <v>75</v>
      </c>
      <c r="AU21" s="274">
        <v>59</v>
      </c>
      <c r="AV21" s="275">
        <v>67</v>
      </c>
      <c r="AW21" s="273">
        <v>978</v>
      </c>
      <c r="AX21" s="274">
        <v>992</v>
      </c>
      <c r="AY21" s="275">
        <v>1970</v>
      </c>
      <c r="AZ21" s="273">
        <v>34.700000000000003</v>
      </c>
      <c r="BA21" s="274">
        <v>32</v>
      </c>
      <c r="BB21" s="275">
        <v>33.299999999999997</v>
      </c>
      <c r="BC21" s="273">
        <v>978</v>
      </c>
      <c r="BD21" s="274">
        <v>992</v>
      </c>
      <c r="BE21" s="275">
        <v>1970</v>
      </c>
    </row>
    <row r="22" spans="1:57" x14ac:dyDescent="0.35">
      <c r="A22" t="s">
        <v>48</v>
      </c>
      <c r="B22" t="s">
        <v>293</v>
      </c>
      <c r="C22" t="s">
        <v>408</v>
      </c>
      <c r="D22" s="273">
        <v>62</v>
      </c>
      <c r="E22" s="274">
        <v>48</v>
      </c>
      <c r="F22" s="275">
        <v>55</v>
      </c>
      <c r="G22" s="273">
        <v>150</v>
      </c>
      <c r="H22" s="274">
        <v>151</v>
      </c>
      <c r="I22" s="275">
        <v>301</v>
      </c>
      <c r="J22" s="273">
        <v>62</v>
      </c>
      <c r="K22" s="274">
        <v>50</v>
      </c>
      <c r="L22" s="275">
        <v>56</v>
      </c>
      <c r="M22" s="273">
        <v>150</v>
      </c>
      <c r="N22" s="274">
        <v>151</v>
      </c>
      <c r="O22" s="275">
        <v>301</v>
      </c>
      <c r="P22" s="273">
        <v>32.6</v>
      </c>
      <c r="Q22" s="274">
        <v>30.8</v>
      </c>
      <c r="R22" s="275">
        <v>31.7</v>
      </c>
      <c r="S22" s="273">
        <v>150</v>
      </c>
      <c r="T22" s="274">
        <v>151</v>
      </c>
      <c r="U22" s="275">
        <v>301</v>
      </c>
      <c r="V22" s="273">
        <v>79</v>
      </c>
      <c r="W22" s="274">
        <v>63</v>
      </c>
      <c r="X22" s="275">
        <v>71</v>
      </c>
      <c r="Y22" s="273">
        <v>779</v>
      </c>
      <c r="Z22" s="274">
        <v>851</v>
      </c>
      <c r="AA22" s="275">
        <v>1630</v>
      </c>
      <c r="AB22" s="273">
        <v>80</v>
      </c>
      <c r="AC22" s="274">
        <v>66</v>
      </c>
      <c r="AD22" s="275">
        <v>73</v>
      </c>
      <c r="AE22" s="273">
        <v>779</v>
      </c>
      <c r="AF22" s="274">
        <v>851</v>
      </c>
      <c r="AG22" s="275">
        <v>1630</v>
      </c>
      <c r="AH22" s="273">
        <v>36.5</v>
      </c>
      <c r="AI22" s="274">
        <v>34</v>
      </c>
      <c r="AJ22" s="275">
        <v>35.200000000000003</v>
      </c>
      <c r="AK22" s="273">
        <v>779</v>
      </c>
      <c r="AL22" s="274">
        <v>851</v>
      </c>
      <c r="AM22" s="275">
        <v>1630</v>
      </c>
      <c r="AN22" s="273">
        <v>77</v>
      </c>
      <c r="AO22" s="274">
        <v>61</v>
      </c>
      <c r="AP22" s="275">
        <v>69</v>
      </c>
      <c r="AQ22" s="273">
        <v>929</v>
      </c>
      <c r="AR22" s="274">
        <v>1002</v>
      </c>
      <c r="AS22" s="275">
        <v>1931</v>
      </c>
      <c r="AT22" s="273">
        <v>77</v>
      </c>
      <c r="AU22" s="274">
        <v>63</v>
      </c>
      <c r="AV22" s="275">
        <v>70</v>
      </c>
      <c r="AW22" s="273">
        <v>929</v>
      </c>
      <c r="AX22" s="274">
        <v>1002</v>
      </c>
      <c r="AY22" s="275">
        <v>1931</v>
      </c>
      <c r="AZ22" s="273">
        <v>35.9</v>
      </c>
      <c r="BA22" s="274">
        <v>33.5</v>
      </c>
      <c r="BB22" s="275">
        <v>34.700000000000003</v>
      </c>
      <c r="BC22" s="273">
        <v>929</v>
      </c>
      <c r="BD22" s="274">
        <v>1002</v>
      </c>
      <c r="BE22" s="275">
        <v>1931</v>
      </c>
    </row>
    <row r="23" spans="1:57" x14ac:dyDescent="0.35">
      <c r="A23" t="s">
        <v>53</v>
      </c>
      <c r="B23" t="s">
        <v>298</v>
      </c>
      <c r="C23" t="s">
        <v>408</v>
      </c>
      <c r="D23" s="273">
        <v>55</v>
      </c>
      <c r="E23" s="274">
        <v>42</v>
      </c>
      <c r="F23" s="275">
        <v>48</v>
      </c>
      <c r="G23" s="273">
        <v>77</v>
      </c>
      <c r="H23" s="274">
        <v>92</v>
      </c>
      <c r="I23" s="275">
        <v>169</v>
      </c>
      <c r="J23" s="273">
        <v>56</v>
      </c>
      <c r="K23" s="274">
        <v>46</v>
      </c>
      <c r="L23" s="275">
        <v>50</v>
      </c>
      <c r="M23" s="273">
        <v>77</v>
      </c>
      <c r="N23" s="274">
        <v>92</v>
      </c>
      <c r="O23" s="275">
        <v>169</v>
      </c>
      <c r="P23" s="273">
        <v>32.299999999999997</v>
      </c>
      <c r="Q23" s="274">
        <v>31.1</v>
      </c>
      <c r="R23" s="275">
        <v>31.6</v>
      </c>
      <c r="S23" s="273">
        <v>77</v>
      </c>
      <c r="T23" s="274">
        <v>92</v>
      </c>
      <c r="U23" s="275">
        <v>169</v>
      </c>
      <c r="V23" s="273">
        <v>79</v>
      </c>
      <c r="W23" s="274">
        <v>61</v>
      </c>
      <c r="X23" s="275">
        <v>70</v>
      </c>
      <c r="Y23" s="273">
        <v>945</v>
      </c>
      <c r="Z23" s="274">
        <v>911</v>
      </c>
      <c r="AA23" s="275">
        <v>1856</v>
      </c>
      <c r="AB23" s="273">
        <v>79</v>
      </c>
      <c r="AC23" s="274">
        <v>64</v>
      </c>
      <c r="AD23" s="275">
        <v>71</v>
      </c>
      <c r="AE23" s="273">
        <v>945</v>
      </c>
      <c r="AF23" s="274">
        <v>911</v>
      </c>
      <c r="AG23" s="275">
        <v>1856</v>
      </c>
      <c r="AH23" s="273">
        <v>36.4</v>
      </c>
      <c r="AI23" s="274">
        <v>33.700000000000003</v>
      </c>
      <c r="AJ23" s="275">
        <v>35.1</v>
      </c>
      <c r="AK23" s="273">
        <v>945</v>
      </c>
      <c r="AL23" s="274">
        <v>911</v>
      </c>
      <c r="AM23" s="275">
        <v>1856</v>
      </c>
      <c r="AN23" s="273">
        <v>77</v>
      </c>
      <c r="AO23" s="274">
        <v>60</v>
      </c>
      <c r="AP23" s="275">
        <v>68</v>
      </c>
      <c r="AQ23" s="273">
        <v>1022</v>
      </c>
      <c r="AR23" s="274">
        <v>1003</v>
      </c>
      <c r="AS23" s="275">
        <v>2025</v>
      </c>
      <c r="AT23" s="273">
        <v>77</v>
      </c>
      <c r="AU23" s="274">
        <v>62</v>
      </c>
      <c r="AV23" s="275">
        <v>70</v>
      </c>
      <c r="AW23" s="273">
        <v>1022</v>
      </c>
      <c r="AX23" s="274">
        <v>1003</v>
      </c>
      <c r="AY23" s="275">
        <v>2025</v>
      </c>
      <c r="AZ23" s="273">
        <v>36.1</v>
      </c>
      <c r="BA23" s="274">
        <v>33.5</v>
      </c>
      <c r="BB23" s="275">
        <v>34.799999999999997</v>
      </c>
      <c r="BC23" s="273">
        <v>1022</v>
      </c>
      <c r="BD23" s="274">
        <v>1003</v>
      </c>
      <c r="BE23" s="275">
        <v>2025</v>
      </c>
    </row>
    <row r="24" spans="1:57" x14ac:dyDescent="0.35">
      <c r="A24" t="s">
        <v>55</v>
      </c>
      <c r="B24" t="s">
        <v>300</v>
      </c>
      <c r="C24" t="s">
        <v>299</v>
      </c>
      <c r="D24" s="273">
        <v>49</v>
      </c>
      <c r="E24" s="274">
        <v>37</v>
      </c>
      <c r="F24" s="275">
        <v>43</v>
      </c>
      <c r="G24" s="273">
        <v>225</v>
      </c>
      <c r="H24" s="274">
        <v>259</v>
      </c>
      <c r="I24" s="275">
        <v>484</v>
      </c>
      <c r="J24" s="273">
        <v>50</v>
      </c>
      <c r="K24" s="274">
        <v>40</v>
      </c>
      <c r="L24" s="275">
        <v>44</v>
      </c>
      <c r="M24" s="273">
        <v>225</v>
      </c>
      <c r="N24" s="274">
        <v>259</v>
      </c>
      <c r="O24" s="275">
        <v>484</v>
      </c>
      <c r="P24" s="273">
        <v>30.8</v>
      </c>
      <c r="Q24" s="274">
        <v>29.7</v>
      </c>
      <c r="R24" s="275">
        <v>30.2</v>
      </c>
      <c r="S24" s="273">
        <v>225</v>
      </c>
      <c r="T24" s="274">
        <v>259</v>
      </c>
      <c r="U24" s="275">
        <v>484</v>
      </c>
      <c r="V24" s="273">
        <v>70</v>
      </c>
      <c r="W24" s="274">
        <v>52</v>
      </c>
      <c r="X24" s="275">
        <v>60</v>
      </c>
      <c r="Y24" s="273">
        <v>1401</v>
      </c>
      <c r="Z24" s="274">
        <v>1496</v>
      </c>
      <c r="AA24" s="275">
        <v>2897</v>
      </c>
      <c r="AB24" s="273">
        <v>72</v>
      </c>
      <c r="AC24" s="274">
        <v>55</v>
      </c>
      <c r="AD24" s="275">
        <v>63</v>
      </c>
      <c r="AE24" s="273">
        <v>1401</v>
      </c>
      <c r="AF24" s="274">
        <v>1496</v>
      </c>
      <c r="AG24" s="275">
        <v>2897</v>
      </c>
      <c r="AH24" s="273">
        <v>35.1</v>
      </c>
      <c r="AI24" s="274">
        <v>32.700000000000003</v>
      </c>
      <c r="AJ24" s="275">
        <v>33.9</v>
      </c>
      <c r="AK24" s="273">
        <v>1401</v>
      </c>
      <c r="AL24" s="274">
        <v>1496</v>
      </c>
      <c r="AM24" s="275">
        <v>2897</v>
      </c>
      <c r="AN24" s="273">
        <v>67</v>
      </c>
      <c r="AO24" s="274">
        <v>49</v>
      </c>
      <c r="AP24" s="275">
        <v>58</v>
      </c>
      <c r="AQ24" s="273">
        <v>1626</v>
      </c>
      <c r="AR24" s="274">
        <v>1755</v>
      </c>
      <c r="AS24" s="275">
        <v>3381</v>
      </c>
      <c r="AT24" s="273">
        <v>69</v>
      </c>
      <c r="AU24" s="274">
        <v>53</v>
      </c>
      <c r="AV24" s="275">
        <v>60</v>
      </c>
      <c r="AW24" s="273">
        <v>1626</v>
      </c>
      <c r="AX24" s="274">
        <v>1755</v>
      </c>
      <c r="AY24" s="275">
        <v>3381</v>
      </c>
      <c r="AZ24" s="273">
        <v>34.5</v>
      </c>
      <c r="BA24" s="274">
        <v>32.299999999999997</v>
      </c>
      <c r="BB24" s="275">
        <v>33.299999999999997</v>
      </c>
      <c r="BC24" s="273">
        <v>1626</v>
      </c>
      <c r="BD24" s="274">
        <v>1755</v>
      </c>
      <c r="BE24" s="275">
        <v>3381</v>
      </c>
    </row>
    <row r="25" spans="1:57" x14ac:dyDescent="0.35">
      <c r="A25" t="s">
        <v>57</v>
      </c>
      <c r="B25" t="s">
        <v>302</v>
      </c>
      <c r="C25" t="s">
        <v>299</v>
      </c>
      <c r="D25" s="273">
        <v>51</v>
      </c>
      <c r="E25" s="274">
        <v>26</v>
      </c>
      <c r="F25" s="275">
        <v>38</v>
      </c>
      <c r="G25" s="273">
        <v>379</v>
      </c>
      <c r="H25" s="274">
        <v>412</v>
      </c>
      <c r="I25" s="275">
        <v>791</v>
      </c>
      <c r="J25" s="273">
        <v>54</v>
      </c>
      <c r="K25" s="274">
        <v>30</v>
      </c>
      <c r="L25" s="275">
        <v>42</v>
      </c>
      <c r="M25" s="273">
        <v>379</v>
      </c>
      <c r="N25" s="274">
        <v>412</v>
      </c>
      <c r="O25" s="275">
        <v>791</v>
      </c>
      <c r="P25" s="273">
        <v>31.4</v>
      </c>
      <c r="Q25" s="274">
        <v>28</v>
      </c>
      <c r="R25" s="275">
        <v>29.6</v>
      </c>
      <c r="S25" s="273">
        <v>379</v>
      </c>
      <c r="T25" s="274">
        <v>412</v>
      </c>
      <c r="U25" s="275">
        <v>791</v>
      </c>
      <c r="V25" s="273">
        <v>56</v>
      </c>
      <c r="W25" s="274">
        <v>41</v>
      </c>
      <c r="X25" s="275">
        <v>49</v>
      </c>
      <c r="Y25" s="273">
        <v>1955</v>
      </c>
      <c r="Z25" s="274">
        <v>1862</v>
      </c>
      <c r="AA25" s="275">
        <v>3817</v>
      </c>
      <c r="AB25" s="273">
        <v>58</v>
      </c>
      <c r="AC25" s="274">
        <v>47</v>
      </c>
      <c r="AD25" s="275">
        <v>53</v>
      </c>
      <c r="AE25" s="273">
        <v>1955</v>
      </c>
      <c r="AF25" s="274">
        <v>1862</v>
      </c>
      <c r="AG25" s="275">
        <v>3817</v>
      </c>
      <c r="AH25" s="273">
        <v>32.200000000000003</v>
      </c>
      <c r="AI25" s="274">
        <v>30</v>
      </c>
      <c r="AJ25" s="275">
        <v>31.1</v>
      </c>
      <c r="AK25" s="273">
        <v>1955</v>
      </c>
      <c r="AL25" s="274">
        <v>1862</v>
      </c>
      <c r="AM25" s="275">
        <v>3817</v>
      </c>
      <c r="AN25" s="273">
        <v>55</v>
      </c>
      <c r="AO25" s="274">
        <v>38</v>
      </c>
      <c r="AP25" s="275">
        <v>47</v>
      </c>
      <c r="AQ25" s="273">
        <v>2334</v>
      </c>
      <c r="AR25" s="274">
        <v>2274</v>
      </c>
      <c r="AS25" s="275">
        <v>4608</v>
      </c>
      <c r="AT25" s="273">
        <v>57</v>
      </c>
      <c r="AU25" s="274">
        <v>44</v>
      </c>
      <c r="AV25" s="275">
        <v>51</v>
      </c>
      <c r="AW25" s="273">
        <v>2334</v>
      </c>
      <c r="AX25" s="274">
        <v>2274</v>
      </c>
      <c r="AY25" s="275">
        <v>4608</v>
      </c>
      <c r="AZ25" s="273">
        <v>32.1</v>
      </c>
      <c r="BA25" s="274">
        <v>29.6</v>
      </c>
      <c r="BB25" s="275">
        <v>30.9</v>
      </c>
      <c r="BC25" s="273">
        <v>2334</v>
      </c>
      <c r="BD25" s="274">
        <v>2274</v>
      </c>
      <c r="BE25" s="275">
        <v>4608</v>
      </c>
    </row>
    <row r="26" spans="1:57" x14ac:dyDescent="0.35">
      <c r="A26" t="s">
        <v>63</v>
      </c>
      <c r="B26" t="s">
        <v>308</v>
      </c>
      <c r="C26" t="s">
        <v>299</v>
      </c>
      <c r="D26" s="273">
        <v>60</v>
      </c>
      <c r="E26" s="274">
        <v>45</v>
      </c>
      <c r="F26" s="275">
        <v>52</v>
      </c>
      <c r="G26" s="273">
        <v>10</v>
      </c>
      <c r="H26" s="274">
        <v>11</v>
      </c>
      <c r="I26" s="275">
        <v>21</v>
      </c>
      <c r="J26" s="273">
        <v>60</v>
      </c>
      <c r="K26" s="274">
        <v>45</v>
      </c>
      <c r="L26" s="275">
        <v>52</v>
      </c>
      <c r="M26" s="273">
        <v>10</v>
      </c>
      <c r="N26" s="274">
        <v>11</v>
      </c>
      <c r="O26" s="275">
        <v>21</v>
      </c>
      <c r="P26" s="273">
        <v>35.4</v>
      </c>
      <c r="Q26" s="274">
        <v>33.299999999999997</v>
      </c>
      <c r="R26" s="275">
        <v>34.299999999999997</v>
      </c>
      <c r="S26" s="273">
        <v>10</v>
      </c>
      <c r="T26" s="274">
        <v>11</v>
      </c>
      <c r="U26" s="275">
        <v>21</v>
      </c>
      <c r="V26" s="273">
        <v>81</v>
      </c>
      <c r="W26" s="274">
        <v>68</v>
      </c>
      <c r="X26" s="275">
        <v>75</v>
      </c>
      <c r="Y26" s="273">
        <v>203</v>
      </c>
      <c r="Z26" s="274">
        <v>173</v>
      </c>
      <c r="AA26" s="275">
        <v>376</v>
      </c>
      <c r="AB26" s="273">
        <v>82</v>
      </c>
      <c r="AC26" s="274">
        <v>69</v>
      </c>
      <c r="AD26" s="275">
        <v>76</v>
      </c>
      <c r="AE26" s="273">
        <v>203</v>
      </c>
      <c r="AF26" s="274">
        <v>173</v>
      </c>
      <c r="AG26" s="275">
        <v>376</v>
      </c>
      <c r="AH26" s="273">
        <v>38.299999999999997</v>
      </c>
      <c r="AI26" s="274">
        <v>35.200000000000003</v>
      </c>
      <c r="AJ26" s="275">
        <v>36.9</v>
      </c>
      <c r="AK26" s="273">
        <v>203</v>
      </c>
      <c r="AL26" s="274">
        <v>173</v>
      </c>
      <c r="AM26" s="275">
        <v>376</v>
      </c>
      <c r="AN26" s="273">
        <v>80</v>
      </c>
      <c r="AO26" s="274">
        <v>67</v>
      </c>
      <c r="AP26" s="275">
        <v>74</v>
      </c>
      <c r="AQ26" s="273">
        <v>213</v>
      </c>
      <c r="AR26" s="274">
        <v>184</v>
      </c>
      <c r="AS26" s="275">
        <v>397</v>
      </c>
      <c r="AT26" s="273">
        <v>81</v>
      </c>
      <c r="AU26" s="274">
        <v>67</v>
      </c>
      <c r="AV26" s="275">
        <v>75</v>
      </c>
      <c r="AW26" s="273">
        <v>213</v>
      </c>
      <c r="AX26" s="274">
        <v>184</v>
      </c>
      <c r="AY26" s="275">
        <v>397</v>
      </c>
      <c r="AZ26" s="273">
        <v>38.200000000000003</v>
      </c>
      <c r="BA26" s="274">
        <v>35.1</v>
      </c>
      <c r="BB26" s="275">
        <v>36.799999999999997</v>
      </c>
      <c r="BC26" s="273">
        <v>213</v>
      </c>
      <c r="BD26" s="274">
        <v>184</v>
      </c>
      <c r="BE26" s="275">
        <v>397</v>
      </c>
    </row>
    <row r="27" spans="1:57" x14ac:dyDescent="0.35">
      <c r="A27" t="s">
        <v>61</v>
      </c>
      <c r="B27" t="s">
        <v>306</v>
      </c>
      <c r="C27" t="s">
        <v>299</v>
      </c>
      <c r="D27" s="273">
        <v>55</v>
      </c>
      <c r="E27" s="274">
        <v>36</v>
      </c>
      <c r="F27" s="275">
        <v>45</v>
      </c>
      <c r="G27" s="273">
        <v>444</v>
      </c>
      <c r="H27" s="274">
        <v>456</v>
      </c>
      <c r="I27" s="275">
        <v>900</v>
      </c>
      <c r="J27" s="273">
        <v>59</v>
      </c>
      <c r="K27" s="274">
        <v>40</v>
      </c>
      <c r="L27" s="275">
        <v>49</v>
      </c>
      <c r="M27" s="273">
        <v>444</v>
      </c>
      <c r="N27" s="274">
        <v>456</v>
      </c>
      <c r="O27" s="275">
        <v>900</v>
      </c>
      <c r="P27" s="273">
        <v>32.6</v>
      </c>
      <c r="Q27" s="274">
        <v>29.6</v>
      </c>
      <c r="R27" s="275">
        <v>31.1</v>
      </c>
      <c r="S27" s="273">
        <v>444</v>
      </c>
      <c r="T27" s="274">
        <v>456</v>
      </c>
      <c r="U27" s="275">
        <v>900</v>
      </c>
      <c r="V27" s="273">
        <v>67</v>
      </c>
      <c r="W27" s="274">
        <v>50</v>
      </c>
      <c r="X27" s="275">
        <v>59</v>
      </c>
      <c r="Y27" s="273">
        <v>1399</v>
      </c>
      <c r="Z27" s="274">
        <v>1472</v>
      </c>
      <c r="AA27" s="275">
        <v>2871</v>
      </c>
      <c r="AB27" s="273">
        <v>69</v>
      </c>
      <c r="AC27" s="274">
        <v>53</v>
      </c>
      <c r="AD27" s="275">
        <v>61</v>
      </c>
      <c r="AE27" s="273">
        <v>1399</v>
      </c>
      <c r="AF27" s="274">
        <v>1472</v>
      </c>
      <c r="AG27" s="275">
        <v>2871</v>
      </c>
      <c r="AH27" s="273">
        <v>34.299999999999997</v>
      </c>
      <c r="AI27" s="274">
        <v>32</v>
      </c>
      <c r="AJ27" s="275">
        <v>33.1</v>
      </c>
      <c r="AK27" s="273">
        <v>1399</v>
      </c>
      <c r="AL27" s="274">
        <v>1472</v>
      </c>
      <c r="AM27" s="275">
        <v>2871</v>
      </c>
      <c r="AN27" s="273">
        <v>64</v>
      </c>
      <c r="AO27" s="274">
        <v>47</v>
      </c>
      <c r="AP27" s="275">
        <v>55</v>
      </c>
      <c r="AQ27" s="273">
        <v>1843</v>
      </c>
      <c r="AR27" s="274">
        <v>1928</v>
      </c>
      <c r="AS27" s="275">
        <v>3771</v>
      </c>
      <c r="AT27" s="273">
        <v>66</v>
      </c>
      <c r="AU27" s="274">
        <v>50</v>
      </c>
      <c r="AV27" s="275">
        <v>58</v>
      </c>
      <c r="AW27" s="273">
        <v>1843</v>
      </c>
      <c r="AX27" s="274">
        <v>1928</v>
      </c>
      <c r="AY27" s="275">
        <v>3771</v>
      </c>
      <c r="AZ27" s="273">
        <v>33.9</v>
      </c>
      <c r="BA27" s="274">
        <v>31.5</v>
      </c>
      <c r="BB27" s="275">
        <v>32.700000000000003</v>
      </c>
      <c r="BC27" s="273">
        <v>1843</v>
      </c>
      <c r="BD27" s="274">
        <v>1928</v>
      </c>
      <c r="BE27" s="275">
        <v>3771</v>
      </c>
    </row>
    <row r="28" spans="1:57" x14ac:dyDescent="0.35">
      <c r="A28" t="s">
        <v>68</v>
      </c>
      <c r="B28" t="s">
        <v>313</v>
      </c>
      <c r="C28" t="s">
        <v>309</v>
      </c>
      <c r="D28" s="273">
        <v>42</v>
      </c>
      <c r="E28" s="274">
        <v>34</v>
      </c>
      <c r="F28" s="275">
        <v>38</v>
      </c>
      <c r="G28" s="273">
        <v>91</v>
      </c>
      <c r="H28" s="274">
        <v>105</v>
      </c>
      <c r="I28" s="275">
        <v>196</v>
      </c>
      <c r="J28" s="273">
        <v>42</v>
      </c>
      <c r="K28" s="274">
        <v>39</v>
      </c>
      <c r="L28" s="275">
        <v>40</v>
      </c>
      <c r="M28" s="273">
        <v>91</v>
      </c>
      <c r="N28" s="274">
        <v>105</v>
      </c>
      <c r="O28" s="275">
        <v>196</v>
      </c>
      <c r="P28" s="273">
        <v>31.6</v>
      </c>
      <c r="Q28" s="274">
        <v>29.5</v>
      </c>
      <c r="R28" s="275">
        <v>30.5</v>
      </c>
      <c r="S28" s="273">
        <v>91</v>
      </c>
      <c r="T28" s="274">
        <v>105</v>
      </c>
      <c r="U28" s="275">
        <v>196</v>
      </c>
      <c r="V28" s="273">
        <v>76</v>
      </c>
      <c r="W28" s="274">
        <v>57</v>
      </c>
      <c r="X28" s="275">
        <v>67</v>
      </c>
      <c r="Y28" s="273">
        <v>833</v>
      </c>
      <c r="Z28" s="274">
        <v>868</v>
      </c>
      <c r="AA28" s="275">
        <v>1701</v>
      </c>
      <c r="AB28" s="273">
        <v>77</v>
      </c>
      <c r="AC28" s="274">
        <v>60</v>
      </c>
      <c r="AD28" s="275">
        <v>68</v>
      </c>
      <c r="AE28" s="273">
        <v>833</v>
      </c>
      <c r="AF28" s="274">
        <v>868</v>
      </c>
      <c r="AG28" s="275">
        <v>1701</v>
      </c>
      <c r="AH28" s="273">
        <v>35.9</v>
      </c>
      <c r="AI28" s="274">
        <v>33.4</v>
      </c>
      <c r="AJ28" s="275">
        <v>34.700000000000003</v>
      </c>
      <c r="AK28" s="273">
        <v>833</v>
      </c>
      <c r="AL28" s="274">
        <v>868</v>
      </c>
      <c r="AM28" s="275">
        <v>1701</v>
      </c>
      <c r="AN28" s="273">
        <v>73</v>
      </c>
      <c r="AO28" s="274">
        <v>55</v>
      </c>
      <c r="AP28" s="275">
        <v>64</v>
      </c>
      <c r="AQ28" s="273">
        <v>924</v>
      </c>
      <c r="AR28" s="274">
        <v>973</v>
      </c>
      <c r="AS28" s="275">
        <v>1897</v>
      </c>
      <c r="AT28" s="273">
        <v>73</v>
      </c>
      <c r="AU28" s="274">
        <v>57</v>
      </c>
      <c r="AV28" s="275">
        <v>65</v>
      </c>
      <c r="AW28" s="273">
        <v>924</v>
      </c>
      <c r="AX28" s="274">
        <v>973</v>
      </c>
      <c r="AY28" s="275">
        <v>1897</v>
      </c>
      <c r="AZ28" s="273">
        <v>35.5</v>
      </c>
      <c r="BA28" s="274">
        <v>33</v>
      </c>
      <c r="BB28" s="275">
        <v>34.200000000000003</v>
      </c>
      <c r="BC28" s="273">
        <v>924</v>
      </c>
      <c r="BD28" s="274">
        <v>973</v>
      </c>
      <c r="BE28" s="275">
        <v>1897</v>
      </c>
    </row>
    <row r="29" spans="1:57" x14ac:dyDescent="0.35">
      <c r="A29" t="s">
        <v>74</v>
      </c>
      <c r="B29" t="s">
        <v>319</v>
      </c>
      <c r="C29" t="s">
        <v>309</v>
      </c>
      <c r="D29" s="273">
        <v>62</v>
      </c>
      <c r="E29" s="274">
        <v>37</v>
      </c>
      <c r="F29" s="275">
        <v>49</v>
      </c>
      <c r="G29" s="273">
        <v>193</v>
      </c>
      <c r="H29" s="274">
        <v>199</v>
      </c>
      <c r="I29" s="275">
        <v>392</v>
      </c>
      <c r="J29" s="273">
        <v>65</v>
      </c>
      <c r="K29" s="274">
        <v>40</v>
      </c>
      <c r="L29" s="275">
        <v>52</v>
      </c>
      <c r="M29" s="273">
        <v>193</v>
      </c>
      <c r="N29" s="274">
        <v>199</v>
      </c>
      <c r="O29" s="275">
        <v>392</v>
      </c>
      <c r="P29" s="273">
        <v>32.299999999999997</v>
      </c>
      <c r="Q29" s="274">
        <v>28.3</v>
      </c>
      <c r="R29" s="275">
        <v>30.3</v>
      </c>
      <c r="S29" s="273">
        <v>193</v>
      </c>
      <c r="T29" s="274">
        <v>199</v>
      </c>
      <c r="U29" s="275">
        <v>392</v>
      </c>
      <c r="V29" s="273">
        <v>74</v>
      </c>
      <c r="W29" s="274">
        <v>57</v>
      </c>
      <c r="X29" s="275">
        <v>66</v>
      </c>
      <c r="Y29" s="273">
        <v>915</v>
      </c>
      <c r="Z29" s="274">
        <v>906</v>
      </c>
      <c r="AA29" s="275">
        <v>1821</v>
      </c>
      <c r="AB29" s="273">
        <v>77</v>
      </c>
      <c r="AC29" s="274">
        <v>62</v>
      </c>
      <c r="AD29" s="275">
        <v>70</v>
      </c>
      <c r="AE29" s="273">
        <v>915</v>
      </c>
      <c r="AF29" s="274">
        <v>906</v>
      </c>
      <c r="AG29" s="275">
        <v>1821</v>
      </c>
      <c r="AH29" s="273">
        <v>35.4</v>
      </c>
      <c r="AI29" s="274">
        <v>32.9</v>
      </c>
      <c r="AJ29" s="275">
        <v>34.200000000000003</v>
      </c>
      <c r="AK29" s="273">
        <v>915</v>
      </c>
      <c r="AL29" s="274">
        <v>906</v>
      </c>
      <c r="AM29" s="275">
        <v>1821</v>
      </c>
      <c r="AN29" s="273">
        <v>72</v>
      </c>
      <c r="AO29" s="274">
        <v>54</v>
      </c>
      <c r="AP29" s="275">
        <v>63</v>
      </c>
      <c r="AQ29" s="273">
        <v>1108</v>
      </c>
      <c r="AR29" s="274">
        <v>1105</v>
      </c>
      <c r="AS29" s="275">
        <v>2213</v>
      </c>
      <c r="AT29" s="273">
        <v>75</v>
      </c>
      <c r="AU29" s="274">
        <v>58</v>
      </c>
      <c r="AV29" s="275">
        <v>67</v>
      </c>
      <c r="AW29" s="273">
        <v>1108</v>
      </c>
      <c r="AX29" s="274">
        <v>1105</v>
      </c>
      <c r="AY29" s="275">
        <v>2213</v>
      </c>
      <c r="AZ29" s="273">
        <v>34.9</v>
      </c>
      <c r="BA29" s="274">
        <v>32</v>
      </c>
      <c r="BB29" s="275">
        <v>33.5</v>
      </c>
      <c r="BC29" s="273">
        <v>1108</v>
      </c>
      <c r="BD29" s="274">
        <v>1105</v>
      </c>
      <c r="BE29" s="275">
        <v>2213</v>
      </c>
    </row>
    <row r="30" spans="1:57" x14ac:dyDescent="0.35">
      <c r="A30" t="s">
        <v>73</v>
      </c>
      <c r="B30" t="s">
        <v>318</v>
      </c>
      <c r="C30" t="s">
        <v>309</v>
      </c>
      <c r="D30" s="273">
        <v>56</v>
      </c>
      <c r="E30" s="274">
        <v>41</v>
      </c>
      <c r="F30" s="275">
        <v>48</v>
      </c>
      <c r="G30" s="273">
        <v>379</v>
      </c>
      <c r="H30" s="274">
        <v>445</v>
      </c>
      <c r="I30" s="275">
        <v>824</v>
      </c>
      <c r="J30" s="273">
        <v>61</v>
      </c>
      <c r="K30" s="274">
        <v>47</v>
      </c>
      <c r="L30" s="275">
        <v>54</v>
      </c>
      <c r="M30" s="273">
        <v>379</v>
      </c>
      <c r="N30" s="274">
        <v>445</v>
      </c>
      <c r="O30" s="275">
        <v>824</v>
      </c>
      <c r="P30" s="273">
        <v>32.6</v>
      </c>
      <c r="Q30" s="274">
        <v>29.8</v>
      </c>
      <c r="R30" s="275">
        <v>31.1</v>
      </c>
      <c r="S30" s="273">
        <v>379</v>
      </c>
      <c r="T30" s="274">
        <v>445</v>
      </c>
      <c r="U30" s="275">
        <v>824</v>
      </c>
      <c r="V30" s="273">
        <v>68</v>
      </c>
      <c r="W30" s="274">
        <v>52</v>
      </c>
      <c r="X30" s="275">
        <v>60</v>
      </c>
      <c r="Y30" s="273">
        <v>1198</v>
      </c>
      <c r="Z30" s="274">
        <v>1218</v>
      </c>
      <c r="AA30" s="275">
        <v>2416</v>
      </c>
      <c r="AB30" s="273">
        <v>74</v>
      </c>
      <c r="AC30" s="274">
        <v>58</v>
      </c>
      <c r="AD30" s="275">
        <v>66</v>
      </c>
      <c r="AE30" s="273">
        <v>1198</v>
      </c>
      <c r="AF30" s="274">
        <v>1218</v>
      </c>
      <c r="AG30" s="275">
        <v>2416</v>
      </c>
      <c r="AH30" s="273">
        <v>35.5</v>
      </c>
      <c r="AI30" s="274">
        <v>32.4</v>
      </c>
      <c r="AJ30" s="275">
        <v>33.9</v>
      </c>
      <c r="AK30" s="273">
        <v>1198</v>
      </c>
      <c r="AL30" s="274">
        <v>1218</v>
      </c>
      <c r="AM30" s="275">
        <v>2416</v>
      </c>
      <c r="AN30" s="273">
        <v>65</v>
      </c>
      <c r="AO30" s="274">
        <v>49</v>
      </c>
      <c r="AP30" s="275">
        <v>57</v>
      </c>
      <c r="AQ30" s="273">
        <v>1577</v>
      </c>
      <c r="AR30" s="274">
        <v>1663</v>
      </c>
      <c r="AS30" s="275">
        <v>3240</v>
      </c>
      <c r="AT30" s="273">
        <v>71</v>
      </c>
      <c r="AU30" s="274">
        <v>55</v>
      </c>
      <c r="AV30" s="275">
        <v>63</v>
      </c>
      <c r="AW30" s="273">
        <v>1577</v>
      </c>
      <c r="AX30" s="274">
        <v>1663</v>
      </c>
      <c r="AY30" s="275">
        <v>3240</v>
      </c>
      <c r="AZ30" s="273">
        <v>34.799999999999997</v>
      </c>
      <c r="BA30" s="274">
        <v>31.7</v>
      </c>
      <c r="BB30" s="275">
        <v>33.200000000000003</v>
      </c>
      <c r="BC30" s="273">
        <v>1577</v>
      </c>
      <c r="BD30" s="274">
        <v>1663</v>
      </c>
      <c r="BE30" s="275">
        <v>3240</v>
      </c>
    </row>
    <row r="31" spans="1:57" x14ac:dyDescent="0.35">
      <c r="A31" t="s">
        <v>148</v>
      </c>
      <c r="B31" t="s">
        <v>393</v>
      </c>
      <c r="C31" t="s">
        <v>392</v>
      </c>
      <c r="D31" s="273">
        <v>63</v>
      </c>
      <c r="E31" s="274">
        <v>41</v>
      </c>
      <c r="F31" s="275">
        <v>52</v>
      </c>
      <c r="G31" s="273">
        <v>94</v>
      </c>
      <c r="H31" s="274">
        <v>99</v>
      </c>
      <c r="I31" s="275">
        <v>193</v>
      </c>
      <c r="J31" s="273">
        <v>65</v>
      </c>
      <c r="K31" s="274">
        <v>43</v>
      </c>
      <c r="L31" s="275">
        <v>54</v>
      </c>
      <c r="M31" s="273">
        <v>94</v>
      </c>
      <c r="N31" s="274">
        <v>99</v>
      </c>
      <c r="O31" s="275">
        <v>193</v>
      </c>
      <c r="P31" s="273">
        <v>33.4</v>
      </c>
      <c r="Q31" s="274">
        <v>30.1</v>
      </c>
      <c r="R31" s="275">
        <v>31.7</v>
      </c>
      <c r="S31" s="273">
        <v>94</v>
      </c>
      <c r="T31" s="274">
        <v>99</v>
      </c>
      <c r="U31" s="275">
        <v>193</v>
      </c>
      <c r="V31" s="273">
        <v>78</v>
      </c>
      <c r="W31" s="274">
        <v>62</v>
      </c>
      <c r="X31" s="275">
        <v>70</v>
      </c>
      <c r="Y31" s="273">
        <v>841</v>
      </c>
      <c r="Z31" s="274">
        <v>878</v>
      </c>
      <c r="AA31" s="275">
        <v>1719</v>
      </c>
      <c r="AB31" s="273">
        <v>79</v>
      </c>
      <c r="AC31" s="274">
        <v>64</v>
      </c>
      <c r="AD31" s="275">
        <v>71</v>
      </c>
      <c r="AE31" s="273">
        <v>841</v>
      </c>
      <c r="AF31" s="274">
        <v>878</v>
      </c>
      <c r="AG31" s="275">
        <v>1719</v>
      </c>
      <c r="AH31" s="273">
        <v>36.299999999999997</v>
      </c>
      <c r="AI31" s="274">
        <v>34.6</v>
      </c>
      <c r="AJ31" s="275">
        <v>35.4</v>
      </c>
      <c r="AK31" s="273">
        <v>841</v>
      </c>
      <c r="AL31" s="274">
        <v>878</v>
      </c>
      <c r="AM31" s="275">
        <v>1719</v>
      </c>
      <c r="AN31" s="273">
        <v>76</v>
      </c>
      <c r="AO31" s="274">
        <v>60</v>
      </c>
      <c r="AP31" s="275">
        <v>68</v>
      </c>
      <c r="AQ31" s="273">
        <v>935</v>
      </c>
      <c r="AR31" s="274">
        <v>977</v>
      </c>
      <c r="AS31" s="275">
        <v>1912</v>
      </c>
      <c r="AT31" s="273">
        <v>77</v>
      </c>
      <c r="AU31" s="274">
        <v>62</v>
      </c>
      <c r="AV31" s="275">
        <v>70</v>
      </c>
      <c r="AW31" s="273">
        <v>935</v>
      </c>
      <c r="AX31" s="274">
        <v>977</v>
      </c>
      <c r="AY31" s="275">
        <v>1912</v>
      </c>
      <c r="AZ31" s="273">
        <v>36</v>
      </c>
      <c r="BA31" s="274">
        <v>34.1</v>
      </c>
      <c r="BB31" s="275">
        <v>35</v>
      </c>
      <c r="BC31" s="273">
        <v>935</v>
      </c>
      <c r="BD31" s="274">
        <v>977</v>
      </c>
      <c r="BE31" s="275">
        <v>1912</v>
      </c>
    </row>
    <row r="32" spans="1:57" x14ac:dyDescent="0.35">
      <c r="A32" t="s">
        <v>150</v>
      </c>
      <c r="B32" t="s">
        <v>182</v>
      </c>
      <c r="C32" t="s">
        <v>392</v>
      </c>
      <c r="D32" s="273">
        <v>55</v>
      </c>
      <c r="E32" s="274">
        <v>37</v>
      </c>
      <c r="F32" s="275">
        <v>46</v>
      </c>
      <c r="G32" s="273">
        <v>468</v>
      </c>
      <c r="H32" s="274">
        <v>492</v>
      </c>
      <c r="I32" s="275">
        <v>960</v>
      </c>
      <c r="J32" s="273">
        <v>57</v>
      </c>
      <c r="K32" s="274">
        <v>42</v>
      </c>
      <c r="L32" s="275">
        <v>50</v>
      </c>
      <c r="M32" s="273">
        <v>468</v>
      </c>
      <c r="N32" s="274">
        <v>492</v>
      </c>
      <c r="O32" s="275">
        <v>960</v>
      </c>
      <c r="P32" s="273">
        <v>31.8</v>
      </c>
      <c r="Q32" s="274">
        <v>29.2</v>
      </c>
      <c r="R32" s="275">
        <v>30.5</v>
      </c>
      <c r="S32" s="273">
        <v>468</v>
      </c>
      <c r="T32" s="274">
        <v>492</v>
      </c>
      <c r="U32" s="275">
        <v>960</v>
      </c>
      <c r="V32" s="273">
        <v>71</v>
      </c>
      <c r="W32" s="274">
        <v>56</v>
      </c>
      <c r="X32" s="275">
        <v>63</v>
      </c>
      <c r="Y32" s="273">
        <v>2084</v>
      </c>
      <c r="Z32" s="274">
        <v>2347</v>
      </c>
      <c r="AA32" s="275">
        <v>4431</v>
      </c>
      <c r="AB32" s="273">
        <v>74</v>
      </c>
      <c r="AC32" s="274">
        <v>60</v>
      </c>
      <c r="AD32" s="275">
        <v>67</v>
      </c>
      <c r="AE32" s="273">
        <v>2084</v>
      </c>
      <c r="AF32" s="274">
        <v>2347</v>
      </c>
      <c r="AG32" s="275">
        <v>4431</v>
      </c>
      <c r="AH32" s="273">
        <v>36</v>
      </c>
      <c r="AI32" s="274">
        <v>33.5</v>
      </c>
      <c r="AJ32" s="275">
        <v>34.700000000000003</v>
      </c>
      <c r="AK32" s="273">
        <v>2084</v>
      </c>
      <c r="AL32" s="274">
        <v>2347</v>
      </c>
      <c r="AM32" s="275">
        <v>4431</v>
      </c>
      <c r="AN32" s="273">
        <v>68</v>
      </c>
      <c r="AO32" s="274">
        <v>53</v>
      </c>
      <c r="AP32" s="275">
        <v>60</v>
      </c>
      <c r="AQ32" s="273">
        <v>2552</v>
      </c>
      <c r="AR32" s="274">
        <v>2839</v>
      </c>
      <c r="AS32" s="275">
        <v>5391</v>
      </c>
      <c r="AT32" s="273">
        <v>71</v>
      </c>
      <c r="AU32" s="274">
        <v>57</v>
      </c>
      <c r="AV32" s="275">
        <v>64</v>
      </c>
      <c r="AW32" s="273">
        <v>2552</v>
      </c>
      <c r="AX32" s="274">
        <v>2839</v>
      </c>
      <c r="AY32" s="275">
        <v>5391</v>
      </c>
      <c r="AZ32" s="273">
        <v>35.200000000000003</v>
      </c>
      <c r="BA32" s="274">
        <v>32.799999999999997</v>
      </c>
      <c r="BB32" s="275">
        <v>33.9</v>
      </c>
      <c r="BC32" s="273">
        <v>2552</v>
      </c>
      <c r="BD32" s="274">
        <v>2839</v>
      </c>
      <c r="BE32" s="275">
        <v>5391</v>
      </c>
    </row>
    <row r="33" spans="1:57" x14ac:dyDescent="0.35">
      <c r="A33" t="s">
        <v>156</v>
      </c>
      <c r="B33" t="s">
        <v>400</v>
      </c>
      <c r="C33" t="s">
        <v>392</v>
      </c>
      <c r="D33" s="273">
        <v>57</v>
      </c>
      <c r="E33" s="274">
        <v>42</v>
      </c>
      <c r="F33" s="275">
        <v>49</v>
      </c>
      <c r="G33" s="273">
        <v>104</v>
      </c>
      <c r="H33" s="274">
        <v>113</v>
      </c>
      <c r="I33" s="275">
        <v>217</v>
      </c>
      <c r="J33" s="273">
        <v>58</v>
      </c>
      <c r="K33" s="274">
        <v>45</v>
      </c>
      <c r="L33" s="275">
        <v>51</v>
      </c>
      <c r="M33" s="273">
        <v>104</v>
      </c>
      <c r="N33" s="274">
        <v>113</v>
      </c>
      <c r="O33" s="275">
        <v>217</v>
      </c>
      <c r="P33" s="273">
        <v>32.9</v>
      </c>
      <c r="Q33" s="274">
        <v>29.9</v>
      </c>
      <c r="R33" s="275">
        <v>31.3</v>
      </c>
      <c r="S33" s="273">
        <v>104</v>
      </c>
      <c r="T33" s="274">
        <v>113</v>
      </c>
      <c r="U33" s="275">
        <v>217</v>
      </c>
      <c r="V33" s="273">
        <v>81</v>
      </c>
      <c r="W33" s="274">
        <v>67</v>
      </c>
      <c r="X33" s="275">
        <v>74</v>
      </c>
      <c r="Y33" s="273">
        <v>1091</v>
      </c>
      <c r="Z33" s="274">
        <v>1164</v>
      </c>
      <c r="AA33" s="275">
        <v>2255</v>
      </c>
      <c r="AB33" s="273">
        <v>82</v>
      </c>
      <c r="AC33" s="274">
        <v>68</v>
      </c>
      <c r="AD33" s="275">
        <v>74</v>
      </c>
      <c r="AE33" s="273">
        <v>1091</v>
      </c>
      <c r="AF33" s="274">
        <v>1164</v>
      </c>
      <c r="AG33" s="275">
        <v>2255</v>
      </c>
      <c r="AH33" s="273">
        <v>37.200000000000003</v>
      </c>
      <c r="AI33" s="274">
        <v>34.9</v>
      </c>
      <c r="AJ33" s="275">
        <v>36</v>
      </c>
      <c r="AK33" s="273">
        <v>1091</v>
      </c>
      <c r="AL33" s="274">
        <v>1164</v>
      </c>
      <c r="AM33" s="275">
        <v>2255</v>
      </c>
      <c r="AN33" s="273">
        <v>79</v>
      </c>
      <c r="AO33" s="274">
        <v>65</v>
      </c>
      <c r="AP33" s="275">
        <v>72</v>
      </c>
      <c r="AQ33" s="273">
        <v>1195</v>
      </c>
      <c r="AR33" s="274">
        <v>1277</v>
      </c>
      <c r="AS33" s="275">
        <v>2472</v>
      </c>
      <c r="AT33" s="273">
        <v>79</v>
      </c>
      <c r="AU33" s="274">
        <v>66</v>
      </c>
      <c r="AV33" s="275">
        <v>72</v>
      </c>
      <c r="AW33" s="273">
        <v>1195</v>
      </c>
      <c r="AX33" s="274">
        <v>1277</v>
      </c>
      <c r="AY33" s="275">
        <v>2472</v>
      </c>
      <c r="AZ33" s="273">
        <v>36.799999999999997</v>
      </c>
      <c r="BA33" s="274">
        <v>34.4</v>
      </c>
      <c r="BB33" s="275">
        <v>35.6</v>
      </c>
      <c r="BC33" s="273">
        <v>1195</v>
      </c>
      <c r="BD33" s="274">
        <v>1277</v>
      </c>
      <c r="BE33" s="275">
        <v>2472</v>
      </c>
    </row>
    <row r="34" spans="1:57" x14ac:dyDescent="0.35">
      <c r="A34" t="s">
        <v>160</v>
      </c>
      <c r="B34" t="s">
        <v>404</v>
      </c>
      <c r="C34" t="s">
        <v>392</v>
      </c>
      <c r="D34" s="273">
        <v>68</v>
      </c>
      <c r="E34" s="274">
        <v>39</v>
      </c>
      <c r="F34" s="275">
        <v>50</v>
      </c>
      <c r="G34" s="273">
        <v>101</v>
      </c>
      <c r="H34" s="274">
        <v>155</v>
      </c>
      <c r="I34" s="275">
        <v>256</v>
      </c>
      <c r="J34" s="273">
        <v>71</v>
      </c>
      <c r="K34" s="274">
        <v>44</v>
      </c>
      <c r="L34" s="275">
        <v>55</v>
      </c>
      <c r="M34" s="273">
        <v>101</v>
      </c>
      <c r="N34" s="274">
        <v>155</v>
      </c>
      <c r="O34" s="275">
        <v>256</v>
      </c>
      <c r="P34" s="273">
        <v>33.1</v>
      </c>
      <c r="Q34" s="274">
        <v>30.2</v>
      </c>
      <c r="R34" s="275">
        <v>31.3</v>
      </c>
      <c r="S34" s="273">
        <v>101</v>
      </c>
      <c r="T34" s="274">
        <v>155</v>
      </c>
      <c r="U34" s="275">
        <v>256</v>
      </c>
      <c r="V34" s="273">
        <v>84</v>
      </c>
      <c r="W34" s="274">
        <v>67</v>
      </c>
      <c r="X34" s="275">
        <v>75</v>
      </c>
      <c r="Y34" s="273">
        <v>1522</v>
      </c>
      <c r="Z34" s="274">
        <v>1651</v>
      </c>
      <c r="AA34" s="275">
        <v>3173</v>
      </c>
      <c r="AB34" s="273">
        <v>85</v>
      </c>
      <c r="AC34" s="274">
        <v>70</v>
      </c>
      <c r="AD34" s="275">
        <v>78</v>
      </c>
      <c r="AE34" s="273">
        <v>1522</v>
      </c>
      <c r="AF34" s="274">
        <v>1651</v>
      </c>
      <c r="AG34" s="275">
        <v>3173</v>
      </c>
      <c r="AH34" s="273">
        <v>37.200000000000003</v>
      </c>
      <c r="AI34" s="274">
        <v>34.6</v>
      </c>
      <c r="AJ34" s="275">
        <v>35.799999999999997</v>
      </c>
      <c r="AK34" s="273">
        <v>1522</v>
      </c>
      <c r="AL34" s="274">
        <v>1651</v>
      </c>
      <c r="AM34" s="275">
        <v>3173</v>
      </c>
      <c r="AN34" s="273">
        <v>83</v>
      </c>
      <c r="AO34" s="274">
        <v>65</v>
      </c>
      <c r="AP34" s="275">
        <v>73</v>
      </c>
      <c r="AQ34" s="273">
        <v>1623</v>
      </c>
      <c r="AR34" s="274">
        <v>1806</v>
      </c>
      <c r="AS34" s="275">
        <v>3429</v>
      </c>
      <c r="AT34" s="273">
        <v>85</v>
      </c>
      <c r="AU34" s="274">
        <v>68</v>
      </c>
      <c r="AV34" s="275">
        <v>76</v>
      </c>
      <c r="AW34" s="273">
        <v>1623</v>
      </c>
      <c r="AX34" s="274">
        <v>1806</v>
      </c>
      <c r="AY34" s="275">
        <v>3429</v>
      </c>
      <c r="AZ34" s="273">
        <v>36.9</v>
      </c>
      <c r="BA34" s="274">
        <v>34.200000000000003</v>
      </c>
      <c r="BB34" s="275">
        <v>35.5</v>
      </c>
      <c r="BC34" s="273">
        <v>1623</v>
      </c>
      <c r="BD34" s="274">
        <v>1806</v>
      </c>
      <c r="BE34" s="275">
        <v>3429</v>
      </c>
    </row>
    <row r="35" spans="1:57" x14ac:dyDescent="0.35">
      <c r="A35" t="s">
        <v>157</v>
      </c>
      <c r="B35" t="s">
        <v>401</v>
      </c>
      <c r="C35" t="s">
        <v>392</v>
      </c>
      <c r="D35" s="273">
        <v>55</v>
      </c>
      <c r="E35" s="274">
        <v>36</v>
      </c>
      <c r="F35" s="275">
        <v>46</v>
      </c>
      <c r="G35" s="273">
        <v>284</v>
      </c>
      <c r="H35" s="274">
        <v>247</v>
      </c>
      <c r="I35" s="275">
        <v>531</v>
      </c>
      <c r="J35" s="273">
        <v>56</v>
      </c>
      <c r="K35" s="274">
        <v>39</v>
      </c>
      <c r="L35" s="275">
        <v>48</v>
      </c>
      <c r="M35" s="273">
        <v>284</v>
      </c>
      <c r="N35" s="274">
        <v>247</v>
      </c>
      <c r="O35" s="275">
        <v>531</v>
      </c>
      <c r="P35" s="273">
        <v>31.5</v>
      </c>
      <c r="Q35" s="274">
        <v>28.9</v>
      </c>
      <c r="R35" s="275">
        <v>30.3</v>
      </c>
      <c r="S35" s="273">
        <v>284</v>
      </c>
      <c r="T35" s="274">
        <v>247</v>
      </c>
      <c r="U35" s="275">
        <v>531</v>
      </c>
      <c r="V35" s="273">
        <v>73</v>
      </c>
      <c r="W35" s="274">
        <v>55</v>
      </c>
      <c r="X35" s="275">
        <v>64</v>
      </c>
      <c r="Y35" s="273">
        <v>1216</v>
      </c>
      <c r="Z35" s="274">
        <v>1285</v>
      </c>
      <c r="AA35" s="275">
        <v>2501</v>
      </c>
      <c r="AB35" s="273">
        <v>74</v>
      </c>
      <c r="AC35" s="274">
        <v>58</v>
      </c>
      <c r="AD35" s="275">
        <v>66</v>
      </c>
      <c r="AE35" s="273">
        <v>1216</v>
      </c>
      <c r="AF35" s="274">
        <v>1285</v>
      </c>
      <c r="AG35" s="275">
        <v>2501</v>
      </c>
      <c r="AH35" s="273">
        <v>34.200000000000003</v>
      </c>
      <c r="AI35" s="274">
        <v>32.1</v>
      </c>
      <c r="AJ35" s="275">
        <v>33.1</v>
      </c>
      <c r="AK35" s="273">
        <v>1216</v>
      </c>
      <c r="AL35" s="274">
        <v>1285</v>
      </c>
      <c r="AM35" s="275">
        <v>2501</v>
      </c>
      <c r="AN35" s="273">
        <v>70</v>
      </c>
      <c r="AO35" s="274">
        <v>52</v>
      </c>
      <c r="AP35" s="275">
        <v>61</v>
      </c>
      <c r="AQ35" s="273">
        <v>1500</v>
      </c>
      <c r="AR35" s="274">
        <v>1532</v>
      </c>
      <c r="AS35" s="275">
        <v>3032</v>
      </c>
      <c r="AT35" s="273">
        <v>71</v>
      </c>
      <c r="AU35" s="274">
        <v>55</v>
      </c>
      <c r="AV35" s="275">
        <v>63</v>
      </c>
      <c r="AW35" s="273">
        <v>1500</v>
      </c>
      <c r="AX35" s="274">
        <v>1532</v>
      </c>
      <c r="AY35" s="275">
        <v>3032</v>
      </c>
      <c r="AZ35" s="273">
        <v>33.700000000000003</v>
      </c>
      <c r="BA35" s="274">
        <v>31.5</v>
      </c>
      <c r="BB35" s="275">
        <v>32.6</v>
      </c>
      <c r="BC35" s="273">
        <v>1500</v>
      </c>
      <c r="BD35" s="274">
        <v>1532</v>
      </c>
      <c r="BE35" s="275">
        <v>3032</v>
      </c>
    </row>
    <row r="36" spans="1:57" x14ac:dyDescent="0.35">
      <c r="A36" t="s">
        <v>162</v>
      </c>
      <c r="B36" t="s">
        <v>406</v>
      </c>
      <c r="C36" t="s">
        <v>392</v>
      </c>
      <c r="D36" s="273">
        <v>56</v>
      </c>
      <c r="E36" s="274">
        <v>37</v>
      </c>
      <c r="F36" s="275">
        <v>46</v>
      </c>
      <c r="G36" s="273">
        <v>143</v>
      </c>
      <c r="H36" s="274">
        <v>141</v>
      </c>
      <c r="I36" s="275">
        <v>284</v>
      </c>
      <c r="J36" s="273">
        <v>58</v>
      </c>
      <c r="K36" s="274">
        <v>41</v>
      </c>
      <c r="L36" s="275">
        <v>50</v>
      </c>
      <c r="M36" s="273">
        <v>143</v>
      </c>
      <c r="N36" s="274">
        <v>141</v>
      </c>
      <c r="O36" s="275">
        <v>284</v>
      </c>
      <c r="P36" s="273">
        <v>31.6</v>
      </c>
      <c r="Q36" s="274">
        <v>28.9</v>
      </c>
      <c r="R36" s="275">
        <v>30.2</v>
      </c>
      <c r="S36" s="273">
        <v>143</v>
      </c>
      <c r="T36" s="274">
        <v>141</v>
      </c>
      <c r="U36" s="275">
        <v>284</v>
      </c>
      <c r="V36" s="273">
        <v>73</v>
      </c>
      <c r="W36" s="274">
        <v>56</v>
      </c>
      <c r="X36" s="275">
        <v>65</v>
      </c>
      <c r="Y36" s="273">
        <v>558</v>
      </c>
      <c r="Z36" s="274">
        <v>546</v>
      </c>
      <c r="AA36" s="275">
        <v>1104</v>
      </c>
      <c r="AB36" s="273">
        <v>75</v>
      </c>
      <c r="AC36" s="274">
        <v>61</v>
      </c>
      <c r="AD36" s="275">
        <v>68</v>
      </c>
      <c r="AE36" s="273">
        <v>558</v>
      </c>
      <c r="AF36" s="274">
        <v>546</v>
      </c>
      <c r="AG36" s="275">
        <v>1104</v>
      </c>
      <c r="AH36" s="273">
        <v>35.299999999999997</v>
      </c>
      <c r="AI36" s="274">
        <v>32.9</v>
      </c>
      <c r="AJ36" s="275">
        <v>34.1</v>
      </c>
      <c r="AK36" s="273">
        <v>558</v>
      </c>
      <c r="AL36" s="274">
        <v>546</v>
      </c>
      <c r="AM36" s="275">
        <v>1104</v>
      </c>
      <c r="AN36" s="273">
        <v>70</v>
      </c>
      <c r="AO36" s="274">
        <v>52</v>
      </c>
      <c r="AP36" s="275">
        <v>61</v>
      </c>
      <c r="AQ36" s="273">
        <v>701</v>
      </c>
      <c r="AR36" s="274">
        <v>687</v>
      </c>
      <c r="AS36" s="275">
        <v>1388</v>
      </c>
      <c r="AT36" s="273">
        <v>72</v>
      </c>
      <c r="AU36" s="274">
        <v>57</v>
      </c>
      <c r="AV36" s="275">
        <v>64</v>
      </c>
      <c r="AW36" s="273">
        <v>701</v>
      </c>
      <c r="AX36" s="274">
        <v>687</v>
      </c>
      <c r="AY36" s="275">
        <v>1388</v>
      </c>
      <c r="AZ36" s="273">
        <v>34.5</v>
      </c>
      <c r="BA36" s="274">
        <v>32.1</v>
      </c>
      <c r="BB36" s="275">
        <v>33.299999999999997</v>
      </c>
      <c r="BC36" s="273">
        <v>701</v>
      </c>
      <c r="BD36" s="274">
        <v>687</v>
      </c>
      <c r="BE36" s="275">
        <v>1388</v>
      </c>
    </row>
    <row r="37" spans="1:57" x14ac:dyDescent="0.35">
      <c r="A37" t="s">
        <v>149</v>
      </c>
      <c r="B37" t="s">
        <v>394</v>
      </c>
      <c r="C37" t="s">
        <v>392</v>
      </c>
      <c r="D37" s="273">
        <v>55</v>
      </c>
      <c r="E37" s="274">
        <v>43</v>
      </c>
      <c r="F37" s="275">
        <v>50</v>
      </c>
      <c r="G37" s="273">
        <v>129</v>
      </c>
      <c r="H37" s="274">
        <v>101</v>
      </c>
      <c r="I37" s="275">
        <v>230</v>
      </c>
      <c r="J37" s="273">
        <v>57</v>
      </c>
      <c r="K37" s="274">
        <v>45</v>
      </c>
      <c r="L37" s="275">
        <v>52</v>
      </c>
      <c r="M37" s="273">
        <v>129</v>
      </c>
      <c r="N37" s="274">
        <v>101</v>
      </c>
      <c r="O37" s="275">
        <v>230</v>
      </c>
      <c r="P37" s="273">
        <v>35.200000000000003</v>
      </c>
      <c r="Q37" s="274">
        <v>31.7</v>
      </c>
      <c r="R37" s="275">
        <v>33.700000000000003</v>
      </c>
      <c r="S37" s="273">
        <v>129</v>
      </c>
      <c r="T37" s="274">
        <v>101</v>
      </c>
      <c r="U37" s="275">
        <v>230</v>
      </c>
      <c r="V37" s="273">
        <v>80</v>
      </c>
      <c r="W37" s="274">
        <v>66</v>
      </c>
      <c r="X37" s="275">
        <v>73</v>
      </c>
      <c r="Y37" s="273">
        <v>847</v>
      </c>
      <c r="Z37" s="274">
        <v>812</v>
      </c>
      <c r="AA37" s="275">
        <v>1659</v>
      </c>
      <c r="AB37" s="273">
        <v>81</v>
      </c>
      <c r="AC37" s="274">
        <v>68</v>
      </c>
      <c r="AD37" s="275">
        <v>74</v>
      </c>
      <c r="AE37" s="273">
        <v>847</v>
      </c>
      <c r="AF37" s="274">
        <v>812</v>
      </c>
      <c r="AG37" s="275">
        <v>1659</v>
      </c>
      <c r="AH37" s="273">
        <v>38.9</v>
      </c>
      <c r="AI37" s="274">
        <v>36.4</v>
      </c>
      <c r="AJ37" s="275">
        <v>37.700000000000003</v>
      </c>
      <c r="AK37" s="273">
        <v>847</v>
      </c>
      <c r="AL37" s="274">
        <v>812</v>
      </c>
      <c r="AM37" s="275">
        <v>1659</v>
      </c>
      <c r="AN37" s="273">
        <v>77</v>
      </c>
      <c r="AO37" s="274">
        <v>64</v>
      </c>
      <c r="AP37" s="275">
        <v>71</v>
      </c>
      <c r="AQ37" s="273">
        <v>976</v>
      </c>
      <c r="AR37" s="274">
        <v>913</v>
      </c>
      <c r="AS37" s="275">
        <v>1889</v>
      </c>
      <c r="AT37" s="273">
        <v>78</v>
      </c>
      <c r="AU37" s="274">
        <v>65</v>
      </c>
      <c r="AV37" s="275">
        <v>72</v>
      </c>
      <c r="AW37" s="273">
        <v>976</v>
      </c>
      <c r="AX37" s="274">
        <v>913</v>
      </c>
      <c r="AY37" s="275">
        <v>1889</v>
      </c>
      <c r="AZ37" s="273">
        <v>38.4</v>
      </c>
      <c r="BA37" s="274">
        <v>35.9</v>
      </c>
      <c r="BB37" s="275">
        <v>37.200000000000003</v>
      </c>
      <c r="BC37" s="273">
        <v>976</v>
      </c>
      <c r="BD37" s="274">
        <v>913</v>
      </c>
      <c r="BE37" s="275">
        <v>1889</v>
      </c>
    </row>
    <row r="38" spans="1:57" x14ac:dyDescent="0.35">
      <c r="A38" t="s">
        <v>158</v>
      </c>
      <c r="B38" t="s">
        <v>402</v>
      </c>
      <c r="C38" t="s">
        <v>392</v>
      </c>
      <c r="D38" s="273">
        <v>57</v>
      </c>
      <c r="E38" s="274">
        <v>43</v>
      </c>
      <c r="F38" s="275">
        <v>50</v>
      </c>
      <c r="G38" s="273">
        <v>103</v>
      </c>
      <c r="H38" s="274">
        <v>127</v>
      </c>
      <c r="I38" s="275">
        <v>230</v>
      </c>
      <c r="J38" s="273">
        <v>60</v>
      </c>
      <c r="K38" s="274">
        <v>45</v>
      </c>
      <c r="L38" s="275">
        <v>52</v>
      </c>
      <c r="M38" s="273">
        <v>103</v>
      </c>
      <c r="N38" s="274">
        <v>127</v>
      </c>
      <c r="O38" s="275">
        <v>230</v>
      </c>
      <c r="P38" s="273">
        <v>34.299999999999997</v>
      </c>
      <c r="Q38" s="274">
        <v>31.2</v>
      </c>
      <c r="R38" s="275">
        <v>32.6</v>
      </c>
      <c r="S38" s="273">
        <v>103</v>
      </c>
      <c r="T38" s="274">
        <v>127</v>
      </c>
      <c r="U38" s="275">
        <v>230</v>
      </c>
      <c r="V38" s="273">
        <v>77</v>
      </c>
      <c r="W38" s="274">
        <v>58</v>
      </c>
      <c r="X38" s="275">
        <v>67</v>
      </c>
      <c r="Y38" s="273">
        <v>719</v>
      </c>
      <c r="Z38" s="274">
        <v>772</v>
      </c>
      <c r="AA38" s="275">
        <v>1491</v>
      </c>
      <c r="AB38" s="273">
        <v>78</v>
      </c>
      <c r="AC38" s="274">
        <v>60</v>
      </c>
      <c r="AD38" s="275">
        <v>69</v>
      </c>
      <c r="AE38" s="273">
        <v>719</v>
      </c>
      <c r="AF38" s="274">
        <v>772</v>
      </c>
      <c r="AG38" s="275">
        <v>1491</v>
      </c>
      <c r="AH38" s="273">
        <v>37.200000000000003</v>
      </c>
      <c r="AI38" s="274">
        <v>34.6</v>
      </c>
      <c r="AJ38" s="275">
        <v>35.9</v>
      </c>
      <c r="AK38" s="273">
        <v>719</v>
      </c>
      <c r="AL38" s="274">
        <v>772</v>
      </c>
      <c r="AM38" s="275">
        <v>1491</v>
      </c>
      <c r="AN38" s="273">
        <v>75</v>
      </c>
      <c r="AO38" s="274">
        <v>56</v>
      </c>
      <c r="AP38" s="275">
        <v>65</v>
      </c>
      <c r="AQ38" s="273">
        <v>822</v>
      </c>
      <c r="AR38" s="274">
        <v>899</v>
      </c>
      <c r="AS38" s="275">
        <v>1721</v>
      </c>
      <c r="AT38" s="273">
        <v>76</v>
      </c>
      <c r="AU38" s="274">
        <v>58</v>
      </c>
      <c r="AV38" s="275">
        <v>67</v>
      </c>
      <c r="AW38" s="273">
        <v>822</v>
      </c>
      <c r="AX38" s="274">
        <v>899</v>
      </c>
      <c r="AY38" s="275">
        <v>1721</v>
      </c>
      <c r="AZ38" s="273">
        <v>36.9</v>
      </c>
      <c r="BA38" s="274">
        <v>34.1</v>
      </c>
      <c r="BB38" s="275">
        <v>35.4</v>
      </c>
      <c r="BC38" s="273">
        <v>822</v>
      </c>
      <c r="BD38" s="274">
        <v>899</v>
      </c>
      <c r="BE38" s="275">
        <v>1721</v>
      </c>
    </row>
    <row r="39" spans="1:57" x14ac:dyDescent="0.35">
      <c r="A39" t="s">
        <v>161</v>
      </c>
      <c r="B39" t="s">
        <v>405</v>
      </c>
      <c r="C39" t="s">
        <v>392</v>
      </c>
      <c r="D39" s="273">
        <v>61</v>
      </c>
      <c r="E39" s="274">
        <v>48</v>
      </c>
      <c r="F39" s="275">
        <v>55</v>
      </c>
      <c r="G39" s="273">
        <v>174</v>
      </c>
      <c r="H39" s="274">
        <v>176</v>
      </c>
      <c r="I39" s="275">
        <v>350</v>
      </c>
      <c r="J39" s="273">
        <v>63</v>
      </c>
      <c r="K39" s="274">
        <v>50</v>
      </c>
      <c r="L39" s="275">
        <v>56</v>
      </c>
      <c r="M39" s="273">
        <v>174</v>
      </c>
      <c r="N39" s="274">
        <v>176</v>
      </c>
      <c r="O39" s="275">
        <v>350</v>
      </c>
      <c r="P39" s="273">
        <v>34</v>
      </c>
      <c r="Q39" s="274">
        <v>31.3</v>
      </c>
      <c r="R39" s="275">
        <v>32.700000000000003</v>
      </c>
      <c r="S39" s="273">
        <v>174</v>
      </c>
      <c r="T39" s="274">
        <v>176</v>
      </c>
      <c r="U39" s="275">
        <v>350</v>
      </c>
      <c r="V39" s="273">
        <v>77</v>
      </c>
      <c r="W39" s="274">
        <v>59</v>
      </c>
      <c r="X39" s="275">
        <v>68</v>
      </c>
      <c r="Y39" s="273">
        <v>1226</v>
      </c>
      <c r="Z39" s="274">
        <v>1315</v>
      </c>
      <c r="AA39" s="275">
        <v>2541</v>
      </c>
      <c r="AB39" s="273">
        <v>78</v>
      </c>
      <c r="AC39" s="274">
        <v>61</v>
      </c>
      <c r="AD39" s="275">
        <v>69</v>
      </c>
      <c r="AE39" s="273">
        <v>1226</v>
      </c>
      <c r="AF39" s="274">
        <v>1315</v>
      </c>
      <c r="AG39" s="275">
        <v>2541</v>
      </c>
      <c r="AH39" s="273">
        <v>37</v>
      </c>
      <c r="AI39" s="274">
        <v>34.1</v>
      </c>
      <c r="AJ39" s="275">
        <v>35.5</v>
      </c>
      <c r="AK39" s="273">
        <v>1226</v>
      </c>
      <c r="AL39" s="274">
        <v>1315</v>
      </c>
      <c r="AM39" s="275">
        <v>2541</v>
      </c>
      <c r="AN39" s="273">
        <v>75</v>
      </c>
      <c r="AO39" s="274">
        <v>58</v>
      </c>
      <c r="AP39" s="275">
        <v>66</v>
      </c>
      <c r="AQ39" s="273">
        <v>1400</v>
      </c>
      <c r="AR39" s="274">
        <v>1491</v>
      </c>
      <c r="AS39" s="275">
        <v>2891</v>
      </c>
      <c r="AT39" s="273">
        <v>76</v>
      </c>
      <c r="AU39" s="274">
        <v>60</v>
      </c>
      <c r="AV39" s="275">
        <v>68</v>
      </c>
      <c r="AW39" s="273">
        <v>1400</v>
      </c>
      <c r="AX39" s="274">
        <v>1491</v>
      </c>
      <c r="AY39" s="275">
        <v>2891</v>
      </c>
      <c r="AZ39" s="273">
        <v>36.6</v>
      </c>
      <c r="BA39" s="274">
        <v>33.700000000000003</v>
      </c>
      <c r="BB39" s="275">
        <v>35.1</v>
      </c>
      <c r="BC39" s="273">
        <v>1400</v>
      </c>
      <c r="BD39" s="274">
        <v>1491</v>
      </c>
      <c r="BE39" s="275">
        <v>2891</v>
      </c>
    </row>
    <row r="40" spans="1:57" x14ac:dyDescent="0.35">
      <c r="A40" t="s">
        <v>87</v>
      </c>
      <c r="B40" t="s">
        <v>332</v>
      </c>
      <c r="C40" t="s">
        <v>324</v>
      </c>
      <c r="D40" s="273">
        <v>58</v>
      </c>
      <c r="E40" s="274">
        <v>43</v>
      </c>
      <c r="F40" s="275">
        <v>50</v>
      </c>
      <c r="G40" s="273">
        <v>236</v>
      </c>
      <c r="H40" s="274">
        <v>309</v>
      </c>
      <c r="I40" s="275">
        <v>545</v>
      </c>
      <c r="J40" s="273">
        <v>62</v>
      </c>
      <c r="K40" s="274">
        <v>45</v>
      </c>
      <c r="L40" s="275">
        <v>52</v>
      </c>
      <c r="M40" s="273">
        <v>236</v>
      </c>
      <c r="N40" s="274">
        <v>309</v>
      </c>
      <c r="O40" s="275">
        <v>545</v>
      </c>
      <c r="P40" s="273">
        <v>34.299999999999997</v>
      </c>
      <c r="Q40" s="274">
        <v>31.8</v>
      </c>
      <c r="R40" s="275">
        <v>32.9</v>
      </c>
      <c r="S40" s="273">
        <v>236</v>
      </c>
      <c r="T40" s="274">
        <v>309</v>
      </c>
      <c r="U40" s="275">
        <v>545</v>
      </c>
      <c r="V40" s="273">
        <v>69</v>
      </c>
      <c r="W40" s="274">
        <v>53</v>
      </c>
      <c r="X40" s="275">
        <v>61</v>
      </c>
      <c r="Y40" s="273">
        <v>1226</v>
      </c>
      <c r="Z40" s="274">
        <v>1305</v>
      </c>
      <c r="AA40" s="275">
        <v>2531</v>
      </c>
      <c r="AB40" s="273">
        <v>71</v>
      </c>
      <c r="AC40" s="274">
        <v>55</v>
      </c>
      <c r="AD40" s="275">
        <v>63</v>
      </c>
      <c r="AE40" s="273">
        <v>1226</v>
      </c>
      <c r="AF40" s="274">
        <v>1305</v>
      </c>
      <c r="AG40" s="275">
        <v>2531</v>
      </c>
      <c r="AH40" s="273">
        <v>36.5</v>
      </c>
      <c r="AI40" s="274">
        <v>33.1</v>
      </c>
      <c r="AJ40" s="275">
        <v>34.799999999999997</v>
      </c>
      <c r="AK40" s="273">
        <v>1226</v>
      </c>
      <c r="AL40" s="274">
        <v>1305</v>
      </c>
      <c r="AM40" s="275">
        <v>2531</v>
      </c>
      <c r="AN40" s="273">
        <v>67</v>
      </c>
      <c r="AO40" s="274">
        <v>51</v>
      </c>
      <c r="AP40" s="275">
        <v>59</v>
      </c>
      <c r="AQ40" s="273">
        <v>1462</v>
      </c>
      <c r="AR40" s="274">
        <v>1614</v>
      </c>
      <c r="AS40" s="275">
        <v>3076</v>
      </c>
      <c r="AT40" s="273">
        <v>69</v>
      </c>
      <c r="AU40" s="274">
        <v>53</v>
      </c>
      <c r="AV40" s="275">
        <v>61</v>
      </c>
      <c r="AW40" s="273">
        <v>1462</v>
      </c>
      <c r="AX40" s="274">
        <v>1614</v>
      </c>
      <c r="AY40" s="275">
        <v>3076</v>
      </c>
      <c r="AZ40" s="273">
        <v>36.200000000000003</v>
      </c>
      <c r="BA40" s="274">
        <v>32.799999999999997</v>
      </c>
      <c r="BB40" s="275">
        <v>34.4</v>
      </c>
      <c r="BC40" s="273">
        <v>1462</v>
      </c>
      <c r="BD40" s="274">
        <v>1614</v>
      </c>
      <c r="BE40" s="275">
        <v>3076</v>
      </c>
    </row>
    <row r="41" spans="1:57" x14ac:dyDescent="0.35">
      <c r="A41" t="s">
        <v>85</v>
      </c>
      <c r="B41" t="s">
        <v>330</v>
      </c>
      <c r="C41" t="s">
        <v>324</v>
      </c>
      <c r="D41" s="273">
        <v>56</v>
      </c>
      <c r="E41" s="274">
        <v>45</v>
      </c>
      <c r="F41" s="275">
        <v>50</v>
      </c>
      <c r="G41" s="273">
        <v>241</v>
      </c>
      <c r="H41" s="274">
        <v>268</v>
      </c>
      <c r="I41" s="275">
        <v>509</v>
      </c>
      <c r="J41" s="273">
        <v>58</v>
      </c>
      <c r="K41" s="274">
        <v>46</v>
      </c>
      <c r="L41" s="275">
        <v>52</v>
      </c>
      <c r="M41" s="273">
        <v>241</v>
      </c>
      <c r="N41" s="274">
        <v>268</v>
      </c>
      <c r="O41" s="275">
        <v>509</v>
      </c>
      <c r="P41" s="273">
        <v>33.200000000000003</v>
      </c>
      <c r="Q41" s="274">
        <v>31.8</v>
      </c>
      <c r="R41" s="275">
        <v>32.5</v>
      </c>
      <c r="S41" s="273">
        <v>241</v>
      </c>
      <c r="T41" s="274">
        <v>268</v>
      </c>
      <c r="U41" s="275">
        <v>509</v>
      </c>
      <c r="V41" s="273">
        <v>70</v>
      </c>
      <c r="W41" s="274">
        <v>52</v>
      </c>
      <c r="X41" s="275">
        <v>60</v>
      </c>
      <c r="Y41" s="273">
        <v>1302</v>
      </c>
      <c r="Z41" s="274">
        <v>1426</v>
      </c>
      <c r="AA41" s="275">
        <v>2728</v>
      </c>
      <c r="AB41" s="273">
        <v>71</v>
      </c>
      <c r="AC41" s="274">
        <v>54</v>
      </c>
      <c r="AD41" s="275">
        <v>62</v>
      </c>
      <c r="AE41" s="273">
        <v>1302</v>
      </c>
      <c r="AF41" s="274">
        <v>1426</v>
      </c>
      <c r="AG41" s="275">
        <v>2728</v>
      </c>
      <c r="AH41" s="273">
        <v>34.700000000000003</v>
      </c>
      <c r="AI41" s="274">
        <v>32.1</v>
      </c>
      <c r="AJ41" s="275">
        <v>33.299999999999997</v>
      </c>
      <c r="AK41" s="273">
        <v>1302</v>
      </c>
      <c r="AL41" s="274">
        <v>1426</v>
      </c>
      <c r="AM41" s="275">
        <v>2728</v>
      </c>
      <c r="AN41" s="273">
        <v>68</v>
      </c>
      <c r="AO41" s="274">
        <v>51</v>
      </c>
      <c r="AP41" s="275">
        <v>59</v>
      </c>
      <c r="AQ41" s="273">
        <v>1543</v>
      </c>
      <c r="AR41" s="274">
        <v>1694</v>
      </c>
      <c r="AS41" s="275">
        <v>3237</v>
      </c>
      <c r="AT41" s="273">
        <v>69</v>
      </c>
      <c r="AU41" s="274">
        <v>53</v>
      </c>
      <c r="AV41" s="275">
        <v>60</v>
      </c>
      <c r="AW41" s="273">
        <v>1543</v>
      </c>
      <c r="AX41" s="274">
        <v>1694</v>
      </c>
      <c r="AY41" s="275">
        <v>3237</v>
      </c>
      <c r="AZ41" s="273">
        <v>34.4</v>
      </c>
      <c r="BA41" s="274">
        <v>32.1</v>
      </c>
      <c r="BB41" s="275">
        <v>33.200000000000003</v>
      </c>
      <c r="BC41" s="273">
        <v>1543</v>
      </c>
      <c r="BD41" s="274">
        <v>1694</v>
      </c>
      <c r="BE41" s="275">
        <v>3237</v>
      </c>
    </row>
    <row r="42" spans="1:57" x14ac:dyDescent="0.35">
      <c r="A42" t="s">
        <v>88</v>
      </c>
      <c r="B42" t="s">
        <v>333</v>
      </c>
      <c r="C42" t="s">
        <v>324</v>
      </c>
      <c r="D42" s="273">
        <v>62</v>
      </c>
      <c r="E42" s="274">
        <v>48</v>
      </c>
      <c r="F42" s="275">
        <v>55</v>
      </c>
      <c r="G42" s="273">
        <v>186</v>
      </c>
      <c r="H42" s="274">
        <v>184</v>
      </c>
      <c r="I42" s="275">
        <v>370</v>
      </c>
      <c r="J42" s="273">
        <v>63</v>
      </c>
      <c r="K42" s="274">
        <v>48</v>
      </c>
      <c r="L42" s="275">
        <v>56</v>
      </c>
      <c r="M42" s="273">
        <v>186</v>
      </c>
      <c r="N42" s="274">
        <v>184</v>
      </c>
      <c r="O42" s="275">
        <v>370</v>
      </c>
      <c r="P42" s="273">
        <v>34.299999999999997</v>
      </c>
      <c r="Q42" s="274">
        <v>31.7</v>
      </c>
      <c r="R42" s="275">
        <v>33</v>
      </c>
      <c r="S42" s="273">
        <v>186</v>
      </c>
      <c r="T42" s="274">
        <v>184</v>
      </c>
      <c r="U42" s="275">
        <v>370</v>
      </c>
      <c r="V42" s="273">
        <v>78</v>
      </c>
      <c r="W42" s="274">
        <v>63</v>
      </c>
      <c r="X42" s="275">
        <v>71</v>
      </c>
      <c r="Y42" s="273">
        <v>938</v>
      </c>
      <c r="Z42" s="274">
        <v>939</v>
      </c>
      <c r="AA42" s="275">
        <v>1877</v>
      </c>
      <c r="AB42" s="273">
        <v>79</v>
      </c>
      <c r="AC42" s="274">
        <v>63</v>
      </c>
      <c r="AD42" s="275">
        <v>71</v>
      </c>
      <c r="AE42" s="273">
        <v>938</v>
      </c>
      <c r="AF42" s="274">
        <v>939</v>
      </c>
      <c r="AG42" s="275">
        <v>1877</v>
      </c>
      <c r="AH42" s="273">
        <v>38.200000000000003</v>
      </c>
      <c r="AI42" s="274">
        <v>35.700000000000003</v>
      </c>
      <c r="AJ42" s="275">
        <v>37</v>
      </c>
      <c r="AK42" s="273">
        <v>938</v>
      </c>
      <c r="AL42" s="274">
        <v>939</v>
      </c>
      <c r="AM42" s="275">
        <v>1877</v>
      </c>
      <c r="AN42" s="273">
        <v>76</v>
      </c>
      <c r="AO42" s="274">
        <v>60</v>
      </c>
      <c r="AP42" s="275">
        <v>68</v>
      </c>
      <c r="AQ42" s="273">
        <v>1124</v>
      </c>
      <c r="AR42" s="274">
        <v>1123</v>
      </c>
      <c r="AS42" s="275">
        <v>2247</v>
      </c>
      <c r="AT42" s="273">
        <v>76</v>
      </c>
      <c r="AU42" s="274">
        <v>61</v>
      </c>
      <c r="AV42" s="275">
        <v>69</v>
      </c>
      <c r="AW42" s="273">
        <v>1124</v>
      </c>
      <c r="AX42" s="274">
        <v>1123</v>
      </c>
      <c r="AY42" s="275">
        <v>2247</v>
      </c>
      <c r="AZ42" s="273">
        <v>37.6</v>
      </c>
      <c r="BA42" s="274">
        <v>35</v>
      </c>
      <c r="BB42" s="275">
        <v>36.299999999999997</v>
      </c>
      <c r="BC42" s="273">
        <v>1124</v>
      </c>
      <c r="BD42" s="274">
        <v>1123</v>
      </c>
      <c r="BE42" s="275">
        <v>2247</v>
      </c>
    </row>
    <row r="43" spans="1:57" x14ac:dyDescent="0.35">
      <c r="A43" t="s">
        <v>90</v>
      </c>
      <c r="B43" t="s">
        <v>335</v>
      </c>
      <c r="C43" t="s">
        <v>324</v>
      </c>
      <c r="D43" s="273">
        <v>70</v>
      </c>
      <c r="E43" s="274">
        <v>51</v>
      </c>
      <c r="F43" s="275">
        <v>61</v>
      </c>
      <c r="G43" s="273">
        <v>161</v>
      </c>
      <c r="H43" s="274">
        <v>155</v>
      </c>
      <c r="I43" s="275">
        <v>316</v>
      </c>
      <c r="J43" s="273">
        <v>70</v>
      </c>
      <c r="K43" s="274">
        <v>52</v>
      </c>
      <c r="L43" s="275">
        <v>61</v>
      </c>
      <c r="M43" s="273">
        <v>161</v>
      </c>
      <c r="N43" s="274">
        <v>155</v>
      </c>
      <c r="O43" s="275">
        <v>316</v>
      </c>
      <c r="P43" s="273">
        <v>32.700000000000003</v>
      </c>
      <c r="Q43" s="274">
        <v>31.5</v>
      </c>
      <c r="R43" s="275">
        <v>32.1</v>
      </c>
      <c r="S43" s="273">
        <v>161</v>
      </c>
      <c r="T43" s="274">
        <v>155</v>
      </c>
      <c r="U43" s="275">
        <v>316</v>
      </c>
      <c r="V43" s="273">
        <v>82</v>
      </c>
      <c r="W43" s="274">
        <v>64</v>
      </c>
      <c r="X43" s="275">
        <v>73</v>
      </c>
      <c r="Y43" s="273">
        <v>992</v>
      </c>
      <c r="Z43" s="274">
        <v>1041</v>
      </c>
      <c r="AA43" s="275">
        <v>2033</v>
      </c>
      <c r="AB43" s="273">
        <v>83</v>
      </c>
      <c r="AC43" s="274">
        <v>66</v>
      </c>
      <c r="AD43" s="275">
        <v>74</v>
      </c>
      <c r="AE43" s="273">
        <v>992</v>
      </c>
      <c r="AF43" s="274">
        <v>1041</v>
      </c>
      <c r="AG43" s="275">
        <v>2033</v>
      </c>
      <c r="AH43" s="273">
        <v>35.9</v>
      </c>
      <c r="AI43" s="274">
        <v>33.4</v>
      </c>
      <c r="AJ43" s="275">
        <v>34.6</v>
      </c>
      <c r="AK43" s="273">
        <v>992</v>
      </c>
      <c r="AL43" s="274">
        <v>1041</v>
      </c>
      <c r="AM43" s="275">
        <v>2033</v>
      </c>
      <c r="AN43" s="273">
        <v>80</v>
      </c>
      <c r="AO43" s="274">
        <v>62</v>
      </c>
      <c r="AP43" s="275">
        <v>71</v>
      </c>
      <c r="AQ43" s="273">
        <v>1153</v>
      </c>
      <c r="AR43" s="274">
        <v>1196</v>
      </c>
      <c r="AS43" s="275">
        <v>2349</v>
      </c>
      <c r="AT43" s="273">
        <v>81</v>
      </c>
      <c r="AU43" s="274">
        <v>64</v>
      </c>
      <c r="AV43" s="275">
        <v>72</v>
      </c>
      <c r="AW43" s="273">
        <v>1153</v>
      </c>
      <c r="AX43" s="274">
        <v>1196</v>
      </c>
      <c r="AY43" s="275">
        <v>2349</v>
      </c>
      <c r="AZ43" s="273">
        <v>35.4</v>
      </c>
      <c r="BA43" s="274">
        <v>33.1</v>
      </c>
      <c r="BB43" s="275">
        <v>34.299999999999997</v>
      </c>
      <c r="BC43" s="273">
        <v>1153</v>
      </c>
      <c r="BD43" s="274">
        <v>1196</v>
      </c>
      <c r="BE43" s="275">
        <v>2349</v>
      </c>
    </row>
    <row r="44" spans="1:57" x14ac:dyDescent="0.35">
      <c r="A44" t="s">
        <v>135</v>
      </c>
      <c r="B44" t="s">
        <v>380</v>
      </c>
      <c r="C44" t="s">
        <v>372</v>
      </c>
      <c r="D44" s="273">
        <v>65</v>
      </c>
      <c r="E44" s="274">
        <v>45</v>
      </c>
      <c r="F44" s="275">
        <v>55</v>
      </c>
      <c r="G44" s="273">
        <v>235</v>
      </c>
      <c r="H44" s="274">
        <v>244</v>
      </c>
      <c r="I44" s="275">
        <v>479</v>
      </c>
      <c r="J44" s="273">
        <v>67</v>
      </c>
      <c r="K44" s="274">
        <v>47</v>
      </c>
      <c r="L44" s="275">
        <v>57</v>
      </c>
      <c r="M44" s="273">
        <v>235</v>
      </c>
      <c r="N44" s="274">
        <v>244</v>
      </c>
      <c r="O44" s="275">
        <v>479</v>
      </c>
      <c r="P44" s="273">
        <v>34.6</v>
      </c>
      <c r="Q44" s="274">
        <v>30.4</v>
      </c>
      <c r="R44" s="275">
        <v>32.4</v>
      </c>
      <c r="S44" s="273">
        <v>235</v>
      </c>
      <c r="T44" s="274">
        <v>244</v>
      </c>
      <c r="U44" s="275">
        <v>479</v>
      </c>
      <c r="V44" s="273">
        <v>80</v>
      </c>
      <c r="W44" s="274">
        <v>62</v>
      </c>
      <c r="X44" s="275">
        <v>70</v>
      </c>
      <c r="Y44" s="273">
        <v>1447</v>
      </c>
      <c r="Z44" s="274">
        <v>1576</v>
      </c>
      <c r="AA44" s="275">
        <v>3023</v>
      </c>
      <c r="AB44" s="273">
        <v>82</v>
      </c>
      <c r="AC44" s="274">
        <v>65</v>
      </c>
      <c r="AD44" s="275">
        <v>73</v>
      </c>
      <c r="AE44" s="273">
        <v>1447</v>
      </c>
      <c r="AF44" s="274">
        <v>1576</v>
      </c>
      <c r="AG44" s="275">
        <v>3023</v>
      </c>
      <c r="AH44" s="273">
        <v>37.5</v>
      </c>
      <c r="AI44" s="274">
        <v>34.4</v>
      </c>
      <c r="AJ44" s="275">
        <v>35.9</v>
      </c>
      <c r="AK44" s="273">
        <v>1447</v>
      </c>
      <c r="AL44" s="274">
        <v>1576</v>
      </c>
      <c r="AM44" s="275">
        <v>3023</v>
      </c>
      <c r="AN44" s="273">
        <v>78</v>
      </c>
      <c r="AO44" s="274">
        <v>59</v>
      </c>
      <c r="AP44" s="275">
        <v>68</v>
      </c>
      <c r="AQ44" s="273">
        <v>1682</v>
      </c>
      <c r="AR44" s="274">
        <v>1820</v>
      </c>
      <c r="AS44" s="275">
        <v>3502</v>
      </c>
      <c r="AT44" s="273">
        <v>80</v>
      </c>
      <c r="AU44" s="274">
        <v>62</v>
      </c>
      <c r="AV44" s="275">
        <v>71</v>
      </c>
      <c r="AW44" s="273">
        <v>1682</v>
      </c>
      <c r="AX44" s="274">
        <v>1820</v>
      </c>
      <c r="AY44" s="275">
        <v>3502</v>
      </c>
      <c r="AZ44" s="273">
        <v>37.1</v>
      </c>
      <c r="BA44" s="274">
        <v>33.9</v>
      </c>
      <c r="BB44" s="275">
        <v>35.4</v>
      </c>
      <c r="BC44" s="273">
        <v>1682</v>
      </c>
      <c r="BD44" s="274">
        <v>1820</v>
      </c>
      <c r="BE44" s="275">
        <v>3502</v>
      </c>
    </row>
    <row r="45" spans="1:57" x14ac:dyDescent="0.35">
      <c r="A45" t="s">
        <v>128</v>
      </c>
      <c r="B45" t="s">
        <v>373</v>
      </c>
      <c r="C45" t="s">
        <v>372</v>
      </c>
      <c r="D45" s="273">
        <v>63</v>
      </c>
      <c r="E45" s="274">
        <v>40</v>
      </c>
      <c r="F45" s="275">
        <v>51</v>
      </c>
      <c r="G45" s="273">
        <v>62</v>
      </c>
      <c r="H45" s="274">
        <v>65</v>
      </c>
      <c r="I45" s="275">
        <v>127</v>
      </c>
      <c r="J45" s="273">
        <v>66</v>
      </c>
      <c r="K45" s="274">
        <v>42</v>
      </c>
      <c r="L45" s="275">
        <v>54</v>
      </c>
      <c r="M45" s="273">
        <v>62</v>
      </c>
      <c r="N45" s="274">
        <v>65</v>
      </c>
      <c r="O45" s="275">
        <v>127</v>
      </c>
      <c r="P45" s="273">
        <v>33.700000000000003</v>
      </c>
      <c r="Q45" s="274">
        <v>29.9</v>
      </c>
      <c r="R45" s="275">
        <v>31.8</v>
      </c>
      <c r="S45" s="273">
        <v>62</v>
      </c>
      <c r="T45" s="274">
        <v>65</v>
      </c>
      <c r="U45" s="275">
        <v>127</v>
      </c>
      <c r="V45" s="273">
        <v>81</v>
      </c>
      <c r="W45" s="274">
        <v>64</v>
      </c>
      <c r="X45" s="275">
        <v>72</v>
      </c>
      <c r="Y45" s="273">
        <v>691</v>
      </c>
      <c r="Z45" s="274">
        <v>725</v>
      </c>
      <c r="AA45" s="275">
        <v>1416</v>
      </c>
      <c r="AB45" s="273">
        <v>83</v>
      </c>
      <c r="AC45" s="274">
        <v>67</v>
      </c>
      <c r="AD45" s="275">
        <v>75</v>
      </c>
      <c r="AE45" s="273">
        <v>691</v>
      </c>
      <c r="AF45" s="274">
        <v>725</v>
      </c>
      <c r="AG45" s="275">
        <v>1416</v>
      </c>
      <c r="AH45" s="273">
        <v>37.799999999999997</v>
      </c>
      <c r="AI45" s="274">
        <v>35.1</v>
      </c>
      <c r="AJ45" s="275">
        <v>36.4</v>
      </c>
      <c r="AK45" s="273">
        <v>691</v>
      </c>
      <c r="AL45" s="274">
        <v>725</v>
      </c>
      <c r="AM45" s="275">
        <v>1416</v>
      </c>
      <c r="AN45" s="273">
        <v>79</v>
      </c>
      <c r="AO45" s="274">
        <v>62</v>
      </c>
      <c r="AP45" s="275">
        <v>71</v>
      </c>
      <c r="AQ45" s="273">
        <v>753</v>
      </c>
      <c r="AR45" s="274">
        <v>790</v>
      </c>
      <c r="AS45" s="275">
        <v>1543</v>
      </c>
      <c r="AT45" s="273">
        <v>82</v>
      </c>
      <c r="AU45" s="274">
        <v>65</v>
      </c>
      <c r="AV45" s="275">
        <v>73</v>
      </c>
      <c r="AW45" s="273">
        <v>753</v>
      </c>
      <c r="AX45" s="274">
        <v>790</v>
      </c>
      <c r="AY45" s="275">
        <v>1543</v>
      </c>
      <c r="AZ45" s="273">
        <v>37.5</v>
      </c>
      <c r="BA45" s="274">
        <v>34.6</v>
      </c>
      <c r="BB45" s="275">
        <v>36</v>
      </c>
      <c r="BC45" s="273">
        <v>753</v>
      </c>
      <c r="BD45" s="274">
        <v>790</v>
      </c>
      <c r="BE45" s="275">
        <v>1543</v>
      </c>
    </row>
    <row r="46" spans="1:57" x14ac:dyDescent="0.35">
      <c r="A46" t="s">
        <v>143</v>
      </c>
      <c r="B46" t="s">
        <v>388</v>
      </c>
      <c r="C46" t="s">
        <v>372</v>
      </c>
      <c r="D46" s="273">
        <v>59</v>
      </c>
      <c r="E46" s="274">
        <v>31</v>
      </c>
      <c r="F46" s="275">
        <v>44</v>
      </c>
      <c r="G46" s="273">
        <v>58</v>
      </c>
      <c r="H46" s="274">
        <v>64</v>
      </c>
      <c r="I46" s="275">
        <v>122</v>
      </c>
      <c r="J46" s="273">
        <v>60</v>
      </c>
      <c r="K46" s="274">
        <v>31</v>
      </c>
      <c r="L46" s="275">
        <v>45</v>
      </c>
      <c r="M46" s="273">
        <v>58</v>
      </c>
      <c r="N46" s="274">
        <v>64</v>
      </c>
      <c r="O46" s="275">
        <v>122</v>
      </c>
      <c r="P46" s="273">
        <v>32.700000000000003</v>
      </c>
      <c r="Q46" s="274">
        <v>30</v>
      </c>
      <c r="R46" s="275">
        <v>31.3</v>
      </c>
      <c r="S46" s="273">
        <v>58</v>
      </c>
      <c r="T46" s="274">
        <v>64</v>
      </c>
      <c r="U46" s="275">
        <v>122</v>
      </c>
      <c r="V46" s="273">
        <v>80</v>
      </c>
      <c r="W46" s="274">
        <v>64</v>
      </c>
      <c r="X46" s="275">
        <v>72</v>
      </c>
      <c r="Y46" s="273">
        <v>906</v>
      </c>
      <c r="Z46" s="274">
        <v>959</v>
      </c>
      <c r="AA46" s="275">
        <v>1865</v>
      </c>
      <c r="AB46" s="273">
        <v>81</v>
      </c>
      <c r="AC46" s="274">
        <v>65</v>
      </c>
      <c r="AD46" s="275">
        <v>73</v>
      </c>
      <c r="AE46" s="273">
        <v>906</v>
      </c>
      <c r="AF46" s="274">
        <v>959</v>
      </c>
      <c r="AG46" s="275">
        <v>1865</v>
      </c>
      <c r="AH46" s="273">
        <v>37.5</v>
      </c>
      <c r="AI46" s="274">
        <v>35.299999999999997</v>
      </c>
      <c r="AJ46" s="275">
        <v>36.4</v>
      </c>
      <c r="AK46" s="273">
        <v>906</v>
      </c>
      <c r="AL46" s="274">
        <v>959</v>
      </c>
      <c r="AM46" s="275">
        <v>1865</v>
      </c>
      <c r="AN46" s="273">
        <v>79</v>
      </c>
      <c r="AO46" s="274">
        <v>62</v>
      </c>
      <c r="AP46" s="275">
        <v>70</v>
      </c>
      <c r="AQ46" s="273">
        <v>964</v>
      </c>
      <c r="AR46" s="274">
        <v>1023</v>
      </c>
      <c r="AS46" s="275">
        <v>1987</v>
      </c>
      <c r="AT46" s="273">
        <v>79</v>
      </c>
      <c r="AU46" s="274">
        <v>63</v>
      </c>
      <c r="AV46" s="275">
        <v>71</v>
      </c>
      <c r="AW46" s="273">
        <v>964</v>
      </c>
      <c r="AX46" s="274">
        <v>1023</v>
      </c>
      <c r="AY46" s="275">
        <v>1987</v>
      </c>
      <c r="AZ46" s="273">
        <v>37.200000000000003</v>
      </c>
      <c r="BA46" s="274">
        <v>35</v>
      </c>
      <c r="BB46" s="275">
        <v>36</v>
      </c>
      <c r="BC46" s="273">
        <v>964</v>
      </c>
      <c r="BD46" s="274">
        <v>1023</v>
      </c>
      <c r="BE46" s="275">
        <v>1987</v>
      </c>
    </row>
    <row r="47" spans="1:57" x14ac:dyDescent="0.35">
      <c r="A47" t="s">
        <v>139</v>
      </c>
      <c r="B47" t="s">
        <v>384</v>
      </c>
      <c r="C47" t="s">
        <v>372</v>
      </c>
      <c r="D47" s="273">
        <v>59</v>
      </c>
      <c r="E47" s="274">
        <v>43</v>
      </c>
      <c r="F47" s="275">
        <v>51</v>
      </c>
      <c r="G47" s="273">
        <v>153</v>
      </c>
      <c r="H47" s="274">
        <v>154</v>
      </c>
      <c r="I47" s="275">
        <v>307</v>
      </c>
      <c r="J47" s="273">
        <v>60</v>
      </c>
      <c r="K47" s="274">
        <v>46</v>
      </c>
      <c r="L47" s="275">
        <v>53</v>
      </c>
      <c r="M47" s="273">
        <v>153</v>
      </c>
      <c r="N47" s="274">
        <v>154</v>
      </c>
      <c r="O47" s="275">
        <v>307</v>
      </c>
      <c r="P47" s="273">
        <v>32.6</v>
      </c>
      <c r="Q47" s="274">
        <v>29.6</v>
      </c>
      <c r="R47" s="275">
        <v>31.1</v>
      </c>
      <c r="S47" s="273">
        <v>153</v>
      </c>
      <c r="T47" s="274">
        <v>154</v>
      </c>
      <c r="U47" s="275">
        <v>307</v>
      </c>
      <c r="V47" s="273">
        <v>74</v>
      </c>
      <c r="W47" s="274">
        <v>59</v>
      </c>
      <c r="X47" s="275">
        <v>67</v>
      </c>
      <c r="Y47" s="273">
        <v>904</v>
      </c>
      <c r="Z47" s="274">
        <v>843</v>
      </c>
      <c r="AA47" s="275">
        <v>1747</v>
      </c>
      <c r="AB47" s="273">
        <v>77</v>
      </c>
      <c r="AC47" s="274">
        <v>62</v>
      </c>
      <c r="AD47" s="275">
        <v>70</v>
      </c>
      <c r="AE47" s="273">
        <v>904</v>
      </c>
      <c r="AF47" s="274">
        <v>843</v>
      </c>
      <c r="AG47" s="275">
        <v>1747</v>
      </c>
      <c r="AH47" s="273">
        <v>35.6</v>
      </c>
      <c r="AI47" s="274">
        <v>33.5</v>
      </c>
      <c r="AJ47" s="275">
        <v>34.6</v>
      </c>
      <c r="AK47" s="273">
        <v>904</v>
      </c>
      <c r="AL47" s="274">
        <v>843</v>
      </c>
      <c r="AM47" s="275">
        <v>1747</v>
      </c>
      <c r="AN47" s="273">
        <v>71</v>
      </c>
      <c r="AO47" s="274">
        <v>57</v>
      </c>
      <c r="AP47" s="275">
        <v>64</v>
      </c>
      <c r="AQ47" s="273">
        <v>1057</v>
      </c>
      <c r="AR47" s="274">
        <v>997</v>
      </c>
      <c r="AS47" s="275">
        <v>2054</v>
      </c>
      <c r="AT47" s="273">
        <v>74</v>
      </c>
      <c r="AU47" s="274">
        <v>60</v>
      </c>
      <c r="AV47" s="275">
        <v>67</v>
      </c>
      <c r="AW47" s="273">
        <v>1057</v>
      </c>
      <c r="AX47" s="274">
        <v>997</v>
      </c>
      <c r="AY47" s="275">
        <v>2054</v>
      </c>
      <c r="AZ47" s="273">
        <v>35.1</v>
      </c>
      <c r="BA47" s="274">
        <v>32.9</v>
      </c>
      <c r="BB47" s="275">
        <v>34.1</v>
      </c>
      <c r="BC47" s="273">
        <v>1057</v>
      </c>
      <c r="BD47" s="274">
        <v>997</v>
      </c>
      <c r="BE47" s="275">
        <v>2054</v>
      </c>
    </row>
    <row r="48" spans="1:57" x14ac:dyDescent="0.35">
      <c r="A48" t="s">
        <v>140</v>
      </c>
      <c r="B48" t="s">
        <v>385</v>
      </c>
      <c r="C48" t="s">
        <v>372</v>
      </c>
      <c r="D48" s="273">
        <v>63</v>
      </c>
      <c r="E48" s="274">
        <v>50</v>
      </c>
      <c r="F48" s="275">
        <v>57</v>
      </c>
      <c r="G48" s="273">
        <v>139</v>
      </c>
      <c r="H48" s="274">
        <v>110</v>
      </c>
      <c r="I48" s="275">
        <v>249</v>
      </c>
      <c r="J48" s="273">
        <v>63</v>
      </c>
      <c r="K48" s="274">
        <v>52</v>
      </c>
      <c r="L48" s="275">
        <v>58</v>
      </c>
      <c r="M48" s="273">
        <v>139</v>
      </c>
      <c r="N48" s="274">
        <v>110</v>
      </c>
      <c r="O48" s="275">
        <v>249</v>
      </c>
      <c r="P48" s="273">
        <v>33.1</v>
      </c>
      <c r="Q48" s="274">
        <v>31.4</v>
      </c>
      <c r="R48" s="275">
        <v>32.4</v>
      </c>
      <c r="S48" s="273">
        <v>139</v>
      </c>
      <c r="T48" s="274">
        <v>110</v>
      </c>
      <c r="U48" s="275">
        <v>249</v>
      </c>
      <c r="V48" s="273">
        <v>73</v>
      </c>
      <c r="W48" s="274">
        <v>56</v>
      </c>
      <c r="X48" s="275">
        <v>64</v>
      </c>
      <c r="Y48" s="273">
        <v>1105</v>
      </c>
      <c r="Z48" s="274">
        <v>1070</v>
      </c>
      <c r="AA48" s="275">
        <v>2175</v>
      </c>
      <c r="AB48" s="273">
        <v>74</v>
      </c>
      <c r="AC48" s="274">
        <v>57</v>
      </c>
      <c r="AD48" s="275">
        <v>66</v>
      </c>
      <c r="AE48" s="273">
        <v>1105</v>
      </c>
      <c r="AF48" s="274">
        <v>1070</v>
      </c>
      <c r="AG48" s="275">
        <v>2175</v>
      </c>
      <c r="AH48" s="273">
        <v>34.299999999999997</v>
      </c>
      <c r="AI48" s="274">
        <v>32.299999999999997</v>
      </c>
      <c r="AJ48" s="275">
        <v>33.299999999999997</v>
      </c>
      <c r="AK48" s="273">
        <v>1105</v>
      </c>
      <c r="AL48" s="274">
        <v>1070</v>
      </c>
      <c r="AM48" s="275">
        <v>2175</v>
      </c>
      <c r="AN48" s="273">
        <v>72</v>
      </c>
      <c r="AO48" s="274">
        <v>55</v>
      </c>
      <c r="AP48" s="275">
        <v>64</v>
      </c>
      <c r="AQ48" s="273">
        <v>1244</v>
      </c>
      <c r="AR48" s="274">
        <v>1180</v>
      </c>
      <c r="AS48" s="275">
        <v>2424</v>
      </c>
      <c r="AT48" s="273">
        <v>73</v>
      </c>
      <c r="AU48" s="274">
        <v>57</v>
      </c>
      <c r="AV48" s="275">
        <v>65</v>
      </c>
      <c r="AW48" s="273">
        <v>1244</v>
      </c>
      <c r="AX48" s="274">
        <v>1180</v>
      </c>
      <c r="AY48" s="275">
        <v>2424</v>
      </c>
      <c r="AZ48" s="273">
        <v>34.1</v>
      </c>
      <c r="BA48" s="274">
        <v>32.299999999999997</v>
      </c>
      <c r="BB48" s="275">
        <v>33.200000000000003</v>
      </c>
      <c r="BC48" s="273">
        <v>1244</v>
      </c>
      <c r="BD48" s="274">
        <v>1180</v>
      </c>
      <c r="BE48" s="275">
        <v>2424</v>
      </c>
    </row>
    <row r="49" spans="1:57" x14ac:dyDescent="0.35">
      <c r="A49" t="s">
        <v>145</v>
      </c>
      <c r="B49" t="s">
        <v>390</v>
      </c>
      <c r="C49" t="s">
        <v>372</v>
      </c>
      <c r="D49" s="273">
        <v>58</v>
      </c>
      <c r="E49" s="274">
        <v>53</v>
      </c>
      <c r="F49" s="275">
        <v>55</v>
      </c>
      <c r="G49" s="273">
        <v>45</v>
      </c>
      <c r="H49" s="274">
        <v>66</v>
      </c>
      <c r="I49" s="275">
        <v>111</v>
      </c>
      <c r="J49" s="273">
        <v>58</v>
      </c>
      <c r="K49" s="274">
        <v>55</v>
      </c>
      <c r="L49" s="275">
        <v>56</v>
      </c>
      <c r="M49" s="273">
        <v>45</v>
      </c>
      <c r="N49" s="274">
        <v>66</v>
      </c>
      <c r="O49" s="275">
        <v>111</v>
      </c>
      <c r="P49" s="273">
        <v>35.1</v>
      </c>
      <c r="Q49" s="274">
        <v>33.299999999999997</v>
      </c>
      <c r="R49" s="275">
        <v>34</v>
      </c>
      <c r="S49" s="273">
        <v>45</v>
      </c>
      <c r="T49" s="274">
        <v>66</v>
      </c>
      <c r="U49" s="275">
        <v>111</v>
      </c>
      <c r="V49" s="273">
        <v>81</v>
      </c>
      <c r="W49" s="274">
        <v>67</v>
      </c>
      <c r="X49" s="275">
        <v>73</v>
      </c>
      <c r="Y49" s="273">
        <v>807</v>
      </c>
      <c r="Z49" s="274">
        <v>828</v>
      </c>
      <c r="AA49" s="275">
        <v>1635</v>
      </c>
      <c r="AB49" s="273">
        <v>82</v>
      </c>
      <c r="AC49" s="274">
        <v>69</v>
      </c>
      <c r="AD49" s="275">
        <v>75</v>
      </c>
      <c r="AE49" s="273">
        <v>807</v>
      </c>
      <c r="AF49" s="274">
        <v>828</v>
      </c>
      <c r="AG49" s="275">
        <v>1635</v>
      </c>
      <c r="AH49" s="273">
        <v>37.700000000000003</v>
      </c>
      <c r="AI49" s="274">
        <v>35.1</v>
      </c>
      <c r="AJ49" s="275">
        <v>36.4</v>
      </c>
      <c r="AK49" s="273">
        <v>807</v>
      </c>
      <c r="AL49" s="274">
        <v>828</v>
      </c>
      <c r="AM49" s="275">
        <v>1635</v>
      </c>
      <c r="AN49" s="273">
        <v>79</v>
      </c>
      <c r="AO49" s="274">
        <v>66</v>
      </c>
      <c r="AP49" s="275">
        <v>72</v>
      </c>
      <c r="AQ49" s="273">
        <v>852</v>
      </c>
      <c r="AR49" s="274">
        <v>894</v>
      </c>
      <c r="AS49" s="275">
        <v>1746</v>
      </c>
      <c r="AT49" s="273">
        <v>80</v>
      </c>
      <c r="AU49" s="274">
        <v>68</v>
      </c>
      <c r="AV49" s="275">
        <v>74</v>
      </c>
      <c r="AW49" s="273">
        <v>852</v>
      </c>
      <c r="AX49" s="274">
        <v>894</v>
      </c>
      <c r="AY49" s="275">
        <v>1746</v>
      </c>
      <c r="AZ49" s="273">
        <v>37.6</v>
      </c>
      <c r="BA49" s="274">
        <v>34.9</v>
      </c>
      <c r="BB49" s="275">
        <v>36.200000000000003</v>
      </c>
      <c r="BC49" s="273">
        <v>852</v>
      </c>
      <c r="BD49" s="274">
        <v>894</v>
      </c>
      <c r="BE49" s="275">
        <v>1746</v>
      </c>
    </row>
    <row r="50" spans="1:57" x14ac:dyDescent="0.35">
      <c r="A50" t="s">
        <v>146</v>
      </c>
      <c r="B50" t="s">
        <v>391</v>
      </c>
      <c r="C50" t="s">
        <v>372</v>
      </c>
      <c r="D50" s="273">
        <v>63</v>
      </c>
      <c r="E50" s="274">
        <v>38</v>
      </c>
      <c r="F50" s="275">
        <v>50</v>
      </c>
      <c r="G50" s="273">
        <v>51</v>
      </c>
      <c r="H50" s="274">
        <v>50</v>
      </c>
      <c r="I50" s="275">
        <v>101</v>
      </c>
      <c r="J50" s="273">
        <v>63</v>
      </c>
      <c r="K50" s="274">
        <v>38</v>
      </c>
      <c r="L50" s="275">
        <v>50</v>
      </c>
      <c r="M50" s="273">
        <v>51</v>
      </c>
      <c r="N50" s="274">
        <v>50</v>
      </c>
      <c r="O50" s="275">
        <v>101</v>
      </c>
      <c r="P50" s="273">
        <v>33.200000000000003</v>
      </c>
      <c r="Q50" s="274">
        <v>30.7</v>
      </c>
      <c r="R50" s="275">
        <v>32</v>
      </c>
      <c r="S50" s="273">
        <v>51</v>
      </c>
      <c r="T50" s="274">
        <v>50</v>
      </c>
      <c r="U50" s="275">
        <v>101</v>
      </c>
      <c r="V50" s="273">
        <v>77</v>
      </c>
      <c r="W50" s="274">
        <v>63</v>
      </c>
      <c r="X50" s="275">
        <v>70</v>
      </c>
      <c r="Y50" s="273">
        <v>1018</v>
      </c>
      <c r="Z50" s="274">
        <v>1081</v>
      </c>
      <c r="AA50" s="275">
        <v>2099</v>
      </c>
      <c r="AB50" s="273">
        <v>78</v>
      </c>
      <c r="AC50" s="274">
        <v>64</v>
      </c>
      <c r="AD50" s="275">
        <v>71</v>
      </c>
      <c r="AE50" s="273">
        <v>1018</v>
      </c>
      <c r="AF50" s="274">
        <v>1081</v>
      </c>
      <c r="AG50" s="275">
        <v>2099</v>
      </c>
      <c r="AH50" s="273">
        <v>36.6</v>
      </c>
      <c r="AI50" s="274">
        <v>34.9</v>
      </c>
      <c r="AJ50" s="275">
        <v>35.700000000000003</v>
      </c>
      <c r="AK50" s="273">
        <v>1018</v>
      </c>
      <c r="AL50" s="274">
        <v>1081</v>
      </c>
      <c r="AM50" s="275">
        <v>2099</v>
      </c>
      <c r="AN50" s="273">
        <v>76</v>
      </c>
      <c r="AO50" s="274">
        <v>62</v>
      </c>
      <c r="AP50" s="275">
        <v>69</v>
      </c>
      <c r="AQ50" s="273">
        <v>1069</v>
      </c>
      <c r="AR50" s="274">
        <v>1131</v>
      </c>
      <c r="AS50" s="275">
        <v>2200</v>
      </c>
      <c r="AT50" s="273">
        <v>78</v>
      </c>
      <c r="AU50" s="274">
        <v>63</v>
      </c>
      <c r="AV50" s="275">
        <v>70</v>
      </c>
      <c r="AW50" s="273">
        <v>1069</v>
      </c>
      <c r="AX50" s="274">
        <v>1131</v>
      </c>
      <c r="AY50" s="275">
        <v>2200</v>
      </c>
      <c r="AZ50" s="273">
        <v>36.4</v>
      </c>
      <c r="BA50" s="274">
        <v>34.700000000000003</v>
      </c>
      <c r="BB50" s="275">
        <v>35.5</v>
      </c>
      <c r="BC50" s="273">
        <v>1069</v>
      </c>
      <c r="BD50" s="274">
        <v>1131</v>
      </c>
      <c r="BE50" s="275">
        <v>2200</v>
      </c>
    </row>
    <row r="51" spans="1:57" x14ac:dyDescent="0.35">
      <c r="A51" t="s">
        <v>136</v>
      </c>
      <c r="B51" t="s">
        <v>381</v>
      </c>
      <c r="C51" t="s">
        <v>372</v>
      </c>
      <c r="D51" s="273">
        <v>56</v>
      </c>
      <c r="E51" s="274">
        <v>42</v>
      </c>
      <c r="F51" s="275">
        <v>50</v>
      </c>
      <c r="G51" s="273">
        <v>217</v>
      </c>
      <c r="H51" s="274">
        <v>193</v>
      </c>
      <c r="I51" s="275">
        <v>410</v>
      </c>
      <c r="J51" s="273">
        <v>58</v>
      </c>
      <c r="K51" s="274">
        <v>45</v>
      </c>
      <c r="L51" s="275">
        <v>51</v>
      </c>
      <c r="M51" s="273">
        <v>217</v>
      </c>
      <c r="N51" s="274">
        <v>193</v>
      </c>
      <c r="O51" s="275">
        <v>410</v>
      </c>
      <c r="P51" s="273">
        <v>32.5</v>
      </c>
      <c r="Q51" s="274">
        <v>30.9</v>
      </c>
      <c r="R51" s="275">
        <v>31.7</v>
      </c>
      <c r="S51" s="273">
        <v>217</v>
      </c>
      <c r="T51" s="274">
        <v>193</v>
      </c>
      <c r="U51" s="275">
        <v>410</v>
      </c>
      <c r="V51" s="273">
        <v>77</v>
      </c>
      <c r="W51" s="274">
        <v>57</v>
      </c>
      <c r="X51" s="275">
        <v>67</v>
      </c>
      <c r="Y51" s="273">
        <v>1667</v>
      </c>
      <c r="Z51" s="274">
        <v>1770</v>
      </c>
      <c r="AA51" s="275">
        <v>3437</v>
      </c>
      <c r="AB51" s="273">
        <v>78</v>
      </c>
      <c r="AC51" s="274">
        <v>60</v>
      </c>
      <c r="AD51" s="275">
        <v>69</v>
      </c>
      <c r="AE51" s="273">
        <v>1667</v>
      </c>
      <c r="AF51" s="274">
        <v>1770</v>
      </c>
      <c r="AG51" s="275">
        <v>3437</v>
      </c>
      <c r="AH51" s="273">
        <v>36.4</v>
      </c>
      <c r="AI51" s="274">
        <v>33.6</v>
      </c>
      <c r="AJ51" s="275">
        <v>35</v>
      </c>
      <c r="AK51" s="273">
        <v>1667</v>
      </c>
      <c r="AL51" s="274">
        <v>1770</v>
      </c>
      <c r="AM51" s="275">
        <v>3437</v>
      </c>
      <c r="AN51" s="273">
        <v>75</v>
      </c>
      <c r="AO51" s="274">
        <v>56</v>
      </c>
      <c r="AP51" s="275">
        <v>65</v>
      </c>
      <c r="AQ51" s="273">
        <v>1884</v>
      </c>
      <c r="AR51" s="274">
        <v>1963</v>
      </c>
      <c r="AS51" s="275">
        <v>3847</v>
      </c>
      <c r="AT51" s="273">
        <v>76</v>
      </c>
      <c r="AU51" s="274">
        <v>58</v>
      </c>
      <c r="AV51" s="275">
        <v>67</v>
      </c>
      <c r="AW51" s="273">
        <v>1884</v>
      </c>
      <c r="AX51" s="274">
        <v>1963</v>
      </c>
      <c r="AY51" s="275">
        <v>3847</v>
      </c>
      <c r="AZ51" s="273">
        <v>35.9</v>
      </c>
      <c r="BA51" s="274">
        <v>33.299999999999997</v>
      </c>
      <c r="BB51" s="275">
        <v>34.6</v>
      </c>
      <c r="BC51" s="273">
        <v>1884</v>
      </c>
      <c r="BD51" s="274">
        <v>1963</v>
      </c>
      <c r="BE51" s="275">
        <v>3847</v>
      </c>
    </row>
    <row r="52" spans="1:57" x14ac:dyDescent="0.35">
      <c r="A52" t="s">
        <v>129</v>
      </c>
      <c r="B52" t="s">
        <v>374</v>
      </c>
      <c r="C52" t="s">
        <v>372</v>
      </c>
      <c r="D52" s="273">
        <v>62</v>
      </c>
      <c r="E52" s="274">
        <v>39</v>
      </c>
      <c r="F52" s="275">
        <v>51</v>
      </c>
      <c r="G52" s="273">
        <v>208</v>
      </c>
      <c r="H52" s="274">
        <v>189</v>
      </c>
      <c r="I52" s="275">
        <v>397</v>
      </c>
      <c r="J52" s="273">
        <v>64</v>
      </c>
      <c r="K52" s="274">
        <v>40</v>
      </c>
      <c r="L52" s="275">
        <v>53</v>
      </c>
      <c r="M52" s="273">
        <v>208</v>
      </c>
      <c r="N52" s="274">
        <v>189</v>
      </c>
      <c r="O52" s="275">
        <v>397</v>
      </c>
      <c r="P52" s="273">
        <v>32.700000000000003</v>
      </c>
      <c r="Q52" s="274">
        <v>30.2</v>
      </c>
      <c r="R52" s="275">
        <v>31.5</v>
      </c>
      <c r="S52" s="273">
        <v>208</v>
      </c>
      <c r="T52" s="274">
        <v>189</v>
      </c>
      <c r="U52" s="275">
        <v>397</v>
      </c>
      <c r="V52" s="273">
        <v>74</v>
      </c>
      <c r="W52" s="274">
        <v>57</v>
      </c>
      <c r="X52" s="275">
        <v>66</v>
      </c>
      <c r="Y52" s="273">
        <v>1250</v>
      </c>
      <c r="Z52" s="274">
        <v>1291</v>
      </c>
      <c r="AA52" s="275">
        <v>2541</v>
      </c>
      <c r="AB52" s="273">
        <v>75</v>
      </c>
      <c r="AC52" s="274">
        <v>59</v>
      </c>
      <c r="AD52" s="275">
        <v>67</v>
      </c>
      <c r="AE52" s="273">
        <v>1250</v>
      </c>
      <c r="AF52" s="274">
        <v>1291</v>
      </c>
      <c r="AG52" s="275">
        <v>2541</v>
      </c>
      <c r="AH52" s="273">
        <v>35.700000000000003</v>
      </c>
      <c r="AI52" s="274">
        <v>33.6</v>
      </c>
      <c r="AJ52" s="275">
        <v>34.6</v>
      </c>
      <c r="AK52" s="273">
        <v>1250</v>
      </c>
      <c r="AL52" s="274">
        <v>1291</v>
      </c>
      <c r="AM52" s="275">
        <v>2541</v>
      </c>
      <c r="AN52" s="273">
        <v>72</v>
      </c>
      <c r="AO52" s="274">
        <v>55</v>
      </c>
      <c r="AP52" s="275">
        <v>64</v>
      </c>
      <c r="AQ52" s="273">
        <v>1458</v>
      </c>
      <c r="AR52" s="274">
        <v>1480</v>
      </c>
      <c r="AS52" s="275">
        <v>2938</v>
      </c>
      <c r="AT52" s="273">
        <v>73</v>
      </c>
      <c r="AU52" s="274">
        <v>56</v>
      </c>
      <c r="AV52" s="275">
        <v>65</v>
      </c>
      <c r="AW52" s="273">
        <v>1458</v>
      </c>
      <c r="AX52" s="274">
        <v>1480</v>
      </c>
      <c r="AY52" s="275">
        <v>2938</v>
      </c>
      <c r="AZ52" s="273">
        <v>35.200000000000003</v>
      </c>
      <c r="BA52" s="274">
        <v>33.1</v>
      </c>
      <c r="BB52" s="275">
        <v>34.200000000000003</v>
      </c>
      <c r="BC52" s="273">
        <v>1458</v>
      </c>
      <c r="BD52" s="274">
        <v>1480</v>
      </c>
      <c r="BE52" s="275">
        <v>2938</v>
      </c>
    </row>
    <row r="53" spans="1:57" x14ac:dyDescent="0.35">
      <c r="A53" t="s">
        <v>138</v>
      </c>
      <c r="B53" t="s">
        <v>383</v>
      </c>
      <c r="C53" t="s">
        <v>372</v>
      </c>
      <c r="D53" s="273">
        <v>67</v>
      </c>
      <c r="E53" s="274">
        <v>48</v>
      </c>
      <c r="F53" s="275">
        <v>56</v>
      </c>
      <c r="G53" s="273">
        <v>230</v>
      </c>
      <c r="H53" s="274">
        <v>271</v>
      </c>
      <c r="I53" s="275">
        <v>501</v>
      </c>
      <c r="J53" s="273">
        <v>67</v>
      </c>
      <c r="K53" s="274">
        <v>48</v>
      </c>
      <c r="L53" s="275">
        <v>56</v>
      </c>
      <c r="M53" s="273">
        <v>230</v>
      </c>
      <c r="N53" s="274">
        <v>271</v>
      </c>
      <c r="O53" s="275">
        <v>501</v>
      </c>
      <c r="P53" s="273">
        <v>34.299999999999997</v>
      </c>
      <c r="Q53" s="274">
        <v>31</v>
      </c>
      <c r="R53" s="275">
        <v>32.5</v>
      </c>
      <c r="S53" s="273">
        <v>230</v>
      </c>
      <c r="T53" s="274">
        <v>271</v>
      </c>
      <c r="U53" s="275">
        <v>501</v>
      </c>
      <c r="V53" s="273">
        <v>80</v>
      </c>
      <c r="W53" s="274">
        <v>62</v>
      </c>
      <c r="X53" s="275">
        <v>71</v>
      </c>
      <c r="Y53" s="273">
        <v>955</v>
      </c>
      <c r="Z53" s="274">
        <v>975</v>
      </c>
      <c r="AA53" s="275">
        <v>1930</v>
      </c>
      <c r="AB53" s="273">
        <v>80</v>
      </c>
      <c r="AC53" s="274">
        <v>63</v>
      </c>
      <c r="AD53" s="275">
        <v>72</v>
      </c>
      <c r="AE53" s="273">
        <v>955</v>
      </c>
      <c r="AF53" s="274">
        <v>975</v>
      </c>
      <c r="AG53" s="275">
        <v>1930</v>
      </c>
      <c r="AH53" s="273">
        <v>36.799999999999997</v>
      </c>
      <c r="AI53" s="274">
        <v>33.799999999999997</v>
      </c>
      <c r="AJ53" s="275">
        <v>35.200000000000003</v>
      </c>
      <c r="AK53" s="273">
        <v>955</v>
      </c>
      <c r="AL53" s="274">
        <v>975</v>
      </c>
      <c r="AM53" s="275">
        <v>1930</v>
      </c>
      <c r="AN53" s="273">
        <v>77</v>
      </c>
      <c r="AO53" s="274">
        <v>59</v>
      </c>
      <c r="AP53" s="275">
        <v>68</v>
      </c>
      <c r="AQ53" s="273">
        <v>1185</v>
      </c>
      <c r="AR53" s="274">
        <v>1246</v>
      </c>
      <c r="AS53" s="275">
        <v>2431</v>
      </c>
      <c r="AT53" s="273">
        <v>77</v>
      </c>
      <c r="AU53" s="274">
        <v>60</v>
      </c>
      <c r="AV53" s="275">
        <v>69</v>
      </c>
      <c r="AW53" s="273">
        <v>1185</v>
      </c>
      <c r="AX53" s="274">
        <v>1246</v>
      </c>
      <c r="AY53" s="275">
        <v>2431</v>
      </c>
      <c r="AZ53" s="273">
        <v>36.299999999999997</v>
      </c>
      <c r="BA53" s="274">
        <v>33.200000000000003</v>
      </c>
      <c r="BB53" s="275">
        <v>34.700000000000003</v>
      </c>
      <c r="BC53" s="273">
        <v>1185</v>
      </c>
      <c r="BD53" s="274">
        <v>1246</v>
      </c>
      <c r="BE53" s="275">
        <v>2431</v>
      </c>
    </row>
    <row r="54" spans="1:57" x14ac:dyDescent="0.35">
      <c r="A54" t="s">
        <v>141</v>
      </c>
      <c r="B54" t="s">
        <v>386</v>
      </c>
      <c r="C54" t="s">
        <v>372</v>
      </c>
      <c r="D54" s="273">
        <v>62</v>
      </c>
      <c r="E54" s="274">
        <v>44</v>
      </c>
      <c r="F54" s="275">
        <v>52</v>
      </c>
      <c r="G54" s="273">
        <v>265</v>
      </c>
      <c r="H54" s="274">
        <v>329</v>
      </c>
      <c r="I54" s="275">
        <v>594</v>
      </c>
      <c r="J54" s="273">
        <v>64</v>
      </c>
      <c r="K54" s="274">
        <v>46</v>
      </c>
      <c r="L54" s="275">
        <v>54</v>
      </c>
      <c r="M54" s="273">
        <v>265</v>
      </c>
      <c r="N54" s="274">
        <v>329</v>
      </c>
      <c r="O54" s="275">
        <v>594</v>
      </c>
      <c r="P54" s="273">
        <v>34.299999999999997</v>
      </c>
      <c r="Q54" s="274">
        <v>31.5</v>
      </c>
      <c r="R54" s="275">
        <v>32.700000000000003</v>
      </c>
      <c r="S54" s="273">
        <v>265</v>
      </c>
      <c r="T54" s="274">
        <v>329</v>
      </c>
      <c r="U54" s="275">
        <v>594</v>
      </c>
      <c r="V54" s="273">
        <v>75</v>
      </c>
      <c r="W54" s="274">
        <v>60</v>
      </c>
      <c r="X54" s="275">
        <v>67</v>
      </c>
      <c r="Y54" s="273">
        <v>1158</v>
      </c>
      <c r="Z54" s="274">
        <v>1239</v>
      </c>
      <c r="AA54" s="275">
        <v>2397</v>
      </c>
      <c r="AB54" s="273">
        <v>76</v>
      </c>
      <c r="AC54" s="274">
        <v>63</v>
      </c>
      <c r="AD54" s="275">
        <v>69</v>
      </c>
      <c r="AE54" s="273">
        <v>1158</v>
      </c>
      <c r="AF54" s="274">
        <v>1239</v>
      </c>
      <c r="AG54" s="275">
        <v>2397</v>
      </c>
      <c r="AH54" s="273">
        <v>36.799999999999997</v>
      </c>
      <c r="AI54" s="274">
        <v>34.1</v>
      </c>
      <c r="AJ54" s="275">
        <v>35.4</v>
      </c>
      <c r="AK54" s="273">
        <v>1158</v>
      </c>
      <c r="AL54" s="274">
        <v>1239</v>
      </c>
      <c r="AM54" s="275">
        <v>2397</v>
      </c>
      <c r="AN54" s="273">
        <v>72</v>
      </c>
      <c r="AO54" s="274">
        <v>57</v>
      </c>
      <c r="AP54" s="275">
        <v>64</v>
      </c>
      <c r="AQ54" s="273">
        <v>1423</v>
      </c>
      <c r="AR54" s="274">
        <v>1568</v>
      </c>
      <c r="AS54" s="275">
        <v>2991</v>
      </c>
      <c r="AT54" s="273">
        <v>74</v>
      </c>
      <c r="AU54" s="274">
        <v>59</v>
      </c>
      <c r="AV54" s="275">
        <v>66</v>
      </c>
      <c r="AW54" s="273">
        <v>1423</v>
      </c>
      <c r="AX54" s="274">
        <v>1568</v>
      </c>
      <c r="AY54" s="275">
        <v>2991</v>
      </c>
      <c r="AZ54" s="273">
        <v>36.299999999999997</v>
      </c>
      <c r="BA54" s="274">
        <v>33.6</v>
      </c>
      <c r="BB54" s="275">
        <v>34.9</v>
      </c>
      <c r="BC54" s="273">
        <v>1423</v>
      </c>
      <c r="BD54" s="274">
        <v>1568</v>
      </c>
      <c r="BE54" s="275">
        <v>2991</v>
      </c>
    </row>
    <row r="55" spans="1:57" x14ac:dyDescent="0.35">
      <c r="A55" t="s">
        <v>133</v>
      </c>
      <c r="B55" t="s">
        <v>378</v>
      </c>
      <c r="C55" t="s">
        <v>372</v>
      </c>
      <c r="D55" s="273">
        <v>63</v>
      </c>
      <c r="E55" s="274">
        <v>46</v>
      </c>
      <c r="F55" s="275">
        <v>54</v>
      </c>
      <c r="G55" s="273">
        <v>87</v>
      </c>
      <c r="H55" s="274">
        <v>107</v>
      </c>
      <c r="I55" s="275">
        <v>194</v>
      </c>
      <c r="J55" s="273">
        <v>66</v>
      </c>
      <c r="K55" s="274">
        <v>48</v>
      </c>
      <c r="L55" s="275">
        <v>56</v>
      </c>
      <c r="M55" s="273">
        <v>87</v>
      </c>
      <c r="N55" s="274">
        <v>107</v>
      </c>
      <c r="O55" s="275">
        <v>194</v>
      </c>
      <c r="P55" s="273">
        <v>32.1</v>
      </c>
      <c r="Q55" s="274">
        <v>29.4</v>
      </c>
      <c r="R55" s="275">
        <v>30.6</v>
      </c>
      <c r="S55" s="273">
        <v>87</v>
      </c>
      <c r="T55" s="274">
        <v>107</v>
      </c>
      <c r="U55" s="275">
        <v>194</v>
      </c>
      <c r="V55" s="273">
        <v>81</v>
      </c>
      <c r="W55" s="274">
        <v>63</v>
      </c>
      <c r="X55" s="275">
        <v>72</v>
      </c>
      <c r="Y55" s="273">
        <v>545</v>
      </c>
      <c r="Z55" s="274">
        <v>604</v>
      </c>
      <c r="AA55" s="275">
        <v>1149</v>
      </c>
      <c r="AB55" s="273">
        <v>83</v>
      </c>
      <c r="AC55" s="274">
        <v>67</v>
      </c>
      <c r="AD55" s="275">
        <v>74</v>
      </c>
      <c r="AE55" s="273">
        <v>545</v>
      </c>
      <c r="AF55" s="274">
        <v>604</v>
      </c>
      <c r="AG55" s="275">
        <v>1149</v>
      </c>
      <c r="AH55" s="273">
        <v>35.299999999999997</v>
      </c>
      <c r="AI55" s="274">
        <v>32.799999999999997</v>
      </c>
      <c r="AJ55" s="275">
        <v>34</v>
      </c>
      <c r="AK55" s="273">
        <v>545</v>
      </c>
      <c r="AL55" s="274">
        <v>604</v>
      </c>
      <c r="AM55" s="275">
        <v>1149</v>
      </c>
      <c r="AN55" s="273">
        <v>79</v>
      </c>
      <c r="AO55" s="274">
        <v>61</v>
      </c>
      <c r="AP55" s="275">
        <v>69</v>
      </c>
      <c r="AQ55" s="273">
        <v>632</v>
      </c>
      <c r="AR55" s="274">
        <v>711</v>
      </c>
      <c r="AS55" s="275">
        <v>1343</v>
      </c>
      <c r="AT55" s="273">
        <v>81</v>
      </c>
      <c r="AU55" s="274">
        <v>64</v>
      </c>
      <c r="AV55" s="275">
        <v>72</v>
      </c>
      <c r="AW55" s="273">
        <v>632</v>
      </c>
      <c r="AX55" s="274">
        <v>711</v>
      </c>
      <c r="AY55" s="275">
        <v>1343</v>
      </c>
      <c r="AZ55" s="273">
        <v>34.799999999999997</v>
      </c>
      <c r="BA55" s="274">
        <v>32.299999999999997</v>
      </c>
      <c r="BB55" s="275">
        <v>33.5</v>
      </c>
      <c r="BC55" s="273">
        <v>632</v>
      </c>
      <c r="BD55" s="274">
        <v>711</v>
      </c>
      <c r="BE55" s="275">
        <v>1343</v>
      </c>
    </row>
    <row r="56" spans="1:57" x14ac:dyDescent="0.35">
      <c r="A56" t="s">
        <v>5</v>
      </c>
      <c r="B56" t="s">
        <v>249</v>
      </c>
      <c r="C56" t="s">
        <v>247</v>
      </c>
      <c r="D56" s="273">
        <v>52</v>
      </c>
      <c r="E56" s="274">
        <v>35</v>
      </c>
      <c r="F56" s="275">
        <v>44</v>
      </c>
      <c r="G56" s="273">
        <v>671</v>
      </c>
      <c r="H56" s="274">
        <v>631</v>
      </c>
      <c r="I56" s="275">
        <v>1302</v>
      </c>
      <c r="J56" s="273">
        <v>56</v>
      </c>
      <c r="K56" s="274">
        <v>39</v>
      </c>
      <c r="L56" s="275">
        <v>48</v>
      </c>
      <c r="M56" s="273">
        <v>671</v>
      </c>
      <c r="N56" s="274">
        <v>631</v>
      </c>
      <c r="O56" s="275">
        <v>1302</v>
      </c>
      <c r="P56" s="273">
        <v>31.7</v>
      </c>
      <c r="Q56" s="274">
        <v>28.5</v>
      </c>
      <c r="R56" s="275">
        <v>30.2</v>
      </c>
      <c r="S56" s="273">
        <v>671</v>
      </c>
      <c r="T56" s="274">
        <v>631</v>
      </c>
      <c r="U56" s="275">
        <v>1302</v>
      </c>
      <c r="V56" s="273">
        <v>74</v>
      </c>
      <c r="W56" s="274">
        <v>56</v>
      </c>
      <c r="X56" s="275">
        <v>65</v>
      </c>
      <c r="Y56" s="273">
        <v>2160</v>
      </c>
      <c r="Z56" s="274">
        <v>2266</v>
      </c>
      <c r="AA56" s="275">
        <v>4426</v>
      </c>
      <c r="AB56" s="273">
        <v>76</v>
      </c>
      <c r="AC56" s="274">
        <v>60</v>
      </c>
      <c r="AD56" s="275">
        <v>68</v>
      </c>
      <c r="AE56" s="273">
        <v>2160</v>
      </c>
      <c r="AF56" s="274">
        <v>2266</v>
      </c>
      <c r="AG56" s="275">
        <v>4426</v>
      </c>
      <c r="AH56" s="273">
        <v>36</v>
      </c>
      <c r="AI56" s="274">
        <v>33</v>
      </c>
      <c r="AJ56" s="275">
        <v>34.5</v>
      </c>
      <c r="AK56" s="273">
        <v>2160</v>
      </c>
      <c r="AL56" s="274">
        <v>2266</v>
      </c>
      <c r="AM56" s="275">
        <v>4426</v>
      </c>
      <c r="AN56" s="273">
        <v>69</v>
      </c>
      <c r="AO56" s="274">
        <v>52</v>
      </c>
      <c r="AP56" s="275">
        <v>60</v>
      </c>
      <c r="AQ56" s="273">
        <v>2831</v>
      </c>
      <c r="AR56" s="274">
        <v>2897</v>
      </c>
      <c r="AS56" s="275">
        <v>5728</v>
      </c>
      <c r="AT56" s="273">
        <v>72</v>
      </c>
      <c r="AU56" s="274">
        <v>56</v>
      </c>
      <c r="AV56" s="275">
        <v>64</v>
      </c>
      <c r="AW56" s="273">
        <v>2831</v>
      </c>
      <c r="AX56" s="274">
        <v>2897</v>
      </c>
      <c r="AY56" s="275">
        <v>5728</v>
      </c>
      <c r="AZ56" s="273">
        <v>35</v>
      </c>
      <c r="BA56" s="274">
        <v>32.1</v>
      </c>
      <c r="BB56" s="275">
        <v>33.5</v>
      </c>
      <c r="BC56" s="273">
        <v>2831</v>
      </c>
      <c r="BD56" s="274">
        <v>2897</v>
      </c>
      <c r="BE56" s="275">
        <v>5728</v>
      </c>
    </row>
    <row r="57" spans="1:57" x14ac:dyDescent="0.35">
      <c r="A57" t="s">
        <v>1086</v>
      </c>
      <c r="B57" t="s">
        <v>255</v>
      </c>
      <c r="C57" t="s">
        <v>247</v>
      </c>
      <c r="D57" s="273">
        <v>50</v>
      </c>
      <c r="E57" s="274">
        <v>37</v>
      </c>
      <c r="F57" s="275">
        <v>43</v>
      </c>
      <c r="G57" s="273">
        <v>218</v>
      </c>
      <c r="H57" s="274">
        <v>226</v>
      </c>
      <c r="I57" s="275">
        <v>444</v>
      </c>
      <c r="J57" s="273">
        <v>50</v>
      </c>
      <c r="K57" s="274">
        <v>38</v>
      </c>
      <c r="L57" s="275">
        <v>44</v>
      </c>
      <c r="M57" s="273">
        <v>218</v>
      </c>
      <c r="N57" s="274">
        <v>226</v>
      </c>
      <c r="O57" s="275">
        <v>444</v>
      </c>
      <c r="P57" s="273">
        <v>31.5</v>
      </c>
      <c r="Q57" s="274">
        <v>29.9</v>
      </c>
      <c r="R57" s="275">
        <v>30.7</v>
      </c>
      <c r="S57" s="273">
        <v>218</v>
      </c>
      <c r="T57" s="274">
        <v>226</v>
      </c>
      <c r="U57" s="275">
        <v>444</v>
      </c>
      <c r="V57" s="273">
        <v>75</v>
      </c>
      <c r="W57" s="274">
        <v>59</v>
      </c>
      <c r="X57" s="275">
        <v>67</v>
      </c>
      <c r="Y57" s="273">
        <v>1392</v>
      </c>
      <c r="Z57" s="274">
        <v>1460</v>
      </c>
      <c r="AA57" s="275">
        <v>2852</v>
      </c>
      <c r="AB57" s="273">
        <v>76</v>
      </c>
      <c r="AC57" s="274">
        <v>60</v>
      </c>
      <c r="AD57" s="275">
        <v>68</v>
      </c>
      <c r="AE57" s="273">
        <v>1392</v>
      </c>
      <c r="AF57" s="274">
        <v>1460</v>
      </c>
      <c r="AG57" s="275">
        <v>2852</v>
      </c>
      <c r="AH57" s="273">
        <v>36.9</v>
      </c>
      <c r="AI57" s="274">
        <v>34.299999999999997</v>
      </c>
      <c r="AJ57" s="275">
        <v>35.6</v>
      </c>
      <c r="AK57" s="273">
        <v>1392</v>
      </c>
      <c r="AL57" s="274">
        <v>1460</v>
      </c>
      <c r="AM57" s="275">
        <v>2852</v>
      </c>
      <c r="AN57" s="273">
        <v>72</v>
      </c>
      <c r="AO57" s="274">
        <v>56</v>
      </c>
      <c r="AP57" s="275">
        <v>64</v>
      </c>
      <c r="AQ57" s="273">
        <v>1610</v>
      </c>
      <c r="AR57" s="274">
        <v>1686</v>
      </c>
      <c r="AS57" s="275">
        <v>3296</v>
      </c>
      <c r="AT57" s="273">
        <v>73</v>
      </c>
      <c r="AU57" s="274">
        <v>58</v>
      </c>
      <c r="AV57" s="275">
        <v>65</v>
      </c>
      <c r="AW57" s="273">
        <v>1610</v>
      </c>
      <c r="AX57" s="274">
        <v>1686</v>
      </c>
      <c r="AY57" s="275">
        <v>3296</v>
      </c>
      <c r="AZ57" s="273">
        <v>36.200000000000003</v>
      </c>
      <c r="BA57" s="274">
        <v>33.700000000000003</v>
      </c>
      <c r="BB57" s="275">
        <v>34.9</v>
      </c>
      <c r="BC57" s="273">
        <v>1610</v>
      </c>
      <c r="BD57" s="274">
        <v>1686</v>
      </c>
      <c r="BE57" s="275">
        <v>3296</v>
      </c>
    </row>
    <row r="58" spans="1:57" x14ac:dyDescent="0.35">
      <c r="A58" t="s">
        <v>19</v>
      </c>
      <c r="B58" t="s">
        <v>265</v>
      </c>
      <c r="C58" t="s">
        <v>260</v>
      </c>
      <c r="D58" s="273">
        <v>52</v>
      </c>
      <c r="E58" s="274">
        <v>36</v>
      </c>
      <c r="F58" s="275">
        <v>43</v>
      </c>
      <c r="G58" s="273">
        <v>144</v>
      </c>
      <c r="H58" s="274">
        <v>193</v>
      </c>
      <c r="I58" s="275">
        <v>337</v>
      </c>
      <c r="J58" s="273">
        <v>58</v>
      </c>
      <c r="K58" s="274">
        <v>42</v>
      </c>
      <c r="L58" s="275">
        <v>49</v>
      </c>
      <c r="M58" s="273">
        <v>144</v>
      </c>
      <c r="N58" s="274">
        <v>193</v>
      </c>
      <c r="O58" s="275">
        <v>337</v>
      </c>
      <c r="P58" s="273">
        <v>31.9</v>
      </c>
      <c r="Q58" s="274">
        <v>29.2</v>
      </c>
      <c r="R58" s="275">
        <v>30.4</v>
      </c>
      <c r="S58" s="273">
        <v>144</v>
      </c>
      <c r="T58" s="274">
        <v>193</v>
      </c>
      <c r="U58" s="275">
        <v>337</v>
      </c>
      <c r="V58" s="273">
        <v>76</v>
      </c>
      <c r="W58" s="274">
        <v>61</v>
      </c>
      <c r="X58" s="275">
        <v>68</v>
      </c>
      <c r="Y58" s="273">
        <v>1843</v>
      </c>
      <c r="Z58" s="274">
        <v>2009</v>
      </c>
      <c r="AA58" s="275">
        <v>3852</v>
      </c>
      <c r="AB58" s="273">
        <v>78</v>
      </c>
      <c r="AC58" s="274">
        <v>63</v>
      </c>
      <c r="AD58" s="275">
        <v>70</v>
      </c>
      <c r="AE58" s="273">
        <v>1843</v>
      </c>
      <c r="AF58" s="274">
        <v>2009</v>
      </c>
      <c r="AG58" s="275">
        <v>3852</v>
      </c>
      <c r="AH58" s="273">
        <v>37.5</v>
      </c>
      <c r="AI58" s="274">
        <v>34.6</v>
      </c>
      <c r="AJ58" s="275">
        <v>36</v>
      </c>
      <c r="AK58" s="273">
        <v>1843</v>
      </c>
      <c r="AL58" s="274">
        <v>2009</v>
      </c>
      <c r="AM58" s="275">
        <v>3852</v>
      </c>
      <c r="AN58" s="273">
        <v>74</v>
      </c>
      <c r="AO58" s="274">
        <v>59</v>
      </c>
      <c r="AP58" s="275">
        <v>66</v>
      </c>
      <c r="AQ58" s="273">
        <v>1987</v>
      </c>
      <c r="AR58" s="274">
        <v>2202</v>
      </c>
      <c r="AS58" s="275">
        <v>4189</v>
      </c>
      <c r="AT58" s="273">
        <v>76</v>
      </c>
      <c r="AU58" s="274">
        <v>61</v>
      </c>
      <c r="AV58" s="275">
        <v>68</v>
      </c>
      <c r="AW58" s="273">
        <v>1987</v>
      </c>
      <c r="AX58" s="274">
        <v>2202</v>
      </c>
      <c r="AY58" s="275">
        <v>4189</v>
      </c>
      <c r="AZ58" s="273">
        <v>37.1</v>
      </c>
      <c r="BA58" s="274">
        <v>34.200000000000003</v>
      </c>
      <c r="BB58" s="275">
        <v>35.6</v>
      </c>
      <c r="BC58" s="273">
        <v>1987</v>
      </c>
      <c r="BD58" s="274">
        <v>2202</v>
      </c>
      <c r="BE58" s="275">
        <v>4189</v>
      </c>
    </row>
    <row r="59" spans="1:57" x14ac:dyDescent="0.35">
      <c r="A59" t="s">
        <v>20</v>
      </c>
      <c r="B59" t="s">
        <v>266</v>
      </c>
      <c r="C59" t="s">
        <v>260</v>
      </c>
      <c r="D59" s="273">
        <v>59</v>
      </c>
      <c r="E59" s="274">
        <v>36</v>
      </c>
      <c r="F59" s="275">
        <v>47</v>
      </c>
      <c r="G59" s="273">
        <v>228</v>
      </c>
      <c r="H59" s="274">
        <v>232</v>
      </c>
      <c r="I59" s="275">
        <v>460</v>
      </c>
      <c r="J59" s="273">
        <v>60</v>
      </c>
      <c r="K59" s="274">
        <v>39</v>
      </c>
      <c r="L59" s="275">
        <v>50</v>
      </c>
      <c r="M59" s="273">
        <v>228</v>
      </c>
      <c r="N59" s="274">
        <v>232</v>
      </c>
      <c r="O59" s="275">
        <v>460</v>
      </c>
      <c r="P59" s="273">
        <v>33.4</v>
      </c>
      <c r="Q59" s="274">
        <v>29.8</v>
      </c>
      <c r="R59" s="275">
        <v>31.6</v>
      </c>
      <c r="S59" s="273">
        <v>228</v>
      </c>
      <c r="T59" s="274">
        <v>232</v>
      </c>
      <c r="U59" s="275">
        <v>460</v>
      </c>
      <c r="V59" s="273">
        <v>79</v>
      </c>
      <c r="W59" s="274">
        <v>62</v>
      </c>
      <c r="X59" s="275">
        <v>70</v>
      </c>
      <c r="Y59" s="273">
        <v>1680</v>
      </c>
      <c r="Z59" s="274">
        <v>1772</v>
      </c>
      <c r="AA59" s="275">
        <v>3452</v>
      </c>
      <c r="AB59" s="273">
        <v>80</v>
      </c>
      <c r="AC59" s="274">
        <v>63</v>
      </c>
      <c r="AD59" s="275">
        <v>71</v>
      </c>
      <c r="AE59" s="273">
        <v>1680</v>
      </c>
      <c r="AF59" s="274">
        <v>1772</v>
      </c>
      <c r="AG59" s="275">
        <v>3452</v>
      </c>
      <c r="AH59" s="273">
        <v>38.1</v>
      </c>
      <c r="AI59" s="274">
        <v>35</v>
      </c>
      <c r="AJ59" s="275">
        <v>36.5</v>
      </c>
      <c r="AK59" s="273">
        <v>1680</v>
      </c>
      <c r="AL59" s="274">
        <v>1772</v>
      </c>
      <c r="AM59" s="275">
        <v>3452</v>
      </c>
      <c r="AN59" s="273">
        <v>77</v>
      </c>
      <c r="AO59" s="274">
        <v>59</v>
      </c>
      <c r="AP59" s="275">
        <v>67</v>
      </c>
      <c r="AQ59" s="273">
        <v>1908</v>
      </c>
      <c r="AR59" s="274">
        <v>2004</v>
      </c>
      <c r="AS59" s="275">
        <v>3912</v>
      </c>
      <c r="AT59" s="273">
        <v>78</v>
      </c>
      <c r="AU59" s="274">
        <v>60</v>
      </c>
      <c r="AV59" s="275">
        <v>69</v>
      </c>
      <c r="AW59" s="273">
        <v>1908</v>
      </c>
      <c r="AX59" s="274">
        <v>2004</v>
      </c>
      <c r="AY59" s="275">
        <v>3912</v>
      </c>
      <c r="AZ59" s="273">
        <v>37.5</v>
      </c>
      <c r="BA59" s="274">
        <v>34.4</v>
      </c>
      <c r="BB59" s="275">
        <v>35.9</v>
      </c>
      <c r="BC59" s="273">
        <v>1908</v>
      </c>
      <c r="BD59" s="274">
        <v>2004</v>
      </c>
      <c r="BE59" s="275">
        <v>3912</v>
      </c>
    </row>
    <row r="60" spans="1:57" x14ac:dyDescent="0.35">
      <c r="A60" t="s">
        <v>70</v>
      </c>
      <c r="B60" t="s">
        <v>315</v>
      </c>
      <c r="C60" t="s">
        <v>309</v>
      </c>
      <c r="D60" s="273">
        <v>53</v>
      </c>
      <c r="E60" s="274">
        <v>35</v>
      </c>
      <c r="F60" s="275">
        <v>43</v>
      </c>
      <c r="G60" s="273">
        <v>117</v>
      </c>
      <c r="H60" s="274">
        <v>127</v>
      </c>
      <c r="I60" s="275">
        <v>244</v>
      </c>
      <c r="J60" s="273">
        <v>54</v>
      </c>
      <c r="K60" s="274">
        <v>38</v>
      </c>
      <c r="L60" s="275">
        <v>45</v>
      </c>
      <c r="M60" s="273">
        <v>117</v>
      </c>
      <c r="N60" s="274">
        <v>127</v>
      </c>
      <c r="O60" s="275">
        <v>244</v>
      </c>
      <c r="P60" s="273">
        <v>34.4</v>
      </c>
      <c r="Q60" s="274">
        <v>31</v>
      </c>
      <c r="R60" s="275">
        <v>32.6</v>
      </c>
      <c r="S60" s="273">
        <v>117</v>
      </c>
      <c r="T60" s="274">
        <v>127</v>
      </c>
      <c r="U60" s="275">
        <v>244</v>
      </c>
      <c r="V60" s="273">
        <v>77</v>
      </c>
      <c r="W60" s="274">
        <v>62</v>
      </c>
      <c r="X60" s="275">
        <v>69</v>
      </c>
      <c r="Y60" s="273">
        <v>1293</v>
      </c>
      <c r="Z60" s="274">
        <v>1384</v>
      </c>
      <c r="AA60" s="275">
        <v>2677</v>
      </c>
      <c r="AB60" s="273">
        <v>78</v>
      </c>
      <c r="AC60" s="274">
        <v>63</v>
      </c>
      <c r="AD60" s="275">
        <v>70</v>
      </c>
      <c r="AE60" s="273">
        <v>1293</v>
      </c>
      <c r="AF60" s="274">
        <v>1384</v>
      </c>
      <c r="AG60" s="275">
        <v>2677</v>
      </c>
      <c r="AH60" s="273">
        <v>37.4</v>
      </c>
      <c r="AI60" s="274">
        <v>35.200000000000003</v>
      </c>
      <c r="AJ60" s="275">
        <v>36.299999999999997</v>
      </c>
      <c r="AK60" s="273">
        <v>1293</v>
      </c>
      <c r="AL60" s="274">
        <v>1384</v>
      </c>
      <c r="AM60" s="275">
        <v>2677</v>
      </c>
      <c r="AN60" s="273">
        <v>75</v>
      </c>
      <c r="AO60" s="274">
        <v>60</v>
      </c>
      <c r="AP60" s="275">
        <v>67</v>
      </c>
      <c r="AQ60" s="273">
        <v>1410</v>
      </c>
      <c r="AR60" s="274">
        <v>1511</v>
      </c>
      <c r="AS60" s="275">
        <v>2921</v>
      </c>
      <c r="AT60" s="273">
        <v>76</v>
      </c>
      <c r="AU60" s="274">
        <v>61</v>
      </c>
      <c r="AV60" s="275">
        <v>68</v>
      </c>
      <c r="AW60" s="273">
        <v>1410</v>
      </c>
      <c r="AX60" s="274">
        <v>1511</v>
      </c>
      <c r="AY60" s="275">
        <v>2921</v>
      </c>
      <c r="AZ60" s="273">
        <v>37.200000000000003</v>
      </c>
      <c r="BA60" s="274">
        <v>34.9</v>
      </c>
      <c r="BB60" s="275">
        <v>36</v>
      </c>
      <c r="BC60" s="273">
        <v>1410</v>
      </c>
      <c r="BD60" s="274">
        <v>1511</v>
      </c>
      <c r="BE60" s="275">
        <v>2921</v>
      </c>
    </row>
    <row r="61" spans="1:57" x14ac:dyDescent="0.35">
      <c r="A61" t="s">
        <v>151</v>
      </c>
      <c r="B61" t="s">
        <v>395</v>
      </c>
      <c r="C61" t="s">
        <v>392</v>
      </c>
      <c r="D61" s="273">
        <v>54</v>
      </c>
      <c r="E61" s="274">
        <v>36</v>
      </c>
      <c r="F61" s="275">
        <v>45</v>
      </c>
      <c r="G61" s="273">
        <v>297</v>
      </c>
      <c r="H61" s="274">
        <v>305</v>
      </c>
      <c r="I61" s="275">
        <v>602</v>
      </c>
      <c r="J61" s="273">
        <v>55</v>
      </c>
      <c r="K61" s="274">
        <v>38</v>
      </c>
      <c r="L61" s="275">
        <v>46</v>
      </c>
      <c r="M61" s="273">
        <v>297</v>
      </c>
      <c r="N61" s="274">
        <v>305</v>
      </c>
      <c r="O61" s="275">
        <v>602</v>
      </c>
      <c r="P61" s="273">
        <v>33</v>
      </c>
      <c r="Q61" s="274">
        <v>30</v>
      </c>
      <c r="R61" s="275">
        <v>31.5</v>
      </c>
      <c r="S61" s="273">
        <v>297</v>
      </c>
      <c r="T61" s="274">
        <v>305</v>
      </c>
      <c r="U61" s="275">
        <v>602</v>
      </c>
      <c r="V61" s="273">
        <v>73</v>
      </c>
      <c r="W61" s="274">
        <v>55</v>
      </c>
      <c r="X61" s="275">
        <v>64</v>
      </c>
      <c r="Y61" s="273">
        <v>2481</v>
      </c>
      <c r="Z61" s="274">
        <v>2643</v>
      </c>
      <c r="AA61" s="275">
        <v>5124</v>
      </c>
      <c r="AB61" s="273">
        <v>74</v>
      </c>
      <c r="AC61" s="274">
        <v>57</v>
      </c>
      <c r="AD61" s="275">
        <v>65</v>
      </c>
      <c r="AE61" s="273">
        <v>2481</v>
      </c>
      <c r="AF61" s="274">
        <v>2643</v>
      </c>
      <c r="AG61" s="275">
        <v>5124</v>
      </c>
      <c r="AH61" s="273">
        <v>36.4</v>
      </c>
      <c r="AI61" s="274">
        <v>33.799999999999997</v>
      </c>
      <c r="AJ61" s="275">
        <v>35</v>
      </c>
      <c r="AK61" s="273">
        <v>2481</v>
      </c>
      <c r="AL61" s="274">
        <v>2643</v>
      </c>
      <c r="AM61" s="275">
        <v>5124</v>
      </c>
      <c r="AN61" s="273">
        <v>71</v>
      </c>
      <c r="AO61" s="274">
        <v>53</v>
      </c>
      <c r="AP61" s="275">
        <v>62</v>
      </c>
      <c r="AQ61" s="273">
        <v>2778</v>
      </c>
      <c r="AR61" s="274">
        <v>2948</v>
      </c>
      <c r="AS61" s="275">
        <v>5726</v>
      </c>
      <c r="AT61" s="273">
        <v>72</v>
      </c>
      <c r="AU61" s="274">
        <v>55</v>
      </c>
      <c r="AV61" s="275">
        <v>63</v>
      </c>
      <c r="AW61" s="273">
        <v>2778</v>
      </c>
      <c r="AX61" s="274">
        <v>2948</v>
      </c>
      <c r="AY61" s="275">
        <v>5726</v>
      </c>
      <c r="AZ61" s="273">
        <v>36</v>
      </c>
      <c r="BA61" s="274">
        <v>33.4</v>
      </c>
      <c r="BB61" s="275">
        <v>34.700000000000003</v>
      </c>
      <c r="BC61" s="273">
        <v>2778</v>
      </c>
      <c r="BD61" s="274">
        <v>2948</v>
      </c>
      <c r="BE61" s="275">
        <v>5726</v>
      </c>
    </row>
    <row r="62" spans="1:57" x14ac:dyDescent="0.35">
      <c r="A62" t="s">
        <v>155</v>
      </c>
      <c r="B62" t="s">
        <v>399</v>
      </c>
      <c r="C62" t="s">
        <v>392</v>
      </c>
      <c r="D62" s="273" t="s">
        <v>417</v>
      </c>
      <c r="E62" s="273" t="s">
        <v>417</v>
      </c>
      <c r="F62" s="273" t="s">
        <v>417</v>
      </c>
      <c r="G62" s="273" t="s">
        <v>417</v>
      </c>
      <c r="H62" s="273" t="s">
        <v>417</v>
      </c>
      <c r="I62" s="273" t="s">
        <v>417</v>
      </c>
      <c r="J62" s="273" t="s">
        <v>417</v>
      </c>
      <c r="K62" s="273" t="s">
        <v>417</v>
      </c>
      <c r="L62" s="273" t="s">
        <v>417</v>
      </c>
      <c r="M62" s="273" t="s">
        <v>417</v>
      </c>
      <c r="N62" s="273" t="s">
        <v>417</v>
      </c>
      <c r="O62" s="273" t="s">
        <v>417</v>
      </c>
      <c r="P62" s="273" t="s">
        <v>417</v>
      </c>
      <c r="Q62" s="273" t="s">
        <v>417</v>
      </c>
      <c r="R62" s="273" t="s">
        <v>417</v>
      </c>
      <c r="S62" s="273" t="s">
        <v>417</v>
      </c>
      <c r="T62" s="273" t="s">
        <v>417</v>
      </c>
      <c r="U62" s="273" t="s">
        <v>417</v>
      </c>
      <c r="V62" s="273" t="s">
        <v>417</v>
      </c>
      <c r="W62" s="273" t="s">
        <v>417</v>
      </c>
      <c r="X62" s="273" t="s">
        <v>417</v>
      </c>
      <c r="Y62" s="273" t="s">
        <v>417</v>
      </c>
      <c r="Z62" s="273" t="s">
        <v>417</v>
      </c>
      <c r="AA62" s="273" t="s">
        <v>417</v>
      </c>
      <c r="AB62" s="273" t="s">
        <v>417</v>
      </c>
      <c r="AC62" s="273" t="s">
        <v>417</v>
      </c>
      <c r="AD62" s="273" t="s">
        <v>417</v>
      </c>
      <c r="AE62" s="273" t="s">
        <v>417</v>
      </c>
      <c r="AF62" s="273" t="s">
        <v>417</v>
      </c>
      <c r="AG62" s="273" t="s">
        <v>417</v>
      </c>
      <c r="AH62" s="273" t="s">
        <v>417</v>
      </c>
      <c r="AI62" s="273" t="s">
        <v>417</v>
      </c>
      <c r="AJ62" s="273" t="s">
        <v>417</v>
      </c>
      <c r="AK62" s="273" t="s">
        <v>417</v>
      </c>
      <c r="AL62" s="273" t="s">
        <v>417</v>
      </c>
      <c r="AM62" s="273" t="s">
        <v>417</v>
      </c>
      <c r="AN62" s="273" t="s">
        <v>417</v>
      </c>
      <c r="AO62" s="273" t="s">
        <v>417</v>
      </c>
      <c r="AP62" s="273" t="s">
        <v>417</v>
      </c>
      <c r="AQ62" s="273" t="s">
        <v>417</v>
      </c>
      <c r="AR62" s="273" t="s">
        <v>417</v>
      </c>
      <c r="AS62" s="273" t="s">
        <v>417</v>
      </c>
      <c r="AT62" s="273" t="s">
        <v>417</v>
      </c>
      <c r="AU62" s="273" t="s">
        <v>417</v>
      </c>
      <c r="AV62" s="273" t="s">
        <v>417</v>
      </c>
      <c r="AW62" s="273" t="s">
        <v>417</v>
      </c>
      <c r="AX62" s="273" t="s">
        <v>417</v>
      </c>
      <c r="AY62" s="273" t="s">
        <v>417</v>
      </c>
      <c r="AZ62" s="273" t="s">
        <v>417</v>
      </c>
      <c r="BA62" s="273" t="s">
        <v>417</v>
      </c>
      <c r="BB62" s="273" t="s">
        <v>417</v>
      </c>
      <c r="BC62" s="273" t="s">
        <v>417</v>
      </c>
      <c r="BD62" s="273" t="s">
        <v>417</v>
      </c>
      <c r="BE62" s="273" t="s">
        <v>417</v>
      </c>
    </row>
    <row r="63" spans="1:57" x14ac:dyDescent="0.35">
      <c r="A63" t="s">
        <v>163</v>
      </c>
      <c r="B63" t="s">
        <v>407</v>
      </c>
      <c r="C63" t="s">
        <v>392</v>
      </c>
      <c r="D63" s="273">
        <v>46</v>
      </c>
      <c r="E63" s="274">
        <v>33</v>
      </c>
      <c r="F63" s="275">
        <v>39</v>
      </c>
      <c r="G63" s="273">
        <v>241</v>
      </c>
      <c r="H63" s="274">
        <v>272</v>
      </c>
      <c r="I63" s="275">
        <v>513</v>
      </c>
      <c r="J63" s="273">
        <v>47</v>
      </c>
      <c r="K63" s="274">
        <v>35</v>
      </c>
      <c r="L63" s="275">
        <v>41</v>
      </c>
      <c r="M63" s="273">
        <v>241</v>
      </c>
      <c r="N63" s="274">
        <v>272</v>
      </c>
      <c r="O63" s="275">
        <v>513</v>
      </c>
      <c r="P63" s="273">
        <v>31.1</v>
      </c>
      <c r="Q63" s="274">
        <v>29.5</v>
      </c>
      <c r="R63" s="275">
        <v>30.3</v>
      </c>
      <c r="S63" s="273">
        <v>241</v>
      </c>
      <c r="T63" s="274">
        <v>272</v>
      </c>
      <c r="U63" s="275">
        <v>513</v>
      </c>
      <c r="V63" s="273">
        <v>77</v>
      </c>
      <c r="W63" s="274">
        <v>58</v>
      </c>
      <c r="X63" s="275">
        <v>67</v>
      </c>
      <c r="Y63" s="273">
        <v>2488</v>
      </c>
      <c r="Z63" s="274">
        <v>2534</v>
      </c>
      <c r="AA63" s="275">
        <v>5022</v>
      </c>
      <c r="AB63" s="273">
        <v>77</v>
      </c>
      <c r="AC63" s="274">
        <v>60</v>
      </c>
      <c r="AD63" s="275">
        <v>69</v>
      </c>
      <c r="AE63" s="273">
        <v>2488</v>
      </c>
      <c r="AF63" s="274">
        <v>2534</v>
      </c>
      <c r="AG63" s="275">
        <v>5022</v>
      </c>
      <c r="AH63" s="273">
        <v>35.700000000000003</v>
      </c>
      <c r="AI63" s="274">
        <v>33.4</v>
      </c>
      <c r="AJ63" s="275">
        <v>34.5</v>
      </c>
      <c r="AK63" s="273">
        <v>2488</v>
      </c>
      <c r="AL63" s="274">
        <v>2534</v>
      </c>
      <c r="AM63" s="275">
        <v>5022</v>
      </c>
      <c r="AN63" s="273">
        <v>74</v>
      </c>
      <c r="AO63" s="274">
        <v>56</v>
      </c>
      <c r="AP63" s="275">
        <v>65</v>
      </c>
      <c r="AQ63" s="273">
        <v>2729</v>
      </c>
      <c r="AR63" s="274">
        <v>2806</v>
      </c>
      <c r="AS63" s="275">
        <v>5535</v>
      </c>
      <c r="AT63" s="273">
        <v>75</v>
      </c>
      <c r="AU63" s="274">
        <v>58</v>
      </c>
      <c r="AV63" s="275">
        <v>66</v>
      </c>
      <c r="AW63" s="273">
        <v>2729</v>
      </c>
      <c r="AX63" s="274">
        <v>2806</v>
      </c>
      <c r="AY63" s="275">
        <v>5535</v>
      </c>
      <c r="AZ63" s="273">
        <v>35.299999999999997</v>
      </c>
      <c r="BA63" s="274">
        <v>33</v>
      </c>
      <c r="BB63" s="275">
        <v>34.1</v>
      </c>
      <c r="BC63" s="273">
        <v>2729</v>
      </c>
      <c r="BD63" s="274">
        <v>2806</v>
      </c>
      <c r="BE63" s="275">
        <v>5535</v>
      </c>
    </row>
    <row r="64" spans="1:57" x14ac:dyDescent="0.35">
      <c r="A64" t="s">
        <v>80</v>
      </c>
      <c r="B64" t="s">
        <v>325</v>
      </c>
      <c r="C64" t="s">
        <v>324</v>
      </c>
      <c r="D64" s="273">
        <v>50</v>
      </c>
      <c r="E64" s="274">
        <v>42</v>
      </c>
      <c r="F64" s="275">
        <v>46</v>
      </c>
      <c r="G64" s="273">
        <v>143</v>
      </c>
      <c r="H64" s="274">
        <v>142</v>
      </c>
      <c r="I64" s="275">
        <v>285</v>
      </c>
      <c r="J64" s="273">
        <v>55</v>
      </c>
      <c r="K64" s="274">
        <v>43</v>
      </c>
      <c r="L64" s="275">
        <v>49</v>
      </c>
      <c r="M64" s="273">
        <v>143</v>
      </c>
      <c r="N64" s="274">
        <v>142</v>
      </c>
      <c r="O64" s="275">
        <v>285</v>
      </c>
      <c r="P64" s="273">
        <v>31.9</v>
      </c>
      <c r="Q64" s="274">
        <v>29.9</v>
      </c>
      <c r="R64" s="275">
        <v>30.9</v>
      </c>
      <c r="S64" s="273">
        <v>143</v>
      </c>
      <c r="T64" s="274">
        <v>142</v>
      </c>
      <c r="U64" s="275">
        <v>285</v>
      </c>
      <c r="V64" s="273">
        <v>70</v>
      </c>
      <c r="W64" s="274">
        <v>50</v>
      </c>
      <c r="X64" s="275">
        <v>60</v>
      </c>
      <c r="Y64" s="273">
        <v>959</v>
      </c>
      <c r="Z64" s="274">
        <v>1052</v>
      </c>
      <c r="AA64" s="275">
        <v>2011</v>
      </c>
      <c r="AB64" s="273">
        <v>71</v>
      </c>
      <c r="AC64" s="274">
        <v>54</v>
      </c>
      <c r="AD64" s="275">
        <v>62</v>
      </c>
      <c r="AE64" s="273">
        <v>959</v>
      </c>
      <c r="AF64" s="274">
        <v>1052</v>
      </c>
      <c r="AG64" s="275">
        <v>2011</v>
      </c>
      <c r="AH64" s="273">
        <v>34.700000000000003</v>
      </c>
      <c r="AI64" s="274">
        <v>31.9</v>
      </c>
      <c r="AJ64" s="275">
        <v>33.299999999999997</v>
      </c>
      <c r="AK64" s="273">
        <v>959</v>
      </c>
      <c r="AL64" s="274">
        <v>1052</v>
      </c>
      <c r="AM64" s="275">
        <v>2011</v>
      </c>
      <c r="AN64" s="273">
        <v>67</v>
      </c>
      <c r="AO64" s="274">
        <v>49</v>
      </c>
      <c r="AP64" s="275">
        <v>58</v>
      </c>
      <c r="AQ64" s="273">
        <v>1102</v>
      </c>
      <c r="AR64" s="274">
        <v>1194</v>
      </c>
      <c r="AS64" s="275">
        <v>2296</v>
      </c>
      <c r="AT64" s="273">
        <v>69</v>
      </c>
      <c r="AU64" s="274">
        <v>53</v>
      </c>
      <c r="AV64" s="275">
        <v>61</v>
      </c>
      <c r="AW64" s="273">
        <v>1102</v>
      </c>
      <c r="AX64" s="274">
        <v>1194</v>
      </c>
      <c r="AY64" s="275">
        <v>2296</v>
      </c>
      <c r="AZ64" s="273">
        <v>34.4</v>
      </c>
      <c r="BA64" s="274">
        <v>31.7</v>
      </c>
      <c r="BB64" s="275">
        <v>33</v>
      </c>
      <c r="BC64" s="273">
        <v>1102</v>
      </c>
      <c r="BD64" s="274">
        <v>1194</v>
      </c>
      <c r="BE64" s="275">
        <v>2296</v>
      </c>
    </row>
    <row r="65" spans="1:57" x14ac:dyDescent="0.35">
      <c r="A65" t="s">
        <v>81</v>
      </c>
      <c r="B65" t="s">
        <v>326</v>
      </c>
      <c r="C65" t="s">
        <v>324</v>
      </c>
      <c r="D65" s="273">
        <v>50</v>
      </c>
      <c r="E65" s="274">
        <v>29</v>
      </c>
      <c r="F65" s="275">
        <v>39</v>
      </c>
      <c r="G65" s="273">
        <v>109</v>
      </c>
      <c r="H65" s="274">
        <v>129</v>
      </c>
      <c r="I65" s="275">
        <v>238</v>
      </c>
      <c r="J65" s="273">
        <v>51</v>
      </c>
      <c r="K65" s="274">
        <v>31</v>
      </c>
      <c r="L65" s="275">
        <v>40</v>
      </c>
      <c r="M65" s="273">
        <v>109</v>
      </c>
      <c r="N65" s="274">
        <v>129</v>
      </c>
      <c r="O65" s="275">
        <v>238</v>
      </c>
      <c r="P65" s="273">
        <v>32.299999999999997</v>
      </c>
      <c r="Q65" s="274">
        <v>29.4</v>
      </c>
      <c r="R65" s="275">
        <v>30.8</v>
      </c>
      <c r="S65" s="273">
        <v>109</v>
      </c>
      <c r="T65" s="274">
        <v>129</v>
      </c>
      <c r="U65" s="275">
        <v>238</v>
      </c>
      <c r="V65" s="273">
        <v>72</v>
      </c>
      <c r="W65" s="274">
        <v>55</v>
      </c>
      <c r="X65" s="275">
        <v>63</v>
      </c>
      <c r="Y65" s="273">
        <v>1613</v>
      </c>
      <c r="Z65" s="274">
        <v>1651</v>
      </c>
      <c r="AA65" s="275">
        <v>3264</v>
      </c>
      <c r="AB65" s="273">
        <v>73</v>
      </c>
      <c r="AC65" s="274">
        <v>58</v>
      </c>
      <c r="AD65" s="275">
        <v>65</v>
      </c>
      <c r="AE65" s="273">
        <v>1613</v>
      </c>
      <c r="AF65" s="274">
        <v>1651</v>
      </c>
      <c r="AG65" s="275">
        <v>3264</v>
      </c>
      <c r="AH65" s="273">
        <v>35.200000000000003</v>
      </c>
      <c r="AI65" s="274">
        <v>33.1</v>
      </c>
      <c r="AJ65" s="275">
        <v>34.200000000000003</v>
      </c>
      <c r="AK65" s="273">
        <v>1613</v>
      </c>
      <c r="AL65" s="274">
        <v>1651</v>
      </c>
      <c r="AM65" s="275">
        <v>3264</v>
      </c>
      <c r="AN65" s="273">
        <v>70</v>
      </c>
      <c r="AO65" s="274">
        <v>53</v>
      </c>
      <c r="AP65" s="275">
        <v>62</v>
      </c>
      <c r="AQ65" s="273">
        <v>1722</v>
      </c>
      <c r="AR65" s="274">
        <v>1780</v>
      </c>
      <c r="AS65" s="275">
        <v>3502</v>
      </c>
      <c r="AT65" s="273">
        <v>72</v>
      </c>
      <c r="AU65" s="274">
        <v>56</v>
      </c>
      <c r="AV65" s="275">
        <v>64</v>
      </c>
      <c r="AW65" s="273">
        <v>1722</v>
      </c>
      <c r="AX65" s="274">
        <v>1780</v>
      </c>
      <c r="AY65" s="275">
        <v>3502</v>
      </c>
      <c r="AZ65" s="273">
        <v>35</v>
      </c>
      <c r="BA65" s="274">
        <v>32.9</v>
      </c>
      <c r="BB65" s="275">
        <v>33.9</v>
      </c>
      <c r="BC65" s="273">
        <v>1722</v>
      </c>
      <c r="BD65" s="274">
        <v>1780</v>
      </c>
      <c r="BE65" s="275">
        <v>3502</v>
      </c>
    </row>
    <row r="66" spans="1:57" x14ac:dyDescent="0.35">
      <c r="A66" t="s">
        <v>17</v>
      </c>
      <c r="B66" t="s">
        <v>263</v>
      </c>
      <c r="C66" t="s">
        <v>260</v>
      </c>
      <c r="D66" s="273">
        <v>44</v>
      </c>
      <c r="E66" s="274">
        <v>31</v>
      </c>
      <c r="F66" s="275">
        <v>38</v>
      </c>
      <c r="G66" s="273">
        <v>358</v>
      </c>
      <c r="H66" s="274">
        <v>361</v>
      </c>
      <c r="I66" s="275">
        <v>719</v>
      </c>
      <c r="J66" s="273">
        <v>48</v>
      </c>
      <c r="K66" s="274">
        <v>36</v>
      </c>
      <c r="L66" s="275">
        <v>42</v>
      </c>
      <c r="M66" s="273">
        <v>358</v>
      </c>
      <c r="N66" s="274">
        <v>361</v>
      </c>
      <c r="O66" s="275">
        <v>719</v>
      </c>
      <c r="P66" s="273">
        <v>30.6</v>
      </c>
      <c r="Q66" s="274">
        <v>28.4</v>
      </c>
      <c r="R66" s="275">
        <v>29.5</v>
      </c>
      <c r="S66" s="273">
        <v>358</v>
      </c>
      <c r="T66" s="274">
        <v>361</v>
      </c>
      <c r="U66" s="275">
        <v>719</v>
      </c>
      <c r="V66" s="273">
        <v>70</v>
      </c>
      <c r="W66" s="274">
        <v>53</v>
      </c>
      <c r="X66" s="275">
        <v>61</v>
      </c>
      <c r="Y66" s="273">
        <v>1558</v>
      </c>
      <c r="Z66" s="274">
        <v>1644</v>
      </c>
      <c r="AA66" s="275">
        <v>3202</v>
      </c>
      <c r="AB66" s="273">
        <v>74</v>
      </c>
      <c r="AC66" s="274">
        <v>58</v>
      </c>
      <c r="AD66" s="275">
        <v>65</v>
      </c>
      <c r="AE66" s="273">
        <v>1558</v>
      </c>
      <c r="AF66" s="274">
        <v>1644</v>
      </c>
      <c r="AG66" s="275">
        <v>3202</v>
      </c>
      <c r="AH66" s="273">
        <v>35.1</v>
      </c>
      <c r="AI66" s="274">
        <v>32.299999999999997</v>
      </c>
      <c r="AJ66" s="275">
        <v>33.700000000000003</v>
      </c>
      <c r="AK66" s="273">
        <v>1558</v>
      </c>
      <c r="AL66" s="274">
        <v>1644</v>
      </c>
      <c r="AM66" s="275">
        <v>3202</v>
      </c>
      <c r="AN66" s="273">
        <v>66</v>
      </c>
      <c r="AO66" s="274">
        <v>49</v>
      </c>
      <c r="AP66" s="275">
        <v>57</v>
      </c>
      <c r="AQ66" s="273">
        <v>1916</v>
      </c>
      <c r="AR66" s="274">
        <v>2005</v>
      </c>
      <c r="AS66" s="275">
        <v>3921</v>
      </c>
      <c r="AT66" s="273">
        <v>69</v>
      </c>
      <c r="AU66" s="274">
        <v>54</v>
      </c>
      <c r="AV66" s="275">
        <v>61</v>
      </c>
      <c r="AW66" s="273">
        <v>1916</v>
      </c>
      <c r="AX66" s="274">
        <v>2005</v>
      </c>
      <c r="AY66" s="275">
        <v>3921</v>
      </c>
      <c r="AZ66" s="273">
        <v>34.200000000000003</v>
      </c>
      <c r="BA66" s="274">
        <v>31.6</v>
      </c>
      <c r="BB66" s="275">
        <v>32.9</v>
      </c>
      <c r="BC66" s="273">
        <v>1916</v>
      </c>
      <c r="BD66" s="274">
        <v>2005</v>
      </c>
      <c r="BE66" s="275">
        <v>3921</v>
      </c>
    </row>
    <row r="67" spans="1:57" x14ac:dyDescent="0.35">
      <c r="A67" t="s">
        <v>18</v>
      </c>
      <c r="B67" t="s">
        <v>264</v>
      </c>
      <c r="C67" t="s">
        <v>260</v>
      </c>
      <c r="D67" s="273">
        <v>54</v>
      </c>
      <c r="E67" s="274">
        <v>44</v>
      </c>
      <c r="F67" s="275">
        <v>50</v>
      </c>
      <c r="G67" s="273">
        <v>180</v>
      </c>
      <c r="H67" s="274">
        <v>160</v>
      </c>
      <c r="I67" s="275">
        <v>340</v>
      </c>
      <c r="J67" s="273">
        <v>55</v>
      </c>
      <c r="K67" s="274">
        <v>46</v>
      </c>
      <c r="L67" s="275">
        <v>51</v>
      </c>
      <c r="M67" s="273">
        <v>180</v>
      </c>
      <c r="N67" s="274">
        <v>160</v>
      </c>
      <c r="O67" s="275">
        <v>340</v>
      </c>
      <c r="P67" s="273">
        <v>30.9</v>
      </c>
      <c r="Q67" s="274">
        <v>29.8</v>
      </c>
      <c r="R67" s="275">
        <v>30.4</v>
      </c>
      <c r="S67" s="273">
        <v>180</v>
      </c>
      <c r="T67" s="274">
        <v>160</v>
      </c>
      <c r="U67" s="275">
        <v>340</v>
      </c>
      <c r="V67" s="273">
        <v>74</v>
      </c>
      <c r="W67" s="274">
        <v>59</v>
      </c>
      <c r="X67" s="275">
        <v>67</v>
      </c>
      <c r="Y67" s="273">
        <v>1003</v>
      </c>
      <c r="Z67" s="274">
        <v>1022</v>
      </c>
      <c r="AA67" s="275">
        <v>2025</v>
      </c>
      <c r="AB67" s="273">
        <v>76</v>
      </c>
      <c r="AC67" s="274">
        <v>61</v>
      </c>
      <c r="AD67" s="275">
        <v>68</v>
      </c>
      <c r="AE67" s="273">
        <v>1003</v>
      </c>
      <c r="AF67" s="274">
        <v>1022</v>
      </c>
      <c r="AG67" s="275">
        <v>2025</v>
      </c>
      <c r="AH67" s="273">
        <v>35.1</v>
      </c>
      <c r="AI67" s="274">
        <v>33.1</v>
      </c>
      <c r="AJ67" s="275">
        <v>34.1</v>
      </c>
      <c r="AK67" s="273">
        <v>1003</v>
      </c>
      <c r="AL67" s="274">
        <v>1022</v>
      </c>
      <c r="AM67" s="275">
        <v>2025</v>
      </c>
      <c r="AN67" s="273">
        <v>71</v>
      </c>
      <c r="AO67" s="274">
        <v>57</v>
      </c>
      <c r="AP67" s="275">
        <v>64</v>
      </c>
      <c r="AQ67" s="273">
        <v>1183</v>
      </c>
      <c r="AR67" s="274">
        <v>1182</v>
      </c>
      <c r="AS67" s="275">
        <v>2365</v>
      </c>
      <c r="AT67" s="273">
        <v>72</v>
      </c>
      <c r="AU67" s="274">
        <v>59</v>
      </c>
      <c r="AV67" s="275">
        <v>66</v>
      </c>
      <c r="AW67" s="273">
        <v>1183</v>
      </c>
      <c r="AX67" s="274">
        <v>1182</v>
      </c>
      <c r="AY67" s="275">
        <v>2365</v>
      </c>
      <c r="AZ67" s="273">
        <v>34.4</v>
      </c>
      <c r="BA67" s="274">
        <v>32.6</v>
      </c>
      <c r="BB67" s="275">
        <v>33.5</v>
      </c>
      <c r="BC67" s="273">
        <v>1183</v>
      </c>
      <c r="BD67" s="274">
        <v>1182</v>
      </c>
      <c r="BE67" s="275">
        <v>2365</v>
      </c>
    </row>
    <row r="68" spans="1:57" x14ac:dyDescent="0.35">
      <c r="A68" t="s">
        <v>26</v>
      </c>
      <c r="B68" t="s">
        <v>272</v>
      </c>
      <c r="C68" t="s">
        <v>260</v>
      </c>
      <c r="D68" s="273">
        <v>61</v>
      </c>
      <c r="E68" s="274">
        <v>38</v>
      </c>
      <c r="F68" s="275">
        <v>49</v>
      </c>
      <c r="G68" s="273">
        <v>970</v>
      </c>
      <c r="H68" s="274">
        <v>1096</v>
      </c>
      <c r="I68" s="275">
        <v>2066</v>
      </c>
      <c r="J68" s="273">
        <v>64</v>
      </c>
      <c r="K68" s="274">
        <v>41</v>
      </c>
      <c r="L68" s="275">
        <v>52</v>
      </c>
      <c r="M68" s="273">
        <v>970</v>
      </c>
      <c r="N68" s="274">
        <v>1096</v>
      </c>
      <c r="O68" s="275">
        <v>2066</v>
      </c>
      <c r="P68" s="273">
        <v>32.9</v>
      </c>
      <c r="Q68" s="274">
        <v>29.4</v>
      </c>
      <c r="R68" s="275">
        <v>31</v>
      </c>
      <c r="S68" s="273">
        <v>970</v>
      </c>
      <c r="T68" s="274">
        <v>1096</v>
      </c>
      <c r="U68" s="275">
        <v>2066</v>
      </c>
      <c r="V68" s="273">
        <v>70</v>
      </c>
      <c r="W68" s="274">
        <v>52</v>
      </c>
      <c r="X68" s="275">
        <v>61</v>
      </c>
      <c r="Y68" s="273">
        <v>2468</v>
      </c>
      <c r="Z68" s="274">
        <v>2468</v>
      </c>
      <c r="AA68" s="275">
        <v>4936</v>
      </c>
      <c r="AB68" s="273">
        <v>73</v>
      </c>
      <c r="AC68" s="274">
        <v>56</v>
      </c>
      <c r="AD68" s="275">
        <v>65</v>
      </c>
      <c r="AE68" s="273">
        <v>2468</v>
      </c>
      <c r="AF68" s="274">
        <v>2468</v>
      </c>
      <c r="AG68" s="275">
        <v>4936</v>
      </c>
      <c r="AH68" s="273">
        <v>34.200000000000003</v>
      </c>
      <c r="AI68" s="274">
        <v>31.7</v>
      </c>
      <c r="AJ68" s="275">
        <v>32.9</v>
      </c>
      <c r="AK68" s="273">
        <v>2468</v>
      </c>
      <c r="AL68" s="274">
        <v>2468</v>
      </c>
      <c r="AM68" s="275">
        <v>4936</v>
      </c>
      <c r="AN68" s="273">
        <v>68</v>
      </c>
      <c r="AO68" s="274">
        <v>48</v>
      </c>
      <c r="AP68" s="275">
        <v>57</v>
      </c>
      <c r="AQ68" s="273">
        <v>3438</v>
      </c>
      <c r="AR68" s="274">
        <v>3564</v>
      </c>
      <c r="AS68" s="275">
        <v>7002</v>
      </c>
      <c r="AT68" s="273">
        <v>70</v>
      </c>
      <c r="AU68" s="274">
        <v>52</v>
      </c>
      <c r="AV68" s="275">
        <v>61</v>
      </c>
      <c r="AW68" s="273">
        <v>3438</v>
      </c>
      <c r="AX68" s="274">
        <v>3564</v>
      </c>
      <c r="AY68" s="275">
        <v>7002</v>
      </c>
      <c r="AZ68" s="273">
        <v>33.9</v>
      </c>
      <c r="BA68" s="274">
        <v>31</v>
      </c>
      <c r="BB68" s="275">
        <v>32.4</v>
      </c>
      <c r="BC68" s="273">
        <v>3438</v>
      </c>
      <c r="BD68" s="274">
        <v>3564</v>
      </c>
      <c r="BE68" s="275">
        <v>7002</v>
      </c>
    </row>
    <row r="69" spans="1:57" x14ac:dyDescent="0.35">
      <c r="A69" t="s">
        <v>27</v>
      </c>
      <c r="B69" t="s">
        <v>273</v>
      </c>
      <c r="C69" t="s">
        <v>260</v>
      </c>
      <c r="D69" s="273">
        <v>47</v>
      </c>
      <c r="E69" s="274">
        <v>33</v>
      </c>
      <c r="F69" s="275">
        <v>41</v>
      </c>
      <c r="G69" s="273">
        <v>365</v>
      </c>
      <c r="H69" s="274">
        <v>328</v>
      </c>
      <c r="I69" s="275">
        <v>693</v>
      </c>
      <c r="J69" s="273">
        <v>52</v>
      </c>
      <c r="K69" s="274">
        <v>37</v>
      </c>
      <c r="L69" s="275">
        <v>45</v>
      </c>
      <c r="M69" s="273">
        <v>365</v>
      </c>
      <c r="N69" s="274">
        <v>328</v>
      </c>
      <c r="O69" s="275">
        <v>693</v>
      </c>
      <c r="P69" s="273">
        <v>30.6</v>
      </c>
      <c r="Q69" s="274">
        <v>28.1</v>
      </c>
      <c r="R69" s="275">
        <v>29.4</v>
      </c>
      <c r="S69" s="273">
        <v>365</v>
      </c>
      <c r="T69" s="274">
        <v>328</v>
      </c>
      <c r="U69" s="275">
        <v>693</v>
      </c>
      <c r="V69" s="273">
        <v>63</v>
      </c>
      <c r="W69" s="274">
        <v>48</v>
      </c>
      <c r="X69" s="275">
        <v>56</v>
      </c>
      <c r="Y69" s="273">
        <v>1375</v>
      </c>
      <c r="Z69" s="274">
        <v>1389</v>
      </c>
      <c r="AA69" s="275">
        <v>2764</v>
      </c>
      <c r="AB69" s="273">
        <v>68</v>
      </c>
      <c r="AC69" s="274">
        <v>53</v>
      </c>
      <c r="AD69" s="275">
        <v>60</v>
      </c>
      <c r="AE69" s="273">
        <v>1375</v>
      </c>
      <c r="AF69" s="274">
        <v>1389</v>
      </c>
      <c r="AG69" s="275">
        <v>2764</v>
      </c>
      <c r="AH69" s="273">
        <v>33.700000000000003</v>
      </c>
      <c r="AI69" s="274">
        <v>31</v>
      </c>
      <c r="AJ69" s="275">
        <v>32.299999999999997</v>
      </c>
      <c r="AK69" s="273">
        <v>1375</v>
      </c>
      <c r="AL69" s="274">
        <v>1389</v>
      </c>
      <c r="AM69" s="275">
        <v>2764</v>
      </c>
      <c r="AN69" s="273">
        <v>60</v>
      </c>
      <c r="AO69" s="274">
        <v>45</v>
      </c>
      <c r="AP69" s="275">
        <v>53</v>
      </c>
      <c r="AQ69" s="273">
        <v>1740</v>
      </c>
      <c r="AR69" s="274">
        <v>1717</v>
      </c>
      <c r="AS69" s="275">
        <v>3457</v>
      </c>
      <c r="AT69" s="273">
        <v>65</v>
      </c>
      <c r="AU69" s="274">
        <v>50</v>
      </c>
      <c r="AV69" s="275">
        <v>57</v>
      </c>
      <c r="AW69" s="273">
        <v>1740</v>
      </c>
      <c r="AX69" s="274">
        <v>1717</v>
      </c>
      <c r="AY69" s="275">
        <v>3457</v>
      </c>
      <c r="AZ69" s="273">
        <v>33</v>
      </c>
      <c r="BA69" s="274">
        <v>30.4</v>
      </c>
      <c r="BB69" s="275">
        <v>31.7</v>
      </c>
      <c r="BC69" s="273">
        <v>1740</v>
      </c>
      <c r="BD69" s="274">
        <v>1717</v>
      </c>
      <c r="BE69" s="275">
        <v>3457</v>
      </c>
    </row>
    <row r="70" spans="1:57" x14ac:dyDescent="0.35">
      <c r="A70" t="s">
        <v>28</v>
      </c>
      <c r="B70" t="s">
        <v>274</v>
      </c>
      <c r="C70" t="s">
        <v>260</v>
      </c>
      <c r="D70" s="273">
        <v>49</v>
      </c>
      <c r="E70" s="274">
        <v>28</v>
      </c>
      <c r="F70" s="275">
        <v>38</v>
      </c>
      <c r="G70" s="273">
        <v>224</v>
      </c>
      <c r="H70" s="274">
        <v>243</v>
      </c>
      <c r="I70" s="275">
        <v>467</v>
      </c>
      <c r="J70" s="273">
        <v>53</v>
      </c>
      <c r="K70" s="274">
        <v>34</v>
      </c>
      <c r="L70" s="275">
        <v>43</v>
      </c>
      <c r="M70" s="273">
        <v>224</v>
      </c>
      <c r="N70" s="274">
        <v>243</v>
      </c>
      <c r="O70" s="275">
        <v>467</v>
      </c>
      <c r="P70" s="273">
        <v>30.3</v>
      </c>
      <c r="Q70" s="274">
        <v>27.9</v>
      </c>
      <c r="R70" s="275">
        <v>29</v>
      </c>
      <c r="S70" s="273">
        <v>224</v>
      </c>
      <c r="T70" s="274">
        <v>243</v>
      </c>
      <c r="U70" s="275">
        <v>467</v>
      </c>
      <c r="V70" s="273">
        <v>65</v>
      </c>
      <c r="W70" s="274">
        <v>46</v>
      </c>
      <c r="X70" s="275">
        <v>55</v>
      </c>
      <c r="Y70" s="273">
        <v>1183</v>
      </c>
      <c r="Z70" s="274">
        <v>1278</v>
      </c>
      <c r="AA70" s="275">
        <v>2461</v>
      </c>
      <c r="AB70" s="273">
        <v>68</v>
      </c>
      <c r="AC70" s="274">
        <v>52</v>
      </c>
      <c r="AD70" s="275">
        <v>60</v>
      </c>
      <c r="AE70" s="273">
        <v>1183</v>
      </c>
      <c r="AF70" s="274">
        <v>1278</v>
      </c>
      <c r="AG70" s="275">
        <v>2461</v>
      </c>
      <c r="AH70" s="273">
        <v>33.799999999999997</v>
      </c>
      <c r="AI70" s="274">
        <v>31.2</v>
      </c>
      <c r="AJ70" s="275">
        <v>32.4</v>
      </c>
      <c r="AK70" s="273">
        <v>1183</v>
      </c>
      <c r="AL70" s="274">
        <v>1278</v>
      </c>
      <c r="AM70" s="275">
        <v>2461</v>
      </c>
      <c r="AN70" s="273">
        <v>62</v>
      </c>
      <c r="AO70" s="274">
        <v>43</v>
      </c>
      <c r="AP70" s="275">
        <v>53</v>
      </c>
      <c r="AQ70" s="273">
        <v>1407</v>
      </c>
      <c r="AR70" s="274">
        <v>1521</v>
      </c>
      <c r="AS70" s="275">
        <v>2928</v>
      </c>
      <c r="AT70" s="273">
        <v>66</v>
      </c>
      <c r="AU70" s="274">
        <v>49</v>
      </c>
      <c r="AV70" s="275">
        <v>57</v>
      </c>
      <c r="AW70" s="273">
        <v>1407</v>
      </c>
      <c r="AX70" s="274">
        <v>1521</v>
      </c>
      <c r="AY70" s="275">
        <v>2928</v>
      </c>
      <c r="AZ70" s="273">
        <v>33.200000000000003</v>
      </c>
      <c r="BA70" s="274">
        <v>30.7</v>
      </c>
      <c r="BB70" s="275">
        <v>31.9</v>
      </c>
      <c r="BC70" s="273">
        <v>1407</v>
      </c>
      <c r="BD70" s="274">
        <v>1521</v>
      </c>
      <c r="BE70" s="275">
        <v>2928</v>
      </c>
    </row>
    <row r="71" spans="1:57" x14ac:dyDescent="0.35">
      <c r="A71" t="s">
        <v>29</v>
      </c>
      <c r="B71" t="s">
        <v>275</v>
      </c>
      <c r="C71" t="s">
        <v>260</v>
      </c>
      <c r="D71" s="273">
        <v>59</v>
      </c>
      <c r="E71" s="274">
        <v>42</v>
      </c>
      <c r="F71" s="275">
        <v>50</v>
      </c>
      <c r="G71" s="273">
        <v>374</v>
      </c>
      <c r="H71" s="274">
        <v>426</v>
      </c>
      <c r="I71" s="275">
        <v>800</v>
      </c>
      <c r="J71" s="273">
        <v>60</v>
      </c>
      <c r="K71" s="274">
        <v>46</v>
      </c>
      <c r="L71" s="275">
        <v>53</v>
      </c>
      <c r="M71" s="273">
        <v>374</v>
      </c>
      <c r="N71" s="274">
        <v>426</v>
      </c>
      <c r="O71" s="275">
        <v>800</v>
      </c>
      <c r="P71" s="273">
        <v>31.9</v>
      </c>
      <c r="Q71" s="274">
        <v>29.3</v>
      </c>
      <c r="R71" s="275">
        <v>30.5</v>
      </c>
      <c r="S71" s="273">
        <v>374</v>
      </c>
      <c r="T71" s="274">
        <v>426</v>
      </c>
      <c r="U71" s="275">
        <v>800</v>
      </c>
      <c r="V71" s="273">
        <v>71</v>
      </c>
      <c r="W71" s="274">
        <v>52</v>
      </c>
      <c r="X71" s="275">
        <v>61</v>
      </c>
      <c r="Y71" s="273">
        <v>1199</v>
      </c>
      <c r="Z71" s="274">
        <v>1307</v>
      </c>
      <c r="AA71" s="275">
        <v>2506</v>
      </c>
      <c r="AB71" s="273">
        <v>74</v>
      </c>
      <c r="AC71" s="274">
        <v>56</v>
      </c>
      <c r="AD71" s="275">
        <v>64</v>
      </c>
      <c r="AE71" s="273">
        <v>1199</v>
      </c>
      <c r="AF71" s="274">
        <v>1307</v>
      </c>
      <c r="AG71" s="275">
        <v>2506</v>
      </c>
      <c r="AH71" s="273">
        <v>33.700000000000003</v>
      </c>
      <c r="AI71" s="274">
        <v>31.3</v>
      </c>
      <c r="AJ71" s="275">
        <v>32.4</v>
      </c>
      <c r="AK71" s="273">
        <v>1199</v>
      </c>
      <c r="AL71" s="274">
        <v>1307</v>
      </c>
      <c r="AM71" s="275">
        <v>2506</v>
      </c>
      <c r="AN71" s="273">
        <v>68</v>
      </c>
      <c r="AO71" s="274">
        <v>49</v>
      </c>
      <c r="AP71" s="275">
        <v>58</v>
      </c>
      <c r="AQ71" s="273">
        <v>1573</v>
      </c>
      <c r="AR71" s="274">
        <v>1733</v>
      </c>
      <c r="AS71" s="275">
        <v>3306</v>
      </c>
      <c r="AT71" s="273">
        <v>70</v>
      </c>
      <c r="AU71" s="274">
        <v>53</v>
      </c>
      <c r="AV71" s="275">
        <v>61</v>
      </c>
      <c r="AW71" s="273">
        <v>1573</v>
      </c>
      <c r="AX71" s="274">
        <v>1733</v>
      </c>
      <c r="AY71" s="275">
        <v>3306</v>
      </c>
      <c r="AZ71" s="273">
        <v>33.200000000000003</v>
      </c>
      <c r="BA71" s="274">
        <v>30.8</v>
      </c>
      <c r="BB71" s="275">
        <v>32</v>
      </c>
      <c r="BC71" s="273">
        <v>1573</v>
      </c>
      <c r="BD71" s="274">
        <v>1733</v>
      </c>
      <c r="BE71" s="275">
        <v>3306</v>
      </c>
    </row>
    <row r="72" spans="1:57" x14ac:dyDescent="0.35">
      <c r="A72" t="s">
        <v>32</v>
      </c>
      <c r="B72" t="s">
        <v>278</v>
      </c>
      <c r="C72" t="s">
        <v>260</v>
      </c>
      <c r="D72" s="273">
        <v>57</v>
      </c>
      <c r="E72" s="274">
        <v>32</v>
      </c>
      <c r="F72" s="275">
        <v>44</v>
      </c>
      <c r="G72" s="273">
        <v>228</v>
      </c>
      <c r="H72" s="274">
        <v>221</v>
      </c>
      <c r="I72" s="275">
        <v>449</v>
      </c>
      <c r="J72" s="273">
        <v>59</v>
      </c>
      <c r="K72" s="274">
        <v>35</v>
      </c>
      <c r="L72" s="275">
        <v>47</v>
      </c>
      <c r="M72" s="273">
        <v>228</v>
      </c>
      <c r="N72" s="274">
        <v>221</v>
      </c>
      <c r="O72" s="275">
        <v>449</v>
      </c>
      <c r="P72" s="273">
        <v>32.799999999999997</v>
      </c>
      <c r="Q72" s="274">
        <v>28.5</v>
      </c>
      <c r="R72" s="275">
        <v>30.7</v>
      </c>
      <c r="S72" s="273">
        <v>228</v>
      </c>
      <c r="T72" s="274">
        <v>221</v>
      </c>
      <c r="U72" s="275">
        <v>449</v>
      </c>
      <c r="V72" s="273">
        <v>79</v>
      </c>
      <c r="W72" s="274">
        <v>60</v>
      </c>
      <c r="X72" s="275">
        <v>69</v>
      </c>
      <c r="Y72" s="273">
        <v>1456</v>
      </c>
      <c r="Z72" s="274">
        <v>1632</v>
      </c>
      <c r="AA72" s="275">
        <v>3088</v>
      </c>
      <c r="AB72" s="273">
        <v>80</v>
      </c>
      <c r="AC72" s="274">
        <v>63</v>
      </c>
      <c r="AD72" s="275">
        <v>71</v>
      </c>
      <c r="AE72" s="273">
        <v>1456</v>
      </c>
      <c r="AF72" s="274">
        <v>1632</v>
      </c>
      <c r="AG72" s="275">
        <v>3088</v>
      </c>
      <c r="AH72" s="273">
        <v>37.200000000000003</v>
      </c>
      <c r="AI72" s="274">
        <v>34</v>
      </c>
      <c r="AJ72" s="275">
        <v>35.5</v>
      </c>
      <c r="AK72" s="273">
        <v>1456</v>
      </c>
      <c r="AL72" s="274">
        <v>1632</v>
      </c>
      <c r="AM72" s="275">
        <v>3088</v>
      </c>
      <c r="AN72" s="273">
        <v>76</v>
      </c>
      <c r="AO72" s="274">
        <v>56</v>
      </c>
      <c r="AP72" s="275">
        <v>66</v>
      </c>
      <c r="AQ72" s="273">
        <v>1684</v>
      </c>
      <c r="AR72" s="274">
        <v>1853</v>
      </c>
      <c r="AS72" s="275">
        <v>3537</v>
      </c>
      <c r="AT72" s="273">
        <v>77</v>
      </c>
      <c r="AU72" s="274">
        <v>59</v>
      </c>
      <c r="AV72" s="275">
        <v>68</v>
      </c>
      <c r="AW72" s="273">
        <v>1684</v>
      </c>
      <c r="AX72" s="274">
        <v>1853</v>
      </c>
      <c r="AY72" s="275">
        <v>3537</v>
      </c>
      <c r="AZ72" s="273">
        <v>36.6</v>
      </c>
      <c r="BA72" s="274">
        <v>33.299999999999997</v>
      </c>
      <c r="BB72" s="275">
        <v>34.9</v>
      </c>
      <c r="BC72" s="273">
        <v>1684</v>
      </c>
      <c r="BD72" s="274">
        <v>1853</v>
      </c>
      <c r="BE72" s="275">
        <v>3537</v>
      </c>
    </row>
    <row r="73" spans="1:57" x14ac:dyDescent="0.35">
      <c r="A73" t="s">
        <v>33</v>
      </c>
      <c r="B73" t="s">
        <v>279</v>
      </c>
      <c r="C73" t="s">
        <v>260</v>
      </c>
      <c r="D73" s="273">
        <v>47</v>
      </c>
      <c r="E73" s="274">
        <v>32</v>
      </c>
      <c r="F73" s="275">
        <v>39</v>
      </c>
      <c r="G73" s="273">
        <v>324</v>
      </c>
      <c r="H73" s="274">
        <v>299</v>
      </c>
      <c r="I73" s="275">
        <v>623</v>
      </c>
      <c r="J73" s="273">
        <v>50</v>
      </c>
      <c r="K73" s="274">
        <v>35</v>
      </c>
      <c r="L73" s="275">
        <v>43</v>
      </c>
      <c r="M73" s="273">
        <v>324</v>
      </c>
      <c r="N73" s="274">
        <v>299</v>
      </c>
      <c r="O73" s="275">
        <v>623</v>
      </c>
      <c r="P73" s="273">
        <v>31.4</v>
      </c>
      <c r="Q73" s="274">
        <v>28.3</v>
      </c>
      <c r="R73" s="275">
        <v>29.9</v>
      </c>
      <c r="S73" s="273">
        <v>324</v>
      </c>
      <c r="T73" s="274">
        <v>299</v>
      </c>
      <c r="U73" s="275">
        <v>623</v>
      </c>
      <c r="V73" s="273">
        <v>68</v>
      </c>
      <c r="W73" s="274">
        <v>51</v>
      </c>
      <c r="X73" s="275">
        <v>59</v>
      </c>
      <c r="Y73" s="273">
        <v>1240</v>
      </c>
      <c r="Z73" s="274">
        <v>1274</v>
      </c>
      <c r="AA73" s="275">
        <v>2514</v>
      </c>
      <c r="AB73" s="273">
        <v>70</v>
      </c>
      <c r="AC73" s="274">
        <v>53</v>
      </c>
      <c r="AD73" s="275">
        <v>61</v>
      </c>
      <c r="AE73" s="273">
        <v>1240</v>
      </c>
      <c r="AF73" s="274">
        <v>1274</v>
      </c>
      <c r="AG73" s="275">
        <v>2514</v>
      </c>
      <c r="AH73" s="273">
        <v>34</v>
      </c>
      <c r="AI73" s="274">
        <v>31.5</v>
      </c>
      <c r="AJ73" s="275">
        <v>32.700000000000003</v>
      </c>
      <c r="AK73" s="273">
        <v>1240</v>
      </c>
      <c r="AL73" s="274">
        <v>1274</v>
      </c>
      <c r="AM73" s="275">
        <v>2514</v>
      </c>
      <c r="AN73" s="273">
        <v>63</v>
      </c>
      <c r="AO73" s="274">
        <v>47</v>
      </c>
      <c r="AP73" s="275">
        <v>55</v>
      </c>
      <c r="AQ73" s="273">
        <v>1564</v>
      </c>
      <c r="AR73" s="274">
        <v>1573</v>
      </c>
      <c r="AS73" s="275">
        <v>3137</v>
      </c>
      <c r="AT73" s="273">
        <v>66</v>
      </c>
      <c r="AU73" s="274">
        <v>50</v>
      </c>
      <c r="AV73" s="275">
        <v>58</v>
      </c>
      <c r="AW73" s="273">
        <v>1564</v>
      </c>
      <c r="AX73" s="274">
        <v>1573</v>
      </c>
      <c r="AY73" s="275">
        <v>3137</v>
      </c>
      <c r="AZ73" s="273">
        <v>33.5</v>
      </c>
      <c r="BA73" s="274">
        <v>30.9</v>
      </c>
      <c r="BB73" s="275">
        <v>32.200000000000003</v>
      </c>
      <c r="BC73" s="273">
        <v>1564</v>
      </c>
      <c r="BD73" s="274">
        <v>1573</v>
      </c>
      <c r="BE73" s="275">
        <v>3137</v>
      </c>
    </row>
    <row r="74" spans="1:57" x14ac:dyDescent="0.35">
      <c r="A74" t="s">
        <v>34</v>
      </c>
      <c r="B74" t="s">
        <v>280</v>
      </c>
      <c r="C74" t="s">
        <v>260</v>
      </c>
      <c r="D74" s="273">
        <v>70</v>
      </c>
      <c r="E74" s="274">
        <v>39</v>
      </c>
      <c r="F74" s="275">
        <v>54</v>
      </c>
      <c r="G74" s="273">
        <v>124</v>
      </c>
      <c r="H74" s="274">
        <v>141</v>
      </c>
      <c r="I74" s="275">
        <v>265</v>
      </c>
      <c r="J74" s="273">
        <v>70</v>
      </c>
      <c r="K74" s="274">
        <v>41</v>
      </c>
      <c r="L74" s="275">
        <v>55</v>
      </c>
      <c r="M74" s="273">
        <v>124</v>
      </c>
      <c r="N74" s="274">
        <v>141</v>
      </c>
      <c r="O74" s="275">
        <v>265</v>
      </c>
      <c r="P74" s="273">
        <v>35.299999999999997</v>
      </c>
      <c r="Q74" s="274">
        <v>30.1</v>
      </c>
      <c r="R74" s="275">
        <v>32.5</v>
      </c>
      <c r="S74" s="273">
        <v>124</v>
      </c>
      <c r="T74" s="274">
        <v>141</v>
      </c>
      <c r="U74" s="275">
        <v>265</v>
      </c>
      <c r="V74" s="273">
        <v>80</v>
      </c>
      <c r="W74" s="274">
        <v>68</v>
      </c>
      <c r="X74" s="275">
        <v>74</v>
      </c>
      <c r="Y74" s="273">
        <v>1329</v>
      </c>
      <c r="Z74" s="274">
        <v>1403</v>
      </c>
      <c r="AA74" s="275">
        <v>2732</v>
      </c>
      <c r="AB74" s="273">
        <v>81</v>
      </c>
      <c r="AC74" s="274">
        <v>70</v>
      </c>
      <c r="AD74" s="275">
        <v>75</v>
      </c>
      <c r="AE74" s="273">
        <v>1329</v>
      </c>
      <c r="AF74" s="274">
        <v>1403</v>
      </c>
      <c r="AG74" s="275">
        <v>2732</v>
      </c>
      <c r="AH74" s="273">
        <v>39.200000000000003</v>
      </c>
      <c r="AI74" s="274">
        <v>36.6</v>
      </c>
      <c r="AJ74" s="275">
        <v>37.799999999999997</v>
      </c>
      <c r="AK74" s="273">
        <v>1329</v>
      </c>
      <c r="AL74" s="274">
        <v>1403</v>
      </c>
      <c r="AM74" s="275">
        <v>2732</v>
      </c>
      <c r="AN74" s="273">
        <v>79</v>
      </c>
      <c r="AO74" s="274">
        <v>65</v>
      </c>
      <c r="AP74" s="275">
        <v>72</v>
      </c>
      <c r="AQ74" s="273">
        <v>1453</v>
      </c>
      <c r="AR74" s="274">
        <v>1544</v>
      </c>
      <c r="AS74" s="275">
        <v>2997</v>
      </c>
      <c r="AT74" s="273">
        <v>80</v>
      </c>
      <c r="AU74" s="274">
        <v>67</v>
      </c>
      <c r="AV74" s="275">
        <v>73</v>
      </c>
      <c r="AW74" s="273">
        <v>1453</v>
      </c>
      <c r="AX74" s="274">
        <v>1544</v>
      </c>
      <c r="AY74" s="275">
        <v>2997</v>
      </c>
      <c r="AZ74" s="273">
        <v>38.799999999999997</v>
      </c>
      <c r="BA74" s="274">
        <v>36</v>
      </c>
      <c r="BB74" s="275">
        <v>37.4</v>
      </c>
      <c r="BC74" s="273">
        <v>1453</v>
      </c>
      <c r="BD74" s="274">
        <v>1544</v>
      </c>
      <c r="BE74" s="275">
        <v>2997</v>
      </c>
    </row>
    <row r="75" spans="1:57" x14ac:dyDescent="0.35">
      <c r="A75" t="s">
        <v>36</v>
      </c>
      <c r="B75" t="s">
        <v>282</v>
      </c>
      <c r="C75" t="s">
        <v>260</v>
      </c>
      <c r="D75" s="273">
        <v>39</v>
      </c>
      <c r="E75" s="274">
        <v>33</v>
      </c>
      <c r="F75" s="275">
        <v>36</v>
      </c>
      <c r="G75" s="273">
        <v>304</v>
      </c>
      <c r="H75" s="274">
        <v>328</v>
      </c>
      <c r="I75" s="275">
        <v>632</v>
      </c>
      <c r="J75" s="273">
        <v>44</v>
      </c>
      <c r="K75" s="274">
        <v>39</v>
      </c>
      <c r="L75" s="275">
        <v>41</v>
      </c>
      <c r="M75" s="273">
        <v>304</v>
      </c>
      <c r="N75" s="274">
        <v>328</v>
      </c>
      <c r="O75" s="275">
        <v>632</v>
      </c>
      <c r="P75" s="273">
        <v>29.6</v>
      </c>
      <c r="Q75" s="274">
        <v>27.9</v>
      </c>
      <c r="R75" s="275">
        <v>28.7</v>
      </c>
      <c r="S75" s="273">
        <v>304</v>
      </c>
      <c r="T75" s="274">
        <v>328</v>
      </c>
      <c r="U75" s="275">
        <v>632</v>
      </c>
      <c r="V75" s="273">
        <v>73</v>
      </c>
      <c r="W75" s="274">
        <v>54</v>
      </c>
      <c r="X75" s="275">
        <v>63</v>
      </c>
      <c r="Y75" s="273">
        <v>1543</v>
      </c>
      <c r="Z75" s="274">
        <v>1669</v>
      </c>
      <c r="AA75" s="275">
        <v>3212</v>
      </c>
      <c r="AB75" s="273">
        <v>77</v>
      </c>
      <c r="AC75" s="274">
        <v>60</v>
      </c>
      <c r="AD75" s="275">
        <v>68</v>
      </c>
      <c r="AE75" s="273">
        <v>1543</v>
      </c>
      <c r="AF75" s="274">
        <v>1669</v>
      </c>
      <c r="AG75" s="275">
        <v>3212</v>
      </c>
      <c r="AH75" s="273">
        <v>35.6</v>
      </c>
      <c r="AI75" s="274">
        <v>33</v>
      </c>
      <c r="AJ75" s="275">
        <v>34.200000000000003</v>
      </c>
      <c r="AK75" s="273">
        <v>1543</v>
      </c>
      <c r="AL75" s="274">
        <v>1669</v>
      </c>
      <c r="AM75" s="275">
        <v>3212</v>
      </c>
      <c r="AN75" s="273">
        <v>67</v>
      </c>
      <c r="AO75" s="274">
        <v>51</v>
      </c>
      <c r="AP75" s="275">
        <v>59</v>
      </c>
      <c r="AQ75" s="273">
        <v>1847</v>
      </c>
      <c r="AR75" s="274">
        <v>1997</v>
      </c>
      <c r="AS75" s="275">
        <v>3844</v>
      </c>
      <c r="AT75" s="273">
        <v>72</v>
      </c>
      <c r="AU75" s="274">
        <v>56</v>
      </c>
      <c r="AV75" s="275">
        <v>64</v>
      </c>
      <c r="AW75" s="273">
        <v>1847</v>
      </c>
      <c r="AX75" s="274">
        <v>1997</v>
      </c>
      <c r="AY75" s="275">
        <v>3844</v>
      </c>
      <c r="AZ75" s="273">
        <v>34.6</v>
      </c>
      <c r="BA75" s="274">
        <v>32.1</v>
      </c>
      <c r="BB75" s="275">
        <v>33.299999999999997</v>
      </c>
      <c r="BC75" s="273">
        <v>1847</v>
      </c>
      <c r="BD75" s="274">
        <v>1997</v>
      </c>
      <c r="BE75" s="275">
        <v>3844</v>
      </c>
    </row>
    <row r="76" spans="1:57" x14ac:dyDescent="0.35">
      <c r="A76" t="s">
        <v>23</v>
      </c>
      <c r="B76" t="s">
        <v>269</v>
      </c>
      <c r="C76" t="s">
        <v>260</v>
      </c>
      <c r="D76" s="273">
        <v>59</v>
      </c>
      <c r="E76" s="274">
        <v>40</v>
      </c>
      <c r="F76" s="275">
        <v>49</v>
      </c>
      <c r="G76" s="273">
        <v>276</v>
      </c>
      <c r="H76" s="274">
        <v>300</v>
      </c>
      <c r="I76" s="275">
        <v>576</v>
      </c>
      <c r="J76" s="273">
        <v>59</v>
      </c>
      <c r="K76" s="274">
        <v>41</v>
      </c>
      <c r="L76" s="275">
        <v>50</v>
      </c>
      <c r="M76" s="273">
        <v>276</v>
      </c>
      <c r="N76" s="274">
        <v>300</v>
      </c>
      <c r="O76" s="275">
        <v>576</v>
      </c>
      <c r="P76" s="273">
        <v>33</v>
      </c>
      <c r="Q76" s="274">
        <v>30.5</v>
      </c>
      <c r="R76" s="275">
        <v>31.7</v>
      </c>
      <c r="S76" s="273">
        <v>276</v>
      </c>
      <c r="T76" s="274">
        <v>300</v>
      </c>
      <c r="U76" s="275">
        <v>576</v>
      </c>
      <c r="V76" s="273">
        <v>75</v>
      </c>
      <c r="W76" s="274">
        <v>55</v>
      </c>
      <c r="X76" s="275">
        <v>64</v>
      </c>
      <c r="Y76" s="273">
        <v>579</v>
      </c>
      <c r="Z76" s="274">
        <v>650</v>
      </c>
      <c r="AA76" s="275">
        <v>1229</v>
      </c>
      <c r="AB76" s="273">
        <v>76</v>
      </c>
      <c r="AC76" s="274">
        <v>56</v>
      </c>
      <c r="AD76" s="275">
        <v>65</v>
      </c>
      <c r="AE76" s="273">
        <v>579</v>
      </c>
      <c r="AF76" s="274">
        <v>650</v>
      </c>
      <c r="AG76" s="275">
        <v>1229</v>
      </c>
      <c r="AH76" s="273">
        <v>36</v>
      </c>
      <c r="AI76" s="274">
        <v>33.5</v>
      </c>
      <c r="AJ76" s="275">
        <v>34.700000000000003</v>
      </c>
      <c r="AK76" s="273">
        <v>579</v>
      </c>
      <c r="AL76" s="274">
        <v>650</v>
      </c>
      <c r="AM76" s="275">
        <v>1229</v>
      </c>
      <c r="AN76" s="273">
        <v>70</v>
      </c>
      <c r="AO76" s="274">
        <v>50</v>
      </c>
      <c r="AP76" s="275">
        <v>59</v>
      </c>
      <c r="AQ76" s="273">
        <v>855</v>
      </c>
      <c r="AR76" s="274">
        <v>950</v>
      </c>
      <c r="AS76" s="275">
        <v>1805</v>
      </c>
      <c r="AT76" s="273">
        <v>70</v>
      </c>
      <c r="AU76" s="274">
        <v>51</v>
      </c>
      <c r="AV76" s="275">
        <v>60</v>
      </c>
      <c r="AW76" s="273">
        <v>855</v>
      </c>
      <c r="AX76" s="274">
        <v>950</v>
      </c>
      <c r="AY76" s="275">
        <v>1805</v>
      </c>
      <c r="AZ76" s="273">
        <v>35.1</v>
      </c>
      <c r="BA76" s="274">
        <v>32.6</v>
      </c>
      <c r="BB76" s="275">
        <v>33.700000000000003</v>
      </c>
      <c r="BC76" s="273">
        <v>855</v>
      </c>
      <c r="BD76" s="274">
        <v>950</v>
      </c>
      <c r="BE76" s="275">
        <v>1805</v>
      </c>
    </row>
    <row r="77" spans="1:57" x14ac:dyDescent="0.35">
      <c r="A77" t="s">
        <v>25</v>
      </c>
      <c r="B77" t="s">
        <v>271</v>
      </c>
      <c r="C77" t="s">
        <v>260</v>
      </c>
      <c r="D77" s="273">
        <v>55</v>
      </c>
      <c r="E77" s="274">
        <v>33</v>
      </c>
      <c r="F77" s="275">
        <v>44</v>
      </c>
      <c r="G77" s="273">
        <v>686</v>
      </c>
      <c r="H77" s="274">
        <v>690</v>
      </c>
      <c r="I77" s="275">
        <v>1376</v>
      </c>
      <c r="J77" s="273">
        <v>56</v>
      </c>
      <c r="K77" s="274">
        <v>35</v>
      </c>
      <c r="L77" s="275">
        <v>46</v>
      </c>
      <c r="M77" s="273">
        <v>686</v>
      </c>
      <c r="N77" s="274">
        <v>690</v>
      </c>
      <c r="O77" s="275">
        <v>1376</v>
      </c>
      <c r="P77" s="273">
        <v>32.5</v>
      </c>
      <c r="Q77" s="274">
        <v>29.4</v>
      </c>
      <c r="R77" s="275">
        <v>30.9</v>
      </c>
      <c r="S77" s="273">
        <v>686</v>
      </c>
      <c r="T77" s="274">
        <v>690</v>
      </c>
      <c r="U77" s="275">
        <v>1376</v>
      </c>
      <c r="V77" s="273">
        <v>68</v>
      </c>
      <c r="W77" s="274">
        <v>51</v>
      </c>
      <c r="X77" s="275">
        <v>59</v>
      </c>
      <c r="Y77" s="273">
        <v>1828</v>
      </c>
      <c r="Z77" s="274">
        <v>1940</v>
      </c>
      <c r="AA77" s="275">
        <v>3768</v>
      </c>
      <c r="AB77" s="273">
        <v>68</v>
      </c>
      <c r="AC77" s="274">
        <v>53</v>
      </c>
      <c r="AD77" s="275">
        <v>61</v>
      </c>
      <c r="AE77" s="273">
        <v>1828</v>
      </c>
      <c r="AF77" s="274">
        <v>1940</v>
      </c>
      <c r="AG77" s="275">
        <v>3768</v>
      </c>
      <c r="AH77" s="273">
        <v>35.299999999999997</v>
      </c>
      <c r="AI77" s="274">
        <v>32.700000000000003</v>
      </c>
      <c r="AJ77" s="275">
        <v>34</v>
      </c>
      <c r="AK77" s="273">
        <v>1828</v>
      </c>
      <c r="AL77" s="274">
        <v>1940</v>
      </c>
      <c r="AM77" s="275">
        <v>3768</v>
      </c>
      <c r="AN77" s="273">
        <v>64</v>
      </c>
      <c r="AO77" s="274">
        <v>47</v>
      </c>
      <c r="AP77" s="275">
        <v>55</v>
      </c>
      <c r="AQ77" s="273">
        <v>2514</v>
      </c>
      <c r="AR77" s="274">
        <v>2630</v>
      </c>
      <c r="AS77" s="275">
        <v>5144</v>
      </c>
      <c r="AT77" s="273">
        <v>65</v>
      </c>
      <c r="AU77" s="274">
        <v>48</v>
      </c>
      <c r="AV77" s="275">
        <v>57</v>
      </c>
      <c r="AW77" s="273">
        <v>2514</v>
      </c>
      <c r="AX77" s="274">
        <v>2630</v>
      </c>
      <c r="AY77" s="275">
        <v>5144</v>
      </c>
      <c r="AZ77" s="273">
        <v>34.6</v>
      </c>
      <c r="BA77" s="274">
        <v>31.8</v>
      </c>
      <c r="BB77" s="275">
        <v>33.200000000000003</v>
      </c>
      <c r="BC77" s="273">
        <v>2514</v>
      </c>
      <c r="BD77" s="274">
        <v>2630</v>
      </c>
      <c r="BE77" s="275">
        <v>5144</v>
      </c>
    </row>
    <row r="78" spans="1:57" x14ac:dyDescent="0.35">
      <c r="A78" t="s">
        <v>31</v>
      </c>
      <c r="B78" t="s">
        <v>277</v>
      </c>
      <c r="C78" t="s">
        <v>260</v>
      </c>
      <c r="D78" s="273">
        <v>57</v>
      </c>
      <c r="E78" s="274">
        <v>35</v>
      </c>
      <c r="F78" s="275">
        <v>46</v>
      </c>
      <c r="G78" s="273">
        <v>215</v>
      </c>
      <c r="H78" s="274">
        <v>206</v>
      </c>
      <c r="I78" s="275">
        <v>421</v>
      </c>
      <c r="J78" s="273">
        <v>58</v>
      </c>
      <c r="K78" s="274">
        <v>41</v>
      </c>
      <c r="L78" s="275">
        <v>50</v>
      </c>
      <c r="M78" s="273">
        <v>215</v>
      </c>
      <c r="N78" s="274">
        <v>206</v>
      </c>
      <c r="O78" s="275">
        <v>421</v>
      </c>
      <c r="P78" s="273">
        <v>31.9</v>
      </c>
      <c r="Q78" s="274">
        <v>28.7</v>
      </c>
      <c r="R78" s="275">
        <v>30.3</v>
      </c>
      <c r="S78" s="273">
        <v>215</v>
      </c>
      <c r="T78" s="274">
        <v>206</v>
      </c>
      <c r="U78" s="275">
        <v>421</v>
      </c>
      <c r="V78" s="273">
        <v>78</v>
      </c>
      <c r="W78" s="274">
        <v>54</v>
      </c>
      <c r="X78" s="275">
        <v>66</v>
      </c>
      <c r="Y78" s="273">
        <v>800</v>
      </c>
      <c r="Z78" s="274">
        <v>877</v>
      </c>
      <c r="AA78" s="275">
        <v>1677</v>
      </c>
      <c r="AB78" s="273">
        <v>80</v>
      </c>
      <c r="AC78" s="274">
        <v>57</v>
      </c>
      <c r="AD78" s="275">
        <v>68</v>
      </c>
      <c r="AE78" s="273">
        <v>800</v>
      </c>
      <c r="AF78" s="274">
        <v>877</v>
      </c>
      <c r="AG78" s="275">
        <v>1677</v>
      </c>
      <c r="AH78" s="273">
        <v>36.4</v>
      </c>
      <c r="AI78" s="274">
        <v>32.4</v>
      </c>
      <c r="AJ78" s="275">
        <v>34.299999999999997</v>
      </c>
      <c r="AK78" s="273">
        <v>800</v>
      </c>
      <c r="AL78" s="274">
        <v>877</v>
      </c>
      <c r="AM78" s="275">
        <v>1677</v>
      </c>
      <c r="AN78" s="273">
        <v>74</v>
      </c>
      <c r="AO78" s="274">
        <v>51</v>
      </c>
      <c r="AP78" s="275">
        <v>62</v>
      </c>
      <c r="AQ78" s="273">
        <v>1015</v>
      </c>
      <c r="AR78" s="274">
        <v>1083</v>
      </c>
      <c r="AS78" s="275">
        <v>2098</v>
      </c>
      <c r="AT78" s="273">
        <v>75</v>
      </c>
      <c r="AU78" s="274">
        <v>54</v>
      </c>
      <c r="AV78" s="275">
        <v>64</v>
      </c>
      <c r="AW78" s="273">
        <v>1015</v>
      </c>
      <c r="AX78" s="274">
        <v>1083</v>
      </c>
      <c r="AY78" s="275">
        <v>2098</v>
      </c>
      <c r="AZ78" s="273">
        <v>35.5</v>
      </c>
      <c r="BA78" s="274">
        <v>31.7</v>
      </c>
      <c r="BB78" s="275">
        <v>33.5</v>
      </c>
      <c r="BC78" s="273">
        <v>1015</v>
      </c>
      <c r="BD78" s="274">
        <v>1083</v>
      </c>
      <c r="BE78" s="275">
        <v>2098</v>
      </c>
    </row>
    <row r="79" spans="1:57" x14ac:dyDescent="0.35">
      <c r="A79" t="s">
        <v>30</v>
      </c>
      <c r="B79" t="s">
        <v>276</v>
      </c>
      <c r="C79" t="s">
        <v>260</v>
      </c>
      <c r="D79" s="273">
        <v>58</v>
      </c>
      <c r="E79" s="274">
        <v>33</v>
      </c>
      <c r="F79" s="275">
        <v>46</v>
      </c>
      <c r="G79" s="273">
        <v>239</v>
      </c>
      <c r="H79" s="274">
        <v>216</v>
      </c>
      <c r="I79" s="275">
        <v>455</v>
      </c>
      <c r="J79" s="273">
        <v>61</v>
      </c>
      <c r="K79" s="274">
        <v>35</v>
      </c>
      <c r="L79" s="275">
        <v>48</v>
      </c>
      <c r="M79" s="273">
        <v>239</v>
      </c>
      <c r="N79" s="274">
        <v>216</v>
      </c>
      <c r="O79" s="275">
        <v>455</v>
      </c>
      <c r="P79" s="273">
        <v>32.9</v>
      </c>
      <c r="Q79" s="274">
        <v>29.7</v>
      </c>
      <c r="R79" s="275">
        <v>31.4</v>
      </c>
      <c r="S79" s="273">
        <v>239</v>
      </c>
      <c r="T79" s="274">
        <v>216</v>
      </c>
      <c r="U79" s="275">
        <v>455</v>
      </c>
      <c r="V79" s="273">
        <v>77</v>
      </c>
      <c r="W79" s="274">
        <v>59</v>
      </c>
      <c r="X79" s="275">
        <v>67</v>
      </c>
      <c r="Y79" s="273">
        <v>1176</v>
      </c>
      <c r="Z79" s="274">
        <v>1365</v>
      </c>
      <c r="AA79" s="275">
        <v>2541</v>
      </c>
      <c r="AB79" s="273">
        <v>78</v>
      </c>
      <c r="AC79" s="274">
        <v>62</v>
      </c>
      <c r="AD79" s="275">
        <v>69</v>
      </c>
      <c r="AE79" s="273">
        <v>1176</v>
      </c>
      <c r="AF79" s="274">
        <v>1365</v>
      </c>
      <c r="AG79" s="275">
        <v>2541</v>
      </c>
      <c r="AH79" s="273">
        <v>36.299999999999997</v>
      </c>
      <c r="AI79" s="274">
        <v>33.799999999999997</v>
      </c>
      <c r="AJ79" s="275">
        <v>35</v>
      </c>
      <c r="AK79" s="273">
        <v>1176</v>
      </c>
      <c r="AL79" s="274">
        <v>1365</v>
      </c>
      <c r="AM79" s="275">
        <v>2541</v>
      </c>
      <c r="AN79" s="273">
        <v>74</v>
      </c>
      <c r="AO79" s="274">
        <v>55</v>
      </c>
      <c r="AP79" s="275">
        <v>64</v>
      </c>
      <c r="AQ79" s="273">
        <v>1415</v>
      </c>
      <c r="AR79" s="274">
        <v>1581</v>
      </c>
      <c r="AS79" s="275">
        <v>2996</v>
      </c>
      <c r="AT79" s="273">
        <v>75</v>
      </c>
      <c r="AU79" s="274">
        <v>58</v>
      </c>
      <c r="AV79" s="275">
        <v>66</v>
      </c>
      <c r="AW79" s="273">
        <v>1415</v>
      </c>
      <c r="AX79" s="274">
        <v>1581</v>
      </c>
      <c r="AY79" s="275">
        <v>2996</v>
      </c>
      <c r="AZ79" s="273">
        <v>35.700000000000003</v>
      </c>
      <c r="BA79" s="274">
        <v>33.299999999999997</v>
      </c>
      <c r="BB79" s="275">
        <v>34.4</v>
      </c>
      <c r="BC79" s="273">
        <v>1415</v>
      </c>
      <c r="BD79" s="274">
        <v>1581</v>
      </c>
      <c r="BE79" s="275">
        <v>2996</v>
      </c>
    </row>
    <row r="80" spans="1:57" x14ac:dyDescent="0.35">
      <c r="A80" t="s">
        <v>37</v>
      </c>
      <c r="B80" t="s">
        <v>283</v>
      </c>
      <c r="C80" t="s">
        <v>260</v>
      </c>
      <c r="D80" s="273">
        <v>60</v>
      </c>
      <c r="E80" s="274">
        <v>42</v>
      </c>
      <c r="F80" s="275">
        <v>51</v>
      </c>
      <c r="G80" s="273">
        <v>338</v>
      </c>
      <c r="H80" s="274">
        <v>349</v>
      </c>
      <c r="I80" s="275">
        <v>687</v>
      </c>
      <c r="J80" s="273">
        <v>62</v>
      </c>
      <c r="K80" s="274">
        <v>47</v>
      </c>
      <c r="L80" s="275">
        <v>54</v>
      </c>
      <c r="M80" s="273">
        <v>338</v>
      </c>
      <c r="N80" s="274">
        <v>349</v>
      </c>
      <c r="O80" s="275">
        <v>687</v>
      </c>
      <c r="P80" s="273">
        <v>31.8</v>
      </c>
      <c r="Q80" s="274">
        <v>29.3</v>
      </c>
      <c r="R80" s="275">
        <v>30.5</v>
      </c>
      <c r="S80" s="273">
        <v>338</v>
      </c>
      <c r="T80" s="274">
        <v>349</v>
      </c>
      <c r="U80" s="275">
        <v>687</v>
      </c>
      <c r="V80" s="273">
        <v>79</v>
      </c>
      <c r="W80" s="274">
        <v>63</v>
      </c>
      <c r="X80" s="275">
        <v>71</v>
      </c>
      <c r="Y80" s="273">
        <v>1523</v>
      </c>
      <c r="Z80" s="274">
        <v>1549</v>
      </c>
      <c r="AA80" s="275">
        <v>3072</v>
      </c>
      <c r="AB80" s="273">
        <v>81</v>
      </c>
      <c r="AC80" s="274">
        <v>65</v>
      </c>
      <c r="AD80" s="275">
        <v>73</v>
      </c>
      <c r="AE80" s="273">
        <v>1523</v>
      </c>
      <c r="AF80" s="274">
        <v>1549</v>
      </c>
      <c r="AG80" s="275">
        <v>3072</v>
      </c>
      <c r="AH80" s="273">
        <v>36.200000000000003</v>
      </c>
      <c r="AI80" s="274">
        <v>33.6</v>
      </c>
      <c r="AJ80" s="275">
        <v>34.9</v>
      </c>
      <c r="AK80" s="273">
        <v>1523</v>
      </c>
      <c r="AL80" s="274">
        <v>1549</v>
      </c>
      <c r="AM80" s="275">
        <v>3072</v>
      </c>
      <c r="AN80" s="273">
        <v>76</v>
      </c>
      <c r="AO80" s="274">
        <v>59</v>
      </c>
      <c r="AP80" s="275">
        <v>67</v>
      </c>
      <c r="AQ80" s="273">
        <v>1861</v>
      </c>
      <c r="AR80" s="274">
        <v>1898</v>
      </c>
      <c r="AS80" s="275">
        <v>3759</v>
      </c>
      <c r="AT80" s="273">
        <v>77</v>
      </c>
      <c r="AU80" s="274">
        <v>62</v>
      </c>
      <c r="AV80" s="275">
        <v>70</v>
      </c>
      <c r="AW80" s="273">
        <v>1861</v>
      </c>
      <c r="AX80" s="274">
        <v>1898</v>
      </c>
      <c r="AY80" s="275">
        <v>3759</v>
      </c>
      <c r="AZ80" s="273">
        <v>35.4</v>
      </c>
      <c r="BA80" s="274">
        <v>32.799999999999997</v>
      </c>
      <c r="BB80" s="275">
        <v>34.1</v>
      </c>
      <c r="BC80" s="273">
        <v>1861</v>
      </c>
      <c r="BD80" s="274">
        <v>1898</v>
      </c>
      <c r="BE80" s="275">
        <v>3759</v>
      </c>
    </row>
    <row r="81" spans="1:57" x14ac:dyDescent="0.35">
      <c r="A81" t="s">
        <v>39</v>
      </c>
      <c r="B81" t="s">
        <v>284</v>
      </c>
      <c r="C81" t="s">
        <v>408</v>
      </c>
      <c r="D81" s="273">
        <v>56</v>
      </c>
      <c r="E81" s="274">
        <v>33</v>
      </c>
      <c r="F81" s="275">
        <v>44</v>
      </c>
      <c r="G81" s="273">
        <v>280</v>
      </c>
      <c r="H81" s="274">
        <v>336</v>
      </c>
      <c r="I81" s="275">
        <v>616</v>
      </c>
      <c r="J81" s="273">
        <v>58</v>
      </c>
      <c r="K81" s="274">
        <v>37</v>
      </c>
      <c r="L81" s="275">
        <v>47</v>
      </c>
      <c r="M81" s="273">
        <v>280</v>
      </c>
      <c r="N81" s="274">
        <v>336</v>
      </c>
      <c r="O81" s="275">
        <v>616</v>
      </c>
      <c r="P81" s="273">
        <v>31.7</v>
      </c>
      <c r="Q81" s="274">
        <v>27.9</v>
      </c>
      <c r="R81" s="275">
        <v>29.6</v>
      </c>
      <c r="S81" s="273">
        <v>280</v>
      </c>
      <c r="T81" s="274">
        <v>336</v>
      </c>
      <c r="U81" s="275">
        <v>616</v>
      </c>
      <c r="V81" s="273">
        <v>74</v>
      </c>
      <c r="W81" s="274">
        <v>54</v>
      </c>
      <c r="X81" s="275">
        <v>63</v>
      </c>
      <c r="Y81" s="273">
        <v>1068</v>
      </c>
      <c r="Z81" s="274">
        <v>1181</v>
      </c>
      <c r="AA81" s="275">
        <v>2249</v>
      </c>
      <c r="AB81" s="273">
        <v>76</v>
      </c>
      <c r="AC81" s="274">
        <v>59</v>
      </c>
      <c r="AD81" s="275">
        <v>67</v>
      </c>
      <c r="AE81" s="273">
        <v>1068</v>
      </c>
      <c r="AF81" s="274">
        <v>1181</v>
      </c>
      <c r="AG81" s="275">
        <v>2249</v>
      </c>
      <c r="AH81" s="273">
        <v>35</v>
      </c>
      <c r="AI81" s="274">
        <v>32.299999999999997</v>
      </c>
      <c r="AJ81" s="275">
        <v>33.6</v>
      </c>
      <c r="AK81" s="273">
        <v>1068</v>
      </c>
      <c r="AL81" s="274">
        <v>1181</v>
      </c>
      <c r="AM81" s="275">
        <v>2249</v>
      </c>
      <c r="AN81" s="273">
        <v>70</v>
      </c>
      <c r="AO81" s="274">
        <v>49</v>
      </c>
      <c r="AP81" s="275">
        <v>59</v>
      </c>
      <c r="AQ81" s="273">
        <v>1348</v>
      </c>
      <c r="AR81" s="274">
        <v>1517</v>
      </c>
      <c r="AS81" s="275">
        <v>2865</v>
      </c>
      <c r="AT81" s="273">
        <v>72</v>
      </c>
      <c r="AU81" s="274">
        <v>54</v>
      </c>
      <c r="AV81" s="275">
        <v>63</v>
      </c>
      <c r="AW81" s="273">
        <v>1348</v>
      </c>
      <c r="AX81" s="274">
        <v>1517</v>
      </c>
      <c r="AY81" s="275">
        <v>2865</v>
      </c>
      <c r="AZ81" s="273">
        <v>34.299999999999997</v>
      </c>
      <c r="BA81" s="274">
        <v>31.3</v>
      </c>
      <c r="BB81" s="275">
        <v>32.700000000000003</v>
      </c>
      <c r="BC81" s="273">
        <v>1348</v>
      </c>
      <c r="BD81" s="274">
        <v>1517</v>
      </c>
      <c r="BE81" s="275">
        <v>2865</v>
      </c>
    </row>
    <row r="82" spans="1:57" x14ac:dyDescent="0.35">
      <c r="A82" t="s">
        <v>42</v>
      </c>
      <c r="B82" t="s">
        <v>287</v>
      </c>
      <c r="C82" t="s">
        <v>408</v>
      </c>
      <c r="D82" s="273">
        <v>59</v>
      </c>
      <c r="E82" s="274">
        <v>40</v>
      </c>
      <c r="F82" s="275">
        <v>49</v>
      </c>
      <c r="G82" s="273">
        <v>312</v>
      </c>
      <c r="H82" s="274">
        <v>322</v>
      </c>
      <c r="I82" s="275">
        <v>634</v>
      </c>
      <c r="J82" s="273">
        <v>61</v>
      </c>
      <c r="K82" s="274">
        <v>42</v>
      </c>
      <c r="L82" s="275">
        <v>51</v>
      </c>
      <c r="M82" s="273">
        <v>312</v>
      </c>
      <c r="N82" s="274">
        <v>322</v>
      </c>
      <c r="O82" s="275">
        <v>634</v>
      </c>
      <c r="P82" s="273">
        <v>32.6</v>
      </c>
      <c r="Q82" s="274">
        <v>29</v>
      </c>
      <c r="R82" s="275">
        <v>30.8</v>
      </c>
      <c r="S82" s="273">
        <v>312</v>
      </c>
      <c r="T82" s="274">
        <v>322</v>
      </c>
      <c r="U82" s="275">
        <v>634</v>
      </c>
      <c r="V82" s="273">
        <v>75</v>
      </c>
      <c r="W82" s="274">
        <v>57</v>
      </c>
      <c r="X82" s="275">
        <v>66</v>
      </c>
      <c r="Y82" s="273">
        <v>1518</v>
      </c>
      <c r="Z82" s="274">
        <v>1584</v>
      </c>
      <c r="AA82" s="275">
        <v>3102</v>
      </c>
      <c r="AB82" s="273">
        <v>77</v>
      </c>
      <c r="AC82" s="274">
        <v>60</v>
      </c>
      <c r="AD82" s="275">
        <v>68</v>
      </c>
      <c r="AE82" s="273">
        <v>1518</v>
      </c>
      <c r="AF82" s="274">
        <v>1584</v>
      </c>
      <c r="AG82" s="275">
        <v>3102</v>
      </c>
      <c r="AH82" s="273">
        <v>35.700000000000003</v>
      </c>
      <c r="AI82" s="274">
        <v>32.799999999999997</v>
      </c>
      <c r="AJ82" s="275">
        <v>34.200000000000003</v>
      </c>
      <c r="AK82" s="273">
        <v>1518</v>
      </c>
      <c r="AL82" s="274">
        <v>1584</v>
      </c>
      <c r="AM82" s="275">
        <v>3102</v>
      </c>
      <c r="AN82" s="273">
        <v>73</v>
      </c>
      <c r="AO82" s="274">
        <v>54</v>
      </c>
      <c r="AP82" s="275">
        <v>63</v>
      </c>
      <c r="AQ82" s="273">
        <v>1830</v>
      </c>
      <c r="AR82" s="274">
        <v>1906</v>
      </c>
      <c r="AS82" s="275">
        <v>3736</v>
      </c>
      <c r="AT82" s="273">
        <v>74</v>
      </c>
      <c r="AU82" s="274">
        <v>57</v>
      </c>
      <c r="AV82" s="275">
        <v>65</v>
      </c>
      <c r="AW82" s="273">
        <v>1830</v>
      </c>
      <c r="AX82" s="274">
        <v>1906</v>
      </c>
      <c r="AY82" s="275">
        <v>3736</v>
      </c>
      <c r="AZ82" s="273">
        <v>35.1</v>
      </c>
      <c r="BA82" s="274">
        <v>32.200000000000003</v>
      </c>
      <c r="BB82" s="275">
        <v>33.6</v>
      </c>
      <c r="BC82" s="273">
        <v>1830</v>
      </c>
      <c r="BD82" s="274">
        <v>1906</v>
      </c>
      <c r="BE82" s="275">
        <v>3736</v>
      </c>
    </row>
    <row r="83" spans="1:57" x14ac:dyDescent="0.35">
      <c r="A83" t="s">
        <v>50</v>
      </c>
      <c r="B83" t="s">
        <v>295</v>
      </c>
      <c r="C83" t="s">
        <v>408</v>
      </c>
      <c r="D83" s="273">
        <v>58</v>
      </c>
      <c r="E83" s="274">
        <v>43</v>
      </c>
      <c r="F83" s="275">
        <v>50</v>
      </c>
      <c r="G83" s="273">
        <v>261</v>
      </c>
      <c r="H83" s="274">
        <v>288</v>
      </c>
      <c r="I83" s="275">
        <v>549</v>
      </c>
      <c r="J83" s="273">
        <v>60</v>
      </c>
      <c r="K83" s="274">
        <v>44</v>
      </c>
      <c r="L83" s="275">
        <v>52</v>
      </c>
      <c r="M83" s="273">
        <v>261</v>
      </c>
      <c r="N83" s="274">
        <v>288</v>
      </c>
      <c r="O83" s="275">
        <v>549</v>
      </c>
      <c r="P83" s="273">
        <v>33.299999999999997</v>
      </c>
      <c r="Q83" s="274">
        <v>30.1</v>
      </c>
      <c r="R83" s="275">
        <v>31.6</v>
      </c>
      <c r="S83" s="273">
        <v>261</v>
      </c>
      <c r="T83" s="274">
        <v>288</v>
      </c>
      <c r="U83" s="275">
        <v>549</v>
      </c>
      <c r="V83" s="273">
        <v>77</v>
      </c>
      <c r="W83" s="274">
        <v>61</v>
      </c>
      <c r="X83" s="275">
        <v>69</v>
      </c>
      <c r="Y83" s="273">
        <v>1438</v>
      </c>
      <c r="Z83" s="274">
        <v>1427</v>
      </c>
      <c r="AA83" s="275">
        <v>2865</v>
      </c>
      <c r="AB83" s="273">
        <v>78</v>
      </c>
      <c r="AC83" s="274">
        <v>63</v>
      </c>
      <c r="AD83" s="275">
        <v>70</v>
      </c>
      <c r="AE83" s="273">
        <v>1438</v>
      </c>
      <c r="AF83" s="274">
        <v>1427</v>
      </c>
      <c r="AG83" s="275">
        <v>2865</v>
      </c>
      <c r="AH83" s="273">
        <v>36.200000000000003</v>
      </c>
      <c r="AI83" s="274">
        <v>33.700000000000003</v>
      </c>
      <c r="AJ83" s="275">
        <v>35</v>
      </c>
      <c r="AK83" s="273">
        <v>1438</v>
      </c>
      <c r="AL83" s="274">
        <v>1427</v>
      </c>
      <c r="AM83" s="275">
        <v>2865</v>
      </c>
      <c r="AN83" s="273">
        <v>74</v>
      </c>
      <c r="AO83" s="274">
        <v>58</v>
      </c>
      <c r="AP83" s="275">
        <v>66</v>
      </c>
      <c r="AQ83" s="273">
        <v>1699</v>
      </c>
      <c r="AR83" s="274">
        <v>1715</v>
      </c>
      <c r="AS83" s="275">
        <v>3414</v>
      </c>
      <c r="AT83" s="273">
        <v>75</v>
      </c>
      <c r="AU83" s="274">
        <v>60</v>
      </c>
      <c r="AV83" s="275">
        <v>67</v>
      </c>
      <c r="AW83" s="273">
        <v>1699</v>
      </c>
      <c r="AX83" s="274">
        <v>1715</v>
      </c>
      <c r="AY83" s="275">
        <v>3414</v>
      </c>
      <c r="AZ83" s="273">
        <v>35.799999999999997</v>
      </c>
      <c r="BA83" s="274">
        <v>33.1</v>
      </c>
      <c r="BB83" s="275">
        <v>34.4</v>
      </c>
      <c r="BC83" s="273">
        <v>1699</v>
      </c>
      <c r="BD83" s="274">
        <v>1715</v>
      </c>
      <c r="BE83" s="275">
        <v>3414</v>
      </c>
    </row>
    <row r="84" spans="1:57" x14ac:dyDescent="0.35">
      <c r="A84" t="s">
        <v>51</v>
      </c>
      <c r="B84" t="s">
        <v>296</v>
      </c>
      <c r="C84" t="s">
        <v>408</v>
      </c>
      <c r="D84" s="273">
        <v>57</v>
      </c>
      <c r="E84" s="274">
        <v>43</v>
      </c>
      <c r="F84" s="275">
        <v>50</v>
      </c>
      <c r="G84" s="273">
        <v>548</v>
      </c>
      <c r="H84" s="274">
        <v>556</v>
      </c>
      <c r="I84" s="275">
        <v>1104</v>
      </c>
      <c r="J84" s="273">
        <v>60</v>
      </c>
      <c r="K84" s="274">
        <v>44</v>
      </c>
      <c r="L84" s="275">
        <v>52</v>
      </c>
      <c r="M84" s="273">
        <v>548</v>
      </c>
      <c r="N84" s="274">
        <v>556</v>
      </c>
      <c r="O84" s="275">
        <v>1104</v>
      </c>
      <c r="P84" s="273">
        <v>31.7</v>
      </c>
      <c r="Q84" s="274">
        <v>29.4</v>
      </c>
      <c r="R84" s="275">
        <v>30.5</v>
      </c>
      <c r="S84" s="273">
        <v>548</v>
      </c>
      <c r="T84" s="274">
        <v>556</v>
      </c>
      <c r="U84" s="275">
        <v>1104</v>
      </c>
      <c r="V84" s="273">
        <v>74</v>
      </c>
      <c r="W84" s="274">
        <v>59</v>
      </c>
      <c r="X84" s="275">
        <v>66</v>
      </c>
      <c r="Y84" s="273">
        <v>2526</v>
      </c>
      <c r="Z84" s="274">
        <v>2754</v>
      </c>
      <c r="AA84" s="275">
        <v>5280</v>
      </c>
      <c r="AB84" s="273">
        <v>76</v>
      </c>
      <c r="AC84" s="274">
        <v>60</v>
      </c>
      <c r="AD84" s="275">
        <v>68</v>
      </c>
      <c r="AE84" s="273">
        <v>2526</v>
      </c>
      <c r="AF84" s="274">
        <v>2754</v>
      </c>
      <c r="AG84" s="275">
        <v>5280</v>
      </c>
      <c r="AH84" s="273">
        <v>34.6</v>
      </c>
      <c r="AI84" s="274">
        <v>32.299999999999997</v>
      </c>
      <c r="AJ84" s="275">
        <v>33.4</v>
      </c>
      <c r="AK84" s="273">
        <v>2526</v>
      </c>
      <c r="AL84" s="274">
        <v>2754</v>
      </c>
      <c r="AM84" s="275">
        <v>5280</v>
      </c>
      <c r="AN84" s="273">
        <v>71</v>
      </c>
      <c r="AO84" s="274">
        <v>56</v>
      </c>
      <c r="AP84" s="275">
        <v>63</v>
      </c>
      <c r="AQ84" s="273">
        <v>3074</v>
      </c>
      <c r="AR84" s="274">
        <v>3310</v>
      </c>
      <c r="AS84" s="275">
        <v>6384</v>
      </c>
      <c r="AT84" s="273">
        <v>73</v>
      </c>
      <c r="AU84" s="274">
        <v>58</v>
      </c>
      <c r="AV84" s="275">
        <v>65</v>
      </c>
      <c r="AW84" s="273">
        <v>3074</v>
      </c>
      <c r="AX84" s="274">
        <v>3310</v>
      </c>
      <c r="AY84" s="275">
        <v>6384</v>
      </c>
      <c r="AZ84" s="273">
        <v>34.1</v>
      </c>
      <c r="BA84" s="274">
        <v>31.8</v>
      </c>
      <c r="BB84" s="275">
        <v>32.9</v>
      </c>
      <c r="BC84" s="273">
        <v>3074</v>
      </c>
      <c r="BD84" s="274">
        <v>3310</v>
      </c>
      <c r="BE84" s="275">
        <v>6384</v>
      </c>
    </row>
    <row r="85" spans="1:57" x14ac:dyDescent="0.35">
      <c r="A85" t="s">
        <v>1087</v>
      </c>
      <c r="B85" t="s">
        <v>250</v>
      </c>
      <c r="C85" t="s">
        <v>247</v>
      </c>
      <c r="D85" s="273">
        <v>59</v>
      </c>
      <c r="E85" s="274">
        <v>36</v>
      </c>
      <c r="F85" s="275">
        <v>48</v>
      </c>
      <c r="G85" s="273">
        <v>203</v>
      </c>
      <c r="H85" s="274">
        <v>201</v>
      </c>
      <c r="I85" s="275">
        <v>404</v>
      </c>
      <c r="J85" s="273">
        <v>61</v>
      </c>
      <c r="K85" s="274">
        <v>38</v>
      </c>
      <c r="L85" s="275">
        <v>50</v>
      </c>
      <c r="M85" s="273">
        <v>203</v>
      </c>
      <c r="N85" s="274">
        <v>201</v>
      </c>
      <c r="O85" s="275">
        <v>404</v>
      </c>
      <c r="P85" s="273">
        <v>34.299999999999997</v>
      </c>
      <c r="Q85" s="274">
        <v>31.1</v>
      </c>
      <c r="R85" s="275">
        <v>32.700000000000003</v>
      </c>
      <c r="S85" s="273">
        <v>203</v>
      </c>
      <c r="T85" s="274">
        <v>201</v>
      </c>
      <c r="U85" s="275">
        <v>404</v>
      </c>
      <c r="V85" s="273">
        <v>73</v>
      </c>
      <c r="W85" s="274">
        <v>59</v>
      </c>
      <c r="X85" s="275">
        <v>66</v>
      </c>
      <c r="Y85" s="273">
        <v>834</v>
      </c>
      <c r="Z85" s="274">
        <v>918</v>
      </c>
      <c r="AA85" s="275">
        <v>1752</v>
      </c>
      <c r="AB85" s="273">
        <v>74</v>
      </c>
      <c r="AC85" s="274">
        <v>61</v>
      </c>
      <c r="AD85" s="275">
        <v>67</v>
      </c>
      <c r="AE85" s="273">
        <v>834</v>
      </c>
      <c r="AF85" s="274">
        <v>918</v>
      </c>
      <c r="AG85" s="275">
        <v>1752</v>
      </c>
      <c r="AH85" s="273">
        <v>37.799999999999997</v>
      </c>
      <c r="AI85" s="274">
        <v>35.4</v>
      </c>
      <c r="AJ85" s="275">
        <v>36.5</v>
      </c>
      <c r="AK85" s="273">
        <v>834</v>
      </c>
      <c r="AL85" s="274">
        <v>918</v>
      </c>
      <c r="AM85" s="275">
        <v>1752</v>
      </c>
      <c r="AN85" s="273">
        <v>70</v>
      </c>
      <c r="AO85" s="274">
        <v>55</v>
      </c>
      <c r="AP85" s="275">
        <v>62</v>
      </c>
      <c r="AQ85" s="273">
        <v>1037</v>
      </c>
      <c r="AR85" s="274">
        <v>1119</v>
      </c>
      <c r="AS85" s="275">
        <v>2156</v>
      </c>
      <c r="AT85" s="273">
        <v>71</v>
      </c>
      <c r="AU85" s="274">
        <v>57</v>
      </c>
      <c r="AV85" s="275">
        <v>64</v>
      </c>
      <c r="AW85" s="273">
        <v>1037</v>
      </c>
      <c r="AX85" s="274">
        <v>1119</v>
      </c>
      <c r="AY85" s="275">
        <v>2156</v>
      </c>
      <c r="AZ85" s="273">
        <v>37.1</v>
      </c>
      <c r="BA85" s="274">
        <v>34.700000000000003</v>
      </c>
      <c r="BB85" s="275">
        <v>35.799999999999997</v>
      </c>
      <c r="BC85" s="273">
        <v>1037</v>
      </c>
      <c r="BD85" s="274">
        <v>1119</v>
      </c>
      <c r="BE85" s="275">
        <v>2156</v>
      </c>
    </row>
    <row r="86" spans="1:57" x14ac:dyDescent="0.35">
      <c r="A86" t="s">
        <v>8</v>
      </c>
      <c r="B86" t="s">
        <v>253</v>
      </c>
      <c r="C86" t="s">
        <v>247</v>
      </c>
      <c r="D86" s="273">
        <v>57</v>
      </c>
      <c r="E86" s="274">
        <v>36</v>
      </c>
      <c r="F86" s="275">
        <v>46</v>
      </c>
      <c r="G86" s="273">
        <v>388</v>
      </c>
      <c r="H86" s="274">
        <v>415</v>
      </c>
      <c r="I86" s="275">
        <v>803</v>
      </c>
      <c r="J86" s="273">
        <v>60</v>
      </c>
      <c r="K86" s="274">
        <v>41</v>
      </c>
      <c r="L86" s="275">
        <v>50</v>
      </c>
      <c r="M86" s="273">
        <v>388</v>
      </c>
      <c r="N86" s="274">
        <v>415</v>
      </c>
      <c r="O86" s="275">
        <v>803</v>
      </c>
      <c r="P86" s="273">
        <v>33.4</v>
      </c>
      <c r="Q86" s="274">
        <v>30.8</v>
      </c>
      <c r="R86" s="275">
        <v>32.1</v>
      </c>
      <c r="S86" s="273">
        <v>388</v>
      </c>
      <c r="T86" s="274">
        <v>415</v>
      </c>
      <c r="U86" s="275">
        <v>803</v>
      </c>
      <c r="V86" s="273">
        <v>70</v>
      </c>
      <c r="W86" s="274">
        <v>55</v>
      </c>
      <c r="X86" s="275">
        <v>62</v>
      </c>
      <c r="Y86" s="273">
        <v>1175</v>
      </c>
      <c r="Z86" s="274">
        <v>1275</v>
      </c>
      <c r="AA86" s="275">
        <v>2450</v>
      </c>
      <c r="AB86" s="273">
        <v>72</v>
      </c>
      <c r="AC86" s="274">
        <v>57</v>
      </c>
      <c r="AD86" s="275">
        <v>64</v>
      </c>
      <c r="AE86" s="273">
        <v>1175</v>
      </c>
      <c r="AF86" s="274">
        <v>1275</v>
      </c>
      <c r="AG86" s="275">
        <v>2450</v>
      </c>
      <c r="AH86" s="273">
        <v>36.4</v>
      </c>
      <c r="AI86" s="274">
        <v>33.6</v>
      </c>
      <c r="AJ86" s="275">
        <v>35</v>
      </c>
      <c r="AK86" s="273">
        <v>1175</v>
      </c>
      <c r="AL86" s="274">
        <v>1275</v>
      </c>
      <c r="AM86" s="275">
        <v>2450</v>
      </c>
      <c r="AN86" s="273">
        <v>67</v>
      </c>
      <c r="AO86" s="274">
        <v>51</v>
      </c>
      <c r="AP86" s="275">
        <v>58</v>
      </c>
      <c r="AQ86" s="273">
        <v>1563</v>
      </c>
      <c r="AR86" s="274">
        <v>1690</v>
      </c>
      <c r="AS86" s="275">
        <v>3253</v>
      </c>
      <c r="AT86" s="273">
        <v>69</v>
      </c>
      <c r="AU86" s="274">
        <v>53</v>
      </c>
      <c r="AV86" s="275">
        <v>61</v>
      </c>
      <c r="AW86" s="273">
        <v>1563</v>
      </c>
      <c r="AX86" s="274">
        <v>1690</v>
      </c>
      <c r="AY86" s="275">
        <v>3253</v>
      </c>
      <c r="AZ86" s="273">
        <v>35.700000000000003</v>
      </c>
      <c r="BA86" s="274">
        <v>32.9</v>
      </c>
      <c r="BB86" s="275">
        <v>34.299999999999997</v>
      </c>
      <c r="BC86" s="273">
        <v>1563</v>
      </c>
      <c r="BD86" s="274">
        <v>1690</v>
      </c>
      <c r="BE86" s="275">
        <v>3253</v>
      </c>
    </row>
    <row r="87" spans="1:57" x14ac:dyDescent="0.35">
      <c r="A87" t="s">
        <v>9</v>
      </c>
      <c r="B87" t="s">
        <v>254</v>
      </c>
      <c r="C87" t="s">
        <v>247</v>
      </c>
      <c r="D87" s="273">
        <v>51</v>
      </c>
      <c r="E87" s="274">
        <v>30</v>
      </c>
      <c r="F87" s="275">
        <v>40</v>
      </c>
      <c r="G87" s="273">
        <v>150</v>
      </c>
      <c r="H87" s="274">
        <v>185</v>
      </c>
      <c r="I87" s="275">
        <v>335</v>
      </c>
      <c r="J87" s="273">
        <v>55</v>
      </c>
      <c r="K87" s="274">
        <v>34</v>
      </c>
      <c r="L87" s="275">
        <v>44</v>
      </c>
      <c r="M87" s="273">
        <v>150</v>
      </c>
      <c r="N87" s="274">
        <v>185</v>
      </c>
      <c r="O87" s="275">
        <v>335</v>
      </c>
      <c r="P87" s="273">
        <v>32.4</v>
      </c>
      <c r="Q87" s="274">
        <v>28.6</v>
      </c>
      <c r="R87" s="275">
        <v>30.3</v>
      </c>
      <c r="S87" s="273">
        <v>150</v>
      </c>
      <c r="T87" s="274">
        <v>185</v>
      </c>
      <c r="U87" s="275">
        <v>335</v>
      </c>
      <c r="V87" s="273">
        <v>77</v>
      </c>
      <c r="W87" s="274">
        <v>56</v>
      </c>
      <c r="X87" s="275">
        <v>66</v>
      </c>
      <c r="Y87" s="273">
        <v>968</v>
      </c>
      <c r="Z87" s="274">
        <v>1052</v>
      </c>
      <c r="AA87" s="275">
        <v>2020</v>
      </c>
      <c r="AB87" s="273">
        <v>78</v>
      </c>
      <c r="AC87" s="274">
        <v>59</v>
      </c>
      <c r="AD87" s="275">
        <v>68</v>
      </c>
      <c r="AE87" s="273">
        <v>968</v>
      </c>
      <c r="AF87" s="274">
        <v>1052</v>
      </c>
      <c r="AG87" s="275">
        <v>2020</v>
      </c>
      <c r="AH87" s="273">
        <v>37</v>
      </c>
      <c r="AI87" s="274">
        <v>33.4</v>
      </c>
      <c r="AJ87" s="275">
        <v>35.1</v>
      </c>
      <c r="AK87" s="273">
        <v>968</v>
      </c>
      <c r="AL87" s="274">
        <v>1052</v>
      </c>
      <c r="AM87" s="275">
        <v>2020</v>
      </c>
      <c r="AN87" s="273">
        <v>73</v>
      </c>
      <c r="AO87" s="274">
        <v>52</v>
      </c>
      <c r="AP87" s="275">
        <v>62</v>
      </c>
      <c r="AQ87" s="273">
        <v>1118</v>
      </c>
      <c r="AR87" s="274">
        <v>1237</v>
      </c>
      <c r="AS87" s="275">
        <v>2355</v>
      </c>
      <c r="AT87" s="273">
        <v>75</v>
      </c>
      <c r="AU87" s="274">
        <v>55</v>
      </c>
      <c r="AV87" s="275">
        <v>64</v>
      </c>
      <c r="AW87" s="273">
        <v>1118</v>
      </c>
      <c r="AX87" s="274">
        <v>1237</v>
      </c>
      <c r="AY87" s="275">
        <v>2355</v>
      </c>
      <c r="AZ87" s="273">
        <v>36.4</v>
      </c>
      <c r="BA87" s="274">
        <v>32.700000000000003</v>
      </c>
      <c r="BB87" s="275">
        <v>34.4</v>
      </c>
      <c r="BC87" s="273">
        <v>1118</v>
      </c>
      <c r="BD87" s="274">
        <v>1237</v>
      </c>
      <c r="BE87" s="275">
        <v>2355</v>
      </c>
    </row>
    <row r="88" spans="1:57" x14ac:dyDescent="0.35">
      <c r="A88" t="s">
        <v>11</v>
      </c>
      <c r="B88" t="s">
        <v>257</v>
      </c>
      <c r="C88" t="s">
        <v>247</v>
      </c>
      <c r="D88" s="273">
        <v>58</v>
      </c>
      <c r="E88" s="274">
        <v>30</v>
      </c>
      <c r="F88" s="275">
        <v>42</v>
      </c>
      <c r="G88" s="273">
        <v>186</v>
      </c>
      <c r="H88" s="274">
        <v>222</v>
      </c>
      <c r="I88" s="275">
        <v>408</v>
      </c>
      <c r="J88" s="273">
        <v>61</v>
      </c>
      <c r="K88" s="274">
        <v>34</v>
      </c>
      <c r="L88" s="275">
        <v>46</v>
      </c>
      <c r="M88" s="273">
        <v>186</v>
      </c>
      <c r="N88" s="274">
        <v>222</v>
      </c>
      <c r="O88" s="275">
        <v>408</v>
      </c>
      <c r="P88" s="273">
        <v>31.9</v>
      </c>
      <c r="Q88" s="274">
        <v>28.2</v>
      </c>
      <c r="R88" s="275">
        <v>29.9</v>
      </c>
      <c r="S88" s="273">
        <v>186</v>
      </c>
      <c r="T88" s="274">
        <v>222</v>
      </c>
      <c r="U88" s="275">
        <v>408</v>
      </c>
      <c r="V88" s="273">
        <v>71</v>
      </c>
      <c r="W88" s="274">
        <v>55</v>
      </c>
      <c r="X88" s="275">
        <v>63</v>
      </c>
      <c r="Y88" s="273">
        <v>621</v>
      </c>
      <c r="Z88" s="274">
        <v>647</v>
      </c>
      <c r="AA88" s="275">
        <v>1268</v>
      </c>
      <c r="AB88" s="273">
        <v>72</v>
      </c>
      <c r="AC88" s="274">
        <v>59</v>
      </c>
      <c r="AD88" s="275">
        <v>65</v>
      </c>
      <c r="AE88" s="273">
        <v>621</v>
      </c>
      <c r="AF88" s="274">
        <v>647</v>
      </c>
      <c r="AG88" s="275">
        <v>1268</v>
      </c>
      <c r="AH88" s="273">
        <v>34.1</v>
      </c>
      <c r="AI88" s="274">
        <v>32.200000000000003</v>
      </c>
      <c r="AJ88" s="275">
        <v>33.1</v>
      </c>
      <c r="AK88" s="273">
        <v>621</v>
      </c>
      <c r="AL88" s="274">
        <v>647</v>
      </c>
      <c r="AM88" s="275">
        <v>1268</v>
      </c>
      <c r="AN88" s="273">
        <v>68</v>
      </c>
      <c r="AO88" s="274">
        <v>49</v>
      </c>
      <c r="AP88" s="275">
        <v>58</v>
      </c>
      <c r="AQ88" s="273">
        <v>807</v>
      </c>
      <c r="AR88" s="274">
        <v>869</v>
      </c>
      <c r="AS88" s="275">
        <v>1676</v>
      </c>
      <c r="AT88" s="273">
        <v>69</v>
      </c>
      <c r="AU88" s="274">
        <v>52</v>
      </c>
      <c r="AV88" s="275">
        <v>61</v>
      </c>
      <c r="AW88" s="273">
        <v>807</v>
      </c>
      <c r="AX88" s="274">
        <v>869</v>
      </c>
      <c r="AY88" s="275">
        <v>1676</v>
      </c>
      <c r="AZ88" s="273">
        <v>33.6</v>
      </c>
      <c r="BA88" s="274">
        <v>31.2</v>
      </c>
      <c r="BB88" s="275">
        <v>32.299999999999997</v>
      </c>
      <c r="BC88" s="273">
        <v>807</v>
      </c>
      <c r="BD88" s="274">
        <v>869</v>
      </c>
      <c r="BE88" s="275">
        <v>1676</v>
      </c>
    </row>
    <row r="89" spans="1:57" x14ac:dyDescent="0.35">
      <c r="A89" t="s">
        <v>13</v>
      </c>
      <c r="B89" t="s">
        <v>259</v>
      </c>
      <c r="C89" t="s">
        <v>247</v>
      </c>
      <c r="D89" s="273">
        <v>56</v>
      </c>
      <c r="E89" s="274">
        <v>43</v>
      </c>
      <c r="F89" s="275">
        <v>50</v>
      </c>
      <c r="G89" s="273">
        <v>326</v>
      </c>
      <c r="H89" s="274">
        <v>300</v>
      </c>
      <c r="I89" s="275">
        <v>626</v>
      </c>
      <c r="J89" s="273">
        <v>58</v>
      </c>
      <c r="K89" s="274">
        <v>44</v>
      </c>
      <c r="L89" s="275">
        <v>51</v>
      </c>
      <c r="M89" s="273">
        <v>326</v>
      </c>
      <c r="N89" s="274">
        <v>300</v>
      </c>
      <c r="O89" s="275">
        <v>626</v>
      </c>
      <c r="P89" s="273">
        <v>32.799999999999997</v>
      </c>
      <c r="Q89" s="274">
        <v>30.2</v>
      </c>
      <c r="R89" s="275">
        <v>31.6</v>
      </c>
      <c r="S89" s="273">
        <v>326</v>
      </c>
      <c r="T89" s="274">
        <v>300</v>
      </c>
      <c r="U89" s="275">
        <v>626</v>
      </c>
      <c r="V89" s="273">
        <v>78</v>
      </c>
      <c r="W89" s="274">
        <v>58</v>
      </c>
      <c r="X89" s="275">
        <v>68</v>
      </c>
      <c r="Y89" s="273">
        <v>1231</v>
      </c>
      <c r="Z89" s="274">
        <v>1299</v>
      </c>
      <c r="AA89" s="275">
        <v>2530</v>
      </c>
      <c r="AB89" s="273">
        <v>80</v>
      </c>
      <c r="AC89" s="274">
        <v>60</v>
      </c>
      <c r="AD89" s="275">
        <v>69</v>
      </c>
      <c r="AE89" s="273">
        <v>1231</v>
      </c>
      <c r="AF89" s="274">
        <v>1299</v>
      </c>
      <c r="AG89" s="275">
        <v>2530</v>
      </c>
      <c r="AH89" s="273">
        <v>36.700000000000003</v>
      </c>
      <c r="AI89" s="274">
        <v>33.299999999999997</v>
      </c>
      <c r="AJ89" s="275">
        <v>35</v>
      </c>
      <c r="AK89" s="273">
        <v>1231</v>
      </c>
      <c r="AL89" s="274">
        <v>1299</v>
      </c>
      <c r="AM89" s="275">
        <v>2530</v>
      </c>
      <c r="AN89" s="273">
        <v>73</v>
      </c>
      <c r="AO89" s="274">
        <v>55</v>
      </c>
      <c r="AP89" s="275">
        <v>64</v>
      </c>
      <c r="AQ89" s="273">
        <v>1557</v>
      </c>
      <c r="AR89" s="274">
        <v>1599</v>
      </c>
      <c r="AS89" s="275">
        <v>3156</v>
      </c>
      <c r="AT89" s="273">
        <v>75</v>
      </c>
      <c r="AU89" s="274">
        <v>57</v>
      </c>
      <c r="AV89" s="275">
        <v>66</v>
      </c>
      <c r="AW89" s="273">
        <v>1557</v>
      </c>
      <c r="AX89" s="274">
        <v>1599</v>
      </c>
      <c r="AY89" s="275">
        <v>3156</v>
      </c>
      <c r="AZ89" s="273">
        <v>35.9</v>
      </c>
      <c r="BA89" s="274">
        <v>32.700000000000003</v>
      </c>
      <c r="BB89" s="275">
        <v>34.299999999999997</v>
      </c>
      <c r="BC89" s="273">
        <v>1557</v>
      </c>
      <c r="BD89" s="274">
        <v>1599</v>
      </c>
      <c r="BE89" s="275">
        <v>3156</v>
      </c>
    </row>
    <row r="90" spans="1:57" x14ac:dyDescent="0.35">
      <c r="A90" t="s">
        <v>65</v>
      </c>
      <c r="B90" t="s">
        <v>310</v>
      </c>
      <c r="C90" t="s">
        <v>309</v>
      </c>
      <c r="D90" s="273">
        <v>60</v>
      </c>
      <c r="E90" s="274">
        <v>41</v>
      </c>
      <c r="F90" s="275">
        <v>50</v>
      </c>
      <c r="G90" s="273">
        <v>2075</v>
      </c>
      <c r="H90" s="274">
        <v>2222</v>
      </c>
      <c r="I90" s="275">
        <v>4297</v>
      </c>
      <c r="J90" s="273">
        <v>62</v>
      </c>
      <c r="K90" s="274">
        <v>45</v>
      </c>
      <c r="L90" s="275">
        <v>53</v>
      </c>
      <c r="M90" s="273">
        <v>2075</v>
      </c>
      <c r="N90" s="274">
        <v>2222</v>
      </c>
      <c r="O90" s="275">
        <v>4297</v>
      </c>
      <c r="P90" s="273">
        <v>33.299999999999997</v>
      </c>
      <c r="Q90" s="274">
        <v>30.3</v>
      </c>
      <c r="R90" s="275">
        <v>31.7</v>
      </c>
      <c r="S90" s="273">
        <v>2075</v>
      </c>
      <c r="T90" s="274">
        <v>2222</v>
      </c>
      <c r="U90" s="275">
        <v>4297</v>
      </c>
      <c r="V90" s="273">
        <v>70</v>
      </c>
      <c r="W90" s="274">
        <v>55</v>
      </c>
      <c r="X90" s="275">
        <v>62</v>
      </c>
      <c r="Y90" s="273">
        <v>5610</v>
      </c>
      <c r="Z90" s="274">
        <v>5862</v>
      </c>
      <c r="AA90" s="275">
        <v>11472</v>
      </c>
      <c r="AB90" s="273">
        <v>72</v>
      </c>
      <c r="AC90" s="274">
        <v>58</v>
      </c>
      <c r="AD90" s="275">
        <v>65</v>
      </c>
      <c r="AE90" s="273">
        <v>5610</v>
      </c>
      <c r="AF90" s="274">
        <v>5862</v>
      </c>
      <c r="AG90" s="275">
        <v>11472</v>
      </c>
      <c r="AH90" s="273">
        <v>35.4</v>
      </c>
      <c r="AI90" s="274">
        <v>32.9</v>
      </c>
      <c r="AJ90" s="275">
        <v>34.1</v>
      </c>
      <c r="AK90" s="273">
        <v>5610</v>
      </c>
      <c r="AL90" s="274">
        <v>5862</v>
      </c>
      <c r="AM90" s="275">
        <v>11472</v>
      </c>
      <c r="AN90" s="273">
        <v>67</v>
      </c>
      <c r="AO90" s="274">
        <v>51</v>
      </c>
      <c r="AP90" s="275">
        <v>59</v>
      </c>
      <c r="AQ90" s="273">
        <v>7685</v>
      </c>
      <c r="AR90" s="274">
        <v>8084</v>
      </c>
      <c r="AS90" s="275">
        <v>15769</v>
      </c>
      <c r="AT90" s="273">
        <v>70</v>
      </c>
      <c r="AU90" s="274">
        <v>55</v>
      </c>
      <c r="AV90" s="275">
        <v>62</v>
      </c>
      <c r="AW90" s="273">
        <v>7685</v>
      </c>
      <c r="AX90" s="274">
        <v>8084</v>
      </c>
      <c r="AY90" s="275">
        <v>15769</v>
      </c>
      <c r="AZ90" s="273">
        <v>34.799999999999997</v>
      </c>
      <c r="BA90" s="274">
        <v>32.1</v>
      </c>
      <c r="BB90" s="275">
        <v>33.5</v>
      </c>
      <c r="BC90" s="273">
        <v>7685</v>
      </c>
      <c r="BD90" s="274">
        <v>8084</v>
      </c>
      <c r="BE90" s="275">
        <v>15769</v>
      </c>
    </row>
    <row r="91" spans="1:57" x14ac:dyDescent="0.35">
      <c r="A91" t="s">
        <v>66</v>
      </c>
      <c r="B91" t="s">
        <v>311</v>
      </c>
      <c r="C91" t="s">
        <v>309</v>
      </c>
      <c r="D91" s="273">
        <v>59</v>
      </c>
      <c r="E91" s="274">
        <v>44</v>
      </c>
      <c r="F91" s="275">
        <v>51</v>
      </c>
      <c r="G91" s="273">
        <v>389</v>
      </c>
      <c r="H91" s="274">
        <v>393</v>
      </c>
      <c r="I91" s="275">
        <v>782</v>
      </c>
      <c r="J91" s="273">
        <v>62</v>
      </c>
      <c r="K91" s="274">
        <v>45</v>
      </c>
      <c r="L91" s="275">
        <v>53</v>
      </c>
      <c r="M91" s="273">
        <v>389</v>
      </c>
      <c r="N91" s="274">
        <v>393</v>
      </c>
      <c r="O91" s="275">
        <v>782</v>
      </c>
      <c r="P91" s="273">
        <v>33.1</v>
      </c>
      <c r="Q91" s="274">
        <v>29.5</v>
      </c>
      <c r="R91" s="275">
        <v>31.3</v>
      </c>
      <c r="S91" s="273">
        <v>389</v>
      </c>
      <c r="T91" s="274">
        <v>393</v>
      </c>
      <c r="U91" s="275">
        <v>782</v>
      </c>
      <c r="V91" s="273">
        <v>74</v>
      </c>
      <c r="W91" s="274">
        <v>56</v>
      </c>
      <c r="X91" s="275">
        <v>64</v>
      </c>
      <c r="Y91" s="273">
        <v>1820</v>
      </c>
      <c r="Z91" s="274">
        <v>1945</v>
      </c>
      <c r="AA91" s="275">
        <v>3765</v>
      </c>
      <c r="AB91" s="273">
        <v>75</v>
      </c>
      <c r="AC91" s="274">
        <v>58</v>
      </c>
      <c r="AD91" s="275">
        <v>66</v>
      </c>
      <c r="AE91" s="273">
        <v>1820</v>
      </c>
      <c r="AF91" s="274">
        <v>1945</v>
      </c>
      <c r="AG91" s="275">
        <v>3765</v>
      </c>
      <c r="AH91" s="273">
        <v>34.9</v>
      </c>
      <c r="AI91" s="274">
        <v>32.4</v>
      </c>
      <c r="AJ91" s="275">
        <v>33.6</v>
      </c>
      <c r="AK91" s="273">
        <v>1820</v>
      </c>
      <c r="AL91" s="274">
        <v>1945</v>
      </c>
      <c r="AM91" s="275">
        <v>3765</v>
      </c>
      <c r="AN91" s="273">
        <v>71</v>
      </c>
      <c r="AO91" s="274">
        <v>54</v>
      </c>
      <c r="AP91" s="275">
        <v>62</v>
      </c>
      <c r="AQ91" s="273">
        <v>2209</v>
      </c>
      <c r="AR91" s="274">
        <v>2338</v>
      </c>
      <c r="AS91" s="275">
        <v>4547</v>
      </c>
      <c r="AT91" s="273">
        <v>72</v>
      </c>
      <c r="AU91" s="274">
        <v>56</v>
      </c>
      <c r="AV91" s="275">
        <v>64</v>
      </c>
      <c r="AW91" s="273">
        <v>2209</v>
      </c>
      <c r="AX91" s="274">
        <v>2338</v>
      </c>
      <c r="AY91" s="275">
        <v>4547</v>
      </c>
      <c r="AZ91" s="273">
        <v>34.6</v>
      </c>
      <c r="BA91" s="274">
        <v>31.9</v>
      </c>
      <c r="BB91" s="275">
        <v>33.200000000000003</v>
      </c>
      <c r="BC91" s="273">
        <v>2209</v>
      </c>
      <c r="BD91" s="274">
        <v>2338</v>
      </c>
      <c r="BE91" s="275">
        <v>4547</v>
      </c>
    </row>
    <row r="92" spans="1:57" x14ac:dyDescent="0.35">
      <c r="A92" t="s">
        <v>67</v>
      </c>
      <c r="B92" t="s">
        <v>312</v>
      </c>
      <c r="C92" t="s">
        <v>309</v>
      </c>
      <c r="D92" s="273">
        <v>52</v>
      </c>
      <c r="E92" s="274">
        <v>31</v>
      </c>
      <c r="F92" s="275">
        <v>41</v>
      </c>
      <c r="G92" s="273">
        <v>292</v>
      </c>
      <c r="H92" s="274">
        <v>333</v>
      </c>
      <c r="I92" s="275">
        <v>625</v>
      </c>
      <c r="J92" s="273">
        <v>55</v>
      </c>
      <c r="K92" s="274">
        <v>33</v>
      </c>
      <c r="L92" s="275">
        <v>43</v>
      </c>
      <c r="M92" s="273">
        <v>292</v>
      </c>
      <c r="N92" s="274">
        <v>333</v>
      </c>
      <c r="O92" s="275">
        <v>625</v>
      </c>
      <c r="P92" s="273">
        <v>31.8</v>
      </c>
      <c r="Q92" s="274">
        <v>29</v>
      </c>
      <c r="R92" s="275">
        <v>30.3</v>
      </c>
      <c r="S92" s="273">
        <v>292</v>
      </c>
      <c r="T92" s="274">
        <v>333</v>
      </c>
      <c r="U92" s="275">
        <v>625</v>
      </c>
      <c r="V92" s="273">
        <v>72</v>
      </c>
      <c r="W92" s="274">
        <v>52</v>
      </c>
      <c r="X92" s="275">
        <v>62</v>
      </c>
      <c r="Y92" s="273">
        <v>1589</v>
      </c>
      <c r="Z92" s="274">
        <v>1653</v>
      </c>
      <c r="AA92" s="275">
        <v>3242</v>
      </c>
      <c r="AB92" s="273">
        <v>74</v>
      </c>
      <c r="AC92" s="274">
        <v>55</v>
      </c>
      <c r="AD92" s="275">
        <v>64</v>
      </c>
      <c r="AE92" s="273">
        <v>1589</v>
      </c>
      <c r="AF92" s="274">
        <v>1653</v>
      </c>
      <c r="AG92" s="275">
        <v>3242</v>
      </c>
      <c r="AH92" s="273">
        <v>36</v>
      </c>
      <c r="AI92" s="274">
        <v>32.9</v>
      </c>
      <c r="AJ92" s="275">
        <v>34.4</v>
      </c>
      <c r="AK92" s="273">
        <v>1589</v>
      </c>
      <c r="AL92" s="274">
        <v>1653</v>
      </c>
      <c r="AM92" s="275">
        <v>3242</v>
      </c>
      <c r="AN92" s="273">
        <v>69</v>
      </c>
      <c r="AO92" s="274">
        <v>48</v>
      </c>
      <c r="AP92" s="275">
        <v>58</v>
      </c>
      <c r="AQ92" s="273">
        <v>1881</v>
      </c>
      <c r="AR92" s="274">
        <v>1986</v>
      </c>
      <c r="AS92" s="275">
        <v>3867</v>
      </c>
      <c r="AT92" s="273">
        <v>71</v>
      </c>
      <c r="AU92" s="274">
        <v>51</v>
      </c>
      <c r="AV92" s="275">
        <v>61</v>
      </c>
      <c r="AW92" s="273">
        <v>1881</v>
      </c>
      <c r="AX92" s="274">
        <v>1986</v>
      </c>
      <c r="AY92" s="275">
        <v>3867</v>
      </c>
      <c r="AZ92" s="273">
        <v>35.4</v>
      </c>
      <c r="BA92" s="274">
        <v>32.200000000000003</v>
      </c>
      <c r="BB92" s="275">
        <v>33.799999999999997</v>
      </c>
      <c r="BC92" s="273">
        <v>1881</v>
      </c>
      <c r="BD92" s="274">
        <v>1986</v>
      </c>
      <c r="BE92" s="275">
        <v>3867</v>
      </c>
    </row>
    <row r="93" spans="1:57" x14ac:dyDescent="0.35">
      <c r="A93" t="s">
        <v>69</v>
      </c>
      <c r="B93" t="s">
        <v>314</v>
      </c>
      <c r="C93" t="s">
        <v>309</v>
      </c>
      <c r="D93" s="273">
        <v>58</v>
      </c>
      <c r="E93" s="274">
        <v>38</v>
      </c>
      <c r="F93" s="275">
        <v>48</v>
      </c>
      <c r="G93" s="273">
        <v>473</v>
      </c>
      <c r="H93" s="274">
        <v>503</v>
      </c>
      <c r="I93" s="275">
        <v>976</v>
      </c>
      <c r="J93" s="273">
        <v>61</v>
      </c>
      <c r="K93" s="274">
        <v>41</v>
      </c>
      <c r="L93" s="275">
        <v>51</v>
      </c>
      <c r="M93" s="273">
        <v>473</v>
      </c>
      <c r="N93" s="274">
        <v>503</v>
      </c>
      <c r="O93" s="275">
        <v>976</v>
      </c>
      <c r="P93" s="273">
        <v>32.299999999999997</v>
      </c>
      <c r="Q93" s="274">
        <v>29.3</v>
      </c>
      <c r="R93" s="275">
        <v>30.8</v>
      </c>
      <c r="S93" s="273">
        <v>473</v>
      </c>
      <c r="T93" s="274">
        <v>503</v>
      </c>
      <c r="U93" s="275">
        <v>976</v>
      </c>
      <c r="V93" s="273">
        <v>65</v>
      </c>
      <c r="W93" s="274">
        <v>47</v>
      </c>
      <c r="X93" s="275">
        <v>55</v>
      </c>
      <c r="Y93" s="273">
        <v>1698</v>
      </c>
      <c r="Z93" s="274">
        <v>1917</v>
      </c>
      <c r="AA93" s="275">
        <v>3615</v>
      </c>
      <c r="AB93" s="273">
        <v>69</v>
      </c>
      <c r="AC93" s="274">
        <v>52</v>
      </c>
      <c r="AD93" s="275">
        <v>60</v>
      </c>
      <c r="AE93" s="273">
        <v>1698</v>
      </c>
      <c r="AF93" s="274">
        <v>1917</v>
      </c>
      <c r="AG93" s="275">
        <v>3615</v>
      </c>
      <c r="AH93" s="273">
        <v>33.799999999999997</v>
      </c>
      <c r="AI93" s="274">
        <v>30.9</v>
      </c>
      <c r="AJ93" s="275">
        <v>32.299999999999997</v>
      </c>
      <c r="AK93" s="273">
        <v>1698</v>
      </c>
      <c r="AL93" s="274">
        <v>1917</v>
      </c>
      <c r="AM93" s="275">
        <v>3615</v>
      </c>
      <c r="AN93" s="273">
        <v>64</v>
      </c>
      <c r="AO93" s="274">
        <v>45</v>
      </c>
      <c r="AP93" s="275">
        <v>54</v>
      </c>
      <c r="AQ93" s="273">
        <v>2171</v>
      </c>
      <c r="AR93" s="274">
        <v>2420</v>
      </c>
      <c r="AS93" s="275">
        <v>4591</v>
      </c>
      <c r="AT93" s="273">
        <v>67</v>
      </c>
      <c r="AU93" s="274">
        <v>49</v>
      </c>
      <c r="AV93" s="275">
        <v>58</v>
      </c>
      <c r="AW93" s="273">
        <v>2171</v>
      </c>
      <c r="AX93" s="274">
        <v>2420</v>
      </c>
      <c r="AY93" s="275">
        <v>4591</v>
      </c>
      <c r="AZ93" s="273">
        <v>33.5</v>
      </c>
      <c r="BA93" s="274">
        <v>30.6</v>
      </c>
      <c r="BB93" s="275">
        <v>32</v>
      </c>
      <c r="BC93" s="273">
        <v>2171</v>
      </c>
      <c r="BD93" s="274">
        <v>2420</v>
      </c>
      <c r="BE93" s="275">
        <v>4591</v>
      </c>
    </row>
    <row r="94" spans="1:57" x14ac:dyDescent="0.35">
      <c r="A94" t="s">
        <v>71</v>
      </c>
      <c r="B94" t="s">
        <v>316</v>
      </c>
      <c r="C94" t="s">
        <v>309</v>
      </c>
      <c r="D94" s="273">
        <v>55</v>
      </c>
      <c r="E94" s="274">
        <v>37</v>
      </c>
      <c r="F94" s="275">
        <v>46</v>
      </c>
      <c r="G94" s="273">
        <v>207</v>
      </c>
      <c r="H94" s="274">
        <v>222</v>
      </c>
      <c r="I94" s="275">
        <v>429</v>
      </c>
      <c r="J94" s="273">
        <v>59</v>
      </c>
      <c r="K94" s="274">
        <v>43</v>
      </c>
      <c r="L94" s="275">
        <v>51</v>
      </c>
      <c r="M94" s="273">
        <v>207</v>
      </c>
      <c r="N94" s="274">
        <v>222</v>
      </c>
      <c r="O94" s="275">
        <v>429</v>
      </c>
      <c r="P94" s="273">
        <v>32.200000000000003</v>
      </c>
      <c r="Q94" s="274">
        <v>28.4</v>
      </c>
      <c r="R94" s="275">
        <v>30.2</v>
      </c>
      <c r="S94" s="273">
        <v>207</v>
      </c>
      <c r="T94" s="274">
        <v>222</v>
      </c>
      <c r="U94" s="275">
        <v>429</v>
      </c>
      <c r="V94" s="273">
        <v>76</v>
      </c>
      <c r="W94" s="274">
        <v>62</v>
      </c>
      <c r="X94" s="275">
        <v>69</v>
      </c>
      <c r="Y94" s="273">
        <v>1125</v>
      </c>
      <c r="Z94" s="274">
        <v>1129</v>
      </c>
      <c r="AA94" s="275">
        <v>2254</v>
      </c>
      <c r="AB94" s="273">
        <v>78</v>
      </c>
      <c r="AC94" s="274">
        <v>65</v>
      </c>
      <c r="AD94" s="275">
        <v>72</v>
      </c>
      <c r="AE94" s="273">
        <v>1125</v>
      </c>
      <c r="AF94" s="274">
        <v>1129</v>
      </c>
      <c r="AG94" s="275">
        <v>2254</v>
      </c>
      <c r="AH94" s="273">
        <v>36.9</v>
      </c>
      <c r="AI94" s="274">
        <v>34.4</v>
      </c>
      <c r="AJ94" s="275">
        <v>35.700000000000003</v>
      </c>
      <c r="AK94" s="273">
        <v>1125</v>
      </c>
      <c r="AL94" s="274">
        <v>1129</v>
      </c>
      <c r="AM94" s="275">
        <v>2254</v>
      </c>
      <c r="AN94" s="273">
        <v>72</v>
      </c>
      <c r="AO94" s="274">
        <v>58</v>
      </c>
      <c r="AP94" s="275">
        <v>65</v>
      </c>
      <c r="AQ94" s="273">
        <v>1332</v>
      </c>
      <c r="AR94" s="274">
        <v>1351</v>
      </c>
      <c r="AS94" s="275">
        <v>2683</v>
      </c>
      <c r="AT94" s="273">
        <v>75</v>
      </c>
      <c r="AU94" s="274">
        <v>62</v>
      </c>
      <c r="AV94" s="275">
        <v>68</v>
      </c>
      <c r="AW94" s="273">
        <v>1332</v>
      </c>
      <c r="AX94" s="274">
        <v>1351</v>
      </c>
      <c r="AY94" s="275">
        <v>2683</v>
      </c>
      <c r="AZ94" s="273">
        <v>36.200000000000003</v>
      </c>
      <c r="BA94" s="274">
        <v>33.4</v>
      </c>
      <c r="BB94" s="275">
        <v>34.799999999999997</v>
      </c>
      <c r="BC94" s="273">
        <v>1332</v>
      </c>
      <c r="BD94" s="274">
        <v>1351</v>
      </c>
      <c r="BE94" s="275">
        <v>2683</v>
      </c>
    </row>
    <row r="95" spans="1:57" x14ac:dyDescent="0.35">
      <c r="A95" t="s">
        <v>75</v>
      </c>
      <c r="B95" t="s">
        <v>320</v>
      </c>
      <c r="C95" t="s">
        <v>309</v>
      </c>
      <c r="D95" s="273">
        <v>51</v>
      </c>
      <c r="E95" s="274">
        <v>34</v>
      </c>
      <c r="F95" s="275">
        <v>42</v>
      </c>
      <c r="G95" s="273">
        <v>384</v>
      </c>
      <c r="H95" s="274">
        <v>393</v>
      </c>
      <c r="I95" s="275">
        <v>777</v>
      </c>
      <c r="J95" s="273">
        <v>56</v>
      </c>
      <c r="K95" s="274">
        <v>38</v>
      </c>
      <c r="L95" s="275">
        <v>47</v>
      </c>
      <c r="M95" s="273">
        <v>384</v>
      </c>
      <c r="N95" s="274">
        <v>393</v>
      </c>
      <c r="O95" s="275">
        <v>777</v>
      </c>
      <c r="P95" s="273">
        <v>31.2</v>
      </c>
      <c r="Q95" s="274">
        <v>28.4</v>
      </c>
      <c r="R95" s="275">
        <v>29.8</v>
      </c>
      <c r="S95" s="273">
        <v>384</v>
      </c>
      <c r="T95" s="274">
        <v>393</v>
      </c>
      <c r="U95" s="275">
        <v>777</v>
      </c>
      <c r="V95" s="273">
        <v>69</v>
      </c>
      <c r="W95" s="274">
        <v>53</v>
      </c>
      <c r="X95" s="275">
        <v>60</v>
      </c>
      <c r="Y95" s="273">
        <v>1382</v>
      </c>
      <c r="Z95" s="274">
        <v>1524</v>
      </c>
      <c r="AA95" s="275">
        <v>2906</v>
      </c>
      <c r="AB95" s="273">
        <v>72</v>
      </c>
      <c r="AC95" s="274">
        <v>58</v>
      </c>
      <c r="AD95" s="275">
        <v>64</v>
      </c>
      <c r="AE95" s="273">
        <v>1382</v>
      </c>
      <c r="AF95" s="274">
        <v>1524</v>
      </c>
      <c r="AG95" s="275">
        <v>2906</v>
      </c>
      <c r="AH95" s="273">
        <v>33.9</v>
      </c>
      <c r="AI95" s="274">
        <v>31.5</v>
      </c>
      <c r="AJ95" s="275">
        <v>32.6</v>
      </c>
      <c r="AK95" s="273">
        <v>1382</v>
      </c>
      <c r="AL95" s="274">
        <v>1524</v>
      </c>
      <c r="AM95" s="275">
        <v>2906</v>
      </c>
      <c r="AN95" s="273">
        <v>65</v>
      </c>
      <c r="AO95" s="274">
        <v>49</v>
      </c>
      <c r="AP95" s="275">
        <v>57</v>
      </c>
      <c r="AQ95" s="273">
        <v>1766</v>
      </c>
      <c r="AR95" s="274">
        <v>1917</v>
      </c>
      <c r="AS95" s="275">
        <v>3683</v>
      </c>
      <c r="AT95" s="273">
        <v>69</v>
      </c>
      <c r="AU95" s="274">
        <v>54</v>
      </c>
      <c r="AV95" s="275">
        <v>61</v>
      </c>
      <c r="AW95" s="273">
        <v>1766</v>
      </c>
      <c r="AX95" s="274">
        <v>1917</v>
      </c>
      <c r="AY95" s="275">
        <v>3683</v>
      </c>
      <c r="AZ95" s="273">
        <v>33.299999999999997</v>
      </c>
      <c r="BA95" s="274">
        <v>30.9</v>
      </c>
      <c r="BB95" s="275">
        <v>32</v>
      </c>
      <c r="BC95" s="273">
        <v>1766</v>
      </c>
      <c r="BD95" s="274">
        <v>1917</v>
      </c>
      <c r="BE95" s="275">
        <v>3683</v>
      </c>
    </row>
    <row r="96" spans="1:57" x14ac:dyDescent="0.35">
      <c r="A96" t="s">
        <v>77</v>
      </c>
      <c r="B96" t="s">
        <v>322</v>
      </c>
      <c r="C96" t="s">
        <v>309</v>
      </c>
      <c r="D96" s="273">
        <v>59</v>
      </c>
      <c r="E96" s="274">
        <v>37</v>
      </c>
      <c r="F96" s="275">
        <v>48</v>
      </c>
      <c r="G96" s="273">
        <v>327</v>
      </c>
      <c r="H96" s="274">
        <v>371</v>
      </c>
      <c r="I96" s="275">
        <v>698</v>
      </c>
      <c r="J96" s="273">
        <v>62</v>
      </c>
      <c r="K96" s="274">
        <v>42</v>
      </c>
      <c r="L96" s="275">
        <v>51</v>
      </c>
      <c r="M96" s="273">
        <v>327</v>
      </c>
      <c r="N96" s="274">
        <v>371</v>
      </c>
      <c r="O96" s="275">
        <v>698</v>
      </c>
      <c r="P96" s="273">
        <v>32.799999999999997</v>
      </c>
      <c r="Q96" s="274">
        <v>30</v>
      </c>
      <c r="R96" s="275">
        <v>31.3</v>
      </c>
      <c r="S96" s="273">
        <v>327</v>
      </c>
      <c r="T96" s="274">
        <v>371</v>
      </c>
      <c r="U96" s="275">
        <v>698</v>
      </c>
      <c r="V96" s="273">
        <v>69</v>
      </c>
      <c r="W96" s="274">
        <v>54</v>
      </c>
      <c r="X96" s="275">
        <v>61</v>
      </c>
      <c r="Y96" s="273">
        <v>1235</v>
      </c>
      <c r="Z96" s="274">
        <v>1395</v>
      </c>
      <c r="AA96" s="275">
        <v>2630</v>
      </c>
      <c r="AB96" s="273">
        <v>71</v>
      </c>
      <c r="AC96" s="274">
        <v>57</v>
      </c>
      <c r="AD96" s="275">
        <v>63</v>
      </c>
      <c r="AE96" s="273">
        <v>1235</v>
      </c>
      <c r="AF96" s="274">
        <v>1395</v>
      </c>
      <c r="AG96" s="275">
        <v>2630</v>
      </c>
      <c r="AH96" s="273">
        <v>34.6</v>
      </c>
      <c r="AI96" s="274">
        <v>32.1</v>
      </c>
      <c r="AJ96" s="275">
        <v>33.299999999999997</v>
      </c>
      <c r="AK96" s="273">
        <v>1235</v>
      </c>
      <c r="AL96" s="274">
        <v>1395</v>
      </c>
      <c r="AM96" s="275">
        <v>2630</v>
      </c>
      <c r="AN96" s="273">
        <v>67</v>
      </c>
      <c r="AO96" s="274">
        <v>50</v>
      </c>
      <c r="AP96" s="275">
        <v>58</v>
      </c>
      <c r="AQ96" s="273">
        <v>1562</v>
      </c>
      <c r="AR96" s="274">
        <v>1766</v>
      </c>
      <c r="AS96" s="275">
        <v>3328</v>
      </c>
      <c r="AT96" s="273">
        <v>69</v>
      </c>
      <c r="AU96" s="274">
        <v>54</v>
      </c>
      <c r="AV96" s="275">
        <v>61</v>
      </c>
      <c r="AW96" s="273">
        <v>1562</v>
      </c>
      <c r="AX96" s="274">
        <v>1766</v>
      </c>
      <c r="AY96" s="275">
        <v>3328</v>
      </c>
      <c r="AZ96" s="273">
        <v>34.200000000000003</v>
      </c>
      <c r="BA96" s="274">
        <v>31.7</v>
      </c>
      <c r="BB96" s="275">
        <v>32.799999999999997</v>
      </c>
      <c r="BC96" s="273">
        <v>1562</v>
      </c>
      <c r="BD96" s="274">
        <v>1766</v>
      </c>
      <c r="BE96" s="275">
        <v>3328</v>
      </c>
    </row>
    <row r="97" spans="1:57" x14ac:dyDescent="0.35">
      <c r="A97" t="s">
        <v>40</v>
      </c>
      <c r="B97" t="s">
        <v>285</v>
      </c>
      <c r="C97" t="s">
        <v>408</v>
      </c>
      <c r="D97" s="273">
        <v>56</v>
      </c>
      <c r="E97" s="274">
        <v>35</v>
      </c>
      <c r="F97" s="275">
        <v>45</v>
      </c>
      <c r="G97" s="273">
        <v>713</v>
      </c>
      <c r="H97" s="274">
        <v>811</v>
      </c>
      <c r="I97" s="275">
        <v>1524</v>
      </c>
      <c r="J97" s="273">
        <v>61</v>
      </c>
      <c r="K97" s="274">
        <v>39</v>
      </c>
      <c r="L97" s="275">
        <v>49</v>
      </c>
      <c r="M97" s="273">
        <v>713</v>
      </c>
      <c r="N97" s="274">
        <v>811</v>
      </c>
      <c r="O97" s="275">
        <v>1524</v>
      </c>
      <c r="P97" s="273">
        <v>32.299999999999997</v>
      </c>
      <c r="Q97" s="274">
        <v>28.7</v>
      </c>
      <c r="R97" s="275">
        <v>30.4</v>
      </c>
      <c r="S97" s="273">
        <v>713</v>
      </c>
      <c r="T97" s="274">
        <v>811</v>
      </c>
      <c r="U97" s="275">
        <v>1524</v>
      </c>
      <c r="V97" s="273">
        <v>70</v>
      </c>
      <c r="W97" s="274">
        <v>53</v>
      </c>
      <c r="X97" s="275">
        <v>62</v>
      </c>
      <c r="Y97" s="273">
        <v>3237</v>
      </c>
      <c r="Z97" s="274">
        <v>3332</v>
      </c>
      <c r="AA97" s="275">
        <v>6569</v>
      </c>
      <c r="AB97" s="273">
        <v>74</v>
      </c>
      <c r="AC97" s="274">
        <v>57</v>
      </c>
      <c r="AD97" s="275">
        <v>65</v>
      </c>
      <c r="AE97" s="273">
        <v>3237</v>
      </c>
      <c r="AF97" s="274">
        <v>3332</v>
      </c>
      <c r="AG97" s="275">
        <v>6569</v>
      </c>
      <c r="AH97" s="273">
        <v>34.9</v>
      </c>
      <c r="AI97" s="274">
        <v>32.299999999999997</v>
      </c>
      <c r="AJ97" s="275">
        <v>33.6</v>
      </c>
      <c r="AK97" s="273">
        <v>3237</v>
      </c>
      <c r="AL97" s="274">
        <v>3332</v>
      </c>
      <c r="AM97" s="275">
        <v>6569</v>
      </c>
      <c r="AN97" s="273">
        <v>68</v>
      </c>
      <c r="AO97" s="274">
        <v>50</v>
      </c>
      <c r="AP97" s="275">
        <v>58</v>
      </c>
      <c r="AQ97" s="273">
        <v>3950</v>
      </c>
      <c r="AR97" s="274">
        <v>4143</v>
      </c>
      <c r="AS97" s="275">
        <v>8093</v>
      </c>
      <c r="AT97" s="273">
        <v>71</v>
      </c>
      <c r="AU97" s="274">
        <v>53</v>
      </c>
      <c r="AV97" s="275">
        <v>62</v>
      </c>
      <c r="AW97" s="273">
        <v>3950</v>
      </c>
      <c r="AX97" s="274">
        <v>4143</v>
      </c>
      <c r="AY97" s="275">
        <v>8093</v>
      </c>
      <c r="AZ97" s="273">
        <v>34.4</v>
      </c>
      <c r="BA97" s="274">
        <v>31.6</v>
      </c>
      <c r="BB97" s="275">
        <v>33</v>
      </c>
      <c r="BC97" s="273">
        <v>3950</v>
      </c>
      <c r="BD97" s="274">
        <v>4143</v>
      </c>
      <c r="BE97" s="275">
        <v>8093</v>
      </c>
    </row>
    <row r="98" spans="1:57" x14ac:dyDescent="0.35">
      <c r="A98" t="s">
        <v>41</v>
      </c>
      <c r="B98" t="s">
        <v>286</v>
      </c>
      <c r="C98" t="s">
        <v>408</v>
      </c>
      <c r="D98" s="273">
        <v>44</v>
      </c>
      <c r="E98" s="274">
        <v>36</v>
      </c>
      <c r="F98" s="275">
        <v>40</v>
      </c>
      <c r="G98" s="273">
        <v>231</v>
      </c>
      <c r="H98" s="274">
        <v>222</v>
      </c>
      <c r="I98" s="275">
        <v>453</v>
      </c>
      <c r="J98" s="273">
        <v>46</v>
      </c>
      <c r="K98" s="274">
        <v>40</v>
      </c>
      <c r="L98" s="275">
        <v>43</v>
      </c>
      <c r="M98" s="273">
        <v>231</v>
      </c>
      <c r="N98" s="274">
        <v>222</v>
      </c>
      <c r="O98" s="275">
        <v>453</v>
      </c>
      <c r="P98" s="273">
        <v>29.8</v>
      </c>
      <c r="Q98" s="274">
        <v>29.3</v>
      </c>
      <c r="R98" s="275">
        <v>29.6</v>
      </c>
      <c r="S98" s="273">
        <v>231</v>
      </c>
      <c r="T98" s="274">
        <v>222</v>
      </c>
      <c r="U98" s="275">
        <v>453</v>
      </c>
      <c r="V98" s="273">
        <v>75</v>
      </c>
      <c r="W98" s="274">
        <v>55</v>
      </c>
      <c r="X98" s="275">
        <v>65</v>
      </c>
      <c r="Y98" s="273">
        <v>1165</v>
      </c>
      <c r="Z98" s="274">
        <v>1221</v>
      </c>
      <c r="AA98" s="275">
        <v>2386</v>
      </c>
      <c r="AB98" s="273">
        <v>78</v>
      </c>
      <c r="AC98" s="274">
        <v>60</v>
      </c>
      <c r="AD98" s="275">
        <v>69</v>
      </c>
      <c r="AE98" s="273">
        <v>1165</v>
      </c>
      <c r="AF98" s="274">
        <v>1221</v>
      </c>
      <c r="AG98" s="275">
        <v>2386</v>
      </c>
      <c r="AH98" s="273">
        <v>35.4</v>
      </c>
      <c r="AI98" s="274">
        <v>32.799999999999997</v>
      </c>
      <c r="AJ98" s="275">
        <v>34.1</v>
      </c>
      <c r="AK98" s="273">
        <v>1165</v>
      </c>
      <c r="AL98" s="274">
        <v>1221</v>
      </c>
      <c r="AM98" s="275">
        <v>2386</v>
      </c>
      <c r="AN98" s="273">
        <v>70</v>
      </c>
      <c r="AO98" s="274">
        <v>52</v>
      </c>
      <c r="AP98" s="275">
        <v>61</v>
      </c>
      <c r="AQ98" s="273">
        <v>1396</v>
      </c>
      <c r="AR98" s="274">
        <v>1443</v>
      </c>
      <c r="AS98" s="275">
        <v>2839</v>
      </c>
      <c r="AT98" s="273">
        <v>73</v>
      </c>
      <c r="AU98" s="274">
        <v>57</v>
      </c>
      <c r="AV98" s="275">
        <v>64</v>
      </c>
      <c r="AW98" s="273">
        <v>1396</v>
      </c>
      <c r="AX98" s="274">
        <v>1443</v>
      </c>
      <c r="AY98" s="275">
        <v>2839</v>
      </c>
      <c r="AZ98" s="273">
        <v>34.4</v>
      </c>
      <c r="BA98" s="274">
        <v>32.299999999999997</v>
      </c>
      <c r="BB98" s="275">
        <v>33.299999999999997</v>
      </c>
      <c r="BC98" s="273">
        <v>1396</v>
      </c>
      <c r="BD98" s="274">
        <v>1443</v>
      </c>
      <c r="BE98" s="275">
        <v>2839</v>
      </c>
    </row>
    <row r="99" spans="1:57" x14ac:dyDescent="0.35">
      <c r="A99" t="s">
        <v>45</v>
      </c>
      <c r="B99" t="s">
        <v>290</v>
      </c>
      <c r="C99" t="s">
        <v>408</v>
      </c>
      <c r="D99" s="273">
        <v>58</v>
      </c>
      <c r="E99" s="274">
        <v>38</v>
      </c>
      <c r="F99" s="275">
        <v>47</v>
      </c>
      <c r="G99" s="273">
        <v>363</v>
      </c>
      <c r="H99" s="274">
        <v>427</v>
      </c>
      <c r="I99" s="275">
        <v>790</v>
      </c>
      <c r="J99" s="273">
        <v>61</v>
      </c>
      <c r="K99" s="274">
        <v>43</v>
      </c>
      <c r="L99" s="275">
        <v>51</v>
      </c>
      <c r="M99" s="273">
        <v>363</v>
      </c>
      <c r="N99" s="274">
        <v>427</v>
      </c>
      <c r="O99" s="275">
        <v>790</v>
      </c>
      <c r="P99" s="273">
        <v>32.799999999999997</v>
      </c>
      <c r="Q99" s="274">
        <v>29.8</v>
      </c>
      <c r="R99" s="275">
        <v>31.2</v>
      </c>
      <c r="S99" s="273">
        <v>363</v>
      </c>
      <c r="T99" s="274">
        <v>427</v>
      </c>
      <c r="U99" s="275">
        <v>790</v>
      </c>
      <c r="V99" s="273">
        <v>73</v>
      </c>
      <c r="W99" s="274">
        <v>57</v>
      </c>
      <c r="X99" s="275">
        <v>65</v>
      </c>
      <c r="Y99" s="273">
        <v>2282</v>
      </c>
      <c r="Z99" s="274">
        <v>2414</v>
      </c>
      <c r="AA99" s="275">
        <v>4696</v>
      </c>
      <c r="AB99" s="273">
        <v>76</v>
      </c>
      <c r="AC99" s="274">
        <v>60</v>
      </c>
      <c r="AD99" s="275">
        <v>68</v>
      </c>
      <c r="AE99" s="273">
        <v>2282</v>
      </c>
      <c r="AF99" s="274">
        <v>2414</v>
      </c>
      <c r="AG99" s="275">
        <v>4696</v>
      </c>
      <c r="AH99" s="273">
        <v>36.1</v>
      </c>
      <c r="AI99" s="274">
        <v>33.6</v>
      </c>
      <c r="AJ99" s="275">
        <v>34.799999999999997</v>
      </c>
      <c r="AK99" s="273">
        <v>2282</v>
      </c>
      <c r="AL99" s="274">
        <v>2414</v>
      </c>
      <c r="AM99" s="275">
        <v>4696</v>
      </c>
      <c r="AN99" s="273">
        <v>71</v>
      </c>
      <c r="AO99" s="274">
        <v>54</v>
      </c>
      <c r="AP99" s="275">
        <v>63</v>
      </c>
      <c r="AQ99" s="273">
        <v>2645</v>
      </c>
      <c r="AR99" s="274">
        <v>2841</v>
      </c>
      <c r="AS99" s="275">
        <v>5486</v>
      </c>
      <c r="AT99" s="273">
        <v>74</v>
      </c>
      <c r="AU99" s="274">
        <v>57</v>
      </c>
      <c r="AV99" s="275">
        <v>65</v>
      </c>
      <c r="AW99" s="273">
        <v>2645</v>
      </c>
      <c r="AX99" s="274">
        <v>2841</v>
      </c>
      <c r="AY99" s="275">
        <v>5486</v>
      </c>
      <c r="AZ99" s="273">
        <v>35.6</v>
      </c>
      <c r="BA99" s="274">
        <v>33.1</v>
      </c>
      <c r="BB99" s="275">
        <v>34.299999999999997</v>
      </c>
      <c r="BC99" s="273">
        <v>2645</v>
      </c>
      <c r="BD99" s="274">
        <v>2841</v>
      </c>
      <c r="BE99" s="275">
        <v>5486</v>
      </c>
    </row>
    <row r="100" spans="1:57" x14ac:dyDescent="0.35">
      <c r="A100" t="s">
        <v>46</v>
      </c>
      <c r="B100" t="s">
        <v>291</v>
      </c>
      <c r="C100" t="s">
        <v>408</v>
      </c>
      <c r="D100" s="273">
        <v>50</v>
      </c>
      <c r="E100" s="274">
        <v>31</v>
      </c>
      <c r="F100" s="275">
        <v>40</v>
      </c>
      <c r="G100" s="273">
        <v>969</v>
      </c>
      <c r="H100" s="274">
        <v>1038</v>
      </c>
      <c r="I100" s="275">
        <v>2007</v>
      </c>
      <c r="J100" s="273">
        <v>54</v>
      </c>
      <c r="K100" s="274">
        <v>35</v>
      </c>
      <c r="L100" s="275">
        <v>44</v>
      </c>
      <c r="M100" s="273">
        <v>969</v>
      </c>
      <c r="N100" s="274">
        <v>1038</v>
      </c>
      <c r="O100" s="275">
        <v>2007</v>
      </c>
      <c r="P100" s="273">
        <v>31.5</v>
      </c>
      <c r="Q100" s="274">
        <v>28.8</v>
      </c>
      <c r="R100" s="275">
        <v>30.1</v>
      </c>
      <c r="S100" s="273">
        <v>969</v>
      </c>
      <c r="T100" s="274">
        <v>1038</v>
      </c>
      <c r="U100" s="275">
        <v>2007</v>
      </c>
      <c r="V100" s="273">
        <v>72</v>
      </c>
      <c r="W100" s="274">
        <v>56</v>
      </c>
      <c r="X100" s="275">
        <v>64</v>
      </c>
      <c r="Y100" s="273">
        <v>3977</v>
      </c>
      <c r="Z100" s="274">
        <v>4132</v>
      </c>
      <c r="AA100" s="275">
        <v>8109</v>
      </c>
      <c r="AB100" s="273">
        <v>73</v>
      </c>
      <c r="AC100" s="274">
        <v>59</v>
      </c>
      <c r="AD100" s="275">
        <v>66</v>
      </c>
      <c r="AE100" s="273">
        <v>3977</v>
      </c>
      <c r="AF100" s="274">
        <v>4132</v>
      </c>
      <c r="AG100" s="275">
        <v>8109</v>
      </c>
      <c r="AH100" s="273">
        <v>35.799999999999997</v>
      </c>
      <c r="AI100" s="274">
        <v>33.200000000000003</v>
      </c>
      <c r="AJ100" s="275">
        <v>34.5</v>
      </c>
      <c r="AK100" s="273">
        <v>3977</v>
      </c>
      <c r="AL100" s="274">
        <v>4132</v>
      </c>
      <c r="AM100" s="275">
        <v>8109</v>
      </c>
      <c r="AN100" s="273">
        <v>68</v>
      </c>
      <c r="AO100" s="274">
        <v>51</v>
      </c>
      <c r="AP100" s="275">
        <v>59</v>
      </c>
      <c r="AQ100" s="273">
        <v>4946</v>
      </c>
      <c r="AR100" s="274">
        <v>5170</v>
      </c>
      <c r="AS100" s="275">
        <v>10116</v>
      </c>
      <c r="AT100" s="273">
        <v>70</v>
      </c>
      <c r="AU100" s="274">
        <v>54</v>
      </c>
      <c r="AV100" s="275">
        <v>62</v>
      </c>
      <c r="AW100" s="273">
        <v>4946</v>
      </c>
      <c r="AX100" s="274">
        <v>5170</v>
      </c>
      <c r="AY100" s="275">
        <v>10116</v>
      </c>
      <c r="AZ100" s="273">
        <v>35</v>
      </c>
      <c r="BA100" s="274">
        <v>32.299999999999997</v>
      </c>
      <c r="BB100" s="275">
        <v>33.6</v>
      </c>
      <c r="BC100" s="273">
        <v>4946</v>
      </c>
      <c r="BD100" s="274">
        <v>5170</v>
      </c>
      <c r="BE100" s="275">
        <v>10116</v>
      </c>
    </row>
    <row r="101" spans="1:57" x14ac:dyDescent="0.35">
      <c r="A101" t="s">
        <v>52</v>
      </c>
      <c r="B101" t="s">
        <v>297</v>
      </c>
      <c r="C101" t="s">
        <v>408</v>
      </c>
      <c r="D101" s="273">
        <v>52</v>
      </c>
      <c r="E101" s="274">
        <v>34</v>
      </c>
      <c r="F101" s="275">
        <v>43</v>
      </c>
      <c r="G101" s="273">
        <v>327</v>
      </c>
      <c r="H101" s="274">
        <v>325</v>
      </c>
      <c r="I101" s="275">
        <v>652</v>
      </c>
      <c r="J101" s="273">
        <v>56</v>
      </c>
      <c r="K101" s="274">
        <v>37</v>
      </c>
      <c r="L101" s="275">
        <v>46</v>
      </c>
      <c r="M101" s="273">
        <v>327</v>
      </c>
      <c r="N101" s="274">
        <v>325</v>
      </c>
      <c r="O101" s="275">
        <v>652</v>
      </c>
      <c r="P101" s="273">
        <v>31.7</v>
      </c>
      <c r="Q101" s="274">
        <v>28.6</v>
      </c>
      <c r="R101" s="275">
        <v>30.1</v>
      </c>
      <c r="S101" s="273">
        <v>327</v>
      </c>
      <c r="T101" s="274">
        <v>325</v>
      </c>
      <c r="U101" s="275">
        <v>652</v>
      </c>
      <c r="V101" s="273">
        <v>76</v>
      </c>
      <c r="W101" s="274">
        <v>57</v>
      </c>
      <c r="X101" s="275">
        <v>66</v>
      </c>
      <c r="Y101" s="273">
        <v>1736</v>
      </c>
      <c r="Z101" s="274">
        <v>1781</v>
      </c>
      <c r="AA101" s="275">
        <v>3517</v>
      </c>
      <c r="AB101" s="273">
        <v>78</v>
      </c>
      <c r="AC101" s="274">
        <v>59</v>
      </c>
      <c r="AD101" s="275">
        <v>68</v>
      </c>
      <c r="AE101" s="273">
        <v>1736</v>
      </c>
      <c r="AF101" s="274">
        <v>1781</v>
      </c>
      <c r="AG101" s="275">
        <v>3517</v>
      </c>
      <c r="AH101" s="273">
        <v>35.200000000000003</v>
      </c>
      <c r="AI101" s="274">
        <v>32.299999999999997</v>
      </c>
      <c r="AJ101" s="275">
        <v>33.799999999999997</v>
      </c>
      <c r="AK101" s="273">
        <v>1736</v>
      </c>
      <c r="AL101" s="274">
        <v>1781</v>
      </c>
      <c r="AM101" s="275">
        <v>3517</v>
      </c>
      <c r="AN101" s="273">
        <v>72</v>
      </c>
      <c r="AO101" s="274">
        <v>53</v>
      </c>
      <c r="AP101" s="275">
        <v>63</v>
      </c>
      <c r="AQ101" s="273">
        <v>2063</v>
      </c>
      <c r="AR101" s="274">
        <v>2106</v>
      </c>
      <c r="AS101" s="275">
        <v>4169</v>
      </c>
      <c r="AT101" s="273">
        <v>74</v>
      </c>
      <c r="AU101" s="274">
        <v>55</v>
      </c>
      <c r="AV101" s="275">
        <v>65</v>
      </c>
      <c r="AW101" s="273">
        <v>2063</v>
      </c>
      <c r="AX101" s="274">
        <v>2106</v>
      </c>
      <c r="AY101" s="275">
        <v>4169</v>
      </c>
      <c r="AZ101" s="273">
        <v>34.700000000000003</v>
      </c>
      <c r="BA101" s="274">
        <v>31.7</v>
      </c>
      <c r="BB101" s="275">
        <v>33.200000000000003</v>
      </c>
      <c r="BC101" s="273">
        <v>2063</v>
      </c>
      <c r="BD101" s="274">
        <v>2106</v>
      </c>
      <c r="BE101" s="275">
        <v>4169</v>
      </c>
    </row>
    <row r="102" spans="1:57" x14ac:dyDescent="0.35">
      <c r="A102" t="s">
        <v>94</v>
      </c>
      <c r="B102" t="s">
        <v>337</v>
      </c>
      <c r="C102" t="s">
        <v>338</v>
      </c>
      <c r="D102" s="273" t="s">
        <v>197</v>
      </c>
      <c r="E102" s="274" t="s">
        <v>197</v>
      </c>
      <c r="F102" s="275" t="s">
        <v>197</v>
      </c>
      <c r="G102" s="273" t="s">
        <v>197</v>
      </c>
      <c r="H102" s="274" t="s">
        <v>197</v>
      </c>
      <c r="I102" s="275">
        <v>5</v>
      </c>
      <c r="J102" s="273" t="s">
        <v>197</v>
      </c>
      <c r="K102" s="274" t="s">
        <v>197</v>
      </c>
      <c r="L102" s="275" t="s">
        <v>197</v>
      </c>
      <c r="M102" s="273" t="s">
        <v>197</v>
      </c>
      <c r="N102" s="274" t="s">
        <v>197</v>
      </c>
      <c r="O102" s="275">
        <v>5</v>
      </c>
      <c r="P102" s="273">
        <v>35.299999999999997</v>
      </c>
      <c r="Q102" s="274">
        <v>22.5</v>
      </c>
      <c r="R102" s="275">
        <v>30.2</v>
      </c>
      <c r="S102" s="273" t="s">
        <v>197</v>
      </c>
      <c r="T102" s="274" t="s">
        <v>197</v>
      </c>
      <c r="U102" s="275">
        <v>5</v>
      </c>
      <c r="V102" s="273">
        <v>83</v>
      </c>
      <c r="W102" s="274">
        <v>70</v>
      </c>
      <c r="X102" s="275">
        <v>77</v>
      </c>
      <c r="Y102" s="273">
        <v>24</v>
      </c>
      <c r="Z102" s="274">
        <v>20</v>
      </c>
      <c r="AA102" s="275">
        <v>44</v>
      </c>
      <c r="AB102" s="273">
        <v>83</v>
      </c>
      <c r="AC102" s="274">
        <v>70</v>
      </c>
      <c r="AD102" s="275">
        <v>77</v>
      </c>
      <c r="AE102" s="273">
        <v>24</v>
      </c>
      <c r="AF102" s="274">
        <v>20</v>
      </c>
      <c r="AG102" s="275">
        <v>44</v>
      </c>
      <c r="AH102" s="273">
        <v>37.299999999999997</v>
      </c>
      <c r="AI102" s="274">
        <v>35.6</v>
      </c>
      <c r="AJ102" s="275">
        <v>36.5</v>
      </c>
      <c r="AK102" s="273">
        <v>24</v>
      </c>
      <c r="AL102" s="274">
        <v>20</v>
      </c>
      <c r="AM102" s="275">
        <v>44</v>
      </c>
      <c r="AN102" s="273">
        <v>85</v>
      </c>
      <c r="AO102" s="274">
        <v>64</v>
      </c>
      <c r="AP102" s="275">
        <v>76</v>
      </c>
      <c r="AQ102" s="273">
        <v>27</v>
      </c>
      <c r="AR102" s="274">
        <v>22</v>
      </c>
      <c r="AS102" s="275">
        <v>49</v>
      </c>
      <c r="AT102" s="273">
        <v>85</v>
      </c>
      <c r="AU102" s="274">
        <v>64</v>
      </c>
      <c r="AV102" s="275">
        <v>76</v>
      </c>
      <c r="AW102" s="273">
        <v>27</v>
      </c>
      <c r="AX102" s="274">
        <v>22</v>
      </c>
      <c r="AY102" s="275">
        <v>49</v>
      </c>
      <c r="AZ102" s="273">
        <v>37.1</v>
      </c>
      <c r="BA102" s="274">
        <v>34.4</v>
      </c>
      <c r="BB102" s="275">
        <v>35.9</v>
      </c>
      <c r="BC102" s="273">
        <v>27</v>
      </c>
      <c r="BD102" s="274">
        <v>22</v>
      </c>
      <c r="BE102" s="275">
        <v>49</v>
      </c>
    </row>
    <row r="103" spans="1:57" x14ac:dyDescent="0.35">
      <c r="A103" t="s">
        <v>108</v>
      </c>
      <c r="B103" t="s">
        <v>353</v>
      </c>
      <c r="C103" t="s">
        <v>352</v>
      </c>
      <c r="D103" s="273">
        <v>67</v>
      </c>
      <c r="E103" s="274">
        <v>50</v>
      </c>
      <c r="F103" s="275">
        <v>57</v>
      </c>
      <c r="G103" s="273">
        <v>263</v>
      </c>
      <c r="H103" s="274">
        <v>304</v>
      </c>
      <c r="I103" s="275">
        <v>567</v>
      </c>
      <c r="J103" s="273">
        <v>68</v>
      </c>
      <c r="K103" s="274">
        <v>52</v>
      </c>
      <c r="L103" s="275">
        <v>59</v>
      </c>
      <c r="M103" s="273">
        <v>263</v>
      </c>
      <c r="N103" s="274">
        <v>304</v>
      </c>
      <c r="O103" s="275">
        <v>567</v>
      </c>
      <c r="P103" s="273">
        <v>33.299999999999997</v>
      </c>
      <c r="Q103" s="274">
        <v>31.3</v>
      </c>
      <c r="R103" s="275">
        <v>32.200000000000003</v>
      </c>
      <c r="S103" s="273">
        <v>263</v>
      </c>
      <c r="T103" s="274">
        <v>304</v>
      </c>
      <c r="U103" s="275">
        <v>567</v>
      </c>
      <c r="V103" s="273">
        <v>75</v>
      </c>
      <c r="W103" s="274">
        <v>58</v>
      </c>
      <c r="X103" s="275">
        <v>66</v>
      </c>
      <c r="Y103" s="273">
        <v>1471</v>
      </c>
      <c r="Z103" s="274">
        <v>1581</v>
      </c>
      <c r="AA103" s="275">
        <v>3052</v>
      </c>
      <c r="AB103" s="273">
        <v>77</v>
      </c>
      <c r="AC103" s="274">
        <v>62</v>
      </c>
      <c r="AD103" s="275">
        <v>69</v>
      </c>
      <c r="AE103" s="273">
        <v>1471</v>
      </c>
      <c r="AF103" s="274">
        <v>1581</v>
      </c>
      <c r="AG103" s="275">
        <v>3052</v>
      </c>
      <c r="AH103" s="273">
        <v>34.700000000000003</v>
      </c>
      <c r="AI103" s="274">
        <v>32.1</v>
      </c>
      <c r="AJ103" s="275">
        <v>33.299999999999997</v>
      </c>
      <c r="AK103" s="273">
        <v>1471</v>
      </c>
      <c r="AL103" s="274">
        <v>1581</v>
      </c>
      <c r="AM103" s="275">
        <v>3052</v>
      </c>
      <c r="AN103" s="273">
        <v>74</v>
      </c>
      <c r="AO103" s="274">
        <v>57</v>
      </c>
      <c r="AP103" s="275">
        <v>65</v>
      </c>
      <c r="AQ103" s="273">
        <v>1734</v>
      </c>
      <c r="AR103" s="274">
        <v>1885</v>
      </c>
      <c r="AS103" s="275">
        <v>3619</v>
      </c>
      <c r="AT103" s="273">
        <v>76</v>
      </c>
      <c r="AU103" s="274">
        <v>60</v>
      </c>
      <c r="AV103" s="275">
        <v>68</v>
      </c>
      <c r="AW103" s="273">
        <v>1734</v>
      </c>
      <c r="AX103" s="274">
        <v>1885</v>
      </c>
      <c r="AY103" s="275">
        <v>3619</v>
      </c>
      <c r="AZ103" s="273">
        <v>34.4</v>
      </c>
      <c r="BA103" s="274">
        <v>32</v>
      </c>
      <c r="BB103" s="275">
        <v>33.1</v>
      </c>
      <c r="BC103" s="273">
        <v>1734</v>
      </c>
      <c r="BD103" s="274">
        <v>1885</v>
      </c>
      <c r="BE103" s="275">
        <v>3619</v>
      </c>
    </row>
    <row r="104" spans="1:57" x14ac:dyDescent="0.35">
      <c r="A104" t="s">
        <v>109</v>
      </c>
      <c r="B104" t="s">
        <v>354</v>
      </c>
      <c r="C104" t="s">
        <v>352</v>
      </c>
      <c r="D104" s="273">
        <v>66</v>
      </c>
      <c r="E104" s="274">
        <v>47</v>
      </c>
      <c r="F104" s="275">
        <v>55</v>
      </c>
      <c r="G104" s="273">
        <v>296</v>
      </c>
      <c r="H104" s="274">
        <v>348</v>
      </c>
      <c r="I104" s="275">
        <v>644</v>
      </c>
      <c r="J104" s="273">
        <v>67</v>
      </c>
      <c r="K104" s="274">
        <v>49</v>
      </c>
      <c r="L104" s="275">
        <v>57</v>
      </c>
      <c r="M104" s="273">
        <v>296</v>
      </c>
      <c r="N104" s="274">
        <v>348</v>
      </c>
      <c r="O104" s="275">
        <v>644</v>
      </c>
      <c r="P104" s="273">
        <v>33.799999999999997</v>
      </c>
      <c r="Q104" s="274">
        <v>31.2</v>
      </c>
      <c r="R104" s="275">
        <v>32.4</v>
      </c>
      <c r="S104" s="273">
        <v>296</v>
      </c>
      <c r="T104" s="274">
        <v>348</v>
      </c>
      <c r="U104" s="275">
        <v>644</v>
      </c>
      <c r="V104" s="273">
        <v>76</v>
      </c>
      <c r="W104" s="274">
        <v>61</v>
      </c>
      <c r="X104" s="275">
        <v>69</v>
      </c>
      <c r="Y104" s="273">
        <v>1908</v>
      </c>
      <c r="Z104" s="274">
        <v>1888</v>
      </c>
      <c r="AA104" s="275">
        <v>3796</v>
      </c>
      <c r="AB104" s="273">
        <v>77</v>
      </c>
      <c r="AC104" s="274">
        <v>62</v>
      </c>
      <c r="AD104" s="275">
        <v>70</v>
      </c>
      <c r="AE104" s="273">
        <v>1908</v>
      </c>
      <c r="AF104" s="274">
        <v>1888</v>
      </c>
      <c r="AG104" s="275">
        <v>3796</v>
      </c>
      <c r="AH104" s="273">
        <v>36.700000000000003</v>
      </c>
      <c r="AI104" s="274">
        <v>34.1</v>
      </c>
      <c r="AJ104" s="275">
        <v>35.4</v>
      </c>
      <c r="AK104" s="273">
        <v>1908</v>
      </c>
      <c r="AL104" s="274">
        <v>1888</v>
      </c>
      <c r="AM104" s="275">
        <v>3796</v>
      </c>
      <c r="AN104" s="273">
        <v>75</v>
      </c>
      <c r="AO104" s="274">
        <v>59</v>
      </c>
      <c r="AP104" s="275">
        <v>67</v>
      </c>
      <c r="AQ104" s="273">
        <v>2204</v>
      </c>
      <c r="AR104" s="274">
        <v>2236</v>
      </c>
      <c r="AS104" s="275">
        <v>4440</v>
      </c>
      <c r="AT104" s="273">
        <v>76</v>
      </c>
      <c r="AU104" s="274">
        <v>60</v>
      </c>
      <c r="AV104" s="275">
        <v>68</v>
      </c>
      <c r="AW104" s="273">
        <v>2204</v>
      </c>
      <c r="AX104" s="274">
        <v>2236</v>
      </c>
      <c r="AY104" s="275">
        <v>4440</v>
      </c>
      <c r="AZ104" s="273">
        <v>36.299999999999997</v>
      </c>
      <c r="BA104" s="274">
        <v>33.6</v>
      </c>
      <c r="BB104" s="275">
        <v>35</v>
      </c>
      <c r="BC104" s="273">
        <v>2204</v>
      </c>
      <c r="BD104" s="274">
        <v>2236</v>
      </c>
      <c r="BE104" s="275">
        <v>4440</v>
      </c>
    </row>
    <row r="105" spans="1:57" x14ac:dyDescent="0.35">
      <c r="A105" t="s">
        <v>110</v>
      </c>
      <c r="B105" t="s">
        <v>355</v>
      </c>
      <c r="C105" t="s">
        <v>352</v>
      </c>
      <c r="D105" s="273">
        <v>76</v>
      </c>
      <c r="E105" s="274">
        <v>56</v>
      </c>
      <c r="F105" s="275">
        <v>65</v>
      </c>
      <c r="G105" s="273">
        <v>154</v>
      </c>
      <c r="H105" s="274">
        <v>199</v>
      </c>
      <c r="I105" s="275">
        <v>353</v>
      </c>
      <c r="J105" s="273">
        <v>76</v>
      </c>
      <c r="K105" s="274">
        <v>57</v>
      </c>
      <c r="L105" s="275">
        <v>65</v>
      </c>
      <c r="M105" s="273">
        <v>154</v>
      </c>
      <c r="N105" s="274">
        <v>199</v>
      </c>
      <c r="O105" s="275">
        <v>353</v>
      </c>
      <c r="P105" s="273">
        <v>35.9</v>
      </c>
      <c r="Q105" s="274">
        <v>31.6</v>
      </c>
      <c r="R105" s="275">
        <v>33.5</v>
      </c>
      <c r="S105" s="273">
        <v>154</v>
      </c>
      <c r="T105" s="274">
        <v>199</v>
      </c>
      <c r="U105" s="275">
        <v>353</v>
      </c>
      <c r="V105" s="273">
        <v>83</v>
      </c>
      <c r="W105" s="274">
        <v>70</v>
      </c>
      <c r="X105" s="275">
        <v>77</v>
      </c>
      <c r="Y105" s="273">
        <v>1460</v>
      </c>
      <c r="Z105" s="274">
        <v>1514</v>
      </c>
      <c r="AA105" s="275">
        <v>2974</v>
      </c>
      <c r="AB105" s="273">
        <v>84</v>
      </c>
      <c r="AC105" s="274">
        <v>71</v>
      </c>
      <c r="AD105" s="275">
        <v>78</v>
      </c>
      <c r="AE105" s="273">
        <v>1460</v>
      </c>
      <c r="AF105" s="274">
        <v>1514</v>
      </c>
      <c r="AG105" s="275">
        <v>2974</v>
      </c>
      <c r="AH105" s="273">
        <v>37.4</v>
      </c>
      <c r="AI105" s="274">
        <v>35.200000000000003</v>
      </c>
      <c r="AJ105" s="275">
        <v>36.299999999999997</v>
      </c>
      <c r="AK105" s="273">
        <v>1460</v>
      </c>
      <c r="AL105" s="274">
        <v>1514</v>
      </c>
      <c r="AM105" s="275">
        <v>2974</v>
      </c>
      <c r="AN105" s="273">
        <v>83</v>
      </c>
      <c r="AO105" s="274">
        <v>68</v>
      </c>
      <c r="AP105" s="275">
        <v>75</v>
      </c>
      <c r="AQ105" s="273">
        <v>1614</v>
      </c>
      <c r="AR105" s="274">
        <v>1713</v>
      </c>
      <c r="AS105" s="275">
        <v>3327</v>
      </c>
      <c r="AT105" s="273">
        <v>83</v>
      </c>
      <c r="AU105" s="274">
        <v>70</v>
      </c>
      <c r="AV105" s="275">
        <v>76</v>
      </c>
      <c r="AW105" s="273">
        <v>1614</v>
      </c>
      <c r="AX105" s="274">
        <v>1713</v>
      </c>
      <c r="AY105" s="275">
        <v>3327</v>
      </c>
      <c r="AZ105" s="273">
        <v>37.299999999999997</v>
      </c>
      <c r="BA105" s="274">
        <v>34.799999999999997</v>
      </c>
      <c r="BB105" s="275">
        <v>36</v>
      </c>
      <c r="BC105" s="273">
        <v>1614</v>
      </c>
      <c r="BD105" s="274">
        <v>1713</v>
      </c>
      <c r="BE105" s="275">
        <v>3327</v>
      </c>
    </row>
    <row r="106" spans="1:57" x14ac:dyDescent="0.35">
      <c r="A106" t="s">
        <v>111</v>
      </c>
      <c r="B106" t="s">
        <v>356</v>
      </c>
      <c r="C106" t="s">
        <v>352</v>
      </c>
      <c r="D106" s="273">
        <v>66</v>
      </c>
      <c r="E106" s="274">
        <v>46</v>
      </c>
      <c r="F106" s="275">
        <v>55</v>
      </c>
      <c r="G106" s="273">
        <v>222</v>
      </c>
      <c r="H106" s="274">
        <v>251</v>
      </c>
      <c r="I106" s="275">
        <v>473</v>
      </c>
      <c r="J106" s="273">
        <v>69</v>
      </c>
      <c r="K106" s="274">
        <v>49</v>
      </c>
      <c r="L106" s="275">
        <v>59</v>
      </c>
      <c r="M106" s="273">
        <v>222</v>
      </c>
      <c r="N106" s="274">
        <v>251</v>
      </c>
      <c r="O106" s="275">
        <v>473</v>
      </c>
      <c r="P106" s="273">
        <v>33.9</v>
      </c>
      <c r="Q106" s="274">
        <v>30.8</v>
      </c>
      <c r="R106" s="275">
        <v>32.200000000000003</v>
      </c>
      <c r="S106" s="273">
        <v>222</v>
      </c>
      <c r="T106" s="274">
        <v>251</v>
      </c>
      <c r="U106" s="275">
        <v>473</v>
      </c>
      <c r="V106" s="273">
        <v>65</v>
      </c>
      <c r="W106" s="274">
        <v>53</v>
      </c>
      <c r="X106" s="275">
        <v>59</v>
      </c>
      <c r="Y106" s="273">
        <v>1688</v>
      </c>
      <c r="Z106" s="274">
        <v>1791</v>
      </c>
      <c r="AA106" s="275">
        <v>3479</v>
      </c>
      <c r="AB106" s="273">
        <v>70</v>
      </c>
      <c r="AC106" s="274">
        <v>58</v>
      </c>
      <c r="AD106" s="275">
        <v>64</v>
      </c>
      <c r="AE106" s="273">
        <v>1688</v>
      </c>
      <c r="AF106" s="274">
        <v>1791</v>
      </c>
      <c r="AG106" s="275">
        <v>3479</v>
      </c>
      <c r="AH106" s="273">
        <v>34.700000000000003</v>
      </c>
      <c r="AI106" s="274">
        <v>32.4</v>
      </c>
      <c r="AJ106" s="275">
        <v>33.5</v>
      </c>
      <c r="AK106" s="273">
        <v>1688</v>
      </c>
      <c r="AL106" s="274">
        <v>1791</v>
      </c>
      <c r="AM106" s="275">
        <v>3479</v>
      </c>
      <c r="AN106" s="273">
        <v>65</v>
      </c>
      <c r="AO106" s="274">
        <v>52</v>
      </c>
      <c r="AP106" s="275">
        <v>59</v>
      </c>
      <c r="AQ106" s="273">
        <v>1910</v>
      </c>
      <c r="AR106" s="274">
        <v>2042</v>
      </c>
      <c r="AS106" s="275">
        <v>3952</v>
      </c>
      <c r="AT106" s="273">
        <v>70</v>
      </c>
      <c r="AU106" s="274">
        <v>57</v>
      </c>
      <c r="AV106" s="275">
        <v>63</v>
      </c>
      <c r="AW106" s="273">
        <v>1910</v>
      </c>
      <c r="AX106" s="274">
        <v>2042</v>
      </c>
      <c r="AY106" s="275">
        <v>3952</v>
      </c>
      <c r="AZ106" s="273">
        <v>34.6</v>
      </c>
      <c r="BA106" s="274">
        <v>32.200000000000003</v>
      </c>
      <c r="BB106" s="275">
        <v>33.299999999999997</v>
      </c>
      <c r="BC106" s="273">
        <v>1910</v>
      </c>
      <c r="BD106" s="274">
        <v>2042</v>
      </c>
      <c r="BE106" s="275">
        <v>3952</v>
      </c>
    </row>
    <row r="107" spans="1:57" x14ac:dyDescent="0.35">
      <c r="A107" t="s">
        <v>112</v>
      </c>
      <c r="B107" t="s">
        <v>357</v>
      </c>
      <c r="C107" t="s">
        <v>352</v>
      </c>
      <c r="D107" s="273">
        <v>60</v>
      </c>
      <c r="E107" s="274">
        <v>41</v>
      </c>
      <c r="F107" s="275">
        <v>50</v>
      </c>
      <c r="G107" s="273">
        <v>215</v>
      </c>
      <c r="H107" s="274">
        <v>238</v>
      </c>
      <c r="I107" s="275">
        <v>453</v>
      </c>
      <c r="J107" s="273">
        <v>62</v>
      </c>
      <c r="K107" s="274">
        <v>44</v>
      </c>
      <c r="L107" s="275">
        <v>53</v>
      </c>
      <c r="M107" s="273">
        <v>215</v>
      </c>
      <c r="N107" s="274">
        <v>238</v>
      </c>
      <c r="O107" s="275">
        <v>453</v>
      </c>
      <c r="P107" s="273">
        <v>32.799999999999997</v>
      </c>
      <c r="Q107" s="274">
        <v>29.9</v>
      </c>
      <c r="R107" s="275">
        <v>31.3</v>
      </c>
      <c r="S107" s="273">
        <v>215</v>
      </c>
      <c r="T107" s="274">
        <v>238</v>
      </c>
      <c r="U107" s="275">
        <v>453</v>
      </c>
      <c r="V107" s="273">
        <v>83</v>
      </c>
      <c r="W107" s="274">
        <v>68</v>
      </c>
      <c r="X107" s="275">
        <v>75</v>
      </c>
      <c r="Y107" s="273">
        <v>1804</v>
      </c>
      <c r="Z107" s="274">
        <v>1949</v>
      </c>
      <c r="AA107" s="275">
        <v>3753</v>
      </c>
      <c r="AB107" s="273">
        <v>83</v>
      </c>
      <c r="AC107" s="274">
        <v>70</v>
      </c>
      <c r="AD107" s="275">
        <v>76</v>
      </c>
      <c r="AE107" s="273">
        <v>1804</v>
      </c>
      <c r="AF107" s="274">
        <v>1949</v>
      </c>
      <c r="AG107" s="275">
        <v>3753</v>
      </c>
      <c r="AH107" s="273">
        <v>36.9</v>
      </c>
      <c r="AI107" s="274">
        <v>34.5</v>
      </c>
      <c r="AJ107" s="275">
        <v>35.700000000000003</v>
      </c>
      <c r="AK107" s="273">
        <v>1804</v>
      </c>
      <c r="AL107" s="274">
        <v>1949</v>
      </c>
      <c r="AM107" s="275">
        <v>3753</v>
      </c>
      <c r="AN107" s="273">
        <v>80</v>
      </c>
      <c r="AO107" s="274">
        <v>65</v>
      </c>
      <c r="AP107" s="275">
        <v>72</v>
      </c>
      <c r="AQ107" s="273">
        <v>2019</v>
      </c>
      <c r="AR107" s="274">
        <v>2187</v>
      </c>
      <c r="AS107" s="275">
        <v>4206</v>
      </c>
      <c r="AT107" s="273">
        <v>81</v>
      </c>
      <c r="AU107" s="274">
        <v>67</v>
      </c>
      <c r="AV107" s="275">
        <v>74</v>
      </c>
      <c r="AW107" s="273">
        <v>2019</v>
      </c>
      <c r="AX107" s="274">
        <v>2187</v>
      </c>
      <c r="AY107" s="275">
        <v>4206</v>
      </c>
      <c r="AZ107" s="273">
        <v>36.5</v>
      </c>
      <c r="BA107" s="274">
        <v>34</v>
      </c>
      <c r="BB107" s="275">
        <v>35.200000000000003</v>
      </c>
      <c r="BC107" s="273">
        <v>2019</v>
      </c>
      <c r="BD107" s="274">
        <v>2187</v>
      </c>
      <c r="BE107" s="275">
        <v>4206</v>
      </c>
    </row>
    <row r="108" spans="1:57" x14ac:dyDescent="0.35">
      <c r="A108" t="s">
        <v>93</v>
      </c>
      <c r="B108" t="s">
        <v>339</v>
      </c>
      <c r="C108" t="s">
        <v>338</v>
      </c>
      <c r="D108" s="273">
        <v>58</v>
      </c>
      <c r="E108" s="274">
        <v>43</v>
      </c>
      <c r="F108" s="275">
        <v>50</v>
      </c>
      <c r="G108" s="273">
        <v>183</v>
      </c>
      <c r="H108" s="274">
        <v>223</v>
      </c>
      <c r="I108" s="275">
        <v>406</v>
      </c>
      <c r="J108" s="273">
        <v>62</v>
      </c>
      <c r="K108" s="274">
        <v>46</v>
      </c>
      <c r="L108" s="275">
        <v>53</v>
      </c>
      <c r="M108" s="273">
        <v>183</v>
      </c>
      <c r="N108" s="274">
        <v>223</v>
      </c>
      <c r="O108" s="275">
        <v>406</v>
      </c>
      <c r="P108" s="273">
        <v>33.1</v>
      </c>
      <c r="Q108" s="274">
        <v>30.5</v>
      </c>
      <c r="R108" s="275">
        <v>31.7</v>
      </c>
      <c r="S108" s="273">
        <v>183</v>
      </c>
      <c r="T108" s="274">
        <v>223</v>
      </c>
      <c r="U108" s="275">
        <v>406</v>
      </c>
      <c r="V108" s="273">
        <v>70</v>
      </c>
      <c r="W108" s="274">
        <v>56</v>
      </c>
      <c r="X108" s="275">
        <v>63</v>
      </c>
      <c r="Y108" s="273">
        <v>656</v>
      </c>
      <c r="Z108" s="274">
        <v>714</v>
      </c>
      <c r="AA108" s="275">
        <v>1370</v>
      </c>
      <c r="AB108" s="273">
        <v>72</v>
      </c>
      <c r="AC108" s="274">
        <v>60</v>
      </c>
      <c r="AD108" s="275">
        <v>66</v>
      </c>
      <c r="AE108" s="273">
        <v>656</v>
      </c>
      <c r="AF108" s="274">
        <v>714</v>
      </c>
      <c r="AG108" s="275">
        <v>1370</v>
      </c>
      <c r="AH108" s="273">
        <v>35.799999999999997</v>
      </c>
      <c r="AI108" s="274">
        <v>33.700000000000003</v>
      </c>
      <c r="AJ108" s="275">
        <v>34.700000000000003</v>
      </c>
      <c r="AK108" s="273">
        <v>656</v>
      </c>
      <c r="AL108" s="274">
        <v>714</v>
      </c>
      <c r="AM108" s="275">
        <v>1370</v>
      </c>
      <c r="AN108" s="273">
        <v>67</v>
      </c>
      <c r="AO108" s="274">
        <v>53</v>
      </c>
      <c r="AP108" s="275">
        <v>60</v>
      </c>
      <c r="AQ108" s="273">
        <v>839</v>
      </c>
      <c r="AR108" s="274">
        <v>937</v>
      </c>
      <c r="AS108" s="275">
        <v>1776</v>
      </c>
      <c r="AT108" s="273">
        <v>70</v>
      </c>
      <c r="AU108" s="274">
        <v>56</v>
      </c>
      <c r="AV108" s="275">
        <v>63</v>
      </c>
      <c r="AW108" s="273">
        <v>839</v>
      </c>
      <c r="AX108" s="274">
        <v>937</v>
      </c>
      <c r="AY108" s="275">
        <v>1776</v>
      </c>
      <c r="AZ108" s="273">
        <v>35.200000000000003</v>
      </c>
      <c r="BA108" s="274">
        <v>32.9</v>
      </c>
      <c r="BB108" s="275">
        <v>34</v>
      </c>
      <c r="BC108" s="273">
        <v>839</v>
      </c>
      <c r="BD108" s="274">
        <v>937</v>
      </c>
      <c r="BE108" s="275">
        <v>1776</v>
      </c>
    </row>
    <row r="109" spans="1:57" x14ac:dyDescent="0.35">
      <c r="A109" t="s">
        <v>113</v>
      </c>
      <c r="B109" t="s">
        <v>358</v>
      </c>
      <c r="C109" t="s">
        <v>352</v>
      </c>
      <c r="D109" s="273">
        <v>64</v>
      </c>
      <c r="E109" s="274">
        <v>41</v>
      </c>
      <c r="F109" s="275">
        <v>51</v>
      </c>
      <c r="G109" s="273">
        <v>485</v>
      </c>
      <c r="H109" s="274">
        <v>547</v>
      </c>
      <c r="I109" s="275">
        <v>1032</v>
      </c>
      <c r="J109" s="273">
        <v>65</v>
      </c>
      <c r="K109" s="274">
        <v>45</v>
      </c>
      <c r="L109" s="275">
        <v>54</v>
      </c>
      <c r="M109" s="273">
        <v>485</v>
      </c>
      <c r="N109" s="274">
        <v>547</v>
      </c>
      <c r="O109" s="275">
        <v>1032</v>
      </c>
      <c r="P109" s="273">
        <v>33</v>
      </c>
      <c r="Q109" s="274">
        <v>30.2</v>
      </c>
      <c r="R109" s="275">
        <v>31.5</v>
      </c>
      <c r="S109" s="273">
        <v>485</v>
      </c>
      <c r="T109" s="274">
        <v>547</v>
      </c>
      <c r="U109" s="275">
        <v>1032</v>
      </c>
      <c r="V109" s="273">
        <v>72</v>
      </c>
      <c r="W109" s="274">
        <v>58</v>
      </c>
      <c r="X109" s="275">
        <v>65</v>
      </c>
      <c r="Y109" s="273">
        <v>1987</v>
      </c>
      <c r="Z109" s="274">
        <v>2024</v>
      </c>
      <c r="AA109" s="275">
        <v>4011</v>
      </c>
      <c r="AB109" s="273">
        <v>74</v>
      </c>
      <c r="AC109" s="274">
        <v>61</v>
      </c>
      <c r="AD109" s="275">
        <v>67</v>
      </c>
      <c r="AE109" s="273">
        <v>1987</v>
      </c>
      <c r="AF109" s="274">
        <v>2024</v>
      </c>
      <c r="AG109" s="275">
        <v>4011</v>
      </c>
      <c r="AH109" s="273">
        <v>35.200000000000003</v>
      </c>
      <c r="AI109" s="274">
        <v>32.799999999999997</v>
      </c>
      <c r="AJ109" s="275">
        <v>34</v>
      </c>
      <c r="AK109" s="273">
        <v>1987</v>
      </c>
      <c r="AL109" s="274">
        <v>2024</v>
      </c>
      <c r="AM109" s="275">
        <v>4011</v>
      </c>
      <c r="AN109" s="273">
        <v>70</v>
      </c>
      <c r="AO109" s="274">
        <v>54</v>
      </c>
      <c r="AP109" s="275">
        <v>62</v>
      </c>
      <c r="AQ109" s="273">
        <v>2472</v>
      </c>
      <c r="AR109" s="274">
        <v>2571</v>
      </c>
      <c r="AS109" s="275">
        <v>5043</v>
      </c>
      <c r="AT109" s="273">
        <v>72</v>
      </c>
      <c r="AU109" s="274">
        <v>57</v>
      </c>
      <c r="AV109" s="275">
        <v>65</v>
      </c>
      <c r="AW109" s="273">
        <v>2472</v>
      </c>
      <c r="AX109" s="274">
        <v>2571</v>
      </c>
      <c r="AY109" s="275">
        <v>5043</v>
      </c>
      <c r="AZ109" s="273">
        <v>34.799999999999997</v>
      </c>
      <c r="BA109" s="274">
        <v>32.200000000000003</v>
      </c>
      <c r="BB109" s="275">
        <v>33.5</v>
      </c>
      <c r="BC109" s="273">
        <v>2472</v>
      </c>
      <c r="BD109" s="274">
        <v>2571</v>
      </c>
      <c r="BE109" s="275">
        <v>5043</v>
      </c>
    </row>
    <row r="110" spans="1:57" x14ac:dyDescent="0.35">
      <c r="A110" t="s">
        <v>114</v>
      </c>
      <c r="B110" t="s">
        <v>359</v>
      </c>
      <c r="C110" t="s">
        <v>352</v>
      </c>
      <c r="D110" s="273">
        <v>68</v>
      </c>
      <c r="E110" s="274">
        <v>49</v>
      </c>
      <c r="F110" s="275">
        <v>59</v>
      </c>
      <c r="G110" s="273">
        <v>315</v>
      </c>
      <c r="H110" s="274">
        <v>296</v>
      </c>
      <c r="I110" s="275">
        <v>611</v>
      </c>
      <c r="J110" s="273">
        <v>70</v>
      </c>
      <c r="K110" s="274">
        <v>50</v>
      </c>
      <c r="L110" s="275">
        <v>61</v>
      </c>
      <c r="M110" s="273">
        <v>315</v>
      </c>
      <c r="N110" s="274">
        <v>296</v>
      </c>
      <c r="O110" s="275">
        <v>611</v>
      </c>
      <c r="P110" s="273">
        <v>34.5</v>
      </c>
      <c r="Q110" s="274">
        <v>32</v>
      </c>
      <c r="R110" s="275">
        <v>33.299999999999997</v>
      </c>
      <c r="S110" s="273">
        <v>315</v>
      </c>
      <c r="T110" s="274">
        <v>296</v>
      </c>
      <c r="U110" s="275">
        <v>611</v>
      </c>
      <c r="V110" s="273">
        <v>78</v>
      </c>
      <c r="W110" s="274">
        <v>62</v>
      </c>
      <c r="X110" s="275">
        <v>69</v>
      </c>
      <c r="Y110" s="273">
        <v>1969</v>
      </c>
      <c r="Z110" s="274">
        <v>2123</v>
      </c>
      <c r="AA110" s="275">
        <v>4092</v>
      </c>
      <c r="AB110" s="273">
        <v>79</v>
      </c>
      <c r="AC110" s="274">
        <v>64</v>
      </c>
      <c r="AD110" s="275">
        <v>71</v>
      </c>
      <c r="AE110" s="273">
        <v>1969</v>
      </c>
      <c r="AF110" s="274">
        <v>2123</v>
      </c>
      <c r="AG110" s="275">
        <v>4092</v>
      </c>
      <c r="AH110" s="273">
        <v>37.299999999999997</v>
      </c>
      <c r="AI110" s="274">
        <v>34.6</v>
      </c>
      <c r="AJ110" s="275">
        <v>35.9</v>
      </c>
      <c r="AK110" s="273">
        <v>1969</v>
      </c>
      <c r="AL110" s="274">
        <v>2123</v>
      </c>
      <c r="AM110" s="275">
        <v>4092</v>
      </c>
      <c r="AN110" s="273">
        <v>76</v>
      </c>
      <c r="AO110" s="274">
        <v>60</v>
      </c>
      <c r="AP110" s="275">
        <v>68</v>
      </c>
      <c r="AQ110" s="273">
        <v>2284</v>
      </c>
      <c r="AR110" s="274">
        <v>2419</v>
      </c>
      <c r="AS110" s="275">
        <v>4703</v>
      </c>
      <c r="AT110" s="273">
        <v>78</v>
      </c>
      <c r="AU110" s="274">
        <v>62</v>
      </c>
      <c r="AV110" s="275">
        <v>70</v>
      </c>
      <c r="AW110" s="273">
        <v>2284</v>
      </c>
      <c r="AX110" s="274">
        <v>2419</v>
      </c>
      <c r="AY110" s="275">
        <v>4703</v>
      </c>
      <c r="AZ110" s="273">
        <v>36.9</v>
      </c>
      <c r="BA110" s="274">
        <v>34.299999999999997</v>
      </c>
      <c r="BB110" s="275">
        <v>35.5</v>
      </c>
      <c r="BC110" s="273">
        <v>2284</v>
      </c>
      <c r="BD110" s="274">
        <v>2419</v>
      </c>
      <c r="BE110" s="275">
        <v>4703</v>
      </c>
    </row>
    <row r="111" spans="1:57" x14ac:dyDescent="0.35">
      <c r="A111" t="s">
        <v>115</v>
      </c>
      <c r="B111" t="s">
        <v>360</v>
      </c>
      <c r="C111" t="s">
        <v>352</v>
      </c>
      <c r="D111" s="273">
        <v>63</v>
      </c>
      <c r="E111" s="274">
        <v>46</v>
      </c>
      <c r="F111" s="275">
        <v>54</v>
      </c>
      <c r="G111" s="273">
        <v>449</v>
      </c>
      <c r="H111" s="274">
        <v>509</v>
      </c>
      <c r="I111" s="275">
        <v>958</v>
      </c>
      <c r="J111" s="273">
        <v>65</v>
      </c>
      <c r="K111" s="274">
        <v>47</v>
      </c>
      <c r="L111" s="275">
        <v>56</v>
      </c>
      <c r="M111" s="273">
        <v>449</v>
      </c>
      <c r="N111" s="274">
        <v>509</v>
      </c>
      <c r="O111" s="275">
        <v>958</v>
      </c>
      <c r="P111" s="273">
        <v>34.1</v>
      </c>
      <c r="Q111" s="274">
        <v>31.4</v>
      </c>
      <c r="R111" s="275">
        <v>32.700000000000003</v>
      </c>
      <c r="S111" s="273">
        <v>449</v>
      </c>
      <c r="T111" s="274">
        <v>509</v>
      </c>
      <c r="U111" s="275">
        <v>958</v>
      </c>
      <c r="V111" s="273">
        <v>72</v>
      </c>
      <c r="W111" s="274">
        <v>57</v>
      </c>
      <c r="X111" s="275">
        <v>64</v>
      </c>
      <c r="Y111" s="273">
        <v>1843</v>
      </c>
      <c r="Z111" s="274">
        <v>1937</v>
      </c>
      <c r="AA111" s="275">
        <v>3780</v>
      </c>
      <c r="AB111" s="273">
        <v>73</v>
      </c>
      <c r="AC111" s="274">
        <v>59</v>
      </c>
      <c r="AD111" s="275">
        <v>66</v>
      </c>
      <c r="AE111" s="273">
        <v>1843</v>
      </c>
      <c r="AF111" s="274">
        <v>1937</v>
      </c>
      <c r="AG111" s="275">
        <v>3780</v>
      </c>
      <c r="AH111" s="273">
        <v>35.9</v>
      </c>
      <c r="AI111" s="274">
        <v>33.6</v>
      </c>
      <c r="AJ111" s="275">
        <v>34.700000000000003</v>
      </c>
      <c r="AK111" s="273">
        <v>1843</v>
      </c>
      <c r="AL111" s="274">
        <v>1937</v>
      </c>
      <c r="AM111" s="275">
        <v>3780</v>
      </c>
      <c r="AN111" s="273">
        <v>70</v>
      </c>
      <c r="AO111" s="274">
        <v>55</v>
      </c>
      <c r="AP111" s="275">
        <v>62</v>
      </c>
      <c r="AQ111" s="273">
        <v>2292</v>
      </c>
      <c r="AR111" s="274">
        <v>2446</v>
      </c>
      <c r="AS111" s="275">
        <v>4738</v>
      </c>
      <c r="AT111" s="273">
        <v>72</v>
      </c>
      <c r="AU111" s="274">
        <v>57</v>
      </c>
      <c r="AV111" s="275">
        <v>64</v>
      </c>
      <c r="AW111" s="273">
        <v>2292</v>
      </c>
      <c r="AX111" s="274">
        <v>2446</v>
      </c>
      <c r="AY111" s="275">
        <v>4738</v>
      </c>
      <c r="AZ111" s="273">
        <v>35.6</v>
      </c>
      <c r="BA111" s="274">
        <v>33.1</v>
      </c>
      <c r="BB111" s="275">
        <v>34.299999999999997</v>
      </c>
      <c r="BC111" s="273">
        <v>2292</v>
      </c>
      <c r="BD111" s="274">
        <v>2446</v>
      </c>
      <c r="BE111" s="275">
        <v>4738</v>
      </c>
    </row>
    <row r="112" spans="1:57" x14ac:dyDescent="0.35">
      <c r="A112" t="s">
        <v>116</v>
      </c>
      <c r="B112" t="s">
        <v>361</v>
      </c>
      <c r="C112" t="s">
        <v>352</v>
      </c>
      <c r="D112" s="273">
        <v>77</v>
      </c>
      <c r="E112" s="274">
        <v>55</v>
      </c>
      <c r="F112" s="275">
        <v>66</v>
      </c>
      <c r="G112" s="273">
        <v>381</v>
      </c>
      <c r="H112" s="274">
        <v>385</v>
      </c>
      <c r="I112" s="275">
        <v>766</v>
      </c>
      <c r="J112" s="273">
        <v>78</v>
      </c>
      <c r="K112" s="274">
        <v>57</v>
      </c>
      <c r="L112" s="275">
        <v>68</v>
      </c>
      <c r="M112" s="273">
        <v>381</v>
      </c>
      <c r="N112" s="274">
        <v>385</v>
      </c>
      <c r="O112" s="275">
        <v>766</v>
      </c>
      <c r="P112" s="273">
        <v>35.700000000000003</v>
      </c>
      <c r="Q112" s="274">
        <v>31.9</v>
      </c>
      <c r="R112" s="275">
        <v>33.799999999999997</v>
      </c>
      <c r="S112" s="273">
        <v>381</v>
      </c>
      <c r="T112" s="274">
        <v>385</v>
      </c>
      <c r="U112" s="275">
        <v>766</v>
      </c>
      <c r="V112" s="273">
        <v>83</v>
      </c>
      <c r="W112" s="274">
        <v>72</v>
      </c>
      <c r="X112" s="275">
        <v>77</v>
      </c>
      <c r="Y112" s="273">
        <v>1424</v>
      </c>
      <c r="Z112" s="274">
        <v>1464</v>
      </c>
      <c r="AA112" s="275">
        <v>2888</v>
      </c>
      <c r="AB112" s="273">
        <v>84</v>
      </c>
      <c r="AC112" s="274">
        <v>75</v>
      </c>
      <c r="AD112" s="275">
        <v>79</v>
      </c>
      <c r="AE112" s="273">
        <v>1424</v>
      </c>
      <c r="AF112" s="274">
        <v>1464</v>
      </c>
      <c r="AG112" s="275">
        <v>2888</v>
      </c>
      <c r="AH112" s="273">
        <v>37.200000000000003</v>
      </c>
      <c r="AI112" s="274">
        <v>34.700000000000003</v>
      </c>
      <c r="AJ112" s="275">
        <v>35.9</v>
      </c>
      <c r="AK112" s="273">
        <v>1424</v>
      </c>
      <c r="AL112" s="274">
        <v>1464</v>
      </c>
      <c r="AM112" s="275">
        <v>2888</v>
      </c>
      <c r="AN112" s="273">
        <v>82</v>
      </c>
      <c r="AO112" s="274">
        <v>68</v>
      </c>
      <c r="AP112" s="275">
        <v>75</v>
      </c>
      <c r="AQ112" s="273">
        <v>1805</v>
      </c>
      <c r="AR112" s="274">
        <v>1849</v>
      </c>
      <c r="AS112" s="275">
        <v>3654</v>
      </c>
      <c r="AT112" s="273">
        <v>83</v>
      </c>
      <c r="AU112" s="274">
        <v>71</v>
      </c>
      <c r="AV112" s="275">
        <v>77</v>
      </c>
      <c r="AW112" s="273">
        <v>1805</v>
      </c>
      <c r="AX112" s="274">
        <v>1849</v>
      </c>
      <c r="AY112" s="275">
        <v>3654</v>
      </c>
      <c r="AZ112" s="273">
        <v>36.9</v>
      </c>
      <c r="BA112" s="274">
        <v>34.1</v>
      </c>
      <c r="BB112" s="275">
        <v>35.5</v>
      </c>
      <c r="BC112" s="273">
        <v>1805</v>
      </c>
      <c r="BD112" s="274">
        <v>1849</v>
      </c>
      <c r="BE112" s="275">
        <v>3654</v>
      </c>
    </row>
    <row r="113" spans="1:57" x14ac:dyDescent="0.35">
      <c r="A113" t="s">
        <v>95</v>
      </c>
      <c r="B113" t="s">
        <v>340</v>
      </c>
      <c r="C113" t="s">
        <v>338</v>
      </c>
      <c r="D113" s="273">
        <v>75</v>
      </c>
      <c r="E113" s="274">
        <v>58</v>
      </c>
      <c r="F113" s="275">
        <v>67</v>
      </c>
      <c r="G113" s="273">
        <v>424</v>
      </c>
      <c r="H113" s="274">
        <v>419</v>
      </c>
      <c r="I113" s="275">
        <v>843</v>
      </c>
      <c r="J113" s="273">
        <v>76</v>
      </c>
      <c r="K113" s="274">
        <v>60</v>
      </c>
      <c r="L113" s="275">
        <v>68</v>
      </c>
      <c r="M113" s="273">
        <v>424</v>
      </c>
      <c r="N113" s="274">
        <v>419</v>
      </c>
      <c r="O113" s="275">
        <v>843</v>
      </c>
      <c r="P113" s="273">
        <v>34.799999999999997</v>
      </c>
      <c r="Q113" s="274">
        <v>31.9</v>
      </c>
      <c r="R113" s="275">
        <v>33.299999999999997</v>
      </c>
      <c r="S113" s="273">
        <v>424</v>
      </c>
      <c r="T113" s="274">
        <v>419</v>
      </c>
      <c r="U113" s="275">
        <v>843</v>
      </c>
      <c r="V113" s="273">
        <v>72</v>
      </c>
      <c r="W113" s="274">
        <v>61</v>
      </c>
      <c r="X113" s="275">
        <v>66</v>
      </c>
      <c r="Y113" s="273">
        <v>1144</v>
      </c>
      <c r="Z113" s="274">
        <v>1222</v>
      </c>
      <c r="AA113" s="275">
        <v>2366</v>
      </c>
      <c r="AB113" s="273">
        <v>73</v>
      </c>
      <c r="AC113" s="274">
        <v>62</v>
      </c>
      <c r="AD113" s="275">
        <v>68</v>
      </c>
      <c r="AE113" s="273">
        <v>1144</v>
      </c>
      <c r="AF113" s="274">
        <v>1222</v>
      </c>
      <c r="AG113" s="275">
        <v>2366</v>
      </c>
      <c r="AH113" s="273">
        <v>35.9</v>
      </c>
      <c r="AI113" s="274">
        <v>33.700000000000003</v>
      </c>
      <c r="AJ113" s="275">
        <v>34.799999999999997</v>
      </c>
      <c r="AK113" s="273">
        <v>1144</v>
      </c>
      <c r="AL113" s="274">
        <v>1222</v>
      </c>
      <c r="AM113" s="275">
        <v>2366</v>
      </c>
      <c r="AN113" s="273">
        <v>73</v>
      </c>
      <c r="AO113" s="274">
        <v>60</v>
      </c>
      <c r="AP113" s="275">
        <v>66</v>
      </c>
      <c r="AQ113" s="273">
        <v>1568</v>
      </c>
      <c r="AR113" s="274">
        <v>1641</v>
      </c>
      <c r="AS113" s="275">
        <v>3209</v>
      </c>
      <c r="AT113" s="273">
        <v>74</v>
      </c>
      <c r="AU113" s="274">
        <v>62</v>
      </c>
      <c r="AV113" s="275">
        <v>68</v>
      </c>
      <c r="AW113" s="273">
        <v>1568</v>
      </c>
      <c r="AX113" s="274">
        <v>1641</v>
      </c>
      <c r="AY113" s="275">
        <v>3209</v>
      </c>
      <c r="AZ113" s="273">
        <v>35.6</v>
      </c>
      <c r="BA113" s="274">
        <v>33.200000000000003</v>
      </c>
      <c r="BB113" s="275">
        <v>34.4</v>
      </c>
      <c r="BC113" s="273">
        <v>1568</v>
      </c>
      <c r="BD113" s="274">
        <v>1641</v>
      </c>
      <c r="BE113" s="275">
        <v>3209</v>
      </c>
    </row>
    <row r="114" spans="1:57" x14ac:dyDescent="0.35">
      <c r="A114" t="s">
        <v>96</v>
      </c>
      <c r="B114" t="s">
        <v>341</v>
      </c>
      <c r="C114" t="s">
        <v>338</v>
      </c>
      <c r="D114" s="273">
        <v>77</v>
      </c>
      <c r="E114" s="274">
        <v>54</v>
      </c>
      <c r="F114" s="275">
        <v>65</v>
      </c>
      <c r="G114" s="273">
        <v>150</v>
      </c>
      <c r="H114" s="274">
        <v>164</v>
      </c>
      <c r="I114" s="275">
        <v>314</v>
      </c>
      <c r="J114" s="273">
        <v>77</v>
      </c>
      <c r="K114" s="274">
        <v>59</v>
      </c>
      <c r="L114" s="275">
        <v>68</v>
      </c>
      <c r="M114" s="273">
        <v>150</v>
      </c>
      <c r="N114" s="274">
        <v>164</v>
      </c>
      <c r="O114" s="275">
        <v>314</v>
      </c>
      <c r="P114" s="273">
        <v>34.700000000000003</v>
      </c>
      <c r="Q114" s="274">
        <v>31.7</v>
      </c>
      <c r="R114" s="275">
        <v>33.1</v>
      </c>
      <c r="S114" s="273">
        <v>150</v>
      </c>
      <c r="T114" s="274">
        <v>164</v>
      </c>
      <c r="U114" s="275">
        <v>314</v>
      </c>
      <c r="V114" s="273">
        <v>77</v>
      </c>
      <c r="W114" s="274">
        <v>59</v>
      </c>
      <c r="X114" s="275">
        <v>67</v>
      </c>
      <c r="Y114" s="273">
        <v>637</v>
      </c>
      <c r="Z114" s="274">
        <v>704</v>
      </c>
      <c r="AA114" s="275">
        <v>1341</v>
      </c>
      <c r="AB114" s="273">
        <v>77</v>
      </c>
      <c r="AC114" s="274">
        <v>61</v>
      </c>
      <c r="AD114" s="275">
        <v>69</v>
      </c>
      <c r="AE114" s="273">
        <v>637</v>
      </c>
      <c r="AF114" s="274">
        <v>704</v>
      </c>
      <c r="AG114" s="275">
        <v>1341</v>
      </c>
      <c r="AH114" s="273">
        <v>35.6</v>
      </c>
      <c r="AI114" s="274">
        <v>33.299999999999997</v>
      </c>
      <c r="AJ114" s="275">
        <v>34.4</v>
      </c>
      <c r="AK114" s="273">
        <v>637</v>
      </c>
      <c r="AL114" s="274">
        <v>704</v>
      </c>
      <c r="AM114" s="275">
        <v>1341</v>
      </c>
      <c r="AN114" s="273">
        <v>77</v>
      </c>
      <c r="AO114" s="274">
        <v>58</v>
      </c>
      <c r="AP114" s="275">
        <v>67</v>
      </c>
      <c r="AQ114" s="273">
        <v>787</v>
      </c>
      <c r="AR114" s="274">
        <v>868</v>
      </c>
      <c r="AS114" s="275">
        <v>1655</v>
      </c>
      <c r="AT114" s="273">
        <v>77</v>
      </c>
      <c r="AU114" s="274">
        <v>61</v>
      </c>
      <c r="AV114" s="275">
        <v>69</v>
      </c>
      <c r="AW114" s="273">
        <v>787</v>
      </c>
      <c r="AX114" s="274">
        <v>868</v>
      </c>
      <c r="AY114" s="275">
        <v>1655</v>
      </c>
      <c r="AZ114" s="273">
        <v>35.5</v>
      </c>
      <c r="BA114" s="274">
        <v>33</v>
      </c>
      <c r="BB114" s="275">
        <v>34.200000000000003</v>
      </c>
      <c r="BC114" s="273">
        <v>787</v>
      </c>
      <c r="BD114" s="274">
        <v>868</v>
      </c>
      <c r="BE114" s="275">
        <v>1655</v>
      </c>
    </row>
    <row r="115" spans="1:57" x14ac:dyDescent="0.35">
      <c r="A115" t="s">
        <v>97</v>
      </c>
      <c r="B115" t="s">
        <v>342</v>
      </c>
      <c r="C115" t="s">
        <v>338</v>
      </c>
      <c r="D115" s="273">
        <v>68</v>
      </c>
      <c r="E115" s="274">
        <v>51</v>
      </c>
      <c r="F115" s="275">
        <v>60</v>
      </c>
      <c r="G115" s="273">
        <v>282</v>
      </c>
      <c r="H115" s="274">
        <v>306</v>
      </c>
      <c r="I115" s="275">
        <v>588</v>
      </c>
      <c r="J115" s="273">
        <v>70</v>
      </c>
      <c r="K115" s="274">
        <v>53</v>
      </c>
      <c r="L115" s="275">
        <v>61</v>
      </c>
      <c r="M115" s="273">
        <v>282</v>
      </c>
      <c r="N115" s="274">
        <v>306</v>
      </c>
      <c r="O115" s="275">
        <v>588</v>
      </c>
      <c r="P115" s="273">
        <v>34.1</v>
      </c>
      <c r="Q115" s="274">
        <v>30.9</v>
      </c>
      <c r="R115" s="275">
        <v>32.4</v>
      </c>
      <c r="S115" s="273">
        <v>282</v>
      </c>
      <c r="T115" s="274">
        <v>306</v>
      </c>
      <c r="U115" s="275">
        <v>588</v>
      </c>
      <c r="V115" s="273">
        <v>75</v>
      </c>
      <c r="W115" s="274">
        <v>59</v>
      </c>
      <c r="X115" s="275">
        <v>67</v>
      </c>
      <c r="Y115" s="273">
        <v>1271</v>
      </c>
      <c r="Z115" s="274">
        <v>1410</v>
      </c>
      <c r="AA115" s="275">
        <v>2681</v>
      </c>
      <c r="AB115" s="273">
        <v>77</v>
      </c>
      <c r="AC115" s="274">
        <v>62</v>
      </c>
      <c r="AD115" s="275">
        <v>69</v>
      </c>
      <c r="AE115" s="273">
        <v>1271</v>
      </c>
      <c r="AF115" s="274">
        <v>1410</v>
      </c>
      <c r="AG115" s="275">
        <v>2681</v>
      </c>
      <c r="AH115" s="273">
        <v>35.799999999999997</v>
      </c>
      <c r="AI115" s="274">
        <v>33.4</v>
      </c>
      <c r="AJ115" s="275">
        <v>34.5</v>
      </c>
      <c r="AK115" s="273">
        <v>1271</v>
      </c>
      <c r="AL115" s="274">
        <v>1410</v>
      </c>
      <c r="AM115" s="275">
        <v>2681</v>
      </c>
      <c r="AN115" s="273">
        <v>74</v>
      </c>
      <c r="AO115" s="274">
        <v>57</v>
      </c>
      <c r="AP115" s="275">
        <v>65</v>
      </c>
      <c r="AQ115" s="273">
        <v>1553</v>
      </c>
      <c r="AR115" s="274">
        <v>1716</v>
      </c>
      <c r="AS115" s="275">
        <v>3269</v>
      </c>
      <c r="AT115" s="273">
        <v>76</v>
      </c>
      <c r="AU115" s="274">
        <v>60</v>
      </c>
      <c r="AV115" s="275">
        <v>67</v>
      </c>
      <c r="AW115" s="273">
        <v>1553</v>
      </c>
      <c r="AX115" s="274">
        <v>1716</v>
      </c>
      <c r="AY115" s="275">
        <v>3269</v>
      </c>
      <c r="AZ115" s="273">
        <v>35.5</v>
      </c>
      <c r="BA115" s="274">
        <v>32.9</v>
      </c>
      <c r="BB115" s="275">
        <v>34.1</v>
      </c>
      <c r="BC115" s="273">
        <v>1553</v>
      </c>
      <c r="BD115" s="274">
        <v>1716</v>
      </c>
      <c r="BE115" s="275">
        <v>3269</v>
      </c>
    </row>
    <row r="116" spans="1:57" x14ac:dyDescent="0.35">
      <c r="A116" t="s">
        <v>117</v>
      </c>
      <c r="B116" t="s">
        <v>362</v>
      </c>
      <c r="C116" t="s">
        <v>352</v>
      </c>
      <c r="D116" s="273">
        <v>67</v>
      </c>
      <c r="E116" s="274">
        <v>46</v>
      </c>
      <c r="F116" s="275">
        <v>56</v>
      </c>
      <c r="G116" s="273">
        <v>121</v>
      </c>
      <c r="H116" s="274">
        <v>125</v>
      </c>
      <c r="I116" s="275">
        <v>246</v>
      </c>
      <c r="J116" s="273">
        <v>69</v>
      </c>
      <c r="K116" s="274">
        <v>48</v>
      </c>
      <c r="L116" s="275">
        <v>58</v>
      </c>
      <c r="M116" s="273">
        <v>121</v>
      </c>
      <c r="N116" s="274">
        <v>125</v>
      </c>
      <c r="O116" s="275">
        <v>246</v>
      </c>
      <c r="P116" s="273">
        <v>34.1</v>
      </c>
      <c r="Q116" s="274">
        <v>30.6</v>
      </c>
      <c r="R116" s="275">
        <v>32.4</v>
      </c>
      <c r="S116" s="273">
        <v>121</v>
      </c>
      <c r="T116" s="274">
        <v>125</v>
      </c>
      <c r="U116" s="275">
        <v>246</v>
      </c>
      <c r="V116" s="273">
        <v>77</v>
      </c>
      <c r="W116" s="274">
        <v>63</v>
      </c>
      <c r="X116" s="275">
        <v>70</v>
      </c>
      <c r="Y116" s="273">
        <v>1454</v>
      </c>
      <c r="Z116" s="274">
        <v>1567</v>
      </c>
      <c r="AA116" s="275">
        <v>3021</v>
      </c>
      <c r="AB116" s="273">
        <v>78</v>
      </c>
      <c r="AC116" s="274">
        <v>65</v>
      </c>
      <c r="AD116" s="275">
        <v>71</v>
      </c>
      <c r="AE116" s="273">
        <v>1454</v>
      </c>
      <c r="AF116" s="274">
        <v>1567</v>
      </c>
      <c r="AG116" s="275">
        <v>3021</v>
      </c>
      <c r="AH116" s="273">
        <v>36.200000000000003</v>
      </c>
      <c r="AI116" s="274">
        <v>33.5</v>
      </c>
      <c r="AJ116" s="275">
        <v>34.799999999999997</v>
      </c>
      <c r="AK116" s="273">
        <v>1454</v>
      </c>
      <c r="AL116" s="274">
        <v>1567</v>
      </c>
      <c r="AM116" s="275">
        <v>3021</v>
      </c>
      <c r="AN116" s="273">
        <v>76</v>
      </c>
      <c r="AO116" s="274">
        <v>62</v>
      </c>
      <c r="AP116" s="275">
        <v>69</v>
      </c>
      <c r="AQ116" s="273">
        <v>1575</v>
      </c>
      <c r="AR116" s="274">
        <v>1692</v>
      </c>
      <c r="AS116" s="275">
        <v>3267</v>
      </c>
      <c r="AT116" s="273">
        <v>77</v>
      </c>
      <c r="AU116" s="274">
        <v>64</v>
      </c>
      <c r="AV116" s="275">
        <v>70</v>
      </c>
      <c r="AW116" s="273">
        <v>1575</v>
      </c>
      <c r="AX116" s="274">
        <v>1692</v>
      </c>
      <c r="AY116" s="275">
        <v>3267</v>
      </c>
      <c r="AZ116" s="273">
        <v>36.1</v>
      </c>
      <c r="BA116" s="274">
        <v>33.299999999999997</v>
      </c>
      <c r="BB116" s="275">
        <v>34.6</v>
      </c>
      <c r="BC116" s="273">
        <v>1575</v>
      </c>
      <c r="BD116" s="274">
        <v>1692</v>
      </c>
      <c r="BE116" s="275">
        <v>3267</v>
      </c>
    </row>
    <row r="117" spans="1:57" x14ac:dyDescent="0.35">
      <c r="A117" t="s">
        <v>118</v>
      </c>
      <c r="B117" t="s">
        <v>363</v>
      </c>
      <c r="C117" t="s">
        <v>352</v>
      </c>
      <c r="D117" s="273">
        <v>64</v>
      </c>
      <c r="E117" s="274">
        <v>37</v>
      </c>
      <c r="F117" s="275">
        <v>50</v>
      </c>
      <c r="G117" s="273">
        <v>187</v>
      </c>
      <c r="H117" s="274">
        <v>189</v>
      </c>
      <c r="I117" s="275">
        <v>376</v>
      </c>
      <c r="J117" s="273">
        <v>65</v>
      </c>
      <c r="K117" s="274">
        <v>40</v>
      </c>
      <c r="L117" s="275">
        <v>53</v>
      </c>
      <c r="M117" s="273">
        <v>187</v>
      </c>
      <c r="N117" s="274">
        <v>189</v>
      </c>
      <c r="O117" s="275">
        <v>376</v>
      </c>
      <c r="P117" s="273">
        <v>32.5</v>
      </c>
      <c r="Q117" s="274">
        <v>30.8</v>
      </c>
      <c r="R117" s="275">
        <v>31.7</v>
      </c>
      <c r="S117" s="273">
        <v>187</v>
      </c>
      <c r="T117" s="274">
        <v>189</v>
      </c>
      <c r="U117" s="275">
        <v>376</v>
      </c>
      <c r="V117" s="273">
        <v>76</v>
      </c>
      <c r="W117" s="274">
        <v>62</v>
      </c>
      <c r="X117" s="275">
        <v>69</v>
      </c>
      <c r="Y117" s="273">
        <v>1332</v>
      </c>
      <c r="Z117" s="274">
        <v>1368</v>
      </c>
      <c r="AA117" s="275">
        <v>2700</v>
      </c>
      <c r="AB117" s="273">
        <v>77</v>
      </c>
      <c r="AC117" s="274">
        <v>64</v>
      </c>
      <c r="AD117" s="275">
        <v>71</v>
      </c>
      <c r="AE117" s="273">
        <v>1332</v>
      </c>
      <c r="AF117" s="274">
        <v>1368</v>
      </c>
      <c r="AG117" s="275">
        <v>2700</v>
      </c>
      <c r="AH117" s="273">
        <v>35</v>
      </c>
      <c r="AI117" s="274">
        <v>33.200000000000003</v>
      </c>
      <c r="AJ117" s="275">
        <v>34.1</v>
      </c>
      <c r="AK117" s="273">
        <v>1332</v>
      </c>
      <c r="AL117" s="274">
        <v>1368</v>
      </c>
      <c r="AM117" s="275">
        <v>2700</v>
      </c>
      <c r="AN117" s="273">
        <v>75</v>
      </c>
      <c r="AO117" s="274">
        <v>59</v>
      </c>
      <c r="AP117" s="275">
        <v>67</v>
      </c>
      <c r="AQ117" s="273">
        <v>1519</v>
      </c>
      <c r="AR117" s="274">
        <v>1557</v>
      </c>
      <c r="AS117" s="275">
        <v>3076</v>
      </c>
      <c r="AT117" s="273">
        <v>76</v>
      </c>
      <c r="AU117" s="274">
        <v>61</v>
      </c>
      <c r="AV117" s="275">
        <v>68</v>
      </c>
      <c r="AW117" s="273">
        <v>1519</v>
      </c>
      <c r="AX117" s="274">
        <v>1557</v>
      </c>
      <c r="AY117" s="275">
        <v>3076</v>
      </c>
      <c r="AZ117" s="273">
        <v>34.700000000000003</v>
      </c>
      <c r="BA117" s="274">
        <v>32.9</v>
      </c>
      <c r="BB117" s="275">
        <v>33.799999999999997</v>
      </c>
      <c r="BC117" s="273">
        <v>1519</v>
      </c>
      <c r="BD117" s="274">
        <v>1557</v>
      </c>
      <c r="BE117" s="275">
        <v>3076</v>
      </c>
    </row>
    <row r="118" spans="1:57" x14ac:dyDescent="0.35">
      <c r="A118" t="s">
        <v>119</v>
      </c>
      <c r="B118" t="s">
        <v>364</v>
      </c>
      <c r="C118" t="s">
        <v>352</v>
      </c>
      <c r="D118" s="273">
        <v>53</v>
      </c>
      <c r="E118" s="274">
        <v>42</v>
      </c>
      <c r="F118" s="275">
        <v>47</v>
      </c>
      <c r="G118" s="273">
        <v>234</v>
      </c>
      <c r="H118" s="274">
        <v>219</v>
      </c>
      <c r="I118" s="275">
        <v>453</v>
      </c>
      <c r="J118" s="273">
        <v>53</v>
      </c>
      <c r="K118" s="274">
        <v>43</v>
      </c>
      <c r="L118" s="275">
        <v>49</v>
      </c>
      <c r="M118" s="273">
        <v>234</v>
      </c>
      <c r="N118" s="274">
        <v>219</v>
      </c>
      <c r="O118" s="275">
        <v>453</v>
      </c>
      <c r="P118" s="273">
        <v>31.8</v>
      </c>
      <c r="Q118" s="274">
        <v>30.3</v>
      </c>
      <c r="R118" s="275">
        <v>31.1</v>
      </c>
      <c r="S118" s="273">
        <v>234</v>
      </c>
      <c r="T118" s="274">
        <v>219</v>
      </c>
      <c r="U118" s="275">
        <v>453</v>
      </c>
      <c r="V118" s="273">
        <v>72</v>
      </c>
      <c r="W118" s="274">
        <v>58</v>
      </c>
      <c r="X118" s="275">
        <v>65</v>
      </c>
      <c r="Y118" s="273">
        <v>1818</v>
      </c>
      <c r="Z118" s="274">
        <v>1909</v>
      </c>
      <c r="AA118" s="275">
        <v>3727</v>
      </c>
      <c r="AB118" s="273">
        <v>73</v>
      </c>
      <c r="AC118" s="274">
        <v>62</v>
      </c>
      <c r="AD118" s="275">
        <v>67</v>
      </c>
      <c r="AE118" s="273">
        <v>1818</v>
      </c>
      <c r="AF118" s="274">
        <v>1909</v>
      </c>
      <c r="AG118" s="275">
        <v>3727</v>
      </c>
      <c r="AH118" s="273">
        <v>35.4</v>
      </c>
      <c r="AI118" s="274">
        <v>33.200000000000003</v>
      </c>
      <c r="AJ118" s="275">
        <v>34.299999999999997</v>
      </c>
      <c r="AK118" s="273">
        <v>1818</v>
      </c>
      <c r="AL118" s="274">
        <v>1909</v>
      </c>
      <c r="AM118" s="275">
        <v>3727</v>
      </c>
      <c r="AN118" s="273">
        <v>69</v>
      </c>
      <c r="AO118" s="274">
        <v>56</v>
      </c>
      <c r="AP118" s="275">
        <v>63</v>
      </c>
      <c r="AQ118" s="273">
        <v>2052</v>
      </c>
      <c r="AR118" s="274">
        <v>2128</v>
      </c>
      <c r="AS118" s="275">
        <v>4180</v>
      </c>
      <c r="AT118" s="273">
        <v>71</v>
      </c>
      <c r="AU118" s="274">
        <v>60</v>
      </c>
      <c r="AV118" s="275">
        <v>65</v>
      </c>
      <c r="AW118" s="273">
        <v>2052</v>
      </c>
      <c r="AX118" s="274">
        <v>2128</v>
      </c>
      <c r="AY118" s="275">
        <v>4180</v>
      </c>
      <c r="AZ118" s="273">
        <v>35</v>
      </c>
      <c r="BA118" s="274">
        <v>32.9</v>
      </c>
      <c r="BB118" s="275">
        <v>33.9</v>
      </c>
      <c r="BC118" s="273">
        <v>2052</v>
      </c>
      <c r="BD118" s="274">
        <v>2128</v>
      </c>
      <c r="BE118" s="275">
        <v>4180</v>
      </c>
    </row>
    <row r="119" spans="1:57" x14ac:dyDescent="0.35">
      <c r="A119" t="s">
        <v>120</v>
      </c>
      <c r="B119" t="s">
        <v>365</v>
      </c>
      <c r="C119" t="s">
        <v>352</v>
      </c>
      <c r="D119" s="273">
        <v>60</v>
      </c>
      <c r="E119" s="274">
        <v>45</v>
      </c>
      <c r="F119" s="275">
        <v>51</v>
      </c>
      <c r="G119" s="273">
        <v>212</v>
      </c>
      <c r="H119" s="274">
        <v>296</v>
      </c>
      <c r="I119" s="275">
        <v>508</v>
      </c>
      <c r="J119" s="273">
        <v>61</v>
      </c>
      <c r="K119" s="274">
        <v>49</v>
      </c>
      <c r="L119" s="275">
        <v>54</v>
      </c>
      <c r="M119" s="273">
        <v>212</v>
      </c>
      <c r="N119" s="274">
        <v>296</v>
      </c>
      <c r="O119" s="275">
        <v>508</v>
      </c>
      <c r="P119" s="273">
        <v>33.5</v>
      </c>
      <c r="Q119" s="274">
        <v>31.1</v>
      </c>
      <c r="R119" s="275">
        <v>32.1</v>
      </c>
      <c r="S119" s="273">
        <v>212</v>
      </c>
      <c r="T119" s="274">
        <v>296</v>
      </c>
      <c r="U119" s="275">
        <v>508</v>
      </c>
      <c r="V119" s="273">
        <v>74</v>
      </c>
      <c r="W119" s="274">
        <v>54</v>
      </c>
      <c r="X119" s="275">
        <v>63</v>
      </c>
      <c r="Y119" s="273">
        <v>1426</v>
      </c>
      <c r="Z119" s="274">
        <v>1549</v>
      </c>
      <c r="AA119" s="275">
        <v>2975</v>
      </c>
      <c r="AB119" s="273">
        <v>76</v>
      </c>
      <c r="AC119" s="274">
        <v>58</v>
      </c>
      <c r="AD119" s="275">
        <v>66</v>
      </c>
      <c r="AE119" s="273">
        <v>1426</v>
      </c>
      <c r="AF119" s="274">
        <v>1549</v>
      </c>
      <c r="AG119" s="275">
        <v>2975</v>
      </c>
      <c r="AH119" s="273">
        <v>35.200000000000003</v>
      </c>
      <c r="AI119" s="274">
        <v>32.5</v>
      </c>
      <c r="AJ119" s="275">
        <v>33.799999999999997</v>
      </c>
      <c r="AK119" s="273">
        <v>1426</v>
      </c>
      <c r="AL119" s="274">
        <v>1549</v>
      </c>
      <c r="AM119" s="275">
        <v>2975</v>
      </c>
      <c r="AN119" s="273">
        <v>72</v>
      </c>
      <c r="AO119" s="274">
        <v>52</v>
      </c>
      <c r="AP119" s="275">
        <v>61</v>
      </c>
      <c r="AQ119" s="273">
        <v>1638</v>
      </c>
      <c r="AR119" s="274">
        <v>1845</v>
      </c>
      <c r="AS119" s="275">
        <v>3483</v>
      </c>
      <c r="AT119" s="273">
        <v>74</v>
      </c>
      <c r="AU119" s="274">
        <v>56</v>
      </c>
      <c r="AV119" s="275">
        <v>64</v>
      </c>
      <c r="AW119" s="273">
        <v>1638</v>
      </c>
      <c r="AX119" s="274">
        <v>1845</v>
      </c>
      <c r="AY119" s="275">
        <v>3483</v>
      </c>
      <c r="AZ119" s="273">
        <v>35</v>
      </c>
      <c r="BA119" s="274">
        <v>32.299999999999997</v>
      </c>
      <c r="BB119" s="275">
        <v>33.5</v>
      </c>
      <c r="BC119" s="273">
        <v>1638</v>
      </c>
      <c r="BD119" s="274">
        <v>1845</v>
      </c>
      <c r="BE119" s="275">
        <v>3483</v>
      </c>
    </row>
    <row r="120" spans="1:57" x14ac:dyDescent="0.35">
      <c r="A120" t="s">
        <v>98</v>
      </c>
      <c r="B120" t="s">
        <v>343</v>
      </c>
      <c r="C120" t="s">
        <v>338</v>
      </c>
      <c r="D120" s="273">
        <v>66</v>
      </c>
      <c r="E120" s="274">
        <v>41</v>
      </c>
      <c r="F120" s="275">
        <v>54</v>
      </c>
      <c r="G120" s="273">
        <v>386</v>
      </c>
      <c r="H120" s="274">
        <v>378</v>
      </c>
      <c r="I120" s="275">
        <v>764</v>
      </c>
      <c r="J120" s="273">
        <v>68</v>
      </c>
      <c r="K120" s="274">
        <v>43</v>
      </c>
      <c r="L120" s="275">
        <v>56</v>
      </c>
      <c r="M120" s="273">
        <v>386</v>
      </c>
      <c r="N120" s="274">
        <v>378</v>
      </c>
      <c r="O120" s="275">
        <v>764</v>
      </c>
      <c r="P120" s="273">
        <v>33.5</v>
      </c>
      <c r="Q120" s="274">
        <v>30.3</v>
      </c>
      <c r="R120" s="275">
        <v>31.9</v>
      </c>
      <c r="S120" s="273">
        <v>386</v>
      </c>
      <c r="T120" s="274">
        <v>378</v>
      </c>
      <c r="U120" s="275">
        <v>764</v>
      </c>
      <c r="V120" s="273">
        <v>75</v>
      </c>
      <c r="W120" s="274">
        <v>60</v>
      </c>
      <c r="X120" s="275">
        <v>67</v>
      </c>
      <c r="Y120" s="273">
        <v>663</v>
      </c>
      <c r="Z120" s="274">
        <v>725</v>
      </c>
      <c r="AA120" s="275">
        <v>1388</v>
      </c>
      <c r="AB120" s="273">
        <v>76</v>
      </c>
      <c r="AC120" s="274">
        <v>61</v>
      </c>
      <c r="AD120" s="275">
        <v>68</v>
      </c>
      <c r="AE120" s="273">
        <v>663</v>
      </c>
      <c r="AF120" s="274">
        <v>725</v>
      </c>
      <c r="AG120" s="275">
        <v>1388</v>
      </c>
      <c r="AH120" s="273">
        <v>36.5</v>
      </c>
      <c r="AI120" s="274">
        <v>33.9</v>
      </c>
      <c r="AJ120" s="275">
        <v>35.200000000000003</v>
      </c>
      <c r="AK120" s="273">
        <v>663</v>
      </c>
      <c r="AL120" s="274">
        <v>725</v>
      </c>
      <c r="AM120" s="275">
        <v>1388</v>
      </c>
      <c r="AN120" s="273">
        <v>72</v>
      </c>
      <c r="AO120" s="274">
        <v>53</v>
      </c>
      <c r="AP120" s="275">
        <v>62</v>
      </c>
      <c r="AQ120" s="273">
        <v>1049</v>
      </c>
      <c r="AR120" s="274">
        <v>1103</v>
      </c>
      <c r="AS120" s="275">
        <v>2152</v>
      </c>
      <c r="AT120" s="273">
        <v>73</v>
      </c>
      <c r="AU120" s="274">
        <v>55</v>
      </c>
      <c r="AV120" s="275">
        <v>64</v>
      </c>
      <c r="AW120" s="273">
        <v>1049</v>
      </c>
      <c r="AX120" s="274">
        <v>1103</v>
      </c>
      <c r="AY120" s="275">
        <v>2152</v>
      </c>
      <c r="AZ120" s="273">
        <v>35.4</v>
      </c>
      <c r="BA120" s="274">
        <v>32.700000000000003</v>
      </c>
      <c r="BB120" s="275">
        <v>34</v>
      </c>
      <c r="BC120" s="273">
        <v>1049</v>
      </c>
      <c r="BD120" s="274">
        <v>1103</v>
      </c>
      <c r="BE120" s="275">
        <v>2152</v>
      </c>
    </row>
    <row r="121" spans="1:57" x14ac:dyDescent="0.35">
      <c r="A121" t="s">
        <v>99</v>
      </c>
      <c r="B121" t="s">
        <v>344</v>
      </c>
      <c r="C121" t="s">
        <v>338</v>
      </c>
      <c r="D121" s="273">
        <v>54</v>
      </c>
      <c r="E121" s="274">
        <v>42</v>
      </c>
      <c r="F121" s="275">
        <v>48</v>
      </c>
      <c r="G121" s="273">
        <v>120</v>
      </c>
      <c r="H121" s="274">
        <v>126</v>
      </c>
      <c r="I121" s="275">
        <v>246</v>
      </c>
      <c r="J121" s="273">
        <v>62</v>
      </c>
      <c r="K121" s="274">
        <v>48</v>
      </c>
      <c r="L121" s="275">
        <v>54</v>
      </c>
      <c r="M121" s="273">
        <v>120</v>
      </c>
      <c r="N121" s="274">
        <v>126</v>
      </c>
      <c r="O121" s="275">
        <v>246</v>
      </c>
      <c r="P121" s="273">
        <v>32.5</v>
      </c>
      <c r="Q121" s="274">
        <v>31.1</v>
      </c>
      <c r="R121" s="275">
        <v>31.8</v>
      </c>
      <c r="S121" s="273">
        <v>120</v>
      </c>
      <c r="T121" s="274">
        <v>126</v>
      </c>
      <c r="U121" s="275">
        <v>246</v>
      </c>
      <c r="V121" s="273">
        <v>72</v>
      </c>
      <c r="W121" s="274">
        <v>58</v>
      </c>
      <c r="X121" s="275">
        <v>65</v>
      </c>
      <c r="Y121" s="273">
        <v>425</v>
      </c>
      <c r="Z121" s="274">
        <v>447</v>
      </c>
      <c r="AA121" s="275">
        <v>872</v>
      </c>
      <c r="AB121" s="273">
        <v>74</v>
      </c>
      <c r="AC121" s="274">
        <v>63</v>
      </c>
      <c r="AD121" s="275">
        <v>68</v>
      </c>
      <c r="AE121" s="273">
        <v>425</v>
      </c>
      <c r="AF121" s="274">
        <v>447</v>
      </c>
      <c r="AG121" s="275">
        <v>872</v>
      </c>
      <c r="AH121" s="273">
        <v>36.1</v>
      </c>
      <c r="AI121" s="274">
        <v>34.299999999999997</v>
      </c>
      <c r="AJ121" s="275">
        <v>35.200000000000003</v>
      </c>
      <c r="AK121" s="273">
        <v>425</v>
      </c>
      <c r="AL121" s="274">
        <v>447</v>
      </c>
      <c r="AM121" s="275">
        <v>872</v>
      </c>
      <c r="AN121" s="273">
        <v>68</v>
      </c>
      <c r="AO121" s="274">
        <v>55</v>
      </c>
      <c r="AP121" s="275">
        <v>61</v>
      </c>
      <c r="AQ121" s="273">
        <v>545</v>
      </c>
      <c r="AR121" s="274">
        <v>573</v>
      </c>
      <c r="AS121" s="275">
        <v>1118</v>
      </c>
      <c r="AT121" s="273">
        <v>72</v>
      </c>
      <c r="AU121" s="274">
        <v>60</v>
      </c>
      <c r="AV121" s="275">
        <v>65</v>
      </c>
      <c r="AW121" s="273">
        <v>545</v>
      </c>
      <c r="AX121" s="274">
        <v>573</v>
      </c>
      <c r="AY121" s="275">
        <v>1118</v>
      </c>
      <c r="AZ121" s="273">
        <v>35.299999999999997</v>
      </c>
      <c r="BA121" s="274">
        <v>33.6</v>
      </c>
      <c r="BB121" s="275">
        <v>34.4</v>
      </c>
      <c r="BC121" s="273">
        <v>545</v>
      </c>
      <c r="BD121" s="274">
        <v>573</v>
      </c>
      <c r="BE121" s="275">
        <v>1118</v>
      </c>
    </row>
    <row r="122" spans="1:57" x14ac:dyDescent="0.35">
      <c r="A122" t="s">
        <v>121</v>
      </c>
      <c r="B122" t="s">
        <v>366</v>
      </c>
      <c r="C122" t="s">
        <v>352</v>
      </c>
      <c r="D122" s="273">
        <v>60</v>
      </c>
      <c r="E122" s="274">
        <v>46</v>
      </c>
      <c r="F122" s="275">
        <v>53</v>
      </c>
      <c r="G122" s="273">
        <v>91</v>
      </c>
      <c r="H122" s="274">
        <v>99</v>
      </c>
      <c r="I122" s="275">
        <v>190</v>
      </c>
      <c r="J122" s="273">
        <v>60</v>
      </c>
      <c r="K122" s="274">
        <v>47</v>
      </c>
      <c r="L122" s="275">
        <v>54</v>
      </c>
      <c r="M122" s="273">
        <v>91</v>
      </c>
      <c r="N122" s="274">
        <v>99</v>
      </c>
      <c r="O122" s="275">
        <v>190</v>
      </c>
      <c r="P122" s="273">
        <v>33.1</v>
      </c>
      <c r="Q122" s="274">
        <v>31.4</v>
      </c>
      <c r="R122" s="275">
        <v>32.200000000000003</v>
      </c>
      <c r="S122" s="273">
        <v>91</v>
      </c>
      <c r="T122" s="274">
        <v>99</v>
      </c>
      <c r="U122" s="275">
        <v>190</v>
      </c>
      <c r="V122" s="273">
        <v>82</v>
      </c>
      <c r="W122" s="274">
        <v>66</v>
      </c>
      <c r="X122" s="275">
        <v>74</v>
      </c>
      <c r="Y122" s="273">
        <v>895</v>
      </c>
      <c r="Z122" s="274">
        <v>946</v>
      </c>
      <c r="AA122" s="275">
        <v>1841</v>
      </c>
      <c r="AB122" s="273">
        <v>82</v>
      </c>
      <c r="AC122" s="274">
        <v>66</v>
      </c>
      <c r="AD122" s="275">
        <v>74</v>
      </c>
      <c r="AE122" s="273">
        <v>895</v>
      </c>
      <c r="AF122" s="274">
        <v>946</v>
      </c>
      <c r="AG122" s="275">
        <v>1841</v>
      </c>
      <c r="AH122" s="273">
        <v>37.299999999999997</v>
      </c>
      <c r="AI122" s="274">
        <v>35.1</v>
      </c>
      <c r="AJ122" s="275">
        <v>36.200000000000003</v>
      </c>
      <c r="AK122" s="273">
        <v>895</v>
      </c>
      <c r="AL122" s="274">
        <v>946</v>
      </c>
      <c r="AM122" s="275">
        <v>1841</v>
      </c>
      <c r="AN122" s="273">
        <v>80</v>
      </c>
      <c r="AO122" s="274">
        <v>64</v>
      </c>
      <c r="AP122" s="275">
        <v>72</v>
      </c>
      <c r="AQ122" s="273">
        <v>986</v>
      </c>
      <c r="AR122" s="274">
        <v>1045</v>
      </c>
      <c r="AS122" s="275">
        <v>2031</v>
      </c>
      <c r="AT122" s="273">
        <v>80</v>
      </c>
      <c r="AU122" s="274">
        <v>65</v>
      </c>
      <c r="AV122" s="275">
        <v>72</v>
      </c>
      <c r="AW122" s="273">
        <v>986</v>
      </c>
      <c r="AX122" s="274">
        <v>1045</v>
      </c>
      <c r="AY122" s="275">
        <v>2031</v>
      </c>
      <c r="AZ122" s="273">
        <v>36.9</v>
      </c>
      <c r="BA122" s="274">
        <v>34.799999999999997</v>
      </c>
      <c r="BB122" s="275">
        <v>35.799999999999997</v>
      </c>
      <c r="BC122" s="273">
        <v>986</v>
      </c>
      <c r="BD122" s="274">
        <v>1045</v>
      </c>
      <c r="BE122" s="275">
        <v>2031</v>
      </c>
    </row>
    <row r="123" spans="1:57" x14ac:dyDescent="0.35">
      <c r="A123" t="s">
        <v>100</v>
      </c>
      <c r="B123" t="s">
        <v>345</v>
      </c>
      <c r="C123" t="s">
        <v>338</v>
      </c>
      <c r="D123" s="273">
        <v>60</v>
      </c>
      <c r="E123" s="274">
        <v>36</v>
      </c>
      <c r="F123" s="275">
        <v>48</v>
      </c>
      <c r="G123" s="273">
        <v>431</v>
      </c>
      <c r="H123" s="274">
        <v>418</v>
      </c>
      <c r="I123" s="275">
        <v>849</v>
      </c>
      <c r="J123" s="273">
        <v>62</v>
      </c>
      <c r="K123" s="274">
        <v>38</v>
      </c>
      <c r="L123" s="275">
        <v>50</v>
      </c>
      <c r="M123" s="273">
        <v>431</v>
      </c>
      <c r="N123" s="274">
        <v>418</v>
      </c>
      <c r="O123" s="275">
        <v>849</v>
      </c>
      <c r="P123" s="273">
        <v>32.700000000000003</v>
      </c>
      <c r="Q123" s="274">
        <v>29.6</v>
      </c>
      <c r="R123" s="275">
        <v>31.2</v>
      </c>
      <c r="S123" s="273">
        <v>431</v>
      </c>
      <c r="T123" s="274">
        <v>418</v>
      </c>
      <c r="U123" s="275">
        <v>849</v>
      </c>
      <c r="V123" s="273">
        <v>76</v>
      </c>
      <c r="W123" s="274">
        <v>55</v>
      </c>
      <c r="X123" s="275">
        <v>66</v>
      </c>
      <c r="Y123" s="273">
        <v>1271</v>
      </c>
      <c r="Z123" s="274">
        <v>1169</v>
      </c>
      <c r="AA123" s="275">
        <v>2440</v>
      </c>
      <c r="AB123" s="273">
        <v>77</v>
      </c>
      <c r="AC123" s="274">
        <v>56</v>
      </c>
      <c r="AD123" s="275">
        <v>67</v>
      </c>
      <c r="AE123" s="273">
        <v>1271</v>
      </c>
      <c r="AF123" s="274">
        <v>1169</v>
      </c>
      <c r="AG123" s="275">
        <v>2440</v>
      </c>
      <c r="AH123" s="273">
        <v>34.700000000000003</v>
      </c>
      <c r="AI123" s="274">
        <v>32</v>
      </c>
      <c r="AJ123" s="275">
        <v>33.4</v>
      </c>
      <c r="AK123" s="273">
        <v>1271</v>
      </c>
      <c r="AL123" s="274">
        <v>1169</v>
      </c>
      <c r="AM123" s="275">
        <v>2440</v>
      </c>
      <c r="AN123" s="273">
        <v>72</v>
      </c>
      <c r="AO123" s="274">
        <v>50</v>
      </c>
      <c r="AP123" s="275">
        <v>61</v>
      </c>
      <c r="AQ123" s="273">
        <v>1702</v>
      </c>
      <c r="AR123" s="274">
        <v>1587</v>
      </c>
      <c r="AS123" s="275">
        <v>3289</v>
      </c>
      <c r="AT123" s="273">
        <v>73</v>
      </c>
      <c r="AU123" s="274">
        <v>52</v>
      </c>
      <c r="AV123" s="275">
        <v>63</v>
      </c>
      <c r="AW123" s="273">
        <v>1702</v>
      </c>
      <c r="AX123" s="274">
        <v>1587</v>
      </c>
      <c r="AY123" s="275">
        <v>3289</v>
      </c>
      <c r="AZ123" s="273">
        <v>34.200000000000003</v>
      </c>
      <c r="BA123" s="274">
        <v>31.4</v>
      </c>
      <c r="BB123" s="275">
        <v>32.799999999999997</v>
      </c>
      <c r="BC123" s="273">
        <v>1702</v>
      </c>
      <c r="BD123" s="274">
        <v>1587</v>
      </c>
      <c r="BE123" s="275">
        <v>3289</v>
      </c>
    </row>
    <row r="124" spans="1:57" x14ac:dyDescent="0.35">
      <c r="A124" t="s">
        <v>101</v>
      </c>
      <c r="B124" t="s">
        <v>346</v>
      </c>
      <c r="C124" t="s">
        <v>338</v>
      </c>
      <c r="D124" s="273">
        <v>76</v>
      </c>
      <c r="E124" s="274">
        <v>63</v>
      </c>
      <c r="F124" s="275">
        <v>69</v>
      </c>
      <c r="G124" s="273">
        <v>408</v>
      </c>
      <c r="H124" s="274">
        <v>401</v>
      </c>
      <c r="I124" s="275">
        <v>809</v>
      </c>
      <c r="J124" s="273">
        <v>77</v>
      </c>
      <c r="K124" s="274">
        <v>64</v>
      </c>
      <c r="L124" s="275">
        <v>71</v>
      </c>
      <c r="M124" s="273">
        <v>408</v>
      </c>
      <c r="N124" s="274">
        <v>401</v>
      </c>
      <c r="O124" s="275">
        <v>809</v>
      </c>
      <c r="P124" s="273">
        <v>33.1</v>
      </c>
      <c r="Q124" s="274">
        <v>31.4</v>
      </c>
      <c r="R124" s="275">
        <v>32.299999999999997</v>
      </c>
      <c r="S124" s="273">
        <v>408</v>
      </c>
      <c r="T124" s="274">
        <v>401</v>
      </c>
      <c r="U124" s="275">
        <v>809</v>
      </c>
      <c r="V124" s="273">
        <v>84</v>
      </c>
      <c r="W124" s="274">
        <v>73</v>
      </c>
      <c r="X124" s="275">
        <v>78</v>
      </c>
      <c r="Y124" s="273">
        <v>1447</v>
      </c>
      <c r="Z124" s="274">
        <v>1619</v>
      </c>
      <c r="AA124" s="275">
        <v>3066</v>
      </c>
      <c r="AB124" s="273">
        <v>85</v>
      </c>
      <c r="AC124" s="274">
        <v>74</v>
      </c>
      <c r="AD124" s="275">
        <v>79</v>
      </c>
      <c r="AE124" s="273">
        <v>1447</v>
      </c>
      <c r="AF124" s="274">
        <v>1619</v>
      </c>
      <c r="AG124" s="275">
        <v>3066</v>
      </c>
      <c r="AH124" s="273">
        <v>34.299999999999997</v>
      </c>
      <c r="AI124" s="274">
        <v>33</v>
      </c>
      <c r="AJ124" s="275">
        <v>33.6</v>
      </c>
      <c r="AK124" s="273">
        <v>1447</v>
      </c>
      <c r="AL124" s="274">
        <v>1619</v>
      </c>
      <c r="AM124" s="275">
        <v>3066</v>
      </c>
      <c r="AN124" s="273">
        <v>83</v>
      </c>
      <c r="AO124" s="274">
        <v>71</v>
      </c>
      <c r="AP124" s="275">
        <v>76</v>
      </c>
      <c r="AQ124" s="273">
        <v>1855</v>
      </c>
      <c r="AR124" s="274">
        <v>2020</v>
      </c>
      <c r="AS124" s="275">
        <v>3875</v>
      </c>
      <c r="AT124" s="273">
        <v>83</v>
      </c>
      <c r="AU124" s="274">
        <v>72</v>
      </c>
      <c r="AV124" s="275">
        <v>77</v>
      </c>
      <c r="AW124" s="273">
        <v>1855</v>
      </c>
      <c r="AX124" s="274">
        <v>2020</v>
      </c>
      <c r="AY124" s="275">
        <v>3875</v>
      </c>
      <c r="AZ124" s="273">
        <v>34.1</v>
      </c>
      <c r="BA124" s="274">
        <v>32.700000000000003</v>
      </c>
      <c r="BB124" s="275">
        <v>33.299999999999997</v>
      </c>
      <c r="BC124" s="273">
        <v>1855</v>
      </c>
      <c r="BD124" s="274">
        <v>2020</v>
      </c>
      <c r="BE124" s="275">
        <v>3875</v>
      </c>
    </row>
    <row r="125" spans="1:57" x14ac:dyDescent="0.35">
      <c r="A125" t="s">
        <v>122</v>
      </c>
      <c r="B125" t="s">
        <v>367</v>
      </c>
      <c r="C125" t="s">
        <v>352</v>
      </c>
      <c r="D125" s="273">
        <v>66</v>
      </c>
      <c r="E125" s="274">
        <v>45</v>
      </c>
      <c r="F125" s="275">
        <v>55</v>
      </c>
      <c r="G125" s="273">
        <v>130</v>
      </c>
      <c r="H125" s="274">
        <v>152</v>
      </c>
      <c r="I125" s="275">
        <v>282</v>
      </c>
      <c r="J125" s="273">
        <v>66</v>
      </c>
      <c r="K125" s="274">
        <v>45</v>
      </c>
      <c r="L125" s="275">
        <v>55</v>
      </c>
      <c r="M125" s="273">
        <v>130</v>
      </c>
      <c r="N125" s="274">
        <v>152</v>
      </c>
      <c r="O125" s="275">
        <v>282</v>
      </c>
      <c r="P125" s="273">
        <v>32.6</v>
      </c>
      <c r="Q125" s="274">
        <v>29.7</v>
      </c>
      <c r="R125" s="275">
        <v>31.1</v>
      </c>
      <c r="S125" s="273">
        <v>130</v>
      </c>
      <c r="T125" s="274">
        <v>152</v>
      </c>
      <c r="U125" s="275">
        <v>282</v>
      </c>
      <c r="V125" s="273">
        <v>76</v>
      </c>
      <c r="W125" s="274">
        <v>62</v>
      </c>
      <c r="X125" s="275">
        <v>69</v>
      </c>
      <c r="Y125" s="273">
        <v>1170</v>
      </c>
      <c r="Z125" s="274">
        <v>1250</v>
      </c>
      <c r="AA125" s="275">
        <v>2420</v>
      </c>
      <c r="AB125" s="273">
        <v>76</v>
      </c>
      <c r="AC125" s="274">
        <v>63</v>
      </c>
      <c r="AD125" s="275">
        <v>69</v>
      </c>
      <c r="AE125" s="273">
        <v>1170</v>
      </c>
      <c r="AF125" s="274">
        <v>1250</v>
      </c>
      <c r="AG125" s="275">
        <v>2420</v>
      </c>
      <c r="AH125" s="273">
        <v>35.700000000000003</v>
      </c>
      <c r="AI125" s="274">
        <v>33.200000000000003</v>
      </c>
      <c r="AJ125" s="275">
        <v>34.4</v>
      </c>
      <c r="AK125" s="273">
        <v>1170</v>
      </c>
      <c r="AL125" s="274">
        <v>1250</v>
      </c>
      <c r="AM125" s="275">
        <v>2420</v>
      </c>
      <c r="AN125" s="273">
        <v>75</v>
      </c>
      <c r="AO125" s="274">
        <v>60</v>
      </c>
      <c r="AP125" s="275">
        <v>67</v>
      </c>
      <c r="AQ125" s="273">
        <v>1300</v>
      </c>
      <c r="AR125" s="274">
        <v>1402</v>
      </c>
      <c r="AS125" s="275">
        <v>2702</v>
      </c>
      <c r="AT125" s="273">
        <v>75</v>
      </c>
      <c r="AU125" s="274">
        <v>61</v>
      </c>
      <c r="AV125" s="275">
        <v>68</v>
      </c>
      <c r="AW125" s="273">
        <v>1300</v>
      </c>
      <c r="AX125" s="274">
        <v>1402</v>
      </c>
      <c r="AY125" s="275">
        <v>2702</v>
      </c>
      <c r="AZ125" s="273">
        <v>35.4</v>
      </c>
      <c r="BA125" s="274">
        <v>32.799999999999997</v>
      </c>
      <c r="BB125" s="275">
        <v>34.1</v>
      </c>
      <c r="BC125" s="273">
        <v>1300</v>
      </c>
      <c r="BD125" s="274">
        <v>1402</v>
      </c>
      <c r="BE125" s="275">
        <v>2702</v>
      </c>
    </row>
    <row r="126" spans="1:57" x14ac:dyDescent="0.35">
      <c r="A126" t="s">
        <v>102</v>
      </c>
      <c r="B126" t="s">
        <v>347</v>
      </c>
      <c r="C126" t="s">
        <v>338</v>
      </c>
      <c r="D126" s="273">
        <v>70</v>
      </c>
      <c r="E126" s="274">
        <v>61</v>
      </c>
      <c r="F126" s="275">
        <v>66</v>
      </c>
      <c r="G126" s="273">
        <v>388</v>
      </c>
      <c r="H126" s="274">
        <v>441</v>
      </c>
      <c r="I126" s="275">
        <v>829</v>
      </c>
      <c r="J126" s="273">
        <v>73</v>
      </c>
      <c r="K126" s="274">
        <v>64</v>
      </c>
      <c r="L126" s="275">
        <v>68</v>
      </c>
      <c r="M126" s="273">
        <v>388</v>
      </c>
      <c r="N126" s="274">
        <v>441</v>
      </c>
      <c r="O126" s="275">
        <v>829</v>
      </c>
      <c r="P126" s="273">
        <v>36.1</v>
      </c>
      <c r="Q126" s="274">
        <v>34.1</v>
      </c>
      <c r="R126" s="275">
        <v>35.1</v>
      </c>
      <c r="S126" s="273">
        <v>388</v>
      </c>
      <c r="T126" s="274">
        <v>441</v>
      </c>
      <c r="U126" s="275">
        <v>829</v>
      </c>
      <c r="V126" s="273">
        <v>73</v>
      </c>
      <c r="W126" s="274">
        <v>59</v>
      </c>
      <c r="X126" s="275">
        <v>66</v>
      </c>
      <c r="Y126" s="273">
        <v>2052</v>
      </c>
      <c r="Z126" s="274">
        <v>2063</v>
      </c>
      <c r="AA126" s="275">
        <v>4115</v>
      </c>
      <c r="AB126" s="273">
        <v>76</v>
      </c>
      <c r="AC126" s="274">
        <v>63</v>
      </c>
      <c r="AD126" s="275">
        <v>69</v>
      </c>
      <c r="AE126" s="273">
        <v>2052</v>
      </c>
      <c r="AF126" s="274">
        <v>2063</v>
      </c>
      <c r="AG126" s="275">
        <v>4115</v>
      </c>
      <c r="AH126" s="273">
        <v>36.799999999999997</v>
      </c>
      <c r="AI126" s="274">
        <v>33.6</v>
      </c>
      <c r="AJ126" s="275">
        <v>35.200000000000003</v>
      </c>
      <c r="AK126" s="273">
        <v>2052</v>
      </c>
      <c r="AL126" s="274">
        <v>2063</v>
      </c>
      <c r="AM126" s="275">
        <v>4115</v>
      </c>
      <c r="AN126" s="273">
        <v>73</v>
      </c>
      <c r="AO126" s="274">
        <v>59</v>
      </c>
      <c r="AP126" s="275">
        <v>66</v>
      </c>
      <c r="AQ126" s="273">
        <v>2440</v>
      </c>
      <c r="AR126" s="274">
        <v>2504</v>
      </c>
      <c r="AS126" s="275">
        <v>4944</v>
      </c>
      <c r="AT126" s="273">
        <v>75</v>
      </c>
      <c r="AU126" s="274">
        <v>63</v>
      </c>
      <c r="AV126" s="275">
        <v>69</v>
      </c>
      <c r="AW126" s="273">
        <v>2440</v>
      </c>
      <c r="AX126" s="274">
        <v>2504</v>
      </c>
      <c r="AY126" s="275">
        <v>4944</v>
      </c>
      <c r="AZ126" s="273">
        <v>36.700000000000003</v>
      </c>
      <c r="BA126" s="274">
        <v>33.700000000000003</v>
      </c>
      <c r="BB126" s="275">
        <v>35.200000000000003</v>
      </c>
      <c r="BC126" s="273">
        <v>2440</v>
      </c>
      <c r="BD126" s="274">
        <v>2504</v>
      </c>
      <c r="BE126" s="275">
        <v>4944</v>
      </c>
    </row>
    <row r="127" spans="1:57" x14ac:dyDescent="0.35">
      <c r="A127" t="s">
        <v>123</v>
      </c>
      <c r="B127" t="s">
        <v>368</v>
      </c>
      <c r="C127" t="s">
        <v>352</v>
      </c>
      <c r="D127" s="273">
        <v>60</v>
      </c>
      <c r="E127" s="274">
        <v>38</v>
      </c>
      <c r="F127" s="275">
        <v>48</v>
      </c>
      <c r="G127" s="273">
        <v>154</v>
      </c>
      <c r="H127" s="274">
        <v>160</v>
      </c>
      <c r="I127" s="275">
        <v>314</v>
      </c>
      <c r="J127" s="273">
        <v>61</v>
      </c>
      <c r="K127" s="274">
        <v>41</v>
      </c>
      <c r="L127" s="275">
        <v>51</v>
      </c>
      <c r="M127" s="273">
        <v>154</v>
      </c>
      <c r="N127" s="274">
        <v>160</v>
      </c>
      <c r="O127" s="275">
        <v>314</v>
      </c>
      <c r="P127" s="273">
        <v>34.700000000000003</v>
      </c>
      <c r="Q127" s="274">
        <v>31.6</v>
      </c>
      <c r="R127" s="275">
        <v>33.1</v>
      </c>
      <c r="S127" s="273">
        <v>154</v>
      </c>
      <c r="T127" s="274">
        <v>160</v>
      </c>
      <c r="U127" s="275">
        <v>314</v>
      </c>
      <c r="V127" s="273">
        <v>74</v>
      </c>
      <c r="W127" s="274">
        <v>59</v>
      </c>
      <c r="X127" s="275">
        <v>67</v>
      </c>
      <c r="Y127" s="273">
        <v>1954</v>
      </c>
      <c r="Z127" s="274">
        <v>2024</v>
      </c>
      <c r="AA127" s="275">
        <v>3978</v>
      </c>
      <c r="AB127" s="273">
        <v>76</v>
      </c>
      <c r="AC127" s="274">
        <v>62</v>
      </c>
      <c r="AD127" s="275">
        <v>69</v>
      </c>
      <c r="AE127" s="273">
        <v>1954</v>
      </c>
      <c r="AF127" s="274">
        <v>2024</v>
      </c>
      <c r="AG127" s="275">
        <v>3978</v>
      </c>
      <c r="AH127" s="273">
        <v>37.5</v>
      </c>
      <c r="AI127" s="274">
        <v>34.700000000000003</v>
      </c>
      <c r="AJ127" s="275">
        <v>36.1</v>
      </c>
      <c r="AK127" s="273">
        <v>1954</v>
      </c>
      <c r="AL127" s="274">
        <v>2024</v>
      </c>
      <c r="AM127" s="275">
        <v>3978</v>
      </c>
      <c r="AN127" s="273">
        <v>73</v>
      </c>
      <c r="AO127" s="274">
        <v>57</v>
      </c>
      <c r="AP127" s="275">
        <v>65</v>
      </c>
      <c r="AQ127" s="273">
        <v>2108</v>
      </c>
      <c r="AR127" s="274">
        <v>2184</v>
      </c>
      <c r="AS127" s="275">
        <v>4292</v>
      </c>
      <c r="AT127" s="273">
        <v>75</v>
      </c>
      <c r="AU127" s="274">
        <v>60</v>
      </c>
      <c r="AV127" s="275">
        <v>68</v>
      </c>
      <c r="AW127" s="273">
        <v>2108</v>
      </c>
      <c r="AX127" s="274">
        <v>2184</v>
      </c>
      <c r="AY127" s="275">
        <v>4292</v>
      </c>
      <c r="AZ127" s="273">
        <v>37.299999999999997</v>
      </c>
      <c r="BA127" s="274">
        <v>34.5</v>
      </c>
      <c r="BB127" s="275">
        <v>35.9</v>
      </c>
      <c r="BC127" s="273">
        <v>2108</v>
      </c>
      <c r="BD127" s="274">
        <v>2184</v>
      </c>
      <c r="BE127" s="275">
        <v>4292</v>
      </c>
    </row>
    <row r="128" spans="1:57" x14ac:dyDescent="0.35">
      <c r="A128" t="s">
        <v>124</v>
      </c>
      <c r="B128" t="s">
        <v>369</v>
      </c>
      <c r="C128" t="s">
        <v>352</v>
      </c>
      <c r="D128" s="273">
        <v>49</v>
      </c>
      <c r="E128" s="274">
        <v>42</v>
      </c>
      <c r="F128" s="275">
        <v>45</v>
      </c>
      <c r="G128" s="273">
        <v>79</v>
      </c>
      <c r="H128" s="274">
        <v>98</v>
      </c>
      <c r="I128" s="275">
        <v>177</v>
      </c>
      <c r="J128" s="273">
        <v>49</v>
      </c>
      <c r="K128" s="274">
        <v>42</v>
      </c>
      <c r="L128" s="275">
        <v>45</v>
      </c>
      <c r="M128" s="273">
        <v>79</v>
      </c>
      <c r="N128" s="274">
        <v>98</v>
      </c>
      <c r="O128" s="275">
        <v>177</v>
      </c>
      <c r="P128" s="273">
        <v>33</v>
      </c>
      <c r="Q128" s="274">
        <v>32.4</v>
      </c>
      <c r="R128" s="275">
        <v>32.6</v>
      </c>
      <c r="S128" s="273">
        <v>79</v>
      </c>
      <c r="T128" s="274">
        <v>98</v>
      </c>
      <c r="U128" s="275">
        <v>177</v>
      </c>
      <c r="V128" s="273">
        <v>79</v>
      </c>
      <c r="W128" s="274">
        <v>67</v>
      </c>
      <c r="X128" s="275">
        <v>73</v>
      </c>
      <c r="Y128" s="273">
        <v>1249</v>
      </c>
      <c r="Z128" s="274">
        <v>1350</v>
      </c>
      <c r="AA128" s="275">
        <v>2599</v>
      </c>
      <c r="AB128" s="273">
        <v>79</v>
      </c>
      <c r="AC128" s="274">
        <v>67</v>
      </c>
      <c r="AD128" s="275">
        <v>73</v>
      </c>
      <c r="AE128" s="273">
        <v>1249</v>
      </c>
      <c r="AF128" s="274">
        <v>1350</v>
      </c>
      <c r="AG128" s="275">
        <v>2599</v>
      </c>
      <c r="AH128" s="273">
        <v>38.200000000000003</v>
      </c>
      <c r="AI128" s="274">
        <v>36.1</v>
      </c>
      <c r="AJ128" s="275">
        <v>37.1</v>
      </c>
      <c r="AK128" s="273">
        <v>1249</v>
      </c>
      <c r="AL128" s="274">
        <v>1350</v>
      </c>
      <c r="AM128" s="275">
        <v>2599</v>
      </c>
      <c r="AN128" s="273">
        <v>78</v>
      </c>
      <c r="AO128" s="274">
        <v>65</v>
      </c>
      <c r="AP128" s="275">
        <v>71</v>
      </c>
      <c r="AQ128" s="273">
        <v>1328</v>
      </c>
      <c r="AR128" s="274">
        <v>1448</v>
      </c>
      <c r="AS128" s="275">
        <v>2776</v>
      </c>
      <c r="AT128" s="273">
        <v>78</v>
      </c>
      <c r="AU128" s="274">
        <v>66</v>
      </c>
      <c r="AV128" s="275">
        <v>71</v>
      </c>
      <c r="AW128" s="273">
        <v>1328</v>
      </c>
      <c r="AX128" s="274">
        <v>1448</v>
      </c>
      <c r="AY128" s="275">
        <v>2776</v>
      </c>
      <c r="AZ128" s="273">
        <v>37.799999999999997</v>
      </c>
      <c r="BA128" s="274">
        <v>35.799999999999997</v>
      </c>
      <c r="BB128" s="275">
        <v>36.799999999999997</v>
      </c>
      <c r="BC128" s="273">
        <v>1328</v>
      </c>
      <c r="BD128" s="274">
        <v>1448</v>
      </c>
      <c r="BE128" s="275">
        <v>2776</v>
      </c>
    </row>
    <row r="129" spans="1:57" x14ac:dyDescent="0.35">
      <c r="A129" t="s">
        <v>103</v>
      </c>
      <c r="B129" t="s">
        <v>348</v>
      </c>
      <c r="C129" t="s">
        <v>338</v>
      </c>
      <c r="D129" s="273">
        <v>69</v>
      </c>
      <c r="E129" s="274">
        <v>52</v>
      </c>
      <c r="F129" s="275">
        <v>61</v>
      </c>
      <c r="G129" s="273">
        <v>368</v>
      </c>
      <c r="H129" s="274">
        <v>359</v>
      </c>
      <c r="I129" s="275">
        <v>727</v>
      </c>
      <c r="J129" s="273">
        <v>71</v>
      </c>
      <c r="K129" s="274">
        <v>56</v>
      </c>
      <c r="L129" s="275">
        <v>64</v>
      </c>
      <c r="M129" s="273">
        <v>368</v>
      </c>
      <c r="N129" s="274">
        <v>359</v>
      </c>
      <c r="O129" s="275">
        <v>727</v>
      </c>
      <c r="P129" s="273">
        <v>34</v>
      </c>
      <c r="Q129" s="274">
        <v>31.7</v>
      </c>
      <c r="R129" s="275">
        <v>32.9</v>
      </c>
      <c r="S129" s="273">
        <v>368</v>
      </c>
      <c r="T129" s="274">
        <v>359</v>
      </c>
      <c r="U129" s="275">
        <v>727</v>
      </c>
      <c r="V129" s="273">
        <v>78</v>
      </c>
      <c r="W129" s="274">
        <v>63</v>
      </c>
      <c r="X129" s="275">
        <v>70</v>
      </c>
      <c r="Y129" s="273">
        <v>1410</v>
      </c>
      <c r="Z129" s="274">
        <v>1415</v>
      </c>
      <c r="AA129" s="275">
        <v>2825</v>
      </c>
      <c r="AB129" s="273">
        <v>80</v>
      </c>
      <c r="AC129" s="274">
        <v>65</v>
      </c>
      <c r="AD129" s="275">
        <v>72</v>
      </c>
      <c r="AE129" s="273">
        <v>1410</v>
      </c>
      <c r="AF129" s="274">
        <v>1415</v>
      </c>
      <c r="AG129" s="275">
        <v>2825</v>
      </c>
      <c r="AH129" s="273">
        <v>36</v>
      </c>
      <c r="AI129" s="274">
        <v>33.9</v>
      </c>
      <c r="AJ129" s="275">
        <v>35</v>
      </c>
      <c r="AK129" s="273">
        <v>1410</v>
      </c>
      <c r="AL129" s="274">
        <v>1415</v>
      </c>
      <c r="AM129" s="275">
        <v>2825</v>
      </c>
      <c r="AN129" s="273">
        <v>76</v>
      </c>
      <c r="AO129" s="274">
        <v>60</v>
      </c>
      <c r="AP129" s="275">
        <v>68</v>
      </c>
      <c r="AQ129" s="273">
        <v>1778</v>
      </c>
      <c r="AR129" s="274">
        <v>1774</v>
      </c>
      <c r="AS129" s="275">
        <v>3552</v>
      </c>
      <c r="AT129" s="273">
        <v>78</v>
      </c>
      <c r="AU129" s="274">
        <v>63</v>
      </c>
      <c r="AV129" s="275">
        <v>71</v>
      </c>
      <c r="AW129" s="273">
        <v>1778</v>
      </c>
      <c r="AX129" s="274">
        <v>1774</v>
      </c>
      <c r="AY129" s="275">
        <v>3552</v>
      </c>
      <c r="AZ129" s="273">
        <v>35.6</v>
      </c>
      <c r="BA129" s="274">
        <v>33.5</v>
      </c>
      <c r="BB129" s="275">
        <v>34.6</v>
      </c>
      <c r="BC129" s="273">
        <v>1778</v>
      </c>
      <c r="BD129" s="274">
        <v>1774</v>
      </c>
      <c r="BE129" s="275">
        <v>3552</v>
      </c>
    </row>
    <row r="130" spans="1:57" x14ac:dyDescent="0.35">
      <c r="A130" t="s">
        <v>125</v>
      </c>
      <c r="B130" t="s">
        <v>370</v>
      </c>
      <c r="C130" t="s">
        <v>352</v>
      </c>
      <c r="D130" s="273">
        <v>59</v>
      </c>
      <c r="E130" s="274">
        <v>30</v>
      </c>
      <c r="F130" s="275">
        <v>44</v>
      </c>
      <c r="G130" s="273">
        <v>94</v>
      </c>
      <c r="H130" s="274">
        <v>96</v>
      </c>
      <c r="I130" s="275">
        <v>190</v>
      </c>
      <c r="J130" s="273">
        <v>59</v>
      </c>
      <c r="K130" s="274">
        <v>33</v>
      </c>
      <c r="L130" s="275">
        <v>46</v>
      </c>
      <c r="M130" s="273">
        <v>94</v>
      </c>
      <c r="N130" s="274">
        <v>96</v>
      </c>
      <c r="O130" s="275">
        <v>190</v>
      </c>
      <c r="P130" s="273">
        <v>32.9</v>
      </c>
      <c r="Q130" s="274">
        <v>30.2</v>
      </c>
      <c r="R130" s="275">
        <v>31.5</v>
      </c>
      <c r="S130" s="273">
        <v>94</v>
      </c>
      <c r="T130" s="274">
        <v>96</v>
      </c>
      <c r="U130" s="275">
        <v>190</v>
      </c>
      <c r="V130" s="273">
        <v>74</v>
      </c>
      <c r="W130" s="274">
        <v>56</v>
      </c>
      <c r="X130" s="275">
        <v>65</v>
      </c>
      <c r="Y130" s="273">
        <v>1114</v>
      </c>
      <c r="Z130" s="274">
        <v>1224</v>
      </c>
      <c r="AA130" s="275">
        <v>2338</v>
      </c>
      <c r="AB130" s="273">
        <v>75</v>
      </c>
      <c r="AC130" s="274">
        <v>58</v>
      </c>
      <c r="AD130" s="275">
        <v>66</v>
      </c>
      <c r="AE130" s="273">
        <v>1114</v>
      </c>
      <c r="AF130" s="274">
        <v>1224</v>
      </c>
      <c r="AG130" s="275">
        <v>2338</v>
      </c>
      <c r="AH130" s="273">
        <v>37.6</v>
      </c>
      <c r="AI130" s="274">
        <v>34.799999999999997</v>
      </c>
      <c r="AJ130" s="275">
        <v>36.1</v>
      </c>
      <c r="AK130" s="273">
        <v>1114</v>
      </c>
      <c r="AL130" s="274">
        <v>1224</v>
      </c>
      <c r="AM130" s="275">
        <v>2338</v>
      </c>
      <c r="AN130" s="273">
        <v>73</v>
      </c>
      <c r="AO130" s="274">
        <v>54</v>
      </c>
      <c r="AP130" s="275">
        <v>63</v>
      </c>
      <c r="AQ130" s="273">
        <v>1208</v>
      </c>
      <c r="AR130" s="274">
        <v>1320</v>
      </c>
      <c r="AS130" s="275">
        <v>2528</v>
      </c>
      <c r="AT130" s="273">
        <v>73</v>
      </c>
      <c r="AU130" s="274">
        <v>56</v>
      </c>
      <c r="AV130" s="275">
        <v>64</v>
      </c>
      <c r="AW130" s="273">
        <v>1208</v>
      </c>
      <c r="AX130" s="274">
        <v>1320</v>
      </c>
      <c r="AY130" s="275">
        <v>2528</v>
      </c>
      <c r="AZ130" s="273">
        <v>37.200000000000003</v>
      </c>
      <c r="BA130" s="274">
        <v>34.5</v>
      </c>
      <c r="BB130" s="275">
        <v>35.799999999999997</v>
      </c>
      <c r="BC130" s="273">
        <v>1208</v>
      </c>
      <c r="BD130" s="274">
        <v>1320</v>
      </c>
      <c r="BE130" s="275">
        <v>2528</v>
      </c>
    </row>
    <row r="131" spans="1:57" x14ac:dyDescent="0.35">
      <c r="A131" t="s">
        <v>104</v>
      </c>
      <c r="B131" t="s">
        <v>349</v>
      </c>
      <c r="C131" t="s">
        <v>338</v>
      </c>
      <c r="D131" s="273">
        <v>60</v>
      </c>
      <c r="E131" s="274">
        <v>45</v>
      </c>
      <c r="F131" s="275">
        <v>52</v>
      </c>
      <c r="G131" s="273">
        <v>515</v>
      </c>
      <c r="H131" s="274">
        <v>591</v>
      </c>
      <c r="I131" s="275">
        <v>1106</v>
      </c>
      <c r="J131" s="273">
        <v>64</v>
      </c>
      <c r="K131" s="274">
        <v>49</v>
      </c>
      <c r="L131" s="275">
        <v>56</v>
      </c>
      <c r="M131" s="273">
        <v>515</v>
      </c>
      <c r="N131" s="274">
        <v>591</v>
      </c>
      <c r="O131" s="275">
        <v>1106</v>
      </c>
      <c r="P131" s="273">
        <v>34.1</v>
      </c>
      <c r="Q131" s="274">
        <v>31.2</v>
      </c>
      <c r="R131" s="275">
        <v>32.6</v>
      </c>
      <c r="S131" s="273">
        <v>515</v>
      </c>
      <c r="T131" s="274">
        <v>591</v>
      </c>
      <c r="U131" s="275">
        <v>1106</v>
      </c>
      <c r="V131" s="273">
        <v>69</v>
      </c>
      <c r="W131" s="274">
        <v>52</v>
      </c>
      <c r="X131" s="275">
        <v>60</v>
      </c>
      <c r="Y131" s="273">
        <v>1154</v>
      </c>
      <c r="Z131" s="274">
        <v>1233</v>
      </c>
      <c r="AA131" s="275">
        <v>2387</v>
      </c>
      <c r="AB131" s="273">
        <v>73</v>
      </c>
      <c r="AC131" s="274">
        <v>57</v>
      </c>
      <c r="AD131" s="275">
        <v>64</v>
      </c>
      <c r="AE131" s="273">
        <v>1154</v>
      </c>
      <c r="AF131" s="274">
        <v>1233</v>
      </c>
      <c r="AG131" s="275">
        <v>2387</v>
      </c>
      <c r="AH131" s="273">
        <v>36</v>
      </c>
      <c r="AI131" s="274">
        <v>33.1</v>
      </c>
      <c r="AJ131" s="275">
        <v>34.5</v>
      </c>
      <c r="AK131" s="273">
        <v>1154</v>
      </c>
      <c r="AL131" s="274">
        <v>1233</v>
      </c>
      <c r="AM131" s="275">
        <v>2387</v>
      </c>
      <c r="AN131" s="273">
        <v>67</v>
      </c>
      <c r="AO131" s="274">
        <v>49</v>
      </c>
      <c r="AP131" s="275">
        <v>58</v>
      </c>
      <c r="AQ131" s="273">
        <v>1669</v>
      </c>
      <c r="AR131" s="274">
        <v>1824</v>
      </c>
      <c r="AS131" s="275">
        <v>3493</v>
      </c>
      <c r="AT131" s="273">
        <v>70</v>
      </c>
      <c r="AU131" s="274">
        <v>54</v>
      </c>
      <c r="AV131" s="275">
        <v>62</v>
      </c>
      <c r="AW131" s="273">
        <v>1669</v>
      </c>
      <c r="AX131" s="274">
        <v>1824</v>
      </c>
      <c r="AY131" s="275">
        <v>3493</v>
      </c>
      <c r="AZ131" s="273">
        <v>35.4</v>
      </c>
      <c r="BA131" s="274">
        <v>32.5</v>
      </c>
      <c r="BB131" s="275">
        <v>33.9</v>
      </c>
      <c r="BC131" s="273">
        <v>1669</v>
      </c>
      <c r="BD131" s="274">
        <v>1824</v>
      </c>
      <c r="BE131" s="275">
        <v>3493</v>
      </c>
    </row>
    <row r="132" spans="1:57" x14ac:dyDescent="0.35">
      <c r="A132" t="s">
        <v>126</v>
      </c>
      <c r="B132" t="s">
        <v>371</v>
      </c>
      <c r="C132" t="s">
        <v>352</v>
      </c>
      <c r="D132" s="273">
        <v>74</v>
      </c>
      <c r="E132" s="274">
        <v>48</v>
      </c>
      <c r="F132" s="275">
        <v>61</v>
      </c>
      <c r="G132" s="273">
        <v>252</v>
      </c>
      <c r="H132" s="274">
        <v>258</v>
      </c>
      <c r="I132" s="275">
        <v>510</v>
      </c>
      <c r="J132" s="273">
        <v>75</v>
      </c>
      <c r="K132" s="274">
        <v>50</v>
      </c>
      <c r="L132" s="275">
        <v>62</v>
      </c>
      <c r="M132" s="273">
        <v>252</v>
      </c>
      <c r="N132" s="274">
        <v>258</v>
      </c>
      <c r="O132" s="275">
        <v>510</v>
      </c>
      <c r="P132" s="273">
        <v>35.1</v>
      </c>
      <c r="Q132" s="274">
        <v>31.3</v>
      </c>
      <c r="R132" s="275">
        <v>33.200000000000003</v>
      </c>
      <c r="S132" s="273">
        <v>252</v>
      </c>
      <c r="T132" s="274">
        <v>258</v>
      </c>
      <c r="U132" s="275">
        <v>510</v>
      </c>
      <c r="V132" s="273">
        <v>73</v>
      </c>
      <c r="W132" s="274">
        <v>58</v>
      </c>
      <c r="X132" s="275">
        <v>65</v>
      </c>
      <c r="Y132" s="273">
        <v>1577</v>
      </c>
      <c r="Z132" s="274">
        <v>1658</v>
      </c>
      <c r="AA132" s="275">
        <v>3235</v>
      </c>
      <c r="AB132" s="273">
        <v>75</v>
      </c>
      <c r="AC132" s="274">
        <v>62</v>
      </c>
      <c r="AD132" s="275">
        <v>68</v>
      </c>
      <c r="AE132" s="273">
        <v>1577</v>
      </c>
      <c r="AF132" s="274">
        <v>1658</v>
      </c>
      <c r="AG132" s="275">
        <v>3235</v>
      </c>
      <c r="AH132" s="273">
        <v>36</v>
      </c>
      <c r="AI132" s="274">
        <v>33.5</v>
      </c>
      <c r="AJ132" s="275">
        <v>34.700000000000003</v>
      </c>
      <c r="AK132" s="273">
        <v>1577</v>
      </c>
      <c r="AL132" s="274">
        <v>1658</v>
      </c>
      <c r="AM132" s="275">
        <v>3235</v>
      </c>
      <c r="AN132" s="273">
        <v>73</v>
      </c>
      <c r="AO132" s="274">
        <v>57</v>
      </c>
      <c r="AP132" s="275">
        <v>65</v>
      </c>
      <c r="AQ132" s="273">
        <v>1829</v>
      </c>
      <c r="AR132" s="274">
        <v>1916</v>
      </c>
      <c r="AS132" s="275">
        <v>3745</v>
      </c>
      <c r="AT132" s="273">
        <v>75</v>
      </c>
      <c r="AU132" s="274">
        <v>60</v>
      </c>
      <c r="AV132" s="275">
        <v>68</v>
      </c>
      <c r="AW132" s="273">
        <v>1829</v>
      </c>
      <c r="AX132" s="274">
        <v>1916</v>
      </c>
      <c r="AY132" s="275">
        <v>3745</v>
      </c>
      <c r="AZ132" s="273">
        <v>35.9</v>
      </c>
      <c r="BA132" s="274">
        <v>33.200000000000003</v>
      </c>
      <c r="BB132" s="275">
        <v>34.5</v>
      </c>
      <c r="BC132" s="273">
        <v>1829</v>
      </c>
      <c r="BD132" s="274">
        <v>1916</v>
      </c>
      <c r="BE132" s="275">
        <v>3745</v>
      </c>
    </row>
    <row r="133" spans="1:57" x14ac:dyDescent="0.35">
      <c r="A133" t="s">
        <v>105</v>
      </c>
      <c r="B133" t="s">
        <v>350</v>
      </c>
      <c r="C133" t="s">
        <v>338</v>
      </c>
      <c r="D133" s="273">
        <v>65</v>
      </c>
      <c r="E133" s="274">
        <v>48</v>
      </c>
      <c r="F133" s="275">
        <v>56</v>
      </c>
      <c r="G133" s="273">
        <v>266</v>
      </c>
      <c r="H133" s="274">
        <v>332</v>
      </c>
      <c r="I133" s="275">
        <v>598</v>
      </c>
      <c r="J133" s="273">
        <v>66</v>
      </c>
      <c r="K133" s="274">
        <v>51</v>
      </c>
      <c r="L133" s="275">
        <v>57</v>
      </c>
      <c r="M133" s="273">
        <v>266</v>
      </c>
      <c r="N133" s="274">
        <v>332</v>
      </c>
      <c r="O133" s="275">
        <v>598</v>
      </c>
      <c r="P133" s="273">
        <v>34.200000000000003</v>
      </c>
      <c r="Q133" s="274">
        <v>31.8</v>
      </c>
      <c r="R133" s="275">
        <v>32.799999999999997</v>
      </c>
      <c r="S133" s="273">
        <v>266</v>
      </c>
      <c r="T133" s="274">
        <v>332</v>
      </c>
      <c r="U133" s="275">
        <v>598</v>
      </c>
      <c r="V133" s="273">
        <v>78</v>
      </c>
      <c r="W133" s="274">
        <v>65</v>
      </c>
      <c r="X133" s="275">
        <v>71</v>
      </c>
      <c r="Y133" s="273">
        <v>1304</v>
      </c>
      <c r="Z133" s="274">
        <v>1394</v>
      </c>
      <c r="AA133" s="275">
        <v>2698</v>
      </c>
      <c r="AB133" s="273">
        <v>79</v>
      </c>
      <c r="AC133" s="274">
        <v>66</v>
      </c>
      <c r="AD133" s="275">
        <v>72</v>
      </c>
      <c r="AE133" s="273">
        <v>1304</v>
      </c>
      <c r="AF133" s="274">
        <v>1394</v>
      </c>
      <c r="AG133" s="275">
        <v>2698</v>
      </c>
      <c r="AH133" s="273">
        <v>37</v>
      </c>
      <c r="AI133" s="274">
        <v>35</v>
      </c>
      <c r="AJ133" s="275">
        <v>36</v>
      </c>
      <c r="AK133" s="273">
        <v>1304</v>
      </c>
      <c r="AL133" s="274">
        <v>1394</v>
      </c>
      <c r="AM133" s="275">
        <v>2698</v>
      </c>
      <c r="AN133" s="273">
        <v>76</v>
      </c>
      <c r="AO133" s="274">
        <v>61</v>
      </c>
      <c r="AP133" s="275">
        <v>68</v>
      </c>
      <c r="AQ133" s="273">
        <v>1570</v>
      </c>
      <c r="AR133" s="274">
        <v>1726</v>
      </c>
      <c r="AS133" s="275">
        <v>3296</v>
      </c>
      <c r="AT133" s="273">
        <v>77</v>
      </c>
      <c r="AU133" s="274">
        <v>63</v>
      </c>
      <c r="AV133" s="275">
        <v>70</v>
      </c>
      <c r="AW133" s="273">
        <v>1570</v>
      </c>
      <c r="AX133" s="274">
        <v>1726</v>
      </c>
      <c r="AY133" s="275">
        <v>3296</v>
      </c>
      <c r="AZ133" s="273">
        <v>36.6</v>
      </c>
      <c r="BA133" s="274">
        <v>34.4</v>
      </c>
      <c r="BB133" s="275">
        <v>35.4</v>
      </c>
      <c r="BC133" s="273">
        <v>1570</v>
      </c>
      <c r="BD133" s="274">
        <v>1726</v>
      </c>
      <c r="BE133" s="275">
        <v>3296</v>
      </c>
    </row>
    <row r="134" spans="1:57" x14ac:dyDescent="0.35">
      <c r="A134" t="s">
        <v>106</v>
      </c>
      <c r="B134" t="s">
        <v>351</v>
      </c>
      <c r="C134" t="s">
        <v>338</v>
      </c>
      <c r="D134" s="273">
        <v>57</v>
      </c>
      <c r="E134" s="274">
        <v>52</v>
      </c>
      <c r="F134" s="275">
        <v>54</v>
      </c>
      <c r="G134" s="273">
        <v>228</v>
      </c>
      <c r="H134" s="274">
        <v>246</v>
      </c>
      <c r="I134" s="275">
        <v>474</v>
      </c>
      <c r="J134" s="273">
        <v>59</v>
      </c>
      <c r="K134" s="274">
        <v>52</v>
      </c>
      <c r="L134" s="275">
        <v>55</v>
      </c>
      <c r="M134" s="273">
        <v>228</v>
      </c>
      <c r="N134" s="274">
        <v>246</v>
      </c>
      <c r="O134" s="275">
        <v>474</v>
      </c>
      <c r="P134" s="273">
        <v>34</v>
      </c>
      <c r="Q134" s="274">
        <v>31.6</v>
      </c>
      <c r="R134" s="275">
        <v>32.700000000000003</v>
      </c>
      <c r="S134" s="273">
        <v>228</v>
      </c>
      <c r="T134" s="274">
        <v>246</v>
      </c>
      <c r="U134" s="275">
        <v>474</v>
      </c>
      <c r="V134" s="273">
        <v>77</v>
      </c>
      <c r="W134" s="274">
        <v>56</v>
      </c>
      <c r="X134" s="275">
        <v>67</v>
      </c>
      <c r="Y134" s="273">
        <v>600</v>
      </c>
      <c r="Z134" s="274">
        <v>549</v>
      </c>
      <c r="AA134" s="275">
        <v>1149</v>
      </c>
      <c r="AB134" s="273">
        <v>78</v>
      </c>
      <c r="AC134" s="274">
        <v>58</v>
      </c>
      <c r="AD134" s="275">
        <v>69</v>
      </c>
      <c r="AE134" s="273">
        <v>600</v>
      </c>
      <c r="AF134" s="274">
        <v>549</v>
      </c>
      <c r="AG134" s="275">
        <v>1149</v>
      </c>
      <c r="AH134" s="273">
        <v>36.799999999999997</v>
      </c>
      <c r="AI134" s="274">
        <v>34</v>
      </c>
      <c r="AJ134" s="275">
        <v>35.5</v>
      </c>
      <c r="AK134" s="273">
        <v>600</v>
      </c>
      <c r="AL134" s="274">
        <v>549</v>
      </c>
      <c r="AM134" s="275">
        <v>1149</v>
      </c>
      <c r="AN134" s="273">
        <v>71</v>
      </c>
      <c r="AO134" s="274">
        <v>55</v>
      </c>
      <c r="AP134" s="275">
        <v>63</v>
      </c>
      <c r="AQ134" s="273">
        <v>828</v>
      </c>
      <c r="AR134" s="274">
        <v>795</v>
      </c>
      <c r="AS134" s="275">
        <v>1623</v>
      </c>
      <c r="AT134" s="273">
        <v>73</v>
      </c>
      <c r="AU134" s="274">
        <v>56</v>
      </c>
      <c r="AV134" s="275">
        <v>65</v>
      </c>
      <c r="AW134" s="273">
        <v>828</v>
      </c>
      <c r="AX134" s="274">
        <v>795</v>
      </c>
      <c r="AY134" s="275">
        <v>1623</v>
      </c>
      <c r="AZ134" s="273">
        <v>36.1</v>
      </c>
      <c r="BA134" s="274">
        <v>33.200000000000003</v>
      </c>
      <c r="BB134" s="275">
        <v>34.700000000000003</v>
      </c>
      <c r="BC134" s="273">
        <v>828</v>
      </c>
      <c r="BD134" s="274">
        <v>795</v>
      </c>
      <c r="BE134" s="275">
        <v>1623</v>
      </c>
    </row>
    <row r="135" spans="1:57" x14ac:dyDescent="0.35">
      <c r="A135" t="s">
        <v>130</v>
      </c>
      <c r="B135" t="s">
        <v>375</v>
      </c>
      <c r="C135" t="s">
        <v>372</v>
      </c>
      <c r="D135" s="273">
        <v>55</v>
      </c>
      <c r="E135" s="274">
        <v>35</v>
      </c>
      <c r="F135" s="275">
        <v>45</v>
      </c>
      <c r="G135" s="273">
        <v>208</v>
      </c>
      <c r="H135" s="274">
        <v>200</v>
      </c>
      <c r="I135" s="275">
        <v>408</v>
      </c>
      <c r="J135" s="273">
        <v>57</v>
      </c>
      <c r="K135" s="274">
        <v>37</v>
      </c>
      <c r="L135" s="275">
        <v>47</v>
      </c>
      <c r="M135" s="273">
        <v>208</v>
      </c>
      <c r="N135" s="274">
        <v>200</v>
      </c>
      <c r="O135" s="275">
        <v>408</v>
      </c>
      <c r="P135" s="273">
        <v>32.799999999999997</v>
      </c>
      <c r="Q135" s="274">
        <v>29.6</v>
      </c>
      <c r="R135" s="275">
        <v>31.2</v>
      </c>
      <c r="S135" s="273">
        <v>208</v>
      </c>
      <c r="T135" s="274">
        <v>200</v>
      </c>
      <c r="U135" s="275">
        <v>408</v>
      </c>
      <c r="V135" s="273">
        <v>76</v>
      </c>
      <c r="W135" s="274">
        <v>61</v>
      </c>
      <c r="X135" s="275">
        <v>68</v>
      </c>
      <c r="Y135" s="273">
        <v>2877</v>
      </c>
      <c r="Z135" s="274">
        <v>3099</v>
      </c>
      <c r="AA135" s="275">
        <v>5976</v>
      </c>
      <c r="AB135" s="273">
        <v>77</v>
      </c>
      <c r="AC135" s="274">
        <v>63</v>
      </c>
      <c r="AD135" s="275">
        <v>70</v>
      </c>
      <c r="AE135" s="273">
        <v>2877</v>
      </c>
      <c r="AF135" s="274">
        <v>3099</v>
      </c>
      <c r="AG135" s="275">
        <v>5976</v>
      </c>
      <c r="AH135" s="273">
        <v>36.299999999999997</v>
      </c>
      <c r="AI135" s="274">
        <v>34.200000000000003</v>
      </c>
      <c r="AJ135" s="275">
        <v>35.200000000000003</v>
      </c>
      <c r="AK135" s="273">
        <v>2877</v>
      </c>
      <c r="AL135" s="274">
        <v>3099</v>
      </c>
      <c r="AM135" s="275">
        <v>5976</v>
      </c>
      <c r="AN135" s="273">
        <v>74</v>
      </c>
      <c r="AO135" s="274">
        <v>60</v>
      </c>
      <c r="AP135" s="275">
        <v>67</v>
      </c>
      <c r="AQ135" s="273">
        <v>3085</v>
      </c>
      <c r="AR135" s="274">
        <v>3299</v>
      </c>
      <c r="AS135" s="275">
        <v>6384</v>
      </c>
      <c r="AT135" s="273">
        <v>75</v>
      </c>
      <c r="AU135" s="274">
        <v>62</v>
      </c>
      <c r="AV135" s="275">
        <v>68</v>
      </c>
      <c r="AW135" s="273">
        <v>3085</v>
      </c>
      <c r="AX135" s="274">
        <v>3299</v>
      </c>
      <c r="AY135" s="275">
        <v>6384</v>
      </c>
      <c r="AZ135" s="273">
        <v>36.1</v>
      </c>
      <c r="BA135" s="274">
        <v>33.9</v>
      </c>
      <c r="BB135" s="275">
        <v>35</v>
      </c>
      <c r="BC135" s="273">
        <v>3085</v>
      </c>
      <c r="BD135" s="274">
        <v>3299</v>
      </c>
      <c r="BE135" s="275">
        <v>6384</v>
      </c>
    </row>
    <row r="136" spans="1:57" x14ac:dyDescent="0.35">
      <c r="A136" t="s">
        <v>82</v>
      </c>
      <c r="B136" t="s">
        <v>327</v>
      </c>
      <c r="C136" t="s">
        <v>324</v>
      </c>
      <c r="D136" s="273">
        <v>48</v>
      </c>
      <c r="E136" s="274">
        <v>34</v>
      </c>
      <c r="F136" s="275">
        <v>41</v>
      </c>
      <c r="G136" s="273">
        <v>348</v>
      </c>
      <c r="H136" s="274">
        <v>354</v>
      </c>
      <c r="I136" s="275">
        <v>702</v>
      </c>
      <c r="J136" s="273">
        <v>49</v>
      </c>
      <c r="K136" s="274">
        <v>37</v>
      </c>
      <c r="L136" s="275">
        <v>43</v>
      </c>
      <c r="M136" s="273">
        <v>348</v>
      </c>
      <c r="N136" s="274">
        <v>354</v>
      </c>
      <c r="O136" s="275">
        <v>702</v>
      </c>
      <c r="P136" s="273">
        <v>31.7</v>
      </c>
      <c r="Q136" s="274">
        <v>29.1</v>
      </c>
      <c r="R136" s="275">
        <v>30.4</v>
      </c>
      <c r="S136" s="273">
        <v>348</v>
      </c>
      <c r="T136" s="274">
        <v>354</v>
      </c>
      <c r="U136" s="275">
        <v>702</v>
      </c>
      <c r="V136" s="273">
        <v>74</v>
      </c>
      <c r="W136" s="274">
        <v>58</v>
      </c>
      <c r="X136" s="275">
        <v>66</v>
      </c>
      <c r="Y136" s="273">
        <v>3197</v>
      </c>
      <c r="Z136" s="274">
        <v>3398</v>
      </c>
      <c r="AA136" s="275">
        <v>6595</v>
      </c>
      <c r="AB136" s="273">
        <v>76</v>
      </c>
      <c r="AC136" s="274">
        <v>61</v>
      </c>
      <c r="AD136" s="275">
        <v>68</v>
      </c>
      <c r="AE136" s="273">
        <v>3197</v>
      </c>
      <c r="AF136" s="274">
        <v>3398</v>
      </c>
      <c r="AG136" s="275">
        <v>6595</v>
      </c>
      <c r="AH136" s="273">
        <v>36</v>
      </c>
      <c r="AI136" s="274">
        <v>33.5</v>
      </c>
      <c r="AJ136" s="275">
        <v>34.700000000000003</v>
      </c>
      <c r="AK136" s="273">
        <v>3197</v>
      </c>
      <c r="AL136" s="274">
        <v>3398</v>
      </c>
      <c r="AM136" s="275">
        <v>6595</v>
      </c>
      <c r="AN136" s="273">
        <v>71</v>
      </c>
      <c r="AO136" s="274">
        <v>56</v>
      </c>
      <c r="AP136" s="275">
        <v>63</v>
      </c>
      <c r="AQ136" s="273">
        <v>3545</v>
      </c>
      <c r="AR136" s="274">
        <v>3752</v>
      </c>
      <c r="AS136" s="275">
        <v>7297</v>
      </c>
      <c r="AT136" s="273">
        <v>73</v>
      </c>
      <c r="AU136" s="274">
        <v>59</v>
      </c>
      <c r="AV136" s="275">
        <v>66</v>
      </c>
      <c r="AW136" s="273">
        <v>3545</v>
      </c>
      <c r="AX136" s="274">
        <v>3752</v>
      </c>
      <c r="AY136" s="275">
        <v>7297</v>
      </c>
      <c r="AZ136" s="273">
        <v>35.6</v>
      </c>
      <c r="BA136" s="274">
        <v>33.1</v>
      </c>
      <c r="BB136" s="275">
        <v>34.299999999999997</v>
      </c>
      <c r="BC136" s="273">
        <v>3545</v>
      </c>
      <c r="BD136" s="274">
        <v>3752</v>
      </c>
      <c r="BE136" s="275">
        <v>7297</v>
      </c>
    </row>
    <row r="137" spans="1:57" x14ac:dyDescent="0.35">
      <c r="A137" t="s">
        <v>21</v>
      </c>
      <c r="B137" t="s">
        <v>267</v>
      </c>
      <c r="C137" t="s">
        <v>260</v>
      </c>
      <c r="D137" s="273">
        <v>51</v>
      </c>
      <c r="E137" s="274">
        <v>29</v>
      </c>
      <c r="F137" s="275">
        <v>40</v>
      </c>
      <c r="G137" s="273">
        <v>297</v>
      </c>
      <c r="H137" s="274">
        <v>318</v>
      </c>
      <c r="I137" s="275">
        <v>615</v>
      </c>
      <c r="J137" s="273">
        <v>53</v>
      </c>
      <c r="K137" s="274">
        <v>31</v>
      </c>
      <c r="L137" s="275">
        <v>41</v>
      </c>
      <c r="M137" s="273">
        <v>297</v>
      </c>
      <c r="N137" s="274">
        <v>318</v>
      </c>
      <c r="O137" s="275">
        <v>615</v>
      </c>
      <c r="P137" s="273">
        <v>31.4</v>
      </c>
      <c r="Q137" s="274">
        <v>28.4</v>
      </c>
      <c r="R137" s="275">
        <v>29.9</v>
      </c>
      <c r="S137" s="273">
        <v>297</v>
      </c>
      <c r="T137" s="274">
        <v>318</v>
      </c>
      <c r="U137" s="275">
        <v>615</v>
      </c>
      <c r="V137" s="273">
        <v>72</v>
      </c>
      <c r="W137" s="274">
        <v>55</v>
      </c>
      <c r="X137" s="275">
        <v>63</v>
      </c>
      <c r="Y137" s="273">
        <v>2232</v>
      </c>
      <c r="Z137" s="274">
        <v>2264</v>
      </c>
      <c r="AA137" s="275">
        <v>4496</v>
      </c>
      <c r="AB137" s="273">
        <v>74</v>
      </c>
      <c r="AC137" s="274">
        <v>58</v>
      </c>
      <c r="AD137" s="275">
        <v>66</v>
      </c>
      <c r="AE137" s="273">
        <v>2232</v>
      </c>
      <c r="AF137" s="274">
        <v>2264</v>
      </c>
      <c r="AG137" s="275">
        <v>4496</v>
      </c>
      <c r="AH137" s="273">
        <v>35.700000000000003</v>
      </c>
      <c r="AI137" s="274">
        <v>33.1</v>
      </c>
      <c r="AJ137" s="275">
        <v>34.4</v>
      </c>
      <c r="AK137" s="273">
        <v>2232</v>
      </c>
      <c r="AL137" s="274">
        <v>2264</v>
      </c>
      <c r="AM137" s="275">
        <v>4496</v>
      </c>
      <c r="AN137" s="273">
        <v>70</v>
      </c>
      <c r="AO137" s="274">
        <v>52</v>
      </c>
      <c r="AP137" s="275">
        <v>61</v>
      </c>
      <c r="AQ137" s="273">
        <v>2529</v>
      </c>
      <c r="AR137" s="274">
        <v>2582</v>
      </c>
      <c r="AS137" s="275">
        <v>5111</v>
      </c>
      <c r="AT137" s="273">
        <v>71</v>
      </c>
      <c r="AU137" s="274">
        <v>54</v>
      </c>
      <c r="AV137" s="275">
        <v>63</v>
      </c>
      <c r="AW137" s="273">
        <v>2529</v>
      </c>
      <c r="AX137" s="274">
        <v>2582</v>
      </c>
      <c r="AY137" s="275">
        <v>5111</v>
      </c>
      <c r="AZ137" s="273">
        <v>35.200000000000003</v>
      </c>
      <c r="BA137" s="274">
        <v>32.6</v>
      </c>
      <c r="BB137" s="275">
        <v>33.9</v>
      </c>
      <c r="BC137" s="273">
        <v>2529</v>
      </c>
      <c r="BD137" s="274">
        <v>2582</v>
      </c>
      <c r="BE137" s="275">
        <v>5111</v>
      </c>
    </row>
    <row r="138" spans="1:57" x14ac:dyDescent="0.35">
      <c r="A138" t="s">
        <v>56</v>
      </c>
      <c r="B138" t="s">
        <v>301</v>
      </c>
      <c r="C138" t="s">
        <v>299</v>
      </c>
      <c r="D138" s="273">
        <v>61</v>
      </c>
      <c r="E138" s="274">
        <v>37</v>
      </c>
      <c r="F138" s="275">
        <v>49</v>
      </c>
      <c r="G138" s="273">
        <v>640</v>
      </c>
      <c r="H138" s="274">
        <v>646</v>
      </c>
      <c r="I138" s="275">
        <v>1286</v>
      </c>
      <c r="J138" s="273">
        <v>63</v>
      </c>
      <c r="K138" s="274">
        <v>40</v>
      </c>
      <c r="L138" s="275">
        <v>51</v>
      </c>
      <c r="M138" s="273">
        <v>640</v>
      </c>
      <c r="N138" s="274">
        <v>646</v>
      </c>
      <c r="O138" s="275">
        <v>1286</v>
      </c>
      <c r="P138" s="273">
        <v>33.799999999999997</v>
      </c>
      <c r="Q138" s="274">
        <v>30.1</v>
      </c>
      <c r="R138" s="275">
        <v>31.9</v>
      </c>
      <c r="S138" s="273">
        <v>640</v>
      </c>
      <c r="T138" s="274">
        <v>646</v>
      </c>
      <c r="U138" s="275">
        <v>1286</v>
      </c>
      <c r="V138" s="273">
        <v>78</v>
      </c>
      <c r="W138" s="274">
        <v>60</v>
      </c>
      <c r="X138" s="275">
        <v>69</v>
      </c>
      <c r="Y138" s="273">
        <v>3563</v>
      </c>
      <c r="Z138" s="274">
        <v>3709</v>
      </c>
      <c r="AA138" s="275">
        <v>7272</v>
      </c>
      <c r="AB138" s="273">
        <v>80</v>
      </c>
      <c r="AC138" s="274">
        <v>64</v>
      </c>
      <c r="AD138" s="275">
        <v>71</v>
      </c>
      <c r="AE138" s="273">
        <v>3563</v>
      </c>
      <c r="AF138" s="274">
        <v>3709</v>
      </c>
      <c r="AG138" s="275">
        <v>7272</v>
      </c>
      <c r="AH138" s="273">
        <v>37.9</v>
      </c>
      <c r="AI138" s="274">
        <v>34.700000000000003</v>
      </c>
      <c r="AJ138" s="275">
        <v>36.299999999999997</v>
      </c>
      <c r="AK138" s="273">
        <v>3563</v>
      </c>
      <c r="AL138" s="274">
        <v>3709</v>
      </c>
      <c r="AM138" s="275">
        <v>7272</v>
      </c>
      <c r="AN138" s="273">
        <v>75</v>
      </c>
      <c r="AO138" s="274">
        <v>57</v>
      </c>
      <c r="AP138" s="275">
        <v>66</v>
      </c>
      <c r="AQ138" s="273">
        <v>4203</v>
      </c>
      <c r="AR138" s="274">
        <v>4355</v>
      </c>
      <c r="AS138" s="275">
        <v>8558</v>
      </c>
      <c r="AT138" s="273">
        <v>77</v>
      </c>
      <c r="AU138" s="274">
        <v>60</v>
      </c>
      <c r="AV138" s="275">
        <v>68</v>
      </c>
      <c r="AW138" s="273">
        <v>4203</v>
      </c>
      <c r="AX138" s="274">
        <v>4355</v>
      </c>
      <c r="AY138" s="275">
        <v>8558</v>
      </c>
      <c r="AZ138" s="273">
        <v>37.299999999999997</v>
      </c>
      <c r="BA138" s="274">
        <v>34</v>
      </c>
      <c r="BB138" s="275">
        <v>35.6</v>
      </c>
      <c r="BC138" s="273">
        <v>4203</v>
      </c>
      <c r="BD138" s="274">
        <v>4355</v>
      </c>
      <c r="BE138" s="275">
        <v>8558</v>
      </c>
    </row>
    <row r="139" spans="1:57" x14ac:dyDescent="0.35">
      <c r="A139" t="s">
        <v>152</v>
      </c>
      <c r="B139" t="s">
        <v>396</v>
      </c>
      <c r="C139" t="s">
        <v>392</v>
      </c>
      <c r="D139" s="273">
        <v>60</v>
      </c>
      <c r="E139" s="274">
        <v>43</v>
      </c>
      <c r="F139" s="275">
        <v>52</v>
      </c>
      <c r="G139" s="273">
        <v>466</v>
      </c>
      <c r="H139" s="274">
        <v>484</v>
      </c>
      <c r="I139" s="275">
        <v>950</v>
      </c>
      <c r="J139" s="273">
        <v>61</v>
      </c>
      <c r="K139" s="274">
        <v>45</v>
      </c>
      <c r="L139" s="275">
        <v>53</v>
      </c>
      <c r="M139" s="273">
        <v>466</v>
      </c>
      <c r="N139" s="274">
        <v>484</v>
      </c>
      <c r="O139" s="275">
        <v>950</v>
      </c>
      <c r="P139" s="273">
        <v>33</v>
      </c>
      <c r="Q139" s="274">
        <v>30.7</v>
      </c>
      <c r="R139" s="275">
        <v>31.8</v>
      </c>
      <c r="S139" s="273">
        <v>466</v>
      </c>
      <c r="T139" s="274">
        <v>484</v>
      </c>
      <c r="U139" s="275">
        <v>950</v>
      </c>
      <c r="V139" s="273">
        <v>81</v>
      </c>
      <c r="W139" s="274">
        <v>65</v>
      </c>
      <c r="X139" s="275">
        <v>73</v>
      </c>
      <c r="Y139" s="273">
        <v>3350</v>
      </c>
      <c r="Z139" s="274">
        <v>3476</v>
      </c>
      <c r="AA139" s="275">
        <v>6826</v>
      </c>
      <c r="AB139" s="273">
        <v>82</v>
      </c>
      <c r="AC139" s="274">
        <v>67</v>
      </c>
      <c r="AD139" s="275">
        <v>74</v>
      </c>
      <c r="AE139" s="273">
        <v>3350</v>
      </c>
      <c r="AF139" s="274">
        <v>3476</v>
      </c>
      <c r="AG139" s="275">
        <v>6826</v>
      </c>
      <c r="AH139" s="273">
        <v>37.299999999999997</v>
      </c>
      <c r="AI139" s="274">
        <v>34.700000000000003</v>
      </c>
      <c r="AJ139" s="275">
        <v>36</v>
      </c>
      <c r="AK139" s="273">
        <v>3350</v>
      </c>
      <c r="AL139" s="274">
        <v>3476</v>
      </c>
      <c r="AM139" s="275">
        <v>6826</v>
      </c>
      <c r="AN139" s="273">
        <v>79</v>
      </c>
      <c r="AO139" s="274">
        <v>62</v>
      </c>
      <c r="AP139" s="275">
        <v>70</v>
      </c>
      <c r="AQ139" s="273">
        <v>3816</v>
      </c>
      <c r="AR139" s="274">
        <v>3960</v>
      </c>
      <c r="AS139" s="275">
        <v>7776</v>
      </c>
      <c r="AT139" s="273">
        <v>80</v>
      </c>
      <c r="AU139" s="274">
        <v>64</v>
      </c>
      <c r="AV139" s="275">
        <v>72</v>
      </c>
      <c r="AW139" s="273">
        <v>3816</v>
      </c>
      <c r="AX139" s="274">
        <v>3960</v>
      </c>
      <c r="AY139" s="275">
        <v>7776</v>
      </c>
      <c r="AZ139" s="273">
        <v>36.799999999999997</v>
      </c>
      <c r="BA139" s="274">
        <v>34.200000000000003</v>
      </c>
      <c r="BB139" s="275">
        <v>35.5</v>
      </c>
      <c r="BC139" s="273">
        <v>3816</v>
      </c>
      <c r="BD139" s="274">
        <v>3960</v>
      </c>
      <c r="BE139" s="275">
        <v>7776</v>
      </c>
    </row>
    <row r="140" spans="1:57" x14ac:dyDescent="0.35">
      <c r="A140" t="s">
        <v>153</v>
      </c>
      <c r="B140" t="s">
        <v>397</v>
      </c>
      <c r="C140" t="s">
        <v>392</v>
      </c>
      <c r="D140" s="273">
        <v>59</v>
      </c>
      <c r="E140" s="274">
        <v>35</v>
      </c>
      <c r="F140" s="275">
        <v>46</v>
      </c>
      <c r="G140" s="273">
        <v>163</v>
      </c>
      <c r="H140" s="274">
        <v>197</v>
      </c>
      <c r="I140" s="275">
        <v>360</v>
      </c>
      <c r="J140" s="273">
        <v>59</v>
      </c>
      <c r="K140" s="274">
        <v>36</v>
      </c>
      <c r="L140" s="275">
        <v>46</v>
      </c>
      <c r="M140" s="273">
        <v>163</v>
      </c>
      <c r="N140" s="274">
        <v>197</v>
      </c>
      <c r="O140" s="275">
        <v>360</v>
      </c>
      <c r="P140" s="273">
        <v>33.200000000000003</v>
      </c>
      <c r="Q140" s="274">
        <v>29.9</v>
      </c>
      <c r="R140" s="275">
        <v>31.4</v>
      </c>
      <c r="S140" s="273">
        <v>163</v>
      </c>
      <c r="T140" s="274">
        <v>197</v>
      </c>
      <c r="U140" s="275">
        <v>360</v>
      </c>
      <c r="V140" s="273">
        <v>79</v>
      </c>
      <c r="W140" s="274">
        <v>59</v>
      </c>
      <c r="X140" s="275">
        <v>69</v>
      </c>
      <c r="Y140" s="273">
        <v>1807</v>
      </c>
      <c r="Z140" s="274">
        <v>1945</v>
      </c>
      <c r="AA140" s="275">
        <v>3752</v>
      </c>
      <c r="AB140" s="273">
        <v>79</v>
      </c>
      <c r="AC140" s="274">
        <v>61</v>
      </c>
      <c r="AD140" s="275">
        <v>70</v>
      </c>
      <c r="AE140" s="273">
        <v>1807</v>
      </c>
      <c r="AF140" s="274">
        <v>1945</v>
      </c>
      <c r="AG140" s="275">
        <v>3752</v>
      </c>
      <c r="AH140" s="273">
        <v>37.200000000000003</v>
      </c>
      <c r="AI140" s="274">
        <v>34.299999999999997</v>
      </c>
      <c r="AJ140" s="275">
        <v>35.700000000000003</v>
      </c>
      <c r="AK140" s="273">
        <v>1807</v>
      </c>
      <c r="AL140" s="274">
        <v>1945</v>
      </c>
      <c r="AM140" s="275">
        <v>3752</v>
      </c>
      <c r="AN140" s="273">
        <v>77</v>
      </c>
      <c r="AO140" s="274">
        <v>57</v>
      </c>
      <c r="AP140" s="275">
        <v>67</v>
      </c>
      <c r="AQ140" s="273">
        <v>1970</v>
      </c>
      <c r="AR140" s="274">
        <v>2142</v>
      </c>
      <c r="AS140" s="275">
        <v>4112</v>
      </c>
      <c r="AT140" s="273">
        <v>77</v>
      </c>
      <c r="AU140" s="274">
        <v>58</v>
      </c>
      <c r="AV140" s="275">
        <v>68</v>
      </c>
      <c r="AW140" s="273">
        <v>1970</v>
      </c>
      <c r="AX140" s="274">
        <v>2142</v>
      </c>
      <c r="AY140" s="275">
        <v>4112</v>
      </c>
      <c r="AZ140" s="273">
        <v>36.799999999999997</v>
      </c>
      <c r="BA140" s="274">
        <v>33.9</v>
      </c>
      <c r="BB140" s="275">
        <v>35.299999999999997</v>
      </c>
      <c r="BC140" s="273">
        <v>1970</v>
      </c>
      <c r="BD140" s="274">
        <v>2142</v>
      </c>
      <c r="BE140" s="275">
        <v>4112</v>
      </c>
    </row>
    <row r="141" spans="1:57" x14ac:dyDescent="0.35">
      <c r="A141" t="s">
        <v>131</v>
      </c>
      <c r="B141" t="s">
        <v>376</v>
      </c>
      <c r="C141" t="s">
        <v>372</v>
      </c>
      <c r="D141" s="273">
        <v>67</v>
      </c>
      <c r="E141" s="274">
        <v>46</v>
      </c>
      <c r="F141" s="275">
        <v>56</v>
      </c>
      <c r="G141" s="273">
        <v>361</v>
      </c>
      <c r="H141" s="274">
        <v>364</v>
      </c>
      <c r="I141" s="275">
        <v>725</v>
      </c>
      <c r="J141" s="273">
        <v>68</v>
      </c>
      <c r="K141" s="274">
        <v>48</v>
      </c>
      <c r="L141" s="275">
        <v>58</v>
      </c>
      <c r="M141" s="273">
        <v>361</v>
      </c>
      <c r="N141" s="274">
        <v>364</v>
      </c>
      <c r="O141" s="275">
        <v>725</v>
      </c>
      <c r="P141" s="273">
        <v>34.9</v>
      </c>
      <c r="Q141" s="274">
        <v>31.8</v>
      </c>
      <c r="R141" s="275">
        <v>33.299999999999997</v>
      </c>
      <c r="S141" s="273">
        <v>361</v>
      </c>
      <c r="T141" s="274">
        <v>364</v>
      </c>
      <c r="U141" s="275">
        <v>725</v>
      </c>
      <c r="V141" s="273">
        <v>84</v>
      </c>
      <c r="W141" s="274">
        <v>68</v>
      </c>
      <c r="X141" s="275">
        <v>76</v>
      </c>
      <c r="Y141" s="273">
        <v>2404</v>
      </c>
      <c r="Z141" s="274">
        <v>2495</v>
      </c>
      <c r="AA141" s="275">
        <v>4899</v>
      </c>
      <c r="AB141" s="273">
        <v>84</v>
      </c>
      <c r="AC141" s="274">
        <v>69</v>
      </c>
      <c r="AD141" s="275">
        <v>77</v>
      </c>
      <c r="AE141" s="273">
        <v>2404</v>
      </c>
      <c r="AF141" s="274">
        <v>2495</v>
      </c>
      <c r="AG141" s="275">
        <v>4899</v>
      </c>
      <c r="AH141" s="273">
        <v>38.700000000000003</v>
      </c>
      <c r="AI141" s="274">
        <v>35.9</v>
      </c>
      <c r="AJ141" s="275">
        <v>37.200000000000003</v>
      </c>
      <c r="AK141" s="273">
        <v>2404</v>
      </c>
      <c r="AL141" s="274">
        <v>2495</v>
      </c>
      <c r="AM141" s="275">
        <v>4899</v>
      </c>
      <c r="AN141" s="273">
        <v>82</v>
      </c>
      <c r="AO141" s="274">
        <v>65</v>
      </c>
      <c r="AP141" s="275">
        <v>73</v>
      </c>
      <c r="AQ141" s="273">
        <v>2765</v>
      </c>
      <c r="AR141" s="274">
        <v>2859</v>
      </c>
      <c r="AS141" s="275">
        <v>5624</v>
      </c>
      <c r="AT141" s="273">
        <v>82</v>
      </c>
      <c r="AU141" s="274">
        <v>67</v>
      </c>
      <c r="AV141" s="275">
        <v>74</v>
      </c>
      <c r="AW141" s="273">
        <v>2765</v>
      </c>
      <c r="AX141" s="274">
        <v>2859</v>
      </c>
      <c r="AY141" s="275">
        <v>5624</v>
      </c>
      <c r="AZ141" s="273">
        <v>38.200000000000003</v>
      </c>
      <c r="BA141" s="274">
        <v>35.4</v>
      </c>
      <c r="BB141" s="275">
        <v>36.700000000000003</v>
      </c>
      <c r="BC141" s="273">
        <v>2765</v>
      </c>
      <c r="BD141" s="274">
        <v>2859</v>
      </c>
      <c r="BE141" s="275">
        <v>5624</v>
      </c>
    </row>
    <row r="142" spans="1:57" x14ac:dyDescent="0.35">
      <c r="A142" t="s">
        <v>83</v>
      </c>
      <c r="B142" t="s">
        <v>328</v>
      </c>
      <c r="C142" t="s">
        <v>324</v>
      </c>
      <c r="D142" s="273">
        <v>60</v>
      </c>
      <c r="E142" s="274">
        <v>37</v>
      </c>
      <c r="F142" s="275">
        <v>48</v>
      </c>
      <c r="G142" s="273">
        <v>1041</v>
      </c>
      <c r="H142" s="274">
        <v>1109</v>
      </c>
      <c r="I142" s="275">
        <v>2150</v>
      </c>
      <c r="J142" s="273">
        <v>62</v>
      </c>
      <c r="K142" s="274">
        <v>40</v>
      </c>
      <c r="L142" s="275">
        <v>51</v>
      </c>
      <c r="M142" s="273">
        <v>1041</v>
      </c>
      <c r="N142" s="274">
        <v>1109</v>
      </c>
      <c r="O142" s="275">
        <v>2150</v>
      </c>
      <c r="P142" s="273">
        <v>33.700000000000003</v>
      </c>
      <c r="Q142" s="274">
        <v>30.3</v>
      </c>
      <c r="R142" s="275">
        <v>31.9</v>
      </c>
      <c r="S142" s="273">
        <v>1041</v>
      </c>
      <c r="T142" s="274">
        <v>1109</v>
      </c>
      <c r="U142" s="275">
        <v>2150</v>
      </c>
      <c r="V142" s="273">
        <v>76</v>
      </c>
      <c r="W142" s="274">
        <v>61</v>
      </c>
      <c r="X142" s="275">
        <v>68</v>
      </c>
      <c r="Y142" s="273">
        <v>7210</v>
      </c>
      <c r="Z142" s="274">
        <v>7501</v>
      </c>
      <c r="AA142" s="275">
        <v>14711</v>
      </c>
      <c r="AB142" s="273">
        <v>77</v>
      </c>
      <c r="AC142" s="274">
        <v>63</v>
      </c>
      <c r="AD142" s="275">
        <v>70</v>
      </c>
      <c r="AE142" s="273">
        <v>7210</v>
      </c>
      <c r="AF142" s="274">
        <v>7501</v>
      </c>
      <c r="AG142" s="275">
        <v>14711</v>
      </c>
      <c r="AH142" s="273">
        <v>36.6</v>
      </c>
      <c r="AI142" s="274">
        <v>34.200000000000003</v>
      </c>
      <c r="AJ142" s="275">
        <v>35.4</v>
      </c>
      <c r="AK142" s="273">
        <v>7210</v>
      </c>
      <c r="AL142" s="274">
        <v>7501</v>
      </c>
      <c r="AM142" s="275">
        <v>14711</v>
      </c>
      <c r="AN142" s="273">
        <v>74</v>
      </c>
      <c r="AO142" s="274">
        <v>58</v>
      </c>
      <c r="AP142" s="275">
        <v>66</v>
      </c>
      <c r="AQ142" s="273">
        <v>8251</v>
      </c>
      <c r="AR142" s="274">
        <v>8610</v>
      </c>
      <c r="AS142" s="275">
        <v>16861</v>
      </c>
      <c r="AT142" s="273">
        <v>76</v>
      </c>
      <c r="AU142" s="274">
        <v>60</v>
      </c>
      <c r="AV142" s="275">
        <v>68</v>
      </c>
      <c r="AW142" s="273">
        <v>8251</v>
      </c>
      <c r="AX142" s="274">
        <v>8610</v>
      </c>
      <c r="AY142" s="275">
        <v>16861</v>
      </c>
      <c r="AZ142" s="273">
        <v>36.200000000000003</v>
      </c>
      <c r="BA142" s="274">
        <v>33.700000000000003</v>
      </c>
      <c r="BB142" s="275">
        <v>35</v>
      </c>
      <c r="BC142" s="273">
        <v>8251</v>
      </c>
      <c r="BD142" s="274">
        <v>8610</v>
      </c>
      <c r="BE142" s="275">
        <v>16861</v>
      </c>
    </row>
    <row r="143" spans="1:57" x14ac:dyDescent="0.35">
      <c r="A143" t="s">
        <v>154</v>
      </c>
      <c r="B143" t="s">
        <v>398</v>
      </c>
      <c r="C143" t="s">
        <v>392</v>
      </c>
      <c r="D143" s="273">
        <v>55</v>
      </c>
      <c r="E143" s="274">
        <v>33</v>
      </c>
      <c r="F143" s="275">
        <v>44</v>
      </c>
      <c r="G143" s="273">
        <v>406</v>
      </c>
      <c r="H143" s="274">
        <v>429</v>
      </c>
      <c r="I143" s="275">
        <v>835</v>
      </c>
      <c r="J143" s="273">
        <v>58</v>
      </c>
      <c r="K143" s="274">
        <v>36</v>
      </c>
      <c r="L143" s="275">
        <v>47</v>
      </c>
      <c r="M143" s="273">
        <v>406</v>
      </c>
      <c r="N143" s="274">
        <v>429</v>
      </c>
      <c r="O143" s="275">
        <v>835</v>
      </c>
      <c r="P143" s="273">
        <v>33.4</v>
      </c>
      <c r="Q143" s="274">
        <v>29.8</v>
      </c>
      <c r="R143" s="275">
        <v>31.6</v>
      </c>
      <c r="S143" s="273">
        <v>406</v>
      </c>
      <c r="T143" s="274">
        <v>429</v>
      </c>
      <c r="U143" s="275">
        <v>835</v>
      </c>
      <c r="V143" s="273">
        <v>74</v>
      </c>
      <c r="W143" s="274">
        <v>57</v>
      </c>
      <c r="X143" s="275">
        <v>65</v>
      </c>
      <c r="Y143" s="273">
        <v>3051</v>
      </c>
      <c r="Z143" s="274">
        <v>3007</v>
      </c>
      <c r="AA143" s="275">
        <v>6058</v>
      </c>
      <c r="AB143" s="273">
        <v>74</v>
      </c>
      <c r="AC143" s="274">
        <v>59</v>
      </c>
      <c r="AD143" s="275">
        <v>67</v>
      </c>
      <c r="AE143" s="273">
        <v>3051</v>
      </c>
      <c r="AF143" s="274">
        <v>3007</v>
      </c>
      <c r="AG143" s="275">
        <v>6058</v>
      </c>
      <c r="AH143" s="273">
        <v>37.1</v>
      </c>
      <c r="AI143" s="274">
        <v>34.6</v>
      </c>
      <c r="AJ143" s="275">
        <v>35.9</v>
      </c>
      <c r="AK143" s="273">
        <v>3051</v>
      </c>
      <c r="AL143" s="274">
        <v>3007</v>
      </c>
      <c r="AM143" s="275">
        <v>6058</v>
      </c>
      <c r="AN143" s="273">
        <v>71</v>
      </c>
      <c r="AO143" s="274">
        <v>54</v>
      </c>
      <c r="AP143" s="275">
        <v>63</v>
      </c>
      <c r="AQ143" s="273">
        <v>3457</v>
      </c>
      <c r="AR143" s="274">
        <v>3436</v>
      </c>
      <c r="AS143" s="275">
        <v>6893</v>
      </c>
      <c r="AT143" s="273">
        <v>72</v>
      </c>
      <c r="AU143" s="274">
        <v>56</v>
      </c>
      <c r="AV143" s="275">
        <v>64</v>
      </c>
      <c r="AW143" s="273">
        <v>3457</v>
      </c>
      <c r="AX143" s="274">
        <v>3436</v>
      </c>
      <c r="AY143" s="275">
        <v>6893</v>
      </c>
      <c r="AZ143" s="273">
        <v>36.6</v>
      </c>
      <c r="BA143" s="274">
        <v>34</v>
      </c>
      <c r="BB143" s="275">
        <v>35.299999999999997</v>
      </c>
      <c r="BC143" s="273">
        <v>3457</v>
      </c>
      <c r="BD143" s="274">
        <v>3436</v>
      </c>
      <c r="BE143" s="275">
        <v>6893</v>
      </c>
    </row>
    <row r="144" spans="1:57" x14ac:dyDescent="0.35">
      <c r="A144" t="s">
        <v>132</v>
      </c>
      <c r="B144" t="s">
        <v>377</v>
      </c>
      <c r="C144" t="s">
        <v>372</v>
      </c>
      <c r="D144" s="273">
        <v>56</v>
      </c>
      <c r="E144" s="274">
        <v>38</v>
      </c>
      <c r="F144" s="275">
        <v>47</v>
      </c>
      <c r="G144" s="273">
        <v>634</v>
      </c>
      <c r="H144" s="274">
        <v>693</v>
      </c>
      <c r="I144" s="275">
        <v>1327</v>
      </c>
      <c r="J144" s="273">
        <v>59</v>
      </c>
      <c r="K144" s="274">
        <v>40</v>
      </c>
      <c r="L144" s="275">
        <v>49</v>
      </c>
      <c r="M144" s="273">
        <v>634</v>
      </c>
      <c r="N144" s="274">
        <v>693</v>
      </c>
      <c r="O144" s="275">
        <v>1327</v>
      </c>
      <c r="P144" s="273">
        <v>32.299999999999997</v>
      </c>
      <c r="Q144" s="274">
        <v>30</v>
      </c>
      <c r="R144" s="275">
        <v>31.1</v>
      </c>
      <c r="S144" s="273">
        <v>634</v>
      </c>
      <c r="T144" s="274">
        <v>693</v>
      </c>
      <c r="U144" s="275">
        <v>1327</v>
      </c>
      <c r="V144" s="273">
        <v>81</v>
      </c>
      <c r="W144" s="274">
        <v>66</v>
      </c>
      <c r="X144" s="275">
        <v>73</v>
      </c>
      <c r="Y144" s="273">
        <v>6843</v>
      </c>
      <c r="Z144" s="274">
        <v>7211</v>
      </c>
      <c r="AA144" s="275">
        <v>14054</v>
      </c>
      <c r="AB144" s="273">
        <v>82</v>
      </c>
      <c r="AC144" s="274">
        <v>68</v>
      </c>
      <c r="AD144" s="275">
        <v>75</v>
      </c>
      <c r="AE144" s="273">
        <v>6843</v>
      </c>
      <c r="AF144" s="274">
        <v>7211</v>
      </c>
      <c r="AG144" s="275">
        <v>14054</v>
      </c>
      <c r="AH144" s="273">
        <v>36.799999999999997</v>
      </c>
      <c r="AI144" s="274">
        <v>34.6</v>
      </c>
      <c r="AJ144" s="275">
        <v>35.700000000000003</v>
      </c>
      <c r="AK144" s="273">
        <v>6843</v>
      </c>
      <c r="AL144" s="274">
        <v>7211</v>
      </c>
      <c r="AM144" s="275">
        <v>14054</v>
      </c>
      <c r="AN144" s="273">
        <v>79</v>
      </c>
      <c r="AO144" s="274">
        <v>64</v>
      </c>
      <c r="AP144" s="275">
        <v>71</v>
      </c>
      <c r="AQ144" s="273">
        <v>7477</v>
      </c>
      <c r="AR144" s="274">
        <v>7904</v>
      </c>
      <c r="AS144" s="275">
        <v>15381</v>
      </c>
      <c r="AT144" s="273">
        <v>80</v>
      </c>
      <c r="AU144" s="274">
        <v>66</v>
      </c>
      <c r="AV144" s="275">
        <v>73</v>
      </c>
      <c r="AW144" s="273">
        <v>7477</v>
      </c>
      <c r="AX144" s="274">
        <v>7904</v>
      </c>
      <c r="AY144" s="275">
        <v>15381</v>
      </c>
      <c r="AZ144" s="273">
        <v>36.4</v>
      </c>
      <c r="BA144" s="274">
        <v>34.200000000000003</v>
      </c>
      <c r="BB144" s="275">
        <v>35.299999999999997</v>
      </c>
      <c r="BC144" s="273">
        <v>7477</v>
      </c>
      <c r="BD144" s="274">
        <v>7904</v>
      </c>
      <c r="BE144" s="275">
        <v>15381</v>
      </c>
    </row>
    <row r="145" spans="1:57" x14ac:dyDescent="0.35">
      <c r="A145" t="s">
        <v>84</v>
      </c>
      <c r="B145" t="s">
        <v>329</v>
      </c>
      <c r="C145" t="s">
        <v>324</v>
      </c>
      <c r="D145" s="273">
        <v>56</v>
      </c>
      <c r="E145" s="274">
        <v>38</v>
      </c>
      <c r="F145" s="275">
        <v>47</v>
      </c>
      <c r="G145" s="273">
        <v>591</v>
      </c>
      <c r="H145" s="274">
        <v>664</v>
      </c>
      <c r="I145" s="275">
        <v>1255</v>
      </c>
      <c r="J145" s="273">
        <v>58</v>
      </c>
      <c r="K145" s="274">
        <v>41</v>
      </c>
      <c r="L145" s="275">
        <v>49</v>
      </c>
      <c r="M145" s="273">
        <v>591</v>
      </c>
      <c r="N145" s="274">
        <v>664</v>
      </c>
      <c r="O145" s="275">
        <v>1255</v>
      </c>
      <c r="P145" s="273">
        <v>32.299999999999997</v>
      </c>
      <c r="Q145" s="274">
        <v>30</v>
      </c>
      <c r="R145" s="275">
        <v>31.1</v>
      </c>
      <c r="S145" s="273">
        <v>591</v>
      </c>
      <c r="T145" s="274">
        <v>664</v>
      </c>
      <c r="U145" s="275">
        <v>1255</v>
      </c>
      <c r="V145" s="273">
        <v>78</v>
      </c>
      <c r="W145" s="274">
        <v>60</v>
      </c>
      <c r="X145" s="275">
        <v>69</v>
      </c>
      <c r="Y145" s="273">
        <v>6614</v>
      </c>
      <c r="Z145" s="274">
        <v>6858</v>
      </c>
      <c r="AA145" s="275">
        <v>13472</v>
      </c>
      <c r="AB145" s="273">
        <v>79</v>
      </c>
      <c r="AC145" s="274">
        <v>63</v>
      </c>
      <c r="AD145" s="275">
        <v>71</v>
      </c>
      <c r="AE145" s="273">
        <v>6614</v>
      </c>
      <c r="AF145" s="274">
        <v>6858</v>
      </c>
      <c r="AG145" s="275">
        <v>13472</v>
      </c>
      <c r="AH145" s="273">
        <v>37</v>
      </c>
      <c r="AI145" s="274">
        <v>34.200000000000003</v>
      </c>
      <c r="AJ145" s="275">
        <v>35.5</v>
      </c>
      <c r="AK145" s="273">
        <v>6614</v>
      </c>
      <c r="AL145" s="274">
        <v>6858</v>
      </c>
      <c r="AM145" s="275">
        <v>13472</v>
      </c>
      <c r="AN145" s="273">
        <v>76</v>
      </c>
      <c r="AO145" s="274">
        <v>59</v>
      </c>
      <c r="AP145" s="275">
        <v>67</v>
      </c>
      <c r="AQ145" s="273">
        <v>7205</v>
      </c>
      <c r="AR145" s="274">
        <v>7522</v>
      </c>
      <c r="AS145" s="275">
        <v>14727</v>
      </c>
      <c r="AT145" s="273">
        <v>77</v>
      </c>
      <c r="AU145" s="274">
        <v>61</v>
      </c>
      <c r="AV145" s="275">
        <v>69</v>
      </c>
      <c r="AW145" s="273">
        <v>7205</v>
      </c>
      <c r="AX145" s="274">
        <v>7522</v>
      </c>
      <c r="AY145" s="275">
        <v>14727</v>
      </c>
      <c r="AZ145" s="273">
        <v>36.6</v>
      </c>
      <c r="BA145" s="274">
        <v>33.799999999999997</v>
      </c>
      <c r="BB145" s="275">
        <v>35.200000000000003</v>
      </c>
      <c r="BC145" s="273">
        <v>7205</v>
      </c>
      <c r="BD145" s="274">
        <v>7522</v>
      </c>
      <c r="BE145" s="275">
        <v>14727</v>
      </c>
    </row>
    <row r="146" spans="1:57" x14ac:dyDescent="0.35">
      <c r="A146" t="s">
        <v>134</v>
      </c>
      <c r="B146" t="s">
        <v>379</v>
      </c>
      <c r="C146" t="s">
        <v>372</v>
      </c>
      <c r="D146" s="273">
        <v>65</v>
      </c>
      <c r="E146" s="274">
        <v>49</v>
      </c>
      <c r="F146" s="275">
        <v>57</v>
      </c>
      <c r="G146" s="273">
        <v>1104</v>
      </c>
      <c r="H146" s="274">
        <v>1066</v>
      </c>
      <c r="I146" s="275">
        <v>2170</v>
      </c>
      <c r="J146" s="273">
        <v>66</v>
      </c>
      <c r="K146" s="274">
        <v>51</v>
      </c>
      <c r="L146" s="275">
        <v>59</v>
      </c>
      <c r="M146" s="273">
        <v>1104</v>
      </c>
      <c r="N146" s="274">
        <v>1066</v>
      </c>
      <c r="O146" s="275">
        <v>2170</v>
      </c>
      <c r="P146" s="273">
        <v>34.200000000000003</v>
      </c>
      <c r="Q146" s="274">
        <v>32.1</v>
      </c>
      <c r="R146" s="275">
        <v>33.200000000000003</v>
      </c>
      <c r="S146" s="273">
        <v>1104</v>
      </c>
      <c r="T146" s="274">
        <v>1066</v>
      </c>
      <c r="U146" s="275">
        <v>2170</v>
      </c>
      <c r="V146" s="273">
        <v>82</v>
      </c>
      <c r="W146" s="274">
        <v>66</v>
      </c>
      <c r="X146" s="275">
        <v>74</v>
      </c>
      <c r="Y146" s="273">
        <v>7671</v>
      </c>
      <c r="Z146" s="274">
        <v>8048</v>
      </c>
      <c r="AA146" s="275">
        <v>15719</v>
      </c>
      <c r="AB146" s="273">
        <v>83</v>
      </c>
      <c r="AC146" s="274">
        <v>67</v>
      </c>
      <c r="AD146" s="275">
        <v>75</v>
      </c>
      <c r="AE146" s="273">
        <v>7671</v>
      </c>
      <c r="AF146" s="274">
        <v>8048</v>
      </c>
      <c r="AG146" s="275">
        <v>15719</v>
      </c>
      <c r="AH146" s="273">
        <v>37.9</v>
      </c>
      <c r="AI146" s="274">
        <v>35.200000000000003</v>
      </c>
      <c r="AJ146" s="275">
        <v>36.5</v>
      </c>
      <c r="AK146" s="273">
        <v>7671</v>
      </c>
      <c r="AL146" s="274">
        <v>8048</v>
      </c>
      <c r="AM146" s="275">
        <v>15719</v>
      </c>
      <c r="AN146" s="273">
        <v>80</v>
      </c>
      <c r="AO146" s="274">
        <v>64</v>
      </c>
      <c r="AP146" s="275">
        <v>72</v>
      </c>
      <c r="AQ146" s="273">
        <v>8775</v>
      </c>
      <c r="AR146" s="274">
        <v>9114</v>
      </c>
      <c r="AS146" s="275">
        <v>17889</v>
      </c>
      <c r="AT146" s="273">
        <v>80</v>
      </c>
      <c r="AU146" s="274">
        <v>66</v>
      </c>
      <c r="AV146" s="275">
        <v>73</v>
      </c>
      <c r="AW146" s="273">
        <v>8775</v>
      </c>
      <c r="AX146" s="274">
        <v>9114</v>
      </c>
      <c r="AY146" s="275">
        <v>17889</v>
      </c>
      <c r="AZ146" s="273">
        <v>37.4</v>
      </c>
      <c r="BA146" s="274">
        <v>34.9</v>
      </c>
      <c r="BB146" s="275">
        <v>36.1</v>
      </c>
      <c r="BC146" s="273">
        <v>8775</v>
      </c>
      <c r="BD146" s="274">
        <v>9114</v>
      </c>
      <c r="BE146" s="275">
        <v>17889</v>
      </c>
    </row>
    <row r="147" spans="1:57" x14ac:dyDescent="0.35">
      <c r="A147" t="s">
        <v>24</v>
      </c>
      <c r="B147" t="s">
        <v>270</v>
      </c>
      <c r="C147" t="s">
        <v>260</v>
      </c>
      <c r="D147" s="273">
        <v>60</v>
      </c>
      <c r="E147" s="274">
        <v>42</v>
      </c>
      <c r="F147" s="275">
        <v>50</v>
      </c>
      <c r="G147" s="273">
        <v>984</v>
      </c>
      <c r="H147" s="274">
        <v>1094</v>
      </c>
      <c r="I147" s="275">
        <v>2078</v>
      </c>
      <c r="J147" s="273">
        <v>62</v>
      </c>
      <c r="K147" s="274">
        <v>45</v>
      </c>
      <c r="L147" s="275">
        <v>53</v>
      </c>
      <c r="M147" s="273">
        <v>984</v>
      </c>
      <c r="N147" s="274">
        <v>1094</v>
      </c>
      <c r="O147" s="275">
        <v>2078</v>
      </c>
      <c r="P147" s="273">
        <v>33.200000000000003</v>
      </c>
      <c r="Q147" s="274">
        <v>30</v>
      </c>
      <c r="R147" s="275">
        <v>31.5</v>
      </c>
      <c r="S147" s="273">
        <v>984</v>
      </c>
      <c r="T147" s="274">
        <v>1094</v>
      </c>
      <c r="U147" s="275">
        <v>2078</v>
      </c>
      <c r="V147" s="273">
        <v>75</v>
      </c>
      <c r="W147" s="274">
        <v>60</v>
      </c>
      <c r="X147" s="275">
        <v>68</v>
      </c>
      <c r="Y147" s="273">
        <v>5842</v>
      </c>
      <c r="Z147" s="274">
        <v>6024</v>
      </c>
      <c r="AA147" s="275">
        <v>11866</v>
      </c>
      <c r="AB147" s="273">
        <v>77</v>
      </c>
      <c r="AC147" s="274">
        <v>63</v>
      </c>
      <c r="AD147" s="275">
        <v>70</v>
      </c>
      <c r="AE147" s="273">
        <v>5842</v>
      </c>
      <c r="AF147" s="274">
        <v>6024</v>
      </c>
      <c r="AG147" s="275">
        <v>11866</v>
      </c>
      <c r="AH147" s="273">
        <v>36.799999999999997</v>
      </c>
      <c r="AI147" s="274">
        <v>34.1</v>
      </c>
      <c r="AJ147" s="275">
        <v>35.5</v>
      </c>
      <c r="AK147" s="273">
        <v>5842</v>
      </c>
      <c r="AL147" s="274">
        <v>6024</v>
      </c>
      <c r="AM147" s="275">
        <v>11866</v>
      </c>
      <c r="AN147" s="273">
        <v>73</v>
      </c>
      <c r="AO147" s="274">
        <v>57</v>
      </c>
      <c r="AP147" s="275">
        <v>65</v>
      </c>
      <c r="AQ147" s="273">
        <v>6826</v>
      </c>
      <c r="AR147" s="274">
        <v>7118</v>
      </c>
      <c r="AS147" s="275">
        <v>13944</v>
      </c>
      <c r="AT147" s="273">
        <v>75</v>
      </c>
      <c r="AU147" s="274">
        <v>60</v>
      </c>
      <c r="AV147" s="275">
        <v>68</v>
      </c>
      <c r="AW147" s="273">
        <v>6826</v>
      </c>
      <c r="AX147" s="274">
        <v>7118</v>
      </c>
      <c r="AY147" s="275">
        <v>13944</v>
      </c>
      <c r="AZ147" s="273">
        <v>36.299999999999997</v>
      </c>
      <c r="BA147" s="274">
        <v>33.5</v>
      </c>
      <c r="BB147" s="275">
        <v>34.9</v>
      </c>
      <c r="BC147" s="273">
        <v>6826</v>
      </c>
      <c r="BD147" s="274">
        <v>7118</v>
      </c>
      <c r="BE147" s="275">
        <v>13944</v>
      </c>
    </row>
    <row r="148" spans="1:57" x14ac:dyDescent="0.35">
      <c r="A148" t="s">
        <v>58</v>
      </c>
      <c r="B148" t="s">
        <v>303</v>
      </c>
      <c r="C148" t="s">
        <v>299</v>
      </c>
      <c r="D148" s="273">
        <v>47</v>
      </c>
      <c r="E148" s="274">
        <v>29</v>
      </c>
      <c r="F148" s="275">
        <v>38</v>
      </c>
      <c r="G148" s="273">
        <v>240</v>
      </c>
      <c r="H148" s="274">
        <v>256</v>
      </c>
      <c r="I148" s="275">
        <v>496</v>
      </c>
      <c r="J148" s="273">
        <v>49</v>
      </c>
      <c r="K148" s="274">
        <v>30</v>
      </c>
      <c r="L148" s="275">
        <v>39</v>
      </c>
      <c r="M148" s="273">
        <v>240</v>
      </c>
      <c r="N148" s="274">
        <v>256</v>
      </c>
      <c r="O148" s="275">
        <v>496</v>
      </c>
      <c r="P148" s="273">
        <v>32</v>
      </c>
      <c r="Q148" s="274">
        <v>28.7</v>
      </c>
      <c r="R148" s="275">
        <v>30.3</v>
      </c>
      <c r="S148" s="273">
        <v>240</v>
      </c>
      <c r="T148" s="274">
        <v>256</v>
      </c>
      <c r="U148" s="275">
        <v>496</v>
      </c>
      <c r="V148" s="273">
        <v>73</v>
      </c>
      <c r="W148" s="274">
        <v>55</v>
      </c>
      <c r="X148" s="275">
        <v>64</v>
      </c>
      <c r="Y148" s="273">
        <v>3515</v>
      </c>
      <c r="Z148" s="274">
        <v>3680</v>
      </c>
      <c r="AA148" s="275">
        <v>7195</v>
      </c>
      <c r="AB148" s="273">
        <v>73</v>
      </c>
      <c r="AC148" s="274">
        <v>57</v>
      </c>
      <c r="AD148" s="275">
        <v>65</v>
      </c>
      <c r="AE148" s="273">
        <v>3515</v>
      </c>
      <c r="AF148" s="274">
        <v>3680</v>
      </c>
      <c r="AG148" s="275">
        <v>7195</v>
      </c>
      <c r="AH148" s="273">
        <v>36</v>
      </c>
      <c r="AI148" s="274">
        <v>33.5</v>
      </c>
      <c r="AJ148" s="275">
        <v>34.700000000000003</v>
      </c>
      <c r="AK148" s="273">
        <v>3515</v>
      </c>
      <c r="AL148" s="274">
        <v>3680</v>
      </c>
      <c r="AM148" s="275">
        <v>7195</v>
      </c>
      <c r="AN148" s="273">
        <v>71</v>
      </c>
      <c r="AO148" s="274">
        <v>53</v>
      </c>
      <c r="AP148" s="275">
        <v>62</v>
      </c>
      <c r="AQ148" s="273">
        <v>3755</v>
      </c>
      <c r="AR148" s="274">
        <v>3936</v>
      </c>
      <c r="AS148" s="275">
        <v>7691</v>
      </c>
      <c r="AT148" s="273">
        <v>72</v>
      </c>
      <c r="AU148" s="274">
        <v>56</v>
      </c>
      <c r="AV148" s="275">
        <v>64</v>
      </c>
      <c r="AW148" s="273">
        <v>3755</v>
      </c>
      <c r="AX148" s="274">
        <v>3936</v>
      </c>
      <c r="AY148" s="275">
        <v>7691</v>
      </c>
      <c r="AZ148" s="273">
        <v>35.799999999999997</v>
      </c>
      <c r="BA148" s="274">
        <v>33.200000000000003</v>
      </c>
      <c r="BB148" s="275">
        <v>34.4</v>
      </c>
      <c r="BC148" s="273">
        <v>3755</v>
      </c>
      <c r="BD148" s="274">
        <v>3936</v>
      </c>
      <c r="BE148" s="275">
        <v>7691</v>
      </c>
    </row>
    <row r="149" spans="1:57" x14ac:dyDescent="0.35">
      <c r="A149" t="s">
        <v>59</v>
      </c>
      <c r="B149" t="s">
        <v>304</v>
      </c>
      <c r="C149" t="s">
        <v>299</v>
      </c>
      <c r="D149" s="273">
        <v>63</v>
      </c>
      <c r="E149" s="274">
        <v>46</v>
      </c>
      <c r="F149" s="275">
        <v>54</v>
      </c>
      <c r="G149" s="273">
        <v>585</v>
      </c>
      <c r="H149" s="274">
        <v>619</v>
      </c>
      <c r="I149" s="275">
        <v>1204</v>
      </c>
      <c r="J149" s="273">
        <v>64</v>
      </c>
      <c r="K149" s="274">
        <v>50</v>
      </c>
      <c r="L149" s="275">
        <v>57</v>
      </c>
      <c r="M149" s="273">
        <v>585</v>
      </c>
      <c r="N149" s="274">
        <v>619</v>
      </c>
      <c r="O149" s="275">
        <v>1204</v>
      </c>
      <c r="P149" s="273">
        <v>33.6</v>
      </c>
      <c r="Q149" s="274">
        <v>31.6</v>
      </c>
      <c r="R149" s="275">
        <v>32.6</v>
      </c>
      <c r="S149" s="273">
        <v>585</v>
      </c>
      <c r="T149" s="274">
        <v>619</v>
      </c>
      <c r="U149" s="275">
        <v>1204</v>
      </c>
      <c r="V149" s="273">
        <v>78</v>
      </c>
      <c r="W149" s="274">
        <v>62</v>
      </c>
      <c r="X149" s="275">
        <v>70</v>
      </c>
      <c r="Y149" s="273">
        <v>3280</v>
      </c>
      <c r="Z149" s="274">
        <v>3586</v>
      </c>
      <c r="AA149" s="275">
        <v>6866</v>
      </c>
      <c r="AB149" s="273">
        <v>79</v>
      </c>
      <c r="AC149" s="274">
        <v>65</v>
      </c>
      <c r="AD149" s="275">
        <v>71</v>
      </c>
      <c r="AE149" s="273">
        <v>3280</v>
      </c>
      <c r="AF149" s="274">
        <v>3586</v>
      </c>
      <c r="AG149" s="275">
        <v>6866</v>
      </c>
      <c r="AH149" s="273">
        <v>36.799999999999997</v>
      </c>
      <c r="AI149" s="274">
        <v>34.4</v>
      </c>
      <c r="AJ149" s="275">
        <v>35.5</v>
      </c>
      <c r="AK149" s="273">
        <v>3280</v>
      </c>
      <c r="AL149" s="274">
        <v>3586</v>
      </c>
      <c r="AM149" s="275">
        <v>6866</v>
      </c>
      <c r="AN149" s="273">
        <v>75</v>
      </c>
      <c r="AO149" s="274">
        <v>60</v>
      </c>
      <c r="AP149" s="275">
        <v>67</v>
      </c>
      <c r="AQ149" s="273">
        <v>3865</v>
      </c>
      <c r="AR149" s="274">
        <v>4205</v>
      </c>
      <c r="AS149" s="275">
        <v>8070</v>
      </c>
      <c r="AT149" s="273">
        <v>77</v>
      </c>
      <c r="AU149" s="274">
        <v>62</v>
      </c>
      <c r="AV149" s="275">
        <v>69</v>
      </c>
      <c r="AW149" s="273">
        <v>3865</v>
      </c>
      <c r="AX149" s="274">
        <v>4205</v>
      </c>
      <c r="AY149" s="275">
        <v>8070</v>
      </c>
      <c r="AZ149" s="273">
        <v>36.299999999999997</v>
      </c>
      <c r="BA149" s="274">
        <v>34</v>
      </c>
      <c r="BB149" s="275">
        <v>35.1</v>
      </c>
      <c r="BC149" s="273">
        <v>3865</v>
      </c>
      <c r="BD149" s="274">
        <v>4205</v>
      </c>
      <c r="BE149" s="275">
        <v>8070</v>
      </c>
    </row>
    <row r="150" spans="1:57" x14ac:dyDescent="0.35">
      <c r="A150" t="s">
        <v>86</v>
      </c>
      <c r="B150" t="s">
        <v>331</v>
      </c>
      <c r="C150" t="s">
        <v>324</v>
      </c>
      <c r="D150" s="273">
        <v>56</v>
      </c>
      <c r="E150" s="274">
        <v>41</v>
      </c>
      <c r="F150" s="275">
        <v>49</v>
      </c>
      <c r="G150" s="273">
        <v>633</v>
      </c>
      <c r="H150" s="274">
        <v>671</v>
      </c>
      <c r="I150" s="275">
        <v>1304</v>
      </c>
      <c r="J150" s="273">
        <v>58</v>
      </c>
      <c r="K150" s="274">
        <v>44</v>
      </c>
      <c r="L150" s="275">
        <v>51</v>
      </c>
      <c r="M150" s="273">
        <v>633</v>
      </c>
      <c r="N150" s="274">
        <v>671</v>
      </c>
      <c r="O150" s="275">
        <v>1304</v>
      </c>
      <c r="P150" s="273">
        <v>32.1</v>
      </c>
      <c r="Q150" s="274">
        <v>29.9</v>
      </c>
      <c r="R150" s="275">
        <v>31</v>
      </c>
      <c r="S150" s="273">
        <v>633</v>
      </c>
      <c r="T150" s="274">
        <v>671</v>
      </c>
      <c r="U150" s="275">
        <v>1304</v>
      </c>
      <c r="V150" s="273">
        <v>74</v>
      </c>
      <c r="W150" s="274">
        <v>57</v>
      </c>
      <c r="X150" s="275">
        <v>65</v>
      </c>
      <c r="Y150" s="273">
        <v>3859</v>
      </c>
      <c r="Z150" s="274">
        <v>3981</v>
      </c>
      <c r="AA150" s="275">
        <v>7840</v>
      </c>
      <c r="AB150" s="273">
        <v>75</v>
      </c>
      <c r="AC150" s="274">
        <v>59</v>
      </c>
      <c r="AD150" s="275">
        <v>67</v>
      </c>
      <c r="AE150" s="273">
        <v>3859</v>
      </c>
      <c r="AF150" s="274">
        <v>3981</v>
      </c>
      <c r="AG150" s="275">
        <v>7840</v>
      </c>
      <c r="AH150" s="273">
        <v>34.4</v>
      </c>
      <c r="AI150" s="274">
        <v>32.6</v>
      </c>
      <c r="AJ150" s="275">
        <v>33.5</v>
      </c>
      <c r="AK150" s="273">
        <v>3859</v>
      </c>
      <c r="AL150" s="274">
        <v>3981</v>
      </c>
      <c r="AM150" s="275">
        <v>7840</v>
      </c>
      <c r="AN150" s="273">
        <v>71</v>
      </c>
      <c r="AO150" s="274">
        <v>55</v>
      </c>
      <c r="AP150" s="275">
        <v>63</v>
      </c>
      <c r="AQ150" s="273">
        <v>4492</v>
      </c>
      <c r="AR150" s="274">
        <v>4652</v>
      </c>
      <c r="AS150" s="275">
        <v>9144</v>
      </c>
      <c r="AT150" s="273">
        <v>73</v>
      </c>
      <c r="AU150" s="274">
        <v>57</v>
      </c>
      <c r="AV150" s="275">
        <v>65</v>
      </c>
      <c r="AW150" s="273">
        <v>4492</v>
      </c>
      <c r="AX150" s="274">
        <v>4652</v>
      </c>
      <c r="AY150" s="275">
        <v>9144</v>
      </c>
      <c r="AZ150" s="273">
        <v>34.1</v>
      </c>
      <c r="BA150" s="274">
        <v>32.200000000000003</v>
      </c>
      <c r="BB150" s="275">
        <v>33.1</v>
      </c>
      <c r="BC150" s="273">
        <v>4492</v>
      </c>
      <c r="BD150" s="274">
        <v>4652</v>
      </c>
      <c r="BE150" s="275">
        <v>9144</v>
      </c>
    </row>
    <row r="151" spans="1:57" x14ac:dyDescent="0.35">
      <c r="A151" t="s">
        <v>60</v>
      </c>
      <c r="B151" t="s">
        <v>305</v>
      </c>
      <c r="C151" t="s">
        <v>299</v>
      </c>
      <c r="D151" s="273">
        <v>56</v>
      </c>
      <c r="E151" s="274">
        <v>40</v>
      </c>
      <c r="F151" s="275">
        <v>48</v>
      </c>
      <c r="G151" s="273">
        <v>500</v>
      </c>
      <c r="H151" s="274">
        <v>568</v>
      </c>
      <c r="I151" s="275">
        <v>1068</v>
      </c>
      <c r="J151" s="273">
        <v>58</v>
      </c>
      <c r="K151" s="274">
        <v>43</v>
      </c>
      <c r="L151" s="275">
        <v>50</v>
      </c>
      <c r="M151" s="273">
        <v>500</v>
      </c>
      <c r="N151" s="274">
        <v>568</v>
      </c>
      <c r="O151" s="275">
        <v>1068</v>
      </c>
      <c r="P151" s="273">
        <v>32.200000000000003</v>
      </c>
      <c r="Q151" s="274">
        <v>30.1</v>
      </c>
      <c r="R151" s="275">
        <v>31.1</v>
      </c>
      <c r="S151" s="273">
        <v>500</v>
      </c>
      <c r="T151" s="274">
        <v>568</v>
      </c>
      <c r="U151" s="275">
        <v>1068</v>
      </c>
      <c r="V151" s="273">
        <v>73</v>
      </c>
      <c r="W151" s="274">
        <v>56</v>
      </c>
      <c r="X151" s="275">
        <v>65</v>
      </c>
      <c r="Y151" s="273">
        <v>4131</v>
      </c>
      <c r="Z151" s="274">
        <v>4245</v>
      </c>
      <c r="AA151" s="275">
        <v>8376</v>
      </c>
      <c r="AB151" s="273">
        <v>75</v>
      </c>
      <c r="AC151" s="274">
        <v>58</v>
      </c>
      <c r="AD151" s="275">
        <v>66</v>
      </c>
      <c r="AE151" s="273">
        <v>4131</v>
      </c>
      <c r="AF151" s="274">
        <v>4245</v>
      </c>
      <c r="AG151" s="275">
        <v>8376</v>
      </c>
      <c r="AH151" s="273">
        <v>35.799999999999997</v>
      </c>
      <c r="AI151" s="274">
        <v>33.299999999999997</v>
      </c>
      <c r="AJ151" s="275">
        <v>34.5</v>
      </c>
      <c r="AK151" s="273">
        <v>4131</v>
      </c>
      <c r="AL151" s="274">
        <v>4245</v>
      </c>
      <c r="AM151" s="275">
        <v>8376</v>
      </c>
      <c r="AN151" s="273">
        <v>71</v>
      </c>
      <c r="AO151" s="274">
        <v>54</v>
      </c>
      <c r="AP151" s="275">
        <v>63</v>
      </c>
      <c r="AQ151" s="273">
        <v>4631</v>
      </c>
      <c r="AR151" s="274">
        <v>4813</v>
      </c>
      <c r="AS151" s="275">
        <v>9444</v>
      </c>
      <c r="AT151" s="273">
        <v>73</v>
      </c>
      <c r="AU151" s="274">
        <v>57</v>
      </c>
      <c r="AV151" s="275">
        <v>65</v>
      </c>
      <c r="AW151" s="273">
        <v>4631</v>
      </c>
      <c r="AX151" s="274">
        <v>4813</v>
      </c>
      <c r="AY151" s="275">
        <v>9444</v>
      </c>
      <c r="AZ151" s="273">
        <v>35.4</v>
      </c>
      <c r="BA151" s="274">
        <v>32.9</v>
      </c>
      <c r="BB151" s="275">
        <v>34.200000000000003</v>
      </c>
      <c r="BC151" s="273">
        <v>4631</v>
      </c>
      <c r="BD151" s="274">
        <v>4813</v>
      </c>
      <c r="BE151" s="275">
        <v>9444</v>
      </c>
    </row>
    <row r="152" spans="1:57" x14ac:dyDescent="0.35">
      <c r="A152" t="s">
        <v>49</v>
      </c>
      <c r="B152" t="s">
        <v>294</v>
      </c>
      <c r="C152" t="s">
        <v>408</v>
      </c>
      <c r="D152" s="273">
        <v>51</v>
      </c>
      <c r="E152" s="274">
        <v>33</v>
      </c>
      <c r="F152" s="275">
        <v>42</v>
      </c>
      <c r="G152" s="273">
        <v>259</v>
      </c>
      <c r="H152" s="274">
        <v>270</v>
      </c>
      <c r="I152" s="275">
        <v>529</v>
      </c>
      <c r="J152" s="273">
        <v>55</v>
      </c>
      <c r="K152" s="274">
        <v>36</v>
      </c>
      <c r="L152" s="275">
        <v>45</v>
      </c>
      <c r="M152" s="273">
        <v>259</v>
      </c>
      <c r="N152" s="274">
        <v>270</v>
      </c>
      <c r="O152" s="275">
        <v>529</v>
      </c>
      <c r="P152" s="273">
        <v>32.5</v>
      </c>
      <c r="Q152" s="274">
        <v>29.2</v>
      </c>
      <c r="R152" s="275">
        <v>30.8</v>
      </c>
      <c r="S152" s="273">
        <v>259</v>
      </c>
      <c r="T152" s="274">
        <v>270</v>
      </c>
      <c r="U152" s="275">
        <v>529</v>
      </c>
      <c r="V152" s="273">
        <v>76</v>
      </c>
      <c r="W152" s="274">
        <v>57</v>
      </c>
      <c r="X152" s="275">
        <v>66</v>
      </c>
      <c r="Y152" s="273">
        <v>2726</v>
      </c>
      <c r="Z152" s="274">
        <v>2903</v>
      </c>
      <c r="AA152" s="275">
        <v>5629</v>
      </c>
      <c r="AB152" s="273">
        <v>77</v>
      </c>
      <c r="AC152" s="274">
        <v>60</v>
      </c>
      <c r="AD152" s="275">
        <v>69</v>
      </c>
      <c r="AE152" s="273">
        <v>2726</v>
      </c>
      <c r="AF152" s="274">
        <v>2903</v>
      </c>
      <c r="AG152" s="275">
        <v>5629</v>
      </c>
      <c r="AH152" s="273">
        <v>35.6</v>
      </c>
      <c r="AI152" s="274">
        <v>33.4</v>
      </c>
      <c r="AJ152" s="275">
        <v>34.5</v>
      </c>
      <c r="AK152" s="273">
        <v>2726</v>
      </c>
      <c r="AL152" s="274">
        <v>2903</v>
      </c>
      <c r="AM152" s="275">
        <v>5629</v>
      </c>
      <c r="AN152" s="273">
        <v>74</v>
      </c>
      <c r="AO152" s="274">
        <v>55</v>
      </c>
      <c r="AP152" s="275">
        <v>64</v>
      </c>
      <c r="AQ152" s="273">
        <v>2985</v>
      </c>
      <c r="AR152" s="274">
        <v>3173</v>
      </c>
      <c r="AS152" s="275">
        <v>6158</v>
      </c>
      <c r="AT152" s="273">
        <v>75</v>
      </c>
      <c r="AU152" s="274">
        <v>58</v>
      </c>
      <c r="AV152" s="275">
        <v>67</v>
      </c>
      <c r="AW152" s="273">
        <v>2985</v>
      </c>
      <c r="AX152" s="274">
        <v>3173</v>
      </c>
      <c r="AY152" s="275">
        <v>6158</v>
      </c>
      <c r="AZ152" s="273">
        <v>35.299999999999997</v>
      </c>
      <c r="BA152" s="274">
        <v>33.1</v>
      </c>
      <c r="BB152" s="275">
        <v>34.200000000000003</v>
      </c>
      <c r="BC152" s="273">
        <v>2985</v>
      </c>
      <c r="BD152" s="274">
        <v>3173</v>
      </c>
      <c r="BE152" s="275">
        <v>6158</v>
      </c>
    </row>
    <row r="153" spans="1:57" x14ac:dyDescent="0.35">
      <c r="A153" t="s">
        <v>62</v>
      </c>
      <c r="B153" t="s">
        <v>307</v>
      </c>
      <c r="C153" t="s">
        <v>299</v>
      </c>
      <c r="D153" s="273">
        <v>51</v>
      </c>
      <c r="E153" s="274">
        <v>29</v>
      </c>
      <c r="F153" s="275">
        <v>39</v>
      </c>
      <c r="G153" s="273">
        <v>505</v>
      </c>
      <c r="H153" s="274">
        <v>600</v>
      </c>
      <c r="I153" s="275">
        <v>1105</v>
      </c>
      <c r="J153" s="273">
        <v>52</v>
      </c>
      <c r="K153" s="274">
        <v>32</v>
      </c>
      <c r="L153" s="275">
        <v>41</v>
      </c>
      <c r="M153" s="273">
        <v>505</v>
      </c>
      <c r="N153" s="274">
        <v>600</v>
      </c>
      <c r="O153" s="275">
        <v>1105</v>
      </c>
      <c r="P153" s="273">
        <v>31.2</v>
      </c>
      <c r="Q153" s="274">
        <v>27.9</v>
      </c>
      <c r="R153" s="275">
        <v>29.4</v>
      </c>
      <c r="S153" s="273">
        <v>505</v>
      </c>
      <c r="T153" s="274">
        <v>600</v>
      </c>
      <c r="U153" s="275">
        <v>1105</v>
      </c>
      <c r="V153" s="273">
        <v>75</v>
      </c>
      <c r="W153" s="274">
        <v>59</v>
      </c>
      <c r="X153" s="275">
        <v>67</v>
      </c>
      <c r="Y153" s="273">
        <v>4141</v>
      </c>
      <c r="Z153" s="274">
        <v>4201</v>
      </c>
      <c r="AA153" s="275">
        <v>8342</v>
      </c>
      <c r="AB153" s="273">
        <v>76</v>
      </c>
      <c r="AC153" s="274">
        <v>61</v>
      </c>
      <c r="AD153" s="275">
        <v>68</v>
      </c>
      <c r="AE153" s="273">
        <v>4141</v>
      </c>
      <c r="AF153" s="274">
        <v>4201</v>
      </c>
      <c r="AG153" s="275">
        <v>8342</v>
      </c>
      <c r="AH153" s="273">
        <v>35.6</v>
      </c>
      <c r="AI153" s="274">
        <v>33.299999999999997</v>
      </c>
      <c r="AJ153" s="275">
        <v>34.4</v>
      </c>
      <c r="AK153" s="273">
        <v>4141</v>
      </c>
      <c r="AL153" s="274">
        <v>4201</v>
      </c>
      <c r="AM153" s="275">
        <v>8342</v>
      </c>
      <c r="AN153" s="273">
        <v>72</v>
      </c>
      <c r="AO153" s="274">
        <v>55</v>
      </c>
      <c r="AP153" s="275">
        <v>64</v>
      </c>
      <c r="AQ153" s="273">
        <v>4646</v>
      </c>
      <c r="AR153" s="274">
        <v>4801</v>
      </c>
      <c r="AS153" s="275">
        <v>9447</v>
      </c>
      <c r="AT153" s="273">
        <v>74</v>
      </c>
      <c r="AU153" s="274">
        <v>57</v>
      </c>
      <c r="AV153" s="275">
        <v>65</v>
      </c>
      <c r="AW153" s="273">
        <v>4646</v>
      </c>
      <c r="AX153" s="274">
        <v>4801</v>
      </c>
      <c r="AY153" s="275">
        <v>9447</v>
      </c>
      <c r="AZ153" s="273">
        <v>35.1</v>
      </c>
      <c r="BA153" s="274">
        <v>32.6</v>
      </c>
      <c r="BB153" s="275">
        <v>33.799999999999997</v>
      </c>
      <c r="BC153" s="273">
        <v>4646</v>
      </c>
      <c r="BD153" s="274">
        <v>4801</v>
      </c>
      <c r="BE153" s="275">
        <v>9447</v>
      </c>
    </row>
    <row r="154" spans="1:57" x14ac:dyDescent="0.35">
      <c r="A154" t="s">
        <v>137</v>
      </c>
      <c r="B154" t="s">
        <v>382</v>
      </c>
      <c r="C154" t="s">
        <v>372</v>
      </c>
      <c r="D154" s="273">
        <v>53</v>
      </c>
      <c r="E154" s="274">
        <v>32</v>
      </c>
      <c r="F154" s="275">
        <v>42</v>
      </c>
      <c r="G154" s="273">
        <v>285</v>
      </c>
      <c r="H154" s="274">
        <v>336</v>
      </c>
      <c r="I154" s="275">
        <v>621</v>
      </c>
      <c r="J154" s="273">
        <v>55</v>
      </c>
      <c r="K154" s="274">
        <v>37</v>
      </c>
      <c r="L154" s="275">
        <v>45</v>
      </c>
      <c r="M154" s="273">
        <v>285</v>
      </c>
      <c r="N154" s="274">
        <v>336</v>
      </c>
      <c r="O154" s="275">
        <v>621</v>
      </c>
      <c r="P154" s="273">
        <v>32</v>
      </c>
      <c r="Q154" s="274">
        <v>29.2</v>
      </c>
      <c r="R154" s="275">
        <v>30.5</v>
      </c>
      <c r="S154" s="273">
        <v>285</v>
      </c>
      <c r="T154" s="274">
        <v>336</v>
      </c>
      <c r="U154" s="275">
        <v>621</v>
      </c>
      <c r="V154" s="273">
        <v>75</v>
      </c>
      <c r="W154" s="274">
        <v>58</v>
      </c>
      <c r="X154" s="275">
        <v>66</v>
      </c>
      <c r="Y154" s="273">
        <v>3404</v>
      </c>
      <c r="Z154" s="274">
        <v>3661</v>
      </c>
      <c r="AA154" s="275">
        <v>7065</v>
      </c>
      <c r="AB154" s="273">
        <v>76</v>
      </c>
      <c r="AC154" s="274">
        <v>60</v>
      </c>
      <c r="AD154" s="275">
        <v>68</v>
      </c>
      <c r="AE154" s="273">
        <v>3404</v>
      </c>
      <c r="AF154" s="274">
        <v>3661</v>
      </c>
      <c r="AG154" s="275">
        <v>7065</v>
      </c>
      <c r="AH154" s="273">
        <v>35.6</v>
      </c>
      <c r="AI154" s="274">
        <v>33.5</v>
      </c>
      <c r="AJ154" s="275">
        <v>34.5</v>
      </c>
      <c r="AK154" s="273">
        <v>3404</v>
      </c>
      <c r="AL154" s="274">
        <v>3661</v>
      </c>
      <c r="AM154" s="275">
        <v>7065</v>
      </c>
      <c r="AN154" s="273">
        <v>73</v>
      </c>
      <c r="AO154" s="274">
        <v>56</v>
      </c>
      <c r="AP154" s="275">
        <v>64</v>
      </c>
      <c r="AQ154" s="273">
        <v>3689</v>
      </c>
      <c r="AR154" s="274">
        <v>3997</v>
      </c>
      <c r="AS154" s="275">
        <v>7686</v>
      </c>
      <c r="AT154" s="273">
        <v>75</v>
      </c>
      <c r="AU154" s="274">
        <v>58</v>
      </c>
      <c r="AV154" s="275">
        <v>66</v>
      </c>
      <c r="AW154" s="273">
        <v>3689</v>
      </c>
      <c r="AX154" s="274">
        <v>3997</v>
      </c>
      <c r="AY154" s="275">
        <v>7686</v>
      </c>
      <c r="AZ154" s="273">
        <v>35.4</v>
      </c>
      <c r="BA154" s="274">
        <v>33.1</v>
      </c>
      <c r="BB154" s="275">
        <v>34.200000000000003</v>
      </c>
      <c r="BC154" s="273">
        <v>3689</v>
      </c>
      <c r="BD154" s="274">
        <v>3997</v>
      </c>
      <c r="BE154" s="275">
        <v>7686</v>
      </c>
    </row>
    <row r="155" spans="1:57" x14ac:dyDescent="0.35">
      <c r="A155" t="s">
        <v>159</v>
      </c>
      <c r="B155" t="s">
        <v>403</v>
      </c>
      <c r="C155" t="s">
        <v>392</v>
      </c>
      <c r="D155" s="273">
        <v>55</v>
      </c>
      <c r="E155" s="274">
        <v>35</v>
      </c>
      <c r="F155" s="275">
        <v>45</v>
      </c>
      <c r="G155" s="273">
        <v>366</v>
      </c>
      <c r="H155" s="274">
        <v>370</v>
      </c>
      <c r="I155" s="275">
        <v>736</v>
      </c>
      <c r="J155" s="273">
        <v>55</v>
      </c>
      <c r="K155" s="274">
        <v>37</v>
      </c>
      <c r="L155" s="275">
        <v>46</v>
      </c>
      <c r="M155" s="273">
        <v>366</v>
      </c>
      <c r="N155" s="274">
        <v>370</v>
      </c>
      <c r="O155" s="275">
        <v>736</v>
      </c>
      <c r="P155" s="273">
        <v>32.4</v>
      </c>
      <c r="Q155" s="274">
        <v>29.4</v>
      </c>
      <c r="R155" s="275">
        <v>30.9</v>
      </c>
      <c r="S155" s="273">
        <v>366</v>
      </c>
      <c r="T155" s="274">
        <v>370</v>
      </c>
      <c r="U155" s="275">
        <v>736</v>
      </c>
      <c r="V155" s="273">
        <v>75</v>
      </c>
      <c r="W155" s="274">
        <v>62</v>
      </c>
      <c r="X155" s="275">
        <v>68</v>
      </c>
      <c r="Y155" s="273">
        <v>2557</v>
      </c>
      <c r="Z155" s="274">
        <v>2648</v>
      </c>
      <c r="AA155" s="275">
        <v>5205</v>
      </c>
      <c r="AB155" s="273">
        <v>76</v>
      </c>
      <c r="AC155" s="274">
        <v>63</v>
      </c>
      <c r="AD155" s="275">
        <v>70</v>
      </c>
      <c r="AE155" s="273">
        <v>2557</v>
      </c>
      <c r="AF155" s="274">
        <v>2648</v>
      </c>
      <c r="AG155" s="275">
        <v>5205</v>
      </c>
      <c r="AH155" s="273">
        <v>36.5</v>
      </c>
      <c r="AI155" s="274">
        <v>34.1</v>
      </c>
      <c r="AJ155" s="275">
        <v>35.299999999999997</v>
      </c>
      <c r="AK155" s="273">
        <v>2557</v>
      </c>
      <c r="AL155" s="274">
        <v>2648</v>
      </c>
      <c r="AM155" s="275">
        <v>5205</v>
      </c>
      <c r="AN155" s="273">
        <v>72</v>
      </c>
      <c r="AO155" s="274">
        <v>59</v>
      </c>
      <c r="AP155" s="275">
        <v>65</v>
      </c>
      <c r="AQ155" s="273">
        <v>2923</v>
      </c>
      <c r="AR155" s="274">
        <v>3018</v>
      </c>
      <c r="AS155" s="275">
        <v>5941</v>
      </c>
      <c r="AT155" s="273">
        <v>73</v>
      </c>
      <c r="AU155" s="274">
        <v>60</v>
      </c>
      <c r="AV155" s="275">
        <v>67</v>
      </c>
      <c r="AW155" s="273">
        <v>2923</v>
      </c>
      <c r="AX155" s="274">
        <v>3018</v>
      </c>
      <c r="AY155" s="275">
        <v>5941</v>
      </c>
      <c r="AZ155" s="273">
        <v>36</v>
      </c>
      <c r="BA155" s="274">
        <v>33.6</v>
      </c>
      <c r="BB155" s="275">
        <v>34.700000000000003</v>
      </c>
      <c r="BC155" s="273">
        <v>2923</v>
      </c>
      <c r="BD155" s="274">
        <v>3018</v>
      </c>
      <c r="BE155" s="275">
        <v>5941</v>
      </c>
    </row>
    <row r="156" spans="1:57" x14ac:dyDescent="0.35">
      <c r="A156" t="s">
        <v>72</v>
      </c>
      <c r="B156" t="s">
        <v>317</v>
      </c>
      <c r="C156" t="s">
        <v>309</v>
      </c>
      <c r="D156" s="273">
        <v>62</v>
      </c>
      <c r="E156" s="274">
        <v>40</v>
      </c>
      <c r="F156" s="275">
        <v>51</v>
      </c>
      <c r="G156" s="273">
        <v>493</v>
      </c>
      <c r="H156" s="274">
        <v>517</v>
      </c>
      <c r="I156" s="275">
        <v>1010</v>
      </c>
      <c r="J156" s="273">
        <v>66</v>
      </c>
      <c r="K156" s="274">
        <v>44</v>
      </c>
      <c r="L156" s="275">
        <v>54</v>
      </c>
      <c r="M156" s="273">
        <v>493</v>
      </c>
      <c r="N156" s="274">
        <v>517</v>
      </c>
      <c r="O156" s="275">
        <v>1010</v>
      </c>
      <c r="P156" s="273">
        <v>33.9</v>
      </c>
      <c r="Q156" s="274">
        <v>29.9</v>
      </c>
      <c r="R156" s="275">
        <v>31.9</v>
      </c>
      <c r="S156" s="273">
        <v>493</v>
      </c>
      <c r="T156" s="274">
        <v>517</v>
      </c>
      <c r="U156" s="275">
        <v>1010</v>
      </c>
      <c r="V156" s="273">
        <v>78</v>
      </c>
      <c r="W156" s="274">
        <v>62</v>
      </c>
      <c r="X156" s="275">
        <v>70</v>
      </c>
      <c r="Y156" s="273">
        <v>4026</v>
      </c>
      <c r="Z156" s="274">
        <v>4369</v>
      </c>
      <c r="AA156" s="275">
        <v>8395</v>
      </c>
      <c r="AB156" s="273">
        <v>79</v>
      </c>
      <c r="AC156" s="274">
        <v>65</v>
      </c>
      <c r="AD156" s="275">
        <v>72</v>
      </c>
      <c r="AE156" s="273">
        <v>4026</v>
      </c>
      <c r="AF156" s="274">
        <v>4369</v>
      </c>
      <c r="AG156" s="275">
        <v>8395</v>
      </c>
      <c r="AH156" s="273">
        <v>38.200000000000003</v>
      </c>
      <c r="AI156" s="274">
        <v>35.1</v>
      </c>
      <c r="AJ156" s="275">
        <v>36.6</v>
      </c>
      <c r="AK156" s="273">
        <v>4026</v>
      </c>
      <c r="AL156" s="274">
        <v>4369</v>
      </c>
      <c r="AM156" s="275">
        <v>8395</v>
      </c>
      <c r="AN156" s="273">
        <v>77</v>
      </c>
      <c r="AO156" s="274">
        <v>60</v>
      </c>
      <c r="AP156" s="275">
        <v>68</v>
      </c>
      <c r="AQ156" s="273">
        <v>4519</v>
      </c>
      <c r="AR156" s="274">
        <v>4886</v>
      </c>
      <c r="AS156" s="275">
        <v>9405</v>
      </c>
      <c r="AT156" s="273">
        <v>78</v>
      </c>
      <c r="AU156" s="274">
        <v>63</v>
      </c>
      <c r="AV156" s="275">
        <v>70</v>
      </c>
      <c r="AW156" s="273">
        <v>4519</v>
      </c>
      <c r="AX156" s="274">
        <v>4886</v>
      </c>
      <c r="AY156" s="275">
        <v>9405</v>
      </c>
      <c r="AZ156" s="273">
        <v>37.700000000000003</v>
      </c>
      <c r="BA156" s="274">
        <v>34.6</v>
      </c>
      <c r="BB156" s="275">
        <v>36.1</v>
      </c>
      <c r="BC156" s="273">
        <v>4519</v>
      </c>
      <c r="BD156" s="274">
        <v>4886</v>
      </c>
      <c r="BE156" s="275">
        <v>9405</v>
      </c>
    </row>
    <row r="157" spans="1:57" x14ac:dyDescent="0.35">
      <c r="A157" t="s">
        <v>89</v>
      </c>
      <c r="B157" t="s">
        <v>334</v>
      </c>
      <c r="C157" t="s">
        <v>324</v>
      </c>
      <c r="D157" s="273">
        <v>55</v>
      </c>
      <c r="E157" s="274">
        <v>40</v>
      </c>
      <c r="F157" s="275">
        <v>46</v>
      </c>
      <c r="G157" s="273">
        <v>507</v>
      </c>
      <c r="H157" s="274">
        <v>615</v>
      </c>
      <c r="I157" s="275">
        <v>1122</v>
      </c>
      <c r="J157" s="273">
        <v>57</v>
      </c>
      <c r="K157" s="274">
        <v>43</v>
      </c>
      <c r="L157" s="275">
        <v>49</v>
      </c>
      <c r="M157" s="273">
        <v>507</v>
      </c>
      <c r="N157" s="274">
        <v>615</v>
      </c>
      <c r="O157" s="275">
        <v>1122</v>
      </c>
      <c r="P157" s="273">
        <v>31.8</v>
      </c>
      <c r="Q157" s="274">
        <v>30</v>
      </c>
      <c r="R157" s="275">
        <v>30.8</v>
      </c>
      <c r="S157" s="273">
        <v>507</v>
      </c>
      <c r="T157" s="274">
        <v>615</v>
      </c>
      <c r="U157" s="275">
        <v>1122</v>
      </c>
      <c r="V157" s="273">
        <v>77</v>
      </c>
      <c r="W157" s="274">
        <v>61</v>
      </c>
      <c r="X157" s="275">
        <v>69</v>
      </c>
      <c r="Y157" s="273">
        <v>3384</v>
      </c>
      <c r="Z157" s="274">
        <v>3485</v>
      </c>
      <c r="AA157" s="275">
        <v>6869</v>
      </c>
      <c r="AB157" s="273">
        <v>78</v>
      </c>
      <c r="AC157" s="274">
        <v>63</v>
      </c>
      <c r="AD157" s="275">
        <v>71</v>
      </c>
      <c r="AE157" s="273">
        <v>3384</v>
      </c>
      <c r="AF157" s="274">
        <v>3485</v>
      </c>
      <c r="AG157" s="275">
        <v>6869</v>
      </c>
      <c r="AH157" s="273">
        <v>35.5</v>
      </c>
      <c r="AI157" s="274">
        <v>33.299999999999997</v>
      </c>
      <c r="AJ157" s="275">
        <v>34.4</v>
      </c>
      <c r="AK157" s="273">
        <v>3384</v>
      </c>
      <c r="AL157" s="274">
        <v>3485</v>
      </c>
      <c r="AM157" s="275">
        <v>6869</v>
      </c>
      <c r="AN157" s="273">
        <v>74</v>
      </c>
      <c r="AO157" s="274">
        <v>58</v>
      </c>
      <c r="AP157" s="275">
        <v>65</v>
      </c>
      <c r="AQ157" s="273">
        <v>3891</v>
      </c>
      <c r="AR157" s="274">
        <v>4100</v>
      </c>
      <c r="AS157" s="275">
        <v>7991</v>
      </c>
      <c r="AT157" s="273">
        <v>75</v>
      </c>
      <c r="AU157" s="274">
        <v>60</v>
      </c>
      <c r="AV157" s="275">
        <v>68</v>
      </c>
      <c r="AW157" s="273">
        <v>3891</v>
      </c>
      <c r="AX157" s="274">
        <v>4100</v>
      </c>
      <c r="AY157" s="275">
        <v>7991</v>
      </c>
      <c r="AZ157" s="273">
        <v>35</v>
      </c>
      <c r="BA157" s="274">
        <v>32.799999999999997</v>
      </c>
      <c r="BB157" s="275">
        <v>33.9</v>
      </c>
      <c r="BC157" s="273">
        <v>3891</v>
      </c>
      <c r="BD157" s="274">
        <v>4100</v>
      </c>
      <c r="BE157" s="275">
        <v>7991</v>
      </c>
    </row>
    <row r="158" spans="1:57" x14ac:dyDescent="0.35">
      <c r="A158" t="s">
        <v>142</v>
      </c>
      <c r="B158" t="s">
        <v>387</v>
      </c>
      <c r="C158" t="s">
        <v>372</v>
      </c>
      <c r="D158" s="273">
        <v>61</v>
      </c>
      <c r="E158" s="274">
        <v>39</v>
      </c>
      <c r="F158" s="275">
        <v>50</v>
      </c>
      <c r="G158" s="273">
        <v>505</v>
      </c>
      <c r="H158" s="274">
        <v>493</v>
      </c>
      <c r="I158" s="275">
        <v>998</v>
      </c>
      <c r="J158" s="273">
        <v>62</v>
      </c>
      <c r="K158" s="274">
        <v>41</v>
      </c>
      <c r="L158" s="275">
        <v>51</v>
      </c>
      <c r="M158" s="273">
        <v>505</v>
      </c>
      <c r="N158" s="274">
        <v>493</v>
      </c>
      <c r="O158" s="275">
        <v>998</v>
      </c>
      <c r="P158" s="273">
        <v>33.700000000000003</v>
      </c>
      <c r="Q158" s="274">
        <v>30.8</v>
      </c>
      <c r="R158" s="275">
        <v>32.299999999999997</v>
      </c>
      <c r="S158" s="273">
        <v>505</v>
      </c>
      <c r="T158" s="274">
        <v>493</v>
      </c>
      <c r="U158" s="275">
        <v>998</v>
      </c>
      <c r="V158" s="273">
        <v>81</v>
      </c>
      <c r="W158" s="274">
        <v>66</v>
      </c>
      <c r="X158" s="275">
        <v>73</v>
      </c>
      <c r="Y158" s="273">
        <v>6316</v>
      </c>
      <c r="Z158" s="274">
        <v>6439</v>
      </c>
      <c r="AA158" s="275">
        <v>12755</v>
      </c>
      <c r="AB158" s="273">
        <v>82</v>
      </c>
      <c r="AC158" s="274">
        <v>67</v>
      </c>
      <c r="AD158" s="275">
        <v>74</v>
      </c>
      <c r="AE158" s="273">
        <v>6316</v>
      </c>
      <c r="AF158" s="274">
        <v>6439</v>
      </c>
      <c r="AG158" s="275">
        <v>12755</v>
      </c>
      <c r="AH158" s="273">
        <v>37.299999999999997</v>
      </c>
      <c r="AI158" s="274">
        <v>35.1</v>
      </c>
      <c r="AJ158" s="275">
        <v>36.200000000000003</v>
      </c>
      <c r="AK158" s="273">
        <v>6316</v>
      </c>
      <c r="AL158" s="274">
        <v>6439</v>
      </c>
      <c r="AM158" s="275">
        <v>12755</v>
      </c>
      <c r="AN158" s="273">
        <v>79</v>
      </c>
      <c r="AO158" s="274">
        <v>64</v>
      </c>
      <c r="AP158" s="275">
        <v>72</v>
      </c>
      <c r="AQ158" s="273">
        <v>6821</v>
      </c>
      <c r="AR158" s="274">
        <v>6932</v>
      </c>
      <c r="AS158" s="275">
        <v>13753</v>
      </c>
      <c r="AT158" s="273">
        <v>80</v>
      </c>
      <c r="AU158" s="274">
        <v>65</v>
      </c>
      <c r="AV158" s="275">
        <v>73</v>
      </c>
      <c r="AW158" s="273">
        <v>6821</v>
      </c>
      <c r="AX158" s="274">
        <v>6932</v>
      </c>
      <c r="AY158" s="275">
        <v>13753</v>
      </c>
      <c r="AZ158" s="273">
        <v>37.1</v>
      </c>
      <c r="BA158" s="274">
        <v>34.799999999999997</v>
      </c>
      <c r="BB158" s="275">
        <v>35.9</v>
      </c>
      <c r="BC158" s="273">
        <v>6821</v>
      </c>
      <c r="BD158" s="274">
        <v>6932</v>
      </c>
      <c r="BE158" s="275">
        <v>13753</v>
      </c>
    </row>
    <row r="159" spans="1:57" x14ac:dyDescent="0.35">
      <c r="A159" t="s">
        <v>76</v>
      </c>
      <c r="B159" t="s">
        <v>321</v>
      </c>
      <c r="C159" t="s">
        <v>309</v>
      </c>
      <c r="D159" s="273">
        <v>54</v>
      </c>
      <c r="E159" s="274">
        <v>36</v>
      </c>
      <c r="F159" s="275">
        <v>45</v>
      </c>
      <c r="G159" s="273">
        <v>291</v>
      </c>
      <c r="H159" s="274">
        <v>313</v>
      </c>
      <c r="I159" s="275">
        <v>604</v>
      </c>
      <c r="J159" s="273">
        <v>58</v>
      </c>
      <c r="K159" s="274">
        <v>40</v>
      </c>
      <c r="L159" s="275">
        <v>49</v>
      </c>
      <c r="M159" s="273">
        <v>291</v>
      </c>
      <c r="N159" s="274">
        <v>313</v>
      </c>
      <c r="O159" s="275">
        <v>604</v>
      </c>
      <c r="P159" s="273">
        <v>31.6</v>
      </c>
      <c r="Q159" s="274">
        <v>29.3</v>
      </c>
      <c r="R159" s="275">
        <v>30.4</v>
      </c>
      <c r="S159" s="273">
        <v>291</v>
      </c>
      <c r="T159" s="274">
        <v>313</v>
      </c>
      <c r="U159" s="275">
        <v>604</v>
      </c>
      <c r="V159" s="273">
        <v>75</v>
      </c>
      <c r="W159" s="274">
        <v>59</v>
      </c>
      <c r="X159" s="275">
        <v>67</v>
      </c>
      <c r="Y159" s="273">
        <v>2777</v>
      </c>
      <c r="Z159" s="274">
        <v>2926</v>
      </c>
      <c r="AA159" s="275">
        <v>5703</v>
      </c>
      <c r="AB159" s="273">
        <v>77</v>
      </c>
      <c r="AC159" s="274">
        <v>62</v>
      </c>
      <c r="AD159" s="275">
        <v>69</v>
      </c>
      <c r="AE159" s="273">
        <v>2777</v>
      </c>
      <c r="AF159" s="274">
        <v>2926</v>
      </c>
      <c r="AG159" s="275">
        <v>5703</v>
      </c>
      <c r="AH159" s="273">
        <v>35.9</v>
      </c>
      <c r="AI159" s="274">
        <v>33.299999999999997</v>
      </c>
      <c r="AJ159" s="275">
        <v>34.6</v>
      </c>
      <c r="AK159" s="273">
        <v>2777</v>
      </c>
      <c r="AL159" s="274">
        <v>2926</v>
      </c>
      <c r="AM159" s="275">
        <v>5703</v>
      </c>
      <c r="AN159" s="273">
        <v>73</v>
      </c>
      <c r="AO159" s="274">
        <v>57</v>
      </c>
      <c r="AP159" s="275">
        <v>65</v>
      </c>
      <c r="AQ159" s="273">
        <v>3068</v>
      </c>
      <c r="AR159" s="274">
        <v>3239</v>
      </c>
      <c r="AS159" s="275">
        <v>6307</v>
      </c>
      <c r="AT159" s="273">
        <v>75</v>
      </c>
      <c r="AU159" s="274">
        <v>60</v>
      </c>
      <c r="AV159" s="275">
        <v>67</v>
      </c>
      <c r="AW159" s="273">
        <v>3068</v>
      </c>
      <c r="AX159" s="274">
        <v>3239</v>
      </c>
      <c r="AY159" s="275">
        <v>6307</v>
      </c>
      <c r="AZ159" s="273">
        <v>35.5</v>
      </c>
      <c r="BA159" s="274">
        <v>32.9</v>
      </c>
      <c r="BB159" s="275">
        <v>34.200000000000003</v>
      </c>
      <c r="BC159" s="273">
        <v>3068</v>
      </c>
      <c r="BD159" s="274">
        <v>3239</v>
      </c>
      <c r="BE159" s="275">
        <v>6307</v>
      </c>
    </row>
    <row r="160" spans="1:57" x14ac:dyDescent="0.35">
      <c r="A160" t="s">
        <v>144</v>
      </c>
      <c r="B160" t="s">
        <v>389</v>
      </c>
      <c r="C160" t="s">
        <v>372</v>
      </c>
      <c r="D160" s="273">
        <v>52</v>
      </c>
      <c r="E160" s="274">
        <v>35</v>
      </c>
      <c r="F160" s="275">
        <v>43</v>
      </c>
      <c r="G160" s="273">
        <v>357</v>
      </c>
      <c r="H160" s="274">
        <v>424</v>
      </c>
      <c r="I160" s="275">
        <v>781</v>
      </c>
      <c r="J160" s="273">
        <v>54</v>
      </c>
      <c r="K160" s="274">
        <v>36</v>
      </c>
      <c r="L160" s="275">
        <v>44</v>
      </c>
      <c r="M160" s="273">
        <v>357</v>
      </c>
      <c r="N160" s="274">
        <v>424</v>
      </c>
      <c r="O160" s="275">
        <v>781</v>
      </c>
      <c r="P160" s="273">
        <v>31.9</v>
      </c>
      <c r="Q160" s="274">
        <v>30.5</v>
      </c>
      <c r="R160" s="275">
        <v>31.2</v>
      </c>
      <c r="S160" s="273">
        <v>357</v>
      </c>
      <c r="T160" s="274">
        <v>424</v>
      </c>
      <c r="U160" s="275">
        <v>781</v>
      </c>
      <c r="V160" s="273">
        <v>73</v>
      </c>
      <c r="W160" s="274">
        <v>55</v>
      </c>
      <c r="X160" s="275">
        <v>63</v>
      </c>
      <c r="Y160" s="273">
        <v>4089</v>
      </c>
      <c r="Z160" s="274">
        <v>4485</v>
      </c>
      <c r="AA160" s="275">
        <v>8574</v>
      </c>
      <c r="AB160" s="273">
        <v>75</v>
      </c>
      <c r="AC160" s="274">
        <v>57</v>
      </c>
      <c r="AD160" s="275">
        <v>65</v>
      </c>
      <c r="AE160" s="273">
        <v>4089</v>
      </c>
      <c r="AF160" s="274">
        <v>4485</v>
      </c>
      <c r="AG160" s="275">
        <v>8574</v>
      </c>
      <c r="AH160" s="273">
        <v>34.799999999999997</v>
      </c>
      <c r="AI160" s="274">
        <v>32.799999999999997</v>
      </c>
      <c r="AJ160" s="275">
        <v>33.799999999999997</v>
      </c>
      <c r="AK160" s="273">
        <v>4089</v>
      </c>
      <c r="AL160" s="274">
        <v>4485</v>
      </c>
      <c r="AM160" s="275">
        <v>8574</v>
      </c>
      <c r="AN160" s="273">
        <v>71</v>
      </c>
      <c r="AO160" s="274">
        <v>53</v>
      </c>
      <c r="AP160" s="275">
        <v>62</v>
      </c>
      <c r="AQ160" s="273">
        <v>4446</v>
      </c>
      <c r="AR160" s="274">
        <v>4909</v>
      </c>
      <c r="AS160" s="275">
        <v>9355</v>
      </c>
      <c r="AT160" s="273">
        <v>73</v>
      </c>
      <c r="AU160" s="274">
        <v>55</v>
      </c>
      <c r="AV160" s="275">
        <v>63</v>
      </c>
      <c r="AW160" s="273">
        <v>4446</v>
      </c>
      <c r="AX160" s="274">
        <v>4909</v>
      </c>
      <c r="AY160" s="275">
        <v>9355</v>
      </c>
      <c r="AZ160" s="273">
        <v>34.6</v>
      </c>
      <c r="BA160" s="274">
        <v>32.6</v>
      </c>
      <c r="BB160" s="275">
        <v>33.5</v>
      </c>
      <c r="BC160" s="273">
        <v>4446</v>
      </c>
      <c r="BD160" s="274">
        <v>4909</v>
      </c>
      <c r="BE160" s="275">
        <v>9355</v>
      </c>
    </row>
    <row r="161" spans="1:58" x14ac:dyDescent="0.35">
      <c r="A161" t="s">
        <v>78</v>
      </c>
      <c r="B161" t="s">
        <v>323</v>
      </c>
      <c r="C161" t="s">
        <v>309</v>
      </c>
      <c r="D161" s="273">
        <v>53</v>
      </c>
      <c r="E161" s="274">
        <v>36</v>
      </c>
      <c r="F161" s="275">
        <v>44</v>
      </c>
      <c r="G161" s="273">
        <v>360</v>
      </c>
      <c r="H161" s="274">
        <v>408</v>
      </c>
      <c r="I161" s="275">
        <v>768</v>
      </c>
      <c r="J161" s="273">
        <v>54</v>
      </c>
      <c r="K161" s="274">
        <v>38</v>
      </c>
      <c r="L161" s="275">
        <v>46</v>
      </c>
      <c r="M161" s="273">
        <v>360</v>
      </c>
      <c r="N161" s="274">
        <v>408</v>
      </c>
      <c r="O161" s="275">
        <v>768</v>
      </c>
      <c r="P161" s="273">
        <v>32.6</v>
      </c>
      <c r="Q161" s="274">
        <v>29.7</v>
      </c>
      <c r="R161" s="275">
        <v>31.1</v>
      </c>
      <c r="S161" s="273">
        <v>360</v>
      </c>
      <c r="T161" s="274">
        <v>408</v>
      </c>
      <c r="U161" s="275">
        <v>768</v>
      </c>
      <c r="V161" s="273">
        <v>75</v>
      </c>
      <c r="W161" s="274">
        <v>61</v>
      </c>
      <c r="X161" s="275">
        <v>68</v>
      </c>
      <c r="Y161" s="273">
        <v>2747</v>
      </c>
      <c r="Z161" s="274">
        <v>2878</v>
      </c>
      <c r="AA161" s="275">
        <v>5625</v>
      </c>
      <c r="AB161" s="273">
        <v>76</v>
      </c>
      <c r="AC161" s="274">
        <v>63</v>
      </c>
      <c r="AD161" s="275">
        <v>69</v>
      </c>
      <c r="AE161" s="273">
        <v>2747</v>
      </c>
      <c r="AF161" s="274">
        <v>2878</v>
      </c>
      <c r="AG161" s="275">
        <v>5625</v>
      </c>
      <c r="AH161" s="273">
        <v>37.1</v>
      </c>
      <c r="AI161" s="274">
        <v>34.6</v>
      </c>
      <c r="AJ161" s="275">
        <v>35.799999999999997</v>
      </c>
      <c r="AK161" s="273">
        <v>2747</v>
      </c>
      <c r="AL161" s="274">
        <v>2878</v>
      </c>
      <c r="AM161" s="275">
        <v>5625</v>
      </c>
      <c r="AN161" s="273">
        <v>73</v>
      </c>
      <c r="AO161" s="274">
        <v>58</v>
      </c>
      <c r="AP161" s="275">
        <v>65</v>
      </c>
      <c r="AQ161" s="273">
        <v>3107</v>
      </c>
      <c r="AR161" s="274">
        <v>3286</v>
      </c>
      <c r="AS161" s="275">
        <v>6393</v>
      </c>
      <c r="AT161" s="273">
        <v>74</v>
      </c>
      <c r="AU161" s="274">
        <v>60</v>
      </c>
      <c r="AV161" s="275">
        <v>66</v>
      </c>
      <c r="AW161" s="273">
        <v>3107</v>
      </c>
      <c r="AX161" s="274">
        <v>3286</v>
      </c>
      <c r="AY161" s="275">
        <v>6393</v>
      </c>
      <c r="AZ161" s="273">
        <v>36.6</v>
      </c>
      <c r="BA161" s="274">
        <v>34</v>
      </c>
      <c r="BB161" s="275">
        <v>35.200000000000003</v>
      </c>
      <c r="BC161" s="273">
        <v>3107</v>
      </c>
      <c r="BD161" s="274">
        <v>3286</v>
      </c>
      <c r="BE161" s="275">
        <v>6393</v>
      </c>
    </row>
    <row r="162" spans="1:58" x14ac:dyDescent="0.35">
      <c r="A162" s="157"/>
      <c r="B162" s="157"/>
      <c r="C162" s="157"/>
      <c r="D162" s="157"/>
      <c r="E162" s="157"/>
      <c r="F162" s="157"/>
      <c r="G162" s="157"/>
      <c r="H162" s="157"/>
      <c r="I162" s="157"/>
      <c r="J162" s="157"/>
      <c r="K162" s="157"/>
      <c r="L162" s="157"/>
      <c r="M162" s="157"/>
      <c r="N162" s="157"/>
      <c r="O162" s="157"/>
      <c r="P162" s="157"/>
      <c r="Q162" s="157"/>
      <c r="R162" s="157"/>
      <c r="S162" s="157"/>
      <c r="T162" s="157"/>
      <c r="U162" s="157"/>
      <c r="V162" s="157"/>
      <c r="W162" s="157"/>
      <c r="X162" s="157"/>
      <c r="Y162" s="157"/>
      <c r="Z162" s="157"/>
      <c r="AA162" s="157"/>
      <c r="AB162" s="157"/>
      <c r="AC162" s="157"/>
      <c r="AD162" s="157"/>
      <c r="AE162" s="157"/>
      <c r="AF162" s="157"/>
      <c r="AG162" s="157"/>
      <c r="AH162" s="157"/>
      <c r="AI162" s="157"/>
      <c r="AJ162" s="157"/>
      <c r="AK162" s="157"/>
      <c r="AL162" s="157"/>
      <c r="AM162" s="157"/>
      <c r="AN162" s="157"/>
      <c r="AO162" s="157"/>
      <c r="AP162" s="157"/>
      <c r="AQ162" s="157"/>
      <c r="AR162" s="157"/>
      <c r="AS162" s="157"/>
      <c r="AT162" s="157"/>
      <c r="AU162" s="157"/>
      <c r="AV162" s="157"/>
      <c r="AW162" s="157"/>
      <c r="AX162" s="157"/>
      <c r="AY162" s="157"/>
      <c r="AZ162" s="157"/>
      <c r="BA162" s="157"/>
      <c r="BB162" s="157"/>
      <c r="BC162" s="157"/>
      <c r="BD162" s="157"/>
      <c r="BE162" s="157"/>
      <c r="BF162" s="157"/>
    </row>
    <row r="163" spans="1:58" x14ac:dyDescent="0.35">
      <c r="A163" t="s">
        <v>3</v>
      </c>
      <c r="B163" t="s">
        <v>247</v>
      </c>
      <c r="D163" s="273">
        <v>55</v>
      </c>
      <c r="E163" s="274">
        <v>35</v>
      </c>
      <c r="F163" s="275">
        <v>45</v>
      </c>
      <c r="G163" s="273">
        <v>3200</v>
      </c>
      <c r="H163" s="274">
        <v>3250</v>
      </c>
      <c r="I163" s="275">
        <v>6460</v>
      </c>
      <c r="J163" s="273">
        <v>58</v>
      </c>
      <c r="K163" s="274">
        <v>39</v>
      </c>
      <c r="L163" s="275">
        <v>48</v>
      </c>
      <c r="M163" s="273">
        <v>3200</v>
      </c>
      <c r="N163" s="274">
        <v>3250</v>
      </c>
      <c r="O163" s="275">
        <v>6460</v>
      </c>
      <c r="P163" s="273">
        <v>32.200000000000003</v>
      </c>
      <c r="Q163" s="274">
        <v>29.1</v>
      </c>
      <c r="R163" s="275">
        <v>30.6</v>
      </c>
      <c r="S163" s="273">
        <v>3200</v>
      </c>
      <c r="T163" s="274">
        <v>3250</v>
      </c>
      <c r="U163" s="275">
        <v>6460</v>
      </c>
      <c r="V163" s="273">
        <v>74</v>
      </c>
      <c r="W163" s="274">
        <v>57</v>
      </c>
      <c r="X163" s="275">
        <v>65</v>
      </c>
      <c r="Y163" s="273">
        <v>11470</v>
      </c>
      <c r="Z163" s="274">
        <v>12230</v>
      </c>
      <c r="AA163" s="275">
        <v>23700</v>
      </c>
      <c r="AB163" s="273">
        <v>76</v>
      </c>
      <c r="AC163" s="274">
        <v>59</v>
      </c>
      <c r="AD163" s="275">
        <v>67</v>
      </c>
      <c r="AE163" s="273">
        <v>11470</v>
      </c>
      <c r="AF163" s="274">
        <v>12230</v>
      </c>
      <c r="AG163" s="275">
        <v>23700</v>
      </c>
      <c r="AH163" s="273">
        <v>36.200000000000003</v>
      </c>
      <c r="AI163" s="274">
        <v>33.4</v>
      </c>
      <c r="AJ163" s="275">
        <v>34.700000000000003</v>
      </c>
      <c r="AK163" s="273">
        <v>11470</v>
      </c>
      <c r="AL163" s="274">
        <v>12230</v>
      </c>
      <c r="AM163" s="275">
        <v>23700</v>
      </c>
      <c r="AN163" s="273">
        <v>70</v>
      </c>
      <c r="AO163" s="274">
        <v>52</v>
      </c>
      <c r="AP163" s="275">
        <v>61</v>
      </c>
      <c r="AQ163" s="273">
        <v>14670</v>
      </c>
      <c r="AR163" s="274">
        <v>15480</v>
      </c>
      <c r="AS163" s="275">
        <v>30150</v>
      </c>
      <c r="AT163" s="273">
        <v>72</v>
      </c>
      <c r="AU163" s="274">
        <v>55</v>
      </c>
      <c r="AV163" s="275">
        <v>63</v>
      </c>
      <c r="AW163" s="273">
        <v>14670</v>
      </c>
      <c r="AX163" s="274">
        <v>15480</v>
      </c>
      <c r="AY163" s="275">
        <v>30150</v>
      </c>
      <c r="AZ163" s="273">
        <v>35.299999999999997</v>
      </c>
      <c r="BA163" s="274">
        <v>32.5</v>
      </c>
      <c r="BB163" s="275">
        <v>33.9</v>
      </c>
      <c r="BC163" s="273">
        <v>14670</v>
      </c>
      <c r="BD163" s="274">
        <v>15480</v>
      </c>
      <c r="BE163" s="275">
        <v>30150</v>
      </c>
    </row>
    <row r="164" spans="1:58" x14ac:dyDescent="0.35">
      <c r="A164" t="s">
        <v>14</v>
      </c>
      <c r="B164" t="s">
        <v>260</v>
      </c>
      <c r="D164" s="273">
        <v>55</v>
      </c>
      <c r="E164" s="274">
        <v>36</v>
      </c>
      <c r="F164" s="275">
        <v>45</v>
      </c>
      <c r="G164" s="273">
        <v>7660</v>
      </c>
      <c r="H164" s="274">
        <v>7970</v>
      </c>
      <c r="I164" s="275">
        <v>15630</v>
      </c>
      <c r="J164" s="273">
        <v>57</v>
      </c>
      <c r="K164" s="274">
        <v>40</v>
      </c>
      <c r="L164" s="275">
        <v>48</v>
      </c>
      <c r="M164" s="273">
        <v>7660</v>
      </c>
      <c r="N164" s="274">
        <v>7970</v>
      </c>
      <c r="O164" s="275">
        <v>15630</v>
      </c>
      <c r="P164" s="273">
        <v>32.1</v>
      </c>
      <c r="Q164" s="274">
        <v>29.1</v>
      </c>
      <c r="R164" s="275">
        <v>30.6</v>
      </c>
      <c r="S164" s="273">
        <v>7660</v>
      </c>
      <c r="T164" s="274">
        <v>7970</v>
      </c>
      <c r="U164" s="275">
        <v>15630</v>
      </c>
      <c r="V164" s="273">
        <v>73</v>
      </c>
      <c r="W164" s="274">
        <v>56</v>
      </c>
      <c r="X164" s="275">
        <v>65</v>
      </c>
      <c r="Y164" s="273">
        <v>34970</v>
      </c>
      <c r="Z164" s="274">
        <v>36820</v>
      </c>
      <c r="AA164" s="275">
        <v>71790</v>
      </c>
      <c r="AB164" s="273">
        <v>75</v>
      </c>
      <c r="AC164" s="274">
        <v>59</v>
      </c>
      <c r="AD164" s="275">
        <v>67</v>
      </c>
      <c r="AE164" s="273">
        <v>34970</v>
      </c>
      <c r="AF164" s="274">
        <v>36820</v>
      </c>
      <c r="AG164" s="275">
        <v>71790</v>
      </c>
      <c r="AH164" s="273">
        <v>35.9</v>
      </c>
      <c r="AI164" s="274">
        <v>33.200000000000003</v>
      </c>
      <c r="AJ164" s="275">
        <v>34.5</v>
      </c>
      <c r="AK164" s="273">
        <v>34970</v>
      </c>
      <c r="AL164" s="274">
        <v>36820</v>
      </c>
      <c r="AM164" s="275">
        <v>71790</v>
      </c>
      <c r="AN164" s="273">
        <v>70</v>
      </c>
      <c r="AO164" s="274">
        <v>53</v>
      </c>
      <c r="AP164" s="275">
        <v>61</v>
      </c>
      <c r="AQ164" s="273">
        <v>42630</v>
      </c>
      <c r="AR164" s="274">
        <v>44790</v>
      </c>
      <c r="AS164" s="275">
        <v>87420</v>
      </c>
      <c r="AT164" s="273">
        <v>72</v>
      </c>
      <c r="AU164" s="274">
        <v>56</v>
      </c>
      <c r="AV164" s="275">
        <v>64</v>
      </c>
      <c r="AW164" s="273">
        <v>42630</v>
      </c>
      <c r="AX164" s="274">
        <v>44790</v>
      </c>
      <c r="AY164" s="275">
        <v>87420</v>
      </c>
      <c r="AZ164" s="273">
        <v>35.200000000000003</v>
      </c>
      <c r="BA164" s="274">
        <v>32.5</v>
      </c>
      <c r="BB164" s="275">
        <v>33.799999999999997</v>
      </c>
      <c r="BC164" s="273">
        <v>42630</v>
      </c>
      <c r="BD164" s="274">
        <v>44790</v>
      </c>
      <c r="BE164" s="275">
        <v>87420</v>
      </c>
    </row>
    <row r="165" spans="1:58" x14ac:dyDescent="0.35">
      <c r="A165" t="s">
        <v>38</v>
      </c>
      <c r="B165" t="s">
        <v>408</v>
      </c>
      <c r="D165" s="273">
        <v>55</v>
      </c>
      <c r="E165" s="274">
        <v>37</v>
      </c>
      <c r="F165" s="275">
        <v>45</v>
      </c>
      <c r="G165" s="273">
        <v>5200</v>
      </c>
      <c r="H165" s="274">
        <v>5570</v>
      </c>
      <c r="I165" s="275">
        <v>10770</v>
      </c>
      <c r="J165" s="273">
        <v>58</v>
      </c>
      <c r="K165" s="274">
        <v>40</v>
      </c>
      <c r="L165" s="275">
        <v>49</v>
      </c>
      <c r="M165" s="273">
        <v>5200</v>
      </c>
      <c r="N165" s="274">
        <v>5570</v>
      </c>
      <c r="O165" s="275">
        <v>10770</v>
      </c>
      <c r="P165" s="273">
        <v>31.9</v>
      </c>
      <c r="Q165" s="274">
        <v>29.1</v>
      </c>
      <c r="R165" s="275">
        <v>30.5</v>
      </c>
      <c r="S165" s="273">
        <v>5200</v>
      </c>
      <c r="T165" s="274">
        <v>5570</v>
      </c>
      <c r="U165" s="275">
        <v>10770</v>
      </c>
      <c r="V165" s="273">
        <v>74</v>
      </c>
      <c r="W165" s="274">
        <v>57</v>
      </c>
      <c r="X165" s="275">
        <v>65</v>
      </c>
      <c r="Y165" s="273">
        <v>27050</v>
      </c>
      <c r="Z165" s="274">
        <v>28260</v>
      </c>
      <c r="AA165" s="275">
        <v>55310</v>
      </c>
      <c r="AB165" s="273">
        <v>76</v>
      </c>
      <c r="AC165" s="274">
        <v>60</v>
      </c>
      <c r="AD165" s="275">
        <v>68</v>
      </c>
      <c r="AE165" s="273">
        <v>27050</v>
      </c>
      <c r="AF165" s="274">
        <v>28260</v>
      </c>
      <c r="AG165" s="275">
        <v>55310</v>
      </c>
      <c r="AH165" s="273">
        <v>35.5</v>
      </c>
      <c r="AI165" s="274">
        <v>32.9</v>
      </c>
      <c r="AJ165" s="275">
        <v>34.200000000000003</v>
      </c>
      <c r="AK165" s="273">
        <v>27050</v>
      </c>
      <c r="AL165" s="274">
        <v>28260</v>
      </c>
      <c r="AM165" s="275">
        <v>55310</v>
      </c>
      <c r="AN165" s="273">
        <v>71</v>
      </c>
      <c r="AO165" s="274">
        <v>53</v>
      </c>
      <c r="AP165" s="275">
        <v>62</v>
      </c>
      <c r="AQ165" s="273">
        <v>32240</v>
      </c>
      <c r="AR165" s="274">
        <v>33830</v>
      </c>
      <c r="AS165" s="275">
        <v>66070</v>
      </c>
      <c r="AT165" s="273">
        <v>73</v>
      </c>
      <c r="AU165" s="274">
        <v>56</v>
      </c>
      <c r="AV165" s="275">
        <v>65</v>
      </c>
      <c r="AW165" s="273">
        <v>32240</v>
      </c>
      <c r="AX165" s="274">
        <v>33830</v>
      </c>
      <c r="AY165" s="275">
        <v>66070</v>
      </c>
      <c r="AZ165" s="273">
        <v>34.9</v>
      </c>
      <c r="BA165" s="274">
        <v>32.299999999999997</v>
      </c>
      <c r="BB165" s="275">
        <v>33.6</v>
      </c>
      <c r="BC165" s="273">
        <v>32240</v>
      </c>
      <c r="BD165" s="274">
        <v>33830</v>
      </c>
      <c r="BE165" s="275">
        <v>66070</v>
      </c>
    </row>
    <row r="166" spans="1:58" x14ac:dyDescent="0.35">
      <c r="A166" t="s">
        <v>54</v>
      </c>
      <c r="B166" t="s">
        <v>299</v>
      </c>
      <c r="D166" s="273">
        <v>56</v>
      </c>
      <c r="E166" s="274">
        <v>36</v>
      </c>
      <c r="F166" s="275">
        <v>45</v>
      </c>
      <c r="G166" s="273">
        <v>3530</v>
      </c>
      <c r="H166" s="274">
        <v>3830</v>
      </c>
      <c r="I166" s="275">
        <v>7360</v>
      </c>
      <c r="J166" s="273">
        <v>58</v>
      </c>
      <c r="K166" s="274">
        <v>39</v>
      </c>
      <c r="L166" s="275">
        <v>48</v>
      </c>
      <c r="M166" s="273">
        <v>3530</v>
      </c>
      <c r="N166" s="274">
        <v>3830</v>
      </c>
      <c r="O166" s="275">
        <v>7360</v>
      </c>
      <c r="P166" s="273">
        <v>32.5</v>
      </c>
      <c r="Q166" s="274">
        <v>29.6</v>
      </c>
      <c r="R166" s="275">
        <v>31</v>
      </c>
      <c r="S166" s="273">
        <v>3530</v>
      </c>
      <c r="T166" s="274">
        <v>3830</v>
      </c>
      <c r="U166" s="275">
        <v>7360</v>
      </c>
      <c r="V166" s="273">
        <v>73</v>
      </c>
      <c r="W166" s="274">
        <v>56</v>
      </c>
      <c r="X166" s="275">
        <v>64</v>
      </c>
      <c r="Y166" s="273">
        <v>23590</v>
      </c>
      <c r="Z166" s="274">
        <v>24420</v>
      </c>
      <c r="AA166" s="275">
        <v>48010</v>
      </c>
      <c r="AB166" s="273">
        <v>74</v>
      </c>
      <c r="AC166" s="274">
        <v>59</v>
      </c>
      <c r="AD166" s="275">
        <v>66</v>
      </c>
      <c r="AE166" s="273">
        <v>23590</v>
      </c>
      <c r="AF166" s="274">
        <v>24420</v>
      </c>
      <c r="AG166" s="275">
        <v>48010</v>
      </c>
      <c r="AH166" s="273">
        <v>35.9</v>
      </c>
      <c r="AI166" s="274">
        <v>33.299999999999997</v>
      </c>
      <c r="AJ166" s="275">
        <v>34.6</v>
      </c>
      <c r="AK166" s="273">
        <v>23590</v>
      </c>
      <c r="AL166" s="274">
        <v>24420</v>
      </c>
      <c r="AM166" s="275">
        <v>48010</v>
      </c>
      <c r="AN166" s="273">
        <v>70</v>
      </c>
      <c r="AO166" s="274">
        <v>54</v>
      </c>
      <c r="AP166" s="275">
        <v>62</v>
      </c>
      <c r="AQ166" s="273">
        <v>27120</v>
      </c>
      <c r="AR166" s="274">
        <v>28250</v>
      </c>
      <c r="AS166" s="275">
        <v>55370</v>
      </c>
      <c r="AT166" s="273">
        <v>72</v>
      </c>
      <c r="AU166" s="274">
        <v>56</v>
      </c>
      <c r="AV166" s="275">
        <v>64</v>
      </c>
      <c r="AW166" s="273">
        <v>27120</v>
      </c>
      <c r="AX166" s="274">
        <v>28250</v>
      </c>
      <c r="AY166" s="275">
        <v>55370</v>
      </c>
      <c r="AZ166" s="273">
        <v>35.4</v>
      </c>
      <c r="BA166" s="274">
        <v>32.799999999999997</v>
      </c>
      <c r="BB166" s="275">
        <v>34.1</v>
      </c>
      <c r="BC166" s="273">
        <v>27120</v>
      </c>
      <c r="BD166" s="274">
        <v>28250</v>
      </c>
      <c r="BE166" s="275">
        <v>55370</v>
      </c>
    </row>
    <row r="167" spans="1:58" x14ac:dyDescent="0.35">
      <c r="A167" t="s">
        <v>64</v>
      </c>
      <c r="B167" t="s">
        <v>309</v>
      </c>
      <c r="D167" s="273">
        <v>57</v>
      </c>
      <c r="E167" s="274">
        <v>39</v>
      </c>
      <c r="F167" s="275">
        <v>48</v>
      </c>
      <c r="G167" s="273">
        <v>6070</v>
      </c>
      <c r="H167" s="274">
        <v>6550</v>
      </c>
      <c r="I167" s="275">
        <v>12620</v>
      </c>
      <c r="J167" s="273">
        <v>60</v>
      </c>
      <c r="K167" s="274">
        <v>42</v>
      </c>
      <c r="L167" s="275">
        <v>51</v>
      </c>
      <c r="M167" s="273">
        <v>6070</v>
      </c>
      <c r="N167" s="274">
        <v>6550</v>
      </c>
      <c r="O167" s="275">
        <v>12620</v>
      </c>
      <c r="P167" s="273">
        <v>32.799999999999997</v>
      </c>
      <c r="Q167" s="274">
        <v>29.7</v>
      </c>
      <c r="R167" s="275">
        <v>31.2</v>
      </c>
      <c r="S167" s="273">
        <v>6070</v>
      </c>
      <c r="T167" s="274">
        <v>6550</v>
      </c>
      <c r="U167" s="275">
        <v>12620</v>
      </c>
      <c r="V167" s="273">
        <v>73</v>
      </c>
      <c r="W167" s="274">
        <v>57</v>
      </c>
      <c r="X167" s="275">
        <v>65</v>
      </c>
      <c r="Y167" s="273">
        <v>28250</v>
      </c>
      <c r="Z167" s="274">
        <v>29970</v>
      </c>
      <c r="AA167" s="275">
        <v>58220</v>
      </c>
      <c r="AB167" s="273">
        <v>75</v>
      </c>
      <c r="AC167" s="274">
        <v>60</v>
      </c>
      <c r="AD167" s="275">
        <v>67</v>
      </c>
      <c r="AE167" s="273">
        <v>28250</v>
      </c>
      <c r="AF167" s="274">
        <v>29970</v>
      </c>
      <c r="AG167" s="275">
        <v>58220</v>
      </c>
      <c r="AH167" s="273">
        <v>36</v>
      </c>
      <c r="AI167" s="274">
        <v>33.299999999999997</v>
      </c>
      <c r="AJ167" s="275">
        <v>34.6</v>
      </c>
      <c r="AK167" s="273">
        <v>28250</v>
      </c>
      <c r="AL167" s="274">
        <v>29970</v>
      </c>
      <c r="AM167" s="275">
        <v>58220</v>
      </c>
      <c r="AN167" s="273">
        <v>70</v>
      </c>
      <c r="AO167" s="274">
        <v>53</v>
      </c>
      <c r="AP167" s="275">
        <v>62</v>
      </c>
      <c r="AQ167" s="273">
        <v>34320</v>
      </c>
      <c r="AR167" s="274">
        <v>36530</v>
      </c>
      <c r="AS167" s="275">
        <v>70840</v>
      </c>
      <c r="AT167" s="273">
        <v>72</v>
      </c>
      <c r="AU167" s="274">
        <v>57</v>
      </c>
      <c r="AV167" s="275">
        <v>64</v>
      </c>
      <c r="AW167" s="273">
        <v>34320</v>
      </c>
      <c r="AX167" s="274">
        <v>36530</v>
      </c>
      <c r="AY167" s="275">
        <v>70840</v>
      </c>
      <c r="AZ167" s="273">
        <v>35.4</v>
      </c>
      <c r="BA167" s="274">
        <v>32.700000000000003</v>
      </c>
      <c r="BB167" s="275">
        <v>34</v>
      </c>
      <c r="BC167" s="273">
        <v>34320</v>
      </c>
      <c r="BD167" s="274">
        <v>36530</v>
      </c>
      <c r="BE167" s="275">
        <v>70840</v>
      </c>
    </row>
    <row r="168" spans="1:58" x14ac:dyDescent="0.35">
      <c r="A168" t="s">
        <v>79</v>
      </c>
      <c r="B168" t="s">
        <v>324</v>
      </c>
      <c r="D168" s="273">
        <v>57</v>
      </c>
      <c r="E168" s="274">
        <v>40</v>
      </c>
      <c r="F168" s="275">
        <v>48</v>
      </c>
      <c r="G168" s="273">
        <v>4200</v>
      </c>
      <c r="H168" s="274">
        <v>4600</v>
      </c>
      <c r="I168" s="275">
        <v>8800</v>
      </c>
      <c r="J168" s="273">
        <v>59</v>
      </c>
      <c r="K168" s="274">
        <v>42</v>
      </c>
      <c r="L168" s="275">
        <v>50</v>
      </c>
      <c r="M168" s="273">
        <v>4200</v>
      </c>
      <c r="N168" s="274">
        <v>4600</v>
      </c>
      <c r="O168" s="275">
        <v>8800</v>
      </c>
      <c r="P168" s="273">
        <v>32.799999999999997</v>
      </c>
      <c r="Q168" s="274">
        <v>30.3</v>
      </c>
      <c r="R168" s="275">
        <v>31.5</v>
      </c>
      <c r="S168" s="273">
        <v>4200</v>
      </c>
      <c r="T168" s="274">
        <v>4600</v>
      </c>
      <c r="U168" s="275">
        <v>8800</v>
      </c>
      <c r="V168" s="273">
        <v>75</v>
      </c>
      <c r="W168" s="274">
        <v>59</v>
      </c>
      <c r="X168" s="275">
        <v>67</v>
      </c>
      <c r="Y168" s="273">
        <v>31290</v>
      </c>
      <c r="Z168" s="274">
        <v>32640</v>
      </c>
      <c r="AA168" s="275">
        <v>63930</v>
      </c>
      <c r="AB168" s="273">
        <v>77</v>
      </c>
      <c r="AC168" s="274">
        <v>61</v>
      </c>
      <c r="AD168" s="275">
        <v>69</v>
      </c>
      <c r="AE168" s="273">
        <v>31290</v>
      </c>
      <c r="AF168" s="274">
        <v>32640</v>
      </c>
      <c r="AG168" s="275">
        <v>63930</v>
      </c>
      <c r="AH168" s="273">
        <v>36</v>
      </c>
      <c r="AI168" s="274">
        <v>33.6</v>
      </c>
      <c r="AJ168" s="275">
        <v>34.799999999999997</v>
      </c>
      <c r="AK168" s="273">
        <v>31290</v>
      </c>
      <c r="AL168" s="274">
        <v>32640</v>
      </c>
      <c r="AM168" s="275">
        <v>63930</v>
      </c>
      <c r="AN168" s="273">
        <v>73</v>
      </c>
      <c r="AO168" s="274">
        <v>56</v>
      </c>
      <c r="AP168" s="275">
        <v>65</v>
      </c>
      <c r="AQ168" s="273">
        <v>35490</v>
      </c>
      <c r="AR168" s="274">
        <v>37240</v>
      </c>
      <c r="AS168" s="275">
        <v>72730</v>
      </c>
      <c r="AT168" s="273">
        <v>75</v>
      </c>
      <c r="AU168" s="274">
        <v>59</v>
      </c>
      <c r="AV168" s="275">
        <v>67</v>
      </c>
      <c r="AW168" s="273">
        <v>35490</v>
      </c>
      <c r="AX168" s="274">
        <v>37240</v>
      </c>
      <c r="AY168" s="275">
        <v>72730</v>
      </c>
      <c r="AZ168" s="273">
        <v>35.700000000000003</v>
      </c>
      <c r="BA168" s="274">
        <v>33.200000000000003</v>
      </c>
      <c r="BB168" s="275">
        <v>34.4</v>
      </c>
      <c r="BC168" s="273">
        <v>35490</v>
      </c>
      <c r="BD168" s="274">
        <v>37240</v>
      </c>
      <c r="BE168" s="275">
        <v>72730</v>
      </c>
    </row>
    <row r="169" spans="1:58" x14ac:dyDescent="0.35">
      <c r="A169" s="157" t="s">
        <v>91</v>
      </c>
      <c r="B169" t="s">
        <v>336</v>
      </c>
      <c r="D169" s="273">
        <v>66</v>
      </c>
      <c r="E169" s="274">
        <v>48</v>
      </c>
      <c r="F169" s="275">
        <v>56</v>
      </c>
      <c r="G169" s="273">
        <v>8490</v>
      </c>
      <c r="H169" s="274">
        <v>9180</v>
      </c>
      <c r="I169" s="275">
        <v>17660</v>
      </c>
      <c r="J169" s="273">
        <v>68</v>
      </c>
      <c r="K169" s="274">
        <v>50</v>
      </c>
      <c r="L169" s="275">
        <v>59</v>
      </c>
      <c r="M169" s="273">
        <v>8490</v>
      </c>
      <c r="N169" s="274">
        <v>9180</v>
      </c>
      <c r="O169" s="275">
        <v>17660</v>
      </c>
      <c r="P169" s="273">
        <v>33.9</v>
      </c>
      <c r="Q169" s="274">
        <v>31.2</v>
      </c>
      <c r="R169" s="275">
        <v>32.5</v>
      </c>
      <c r="S169" s="273">
        <v>8490</v>
      </c>
      <c r="T169" s="274">
        <v>9180</v>
      </c>
      <c r="U169" s="275">
        <v>17660</v>
      </c>
      <c r="V169" s="273">
        <v>76</v>
      </c>
      <c r="W169" s="274">
        <v>61</v>
      </c>
      <c r="X169" s="275">
        <v>68</v>
      </c>
      <c r="Y169" s="273">
        <v>43600</v>
      </c>
      <c r="Z169" s="274">
        <v>45800</v>
      </c>
      <c r="AA169" s="275">
        <v>89400</v>
      </c>
      <c r="AB169" s="273">
        <v>77</v>
      </c>
      <c r="AC169" s="274">
        <v>63</v>
      </c>
      <c r="AD169" s="275">
        <v>70</v>
      </c>
      <c r="AE169" s="273">
        <v>43600</v>
      </c>
      <c r="AF169" s="274">
        <v>45800</v>
      </c>
      <c r="AG169" s="275">
        <v>89400</v>
      </c>
      <c r="AH169" s="273">
        <v>36.200000000000003</v>
      </c>
      <c r="AI169" s="274">
        <v>33.700000000000003</v>
      </c>
      <c r="AJ169" s="275">
        <v>34.9</v>
      </c>
      <c r="AK169" s="273">
        <v>43600</v>
      </c>
      <c r="AL169" s="274">
        <v>45800</v>
      </c>
      <c r="AM169" s="275">
        <v>89400</v>
      </c>
      <c r="AN169" s="273">
        <v>74</v>
      </c>
      <c r="AO169" s="274">
        <v>59</v>
      </c>
      <c r="AP169" s="275">
        <v>66</v>
      </c>
      <c r="AQ169" s="273">
        <v>52090</v>
      </c>
      <c r="AR169" s="274">
        <v>54980</v>
      </c>
      <c r="AS169" s="275">
        <v>107060</v>
      </c>
      <c r="AT169" s="273">
        <v>76</v>
      </c>
      <c r="AU169" s="274">
        <v>61</v>
      </c>
      <c r="AV169" s="275">
        <v>68</v>
      </c>
      <c r="AW169" s="273">
        <v>52090</v>
      </c>
      <c r="AX169" s="274">
        <v>54980</v>
      </c>
      <c r="AY169" s="275">
        <v>107060</v>
      </c>
      <c r="AZ169" s="273">
        <v>35.799999999999997</v>
      </c>
      <c r="BA169" s="274">
        <v>33.299999999999997</v>
      </c>
      <c r="BB169" s="275">
        <v>34.5</v>
      </c>
      <c r="BC169" s="273">
        <v>52090</v>
      </c>
      <c r="BD169" s="274">
        <v>54980</v>
      </c>
      <c r="BE169" s="275">
        <v>107060</v>
      </c>
    </row>
    <row r="170" spans="1:58" x14ac:dyDescent="0.35">
      <c r="A170" t="s">
        <v>92</v>
      </c>
      <c r="B170" t="s">
        <v>338</v>
      </c>
      <c r="D170" s="273">
        <v>67</v>
      </c>
      <c r="E170" s="274">
        <v>50</v>
      </c>
      <c r="F170" s="275">
        <v>58</v>
      </c>
      <c r="G170" s="273">
        <v>4150</v>
      </c>
      <c r="H170" s="274">
        <v>4410</v>
      </c>
      <c r="I170" s="275">
        <v>8560</v>
      </c>
      <c r="J170" s="273">
        <v>69</v>
      </c>
      <c r="K170" s="274">
        <v>53</v>
      </c>
      <c r="L170" s="275">
        <v>60</v>
      </c>
      <c r="M170" s="273">
        <v>4150</v>
      </c>
      <c r="N170" s="274">
        <v>4410</v>
      </c>
      <c r="O170" s="275">
        <v>8560</v>
      </c>
      <c r="P170" s="273">
        <v>34</v>
      </c>
      <c r="Q170" s="274">
        <v>31.4</v>
      </c>
      <c r="R170" s="275">
        <v>32.700000000000003</v>
      </c>
      <c r="S170" s="273">
        <v>4150</v>
      </c>
      <c r="T170" s="274">
        <v>4410</v>
      </c>
      <c r="U170" s="275">
        <v>8560</v>
      </c>
      <c r="V170" s="273">
        <v>76</v>
      </c>
      <c r="W170" s="274">
        <v>60</v>
      </c>
      <c r="X170" s="275">
        <v>68</v>
      </c>
      <c r="Y170" s="273">
        <v>14060</v>
      </c>
      <c r="Z170" s="274">
        <v>14680</v>
      </c>
      <c r="AA170" s="275">
        <v>28740</v>
      </c>
      <c r="AB170" s="273">
        <v>77</v>
      </c>
      <c r="AC170" s="274">
        <v>63</v>
      </c>
      <c r="AD170" s="275">
        <v>70</v>
      </c>
      <c r="AE170" s="273">
        <v>14060</v>
      </c>
      <c r="AF170" s="274">
        <v>14680</v>
      </c>
      <c r="AG170" s="275">
        <v>28740</v>
      </c>
      <c r="AH170" s="273">
        <v>35.9</v>
      </c>
      <c r="AI170" s="274">
        <v>33.6</v>
      </c>
      <c r="AJ170" s="275">
        <v>34.700000000000003</v>
      </c>
      <c r="AK170" s="273">
        <v>14060</v>
      </c>
      <c r="AL170" s="274">
        <v>14680</v>
      </c>
      <c r="AM170" s="275">
        <v>28740</v>
      </c>
      <c r="AN170" s="273">
        <v>74</v>
      </c>
      <c r="AO170" s="274">
        <v>58</v>
      </c>
      <c r="AP170" s="275">
        <v>66</v>
      </c>
      <c r="AQ170" s="273">
        <v>18210</v>
      </c>
      <c r="AR170" s="274">
        <v>19090</v>
      </c>
      <c r="AS170" s="275">
        <v>37300</v>
      </c>
      <c r="AT170" s="273">
        <v>75</v>
      </c>
      <c r="AU170" s="274">
        <v>61</v>
      </c>
      <c r="AV170" s="275">
        <v>68</v>
      </c>
      <c r="AW170" s="273">
        <v>18210</v>
      </c>
      <c r="AX170" s="274">
        <v>19090</v>
      </c>
      <c r="AY170" s="275">
        <v>37300</v>
      </c>
      <c r="AZ170" s="273">
        <v>35.5</v>
      </c>
      <c r="BA170" s="274">
        <v>33.1</v>
      </c>
      <c r="BB170" s="275">
        <v>34.299999999999997</v>
      </c>
      <c r="BC170" s="273">
        <v>18210</v>
      </c>
      <c r="BD170" s="274">
        <v>19090</v>
      </c>
      <c r="BE170" s="275">
        <v>37300</v>
      </c>
    </row>
    <row r="171" spans="1:58" x14ac:dyDescent="0.35">
      <c r="A171" t="s">
        <v>107</v>
      </c>
      <c r="B171" t="s">
        <v>352</v>
      </c>
      <c r="D171" s="273">
        <v>65</v>
      </c>
      <c r="E171" s="274">
        <v>45</v>
      </c>
      <c r="F171" s="275">
        <v>55</v>
      </c>
      <c r="G171" s="273">
        <v>4330</v>
      </c>
      <c r="H171" s="274">
        <v>4770</v>
      </c>
      <c r="I171" s="275">
        <v>9100</v>
      </c>
      <c r="J171" s="273">
        <v>67</v>
      </c>
      <c r="K171" s="274">
        <v>48</v>
      </c>
      <c r="L171" s="275">
        <v>57</v>
      </c>
      <c r="M171" s="273">
        <v>4330</v>
      </c>
      <c r="N171" s="274">
        <v>4770</v>
      </c>
      <c r="O171" s="275">
        <v>9100</v>
      </c>
      <c r="P171" s="273">
        <v>33.799999999999997</v>
      </c>
      <c r="Q171" s="274">
        <v>31.1</v>
      </c>
      <c r="R171" s="275">
        <v>32.4</v>
      </c>
      <c r="S171" s="273">
        <v>4330</v>
      </c>
      <c r="T171" s="274">
        <v>4770</v>
      </c>
      <c r="U171" s="275">
        <v>9100</v>
      </c>
      <c r="V171" s="273">
        <v>76</v>
      </c>
      <c r="W171" s="274">
        <v>61</v>
      </c>
      <c r="X171" s="275">
        <v>68</v>
      </c>
      <c r="Y171" s="273">
        <v>29540</v>
      </c>
      <c r="Z171" s="274">
        <v>31120</v>
      </c>
      <c r="AA171" s="275">
        <v>60660</v>
      </c>
      <c r="AB171" s="273">
        <v>77</v>
      </c>
      <c r="AC171" s="274">
        <v>63</v>
      </c>
      <c r="AD171" s="275">
        <v>70</v>
      </c>
      <c r="AE171" s="273">
        <v>29540</v>
      </c>
      <c r="AF171" s="274">
        <v>31120</v>
      </c>
      <c r="AG171" s="275">
        <v>60660</v>
      </c>
      <c r="AH171" s="273">
        <v>36.299999999999997</v>
      </c>
      <c r="AI171" s="274">
        <v>33.799999999999997</v>
      </c>
      <c r="AJ171" s="275">
        <v>35</v>
      </c>
      <c r="AK171" s="273">
        <v>29540</v>
      </c>
      <c r="AL171" s="274">
        <v>31120</v>
      </c>
      <c r="AM171" s="275">
        <v>60660</v>
      </c>
      <c r="AN171" s="273">
        <v>74</v>
      </c>
      <c r="AO171" s="274">
        <v>59</v>
      </c>
      <c r="AP171" s="275">
        <v>66</v>
      </c>
      <c r="AQ171" s="273">
        <v>33880</v>
      </c>
      <c r="AR171" s="274">
        <v>35890</v>
      </c>
      <c r="AS171" s="275">
        <v>69760</v>
      </c>
      <c r="AT171" s="273">
        <v>76</v>
      </c>
      <c r="AU171" s="274">
        <v>61</v>
      </c>
      <c r="AV171" s="275">
        <v>68</v>
      </c>
      <c r="AW171" s="273">
        <v>33880</v>
      </c>
      <c r="AX171" s="274">
        <v>35890</v>
      </c>
      <c r="AY171" s="275">
        <v>69760</v>
      </c>
      <c r="AZ171" s="273">
        <v>36</v>
      </c>
      <c r="BA171" s="274">
        <v>33.5</v>
      </c>
      <c r="BB171" s="275">
        <v>34.700000000000003</v>
      </c>
      <c r="BC171" s="273">
        <v>33880</v>
      </c>
      <c r="BD171" s="274">
        <v>35890</v>
      </c>
      <c r="BE171" s="275">
        <v>69760</v>
      </c>
    </row>
    <row r="172" spans="1:58" x14ac:dyDescent="0.35">
      <c r="A172" t="s">
        <v>127</v>
      </c>
      <c r="B172" t="s">
        <v>372</v>
      </c>
      <c r="D172" s="273">
        <v>61</v>
      </c>
      <c r="E172" s="274">
        <v>42</v>
      </c>
      <c r="F172" s="275">
        <v>51</v>
      </c>
      <c r="G172" s="273">
        <v>5200</v>
      </c>
      <c r="H172" s="274">
        <v>5420</v>
      </c>
      <c r="I172" s="275">
        <v>10620</v>
      </c>
      <c r="J172" s="273">
        <v>62</v>
      </c>
      <c r="K172" s="274">
        <v>44</v>
      </c>
      <c r="L172" s="275">
        <v>53</v>
      </c>
      <c r="M172" s="273">
        <v>5200</v>
      </c>
      <c r="N172" s="274">
        <v>5420</v>
      </c>
      <c r="O172" s="275">
        <v>10620</v>
      </c>
      <c r="P172" s="273">
        <v>33.4</v>
      </c>
      <c r="Q172" s="274">
        <v>30.8</v>
      </c>
      <c r="R172" s="275">
        <v>32.1</v>
      </c>
      <c r="S172" s="273">
        <v>5200</v>
      </c>
      <c r="T172" s="274">
        <v>5420</v>
      </c>
      <c r="U172" s="275">
        <v>10620</v>
      </c>
      <c r="V172" s="273">
        <v>79</v>
      </c>
      <c r="W172" s="274">
        <v>63</v>
      </c>
      <c r="X172" s="275">
        <v>71</v>
      </c>
      <c r="Y172" s="273">
        <v>46060</v>
      </c>
      <c r="Z172" s="274">
        <v>48400</v>
      </c>
      <c r="AA172" s="275">
        <v>94460</v>
      </c>
      <c r="AB172" s="273">
        <v>80</v>
      </c>
      <c r="AC172" s="274">
        <v>65</v>
      </c>
      <c r="AD172" s="275">
        <v>72</v>
      </c>
      <c r="AE172" s="273">
        <v>46060</v>
      </c>
      <c r="AF172" s="274">
        <v>48400</v>
      </c>
      <c r="AG172" s="275">
        <v>94460</v>
      </c>
      <c r="AH172" s="273">
        <v>36.799999999999997</v>
      </c>
      <c r="AI172" s="274">
        <v>34.4</v>
      </c>
      <c r="AJ172" s="275">
        <v>35.6</v>
      </c>
      <c r="AK172" s="273">
        <v>46060</v>
      </c>
      <c r="AL172" s="274">
        <v>48400</v>
      </c>
      <c r="AM172" s="275">
        <v>94460</v>
      </c>
      <c r="AN172" s="273">
        <v>77</v>
      </c>
      <c r="AO172" s="274">
        <v>61</v>
      </c>
      <c r="AP172" s="275">
        <v>69</v>
      </c>
      <c r="AQ172" s="273">
        <v>51260</v>
      </c>
      <c r="AR172" s="274">
        <v>53820</v>
      </c>
      <c r="AS172" s="275">
        <v>105080</v>
      </c>
      <c r="AT172" s="273">
        <v>78</v>
      </c>
      <c r="AU172" s="274">
        <v>63</v>
      </c>
      <c r="AV172" s="275">
        <v>70</v>
      </c>
      <c r="AW172" s="273">
        <v>51260</v>
      </c>
      <c r="AX172" s="274">
        <v>53820</v>
      </c>
      <c r="AY172" s="275">
        <v>105080</v>
      </c>
      <c r="AZ172" s="273">
        <v>36.4</v>
      </c>
      <c r="BA172" s="274">
        <v>34</v>
      </c>
      <c r="BB172" s="275">
        <v>35.200000000000003</v>
      </c>
      <c r="BC172" s="273">
        <v>51260</v>
      </c>
      <c r="BD172" s="274">
        <v>53820</v>
      </c>
      <c r="BE172" s="275">
        <v>105080</v>
      </c>
    </row>
    <row r="173" spans="1:58" x14ac:dyDescent="0.35">
      <c r="A173" t="s">
        <v>147</v>
      </c>
      <c r="B173" t="s">
        <v>392</v>
      </c>
      <c r="D173" s="273">
        <v>56</v>
      </c>
      <c r="E173" s="274">
        <v>38</v>
      </c>
      <c r="F173" s="275">
        <v>47</v>
      </c>
      <c r="G173" s="273">
        <v>3540</v>
      </c>
      <c r="H173" s="274">
        <v>3710</v>
      </c>
      <c r="I173" s="275">
        <v>7250</v>
      </c>
      <c r="J173" s="273">
        <v>58</v>
      </c>
      <c r="K173" s="274">
        <v>40</v>
      </c>
      <c r="L173" s="275">
        <v>49</v>
      </c>
      <c r="M173" s="273">
        <v>3540</v>
      </c>
      <c r="N173" s="274">
        <v>3710</v>
      </c>
      <c r="O173" s="275">
        <v>7250</v>
      </c>
      <c r="P173" s="273">
        <v>32.700000000000003</v>
      </c>
      <c r="Q173" s="274">
        <v>29.9</v>
      </c>
      <c r="R173" s="275">
        <v>31.3</v>
      </c>
      <c r="S173" s="273">
        <v>3540</v>
      </c>
      <c r="T173" s="274">
        <v>3710</v>
      </c>
      <c r="U173" s="275">
        <v>7250</v>
      </c>
      <c r="V173" s="273">
        <v>77</v>
      </c>
      <c r="W173" s="274">
        <v>60</v>
      </c>
      <c r="X173" s="275">
        <v>68</v>
      </c>
      <c r="Y173" s="273">
        <v>25850</v>
      </c>
      <c r="Z173" s="274">
        <v>27030</v>
      </c>
      <c r="AA173" s="275">
        <v>52880</v>
      </c>
      <c r="AB173" s="273">
        <v>78</v>
      </c>
      <c r="AC173" s="274">
        <v>62</v>
      </c>
      <c r="AD173" s="275">
        <v>70</v>
      </c>
      <c r="AE173" s="273">
        <v>25850</v>
      </c>
      <c r="AF173" s="274">
        <v>27030</v>
      </c>
      <c r="AG173" s="275">
        <v>52880</v>
      </c>
      <c r="AH173" s="273">
        <v>36.6</v>
      </c>
      <c r="AI173" s="274">
        <v>34.1</v>
      </c>
      <c r="AJ173" s="275">
        <v>35.4</v>
      </c>
      <c r="AK173" s="273">
        <v>25850</v>
      </c>
      <c r="AL173" s="274">
        <v>27030</v>
      </c>
      <c r="AM173" s="275">
        <v>52880</v>
      </c>
      <c r="AN173" s="273">
        <v>74</v>
      </c>
      <c r="AO173" s="274">
        <v>57</v>
      </c>
      <c r="AP173" s="275">
        <v>66</v>
      </c>
      <c r="AQ173" s="273">
        <v>29390</v>
      </c>
      <c r="AR173" s="274">
        <v>30740</v>
      </c>
      <c r="AS173" s="275">
        <v>60130</v>
      </c>
      <c r="AT173" s="273">
        <v>75</v>
      </c>
      <c r="AU173" s="274">
        <v>60</v>
      </c>
      <c r="AV173" s="275">
        <v>67</v>
      </c>
      <c r="AW173" s="273">
        <v>29390</v>
      </c>
      <c r="AX173" s="274">
        <v>30740</v>
      </c>
      <c r="AY173" s="275">
        <v>60130</v>
      </c>
      <c r="AZ173" s="273">
        <v>36.200000000000003</v>
      </c>
      <c r="BA173" s="274">
        <v>33.6</v>
      </c>
      <c r="BB173" s="275">
        <v>34.9</v>
      </c>
      <c r="BC173" s="273">
        <v>29390</v>
      </c>
      <c r="BD173" s="274">
        <v>30740</v>
      </c>
      <c r="BE173" s="275">
        <v>60130</v>
      </c>
    </row>
    <row r="174" spans="1:58" ht="14.25" x14ac:dyDescent="0.45">
      <c r="A174" s="527" t="s">
        <v>2</v>
      </c>
      <c r="B174" t="s">
        <v>409</v>
      </c>
      <c r="D174" s="273">
        <v>58</v>
      </c>
      <c r="E174" s="274">
        <v>40</v>
      </c>
      <c r="F174" s="275">
        <v>49</v>
      </c>
      <c r="G174" s="273">
        <v>47086</v>
      </c>
      <c r="H174" s="274">
        <v>50070</v>
      </c>
      <c r="I174" s="275">
        <v>97156</v>
      </c>
      <c r="J174" s="273">
        <v>60</v>
      </c>
      <c r="K174" s="274">
        <v>43</v>
      </c>
      <c r="L174" s="275">
        <v>51</v>
      </c>
      <c r="M174" s="273">
        <v>47086</v>
      </c>
      <c r="N174" s="274">
        <v>50070</v>
      </c>
      <c r="O174" s="275">
        <v>97156</v>
      </c>
      <c r="P174" s="273">
        <v>32.799999999999997</v>
      </c>
      <c r="Q174" s="274">
        <v>30</v>
      </c>
      <c r="R174" s="275">
        <v>31.3</v>
      </c>
      <c r="S174" s="273">
        <v>47086</v>
      </c>
      <c r="T174" s="274">
        <v>50070</v>
      </c>
      <c r="U174" s="275">
        <v>97156</v>
      </c>
      <c r="V174" s="273">
        <v>75</v>
      </c>
      <c r="W174" s="274">
        <v>59</v>
      </c>
      <c r="X174" s="275">
        <v>67</v>
      </c>
      <c r="Y174" s="273">
        <v>272125</v>
      </c>
      <c r="Z174" s="274">
        <v>285567</v>
      </c>
      <c r="AA174" s="275">
        <v>557692</v>
      </c>
      <c r="AB174" s="273">
        <v>77</v>
      </c>
      <c r="AC174" s="274">
        <v>61</v>
      </c>
      <c r="AD174" s="275">
        <v>69</v>
      </c>
      <c r="AE174" s="273">
        <v>272125</v>
      </c>
      <c r="AF174" s="274">
        <v>285567</v>
      </c>
      <c r="AG174" s="275">
        <v>557692</v>
      </c>
      <c r="AH174" s="273">
        <v>36.200000000000003</v>
      </c>
      <c r="AI174" s="274">
        <v>33.6</v>
      </c>
      <c r="AJ174" s="275">
        <v>34.9</v>
      </c>
      <c r="AK174" s="273">
        <v>272125</v>
      </c>
      <c r="AL174" s="274">
        <v>285567</v>
      </c>
      <c r="AM174" s="275">
        <v>557692</v>
      </c>
      <c r="AN174" s="273">
        <v>73</v>
      </c>
      <c r="AO174" s="274">
        <v>56</v>
      </c>
      <c r="AP174" s="275">
        <v>64</v>
      </c>
      <c r="AQ174" s="273">
        <v>319211</v>
      </c>
      <c r="AR174" s="274">
        <v>335637</v>
      </c>
      <c r="AS174" s="275">
        <v>654848</v>
      </c>
      <c r="AT174" s="273">
        <v>74</v>
      </c>
      <c r="AU174" s="274">
        <v>59</v>
      </c>
      <c r="AV174" s="275">
        <v>66</v>
      </c>
      <c r="AW174" s="273">
        <v>319211</v>
      </c>
      <c r="AX174" s="274">
        <v>335637</v>
      </c>
      <c r="AY174" s="275">
        <v>654848</v>
      </c>
      <c r="AZ174" s="273">
        <v>35.700000000000003</v>
      </c>
      <c r="BA174" s="274">
        <v>33.1</v>
      </c>
      <c r="BB174" s="275">
        <v>34.299999999999997</v>
      </c>
      <c r="BC174" s="273">
        <v>319211</v>
      </c>
      <c r="BD174" s="274">
        <v>335637</v>
      </c>
      <c r="BE174" s="275">
        <v>654848</v>
      </c>
    </row>
  </sheetData>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F174"/>
  <sheetViews>
    <sheetView topLeftCell="A147" workbookViewId="0">
      <selection activeCell="BF166" sqref="BF166"/>
    </sheetView>
  </sheetViews>
  <sheetFormatPr defaultColWidth="20.1328125" defaultRowHeight="12.75" x14ac:dyDescent="0.35"/>
  <sheetData>
    <row r="1" spans="1:57" ht="15" x14ac:dyDescent="0.4">
      <c r="A1" s="162" t="s">
        <v>193</v>
      </c>
      <c r="B1" s="202"/>
      <c r="C1" s="202"/>
    </row>
    <row r="2" spans="1:57" x14ac:dyDescent="0.35">
      <c r="A2" s="318">
        <v>1</v>
      </c>
      <c r="B2" s="319">
        <v>2</v>
      </c>
      <c r="C2" s="319">
        <v>3</v>
      </c>
      <c r="D2" s="318">
        <v>4</v>
      </c>
      <c r="E2" s="319">
        <v>5</v>
      </c>
      <c r="F2" s="319">
        <v>6</v>
      </c>
      <c r="G2" s="318">
        <v>7</v>
      </c>
      <c r="H2" s="319">
        <v>8</v>
      </c>
      <c r="I2" s="319">
        <v>9</v>
      </c>
      <c r="J2" s="318">
        <v>10</v>
      </c>
      <c r="K2" s="319">
        <v>11</v>
      </c>
      <c r="L2" s="319">
        <v>12</v>
      </c>
      <c r="M2" s="318">
        <v>13</v>
      </c>
      <c r="N2" s="319">
        <v>14</v>
      </c>
      <c r="O2" s="319">
        <v>15</v>
      </c>
      <c r="P2" s="318">
        <v>16</v>
      </c>
      <c r="Q2" s="319">
        <v>17</v>
      </c>
      <c r="R2" s="319">
        <v>18</v>
      </c>
      <c r="S2" s="318">
        <v>19</v>
      </c>
      <c r="T2" s="319">
        <v>20</v>
      </c>
      <c r="U2" s="319">
        <v>21</v>
      </c>
      <c r="V2" s="318">
        <v>22</v>
      </c>
      <c r="W2" s="319">
        <v>23</v>
      </c>
      <c r="X2" s="319">
        <v>24</v>
      </c>
      <c r="Y2" s="318">
        <v>25</v>
      </c>
      <c r="Z2" s="319">
        <v>26</v>
      </c>
      <c r="AA2" s="319">
        <v>27</v>
      </c>
      <c r="AB2" s="318">
        <v>28</v>
      </c>
      <c r="AC2" s="319">
        <v>29</v>
      </c>
      <c r="AD2" s="319">
        <v>30</v>
      </c>
      <c r="AE2" s="318">
        <v>31</v>
      </c>
      <c r="AF2" s="319">
        <v>32</v>
      </c>
      <c r="AG2" s="319">
        <v>33</v>
      </c>
      <c r="AH2" s="318">
        <v>34</v>
      </c>
      <c r="AI2" s="319">
        <v>35</v>
      </c>
      <c r="AJ2" s="319">
        <v>36</v>
      </c>
      <c r="AK2" s="318">
        <v>37</v>
      </c>
      <c r="AL2" s="319">
        <v>38</v>
      </c>
      <c r="AM2" s="319">
        <v>39</v>
      </c>
      <c r="AN2" s="318">
        <v>40</v>
      </c>
      <c r="AO2" s="319">
        <v>41</v>
      </c>
      <c r="AP2" s="319">
        <v>42</v>
      </c>
      <c r="AQ2" s="318">
        <v>43</v>
      </c>
      <c r="AR2" s="319">
        <v>44</v>
      </c>
      <c r="AS2" s="319">
        <v>45</v>
      </c>
      <c r="AT2" s="318">
        <v>46</v>
      </c>
      <c r="AU2" s="319">
        <v>47</v>
      </c>
      <c r="AV2" s="319">
        <v>48</v>
      </c>
      <c r="AW2" s="318">
        <v>49</v>
      </c>
      <c r="AX2" s="319">
        <v>50</v>
      </c>
      <c r="AY2" s="319">
        <v>51</v>
      </c>
      <c r="AZ2" s="318">
        <v>52</v>
      </c>
      <c r="BA2" s="319">
        <v>53</v>
      </c>
      <c r="BB2" s="319">
        <v>54</v>
      </c>
      <c r="BC2" s="318">
        <v>55</v>
      </c>
      <c r="BD2" s="319">
        <v>56</v>
      </c>
      <c r="BE2" s="319">
        <v>57</v>
      </c>
    </row>
    <row r="3" spans="1:57" x14ac:dyDescent="0.35">
      <c r="A3" s="202"/>
      <c r="B3" s="202"/>
      <c r="C3" s="202"/>
      <c r="D3" t="s">
        <v>535</v>
      </c>
    </row>
    <row r="4" spans="1:57" x14ac:dyDescent="0.35">
      <c r="A4" s="202"/>
      <c r="B4" s="202"/>
      <c r="C4" s="202"/>
      <c r="D4" t="s">
        <v>192</v>
      </c>
      <c r="V4" t="s">
        <v>415</v>
      </c>
      <c r="AN4" t="s">
        <v>236</v>
      </c>
    </row>
    <row r="5" spans="1:57" x14ac:dyDescent="0.35">
      <c r="A5" s="202"/>
      <c r="B5" s="202"/>
      <c r="C5" s="202"/>
      <c r="D5" t="s">
        <v>524</v>
      </c>
      <c r="J5" t="s">
        <v>525</v>
      </c>
      <c r="P5" t="s">
        <v>526</v>
      </c>
      <c r="V5" t="s">
        <v>524</v>
      </c>
      <c r="AB5" t="s">
        <v>525</v>
      </c>
      <c r="AH5" t="s">
        <v>526</v>
      </c>
      <c r="AN5" t="s">
        <v>524</v>
      </c>
      <c r="AT5" t="s">
        <v>525</v>
      </c>
      <c r="AZ5" t="s">
        <v>526</v>
      </c>
    </row>
    <row r="6" spans="1:57" x14ac:dyDescent="0.35">
      <c r="A6" s="202"/>
      <c r="B6" s="202"/>
      <c r="C6" s="202"/>
      <c r="D6">
        <v>1</v>
      </c>
      <c r="G6" t="s">
        <v>236</v>
      </c>
      <c r="J6">
        <v>1</v>
      </c>
      <c r="M6" t="s">
        <v>236</v>
      </c>
      <c r="P6" t="s">
        <v>528</v>
      </c>
      <c r="S6" t="s">
        <v>236</v>
      </c>
      <c r="V6">
        <v>1</v>
      </c>
      <c r="Y6" t="s">
        <v>236</v>
      </c>
      <c r="AB6">
        <v>1</v>
      </c>
      <c r="AE6" t="s">
        <v>236</v>
      </c>
      <c r="AH6" t="s">
        <v>528</v>
      </c>
      <c r="AK6" t="s">
        <v>236</v>
      </c>
      <c r="AN6">
        <v>1</v>
      </c>
      <c r="AQ6" t="s">
        <v>236</v>
      </c>
      <c r="AT6">
        <v>1</v>
      </c>
      <c r="AW6" t="s">
        <v>236</v>
      </c>
      <c r="AZ6" t="s">
        <v>528</v>
      </c>
      <c r="BC6" t="s">
        <v>236</v>
      </c>
    </row>
    <row r="7" spans="1:57" x14ac:dyDescent="0.35">
      <c r="A7" s="202"/>
      <c r="B7" s="202"/>
      <c r="C7" s="202"/>
      <c r="D7" t="s">
        <v>528</v>
      </c>
      <c r="G7" t="s">
        <v>528</v>
      </c>
      <c r="J7" t="s">
        <v>528</v>
      </c>
      <c r="M7" t="s">
        <v>528</v>
      </c>
      <c r="P7" t="s">
        <v>412</v>
      </c>
      <c r="Q7" t="s">
        <v>184</v>
      </c>
      <c r="R7" t="s">
        <v>236</v>
      </c>
      <c r="S7" t="s">
        <v>528</v>
      </c>
      <c r="V7" t="s">
        <v>528</v>
      </c>
      <c r="Y7" t="s">
        <v>528</v>
      </c>
      <c r="AB7" t="s">
        <v>528</v>
      </c>
      <c r="AE7" t="s">
        <v>528</v>
      </c>
      <c r="AH7" t="s">
        <v>412</v>
      </c>
      <c r="AI7" t="s">
        <v>184</v>
      </c>
      <c r="AJ7" t="s">
        <v>236</v>
      </c>
      <c r="AK7" t="s">
        <v>528</v>
      </c>
      <c r="AN7" t="s">
        <v>528</v>
      </c>
      <c r="AQ7" t="s">
        <v>528</v>
      </c>
      <c r="AT7" t="s">
        <v>528</v>
      </c>
      <c r="AW7" t="s">
        <v>528</v>
      </c>
      <c r="AZ7" t="s">
        <v>412</v>
      </c>
      <c r="BA7" t="s">
        <v>184</v>
      </c>
      <c r="BB7" t="s">
        <v>236</v>
      </c>
      <c r="BC7" t="s">
        <v>528</v>
      </c>
    </row>
    <row r="8" spans="1:57" x14ac:dyDescent="0.35">
      <c r="D8" t="s">
        <v>412</v>
      </c>
      <c r="E8" t="s">
        <v>184</v>
      </c>
      <c r="F8" t="s">
        <v>236</v>
      </c>
      <c r="G8" t="s">
        <v>412</v>
      </c>
      <c r="H8" t="s">
        <v>184</v>
      </c>
      <c r="I8" t="s">
        <v>236</v>
      </c>
      <c r="J8" t="s">
        <v>412</v>
      </c>
      <c r="K8" t="s">
        <v>184</v>
      </c>
      <c r="L8" t="s">
        <v>236</v>
      </c>
      <c r="M8" t="s">
        <v>412</v>
      </c>
      <c r="N8" t="s">
        <v>184</v>
      </c>
      <c r="O8" t="s">
        <v>236</v>
      </c>
      <c r="P8" t="s">
        <v>529</v>
      </c>
      <c r="Q8" t="s">
        <v>529</v>
      </c>
      <c r="R8" t="s">
        <v>529</v>
      </c>
      <c r="S8" t="s">
        <v>412</v>
      </c>
      <c r="T8" t="s">
        <v>184</v>
      </c>
      <c r="U8" t="s">
        <v>236</v>
      </c>
      <c r="V8" t="s">
        <v>412</v>
      </c>
      <c r="W8" t="s">
        <v>184</v>
      </c>
      <c r="X8" t="s">
        <v>236</v>
      </c>
      <c r="Y8" t="s">
        <v>412</v>
      </c>
      <c r="Z8" t="s">
        <v>184</v>
      </c>
      <c r="AA8" t="s">
        <v>236</v>
      </c>
      <c r="AB8" t="s">
        <v>412</v>
      </c>
      <c r="AC8" t="s">
        <v>184</v>
      </c>
      <c r="AD8" t="s">
        <v>236</v>
      </c>
      <c r="AE8" t="s">
        <v>412</v>
      </c>
      <c r="AF8" t="s">
        <v>184</v>
      </c>
      <c r="AG8" t="s">
        <v>236</v>
      </c>
      <c r="AH8" t="s">
        <v>529</v>
      </c>
      <c r="AI8" t="s">
        <v>529</v>
      </c>
      <c r="AJ8" t="s">
        <v>529</v>
      </c>
      <c r="AK8" t="s">
        <v>412</v>
      </c>
      <c r="AL8" t="s">
        <v>184</v>
      </c>
      <c r="AM8" t="s">
        <v>236</v>
      </c>
      <c r="AN8" t="s">
        <v>412</v>
      </c>
      <c r="AO8" t="s">
        <v>184</v>
      </c>
      <c r="AP8" t="s">
        <v>236</v>
      </c>
      <c r="AQ8" t="s">
        <v>412</v>
      </c>
      <c r="AR8" t="s">
        <v>184</v>
      </c>
      <c r="AS8" t="s">
        <v>236</v>
      </c>
      <c r="AT8" t="s">
        <v>412</v>
      </c>
      <c r="AU8" t="s">
        <v>184</v>
      </c>
      <c r="AV8" t="s">
        <v>236</v>
      </c>
      <c r="AW8" t="s">
        <v>412</v>
      </c>
      <c r="AX8" t="s">
        <v>184</v>
      </c>
      <c r="AY8" t="s">
        <v>236</v>
      </c>
      <c r="AZ8" t="s">
        <v>529</v>
      </c>
      <c r="BA8" t="s">
        <v>529</v>
      </c>
      <c r="BB8" t="s">
        <v>529</v>
      </c>
      <c r="BC8" t="s">
        <v>412</v>
      </c>
      <c r="BD8" t="s">
        <v>184</v>
      </c>
      <c r="BE8" t="s">
        <v>236</v>
      </c>
    </row>
    <row r="9" spans="1:57" x14ac:dyDescent="0.35">
      <c r="D9" t="s">
        <v>185</v>
      </c>
      <c r="E9" t="s">
        <v>185</v>
      </c>
      <c r="F9" t="s">
        <v>185</v>
      </c>
      <c r="G9" t="s">
        <v>185</v>
      </c>
      <c r="H9" t="s">
        <v>185</v>
      </c>
      <c r="I9" t="s">
        <v>185</v>
      </c>
      <c r="J9" t="s">
        <v>185</v>
      </c>
      <c r="K9" t="s">
        <v>185</v>
      </c>
      <c r="L9" t="s">
        <v>185</v>
      </c>
      <c r="M9" t="s">
        <v>185</v>
      </c>
      <c r="N9" t="s">
        <v>185</v>
      </c>
      <c r="O9" t="s">
        <v>185</v>
      </c>
      <c r="P9" t="s">
        <v>185</v>
      </c>
      <c r="Q9" t="s">
        <v>185</v>
      </c>
      <c r="R9" t="s">
        <v>185</v>
      </c>
      <c r="S9" t="s">
        <v>185</v>
      </c>
      <c r="T9" t="s">
        <v>185</v>
      </c>
      <c r="U9" t="s">
        <v>185</v>
      </c>
      <c r="V9" t="s">
        <v>185</v>
      </c>
      <c r="W9" t="s">
        <v>185</v>
      </c>
      <c r="X9" t="s">
        <v>185</v>
      </c>
      <c r="Y9" t="s">
        <v>185</v>
      </c>
      <c r="Z9" t="s">
        <v>185</v>
      </c>
      <c r="AA9" t="s">
        <v>185</v>
      </c>
      <c r="AB9" t="s">
        <v>185</v>
      </c>
      <c r="AC9" t="s">
        <v>185</v>
      </c>
      <c r="AD9" t="s">
        <v>185</v>
      </c>
      <c r="AE9" t="s">
        <v>185</v>
      </c>
      <c r="AF9" t="s">
        <v>185</v>
      </c>
      <c r="AG9" t="s">
        <v>185</v>
      </c>
      <c r="AH9" t="s">
        <v>185</v>
      </c>
      <c r="AI9" t="s">
        <v>185</v>
      </c>
      <c r="AJ9" t="s">
        <v>185</v>
      </c>
      <c r="AK9" t="s">
        <v>185</v>
      </c>
      <c r="AL9" t="s">
        <v>185</v>
      </c>
      <c r="AM9" t="s">
        <v>185</v>
      </c>
      <c r="AN9" t="s">
        <v>185</v>
      </c>
      <c r="AO9" t="s">
        <v>185</v>
      </c>
      <c r="AP9" t="s">
        <v>185</v>
      </c>
      <c r="AQ9" t="s">
        <v>185</v>
      </c>
      <c r="AR9" t="s">
        <v>185</v>
      </c>
      <c r="AS9" t="s">
        <v>185</v>
      </c>
      <c r="AT9" t="s">
        <v>185</v>
      </c>
      <c r="AU9" t="s">
        <v>185</v>
      </c>
      <c r="AV9" t="s">
        <v>185</v>
      </c>
      <c r="AW9" t="s">
        <v>185</v>
      </c>
      <c r="AX9" t="s">
        <v>185</v>
      </c>
      <c r="AY9" t="s">
        <v>185</v>
      </c>
      <c r="AZ9" t="s">
        <v>185</v>
      </c>
      <c r="BA9" t="s">
        <v>185</v>
      </c>
      <c r="BB9" t="s">
        <v>185</v>
      </c>
      <c r="BC9" t="s">
        <v>185</v>
      </c>
      <c r="BD9" t="s">
        <v>185</v>
      </c>
      <c r="BE9" t="s">
        <v>185</v>
      </c>
    </row>
    <row r="10" spans="1:57" x14ac:dyDescent="0.35">
      <c r="A10" t="s">
        <v>6</v>
      </c>
      <c r="B10" t="s">
        <v>251</v>
      </c>
      <c r="C10" t="s">
        <v>247</v>
      </c>
      <c r="D10" s="273">
        <v>61</v>
      </c>
      <c r="E10" s="274">
        <v>42</v>
      </c>
      <c r="F10" s="275">
        <v>51</v>
      </c>
      <c r="G10" s="273">
        <v>150</v>
      </c>
      <c r="H10" s="274">
        <v>175</v>
      </c>
      <c r="I10" s="275">
        <v>325</v>
      </c>
      <c r="J10" s="273">
        <v>64</v>
      </c>
      <c r="K10" s="274">
        <v>44</v>
      </c>
      <c r="L10" s="275">
        <v>53</v>
      </c>
      <c r="M10" s="273">
        <v>150</v>
      </c>
      <c r="N10" s="274">
        <v>175</v>
      </c>
      <c r="O10" s="275">
        <v>325</v>
      </c>
      <c r="P10" s="273">
        <v>32.1</v>
      </c>
      <c r="Q10" s="274">
        <v>29.1</v>
      </c>
      <c r="R10" s="275">
        <v>30.5</v>
      </c>
      <c r="S10" s="273">
        <v>150</v>
      </c>
      <c r="T10" s="274">
        <v>175</v>
      </c>
      <c r="U10" s="275">
        <v>325</v>
      </c>
      <c r="V10" s="273">
        <v>76</v>
      </c>
      <c r="W10" s="274">
        <v>64</v>
      </c>
      <c r="X10" s="275">
        <v>70</v>
      </c>
      <c r="Y10" s="273">
        <v>433</v>
      </c>
      <c r="Z10" s="274">
        <v>450</v>
      </c>
      <c r="AA10" s="275">
        <v>883</v>
      </c>
      <c r="AB10" s="273">
        <v>80</v>
      </c>
      <c r="AC10" s="274">
        <v>68</v>
      </c>
      <c r="AD10" s="275">
        <v>74</v>
      </c>
      <c r="AE10" s="273">
        <v>433</v>
      </c>
      <c r="AF10" s="274">
        <v>450</v>
      </c>
      <c r="AG10" s="275">
        <v>883</v>
      </c>
      <c r="AH10" s="273">
        <v>36.200000000000003</v>
      </c>
      <c r="AI10" s="274">
        <v>34</v>
      </c>
      <c r="AJ10" s="275">
        <v>35.1</v>
      </c>
      <c r="AK10" s="273">
        <v>433</v>
      </c>
      <c r="AL10" s="274">
        <v>450</v>
      </c>
      <c r="AM10" s="275">
        <v>883</v>
      </c>
      <c r="AN10" s="273">
        <v>72</v>
      </c>
      <c r="AO10" s="274">
        <v>58</v>
      </c>
      <c r="AP10" s="275">
        <v>65</v>
      </c>
      <c r="AQ10" s="273">
        <v>583</v>
      </c>
      <c r="AR10" s="274">
        <v>625</v>
      </c>
      <c r="AS10" s="275">
        <v>1208</v>
      </c>
      <c r="AT10" s="273">
        <v>76</v>
      </c>
      <c r="AU10" s="274">
        <v>62</v>
      </c>
      <c r="AV10" s="275">
        <v>68</v>
      </c>
      <c r="AW10" s="273">
        <v>583</v>
      </c>
      <c r="AX10" s="274">
        <v>625</v>
      </c>
      <c r="AY10" s="275">
        <v>1208</v>
      </c>
      <c r="AZ10" s="273">
        <v>35.1</v>
      </c>
      <c r="BA10" s="274">
        <v>32.6</v>
      </c>
      <c r="BB10" s="275">
        <v>33.799999999999997</v>
      </c>
      <c r="BC10" s="273">
        <v>583</v>
      </c>
      <c r="BD10" s="274">
        <v>625</v>
      </c>
      <c r="BE10" s="275">
        <v>1208</v>
      </c>
    </row>
    <row r="11" spans="1:57" x14ac:dyDescent="0.35">
      <c r="A11" t="s">
        <v>7</v>
      </c>
      <c r="B11" t="s">
        <v>252</v>
      </c>
      <c r="C11" t="s">
        <v>247</v>
      </c>
      <c r="D11" s="273">
        <v>56</v>
      </c>
      <c r="E11" s="274">
        <v>37</v>
      </c>
      <c r="F11" s="275">
        <v>47</v>
      </c>
      <c r="G11" s="273">
        <v>333</v>
      </c>
      <c r="H11" s="274">
        <v>294</v>
      </c>
      <c r="I11" s="275">
        <v>627</v>
      </c>
      <c r="J11" s="273">
        <v>59</v>
      </c>
      <c r="K11" s="274">
        <v>40</v>
      </c>
      <c r="L11" s="275">
        <v>50</v>
      </c>
      <c r="M11" s="273">
        <v>333</v>
      </c>
      <c r="N11" s="274">
        <v>294</v>
      </c>
      <c r="O11" s="275">
        <v>627</v>
      </c>
      <c r="P11" s="273">
        <v>31.2</v>
      </c>
      <c r="Q11" s="274">
        <v>28.5</v>
      </c>
      <c r="R11" s="275">
        <v>30</v>
      </c>
      <c r="S11" s="273">
        <v>333</v>
      </c>
      <c r="T11" s="274">
        <v>294</v>
      </c>
      <c r="U11" s="275">
        <v>627</v>
      </c>
      <c r="V11" s="273">
        <v>71</v>
      </c>
      <c r="W11" s="274">
        <v>53</v>
      </c>
      <c r="X11" s="275">
        <v>62</v>
      </c>
      <c r="Y11" s="273">
        <v>705</v>
      </c>
      <c r="Z11" s="274">
        <v>726</v>
      </c>
      <c r="AA11" s="275">
        <v>1431</v>
      </c>
      <c r="AB11" s="273">
        <v>73</v>
      </c>
      <c r="AC11" s="274">
        <v>56</v>
      </c>
      <c r="AD11" s="275">
        <v>65</v>
      </c>
      <c r="AE11" s="273">
        <v>705</v>
      </c>
      <c r="AF11" s="274">
        <v>726</v>
      </c>
      <c r="AG11" s="275">
        <v>1431</v>
      </c>
      <c r="AH11" s="273">
        <v>35.1</v>
      </c>
      <c r="AI11" s="274">
        <v>31.5</v>
      </c>
      <c r="AJ11" s="275">
        <v>33.299999999999997</v>
      </c>
      <c r="AK11" s="273">
        <v>705</v>
      </c>
      <c r="AL11" s="274">
        <v>726</v>
      </c>
      <c r="AM11" s="275">
        <v>1431</v>
      </c>
      <c r="AN11" s="273">
        <v>66</v>
      </c>
      <c r="AO11" s="274">
        <v>49</v>
      </c>
      <c r="AP11" s="275">
        <v>57</v>
      </c>
      <c r="AQ11" s="273">
        <v>1038</v>
      </c>
      <c r="AR11" s="274">
        <v>1020</v>
      </c>
      <c r="AS11" s="275">
        <v>2058</v>
      </c>
      <c r="AT11" s="273">
        <v>69</v>
      </c>
      <c r="AU11" s="274">
        <v>52</v>
      </c>
      <c r="AV11" s="275">
        <v>60</v>
      </c>
      <c r="AW11" s="273">
        <v>1038</v>
      </c>
      <c r="AX11" s="274">
        <v>1020</v>
      </c>
      <c r="AY11" s="275">
        <v>2058</v>
      </c>
      <c r="AZ11" s="273">
        <v>33.9</v>
      </c>
      <c r="BA11" s="274">
        <v>30.6</v>
      </c>
      <c r="BB11" s="275">
        <v>32.299999999999997</v>
      </c>
      <c r="BC11" s="273">
        <v>1038</v>
      </c>
      <c r="BD11" s="274">
        <v>1020</v>
      </c>
      <c r="BE11" s="275">
        <v>2058</v>
      </c>
    </row>
    <row r="12" spans="1:57" x14ac:dyDescent="0.35">
      <c r="A12" t="s">
        <v>10</v>
      </c>
      <c r="B12" t="s">
        <v>256</v>
      </c>
      <c r="C12" t="s">
        <v>247</v>
      </c>
      <c r="D12" s="273">
        <v>64</v>
      </c>
      <c r="E12" s="274">
        <v>37</v>
      </c>
      <c r="F12" s="275">
        <v>50</v>
      </c>
      <c r="G12" s="273">
        <v>179</v>
      </c>
      <c r="H12" s="274">
        <v>195</v>
      </c>
      <c r="I12" s="275">
        <v>374</v>
      </c>
      <c r="J12" s="273">
        <v>66</v>
      </c>
      <c r="K12" s="274">
        <v>38</v>
      </c>
      <c r="L12" s="275">
        <v>52</v>
      </c>
      <c r="M12" s="273">
        <v>179</v>
      </c>
      <c r="N12" s="274">
        <v>195</v>
      </c>
      <c r="O12" s="275">
        <v>374</v>
      </c>
      <c r="P12" s="273">
        <v>31.5</v>
      </c>
      <c r="Q12" s="274">
        <v>28.1</v>
      </c>
      <c r="R12" s="275">
        <v>29.7</v>
      </c>
      <c r="S12" s="273">
        <v>179</v>
      </c>
      <c r="T12" s="274">
        <v>195</v>
      </c>
      <c r="U12" s="275">
        <v>374</v>
      </c>
      <c r="V12" s="273">
        <v>79</v>
      </c>
      <c r="W12" s="274">
        <v>61</v>
      </c>
      <c r="X12" s="275">
        <v>70</v>
      </c>
      <c r="Y12" s="273">
        <v>633</v>
      </c>
      <c r="Z12" s="274">
        <v>670</v>
      </c>
      <c r="AA12" s="275">
        <v>1303</v>
      </c>
      <c r="AB12" s="273">
        <v>81</v>
      </c>
      <c r="AC12" s="274">
        <v>65</v>
      </c>
      <c r="AD12" s="275">
        <v>73</v>
      </c>
      <c r="AE12" s="273">
        <v>633</v>
      </c>
      <c r="AF12" s="274">
        <v>670</v>
      </c>
      <c r="AG12" s="275">
        <v>1303</v>
      </c>
      <c r="AH12" s="273">
        <v>33.9</v>
      </c>
      <c r="AI12" s="274">
        <v>32</v>
      </c>
      <c r="AJ12" s="275">
        <v>33</v>
      </c>
      <c r="AK12" s="273">
        <v>633</v>
      </c>
      <c r="AL12" s="274">
        <v>670</v>
      </c>
      <c r="AM12" s="275">
        <v>1303</v>
      </c>
      <c r="AN12" s="273">
        <v>76</v>
      </c>
      <c r="AO12" s="274">
        <v>56</v>
      </c>
      <c r="AP12" s="275">
        <v>65</v>
      </c>
      <c r="AQ12" s="273">
        <v>812</v>
      </c>
      <c r="AR12" s="274">
        <v>865</v>
      </c>
      <c r="AS12" s="275">
        <v>1677</v>
      </c>
      <c r="AT12" s="273">
        <v>78</v>
      </c>
      <c r="AU12" s="274">
        <v>59</v>
      </c>
      <c r="AV12" s="275">
        <v>68</v>
      </c>
      <c r="AW12" s="273">
        <v>812</v>
      </c>
      <c r="AX12" s="274">
        <v>865</v>
      </c>
      <c r="AY12" s="275">
        <v>1677</v>
      </c>
      <c r="AZ12" s="273">
        <v>33.4</v>
      </c>
      <c r="BA12" s="274">
        <v>31.1</v>
      </c>
      <c r="BB12" s="275">
        <v>32.200000000000003</v>
      </c>
      <c r="BC12" s="273">
        <v>812</v>
      </c>
      <c r="BD12" s="274">
        <v>865</v>
      </c>
      <c r="BE12" s="275">
        <v>1677</v>
      </c>
    </row>
    <row r="13" spans="1:57" x14ac:dyDescent="0.35">
      <c r="A13" t="s">
        <v>12</v>
      </c>
      <c r="B13" t="s">
        <v>258</v>
      </c>
      <c r="C13" t="s">
        <v>247</v>
      </c>
      <c r="D13" s="273">
        <v>59</v>
      </c>
      <c r="E13" s="274">
        <v>40</v>
      </c>
      <c r="F13" s="275">
        <v>48</v>
      </c>
      <c r="G13" s="273">
        <v>263</v>
      </c>
      <c r="H13" s="274">
        <v>300</v>
      </c>
      <c r="I13" s="275">
        <v>563</v>
      </c>
      <c r="J13" s="273">
        <v>61</v>
      </c>
      <c r="K13" s="274">
        <v>43</v>
      </c>
      <c r="L13" s="275">
        <v>51</v>
      </c>
      <c r="M13" s="273">
        <v>263</v>
      </c>
      <c r="N13" s="274">
        <v>300</v>
      </c>
      <c r="O13" s="275">
        <v>563</v>
      </c>
      <c r="P13" s="273">
        <v>33.1</v>
      </c>
      <c r="Q13" s="274">
        <v>29.8</v>
      </c>
      <c r="R13" s="275">
        <v>31.3</v>
      </c>
      <c r="S13" s="273">
        <v>263</v>
      </c>
      <c r="T13" s="274">
        <v>300</v>
      </c>
      <c r="U13" s="275">
        <v>563</v>
      </c>
      <c r="V13" s="273">
        <v>76</v>
      </c>
      <c r="W13" s="274">
        <v>58</v>
      </c>
      <c r="X13" s="275">
        <v>67</v>
      </c>
      <c r="Y13" s="273">
        <v>971</v>
      </c>
      <c r="Z13" s="274">
        <v>1022</v>
      </c>
      <c r="AA13" s="275">
        <v>1993</v>
      </c>
      <c r="AB13" s="273">
        <v>78</v>
      </c>
      <c r="AC13" s="274">
        <v>60</v>
      </c>
      <c r="AD13" s="275">
        <v>69</v>
      </c>
      <c r="AE13" s="273">
        <v>971</v>
      </c>
      <c r="AF13" s="274">
        <v>1022</v>
      </c>
      <c r="AG13" s="275">
        <v>1993</v>
      </c>
      <c r="AH13" s="273">
        <v>36.799999999999997</v>
      </c>
      <c r="AI13" s="274">
        <v>33.700000000000003</v>
      </c>
      <c r="AJ13" s="275">
        <v>35.200000000000003</v>
      </c>
      <c r="AK13" s="273">
        <v>971</v>
      </c>
      <c r="AL13" s="274">
        <v>1022</v>
      </c>
      <c r="AM13" s="275">
        <v>1993</v>
      </c>
      <c r="AN13" s="273">
        <v>72</v>
      </c>
      <c r="AO13" s="274">
        <v>54</v>
      </c>
      <c r="AP13" s="275">
        <v>63</v>
      </c>
      <c r="AQ13" s="273">
        <v>1234</v>
      </c>
      <c r="AR13" s="274">
        <v>1322</v>
      </c>
      <c r="AS13" s="275">
        <v>2556</v>
      </c>
      <c r="AT13" s="273">
        <v>74</v>
      </c>
      <c r="AU13" s="274">
        <v>56</v>
      </c>
      <c r="AV13" s="275">
        <v>65</v>
      </c>
      <c r="AW13" s="273">
        <v>1234</v>
      </c>
      <c r="AX13" s="274">
        <v>1322</v>
      </c>
      <c r="AY13" s="275">
        <v>2556</v>
      </c>
      <c r="AZ13" s="273">
        <v>36</v>
      </c>
      <c r="BA13" s="274">
        <v>32.799999999999997</v>
      </c>
      <c r="BB13" s="275">
        <v>34.4</v>
      </c>
      <c r="BC13" s="273">
        <v>1234</v>
      </c>
      <c r="BD13" s="274">
        <v>1322</v>
      </c>
      <c r="BE13" s="275">
        <v>2556</v>
      </c>
    </row>
    <row r="14" spans="1:57" x14ac:dyDescent="0.35">
      <c r="A14" t="s">
        <v>4</v>
      </c>
      <c r="B14" t="s">
        <v>248</v>
      </c>
      <c r="C14" t="s">
        <v>247</v>
      </c>
      <c r="D14" s="273">
        <v>59</v>
      </c>
      <c r="E14" s="274">
        <v>44</v>
      </c>
      <c r="F14" s="275">
        <v>52</v>
      </c>
      <c r="G14" s="273">
        <v>141</v>
      </c>
      <c r="H14" s="274">
        <v>126</v>
      </c>
      <c r="I14" s="275">
        <v>267</v>
      </c>
      <c r="J14" s="273">
        <v>61</v>
      </c>
      <c r="K14" s="274">
        <v>47</v>
      </c>
      <c r="L14" s="275">
        <v>54</v>
      </c>
      <c r="M14" s="273">
        <v>141</v>
      </c>
      <c r="N14" s="274">
        <v>126</v>
      </c>
      <c r="O14" s="275">
        <v>267</v>
      </c>
      <c r="P14" s="273">
        <v>32</v>
      </c>
      <c r="Q14" s="274">
        <v>29.5</v>
      </c>
      <c r="R14" s="275">
        <v>30.8</v>
      </c>
      <c r="S14" s="273">
        <v>141</v>
      </c>
      <c r="T14" s="274">
        <v>126</v>
      </c>
      <c r="U14" s="275">
        <v>267</v>
      </c>
      <c r="V14" s="273">
        <v>79</v>
      </c>
      <c r="W14" s="274">
        <v>64</v>
      </c>
      <c r="X14" s="275">
        <v>71</v>
      </c>
      <c r="Y14" s="273">
        <v>492</v>
      </c>
      <c r="Z14" s="274">
        <v>523</v>
      </c>
      <c r="AA14" s="275">
        <v>1015</v>
      </c>
      <c r="AB14" s="273">
        <v>81</v>
      </c>
      <c r="AC14" s="274">
        <v>67</v>
      </c>
      <c r="AD14" s="275">
        <v>74</v>
      </c>
      <c r="AE14" s="273">
        <v>492</v>
      </c>
      <c r="AF14" s="274">
        <v>523</v>
      </c>
      <c r="AG14" s="275">
        <v>1015</v>
      </c>
      <c r="AH14" s="273">
        <v>36.200000000000003</v>
      </c>
      <c r="AI14" s="274">
        <v>33.4</v>
      </c>
      <c r="AJ14" s="275">
        <v>34.799999999999997</v>
      </c>
      <c r="AK14" s="273">
        <v>492</v>
      </c>
      <c r="AL14" s="274">
        <v>523</v>
      </c>
      <c r="AM14" s="275">
        <v>1015</v>
      </c>
      <c r="AN14" s="273">
        <v>74</v>
      </c>
      <c r="AO14" s="274">
        <v>60</v>
      </c>
      <c r="AP14" s="275">
        <v>67</v>
      </c>
      <c r="AQ14" s="273">
        <v>633</v>
      </c>
      <c r="AR14" s="274">
        <v>649</v>
      </c>
      <c r="AS14" s="275">
        <v>1282</v>
      </c>
      <c r="AT14" s="273">
        <v>76</v>
      </c>
      <c r="AU14" s="274">
        <v>63</v>
      </c>
      <c r="AV14" s="275">
        <v>70</v>
      </c>
      <c r="AW14" s="273">
        <v>633</v>
      </c>
      <c r="AX14" s="274">
        <v>649</v>
      </c>
      <c r="AY14" s="275">
        <v>1282</v>
      </c>
      <c r="AZ14" s="273">
        <v>35.299999999999997</v>
      </c>
      <c r="BA14" s="274">
        <v>32.6</v>
      </c>
      <c r="BB14" s="275">
        <v>33.9</v>
      </c>
      <c r="BC14" s="273">
        <v>633</v>
      </c>
      <c r="BD14" s="274">
        <v>649</v>
      </c>
      <c r="BE14" s="275">
        <v>1282</v>
      </c>
    </row>
    <row r="15" spans="1:57" x14ac:dyDescent="0.35">
      <c r="A15" t="s">
        <v>22</v>
      </c>
      <c r="B15" t="s">
        <v>268</v>
      </c>
      <c r="C15" t="s">
        <v>260</v>
      </c>
      <c r="D15" s="273">
        <v>51</v>
      </c>
      <c r="E15" s="274">
        <v>32</v>
      </c>
      <c r="F15" s="275">
        <v>42</v>
      </c>
      <c r="G15" s="273">
        <v>199</v>
      </c>
      <c r="H15" s="274">
        <v>191</v>
      </c>
      <c r="I15" s="275">
        <v>390</v>
      </c>
      <c r="J15" s="273">
        <v>56</v>
      </c>
      <c r="K15" s="274">
        <v>38</v>
      </c>
      <c r="L15" s="275">
        <v>47</v>
      </c>
      <c r="M15" s="273">
        <v>199</v>
      </c>
      <c r="N15" s="274">
        <v>191</v>
      </c>
      <c r="O15" s="275">
        <v>390</v>
      </c>
      <c r="P15" s="273">
        <v>30.7</v>
      </c>
      <c r="Q15" s="274">
        <v>27.9</v>
      </c>
      <c r="R15" s="275">
        <v>29.3</v>
      </c>
      <c r="S15" s="273">
        <v>199</v>
      </c>
      <c r="T15" s="274">
        <v>191</v>
      </c>
      <c r="U15" s="275">
        <v>390</v>
      </c>
      <c r="V15" s="273">
        <v>73</v>
      </c>
      <c r="W15" s="274">
        <v>54</v>
      </c>
      <c r="X15" s="275">
        <v>63</v>
      </c>
      <c r="Y15" s="273">
        <v>549</v>
      </c>
      <c r="Z15" s="274">
        <v>569</v>
      </c>
      <c r="AA15" s="275">
        <v>1118</v>
      </c>
      <c r="AB15" s="273">
        <v>76</v>
      </c>
      <c r="AC15" s="274">
        <v>59</v>
      </c>
      <c r="AD15" s="275">
        <v>67</v>
      </c>
      <c r="AE15" s="273">
        <v>549</v>
      </c>
      <c r="AF15" s="274">
        <v>569</v>
      </c>
      <c r="AG15" s="275">
        <v>1118</v>
      </c>
      <c r="AH15" s="273">
        <v>34.1</v>
      </c>
      <c r="AI15" s="274">
        <v>31.6</v>
      </c>
      <c r="AJ15" s="275">
        <v>32.799999999999997</v>
      </c>
      <c r="AK15" s="273">
        <v>549</v>
      </c>
      <c r="AL15" s="274">
        <v>569</v>
      </c>
      <c r="AM15" s="275">
        <v>1118</v>
      </c>
      <c r="AN15" s="273">
        <v>67</v>
      </c>
      <c r="AO15" s="274">
        <v>48</v>
      </c>
      <c r="AP15" s="275">
        <v>58</v>
      </c>
      <c r="AQ15" s="273">
        <v>748</v>
      </c>
      <c r="AR15" s="274">
        <v>760</v>
      </c>
      <c r="AS15" s="275">
        <v>1508</v>
      </c>
      <c r="AT15" s="273">
        <v>70</v>
      </c>
      <c r="AU15" s="274">
        <v>54</v>
      </c>
      <c r="AV15" s="275">
        <v>62</v>
      </c>
      <c r="AW15" s="273">
        <v>748</v>
      </c>
      <c r="AX15" s="274">
        <v>760</v>
      </c>
      <c r="AY15" s="275">
        <v>1508</v>
      </c>
      <c r="AZ15" s="273">
        <v>33.200000000000003</v>
      </c>
      <c r="BA15" s="274">
        <v>30.7</v>
      </c>
      <c r="BB15" s="275">
        <v>31.9</v>
      </c>
      <c r="BC15" s="273">
        <v>748</v>
      </c>
      <c r="BD15" s="274">
        <v>760</v>
      </c>
      <c r="BE15" s="275">
        <v>1508</v>
      </c>
    </row>
    <row r="16" spans="1:57" x14ac:dyDescent="0.35">
      <c r="A16" t="s">
        <v>35</v>
      </c>
      <c r="B16" t="s">
        <v>281</v>
      </c>
      <c r="C16" t="s">
        <v>260</v>
      </c>
      <c r="D16" s="273">
        <v>65</v>
      </c>
      <c r="E16" s="274">
        <v>37</v>
      </c>
      <c r="F16" s="275">
        <v>51</v>
      </c>
      <c r="G16" s="273">
        <v>156</v>
      </c>
      <c r="H16" s="274">
        <v>153</v>
      </c>
      <c r="I16" s="275">
        <v>309</v>
      </c>
      <c r="J16" s="273">
        <v>65</v>
      </c>
      <c r="K16" s="274">
        <v>39</v>
      </c>
      <c r="L16" s="275">
        <v>52</v>
      </c>
      <c r="M16" s="273">
        <v>156</v>
      </c>
      <c r="N16" s="274">
        <v>153</v>
      </c>
      <c r="O16" s="275">
        <v>309</v>
      </c>
      <c r="P16" s="273">
        <v>33.299999999999997</v>
      </c>
      <c r="Q16" s="274">
        <v>29.7</v>
      </c>
      <c r="R16" s="275">
        <v>31.5</v>
      </c>
      <c r="S16" s="273">
        <v>156</v>
      </c>
      <c r="T16" s="274">
        <v>153</v>
      </c>
      <c r="U16" s="275">
        <v>309</v>
      </c>
      <c r="V16" s="273">
        <v>81</v>
      </c>
      <c r="W16" s="274">
        <v>66</v>
      </c>
      <c r="X16" s="275">
        <v>73</v>
      </c>
      <c r="Y16" s="273">
        <v>1141</v>
      </c>
      <c r="Z16" s="274">
        <v>1163</v>
      </c>
      <c r="AA16" s="275">
        <v>2304</v>
      </c>
      <c r="AB16" s="273">
        <v>81</v>
      </c>
      <c r="AC16" s="274">
        <v>67</v>
      </c>
      <c r="AD16" s="275">
        <v>74</v>
      </c>
      <c r="AE16" s="273">
        <v>1141</v>
      </c>
      <c r="AF16" s="274">
        <v>1163</v>
      </c>
      <c r="AG16" s="275">
        <v>2304</v>
      </c>
      <c r="AH16" s="273">
        <v>37.6</v>
      </c>
      <c r="AI16" s="274">
        <v>34.799999999999997</v>
      </c>
      <c r="AJ16" s="275">
        <v>36.200000000000003</v>
      </c>
      <c r="AK16" s="273">
        <v>1141</v>
      </c>
      <c r="AL16" s="274">
        <v>1163</v>
      </c>
      <c r="AM16" s="275">
        <v>2304</v>
      </c>
      <c r="AN16" s="273">
        <v>79</v>
      </c>
      <c r="AO16" s="274">
        <v>62</v>
      </c>
      <c r="AP16" s="275">
        <v>71</v>
      </c>
      <c r="AQ16" s="273">
        <v>1297</v>
      </c>
      <c r="AR16" s="274">
        <v>1316</v>
      </c>
      <c r="AS16" s="275">
        <v>2613</v>
      </c>
      <c r="AT16" s="273">
        <v>79</v>
      </c>
      <c r="AU16" s="274">
        <v>64</v>
      </c>
      <c r="AV16" s="275">
        <v>71</v>
      </c>
      <c r="AW16" s="273">
        <v>1297</v>
      </c>
      <c r="AX16" s="274">
        <v>1316</v>
      </c>
      <c r="AY16" s="275">
        <v>2613</v>
      </c>
      <c r="AZ16" s="273">
        <v>37.1</v>
      </c>
      <c r="BA16" s="274">
        <v>34.200000000000003</v>
      </c>
      <c r="BB16" s="275">
        <v>35.700000000000003</v>
      </c>
      <c r="BC16" s="273">
        <v>1297</v>
      </c>
      <c r="BD16" s="274">
        <v>1316</v>
      </c>
      <c r="BE16" s="275">
        <v>2613</v>
      </c>
    </row>
    <row r="17" spans="1:57" x14ac:dyDescent="0.35">
      <c r="A17" t="s">
        <v>15</v>
      </c>
      <c r="B17" t="s">
        <v>261</v>
      </c>
      <c r="C17" t="s">
        <v>260</v>
      </c>
      <c r="D17" s="273">
        <v>54</v>
      </c>
      <c r="E17" s="274">
        <v>42</v>
      </c>
      <c r="F17" s="275">
        <v>48</v>
      </c>
      <c r="G17" s="273">
        <v>147</v>
      </c>
      <c r="H17" s="274">
        <v>152</v>
      </c>
      <c r="I17" s="275">
        <v>299</v>
      </c>
      <c r="J17" s="273">
        <v>57</v>
      </c>
      <c r="K17" s="274">
        <v>49</v>
      </c>
      <c r="L17" s="275">
        <v>53</v>
      </c>
      <c r="M17" s="273">
        <v>147</v>
      </c>
      <c r="N17" s="274">
        <v>152</v>
      </c>
      <c r="O17" s="275">
        <v>299</v>
      </c>
      <c r="P17" s="273">
        <v>31.4</v>
      </c>
      <c r="Q17" s="274">
        <v>29.8</v>
      </c>
      <c r="R17" s="275">
        <v>30.6</v>
      </c>
      <c r="S17" s="273">
        <v>147</v>
      </c>
      <c r="T17" s="274">
        <v>152</v>
      </c>
      <c r="U17" s="275">
        <v>299</v>
      </c>
      <c r="V17" s="273">
        <v>70</v>
      </c>
      <c r="W17" s="274">
        <v>52</v>
      </c>
      <c r="X17" s="275">
        <v>61</v>
      </c>
      <c r="Y17" s="273">
        <v>947</v>
      </c>
      <c r="Z17" s="274">
        <v>980</v>
      </c>
      <c r="AA17" s="275">
        <v>1927</v>
      </c>
      <c r="AB17" s="273">
        <v>73</v>
      </c>
      <c r="AC17" s="274">
        <v>56</v>
      </c>
      <c r="AD17" s="275">
        <v>65</v>
      </c>
      <c r="AE17" s="273">
        <v>947</v>
      </c>
      <c r="AF17" s="274">
        <v>980</v>
      </c>
      <c r="AG17" s="275">
        <v>1927</v>
      </c>
      <c r="AH17" s="273">
        <v>35.4</v>
      </c>
      <c r="AI17" s="274">
        <v>32.4</v>
      </c>
      <c r="AJ17" s="275">
        <v>33.9</v>
      </c>
      <c r="AK17" s="273">
        <v>947</v>
      </c>
      <c r="AL17" s="274">
        <v>980</v>
      </c>
      <c r="AM17" s="275">
        <v>1927</v>
      </c>
      <c r="AN17" s="273">
        <v>68</v>
      </c>
      <c r="AO17" s="274">
        <v>51</v>
      </c>
      <c r="AP17" s="275">
        <v>59</v>
      </c>
      <c r="AQ17" s="273">
        <v>1094</v>
      </c>
      <c r="AR17" s="274">
        <v>1132</v>
      </c>
      <c r="AS17" s="275">
        <v>2226</v>
      </c>
      <c r="AT17" s="273">
        <v>71</v>
      </c>
      <c r="AU17" s="274">
        <v>55</v>
      </c>
      <c r="AV17" s="275">
        <v>63</v>
      </c>
      <c r="AW17" s="273">
        <v>1094</v>
      </c>
      <c r="AX17" s="274">
        <v>1132</v>
      </c>
      <c r="AY17" s="275">
        <v>2226</v>
      </c>
      <c r="AZ17" s="273">
        <v>34.9</v>
      </c>
      <c r="BA17" s="274">
        <v>32.1</v>
      </c>
      <c r="BB17" s="275">
        <v>33.4</v>
      </c>
      <c r="BC17" s="273">
        <v>1094</v>
      </c>
      <c r="BD17" s="274">
        <v>1132</v>
      </c>
      <c r="BE17" s="275">
        <v>2226</v>
      </c>
    </row>
    <row r="18" spans="1:57" x14ac:dyDescent="0.35">
      <c r="A18" t="s">
        <v>16</v>
      </c>
      <c r="B18" t="s">
        <v>262</v>
      </c>
      <c r="C18" t="s">
        <v>260</v>
      </c>
      <c r="D18" s="273">
        <v>55</v>
      </c>
      <c r="E18" s="274">
        <v>49</v>
      </c>
      <c r="F18" s="275">
        <v>52</v>
      </c>
      <c r="G18" s="273">
        <v>231</v>
      </c>
      <c r="H18" s="274">
        <v>208</v>
      </c>
      <c r="I18" s="275">
        <v>439</v>
      </c>
      <c r="J18" s="273">
        <v>55</v>
      </c>
      <c r="K18" s="274">
        <v>50</v>
      </c>
      <c r="L18" s="275">
        <v>53</v>
      </c>
      <c r="M18" s="273">
        <v>231</v>
      </c>
      <c r="N18" s="274">
        <v>208</v>
      </c>
      <c r="O18" s="275">
        <v>439</v>
      </c>
      <c r="P18" s="273">
        <v>31.6</v>
      </c>
      <c r="Q18" s="274">
        <v>30.8</v>
      </c>
      <c r="R18" s="275">
        <v>31.2</v>
      </c>
      <c r="S18" s="273">
        <v>231</v>
      </c>
      <c r="T18" s="274">
        <v>208</v>
      </c>
      <c r="U18" s="275">
        <v>439</v>
      </c>
      <c r="V18" s="273">
        <v>76</v>
      </c>
      <c r="W18" s="274">
        <v>59</v>
      </c>
      <c r="X18" s="275">
        <v>67</v>
      </c>
      <c r="Y18" s="273">
        <v>607</v>
      </c>
      <c r="Z18" s="274">
        <v>599</v>
      </c>
      <c r="AA18" s="275">
        <v>1206</v>
      </c>
      <c r="AB18" s="273">
        <v>77</v>
      </c>
      <c r="AC18" s="274">
        <v>60</v>
      </c>
      <c r="AD18" s="275">
        <v>69</v>
      </c>
      <c r="AE18" s="273">
        <v>607</v>
      </c>
      <c r="AF18" s="274">
        <v>599</v>
      </c>
      <c r="AG18" s="275">
        <v>1206</v>
      </c>
      <c r="AH18" s="273">
        <v>35.1</v>
      </c>
      <c r="AI18" s="274">
        <v>32.799999999999997</v>
      </c>
      <c r="AJ18" s="275">
        <v>33.9</v>
      </c>
      <c r="AK18" s="273">
        <v>607</v>
      </c>
      <c r="AL18" s="274">
        <v>599</v>
      </c>
      <c r="AM18" s="275">
        <v>1206</v>
      </c>
      <c r="AN18" s="273">
        <v>70</v>
      </c>
      <c r="AO18" s="274">
        <v>56</v>
      </c>
      <c r="AP18" s="275">
        <v>63</v>
      </c>
      <c r="AQ18" s="273">
        <v>838</v>
      </c>
      <c r="AR18" s="274">
        <v>807</v>
      </c>
      <c r="AS18" s="275">
        <v>1645</v>
      </c>
      <c r="AT18" s="273">
        <v>71</v>
      </c>
      <c r="AU18" s="274">
        <v>58</v>
      </c>
      <c r="AV18" s="275">
        <v>64</v>
      </c>
      <c r="AW18" s="273">
        <v>838</v>
      </c>
      <c r="AX18" s="274">
        <v>807</v>
      </c>
      <c r="AY18" s="275">
        <v>1645</v>
      </c>
      <c r="AZ18" s="273">
        <v>34.1</v>
      </c>
      <c r="BA18" s="274">
        <v>32.299999999999997</v>
      </c>
      <c r="BB18" s="275">
        <v>33.200000000000003</v>
      </c>
      <c r="BC18" s="273">
        <v>838</v>
      </c>
      <c r="BD18" s="274">
        <v>807</v>
      </c>
      <c r="BE18" s="275">
        <v>1645</v>
      </c>
    </row>
    <row r="19" spans="1:57" x14ac:dyDescent="0.35">
      <c r="A19" t="s">
        <v>44</v>
      </c>
      <c r="B19" t="s">
        <v>563</v>
      </c>
      <c r="C19" t="s">
        <v>408</v>
      </c>
      <c r="D19" s="273">
        <v>62</v>
      </c>
      <c r="E19" s="274">
        <v>44</v>
      </c>
      <c r="F19" s="275">
        <v>53</v>
      </c>
      <c r="G19" s="273">
        <v>360</v>
      </c>
      <c r="H19" s="274">
        <v>386</v>
      </c>
      <c r="I19" s="275">
        <v>746</v>
      </c>
      <c r="J19" s="273">
        <v>68</v>
      </c>
      <c r="K19" s="274">
        <v>50</v>
      </c>
      <c r="L19" s="275">
        <v>58</v>
      </c>
      <c r="M19" s="273">
        <v>360</v>
      </c>
      <c r="N19" s="274">
        <v>386</v>
      </c>
      <c r="O19" s="275">
        <v>746</v>
      </c>
      <c r="P19" s="273">
        <v>32.1</v>
      </c>
      <c r="Q19" s="274">
        <v>29.4</v>
      </c>
      <c r="R19" s="275">
        <v>30.7</v>
      </c>
      <c r="S19" s="273">
        <v>360</v>
      </c>
      <c r="T19" s="274">
        <v>386</v>
      </c>
      <c r="U19" s="275">
        <v>746</v>
      </c>
      <c r="V19" s="273">
        <v>70</v>
      </c>
      <c r="W19" s="274">
        <v>55</v>
      </c>
      <c r="X19" s="275">
        <v>62</v>
      </c>
      <c r="Y19" s="273">
        <v>1274</v>
      </c>
      <c r="Z19" s="274">
        <v>1414</v>
      </c>
      <c r="AA19" s="275">
        <v>2688</v>
      </c>
      <c r="AB19" s="273">
        <v>73</v>
      </c>
      <c r="AC19" s="274">
        <v>61</v>
      </c>
      <c r="AD19" s="275">
        <v>67</v>
      </c>
      <c r="AE19" s="273">
        <v>1274</v>
      </c>
      <c r="AF19" s="274">
        <v>1414</v>
      </c>
      <c r="AG19" s="275">
        <v>2688</v>
      </c>
      <c r="AH19" s="273">
        <v>33.799999999999997</v>
      </c>
      <c r="AI19" s="274">
        <v>31.9</v>
      </c>
      <c r="AJ19" s="275">
        <v>32.799999999999997</v>
      </c>
      <c r="AK19" s="273">
        <v>1274</v>
      </c>
      <c r="AL19" s="274">
        <v>1414</v>
      </c>
      <c r="AM19" s="275">
        <v>2688</v>
      </c>
      <c r="AN19" s="273">
        <v>68</v>
      </c>
      <c r="AO19" s="274">
        <v>52</v>
      </c>
      <c r="AP19" s="275">
        <v>60</v>
      </c>
      <c r="AQ19" s="273">
        <v>1634</v>
      </c>
      <c r="AR19" s="274">
        <v>1800</v>
      </c>
      <c r="AS19" s="275">
        <v>3434</v>
      </c>
      <c r="AT19" s="273">
        <v>72</v>
      </c>
      <c r="AU19" s="274">
        <v>59</v>
      </c>
      <c r="AV19" s="275">
        <v>65</v>
      </c>
      <c r="AW19" s="273">
        <v>1634</v>
      </c>
      <c r="AX19" s="274">
        <v>1800</v>
      </c>
      <c r="AY19" s="275">
        <v>3434</v>
      </c>
      <c r="AZ19" s="273">
        <v>33.5</v>
      </c>
      <c r="BA19" s="274">
        <v>31.3</v>
      </c>
      <c r="BB19" s="275">
        <v>32.299999999999997</v>
      </c>
      <c r="BC19" s="273">
        <v>1634</v>
      </c>
      <c r="BD19" s="274">
        <v>1800</v>
      </c>
      <c r="BE19" s="275">
        <v>3434</v>
      </c>
    </row>
    <row r="20" spans="1:57" x14ac:dyDescent="0.35">
      <c r="A20" t="s">
        <v>43</v>
      </c>
      <c r="B20" t="s">
        <v>288</v>
      </c>
      <c r="C20" t="s">
        <v>408</v>
      </c>
      <c r="D20" s="273">
        <v>59</v>
      </c>
      <c r="E20" s="274">
        <v>39</v>
      </c>
      <c r="F20" s="275">
        <v>48</v>
      </c>
      <c r="G20" s="273">
        <v>172</v>
      </c>
      <c r="H20" s="274">
        <v>195</v>
      </c>
      <c r="I20" s="275">
        <v>367</v>
      </c>
      <c r="J20" s="273">
        <v>59</v>
      </c>
      <c r="K20" s="274">
        <v>42</v>
      </c>
      <c r="L20" s="275">
        <v>50</v>
      </c>
      <c r="M20" s="273">
        <v>172</v>
      </c>
      <c r="N20" s="274">
        <v>195</v>
      </c>
      <c r="O20" s="275">
        <v>367</v>
      </c>
      <c r="P20" s="273">
        <v>33</v>
      </c>
      <c r="Q20" s="274">
        <v>30.6</v>
      </c>
      <c r="R20" s="275">
        <v>31.7</v>
      </c>
      <c r="S20" s="273">
        <v>172</v>
      </c>
      <c r="T20" s="274">
        <v>195</v>
      </c>
      <c r="U20" s="275">
        <v>367</v>
      </c>
      <c r="V20" s="273">
        <v>77</v>
      </c>
      <c r="W20" s="274">
        <v>64</v>
      </c>
      <c r="X20" s="275">
        <v>70</v>
      </c>
      <c r="Y20" s="273">
        <v>1546</v>
      </c>
      <c r="Z20" s="274">
        <v>1602</v>
      </c>
      <c r="AA20" s="275">
        <v>3148</v>
      </c>
      <c r="AB20" s="273">
        <v>78</v>
      </c>
      <c r="AC20" s="274">
        <v>66</v>
      </c>
      <c r="AD20" s="275">
        <v>72</v>
      </c>
      <c r="AE20" s="273">
        <v>1546</v>
      </c>
      <c r="AF20" s="274">
        <v>1602</v>
      </c>
      <c r="AG20" s="275">
        <v>3148</v>
      </c>
      <c r="AH20" s="273">
        <v>37</v>
      </c>
      <c r="AI20" s="274">
        <v>34.700000000000003</v>
      </c>
      <c r="AJ20" s="275">
        <v>35.799999999999997</v>
      </c>
      <c r="AK20" s="273">
        <v>1546</v>
      </c>
      <c r="AL20" s="274">
        <v>1602</v>
      </c>
      <c r="AM20" s="275">
        <v>3148</v>
      </c>
      <c r="AN20" s="273">
        <v>76</v>
      </c>
      <c r="AO20" s="274">
        <v>61</v>
      </c>
      <c r="AP20" s="275">
        <v>68</v>
      </c>
      <c r="AQ20" s="273">
        <v>1718</v>
      </c>
      <c r="AR20" s="274">
        <v>1797</v>
      </c>
      <c r="AS20" s="275">
        <v>3515</v>
      </c>
      <c r="AT20" s="273">
        <v>76</v>
      </c>
      <c r="AU20" s="274">
        <v>63</v>
      </c>
      <c r="AV20" s="275">
        <v>70</v>
      </c>
      <c r="AW20" s="273">
        <v>1718</v>
      </c>
      <c r="AX20" s="274">
        <v>1797</v>
      </c>
      <c r="AY20" s="275">
        <v>3515</v>
      </c>
      <c r="AZ20" s="273">
        <v>36.6</v>
      </c>
      <c r="BA20" s="274">
        <v>34.299999999999997</v>
      </c>
      <c r="BB20" s="275">
        <v>35.4</v>
      </c>
      <c r="BC20" s="273">
        <v>1718</v>
      </c>
      <c r="BD20" s="274">
        <v>1797</v>
      </c>
      <c r="BE20" s="275">
        <v>3515</v>
      </c>
    </row>
    <row r="21" spans="1:57" x14ac:dyDescent="0.35">
      <c r="A21" t="s">
        <v>47</v>
      </c>
      <c r="B21" t="s">
        <v>292</v>
      </c>
      <c r="C21" t="s">
        <v>408</v>
      </c>
      <c r="D21" s="273">
        <v>65</v>
      </c>
      <c r="E21" s="274">
        <v>44</v>
      </c>
      <c r="F21" s="275">
        <v>53</v>
      </c>
      <c r="G21" s="273">
        <v>120</v>
      </c>
      <c r="H21" s="274">
        <v>140</v>
      </c>
      <c r="I21" s="275">
        <v>260</v>
      </c>
      <c r="J21" s="273">
        <v>67</v>
      </c>
      <c r="K21" s="274">
        <v>47</v>
      </c>
      <c r="L21" s="275">
        <v>56</v>
      </c>
      <c r="M21" s="273">
        <v>120</v>
      </c>
      <c r="N21" s="274">
        <v>140</v>
      </c>
      <c r="O21" s="275">
        <v>260</v>
      </c>
      <c r="P21" s="273">
        <v>33</v>
      </c>
      <c r="Q21" s="274">
        <v>29.9</v>
      </c>
      <c r="R21" s="275">
        <v>31.3</v>
      </c>
      <c r="S21" s="273">
        <v>120</v>
      </c>
      <c r="T21" s="274">
        <v>140</v>
      </c>
      <c r="U21" s="275">
        <v>260</v>
      </c>
      <c r="V21" s="273">
        <v>77</v>
      </c>
      <c r="W21" s="274">
        <v>64</v>
      </c>
      <c r="X21" s="275">
        <v>70</v>
      </c>
      <c r="Y21" s="273">
        <v>821</v>
      </c>
      <c r="Z21" s="274">
        <v>907</v>
      </c>
      <c r="AA21" s="275">
        <v>1728</v>
      </c>
      <c r="AB21" s="273">
        <v>80</v>
      </c>
      <c r="AC21" s="274">
        <v>66</v>
      </c>
      <c r="AD21" s="275">
        <v>73</v>
      </c>
      <c r="AE21" s="273">
        <v>821</v>
      </c>
      <c r="AF21" s="274">
        <v>907</v>
      </c>
      <c r="AG21" s="275">
        <v>1728</v>
      </c>
      <c r="AH21" s="273">
        <v>35.799999999999997</v>
      </c>
      <c r="AI21" s="274">
        <v>32.9</v>
      </c>
      <c r="AJ21" s="275">
        <v>34.299999999999997</v>
      </c>
      <c r="AK21" s="273">
        <v>821</v>
      </c>
      <c r="AL21" s="274">
        <v>907</v>
      </c>
      <c r="AM21" s="275">
        <v>1728</v>
      </c>
      <c r="AN21" s="273">
        <v>76</v>
      </c>
      <c r="AO21" s="274">
        <v>61</v>
      </c>
      <c r="AP21" s="275">
        <v>68</v>
      </c>
      <c r="AQ21" s="273">
        <v>941</v>
      </c>
      <c r="AR21" s="274">
        <v>1047</v>
      </c>
      <c r="AS21" s="275">
        <v>1988</v>
      </c>
      <c r="AT21" s="273">
        <v>78</v>
      </c>
      <c r="AU21" s="274">
        <v>64</v>
      </c>
      <c r="AV21" s="275">
        <v>71</v>
      </c>
      <c r="AW21" s="273">
        <v>941</v>
      </c>
      <c r="AX21" s="274">
        <v>1047</v>
      </c>
      <c r="AY21" s="275">
        <v>1988</v>
      </c>
      <c r="AZ21" s="273">
        <v>35.4</v>
      </c>
      <c r="BA21" s="274">
        <v>32.5</v>
      </c>
      <c r="BB21" s="275">
        <v>33.9</v>
      </c>
      <c r="BC21" s="273">
        <v>941</v>
      </c>
      <c r="BD21" s="274">
        <v>1047</v>
      </c>
      <c r="BE21" s="275">
        <v>1988</v>
      </c>
    </row>
    <row r="22" spans="1:57" x14ac:dyDescent="0.35">
      <c r="A22" t="s">
        <v>48</v>
      </c>
      <c r="B22" t="s">
        <v>293</v>
      </c>
      <c r="C22" t="s">
        <v>408</v>
      </c>
      <c r="D22" s="273">
        <v>73</v>
      </c>
      <c r="E22" s="274">
        <v>51</v>
      </c>
      <c r="F22" s="275">
        <v>62</v>
      </c>
      <c r="G22" s="273">
        <v>139</v>
      </c>
      <c r="H22" s="274">
        <v>136</v>
      </c>
      <c r="I22" s="275">
        <v>275</v>
      </c>
      <c r="J22" s="273">
        <v>73</v>
      </c>
      <c r="K22" s="274">
        <v>51</v>
      </c>
      <c r="L22" s="275">
        <v>62</v>
      </c>
      <c r="M22" s="273">
        <v>139</v>
      </c>
      <c r="N22" s="274">
        <v>136</v>
      </c>
      <c r="O22" s="275">
        <v>275</v>
      </c>
      <c r="P22" s="273">
        <v>33.1</v>
      </c>
      <c r="Q22" s="274">
        <v>30.5</v>
      </c>
      <c r="R22" s="275">
        <v>31.8</v>
      </c>
      <c r="S22" s="273">
        <v>139</v>
      </c>
      <c r="T22" s="274">
        <v>136</v>
      </c>
      <c r="U22" s="275">
        <v>275</v>
      </c>
      <c r="V22" s="273">
        <v>83</v>
      </c>
      <c r="W22" s="274">
        <v>65</v>
      </c>
      <c r="X22" s="275">
        <v>74</v>
      </c>
      <c r="Y22" s="273">
        <v>881</v>
      </c>
      <c r="Z22" s="274">
        <v>825</v>
      </c>
      <c r="AA22" s="275">
        <v>1706</v>
      </c>
      <c r="AB22" s="273">
        <v>84</v>
      </c>
      <c r="AC22" s="274">
        <v>67</v>
      </c>
      <c r="AD22" s="275">
        <v>76</v>
      </c>
      <c r="AE22" s="273">
        <v>881</v>
      </c>
      <c r="AF22" s="274">
        <v>825</v>
      </c>
      <c r="AG22" s="275">
        <v>1706</v>
      </c>
      <c r="AH22" s="273">
        <v>36.200000000000003</v>
      </c>
      <c r="AI22" s="274">
        <v>33.5</v>
      </c>
      <c r="AJ22" s="275">
        <v>34.9</v>
      </c>
      <c r="AK22" s="273">
        <v>881</v>
      </c>
      <c r="AL22" s="274">
        <v>825</v>
      </c>
      <c r="AM22" s="275">
        <v>1706</v>
      </c>
      <c r="AN22" s="273">
        <v>82</v>
      </c>
      <c r="AO22" s="274">
        <v>63</v>
      </c>
      <c r="AP22" s="275">
        <v>73</v>
      </c>
      <c r="AQ22" s="273">
        <v>1020</v>
      </c>
      <c r="AR22" s="274">
        <v>961</v>
      </c>
      <c r="AS22" s="275">
        <v>1981</v>
      </c>
      <c r="AT22" s="273">
        <v>83</v>
      </c>
      <c r="AU22" s="274">
        <v>65</v>
      </c>
      <c r="AV22" s="275">
        <v>74</v>
      </c>
      <c r="AW22" s="273">
        <v>1020</v>
      </c>
      <c r="AX22" s="274">
        <v>961</v>
      </c>
      <c r="AY22" s="275">
        <v>1981</v>
      </c>
      <c r="AZ22" s="273">
        <v>35.799999999999997</v>
      </c>
      <c r="BA22" s="274">
        <v>33.1</v>
      </c>
      <c r="BB22" s="275">
        <v>34.5</v>
      </c>
      <c r="BC22" s="273">
        <v>1020</v>
      </c>
      <c r="BD22" s="274">
        <v>961</v>
      </c>
      <c r="BE22" s="275">
        <v>1981</v>
      </c>
    </row>
    <row r="23" spans="1:57" x14ac:dyDescent="0.35">
      <c r="A23" t="s">
        <v>53</v>
      </c>
      <c r="B23" t="s">
        <v>298</v>
      </c>
      <c r="C23" t="s">
        <v>408</v>
      </c>
      <c r="D23" s="273">
        <v>57</v>
      </c>
      <c r="E23" s="274">
        <v>39</v>
      </c>
      <c r="F23" s="275">
        <v>48</v>
      </c>
      <c r="G23" s="273">
        <v>96</v>
      </c>
      <c r="H23" s="274">
        <v>103</v>
      </c>
      <c r="I23" s="275">
        <v>199</v>
      </c>
      <c r="J23" s="273">
        <v>57</v>
      </c>
      <c r="K23" s="274">
        <v>43</v>
      </c>
      <c r="L23" s="275">
        <v>50</v>
      </c>
      <c r="M23" s="273">
        <v>96</v>
      </c>
      <c r="N23" s="274">
        <v>103</v>
      </c>
      <c r="O23" s="275">
        <v>199</v>
      </c>
      <c r="P23" s="273">
        <v>31.7</v>
      </c>
      <c r="Q23" s="274">
        <v>29.8</v>
      </c>
      <c r="R23" s="275">
        <v>30.7</v>
      </c>
      <c r="S23" s="273">
        <v>96</v>
      </c>
      <c r="T23" s="274">
        <v>103</v>
      </c>
      <c r="U23" s="275">
        <v>199</v>
      </c>
      <c r="V23" s="273">
        <v>81</v>
      </c>
      <c r="W23" s="274">
        <v>71</v>
      </c>
      <c r="X23" s="275">
        <v>76</v>
      </c>
      <c r="Y23" s="273">
        <v>888</v>
      </c>
      <c r="Z23" s="274">
        <v>938</v>
      </c>
      <c r="AA23" s="275">
        <v>1826</v>
      </c>
      <c r="AB23" s="273">
        <v>81</v>
      </c>
      <c r="AC23" s="274">
        <v>72</v>
      </c>
      <c r="AD23" s="275">
        <v>77</v>
      </c>
      <c r="AE23" s="273">
        <v>888</v>
      </c>
      <c r="AF23" s="274">
        <v>938</v>
      </c>
      <c r="AG23" s="275">
        <v>1826</v>
      </c>
      <c r="AH23" s="273">
        <v>36.6</v>
      </c>
      <c r="AI23" s="274">
        <v>35.1</v>
      </c>
      <c r="AJ23" s="275">
        <v>35.799999999999997</v>
      </c>
      <c r="AK23" s="273">
        <v>888</v>
      </c>
      <c r="AL23" s="274">
        <v>938</v>
      </c>
      <c r="AM23" s="275">
        <v>1826</v>
      </c>
      <c r="AN23" s="273">
        <v>79</v>
      </c>
      <c r="AO23" s="274">
        <v>68</v>
      </c>
      <c r="AP23" s="275">
        <v>73</v>
      </c>
      <c r="AQ23" s="273">
        <v>984</v>
      </c>
      <c r="AR23" s="274">
        <v>1041</v>
      </c>
      <c r="AS23" s="275">
        <v>2025</v>
      </c>
      <c r="AT23" s="273">
        <v>79</v>
      </c>
      <c r="AU23" s="274">
        <v>69</v>
      </c>
      <c r="AV23" s="275">
        <v>74</v>
      </c>
      <c r="AW23" s="273">
        <v>984</v>
      </c>
      <c r="AX23" s="274">
        <v>1041</v>
      </c>
      <c r="AY23" s="275">
        <v>2025</v>
      </c>
      <c r="AZ23" s="273">
        <v>36.1</v>
      </c>
      <c r="BA23" s="274">
        <v>34.6</v>
      </c>
      <c r="BB23" s="275">
        <v>35.299999999999997</v>
      </c>
      <c r="BC23" s="273">
        <v>984</v>
      </c>
      <c r="BD23" s="274">
        <v>1041</v>
      </c>
      <c r="BE23" s="275">
        <v>2025</v>
      </c>
    </row>
    <row r="24" spans="1:57" x14ac:dyDescent="0.35">
      <c r="A24" t="s">
        <v>55</v>
      </c>
      <c r="B24" t="s">
        <v>300</v>
      </c>
      <c r="C24" t="s">
        <v>299</v>
      </c>
      <c r="D24" s="273">
        <v>60</v>
      </c>
      <c r="E24" s="274">
        <v>45</v>
      </c>
      <c r="F24" s="275">
        <v>52</v>
      </c>
      <c r="G24" s="273">
        <v>222</v>
      </c>
      <c r="H24" s="274">
        <v>240</v>
      </c>
      <c r="I24" s="275">
        <v>462</v>
      </c>
      <c r="J24" s="273">
        <v>61</v>
      </c>
      <c r="K24" s="274">
        <v>48</v>
      </c>
      <c r="L24" s="275">
        <v>55</v>
      </c>
      <c r="M24" s="273">
        <v>222</v>
      </c>
      <c r="N24" s="274">
        <v>240</v>
      </c>
      <c r="O24" s="275">
        <v>462</v>
      </c>
      <c r="P24" s="273">
        <v>31.9</v>
      </c>
      <c r="Q24" s="274">
        <v>30.1</v>
      </c>
      <c r="R24" s="275">
        <v>31</v>
      </c>
      <c r="S24" s="273">
        <v>222</v>
      </c>
      <c r="T24" s="274">
        <v>240</v>
      </c>
      <c r="U24" s="275">
        <v>462</v>
      </c>
      <c r="V24" s="273">
        <v>74</v>
      </c>
      <c r="W24" s="274">
        <v>58</v>
      </c>
      <c r="X24" s="275">
        <v>66</v>
      </c>
      <c r="Y24" s="273">
        <v>1441</v>
      </c>
      <c r="Z24" s="274">
        <v>1452</v>
      </c>
      <c r="AA24" s="275">
        <v>2893</v>
      </c>
      <c r="AB24" s="273">
        <v>76</v>
      </c>
      <c r="AC24" s="274">
        <v>61</v>
      </c>
      <c r="AD24" s="275">
        <v>68</v>
      </c>
      <c r="AE24" s="273">
        <v>1441</v>
      </c>
      <c r="AF24" s="274">
        <v>1452</v>
      </c>
      <c r="AG24" s="275">
        <v>2893</v>
      </c>
      <c r="AH24" s="273">
        <v>35.299999999999997</v>
      </c>
      <c r="AI24" s="274">
        <v>32.9</v>
      </c>
      <c r="AJ24" s="275">
        <v>34.1</v>
      </c>
      <c r="AK24" s="273">
        <v>1441</v>
      </c>
      <c r="AL24" s="274">
        <v>1452</v>
      </c>
      <c r="AM24" s="275">
        <v>2893</v>
      </c>
      <c r="AN24" s="273">
        <v>72</v>
      </c>
      <c r="AO24" s="274">
        <v>56</v>
      </c>
      <c r="AP24" s="275">
        <v>64</v>
      </c>
      <c r="AQ24" s="273">
        <v>1663</v>
      </c>
      <c r="AR24" s="274">
        <v>1692</v>
      </c>
      <c r="AS24" s="275">
        <v>3355</v>
      </c>
      <c r="AT24" s="273">
        <v>74</v>
      </c>
      <c r="AU24" s="274">
        <v>59</v>
      </c>
      <c r="AV24" s="275">
        <v>66</v>
      </c>
      <c r="AW24" s="273">
        <v>1663</v>
      </c>
      <c r="AX24" s="274">
        <v>1692</v>
      </c>
      <c r="AY24" s="275">
        <v>3355</v>
      </c>
      <c r="AZ24" s="273">
        <v>34.799999999999997</v>
      </c>
      <c r="BA24" s="274">
        <v>32.5</v>
      </c>
      <c r="BB24" s="275">
        <v>33.700000000000003</v>
      </c>
      <c r="BC24" s="273">
        <v>1663</v>
      </c>
      <c r="BD24" s="274">
        <v>1692</v>
      </c>
      <c r="BE24" s="275">
        <v>3355</v>
      </c>
    </row>
    <row r="25" spans="1:57" x14ac:dyDescent="0.35">
      <c r="A25" t="s">
        <v>57</v>
      </c>
      <c r="B25" t="s">
        <v>302</v>
      </c>
      <c r="C25" t="s">
        <v>299</v>
      </c>
      <c r="D25" s="273">
        <v>57</v>
      </c>
      <c r="E25" s="274">
        <v>40</v>
      </c>
      <c r="F25" s="275">
        <v>49</v>
      </c>
      <c r="G25" s="273">
        <v>366</v>
      </c>
      <c r="H25" s="274">
        <v>351</v>
      </c>
      <c r="I25" s="275">
        <v>717</v>
      </c>
      <c r="J25" s="273">
        <v>60</v>
      </c>
      <c r="K25" s="274">
        <v>44</v>
      </c>
      <c r="L25" s="275">
        <v>52</v>
      </c>
      <c r="M25" s="273">
        <v>366</v>
      </c>
      <c r="N25" s="274">
        <v>351</v>
      </c>
      <c r="O25" s="275">
        <v>717</v>
      </c>
      <c r="P25" s="273">
        <v>32.9</v>
      </c>
      <c r="Q25" s="274">
        <v>29.8</v>
      </c>
      <c r="R25" s="275">
        <v>31.4</v>
      </c>
      <c r="S25" s="273">
        <v>366</v>
      </c>
      <c r="T25" s="274">
        <v>351</v>
      </c>
      <c r="U25" s="275">
        <v>717</v>
      </c>
      <c r="V25" s="273">
        <v>67</v>
      </c>
      <c r="W25" s="274">
        <v>51</v>
      </c>
      <c r="X25" s="275">
        <v>59</v>
      </c>
      <c r="Y25" s="273">
        <v>1990</v>
      </c>
      <c r="Z25" s="274">
        <v>2081</v>
      </c>
      <c r="AA25" s="275">
        <v>4071</v>
      </c>
      <c r="AB25" s="273">
        <v>69</v>
      </c>
      <c r="AC25" s="274">
        <v>56</v>
      </c>
      <c r="AD25" s="275">
        <v>62</v>
      </c>
      <c r="AE25" s="273">
        <v>1990</v>
      </c>
      <c r="AF25" s="274">
        <v>2081</v>
      </c>
      <c r="AG25" s="275">
        <v>4071</v>
      </c>
      <c r="AH25" s="273">
        <v>34.1</v>
      </c>
      <c r="AI25" s="274">
        <v>31.7</v>
      </c>
      <c r="AJ25" s="275">
        <v>32.799999999999997</v>
      </c>
      <c r="AK25" s="273">
        <v>1990</v>
      </c>
      <c r="AL25" s="274">
        <v>2081</v>
      </c>
      <c r="AM25" s="275">
        <v>4071</v>
      </c>
      <c r="AN25" s="273">
        <v>66</v>
      </c>
      <c r="AO25" s="274">
        <v>50</v>
      </c>
      <c r="AP25" s="275">
        <v>58</v>
      </c>
      <c r="AQ25" s="273">
        <v>2356</v>
      </c>
      <c r="AR25" s="274">
        <v>2432</v>
      </c>
      <c r="AS25" s="275">
        <v>4788</v>
      </c>
      <c r="AT25" s="273">
        <v>68</v>
      </c>
      <c r="AU25" s="274">
        <v>54</v>
      </c>
      <c r="AV25" s="275">
        <v>61</v>
      </c>
      <c r="AW25" s="273">
        <v>2356</v>
      </c>
      <c r="AX25" s="274">
        <v>2432</v>
      </c>
      <c r="AY25" s="275">
        <v>4788</v>
      </c>
      <c r="AZ25" s="273">
        <v>33.9</v>
      </c>
      <c r="BA25" s="274">
        <v>31.4</v>
      </c>
      <c r="BB25" s="275">
        <v>32.6</v>
      </c>
      <c r="BC25" s="273">
        <v>2356</v>
      </c>
      <c r="BD25" s="274">
        <v>2432</v>
      </c>
      <c r="BE25" s="275">
        <v>4788</v>
      </c>
    </row>
    <row r="26" spans="1:57" x14ac:dyDescent="0.35">
      <c r="A26" t="s">
        <v>63</v>
      </c>
      <c r="B26" t="s">
        <v>308</v>
      </c>
      <c r="C26" t="s">
        <v>299</v>
      </c>
      <c r="D26" s="273" t="s">
        <v>197</v>
      </c>
      <c r="E26" s="274" t="s">
        <v>197</v>
      </c>
      <c r="F26" s="275">
        <v>35</v>
      </c>
      <c r="G26" s="273">
        <v>5</v>
      </c>
      <c r="H26" s="274">
        <v>12</v>
      </c>
      <c r="I26" s="275">
        <v>17</v>
      </c>
      <c r="J26" s="273" t="s">
        <v>197</v>
      </c>
      <c r="K26" s="274" t="s">
        <v>197</v>
      </c>
      <c r="L26" s="275">
        <v>41</v>
      </c>
      <c r="M26" s="273">
        <v>5</v>
      </c>
      <c r="N26" s="274">
        <v>12</v>
      </c>
      <c r="O26" s="275">
        <v>17</v>
      </c>
      <c r="P26" s="273">
        <v>28.4</v>
      </c>
      <c r="Q26" s="274">
        <v>32.4</v>
      </c>
      <c r="R26" s="275">
        <v>31.2</v>
      </c>
      <c r="S26" s="273">
        <v>5</v>
      </c>
      <c r="T26" s="274">
        <v>12</v>
      </c>
      <c r="U26" s="275">
        <v>17</v>
      </c>
      <c r="V26" s="273" t="s">
        <v>197</v>
      </c>
      <c r="W26" s="274" t="s">
        <v>197</v>
      </c>
      <c r="X26" s="275">
        <v>70</v>
      </c>
      <c r="Y26" s="273">
        <v>175</v>
      </c>
      <c r="Z26" s="274">
        <v>224</v>
      </c>
      <c r="AA26" s="275">
        <v>399</v>
      </c>
      <c r="AB26" s="273" t="s">
        <v>197</v>
      </c>
      <c r="AC26" s="274" t="s">
        <v>197</v>
      </c>
      <c r="AD26" s="275">
        <v>73</v>
      </c>
      <c r="AE26" s="273">
        <v>175</v>
      </c>
      <c r="AF26" s="274">
        <v>224</v>
      </c>
      <c r="AG26" s="275">
        <v>399</v>
      </c>
      <c r="AH26" s="273">
        <v>37.5</v>
      </c>
      <c r="AI26" s="274">
        <v>34.5</v>
      </c>
      <c r="AJ26" s="275">
        <v>35.799999999999997</v>
      </c>
      <c r="AK26" s="273">
        <v>175</v>
      </c>
      <c r="AL26" s="274">
        <v>224</v>
      </c>
      <c r="AM26" s="275">
        <v>399</v>
      </c>
      <c r="AN26" s="273">
        <v>81</v>
      </c>
      <c r="AO26" s="274">
        <v>60</v>
      </c>
      <c r="AP26" s="275">
        <v>69</v>
      </c>
      <c r="AQ26" s="273">
        <v>180</v>
      </c>
      <c r="AR26" s="274">
        <v>236</v>
      </c>
      <c r="AS26" s="275">
        <v>416</v>
      </c>
      <c r="AT26" s="273">
        <v>83</v>
      </c>
      <c r="AU26" s="274">
        <v>64</v>
      </c>
      <c r="AV26" s="275">
        <v>72</v>
      </c>
      <c r="AW26" s="273">
        <v>180</v>
      </c>
      <c r="AX26" s="274">
        <v>236</v>
      </c>
      <c r="AY26" s="275">
        <v>416</v>
      </c>
      <c r="AZ26" s="273">
        <v>37.299999999999997</v>
      </c>
      <c r="BA26" s="274">
        <v>34.4</v>
      </c>
      <c r="BB26" s="275">
        <v>35.6</v>
      </c>
      <c r="BC26" s="273">
        <v>180</v>
      </c>
      <c r="BD26" s="274">
        <v>236</v>
      </c>
      <c r="BE26" s="275">
        <v>416</v>
      </c>
    </row>
    <row r="27" spans="1:57" x14ac:dyDescent="0.35">
      <c r="A27" t="s">
        <v>61</v>
      </c>
      <c r="B27" t="s">
        <v>306</v>
      </c>
      <c r="C27" t="s">
        <v>299</v>
      </c>
      <c r="D27" s="273">
        <v>62</v>
      </c>
      <c r="E27" s="274">
        <v>44</v>
      </c>
      <c r="F27" s="275">
        <v>52</v>
      </c>
      <c r="G27" s="273">
        <v>451</v>
      </c>
      <c r="H27" s="274">
        <v>509</v>
      </c>
      <c r="I27" s="275">
        <v>960</v>
      </c>
      <c r="J27" s="273">
        <v>64</v>
      </c>
      <c r="K27" s="274">
        <v>47</v>
      </c>
      <c r="L27" s="275">
        <v>55</v>
      </c>
      <c r="M27" s="273">
        <v>451</v>
      </c>
      <c r="N27" s="274">
        <v>509</v>
      </c>
      <c r="O27" s="275">
        <v>960</v>
      </c>
      <c r="P27" s="273">
        <v>32.6</v>
      </c>
      <c r="Q27" s="274">
        <v>29.5</v>
      </c>
      <c r="R27" s="275">
        <v>31</v>
      </c>
      <c r="S27" s="273">
        <v>451</v>
      </c>
      <c r="T27" s="274">
        <v>509</v>
      </c>
      <c r="U27" s="275">
        <v>960</v>
      </c>
      <c r="V27" s="273">
        <v>73</v>
      </c>
      <c r="W27" s="274">
        <v>57</v>
      </c>
      <c r="X27" s="275">
        <v>64</v>
      </c>
      <c r="Y27" s="273">
        <v>1420</v>
      </c>
      <c r="Z27" s="274">
        <v>1570</v>
      </c>
      <c r="AA27" s="275">
        <v>2990</v>
      </c>
      <c r="AB27" s="273">
        <v>74</v>
      </c>
      <c r="AC27" s="274">
        <v>59</v>
      </c>
      <c r="AD27" s="275">
        <v>66</v>
      </c>
      <c r="AE27" s="273">
        <v>1420</v>
      </c>
      <c r="AF27" s="274">
        <v>1570</v>
      </c>
      <c r="AG27" s="275">
        <v>2990</v>
      </c>
      <c r="AH27" s="273">
        <v>34.4</v>
      </c>
      <c r="AI27" s="274">
        <v>31.9</v>
      </c>
      <c r="AJ27" s="275">
        <v>33.1</v>
      </c>
      <c r="AK27" s="273">
        <v>1420</v>
      </c>
      <c r="AL27" s="274">
        <v>1570</v>
      </c>
      <c r="AM27" s="275">
        <v>2990</v>
      </c>
      <c r="AN27" s="273">
        <v>70</v>
      </c>
      <c r="AO27" s="274">
        <v>54</v>
      </c>
      <c r="AP27" s="275">
        <v>62</v>
      </c>
      <c r="AQ27" s="273">
        <v>1871</v>
      </c>
      <c r="AR27" s="274">
        <v>2079</v>
      </c>
      <c r="AS27" s="275">
        <v>3950</v>
      </c>
      <c r="AT27" s="273">
        <v>72</v>
      </c>
      <c r="AU27" s="274">
        <v>56</v>
      </c>
      <c r="AV27" s="275">
        <v>64</v>
      </c>
      <c r="AW27" s="273">
        <v>1871</v>
      </c>
      <c r="AX27" s="274">
        <v>2079</v>
      </c>
      <c r="AY27" s="275">
        <v>3950</v>
      </c>
      <c r="AZ27" s="273">
        <v>34</v>
      </c>
      <c r="BA27" s="274">
        <v>31.3</v>
      </c>
      <c r="BB27" s="275">
        <v>32.6</v>
      </c>
      <c r="BC27" s="273">
        <v>1871</v>
      </c>
      <c r="BD27" s="274">
        <v>2079</v>
      </c>
      <c r="BE27" s="275">
        <v>3950</v>
      </c>
    </row>
    <row r="28" spans="1:57" x14ac:dyDescent="0.35">
      <c r="A28" t="s">
        <v>68</v>
      </c>
      <c r="B28" t="s">
        <v>313</v>
      </c>
      <c r="C28" t="s">
        <v>309</v>
      </c>
      <c r="D28" s="273">
        <v>65</v>
      </c>
      <c r="E28" s="274">
        <v>37</v>
      </c>
      <c r="F28" s="275">
        <v>51</v>
      </c>
      <c r="G28" s="273">
        <v>85</v>
      </c>
      <c r="H28" s="274">
        <v>87</v>
      </c>
      <c r="I28" s="275">
        <v>172</v>
      </c>
      <c r="J28" s="273">
        <v>65</v>
      </c>
      <c r="K28" s="274">
        <v>37</v>
      </c>
      <c r="L28" s="275">
        <v>51</v>
      </c>
      <c r="M28" s="273">
        <v>85</v>
      </c>
      <c r="N28" s="274">
        <v>87</v>
      </c>
      <c r="O28" s="275">
        <v>172</v>
      </c>
      <c r="P28" s="273">
        <v>32.5</v>
      </c>
      <c r="Q28" s="274">
        <v>29.1</v>
      </c>
      <c r="R28" s="275">
        <v>30.8</v>
      </c>
      <c r="S28" s="273">
        <v>85</v>
      </c>
      <c r="T28" s="274">
        <v>87</v>
      </c>
      <c r="U28" s="275">
        <v>172</v>
      </c>
      <c r="V28" s="273">
        <v>80</v>
      </c>
      <c r="W28" s="274">
        <v>65</v>
      </c>
      <c r="X28" s="275">
        <v>73</v>
      </c>
      <c r="Y28" s="273">
        <v>893</v>
      </c>
      <c r="Z28" s="274">
        <v>906</v>
      </c>
      <c r="AA28" s="275">
        <v>1799</v>
      </c>
      <c r="AB28" s="273">
        <v>81</v>
      </c>
      <c r="AC28" s="274">
        <v>67</v>
      </c>
      <c r="AD28" s="275">
        <v>74</v>
      </c>
      <c r="AE28" s="273">
        <v>893</v>
      </c>
      <c r="AF28" s="274">
        <v>906</v>
      </c>
      <c r="AG28" s="275">
        <v>1799</v>
      </c>
      <c r="AH28" s="273">
        <v>36.200000000000003</v>
      </c>
      <c r="AI28" s="274">
        <v>34</v>
      </c>
      <c r="AJ28" s="275">
        <v>35.1</v>
      </c>
      <c r="AK28" s="273">
        <v>893</v>
      </c>
      <c r="AL28" s="274">
        <v>906</v>
      </c>
      <c r="AM28" s="275">
        <v>1799</v>
      </c>
      <c r="AN28" s="273">
        <v>79</v>
      </c>
      <c r="AO28" s="274">
        <v>63</v>
      </c>
      <c r="AP28" s="275">
        <v>71</v>
      </c>
      <c r="AQ28" s="273">
        <v>978</v>
      </c>
      <c r="AR28" s="274">
        <v>993</v>
      </c>
      <c r="AS28" s="275">
        <v>1971</v>
      </c>
      <c r="AT28" s="273">
        <v>79</v>
      </c>
      <c r="AU28" s="274">
        <v>64</v>
      </c>
      <c r="AV28" s="275">
        <v>72</v>
      </c>
      <c r="AW28" s="273">
        <v>978</v>
      </c>
      <c r="AX28" s="274">
        <v>993</v>
      </c>
      <c r="AY28" s="275">
        <v>1971</v>
      </c>
      <c r="AZ28" s="273">
        <v>35.799999999999997</v>
      </c>
      <c r="BA28" s="274">
        <v>33.6</v>
      </c>
      <c r="BB28" s="275">
        <v>34.700000000000003</v>
      </c>
      <c r="BC28" s="273">
        <v>978</v>
      </c>
      <c r="BD28" s="274">
        <v>993</v>
      </c>
      <c r="BE28" s="275">
        <v>1971</v>
      </c>
    </row>
    <row r="29" spans="1:57" x14ac:dyDescent="0.35">
      <c r="A29" t="s">
        <v>74</v>
      </c>
      <c r="B29" t="s">
        <v>319</v>
      </c>
      <c r="C29" t="s">
        <v>309</v>
      </c>
      <c r="D29" s="273">
        <v>61</v>
      </c>
      <c r="E29" s="274">
        <v>40</v>
      </c>
      <c r="F29" s="275">
        <v>50</v>
      </c>
      <c r="G29" s="273">
        <v>178</v>
      </c>
      <c r="H29" s="274">
        <v>193</v>
      </c>
      <c r="I29" s="275">
        <v>371</v>
      </c>
      <c r="J29" s="273">
        <v>64</v>
      </c>
      <c r="K29" s="274">
        <v>45</v>
      </c>
      <c r="L29" s="275">
        <v>54</v>
      </c>
      <c r="M29" s="273">
        <v>178</v>
      </c>
      <c r="N29" s="274">
        <v>193</v>
      </c>
      <c r="O29" s="275">
        <v>371</v>
      </c>
      <c r="P29" s="273">
        <v>32.700000000000003</v>
      </c>
      <c r="Q29" s="274">
        <v>29.3</v>
      </c>
      <c r="R29" s="275">
        <v>31</v>
      </c>
      <c r="S29" s="273">
        <v>178</v>
      </c>
      <c r="T29" s="274">
        <v>193</v>
      </c>
      <c r="U29" s="275">
        <v>371</v>
      </c>
      <c r="V29" s="273">
        <v>79</v>
      </c>
      <c r="W29" s="274">
        <v>60</v>
      </c>
      <c r="X29" s="275">
        <v>70</v>
      </c>
      <c r="Y29" s="273">
        <v>991</v>
      </c>
      <c r="Z29" s="274">
        <v>989</v>
      </c>
      <c r="AA29" s="275">
        <v>1980</v>
      </c>
      <c r="AB29" s="273">
        <v>80</v>
      </c>
      <c r="AC29" s="274">
        <v>64</v>
      </c>
      <c r="AD29" s="275">
        <v>72</v>
      </c>
      <c r="AE29" s="273">
        <v>991</v>
      </c>
      <c r="AF29" s="274">
        <v>989</v>
      </c>
      <c r="AG29" s="275">
        <v>1980</v>
      </c>
      <c r="AH29" s="273">
        <v>35.799999999999997</v>
      </c>
      <c r="AI29" s="274">
        <v>32.9</v>
      </c>
      <c r="AJ29" s="275">
        <v>34.4</v>
      </c>
      <c r="AK29" s="273">
        <v>991</v>
      </c>
      <c r="AL29" s="274">
        <v>989</v>
      </c>
      <c r="AM29" s="275">
        <v>1980</v>
      </c>
      <c r="AN29" s="273">
        <v>76</v>
      </c>
      <c r="AO29" s="274">
        <v>57</v>
      </c>
      <c r="AP29" s="275">
        <v>67</v>
      </c>
      <c r="AQ29" s="273">
        <v>1169</v>
      </c>
      <c r="AR29" s="274">
        <v>1182</v>
      </c>
      <c r="AS29" s="275">
        <v>2351</v>
      </c>
      <c r="AT29" s="273">
        <v>78</v>
      </c>
      <c r="AU29" s="274">
        <v>61</v>
      </c>
      <c r="AV29" s="275">
        <v>69</v>
      </c>
      <c r="AW29" s="273">
        <v>1169</v>
      </c>
      <c r="AX29" s="274">
        <v>1182</v>
      </c>
      <c r="AY29" s="275">
        <v>2351</v>
      </c>
      <c r="AZ29" s="273">
        <v>35.4</v>
      </c>
      <c r="BA29" s="274">
        <v>32.299999999999997</v>
      </c>
      <c r="BB29" s="275">
        <v>33.799999999999997</v>
      </c>
      <c r="BC29" s="273">
        <v>1169</v>
      </c>
      <c r="BD29" s="274">
        <v>1182</v>
      </c>
      <c r="BE29" s="275">
        <v>2351</v>
      </c>
    </row>
    <row r="30" spans="1:57" x14ac:dyDescent="0.35">
      <c r="A30" t="s">
        <v>73</v>
      </c>
      <c r="B30" t="s">
        <v>318</v>
      </c>
      <c r="C30" t="s">
        <v>309</v>
      </c>
      <c r="D30" s="273">
        <v>64</v>
      </c>
      <c r="E30" s="274">
        <v>43</v>
      </c>
      <c r="F30" s="275">
        <v>54</v>
      </c>
      <c r="G30" s="273">
        <v>393</v>
      </c>
      <c r="H30" s="274">
        <v>403</v>
      </c>
      <c r="I30" s="275">
        <v>796</v>
      </c>
      <c r="J30" s="273">
        <v>66</v>
      </c>
      <c r="K30" s="274">
        <v>47</v>
      </c>
      <c r="L30" s="275">
        <v>56</v>
      </c>
      <c r="M30" s="273">
        <v>393</v>
      </c>
      <c r="N30" s="274">
        <v>403</v>
      </c>
      <c r="O30" s="275">
        <v>796</v>
      </c>
      <c r="P30" s="273">
        <v>33</v>
      </c>
      <c r="Q30" s="274">
        <v>29.9</v>
      </c>
      <c r="R30" s="275">
        <v>31.4</v>
      </c>
      <c r="S30" s="273">
        <v>393</v>
      </c>
      <c r="T30" s="274">
        <v>403</v>
      </c>
      <c r="U30" s="275">
        <v>796</v>
      </c>
      <c r="V30" s="273">
        <v>72</v>
      </c>
      <c r="W30" s="274">
        <v>55</v>
      </c>
      <c r="X30" s="275">
        <v>64</v>
      </c>
      <c r="Y30" s="273">
        <v>1348</v>
      </c>
      <c r="Z30" s="274">
        <v>1303</v>
      </c>
      <c r="AA30" s="275">
        <v>2651</v>
      </c>
      <c r="AB30" s="273">
        <v>76</v>
      </c>
      <c r="AC30" s="274">
        <v>59</v>
      </c>
      <c r="AD30" s="275">
        <v>68</v>
      </c>
      <c r="AE30" s="273">
        <v>1348</v>
      </c>
      <c r="AF30" s="274">
        <v>1303</v>
      </c>
      <c r="AG30" s="275">
        <v>2651</v>
      </c>
      <c r="AH30" s="273">
        <v>35.5</v>
      </c>
      <c r="AI30" s="274">
        <v>32</v>
      </c>
      <c r="AJ30" s="275">
        <v>33.799999999999997</v>
      </c>
      <c r="AK30" s="273">
        <v>1348</v>
      </c>
      <c r="AL30" s="274">
        <v>1303</v>
      </c>
      <c r="AM30" s="275">
        <v>2651</v>
      </c>
      <c r="AN30" s="273">
        <v>70</v>
      </c>
      <c r="AO30" s="274">
        <v>52</v>
      </c>
      <c r="AP30" s="275">
        <v>61</v>
      </c>
      <c r="AQ30" s="273">
        <v>1741</v>
      </c>
      <c r="AR30" s="274">
        <v>1706</v>
      </c>
      <c r="AS30" s="275">
        <v>3447</v>
      </c>
      <c r="AT30" s="273">
        <v>74</v>
      </c>
      <c r="AU30" s="274">
        <v>56</v>
      </c>
      <c r="AV30" s="275">
        <v>65</v>
      </c>
      <c r="AW30" s="273">
        <v>1741</v>
      </c>
      <c r="AX30" s="274">
        <v>1706</v>
      </c>
      <c r="AY30" s="275">
        <v>3447</v>
      </c>
      <c r="AZ30" s="273">
        <v>34.9</v>
      </c>
      <c r="BA30" s="274">
        <v>31.5</v>
      </c>
      <c r="BB30" s="275">
        <v>33.200000000000003</v>
      </c>
      <c r="BC30" s="273">
        <v>1741</v>
      </c>
      <c r="BD30" s="274">
        <v>1706</v>
      </c>
      <c r="BE30" s="275">
        <v>3447</v>
      </c>
    </row>
    <row r="31" spans="1:57" x14ac:dyDescent="0.35">
      <c r="A31" t="s">
        <v>148</v>
      </c>
      <c r="B31" t="s">
        <v>393</v>
      </c>
      <c r="C31" t="s">
        <v>392</v>
      </c>
      <c r="D31" s="273">
        <v>44</v>
      </c>
      <c r="E31" s="274">
        <v>32</v>
      </c>
      <c r="F31" s="275">
        <v>38</v>
      </c>
      <c r="G31" s="273">
        <v>86</v>
      </c>
      <c r="H31" s="274">
        <v>92</v>
      </c>
      <c r="I31" s="275">
        <v>178</v>
      </c>
      <c r="J31" s="273">
        <v>48</v>
      </c>
      <c r="K31" s="274">
        <v>35</v>
      </c>
      <c r="L31" s="275">
        <v>41</v>
      </c>
      <c r="M31" s="273">
        <v>86</v>
      </c>
      <c r="N31" s="274">
        <v>92</v>
      </c>
      <c r="O31" s="275">
        <v>178</v>
      </c>
      <c r="P31" s="273">
        <v>31.9</v>
      </c>
      <c r="Q31" s="274">
        <v>28.9</v>
      </c>
      <c r="R31" s="275">
        <v>30.4</v>
      </c>
      <c r="S31" s="273">
        <v>86</v>
      </c>
      <c r="T31" s="274">
        <v>92</v>
      </c>
      <c r="U31" s="275">
        <v>178</v>
      </c>
      <c r="V31" s="273">
        <v>79</v>
      </c>
      <c r="W31" s="274">
        <v>63</v>
      </c>
      <c r="X31" s="275">
        <v>71</v>
      </c>
      <c r="Y31" s="273">
        <v>839</v>
      </c>
      <c r="Z31" s="274">
        <v>927</v>
      </c>
      <c r="AA31" s="275">
        <v>1766</v>
      </c>
      <c r="AB31" s="273">
        <v>80</v>
      </c>
      <c r="AC31" s="274">
        <v>65</v>
      </c>
      <c r="AD31" s="275">
        <v>72</v>
      </c>
      <c r="AE31" s="273">
        <v>839</v>
      </c>
      <c r="AF31" s="274">
        <v>927</v>
      </c>
      <c r="AG31" s="275">
        <v>1766</v>
      </c>
      <c r="AH31" s="273">
        <v>35.6</v>
      </c>
      <c r="AI31" s="274">
        <v>33.799999999999997</v>
      </c>
      <c r="AJ31" s="275">
        <v>34.6</v>
      </c>
      <c r="AK31" s="273">
        <v>839</v>
      </c>
      <c r="AL31" s="274">
        <v>927</v>
      </c>
      <c r="AM31" s="275">
        <v>1766</v>
      </c>
      <c r="AN31" s="273">
        <v>76</v>
      </c>
      <c r="AO31" s="274">
        <v>60</v>
      </c>
      <c r="AP31" s="275">
        <v>68</v>
      </c>
      <c r="AQ31" s="273">
        <v>925</v>
      </c>
      <c r="AR31" s="274">
        <v>1019</v>
      </c>
      <c r="AS31" s="275">
        <v>1944</v>
      </c>
      <c r="AT31" s="273">
        <v>77</v>
      </c>
      <c r="AU31" s="274">
        <v>62</v>
      </c>
      <c r="AV31" s="275">
        <v>69</v>
      </c>
      <c r="AW31" s="273">
        <v>925</v>
      </c>
      <c r="AX31" s="274">
        <v>1019</v>
      </c>
      <c r="AY31" s="275">
        <v>1944</v>
      </c>
      <c r="AZ31" s="273">
        <v>35.200000000000003</v>
      </c>
      <c r="BA31" s="274">
        <v>33.4</v>
      </c>
      <c r="BB31" s="275">
        <v>34.200000000000003</v>
      </c>
      <c r="BC31" s="273">
        <v>925</v>
      </c>
      <c r="BD31" s="274">
        <v>1019</v>
      </c>
      <c r="BE31" s="275">
        <v>1944</v>
      </c>
    </row>
    <row r="32" spans="1:57" x14ac:dyDescent="0.35">
      <c r="A32" t="s">
        <v>150</v>
      </c>
      <c r="B32" t="s">
        <v>182</v>
      </c>
      <c r="C32" t="s">
        <v>392</v>
      </c>
      <c r="D32" s="273">
        <v>60</v>
      </c>
      <c r="E32" s="274">
        <v>41</v>
      </c>
      <c r="F32" s="275">
        <v>51</v>
      </c>
      <c r="G32" s="273">
        <v>511</v>
      </c>
      <c r="H32" s="274">
        <v>476</v>
      </c>
      <c r="I32" s="275">
        <v>987</v>
      </c>
      <c r="J32" s="273">
        <v>62</v>
      </c>
      <c r="K32" s="274">
        <v>43</v>
      </c>
      <c r="L32" s="275">
        <v>53</v>
      </c>
      <c r="M32" s="273">
        <v>511</v>
      </c>
      <c r="N32" s="274">
        <v>476</v>
      </c>
      <c r="O32" s="275">
        <v>987</v>
      </c>
      <c r="P32" s="273">
        <v>32.4</v>
      </c>
      <c r="Q32" s="274">
        <v>29.6</v>
      </c>
      <c r="R32" s="275">
        <v>31.1</v>
      </c>
      <c r="S32" s="273">
        <v>511</v>
      </c>
      <c r="T32" s="274">
        <v>476</v>
      </c>
      <c r="U32" s="275">
        <v>987</v>
      </c>
      <c r="V32" s="273">
        <v>76</v>
      </c>
      <c r="W32" s="274">
        <v>60</v>
      </c>
      <c r="X32" s="275">
        <v>68</v>
      </c>
      <c r="Y32" s="273">
        <v>2185</v>
      </c>
      <c r="Z32" s="274">
        <v>2344</v>
      </c>
      <c r="AA32" s="275">
        <v>4529</v>
      </c>
      <c r="AB32" s="273">
        <v>77</v>
      </c>
      <c r="AC32" s="274">
        <v>62</v>
      </c>
      <c r="AD32" s="275">
        <v>69</v>
      </c>
      <c r="AE32" s="273">
        <v>2185</v>
      </c>
      <c r="AF32" s="274">
        <v>2344</v>
      </c>
      <c r="AG32" s="275">
        <v>4529</v>
      </c>
      <c r="AH32" s="273">
        <v>35.9</v>
      </c>
      <c r="AI32" s="274">
        <v>33.6</v>
      </c>
      <c r="AJ32" s="275">
        <v>34.700000000000003</v>
      </c>
      <c r="AK32" s="273">
        <v>2185</v>
      </c>
      <c r="AL32" s="274">
        <v>2344</v>
      </c>
      <c r="AM32" s="275">
        <v>4529</v>
      </c>
      <c r="AN32" s="273">
        <v>73</v>
      </c>
      <c r="AO32" s="274">
        <v>57</v>
      </c>
      <c r="AP32" s="275">
        <v>65</v>
      </c>
      <c r="AQ32" s="273">
        <v>2696</v>
      </c>
      <c r="AR32" s="274">
        <v>2820</v>
      </c>
      <c r="AS32" s="275">
        <v>5516</v>
      </c>
      <c r="AT32" s="273">
        <v>74</v>
      </c>
      <c r="AU32" s="274">
        <v>59</v>
      </c>
      <c r="AV32" s="275">
        <v>66</v>
      </c>
      <c r="AW32" s="273">
        <v>2696</v>
      </c>
      <c r="AX32" s="274">
        <v>2820</v>
      </c>
      <c r="AY32" s="275">
        <v>5516</v>
      </c>
      <c r="AZ32" s="273">
        <v>35.200000000000003</v>
      </c>
      <c r="BA32" s="274">
        <v>33</v>
      </c>
      <c r="BB32" s="275">
        <v>34.1</v>
      </c>
      <c r="BC32" s="273">
        <v>2696</v>
      </c>
      <c r="BD32" s="274">
        <v>2820</v>
      </c>
      <c r="BE32" s="275">
        <v>5516</v>
      </c>
    </row>
    <row r="33" spans="1:57" x14ac:dyDescent="0.35">
      <c r="A33" t="s">
        <v>156</v>
      </c>
      <c r="B33" t="s">
        <v>400</v>
      </c>
      <c r="C33" t="s">
        <v>392</v>
      </c>
      <c r="D33" s="273">
        <v>56</v>
      </c>
      <c r="E33" s="274">
        <v>42</v>
      </c>
      <c r="F33" s="275">
        <v>49</v>
      </c>
      <c r="G33" s="273">
        <v>105</v>
      </c>
      <c r="H33" s="274">
        <v>101</v>
      </c>
      <c r="I33" s="275">
        <v>206</v>
      </c>
      <c r="J33" s="273">
        <v>59</v>
      </c>
      <c r="K33" s="274">
        <v>43</v>
      </c>
      <c r="L33" s="275">
        <v>51</v>
      </c>
      <c r="M33" s="273">
        <v>105</v>
      </c>
      <c r="N33" s="274">
        <v>101</v>
      </c>
      <c r="O33" s="275">
        <v>206</v>
      </c>
      <c r="P33" s="273">
        <v>32.700000000000003</v>
      </c>
      <c r="Q33" s="274">
        <v>30.8</v>
      </c>
      <c r="R33" s="275">
        <v>31.8</v>
      </c>
      <c r="S33" s="273">
        <v>105</v>
      </c>
      <c r="T33" s="274">
        <v>101</v>
      </c>
      <c r="U33" s="275">
        <v>206</v>
      </c>
      <c r="V33" s="273">
        <v>83</v>
      </c>
      <c r="W33" s="274">
        <v>68</v>
      </c>
      <c r="X33" s="275">
        <v>75</v>
      </c>
      <c r="Y33" s="273">
        <v>1125</v>
      </c>
      <c r="Z33" s="274">
        <v>1201</v>
      </c>
      <c r="AA33" s="275">
        <v>2326</v>
      </c>
      <c r="AB33" s="273">
        <v>84</v>
      </c>
      <c r="AC33" s="274">
        <v>69</v>
      </c>
      <c r="AD33" s="275">
        <v>76</v>
      </c>
      <c r="AE33" s="273">
        <v>1125</v>
      </c>
      <c r="AF33" s="274">
        <v>1201</v>
      </c>
      <c r="AG33" s="275">
        <v>2326</v>
      </c>
      <c r="AH33" s="273">
        <v>36.9</v>
      </c>
      <c r="AI33" s="274">
        <v>34.9</v>
      </c>
      <c r="AJ33" s="275">
        <v>35.9</v>
      </c>
      <c r="AK33" s="273">
        <v>1125</v>
      </c>
      <c r="AL33" s="274">
        <v>1201</v>
      </c>
      <c r="AM33" s="275">
        <v>2326</v>
      </c>
      <c r="AN33" s="273">
        <v>80</v>
      </c>
      <c r="AO33" s="274">
        <v>66</v>
      </c>
      <c r="AP33" s="275">
        <v>73</v>
      </c>
      <c r="AQ33" s="273">
        <v>1230</v>
      </c>
      <c r="AR33" s="274">
        <v>1302</v>
      </c>
      <c r="AS33" s="275">
        <v>2532</v>
      </c>
      <c r="AT33" s="273">
        <v>81</v>
      </c>
      <c r="AU33" s="274">
        <v>67</v>
      </c>
      <c r="AV33" s="275">
        <v>74</v>
      </c>
      <c r="AW33" s="273">
        <v>1230</v>
      </c>
      <c r="AX33" s="274">
        <v>1302</v>
      </c>
      <c r="AY33" s="275">
        <v>2532</v>
      </c>
      <c r="AZ33" s="273">
        <v>36.6</v>
      </c>
      <c r="BA33" s="274">
        <v>34.5</v>
      </c>
      <c r="BB33" s="275">
        <v>35.5</v>
      </c>
      <c r="BC33" s="273">
        <v>1230</v>
      </c>
      <c r="BD33" s="274">
        <v>1302</v>
      </c>
      <c r="BE33" s="275">
        <v>2532</v>
      </c>
    </row>
    <row r="34" spans="1:57" x14ac:dyDescent="0.35">
      <c r="A34" t="s">
        <v>160</v>
      </c>
      <c r="B34" t="s">
        <v>404</v>
      </c>
      <c r="C34" t="s">
        <v>392</v>
      </c>
      <c r="D34" s="273">
        <v>58</v>
      </c>
      <c r="E34" s="274">
        <v>45</v>
      </c>
      <c r="F34" s="275">
        <v>51</v>
      </c>
      <c r="G34" s="273">
        <v>132</v>
      </c>
      <c r="H34" s="274">
        <v>141</v>
      </c>
      <c r="I34" s="275">
        <v>273</v>
      </c>
      <c r="J34" s="273">
        <v>61</v>
      </c>
      <c r="K34" s="274">
        <v>48</v>
      </c>
      <c r="L34" s="275">
        <v>54</v>
      </c>
      <c r="M34" s="273">
        <v>132</v>
      </c>
      <c r="N34" s="274">
        <v>141</v>
      </c>
      <c r="O34" s="275">
        <v>273</v>
      </c>
      <c r="P34" s="273">
        <v>33.200000000000003</v>
      </c>
      <c r="Q34" s="274">
        <v>29.9</v>
      </c>
      <c r="R34" s="275">
        <v>31.5</v>
      </c>
      <c r="S34" s="273">
        <v>132</v>
      </c>
      <c r="T34" s="274">
        <v>141</v>
      </c>
      <c r="U34" s="275">
        <v>273</v>
      </c>
      <c r="V34" s="273">
        <v>84</v>
      </c>
      <c r="W34" s="274">
        <v>70</v>
      </c>
      <c r="X34" s="275">
        <v>77</v>
      </c>
      <c r="Y34" s="273">
        <v>1578</v>
      </c>
      <c r="Z34" s="274">
        <v>1585</v>
      </c>
      <c r="AA34" s="275">
        <v>3163</v>
      </c>
      <c r="AB34" s="273">
        <v>85</v>
      </c>
      <c r="AC34" s="274">
        <v>72</v>
      </c>
      <c r="AD34" s="275">
        <v>78</v>
      </c>
      <c r="AE34" s="273">
        <v>1578</v>
      </c>
      <c r="AF34" s="274">
        <v>1585</v>
      </c>
      <c r="AG34" s="275">
        <v>3163</v>
      </c>
      <c r="AH34" s="273">
        <v>37.299999999999997</v>
      </c>
      <c r="AI34" s="274">
        <v>34.700000000000003</v>
      </c>
      <c r="AJ34" s="275">
        <v>36</v>
      </c>
      <c r="AK34" s="273">
        <v>1578</v>
      </c>
      <c r="AL34" s="274">
        <v>1585</v>
      </c>
      <c r="AM34" s="275">
        <v>3163</v>
      </c>
      <c r="AN34" s="273">
        <v>82</v>
      </c>
      <c r="AO34" s="274">
        <v>68</v>
      </c>
      <c r="AP34" s="275">
        <v>75</v>
      </c>
      <c r="AQ34" s="273">
        <v>1710</v>
      </c>
      <c r="AR34" s="274">
        <v>1726</v>
      </c>
      <c r="AS34" s="275">
        <v>3436</v>
      </c>
      <c r="AT34" s="273">
        <v>83</v>
      </c>
      <c r="AU34" s="274">
        <v>70</v>
      </c>
      <c r="AV34" s="275">
        <v>76</v>
      </c>
      <c r="AW34" s="273">
        <v>1710</v>
      </c>
      <c r="AX34" s="274">
        <v>1726</v>
      </c>
      <c r="AY34" s="275">
        <v>3436</v>
      </c>
      <c r="AZ34" s="273">
        <v>37</v>
      </c>
      <c r="BA34" s="274">
        <v>34.299999999999997</v>
      </c>
      <c r="BB34" s="275">
        <v>35.6</v>
      </c>
      <c r="BC34" s="273">
        <v>1710</v>
      </c>
      <c r="BD34" s="274">
        <v>1726</v>
      </c>
      <c r="BE34" s="275">
        <v>3436</v>
      </c>
    </row>
    <row r="35" spans="1:57" x14ac:dyDescent="0.35">
      <c r="A35" t="s">
        <v>157</v>
      </c>
      <c r="B35" t="s">
        <v>401</v>
      </c>
      <c r="C35" t="s">
        <v>392</v>
      </c>
      <c r="D35" s="273">
        <v>56</v>
      </c>
      <c r="E35" s="274">
        <v>42</v>
      </c>
      <c r="F35" s="275">
        <v>49</v>
      </c>
      <c r="G35" s="273">
        <v>296</v>
      </c>
      <c r="H35" s="274">
        <v>306</v>
      </c>
      <c r="I35" s="275">
        <v>602</v>
      </c>
      <c r="J35" s="273">
        <v>57</v>
      </c>
      <c r="K35" s="274">
        <v>44</v>
      </c>
      <c r="L35" s="275">
        <v>50</v>
      </c>
      <c r="M35" s="273">
        <v>296</v>
      </c>
      <c r="N35" s="274">
        <v>306</v>
      </c>
      <c r="O35" s="275">
        <v>602</v>
      </c>
      <c r="P35" s="273">
        <v>31.1</v>
      </c>
      <c r="Q35" s="274">
        <v>29.3</v>
      </c>
      <c r="R35" s="275">
        <v>30.2</v>
      </c>
      <c r="S35" s="273">
        <v>296</v>
      </c>
      <c r="T35" s="274">
        <v>306</v>
      </c>
      <c r="U35" s="275">
        <v>602</v>
      </c>
      <c r="V35" s="273">
        <v>75</v>
      </c>
      <c r="W35" s="274">
        <v>58</v>
      </c>
      <c r="X35" s="275">
        <v>66</v>
      </c>
      <c r="Y35" s="273">
        <v>1235</v>
      </c>
      <c r="Z35" s="274">
        <v>1304</v>
      </c>
      <c r="AA35" s="275">
        <v>2539</v>
      </c>
      <c r="AB35" s="273">
        <v>75</v>
      </c>
      <c r="AC35" s="274">
        <v>60</v>
      </c>
      <c r="AD35" s="275">
        <v>67</v>
      </c>
      <c r="AE35" s="273">
        <v>1235</v>
      </c>
      <c r="AF35" s="274">
        <v>1304</v>
      </c>
      <c r="AG35" s="275">
        <v>2539</v>
      </c>
      <c r="AH35" s="273">
        <v>34.4</v>
      </c>
      <c r="AI35" s="274">
        <v>32.1</v>
      </c>
      <c r="AJ35" s="275">
        <v>33.299999999999997</v>
      </c>
      <c r="AK35" s="273">
        <v>1235</v>
      </c>
      <c r="AL35" s="274">
        <v>1304</v>
      </c>
      <c r="AM35" s="275">
        <v>2539</v>
      </c>
      <c r="AN35" s="273">
        <v>71</v>
      </c>
      <c r="AO35" s="274">
        <v>55</v>
      </c>
      <c r="AP35" s="275">
        <v>63</v>
      </c>
      <c r="AQ35" s="273">
        <v>1531</v>
      </c>
      <c r="AR35" s="274">
        <v>1610</v>
      </c>
      <c r="AS35" s="275">
        <v>3141</v>
      </c>
      <c r="AT35" s="273">
        <v>72</v>
      </c>
      <c r="AU35" s="274">
        <v>57</v>
      </c>
      <c r="AV35" s="275">
        <v>64</v>
      </c>
      <c r="AW35" s="273">
        <v>1531</v>
      </c>
      <c r="AX35" s="274">
        <v>1610</v>
      </c>
      <c r="AY35" s="275">
        <v>3141</v>
      </c>
      <c r="AZ35" s="273">
        <v>33.799999999999997</v>
      </c>
      <c r="BA35" s="274">
        <v>31.6</v>
      </c>
      <c r="BB35" s="275">
        <v>32.700000000000003</v>
      </c>
      <c r="BC35" s="273">
        <v>1531</v>
      </c>
      <c r="BD35" s="274">
        <v>1610</v>
      </c>
      <c r="BE35" s="275">
        <v>3141</v>
      </c>
    </row>
    <row r="36" spans="1:57" x14ac:dyDescent="0.35">
      <c r="A36" t="s">
        <v>162</v>
      </c>
      <c r="B36" t="s">
        <v>406</v>
      </c>
      <c r="C36" t="s">
        <v>392</v>
      </c>
      <c r="D36" s="273">
        <v>64</v>
      </c>
      <c r="E36" s="274">
        <v>46</v>
      </c>
      <c r="F36" s="275">
        <v>55</v>
      </c>
      <c r="G36" s="273">
        <v>151</v>
      </c>
      <c r="H36" s="274">
        <v>162</v>
      </c>
      <c r="I36" s="275">
        <v>313</v>
      </c>
      <c r="J36" s="273">
        <v>66</v>
      </c>
      <c r="K36" s="274">
        <v>48</v>
      </c>
      <c r="L36" s="275">
        <v>57</v>
      </c>
      <c r="M36" s="273">
        <v>151</v>
      </c>
      <c r="N36" s="274">
        <v>162</v>
      </c>
      <c r="O36" s="275">
        <v>313</v>
      </c>
      <c r="P36" s="273">
        <v>33.700000000000003</v>
      </c>
      <c r="Q36" s="274">
        <v>29.7</v>
      </c>
      <c r="R36" s="275">
        <v>31.6</v>
      </c>
      <c r="S36" s="273">
        <v>151</v>
      </c>
      <c r="T36" s="274">
        <v>162</v>
      </c>
      <c r="U36" s="275">
        <v>313</v>
      </c>
      <c r="V36" s="273">
        <v>79</v>
      </c>
      <c r="W36" s="274">
        <v>65</v>
      </c>
      <c r="X36" s="275">
        <v>72</v>
      </c>
      <c r="Y36" s="273">
        <v>536</v>
      </c>
      <c r="Z36" s="274">
        <v>605</v>
      </c>
      <c r="AA36" s="275">
        <v>1141</v>
      </c>
      <c r="AB36" s="273">
        <v>80</v>
      </c>
      <c r="AC36" s="274">
        <v>70</v>
      </c>
      <c r="AD36" s="275">
        <v>74</v>
      </c>
      <c r="AE36" s="273">
        <v>536</v>
      </c>
      <c r="AF36" s="274">
        <v>605</v>
      </c>
      <c r="AG36" s="275">
        <v>1141</v>
      </c>
      <c r="AH36" s="273">
        <v>35.5</v>
      </c>
      <c r="AI36" s="274">
        <v>33.4</v>
      </c>
      <c r="AJ36" s="275">
        <v>34.4</v>
      </c>
      <c r="AK36" s="273">
        <v>536</v>
      </c>
      <c r="AL36" s="274">
        <v>605</v>
      </c>
      <c r="AM36" s="275">
        <v>1141</v>
      </c>
      <c r="AN36" s="273">
        <v>76</v>
      </c>
      <c r="AO36" s="274">
        <v>61</v>
      </c>
      <c r="AP36" s="275">
        <v>68</v>
      </c>
      <c r="AQ36" s="273">
        <v>687</v>
      </c>
      <c r="AR36" s="274">
        <v>767</v>
      </c>
      <c r="AS36" s="275">
        <v>1454</v>
      </c>
      <c r="AT36" s="273">
        <v>77</v>
      </c>
      <c r="AU36" s="274">
        <v>65</v>
      </c>
      <c r="AV36" s="275">
        <v>71</v>
      </c>
      <c r="AW36" s="273">
        <v>687</v>
      </c>
      <c r="AX36" s="274">
        <v>767</v>
      </c>
      <c r="AY36" s="275">
        <v>1454</v>
      </c>
      <c r="AZ36" s="273">
        <v>35.1</v>
      </c>
      <c r="BA36" s="274">
        <v>32.6</v>
      </c>
      <c r="BB36" s="275">
        <v>33.799999999999997</v>
      </c>
      <c r="BC36" s="273">
        <v>687</v>
      </c>
      <c r="BD36" s="274">
        <v>767</v>
      </c>
      <c r="BE36" s="275">
        <v>1454</v>
      </c>
    </row>
    <row r="37" spans="1:57" x14ac:dyDescent="0.35">
      <c r="A37" t="s">
        <v>149</v>
      </c>
      <c r="B37" t="s">
        <v>394</v>
      </c>
      <c r="C37" t="s">
        <v>392</v>
      </c>
      <c r="D37" s="273">
        <v>60</v>
      </c>
      <c r="E37" s="274">
        <v>41</v>
      </c>
      <c r="F37" s="275">
        <v>50</v>
      </c>
      <c r="G37" s="273">
        <v>102</v>
      </c>
      <c r="H37" s="274">
        <v>128</v>
      </c>
      <c r="I37" s="275">
        <v>230</v>
      </c>
      <c r="J37" s="273">
        <v>61</v>
      </c>
      <c r="K37" s="274">
        <v>41</v>
      </c>
      <c r="L37" s="275">
        <v>50</v>
      </c>
      <c r="M37" s="273">
        <v>102</v>
      </c>
      <c r="N37" s="274">
        <v>128</v>
      </c>
      <c r="O37" s="275">
        <v>230</v>
      </c>
      <c r="P37" s="273">
        <v>35.6</v>
      </c>
      <c r="Q37" s="274">
        <v>31.8</v>
      </c>
      <c r="R37" s="275">
        <v>33.5</v>
      </c>
      <c r="S37" s="273">
        <v>102</v>
      </c>
      <c r="T37" s="274">
        <v>128</v>
      </c>
      <c r="U37" s="275">
        <v>230</v>
      </c>
      <c r="V37" s="273">
        <v>79</v>
      </c>
      <c r="W37" s="274">
        <v>66</v>
      </c>
      <c r="X37" s="275">
        <v>73</v>
      </c>
      <c r="Y37" s="273">
        <v>910</v>
      </c>
      <c r="Z37" s="274">
        <v>931</v>
      </c>
      <c r="AA37" s="275">
        <v>1841</v>
      </c>
      <c r="AB37" s="273">
        <v>81</v>
      </c>
      <c r="AC37" s="274">
        <v>68</v>
      </c>
      <c r="AD37" s="275">
        <v>75</v>
      </c>
      <c r="AE37" s="273">
        <v>910</v>
      </c>
      <c r="AF37" s="274">
        <v>931</v>
      </c>
      <c r="AG37" s="275">
        <v>1841</v>
      </c>
      <c r="AH37" s="273">
        <v>38.299999999999997</v>
      </c>
      <c r="AI37" s="274">
        <v>35.6</v>
      </c>
      <c r="AJ37" s="275">
        <v>37</v>
      </c>
      <c r="AK37" s="273">
        <v>910</v>
      </c>
      <c r="AL37" s="274">
        <v>931</v>
      </c>
      <c r="AM37" s="275">
        <v>1841</v>
      </c>
      <c r="AN37" s="273">
        <v>77</v>
      </c>
      <c r="AO37" s="274">
        <v>63</v>
      </c>
      <c r="AP37" s="275">
        <v>70</v>
      </c>
      <c r="AQ37" s="273">
        <v>1012</v>
      </c>
      <c r="AR37" s="274">
        <v>1059</v>
      </c>
      <c r="AS37" s="275">
        <v>2071</v>
      </c>
      <c r="AT37" s="273">
        <v>79</v>
      </c>
      <c r="AU37" s="274">
        <v>65</v>
      </c>
      <c r="AV37" s="275">
        <v>72</v>
      </c>
      <c r="AW37" s="273">
        <v>1012</v>
      </c>
      <c r="AX37" s="274">
        <v>1059</v>
      </c>
      <c r="AY37" s="275">
        <v>2071</v>
      </c>
      <c r="AZ37" s="273">
        <v>38.1</v>
      </c>
      <c r="BA37" s="274">
        <v>35.200000000000003</v>
      </c>
      <c r="BB37" s="275">
        <v>36.6</v>
      </c>
      <c r="BC37" s="273">
        <v>1012</v>
      </c>
      <c r="BD37" s="274">
        <v>1059</v>
      </c>
      <c r="BE37" s="275">
        <v>2071</v>
      </c>
    </row>
    <row r="38" spans="1:57" x14ac:dyDescent="0.35">
      <c r="A38" t="s">
        <v>158</v>
      </c>
      <c r="B38" t="s">
        <v>402</v>
      </c>
      <c r="C38" t="s">
        <v>392</v>
      </c>
      <c r="D38" s="273">
        <v>67</v>
      </c>
      <c r="E38" s="274">
        <v>42</v>
      </c>
      <c r="F38" s="275">
        <v>55</v>
      </c>
      <c r="G38" s="273">
        <v>110</v>
      </c>
      <c r="H38" s="274">
        <v>109</v>
      </c>
      <c r="I38" s="275">
        <v>219</v>
      </c>
      <c r="J38" s="273">
        <v>68</v>
      </c>
      <c r="K38" s="274">
        <v>46</v>
      </c>
      <c r="L38" s="275">
        <v>57</v>
      </c>
      <c r="M38" s="273">
        <v>110</v>
      </c>
      <c r="N38" s="274">
        <v>109</v>
      </c>
      <c r="O38" s="275">
        <v>219</v>
      </c>
      <c r="P38" s="273">
        <v>34.200000000000003</v>
      </c>
      <c r="Q38" s="274">
        <v>31.4</v>
      </c>
      <c r="R38" s="275">
        <v>32.799999999999997</v>
      </c>
      <c r="S38" s="273">
        <v>110</v>
      </c>
      <c r="T38" s="274">
        <v>109</v>
      </c>
      <c r="U38" s="275">
        <v>219</v>
      </c>
      <c r="V38" s="273">
        <v>82</v>
      </c>
      <c r="W38" s="274">
        <v>66</v>
      </c>
      <c r="X38" s="275">
        <v>74</v>
      </c>
      <c r="Y38" s="273">
        <v>674</v>
      </c>
      <c r="Z38" s="274">
        <v>781</v>
      </c>
      <c r="AA38" s="275">
        <v>1455</v>
      </c>
      <c r="AB38" s="273">
        <v>82</v>
      </c>
      <c r="AC38" s="274">
        <v>68</v>
      </c>
      <c r="AD38" s="275">
        <v>75</v>
      </c>
      <c r="AE38" s="273">
        <v>674</v>
      </c>
      <c r="AF38" s="274">
        <v>781</v>
      </c>
      <c r="AG38" s="275">
        <v>1455</v>
      </c>
      <c r="AH38" s="273">
        <v>36.9</v>
      </c>
      <c r="AI38" s="274">
        <v>35.1</v>
      </c>
      <c r="AJ38" s="275">
        <v>35.9</v>
      </c>
      <c r="AK38" s="273">
        <v>674</v>
      </c>
      <c r="AL38" s="274">
        <v>781</v>
      </c>
      <c r="AM38" s="275">
        <v>1455</v>
      </c>
      <c r="AN38" s="273">
        <v>80</v>
      </c>
      <c r="AO38" s="274">
        <v>63</v>
      </c>
      <c r="AP38" s="275">
        <v>71</v>
      </c>
      <c r="AQ38" s="273">
        <v>784</v>
      </c>
      <c r="AR38" s="274">
        <v>890</v>
      </c>
      <c r="AS38" s="275">
        <v>1674</v>
      </c>
      <c r="AT38" s="273">
        <v>80</v>
      </c>
      <c r="AU38" s="274">
        <v>66</v>
      </c>
      <c r="AV38" s="275">
        <v>72</v>
      </c>
      <c r="AW38" s="273">
        <v>784</v>
      </c>
      <c r="AX38" s="274">
        <v>890</v>
      </c>
      <c r="AY38" s="275">
        <v>1674</v>
      </c>
      <c r="AZ38" s="273">
        <v>36.5</v>
      </c>
      <c r="BA38" s="274">
        <v>34.700000000000003</v>
      </c>
      <c r="BB38" s="275">
        <v>35.5</v>
      </c>
      <c r="BC38" s="273">
        <v>784</v>
      </c>
      <c r="BD38" s="274">
        <v>890</v>
      </c>
      <c r="BE38" s="275">
        <v>1674</v>
      </c>
    </row>
    <row r="39" spans="1:57" x14ac:dyDescent="0.35">
      <c r="A39" t="s">
        <v>161</v>
      </c>
      <c r="B39" t="s">
        <v>405</v>
      </c>
      <c r="C39" t="s">
        <v>392</v>
      </c>
      <c r="D39" s="273">
        <v>62</v>
      </c>
      <c r="E39" s="274">
        <v>44</v>
      </c>
      <c r="F39" s="275">
        <v>53</v>
      </c>
      <c r="G39" s="273">
        <v>173</v>
      </c>
      <c r="H39" s="274">
        <v>194</v>
      </c>
      <c r="I39" s="275">
        <v>367</v>
      </c>
      <c r="J39" s="273">
        <v>62</v>
      </c>
      <c r="K39" s="274">
        <v>50</v>
      </c>
      <c r="L39" s="275">
        <v>56</v>
      </c>
      <c r="M39" s="273">
        <v>173</v>
      </c>
      <c r="N39" s="274">
        <v>194</v>
      </c>
      <c r="O39" s="275">
        <v>367</v>
      </c>
      <c r="P39" s="273">
        <v>32.799999999999997</v>
      </c>
      <c r="Q39" s="274">
        <v>30.9</v>
      </c>
      <c r="R39" s="275">
        <v>31.8</v>
      </c>
      <c r="S39" s="273">
        <v>173</v>
      </c>
      <c r="T39" s="274">
        <v>194</v>
      </c>
      <c r="U39" s="275">
        <v>367</v>
      </c>
      <c r="V39" s="273">
        <v>77</v>
      </c>
      <c r="W39" s="274">
        <v>62</v>
      </c>
      <c r="X39" s="275">
        <v>69</v>
      </c>
      <c r="Y39" s="273">
        <v>1239</v>
      </c>
      <c r="Z39" s="274">
        <v>1400</v>
      </c>
      <c r="AA39" s="275">
        <v>2639</v>
      </c>
      <c r="AB39" s="273">
        <v>78</v>
      </c>
      <c r="AC39" s="274">
        <v>64</v>
      </c>
      <c r="AD39" s="275">
        <v>71</v>
      </c>
      <c r="AE39" s="273">
        <v>1239</v>
      </c>
      <c r="AF39" s="274">
        <v>1400</v>
      </c>
      <c r="AG39" s="275">
        <v>2639</v>
      </c>
      <c r="AH39" s="273">
        <v>36.299999999999997</v>
      </c>
      <c r="AI39" s="274">
        <v>33.9</v>
      </c>
      <c r="AJ39" s="275">
        <v>35</v>
      </c>
      <c r="AK39" s="273">
        <v>1239</v>
      </c>
      <c r="AL39" s="274">
        <v>1400</v>
      </c>
      <c r="AM39" s="275">
        <v>2639</v>
      </c>
      <c r="AN39" s="273">
        <v>75</v>
      </c>
      <c r="AO39" s="274">
        <v>60</v>
      </c>
      <c r="AP39" s="275">
        <v>67</v>
      </c>
      <c r="AQ39" s="273">
        <v>1412</v>
      </c>
      <c r="AR39" s="274">
        <v>1594</v>
      </c>
      <c r="AS39" s="275">
        <v>3006</v>
      </c>
      <c r="AT39" s="273">
        <v>76</v>
      </c>
      <c r="AU39" s="274">
        <v>62</v>
      </c>
      <c r="AV39" s="275">
        <v>69</v>
      </c>
      <c r="AW39" s="273">
        <v>1412</v>
      </c>
      <c r="AX39" s="274">
        <v>1594</v>
      </c>
      <c r="AY39" s="275">
        <v>3006</v>
      </c>
      <c r="AZ39" s="273">
        <v>35.9</v>
      </c>
      <c r="BA39" s="274">
        <v>33.6</v>
      </c>
      <c r="BB39" s="275">
        <v>34.6</v>
      </c>
      <c r="BC39" s="273">
        <v>1412</v>
      </c>
      <c r="BD39" s="274">
        <v>1594</v>
      </c>
      <c r="BE39" s="275">
        <v>3006</v>
      </c>
    </row>
    <row r="40" spans="1:57" x14ac:dyDescent="0.35">
      <c r="A40" t="s">
        <v>87</v>
      </c>
      <c r="B40" t="s">
        <v>332</v>
      </c>
      <c r="C40" t="s">
        <v>324</v>
      </c>
      <c r="D40" s="273">
        <v>57</v>
      </c>
      <c r="E40" s="274">
        <v>47</v>
      </c>
      <c r="F40" s="275">
        <v>52</v>
      </c>
      <c r="G40" s="273">
        <v>256</v>
      </c>
      <c r="H40" s="274">
        <v>270</v>
      </c>
      <c r="I40" s="275">
        <v>526</v>
      </c>
      <c r="J40" s="273">
        <v>60</v>
      </c>
      <c r="K40" s="274">
        <v>49</v>
      </c>
      <c r="L40" s="275">
        <v>54</v>
      </c>
      <c r="M40" s="273">
        <v>256</v>
      </c>
      <c r="N40" s="274">
        <v>270</v>
      </c>
      <c r="O40" s="275">
        <v>526</v>
      </c>
      <c r="P40" s="273">
        <v>33.200000000000003</v>
      </c>
      <c r="Q40" s="274">
        <v>30.9</v>
      </c>
      <c r="R40" s="275">
        <v>32</v>
      </c>
      <c r="S40" s="273">
        <v>256</v>
      </c>
      <c r="T40" s="274">
        <v>270</v>
      </c>
      <c r="U40" s="275">
        <v>526</v>
      </c>
      <c r="V40" s="273">
        <v>71</v>
      </c>
      <c r="W40" s="274">
        <v>54</v>
      </c>
      <c r="X40" s="275">
        <v>62</v>
      </c>
      <c r="Y40" s="273">
        <v>1225</v>
      </c>
      <c r="Z40" s="274">
        <v>1328</v>
      </c>
      <c r="AA40" s="275">
        <v>2553</v>
      </c>
      <c r="AB40" s="273">
        <v>73</v>
      </c>
      <c r="AC40" s="274">
        <v>57</v>
      </c>
      <c r="AD40" s="275">
        <v>65</v>
      </c>
      <c r="AE40" s="273">
        <v>1225</v>
      </c>
      <c r="AF40" s="274">
        <v>1328</v>
      </c>
      <c r="AG40" s="275">
        <v>2553</v>
      </c>
      <c r="AH40" s="273">
        <v>36.4</v>
      </c>
      <c r="AI40" s="274">
        <v>32.799999999999997</v>
      </c>
      <c r="AJ40" s="275">
        <v>34.6</v>
      </c>
      <c r="AK40" s="273">
        <v>1225</v>
      </c>
      <c r="AL40" s="274">
        <v>1328</v>
      </c>
      <c r="AM40" s="275">
        <v>2553</v>
      </c>
      <c r="AN40" s="273">
        <v>69</v>
      </c>
      <c r="AO40" s="274">
        <v>53</v>
      </c>
      <c r="AP40" s="275">
        <v>61</v>
      </c>
      <c r="AQ40" s="273">
        <v>1481</v>
      </c>
      <c r="AR40" s="274">
        <v>1598</v>
      </c>
      <c r="AS40" s="275">
        <v>3079</v>
      </c>
      <c r="AT40" s="273">
        <v>71</v>
      </c>
      <c r="AU40" s="274">
        <v>55</v>
      </c>
      <c r="AV40" s="275">
        <v>63</v>
      </c>
      <c r="AW40" s="273">
        <v>1481</v>
      </c>
      <c r="AX40" s="274">
        <v>1598</v>
      </c>
      <c r="AY40" s="275">
        <v>3079</v>
      </c>
      <c r="AZ40" s="273">
        <v>35.9</v>
      </c>
      <c r="BA40" s="274">
        <v>32.5</v>
      </c>
      <c r="BB40" s="275">
        <v>34.1</v>
      </c>
      <c r="BC40" s="273">
        <v>1481</v>
      </c>
      <c r="BD40" s="274">
        <v>1598</v>
      </c>
      <c r="BE40" s="275">
        <v>3079</v>
      </c>
    </row>
    <row r="41" spans="1:57" x14ac:dyDescent="0.35">
      <c r="A41" t="s">
        <v>85</v>
      </c>
      <c r="B41" t="s">
        <v>330</v>
      </c>
      <c r="C41" t="s">
        <v>324</v>
      </c>
      <c r="D41" s="273">
        <v>65</v>
      </c>
      <c r="E41" s="274">
        <v>49</v>
      </c>
      <c r="F41" s="275">
        <v>57</v>
      </c>
      <c r="G41" s="273">
        <v>218</v>
      </c>
      <c r="H41" s="274">
        <v>195</v>
      </c>
      <c r="I41" s="275">
        <v>413</v>
      </c>
      <c r="J41" s="273">
        <v>66</v>
      </c>
      <c r="K41" s="274">
        <v>54</v>
      </c>
      <c r="L41" s="275">
        <v>60</v>
      </c>
      <c r="M41" s="273">
        <v>218</v>
      </c>
      <c r="N41" s="274">
        <v>195</v>
      </c>
      <c r="O41" s="275">
        <v>413</v>
      </c>
      <c r="P41" s="273">
        <v>34.299999999999997</v>
      </c>
      <c r="Q41" s="274">
        <v>31.9</v>
      </c>
      <c r="R41" s="275">
        <v>33.200000000000003</v>
      </c>
      <c r="S41" s="273">
        <v>218</v>
      </c>
      <c r="T41" s="274">
        <v>195</v>
      </c>
      <c r="U41" s="275">
        <v>413</v>
      </c>
      <c r="V41" s="273">
        <v>72</v>
      </c>
      <c r="W41" s="274">
        <v>55</v>
      </c>
      <c r="X41" s="275">
        <v>63</v>
      </c>
      <c r="Y41" s="273">
        <v>1507</v>
      </c>
      <c r="Z41" s="274">
        <v>1487</v>
      </c>
      <c r="AA41" s="275">
        <v>2994</v>
      </c>
      <c r="AB41" s="273">
        <v>74</v>
      </c>
      <c r="AC41" s="274">
        <v>58</v>
      </c>
      <c r="AD41" s="275">
        <v>66</v>
      </c>
      <c r="AE41" s="273">
        <v>1507</v>
      </c>
      <c r="AF41" s="274">
        <v>1487</v>
      </c>
      <c r="AG41" s="275">
        <v>2994</v>
      </c>
      <c r="AH41" s="273">
        <v>34.799999999999997</v>
      </c>
      <c r="AI41" s="274">
        <v>31.9</v>
      </c>
      <c r="AJ41" s="275">
        <v>33.4</v>
      </c>
      <c r="AK41" s="273">
        <v>1507</v>
      </c>
      <c r="AL41" s="274">
        <v>1487</v>
      </c>
      <c r="AM41" s="275">
        <v>2994</v>
      </c>
      <c r="AN41" s="273">
        <v>71</v>
      </c>
      <c r="AO41" s="274">
        <v>54</v>
      </c>
      <c r="AP41" s="275">
        <v>63</v>
      </c>
      <c r="AQ41" s="273">
        <v>1725</v>
      </c>
      <c r="AR41" s="274">
        <v>1682</v>
      </c>
      <c r="AS41" s="275">
        <v>3407</v>
      </c>
      <c r="AT41" s="273">
        <v>73</v>
      </c>
      <c r="AU41" s="274">
        <v>58</v>
      </c>
      <c r="AV41" s="275">
        <v>66</v>
      </c>
      <c r="AW41" s="273">
        <v>1725</v>
      </c>
      <c r="AX41" s="274">
        <v>1682</v>
      </c>
      <c r="AY41" s="275">
        <v>3407</v>
      </c>
      <c r="AZ41" s="273">
        <v>34.700000000000003</v>
      </c>
      <c r="BA41" s="274">
        <v>31.9</v>
      </c>
      <c r="BB41" s="275">
        <v>33.299999999999997</v>
      </c>
      <c r="BC41" s="273">
        <v>1725</v>
      </c>
      <c r="BD41" s="274">
        <v>1682</v>
      </c>
      <c r="BE41" s="275">
        <v>3407</v>
      </c>
    </row>
    <row r="42" spans="1:57" x14ac:dyDescent="0.35">
      <c r="A42" t="s">
        <v>88</v>
      </c>
      <c r="B42" t="s">
        <v>333</v>
      </c>
      <c r="C42" t="s">
        <v>324</v>
      </c>
      <c r="D42" s="273">
        <v>72</v>
      </c>
      <c r="E42" s="274">
        <v>43</v>
      </c>
      <c r="F42" s="275">
        <v>57</v>
      </c>
      <c r="G42" s="273">
        <v>210</v>
      </c>
      <c r="H42" s="274">
        <v>206</v>
      </c>
      <c r="I42" s="275">
        <v>416</v>
      </c>
      <c r="J42" s="273">
        <v>73</v>
      </c>
      <c r="K42" s="274">
        <v>43</v>
      </c>
      <c r="L42" s="275">
        <v>58</v>
      </c>
      <c r="M42" s="273">
        <v>210</v>
      </c>
      <c r="N42" s="274">
        <v>206</v>
      </c>
      <c r="O42" s="275">
        <v>416</v>
      </c>
      <c r="P42" s="273">
        <v>35.700000000000003</v>
      </c>
      <c r="Q42" s="274">
        <v>31.2</v>
      </c>
      <c r="R42" s="275">
        <v>33.5</v>
      </c>
      <c r="S42" s="273">
        <v>210</v>
      </c>
      <c r="T42" s="274">
        <v>206</v>
      </c>
      <c r="U42" s="275">
        <v>416</v>
      </c>
      <c r="V42" s="273">
        <v>81</v>
      </c>
      <c r="W42" s="274">
        <v>66</v>
      </c>
      <c r="X42" s="275">
        <v>73</v>
      </c>
      <c r="Y42" s="273">
        <v>878</v>
      </c>
      <c r="Z42" s="274">
        <v>946</v>
      </c>
      <c r="AA42" s="275">
        <v>1824</v>
      </c>
      <c r="AB42" s="273">
        <v>81</v>
      </c>
      <c r="AC42" s="274">
        <v>67</v>
      </c>
      <c r="AD42" s="275">
        <v>74</v>
      </c>
      <c r="AE42" s="273">
        <v>878</v>
      </c>
      <c r="AF42" s="274">
        <v>946</v>
      </c>
      <c r="AG42" s="275">
        <v>1824</v>
      </c>
      <c r="AH42" s="273">
        <v>38.5</v>
      </c>
      <c r="AI42" s="274">
        <v>36.1</v>
      </c>
      <c r="AJ42" s="275">
        <v>37.200000000000003</v>
      </c>
      <c r="AK42" s="273">
        <v>878</v>
      </c>
      <c r="AL42" s="274">
        <v>946</v>
      </c>
      <c r="AM42" s="275">
        <v>1824</v>
      </c>
      <c r="AN42" s="273">
        <v>79</v>
      </c>
      <c r="AO42" s="274">
        <v>62</v>
      </c>
      <c r="AP42" s="275">
        <v>70</v>
      </c>
      <c r="AQ42" s="273">
        <v>1088</v>
      </c>
      <c r="AR42" s="274">
        <v>1152</v>
      </c>
      <c r="AS42" s="275">
        <v>2240</v>
      </c>
      <c r="AT42" s="273">
        <v>80</v>
      </c>
      <c r="AU42" s="274">
        <v>63</v>
      </c>
      <c r="AV42" s="275">
        <v>71</v>
      </c>
      <c r="AW42" s="273">
        <v>1088</v>
      </c>
      <c r="AX42" s="274">
        <v>1152</v>
      </c>
      <c r="AY42" s="275">
        <v>2240</v>
      </c>
      <c r="AZ42" s="273">
        <v>37.9</v>
      </c>
      <c r="BA42" s="274">
        <v>35.200000000000003</v>
      </c>
      <c r="BB42" s="275">
        <v>36.5</v>
      </c>
      <c r="BC42" s="273">
        <v>1088</v>
      </c>
      <c r="BD42" s="274">
        <v>1152</v>
      </c>
      <c r="BE42" s="275">
        <v>2240</v>
      </c>
    </row>
    <row r="43" spans="1:57" x14ac:dyDescent="0.35">
      <c r="A43" t="s">
        <v>90</v>
      </c>
      <c r="B43" t="s">
        <v>335</v>
      </c>
      <c r="C43" t="s">
        <v>324</v>
      </c>
      <c r="D43" s="273">
        <v>70</v>
      </c>
      <c r="E43" s="274">
        <v>46</v>
      </c>
      <c r="F43" s="275">
        <v>59</v>
      </c>
      <c r="G43" s="273">
        <v>158</v>
      </c>
      <c r="H43" s="274">
        <v>151</v>
      </c>
      <c r="I43" s="275">
        <v>309</v>
      </c>
      <c r="J43" s="273">
        <v>72</v>
      </c>
      <c r="K43" s="274">
        <v>48</v>
      </c>
      <c r="L43" s="275">
        <v>60</v>
      </c>
      <c r="M43" s="273">
        <v>158</v>
      </c>
      <c r="N43" s="274">
        <v>151</v>
      </c>
      <c r="O43" s="275">
        <v>309</v>
      </c>
      <c r="P43" s="273">
        <v>33.4</v>
      </c>
      <c r="Q43" s="274">
        <v>30.2</v>
      </c>
      <c r="R43" s="275">
        <v>31.8</v>
      </c>
      <c r="S43" s="273">
        <v>158</v>
      </c>
      <c r="T43" s="274">
        <v>151</v>
      </c>
      <c r="U43" s="275">
        <v>309</v>
      </c>
      <c r="V43" s="273">
        <v>84</v>
      </c>
      <c r="W43" s="274">
        <v>69</v>
      </c>
      <c r="X43" s="275">
        <v>76</v>
      </c>
      <c r="Y43" s="273">
        <v>1056</v>
      </c>
      <c r="Z43" s="274">
        <v>1095</v>
      </c>
      <c r="AA43" s="275">
        <v>2151</v>
      </c>
      <c r="AB43" s="273">
        <v>85</v>
      </c>
      <c r="AC43" s="274">
        <v>70</v>
      </c>
      <c r="AD43" s="275">
        <v>77</v>
      </c>
      <c r="AE43" s="273">
        <v>1056</v>
      </c>
      <c r="AF43" s="274">
        <v>1095</v>
      </c>
      <c r="AG43" s="275">
        <v>2151</v>
      </c>
      <c r="AH43" s="273">
        <v>35.6</v>
      </c>
      <c r="AI43" s="274">
        <v>33.6</v>
      </c>
      <c r="AJ43" s="275">
        <v>34.6</v>
      </c>
      <c r="AK43" s="273">
        <v>1056</v>
      </c>
      <c r="AL43" s="274">
        <v>1095</v>
      </c>
      <c r="AM43" s="275">
        <v>2151</v>
      </c>
      <c r="AN43" s="273">
        <v>82</v>
      </c>
      <c r="AO43" s="274">
        <v>66</v>
      </c>
      <c r="AP43" s="275">
        <v>74</v>
      </c>
      <c r="AQ43" s="273">
        <v>1214</v>
      </c>
      <c r="AR43" s="274">
        <v>1246</v>
      </c>
      <c r="AS43" s="275">
        <v>2460</v>
      </c>
      <c r="AT43" s="273">
        <v>83</v>
      </c>
      <c r="AU43" s="274">
        <v>67</v>
      </c>
      <c r="AV43" s="275">
        <v>75</v>
      </c>
      <c r="AW43" s="273">
        <v>1214</v>
      </c>
      <c r="AX43" s="274">
        <v>1246</v>
      </c>
      <c r="AY43" s="275">
        <v>2460</v>
      </c>
      <c r="AZ43" s="273">
        <v>35.299999999999997</v>
      </c>
      <c r="BA43" s="274">
        <v>33.200000000000003</v>
      </c>
      <c r="BB43" s="275">
        <v>34.200000000000003</v>
      </c>
      <c r="BC43" s="273">
        <v>1214</v>
      </c>
      <c r="BD43" s="274">
        <v>1246</v>
      </c>
      <c r="BE43" s="275">
        <v>2460</v>
      </c>
    </row>
    <row r="44" spans="1:57" x14ac:dyDescent="0.35">
      <c r="A44" t="s">
        <v>135</v>
      </c>
      <c r="B44" t="s">
        <v>380</v>
      </c>
      <c r="C44" t="s">
        <v>372</v>
      </c>
      <c r="D44" s="273">
        <v>62</v>
      </c>
      <c r="E44" s="274">
        <v>51</v>
      </c>
      <c r="F44" s="275">
        <v>57</v>
      </c>
      <c r="G44" s="273">
        <v>220</v>
      </c>
      <c r="H44" s="274">
        <v>220</v>
      </c>
      <c r="I44" s="275">
        <v>440</v>
      </c>
      <c r="J44" s="273">
        <v>66</v>
      </c>
      <c r="K44" s="274">
        <v>54</v>
      </c>
      <c r="L44" s="275">
        <v>60</v>
      </c>
      <c r="M44" s="273">
        <v>220</v>
      </c>
      <c r="N44" s="274">
        <v>220</v>
      </c>
      <c r="O44" s="275">
        <v>440</v>
      </c>
      <c r="P44" s="273">
        <v>33.4</v>
      </c>
      <c r="Q44" s="274">
        <v>30.8</v>
      </c>
      <c r="R44" s="275">
        <v>32.1</v>
      </c>
      <c r="S44" s="273">
        <v>220</v>
      </c>
      <c r="T44" s="274">
        <v>220</v>
      </c>
      <c r="U44" s="275">
        <v>440</v>
      </c>
      <c r="V44" s="273">
        <v>82</v>
      </c>
      <c r="W44" s="274">
        <v>65</v>
      </c>
      <c r="X44" s="275">
        <v>73</v>
      </c>
      <c r="Y44" s="273">
        <v>1582</v>
      </c>
      <c r="Z44" s="274">
        <v>1626</v>
      </c>
      <c r="AA44" s="275">
        <v>3208</v>
      </c>
      <c r="AB44" s="273">
        <v>84</v>
      </c>
      <c r="AC44" s="274">
        <v>67</v>
      </c>
      <c r="AD44" s="275">
        <v>75</v>
      </c>
      <c r="AE44" s="273">
        <v>1582</v>
      </c>
      <c r="AF44" s="274">
        <v>1626</v>
      </c>
      <c r="AG44" s="275">
        <v>3208</v>
      </c>
      <c r="AH44" s="273">
        <v>37.299999999999997</v>
      </c>
      <c r="AI44" s="274">
        <v>34.200000000000003</v>
      </c>
      <c r="AJ44" s="275">
        <v>35.700000000000003</v>
      </c>
      <c r="AK44" s="273">
        <v>1582</v>
      </c>
      <c r="AL44" s="274">
        <v>1626</v>
      </c>
      <c r="AM44" s="275">
        <v>3208</v>
      </c>
      <c r="AN44" s="273">
        <v>80</v>
      </c>
      <c r="AO44" s="274">
        <v>63</v>
      </c>
      <c r="AP44" s="275">
        <v>71</v>
      </c>
      <c r="AQ44" s="273">
        <v>1802</v>
      </c>
      <c r="AR44" s="274">
        <v>1846</v>
      </c>
      <c r="AS44" s="275">
        <v>3648</v>
      </c>
      <c r="AT44" s="273">
        <v>81</v>
      </c>
      <c r="AU44" s="274">
        <v>66</v>
      </c>
      <c r="AV44" s="275">
        <v>73</v>
      </c>
      <c r="AW44" s="273">
        <v>1802</v>
      </c>
      <c r="AX44" s="274">
        <v>1846</v>
      </c>
      <c r="AY44" s="275">
        <v>3648</v>
      </c>
      <c r="AZ44" s="273">
        <v>36.799999999999997</v>
      </c>
      <c r="BA44" s="274">
        <v>33.799999999999997</v>
      </c>
      <c r="BB44" s="275">
        <v>35.299999999999997</v>
      </c>
      <c r="BC44" s="273">
        <v>1802</v>
      </c>
      <c r="BD44" s="274">
        <v>1846</v>
      </c>
      <c r="BE44" s="275">
        <v>3648</v>
      </c>
    </row>
    <row r="45" spans="1:57" x14ac:dyDescent="0.35">
      <c r="A45" t="s">
        <v>128</v>
      </c>
      <c r="B45" t="s">
        <v>373</v>
      </c>
      <c r="C45" t="s">
        <v>372</v>
      </c>
      <c r="D45" s="273">
        <v>66</v>
      </c>
      <c r="E45" s="274">
        <v>42</v>
      </c>
      <c r="F45" s="275">
        <v>52</v>
      </c>
      <c r="G45" s="273">
        <v>47</v>
      </c>
      <c r="H45" s="274">
        <v>64</v>
      </c>
      <c r="I45" s="275">
        <v>111</v>
      </c>
      <c r="J45" s="273">
        <v>66</v>
      </c>
      <c r="K45" s="274">
        <v>44</v>
      </c>
      <c r="L45" s="275">
        <v>53</v>
      </c>
      <c r="M45" s="273">
        <v>47</v>
      </c>
      <c r="N45" s="274">
        <v>64</v>
      </c>
      <c r="O45" s="275">
        <v>111</v>
      </c>
      <c r="P45" s="273">
        <v>32.799999999999997</v>
      </c>
      <c r="Q45" s="274">
        <v>29.4</v>
      </c>
      <c r="R45" s="275">
        <v>30.8</v>
      </c>
      <c r="S45" s="273">
        <v>47</v>
      </c>
      <c r="T45" s="274">
        <v>64</v>
      </c>
      <c r="U45" s="275">
        <v>111</v>
      </c>
      <c r="V45" s="273">
        <v>82</v>
      </c>
      <c r="W45" s="274">
        <v>66</v>
      </c>
      <c r="X45" s="275">
        <v>74</v>
      </c>
      <c r="Y45" s="273">
        <v>691</v>
      </c>
      <c r="Z45" s="274">
        <v>658</v>
      </c>
      <c r="AA45" s="275">
        <v>1349</v>
      </c>
      <c r="AB45" s="273">
        <v>82</v>
      </c>
      <c r="AC45" s="274">
        <v>69</v>
      </c>
      <c r="AD45" s="275">
        <v>76</v>
      </c>
      <c r="AE45" s="273">
        <v>691</v>
      </c>
      <c r="AF45" s="274">
        <v>658</v>
      </c>
      <c r="AG45" s="275">
        <v>1349</v>
      </c>
      <c r="AH45" s="273">
        <v>37.5</v>
      </c>
      <c r="AI45" s="274">
        <v>34.9</v>
      </c>
      <c r="AJ45" s="275">
        <v>36.200000000000003</v>
      </c>
      <c r="AK45" s="273">
        <v>691</v>
      </c>
      <c r="AL45" s="274">
        <v>658</v>
      </c>
      <c r="AM45" s="275">
        <v>1349</v>
      </c>
      <c r="AN45" s="273">
        <v>81</v>
      </c>
      <c r="AO45" s="274">
        <v>64</v>
      </c>
      <c r="AP45" s="275">
        <v>72</v>
      </c>
      <c r="AQ45" s="273">
        <v>738</v>
      </c>
      <c r="AR45" s="274">
        <v>722</v>
      </c>
      <c r="AS45" s="275">
        <v>1460</v>
      </c>
      <c r="AT45" s="273">
        <v>81</v>
      </c>
      <c r="AU45" s="274">
        <v>67</v>
      </c>
      <c r="AV45" s="275">
        <v>74</v>
      </c>
      <c r="AW45" s="273">
        <v>738</v>
      </c>
      <c r="AX45" s="274">
        <v>722</v>
      </c>
      <c r="AY45" s="275">
        <v>1460</v>
      </c>
      <c r="AZ45" s="273">
        <v>37.200000000000003</v>
      </c>
      <c r="BA45" s="274">
        <v>34.4</v>
      </c>
      <c r="BB45" s="275">
        <v>35.799999999999997</v>
      </c>
      <c r="BC45" s="273">
        <v>738</v>
      </c>
      <c r="BD45" s="274">
        <v>722</v>
      </c>
      <c r="BE45" s="275">
        <v>1460</v>
      </c>
    </row>
    <row r="46" spans="1:57" x14ac:dyDescent="0.35">
      <c r="A46" t="s">
        <v>143</v>
      </c>
      <c r="B46" t="s">
        <v>388</v>
      </c>
      <c r="C46" t="s">
        <v>372</v>
      </c>
      <c r="D46" s="273">
        <v>66</v>
      </c>
      <c r="E46" s="274">
        <v>49</v>
      </c>
      <c r="F46" s="275">
        <v>57</v>
      </c>
      <c r="G46" s="273">
        <v>64</v>
      </c>
      <c r="H46" s="274">
        <v>70</v>
      </c>
      <c r="I46" s="275">
        <v>134</v>
      </c>
      <c r="J46" s="273">
        <v>66</v>
      </c>
      <c r="K46" s="274">
        <v>50</v>
      </c>
      <c r="L46" s="275">
        <v>57</v>
      </c>
      <c r="M46" s="273">
        <v>64</v>
      </c>
      <c r="N46" s="274">
        <v>70</v>
      </c>
      <c r="O46" s="275">
        <v>134</v>
      </c>
      <c r="P46" s="273">
        <v>34.200000000000003</v>
      </c>
      <c r="Q46" s="274">
        <v>31.4</v>
      </c>
      <c r="R46" s="275">
        <v>32.700000000000003</v>
      </c>
      <c r="S46" s="273">
        <v>64</v>
      </c>
      <c r="T46" s="274">
        <v>70</v>
      </c>
      <c r="U46" s="275">
        <v>134</v>
      </c>
      <c r="V46" s="273">
        <v>84</v>
      </c>
      <c r="W46" s="274">
        <v>68</v>
      </c>
      <c r="X46" s="275">
        <v>76</v>
      </c>
      <c r="Y46" s="273">
        <v>967</v>
      </c>
      <c r="Z46" s="274">
        <v>959</v>
      </c>
      <c r="AA46" s="275">
        <v>1926</v>
      </c>
      <c r="AB46" s="273">
        <v>84</v>
      </c>
      <c r="AC46" s="274">
        <v>69</v>
      </c>
      <c r="AD46" s="275">
        <v>76</v>
      </c>
      <c r="AE46" s="273">
        <v>967</v>
      </c>
      <c r="AF46" s="274">
        <v>959</v>
      </c>
      <c r="AG46" s="275">
        <v>1926</v>
      </c>
      <c r="AH46" s="273">
        <v>37.799999999999997</v>
      </c>
      <c r="AI46" s="274">
        <v>35.200000000000003</v>
      </c>
      <c r="AJ46" s="275">
        <v>36.5</v>
      </c>
      <c r="AK46" s="273">
        <v>967</v>
      </c>
      <c r="AL46" s="274">
        <v>959</v>
      </c>
      <c r="AM46" s="275">
        <v>1926</v>
      </c>
      <c r="AN46" s="273">
        <v>83</v>
      </c>
      <c r="AO46" s="274">
        <v>67</v>
      </c>
      <c r="AP46" s="275">
        <v>75</v>
      </c>
      <c r="AQ46" s="273">
        <v>1031</v>
      </c>
      <c r="AR46" s="274">
        <v>1029</v>
      </c>
      <c r="AS46" s="275">
        <v>2060</v>
      </c>
      <c r="AT46" s="273">
        <v>83</v>
      </c>
      <c r="AU46" s="274">
        <v>68</v>
      </c>
      <c r="AV46" s="275">
        <v>75</v>
      </c>
      <c r="AW46" s="273">
        <v>1031</v>
      </c>
      <c r="AX46" s="274">
        <v>1029</v>
      </c>
      <c r="AY46" s="275">
        <v>2060</v>
      </c>
      <c r="AZ46" s="273">
        <v>37.6</v>
      </c>
      <c r="BA46" s="274">
        <v>34.9</v>
      </c>
      <c r="BB46" s="275">
        <v>36.299999999999997</v>
      </c>
      <c r="BC46" s="273">
        <v>1031</v>
      </c>
      <c r="BD46" s="274">
        <v>1029</v>
      </c>
      <c r="BE46" s="275">
        <v>2060</v>
      </c>
    </row>
    <row r="47" spans="1:57" x14ac:dyDescent="0.35">
      <c r="A47" t="s">
        <v>139</v>
      </c>
      <c r="B47" t="s">
        <v>384</v>
      </c>
      <c r="C47" t="s">
        <v>372</v>
      </c>
      <c r="D47" s="273">
        <v>56</v>
      </c>
      <c r="E47" s="274">
        <v>55</v>
      </c>
      <c r="F47" s="275">
        <v>55</v>
      </c>
      <c r="G47" s="273">
        <v>154</v>
      </c>
      <c r="H47" s="274">
        <v>150</v>
      </c>
      <c r="I47" s="275">
        <v>304</v>
      </c>
      <c r="J47" s="273">
        <v>57</v>
      </c>
      <c r="K47" s="274">
        <v>57</v>
      </c>
      <c r="L47" s="275">
        <v>57</v>
      </c>
      <c r="M47" s="273">
        <v>154</v>
      </c>
      <c r="N47" s="274">
        <v>150</v>
      </c>
      <c r="O47" s="275">
        <v>304</v>
      </c>
      <c r="P47" s="273">
        <v>33.299999999999997</v>
      </c>
      <c r="Q47" s="274">
        <v>31.9</v>
      </c>
      <c r="R47" s="275">
        <v>32.6</v>
      </c>
      <c r="S47" s="273">
        <v>154</v>
      </c>
      <c r="T47" s="274">
        <v>150</v>
      </c>
      <c r="U47" s="275">
        <v>304</v>
      </c>
      <c r="V47" s="273">
        <v>79</v>
      </c>
      <c r="W47" s="274">
        <v>64</v>
      </c>
      <c r="X47" s="275">
        <v>71</v>
      </c>
      <c r="Y47" s="273">
        <v>844</v>
      </c>
      <c r="Z47" s="274">
        <v>891</v>
      </c>
      <c r="AA47" s="275">
        <v>1735</v>
      </c>
      <c r="AB47" s="273">
        <v>81</v>
      </c>
      <c r="AC47" s="274">
        <v>66</v>
      </c>
      <c r="AD47" s="275">
        <v>73</v>
      </c>
      <c r="AE47" s="273">
        <v>844</v>
      </c>
      <c r="AF47" s="274">
        <v>891</v>
      </c>
      <c r="AG47" s="275">
        <v>1735</v>
      </c>
      <c r="AH47" s="273">
        <v>36.299999999999997</v>
      </c>
      <c r="AI47" s="274">
        <v>33.700000000000003</v>
      </c>
      <c r="AJ47" s="275">
        <v>35</v>
      </c>
      <c r="AK47" s="273">
        <v>844</v>
      </c>
      <c r="AL47" s="274">
        <v>891</v>
      </c>
      <c r="AM47" s="275">
        <v>1735</v>
      </c>
      <c r="AN47" s="273">
        <v>76</v>
      </c>
      <c r="AO47" s="274">
        <v>63</v>
      </c>
      <c r="AP47" s="275">
        <v>69</v>
      </c>
      <c r="AQ47" s="273">
        <v>998</v>
      </c>
      <c r="AR47" s="274">
        <v>1041</v>
      </c>
      <c r="AS47" s="275">
        <v>2039</v>
      </c>
      <c r="AT47" s="273">
        <v>77</v>
      </c>
      <c r="AU47" s="274">
        <v>65</v>
      </c>
      <c r="AV47" s="275">
        <v>71</v>
      </c>
      <c r="AW47" s="273">
        <v>998</v>
      </c>
      <c r="AX47" s="274">
        <v>1041</v>
      </c>
      <c r="AY47" s="275">
        <v>2039</v>
      </c>
      <c r="AZ47" s="273">
        <v>35.799999999999997</v>
      </c>
      <c r="BA47" s="274">
        <v>33.5</v>
      </c>
      <c r="BB47" s="275">
        <v>34.6</v>
      </c>
      <c r="BC47" s="273">
        <v>998</v>
      </c>
      <c r="BD47" s="274">
        <v>1041</v>
      </c>
      <c r="BE47" s="275">
        <v>2039</v>
      </c>
    </row>
    <row r="48" spans="1:57" x14ac:dyDescent="0.35">
      <c r="A48" t="s">
        <v>140</v>
      </c>
      <c r="B48" t="s">
        <v>385</v>
      </c>
      <c r="C48" t="s">
        <v>372</v>
      </c>
      <c r="D48" s="273">
        <v>63</v>
      </c>
      <c r="E48" s="274">
        <v>45</v>
      </c>
      <c r="F48" s="275">
        <v>53</v>
      </c>
      <c r="G48" s="273">
        <v>109</v>
      </c>
      <c r="H48" s="274">
        <v>150</v>
      </c>
      <c r="I48" s="275">
        <v>259</v>
      </c>
      <c r="J48" s="273">
        <v>64</v>
      </c>
      <c r="K48" s="274">
        <v>45</v>
      </c>
      <c r="L48" s="275">
        <v>53</v>
      </c>
      <c r="M48" s="273">
        <v>109</v>
      </c>
      <c r="N48" s="274">
        <v>150</v>
      </c>
      <c r="O48" s="275">
        <v>259</v>
      </c>
      <c r="P48" s="273">
        <v>33.6</v>
      </c>
      <c r="Q48" s="274">
        <v>31.4</v>
      </c>
      <c r="R48" s="275">
        <v>32.299999999999997</v>
      </c>
      <c r="S48" s="273">
        <v>109</v>
      </c>
      <c r="T48" s="274">
        <v>150</v>
      </c>
      <c r="U48" s="275">
        <v>259</v>
      </c>
      <c r="V48" s="273">
        <v>77</v>
      </c>
      <c r="W48" s="274">
        <v>62</v>
      </c>
      <c r="X48" s="275">
        <v>69</v>
      </c>
      <c r="Y48" s="273">
        <v>1105</v>
      </c>
      <c r="Z48" s="274">
        <v>1138</v>
      </c>
      <c r="AA48" s="275">
        <v>2243</v>
      </c>
      <c r="AB48" s="273">
        <v>79</v>
      </c>
      <c r="AC48" s="274">
        <v>64</v>
      </c>
      <c r="AD48" s="275">
        <v>71</v>
      </c>
      <c r="AE48" s="273">
        <v>1105</v>
      </c>
      <c r="AF48" s="274">
        <v>1138</v>
      </c>
      <c r="AG48" s="275">
        <v>2243</v>
      </c>
      <c r="AH48" s="273">
        <v>35.200000000000003</v>
      </c>
      <c r="AI48" s="274">
        <v>32.9</v>
      </c>
      <c r="AJ48" s="275">
        <v>34</v>
      </c>
      <c r="AK48" s="273">
        <v>1105</v>
      </c>
      <c r="AL48" s="274">
        <v>1138</v>
      </c>
      <c r="AM48" s="275">
        <v>2243</v>
      </c>
      <c r="AN48" s="273">
        <v>76</v>
      </c>
      <c r="AO48" s="274">
        <v>60</v>
      </c>
      <c r="AP48" s="275">
        <v>68</v>
      </c>
      <c r="AQ48" s="273">
        <v>1214</v>
      </c>
      <c r="AR48" s="274">
        <v>1288</v>
      </c>
      <c r="AS48" s="275">
        <v>2502</v>
      </c>
      <c r="AT48" s="273">
        <v>77</v>
      </c>
      <c r="AU48" s="274">
        <v>61</v>
      </c>
      <c r="AV48" s="275">
        <v>69</v>
      </c>
      <c r="AW48" s="273">
        <v>1214</v>
      </c>
      <c r="AX48" s="274">
        <v>1288</v>
      </c>
      <c r="AY48" s="275">
        <v>2502</v>
      </c>
      <c r="AZ48" s="273">
        <v>35</v>
      </c>
      <c r="BA48" s="274">
        <v>32.700000000000003</v>
      </c>
      <c r="BB48" s="275">
        <v>33.799999999999997</v>
      </c>
      <c r="BC48" s="273">
        <v>1214</v>
      </c>
      <c r="BD48" s="274">
        <v>1288</v>
      </c>
      <c r="BE48" s="275">
        <v>2502</v>
      </c>
    </row>
    <row r="49" spans="1:57" x14ac:dyDescent="0.35">
      <c r="A49" t="s">
        <v>145</v>
      </c>
      <c r="B49" t="s">
        <v>390</v>
      </c>
      <c r="C49" t="s">
        <v>372</v>
      </c>
      <c r="D49" s="273">
        <v>55</v>
      </c>
      <c r="E49" s="274">
        <v>31</v>
      </c>
      <c r="F49" s="275">
        <v>43</v>
      </c>
      <c r="G49" s="273">
        <v>53</v>
      </c>
      <c r="H49" s="274">
        <v>51</v>
      </c>
      <c r="I49" s="275">
        <v>104</v>
      </c>
      <c r="J49" s="273">
        <v>55</v>
      </c>
      <c r="K49" s="274">
        <v>33</v>
      </c>
      <c r="L49" s="275">
        <v>44</v>
      </c>
      <c r="M49" s="273">
        <v>53</v>
      </c>
      <c r="N49" s="274">
        <v>51</v>
      </c>
      <c r="O49" s="275">
        <v>104</v>
      </c>
      <c r="P49" s="273">
        <v>33.799999999999997</v>
      </c>
      <c r="Q49" s="274">
        <v>30.6</v>
      </c>
      <c r="R49" s="275">
        <v>32.200000000000003</v>
      </c>
      <c r="S49" s="273">
        <v>53</v>
      </c>
      <c r="T49" s="274">
        <v>51</v>
      </c>
      <c r="U49" s="275">
        <v>104</v>
      </c>
      <c r="V49" s="273">
        <v>83</v>
      </c>
      <c r="W49" s="274">
        <v>67</v>
      </c>
      <c r="X49" s="275">
        <v>75</v>
      </c>
      <c r="Y49" s="273">
        <v>794</v>
      </c>
      <c r="Z49" s="274">
        <v>849</v>
      </c>
      <c r="AA49" s="275">
        <v>1643</v>
      </c>
      <c r="AB49" s="273">
        <v>84</v>
      </c>
      <c r="AC49" s="274">
        <v>69</v>
      </c>
      <c r="AD49" s="275">
        <v>76</v>
      </c>
      <c r="AE49" s="273">
        <v>794</v>
      </c>
      <c r="AF49" s="274">
        <v>849</v>
      </c>
      <c r="AG49" s="275">
        <v>1643</v>
      </c>
      <c r="AH49" s="273">
        <v>38.5</v>
      </c>
      <c r="AI49" s="274">
        <v>35.9</v>
      </c>
      <c r="AJ49" s="275">
        <v>37.1</v>
      </c>
      <c r="AK49" s="273">
        <v>794</v>
      </c>
      <c r="AL49" s="274">
        <v>849</v>
      </c>
      <c r="AM49" s="275">
        <v>1643</v>
      </c>
      <c r="AN49" s="273">
        <v>81</v>
      </c>
      <c r="AO49" s="274">
        <v>65</v>
      </c>
      <c r="AP49" s="275">
        <v>73</v>
      </c>
      <c r="AQ49" s="273">
        <v>847</v>
      </c>
      <c r="AR49" s="274">
        <v>900</v>
      </c>
      <c r="AS49" s="275">
        <v>1747</v>
      </c>
      <c r="AT49" s="273">
        <v>82</v>
      </c>
      <c r="AU49" s="274">
        <v>67</v>
      </c>
      <c r="AV49" s="275">
        <v>74</v>
      </c>
      <c r="AW49" s="273">
        <v>847</v>
      </c>
      <c r="AX49" s="274">
        <v>900</v>
      </c>
      <c r="AY49" s="275">
        <v>1747</v>
      </c>
      <c r="AZ49" s="273">
        <v>38.200000000000003</v>
      </c>
      <c r="BA49" s="274">
        <v>35.6</v>
      </c>
      <c r="BB49" s="275">
        <v>36.799999999999997</v>
      </c>
      <c r="BC49" s="273">
        <v>847</v>
      </c>
      <c r="BD49" s="274">
        <v>900</v>
      </c>
      <c r="BE49" s="275">
        <v>1747</v>
      </c>
    </row>
    <row r="50" spans="1:57" x14ac:dyDescent="0.35">
      <c r="A50" t="s">
        <v>146</v>
      </c>
      <c r="B50" t="s">
        <v>391</v>
      </c>
      <c r="C50" t="s">
        <v>372</v>
      </c>
      <c r="D50" s="273">
        <v>60</v>
      </c>
      <c r="E50" s="274">
        <v>41</v>
      </c>
      <c r="F50" s="275">
        <v>49</v>
      </c>
      <c r="G50" s="273">
        <v>35</v>
      </c>
      <c r="H50" s="274">
        <v>46</v>
      </c>
      <c r="I50" s="275">
        <v>81</v>
      </c>
      <c r="J50" s="273">
        <v>60</v>
      </c>
      <c r="K50" s="274">
        <v>43</v>
      </c>
      <c r="L50" s="275">
        <v>51</v>
      </c>
      <c r="M50" s="273">
        <v>35</v>
      </c>
      <c r="N50" s="274">
        <v>46</v>
      </c>
      <c r="O50" s="275">
        <v>81</v>
      </c>
      <c r="P50" s="273">
        <v>34.1</v>
      </c>
      <c r="Q50" s="274">
        <v>30.9</v>
      </c>
      <c r="R50" s="275">
        <v>32.299999999999997</v>
      </c>
      <c r="S50" s="273">
        <v>35</v>
      </c>
      <c r="T50" s="274">
        <v>46</v>
      </c>
      <c r="U50" s="275">
        <v>81</v>
      </c>
      <c r="V50" s="273">
        <v>82</v>
      </c>
      <c r="W50" s="274">
        <v>68</v>
      </c>
      <c r="X50" s="275">
        <v>75</v>
      </c>
      <c r="Y50" s="273">
        <v>1052</v>
      </c>
      <c r="Z50" s="274">
        <v>1080</v>
      </c>
      <c r="AA50" s="275">
        <v>2132</v>
      </c>
      <c r="AB50" s="273">
        <v>83</v>
      </c>
      <c r="AC50" s="274">
        <v>70</v>
      </c>
      <c r="AD50" s="275">
        <v>76</v>
      </c>
      <c r="AE50" s="273">
        <v>1052</v>
      </c>
      <c r="AF50" s="274">
        <v>1080</v>
      </c>
      <c r="AG50" s="275">
        <v>2132</v>
      </c>
      <c r="AH50" s="273">
        <v>37.299999999999997</v>
      </c>
      <c r="AI50" s="274">
        <v>35.5</v>
      </c>
      <c r="AJ50" s="275">
        <v>36.4</v>
      </c>
      <c r="AK50" s="273">
        <v>1052</v>
      </c>
      <c r="AL50" s="274">
        <v>1080</v>
      </c>
      <c r="AM50" s="275">
        <v>2132</v>
      </c>
      <c r="AN50" s="273">
        <v>81</v>
      </c>
      <c r="AO50" s="274">
        <v>67</v>
      </c>
      <c r="AP50" s="275">
        <v>74</v>
      </c>
      <c r="AQ50" s="273">
        <v>1087</v>
      </c>
      <c r="AR50" s="274">
        <v>1126</v>
      </c>
      <c r="AS50" s="275">
        <v>2213</v>
      </c>
      <c r="AT50" s="273">
        <v>82</v>
      </c>
      <c r="AU50" s="274">
        <v>68</v>
      </c>
      <c r="AV50" s="275">
        <v>75</v>
      </c>
      <c r="AW50" s="273">
        <v>1087</v>
      </c>
      <c r="AX50" s="274">
        <v>1126</v>
      </c>
      <c r="AY50" s="275">
        <v>2213</v>
      </c>
      <c r="AZ50" s="273">
        <v>37.200000000000003</v>
      </c>
      <c r="BA50" s="274">
        <v>35.299999999999997</v>
      </c>
      <c r="BB50" s="275">
        <v>36.200000000000003</v>
      </c>
      <c r="BC50" s="273">
        <v>1087</v>
      </c>
      <c r="BD50" s="274">
        <v>1126</v>
      </c>
      <c r="BE50" s="275">
        <v>2213</v>
      </c>
    </row>
    <row r="51" spans="1:57" x14ac:dyDescent="0.35">
      <c r="A51" t="s">
        <v>136</v>
      </c>
      <c r="B51" t="s">
        <v>381</v>
      </c>
      <c r="C51" t="s">
        <v>372</v>
      </c>
      <c r="D51" s="273">
        <v>68</v>
      </c>
      <c r="E51" s="274">
        <v>56</v>
      </c>
      <c r="F51" s="275">
        <v>62</v>
      </c>
      <c r="G51" s="273">
        <v>221</v>
      </c>
      <c r="H51" s="274">
        <v>245</v>
      </c>
      <c r="I51" s="275">
        <v>466</v>
      </c>
      <c r="J51" s="273">
        <v>71</v>
      </c>
      <c r="K51" s="274">
        <v>58</v>
      </c>
      <c r="L51" s="275">
        <v>64</v>
      </c>
      <c r="M51" s="273">
        <v>221</v>
      </c>
      <c r="N51" s="274">
        <v>245</v>
      </c>
      <c r="O51" s="275">
        <v>466</v>
      </c>
      <c r="P51" s="273">
        <v>33.700000000000003</v>
      </c>
      <c r="Q51" s="274">
        <v>31.9</v>
      </c>
      <c r="R51" s="275">
        <v>32.799999999999997</v>
      </c>
      <c r="S51" s="273">
        <v>221</v>
      </c>
      <c r="T51" s="274">
        <v>245</v>
      </c>
      <c r="U51" s="275">
        <v>466</v>
      </c>
      <c r="V51" s="273">
        <v>81</v>
      </c>
      <c r="W51" s="274">
        <v>62</v>
      </c>
      <c r="X51" s="275">
        <v>71</v>
      </c>
      <c r="Y51" s="273">
        <v>1691</v>
      </c>
      <c r="Z51" s="274">
        <v>1876</v>
      </c>
      <c r="AA51" s="275">
        <v>3567</v>
      </c>
      <c r="AB51" s="273">
        <v>82</v>
      </c>
      <c r="AC51" s="274">
        <v>64</v>
      </c>
      <c r="AD51" s="275">
        <v>73</v>
      </c>
      <c r="AE51" s="273">
        <v>1691</v>
      </c>
      <c r="AF51" s="274">
        <v>1876</v>
      </c>
      <c r="AG51" s="275">
        <v>3567</v>
      </c>
      <c r="AH51" s="273">
        <v>37.299999999999997</v>
      </c>
      <c r="AI51" s="274">
        <v>33.700000000000003</v>
      </c>
      <c r="AJ51" s="275">
        <v>35.4</v>
      </c>
      <c r="AK51" s="273">
        <v>1691</v>
      </c>
      <c r="AL51" s="274">
        <v>1876</v>
      </c>
      <c r="AM51" s="275">
        <v>3567</v>
      </c>
      <c r="AN51" s="273">
        <v>79</v>
      </c>
      <c r="AO51" s="274">
        <v>61</v>
      </c>
      <c r="AP51" s="275">
        <v>70</v>
      </c>
      <c r="AQ51" s="273">
        <v>1912</v>
      </c>
      <c r="AR51" s="274">
        <v>2121</v>
      </c>
      <c r="AS51" s="275">
        <v>4033</v>
      </c>
      <c r="AT51" s="273">
        <v>81</v>
      </c>
      <c r="AU51" s="274">
        <v>63</v>
      </c>
      <c r="AV51" s="275">
        <v>72</v>
      </c>
      <c r="AW51" s="273">
        <v>1912</v>
      </c>
      <c r="AX51" s="274">
        <v>2121</v>
      </c>
      <c r="AY51" s="275">
        <v>4033</v>
      </c>
      <c r="AZ51" s="273">
        <v>36.799999999999997</v>
      </c>
      <c r="BA51" s="274">
        <v>33.5</v>
      </c>
      <c r="BB51" s="275">
        <v>35.1</v>
      </c>
      <c r="BC51" s="273">
        <v>1912</v>
      </c>
      <c r="BD51" s="274">
        <v>2121</v>
      </c>
      <c r="BE51" s="275">
        <v>4033</v>
      </c>
    </row>
    <row r="52" spans="1:57" x14ac:dyDescent="0.35">
      <c r="A52" t="s">
        <v>129</v>
      </c>
      <c r="B52" t="s">
        <v>374</v>
      </c>
      <c r="C52" t="s">
        <v>372</v>
      </c>
      <c r="D52" s="273">
        <v>59</v>
      </c>
      <c r="E52" s="274">
        <v>40</v>
      </c>
      <c r="F52" s="275">
        <v>50</v>
      </c>
      <c r="G52" s="273">
        <v>231</v>
      </c>
      <c r="H52" s="274">
        <v>198</v>
      </c>
      <c r="I52" s="275">
        <v>429</v>
      </c>
      <c r="J52" s="273">
        <v>60</v>
      </c>
      <c r="K52" s="274">
        <v>42</v>
      </c>
      <c r="L52" s="275">
        <v>52</v>
      </c>
      <c r="M52" s="273">
        <v>231</v>
      </c>
      <c r="N52" s="274">
        <v>198</v>
      </c>
      <c r="O52" s="275">
        <v>429</v>
      </c>
      <c r="P52" s="273">
        <v>32</v>
      </c>
      <c r="Q52" s="274">
        <v>29.9</v>
      </c>
      <c r="R52" s="275">
        <v>31.1</v>
      </c>
      <c r="S52" s="273">
        <v>231</v>
      </c>
      <c r="T52" s="274">
        <v>198</v>
      </c>
      <c r="U52" s="275">
        <v>429</v>
      </c>
      <c r="V52" s="273">
        <v>76</v>
      </c>
      <c r="W52" s="274">
        <v>59</v>
      </c>
      <c r="X52" s="275">
        <v>67</v>
      </c>
      <c r="Y52" s="273">
        <v>1188</v>
      </c>
      <c r="Z52" s="274">
        <v>1232</v>
      </c>
      <c r="AA52" s="275">
        <v>2420</v>
      </c>
      <c r="AB52" s="273">
        <v>77</v>
      </c>
      <c r="AC52" s="274">
        <v>60</v>
      </c>
      <c r="AD52" s="275">
        <v>69</v>
      </c>
      <c r="AE52" s="273">
        <v>1188</v>
      </c>
      <c r="AF52" s="274">
        <v>1232</v>
      </c>
      <c r="AG52" s="275">
        <v>2420</v>
      </c>
      <c r="AH52" s="273">
        <v>35.700000000000003</v>
      </c>
      <c r="AI52" s="274">
        <v>33.5</v>
      </c>
      <c r="AJ52" s="275">
        <v>34.6</v>
      </c>
      <c r="AK52" s="273">
        <v>1188</v>
      </c>
      <c r="AL52" s="274">
        <v>1232</v>
      </c>
      <c r="AM52" s="275">
        <v>2420</v>
      </c>
      <c r="AN52" s="273">
        <v>73</v>
      </c>
      <c r="AO52" s="274">
        <v>56</v>
      </c>
      <c r="AP52" s="275">
        <v>65</v>
      </c>
      <c r="AQ52" s="273">
        <v>1419</v>
      </c>
      <c r="AR52" s="274">
        <v>1430</v>
      </c>
      <c r="AS52" s="275">
        <v>2849</v>
      </c>
      <c r="AT52" s="273">
        <v>75</v>
      </c>
      <c r="AU52" s="274">
        <v>58</v>
      </c>
      <c r="AV52" s="275">
        <v>66</v>
      </c>
      <c r="AW52" s="273">
        <v>1419</v>
      </c>
      <c r="AX52" s="274">
        <v>1430</v>
      </c>
      <c r="AY52" s="275">
        <v>2849</v>
      </c>
      <c r="AZ52" s="273">
        <v>35.1</v>
      </c>
      <c r="BA52" s="274">
        <v>33</v>
      </c>
      <c r="BB52" s="275">
        <v>34.1</v>
      </c>
      <c r="BC52" s="273">
        <v>1419</v>
      </c>
      <c r="BD52" s="274">
        <v>1430</v>
      </c>
      <c r="BE52" s="275">
        <v>2849</v>
      </c>
    </row>
    <row r="53" spans="1:57" x14ac:dyDescent="0.35">
      <c r="A53" t="s">
        <v>138</v>
      </c>
      <c r="B53" t="s">
        <v>383</v>
      </c>
      <c r="C53" t="s">
        <v>372</v>
      </c>
      <c r="D53" s="273">
        <v>68</v>
      </c>
      <c r="E53" s="274">
        <v>48</v>
      </c>
      <c r="F53" s="275">
        <v>59</v>
      </c>
      <c r="G53" s="273">
        <v>252</v>
      </c>
      <c r="H53" s="274">
        <v>230</v>
      </c>
      <c r="I53" s="275">
        <v>482</v>
      </c>
      <c r="J53" s="273">
        <v>69</v>
      </c>
      <c r="K53" s="274">
        <v>50</v>
      </c>
      <c r="L53" s="275">
        <v>60</v>
      </c>
      <c r="M53" s="273">
        <v>252</v>
      </c>
      <c r="N53" s="274">
        <v>230</v>
      </c>
      <c r="O53" s="275">
        <v>482</v>
      </c>
      <c r="P53" s="273">
        <v>33.6</v>
      </c>
      <c r="Q53" s="274">
        <v>30.4</v>
      </c>
      <c r="R53" s="275">
        <v>32.1</v>
      </c>
      <c r="S53" s="273">
        <v>252</v>
      </c>
      <c r="T53" s="274">
        <v>230</v>
      </c>
      <c r="U53" s="275">
        <v>482</v>
      </c>
      <c r="V53" s="273">
        <v>77</v>
      </c>
      <c r="W53" s="274">
        <v>65</v>
      </c>
      <c r="X53" s="275">
        <v>71</v>
      </c>
      <c r="Y53" s="273">
        <v>942</v>
      </c>
      <c r="Z53" s="274">
        <v>992</v>
      </c>
      <c r="AA53" s="275">
        <v>1934</v>
      </c>
      <c r="AB53" s="273">
        <v>78</v>
      </c>
      <c r="AC53" s="274">
        <v>67</v>
      </c>
      <c r="AD53" s="275">
        <v>72</v>
      </c>
      <c r="AE53" s="273">
        <v>942</v>
      </c>
      <c r="AF53" s="274">
        <v>992</v>
      </c>
      <c r="AG53" s="275">
        <v>1934</v>
      </c>
      <c r="AH53" s="273">
        <v>35.799999999999997</v>
      </c>
      <c r="AI53" s="274">
        <v>34</v>
      </c>
      <c r="AJ53" s="275">
        <v>34.9</v>
      </c>
      <c r="AK53" s="273">
        <v>942</v>
      </c>
      <c r="AL53" s="274">
        <v>992</v>
      </c>
      <c r="AM53" s="275">
        <v>1934</v>
      </c>
      <c r="AN53" s="273">
        <v>75</v>
      </c>
      <c r="AO53" s="274">
        <v>62</v>
      </c>
      <c r="AP53" s="275">
        <v>69</v>
      </c>
      <c r="AQ53" s="273">
        <v>1194</v>
      </c>
      <c r="AR53" s="274">
        <v>1222</v>
      </c>
      <c r="AS53" s="275">
        <v>2416</v>
      </c>
      <c r="AT53" s="273">
        <v>76</v>
      </c>
      <c r="AU53" s="274">
        <v>64</v>
      </c>
      <c r="AV53" s="275">
        <v>70</v>
      </c>
      <c r="AW53" s="273">
        <v>1194</v>
      </c>
      <c r="AX53" s="274">
        <v>1222</v>
      </c>
      <c r="AY53" s="275">
        <v>2416</v>
      </c>
      <c r="AZ53" s="273">
        <v>35.299999999999997</v>
      </c>
      <c r="BA53" s="274">
        <v>33.299999999999997</v>
      </c>
      <c r="BB53" s="275">
        <v>34.299999999999997</v>
      </c>
      <c r="BC53" s="273">
        <v>1194</v>
      </c>
      <c r="BD53" s="274">
        <v>1222</v>
      </c>
      <c r="BE53" s="275">
        <v>2416</v>
      </c>
    </row>
    <row r="54" spans="1:57" x14ac:dyDescent="0.35">
      <c r="A54" t="s">
        <v>141</v>
      </c>
      <c r="B54" t="s">
        <v>386</v>
      </c>
      <c r="C54" t="s">
        <v>372</v>
      </c>
      <c r="D54" s="273">
        <v>67</v>
      </c>
      <c r="E54" s="274">
        <v>47</v>
      </c>
      <c r="F54" s="275">
        <v>56</v>
      </c>
      <c r="G54" s="273">
        <v>276</v>
      </c>
      <c r="H54" s="274">
        <v>346</v>
      </c>
      <c r="I54" s="275">
        <v>622</v>
      </c>
      <c r="J54" s="273">
        <v>68</v>
      </c>
      <c r="K54" s="274">
        <v>49</v>
      </c>
      <c r="L54" s="275">
        <v>57</v>
      </c>
      <c r="M54" s="273">
        <v>276</v>
      </c>
      <c r="N54" s="274">
        <v>346</v>
      </c>
      <c r="O54" s="275">
        <v>622</v>
      </c>
      <c r="P54" s="273">
        <v>34.200000000000003</v>
      </c>
      <c r="Q54" s="274">
        <v>31.2</v>
      </c>
      <c r="R54" s="275">
        <v>32.6</v>
      </c>
      <c r="S54" s="273">
        <v>276</v>
      </c>
      <c r="T54" s="274">
        <v>346</v>
      </c>
      <c r="U54" s="275">
        <v>622</v>
      </c>
      <c r="V54" s="273">
        <v>80</v>
      </c>
      <c r="W54" s="274">
        <v>63</v>
      </c>
      <c r="X54" s="275">
        <v>71</v>
      </c>
      <c r="Y54" s="273">
        <v>1223</v>
      </c>
      <c r="Z54" s="274">
        <v>1349</v>
      </c>
      <c r="AA54" s="275">
        <v>2572</v>
      </c>
      <c r="AB54" s="273">
        <v>81</v>
      </c>
      <c r="AC54" s="274">
        <v>65</v>
      </c>
      <c r="AD54" s="275">
        <v>73</v>
      </c>
      <c r="AE54" s="273">
        <v>1223</v>
      </c>
      <c r="AF54" s="274">
        <v>1349</v>
      </c>
      <c r="AG54" s="275">
        <v>2572</v>
      </c>
      <c r="AH54" s="273">
        <v>36.799999999999997</v>
      </c>
      <c r="AI54" s="274">
        <v>34</v>
      </c>
      <c r="AJ54" s="275">
        <v>35.299999999999997</v>
      </c>
      <c r="AK54" s="273">
        <v>1223</v>
      </c>
      <c r="AL54" s="274">
        <v>1349</v>
      </c>
      <c r="AM54" s="275">
        <v>2572</v>
      </c>
      <c r="AN54" s="273">
        <v>78</v>
      </c>
      <c r="AO54" s="274">
        <v>60</v>
      </c>
      <c r="AP54" s="275">
        <v>68</v>
      </c>
      <c r="AQ54" s="273">
        <v>1499</v>
      </c>
      <c r="AR54" s="274">
        <v>1695</v>
      </c>
      <c r="AS54" s="275">
        <v>3194</v>
      </c>
      <c r="AT54" s="273">
        <v>79</v>
      </c>
      <c r="AU54" s="274">
        <v>62</v>
      </c>
      <c r="AV54" s="275">
        <v>70</v>
      </c>
      <c r="AW54" s="273">
        <v>1499</v>
      </c>
      <c r="AX54" s="274">
        <v>1695</v>
      </c>
      <c r="AY54" s="275">
        <v>3194</v>
      </c>
      <c r="AZ54" s="273">
        <v>36.299999999999997</v>
      </c>
      <c r="BA54" s="274">
        <v>33.5</v>
      </c>
      <c r="BB54" s="275">
        <v>34.799999999999997</v>
      </c>
      <c r="BC54" s="273">
        <v>1499</v>
      </c>
      <c r="BD54" s="274">
        <v>1695</v>
      </c>
      <c r="BE54" s="275">
        <v>3194</v>
      </c>
    </row>
    <row r="55" spans="1:57" x14ac:dyDescent="0.35">
      <c r="A55" t="s">
        <v>133</v>
      </c>
      <c r="B55" t="s">
        <v>378</v>
      </c>
      <c r="C55" t="s">
        <v>372</v>
      </c>
      <c r="D55" s="273">
        <v>66</v>
      </c>
      <c r="E55" s="274">
        <v>42</v>
      </c>
      <c r="F55" s="275">
        <v>53</v>
      </c>
      <c r="G55" s="273">
        <v>91</v>
      </c>
      <c r="H55" s="274">
        <v>100</v>
      </c>
      <c r="I55" s="275">
        <v>191</v>
      </c>
      <c r="J55" s="273">
        <v>69</v>
      </c>
      <c r="K55" s="274">
        <v>43</v>
      </c>
      <c r="L55" s="275">
        <v>55</v>
      </c>
      <c r="M55" s="273">
        <v>91</v>
      </c>
      <c r="N55" s="274">
        <v>100</v>
      </c>
      <c r="O55" s="275">
        <v>191</v>
      </c>
      <c r="P55" s="273">
        <v>32.5</v>
      </c>
      <c r="Q55" s="274">
        <v>28.9</v>
      </c>
      <c r="R55" s="275">
        <v>30.6</v>
      </c>
      <c r="S55" s="273">
        <v>91</v>
      </c>
      <c r="T55" s="274">
        <v>100</v>
      </c>
      <c r="U55" s="275">
        <v>191</v>
      </c>
      <c r="V55" s="273">
        <v>82</v>
      </c>
      <c r="W55" s="274">
        <v>65</v>
      </c>
      <c r="X55" s="275">
        <v>74</v>
      </c>
      <c r="Y55" s="273">
        <v>578</v>
      </c>
      <c r="Z55" s="274">
        <v>565</v>
      </c>
      <c r="AA55" s="275">
        <v>1143</v>
      </c>
      <c r="AB55" s="273">
        <v>83</v>
      </c>
      <c r="AC55" s="274">
        <v>66</v>
      </c>
      <c r="AD55" s="275">
        <v>75</v>
      </c>
      <c r="AE55" s="273">
        <v>578</v>
      </c>
      <c r="AF55" s="274">
        <v>565</v>
      </c>
      <c r="AG55" s="275">
        <v>1143</v>
      </c>
      <c r="AH55" s="273">
        <v>34.6</v>
      </c>
      <c r="AI55" s="274">
        <v>33.1</v>
      </c>
      <c r="AJ55" s="275">
        <v>33.799999999999997</v>
      </c>
      <c r="AK55" s="273">
        <v>578</v>
      </c>
      <c r="AL55" s="274">
        <v>565</v>
      </c>
      <c r="AM55" s="275">
        <v>1143</v>
      </c>
      <c r="AN55" s="273">
        <v>80</v>
      </c>
      <c r="AO55" s="274">
        <v>62</v>
      </c>
      <c r="AP55" s="275">
        <v>71</v>
      </c>
      <c r="AQ55" s="273">
        <v>669</v>
      </c>
      <c r="AR55" s="274">
        <v>665</v>
      </c>
      <c r="AS55" s="275">
        <v>1334</v>
      </c>
      <c r="AT55" s="273">
        <v>81</v>
      </c>
      <c r="AU55" s="274">
        <v>62</v>
      </c>
      <c r="AV55" s="275">
        <v>72</v>
      </c>
      <c r="AW55" s="273">
        <v>669</v>
      </c>
      <c r="AX55" s="274">
        <v>665</v>
      </c>
      <c r="AY55" s="275">
        <v>1334</v>
      </c>
      <c r="AZ55" s="273">
        <v>34.299999999999997</v>
      </c>
      <c r="BA55" s="274">
        <v>32.4</v>
      </c>
      <c r="BB55" s="275">
        <v>33.4</v>
      </c>
      <c r="BC55" s="273">
        <v>669</v>
      </c>
      <c r="BD55" s="274">
        <v>665</v>
      </c>
      <c r="BE55" s="275">
        <v>1334</v>
      </c>
    </row>
    <row r="56" spans="1:57" x14ac:dyDescent="0.35">
      <c r="A56" t="s">
        <v>5</v>
      </c>
      <c r="B56" t="s">
        <v>249</v>
      </c>
      <c r="C56" t="s">
        <v>247</v>
      </c>
      <c r="D56" s="273">
        <v>62</v>
      </c>
      <c r="E56" s="274">
        <v>42</v>
      </c>
      <c r="F56" s="275">
        <v>52</v>
      </c>
      <c r="G56" s="273">
        <v>652</v>
      </c>
      <c r="H56" s="274">
        <v>656</v>
      </c>
      <c r="I56" s="275">
        <v>1308</v>
      </c>
      <c r="J56" s="273">
        <v>65</v>
      </c>
      <c r="K56" s="274">
        <v>44</v>
      </c>
      <c r="L56" s="275">
        <v>54</v>
      </c>
      <c r="M56" s="273">
        <v>652</v>
      </c>
      <c r="N56" s="274">
        <v>656</v>
      </c>
      <c r="O56" s="275">
        <v>1308</v>
      </c>
      <c r="P56" s="273">
        <v>32.6</v>
      </c>
      <c r="Q56" s="274">
        <v>29.1</v>
      </c>
      <c r="R56" s="275">
        <v>30.9</v>
      </c>
      <c r="S56" s="273">
        <v>652</v>
      </c>
      <c r="T56" s="274">
        <v>656</v>
      </c>
      <c r="U56" s="275">
        <v>1308</v>
      </c>
      <c r="V56" s="273">
        <v>78</v>
      </c>
      <c r="W56" s="274">
        <v>64</v>
      </c>
      <c r="X56" s="275">
        <v>71</v>
      </c>
      <c r="Y56" s="273">
        <v>2167</v>
      </c>
      <c r="Z56" s="274">
        <v>2303</v>
      </c>
      <c r="AA56" s="275">
        <v>4470</v>
      </c>
      <c r="AB56" s="273">
        <v>80</v>
      </c>
      <c r="AC56" s="274">
        <v>68</v>
      </c>
      <c r="AD56" s="275">
        <v>73</v>
      </c>
      <c r="AE56" s="273">
        <v>2167</v>
      </c>
      <c r="AF56" s="274">
        <v>2303</v>
      </c>
      <c r="AG56" s="275">
        <v>4470</v>
      </c>
      <c r="AH56" s="273">
        <v>36.200000000000003</v>
      </c>
      <c r="AI56" s="274">
        <v>33.799999999999997</v>
      </c>
      <c r="AJ56" s="275">
        <v>35</v>
      </c>
      <c r="AK56" s="273">
        <v>2167</v>
      </c>
      <c r="AL56" s="274">
        <v>2303</v>
      </c>
      <c r="AM56" s="275">
        <v>4470</v>
      </c>
      <c r="AN56" s="273">
        <v>74</v>
      </c>
      <c r="AO56" s="274">
        <v>59</v>
      </c>
      <c r="AP56" s="275">
        <v>66</v>
      </c>
      <c r="AQ56" s="273">
        <v>2819</v>
      </c>
      <c r="AR56" s="274">
        <v>2959</v>
      </c>
      <c r="AS56" s="275">
        <v>5778</v>
      </c>
      <c r="AT56" s="273">
        <v>76</v>
      </c>
      <c r="AU56" s="274">
        <v>62</v>
      </c>
      <c r="AV56" s="275">
        <v>69</v>
      </c>
      <c r="AW56" s="273">
        <v>2819</v>
      </c>
      <c r="AX56" s="274">
        <v>2959</v>
      </c>
      <c r="AY56" s="275">
        <v>5778</v>
      </c>
      <c r="AZ56" s="273">
        <v>35.299999999999997</v>
      </c>
      <c r="BA56" s="274">
        <v>32.799999999999997</v>
      </c>
      <c r="BB56" s="275">
        <v>34</v>
      </c>
      <c r="BC56" s="273">
        <v>2819</v>
      </c>
      <c r="BD56" s="274">
        <v>2959</v>
      </c>
      <c r="BE56" s="275">
        <v>5778</v>
      </c>
    </row>
    <row r="57" spans="1:57" x14ac:dyDescent="0.35">
      <c r="A57" t="s">
        <v>1086</v>
      </c>
      <c r="B57" t="s">
        <v>255</v>
      </c>
      <c r="C57" t="s">
        <v>247</v>
      </c>
      <c r="D57" s="273">
        <v>67</v>
      </c>
      <c r="E57" s="274">
        <v>40</v>
      </c>
      <c r="F57" s="275">
        <v>52</v>
      </c>
      <c r="G57" s="273">
        <v>196</v>
      </c>
      <c r="H57" s="274">
        <v>247</v>
      </c>
      <c r="I57" s="275">
        <v>443</v>
      </c>
      <c r="J57" s="273">
        <v>68</v>
      </c>
      <c r="K57" s="274">
        <v>46</v>
      </c>
      <c r="L57" s="275">
        <v>56</v>
      </c>
      <c r="M57" s="273">
        <v>196</v>
      </c>
      <c r="N57" s="274">
        <v>247</v>
      </c>
      <c r="O57" s="275">
        <v>443</v>
      </c>
      <c r="P57" s="273">
        <v>33.799999999999997</v>
      </c>
      <c r="Q57" s="274">
        <v>30.1</v>
      </c>
      <c r="R57" s="275">
        <v>31.7</v>
      </c>
      <c r="S57" s="273">
        <v>196</v>
      </c>
      <c r="T57" s="274">
        <v>247</v>
      </c>
      <c r="U57" s="275">
        <v>443</v>
      </c>
      <c r="V57" s="273">
        <v>82</v>
      </c>
      <c r="W57" s="274">
        <v>68</v>
      </c>
      <c r="X57" s="275">
        <v>75</v>
      </c>
      <c r="Y57" s="273">
        <v>1439</v>
      </c>
      <c r="Z57" s="274">
        <v>1469</v>
      </c>
      <c r="AA57" s="275">
        <v>2908</v>
      </c>
      <c r="AB57" s="273">
        <v>83</v>
      </c>
      <c r="AC57" s="274">
        <v>69</v>
      </c>
      <c r="AD57" s="275">
        <v>76</v>
      </c>
      <c r="AE57" s="273">
        <v>1439</v>
      </c>
      <c r="AF57" s="274">
        <v>1469</v>
      </c>
      <c r="AG57" s="275">
        <v>2908</v>
      </c>
      <c r="AH57" s="273">
        <v>37.4</v>
      </c>
      <c r="AI57" s="274">
        <v>35.200000000000003</v>
      </c>
      <c r="AJ57" s="275">
        <v>36.299999999999997</v>
      </c>
      <c r="AK57" s="273">
        <v>1439</v>
      </c>
      <c r="AL57" s="274">
        <v>1469</v>
      </c>
      <c r="AM57" s="275">
        <v>2908</v>
      </c>
      <c r="AN57" s="273">
        <v>80</v>
      </c>
      <c r="AO57" s="274">
        <v>64</v>
      </c>
      <c r="AP57" s="275">
        <v>72</v>
      </c>
      <c r="AQ57" s="273">
        <v>1635</v>
      </c>
      <c r="AR57" s="274">
        <v>1716</v>
      </c>
      <c r="AS57" s="275">
        <v>3351</v>
      </c>
      <c r="AT57" s="273">
        <v>81</v>
      </c>
      <c r="AU57" s="274">
        <v>66</v>
      </c>
      <c r="AV57" s="275">
        <v>73</v>
      </c>
      <c r="AW57" s="273">
        <v>1635</v>
      </c>
      <c r="AX57" s="274">
        <v>1716</v>
      </c>
      <c r="AY57" s="275">
        <v>3351</v>
      </c>
      <c r="AZ57" s="273">
        <v>37</v>
      </c>
      <c r="BA57" s="274">
        <v>34.5</v>
      </c>
      <c r="BB57" s="275">
        <v>35.700000000000003</v>
      </c>
      <c r="BC57" s="273">
        <v>1635</v>
      </c>
      <c r="BD57" s="274">
        <v>1716</v>
      </c>
      <c r="BE57" s="275">
        <v>3351</v>
      </c>
    </row>
    <row r="58" spans="1:57" x14ac:dyDescent="0.35">
      <c r="A58" t="s">
        <v>19</v>
      </c>
      <c r="B58" t="s">
        <v>265</v>
      </c>
      <c r="C58" t="s">
        <v>260</v>
      </c>
      <c r="D58" s="273">
        <v>55</v>
      </c>
      <c r="E58" s="274">
        <v>35</v>
      </c>
      <c r="F58" s="275">
        <v>45</v>
      </c>
      <c r="G58" s="273">
        <v>155</v>
      </c>
      <c r="H58" s="274">
        <v>151</v>
      </c>
      <c r="I58" s="275">
        <v>306</v>
      </c>
      <c r="J58" s="273">
        <v>57</v>
      </c>
      <c r="K58" s="274">
        <v>38</v>
      </c>
      <c r="L58" s="275">
        <v>48</v>
      </c>
      <c r="M58" s="273">
        <v>155</v>
      </c>
      <c r="N58" s="274">
        <v>151</v>
      </c>
      <c r="O58" s="275">
        <v>306</v>
      </c>
      <c r="P58" s="273">
        <v>31.6</v>
      </c>
      <c r="Q58" s="274">
        <v>28.5</v>
      </c>
      <c r="R58" s="275">
        <v>30</v>
      </c>
      <c r="S58" s="273">
        <v>155</v>
      </c>
      <c r="T58" s="274">
        <v>151</v>
      </c>
      <c r="U58" s="275">
        <v>306</v>
      </c>
      <c r="V58" s="273">
        <v>79</v>
      </c>
      <c r="W58" s="274">
        <v>63</v>
      </c>
      <c r="X58" s="275">
        <v>70</v>
      </c>
      <c r="Y58" s="273">
        <v>1944</v>
      </c>
      <c r="Z58" s="274">
        <v>2057</v>
      </c>
      <c r="AA58" s="275">
        <v>4001</v>
      </c>
      <c r="AB58" s="273">
        <v>81</v>
      </c>
      <c r="AC58" s="274">
        <v>65</v>
      </c>
      <c r="AD58" s="275">
        <v>73</v>
      </c>
      <c r="AE58" s="273">
        <v>1944</v>
      </c>
      <c r="AF58" s="274">
        <v>2057</v>
      </c>
      <c r="AG58" s="275">
        <v>4001</v>
      </c>
      <c r="AH58" s="273">
        <v>37</v>
      </c>
      <c r="AI58" s="274">
        <v>34.1</v>
      </c>
      <c r="AJ58" s="275">
        <v>35.5</v>
      </c>
      <c r="AK58" s="273">
        <v>1944</v>
      </c>
      <c r="AL58" s="274">
        <v>2057</v>
      </c>
      <c r="AM58" s="275">
        <v>4001</v>
      </c>
      <c r="AN58" s="273">
        <v>77</v>
      </c>
      <c r="AO58" s="274">
        <v>61</v>
      </c>
      <c r="AP58" s="275">
        <v>69</v>
      </c>
      <c r="AQ58" s="273">
        <v>2099</v>
      </c>
      <c r="AR58" s="274">
        <v>2208</v>
      </c>
      <c r="AS58" s="275">
        <v>4307</v>
      </c>
      <c r="AT58" s="273">
        <v>80</v>
      </c>
      <c r="AU58" s="274">
        <v>64</v>
      </c>
      <c r="AV58" s="275">
        <v>71</v>
      </c>
      <c r="AW58" s="273">
        <v>2099</v>
      </c>
      <c r="AX58" s="274">
        <v>2208</v>
      </c>
      <c r="AY58" s="275">
        <v>4307</v>
      </c>
      <c r="AZ58" s="273">
        <v>36.6</v>
      </c>
      <c r="BA58" s="274">
        <v>33.799999999999997</v>
      </c>
      <c r="BB58" s="275">
        <v>35.1</v>
      </c>
      <c r="BC58" s="273">
        <v>2099</v>
      </c>
      <c r="BD58" s="274">
        <v>2208</v>
      </c>
      <c r="BE58" s="275">
        <v>4307</v>
      </c>
    </row>
    <row r="59" spans="1:57" x14ac:dyDescent="0.35">
      <c r="A59" t="s">
        <v>20</v>
      </c>
      <c r="B59" t="s">
        <v>266</v>
      </c>
      <c r="C59" t="s">
        <v>260</v>
      </c>
      <c r="D59" s="273">
        <v>58</v>
      </c>
      <c r="E59" s="274">
        <v>35</v>
      </c>
      <c r="F59" s="275">
        <v>46</v>
      </c>
      <c r="G59" s="273">
        <v>210</v>
      </c>
      <c r="H59" s="274">
        <v>224</v>
      </c>
      <c r="I59" s="275">
        <v>434</v>
      </c>
      <c r="J59" s="273">
        <v>63</v>
      </c>
      <c r="K59" s="274">
        <v>37</v>
      </c>
      <c r="L59" s="275">
        <v>50</v>
      </c>
      <c r="M59" s="273">
        <v>210</v>
      </c>
      <c r="N59" s="274">
        <v>224</v>
      </c>
      <c r="O59" s="275">
        <v>434</v>
      </c>
      <c r="P59" s="273">
        <v>33.6</v>
      </c>
      <c r="Q59" s="274">
        <v>30.6</v>
      </c>
      <c r="R59" s="275">
        <v>32</v>
      </c>
      <c r="S59" s="273">
        <v>210</v>
      </c>
      <c r="T59" s="274">
        <v>224</v>
      </c>
      <c r="U59" s="275">
        <v>434</v>
      </c>
      <c r="V59" s="273">
        <v>80</v>
      </c>
      <c r="W59" s="274">
        <v>64</v>
      </c>
      <c r="X59" s="275">
        <v>72</v>
      </c>
      <c r="Y59" s="273">
        <v>1760</v>
      </c>
      <c r="Z59" s="274">
        <v>1790</v>
      </c>
      <c r="AA59" s="275">
        <v>3550</v>
      </c>
      <c r="AB59" s="273">
        <v>81</v>
      </c>
      <c r="AC59" s="274">
        <v>66</v>
      </c>
      <c r="AD59" s="275">
        <v>74</v>
      </c>
      <c r="AE59" s="273">
        <v>1760</v>
      </c>
      <c r="AF59" s="274">
        <v>1790</v>
      </c>
      <c r="AG59" s="275">
        <v>3550</v>
      </c>
      <c r="AH59" s="273">
        <v>37.9</v>
      </c>
      <c r="AI59" s="274">
        <v>35.200000000000003</v>
      </c>
      <c r="AJ59" s="275">
        <v>36.5</v>
      </c>
      <c r="AK59" s="273">
        <v>1760</v>
      </c>
      <c r="AL59" s="274">
        <v>1790</v>
      </c>
      <c r="AM59" s="275">
        <v>3550</v>
      </c>
      <c r="AN59" s="273">
        <v>78</v>
      </c>
      <c r="AO59" s="274">
        <v>61</v>
      </c>
      <c r="AP59" s="275">
        <v>69</v>
      </c>
      <c r="AQ59" s="273">
        <v>1970</v>
      </c>
      <c r="AR59" s="274">
        <v>2014</v>
      </c>
      <c r="AS59" s="275">
        <v>3984</v>
      </c>
      <c r="AT59" s="273">
        <v>79</v>
      </c>
      <c r="AU59" s="274">
        <v>63</v>
      </c>
      <c r="AV59" s="275">
        <v>71</v>
      </c>
      <c r="AW59" s="273">
        <v>1970</v>
      </c>
      <c r="AX59" s="274">
        <v>2014</v>
      </c>
      <c r="AY59" s="275">
        <v>3984</v>
      </c>
      <c r="AZ59" s="273">
        <v>37.4</v>
      </c>
      <c r="BA59" s="274">
        <v>34.700000000000003</v>
      </c>
      <c r="BB59" s="275">
        <v>36</v>
      </c>
      <c r="BC59" s="273">
        <v>1970</v>
      </c>
      <c r="BD59" s="274">
        <v>2014</v>
      </c>
      <c r="BE59" s="275">
        <v>3984</v>
      </c>
    </row>
    <row r="60" spans="1:57" x14ac:dyDescent="0.35">
      <c r="A60" t="s">
        <v>70</v>
      </c>
      <c r="B60" t="s">
        <v>315</v>
      </c>
      <c r="C60" t="s">
        <v>309</v>
      </c>
      <c r="D60" s="273">
        <v>53</v>
      </c>
      <c r="E60" s="274">
        <v>40</v>
      </c>
      <c r="F60" s="275">
        <v>47</v>
      </c>
      <c r="G60" s="273">
        <v>139</v>
      </c>
      <c r="H60" s="274">
        <v>126</v>
      </c>
      <c r="I60" s="275">
        <v>265</v>
      </c>
      <c r="J60" s="273">
        <v>55</v>
      </c>
      <c r="K60" s="274">
        <v>44</v>
      </c>
      <c r="L60" s="275">
        <v>50</v>
      </c>
      <c r="M60" s="273">
        <v>139</v>
      </c>
      <c r="N60" s="274">
        <v>126</v>
      </c>
      <c r="O60" s="275">
        <v>265</v>
      </c>
      <c r="P60" s="273">
        <v>33.1</v>
      </c>
      <c r="Q60" s="274">
        <v>30.8</v>
      </c>
      <c r="R60" s="275">
        <v>32</v>
      </c>
      <c r="S60" s="273">
        <v>139</v>
      </c>
      <c r="T60" s="274">
        <v>126</v>
      </c>
      <c r="U60" s="275">
        <v>265</v>
      </c>
      <c r="V60" s="273">
        <v>80</v>
      </c>
      <c r="W60" s="274">
        <v>62</v>
      </c>
      <c r="X60" s="275">
        <v>70</v>
      </c>
      <c r="Y60" s="273">
        <v>1303</v>
      </c>
      <c r="Z60" s="274">
        <v>1394</v>
      </c>
      <c r="AA60" s="275">
        <v>2697</v>
      </c>
      <c r="AB60" s="273">
        <v>80</v>
      </c>
      <c r="AC60" s="274">
        <v>64</v>
      </c>
      <c r="AD60" s="275">
        <v>72</v>
      </c>
      <c r="AE60" s="273">
        <v>1303</v>
      </c>
      <c r="AF60" s="274">
        <v>1394</v>
      </c>
      <c r="AG60" s="275">
        <v>2697</v>
      </c>
      <c r="AH60" s="273">
        <v>37.9</v>
      </c>
      <c r="AI60" s="274">
        <v>34.9</v>
      </c>
      <c r="AJ60" s="275">
        <v>36.299999999999997</v>
      </c>
      <c r="AK60" s="273">
        <v>1303</v>
      </c>
      <c r="AL60" s="274">
        <v>1394</v>
      </c>
      <c r="AM60" s="275">
        <v>2697</v>
      </c>
      <c r="AN60" s="273">
        <v>77</v>
      </c>
      <c r="AO60" s="274">
        <v>60</v>
      </c>
      <c r="AP60" s="275">
        <v>68</v>
      </c>
      <c r="AQ60" s="273">
        <v>1442</v>
      </c>
      <c r="AR60" s="274">
        <v>1520</v>
      </c>
      <c r="AS60" s="275">
        <v>2962</v>
      </c>
      <c r="AT60" s="273">
        <v>78</v>
      </c>
      <c r="AU60" s="274">
        <v>62</v>
      </c>
      <c r="AV60" s="275">
        <v>70</v>
      </c>
      <c r="AW60" s="273">
        <v>1442</v>
      </c>
      <c r="AX60" s="274">
        <v>1520</v>
      </c>
      <c r="AY60" s="275">
        <v>2962</v>
      </c>
      <c r="AZ60" s="273">
        <v>37.4</v>
      </c>
      <c r="BA60" s="274">
        <v>34.6</v>
      </c>
      <c r="BB60" s="275">
        <v>35.9</v>
      </c>
      <c r="BC60" s="273">
        <v>1442</v>
      </c>
      <c r="BD60" s="274">
        <v>1520</v>
      </c>
      <c r="BE60" s="275">
        <v>2962</v>
      </c>
    </row>
    <row r="61" spans="1:57" x14ac:dyDescent="0.35">
      <c r="A61" t="s">
        <v>151</v>
      </c>
      <c r="B61" t="s">
        <v>395</v>
      </c>
      <c r="C61" t="s">
        <v>392</v>
      </c>
      <c r="D61" s="273">
        <v>63</v>
      </c>
      <c r="E61" s="274">
        <v>36</v>
      </c>
      <c r="F61" s="275">
        <v>49</v>
      </c>
      <c r="G61" s="273">
        <v>333</v>
      </c>
      <c r="H61" s="274">
        <v>374</v>
      </c>
      <c r="I61" s="275">
        <v>707</v>
      </c>
      <c r="J61" s="273">
        <v>64</v>
      </c>
      <c r="K61" s="274">
        <v>39</v>
      </c>
      <c r="L61" s="275">
        <v>51</v>
      </c>
      <c r="M61" s="273">
        <v>333</v>
      </c>
      <c r="N61" s="274">
        <v>374</v>
      </c>
      <c r="O61" s="275">
        <v>707</v>
      </c>
      <c r="P61" s="273">
        <v>33.5</v>
      </c>
      <c r="Q61" s="274">
        <v>29.9</v>
      </c>
      <c r="R61" s="275">
        <v>31.6</v>
      </c>
      <c r="S61" s="273">
        <v>333</v>
      </c>
      <c r="T61" s="274">
        <v>374</v>
      </c>
      <c r="U61" s="275">
        <v>707</v>
      </c>
      <c r="V61" s="273">
        <v>77</v>
      </c>
      <c r="W61" s="274">
        <v>59</v>
      </c>
      <c r="X61" s="275">
        <v>68</v>
      </c>
      <c r="Y61" s="273">
        <v>2585</v>
      </c>
      <c r="Z61" s="274">
        <v>2772</v>
      </c>
      <c r="AA61" s="275">
        <v>5357</v>
      </c>
      <c r="AB61" s="273">
        <v>78</v>
      </c>
      <c r="AC61" s="274">
        <v>61</v>
      </c>
      <c r="AD61" s="275">
        <v>69</v>
      </c>
      <c r="AE61" s="273">
        <v>2585</v>
      </c>
      <c r="AF61" s="274">
        <v>2772</v>
      </c>
      <c r="AG61" s="275">
        <v>5357</v>
      </c>
      <c r="AH61" s="273">
        <v>36.5</v>
      </c>
      <c r="AI61" s="274">
        <v>33.9</v>
      </c>
      <c r="AJ61" s="275">
        <v>35.200000000000003</v>
      </c>
      <c r="AK61" s="273">
        <v>2585</v>
      </c>
      <c r="AL61" s="274">
        <v>2772</v>
      </c>
      <c r="AM61" s="275">
        <v>5357</v>
      </c>
      <c r="AN61" s="273">
        <v>75</v>
      </c>
      <c r="AO61" s="274">
        <v>56</v>
      </c>
      <c r="AP61" s="275">
        <v>65</v>
      </c>
      <c r="AQ61" s="273">
        <v>2918</v>
      </c>
      <c r="AR61" s="274">
        <v>3146</v>
      </c>
      <c r="AS61" s="275">
        <v>6064</v>
      </c>
      <c r="AT61" s="273">
        <v>77</v>
      </c>
      <c r="AU61" s="274">
        <v>59</v>
      </c>
      <c r="AV61" s="275">
        <v>67</v>
      </c>
      <c r="AW61" s="273">
        <v>2918</v>
      </c>
      <c r="AX61" s="274">
        <v>3146</v>
      </c>
      <c r="AY61" s="275">
        <v>6064</v>
      </c>
      <c r="AZ61" s="273">
        <v>36.200000000000003</v>
      </c>
      <c r="BA61" s="274">
        <v>33.5</v>
      </c>
      <c r="BB61" s="275">
        <v>34.799999999999997</v>
      </c>
      <c r="BC61" s="273">
        <v>2918</v>
      </c>
      <c r="BD61" s="274">
        <v>3146</v>
      </c>
      <c r="BE61" s="275">
        <v>6064</v>
      </c>
    </row>
    <row r="62" spans="1:57" x14ac:dyDescent="0.35">
      <c r="A62" t="s">
        <v>155</v>
      </c>
      <c r="B62" t="s">
        <v>399</v>
      </c>
      <c r="C62" t="s">
        <v>392</v>
      </c>
      <c r="D62" s="273" t="s">
        <v>417</v>
      </c>
      <c r="E62" s="273" t="s">
        <v>417</v>
      </c>
      <c r="F62" s="273" t="s">
        <v>417</v>
      </c>
      <c r="G62" s="273" t="s">
        <v>417</v>
      </c>
      <c r="H62" s="273" t="s">
        <v>417</v>
      </c>
      <c r="I62" s="273" t="s">
        <v>417</v>
      </c>
      <c r="J62" s="273" t="s">
        <v>417</v>
      </c>
      <c r="K62" s="273" t="s">
        <v>417</v>
      </c>
      <c r="L62" s="273" t="s">
        <v>417</v>
      </c>
      <c r="M62" s="273" t="s">
        <v>417</v>
      </c>
      <c r="N62" s="273" t="s">
        <v>417</v>
      </c>
      <c r="O62" s="273" t="s">
        <v>417</v>
      </c>
      <c r="P62" s="273" t="s">
        <v>417</v>
      </c>
      <c r="Q62" s="273" t="s">
        <v>417</v>
      </c>
      <c r="R62" s="273" t="s">
        <v>417</v>
      </c>
      <c r="S62" s="273" t="s">
        <v>417</v>
      </c>
      <c r="T62" s="273" t="s">
        <v>417</v>
      </c>
      <c r="U62" s="273" t="s">
        <v>417</v>
      </c>
      <c r="V62" s="273" t="s">
        <v>417</v>
      </c>
      <c r="W62" s="273" t="s">
        <v>417</v>
      </c>
      <c r="X62" s="273" t="s">
        <v>417</v>
      </c>
      <c r="Y62" s="273" t="s">
        <v>417</v>
      </c>
      <c r="Z62" s="273" t="s">
        <v>417</v>
      </c>
      <c r="AA62" s="273" t="s">
        <v>417</v>
      </c>
      <c r="AB62" s="273" t="s">
        <v>417</v>
      </c>
      <c r="AC62" s="273" t="s">
        <v>417</v>
      </c>
      <c r="AD62" s="273" t="s">
        <v>417</v>
      </c>
      <c r="AE62" s="273" t="s">
        <v>417</v>
      </c>
      <c r="AF62" s="273" t="s">
        <v>417</v>
      </c>
      <c r="AG62" s="273" t="s">
        <v>417</v>
      </c>
      <c r="AH62" s="273" t="s">
        <v>417</v>
      </c>
      <c r="AI62" s="273" t="s">
        <v>417</v>
      </c>
      <c r="AJ62" s="273" t="s">
        <v>417</v>
      </c>
      <c r="AK62" s="273" t="s">
        <v>417</v>
      </c>
      <c r="AL62" s="273" t="s">
        <v>417</v>
      </c>
      <c r="AM62" s="273" t="s">
        <v>417</v>
      </c>
      <c r="AN62" s="273" t="s">
        <v>417</v>
      </c>
      <c r="AO62" s="273" t="s">
        <v>417</v>
      </c>
      <c r="AP62" s="273" t="s">
        <v>417</v>
      </c>
      <c r="AQ62" s="273" t="s">
        <v>417</v>
      </c>
      <c r="AR62" s="273" t="s">
        <v>417</v>
      </c>
      <c r="AS62" s="273" t="s">
        <v>417</v>
      </c>
      <c r="AT62" s="273" t="s">
        <v>417</v>
      </c>
      <c r="AU62" s="273" t="s">
        <v>417</v>
      </c>
      <c r="AV62" s="273" t="s">
        <v>417</v>
      </c>
      <c r="AW62" s="273" t="s">
        <v>417</v>
      </c>
      <c r="AX62" s="273" t="s">
        <v>417</v>
      </c>
      <c r="AY62" s="273" t="s">
        <v>417</v>
      </c>
      <c r="AZ62" s="273" t="s">
        <v>417</v>
      </c>
      <c r="BA62" s="273" t="s">
        <v>417</v>
      </c>
      <c r="BB62" s="273" t="s">
        <v>417</v>
      </c>
      <c r="BC62" s="273" t="s">
        <v>417</v>
      </c>
      <c r="BD62" s="273" t="s">
        <v>417</v>
      </c>
      <c r="BE62" s="273" t="s">
        <v>417</v>
      </c>
    </row>
    <row r="63" spans="1:57" x14ac:dyDescent="0.35">
      <c r="A63" t="s">
        <v>163</v>
      </c>
      <c r="B63" t="s">
        <v>407</v>
      </c>
      <c r="C63" t="s">
        <v>392</v>
      </c>
      <c r="D63" s="273">
        <v>56</v>
      </c>
      <c r="E63" s="274">
        <v>38</v>
      </c>
      <c r="F63" s="275">
        <v>47</v>
      </c>
      <c r="G63" s="273">
        <v>209</v>
      </c>
      <c r="H63" s="274">
        <v>226</v>
      </c>
      <c r="I63" s="275">
        <v>435</v>
      </c>
      <c r="J63" s="273">
        <v>56</v>
      </c>
      <c r="K63" s="274">
        <v>39</v>
      </c>
      <c r="L63" s="275">
        <v>48</v>
      </c>
      <c r="M63" s="273">
        <v>209</v>
      </c>
      <c r="N63" s="274">
        <v>226</v>
      </c>
      <c r="O63" s="275">
        <v>435</v>
      </c>
      <c r="P63" s="273">
        <v>32.1</v>
      </c>
      <c r="Q63" s="274">
        <v>29.4</v>
      </c>
      <c r="R63" s="275">
        <v>30.7</v>
      </c>
      <c r="S63" s="273">
        <v>209</v>
      </c>
      <c r="T63" s="274">
        <v>226</v>
      </c>
      <c r="U63" s="275">
        <v>435</v>
      </c>
      <c r="V63" s="273">
        <v>80</v>
      </c>
      <c r="W63" s="274">
        <v>64</v>
      </c>
      <c r="X63" s="275">
        <v>72</v>
      </c>
      <c r="Y63" s="273">
        <v>2586</v>
      </c>
      <c r="Z63" s="274">
        <v>2741</v>
      </c>
      <c r="AA63" s="275">
        <v>5327</v>
      </c>
      <c r="AB63" s="273">
        <v>81</v>
      </c>
      <c r="AC63" s="274">
        <v>65</v>
      </c>
      <c r="AD63" s="275">
        <v>73</v>
      </c>
      <c r="AE63" s="273">
        <v>2586</v>
      </c>
      <c r="AF63" s="274">
        <v>2741</v>
      </c>
      <c r="AG63" s="275">
        <v>5327</v>
      </c>
      <c r="AH63" s="273">
        <v>35.799999999999997</v>
      </c>
      <c r="AI63" s="274">
        <v>33.9</v>
      </c>
      <c r="AJ63" s="275">
        <v>34.799999999999997</v>
      </c>
      <c r="AK63" s="273">
        <v>2586</v>
      </c>
      <c r="AL63" s="274">
        <v>2741</v>
      </c>
      <c r="AM63" s="275">
        <v>5327</v>
      </c>
      <c r="AN63" s="273">
        <v>78</v>
      </c>
      <c r="AO63" s="274">
        <v>62</v>
      </c>
      <c r="AP63" s="275">
        <v>70</v>
      </c>
      <c r="AQ63" s="273">
        <v>2795</v>
      </c>
      <c r="AR63" s="274">
        <v>2967</v>
      </c>
      <c r="AS63" s="275">
        <v>5762</v>
      </c>
      <c r="AT63" s="273">
        <v>79</v>
      </c>
      <c r="AU63" s="274">
        <v>63</v>
      </c>
      <c r="AV63" s="275">
        <v>71</v>
      </c>
      <c r="AW63" s="273">
        <v>2795</v>
      </c>
      <c r="AX63" s="274">
        <v>2967</v>
      </c>
      <c r="AY63" s="275">
        <v>5762</v>
      </c>
      <c r="AZ63" s="273">
        <v>35.5</v>
      </c>
      <c r="BA63" s="274">
        <v>33.5</v>
      </c>
      <c r="BB63" s="275">
        <v>34.5</v>
      </c>
      <c r="BC63" s="273">
        <v>2795</v>
      </c>
      <c r="BD63" s="274">
        <v>2967</v>
      </c>
      <c r="BE63" s="275">
        <v>5762</v>
      </c>
    </row>
    <row r="64" spans="1:57" x14ac:dyDescent="0.35">
      <c r="A64" t="s">
        <v>80</v>
      </c>
      <c r="B64" t="s">
        <v>325</v>
      </c>
      <c r="C64" t="s">
        <v>324</v>
      </c>
      <c r="D64" s="273">
        <v>51</v>
      </c>
      <c r="E64" s="274">
        <v>43</v>
      </c>
      <c r="F64" s="275">
        <v>47</v>
      </c>
      <c r="G64" s="273">
        <v>137</v>
      </c>
      <c r="H64" s="274">
        <v>157</v>
      </c>
      <c r="I64" s="275">
        <v>294</v>
      </c>
      <c r="J64" s="273">
        <v>54</v>
      </c>
      <c r="K64" s="274">
        <v>44</v>
      </c>
      <c r="L64" s="275">
        <v>49</v>
      </c>
      <c r="M64" s="273">
        <v>137</v>
      </c>
      <c r="N64" s="274">
        <v>157</v>
      </c>
      <c r="O64" s="275">
        <v>294</v>
      </c>
      <c r="P64" s="273">
        <v>31.7</v>
      </c>
      <c r="Q64" s="274">
        <v>29.6</v>
      </c>
      <c r="R64" s="275">
        <v>30.6</v>
      </c>
      <c r="S64" s="273">
        <v>137</v>
      </c>
      <c r="T64" s="274">
        <v>157</v>
      </c>
      <c r="U64" s="275">
        <v>294</v>
      </c>
      <c r="V64" s="273">
        <v>71</v>
      </c>
      <c r="W64" s="274">
        <v>54</v>
      </c>
      <c r="X64" s="275">
        <v>62</v>
      </c>
      <c r="Y64" s="273">
        <v>984</v>
      </c>
      <c r="Z64" s="274">
        <v>1009</v>
      </c>
      <c r="AA64" s="275">
        <v>1993</v>
      </c>
      <c r="AB64" s="273">
        <v>74</v>
      </c>
      <c r="AC64" s="274">
        <v>58</v>
      </c>
      <c r="AD64" s="275">
        <v>66</v>
      </c>
      <c r="AE64" s="273">
        <v>984</v>
      </c>
      <c r="AF64" s="274">
        <v>1009</v>
      </c>
      <c r="AG64" s="275">
        <v>1993</v>
      </c>
      <c r="AH64" s="273">
        <v>34.700000000000003</v>
      </c>
      <c r="AI64" s="274">
        <v>32.6</v>
      </c>
      <c r="AJ64" s="275">
        <v>33.700000000000003</v>
      </c>
      <c r="AK64" s="273">
        <v>984</v>
      </c>
      <c r="AL64" s="274">
        <v>1009</v>
      </c>
      <c r="AM64" s="275">
        <v>1993</v>
      </c>
      <c r="AN64" s="273">
        <v>69</v>
      </c>
      <c r="AO64" s="274">
        <v>52</v>
      </c>
      <c r="AP64" s="275">
        <v>60</v>
      </c>
      <c r="AQ64" s="273">
        <v>1121</v>
      </c>
      <c r="AR64" s="274">
        <v>1166</v>
      </c>
      <c r="AS64" s="275">
        <v>2287</v>
      </c>
      <c r="AT64" s="273">
        <v>71</v>
      </c>
      <c r="AU64" s="274">
        <v>56</v>
      </c>
      <c r="AV64" s="275">
        <v>64</v>
      </c>
      <c r="AW64" s="273">
        <v>1121</v>
      </c>
      <c r="AX64" s="274">
        <v>1166</v>
      </c>
      <c r="AY64" s="275">
        <v>2287</v>
      </c>
      <c r="AZ64" s="273">
        <v>34.299999999999997</v>
      </c>
      <c r="BA64" s="274">
        <v>32.200000000000003</v>
      </c>
      <c r="BB64" s="275">
        <v>33.299999999999997</v>
      </c>
      <c r="BC64" s="273">
        <v>1121</v>
      </c>
      <c r="BD64" s="274">
        <v>1166</v>
      </c>
      <c r="BE64" s="275">
        <v>2287</v>
      </c>
    </row>
    <row r="65" spans="1:57" x14ac:dyDescent="0.35">
      <c r="A65" t="s">
        <v>81</v>
      </c>
      <c r="B65" t="s">
        <v>326</v>
      </c>
      <c r="C65" t="s">
        <v>324</v>
      </c>
      <c r="D65" s="273">
        <v>55</v>
      </c>
      <c r="E65" s="274">
        <v>41</v>
      </c>
      <c r="F65" s="275">
        <v>48</v>
      </c>
      <c r="G65" s="273">
        <v>113</v>
      </c>
      <c r="H65" s="274">
        <v>114</v>
      </c>
      <c r="I65" s="275">
        <v>227</v>
      </c>
      <c r="J65" s="273">
        <v>55</v>
      </c>
      <c r="K65" s="274">
        <v>43</v>
      </c>
      <c r="L65" s="275">
        <v>49</v>
      </c>
      <c r="M65" s="273">
        <v>113</v>
      </c>
      <c r="N65" s="274">
        <v>114</v>
      </c>
      <c r="O65" s="275">
        <v>227</v>
      </c>
      <c r="P65" s="273">
        <v>32</v>
      </c>
      <c r="Q65" s="274">
        <v>30.3</v>
      </c>
      <c r="R65" s="275">
        <v>31.1</v>
      </c>
      <c r="S65" s="273">
        <v>113</v>
      </c>
      <c r="T65" s="274">
        <v>114</v>
      </c>
      <c r="U65" s="275">
        <v>227</v>
      </c>
      <c r="V65" s="273">
        <v>76</v>
      </c>
      <c r="W65" s="274">
        <v>61</v>
      </c>
      <c r="X65" s="275">
        <v>68</v>
      </c>
      <c r="Y65" s="273">
        <v>1645</v>
      </c>
      <c r="Z65" s="274">
        <v>1794</v>
      </c>
      <c r="AA65" s="275">
        <v>3439</v>
      </c>
      <c r="AB65" s="273">
        <v>77</v>
      </c>
      <c r="AC65" s="274">
        <v>63</v>
      </c>
      <c r="AD65" s="275">
        <v>70</v>
      </c>
      <c r="AE65" s="273">
        <v>1645</v>
      </c>
      <c r="AF65" s="274">
        <v>1794</v>
      </c>
      <c r="AG65" s="275">
        <v>3439</v>
      </c>
      <c r="AH65" s="273">
        <v>34.9</v>
      </c>
      <c r="AI65" s="274">
        <v>33.200000000000003</v>
      </c>
      <c r="AJ65" s="275">
        <v>34</v>
      </c>
      <c r="AK65" s="273">
        <v>1645</v>
      </c>
      <c r="AL65" s="274">
        <v>1794</v>
      </c>
      <c r="AM65" s="275">
        <v>3439</v>
      </c>
      <c r="AN65" s="273">
        <v>75</v>
      </c>
      <c r="AO65" s="274">
        <v>60</v>
      </c>
      <c r="AP65" s="275">
        <v>67</v>
      </c>
      <c r="AQ65" s="273">
        <v>1758</v>
      </c>
      <c r="AR65" s="274">
        <v>1908</v>
      </c>
      <c r="AS65" s="275">
        <v>3666</v>
      </c>
      <c r="AT65" s="273">
        <v>76</v>
      </c>
      <c r="AU65" s="274">
        <v>62</v>
      </c>
      <c r="AV65" s="275">
        <v>68</v>
      </c>
      <c r="AW65" s="273">
        <v>1758</v>
      </c>
      <c r="AX65" s="274">
        <v>1908</v>
      </c>
      <c r="AY65" s="275">
        <v>3666</v>
      </c>
      <c r="AZ65" s="273">
        <v>34.799999999999997</v>
      </c>
      <c r="BA65" s="274">
        <v>33</v>
      </c>
      <c r="BB65" s="275">
        <v>33.799999999999997</v>
      </c>
      <c r="BC65" s="273">
        <v>1758</v>
      </c>
      <c r="BD65" s="274">
        <v>1908</v>
      </c>
      <c r="BE65" s="275">
        <v>3666</v>
      </c>
    </row>
    <row r="66" spans="1:57" x14ac:dyDescent="0.35">
      <c r="A66" t="s">
        <v>17</v>
      </c>
      <c r="B66" t="s">
        <v>263</v>
      </c>
      <c r="C66" t="s">
        <v>260</v>
      </c>
      <c r="D66" s="273">
        <v>54</v>
      </c>
      <c r="E66" s="274">
        <v>35</v>
      </c>
      <c r="F66" s="275">
        <v>44</v>
      </c>
      <c r="G66" s="273">
        <v>289</v>
      </c>
      <c r="H66" s="274">
        <v>331</v>
      </c>
      <c r="I66" s="275">
        <v>620</v>
      </c>
      <c r="J66" s="273">
        <v>58</v>
      </c>
      <c r="K66" s="274">
        <v>40</v>
      </c>
      <c r="L66" s="275">
        <v>48</v>
      </c>
      <c r="M66" s="273">
        <v>289</v>
      </c>
      <c r="N66" s="274">
        <v>331</v>
      </c>
      <c r="O66" s="275">
        <v>620</v>
      </c>
      <c r="P66" s="273">
        <v>31.1</v>
      </c>
      <c r="Q66" s="274">
        <v>28.8</v>
      </c>
      <c r="R66" s="275">
        <v>29.9</v>
      </c>
      <c r="S66" s="273">
        <v>289</v>
      </c>
      <c r="T66" s="274">
        <v>331</v>
      </c>
      <c r="U66" s="275">
        <v>620</v>
      </c>
      <c r="V66" s="273">
        <v>72</v>
      </c>
      <c r="W66" s="274">
        <v>57</v>
      </c>
      <c r="X66" s="275">
        <v>64</v>
      </c>
      <c r="Y66" s="273">
        <v>1631</v>
      </c>
      <c r="Z66" s="274">
        <v>1681</v>
      </c>
      <c r="AA66" s="275">
        <v>3312</v>
      </c>
      <c r="AB66" s="273">
        <v>75</v>
      </c>
      <c r="AC66" s="274">
        <v>60</v>
      </c>
      <c r="AD66" s="275">
        <v>68</v>
      </c>
      <c r="AE66" s="273">
        <v>1631</v>
      </c>
      <c r="AF66" s="274">
        <v>1681</v>
      </c>
      <c r="AG66" s="275">
        <v>3312</v>
      </c>
      <c r="AH66" s="273">
        <v>35.299999999999997</v>
      </c>
      <c r="AI66" s="274">
        <v>32.299999999999997</v>
      </c>
      <c r="AJ66" s="275">
        <v>33.700000000000003</v>
      </c>
      <c r="AK66" s="273">
        <v>1631</v>
      </c>
      <c r="AL66" s="274">
        <v>1681</v>
      </c>
      <c r="AM66" s="275">
        <v>3312</v>
      </c>
      <c r="AN66" s="273">
        <v>69</v>
      </c>
      <c r="AO66" s="274">
        <v>53</v>
      </c>
      <c r="AP66" s="275">
        <v>61</v>
      </c>
      <c r="AQ66" s="273">
        <v>1920</v>
      </c>
      <c r="AR66" s="274">
        <v>2012</v>
      </c>
      <c r="AS66" s="275">
        <v>3932</v>
      </c>
      <c r="AT66" s="273">
        <v>73</v>
      </c>
      <c r="AU66" s="274">
        <v>57</v>
      </c>
      <c r="AV66" s="275">
        <v>65</v>
      </c>
      <c r="AW66" s="273">
        <v>1920</v>
      </c>
      <c r="AX66" s="274">
        <v>2012</v>
      </c>
      <c r="AY66" s="275">
        <v>3932</v>
      </c>
      <c r="AZ66" s="273">
        <v>34.6</v>
      </c>
      <c r="BA66" s="274">
        <v>31.7</v>
      </c>
      <c r="BB66" s="275">
        <v>33.1</v>
      </c>
      <c r="BC66" s="273">
        <v>1920</v>
      </c>
      <c r="BD66" s="274">
        <v>2012</v>
      </c>
      <c r="BE66" s="275">
        <v>3932</v>
      </c>
    </row>
    <row r="67" spans="1:57" x14ac:dyDescent="0.35">
      <c r="A67" t="s">
        <v>18</v>
      </c>
      <c r="B67" t="s">
        <v>264</v>
      </c>
      <c r="C67" t="s">
        <v>260</v>
      </c>
      <c r="D67" s="273">
        <v>64</v>
      </c>
      <c r="E67" s="274">
        <v>47</v>
      </c>
      <c r="F67" s="275">
        <v>56</v>
      </c>
      <c r="G67" s="273">
        <v>211</v>
      </c>
      <c r="H67" s="274">
        <v>205</v>
      </c>
      <c r="I67" s="275">
        <v>416</v>
      </c>
      <c r="J67" s="273">
        <v>65</v>
      </c>
      <c r="K67" s="274">
        <v>49</v>
      </c>
      <c r="L67" s="275">
        <v>57</v>
      </c>
      <c r="M67" s="273">
        <v>211</v>
      </c>
      <c r="N67" s="274">
        <v>205</v>
      </c>
      <c r="O67" s="275">
        <v>416</v>
      </c>
      <c r="P67" s="273">
        <v>33.1</v>
      </c>
      <c r="Q67" s="274">
        <v>31</v>
      </c>
      <c r="R67" s="275">
        <v>32.1</v>
      </c>
      <c r="S67" s="273">
        <v>211</v>
      </c>
      <c r="T67" s="274">
        <v>205</v>
      </c>
      <c r="U67" s="275">
        <v>416</v>
      </c>
      <c r="V67" s="273">
        <v>74</v>
      </c>
      <c r="W67" s="274">
        <v>66</v>
      </c>
      <c r="X67" s="275">
        <v>70</v>
      </c>
      <c r="Y67" s="273">
        <v>1000</v>
      </c>
      <c r="Z67" s="274">
        <v>1038</v>
      </c>
      <c r="AA67" s="275">
        <v>2038</v>
      </c>
      <c r="AB67" s="273">
        <v>75</v>
      </c>
      <c r="AC67" s="274">
        <v>67</v>
      </c>
      <c r="AD67" s="275">
        <v>71</v>
      </c>
      <c r="AE67" s="273">
        <v>1000</v>
      </c>
      <c r="AF67" s="274">
        <v>1038</v>
      </c>
      <c r="AG67" s="275">
        <v>2038</v>
      </c>
      <c r="AH67" s="273">
        <v>36.1</v>
      </c>
      <c r="AI67" s="274">
        <v>34.5</v>
      </c>
      <c r="AJ67" s="275">
        <v>35.299999999999997</v>
      </c>
      <c r="AK67" s="273">
        <v>1000</v>
      </c>
      <c r="AL67" s="274">
        <v>1038</v>
      </c>
      <c r="AM67" s="275">
        <v>2038</v>
      </c>
      <c r="AN67" s="273">
        <v>72</v>
      </c>
      <c r="AO67" s="274">
        <v>63</v>
      </c>
      <c r="AP67" s="275">
        <v>68</v>
      </c>
      <c r="AQ67" s="273">
        <v>1211</v>
      </c>
      <c r="AR67" s="274">
        <v>1243</v>
      </c>
      <c r="AS67" s="275">
        <v>2454</v>
      </c>
      <c r="AT67" s="273">
        <v>74</v>
      </c>
      <c r="AU67" s="274">
        <v>64</v>
      </c>
      <c r="AV67" s="275">
        <v>69</v>
      </c>
      <c r="AW67" s="273">
        <v>1211</v>
      </c>
      <c r="AX67" s="274">
        <v>1243</v>
      </c>
      <c r="AY67" s="275">
        <v>2454</v>
      </c>
      <c r="AZ67" s="273">
        <v>35.6</v>
      </c>
      <c r="BA67" s="274">
        <v>33.9</v>
      </c>
      <c r="BB67" s="275">
        <v>34.700000000000003</v>
      </c>
      <c r="BC67" s="273">
        <v>1211</v>
      </c>
      <c r="BD67" s="274">
        <v>1243</v>
      </c>
      <c r="BE67" s="275">
        <v>2454</v>
      </c>
    </row>
    <row r="68" spans="1:57" x14ac:dyDescent="0.35">
      <c r="A68" t="s">
        <v>26</v>
      </c>
      <c r="B68" t="s">
        <v>272</v>
      </c>
      <c r="C68" t="s">
        <v>260</v>
      </c>
      <c r="D68" s="273">
        <v>64</v>
      </c>
      <c r="E68" s="274">
        <v>43</v>
      </c>
      <c r="F68" s="275">
        <v>53</v>
      </c>
      <c r="G68" s="273">
        <v>891</v>
      </c>
      <c r="H68" s="274">
        <v>1007</v>
      </c>
      <c r="I68" s="275">
        <v>1898</v>
      </c>
      <c r="J68" s="273">
        <v>66</v>
      </c>
      <c r="K68" s="274">
        <v>47</v>
      </c>
      <c r="L68" s="275">
        <v>56</v>
      </c>
      <c r="M68" s="273">
        <v>891</v>
      </c>
      <c r="N68" s="274">
        <v>1007</v>
      </c>
      <c r="O68" s="275">
        <v>1898</v>
      </c>
      <c r="P68" s="273">
        <v>32.9</v>
      </c>
      <c r="Q68" s="274">
        <v>29.4</v>
      </c>
      <c r="R68" s="275">
        <v>31.1</v>
      </c>
      <c r="S68" s="273">
        <v>891</v>
      </c>
      <c r="T68" s="274">
        <v>1007</v>
      </c>
      <c r="U68" s="275">
        <v>1898</v>
      </c>
      <c r="V68" s="273">
        <v>72</v>
      </c>
      <c r="W68" s="274">
        <v>54</v>
      </c>
      <c r="X68" s="275">
        <v>63</v>
      </c>
      <c r="Y68" s="273">
        <v>2640</v>
      </c>
      <c r="Z68" s="274">
        <v>2647</v>
      </c>
      <c r="AA68" s="275">
        <v>5287</v>
      </c>
      <c r="AB68" s="273">
        <v>74</v>
      </c>
      <c r="AC68" s="274">
        <v>59</v>
      </c>
      <c r="AD68" s="275">
        <v>67</v>
      </c>
      <c r="AE68" s="273">
        <v>2640</v>
      </c>
      <c r="AF68" s="274">
        <v>2647</v>
      </c>
      <c r="AG68" s="275">
        <v>5287</v>
      </c>
      <c r="AH68" s="273">
        <v>34.6</v>
      </c>
      <c r="AI68" s="274">
        <v>31.9</v>
      </c>
      <c r="AJ68" s="275">
        <v>33.200000000000003</v>
      </c>
      <c r="AK68" s="273">
        <v>2640</v>
      </c>
      <c r="AL68" s="274">
        <v>2647</v>
      </c>
      <c r="AM68" s="275">
        <v>5287</v>
      </c>
      <c r="AN68" s="273">
        <v>70</v>
      </c>
      <c r="AO68" s="274">
        <v>51</v>
      </c>
      <c r="AP68" s="275">
        <v>60</v>
      </c>
      <c r="AQ68" s="273">
        <v>3531</v>
      </c>
      <c r="AR68" s="274">
        <v>3654</v>
      </c>
      <c r="AS68" s="275">
        <v>7185</v>
      </c>
      <c r="AT68" s="273">
        <v>72</v>
      </c>
      <c r="AU68" s="274">
        <v>56</v>
      </c>
      <c r="AV68" s="275">
        <v>64</v>
      </c>
      <c r="AW68" s="273">
        <v>3531</v>
      </c>
      <c r="AX68" s="274">
        <v>3654</v>
      </c>
      <c r="AY68" s="275">
        <v>7185</v>
      </c>
      <c r="AZ68" s="273">
        <v>34.200000000000003</v>
      </c>
      <c r="BA68" s="274">
        <v>31.2</v>
      </c>
      <c r="BB68" s="275">
        <v>32.6</v>
      </c>
      <c r="BC68" s="273">
        <v>3531</v>
      </c>
      <c r="BD68" s="274">
        <v>3654</v>
      </c>
      <c r="BE68" s="275">
        <v>7185</v>
      </c>
    </row>
    <row r="69" spans="1:57" x14ac:dyDescent="0.35">
      <c r="A69" t="s">
        <v>27</v>
      </c>
      <c r="B69" t="s">
        <v>273</v>
      </c>
      <c r="C69" t="s">
        <v>260</v>
      </c>
      <c r="D69" s="273">
        <v>53</v>
      </c>
      <c r="E69" s="274">
        <v>37</v>
      </c>
      <c r="F69" s="275">
        <v>45</v>
      </c>
      <c r="G69" s="273">
        <v>250</v>
      </c>
      <c r="H69" s="274">
        <v>276</v>
      </c>
      <c r="I69" s="275">
        <v>526</v>
      </c>
      <c r="J69" s="273">
        <v>58</v>
      </c>
      <c r="K69" s="274">
        <v>42</v>
      </c>
      <c r="L69" s="275">
        <v>50</v>
      </c>
      <c r="M69" s="273">
        <v>250</v>
      </c>
      <c r="N69" s="274">
        <v>276</v>
      </c>
      <c r="O69" s="275">
        <v>526</v>
      </c>
      <c r="P69" s="273">
        <v>30.8</v>
      </c>
      <c r="Q69" s="274">
        <v>28</v>
      </c>
      <c r="R69" s="275">
        <v>29.3</v>
      </c>
      <c r="S69" s="273">
        <v>250</v>
      </c>
      <c r="T69" s="274">
        <v>276</v>
      </c>
      <c r="U69" s="275">
        <v>526</v>
      </c>
      <c r="V69" s="273">
        <v>67</v>
      </c>
      <c r="W69" s="274">
        <v>50</v>
      </c>
      <c r="X69" s="275">
        <v>59</v>
      </c>
      <c r="Y69" s="273">
        <v>1473</v>
      </c>
      <c r="Z69" s="274">
        <v>1496</v>
      </c>
      <c r="AA69" s="275">
        <v>2969</v>
      </c>
      <c r="AB69" s="273">
        <v>70</v>
      </c>
      <c r="AC69" s="274">
        <v>55</v>
      </c>
      <c r="AD69" s="275">
        <v>62</v>
      </c>
      <c r="AE69" s="273">
        <v>1473</v>
      </c>
      <c r="AF69" s="274">
        <v>1496</v>
      </c>
      <c r="AG69" s="275">
        <v>2969</v>
      </c>
      <c r="AH69" s="273">
        <v>33.6</v>
      </c>
      <c r="AI69" s="274">
        <v>30.7</v>
      </c>
      <c r="AJ69" s="275">
        <v>32.1</v>
      </c>
      <c r="AK69" s="273">
        <v>1473</v>
      </c>
      <c r="AL69" s="274">
        <v>1496</v>
      </c>
      <c r="AM69" s="275">
        <v>2969</v>
      </c>
      <c r="AN69" s="273">
        <v>65</v>
      </c>
      <c r="AO69" s="274">
        <v>48</v>
      </c>
      <c r="AP69" s="275">
        <v>57</v>
      </c>
      <c r="AQ69" s="273">
        <v>1723</v>
      </c>
      <c r="AR69" s="274">
        <v>1772</v>
      </c>
      <c r="AS69" s="275">
        <v>3495</v>
      </c>
      <c r="AT69" s="273">
        <v>69</v>
      </c>
      <c r="AU69" s="274">
        <v>53</v>
      </c>
      <c r="AV69" s="275">
        <v>61</v>
      </c>
      <c r="AW69" s="273">
        <v>1723</v>
      </c>
      <c r="AX69" s="274">
        <v>1772</v>
      </c>
      <c r="AY69" s="275">
        <v>3495</v>
      </c>
      <c r="AZ69" s="273">
        <v>33.200000000000003</v>
      </c>
      <c r="BA69" s="274">
        <v>30.3</v>
      </c>
      <c r="BB69" s="275">
        <v>31.7</v>
      </c>
      <c r="BC69" s="273">
        <v>1723</v>
      </c>
      <c r="BD69" s="274">
        <v>1772</v>
      </c>
      <c r="BE69" s="275">
        <v>3495</v>
      </c>
    </row>
    <row r="70" spans="1:57" x14ac:dyDescent="0.35">
      <c r="A70" t="s">
        <v>28</v>
      </c>
      <c r="B70" t="s">
        <v>274</v>
      </c>
      <c r="C70" t="s">
        <v>260</v>
      </c>
      <c r="D70" s="273">
        <v>54</v>
      </c>
      <c r="E70" s="274">
        <v>36</v>
      </c>
      <c r="F70" s="275">
        <v>45</v>
      </c>
      <c r="G70" s="273">
        <v>200</v>
      </c>
      <c r="H70" s="274">
        <v>233</v>
      </c>
      <c r="I70" s="275">
        <v>433</v>
      </c>
      <c r="J70" s="273">
        <v>59</v>
      </c>
      <c r="K70" s="274">
        <v>41</v>
      </c>
      <c r="L70" s="275">
        <v>49</v>
      </c>
      <c r="M70" s="273">
        <v>200</v>
      </c>
      <c r="N70" s="274">
        <v>233</v>
      </c>
      <c r="O70" s="275">
        <v>433</v>
      </c>
      <c r="P70" s="273">
        <v>31.3</v>
      </c>
      <c r="Q70" s="274">
        <v>28.7</v>
      </c>
      <c r="R70" s="275">
        <v>29.9</v>
      </c>
      <c r="S70" s="273">
        <v>200</v>
      </c>
      <c r="T70" s="274">
        <v>233</v>
      </c>
      <c r="U70" s="275">
        <v>433</v>
      </c>
      <c r="V70" s="273">
        <v>72</v>
      </c>
      <c r="W70" s="274">
        <v>52</v>
      </c>
      <c r="X70" s="275">
        <v>62</v>
      </c>
      <c r="Y70" s="273">
        <v>1229</v>
      </c>
      <c r="Z70" s="274">
        <v>1308</v>
      </c>
      <c r="AA70" s="275">
        <v>2537</v>
      </c>
      <c r="AB70" s="273">
        <v>75</v>
      </c>
      <c r="AC70" s="274">
        <v>57</v>
      </c>
      <c r="AD70" s="275">
        <v>66</v>
      </c>
      <c r="AE70" s="273">
        <v>1229</v>
      </c>
      <c r="AF70" s="274">
        <v>1308</v>
      </c>
      <c r="AG70" s="275">
        <v>2537</v>
      </c>
      <c r="AH70" s="273">
        <v>34.5</v>
      </c>
      <c r="AI70" s="274">
        <v>31.5</v>
      </c>
      <c r="AJ70" s="275">
        <v>32.9</v>
      </c>
      <c r="AK70" s="273">
        <v>1229</v>
      </c>
      <c r="AL70" s="274">
        <v>1308</v>
      </c>
      <c r="AM70" s="275">
        <v>2537</v>
      </c>
      <c r="AN70" s="273">
        <v>69</v>
      </c>
      <c r="AO70" s="274">
        <v>50</v>
      </c>
      <c r="AP70" s="275">
        <v>59</v>
      </c>
      <c r="AQ70" s="273">
        <v>1429</v>
      </c>
      <c r="AR70" s="274">
        <v>1541</v>
      </c>
      <c r="AS70" s="275">
        <v>2970</v>
      </c>
      <c r="AT70" s="273">
        <v>73</v>
      </c>
      <c r="AU70" s="274">
        <v>54</v>
      </c>
      <c r="AV70" s="275">
        <v>63</v>
      </c>
      <c r="AW70" s="273">
        <v>1429</v>
      </c>
      <c r="AX70" s="274">
        <v>1541</v>
      </c>
      <c r="AY70" s="275">
        <v>2970</v>
      </c>
      <c r="AZ70" s="273">
        <v>34.1</v>
      </c>
      <c r="BA70" s="274">
        <v>31</v>
      </c>
      <c r="BB70" s="275">
        <v>32.5</v>
      </c>
      <c r="BC70" s="273">
        <v>1429</v>
      </c>
      <c r="BD70" s="274">
        <v>1541</v>
      </c>
      <c r="BE70" s="275">
        <v>2970</v>
      </c>
    </row>
    <row r="71" spans="1:57" x14ac:dyDescent="0.35">
      <c r="A71" t="s">
        <v>29</v>
      </c>
      <c r="B71" t="s">
        <v>275</v>
      </c>
      <c r="C71" t="s">
        <v>260</v>
      </c>
      <c r="D71" s="273">
        <v>69</v>
      </c>
      <c r="E71" s="274">
        <v>37</v>
      </c>
      <c r="F71" s="275">
        <v>52</v>
      </c>
      <c r="G71" s="273">
        <v>304</v>
      </c>
      <c r="H71" s="274">
        <v>330</v>
      </c>
      <c r="I71" s="275">
        <v>634</v>
      </c>
      <c r="J71" s="273">
        <v>71</v>
      </c>
      <c r="K71" s="274">
        <v>44</v>
      </c>
      <c r="L71" s="275">
        <v>57</v>
      </c>
      <c r="M71" s="273">
        <v>304</v>
      </c>
      <c r="N71" s="274">
        <v>330</v>
      </c>
      <c r="O71" s="275">
        <v>634</v>
      </c>
      <c r="P71" s="273">
        <v>32.6</v>
      </c>
      <c r="Q71" s="274">
        <v>29.2</v>
      </c>
      <c r="R71" s="275">
        <v>30.8</v>
      </c>
      <c r="S71" s="273">
        <v>304</v>
      </c>
      <c r="T71" s="274">
        <v>330</v>
      </c>
      <c r="U71" s="275">
        <v>634</v>
      </c>
      <c r="V71" s="273">
        <v>75</v>
      </c>
      <c r="W71" s="274">
        <v>55</v>
      </c>
      <c r="X71" s="275">
        <v>64</v>
      </c>
      <c r="Y71" s="273">
        <v>1299</v>
      </c>
      <c r="Z71" s="274">
        <v>1493</v>
      </c>
      <c r="AA71" s="275">
        <v>2792</v>
      </c>
      <c r="AB71" s="273">
        <v>78</v>
      </c>
      <c r="AC71" s="274">
        <v>58</v>
      </c>
      <c r="AD71" s="275">
        <v>67</v>
      </c>
      <c r="AE71" s="273">
        <v>1299</v>
      </c>
      <c r="AF71" s="274">
        <v>1493</v>
      </c>
      <c r="AG71" s="275">
        <v>2792</v>
      </c>
      <c r="AH71" s="273">
        <v>34.700000000000003</v>
      </c>
      <c r="AI71" s="274">
        <v>31.8</v>
      </c>
      <c r="AJ71" s="275">
        <v>33.1</v>
      </c>
      <c r="AK71" s="273">
        <v>1299</v>
      </c>
      <c r="AL71" s="274">
        <v>1493</v>
      </c>
      <c r="AM71" s="275">
        <v>2792</v>
      </c>
      <c r="AN71" s="273">
        <v>74</v>
      </c>
      <c r="AO71" s="274">
        <v>52</v>
      </c>
      <c r="AP71" s="275">
        <v>62</v>
      </c>
      <c r="AQ71" s="273">
        <v>1603</v>
      </c>
      <c r="AR71" s="274">
        <v>1823</v>
      </c>
      <c r="AS71" s="275">
        <v>3426</v>
      </c>
      <c r="AT71" s="273">
        <v>76</v>
      </c>
      <c r="AU71" s="274">
        <v>56</v>
      </c>
      <c r="AV71" s="275">
        <v>65</v>
      </c>
      <c r="AW71" s="273">
        <v>1603</v>
      </c>
      <c r="AX71" s="274">
        <v>1823</v>
      </c>
      <c r="AY71" s="275">
        <v>3426</v>
      </c>
      <c r="AZ71" s="273">
        <v>34.299999999999997</v>
      </c>
      <c r="BA71" s="274">
        <v>31.3</v>
      </c>
      <c r="BB71" s="275">
        <v>32.700000000000003</v>
      </c>
      <c r="BC71" s="273">
        <v>1603</v>
      </c>
      <c r="BD71" s="274">
        <v>1823</v>
      </c>
      <c r="BE71" s="275">
        <v>3426</v>
      </c>
    </row>
    <row r="72" spans="1:57" x14ac:dyDescent="0.35">
      <c r="A72" t="s">
        <v>32</v>
      </c>
      <c r="B72" t="s">
        <v>278</v>
      </c>
      <c r="C72" t="s">
        <v>260</v>
      </c>
      <c r="D72" s="273">
        <v>54</v>
      </c>
      <c r="E72" s="274">
        <v>37</v>
      </c>
      <c r="F72" s="275">
        <v>45</v>
      </c>
      <c r="G72" s="273">
        <v>241</v>
      </c>
      <c r="H72" s="274">
        <v>255</v>
      </c>
      <c r="I72" s="275">
        <v>496</v>
      </c>
      <c r="J72" s="273">
        <v>58</v>
      </c>
      <c r="K72" s="274">
        <v>41</v>
      </c>
      <c r="L72" s="275">
        <v>49</v>
      </c>
      <c r="M72" s="273">
        <v>241</v>
      </c>
      <c r="N72" s="274">
        <v>255</v>
      </c>
      <c r="O72" s="275">
        <v>496</v>
      </c>
      <c r="P72" s="273">
        <v>31.7</v>
      </c>
      <c r="Q72" s="274">
        <v>29.1</v>
      </c>
      <c r="R72" s="275">
        <v>30.4</v>
      </c>
      <c r="S72" s="273">
        <v>241</v>
      </c>
      <c r="T72" s="274">
        <v>255</v>
      </c>
      <c r="U72" s="275">
        <v>496</v>
      </c>
      <c r="V72" s="273">
        <v>79</v>
      </c>
      <c r="W72" s="274">
        <v>63</v>
      </c>
      <c r="X72" s="275">
        <v>71</v>
      </c>
      <c r="Y72" s="273">
        <v>1548</v>
      </c>
      <c r="Z72" s="274">
        <v>1574</v>
      </c>
      <c r="AA72" s="275">
        <v>3122</v>
      </c>
      <c r="AB72" s="273">
        <v>80</v>
      </c>
      <c r="AC72" s="274">
        <v>66</v>
      </c>
      <c r="AD72" s="275">
        <v>73</v>
      </c>
      <c r="AE72" s="273">
        <v>1548</v>
      </c>
      <c r="AF72" s="274">
        <v>1574</v>
      </c>
      <c r="AG72" s="275">
        <v>3122</v>
      </c>
      <c r="AH72" s="273">
        <v>37</v>
      </c>
      <c r="AI72" s="274">
        <v>34.5</v>
      </c>
      <c r="AJ72" s="275">
        <v>35.799999999999997</v>
      </c>
      <c r="AK72" s="273">
        <v>1548</v>
      </c>
      <c r="AL72" s="274">
        <v>1574</v>
      </c>
      <c r="AM72" s="275">
        <v>3122</v>
      </c>
      <c r="AN72" s="273">
        <v>75</v>
      </c>
      <c r="AO72" s="274">
        <v>59</v>
      </c>
      <c r="AP72" s="275">
        <v>67</v>
      </c>
      <c r="AQ72" s="273">
        <v>1789</v>
      </c>
      <c r="AR72" s="274">
        <v>1829</v>
      </c>
      <c r="AS72" s="275">
        <v>3618</v>
      </c>
      <c r="AT72" s="273">
        <v>77</v>
      </c>
      <c r="AU72" s="274">
        <v>62</v>
      </c>
      <c r="AV72" s="275">
        <v>70</v>
      </c>
      <c r="AW72" s="273">
        <v>1789</v>
      </c>
      <c r="AX72" s="274">
        <v>1829</v>
      </c>
      <c r="AY72" s="275">
        <v>3618</v>
      </c>
      <c r="AZ72" s="273">
        <v>36.299999999999997</v>
      </c>
      <c r="BA72" s="274">
        <v>33.799999999999997</v>
      </c>
      <c r="BB72" s="275">
        <v>35</v>
      </c>
      <c r="BC72" s="273">
        <v>1789</v>
      </c>
      <c r="BD72" s="274">
        <v>1829</v>
      </c>
      <c r="BE72" s="275">
        <v>3618</v>
      </c>
    </row>
    <row r="73" spans="1:57" x14ac:dyDescent="0.35">
      <c r="A73" t="s">
        <v>33</v>
      </c>
      <c r="B73" t="s">
        <v>279</v>
      </c>
      <c r="C73" t="s">
        <v>260</v>
      </c>
      <c r="D73" s="273">
        <v>60</v>
      </c>
      <c r="E73" s="274">
        <v>36</v>
      </c>
      <c r="F73" s="275">
        <v>48</v>
      </c>
      <c r="G73" s="273">
        <v>266</v>
      </c>
      <c r="H73" s="274">
        <v>273</v>
      </c>
      <c r="I73" s="275">
        <v>539</v>
      </c>
      <c r="J73" s="273">
        <v>64</v>
      </c>
      <c r="K73" s="274">
        <v>39</v>
      </c>
      <c r="L73" s="275">
        <v>51</v>
      </c>
      <c r="M73" s="273">
        <v>266</v>
      </c>
      <c r="N73" s="274">
        <v>273</v>
      </c>
      <c r="O73" s="275">
        <v>539</v>
      </c>
      <c r="P73" s="273">
        <v>32.299999999999997</v>
      </c>
      <c r="Q73" s="274">
        <v>28.7</v>
      </c>
      <c r="R73" s="275">
        <v>30.5</v>
      </c>
      <c r="S73" s="273">
        <v>266</v>
      </c>
      <c r="T73" s="274">
        <v>273</v>
      </c>
      <c r="U73" s="275">
        <v>539</v>
      </c>
      <c r="V73" s="273">
        <v>73</v>
      </c>
      <c r="W73" s="274">
        <v>54</v>
      </c>
      <c r="X73" s="275">
        <v>63</v>
      </c>
      <c r="Y73" s="273">
        <v>1243</v>
      </c>
      <c r="Z73" s="274">
        <v>1237</v>
      </c>
      <c r="AA73" s="275">
        <v>2480</v>
      </c>
      <c r="AB73" s="273">
        <v>74</v>
      </c>
      <c r="AC73" s="274">
        <v>57</v>
      </c>
      <c r="AD73" s="275">
        <v>66</v>
      </c>
      <c r="AE73" s="273">
        <v>1243</v>
      </c>
      <c r="AF73" s="274">
        <v>1237</v>
      </c>
      <c r="AG73" s="275">
        <v>2480</v>
      </c>
      <c r="AH73" s="273">
        <v>34.1</v>
      </c>
      <c r="AI73" s="274">
        <v>31.5</v>
      </c>
      <c r="AJ73" s="275">
        <v>32.799999999999997</v>
      </c>
      <c r="AK73" s="273">
        <v>1243</v>
      </c>
      <c r="AL73" s="274">
        <v>1237</v>
      </c>
      <c r="AM73" s="275">
        <v>2480</v>
      </c>
      <c r="AN73" s="273">
        <v>71</v>
      </c>
      <c r="AO73" s="274">
        <v>51</v>
      </c>
      <c r="AP73" s="275">
        <v>61</v>
      </c>
      <c r="AQ73" s="273">
        <v>1509</v>
      </c>
      <c r="AR73" s="274">
        <v>1510</v>
      </c>
      <c r="AS73" s="275">
        <v>3019</v>
      </c>
      <c r="AT73" s="273">
        <v>72</v>
      </c>
      <c r="AU73" s="274">
        <v>54</v>
      </c>
      <c r="AV73" s="275">
        <v>63</v>
      </c>
      <c r="AW73" s="273">
        <v>1509</v>
      </c>
      <c r="AX73" s="274">
        <v>1510</v>
      </c>
      <c r="AY73" s="275">
        <v>3019</v>
      </c>
      <c r="AZ73" s="273">
        <v>33.799999999999997</v>
      </c>
      <c r="BA73" s="274">
        <v>31</v>
      </c>
      <c r="BB73" s="275">
        <v>32.4</v>
      </c>
      <c r="BC73" s="273">
        <v>1509</v>
      </c>
      <c r="BD73" s="274">
        <v>1510</v>
      </c>
      <c r="BE73" s="275">
        <v>3019</v>
      </c>
    </row>
    <row r="74" spans="1:57" x14ac:dyDescent="0.35">
      <c r="A74" t="s">
        <v>34</v>
      </c>
      <c r="B74" t="s">
        <v>280</v>
      </c>
      <c r="C74" t="s">
        <v>260</v>
      </c>
      <c r="D74" s="273">
        <v>58</v>
      </c>
      <c r="E74" s="274">
        <v>34</v>
      </c>
      <c r="F74" s="275">
        <v>45</v>
      </c>
      <c r="G74" s="273">
        <v>122</v>
      </c>
      <c r="H74" s="274">
        <v>153</v>
      </c>
      <c r="I74" s="275">
        <v>275</v>
      </c>
      <c r="J74" s="273">
        <v>61</v>
      </c>
      <c r="K74" s="274">
        <v>37</v>
      </c>
      <c r="L74" s="275">
        <v>47</v>
      </c>
      <c r="M74" s="273">
        <v>122</v>
      </c>
      <c r="N74" s="274">
        <v>153</v>
      </c>
      <c r="O74" s="275">
        <v>275</v>
      </c>
      <c r="P74" s="273">
        <v>32.6</v>
      </c>
      <c r="Q74" s="274">
        <v>29.6</v>
      </c>
      <c r="R74" s="275">
        <v>30.9</v>
      </c>
      <c r="S74" s="273">
        <v>122</v>
      </c>
      <c r="T74" s="274">
        <v>153</v>
      </c>
      <c r="U74" s="275">
        <v>275</v>
      </c>
      <c r="V74" s="273">
        <v>81</v>
      </c>
      <c r="W74" s="274">
        <v>68</v>
      </c>
      <c r="X74" s="275">
        <v>75</v>
      </c>
      <c r="Y74" s="273">
        <v>1442</v>
      </c>
      <c r="Z74" s="274">
        <v>1423</v>
      </c>
      <c r="AA74" s="275">
        <v>2865</v>
      </c>
      <c r="AB74" s="273">
        <v>83</v>
      </c>
      <c r="AC74" s="274">
        <v>70</v>
      </c>
      <c r="AD74" s="275">
        <v>76</v>
      </c>
      <c r="AE74" s="273">
        <v>1442</v>
      </c>
      <c r="AF74" s="274">
        <v>1423</v>
      </c>
      <c r="AG74" s="275">
        <v>2865</v>
      </c>
      <c r="AH74" s="273">
        <v>38.799999999999997</v>
      </c>
      <c r="AI74" s="274">
        <v>36.5</v>
      </c>
      <c r="AJ74" s="275">
        <v>37.700000000000003</v>
      </c>
      <c r="AK74" s="273">
        <v>1442</v>
      </c>
      <c r="AL74" s="274">
        <v>1423</v>
      </c>
      <c r="AM74" s="275">
        <v>2865</v>
      </c>
      <c r="AN74" s="273">
        <v>80</v>
      </c>
      <c r="AO74" s="274">
        <v>65</v>
      </c>
      <c r="AP74" s="275">
        <v>72</v>
      </c>
      <c r="AQ74" s="273">
        <v>1564</v>
      </c>
      <c r="AR74" s="274">
        <v>1576</v>
      </c>
      <c r="AS74" s="275">
        <v>3140</v>
      </c>
      <c r="AT74" s="273">
        <v>81</v>
      </c>
      <c r="AU74" s="274">
        <v>67</v>
      </c>
      <c r="AV74" s="275">
        <v>74</v>
      </c>
      <c r="AW74" s="273">
        <v>1564</v>
      </c>
      <c r="AX74" s="274">
        <v>1576</v>
      </c>
      <c r="AY74" s="275">
        <v>3140</v>
      </c>
      <c r="AZ74" s="273">
        <v>38.299999999999997</v>
      </c>
      <c r="BA74" s="274">
        <v>35.9</v>
      </c>
      <c r="BB74" s="275">
        <v>37.1</v>
      </c>
      <c r="BC74" s="273">
        <v>1564</v>
      </c>
      <c r="BD74" s="274">
        <v>1576</v>
      </c>
      <c r="BE74" s="275">
        <v>3140</v>
      </c>
    </row>
    <row r="75" spans="1:57" x14ac:dyDescent="0.35">
      <c r="A75" t="s">
        <v>36</v>
      </c>
      <c r="B75" t="s">
        <v>282</v>
      </c>
      <c r="C75" t="s">
        <v>260</v>
      </c>
      <c r="D75" s="273">
        <v>52</v>
      </c>
      <c r="E75" s="274">
        <v>32</v>
      </c>
      <c r="F75" s="275">
        <v>41</v>
      </c>
      <c r="G75" s="273">
        <v>264</v>
      </c>
      <c r="H75" s="274">
        <v>310</v>
      </c>
      <c r="I75" s="275">
        <v>574</v>
      </c>
      <c r="J75" s="273">
        <v>59</v>
      </c>
      <c r="K75" s="274">
        <v>37</v>
      </c>
      <c r="L75" s="275">
        <v>47</v>
      </c>
      <c r="M75" s="273">
        <v>264</v>
      </c>
      <c r="N75" s="274">
        <v>310</v>
      </c>
      <c r="O75" s="275">
        <v>574</v>
      </c>
      <c r="P75" s="273">
        <v>31.1</v>
      </c>
      <c r="Q75" s="274">
        <v>27.7</v>
      </c>
      <c r="R75" s="275">
        <v>29.3</v>
      </c>
      <c r="S75" s="273">
        <v>264</v>
      </c>
      <c r="T75" s="274">
        <v>310</v>
      </c>
      <c r="U75" s="275">
        <v>574</v>
      </c>
      <c r="V75" s="273">
        <v>74</v>
      </c>
      <c r="W75" s="274">
        <v>58</v>
      </c>
      <c r="X75" s="275">
        <v>66</v>
      </c>
      <c r="Y75" s="273">
        <v>1676</v>
      </c>
      <c r="Z75" s="274">
        <v>1678</v>
      </c>
      <c r="AA75" s="275">
        <v>3354</v>
      </c>
      <c r="AB75" s="273">
        <v>78</v>
      </c>
      <c r="AC75" s="274">
        <v>63</v>
      </c>
      <c r="AD75" s="275">
        <v>70</v>
      </c>
      <c r="AE75" s="273">
        <v>1676</v>
      </c>
      <c r="AF75" s="274">
        <v>1678</v>
      </c>
      <c r="AG75" s="275">
        <v>3354</v>
      </c>
      <c r="AH75" s="273">
        <v>35.200000000000003</v>
      </c>
      <c r="AI75" s="274">
        <v>32.4</v>
      </c>
      <c r="AJ75" s="275">
        <v>33.799999999999997</v>
      </c>
      <c r="AK75" s="273">
        <v>1676</v>
      </c>
      <c r="AL75" s="274">
        <v>1678</v>
      </c>
      <c r="AM75" s="275">
        <v>3354</v>
      </c>
      <c r="AN75" s="273">
        <v>71</v>
      </c>
      <c r="AO75" s="274">
        <v>54</v>
      </c>
      <c r="AP75" s="275">
        <v>62</v>
      </c>
      <c r="AQ75" s="273">
        <v>1940</v>
      </c>
      <c r="AR75" s="274">
        <v>1988</v>
      </c>
      <c r="AS75" s="275">
        <v>3928</v>
      </c>
      <c r="AT75" s="273">
        <v>75</v>
      </c>
      <c r="AU75" s="274">
        <v>59</v>
      </c>
      <c r="AV75" s="275">
        <v>67</v>
      </c>
      <c r="AW75" s="273">
        <v>1940</v>
      </c>
      <c r="AX75" s="274">
        <v>1988</v>
      </c>
      <c r="AY75" s="275">
        <v>3928</v>
      </c>
      <c r="AZ75" s="273">
        <v>34.6</v>
      </c>
      <c r="BA75" s="274">
        <v>31.7</v>
      </c>
      <c r="BB75" s="275">
        <v>33.1</v>
      </c>
      <c r="BC75" s="273">
        <v>1940</v>
      </c>
      <c r="BD75" s="274">
        <v>1988</v>
      </c>
      <c r="BE75" s="275">
        <v>3928</v>
      </c>
    </row>
    <row r="76" spans="1:57" x14ac:dyDescent="0.35">
      <c r="A76" t="s">
        <v>23</v>
      </c>
      <c r="B76" t="s">
        <v>269</v>
      </c>
      <c r="C76" t="s">
        <v>260</v>
      </c>
      <c r="D76" s="273">
        <v>64</v>
      </c>
      <c r="E76" s="274">
        <v>45</v>
      </c>
      <c r="F76" s="275">
        <v>55</v>
      </c>
      <c r="G76" s="273">
        <v>278</v>
      </c>
      <c r="H76" s="274">
        <v>270</v>
      </c>
      <c r="I76" s="275">
        <v>548</v>
      </c>
      <c r="J76" s="273">
        <v>64</v>
      </c>
      <c r="K76" s="274">
        <v>49</v>
      </c>
      <c r="L76" s="275">
        <v>56</v>
      </c>
      <c r="M76" s="273">
        <v>278</v>
      </c>
      <c r="N76" s="274">
        <v>270</v>
      </c>
      <c r="O76" s="275">
        <v>548</v>
      </c>
      <c r="P76" s="273">
        <v>33.299999999999997</v>
      </c>
      <c r="Q76" s="274">
        <v>30.5</v>
      </c>
      <c r="R76" s="275">
        <v>31.9</v>
      </c>
      <c r="S76" s="273">
        <v>278</v>
      </c>
      <c r="T76" s="274">
        <v>270</v>
      </c>
      <c r="U76" s="275">
        <v>548</v>
      </c>
      <c r="V76" s="273">
        <v>78</v>
      </c>
      <c r="W76" s="274">
        <v>60</v>
      </c>
      <c r="X76" s="275">
        <v>69</v>
      </c>
      <c r="Y76" s="273">
        <v>658</v>
      </c>
      <c r="Z76" s="274">
        <v>683</v>
      </c>
      <c r="AA76" s="275">
        <v>1341</v>
      </c>
      <c r="AB76" s="273">
        <v>79</v>
      </c>
      <c r="AC76" s="274">
        <v>60</v>
      </c>
      <c r="AD76" s="275">
        <v>69</v>
      </c>
      <c r="AE76" s="273">
        <v>658</v>
      </c>
      <c r="AF76" s="274">
        <v>683</v>
      </c>
      <c r="AG76" s="275">
        <v>1341</v>
      </c>
      <c r="AH76" s="273">
        <v>35.799999999999997</v>
      </c>
      <c r="AI76" s="274">
        <v>33.200000000000003</v>
      </c>
      <c r="AJ76" s="275">
        <v>34.5</v>
      </c>
      <c r="AK76" s="273">
        <v>658</v>
      </c>
      <c r="AL76" s="274">
        <v>683</v>
      </c>
      <c r="AM76" s="275">
        <v>1341</v>
      </c>
      <c r="AN76" s="273">
        <v>74</v>
      </c>
      <c r="AO76" s="274">
        <v>56</v>
      </c>
      <c r="AP76" s="275">
        <v>65</v>
      </c>
      <c r="AQ76" s="273">
        <v>936</v>
      </c>
      <c r="AR76" s="274">
        <v>953</v>
      </c>
      <c r="AS76" s="275">
        <v>1889</v>
      </c>
      <c r="AT76" s="273">
        <v>74</v>
      </c>
      <c r="AU76" s="274">
        <v>57</v>
      </c>
      <c r="AV76" s="275">
        <v>66</v>
      </c>
      <c r="AW76" s="273">
        <v>936</v>
      </c>
      <c r="AX76" s="274">
        <v>953</v>
      </c>
      <c r="AY76" s="275">
        <v>1889</v>
      </c>
      <c r="AZ76" s="273">
        <v>35</v>
      </c>
      <c r="BA76" s="274">
        <v>32.5</v>
      </c>
      <c r="BB76" s="275">
        <v>33.700000000000003</v>
      </c>
      <c r="BC76" s="273">
        <v>936</v>
      </c>
      <c r="BD76" s="274">
        <v>953</v>
      </c>
      <c r="BE76" s="275">
        <v>1889</v>
      </c>
    </row>
    <row r="77" spans="1:57" x14ac:dyDescent="0.35">
      <c r="A77" t="s">
        <v>25</v>
      </c>
      <c r="B77" t="s">
        <v>271</v>
      </c>
      <c r="C77" t="s">
        <v>260</v>
      </c>
      <c r="D77" s="273">
        <v>56</v>
      </c>
      <c r="E77" s="274">
        <v>34</v>
      </c>
      <c r="F77" s="275">
        <v>44</v>
      </c>
      <c r="G77" s="273">
        <v>599</v>
      </c>
      <c r="H77" s="274">
        <v>655</v>
      </c>
      <c r="I77" s="275">
        <v>1254</v>
      </c>
      <c r="J77" s="273">
        <v>57</v>
      </c>
      <c r="K77" s="274">
        <v>36</v>
      </c>
      <c r="L77" s="275">
        <v>46</v>
      </c>
      <c r="M77" s="273">
        <v>599</v>
      </c>
      <c r="N77" s="274">
        <v>655</v>
      </c>
      <c r="O77" s="275">
        <v>1254</v>
      </c>
      <c r="P77" s="273">
        <v>32</v>
      </c>
      <c r="Q77" s="274">
        <v>29.2</v>
      </c>
      <c r="R77" s="275">
        <v>30.6</v>
      </c>
      <c r="S77" s="273">
        <v>599</v>
      </c>
      <c r="T77" s="274">
        <v>655</v>
      </c>
      <c r="U77" s="275">
        <v>1254</v>
      </c>
      <c r="V77" s="273">
        <v>71</v>
      </c>
      <c r="W77" s="274">
        <v>54</v>
      </c>
      <c r="X77" s="275">
        <v>62</v>
      </c>
      <c r="Y77" s="273">
        <v>1998</v>
      </c>
      <c r="Z77" s="274">
        <v>2109</v>
      </c>
      <c r="AA77" s="275">
        <v>4107</v>
      </c>
      <c r="AB77" s="273">
        <v>72</v>
      </c>
      <c r="AC77" s="274">
        <v>56</v>
      </c>
      <c r="AD77" s="275">
        <v>64</v>
      </c>
      <c r="AE77" s="273">
        <v>1998</v>
      </c>
      <c r="AF77" s="274">
        <v>2109</v>
      </c>
      <c r="AG77" s="275">
        <v>4107</v>
      </c>
      <c r="AH77" s="273">
        <v>35.1</v>
      </c>
      <c r="AI77" s="274">
        <v>32.299999999999997</v>
      </c>
      <c r="AJ77" s="275">
        <v>33.6</v>
      </c>
      <c r="AK77" s="273">
        <v>1998</v>
      </c>
      <c r="AL77" s="274">
        <v>2109</v>
      </c>
      <c r="AM77" s="275">
        <v>4107</v>
      </c>
      <c r="AN77" s="273">
        <v>68</v>
      </c>
      <c r="AO77" s="274">
        <v>49</v>
      </c>
      <c r="AP77" s="275">
        <v>58</v>
      </c>
      <c r="AQ77" s="273">
        <v>2597</v>
      </c>
      <c r="AR77" s="274">
        <v>2764</v>
      </c>
      <c r="AS77" s="275">
        <v>5361</v>
      </c>
      <c r="AT77" s="273">
        <v>69</v>
      </c>
      <c r="AU77" s="274">
        <v>51</v>
      </c>
      <c r="AV77" s="275">
        <v>60</v>
      </c>
      <c r="AW77" s="273">
        <v>2597</v>
      </c>
      <c r="AX77" s="274">
        <v>2764</v>
      </c>
      <c r="AY77" s="275">
        <v>5361</v>
      </c>
      <c r="AZ77" s="273">
        <v>34.4</v>
      </c>
      <c r="BA77" s="274">
        <v>31.6</v>
      </c>
      <c r="BB77" s="275">
        <v>32.9</v>
      </c>
      <c r="BC77" s="273">
        <v>2597</v>
      </c>
      <c r="BD77" s="274">
        <v>2764</v>
      </c>
      <c r="BE77" s="275">
        <v>5361</v>
      </c>
    </row>
    <row r="78" spans="1:57" x14ac:dyDescent="0.35">
      <c r="A78" t="s">
        <v>31</v>
      </c>
      <c r="B78" t="s">
        <v>277</v>
      </c>
      <c r="C78" t="s">
        <v>260</v>
      </c>
      <c r="D78" s="273">
        <v>59</v>
      </c>
      <c r="E78" s="274">
        <v>38</v>
      </c>
      <c r="F78" s="275">
        <v>48</v>
      </c>
      <c r="G78" s="273">
        <v>201</v>
      </c>
      <c r="H78" s="274">
        <v>200</v>
      </c>
      <c r="I78" s="275">
        <v>401</v>
      </c>
      <c r="J78" s="273">
        <v>60</v>
      </c>
      <c r="K78" s="274">
        <v>41</v>
      </c>
      <c r="L78" s="275">
        <v>51</v>
      </c>
      <c r="M78" s="273">
        <v>201</v>
      </c>
      <c r="N78" s="274">
        <v>200</v>
      </c>
      <c r="O78" s="275">
        <v>401</v>
      </c>
      <c r="P78" s="273">
        <v>31.2</v>
      </c>
      <c r="Q78" s="274">
        <v>28.1</v>
      </c>
      <c r="R78" s="275">
        <v>29.7</v>
      </c>
      <c r="S78" s="273">
        <v>201</v>
      </c>
      <c r="T78" s="274">
        <v>200</v>
      </c>
      <c r="U78" s="275">
        <v>401</v>
      </c>
      <c r="V78" s="273">
        <v>77</v>
      </c>
      <c r="W78" s="274">
        <v>59</v>
      </c>
      <c r="X78" s="275">
        <v>68</v>
      </c>
      <c r="Y78" s="273">
        <v>830</v>
      </c>
      <c r="Z78" s="274">
        <v>891</v>
      </c>
      <c r="AA78" s="275">
        <v>1721</v>
      </c>
      <c r="AB78" s="273">
        <v>79</v>
      </c>
      <c r="AC78" s="274">
        <v>61</v>
      </c>
      <c r="AD78" s="275">
        <v>70</v>
      </c>
      <c r="AE78" s="273">
        <v>830</v>
      </c>
      <c r="AF78" s="274">
        <v>891</v>
      </c>
      <c r="AG78" s="275">
        <v>1721</v>
      </c>
      <c r="AH78" s="273">
        <v>35.9</v>
      </c>
      <c r="AI78" s="274">
        <v>32.9</v>
      </c>
      <c r="AJ78" s="275">
        <v>34.4</v>
      </c>
      <c r="AK78" s="273">
        <v>830</v>
      </c>
      <c r="AL78" s="274">
        <v>891</v>
      </c>
      <c r="AM78" s="275">
        <v>1721</v>
      </c>
      <c r="AN78" s="273">
        <v>74</v>
      </c>
      <c r="AO78" s="274">
        <v>55</v>
      </c>
      <c r="AP78" s="275">
        <v>64</v>
      </c>
      <c r="AQ78" s="273">
        <v>1031</v>
      </c>
      <c r="AR78" s="274">
        <v>1091</v>
      </c>
      <c r="AS78" s="275">
        <v>2122</v>
      </c>
      <c r="AT78" s="273">
        <v>75</v>
      </c>
      <c r="AU78" s="274">
        <v>57</v>
      </c>
      <c r="AV78" s="275">
        <v>66</v>
      </c>
      <c r="AW78" s="273">
        <v>1031</v>
      </c>
      <c r="AX78" s="274">
        <v>1091</v>
      </c>
      <c r="AY78" s="275">
        <v>2122</v>
      </c>
      <c r="AZ78" s="273">
        <v>35</v>
      </c>
      <c r="BA78" s="274">
        <v>32.1</v>
      </c>
      <c r="BB78" s="275">
        <v>33.5</v>
      </c>
      <c r="BC78" s="273">
        <v>1031</v>
      </c>
      <c r="BD78" s="274">
        <v>1091</v>
      </c>
      <c r="BE78" s="275">
        <v>2122</v>
      </c>
    </row>
    <row r="79" spans="1:57" x14ac:dyDescent="0.35">
      <c r="A79" t="s">
        <v>30</v>
      </c>
      <c r="B79" t="s">
        <v>276</v>
      </c>
      <c r="C79" t="s">
        <v>260</v>
      </c>
      <c r="D79" s="273">
        <v>63</v>
      </c>
      <c r="E79" s="274">
        <v>45</v>
      </c>
      <c r="F79" s="275">
        <v>53</v>
      </c>
      <c r="G79" s="273">
        <v>265</v>
      </c>
      <c r="H79" s="274">
        <v>283</v>
      </c>
      <c r="I79" s="275">
        <v>548</v>
      </c>
      <c r="J79" s="273">
        <v>64</v>
      </c>
      <c r="K79" s="274">
        <v>48</v>
      </c>
      <c r="L79" s="275">
        <v>56</v>
      </c>
      <c r="M79" s="273">
        <v>265</v>
      </c>
      <c r="N79" s="274">
        <v>283</v>
      </c>
      <c r="O79" s="275">
        <v>548</v>
      </c>
      <c r="P79" s="273">
        <v>32.9</v>
      </c>
      <c r="Q79" s="274">
        <v>30</v>
      </c>
      <c r="R79" s="275">
        <v>31.4</v>
      </c>
      <c r="S79" s="273">
        <v>265</v>
      </c>
      <c r="T79" s="274">
        <v>283</v>
      </c>
      <c r="U79" s="275">
        <v>548</v>
      </c>
      <c r="V79" s="273">
        <v>81</v>
      </c>
      <c r="W79" s="274">
        <v>62</v>
      </c>
      <c r="X79" s="275">
        <v>71</v>
      </c>
      <c r="Y79" s="273">
        <v>1231</v>
      </c>
      <c r="Z79" s="274">
        <v>1301</v>
      </c>
      <c r="AA79" s="275">
        <v>2532</v>
      </c>
      <c r="AB79" s="273">
        <v>82</v>
      </c>
      <c r="AC79" s="274">
        <v>64</v>
      </c>
      <c r="AD79" s="275">
        <v>73</v>
      </c>
      <c r="AE79" s="273">
        <v>1231</v>
      </c>
      <c r="AF79" s="274">
        <v>1301</v>
      </c>
      <c r="AG79" s="275">
        <v>2532</v>
      </c>
      <c r="AH79" s="273">
        <v>36.200000000000003</v>
      </c>
      <c r="AI79" s="274">
        <v>33.700000000000003</v>
      </c>
      <c r="AJ79" s="275">
        <v>34.9</v>
      </c>
      <c r="AK79" s="273">
        <v>1231</v>
      </c>
      <c r="AL79" s="274">
        <v>1301</v>
      </c>
      <c r="AM79" s="275">
        <v>2532</v>
      </c>
      <c r="AN79" s="273">
        <v>78</v>
      </c>
      <c r="AO79" s="274">
        <v>59</v>
      </c>
      <c r="AP79" s="275">
        <v>68</v>
      </c>
      <c r="AQ79" s="273">
        <v>1496</v>
      </c>
      <c r="AR79" s="274">
        <v>1584</v>
      </c>
      <c r="AS79" s="275">
        <v>3080</v>
      </c>
      <c r="AT79" s="273">
        <v>79</v>
      </c>
      <c r="AU79" s="274">
        <v>61</v>
      </c>
      <c r="AV79" s="275">
        <v>70</v>
      </c>
      <c r="AW79" s="273">
        <v>1496</v>
      </c>
      <c r="AX79" s="274">
        <v>1584</v>
      </c>
      <c r="AY79" s="275">
        <v>3080</v>
      </c>
      <c r="AZ79" s="273">
        <v>35.6</v>
      </c>
      <c r="BA79" s="274">
        <v>33.1</v>
      </c>
      <c r="BB79" s="275">
        <v>34.299999999999997</v>
      </c>
      <c r="BC79" s="273">
        <v>1496</v>
      </c>
      <c r="BD79" s="274">
        <v>1584</v>
      </c>
      <c r="BE79" s="275">
        <v>3080</v>
      </c>
    </row>
    <row r="80" spans="1:57" x14ac:dyDescent="0.35">
      <c r="A80" t="s">
        <v>37</v>
      </c>
      <c r="B80" t="s">
        <v>283</v>
      </c>
      <c r="C80" t="s">
        <v>260</v>
      </c>
      <c r="D80" s="273">
        <v>66</v>
      </c>
      <c r="E80" s="274">
        <v>41</v>
      </c>
      <c r="F80" s="275">
        <v>53</v>
      </c>
      <c r="G80" s="273">
        <v>378</v>
      </c>
      <c r="H80" s="274">
        <v>437</v>
      </c>
      <c r="I80" s="275">
        <v>815</v>
      </c>
      <c r="J80" s="273">
        <v>69</v>
      </c>
      <c r="K80" s="274">
        <v>43</v>
      </c>
      <c r="L80" s="275">
        <v>55</v>
      </c>
      <c r="M80" s="273">
        <v>378</v>
      </c>
      <c r="N80" s="274">
        <v>437</v>
      </c>
      <c r="O80" s="275">
        <v>815</v>
      </c>
      <c r="P80" s="273">
        <v>32.6</v>
      </c>
      <c r="Q80" s="274">
        <v>29.2</v>
      </c>
      <c r="R80" s="275">
        <v>30.8</v>
      </c>
      <c r="S80" s="273">
        <v>378</v>
      </c>
      <c r="T80" s="274">
        <v>437</v>
      </c>
      <c r="U80" s="275">
        <v>815</v>
      </c>
      <c r="V80" s="273">
        <v>81</v>
      </c>
      <c r="W80" s="274">
        <v>64</v>
      </c>
      <c r="X80" s="275">
        <v>72</v>
      </c>
      <c r="Y80" s="273">
        <v>1461</v>
      </c>
      <c r="Z80" s="274">
        <v>1576</v>
      </c>
      <c r="AA80" s="275">
        <v>3037</v>
      </c>
      <c r="AB80" s="273">
        <v>82</v>
      </c>
      <c r="AC80" s="274">
        <v>66</v>
      </c>
      <c r="AD80" s="275">
        <v>73</v>
      </c>
      <c r="AE80" s="273">
        <v>1461</v>
      </c>
      <c r="AF80" s="274">
        <v>1576</v>
      </c>
      <c r="AG80" s="275">
        <v>3037</v>
      </c>
      <c r="AH80" s="273">
        <v>36.299999999999997</v>
      </c>
      <c r="AI80" s="274">
        <v>33.299999999999997</v>
      </c>
      <c r="AJ80" s="275">
        <v>34.799999999999997</v>
      </c>
      <c r="AK80" s="273">
        <v>1461</v>
      </c>
      <c r="AL80" s="274">
        <v>1576</v>
      </c>
      <c r="AM80" s="275">
        <v>3037</v>
      </c>
      <c r="AN80" s="273">
        <v>78</v>
      </c>
      <c r="AO80" s="274">
        <v>59</v>
      </c>
      <c r="AP80" s="275">
        <v>68</v>
      </c>
      <c r="AQ80" s="273">
        <v>1839</v>
      </c>
      <c r="AR80" s="274">
        <v>2013</v>
      </c>
      <c r="AS80" s="275">
        <v>3852</v>
      </c>
      <c r="AT80" s="273">
        <v>79</v>
      </c>
      <c r="AU80" s="274">
        <v>61</v>
      </c>
      <c r="AV80" s="275">
        <v>70</v>
      </c>
      <c r="AW80" s="273">
        <v>1839</v>
      </c>
      <c r="AX80" s="274">
        <v>2013</v>
      </c>
      <c r="AY80" s="275">
        <v>3852</v>
      </c>
      <c r="AZ80" s="273">
        <v>35.5</v>
      </c>
      <c r="BA80" s="274">
        <v>32.4</v>
      </c>
      <c r="BB80" s="275">
        <v>33.9</v>
      </c>
      <c r="BC80" s="273">
        <v>1839</v>
      </c>
      <c r="BD80" s="274">
        <v>2013</v>
      </c>
      <c r="BE80" s="275">
        <v>3852</v>
      </c>
    </row>
    <row r="81" spans="1:57" x14ac:dyDescent="0.35">
      <c r="A81" t="s">
        <v>39</v>
      </c>
      <c r="B81" t="s">
        <v>284</v>
      </c>
      <c r="C81" t="s">
        <v>408</v>
      </c>
      <c r="D81" s="273">
        <v>61</v>
      </c>
      <c r="E81" s="274">
        <v>34</v>
      </c>
      <c r="F81" s="275">
        <v>47</v>
      </c>
      <c r="G81" s="273">
        <v>318</v>
      </c>
      <c r="H81" s="274">
        <v>346</v>
      </c>
      <c r="I81" s="275">
        <v>664</v>
      </c>
      <c r="J81" s="273">
        <v>63</v>
      </c>
      <c r="K81" s="274">
        <v>37</v>
      </c>
      <c r="L81" s="275">
        <v>50</v>
      </c>
      <c r="M81" s="273">
        <v>318</v>
      </c>
      <c r="N81" s="274">
        <v>346</v>
      </c>
      <c r="O81" s="275">
        <v>664</v>
      </c>
      <c r="P81" s="273">
        <v>32.200000000000003</v>
      </c>
      <c r="Q81" s="274">
        <v>28.3</v>
      </c>
      <c r="R81" s="275">
        <v>30.2</v>
      </c>
      <c r="S81" s="273">
        <v>318</v>
      </c>
      <c r="T81" s="274">
        <v>346</v>
      </c>
      <c r="U81" s="275">
        <v>664</v>
      </c>
      <c r="V81" s="273">
        <v>78</v>
      </c>
      <c r="W81" s="274">
        <v>58</v>
      </c>
      <c r="X81" s="275">
        <v>68</v>
      </c>
      <c r="Y81" s="273">
        <v>1136</v>
      </c>
      <c r="Z81" s="274">
        <v>1196</v>
      </c>
      <c r="AA81" s="275">
        <v>2332</v>
      </c>
      <c r="AB81" s="273">
        <v>79</v>
      </c>
      <c r="AC81" s="274">
        <v>62</v>
      </c>
      <c r="AD81" s="275">
        <v>70</v>
      </c>
      <c r="AE81" s="273">
        <v>1136</v>
      </c>
      <c r="AF81" s="274">
        <v>1196</v>
      </c>
      <c r="AG81" s="275">
        <v>2332</v>
      </c>
      <c r="AH81" s="273">
        <v>35.6</v>
      </c>
      <c r="AI81" s="274">
        <v>32.700000000000003</v>
      </c>
      <c r="AJ81" s="275">
        <v>34.1</v>
      </c>
      <c r="AK81" s="273">
        <v>1136</v>
      </c>
      <c r="AL81" s="274">
        <v>1196</v>
      </c>
      <c r="AM81" s="275">
        <v>2332</v>
      </c>
      <c r="AN81" s="273">
        <v>74</v>
      </c>
      <c r="AO81" s="274">
        <v>53</v>
      </c>
      <c r="AP81" s="275">
        <v>63</v>
      </c>
      <c r="AQ81" s="273">
        <v>1454</v>
      </c>
      <c r="AR81" s="274">
        <v>1542</v>
      </c>
      <c r="AS81" s="275">
        <v>2996</v>
      </c>
      <c r="AT81" s="273">
        <v>76</v>
      </c>
      <c r="AU81" s="274">
        <v>56</v>
      </c>
      <c r="AV81" s="275">
        <v>66</v>
      </c>
      <c r="AW81" s="273">
        <v>1454</v>
      </c>
      <c r="AX81" s="274">
        <v>1542</v>
      </c>
      <c r="AY81" s="275">
        <v>2996</v>
      </c>
      <c r="AZ81" s="273">
        <v>34.799999999999997</v>
      </c>
      <c r="BA81" s="274">
        <v>31.7</v>
      </c>
      <c r="BB81" s="275">
        <v>33.200000000000003</v>
      </c>
      <c r="BC81" s="273">
        <v>1454</v>
      </c>
      <c r="BD81" s="274">
        <v>1542</v>
      </c>
      <c r="BE81" s="275">
        <v>2996</v>
      </c>
    </row>
    <row r="82" spans="1:57" x14ac:dyDescent="0.35">
      <c r="A82" t="s">
        <v>42</v>
      </c>
      <c r="B82" t="s">
        <v>287</v>
      </c>
      <c r="C82" t="s">
        <v>408</v>
      </c>
      <c r="D82" s="273">
        <v>61</v>
      </c>
      <c r="E82" s="274">
        <v>44</v>
      </c>
      <c r="F82" s="275">
        <v>53</v>
      </c>
      <c r="G82" s="273">
        <v>338</v>
      </c>
      <c r="H82" s="274">
        <v>322</v>
      </c>
      <c r="I82" s="275">
        <v>660</v>
      </c>
      <c r="J82" s="273">
        <v>63</v>
      </c>
      <c r="K82" s="274">
        <v>50</v>
      </c>
      <c r="L82" s="275">
        <v>57</v>
      </c>
      <c r="M82" s="273">
        <v>338</v>
      </c>
      <c r="N82" s="274">
        <v>322</v>
      </c>
      <c r="O82" s="275">
        <v>660</v>
      </c>
      <c r="P82" s="273">
        <v>32.700000000000003</v>
      </c>
      <c r="Q82" s="274">
        <v>30.3</v>
      </c>
      <c r="R82" s="275">
        <v>31.5</v>
      </c>
      <c r="S82" s="273">
        <v>338</v>
      </c>
      <c r="T82" s="274">
        <v>322</v>
      </c>
      <c r="U82" s="275">
        <v>660</v>
      </c>
      <c r="V82" s="273">
        <v>80</v>
      </c>
      <c r="W82" s="274">
        <v>62</v>
      </c>
      <c r="X82" s="275">
        <v>71</v>
      </c>
      <c r="Y82" s="273">
        <v>1564</v>
      </c>
      <c r="Z82" s="274">
        <v>1663</v>
      </c>
      <c r="AA82" s="275">
        <v>3227</v>
      </c>
      <c r="AB82" s="273">
        <v>80</v>
      </c>
      <c r="AC82" s="274">
        <v>65</v>
      </c>
      <c r="AD82" s="275">
        <v>72</v>
      </c>
      <c r="AE82" s="273">
        <v>1564</v>
      </c>
      <c r="AF82" s="274">
        <v>1663</v>
      </c>
      <c r="AG82" s="275">
        <v>3227</v>
      </c>
      <c r="AH82" s="273">
        <v>36.5</v>
      </c>
      <c r="AI82" s="274">
        <v>33.5</v>
      </c>
      <c r="AJ82" s="275">
        <v>35</v>
      </c>
      <c r="AK82" s="273">
        <v>1564</v>
      </c>
      <c r="AL82" s="274">
        <v>1663</v>
      </c>
      <c r="AM82" s="275">
        <v>3227</v>
      </c>
      <c r="AN82" s="273">
        <v>76</v>
      </c>
      <c r="AO82" s="274">
        <v>59</v>
      </c>
      <c r="AP82" s="275">
        <v>68</v>
      </c>
      <c r="AQ82" s="273">
        <v>1902</v>
      </c>
      <c r="AR82" s="274">
        <v>1985</v>
      </c>
      <c r="AS82" s="275">
        <v>3887</v>
      </c>
      <c r="AT82" s="273">
        <v>77</v>
      </c>
      <c r="AU82" s="274">
        <v>62</v>
      </c>
      <c r="AV82" s="275">
        <v>70</v>
      </c>
      <c r="AW82" s="273">
        <v>1902</v>
      </c>
      <c r="AX82" s="274">
        <v>1985</v>
      </c>
      <c r="AY82" s="275">
        <v>3887</v>
      </c>
      <c r="AZ82" s="273">
        <v>35.799999999999997</v>
      </c>
      <c r="BA82" s="274">
        <v>33</v>
      </c>
      <c r="BB82" s="275">
        <v>34.4</v>
      </c>
      <c r="BC82" s="273">
        <v>1902</v>
      </c>
      <c r="BD82" s="274">
        <v>1985</v>
      </c>
      <c r="BE82" s="275">
        <v>3887</v>
      </c>
    </row>
    <row r="83" spans="1:57" x14ac:dyDescent="0.35">
      <c r="A83" t="s">
        <v>50</v>
      </c>
      <c r="B83" t="s">
        <v>295</v>
      </c>
      <c r="C83" t="s">
        <v>408</v>
      </c>
      <c r="D83" s="273">
        <v>69</v>
      </c>
      <c r="E83" s="274">
        <v>46</v>
      </c>
      <c r="F83" s="275">
        <v>57</v>
      </c>
      <c r="G83" s="273">
        <v>222</v>
      </c>
      <c r="H83" s="274">
        <v>237</v>
      </c>
      <c r="I83" s="275">
        <v>459</v>
      </c>
      <c r="J83" s="273">
        <v>70</v>
      </c>
      <c r="K83" s="274">
        <v>46</v>
      </c>
      <c r="L83" s="275">
        <v>58</v>
      </c>
      <c r="M83" s="273">
        <v>222</v>
      </c>
      <c r="N83" s="274">
        <v>237</v>
      </c>
      <c r="O83" s="275">
        <v>459</v>
      </c>
      <c r="P83" s="273">
        <v>33.5</v>
      </c>
      <c r="Q83" s="274">
        <v>30.2</v>
      </c>
      <c r="R83" s="275">
        <v>31.7</v>
      </c>
      <c r="S83" s="273">
        <v>222</v>
      </c>
      <c r="T83" s="274">
        <v>237</v>
      </c>
      <c r="U83" s="275">
        <v>459</v>
      </c>
      <c r="V83" s="273">
        <v>78</v>
      </c>
      <c r="W83" s="274">
        <v>64</v>
      </c>
      <c r="X83" s="275">
        <v>71</v>
      </c>
      <c r="Y83" s="273">
        <v>1383</v>
      </c>
      <c r="Z83" s="274">
        <v>1475</v>
      </c>
      <c r="AA83" s="275">
        <v>2858</v>
      </c>
      <c r="AB83" s="273">
        <v>79</v>
      </c>
      <c r="AC83" s="274">
        <v>66</v>
      </c>
      <c r="AD83" s="275">
        <v>72</v>
      </c>
      <c r="AE83" s="273">
        <v>1383</v>
      </c>
      <c r="AF83" s="274">
        <v>1475</v>
      </c>
      <c r="AG83" s="275">
        <v>2858</v>
      </c>
      <c r="AH83" s="273">
        <v>36.299999999999997</v>
      </c>
      <c r="AI83" s="274">
        <v>33.4</v>
      </c>
      <c r="AJ83" s="275">
        <v>34.799999999999997</v>
      </c>
      <c r="AK83" s="273">
        <v>1383</v>
      </c>
      <c r="AL83" s="274">
        <v>1475</v>
      </c>
      <c r="AM83" s="275">
        <v>2858</v>
      </c>
      <c r="AN83" s="273">
        <v>77</v>
      </c>
      <c r="AO83" s="274">
        <v>61</v>
      </c>
      <c r="AP83" s="275">
        <v>69</v>
      </c>
      <c r="AQ83" s="273">
        <v>1605</v>
      </c>
      <c r="AR83" s="274">
        <v>1712</v>
      </c>
      <c r="AS83" s="275">
        <v>3317</v>
      </c>
      <c r="AT83" s="273">
        <v>78</v>
      </c>
      <c r="AU83" s="274">
        <v>63</v>
      </c>
      <c r="AV83" s="275">
        <v>70</v>
      </c>
      <c r="AW83" s="273">
        <v>1605</v>
      </c>
      <c r="AX83" s="274">
        <v>1712</v>
      </c>
      <c r="AY83" s="275">
        <v>3317</v>
      </c>
      <c r="AZ83" s="273">
        <v>35.9</v>
      </c>
      <c r="BA83" s="274">
        <v>33</v>
      </c>
      <c r="BB83" s="275">
        <v>34.4</v>
      </c>
      <c r="BC83" s="273">
        <v>1605</v>
      </c>
      <c r="BD83" s="274">
        <v>1712</v>
      </c>
      <c r="BE83" s="275">
        <v>3317</v>
      </c>
    </row>
    <row r="84" spans="1:57" x14ac:dyDescent="0.35">
      <c r="A84" t="s">
        <v>51</v>
      </c>
      <c r="B84" t="s">
        <v>296</v>
      </c>
      <c r="C84" t="s">
        <v>408</v>
      </c>
      <c r="D84" s="273">
        <v>63</v>
      </c>
      <c r="E84" s="274">
        <v>43</v>
      </c>
      <c r="F84" s="275">
        <v>53</v>
      </c>
      <c r="G84" s="273">
        <v>632</v>
      </c>
      <c r="H84" s="274">
        <v>664</v>
      </c>
      <c r="I84" s="275">
        <v>1296</v>
      </c>
      <c r="J84" s="273">
        <v>65</v>
      </c>
      <c r="K84" s="274">
        <v>44</v>
      </c>
      <c r="L84" s="275">
        <v>54</v>
      </c>
      <c r="M84" s="273">
        <v>632</v>
      </c>
      <c r="N84" s="274">
        <v>664</v>
      </c>
      <c r="O84" s="275">
        <v>1296</v>
      </c>
      <c r="P84" s="273">
        <v>32.799999999999997</v>
      </c>
      <c r="Q84" s="274">
        <v>29.8</v>
      </c>
      <c r="R84" s="275">
        <v>31.3</v>
      </c>
      <c r="S84" s="273">
        <v>632</v>
      </c>
      <c r="T84" s="274">
        <v>664</v>
      </c>
      <c r="U84" s="275">
        <v>1296</v>
      </c>
      <c r="V84" s="273">
        <v>78</v>
      </c>
      <c r="W84" s="274">
        <v>65</v>
      </c>
      <c r="X84" s="275">
        <v>72</v>
      </c>
      <c r="Y84" s="273">
        <v>2487</v>
      </c>
      <c r="Z84" s="274">
        <v>2620</v>
      </c>
      <c r="AA84" s="275">
        <v>5107</v>
      </c>
      <c r="AB84" s="273">
        <v>79</v>
      </c>
      <c r="AC84" s="274">
        <v>66</v>
      </c>
      <c r="AD84" s="275">
        <v>72</v>
      </c>
      <c r="AE84" s="273">
        <v>2487</v>
      </c>
      <c r="AF84" s="274">
        <v>2620</v>
      </c>
      <c r="AG84" s="275">
        <v>5107</v>
      </c>
      <c r="AH84" s="273">
        <v>35.799999999999997</v>
      </c>
      <c r="AI84" s="274">
        <v>33.6</v>
      </c>
      <c r="AJ84" s="275">
        <v>34.6</v>
      </c>
      <c r="AK84" s="273">
        <v>2487</v>
      </c>
      <c r="AL84" s="274">
        <v>2620</v>
      </c>
      <c r="AM84" s="275">
        <v>5107</v>
      </c>
      <c r="AN84" s="273">
        <v>75</v>
      </c>
      <c r="AO84" s="274">
        <v>61</v>
      </c>
      <c r="AP84" s="275">
        <v>68</v>
      </c>
      <c r="AQ84" s="273">
        <v>3119</v>
      </c>
      <c r="AR84" s="274">
        <v>3284</v>
      </c>
      <c r="AS84" s="275">
        <v>6403</v>
      </c>
      <c r="AT84" s="273">
        <v>76</v>
      </c>
      <c r="AU84" s="274">
        <v>62</v>
      </c>
      <c r="AV84" s="275">
        <v>69</v>
      </c>
      <c r="AW84" s="273">
        <v>3119</v>
      </c>
      <c r="AX84" s="274">
        <v>3284</v>
      </c>
      <c r="AY84" s="275">
        <v>6403</v>
      </c>
      <c r="AZ84" s="273">
        <v>35.200000000000003</v>
      </c>
      <c r="BA84" s="274">
        <v>32.799999999999997</v>
      </c>
      <c r="BB84" s="275">
        <v>34</v>
      </c>
      <c r="BC84" s="273">
        <v>3119</v>
      </c>
      <c r="BD84" s="274">
        <v>3284</v>
      </c>
      <c r="BE84" s="275">
        <v>6403</v>
      </c>
    </row>
    <row r="85" spans="1:57" x14ac:dyDescent="0.35">
      <c r="A85" t="s">
        <v>1087</v>
      </c>
      <c r="B85" t="s">
        <v>250</v>
      </c>
      <c r="C85" t="s">
        <v>247</v>
      </c>
      <c r="D85" s="273">
        <v>58</v>
      </c>
      <c r="E85" s="274">
        <v>44</v>
      </c>
      <c r="F85" s="275">
        <v>51</v>
      </c>
      <c r="G85" s="273">
        <v>197</v>
      </c>
      <c r="H85" s="274">
        <v>213</v>
      </c>
      <c r="I85" s="275">
        <v>410</v>
      </c>
      <c r="J85" s="273">
        <v>59</v>
      </c>
      <c r="K85" s="274">
        <v>47</v>
      </c>
      <c r="L85" s="275">
        <v>53</v>
      </c>
      <c r="M85" s="273">
        <v>197</v>
      </c>
      <c r="N85" s="274">
        <v>213</v>
      </c>
      <c r="O85" s="275">
        <v>410</v>
      </c>
      <c r="P85" s="273">
        <v>34.5</v>
      </c>
      <c r="Q85" s="274">
        <v>31.2</v>
      </c>
      <c r="R85" s="275">
        <v>32.799999999999997</v>
      </c>
      <c r="S85" s="273">
        <v>197</v>
      </c>
      <c r="T85" s="274">
        <v>213</v>
      </c>
      <c r="U85" s="275">
        <v>410</v>
      </c>
      <c r="V85" s="273">
        <v>78</v>
      </c>
      <c r="W85" s="274">
        <v>64</v>
      </c>
      <c r="X85" s="275">
        <v>71</v>
      </c>
      <c r="Y85" s="273">
        <v>929</v>
      </c>
      <c r="Z85" s="274">
        <v>973</v>
      </c>
      <c r="AA85" s="275">
        <v>1902</v>
      </c>
      <c r="AB85" s="273">
        <v>78</v>
      </c>
      <c r="AC85" s="274">
        <v>64</v>
      </c>
      <c r="AD85" s="275">
        <v>71</v>
      </c>
      <c r="AE85" s="273">
        <v>929</v>
      </c>
      <c r="AF85" s="274">
        <v>973</v>
      </c>
      <c r="AG85" s="275">
        <v>1902</v>
      </c>
      <c r="AH85" s="273">
        <v>38.200000000000003</v>
      </c>
      <c r="AI85" s="274">
        <v>35.700000000000003</v>
      </c>
      <c r="AJ85" s="275">
        <v>36.9</v>
      </c>
      <c r="AK85" s="273">
        <v>929</v>
      </c>
      <c r="AL85" s="274">
        <v>973</v>
      </c>
      <c r="AM85" s="275">
        <v>1902</v>
      </c>
      <c r="AN85" s="273">
        <v>75</v>
      </c>
      <c r="AO85" s="274">
        <v>60</v>
      </c>
      <c r="AP85" s="275">
        <v>67</v>
      </c>
      <c r="AQ85" s="273">
        <v>1126</v>
      </c>
      <c r="AR85" s="274">
        <v>1186</v>
      </c>
      <c r="AS85" s="275">
        <v>2312</v>
      </c>
      <c r="AT85" s="273">
        <v>75</v>
      </c>
      <c r="AU85" s="274">
        <v>61</v>
      </c>
      <c r="AV85" s="275">
        <v>68</v>
      </c>
      <c r="AW85" s="273">
        <v>1126</v>
      </c>
      <c r="AX85" s="274">
        <v>1186</v>
      </c>
      <c r="AY85" s="275">
        <v>2312</v>
      </c>
      <c r="AZ85" s="273">
        <v>37.5</v>
      </c>
      <c r="BA85" s="274">
        <v>34.9</v>
      </c>
      <c r="BB85" s="275">
        <v>36.200000000000003</v>
      </c>
      <c r="BC85" s="273">
        <v>1126</v>
      </c>
      <c r="BD85" s="274">
        <v>1186</v>
      </c>
      <c r="BE85" s="275">
        <v>2312</v>
      </c>
    </row>
    <row r="86" spans="1:57" x14ac:dyDescent="0.35">
      <c r="A86" t="s">
        <v>8</v>
      </c>
      <c r="B86" t="s">
        <v>253</v>
      </c>
      <c r="C86" t="s">
        <v>247</v>
      </c>
      <c r="D86" s="273">
        <v>66</v>
      </c>
      <c r="E86" s="274">
        <v>48</v>
      </c>
      <c r="F86" s="275">
        <v>57</v>
      </c>
      <c r="G86" s="273">
        <v>388</v>
      </c>
      <c r="H86" s="274">
        <v>394</v>
      </c>
      <c r="I86" s="275">
        <v>782</v>
      </c>
      <c r="J86" s="273">
        <v>68</v>
      </c>
      <c r="K86" s="274">
        <v>52</v>
      </c>
      <c r="L86" s="275">
        <v>60</v>
      </c>
      <c r="M86" s="273">
        <v>388</v>
      </c>
      <c r="N86" s="274">
        <v>394</v>
      </c>
      <c r="O86" s="275">
        <v>782</v>
      </c>
      <c r="P86" s="273">
        <v>33.799999999999997</v>
      </c>
      <c r="Q86" s="274">
        <v>31.2</v>
      </c>
      <c r="R86" s="275">
        <v>32.5</v>
      </c>
      <c r="S86" s="273">
        <v>388</v>
      </c>
      <c r="T86" s="274">
        <v>394</v>
      </c>
      <c r="U86" s="275">
        <v>782</v>
      </c>
      <c r="V86" s="273">
        <v>78</v>
      </c>
      <c r="W86" s="274">
        <v>65</v>
      </c>
      <c r="X86" s="275">
        <v>71</v>
      </c>
      <c r="Y86" s="273">
        <v>1233</v>
      </c>
      <c r="Z86" s="274">
        <v>1326</v>
      </c>
      <c r="AA86" s="275">
        <v>2559</v>
      </c>
      <c r="AB86" s="273">
        <v>79</v>
      </c>
      <c r="AC86" s="274">
        <v>66</v>
      </c>
      <c r="AD86" s="275">
        <v>72</v>
      </c>
      <c r="AE86" s="273">
        <v>1233</v>
      </c>
      <c r="AF86" s="274">
        <v>1326</v>
      </c>
      <c r="AG86" s="275">
        <v>2559</v>
      </c>
      <c r="AH86" s="273">
        <v>36.799999999999997</v>
      </c>
      <c r="AI86" s="274">
        <v>34.299999999999997</v>
      </c>
      <c r="AJ86" s="275">
        <v>35.5</v>
      </c>
      <c r="AK86" s="273">
        <v>1233</v>
      </c>
      <c r="AL86" s="274">
        <v>1326</v>
      </c>
      <c r="AM86" s="275">
        <v>2559</v>
      </c>
      <c r="AN86" s="273">
        <v>75</v>
      </c>
      <c r="AO86" s="274">
        <v>61</v>
      </c>
      <c r="AP86" s="275">
        <v>68</v>
      </c>
      <c r="AQ86" s="273">
        <v>1621</v>
      </c>
      <c r="AR86" s="274">
        <v>1720</v>
      </c>
      <c r="AS86" s="275">
        <v>3341</v>
      </c>
      <c r="AT86" s="273">
        <v>76</v>
      </c>
      <c r="AU86" s="274">
        <v>63</v>
      </c>
      <c r="AV86" s="275">
        <v>70</v>
      </c>
      <c r="AW86" s="273">
        <v>1621</v>
      </c>
      <c r="AX86" s="274">
        <v>1720</v>
      </c>
      <c r="AY86" s="275">
        <v>3341</v>
      </c>
      <c r="AZ86" s="273">
        <v>36.1</v>
      </c>
      <c r="BA86" s="274">
        <v>33.6</v>
      </c>
      <c r="BB86" s="275">
        <v>34.799999999999997</v>
      </c>
      <c r="BC86" s="273">
        <v>1621</v>
      </c>
      <c r="BD86" s="274">
        <v>1720</v>
      </c>
      <c r="BE86" s="275">
        <v>3341</v>
      </c>
    </row>
    <row r="87" spans="1:57" x14ac:dyDescent="0.35">
      <c r="A87" t="s">
        <v>9</v>
      </c>
      <c r="B87" t="s">
        <v>254</v>
      </c>
      <c r="C87" t="s">
        <v>247</v>
      </c>
      <c r="D87" s="273">
        <v>57</v>
      </c>
      <c r="E87" s="274">
        <v>37</v>
      </c>
      <c r="F87" s="275">
        <v>47</v>
      </c>
      <c r="G87" s="273">
        <v>167</v>
      </c>
      <c r="H87" s="274">
        <v>193</v>
      </c>
      <c r="I87" s="275">
        <v>360</v>
      </c>
      <c r="J87" s="273">
        <v>60</v>
      </c>
      <c r="K87" s="274">
        <v>40</v>
      </c>
      <c r="L87" s="275">
        <v>49</v>
      </c>
      <c r="M87" s="273">
        <v>167</v>
      </c>
      <c r="N87" s="274">
        <v>193</v>
      </c>
      <c r="O87" s="275">
        <v>360</v>
      </c>
      <c r="P87" s="273">
        <v>32.799999999999997</v>
      </c>
      <c r="Q87" s="274">
        <v>29.4</v>
      </c>
      <c r="R87" s="275">
        <v>30.9</v>
      </c>
      <c r="S87" s="273">
        <v>167</v>
      </c>
      <c r="T87" s="274">
        <v>193</v>
      </c>
      <c r="U87" s="275">
        <v>360</v>
      </c>
      <c r="V87" s="273">
        <v>79</v>
      </c>
      <c r="W87" s="274">
        <v>65</v>
      </c>
      <c r="X87" s="275">
        <v>72</v>
      </c>
      <c r="Y87" s="273">
        <v>967</v>
      </c>
      <c r="Z87" s="274">
        <v>1067</v>
      </c>
      <c r="AA87" s="275">
        <v>2034</v>
      </c>
      <c r="AB87" s="273">
        <v>80</v>
      </c>
      <c r="AC87" s="274">
        <v>67</v>
      </c>
      <c r="AD87" s="275">
        <v>73</v>
      </c>
      <c r="AE87" s="273">
        <v>967</v>
      </c>
      <c r="AF87" s="274">
        <v>1067</v>
      </c>
      <c r="AG87" s="275">
        <v>2034</v>
      </c>
      <c r="AH87" s="273">
        <v>37.299999999999997</v>
      </c>
      <c r="AI87" s="274">
        <v>34.6</v>
      </c>
      <c r="AJ87" s="275">
        <v>35.9</v>
      </c>
      <c r="AK87" s="273">
        <v>967</v>
      </c>
      <c r="AL87" s="274">
        <v>1067</v>
      </c>
      <c r="AM87" s="275">
        <v>2034</v>
      </c>
      <c r="AN87" s="273">
        <v>76</v>
      </c>
      <c r="AO87" s="274">
        <v>61</v>
      </c>
      <c r="AP87" s="275">
        <v>68</v>
      </c>
      <c r="AQ87" s="273">
        <v>1134</v>
      </c>
      <c r="AR87" s="274">
        <v>1260</v>
      </c>
      <c r="AS87" s="275">
        <v>2394</v>
      </c>
      <c r="AT87" s="273">
        <v>77</v>
      </c>
      <c r="AU87" s="274">
        <v>63</v>
      </c>
      <c r="AV87" s="275">
        <v>70</v>
      </c>
      <c r="AW87" s="273">
        <v>1134</v>
      </c>
      <c r="AX87" s="274">
        <v>1260</v>
      </c>
      <c r="AY87" s="275">
        <v>2394</v>
      </c>
      <c r="AZ87" s="273">
        <v>36.6</v>
      </c>
      <c r="BA87" s="274">
        <v>33.799999999999997</v>
      </c>
      <c r="BB87" s="275">
        <v>35.1</v>
      </c>
      <c r="BC87" s="273">
        <v>1134</v>
      </c>
      <c r="BD87" s="274">
        <v>1260</v>
      </c>
      <c r="BE87" s="275">
        <v>2394</v>
      </c>
    </row>
    <row r="88" spans="1:57" x14ac:dyDescent="0.35">
      <c r="A88" t="s">
        <v>11</v>
      </c>
      <c r="B88" t="s">
        <v>257</v>
      </c>
      <c r="C88" t="s">
        <v>247</v>
      </c>
      <c r="D88" s="273">
        <v>63</v>
      </c>
      <c r="E88" s="274">
        <v>44</v>
      </c>
      <c r="F88" s="275">
        <v>52</v>
      </c>
      <c r="G88" s="273">
        <v>172</v>
      </c>
      <c r="H88" s="274">
        <v>217</v>
      </c>
      <c r="I88" s="275">
        <v>389</v>
      </c>
      <c r="J88" s="273">
        <v>66</v>
      </c>
      <c r="K88" s="274">
        <v>46</v>
      </c>
      <c r="L88" s="275">
        <v>55</v>
      </c>
      <c r="M88" s="273">
        <v>172</v>
      </c>
      <c r="N88" s="274">
        <v>217</v>
      </c>
      <c r="O88" s="275">
        <v>389</v>
      </c>
      <c r="P88" s="273">
        <v>32</v>
      </c>
      <c r="Q88" s="274">
        <v>29.4</v>
      </c>
      <c r="R88" s="275">
        <v>30.5</v>
      </c>
      <c r="S88" s="273">
        <v>172</v>
      </c>
      <c r="T88" s="274">
        <v>217</v>
      </c>
      <c r="U88" s="275">
        <v>389</v>
      </c>
      <c r="V88" s="273">
        <v>79</v>
      </c>
      <c r="W88" s="274">
        <v>62</v>
      </c>
      <c r="X88" s="275">
        <v>70</v>
      </c>
      <c r="Y88" s="273">
        <v>623</v>
      </c>
      <c r="Z88" s="274">
        <v>649</v>
      </c>
      <c r="AA88" s="275">
        <v>1272</v>
      </c>
      <c r="AB88" s="273">
        <v>80</v>
      </c>
      <c r="AC88" s="274">
        <v>64</v>
      </c>
      <c r="AD88" s="275">
        <v>72</v>
      </c>
      <c r="AE88" s="273">
        <v>623</v>
      </c>
      <c r="AF88" s="274">
        <v>649</v>
      </c>
      <c r="AG88" s="275">
        <v>1272</v>
      </c>
      <c r="AH88" s="273">
        <v>35.6</v>
      </c>
      <c r="AI88" s="274">
        <v>33.299999999999997</v>
      </c>
      <c r="AJ88" s="275">
        <v>34.4</v>
      </c>
      <c r="AK88" s="273">
        <v>623</v>
      </c>
      <c r="AL88" s="274">
        <v>649</v>
      </c>
      <c r="AM88" s="275">
        <v>1272</v>
      </c>
      <c r="AN88" s="273">
        <v>75</v>
      </c>
      <c r="AO88" s="274">
        <v>58</v>
      </c>
      <c r="AP88" s="275">
        <v>66</v>
      </c>
      <c r="AQ88" s="273">
        <v>795</v>
      </c>
      <c r="AR88" s="274">
        <v>866</v>
      </c>
      <c r="AS88" s="275">
        <v>1661</v>
      </c>
      <c r="AT88" s="273">
        <v>77</v>
      </c>
      <c r="AU88" s="274">
        <v>59</v>
      </c>
      <c r="AV88" s="275">
        <v>68</v>
      </c>
      <c r="AW88" s="273">
        <v>795</v>
      </c>
      <c r="AX88" s="274">
        <v>866</v>
      </c>
      <c r="AY88" s="275">
        <v>1661</v>
      </c>
      <c r="AZ88" s="273">
        <v>34.799999999999997</v>
      </c>
      <c r="BA88" s="274">
        <v>32.299999999999997</v>
      </c>
      <c r="BB88" s="275">
        <v>33.5</v>
      </c>
      <c r="BC88" s="273">
        <v>795</v>
      </c>
      <c r="BD88" s="274">
        <v>866</v>
      </c>
      <c r="BE88" s="275">
        <v>1661</v>
      </c>
    </row>
    <row r="89" spans="1:57" x14ac:dyDescent="0.35">
      <c r="A89" t="s">
        <v>13</v>
      </c>
      <c r="B89" t="s">
        <v>259</v>
      </c>
      <c r="C89" t="s">
        <v>247</v>
      </c>
      <c r="D89" s="273">
        <v>60</v>
      </c>
      <c r="E89" s="274">
        <v>38</v>
      </c>
      <c r="F89" s="275">
        <v>49</v>
      </c>
      <c r="G89" s="273">
        <v>314</v>
      </c>
      <c r="H89" s="274">
        <v>322</v>
      </c>
      <c r="I89" s="275">
        <v>636</v>
      </c>
      <c r="J89" s="273">
        <v>62</v>
      </c>
      <c r="K89" s="274">
        <v>42</v>
      </c>
      <c r="L89" s="275">
        <v>52</v>
      </c>
      <c r="M89" s="273">
        <v>314</v>
      </c>
      <c r="N89" s="274">
        <v>322</v>
      </c>
      <c r="O89" s="275">
        <v>636</v>
      </c>
      <c r="P89" s="273">
        <v>33.1</v>
      </c>
      <c r="Q89" s="274">
        <v>29.9</v>
      </c>
      <c r="R89" s="275">
        <v>31.5</v>
      </c>
      <c r="S89" s="273">
        <v>314</v>
      </c>
      <c r="T89" s="274">
        <v>322</v>
      </c>
      <c r="U89" s="275">
        <v>636</v>
      </c>
      <c r="V89" s="273">
        <v>80</v>
      </c>
      <c r="W89" s="274">
        <v>63</v>
      </c>
      <c r="X89" s="275">
        <v>71</v>
      </c>
      <c r="Y89" s="273">
        <v>1245</v>
      </c>
      <c r="Z89" s="274">
        <v>1320</v>
      </c>
      <c r="AA89" s="275">
        <v>2565</v>
      </c>
      <c r="AB89" s="273">
        <v>80</v>
      </c>
      <c r="AC89" s="274">
        <v>65</v>
      </c>
      <c r="AD89" s="275">
        <v>72</v>
      </c>
      <c r="AE89" s="273">
        <v>1245</v>
      </c>
      <c r="AF89" s="274">
        <v>1320</v>
      </c>
      <c r="AG89" s="275">
        <v>2565</v>
      </c>
      <c r="AH89" s="273">
        <v>36.700000000000003</v>
      </c>
      <c r="AI89" s="274">
        <v>33.700000000000003</v>
      </c>
      <c r="AJ89" s="275">
        <v>35.200000000000003</v>
      </c>
      <c r="AK89" s="273">
        <v>1245</v>
      </c>
      <c r="AL89" s="274">
        <v>1320</v>
      </c>
      <c r="AM89" s="275">
        <v>2565</v>
      </c>
      <c r="AN89" s="273">
        <v>76</v>
      </c>
      <c r="AO89" s="274">
        <v>58</v>
      </c>
      <c r="AP89" s="275">
        <v>67</v>
      </c>
      <c r="AQ89" s="273">
        <v>1559</v>
      </c>
      <c r="AR89" s="274">
        <v>1642</v>
      </c>
      <c r="AS89" s="275">
        <v>3201</v>
      </c>
      <c r="AT89" s="273">
        <v>77</v>
      </c>
      <c r="AU89" s="274">
        <v>60</v>
      </c>
      <c r="AV89" s="275">
        <v>68</v>
      </c>
      <c r="AW89" s="273">
        <v>1559</v>
      </c>
      <c r="AX89" s="274">
        <v>1642</v>
      </c>
      <c r="AY89" s="275">
        <v>3201</v>
      </c>
      <c r="AZ89" s="273">
        <v>36</v>
      </c>
      <c r="BA89" s="274">
        <v>33</v>
      </c>
      <c r="BB89" s="275">
        <v>34.4</v>
      </c>
      <c r="BC89" s="273">
        <v>1559</v>
      </c>
      <c r="BD89" s="274">
        <v>1642</v>
      </c>
      <c r="BE89" s="275">
        <v>3201</v>
      </c>
    </row>
    <row r="90" spans="1:57" x14ac:dyDescent="0.35">
      <c r="A90" t="s">
        <v>65</v>
      </c>
      <c r="B90" t="s">
        <v>310</v>
      </c>
      <c r="C90" t="s">
        <v>309</v>
      </c>
      <c r="D90" s="273">
        <v>61</v>
      </c>
      <c r="E90" s="274">
        <v>44</v>
      </c>
      <c r="F90" s="275">
        <v>52</v>
      </c>
      <c r="G90" s="273">
        <v>2015</v>
      </c>
      <c r="H90" s="274">
        <v>2146</v>
      </c>
      <c r="I90" s="275">
        <v>4161</v>
      </c>
      <c r="J90" s="273">
        <v>64</v>
      </c>
      <c r="K90" s="274">
        <v>48</v>
      </c>
      <c r="L90" s="275">
        <v>56</v>
      </c>
      <c r="M90" s="273">
        <v>2015</v>
      </c>
      <c r="N90" s="274">
        <v>2146</v>
      </c>
      <c r="O90" s="275">
        <v>4161</v>
      </c>
      <c r="P90" s="273">
        <v>32.9</v>
      </c>
      <c r="Q90" s="274">
        <v>30</v>
      </c>
      <c r="R90" s="275">
        <v>31.4</v>
      </c>
      <c r="S90" s="273">
        <v>2015</v>
      </c>
      <c r="T90" s="274">
        <v>2146</v>
      </c>
      <c r="U90" s="275">
        <v>4161</v>
      </c>
      <c r="V90" s="273">
        <v>71</v>
      </c>
      <c r="W90" s="274">
        <v>56</v>
      </c>
      <c r="X90" s="275">
        <v>63</v>
      </c>
      <c r="Y90" s="273">
        <v>6019</v>
      </c>
      <c r="Z90" s="274">
        <v>6353</v>
      </c>
      <c r="AA90" s="275">
        <v>12372</v>
      </c>
      <c r="AB90" s="273">
        <v>73</v>
      </c>
      <c r="AC90" s="274">
        <v>60</v>
      </c>
      <c r="AD90" s="275">
        <v>66</v>
      </c>
      <c r="AE90" s="273">
        <v>6019</v>
      </c>
      <c r="AF90" s="274">
        <v>6353</v>
      </c>
      <c r="AG90" s="275">
        <v>12372</v>
      </c>
      <c r="AH90" s="273">
        <v>35</v>
      </c>
      <c r="AI90" s="274">
        <v>32.700000000000003</v>
      </c>
      <c r="AJ90" s="275">
        <v>33.799999999999997</v>
      </c>
      <c r="AK90" s="273">
        <v>6019</v>
      </c>
      <c r="AL90" s="274">
        <v>6353</v>
      </c>
      <c r="AM90" s="275">
        <v>12372</v>
      </c>
      <c r="AN90" s="273">
        <v>68</v>
      </c>
      <c r="AO90" s="274">
        <v>53</v>
      </c>
      <c r="AP90" s="275">
        <v>61</v>
      </c>
      <c r="AQ90" s="273">
        <v>8034</v>
      </c>
      <c r="AR90" s="274">
        <v>8499</v>
      </c>
      <c r="AS90" s="275">
        <v>16533</v>
      </c>
      <c r="AT90" s="273">
        <v>71</v>
      </c>
      <c r="AU90" s="274">
        <v>57</v>
      </c>
      <c r="AV90" s="275">
        <v>64</v>
      </c>
      <c r="AW90" s="273">
        <v>8034</v>
      </c>
      <c r="AX90" s="274">
        <v>8499</v>
      </c>
      <c r="AY90" s="275">
        <v>16533</v>
      </c>
      <c r="AZ90" s="273">
        <v>34.5</v>
      </c>
      <c r="BA90" s="274">
        <v>32</v>
      </c>
      <c r="BB90" s="275">
        <v>33.200000000000003</v>
      </c>
      <c r="BC90" s="273">
        <v>8034</v>
      </c>
      <c r="BD90" s="274">
        <v>8499</v>
      </c>
      <c r="BE90" s="275">
        <v>16533</v>
      </c>
    </row>
    <row r="91" spans="1:57" x14ac:dyDescent="0.35">
      <c r="A91" t="s">
        <v>66</v>
      </c>
      <c r="B91" t="s">
        <v>311</v>
      </c>
      <c r="C91" t="s">
        <v>309</v>
      </c>
      <c r="D91" s="273">
        <v>63</v>
      </c>
      <c r="E91" s="274">
        <v>48</v>
      </c>
      <c r="F91" s="275">
        <v>55</v>
      </c>
      <c r="G91" s="273">
        <v>389</v>
      </c>
      <c r="H91" s="274">
        <v>446</v>
      </c>
      <c r="I91" s="275">
        <v>835</v>
      </c>
      <c r="J91" s="273">
        <v>65</v>
      </c>
      <c r="K91" s="274">
        <v>51</v>
      </c>
      <c r="L91" s="275">
        <v>57</v>
      </c>
      <c r="M91" s="273">
        <v>389</v>
      </c>
      <c r="N91" s="274">
        <v>446</v>
      </c>
      <c r="O91" s="275">
        <v>835</v>
      </c>
      <c r="P91" s="273">
        <v>32.799999999999997</v>
      </c>
      <c r="Q91" s="274">
        <v>30.6</v>
      </c>
      <c r="R91" s="275">
        <v>31.6</v>
      </c>
      <c r="S91" s="273">
        <v>389</v>
      </c>
      <c r="T91" s="274">
        <v>446</v>
      </c>
      <c r="U91" s="275">
        <v>835</v>
      </c>
      <c r="V91" s="273">
        <v>75</v>
      </c>
      <c r="W91" s="274">
        <v>56</v>
      </c>
      <c r="X91" s="275">
        <v>65</v>
      </c>
      <c r="Y91" s="273">
        <v>1812</v>
      </c>
      <c r="Z91" s="274">
        <v>1954</v>
      </c>
      <c r="AA91" s="275">
        <v>3766</v>
      </c>
      <c r="AB91" s="273">
        <v>76</v>
      </c>
      <c r="AC91" s="274">
        <v>59</v>
      </c>
      <c r="AD91" s="275">
        <v>67</v>
      </c>
      <c r="AE91" s="273">
        <v>1812</v>
      </c>
      <c r="AF91" s="274">
        <v>1954</v>
      </c>
      <c r="AG91" s="275">
        <v>3766</v>
      </c>
      <c r="AH91" s="273">
        <v>34.700000000000003</v>
      </c>
      <c r="AI91" s="274">
        <v>32.200000000000003</v>
      </c>
      <c r="AJ91" s="275">
        <v>33.4</v>
      </c>
      <c r="AK91" s="273">
        <v>1812</v>
      </c>
      <c r="AL91" s="274">
        <v>1954</v>
      </c>
      <c r="AM91" s="275">
        <v>3766</v>
      </c>
      <c r="AN91" s="273">
        <v>73</v>
      </c>
      <c r="AO91" s="274">
        <v>55</v>
      </c>
      <c r="AP91" s="275">
        <v>64</v>
      </c>
      <c r="AQ91" s="273">
        <v>2201</v>
      </c>
      <c r="AR91" s="274">
        <v>2400</v>
      </c>
      <c r="AS91" s="275">
        <v>4601</v>
      </c>
      <c r="AT91" s="273">
        <v>74</v>
      </c>
      <c r="AU91" s="274">
        <v>58</v>
      </c>
      <c r="AV91" s="275">
        <v>65</v>
      </c>
      <c r="AW91" s="273">
        <v>2201</v>
      </c>
      <c r="AX91" s="274">
        <v>2400</v>
      </c>
      <c r="AY91" s="275">
        <v>4601</v>
      </c>
      <c r="AZ91" s="273">
        <v>34.4</v>
      </c>
      <c r="BA91" s="274">
        <v>31.9</v>
      </c>
      <c r="BB91" s="275">
        <v>33.1</v>
      </c>
      <c r="BC91" s="273">
        <v>2201</v>
      </c>
      <c r="BD91" s="274">
        <v>2400</v>
      </c>
      <c r="BE91" s="275">
        <v>4601</v>
      </c>
    </row>
    <row r="92" spans="1:57" x14ac:dyDescent="0.35">
      <c r="A92" t="s">
        <v>67</v>
      </c>
      <c r="B92" t="s">
        <v>312</v>
      </c>
      <c r="C92" t="s">
        <v>309</v>
      </c>
      <c r="D92" s="273">
        <v>53</v>
      </c>
      <c r="E92" s="274">
        <v>35</v>
      </c>
      <c r="F92" s="275">
        <v>43</v>
      </c>
      <c r="G92" s="273">
        <v>234</v>
      </c>
      <c r="H92" s="274">
        <v>289</v>
      </c>
      <c r="I92" s="275">
        <v>523</v>
      </c>
      <c r="J92" s="273">
        <v>55</v>
      </c>
      <c r="K92" s="274">
        <v>40</v>
      </c>
      <c r="L92" s="275">
        <v>46</v>
      </c>
      <c r="M92" s="273">
        <v>234</v>
      </c>
      <c r="N92" s="274">
        <v>289</v>
      </c>
      <c r="O92" s="275">
        <v>523</v>
      </c>
      <c r="P92" s="273">
        <v>32.1</v>
      </c>
      <c r="Q92" s="274">
        <v>29.4</v>
      </c>
      <c r="R92" s="275">
        <v>30.6</v>
      </c>
      <c r="S92" s="273">
        <v>234</v>
      </c>
      <c r="T92" s="274">
        <v>289</v>
      </c>
      <c r="U92" s="275">
        <v>523</v>
      </c>
      <c r="V92" s="273">
        <v>75</v>
      </c>
      <c r="W92" s="274">
        <v>54</v>
      </c>
      <c r="X92" s="275">
        <v>65</v>
      </c>
      <c r="Y92" s="273">
        <v>1631</v>
      </c>
      <c r="Z92" s="274">
        <v>1712</v>
      </c>
      <c r="AA92" s="275">
        <v>3343</v>
      </c>
      <c r="AB92" s="273">
        <v>77</v>
      </c>
      <c r="AC92" s="274">
        <v>58</v>
      </c>
      <c r="AD92" s="275">
        <v>67</v>
      </c>
      <c r="AE92" s="273">
        <v>1631</v>
      </c>
      <c r="AF92" s="274">
        <v>1712</v>
      </c>
      <c r="AG92" s="275">
        <v>3343</v>
      </c>
      <c r="AH92" s="273">
        <v>36</v>
      </c>
      <c r="AI92" s="274">
        <v>32.700000000000003</v>
      </c>
      <c r="AJ92" s="275">
        <v>34.299999999999997</v>
      </c>
      <c r="AK92" s="273">
        <v>1631</v>
      </c>
      <c r="AL92" s="274">
        <v>1712</v>
      </c>
      <c r="AM92" s="275">
        <v>3343</v>
      </c>
      <c r="AN92" s="273">
        <v>73</v>
      </c>
      <c r="AO92" s="274">
        <v>52</v>
      </c>
      <c r="AP92" s="275">
        <v>62</v>
      </c>
      <c r="AQ92" s="273">
        <v>1865</v>
      </c>
      <c r="AR92" s="274">
        <v>2001</v>
      </c>
      <c r="AS92" s="275">
        <v>3866</v>
      </c>
      <c r="AT92" s="273">
        <v>74</v>
      </c>
      <c r="AU92" s="274">
        <v>55</v>
      </c>
      <c r="AV92" s="275">
        <v>64</v>
      </c>
      <c r="AW92" s="273">
        <v>1865</v>
      </c>
      <c r="AX92" s="274">
        <v>2001</v>
      </c>
      <c r="AY92" s="275">
        <v>3866</v>
      </c>
      <c r="AZ92" s="273">
        <v>35.5</v>
      </c>
      <c r="BA92" s="274">
        <v>32.200000000000003</v>
      </c>
      <c r="BB92" s="275">
        <v>33.799999999999997</v>
      </c>
      <c r="BC92" s="273">
        <v>1865</v>
      </c>
      <c r="BD92" s="274">
        <v>2001</v>
      </c>
      <c r="BE92" s="275">
        <v>3866</v>
      </c>
    </row>
    <row r="93" spans="1:57" x14ac:dyDescent="0.35">
      <c r="A93" t="s">
        <v>69</v>
      </c>
      <c r="B93" t="s">
        <v>314</v>
      </c>
      <c r="C93" t="s">
        <v>309</v>
      </c>
      <c r="D93" s="273">
        <v>52</v>
      </c>
      <c r="E93" s="274">
        <v>41</v>
      </c>
      <c r="F93" s="275">
        <v>47</v>
      </c>
      <c r="G93" s="273">
        <v>621</v>
      </c>
      <c r="H93" s="274">
        <v>519</v>
      </c>
      <c r="I93" s="275">
        <v>1140</v>
      </c>
      <c r="J93" s="273">
        <v>56</v>
      </c>
      <c r="K93" s="274">
        <v>45</v>
      </c>
      <c r="L93" s="275">
        <v>51</v>
      </c>
      <c r="M93" s="273">
        <v>621</v>
      </c>
      <c r="N93" s="274">
        <v>519</v>
      </c>
      <c r="O93" s="275">
        <v>1140</v>
      </c>
      <c r="P93" s="273">
        <v>31.3</v>
      </c>
      <c r="Q93" s="274">
        <v>29.2</v>
      </c>
      <c r="R93" s="275">
        <v>30.3</v>
      </c>
      <c r="S93" s="273">
        <v>621</v>
      </c>
      <c r="T93" s="274">
        <v>519</v>
      </c>
      <c r="U93" s="275">
        <v>1140</v>
      </c>
      <c r="V93" s="273">
        <v>68</v>
      </c>
      <c r="W93" s="274">
        <v>52</v>
      </c>
      <c r="X93" s="275">
        <v>60</v>
      </c>
      <c r="Y93" s="273">
        <v>1831</v>
      </c>
      <c r="Z93" s="274">
        <v>1872</v>
      </c>
      <c r="AA93" s="275">
        <v>3703</v>
      </c>
      <c r="AB93" s="273">
        <v>71</v>
      </c>
      <c r="AC93" s="274">
        <v>56</v>
      </c>
      <c r="AD93" s="275">
        <v>63</v>
      </c>
      <c r="AE93" s="273">
        <v>1831</v>
      </c>
      <c r="AF93" s="274">
        <v>1872</v>
      </c>
      <c r="AG93" s="275">
        <v>3703</v>
      </c>
      <c r="AH93" s="273">
        <v>33.799999999999997</v>
      </c>
      <c r="AI93" s="274">
        <v>31</v>
      </c>
      <c r="AJ93" s="275">
        <v>32.4</v>
      </c>
      <c r="AK93" s="273">
        <v>1831</v>
      </c>
      <c r="AL93" s="274">
        <v>1872</v>
      </c>
      <c r="AM93" s="275">
        <v>3703</v>
      </c>
      <c r="AN93" s="273">
        <v>64</v>
      </c>
      <c r="AO93" s="274">
        <v>49</v>
      </c>
      <c r="AP93" s="275">
        <v>57</v>
      </c>
      <c r="AQ93" s="273">
        <v>2452</v>
      </c>
      <c r="AR93" s="274">
        <v>2391</v>
      </c>
      <c r="AS93" s="275">
        <v>4843</v>
      </c>
      <c r="AT93" s="273">
        <v>67</v>
      </c>
      <c r="AU93" s="274">
        <v>53</v>
      </c>
      <c r="AV93" s="275">
        <v>61</v>
      </c>
      <c r="AW93" s="273">
        <v>2452</v>
      </c>
      <c r="AX93" s="274">
        <v>2391</v>
      </c>
      <c r="AY93" s="275">
        <v>4843</v>
      </c>
      <c r="AZ93" s="273">
        <v>33.1</v>
      </c>
      <c r="BA93" s="274">
        <v>30.6</v>
      </c>
      <c r="BB93" s="275">
        <v>31.9</v>
      </c>
      <c r="BC93" s="273">
        <v>2452</v>
      </c>
      <c r="BD93" s="274">
        <v>2391</v>
      </c>
      <c r="BE93" s="275">
        <v>4843</v>
      </c>
    </row>
    <row r="94" spans="1:57" x14ac:dyDescent="0.35">
      <c r="A94" t="s">
        <v>71</v>
      </c>
      <c r="B94" t="s">
        <v>316</v>
      </c>
      <c r="C94" t="s">
        <v>309</v>
      </c>
      <c r="D94" s="273">
        <v>60</v>
      </c>
      <c r="E94" s="274">
        <v>39</v>
      </c>
      <c r="F94" s="275">
        <v>50</v>
      </c>
      <c r="G94" s="273">
        <v>217</v>
      </c>
      <c r="H94" s="274">
        <v>211</v>
      </c>
      <c r="I94" s="275">
        <v>428</v>
      </c>
      <c r="J94" s="273">
        <v>64</v>
      </c>
      <c r="K94" s="274">
        <v>43</v>
      </c>
      <c r="L94" s="275">
        <v>54</v>
      </c>
      <c r="M94" s="273">
        <v>217</v>
      </c>
      <c r="N94" s="274">
        <v>211</v>
      </c>
      <c r="O94" s="275">
        <v>428</v>
      </c>
      <c r="P94" s="273">
        <v>32.799999999999997</v>
      </c>
      <c r="Q94" s="274">
        <v>28.9</v>
      </c>
      <c r="R94" s="275">
        <v>30.9</v>
      </c>
      <c r="S94" s="273">
        <v>217</v>
      </c>
      <c r="T94" s="274">
        <v>211</v>
      </c>
      <c r="U94" s="275">
        <v>428</v>
      </c>
      <c r="V94" s="273">
        <v>79</v>
      </c>
      <c r="W94" s="274">
        <v>65</v>
      </c>
      <c r="X94" s="275">
        <v>72</v>
      </c>
      <c r="Y94" s="273">
        <v>1183</v>
      </c>
      <c r="Z94" s="274">
        <v>1278</v>
      </c>
      <c r="AA94" s="275">
        <v>2461</v>
      </c>
      <c r="AB94" s="273">
        <v>82</v>
      </c>
      <c r="AC94" s="274">
        <v>68</v>
      </c>
      <c r="AD94" s="275">
        <v>75</v>
      </c>
      <c r="AE94" s="273">
        <v>1183</v>
      </c>
      <c r="AF94" s="274">
        <v>1278</v>
      </c>
      <c r="AG94" s="275">
        <v>2461</v>
      </c>
      <c r="AH94" s="273">
        <v>37.1</v>
      </c>
      <c r="AI94" s="274">
        <v>34.299999999999997</v>
      </c>
      <c r="AJ94" s="275">
        <v>35.700000000000003</v>
      </c>
      <c r="AK94" s="273">
        <v>1183</v>
      </c>
      <c r="AL94" s="274">
        <v>1278</v>
      </c>
      <c r="AM94" s="275">
        <v>2461</v>
      </c>
      <c r="AN94" s="273">
        <v>76</v>
      </c>
      <c r="AO94" s="274">
        <v>61</v>
      </c>
      <c r="AP94" s="275">
        <v>69</v>
      </c>
      <c r="AQ94" s="273">
        <v>1400</v>
      </c>
      <c r="AR94" s="274">
        <v>1489</v>
      </c>
      <c r="AS94" s="275">
        <v>2889</v>
      </c>
      <c r="AT94" s="273">
        <v>79</v>
      </c>
      <c r="AU94" s="274">
        <v>65</v>
      </c>
      <c r="AV94" s="275">
        <v>72</v>
      </c>
      <c r="AW94" s="273">
        <v>1400</v>
      </c>
      <c r="AX94" s="274">
        <v>1489</v>
      </c>
      <c r="AY94" s="275">
        <v>2889</v>
      </c>
      <c r="AZ94" s="273">
        <v>36.5</v>
      </c>
      <c r="BA94" s="274">
        <v>33.6</v>
      </c>
      <c r="BB94" s="275">
        <v>35</v>
      </c>
      <c r="BC94" s="273">
        <v>1400</v>
      </c>
      <c r="BD94" s="274">
        <v>1489</v>
      </c>
      <c r="BE94" s="275">
        <v>2889</v>
      </c>
    </row>
    <row r="95" spans="1:57" x14ac:dyDescent="0.35">
      <c r="A95" t="s">
        <v>75</v>
      </c>
      <c r="B95" t="s">
        <v>320</v>
      </c>
      <c r="C95" t="s">
        <v>309</v>
      </c>
      <c r="D95" s="273">
        <v>56</v>
      </c>
      <c r="E95" s="274">
        <v>43</v>
      </c>
      <c r="F95" s="275">
        <v>50</v>
      </c>
      <c r="G95" s="273">
        <v>432</v>
      </c>
      <c r="H95" s="274">
        <v>446</v>
      </c>
      <c r="I95" s="275">
        <v>878</v>
      </c>
      <c r="J95" s="273">
        <v>61</v>
      </c>
      <c r="K95" s="274">
        <v>48</v>
      </c>
      <c r="L95" s="275">
        <v>55</v>
      </c>
      <c r="M95" s="273">
        <v>432</v>
      </c>
      <c r="N95" s="274">
        <v>446</v>
      </c>
      <c r="O95" s="275">
        <v>878</v>
      </c>
      <c r="P95" s="273">
        <v>31.5</v>
      </c>
      <c r="Q95" s="274">
        <v>29.2</v>
      </c>
      <c r="R95" s="275">
        <v>30.3</v>
      </c>
      <c r="S95" s="273">
        <v>432</v>
      </c>
      <c r="T95" s="274">
        <v>446</v>
      </c>
      <c r="U95" s="275">
        <v>878</v>
      </c>
      <c r="V95" s="273">
        <v>74</v>
      </c>
      <c r="W95" s="274">
        <v>55</v>
      </c>
      <c r="X95" s="275">
        <v>64</v>
      </c>
      <c r="Y95" s="273">
        <v>1460</v>
      </c>
      <c r="Z95" s="274">
        <v>1527</v>
      </c>
      <c r="AA95" s="275">
        <v>2987</v>
      </c>
      <c r="AB95" s="273">
        <v>77</v>
      </c>
      <c r="AC95" s="274">
        <v>59</v>
      </c>
      <c r="AD95" s="275">
        <v>68</v>
      </c>
      <c r="AE95" s="273">
        <v>1460</v>
      </c>
      <c r="AF95" s="274">
        <v>1527</v>
      </c>
      <c r="AG95" s="275">
        <v>2987</v>
      </c>
      <c r="AH95" s="273">
        <v>34.4</v>
      </c>
      <c r="AI95" s="274">
        <v>31.8</v>
      </c>
      <c r="AJ95" s="275">
        <v>33.1</v>
      </c>
      <c r="AK95" s="273">
        <v>1460</v>
      </c>
      <c r="AL95" s="274">
        <v>1527</v>
      </c>
      <c r="AM95" s="275">
        <v>2987</v>
      </c>
      <c r="AN95" s="273">
        <v>70</v>
      </c>
      <c r="AO95" s="274">
        <v>52</v>
      </c>
      <c r="AP95" s="275">
        <v>61</v>
      </c>
      <c r="AQ95" s="273">
        <v>1892</v>
      </c>
      <c r="AR95" s="274">
        <v>1973</v>
      </c>
      <c r="AS95" s="275">
        <v>3865</v>
      </c>
      <c r="AT95" s="273">
        <v>73</v>
      </c>
      <c r="AU95" s="274">
        <v>57</v>
      </c>
      <c r="AV95" s="275">
        <v>65</v>
      </c>
      <c r="AW95" s="273">
        <v>1892</v>
      </c>
      <c r="AX95" s="274">
        <v>1973</v>
      </c>
      <c r="AY95" s="275">
        <v>3865</v>
      </c>
      <c r="AZ95" s="273">
        <v>33.799999999999997</v>
      </c>
      <c r="BA95" s="274">
        <v>31.2</v>
      </c>
      <c r="BB95" s="275">
        <v>32.4</v>
      </c>
      <c r="BC95" s="273">
        <v>1892</v>
      </c>
      <c r="BD95" s="274">
        <v>1973</v>
      </c>
      <c r="BE95" s="275">
        <v>3865</v>
      </c>
    </row>
    <row r="96" spans="1:57" x14ac:dyDescent="0.35">
      <c r="A96" t="s">
        <v>77</v>
      </c>
      <c r="B96" t="s">
        <v>322</v>
      </c>
      <c r="C96" t="s">
        <v>309</v>
      </c>
      <c r="D96" s="273">
        <v>58</v>
      </c>
      <c r="E96" s="274">
        <v>39</v>
      </c>
      <c r="F96" s="275">
        <v>49</v>
      </c>
      <c r="G96" s="273">
        <v>402</v>
      </c>
      <c r="H96" s="274">
        <v>408</v>
      </c>
      <c r="I96" s="275">
        <v>810</v>
      </c>
      <c r="J96" s="273">
        <v>64</v>
      </c>
      <c r="K96" s="274">
        <v>46</v>
      </c>
      <c r="L96" s="275">
        <v>55</v>
      </c>
      <c r="M96" s="273">
        <v>402</v>
      </c>
      <c r="N96" s="274">
        <v>408</v>
      </c>
      <c r="O96" s="275">
        <v>810</v>
      </c>
      <c r="P96" s="273">
        <v>32.200000000000003</v>
      </c>
      <c r="Q96" s="274">
        <v>29.7</v>
      </c>
      <c r="R96" s="275">
        <v>30.9</v>
      </c>
      <c r="S96" s="273">
        <v>402</v>
      </c>
      <c r="T96" s="274">
        <v>408</v>
      </c>
      <c r="U96" s="275">
        <v>810</v>
      </c>
      <c r="V96" s="273">
        <v>69</v>
      </c>
      <c r="W96" s="274">
        <v>50</v>
      </c>
      <c r="X96" s="275">
        <v>59</v>
      </c>
      <c r="Y96" s="273">
        <v>1315</v>
      </c>
      <c r="Z96" s="274">
        <v>1436</v>
      </c>
      <c r="AA96" s="275">
        <v>2751</v>
      </c>
      <c r="AB96" s="273">
        <v>73</v>
      </c>
      <c r="AC96" s="274">
        <v>57</v>
      </c>
      <c r="AD96" s="275">
        <v>65</v>
      </c>
      <c r="AE96" s="273">
        <v>1315</v>
      </c>
      <c r="AF96" s="274">
        <v>1436</v>
      </c>
      <c r="AG96" s="275">
        <v>2751</v>
      </c>
      <c r="AH96" s="273">
        <v>34.4</v>
      </c>
      <c r="AI96" s="274">
        <v>31.2</v>
      </c>
      <c r="AJ96" s="275">
        <v>32.700000000000003</v>
      </c>
      <c r="AK96" s="273">
        <v>1315</v>
      </c>
      <c r="AL96" s="274">
        <v>1436</v>
      </c>
      <c r="AM96" s="275">
        <v>2751</v>
      </c>
      <c r="AN96" s="273">
        <v>66</v>
      </c>
      <c r="AO96" s="274">
        <v>48</v>
      </c>
      <c r="AP96" s="275">
        <v>57</v>
      </c>
      <c r="AQ96" s="273">
        <v>1717</v>
      </c>
      <c r="AR96" s="274">
        <v>1844</v>
      </c>
      <c r="AS96" s="275">
        <v>3561</v>
      </c>
      <c r="AT96" s="273">
        <v>71</v>
      </c>
      <c r="AU96" s="274">
        <v>54</v>
      </c>
      <c r="AV96" s="275">
        <v>62</v>
      </c>
      <c r="AW96" s="273">
        <v>1717</v>
      </c>
      <c r="AX96" s="274">
        <v>1844</v>
      </c>
      <c r="AY96" s="275">
        <v>3561</v>
      </c>
      <c r="AZ96" s="273">
        <v>33.9</v>
      </c>
      <c r="BA96" s="274">
        <v>30.9</v>
      </c>
      <c r="BB96" s="275">
        <v>32.299999999999997</v>
      </c>
      <c r="BC96" s="273">
        <v>1717</v>
      </c>
      <c r="BD96" s="274">
        <v>1844</v>
      </c>
      <c r="BE96" s="275">
        <v>3561</v>
      </c>
    </row>
    <row r="97" spans="1:57" x14ac:dyDescent="0.35">
      <c r="A97" t="s">
        <v>40</v>
      </c>
      <c r="B97" t="s">
        <v>285</v>
      </c>
      <c r="C97" t="s">
        <v>408</v>
      </c>
      <c r="D97" s="273">
        <v>65</v>
      </c>
      <c r="E97" s="274">
        <v>43</v>
      </c>
      <c r="F97" s="275">
        <v>54</v>
      </c>
      <c r="G97" s="273">
        <v>660</v>
      </c>
      <c r="H97" s="274">
        <v>681</v>
      </c>
      <c r="I97" s="275">
        <v>1341</v>
      </c>
      <c r="J97" s="273">
        <v>68</v>
      </c>
      <c r="K97" s="274">
        <v>47</v>
      </c>
      <c r="L97" s="275">
        <v>57</v>
      </c>
      <c r="M97" s="273">
        <v>660</v>
      </c>
      <c r="N97" s="274">
        <v>681</v>
      </c>
      <c r="O97" s="275">
        <v>1341</v>
      </c>
      <c r="P97" s="273">
        <v>33.4</v>
      </c>
      <c r="Q97" s="274">
        <v>30</v>
      </c>
      <c r="R97" s="275">
        <v>31.7</v>
      </c>
      <c r="S97" s="273">
        <v>660</v>
      </c>
      <c r="T97" s="274">
        <v>681</v>
      </c>
      <c r="U97" s="275">
        <v>1341</v>
      </c>
      <c r="V97" s="273">
        <v>73</v>
      </c>
      <c r="W97" s="274">
        <v>58</v>
      </c>
      <c r="X97" s="275">
        <v>65</v>
      </c>
      <c r="Y97" s="273">
        <v>3221</v>
      </c>
      <c r="Z97" s="274">
        <v>3413</v>
      </c>
      <c r="AA97" s="275">
        <v>6634</v>
      </c>
      <c r="AB97" s="273">
        <v>75</v>
      </c>
      <c r="AC97" s="274">
        <v>61</v>
      </c>
      <c r="AD97" s="275">
        <v>68</v>
      </c>
      <c r="AE97" s="273">
        <v>3221</v>
      </c>
      <c r="AF97" s="274">
        <v>3413</v>
      </c>
      <c r="AG97" s="275">
        <v>6634</v>
      </c>
      <c r="AH97" s="273">
        <v>35.299999999999997</v>
      </c>
      <c r="AI97" s="274">
        <v>32.9</v>
      </c>
      <c r="AJ97" s="275">
        <v>34.1</v>
      </c>
      <c r="AK97" s="273">
        <v>3221</v>
      </c>
      <c r="AL97" s="274">
        <v>3413</v>
      </c>
      <c r="AM97" s="275">
        <v>6634</v>
      </c>
      <c r="AN97" s="273">
        <v>71</v>
      </c>
      <c r="AO97" s="274">
        <v>56</v>
      </c>
      <c r="AP97" s="275">
        <v>63</v>
      </c>
      <c r="AQ97" s="273">
        <v>3881</v>
      </c>
      <c r="AR97" s="274">
        <v>4094</v>
      </c>
      <c r="AS97" s="275">
        <v>7975</v>
      </c>
      <c r="AT97" s="273">
        <v>74</v>
      </c>
      <c r="AU97" s="274">
        <v>59</v>
      </c>
      <c r="AV97" s="275">
        <v>66</v>
      </c>
      <c r="AW97" s="273">
        <v>3881</v>
      </c>
      <c r="AX97" s="274">
        <v>4094</v>
      </c>
      <c r="AY97" s="275">
        <v>7975</v>
      </c>
      <c r="AZ97" s="273">
        <v>35</v>
      </c>
      <c r="BA97" s="274">
        <v>32.4</v>
      </c>
      <c r="BB97" s="275">
        <v>33.700000000000003</v>
      </c>
      <c r="BC97" s="273">
        <v>3881</v>
      </c>
      <c r="BD97" s="274">
        <v>4094</v>
      </c>
      <c r="BE97" s="275">
        <v>7975</v>
      </c>
    </row>
    <row r="98" spans="1:57" x14ac:dyDescent="0.35">
      <c r="A98" t="s">
        <v>41</v>
      </c>
      <c r="B98" t="s">
        <v>286</v>
      </c>
      <c r="C98" t="s">
        <v>408</v>
      </c>
      <c r="D98" s="273">
        <v>64</v>
      </c>
      <c r="E98" s="274">
        <v>35</v>
      </c>
      <c r="F98" s="275">
        <v>49</v>
      </c>
      <c r="G98" s="273">
        <v>190</v>
      </c>
      <c r="H98" s="274">
        <v>190</v>
      </c>
      <c r="I98" s="275">
        <v>380</v>
      </c>
      <c r="J98" s="273">
        <v>66</v>
      </c>
      <c r="K98" s="274">
        <v>37</v>
      </c>
      <c r="L98" s="275">
        <v>52</v>
      </c>
      <c r="M98" s="273">
        <v>190</v>
      </c>
      <c r="N98" s="274">
        <v>190</v>
      </c>
      <c r="O98" s="275">
        <v>380</v>
      </c>
      <c r="P98" s="273">
        <v>33.299999999999997</v>
      </c>
      <c r="Q98" s="274">
        <v>28.8</v>
      </c>
      <c r="R98" s="275">
        <v>31.1</v>
      </c>
      <c r="S98" s="273">
        <v>190</v>
      </c>
      <c r="T98" s="274">
        <v>190</v>
      </c>
      <c r="U98" s="275">
        <v>380</v>
      </c>
      <c r="V98" s="273">
        <v>76</v>
      </c>
      <c r="W98" s="274">
        <v>58</v>
      </c>
      <c r="X98" s="275">
        <v>67</v>
      </c>
      <c r="Y98" s="273">
        <v>1179</v>
      </c>
      <c r="Z98" s="274">
        <v>1171</v>
      </c>
      <c r="AA98" s="275">
        <v>2350</v>
      </c>
      <c r="AB98" s="273">
        <v>78</v>
      </c>
      <c r="AC98" s="274">
        <v>62</v>
      </c>
      <c r="AD98" s="275">
        <v>70</v>
      </c>
      <c r="AE98" s="273">
        <v>1179</v>
      </c>
      <c r="AF98" s="274">
        <v>1171</v>
      </c>
      <c r="AG98" s="275">
        <v>2350</v>
      </c>
      <c r="AH98" s="273">
        <v>35.6</v>
      </c>
      <c r="AI98" s="274">
        <v>33.200000000000003</v>
      </c>
      <c r="AJ98" s="275">
        <v>34.4</v>
      </c>
      <c r="AK98" s="273">
        <v>1179</v>
      </c>
      <c r="AL98" s="274">
        <v>1171</v>
      </c>
      <c r="AM98" s="275">
        <v>2350</v>
      </c>
      <c r="AN98" s="273">
        <v>74</v>
      </c>
      <c r="AO98" s="274">
        <v>55</v>
      </c>
      <c r="AP98" s="275">
        <v>65</v>
      </c>
      <c r="AQ98" s="273">
        <v>1369</v>
      </c>
      <c r="AR98" s="274">
        <v>1361</v>
      </c>
      <c r="AS98" s="275">
        <v>2730</v>
      </c>
      <c r="AT98" s="273">
        <v>77</v>
      </c>
      <c r="AU98" s="274">
        <v>58</v>
      </c>
      <c r="AV98" s="275">
        <v>68</v>
      </c>
      <c r="AW98" s="273">
        <v>1369</v>
      </c>
      <c r="AX98" s="274">
        <v>1361</v>
      </c>
      <c r="AY98" s="275">
        <v>2730</v>
      </c>
      <c r="AZ98" s="273">
        <v>35.200000000000003</v>
      </c>
      <c r="BA98" s="274">
        <v>32.6</v>
      </c>
      <c r="BB98" s="275">
        <v>33.9</v>
      </c>
      <c r="BC98" s="273">
        <v>1369</v>
      </c>
      <c r="BD98" s="274">
        <v>1361</v>
      </c>
      <c r="BE98" s="275">
        <v>2730</v>
      </c>
    </row>
    <row r="99" spans="1:57" x14ac:dyDescent="0.35">
      <c r="A99" t="s">
        <v>45</v>
      </c>
      <c r="B99" t="s">
        <v>290</v>
      </c>
      <c r="C99" t="s">
        <v>408</v>
      </c>
      <c r="D99" s="273">
        <v>59</v>
      </c>
      <c r="E99" s="274">
        <v>40</v>
      </c>
      <c r="F99" s="275">
        <v>49</v>
      </c>
      <c r="G99" s="273">
        <v>443</v>
      </c>
      <c r="H99" s="274">
        <v>466</v>
      </c>
      <c r="I99" s="275">
        <v>909</v>
      </c>
      <c r="J99" s="273">
        <v>60</v>
      </c>
      <c r="K99" s="274">
        <v>42</v>
      </c>
      <c r="L99" s="275">
        <v>51</v>
      </c>
      <c r="M99" s="273">
        <v>443</v>
      </c>
      <c r="N99" s="274">
        <v>466</v>
      </c>
      <c r="O99" s="275">
        <v>909</v>
      </c>
      <c r="P99" s="273">
        <v>32.700000000000003</v>
      </c>
      <c r="Q99" s="274">
        <v>30</v>
      </c>
      <c r="R99" s="275">
        <v>31.3</v>
      </c>
      <c r="S99" s="273">
        <v>443</v>
      </c>
      <c r="T99" s="274">
        <v>466</v>
      </c>
      <c r="U99" s="275">
        <v>909</v>
      </c>
      <c r="V99" s="273">
        <v>77</v>
      </c>
      <c r="W99" s="274">
        <v>60</v>
      </c>
      <c r="X99" s="275">
        <v>68</v>
      </c>
      <c r="Y99" s="273">
        <v>2314</v>
      </c>
      <c r="Z99" s="274">
        <v>2447</v>
      </c>
      <c r="AA99" s="275">
        <v>4761</v>
      </c>
      <c r="AB99" s="273">
        <v>79</v>
      </c>
      <c r="AC99" s="274">
        <v>62</v>
      </c>
      <c r="AD99" s="275">
        <v>70</v>
      </c>
      <c r="AE99" s="273">
        <v>2314</v>
      </c>
      <c r="AF99" s="274">
        <v>2447</v>
      </c>
      <c r="AG99" s="275">
        <v>4761</v>
      </c>
      <c r="AH99" s="273">
        <v>36.1</v>
      </c>
      <c r="AI99" s="274">
        <v>33.6</v>
      </c>
      <c r="AJ99" s="275">
        <v>34.799999999999997</v>
      </c>
      <c r="AK99" s="273">
        <v>2314</v>
      </c>
      <c r="AL99" s="274">
        <v>2447</v>
      </c>
      <c r="AM99" s="275">
        <v>4761</v>
      </c>
      <c r="AN99" s="273">
        <v>75</v>
      </c>
      <c r="AO99" s="274">
        <v>57</v>
      </c>
      <c r="AP99" s="275">
        <v>65</v>
      </c>
      <c r="AQ99" s="273">
        <v>2757</v>
      </c>
      <c r="AR99" s="274">
        <v>2913</v>
      </c>
      <c r="AS99" s="275">
        <v>5670</v>
      </c>
      <c r="AT99" s="273">
        <v>76</v>
      </c>
      <c r="AU99" s="274">
        <v>58</v>
      </c>
      <c r="AV99" s="275">
        <v>67</v>
      </c>
      <c r="AW99" s="273">
        <v>2757</v>
      </c>
      <c r="AX99" s="274">
        <v>2913</v>
      </c>
      <c r="AY99" s="275">
        <v>5670</v>
      </c>
      <c r="AZ99" s="273">
        <v>35.6</v>
      </c>
      <c r="BA99" s="274">
        <v>33</v>
      </c>
      <c r="BB99" s="275">
        <v>34.299999999999997</v>
      </c>
      <c r="BC99" s="273">
        <v>2757</v>
      </c>
      <c r="BD99" s="274">
        <v>2913</v>
      </c>
      <c r="BE99" s="275">
        <v>5670</v>
      </c>
    </row>
    <row r="100" spans="1:57" x14ac:dyDescent="0.35">
      <c r="A100" t="s">
        <v>46</v>
      </c>
      <c r="B100" t="s">
        <v>291</v>
      </c>
      <c r="C100" t="s">
        <v>408</v>
      </c>
      <c r="D100" s="273">
        <v>53</v>
      </c>
      <c r="E100" s="274">
        <v>33</v>
      </c>
      <c r="F100" s="275">
        <v>42</v>
      </c>
      <c r="G100" s="273">
        <v>918</v>
      </c>
      <c r="H100" s="274">
        <v>955</v>
      </c>
      <c r="I100" s="275">
        <v>1873</v>
      </c>
      <c r="J100" s="273">
        <v>55</v>
      </c>
      <c r="K100" s="274">
        <v>37</v>
      </c>
      <c r="L100" s="275">
        <v>46</v>
      </c>
      <c r="M100" s="273">
        <v>918</v>
      </c>
      <c r="N100" s="274">
        <v>955</v>
      </c>
      <c r="O100" s="275">
        <v>1873</v>
      </c>
      <c r="P100" s="273">
        <v>31.5</v>
      </c>
      <c r="Q100" s="274">
        <v>29.3</v>
      </c>
      <c r="R100" s="275">
        <v>30.4</v>
      </c>
      <c r="S100" s="273">
        <v>918</v>
      </c>
      <c r="T100" s="274">
        <v>955</v>
      </c>
      <c r="U100" s="275">
        <v>1873</v>
      </c>
      <c r="V100" s="273">
        <v>72</v>
      </c>
      <c r="W100" s="274">
        <v>56</v>
      </c>
      <c r="X100" s="275">
        <v>64</v>
      </c>
      <c r="Y100" s="273">
        <v>3980</v>
      </c>
      <c r="Z100" s="274">
        <v>4200</v>
      </c>
      <c r="AA100" s="275">
        <v>8180</v>
      </c>
      <c r="AB100" s="273">
        <v>73</v>
      </c>
      <c r="AC100" s="274">
        <v>59</v>
      </c>
      <c r="AD100" s="275">
        <v>66</v>
      </c>
      <c r="AE100" s="273">
        <v>3980</v>
      </c>
      <c r="AF100" s="274">
        <v>4200</v>
      </c>
      <c r="AG100" s="275">
        <v>8180</v>
      </c>
      <c r="AH100" s="273">
        <v>35.5</v>
      </c>
      <c r="AI100" s="274">
        <v>33.1</v>
      </c>
      <c r="AJ100" s="275">
        <v>34.299999999999997</v>
      </c>
      <c r="AK100" s="273">
        <v>3980</v>
      </c>
      <c r="AL100" s="274">
        <v>4200</v>
      </c>
      <c r="AM100" s="275">
        <v>8180</v>
      </c>
      <c r="AN100" s="273">
        <v>68</v>
      </c>
      <c r="AO100" s="274">
        <v>52</v>
      </c>
      <c r="AP100" s="275">
        <v>60</v>
      </c>
      <c r="AQ100" s="273">
        <v>4898</v>
      </c>
      <c r="AR100" s="274">
        <v>5155</v>
      </c>
      <c r="AS100" s="275">
        <v>10053</v>
      </c>
      <c r="AT100" s="273">
        <v>70</v>
      </c>
      <c r="AU100" s="274">
        <v>55</v>
      </c>
      <c r="AV100" s="275">
        <v>62</v>
      </c>
      <c r="AW100" s="273">
        <v>4898</v>
      </c>
      <c r="AX100" s="274">
        <v>5155</v>
      </c>
      <c r="AY100" s="275">
        <v>10053</v>
      </c>
      <c r="AZ100" s="273">
        <v>34.799999999999997</v>
      </c>
      <c r="BA100" s="274">
        <v>32.4</v>
      </c>
      <c r="BB100" s="275">
        <v>33.5</v>
      </c>
      <c r="BC100" s="273">
        <v>4898</v>
      </c>
      <c r="BD100" s="274">
        <v>5155</v>
      </c>
      <c r="BE100" s="275">
        <v>10053</v>
      </c>
    </row>
    <row r="101" spans="1:57" x14ac:dyDescent="0.35">
      <c r="A101" t="s">
        <v>52</v>
      </c>
      <c r="B101" t="s">
        <v>297</v>
      </c>
      <c r="C101" t="s">
        <v>408</v>
      </c>
      <c r="D101" s="273">
        <v>57</v>
      </c>
      <c r="E101" s="274">
        <v>34</v>
      </c>
      <c r="F101" s="275">
        <v>45</v>
      </c>
      <c r="G101" s="273">
        <v>257</v>
      </c>
      <c r="H101" s="274">
        <v>296</v>
      </c>
      <c r="I101" s="275">
        <v>553</v>
      </c>
      <c r="J101" s="273">
        <v>59</v>
      </c>
      <c r="K101" s="274">
        <v>36</v>
      </c>
      <c r="L101" s="275">
        <v>47</v>
      </c>
      <c r="M101" s="273">
        <v>257</v>
      </c>
      <c r="N101" s="274">
        <v>296</v>
      </c>
      <c r="O101" s="275">
        <v>553</v>
      </c>
      <c r="P101" s="273">
        <v>31.1</v>
      </c>
      <c r="Q101" s="274">
        <v>28.3</v>
      </c>
      <c r="R101" s="275">
        <v>29.6</v>
      </c>
      <c r="S101" s="273">
        <v>257</v>
      </c>
      <c r="T101" s="274">
        <v>296</v>
      </c>
      <c r="U101" s="275">
        <v>553</v>
      </c>
      <c r="V101" s="273">
        <v>75</v>
      </c>
      <c r="W101" s="274">
        <v>57</v>
      </c>
      <c r="X101" s="275">
        <v>66</v>
      </c>
      <c r="Y101" s="273">
        <v>1754</v>
      </c>
      <c r="Z101" s="274">
        <v>1893</v>
      </c>
      <c r="AA101" s="275">
        <v>3647</v>
      </c>
      <c r="AB101" s="273">
        <v>77</v>
      </c>
      <c r="AC101" s="274">
        <v>60</v>
      </c>
      <c r="AD101" s="275">
        <v>68</v>
      </c>
      <c r="AE101" s="273">
        <v>1754</v>
      </c>
      <c r="AF101" s="274">
        <v>1893</v>
      </c>
      <c r="AG101" s="275">
        <v>3647</v>
      </c>
      <c r="AH101" s="273">
        <v>34.9</v>
      </c>
      <c r="AI101" s="274">
        <v>32.200000000000003</v>
      </c>
      <c r="AJ101" s="275">
        <v>33.5</v>
      </c>
      <c r="AK101" s="273">
        <v>1754</v>
      </c>
      <c r="AL101" s="274">
        <v>1893</v>
      </c>
      <c r="AM101" s="275">
        <v>3647</v>
      </c>
      <c r="AN101" s="273">
        <v>72</v>
      </c>
      <c r="AO101" s="274">
        <v>54</v>
      </c>
      <c r="AP101" s="275">
        <v>63</v>
      </c>
      <c r="AQ101" s="273">
        <v>2011</v>
      </c>
      <c r="AR101" s="274">
        <v>2189</v>
      </c>
      <c r="AS101" s="275">
        <v>4200</v>
      </c>
      <c r="AT101" s="273">
        <v>74</v>
      </c>
      <c r="AU101" s="274">
        <v>57</v>
      </c>
      <c r="AV101" s="275">
        <v>65</v>
      </c>
      <c r="AW101" s="273">
        <v>2011</v>
      </c>
      <c r="AX101" s="274">
        <v>2189</v>
      </c>
      <c r="AY101" s="275">
        <v>4200</v>
      </c>
      <c r="AZ101" s="273">
        <v>34.4</v>
      </c>
      <c r="BA101" s="274">
        <v>31.7</v>
      </c>
      <c r="BB101" s="275">
        <v>33</v>
      </c>
      <c r="BC101" s="273">
        <v>2011</v>
      </c>
      <c r="BD101" s="274">
        <v>2189</v>
      </c>
      <c r="BE101" s="275">
        <v>4200</v>
      </c>
    </row>
    <row r="102" spans="1:57" x14ac:dyDescent="0.35">
      <c r="A102" t="s">
        <v>94</v>
      </c>
      <c r="B102" t="s">
        <v>337</v>
      </c>
      <c r="C102" t="s">
        <v>338</v>
      </c>
      <c r="D102" s="273" t="s">
        <v>197</v>
      </c>
      <c r="E102" s="274" t="s">
        <v>197</v>
      </c>
      <c r="F102" s="275" t="s">
        <v>197</v>
      </c>
      <c r="G102" s="273" t="s">
        <v>197</v>
      </c>
      <c r="H102" s="274" t="s">
        <v>197</v>
      </c>
      <c r="I102" s="275">
        <v>4</v>
      </c>
      <c r="J102" s="273" t="s">
        <v>197</v>
      </c>
      <c r="K102" s="274" t="s">
        <v>197</v>
      </c>
      <c r="L102" s="275" t="s">
        <v>197</v>
      </c>
      <c r="M102" s="273" t="s">
        <v>197</v>
      </c>
      <c r="N102" s="274" t="s">
        <v>197</v>
      </c>
      <c r="O102" s="275">
        <v>4</v>
      </c>
      <c r="P102" s="273">
        <v>31.5</v>
      </c>
      <c r="Q102" s="274">
        <v>22.5</v>
      </c>
      <c r="R102" s="275">
        <v>27</v>
      </c>
      <c r="S102" s="273" t="s">
        <v>197</v>
      </c>
      <c r="T102" s="274" t="s">
        <v>197</v>
      </c>
      <c r="U102" s="275">
        <v>4</v>
      </c>
      <c r="V102" s="273" t="s">
        <v>197</v>
      </c>
      <c r="W102" s="274" t="s">
        <v>197</v>
      </c>
      <c r="X102" s="275" t="s">
        <v>197</v>
      </c>
      <c r="Y102" s="273" t="s">
        <v>197</v>
      </c>
      <c r="Z102" s="274" t="s">
        <v>197</v>
      </c>
      <c r="AA102" s="275">
        <v>38</v>
      </c>
      <c r="AB102" s="273" t="s">
        <v>197</v>
      </c>
      <c r="AC102" s="274" t="s">
        <v>197</v>
      </c>
      <c r="AD102" s="275" t="s">
        <v>197</v>
      </c>
      <c r="AE102" s="273" t="s">
        <v>197</v>
      </c>
      <c r="AF102" s="274" t="s">
        <v>197</v>
      </c>
      <c r="AG102" s="275">
        <v>38</v>
      </c>
      <c r="AH102" s="273">
        <v>36.4</v>
      </c>
      <c r="AI102" s="274">
        <v>37.5</v>
      </c>
      <c r="AJ102" s="275">
        <v>36.9</v>
      </c>
      <c r="AK102" s="273" t="s">
        <v>197</v>
      </c>
      <c r="AL102" s="274" t="s">
        <v>197</v>
      </c>
      <c r="AM102" s="275">
        <v>38</v>
      </c>
      <c r="AN102" s="273">
        <v>86</v>
      </c>
      <c r="AO102" s="274">
        <v>70</v>
      </c>
      <c r="AP102" s="275">
        <v>79</v>
      </c>
      <c r="AQ102" s="273">
        <v>22</v>
      </c>
      <c r="AR102" s="274">
        <v>20</v>
      </c>
      <c r="AS102" s="275">
        <v>42</v>
      </c>
      <c r="AT102" s="273">
        <v>86</v>
      </c>
      <c r="AU102" s="274">
        <v>70</v>
      </c>
      <c r="AV102" s="275">
        <v>79</v>
      </c>
      <c r="AW102" s="273">
        <v>22</v>
      </c>
      <c r="AX102" s="274">
        <v>20</v>
      </c>
      <c r="AY102" s="275">
        <v>42</v>
      </c>
      <c r="AZ102" s="273">
        <v>36</v>
      </c>
      <c r="BA102" s="274">
        <v>36</v>
      </c>
      <c r="BB102" s="275">
        <v>36</v>
      </c>
      <c r="BC102" s="273">
        <v>22</v>
      </c>
      <c r="BD102" s="274">
        <v>20</v>
      </c>
      <c r="BE102" s="275">
        <v>42</v>
      </c>
    </row>
    <row r="103" spans="1:57" x14ac:dyDescent="0.35">
      <c r="A103" t="s">
        <v>108</v>
      </c>
      <c r="B103" t="s">
        <v>353</v>
      </c>
      <c r="C103" t="s">
        <v>352</v>
      </c>
      <c r="D103" s="273">
        <v>66</v>
      </c>
      <c r="E103" s="274">
        <v>56</v>
      </c>
      <c r="F103" s="275">
        <v>61</v>
      </c>
      <c r="G103" s="273">
        <v>209</v>
      </c>
      <c r="H103" s="274">
        <v>255</v>
      </c>
      <c r="I103" s="275">
        <v>464</v>
      </c>
      <c r="J103" s="273">
        <v>69</v>
      </c>
      <c r="K103" s="274">
        <v>58</v>
      </c>
      <c r="L103" s="275">
        <v>63</v>
      </c>
      <c r="M103" s="273">
        <v>209</v>
      </c>
      <c r="N103" s="274">
        <v>255</v>
      </c>
      <c r="O103" s="275">
        <v>464</v>
      </c>
      <c r="P103" s="273">
        <v>34</v>
      </c>
      <c r="Q103" s="274">
        <v>32.200000000000003</v>
      </c>
      <c r="R103" s="275">
        <v>33</v>
      </c>
      <c r="S103" s="273">
        <v>209</v>
      </c>
      <c r="T103" s="274">
        <v>255</v>
      </c>
      <c r="U103" s="275">
        <v>464</v>
      </c>
      <c r="V103" s="273">
        <v>75</v>
      </c>
      <c r="W103" s="274">
        <v>61</v>
      </c>
      <c r="X103" s="275">
        <v>68</v>
      </c>
      <c r="Y103" s="273">
        <v>1603</v>
      </c>
      <c r="Z103" s="274">
        <v>1632</v>
      </c>
      <c r="AA103" s="275">
        <v>3235</v>
      </c>
      <c r="AB103" s="273">
        <v>78</v>
      </c>
      <c r="AC103" s="274">
        <v>64</v>
      </c>
      <c r="AD103" s="275">
        <v>71</v>
      </c>
      <c r="AE103" s="273">
        <v>1603</v>
      </c>
      <c r="AF103" s="274">
        <v>1632</v>
      </c>
      <c r="AG103" s="275">
        <v>3235</v>
      </c>
      <c r="AH103" s="273">
        <v>34.799999999999997</v>
      </c>
      <c r="AI103" s="274">
        <v>32.5</v>
      </c>
      <c r="AJ103" s="275">
        <v>33.6</v>
      </c>
      <c r="AK103" s="273">
        <v>1603</v>
      </c>
      <c r="AL103" s="274">
        <v>1632</v>
      </c>
      <c r="AM103" s="275">
        <v>3235</v>
      </c>
      <c r="AN103" s="273">
        <v>74</v>
      </c>
      <c r="AO103" s="274">
        <v>61</v>
      </c>
      <c r="AP103" s="275">
        <v>67</v>
      </c>
      <c r="AQ103" s="273">
        <v>1812</v>
      </c>
      <c r="AR103" s="274">
        <v>1887</v>
      </c>
      <c r="AS103" s="275">
        <v>3699</v>
      </c>
      <c r="AT103" s="273">
        <v>77</v>
      </c>
      <c r="AU103" s="274">
        <v>63</v>
      </c>
      <c r="AV103" s="275">
        <v>70</v>
      </c>
      <c r="AW103" s="273">
        <v>1812</v>
      </c>
      <c r="AX103" s="274">
        <v>1887</v>
      </c>
      <c r="AY103" s="275">
        <v>3699</v>
      </c>
      <c r="AZ103" s="273">
        <v>34.700000000000003</v>
      </c>
      <c r="BA103" s="274">
        <v>32.4</v>
      </c>
      <c r="BB103" s="275">
        <v>33.6</v>
      </c>
      <c r="BC103" s="273">
        <v>1812</v>
      </c>
      <c r="BD103" s="274">
        <v>1887</v>
      </c>
      <c r="BE103" s="275">
        <v>3699</v>
      </c>
    </row>
    <row r="104" spans="1:57" x14ac:dyDescent="0.35">
      <c r="A104" t="s">
        <v>109</v>
      </c>
      <c r="B104" t="s">
        <v>354</v>
      </c>
      <c r="C104" t="s">
        <v>352</v>
      </c>
      <c r="D104" s="273">
        <v>62</v>
      </c>
      <c r="E104" s="274">
        <v>47</v>
      </c>
      <c r="F104" s="275">
        <v>54</v>
      </c>
      <c r="G104" s="273">
        <v>372</v>
      </c>
      <c r="H104" s="274">
        <v>405</v>
      </c>
      <c r="I104" s="275">
        <v>777</v>
      </c>
      <c r="J104" s="273">
        <v>63</v>
      </c>
      <c r="K104" s="274">
        <v>49</v>
      </c>
      <c r="L104" s="275">
        <v>56</v>
      </c>
      <c r="M104" s="273">
        <v>372</v>
      </c>
      <c r="N104" s="274">
        <v>405</v>
      </c>
      <c r="O104" s="275">
        <v>777</v>
      </c>
      <c r="P104" s="273">
        <v>33</v>
      </c>
      <c r="Q104" s="274">
        <v>30.8</v>
      </c>
      <c r="R104" s="275">
        <v>31.9</v>
      </c>
      <c r="S104" s="273">
        <v>372</v>
      </c>
      <c r="T104" s="274">
        <v>405</v>
      </c>
      <c r="U104" s="275">
        <v>777</v>
      </c>
      <c r="V104" s="273">
        <v>77</v>
      </c>
      <c r="W104" s="274">
        <v>64</v>
      </c>
      <c r="X104" s="275">
        <v>70</v>
      </c>
      <c r="Y104" s="273">
        <v>1849</v>
      </c>
      <c r="Z104" s="274">
        <v>1935</v>
      </c>
      <c r="AA104" s="275">
        <v>3784</v>
      </c>
      <c r="AB104" s="273">
        <v>78</v>
      </c>
      <c r="AC104" s="274">
        <v>65</v>
      </c>
      <c r="AD104" s="275">
        <v>72</v>
      </c>
      <c r="AE104" s="273">
        <v>1849</v>
      </c>
      <c r="AF104" s="274">
        <v>1935</v>
      </c>
      <c r="AG104" s="275">
        <v>3784</v>
      </c>
      <c r="AH104" s="273">
        <v>36.4</v>
      </c>
      <c r="AI104" s="274">
        <v>34.1</v>
      </c>
      <c r="AJ104" s="275">
        <v>35.200000000000003</v>
      </c>
      <c r="AK104" s="273">
        <v>1849</v>
      </c>
      <c r="AL104" s="274">
        <v>1935</v>
      </c>
      <c r="AM104" s="275">
        <v>3784</v>
      </c>
      <c r="AN104" s="273">
        <v>75</v>
      </c>
      <c r="AO104" s="274">
        <v>61</v>
      </c>
      <c r="AP104" s="275">
        <v>68</v>
      </c>
      <c r="AQ104" s="273">
        <v>2221</v>
      </c>
      <c r="AR104" s="274">
        <v>2340</v>
      </c>
      <c r="AS104" s="275">
        <v>4561</v>
      </c>
      <c r="AT104" s="273">
        <v>76</v>
      </c>
      <c r="AU104" s="274">
        <v>63</v>
      </c>
      <c r="AV104" s="275">
        <v>69</v>
      </c>
      <c r="AW104" s="273">
        <v>2221</v>
      </c>
      <c r="AX104" s="274">
        <v>2340</v>
      </c>
      <c r="AY104" s="275">
        <v>4561</v>
      </c>
      <c r="AZ104" s="273">
        <v>35.799999999999997</v>
      </c>
      <c r="BA104" s="274">
        <v>33.6</v>
      </c>
      <c r="BB104" s="275">
        <v>34.700000000000003</v>
      </c>
      <c r="BC104" s="273">
        <v>2221</v>
      </c>
      <c r="BD104" s="274">
        <v>2340</v>
      </c>
      <c r="BE104" s="275">
        <v>4561</v>
      </c>
    </row>
    <row r="105" spans="1:57" x14ac:dyDescent="0.35">
      <c r="A105" t="s">
        <v>110</v>
      </c>
      <c r="B105" t="s">
        <v>355</v>
      </c>
      <c r="C105" t="s">
        <v>352</v>
      </c>
      <c r="D105" s="273">
        <v>71</v>
      </c>
      <c r="E105" s="274">
        <v>58</v>
      </c>
      <c r="F105" s="275">
        <v>65</v>
      </c>
      <c r="G105" s="273">
        <v>171</v>
      </c>
      <c r="H105" s="274">
        <v>160</v>
      </c>
      <c r="I105" s="275">
        <v>331</v>
      </c>
      <c r="J105" s="273">
        <v>74</v>
      </c>
      <c r="K105" s="274">
        <v>60</v>
      </c>
      <c r="L105" s="275">
        <v>67</v>
      </c>
      <c r="M105" s="273">
        <v>171</v>
      </c>
      <c r="N105" s="274">
        <v>160</v>
      </c>
      <c r="O105" s="275">
        <v>331</v>
      </c>
      <c r="P105" s="273">
        <v>33.799999999999997</v>
      </c>
      <c r="Q105" s="274">
        <v>32.1</v>
      </c>
      <c r="R105" s="275">
        <v>33</v>
      </c>
      <c r="S105" s="273">
        <v>171</v>
      </c>
      <c r="T105" s="274">
        <v>160</v>
      </c>
      <c r="U105" s="275">
        <v>331</v>
      </c>
      <c r="V105" s="273">
        <v>85</v>
      </c>
      <c r="W105" s="274">
        <v>73</v>
      </c>
      <c r="X105" s="275">
        <v>78</v>
      </c>
      <c r="Y105" s="273">
        <v>1484</v>
      </c>
      <c r="Z105" s="274">
        <v>1582</v>
      </c>
      <c r="AA105" s="275">
        <v>3066</v>
      </c>
      <c r="AB105" s="273">
        <v>85</v>
      </c>
      <c r="AC105" s="274">
        <v>74</v>
      </c>
      <c r="AD105" s="275">
        <v>79</v>
      </c>
      <c r="AE105" s="273">
        <v>1484</v>
      </c>
      <c r="AF105" s="274">
        <v>1582</v>
      </c>
      <c r="AG105" s="275">
        <v>3066</v>
      </c>
      <c r="AH105" s="273">
        <v>37.1</v>
      </c>
      <c r="AI105" s="274">
        <v>34.9</v>
      </c>
      <c r="AJ105" s="275">
        <v>35.9</v>
      </c>
      <c r="AK105" s="273">
        <v>1484</v>
      </c>
      <c r="AL105" s="274">
        <v>1582</v>
      </c>
      <c r="AM105" s="275">
        <v>3066</v>
      </c>
      <c r="AN105" s="273">
        <v>83</v>
      </c>
      <c r="AO105" s="274">
        <v>71</v>
      </c>
      <c r="AP105" s="275">
        <v>77</v>
      </c>
      <c r="AQ105" s="273">
        <v>1655</v>
      </c>
      <c r="AR105" s="274">
        <v>1742</v>
      </c>
      <c r="AS105" s="275">
        <v>3397</v>
      </c>
      <c r="AT105" s="273">
        <v>84</v>
      </c>
      <c r="AU105" s="274">
        <v>73</v>
      </c>
      <c r="AV105" s="275">
        <v>78</v>
      </c>
      <c r="AW105" s="273">
        <v>1655</v>
      </c>
      <c r="AX105" s="274">
        <v>1742</v>
      </c>
      <c r="AY105" s="275">
        <v>3397</v>
      </c>
      <c r="AZ105" s="273">
        <v>36.700000000000003</v>
      </c>
      <c r="BA105" s="274">
        <v>34.6</v>
      </c>
      <c r="BB105" s="275">
        <v>35.6</v>
      </c>
      <c r="BC105" s="273">
        <v>1655</v>
      </c>
      <c r="BD105" s="274">
        <v>1742</v>
      </c>
      <c r="BE105" s="275">
        <v>3397</v>
      </c>
    </row>
    <row r="106" spans="1:57" x14ac:dyDescent="0.35">
      <c r="A106" t="s">
        <v>111</v>
      </c>
      <c r="B106" t="s">
        <v>356</v>
      </c>
      <c r="C106" t="s">
        <v>352</v>
      </c>
      <c r="D106" s="273">
        <v>70</v>
      </c>
      <c r="E106" s="274">
        <v>47</v>
      </c>
      <c r="F106" s="275">
        <v>58</v>
      </c>
      <c r="G106" s="273">
        <v>188</v>
      </c>
      <c r="H106" s="274">
        <v>203</v>
      </c>
      <c r="I106" s="275">
        <v>391</v>
      </c>
      <c r="J106" s="273">
        <v>71</v>
      </c>
      <c r="K106" s="274">
        <v>49</v>
      </c>
      <c r="L106" s="275">
        <v>60</v>
      </c>
      <c r="M106" s="273">
        <v>188</v>
      </c>
      <c r="N106" s="274">
        <v>203</v>
      </c>
      <c r="O106" s="275">
        <v>391</v>
      </c>
      <c r="P106" s="273">
        <v>33.799999999999997</v>
      </c>
      <c r="Q106" s="274">
        <v>30.2</v>
      </c>
      <c r="R106" s="275">
        <v>31.9</v>
      </c>
      <c r="S106" s="273">
        <v>188</v>
      </c>
      <c r="T106" s="274">
        <v>203</v>
      </c>
      <c r="U106" s="275">
        <v>391</v>
      </c>
      <c r="V106" s="273">
        <v>74</v>
      </c>
      <c r="W106" s="274">
        <v>60</v>
      </c>
      <c r="X106" s="275">
        <v>66</v>
      </c>
      <c r="Y106" s="273">
        <v>1734</v>
      </c>
      <c r="Z106" s="274">
        <v>1890</v>
      </c>
      <c r="AA106" s="275">
        <v>3624</v>
      </c>
      <c r="AB106" s="273">
        <v>75</v>
      </c>
      <c r="AC106" s="274">
        <v>62</v>
      </c>
      <c r="AD106" s="275">
        <v>68</v>
      </c>
      <c r="AE106" s="273">
        <v>1734</v>
      </c>
      <c r="AF106" s="274">
        <v>1890</v>
      </c>
      <c r="AG106" s="275">
        <v>3624</v>
      </c>
      <c r="AH106" s="273">
        <v>34.5</v>
      </c>
      <c r="AI106" s="274">
        <v>32.1</v>
      </c>
      <c r="AJ106" s="275">
        <v>33.200000000000003</v>
      </c>
      <c r="AK106" s="273">
        <v>1734</v>
      </c>
      <c r="AL106" s="274">
        <v>1890</v>
      </c>
      <c r="AM106" s="275">
        <v>3624</v>
      </c>
      <c r="AN106" s="273">
        <v>73</v>
      </c>
      <c r="AO106" s="274">
        <v>59</v>
      </c>
      <c r="AP106" s="275">
        <v>66</v>
      </c>
      <c r="AQ106" s="273">
        <v>1922</v>
      </c>
      <c r="AR106" s="274">
        <v>2093</v>
      </c>
      <c r="AS106" s="275">
        <v>4015</v>
      </c>
      <c r="AT106" s="273">
        <v>75</v>
      </c>
      <c r="AU106" s="274">
        <v>61</v>
      </c>
      <c r="AV106" s="275">
        <v>67</v>
      </c>
      <c r="AW106" s="273">
        <v>1922</v>
      </c>
      <c r="AX106" s="274">
        <v>2093</v>
      </c>
      <c r="AY106" s="275">
        <v>4015</v>
      </c>
      <c r="AZ106" s="273">
        <v>34.4</v>
      </c>
      <c r="BA106" s="274">
        <v>31.9</v>
      </c>
      <c r="BB106" s="275">
        <v>33.1</v>
      </c>
      <c r="BC106" s="273">
        <v>1922</v>
      </c>
      <c r="BD106" s="274">
        <v>2093</v>
      </c>
      <c r="BE106" s="275">
        <v>4015</v>
      </c>
    </row>
    <row r="107" spans="1:57" x14ac:dyDescent="0.35">
      <c r="A107" t="s">
        <v>112</v>
      </c>
      <c r="B107" t="s">
        <v>357</v>
      </c>
      <c r="C107" t="s">
        <v>352</v>
      </c>
      <c r="D107" s="273">
        <v>65</v>
      </c>
      <c r="E107" s="274">
        <v>46</v>
      </c>
      <c r="F107" s="275">
        <v>56</v>
      </c>
      <c r="G107" s="273">
        <v>191</v>
      </c>
      <c r="H107" s="274">
        <v>186</v>
      </c>
      <c r="I107" s="275">
        <v>377</v>
      </c>
      <c r="J107" s="273">
        <v>66</v>
      </c>
      <c r="K107" s="274">
        <v>47</v>
      </c>
      <c r="L107" s="275">
        <v>57</v>
      </c>
      <c r="M107" s="273">
        <v>191</v>
      </c>
      <c r="N107" s="274">
        <v>186</v>
      </c>
      <c r="O107" s="275">
        <v>377</v>
      </c>
      <c r="P107" s="273">
        <v>33</v>
      </c>
      <c r="Q107" s="274">
        <v>30.7</v>
      </c>
      <c r="R107" s="275">
        <v>31.9</v>
      </c>
      <c r="S107" s="273">
        <v>191</v>
      </c>
      <c r="T107" s="274">
        <v>186</v>
      </c>
      <c r="U107" s="275">
        <v>377</v>
      </c>
      <c r="V107" s="273">
        <v>82</v>
      </c>
      <c r="W107" s="274">
        <v>71</v>
      </c>
      <c r="X107" s="275">
        <v>77</v>
      </c>
      <c r="Y107" s="273">
        <v>1849</v>
      </c>
      <c r="Z107" s="274">
        <v>1958</v>
      </c>
      <c r="AA107" s="275">
        <v>3807</v>
      </c>
      <c r="AB107" s="273">
        <v>83</v>
      </c>
      <c r="AC107" s="274">
        <v>72</v>
      </c>
      <c r="AD107" s="275">
        <v>77</v>
      </c>
      <c r="AE107" s="273">
        <v>1849</v>
      </c>
      <c r="AF107" s="274">
        <v>1958</v>
      </c>
      <c r="AG107" s="275">
        <v>3807</v>
      </c>
      <c r="AH107" s="273">
        <v>36.700000000000003</v>
      </c>
      <c r="AI107" s="274">
        <v>35</v>
      </c>
      <c r="AJ107" s="275">
        <v>35.799999999999997</v>
      </c>
      <c r="AK107" s="273">
        <v>1849</v>
      </c>
      <c r="AL107" s="274">
        <v>1958</v>
      </c>
      <c r="AM107" s="275">
        <v>3807</v>
      </c>
      <c r="AN107" s="273">
        <v>81</v>
      </c>
      <c r="AO107" s="274">
        <v>69</v>
      </c>
      <c r="AP107" s="275">
        <v>75</v>
      </c>
      <c r="AQ107" s="273">
        <v>2040</v>
      </c>
      <c r="AR107" s="274">
        <v>2144</v>
      </c>
      <c r="AS107" s="275">
        <v>4184</v>
      </c>
      <c r="AT107" s="273">
        <v>81</v>
      </c>
      <c r="AU107" s="274">
        <v>70</v>
      </c>
      <c r="AV107" s="275">
        <v>75</v>
      </c>
      <c r="AW107" s="273">
        <v>2040</v>
      </c>
      <c r="AX107" s="274">
        <v>2144</v>
      </c>
      <c r="AY107" s="275">
        <v>4184</v>
      </c>
      <c r="AZ107" s="273">
        <v>36.299999999999997</v>
      </c>
      <c r="BA107" s="274">
        <v>34.6</v>
      </c>
      <c r="BB107" s="275">
        <v>35.4</v>
      </c>
      <c r="BC107" s="273">
        <v>2040</v>
      </c>
      <c r="BD107" s="274">
        <v>2144</v>
      </c>
      <c r="BE107" s="275">
        <v>4184</v>
      </c>
    </row>
    <row r="108" spans="1:57" x14ac:dyDescent="0.35">
      <c r="A108" t="s">
        <v>93</v>
      </c>
      <c r="B108" t="s">
        <v>339</v>
      </c>
      <c r="C108" t="s">
        <v>338</v>
      </c>
      <c r="D108" s="273">
        <v>57</v>
      </c>
      <c r="E108" s="274">
        <v>45</v>
      </c>
      <c r="F108" s="275">
        <v>51</v>
      </c>
      <c r="G108" s="273">
        <v>237</v>
      </c>
      <c r="H108" s="274">
        <v>221</v>
      </c>
      <c r="I108" s="275">
        <v>458</v>
      </c>
      <c r="J108" s="273">
        <v>60</v>
      </c>
      <c r="K108" s="274">
        <v>49</v>
      </c>
      <c r="L108" s="275">
        <v>55</v>
      </c>
      <c r="M108" s="273">
        <v>237</v>
      </c>
      <c r="N108" s="274">
        <v>221</v>
      </c>
      <c r="O108" s="275">
        <v>458</v>
      </c>
      <c r="P108" s="273">
        <v>33.200000000000003</v>
      </c>
      <c r="Q108" s="274">
        <v>31.1</v>
      </c>
      <c r="R108" s="275">
        <v>32.200000000000003</v>
      </c>
      <c r="S108" s="273">
        <v>237</v>
      </c>
      <c r="T108" s="274">
        <v>221</v>
      </c>
      <c r="U108" s="275">
        <v>458</v>
      </c>
      <c r="V108" s="273">
        <v>74</v>
      </c>
      <c r="W108" s="274">
        <v>59</v>
      </c>
      <c r="X108" s="275">
        <v>66</v>
      </c>
      <c r="Y108" s="273">
        <v>696</v>
      </c>
      <c r="Z108" s="274">
        <v>710</v>
      </c>
      <c r="AA108" s="275">
        <v>1406</v>
      </c>
      <c r="AB108" s="273">
        <v>75</v>
      </c>
      <c r="AC108" s="274">
        <v>62</v>
      </c>
      <c r="AD108" s="275">
        <v>69</v>
      </c>
      <c r="AE108" s="273">
        <v>696</v>
      </c>
      <c r="AF108" s="274">
        <v>710</v>
      </c>
      <c r="AG108" s="275">
        <v>1406</v>
      </c>
      <c r="AH108" s="273">
        <v>36.200000000000003</v>
      </c>
      <c r="AI108" s="274">
        <v>33.9</v>
      </c>
      <c r="AJ108" s="275">
        <v>35</v>
      </c>
      <c r="AK108" s="273">
        <v>696</v>
      </c>
      <c r="AL108" s="274">
        <v>710</v>
      </c>
      <c r="AM108" s="275">
        <v>1406</v>
      </c>
      <c r="AN108" s="273">
        <v>70</v>
      </c>
      <c r="AO108" s="274">
        <v>56</v>
      </c>
      <c r="AP108" s="275">
        <v>63</v>
      </c>
      <c r="AQ108" s="273">
        <v>933</v>
      </c>
      <c r="AR108" s="274">
        <v>931</v>
      </c>
      <c r="AS108" s="275">
        <v>1864</v>
      </c>
      <c r="AT108" s="273">
        <v>71</v>
      </c>
      <c r="AU108" s="274">
        <v>59</v>
      </c>
      <c r="AV108" s="275">
        <v>65</v>
      </c>
      <c r="AW108" s="273">
        <v>933</v>
      </c>
      <c r="AX108" s="274">
        <v>931</v>
      </c>
      <c r="AY108" s="275">
        <v>1864</v>
      </c>
      <c r="AZ108" s="273">
        <v>35.4</v>
      </c>
      <c r="BA108" s="274">
        <v>33.200000000000003</v>
      </c>
      <c r="BB108" s="275">
        <v>34.299999999999997</v>
      </c>
      <c r="BC108" s="273">
        <v>933</v>
      </c>
      <c r="BD108" s="274">
        <v>931</v>
      </c>
      <c r="BE108" s="275">
        <v>1864</v>
      </c>
    </row>
    <row r="109" spans="1:57" x14ac:dyDescent="0.35">
      <c r="A109" t="s">
        <v>113</v>
      </c>
      <c r="B109" t="s">
        <v>358</v>
      </c>
      <c r="C109" t="s">
        <v>352</v>
      </c>
      <c r="D109" s="273">
        <v>68</v>
      </c>
      <c r="E109" s="274">
        <v>51</v>
      </c>
      <c r="F109" s="275">
        <v>59</v>
      </c>
      <c r="G109" s="273">
        <v>347</v>
      </c>
      <c r="H109" s="274">
        <v>381</v>
      </c>
      <c r="I109" s="275">
        <v>728</v>
      </c>
      <c r="J109" s="273">
        <v>68</v>
      </c>
      <c r="K109" s="274">
        <v>53</v>
      </c>
      <c r="L109" s="275">
        <v>60</v>
      </c>
      <c r="M109" s="273">
        <v>347</v>
      </c>
      <c r="N109" s="274">
        <v>381</v>
      </c>
      <c r="O109" s="275">
        <v>728</v>
      </c>
      <c r="P109" s="273">
        <v>33.799999999999997</v>
      </c>
      <c r="Q109" s="274">
        <v>30.6</v>
      </c>
      <c r="R109" s="275">
        <v>32.1</v>
      </c>
      <c r="S109" s="273">
        <v>347</v>
      </c>
      <c r="T109" s="274">
        <v>381</v>
      </c>
      <c r="U109" s="275">
        <v>728</v>
      </c>
      <c r="V109" s="273">
        <v>77</v>
      </c>
      <c r="W109" s="274">
        <v>63</v>
      </c>
      <c r="X109" s="275">
        <v>70</v>
      </c>
      <c r="Y109" s="273">
        <v>2097</v>
      </c>
      <c r="Z109" s="274">
        <v>2231</v>
      </c>
      <c r="AA109" s="275">
        <v>4328</v>
      </c>
      <c r="AB109" s="273">
        <v>79</v>
      </c>
      <c r="AC109" s="274">
        <v>66</v>
      </c>
      <c r="AD109" s="275">
        <v>72</v>
      </c>
      <c r="AE109" s="273">
        <v>2097</v>
      </c>
      <c r="AF109" s="274">
        <v>2231</v>
      </c>
      <c r="AG109" s="275">
        <v>4328</v>
      </c>
      <c r="AH109" s="273">
        <v>35.5</v>
      </c>
      <c r="AI109" s="274">
        <v>33.1</v>
      </c>
      <c r="AJ109" s="275">
        <v>34.299999999999997</v>
      </c>
      <c r="AK109" s="273">
        <v>2097</v>
      </c>
      <c r="AL109" s="274">
        <v>2231</v>
      </c>
      <c r="AM109" s="275">
        <v>4328</v>
      </c>
      <c r="AN109" s="273">
        <v>76</v>
      </c>
      <c r="AO109" s="274">
        <v>61</v>
      </c>
      <c r="AP109" s="275">
        <v>68</v>
      </c>
      <c r="AQ109" s="273">
        <v>2444</v>
      </c>
      <c r="AR109" s="274">
        <v>2612</v>
      </c>
      <c r="AS109" s="275">
        <v>5056</v>
      </c>
      <c r="AT109" s="273">
        <v>77</v>
      </c>
      <c r="AU109" s="274">
        <v>64</v>
      </c>
      <c r="AV109" s="275">
        <v>70</v>
      </c>
      <c r="AW109" s="273">
        <v>2444</v>
      </c>
      <c r="AX109" s="274">
        <v>2612</v>
      </c>
      <c r="AY109" s="275">
        <v>5056</v>
      </c>
      <c r="AZ109" s="273">
        <v>35.200000000000003</v>
      </c>
      <c r="BA109" s="274">
        <v>32.799999999999997</v>
      </c>
      <c r="BB109" s="275">
        <v>34</v>
      </c>
      <c r="BC109" s="273">
        <v>2444</v>
      </c>
      <c r="BD109" s="274">
        <v>2612</v>
      </c>
      <c r="BE109" s="275">
        <v>5056</v>
      </c>
    </row>
    <row r="110" spans="1:57" x14ac:dyDescent="0.35">
      <c r="A110" t="s">
        <v>114</v>
      </c>
      <c r="B110" t="s">
        <v>359</v>
      </c>
      <c r="C110" t="s">
        <v>352</v>
      </c>
      <c r="D110" s="273">
        <v>67</v>
      </c>
      <c r="E110" s="274">
        <v>48</v>
      </c>
      <c r="F110" s="275">
        <v>56</v>
      </c>
      <c r="G110" s="273">
        <v>221</v>
      </c>
      <c r="H110" s="274">
        <v>275</v>
      </c>
      <c r="I110" s="275">
        <v>496</v>
      </c>
      <c r="J110" s="273">
        <v>67</v>
      </c>
      <c r="K110" s="274">
        <v>51</v>
      </c>
      <c r="L110" s="275">
        <v>58</v>
      </c>
      <c r="M110" s="273">
        <v>221</v>
      </c>
      <c r="N110" s="274">
        <v>275</v>
      </c>
      <c r="O110" s="275">
        <v>496</v>
      </c>
      <c r="P110" s="273">
        <v>34.4</v>
      </c>
      <c r="Q110" s="274">
        <v>31.7</v>
      </c>
      <c r="R110" s="275">
        <v>32.9</v>
      </c>
      <c r="S110" s="273">
        <v>221</v>
      </c>
      <c r="T110" s="274">
        <v>275</v>
      </c>
      <c r="U110" s="275">
        <v>496</v>
      </c>
      <c r="V110" s="273">
        <v>76</v>
      </c>
      <c r="W110" s="274">
        <v>64</v>
      </c>
      <c r="X110" s="275">
        <v>70</v>
      </c>
      <c r="Y110" s="273">
        <v>2057</v>
      </c>
      <c r="Z110" s="274">
        <v>2146</v>
      </c>
      <c r="AA110" s="275">
        <v>4203</v>
      </c>
      <c r="AB110" s="273">
        <v>77</v>
      </c>
      <c r="AC110" s="274">
        <v>65</v>
      </c>
      <c r="AD110" s="275">
        <v>71</v>
      </c>
      <c r="AE110" s="273">
        <v>2057</v>
      </c>
      <c r="AF110" s="274">
        <v>2146</v>
      </c>
      <c r="AG110" s="275">
        <v>4203</v>
      </c>
      <c r="AH110" s="273">
        <v>36.799999999999997</v>
      </c>
      <c r="AI110" s="274">
        <v>34.200000000000003</v>
      </c>
      <c r="AJ110" s="275">
        <v>35.5</v>
      </c>
      <c r="AK110" s="273">
        <v>2057</v>
      </c>
      <c r="AL110" s="274">
        <v>2146</v>
      </c>
      <c r="AM110" s="275">
        <v>4203</v>
      </c>
      <c r="AN110" s="273">
        <v>75</v>
      </c>
      <c r="AO110" s="274">
        <v>62</v>
      </c>
      <c r="AP110" s="275">
        <v>68</v>
      </c>
      <c r="AQ110" s="273">
        <v>2278</v>
      </c>
      <c r="AR110" s="274">
        <v>2421</v>
      </c>
      <c r="AS110" s="275">
        <v>4699</v>
      </c>
      <c r="AT110" s="273">
        <v>76</v>
      </c>
      <c r="AU110" s="274">
        <v>64</v>
      </c>
      <c r="AV110" s="275">
        <v>69</v>
      </c>
      <c r="AW110" s="273">
        <v>2278</v>
      </c>
      <c r="AX110" s="274">
        <v>2421</v>
      </c>
      <c r="AY110" s="275">
        <v>4699</v>
      </c>
      <c r="AZ110" s="273">
        <v>36.6</v>
      </c>
      <c r="BA110" s="274">
        <v>33.9</v>
      </c>
      <c r="BB110" s="275">
        <v>35.200000000000003</v>
      </c>
      <c r="BC110" s="273">
        <v>2278</v>
      </c>
      <c r="BD110" s="274">
        <v>2421</v>
      </c>
      <c r="BE110" s="275">
        <v>4699</v>
      </c>
    </row>
    <row r="111" spans="1:57" x14ac:dyDescent="0.35">
      <c r="A111" t="s">
        <v>115</v>
      </c>
      <c r="B111" t="s">
        <v>360</v>
      </c>
      <c r="C111" t="s">
        <v>352</v>
      </c>
      <c r="D111" s="273">
        <v>63</v>
      </c>
      <c r="E111" s="274">
        <v>47</v>
      </c>
      <c r="F111" s="275">
        <v>55</v>
      </c>
      <c r="G111" s="273">
        <v>392</v>
      </c>
      <c r="H111" s="274">
        <v>427</v>
      </c>
      <c r="I111" s="275">
        <v>819</v>
      </c>
      <c r="J111" s="273">
        <v>65</v>
      </c>
      <c r="K111" s="274">
        <v>49</v>
      </c>
      <c r="L111" s="275">
        <v>57</v>
      </c>
      <c r="M111" s="273">
        <v>392</v>
      </c>
      <c r="N111" s="274">
        <v>427</v>
      </c>
      <c r="O111" s="275">
        <v>819</v>
      </c>
      <c r="P111" s="273">
        <v>33.200000000000003</v>
      </c>
      <c r="Q111" s="274">
        <v>30.7</v>
      </c>
      <c r="R111" s="275">
        <v>31.9</v>
      </c>
      <c r="S111" s="273">
        <v>392</v>
      </c>
      <c r="T111" s="274">
        <v>427</v>
      </c>
      <c r="U111" s="275">
        <v>819</v>
      </c>
      <c r="V111" s="273">
        <v>74</v>
      </c>
      <c r="W111" s="274">
        <v>58</v>
      </c>
      <c r="X111" s="275">
        <v>66</v>
      </c>
      <c r="Y111" s="273">
        <v>1877</v>
      </c>
      <c r="Z111" s="274">
        <v>1968</v>
      </c>
      <c r="AA111" s="275">
        <v>3845</v>
      </c>
      <c r="AB111" s="273">
        <v>75</v>
      </c>
      <c r="AC111" s="274">
        <v>61</v>
      </c>
      <c r="AD111" s="275">
        <v>68</v>
      </c>
      <c r="AE111" s="273">
        <v>1877</v>
      </c>
      <c r="AF111" s="274">
        <v>1968</v>
      </c>
      <c r="AG111" s="275">
        <v>3845</v>
      </c>
      <c r="AH111" s="273">
        <v>35.9</v>
      </c>
      <c r="AI111" s="274">
        <v>33.1</v>
      </c>
      <c r="AJ111" s="275">
        <v>34.5</v>
      </c>
      <c r="AK111" s="273">
        <v>1877</v>
      </c>
      <c r="AL111" s="274">
        <v>1968</v>
      </c>
      <c r="AM111" s="275">
        <v>3845</v>
      </c>
      <c r="AN111" s="273">
        <v>72</v>
      </c>
      <c r="AO111" s="274">
        <v>56</v>
      </c>
      <c r="AP111" s="275">
        <v>64</v>
      </c>
      <c r="AQ111" s="273">
        <v>2269</v>
      </c>
      <c r="AR111" s="274">
        <v>2395</v>
      </c>
      <c r="AS111" s="275">
        <v>4664</v>
      </c>
      <c r="AT111" s="273">
        <v>73</v>
      </c>
      <c r="AU111" s="274">
        <v>59</v>
      </c>
      <c r="AV111" s="275">
        <v>66</v>
      </c>
      <c r="AW111" s="273">
        <v>2269</v>
      </c>
      <c r="AX111" s="274">
        <v>2395</v>
      </c>
      <c r="AY111" s="275">
        <v>4664</v>
      </c>
      <c r="AZ111" s="273">
        <v>35.5</v>
      </c>
      <c r="BA111" s="274">
        <v>32.700000000000003</v>
      </c>
      <c r="BB111" s="275">
        <v>34</v>
      </c>
      <c r="BC111" s="273">
        <v>2269</v>
      </c>
      <c r="BD111" s="274">
        <v>2395</v>
      </c>
      <c r="BE111" s="275">
        <v>4664</v>
      </c>
    </row>
    <row r="112" spans="1:57" x14ac:dyDescent="0.35">
      <c r="A112" t="s">
        <v>116</v>
      </c>
      <c r="B112" t="s">
        <v>361</v>
      </c>
      <c r="C112" t="s">
        <v>352</v>
      </c>
      <c r="D112" s="273">
        <v>74</v>
      </c>
      <c r="E112" s="274">
        <v>57</v>
      </c>
      <c r="F112" s="275">
        <v>65</v>
      </c>
      <c r="G112" s="273">
        <v>320</v>
      </c>
      <c r="H112" s="274">
        <v>342</v>
      </c>
      <c r="I112" s="275">
        <v>662</v>
      </c>
      <c r="J112" s="273">
        <v>75</v>
      </c>
      <c r="K112" s="274">
        <v>60</v>
      </c>
      <c r="L112" s="275">
        <v>67</v>
      </c>
      <c r="M112" s="273">
        <v>320</v>
      </c>
      <c r="N112" s="274">
        <v>342</v>
      </c>
      <c r="O112" s="275">
        <v>662</v>
      </c>
      <c r="P112" s="273">
        <v>34.9</v>
      </c>
      <c r="Q112" s="274">
        <v>31.4</v>
      </c>
      <c r="R112" s="275">
        <v>33.1</v>
      </c>
      <c r="S112" s="273">
        <v>320</v>
      </c>
      <c r="T112" s="274">
        <v>342</v>
      </c>
      <c r="U112" s="275">
        <v>662</v>
      </c>
      <c r="V112" s="273">
        <v>86</v>
      </c>
      <c r="W112" s="274">
        <v>74</v>
      </c>
      <c r="X112" s="275">
        <v>80</v>
      </c>
      <c r="Y112" s="273">
        <v>1517</v>
      </c>
      <c r="Z112" s="274">
        <v>1528</v>
      </c>
      <c r="AA112" s="275">
        <v>3045</v>
      </c>
      <c r="AB112" s="273">
        <v>87</v>
      </c>
      <c r="AC112" s="274">
        <v>75</v>
      </c>
      <c r="AD112" s="275">
        <v>81</v>
      </c>
      <c r="AE112" s="273">
        <v>1517</v>
      </c>
      <c r="AF112" s="274">
        <v>1528</v>
      </c>
      <c r="AG112" s="275">
        <v>3045</v>
      </c>
      <c r="AH112" s="273">
        <v>37.700000000000003</v>
      </c>
      <c r="AI112" s="274">
        <v>35</v>
      </c>
      <c r="AJ112" s="275">
        <v>36.299999999999997</v>
      </c>
      <c r="AK112" s="273">
        <v>1517</v>
      </c>
      <c r="AL112" s="274">
        <v>1528</v>
      </c>
      <c r="AM112" s="275">
        <v>3045</v>
      </c>
      <c r="AN112" s="273">
        <v>84</v>
      </c>
      <c r="AO112" s="274">
        <v>71</v>
      </c>
      <c r="AP112" s="275">
        <v>77</v>
      </c>
      <c r="AQ112" s="273">
        <v>1837</v>
      </c>
      <c r="AR112" s="274">
        <v>1870</v>
      </c>
      <c r="AS112" s="275">
        <v>3707</v>
      </c>
      <c r="AT112" s="273">
        <v>85</v>
      </c>
      <c r="AU112" s="274">
        <v>73</v>
      </c>
      <c r="AV112" s="275">
        <v>79</v>
      </c>
      <c r="AW112" s="273">
        <v>1837</v>
      </c>
      <c r="AX112" s="274">
        <v>1870</v>
      </c>
      <c r="AY112" s="275">
        <v>3707</v>
      </c>
      <c r="AZ112" s="273">
        <v>37.200000000000003</v>
      </c>
      <c r="BA112" s="274">
        <v>34.299999999999997</v>
      </c>
      <c r="BB112" s="275">
        <v>35.700000000000003</v>
      </c>
      <c r="BC112" s="273">
        <v>1837</v>
      </c>
      <c r="BD112" s="274">
        <v>1870</v>
      </c>
      <c r="BE112" s="275">
        <v>3707</v>
      </c>
    </row>
    <row r="113" spans="1:57" x14ac:dyDescent="0.35">
      <c r="A113" t="s">
        <v>95</v>
      </c>
      <c r="B113" t="s">
        <v>340</v>
      </c>
      <c r="C113" t="s">
        <v>338</v>
      </c>
      <c r="D113" s="273">
        <v>75</v>
      </c>
      <c r="E113" s="274">
        <v>62</v>
      </c>
      <c r="F113" s="275">
        <v>68</v>
      </c>
      <c r="G113" s="273">
        <v>380</v>
      </c>
      <c r="H113" s="274">
        <v>400</v>
      </c>
      <c r="I113" s="275">
        <v>780</v>
      </c>
      <c r="J113" s="273">
        <v>76</v>
      </c>
      <c r="K113" s="274">
        <v>64</v>
      </c>
      <c r="L113" s="275">
        <v>69</v>
      </c>
      <c r="M113" s="273">
        <v>380</v>
      </c>
      <c r="N113" s="274">
        <v>400</v>
      </c>
      <c r="O113" s="275">
        <v>780</v>
      </c>
      <c r="P113" s="273">
        <v>34.9</v>
      </c>
      <c r="Q113" s="274">
        <v>32.4</v>
      </c>
      <c r="R113" s="275">
        <v>33.6</v>
      </c>
      <c r="S113" s="273">
        <v>380</v>
      </c>
      <c r="T113" s="274">
        <v>400</v>
      </c>
      <c r="U113" s="275">
        <v>780</v>
      </c>
      <c r="V113" s="273">
        <v>74</v>
      </c>
      <c r="W113" s="274">
        <v>62</v>
      </c>
      <c r="X113" s="275">
        <v>68</v>
      </c>
      <c r="Y113" s="273">
        <v>1143</v>
      </c>
      <c r="Z113" s="274">
        <v>1213</v>
      </c>
      <c r="AA113" s="275">
        <v>2356</v>
      </c>
      <c r="AB113" s="273">
        <v>75</v>
      </c>
      <c r="AC113" s="274">
        <v>63</v>
      </c>
      <c r="AD113" s="275">
        <v>69</v>
      </c>
      <c r="AE113" s="273">
        <v>1143</v>
      </c>
      <c r="AF113" s="274">
        <v>1213</v>
      </c>
      <c r="AG113" s="275">
        <v>2356</v>
      </c>
      <c r="AH113" s="273">
        <v>36.6</v>
      </c>
      <c r="AI113" s="274">
        <v>34</v>
      </c>
      <c r="AJ113" s="275">
        <v>35.299999999999997</v>
      </c>
      <c r="AK113" s="273">
        <v>1143</v>
      </c>
      <c r="AL113" s="274">
        <v>1213</v>
      </c>
      <c r="AM113" s="275">
        <v>2356</v>
      </c>
      <c r="AN113" s="273">
        <v>74</v>
      </c>
      <c r="AO113" s="274">
        <v>62</v>
      </c>
      <c r="AP113" s="275">
        <v>68</v>
      </c>
      <c r="AQ113" s="273">
        <v>1523</v>
      </c>
      <c r="AR113" s="274">
        <v>1613</v>
      </c>
      <c r="AS113" s="275">
        <v>3136</v>
      </c>
      <c r="AT113" s="273">
        <v>75</v>
      </c>
      <c r="AU113" s="274">
        <v>63</v>
      </c>
      <c r="AV113" s="275">
        <v>69</v>
      </c>
      <c r="AW113" s="273">
        <v>1523</v>
      </c>
      <c r="AX113" s="274">
        <v>1613</v>
      </c>
      <c r="AY113" s="275">
        <v>3136</v>
      </c>
      <c r="AZ113" s="273">
        <v>36.200000000000003</v>
      </c>
      <c r="BA113" s="274">
        <v>33.6</v>
      </c>
      <c r="BB113" s="275">
        <v>34.9</v>
      </c>
      <c r="BC113" s="273">
        <v>1523</v>
      </c>
      <c r="BD113" s="274">
        <v>1613</v>
      </c>
      <c r="BE113" s="275">
        <v>3136</v>
      </c>
    </row>
    <row r="114" spans="1:57" x14ac:dyDescent="0.35">
      <c r="A114" t="s">
        <v>96</v>
      </c>
      <c r="B114" t="s">
        <v>341</v>
      </c>
      <c r="C114" t="s">
        <v>338</v>
      </c>
      <c r="D114" s="273">
        <v>65</v>
      </c>
      <c r="E114" s="274">
        <v>57</v>
      </c>
      <c r="F114" s="275">
        <v>61</v>
      </c>
      <c r="G114" s="273">
        <v>154</v>
      </c>
      <c r="H114" s="274">
        <v>150</v>
      </c>
      <c r="I114" s="275">
        <v>304</v>
      </c>
      <c r="J114" s="273">
        <v>66</v>
      </c>
      <c r="K114" s="274">
        <v>58</v>
      </c>
      <c r="L114" s="275">
        <v>62</v>
      </c>
      <c r="M114" s="273">
        <v>154</v>
      </c>
      <c r="N114" s="274">
        <v>150</v>
      </c>
      <c r="O114" s="275">
        <v>304</v>
      </c>
      <c r="P114" s="273">
        <v>33.6</v>
      </c>
      <c r="Q114" s="274">
        <v>32.299999999999997</v>
      </c>
      <c r="R114" s="275">
        <v>33</v>
      </c>
      <c r="S114" s="273">
        <v>154</v>
      </c>
      <c r="T114" s="274">
        <v>150</v>
      </c>
      <c r="U114" s="275">
        <v>304</v>
      </c>
      <c r="V114" s="273">
        <v>77</v>
      </c>
      <c r="W114" s="274">
        <v>64</v>
      </c>
      <c r="X114" s="275">
        <v>71</v>
      </c>
      <c r="Y114" s="273">
        <v>675</v>
      </c>
      <c r="Z114" s="274">
        <v>655</v>
      </c>
      <c r="AA114" s="275">
        <v>1330</v>
      </c>
      <c r="AB114" s="273">
        <v>79</v>
      </c>
      <c r="AC114" s="274">
        <v>67</v>
      </c>
      <c r="AD114" s="275">
        <v>73</v>
      </c>
      <c r="AE114" s="273">
        <v>675</v>
      </c>
      <c r="AF114" s="274">
        <v>655</v>
      </c>
      <c r="AG114" s="275">
        <v>1330</v>
      </c>
      <c r="AH114" s="273">
        <v>35.799999999999997</v>
      </c>
      <c r="AI114" s="274">
        <v>34</v>
      </c>
      <c r="AJ114" s="275">
        <v>34.9</v>
      </c>
      <c r="AK114" s="273">
        <v>675</v>
      </c>
      <c r="AL114" s="274">
        <v>655</v>
      </c>
      <c r="AM114" s="275">
        <v>1330</v>
      </c>
      <c r="AN114" s="273">
        <v>75</v>
      </c>
      <c r="AO114" s="274">
        <v>63</v>
      </c>
      <c r="AP114" s="275">
        <v>69</v>
      </c>
      <c r="AQ114" s="273">
        <v>829</v>
      </c>
      <c r="AR114" s="274">
        <v>805</v>
      </c>
      <c r="AS114" s="275">
        <v>1634</v>
      </c>
      <c r="AT114" s="273">
        <v>77</v>
      </c>
      <c r="AU114" s="274">
        <v>65</v>
      </c>
      <c r="AV114" s="275">
        <v>71</v>
      </c>
      <c r="AW114" s="273">
        <v>829</v>
      </c>
      <c r="AX114" s="274">
        <v>805</v>
      </c>
      <c r="AY114" s="275">
        <v>1634</v>
      </c>
      <c r="AZ114" s="273">
        <v>35.4</v>
      </c>
      <c r="BA114" s="274">
        <v>33.700000000000003</v>
      </c>
      <c r="BB114" s="275">
        <v>34.6</v>
      </c>
      <c r="BC114" s="273">
        <v>829</v>
      </c>
      <c r="BD114" s="274">
        <v>805</v>
      </c>
      <c r="BE114" s="275">
        <v>1634</v>
      </c>
    </row>
    <row r="115" spans="1:57" x14ac:dyDescent="0.35">
      <c r="A115" t="s">
        <v>97</v>
      </c>
      <c r="B115" t="s">
        <v>342</v>
      </c>
      <c r="C115" t="s">
        <v>338</v>
      </c>
      <c r="D115" s="273">
        <v>75</v>
      </c>
      <c r="E115" s="274">
        <v>67</v>
      </c>
      <c r="F115" s="275">
        <v>70</v>
      </c>
      <c r="G115" s="273">
        <v>233</v>
      </c>
      <c r="H115" s="274">
        <v>261</v>
      </c>
      <c r="I115" s="275">
        <v>494</v>
      </c>
      <c r="J115" s="273">
        <v>76</v>
      </c>
      <c r="K115" s="274">
        <v>69</v>
      </c>
      <c r="L115" s="275">
        <v>72</v>
      </c>
      <c r="M115" s="273">
        <v>233</v>
      </c>
      <c r="N115" s="274">
        <v>261</v>
      </c>
      <c r="O115" s="275">
        <v>494</v>
      </c>
      <c r="P115" s="273">
        <v>34.6</v>
      </c>
      <c r="Q115" s="274">
        <v>33.299999999999997</v>
      </c>
      <c r="R115" s="275">
        <v>33.9</v>
      </c>
      <c r="S115" s="273">
        <v>233</v>
      </c>
      <c r="T115" s="274">
        <v>261</v>
      </c>
      <c r="U115" s="275">
        <v>494</v>
      </c>
      <c r="V115" s="273">
        <v>78</v>
      </c>
      <c r="W115" s="274">
        <v>65</v>
      </c>
      <c r="X115" s="275">
        <v>71</v>
      </c>
      <c r="Y115" s="273">
        <v>1343</v>
      </c>
      <c r="Z115" s="274">
        <v>1393</v>
      </c>
      <c r="AA115" s="275">
        <v>2736</v>
      </c>
      <c r="AB115" s="273">
        <v>79</v>
      </c>
      <c r="AC115" s="274">
        <v>66</v>
      </c>
      <c r="AD115" s="275">
        <v>72</v>
      </c>
      <c r="AE115" s="273">
        <v>1343</v>
      </c>
      <c r="AF115" s="274">
        <v>1393</v>
      </c>
      <c r="AG115" s="275">
        <v>2736</v>
      </c>
      <c r="AH115" s="273">
        <v>35.700000000000003</v>
      </c>
      <c r="AI115" s="274">
        <v>33.700000000000003</v>
      </c>
      <c r="AJ115" s="275">
        <v>34.700000000000003</v>
      </c>
      <c r="AK115" s="273">
        <v>1343</v>
      </c>
      <c r="AL115" s="274">
        <v>1393</v>
      </c>
      <c r="AM115" s="275">
        <v>2736</v>
      </c>
      <c r="AN115" s="273">
        <v>78</v>
      </c>
      <c r="AO115" s="274">
        <v>65</v>
      </c>
      <c r="AP115" s="275">
        <v>71</v>
      </c>
      <c r="AQ115" s="273">
        <v>1576</v>
      </c>
      <c r="AR115" s="274">
        <v>1654</v>
      </c>
      <c r="AS115" s="275">
        <v>3230</v>
      </c>
      <c r="AT115" s="273">
        <v>78</v>
      </c>
      <c r="AU115" s="274">
        <v>67</v>
      </c>
      <c r="AV115" s="275">
        <v>72</v>
      </c>
      <c r="AW115" s="273">
        <v>1576</v>
      </c>
      <c r="AX115" s="274">
        <v>1654</v>
      </c>
      <c r="AY115" s="275">
        <v>3230</v>
      </c>
      <c r="AZ115" s="273">
        <v>35.6</v>
      </c>
      <c r="BA115" s="274">
        <v>33.6</v>
      </c>
      <c r="BB115" s="275">
        <v>34.6</v>
      </c>
      <c r="BC115" s="273">
        <v>1576</v>
      </c>
      <c r="BD115" s="274">
        <v>1654</v>
      </c>
      <c r="BE115" s="275">
        <v>3230</v>
      </c>
    </row>
    <row r="116" spans="1:57" x14ac:dyDescent="0.35">
      <c r="A116" t="s">
        <v>117</v>
      </c>
      <c r="B116" t="s">
        <v>362</v>
      </c>
      <c r="C116" t="s">
        <v>352</v>
      </c>
      <c r="D116" s="273">
        <v>67</v>
      </c>
      <c r="E116" s="274">
        <v>44</v>
      </c>
      <c r="F116" s="275">
        <v>57</v>
      </c>
      <c r="G116" s="273">
        <v>101</v>
      </c>
      <c r="H116" s="274">
        <v>90</v>
      </c>
      <c r="I116" s="275">
        <v>191</v>
      </c>
      <c r="J116" s="273">
        <v>68</v>
      </c>
      <c r="K116" s="274">
        <v>47</v>
      </c>
      <c r="L116" s="275">
        <v>58</v>
      </c>
      <c r="M116" s="273">
        <v>101</v>
      </c>
      <c r="N116" s="274">
        <v>90</v>
      </c>
      <c r="O116" s="275">
        <v>191</v>
      </c>
      <c r="P116" s="273">
        <v>34.6</v>
      </c>
      <c r="Q116" s="274">
        <v>30.4</v>
      </c>
      <c r="R116" s="275">
        <v>32.6</v>
      </c>
      <c r="S116" s="273">
        <v>101</v>
      </c>
      <c r="T116" s="274">
        <v>90</v>
      </c>
      <c r="U116" s="275">
        <v>191</v>
      </c>
      <c r="V116" s="273">
        <v>80</v>
      </c>
      <c r="W116" s="274">
        <v>65</v>
      </c>
      <c r="X116" s="275">
        <v>72</v>
      </c>
      <c r="Y116" s="273">
        <v>1522</v>
      </c>
      <c r="Z116" s="274">
        <v>1561</v>
      </c>
      <c r="AA116" s="275">
        <v>3083</v>
      </c>
      <c r="AB116" s="273">
        <v>80</v>
      </c>
      <c r="AC116" s="274">
        <v>66</v>
      </c>
      <c r="AD116" s="275">
        <v>73</v>
      </c>
      <c r="AE116" s="273">
        <v>1522</v>
      </c>
      <c r="AF116" s="274">
        <v>1561</v>
      </c>
      <c r="AG116" s="275">
        <v>3083</v>
      </c>
      <c r="AH116" s="273">
        <v>35.9</v>
      </c>
      <c r="AI116" s="274">
        <v>33.799999999999997</v>
      </c>
      <c r="AJ116" s="275">
        <v>34.799999999999997</v>
      </c>
      <c r="AK116" s="273">
        <v>1522</v>
      </c>
      <c r="AL116" s="274">
        <v>1561</v>
      </c>
      <c r="AM116" s="275">
        <v>3083</v>
      </c>
      <c r="AN116" s="273">
        <v>79</v>
      </c>
      <c r="AO116" s="274">
        <v>64</v>
      </c>
      <c r="AP116" s="275">
        <v>71</v>
      </c>
      <c r="AQ116" s="273">
        <v>1623</v>
      </c>
      <c r="AR116" s="274">
        <v>1651</v>
      </c>
      <c r="AS116" s="275">
        <v>3274</v>
      </c>
      <c r="AT116" s="273">
        <v>79</v>
      </c>
      <c r="AU116" s="274">
        <v>65</v>
      </c>
      <c r="AV116" s="275">
        <v>72</v>
      </c>
      <c r="AW116" s="273">
        <v>1623</v>
      </c>
      <c r="AX116" s="274">
        <v>1651</v>
      </c>
      <c r="AY116" s="275">
        <v>3274</v>
      </c>
      <c r="AZ116" s="273">
        <v>35.799999999999997</v>
      </c>
      <c r="BA116" s="274">
        <v>33.6</v>
      </c>
      <c r="BB116" s="275">
        <v>34.700000000000003</v>
      </c>
      <c r="BC116" s="273">
        <v>1623</v>
      </c>
      <c r="BD116" s="274">
        <v>1651</v>
      </c>
      <c r="BE116" s="275">
        <v>3274</v>
      </c>
    </row>
    <row r="117" spans="1:57" x14ac:dyDescent="0.35">
      <c r="A117" t="s">
        <v>118</v>
      </c>
      <c r="B117" t="s">
        <v>363</v>
      </c>
      <c r="C117" t="s">
        <v>352</v>
      </c>
      <c r="D117" s="273">
        <v>62</v>
      </c>
      <c r="E117" s="274">
        <v>44</v>
      </c>
      <c r="F117" s="275">
        <v>52</v>
      </c>
      <c r="G117" s="273">
        <v>211</v>
      </c>
      <c r="H117" s="274">
        <v>218</v>
      </c>
      <c r="I117" s="275">
        <v>429</v>
      </c>
      <c r="J117" s="273">
        <v>64</v>
      </c>
      <c r="K117" s="274">
        <v>45</v>
      </c>
      <c r="L117" s="275">
        <v>54</v>
      </c>
      <c r="M117" s="273">
        <v>211</v>
      </c>
      <c r="N117" s="274">
        <v>218</v>
      </c>
      <c r="O117" s="275">
        <v>429</v>
      </c>
      <c r="P117" s="273">
        <v>32.6</v>
      </c>
      <c r="Q117" s="274">
        <v>30.6</v>
      </c>
      <c r="R117" s="275">
        <v>31.6</v>
      </c>
      <c r="S117" s="273">
        <v>211</v>
      </c>
      <c r="T117" s="274">
        <v>218</v>
      </c>
      <c r="U117" s="275">
        <v>429</v>
      </c>
      <c r="V117" s="273">
        <v>80</v>
      </c>
      <c r="W117" s="274">
        <v>64</v>
      </c>
      <c r="X117" s="275">
        <v>72</v>
      </c>
      <c r="Y117" s="273">
        <v>1341</v>
      </c>
      <c r="Z117" s="274">
        <v>1467</v>
      </c>
      <c r="AA117" s="275">
        <v>2808</v>
      </c>
      <c r="AB117" s="273">
        <v>81</v>
      </c>
      <c r="AC117" s="274">
        <v>66</v>
      </c>
      <c r="AD117" s="275">
        <v>73</v>
      </c>
      <c r="AE117" s="273">
        <v>1341</v>
      </c>
      <c r="AF117" s="274">
        <v>1467</v>
      </c>
      <c r="AG117" s="275">
        <v>2808</v>
      </c>
      <c r="AH117" s="273">
        <v>34.9</v>
      </c>
      <c r="AI117" s="274">
        <v>32.9</v>
      </c>
      <c r="AJ117" s="275">
        <v>33.799999999999997</v>
      </c>
      <c r="AK117" s="273">
        <v>1341</v>
      </c>
      <c r="AL117" s="274">
        <v>1467</v>
      </c>
      <c r="AM117" s="275">
        <v>2808</v>
      </c>
      <c r="AN117" s="273">
        <v>78</v>
      </c>
      <c r="AO117" s="274">
        <v>61</v>
      </c>
      <c r="AP117" s="275">
        <v>69</v>
      </c>
      <c r="AQ117" s="273">
        <v>1552</v>
      </c>
      <c r="AR117" s="274">
        <v>1685</v>
      </c>
      <c r="AS117" s="275">
        <v>3237</v>
      </c>
      <c r="AT117" s="273">
        <v>79</v>
      </c>
      <c r="AU117" s="274">
        <v>63</v>
      </c>
      <c r="AV117" s="275">
        <v>71</v>
      </c>
      <c r="AW117" s="273">
        <v>1552</v>
      </c>
      <c r="AX117" s="274">
        <v>1685</v>
      </c>
      <c r="AY117" s="275">
        <v>3237</v>
      </c>
      <c r="AZ117" s="273">
        <v>34.6</v>
      </c>
      <c r="BA117" s="274">
        <v>32.6</v>
      </c>
      <c r="BB117" s="275">
        <v>33.5</v>
      </c>
      <c r="BC117" s="273">
        <v>1552</v>
      </c>
      <c r="BD117" s="274">
        <v>1685</v>
      </c>
      <c r="BE117" s="275">
        <v>3237</v>
      </c>
    </row>
    <row r="118" spans="1:57" x14ac:dyDescent="0.35">
      <c r="A118" t="s">
        <v>119</v>
      </c>
      <c r="B118" t="s">
        <v>364</v>
      </c>
      <c r="C118" t="s">
        <v>352</v>
      </c>
      <c r="D118" s="273">
        <v>65</v>
      </c>
      <c r="E118" s="274">
        <v>46</v>
      </c>
      <c r="F118" s="275">
        <v>55</v>
      </c>
      <c r="G118" s="273">
        <v>203</v>
      </c>
      <c r="H118" s="274">
        <v>250</v>
      </c>
      <c r="I118" s="275">
        <v>453</v>
      </c>
      <c r="J118" s="273">
        <v>66</v>
      </c>
      <c r="K118" s="274">
        <v>48</v>
      </c>
      <c r="L118" s="275">
        <v>56</v>
      </c>
      <c r="M118" s="273">
        <v>203</v>
      </c>
      <c r="N118" s="274">
        <v>250</v>
      </c>
      <c r="O118" s="275">
        <v>453</v>
      </c>
      <c r="P118" s="273">
        <v>33.6</v>
      </c>
      <c r="Q118" s="274">
        <v>30.4</v>
      </c>
      <c r="R118" s="275">
        <v>31.8</v>
      </c>
      <c r="S118" s="273">
        <v>203</v>
      </c>
      <c r="T118" s="274">
        <v>250</v>
      </c>
      <c r="U118" s="275">
        <v>453</v>
      </c>
      <c r="V118" s="273">
        <v>78</v>
      </c>
      <c r="W118" s="274">
        <v>61</v>
      </c>
      <c r="X118" s="275">
        <v>70</v>
      </c>
      <c r="Y118" s="273">
        <v>1912</v>
      </c>
      <c r="Z118" s="274">
        <v>1967</v>
      </c>
      <c r="AA118" s="275">
        <v>3879</v>
      </c>
      <c r="AB118" s="273">
        <v>79</v>
      </c>
      <c r="AC118" s="274">
        <v>64</v>
      </c>
      <c r="AD118" s="275">
        <v>71</v>
      </c>
      <c r="AE118" s="273">
        <v>1912</v>
      </c>
      <c r="AF118" s="274">
        <v>1967</v>
      </c>
      <c r="AG118" s="275">
        <v>3879</v>
      </c>
      <c r="AH118" s="273">
        <v>35.700000000000003</v>
      </c>
      <c r="AI118" s="274">
        <v>33.299999999999997</v>
      </c>
      <c r="AJ118" s="275">
        <v>34.5</v>
      </c>
      <c r="AK118" s="273">
        <v>1912</v>
      </c>
      <c r="AL118" s="274">
        <v>1967</v>
      </c>
      <c r="AM118" s="275">
        <v>3879</v>
      </c>
      <c r="AN118" s="273">
        <v>77</v>
      </c>
      <c r="AO118" s="274">
        <v>60</v>
      </c>
      <c r="AP118" s="275">
        <v>68</v>
      </c>
      <c r="AQ118" s="273">
        <v>2115</v>
      </c>
      <c r="AR118" s="274">
        <v>2217</v>
      </c>
      <c r="AS118" s="275">
        <v>4332</v>
      </c>
      <c r="AT118" s="273">
        <v>78</v>
      </c>
      <c r="AU118" s="274">
        <v>62</v>
      </c>
      <c r="AV118" s="275">
        <v>70</v>
      </c>
      <c r="AW118" s="273">
        <v>2115</v>
      </c>
      <c r="AX118" s="274">
        <v>2217</v>
      </c>
      <c r="AY118" s="275">
        <v>4332</v>
      </c>
      <c r="AZ118" s="273">
        <v>35.5</v>
      </c>
      <c r="BA118" s="274">
        <v>33</v>
      </c>
      <c r="BB118" s="275">
        <v>34.200000000000003</v>
      </c>
      <c r="BC118" s="273">
        <v>2115</v>
      </c>
      <c r="BD118" s="274">
        <v>2217</v>
      </c>
      <c r="BE118" s="275">
        <v>4332</v>
      </c>
    </row>
    <row r="119" spans="1:57" x14ac:dyDescent="0.35">
      <c r="A119" t="s">
        <v>120</v>
      </c>
      <c r="B119" t="s">
        <v>365</v>
      </c>
      <c r="C119" t="s">
        <v>352</v>
      </c>
      <c r="D119" s="273">
        <v>68</v>
      </c>
      <c r="E119" s="274">
        <v>47</v>
      </c>
      <c r="F119" s="275">
        <v>57</v>
      </c>
      <c r="G119" s="273">
        <v>193</v>
      </c>
      <c r="H119" s="274">
        <v>213</v>
      </c>
      <c r="I119" s="275">
        <v>406</v>
      </c>
      <c r="J119" s="273">
        <v>69</v>
      </c>
      <c r="K119" s="274">
        <v>48</v>
      </c>
      <c r="L119" s="275">
        <v>58</v>
      </c>
      <c r="M119" s="273">
        <v>193</v>
      </c>
      <c r="N119" s="274">
        <v>213</v>
      </c>
      <c r="O119" s="275">
        <v>406</v>
      </c>
      <c r="P119" s="273">
        <v>34.299999999999997</v>
      </c>
      <c r="Q119" s="274">
        <v>30.8</v>
      </c>
      <c r="R119" s="275">
        <v>32.5</v>
      </c>
      <c r="S119" s="273">
        <v>193</v>
      </c>
      <c r="T119" s="274">
        <v>213</v>
      </c>
      <c r="U119" s="275">
        <v>406</v>
      </c>
      <c r="V119" s="273">
        <v>75</v>
      </c>
      <c r="W119" s="274">
        <v>62</v>
      </c>
      <c r="X119" s="275">
        <v>68</v>
      </c>
      <c r="Y119" s="273">
        <v>1504</v>
      </c>
      <c r="Z119" s="274">
        <v>1632</v>
      </c>
      <c r="AA119" s="275">
        <v>3136</v>
      </c>
      <c r="AB119" s="273">
        <v>78</v>
      </c>
      <c r="AC119" s="274">
        <v>65</v>
      </c>
      <c r="AD119" s="275">
        <v>71</v>
      </c>
      <c r="AE119" s="273">
        <v>1504</v>
      </c>
      <c r="AF119" s="274">
        <v>1632</v>
      </c>
      <c r="AG119" s="275">
        <v>3136</v>
      </c>
      <c r="AH119" s="273">
        <v>35.4</v>
      </c>
      <c r="AI119" s="274">
        <v>32.9</v>
      </c>
      <c r="AJ119" s="275">
        <v>34.1</v>
      </c>
      <c r="AK119" s="273">
        <v>1504</v>
      </c>
      <c r="AL119" s="274">
        <v>1632</v>
      </c>
      <c r="AM119" s="275">
        <v>3136</v>
      </c>
      <c r="AN119" s="273">
        <v>75</v>
      </c>
      <c r="AO119" s="274">
        <v>60</v>
      </c>
      <c r="AP119" s="275">
        <v>67</v>
      </c>
      <c r="AQ119" s="273">
        <v>1697</v>
      </c>
      <c r="AR119" s="274">
        <v>1845</v>
      </c>
      <c r="AS119" s="275">
        <v>3542</v>
      </c>
      <c r="AT119" s="273">
        <v>77</v>
      </c>
      <c r="AU119" s="274">
        <v>63</v>
      </c>
      <c r="AV119" s="275">
        <v>69</v>
      </c>
      <c r="AW119" s="273">
        <v>1697</v>
      </c>
      <c r="AX119" s="274">
        <v>1845</v>
      </c>
      <c r="AY119" s="275">
        <v>3542</v>
      </c>
      <c r="AZ119" s="273">
        <v>35.299999999999997</v>
      </c>
      <c r="BA119" s="274">
        <v>32.6</v>
      </c>
      <c r="BB119" s="275">
        <v>33.9</v>
      </c>
      <c r="BC119" s="273">
        <v>1697</v>
      </c>
      <c r="BD119" s="274">
        <v>1845</v>
      </c>
      <c r="BE119" s="275">
        <v>3542</v>
      </c>
    </row>
    <row r="120" spans="1:57" x14ac:dyDescent="0.35">
      <c r="A120" t="s">
        <v>98</v>
      </c>
      <c r="B120" t="s">
        <v>343</v>
      </c>
      <c r="C120" t="s">
        <v>338</v>
      </c>
      <c r="D120" s="273">
        <v>68</v>
      </c>
      <c r="E120" s="274">
        <v>47</v>
      </c>
      <c r="F120" s="275">
        <v>57</v>
      </c>
      <c r="G120" s="273">
        <v>323</v>
      </c>
      <c r="H120" s="274">
        <v>336</v>
      </c>
      <c r="I120" s="275">
        <v>659</v>
      </c>
      <c r="J120" s="273">
        <v>68</v>
      </c>
      <c r="K120" s="274">
        <v>48</v>
      </c>
      <c r="L120" s="275">
        <v>58</v>
      </c>
      <c r="M120" s="273">
        <v>323</v>
      </c>
      <c r="N120" s="274">
        <v>336</v>
      </c>
      <c r="O120" s="275">
        <v>659</v>
      </c>
      <c r="P120" s="273">
        <v>33.299999999999997</v>
      </c>
      <c r="Q120" s="274">
        <v>30.3</v>
      </c>
      <c r="R120" s="275">
        <v>31.8</v>
      </c>
      <c r="S120" s="273">
        <v>323</v>
      </c>
      <c r="T120" s="274">
        <v>336</v>
      </c>
      <c r="U120" s="275">
        <v>659</v>
      </c>
      <c r="V120" s="273">
        <v>77</v>
      </c>
      <c r="W120" s="274">
        <v>59</v>
      </c>
      <c r="X120" s="275">
        <v>67</v>
      </c>
      <c r="Y120" s="273">
        <v>701</v>
      </c>
      <c r="Z120" s="274">
        <v>800</v>
      </c>
      <c r="AA120" s="275">
        <v>1501</v>
      </c>
      <c r="AB120" s="273">
        <v>77</v>
      </c>
      <c r="AC120" s="274">
        <v>62</v>
      </c>
      <c r="AD120" s="275">
        <v>69</v>
      </c>
      <c r="AE120" s="273">
        <v>701</v>
      </c>
      <c r="AF120" s="274">
        <v>800</v>
      </c>
      <c r="AG120" s="275">
        <v>1501</v>
      </c>
      <c r="AH120" s="273">
        <v>36.299999999999997</v>
      </c>
      <c r="AI120" s="274">
        <v>33</v>
      </c>
      <c r="AJ120" s="275">
        <v>34.5</v>
      </c>
      <c r="AK120" s="273">
        <v>701</v>
      </c>
      <c r="AL120" s="274">
        <v>800</v>
      </c>
      <c r="AM120" s="275">
        <v>1501</v>
      </c>
      <c r="AN120" s="273">
        <v>74</v>
      </c>
      <c r="AO120" s="274">
        <v>55</v>
      </c>
      <c r="AP120" s="275">
        <v>64</v>
      </c>
      <c r="AQ120" s="273">
        <v>1024</v>
      </c>
      <c r="AR120" s="274">
        <v>1136</v>
      </c>
      <c r="AS120" s="275">
        <v>2160</v>
      </c>
      <c r="AT120" s="273">
        <v>75</v>
      </c>
      <c r="AU120" s="274">
        <v>58</v>
      </c>
      <c r="AV120" s="275">
        <v>66</v>
      </c>
      <c r="AW120" s="273">
        <v>1024</v>
      </c>
      <c r="AX120" s="274">
        <v>1136</v>
      </c>
      <c r="AY120" s="275">
        <v>2160</v>
      </c>
      <c r="AZ120" s="273">
        <v>35.4</v>
      </c>
      <c r="BA120" s="274">
        <v>32.200000000000003</v>
      </c>
      <c r="BB120" s="275">
        <v>33.700000000000003</v>
      </c>
      <c r="BC120" s="273">
        <v>1024</v>
      </c>
      <c r="BD120" s="274">
        <v>1136</v>
      </c>
      <c r="BE120" s="275">
        <v>2160</v>
      </c>
    </row>
    <row r="121" spans="1:57" x14ac:dyDescent="0.35">
      <c r="A121" t="s">
        <v>99</v>
      </c>
      <c r="B121" t="s">
        <v>344</v>
      </c>
      <c r="C121" t="s">
        <v>338</v>
      </c>
      <c r="D121" s="273">
        <v>63</v>
      </c>
      <c r="E121" s="274">
        <v>42</v>
      </c>
      <c r="F121" s="275">
        <v>52</v>
      </c>
      <c r="G121" s="273">
        <v>93</v>
      </c>
      <c r="H121" s="274">
        <v>106</v>
      </c>
      <c r="I121" s="275">
        <v>199</v>
      </c>
      <c r="J121" s="273">
        <v>67</v>
      </c>
      <c r="K121" s="274">
        <v>46</v>
      </c>
      <c r="L121" s="275">
        <v>56</v>
      </c>
      <c r="M121" s="273">
        <v>93</v>
      </c>
      <c r="N121" s="274">
        <v>106</v>
      </c>
      <c r="O121" s="275">
        <v>199</v>
      </c>
      <c r="P121" s="273">
        <v>33.5</v>
      </c>
      <c r="Q121" s="274">
        <v>29.5</v>
      </c>
      <c r="R121" s="275">
        <v>31.4</v>
      </c>
      <c r="S121" s="273">
        <v>93</v>
      </c>
      <c r="T121" s="274">
        <v>106</v>
      </c>
      <c r="U121" s="275">
        <v>199</v>
      </c>
      <c r="V121" s="273">
        <v>72</v>
      </c>
      <c r="W121" s="274">
        <v>57</v>
      </c>
      <c r="X121" s="275">
        <v>64</v>
      </c>
      <c r="Y121" s="273">
        <v>422</v>
      </c>
      <c r="Z121" s="274">
        <v>457</v>
      </c>
      <c r="AA121" s="275">
        <v>879</v>
      </c>
      <c r="AB121" s="273">
        <v>73</v>
      </c>
      <c r="AC121" s="274">
        <v>63</v>
      </c>
      <c r="AD121" s="275">
        <v>68</v>
      </c>
      <c r="AE121" s="273">
        <v>422</v>
      </c>
      <c r="AF121" s="274">
        <v>457</v>
      </c>
      <c r="AG121" s="275">
        <v>879</v>
      </c>
      <c r="AH121" s="273">
        <v>35.299999999999997</v>
      </c>
      <c r="AI121" s="274">
        <v>33.6</v>
      </c>
      <c r="AJ121" s="275">
        <v>34.4</v>
      </c>
      <c r="AK121" s="273">
        <v>422</v>
      </c>
      <c r="AL121" s="274">
        <v>457</v>
      </c>
      <c r="AM121" s="275">
        <v>879</v>
      </c>
      <c r="AN121" s="273">
        <v>70</v>
      </c>
      <c r="AO121" s="274">
        <v>54</v>
      </c>
      <c r="AP121" s="275">
        <v>62</v>
      </c>
      <c r="AQ121" s="273">
        <v>515</v>
      </c>
      <c r="AR121" s="274">
        <v>563</v>
      </c>
      <c r="AS121" s="275">
        <v>1078</v>
      </c>
      <c r="AT121" s="273">
        <v>72</v>
      </c>
      <c r="AU121" s="274">
        <v>60</v>
      </c>
      <c r="AV121" s="275">
        <v>66</v>
      </c>
      <c r="AW121" s="273">
        <v>515</v>
      </c>
      <c r="AX121" s="274">
        <v>563</v>
      </c>
      <c r="AY121" s="275">
        <v>1078</v>
      </c>
      <c r="AZ121" s="273">
        <v>35</v>
      </c>
      <c r="BA121" s="274">
        <v>32.799999999999997</v>
      </c>
      <c r="BB121" s="275">
        <v>33.799999999999997</v>
      </c>
      <c r="BC121" s="273">
        <v>515</v>
      </c>
      <c r="BD121" s="274">
        <v>563</v>
      </c>
      <c r="BE121" s="275">
        <v>1078</v>
      </c>
    </row>
    <row r="122" spans="1:57" x14ac:dyDescent="0.35">
      <c r="A122" t="s">
        <v>121</v>
      </c>
      <c r="B122" t="s">
        <v>366</v>
      </c>
      <c r="C122" t="s">
        <v>352</v>
      </c>
      <c r="D122" s="273">
        <v>62</v>
      </c>
      <c r="E122" s="274">
        <v>54</v>
      </c>
      <c r="F122" s="275">
        <v>59</v>
      </c>
      <c r="G122" s="273">
        <v>85</v>
      </c>
      <c r="H122" s="274">
        <v>79</v>
      </c>
      <c r="I122" s="275">
        <v>164</v>
      </c>
      <c r="J122" s="273">
        <v>62</v>
      </c>
      <c r="K122" s="274">
        <v>54</v>
      </c>
      <c r="L122" s="275">
        <v>59</v>
      </c>
      <c r="M122" s="273">
        <v>85</v>
      </c>
      <c r="N122" s="274">
        <v>79</v>
      </c>
      <c r="O122" s="275">
        <v>164</v>
      </c>
      <c r="P122" s="273">
        <v>33.700000000000003</v>
      </c>
      <c r="Q122" s="274">
        <v>32.200000000000003</v>
      </c>
      <c r="R122" s="275">
        <v>33</v>
      </c>
      <c r="S122" s="273">
        <v>85</v>
      </c>
      <c r="T122" s="274">
        <v>79</v>
      </c>
      <c r="U122" s="275">
        <v>164</v>
      </c>
      <c r="V122" s="273">
        <v>83</v>
      </c>
      <c r="W122" s="274">
        <v>70</v>
      </c>
      <c r="X122" s="275">
        <v>76</v>
      </c>
      <c r="Y122" s="273">
        <v>935</v>
      </c>
      <c r="Z122" s="274">
        <v>974</v>
      </c>
      <c r="AA122" s="275">
        <v>1909</v>
      </c>
      <c r="AB122" s="273">
        <v>83</v>
      </c>
      <c r="AC122" s="274">
        <v>70</v>
      </c>
      <c r="AD122" s="275">
        <v>76</v>
      </c>
      <c r="AE122" s="273">
        <v>935</v>
      </c>
      <c r="AF122" s="274">
        <v>974</v>
      </c>
      <c r="AG122" s="275">
        <v>1909</v>
      </c>
      <c r="AH122" s="273">
        <v>37.4</v>
      </c>
      <c r="AI122" s="274">
        <v>35.6</v>
      </c>
      <c r="AJ122" s="275">
        <v>36.5</v>
      </c>
      <c r="AK122" s="273">
        <v>935</v>
      </c>
      <c r="AL122" s="274">
        <v>974</v>
      </c>
      <c r="AM122" s="275">
        <v>1909</v>
      </c>
      <c r="AN122" s="273">
        <v>81</v>
      </c>
      <c r="AO122" s="274">
        <v>68</v>
      </c>
      <c r="AP122" s="275">
        <v>75</v>
      </c>
      <c r="AQ122" s="273">
        <v>1020</v>
      </c>
      <c r="AR122" s="274">
        <v>1053</v>
      </c>
      <c r="AS122" s="275">
        <v>2073</v>
      </c>
      <c r="AT122" s="273">
        <v>81</v>
      </c>
      <c r="AU122" s="274">
        <v>69</v>
      </c>
      <c r="AV122" s="275">
        <v>75</v>
      </c>
      <c r="AW122" s="273">
        <v>1020</v>
      </c>
      <c r="AX122" s="274">
        <v>1053</v>
      </c>
      <c r="AY122" s="275">
        <v>2073</v>
      </c>
      <c r="AZ122" s="273">
        <v>37.1</v>
      </c>
      <c r="BA122" s="274">
        <v>35.4</v>
      </c>
      <c r="BB122" s="275">
        <v>36.200000000000003</v>
      </c>
      <c r="BC122" s="273">
        <v>1020</v>
      </c>
      <c r="BD122" s="274">
        <v>1053</v>
      </c>
      <c r="BE122" s="275">
        <v>2073</v>
      </c>
    </row>
    <row r="123" spans="1:57" x14ac:dyDescent="0.35">
      <c r="A123" t="s">
        <v>100</v>
      </c>
      <c r="B123" t="s">
        <v>345</v>
      </c>
      <c r="C123" t="s">
        <v>338</v>
      </c>
      <c r="D123" s="273">
        <v>66</v>
      </c>
      <c r="E123" s="274">
        <v>50</v>
      </c>
      <c r="F123" s="275">
        <v>58</v>
      </c>
      <c r="G123" s="273">
        <v>378</v>
      </c>
      <c r="H123" s="274">
        <v>405</v>
      </c>
      <c r="I123" s="275">
        <v>783</v>
      </c>
      <c r="J123" s="273">
        <v>66</v>
      </c>
      <c r="K123" s="274">
        <v>53</v>
      </c>
      <c r="L123" s="275">
        <v>59</v>
      </c>
      <c r="M123" s="273">
        <v>378</v>
      </c>
      <c r="N123" s="274">
        <v>405</v>
      </c>
      <c r="O123" s="275">
        <v>783</v>
      </c>
      <c r="P123" s="273">
        <v>33.4</v>
      </c>
      <c r="Q123" s="274">
        <v>30.9</v>
      </c>
      <c r="R123" s="275">
        <v>32.1</v>
      </c>
      <c r="S123" s="273">
        <v>378</v>
      </c>
      <c r="T123" s="274">
        <v>405</v>
      </c>
      <c r="U123" s="275">
        <v>783</v>
      </c>
      <c r="V123" s="273">
        <v>77</v>
      </c>
      <c r="W123" s="274">
        <v>63</v>
      </c>
      <c r="X123" s="275">
        <v>70</v>
      </c>
      <c r="Y123" s="273">
        <v>1218</v>
      </c>
      <c r="Z123" s="274">
        <v>1269</v>
      </c>
      <c r="AA123" s="275">
        <v>2487</v>
      </c>
      <c r="AB123" s="273">
        <v>77</v>
      </c>
      <c r="AC123" s="274">
        <v>65</v>
      </c>
      <c r="AD123" s="275">
        <v>71</v>
      </c>
      <c r="AE123" s="273">
        <v>1218</v>
      </c>
      <c r="AF123" s="274">
        <v>1269</v>
      </c>
      <c r="AG123" s="275">
        <v>2487</v>
      </c>
      <c r="AH123" s="273">
        <v>34.5</v>
      </c>
      <c r="AI123" s="274">
        <v>32.6</v>
      </c>
      <c r="AJ123" s="275">
        <v>33.6</v>
      </c>
      <c r="AK123" s="273">
        <v>1218</v>
      </c>
      <c r="AL123" s="274">
        <v>1269</v>
      </c>
      <c r="AM123" s="275">
        <v>2487</v>
      </c>
      <c r="AN123" s="273">
        <v>74</v>
      </c>
      <c r="AO123" s="274">
        <v>60</v>
      </c>
      <c r="AP123" s="275">
        <v>67</v>
      </c>
      <c r="AQ123" s="273">
        <v>1596</v>
      </c>
      <c r="AR123" s="274">
        <v>1674</v>
      </c>
      <c r="AS123" s="275">
        <v>3270</v>
      </c>
      <c r="AT123" s="273">
        <v>75</v>
      </c>
      <c r="AU123" s="274">
        <v>62</v>
      </c>
      <c r="AV123" s="275">
        <v>68</v>
      </c>
      <c r="AW123" s="273">
        <v>1596</v>
      </c>
      <c r="AX123" s="274">
        <v>1674</v>
      </c>
      <c r="AY123" s="275">
        <v>3270</v>
      </c>
      <c r="AZ123" s="273">
        <v>34.200000000000003</v>
      </c>
      <c r="BA123" s="274">
        <v>32.200000000000003</v>
      </c>
      <c r="BB123" s="275">
        <v>33.200000000000003</v>
      </c>
      <c r="BC123" s="273">
        <v>1596</v>
      </c>
      <c r="BD123" s="274">
        <v>1674</v>
      </c>
      <c r="BE123" s="275">
        <v>3270</v>
      </c>
    </row>
    <row r="124" spans="1:57" x14ac:dyDescent="0.35">
      <c r="A124" t="s">
        <v>101</v>
      </c>
      <c r="B124" t="s">
        <v>346</v>
      </c>
      <c r="C124" t="s">
        <v>338</v>
      </c>
      <c r="D124" s="273">
        <v>79</v>
      </c>
      <c r="E124" s="274">
        <v>60</v>
      </c>
      <c r="F124" s="275">
        <v>69</v>
      </c>
      <c r="G124" s="273">
        <v>265</v>
      </c>
      <c r="H124" s="274">
        <v>281</v>
      </c>
      <c r="I124" s="275">
        <v>546</v>
      </c>
      <c r="J124" s="273">
        <v>80</v>
      </c>
      <c r="K124" s="274">
        <v>60</v>
      </c>
      <c r="L124" s="275">
        <v>70</v>
      </c>
      <c r="M124" s="273">
        <v>265</v>
      </c>
      <c r="N124" s="274">
        <v>281</v>
      </c>
      <c r="O124" s="275">
        <v>546</v>
      </c>
      <c r="P124" s="273">
        <v>33.1</v>
      </c>
      <c r="Q124" s="274">
        <v>30.6</v>
      </c>
      <c r="R124" s="275">
        <v>31.8</v>
      </c>
      <c r="S124" s="273">
        <v>265</v>
      </c>
      <c r="T124" s="274">
        <v>281</v>
      </c>
      <c r="U124" s="275">
        <v>546</v>
      </c>
      <c r="V124" s="273">
        <v>84</v>
      </c>
      <c r="W124" s="274">
        <v>75</v>
      </c>
      <c r="X124" s="275">
        <v>79</v>
      </c>
      <c r="Y124" s="273">
        <v>1659</v>
      </c>
      <c r="Z124" s="274">
        <v>1704</v>
      </c>
      <c r="AA124" s="275">
        <v>3363</v>
      </c>
      <c r="AB124" s="273">
        <v>85</v>
      </c>
      <c r="AC124" s="274">
        <v>75</v>
      </c>
      <c r="AD124" s="275">
        <v>80</v>
      </c>
      <c r="AE124" s="273">
        <v>1659</v>
      </c>
      <c r="AF124" s="274">
        <v>1704</v>
      </c>
      <c r="AG124" s="275">
        <v>3363</v>
      </c>
      <c r="AH124" s="273">
        <v>34.1</v>
      </c>
      <c r="AI124" s="274">
        <v>32.799999999999997</v>
      </c>
      <c r="AJ124" s="275">
        <v>33.5</v>
      </c>
      <c r="AK124" s="273">
        <v>1659</v>
      </c>
      <c r="AL124" s="274">
        <v>1704</v>
      </c>
      <c r="AM124" s="275">
        <v>3363</v>
      </c>
      <c r="AN124" s="273">
        <v>84</v>
      </c>
      <c r="AO124" s="274">
        <v>73</v>
      </c>
      <c r="AP124" s="275">
        <v>78</v>
      </c>
      <c r="AQ124" s="273">
        <v>1924</v>
      </c>
      <c r="AR124" s="274">
        <v>1985</v>
      </c>
      <c r="AS124" s="275">
        <v>3909</v>
      </c>
      <c r="AT124" s="273">
        <v>84</v>
      </c>
      <c r="AU124" s="274">
        <v>73</v>
      </c>
      <c r="AV124" s="275">
        <v>78</v>
      </c>
      <c r="AW124" s="273">
        <v>1924</v>
      </c>
      <c r="AX124" s="274">
        <v>1985</v>
      </c>
      <c r="AY124" s="275">
        <v>3909</v>
      </c>
      <c r="AZ124" s="273">
        <v>34</v>
      </c>
      <c r="BA124" s="274">
        <v>32.5</v>
      </c>
      <c r="BB124" s="275">
        <v>33.200000000000003</v>
      </c>
      <c r="BC124" s="273">
        <v>1924</v>
      </c>
      <c r="BD124" s="274">
        <v>1985</v>
      </c>
      <c r="BE124" s="275">
        <v>3909</v>
      </c>
    </row>
    <row r="125" spans="1:57" x14ac:dyDescent="0.35">
      <c r="A125" t="s">
        <v>122</v>
      </c>
      <c r="B125" t="s">
        <v>367</v>
      </c>
      <c r="C125" t="s">
        <v>352</v>
      </c>
      <c r="D125" s="273">
        <v>65</v>
      </c>
      <c r="E125" s="274">
        <v>51</v>
      </c>
      <c r="F125" s="275">
        <v>58</v>
      </c>
      <c r="G125" s="273">
        <v>156</v>
      </c>
      <c r="H125" s="274">
        <v>160</v>
      </c>
      <c r="I125" s="275">
        <v>316</v>
      </c>
      <c r="J125" s="273">
        <v>66</v>
      </c>
      <c r="K125" s="274">
        <v>51</v>
      </c>
      <c r="L125" s="275">
        <v>59</v>
      </c>
      <c r="M125" s="273">
        <v>156</v>
      </c>
      <c r="N125" s="274">
        <v>160</v>
      </c>
      <c r="O125" s="275">
        <v>316</v>
      </c>
      <c r="P125" s="273">
        <v>34</v>
      </c>
      <c r="Q125" s="274">
        <v>30.8</v>
      </c>
      <c r="R125" s="275">
        <v>32.4</v>
      </c>
      <c r="S125" s="273">
        <v>156</v>
      </c>
      <c r="T125" s="274">
        <v>160</v>
      </c>
      <c r="U125" s="275">
        <v>316</v>
      </c>
      <c r="V125" s="273">
        <v>79</v>
      </c>
      <c r="W125" s="274">
        <v>65</v>
      </c>
      <c r="X125" s="275">
        <v>72</v>
      </c>
      <c r="Y125" s="273">
        <v>1153</v>
      </c>
      <c r="Z125" s="274">
        <v>1220</v>
      </c>
      <c r="AA125" s="275">
        <v>2373</v>
      </c>
      <c r="AB125" s="273">
        <v>80</v>
      </c>
      <c r="AC125" s="274">
        <v>66</v>
      </c>
      <c r="AD125" s="275">
        <v>73</v>
      </c>
      <c r="AE125" s="273">
        <v>1153</v>
      </c>
      <c r="AF125" s="274">
        <v>1220</v>
      </c>
      <c r="AG125" s="275">
        <v>2373</v>
      </c>
      <c r="AH125" s="273">
        <v>36.200000000000003</v>
      </c>
      <c r="AI125" s="274">
        <v>33.9</v>
      </c>
      <c r="AJ125" s="275">
        <v>35</v>
      </c>
      <c r="AK125" s="273">
        <v>1153</v>
      </c>
      <c r="AL125" s="274">
        <v>1220</v>
      </c>
      <c r="AM125" s="275">
        <v>2373</v>
      </c>
      <c r="AN125" s="273">
        <v>77</v>
      </c>
      <c r="AO125" s="274">
        <v>63</v>
      </c>
      <c r="AP125" s="275">
        <v>70</v>
      </c>
      <c r="AQ125" s="273">
        <v>1309</v>
      </c>
      <c r="AR125" s="274">
        <v>1380</v>
      </c>
      <c r="AS125" s="275">
        <v>2689</v>
      </c>
      <c r="AT125" s="273">
        <v>78</v>
      </c>
      <c r="AU125" s="274">
        <v>65</v>
      </c>
      <c r="AV125" s="275">
        <v>71</v>
      </c>
      <c r="AW125" s="273">
        <v>1309</v>
      </c>
      <c r="AX125" s="274">
        <v>1380</v>
      </c>
      <c r="AY125" s="275">
        <v>2689</v>
      </c>
      <c r="AZ125" s="273">
        <v>35.9</v>
      </c>
      <c r="BA125" s="274">
        <v>33.6</v>
      </c>
      <c r="BB125" s="275">
        <v>34.700000000000003</v>
      </c>
      <c r="BC125" s="273">
        <v>1309</v>
      </c>
      <c r="BD125" s="274">
        <v>1380</v>
      </c>
      <c r="BE125" s="275">
        <v>2689</v>
      </c>
    </row>
    <row r="126" spans="1:57" x14ac:dyDescent="0.35">
      <c r="A126" t="s">
        <v>102</v>
      </c>
      <c r="B126" t="s">
        <v>347</v>
      </c>
      <c r="C126" t="s">
        <v>338</v>
      </c>
      <c r="D126" s="273">
        <v>76</v>
      </c>
      <c r="E126" s="274">
        <v>57</v>
      </c>
      <c r="F126" s="275">
        <v>67</v>
      </c>
      <c r="G126" s="273">
        <v>378</v>
      </c>
      <c r="H126" s="274">
        <v>336</v>
      </c>
      <c r="I126" s="275">
        <v>714</v>
      </c>
      <c r="J126" s="273">
        <v>78</v>
      </c>
      <c r="K126" s="274">
        <v>60</v>
      </c>
      <c r="L126" s="275">
        <v>69</v>
      </c>
      <c r="M126" s="273">
        <v>378</v>
      </c>
      <c r="N126" s="274">
        <v>336</v>
      </c>
      <c r="O126" s="275">
        <v>714</v>
      </c>
      <c r="P126" s="273">
        <v>36.799999999999997</v>
      </c>
      <c r="Q126" s="274">
        <v>33.5</v>
      </c>
      <c r="R126" s="275">
        <v>35.200000000000003</v>
      </c>
      <c r="S126" s="273">
        <v>378</v>
      </c>
      <c r="T126" s="274">
        <v>336</v>
      </c>
      <c r="U126" s="275">
        <v>714</v>
      </c>
      <c r="V126" s="273">
        <v>77</v>
      </c>
      <c r="W126" s="274">
        <v>65</v>
      </c>
      <c r="X126" s="275">
        <v>71</v>
      </c>
      <c r="Y126" s="273">
        <v>2146</v>
      </c>
      <c r="Z126" s="274">
        <v>2177</v>
      </c>
      <c r="AA126" s="275">
        <v>4323</v>
      </c>
      <c r="AB126" s="273">
        <v>78</v>
      </c>
      <c r="AC126" s="274">
        <v>68</v>
      </c>
      <c r="AD126" s="275">
        <v>73</v>
      </c>
      <c r="AE126" s="273">
        <v>2146</v>
      </c>
      <c r="AF126" s="274">
        <v>2177</v>
      </c>
      <c r="AG126" s="275">
        <v>4323</v>
      </c>
      <c r="AH126" s="273">
        <v>36.799999999999997</v>
      </c>
      <c r="AI126" s="274">
        <v>34.299999999999997</v>
      </c>
      <c r="AJ126" s="275">
        <v>35.6</v>
      </c>
      <c r="AK126" s="273">
        <v>2146</v>
      </c>
      <c r="AL126" s="274">
        <v>2177</v>
      </c>
      <c r="AM126" s="275">
        <v>4323</v>
      </c>
      <c r="AN126" s="273">
        <v>77</v>
      </c>
      <c r="AO126" s="274">
        <v>64</v>
      </c>
      <c r="AP126" s="275">
        <v>70</v>
      </c>
      <c r="AQ126" s="273">
        <v>2524</v>
      </c>
      <c r="AR126" s="274">
        <v>2513</v>
      </c>
      <c r="AS126" s="275">
        <v>5037</v>
      </c>
      <c r="AT126" s="273">
        <v>78</v>
      </c>
      <c r="AU126" s="274">
        <v>67</v>
      </c>
      <c r="AV126" s="275">
        <v>73</v>
      </c>
      <c r="AW126" s="273">
        <v>2524</v>
      </c>
      <c r="AX126" s="274">
        <v>2513</v>
      </c>
      <c r="AY126" s="275">
        <v>5037</v>
      </c>
      <c r="AZ126" s="273">
        <v>36.799999999999997</v>
      </c>
      <c r="BA126" s="274">
        <v>34.200000000000003</v>
      </c>
      <c r="BB126" s="275">
        <v>35.5</v>
      </c>
      <c r="BC126" s="273">
        <v>2524</v>
      </c>
      <c r="BD126" s="274">
        <v>2513</v>
      </c>
      <c r="BE126" s="275">
        <v>5037</v>
      </c>
    </row>
    <row r="127" spans="1:57" x14ac:dyDescent="0.35">
      <c r="A127" t="s">
        <v>123</v>
      </c>
      <c r="B127" t="s">
        <v>368</v>
      </c>
      <c r="C127" t="s">
        <v>352</v>
      </c>
      <c r="D127" s="273">
        <v>66</v>
      </c>
      <c r="E127" s="274">
        <v>53</v>
      </c>
      <c r="F127" s="275">
        <v>59</v>
      </c>
      <c r="G127" s="273">
        <v>148</v>
      </c>
      <c r="H127" s="274">
        <v>146</v>
      </c>
      <c r="I127" s="275">
        <v>294</v>
      </c>
      <c r="J127" s="273">
        <v>67</v>
      </c>
      <c r="K127" s="274">
        <v>55</v>
      </c>
      <c r="L127" s="275">
        <v>61</v>
      </c>
      <c r="M127" s="273">
        <v>148</v>
      </c>
      <c r="N127" s="274">
        <v>146</v>
      </c>
      <c r="O127" s="275">
        <v>294</v>
      </c>
      <c r="P127" s="273">
        <v>35.1</v>
      </c>
      <c r="Q127" s="274">
        <v>32.299999999999997</v>
      </c>
      <c r="R127" s="275">
        <v>33.700000000000003</v>
      </c>
      <c r="S127" s="273">
        <v>148</v>
      </c>
      <c r="T127" s="274">
        <v>146</v>
      </c>
      <c r="U127" s="275">
        <v>294</v>
      </c>
      <c r="V127" s="273">
        <v>77</v>
      </c>
      <c r="W127" s="274">
        <v>64</v>
      </c>
      <c r="X127" s="275">
        <v>70</v>
      </c>
      <c r="Y127" s="273">
        <v>2003</v>
      </c>
      <c r="Z127" s="274">
        <v>2103</v>
      </c>
      <c r="AA127" s="275">
        <v>4106</v>
      </c>
      <c r="AB127" s="273">
        <v>79</v>
      </c>
      <c r="AC127" s="274">
        <v>66</v>
      </c>
      <c r="AD127" s="275">
        <v>72</v>
      </c>
      <c r="AE127" s="273">
        <v>2003</v>
      </c>
      <c r="AF127" s="274">
        <v>2103</v>
      </c>
      <c r="AG127" s="275">
        <v>4106</v>
      </c>
      <c r="AH127" s="273">
        <v>37.5</v>
      </c>
      <c r="AI127" s="274">
        <v>35</v>
      </c>
      <c r="AJ127" s="275">
        <v>36.200000000000003</v>
      </c>
      <c r="AK127" s="273">
        <v>2003</v>
      </c>
      <c r="AL127" s="274">
        <v>2103</v>
      </c>
      <c r="AM127" s="275">
        <v>4106</v>
      </c>
      <c r="AN127" s="273">
        <v>76</v>
      </c>
      <c r="AO127" s="274">
        <v>63</v>
      </c>
      <c r="AP127" s="275">
        <v>70</v>
      </c>
      <c r="AQ127" s="273">
        <v>2151</v>
      </c>
      <c r="AR127" s="274">
        <v>2249</v>
      </c>
      <c r="AS127" s="275">
        <v>4400</v>
      </c>
      <c r="AT127" s="273">
        <v>78</v>
      </c>
      <c r="AU127" s="274">
        <v>65</v>
      </c>
      <c r="AV127" s="275">
        <v>72</v>
      </c>
      <c r="AW127" s="273">
        <v>2151</v>
      </c>
      <c r="AX127" s="274">
        <v>2249</v>
      </c>
      <c r="AY127" s="275">
        <v>4400</v>
      </c>
      <c r="AZ127" s="273">
        <v>37.299999999999997</v>
      </c>
      <c r="BA127" s="274">
        <v>34.799999999999997</v>
      </c>
      <c r="BB127" s="275">
        <v>36</v>
      </c>
      <c r="BC127" s="273">
        <v>2151</v>
      </c>
      <c r="BD127" s="274">
        <v>2249</v>
      </c>
      <c r="BE127" s="275">
        <v>4400</v>
      </c>
    </row>
    <row r="128" spans="1:57" x14ac:dyDescent="0.35">
      <c r="A128" t="s">
        <v>124</v>
      </c>
      <c r="B128" t="s">
        <v>369</v>
      </c>
      <c r="C128" t="s">
        <v>352</v>
      </c>
      <c r="D128" s="273">
        <v>70</v>
      </c>
      <c r="E128" s="274">
        <v>51</v>
      </c>
      <c r="F128" s="275">
        <v>61</v>
      </c>
      <c r="G128" s="273">
        <v>93</v>
      </c>
      <c r="H128" s="274">
        <v>90</v>
      </c>
      <c r="I128" s="275">
        <v>183</v>
      </c>
      <c r="J128" s="273">
        <v>70</v>
      </c>
      <c r="K128" s="274">
        <v>51</v>
      </c>
      <c r="L128" s="275">
        <v>61</v>
      </c>
      <c r="M128" s="273">
        <v>93</v>
      </c>
      <c r="N128" s="274">
        <v>90</v>
      </c>
      <c r="O128" s="275">
        <v>183</v>
      </c>
      <c r="P128" s="273">
        <v>33.9</v>
      </c>
      <c r="Q128" s="274">
        <v>32.299999999999997</v>
      </c>
      <c r="R128" s="275">
        <v>33.1</v>
      </c>
      <c r="S128" s="273">
        <v>93</v>
      </c>
      <c r="T128" s="274">
        <v>90</v>
      </c>
      <c r="U128" s="275">
        <v>183</v>
      </c>
      <c r="V128" s="273">
        <v>85</v>
      </c>
      <c r="W128" s="274">
        <v>72</v>
      </c>
      <c r="X128" s="275">
        <v>78</v>
      </c>
      <c r="Y128" s="273">
        <v>1229</v>
      </c>
      <c r="Z128" s="274">
        <v>1280</v>
      </c>
      <c r="AA128" s="275">
        <v>2509</v>
      </c>
      <c r="AB128" s="273">
        <v>85</v>
      </c>
      <c r="AC128" s="274">
        <v>72</v>
      </c>
      <c r="AD128" s="275">
        <v>78</v>
      </c>
      <c r="AE128" s="273">
        <v>1229</v>
      </c>
      <c r="AF128" s="274">
        <v>1280</v>
      </c>
      <c r="AG128" s="275">
        <v>2509</v>
      </c>
      <c r="AH128" s="273">
        <v>38.6</v>
      </c>
      <c r="AI128" s="274">
        <v>36.4</v>
      </c>
      <c r="AJ128" s="275">
        <v>37.4</v>
      </c>
      <c r="AK128" s="273">
        <v>1229</v>
      </c>
      <c r="AL128" s="274">
        <v>1280</v>
      </c>
      <c r="AM128" s="275">
        <v>2509</v>
      </c>
      <c r="AN128" s="273">
        <v>84</v>
      </c>
      <c r="AO128" s="274">
        <v>70</v>
      </c>
      <c r="AP128" s="275">
        <v>77</v>
      </c>
      <c r="AQ128" s="273">
        <v>1322</v>
      </c>
      <c r="AR128" s="274">
        <v>1370</v>
      </c>
      <c r="AS128" s="275">
        <v>2692</v>
      </c>
      <c r="AT128" s="273">
        <v>84</v>
      </c>
      <c r="AU128" s="274">
        <v>71</v>
      </c>
      <c r="AV128" s="275">
        <v>77</v>
      </c>
      <c r="AW128" s="273">
        <v>1322</v>
      </c>
      <c r="AX128" s="274">
        <v>1370</v>
      </c>
      <c r="AY128" s="275">
        <v>2692</v>
      </c>
      <c r="AZ128" s="273">
        <v>38.200000000000003</v>
      </c>
      <c r="BA128" s="274">
        <v>36.1</v>
      </c>
      <c r="BB128" s="275">
        <v>37.200000000000003</v>
      </c>
      <c r="BC128" s="273">
        <v>1322</v>
      </c>
      <c r="BD128" s="274">
        <v>1370</v>
      </c>
      <c r="BE128" s="275">
        <v>2692</v>
      </c>
    </row>
    <row r="129" spans="1:57" x14ac:dyDescent="0.35">
      <c r="A129" t="s">
        <v>103</v>
      </c>
      <c r="B129" t="s">
        <v>348</v>
      </c>
      <c r="C129" t="s">
        <v>338</v>
      </c>
      <c r="D129" s="273">
        <v>67</v>
      </c>
      <c r="E129" s="274">
        <v>52</v>
      </c>
      <c r="F129" s="275">
        <v>59</v>
      </c>
      <c r="G129" s="273">
        <v>363</v>
      </c>
      <c r="H129" s="274">
        <v>409</v>
      </c>
      <c r="I129" s="275">
        <v>772</v>
      </c>
      <c r="J129" s="273">
        <v>70</v>
      </c>
      <c r="K129" s="274">
        <v>56</v>
      </c>
      <c r="L129" s="275">
        <v>63</v>
      </c>
      <c r="M129" s="273">
        <v>363</v>
      </c>
      <c r="N129" s="274">
        <v>409</v>
      </c>
      <c r="O129" s="275">
        <v>772</v>
      </c>
      <c r="P129" s="273">
        <v>33.4</v>
      </c>
      <c r="Q129" s="274">
        <v>31.1</v>
      </c>
      <c r="R129" s="275">
        <v>32.200000000000003</v>
      </c>
      <c r="S129" s="273">
        <v>363</v>
      </c>
      <c r="T129" s="274">
        <v>409</v>
      </c>
      <c r="U129" s="275">
        <v>772</v>
      </c>
      <c r="V129" s="273">
        <v>80</v>
      </c>
      <c r="W129" s="274">
        <v>65</v>
      </c>
      <c r="X129" s="275">
        <v>73</v>
      </c>
      <c r="Y129" s="273">
        <v>1406</v>
      </c>
      <c r="Z129" s="274">
        <v>1477</v>
      </c>
      <c r="AA129" s="275">
        <v>2883</v>
      </c>
      <c r="AB129" s="273">
        <v>82</v>
      </c>
      <c r="AC129" s="274">
        <v>68</v>
      </c>
      <c r="AD129" s="275">
        <v>75</v>
      </c>
      <c r="AE129" s="273">
        <v>1406</v>
      </c>
      <c r="AF129" s="274">
        <v>1477</v>
      </c>
      <c r="AG129" s="275">
        <v>2883</v>
      </c>
      <c r="AH129" s="273">
        <v>35.9</v>
      </c>
      <c r="AI129" s="274">
        <v>33.9</v>
      </c>
      <c r="AJ129" s="275">
        <v>34.9</v>
      </c>
      <c r="AK129" s="273">
        <v>1406</v>
      </c>
      <c r="AL129" s="274">
        <v>1477</v>
      </c>
      <c r="AM129" s="275">
        <v>2883</v>
      </c>
      <c r="AN129" s="273">
        <v>78</v>
      </c>
      <c r="AO129" s="274">
        <v>62</v>
      </c>
      <c r="AP129" s="275">
        <v>70</v>
      </c>
      <c r="AQ129" s="273">
        <v>1769</v>
      </c>
      <c r="AR129" s="274">
        <v>1886</v>
      </c>
      <c r="AS129" s="275">
        <v>3655</v>
      </c>
      <c r="AT129" s="273">
        <v>79</v>
      </c>
      <c r="AU129" s="274">
        <v>65</v>
      </c>
      <c r="AV129" s="275">
        <v>72</v>
      </c>
      <c r="AW129" s="273">
        <v>1769</v>
      </c>
      <c r="AX129" s="274">
        <v>1886</v>
      </c>
      <c r="AY129" s="275">
        <v>3655</v>
      </c>
      <c r="AZ129" s="273">
        <v>35.4</v>
      </c>
      <c r="BA129" s="274">
        <v>33.299999999999997</v>
      </c>
      <c r="BB129" s="275">
        <v>34.299999999999997</v>
      </c>
      <c r="BC129" s="273">
        <v>1769</v>
      </c>
      <c r="BD129" s="274">
        <v>1886</v>
      </c>
      <c r="BE129" s="275">
        <v>3655</v>
      </c>
    </row>
    <row r="130" spans="1:57" x14ac:dyDescent="0.35">
      <c r="A130" t="s">
        <v>125</v>
      </c>
      <c r="B130" t="s">
        <v>370</v>
      </c>
      <c r="C130" t="s">
        <v>352</v>
      </c>
      <c r="D130" s="273">
        <v>60</v>
      </c>
      <c r="E130" s="274">
        <v>40</v>
      </c>
      <c r="F130" s="275">
        <v>49</v>
      </c>
      <c r="G130" s="273">
        <v>91</v>
      </c>
      <c r="H130" s="274">
        <v>105</v>
      </c>
      <c r="I130" s="275">
        <v>196</v>
      </c>
      <c r="J130" s="273">
        <v>64</v>
      </c>
      <c r="K130" s="274">
        <v>42</v>
      </c>
      <c r="L130" s="275">
        <v>52</v>
      </c>
      <c r="M130" s="273">
        <v>91</v>
      </c>
      <c r="N130" s="274">
        <v>105</v>
      </c>
      <c r="O130" s="275">
        <v>196</v>
      </c>
      <c r="P130" s="273">
        <v>33.5</v>
      </c>
      <c r="Q130" s="274">
        <v>30.3</v>
      </c>
      <c r="R130" s="275">
        <v>31.8</v>
      </c>
      <c r="S130" s="273">
        <v>91</v>
      </c>
      <c r="T130" s="274">
        <v>105</v>
      </c>
      <c r="U130" s="275">
        <v>196</v>
      </c>
      <c r="V130" s="273">
        <v>80</v>
      </c>
      <c r="W130" s="274">
        <v>60</v>
      </c>
      <c r="X130" s="275">
        <v>70</v>
      </c>
      <c r="Y130" s="273">
        <v>1154</v>
      </c>
      <c r="Z130" s="274">
        <v>1206</v>
      </c>
      <c r="AA130" s="275">
        <v>2360</v>
      </c>
      <c r="AB130" s="273">
        <v>81</v>
      </c>
      <c r="AC130" s="274">
        <v>64</v>
      </c>
      <c r="AD130" s="275">
        <v>72</v>
      </c>
      <c r="AE130" s="273">
        <v>1154</v>
      </c>
      <c r="AF130" s="274">
        <v>1206</v>
      </c>
      <c r="AG130" s="275">
        <v>2360</v>
      </c>
      <c r="AH130" s="273">
        <v>37.200000000000003</v>
      </c>
      <c r="AI130" s="274">
        <v>34.200000000000003</v>
      </c>
      <c r="AJ130" s="275">
        <v>35.700000000000003</v>
      </c>
      <c r="AK130" s="273">
        <v>1154</v>
      </c>
      <c r="AL130" s="274">
        <v>1206</v>
      </c>
      <c r="AM130" s="275">
        <v>2360</v>
      </c>
      <c r="AN130" s="273">
        <v>78</v>
      </c>
      <c r="AO130" s="274">
        <v>59</v>
      </c>
      <c r="AP130" s="275">
        <v>68</v>
      </c>
      <c r="AQ130" s="273">
        <v>1245</v>
      </c>
      <c r="AR130" s="274">
        <v>1311</v>
      </c>
      <c r="AS130" s="275">
        <v>2556</v>
      </c>
      <c r="AT130" s="273">
        <v>80</v>
      </c>
      <c r="AU130" s="274">
        <v>62</v>
      </c>
      <c r="AV130" s="275">
        <v>71</v>
      </c>
      <c r="AW130" s="273">
        <v>1245</v>
      </c>
      <c r="AX130" s="274">
        <v>1311</v>
      </c>
      <c r="AY130" s="275">
        <v>2556</v>
      </c>
      <c r="AZ130" s="273">
        <v>37</v>
      </c>
      <c r="BA130" s="274">
        <v>33.9</v>
      </c>
      <c r="BB130" s="275">
        <v>35.4</v>
      </c>
      <c r="BC130" s="273">
        <v>1245</v>
      </c>
      <c r="BD130" s="274">
        <v>1311</v>
      </c>
      <c r="BE130" s="275">
        <v>2556</v>
      </c>
    </row>
    <row r="131" spans="1:57" x14ac:dyDescent="0.35">
      <c r="A131" t="s">
        <v>104</v>
      </c>
      <c r="B131" t="s">
        <v>349</v>
      </c>
      <c r="C131" t="s">
        <v>338</v>
      </c>
      <c r="D131" s="273">
        <v>67</v>
      </c>
      <c r="E131" s="274">
        <v>51</v>
      </c>
      <c r="F131" s="275">
        <v>59</v>
      </c>
      <c r="G131" s="273">
        <v>522</v>
      </c>
      <c r="H131" s="274">
        <v>526</v>
      </c>
      <c r="I131" s="275">
        <v>1048</v>
      </c>
      <c r="J131" s="273">
        <v>69</v>
      </c>
      <c r="K131" s="274">
        <v>54</v>
      </c>
      <c r="L131" s="275">
        <v>61</v>
      </c>
      <c r="M131" s="273">
        <v>522</v>
      </c>
      <c r="N131" s="274">
        <v>526</v>
      </c>
      <c r="O131" s="275">
        <v>1048</v>
      </c>
      <c r="P131" s="273">
        <v>34.5</v>
      </c>
      <c r="Q131" s="274">
        <v>31.5</v>
      </c>
      <c r="R131" s="275">
        <v>33</v>
      </c>
      <c r="S131" s="273">
        <v>522</v>
      </c>
      <c r="T131" s="274">
        <v>526</v>
      </c>
      <c r="U131" s="275">
        <v>1048</v>
      </c>
      <c r="V131" s="273">
        <v>74</v>
      </c>
      <c r="W131" s="274">
        <v>58</v>
      </c>
      <c r="X131" s="275">
        <v>66</v>
      </c>
      <c r="Y131" s="273">
        <v>1173</v>
      </c>
      <c r="Z131" s="274">
        <v>1253</v>
      </c>
      <c r="AA131" s="275">
        <v>2426</v>
      </c>
      <c r="AB131" s="273">
        <v>76</v>
      </c>
      <c r="AC131" s="274">
        <v>61</v>
      </c>
      <c r="AD131" s="275">
        <v>68</v>
      </c>
      <c r="AE131" s="273">
        <v>1173</v>
      </c>
      <c r="AF131" s="274">
        <v>1253</v>
      </c>
      <c r="AG131" s="275">
        <v>2426</v>
      </c>
      <c r="AH131" s="273">
        <v>36.1</v>
      </c>
      <c r="AI131" s="274">
        <v>33.5</v>
      </c>
      <c r="AJ131" s="275">
        <v>34.799999999999997</v>
      </c>
      <c r="AK131" s="273">
        <v>1173</v>
      </c>
      <c r="AL131" s="274">
        <v>1253</v>
      </c>
      <c r="AM131" s="275">
        <v>2426</v>
      </c>
      <c r="AN131" s="273">
        <v>72</v>
      </c>
      <c r="AO131" s="274">
        <v>56</v>
      </c>
      <c r="AP131" s="275">
        <v>64</v>
      </c>
      <c r="AQ131" s="273">
        <v>1695</v>
      </c>
      <c r="AR131" s="274">
        <v>1779</v>
      </c>
      <c r="AS131" s="275">
        <v>3474</v>
      </c>
      <c r="AT131" s="273">
        <v>74</v>
      </c>
      <c r="AU131" s="274">
        <v>59</v>
      </c>
      <c r="AV131" s="275">
        <v>66</v>
      </c>
      <c r="AW131" s="273">
        <v>1695</v>
      </c>
      <c r="AX131" s="274">
        <v>1779</v>
      </c>
      <c r="AY131" s="275">
        <v>3474</v>
      </c>
      <c r="AZ131" s="273">
        <v>35.6</v>
      </c>
      <c r="BA131" s="274">
        <v>32.9</v>
      </c>
      <c r="BB131" s="275">
        <v>34.200000000000003</v>
      </c>
      <c r="BC131" s="273">
        <v>1695</v>
      </c>
      <c r="BD131" s="274">
        <v>1779</v>
      </c>
      <c r="BE131" s="275">
        <v>3474</v>
      </c>
    </row>
    <row r="132" spans="1:57" x14ac:dyDescent="0.35">
      <c r="A132" t="s">
        <v>126</v>
      </c>
      <c r="B132" t="s">
        <v>371</v>
      </c>
      <c r="C132" t="s">
        <v>352</v>
      </c>
      <c r="D132" s="273">
        <v>73</v>
      </c>
      <c r="E132" s="274">
        <v>51</v>
      </c>
      <c r="F132" s="275">
        <v>62</v>
      </c>
      <c r="G132" s="273">
        <v>270</v>
      </c>
      <c r="H132" s="274">
        <v>251</v>
      </c>
      <c r="I132" s="275">
        <v>521</v>
      </c>
      <c r="J132" s="273">
        <v>74</v>
      </c>
      <c r="K132" s="274">
        <v>54</v>
      </c>
      <c r="L132" s="275">
        <v>64</v>
      </c>
      <c r="M132" s="273">
        <v>270</v>
      </c>
      <c r="N132" s="274">
        <v>251</v>
      </c>
      <c r="O132" s="275">
        <v>521</v>
      </c>
      <c r="P132" s="273">
        <v>34.200000000000003</v>
      </c>
      <c r="Q132" s="274">
        <v>31.4</v>
      </c>
      <c r="R132" s="275">
        <v>32.9</v>
      </c>
      <c r="S132" s="273">
        <v>270</v>
      </c>
      <c r="T132" s="274">
        <v>251</v>
      </c>
      <c r="U132" s="275">
        <v>521</v>
      </c>
      <c r="V132" s="273">
        <v>78</v>
      </c>
      <c r="W132" s="274">
        <v>66</v>
      </c>
      <c r="X132" s="275">
        <v>72</v>
      </c>
      <c r="Y132" s="273">
        <v>1564</v>
      </c>
      <c r="Z132" s="274">
        <v>1723</v>
      </c>
      <c r="AA132" s="275">
        <v>3287</v>
      </c>
      <c r="AB132" s="273">
        <v>80</v>
      </c>
      <c r="AC132" s="274">
        <v>68</v>
      </c>
      <c r="AD132" s="275">
        <v>73</v>
      </c>
      <c r="AE132" s="273">
        <v>1564</v>
      </c>
      <c r="AF132" s="274">
        <v>1723</v>
      </c>
      <c r="AG132" s="275">
        <v>3287</v>
      </c>
      <c r="AH132" s="273">
        <v>36.200000000000003</v>
      </c>
      <c r="AI132" s="274">
        <v>34.1</v>
      </c>
      <c r="AJ132" s="275">
        <v>35.1</v>
      </c>
      <c r="AK132" s="273">
        <v>1564</v>
      </c>
      <c r="AL132" s="274">
        <v>1723</v>
      </c>
      <c r="AM132" s="275">
        <v>3287</v>
      </c>
      <c r="AN132" s="273">
        <v>77</v>
      </c>
      <c r="AO132" s="274">
        <v>64</v>
      </c>
      <c r="AP132" s="275">
        <v>70</v>
      </c>
      <c r="AQ132" s="273">
        <v>1834</v>
      </c>
      <c r="AR132" s="274">
        <v>1974</v>
      </c>
      <c r="AS132" s="275">
        <v>3808</v>
      </c>
      <c r="AT132" s="273">
        <v>79</v>
      </c>
      <c r="AU132" s="274">
        <v>66</v>
      </c>
      <c r="AV132" s="275">
        <v>72</v>
      </c>
      <c r="AW132" s="273">
        <v>1834</v>
      </c>
      <c r="AX132" s="274">
        <v>1974</v>
      </c>
      <c r="AY132" s="275">
        <v>3808</v>
      </c>
      <c r="AZ132" s="273">
        <v>35.9</v>
      </c>
      <c r="BA132" s="274">
        <v>33.700000000000003</v>
      </c>
      <c r="BB132" s="275">
        <v>34.799999999999997</v>
      </c>
      <c r="BC132" s="273">
        <v>1834</v>
      </c>
      <c r="BD132" s="274">
        <v>1974</v>
      </c>
      <c r="BE132" s="275">
        <v>3808</v>
      </c>
    </row>
    <row r="133" spans="1:57" x14ac:dyDescent="0.35">
      <c r="A133" t="s">
        <v>105</v>
      </c>
      <c r="B133" t="s">
        <v>350</v>
      </c>
      <c r="C133" t="s">
        <v>338</v>
      </c>
      <c r="D133" s="273">
        <v>72</v>
      </c>
      <c r="E133" s="274">
        <v>53</v>
      </c>
      <c r="F133" s="275">
        <v>62</v>
      </c>
      <c r="G133" s="273">
        <v>215</v>
      </c>
      <c r="H133" s="274">
        <v>237</v>
      </c>
      <c r="I133" s="275">
        <v>452</v>
      </c>
      <c r="J133" s="273">
        <v>72</v>
      </c>
      <c r="K133" s="274">
        <v>54</v>
      </c>
      <c r="L133" s="275">
        <v>63</v>
      </c>
      <c r="M133" s="273">
        <v>215</v>
      </c>
      <c r="N133" s="274">
        <v>237</v>
      </c>
      <c r="O133" s="275">
        <v>452</v>
      </c>
      <c r="P133" s="273">
        <v>34.799999999999997</v>
      </c>
      <c r="Q133" s="274">
        <v>32.1</v>
      </c>
      <c r="R133" s="275">
        <v>33.4</v>
      </c>
      <c r="S133" s="273">
        <v>215</v>
      </c>
      <c r="T133" s="274">
        <v>237</v>
      </c>
      <c r="U133" s="275">
        <v>452</v>
      </c>
      <c r="V133" s="273">
        <v>82</v>
      </c>
      <c r="W133" s="274">
        <v>66</v>
      </c>
      <c r="X133" s="275">
        <v>73</v>
      </c>
      <c r="Y133" s="273">
        <v>1316</v>
      </c>
      <c r="Z133" s="274">
        <v>1440</v>
      </c>
      <c r="AA133" s="275">
        <v>2756</v>
      </c>
      <c r="AB133" s="273">
        <v>82</v>
      </c>
      <c r="AC133" s="274">
        <v>67</v>
      </c>
      <c r="AD133" s="275">
        <v>74</v>
      </c>
      <c r="AE133" s="273">
        <v>1316</v>
      </c>
      <c r="AF133" s="274">
        <v>1440</v>
      </c>
      <c r="AG133" s="275">
        <v>2756</v>
      </c>
      <c r="AH133" s="273">
        <v>37.9</v>
      </c>
      <c r="AI133" s="274">
        <v>35.299999999999997</v>
      </c>
      <c r="AJ133" s="275">
        <v>36.5</v>
      </c>
      <c r="AK133" s="273">
        <v>1316</v>
      </c>
      <c r="AL133" s="274">
        <v>1440</v>
      </c>
      <c r="AM133" s="275">
        <v>2756</v>
      </c>
      <c r="AN133" s="273">
        <v>81</v>
      </c>
      <c r="AO133" s="274">
        <v>64</v>
      </c>
      <c r="AP133" s="275">
        <v>72</v>
      </c>
      <c r="AQ133" s="273">
        <v>1531</v>
      </c>
      <c r="AR133" s="274">
        <v>1677</v>
      </c>
      <c r="AS133" s="275">
        <v>3208</v>
      </c>
      <c r="AT133" s="273">
        <v>81</v>
      </c>
      <c r="AU133" s="274">
        <v>65</v>
      </c>
      <c r="AV133" s="275">
        <v>73</v>
      </c>
      <c r="AW133" s="273">
        <v>1531</v>
      </c>
      <c r="AX133" s="274">
        <v>1677</v>
      </c>
      <c r="AY133" s="275">
        <v>3208</v>
      </c>
      <c r="AZ133" s="273">
        <v>37.5</v>
      </c>
      <c r="BA133" s="274">
        <v>34.799999999999997</v>
      </c>
      <c r="BB133" s="275">
        <v>36.1</v>
      </c>
      <c r="BC133" s="273">
        <v>1531</v>
      </c>
      <c r="BD133" s="274">
        <v>1677</v>
      </c>
      <c r="BE133" s="275">
        <v>3208</v>
      </c>
    </row>
    <row r="134" spans="1:57" x14ac:dyDescent="0.35">
      <c r="A134" t="s">
        <v>106</v>
      </c>
      <c r="B134" t="s">
        <v>351</v>
      </c>
      <c r="C134" t="s">
        <v>338</v>
      </c>
      <c r="D134" s="273">
        <v>69</v>
      </c>
      <c r="E134" s="274">
        <v>48</v>
      </c>
      <c r="F134" s="275">
        <v>59</v>
      </c>
      <c r="G134" s="273">
        <v>168</v>
      </c>
      <c r="H134" s="274">
        <v>165</v>
      </c>
      <c r="I134" s="275">
        <v>333</v>
      </c>
      <c r="J134" s="273">
        <v>70</v>
      </c>
      <c r="K134" s="274">
        <v>51</v>
      </c>
      <c r="L134" s="275">
        <v>61</v>
      </c>
      <c r="M134" s="273">
        <v>168</v>
      </c>
      <c r="N134" s="274">
        <v>165</v>
      </c>
      <c r="O134" s="275">
        <v>333</v>
      </c>
      <c r="P134" s="273">
        <v>34.299999999999997</v>
      </c>
      <c r="Q134" s="274">
        <v>31.4</v>
      </c>
      <c r="R134" s="275">
        <v>32.9</v>
      </c>
      <c r="S134" s="273">
        <v>168</v>
      </c>
      <c r="T134" s="274">
        <v>165</v>
      </c>
      <c r="U134" s="275">
        <v>333</v>
      </c>
      <c r="V134" s="273">
        <v>79</v>
      </c>
      <c r="W134" s="274">
        <v>63</v>
      </c>
      <c r="X134" s="275">
        <v>71</v>
      </c>
      <c r="Y134" s="273">
        <v>611</v>
      </c>
      <c r="Z134" s="274">
        <v>683</v>
      </c>
      <c r="AA134" s="275">
        <v>1294</v>
      </c>
      <c r="AB134" s="273">
        <v>80</v>
      </c>
      <c r="AC134" s="274">
        <v>64</v>
      </c>
      <c r="AD134" s="275">
        <v>72</v>
      </c>
      <c r="AE134" s="273">
        <v>611</v>
      </c>
      <c r="AF134" s="274">
        <v>683</v>
      </c>
      <c r="AG134" s="275">
        <v>1294</v>
      </c>
      <c r="AH134" s="273">
        <v>37.299999999999997</v>
      </c>
      <c r="AI134" s="274">
        <v>34.700000000000003</v>
      </c>
      <c r="AJ134" s="275">
        <v>35.9</v>
      </c>
      <c r="AK134" s="273">
        <v>611</v>
      </c>
      <c r="AL134" s="274">
        <v>683</v>
      </c>
      <c r="AM134" s="275">
        <v>1294</v>
      </c>
      <c r="AN134" s="273">
        <v>77</v>
      </c>
      <c r="AO134" s="274">
        <v>60</v>
      </c>
      <c r="AP134" s="275">
        <v>68</v>
      </c>
      <c r="AQ134" s="273">
        <v>779</v>
      </c>
      <c r="AR134" s="274">
        <v>848</v>
      </c>
      <c r="AS134" s="275">
        <v>1627</v>
      </c>
      <c r="AT134" s="273">
        <v>78</v>
      </c>
      <c r="AU134" s="274">
        <v>61</v>
      </c>
      <c r="AV134" s="275">
        <v>69</v>
      </c>
      <c r="AW134" s="273">
        <v>779</v>
      </c>
      <c r="AX134" s="274">
        <v>848</v>
      </c>
      <c r="AY134" s="275">
        <v>1627</v>
      </c>
      <c r="AZ134" s="273">
        <v>36.6</v>
      </c>
      <c r="BA134" s="274">
        <v>34.1</v>
      </c>
      <c r="BB134" s="275">
        <v>35.299999999999997</v>
      </c>
      <c r="BC134" s="273">
        <v>779</v>
      </c>
      <c r="BD134" s="274">
        <v>848</v>
      </c>
      <c r="BE134" s="275">
        <v>1627</v>
      </c>
    </row>
    <row r="135" spans="1:57" x14ac:dyDescent="0.35">
      <c r="A135" t="s">
        <v>130</v>
      </c>
      <c r="B135" t="s">
        <v>375</v>
      </c>
      <c r="C135" t="s">
        <v>372</v>
      </c>
      <c r="D135" s="273">
        <v>57</v>
      </c>
      <c r="E135" s="274">
        <v>40</v>
      </c>
      <c r="F135" s="275">
        <v>48</v>
      </c>
      <c r="G135" s="273">
        <v>220</v>
      </c>
      <c r="H135" s="274">
        <v>222</v>
      </c>
      <c r="I135" s="275">
        <v>442</v>
      </c>
      <c r="J135" s="273">
        <v>60</v>
      </c>
      <c r="K135" s="274">
        <v>43</v>
      </c>
      <c r="L135" s="275">
        <v>52</v>
      </c>
      <c r="M135" s="273">
        <v>220</v>
      </c>
      <c r="N135" s="274">
        <v>222</v>
      </c>
      <c r="O135" s="275">
        <v>442</v>
      </c>
      <c r="P135" s="273">
        <v>32.5</v>
      </c>
      <c r="Q135" s="274">
        <v>30.5</v>
      </c>
      <c r="R135" s="275">
        <v>31.5</v>
      </c>
      <c r="S135" s="273">
        <v>220</v>
      </c>
      <c r="T135" s="274">
        <v>222</v>
      </c>
      <c r="U135" s="275">
        <v>442</v>
      </c>
      <c r="V135" s="273">
        <v>78</v>
      </c>
      <c r="W135" s="274">
        <v>63</v>
      </c>
      <c r="X135" s="275">
        <v>70</v>
      </c>
      <c r="Y135" s="273">
        <v>3008</v>
      </c>
      <c r="Z135" s="274">
        <v>3127</v>
      </c>
      <c r="AA135" s="275">
        <v>6135</v>
      </c>
      <c r="AB135" s="273">
        <v>79</v>
      </c>
      <c r="AC135" s="274">
        <v>65</v>
      </c>
      <c r="AD135" s="275">
        <v>72</v>
      </c>
      <c r="AE135" s="273">
        <v>3008</v>
      </c>
      <c r="AF135" s="274">
        <v>3127</v>
      </c>
      <c r="AG135" s="275">
        <v>6135</v>
      </c>
      <c r="AH135" s="273">
        <v>36.700000000000003</v>
      </c>
      <c r="AI135" s="274">
        <v>34.4</v>
      </c>
      <c r="AJ135" s="275">
        <v>35.5</v>
      </c>
      <c r="AK135" s="273">
        <v>3008</v>
      </c>
      <c r="AL135" s="274">
        <v>3127</v>
      </c>
      <c r="AM135" s="275">
        <v>6135</v>
      </c>
      <c r="AN135" s="273">
        <v>77</v>
      </c>
      <c r="AO135" s="274">
        <v>61</v>
      </c>
      <c r="AP135" s="275">
        <v>69</v>
      </c>
      <c r="AQ135" s="273">
        <v>3228</v>
      </c>
      <c r="AR135" s="274">
        <v>3349</v>
      </c>
      <c r="AS135" s="275">
        <v>6577</v>
      </c>
      <c r="AT135" s="273">
        <v>78</v>
      </c>
      <c r="AU135" s="274">
        <v>64</v>
      </c>
      <c r="AV135" s="275">
        <v>71</v>
      </c>
      <c r="AW135" s="273">
        <v>3228</v>
      </c>
      <c r="AX135" s="274">
        <v>3349</v>
      </c>
      <c r="AY135" s="275">
        <v>6577</v>
      </c>
      <c r="AZ135" s="273">
        <v>36.4</v>
      </c>
      <c r="BA135" s="274">
        <v>34.1</v>
      </c>
      <c r="BB135" s="275">
        <v>35.200000000000003</v>
      </c>
      <c r="BC135" s="273">
        <v>3228</v>
      </c>
      <c r="BD135" s="274">
        <v>3349</v>
      </c>
      <c r="BE135" s="275">
        <v>6577</v>
      </c>
    </row>
    <row r="136" spans="1:57" x14ac:dyDescent="0.35">
      <c r="A136" t="s">
        <v>82</v>
      </c>
      <c r="B136" t="s">
        <v>327</v>
      </c>
      <c r="C136" t="s">
        <v>324</v>
      </c>
      <c r="D136" s="273">
        <v>54</v>
      </c>
      <c r="E136" s="274">
        <v>40</v>
      </c>
      <c r="F136" s="275">
        <v>47</v>
      </c>
      <c r="G136" s="273">
        <v>359</v>
      </c>
      <c r="H136" s="274">
        <v>380</v>
      </c>
      <c r="I136" s="275">
        <v>739</v>
      </c>
      <c r="J136" s="273">
        <v>57</v>
      </c>
      <c r="K136" s="274">
        <v>42</v>
      </c>
      <c r="L136" s="275">
        <v>49</v>
      </c>
      <c r="M136" s="273">
        <v>359</v>
      </c>
      <c r="N136" s="274">
        <v>380</v>
      </c>
      <c r="O136" s="275">
        <v>739</v>
      </c>
      <c r="P136" s="273">
        <v>32.200000000000003</v>
      </c>
      <c r="Q136" s="274">
        <v>29.8</v>
      </c>
      <c r="R136" s="275">
        <v>31</v>
      </c>
      <c r="S136" s="273">
        <v>359</v>
      </c>
      <c r="T136" s="274">
        <v>380</v>
      </c>
      <c r="U136" s="275">
        <v>739</v>
      </c>
      <c r="V136" s="273">
        <v>77</v>
      </c>
      <c r="W136" s="274">
        <v>62</v>
      </c>
      <c r="X136" s="275">
        <v>69</v>
      </c>
      <c r="Y136" s="273">
        <v>3279</v>
      </c>
      <c r="Z136" s="274">
        <v>3555</v>
      </c>
      <c r="AA136" s="275">
        <v>6834</v>
      </c>
      <c r="AB136" s="273">
        <v>79</v>
      </c>
      <c r="AC136" s="274">
        <v>65</v>
      </c>
      <c r="AD136" s="275">
        <v>72</v>
      </c>
      <c r="AE136" s="273">
        <v>3279</v>
      </c>
      <c r="AF136" s="274">
        <v>3555</v>
      </c>
      <c r="AG136" s="275">
        <v>6834</v>
      </c>
      <c r="AH136" s="273">
        <v>35.9</v>
      </c>
      <c r="AI136" s="274">
        <v>33.799999999999997</v>
      </c>
      <c r="AJ136" s="275">
        <v>34.799999999999997</v>
      </c>
      <c r="AK136" s="273">
        <v>3279</v>
      </c>
      <c r="AL136" s="274">
        <v>3555</v>
      </c>
      <c r="AM136" s="275">
        <v>6834</v>
      </c>
      <c r="AN136" s="273">
        <v>75</v>
      </c>
      <c r="AO136" s="274">
        <v>60</v>
      </c>
      <c r="AP136" s="275">
        <v>67</v>
      </c>
      <c r="AQ136" s="273">
        <v>3638</v>
      </c>
      <c r="AR136" s="274">
        <v>3935</v>
      </c>
      <c r="AS136" s="275">
        <v>7573</v>
      </c>
      <c r="AT136" s="273">
        <v>77</v>
      </c>
      <c r="AU136" s="274">
        <v>63</v>
      </c>
      <c r="AV136" s="275">
        <v>70</v>
      </c>
      <c r="AW136" s="273">
        <v>3638</v>
      </c>
      <c r="AX136" s="274">
        <v>3935</v>
      </c>
      <c r="AY136" s="275">
        <v>7573</v>
      </c>
      <c r="AZ136" s="273">
        <v>35.6</v>
      </c>
      <c r="BA136" s="274">
        <v>33.4</v>
      </c>
      <c r="BB136" s="275">
        <v>34.4</v>
      </c>
      <c r="BC136" s="273">
        <v>3638</v>
      </c>
      <c r="BD136" s="274">
        <v>3935</v>
      </c>
      <c r="BE136" s="275">
        <v>7573</v>
      </c>
    </row>
    <row r="137" spans="1:57" x14ac:dyDescent="0.35">
      <c r="A137" t="s">
        <v>21</v>
      </c>
      <c r="B137" t="s">
        <v>267</v>
      </c>
      <c r="C137" t="s">
        <v>260</v>
      </c>
      <c r="D137" s="273">
        <v>52</v>
      </c>
      <c r="E137" s="274">
        <v>29</v>
      </c>
      <c r="F137" s="275">
        <v>41</v>
      </c>
      <c r="G137" s="273">
        <v>255</v>
      </c>
      <c r="H137" s="274">
        <v>241</v>
      </c>
      <c r="I137" s="275">
        <v>496</v>
      </c>
      <c r="J137" s="273">
        <v>53</v>
      </c>
      <c r="K137" s="274">
        <v>29</v>
      </c>
      <c r="L137" s="275">
        <v>42</v>
      </c>
      <c r="M137" s="273">
        <v>255</v>
      </c>
      <c r="N137" s="274">
        <v>241</v>
      </c>
      <c r="O137" s="275">
        <v>496</v>
      </c>
      <c r="P137" s="273">
        <v>31.4</v>
      </c>
      <c r="Q137" s="274">
        <v>27.9</v>
      </c>
      <c r="R137" s="275">
        <v>29.7</v>
      </c>
      <c r="S137" s="273">
        <v>255</v>
      </c>
      <c r="T137" s="274">
        <v>241</v>
      </c>
      <c r="U137" s="275">
        <v>496</v>
      </c>
      <c r="V137" s="273">
        <v>73</v>
      </c>
      <c r="W137" s="274">
        <v>58</v>
      </c>
      <c r="X137" s="275">
        <v>65</v>
      </c>
      <c r="Y137" s="273">
        <v>2274</v>
      </c>
      <c r="Z137" s="274">
        <v>2379</v>
      </c>
      <c r="AA137" s="275">
        <v>4653</v>
      </c>
      <c r="AB137" s="273">
        <v>74</v>
      </c>
      <c r="AC137" s="274">
        <v>61</v>
      </c>
      <c r="AD137" s="275">
        <v>67</v>
      </c>
      <c r="AE137" s="273">
        <v>2274</v>
      </c>
      <c r="AF137" s="274">
        <v>2379</v>
      </c>
      <c r="AG137" s="275">
        <v>4653</v>
      </c>
      <c r="AH137" s="273">
        <v>35.4</v>
      </c>
      <c r="AI137" s="274">
        <v>33.4</v>
      </c>
      <c r="AJ137" s="275">
        <v>34.4</v>
      </c>
      <c r="AK137" s="273">
        <v>2274</v>
      </c>
      <c r="AL137" s="274">
        <v>2379</v>
      </c>
      <c r="AM137" s="275">
        <v>4653</v>
      </c>
      <c r="AN137" s="273">
        <v>71</v>
      </c>
      <c r="AO137" s="274">
        <v>55</v>
      </c>
      <c r="AP137" s="275">
        <v>63</v>
      </c>
      <c r="AQ137" s="273">
        <v>2529</v>
      </c>
      <c r="AR137" s="274">
        <v>2620</v>
      </c>
      <c r="AS137" s="275">
        <v>5149</v>
      </c>
      <c r="AT137" s="273">
        <v>72</v>
      </c>
      <c r="AU137" s="274">
        <v>58</v>
      </c>
      <c r="AV137" s="275">
        <v>65</v>
      </c>
      <c r="AW137" s="273">
        <v>2529</v>
      </c>
      <c r="AX137" s="274">
        <v>2620</v>
      </c>
      <c r="AY137" s="275">
        <v>5149</v>
      </c>
      <c r="AZ137" s="273">
        <v>35</v>
      </c>
      <c r="BA137" s="274">
        <v>32.9</v>
      </c>
      <c r="BB137" s="275">
        <v>33.9</v>
      </c>
      <c r="BC137" s="273">
        <v>2529</v>
      </c>
      <c r="BD137" s="274">
        <v>2620</v>
      </c>
      <c r="BE137" s="275">
        <v>5149</v>
      </c>
    </row>
    <row r="138" spans="1:57" x14ac:dyDescent="0.35">
      <c r="A138" t="s">
        <v>56</v>
      </c>
      <c r="B138" t="s">
        <v>301</v>
      </c>
      <c r="C138" t="s">
        <v>299</v>
      </c>
      <c r="D138" s="273">
        <v>59</v>
      </c>
      <c r="E138" s="274">
        <v>38</v>
      </c>
      <c r="F138" s="275">
        <v>48</v>
      </c>
      <c r="G138" s="273">
        <v>600</v>
      </c>
      <c r="H138" s="274">
        <v>594</v>
      </c>
      <c r="I138" s="275">
        <v>1194</v>
      </c>
      <c r="J138" s="273">
        <v>62</v>
      </c>
      <c r="K138" s="274">
        <v>43</v>
      </c>
      <c r="L138" s="275">
        <v>53</v>
      </c>
      <c r="M138" s="273">
        <v>600</v>
      </c>
      <c r="N138" s="274">
        <v>594</v>
      </c>
      <c r="O138" s="275">
        <v>1194</v>
      </c>
      <c r="P138" s="273">
        <v>33.1</v>
      </c>
      <c r="Q138" s="274">
        <v>29.7</v>
      </c>
      <c r="R138" s="275">
        <v>31.4</v>
      </c>
      <c r="S138" s="273">
        <v>600</v>
      </c>
      <c r="T138" s="274">
        <v>594</v>
      </c>
      <c r="U138" s="275">
        <v>1194</v>
      </c>
      <c r="V138" s="273">
        <v>79</v>
      </c>
      <c r="W138" s="274">
        <v>64</v>
      </c>
      <c r="X138" s="275">
        <v>71</v>
      </c>
      <c r="Y138" s="273">
        <v>3699</v>
      </c>
      <c r="Z138" s="274">
        <v>3891</v>
      </c>
      <c r="AA138" s="275">
        <v>7590</v>
      </c>
      <c r="AB138" s="273">
        <v>80</v>
      </c>
      <c r="AC138" s="274">
        <v>67</v>
      </c>
      <c r="AD138" s="275">
        <v>74</v>
      </c>
      <c r="AE138" s="273">
        <v>3699</v>
      </c>
      <c r="AF138" s="274">
        <v>3891</v>
      </c>
      <c r="AG138" s="275">
        <v>7590</v>
      </c>
      <c r="AH138" s="273">
        <v>37.4</v>
      </c>
      <c r="AI138" s="274">
        <v>34.6</v>
      </c>
      <c r="AJ138" s="275">
        <v>36</v>
      </c>
      <c r="AK138" s="273">
        <v>3699</v>
      </c>
      <c r="AL138" s="274">
        <v>3891</v>
      </c>
      <c r="AM138" s="275">
        <v>7590</v>
      </c>
      <c r="AN138" s="273">
        <v>76</v>
      </c>
      <c r="AO138" s="274">
        <v>60</v>
      </c>
      <c r="AP138" s="275">
        <v>68</v>
      </c>
      <c r="AQ138" s="273">
        <v>4299</v>
      </c>
      <c r="AR138" s="274">
        <v>4485</v>
      </c>
      <c r="AS138" s="275">
        <v>8784</v>
      </c>
      <c r="AT138" s="273">
        <v>78</v>
      </c>
      <c r="AU138" s="274">
        <v>64</v>
      </c>
      <c r="AV138" s="275">
        <v>71</v>
      </c>
      <c r="AW138" s="273">
        <v>4299</v>
      </c>
      <c r="AX138" s="274">
        <v>4485</v>
      </c>
      <c r="AY138" s="275">
        <v>8784</v>
      </c>
      <c r="AZ138" s="273">
        <v>36.799999999999997</v>
      </c>
      <c r="BA138" s="274">
        <v>34</v>
      </c>
      <c r="BB138" s="275">
        <v>35.4</v>
      </c>
      <c r="BC138" s="273">
        <v>4299</v>
      </c>
      <c r="BD138" s="274">
        <v>4485</v>
      </c>
      <c r="BE138" s="275">
        <v>8784</v>
      </c>
    </row>
    <row r="139" spans="1:57" x14ac:dyDescent="0.35">
      <c r="A139" t="s">
        <v>152</v>
      </c>
      <c r="B139" t="s">
        <v>396</v>
      </c>
      <c r="C139" t="s">
        <v>392</v>
      </c>
      <c r="D139" s="273">
        <v>61</v>
      </c>
      <c r="E139" s="274">
        <v>42</v>
      </c>
      <c r="F139" s="275">
        <v>51</v>
      </c>
      <c r="G139" s="273">
        <v>465</v>
      </c>
      <c r="H139" s="274">
        <v>500</v>
      </c>
      <c r="I139" s="275">
        <v>965</v>
      </c>
      <c r="J139" s="273">
        <v>63</v>
      </c>
      <c r="K139" s="274">
        <v>43</v>
      </c>
      <c r="L139" s="275">
        <v>53</v>
      </c>
      <c r="M139" s="273">
        <v>465</v>
      </c>
      <c r="N139" s="274">
        <v>500</v>
      </c>
      <c r="O139" s="275">
        <v>965</v>
      </c>
      <c r="P139" s="273">
        <v>32.9</v>
      </c>
      <c r="Q139" s="274">
        <v>30.4</v>
      </c>
      <c r="R139" s="275">
        <v>31.6</v>
      </c>
      <c r="S139" s="273">
        <v>465</v>
      </c>
      <c r="T139" s="274">
        <v>500</v>
      </c>
      <c r="U139" s="275">
        <v>965</v>
      </c>
      <c r="V139" s="273">
        <v>81</v>
      </c>
      <c r="W139" s="274">
        <v>67</v>
      </c>
      <c r="X139" s="275">
        <v>74</v>
      </c>
      <c r="Y139" s="273">
        <v>3430</v>
      </c>
      <c r="Z139" s="274">
        <v>3657</v>
      </c>
      <c r="AA139" s="275">
        <v>7087</v>
      </c>
      <c r="AB139" s="273">
        <v>82</v>
      </c>
      <c r="AC139" s="274">
        <v>68</v>
      </c>
      <c r="AD139" s="275">
        <v>75</v>
      </c>
      <c r="AE139" s="273">
        <v>3430</v>
      </c>
      <c r="AF139" s="274">
        <v>3657</v>
      </c>
      <c r="AG139" s="275">
        <v>7087</v>
      </c>
      <c r="AH139" s="273">
        <v>36.700000000000003</v>
      </c>
      <c r="AI139" s="274">
        <v>34.5</v>
      </c>
      <c r="AJ139" s="275">
        <v>35.6</v>
      </c>
      <c r="AK139" s="273">
        <v>3430</v>
      </c>
      <c r="AL139" s="274">
        <v>3657</v>
      </c>
      <c r="AM139" s="275">
        <v>7087</v>
      </c>
      <c r="AN139" s="273">
        <v>79</v>
      </c>
      <c r="AO139" s="274">
        <v>64</v>
      </c>
      <c r="AP139" s="275">
        <v>71</v>
      </c>
      <c r="AQ139" s="273">
        <v>3895</v>
      </c>
      <c r="AR139" s="274">
        <v>4157</v>
      </c>
      <c r="AS139" s="275">
        <v>8052</v>
      </c>
      <c r="AT139" s="273">
        <v>80</v>
      </c>
      <c r="AU139" s="274">
        <v>65</v>
      </c>
      <c r="AV139" s="275">
        <v>72</v>
      </c>
      <c r="AW139" s="273">
        <v>3895</v>
      </c>
      <c r="AX139" s="274">
        <v>4157</v>
      </c>
      <c r="AY139" s="275">
        <v>8052</v>
      </c>
      <c r="AZ139" s="273">
        <v>36.299999999999997</v>
      </c>
      <c r="BA139" s="274">
        <v>34</v>
      </c>
      <c r="BB139" s="275">
        <v>35.1</v>
      </c>
      <c r="BC139" s="273">
        <v>3895</v>
      </c>
      <c r="BD139" s="274">
        <v>4157</v>
      </c>
      <c r="BE139" s="275">
        <v>8052</v>
      </c>
    </row>
    <row r="140" spans="1:57" x14ac:dyDescent="0.35">
      <c r="A140" t="s">
        <v>153</v>
      </c>
      <c r="B140" t="s">
        <v>397</v>
      </c>
      <c r="C140" t="s">
        <v>392</v>
      </c>
      <c r="D140" s="273">
        <v>58</v>
      </c>
      <c r="E140" s="274">
        <v>41</v>
      </c>
      <c r="F140" s="275">
        <v>50</v>
      </c>
      <c r="G140" s="273">
        <v>183</v>
      </c>
      <c r="H140" s="274">
        <v>188</v>
      </c>
      <c r="I140" s="275">
        <v>371</v>
      </c>
      <c r="J140" s="273">
        <v>58</v>
      </c>
      <c r="K140" s="274">
        <v>45</v>
      </c>
      <c r="L140" s="275">
        <v>52</v>
      </c>
      <c r="M140" s="273">
        <v>183</v>
      </c>
      <c r="N140" s="274">
        <v>188</v>
      </c>
      <c r="O140" s="275">
        <v>371</v>
      </c>
      <c r="P140" s="273">
        <v>33.4</v>
      </c>
      <c r="Q140" s="274">
        <v>30.9</v>
      </c>
      <c r="R140" s="275">
        <v>32.1</v>
      </c>
      <c r="S140" s="273">
        <v>183</v>
      </c>
      <c r="T140" s="274">
        <v>188</v>
      </c>
      <c r="U140" s="275">
        <v>371</v>
      </c>
      <c r="V140" s="273">
        <v>78</v>
      </c>
      <c r="W140" s="274">
        <v>64</v>
      </c>
      <c r="X140" s="275">
        <v>71</v>
      </c>
      <c r="Y140" s="273">
        <v>1862</v>
      </c>
      <c r="Z140" s="274">
        <v>1881</v>
      </c>
      <c r="AA140" s="275">
        <v>3743</v>
      </c>
      <c r="AB140" s="273">
        <v>78</v>
      </c>
      <c r="AC140" s="274">
        <v>65</v>
      </c>
      <c r="AD140" s="275">
        <v>72</v>
      </c>
      <c r="AE140" s="273">
        <v>1862</v>
      </c>
      <c r="AF140" s="274">
        <v>1881</v>
      </c>
      <c r="AG140" s="275">
        <v>3743</v>
      </c>
      <c r="AH140" s="273">
        <v>37.1</v>
      </c>
      <c r="AI140" s="274">
        <v>35.1</v>
      </c>
      <c r="AJ140" s="275">
        <v>36.1</v>
      </c>
      <c r="AK140" s="273">
        <v>1862</v>
      </c>
      <c r="AL140" s="274">
        <v>1881</v>
      </c>
      <c r="AM140" s="275">
        <v>3743</v>
      </c>
      <c r="AN140" s="273">
        <v>76</v>
      </c>
      <c r="AO140" s="274">
        <v>62</v>
      </c>
      <c r="AP140" s="275">
        <v>69</v>
      </c>
      <c r="AQ140" s="273">
        <v>2045</v>
      </c>
      <c r="AR140" s="274">
        <v>2069</v>
      </c>
      <c r="AS140" s="275">
        <v>4114</v>
      </c>
      <c r="AT140" s="273">
        <v>77</v>
      </c>
      <c r="AU140" s="274">
        <v>64</v>
      </c>
      <c r="AV140" s="275">
        <v>70</v>
      </c>
      <c r="AW140" s="273">
        <v>2045</v>
      </c>
      <c r="AX140" s="274">
        <v>2069</v>
      </c>
      <c r="AY140" s="275">
        <v>4114</v>
      </c>
      <c r="AZ140" s="273">
        <v>36.799999999999997</v>
      </c>
      <c r="BA140" s="274">
        <v>34.700000000000003</v>
      </c>
      <c r="BB140" s="275">
        <v>35.799999999999997</v>
      </c>
      <c r="BC140" s="273">
        <v>2045</v>
      </c>
      <c r="BD140" s="274">
        <v>2069</v>
      </c>
      <c r="BE140" s="275">
        <v>4114</v>
      </c>
    </row>
    <row r="141" spans="1:57" x14ac:dyDescent="0.35">
      <c r="A141" t="s">
        <v>131</v>
      </c>
      <c r="B141" t="s">
        <v>376</v>
      </c>
      <c r="C141" t="s">
        <v>372</v>
      </c>
      <c r="D141" s="273">
        <v>70</v>
      </c>
      <c r="E141" s="274">
        <v>47</v>
      </c>
      <c r="F141" s="275">
        <v>58</v>
      </c>
      <c r="G141" s="273">
        <v>340</v>
      </c>
      <c r="H141" s="274">
        <v>368</v>
      </c>
      <c r="I141" s="275">
        <v>708</v>
      </c>
      <c r="J141" s="273">
        <v>70</v>
      </c>
      <c r="K141" s="274">
        <v>49</v>
      </c>
      <c r="L141" s="275">
        <v>59</v>
      </c>
      <c r="M141" s="273">
        <v>340</v>
      </c>
      <c r="N141" s="274">
        <v>368</v>
      </c>
      <c r="O141" s="275">
        <v>708</v>
      </c>
      <c r="P141" s="273">
        <v>34.799999999999997</v>
      </c>
      <c r="Q141" s="274">
        <v>30.9</v>
      </c>
      <c r="R141" s="275">
        <v>32.799999999999997</v>
      </c>
      <c r="S141" s="273">
        <v>340</v>
      </c>
      <c r="T141" s="274">
        <v>368</v>
      </c>
      <c r="U141" s="275">
        <v>708</v>
      </c>
      <c r="V141" s="273">
        <v>84</v>
      </c>
      <c r="W141" s="274">
        <v>70</v>
      </c>
      <c r="X141" s="275">
        <v>77</v>
      </c>
      <c r="Y141" s="273">
        <v>2442</v>
      </c>
      <c r="Z141" s="274">
        <v>2585</v>
      </c>
      <c r="AA141" s="275">
        <v>5027</v>
      </c>
      <c r="AB141" s="273">
        <v>85</v>
      </c>
      <c r="AC141" s="274">
        <v>71</v>
      </c>
      <c r="AD141" s="275">
        <v>78</v>
      </c>
      <c r="AE141" s="273">
        <v>2442</v>
      </c>
      <c r="AF141" s="274">
        <v>2585</v>
      </c>
      <c r="AG141" s="275">
        <v>5027</v>
      </c>
      <c r="AH141" s="273">
        <v>38.299999999999997</v>
      </c>
      <c r="AI141" s="274">
        <v>35.4</v>
      </c>
      <c r="AJ141" s="275">
        <v>36.799999999999997</v>
      </c>
      <c r="AK141" s="273">
        <v>2442</v>
      </c>
      <c r="AL141" s="274">
        <v>2585</v>
      </c>
      <c r="AM141" s="275">
        <v>5027</v>
      </c>
      <c r="AN141" s="273">
        <v>83</v>
      </c>
      <c r="AO141" s="274">
        <v>67</v>
      </c>
      <c r="AP141" s="275">
        <v>75</v>
      </c>
      <c r="AQ141" s="273">
        <v>2782</v>
      </c>
      <c r="AR141" s="274">
        <v>2953</v>
      </c>
      <c r="AS141" s="275">
        <v>5735</v>
      </c>
      <c r="AT141" s="273">
        <v>83</v>
      </c>
      <c r="AU141" s="274">
        <v>69</v>
      </c>
      <c r="AV141" s="275">
        <v>76</v>
      </c>
      <c r="AW141" s="273">
        <v>2782</v>
      </c>
      <c r="AX141" s="274">
        <v>2953</v>
      </c>
      <c r="AY141" s="275">
        <v>5735</v>
      </c>
      <c r="AZ141" s="273">
        <v>37.799999999999997</v>
      </c>
      <c r="BA141" s="274">
        <v>34.9</v>
      </c>
      <c r="BB141" s="275">
        <v>36.299999999999997</v>
      </c>
      <c r="BC141" s="273">
        <v>2782</v>
      </c>
      <c r="BD141" s="274">
        <v>2953</v>
      </c>
      <c r="BE141" s="275">
        <v>5735</v>
      </c>
    </row>
    <row r="142" spans="1:57" x14ac:dyDescent="0.35">
      <c r="A142" t="s">
        <v>83</v>
      </c>
      <c r="B142" t="s">
        <v>328</v>
      </c>
      <c r="C142" t="s">
        <v>324</v>
      </c>
      <c r="D142" s="273">
        <v>65</v>
      </c>
      <c r="E142" s="274">
        <v>43</v>
      </c>
      <c r="F142" s="275">
        <v>53</v>
      </c>
      <c r="G142" s="273">
        <v>904</v>
      </c>
      <c r="H142" s="274">
        <v>1072</v>
      </c>
      <c r="I142" s="275">
        <v>1976</v>
      </c>
      <c r="J142" s="273">
        <v>66</v>
      </c>
      <c r="K142" s="274">
        <v>44</v>
      </c>
      <c r="L142" s="275">
        <v>55</v>
      </c>
      <c r="M142" s="273">
        <v>904</v>
      </c>
      <c r="N142" s="274">
        <v>1072</v>
      </c>
      <c r="O142" s="275">
        <v>1976</v>
      </c>
      <c r="P142" s="273">
        <v>33.5</v>
      </c>
      <c r="Q142" s="274">
        <v>30.9</v>
      </c>
      <c r="R142" s="275">
        <v>32.1</v>
      </c>
      <c r="S142" s="273">
        <v>904</v>
      </c>
      <c r="T142" s="274">
        <v>1072</v>
      </c>
      <c r="U142" s="275">
        <v>1976</v>
      </c>
      <c r="V142" s="273">
        <v>80</v>
      </c>
      <c r="W142" s="274">
        <v>66</v>
      </c>
      <c r="X142" s="275">
        <v>73</v>
      </c>
      <c r="Y142" s="273">
        <v>7359</v>
      </c>
      <c r="Z142" s="274">
        <v>7723</v>
      </c>
      <c r="AA142" s="275">
        <v>15082</v>
      </c>
      <c r="AB142" s="273">
        <v>80</v>
      </c>
      <c r="AC142" s="274">
        <v>68</v>
      </c>
      <c r="AD142" s="275">
        <v>74</v>
      </c>
      <c r="AE142" s="273">
        <v>7359</v>
      </c>
      <c r="AF142" s="274">
        <v>7723</v>
      </c>
      <c r="AG142" s="275">
        <v>15082</v>
      </c>
      <c r="AH142" s="273">
        <v>36.9</v>
      </c>
      <c r="AI142" s="274">
        <v>34.6</v>
      </c>
      <c r="AJ142" s="275">
        <v>35.700000000000003</v>
      </c>
      <c r="AK142" s="273">
        <v>7359</v>
      </c>
      <c r="AL142" s="274">
        <v>7723</v>
      </c>
      <c r="AM142" s="275">
        <v>15082</v>
      </c>
      <c r="AN142" s="273">
        <v>78</v>
      </c>
      <c r="AO142" s="274">
        <v>63</v>
      </c>
      <c r="AP142" s="275">
        <v>70</v>
      </c>
      <c r="AQ142" s="273">
        <v>8263</v>
      </c>
      <c r="AR142" s="274">
        <v>8795</v>
      </c>
      <c r="AS142" s="275">
        <v>17058</v>
      </c>
      <c r="AT142" s="273">
        <v>79</v>
      </c>
      <c r="AU142" s="274">
        <v>65</v>
      </c>
      <c r="AV142" s="275">
        <v>72</v>
      </c>
      <c r="AW142" s="273">
        <v>8263</v>
      </c>
      <c r="AX142" s="274">
        <v>8795</v>
      </c>
      <c r="AY142" s="275">
        <v>17058</v>
      </c>
      <c r="AZ142" s="273">
        <v>36.5</v>
      </c>
      <c r="BA142" s="274">
        <v>34.1</v>
      </c>
      <c r="BB142" s="275">
        <v>35.299999999999997</v>
      </c>
      <c r="BC142" s="273">
        <v>8263</v>
      </c>
      <c r="BD142" s="274">
        <v>8795</v>
      </c>
      <c r="BE142" s="275">
        <v>17058</v>
      </c>
    </row>
    <row r="143" spans="1:57" x14ac:dyDescent="0.35">
      <c r="A143" t="s">
        <v>154</v>
      </c>
      <c r="B143" t="s">
        <v>398</v>
      </c>
      <c r="C143" t="s">
        <v>392</v>
      </c>
      <c r="D143" s="273">
        <v>53</v>
      </c>
      <c r="E143" s="274">
        <v>33</v>
      </c>
      <c r="F143" s="275">
        <v>43</v>
      </c>
      <c r="G143" s="273">
        <v>378</v>
      </c>
      <c r="H143" s="274">
        <v>424</v>
      </c>
      <c r="I143" s="275">
        <v>802</v>
      </c>
      <c r="J143" s="273">
        <v>56</v>
      </c>
      <c r="K143" s="274">
        <v>36</v>
      </c>
      <c r="L143" s="275">
        <v>45</v>
      </c>
      <c r="M143" s="273">
        <v>378</v>
      </c>
      <c r="N143" s="274">
        <v>424</v>
      </c>
      <c r="O143" s="275">
        <v>802</v>
      </c>
      <c r="P143" s="273">
        <v>32.700000000000003</v>
      </c>
      <c r="Q143" s="274">
        <v>29.5</v>
      </c>
      <c r="R143" s="275">
        <v>31</v>
      </c>
      <c r="S143" s="273">
        <v>378</v>
      </c>
      <c r="T143" s="274">
        <v>424</v>
      </c>
      <c r="U143" s="275">
        <v>802</v>
      </c>
      <c r="V143" s="273">
        <v>75</v>
      </c>
      <c r="W143" s="274">
        <v>61</v>
      </c>
      <c r="X143" s="275">
        <v>68</v>
      </c>
      <c r="Y143" s="273">
        <v>3094</v>
      </c>
      <c r="Z143" s="274">
        <v>3098</v>
      </c>
      <c r="AA143" s="275">
        <v>6192</v>
      </c>
      <c r="AB143" s="273">
        <v>76</v>
      </c>
      <c r="AC143" s="274">
        <v>63</v>
      </c>
      <c r="AD143" s="275">
        <v>69</v>
      </c>
      <c r="AE143" s="273">
        <v>3094</v>
      </c>
      <c r="AF143" s="274">
        <v>3098</v>
      </c>
      <c r="AG143" s="275">
        <v>6192</v>
      </c>
      <c r="AH143" s="273">
        <v>36.9</v>
      </c>
      <c r="AI143" s="274">
        <v>34.5</v>
      </c>
      <c r="AJ143" s="275">
        <v>35.700000000000003</v>
      </c>
      <c r="AK143" s="273">
        <v>3094</v>
      </c>
      <c r="AL143" s="274">
        <v>3098</v>
      </c>
      <c r="AM143" s="275">
        <v>6192</v>
      </c>
      <c r="AN143" s="273">
        <v>73</v>
      </c>
      <c r="AO143" s="274">
        <v>57</v>
      </c>
      <c r="AP143" s="275">
        <v>65</v>
      </c>
      <c r="AQ143" s="273">
        <v>3472</v>
      </c>
      <c r="AR143" s="274">
        <v>3522</v>
      </c>
      <c r="AS143" s="275">
        <v>6994</v>
      </c>
      <c r="AT143" s="273">
        <v>74</v>
      </c>
      <c r="AU143" s="274">
        <v>60</v>
      </c>
      <c r="AV143" s="275">
        <v>67</v>
      </c>
      <c r="AW143" s="273">
        <v>3472</v>
      </c>
      <c r="AX143" s="274">
        <v>3522</v>
      </c>
      <c r="AY143" s="275">
        <v>6994</v>
      </c>
      <c r="AZ143" s="273">
        <v>36.5</v>
      </c>
      <c r="BA143" s="274">
        <v>33.9</v>
      </c>
      <c r="BB143" s="275">
        <v>35.200000000000003</v>
      </c>
      <c r="BC143" s="273">
        <v>3472</v>
      </c>
      <c r="BD143" s="274">
        <v>3522</v>
      </c>
      <c r="BE143" s="275">
        <v>6994</v>
      </c>
    </row>
    <row r="144" spans="1:57" x14ac:dyDescent="0.35">
      <c r="A144" t="s">
        <v>132</v>
      </c>
      <c r="B144" t="s">
        <v>377</v>
      </c>
      <c r="C144" t="s">
        <v>372</v>
      </c>
      <c r="D144" s="273">
        <v>60</v>
      </c>
      <c r="E144" s="274">
        <v>44</v>
      </c>
      <c r="F144" s="275">
        <v>52</v>
      </c>
      <c r="G144" s="273">
        <v>624</v>
      </c>
      <c r="H144" s="274">
        <v>641</v>
      </c>
      <c r="I144" s="275">
        <v>1265</v>
      </c>
      <c r="J144" s="273">
        <v>62</v>
      </c>
      <c r="K144" s="274">
        <v>45</v>
      </c>
      <c r="L144" s="275">
        <v>53</v>
      </c>
      <c r="M144" s="273">
        <v>624</v>
      </c>
      <c r="N144" s="274">
        <v>641</v>
      </c>
      <c r="O144" s="275">
        <v>1265</v>
      </c>
      <c r="P144" s="273">
        <v>32.299999999999997</v>
      </c>
      <c r="Q144" s="274">
        <v>30.4</v>
      </c>
      <c r="R144" s="275">
        <v>31.4</v>
      </c>
      <c r="S144" s="273">
        <v>624</v>
      </c>
      <c r="T144" s="274">
        <v>641</v>
      </c>
      <c r="U144" s="275">
        <v>1265</v>
      </c>
      <c r="V144" s="273">
        <v>83</v>
      </c>
      <c r="W144" s="274">
        <v>70</v>
      </c>
      <c r="X144" s="275">
        <v>76</v>
      </c>
      <c r="Y144" s="273">
        <v>7085</v>
      </c>
      <c r="Z144" s="274">
        <v>7494</v>
      </c>
      <c r="AA144" s="275">
        <v>14579</v>
      </c>
      <c r="AB144" s="273">
        <v>83</v>
      </c>
      <c r="AC144" s="274">
        <v>71</v>
      </c>
      <c r="AD144" s="275">
        <v>77</v>
      </c>
      <c r="AE144" s="273">
        <v>7085</v>
      </c>
      <c r="AF144" s="274">
        <v>7494</v>
      </c>
      <c r="AG144" s="275">
        <v>14579</v>
      </c>
      <c r="AH144" s="273">
        <v>36.5</v>
      </c>
      <c r="AI144" s="274">
        <v>34.5</v>
      </c>
      <c r="AJ144" s="275">
        <v>35.4</v>
      </c>
      <c r="AK144" s="273">
        <v>7085</v>
      </c>
      <c r="AL144" s="274">
        <v>7494</v>
      </c>
      <c r="AM144" s="275">
        <v>14579</v>
      </c>
      <c r="AN144" s="273">
        <v>81</v>
      </c>
      <c r="AO144" s="274">
        <v>68</v>
      </c>
      <c r="AP144" s="275">
        <v>74</v>
      </c>
      <c r="AQ144" s="273">
        <v>7709</v>
      </c>
      <c r="AR144" s="274">
        <v>8135</v>
      </c>
      <c r="AS144" s="275">
        <v>15844</v>
      </c>
      <c r="AT144" s="273">
        <v>82</v>
      </c>
      <c r="AU144" s="274">
        <v>69</v>
      </c>
      <c r="AV144" s="275">
        <v>75</v>
      </c>
      <c r="AW144" s="273">
        <v>7709</v>
      </c>
      <c r="AX144" s="274">
        <v>8135</v>
      </c>
      <c r="AY144" s="275">
        <v>15844</v>
      </c>
      <c r="AZ144" s="273">
        <v>36.1</v>
      </c>
      <c r="BA144" s="274">
        <v>34.200000000000003</v>
      </c>
      <c r="BB144" s="275">
        <v>35.1</v>
      </c>
      <c r="BC144" s="273">
        <v>7709</v>
      </c>
      <c r="BD144" s="274">
        <v>8135</v>
      </c>
      <c r="BE144" s="275">
        <v>15844</v>
      </c>
    </row>
    <row r="145" spans="1:57" x14ac:dyDescent="0.35">
      <c r="A145" t="s">
        <v>84</v>
      </c>
      <c r="B145" t="s">
        <v>329</v>
      </c>
      <c r="C145" t="s">
        <v>324</v>
      </c>
      <c r="D145" s="273">
        <v>54</v>
      </c>
      <c r="E145" s="274">
        <v>38</v>
      </c>
      <c r="F145" s="275">
        <v>46</v>
      </c>
      <c r="G145" s="273">
        <v>570</v>
      </c>
      <c r="H145" s="274">
        <v>588</v>
      </c>
      <c r="I145" s="275">
        <v>1158</v>
      </c>
      <c r="J145" s="273">
        <v>56</v>
      </c>
      <c r="K145" s="274">
        <v>39</v>
      </c>
      <c r="L145" s="275">
        <v>48</v>
      </c>
      <c r="M145" s="273">
        <v>570</v>
      </c>
      <c r="N145" s="274">
        <v>588</v>
      </c>
      <c r="O145" s="275">
        <v>1158</v>
      </c>
      <c r="P145" s="273">
        <v>32.4</v>
      </c>
      <c r="Q145" s="274">
        <v>29.2</v>
      </c>
      <c r="R145" s="275">
        <v>30.8</v>
      </c>
      <c r="S145" s="273">
        <v>570</v>
      </c>
      <c r="T145" s="274">
        <v>588</v>
      </c>
      <c r="U145" s="275">
        <v>1158</v>
      </c>
      <c r="V145" s="273">
        <v>77</v>
      </c>
      <c r="W145" s="274">
        <v>63</v>
      </c>
      <c r="X145" s="275">
        <v>70</v>
      </c>
      <c r="Y145" s="273">
        <v>6809</v>
      </c>
      <c r="Z145" s="274">
        <v>7131</v>
      </c>
      <c r="AA145" s="275">
        <v>13940</v>
      </c>
      <c r="AB145" s="273">
        <v>79</v>
      </c>
      <c r="AC145" s="274">
        <v>65</v>
      </c>
      <c r="AD145" s="275">
        <v>72</v>
      </c>
      <c r="AE145" s="273">
        <v>6809</v>
      </c>
      <c r="AF145" s="274">
        <v>7131</v>
      </c>
      <c r="AG145" s="275">
        <v>13940</v>
      </c>
      <c r="AH145" s="273">
        <v>37</v>
      </c>
      <c r="AI145" s="274">
        <v>34.299999999999997</v>
      </c>
      <c r="AJ145" s="275">
        <v>35.6</v>
      </c>
      <c r="AK145" s="273">
        <v>6809</v>
      </c>
      <c r="AL145" s="274">
        <v>7131</v>
      </c>
      <c r="AM145" s="275">
        <v>13940</v>
      </c>
      <c r="AN145" s="273">
        <v>76</v>
      </c>
      <c r="AO145" s="274">
        <v>61</v>
      </c>
      <c r="AP145" s="275">
        <v>68</v>
      </c>
      <c r="AQ145" s="273">
        <v>7379</v>
      </c>
      <c r="AR145" s="274">
        <v>7719</v>
      </c>
      <c r="AS145" s="275">
        <v>15098</v>
      </c>
      <c r="AT145" s="273">
        <v>77</v>
      </c>
      <c r="AU145" s="274">
        <v>63</v>
      </c>
      <c r="AV145" s="275">
        <v>70</v>
      </c>
      <c r="AW145" s="273">
        <v>7379</v>
      </c>
      <c r="AX145" s="274">
        <v>7719</v>
      </c>
      <c r="AY145" s="275">
        <v>15098</v>
      </c>
      <c r="AZ145" s="273">
        <v>36.6</v>
      </c>
      <c r="BA145" s="274">
        <v>33.9</v>
      </c>
      <c r="BB145" s="275">
        <v>35.200000000000003</v>
      </c>
      <c r="BC145" s="273">
        <v>7379</v>
      </c>
      <c r="BD145" s="274">
        <v>7719</v>
      </c>
      <c r="BE145" s="275">
        <v>15098</v>
      </c>
    </row>
    <row r="146" spans="1:57" x14ac:dyDescent="0.35">
      <c r="A146" t="s">
        <v>134</v>
      </c>
      <c r="B146" t="s">
        <v>379</v>
      </c>
      <c r="C146" t="s">
        <v>372</v>
      </c>
      <c r="D146" s="273">
        <v>68</v>
      </c>
      <c r="E146" s="274">
        <v>48</v>
      </c>
      <c r="F146" s="275">
        <v>57</v>
      </c>
      <c r="G146" s="273">
        <v>957</v>
      </c>
      <c r="H146" s="274">
        <v>1084</v>
      </c>
      <c r="I146" s="275">
        <v>2041</v>
      </c>
      <c r="J146" s="273">
        <v>69</v>
      </c>
      <c r="K146" s="274">
        <v>49</v>
      </c>
      <c r="L146" s="275">
        <v>58</v>
      </c>
      <c r="M146" s="273">
        <v>957</v>
      </c>
      <c r="N146" s="274">
        <v>1084</v>
      </c>
      <c r="O146" s="275">
        <v>2041</v>
      </c>
      <c r="P146" s="273">
        <v>34.1</v>
      </c>
      <c r="Q146" s="274">
        <v>31.8</v>
      </c>
      <c r="R146" s="275">
        <v>32.9</v>
      </c>
      <c r="S146" s="273">
        <v>957</v>
      </c>
      <c r="T146" s="274">
        <v>1084</v>
      </c>
      <c r="U146" s="275">
        <v>2041</v>
      </c>
      <c r="V146" s="273">
        <v>83</v>
      </c>
      <c r="W146" s="274">
        <v>69</v>
      </c>
      <c r="X146" s="275">
        <v>76</v>
      </c>
      <c r="Y146" s="273">
        <v>7829</v>
      </c>
      <c r="Z146" s="274">
        <v>8354</v>
      </c>
      <c r="AA146" s="275">
        <v>16183</v>
      </c>
      <c r="AB146" s="273">
        <v>84</v>
      </c>
      <c r="AC146" s="274">
        <v>70</v>
      </c>
      <c r="AD146" s="275">
        <v>77</v>
      </c>
      <c r="AE146" s="273">
        <v>7829</v>
      </c>
      <c r="AF146" s="274">
        <v>8354</v>
      </c>
      <c r="AG146" s="275">
        <v>16183</v>
      </c>
      <c r="AH146" s="273">
        <v>37.700000000000003</v>
      </c>
      <c r="AI146" s="274">
        <v>35.200000000000003</v>
      </c>
      <c r="AJ146" s="275">
        <v>36.4</v>
      </c>
      <c r="AK146" s="273">
        <v>7829</v>
      </c>
      <c r="AL146" s="274">
        <v>8354</v>
      </c>
      <c r="AM146" s="275">
        <v>16183</v>
      </c>
      <c r="AN146" s="273">
        <v>82</v>
      </c>
      <c r="AO146" s="274">
        <v>67</v>
      </c>
      <c r="AP146" s="275">
        <v>74</v>
      </c>
      <c r="AQ146" s="273">
        <v>8786</v>
      </c>
      <c r="AR146" s="274">
        <v>9438</v>
      </c>
      <c r="AS146" s="275">
        <v>18224</v>
      </c>
      <c r="AT146" s="273">
        <v>82</v>
      </c>
      <c r="AU146" s="274">
        <v>68</v>
      </c>
      <c r="AV146" s="275">
        <v>75</v>
      </c>
      <c r="AW146" s="273">
        <v>8786</v>
      </c>
      <c r="AX146" s="274">
        <v>9438</v>
      </c>
      <c r="AY146" s="275">
        <v>18224</v>
      </c>
      <c r="AZ146" s="273">
        <v>37.299999999999997</v>
      </c>
      <c r="BA146" s="274">
        <v>34.799999999999997</v>
      </c>
      <c r="BB146" s="275">
        <v>36</v>
      </c>
      <c r="BC146" s="273">
        <v>8786</v>
      </c>
      <c r="BD146" s="274">
        <v>9438</v>
      </c>
      <c r="BE146" s="275">
        <v>18224</v>
      </c>
    </row>
    <row r="147" spans="1:57" x14ac:dyDescent="0.35">
      <c r="A147" t="s">
        <v>24</v>
      </c>
      <c r="B147" t="s">
        <v>270</v>
      </c>
      <c r="C147" t="s">
        <v>260</v>
      </c>
      <c r="D147" s="273">
        <v>58</v>
      </c>
      <c r="E147" s="274">
        <v>41</v>
      </c>
      <c r="F147" s="275">
        <v>49</v>
      </c>
      <c r="G147" s="273">
        <v>928</v>
      </c>
      <c r="H147" s="274">
        <v>984</v>
      </c>
      <c r="I147" s="275">
        <v>1912</v>
      </c>
      <c r="J147" s="273">
        <v>61</v>
      </c>
      <c r="K147" s="274">
        <v>44</v>
      </c>
      <c r="L147" s="275">
        <v>52</v>
      </c>
      <c r="M147" s="273">
        <v>928</v>
      </c>
      <c r="N147" s="274">
        <v>984</v>
      </c>
      <c r="O147" s="275">
        <v>1912</v>
      </c>
      <c r="P147" s="273">
        <v>32.799999999999997</v>
      </c>
      <c r="Q147" s="274">
        <v>29.8</v>
      </c>
      <c r="R147" s="275">
        <v>31.2</v>
      </c>
      <c r="S147" s="273">
        <v>928</v>
      </c>
      <c r="T147" s="274">
        <v>984</v>
      </c>
      <c r="U147" s="275">
        <v>1912</v>
      </c>
      <c r="V147" s="273">
        <v>77</v>
      </c>
      <c r="W147" s="274">
        <v>63</v>
      </c>
      <c r="X147" s="275">
        <v>70</v>
      </c>
      <c r="Y147" s="273">
        <v>5978</v>
      </c>
      <c r="Z147" s="274">
        <v>6408</v>
      </c>
      <c r="AA147" s="275">
        <v>12386</v>
      </c>
      <c r="AB147" s="273">
        <v>79</v>
      </c>
      <c r="AC147" s="274">
        <v>65</v>
      </c>
      <c r="AD147" s="275">
        <v>72</v>
      </c>
      <c r="AE147" s="273">
        <v>5978</v>
      </c>
      <c r="AF147" s="274">
        <v>6408</v>
      </c>
      <c r="AG147" s="275">
        <v>12386</v>
      </c>
      <c r="AH147" s="273">
        <v>36.799999999999997</v>
      </c>
      <c r="AI147" s="274">
        <v>34.200000000000003</v>
      </c>
      <c r="AJ147" s="275">
        <v>35.5</v>
      </c>
      <c r="AK147" s="273">
        <v>5978</v>
      </c>
      <c r="AL147" s="274">
        <v>6408</v>
      </c>
      <c r="AM147" s="275">
        <v>12386</v>
      </c>
      <c r="AN147" s="273">
        <v>75</v>
      </c>
      <c r="AO147" s="274">
        <v>60</v>
      </c>
      <c r="AP147" s="275">
        <v>67</v>
      </c>
      <c r="AQ147" s="273">
        <v>6906</v>
      </c>
      <c r="AR147" s="274">
        <v>7392</v>
      </c>
      <c r="AS147" s="275">
        <v>14298</v>
      </c>
      <c r="AT147" s="273">
        <v>76</v>
      </c>
      <c r="AU147" s="274">
        <v>63</v>
      </c>
      <c r="AV147" s="275">
        <v>69</v>
      </c>
      <c r="AW147" s="273">
        <v>6906</v>
      </c>
      <c r="AX147" s="274">
        <v>7392</v>
      </c>
      <c r="AY147" s="275">
        <v>14298</v>
      </c>
      <c r="AZ147" s="273">
        <v>36.200000000000003</v>
      </c>
      <c r="BA147" s="274">
        <v>33.6</v>
      </c>
      <c r="BB147" s="275">
        <v>34.9</v>
      </c>
      <c r="BC147" s="273">
        <v>6906</v>
      </c>
      <c r="BD147" s="274">
        <v>7392</v>
      </c>
      <c r="BE147" s="275">
        <v>14298</v>
      </c>
    </row>
    <row r="148" spans="1:57" x14ac:dyDescent="0.35">
      <c r="A148" t="s">
        <v>58</v>
      </c>
      <c r="B148" t="s">
        <v>303</v>
      </c>
      <c r="C148" t="s">
        <v>299</v>
      </c>
      <c r="D148" s="273">
        <v>53</v>
      </c>
      <c r="E148" s="274">
        <v>33</v>
      </c>
      <c r="F148" s="275">
        <v>42</v>
      </c>
      <c r="G148" s="273">
        <v>261</v>
      </c>
      <c r="H148" s="274">
        <v>334</v>
      </c>
      <c r="I148" s="275">
        <v>595</v>
      </c>
      <c r="J148" s="273">
        <v>54</v>
      </c>
      <c r="K148" s="274">
        <v>35</v>
      </c>
      <c r="L148" s="275">
        <v>44</v>
      </c>
      <c r="M148" s="273">
        <v>261</v>
      </c>
      <c r="N148" s="274">
        <v>334</v>
      </c>
      <c r="O148" s="275">
        <v>595</v>
      </c>
      <c r="P148" s="273">
        <v>32.1</v>
      </c>
      <c r="Q148" s="274">
        <v>29.6</v>
      </c>
      <c r="R148" s="275">
        <v>30.7</v>
      </c>
      <c r="S148" s="273">
        <v>261</v>
      </c>
      <c r="T148" s="274">
        <v>334</v>
      </c>
      <c r="U148" s="275">
        <v>595</v>
      </c>
      <c r="V148" s="273">
        <v>76</v>
      </c>
      <c r="W148" s="274">
        <v>60</v>
      </c>
      <c r="X148" s="275">
        <v>68</v>
      </c>
      <c r="Y148" s="273">
        <v>3703</v>
      </c>
      <c r="Z148" s="274">
        <v>3619</v>
      </c>
      <c r="AA148" s="275">
        <v>7322</v>
      </c>
      <c r="AB148" s="273">
        <v>77</v>
      </c>
      <c r="AC148" s="274">
        <v>62</v>
      </c>
      <c r="AD148" s="275">
        <v>69</v>
      </c>
      <c r="AE148" s="273">
        <v>3703</v>
      </c>
      <c r="AF148" s="274">
        <v>3619</v>
      </c>
      <c r="AG148" s="275">
        <v>7322</v>
      </c>
      <c r="AH148" s="273">
        <v>36</v>
      </c>
      <c r="AI148" s="274">
        <v>33.799999999999997</v>
      </c>
      <c r="AJ148" s="275">
        <v>34.9</v>
      </c>
      <c r="AK148" s="273">
        <v>3703</v>
      </c>
      <c r="AL148" s="274">
        <v>3619</v>
      </c>
      <c r="AM148" s="275">
        <v>7322</v>
      </c>
      <c r="AN148" s="273">
        <v>74</v>
      </c>
      <c r="AO148" s="274">
        <v>58</v>
      </c>
      <c r="AP148" s="275">
        <v>66</v>
      </c>
      <c r="AQ148" s="273">
        <v>3964</v>
      </c>
      <c r="AR148" s="274">
        <v>3953</v>
      </c>
      <c r="AS148" s="275">
        <v>7917</v>
      </c>
      <c r="AT148" s="273">
        <v>75</v>
      </c>
      <c r="AU148" s="274">
        <v>59</v>
      </c>
      <c r="AV148" s="275">
        <v>67</v>
      </c>
      <c r="AW148" s="273">
        <v>3964</v>
      </c>
      <c r="AX148" s="274">
        <v>3953</v>
      </c>
      <c r="AY148" s="275">
        <v>7917</v>
      </c>
      <c r="AZ148" s="273">
        <v>35.799999999999997</v>
      </c>
      <c r="BA148" s="274">
        <v>33.5</v>
      </c>
      <c r="BB148" s="275">
        <v>34.6</v>
      </c>
      <c r="BC148" s="273">
        <v>3964</v>
      </c>
      <c r="BD148" s="274">
        <v>3953</v>
      </c>
      <c r="BE148" s="275">
        <v>7917</v>
      </c>
    </row>
    <row r="149" spans="1:57" x14ac:dyDescent="0.35">
      <c r="A149" t="s">
        <v>59</v>
      </c>
      <c r="B149" t="s">
        <v>304</v>
      </c>
      <c r="C149" t="s">
        <v>299</v>
      </c>
      <c r="D149" s="273">
        <v>60</v>
      </c>
      <c r="E149" s="274">
        <v>46</v>
      </c>
      <c r="F149" s="275">
        <v>53</v>
      </c>
      <c r="G149" s="273">
        <v>589</v>
      </c>
      <c r="H149" s="274">
        <v>627</v>
      </c>
      <c r="I149" s="275">
        <v>1216</v>
      </c>
      <c r="J149" s="273">
        <v>62</v>
      </c>
      <c r="K149" s="274">
        <v>47</v>
      </c>
      <c r="L149" s="275">
        <v>54</v>
      </c>
      <c r="M149" s="273">
        <v>589</v>
      </c>
      <c r="N149" s="274">
        <v>627</v>
      </c>
      <c r="O149" s="275">
        <v>1216</v>
      </c>
      <c r="P149" s="273">
        <v>33.200000000000003</v>
      </c>
      <c r="Q149" s="274">
        <v>30.9</v>
      </c>
      <c r="R149" s="275">
        <v>32</v>
      </c>
      <c r="S149" s="273">
        <v>589</v>
      </c>
      <c r="T149" s="274">
        <v>627</v>
      </c>
      <c r="U149" s="275">
        <v>1216</v>
      </c>
      <c r="V149" s="273">
        <v>78</v>
      </c>
      <c r="W149" s="274">
        <v>65</v>
      </c>
      <c r="X149" s="275">
        <v>71</v>
      </c>
      <c r="Y149" s="273">
        <v>3467</v>
      </c>
      <c r="Z149" s="274">
        <v>3570</v>
      </c>
      <c r="AA149" s="275">
        <v>7037</v>
      </c>
      <c r="AB149" s="273">
        <v>80</v>
      </c>
      <c r="AC149" s="274">
        <v>67</v>
      </c>
      <c r="AD149" s="275">
        <v>73</v>
      </c>
      <c r="AE149" s="273">
        <v>3467</v>
      </c>
      <c r="AF149" s="274">
        <v>3570</v>
      </c>
      <c r="AG149" s="275">
        <v>7037</v>
      </c>
      <c r="AH149" s="273">
        <v>36.5</v>
      </c>
      <c r="AI149" s="274">
        <v>34.4</v>
      </c>
      <c r="AJ149" s="275">
        <v>35.4</v>
      </c>
      <c r="AK149" s="273">
        <v>3467</v>
      </c>
      <c r="AL149" s="274">
        <v>3570</v>
      </c>
      <c r="AM149" s="275">
        <v>7037</v>
      </c>
      <c r="AN149" s="273">
        <v>76</v>
      </c>
      <c r="AO149" s="274">
        <v>62</v>
      </c>
      <c r="AP149" s="275">
        <v>69</v>
      </c>
      <c r="AQ149" s="273">
        <v>4056</v>
      </c>
      <c r="AR149" s="274">
        <v>4197</v>
      </c>
      <c r="AS149" s="275">
        <v>8253</v>
      </c>
      <c r="AT149" s="273">
        <v>77</v>
      </c>
      <c r="AU149" s="274">
        <v>64</v>
      </c>
      <c r="AV149" s="275">
        <v>70</v>
      </c>
      <c r="AW149" s="273">
        <v>4056</v>
      </c>
      <c r="AX149" s="274">
        <v>4197</v>
      </c>
      <c r="AY149" s="275">
        <v>8253</v>
      </c>
      <c r="AZ149" s="273">
        <v>36</v>
      </c>
      <c r="BA149" s="274">
        <v>33.9</v>
      </c>
      <c r="BB149" s="275">
        <v>34.9</v>
      </c>
      <c r="BC149" s="273">
        <v>4056</v>
      </c>
      <c r="BD149" s="274">
        <v>4197</v>
      </c>
      <c r="BE149" s="275">
        <v>8253</v>
      </c>
    </row>
    <row r="150" spans="1:57" x14ac:dyDescent="0.35">
      <c r="A150" t="s">
        <v>86</v>
      </c>
      <c r="B150" t="s">
        <v>331</v>
      </c>
      <c r="C150" t="s">
        <v>324</v>
      </c>
      <c r="D150" s="273">
        <v>59</v>
      </c>
      <c r="E150" s="274">
        <v>45</v>
      </c>
      <c r="F150" s="275">
        <v>51</v>
      </c>
      <c r="G150" s="273">
        <v>586</v>
      </c>
      <c r="H150" s="274">
        <v>671</v>
      </c>
      <c r="I150" s="275">
        <v>1257</v>
      </c>
      <c r="J150" s="273">
        <v>60</v>
      </c>
      <c r="K150" s="274">
        <v>48</v>
      </c>
      <c r="L150" s="275">
        <v>53</v>
      </c>
      <c r="M150" s="273">
        <v>586</v>
      </c>
      <c r="N150" s="274">
        <v>671</v>
      </c>
      <c r="O150" s="275">
        <v>1257</v>
      </c>
      <c r="P150" s="273">
        <v>31.8</v>
      </c>
      <c r="Q150" s="274">
        <v>29.8</v>
      </c>
      <c r="R150" s="275">
        <v>30.8</v>
      </c>
      <c r="S150" s="273">
        <v>586</v>
      </c>
      <c r="T150" s="274">
        <v>671</v>
      </c>
      <c r="U150" s="275">
        <v>1257</v>
      </c>
      <c r="V150" s="273">
        <v>78</v>
      </c>
      <c r="W150" s="274">
        <v>61</v>
      </c>
      <c r="X150" s="275">
        <v>69</v>
      </c>
      <c r="Y150" s="273">
        <v>4022</v>
      </c>
      <c r="Z150" s="274">
        <v>4226</v>
      </c>
      <c r="AA150" s="275">
        <v>8248</v>
      </c>
      <c r="AB150" s="273">
        <v>79</v>
      </c>
      <c r="AC150" s="274">
        <v>64</v>
      </c>
      <c r="AD150" s="275">
        <v>72</v>
      </c>
      <c r="AE150" s="273">
        <v>4022</v>
      </c>
      <c r="AF150" s="274">
        <v>4226</v>
      </c>
      <c r="AG150" s="275">
        <v>8248</v>
      </c>
      <c r="AH150" s="273">
        <v>34</v>
      </c>
      <c r="AI150" s="274">
        <v>32.299999999999997</v>
      </c>
      <c r="AJ150" s="275">
        <v>33.200000000000003</v>
      </c>
      <c r="AK150" s="273">
        <v>4022</v>
      </c>
      <c r="AL150" s="274">
        <v>4226</v>
      </c>
      <c r="AM150" s="275">
        <v>8248</v>
      </c>
      <c r="AN150" s="273">
        <v>75</v>
      </c>
      <c r="AO150" s="274">
        <v>59</v>
      </c>
      <c r="AP150" s="275">
        <v>67</v>
      </c>
      <c r="AQ150" s="273">
        <v>4608</v>
      </c>
      <c r="AR150" s="274">
        <v>4897</v>
      </c>
      <c r="AS150" s="275">
        <v>9505</v>
      </c>
      <c r="AT150" s="273">
        <v>77</v>
      </c>
      <c r="AU150" s="274">
        <v>62</v>
      </c>
      <c r="AV150" s="275">
        <v>69</v>
      </c>
      <c r="AW150" s="273">
        <v>4608</v>
      </c>
      <c r="AX150" s="274">
        <v>4897</v>
      </c>
      <c r="AY150" s="275">
        <v>9505</v>
      </c>
      <c r="AZ150" s="273">
        <v>33.799999999999997</v>
      </c>
      <c r="BA150" s="274">
        <v>32</v>
      </c>
      <c r="BB150" s="275">
        <v>32.799999999999997</v>
      </c>
      <c r="BC150" s="273">
        <v>4608</v>
      </c>
      <c r="BD150" s="274">
        <v>4897</v>
      </c>
      <c r="BE150" s="275">
        <v>9505</v>
      </c>
    </row>
    <row r="151" spans="1:57" x14ac:dyDescent="0.35">
      <c r="A151" t="s">
        <v>60</v>
      </c>
      <c r="B151" t="s">
        <v>305</v>
      </c>
      <c r="C151" t="s">
        <v>299</v>
      </c>
      <c r="D151" s="273">
        <v>59</v>
      </c>
      <c r="E151" s="274">
        <v>41</v>
      </c>
      <c r="F151" s="275">
        <v>49</v>
      </c>
      <c r="G151" s="273">
        <v>460</v>
      </c>
      <c r="H151" s="274">
        <v>546</v>
      </c>
      <c r="I151" s="275">
        <v>1006</v>
      </c>
      <c r="J151" s="273">
        <v>62</v>
      </c>
      <c r="K151" s="274">
        <v>44</v>
      </c>
      <c r="L151" s="275">
        <v>52</v>
      </c>
      <c r="M151" s="273">
        <v>460</v>
      </c>
      <c r="N151" s="274">
        <v>546</v>
      </c>
      <c r="O151" s="275">
        <v>1006</v>
      </c>
      <c r="P151" s="273">
        <v>32.299999999999997</v>
      </c>
      <c r="Q151" s="274">
        <v>29.9</v>
      </c>
      <c r="R151" s="275">
        <v>31</v>
      </c>
      <c r="S151" s="273">
        <v>460</v>
      </c>
      <c r="T151" s="274">
        <v>546</v>
      </c>
      <c r="U151" s="275">
        <v>1006</v>
      </c>
      <c r="V151" s="273">
        <v>75</v>
      </c>
      <c r="W151" s="274">
        <v>60</v>
      </c>
      <c r="X151" s="275">
        <v>67</v>
      </c>
      <c r="Y151" s="273">
        <v>4157</v>
      </c>
      <c r="Z151" s="274">
        <v>4512</v>
      </c>
      <c r="AA151" s="275">
        <v>8669</v>
      </c>
      <c r="AB151" s="273">
        <v>77</v>
      </c>
      <c r="AC151" s="274">
        <v>64</v>
      </c>
      <c r="AD151" s="275">
        <v>70</v>
      </c>
      <c r="AE151" s="273">
        <v>4157</v>
      </c>
      <c r="AF151" s="274">
        <v>4512</v>
      </c>
      <c r="AG151" s="275">
        <v>8669</v>
      </c>
      <c r="AH151" s="273">
        <v>35.700000000000003</v>
      </c>
      <c r="AI151" s="274">
        <v>33.299999999999997</v>
      </c>
      <c r="AJ151" s="275">
        <v>34.5</v>
      </c>
      <c r="AK151" s="273">
        <v>4157</v>
      </c>
      <c r="AL151" s="274">
        <v>4512</v>
      </c>
      <c r="AM151" s="275">
        <v>8669</v>
      </c>
      <c r="AN151" s="273">
        <v>74</v>
      </c>
      <c r="AO151" s="274">
        <v>58</v>
      </c>
      <c r="AP151" s="275">
        <v>66</v>
      </c>
      <c r="AQ151" s="273">
        <v>4617</v>
      </c>
      <c r="AR151" s="274">
        <v>5058</v>
      </c>
      <c r="AS151" s="275">
        <v>9675</v>
      </c>
      <c r="AT151" s="273">
        <v>75</v>
      </c>
      <c r="AU151" s="274">
        <v>61</v>
      </c>
      <c r="AV151" s="275">
        <v>68</v>
      </c>
      <c r="AW151" s="273">
        <v>4617</v>
      </c>
      <c r="AX151" s="274">
        <v>5058</v>
      </c>
      <c r="AY151" s="275">
        <v>9675</v>
      </c>
      <c r="AZ151" s="273">
        <v>35.4</v>
      </c>
      <c r="BA151" s="274">
        <v>32.9</v>
      </c>
      <c r="BB151" s="275">
        <v>34.1</v>
      </c>
      <c r="BC151" s="273">
        <v>4617</v>
      </c>
      <c r="BD151" s="274">
        <v>5058</v>
      </c>
      <c r="BE151" s="275">
        <v>9675</v>
      </c>
    </row>
    <row r="152" spans="1:57" x14ac:dyDescent="0.35">
      <c r="A152" t="s">
        <v>49</v>
      </c>
      <c r="B152" t="s">
        <v>294</v>
      </c>
      <c r="C152" t="s">
        <v>408</v>
      </c>
      <c r="D152" s="273">
        <v>59</v>
      </c>
      <c r="E152" s="274">
        <v>36</v>
      </c>
      <c r="F152" s="275">
        <v>47</v>
      </c>
      <c r="G152" s="273">
        <v>227</v>
      </c>
      <c r="H152" s="274">
        <v>235</v>
      </c>
      <c r="I152" s="275">
        <v>462</v>
      </c>
      <c r="J152" s="273">
        <v>60</v>
      </c>
      <c r="K152" s="274">
        <v>42</v>
      </c>
      <c r="L152" s="275">
        <v>51</v>
      </c>
      <c r="M152" s="273">
        <v>227</v>
      </c>
      <c r="N152" s="274">
        <v>235</v>
      </c>
      <c r="O152" s="275">
        <v>462</v>
      </c>
      <c r="P152" s="273">
        <v>32.6</v>
      </c>
      <c r="Q152" s="274">
        <v>29.2</v>
      </c>
      <c r="R152" s="275">
        <v>30.9</v>
      </c>
      <c r="S152" s="273">
        <v>227</v>
      </c>
      <c r="T152" s="274">
        <v>235</v>
      </c>
      <c r="U152" s="275">
        <v>462</v>
      </c>
      <c r="V152" s="273">
        <v>77</v>
      </c>
      <c r="W152" s="274">
        <v>61</v>
      </c>
      <c r="X152" s="275">
        <v>69</v>
      </c>
      <c r="Y152" s="273">
        <v>2798</v>
      </c>
      <c r="Z152" s="274">
        <v>2944</v>
      </c>
      <c r="AA152" s="275">
        <v>5742</v>
      </c>
      <c r="AB152" s="273">
        <v>79</v>
      </c>
      <c r="AC152" s="274">
        <v>65</v>
      </c>
      <c r="AD152" s="275">
        <v>72</v>
      </c>
      <c r="AE152" s="273">
        <v>2798</v>
      </c>
      <c r="AF152" s="274">
        <v>2944</v>
      </c>
      <c r="AG152" s="275">
        <v>5742</v>
      </c>
      <c r="AH152" s="273">
        <v>35.700000000000003</v>
      </c>
      <c r="AI152" s="274">
        <v>33.6</v>
      </c>
      <c r="AJ152" s="275">
        <v>34.6</v>
      </c>
      <c r="AK152" s="273">
        <v>2798</v>
      </c>
      <c r="AL152" s="274">
        <v>2944</v>
      </c>
      <c r="AM152" s="275">
        <v>5742</v>
      </c>
      <c r="AN152" s="273">
        <v>76</v>
      </c>
      <c r="AO152" s="274">
        <v>59</v>
      </c>
      <c r="AP152" s="275">
        <v>67</v>
      </c>
      <c r="AQ152" s="273">
        <v>3025</v>
      </c>
      <c r="AR152" s="274">
        <v>3179</v>
      </c>
      <c r="AS152" s="275">
        <v>6204</v>
      </c>
      <c r="AT152" s="273">
        <v>78</v>
      </c>
      <c r="AU152" s="274">
        <v>63</v>
      </c>
      <c r="AV152" s="275">
        <v>70</v>
      </c>
      <c r="AW152" s="273">
        <v>3025</v>
      </c>
      <c r="AX152" s="274">
        <v>3179</v>
      </c>
      <c r="AY152" s="275">
        <v>6204</v>
      </c>
      <c r="AZ152" s="273">
        <v>35.5</v>
      </c>
      <c r="BA152" s="274">
        <v>33.200000000000003</v>
      </c>
      <c r="BB152" s="275">
        <v>34.299999999999997</v>
      </c>
      <c r="BC152" s="273">
        <v>3025</v>
      </c>
      <c r="BD152" s="274">
        <v>3179</v>
      </c>
      <c r="BE152" s="275">
        <v>6204</v>
      </c>
    </row>
    <row r="153" spans="1:57" x14ac:dyDescent="0.35">
      <c r="A153" t="s">
        <v>62</v>
      </c>
      <c r="B153" t="s">
        <v>307</v>
      </c>
      <c r="C153" t="s">
        <v>299</v>
      </c>
      <c r="D153" s="273">
        <v>54</v>
      </c>
      <c r="E153" s="274">
        <v>33</v>
      </c>
      <c r="F153" s="275">
        <v>44</v>
      </c>
      <c r="G153" s="273">
        <v>557</v>
      </c>
      <c r="H153" s="274">
        <v>546</v>
      </c>
      <c r="I153" s="275">
        <v>1103</v>
      </c>
      <c r="J153" s="273">
        <v>59</v>
      </c>
      <c r="K153" s="274">
        <v>36</v>
      </c>
      <c r="L153" s="275">
        <v>48</v>
      </c>
      <c r="M153" s="273">
        <v>557</v>
      </c>
      <c r="N153" s="274">
        <v>546</v>
      </c>
      <c r="O153" s="275">
        <v>1103</v>
      </c>
      <c r="P153" s="273">
        <v>31.6</v>
      </c>
      <c r="Q153" s="274">
        <v>28</v>
      </c>
      <c r="R153" s="275">
        <v>29.8</v>
      </c>
      <c r="S153" s="273">
        <v>557</v>
      </c>
      <c r="T153" s="274">
        <v>546</v>
      </c>
      <c r="U153" s="275">
        <v>1103</v>
      </c>
      <c r="V153" s="273">
        <v>75</v>
      </c>
      <c r="W153" s="274">
        <v>59</v>
      </c>
      <c r="X153" s="275">
        <v>67</v>
      </c>
      <c r="Y153" s="273">
        <v>4160</v>
      </c>
      <c r="Z153" s="274">
        <v>4411</v>
      </c>
      <c r="AA153" s="275">
        <v>8571</v>
      </c>
      <c r="AB153" s="273">
        <v>77</v>
      </c>
      <c r="AC153" s="274">
        <v>62</v>
      </c>
      <c r="AD153" s="275">
        <v>70</v>
      </c>
      <c r="AE153" s="273">
        <v>4160</v>
      </c>
      <c r="AF153" s="274">
        <v>4411</v>
      </c>
      <c r="AG153" s="275">
        <v>8571</v>
      </c>
      <c r="AH153" s="273">
        <v>35.4</v>
      </c>
      <c r="AI153" s="274">
        <v>32.9</v>
      </c>
      <c r="AJ153" s="275">
        <v>34.1</v>
      </c>
      <c r="AK153" s="273">
        <v>4160</v>
      </c>
      <c r="AL153" s="274">
        <v>4411</v>
      </c>
      <c r="AM153" s="275">
        <v>8571</v>
      </c>
      <c r="AN153" s="273">
        <v>73</v>
      </c>
      <c r="AO153" s="274">
        <v>56</v>
      </c>
      <c r="AP153" s="275">
        <v>64</v>
      </c>
      <c r="AQ153" s="273">
        <v>4717</v>
      </c>
      <c r="AR153" s="274">
        <v>4957</v>
      </c>
      <c r="AS153" s="275">
        <v>9674</v>
      </c>
      <c r="AT153" s="273">
        <v>75</v>
      </c>
      <c r="AU153" s="274">
        <v>59</v>
      </c>
      <c r="AV153" s="275">
        <v>67</v>
      </c>
      <c r="AW153" s="273">
        <v>4717</v>
      </c>
      <c r="AX153" s="274">
        <v>4957</v>
      </c>
      <c r="AY153" s="275">
        <v>9674</v>
      </c>
      <c r="AZ153" s="273">
        <v>35</v>
      </c>
      <c r="BA153" s="274">
        <v>32.4</v>
      </c>
      <c r="BB153" s="275">
        <v>33.6</v>
      </c>
      <c r="BC153" s="273">
        <v>4717</v>
      </c>
      <c r="BD153" s="274">
        <v>4957</v>
      </c>
      <c r="BE153" s="275">
        <v>9674</v>
      </c>
    </row>
    <row r="154" spans="1:57" x14ac:dyDescent="0.35">
      <c r="A154" t="s">
        <v>137</v>
      </c>
      <c r="B154" t="s">
        <v>382</v>
      </c>
      <c r="C154" t="s">
        <v>372</v>
      </c>
      <c r="D154" s="273">
        <v>58</v>
      </c>
      <c r="E154" s="274">
        <v>41</v>
      </c>
      <c r="F154" s="275">
        <v>50</v>
      </c>
      <c r="G154" s="273">
        <v>351</v>
      </c>
      <c r="H154" s="274">
        <v>335</v>
      </c>
      <c r="I154" s="275">
        <v>686</v>
      </c>
      <c r="J154" s="273">
        <v>59</v>
      </c>
      <c r="K154" s="274">
        <v>43</v>
      </c>
      <c r="L154" s="275">
        <v>51</v>
      </c>
      <c r="M154" s="273">
        <v>351</v>
      </c>
      <c r="N154" s="274">
        <v>335</v>
      </c>
      <c r="O154" s="275">
        <v>686</v>
      </c>
      <c r="P154" s="273">
        <v>32.1</v>
      </c>
      <c r="Q154" s="274">
        <v>30.1</v>
      </c>
      <c r="R154" s="275">
        <v>31.1</v>
      </c>
      <c r="S154" s="273">
        <v>351</v>
      </c>
      <c r="T154" s="274">
        <v>335</v>
      </c>
      <c r="U154" s="275">
        <v>686</v>
      </c>
      <c r="V154" s="273">
        <v>79</v>
      </c>
      <c r="W154" s="274">
        <v>63</v>
      </c>
      <c r="X154" s="275">
        <v>71</v>
      </c>
      <c r="Y154" s="273">
        <v>3623</v>
      </c>
      <c r="Z154" s="274">
        <v>3885</v>
      </c>
      <c r="AA154" s="275">
        <v>7508</v>
      </c>
      <c r="AB154" s="273">
        <v>80</v>
      </c>
      <c r="AC154" s="274">
        <v>65</v>
      </c>
      <c r="AD154" s="275">
        <v>72</v>
      </c>
      <c r="AE154" s="273">
        <v>3623</v>
      </c>
      <c r="AF154" s="274">
        <v>3885</v>
      </c>
      <c r="AG154" s="275">
        <v>7508</v>
      </c>
      <c r="AH154" s="273">
        <v>35.9</v>
      </c>
      <c r="AI154" s="274">
        <v>33.799999999999997</v>
      </c>
      <c r="AJ154" s="275">
        <v>34.799999999999997</v>
      </c>
      <c r="AK154" s="273">
        <v>3623</v>
      </c>
      <c r="AL154" s="274">
        <v>3885</v>
      </c>
      <c r="AM154" s="275">
        <v>7508</v>
      </c>
      <c r="AN154" s="273">
        <v>77</v>
      </c>
      <c r="AO154" s="274">
        <v>61</v>
      </c>
      <c r="AP154" s="275">
        <v>69</v>
      </c>
      <c r="AQ154" s="273">
        <v>3974</v>
      </c>
      <c r="AR154" s="274">
        <v>4220</v>
      </c>
      <c r="AS154" s="275">
        <v>8194</v>
      </c>
      <c r="AT154" s="273">
        <v>78</v>
      </c>
      <c r="AU154" s="274">
        <v>63</v>
      </c>
      <c r="AV154" s="275">
        <v>70</v>
      </c>
      <c r="AW154" s="273">
        <v>3974</v>
      </c>
      <c r="AX154" s="274">
        <v>4220</v>
      </c>
      <c r="AY154" s="275">
        <v>8194</v>
      </c>
      <c r="AZ154" s="273">
        <v>35.6</v>
      </c>
      <c r="BA154" s="274">
        <v>33.5</v>
      </c>
      <c r="BB154" s="275">
        <v>34.5</v>
      </c>
      <c r="BC154" s="273">
        <v>3974</v>
      </c>
      <c r="BD154" s="274">
        <v>4220</v>
      </c>
      <c r="BE154" s="275">
        <v>8194</v>
      </c>
    </row>
    <row r="155" spans="1:57" x14ac:dyDescent="0.35">
      <c r="A155" t="s">
        <v>159</v>
      </c>
      <c r="B155" t="s">
        <v>403</v>
      </c>
      <c r="C155" t="s">
        <v>392</v>
      </c>
      <c r="D155" s="273">
        <v>60</v>
      </c>
      <c r="E155" s="274">
        <v>41</v>
      </c>
      <c r="F155" s="275">
        <v>51</v>
      </c>
      <c r="G155" s="273">
        <v>423</v>
      </c>
      <c r="H155" s="274">
        <v>388</v>
      </c>
      <c r="I155" s="275">
        <v>811</v>
      </c>
      <c r="J155" s="273">
        <v>61</v>
      </c>
      <c r="K155" s="274">
        <v>43</v>
      </c>
      <c r="L155" s="275">
        <v>52</v>
      </c>
      <c r="M155" s="273">
        <v>423</v>
      </c>
      <c r="N155" s="274">
        <v>388</v>
      </c>
      <c r="O155" s="275">
        <v>811</v>
      </c>
      <c r="P155" s="273">
        <v>33.200000000000003</v>
      </c>
      <c r="Q155" s="274">
        <v>30.5</v>
      </c>
      <c r="R155" s="275">
        <v>31.9</v>
      </c>
      <c r="S155" s="273">
        <v>423</v>
      </c>
      <c r="T155" s="274">
        <v>388</v>
      </c>
      <c r="U155" s="275">
        <v>811</v>
      </c>
      <c r="V155" s="273">
        <v>77</v>
      </c>
      <c r="W155" s="274">
        <v>64</v>
      </c>
      <c r="X155" s="275">
        <v>70</v>
      </c>
      <c r="Y155" s="273">
        <v>2581</v>
      </c>
      <c r="Z155" s="274">
        <v>2625</v>
      </c>
      <c r="AA155" s="275">
        <v>5206</v>
      </c>
      <c r="AB155" s="273">
        <v>78</v>
      </c>
      <c r="AC155" s="274">
        <v>65</v>
      </c>
      <c r="AD155" s="275">
        <v>71</v>
      </c>
      <c r="AE155" s="273">
        <v>2581</v>
      </c>
      <c r="AF155" s="274">
        <v>2625</v>
      </c>
      <c r="AG155" s="275">
        <v>5206</v>
      </c>
      <c r="AH155" s="273">
        <v>36.4</v>
      </c>
      <c r="AI155" s="274">
        <v>34.299999999999997</v>
      </c>
      <c r="AJ155" s="275">
        <v>35.299999999999997</v>
      </c>
      <c r="AK155" s="273">
        <v>2581</v>
      </c>
      <c r="AL155" s="274">
        <v>2625</v>
      </c>
      <c r="AM155" s="275">
        <v>5206</v>
      </c>
      <c r="AN155" s="273">
        <v>75</v>
      </c>
      <c r="AO155" s="274">
        <v>61</v>
      </c>
      <c r="AP155" s="275">
        <v>68</v>
      </c>
      <c r="AQ155" s="273">
        <v>3004</v>
      </c>
      <c r="AR155" s="274">
        <v>3013</v>
      </c>
      <c r="AS155" s="275">
        <v>6017</v>
      </c>
      <c r="AT155" s="273">
        <v>75</v>
      </c>
      <c r="AU155" s="274">
        <v>62</v>
      </c>
      <c r="AV155" s="275">
        <v>69</v>
      </c>
      <c r="AW155" s="273">
        <v>3004</v>
      </c>
      <c r="AX155" s="274">
        <v>3013</v>
      </c>
      <c r="AY155" s="275">
        <v>6017</v>
      </c>
      <c r="AZ155" s="273">
        <v>35.9</v>
      </c>
      <c r="BA155" s="274">
        <v>33.799999999999997</v>
      </c>
      <c r="BB155" s="275">
        <v>34.799999999999997</v>
      </c>
      <c r="BC155" s="273">
        <v>3004</v>
      </c>
      <c r="BD155" s="274">
        <v>3013</v>
      </c>
      <c r="BE155" s="275">
        <v>6017</v>
      </c>
    </row>
    <row r="156" spans="1:57" x14ac:dyDescent="0.35">
      <c r="A156" t="s">
        <v>72</v>
      </c>
      <c r="B156" t="s">
        <v>317</v>
      </c>
      <c r="C156" t="s">
        <v>309</v>
      </c>
      <c r="D156" s="273">
        <v>63</v>
      </c>
      <c r="E156" s="274">
        <v>49</v>
      </c>
      <c r="F156" s="275">
        <v>56</v>
      </c>
      <c r="G156" s="273">
        <v>460</v>
      </c>
      <c r="H156" s="274">
        <v>472</v>
      </c>
      <c r="I156" s="275">
        <v>932</v>
      </c>
      <c r="J156" s="273">
        <v>65</v>
      </c>
      <c r="K156" s="274">
        <v>51</v>
      </c>
      <c r="L156" s="275">
        <v>58</v>
      </c>
      <c r="M156" s="273">
        <v>460</v>
      </c>
      <c r="N156" s="274">
        <v>472</v>
      </c>
      <c r="O156" s="275">
        <v>932</v>
      </c>
      <c r="P156" s="273">
        <v>33.5</v>
      </c>
      <c r="Q156" s="274">
        <v>30.9</v>
      </c>
      <c r="R156" s="275">
        <v>32.200000000000003</v>
      </c>
      <c r="S156" s="273">
        <v>460</v>
      </c>
      <c r="T156" s="274">
        <v>472</v>
      </c>
      <c r="U156" s="275">
        <v>932</v>
      </c>
      <c r="V156" s="273">
        <v>82</v>
      </c>
      <c r="W156" s="274">
        <v>66</v>
      </c>
      <c r="X156" s="275">
        <v>74</v>
      </c>
      <c r="Y156" s="273">
        <v>4260</v>
      </c>
      <c r="Z156" s="274">
        <v>4429</v>
      </c>
      <c r="AA156" s="275">
        <v>8689</v>
      </c>
      <c r="AB156" s="273">
        <v>83</v>
      </c>
      <c r="AC156" s="274">
        <v>69</v>
      </c>
      <c r="AD156" s="275">
        <v>75</v>
      </c>
      <c r="AE156" s="273">
        <v>4260</v>
      </c>
      <c r="AF156" s="274">
        <v>4429</v>
      </c>
      <c r="AG156" s="275">
        <v>8689</v>
      </c>
      <c r="AH156" s="273">
        <v>38.1</v>
      </c>
      <c r="AI156" s="274">
        <v>34.9</v>
      </c>
      <c r="AJ156" s="275">
        <v>36.5</v>
      </c>
      <c r="AK156" s="273">
        <v>4260</v>
      </c>
      <c r="AL156" s="274">
        <v>4429</v>
      </c>
      <c r="AM156" s="275">
        <v>8689</v>
      </c>
      <c r="AN156" s="273">
        <v>80</v>
      </c>
      <c r="AO156" s="274">
        <v>65</v>
      </c>
      <c r="AP156" s="275">
        <v>72</v>
      </c>
      <c r="AQ156" s="273">
        <v>4720</v>
      </c>
      <c r="AR156" s="274">
        <v>4901</v>
      </c>
      <c r="AS156" s="275">
        <v>9621</v>
      </c>
      <c r="AT156" s="273">
        <v>81</v>
      </c>
      <c r="AU156" s="274">
        <v>67</v>
      </c>
      <c r="AV156" s="275">
        <v>74</v>
      </c>
      <c r="AW156" s="273">
        <v>4720</v>
      </c>
      <c r="AX156" s="274">
        <v>4901</v>
      </c>
      <c r="AY156" s="275">
        <v>9621</v>
      </c>
      <c r="AZ156" s="273">
        <v>37.6</v>
      </c>
      <c r="BA156" s="274">
        <v>34.5</v>
      </c>
      <c r="BB156" s="275">
        <v>36</v>
      </c>
      <c r="BC156" s="273">
        <v>4720</v>
      </c>
      <c r="BD156" s="274">
        <v>4901</v>
      </c>
      <c r="BE156" s="275">
        <v>9621</v>
      </c>
    </row>
    <row r="157" spans="1:57" x14ac:dyDescent="0.35">
      <c r="A157" t="s">
        <v>89</v>
      </c>
      <c r="B157" t="s">
        <v>334</v>
      </c>
      <c r="C157" t="s">
        <v>324</v>
      </c>
      <c r="D157" s="273">
        <v>69</v>
      </c>
      <c r="E157" s="274">
        <v>44</v>
      </c>
      <c r="F157" s="275">
        <v>56</v>
      </c>
      <c r="G157" s="273">
        <v>486</v>
      </c>
      <c r="H157" s="274">
        <v>541</v>
      </c>
      <c r="I157" s="275">
        <v>1027</v>
      </c>
      <c r="J157" s="273">
        <v>70</v>
      </c>
      <c r="K157" s="274">
        <v>46</v>
      </c>
      <c r="L157" s="275">
        <v>57</v>
      </c>
      <c r="M157" s="273">
        <v>486</v>
      </c>
      <c r="N157" s="274">
        <v>541</v>
      </c>
      <c r="O157" s="275">
        <v>1027</v>
      </c>
      <c r="P157" s="273">
        <v>33.4</v>
      </c>
      <c r="Q157" s="274">
        <v>30.7</v>
      </c>
      <c r="R157" s="275">
        <v>32</v>
      </c>
      <c r="S157" s="273">
        <v>486</v>
      </c>
      <c r="T157" s="274">
        <v>541</v>
      </c>
      <c r="U157" s="275">
        <v>1027</v>
      </c>
      <c r="V157" s="273">
        <v>78</v>
      </c>
      <c r="W157" s="274">
        <v>63</v>
      </c>
      <c r="X157" s="275">
        <v>70</v>
      </c>
      <c r="Y157" s="273">
        <v>3562</v>
      </c>
      <c r="Z157" s="274">
        <v>3693</v>
      </c>
      <c r="AA157" s="275">
        <v>7255</v>
      </c>
      <c r="AB157" s="273">
        <v>79</v>
      </c>
      <c r="AC157" s="274">
        <v>65</v>
      </c>
      <c r="AD157" s="275">
        <v>72</v>
      </c>
      <c r="AE157" s="273">
        <v>3562</v>
      </c>
      <c r="AF157" s="274">
        <v>3693</v>
      </c>
      <c r="AG157" s="275">
        <v>7255</v>
      </c>
      <c r="AH157" s="273">
        <v>35.9</v>
      </c>
      <c r="AI157" s="274">
        <v>33.799999999999997</v>
      </c>
      <c r="AJ157" s="275">
        <v>34.799999999999997</v>
      </c>
      <c r="AK157" s="273">
        <v>3562</v>
      </c>
      <c r="AL157" s="274">
        <v>3693</v>
      </c>
      <c r="AM157" s="275">
        <v>7255</v>
      </c>
      <c r="AN157" s="273">
        <v>77</v>
      </c>
      <c r="AO157" s="274">
        <v>60</v>
      </c>
      <c r="AP157" s="275">
        <v>68</v>
      </c>
      <c r="AQ157" s="273">
        <v>4048</v>
      </c>
      <c r="AR157" s="274">
        <v>4234</v>
      </c>
      <c r="AS157" s="275">
        <v>8282</v>
      </c>
      <c r="AT157" s="273">
        <v>78</v>
      </c>
      <c r="AU157" s="274">
        <v>63</v>
      </c>
      <c r="AV157" s="275">
        <v>70</v>
      </c>
      <c r="AW157" s="273">
        <v>4048</v>
      </c>
      <c r="AX157" s="274">
        <v>4234</v>
      </c>
      <c r="AY157" s="275">
        <v>8282</v>
      </c>
      <c r="AZ157" s="273">
        <v>35.6</v>
      </c>
      <c r="BA157" s="274">
        <v>33.4</v>
      </c>
      <c r="BB157" s="275">
        <v>34.5</v>
      </c>
      <c r="BC157" s="273">
        <v>4048</v>
      </c>
      <c r="BD157" s="274">
        <v>4234</v>
      </c>
      <c r="BE157" s="275">
        <v>8282</v>
      </c>
    </row>
    <row r="158" spans="1:57" x14ac:dyDescent="0.35">
      <c r="A158" t="s">
        <v>142</v>
      </c>
      <c r="B158" t="s">
        <v>387</v>
      </c>
      <c r="C158" t="s">
        <v>372</v>
      </c>
      <c r="D158" s="273">
        <v>60</v>
      </c>
      <c r="E158" s="274">
        <v>47</v>
      </c>
      <c r="F158" s="275">
        <v>54</v>
      </c>
      <c r="G158" s="273">
        <v>500</v>
      </c>
      <c r="H158" s="274">
        <v>538</v>
      </c>
      <c r="I158" s="275">
        <v>1038</v>
      </c>
      <c r="J158" s="273">
        <v>61</v>
      </c>
      <c r="K158" s="274">
        <v>48</v>
      </c>
      <c r="L158" s="275">
        <v>54</v>
      </c>
      <c r="M158" s="273">
        <v>500</v>
      </c>
      <c r="N158" s="274">
        <v>538</v>
      </c>
      <c r="O158" s="275">
        <v>1038</v>
      </c>
      <c r="P158" s="273">
        <v>32.9</v>
      </c>
      <c r="Q158" s="274">
        <v>31</v>
      </c>
      <c r="R158" s="275">
        <v>31.9</v>
      </c>
      <c r="S158" s="273">
        <v>500</v>
      </c>
      <c r="T158" s="274">
        <v>538</v>
      </c>
      <c r="U158" s="275">
        <v>1038</v>
      </c>
      <c r="V158" s="273">
        <v>84</v>
      </c>
      <c r="W158" s="274">
        <v>70</v>
      </c>
      <c r="X158" s="275">
        <v>77</v>
      </c>
      <c r="Y158" s="273">
        <v>6335</v>
      </c>
      <c r="Z158" s="274">
        <v>6725</v>
      </c>
      <c r="AA158" s="275">
        <v>13060</v>
      </c>
      <c r="AB158" s="273">
        <v>85</v>
      </c>
      <c r="AC158" s="274">
        <v>71</v>
      </c>
      <c r="AD158" s="275">
        <v>78</v>
      </c>
      <c r="AE158" s="273">
        <v>6335</v>
      </c>
      <c r="AF158" s="274">
        <v>6725</v>
      </c>
      <c r="AG158" s="275">
        <v>13060</v>
      </c>
      <c r="AH158" s="273">
        <v>37.700000000000003</v>
      </c>
      <c r="AI158" s="274">
        <v>35.5</v>
      </c>
      <c r="AJ158" s="275">
        <v>36.6</v>
      </c>
      <c r="AK158" s="273">
        <v>6335</v>
      </c>
      <c r="AL158" s="274">
        <v>6725</v>
      </c>
      <c r="AM158" s="275">
        <v>13060</v>
      </c>
      <c r="AN158" s="273">
        <v>83</v>
      </c>
      <c r="AO158" s="274">
        <v>68</v>
      </c>
      <c r="AP158" s="275">
        <v>75</v>
      </c>
      <c r="AQ158" s="273">
        <v>6835</v>
      </c>
      <c r="AR158" s="274">
        <v>7263</v>
      </c>
      <c r="AS158" s="275">
        <v>14098</v>
      </c>
      <c r="AT158" s="273">
        <v>83</v>
      </c>
      <c r="AU158" s="274">
        <v>69</v>
      </c>
      <c r="AV158" s="275">
        <v>76</v>
      </c>
      <c r="AW158" s="273">
        <v>6835</v>
      </c>
      <c r="AX158" s="274">
        <v>7263</v>
      </c>
      <c r="AY158" s="275">
        <v>14098</v>
      </c>
      <c r="AZ158" s="273">
        <v>37.299999999999997</v>
      </c>
      <c r="BA158" s="274">
        <v>35.200000000000003</v>
      </c>
      <c r="BB158" s="275">
        <v>36.200000000000003</v>
      </c>
      <c r="BC158" s="273">
        <v>6835</v>
      </c>
      <c r="BD158" s="274">
        <v>7263</v>
      </c>
      <c r="BE158" s="275">
        <v>14098</v>
      </c>
    </row>
    <row r="159" spans="1:57" x14ac:dyDescent="0.35">
      <c r="A159" t="s">
        <v>76</v>
      </c>
      <c r="B159" t="s">
        <v>321</v>
      </c>
      <c r="C159" t="s">
        <v>309</v>
      </c>
      <c r="D159" s="273">
        <v>60</v>
      </c>
      <c r="E159" s="274">
        <v>37</v>
      </c>
      <c r="F159" s="275">
        <v>47</v>
      </c>
      <c r="G159" s="273">
        <v>244</v>
      </c>
      <c r="H159" s="274">
        <v>287</v>
      </c>
      <c r="I159" s="275">
        <v>531</v>
      </c>
      <c r="J159" s="273">
        <v>61</v>
      </c>
      <c r="K159" s="274">
        <v>40</v>
      </c>
      <c r="L159" s="275">
        <v>50</v>
      </c>
      <c r="M159" s="273">
        <v>244</v>
      </c>
      <c r="N159" s="274">
        <v>287</v>
      </c>
      <c r="O159" s="275">
        <v>531</v>
      </c>
      <c r="P159" s="273">
        <v>32.700000000000003</v>
      </c>
      <c r="Q159" s="274">
        <v>29.3</v>
      </c>
      <c r="R159" s="275">
        <v>30.8</v>
      </c>
      <c r="S159" s="273">
        <v>244</v>
      </c>
      <c r="T159" s="274">
        <v>287</v>
      </c>
      <c r="U159" s="275">
        <v>531</v>
      </c>
      <c r="V159" s="273">
        <v>79</v>
      </c>
      <c r="W159" s="274">
        <v>63</v>
      </c>
      <c r="X159" s="275">
        <v>71</v>
      </c>
      <c r="Y159" s="273">
        <v>2984</v>
      </c>
      <c r="Z159" s="274">
        <v>3112</v>
      </c>
      <c r="AA159" s="275">
        <v>6096</v>
      </c>
      <c r="AB159" s="273">
        <v>81</v>
      </c>
      <c r="AC159" s="274">
        <v>65</v>
      </c>
      <c r="AD159" s="275">
        <v>73</v>
      </c>
      <c r="AE159" s="273">
        <v>2984</v>
      </c>
      <c r="AF159" s="274">
        <v>3112</v>
      </c>
      <c r="AG159" s="275">
        <v>6096</v>
      </c>
      <c r="AH159" s="273">
        <v>36</v>
      </c>
      <c r="AI159" s="274">
        <v>33.5</v>
      </c>
      <c r="AJ159" s="275">
        <v>34.700000000000003</v>
      </c>
      <c r="AK159" s="273">
        <v>2984</v>
      </c>
      <c r="AL159" s="274">
        <v>3112</v>
      </c>
      <c r="AM159" s="275">
        <v>6096</v>
      </c>
      <c r="AN159" s="273">
        <v>78</v>
      </c>
      <c r="AO159" s="274">
        <v>61</v>
      </c>
      <c r="AP159" s="275">
        <v>69</v>
      </c>
      <c r="AQ159" s="273">
        <v>3228</v>
      </c>
      <c r="AR159" s="274">
        <v>3399</v>
      </c>
      <c r="AS159" s="275">
        <v>6627</v>
      </c>
      <c r="AT159" s="273">
        <v>79</v>
      </c>
      <c r="AU159" s="274">
        <v>63</v>
      </c>
      <c r="AV159" s="275">
        <v>71</v>
      </c>
      <c r="AW159" s="273">
        <v>3228</v>
      </c>
      <c r="AX159" s="274">
        <v>3399</v>
      </c>
      <c r="AY159" s="275">
        <v>6627</v>
      </c>
      <c r="AZ159" s="273">
        <v>35.799999999999997</v>
      </c>
      <c r="BA159" s="274">
        <v>33.200000000000003</v>
      </c>
      <c r="BB159" s="275">
        <v>34.4</v>
      </c>
      <c r="BC159" s="273">
        <v>3228</v>
      </c>
      <c r="BD159" s="274">
        <v>3399</v>
      </c>
      <c r="BE159" s="275">
        <v>6627</v>
      </c>
    </row>
    <row r="160" spans="1:57" x14ac:dyDescent="0.35">
      <c r="A160" t="s">
        <v>144</v>
      </c>
      <c r="B160" t="s">
        <v>389</v>
      </c>
      <c r="C160" t="s">
        <v>372</v>
      </c>
      <c r="D160" s="273">
        <v>56</v>
      </c>
      <c r="E160" s="274">
        <v>41</v>
      </c>
      <c r="F160" s="275">
        <v>48</v>
      </c>
      <c r="G160" s="273">
        <v>353</v>
      </c>
      <c r="H160" s="274">
        <v>420</v>
      </c>
      <c r="I160" s="275">
        <v>773</v>
      </c>
      <c r="J160" s="273">
        <v>58</v>
      </c>
      <c r="K160" s="274">
        <v>43</v>
      </c>
      <c r="L160" s="275">
        <v>50</v>
      </c>
      <c r="M160" s="273">
        <v>353</v>
      </c>
      <c r="N160" s="274">
        <v>420</v>
      </c>
      <c r="O160" s="275">
        <v>773</v>
      </c>
      <c r="P160" s="273">
        <v>31.9</v>
      </c>
      <c r="Q160" s="274">
        <v>30.2</v>
      </c>
      <c r="R160" s="275">
        <v>31</v>
      </c>
      <c r="S160" s="273">
        <v>353</v>
      </c>
      <c r="T160" s="274">
        <v>420</v>
      </c>
      <c r="U160" s="275">
        <v>773</v>
      </c>
      <c r="V160" s="273">
        <v>77</v>
      </c>
      <c r="W160" s="274">
        <v>60</v>
      </c>
      <c r="X160" s="275">
        <v>68</v>
      </c>
      <c r="Y160" s="273">
        <v>4365</v>
      </c>
      <c r="Z160" s="274">
        <v>4591</v>
      </c>
      <c r="AA160" s="275">
        <v>8956</v>
      </c>
      <c r="AB160" s="273">
        <v>78</v>
      </c>
      <c r="AC160" s="274">
        <v>63</v>
      </c>
      <c r="AD160" s="275">
        <v>70</v>
      </c>
      <c r="AE160" s="273">
        <v>4365</v>
      </c>
      <c r="AF160" s="274">
        <v>4591</v>
      </c>
      <c r="AG160" s="275">
        <v>8956</v>
      </c>
      <c r="AH160" s="273">
        <v>34.700000000000003</v>
      </c>
      <c r="AI160" s="274">
        <v>32.799999999999997</v>
      </c>
      <c r="AJ160" s="275">
        <v>33.700000000000003</v>
      </c>
      <c r="AK160" s="273">
        <v>4365</v>
      </c>
      <c r="AL160" s="274">
        <v>4591</v>
      </c>
      <c r="AM160" s="275">
        <v>8956</v>
      </c>
      <c r="AN160" s="273">
        <v>75</v>
      </c>
      <c r="AO160" s="274">
        <v>58</v>
      </c>
      <c r="AP160" s="275">
        <v>67</v>
      </c>
      <c r="AQ160" s="273">
        <v>4718</v>
      </c>
      <c r="AR160" s="274">
        <v>5011</v>
      </c>
      <c r="AS160" s="275">
        <v>9729</v>
      </c>
      <c r="AT160" s="273">
        <v>76</v>
      </c>
      <c r="AU160" s="274">
        <v>61</v>
      </c>
      <c r="AV160" s="275">
        <v>68</v>
      </c>
      <c r="AW160" s="273">
        <v>4718</v>
      </c>
      <c r="AX160" s="274">
        <v>5011</v>
      </c>
      <c r="AY160" s="275">
        <v>9729</v>
      </c>
      <c r="AZ160" s="273">
        <v>34.5</v>
      </c>
      <c r="BA160" s="274">
        <v>32.6</v>
      </c>
      <c r="BB160" s="275">
        <v>33.5</v>
      </c>
      <c r="BC160" s="273">
        <v>4718</v>
      </c>
      <c r="BD160" s="274">
        <v>5011</v>
      </c>
      <c r="BE160" s="275">
        <v>9729</v>
      </c>
    </row>
    <row r="161" spans="1:58" x14ac:dyDescent="0.35">
      <c r="A161" t="s">
        <v>78</v>
      </c>
      <c r="B161" t="s">
        <v>323</v>
      </c>
      <c r="C161" t="s">
        <v>309</v>
      </c>
      <c r="D161" s="273">
        <v>55</v>
      </c>
      <c r="E161" s="274">
        <v>38</v>
      </c>
      <c r="F161" s="275">
        <v>46</v>
      </c>
      <c r="G161" s="273">
        <v>364</v>
      </c>
      <c r="H161" s="274">
        <v>444</v>
      </c>
      <c r="I161" s="275">
        <v>808</v>
      </c>
      <c r="J161" s="273">
        <v>58</v>
      </c>
      <c r="K161" s="274">
        <v>42</v>
      </c>
      <c r="L161" s="275">
        <v>50</v>
      </c>
      <c r="M161" s="273">
        <v>364</v>
      </c>
      <c r="N161" s="274">
        <v>444</v>
      </c>
      <c r="O161" s="275">
        <v>808</v>
      </c>
      <c r="P161" s="273">
        <v>32</v>
      </c>
      <c r="Q161" s="274">
        <v>29.5</v>
      </c>
      <c r="R161" s="275">
        <v>30.6</v>
      </c>
      <c r="S161" s="273">
        <v>364</v>
      </c>
      <c r="T161" s="274">
        <v>444</v>
      </c>
      <c r="U161" s="275">
        <v>808</v>
      </c>
      <c r="V161" s="273">
        <v>77</v>
      </c>
      <c r="W161" s="274">
        <v>63</v>
      </c>
      <c r="X161" s="275">
        <v>70</v>
      </c>
      <c r="Y161" s="273">
        <v>2799</v>
      </c>
      <c r="Z161" s="274">
        <v>2843</v>
      </c>
      <c r="AA161" s="275">
        <v>5642</v>
      </c>
      <c r="AB161" s="273">
        <v>78</v>
      </c>
      <c r="AC161" s="274">
        <v>65</v>
      </c>
      <c r="AD161" s="275">
        <v>72</v>
      </c>
      <c r="AE161" s="273">
        <v>2799</v>
      </c>
      <c r="AF161" s="274">
        <v>2843</v>
      </c>
      <c r="AG161" s="275">
        <v>5642</v>
      </c>
      <c r="AH161" s="273">
        <v>36.6</v>
      </c>
      <c r="AI161" s="274">
        <v>34.1</v>
      </c>
      <c r="AJ161" s="275">
        <v>35.299999999999997</v>
      </c>
      <c r="AK161" s="273">
        <v>2799</v>
      </c>
      <c r="AL161" s="274">
        <v>2843</v>
      </c>
      <c r="AM161" s="275">
        <v>5642</v>
      </c>
      <c r="AN161" s="273">
        <v>74</v>
      </c>
      <c r="AO161" s="274">
        <v>60</v>
      </c>
      <c r="AP161" s="275">
        <v>67</v>
      </c>
      <c r="AQ161" s="273">
        <v>3163</v>
      </c>
      <c r="AR161" s="274">
        <v>3287</v>
      </c>
      <c r="AS161" s="275">
        <v>6450</v>
      </c>
      <c r="AT161" s="273">
        <v>76</v>
      </c>
      <c r="AU161" s="274">
        <v>62</v>
      </c>
      <c r="AV161" s="275">
        <v>69</v>
      </c>
      <c r="AW161" s="273">
        <v>3163</v>
      </c>
      <c r="AX161" s="274">
        <v>3287</v>
      </c>
      <c r="AY161" s="275">
        <v>6450</v>
      </c>
      <c r="AZ161" s="273">
        <v>36</v>
      </c>
      <c r="BA161" s="274">
        <v>33.5</v>
      </c>
      <c r="BB161" s="275">
        <v>34.799999999999997</v>
      </c>
      <c r="BC161" s="273">
        <v>3163</v>
      </c>
      <c r="BD161" s="274">
        <v>3287</v>
      </c>
      <c r="BE161" s="275">
        <v>6450</v>
      </c>
    </row>
    <row r="162" spans="1:58" x14ac:dyDescent="0.35">
      <c r="A162" s="157"/>
      <c r="B162" s="157"/>
      <c r="C162" s="157"/>
      <c r="D162" s="157"/>
      <c r="E162" s="157"/>
      <c r="F162" s="157"/>
      <c r="G162" s="157"/>
      <c r="H162" s="157"/>
      <c r="I162" s="157"/>
      <c r="J162" s="157"/>
      <c r="K162" s="157"/>
      <c r="L162" s="157"/>
      <c r="M162" s="157"/>
      <c r="N162" s="157"/>
      <c r="O162" s="157"/>
      <c r="P162" s="157"/>
      <c r="Q162" s="157"/>
      <c r="R162" s="157"/>
      <c r="S162" s="157"/>
      <c r="T162" s="157"/>
      <c r="U162" s="157"/>
      <c r="V162" s="157"/>
      <c r="W162" s="157"/>
      <c r="X162" s="157"/>
      <c r="Y162" s="157"/>
      <c r="Z162" s="157"/>
      <c r="AA162" s="157"/>
      <c r="AB162" s="157"/>
      <c r="AC162" s="157"/>
      <c r="AD162" s="157"/>
      <c r="AE162" s="157"/>
      <c r="AF162" s="157"/>
      <c r="AG162" s="157"/>
      <c r="AH162" s="157"/>
      <c r="AI162" s="157"/>
      <c r="AJ162" s="157"/>
      <c r="AK162" s="157"/>
      <c r="AL162" s="157"/>
      <c r="AM162" s="157"/>
      <c r="AN162" s="157"/>
      <c r="AO162" s="157"/>
      <c r="AP162" s="157"/>
      <c r="AQ162" s="157"/>
      <c r="AR162" s="157"/>
      <c r="AS162" s="157"/>
      <c r="AT162" s="157"/>
      <c r="AU162" s="157"/>
      <c r="AV162" s="157"/>
      <c r="AW162" s="157"/>
      <c r="AX162" s="157"/>
      <c r="AY162" s="157"/>
      <c r="AZ162" s="157"/>
      <c r="BA162" s="157"/>
      <c r="BB162" s="157"/>
      <c r="BC162" s="157"/>
      <c r="BD162" s="157"/>
      <c r="BE162" s="157"/>
      <c r="BF162" s="157"/>
    </row>
    <row r="163" spans="1:58" x14ac:dyDescent="0.35">
      <c r="A163" t="s">
        <v>3</v>
      </c>
      <c r="B163" t="s">
        <v>247</v>
      </c>
      <c r="D163" s="273">
        <v>61</v>
      </c>
      <c r="E163" s="274">
        <v>41</v>
      </c>
      <c r="F163" s="275">
        <v>51</v>
      </c>
      <c r="G163" s="273">
        <v>3150</v>
      </c>
      <c r="H163" s="274">
        <v>3330</v>
      </c>
      <c r="I163" s="275">
        <v>6480</v>
      </c>
      <c r="J163" s="273">
        <v>64</v>
      </c>
      <c r="K163" s="274">
        <v>44</v>
      </c>
      <c r="L163" s="275">
        <v>54</v>
      </c>
      <c r="M163" s="273">
        <v>3150</v>
      </c>
      <c r="N163" s="274">
        <v>3330</v>
      </c>
      <c r="O163" s="275">
        <v>6480</v>
      </c>
      <c r="P163" s="273">
        <v>32.799999999999997</v>
      </c>
      <c r="Q163" s="274">
        <v>29.6</v>
      </c>
      <c r="R163" s="275">
        <v>31.2</v>
      </c>
      <c r="S163" s="273">
        <v>3150</v>
      </c>
      <c r="T163" s="274">
        <v>3330</v>
      </c>
      <c r="U163" s="275">
        <v>6480</v>
      </c>
      <c r="V163" s="273">
        <v>78</v>
      </c>
      <c r="W163" s="274">
        <v>63</v>
      </c>
      <c r="X163" s="275">
        <v>70</v>
      </c>
      <c r="Y163" s="273">
        <v>11840</v>
      </c>
      <c r="Z163" s="274">
        <v>12500</v>
      </c>
      <c r="AA163" s="275">
        <v>24340</v>
      </c>
      <c r="AB163" s="273">
        <v>80</v>
      </c>
      <c r="AC163" s="274">
        <v>65</v>
      </c>
      <c r="AD163" s="275">
        <v>72</v>
      </c>
      <c r="AE163" s="273">
        <v>11840</v>
      </c>
      <c r="AF163" s="274">
        <v>12500</v>
      </c>
      <c r="AG163" s="275">
        <v>24340</v>
      </c>
      <c r="AH163" s="273">
        <v>36.5</v>
      </c>
      <c r="AI163" s="274">
        <v>34</v>
      </c>
      <c r="AJ163" s="275">
        <v>35.200000000000003</v>
      </c>
      <c r="AK163" s="273">
        <v>11840</v>
      </c>
      <c r="AL163" s="274">
        <v>12500</v>
      </c>
      <c r="AM163" s="275">
        <v>24340</v>
      </c>
      <c r="AN163" s="273">
        <v>75</v>
      </c>
      <c r="AO163" s="274">
        <v>59</v>
      </c>
      <c r="AP163" s="275">
        <v>66</v>
      </c>
      <c r="AQ163" s="273">
        <v>14990</v>
      </c>
      <c r="AR163" s="274">
        <v>15830</v>
      </c>
      <c r="AS163" s="275">
        <v>30820</v>
      </c>
      <c r="AT163" s="273">
        <v>76</v>
      </c>
      <c r="AU163" s="274">
        <v>61</v>
      </c>
      <c r="AV163" s="275">
        <v>68</v>
      </c>
      <c r="AW163" s="273">
        <v>14990</v>
      </c>
      <c r="AX163" s="274">
        <v>15830</v>
      </c>
      <c r="AY163" s="275">
        <v>30820</v>
      </c>
      <c r="AZ163" s="273">
        <v>35.700000000000003</v>
      </c>
      <c r="BA163" s="274">
        <v>33</v>
      </c>
      <c r="BB163" s="275">
        <v>34.4</v>
      </c>
      <c r="BC163" s="273">
        <v>14990</v>
      </c>
      <c r="BD163" s="274">
        <v>15830</v>
      </c>
      <c r="BE163" s="275">
        <v>30820</v>
      </c>
    </row>
    <row r="164" spans="1:58" x14ac:dyDescent="0.35">
      <c r="A164" t="s">
        <v>14</v>
      </c>
      <c r="B164" t="s">
        <v>260</v>
      </c>
      <c r="D164" s="273">
        <v>59</v>
      </c>
      <c r="E164" s="274">
        <v>39</v>
      </c>
      <c r="F164" s="275">
        <v>48</v>
      </c>
      <c r="G164" s="273">
        <v>7040</v>
      </c>
      <c r="H164" s="274">
        <v>7520</v>
      </c>
      <c r="I164" s="275">
        <v>14560</v>
      </c>
      <c r="J164" s="273">
        <v>62</v>
      </c>
      <c r="K164" s="274">
        <v>42</v>
      </c>
      <c r="L164" s="275">
        <v>51</v>
      </c>
      <c r="M164" s="273">
        <v>7040</v>
      </c>
      <c r="N164" s="274">
        <v>7520</v>
      </c>
      <c r="O164" s="275">
        <v>14560</v>
      </c>
      <c r="P164" s="273">
        <v>32.200000000000003</v>
      </c>
      <c r="Q164" s="274">
        <v>29.3</v>
      </c>
      <c r="R164" s="275">
        <v>30.7</v>
      </c>
      <c r="S164" s="273">
        <v>7040</v>
      </c>
      <c r="T164" s="274">
        <v>7520</v>
      </c>
      <c r="U164" s="275">
        <v>14560</v>
      </c>
      <c r="V164" s="273">
        <v>76</v>
      </c>
      <c r="W164" s="274">
        <v>59</v>
      </c>
      <c r="X164" s="275">
        <v>67</v>
      </c>
      <c r="Y164" s="273">
        <v>36560</v>
      </c>
      <c r="Z164" s="274">
        <v>38080</v>
      </c>
      <c r="AA164" s="275">
        <v>74640</v>
      </c>
      <c r="AB164" s="273">
        <v>77</v>
      </c>
      <c r="AC164" s="274">
        <v>62</v>
      </c>
      <c r="AD164" s="275">
        <v>70</v>
      </c>
      <c r="AE164" s="273">
        <v>36560</v>
      </c>
      <c r="AF164" s="274">
        <v>38080</v>
      </c>
      <c r="AG164" s="275">
        <v>74640</v>
      </c>
      <c r="AH164" s="273">
        <v>35.9</v>
      </c>
      <c r="AI164" s="274">
        <v>33.299999999999997</v>
      </c>
      <c r="AJ164" s="275">
        <v>34.6</v>
      </c>
      <c r="AK164" s="273">
        <v>36560</v>
      </c>
      <c r="AL164" s="274">
        <v>38080</v>
      </c>
      <c r="AM164" s="275">
        <v>74640</v>
      </c>
      <c r="AN164" s="273">
        <v>73</v>
      </c>
      <c r="AO164" s="274">
        <v>56</v>
      </c>
      <c r="AP164" s="275">
        <v>64</v>
      </c>
      <c r="AQ164" s="273">
        <v>43600</v>
      </c>
      <c r="AR164" s="274">
        <v>45600</v>
      </c>
      <c r="AS164" s="275">
        <v>89200</v>
      </c>
      <c r="AT164" s="273">
        <v>75</v>
      </c>
      <c r="AU164" s="274">
        <v>59</v>
      </c>
      <c r="AV164" s="275">
        <v>67</v>
      </c>
      <c r="AW164" s="273">
        <v>43600</v>
      </c>
      <c r="AX164" s="274">
        <v>45600</v>
      </c>
      <c r="AY164" s="275">
        <v>89200</v>
      </c>
      <c r="AZ164" s="273">
        <v>35.299999999999997</v>
      </c>
      <c r="BA164" s="274">
        <v>32.6</v>
      </c>
      <c r="BB164" s="275">
        <v>33.9</v>
      </c>
      <c r="BC164" s="273">
        <v>43600</v>
      </c>
      <c r="BD164" s="274">
        <v>45600</v>
      </c>
      <c r="BE164" s="275">
        <v>89200</v>
      </c>
    </row>
    <row r="165" spans="1:58" x14ac:dyDescent="0.35">
      <c r="A165" t="s">
        <v>38</v>
      </c>
      <c r="B165" t="s">
        <v>408</v>
      </c>
      <c r="D165" s="273">
        <v>61</v>
      </c>
      <c r="E165" s="274">
        <v>39</v>
      </c>
      <c r="F165" s="275">
        <v>50</v>
      </c>
      <c r="G165" s="273">
        <v>5090</v>
      </c>
      <c r="H165" s="274">
        <v>5350</v>
      </c>
      <c r="I165" s="275">
        <v>10440</v>
      </c>
      <c r="J165" s="273">
        <v>63</v>
      </c>
      <c r="K165" s="274">
        <v>43</v>
      </c>
      <c r="L165" s="275">
        <v>52</v>
      </c>
      <c r="M165" s="273">
        <v>5090</v>
      </c>
      <c r="N165" s="274">
        <v>5350</v>
      </c>
      <c r="O165" s="275">
        <v>10440</v>
      </c>
      <c r="P165" s="273">
        <v>32.5</v>
      </c>
      <c r="Q165" s="274">
        <v>29.6</v>
      </c>
      <c r="R165" s="275">
        <v>31</v>
      </c>
      <c r="S165" s="273">
        <v>5090</v>
      </c>
      <c r="T165" s="274">
        <v>5350</v>
      </c>
      <c r="U165" s="275">
        <v>10440</v>
      </c>
      <c r="V165" s="273">
        <v>76</v>
      </c>
      <c r="W165" s="274">
        <v>60</v>
      </c>
      <c r="X165" s="275">
        <v>68</v>
      </c>
      <c r="Y165" s="273">
        <v>27230</v>
      </c>
      <c r="Z165" s="274">
        <v>28710</v>
      </c>
      <c r="AA165" s="275">
        <v>55930</v>
      </c>
      <c r="AB165" s="273">
        <v>78</v>
      </c>
      <c r="AC165" s="274">
        <v>63</v>
      </c>
      <c r="AD165" s="275">
        <v>70</v>
      </c>
      <c r="AE165" s="273">
        <v>27230</v>
      </c>
      <c r="AF165" s="274">
        <v>28710</v>
      </c>
      <c r="AG165" s="275">
        <v>55930</v>
      </c>
      <c r="AH165" s="273">
        <v>35.700000000000003</v>
      </c>
      <c r="AI165" s="274">
        <v>33.299999999999997</v>
      </c>
      <c r="AJ165" s="275">
        <v>34.5</v>
      </c>
      <c r="AK165" s="273">
        <v>27230</v>
      </c>
      <c r="AL165" s="274">
        <v>28710</v>
      </c>
      <c r="AM165" s="275">
        <v>55930</v>
      </c>
      <c r="AN165" s="273">
        <v>74</v>
      </c>
      <c r="AO165" s="274">
        <v>57</v>
      </c>
      <c r="AP165" s="275">
        <v>65</v>
      </c>
      <c r="AQ165" s="273">
        <v>32320</v>
      </c>
      <c r="AR165" s="274">
        <v>34060</v>
      </c>
      <c r="AS165" s="275">
        <v>66380</v>
      </c>
      <c r="AT165" s="273">
        <v>75</v>
      </c>
      <c r="AU165" s="274">
        <v>60</v>
      </c>
      <c r="AV165" s="275">
        <v>67</v>
      </c>
      <c r="AW165" s="273">
        <v>32320</v>
      </c>
      <c r="AX165" s="274">
        <v>34060</v>
      </c>
      <c r="AY165" s="275">
        <v>66380</v>
      </c>
      <c r="AZ165" s="273">
        <v>35.200000000000003</v>
      </c>
      <c r="BA165" s="274">
        <v>32.700000000000003</v>
      </c>
      <c r="BB165" s="275">
        <v>33.9</v>
      </c>
      <c r="BC165" s="273">
        <v>32320</v>
      </c>
      <c r="BD165" s="274">
        <v>34060</v>
      </c>
      <c r="BE165" s="275">
        <v>66380</v>
      </c>
    </row>
    <row r="166" spans="1:58" x14ac:dyDescent="0.35">
      <c r="A166" t="s">
        <v>54</v>
      </c>
      <c r="B166" t="s">
        <v>299</v>
      </c>
      <c r="D166" s="273">
        <v>58</v>
      </c>
      <c r="E166" s="274">
        <v>40</v>
      </c>
      <c r="F166" s="275">
        <v>49</v>
      </c>
      <c r="G166" s="273">
        <v>3510</v>
      </c>
      <c r="H166" s="274">
        <v>3760</v>
      </c>
      <c r="I166" s="275">
        <v>7270</v>
      </c>
      <c r="J166" s="273">
        <v>61</v>
      </c>
      <c r="K166" s="274">
        <v>43</v>
      </c>
      <c r="L166" s="275">
        <v>52</v>
      </c>
      <c r="M166" s="273">
        <v>3510</v>
      </c>
      <c r="N166" s="274">
        <v>3760</v>
      </c>
      <c r="O166" s="275">
        <v>7270</v>
      </c>
      <c r="P166" s="273">
        <v>32.5</v>
      </c>
      <c r="Q166" s="274">
        <v>29.7</v>
      </c>
      <c r="R166" s="275">
        <v>31.1</v>
      </c>
      <c r="S166" s="273">
        <v>3510</v>
      </c>
      <c r="T166" s="274">
        <v>3760</v>
      </c>
      <c r="U166" s="275">
        <v>7270</v>
      </c>
      <c r="V166" s="273">
        <v>75</v>
      </c>
      <c r="W166" s="274">
        <v>60</v>
      </c>
      <c r="X166" s="275">
        <v>68</v>
      </c>
      <c r="Y166" s="273">
        <v>24210</v>
      </c>
      <c r="Z166" s="274">
        <v>25330</v>
      </c>
      <c r="AA166" s="275">
        <v>49540</v>
      </c>
      <c r="AB166" s="273">
        <v>77</v>
      </c>
      <c r="AC166" s="274">
        <v>63</v>
      </c>
      <c r="AD166" s="275">
        <v>70</v>
      </c>
      <c r="AE166" s="273">
        <v>24210</v>
      </c>
      <c r="AF166" s="274">
        <v>25330</v>
      </c>
      <c r="AG166" s="275">
        <v>49540</v>
      </c>
      <c r="AH166" s="273">
        <v>35.9</v>
      </c>
      <c r="AI166" s="274">
        <v>33.4</v>
      </c>
      <c r="AJ166" s="275">
        <v>34.6</v>
      </c>
      <c r="AK166" s="273">
        <v>24210</v>
      </c>
      <c r="AL166" s="274">
        <v>25330</v>
      </c>
      <c r="AM166" s="275">
        <v>49540</v>
      </c>
      <c r="AN166" s="273">
        <v>73</v>
      </c>
      <c r="AO166" s="274">
        <v>57</v>
      </c>
      <c r="AP166" s="275">
        <v>65</v>
      </c>
      <c r="AQ166" s="273">
        <v>27720</v>
      </c>
      <c r="AR166" s="274">
        <v>29090</v>
      </c>
      <c r="AS166" s="275">
        <v>56810</v>
      </c>
      <c r="AT166" s="273">
        <v>75</v>
      </c>
      <c r="AU166" s="274">
        <v>60</v>
      </c>
      <c r="AV166" s="275">
        <v>68</v>
      </c>
      <c r="AW166" s="273">
        <v>27720</v>
      </c>
      <c r="AX166" s="274">
        <v>29090</v>
      </c>
      <c r="AY166" s="275">
        <v>56810</v>
      </c>
      <c r="AZ166" s="273">
        <v>35.4</v>
      </c>
      <c r="BA166" s="274">
        <v>32.9</v>
      </c>
      <c r="BB166" s="275">
        <v>34.200000000000003</v>
      </c>
      <c r="BC166" s="273">
        <v>27720</v>
      </c>
      <c r="BD166" s="274">
        <v>29090</v>
      </c>
      <c r="BE166" s="275">
        <v>56810</v>
      </c>
    </row>
    <row r="167" spans="1:58" x14ac:dyDescent="0.35">
      <c r="A167" t="s">
        <v>64</v>
      </c>
      <c r="B167" t="s">
        <v>309</v>
      </c>
      <c r="D167" s="273">
        <v>59</v>
      </c>
      <c r="E167" s="274">
        <v>43</v>
      </c>
      <c r="F167" s="275">
        <v>51</v>
      </c>
      <c r="G167" s="273">
        <v>6170</v>
      </c>
      <c r="H167" s="274">
        <v>6480</v>
      </c>
      <c r="I167" s="275">
        <v>12650</v>
      </c>
      <c r="J167" s="273">
        <v>62</v>
      </c>
      <c r="K167" s="274">
        <v>46</v>
      </c>
      <c r="L167" s="275">
        <v>54</v>
      </c>
      <c r="M167" s="273">
        <v>6170</v>
      </c>
      <c r="N167" s="274">
        <v>6480</v>
      </c>
      <c r="O167" s="275">
        <v>12650</v>
      </c>
      <c r="P167" s="273">
        <v>32.5</v>
      </c>
      <c r="Q167" s="274">
        <v>29.8</v>
      </c>
      <c r="R167" s="275">
        <v>31.1</v>
      </c>
      <c r="S167" s="273">
        <v>6170</v>
      </c>
      <c r="T167" s="274">
        <v>6480</v>
      </c>
      <c r="U167" s="275">
        <v>12650</v>
      </c>
      <c r="V167" s="273">
        <v>75</v>
      </c>
      <c r="W167" s="274">
        <v>59</v>
      </c>
      <c r="X167" s="275">
        <v>67</v>
      </c>
      <c r="Y167" s="273">
        <v>29830</v>
      </c>
      <c r="Z167" s="274">
        <v>31110</v>
      </c>
      <c r="AA167" s="275">
        <v>60940</v>
      </c>
      <c r="AB167" s="273">
        <v>77</v>
      </c>
      <c r="AC167" s="274">
        <v>62</v>
      </c>
      <c r="AD167" s="275">
        <v>70</v>
      </c>
      <c r="AE167" s="273">
        <v>29830</v>
      </c>
      <c r="AF167" s="274">
        <v>31110</v>
      </c>
      <c r="AG167" s="275">
        <v>60940</v>
      </c>
      <c r="AH167" s="273">
        <v>35.9</v>
      </c>
      <c r="AI167" s="274">
        <v>33.200000000000003</v>
      </c>
      <c r="AJ167" s="275">
        <v>34.5</v>
      </c>
      <c r="AK167" s="273">
        <v>29830</v>
      </c>
      <c r="AL167" s="274">
        <v>31110</v>
      </c>
      <c r="AM167" s="275">
        <v>60940</v>
      </c>
      <c r="AN167" s="273">
        <v>73</v>
      </c>
      <c r="AO167" s="274">
        <v>56</v>
      </c>
      <c r="AP167" s="275">
        <v>64</v>
      </c>
      <c r="AQ167" s="273">
        <v>36000</v>
      </c>
      <c r="AR167" s="274">
        <v>37590</v>
      </c>
      <c r="AS167" s="275">
        <v>73590</v>
      </c>
      <c r="AT167" s="273">
        <v>75</v>
      </c>
      <c r="AU167" s="274">
        <v>60</v>
      </c>
      <c r="AV167" s="275">
        <v>67</v>
      </c>
      <c r="AW167" s="273">
        <v>36000</v>
      </c>
      <c r="AX167" s="274">
        <v>37590</v>
      </c>
      <c r="AY167" s="275">
        <v>73590</v>
      </c>
      <c r="AZ167" s="273">
        <v>35.299999999999997</v>
      </c>
      <c r="BA167" s="274">
        <v>32.6</v>
      </c>
      <c r="BB167" s="275">
        <v>33.9</v>
      </c>
      <c r="BC167" s="273">
        <v>36000</v>
      </c>
      <c r="BD167" s="274">
        <v>37590</v>
      </c>
      <c r="BE167" s="275">
        <v>73590</v>
      </c>
    </row>
    <row r="168" spans="1:58" x14ac:dyDescent="0.35">
      <c r="A168" t="s">
        <v>79</v>
      </c>
      <c r="B168" t="s">
        <v>324</v>
      </c>
      <c r="D168" s="273">
        <v>61</v>
      </c>
      <c r="E168" s="274">
        <v>43</v>
      </c>
      <c r="F168" s="275">
        <v>52</v>
      </c>
      <c r="G168" s="273">
        <v>4000</v>
      </c>
      <c r="H168" s="274">
        <v>4350</v>
      </c>
      <c r="I168" s="275">
        <v>8340</v>
      </c>
      <c r="J168" s="273">
        <v>63</v>
      </c>
      <c r="K168" s="274">
        <v>45</v>
      </c>
      <c r="L168" s="275">
        <v>54</v>
      </c>
      <c r="M168" s="273">
        <v>4000</v>
      </c>
      <c r="N168" s="274">
        <v>4350</v>
      </c>
      <c r="O168" s="275">
        <v>8340</v>
      </c>
      <c r="P168" s="273">
        <v>33</v>
      </c>
      <c r="Q168" s="274">
        <v>30.3</v>
      </c>
      <c r="R168" s="275">
        <v>31.6</v>
      </c>
      <c r="S168" s="273">
        <v>4000</v>
      </c>
      <c r="T168" s="274">
        <v>4350</v>
      </c>
      <c r="U168" s="275">
        <v>8340</v>
      </c>
      <c r="V168" s="273">
        <v>78</v>
      </c>
      <c r="W168" s="274">
        <v>62</v>
      </c>
      <c r="X168" s="275">
        <v>70</v>
      </c>
      <c r="Y168" s="273">
        <v>32330</v>
      </c>
      <c r="Z168" s="274">
        <v>33990</v>
      </c>
      <c r="AA168" s="275">
        <v>66310</v>
      </c>
      <c r="AB168" s="273">
        <v>79</v>
      </c>
      <c r="AC168" s="274">
        <v>65</v>
      </c>
      <c r="AD168" s="275">
        <v>72</v>
      </c>
      <c r="AE168" s="273">
        <v>32330</v>
      </c>
      <c r="AF168" s="274">
        <v>33990</v>
      </c>
      <c r="AG168" s="275">
        <v>66310</v>
      </c>
      <c r="AH168" s="273">
        <v>36.1</v>
      </c>
      <c r="AI168" s="274">
        <v>33.799999999999997</v>
      </c>
      <c r="AJ168" s="275">
        <v>34.9</v>
      </c>
      <c r="AK168" s="273">
        <v>32330</v>
      </c>
      <c r="AL168" s="274">
        <v>33990</v>
      </c>
      <c r="AM168" s="275">
        <v>66310</v>
      </c>
      <c r="AN168" s="273">
        <v>76</v>
      </c>
      <c r="AO168" s="274">
        <v>60</v>
      </c>
      <c r="AP168" s="275">
        <v>68</v>
      </c>
      <c r="AQ168" s="273">
        <v>36320</v>
      </c>
      <c r="AR168" s="274">
        <v>38330</v>
      </c>
      <c r="AS168" s="275">
        <v>74660</v>
      </c>
      <c r="AT168" s="273">
        <v>77</v>
      </c>
      <c r="AU168" s="274">
        <v>63</v>
      </c>
      <c r="AV168" s="275">
        <v>70</v>
      </c>
      <c r="AW168" s="273">
        <v>36320</v>
      </c>
      <c r="AX168" s="274">
        <v>38330</v>
      </c>
      <c r="AY168" s="275">
        <v>74660</v>
      </c>
      <c r="AZ168" s="273">
        <v>35.700000000000003</v>
      </c>
      <c r="BA168" s="274">
        <v>33.4</v>
      </c>
      <c r="BB168" s="275">
        <v>34.5</v>
      </c>
      <c r="BC168" s="273">
        <v>36320</v>
      </c>
      <c r="BD168" s="274">
        <v>38330</v>
      </c>
      <c r="BE168" s="275">
        <v>74660</v>
      </c>
    </row>
    <row r="169" spans="1:58" x14ac:dyDescent="0.35">
      <c r="A169" s="157" t="s">
        <v>91</v>
      </c>
      <c r="B169" t="s">
        <v>336</v>
      </c>
      <c r="D169" s="273">
        <v>68</v>
      </c>
      <c r="E169" s="274">
        <v>51</v>
      </c>
      <c r="F169" s="275">
        <v>60</v>
      </c>
      <c r="G169" s="273">
        <v>7670</v>
      </c>
      <c r="H169" s="274">
        <v>8070</v>
      </c>
      <c r="I169" s="275">
        <v>15740</v>
      </c>
      <c r="J169" s="273">
        <v>69</v>
      </c>
      <c r="K169" s="274">
        <v>54</v>
      </c>
      <c r="L169" s="275">
        <v>61</v>
      </c>
      <c r="M169" s="273">
        <v>7670</v>
      </c>
      <c r="N169" s="274">
        <v>8070</v>
      </c>
      <c r="O169" s="275">
        <v>15740</v>
      </c>
      <c r="P169" s="273">
        <v>34</v>
      </c>
      <c r="Q169" s="274">
        <v>31.3</v>
      </c>
      <c r="R169" s="275">
        <v>32.6</v>
      </c>
      <c r="S169" s="273">
        <v>7670</v>
      </c>
      <c r="T169" s="274">
        <v>8070</v>
      </c>
      <c r="U169" s="275">
        <v>15740</v>
      </c>
      <c r="V169" s="273">
        <v>78</v>
      </c>
      <c r="W169" s="274">
        <v>65</v>
      </c>
      <c r="X169" s="275">
        <v>71</v>
      </c>
      <c r="Y169" s="273">
        <v>44910</v>
      </c>
      <c r="Z169" s="274">
        <v>47250</v>
      </c>
      <c r="AA169" s="275">
        <v>92170</v>
      </c>
      <c r="AB169" s="273">
        <v>80</v>
      </c>
      <c r="AC169" s="274">
        <v>67</v>
      </c>
      <c r="AD169" s="275">
        <v>73</v>
      </c>
      <c r="AE169" s="273">
        <v>44910</v>
      </c>
      <c r="AF169" s="274">
        <v>47250</v>
      </c>
      <c r="AG169" s="275">
        <v>92170</v>
      </c>
      <c r="AH169" s="273">
        <v>36.200000000000003</v>
      </c>
      <c r="AI169" s="274">
        <v>33.9</v>
      </c>
      <c r="AJ169" s="275">
        <v>35</v>
      </c>
      <c r="AK169" s="273">
        <v>44910</v>
      </c>
      <c r="AL169" s="274">
        <v>47250</v>
      </c>
      <c r="AM169" s="275">
        <v>92170</v>
      </c>
      <c r="AN169" s="273">
        <v>77</v>
      </c>
      <c r="AO169" s="274">
        <v>63</v>
      </c>
      <c r="AP169" s="275">
        <v>70</v>
      </c>
      <c r="AQ169" s="273">
        <v>52590</v>
      </c>
      <c r="AR169" s="274">
        <v>55320</v>
      </c>
      <c r="AS169" s="275">
        <v>107910</v>
      </c>
      <c r="AT169" s="273">
        <v>78</v>
      </c>
      <c r="AU169" s="274">
        <v>65</v>
      </c>
      <c r="AV169" s="275">
        <v>71</v>
      </c>
      <c r="AW169" s="273">
        <v>52590</v>
      </c>
      <c r="AX169" s="274">
        <v>55320</v>
      </c>
      <c r="AY169" s="275">
        <v>107910</v>
      </c>
      <c r="AZ169" s="273">
        <v>35.9</v>
      </c>
      <c r="BA169" s="274">
        <v>33.5</v>
      </c>
      <c r="BB169" s="275">
        <v>34.700000000000003</v>
      </c>
      <c r="BC169" s="273">
        <v>52590</v>
      </c>
      <c r="BD169" s="274">
        <v>55320</v>
      </c>
      <c r="BE169" s="275">
        <v>107910</v>
      </c>
    </row>
    <row r="170" spans="1:58" x14ac:dyDescent="0.35">
      <c r="A170" t="s">
        <v>92</v>
      </c>
      <c r="B170" t="s">
        <v>338</v>
      </c>
      <c r="D170" s="273">
        <v>70</v>
      </c>
      <c r="E170" s="274">
        <v>54</v>
      </c>
      <c r="F170" s="275">
        <v>62</v>
      </c>
      <c r="G170" s="273">
        <v>3710</v>
      </c>
      <c r="H170" s="274">
        <v>3840</v>
      </c>
      <c r="I170" s="275">
        <v>7550</v>
      </c>
      <c r="J170" s="273">
        <v>71</v>
      </c>
      <c r="K170" s="274">
        <v>56</v>
      </c>
      <c r="L170" s="275">
        <v>63</v>
      </c>
      <c r="M170" s="273">
        <v>3710</v>
      </c>
      <c r="N170" s="274">
        <v>3840</v>
      </c>
      <c r="O170" s="275">
        <v>7550</v>
      </c>
      <c r="P170" s="273">
        <v>34.200000000000003</v>
      </c>
      <c r="Q170" s="274">
        <v>31.6</v>
      </c>
      <c r="R170" s="275">
        <v>32.9</v>
      </c>
      <c r="S170" s="273">
        <v>3710</v>
      </c>
      <c r="T170" s="274">
        <v>3840</v>
      </c>
      <c r="U170" s="275">
        <v>7550</v>
      </c>
      <c r="V170" s="273">
        <v>78</v>
      </c>
      <c r="W170" s="274">
        <v>64</v>
      </c>
      <c r="X170" s="275">
        <v>71</v>
      </c>
      <c r="Y170" s="273">
        <v>14530</v>
      </c>
      <c r="Z170" s="274">
        <v>15250</v>
      </c>
      <c r="AA170" s="275">
        <v>29780</v>
      </c>
      <c r="AB170" s="273">
        <v>79</v>
      </c>
      <c r="AC170" s="274">
        <v>66</v>
      </c>
      <c r="AD170" s="275">
        <v>73</v>
      </c>
      <c r="AE170" s="273">
        <v>14530</v>
      </c>
      <c r="AF170" s="274">
        <v>15250</v>
      </c>
      <c r="AG170" s="275">
        <v>29780</v>
      </c>
      <c r="AH170" s="273">
        <v>36</v>
      </c>
      <c r="AI170" s="274">
        <v>33.799999999999997</v>
      </c>
      <c r="AJ170" s="275">
        <v>34.9</v>
      </c>
      <c r="AK170" s="273">
        <v>14530</v>
      </c>
      <c r="AL170" s="274">
        <v>15250</v>
      </c>
      <c r="AM170" s="275">
        <v>29780</v>
      </c>
      <c r="AN170" s="273">
        <v>76</v>
      </c>
      <c r="AO170" s="274">
        <v>62</v>
      </c>
      <c r="AP170" s="275">
        <v>69</v>
      </c>
      <c r="AQ170" s="273">
        <v>18240</v>
      </c>
      <c r="AR170" s="274">
        <v>19080</v>
      </c>
      <c r="AS170" s="275">
        <v>37320</v>
      </c>
      <c r="AT170" s="273">
        <v>77</v>
      </c>
      <c r="AU170" s="274">
        <v>64</v>
      </c>
      <c r="AV170" s="275">
        <v>71</v>
      </c>
      <c r="AW170" s="273">
        <v>18240</v>
      </c>
      <c r="AX170" s="274">
        <v>19080</v>
      </c>
      <c r="AY170" s="275">
        <v>37320</v>
      </c>
      <c r="AZ170" s="273">
        <v>35.700000000000003</v>
      </c>
      <c r="BA170" s="274">
        <v>33.4</v>
      </c>
      <c r="BB170" s="275">
        <v>34.5</v>
      </c>
      <c r="BC170" s="273">
        <v>18240</v>
      </c>
      <c r="BD170" s="274">
        <v>19080</v>
      </c>
      <c r="BE170" s="275">
        <v>37320</v>
      </c>
    </row>
    <row r="171" spans="1:58" x14ac:dyDescent="0.35">
      <c r="A171" t="s">
        <v>107</v>
      </c>
      <c r="B171" t="s">
        <v>352</v>
      </c>
      <c r="D171" s="273">
        <v>67</v>
      </c>
      <c r="E171" s="274">
        <v>49</v>
      </c>
      <c r="F171" s="275">
        <v>58</v>
      </c>
      <c r="G171" s="273">
        <v>3960</v>
      </c>
      <c r="H171" s="274">
        <v>4240</v>
      </c>
      <c r="I171" s="275">
        <v>8200</v>
      </c>
      <c r="J171" s="273">
        <v>68</v>
      </c>
      <c r="K171" s="274">
        <v>52</v>
      </c>
      <c r="L171" s="275">
        <v>59</v>
      </c>
      <c r="M171" s="273">
        <v>3960</v>
      </c>
      <c r="N171" s="274">
        <v>4240</v>
      </c>
      <c r="O171" s="275">
        <v>8200</v>
      </c>
      <c r="P171" s="273">
        <v>33.799999999999997</v>
      </c>
      <c r="Q171" s="274">
        <v>31.1</v>
      </c>
      <c r="R171" s="275">
        <v>32.4</v>
      </c>
      <c r="S171" s="273">
        <v>3960</v>
      </c>
      <c r="T171" s="274">
        <v>4240</v>
      </c>
      <c r="U171" s="275">
        <v>8200</v>
      </c>
      <c r="V171" s="273">
        <v>79</v>
      </c>
      <c r="W171" s="274">
        <v>65</v>
      </c>
      <c r="X171" s="275">
        <v>71</v>
      </c>
      <c r="Y171" s="273">
        <v>30380</v>
      </c>
      <c r="Z171" s="274">
        <v>32000</v>
      </c>
      <c r="AA171" s="275">
        <v>62390</v>
      </c>
      <c r="AB171" s="273">
        <v>80</v>
      </c>
      <c r="AC171" s="274">
        <v>67</v>
      </c>
      <c r="AD171" s="275">
        <v>73</v>
      </c>
      <c r="AE171" s="273">
        <v>30380</v>
      </c>
      <c r="AF171" s="274">
        <v>32000</v>
      </c>
      <c r="AG171" s="275">
        <v>62390</v>
      </c>
      <c r="AH171" s="273">
        <v>36.299999999999997</v>
      </c>
      <c r="AI171" s="274">
        <v>33.9</v>
      </c>
      <c r="AJ171" s="275">
        <v>35.1</v>
      </c>
      <c r="AK171" s="273">
        <v>30380</v>
      </c>
      <c r="AL171" s="274">
        <v>32000</v>
      </c>
      <c r="AM171" s="275">
        <v>62390</v>
      </c>
      <c r="AN171" s="273">
        <v>77</v>
      </c>
      <c r="AO171" s="274">
        <v>63</v>
      </c>
      <c r="AP171" s="275">
        <v>70</v>
      </c>
      <c r="AQ171" s="273">
        <v>34350</v>
      </c>
      <c r="AR171" s="274">
        <v>36240</v>
      </c>
      <c r="AS171" s="275">
        <v>70590</v>
      </c>
      <c r="AT171" s="273">
        <v>78</v>
      </c>
      <c r="AU171" s="274">
        <v>65</v>
      </c>
      <c r="AV171" s="275">
        <v>71</v>
      </c>
      <c r="AW171" s="273">
        <v>34350</v>
      </c>
      <c r="AX171" s="274">
        <v>36240</v>
      </c>
      <c r="AY171" s="275">
        <v>70590</v>
      </c>
      <c r="AZ171" s="273">
        <v>36</v>
      </c>
      <c r="BA171" s="274">
        <v>33.6</v>
      </c>
      <c r="BB171" s="275">
        <v>34.799999999999997</v>
      </c>
      <c r="BC171" s="273">
        <v>34350</v>
      </c>
      <c r="BD171" s="274">
        <v>36240</v>
      </c>
      <c r="BE171" s="275">
        <v>70590</v>
      </c>
    </row>
    <row r="172" spans="1:58" x14ac:dyDescent="0.35">
      <c r="A172" t="s">
        <v>127</v>
      </c>
      <c r="B172" t="s">
        <v>372</v>
      </c>
      <c r="D172" s="273">
        <v>63</v>
      </c>
      <c r="E172" s="274">
        <v>46</v>
      </c>
      <c r="F172" s="275">
        <v>54</v>
      </c>
      <c r="G172" s="273">
        <v>5100</v>
      </c>
      <c r="H172" s="274">
        <v>5480</v>
      </c>
      <c r="I172" s="275">
        <v>10580</v>
      </c>
      <c r="J172" s="273">
        <v>64</v>
      </c>
      <c r="K172" s="274">
        <v>48</v>
      </c>
      <c r="L172" s="275">
        <v>56</v>
      </c>
      <c r="M172" s="273">
        <v>5100</v>
      </c>
      <c r="N172" s="274">
        <v>5480</v>
      </c>
      <c r="O172" s="275">
        <v>10580</v>
      </c>
      <c r="P172" s="273">
        <v>33.200000000000003</v>
      </c>
      <c r="Q172" s="274">
        <v>30.9</v>
      </c>
      <c r="R172" s="275">
        <v>32</v>
      </c>
      <c r="S172" s="273">
        <v>5100</v>
      </c>
      <c r="T172" s="274">
        <v>5480</v>
      </c>
      <c r="U172" s="275">
        <v>10580</v>
      </c>
      <c r="V172" s="273">
        <v>81</v>
      </c>
      <c r="W172" s="274">
        <v>66</v>
      </c>
      <c r="X172" s="275">
        <v>74</v>
      </c>
      <c r="Y172" s="273">
        <v>47340</v>
      </c>
      <c r="Z172" s="274">
        <v>49980</v>
      </c>
      <c r="AA172" s="275">
        <v>97320</v>
      </c>
      <c r="AB172" s="273">
        <v>82</v>
      </c>
      <c r="AC172" s="274">
        <v>68</v>
      </c>
      <c r="AD172" s="275">
        <v>75</v>
      </c>
      <c r="AE172" s="273">
        <v>47340</v>
      </c>
      <c r="AF172" s="274">
        <v>49980</v>
      </c>
      <c r="AG172" s="275">
        <v>97320</v>
      </c>
      <c r="AH172" s="273">
        <v>36.799999999999997</v>
      </c>
      <c r="AI172" s="274">
        <v>34.5</v>
      </c>
      <c r="AJ172" s="275">
        <v>35.6</v>
      </c>
      <c r="AK172" s="273">
        <v>47340</v>
      </c>
      <c r="AL172" s="274">
        <v>49980</v>
      </c>
      <c r="AM172" s="275">
        <v>97320</v>
      </c>
      <c r="AN172" s="273">
        <v>80</v>
      </c>
      <c r="AO172" s="274">
        <v>64</v>
      </c>
      <c r="AP172" s="275">
        <v>72</v>
      </c>
      <c r="AQ172" s="273">
        <v>52440</v>
      </c>
      <c r="AR172" s="274">
        <v>55450</v>
      </c>
      <c r="AS172" s="275">
        <v>107900</v>
      </c>
      <c r="AT172" s="273">
        <v>80</v>
      </c>
      <c r="AU172" s="274">
        <v>66</v>
      </c>
      <c r="AV172" s="275">
        <v>73</v>
      </c>
      <c r="AW172" s="273">
        <v>52440</v>
      </c>
      <c r="AX172" s="274">
        <v>55450</v>
      </c>
      <c r="AY172" s="275">
        <v>107900</v>
      </c>
      <c r="AZ172" s="273">
        <v>36.5</v>
      </c>
      <c r="BA172" s="274">
        <v>34.1</v>
      </c>
      <c r="BB172" s="275">
        <v>35.299999999999997</v>
      </c>
      <c r="BC172" s="273">
        <v>52440</v>
      </c>
      <c r="BD172" s="274">
        <v>55450</v>
      </c>
      <c r="BE172" s="275">
        <v>107900</v>
      </c>
    </row>
    <row r="173" spans="1:58" x14ac:dyDescent="0.35">
      <c r="A173" t="s">
        <v>147</v>
      </c>
      <c r="B173" t="s">
        <v>392</v>
      </c>
      <c r="D173" s="273">
        <v>59</v>
      </c>
      <c r="E173" s="274">
        <v>40</v>
      </c>
      <c r="F173" s="275">
        <v>49</v>
      </c>
      <c r="G173" s="273">
        <v>3660</v>
      </c>
      <c r="H173" s="274">
        <v>3810</v>
      </c>
      <c r="I173" s="275">
        <v>7470</v>
      </c>
      <c r="J173" s="273">
        <v>60</v>
      </c>
      <c r="K173" s="274">
        <v>42</v>
      </c>
      <c r="L173" s="275">
        <v>51</v>
      </c>
      <c r="M173" s="273">
        <v>3660</v>
      </c>
      <c r="N173" s="274">
        <v>3810</v>
      </c>
      <c r="O173" s="275">
        <v>7470</v>
      </c>
      <c r="P173" s="273">
        <v>32.9</v>
      </c>
      <c r="Q173" s="274">
        <v>30.1</v>
      </c>
      <c r="R173" s="275">
        <v>31.4</v>
      </c>
      <c r="S173" s="273">
        <v>3660</v>
      </c>
      <c r="T173" s="274">
        <v>3810</v>
      </c>
      <c r="U173" s="275">
        <v>7470</v>
      </c>
      <c r="V173" s="273">
        <v>78</v>
      </c>
      <c r="W173" s="274">
        <v>63</v>
      </c>
      <c r="X173" s="275">
        <v>71</v>
      </c>
      <c r="Y173" s="273">
        <v>26470</v>
      </c>
      <c r="Z173" s="274">
        <v>27860</v>
      </c>
      <c r="AA173" s="275">
        <v>54330</v>
      </c>
      <c r="AB173" s="273">
        <v>79</v>
      </c>
      <c r="AC173" s="274">
        <v>65</v>
      </c>
      <c r="AD173" s="275">
        <v>72</v>
      </c>
      <c r="AE173" s="273">
        <v>26470</v>
      </c>
      <c r="AF173" s="274">
        <v>27860</v>
      </c>
      <c r="AG173" s="275">
        <v>54330</v>
      </c>
      <c r="AH173" s="273">
        <v>36.5</v>
      </c>
      <c r="AI173" s="274">
        <v>34.200000000000003</v>
      </c>
      <c r="AJ173" s="275">
        <v>35.299999999999997</v>
      </c>
      <c r="AK173" s="273">
        <v>26470</v>
      </c>
      <c r="AL173" s="274">
        <v>27860</v>
      </c>
      <c r="AM173" s="275">
        <v>54330</v>
      </c>
      <c r="AN173" s="273">
        <v>76</v>
      </c>
      <c r="AO173" s="274">
        <v>61</v>
      </c>
      <c r="AP173" s="275">
        <v>68</v>
      </c>
      <c r="AQ173" s="273">
        <v>30120</v>
      </c>
      <c r="AR173" s="274">
        <v>31670</v>
      </c>
      <c r="AS173" s="275">
        <v>61800</v>
      </c>
      <c r="AT173" s="273">
        <v>77</v>
      </c>
      <c r="AU173" s="274">
        <v>62</v>
      </c>
      <c r="AV173" s="275">
        <v>70</v>
      </c>
      <c r="AW173" s="273">
        <v>30120</v>
      </c>
      <c r="AX173" s="274">
        <v>31670</v>
      </c>
      <c r="AY173" s="275">
        <v>61800</v>
      </c>
      <c r="AZ173" s="273">
        <v>36</v>
      </c>
      <c r="BA173" s="274">
        <v>33.700000000000003</v>
      </c>
      <c r="BB173" s="275">
        <v>34.9</v>
      </c>
      <c r="BC173" s="273">
        <v>30120</v>
      </c>
      <c r="BD173" s="274">
        <v>31670</v>
      </c>
      <c r="BE173" s="275">
        <v>61800</v>
      </c>
    </row>
    <row r="174" spans="1:58" ht="14.25" x14ac:dyDescent="0.45">
      <c r="A174" s="527" t="s">
        <v>2</v>
      </c>
      <c r="B174" t="s">
        <v>409</v>
      </c>
      <c r="D174" s="273">
        <v>61</v>
      </c>
      <c r="E174" s="274">
        <v>43</v>
      </c>
      <c r="F174" s="275">
        <v>52</v>
      </c>
      <c r="G174" s="273">
        <v>45393</v>
      </c>
      <c r="H174" s="274">
        <v>48145</v>
      </c>
      <c r="I174" s="275">
        <v>93538</v>
      </c>
      <c r="J174" s="273">
        <v>63</v>
      </c>
      <c r="K174" s="274">
        <v>46</v>
      </c>
      <c r="L174" s="275">
        <v>54</v>
      </c>
      <c r="M174" s="273">
        <v>45393</v>
      </c>
      <c r="N174" s="274">
        <v>48145</v>
      </c>
      <c r="O174" s="275">
        <v>93538</v>
      </c>
      <c r="P174" s="273">
        <v>32.9</v>
      </c>
      <c r="Q174" s="274">
        <v>30.1</v>
      </c>
      <c r="R174" s="275">
        <v>31.5</v>
      </c>
      <c r="S174" s="273">
        <v>45393</v>
      </c>
      <c r="T174" s="274">
        <v>48145</v>
      </c>
      <c r="U174" s="275">
        <v>93538</v>
      </c>
      <c r="V174" s="273">
        <v>78</v>
      </c>
      <c r="W174" s="274">
        <v>62</v>
      </c>
      <c r="X174" s="275">
        <v>70</v>
      </c>
      <c r="Y174" s="273">
        <v>280712</v>
      </c>
      <c r="Z174" s="274">
        <v>294802</v>
      </c>
      <c r="AA174" s="275">
        <v>575514</v>
      </c>
      <c r="AB174" s="273">
        <v>79</v>
      </c>
      <c r="AC174" s="274">
        <v>65</v>
      </c>
      <c r="AD174" s="275">
        <v>72</v>
      </c>
      <c r="AE174" s="273">
        <v>280712</v>
      </c>
      <c r="AF174" s="274">
        <v>294802</v>
      </c>
      <c r="AG174" s="275">
        <v>575514</v>
      </c>
      <c r="AH174" s="273">
        <v>36.200000000000003</v>
      </c>
      <c r="AI174" s="274">
        <v>33.799999999999997</v>
      </c>
      <c r="AJ174" s="275">
        <v>34.9</v>
      </c>
      <c r="AK174" s="273">
        <v>280712</v>
      </c>
      <c r="AL174" s="274">
        <v>294802</v>
      </c>
      <c r="AM174" s="275">
        <v>575514</v>
      </c>
      <c r="AN174" s="273">
        <v>75</v>
      </c>
      <c r="AO174" s="274">
        <v>60</v>
      </c>
      <c r="AP174" s="275">
        <v>67</v>
      </c>
      <c r="AQ174" s="273">
        <v>326105</v>
      </c>
      <c r="AR174" s="274">
        <v>342947</v>
      </c>
      <c r="AS174" s="275">
        <v>669052</v>
      </c>
      <c r="AT174" s="273">
        <v>77</v>
      </c>
      <c r="AU174" s="274">
        <v>62</v>
      </c>
      <c r="AV174" s="275">
        <v>69</v>
      </c>
      <c r="AW174" s="273">
        <v>326105</v>
      </c>
      <c r="AX174" s="274">
        <v>342947</v>
      </c>
      <c r="AY174" s="275">
        <v>669052</v>
      </c>
      <c r="AZ174" s="273">
        <v>35.700000000000003</v>
      </c>
      <c r="BA174" s="274">
        <v>33.200000000000003</v>
      </c>
      <c r="BB174" s="275">
        <v>34.5</v>
      </c>
      <c r="BC174" s="273">
        <v>326105</v>
      </c>
      <c r="BD174" s="274">
        <v>342947</v>
      </c>
      <c r="BE174" s="275">
        <v>669052</v>
      </c>
    </row>
  </sheetData>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F174"/>
  <sheetViews>
    <sheetView topLeftCell="A45" workbookViewId="0">
      <selection activeCell="D10" sqref="D10:BE174"/>
    </sheetView>
  </sheetViews>
  <sheetFormatPr defaultRowHeight="12.75" x14ac:dyDescent="0.35"/>
  <cols>
    <col min="1" max="1" width="10.86328125" customWidth="1"/>
    <col min="2" max="2" width="27.59765625" bestFit="1" customWidth="1"/>
    <col min="3" max="3" width="24.3984375" bestFit="1" customWidth="1"/>
  </cols>
  <sheetData>
    <row r="1" spans="1:57" ht="15" x14ac:dyDescent="0.4">
      <c r="A1" s="162" t="s">
        <v>193</v>
      </c>
      <c r="B1" s="202"/>
      <c r="C1" s="202"/>
    </row>
    <row r="2" spans="1:57" x14ac:dyDescent="0.35">
      <c r="A2" s="318">
        <v>1</v>
      </c>
      <c r="B2" s="319">
        <v>2</v>
      </c>
      <c r="C2" s="319">
        <v>3</v>
      </c>
      <c r="D2" s="318">
        <v>4</v>
      </c>
      <c r="E2" s="319">
        <v>5</v>
      </c>
      <c r="F2" s="319">
        <v>6</v>
      </c>
      <c r="G2" s="318">
        <v>7</v>
      </c>
      <c r="H2" s="319">
        <v>8</v>
      </c>
      <c r="I2" s="319">
        <v>9</v>
      </c>
      <c r="J2" s="318">
        <v>10</v>
      </c>
      <c r="K2" s="319">
        <v>11</v>
      </c>
      <c r="L2" s="319">
        <v>12</v>
      </c>
      <c r="M2" s="318">
        <v>13</v>
      </c>
      <c r="N2" s="319">
        <v>14</v>
      </c>
      <c r="O2" s="319">
        <v>15</v>
      </c>
      <c r="P2" s="318">
        <v>16</v>
      </c>
      <c r="Q2" s="319">
        <v>17</v>
      </c>
      <c r="R2" s="319">
        <v>18</v>
      </c>
      <c r="S2" s="318">
        <v>19</v>
      </c>
      <c r="T2" s="319">
        <v>20</v>
      </c>
      <c r="U2" s="319">
        <v>21</v>
      </c>
      <c r="V2" s="318">
        <v>22</v>
      </c>
      <c r="W2" s="319">
        <v>23</v>
      </c>
      <c r="X2" s="319">
        <v>24</v>
      </c>
      <c r="Y2" s="318">
        <v>25</v>
      </c>
      <c r="Z2" s="319">
        <v>26</v>
      </c>
      <c r="AA2" s="319">
        <v>27</v>
      </c>
      <c r="AB2" s="318">
        <v>28</v>
      </c>
      <c r="AC2" s="319">
        <v>29</v>
      </c>
      <c r="AD2" s="319">
        <v>30</v>
      </c>
      <c r="AE2" s="318">
        <v>31</v>
      </c>
      <c r="AF2" s="319">
        <v>32</v>
      </c>
      <c r="AG2" s="319">
        <v>33</v>
      </c>
      <c r="AH2" s="318">
        <v>34</v>
      </c>
      <c r="AI2" s="319">
        <v>35</v>
      </c>
      <c r="AJ2" s="319">
        <v>36</v>
      </c>
      <c r="AK2" s="318">
        <v>37</v>
      </c>
      <c r="AL2" s="319">
        <v>38</v>
      </c>
      <c r="AM2" s="319">
        <v>39</v>
      </c>
      <c r="AN2" s="318">
        <v>40</v>
      </c>
      <c r="AO2" s="319">
        <v>41</v>
      </c>
      <c r="AP2" s="319">
        <v>42</v>
      </c>
      <c r="AQ2" s="318">
        <v>43</v>
      </c>
      <c r="AR2" s="319">
        <v>44</v>
      </c>
      <c r="AS2" s="319">
        <v>45</v>
      </c>
      <c r="AT2" s="318">
        <v>46</v>
      </c>
      <c r="AU2" s="319">
        <v>47</v>
      </c>
      <c r="AV2" s="319">
        <v>48</v>
      </c>
      <c r="AW2" s="318">
        <v>49</v>
      </c>
      <c r="AX2" s="319">
        <v>50</v>
      </c>
      <c r="AY2" s="319">
        <v>51</v>
      </c>
      <c r="AZ2" s="318">
        <v>52</v>
      </c>
      <c r="BA2" s="319">
        <v>53</v>
      </c>
      <c r="BB2" s="319">
        <v>54</v>
      </c>
      <c r="BC2" s="318">
        <v>55</v>
      </c>
      <c r="BD2" s="319">
        <v>56</v>
      </c>
      <c r="BE2" s="319">
        <v>57</v>
      </c>
    </row>
    <row r="3" spans="1:57" x14ac:dyDescent="0.35">
      <c r="A3" s="202"/>
      <c r="B3" s="202"/>
      <c r="C3" s="202"/>
      <c r="D3" t="s">
        <v>535</v>
      </c>
    </row>
    <row r="4" spans="1:57" x14ac:dyDescent="0.35">
      <c r="A4" s="202"/>
      <c r="B4" s="202"/>
      <c r="C4" s="202"/>
      <c r="D4" t="s">
        <v>192</v>
      </c>
      <c r="V4" t="s">
        <v>415</v>
      </c>
      <c r="AN4" t="s">
        <v>236</v>
      </c>
    </row>
    <row r="5" spans="1:57" x14ac:dyDescent="0.35">
      <c r="A5" s="202"/>
      <c r="B5" s="202"/>
      <c r="C5" s="202"/>
      <c r="D5" t="s">
        <v>524</v>
      </c>
      <c r="J5" t="s">
        <v>525</v>
      </c>
      <c r="P5" t="s">
        <v>526</v>
      </c>
      <c r="V5" t="s">
        <v>524</v>
      </c>
      <c r="AB5" t="s">
        <v>525</v>
      </c>
      <c r="AH5" t="s">
        <v>526</v>
      </c>
      <c r="AN5" t="s">
        <v>524</v>
      </c>
      <c r="AT5" t="s">
        <v>525</v>
      </c>
      <c r="AZ5" t="s">
        <v>526</v>
      </c>
    </row>
    <row r="6" spans="1:57" x14ac:dyDescent="0.35">
      <c r="A6" s="202"/>
      <c r="B6" s="202"/>
      <c r="C6" s="202"/>
      <c r="D6">
        <v>1</v>
      </c>
      <c r="G6" t="s">
        <v>236</v>
      </c>
      <c r="J6">
        <v>1</v>
      </c>
      <c r="M6" t="s">
        <v>236</v>
      </c>
      <c r="P6" t="s">
        <v>528</v>
      </c>
      <c r="S6" t="s">
        <v>236</v>
      </c>
      <c r="V6">
        <v>1</v>
      </c>
      <c r="Y6" t="s">
        <v>236</v>
      </c>
      <c r="AB6">
        <v>1</v>
      </c>
      <c r="AE6" t="s">
        <v>236</v>
      </c>
      <c r="AH6" t="s">
        <v>528</v>
      </c>
      <c r="AK6" t="s">
        <v>236</v>
      </c>
      <c r="AN6">
        <v>1</v>
      </c>
      <c r="AQ6" t="s">
        <v>236</v>
      </c>
      <c r="AT6">
        <v>1</v>
      </c>
      <c r="AW6" t="s">
        <v>236</v>
      </c>
      <c r="AZ6" t="s">
        <v>528</v>
      </c>
      <c r="BC6" t="s">
        <v>236</v>
      </c>
    </row>
    <row r="7" spans="1:57" x14ac:dyDescent="0.35">
      <c r="A7" s="202"/>
      <c r="B7" s="202"/>
      <c r="C7" s="202"/>
      <c r="D7" t="s">
        <v>528</v>
      </c>
      <c r="G7" t="s">
        <v>528</v>
      </c>
      <c r="J7" t="s">
        <v>528</v>
      </c>
      <c r="M7" t="s">
        <v>528</v>
      </c>
      <c r="P7" t="s">
        <v>412</v>
      </c>
      <c r="Q7" t="s">
        <v>184</v>
      </c>
      <c r="R7" t="s">
        <v>236</v>
      </c>
      <c r="S7" t="s">
        <v>528</v>
      </c>
      <c r="V7" t="s">
        <v>528</v>
      </c>
      <c r="Y7" t="s">
        <v>528</v>
      </c>
      <c r="AB7" t="s">
        <v>528</v>
      </c>
      <c r="AE7" t="s">
        <v>528</v>
      </c>
      <c r="AH7" t="s">
        <v>412</v>
      </c>
      <c r="AI7" t="s">
        <v>184</v>
      </c>
      <c r="AJ7" t="s">
        <v>236</v>
      </c>
      <c r="AK7" t="s">
        <v>528</v>
      </c>
      <c r="AN7" t="s">
        <v>528</v>
      </c>
      <c r="AQ7" t="s">
        <v>528</v>
      </c>
      <c r="AT7" t="s">
        <v>528</v>
      </c>
      <c r="AW7" t="s">
        <v>528</v>
      </c>
      <c r="AZ7" t="s">
        <v>412</v>
      </c>
      <c r="BA7" t="s">
        <v>184</v>
      </c>
      <c r="BB7" t="s">
        <v>236</v>
      </c>
      <c r="BC7" t="s">
        <v>528</v>
      </c>
    </row>
    <row r="8" spans="1:57" x14ac:dyDescent="0.35">
      <c r="D8" t="s">
        <v>412</v>
      </c>
      <c r="E8" t="s">
        <v>184</v>
      </c>
      <c r="F8" t="s">
        <v>236</v>
      </c>
      <c r="G8" t="s">
        <v>412</v>
      </c>
      <c r="H8" t="s">
        <v>184</v>
      </c>
      <c r="I8" t="s">
        <v>236</v>
      </c>
      <c r="J8" t="s">
        <v>412</v>
      </c>
      <c r="K8" t="s">
        <v>184</v>
      </c>
      <c r="L8" t="s">
        <v>236</v>
      </c>
      <c r="M8" t="s">
        <v>412</v>
      </c>
      <c r="N8" t="s">
        <v>184</v>
      </c>
      <c r="O8" t="s">
        <v>236</v>
      </c>
      <c r="P8" t="s">
        <v>529</v>
      </c>
      <c r="Q8" t="s">
        <v>529</v>
      </c>
      <c r="R8" t="s">
        <v>529</v>
      </c>
      <c r="S8" t="s">
        <v>412</v>
      </c>
      <c r="T8" t="s">
        <v>184</v>
      </c>
      <c r="U8" t="s">
        <v>236</v>
      </c>
      <c r="V8" t="s">
        <v>412</v>
      </c>
      <c r="W8" t="s">
        <v>184</v>
      </c>
      <c r="X8" t="s">
        <v>236</v>
      </c>
      <c r="Y8" t="s">
        <v>412</v>
      </c>
      <c r="Z8" t="s">
        <v>184</v>
      </c>
      <c r="AA8" t="s">
        <v>236</v>
      </c>
      <c r="AB8" t="s">
        <v>412</v>
      </c>
      <c r="AC8" t="s">
        <v>184</v>
      </c>
      <c r="AD8" t="s">
        <v>236</v>
      </c>
      <c r="AE8" t="s">
        <v>412</v>
      </c>
      <c r="AF8" t="s">
        <v>184</v>
      </c>
      <c r="AG8" t="s">
        <v>236</v>
      </c>
      <c r="AH8" t="s">
        <v>529</v>
      </c>
      <c r="AI8" t="s">
        <v>529</v>
      </c>
      <c r="AJ8" t="s">
        <v>529</v>
      </c>
      <c r="AK8" t="s">
        <v>412</v>
      </c>
      <c r="AL8" t="s">
        <v>184</v>
      </c>
      <c r="AM8" t="s">
        <v>236</v>
      </c>
      <c r="AN8" t="s">
        <v>412</v>
      </c>
      <c r="AO8" t="s">
        <v>184</v>
      </c>
      <c r="AP8" t="s">
        <v>236</v>
      </c>
      <c r="AQ8" t="s">
        <v>412</v>
      </c>
      <c r="AR8" t="s">
        <v>184</v>
      </c>
      <c r="AS8" t="s">
        <v>236</v>
      </c>
      <c r="AT8" t="s">
        <v>412</v>
      </c>
      <c r="AU8" t="s">
        <v>184</v>
      </c>
      <c r="AV8" t="s">
        <v>236</v>
      </c>
      <c r="AW8" t="s">
        <v>412</v>
      </c>
      <c r="AX8" t="s">
        <v>184</v>
      </c>
      <c r="AY8" t="s">
        <v>236</v>
      </c>
      <c r="AZ8" t="s">
        <v>529</v>
      </c>
      <c r="BA8" t="s">
        <v>529</v>
      </c>
      <c r="BB8" t="s">
        <v>529</v>
      </c>
      <c r="BC8" t="s">
        <v>412</v>
      </c>
      <c r="BD8" t="s">
        <v>184</v>
      </c>
      <c r="BE8" t="s">
        <v>236</v>
      </c>
    </row>
    <row r="9" spans="1:57" x14ac:dyDescent="0.35">
      <c r="D9" t="s">
        <v>185</v>
      </c>
      <c r="E9" t="s">
        <v>185</v>
      </c>
      <c r="F9" t="s">
        <v>185</v>
      </c>
      <c r="G9" t="s">
        <v>185</v>
      </c>
      <c r="H9" t="s">
        <v>185</v>
      </c>
      <c r="I9" t="s">
        <v>185</v>
      </c>
      <c r="J9" t="s">
        <v>185</v>
      </c>
      <c r="K9" t="s">
        <v>185</v>
      </c>
      <c r="L9" t="s">
        <v>185</v>
      </c>
      <c r="M9" t="s">
        <v>185</v>
      </c>
      <c r="N9" t="s">
        <v>185</v>
      </c>
      <c r="O9" t="s">
        <v>185</v>
      </c>
      <c r="P9" t="s">
        <v>185</v>
      </c>
      <c r="Q9" t="s">
        <v>185</v>
      </c>
      <c r="R9" t="s">
        <v>185</v>
      </c>
      <c r="S9" t="s">
        <v>185</v>
      </c>
      <c r="T9" t="s">
        <v>185</v>
      </c>
      <c r="U9" t="s">
        <v>185</v>
      </c>
      <c r="V9" t="s">
        <v>185</v>
      </c>
      <c r="W9" t="s">
        <v>185</v>
      </c>
      <c r="X9" t="s">
        <v>185</v>
      </c>
      <c r="Y9" t="s">
        <v>185</v>
      </c>
      <c r="Z9" t="s">
        <v>185</v>
      </c>
      <c r="AA9" t="s">
        <v>185</v>
      </c>
      <c r="AB9" t="s">
        <v>185</v>
      </c>
      <c r="AC9" t="s">
        <v>185</v>
      </c>
      <c r="AD9" t="s">
        <v>185</v>
      </c>
      <c r="AE9" t="s">
        <v>185</v>
      </c>
      <c r="AF9" t="s">
        <v>185</v>
      </c>
      <c r="AG9" t="s">
        <v>185</v>
      </c>
      <c r="AH9" t="s">
        <v>185</v>
      </c>
      <c r="AI9" t="s">
        <v>185</v>
      </c>
      <c r="AJ9" t="s">
        <v>185</v>
      </c>
      <c r="AK9" t="s">
        <v>185</v>
      </c>
      <c r="AL9" t="s">
        <v>185</v>
      </c>
      <c r="AM9" t="s">
        <v>185</v>
      </c>
      <c r="AN9" t="s">
        <v>185</v>
      </c>
      <c r="AO9" t="s">
        <v>185</v>
      </c>
      <c r="AP9" t="s">
        <v>185</v>
      </c>
      <c r="AQ9" t="s">
        <v>185</v>
      </c>
      <c r="AR9" t="s">
        <v>185</v>
      </c>
      <c r="AS9" t="s">
        <v>185</v>
      </c>
      <c r="AT9" t="s">
        <v>185</v>
      </c>
      <c r="AU9" t="s">
        <v>185</v>
      </c>
      <c r="AV9" t="s">
        <v>185</v>
      </c>
      <c r="AW9" t="s">
        <v>185</v>
      </c>
      <c r="AX9" t="s">
        <v>185</v>
      </c>
      <c r="AY9" t="s">
        <v>185</v>
      </c>
      <c r="AZ9" t="s">
        <v>185</v>
      </c>
      <c r="BA9" t="s">
        <v>185</v>
      </c>
      <c r="BB9" t="s">
        <v>185</v>
      </c>
      <c r="BC9" t="s">
        <v>185</v>
      </c>
      <c r="BD9" t="s">
        <v>185</v>
      </c>
      <c r="BE9" t="s">
        <v>185</v>
      </c>
    </row>
    <row r="10" spans="1:57" x14ac:dyDescent="0.35">
      <c r="A10" t="s">
        <v>6</v>
      </c>
      <c r="B10" t="s">
        <v>251</v>
      </c>
      <c r="C10" t="s">
        <v>247</v>
      </c>
      <c r="D10" s="273">
        <v>70</v>
      </c>
      <c r="E10" s="274">
        <v>51</v>
      </c>
      <c r="F10" s="275">
        <v>59</v>
      </c>
      <c r="G10" s="273">
        <v>148</v>
      </c>
      <c r="H10" s="274">
        <v>191</v>
      </c>
      <c r="I10" s="275">
        <v>339</v>
      </c>
      <c r="J10" s="273">
        <v>71</v>
      </c>
      <c r="K10" s="274">
        <v>53</v>
      </c>
      <c r="L10" s="275">
        <v>61</v>
      </c>
      <c r="M10" s="273">
        <v>148</v>
      </c>
      <c r="N10" s="274">
        <v>191</v>
      </c>
      <c r="O10" s="275">
        <v>339</v>
      </c>
      <c r="P10" s="273">
        <v>33.9</v>
      </c>
      <c r="Q10" s="274">
        <v>30.2</v>
      </c>
      <c r="R10" s="275">
        <v>31.8</v>
      </c>
      <c r="S10" s="273">
        <v>148</v>
      </c>
      <c r="T10" s="274">
        <v>191</v>
      </c>
      <c r="U10" s="275">
        <v>339</v>
      </c>
      <c r="V10" s="273">
        <v>80</v>
      </c>
      <c r="W10" s="274">
        <v>64</v>
      </c>
      <c r="X10" s="275">
        <v>72</v>
      </c>
      <c r="Y10" s="273">
        <v>421</v>
      </c>
      <c r="Z10" s="274">
        <v>437</v>
      </c>
      <c r="AA10" s="275">
        <v>858</v>
      </c>
      <c r="AB10" s="273">
        <v>80</v>
      </c>
      <c r="AC10" s="274">
        <v>66</v>
      </c>
      <c r="AD10" s="275">
        <v>73</v>
      </c>
      <c r="AE10" s="273">
        <v>421</v>
      </c>
      <c r="AF10" s="274">
        <v>437</v>
      </c>
      <c r="AG10" s="275">
        <v>858</v>
      </c>
      <c r="AH10" s="273">
        <v>36.9</v>
      </c>
      <c r="AI10" s="274">
        <v>34</v>
      </c>
      <c r="AJ10" s="275">
        <v>35.4</v>
      </c>
      <c r="AK10" s="273">
        <v>421</v>
      </c>
      <c r="AL10" s="274">
        <v>437</v>
      </c>
      <c r="AM10" s="275">
        <v>858</v>
      </c>
      <c r="AN10" s="273">
        <v>77</v>
      </c>
      <c r="AO10" s="274">
        <v>60</v>
      </c>
      <c r="AP10" s="275">
        <v>68</v>
      </c>
      <c r="AQ10" s="273">
        <v>569</v>
      </c>
      <c r="AR10" s="274">
        <v>628</v>
      </c>
      <c r="AS10" s="275">
        <v>1197</v>
      </c>
      <c r="AT10" s="273">
        <v>78</v>
      </c>
      <c r="AU10" s="274">
        <v>62</v>
      </c>
      <c r="AV10" s="275">
        <v>70</v>
      </c>
      <c r="AW10" s="273">
        <v>569</v>
      </c>
      <c r="AX10" s="274">
        <v>628</v>
      </c>
      <c r="AY10" s="275">
        <v>1197</v>
      </c>
      <c r="AZ10" s="273">
        <v>36.1</v>
      </c>
      <c r="BA10" s="274">
        <v>32.9</v>
      </c>
      <c r="BB10" s="275">
        <v>34.4</v>
      </c>
      <c r="BC10" s="273">
        <v>569</v>
      </c>
      <c r="BD10" s="274">
        <v>628</v>
      </c>
      <c r="BE10" s="275">
        <v>1197</v>
      </c>
    </row>
    <row r="11" spans="1:57" x14ac:dyDescent="0.35">
      <c r="A11" t="s">
        <v>7</v>
      </c>
      <c r="B11" t="s">
        <v>252</v>
      </c>
      <c r="C11" t="s">
        <v>247</v>
      </c>
      <c r="D11" s="273">
        <v>62</v>
      </c>
      <c r="E11" s="274">
        <v>44</v>
      </c>
      <c r="F11" s="275">
        <v>52</v>
      </c>
      <c r="G11" s="273">
        <v>211</v>
      </c>
      <c r="H11" s="274">
        <v>258</v>
      </c>
      <c r="I11" s="275">
        <v>469</v>
      </c>
      <c r="J11" s="273">
        <v>64</v>
      </c>
      <c r="K11" s="274">
        <v>48</v>
      </c>
      <c r="L11" s="275">
        <v>55</v>
      </c>
      <c r="M11" s="273">
        <v>211</v>
      </c>
      <c r="N11" s="274">
        <v>258</v>
      </c>
      <c r="O11" s="275">
        <v>469</v>
      </c>
      <c r="P11" s="273">
        <v>31.7</v>
      </c>
      <c r="Q11" s="274">
        <v>29.3</v>
      </c>
      <c r="R11" s="275">
        <v>30.4</v>
      </c>
      <c r="S11" s="273">
        <v>211</v>
      </c>
      <c r="T11" s="274">
        <v>258</v>
      </c>
      <c r="U11" s="275">
        <v>469</v>
      </c>
      <c r="V11" s="273">
        <v>73</v>
      </c>
      <c r="W11" s="274">
        <v>56</v>
      </c>
      <c r="X11" s="275">
        <v>64</v>
      </c>
      <c r="Y11" s="273">
        <v>728</v>
      </c>
      <c r="Z11" s="274">
        <v>744</v>
      </c>
      <c r="AA11" s="275">
        <v>1472</v>
      </c>
      <c r="AB11" s="273">
        <v>73</v>
      </c>
      <c r="AC11" s="274">
        <v>58</v>
      </c>
      <c r="AD11" s="275">
        <v>66</v>
      </c>
      <c r="AE11" s="273">
        <v>728</v>
      </c>
      <c r="AF11" s="274">
        <v>744</v>
      </c>
      <c r="AG11" s="275">
        <v>1472</v>
      </c>
      <c r="AH11" s="273">
        <v>34.700000000000003</v>
      </c>
      <c r="AI11" s="274">
        <v>31.9</v>
      </c>
      <c r="AJ11" s="275">
        <v>33.299999999999997</v>
      </c>
      <c r="AK11" s="273">
        <v>728</v>
      </c>
      <c r="AL11" s="274">
        <v>744</v>
      </c>
      <c r="AM11" s="275">
        <v>1472</v>
      </c>
      <c r="AN11" s="273">
        <v>70</v>
      </c>
      <c r="AO11" s="274">
        <v>53</v>
      </c>
      <c r="AP11" s="275">
        <v>61</v>
      </c>
      <c r="AQ11" s="273">
        <v>939</v>
      </c>
      <c r="AR11" s="274">
        <v>1002</v>
      </c>
      <c r="AS11" s="275">
        <v>1941</v>
      </c>
      <c r="AT11" s="273">
        <v>71</v>
      </c>
      <c r="AU11" s="274">
        <v>55</v>
      </c>
      <c r="AV11" s="275">
        <v>63</v>
      </c>
      <c r="AW11" s="273">
        <v>939</v>
      </c>
      <c r="AX11" s="274">
        <v>1002</v>
      </c>
      <c r="AY11" s="275">
        <v>1941</v>
      </c>
      <c r="AZ11" s="273">
        <v>34.1</v>
      </c>
      <c r="BA11" s="274">
        <v>31.2</v>
      </c>
      <c r="BB11" s="275">
        <v>32.6</v>
      </c>
      <c r="BC11" s="273">
        <v>939</v>
      </c>
      <c r="BD11" s="274">
        <v>1002</v>
      </c>
      <c r="BE11" s="275">
        <v>1941</v>
      </c>
    </row>
    <row r="12" spans="1:57" x14ac:dyDescent="0.35">
      <c r="A12" t="s">
        <v>10</v>
      </c>
      <c r="B12" t="s">
        <v>256</v>
      </c>
      <c r="C12" t="s">
        <v>247</v>
      </c>
      <c r="D12" s="273">
        <v>66</v>
      </c>
      <c r="E12" s="274">
        <v>41</v>
      </c>
      <c r="F12" s="275">
        <v>53</v>
      </c>
      <c r="G12" s="273">
        <v>201</v>
      </c>
      <c r="H12" s="274">
        <v>217</v>
      </c>
      <c r="I12" s="275">
        <v>418</v>
      </c>
      <c r="J12" s="273">
        <v>69</v>
      </c>
      <c r="K12" s="274">
        <v>43</v>
      </c>
      <c r="L12" s="275">
        <v>56</v>
      </c>
      <c r="M12" s="273">
        <v>201</v>
      </c>
      <c r="N12" s="274">
        <v>217</v>
      </c>
      <c r="O12" s="275">
        <v>418</v>
      </c>
      <c r="P12" s="273">
        <v>31.9</v>
      </c>
      <c r="Q12" s="274">
        <v>28.7</v>
      </c>
      <c r="R12" s="275">
        <v>30.2</v>
      </c>
      <c r="S12" s="273">
        <v>201</v>
      </c>
      <c r="T12" s="274">
        <v>217</v>
      </c>
      <c r="U12" s="275">
        <v>418</v>
      </c>
      <c r="V12" s="273">
        <v>79</v>
      </c>
      <c r="W12" s="274">
        <v>61</v>
      </c>
      <c r="X12" s="275">
        <v>70</v>
      </c>
      <c r="Y12" s="273">
        <v>628</v>
      </c>
      <c r="Z12" s="274">
        <v>681</v>
      </c>
      <c r="AA12" s="275">
        <v>1309</v>
      </c>
      <c r="AB12" s="273">
        <v>81</v>
      </c>
      <c r="AC12" s="274">
        <v>66</v>
      </c>
      <c r="AD12" s="275">
        <v>73</v>
      </c>
      <c r="AE12" s="273">
        <v>628</v>
      </c>
      <c r="AF12" s="274">
        <v>681</v>
      </c>
      <c r="AG12" s="275">
        <v>1309</v>
      </c>
      <c r="AH12" s="273">
        <v>34.1</v>
      </c>
      <c r="AI12" s="274">
        <v>31.9</v>
      </c>
      <c r="AJ12" s="275">
        <v>33</v>
      </c>
      <c r="AK12" s="273">
        <v>628</v>
      </c>
      <c r="AL12" s="274">
        <v>681</v>
      </c>
      <c r="AM12" s="275">
        <v>1309</v>
      </c>
      <c r="AN12" s="273">
        <v>76</v>
      </c>
      <c r="AO12" s="274">
        <v>56</v>
      </c>
      <c r="AP12" s="275">
        <v>66</v>
      </c>
      <c r="AQ12" s="273">
        <v>829</v>
      </c>
      <c r="AR12" s="274">
        <v>898</v>
      </c>
      <c r="AS12" s="275">
        <v>1727</v>
      </c>
      <c r="AT12" s="273">
        <v>78</v>
      </c>
      <c r="AU12" s="274">
        <v>61</v>
      </c>
      <c r="AV12" s="275">
        <v>69</v>
      </c>
      <c r="AW12" s="273">
        <v>829</v>
      </c>
      <c r="AX12" s="274">
        <v>898</v>
      </c>
      <c r="AY12" s="275">
        <v>1727</v>
      </c>
      <c r="AZ12" s="273">
        <v>33.6</v>
      </c>
      <c r="BA12" s="274">
        <v>31.1</v>
      </c>
      <c r="BB12" s="275">
        <v>32.299999999999997</v>
      </c>
      <c r="BC12" s="273">
        <v>829</v>
      </c>
      <c r="BD12" s="274">
        <v>898</v>
      </c>
      <c r="BE12" s="275">
        <v>1727</v>
      </c>
    </row>
    <row r="13" spans="1:57" x14ac:dyDescent="0.35">
      <c r="A13" t="s">
        <v>12</v>
      </c>
      <c r="B13" t="s">
        <v>258</v>
      </c>
      <c r="C13" t="s">
        <v>247</v>
      </c>
      <c r="D13" s="273">
        <v>61</v>
      </c>
      <c r="E13" s="274">
        <v>43</v>
      </c>
      <c r="F13" s="275">
        <v>52</v>
      </c>
      <c r="G13" s="273">
        <v>224</v>
      </c>
      <c r="H13" s="274">
        <v>236</v>
      </c>
      <c r="I13" s="275">
        <v>460</v>
      </c>
      <c r="J13" s="273">
        <v>64</v>
      </c>
      <c r="K13" s="274">
        <v>47</v>
      </c>
      <c r="L13" s="275">
        <v>56</v>
      </c>
      <c r="M13" s="273">
        <v>224</v>
      </c>
      <c r="N13" s="274">
        <v>236</v>
      </c>
      <c r="O13" s="275">
        <v>460</v>
      </c>
      <c r="P13" s="273">
        <v>33</v>
      </c>
      <c r="Q13" s="274">
        <v>30.1</v>
      </c>
      <c r="R13" s="275">
        <v>31.5</v>
      </c>
      <c r="S13" s="273">
        <v>224</v>
      </c>
      <c r="T13" s="274">
        <v>236</v>
      </c>
      <c r="U13" s="275">
        <v>460</v>
      </c>
      <c r="V13" s="273">
        <v>77</v>
      </c>
      <c r="W13" s="274">
        <v>64</v>
      </c>
      <c r="X13" s="275">
        <v>70</v>
      </c>
      <c r="Y13" s="273">
        <v>1040</v>
      </c>
      <c r="Z13" s="274">
        <v>1054</v>
      </c>
      <c r="AA13" s="275">
        <v>2094</v>
      </c>
      <c r="AB13" s="273">
        <v>78</v>
      </c>
      <c r="AC13" s="274">
        <v>67</v>
      </c>
      <c r="AD13" s="275">
        <v>72</v>
      </c>
      <c r="AE13" s="273">
        <v>1040</v>
      </c>
      <c r="AF13" s="274">
        <v>1054</v>
      </c>
      <c r="AG13" s="275">
        <v>2094</v>
      </c>
      <c r="AH13" s="273">
        <v>37</v>
      </c>
      <c r="AI13" s="274">
        <v>34.5</v>
      </c>
      <c r="AJ13" s="275">
        <v>35.700000000000003</v>
      </c>
      <c r="AK13" s="273">
        <v>1040</v>
      </c>
      <c r="AL13" s="274">
        <v>1054</v>
      </c>
      <c r="AM13" s="275">
        <v>2094</v>
      </c>
      <c r="AN13" s="273">
        <v>74</v>
      </c>
      <c r="AO13" s="274">
        <v>60</v>
      </c>
      <c r="AP13" s="275">
        <v>67</v>
      </c>
      <c r="AQ13" s="273">
        <v>1264</v>
      </c>
      <c r="AR13" s="274">
        <v>1290</v>
      </c>
      <c r="AS13" s="275">
        <v>2554</v>
      </c>
      <c r="AT13" s="273">
        <v>76</v>
      </c>
      <c r="AU13" s="274">
        <v>63</v>
      </c>
      <c r="AV13" s="275">
        <v>69</v>
      </c>
      <c r="AW13" s="273">
        <v>1264</v>
      </c>
      <c r="AX13" s="274">
        <v>1290</v>
      </c>
      <c r="AY13" s="275">
        <v>2554</v>
      </c>
      <c r="AZ13" s="273">
        <v>36.299999999999997</v>
      </c>
      <c r="BA13" s="274">
        <v>33.700000000000003</v>
      </c>
      <c r="BB13" s="275">
        <v>35</v>
      </c>
      <c r="BC13" s="273">
        <v>1264</v>
      </c>
      <c r="BD13" s="274">
        <v>1290</v>
      </c>
      <c r="BE13" s="275">
        <v>2554</v>
      </c>
    </row>
    <row r="14" spans="1:57" x14ac:dyDescent="0.35">
      <c r="A14" t="s">
        <v>4</v>
      </c>
      <c r="B14" t="s">
        <v>248</v>
      </c>
      <c r="C14" t="s">
        <v>247</v>
      </c>
      <c r="D14" s="273">
        <v>67</v>
      </c>
      <c r="E14" s="274">
        <v>54</v>
      </c>
      <c r="F14" s="275">
        <v>60</v>
      </c>
      <c r="G14" s="273">
        <v>129</v>
      </c>
      <c r="H14" s="274">
        <v>125</v>
      </c>
      <c r="I14" s="275">
        <v>254</v>
      </c>
      <c r="J14" s="273">
        <v>67</v>
      </c>
      <c r="K14" s="274">
        <v>56</v>
      </c>
      <c r="L14" s="275">
        <v>61</v>
      </c>
      <c r="M14" s="273">
        <v>129</v>
      </c>
      <c r="N14" s="274">
        <v>125</v>
      </c>
      <c r="O14" s="275">
        <v>254</v>
      </c>
      <c r="P14" s="273">
        <v>32.700000000000003</v>
      </c>
      <c r="Q14" s="274">
        <v>30.1</v>
      </c>
      <c r="R14" s="275">
        <v>31.4</v>
      </c>
      <c r="S14" s="273">
        <v>129</v>
      </c>
      <c r="T14" s="274">
        <v>125</v>
      </c>
      <c r="U14" s="275">
        <v>254</v>
      </c>
      <c r="V14" s="273">
        <v>83</v>
      </c>
      <c r="W14" s="274">
        <v>65</v>
      </c>
      <c r="X14" s="275">
        <v>74</v>
      </c>
      <c r="Y14" s="273">
        <v>534</v>
      </c>
      <c r="Z14" s="274">
        <v>520</v>
      </c>
      <c r="AA14" s="275">
        <v>1054</v>
      </c>
      <c r="AB14" s="273">
        <v>83</v>
      </c>
      <c r="AC14" s="274">
        <v>66</v>
      </c>
      <c r="AD14" s="275">
        <v>75</v>
      </c>
      <c r="AE14" s="273">
        <v>534</v>
      </c>
      <c r="AF14" s="274">
        <v>520</v>
      </c>
      <c r="AG14" s="275">
        <v>1054</v>
      </c>
      <c r="AH14" s="273">
        <v>37</v>
      </c>
      <c r="AI14" s="274">
        <v>33.1</v>
      </c>
      <c r="AJ14" s="275">
        <v>35.1</v>
      </c>
      <c r="AK14" s="273">
        <v>534</v>
      </c>
      <c r="AL14" s="274">
        <v>520</v>
      </c>
      <c r="AM14" s="275">
        <v>1054</v>
      </c>
      <c r="AN14" s="273">
        <v>80</v>
      </c>
      <c r="AO14" s="274">
        <v>62</v>
      </c>
      <c r="AP14" s="275">
        <v>71</v>
      </c>
      <c r="AQ14" s="273">
        <v>663</v>
      </c>
      <c r="AR14" s="274">
        <v>645</v>
      </c>
      <c r="AS14" s="275">
        <v>1308</v>
      </c>
      <c r="AT14" s="273">
        <v>80</v>
      </c>
      <c r="AU14" s="274">
        <v>64</v>
      </c>
      <c r="AV14" s="275">
        <v>72</v>
      </c>
      <c r="AW14" s="273">
        <v>663</v>
      </c>
      <c r="AX14" s="274">
        <v>645</v>
      </c>
      <c r="AY14" s="275">
        <v>1308</v>
      </c>
      <c r="AZ14" s="273">
        <v>36.200000000000003</v>
      </c>
      <c r="BA14" s="274">
        <v>32.5</v>
      </c>
      <c r="BB14" s="275">
        <v>34.4</v>
      </c>
      <c r="BC14" s="273">
        <v>663</v>
      </c>
      <c r="BD14" s="274">
        <v>645</v>
      </c>
      <c r="BE14" s="275">
        <v>1308</v>
      </c>
    </row>
    <row r="15" spans="1:57" x14ac:dyDescent="0.35">
      <c r="A15" t="s">
        <v>22</v>
      </c>
      <c r="B15" t="s">
        <v>268</v>
      </c>
      <c r="C15" t="s">
        <v>260</v>
      </c>
      <c r="D15" s="273">
        <v>47</v>
      </c>
      <c r="E15" s="274">
        <v>37</v>
      </c>
      <c r="F15" s="275">
        <v>42</v>
      </c>
      <c r="G15" s="273">
        <v>182</v>
      </c>
      <c r="H15" s="274">
        <v>198</v>
      </c>
      <c r="I15" s="275">
        <v>380</v>
      </c>
      <c r="J15" s="273">
        <v>48</v>
      </c>
      <c r="K15" s="274">
        <v>40</v>
      </c>
      <c r="L15" s="275">
        <v>44</v>
      </c>
      <c r="M15" s="273">
        <v>182</v>
      </c>
      <c r="N15" s="274">
        <v>198</v>
      </c>
      <c r="O15" s="275">
        <v>380</v>
      </c>
      <c r="P15" s="273">
        <v>30</v>
      </c>
      <c r="Q15" s="274">
        <v>28.1</v>
      </c>
      <c r="R15" s="275">
        <v>29</v>
      </c>
      <c r="S15" s="273">
        <v>182</v>
      </c>
      <c r="T15" s="274">
        <v>198</v>
      </c>
      <c r="U15" s="275">
        <v>380</v>
      </c>
      <c r="V15" s="273">
        <v>73</v>
      </c>
      <c r="W15" s="274">
        <v>57</v>
      </c>
      <c r="X15" s="275">
        <v>64</v>
      </c>
      <c r="Y15" s="273">
        <v>550</v>
      </c>
      <c r="Z15" s="274">
        <v>640</v>
      </c>
      <c r="AA15" s="275">
        <v>1190</v>
      </c>
      <c r="AB15" s="273">
        <v>74</v>
      </c>
      <c r="AC15" s="274">
        <v>59</v>
      </c>
      <c r="AD15" s="275">
        <v>66</v>
      </c>
      <c r="AE15" s="273">
        <v>550</v>
      </c>
      <c r="AF15" s="274">
        <v>640</v>
      </c>
      <c r="AG15" s="275">
        <v>1190</v>
      </c>
      <c r="AH15" s="273">
        <v>34.1</v>
      </c>
      <c r="AI15" s="274">
        <v>32</v>
      </c>
      <c r="AJ15" s="275">
        <v>33</v>
      </c>
      <c r="AK15" s="273">
        <v>550</v>
      </c>
      <c r="AL15" s="274">
        <v>640</v>
      </c>
      <c r="AM15" s="275">
        <v>1190</v>
      </c>
      <c r="AN15" s="273">
        <v>66</v>
      </c>
      <c r="AO15" s="274">
        <v>52</v>
      </c>
      <c r="AP15" s="275">
        <v>59</v>
      </c>
      <c r="AQ15" s="273">
        <v>732</v>
      </c>
      <c r="AR15" s="274">
        <v>838</v>
      </c>
      <c r="AS15" s="275">
        <v>1570</v>
      </c>
      <c r="AT15" s="273">
        <v>68</v>
      </c>
      <c r="AU15" s="274">
        <v>55</v>
      </c>
      <c r="AV15" s="275">
        <v>61</v>
      </c>
      <c r="AW15" s="273">
        <v>732</v>
      </c>
      <c r="AX15" s="274">
        <v>838</v>
      </c>
      <c r="AY15" s="275">
        <v>1570</v>
      </c>
      <c r="AZ15" s="273">
        <v>33.1</v>
      </c>
      <c r="BA15" s="274">
        <v>31.1</v>
      </c>
      <c r="BB15" s="275">
        <v>32</v>
      </c>
      <c r="BC15" s="273">
        <v>732</v>
      </c>
      <c r="BD15" s="274">
        <v>838</v>
      </c>
      <c r="BE15" s="275">
        <v>1570</v>
      </c>
    </row>
    <row r="16" spans="1:57" x14ac:dyDescent="0.35">
      <c r="A16" t="s">
        <v>35</v>
      </c>
      <c r="B16" t="s">
        <v>281</v>
      </c>
      <c r="C16" t="s">
        <v>260</v>
      </c>
      <c r="D16" s="273">
        <v>61</v>
      </c>
      <c r="E16" s="274">
        <v>43</v>
      </c>
      <c r="F16" s="275">
        <v>52</v>
      </c>
      <c r="G16" s="273">
        <v>157</v>
      </c>
      <c r="H16" s="274">
        <v>172</v>
      </c>
      <c r="I16" s="275">
        <v>329</v>
      </c>
      <c r="J16" s="273">
        <v>62</v>
      </c>
      <c r="K16" s="274">
        <v>46</v>
      </c>
      <c r="L16" s="275">
        <v>53</v>
      </c>
      <c r="M16" s="273">
        <v>157</v>
      </c>
      <c r="N16" s="274">
        <v>172</v>
      </c>
      <c r="O16" s="275">
        <v>329</v>
      </c>
      <c r="P16" s="273">
        <v>32.700000000000003</v>
      </c>
      <c r="Q16" s="274">
        <v>29.6</v>
      </c>
      <c r="R16" s="275">
        <v>31.1</v>
      </c>
      <c r="S16" s="273">
        <v>157</v>
      </c>
      <c r="T16" s="274">
        <v>172</v>
      </c>
      <c r="U16" s="275">
        <v>329</v>
      </c>
      <c r="V16" s="273">
        <v>79</v>
      </c>
      <c r="W16" s="274">
        <v>65</v>
      </c>
      <c r="X16" s="275">
        <v>72</v>
      </c>
      <c r="Y16" s="273">
        <v>1112</v>
      </c>
      <c r="Z16" s="274">
        <v>1169</v>
      </c>
      <c r="AA16" s="275">
        <v>2281</v>
      </c>
      <c r="AB16" s="273">
        <v>80</v>
      </c>
      <c r="AC16" s="274">
        <v>67</v>
      </c>
      <c r="AD16" s="275">
        <v>74</v>
      </c>
      <c r="AE16" s="273">
        <v>1112</v>
      </c>
      <c r="AF16" s="274">
        <v>1169</v>
      </c>
      <c r="AG16" s="275">
        <v>2281</v>
      </c>
      <c r="AH16" s="273">
        <v>37</v>
      </c>
      <c r="AI16" s="274">
        <v>34.4</v>
      </c>
      <c r="AJ16" s="275">
        <v>35.700000000000003</v>
      </c>
      <c r="AK16" s="273">
        <v>1112</v>
      </c>
      <c r="AL16" s="274">
        <v>1169</v>
      </c>
      <c r="AM16" s="275">
        <v>2281</v>
      </c>
      <c r="AN16" s="273">
        <v>77</v>
      </c>
      <c r="AO16" s="274">
        <v>63</v>
      </c>
      <c r="AP16" s="275">
        <v>70</v>
      </c>
      <c r="AQ16" s="273">
        <v>1269</v>
      </c>
      <c r="AR16" s="274">
        <v>1341</v>
      </c>
      <c r="AS16" s="275">
        <v>2610</v>
      </c>
      <c r="AT16" s="273">
        <v>78</v>
      </c>
      <c r="AU16" s="274">
        <v>65</v>
      </c>
      <c r="AV16" s="275">
        <v>71</v>
      </c>
      <c r="AW16" s="273">
        <v>1269</v>
      </c>
      <c r="AX16" s="274">
        <v>1341</v>
      </c>
      <c r="AY16" s="275">
        <v>2610</v>
      </c>
      <c r="AZ16" s="273">
        <v>36.4</v>
      </c>
      <c r="BA16" s="274">
        <v>33.799999999999997</v>
      </c>
      <c r="BB16" s="275">
        <v>35.1</v>
      </c>
      <c r="BC16" s="273">
        <v>1269</v>
      </c>
      <c r="BD16" s="274">
        <v>1341</v>
      </c>
      <c r="BE16" s="275">
        <v>2610</v>
      </c>
    </row>
    <row r="17" spans="1:57" x14ac:dyDescent="0.35">
      <c r="A17" t="s">
        <v>15</v>
      </c>
      <c r="B17" t="s">
        <v>261</v>
      </c>
      <c r="C17" t="s">
        <v>260</v>
      </c>
      <c r="D17" s="273">
        <v>52</v>
      </c>
      <c r="E17" s="274">
        <v>48</v>
      </c>
      <c r="F17" s="275">
        <v>50</v>
      </c>
      <c r="G17" s="273">
        <v>150</v>
      </c>
      <c r="H17" s="274">
        <v>172</v>
      </c>
      <c r="I17" s="275">
        <v>322</v>
      </c>
      <c r="J17" s="273">
        <v>54</v>
      </c>
      <c r="K17" s="274">
        <v>52</v>
      </c>
      <c r="L17" s="275">
        <v>53</v>
      </c>
      <c r="M17" s="273">
        <v>150</v>
      </c>
      <c r="N17" s="274">
        <v>172</v>
      </c>
      <c r="O17" s="275">
        <v>322</v>
      </c>
      <c r="P17" s="273">
        <v>31.5</v>
      </c>
      <c r="Q17" s="274">
        <v>30.8</v>
      </c>
      <c r="R17" s="275">
        <v>31.1</v>
      </c>
      <c r="S17" s="273">
        <v>150</v>
      </c>
      <c r="T17" s="274">
        <v>172</v>
      </c>
      <c r="U17" s="275">
        <v>322</v>
      </c>
      <c r="V17" s="273">
        <v>74</v>
      </c>
      <c r="W17" s="274">
        <v>58</v>
      </c>
      <c r="X17" s="275">
        <v>65</v>
      </c>
      <c r="Y17" s="273">
        <v>922</v>
      </c>
      <c r="Z17" s="274">
        <v>964</v>
      </c>
      <c r="AA17" s="275">
        <v>1886</v>
      </c>
      <c r="AB17" s="273">
        <v>75</v>
      </c>
      <c r="AC17" s="274">
        <v>61</v>
      </c>
      <c r="AD17" s="275">
        <v>68</v>
      </c>
      <c r="AE17" s="273">
        <v>922</v>
      </c>
      <c r="AF17" s="274">
        <v>964</v>
      </c>
      <c r="AG17" s="275">
        <v>1886</v>
      </c>
      <c r="AH17" s="273">
        <v>35.299999999999997</v>
      </c>
      <c r="AI17" s="274">
        <v>32.5</v>
      </c>
      <c r="AJ17" s="275">
        <v>33.9</v>
      </c>
      <c r="AK17" s="273">
        <v>922</v>
      </c>
      <c r="AL17" s="274">
        <v>964</v>
      </c>
      <c r="AM17" s="275">
        <v>1886</v>
      </c>
      <c r="AN17" s="273">
        <v>71</v>
      </c>
      <c r="AO17" s="274">
        <v>56</v>
      </c>
      <c r="AP17" s="275">
        <v>63</v>
      </c>
      <c r="AQ17" s="273">
        <v>1072</v>
      </c>
      <c r="AR17" s="274">
        <v>1136</v>
      </c>
      <c r="AS17" s="275">
        <v>2208</v>
      </c>
      <c r="AT17" s="273">
        <v>72</v>
      </c>
      <c r="AU17" s="274">
        <v>60</v>
      </c>
      <c r="AV17" s="275">
        <v>66</v>
      </c>
      <c r="AW17" s="273">
        <v>1072</v>
      </c>
      <c r="AX17" s="274">
        <v>1136</v>
      </c>
      <c r="AY17" s="275">
        <v>2208</v>
      </c>
      <c r="AZ17" s="273">
        <v>34.799999999999997</v>
      </c>
      <c r="BA17" s="274">
        <v>32.299999999999997</v>
      </c>
      <c r="BB17" s="275">
        <v>33.5</v>
      </c>
      <c r="BC17" s="273">
        <v>1072</v>
      </c>
      <c r="BD17" s="274">
        <v>1136</v>
      </c>
      <c r="BE17" s="275">
        <v>2208</v>
      </c>
    </row>
    <row r="18" spans="1:57" x14ac:dyDescent="0.35">
      <c r="A18" t="s">
        <v>16</v>
      </c>
      <c r="B18" t="s">
        <v>262</v>
      </c>
      <c r="C18" t="s">
        <v>260</v>
      </c>
      <c r="D18" s="273">
        <v>61</v>
      </c>
      <c r="E18" s="274">
        <v>46</v>
      </c>
      <c r="F18" s="275">
        <v>53</v>
      </c>
      <c r="G18" s="273">
        <v>227</v>
      </c>
      <c r="H18" s="274">
        <v>245</v>
      </c>
      <c r="I18" s="275">
        <v>472</v>
      </c>
      <c r="J18" s="273">
        <v>62</v>
      </c>
      <c r="K18" s="274">
        <v>49</v>
      </c>
      <c r="L18" s="275">
        <v>55</v>
      </c>
      <c r="M18" s="273">
        <v>227</v>
      </c>
      <c r="N18" s="274">
        <v>245</v>
      </c>
      <c r="O18" s="275">
        <v>472</v>
      </c>
      <c r="P18" s="273">
        <v>31.7</v>
      </c>
      <c r="Q18" s="274">
        <v>30.3</v>
      </c>
      <c r="R18" s="275">
        <v>31</v>
      </c>
      <c r="S18" s="273">
        <v>227</v>
      </c>
      <c r="T18" s="274">
        <v>245</v>
      </c>
      <c r="U18" s="275">
        <v>472</v>
      </c>
      <c r="V18" s="273">
        <v>77</v>
      </c>
      <c r="W18" s="274">
        <v>62</v>
      </c>
      <c r="X18" s="275">
        <v>70</v>
      </c>
      <c r="Y18" s="273">
        <v>618</v>
      </c>
      <c r="Z18" s="274">
        <v>621</v>
      </c>
      <c r="AA18" s="275">
        <v>1239</v>
      </c>
      <c r="AB18" s="273">
        <v>78</v>
      </c>
      <c r="AC18" s="274">
        <v>64</v>
      </c>
      <c r="AD18" s="275">
        <v>71</v>
      </c>
      <c r="AE18" s="273">
        <v>618</v>
      </c>
      <c r="AF18" s="274">
        <v>621</v>
      </c>
      <c r="AG18" s="275">
        <v>1239</v>
      </c>
      <c r="AH18" s="273">
        <v>34.799999999999997</v>
      </c>
      <c r="AI18" s="274">
        <v>32.799999999999997</v>
      </c>
      <c r="AJ18" s="275">
        <v>33.799999999999997</v>
      </c>
      <c r="AK18" s="273">
        <v>618</v>
      </c>
      <c r="AL18" s="274">
        <v>621</v>
      </c>
      <c r="AM18" s="275">
        <v>1239</v>
      </c>
      <c r="AN18" s="273">
        <v>73</v>
      </c>
      <c r="AO18" s="274">
        <v>58</v>
      </c>
      <c r="AP18" s="275">
        <v>65</v>
      </c>
      <c r="AQ18" s="273">
        <v>845</v>
      </c>
      <c r="AR18" s="274">
        <v>866</v>
      </c>
      <c r="AS18" s="275">
        <v>1711</v>
      </c>
      <c r="AT18" s="273">
        <v>73</v>
      </c>
      <c r="AU18" s="274">
        <v>60</v>
      </c>
      <c r="AV18" s="275">
        <v>67</v>
      </c>
      <c r="AW18" s="273">
        <v>845</v>
      </c>
      <c r="AX18" s="274">
        <v>866</v>
      </c>
      <c r="AY18" s="275">
        <v>1711</v>
      </c>
      <c r="AZ18" s="273">
        <v>34</v>
      </c>
      <c r="BA18" s="274">
        <v>32.1</v>
      </c>
      <c r="BB18" s="275">
        <v>33</v>
      </c>
      <c r="BC18" s="273">
        <v>845</v>
      </c>
      <c r="BD18" s="274">
        <v>866</v>
      </c>
      <c r="BE18" s="275">
        <v>1711</v>
      </c>
    </row>
    <row r="19" spans="1:57" x14ac:dyDescent="0.35">
      <c r="A19" t="s">
        <v>44</v>
      </c>
      <c r="B19" t="s">
        <v>563</v>
      </c>
      <c r="C19" t="s">
        <v>408</v>
      </c>
      <c r="D19" s="273">
        <v>59</v>
      </c>
      <c r="E19" s="274">
        <v>38</v>
      </c>
      <c r="F19" s="275">
        <v>49</v>
      </c>
      <c r="G19" s="273">
        <v>387</v>
      </c>
      <c r="H19" s="274">
        <v>385</v>
      </c>
      <c r="I19" s="275">
        <v>772</v>
      </c>
      <c r="J19" s="273">
        <v>66</v>
      </c>
      <c r="K19" s="274">
        <v>41</v>
      </c>
      <c r="L19" s="275">
        <v>53</v>
      </c>
      <c r="M19" s="273">
        <v>387</v>
      </c>
      <c r="N19" s="274">
        <v>385</v>
      </c>
      <c r="O19" s="275">
        <v>772</v>
      </c>
      <c r="P19" s="273">
        <v>32.200000000000003</v>
      </c>
      <c r="Q19" s="274">
        <v>28.7</v>
      </c>
      <c r="R19" s="275">
        <v>30.5</v>
      </c>
      <c r="S19" s="273">
        <v>387</v>
      </c>
      <c r="T19" s="274">
        <v>385</v>
      </c>
      <c r="U19" s="275">
        <v>772</v>
      </c>
      <c r="V19" s="273">
        <v>73</v>
      </c>
      <c r="W19" s="274">
        <v>56</v>
      </c>
      <c r="X19" s="275">
        <v>64</v>
      </c>
      <c r="Y19" s="273">
        <v>1380</v>
      </c>
      <c r="Z19" s="274">
        <v>1435</v>
      </c>
      <c r="AA19" s="275">
        <v>2815</v>
      </c>
      <c r="AB19" s="273">
        <v>76</v>
      </c>
      <c r="AC19" s="274">
        <v>61</v>
      </c>
      <c r="AD19" s="275">
        <v>68</v>
      </c>
      <c r="AE19" s="273">
        <v>1380</v>
      </c>
      <c r="AF19" s="274">
        <v>1435</v>
      </c>
      <c r="AG19" s="275">
        <v>2815</v>
      </c>
      <c r="AH19" s="273">
        <v>34.5</v>
      </c>
      <c r="AI19" s="274">
        <v>31.6</v>
      </c>
      <c r="AJ19" s="275">
        <v>33</v>
      </c>
      <c r="AK19" s="273">
        <v>1380</v>
      </c>
      <c r="AL19" s="274">
        <v>1435</v>
      </c>
      <c r="AM19" s="275">
        <v>2815</v>
      </c>
      <c r="AN19" s="273">
        <v>70</v>
      </c>
      <c r="AO19" s="274">
        <v>52</v>
      </c>
      <c r="AP19" s="275">
        <v>61</v>
      </c>
      <c r="AQ19" s="273">
        <v>1767</v>
      </c>
      <c r="AR19" s="274">
        <v>1820</v>
      </c>
      <c r="AS19" s="275">
        <v>3587</v>
      </c>
      <c r="AT19" s="273">
        <v>74</v>
      </c>
      <c r="AU19" s="274">
        <v>56</v>
      </c>
      <c r="AV19" s="275">
        <v>65</v>
      </c>
      <c r="AW19" s="273">
        <v>1767</v>
      </c>
      <c r="AX19" s="274">
        <v>1820</v>
      </c>
      <c r="AY19" s="275">
        <v>3587</v>
      </c>
      <c r="AZ19" s="273">
        <v>34</v>
      </c>
      <c r="BA19" s="274">
        <v>31</v>
      </c>
      <c r="BB19" s="275">
        <v>32.5</v>
      </c>
      <c r="BC19" s="273">
        <v>1767</v>
      </c>
      <c r="BD19" s="274">
        <v>1820</v>
      </c>
      <c r="BE19" s="275">
        <v>3587</v>
      </c>
    </row>
    <row r="20" spans="1:57" x14ac:dyDescent="0.35">
      <c r="A20" t="s">
        <v>43</v>
      </c>
      <c r="B20" t="s">
        <v>288</v>
      </c>
      <c r="C20" t="s">
        <v>408</v>
      </c>
      <c r="D20" s="273">
        <v>63</v>
      </c>
      <c r="E20" s="274">
        <v>44</v>
      </c>
      <c r="F20" s="275">
        <v>53</v>
      </c>
      <c r="G20" s="273">
        <v>207</v>
      </c>
      <c r="H20" s="274">
        <v>252</v>
      </c>
      <c r="I20" s="275">
        <v>459</v>
      </c>
      <c r="J20" s="273">
        <v>64</v>
      </c>
      <c r="K20" s="274">
        <v>46</v>
      </c>
      <c r="L20" s="275">
        <v>54</v>
      </c>
      <c r="M20" s="273">
        <v>207</v>
      </c>
      <c r="N20" s="274">
        <v>252</v>
      </c>
      <c r="O20" s="275">
        <v>459</v>
      </c>
      <c r="P20" s="273">
        <v>33.4</v>
      </c>
      <c r="Q20" s="274">
        <v>31</v>
      </c>
      <c r="R20" s="275">
        <v>32.1</v>
      </c>
      <c r="S20" s="273">
        <v>207</v>
      </c>
      <c r="T20" s="274">
        <v>252</v>
      </c>
      <c r="U20" s="275">
        <v>459</v>
      </c>
      <c r="V20" s="273">
        <v>81</v>
      </c>
      <c r="W20" s="274">
        <v>65</v>
      </c>
      <c r="X20" s="275">
        <v>73</v>
      </c>
      <c r="Y20" s="273">
        <v>1534</v>
      </c>
      <c r="Z20" s="274">
        <v>1722</v>
      </c>
      <c r="AA20" s="275">
        <v>3256</v>
      </c>
      <c r="AB20" s="273">
        <v>82</v>
      </c>
      <c r="AC20" s="274">
        <v>66</v>
      </c>
      <c r="AD20" s="275">
        <v>74</v>
      </c>
      <c r="AE20" s="273">
        <v>1534</v>
      </c>
      <c r="AF20" s="274">
        <v>1722</v>
      </c>
      <c r="AG20" s="275">
        <v>3256</v>
      </c>
      <c r="AH20" s="273">
        <v>37.5</v>
      </c>
      <c r="AI20" s="274">
        <v>34.799999999999997</v>
      </c>
      <c r="AJ20" s="275">
        <v>36.1</v>
      </c>
      <c r="AK20" s="273">
        <v>1534</v>
      </c>
      <c r="AL20" s="274">
        <v>1722</v>
      </c>
      <c r="AM20" s="275">
        <v>3256</v>
      </c>
      <c r="AN20" s="273">
        <v>79</v>
      </c>
      <c r="AO20" s="274">
        <v>63</v>
      </c>
      <c r="AP20" s="275">
        <v>70</v>
      </c>
      <c r="AQ20" s="273">
        <v>1741</v>
      </c>
      <c r="AR20" s="274">
        <v>1974</v>
      </c>
      <c r="AS20" s="275">
        <v>3715</v>
      </c>
      <c r="AT20" s="273">
        <v>80</v>
      </c>
      <c r="AU20" s="274">
        <v>64</v>
      </c>
      <c r="AV20" s="275">
        <v>71</v>
      </c>
      <c r="AW20" s="273">
        <v>1741</v>
      </c>
      <c r="AX20" s="274">
        <v>1974</v>
      </c>
      <c r="AY20" s="275">
        <v>3715</v>
      </c>
      <c r="AZ20" s="273">
        <v>37</v>
      </c>
      <c r="BA20" s="274">
        <v>34.299999999999997</v>
      </c>
      <c r="BB20" s="275">
        <v>35.6</v>
      </c>
      <c r="BC20" s="273">
        <v>1741</v>
      </c>
      <c r="BD20" s="274">
        <v>1974</v>
      </c>
      <c r="BE20" s="275">
        <v>3715</v>
      </c>
    </row>
    <row r="21" spans="1:57" x14ac:dyDescent="0.35">
      <c r="A21" t="s">
        <v>47</v>
      </c>
      <c r="B21" t="s">
        <v>292</v>
      </c>
      <c r="C21" t="s">
        <v>408</v>
      </c>
      <c r="D21" s="273">
        <v>61</v>
      </c>
      <c r="E21" s="274">
        <v>55</v>
      </c>
      <c r="F21" s="275">
        <v>58</v>
      </c>
      <c r="G21" s="273">
        <v>145</v>
      </c>
      <c r="H21" s="274">
        <v>173</v>
      </c>
      <c r="I21" s="275">
        <v>318</v>
      </c>
      <c r="J21" s="273">
        <v>63</v>
      </c>
      <c r="K21" s="274">
        <v>56</v>
      </c>
      <c r="L21" s="275">
        <v>59</v>
      </c>
      <c r="M21" s="273">
        <v>145</v>
      </c>
      <c r="N21" s="274">
        <v>173</v>
      </c>
      <c r="O21" s="275">
        <v>318</v>
      </c>
      <c r="P21" s="273">
        <v>32.799999999999997</v>
      </c>
      <c r="Q21" s="274">
        <v>30.9</v>
      </c>
      <c r="R21" s="275">
        <v>31.7</v>
      </c>
      <c r="S21" s="273">
        <v>145</v>
      </c>
      <c r="T21" s="274">
        <v>173</v>
      </c>
      <c r="U21" s="275">
        <v>318</v>
      </c>
      <c r="V21" s="273">
        <v>79</v>
      </c>
      <c r="W21" s="274">
        <v>64</v>
      </c>
      <c r="X21" s="275">
        <v>71</v>
      </c>
      <c r="Y21" s="273">
        <v>834</v>
      </c>
      <c r="Z21" s="274">
        <v>841</v>
      </c>
      <c r="AA21" s="275">
        <v>1675</v>
      </c>
      <c r="AB21" s="273">
        <v>79</v>
      </c>
      <c r="AC21" s="274">
        <v>67</v>
      </c>
      <c r="AD21" s="275">
        <v>73</v>
      </c>
      <c r="AE21" s="273">
        <v>834</v>
      </c>
      <c r="AF21" s="274">
        <v>841</v>
      </c>
      <c r="AG21" s="275">
        <v>1675</v>
      </c>
      <c r="AH21" s="273">
        <v>35.299999999999997</v>
      </c>
      <c r="AI21" s="274">
        <v>33.299999999999997</v>
      </c>
      <c r="AJ21" s="275">
        <v>34.299999999999997</v>
      </c>
      <c r="AK21" s="273">
        <v>834</v>
      </c>
      <c r="AL21" s="274">
        <v>841</v>
      </c>
      <c r="AM21" s="275">
        <v>1675</v>
      </c>
      <c r="AN21" s="273">
        <v>76</v>
      </c>
      <c r="AO21" s="274">
        <v>62</v>
      </c>
      <c r="AP21" s="275">
        <v>69</v>
      </c>
      <c r="AQ21" s="273">
        <v>979</v>
      </c>
      <c r="AR21" s="274">
        <v>1014</v>
      </c>
      <c r="AS21" s="275">
        <v>1993</v>
      </c>
      <c r="AT21" s="273">
        <v>77</v>
      </c>
      <c r="AU21" s="274">
        <v>65</v>
      </c>
      <c r="AV21" s="275">
        <v>71</v>
      </c>
      <c r="AW21" s="273">
        <v>979</v>
      </c>
      <c r="AX21" s="274">
        <v>1014</v>
      </c>
      <c r="AY21" s="275">
        <v>1993</v>
      </c>
      <c r="AZ21" s="273">
        <v>34.9</v>
      </c>
      <c r="BA21" s="274">
        <v>32.9</v>
      </c>
      <c r="BB21" s="275">
        <v>33.9</v>
      </c>
      <c r="BC21" s="273">
        <v>979</v>
      </c>
      <c r="BD21" s="274">
        <v>1014</v>
      </c>
      <c r="BE21" s="275">
        <v>1993</v>
      </c>
    </row>
    <row r="22" spans="1:57" x14ac:dyDescent="0.35">
      <c r="A22" t="s">
        <v>48</v>
      </c>
      <c r="B22" t="s">
        <v>293</v>
      </c>
      <c r="C22" t="s">
        <v>408</v>
      </c>
      <c r="D22" s="273">
        <v>66</v>
      </c>
      <c r="E22" s="274">
        <v>52</v>
      </c>
      <c r="F22" s="275">
        <v>58</v>
      </c>
      <c r="G22" s="273">
        <v>141</v>
      </c>
      <c r="H22" s="274">
        <v>160</v>
      </c>
      <c r="I22" s="275">
        <v>301</v>
      </c>
      <c r="J22" s="273">
        <v>67</v>
      </c>
      <c r="K22" s="274">
        <v>54</v>
      </c>
      <c r="L22" s="275">
        <v>60</v>
      </c>
      <c r="M22" s="273">
        <v>141</v>
      </c>
      <c r="N22" s="274">
        <v>160</v>
      </c>
      <c r="O22" s="275">
        <v>301</v>
      </c>
      <c r="P22" s="273">
        <v>32.700000000000003</v>
      </c>
      <c r="Q22" s="274">
        <v>30.9</v>
      </c>
      <c r="R22" s="275">
        <v>31.8</v>
      </c>
      <c r="S22" s="273">
        <v>141</v>
      </c>
      <c r="T22" s="274">
        <v>160</v>
      </c>
      <c r="U22" s="275">
        <v>301</v>
      </c>
      <c r="V22" s="273">
        <v>79</v>
      </c>
      <c r="W22" s="274">
        <v>66</v>
      </c>
      <c r="X22" s="275">
        <v>73</v>
      </c>
      <c r="Y22" s="273">
        <v>836</v>
      </c>
      <c r="Z22" s="274">
        <v>870</v>
      </c>
      <c r="AA22" s="275">
        <v>1706</v>
      </c>
      <c r="AB22" s="273">
        <v>80</v>
      </c>
      <c r="AC22" s="274">
        <v>69</v>
      </c>
      <c r="AD22" s="275">
        <v>74</v>
      </c>
      <c r="AE22" s="273">
        <v>836</v>
      </c>
      <c r="AF22" s="274">
        <v>870</v>
      </c>
      <c r="AG22" s="275">
        <v>1706</v>
      </c>
      <c r="AH22" s="273">
        <v>35.6</v>
      </c>
      <c r="AI22" s="274">
        <v>33.6</v>
      </c>
      <c r="AJ22" s="275">
        <v>34.6</v>
      </c>
      <c r="AK22" s="273">
        <v>836</v>
      </c>
      <c r="AL22" s="274">
        <v>870</v>
      </c>
      <c r="AM22" s="275">
        <v>1706</v>
      </c>
      <c r="AN22" s="273">
        <v>77</v>
      </c>
      <c r="AO22" s="274">
        <v>64</v>
      </c>
      <c r="AP22" s="275">
        <v>70</v>
      </c>
      <c r="AQ22" s="273">
        <v>977</v>
      </c>
      <c r="AR22" s="274">
        <v>1030</v>
      </c>
      <c r="AS22" s="275">
        <v>2007</v>
      </c>
      <c r="AT22" s="273">
        <v>78</v>
      </c>
      <c r="AU22" s="274">
        <v>66</v>
      </c>
      <c r="AV22" s="275">
        <v>72</v>
      </c>
      <c r="AW22" s="273">
        <v>977</v>
      </c>
      <c r="AX22" s="274">
        <v>1030</v>
      </c>
      <c r="AY22" s="275">
        <v>2007</v>
      </c>
      <c r="AZ22" s="273">
        <v>35.200000000000003</v>
      </c>
      <c r="BA22" s="274">
        <v>33.200000000000003</v>
      </c>
      <c r="BB22" s="275">
        <v>34.200000000000003</v>
      </c>
      <c r="BC22" s="273">
        <v>977</v>
      </c>
      <c r="BD22" s="274">
        <v>1030</v>
      </c>
      <c r="BE22" s="275">
        <v>2007</v>
      </c>
    </row>
    <row r="23" spans="1:57" x14ac:dyDescent="0.35">
      <c r="A23" t="s">
        <v>53</v>
      </c>
      <c r="B23" t="s">
        <v>298</v>
      </c>
      <c r="C23" t="s">
        <v>408</v>
      </c>
      <c r="D23" s="273">
        <v>54</v>
      </c>
      <c r="E23" s="274">
        <v>36</v>
      </c>
      <c r="F23" s="275">
        <v>45</v>
      </c>
      <c r="G23" s="273">
        <v>81</v>
      </c>
      <c r="H23" s="274">
        <v>78</v>
      </c>
      <c r="I23" s="275">
        <v>159</v>
      </c>
      <c r="J23" s="273">
        <v>56</v>
      </c>
      <c r="K23" s="274">
        <v>36</v>
      </c>
      <c r="L23" s="275">
        <v>46</v>
      </c>
      <c r="M23" s="273">
        <v>81</v>
      </c>
      <c r="N23" s="274">
        <v>78</v>
      </c>
      <c r="O23" s="275">
        <v>159</v>
      </c>
      <c r="P23" s="273">
        <v>32</v>
      </c>
      <c r="Q23" s="274">
        <v>29.5</v>
      </c>
      <c r="R23" s="275">
        <v>30.8</v>
      </c>
      <c r="S23" s="273">
        <v>81</v>
      </c>
      <c r="T23" s="274">
        <v>78</v>
      </c>
      <c r="U23" s="275">
        <v>159</v>
      </c>
      <c r="V23" s="273">
        <v>82</v>
      </c>
      <c r="W23" s="274">
        <v>71</v>
      </c>
      <c r="X23" s="275">
        <v>76</v>
      </c>
      <c r="Y23" s="273">
        <v>895</v>
      </c>
      <c r="Z23" s="274">
        <v>954</v>
      </c>
      <c r="AA23" s="275">
        <v>1849</v>
      </c>
      <c r="AB23" s="273">
        <v>82</v>
      </c>
      <c r="AC23" s="274">
        <v>72</v>
      </c>
      <c r="AD23" s="275">
        <v>77</v>
      </c>
      <c r="AE23" s="273">
        <v>895</v>
      </c>
      <c r="AF23" s="274">
        <v>954</v>
      </c>
      <c r="AG23" s="275">
        <v>1849</v>
      </c>
      <c r="AH23" s="273">
        <v>37.200000000000003</v>
      </c>
      <c r="AI23" s="274">
        <v>35</v>
      </c>
      <c r="AJ23" s="275">
        <v>36.1</v>
      </c>
      <c r="AK23" s="273">
        <v>895</v>
      </c>
      <c r="AL23" s="274">
        <v>954</v>
      </c>
      <c r="AM23" s="275">
        <v>1849</v>
      </c>
      <c r="AN23" s="273">
        <v>80</v>
      </c>
      <c r="AO23" s="274">
        <v>68</v>
      </c>
      <c r="AP23" s="275">
        <v>74</v>
      </c>
      <c r="AQ23" s="273">
        <v>976</v>
      </c>
      <c r="AR23" s="274">
        <v>1032</v>
      </c>
      <c r="AS23" s="275">
        <v>2008</v>
      </c>
      <c r="AT23" s="273">
        <v>80</v>
      </c>
      <c r="AU23" s="274">
        <v>69</v>
      </c>
      <c r="AV23" s="275">
        <v>74</v>
      </c>
      <c r="AW23" s="273">
        <v>976</v>
      </c>
      <c r="AX23" s="274">
        <v>1032</v>
      </c>
      <c r="AY23" s="275">
        <v>2008</v>
      </c>
      <c r="AZ23" s="273">
        <v>36.700000000000003</v>
      </c>
      <c r="BA23" s="274">
        <v>34.6</v>
      </c>
      <c r="BB23" s="275">
        <v>35.6</v>
      </c>
      <c r="BC23" s="273">
        <v>976</v>
      </c>
      <c r="BD23" s="274">
        <v>1032</v>
      </c>
      <c r="BE23" s="275">
        <v>2008</v>
      </c>
    </row>
    <row r="24" spans="1:57" x14ac:dyDescent="0.35">
      <c r="A24" t="s">
        <v>55</v>
      </c>
      <c r="B24" t="s">
        <v>300</v>
      </c>
      <c r="C24" t="s">
        <v>299</v>
      </c>
      <c r="D24" s="273">
        <v>57</v>
      </c>
      <c r="E24" s="274">
        <v>39</v>
      </c>
      <c r="F24" s="275">
        <v>47</v>
      </c>
      <c r="G24" s="273">
        <v>263</v>
      </c>
      <c r="H24" s="274">
        <v>288</v>
      </c>
      <c r="I24" s="275">
        <v>551</v>
      </c>
      <c r="J24" s="273">
        <v>58</v>
      </c>
      <c r="K24" s="274">
        <v>43</v>
      </c>
      <c r="L24" s="275">
        <v>50</v>
      </c>
      <c r="M24" s="273">
        <v>263</v>
      </c>
      <c r="N24" s="274">
        <v>288</v>
      </c>
      <c r="O24" s="275">
        <v>551</v>
      </c>
      <c r="P24" s="273">
        <v>31.7</v>
      </c>
      <c r="Q24" s="274">
        <v>29.5</v>
      </c>
      <c r="R24" s="275">
        <v>30.6</v>
      </c>
      <c r="S24" s="273">
        <v>263</v>
      </c>
      <c r="T24" s="274">
        <v>288</v>
      </c>
      <c r="U24" s="275">
        <v>551</v>
      </c>
      <c r="V24" s="273">
        <v>77</v>
      </c>
      <c r="W24" s="274">
        <v>62</v>
      </c>
      <c r="X24" s="275">
        <v>70</v>
      </c>
      <c r="Y24" s="273">
        <v>1462</v>
      </c>
      <c r="Z24" s="274">
        <v>1491</v>
      </c>
      <c r="AA24" s="275">
        <v>2953</v>
      </c>
      <c r="AB24" s="273">
        <v>79</v>
      </c>
      <c r="AC24" s="274">
        <v>64</v>
      </c>
      <c r="AD24" s="275">
        <v>71</v>
      </c>
      <c r="AE24" s="273">
        <v>1462</v>
      </c>
      <c r="AF24" s="274">
        <v>1491</v>
      </c>
      <c r="AG24" s="275">
        <v>2953</v>
      </c>
      <c r="AH24" s="273">
        <v>35.700000000000003</v>
      </c>
      <c r="AI24" s="274">
        <v>33.4</v>
      </c>
      <c r="AJ24" s="275">
        <v>34.5</v>
      </c>
      <c r="AK24" s="273">
        <v>1462</v>
      </c>
      <c r="AL24" s="274">
        <v>1491</v>
      </c>
      <c r="AM24" s="275">
        <v>2953</v>
      </c>
      <c r="AN24" s="273">
        <v>74</v>
      </c>
      <c r="AO24" s="274">
        <v>58</v>
      </c>
      <c r="AP24" s="275">
        <v>66</v>
      </c>
      <c r="AQ24" s="273">
        <v>1725</v>
      </c>
      <c r="AR24" s="274">
        <v>1779</v>
      </c>
      <c r="AS24" s="275">
        <v>3504</v>
      </c>
      <c r="AT24" s="273">
        <v>76</v>
      </c>
      <c r="AU24" s="274">
        <v>61</v>
      </c>
      <c r="AV24" s="275">
        <v>68</v>
      </c>
      <c r="AW24" s="273">
        <v>1725</v>
      </c>
      <c r="AX24" s="274">
        <v>1779</v>
      </c>
      <c r="AY24" s="275">
        <v>3504</v>
      </c>
      <c r="AZ24" s="273">
        <v>35.1</v>
      </c>
      <c r="BA24" s="274">
        <v>32.700000000000003</v>
      </c>
      <c r="BB24" s="275">
        <v>33.9</v>
      </c>
      <c r="BC24" s="273">
        <v>1725</v>
      </c>
      <c r="BD24" s="274">
        <v>1779</v>
      </c>
      <c r="BE24" s="275">
        <v>3504</v>
      </c>
    </row>
    <row r="25" spans="1:57" x14ac:dyDescent="0.35">
      <c r="A25" t="s">
        <v>57</v>
      </c>
      <c r="B25" t="s">
        <v>302</v>
      </c>
      <c r="C25" t="s">
        <v>299</v>
      </c>
      <c r="D25" s="273">
        <v>62</v>
      </c>
      <c r="E25" s="274">
        <v>42</v>
      </c>
      <c r="F25" s="275">
        <v>52</v>
      </c>
      <c r="G25" s="273">
        <v>307</v>
      </c>
      <c r="H25" s="274">
        <v>337</v>
      </c>
      <c r="I25" s="275">
        <v>644</v>
      </c>
      <c r="J25" s="273">
        <v>64</v>
      </c>
      <c r="K25" s="274">
        <v>43</v>
      </c>
      <c r="L25" s="275">
        <v>53</v>
      </c>
      <c r="M25" s="273">
        <v>307</v>
      </c>
      <c r="N25" s="274">
        <v>337</v>
      </c>
      <c r="O25" s="275">
        <v>644</v>
      </c>
      <c r="P25" s="273">
        <v>33.299999999999997</v>
      </c>
      <c r="Q25" s="274">
        <v>29.5</v>
      </c>
      <c r="R25" s="275">
        <v>31.3</v>
      </c>
      <c r="S25" s="273">
        <v>307</v>
      </c>
      <c r="T25" s="274">
        <v>337</v>
      </c>
      <c r="U25" s="275">
        <v>644</v>
      </c>
      <c r="V25" s="273">
        <v>71</v>
      </c>
      <c r="W25" s="274">
        <v>57</v>
      </c>
      <c r="X25" s="275">
        <v>64</v>
      </c>
      <c r="Y25" s="273">
        <v>2007</v>
      </c>
      <c r="Z25" s="274">
        <v>2186</v>
      </c>
      <c r="AA25" s="275">
        <v>4193</v>
      </c>
      <c r="AB25" s="273">
        <v>73</v>
      </c>
      <c r="AC25" s="274">
        <v>60</v>
      </c>
      <c r="AD25" s="275">
        <v>66</v>
      </c>
      <c r="AE25" s="273">
        <v>2007</v>
      </c>
      <c r="AF25" s="274">
        <v>2186</v>
      </c>
      <c r="AG25" s="275">
        <v>4193</v>
      </c>
      <c r="AH25" s="273">
        <v>35</v>
      </c>
      <c r="AI25" s="274">
        <v>32.4</v>
      </c>
      <c r="AJ25" s="275">
        <v>33.6</v>
      </c>
      <c r="AK25" s="273">
        <v>2007</v>
      </c>
      <c r="AL25" s="274">
        <v>2186</v>
      </c>
      <c r="AM25" s="275">
        <v>4193</v>
      </c>
      <c r="AN25" s="273">
        <v>70</v>
      </c>
      <c r="AO25" s="274">
        <v>55</v>
      </c>
      <c r="AP25" s="275">
        <v>62</v>
      </c>
      <c r="AQ25" s="273">
        <v>2314</v>
      </c>
      <c r="AR25" s="274">
        <v>2523</v>
      </c>
      <c r="AS25" s="275">
        <v>4837</v>
      </c>
      <c r="AT25" s="273">
        <v>72</v>
      </c>
      <c r="AU25" s="274">
        <v>58</v>
      </c>
      <c r="AV25" s="275">
        <v>64</v>
      </c>
      <c r="AW25" s="273">
        <v>2314</v>
      </c>
      <c r="AX25" s="274">
        <v>2523</v>
      </c>
      <c r="AY25" s="275">
        <v>4837</v>
      </c>
      <c r="AZ25" s="273">
        <v>34.799999999999997</v>
      </c>
      <c r="BA25" s="274">
        <v>32</v>
      </c>
      <c r="BB25" s="275">
        <v>33.299999999999997</v>
      </c>
      <c r="BC25" s="273">
        <v>2314</v>
      </c>
      <c r="BD25" s="274">
        <v>2523</v>
      </c>
      <c r="BE25" s="275">
        <v>4837</v>
      </c>
    </row>
    <row r="26" spans="1:57" x14ac:dyDescent="0.35">
      <c r="A26" t="s">
        <v>63</v>
      </c>
      <c r="B26" t="s">
        <v>308</v>
      </c>
      <c r="C26" t="s">
        <v>299</v>
      </c>
      <c r="D26" s="273" t="s">
        <v>197</v>
      </c>
      <c r="E26" s="274" t="s">
        <v>197</v>
      </c>
      <c r="F26" s="275">
        <v>55</v>
      </c>
      <c r="G26" s="273">
        <v>7</v>
      </c>
      <c r="H26" s="274">
        <v>4</v>
      </c>
      <c r="I26" s="275">
        <v>11</v>
      </c>
      <c r="J26" s="273" t="s">
        <v>197</v>
      </c>
      <c r="K26" s="274" t="s">
        <v>197</v>
      </c>
      <c r="L26" s="275">
        <v>64</v>
      </c>
      <c r="M26" s="273">
        <v>7</v>
      </c>
      <c r="N26" s="274">
        <v>4</v>
      </c>
      <c r="O26" s="275">
        <v>11</v>
      </c>
      <c r="P26" s="273">
        <v>34</v>
      </c>
      <c r="Q26" s="274">
        <v>30</v>
      </c>
      <c r="R26" s="275">
        <v>32.5</v>
      </c>
      <c r="S26" s="273">
        <v>7</v>
      </c>
      <c r="T26" s="274">
        <v>4</v>
      </c>
      <c r="U26" s="275">
        <v>11</v>
      </c>
      <c r="V26" s="273">
        <v>81</v>
      </c>
      <c r="W26" s="274">
        <v>71</v>
      </c>
      <c r="X26" s="275">
        <v>75</v>
      </c>
      <c r="Y26" s="273">
        <v>181</v>
      </c>
      <c r="Z26" s="274">
        <v>212</v>
      </c>
      <c r="AA26" s="275">
        <v>393</v>
      </c>
      <c r="AB26" s="273">
        <v>82</v>
      </c>
      <c r="AC26" s="274">
        <v>71</v>
      </c>
      <c r="AD26" s="275">
        <v>76</v>
      </c>
      <c r="AE26" s="273">
        <v>181</v>
      </c>
      <c r="AF26" s="274">
        <v>212</v>
      </c>
      <c r="AG26" s="275">
        <v>393</v>
      </c>
      <c r="AH26" s="273">
        <v>37.1</v>
      </c>
      <c r="AI26" s="274">
        <v>35</v>
      </c>
      <c r="AJ26" s="275">
        <v>36</v>
      </c>
      <c r="AK26" s="273">
        <v>181</v>
      </c>
      <c r="AL26" s="274">
        <v>212</v>
      </c>
      <c r="AM26" s="275">
        <v>393</v>
      </c>
      <c r="AN26" s="273">
        <v>80</v>
      </c>
      <c r="AO26" s="274">
        <v>70</v>
      </c>
      <c r="AP26" s="275">
        <v>75</v>
      </c>
      <c r="AQ26" s="273">
        <v>188</v>
      </c>
      <c r="AR26" s="274">
        <v>216</v>
      </c>
      <c r="AS26" s="275">
        <v>404</v>
      </c>
      <c r="AT26" s="273">
        <v>81</v>
      </c>
      <c r="AU26" s="274">
        <v>71</v>
      </c>
      <c r="AV26" s="275">
        <v>76</v>
      </c>
      <c r="AW26" s="273">
        <v>188</v>
      </c>
      <c r="AX26" s="274">
        <v>216</v>
      </c>
      <c r="AY26" s="275">
        <v>404</v>
      </c>
      <c r="AZ26" s="273">
        <v>37</v>
      </c>
      <c r="BA26" s="274">
        <v>34.9</v>
      </c>
      <c r="BB26" s="275">
        <v>35.9</v>
      </c>
      <c r="BC26" s="273">
        <v>188</v>
      </c>
      <c r="BD26" s="274">
        <v>216</v>
      </c>
      <c r="BE26" s="275">
        <v>404</v>
      </c>
    </row>
    <row r="27" spans="1:57" x14ac:dyDescent="0.35">
      <c r="A27" t="s">
        <v>61</v>
      </c>
      <c r="B27" t="s">
        <v>306</v>
      </c>
      <c r="C27" t="s">
        <v>299</v>
      </c>
      <c r="D27" s="273">
        <v>59</v>
      </c>
      <c r="E27" s="274">
        <v>46</v>
      </c>
      <c r="F27" s="275">
        <v>52</v>
      </c>
      <c r="G27" s="273">
        <v>458</v>
      </c>
      <c r="H27" s="274">
        <v>449</v>
      </c>
      <c r="I27" s="275">
        <v>907</v>
      </c>
      <c r="J27" s="273">
        <v>64</v>
      </c>
      <c r="K27" s="274">
        <v>52</v>
      </c>
      <c r="L27" s="275">
        <v>58</v>
      </c>
      <c r="M27" s="273">
        <v>458</v>
      </c>
      <c r="N27" s="274">
        <v>449</v>
      </c>
      <c r="O27" s="275">
        <v>907</v>
      </c>
      <c r="P27" s="273">
        <v>31.9</v>
      </c>
      <c r="Q27" s="274">
        <v>30.3</v>
      </c>
      <c r="R27" s="275">
        <v>31.1</v>
      </c>
      <c r="S27" s="273">
        <v>458</v>
      </c>
      <c r="T27" s="274">
        <v>449</v>
      </c>
      <c r="U27" s="275">
        <v>907</v>
      </c>
      <c r="V27" s="273">
        <v>72</v>
      </c>
      <c r="W27" s="274">
        <v>59</v>
      </c>
      <c r="X27" s="275">
        <v>65</v>
      </c>
      <c r="Y27" s="273">
        <v>1430</v>
      </c>
      <c r="Z27" s="274">
        <v>1548</v>
      </c>
      <c r="AA27" s="275">
        <v>2978</v>
      </c>
      <c r="AB27" s="273">
        <v>75</v>
      </c>
      <c r="AC27" s="274">
        <v>63</v>
      </c>
      <c r="AD27" s="275">
        <v>69</v>
      </c>
      <c r="AE27" s="273">
        <v>1430</v>
      </c>
      <c r="AF27" s="274">
        <v>1548</v>
      </c>
      <c r="AG27" s="275">
        <v>2978</v>
      </c>
      <c r="AH27" s="273">
        <v>34.700000000000003</v>
      </c>
      <c r="AI27" s="274">
        <v>32</v>
      </c>
      <c r="AJ27" s="275">
        <v>33.299999999999997</v>
      </c>
      <c r="AK27" s="273">
        <v>1430</v>
      </c>
      <c r="AL27" s="274">
        <v>1548</v>
      </c>
      <c r="AM27" s="275">
        <v>2978</v>
      </c>
      <c r="AN27" s="273">
        <v>69</v>
      </c>
      <c r="AO27" s="274">
        <v>56</v>
      </c>
      <c r="AP27" s="275">
        <v>62</v>
      </c>
      <c r="AQ27" s="273">
        <v>1888</v>
      </c>
      <c r="AR27" s="274">
        <v>1997</v>
      </c>
      <c r="AS27" s="275">
        <v>3885</v>
      </c>
      <c r="AT27" s="273">
        <v>73</v>
      </c>
      <c r="AU27" s="274">
        <v>60</v>
      </c>
      <c r="AV27" s="275">
        <v>66</v>
      </c>
      <c r="AW27" s="273">
        <v>1888</v>
      </c>
      <c r="AX27" s="274">
        <v>1997</v>
      </c>
      <c r="AY27" s="275">
        <v>3885</v>
      </c>
      <c r="AZ27" s="273">
        <v>34</v>
      </c>
      <c r="BA27" s="274">
        <v>31.6</v>
      </c>
      <c r="BB27" s="275">
        <v>32.799999999999997</v>
      </c>
      <c r="BC27" s="273">
        <v>1888</v>
      </c>
      <c r="BD27" s="274">
        <v>1997</v>
      </c>
      <c r="BE27" s="275">
        <v>3885</v>
      </c>
    </row>
    <row r="28" spans="1:57" x14ac:dyDescent="0.35">
      <c r="A28" t="s">
        <v>68</v>
      </c>
      <c r="B28" t="s">
        <v>313</v>
      </c>
      <c r="C28" t="s">
        <v>309</v>
      </c>
      <c r="D28" s="273">
        <v>77</v>
      </c>
      <c r="E28" s="274">
        <v>43</v>
      </c>
      <c r="F28" s="275">
        <v>58</v>
      </c>
      <c r="G28" s="273">
        <v>81</v>
      </c>
      <c r="H28" s="274">
        <v>98</v>
      </c>
      <c r="I28" s="275">
        <v>179</v>
      </c>
      <c r="J28" s="273">
        <v>77</v>
      </c>
      <c r="K28" s="274">
        <v>45</v>
      </c>
      <c r="L28" s="275">
        <v>59</v>
      </c>
      <c r="M28" s="273">
        <v>81</v>
      </c>
      <c r="N28" s="274">
        <v>98</v>
      </c>
      <c r="O28" s="275">
        <v>179</v>
      </c>
      <c r="P28" s="273">
        <v>33.799999999999997</v>
      </c>
      <c r="Q28" s="274">
        <v>29.7</v>
      </c>
      <c r="R28" s="275">
        <v>31.5</v>
      </c>
      <c r="S28" s="273">
        <v>81</v>
      </c>
      <c r="T28" s="274">
        <v>98</v>
      </c>
      <c r="U28" s="275">
        <v>179</v>
      </c>
      <c r="V28" s="273">
        <v>85</v>
      </c>
      <c r="W28" s="274">
        <v>67</v>
      </c>
      <c r="X28" s="275">
        <v>76</v>
      </c>
      <c r="Y28" s="273">
        <v>854</v>
      </c>
      <c r="Z28" s="274">
        <v>880</v>
      </c>
      <c r="AA28" s="275">
        <v>1734</v>
      </c>
      <c r="AB28" s="273">
        <v>85</v>
      </c>
      <c r="AC28" s="274">
        <v>68</v>
      </c>
      <c r="AD28" s="275">
        <v>77</v>
      </c>
      <c r="AE28" s="273">
        <v>854</v>
      </c>
      <c r="AF28" s="274">
        <v>880</v>
      </c>
      <c r="AG28" s="275">
        <v>1734</v>
      </c>
      <c r="AH28" s="273">
        <v>36.299999999999997</v>
      </c>
      <c r="AI28" s="274">
        <v>33.5</v>
      </c>
      <c r="AJ28" s="275">
        <v>34.9</v>
      </c>
      <c r="AK28" s="273">
        <v>854</v>
      </c>
      <c r="AL28" s="274">
        <v>880</v>
      </c>
      <c r="AM28" s="275">
        <v>1734</v>
      </c>
      <c r="AN28" s="273">
        <v>84</v>
      </c>
      <c r="AO28" s="274">
        <v>64</v>
      </c>
      <c r="AP28" s="275">
        <v>74</v>
      </c>
      <c r="AQ28" s="273">
        <v>935</v>
      </c>
      <c r="AR28" s="274">
        <v>978</v>
      </c>
      <c r="AS28" s="275">
        <v>1913</v>
      </c>
      <c r="AT28" s="273">
        <v>85</v>
      </c>
      <c r="AU28" s="274">
        <v>66</v>
      </c>
      <c r="AV28" s="275">
        <v>75</v>
      </c>
      <c r="AW28" s="273">
        <v>935</v>
      </c>
      <c r="AX28" s="274">
        <v>978</v>
      </c>
      <c r="AY28" s="275">
        <v>1913</v>
      </c>
      <c r="AZ28" s="273">
        <v>36</v>
      </c>
      <c r="BA28" s="274">
        <v>33.200000000000003</v>
      </c>
      <c r="BB28" s="275">
        <v>34.6</v>
      </c>
      <c r="BC28" s="273">
        <v>935</v>
      </c>
      <c r="BD28" s="274">
        <v>978</v>
      </c>
      <c r="BE28" s="275">
        <v>1913</v>
      </c>
    </row>
    <row r="29" spans="1:57" x14ac:dyDescent="0.35">
      <c r="A29" t="s">
        <v>74</v>
      </c>
      <c r="B29" t="s">
        <v>319</v>
      </c>
      <c r="C29" t="s">
        <v>309</v>
      </c>
      <c r="D29" s="273">
        <v>59</v>
      </c>
      <c r="E29" s="274">
        <v>44</v>
      </c>
      <c r="F29" s="275">
        <v>52</v>
      </c>
      <c r="G29" s="273">
        <v>192</v>
      </c>
      <c r="H29" s="274">
        <v>189</v>
      </c>
      <c r="I29" s="275">
        <v>381</v>
      </c>
      <c r="J29" s="273">
        <v>59</v>
      </c>
      <c r="K29" s="274">
        <v>48</v>
      </c>
      <c r="L29" s="275">
        <v>53</v>
      </c>
      <c r="M29" s="273">
        <v>192</v>
      </c>
      <c r="N29" s="274">
        <v>189</v>
      </c>
      <c r="O29" s="275">
        <v>381</v>
      </c>
      <c r="P29" s="273">
        <v>32.4</v>
      </c>
      <c r="Q29" s="274">
        <v>30.6</v>
      </c>
      <c r="R29" s="275">
        <v>31.5</v>
      </c>
      <c r="S29" s="273">
        <v>192</v>
      </c>
      <c r="T29" s="274">
        <v>189</v>
      </c>
      <c r="U29" s="275">
        <v>381</v>
      </c>
      <c r="V29" s="273">
        <v>80</v>
      </c>
      <c r="W29" s="274">
        <v>63</v>
      </c>
      <c r="X29" s="275">
        <v>71</v>
      </c>
      <c r="Y29" s="273">
        <v>934</v>
      </c>
      <c r="Z29" s="274">
        <v>1003</v>
      </c>
      <c r="AA29" s="275">
        <v>1937</v>
      </c>
      <c r="AB29" s="273">
        <v>80</v>
      </c>
      <c r="AC29" s="274">
        <v>66</v>
      </c>
      <c r="AD29" s="275">
        <v>73</v>
      </c>
      <c r="AE29" s="273">
        <v>934</v>
      </c>
      <c r="AF29" s="274">
        <v>1003</v>
      </c>
      <c r="AG29" s="275">
        <v>1937</v>
      </c>
      <c r="AH29" s="273">
        <v>35.9</v>
      </c>
      <c r="AI29" s="274">
        <v>33.6</v>
      </c>
      <c r="AJ29" s="275">
        <v>34.700000000000003</v>
      </c>
      <c r="AK29" s="273">
        <v>934</v>
      </c>
      <c r="AL29" s="274">
        <v>1003</v>
      </c>
      <c r="AM29" s="275">
        <v>1937</v>
      </c>
      <c r="AN29" s="273">
        <v>76</v>
      </c>
      <c r="AO29" s="274">
        <v>60</v>
      </c>
      <c r="AP29" s="275">
        <v>68</v>
      </c>
      <c r="AQ29" s="273">
        <v>1126</v>
      </c>
      <c r="AR29" s="274">
        <v>1192</v>
      </c>
      <c r="AS29" s="275">
        <v>2318</v>
      </c>
      <c r="AT29" s="273">
        <v>77</v>
      </c>
      <c r="AU29" s="274">
        <v>63</v>
      </c>
      <c r="AV29" s="275">
        <v>70</v>
      </c>
      <c r="AW29" s="273">
        <v>1126</v>
      </c>
      <c r="AX29" s="274">
        <v>1192</v>
      </c>
      <c r="AY29" s="275">
        <v>2318</v>
      </c>
      <c r="AZ29" s="273">
        <v>35.299999999999997</v>
      </c>
      <c r="BA29" s="274">
        <v>33.1</v>
      </c>
      <c r="BB29" s="275">
        <v>34.200000000000003</v>
      </c>
      <c r="BC29" s="273">
        <v>1126</v>
      </c>
      <c r="BD29" s="274">
        <v>1192</v>
      </c>
      <c r="BE29" s="275">
        <v>2318</v>
      </c>
    </row>
    <row r="30" spans="1:57" x14ac:dyDescent="0.35">
      <c r="A30" t="s">
        <v>73</v>
      </c>
      <c r="B30" t="s">
        <v>318</v>
      </c>
      <c r="C30" t="s">
        <v>309</v>
      </c>
      <c r="D30" s="273">
        <v>64</v>
      </c>
      <c r="E30" s="274">
        <v>42</v>
      </c>
      <c r="F30" s="275">
        <v>53</v>
      </c>
      <c r="G30" s="273">
        <v>364</v>
      </c>
      <c r="H30" s="274">
        <v>359</v>
      </c>
      <c r="I30" s="275">
        <v>723</v>
      </c>
      <c r="J30" s="273">
        <v>66</v>
      </c>
      <c r="K30" s="274">
        <v>45</v>
      </c>
      <c r="L30" s="275">
        <v>56</v>
      </c>
      <c r="M30" s="273">
        <v>364</v>
      </c>
      <c r="N30" s="274">
        <v>359</v>
      </c>
      <c r="O30" s="275">
        <v>723</v>
      </c>
      <c r="P30" s="273">
        <v>32.5</v>
      </c>
      <c r="Q30" s="274">
        <v>28.9</v>
      </c>
      <c r="R30" s="275">
        <v>30.7</v>
      </c>
      <c r="S30" s="273">
        <v>364</v>
      </c>
      <c r="T30" s="274">
        <v>359</v>
      </c>
      <c r="U30" s="275">
        <v>723</v>
      </c>
      <c r="V30" s="273">
        <v>75</v>
      </c>
      <c r="W30" s="274">
        <v>58</v>
      </c>
      <c r="X30" s="275">
        <v>66</v>
      </c>
      <c r="Y30" s="273">
        <v>1293</v>
      </c>
      <c r="Z30" s="274">
        <v>1364</v>
      </c>
      <c r="AA30" s="275">
        <v>2657</v>
      </c>
      <c r="AB30" s="273">
        <v>77</v>
      </c>
      <c r="AC30" s="274">
        <v>61</v>
      </c>
      <c r="AD30" s="275">
        <v>69</v>
      </c>
      <c r="AE30" s="273">
        <v>1293</v>
      </c>
      <c r="AF30" s="274">
        <v>1364</v>
      </c>
      <c r="AG30" s="275">
        <v>2657</v>
      </c>
      <c r="AH30" s="273">
        <v>35.700000000000003</v>
      </c>
      <c r="AI30" s="274">
        <v>32.1</v>
      </c>
      <c r="AJ30" s="275">
        <v>33.799999999999997</v>
      </c>
      <c r="AK30" s="273">
        <v>1293</v>
      </c>
      <c r="AL30" s="274">
        <v>1364</v>
      </c>
      <c r="AM30" s="275">
        <v>2657</v>
      </c>
      <c r="AN30" s="273">
        <v>73</v>
      </c>
      <c r="AO30" s="274">
        <v>55</v>
      </c>
      <c r="AP30" s="275">
        <v>64</v>
      </c>
      <c r="AQ30" s="273">
        <v>1657</v>
      </c>
      <c r="AR30" s="274">
        <v>1723</v>
      </c>
      <c r="AS30" s="275">
        <v>3380</v>
      </c>
      <c r="AT30" s="273">
        <v>75</v>
      </c>
      <c r="AU30" s="274">
        <v>58</v>
      </c>
      <c r="AV30" s="275">
        <v>66</v>
      </c>
      <c r="AW30" s="273">
        <v>1657</v>
      </c>
      <c r="AX30" s="274">
        <v>1723</v>
      </c>
      <c r="AY30" s="275">
        <v>3380</v>
      </c>
      <c r="AZ30" s="273">
        <v>35</v>
      </c>
      <c r="BA30" s="274">
        <v>31.4</v>
      </c>
      <c r="BB30" s="275">
        <v>33.200000000000003</v>
      </c>
      <c r="BC30" s="273">
        <v>1657</v>
      </c>
      <c r="BD30" s="274">
        <v>1723</v>
      </c>
      <c r="BE30" s="275">
        <v>3380</v>
      </c>
    </row>
    <row r="31" spans="1:57" x14ac:dyDescent="0.35">
      <c r="A31" t="s">
        <v>148</v>
      </c>
      <c r="B31" t="s">
        <v>393</v>
      </c>
      <c r="C31" t="s">
        <v>392</v>
      </c>
      <c r="D31" s="273">
        <v>50</v>
      </c>
      <c r="E31" s="274">
        <v>42</v>
      </c>
      <c r="F31" s="275">
        <v>46</v>
      </c>
      <c r="G31" s="273">
        <v>115</v>
      </c>
      <c r="H31" s="274">
        <v>100</v>
      </c>
      <c r="I31" s="275">
        <v>215</v>
      </c>
      <c r="J31" s="273">
        <v>50</v>
      </c>
      <c r="K31" s="274">
        <v>44</v>
      </c>
      <c r="L31" s="275">
        <v>47</v>
      </c>
      <c r="M31" s="273">
        <v>115</v>
      </c>
      <c r="N31" s="274">
        <v>100</v>
      </c>
      <c r="O31" s="275">
        <v>215</v>
      </c>
      <c r="P31" s="273">
        <v>31.3</v>
      </c>
      <c r="Q31" s="274">
        <v>30.9</v>
      </c>
      <c r="R31" s="275">
        <v>31.1</v>
      </c>
      <c r="S31" s="273">
        <v>115</v>
      </c>
      <c r="T31" s="274">
        <v>100</v>
      </c>
      <c r="U31" s="275">
        <v>215</v>
      </c>
      <c r="V31" s="273">
        <v>79</v>
      </c>
      <c r="W31" s="274">
        <v>67</v>
      </c>
      <c r="X31" s="275">
        <v>73</v>
      </c>
      <c r="Y31" s="273">
        <v>844</v>
      </c>
      <c r="Z31" s="274">
        <v>880</v>
      </c>
      <c r="AA31" s="275">
        <v>1724</v>
      </c>
      <c r="AB31" s="273">
        <v>80</v>
      </c>
      <c r="AC31" s="274">
        <v>71</v>
      </c>
      <c r="AD31" s="275">
        <v>75</v>
      </c>
      <c r="AE31" s="273">
        <v>844</v>
      </c>
      <c r="AF31" s="274">
        <v>880</v>
      </c>
      <c r="AG31" s="275">
        <v>1724</v>
      </c>
      <c r="AH31" s="273">
        <v>35.700000000000003</v>
      </c>
      <c r="AI31" s="274">
        <v>34.1</v>
      </c>
      <c r="AJ31" s="275">
        <v>34.9</v>
      </c>
      <c r="AK31" s="273">
        <v>844</v>
      </c>
      <c r="AL31" s="274">
        <v>880</v>
      </c>
      <c r="AM31" s="275">
        <v>1724</v>
      </c>
      <c r="AN31" s="273">
        <v>75</v>
      </c>
      <c r="AO31" s="274">
        <v>64</v>
      </c>
      <c r="AP31" s="275">
        <v>70</v>
      </c>
      <c r="AQ31" s="273">
        <v>959</v>
      </c>
      <c r="AR31" s="274">
        <v>980</v>
      </c>
      <c r="AS31" s="275">
        <v>1939</v>
      </c>
      <c r="AT31" s="273">
        <v>76</v>
      </c>
      <c r="AU31" s="274">
        <v>68</v>
      </c>
      <c r="AV31" s="275">
        <v>72</v>
      </c>
      <c r="AW31" s="273">
        <v>959</v>
      </c>
      <c r="AX31" s="274">
        <v>980</v>
      </c>
      <c r="AY31" s="275">
        <v>1939</v>
      </c>
      <c r="AZ31" s="273">
        <v>35.200000000000003</v>
      </c>
      <c r="BA31" s="274">
        <v>33.799999999999997</v>
      </c>
      <c r="BB31" s="275">
        <v>34.5</v>
      </c>
      <c r="BC31" s="273">
        <v>959</v>
      </c>
      <c r="BD31" s="274">
        <v>980</v>
      </c>
      <c r="BE31" s="275">
        <v>1939</v>
      </c>
    </row>
    <row r="32" spans="1:57" x14ac:dyDescent="0.35">
      <c r="A32" t="s">
        <v>150</v>
      </c>
      <c r="B32" t="s">
        <v>182</v>
      </c>
      <c r="C32" t="s">
        <v>392</v>
      </c>
      <c r="D32" s="273">
        <v>55</v>
      </c>
      <c r="E32" s="274">
        <v>44</v>
      </c>
      <c r="F32" s="275">
        <v>49</v>
      </c>
      <c r="G32" s="273">
        <v>474</v>
      </c>
      <c r="H32" s="274">
        <v>493</v>
      </c>
      <c r="I32" s="275">
        <v>967</v>
      </c>
      <c r="J32" s="273">
        <v>58</v>
      </c>
      <c r="K32" s="274">
        <v>47</v>
      </c>
      <c r="L32" s="275">
        <v>52</v>
      </c>
      <c r="M32" s="273">
        <v>474</v>
      </c>
      <c r="N32" s="274">
        <v>493</v>
      </c>
      <c r="O32" s="275">
        <v>967</v>
      </c>
      <c r="P32" s="273">
        <v>31</v>
      </c>
      <c r="Q32" s="274">
        <v>29.5</v>
      </c>
      <c r="R32" s="275">
        <v>30.2</v>
      </c>
      <c r="S32" s="273">
        <v>474</v>
      </c>
      <c r="T32" s="274">
        <v>493</v>
      </c>
      <c r="U32" s="275">
        <v>967</v>
      </c>
      <c r="V32" s="273">
        <v>75</v>
      </c>
      <c r="W32" s="274">
        <v>62</v>
      </c>
      <c r="X32" s="275">
        <v>69</v>
      </c>
      <c r="Y32" s="273">
        <v>2303</v>
      </c>
      <c r="Z32" s="274">
        <v>2310</v>
      </c>
      <c r="AA32" s="275">
        <v>4613</v>
      </c>
      <c r="AB32" s="273">
        <v>76</v>
      </c>
      <c r="AC32" s="274">
        <v>65</v>
      </c>
      <c r="AD32" s="275">
        <v>71</v>
      </c>
      <c r="AE32" s="273">
        <v>2303</v>
      </c>
      <c r="AF32" s="274">
        <v>2310</v>
      </c>
      <c r="AG32" s="275">
        <v>4613</v>
      </c>
      <c r="AH32" s="273">
        <v>35.1</v>
      </c>
      <c r="AI32" s="274">
        <v>33.299999999999997</v>
      </c>
      <c r="AJ32" s="275">
        <v>34.200000000000003</v>
      </c>
      <c r="AK32" s="273">
        <v>2303</v>
      </c>
      <c r="AL32" s="274">
        <v>2310</v>
      </c>
      <c r="AM32" s="275">
        <v>4613</v>
      </c>
      <c r="AN32" s="273">
        <v>72</v>
      </c>
      <c r="AO32" s="274">
        <v>59</v>
      </c>
      <c r="AP32" s="275">
        <v>65</v>
      </c>
      <c r="AQ32" s="273">
        <v>2777</v>
      </c>
      <c r="AR32" s="274">
        <v>2803</v>
      </c>
      <c r="AS32" s="275">
        <v>5580</v>
      </c>
      <c r="AT32" s="273">
        <v>73</v>
      </c>
      <c r="AU32" s="274">
        <v>62</v>
      </c>
      <c r="AV32" s="275">
        <v>68</v>
      </c>
      <c r="AW32" s="273">
        <v>2777</v>
      </c>
      <c r="AX32" s="274">
        <v>2803</v>
      </c>
      <c r="AY32" s="275">
        <v>5580</v>
      </c>
      <c r="AZ32" s="273">
        <v>34.4</v>
      </c>
      <c r="BA32" s="274">
        <v>32.700000000000003</v>
      </c>
      <c r="BB32" s="275">
        <v>33.5</v>
      </c>
      <c r="BC32" s="273">
        <v>2777</v>
      </c>
      <c r="BD32" s="274">
        <v>2803</v>
      </c>
      <c r="BE32" s="275">
        <v>5580</v>
      </c>
    </row>
    <row r="33" spans="1:57" x14ac:dyDescent="0.35">
      <c r="A33" t="s">
        <v>156</v>
      </c>
      <c r="B33" t="s">
        <v>400</v>
      </c>
      <c r="C33" t="s">
        <v>392</v>
      </c>
      <c r="D33" s="273">
        <v>60</v>
      </c>
      <c r="E33" s="274">
        <v>45</v>
      </c>
      <c r="F33" s="275">
        <v>52</v>
      </c>
      <c r="G33" s="273">
        <v>94</v>
      </c>
      <c r="H33" s="274">
        <v>113</v>
      </c>
      <c r="I33" s="275">
        <v>207</v>
      </c>
      <c r="J33" s="273">
        <v>62</v>
      </c>
      <c r="K33" s="274">
        <v>45</v>
      </c>
      <c r="L33" s="275">
        <v>53</v>
      </c>
      <c r="M33" s="273">
        <v>94</v>
      </c>
      <c r="N33" s="274">
        <v>113</v>
      </c>
      <c r="O33" s="275">
        <v>207</v>
      </c>
      <c r="P33" s="273">
        <v>33.1</v>
      </c>
      <c r="Q33" s="274">
        <v>29.9</v>
      </c>
      <c r="R33" s="275">
        <v>31.4</v>
      </c>
      <c r="S33" s="273">
        <v>94</v>
      </c>
      <c r="T33" s="274">
        <v>113</v>
      </c>
      <c r="U33" s="275">
        <v>207</v>
      </c>
      <c r="V33" s="273">
        <v>82</v>
      </c>
      <c r="W33" s="274">
        <v>71</v>
      </c>
      <c r="X33" s="275">
        <v>76</v>
      </c>
      <c r="Y33" s="273">
        <v>1106</v>
      </c>
      <c r="Z33" s="274">
        <v>1161</v>
      </c>
      <c r="AA33" s="275">
        <v>2267</v>
      </c>
      <c r="AB33" s="273">
        <v>82</v>
      </c>
      <c r="AC33" s="274">
        <v>72</v>
      </c>
      <c r="AD33" s="275">
        <v>77</v>
      </c>
      <c r="AE33" s="273">
        <v>1106</v>
      </c>
      <c r="AF33" s="274">
        <v>1161</v>
      </c>
      <c r="AG33" s="275">
        <v>2267</v>
      </c>
      <c r="AH33" s="273">
        <v>36.799999999999997</v>
      </c>
      <c r="AI33" s="274">
        <v>35.200000000000003</v>
      </c>
      <c r="AJ33" s="275">
        <v>36</v>
      </c>
      <c r="AK33" s="273">
        <v>1106</v>
      </c>
      <c r="AL33" s="274">
        <v>1161</v>
      </c>
      <c r="AM33" s="275">
        <v>2267</v>
      </c>
      <c r="AN33" s="273">
        <v>80</v>
      </c>
      <c r="AO33" s="274">
        <v>69</v>
      </c>
      <c r="AP33" s="275">
        <v>74</v>
      </c>
      <c r="AQ33" s="273">
        <v>1200</v>
      </c>
      <c r="AR33" s="274">
        <v>1274</v>
      </c>
      <c r="AS33" s="275">
        <v>2474</v>
      </c>
      <c r="AT33" s="273">
        <v>81</v>
      </c>
      <c r="AU33" s="274">
        <v>69</v>
      </c>
      <c r="AV33" s="275">
        <v>75</v>
      </c>
      <c r="AW33" s="273">
        <v>1200</v>
      </c>
      <c r="AX33" s="274">
        <v>1274</v>
      </c>
      <c r="AY33" s="275">
        <v>2474</v>
      </c>
      <c r="AZ33" s="273">
        <v>36.5</v>
      </c>
      <c r="BA33" s="274">
        <v>34.700000000000003</v>
      </c>
      <c r="BB33" s="275">
        <v>35.6</v>
      </c>
      <c r="BC33" s="273">
        <v>1200</v>
      </c>
      <c r="BD33" s="274">
        <v>1274</v>
      </c>
      <c r="BE33" s="275">
        <v>2474</v>
      </c>
    </row>
    <row r="34" spans="1:57" x14ac:dyDescent="0.35">
      <c r="A34" t="s">
        <v>160</v>
      </c>
      <c r="B34" t="s">
        <v>404</v>
      </c>
      <c r="C34" t="s">
        <v>392</v>
      </c>
      <c r="D34" s="273">
        <v>66</v>
      </c>
      <c r="E34" s="274">
        <v>51</v>
      </c>
      <c r="F34" s="275">
        <v>59</v>
      </c>
      <c r="G34" s="273">
        <v>124</v>
      </c>
      <c r="H34" s="274">
        <v>117</v>
      </c>
      <c r="I34" s="275">
        <v>241</v>
      </c>
      <c r="J34" s="273">
        <v>67</v>
      </c>
      <c r="K34" s="274">
        <v>53</v>
      </c>
      <c r="L34" s="275">
        <v>60</v>
      </c>
      <c r="M34" s="273">
        <v>124</v>
      </c>
      <c r="N34" s="274">
        <v>117</v>
      </c>
      <c r="O34" s="275">
        <v>241</v>
      </c>
      <c r="P34" s="273">
        <v>33.5</v>
      </c>
      <c r="Q34" s="274">
        <v>32.200000000000003</v>
      </c>
      <c r="R34" s="275">
        <v>32.9</v>
      </c>
      <c r="S34" s="273">
        <v>124</v>
      </c>
      <c r="T34" s="274">
        <v>117</v>
      </c>
      <c r="U34" s="275">
        <v>241</v>
      </c>
      <c r="V34" s="273">
        <v>85</v>
      </c>
      <c r="W34" s="274">
        <v>71</v>
      </c>
      <c r="X34" s="275">
        <v>77</v>
      </c>
      <c r="Y34" s="273">
        <v>1553</v>
      </c>
      <c r="Z34" s="274">
        <v>1733</v>
      </c>
      <c r="AA34" s="275">
        <v>3286</v>
      </c>
      <c r="AB34" s="273">
        <v>86</v>
      </c>
      <c r="AC34" s="274">
        <v>72</v>
      </c>
      <c r="AD34" s="275">
        <v>78</v>
      </c>
      <c r="AE34" s="273">
        <v>1553</v>
      </c>
      <c r="AF34" s="274">
        <v>1733</v>
      </c>
      <c r="AG34" s="275">
        <v>3286</v>
      </c>
      <c r="AH34" s="273">
        <v>37.4</v>
      </c>
      <c r="AI34" s="274">
        <v>35</v>
      </c>
      <c r="AJ34" s="275">
        <v>36.1</v>
      </c>
      <c r="AK34" s="273">
        <v>1553</v>
      </c>
      <c r="AL34" s="274">
        <v>1733</v>
      </c>
      <c r="AM34" s="275">
        <v>3286</v>
      </c>
      <c r="AN34" s="273">
        <v>84</v>
      </c>
      <c r="AO34" s="274">
        <v>69</v>
      </c>
      <c r="AP34" s="275">
        <v>76</v>
      </c>
      <c r="AQ34" s="273">
        <v>1677</v>
      </c>
      <c r="AR34" s="274">
        <v>1850</v>
      </c>
      <c r="AS34" s="275">
        <v>3527</v>
      </c>
      <c r="AT34" s="273">
        <v>84</v>
      </c>
      <c r="AU34" s="274">
        <v>71</v>
      </c>
      <c r="AV34" s="275">
        <v>77</v>
      </c>
      <c r="AW34" s="273">
        <v>1677</v>
      </c>
      <c r="AX34" s="274">
        <v>1850</v>
      </c>
      <c r="AY34" s="275">
        <v>3527</v>
      </c>
      <c r="AZ34" s="273">
        <v>37.1</v>
      </c>
      <c r="BA34" s="274">
        <v>34.799999999999997</v>
      </c>
      <c r="BB34" s="275">
        <v>35.9</v>
      </c>
      <c r="BC34" s="273">
        <v>1677</v>
      </c>
      <c r="BD34" s="274">
        <v>1850</v>
      </c>
      <c r="BE34" s="275">
        <v>3527</v>
      </c>
    </row>
    <row r="35" spans="1:57" x14ac:dyDescent="0.35">
      <c r="A35" t="s">
        <v>157</v>
      </c>
      <c r="B35" t="s">
        <v>401</v>
      </c>
      <c r="C35" t="s">
        <v>392</v>
      </c>
      <c r="D35" s="273">
        <v>57</v>
      </c>
      <c r="E35" s="274">
        <v>42</v>
      </c>
      <c r="F35" s="275">
        <v>49</v>
      </c>
      <c r="G35" s="273">
        <v>235</v>
      </c>
      <c r="H35" s="274">
        <v>281</v>
      </c>
      <c r="I35" s="275">
        <v>516</v>
      </c>
      <c r="J35" s="273">
        <v>58</v>
      </c>
      <c r="K35" s="274">
        <v>46</v>
      </c>
      <c r="L35" s="275">
        <v>51</v>
      </c>
      <c r="M35" s="273">
        <v>235</v>
      </c>
      <c r="N35" s="274">
        <v>281</v>
      </c>
      <c r="O35" s="275">
        <v>516</v>
      </c>
      <c r="P35" s="273">
        <v>31.2</v>
      </c>
      <c r="Q35" s="274">
        <v>29</v>
      </c>
      <c r="R35" s="275">
        <v>30</v>
      </c>
      <c r="S35" s="273">
        <v>235</v>
      </c>
      <c r="T35" s="274">
        <v>281</v>
      </c>
      <c r="U35" s="275">
        <v>516</v>
      </c>
      <c r="V35" s="273">
        <v>75</v>
      </c>
      <c r="W35" s="274">
        <v>59</v>
      </c>
      <c r="X35" s="275">
        <v>67</v>
      </c>
      <c r="Y35" s="273">
        <v>1306</v>
      </c>
      <c r="Z35" s="274">
        <v>1355</v>
      </c>
      <c r="AA35" s="275">
        <v>2661</v>
      </c>
      <c r="AB35" s="273">
        <v>76</v>
      </c>
      <c r="AC35" s="274">
        <v>61</v>
      </c>
      <c r="AD35" s="275">
        <v>69</v>
      </c>
      <c r="AE35" s="273">
        <v>1306</v>
      </c>
      <c r="AF35" s="274">
        <v>1355</v>
      </c>
      <c r="AG35" s="275">
        <v>2661</v>
      </c>
      <c r="AH35" s="273">
        <v>34.4</v>
      </c>
      <c r="AI35" s="274">
        <v>32.1</v>
      </c>
      <c r="AJ35" s="275">
        <v>33.200000000000003</v>
      </c>
      <c r="AK35" s="273">
        <v>1306</v>
      </c>
      <c r="AL35" s="274">
        <v>1355</v>
      </c>
      <c r="AM35" s="275">
        <v>2661</v>
      </c>
      <c r="AN35" s="273">
        <v>73</v>
      </c>
      <c r="AO35" s="274">
        <v>56</v>
      </c>
      <c r="AP35" s="275">
        <v>64</v>
      </c>
      <c r="AQ35" s="273">
        <v>1541</v>
      </c>
      <c r="AR35" s="274">
        <v>1636</v>
      </c>
      <c r="AS35" s="275">
        <v>3177</v>
      </c>
      <c r="AT35" s="273">
        <v>74</v>
      </c>
      <c r="AU35" s="274">
        <v>59</v>
      </c>
      <c r="AV35" s="275">
        <v>66</v>
      </c>
      <c r="AW35" s="273">
        <v>1541</v>
      </c>
      <c r="AX35" s="274">
        <v>1636</v>
      </c>
      <c r="AY35" s="275">
        <v>3177</v>
      </c>
      <c r="AZ35" s="273">
        <v>33.9</v>
      </c>
      <c r="BA35" s="274">
        <v>31.6</v>
      </c>
      <c r="BB35" s="275">
        <v>32.700000000000003</v>
      </c>
      <c r="BC35" s="273">
        <v>1541</v>
      </c>
      <c r="BD35" s="274">
        <v>1636</v>
      </c>
      <c r="BE35" s="275">
        <v>3177</v>
      </c>
    </row>
    <row r="36" spans="1:57" x14ac:dyDescent="0.35">
      <c r="A36" t="s">
        <v>162</v>
      </c>
      <c r="B36" t="s">
        <v>406</v>
      </c>
      <c r="C36" t="s">
        <v>392</v>
      </c>
      <c r="D36" s="273">
        <v>70</v>
      </c>
      <c r="E36" s="274">
        <v>50</v>
      </c>
      <c r="F36" s="275">
        <v>60</v>
      </c>
      <c r="G36" s="273">
        <v>134</v>
      </c>
      <c r="H36" s="274">
        <v>139</v>
      </c>
      <c r="I36" s="275">
        <v>273</v>
      </c>
      <c r="J36" s="273">
        <v>72</v>
      </c>
      <c r="K36" s="274">
        <v>52</v>
      </c>
      <c r="L36" s="275">
        <v>62</v>
      </c>
      <c r="M36" s="273">
        <v>134</v>
      </c>
      <c r="N36" s="274">
        <v>139</v>
      </c>
      <c r="O36" s="275">
        <v>273</v>
      </c>
      <c r="P36" s="273">
        <v>32.9</v>
      </c>
      <c r="Q36" s="274">
        <v>30</v>
      </c>
      <c r="R36" s="275">
        <v>31.5</v>
      </c>
      <c r="S36" s="273">
        <v>134</v>
      </c>
      <c r="T36" s="274">
        <v>139</v>
      </c>
      <c r="U36" s="275">
        <v>273</v>
      </c>
      <c r="V36" s="273">
        <v>80</v>
      </c>
      <c r="W36" s="274">
        <v>67</v>
      </c>
      <c r="X36" s="275">
        <v>73</v>
      </c>
      <c r="Y36" s="273">
        <v>573</v>
      </c>
      <c r="Z36" s="274">
        <v>607</v>
      </c>
      <c r="AA36" s="275">
        <v>1180</v>
      </c>
      <c r="AB36" s="273">
        <v>81</v>
      </c>
      <c r="AC36" s="274">
        <v>68</v>
      </c>
      <c r="AD36" s="275">
        <v>74</v>
      </c>
      <c r="AE36" s="273">
        <v>573</v>
      </c>
      <c r="AF36" s="274">
        <v>607</v>
      </c>
      <c r="AG36" s="275">
        <v>1180</v>
      </c>
      <c r="AH36" s="273">
        <v>35.1</v>
      </c>
      <c r="AI36" s="274">
        <v>32.9</v>
      </c>
      <c r="AJ36" s="275">
        <v>34</v>
      </c>
      <c r="AK36" s="273">
        <v>573</v>
      </c>
      <c r="AL36" s="274">
        <v>607</v>
      </c>
      <c r="AM36" s="275">
        <v>1180</v>
      </c>
      <c r="AN36" s="273">
        <v>78</v>
      </c>
      <c r="AO36" s="274">
        <v>64</v>
      </c>
      <c r="AP36" s="275">
        <v>71</v>
      </c>
      <c r="AQ36" s="273">
        <v>707</v>
      </c>
      <c r="AR36" s="274">
        <v>746</v>
      </c>
      <c r="AS36" s="275">
        <v>1453</v>
      </c>
      <c r="AT36" s="273">
        <v>79</v>
      </c>
      <c r="AU36" s="274">
        <v>65</v>
      </c>
      <c r="AV36" s="275">
        <v>72</v>
      </c>
      <c r="AW36" s="273">
        <v>707</v>
      </c>
      <c r="AX36" s="274">
        <v>746</v>
      </c>
      <c r="AY36" s="275">
        <v>1453</v>
      </c>
      <c r="AZ36" s="273">
        <v>34.700000000000003</v>
      </c>
      <c r="BA36" s="274">
        <v>32.4</v>
      </c>
      <c r="BB36" s="275">
        <v>33.5</v>
      </c>
      <c r="BC36" s="273">
        <v>707</v>
      </c>
      <c r="BD36" s="274">
        <v>746</v>
      </c>
      <c r="BE36" s="275">
        <v>1453</v>
      </c>
    </row>
    <row r="37" spans="1:57" x14ac:dyDescent="0.35">
      <c r="A37" t="s">
        <v>149</v>
      </c>
      <c r="B37" t="s">
        <v>394</v>
      </c>
      <c r="C37" t="s">
        <v>392</v>
      </c>
      <c r="D37" s="273">
        <v>75</v>
      </c>
      <c r="E37" s="274">
        <v>52</v>
      </c>
      <c r="F37" s="275">
        <v>63</v>
      </c>
      <c r="G37" s="273">
        <v>102</v>
      </c>
      <c r="H37" s="274">
        <v>122</v>
      </c>
      <c r="I37" s="275">
        <v>224</v>
      </c>
      <c r="J37" s="273">
        <v>75</v>
      </c>
      <c r="K37" s="274">
        <v>55</v>
      </c>
      <c r="L37" s="275">
        <v>64</v>
      </c>
      <c r="M37" s="273">
        <v>102</v>
      </c>
      <c r="N37" s="274">
        <v>122</v>
      </c>
      <c r="O37" s="275">
        <v>224</v>
      </c>
      <c r="P37" s="273">
        <v>35</v>
      </c>
      <c r="Q37" s="274">
        <v>32.200000000000003</v>
      </c>
      <c r="R37" s="275">
        <v>33.5</v>
      </c>
      <c r="S37" s="273">
        <v>102</v>
      </c>
      <c r="T37" s="274">
        <v>122</v>
      </c>
      <c r="U37" s="275">
        <v>224</v>
      </c>
      <c r="V37" s="273">
        <v>84</v>
      </c>
      <c r="W37" s="274">
        <v>68</v>
      </c>
      <c r="X37" s="275">
        <v>75</v>
      </c>
      <c r="Y37" s="273">
        <v>904</v>
      </c>
      <c r="Z37" s="274">
        <v>950</v>
      </c>
      <c r="AA37" s="275">
        <v>1854</v>
      </c>
      <c r="AB37" s="273">
        <v>84</v>
      </c>
      <c r="AC37" s="274">
        <v>68</v>
      </c>
      <c r="AD37" s="275">
        <v>76</v>
      </c>
      <c r="AE37" s="273">
        <v>904</v>
      </c>
      <c r="AF37" s="274">
        <v>950</v>
      </c>
      <c r="AG37" s="275">
        <v>1854</v>
      </c>
      <c r="AH37" s="273">
        <v>37.6</v>
      </c>
      <c r="AI37" s="274">
        <v>35</v>
      </c>
      <c r="AJ37" s="275">
        <v>36.299999999999997</v>
      </c>
      <c r="AK37" s="273">
        <v>904</v>
      </c>
      <c r="AL37" s="274">
        <v>950</v>
      </c>
      <c r="AM37" s="275">
        <v>1854</v>
      </c>
      <c r="AN37" s="273">
        <v>83</v>
      </c>
      <c r="AO37" s="274">
        <v>66</v>
      </c>
      <c r="AP37" s="275">
        <v>74</v>
      </c>
      <c r="AQ37" s="273">
        <v>1006</v>
      </c>
      <c r="AR37" s="274">
        <v>1072</v>
      </c>
      <c r="AS37" s="275">
        <v>2078</v>
      </c>
      <c r="AT37" s="273">
        <v>83</v>
      </c>
      <c r="AU37" s="274">
        <v>66</v>
      </c>
      <c r="AV37" s="275">
        <v>75</v>
      </c>
      <c r="AW37" s="273">
        <v>1006</v>
      </c>
      <c r="AX37" s="274">
        <v>1072</v>
      </c>
      <c r="AY37" s="275">
        <v>2078</v>
      </c>
      <c r="AZ37" s="273">
        <v>37.299999999999997</v>
      </c>
      <c r="BA37" s="274">
        <v>34.700000000000003</v>
      </c>
      <c r="BB37" s="275">
        <v>36</v>
      </c>
      <c r="BC37" s="273">
        <v>1006</v>
      </c>
      <c r="BD37" s="274">
        <v>1072</v>
      </c>
      <c r="BE37" s="275">
        <v>2078</v>
      </c>
    </row>
    <row r="38" spans="1:57" x14ac:dyDescent="0.35">
      <c r="A38" t="s">
        <v>158</v>
      </c>
      <c r="B38" t="s">
        <v>402</v>
      </c>
      <c r="C38" t="s">
        <v>392</v>
      </c>
      <c r="D38" s="273">
        <v>63</v>
      </c>
      <c r="E38" s="274">
        <v>49</v>
      </c>
      <c r="F38" s="275">
        <v>55</v>
      </c>
      <c r="G38" s="273">
        <v>87</v>
      </c>
      <c r="H38" s="274">
        <v>101</v>
      </c>
      <c r="I38" s="275">
        <v>188</v>
      </c>
      <c r="J38" s="273">
        <v>64</v>
      </c>
      <c r="K38" s="274">
        <v>50</v>
      </c>
      <c r="L38" s="275">
        <v>56</v>
      </c>
      <c r="M38" s="273">
        <v>87</v>
      </c>
      <c r="N38" s="274">
        <v>101</v>
      </c>
      <c r="O38" s="275">
        <v>188</v>
      </c>
      <c r="P38" s="273">
        <v>33.6</v>
      </c>
      <c r="Q38" s="274">
        <v>32.1</v>
      </c>
      <c r="R38" s="275">
        <v>32.799999999999997</v>
      </c>
      <c r="S38" s="273">
        <v>87</v>
      </c>
      <c r="T38" s="274">
        <v>101</v>
      </c>
      <c r="U38" s="275">
        <v>188</v>
      </c>
      <c r="V38" s="273">
        <v>83</v>
      </c>
      <c r="W38" s="274">
        <v>70</v>
      </c>
      <c r="X38" s="275">
        <v>76</v>
      </c>
      <c r="Y38" s="273">
        <v>743</v>
      </c>
      <c r="Z38" s="274">
        <v>770</v>
      </c>
      <c r="AA38" s="275">
        <v>1513</v>
      </c>
      <c r="AB38" s="273">
        <v>83</v>
      </c>
      <c r="AC38" s="274">
        <v>71</v>
      </c>
      <c r="AD38" s="275">
        <v>77</v>
      </c>
      <c r="AE38" s="273">
        <v>743</v>
      </c>
      <c r="AF38" s="274">
        <v>770</v>
      </c>
      <c r="AG38" s="275">
        <v>1513</v>
      </c>
      <c r="AH38" s="273">
        <v>37.700000000000003</v>
      </c>
      <c r="AI38" s="274">
        <v>35.4</v>
      </c>
      <c r="AJ38" s="275">
        <v>36.5</v>
      </c>
      <c r="AK38" s="273">
        <v>743</v>
      </c>
      <c r="AL38" s="274">
        <v>770</v>
      </c>
      <c r="AM38" s="275">
        <v>1513</v>
      </c>
      <c r="AN38" s="273">
        <v>81</v>
      </c>
      <c r="AO38" s="274">
        <v>67</v>
      </c>
      <c r="AP38" s="275">
        <v>74</v>
      </c>
      <c r="AQ38" s="273">
        <v>830</v>
      </c>
      <c r="AR38" s="274">
        <v>871</v>
      </c>
      <c r="AS38" s="275">
        <v>1701</v>
      </c>
      <c r="AT38" s="273">
        <v>81</v>
      </c>
      <c r="AU38" s="274">
        <v>68</v>
      </c>
      <c r="AV38" s="275">
        <v>75</v>
      </c>
      <c r="AW38" s="273">
        <v>830</v>
      </c>
      <c r="AX38" s="274">
        <v>871</v>
      </c>
      <c r="AY38" s="275">
        <v>1701</v>
      </c>
      <c r="AZ38" s="273">
        <v>37.299999999999997</v>
      </c>
      <c r="BA38" s="274">
        <v>35</v>
      </c>
      <c r="BB38" s="275">
        <v>36.1</v>
      </c>
      <c r="BC38" s="273">
        <v>830</v>
      </c>
      <c r="BD38" s="274">
        <v>871</v>
      </c>
      <c r="BE38" s="275">
        <v>1701</v>
      </c>
    </row>
    <row r="39" spans="1:57" x14ac:dyDescent="0.35">
      <c r="A39" t="s">
        <v>161</v>
      </c>
      <c r="B39" t="s">
        <v>405</v>
      </c>
      <c r="C39" t="s">
        <v>392</v>
      </c>
      <c r="D39" s="273">
        <v>60</v>
      </c>
      <c r="E39" s="274">
        <v>46</v>
      </c>
      <c r="F39" s="275">
        <v>52</v>
      </c>
      <c r="G39" s="273">
        <v>156</v>
      </c>
      <c r="H39" s="274">
        <v>189</v>
      </c>
      <c r="I39" s="275">
        <v>345</v>
      </c>
      <c r="J39" s="273">
        <v>60</v>
      </c>
      <c r="K39" s="274">
        <v>48</v>
      </c>
      <c r="L39" s="275">
        <v>53</v>
      </c>
      <c r="M39" s="273">
        <v>156</v>
      </c>
      <c r="N39" s="274">
        <v>189</v>
      </c>
      <c r="O39" s="275">
        <v>345</v>
      </c>
      <c r="P39" s="273">
        <v>32.4</v>
      </c>
      <c r="Q39" s="274">
        <v>30</v>
      </c>
      <c r="R39" s="275">
        <v>31.1</v>
      </c>
      <c r="S39" s="273">
        <v>156</v>
      </c>
      <c r="T39" s="274">
        <v>189</v>
      </c>
      <c r="U39" s="275">
        <v>345</v>
      </c>
      <c r="V39" s="273">
        <v>78</v>
      </c>
      <c r="W39" s="274">
        <v>63</v>
      </c>
      <c r="X39" s="275">
        <v>70</v>
      </c>
      <c r="Y39" s="273">
        <v>1361</v>
      </c>
      <c r="Z39" s="274">
        <v>1404</v>
      </c>
      <c r="AA39" s="275">
        <v>2765</v>
      </c>
      <c r="AB39" s="273">
        <v>79</v>
      </c>
      <c r="AC39" s="274">
        <v>65</v>
      </c>
      <c r="AD39" s="275">
        <v>72</v>
      </c>
      <c r="AE39" s="273">
        <v>1361</v>
      </c>
      <c r="AF39" s="274">
        <v>1404</v>
      </c>
      <c r="AG39" s="275">
        <v>2765</v>
      </c>
      <c r="AH39" s="273">
        <v>36.1</v>
      </c>
      <c r="AI39" s="274">
        <v>33.700000000000003</v>
      </c>
      <c r="AJ39" s="275">
        <v>34.9</v>
      </c>
      <c r="AK39" s="273">
        <v>1361</v>
      </c>
      <c r="AL39" s="274">
        <v>1404</v>
      </c>
      <c r="AM39" s="275">
        <v>2765</v>
      </c>
      <c r="AN39" s="273">
        <v>76</v>
      </c>
      <c r="AO39" s="274">
        <v>61</v>
      </c>
      <c r="AP39" s="275">
        <v>68</v>
      </c>
      <c r="AQ39" s="273">
        <v>1517</v>
      </c>
      <c r="AR39" s="274">
        <v>1593</v>
      </c>
      <c r="AS39" s="275">
        <v>3110</v>
      </c>
      <c r="AT39" s="273">
        <v>77</v>
      </c>
      <c r="AU39" s="274">
        <v>63</v>
      </c>
      <c r="AV39" s="275">
        <v>70</v>
      </c>
      <c r="AW39" s="273">
        <v>1517</v>
      </c>
      <c r="AX39" s="274">
        <v>1593</v>
      </c>
      <c r="AY39" s="275">
        <v>3110</v>
      </c>
      <c r="AZ39" s="273">
        <v>35.700000000000003</v>
      </c>
      <c r="BA39" s="274">
        <v>33.299999999999997</v>
      </c>
      <c r="BB39" s="275">
        <v>34.5</v>
      </c>
      <c r="BC39" s="273">
        <v>1517</v>
      </c>
      <c r="BD39" s="274">
        <v>1593</v>
      </c>
      <c r="BE39" s="275">
        <v>3110</v>
      </c>
    </row>
    <row r="40" spans="1:57" x14ac:dyDescent="0.35">
      <c r="A40" t="s">
        <v>87</v>
      </c>
      <c r="B40" t="s">
        <v>332</v>
      </c>
      <c r="C40" t="s">
        <v>324</v>
      </c>
      <c r="D40" s="273">
        <v>62</v>
      </c>
      <c r="E40" s="274">
        <v>43</v>
      </c>
      <c r="F40" s="275">
        <v>52</v>
      </c>
      <c r="G40" s="273">
        <v>186</v>
      </c>
      <c r="H40" s="274">
        <v>240</v>
      </c>
      <c r="I40" s="275">
        <v>426</v>
      </c>
      <c r="J40" s="273">
        <v>69</v>
      </c>
      <c r="K40" s="274">
        <v>48</v>
      </c>
      <c r="L40" s="275">
        <v>57</v>
      </c>
      <c r="M40" s="273">
        <v>186</v>
      </c>
      <c r="N40" s="274">
        <v>240</v>
      </c>
      <c r="O40" s="275">
        <v>426</v>
      </c>
      <c r="P40" s="273">
        <v>34.299999999999997</v>
      </c>
      <c r="Q40" s="274">
        <v>30.5</v>
      </c>
      <c r="R40" s="275">
        <v>32.200000000000003</v>
      </c>
      <c r="S40" s="273">
        <v>186</v>
      </c>
      <c r="T40" s="274">
        <v>240</v>
      </c>
      <c r="U40" s="275">
        <v>426</v>
      </c>
      <c r="V40" s="273">
        <v>68</v>
      </c>
      <c r="W40" s="274">
        <v>54</v>
      </c>
      <c r="X40" s="275">
        <v>61</v>
      </c>
      <c r="Y40" s="273">
        <v>1374</v>
      </c>
      <c r="Z40" s="274">
        <v>1364</v>
      </c>
      <c r="AA40" s="275">
        <v>2738</v>
      </c>
      <c r="AB40" s="273">
        <v>71</v>
      </c>
      <c r="AC40" s="274">
        <v>58</v>
      </c>
      <c r="AD40" s="275">
        <v>64</v>
      </c>
      <c r="AE40" s="273">
        <v>1374</v>
      </c>
      <c r="AF40" s="274">
        <v>1364</v>
      </c>
      <c r="AG40" s="275">
        <v>2738</v>
      </c>
      <c r="AH40" s="273">
        <v>35.700000000000003</v>
      </c>
      <c r="AI40" s="274">
        <v>32.9</v>
      </c>
      <c r="AJ40" s="275">
        <v>34.299999999999997</v>
      </c>
      <c r="AK40" s="273">
        <v>1374</v>
      </c>
      <c r="AL40" s="274">
        <v>1364</v>
      </c>
      <c r="AM40" s="275">
        <v>2738</v>
      </c>
      <c r="AN40" s="273">
        <v>68</v>
      </c>
      <c r="AO40" s="274">
        <v>52</v>
      </c>
      <c r="AP40" s="275">
        <v>60</v>
      </c>
      <c r="AQ40" s="273">
        <v>1560</v>
      </c>
      <c r="AR40" s="274">
        <v>1604</v>
      </c>
      <c r="AS40" s="275">
        <v>3164</v>
      </c>
      <c r="AT40" s="273">
        <v>70</v>
      </c>
      <c r="AU40" s="274">
        <v>56</v>
      </c>
      <c r="AV40" s="275">
        <v>63</v>
      </c>
      <c r="AW40" s="273">
        <v>1560</v>
      </c>
      <c r="AX40" s="274">
        <v>1604</v>
      </c>
      <c r="AY40" s="275">
        <v>3164</v>
      </c>
      <c r="AZ40" s="273">
        <v>35.6</v>
      </c>
      <c r="BA40" s="274">
        <v>32.5</v>
      </c>
      <c r="BB40" s="275">
        <v>34</v>
      </c>
      <c r="BC40" s="273">
        <v>1560</v>
      </c>
      <c r="BD40" s="274">
        <v>1604</v>
      </c>
      <c r="BE40" s="275">
        <v>3164</v>
      </c>
    </row>
    <row r="41" spans="1:57" x14ac:dyDescent="0.35">
      <c r="A41" t="s">
        <v>85</v>
      </c>
      <c r="B41" t="s">
        <v>330</v>
      </c>
      <c r="C41" t="s">
        <v>324</v>
      </c>
      <c r="D41" s="273">
        <v>66</v>
      </c>
      <c r="E41" s="274">
        <v>56</v>
      </c>
      <c r="F41" s="275">
        <v>61</v>
      </c>
      <c r="G41" s="273">
        <v>241</v>
      </c>
      <c r="H41" s="274">
        <v>224</v>
      </c>
      <c r="I41" s="275">
        <v>465</v>
      </c>
      <c r="J41" s="273">
        <v>68</v>
      </c>
      <c r="K41" s="274">
        <v>57</v>
      </c>
      <c r="L41" s="275">
        <v>62</v>
      </c>
      <c r="M41" s="273">
        <v>241</v>
      </c>
      <c r="N41" s="274">
        <v>224</v>
      </c>
      <c r="O41" s="275">
        <v>465</v>
      </c>
      <c r="P41" s="273">
        <v>33.4</v>
      </c>
      <c r="Q41" s="274">
        <v>31.8</v>
      </c>
      <c r="R41" s="275">
        <v>32.700000000000003</v>
      </c>
      <c r="S41" s="273">
        <v>241</v>
      </c>
      <c r="T41" s="274">
        <v>224</v>
      </c>
      <c r="U41" s="275">
        <v>465</v>
      </c>
      <c r="V41" s="273">
        <v>75</v>
      </c>
      <c r="W41" s="274">
        <v>59</v>
      </c>
      <c r="X41" s="275">
        <v>67</v>
      </c>
      <c r="Y41" s="273">
        <v>1393</v>
      </c>
      <c r="Z41" s="274">
        <v>1489</v>
      </c>
      <c r="AA41" s="275">
        <v>2882</v>
      </c>
      <c r="AB41" s="273">
        <v>78</v>
      </c>
      <c r="AC41" s="274">
        <v>61</v>
      </c>
      <c r="AD41" s="275">
        <v>69</v>
      </c>
      <c r="AE41" s="273">
        <v>1393</v>
      </c>
      <c r="AF41" s="274">
        <v>1489</v>
      </c>
      <c r="AG41" s="275">
        <v>2882</v>
      </c>
      <c r="AH41" s="273">
        <v>34.9</v>
      </c>
      <c r="AI41" s="274">
        <v>32.5</v>
      </c>
      <c r="AJ41" s="275">
        <v>33.700000000000003</v>
      </c>
      <c r="AK41" s="273">
        <v>1393</v>
      </c>
      <c r="AL41" s="274">
        <v>1489</v>
      </c>
      <c r="AM41" s="275">
        <v>2882</v>
      </c>
      <c r="AN41" s="273">
        <v>74</v>
      </c>
      <c r="AO41" s="274">
        <v>58</v>
      </c>
      <c r="AP41" s="275">
        <v>66</v>
      </c>
      <c r="AQ41" s="273">
        <v>1634</v>
      </c>
      <c r="AR41" s="274">
        <v>1713</v>
      </c>
      <c r="AS41" s="275">
        <v>3347</v>
      </c>
      <c r="AT41" s="273">
        <v>76</v>
      </c>
      <c r="AU41" s="274">
        <v>61</v>
      </c>
      <c r="AV41" s="275">
        <v>68</v>
      </c>
      <c r="AW41" s="273">
        <v>1634</v>
      </c>
      <c r="AX41" s="274">
        <v>1713</v>
      </c>
      <c r="AY41" s="275">
        <v>3347</v>
      </c>
      <c r="AZ41" s="273">
        <v>34.700000000000003</v>
      </c>
      <c r="BA41" s="274">
        <v>32.4</v>
      </c>
      <c r="BB41" s="275">
        <v>33.5</v>
      </c>
      <c r="BC41" s="273">
        <v>1634</v>
      </c>
      <c r="BD41" s="274">
        <v>1713</v>
      </c>
      <c r="BE41" s="275">
        <v>3347</v>
      </c>
    </row>
    <row r="42" spans="1:57" x14ac:dyDescent="0.35">
      <c r="A42" t="s">
        <v>88</v>
      </c>
      <c r="B42" t="s">
        <v>333</v>
      </c>
      <c r="C42" t="s">
        <v>324</v>
      </c>
      <c r="D42" s="273">
        <v>67</v>
      </c>
      <c r="E42" s="274">
        <v>53</v>
      </c>
      <c r="F42" s="275">
        <v>60</v>
      </c>
      <c r="G42" s="273">
        <v>162</v>
      </c>
      <c r="H42" s="274">
        <v>169</v>
      </c>
      <c r="I42" s="275">
        <v>331</v>
      </c>
      <c r="J42" s="273">
        <v>67</v>
      </c>
      <c r="K42" s="274">
        <v>54</v>
      </c>
      <c r="L42" s="275">
        <v>61</v>
      </c>
      <c r="M42" s="273">
        <v>162</v>
      </c>
      <c r="N42" s="274">
        <v>169</v>
      </c>
      <c r="O42" s="275">
        <v>331</v>
      </c>
      <c r="P42" s="273">
        <v>34.1</v>
      </c>
      <c r="Q42" s="274">
        <v>31.6</v>
      </c>
      <c r="R42" s="275">
        <v>32.9</v>
      </c>
      <c r="S42" s="273">
        <v>162</v>
      </c>
      <c r="T42" s="274">
        <v>169</v>
      </c>
      <c r="U42" s="275">
        <v>331</v>
      </c>
      <c r="V42" s="273">
        <v>82</v>
      </c>
      <c r="W42" s="274">
        <v>68</v>
      </c>
      <c r="X42" s="275">
        <v>75</v>
      </c>
      <c r="Y42" s="273">
        <v>929</v>
      </c>
      <c r="Z42" s="274">
        <v>936</v>
      </c>
      <c r="AA42" s="275">
        <v>1865</v>
      </c>
      <c r="AB42" s="273">
        <v>84</v>
      </c>
      <c r="AC42" s="274">
        <v>69</v>
      </c>
      <c r="AD42" s="275">
        <v>76</v>
      </c>
      <c r="AE42" s="273">
        <v>929</v>
      </c>
      <c r="AF42" s="274">
        <v>936</v>
      </c>
      <c r="AG42" s="275">
        <v>1865</v>
      </c>
      <c r="AH42" s="273">
        <v>38.200000000000003</v>
      </c>
      <c r="AI42" s="274">
        <v>35.4</v>
      </c>
      <c r="AJ42" s="275">
        <v>36.799999999999997</v>
      </c>
      <c r="AK42" s="273">
        <v>929</v>
      </c>
      <c r="AL42" s="274">
        <v>936</v>
      </c>
      <c r="AM42" s="275">
        <v>1865</v>
      </c>
      <c r="AN42" s="273">
        <v>80</v>
      </c>
      <c r="AO42" s="274">
        <v>66</v>
      </c>
      <c r="AP42" s="275">
        <v>73</v>
      </c>
      <c r="AQ42" s="273">
        <v>1091</v>
      </c>
      <c r="AR42" s="274">
        <v>1105</v>
      </c>
      <c r="AS42" s="275">
        <v>2196</v>
      </c>
      <c r="AT42" s="273">
        <v>81</v>
      </c>
      <c r="AU42" s="274">
        <v>67</v>
      </c>
      <c r="AV42" s="275">
        <v>74</v>
      </c>
      <c r="AW42" s="273">
        <v>1091</v>
      </c>
      <c r="AX42" s="274">
        <v>1105</v>
      </c>
      <c r="AY42" s="275">
        <v>2196</v>
      </c>
      <c r="AZ42" s="273">
        <v>37.6</v>
      </c>
      <c r="BA42" s="274">
        <v>34.9</v>
      </c>
      <c r="BB42" s="275">
        <v>36.200000000000003</v>
      </c>
      <c r="BC42" s="273">
        <v>1091</v>
      </c>
      <c r="BD42" s="274">
        <v>1105</v>
      </c>
      <c r="BE42" s="275">
        <v>2196</v>
      </c>
    </row>
    <row r="43" spans="1:57" x14ac:dyDescent="0.35">
      <c r="A43" t="s">
        <v>90</v>
      </c>
      <c r="B43" t="s">
        <v>335</v>
      </c>
      <c r="C43" t="s">
        <v>324</v>
      </c>
      <c r="D43" s="273">
        <v>66</v>
      </c>
      <c r="E43" s="274">
        <v>55</v>
      </c>
      <c r="F43" s="275">
        <v>60</v>
      </c>
      <c r="G43" s="273">
        <v>144</v>
      </c>
      <c r="H43" s="274">
        <v>173</v>
      </c>
      <c r="I43" s="275">
        <v>317</v>
      </c>
      <c r="J43" s="273">
        <v>67</v>
      </c>
      <c r="K43" s="274">
        <v>56</v>
      </c>
      <c r="L43" s="275">
        <v>61</v>
      </c>
      <c r="M43" s="273">
        <v>144</v>
      </c>
      <c r="N43" s="274">
        <v>173</v>
      </c>
      <c r="O43" s="275">
        <v>317</v>
      </c>
      <c r="P43" s="273">
        <v>33.1</v>
      </c>
      <c r="Q43" s="274">
        <v>31.4</v>
      </c>
      <c r="R43" s="275">
        <v>32.200000000000003</v>
      </c>
      <c r="S43" s="273">
        <v>144</v>
      </c>
      <c r="T43" s="274">
        <v>173</v>
      </c>
      <c r="U43" s="275">
        <v>317</v>
      </c>
      <c r="V43" s="273">
        <v>83</v>
      </c>
      <c r="W43" s="274">
        <v>71</v>
      </c>
      <c r="X43" s="275">
        <v>77</v>
      </c>
      <c r="Y43" s="273">
        <v>1032</v>
      </c>
      <c r="Z43" s="274">
        <v>1163</v>
      </c>
      <c r="AA43" s="275">
        <v>2195</v>
      </c>
      <c r="AB43" s="273">
        <v>84</v>
      </c>
      <c r="AC43" s="274">
        <v>72</v>
      </c>
      <c r="AD43" s="275">
        <v>78</v>
      </c>
      <c r="AE43" s="273">
        <v>1032</v>
      </c>
      <c r="AF43" s="274">
        <v>1163</v>
      </c>
      <c r="AG43" s="275">
        <v>2195</v>
      </c>
      <c r="AH43" s="273">
        <v>35.6</v>
      </c>
      <c r="AI43" s="274">
        <v>33.6</v>
      </c>
      <c r="AJ43" s="275">
        <v>34.6</v>
      </c>
      <c r="AK43" s="273">
        <v>1032</v>
      </c>
      <c r="AL43" s="274">
        <v>1163</v>
      </c>
      <c r="AM43" s="275">
        <v>2195</v>
      </c>
      <c r="AN43" s="273">
        <v>81</v>
      </c>
      <c r="AO43" s="274">
        <v>69</v>
      </c>
      <c r="AP43" s="275">
        <v>75</v>
      </c>
      <c r="AQ43" s="273">
        <v>1176</v>
      </c>
      <c r="AR43" s="274">
        <v>1336</v>
      </c>
      <c r="AS43" s="275">
        <v>2512</v>
      </c>
      <c r="AT43" s="273">
        <v>82</v>
      </c>
      <c r="AU43" s="274">
        <v>70</v>
      </c>
      <c r="AV43" s="275">
        <v>76</v>
      </c>
      <c r="AW43" s="273">
        <v>1176</v>
      </c>
      <c r="AX43" s="274">
        <v>1336</v>
      </c>
      <c r="AY43" s="275">
        <v>2512</v>
      </c>
      <c r="AZ43" s="273">
        <v>35.299999999999997</v>
      </c>
      <c r="BA43" s="274">
        <v>33.299999999999997</v>
      </c>
      <c r="BB43" s="275">
        <v>34.299999999999997</v>
      </c>
      <c r="BC43" s="273">
        <v>1176</v>
      </c>
      <c r="BD43" s="274">
        <v>1336</v>
      </c>
      <c r="BE43" s="275">
        <v>2512</v>
      </c>
    </row>
    <row r="44" spans="1:57" x14ac:dyDescent="0.35">
      <c r="A44" t="s">
        <v>135</v>
      </c>
      <c r="B44" t="s">
        <v>380</v>
      </c>
      <c r="C44" t="s">
        <v>372</v>
      </c>
      <c r="D44" s="273">
        <v>69</v>
      </c>
      <c r="E44" s="274">
        <v>50</v>
      </c>
      <c r="F44" s="275">
        <v>59</v>
      </c>
      <c r="G44" s="273">
        <v>210</v>
      </c>
      <c r="H44" s="274">
        <v>229</v>
      </c>
      <c r="I44" s="275">
        <v>439</v>
      </c>
      <c r="J44" s="273">
        <v>70</v>
      </c>
      <c r="K44" s="274">
        <v>52</v>
      </c>
      <c r="L44" s="275">
        <v>61</v>
      </c>
      <c r="M44" s="273">
        <v>210</v>
      </c>
      <c r="N44" s="274">
        <v>229</v>
      </c>
      <c r="O44" s="275">
        <v>439</v>
      </c>
      <c r="P44" s="273">
        <v>34.4</v>
      </c>
      <c r="Q44" s="274">
        <v>31.2</v>
      </c>
      <c r="R44" s="275">
        <v>32.700000000000003</v>
      </c>
      <c r="S44" s="273">
        <v>210</v>
      </c>
      <c r="T44" s="274">
        <v>229</v>
      </c>
      <c r="U44" s="275">
        <v>439</v>
      </c>
      <c r="V44" s="273">
        <v>82</v>
      </c>
      <c r="W44" s="274">
        <v>67</v>
      </c>
      <c r="X44" s="275">
        <v>74</v>
      </c>
      <c r="Y44" s="273">
        <v>1534</v>
      </c>
      <c r="Z44" s="274">
        <v>1670</v>
      </c>
      <c r="AA44" s="275">
        <v>3204</v>
      </c>
      <c r="AB44" s="273">
        <v>83</v>
      </c>
      <c r="AC44" s="274">
        <v>69</v>
      </c>
      <c r="AD44" s="275">
        <v>76</v>
      </c>
      <c r="AE44" s="273">
        <v>1534</v>
      </c>
      <c r="AF44" s="274">
        <v>1670</v>
      </c>
      <c r="AG44" s="275">
        <v>3204</v>
      </c>
      <c r="AH44" s="273">
        <v>36.799999999999997</v>
      </c>
      <c r="AI44" s="274">
        <v>34.4</v>
      </c>
      <c r="AJ44" s="275">
        <v>35.5</v>
      </c>
      <c r="AK44" s="273">
        <v>1534</v>
      </c>
      <c r="AL44" s="274">
        <v>1670</v>
      </c>
      <c r="AM44" s="275">
        <v>3204</v>
      </c>
      <c r="AN44" s="273">
        <v>81</v>
      </c>
      <c r="AO44" s="274">
        <v>65</v>
      </c>
      <c r="AP44" s="275">
        <v>72</v>
      </c>
      <c r="AQ44" s="273">
        <v>1744</v>
      </c>
      <c r="AR44" s="274">
        <v>1899</v>
      </c>
      <c r="AS44" s="275">
        <v>3643</v>
      </c>
      <c r="AT44" s="273">
        <v>81</v>
      </c>
      <c r="AU44" s="274">
        <v>67</v>
      </c>
      <c r="AV44" s="275">
        <v>74</v>
      </c>
      <c r="AW44" s="273">
        <v>1744</v>
      </c>
      <c r="AX44" s="274">
        <v>1899</v>
      </c>
      <c r="AY44" s="275">
        <v>3643</v>
      </c>
      <c r="AZ44" s="273">
        <v>36.5</v>
      </c>
      <c r="BA44" s="274">
        <v>34</v>
      </c>
      <c r="BB44" s="275">
        <v>35.200000000000003</v>
      </c>
      <c r="BC44" s="273">
        <v>1744</v>
      </c>
      <c r="BD44" s="274">
        <v>1899</v>
      </c>
      <c r="BE44" s="275">
        <v>3643</v>
      </c>
    </row>
    <row r="45" spans="1:57" x14ac:dyDescent="0.35">
      <c r="A45" t="s">
        <v>128</v>
      </c>
      <c r="B45" t="s">
        <v>373</v>
      </c>
      <c r="C45" t="s">
        <v>372</v>
      </c>
      <c r="D45" s="273">
        <v>72</v>
      </c>
      <c r="E45" s="274">
        <v>40</v>
      </c>
      <c r="F45" s="275">
        <v>58</v>
      </c>
      <c r="G45" s="273">
        <v>54</v>
      </c>
      <c r="H45" s="274">
        <v>45</v>
      </c>
      <c r="I45" s="275">
        <v>99</v>
      </c>
      <c r="J45" s="273">
        <v>72</v>
      </c>
      <c r="K45" s="274">
        <v>40</v>
      </c>
      <c r="L45" s="275">
        <v>58</v>
      </c>
      <c r="M45" s="273">
        <v>54</v>
      </c>
      <c r="N45" s="274">
        <v>45</v>
      </c>
      <c r="O45" s="275">
        <v>99</v>
      </c>
      <c r="P45" s="273">
        <v>33.5</v>
      </c>
      <c r="Q45" s="274">
        <v>30</v>
      </c>
      <c r="R45" s="275">
        <v>31.9</v>
      </c>
      <c r="S45" s="273">
        <v>54</v>
      </c>
      <c r="T45" s="274">
        <v>45</v>
      </c>
      <c r="U45" s="275">
        <v>99</v>
      </c>
      <c r="V45" s="273">
        <v>81</v>
      </c>
      <c r="W45" s="274">
        <v>67</v>
      </c>
      <c r="X45" s="275">
        <v>74</v>
      </c>
      <c r="Y45" s="273">
        <v>697</v>
      </c>
      <c r="Z45" s="274">
        <v>695</v>
      </c>
      <c r="AA45" s="275">
        <v>1392</v>
      </c>
      <c r="AB45" s="273">
        <v>81</v>
      </c>
      <c r="AC45" s="274">
        <v>68</v>
      </c>
      <c r="AD45" s="275">
        <v>74</v>
      </c>
      <c r="AE45" s="273">
        <v>697</v>
      </c>
      <c r="AF45" s="274">
        <v>695</v>
      </c>
      <c r="AG45" s="275">
        <v>1392</v>
      </c>
      <c r="AH45" s="273">
        <v>37.4</v>
      </c>
      <c r="AI45" s="274">
        <v>34.9</v>
      </c>
      <c r="AJ45" s="275">
        <v>36.200000000000003</v>
      </c>
      <c r="AK45" s="273">
        <v>697</v>
      </c>
      <c r="AL45" s="274">
        <v>695</v>
      </c>
      <c r="AM45" s="275">
        <v>1392</v>
      </c>
      <c r="AN45" s="273">
        <v>80</v>
      </c>
      <c r="AO45" s="274">
        <v>65</v>
      </c>
      <c r="AP45" s="275">
        <v>73</v>
      </c>
      <c r="AQ45" s="273">
        <v>751</v>
      </c>
      <c r="AR45" s="274">
        <v>740</v>
      </c>
      <c r="AS45" s="275">
        <v>1491</v>
      </c>
      <c r="AT45" s="273">
        <v>81</v>
      </c>
      <c r="AU45" s="274">
        <v>66</v>
      </c>
      <c r="AV45" s="275">
        <v>73</v>
      </c>
      <c r="AW45" s="273">
        <v>751</v>
      </c>
      <c r="AX45" s="274">
        <v>740</v>
      </c>
      <c r="AY45" s="275">
        <v>1491</v>
      </c>
      <c r="AZ45" s="273">
        <v>37.1</v>
      </c>
      <c r="BA45" s="274">
        <v>34.6</v>
      </c>
      <c r="BB45" s="275">
        <v>35.9</v>
      </c>
      <c r="BC45" s="273">
        <v>751</v>
      </c>
      <c r="BD45" s="274">
        <v>740</v>
      </c>
      <c r="BE45" s="275">
        <v>1491</v>
      </c>
    </row>
    <row r="46" spans="1:57" x14ac:dyDescent="0.35">
      <c r="A46" t="s">
        <v>143</v>
      </c>
      <c r="B46" t="s">
        <v>388</v>
      </c>
      <c r="C46" t="s">
        <v>372</v>
      </c>
      <c r="D46" s="273">
        <v>66</v>
      </c>
      <c r="E46" s="274">
        <v>42</v>
      </c>
      <c r="F46" s="275">
        <v>53</v>
      </c>
      <c r="G46" s="273">
        <v>53</v>
      </c>
      <c r="H46" s="274">
        <v>67</v>
      </c>
      <c r="I46" s="275">
        <v>120</v>
      </c>
      <c r="J46" s="273">
        <v>66</v>
      </c>
      <c r="K46" s="274">
        <v>42</v>
      </c>
      <c r="L46" s="275">
        <v>53</v>
      </c>
      <c r="M46" s="273">
        <v>53</v>
      </c>
      <c r="N46" s="274">
        <v>67</v>
      </c>
      <c r="O46" s="275">
        <v>120</v>
      </c>
      <c r="P46" s="273">
        <v>34.1</v>
      </c>
      <c r="Q46" s="274">
        <v>30.3</v>
      </c>
      <c r="R46" s="275">
        <v>32</v>
      </c>
      <c r="S46" s="273">
        <v>53</v>
      </c>
      <c r="T46" s="274">
        <v>67</v>
      </c>
      <c r="U46" s="275">
        <v>120</v>
      </c>
      <c r="V46" s="273">
        <v>83</v>
      </c>
      <c r="W46" s="274">
        <v>71</v>
      </c>
      <c r="X46" s="275">
        <v>77</v>
      </c>
      <c r="Y46" s="273">
        <v>887</v>
      </c>
      <c r="Z46" s="274">
        <v>980</v>
      </c>
      <c r="AA46" s="275">
        <v>1867</v>
      </c>
      <c r="AB46" s="273">
        <v>84</v>
      </c>
      <c r="AC46" s="274">
        <v>72</v>
      </c>
      <c r="AD46" s="275">
        <v>77</v>
      </c>
      <c r="AE46" s="273">
        <v>887</v>
      </c>
      <c r="AF46" s="274">
        <v>980</v>
      </c>
      <c r="AG46" s="275">
        <v>1867</v>
      </c>
      <c r="AH46" s="273">
        <v>37.6</v>
      </c>
      <c r="AI46" s="274">
        <v>35.700000000000003</v>
      </c>
      <c r="AJ46" s="275">
        <v>36.6</v>
      </c>
      <c r="AK46" s="273">
        <v>887</v>
      </c>
      <c r="AL46" s="274">
        <v>980</v>
      </c>
      <c r="AM46" s="275">
        <v>1867</v>
      </c>
      <c r="AN46" s="273">
        <v>82</v>
      </c>
      <c r="AO46" s="274">
        <v>69</v>
      </c>
      <c r="AP46" s="275">
        <v>75</v>
      </c>
      <c r="AQ46" s="273">
        <v>940</v>
      </c>
      <c r="AR46" s="274">
        <v>1047</v>
      </c>
      <c r="AS46" s="275">
        <v>1987</v>
      </c>
      <c r="AT46" s="273">
        <v>83</v>
      </c>
      <c r="AU46" s="274">
        <v>70</v>
      </c>
      <c r="AV46" s="275">
        <v>76</v>
      </c>
      <c r="AW46" s="273">
        <v>940</v>
      </c>
      <c r="AX46" s="274">
        <v>1047</v>
      </c>
      <c r="AY46" s="275">
        <v>1987</v>
      </c>
      <c r="AZ46" s="273">
        <v>37.4</v>
      </c>
      <c r="BA46" s="274">
        <v>35.4</v>
      </c>
      <c r="BB46" s="275">
        <v>36.299999999999997</v>
      </c>
      <c r="BC46" s="273">
        <v>940</v>
      </c>
      <c r="BD46" s="274">
        <v>1047</v>
      </c>
      <c r="BE46" s="275">
        <v>1987</v>
      </c>
    </row>
    <row r="47" spans="1:57" x14ac:dyDescent="0.35">
      <c r="A47" t="s">
        <v>139</v>
      </c>
      <c r="B47" t="s">
        <v>384</v>
      </c>
      <c r="C47" t="s">
        <v>372</v>
      </c>
      <c r="D47" s="273">
        <v>64</v>
      </c>
      <c r="E47" s="274">
        <v>45</v>
      </c>
      <c r="F47" s="275">
        <v>54</v>
      </c>
      <c r="G47" s="273">
        <v>143</v>
      </c>
      <c r="H47" s="274">
        <v>159</v>
      </c>
      <c r="I47" s="275">
        <v>302</v>
      </c>
      <c r="J47" s="273">
        <v>65</v>
      </c>
      <c r="K47" s="274">
        <v>46</v>
      </c>
      <c r="L47" s="275">
        <v>55</v>
      </c>
      <c r="M47" s="273">
        <v>143</v>
      </c>
      <c r="N47" s="274">
        <v>159</v>
      </c>
      <c r="O47" s="275">
        <v>302</v>
      </c>
      <c r="P47" s="273">
        <v>33.299999999999997</v>
      </c>
      <c r="Q47" s="274">
        <v>30.7</v>
      </c>
      <c r="R47" s="275">
        <v>31.9</v>
      </c>
      <c r="S47" s="273">
        <v>143</v>
      </c>
      <c r="T47" s="274">
        <v>159</v>
      </c>
      <c r="U47" s="275">
        <v>302</v>
      </c>
      <c r="V47" s="273">
        <v>80</v>
      </c>
      <c r="W47" s="274">
        <v>63</v>
      </c>
      <c r="X47" s="275">
        <v>71</v>
      </c>
      <c r="Y47" s="273">
        <v>850</v>
      </c>
      <c r="Z47" s="274">
        <v>905</v>
      </c>
      <c r="AA47" s="275">
        <v>1755</v>
      </c>
      <c r="AB47" s="273">
        <v>82</v>
      </c>
      <c r="AC47" s="274">
        <v>65</v>
      </c>
      <c r="AD47" s="275">
        <v>73</v>
      </c>
      <c r="AE47" s="273">
        <v>850</v>
      </c>
      <c r="AF47" s="274">
        <v>905</v>
      </c>
      <c r="AG47" s="275">
        <v>1755</v>
      </c>
      <c r="AH47" s="273">
        <v>36.299999999999997</v>
      </c>
      <c r="AI47" s="274">
        <v>33.299999999999997</v>
      </c>
      <c r="AJ47" s="275">
        <v>34.799999999999997</v>
      </c>
      <c r="AK47" s="273">
        <v>850</v>
      </c>
      <c r="AL47" s="274">
        <v>905</v>
      </c>
      <c r="AM47" s="275">
        <v>1755</v>
      </c>
      <c r="AN47" s="273">
        <v>78</v>
      </c>
      <c r="AO47" s="274">
        <v>60</v>
      </c>
      <c r="AP47" s="275">
        <v>69</v>
      </c>
      <c r="AQ47" s="273">
        <v>993</v>
      </c>
      <c r="AR47" s="274">
        <v>1064</v>
      </c>
      <c r="AS47" s="275">
        <v>2057</v>
      </c>
      <c r="AT47" s="273">
        <v>79</v>
      </c>
      <c r="AU47" s="274">
        <v>62</v>
      </c>
      <c r="AV47" s="275">
        <v>70</v>
      </c>
      <c r="AW47" s="273">
        <v>993</v>
      </c>
      <c r="AX47" s="274">
        <v>1064</v>
      </c>
      <c r="AY47" s="275">
        <v>2057</v>
      </c>
      <c r="AZ47" s="273">
        <v>35.9</v>
      </c>
      <c r="BA47" s="274">
        <v>32.9</v>
      </c>
      <c r="BB47" s="275">
        <v>34.299999999999997</v>
      </c>
      <c r="BC47" s="273">
        <v>993</v>
      </c>
      <c r="BD47" s="274">
        <v>1064</v>
      </c>
      <c r="BE47" s="275">
        <v>2057</v>
      </c>
    </row>
    <row r="48" spans="1:57" x14ac:dyDescent="0.35">
      <c r="A48" t="s">
        <v>140</v>
      </c>
      <c r="B48" t="s">
        <v>385</v>
      </c>
      <c r="C48" t="s">
        <v>372</v>
      </c>
      <c r="D48" s="273">
        <v>67</v>
      </c>
      <c r="E48" s="274">
        <v>51</v>
      </c>
      <c r="F48" s="275">
        <v>59</v>
      </c>
      <c r="G48" s="273">
        <v>110</v>
      </c>
      <c r="H48" s="274">
        <v>117</v>
      </c>
      <c r="I48" s="275">
        <v>227</v>
      </c>
      <c r="J48" s="273">
        <v>67</v>
      </c>
      <c r="K48" s="274">
        <v>53</v>
      </c>
      <c r="L48" s="275">
        <v>60</v>
      </c>
      <c r="M48" s="273">
        <v>110</v>
      </c>
      <c r="N48" s="274">
        <v>117</v>
      </c>
      <c r="O48" s="275">
        <v>227</v>
      </c>
      <c r="P48" s="273">
        <v>33.299999999999997</v>
      </c>
      <c r="Q48" s="274">
        <v>31.8</v>
      </c>
      <c r="R48" s="275">
        <v>32.5</v>
      </c>
      <c r="S48" s="273">
        <v>110</v>
      </c>
      <c r="T48" s="274">
        <v>117</v>
      </c>
      <c r="U48" s="275">
        <v>227</v>
      </c>
      <c r="V48" s="273">
        <v>77</v>
      </c>
      <c r="W48" s="274">
        <v>64</v>
      </c>
      <c r="X48" s="275">
        <v>71</v>
      </c>
      <c r="Y48" s="273">
        <v>1131</v>
      </c>
      <c r="Z48" s="274">
        <v>1110</v>
      </c>
      <c r="AA48" s="275">
        <v>2241</v>
      </c>
      <c r="AB48" s="273">
        <v>78</v>
      </c>
      <c r="AC48" s="274">
        <v>66</v>
      </c>
      <c r="AD48" s="275">
        <v>72</v>
      </c>
      <c r="AE48" s="273">
        <v>1131</v>
      </c>
      <c r="AF48" s="274">
        <v>1110</v>
      </c>
      <c r="AG48" s="275">
        <v>2241</v>
      </c>
      <c r="AH48" s="273">
        <v>34.799999999999997</v>
      </c>
      <c r="AI48" s="274">
        <v>32.799999999999997</v>
      </c>
      <c r="AJ48" s="275">
        <v>33.799999999999997</v>
      </c>
      <c r="AK48" s="273">
        <v>1131</v>
      </c>
      <c r="AL48" s="274">
        <v>1110</v>
      </c>
      <c r="AM48" s="275">
        <v>2241</v>
      </c>
      <c r="AN48" s="273">
        <v>76</v>
      </c>
      <c r="AO48" s="274">
        <v>63</v>
      </c>
      <c r="AP48" s="275">
        <v>70</v>
      </c>
      <c r="AQ48" s="273">
        <v>1241</v>
      </c>
      <c r="AR48" s="274">
        <v>1227</v>
      </c>
      <c r="AS48" s="275">
        <v>2468</v>
      </c>
      <c r="AT48" s="273">
        <v>77</v>
      </c>
      <c r="AU48" s="274">
        <v>65</v>
      </c>
      <c r="AV48" s="275">
        <v>71</v>
      </c>
      <c r="AW48" s="273">
        <v>1241</v>
      </c>
      <c r="AX48" s="274">
        <v>1227</v>
      </c>
      <c r="AY48" s="275">
        <v>2468</v>
      </c>
      <c r="AZ48" s="273">
        <v>34.6</v>
      </c>
      <c r="BA48" s="274">
        <v>32.700000000000003</v>
      </c>
      <c r="BB48" s="275">
        <v>33.700000000000003</v>
      </c>
      <c r="BC48" s="273">
        <v>1241</v>
      </c>
      <c r="BD48" s="274">
        <v>1227</v>
      </c>
      <c r="BE48" s="275">
        <v>2468</v>
      </c>
    </row>
    <row r="49" spans="1:57" x14ac:dyDescent="0.35">
      <c r="A49" t="s">
        <v>145</v>
      </c>
      <c r="B49" t="s">
        <v>390</v>
      </c>
      <c r="C49" t="s">
        <v>372</v>
      </c>
      <c r="D49" s="273">
        <v>55</v>
      </c>
      <c r="E49" s="274">
        <v>49</v>
      </c>
      <c r="F49" s="275">
        <v>52</v>
      </c>
      <c r="G49" s="273">
        <v>44</v>
      </c>
      <c r="H49" s="274">
        <v>49</v>
      </c>
      <c r="I49" s="275">
        <v>93</v>
      </c>
      <c r="J49" s="273">
        <v>55</v>
      </c>
      <c r="K49" s="274">
        <v>49</v>
      </c>
      <c r="L49" s="275">
        <v>52</v>
      </c>
      <c r="M49" s="273">
        <v>44</v>
      </c>
      <c r="N49" s="274">
        <v>49</v>
      </c>
      <c r="O49" s="275">
        <v>93</v>
      </c>
      <c r="P49" s="273">
        <v>34.1</v>
      </c>
      <c r="Q49" s="274">
        <v>31.9</v>
      </c>
      <c r="R49" s="275">
        <v>32.9</v>
      </c>
      <c r="S49" s="273">
        <v>44</v>
      </c>
      <c r="T49" s="274">
        <v>49</v>
      </c>
      <c r="U49" s="275">
        <v>93</v>
      </c>
      <c r="V49" s="273">
        <v>83</v>
      </c>
      <c r="W49" s="274">
        <v>72</v>
      </c>
      <c r="X49" s="275">
        <v>77</v>
      </c>
      <c r="Y49" s="273">
        <v>797</v>
      </c>
      <c r="Z49" s="274">
        <v>839</v>
      </c>
      <c r="AA49" s="275">
        <v>1636</v>
      </c>
      <c r="AB49" s="273">
        <v>84</v>
      </c>
      <c r="AC49" s="274">
        <v>73</v>
      </c>
      <c r="AD49" s="275">
        <v>78</v>
      </c>
      <c r="AE49" s="273">
        <v>797</v>
      </c>
      <c r="AF49" s="274">
        <v>839</v>
      </c>
      <c r="AG49" s="275">
        <v>1636</v>
      </c>
      <c r="AH49" s="273">
        <v>38.9</v>
      </c>
      <c r="AI49" s="274">
        <v>36.299999999999997</v>
      </c>
      <c r="AJ49" s="275">
        <v>37.5</v>
      </c>
      <c r="AK49" s="273">
        <v>797</v>
      </c>
      <c r="AL49" s="274">
        <v>839</v>
      </c>
      <c r="AM49" s="275">
        <v>1636</v>
      </c>
      <c r="AN49" s="273">
        <v>82</v>
      </c>
      <c r="AO49" s="274">
        <v>70</v>
      </c>
      <c r="AP49" s="275">
        <v>76</v>
      </c>
      <c r="AQ49" s="273">
        <v>841</v>
      </c>
      <c r="AR49" s="274">
        <v>888</v>
      </c>
      <c r="AS49" s="275">
        <v>1729</v>
      </c>
      <c r="AT49" s="273">
        <v>82</v>
      </c>
      <c r="AU49" s="274">
        <v>71</v>
      </c>
      <c r="AV49" s="275">
        <v>77</v>
      </c>
      <c r="AW49" s="273">
        <v>841</v>
      </c>
      <c r="AX49" s="274">
        <v>888</v>
      </c>
      <c r="AY49" s="275">
        <v>1729</v>
      </c>
      <c r="AZ49" s="273">
        <v>38.6</v>
      </c>
      <c r="BA49" s="274">
        <v>36.1</v>
      </c>
      <c r="BB49" s="275">
        <v>37.299999999999997</v>
      </c>
      <c r="BC49" s="273">
        <v>841</v>
      </c>
      <c r="BD49" s="274">
        <v>888</v>
      </c>
      <c r="BE49" s="275">
        <v>1729</v>
      </c>
    </row>
    <row r="50" spans="1:57" x14ac:dyDescent="0.35">
      <c r="A50" t="s">
        <v>146</v>
      </c>
      <c r="B50" t="s">
        <v>391</v>
      </c>
      <c r="C50" t="s">
        <v>372</v>
      </c>
      <c r="D50" s="273">
        <v>61</v>
      </c>
      <c r="E50" s="274">
        <v>44</v>
      </c>
      <c r="F50" s="275">
        <v>51</v>
      </c>
      <c r="G50" s="273">
        <v>46</v>
      </c>
      <c r="H50" s="274">
        <v>63</v>
      </c>
      <c r="I50" s="275">
        <v>109</v>
      </c>
      <c r="J50" s="273">
        <v>63</v>
      </c>
      <c r="K50" s="274">
        <v>44</v>
      </c>
      <c r="L50" s="275">
        <v>52</v>
      </c>
      <c r="M50" s="273">
        <v>46</v>
      </c>
      <c r="N50" s="274">
        <v>63</v>
      </c>
      <c r="O50" s="275">
        <v>109</v>
      </c>
      <c r="P50" s="273">
        <v>33.700000000000003</v>
      </c>
      <c r="Q50" s="274">
        <v>30.8</v>
      </c>
      <c r="R50" s="275">
        <v>32</v>
      </c>
      <c r="S50" s="273">
        <v>46</v>
      </c>
      <c r="T50" s="274">
        <v>63</v>
      </c>
      <c r="U50" s="275">
        <v>109</v>
      </c>
      <c r="V50" s="273">
        <v>83</v>
      </c>
      <c r="W50" s="274">
        <v>69</v>
      </c>
      <c r="X50" s="275">
        <v>76</v>
      </c>
      <c r="Y50" s="273">
        <v>1066</v>
      </c>
      <c r="Z50" s="274">
        <v>1101</v>
      </c>
      <c r="AA50" s="275">
        <v>2167</v>
      </c>
      <c r="AB50" s="273">
        <v>84</v>
      </c>
      <c r="AC50" s="274">
        <v>71</v>
      </c>
      <c r="AD50" s="275">
        <v>77</v>
      </c>
      <c r="AE50" s="273">
        <v>1066</v>
      </c>
      <c r="AF50" s="274">
        <v>1101</v>
      </c>
      <c r="AG50" s="275">
        <v>2167</v>
      </c>
      <c r="AH50" s="273">
        <v>37.4</v>
      </c>
      <c r="AI50" s="274">
        <v>35.9</v>
      </c>
      <c r="AJ50" s="275">
        <v>36.6</v>
      </c>
      <c r="AK50" s="273">
        <v>1066</v>
      </c>
      <c r="AL50" s="274">
        <v>1101</v>
      </c>
      <c r="AM50" s="275">
        <v>2167</v>
      </c>
      <c r="AN50" s="273">
        <v>82</v>
      </c>
      <c r="AO50" s="274">
        <v>68</v>
      </c>
      <c r="AP50" s="275">
        <v>75</v>
      </c>
      <c r="AQ50" s="273">
        <v>1112</v>
      </c>
      <c r="AR50" s="274">
        <v>1164</v>
      </c>
      <c r="AS50" s="275">
        <v>2276</v>
      </c>
      <c r="AT50" s="273">
        <v>83</v>
      </c>
      <c r="AU50" s="274">
        <v>70</v>
      </c>
      <c r="AV50" s="275">
        <v>76</v>
      </c>
      <c r="AW50" s="273">
        <v>1112</v>
      </c>
      <c r="AX50" s="274">
        <v>1164</v>
      </c>
      <c r="AY50" s="275">
        <v>2276</v>
      </c>
      <c r="AZ50" s="273">
        <v>37.299999999999997</v>
      </c>
      <c r="BA50" s="274">
        <v>35.6</v>
      </c>
      <c r="BB50" s="275">
        <v>36.4</v>
      </c>
      <c r="BC50" s="273">
        <v>1112</v>
      </c>
      <c r="BD50" s="274">
        <v>1164</v>
      </c>
      <c r="BE50" s="275">
        <v>2276</v>
      </c>
    </row>
    <row r="51" spans="1:57" x14ac:dyDescent="0.35">
      <c r="A51" t="s">
        <v>136</v>
      </c>
      <c r="B51" t="s">
        <v>381</v>
      </c>
      <c r="C51" t="s">
        <v>372</v>
      </c>
      <c r="D51" s="273">
        <v>66</v>
      </c>
      <c r="E51" s="274">
        <v>51</v>
      </c>
      <c r="F51" s="275">
        <v>59</v>
      </c>
      <c r="G51" s="273">
        <v>159</v>
      </c>
      <c r="H51" s="274">
        <v>164</v>
      </c>
      <c r="I51" s="275">
        <v>323</v>
      </c>
      <c r="J51" s="273">
        <v>69</v>
      </c>
      <c r="K51" s="274">
        <v>52</v>
      </c>
      <c r="L51" s="275">
        <v>60</v>
      </c>
      <c r="M51" s="273">
        <v>159</v>
      </c>
      <c r="N51" s="274">
        <v>164</v>
      </c>
      <c r="O51" s="275">
        <v>323</v>
      </c>
      <c r="P51" s="273">
        <v>34.799999999999997</v>
      </c>
      <c r="Q51" s="274">
        <v>31.6</v>
      </c>
      <c r="R51" s="275">
        <v>33.200000000000003</v>
      </c>
      <c r="S51" s="273">
        <v>159</v>
      </c>
      <c r="T51" s="274">
        <v>164</v>
      </c>
      <c r="U51" s="275">
        <v>323</v>
      </c>
      <c r="V51" s="273">
        <v>81</v>
      </c>
      <c r="W51" s="274">
        <v>66</v>
      </c>
      <c r="X51" s="275">
        <v>73</v>
      </c>
      <c r="Y51" s="273">
        <v>1721</v>
      </c>
      <c r="Z51" s="274">
        <v>1873</v>
      </c>
      <c r="AA51" s="275">
        <v>3594</v>
      </c>
      <c r="AB51" s="273">
        <v>82</v>
      </c>
      <c r="AC51" s="274">
        <v>68</v>
      </c>
      <c r="AD51" s="275">
        <v>75</v>
      </c>
      <c r="AE51" s="273">
        <v>1721</v>
      </c>
      <c r="AF51" s="274">
        <v>1873</v>
      </c>
      <c r="AG51" s="275">
        <v>3594</v>
      </c>
      <c r="AH51" s="273">
        <v>37.4</v>
      </c>
      <c r="AI51" s="274">
        <v>34.799999999999997</v>
      </c>
      <c r="AJ51" s="275">
        <v>36.1</v>
      </c>
      <c r="AK51" s="273">
        <v>1721</v>
      </c>
      <c r="AL51" s="274">
        <v>1873</v>
      </c>
      <c r="AM51" s="275">
        <v>3594</v>
      </c>
      <c r="AN51" s="273">
        <v>80</v>
      </c>
      <c r="AO51" s="274">
        <v>65</v>
      </c>
      <c r="AP51" s="275">
        <v>72</v>
      </c>
      <c r="AQ51" s="273">
        <v>1880</v>
      </c>
      <c r="AR51" s="274">
        <v>2037</v>
      </c>
      <c r="AS51" s="275">
        <v>3917</v>
      </c>
      <c r="AT51" s="273">
        <v>81</v>
      </c>
      <c r="AU51" s="274">
        <v>67</v>
      </c>
      <c r="AV51" s="275">
        <v>73</v>
      </c>
      <c r="AW51" s="273">
        <v>1880</v>
      </c>
      <c r="AX51" s="274">
        <v>2037</v>
      </c>
      <c r="AY51" s="275">
        <v>3917</v>
      </c>
      <c r="AZ51" s="273">
        <v>37.200000000000003</v>
      </c>
      <c r="BA51" s="274">
        <v>34.6</v>
      </c>
      <c r="BB51" s="275">
        <v>35.799999999999997</v>
      </c>
      <c r="BC51" s="273">
        <v>1880</v>
      </c>
      <c r="BD51" s="274">
        <v>2037</v>
      </c>
      <c r="BE51" s="275">
        <v>3917</v>
      </c>
    </row>
    <row r="52" spans="1:57" x14ac:dyDescent="0.35">
      <c r="A52" t="s">
        <v>129</v>
      </c>
      <c r="B52" t="s">
        <v>374</v>
      </c>
      <c r="C52" t="s">
        <v>372</v>
      </c>
      <c r="D52" s="273">
        <v>56</v>
      </c>
      <c r="E52" s="274">
        <v>43</v>
      </c>
      <c r="F52" s="275">
        <v>49</v>
      </c>
      <c r="G52" s="273">
        <v>165</v>
      </c>
      <c r="H52" s="274">
        <v>182</v>
      </c>
      <c r="I52" s="275">
        <v>347</v>
      </c>
      <c r="J52" s="273">
        <v>57</v>
      </c>
      <c r="K52" s="274">
        <v>45</v>
      </c>
      <c r="L52" s="275">
        <v>50</v>
      </c>
      <c r="M52" s="273">
        <v>165</v>
      </c>
      <c r="N52" s="274">
        <v>182</v>
      </c>
      <c r="O52" s="275">
        <v>347</v>
      </c>
      <c r="P52" s="273">
        <v>31.6</v>
      </c>
      <c r="Q52" s="274">
        <v>30.2</v>
      </c>
      <c r="R52" s="275">
        <v>30.9</v>
      </c>
      <c r="S52" s="273">
        <v>165</v>
      </c>
      <c r="T52" s="274">
        <v>182</v>
      </c>
      <c r="U52" s="275">
        <v>347</v>
      </c>
      <c r="V52" s="273">
        <v>81</v>
      </c>
      <c r="W52" s="274">
        <v>62</v>
      </c>
      <c r="X52" s="275">
        <v>71</v>
      </c>
      <c r="Y52" s="273">
        <v>1228</v>
      </c>
      <c r="Z52" s="274">
        <v>1208</v>
      </c>
      <c r="AA52" s="275">
        <v>2436</v>
      </c>
      <c r="AB52" s="273">
        <v>81</v>
      </c>
      <c r="AC52" s="274">
        <v>63</v>
      </c>
      <c r="AD52" s="275">
        <v>72</v>
      </c>
      <c r="AE52" s="273">
        <v>1228</v>
      </c>
      <c r="AF52" s="274">
        <v>1208</v>
      </c>
      <c r="AG52" s="275">
        <v>2436</v>
      </c>
      <c r="AH52" s="273">
        <v>35.6</v>
      </c>
      <c r="AI52" s="274">
        <v>33.1</v>
      </c>
      <c r="AJ52" s="275">
        <v>34.4</v>
      </c>
      <c r="AK52" s="273">
        <v>1228</v>
      </c>
      <c r="AL52" s="274">
        <v>1208</v>
      </c>
      <c r="AM52" s="275">
        <v>2436</v>
      </c>
      <c r="AN52" s="273">
        <v>78</v>
      </c>
      <c r="AO52" s="274">
        <v>59</v>
      </c>
      <c r="AP52" s="275">
        <v>69</v>
      </c>
      <c r="AQ52" s="273">
        <v>1393</v>
      </c>
      <c r="AR52" s="274">
        <v>1390</v>
      </c>
      <c r="AS52" s="275">
        <v>2783</v>
      </c>
      <c r="AT52" s="273">
        <v>79</v>
      </c>
      <c r="AU52" s="274">
        <v>60</v>
      </c>
      <c r="AV52" s="275">
        <v>69</v>
      </c>
      <c r="AW52" s="273">
        <v>1393</v>
      </c>
      <c r="AX52" s="274">
        <v>1390</v>
      </c>
      <c r="AY52" s="275">
        <v>2783</v>
      </c>
      <c r="AZ52" s="273">
        <v>35.200000000000003</v>
      </c>
      <c r="BA52" s="274">
        <v>32.700000000000003</v>
      </c>
      <c r="BB52" s="275">
        <v>34</v>
      </c>
      <c r="BC52" s="273">
        <v>1393</v>
      </c>
      <c r="BD52" s="274">
        <v>1390</v>
      </c>
      <c r="BE52" s="275">
        <v>2783</v>
      </c>
    </row>
    <row r="53" spans="1:57" x14ac:dyDescent="0.35">
      <c r="A53" t="s">
        <v>138</v>
      </c>
      <c r="B53" t="s">
        <v>383</v>
      </c>
      <c r="C53" t="s">
        <v>372</v>
      </c>
      <c r="D53" s="273">
        <v>71</v>
      </c>
      <c r="E53" s="274">
        <v>49</v>
      </c>
      <c r="F53" s="275">
        <v>61</v>
      </c>
      <c r="G53" s="273">
        <v>237</v>
      </c>
      <c r="H53" s="274">
        <v>201</v>
      </c>
      <c r="I53" s="275">
        <v>438</v>
      </c>
      <c r="J53" s="273">
        <v>72</v>
      </c>
      <c r="K53" s="274">
        <v>51</v>
      </c>
      <c r="L53" s="275">
        <v>62</v>
      </c>
      <c r="M53" s="273">
        <v>237</v>
      </c>
      <c r="N53" s="274">
        <v>201</v>
      </c>
      <c r="O53" s="275">
        <v>438</v>
      </c>
      <c r="P53" s="273">
        <v>33.9</v>
      </c>
      <c r="Q53" s="274">
        <v>30.7</v>
      </c>
      <c r="R53" s="275">
        <v>32.4</v>
      </c>
      <c r="S53" s="273">
        <v>237</v>
      </c>
      <c r="T53" s="274">
        <v>201</v>
      </c>
      <c r="U53" s="275">
        <v>438</v>
      </c>
      <c r="V53" s="273">
        <v>79</v>
      </c>
      <c r="W53" s="274">
        <v>64</v>
      </c>
      <c r="X53" s="275">
        <v>71</v>
      </c>
      <c r="Y53" s="273">
        <v>1007</v>
      </c>
      <c r="Z53" s="274">
        <v>1021</v>
      </c>
      <c r="AA53" s="275">
        <v>2028</v>
      </c>
      <c r="AB53" s="273">
        <v>80</v>
      </c>
      <c r="AC53" s="274">
        <v>66</v>
      </c>
      <c r="AD53" s="275">
        <v>73</v>
      </c>
      <c r="AE53" s="273">
        <v>1007</v>
      </c>
      <c r="AF53" s="274">
        <v>1021</v>
      </c>
      <c r="AG53" s="275">
        <v>2028</v>
      </c>
      <c r="AH53" s="273">
        <v>36.1</v>
      </c>
      <c r="AI53" s="274">
        <v>33.6</v>
      </c>
      <c r="AJ53" s="275">
        <v>34.9</v>
      </c>
      <c r="AK53" s="273">
        <v>1007</v>
      </c>
      <c r="AL53" s="274">
        <v>1021</v>
      </c>
      <c r="AM53" s="275">
        <v>2028</v>
      </c>
      <c r="AN53" s="273">
        <v>77</v>
      </c>
      <c r="AO53" s="274">
        <v>62</v>
      </c>
      <c r="AP53" s="275">
        <v>70</v>
      </c>
      <c r="AQ53" s="273">
        <v>1244</v>
      </c>
      <c r="AR53" s="274">
        <v>1222</v>
      </c>
      <c r="AS53" s="275">
        <v>2466</v>
      </c>
      <c r="AT53" s="273">
        <v>79</v>
      </c>
      <c r="AU53" s="274">
        <v>63</v>
      </c>
      <c r="AV53" s="275">
        <v>71</v>
      </c>
      <c r="AW53" s="273">
        <v>1244</v>
      </c>
      <c r="AX53" s="274">
        <v>1222</v>
      </c>
      <c r="AY53" s="275">
        <v>2466</v>
      </c>
      <c r="AZ53" s="273">
        <v>35.700000000000003</v>
      </c>
      <c r="BA53" s="274">
        <v>33.1</v>
      </c>
      <c r="BB53" s="275">
        <v>34.4</v>
      </c>
      <c r="BC53" s="273">
        <v>1244</v>
      </c>
      <c r="BD53" s="274">
        <v>1222</v>
      </c>
      <c r="BE53" s="275">
        <v>2466</v>
      </c>
    </row>
    <row r="54" spans="1:57" x14ac:dyDescent="0.35">
      <c r="A54" t="s">
        <v>141</v>
      </c>
      <c r="B54" t="s">
        <v>386</v>
      </c>
      <c r="C54" t="s">
        <v>372</v>
      </c>
      <c r="D54" s="273">
        <v>69</v>
      </c>
      <c r="E54" s="274">
        <v>50</v>
      </c>
      <c r="F54" s="275">
        <v>58</v>
      </c>
      <c r="G54" s="273">
        <v>230</v>
      </c>
      <c r="H54" s="274">
        <v>292</v>
      </c>
      <c r="I54" s="275">
        <v>522</v>
      </c>
      <c r="J54" s="273">
        <v>69</v>
      </c>
      <c r="K54" s="274">
        <v>51</v>
      </c>
      <c r="L54" s="275">
        <v>59</v>
      </c>
      <c r="M54" s="273">
        <v>230</v>
      </c>
      <c r="N54" s="274">
        <v>292</v>
      </c>
      <c r="O54" s="275">
        <v>522</v>
      </c>
      <c r="P54" s="273">
        <v>33.799999999999997</v>
      </c>
      <c r="Q54" s="274">
        <v>31.3</v>
      </c>
      <c r="R54" s="275">
        <v>32.4</v>
      </c>
      <c r="S54" s="273">
        <v>230</v>
      </c>
      <c r="T54" s="274">
        <v>292</v>
      </c>
      <c r="U54" s="275">
        <v>522</v>
      </c>
      <c r="V54" s="273">
        <v>79</v>
      </c>
      <c r="W54" s="274">
        <v>63</v>
      </c>
      <c r="X54" s="275">
        <v>71</v>
      </c>
      <c r="Y54" s="273">
        <v>1228</v>
      </c>
      <c r="Z54" s="274">
        <v>1282</v>
      </c>
      <c r="AA54" s="275">
        <v>2510</v>
      </c>
      <c r="AB54" s="273">
        <v>79</v>
      </c>
      <c r="AC54" s="274">
        <v>66</v>
      </c>
      <c r="AD54" s="275">
        <v>73</v>
      </c>
      <c r="AE54" s="273">
        <v>1228</v>
      </c>
      <c r="AF54" s="274">
        <v>1282</v>
      </c>
      <c r="AG54" s="275">
        <v>2510</v>
      </c>
      <c r="AH54" s="273">
        <v>36.5</v>
      </c>
      <c r="AI54" s="274">
        <v>33.9</v>
      </c>
      <c r="AJ54" s="275">
        <v>35.1</v>
      </c>
      <c r="AK54" s="273">
        <v>1228</v>
      </c>
      <c r="AL54" s="274">
        <v>1282</v>
      </c>
      <c r="AM54" s="275">
        <v>2510</v>
      </c>
      <c r="AN54" s="273">
        <v>78</v>
      </c>
      <c r="AO54" s="274">
        <v>61</v>
      </c>
      <c r="AP54" s="275">
        <v>69</v>
      </c>
      <c r="AQ54" s="273">
        <v>1458</v>
      </c>
      <c r="AR54" s="274">
        <v>1574</v>
      </c>
      <c r="AS54" s="275">
        <v>3032</v>
      </c>
      <c r="AT54" s="273">
        <v>78</v>
      </c>
      <c r="AU54" s="274">
        <v>63</v>
      </c>
      <c r="AV54" s="275">
        <v>70</v>
      </c>
      <c r="AW54" s="273">
        <v>1458</v>
      </c>
      <c r="AX54" s="274">
        <v>1574</v>
      </c>
      <c r="AY54" s="275">
        <v>3032</v>
      </c>
      <c r="AZ54" s="273">
        <v>36</v>
      </c>
      <c r="BA54" s="274">
        <v>33.4</v>
      </c>
      <c r="BB54" s="275">
        <v>34.700000000000003</v>
      </c>
      <c r="BC54" s="273">
        <v>1458</v>
      </c>
      <c r="BD54" s="274">
        <v>1574</v>
      </c>
      <c r="BE54" s="275">
        <v>3032</v>
      </c>
    </row>
    <row r="55" spans="1:57" x14ac:dyDescent="0.35">
      <c r="A55" t="s">
        <v>133</v>
      </c>
      <c r="B55" t="s">
        <v>378</v>
      </c>
      <c r="C55" t="s">
        <v>372</v>
      </c>
      <c r="D55" s="273">
        <v>65</v>
      </c>
      <c r="E55" s="274">
        <v>54</v>
      </c>
      <c r="F55" s="275">
        <v>59</v>
      </c>
      <c r="G55" s="273">
        <v>92</v>
      </c>
      <c r="H55" s="274">
        <v>93</v>
      </c>
      <c r="I55" s="275">
        <v>185</v>
      </c>
      <c r="J55" s="273">
        <v>65</v>
      </c>
      <c r="K55" s="274">
        <v>54</v>
      </c>
      <c r="L55" s="275">
        <v>59</v>
      </c>
      <c r="M55" s="273">
        <v>92</v>
      </c>
      <c r="N55" s="274">
        <v>93</v>
      </c>
      <c r="O55" s="275">
        <v>185</v>
      </c>
      <c r="P55" s="273">
        <v>32</v>
      </c>
      <c r="Q55" s="274">
        <v>30.5</v>
      </c>
      <c r="R55" s="275">
        <v>31.2</v>
      </c>
      <c r="S55" s="273">
        <v>92</v>
      </c>
      <c r="T55" s="274">
        <v>93</v>
      </c>
      <c r="U55" s="275">
        <v>185</v>
      </c>
      <c r="V55" s="273">
        <v>78</v>
      </c>
      <c r="W55" s="274">
        <v>66</v>
      </c>
      <c r="X55" s="275">
        <v>72</v>
      </c>
      <c r="Y55" s="273">
        <v>550</v>
      </c>
      <c r="Z55" s="274">
        <v>625</v>
      </c>
      <c r="AA55" s="275">
        <v>1175</v>
      </c>
      <c r="AB55" s="273">
        <v>79</v>
      </c>
      <c r="AC55" s="274">
        <v>68</v>
      </c>
      <c r="AD55" s="275">
        <v>73</v>
      </c>
      <c r="AE55" s="273">
        <v>550</v>
      </c>
      <c r="AF55" s="274">
        <v>625</v>
      </c>
      <c r="AG55" s="275">
        <v>1175</v>
      </c>
      <c r="AH55" s="273">
        <v>34.5</v>
      </c>
      <c r="AI55" s="274">
        <v>32.700000000000003</v>
      </c>
      <c r="AJ55" s="275">
        <v>33.5</v>
      </c>
      <c r="AK55" s="273">
        <v>550</v>
      </c>
      <c r="AL55" s="274">
        <v>625</v>
      </c>
      <c r="AM55" s="275">
        <v>1175</v>
      </c>
      <c r="AN55" s="273">
        <v>76</v>
      </c>
      <c r="AO55" s="274">
        <v>64</v>
      </c>
      <c r="AP55" s="275">
        <v>70</v>
      </c>
      <c r="AQ55" s="273">
        <v>642</v>
      </c>
      <c r="AR55" s="274">
        <v>718</v>
      </c>
      <c r="AS55" s="275">
        <v>1360</v>
      </c>
      <c r="AT55" s="273">
        <v>77</v>
      </c>
      <c r="AU55" s="274">
        <v>66</v>
      </c>
      <c r="AV55" s="275">
        <v>71</v>
      </c>
      <c r="AW55" s="273">
        <v>642</v>
      </c>
      <c r="AX55" s="274">
        <v>718</v>
      </c>
      <c r="AY55" s="275">
        <v>1360</v>
      </c>
      <c r="AZ55" s="273">
        <v>34.1</v>
      </c>
      <c r="BA55" s="274">
        <v>32.4</v>
      </c>
      <c r="BB55" s="275">
        <v>33.200000000000003</v>
      </c>
      <c r="BC55" s="273">
        <v>642</v>
      </c>
      <c r="BD55" s="274">
        <v>718</v>
      </c>
      <c r="BE55" s="275">
        <v>1360</v>
      </c>
    </row>
    <row r="56" spans="1:57" x14ac:dyDescent="0.35">
      <c r="A56" t="s">
        <v>5</v>
      </c>
      <c r="B56" t="s">
        <v>249</v>
      </c>
      <c r="C56" t="s">
        <v>247</v>
      </c>
      <c r="D56" s="273">
        <v>64</v>
      </c>
      <c r="E56" s="274">
        <v>45</v>
      </c>
      <c r="F56" s="275">
        <v>54</v>
      </c>
      <c r="G56" s="273">
        <v>590</v>
      </c>
      <c r="H56" s="274">
        <v>632</v>
      </c>
      <c r="I56" s="275">
        <v>1222</v>
      </c>
      <c r="J56" s="273">
        <v>66</v>
      </c>
      <c r="K56" s="274">
        <v>48</v>
      </c>
      <c r="L56" s="275">
        <v>57</v>
      </c>
      <c r="M56" s="273">
        <v>590</v>
      </c>
      <c r="N56" s="274">
        <v>632</v>
      </c>
      <c r="O56" s="275">
        <v>1222</v>
      </c>
      <c r="P56" s="273">
        <v>33.299999999999997</v>
      </c>
      <c r="Q56" s="274">
        <v>30.1</v>
      </c>
      <c r="R56" s="275">
        <v>31.6</v>
      </c>
      <c r="S56" s="273">
        <v>590</v>
      </c>
      <c r="T56" s="274">
        <v>632</v>
      </c>
      <c r="U56" s="275">
        <v>1222</v>
      </c>
      <c r="V56" s="273">
        <v>82</v>
      </c>
      <c r="W56" s="274">
        <v>67</v>
      </c>
      <c r="X56" s="275">
        <v>74</v>
      </c>
      <c r="Y56" s="273">
        <v>2085</v>
      </c>
      <c r="Z56" s="274">
        <v>2318</v>
      </c>
      <c r="AA56" s="275">
        <v>4403</v>
      </c>
      <c r="AB56" s="273">
        <v>83</v>
      </c>
      <c r="AC56" s="274">
        <v>70</v>
      </c>
      <c r="AD56" s="275">
        <v>76</v>
      </c>
      <c r="AE56" s="273">
        <v>2085</v>
      </c>
      <c r="AF56" s="274">
        <v>2318</v>
      </c>
      <c r="AG56" s="275">
        <v>4403</v>
      </c>
      <c r="AH56" s="273">
        <v>37.6</v>
      </c>
      <c r="AI56" s="274">
        <v>34.6</v>
      </c>
      <c r="AJ56" s="275">
        <v>36</v>
      </c>
      <c r="AK56" s="273">
        <v>2085</v>
      </c>
      <c r="AL56" s="274">
        <v>2318</v>
      </c>
      <c r="AM56" s="275">
        <v>4403</v>
      </c>
      <c r="AN56" s="273">
        <v>78</v>
      </c>
      <c r="AO56" s="274">
        <v>63</v>
      </c>
      <c r="AP56" s="275">
        <v>70</v>
      </c>
      <c r="AQ56" s="273">
        <v>2675</v>
      </c>
      <c r="AR56" s="274">
        <v>2950</v>
      </c>
      <c r="AS56" s="275">
        <v>5625</v>
      </c>
      <c r="AT56" s="273">
        <v>80</v>
      </c>
      <c r="AU56" s="274">
        <v>65</v>
      </c>
      <c r="AV56" s="275">
        <v>72</v>
      </c>
      <c r="AW56" s="273">
        <v>2675</v>
      </c>
      <c r="AX56" s="274">
        <v>2950</v>
      </c>
      <c r="AY56" s="275">
        <v>5625</v>
      </c>
      <c r="AZ56" s="273">
        <v>36.6</v>
      </c>
      <c r="BA56" s="274">
        <v>33.6</v>
      </c>
      <c r="BB56" s="275">
        <v>35</v>
      </c>
      <c r="BC56" s="273">
        <v>2675</v>
      </c>
      <c r="BD56" s="274">
        <v>2950</v>
      </c>
      <c r="BE56" s="275">
        <v>5625</v>
      </c>
    </row>
    <row r="57" spans="1:57" x14ac:dyDescent="0.35">
      <c r="A57" t="s">
        <v>1086</v>
      </c>
      <c r="B57" t="s">
        <v>255</v>
      </c>
      <c r="C57" t="s">
        <v>247</v>
      </c>
      <c r="D57" s="273">
        <v>62</v>
      </c>
      <c r="E57" s="274">
        <v>51</v>
      </c>
      <c r="F57" s="275">
        <v>57</v>
      </c>
      <c r="G57" s="273">
        <v>210</v>
      </c>
      <c r="H57" s="274">
        <v>213</v>
      </c>
      <c r="I57" s="275">
        <v>423</v>
      </c>
      <c r="J57" s="273">
        <v>63</v>
      </c>
      <c r="K57" s="274">
        <v>53</v>
      </c>
      <c r="L57" s="275">
        <v>58</v>
      </c>
      <c r="M57" s="273">
        <v>210</v>
      </c>
      <c r="N57" s="274">
        <v>213</v>
      </c>
      <c r="O57" s="275">
        <v>423</v>
      </c>
      <c r="P57" s="273">
        <v>33.4</v>
      </c>
      <c r="Q57" s="274">
        <v>30.9</v>
      </c>
      <c r="R57" s="275">
        <v>32.1</v>
      </c>
      <c r="S57" s="273">
        <v>210</v>
      </c>
      <c r="T57" s="274">
        <v>213</v>
      </c>
      <c r="U57" s="275">
        <v>423</v>
      </c>
      <c r="V57" s="273">
        <v>81</v>
      </c>
      <c r="W57" s="274">
        <v>71</v>
      </c>
      <c r="X57" s="275">
        <v>76</v>
      </c>
      <c r="Y57" s="273">
        <v>1495</v>
      </c>
      <c r="Z57" s="274">
        <v>1564</v>
      </c>
      <c r="AA57" s="275">
        <v>3059</v>
      </c>
      <c r="AB57" s="273">
        <v>82</v>
      </c>
      <c r="AC57" s="274">
        <v>73</v>
      </c>
      <c r="AD57" s="275">
        <v>77</v>
      </c>
      <c r="AE57" s="273">
        <v>1495</v>
      </c>
      <c r="AF57" s="274">
        <v>1564</v>
      </c>
      <c r="AG57" s="275">
        <v>3059</v>
      </c>
      <c r="AH57" s="273">
        <v>37.6</v>
      </c>
      <c r="AI57" s="274">
        <v>35.200000000000003</v>
      </c>
      <c r="AJ57" s="275">
        <v>36.4</v>
      </c>
      <c r="AK57" s="273">
        <v>1495</v>
      </c>
      <c r="AL57" s="274">
        <v>1564</v>
      </c>
      <c r="AM57" s="275">
        <v>3059</v>
      </c>
      <c r="AN57" s="273">
        <v>79</v>
      </c>
      <c r="AO57" s="274">
        <v>69</v>
      </c>
      <c r="AP57" s="275">
        <v>74</v>
      </c>
      <c r="AQ57" s="273">
        <v>1705</v>
      </c>
      <c r="AR57" s="274">
        <v>1777</v>
      </c>
      <c r="AS57" s="275">
        <v>3482</v>
      </c>
      <c r="AT57" s="273">
        <v>80</v>
      </c>
      <c r="AU57" s="274">
        <v>70</v>
      </c>
      <c r="AV57" s="275">
        <v>75</v>
      </c>
      <c r="AW57" s="273">
        <v>1705</v>
      </c>
      <c r="AX57" s="274">
        <v>1777</v>
      </c>
      <c r="AY57" s="275">
        <v>3482</v>
      </c>
      <c r="AZ57" s="273">
        <v>37.1</v>
      </c>
      <c r="BA57" s="274">
        <v>34.700000000000003</v>
      </c>
      <c r="BB57" s="275">
        <v>35.9</v>
      </c>
      <c r="BC57" s="273">
        <v>1705</v>
      </c>
      <c r="BD57" s="274">
        <v>1777</v>
      </c>
      <c r="BE57" s="275">
        <v>3482</v>
      </c>
    </row>
    <row r="58" spans="1:57" x14ac:dyDescent="0.35">
      <c r="A58" t="s">
        <v>19</v>
      </c>
      <c r="B58" t="s">
        <v>265</v>
      </c>
      <c r="C58" t="s">
        <v>260</v>
      </c>
      <c r="D58" s="273">
        <v>56</v>
      </c>
      <c r="E58" s="274">
        <v>44</v>
      </c>
      <c r="F58" s="275">
        <v>50</v>
      </c>
      <c r="G58" s="273">
        <v>166</v>
      </c>
      <c r="H58" s="274">
        <v>156</v>
      </c>
      <c r="I58" s="275">
        <v>322</v>
      </c>
      <c r="J58" s="273">
        <v>57</v>
      </c>
      <c r="K58" s="274">
        <v>47</v>
      </c>
      <c r="L58" s="275">
        <v>52</v>
      </c>
      <c r="M58" s="273">
        <v>166</v>
      </c>
      <c r="N58" s="274">
        <v>156</v>
      </c>
      <c r="O58" s="275">
        <v>322</v>
      </c>
      <c r="P58" s="273">
        <v>31.8</v>
      </c>
      <c r="Q58" s="274">
        <v>29.7</v>
      </c>
      <c r="R58" s="275">
        <v>30.8</v>
      </c>
      <c r="S58" s="273">
        <v>166</v>
      </c>
      <c r="T58" s="274">
        <v>156</v>
      </c>
      <c r="U58" s="275">
        <v>322</v>
      </c>
      <c r="V58" s="273">
        <v>78</v>
      </c>
      <c r="W58" s="274">
        <v>65</v>
      </c>
      <c r="X58" s="275">
        <v>71</v>
      </c>
      <c r="Y58" s="273">
        <v>1908</v>
      </c>
      <c r="Z58" s="274">
        <v>2067</v>
      </c>
      <c r="AA58" s="275">
        <v>3975</v>
      </c>
      <c r="AB58" s="273">
        <v>80</v>
      </c>
      <c r="AC58" s="274">
        <v>67</v>
      </c>
      <c r="AD58" s="275">
        <v>73</v>
      </c>
      <c r="AE58" s="273">
        <v>1908</v>
      </c>
      <c r="AF58" s="274">
        <v>2067</v>
      </c>
      <c r="AG58" s="275">
        <v>3975</v>
      </c>
      <c r="AH58" s="273">
        <v>36.299999999999997</v>
      </c>
      <c r="AI58" s="274">
        <v>34</v>
      </c>
      <c r="AJ58" s="275">
        <v>35.1</v>
      </c>
      <c r="AK58" s="273">
        <v>1908</v>
      </c>
      <c r="AL58" s="274">
        <v>2067</v>
      </c>
      <c r="AM58" s="275">
        <v>3975</v>
      </c>
      <c r="AN58" s="273">
        <v>77</v>
      </c>
      <c r="AO58" s="274">
        <v>63</v>
      </c>
      <c r="AP58" s="275">
        <v>70</v>
      </c>
      <c r="AQ58" s="273">
        <v>2074</v>
      </c>
      <c r="AR58" s="274">
        <v>2223</v>
      </c>
      <c r="AS58" s="275">
        <v>4297</v>
      </c>
      <c r="AT58" s="273">
        <v>78</v>
      </c>
      <c r="AU58" s="274">
        <v>66</v>
      </c>
      <c r="AV58" s="275">
        <v>72</v>
      </c>
      <c r="AW58" s="273">
        <v>2074</v>
      </c>
      <c r="AX58" s="274">
        <v>2223</v>
      </c>
      <c r="AY58" s="275">
        <v>4297</v>
      </c>
      <c r="AZ58" s="273">
        <v>36</v>
      </c>
      <c r="BA58" s="274">
        <v>33.700000000000003</v>
      </c>
      <c r="BB58" s="275">
        <v>34.799999999999997</v>
      </c>
      <c r="BC58" s="273">
        <v>2074</v>
      </c>
      <c r="BD58" s="274">
        <v>2223</v>
      </c>
      <c r="BE58" s="275">
        <v>4297</v>
      </c>
    </row>
    <row r="59" spans="1:57" x14ac:dyDescent="0.35">
      <c r="A59" t="s">
        <v>20</v>
      </c>
      <c r="B59" t="s">
        <v>266</v>
      </c>
      <c r="C59" t="s">
        <v>260</v>
      </c>
      <c r="D59" s="273">
        <v>65</v>
      </c>
      <c r="E59" s="274">
        <v>41</v>
      </c>
      <c r="F59" s="275">
        <v>53</v>
      </c>
      <c r="G59" s="273">
        <v>220</v>
      </c>
      <c r="H59" s="274">
        <v>217</v>
      </c>
      <c r="I59" s="275">
        <v>437</v>
      </c>
      <c r="J59" s="273">
        <v>67</v>
      </c>
      <c r="K59" s="274">
        <v>47</v>
      </c>
      <c r="L59" s="275">
        <v>57</v>
      </c>
      <c r="M59" s="273">
        <v>220</v>
      </c>
      <c r="N59" s="274">
        <v>217</v>
      </c>
      <c r="O59" s="275">
        <v>437</v>
      </c>
      <c r="P59" s="273">
        <v>33.799999999999997</v>
      </c>
      <c r="Q59" s="274">
        <v>30.4</v>
      </c>
      <c r="R59" s="275">
        <v>32.1</v>
      </c>
      <c r="S59" s="273">
        <v>220</v>
      </c>
      <c r="T59" s="274">
        <v>217</v>
      </c>
      <c r="U59" s="275">
        <v>437</v>
      </c>
      <c r="V59" s="273">
        <v>80</v>
      </c>
      <c r="W59" s="274">
        <v>62</v>
      </c>
      <c r="X59" s="275">
        <v>71</v>
      </c>
      <c r="Y59" s="273">
        <v>1692</v>
      </c>
      <c r="Z59" s="274">
        <v>1882</v>
      </c>
      <c r="AA59" s="275">
        <v>3574</v>
      </c>
      <c r="AB59" s="273">
        <v>81</v>
      </c>
      <c r="AC59" s="274">
        <v>64</v>
      </c>
      <c r="AD59" s="275">
        <v>72</v>
      </c>
      <c r="AE59" s="273">
        <v>1692</v>
      </c>
      <c r="AF59" s="274">
        <v>1882</v>
      </c>
      <c r="AG59" s="275">
        <v>3574</v>
      </c>
      <c r="AH59" s="273">
        <v>37.700000000000003</v>
      </c>
      <c r="AI59" s="274">
        <v>34.700000000000003</v>
      </c>
      <c r="AJ59" s="275">
        <v>36.1</v>
      </c>
      <c r="AK59" s="273">
        <v>1692</v>
      </c>
      <c r="AL59" s="274">
        <v>1882</v>
      </c>
      <c r="AM59" s="275">
        <v>3574</v>
      </c>
      <c r="AN59" s="273">
        <v>78</v>
      </c>
      <c r="AO59" s="274">
        <v>60</v>
      </c>
      <c r="AP59" s="275">
        <v>69</v>
      </c>
      <c r="AQ59" s="273">
        <v>1912</v>
      </c>
      <c r="AR59" s="274">
        <v>2099</v>
      </c>
      <c r="AS59" s="275">
        <v>4011</v>
      </c>
      <c r="AT59" s="273">
        <v>80</v>
      </c>
      <c r="AU59" s="274">
        <v>62</v>
      </c>
      <c r="AV59" s="275">
        <v>71</v>
      </c>
      <c r="AW59" s="273">
        <v>1912</v>
      </c>
      <c r="AX59" s="274">
        <v>2099</v>
      </c>
      <c r="AY59" s="275">
        <v>4011</v>
      </c>
      <c r="AZ59" s="273">
        <v>37.200000000000003</v>
      </c>
      <c r="BA59" s="274">
        <v>34.200000000000003</v>
      </c>
      <c r="BB59" s="275">
        <v>35.6</v>
      </c>
      <c r="BC59" s="273">
        <v>1912</v>
      </c>
      <c r="BD59" s="274">
        <v>2099</v>
      </c>
      <c r="BE59" s="275">
        <v>4011</v>
      </c>
    </row>
    <row r="60" spans="1:57" x14ac:dyDescent="0.35">
      <c r="A60" t="s">
        <v>70</v>
      </c>
      <c r="B60" t="s">
        <v>315</v>
      </c>
      <c r="C60" t="s">
        <v>309</v>
      </c>
      <c r="D60" s="273">
        <v>59</v>
      </c>
      <c r="E60" s="274">
        <v>47</v>
      </c>
      <c r="F60" s="275">
        <v>53</v>
      </c>
      <c r="G60" s="273">
        <v>148</v>
      </c>
      <c r="H60" s="274">
        <v>128</v>
      </c>
      <c r="I60" s="275">
        <v>276</v>
      </c>
      <c r="J60" s="273">
        <v>59</v>
      </c>
      <c r="K60" s="274">
        <v>47</v>
      </c>
      <c r="L60" s="275">
        <v>53</v>
      </c>
      <c r="M60" s="273">
        <v>148</v>
      </c>
      <c r="N60" s="274">
        <v>128</v>
      </c>
      <c r="O60" s="275">
        <v>276</v>
      </c>
      <c r="P60" s="273">
        <v>32.6</v>
      </c>
      <c r="Q60" s="274">
        <v>31</v>
      </c>
      <c r="R60" s="275">
        <v>31.9</v>
      </c>
      <c r="S60" s="273">
        <v>148</v>
      </c>
      <c r="T60" s="274">
        <v>128</v>
      </c>
      <c r="U60" s="275">
        <v>276</v>
      </c>
      <c r="V60" s="273">
        <v>78</v>
      </c>
      <c r="W60" s="274">
        <v>66</v>
      </c>
      <c r="X60" s="275">
        <v>72</v>
      </c>
      <c r="Y60" s="273">
        <v>1385</v>
      </c>
      <c r="Z60" s="274">
        <v>1401</v>
      </c>
      <c r="AA60" s="275">
        <v>2786</v>
      </c>
      <c r="AB60" s="273">
        <v>79</v>
      </c>
      <c r="AC60" s="274">
        <v>67</v>
      </c>
      <c r="AD60" s="275">
        <v>73</v>
      </c>
      <c r="AE60" s="273">
        <v>1385</v>
      </c>
      <c r="AF60" s="274">
        <v>1401</v>
      </c>
      <c r="AG60" s="275">
        <v>2786</v>
      </c>
      <c r="AH60" s="273">
        <v>37.299999999999997</v>
      </c>
      <c r="AI60" s="274">
        <v>34.9</v>
      </c>
      <c r="AJ60" s="275">
        <v>36.1</v>
      </c>
      <c r="AK60" s="273">
        <v>1385</v>
      </c>
      <c r="AL60" s="274">
        <v>1401</v>
      </c>
      <c r="AM60" s="275">
        <v>2786</v>
      </c>
      <c r="AN60" s="273">
        <v>76</v>
      </c>
      <c r="AO60" s="274">
        <v>65</v>
      </c>
      <c r="AP60" s="275">
        <v>70</v>
      </c>
      <c r="AQ60" s="273">
        <v>1533</v>
      </c>
      <c r="AR60" s="274">
        <v>1529</v>
      </c>
      <c r="AS60" s="275">
        <v>3062</v>
      </c>
      <c r="AT60" s="273">
        <v>77</v>
      </c>
      <c r="AU60" s="274">
        <v>66</v>
      </c>
      <c r="AV60" s="275">
        <v>71</v>
      </c>
      <c r="AW60" s="273">
        <v>1533</v>
      </c>
      <c r="AX60" s="274">
        <v>1529</v>
      </c>
      <c r="AY60" s="275">
        <v>3062</v>
      </c>
      <c r="AZ60" s="273">
        <v>36.799999999999997</v>
      </c>
      <c r="BA60" s="274">
        <v>34.6</v>
      </c>
      <c r="BB60" s="275">
        <v>35.700000000000003</v>
      </c>
      <c r="BC60" s="273">
        <v>1533</v>
      </c>
      <c r="BD60" s="274">
        <v>1529</v>
      </c>
      <c r="BE60" s="275">
        <v>3062</v>
      </c>
    </row>
    <row r="61" spans="1:57" x14ac:dyDescent="0.35">
      <c r="A61" t="s">
        <v>151</v>
      </c>
      <c r="B61" t="s">
        <v>395</v>
      </c>
      <c r="C61" t="s">
        <v>392</v>
      </c>
      <c r="D61" s="273">
        <v>58</v>
      </c>
      <c r="E61" s="274">
        <v>38</v>
      </c>
      <c r="F61" s="275">
        <v>48</v>
      </c>
      <c r="G61" s="273">
        <v>365</v>
      </c>
      <c r="H61" s="274">
        <v>362</v>
      </c>
      <c r="I61" s="275">
        <v>727</v>
      </c>
      <c r="J61" s="273">
        <v>60</v>
      </c>
      <c r="K61" s="274">
        <v>41</v>
      </c>
      <c r="L61" s="275">
        <v>51</v>
      </c>
      <c r="M61" s="273">
        <v>365</v>
      </c>
      <c r="N61" s="274">
        <v>362</v>
      </c>
      <c r="O61" s="275">
        <v>727</v>
      </c>
      <c r="P61" s="273">
        <v>32.4</v>
      </c>
      <c r="Q61" s="274">
        <v>29.2</v>
      </c>
      <c r="R61" s="275">
        <v>30.8</v>
      </c>
      <c r="S61" s="273">
        <v>365</v>
      </c>
      <c r="T61" s="274">
        <v>362</v>
      </c>
      <c r="U61" s="275">
        <v>727</v>
      </c>
      <c r="V61" s="273">
        <v>78</v>
      </c>
      <c r="W61" s="274">
        <v>62</v>
      </c>
      <c r="X61" s="275">
        <v>70</v>
      </c>
      <c r="Y61" s="273">
        <v>2600</v>
      </c>
      <c r="Z61" s="274">
        <v>2719</v>
      </c>
      <c r="AA61" s="275">
        <v>5319</v>
      </c>
      <c r="AB61" s="273">
        <v>79</v>
      </c>
      <c r="AC61" s="274">
        <v>64</v>
      </c>
      <c r="AD61" s="275">
        <v>71</v>
      </c>
      <c r="AE61" s="273">
        <v>2600</v>
      </c>
      <c r="AF61" s="274">
        <v>2719</v>
      </c>
      <c r="AG61" s="275">
        <v>5319</v>
      </c>
      <c r="AH61" s="273">
        <v>35.799999999999997</v>
      </c>
      <c r="AI61" s="274">
        <v>33.6</v>
      </c>
      <c r="AJ61" s="275">
        <v>34.700000000000003</v>
      </c>
      <c r="AK61" s="273">
        <v>2600</v>
      </c>
      <c r="AL61" s="274">
        <v>2719</v>
      </c>
      <c r="AM61" s="275">
        <v>5319</v>
      </c>
      <c r="AN61" s="273">
        <v>76</v>
      </c>
      <c r="AO61" s="274">
        <v>59</v>
      </c>
      <c r="AP61" s="275">
        <v>67</v>
      </c>
      <c r="AQ61" s="273">
        <v>2965</v>
      </c>
      <c r="AR61" s="274">
        <v>3081</v>
      </c>
      <c r="AS61" s="275">
        <v>6046</v>
      </c>
      <c r="AT61" s="273">
        <v>77</v>
      </c>
      <c r="AU61" s="274">
        <v>61</v>
      </c>
      <c r="AV61" s="275">
        <v>69</v>
      </c>
      <c r="AW61" s="273">
        <v>2965</v>
      </c>
      <c r="AX61" s="274">
        <v>3081</v>
      </c>
      <c r="AY61" s="275">
        <v>6046</v>
      </c>
      <c r="AZ61" s="273">
        <v>35.4</v>
      </c>
      <c r="BA61" s="274">
        <v>33.1</v>
      </c>
      <c r="BB61" s="275">
        <v>34.200000000000003</v>
      </c>
      <c r="BC61" s="273">
        <v>2965</v>
      </c>
      <c r="BD61" s="274">
        <v>3081</v>
      </c>
      <c r="BE61" s="275">
        <v>6046</v>
      </c>
    </row>
    <row r="62" spans="1:57" x14ac:dyDescent="0.35">
      <c r="A62" t="s">
        <v>155</v>
      </c>
      <c r="B62" t="s">
        <v>399</v>
      </c>
      <c r="C62" t="s">
        <v>392</v>
      </c>
      <c r="D62" s="273" t="s">
        <v>417</v>
      </c>
      <c r="E62" s="273" t="s">
        <v>417</v>
      </c>
      <c r="F62" s="273" t="s">
        <v>417</v>
      </c>
      <c r="G62" s="273" t="s">
        <v>417</v>
      </c>
      <c r="H62" s="273" t="s">
        <v>417</v>
      </c>
      <c r="I62" s="273" t="s">
        <v>417</v>
      </c>
      <c r="J62" s="273" t="s">
        <v>417</v>
      </c>
      <c r="K62" s="273" t="s">
        <v>417</v>
      </c>
      <c r="L62" s="273" t="s">
        <v>417</v>
      </c>
      <c r="M62" s="273" t="s">
        <v>417</v>
      </c>
      <c r="N62" s="273" t="s">
        <v>417</v>
      </c>
      <c r="O62" s="273" t="s">
        <v>417</v>
      </c>
      <c r="P62" s="273" t="s">
        <v>417</v>
      </c>
      <c r="Q62" s="273" t="s">
        <v>417</v>
      </c>
      <c r="R62" s="273" t="s">
        <v>417</v>
      </c>
      <c r="S62" s="273" t="s">
        <v>417</v>
      </c>
      <c r="T62" s="273" t="s">
        <v>417</v>
      </c>
      <c r="U62" s="273" t="s">
        <v>417</v>
      </c>
      <c r="V62" s="273" t="s">
        <v>417</v>
      </c>
      <c r="W62" s="273" t="s">
        <v>417</v>
      </c>
      <c r="X62" s="273" t="s">
        <v>417</v>
      </c>
      <c r="Y62" s="273" t="s">
        <v>417</v>
      </c>
      <c r="Z62" s="273" t="s">
        <v>417</v>
      </c>
      <c r="AA62" s="273" t="s">
        <v>417</v>
      </c>
      <c r="AB62" s="273" t="s">
        <v>417</v>
      </c>
      <c r="AC62" s="273" t="s">
        <v>417</v>
      </c>
      <c r="AD62" s="273" t="s">
        <v>417</v>
      </c>
      <c r="AE62" s="273" t="s">
        <v>417</v>
      </c>
      <c r="AF62" s="273" t="s">
        <v>417</v>
      </c>
      <c r="AG62" s="273" t="s">
        <v>417</v>
      </c>
      <c r="AH62" s="273" t="s">
        <v>417</v>
      </c>
      <c r="AI62" s="273" t="s">
        <v>417</v>
      </c>
      <c r="AJ62" s="273" t="s">
        <v>417</v>
      </c>
      <c r="AK62" s="273" t="s">
        <v>417</v>
      </c>
      <c r="AL62" s="273" t="s">
        <v>417</v>
      </c>
      <c r="AM62" s="273" t="s">
        <v>417</v>
      </c>
      <c r="AN62" s="273" t="s">
        <v>417</v>
      </c>
      <c r="AO62" s="273" t="s">
        <v>417</v>
      </c>
      <c r="AP62" s="273" t="s">
        <v>417</v>
      </c>
      <c r="AQ62" s="273" t="s">
        <v>417</v>
      </c>
      <c r="AR62" s="273" t="s">
        <v>417</v>
      </c>
      <c r="AS62" s="273" t="s">
        <v>417</v>
      </c>
      <c r="AT62" s="273" t="s">
        <v>417</v>
      </c>
      <c r="AU62" s="273" t="s">
        <v>417</v>
      </c>
      <c r="AV62" s="273" t="s">
        <v>417</v>
      </c>
      <c r="AW62" s="273" t="s">
        <v>417</v>
      </c>
      <c r="AX62" s="273" t="s">
        <v>417</v>
      </c>
      <c r="AY62" s="273" t="s">
        <v>417</v>
      </c>
      <c r="AZ62" s="273" t="s">
        <v>417</v>
      </c>
      <c r="BA62" s="273" t="s">
        <v>417</v>
      </c>
      <c r="BB62" s="273" t="s">
        <v>417</v>
      </c>
      <c r="BC62" s="273" t="s">
        <v>417</v>
      </c>
      <c r="BD62" s="273" t="s">
        <v>417</v>
      </c>
      <c r="BE62" s="273" t="s">
        <v>417</v>
      </c>
    </row>
    <row r="63" spans="1:57" x14ac:dyDescent="0.35">
      <c r="A63" t="s">
        <v>163</v>
      </c>
      <c r="B63" t="s">
        <v>407</v>
      </c>
      <c r="C63" t="s">
        <v>392</v>
      </c>
      <c r="D63" s="273">
        <v>56</v>
      </c>
      <c r="E63" s="274">
        <v>42</v>
      </c>
      <c r="F63" s="275">
        <v>48</v>
      </c>
      <c r="G63" s="273">
        <v>183</v>
      </c>
      <c r="H63" s="274">
        <v>241</v>
      </c>
      <c r="I63" s="275">
        <v>424</v>
      </c>
      <c r="J63" s="273">
        <v>57</v>
      </c>
      <c r="K63" s="274">
        <v>44</v>
      </c>
      <c r="L63" s="275">
        <v>50</v>
      </c>
      <c r="M63" s="273">
        <v>183</v>
      </c>
      <c r="N63" s="274">
        <v>241</v>
      </c>
      <c r="O63" s="275">
        <v>424</v>
      </c>
      <c r="P63" s="273">
        <v>31.9</v>
      </c>
      <c r="Q63" s="274">
        <v>30</v>
      </c>
      <c r="R63" s="275">
        <v>30.8</v>
      </c>
      <c r="S63" s="273">
        <v>183</v>
      </c>
      <c r="T63" s="274">
        <v>241</v>
      </c>
      <c r="U63" s="275">
        <v>424</v>
      </c>
      <c r="V63" s="273">
        <v>78</v>
      </c>
      <c r="W63" s="274">
        <v>66</v>
      </c>
      <c r="X63" s="275">
        <v>72</v>
      </c>
      <c r="Y63" s="273">
        <v>2460</v>
      </c>
      <c r="Z63" s="274">
        <v>2712</v>
      </c>
      <c r="AA63" s="275">
        <v>5172</v>
      </c>
      <c r="AB63" s="273">
        <v>79</v>
      </c>
      <c r="AC63" s="274">
        <v>67</v>
      </c>
      <c r="AD63" s="275">
        <v>72</v>
      </c>
      <c r="AE63" s="273">
        <v>2460</v>
      </c>
      <c r="AF63" s="274">
        <v>2712</v>
      </c>
      <c r="AG63" s="275">
        <v>5172</v>
      </c>
      <c r="AH63" s="273">
        <v>35.700000000000003</v>
      </c>
      <c r="AI63" s="274">
        <v>33.700000000000003</v>
      </c>
      <c r="AJ63" s="275">
        <v>34.700000000000003</v>
      </c>
      <c r="AK63" s="273">
        <v>2460</v>
      </c>
      <c r="AL63" s="274">
        <v>2712</v>
      </c>
      <c r="AM63" s="275">
        <v>5172</v>
      </c>
      <c r="AN63" s="273">
        <v>77</v>
      </c>
      <c r="AO63" s="274">
        <v>64</v>
      </c>
      <c r="AP63" s="275">
        <v>70</v>
      </c>
      <c r="AQ63" s="273">
        <v>2643</v>
      </c>
      <c r="AR63" s="274">
        <v>2953</v>
      </c>
      <c r="AS63" s="275">
        <v>5596</v>
      </c>
      <c r="AT63" s="273">
        <v>77</v>
      </c>
      <c r="AU63" s="274">
        <v>65</v>
      </c>
      <c r="AV63" s="275">
        <v>71</v>
      </c>
      <c r="AW63" s="273">
        <v>2643</v>
      </c>
      <c r="AX63" s="274">
        <v>2953</v>
      </c>
      <c r="AY63" s="275">
        <v>5596</v>
      </c>
      <c r="AZ63" s="273">
        <v>35.5</v>
      </c>
      <c r="BA63" s="274">
        <v>33.4</v>
      </c>
      <c r="BB63" s="275">
        <v>34.4</v>
      </c>
      <c r="BC63" s="273">
        <v>2643</v>
      </c>
      <c r="BD63" s="274">
        <v>2953</v>
      </c>
      <c r="BE63" s="275">
        <v>5596</v>
      </c>
    </row>
    <row r="64" spans="1:57" x14ac:dyDescent="0.35">
      <c r="A64" t="s">
        <v>80</v>
      </c>
      <c r="B64" t="s">
        <v>325</v>
      </c>
      <c r="C64" t="s">
        <v>324</v>
      </c>
      <c r="D64" s="273">
        <v>56</v>
      </c>
      <c r="E64" s="274">
        <v>44</v>
      </c>
      <c r="F64" s="275">
        <v>50</v>
      </c>
      <c r="G64" s="273">
        <v>127</v>
      </c>
      <c r="H64" s="274">
        <v>117</v>
      </c>
      <c r="I64" s="275">
        <v>244</v>
      </c>
      <c r="J64" s="273">
        <v>57</v>
      </c>
      <c r="K64" s="274">
        <v>49</v>
      </c>
      <c r="L64" s="275">
        <v>53</v>
      </c>
      <c r="M64" s="273">
        <v>127</v>
      </c>
      <c r="N64" s="274">
        <v>117</v>
      </c>
      <c r="O64" s="275">
        <v>244</v>
      </c>
      <c r="P64" s="273">
        <v>31.7</v>
      </c>
      <c r="Q64" s="274">
        <v>29.9</v>
      </c>
      <c r="R64" s="275">
        <v>30.8</v>
      </c>
      <c r="S64" s="273">
        <v>127</v>
      </c>
      <c r="T64" s="274">
        <v>117</v>
      </c>
      <c r="U64" s="275">
        <v>244</v>
      </c>
      <c r="V64" s="273">
        <v>74</v>
      </c>
      <c r="W64" s="274">
        <v>58</v>
      </c>
      <c r="X64" s="275">
        <v>66</v>
      </c>
      <c r="Y64" s="273">
        <v>998</v>
      </c>
      <c r="Z64" s="274">
        <v>1071</v>
      </c>
      <c r="AA64" s="275">
        <v>2069</v>
      </c>
      <c r="AB64" s="273">
        <v>76</v>
      </c>
      <c r="AC64" s="274">
        <v>61</v>
      </c>
      <c r="AD64" s="275">
        <v>68</v>
      </c>
      <c r="AE64" s="273">
        <v>998</v>
      </c>
      <c r="AF64" s="274">
        <v>1071</v>
      </c>
      <c r="AG64" s="275">
        <v>2069</v>
      </c>
      <c r="AH64" s="273">
        <v>34.700000000000003</v>
      </c>
      <c r="AI64" s="274">
        <v>32.299999999999997</v>
      </c>
      <c r="AJ64" s="275">
        <v>33.4</v>
      </c>
      <c r="AK64" s="273">
        <v>998</v>
      </c>
      <c r="AL64" s="274">
        <v>1071</v>
      </c>
      <c r="AM64" s="275">
        <v>2069</v>
      </c>
      <c r="AN64" s="273">
        <v>72</v>
      </c>
      <c r="AO64" s="274">
        <v>57</v>
      </c>
      <c r="AP64" s="275">
        <v>64</v>
      </c>
      <c r="AQ64" s="273">
        <v>1125</v>
      </c>
      <c r="AR64" s="274">
        <v>1188</v>
      </c>
      <c r="AS64" s="275">
        <v>2313</v>
      </c>
      <c r="AT64" s="273">
        <v>74</v>
      </c>
      <c r="AU64" s="274">
        <v>60</v>
      </c>
      <c r="AV64" s="275">
        <v>67</v>
      </c>
      <c r="AW64" s="273">
        <v>1125</v>
      </c>
      <c r="AX64" s="274">
        <v>1188</v>
      </c>
      <c r="AY64" s="275">
        <v>2313</v>
      </c>
      <c r="AZ64" s="273">
        <v>34.299999999999997</v>
      </c>
      <c r="BA64" s="274">
        <v>32</v>
      </c>
      <c r="BB64" s="275">
        <v>33.200000000000003</v>
      </c>
      <c r="BC64" s="273">
        <v>1125</v>
      </c>
      <c r="BD64" s="274">
        <v>1188</v>
      </c>
      <c r="BE64" s="275">
        <v>2313</v>
      </c>
    </row>
    <row r="65" spans="1:57" x14ac:dyDescent="0.35">
      <c r="A65" t="s">
        <v>81</v>
      </c>
      <c r="B65" t="s">
        <v>326</v>
      </c>
      <c r="C65" t="s">
        <v>324</v>
      </c>
      <c r="D65" s="273">
        <v>56</v>
      </c>
      <c r="E65" s="274">
        <v>45</v>
      </c>
      <c r="F65" s="275">
        <v>51</v>
      </c>
      <c r="G65" s="273">
        <v>111</v>
      </c>
      <c r="H65" s="274">
        <v>97</v>
      </c>
      <c r="I65" s="275">
        <v>208</v>
      </c>
      <c r="J65" s="273">
        <v>56</v>
      </c>
      <c r="K65" s="274">
        <v>47</v>
      </c>
      <c r="L65" s="275">
        <v>52</v>
      </c>
      <c r="M65" s="273">
        <v>111</v>
      </c>
      <c r="N65" s="274">
        <v>97</v>
      </c>
      <c r="O65" s="275">
        <v>208</v>
      </c>
      <c r="P65" s="273">
        <v>32</v>
      </c>
      <c r="Q65" s="274">
        <v>30.1</v>
      </c>
      <c r="R65" s="275">
        <v>31.1</v>
      </c>
      <c r="S65" s="273">
        <v>111</v>
      </c>
      <c r="T65" s="274">
        <v>97</v>
      </c>
      <c r="U65" s="275">
        <v>208</v>
      </c>
      <c r="V65" s="273">
        <v>78</v>
      </c>
      <c r="W65" s="274">
        <v>63</v>
      </c>
      <c r="X65" s="275">
        <v>70</v>
      </c>
      <c r="Y65" s="273">
        <v>1688</v>
      </c>
      <c r="Z65" s="274">
        <v>1745</v>
      </c>
      <c r="AA65" s="275">
        <v>3433</v>
      </c>
      <c r="AB65" s="273">
        <v>80</v>
      </c>
      <c r="AC65" s="274">
        <v>66</v>
      </c>
      <c r="AD65" s="275">
        <v>73</v>
      </c>
      <c r="AE65" s="273">
        <v>1688</v>
      </c>
      <c r="AF65" s="274">
        <v>1745</v>
      </c>
      <c r="AG65" s="275">
        <v>3433</v>
      </c>
      <c r="AH65" s="273">
        <v>35.299999999999997</v>
      </c>
      <c r="AI65" s="274">
        <v>33.200000000000003</v>
      </c>
      <c r="AJ65" s="275">
        <v>34.299999999999997</v>
      </c>
      <c r="AK65" s="273">
        <v>1688</v>
      </c>
      <c r="AL65" s="274">
        <v>1745</v>
      </c>
      <c r="AM65" s="275">
        <v>3433</v>
      </c>
      <c r="AN65" s="273">
        <v>77</v>
      </c>
      <c r="AO65" s="274">
        <v>62</v>
      </c>
      <c r="AP65" s="275">
        <v>69</v>
      </c>
      <c r="AQ65" s="273">
        <v>1799</v>
      </c>
      <c r="AR65" s="274">
        <v>1842</v>
      </c>
      <c r="AS65" s="275">
        <v>3641</v>
      </c>
      <c r="AT65" s="273">
        <v>79</v>
      </c>
      <c r="AU65" s="274">
        <v>65</v>
      </c>
      <c r="AV65" s="275">
        <v>72</v>
      </c>
      <c r="AW65" s="273">
        <v>1799</v>
      </c>
      <c r="AX65" s="274">
        <v>1842</v>
      </c>
      <c r="AY65" s="275">
        <v>3641</v>
      </c>
      <c r="AZ65" s="273">
        <v>35.1</v>
      </c>
      <c r="BA65" s="274">
        <v>33.1</v>
      </c>
      <c r="BB65" s="275">
        <v>34.1</v>
      </c>
      <c r="BC65" s="273">
        <v>1799</v>
      </c>
      <c r="BD65" s="274">
        <v>1842</v>
      </c>
      <c r="BE65" s="275">
        <v>3641</v>
      </c>
    </row>
    <row r="66" spans="1:57" x14ac:dyDescent="0.35">
      <c r="A66" t="s">
        <v>17</v>
      </c>
      <c r="B66" t="s">
        <v>263</v>
      </c>
      <c r="C66" t="s">
        <v>260</v>
      </c>
      <c r="D66" s="273">
        <v>59</v>
      </c>
      <c r="E66" s="274">
        <v>37</v>
      </c>
      <c r="F66" s="275">
        <v>48</v>
      </c>
      <c r="G66" s="273">
        <v>331</v>
      </c>
      <c r="H66" s="274">
        <v>345</v>
      </c>
      <c r="I66" s="275">
        <v>676</v>
      </c>
      <c r="J66" s="273">
        <v>62</v>
      </c>
      <c r="K66" s="274">
        <v>42</v>
      </c>
      <c r="L66" s="275">
        <v>52</v>
      </c>
      <c r="M66" s="273">
        <v>331</v>
      </c>
      <c r="N66" s="274">
        <v>345</v>
      </c>
      <c r="O66" s="275">
        <v>676</v>
      </c>
      <c r="P66" s="273">
        <v>32</v>
      </c>
      <c r="Q66" s="274">
        <v>28.4</v>
      </c>
      <c r="R66" s="275">
        <v>30.2</v>
      </c>
      <c r="S66" s="273">
        <v>331</v>
      </c>
      <c r="T66" s="274">
        <v>345</v>
      </c>
      <c r="U66" s="275">
        <v>676</v>
      </c>
      <c r="V66" s="273">
        <v>74</v>
      </c>
      <c r="W66" s="274">
        <v>58</v>
      </c>
      <c r="X66" s="275">
        <v>65</v>
      </c>
      <c r="Y66" s="273">
        <v>1680</v>
      </c>
      <c r="Z66" s="274">
        <v>1801</v>
      </c>
      <c r="AA66" s="275">
        <v>3481</v>
      </c>
      <c r="AB66" s="273">
        <v>76</v>
      </c>
      <c r="AC66" s="274">
        <v>62</v>
      </c>
      <c r="AD66" s="275">
        <v>69</v>
      </c>
      <c r="AE66" s="273">
        <v>1680</v>
      </c>
      <c r="AF66" s="274">
        <v>1801</v>
      </c>
      <c r="AG66" s="275">
        <v>3481</v>
      </c>
      <c r="AH66" s="273">
        <v>35.299999999999997</v>
      </c>
      <c r="AI66" s="274">
        <v>32.4</v>
      </c>
      <c r="AJ66" s="275">
        <v>33.799999999999997</v>
      </c>
      <c r="AK66" s="273">
        <v>1680</v>
      </c>
      <c r="AL66" s="274">
        <v>1801</v>
      </c>
      <c r="AM66" s="275">
        <v>3481</v>
      </c>
      <c r="AN66" s="273">
        <v>71</v>
      </c>
      <c r="AO66" s="274">
        <v>55</v>
      </c>
      <c r="AP66" s="275">
        <v>63</v>
      </c>
      <c r="AQ66" s="273">
        <v>2011</v>
      </c>
      <c r="AR66" s="274">
        <v>2146</v>
      </c>
      <c r="AS66" s="275">
        <v>4157</v>
      </c>
      <c r="AT66" s="273">
        <v>74</v>
      </c>
      <c r="AU66" s="274">
        <v>59</v>
      </c>
      <c r="AV66" s="275">
        <v>66</v>
      </c>
      <c r="AW66" s="273">
        <v>2011</v>
      </c>
      <c r="AX66" s="274">
        <v>2146</v>
      </c>
      <c r="AY66" s="275">
        <v>4157</v>
      </c>
      <c r="AZ66" s="273">
        <v>34.799999999999997</v>
      </c>
      <c r="BA66" s="274">
        <v>31.7</v>
      </c>
      <c r="BB66" s="275">
        <v>33.200000000000003</v>
      </c>
      <c r="BC66" s="273">
        <v>2011</v>
      </c>
      <c r="BD66" s="274">
        <v>2146</v>
      </c>
      <c r="BE66" s="275">
        <v>4157</v>
      </c>
    </row>
    <row r="67" spans="1:57" x14ac:dyDescent="0.35">
      <c r="A67" t="s">
        <v>18</v>
      </c>
      <c r="B67" t="s">
        <v>264</v>
      </c>
      <c r="C67" t="s">
        <v>260</v>
      </c>
      <c r="D67" s="273">
        <v>63</v>
      </c>
      <c r="E67" s="274">
        <v>51</v>
      </c>
      <c r="F67" s="275">
        <v>57</v>
      </c>
      <c r="G67" s="273">
        <v>177</v>
      </c>
      <c r="H67" s="274">
        <v>180</v>
      </c>
      <c r="I67" s="275">
        <v>357</v>
      </c>
      <c r="J67" s="273">
        <v>67</v>
      </c>
      <c r="K67" s="274">
        <v>53</v>
      </c>
      <c r="L67" s="275">
        <v>60</v>
      </c>
      <c r="M67" s="273">
        <v>177</v>
      </c>
      <c r="N67" s="274">
        <v>180</v>
      </c>
      <c r="O67" s="275">
        <v>357</v>
      </c>
      <c r="P67" s="273">
        <v>33.5</v>
      </c>
      <c r="Q67" s="274">
        <v>31.3</v>
      </c>
      <c r="R67" s="275">
        <v>32.4</v>
      </c>
      <c r="S67" s="273">
        <v>177</v>
      </c>
      <c r="T67" s="274">
        <v>180</v>
      </c>
      <c r="U67" s="275">
        <v>357</v>
      </c>
      <c r="V67" s="273">
        <v>77</v>
      </c>
      <c r="W67" s="274">
        <v>61</v>
      </c>
      <c r="X67" s="275">
        <v>69</v>
      </c>
      <c r="Y67" s="273">
        <v>1046</v>
      </c>
      <c r="Z67" s="274">
        <v>1078</v>
      </c>
      <c r="AA67" s="275">
        <v>2124</v>
      </c>
      <c r="AB67" s="273">
        <v>78</v>
      </c>
      <c r="AC67" s="274">
        <v>63</v>
      </c>
      <c r="AD67" s="275">
        <v>70</v>
      </c>
      <c r="AE67" s="273">
        <v>1046</v>
      </c>
      <c r="AF67" s="274">
        <v>1078</v>
      </c>
      <c r="AG67" s="275">
        <v>2124</v>
      </c>
      <c r="AH67" s="273">
        <v>36.4</v>
      </c>
      <c r="AI67" s="274">
        <v>34</v>
      </c>
      <c r="AJ67" s="275">
        <v>35.200000000000003</v>
      </c>
      <c r="AK67" s="273">
        <v>1046</v>
      </c>
      <c r="AL67" s="274">
        <v>1078</v>
      </c>
      <c r="AM67" s="275">
        <v>2124</v>
      </c>
      <c r="AN67" s="273">
        <v>75</v>
      </c>
      <c r="AO67" s="274">
        <v>60</v>
      </c>
      <c r="AP67" s="275">
        <v>67</v>
      </c>
      <c r="AQ67" s="273">
        <v>1223</v>
      </c>
      <c r="AR67" s="274">
        <v>1258</v>
      </c>
      <c r="AS67" s="275">
        <v>2481</v>
      </c>
      <c r="AT67" s="273">
        <v>76</v>
      </c>
      <c r="AU67" s="274">
        <v>61</v>
      </c>
      <c r="AV67" s="275">
        <v>69</v>
      </c>
      <c r="AW67" s="273">
        <v>1223</v>
      </c>
      <c r="AX67" s="274">
        <v>1258</v>
      </c>
      <c r="AY67" s="275">
        <v>2481</v>
      </c>
      <c r="AZ67" s="273">
        <v>36</v>
      </c>
      <c r="BA67" s="274">
        <v>33.6</v>
      </c>
      <c r="BB67" s="275">
        <v>34.799999999999997</v>
      </c>
      <c r="BC67" s="273">
        <v>1223</v>
      </c>
      <c r="BD67" s="274">
        <v>1258</v>
      </c>
      <c r="BE67" s="275">
        <v>2481</v>
      </c>
    </row>
    <row r="68" spans="1:57" x14ac:dyDescent="0.35">
      <c r="A68" t="s">
        <v>26</v>
      </c>
      <c r="B68" t="s">
        <v>272</v>
      </c>
      <c r="C68" t="s">
        <v>260</v>
      </c>
      <c r="D68" s="273">
        <v>67</v>
      </c>
      <c r="E68" s="274">
        <v>47</v>
      </c>
      <c r="F68" s="275">
        <v>57</v>
      </c>
      <c r="G68" s="273">
        <v>882</v>
      </c>
      <c r="H68" s="274">
        <v>949</v>
      </c>
      <c r="I68" s="275">
        <v>1831</v>
      </c>
      <c r="J68" s="273">
        <v>68</v>
      </c>
      <c r="K68" s="274">
        <v>51</v>
      </c>
      <c r="L68" s="275">
        <v>59</v>
      </c>
      <c r="M68" s="273">
        <v>882</v>
      </c>
      <c r="N68" s="274">
        <v>949</v>
      </c>
      <c r="O68" s="275">
        <v>1831</v>
      </c>
      <c r="P68" s="273">
        <v>32.799999999999997</v>
      </c>
      <c r="Q68" s="274">
        <v>29.6</v>
      </c>
      <c r="R68" s="275">
        <v>31.2</v>
      </c>
      <c r="S68" s="273">
        <v>882</v>
      </c>
      <c r="T68" s="274">
        <v>949</v>
      </c>
      <c r="U68" s="275">
        <v>1831</v>
      </c>
      <c r="V68" s="273">
        <v>74</v>
      </c>
      <c r="W68" s="274">
        <v>58</v>
      </c>
      <c r="X68" s="275">
        <v>66</v>
      </c>
      <c r="Y68" s="273">
        <v>2648</v>
      </c>
      <c r="Z68" s="274">
        <v>2720</v>
      </c>
      <c r="AA68" s="275">
        <v>5368</v>
      </c>
      <c r="AB68" s="273">
        <v>76</v>
      </c>
      <c r="AC68" s="274">
        <v>62</v>
      </c>
      <c r="AD68" s="275">
        <v>69</v>
      </c>
      <c r="AE68" s="273">
        <v>2648</v>
      </c>
      <c r="AF68" s="274">
        <v>2720</v>
      </c>
      <c r="AG68" s="275">
        <v>5368</v>
      </c>
      <c r="AH68" s="273">
        <v>34.5</v>
      </c>
      <c r="AI68" s="274">
        <v>31.9</v>
      </c>
      <c r="AJ68" s="275">
        <v>33.200000000000003</v>
      </c>
      <c r="AK68" s="273">
        <v>2648</v>
      </c>
      <c r="AL68" s="274">
        <v>2720</v>
      </c>
      <c r="AM68" s="275">
        <v>5368</v>
      </c>
      <c r="AN68" s="273">
        <v>72</v>
      </c>
      <c r="AO68" s="274">
        <v>55</v>
      </c>
      <c r="AP68" s="275">
        <v>64</v>
      </c>
      <c r="AQ68" s="273">
        <v>3530</v>
      </c>
      <c r="AR68" s="274">
        <v>3669</v>
      </c>
      <c r="AS68" s="275">
        <v>7199</v>
      </c>
      <c r="AT68" s="273">
        <v>74</v>
      </c>
      <c r="AU68" s="274">
        <v>59</v>
      </c>
      <c r="AV68" s="275">
        <v>66</v>
      </c>
      <c r="AW68" s="273">
        <v>3530</v>
      </c>
      <c r="AX68" s="274">
        <v>3669</v>
      </c>
      <c r="AY68" s="275">
        <v>7199</v>
      </c>
      <c r="AZ68" s="273">
        <v>34.1</v>
      </c>
      <c r="BA68" s="274">
        <v>31.3</v>
      </c>
      <c r="BB68" s="275">
        <v>32.700000000000003</v>
      </c>
      <c r="BC68" s="273">
        <v>3530</v>
      </c>
      <c r="BD68" s="274">
        <v>3669</v>
      </c>
      <c r="BE68" s="275">
        <v>7199</v>
      </c>
    </row>
    <row r="69" spans="1:57" x14ac:dyDescent="0.35">
      <c r="A69" t="s">
        <v>27</v>
      </c>
      <c r="B69" t="s">
        <v>273</v>
      </c>
      <c r="C69" t="s">
        <v>260</v>
      </c>
      <c r="D69" s="273">
        <v>62</v>
      </c>
      <c r="E69" s="274">
        <v>38</v>
      </c>
      <c r="F69" s="275">
        <v>50</v>
      </c>
      <c r="G69" s="273">
        <v>287</v>
      </c>
      <c r="H69" s="274">
        <v>271</v>
      </c>
      <c r="I69" s="275">
        <v>558</v>
      </c>
      <c r="J69" s="273">
        <v>63</v>
      </c>
      <c r="K69" s="274">
        <v>40</v>
      </c>
      <c r="L69" s="275">
        <v>52</v>
      </c>
      <c r="M69" s="273">
        <v>287</v>
      </c>
      <c r="N69" s="274">
        <v>271</v>
      </c>
      <c r="O69" s="275">
        <v>558</v>
      </c>
      <c r="P69" s="273">
        <v>31.8</v>
      </c>
      <c r="Q69" s="274">
        <v>28.3</v>
      </c>
      <c r="R69" s="275">
        <v>30.1</v>
      </c>
      <c r="S69" s="273">
        <v>287</v>
      </c>
      <c r="T69" s="274">
        <v>271</v>
      </c>
      <c r="U69" s="275">
        <v>558</v>
      </c>
      <c r="V69" s="273">
        <v>72</v>
      </c>
      <c r="W69" s="274">
        <v>54</v>
      </c>
      <c r="X69" s="275">
        <v>63</v>
      </c>
      <c r="Y69" s="273">
        <v>1428</v>
      </c>
      <c r="Z69" s="274">
        <v>1393</v>
      </c>
      <c r="AA69" s="275">
        <v>2821</v>
      </c>
      <c r="AB69" s="273">
        <v>74</v>
      </c>
      <c r="AC69" s="274">
        <v>58</v>
      </c>
      <c r="AD69" s="275">
        <v>66</v>
      </c>
      <c r="AE69" s="273">
        <v>1428</v>
      </c>
      <c r="AF69" s="274">
        <v>1393</v>
      </c>
      <c r="AG69" s="275">
        <v>2821</v>
      </c>
      <c r="AH69" s="273">
        <v>34</v>
      </c>
      <c r="AI69" s="274">
        <v>31.4</v>
      </c>
      <c r="AJ69" s="275">
        <v>32.799999999999997</v>
      </c>
      <c r="AK69" s="273">
        <v>1428</v>
      </c>
      <c r="AL69" s="274">
        <v>1393</v>
      </c>
      <c r="AM69" s="275">
        <v>2821</v>
      </c>
      <c r="AN69" s="273">
        <v>70</v>
      </c>
      <c r="AO69" s="274">
        <v>52</v>
      </c>
      <c r="AP69" s="275">
        <v>61</v>
      </c>
      <c r="AQ69" s="273">
        <v>1715</v>
      </c>
      <c r="AR69" s="274">
        <v>1664</v>
      </c>
      <c r="AS69" s="275">
        <v>3379</v>
      </c>
      <c r="AT69" s="273">
        <v>72</v>
      </c>
      <c r="AU69" s="274">
        <v>55</v>
      </c>
      <c r="AV69" s="275">
        <v>64</v>
      </c>
      <c r="AW69" s="273">
        <v>1715</v>
      </c>
      <c r="AX69" s="274">
        <v>1664</v>
      </c>
      <c r="AY69" s="275">
        <v>3379</v>
      </c>
      <c r="AZ69" s="273">
        <v>33.700000000000003</v>
      </c>
      <c r="BA69" s="274">
        <v>30.9</v>
      </c>
      <c r="BB69" s="275">
        <v>32.299999999999997</v>
      </c>
      <c r="BC69" s="273">
        <v>1715</v>
      </c>
      <c r="BD69" s="274">
        <v>1664</v>
      </c>
      <c r="BE69" s="275">
        <v>3379</v>
      </c>
    </row>
    <row r="70" spans="1:57" x14ac:dyDescent="0.35">
      <c r="A70" t="s">
        <v>28</v>
      </c>
      <c r="B70" t="s">
        <v>274</v>
      </c>
      <c r="C70" t="s">
        <v>260</v>
      </c>
      <c r="D70" s="273">
        <v>56</v>
      </c>
      <c r="E70" s="274">
        <v>41</v>
      </c>
      <c r="F70" s="275">
        <v>48</v>
      </c>
      <c r="G70" s="273">
        <v>279</v>
      </c>
      <c r="H70" s="274">
        <v>303</v>
      </c>
      <c r="I70" s="275">
        <v>582</v>
      </c>
      <c r="J70" s="273">
        <v>59</v>
      </c>
      <c r="K70" s="274">
        <v>44</v>
      </c>
      <c r="L70" s="275">
        <v>51</v>
      </c>
      <c r="M70" s="273">
        <v>279</v>
      </c>
      <c r="N70" s="274">
        <v>303</v>
      </c>
      <c r="O70" s="275">
        <v>582</v>
      </c>
      <c r="P70" s="273">
        <v>31.5</v>
      </c>
      <c r="Q70" s="274">
        <v>28.8</v>
      </c>
      <c r="R70" s="275">
        <v>30</v>
      </c>
      <c r="S70" s="273">
        <v>279</v>
      </c>
      <c r="T70" s="274">
        <v>303</v>
      </c>
      <c r="U70" s="275">
        <v>582</v>
      </c>
      <c r="V70" s="273">
        <v>75</v>
      </c>
      <c r="W70" s="274">
        <v>54</v>
      </c>
      <c r="X70" s="275">
        <v>64</v>
      </c>
      <c r="Y70" s="273">
        <v>1219</v>
      </c>
      <c r="Z70" s="274">
        <v>1301</v>
      </c>
      <c r="AA70" s="275">
        <v>2520</v>
      </c>
      <c r="AB70" s="273">
        <v>76</v>
      </c>
      <c r="AC70" s="274">
        <v>58</v>
      </c>
      <c r="AD70" s="275">
        <v>67</v>
      </c>
      <c r="AE70" s="273">
        <v>1219</v>
      </c>
      <c r="AF70" s="274">
        <v>1301</v>
      </c>
      <c r="AG70" s="275">
        <v>2520</v>
      </c>
      <c r="AH70" s="273">
        <v>34.4</v>
      </c>
      <c r="AI70" s="274">
        <v>31.2</v>
      </c>
      <c r="AJ70" s="275">
        <v>32.799999999999997</v>
      </c>
      <c r="AK70" s="273">
        <v>1219</v>
      </c>
      <c r="AL70" s="274">
        <v>1301</v>
      </c>
      <c r="AM70" s="275">
        <v>2520</v>
      </c>
      <c r="AN70" s="273">
        <v>71</v>
      </c>
      <c r="AO70" s="274">
        <v>51</v>
      </c>
      <c r="AP70" s="275">
        <v>61</v>
      </c>
      <c r="AQ70" s="273">
        <v>1498</v>
      </c>
      <c r="AR70" s="274">
        <v>1604</v>
      </c>
      <c r="AS70" s="275">
        <v>3102</v>
      </c>
      <c r="AT70" s="273">
        <v>73</v>
      </c>
      <c r="AU70" s="274">
        <v>55</v>
      </c>
      <c r="AV70" s="275">
        <v>64</v>
      </c>
      <c r="AW70" s="273">
        <v>1498</v>
      </c>
      <c r="AX70" s="274">
        <v>1604</v>
      </c>
      <c r="AY70" s="275">
        <v>3102</v>
      </c>
      <c r="AZ70" s="273">
        <v>33.9</v>
      </c>
      <c r="BA70" s="274">
        <v>30.8</v>
      </c>
      <c r="BB70" s="275">
        <v>32.299999999999997</v>
      </c>
      <c r="BC70" s="273">
        <v>1498</v>
      </c>
      <c r="BD70" s="274">
        <v>1604</v>
      </c>
      <c r="BE70" s="275">
        <v>3102</v>
      </c>
    </row>
    <row r="71" spans="1:57" x14ac:dyDescent="0.35">
      <c r="A71" t="s">
        <v>29</v>
      </c>
      <c r="B71" t="s">
        <v>275</v>
      </c>
      <c r="C71" t="s">
        <v>260</v>
      </c>
      <c r="D71" s="273">
        <v>64</v>
      </c>
      <c r="E71" s="274">
        <v>48</v>
      </c>
      <c r="F71" s="275">
        <v>56</v>
      </c>
      <c r="G71" s="273">
        <v>289</v>
      </c>
      <c r="H71" s="274">
        <v>321</v>
      </c>
      <c r="I71" s="275">
        <v>610</v>
      </c>
      <c r="J71" s="273">
        <v>65</v>
      </c>
      <c r="K71" s="274">
        <v>51</v>
      </c>
      <c r="L71" s="275">
        <v>58</v>
      </c>
      <c r="M71" s="273">
        <v>289</v>
      </c>
      <c r="N71" s="274">
        <v>321</v>
      </c>
      <c r="O71" s="275">
        <v>610</v>
      </c>
      <c r="P71" s="273">
        <v>32.5</v>
      </c>
      <c r="Q71" s="274">
        <v>29.6</v>
      </c>
      <c r="R71" s="275">
        <v>31</v>
      </c>
      <c r="S71" s="273">
        <v>289</v>
      </c>
      <c r="T71" s="274">
        <v>321</v>
      </c>
      <c r="U71" s="275">
        <v>610</v>
      </c>
      <c r="V71" s="273">
        <v>77</v>
      </c>
      <c r="W71" s="274">
        <v>61</v>
      </c>
      <c r="X71" s="275">
        <v>69</v>
      </c>
      <c r="Y71" s="273">
        <v>1322</v>
      </c>
      <c r="Z71" s="274">
        <v>1391</v>
      </c>
      <c r="AA71" s="275">
        <v>2713</v>
      </c>
      <c r="AB71" s="273">
        <v>77</v>
      </c>
      <c r="AC71" s="274">
        <v>63</v>
      </c>
      <c r="AD71" s="275">
        <v>70</v>
      </c>
      <c r="AE71" s="273">
        <v>1322</v>
      </c>
      <c r="AF71" s="274">
        <v>1391</v>
      </c>
      <c r="AG71" s="275">
        <v>2713</v>
      </c>
      <c r="AH71" s="273">
        <v>35</v>
      </c>
      <c r="AI71" s="274">
        <v>32.6</v>
      </c>
      <c r="AJ71" s="275">
        <v>33.799999999999997</v>
      </c>
      <c r="AK71" s="273">
        <v>1322</v>
      </c>
      <c r="AL71" s="274">
        <v>1391</v>
      </c>
      <c r="AM71" s="275">
        <v>2713</v>
      </c>
      <c r="AN71" s="273">
        <v>74</v>
      </c>
      <c r="AO71" s="274">
        <v>59</v>
      </c>
      <c r="AP71" s="275">
        <v>66</v>
      </c>
      <c r="AQ71" s="273">
        <v>1611</v>
      </c>
      <c r="AR71" s="274">
        <v>1712</v>
      </c>
      <c r="AS71" s="275">
        <v>3323</v>
      </c>
      <c r="AT71" s="273">
        <v>75</v>
      </c>
      <c r="AU71" s="274">
        <v>61</v>
      </c>
      <c r="AV71" s="275">
        <v>68</v>
      </c>
      <c r="AW71" s="273">
        <v>1611</v>
      </c>
      <c r="AX71" s="274">
        <v>1712</v>
      </c>
      <c r="AY71" s="275">
        <v>3323</v>
      </c>
      <c r="AZ71" s="273">
        <v>34.5</v>
      </c>
      <c r="BA71" s="274">
        <v>32.1</v>
      </c>
      <c r="BB71" s="275">
        <v>33.299999999999997</v>
      </c>
      <c r="BC71" s="273">
        <v>1611</v>
      </c>
      <c r="BD71" s="274">
        <v>1712</v>
      </c>
      <c r="BE71" s="275">
        <v>3323</v>
      </c>
    </row>
    <row r="72" spans="1:57" x14ac:dyDescent="0.35">
      <c r="A72" t="s">
        <v>32</v>
      </c>
      <c r="B72" t="s">
        <v>278</v>
      </c>
      <c r="C72" t="s">
        <v>260</v>
      </c>
      <c r="D72" s="273">
        <v>53</v>
      </c>
      <c r="E72" s="274">
        <v>41</v>
      </c>
      <c r="F72" s="275">
        <v>47</v>
      </c>
      <c r="G72" s="273">
        <v>234</v>
      </c>
      <c r="H72" s="274">
        <v>254</v>
      </c>
      <c r="I72" s="275">
        <v>488</v>
      </c>
      <c r="J72" s="273">
        <v>55</v>
      </c>
      <c r="K72" s="274">
        <v>46</v>
      </c>
      <c r="L72" s="275">
        <v>50</v>
      </c>
      <c r="M72" s="273">
        <v>234</v>
      </c>
      <c r="N72" s="274">
        <v>254</v>
      </c>
      <c r="O72" s="275">
        <v>488</v>
      </c>
      <c r="P72" s="273">
        <v>31.9</v>
      </c>
      <c r="Q72" s="274">
        <v>30</v>
      </c>
      <c r="R72" s="275">
        <v>30.9</v>
      </c>
      <c r="S72" s="273">
        <v>234</v>
      </c>
      <c r="T72" s="274">
        <v>254</v>
      </c>
      <c r="U72" s="275">
        <v>488</v>
      </c>
      <c r="V72" s="273">
        <v>80</v>
      </c>
      <c r="W72" s="274">
        <v>66</v>
      </c>
      <c r="X72" s="275">
        <v>73</v>
      </c>
      <c r="Y72" s="273">
        <v>1585</v>
      </c>
      <c r="Z72" s="274">
        <v>1591</v>
      </c>
      <c r="AA72" s="275">
        <v>3176</v>
      </c>
      <c r="AB72" s="273">
        <v>81</v>
      </c>
      <c r="AC72" s="274">
        <v>69</v>
      </c>
      <c r="AD72" s="275">
        <v>75</v>
      </c>
      <c r="AE72" s="273">
        <v>1585</v>
      </c>
      <c r="AF72" s="274">
        <v>1591</v>
      </c>
      <c r="AG72" s="275">
        <v>3176</v>
      </c>
      <c r="AH72" s="273">
        <v>37.4</v>
      </c>
      <c r="AI72" s="274">
        <v>34.9</v>
      </c>
      <c r="AJ72" s="275">
        <v>36.200000000000003</v>
      </c>
      <c r="AK72" s="273">
        <v>1585</v>
      </c>
      <c r="AL72" s="274">
        <v>1591</v>
      </c>
      <c r="AM72" s="275">
        <v>3176</v>
      </c>
      <c r="AN72" s="273">
        <v>76</v>
      </c>
      <c r="AO72" s="274">
        <v>63</v>
      </c>
      <c r="AP72" s="275">
        <v>70</v>
      </c>
      <c r="AQ72" s="273">
        <v>1819</v>
      </c>
      <c r="AR72" s="274">
        <v>1845</v>
      </c>
      <c r="AS72" s="275">
        <v>3664</v>
      </c>
      <c r="AT72" s="273">
        <v>78</v>
      </c>
      <c r="AU72" s="274">
        <v>66</v>
      </c>
      <c r="AV72" s="275">
        <v>72</v>
      </c>
      <c r="AW72" s="273">
        <v>1819</v>
      </c>
      <c r="AX72" s="274">
        <v>1845</v>
      </c>
      <c r="AY72" s="275">
        <v>3664</v>
      </c>
      <c r="AZ72" s="273">
        <v>36.700000000000003</v>
      </c>
      <c r="BA72" s="274">
        <v>34.200000000000003</v>
      </c>
      <c r="BB72" s="275">
        <v>35.5</v>
      </c>
      <c r="BC72" s="273">
        <v>1819</v>
      </c>
      <c r="BD72" s="274">
        <v>1845</v>
      </c>
      <c r="BE72" s="275">
        <v>3664</v>
      </c>
    </row>
    <row r="73" spans="1:57" x14ac:dyDescent="0.35">
      <c r="A73" t="s">
        <v>33</v>
      </c>
      <c r="B73" t="s">
        <v>279</v>
      </c>
      <c r="C73" t="s">
        <v>260</v>
      </c>
      <c r="D73" s="273">
        <v>57</v>
      </c>
      <c r="E73" s="274">
        <v>38</v>
      </c>
      <c r="F73" s="275">
        <v>47</v>
      </c>
      <c r="G73" s="273">
        <v>231</v>
      </c>
      <c r="H73" s="274">
        <v>228</v>
      </c>
      <c r="I73" s="275">
        <v>459</v>
      </c>
      <c r="J73" s="273">
        <v>59</v>
      </c>
      <c r="K73" s="274">
        <v>43</v>
      </c>
      <c r="L73" s="275">
        <v>51</v>
      </c>
      <c r="M73" s="273">
        <v>231</v>
      </c>
      <c r="N73" s="274">
        <v>228</v>
      </c>
      <c r="O73" s="275">
        <v>459</v>
      </c>
      <c r="P73" s="273">
        <v>31.5</v>
      </c>
      <c r="Q73" s="274">
        <v>28.8</v>
      </c>
      <c r="R73" s="275">
        <v>30.2</v>
      </c>
      <c r="S73" s="273">
        <v>231</v>
      </c>
      <c r="T73" s="274">
        <v>228</v>
      </c>
      <c r="U73" s="275">
        <v>459</v>
      </c>
      <c r="V73" s="273">
        <v>74</v>
      </c>
      <c r="W73" s="274">
        <v>59</v>
      </c>
      <c r="X73" s="275">
        <v>66</v>
      </c>
      <c r="Y73" s="273">
        <v>1286</v>
      </c>
      <c r="Z73" s="274">
        <v>1343</v>
      </c>
      <c r="AA73" s="275">
        <v>2629</v>
      </c>
      <c r="AB73" s="273">
        <v>76</v>
      </c>
      <c r="AC73" s="274">
        <v>62</v>
      </c>
      <c r="AD73" s="275">
        <v>69</v>
      </c>
      <c r="AE73" s="273">
        <v>1286</v>
      </c>
      <c r="AF73" s="274">
        <v>1343</v>
      </c>
      <c r="AG73" s="275">
        <v>2629</v>
      </c>
      <c r="AH73" s="273">
        <v>34.4</v>
      </c>
      <c r="AI73" s="274">
        <v>31.9</v>
      </c>
      <c r="AJ73" s="275">
        <v>33.1</v>
      </c>
      <c r="AK73" s="273">
        <v>1286</v>
      </c>
      <c r="AL73" s="274">
        <v>1343</v>
      </c>
      <c r="AM73" s="275">
        <v>2629</v>
      </c>
      <c r="AN73" s="273">
        <v>71</v>
      </c>
      <c r="AO73" s="274">
        <v>56</v>
      </c>
      <c r="AP73" s="275">
        <v>64</v>
      </c>
      <c r="AQ73" s="273">
        <v>1517</v>
      </c>
      <c r="AR73" s="274">
        <v>1571</v>
      </c>
      <c r="AS73" s="275">
        <v>3088</v>
      </c>
      <c r="AT73" s="273">
        <v>73</v>
      </c>
      <c r="AU73" s="274">
        <v>59</v>
      </c>
      <c r="AV73" s="275">
        <v>66</v>
      </c>
      <c r="AW73" s="273">
        <v>1517</v>
      </c>
      <c r="AX73" s="274">
        <v>1571</v>
      </c>
      <c r="AY73" s="275">
        <v>3088</v>
      </c>
      <c r="AZ73" s="273">
        <v>34</v>
      </c>
      <c r="BA73" s="274">
        <v>31.5</v>
      </c>
      <c r="BB73" s="275">
        <v>32.700000000000003</v>
      </c>
      <c r="BC73" s="273">
        <v>1517</v>
      </c>
      <c r="BD73" s="274">
        <v>1571</v>
      </c>
      <c r="BE73" s="275">
        <v>3088</v>
      </c>
    </row>
    <row r="74" spans="1:57" x14ac:dyDescent="0.35">
      <c r="A74" t="s">
        <v>34</v>
      </c>
      <c r="B74" t="s">
        <v>280</v>
      </c>
      <c r="C74" t="s">
        <v>260</v>
      </c>
      <c r="D74" s="273">
        <v>54</v>
      </c>
      <c r="E74" s="274">
        <v>38</v>
      </c>
      <c r="F74" s="275">
        <v>46</v>
      </c>
      <c r="G74" s="273">
        <v>110</v>
      </c>
      <c r="H74" s="274">
        <v>102</v>
      </c>
      <c r="I74" s="275">
        <v>212</v>
      </c>
      <c r="J74" s="273">
        <v>55</v>
      </c>
      <c r="K74" s="274">
        <v>40</v>
      </c>
      <c r="L74" s="275">
        <v>48</v>
      </c>
      <c r="M74" s="273">
        <v>110</v>
      </c>
      <c r="N74" s="274">
        <v>102</v>
      </c>
      <c r="O74" s="275">
        <v>212</v>
      </c>
      <c r="P74" s="273">
        <v>32.5</v>
      </c>
      <c r="Q74" s="274">
        <v>29.3</v>
      </c>
      <c r="R74" s="275">
        <v>30.9</v>
      </c>
      <c r="S74" s="273">
        <v>110</v>
      </c>
      <c r="T74" s="274">
        <v>102</v>
      </c>
      <c r="U74" s="275">
        <v>212</v>
      </c>
      <c r="V74" s="273">
        <v>81</v>
      </c>
      <c r="W74" s="274">
        <v>66</v>
      </c>
      <c r="X74" s="275">
        <v>74</v>
      </c>
      <c r="Y74" s="273">
        <v>1412</v>
      </c>
      <c r="Z74" s="274">
        <v>1537</v>
      </c>
      <c r="AA74" s="275">
        <v>2949</v>
      </c>
      <c r="AB74" s="273">
        <v>82</v>
      </c>
      <c r="AC74" s="274">
        <v>68</v>
      </c>
      <c r="AD74" s="275">
        <v>75</v>
      </c>
      <c r="AE74" s="273">
        <v>1412</v>
      </c>
      <c r="AF74" s="274">
        <v>1537</v>
      </c>
      <c r="AG74" s="275">
        <v>2949</v>
      </c>
      <c r="AH74" s="273">
        <v>38.9</v>
      </c>
      <c r="AI74" s="274">
        <v>35.9</v>
      </c>
      <c r="AJ74" s="275">
        <v>37.299999999999997</v>
      </c>
      <c r="AK74" s="273">
        <v>1412</v>
      </c>
      <c r="AL74" s="274">
        <v>1537</v>
      </c>
      <c r="AM74" s="275">
        <v>2949</v>
      </c>
      <c r="AN74" s="273">
        <v>79</v>
      </c>
      <c r="AO74" s="274">
        <v>65</v>
      </c>
      <c r="AP74" s="275">
        <v>72</v>
      </c>
      <c r="AQ74" s="273">
        <v>1522</v>
      </c>
      <c r="AR74" s="274">
        <v>1639</v>
      </c>
      <c r="AS74" s="275">
        <v>3161</v>
      </c>
      <c r="AT74" s="273">
        <v>80</v>
      </c>
      <c r="AU74" s="274">
        <v>66</v>
      </c>
      <c r="AV74" s="275">
        <v>73</v>
      </c>
      <c r="AW74" s="273">
        <v>1522</v>
      </c>
      <c r="AX74" s="274">
        <v>1639</v>
      </c>
      <c r="AY74" s="275">
        <v>3161</v>
      </c>
      <c r="AZ74" s="273">
        <v>38.4</v>
      </c>
      <c r="BA74" s="274">
        <v>35.5</v>
      </c>
      <c r="BB74" s="275">
        <v>36.9</v>
      </c>
      <c r="BC74" s="273">
        <v>1522</v>
      </c>
      <c r="BD74" s="274">
        <v>1639</v>
      </c>
      <c r="BE74" s="275">
        <v>3161</v>
      </c>
    </row>
    <row r="75" spans="1:57" x14ac:dyDescent="0.35">
      <c r="A75" t="s">
        <v>36</v>
      </c>
      <c r="B75" t="s">
        <v>282</v>
      </c>
      <c r="C75" t="s">
        <v>260</v>
      </c>
      <c r="D75" s="273">
        <v>55</v>
      </c>
      <c r="E75" s="274">
        <v>31</v>
      </c>
      <c r="F75" s="275">
        <v>43</v>
      </c>
      <c r="G75" s="273">
        <v>228</v>
      </c>
      <c r="H75" s="274">
        <v>235</v>
      </c>
      <c r="I75" s="275">
        <v>463</v>
      </c>
      <c r="J75" s="273">
        <v>59</v>
      </c>
      <c r="K75" s="274">
        <v>39</v>
      </c>
      <c r="L75" s="275">
        <v>49</v>
      </c>
      <c r="M75" s="273">
        <v>228</v>
      </c>
      <c r="N75" s="274">
        <v>235</v>
      </c>
      <c r="O75" s="275">
        <v>463</v>
      </c>
      <c r="P75" s="273">
        <v>31.2</v>
      </c>
      <c r="Q75" s="274">
        <v>27.7</v>
      </c>
      <c r="R75" s="275">
        <v>29.4</v>
      </c>
      <c r="S75" s="273">
        <v>228</v>
      </c>
      <c r="T75" s="274">
        <v>235</v>
      </c>
      <c r="U75" s="275">
        <v>463</v>
      </c>
      <c r="V75" s="273">
        <v>77</v>
      </c>
      <c r="W75" s="274">
        <v>61</v>
      </c>
      <c r="X75" s="275">
        <v>69</v>
      </c>
      <c r="Y75" s="273">
        <v>1626</v>
      </c>
      <c r="Z75" s="274">
        <v>1707</v>
      </c>
      <c r="AA75" s="275">
        <v>3333</v>
      </c>
      <c r="AB75" s="273">
        <v>80</v>
      </c>
      <c r="AC75" s="274">
        <v>65</v>
      </c>
      <c r="AD75" s="275">
        <v>72</v>
      </c>
      <c r="AE75" s="273">
        <v>1626</v>
      </c>
      <c r="AF75" s="274">
        <v>1707</v>
      </c>
      <c r="AG75" s="275">
        <v>3333</v>
      </c>
      <c r="AH75" s="273">
        <v>35.299999999999997</v>
      </c>
      <c r="AI75" s="274">
        <v>32.6</v>
      </c>
      <c r="AJ75" s="275">
        <v>33.9</v>
      </c>
      <c r="AK75" s="273">
        <v>1626</v>
      </c>
      <c r="AL75" s="274">
        <v>1707</v>
      </c>
      <c r="AM75" s="275">
        <v>3333</v>
      </c>
      <c r="AN75" s="273">
        <v>74</v>
      </c>
      <c r="AO75" s="274">
        <v>57</v>
      </c>
      <c r="AP75" s="275">
        <v>66</v>
      </c>
      <c r="AQ75" s="273">
        <v>1854</v>
      </c>
      <c r="AR75" s="274">
        <v>1942</v>
      </c>
      <c r="AS75" s="275">
        <v>3796</v>
      </c>
      <c r="AT75" s="273">
        <v>77</v>
      </c>
      <c r="AU75" s="274">
        <v>62</v>
      </c>
      <c r="AV75" s="275">
        <v>69</v>
      </c>
      <c r="AW75" s="273">
        <v>1854</v>
      </c>
      <c r="AX75" s="274">
        <v>1942</v>
      </c>
      <c r="AY75" s="275">
        <v>3796</v>
      </c>
      <c r="AZ75" s="273">
        <v>34.799999999999997</v>
      </c>
      <c r="BA75" s="274">
        <v>32</v>
      </c>
      <c r="BB75" s="275">
        <v>33.4</v>
      </c>
      <c r="BC75" s="273">
        <v>1854</v>
      </c>
      <c r="BD75" s="274">
        <v>1942</v>
      </c>
      <c r="BE75" s="275">
        <v>3796</v>
      </c>
    </row>
    <row r="76" spans="1:57" x14ac:dyDescent="0.35">
      <c r="A76" t="s">
        <v>23</v>
      </c>
      <c r="B76" t="s">
        <v>269</v>
      </c>
      <c r="C76" t="s">
        <v>260</v>
      </c>
      <c r="D76" s="273">
        <v>62</v>
      </c>
      <c r="E76" s="274">
        <v>42</v>
      </c>
      <c r="F76" s="275">
        <v>52</v>
      </c>
      <c r="G76" s="273">
        <v>250</v>
      </c>
      <c r="H76" s="274">
        <v>254</v>
      </c>
      <c r="I76" s="275">
        <v>504</v>
      </c>
      <c r="J76" s="273">
        <v>62</v>
      </c>
      <c r="K76" s="274">
        <v>46</v>
      </c>
      <c r="L76" s="275">
        <v>54</v>
      </c>
      <c r="M76" s="273">
        <v>250</v>
      </c>
      <c r="N76" s="274">
        <v>254</v>
      </c>
      <c r="O76" s="275">
        <v>504</v>
      </c>
      <c r="P76" s="273">
        <v>32.299999999999997</v>
      </c>
      <c r="Q76" s="274">
        <v>30.2</v>
      </c>
      <c r="R76" s="275">
        <v>31.2</v>
      </c>
      <c r="S76" s="273">
        <v>250</v>
      </c>
      <c r="T76" s="274">
        <v>254</v>
      </c>
      <c r="U76" s="275">
        <v>504</v>
      </c>
      <c r="V76" s="273">
        <v>80</v>
      </c>
      <c r="W76" s="274">
        <v>62</v>
      </c>
      <c r="X76" s="275">
        <v>70</v>
      </c>
      <c r="Y76" s="273">
        <v>677</v>
      </c>
      <c r="Z76" s="274">
        <v>759</v>
      </c>
      <c r="AA76" s="275">
        <v>1436</v>
      </c>
      <c r="AB76" s="273">
        <v>81</v>
      </c>
      <c r="AC76" s="274">
        <v>64</v>
      </c>
      <c r="AD76" s="275">
        <v>72</v>
      </c>
      <c r="AE76" s="273">
        <v>677</v>
      </c>
      <c r="AF76" s="274">
        <v>759</v>
      </c>
      <c r="AG76" s="275">
        <v>1436</v>
      </c>
      <c r="AH76" s="273">
        <v>35.700000000000003</v>
      </c>
      <c r="AI76" s="274">
        <v>33.299999999999997</v>
      </c>
      <c r="AJ76" s="275">
        <v>34.4</v>
      </c>
      <c r="AK76" s="273">
        <v>677</v>
      </c>
      <c r="AL76" s="274">
        <v>759</v>
      </c>
      <c r="AM76" s="275">
        <v>1436</v>
      </c>
      <c r="AN76" s="273">
        <v>75</v>
      </c>
      <c r="AO76" s="274">
        <v>57</v>
      </c>
      <c r="AP76" s="275">
        <v>66</v>
      </c>
      <c r="AQ76" s="273">
        <v>927</v>
      </c>
      <c r="AR76" s="274">
        <v>1013</v>
      </c>
      <c r="AS76" s="275">
        <v>1940</v>
      </c>
      <c r="AT76" s="273">
        <v>76</v>
      </c>
      <c r="AU76" s="274">
        <v>59</v>
      </c>
      <c r="AV76" s="275">
        <v>67</v>
      </c>
      <c r="AW76" s="273">
        <v>927</v>
      </c>
      <c r="AX76" s="274">
        <v>1013</v>
      </c>
      <c r="AY76" s="275">
        <v>1940</v>
      </c>
      <c r="AZ76" s="273">
        <v>34.799999999999997</v>
      </c>
      <c r="BA76" s="274">
        <v>32.5</v>
      </c>
      <c r="BB76" s="275">
        <v>33.6</v>
      </c>
      <c r="BC76" s="273">
        <v>927</v>
      </c>
      <c r="BD76" s="274">
        <v>1013</v>
      </c>
      <c r="BE76" s="275">
        <v>1940</v>
      </c>
    </row>
    <row r="77" spans="1:57" x14ac:dyDescent="0.35">
      <c r="A77" t="s">
        <v>25</v>
      </c>
      <c r="B77" t="s">
        <v>271</v>
      </c>
      <c r="C77" t="s">
        <v>260</v>
      </c>
      <c r="D77" s="273">
        <v>59</v>
      </c>
      <c r="E77" s="274">
        <v>38</v>
      </c>
      <c r="F77" s="275">
        <v>49</v>
      </c>
      <c r="G77" s="273">
        <v>591</v>
      </c>
      <c r="H77" s="274">
        <v>560</v>
      </c>
      <c r="I77" s="275">
        <v>1151</v>
      </c>
      <c r="J77" s="273">
        <v>60</v>
      </c>
      <c r="K77" s="274">
        <v>41</v>
      </c>
      <c r="L77" s="275">
        <v>50</v>
      </c>
      <c r="M77" s="273">
        <v>591</v>
      </c>
      <c r="N77" s="274">
        <v>560</v>
      </c>
      <c r="O77" s="275">
        <v>1151</v>
      </c>
      <c r="P77" s="273">
        <v>32.1</v>
      </c>
      <c r="Q77" s="274">
        <v>29.5</v>
      </c>
      <c r="R77" s="275">
        <v>30.8</v>
      </c>
      <c r="S77" s="273">
        <v>591</v>
      </c>
      <c r="T77" s="274">
        <v>560</v>
      </c>
      <c r="U77" s="275">
        <v>1151</v>
      </c>
      <c r="V77" s="273">
        <v>72</v>
      </c>
      <c r="W77" s="274">
        <v>56</v>
      </c>
      <c r="X77" s="275">
        <v>64</v>
      </c>
      <c r="Y77" s="273">
        <v>2206</v>
      </c>
      <c r="Z77" s="274">
        <v>2208</v>
      </c>
      <c r="AA77" s="275">
        <v>4414</v>
      </c>
      <c r="AB77" s="273">
        <v>73</v>
      </c>
      <c r="AC77" s="274">
        <v>58</v>
      </c>
      <c r="AD77" s="275">
        <v>65</v>
      </c>
      <c r="AE77" s="273">
        <v>2206</v>
      </c>
      <c r="AF77" s="274">
        <v>2208</v>
      </c>
      <c r="AG77" s="275">
        <v>4414</v>
      </c>
      <c r="AH77" s="273">
        <v>34.799999999999997</v>
      </c>
      <c r="AI77" s="274">
        <v>32.200000000000003</v>
      </c>
      <c r="AJ77" s="275">
        <v>33.5</v>
      </c>
      <c r="AK77" s="273">
        <v>2206</v>
      </c>
      <c r="AL77" s="274">
        <v>2208</v>
      </c>
      <c r="AM77" s="275">
        <v>4414</v>
      </c>
      <c r="AN77" s="273">
        <v>69</v>
      </c>
      <c r="AO77" s="274">
        <v>52</v>
      </c>
      <c r="AP77" s="275">
        <v>61</v>
      </c>
      <c r="AQ77" s="273">
        <v>2797</v>
      </c>
      <c r="AR77" s="274">
        <v>2768</v>
      </c>
      <c r="AS77" s="275">
        <v>5565</v>
      </c>
      <c r="AT77" s="273">
        <v>70</v>
      </c>
      <c r="AU77" s="274">
        <v>54</v>
      </c>
      <c r="AV77" s="275">
        <v>62</v>
      </c>
      <c r="AW77" s="273">
        <v>2797</v>
      </c>
      <c r="AX77" s="274">
        <v>2768</v>
      </c>
      <c r="AY77" s="275">
        <v>5565</v>
      </c>
      <c r="AZ77" s="273">
        <v>34.200000000000003</v>
      </c>
      <c r="BA77" s="274">
        <v>31.7</v>
      </c>
      <c r="BB77" s="275">
        <v>32.9</v>
      </c>
      <c r="BC77" s="273">
        <v>2797</v>
      </c>
      <c r="BD77" s="274">
        <v>2768</v>
      </c>
      <c r="BE77" s="275">
        <v>5565</v>
      </c>
    </row>
    <row r="78" spans="1:57" x14ac:dyDescent="0.35">
      <c r="A78" t="s">
        <v>31</v>
      </c>
      <c r="B78" t="s">
        <v>277</v>
      </c>
      <c r="C78" t="s">
        <v>260</v>
      </c>
      <c r="D78" s="273">
        <v>56</v>
      </c>
      <c r="E78" s="274">
        <v>40</v>
      </c>
      <c r="F78" s="275">
        <v>47</v>
      </c>
      <c r="G78" s="273">
        <v>187</v>
      </c>
      <c r="H78" s="274">
        <v>220</v>
      </c>
      <c r="I78" s="275">
        <v>407</v>
      </c>
      <c r="J78" s="273">
        <v>56</v>
      </c>
      <c r="K78" s="274">
        <v>43</v>
      </c>
      <c r="L78" s="275">
        <v>49</v>
      </c>
      <c r="M78" s="273">
        <v>187</v>
      </c>
      <c r="N78" s="274">
        <v>220</v>
      </c>
      <c r="O78" s="275">
        <v>407</v>
      </c>
      <c r="P78" s="273">
        <v>31.2</v>
      </c>
      <c r="Q78" s="274">
        <v>28.5</v>
      </c>
      <c r="R78" s="275">
        <v>29.8</v>
      </c>
      <c r="S78" s="273">
        <v>187</v>
      </c>
      <c r="T78" s="274">
        <v>220</v>
      </c>
      <c r="U78" s="275">
        <v>407</v>
      </c>
      <c r="V78" s="273">
        <v>78</v>
      </c>
      <c r="W78" s="274">
        <v>60</v>
      </c>
      <c r="X78" s="275">
        <v>69</v>
      </c>
      <c r="Y78" s="273">
        <v>874</v>
      </c>
      <c r="Z78" s="274">
        <v>882</v>
      </c>
      <c r="AA78" s="275">
        <v>1756</v>
      </c>
      <c r="AB78" s="273">
        <v>79</v>
      </c>
      <c r="AC78" s="274">
        <v>64</v>
      </c>
      <c r="AD78" s="275">
        <v>71</v>
      </c>
      <c r="AE78" s="273">
        <v>874</v>
      </c>
      <c r="AF78" s="274">
        <v>882</v>
      </c>
      <c r="AG78" s="275">
        <v>1756</v>
      </c>
      <c r="AH78" s="273">
        <v>35.6</v>
      </c>
      <c r="AI78" s="274">
        <v>33.1</v>
      </c>
      <c r="AJ78" s="275">
        <v>34.299999999999997</v>
      </c>
      <c r="AK78" s="273">
        <v>874</v>
      </c>
      <c r="AL78" s="274">
        <v>882</v>
      </c>
      <c r="AM78" s="275">
        <v>1756</v>
      </c>
      <c r="AN78" s="273">
        <v>74</v>
      </c>
      <c r="AO78" s="274">
        <v>56</v>
      </c>
      <c r="AP78" s="275">
        <v>65</v>
      </c>
      <c r="AQ78" s="273">
        <v>1061</v>
      </c>
      <c r="AR78" s="274">
        <v>1102</v>
      </c>
      <c r="AS78" s="275">
        <v>2163</v>
      </c>
      <c r="AT78" s="273">
        <v>75</v>
      </c>
      <c r="AU78" s="274">
        <v>60</v>
      </c>
      <c r="AV78" s="275">
        <v>67</v>
      </c>
      <c r="AW78" s="273">
        <v>1061</v>
      </c>
      <c r="AX78" s="274">
        <v>1102</v>
      </c>
      <c r="AY78" s="275">
        <v>2163</v>
      </c>
      <c r="AZ78" s="273">
        <v>34.799999999999997</v>
      </c>
      <c r="BA78" s="274">
        <v>32.200000000000003</v>
      </c>
      <c r="BB78" s="275">
        <v>33.5</v>
      </c>
      <c r="BC78" s="273">
        <v>1061</v>
      </c>
      <c r="BD78" s="274">
        <v>1102</v>
      </c>
      <c r="BE78" s="275">
        <v>2163</v>
      </c>
    </row>
    <row r="79" spans="1:57" x14ac:dyDescent="0.35">
      <c r="A79" t="s">
        <v>30</v>
      </c>
      <c r="B79" t="s">
        <v>276</v>
      </c>
      <c r="C79" t="s">
        <v>260</v>
      </c>
      <c r="D79" s="273">
        <v>64</v>
      </c>
      <c r="E79" s="274">
        <v>46</v>
      </c>
      <c r="F79" s="275">
        <v>54</v>
      </c>
      <c r="G79" s="273">
        <v>253</v>
      </c>
      <c r="H79" s="274">
        <v>281</v>
      </c>
      <c r="I79" s="275">
        <v>534</v>
      </c>
      <c r="J79" s="273">
        <v>66</v>
      </c>
      <c r="K79" s="274">
        <v>48</v>
      </c>
      <c r="L79" s="275">
        <v>57</v>
      </c>
      <c r="M79" s="273">
        <v>253</v>
      </c>
      <c r="N79" s="274">
        <v>281</v>
      </c>
      <c r="O79" s="275">
        <v>534</v>
      </c>
      <c r="P79" s="273">
        <v>33.1</v>
      </c>
      <c r="Q79" s="274">
        <v>30.1</v>
      </c>
      <c r="R79" s="275">
        <v>31.5</v>
      </c>
      <c r="S79" s="273">
        <v>253</v>
      </c>
      <c r="T79" s="274">
        <v>281</v>
      </c>
      <c r="U79" s="275">
        <v>534</v>
      </c>
      <c r="V79" s="273">
        <v>78</v>
      </c>
      <c r="W79" s="274">
        <v>66</v>
      </c>
      <c r="X79" s="275">
        <v>72</v>
      </c>
      <c r="Y79" s="273">
        <v>1242</v>
      </c>
      <c r="Z79" s="274">
        <v>1231</v>
      </c>
      <c r="AA79" s="275">
        <v>2473</v>
      </c>
      <c r="AB79" s="273">
        <v>79</v>
      </c>
      <c r="AC79" s="274">
        <v>68</v>
      </c>
      <c r="AD79" s="275">
        <v>73</v>
      </c>
      <c r="AE79" s="273">
        <v>1242</v>
      </c>
      <c r="AF79" s="274">
        <v>1231</v>
      </c>
      <c r="AG79" s="275">
        <v>2473</v>
      </c>
      <c r="AH79" s="273">
        <v>35.700000000000003</v>
      </c>
      <c r="AI79" s="274">
        <v>33.6</v>
      </c>
      <c r="AJ79" s="275">
        <v>34.700000000000003</v>
      </c>
      <c r="AK79" s="273">
        <v>1242</v>
      </c>
      <c r="AL79" s="274">
        <v>1231</v>
      </c>
      <c r="AM79" s="275">
        <v>2473</v>
      </c>
      <c r="AN79" s="273">
        <v>76</v>
      </c>
      <c r="AO79" s="274">
        <v>62</v>
      </c>
      <c r="AP79" s="275">
        <v>69</v>
      </c>
      <c r="AQ79" s="273">
        <v>1495</v>
      </c>
      <c r="AR79" s="274">
        <v>1512</v>
      </c>
      <c r="AS79" s="275">
        <v>3007</v>
      </c>
      <c r="AT79" s="273">
        <v>77</v>
      </c>
      <c r="AU79" s="274">
        <v>64</v>
      </c>
      <c r="AV79" s="275">
        <v>70</v>
      </c>
      <c r="AW79" s="273">
        <v>1495</v>
      </c>
      <c r="AX79" s="274">
        <v>1512</v>
      </c>
      <c r="AY79" s="275">
        <v>3007</v>
      </c>
      <c r="AZ79" s="273">
        <v>35.200000000000003</v>
      </c>
      <c r="BA79" s="274">
        <v>33</v>
      </c>
      <c r="BB79" s="275">
        <v>34.1</v>
      </c>
      <c r="BC79" s="273">
        <v>1495</v>
      </c>
      <c r="BD79" s="274">
        <v>1512</v>
      </c>
      <c r="BE79" s="275">
        <v>3007</v>
      </c>
    </row>
    <row r="80" spans="1:57" x14ac:dyDescent="0.35">
      <c r="A80" t="s">
        <v>37</v>
      </c>
      <c r="B80" t="s">
        <v>283</v>
      </c>
      <c r="C80" t="s">
        <v>260</v>
      </c>
      <c r="D80" s="273">
        <v>62</v>
      </c>
      <c r="E80" s="274">
        <v>40</v>
      </c>
      <c r="F80" s="275">
        <v>50</v>
      </c>
      <c r="G80" s="273">
        <v>377</v>
      </c>
      <c r="H80" s="274">
        <v>404</v>
      </c>
      <c r="I80" s="275">
        <v>781</v>
      </c>
      <c r="J80" s="273">
        <v>62</v>
      </c>
      <c r="K80" s="274">
        <v>43</v>
      </c>
      <c r="L80" s="275">
        <v>52</v>
      </c>
      <c r="M80" s="273">
        <v>377</v>
      </c>
      <c r="N80" s="274">
        <v>404</v>
      </c>
      <c r="O80" s="275">
        <v>781</v>
      </c>
      <c r="P80" s="273">
        <v>31.2</v>
      </c>
      <c r="Q80" s="274">
        <v>28.4</v>
      </c>
      <c r="R80" s="275">
        <v>29.7</v>
      </c>
      <c r="S80" s="273">
        <v>377</v>
      </c>
      <c r="T80" s="274">
        <v>404</v>
      </c>
      <c r="U80" s="275">
        <v>781</v>
      </c>
      <c r="V80" s="273">
        <v>79</v>
      </c>
      <c r="W80" s="274">
        <v>65</v>
      </c>
      <c r="X80" s="275">
        <v>72</v>
      </c>
      <c r="Y80" s="273">
        <v>1521</v>
      </c>
      <c r="Z80" s="274">
        <v>1644</v>
      </c>
      <c r="AA80" s="275">
        <v>3165</v>
      </c>
      <c r="AB80" s="273">
        <v>80</v>
      </c>
      <c r="AC80" s="274">
        <v>67</v>
      </c>
      <c r="AD80" s="275">
        <v>74</v>
      </c>
      <c r="AE80" s="273">
        <v>1521</v>
      </c>
      <c r="AF80" s="274">
        <v>1644</v>
      </c>
      <c r="AG80" s="275">
        <v>3165</v>
      </c>
      <c r="AH80" s="273">
        <v>35.1</v>
      </c>
      <c r="AI80" s="274">
        <v>33</v>
      </c>
      <c r="AJ80" s="275">
        <v>34</v>
      </c>
      <c r="AK80" s="273">
        <v>1521</v>
      </c>
      <c r="AL80" s="274">
        <v>1644</v>
      </c>
      <c r="AM80" s="275">
        <v>3165</v>
      </c>
      <c r="AN80" s="273">
        <v>76</v>
      </c>
      <c r="AO80" s="274">
        <v>60</v>
      </c>
      <c r="AP80" s="275">
        <v>67</v>
      </c>
      <c r="AQ80" s="273">
        <v>1898</v>
      </c>
      <c r="AR80" s="274">
        <v>2048</v>
      </c>
      <c r="AS80" s="275">
        <v>3946</v>
      </c>
      <c r="AT80" s="273">
        <v>77</v>
      </c>
      <c r="AU80" s="274">
        <v>63</v>
      </c>
      <c r="AV80" s="275">
        <v>69</v>
      </c>
      <c r="AW80" s="273">
        <v>1898</v>
      </c>
      <c r="AX80" s="274">
        <v>2048</v>
      </c>
      <c r="AY80" s="275">
        <v>3946</v>
      </c>
      <c r="AZ80" s="273">
        <v>34.299999999999997</v>
      </c>
      <c r="BA80" s="274">
        <v>32.1</v>
      </c>
      <c r="BB80" s="275">
        <v>33.200000000000003</v>
      </c>
      <c r="BC80" s="273">
        <v>1898</v>
      </c>
      <c r="BD80" s="274">
        <v>2048</v>
      </c>
      <c r="BE80" s="275">
        <v>3946</v>
      </c>
    </row>
    <row r="81" spans="1:57" x14ac:dyDescent="0.35">
      <c r="A81" t="s">
        <v>39</v>
      </c>
      <c r="B81" t="s">
        <v>284</v>
      </c>
      <c r="C81" t="s">
        <v>408</v>
      </c>
      <c r="D81" s="273">
        <v>61</v>
      </c>
      <c r="E81" s="274">
        <v>40</v>
      </c>
      <c r="F81" s="275">
        <v>50</v>
      </c>
      <c r="G81" s="273">
        <v>281</v>
      </c>
      <c r="H81" s="274">
        <v>298</v>
      </c>
      <c r="I81" s="275">
        <v>579</v>
      </c>
      <c r="J81" s="273">
        <v>63</v>
      </c>
      <c r="K81" s="274">
        <v>41</v>
      </c>
      <c r="L81" s="275">
        <v>52</v>
      </c>
      <c r="M81" s="273">
        <v>281</v>
      </c>
      <c r="N81" s="274">
        <v>298</v>
      </c>
      <c r="O81" s="275">
        <v>579</v>
      </c>
      <c r="P81" s="273">
        <v>32.6</v>
      </c>
      <c r="Q81" s="274">
        <v>28.7</v>
      </c>
      <c r="R81" s="275">
        <v>30.6</v>
      </c>
      <c r="S81" s="273">
        <v>281</v>
      </c>
      <c r="T81" s="274">
        <v>298</v>
      </c>
      <c r="U81" s="275">
        <v>579</v>
      </c>
      <c r="V81" s="273">
        <v>81</v>
      </c>
      <c r="W81" s="274">
        <v>62</v>
      </c>
      <c r="X81" s="275">
        <v>72</v>
      </c>
      <c r="Y81" s="273">
        <v>1236</v>
      </c>
      <c r="Z81" s="274">
        <v>1196</v>
      </c>
      <c r="AA81" s="275">
        <v>2432</v>
      </c>
      <c r="AB81" s="273">
        <v>81</v>
      </c>
      <c r="AC81" s="274">
        <v>64</v>
      </c>
      <c r="AD81" s="275">
        <v>73</v>
      </c>
      <c r="AE81" s="273">
        <v>1236</v>
      </c>
      <c r="AF81" s="274">
        <v>1196</v>
      </c>
      <c r="AG81" s="275">
        <v>2432</v>
      </c>
      <c r="AH81" s="273">
        <v>36</v>
      </c>
      <c r="AI81" s="274">
        <v>33.1</v>
      </c>
      <c r="AJ81" s="275">
        <v>34.5</v>
      </c>
      <c r="AK81" s="273">
        <v>1236</v>
      </c>
      <c r="AL81" s="274">
        <v>1196</v>
      </c>
      <c r="AM81" s="275">
        <v>2432</v>
      </c>
      <c r="AN81" s="273">
        <v>77</v>
      </c>
      <c r="AO81" s="274">
        <v>58</v>
      </c>
      <c r="AP81" s="275">
        <v>67</v>
      </c>
      <c r="AQ81" s="273">
        <v>1517</v>
      </c>
      <c r="AR81" s="274">
        <v>1494</v>
      </c>
      <c r="AS81" s="275">
        <v>3011</v>
      </c>
      <c r="AT81" s="273">
        <v>78</v>
      </c>
      <c r="AU81" s="274">
        <v>59</v>
      </c>
      <c r="AV81" s="275">
        <v>69</v>
      </c>
      <c r="AW81" s="273">
        <v>1517</v>
      </c>
      <c r="AX81" s="274">
        <v>1494</v>
      </c>
      <c r="AY81" s="275">
        <v>3011</v>
      </c>
      <c r="AZ81" s="273">
        <v>35.299999999999997</v>
      </c>
      <c r="BA81" s="274">
        <v>32.200000000000003</v>
      </c>
      <c r="BB81" s="275">
        <v>33.799999999999997</v>
      </c>
      <c r="BC81" s="273">
        <v>1517</v>
      </c>
      <c r="BD81" s="274">
        <v>1494</v>
      </c>
      <c r="BE81" s="275">
        <v>3011</v>
      </c>
    </row>
    <row r="82" spans="1:57" x14ac:dyDescent="0.35">
      <c r="A82" t="s">
        <v>42</v>
      </c>
      <c r="B82" t="s">
        <v>287</v>
      </c>
      <c r="C82" t="s">
        <v>408</v>
      </c>
      <c r="D82" s="273">
        <v>61</v>
      </c>
      <c r="E82" s="274">
        <v>43</v>
      </c>
      <c r="F82" s="275">
        <v>52</v>
      </c>
      <c r="G82" s="273">
        <v>319</v>
      </c>
      <c r="H82" s="274">
        <v>341</v>
      </c>
      <c r="I82" s="275">
        <v>660</v>
      </c>
      <c r="J82" s="273">
        <v>62</v>
      </c>
      <c r="K82" s="274">
        <v>45</v>
      </c>
      <c r="L82" s="275">
        <v>53</v>
      </c>
      <c r="M82" s="273">
        <v>319</v>
      </c>
      <c r="N82" s="274">
        <v>341</v>
      </c>
      <c r="O82" s="275">
        <v>660</v>
      </c>
      <c r="P82" s="273">
        <v>32.5</v>
      </c>
      <c r="Q82" s="274">
        <v>29.5</v>
      </c>
      <c r="R82" s="275">
        <v>31</v>
      </c>
      <c r="S82" s="273">
        <v>319</v>
      </c>
      <c r="T82" s="274">
        <v>341</v>
      </c>
      <c r="U82" s="275">
        <v>660</v>
      </c>
      <c r="V82" s="273">
        <v>79</v>
      </c>
      <c r="W82" s="274">
        <v>67</v>
      </c>
      <c r="X82" s="275">
        <v>73</v>
      </c>
      <c r="Y82" s="273">
        <v>1523</v>
      </c>
      <c r="Z82" s="274">
        <v>1542</v>
      </c>
      <c r="AA82" s="275">
        <v>3065</v>
      </c>
      <c r="AB82" s="273">
        <v>79</v>
      </c>
      <c r="AC82" s="274">
        <v>69</v>
      </c>
      <c r="AD82" s="275">
        <v>74</v>
      </c>
      <c r="AE82" s="273">
        <v>1523</v>
      </c>
      <c r="AF82" s="274">
        <v>1542</v>
      </c>
      <c r="AG82" s="275">
        <v>3065</v>
      </c>
      <c r="AH82" s="273">
        <v>36.1</v>
      </c>
      <c r="AI82" s="274">
        <v>33.5</v>
      </c>
      <c r="AJ82" s="275">
        <v>34.799999999999997</v>
      </c>
      <c r="AK82" s="273">
        <v>1523</v>
      </c>
      <c r="AL82" s="274">
        <v>1542</v>
      </c>
      <c r="AM82" s="275">
        <v>3065</v>
      </c>
      <c r="AN82" s="273">
        <v>76</v>
      </c>
      <c r="AO82" s="274">
        <v>62</v>
      </c>
      <c r="AP82" s="275">
        <v>69</v>
      </c>
      <c r="AQ82" s="273">
        <v>1842</v>
      </c>
      <c r="AR82" s="274">
        <v>1883</v>
      </c>
      <c r="AS82" s="275">
        <v>3725</v>
      </c>
      <c r="AT82" s="273">
        <v>76</v>
      </c>
      <c r="AU82" s="274">
        <v>64</v>
      </c>
      <c r="AV82" s="275">
        <v>70</v>
      </c>
      <c r="AW82" s="273">
        <v>1842</v>
      </c>
      <c r="AX82" s="274">
        <v>1883</v>
      </c>
      <c r="AY82" s="275">
        <v>3725</v>
      </c>
      <c r="AZ82" s="273">
        <v>35.5</v>
      </c>
      <c r="BA82" s="274">
        <v>32.799999999999997</v>
      </c>
      <c r="BB82" s="275">
        <v>34.1</v>
      </c>
      <c r="BC82" s="273">
        <v>1842</v>
      </c>
      <c r="BD82" s="274">
        <v>1883</v>
      </c>
      <c r="BE82" s="275">
        <v>3725</v>
      </c>
    </row>
    <row r="83" spans="1:57" x14ac:dyDescent="0.35">
      <c r="A83" t="s">
        <v>50</v>
      </c>
      <c r="B83" t="s">
        <v>295</v>
      </c>
      <c r="C83" t="s">
        <v>408</v>
      </c>
      <c r="D83" s="273">
        <v>65</v>
      </c>
      <c r="E83" s="274">
        <v>45</v>
      </c>
      <c r="F83" s="275">
        <v>54</v>
      </c>
      <c r="G83" s="273">
        <v>231</v>
      </c>
      <c r="H83" s="274">
        <v>272</v>
      </c>
      <c r="I83" s="275">
        <v>503</v>
      </c>
      <c r="J83" s="273">
        <v>68</v>
      </c>
      <c r="K83" s="274">
        <v>48</v>
      </c>
      <c r="L83" s="275">
        <v>57</v>
      </c>
      <c r="M83" s="273">
        <v>231</v>
      </c>
      <c r="N83" s="274">
        <v>272</v>
      </c>
      <c r="O83" s="275">
        <v>503</v>
      </c>
      <c r="P83" s="273">
        <v>33.1</v>
      </c>
      <c r="Q83" s="274">
        <v>30.1</v>
      </c>
      <c r="R83" s="275">
        <v>31.5</v>
      </c>
      <c r="S83" s="273">
        <v>231</v>
      </c>
      <c r="T83" s="274">
        <v>272</v>
      </c>
      <c r="U83" s="275">
        <v>503</v>
      </c>
      <c r="V83" s="273">
        <v>79</v>
      </c>
      <c r="W83" s="274">
        <v>67</v>
      </c>
      <c r="X83" s="275">
        <v>73</v>
      </c>
      <c r="Y83" s="273">
        <v>1438</v>
      </c>
      <c r="Z83" s="274">
        <v>1466</v>
      </c>
      <c r="AA83" s="275">
        <v>2904</v>
      </c>
      <c r="AB83" s="273">
        <v>80</v>
      </c>
      <c r="AC83" s="274">
        <v>69</v>
      </c>
      <c r="AD83" s="275">
        <v>75</v>
      </c>
      <c r="AE83" s="273">
        <v>1438</v>
      </c>
      <c r="AF83" s="274">
        <v>1466</v>
      </c>
      <c r="AG83" s="275">
        <v>2904</v>
      </c>
      <c r="AH83" s="273">
        <v>36.200000000000003</v>
      </c>
      <c r="AI83" s="274">
        <v>33.700000000000003</v>
      </c>
      <c r="AJ83" s="275">
        <v>34.9</v>
      </c>
      <c r="AK83" s="273">
        <v>1438</v>
      </c>
      <c r="AL83" s="274">
        <v>1466</v>
      </c>
      <c r="AM83" s="275">
        <v>2904</v>
      </c>
      <c r="AN83" s="273">
        <v>77</v>
      </c>
      <c r="AO83" s="274">
        <v>63</v>
      </c>
      <c r="AP83" s="275">
        <v>70</v>
      </c>
      <c r="AQ83" s="273">
        <v>1669</v>
      </c>
      <c r="AR83" s="274">
        <v>1738</v>
      </c>
      <c r="AS83" s="275">
        <v>3407</v>
      </c>
      <c r="AT83" s="273">
        <v>79</v>
      </c>
      <c r="AU83" s="274">
        <v>66</v>
      </c>
      <c r="AV83" s="275">
        <v>72</v>
      </c>
      <c r="AW83" s="273">
        <v>1669</v>
      </c>
      <c r="AX83" s="274">
        <v>1738</v>
      </c>
      <c r="AY83" s="275">
        <v>3407</v>
      </c>
      <c r="AZ83" s="273">
        <v>35.799999999999997</v>
      </c>
      <c r="BA83" s="274">
        <v>33.1</v>
      </c>
      <c r="BB83" s="275">
        <v>34.4</v>
      </c>
      <c r="BC83" s="273">
        <v>1669</v>
      </c>
      <c r="BD83" s="274">
        <v>1738</v>
      </c>
      <c r="BE83" s="275">
        <v>3407</v>
      </c>
    </row>
    <row r="84" spans="1:57" x14ac:dyDescent="0.35">
      <c r="A84" t="s">
        <v>51</v>
      </c>
      <c r="B84" t="s">
        <v>296</v>
      </c>
      <c r="C84" t="s">
        <v>408</v>
      </c>
      <c r="D84" s="273">
        <v>60</v>
      </c>
      <c r="E84" s="274">
        <v>46</v>
      </c>
      <c r="F84" s="275">
        <v>53</v>
      </c>
      <c r="G84" s="273">
        <v>731</v>
      </c>
      <c r="H84" s="274">
        <v>753</v>
      </c>
      <c r="I84" s="275">
        <v>1484</v>
      </c>
      <c r="J84" s="273">
        <v>61</v>
      </c>
      <c r="K84" s="274">
        <v>49</v>
      </c>
      <c r="L84" s="275">
        <v>55</v>
      </c>
      <c r="M84" s="273">
        <v>731</v>
      </c>
      <c r="N84" s="274">
        <v>753</v>
      </c>
      <c r="O84" s="275">
        <v>1484</v>
      </c>
      <c r="P84" s="273">
        <v>32.5</v>
      </c>
      <c r="Q84" s="274">
        <v>30.7</v>
      </c>
      <c r="R84" s="275">
        <v>31.6</v>
      </c>
      <c r="S84" s="273">
        <v>731</v>
      </c>
      <c r="T84" s="274">
        <v>753</v>
      </c>
      <c r="U84" s="275">
        <v>1484</v>
      </c>
      <c r="V84" s="273">
        <v>81</v>
      </c>
      <c r="W84" s="274">
        <v>67</v>
      </c>
      <c r="X84" s="275">
        <v>73</v>
      </c>
      <c r="Y84" s="273">
        <v>2503</v>
      </c>
      <c r="Z84" s="274">
        <v>2572</v>
      </c>
      <c r="AA84" s="275">
        <v>5075</v>
      </c>
      <c r="AB84" s="273">
        <v>81</v>
      </c>
      <c r="AC84" s="274">
        <v>67</v>
      </c>
      <c r="AD84" s="275">
        <v>74</v>
      </c>
      <c r="AE84" s="273">
        <v>2503</v>
      </c>
      <c r="AF84" s="274">
        <v>2572</v>
      </c>
      <c r="AG84" s="275">
        <v>5075</v>
      </c>
      <c r="AH84" s="273">
        <v>35.9</v>
      </c>
      <c r="AI84" s="274">
        <v>33.700000000000003</v>
      </c>
      <c r="AJ84" s="275">
        <v>34.799999999999997</v>
      </c>
      <c r="AK84" s="273">
        <v>2503</v>
      </c>
      <c r="AL84" s="274">
        <v>2572</v>
      </c>
      <c r="AM84" s="275">
        <v>5075</v>
      </c>
      <c r="AN84" s="273">
        <v>76</v>
      </c>
      <c r="AO84" s="274">
        <v>62</v>
      </c>
      <c r="AP84" s="275">
        <v>69</v>
      </c>
      <c r="AQ84" s="273">
        <v>3234</v>
      </c>
      <c r="AR84" s="274">
        <v>3325</v>
      </c>
      <c r="AS84" s="275">
        <v>6559</v>
      </c>
      <c r="AT84" s="273">
        <v>77</v>
      </c>
      <c r="AU84" s="274">
        <v>63</v>
      </c>
      <c r="AV84" s="275">
        <v>70</v>
      </c>
      <c r="AW84" s="273">
        <v>3234</v>
      </c>
      <c r="AX84" s="274">
        <v>3325</v>
      </c>
      <c r="AY84" s="275">
        <v>6559</v>
      </c>
      <c r="AZ84" s="273">
        <v>35.200000000000003</v>
      </c>
      <c r="BA84" s="274">
        <v>33</v>
      </c>
      <c r="BB84" s="275">
        <v>34.1</v>
      </c>
      <c r="BC84" s="273">
        <v>3234</v>
      </c>
      <c r="BD84" s="274">
        <v>3325</v>
      </c>
      <c r="BE84" s="275">
        <v>6559</v>
      </c>
    </row>
    <row r="85" spans="1:57" x14ac:dyDescent="0.35">
      <c r="A85" t="s">
        <v>1087</v>
      </c>
      <c r="B85" t="s">
        <v>250</v>
      </c>
      <c r="C85" t="s">
        <v>247</v>
      </c>
      <c r="D85" s="273">
        <v>65</v>
      </c>
      <c r="E85" s="274">
        <v>47</v>
      </c>
      <c r="F85" s="275">
        <v>56</v>
      </c>
      <c r="G85" s="273">
        <v>178</v>
      </c>
      <c r="H85" s="274">
        <v>184</v>
      </c>
      <c r="I85" s="275">
        <v>362</v>
      </c>
      <c r="J85" s="273">
        <v>65</v>
      </c>
      <c r="K85" s="274">
        <v>48</v>
      </c>
      <c r="L85" s="275">
        <v>56</v>
      </c>
      <c r="M85" s="273">
        <v>178</v>
      </c>
      <c r="N85" s="274">
        <v>184</v>
      </c>
      <c r="O85" s="275">
        <v>362</v>
      </c>
      <c r="P85" s="273">
        <v>34.200000000000003</v>
      </c>
      <c r="Q85" s="274">
        <v>31.7</v>
      </c>
      <c r="R85" s="275">
        <v>32.9</v>
      </c>
      <c r="S85" s="273">
        <v>178</v>
      </c>
      <c r="T85" s="274">
        <v>184</v>
      </c>
      <c r="U85" s="275">
        <v>362</v>
      </c>
      <c r="V85" s="273">
        <v>78</v>
      </c>
      <c r="W85" s="274">
        <v>65</v>
      </c>
      <c r="X85" s="275">
        <v>71</v>
      </c>
      <c r="Y85" s="273">
        <v>899</v>
      </c>
      <c r="Z85" s="274">
        <v>966</v>
      </c>
      <c r="AA85" s="275">
        <v>1865</v>
      </c>
      <c r="AB85" s="273">
        <v>79</v>
      </c>
      <c r="AC85" s="274">
        <v>67</v>
      </c>
      <c r="AD85" s="275">
        <v>73</v>
      </c>
      <c r="AE85" s="273">
        <v>899</v>
      </c>
      <c r="AF85" s="274">
        <v>966</v>
      </c>
      <c r="AG85" s="275">
        <v>1865</v>
      </c>
      <c r="AH85" s="273">
        <v>38.6</v>
      </c>
      <c r="AI85" s="274">
        <v>36</v>
      </c>
      <c r="AJ85" s="275">
        <v>37.299999999999997</v>
      </c>
      <c r="AK85" s="273">
        <v>899</v>
      </c>
      <c r="AL85" s="274">
        <v>966</v>
      </c>
      <c r="AM85" s="275">
        <v>1865</v>
      </c>
      <c r="AN85" s="273">
        <v>76</v>
      </c>
      <c r="AO85" s="274">
        <v>62</v>
      </c>
      <c r="AP85" s="275">
        <v>69</v>
      </c>
      <c r="AQ85" s="273">
        <v>1077</v>
      </c>
      <c r="AR85" s="274">
        <v>1150</v>
      </c>
      <c r="AS85" s="275">
        <v>2227</v>
      </c>
      <c r="AT85" s="273">
        <v>76</v>
      </c>
      <c r="AU85" s="274">
        <v>64</v>
      </c>
      <c r="AV85" s="275">
        <v>70</v>
      </c>
      <c r="AW85" s="273">
        <v>1077</v>
      </c>
      <c r="AX85" s="274">
        <v>1150</v>
      </c>
      <c r="AY85" s="275">
        <v>2227</v>
      </c>
      <c r="AZ85" s="273">
        <v>37.9</v>
      </c>
      <c r="BA85" s="274">
        <v>35.299999999999997</v>
      </c>
      <c r="BB85" s="275">
        <v>36.5</v>
      </c>
      <c r="BC85" s="273">
        <v>1077</v>
      </c>
      <c r="BD85" s="274">
        <v>1150</v>
      </c>
      <c r="BE85" s="275">
        <v>2227</v>
      </c>
    </row>
    <row r="86" spans="1:57" x14ac:dyDescent="0.35">
      <c r="A86" t="s">
        <v>8</v>
      </c>
      <c r="B86" t="s">
        <v>253</v>
      </c>
      <c r="C86" t="s">
        <v>247</v>
      </c>
      <c r="D86" s="273">
        <v>68</v>
      </c>
      <c r="E86" s="274">
        <v>53</v>
      </c>
      <c r="F86" s="275">
        <v>60</v>
      </c>
      <c r="G86" s="273">
        <v>331</v>
      </c>
      <c r="H86" s="274">
        <v>366</v>
      </c>
      <c r="I86" s="275">
        <v>697</v>
      </c>
      <c r="J86" s="273">
        <v>69</v>
      </c>
      <c r="K86" s="274">
        <v>54</v>
      </c>
      <c r="L86" s="275">
        <v>61</v>
      </c>
      <c r="M86" s="273">
        <v>331</v>
      </c>
      <c r="N86" s="274">
        <v>366</v>
      </c>
      <c r="O86" s="275">
        <v>697</v>
      </c>
      <c r="P86" s="273">
        <v>33.9</v>
      </c>
      <c r="Q86" s="274">
        <v>31.2</v>
      </c>
      <c r="R86" s="275">
        <v>32.5</v>
      </c>
      <c r="S86" s="273">
        <v>331</v>
      </c>
      <c r="T86" s="274">
        <v>366</v>
      </c>
      <c r="U86" s="275">
        <v>697</v>
      </c>
      <c r="V86" s="273">
        <v>79</v>
      </c>
      <c r="W86" s="274">
        <v>67</v>
      </c>
      <c r="X86" s="275">
        <v>73</v>
      </c>
      <c r="Y86" s="273">
        <v>1258</v>
      </c>
      <c r="Z86" s="274">
        <v>1320</v>
      </c>
      <c r="AA86" s="275">
        <v>2578</v>
      </c>
      <c r="AB86" s="273">
        <v>80</v>
      </c>
      <c r="AC86" s="274">
        <v>68</v>
      </c>
      <c r="AD86" s="275">
        <v>74</v>
      </c>
      <c r="AE86" s="273">
        <v>1258</v>
      </c>
      <c r="AF86" s="274">
        <v>1320</v>
      </c>
      <c r="AG86" s="275">
        <v>2578</v>
      </c>
      <c r="AH86" s="273">
        <v>36.700000000000003</v>
      </c>
      <c r="AI86" s="274">
        <v>34.4</v>
      </c>
      <c r="AJ86" s="275">
        <v>35.5</v>
      </c>
      <c r="AK86" s="273">
        <v>1258</v>
      </c>
      <c r="AL86" s="274">
        <v>1320</v>
      </c>
      <c r="AM86" s="275">
        <v>2578</v>
      </c>
      <c r="AN86" s="273">
        <v>77</v>
      </c>
      <c r="AO86" s="274">
        <v>64</v>
      </c>
      <c r="AP86" s="275">
        <v>70</v>
      </c>
      <c r="AQ86" s="273">
        <v>1589</v>
      </c>
      <c r="AR86" s="274">
        <v>1686</v>
      </c>
      <c r="AS86" s="275">
        <v>3275</v>
      </c>
      <c r="AT86" s="273">
        <v>78</v>
      </c>
      <c r="AU86" s="274">
        <v>65</v>
      </c>
      <c r="AV86" s="275">
        <v>71</v>
      </c>
      <c r="AW86" s="273">
        <v>1589</v>
      </c>
      <c r="AX86" s="274">
        <v>1686</v>
      </c>
      <c r="AY86" s="275">
        <v>3275</v>
      </c>
      <c r="AZ86" s="273">
        <v>36.1</v>
      </c>
      <c r="BA86" s="274">
        <v>33.700000000000003</v>
      </c>
      <c r="BB86" s="275">
        <v>34.9</v>
      </c>
      <c r="BC86" s="273">
        <v>1589</v>
      </c>
      <c r="BD86" s="274">
        <v>1686</v>
      </c>
      <c r="BE86" s="275">
        <v>3275</v>
      </c>
    </row>
    <row r="87" spans="1:57" x14ac:dyDescent="0.35">
      <c r="A87" t="s">
        <v>9</v>
      </c>
      <c r="B87" t="s">
        <v>254</v>
      </c>
      <c r="C87" t="s">
        <v>247</v>
      </c>
      <c r="D87" s="273">
        <v>66</v>
      </c>
      <c r="E87" s="274">
        <v>47</v>
      </c>
      <c r="F87" s="275">
        <v>57</v>
      </c>
      <c r="G87" s="273">
        <v>176</v>
      </c>
      <c r="H87" s="274">
        <v>173</v>
      </c>
      <c r="I87" s="275">
        <v>349</v>
      </c>
      <c r="J87" s="273">
        <v>67</v>
      </c>
      <c r="K87" s="274">
        <v>49</v>
      </c>
      <c r="L87" s="275">
        <v>58</v>
      </c>
      <c r="M87" s="273">
        <v>176</v>
      </c>
      <c r="N87" s="274">
        <v>173</v>
      </c>
      <c r="O87" s="275">
        <v>349</v>
      </c>
      <c r="P87" s="273">
        <v>32.700000000000003</v>
      </c>
      <c r="Q87" s="274">
        <v>30.5</v>
      </c>
      <c r="R87" s="275">
        <v>31.6</v>
      </c>
      <c r="S87" s="273">
        <v>176</v>
      </c>
      <c r="T87" s="274">
        <v>173</v>
      </c>
      <c r="U87" s="275">
        <v>349</v>
      </c>
      <c r="V87" s="273">
        <v>78</v>
      </c>
      <c r="W87" s="274">
        <v>64</v>
      </c>
      <c r="X87" s="275">
        <v>71</v>
      </c>
      <c r="Y87" s="273">
        <v>989</v>
      </c>
      <c r="Z87" s="274">
        <v>979</v>
      </c>
      <c r="AA87" s="275">
        <v>1968</v>
      </c>
      <c r="AB87" s="273">
        <v>78</v>
      </c>
      <c r="AC87" s="274">
        <v>66</v>
      </c>
      <c r="AD87" s="275">
        <v>72</v>
      </c>
      <c r="AE87" s="273">
        <v>989</v>
      </c>
      <c r="AF87" s="274">
        <v>979</v>
      </c>
      <c r="AG87" s="275">
        <v>1968</v>
      </c>
      <c r="AH87" s="273">
        <v>36.9</v>
      </c>
      <c r="AI87" s="274">
        <v>34.6</v>
      </c>
      <c r="AJ87" s="275">
        <v>35.799999999999997</v>
      </c>
      <c r="AK87" s="273">
        <v>989</v>
      </c>
      <c r="AL87" s="274">
        <v>979</v>
      </c>
      <c r="AM87" s="275">
        <v>1968</v>
      </c>
      <c r="AN87" s="273">
        <v>76</v>
      </c>
      <c r="AO87" s="274">
        <v>62</v>
      </c>
      <c r="AP87" s="275">
        <v>69</v>
      </c>
      <c r="AQ87" s="273">
        <v>1165</v>
      </c>
      <c r="AR87" s="274">
        <v>1152</v>
      </c>
      <c r="AS87" s="275">
        <v>2317</v>
      </c>
      <c r="AT87" s="273">
        <v>77</v>
      </c>
      <c r="AU87" s="274">
        <v>64</v>
      </c>
      <c r="AV87" s="275">
        <v>70</v>
      </c>
      <c r="AW87" s="273">
        <v>1165</v>
      </c>
      <c r="AX87" s="274">
        <v>1152</v>
      </c>
      <c r="AY87" s="275">
        <v>2317</v>
      </c>
      <c r="AZ87" s="273">
        <v>36.299999999999997</v>
      </c>
      <c r="BA87" s="274">
        <v>34</v>
      </c>
      <c r="BB87" s="275">
        <v>35.1</v>
      </c>
      <c r="BC87" s="273">
        <v>1165</v>
      </c>
      <c r="BD87" s="274">
        <v>1152</v>
      </c>
      <c r="BE87" s="275">
        <v>2317</v>
      </c>
    </row>
    <row r="88" spans="1:57" x14ac:dyDescent="0.35">
      <c r="A88" t="s">
        <v>11</v>
      </c>
      <c r="B88" t="s">
        <v>257</v>
      </c>
      <c r="C88" t="s">
        <v>247</v>
      </c>
      <c r="D88" s="273">
        <v>68</v>
      </c>
      <c r="E88" s="274">
        <v>47</v>
      </c>
      <c r="F88" s="275">
        <v>56</v>
      </c>
      <c r="G88" s="273">
        <v>180</v>
      </c>
      <c r="H88" s="274">
        <v>212</v>
      </c>
      <c r="I88" s="275">
        <v>392</v>
      </c>
      <c r="J88" s="273">
        <v>71</v>
      </c>
      <c r="K88" s="274">
        <v>51</v>
      </c>
      <c r="L88" s="275">
        <v>60</v>
      </c>
      <c r="M88" s="273">
        <v>180</v>
      </c>
      <c r="N88" s="274">
        <v>212</v>
      </c>
      <c r="O88" s="275">
        <v>392</v>
      </c>
      <c r="P88" s="273">
        <v>33.6</v>
      </c>
      <c r="Q88" s="274">
        <v>29.5</v>
      </c>
      <c r="R88" s="275">
        <v>31.4</v>
      </c>
      <c r="S88" s="273">
        <v>180</v>
      </c>
      <c r="T88" s="274">
        <v>212</v>
      </c>
      <c r="U88" s="275">
        <v>392</v>
      </c>
      <c r="V88" s="273">
        <v>81</v>
      </c>
      <c r="W88" s="274">
        <v>66</v>
      </c>
      <c r="X88" s="275">
        <v>73</v>
      </c>
      <c r="Y88" s="273">
        <v>657</v>
      </c>
      <c r="Z88" s="274">
        <v>675</v>
      </c>
      <c r="AA88" s="275">
        <v>1332</v>
      </c>
      <c r="AB88" s="273">
        <v>82</v>
      </c>
      <c r="AC88" s="274">
        <v>69</v>
      </c>
      <c r="AD88" s="275">
        <v>76</v>
      </c>
      <c r="AE88" s="273">
        <v>657</v>
      </c>
      <c r="AF88" s="274">
        <v>675</v>
      </c>
      <c r="AG88" s="275">
        <v>1332</v>
      </c>
      <c r="AH88" s="273">
        <v>35.6</v>
      </c>
      <c r="AI88" s="274">
        <v>33.299999999999997</v>
      </c>
      <c r="AJ88" s="275">
        <v>34.4</v>
      </c>
      <c r="AK88" s="273">
        <v>657</v>
      </c>
      <c r="AL88" s="274">
        <v>675</v>
      </c>
      <c r="AM88" s="275">
        <v>1332</v>
      </c>
      <c r="AN88" s="273">
        <v>78</v>
      </c>
      <c r="AO88" s="274">
        <v>61</v>
      </c>
      <c r="AP88" s="275">
        <v>69</v>
      </c>
      <c r="AQ88" s="273">
        <v>837</v>
      </c>
      <c r="AR88" s="274">
        <v>887</v>
      </c>
      <c r="AS88" s="275">
        <v>1724</v>
      </c>
      <c r="AT88" s="273">
        <v>80</v>
      </c>
      <c r="AU88" s="274">
        <v>65</v>
      </c>
      <c r="AV88" s="275">
        <v>72</v>
      </c>
      <c r="AW88" s="273">
        <v>837</v>
      </c>
      <c r="AX88" s="274">
        <v>887</v>
      </c>
      <c r="AY88" s="275">
        <v>1724</v>
      </c>
      <c r="AZ88" s="273">
        <v>35.200000000000003</v>
      </c>
      <c r="BA88" s="274">
        <v>32.4</v>
      </c>
      <c r="BB88" s="275">
        <v>33.700000000000003</v>
      </c>
      <c r="BC88" s="273">
        <v>837</v>
      </c>
      <c r="BD88" s="274">
        <v>887</v>
      </c>
      <c r="BE88" s="275">
        <v>1724</v>
      </c>
    </row>
    <row r="89" spans="1:57" x14ac:dyDescent="0.35">
      <c r="A89" t="s">
        <v>13</v>
      </c>
      <c r="B89" t="s">
        <v>259</v>
      </c>
      <c r="C89" t="s">
        <v>247</v>
      </c>
      <c r="D89" s="273">
        <v>63</v>
      </c>
      <c r="E89" s="274">
        <v>47</v>
      </c>
      <c r="F89" s="275">
        <v>55</v>
      </c>
      <c r="G89" s="273">
        <v>330</v>
      </c>
      <c r="H89" s="274">
        <v>354</v>
      </c>
      <c r="I89" s="275">
        <v>684</v>
      </c>
      <c r="J89" s="273">
        <v>64</v>
      </c>
      <c r="K89" s="274">
        <v>48</v>
      </c>
      <c r="L89" s="275">
        <v>56</v>
      </c>
      <c r="M89" s="273">
        <v>330</v>
      </c>
      <c r="N89" s="274">
        <v>354</v>
      </c>
      <c r="O89" s="275">
        <v>684</v>
      </c>
      <c r="P89" s="273">
        <v>33.700000000000003</v>
      </c>
      <c r="Q89" s="274">
        <v>31.2</v>
      </c>
      <c r="R89" s="275">
        <v>32.4</v>
      </c>
      <c r="S89" s="273">
        <v>330</v>
      </c>
      <c r="T89" s="274">
        <v>354</v>
      </c>
      <c r="U89" s="275">
        <v>684</v>
      </c>
      <c r="V89" s="273">
        <v>82</v>
      </c>
      <c r="W89" s="274">
        <v>66</v>
      </c>
      <c r="X89" s="275">
        <v>74</v>
      </c>
      <c r="Y89" s="273">
        <v>1303</v>
      </c>
      <c r="Z89" s="274">
        <v>1283</v>
      </c>
      <c r="AA89" s="275">
        <v>2586</v>
      </c>
      <c r="AB89" s="273">
        <v>82</v>
      </c>
      <c r="AC89" s="274">
        <v>66</v>
      </c>
      <c r="AD89" s="275">
        <v>74</v>
      </c>
      <c r="AE89" s="273">
        <v>1303</v>
      </c>
      <c r="AF89" s="274">
        <v>1283</v>
      </c>
      <c r="AG89" s="275">
        <v>2586</v>
      </c>
      <c r="AH89" s="273">
        <v>36.9</v>
      </c>
      <c r="AI89" s="274">
        <v>33.9</v>
      </c>
      <c r="AJ89" s="275">
        <v>35.4</v>
      </c>
      <c r="AK89" s="273">
        <v>1303</v>
      </c>
      <c r="AL89" s="274">
        <v>1283</v>
      </c>
      <c r="AM89" s="275">
        <v>2586</v>
      </c>
      <c r="AN89" s="273">
        <v>78</v>
      </c>
      <c r="AO89" s="274">
        <v>62</v>
      </c>
      <c r="AP89" s="275">
        <v>70</v>
      </c>
      <c r="AQ89" s="273">
        <v>1633</v>
      </c>
      <c r="AR89" s="274">
        <v>1637</v>
      </c>
      <c r="AS89" s="275">
        <v>3270</v>
      </c>
      <c r="AT89" s="273">
        <v>79</v>
      </c>
      <c r="AU89" s="274">
        <v>62</v>
      </c>
      <c r="AV89" s="275">
        <v>70</v>
      </c>
      <c r="AW89" s="273">
        <v>1633</v>
      </c>
      <c r="AX89" s="274">
        <v>1637</v>
      </c>
      <c r="AY89" s="275">
        <v>3270</v>
      </c>
      <c r="AZ89" s="273">
        <v>36.299999999999997</v>
      </c>
      <c r="BA89" s="274">
        <v>33.299999999999997</v>
      </c>
      <c r="BB89" s="275">
        <v>34.799999999999997</v>
      </c>
      <c r="BC89" s="273">
        <v>1633</v>
      </c>
      <c r="BD89" s="274">
        <v>1637</v>
      </c>
      <c r="BE89" s="275">
        <v>3270</v>
      </c>
    </row>
    <row r="90" spans="1:57" x14ac:dyDescent="0.35">
      <c r="A90" t="s">
        <v>65</v>
      </c>
      <c r="B90" t="s">
        <v>310</v>
      </c>
      <c r="C90" t="s">
        <v>309</v>
      </c>
      <c r="D90" s="273">
        <v>65</v>
      </c>
      <c r="E90" s="274">
        <v>47</v>
      </c>
      <c r="F90" s="275">
        <v>55</v>
      </c>
      <c r="G90" s="273">
        <v>1896</v>
      </c>
      <c r="H90" s="274">
        <v>2112</v>
      </c>
      <c r="I90" s="275">
        <v>4008</v>
      </c>
      <c r="J90" s="273">
        <v>67</v>
      </c>
      <c r="K90" s="274">
        <v>49</v>
      </c>
      <c r="L90" s="275">
        <v>58</v>
      </c>
      <c r="M90" s="273">
        <v>1896</v>
      </c>
      <c r="N90" s="274">
        <v>2112</v>
      </c>
      <c r="O90" s="275">
        <v>4008</v>
      </c>
      <c r="P90" s="273">
        <v>32.6</v>
      </c>
      <c r="Q90" s="274">
        <v>29.8</v>
      </c>
      <c r="R90" s="275">
        <v>31.1</v>
      </c>
      <c r="S90" s="273">
        <v>1896</v>
      </c>
      <c r="T90" s="274">
        <v>2112</v>
      </c>
      <c r="U90" s="275">
        <v>4008</v>
      </c>
      <c r="V90" s="273">
        <v>73</v>
      </c>
      <c r="W90" s="274">
        <v>60</v>
      </c>
      <c r="X90" s="275">
        <v>66</v>
      </c>
      <c r="Y90" s="273">
        <v>6100</v>
      </c>
      <c r="Z90" s="274">
        <v>6467</v>
      </c>
      <c r="AA90" s="275">
        <v>12567</v>
      </c>
      <c r="AB90" s="273">
        <v>75</v>
      </c>
      <c r="AC90" s="274">
        <v>63</v>
      </c>
      <c r="AD90" s="275">
        <v>69</v>
      </c>
      <c r="AE90" s="273">
        <v>6100</v>
      </c>
      <c r="AF90" s="274">
        <v>6467</v>
      </c>
      <c r="AG90" s="275">
        <v>12567</v>
      </c>
      <c r="AH90" s="273">
        <v>34.9</v>
      </c>
      <c r="AI90" s="274">
        <v>32.5</v>
      </c>
      <c r="AJ90" s="275">
        <v>33.700000000000003</v>
      </c>
      <c r="AK90" s="273">
        <v>6100</v>
      </c>
      <c r="AL90" s="274">
        <v>6467</v>
      </c>
      <c r="AM90" s="275">
        <v>12567</v>
      </c>
      <c r="AN90" s="273">
        <v>71</v>
      </c>
      <c r="AO90" s="274">
        <v>56</v>
      </c>
      <c r="AP90" s="275">
        <v>64</v>
      </c>
      <c r="AQ90" s="273">
        <v>7996</v>
      </c>
      <c r="AR90" s="274">
        <v>8579</v>
      </c>
      <c r="AS90" s="275">
        <v>16575</v>
      </c>
      <c r="AT90" s="273">
        <v>73</v>
      </c>
      <c r="AU90" s="274">
        <v>59</v>
      </c>
      <c r="AV90" s="275">
        <v>66</v>
      </c>
      <c r="AW90" s="273">
        <v>7996</v>
      </c>
      <c r="AX90" s="274">
        <v>8579</v>
      </c>
      <c r="AY90" s="275">
        <v>16575</v>
      </c>
      <c r="AZ90" s="273">
        <v>34.4</v>
      </c>
      <c r="BA90" s="274">
        <v>31.8</v>
      </c>
      <c r="BB90" s="275">
        <v>33</v>
      </c>
      <c r="BC90" s="273">
        <v>7996</v>
      </c>
      <c r="BD90" s="274">
        <v>8579</v>
      </c>
      <c r="BE90" s="275">
        <v>16575</v>
      </c>
    </row>
    <row r="91" spans="1:57" x14ac:dyDescent="0.35">
      <c r="A91" t="s">
        <v>66</v>
      </c>
      <c r="B91" t="s">
        <v>311</v>
      </c>
      <c r="C91" t="s">
        <v>309</v>
      </c>
      <c r="D91" s="273">
        <v>66</v>
      </c>
      <c r="E91" s="274">
        <v>47</v>
      </c>
      <c r="F91" s="275">
        <v>56</v>
      </c>
      <c r="G91" s="273">
        <v>299</v>
      </c>
      <c r="H91" s="274">
        <v>321</v>
      </c>
      <c r="I91" s="275">
        <v>620</v>
      </c>
      <c r="J91" s="273">
        <v>66</v>
      </c>
      <c r="K91" s="274">
        <v>49</v>
      </c>
      <c r="L91" s="275">
        <v>57</v>
      </c>
      <c r="M91" s="273">
        <v>299</v>
      </c>
      <c r="N91" s="274">
        <v>321</v>
      </c>
      <c r="O91" s="275">
        <v>620</v>
      </c>
      <c r="P91" s="273">
        <v>32.299999999999997</v>
      </c>
      <c r="Q91" s="274">
        <v>29.7</v>
      </c>
      <c r="R91" s="275">
        <v>30.9</v>
      </c>
      <c r="S91" s="273">
        <v>299</v>
      </c>
      <c r="T91" s="274">
        <v>321</v>
      </c>
      <c r="U91" s="275">
        <v>620</v>
      </c>
      <c r="V91" s="273">
        <v>74</v>
      </c>
      <c r="W91" s="274">
        <v>59</v>
      </c>
      <c r="X91" s="275">
        <v>66</v>
      </c>
      <c r="Y91" s="273">
        <v>1941</v>
      </c>
      <c r="Z91" s="274">
        <v>2024</v>
      </c>
      <c r="AA91" s="275">
        <v>3965</v>
      </c>
      <c r="AB91" s="273">
        <v>75</v>
      </c>
      <c r="AC91" s="274">
        <v>60</v>
      </c>
      <c r="AD91" s="275">
        <v>68</v>
      </c>
      <c r="AE91" s="273">
        <v>1941</v>
      </c>
      <c r="AF91" s="274">
        <v>2024</v>
      </c>
      <c r="AG91" s="275">
        <v>3965</v>
      </c>
      <c r="AH91" s="273">
        <v>34.1</v>
      </c>
      <c r="AI91" s="274">
        <v>31.7</v>
      </c>
      <c r="AJ91" s="275">
        <v>32.9</v>
      </c>
      <c r="AK91" s="273">
        <v>1941</v>
      </c>
      <c r="AL91" s="274">
        <v>2024</v>
      </c>
      <c r="AM91" s="275">
        <v>3965</v>
      </c>
      <c r="AN91" s="273">
        <v>73</v>
      </c>
      <c r="AO91" s="274">
        <v>57</v>
      </c>
      <c r="AP91" s="275">
        <v>65</v>
      </c>
      <c r="AQ91" s="273">
        <v>2240</v>
      </c>
      <c r="AR91" s="274">
        <v>2345</v>
      </c>
      <c r="AS91" s="275">
        <v>4585</v>
      </c>
      <c r="AT91" s="273">
        <v>74</v>
      </c>
      <c r="AU91" s="274">
        <v>59</v>
      </c>
      <c r="AV91" s="275">
        <v>66</v>
      </c>
      <c r="AW91" s="273">
        <v>2240</v>
      </c>
      <c r="AX91" s="274">
        <v>2345</v>
      </c>
      <c r="AY91" s="275">
        <v>4585</v>
      </c>
      <c r="AZ91" s="273">
        <v>33.9</v>
      </c>
      <c r="BA91" s="274">
        <v>31.4</v>
      </c>
      <c r="BB91" s="275">
        <v>32.6</v>
      </c>
      <c r="BC91" s="273">
        <v>2240</v>
      </c>
      <c r="BD91" s="274">
        <v>2345</v>
      </c>
      <c r="BE91" s="275">
        <v>4585</v>
      </c>
    </row>
    <row r="92" spans="1:57" x14ac:dyDescent="0.35">
      <c r="A92" t="s">
        <v>67</v>
      </c>
      <c r="B92" t="s">
        <v>312</v>
      </c>
      <c r="C92" t="s">
        <v>309</v>
      </c>
      <c r="D92" s="273">
        <v>54</v>
      </c>
      <c r="E92" s="274">
        <v>37</v>
      </c>
      <c r="F92" s="275">
        <v>46</v>
      </c>
      <c r="G92" s="273">
        <v>305</v>
      </c>
      <c r="H92" s="274">
        <v>299</v>
      </c>
      <c r="I92" s="275">
        <v>604</v>
      </c>
      <c r="J92" s="273">
        <v>57</v>
      </c>
      <c r="K92" s="274">
        <v>40</v>
      </c>
      <c r="L92" s="275">
        <v>49</v>
      </c>
      <c r="M92" s="273">
        <v>305</v>
      </c>
      <c r="N92" s="274">
        <v>299</v>
      </c>
      <c r="O92" s="275">
        <v>604</v>
      </c>
      <c r="P92" s="273">
        <v>31.2</v>
      </c>
      <c r="Q92" s="274">
        <v>28.8</v>
      </c>
      <c r="R92" s="275">
        <v>30.1</v>
      </c>
      <c r="S92" s="273">
        <v>305</v>
      </c>
      <c r="T92" s="274">
        <v>299</v>
      </c>
      <c r="U92" s="275">
        <v>604</v>
      </c>
      <c r="V92" s="273">
        <v>72</v>
      </c>
      <c r="W92" s="274">
        <v>59</v>
      </c>
      <c r="X92" s="275">
        <v>65</v>
      </c>
      <c r="Y92" s="273">
        <v>1674</v>
      </c>
      <c r="Z92" s="274">
        <v>1767</v>
      </c>
      <c r="AA92" s="275">
        <v>3441</v>
      </c>
      <c r="AB92" s="273">
        <v>75</v>
      </c>
      <c r="AC92" s="274">
        <v>62</v>
      </c>
      <c r="AD92" s="275">
        <v>68</v>
      </c>
      <c r="AE92" s="273">
        <v>1674</v>
      </c>
      <c r="AF92" s="274">
        <v>1767</v>
      </c>
      <c r="AG92" s="275">
        <v>3441</v>
      </c>
      <c r="AH92" s="273">
        <v>35.5</v>
      </c>
      <c r="AI92" s="274">
        <v>32.700000000000003</v>
      </c>
      <c r="AJ92" s="275">
        <v>34.1</v>
      </c>
      <c r="AK92" s="273">
        <v>1674</v>
      </c>
      <c r="AL92" s="274">
        <v>1767</v>
      </c>
      <c r="AM92" s="275">
        <v>3441</v>
      </c>
      <c r="AN92" s="273">
        <v>70</v>
      </c>
      <c r="AO92" s="274">
        <v>55</v>
      </c>
      <c r="AP92" s="275">
        <v>62</v>
      </c>
      <c r="AQ92" s="273">
        <v>1979</v>
      </c>
      <c r="AR92" s="274">
        <v>2066</v>
      </c>
      <c r="AS92" s="275">
        <v>4045</v>
      </c>
      <c r="AT92" s="273">
        <v>72</v>
      </c>
      <c r="AU92" s="274">
        <v>59</v>
      </c>
      <c r="AV92" s="275">
        <v>65</v>
      </c>
      <c r="AW92" s="273">
        <v>1979</v>
      </c>
      <c r="AX92" s="274">
        <v>2066</v>
      </c>
      <c r="AY92" s="275">
        <v>4045</v>
      </c>
      <c r="AZ92" s="273">
        <v>34.799999999999997</v>
      </c>
      <c r="BA92" s="274">
        <v>32.200000000000003</v>
      </c>
      <c r="BB92" s="275">
        <v>33.5</v>
      </c>
      <c r="BC92" s="273">
        <v>1979</v>
      </c>
      <c r="BD92" s="274">
        <v>2066</v>
      </c>
      <c r="BE92" s="275">
        <v>4045</v>
      </c>
    </row>
    <row r="93" spans="1:57" x14ac:dyDescent="0.35">
      <c r="A93" t="s">
        <v>69</v>
      </c>
      <c r="B93" t="s">
        <v>314</v>
      </c>
      <c r="C93" t="s">
        <v>309</v>
      </c>
      <c r="D93" s="273">
        <v>61</v>
      </c>
      <c r="E93" s="274">
        <v>44</v>
      </c>
      <c r="F93" s="275">
        <v>52</v>
      </c>
      <c r="G93" s="273">
        <v>529</v>
      </c>
      <c r="H93" s="274">
        <v>565</v>
      </c>
      <c r="I93" s="275">
        <v>1094</v>
      </c>
      <c r="J93" s="273">
        <v>64</v>
      </c>
      <c r="K93" s="274">
        <v>47</v>
      </c>
      <c r="L93" s="275">
        <v>55</v>
      </c>
      <c r="M93" s="273">
        <v>529</v>
      </c>
      <c r="N93" s="274">
        <v>565</v>
      </c>
      <c r="O93" s="275">
        <v>1094</v>
      </c>
      <c r="P93" s="273">
        <v>32.1</v>
      </c>
      <c r="Q93" s="274">
        <v>29.6</v>
      </c>
      <c r="R93" s="275">
        <v>30.8</v>
      </c>
      <c r="S93" s="273">
        <v>529</v>
      </c>
      <c r="T93" s="274">
        <v>565</v>
      </c>
      <c r="U93" s="275">
        <v>1094</v>
      </c>
      <c r="V93" s="273">
        <v>72</v>
      </c>
      <c r="W93" s="274">
        <v>57</v>
      </c>
      <c r="X93" s="275">
        <v>64</v>
      </c>
      <c r="Y93" s="273">
        <v>1857</v>
      </c>
      <c r="Z93" s="274">
        <v>2002</v>
      </c>
      <c r="AA93" s="275">
        <v>3859</v>
      </c>
      <c r="AB93" s="273">
        <v>74</v>
      </c>
      <c r="AC93" s="274">
        <v>60</v>
      </c>
      <c r="AD93" s="275">
        <v>66</v>
      </c>
      <c r="AE93" s="273">
        <v>1857</v>
      </c>
      <c r="AF93" s="274">
        <v>2002</v>
      </c>
      <c r="AG93" s="275">
        <v>3859</v>
      </c>
      <c r="AH93" s="273">
        <v>34.1</v>
      </c>
      <c r="AI93" s="274">
        <v>31.5</v>
      </c>
      <c r="AJ93" s="275">
        <v>32.700000000000003</v>
      </c>
      <c r="AK93" s="273">
        <v>1857</v>
      </c>
      <c r="AL93" s="274">
        <v>2002</v>
      </c>
      <c r="AM93" s="275">
        <v>3859</v>
      </c>
      <c r="AN93" s="273">
        <v>69</v>
      </c>
      <c r="AO93" s="274">
        <v>54</v>
      </c>
      <c r="AP93" s="275">
        <v>61</v>
      </c>
      <c r="AQ93" s="273">
        <v>2386</v>
      </c>
      <c r="AR93" s="274">
        <v>2567</v>
      </c>
      <c r="AS93" s="275">
        <v>4953</v>
      </c>
      <c r="AT93" s="273">
        <v>71</v>
      </c>
      <c r="AU93" s="274">
        <v>57</v>
      </c>
      <c r="AV93" s="275">
        <v>64</v>
      </c>
      <c r="AW93" s="273">
        <v>2386</v>
      </c>
      <c r="AX93" s="274">
        <v>2567</v>
      </c>
      <c r="AY93" s="275">
        <v>4953</v>
      </c>
      <c r="AZ93" s="273">
        <v>33.6</v>
      </c>
      <c r="BA93" s="274">
        <v>31.1</v>
      </c>
      <c r="BB93" s="275">
        <v>32.299999999999997</v>
      </c>
      <c r="BC93" s="273">
        <v>2386</v>
      </c>
      <c r="BD93" s="274">
        <v>2567</v>
      </c>
      <c r="BE93" s="275">
        <v>4953</v>
      </c>
    </row>
    <row r="94" spans="1:57" x14ac:dyDescent="0.35">
      <c r="A94" t="s">
        <v>71</v>
      </c>
      <c r="B94" t="s">
        <v>316</v>
      </c>
      <c r="C94" t="s">
        <v>309</v>
      </c>
      <c r="D94" s="273">
        <v>59</v>
      </c>
      <c r="E94" s="274">
        <v>43</v>
      </c>
      <c r="F94" s="275">
        <v>51</v>
      </c>
      <c r="G94" s="273">
        <v>179</v>
      </c>
      <c r="H94" s="274">
        <v>201</v>
      </c>
      <c r="I94" s="275">
        <v>380</v>
      </c>
      <c r="J94" s="273">
        <v>63</v>
      </c>
      <c r="K94" s="274">
        <v>49</v>
      </c>
      <c r="L94" s="275">
        <v>56</v>
      </c>
      <c r="M94" s="273">
        <v>179</v>
      </c>
      <c r="N94" s="274">
        <v>201</v>
      </c>
      <c r="O94" s="275">
        <v>380</v>
      </c>
      <c r="P94" s="273">
        <v>31.1</v>
      </c>
      <c r="Q94" s="274">
        <v>29.8</v>
      </c>
      <c r="R94" s="275">
        <v>30.4</v>
      </c>
      <c r="S94" s="273">
        <v>179</v>
      </c>
      <c r="T94" s="274">
        <v>201</v>
      </c>
      <c r="U94" s="275">
        <v>380</v>
      </c>
      <c r="V94" s="273">
        <v>78</v>
      </c>
      <c r="W94" s="274">
        <v>65</v>
      </c>
      <c r="X94" s="275">
        <v>71</v>
      </c>
      <c r="Y94" s="273">
        <v>1209</v>
      </c>
      <c r="Z94" s="274">
        <v>1327</v>
      </c>
      <c r="AA94" s="275">
        <v>2536</v>
      </c>
      <c r="AB94" s="273">
        <v>80</v>
      </c>
      <c r="AC94" s="274">
        <v>68</v>
      </c>
      <c r="AD94" s="275">
        <v>74</v>
      </c>
      <c r="AE94" s="273">
        <v>1209</v>
      </c>
      <c r="AF94" s="274">
        <v>1327</v>
      </c>
      <c r="AG94" s="275">
        <v>2536</v>
      </c>
      <c r="AH94" s="273">
        <v>36.6</v>
      </c>
      <c r="AI94" s="274">
        <v>34.5</v>
      </c>
      <c r="AJ94" s="275">
        <v>35.5</v>
      </c>
      <c r="AK94" s="273">
        <v>1209</v>
      </c>
      <c r="AL94" s="274">
        <v>1327</v>
      </c>
      <c r="AM94" s="275">
        <v>2536</v>
      </c>
      <c r="AN94" s="273">
        <v>76</v>
      </c>
      <c r="AO94" s="274">
        <v>62</v>
      </c>
      <c r="AP94" s="275">
        <v>69</v>
      </c>
      <c r="AQ94" s="273">
        <v>1388</v>
      </c>
      <c r="AR94" s="274">
        <v>1528</v>
      </c>
      <c r="AS94" s="275">
        <v>2916</v>
      </c>
      <c r="AT94" s="273">
        <v>78</v>
      </c>
      <c r="AU94" s="274">
        <v>66</v>
      </c>
      <c r="AV94" s="275">
        <v>72</v>
      </c>
      <c r="AW94" s="273">
        <v>1388</v>
      </c>
      <c r="AX94" s="274">
        <v>1528</v>
      </c>
      <c r="AY94" s="275">
        <v>2916</v>
      </c>
      <c r="AZ94" s="273">
        <v>35.9</v>
      </c>
      <c r="BA94" s="274">
        <v>33.9</v>
      </c>
      <c r="BB94" s="275">
        <v>34.799999999999997</v>
      </c>
      <c r="BC94" s="273">
        <v>1388</v>
      </c>
      <c r="BD94" s="274">
        <v>1528</v>
      </c>
      <c r="BE94" s="275">
        <v>2916</v>
      </c>
    </row>
    <row r="95" spans="1:57" x14ac:dyDescent="0.35">
      <c r="A95" t="s">
        <v>75</v>
      </c>
      <c r="B95" t="s">
        <v>320</v>
      </c>
      <c r="C95" t="s">
        <v>309</v>
      </c>
      <c r="D95" s="273">
        <v>62</v>
      </c>
      <c r="E95" s="274">
        <v>43</v>
      </c>
      <c r="F95" s="275">
        <v>53</v>
      </c>
      <c r="G95" s="273">
        <v>505</v>
      </c>
      <c r="H95" s="274">
        <v>528</v>
      </c>
      <c r="I95" s="275">
        <v>1033</v>
      </c>
      <c r="J95" s="273">
        <v>66</v>
      </c>
      <c r="K95" s="274">
        <v>47</v>
      </c>
      <c r="L95" s="275">
        <v>56</v>
      </c>
      <c r="M95" s="273">
        <v>505</v>
      </c>
      <c r="N95" s="274">
        <v>528</v>
      </c>
      <c r="O95" s="275">
        <v>1033</v>
      </c>
      <c r="P95" s="273">
        <v>31.8</v>
      </c>
      <c r="Q95" s="274">
        <v>29</v>
      </c>
      <c r="R95" s="275">
        <v>30.4</v>
      </c>
      <c r="S95" s="273">
        <v>505</v>
      </c>
      <c r="T95" s="274">
        <v>528</v>
      </c>
      <c r="U95" s="275">
        <v>1033</v>
      </c>
      <c r="V95" s="273">
        <v>74</v>
      </c>
      <c r="W95" s="274">
        <v>58</v>
      </c>
      <c r="X95" s="275">
        <v>66</v>
      </c>
      <c r="Y95" s="273">
        <v>1347</v>
      </c>
      <c r="Z95" s="274">
        <v>1517</v>
      </c>
      <c r="AA95" s="275">
        <v>2864</v>
      </c>
      <c r="AB95" s="273">
        <v>77</v>
      </c>
      <c r="AC95" s="274">
        <v>62</v>
      </c>
      <c r="AD95" s="275">
        <v>69</v>
      </c>
      <c r="AE95" s="273">
        <v>1347</v>
      </c>
      <c r="AF95" s="274">
        <v>1517</v>
      </c>
      <c r="AG95" s="275">
        <v>2864</v>
      </c>
      <c r="AH95" s="273">
        <v>33.9</v>
      </c>
      <c r="AI95" s="274">
        <v>31.5</v>
      </c>
      <c r="AJ95" s="275">
        <v>32.6</v>
      </c>
      <c r="AK95" s="273">
        <v>1347</v>
      </c>
      <c r="AL95" s="274">
        <v>1517</v>
      </c>
      <c r="AM95" s="275">
        <v>2864</v>
      </c>
      <c r="AN95" s="273">
        <v>71</v>
      </c>
      <c r="AO95" s="274">
        <v>54</v>
      </c>
      <c r="AP95" s="275">
        <v>62</v>
      </c>
      <c r="AQ95" s="273">
        <v>1852</v>
      </c>
      <c r="AR95" s="274">
        <v>2045</v>
      </c>
      <c r="AS95" s="275">
        <v>3897</v>
      </c>
      <c r="AT95" s="273">
        <v>74</v>
      </c>
      <c r="AU95" s="274">
        <v>58</v>
      </c>
      <c r="AV95" s="275">
        <v>66</v>
      </c>
      <c r="AW95" s="273">
        <v>1852</v>
      </c>
      <c r="AX95" s="274">
        <v>2045</v>
      </c>
      <c r="AY95" s="275">
        <v>3897</v>
      </c>
      <c r="AZ95" s="273">
        <v>33.299999999999997</v>
      </c>
      <c r="BA95" s="274">
        <v>30.9</v>
      </c>
      <c r="BB95" s="275">
        <v>32</v>
      </c>
      <c r="BC95" s="273">
        <v>1852</v>
      </c>
      <c r="BD95" s="274">
        <v>2045</v>
      </c>
      <c r="BE95" s="275">
        <v>3897</v>
      </c>
    </row>
    <row r="96" spans="1:57" x14ac:dyDescent="0.35">
      <c r="A96" t="s">
        <v>77</v>
      </c>
      <c r="B96" t="s">
        <v>322</v>
      </c>
      <c r="C96" t="s">
        <v>309</v>
      </c>
      <c r="D96" s="273">
        <v>57</v>
      </c>
      <c r="E96" s="274">
        <v>43</v>
      </c>
      <c r="F96" s="275">
        <v>50</v>
      </c>
      <c r="G96" s="273">
        <v>356</v>
      </c>
      <c r="H96" s="274">
        <v>414</v>
      </c>
      <c r="I96" s="275">
        <v>770</v>
      </c>
      <c r="J96" s="273">
        <v>60</v>
      </c>
      <c r="K96" s="274">
        <v>48</v>
      </c>
      <c r="L96" s="275">
        <v>54</v>
      </c>
      <c r="M96" s="273">
        <v>356</v>
      </c>
      <c r="N96" s="274">
        <v>414</v>
      </c>
      <c r="O96" s="275">
        <v>770</v>
      </c>
      <c r="P96" s="273">
        <v>31.8</v>
      </c>
      <c r="Q96" s="274">
        <v>29.7</v>
      </c>
      <c r="R96" s="275">
        <v>30.7</v>
      </c>
      <c r="S96" s="273">
        <v>356</v>
      </c>
      <c r="T96" s="274">
        <v>414</v>
      </c>
      <c r="U96" s="275">
        <v>770</v>
      </c>
      <c r="V96" s="273">
        <v>72</v>
      </c>
      <c r="W96" s="274">
        <v>59</v>
      </c>
      <c r="X96" s="275">
        <v>65</v>
      </c>
      <c r="Y96" s="273">
        <v>1402</v>
      </c>
      <c r="Z96" s="274">
        <v>1412</v>
      </c>
      <c r="AA96" s="275">
        <v>2814</v>
      </c>
      <c r="AB96" s="273">
        <v>75</v>
      </c>
      <c r="AC96" s="274">
        <v>63</v>
      </c>
      <c r="AD96" s="275">
        <v>69</v>
      </c>
      <c r="AE96" s="273">
        <v>1402</v>
      </c>
      <c r="AF96" s="274">
        <v>1412</v>
      </c>
      <c r="AG96" s="275">
        <v>2814</v>
      </c>
      <c r="AH96" s="273">
        <v>34.5</v>
      </c>
      <c r="AI96" s="274">
        <v>32</v>
      </c>
      <c r="AJ96" s="275">
        <v>33.200000000000003</v>
      </c>
      <c r="AK96" s="273">
        <v>1402</v>
      </c>
      <c r="AL96" s="274">
        <v>1412</v>
      </c>
      <c r="AM96" s="275">
        <v>2814</v>
      </c>
      <c r="AN96" s="273">
        <v>69</v>
      </c>
      <c r="AO96" s="274">
        <v>55</v>
      </c>
      <c r="AP96" s="275">
        <v>62</v>
      </c>
      <c r="AQ96" s="273">
        <v>1758</v>
      </c>
      <c r="AR96" s="274">
        <v>1826</v>
      </c>
      <c r="AS96" s="275">
        <v>3584</v>
      </c>
      <c r="AT96" s="273">
        <v>72</v>
      </c>
      <c r="AU96" s="274">
        <v>60</v>
      </c>
      <c r="AV96" s="275">
        <v>66</v>
      </c>
      <c r="AW96" s="273">
        <v>1758</v>
      </c>
      <c r="AX96" s="274">
        <v>1826</v>
      </c>
      <c r="AY96" s="275">
        <v>3584</v>
      </c>
      <c r="AZ96" s="273">
        <v>33.9</v>
      </c>
      <c r="BA96" s="274">
        <v>31.5</v>
      </c>
      <c r="BB96" s="275">
        <v>32.700000000000003</v>
      </c>
      <c r="BC96" s="273">
        <v>1758</v>
      </c>
      <c r="BD96" s="274">
        <v>1826</v>
      </c>
      <c r="BE96" s="275">
        <v>3584</v>
      </c>
    </row>
    <row r="97" spans="1:57" x14ac:dyDescent="0.35">
      <c r="A97" t="s">
        <v>40</v>
      </c>
      <c r="B97" t="s">
        <v>285</v>
      </c>
      <c r="C97" t="s">
        <v>408</v>
      </c>
      <c r="D97" s="273">
        <v>65</v>
      </c>
      <c r="E97" s="274">
        <v>48</v>
      </c>
      <c r="F97" s="275">
        <v>57</v>
      </c>
      <c r="G97" s="273">
        <v>592</v>
      </c>
      <c r="H97" s="274">
        <v>581</v>
      </c>
      <c r="I97" s="275">
        <v>1173</v>
      </c>
      <c r="J97" s="273">
        <v>67</v>
      </c>
      <c r="K97" s="274">
        <v>50</v>
      </c>
      <c r="L97" s="275">
        <v>59</v>
      </c>
      <c r="M97" s="273">
        <v>592</v>
      </c>
      <c r="N97" s="274">
        <v>581</v>
      </c>
      <c r="O97" s="275">
        <v>1173</v>
      </c>
      <c r="P97" s="273">
        <v>33.1</v>
      </c>
      <c r="Q97" s="274">
        <v>30.4</v>
      </c>
      <c r="R97" s="275">
        <v>31.8</v>
      </c>
      <c r="S97" s="273">
        <v>592</v>
      </c>
      <c r="T97" s="274">
        <v>581</v>
      </c>
      <c r="U97" s="275">
        <v>1173</v>
      </c>
      <c r="V97" s="273">
        <v>75</v>
      </c>
      <c r="W97" s="274">
        <v>59</v>
      </c>
      <c r="X97" s="275">
        <v>67</v>
      </c>
      <c r="Y97" s="273">
        <v>3253</v>
      </c>
      <c r="Z97" s="274">
        <v>3370</v>
      </c>
      <c r="AA97" s="275">
        <v>6623</v>
      </c>
      <c r="AB97" s="273">
        <v>77</v>
      </c>
      <c r="AC97" s="274">
        <v>62</v>
      </c>
      <c r="AD97" s="275">
        <v>69</v>
      </c>
      <c r="AE97" s="273">
        <v>3253</v>
      </c>
      <c r="AF97" s="274">
        <v>3370</v>
      </c>
      <c r="AG97" s="275">
        <v>6623</v>
      </c>
      <c r="AH97" s="273">
        <v>35.4</v>
      </c>
      <c r="AI97" s="274">
        <v>32.9</v>
      </c>
      <c r="AJ97" s="275">
        <v>34.1</v>
      </c>
      <c r="AK97" s="273">
        <v>3253</v>
      </c>
      <c r="AL97" s="274">
        <v>3370</v>
      </c>
      <c r="AM97" s="275">
        <v>6623</v>
      </c>
      <c r="AN97" s="273">
        <v>74</v>
      </c>
      <c r="AO97" s="274">
        <v>58</v>
      </c>
      <c r="AP97" s="275">
        <v>65</v>
      </c>
      <c r="AQ97" s="273">
        <v>3845</v>
      </c>
      <c r="AR97" s="274">
        <v>3951</v>
      </c>
      <c r="AS97" s="275">
        <v>7796</v>
      </c>
      <c r="AT97" s="273">
        <v>75</v>
      </c>
      <c r="AU97" s="274">
        <v>60</v>
      </c>
      <c r="AV97" s="275">
        <v>68</v>
      </c>
      <c r="AW97" s="273">
        <v>3845</v>
      </c>
      <c r="AX97" s="274">
        <v>3951</v>
      </c>
      <c r="AY97" s="275">
        <v>7796</v>
      </c>
      <c r="AZ97" s="273">
        <v>35</v>
      </c>
      <c r="BA97" s="274">
        <v>32.5</v>
      </c>
      <c r="BB97" s="275">
        <v>33.799999999999997</v>
      </c>
      <c r="BC97" s="273">
        <v>3845</v>
      </c>
      <c r="BD97" s="274">
        <v>3951</v>
      </c>
      <c r="BE97" s="275">
        <v>7796</v>
      </c>
    </row>
    <row r="98" spans="1:57" x14ac:dyDescent="0.35">
      <c r="A98" t="s">
        <v>41</v>
      </c>
      <c r="B98" t="s">
        <v>286</v>
      </c>
      <c r="C98" t="s">
        <v>408</v>
      </c>
      <c r="D98" s="273">
        <v>53</v>
      </c>
      <c r="E98" s="274">
        <v>43</v>
      </c>
      <c r="F98" s="275">
        <v>48</v>
      </c>
      <c r="G98" s="273">
        <v>211</v>
      </c>
      <c r="H98" s="274">
        <v>189</v>
      </c>
      <c r="I98" s="275">
        <v>400</v>
      </c>
      <c r="J98" s="273">
        <v>54</v>
      </c>
      <c r="K98" s="274">
        <v>46</v>
      </c>
      <c r="L98" s="275">
        <v>50</v>
      </c>
      <c r="M98" s="273">
        <v>211</v>
      </c>
      <c r="N98" s="274">
        <v>189</v>
      </c>
      <c r="O98" s="275">
        <v>400</v>
      </c>
      <c r="P98" s="273">
        <v>31.2</v>
      </c>
      <c r="Q98" s="274">
        <v>30.2</v>
      </c>
      <c r="R98" s="275">
        <v>30.7</v>
      </c>
      <c r="S98" s="273">
        <v>211</v>
      </c>
      <c r="T98" s="274">
        <v>189</v>
      </c>
      <c r="U98" s="275">
        <v>400</v>
      </c>
      <c r="V98" s="273">
        <v>76</v>
      </c>
      <c r="W98" s="274">
        <v>64</v>
      </c>
      <c r="X98" s="275">
        <v>70</v>
      </c>
      <c r="Y98" s="273">
        <v>1196</v>
      </c>
      <c r="Z98" s="274">
        <v>1269</v>
      </c>
      <c r="AA98" s="275">
        <v>2465</v>
      </c>
      <c r="AB98" s="273">
        <v>77</v>
      </c>
      <c r="AC98" s="274">
        <v>66</v>
      </c>
      <c r="AD98" s="275">
        <v>71</v>
      </c>
      <c r="AE98" s="273">
        <v>1196</v>
      </c>
      <c r="AF98" s="274">
        <v>1269</v>
      </c>
      <c r="AG98" s="275">
        <v>2465</v>
      </c>
      <c r="AH98" s="273">
        <v>35.6</v>
      </c>
      <c r="AI98" s="274">
        <v>33.4</v>
      </c>
      <c r="AJ98" s="275">
        <v>34.5</v>
      </c>
      <c r="AK98" s="273">
        <v>1196</v>
      </c>
      <c r="AL98" s="274">
        <v>1269</v>
      </c>
      <c r="AM98" s="275">
        <v>2465</v>
      </c>
      <c r="AN98" s="273">
        <v>72</v>
      </c>
      <c r="AO98" s="274">
        <v>61</v>
      </c>
      <c r="AP98" s="275">
        <v>67</v>
      </c>
      <c r="AQ98" s="273">
        <v>1407</v>
      </c>
      <c r="AR98" s="274">
        <v>1458</v>
      </c>
      <c r="AS98" s="275">
        <v>2865</v>
      </c>
      <c r="AT98" s="273">
        <v>73</v>
      </c>
      <c r="AU98" s="274">
        <v>63</v>
      </c>
      <c r="AV98" s="275">
        <v>68</v>
      </c>
      <c r="AW98" s="273">
        <v>1407</v>
      </c>
      <c r="AX98" s="274">
        <v>1458</v>
      </c>
      <c r="AY98" s="275">
        <v>2865</v>
      </c>
      <c r="AZ98" s="273">
        <v>34.9</v>
      </c>
      <c r="BA98" s="274">
        <v>33</v>
      </c>
      <c r="BB98" s="275">
        <v>33.9</v>
      </c>
      <c r="BC98" s="273">
        <v>1407</v>
      </c>
      <c r="BD98" s="274">
        <v>1458</v>
      </c>
      <c r="BE98" s="275">
        <v>2865</v>
      </c>
    </row>
    <row r="99" spans="1:57" x14ac:dyDescent="0.35">
      <c r="A99" t="s">
        <v>45</v>
      </c>
      <c r="B99" t="s">
        <v>290</v>
      </c>
      <c r="C99" t="s">
        <v>408</v>
      </c>
      <c r="D99" s="273">
        <v>59</v>
      </c>
      <c r="E99" s="274">
        <v>46</v>
      </c>
      <c r="F99" s="275">
        <v>52</v>
      </c>
      <c r="G99" s="273">
        <v>347</v>
      </c>
      <c r="H99" s="274">
        <v>361</v>
      </c>
      <c r="I99" s="275">
        <v>708</v>
      </c>
      <c r="J99" s="273">
        <v>60</v>
      </c>
      <c r="K99" s="274">
        <v>49</v>
      </c>
      <c r="L99" s="275">
        <v>54</v>
      </c>
      <c r="M99" s="273">
        <v>347</v>
      </c>
      <c r="N99" s="274">
        <v>361</v>
      </c>
      <c r="O99" s="275">
        <v>708</v>
      </c>
      <c r="P99" s="273">
        <v>32.799999999999997</v>
      </c>
      <c r="Q99" s="274">
        <v>30.2</v>
      </c>
      <c r="R99" s="275">
        <v>31.5</v>
      </c>
      <c r="S99" s="273">
        <v>347</v>
      </c>
      <c r="T99" s="274">
        <v>361</v>
      </c>
      <c r="U99" s="275">
        <v>708</v>
      </c>
      <c r="V99" s="273">
        <v>77</v>
      </c>
      <c r="W99" s="274">
        <v>60</v>
      </c>
      <c r="X99" s="275">
        <v>69</v>
      </c>
      <c r="Y99" s="273">
        <v>2450</v>
      </c>
      <c r="Z99" s="274">
        <v>2376</v>
      </c>
      <c r="AA99" s="275">
        <v>4826</v>
      </c>
      <c r="AB99" s="273">
        <v>78</v>
      </c>
      <c r="AC99" s="274">
        <v>62</v>
      </c>
      <c r="AD99" s="275">
        <v>70</v>
      </c>
      <c r="AE99" s="273">
        <v>2450</v>
      </c>
      <c r="AF99" s="274">
        <v>2376</v>
      </c>
      <c r="AG99" s="275">
        <v>4826</v>
      </c>
      <c r="AH99" s="273">
        <v>35.700000000000003</v>
      </c>
      <c r="AI99" s="274">
        <v>33.200000000000003</v>
      </c>
      <c r="AJ99" s="275">
        <v>34.5</v>
      </c>
      <c r="AK99" s="273">
        <v>2450</v>
      </c>
      <c r="AL99" s="274">
        <v>2376</v>
      </c>
      <c r="AM99" s="275">
        <v>4826</v>
      </c>
      <c r="AN99" s="273">
        <v>75</v>
      </c>
      <c r="AO99" s="274">
        <v>58</v>
      </c>
      <c r="AP99" s="275">
        <v>66</v>
      </c>
      <c r="AQ99" s="273">
        <v>2797</v>
      </c>
      <c r="AR99" s="274">
        <v>2737</v>
      </c>
      <c r="AS99" s="275">
        <v>5534</v>
      </c>
      <c r="AT99" s="273">
        <v>76</v>
      </c>
      <c r="AU99" s="274">
        <v>61</v>
      </c>
      <c r="AV99" s="275">
        <v>68</v>
      </c>
      <c r="AW99" s="273">
        <v>2797</v>
      </c>
      <c r="AX99" s="274">
        <v>2737</v>
      </c>
      <c r="AY99" s="275">
        <v>5534</v>
      </c>
      <c r="AZ99" s="273">
        <v>35.4</v>
      </c>
      <c r="BA99" s="274">
        <v>32.799999999999997</v>
      </c>
      <c r="BB99" s="275">
        <v>34.1</v>
      </c>
      <c r="BC99" s="273">
        <v>2797</v>
      </c>
      <c r="BD99" s="274">
        <v>2737</v>
      </c>
      <c r="BE99" s="275">
        <v>5534</v>
      </c>
    </row>
    <row r="100" spans="1:57" x14ac:dyDescent="0.35">
      <c r="A100" t="s">
        <v>46</v>
      </c>
      <c r="B100" t="s">
        <v>291</v>
      </c>
      <c r="C100" t="s">
        <v>408</v>
      </c>
      <c r="D100" s="273">
        <v>56</v>
      </c>
      <c r="E100" s="274">
        <v>36</v>
      </c>
      <c r="F100" s="275">
        <v>46</v>
      </c>
      <c r="G100" s="273">
        <v>904</v>
      </c>
      <c r="H100" s="274">
        <v>952</v>
      </c>
      <c r="I100" s="275">
        <v>1856</v>
      </c>
      <c r="J100" s="273">
        <v>57</v>
      </c>
      <c r="K100" s="274">
        <v>38</v>
      </c>
      <c r="L100" s="275">
        <v>47</v>
      </c>
      <c r="M100" s="273">
        <v>904</v>
      </c>
      <c r="N100" s="274">
        <v>952</v>
      </c>
      <c r="O100" s="275">
        <v>1856</v>
      </c>
      <c r="P100" s="273">
        <v>32.200000000000003</v>
      </c>
      <c r="Q100" s="274">
        <v>29.4</v>
      </c>
      <c r="R100" s="275">
        <v>30.8</v>
      </c>
      <c r="S100" s="273">
        <v>904</v>
      </c>
      <c r="T100" s="274">
        <v>952</v>
      </c>
      <c r="U100" s="275">
        <v>1856</v>
      </c>
      <c r="V100" s="273">
        <v>75</v>
      </c>
      <c r="W100" s="274">
        <v>60</v>
      </c>
      <c r="X100" s="275">
        <v>67</v>
      </c>
      <c r="Y100" s="273">
        <v>4097</v>
      </c>
      <c r="Z100" s="274">
        <v>4368</v>
      </c>
      <c r="AA100" s="275">
        <v>8465</v>
      </c>
      <c r="AB100" s="273">
        <v>75</v>
      </c>
      <c r="AC100" s="274">
        <v>62</v>
      </c>
      <c r="AD100" s="275">
        <v>69</v>
      </c>
      <c r="AE100" s="273">
        <v>4097</v>
      </c>
      <c r="AF100" s="274">
        <v>4368</v>
      </c>
      <c r="AG100" s="275">
        <v>8465</v>
      </c>
      <c r="AH100" s="273">
        <v>36</v>
      </c>
      <c r="AI100" s="274">
        <v>33.9</v>
      </c>
      <c r="AJ100" s="275">
        <v>34.9</v>
      </c>
      <c r="AK100" s="273">
        <v>4097</v>
      </c>
      <c r="AL100" s="274">
        <v>4368</v>
      </c>
      <c r="AM100" s="275">
        <v>8465</v>
      </c>
      <c r="AN100" s="273">
        <v>71</v>
      </c>
      <c r="AO100" s="274">
        <v>56</v>
      </c>
      <c r="AP100" s="275">
        <v>63</v>
      </c>
      <c r="AQ100" s="273">
        <v>5001</v>
      </c>
      <c r="AR100" s="274">
        <v>5320</v>
      </c>
      <c r="AS100" s="275">
        <v>10321</v>
      </c>
      <c r="AT100" s="273">
        <v>72</v>
      </c>
      <c r="AU100" s="274">
        <v>58</v>
      </c>
      <c r="AV100" s="275">
        <v>65</v>
      </c>
      <c r="AW100" s="273">
        <v>5001</v>
      </c>
      <c r="AX100" s="274">
        <v>5320</v>
      </c>
      <c r="AY100" s="275">
        <v>10321</v>
      </c>
      <c r="AZ100" s="273">
        <v>35.299999999999997</v>
      </c>
      <c r="BA100" s="274">
        <v>33.1</v>
      </c>
      <c r="BB100" s="275">
        <v>34.200000000000003</v>
      </c>
      <c r="BC100" s="273">
        <v>5001</v>
      </c>
      <c r="BD100" s="274">
        <v>5320</v>
      </c>
      <c r="BE100" s="275">
        <v>10321</v>
      </c>
    </row>
    <row r="101" spans="1:57" x14ac:dyDescent="0.35">
      <c r="A101" t="s">
        <v>52</v>
      </c>
      <c r="B101" t="s">
        <v>297</v>
      </c>
      <c r="C101" t="s">
        <v>408</v>
      </c>
      <c r="D101" s="273">
        <v>59</v>
      </c>
      <c r="E101" s="274">
        <v>39</v>
      </c>
      <c r="F101" s="275">
        <v>48</v>
      </c>
      <c r="G101" s="273">
        <v>246</v>
      </c>
      <c r="H101" s="274">
        <v>317</v>
      </c>
      <c r="I101" s="275">
        <v>563</v>
      </c>
      <c r="J101" s="273">
        <v>63</v>
      </c>
      <c r="K101" s="274">
        <v>41</v>
      </c>
      <c r="L101" s="275">
        <v>51</v>
      </c>
      <c r="M101" s="273">
        <v>246</v>
      </c>
      <c r="N101" s="274">
        <v>317</v>
      </c>
      <c r="O101" s="275">
        <v>563</v>
      </c>
      <c r="P101" s="273">
        <v>31.2</v>
      </c>
      <c r="Q101" s="274">
        <v>28.3</v>
      </c>
      <c r="R101" s="275">
        <v>29.6</v>
      </c>
      <c r="S101" s="273">
        <v>246</v>
      </c>
      <c r="T101" s="274">
        <v>317</v>
      </c>
      <c r="U101" s="275">
        <v>563</v>
      </c>
      <c r="V101" s="273">
        <v>76</v>
      </c>
      <c r="W101" s="274">
        <v>60</v>
      </c>
      <c r="X101" s="275">
        <v>68</v>
      </c>
      <c r="Y101" s="273">
        <v>1766</v>
      </c>
      <c r="Z101" s="274">
        <v>1882</v>
      </c>
      <c r="AA101" s="275">
        <v>3648</v>
      </c>
      <c r="AB101" s="273">
        <v>78</v>
      </c>
      <c r="AC101" s="274">
        <v>64</v>
      </c>
      <c r="AD101" s="275">
        <v>70</v>
      </c>
      <c r="AE101" s="273">
        <v>1766</v>
      </c>
      <c r="AF101" s="274">
        <v>1882</v>
      </c>
      <c r="AG101" s="275">
        <v>3648</v>
      </c>
      <c r="AH101" s="273">
        <v>34.799999999999997</v>
      </c>
      <c r="AI101" s="274">
        <v>32.200000000000003</v>
      </c>
      <c r="AJ101" s="275">
        <v>33.4</v>
      </c>
      <c r="AK101" s="273">
        <v>1766</v>
      </c>
      <c r="AL101" s="274">
        <v>1882</v>
      </c>
      <c r="AM101" s="275">
        <v>3648</v>
      </c>
      <c r="AN101" s="273">
        <v>74</v>
      </c>
      <c r="AO101" s="274">
        <v>57</v>
      </c>
      <c r="AP101" s="275">
        <v>65</v>
      </c>
      <c r="AQ101" s="273">
        <v>2012</v>
      </c>
      <c r="AR101" s="274">
        <v>2199</v>
      </c>
      <c r="AS101" s="275">
        <v>4211</v>
      </c>
      <c r="AT101" s="273">
        <v>76</v>
      </c>
      <c r="AU101" s="274">
        <v>60</v>
      </c>
      <c r="AV101" s="275">
        <v>68</v>
      </c>
      <c r="AW101" s="273">
        <v>2012</v>
      </c>
      <c r="AX101" s="274">
        <v>2199</v>
      </c>
      <c r="AY101" s="275">
        <v>4211</v>
      </c>
      <c r="AZ101" s="273">
        <v>34.4</v>
      </c>
      <c r="BA101" s="274">
        <v>31.6</v>
      </c>
      <c r="BB101" s="275">
        <v>32.9</v>
      </c>
      <c r="BC101" s="273">
        <v>2012</v>
      </c>
      <c r="BD101" s="274">
        <v>2199</v>
      </c>
      <c r="BE101" s="275">
        <v>4211</v>
      </c>
    </row>
    <row r="102" spans="1:57" x14ac:dyDescent="0.35">
      <c r="A102" t="s">
        <v>94</v>
      </c>
      <c r="B102" t="s">
        <v>337</v>
      </c>
      <c r="C102" t="s">
        <v>338</v>
      </c>
      <c r="D102" s="273" t="s">
        <v>197</v>
      </c>
      <c r="E102" s="274" t="s">
        <v>197</v>
      </c>
      <c r="F102" s="275" t="s">
        <v>197</v>
      </c>
      <c r="G102" s="273" t="s">
        <v>197</v>
      </c>
      <c r="H102" s="274" t="s">
        <v>197</v>
      </c>
      <c r="I102" s="275">
        <v>3</v>
      </c>
      <c r="J102" s="273" t="s">
        <v>197</v>
      </c>
      <c r="K102" s="274" t="s">
        <v>197</v>
      </c>
      <c r="L102" s="275">
        <v>100</v>
      </c>
      <c r="M102" s="273" t="s">
        <v>197</v>
      </c>
      <c r="N102" s="274" t="s">
        <v>197</v>
      </c>
      <c r="O102" s="275">
        <v>3</v>
      </c>
      <c r="P102" s="273">
        <v>34</v>
      </c>
      <c r="Q102" s="274">
        <v>38</v>
      </c>
      <c r="R102" s="275">
        <v>36.700000000000003</v>
      </c>
      <c r="S102" s="273" t="s">
        <v>197</v>
      </c>
      <c r="T102" s="274" t="s">
        <v>197</v>
      </c>
      <c r="U102" s="275">
        <v>3</v>
      </c>
      <c r="V102" s="273">
        <v>74</v>
      </c>
      <c r="W102" s="274">
        <v>50</v>
      </c>
      <c r="X102" s="275">
        <v>62</v>
      </c>
      <c r="Y102" s="273">
        <v>38</v>
      </c>
      <c r="Z102" s="274">
        <v>40</v>
      </c>
      <c r="AA102" s="275">
        <v>78</v>
      </c>
      <c r="AB102" s="273">
        <v>84</v>
      </c>
      <c r="AC102" s="274">
        <v>68</v>
      </c>
      <c r="AD102" s="275">
        <v>76</v>
      </c>
      <c r="AE102" s="273">
        <v>38</v>
      </c>
      <c r="AF102" s="274">
        <v>40</v>
      </c>
      <c r="AG102" s="275">
        <v>78</v>
      </c>
      <c r="AH102" s="273">
        <v>37.200000000000003</v>
      </c>
      <c r="AI102" s="274">
        <v>34.6</v>
      </c>
      <c r="AJ102" s="275">
        <v>35.9</v>
      </c>
      <c r="AK102" s="273">
        <v>38</v>
      </c>
      <c r="AL102" s="274">
        <v>40</v>
      </c>
      <c r="AM102" s="275">
        <v>78</v>
      </c>
      <c r="AN102" s="273">
        <v>72</v>
      </c>
      <c r="AO102" s="274">
        <v>52</v>
      </c>
      <c r="AP102" s="275">
        <v>62</v>
      </c>
      <c r="AQ102" s="273">
        <v>39</v>
      </c>
      <c r="AR102" s="274">
        <v>42</v>
      </c>
      <c r="AS102" s="275">
        <v>81</v>
      </c>
      <c r="AT102" s="273">
        <v>85</v>
      </c>
      <c r="AU102" s="274">
        <v>69</v>
      </c>
      <c r="AV102" s="275">
        <v>77</v>
      </c>
      <c r="AW102" s="273">
        <v>39</v>
      </c>
      <c r="AX102" s="274">
        <v>42</v>
      </c>
      <c r="AY102" s="275">
        <v>81</v>
      </c>
      <c r="AZ102" s="273">
        <v>37.1</v>
      </c>
      <c r="BA102" s="274">
        <v>34.799999999999997</v>
      </c>
      <c r="BB102" s="275">
        <v>35.9</v>
      </c>
      <c r="BC102" s="273">
        <v>39</v>
      </c>
      <c r="BD102" s="274">
        <v>42</v>
      </c>
      <c r="BE102" s="275">
        <v>81</v>
      </c>
    </row>
    <row r="103" spans="1:57" x14ac:dyDescent="0.35">
      <c r="A103" t="s">
        <v>108</v>
      </c>
      <c r="B103" t="s">
        <v>353</v>
      </c>
      <c r="C103" t="s">
        <v>352</v>
      </c>
      <c r="D103" s="273">
        <v>73</v>
      </c>
      <c r="E103" s="274">
        <v>58</v>
      </c>
      <c r="F103" s="275">
        <v>65</v>
      </c>
      <c r="G103" s="273">
        <v>234</v>
      </c>
      <c r="H103" s="274">
        <v>275</v>
      </c>
      <c r="I103" s="275">
        <v>509</v>
      </c>
      <c r="J103" s="273">
        <v>75</v>
      </c>
      <c r="K103" s="274">
        <v>61</v>
      </c>
      <c r="L103" s="275">
        <v>67</v>
      </c>
      <c r="M103" s="273">
        <v>234</v>
      </c>
      <c r="N103" s="274">
        <v>275</v>
      </c>
      <c r="O103" s="275">
        <v>509</v>
      </c>
      <c r="P103" s="273">
        <v>34.799999999999997</v>
      </c>
      <c r="Q103" s="274">
        <v>32.700000000000003</v>
      </c>
      <c r="R103" s="275">
        <v>33.700000000000003</v>
      </c>
      <c r="S103" s="273">
        <v>234</v>
      </c>
      <c r="T103" s="274">
        <v>275</v>
      </c>
      <c r="U103" s="275">
        <v>509</v>
      </c>
      <c r="V103" s="273">
        <v>77</v>
      </c>
      <c r="W103" s="274">
        <v>62</v>
      </c>
      <c r="X103" s="275">
        <v>69</v>
      </c>
      <c r="Y103" s="273">
        <v>1579</v>
      </c>
      <c r="Z103" s="274">
        <v>1710</v>
      </c>
      <c r="AA103" s="275">
        <v>3289</v>
      </c>
      <c r="AB103" s="273">
        <v>80</v>
      </c>
      <c r="AC103" s="274">
        <v>65</v>
      </c>
      <c r="AD103" s="275">
        <v>72</v>
      </c>
      <c r="AE103" s="273">
        <v>1579</v>
      </c>
      <c r="AF103" s="274">
        <v>1710</v>
      </c>
      <c r="AG103" s="275">
        <v>3289</v>
      </c>
      <c r="AH103" s="273">
        <v>35.200000000000003</v>
      </c>
      <c r="AI103" s="274">
        <v>32.5</v>
      </c>
      <c r="AJ103" s="275">
        <v>33.799999999999997</v>
      </c>
      <c r="AK103" s="273">
        <v>1579</v>
      </c>
      <c r="AL103" s="274">
        <v>1710</v>
      </c>
      <c r="AM103" s="275">
        <v>3289</v>
      </c>
      <c r="AN103" s="273">
        <v>77</v>
      </c>
      <c r="AO103" s="274">
        <v>61</v>
      </c>
      <c r="AP103" s="275">
        <v>69</v>
      </c>
      <c r="AQ103" s="273">
        <v>1813</v>
      </c>
      <c r="AR103" s="274">
        <v>1985</v>
      </c>
      <c r="AS103" s="275">
        <v>3798</v>
      </c>
      <c r="AT103" s="273">
        <v>79</v>
      </c>
      <c r="AU103" s="274">
        <v>65</v>
      </c>
      <c r="AV103" s="275">
        <v>72</v>
      </c>
      <c r="AW103" s="273">
        <v>1813</v>
      </c>
      <c r="AX103" s="274">
        <v>1985</v>
      </c>
      <c r="AY103" s="275">
        <v>3798</v>
      </c>
      <c r="AZ103" s="273">
        <v>35.200000000000003</v>
      </c>
      <c r="BA103" s="274">
        <v>32.5</v>
      </c>
      <c r="BB103" s="275">
        <v>33.799999999999997</v>
      </c>
      <c r="BC103" s="273">
        <v>1813</v>
      </c>
      <c r="BD103" s="274">
        <v>1985</v>
      </c>
      <c r="BE103" s="275">
        <v>3798</v>
      </c>
    </row>
    <row r="104" spans="1:57" x14ac:dyDescent="0.35">
      <c r="A104" t="s">
        <v>109</v>
      </c>
      <c r="B104" t="s">
        <v>354</v>
      </c>
      <c r="C104" t="s">
        <v>352</v>
      </c>
      <c r="D104" s="273">
        <v>69</v>
      </c>
      <c r="E104" s="274">
        <v>52</v>
      </c>
      <c r="F104" s="275">
        <v>60</v>
      </c>
      <c r="G104" s="273">
        <v>309</v>
      </c>
      <c r="H104" s="274">
        <v>332</v>
      </c>
      <c r="I104" s="275">
        <v>641</v>
      </c>
      <c r="J104" s="273">
        <v>69</v>
      </c>
      <c r="K104" s="274">
        <v>55</v>
      </c>
      <c r="L104" s="275">
        <v>62</v>
      </c>
      <c r="M104" s="273">
        <v>309</v>
      </c>
      <c r="N104" s="274">
        <v>332</v>
      </c>
      <c r="O104" s="275">
        <v>641</v>
      </c>
      <c r="P104" s="273">
        <v>33.700000000000003</v>
      </c>
      <c r="Q104" s="274">
        <v>31.3</v>
      </c>
      <c r="R104" s="275">
        <v>32.4</v>
      </c>
      <c r="S104" s="273">
        <v>309</v>
      </c>
      <c r="T104" s="274">
        <v>332</v>
      </c>
      <c r="U104" s="275">
        <v>641</v>
      </c>
      <c r="V104" s="273">
        <v>81</v>
      </c>
      <c r="W104" s="274">
        <v>67</v>
      </c>
      <c r="X104" s="275">
        <v>74</v>
      </c>
      <c r="Y104" s="273">
        <v>1931</v>
      </c>
      <c r="Z104" s="274">
        <v>2026</v>
      </c>
      <c r="AA104" s="275">
        <v>3957</v>
      </c>
      <c r="AB104" s="273">
        <v>82</v>
      </c>
      <c r="AC104" s="274">
        <v>69</v>
      </c>
      <c r="AD104" s="275">
        <v>75</v>
      </c>
      <c r="AE104" s="273">
        <v>1931</v>
      </c>
      <c r="AF104" s="274">
        <v>2026</v>
      </c>
      <c r="AG104" s="275">
        <v>3957</v>
      </c>
      <c r="AH104" s="273">
        <v>36.299999999999997</v>
      </c>
      <c r="AI104" s="274">
        <v>34.5</v>
      </c>
      <c r="AJ104" s="275">
        <v>35.4</v>
      </c>
      <c r="AK104" s="273">
        <v>1931</v>
      </c>
      <c r="AL104" s="274">
        <v>2026</v>
      </c>
      <c r="AM104" s="275">
        <v>3957</v>
      </c>
      <c r="AN104" s="273">
        <v>79</v>
      </c>
      <c r="AO104" s="274">
        <v>65</v>
      </c>
      <c r="AP104" s="275">
        <v>72</v>
      </c>
      <c r="AQ104" s="273">
        <v>2240</v>
      </c>
      <c r="AR104" s="274">
        <v>2358</v>
      </c>
      <c r="AS104" s="275">
        <v>4598</v>
      </c>
      <c r="AT104" s="273">
        <v>80</v>
      </c>
      <c r="AU104" s="274">
        <v>67</v>
      </c>
      <c r="AV104" s="275">
        <v>73</v>
      </c>
      <c r="AW104" s="273">
        <v>2240</v>
      </c>
      <c r="AX104" s="274">
        <v>2358</v>
      </c>
      <c r="AY104" s="275">
        <v>4598</v>
      </c>
      <c r="AZ104" s="273">
        <v>36</v>
      </c>
      <c r="BA104" s="274">
        <v>34.1</v>
      </c>
      <c r="BB104" s="275">
        <v>35</v>
      </c>
      <c r="BC104" s="273">
        <v>2240</v>
      </c>
      <c r="BD104" s="274">
        <v>2358</v>
      </c>
      <c r="BE104" s="275">
        <v>4598</v>
      </c>
    </row>
    <row r="105" spans="1:57" x14ac:dyDescent="0.35">
      <c r="A105" t="s">
        <v>110</v>
      </c>
      <c r="B105" t="s">
        <v>355</v>
      </c>
      <c r="C105" t="s">
        <v>352</v>
      </c>
      <c r="D105" s="273">
        <v>69</v>
      </c>
      <c r="E105" s="274">
        <v>56</v>
      </c>
      <c r="F105" s="275">
        <v>62</v>
      </c>
      <c r="G105" s="273">
        <v>162</v>
      </c>
      <c r="H105" s="274">
        <v>190</v>
      </c>
      <c r="I105" s="275">
        <v>352</v>
      </c>
      <c r="J105" s="273">
        <v>72</v>
      </c>
      <c r="K105" s="274">
        <v>59</v>
      </c>
      <c r="L105" s="275">
        <v>65</v>
      </c>
      <c r="M105" s="273">
        <v>162</v>
      </c>
      <c r="N105" s="274">
        <v>190</v>
      </c>
      <c r="O105" s="275">
        <v>352</v>
      </c>
      <c r="P105" s="273">
        <v>33.6</v>
      </c>
      <c r="Q105" s="274">
        <v>32.1</v>
      </c>
      <c r="R105" s="275">
        <v>32.799999999999997</v>
      </c>
      <c r="S105" s="273">
        <v>162</v>
      </c>
      <c r="T105" s="274">
        <v>190</v>
      </c>
      <c r="U105" s="275">
        <v>352</v>
      </c>
      <c r="V105" s="273">
        <v>85</v>
      </c>
      <c r="W105" s="274">
        <v>70</v>
      </c>
      <c r="X105" s="275">
        <v>78</v>
      </c>
      <c r="Y105" s="273">
        <v>1437</v>
      </c>
      <c r="Z105" s="274">
        <v>1548</v>
      </c>
      <c r="AA105" s="275">
        <v>2985</v>
      </c>
      <c r="AB105" s="273">
        <v>86</v>
      </c>
      <c r="AC105" s="274">
        <v>72</v>
      </c>
      <c r="AD105" s="275">
        <v>79</v>
      </c>
      <c r="AE105" s="273">
        <v>1437</v>
      </c>
      <c r="AF105" s="274">
        <v>1548</v>
      </c>
      <c r="AG105" s="275">
        <v>2985</v>
      </c>
      <c r="AH105" s="273">
        <v>37.200000000000003</v>
      </c>
      <c r="AI105" s="274">
        <v>34.4</v>
      </c>
      <c r="AJ105" s="275">
        <v>35.700000000000003</v>
      </c>
      <c r="AK105" s="273">
        <v>1437</v>
      </c>
      <c r="AL105" s="274">
        <v>1548</v>
      </c>
      <c r="AM105" s="275">
        <v>2985</v>
      </c>
      <c r="AN105" s="273">
        <v>84</v>
      </c>
      <c r="AO105" s="274">
        <v>69</v>
      </c>
      <c r="AP105" s="275">
        <v>76</v>
      </c>
      <c r="AQ105" s="273">
        <v>1599</v>
      </c>
      <c r="AR105" s="274">
        <v>1738</v>
      </c>
      <c r="AS105" s="275">
        <v>3337</v>
      </c>
      <c r="AT105" s="273">
        <v>84</v>
      </c>
      <c r="AU105" s="274">
        <v>70</v>
      </c>
      <c r="AV105" s="275">
        <v>77</v>
      </c>
      <c r="AW105" s="273">
        <v>1599</v>
      </c>
      <c r="AX105" s="274">
        <v>1738</v>
      </c>
      <c r="AY105" s="275">
        <v>3337</v>
      </c>
      <c r="AZ105" s="273">
        <v>36.799999999999997</v>
      </c>
      <c r="BA105" s="274">
        <v>34.200000000000003</v>
      </c>
      <c r="BB105" s="275">
        <v>35.4</v>
      </c>
      <c r="BC105" s="273">
        <v>1599</v>
      </c>
      <c r="BD105" s="274">
        <v>1738</v>
      </c>
      <c r="BE105" s="275">
        <v>3337</v>
      </c>
    </row>
    <row r="106" spans="1:57" x14ac:dyDescent="0.35">
      <c r="A106" t="s">
        <v>111</v>
      </c>
      <c r="B106" t="s">
        <v>356</v>
      </c>
      <c r="C106" t="s">
        <v>352</v>
      </c>
      <c r="D106" s="273">
        <v>73</v>
      </c>
      <c r="E106" s="274">
        <v>45</v>
      </c>
      <c r="F106" s="275">
        <v>57</v>
      </c>
      <c r="G106" s="273">
        <v>117</v>
      </c>
      <c r="H106" s="274">
        <v>153</v>
      </c>
      <c r="I106" s="275">
        <v>270</v>
      </c>
      <c r="J106" s="273">
        <v>74</v>
      </c>
      <c r="K106" s="274">
        <v>46</v>
      </c>
      <c r="L106" s="275">
        <v>58</v>
      </c>
      <c r="M106" s="273">
        <v>117</v>
      </c>
      <c r="N106" s="274">
        <v>153</v>
      </c>
      <c r="O106" s="275">
        <v>270</v>
      </c>
      <c r="P106" s="273">
        <v>34</v>
      </c>
      <c r="Q106" s="274">
        <v>29.6</v>
      </c>
      <c r="R106" s="275">
        <v>31.5</v>
      </c>
      <c r="S106" s="273">
        <v>117</v>
      </c>
      <c r="T106" s="274">
        <v>153</v>
      </c>
      <c r="U106" s="275">
        <v>270</v>
      </c>
      <c r="V106" s="273">
        <v>77</v>
      </c>
      <c r="W106" s="274">
        <v>61</v>
      </c>
      <c r="X106" s="275">
        <v>69</v>
      </c>
      <c r="Y106" s="273">
        <v>1826</v>
      </c>
      <c r="Z106" s="274">
        <v>1851</v>
      </c>
      <c r="AA106" s="275">
        <v>3677</v>
      </c>
      <c r="AB106" s="273">
        <v>78</v>
      </c>
      <c r="AC106" s="274">
        <v>63</v>
      </c>
      <c r="AD106" s="275">
        <v>71</v>
      </c>
      <c r="AE106" s="273">
        <v>1826</v>
      </c>
      <c r="AF106" s="274">
        <v>1851</v>
      </c>
      <c r="AG106" s="275">
        <v>3677</v>
      </c>
      <c r="AH106" s="273">
        <v>34.9</v>
      </c>
      <c r="AI106" s="274">
        <v>32.6</v>
      </c>
      <c r="AJ106" s="275">
        <v>33.700000000000003</v>
      </c>
      <c r="AK106" s="273">
        <v>1826</v>
      </c>
      <c r="AL106" s="274">
        <v>1851</v>
      </c>
      <c r="AM106" s="275">
        <v>3677</v>
      </c>
      <c r="AN106" s="273">
        <v>77</v>
      </c>
      <c r="AO106" s="274">
        <v>60</v>
      </c>
      <c r="AP106" s="275">
        <v>68</v>
      </c>
      <c r="AQ106" s="273">
        <v>1943</v>
      </c>
      <c r="AR106" s="274">
        <v>2004</v>
      </c>
      <c r="AS106" s="275">
        <v>3947</v>
      </c>
      <c r="AT106" s="273">
        <v>78</v>
      </c>
      <c r="AU106" s="274">
        <v>62</v>
      </c>
      <c r="AV106" s="275">
        <v>70</v>
      </c>
      <c r="AW106" s="273">
        <v>1943</v>
      </c>
      <c r="AX106" s="274">
        <v>2004</v>
      </c>
      <c r="AY106" s="275">
        <v>3947</v>
      </c>
      <c r="AZ106" s="273">
        <v>34.9</v>
      </c>
      <c r="BA106" s="274">
        <v>32.299999999999997</v>
      </c>
      <c r="BB106" s="275">
        <v>33.6</v>
      </c>
      <c r="BC106" s="273">
        <v>1943</v>
      </c>
      <c r="BD106" s="274">
        <v>2004</v>
      </c>
      <c r="BE106" s="275">
        <v>3947</v>
      </c>
    </row>
    <row r="107" spans="1:57" x14ac:dyDescent="0.35">
      <c r="A107" t="s">
        <v>112</v>
      </c>
      <c r="B107" t="s">
        <v>357</v>
      </c>
      <c r="C107" t="s">
        <v>352</v>
      </c>
      <c r="D107" s="273">
        <v>67</v>
      </c>
      <c r="E107" s="274">
        <v>56</v>
      </c>
      <c r="F107" s="275">
        <v>61</v>
      </c>
      <c r="G107" s="273">
        <v>156</v>
      </c>
      <c r="H107" s="274">
        <v>178</v>
      </c>
      <c r="I107" s="275">
        <v>334</v>
      </c>
      <c r="J107" s="273">
        <v>67</v>
      </c>
      <c r="K107" s="274">
        <v>56</v>
      </c>
      <c r="L107" s="275">
        <v>61</v>
      </c>
      <c r="M107" s="273">
        <v>156</v>
      </c>
      <c r="N107" s="274">
        <v>178</v>
      </c>
      <c r="O107" s="275">
        <v>334</v>
      </c>
      <c r="P107" s="273">
        <v>32.4</v>
      </c>
      <c r="Q107" s="274">
        <v>31</v>
      </c>
      <c r="R107" s="275">
        <v>31.6</v>
      </c>
      <c r="S107" s="273">
        <v>156</v>
      </c>
      <c r="T107" s="274">
        <v>178</v>
      </c>
      <c r="U107" s="275">
        <v>334</v>
      </c>
      <c r="V107" s="273">
        <v>85</v>
      </c>
      <c r="W107" s="274">
        <v>72</v>
      </c>
      <c r="X107" s="275">
        <v>78</v>
      </c>
      <c r="Y107" s="273">
        <v>1894</v>
      </c>
      <c r="Z107" s="274">
        <v>1902</v>
      </c>
      <c r="AA107" s="275">
        <v>3796</v>
      </c>
      <c r="AB107" s="273">
        <v>85</v>
      </c>
      <c r="AC107" s="274">
        <v>73</v>
      </c>
      <c r="AD107" s="275">
        <v>79</v>
      </c>
      <c r="AE107" s="273">
        <v>1894</v>
      </c>
      <c r="AF107" s="274">
        <v>1902</v>
      </c>
      <c r="AG107" s="275">
        <v>3796</v>
      </c>
      <c r="AH107" s="273">
        <v>36.9</v>
      </c>
      <c r="AI107" s="274">
        <v>34.700000000000003</v>
      </c>
      <c r="AJ107" s="275">
        <v>35.799999999999997</v>
      </c>
      <c r="AK107" s="273">
        <v>1894</v>
      </c>
      <c r="AL107" s="274">
        <v>1902</v>
      </c>
      <c r="AM107" s="275">
        <v>3796</v>
      </c>
      <c r="AN107" s="273">
        <v>83</v>
      </c>
      <c r="AO107" s="274">
        <v>70</v>
      </c>
      <c r="AP107" s="275">
        <v>77</v>
      </c>
      <c r="AQ107" s="273">
        <v>2050</v>
      </c>
      <c r="AR107" s="274">
        <v>2080</v>
      </c>
      <c r="AS107" s="275">
        <v>4130</v>
      </c>
      <c r="AT107" s="273">
        <v>84</v>
      </c>
      <c r="AU107" s="274">
        <v>71</v>
      </c>
      <c r="AV107" s="275">
        <v>77</v>
      </c>
      <c r="AW107" s="273">
        <v>2050</v>
      </c>
      <c r="AX107" s="274">
        <v>2080</v>
      </c>
      <c r="AY107" s="275">
        <v>4130</v>
      </c>
      <c r="AZ107" s="273">
        <v>36.6</v>
      </c>
      <c r="BA107" s="274">
        <v>34.4</v>
      </c>
      <c r="BB107" s="275">
        <v>35.5</v>
      </c>
      <c r="BC107" s="273">
        <v>2050</v>
      </c>
      <c r="BD107" s="274">
        <v>2080</v>
      </c>
      <c r="BE107" s="275">
        <v>4130</v>
      </c>
    </row>
    <row r="108" spans="1:57" x14ac:dyDescent="0.35">
      <c r="A108" t="s">
        <v>93</v>
      </c>
      <c r="B108" t="s">
        <v>339</v>
      </c>
      <c r="C108" t="s">
        <v>338</v>
      </c>
      <c r="D108" s="273">
        <v>62</v>
      </c>
      <c r="E108" s="274">
        <v>41</v>
      </c>
      <c r="F108" s="275">
        <v>52</v>
      </c>
      <c r="G108" s="273">
        <v>203</v>
      </c>
      <c r="H108" s="274">
        <v>186</v>
      </c>
      <c r="I108" s="275">
        <v>389</v>
      </c>
      <c r="J108" s="273">
        <v>63</v>
      </c>
      <c r="K108" s="274">
        <v>44</v>
      </c>
      <c r="L108" s="275">
        <v>54</v>
      </c>
      <c r="M108" s="273">
        <v>203</v>
      </c>
      <c r="N108" s="274">
        <v>186</v>
      </c>
      <c r="O108" s="275">
        <v>389</v>
      </c>
      <c r="P108" s="273">
        <v>33.700000000000003</v>
      </c>
      <c r="Q108" s="274">
        <v>30.5</v>
      </c>
      <c r="R108" s="275">
        <v>32.200000000000003</v>
      </c>
      <c r="S108" s="273">
        <v>203</v>
      </c>
      <c r="T108" s="274">
        <v>186</v>
      </c>
      <c r="U108" s="275">
        <v>389</v>
      </c>
      <c r="V108" s="273">
        <v>74</v>
      </c>
      <c r="W108" s="274">
        <v>64</v>
      </c>
      <c r="X108" s="275">
        <v>69</v>
      </c>
      <c r="Y108" s="273">
        <v>666</v>
      </c>
      <c r="Z108" s="274">
        <v>691</v>
      </c>
      <c r="AA108" s="275">
        <v>1357</v>
      </c>
      <c r="AB108" s="273">
        <v>75</v>
      </c>
      <c r="AC108" s="274">
        <v>65</v>
      </c>
      <c r="AD108" s="275">
        <v>70</v>
      </c>
      <c r="AE108" s="273">
        <v>666</v>
      </c>
      <c r="AF108" s="274">
        <v>691</v>
      </c>
      <c r="AG108" s="275">
        <v>1357</v>
      </c>
      <c r="AH108" s="273">
        <v>36</v>
      </c>
      <c r="AI108" s="274">
        <v>33.9</v>
      </c>
      <c r="AJ108" s="275">
        <v>34.9</v>
      </c>
      <c r="AK108" s="273">
        <v>666</v>
      </c>
      <c r="AL108" s="274">
        <v>691</v>
      </c>
      <c r="AM108" s="275">
        <v>1357</v>
      </c>
      <c r="AN108" s="273">
        <v>71</v>
      </c>
      <c r="AO108" s="274">
        <v>59</v>
      </c>
      <c r="AP108" s="275">
        <v>65</v>
      </c>
      <c r="AQ108" s="273">
        <v>869</v>
      </c>
      <c r="AR108" s="274">
        <v>877</v>
      </c>
      <c r="AS108" s="275">
        <v>1746</v>
      </c>
      <c r="AT108" s="273">
        <v>72</v>
      </c>
      <c r="AU108" s="274">
        <v>61</v>
      </c>
      <c r="AV108" s="275">
        <v>66</v>
      </c>
      <c r="AW108" s="273">
        <v>869</v>
      </c>
      <c r="AX108" s="274">
        <v>877</v>
      </c>
      <c r="AY108" s="275">
        <v>1746</v>
      </c>
      <c r="AZ108" s="273">
        <v>35.4</v>
      </c>
      <c r="BA108" s="274">
        <v>33.200000000000003</v>
      </c>
      <c r="BB108" s="275">
        <v>34.299999999999997</v>
      </c>
      <c r="BC108" s="273">
        <v>869</v>
      </c>
      <c r="BD108" s="274">
        <v>877</v>
      </c>
      <c r="BE108" s="275">
        <v>1746</v>
      </c>
    </row>
    <row r="109" spans="1:57" x14ac:dyDescent="0.35">
      <c r="A109" t="s">
        <v>113</v>
      </c>
      <c r="B109" t="s">
        <v>358</v>
      </c>
      <c r="C109" t="s">
        <v>352</v>
      </c>
      <c r="D109" s="273">
        <v>73</v>
      </c>
      <c r="E109" s="274">
        <v>52</v>
      </c>
      <c r="F109" s="275">
        <v>62</v>
      </c>
      <c r="G109" s="273">
        <v>372</v>
      </c>
      <c r="H109" s="274">
        <v>428</v>
      </c>
      <c r="I109" s="275">
        <v>800</v>
      </c>
      <c r="J109" s="273">
        <v>73</v>
      </c>
      <c r="K109" s="274">
        <v>54</v>
      </c>
      <c r="L109" s="275">
        <v>63</v>
      </c>
      <c r="M109" s="273">
        <v>372</v>
      </c>
      <c r="N109" s="274">
        <v>428</v>
      </c>
      <c r="O109" s="275">
        <v>800</v>
      </c>
      <c r="P109" s="273">
        <v>34.299999999999997</v>
      </c>
      <c r="Q109" s="274">
        <v>30.5</v>
      </c>
      <c r="R109" s="275">
        <v>32.299999999999997</v>
      </c>
      <c r="S109" s="273">
        <v>372</v>
      </c>
      <c r="T109" s="274">
        <v>428</v>
      </c>
      <c r="U109" s="275">
        <v>800</v>
      </c>
      <c r="V109" s="273">
        <v>81</v>
      </c>
      <c r="W109" s="274">
        <v>66</v>
      </c>
      <c r="X109" s="275">
        <v>74</v>
      </c>
      <c r="Y109" s="273">
        <v>2168</v>
      </c>
      <c r="Z109" s="274">
        <v>2084</v>
      </c>
      <c r="AA109" s="275">
        <v>4252</v>
      </c>
      <c r="AB109" s="273">
        <v>82</v>
      </c>
      <c r="AC109" s="274">
        <v>68</v>
      </c>
      <c r="AD109" s="275">
        <v>75</v>
      </c>
      <c r="AE109" s="273">
        <v>2168</v>
      </c>
      <c r="AF109" s="274">
        <v>2084</v>
      </c>
      <c r="AG109" s="275">
        <v>4252</v>
      </c>
      <c r="AH109" s="273">
        <v>35.799999999999997</v>
      </c>
      <c r="AI109" s="274">
        <v>33.200000000000003</v>
      </c>
      <c r="AJ109" s="275">
        <v>34.5</v>
      </c>
      <c r="AK109" s="273">
        <v>2168</v>
      </c>
      <c r="AL109" s="274">
        <v>2084</v>
      </c>
      <c r="AM109" s="275">
        <v>4252</v>
      </c>
      <c r="AN109" s="273">
        <v>80</v>
      </c>
      <c r="AO109" s="274">
        <v>63</v>
      </c>
      <c r="AP109" s="275">
        <v>72</v>
      </c>
      <c r="AQ109" s="273">
        <v>2540</v>
      </c>
      <c r="AR109" s="274">
        <v>2512</v>
      </c>
      <c r="AS109" s="275">
        <v>5052</v>
      </c>
      <c r="AT109" s="273">
        <v>81</v>
      </c>
      <c r="AU109" s="274">
        <v>66</v>
      </c>
      <c r="AV109" s="275">
        <v>73</v>
      </c>
      <c r="AW109" s="273">
        <v>2540</v>
      </c>
      <c r="AX109" s="274">
        <v>2512</v>
      </c>
      <c r="AY109" s="275">
        <v>5052</v>
      </c>
      <c r="AZ109" s="273">
        <v>35.6</v>
      </c>
      <c r="BA109" s="274">
        <v>32.700000000000003</v>
      </c>
      <c r="BB109" s="275">
        <v>34.200000000000003</v>
      </c>
      <c r="BC109" s="273">
        <v>2540</v>
      </c>
      <c r="BD109" s="274">
        <v>2512</v>
      </c>
      <c r="BE109" s="275">
        <v>5052</v>
      </c>
    </row>
    <row r="110" spans="1:57" x14ac:dyDescent="0.35">
      <c r="A110" t="s">
        <v>114</v>
      </c>
      <c r="B110" t="s">
        <v>359</v>
      </c>
      <c r="C110" t="s">
        <v>352</v>
      </c>
      <c r="D110" s="273">
        <v>75</v>
      </c>
      <c r="E110" s="274">
        <v>50</v>
      </c>
      <c r="F110" s="275">
        <v>62</v>
      </c>
      <c r="G110" s="273">
        <v>263</v>
      </c>
      <c r="H110" s="274">
        <v>304</v>
      </c>
      <c r="I110" s="275">
        <v>567</v>
      </c>
      <c r="J110" s="273">
        <v>75</v>
      </c>
      <c r="K110" s="274">
        <v>51</v>
      </c>
      <c r="L110" s="275">
        <v>62</v>
      </c>
      <c r="M110" s="273">
        <v>263</v>
      </c>
      <c r="N110" s="274">
        <v>304</v>
      </c>
      <c r="O110" s="275">
        <v>567</v>
      </c>
      <c r="P110" s="273">
        <v>34.200000000000003</v>
      </c>
      <c r="Q110" s="274">
        <v>31</v>
      </c>
      <c r="R110" s="275">
        <v>32.5</v>
      </c>
      <c r="S110" s="273">
        <v>263</v>
      </c>
      <c r="T110" s="274">
        <v>304</v>
      </c>
      <c r="U110" s="275">
        <v>567</v>
      </c>
      <c r="V110" s="273">
        <v>77</v>
      </c>
      <c r="W110" s="274">
        <v>67</v>
      </c>
      <c r="X110" s="275">
        <v>72</v>
      </c>
      <c r="Y110" s="273">
        <v>1971</v>
      </c>
      <c r="Z110" s="274">
        <v>1977</v>
      </c>
      <c r="AA110" s="275">
        <v>3948</v>
      </c>
      <c r="AB110" s="273">
        <v>78</v>
      </c>
      <c r="AC110" s="274">
        <v>68</v>
      </c>
      <c r="AD110" s="275">
        <v>73</v>
      </c>
      <c r="AE110" s="273">
        <v>1971</v>
      </c>
      <c r="AF110" s="274">
        <v>1977</v>
      </c>
      <c r="AG110" s="275">
        <v>3948</v>
      </c>
      <c r="AH110" s="273">
        <v>36.1</v>
      </c>
      <c r="AI110" s="274">
        <v>33.799999999999997</v>
      </c>
      <c r="AJ110" s="275">
        <v>35</v>
      </c>
      <c r="AK110" s="273">
        <v>1971</v>
      </c>
      <c r="AL110" s="274">
        <v>1977</v>
      </c>
      <c r="AM110" s="275">
        <v>3948</v>
      </c>
      <c r="AN110" s="273">
        <v>76</v>
      </c>
      <c r="AO110" s="274">
        <v>65</v>
      </c>
      <c r="AP110" s="275">
        <v>70</v>
      </c>
      <c r="AQ110" s="273">
        <v>2234</v>
      </c>
      <c r="AR110" s="274">
        <v>2281</v>
      </c>
      <c r="AS110" s="275">
        <v>4515</v>
      </c>
      <c r="AT110" s="273">
        <v>77</v>
      </c>
      <c r="AU110" s="274">
        <v>66</v>
      </c>
      <c r="AV110" s="275">
        <v>72</v>
      </c>
      <c r="AW110" s="273">
        <v>2234</v>
      </c>
      <c r="AX110" s="274">
        <v>2281</v>
      </c>
      <c r="AY110" s="275">
        <v>4515</v>
      </c>
      <c r="AZ110" s="273">
        <v>35.9</v>
      </c>
      <c r="BA110" s="274">
        <v>33.5</v>
      </c>
      <c r="BB110" s="275">
        <v>34.700000000000003</v>
      </c>
      <c r="BC110" s="273">
        <v>2234</v>
      </c>
      <c r="BD110" s="274">
        <v>2281</v>
      </c>
      <c r="BE110" s="275">
        <v>4515</v>
      </c>
    </row>
    <row r="111" spans="1:57" x14ac:dyDescent="0.35">
      <c r="A111" t="s">
        <v>115</v>
      </c>
      <c r="B111" t="s">
        <v>360</v>
      </c>
      <c r="C111" t="s">
        <v>352</v>
      </c>
      <c r="D111" s="273">
        <v>66</v>
      </c>
      <c r="E111" s="274">
        <v>54</v>
      </c>
      <c r="F111" s="275">
        <v>60</v>
      </c>
      <c r="G111" s="273">
        <v>415</v>
      </c>
      <c r="H111" s="274">
        <v>417</v>
      </c>
      <c r="I111" s="275">
        <v>832</v>
      </c>
      <c r="J111" s="273">
        <v>68</v>
      </c>
      <c r="K111" s="274">
        <v>56</v>
      </c>
      <c r="L111" s="275">
        <v>62</v>
      </c>
      <c r="M111" s="273">
        <v>415</v>
      </c>
      <c r="N111" s="274">
        <v>417</v>
      </c>
      <c r="O111" s="275">
        <v>832</v>
      </c>
      <c r="P111" s="273">
        <v>33.5</v>
      </c>
      <c r="Q111" s="274">
        <v>31.6</v>
      </c>
      <c r="R111" s="275">
        <v>32.5</v>
      </c>
      <c r="S111" s="273">
        <v>415</v>
      </c>
      <c r="T111" s="274">
        <v>417</v>
      </c>
      <c r="U111" s="275">
        <v>832</v>
      </c>
      <c r="V111" s="273">
        <v>75</v>
      </c>
      <c r="W111" s="274">
        <v>62</v>
      </c>
      <c r="X111" s="275">
        <v>68</v>
      </c>
      <c r="Y111" s="273">
        <v>1836</v>
      </c>
      <c r="Z111" s="274">
        <v>2000</v>
      </c>
      <c r="AA111" s="275">
        <v>3836</v>
      </c>
      <c r="AB111" s="273">
        <v>76</v>
      </c>
      <c r="AC111" s="274">
        <v>63</v>
      </c>
      <c r="AD111" s="275">
        <v>69</v>
      </c>
      <c r="AE111" s="273">
        <v>1836</v>
      </c>
      <c r="AF111" s="274">
        <v>2000</v>
      </c>
      <c r="AG111" s="275">
        <v>3836</v>
      </c>
      <c r="AH111" s="273">
        <v>35</v>
      </c>
      <c r="AI111" s="274">
        <v>32.799999999999997</v>
      </c>
      <c r="AJ111" s="275">
        <v>33.799999999999997</v>
      </c>
      <c r="AK111" s="273">
        <v>1836</v>
      </c>
      <c r="AL111" s="274">
        <v>2000</v>
      </c>
      <c r="AM111" s="275">
        <v>3836</v>
      </c>
      <c r="AN111" s="273">
        <v>73</v>
      </c>
      <c r="AO111" s="274">
        <v>60</v>
      </c>
      <c r="AP111" s="275">
        <v>67</v>
      </c>
      <c r="AQ111" s="273">
        <v>2251</v>
      </c>
      <c r="AR111" s="274">
        <v>2417</v>
      </c>
      <c r="AS111" s="275">
        <v>4668</v>
      </c>
      <c r="AT111" s="273">
        <v>74</v>
      </c>
      <c r="AU111" s="274">
        <v>62</v>
      </c>
      <c r="AV111" s="275">
        <v>68</v>
      </c>
      <c r="AW111" s="273">
        <v>2251</v>
      </c>
      <c r="AX111" s="274">
        <v>2417</v>
      </c>
      <c r="AY111" s="275">
        <v>4668</v>
      </c>
      <c r="AZ111" s="273">
        <v>34.700000000000003</v>
      </c>
      <c r="BA111" s="274">
        <v>32.6</v>
      </c>
      <c r="BB111" s="275">
        <v>33.6</v>
      </c>
      <c r="BC111" s="273">
        <v>2251</v>
      </c>
      <c r="BD111" s="274">
        <v>2417</v>
      </c>
      <c r="BE111" s="275">
        <v>4668</v>
      </c>
    </row>
    <row r="112" spans="1:57" x14ac:dyDescent="0.35">
      <c r="A112" t="s">
        <v>116</v>
      </c>
      <c r="B112" t="s">
        <v>361</v>
      </c>
      <c r="C112" t="s">
        <v>352</v>
      </c>
      <c r="D112" s="273">
        <v>79</v>
      </c>
      <c r="E112" s="274">
        <v>58</v>
      </c>
      <c r="F112" s="275">
        <v>68</v>
      </c>
      <c r="G112" s="273">
        <v>333</v>
      </c>
      <c r="H112" s="274">
        <v>345</v>
      </c>
      <c r="I112" s="275">
        <v>678</v>
      </c>
      <c r="J112" s="273">
        <v>79</v>
      </c>
      <c r="K112" s="274">
        <v>59</v>
      </c>
      <c r="L112" s="275">
        <v>69</v>
      </c>
      <c r="M112" s="273">
        <v>333</v>
      </c>
      <c r="N112" s="274">
        <v>345</v>
      </c>
      <c r="O112" s="275">
        <v>678</v>
      </c>
      <c r="P112" s="273">
        <v>35.6</v>
      </c>
      <c r="Q112" s="274">
        <v>31.5</v>
      </c>
      <c r="R112" s="275">
        <v>33.5</v>
      </c>
      <c r="S112" s="273">
        <v>333</v>
      </c>
      <c r="T112" s="274">
        <v>345</v>
      </c>
      <c r="U112" s="275">
        <v>678</v>
      </c>
      <c r="V112" s="273">
        <v>86</v>
      </c>
      <c r="W112" s="274">
        <v>73</v>
      </c>
      <c r="X112" s="275">
        <v>79</v>
      </c>
      <c r="Y112" s="273">
        <v>1465</v>
      </c>
      <c r="Z112" s="274">
        <v>1587</v>
      </c>
      <c r="AA112" s="275">
        <v>3052</v>
      </c>
      <c r="AB112" s="273">
        <v>86</v>
      </c>
      <c r="AC112" s="274">
        <v>73</v>
      </c>
      <c r="AD112" s="275">
        <v>79</v>
      </c>
      <c r="AE112" s="273">
        <v>1465</v>
      </c>
      <c r="AF112" s="274">
        <v>1587</v>
      </c>
      <c r="AG112" s="275">
        <v>3052</v>
      </c>
      <c r="AH112" s="273">
        <v>37.6</v>
      </c>
      <c r="AI112" s="274">
        <v>34.5</v>
      </c>
      <c r="AJ112" s="275">
        <v>36</v>
      </c>
      <c r="AK112" s="273">
        <v>1465</v>
      </c>
      <c r="AL112" s="274">
        <v>1587</v>
      </c>
      <c r="AM112" s="275">
        <v>3052</v>
      </c>
      <c r="AN112" s="273">
        <v>85</v>
      </c>
      <c r="AO112" s="274">
        <v>70</v>
      </c>
      <c r="AP112" s="275">
        <v>77</v>
      </c>
      <c r="AQ112" s="273">
        <v>1798</v>
      </c>
      <c r="AR112" s="274">
        <v>1932</v>
      </c>
      <c r="AS112" s="275">
        <v>3730</v>
      </c>
      <c r="AT112" s="273">
        <v>85</v>
      </c>
      <c r="AU112" s="274">
        <v>71</v>
      </c>
      <c r="AV112" s="275">
        <v>78</v>
      </c>
      <c r="AW112" s="273">
        <v>1798</v>
      </c>
      <c r="AX112" s="274">
        <v>1932</v>
      </c>
      <c r="AY112" s="275">
        <v>3730</v>
      </c>
      <c r="AZ112" s="273">
        <v>37.200000000000003</v>
      </c>
      <c r="BA112" s="274">
        <v>34</v>
      </c>
      <c r="BB112" s="275">
        <v>35.5</v>
      </c>
      <c r="BC112" s="273">
        <v>1798</v>
      </c>
      <c r="BD112" s="274">
        <v>1932</v>
      </c>
      <c r="BE112" s="275">
        <v>3730</v>
      </c>
    </row>
    <row r="113" spans="1:57" x14ac:dyDescent="0.35">
      <c r="A113" t="s">
        <v>95</v>
      </c>
      <c r="B113" t="s">
        <v>340</v>
      </c>
      <c r="C113" t="s">
        <v>338</v>
      </c>
      <c r="D113" s="273">
        <v>75</v>
      </c>
      <c r="E113" s="274">
        <v>60</v>
      </c>
      <c r="F113" s="275">
        <v>67</v>
      </c>
      <c r="G113" s="273">
        <v>336</v>
      </c>
      <c r="H113" s="274">
        <v>386</v>
      </c>
      <c r="I113" s="275">
        <v>722</v>
      </c>
      <c r="J113" s="273">
        <v>76</v>
      </c>
      <c r="K113" s="274">
        <v>62</v>
      </c>
      <c r="L113" s="275">
        <v>68</v>
      </c>
      <c r="M113" s="273">
        <v>336</v>
      </c>
      <c r="N113" s="274">
        <v>386</v>
      </c>
      <c r="O113" s="275">
        <v>722</v>
      </c>
      <c r="P113" s="273">
        <v>34.200000000000003</v>
      </c>
      <c r="Q113" s="274">
        <v>32</v>
      </c>
      <c r="R113" s="275">
        <v>33</v>
      </c>
      <c r="S113" s="273">
        <v>336</v>
      </c>
      <c r="T113" s="274">
        <v>386</v>
      </c>
      <c r="U113" s="275">
        <v>722</v>
      </c>
      <c r="V113" s="273">
        <v>78</v>
      </c>
      <c r="W113" s="274">
        <v>63</v>
      </c>
      <c r="X113" s="275">
        <v>71</v>
      </c>
      <c r="Y113" s="273">
        <v>1146</v>
      </c>
      <c r="Z113" s="274">
        <v>1195</v>
      </c>
      <c r="AA113" s="275">
        <v>2341</v>
      </c>
      <c r="AB113" s="273">
        <v>79</v>
      </c>
      <c r="AC113" s="274">
        <v>65</v>
      </c>
      <c r="AD113" s="275">
        <v>72</v>
      </c>
      <c r="AE113" s="273">
        <v>1146</v>
      </c>
      <c r="AF113" s="274">
        <v>1195</v>
      </c>
      <c r="AG113" s="275">
        <v>2341</v>
      </c>
      <c r="AH113" s="273">
        <v>36.200000000000003</v>
      </c>
      <c r="AI113" s="274">
        <v>34.299999999999997</v>
      </c>
      <c r="AJ113" s="275">
        <v>35.200000000000003</v>
      </c>
      <c r="AK113" s="273">
        <v>1146</v>
      </c>
      <c r="AL113" s="274">
        <v>1195</v>
      </c>
      <c r="AM113" s="275">
        <v>2341</v>
      </c>
      <c r="AN113" s="273">
        <v>77</v>
      </c>
      <c r="AO113" s="274">
        <v>62</v>
      </c>
      <c r="AP113" s="275">
        <v>70</v>
      </c>
      <c r="AQ113" s="273">
        <v>1482</v>
      </c>
      <c r="AR113" s="274">
        <v>1581</v>
      </c>
      <c r="AS113" s="275">
        <v>3063</v>
      </c>
      <c r="AT113" s="273">
        <v>79</v>
      </c>
      <c r="AU113" s="274">
        <v>64</v>
      </c>
      <c r="AV113" s="275">
        <v>71</v>
      </c>
      <c r="AW113" s="273">
        <v>1482</v>
      </c>
      <c r="AX113" s="274">
        <v>1581</v>
      </c>
      <c r="AY113" s="275">
        <v>3063</v>
      </c>
      <c r="AZ113" s="273">
        <v>35.799999999999997</v>
      </c>
      <c r="BA113" s="274">
        <v>33.700000000000003</v>
      </c>
      <c r="BB113" s="275">
        <v>34.700000000000003</v>
      </c>
      <c r="BC113" s="273">
        <v>1482</v>
      </c>
      <c r="BD113" s="274">
        <v>1581</v>
      </c>
      <c r="BE113" s="275">
        <v>3063</v>
      </c>
    </row>
    <row r="114" spans="1:57" x14ac:dyDescent="0.35">
      <c r="A114" t="s">
        <v>96</v>
      </c>
      <c r="B114" t="s">
        <v>341</v>
      </c>
      <c r="C114" t="s">
        <v>338</v>
      </c>
      <c r="D114" s="273">
        <v>76</v>
      </c>
      <c r="E114" s="274">
        <v>55</v>
      </c>
      <c r="F114" s="275">
        <v>65</v>
      </c>
      <c r="G114" s="273">
        <v>143</v>
      </c>
      <c r="H114" s="274">
        <v>150</v>
      </c>
      <c r="I114" s="275">
        <v>293</v>
      </c>
      <c r="J114" s="273">
        <v>78</v>
      </c>
      <c r="K114" s="274">
        <v>57</v>
      </c>
      <c r="L114" s="275">
        <v>67</v>
      </c>
      <c r="M114" s="273">
        <v>143</v>
      </c>
      <c r="N114" s="274">
        <v>150</v>
      </c>
      <c r="O114" s="275">
        <v>293</v>
      </c>
      <c r="P114" s="273">
        <v>34.799999999999997</v>
      </c>
      <c r="Q114" s="274">
        <v>32.200000000000003</v>
      </c>
      <c r="R114" s="275">
        <v>33.5</v>
      </c>
      <c r="S114" s="273">
        <v>143</v>
      </c>
      <c r="T114" s="274">
        <v>150</v>
      </c>
      <c r="U114" s="275">
        <v>293</v>
      </c>
      <c r="V114" s="273">
        <v>77</v>
      </c>
      <c r="W114" s="274">
        <v>69</v>
      </c>
      <c r="X114" s="275">
        <v>73</v>
      </c>
      <c r="Y114" s="273">
        <v>682</v>
      </c>
      <c r="Z114" s="274">
        <v>662</v>
      </c>
      <c r="AA114" s="275">
        <v>1344</v>
      </c>
      <c r="AB114" s="273">
        <v>79</v>
      </c>
      <c r="AC114" s="274">
        <v>72</v>
      </c>
      <c r="AD114" s="275">
        <v>75</v>
      </c>
      <c r="AE114" s="273">
        <v>682</v>
      </c>
      <c r="AF114" s="274">
        <v>662</v>
      </c>
      <c r="AG114" s="275">
        <v>1344</v>
      </c>
      <c r="AH114" s="273">
        <v>36.5</v>
      </c>
      <c r="AI114" s="274">
        <v>34.700000000000003</v>
      </c>
      <c r="AJ114" s="275">
        <v>35.6</v>
      </c>
      <c r="AK114" s="273">
        <v>682</v>
      </c>
      <c r="AL114" s="274">
        <v>662</v>
      </c>
      <c r="AM114" s="275">
        <v>1344</v>
      </c>
      <c r="AN114" s="273">
        <v>77</v>
      </c>
      <c r="AO114" s="274">
        <v>66</v>
      </c>
      <c r="AP114" s="275">
        <v>72</v>
      </c>
      <c r="AQ114" s="273">
        <v>825</v>
      </c>
      <c r="AR114" s="274">
        <v>812</v>
      </c>
      <c r="AS114" s="275">
        <v>1637</v>
      </c>
      <c r="AT114" s="273">
        <v>79</v>
      </c>
      <c r="AU114" s="274">
        <v>69</v>
      </c>
      <c r="AV114" s="275">
        <v>74</v>
      </c>
      <c r="AW114" s="273">
        <v>825</v>
      </c>
      <c r="AX114" s="274">
        <v>812</v>
      </c>
      <c r="AY114" s="275">
        <v>1637</v>
      </c>
      <c r="AZ114" s="273">
        <v>36.200000000000003</v>
      </c>
      <c r="BA114" s="274">
        <v>34.200000000000003</v>
      </c>
      <c r="BB114" s="275">
        <v>35.200000000000003</v>
      </c>
      <c r="BC114" s="273">
        <v>825</v>
      </c>
      <c r="BD114" s="274">
        <v>812</v>
      </c>
      <c r="BE114" s="275">
        <v>1637</v>
      </c>
    </row>
    <row r="115" spans="1:57" x14ac:dyDescent="0.35">
      <c r="A115" t="s">
        <v>97</v>
      </c>
      <c r="B115" t="s">
        <v>342</v>
      </c>
      <c r="C115" t="s">
        <v>338</v>
      </c>
      <c r="D115" s="273">
        <v>77</v>
      </c>
      <c r="E115" s="274">
        <v>61</v>
      </c>
      <c r="F115" s="275">
        <v>69</v>
      </c>
      <c r="G115" s="273">
        <v>230</v>
      </c>
      <c r="H115" s="274">
        <v>256</v>
      </c>
      <c r="I115" s="275">
        <v>486</v>
      </c>
      <c r="J115" s="273">
        <v>77</v>
      </c>
      <c r="K115" s="274">
        <v>62</v>
      </c>
      <c r="L115" s="275">
        <v>69</v>
      </c>
      <c r="M115" s="273">
        <v>230</v>
      </c>
      <c r="N115" s="274">
        <v>256</v>
      </c>
      <c r="O115" s="275">
        <v>486</v>
      </c>
      <c r="P115" s="273">
        <v>35.200000000000003</v>
      </c>
      <c r="Q115" s="274">
        <v>32.4</v>
      </c>
      <c r="R115" s="275">
        <v>33.700000000000003</v>
      </c>
      <c r="S115" s="273">
        <v>230</v>
      </c>
      <c r="T115" s="274">
        <v>256</v>
      </c>
      <c r="U115" s="275">
        <v>486</v>
      </c>
      <c r="V115" s="273">
        <v>80</v>
      </c>
      <c r="W115" s="274">
        <v>70</v>
      </c>
      <c r="X115" s="275">
        <v>75</v>
      </c>
      <c r="Y115" s="273">
        <v>1252</v>
      </c>
      <c r="Z115" s="274">
        <v>1341</v>
      </c>
      <c r="AA115" s="275">
        <v>2593</v>
      </c>
      <c r="AB115" s="273">
        <v>80</v>
      </c>
      <c r="AC115" s="274">
        <v>71</v>
      </c>
      <c r="AD115" s="275">
        <v>75</v>
      </c>
      <c r="AE115" s="273">
        <v>1252</v>
      </c>
      <c r="AF115" s="274">
        <v>1341</v>
      </c>
      <c r="AG115" s="275">
        <v>2593</v>
      </c>
      <c r="AH115" s="273">
        <v>36.5</v>
      </c>
      <c r="AI115" s="274">
        <v>34.4</v>
      </c>
      <c r="AJ115" s="275">
        <v>35.4</v>
      </c>
      <c r="AK115" s="273">
        <v>1252</v>
      </c>
      <c r="AL115" s="274">
        <v>1341</v>
      </c>
      <c r="AM115" s="275">
        <v>2593</v>
      </c>
      <c r="AN115" s="273">
        <v>80</v>
      </c>
      <c r="AO115" s="274">
        <v>68</v>
      </c>
      <c r="AP115" s="275">
        <v>74</v>
      </c>
      <c r="AQ115" s="273">
        <v>1482</v>
      </c>
      <c r="AR115" s="274">
        <v>1597</v>
      </c>
      <c r="AS115" s="275">
        <v>3079</v>
      </c>
      <c r="AT115" s="273">
        <v>80</v>
      </c>
      <c r="AU115" s="274">
        <v>69</v>
      </c>
      <c r="AV115" s="275">
        <v>74</v>
      </c>
      <c r="AW115" s="273">
        <v>1482</v>
      </c>
      <c r="AX115" s="274">
        <v>1597</v>
      </c>
      <c r="AY115" s="275">
        <v>3079</v>
      </c>
      <c r="AZ115" s="273">
        <v>36.299999999999997</v>
      </c>
      <c r="BA115" s="274">
        <v>34.1</v>
      </c>
      <c r="BB115" s="275">
        <v>35.200000000000003</v>
      </c>
      <c r="BC115" s="273">
        <v>1482</v>
      </c>
      <c r="BD115" s="274">
        <v>1597</v>
      </c>
      <c r="BE115" s="275">
        <v>3079</v>
      </c>
    </row>
    <row r="116" spans="1:57" x14ac:dyDescent="0.35">
      <c r="A116" t="s">
        <v>117</v>
      </c>
      <c r="B116" t="s">
        <v>362</v>
      </c>
      <c r="C116" t="s">
        <v>352</v>
      </c>
      <c r="D116" s="273">
        <v>69</v>
      </c>
      <c r="E116" s="274">
        <v>54</v>
      </c>
      <c r="F116" s="275">
        <v>62</v>
      </c>
      <c r="G116" s="273">
        <v>75</v>
      </c>
      <c r="H116" s="274">
        <v>76</v>
      </c>
      <c r="I116" s="275">
        <v>151</v>
      </c>
      <c r="J116" s="273">
        <v>71</v>
      </c>
      <c r="K116" s="274">
        <v>54</v>
      </c>
      <c r="L116" s="275">
        <v>62</v>
      </c>
      <c r="M116" s="273">
        <v>75</v>
      </c>
      <c r="N116" s="274">
        <v>76</v>
      </c>
      <c r="O116" s="275">
        <v>151</v>
      </c>
      <c r="P116" s="273">
        <v>34.5</v>
      </c>
      <c r="Q116" s="274">
        <v>31.8</v>
      </c>
      <c r="R116" s="275">
        <v>33.1</v>
      </c>
      <c r="S116" s="273">
        <v>75</v>
      </c>
      <c r="T116" s="274">
        <v>76</v>
      </c>
      <c r="U116" s="275">
        <v>151</v>
      </c>
      <c r="V116" s="273">
        <v>80</v>
      </c>
      <c r="W116" s="274">
        <v>64</v>
      </c>
      <c r="X116" s="275">
        <v>72</v>
      </c>
      <c r="Y116" s="273">
        <v>1498</v>
      </c>
      <c r="Z116" s="274">
        <v>1538</v>
      </c>
      <c r="AA116" s="275">
        <v>3036</v>
      </c>
      <c r="AB116" s="273">
        <v>81</v>
      </c>
      <c r="AC116" s="274">
        <v>67</v>
      </c>
      <c r="AD116" s="275">
        <v>74</v>
      </c>
      <c r="AE116" s="273">
        <v>1498</v>
      </c>
      <c r="AF116" s="274">
        <v>1538</v>
      </c>
      <c r="AG116" s="275">
        <v>3036</v>
      </c>
      <c r="AH116" s="273">
        <v>35.6</v>
      </c>
      <c r="AI116" s="274">
        <v>33.299999999999997</v>
      </c>
      <c r="AJ116" s="275">
        <v>34.4</v>
      </c>
      <c r="AK116" s="273">
        <v>1498</v>
      </c>
      <c r="AL116" s="274">
        <v>1538</v>
      </c>
      <c r="AM116" s="275">
        <v>3036</v>
      </c>
      <c r="AN116" s="273">
        <v>79</v>
      </c>
      <c r="AO116" s="274">
        <v>64</v>
      </c>
      <c r="AP116" s="275">
        <v>71</v>
      </c>
      <c r="AQ116" s="273">
        <v>1573</v>
      </c>
      <c r="AR116" s="274">
        <v>1614</v>
      </c>
      <c r="AS116" s="275">
        <v>3187</v>
      </c>
      <c r="AT116" s="273">
        <v>80</v>
      </c>
      <c r="AU116" s="274">
        <v>66</v>
      </c>
      <c r="AV116" s="275">
        <v>73</v>
      </c>
      <c r="AW116" s="273">
        <v>1573</v>
      </c>
      <c r="AX116" s="274">
        <v>1614</v>
      </c>
      <c r="AY116" s="275">
        <v>3187</v>
      </c>
      <c r="AZ116" s="273">
        <v>35.5</v>
      </c>
      <c r="BA116" s="274">
        <v>33.200000000000003</v>
      </c>
      <c r="BB116" s="275">
        <v>34.4</v>
      </c>
      <c r="BC116" s="273">
        <v>1573</v>
      </c>
      <c r="BD116" s="274">
        <v>1614</v>
      </c>
      <c r="BE116" s="275">
        <v>3187</v>
      </c>
    </row>
    <row r="117" spans="1:57" x14ac:dyDescent="0.35">
      <c r="A117" t="s">
        <v>118</v>
      </c>
      <c r="B117" t="s">
        <v>363</v>
      </c>
      <c r="C117" t="s">
        <v>352</v>
      </c>
      <c r="D117" s="273">
        <v>62</v>
      </c>
      <c r="E117" s="274">
        <v>50</v>
      </c>
      <c r="F117" s="275">
        <v>56</v>
      </c>
      <c r="G117" s="273">
        <v>222</v>
      </c>
      <c r="H117" s="274">
        <v>222</v>
      </c>
      <c r="I117" s="275">
        <v>444</v>
      </c>
      <c r="J117" s="273">
        <v>62</v>
      </c>
      <c r="K117" s="274">
        <v>51</v>
      </c>
      <c r="L117" s="275">
        <v>57</v>
      </c>
      <c r="M117" s="273">
        <v>222</v>
      </c>
      <c r="N117" s="274">
        <v>222</v>
      </c>
      <c r="O117" s="275">
        <v>444</v>
      </c>
      <c r="P117" s="273">
        <v>32.299999999999997</v>
      </c>
      <c r="Q117" s="274">
        <v>30.7</v>
      </c>
      <c r="R117" s="275">
        <v>31.5</v>
      </c>
      <c r="S117" s="273">
        <v>222</v>
      </c>
      <c r="T117" s="274">
        <v>222</v>
      </c>
      <c r="U117" s="275">
        <v>444</v>
      </c>
      <c r="V117" s="273">
        <v>81</v>
      </c>
      <c r="W117" s="274">
        <v>67</v>
      </c>
      <c r="X117" s="275">
        <v>73</v>
      </c>
      <c r="Y117" s="273">
        <v>1397</v>
      </c>
      <c r="Z117" s="274">
        <v>1474</v>
      </c>
      <c r="AA117" s="275">
        <v>2871</v>
      </c>
      <c r="AB117" s="273">
        <v>81</v>
      </c>
      <c r="AC117" s="274">
        <v>67</v>
      </c>
      <c r="AD117" s="275">
        <v>74</v>
      </c>
      <c r="AE117" s="273">
        <v>1397</v>
      </c>
      <c r="AF117" s="274">
        <v>1474</v>
      </c>
      <c r="AG117" s="275">
        <v>2871</v>
      </c>
      <c r="AH117" s="273">
        <v>35.1</v>
      </c>
      <c r="AI117" s="274">
        <v>33.4</v>
      </c>
      <c r="AJ117" s="275">
        <v>34.200000000000003</v>
      </c>
      <c r="AK117" s="273">
        <v>1397</v>
      </c>
      <c r="AL117" s="274">
        <v>1474</v>
      </c>
      <c r="AM117" s="275">
        <v>2871</v>
      </c>
      <c r="AN117" s="273">
        <v>78</v>
      </c>
      <c r="AO117" s="274">
        <v>65</v>
      </c>
      <c r="AP117" s="275">
        <v>71</v>
      </c>
      <c r="AQ117" s="273">
        <v>1619</v>
      </c>
      <c r="AR117" s="274">
        <v>1696</v>
      </c>
      <c r="AS117" s="275">
        <v>3315</v>
      </c>
      <c r="AT117" s="273">
        <v>78</v>
      </c>
      <c r="AU117" s="274">
        <v>65</v>
      </c>
      <c r="AV117" s="275">
        <v>72</v>
      </c>
      <c r="AW117" s="273">
        <v>1619</v>
      </c>
      <c r="AX117" s="274">
        <v>1696</v>
      </c>
      <c r="AY117" s="275">
        <v>3315</v>
      </c>
      <c r="AZ117" s="273">
        <v>34.700000000000003</v>
      </c>
      <c r="BA117" s="274">
        <v>33</v>
      </c>
      <c r="BB117" s="275">
        <v>33.9</v>
      </c>
      <c r="BC117" s="273">
        <v>1619</v>
      </c>
      <c r="BD117" s="274">
        <v>1696</v>
      </c>
      <c r="BE117" s="275">
        <v>3315</v>
      </c>
    </row>
    <row r="118" spans="1:57" x14ac:dyDescent="0.35">
      <c r="A118" t="s">
        <v>119</v>
      </c>
      <c r="B118" t="s">
        <v>364</v>
      </c>
      <c r="C118" t="s">
        <v>352</v>
      </c>
      <c r="D118" s="273">
        <v>67</v>
      </c>
      <c r="E118" s="274">
        <v>49</v>
      </c>
      <c r="F118" s="275">
        <v>58</v>
      </c>
      <c r="G118" s="273">
        <v>237</v>
      </c>
      <c r="H118" s="274">
        <v>262</v>
      </c>
      <c r="I118" s="275">
        <v>499</v>
      </c>
      <c r="J118" s="273">
        <v>67</v>
      </c>
      <c r="K118" s="274">
        <v>52</v>
      </c>
      <c r="L118" s="275">
        <v>59</v>
      </c>
      <c r="M118" s="273">
        <v>237</v>
      </c>
      <c r="N118" s="274">
        <v>262</v>
      </c>
      <c r="O118" s="275">
        <v>499</v>
      </c>
      <c r="P118" s="273">
        <v>33.799999999999997</v>
      </c>
      <c r="Q118" s="274">
        <v>31.1</v>
      </c>
      <c r="R118" s="275">
        <v>32.4</v>
      </c>
      <c r="S118" s="273">
        <v>237</v>
      </c>
      <c r="T118" s="274">
        <v>262</v>
      </c>
      <c r="U118" s="275">
        <v>499</v>
      </c>
      <c r="V118" s="273">
        <v>79</v>
      </c>
      <c r="W118" s="274">
        <v>67</v>
      </c>
      <c r="X118" s="275">
        <v>72</v>
      </c>
      <c r="Y118" s="273">
        <v>1772</v>
      </c>
      <c r="Z118" s="274">
        <v>2007</v>
      </c>
      <c r="AA118" s="275">
        <v>3779</v>
      </c>
      <c r="AB118" s="273">
        <v>80</v>
      </c>
      <c r="AC118" s="274">
        <v>69</v>
      </c>
      <c r="AD118" s="275">
        <v>74</v>
      </c>
      <c r="AE118" s="273">
        <v>1772</v>
      </c>
      <c r="AF118" s="274">
        <v>2007</v>
      </c>
      <c r="AG118" s="275">
        <v>3779</v>
      </c>
      <c r="AH118" s="273">
        <v>35.9</v>
      </c>
      <c r="AI118" s="274">
        <v>33.6</v>
      </c>
      <c r="AJ118" s="275">
        <v>34.700000000000003</v>
      </c>
      <c r="AK118" s="273">
        <v>1772</v>
      </c>
      <c r="AL118" s="274">
        <v>2007</v>
      </c>
      <c r="AM118" s="275">
        <v>3779</v>
      </c>
      <c r="AN118" s="273">
        <v>77</v>
      </c>
      <c r="AO118" s="274">
        <v>65</v>
      </c>
      <c r="AP118" s="275">
        <v>71</v>
      </c>
      <c r="AQ118" s="273">
        <v>2009</v>
      </c>
      <c r="AR118" s="274">
        <v>2269</v>
      </c>
      <c r="AS118" s="275">
        <v>4278</v>
      </c>
      <c r="AT118" s="273">
        <v>79</v>
      </c>
      <c r="AU118" s="274">
        <v>67</v>
      </c>
      <c r="AV118" s="275">
        <v>73</v>
      </c>
      <c r="AW118" s="273">
        <v>2009</v>
      </c>
      <c r="AX118" s="274">
        <v>2269</v>
      </c>
      <c r="AY118" s="275">
        <v>4278</v>
      </c>
      <c r="AZ118" s="273">
        <v>35.6</v>
      </c>
      <c r="BA118" s="274">
        <v>33.4</v>
      </c>
      <c r="BB118" s="275">
        <v>34.4</v>
      </c>
      <c r="BC118" s="273">
        <v>2009</v>
      </c>
      <c r="BD118" s="274">
        <v>2269</v>
      </c>
      <c r="BE118" s="275">
        <v>4278</v>
      </c>
    </row>
    <row r="119" spans="1:57" x14ac:dyDescent="0.35">
      <c r="A119" t="s">
        <v>120</v>
      </c>
      <c r="B119" t="s">
        <v>365</v>
      </c>
      <c r="C119" t="s">
        <v>352</v>
      </c>
      <c r="D119" s="273">
        <v>69</v>
      </c>
      <c r="E119" s="274">
        <v>50</v>
      </c>
      <c r="F119" s="275">
        <v>59</v>
      </c>
      <c r="G119" s="273">
        <v>204</v>
      </c>
      <c r="H119" s="274">
        <v>239</v>
      </c>
      <c r="I119" s="275">
        <v>443</v>
      </c>
      <c r="J119" s="273">
        <v>70</v>
      </c>
      <c r="K119" s="274">
        <v>51</v>
      </c>
      <c r="L119" s="275">
        <v>60</v>
      </c>
      <c r="M119" s="273">
        <v>204</v>
      </c>
      <c r="N119" s="274">
        <v>239</v>
      </c>
      <c r="O119" s="275">
        <v>443</v>
      </c>
      <c r="P119" s="273">
        <v>34.299999999999997</v>
      </c>
      <c r="Q119" s="274">
        <v>31</v>
      </c>
      <c r="R119" s="275">
        <v>32.5</v>
      </c>
      <c r="S119" s="273">
        <v>204</v>
      </c>
      <c r="T119" s="274">
        <v>239</v>
      </c>
      <c r="U119" s="275">
        <v>443</v>
      </c>
      <c r="V119" s="273">
        <v>77</v>
      </c>
      <c r="W119" s="274">
        <v>64</v>
      </c>
      <c r="X119" s="275">
        <v>70</v>
      </c>
      <c r="Y119" s="273">
        <v>1564</v>
      </c>
      <c r="Z119" s="274">
        <v>1634</v>
      </c>
      <c r="AA119" s="275">
        <v>3198</v>
      </c>
      <c r="AB119" s="273">
        <v>79</v>
      </c>
      <c r="AC119" s="274">
        <v>67</v>
      </c>
      <c r="AD119" s="275">
        <v>73</v>
      </c>
      <c r="AE119" s="273">
        <v>1564</v>
      </c>
      <c r="AF119" s="274">
        <v>1634</v>
      </c>
      <c r="AG119" s="275">
        <v>3198</v>
      </c>
      <c r="AH119" s="273">
        <v>35.700000000000003</v>
      </c>
      <c r="AI119" s="274">
        <v>33.5</v>
      </c>
      <c r="AJ119" s="275">
        <v>34.6</v>
      </c>
      <c r="AK119" s="273">
        <v>1564</v>
      </c>
      <c r="AL119" s="274">
        <v>1634</v>
      </c>
      <c r="AM119" s="275">
        <v>3198</v>
      </c>
      <c r="AN119" s="273">
        <v>76</v>
      </c>
      <c r="AO119" s="274">
        <v>62</v>
      </c>
      <c r="AP119" s="275">
        <v>69</v>
      </c>
      <c r="AQ119" s="273">
        <v>1768</v>
      </c>
      <c r="AR119" s="274">
        <v>1873</v>
      </c>
      <c r="AS119" s="275">
        <v>3641</v>
      </c>
      <c r="AT119" s="273">
        <v>78</v>
      </c>
      <c r="AU119" s="274">
        <v>65</v>
      </c>
      <c r="AV119" s="275">
        <v>71</v>
      </c>
      <c r="AW119" s="273">
        <v>1768</v>
      </c>
      <c r="AX119" s="274">
        <v>1873</v>
      </c>
      <c r="AY119" s="275">
        <v>3641</v>
      </c>
      <c r="AZ119" s="273">
        <v>35.5</v>
      </c>
      <c r="BA119" s="274">
        <v>33.200000000000003</v>
      </c>
      <c r="BB119" s="275">
        <v>34.299999999999997</v>
      </c>
      <c r="BC119" s="273">
        <v>1768</v>
      </c>
      <c r="BD119" s="274">
        <v>1873</v>
      </c>
      <c r="BE119" s="275">
        <v>3641</v>
      </c>
    </row>
    <row r="120" spans="1:57" x14ac:dyDescent="0.35">
      <c r="A120" t="s">
        <v>98</v>
      </c>
      <c r="B120" t="s">
        <v>343</v>
      </c>
      <c r="C120" t="s">
        <v>338</v>
      </c>
      <c r="D120" s="273">
        <v>70</v>
      </c>
      <c r="E120" s="274">
        <v>50</v>
      </c>
      <c r="F120" s="275">
        <v>60</v>
      </c>
      <c r="G120" s="273">
        <v>290</v>
      </c>
      <c r="H120" s="274">
        <v>303</v>
      </c>
      <c r="I120" s="275">
        <v>593</v>
      </c>
      <c r="J120" s="273">
        <v>72</v>
      </c>
      <c r="K120" s="274">
        <v>51</v>
      </c>
      <c r="L120" s="275">
        <v>61</v>
      </c>
      <c r="M120" s="273">
        <v>290</v>
      </c>
      <c r="N120" s="274">
        <v>303</v>
      </c>
      <c r="O120" s="275">
        <v>593</v>
      </c>
      <c r="P120" s="273">
        <v>33.4</v>
      </c>
      <c r="Q120" s="274">
        <v>30.2</v>
      </c>
      <c r="R120" s="275">
        <v>31.8</v>
      </c>
      <c r="S120" s="273">
        <v>290</v>
      </c>
      <c r="T120" s="274">
        <v>303</v>
      </c>
      <c r="U120" s="275">
        <v>593</v>
      </c>
      <c r="V120" s="273">
        <v>79</v>
      </c>
      <c r="W120" s="274">
        <v>66</v>
      </c>
      <c r="X120" s="275">
        <v>72</v>
      </c>
      <c r="Y120" s="273">
        <v>718</v>
      </c>
      <c r="Z120" s="274">
        <v>742</v>
      </c>
      <c r="AA120" s="275">
        <v>1460</v>
      </c>
      <c r="AB120" s="273">
        <v>79</v>
      </c>
      <c r="AC120" s="274">
        <v>68</v>
      </c>
      <c r="AD120" s="275">
        <v>73</v>
      </c>
      <c r="AE120" s="273">
        <v>718</v>
      </c>
      <c r="AF120" s="274">
        <v>742</v>
      </c>
      <c r="AG120" s="275">
        <v>1460</v>
      </c>
      <c r="AH120" s="273">
        <v>35.9</v>
      </c>
      <c r="AI120" s="274">
        <v>33.4</v>
      </c>
      <c r="AJ120" s="275">
        <v>34.6</v>
      </c>
      <c r="AK120" s="273">
        <v>718</v>
      </c>
      <c r="AL120" s="274">
        <v>742</v>
      </c>
      <c r="AM120" s="275">
        <v>1460</v>
      </c>
      <c r="AN120" s="273">
        <v>76</v>
      </c>
      <c r="AO120" s="274">
        <v>61</v>
      </c>
      <c r="AP120" s="275">
        <v>69</v>
      </c>
      <c r="AQ120" s="273">
        <v>1008</v>
      </c>
      <c r="AR120" s="274">
        <v>1045</v>
      </c>
      <c r="AS120" s="275">
        <v>2053</v>
      </c>
      <c r="AT120" s="273">
        <v>77</v>
      </c>
      <c r="AU120" s="274">
        <v>63</v>
      </c>
      <c r="AV120" s="275">
        <v>70</v>
      </c>
      <c r="AW120" s="273">
        <v>1008</v>
      </c>
      <c r="AX120" s="274">
        <v>1045</v>
      </c>
      <c r="AY120" s="275">
        <v>2053</v>
      </c>
      <c r="AZ120" s="273">
        <v>35.200000000000003</v>
      </c>
      <c r="BA120" s="274">
        <v>32.5</v>
      </c>
      <c r="BB120" s="275">
        <v>33.799999999999997</v>
      </c>
      <c r="BC120" s="273">
        <v>1008</v>
      </c>
      <c r="BD120" s="274">
        <v>1045</v>
      </c>
      <c r="BE120" s="275">
        <v>2053</v>
      </c>
    </row>
    <row r="121" spans="1:57" x14ac:dyDescent="0.35">
      <c r="A121" t="s">
        <v>99</v>
      </c>
      <c r="B121" t="s">
        <v>344</v>
      </c>
      <c r="C121" t="s">
        <v>338</v>
      </c>
      <c r="D121" s="273">
        <v>65</v>
      </c>
      <c r="E121" s="274">
        <v>49</v>
      </c>
      <c r="F121" s="275">
        <v>57</v>
      </c>
      <c r="G121" s="273">
        <v>109</v>
      </c>
      <c r="H121" s="274">
        <v>116</v>
      </c>
      <c r="I121" s="275">
        <v>225</v>
      </c>
      <c r="J121" s="273">
        <v>66</v>
      </c>
      <c r="K121" s="274">
        <v>52</v>
      </c>
      <c r="L121" s="275">
        <v>59</v>
      </c>
      <c r="M121" s="273">
        <v>109</v>
      </c>
      <c r="N121" s="274">
        <v>116</v>
      </c>
      <c r="O121" s="275">
        <v>225</v>
      </c>
      <c r="P121" s="273">
        <v>32.9</v>
      </c>
      <c r="Q121" s="274">
        <v>31</v>
      </c>
      <c r="R121" s="275">
        <v>31.9</v>
      </c>
      <c r="S121" s="273">
        <v>109</v>
      </c>
      <c r="T121" s="274">
        <v>116</v>
      </c>
      <c r="U121" s="275">
        <v>225</v>
      </c>
      <c r="V121" s="273">
        <v>81</v>
      </c>
      <c r="W121" s="274">
        <v>64</v>
      </c>
      <c r="X121" s="275">
        <v>72</v>
      </c>
      <c r="Y121" s="273">
        <v>377</v>
      </c>
      <c r="Z121" s="274">
        <v>435</v>
      </c>
      <c r="AA121" s="275">
        <v>812</v>
      </c>
      <c r="AB121" s="273">
        <v>82</v>
      </c>
      <c r="AC121" s="274">
        <v>66</v>
      </c>
      <c r="AD121" s="275">
        <v>73</v>
      </c>
      <c r="AE121" s="273">
        <v>377</v>
      </c>
      <c r="AF121" s="274">
        <v>435</v>
      </c>
      <c r="AG121" s="275">
        <v>812</v>
      </c>
      <c r="AH121" s="273">
        <v>36.700000000000003</v>
      </c>
      <c r="AI121" s="274">
        <v>33.5</v>
      </c>
      <c r="AJ121" s="275">
        <v>35</v>
      </c>
      <c r="AK121" s="273">
        <v>377</v>
      </c>
      <c r="AL121" s="274">
        <v>435</v>
      </c>
      <c r="AM121" s="275">
        <v>812</v>
      </c>
      <c r="AN121" s="273">
        <v>77</v>
      </c>
      <c r="AO121" s="274">
        <v>61</v>
      </c>
      <c r="AP121" s="275">
        <v>68</v>
      </c>
      <c r="AQ121" s="273">
        <v>486</v>
      </c>
      <c r="AR121" s="274">
        <v>551</v>
      </c>
      <c r="AS121" s="275">
        <v>1037</v>
      </c>
      <c r="AT121" s="273">
        <v>78</v>
      </c>
      <c r="AU121" s="274">
        <v>63</v>
      </c>
      <c r="AV121" s="275">
        <v>70</v>
      </c>
      <c r="AW121" s="273">
        <v>486</v>
      </c>
      <c r="AX121" s="274">
        <v>551</v>
      </c>
      <c r="AY121" s="275">
        <v>1037</v>
      </c>
      <c r="AZ121" s="273">
        <v>35.799999999999997</v>
      </c>
      <c r="BA121" s="274">
        <v>33</v>
      </c>
      <c r="BB121" s="275">
        <v>34.299999999999997</v>
      </c>
      <c r="BC121" s="273">
        <v>486</v>
      </c>
      <c r="BD121" s="274">
        <v>551</v>
      </c>
      <c r="BE121" s="275">
        <v>1037</v>
      </c>
    </row>
    <row r="122" spans="1:57" x14ac:dyDescent="0.35">
      <c r="A122" t="s">
        <v>121</v>
      </c>
      <c r="B122" t="s">
        <v>366</v>
      </c>
      <c r="C122" t="s">
        <v>352</v>
      </c>
      <c r="D122" s="273">
        <v>72</v>
      </c>
      <c r="E122" s="274">
        <v>56</v>
      </c>
      <c r="F122" s="275">
        <v>64</v>
      </c>
      <c r="G122" s="273">
        <v>85</v>
      </c>
      <c r="H122" s="274">
        <v>82</v>
      </c>
      <c r="I122" s="275">
        <v>167</v>
      </c>
      <c r="J122" s="273">
        <v>72</v>
      </c>
      <c r="K122" s="274">
        <v>57</v>
      </c>
      <c r="L122" s="275">
        <v>65</v>
      </c>
      <c r="M122" s="273">
        <v>85</v>
      </c>
      <c r="N122" s="274">
        <v>82</v>
      </c>
      <c r="O122" s="275">
        <v>167</v>
      </c>
      <c r="P122" s="273">
        <v>35</v>
      </c>
      <c r="Q122" s="274">
        <v>33.4</v>
      </c>
      <c r="R122" s="275">
        <v>34.200000000000003</v>
      </c>
      <c r="S122" s="273">
        <v>85</v>
      </c>
      <c r="T122" s="274">
        <v>82</v>
      </c>
      <c r="U122" s="275">
        <v>167</v>
      </c>
      <c r="V122" s="273">
        <v>84</v>
      </c>
      <c r="W122" s="274">
        <v>70</v>
      </c>
      <c r="X122" s="275">
        <v>77</v>
      </c>
      <c r="Y122" s="273">
        <v>914</v>
      </c>
      <c r="Z122" s="274">
        <v>948</v>
      </c>
      <c r="AA122" s="275">
        <v>1862</v>
      </c>
      <c r="AB122" s="273">
        <v>84</v>
      </c>
      <c r="AC122" s="274">
        <v>70</v>
      </c>
      <c r="AD122" s="275">
        <v>77</v>
      </c>
      <c r="AE122" s="273">
        <v>914</v>
      </c>
      <c r="AF122" s="274">
        <v>948</v>
      </c>
      <c r="AG122" s="275">
        <v>1862</v>
      </c>
      <c r="AH122" s="273">
        <v>38.799999999999997</v>
      </c>
      <c r="AI122" s="274">
        <v>36.299999999999997</v>
      </c>
      <c r="AJ122" s="275">
        <v>37.5</v>
      </c>
      <c r="AK122" s="273">
        <v>914</v>
      </c>
      <c r="AL122" s="274">
        <v>948</v>
      </c>
      <c r="AM122" s="275">
        <v>1862</v>
      </c>
      <c r="AN122" s="273">
        <v>83</v>
      </c>
      <c r="AO122" s="274">
        <v>69</v>
      </c>
      <c r="AP122" s="275">
        <v>76</v>
      </c>
      <c r="AQ122" s="273">
        <v>999</v>
      </c>
      <c r="AR122" s="274">
        <v>1030</v>
      </c>
      <c r="AS122" s="275">
        <v>2029</v>
      </c>
      <c r="AT122" s="273">
        <v>83</v>
      </c>
      <c r="AU122" s="274">
        <v>69</v>
      </c>
      <c r="AV122" s="275">
        <v>76</v>
      </c>
      <c r="AW122" s="273">
        <v>999</v>
      </c>
      <c r="AX122" s="274">
        <v>1030</v>
      </c>
      <c r="AY122" s="275">
        <v>2029</v>
      </c>
      <c r="AZ122" s="273">
        <v>38.5</v>
      </c>
      <c r="BA122" s="274">
        <v>36.1</v>
      </c>
      <c r="BB122" s="275">
        <v>37.299999999999997</v>
      </c>
      <c r="BC122" s="273">
        <v>999</v>
      </c>
      <c r="BD122" s="274">
        <v>1030</v>
      </c>
      <c r="BE122" s="275">
        <v>2029</v>
      </c>
    </row>
    <row r="123" spans="1:57" x14ac:dyDescent="0.35">
      <c r="A123" t="s">
        <v>100</v>
      </c>
      <c r="B123" t="s">
        <v>345</v>
      </c>
      <c r="C123" t="s">
        <v>338</v>
      </c>
      <c r="D123" s="273">
        <v>65</v>
      </c>
      <c r="E123" s="274">
        <v>50</v>
      </c>
      <c r="F123" s="275">
        <v>57</v>
      </c>
      <c r="G123" s="273">
        <v>312</v>
      </c>
      <c r="H123" s="274">
        <v>355</v>
      </c>
      <c r="I123" s="275">
        <v>667</v>
      </c>
      <c r="J123" s="273">
        <v>66</v>
      </c>
      <c r="K123" s="274">
        <v>53</v>
      </c>
      <c r="L123" s="275">
        <v>59</v>
      </c>
      <c r="M123" s="273">
        <v>312</v>
      </c>
      <c r="N123" s="274">
        <v>355</v>
      </c>
      <c r="O123" s="275">
        <v>667</v>
      </c>
      <c r="P123" s="273">
        <v>32.799999999999997</v>
      </c>
      <c r="Q123" s="274">
        <v>30.6</v>
      </c>
      <c r="R123" s="275">
        <v>31.7</v>
      </c>
      <c r="S123" s="273">
        <v>312</v>
      </c>
      <c r="T123" s="274">
        <v>355</v>
      </c>
      <c r="U123" s="275">
        <v>667</v>
      </c>
      <c r="V123" s="273">
        <v>77</v>
      </c>
      <c r="W123" s="274">
        <v>66</v>
      </c>
      <c r="X123" s="275">
        <v>72</v>
      </c>
      <c r="Y123" s="273">
        <v>1332</v>
      </c>
      <c r="Z123" s="274">
        <v>1273</v>
      </c>
      <c r="AA123" s="275">
        <v>2605</v>
      </c>
      <c r="AB123" s="273">
        <v>79</v>
      </c>
      <c r="AC123" s="274">
        <v>68</v>
      </c>
      <c r="AD123" s="275">
        <v>74</v>
      </c>
      <c r="AE123" s="273">
        <v>1332</v>
      </c>
      <c r="AF123" s="274">
        <v>1273</v>
      </c>
      <c r="AG123" s="275">
        <v>2605</v>
      </c>
      <c r="AH123" s="273">
        <v>35.4</v>
      </c>
      <c r="AI123" s="274">
        <v>33</v>
      </c>
      <c r="AJ123" s="275">
        <v>34.200000000000003</v>
      </c>
      <c r="AK123" s="273">
        <v>1332</v>
      </c>
      <c r="AL123" s="274">
        <v>1273</v>
      </c>
      <c r="AM123" s="275">
        <v>2605</v>
      </c>
      <c r="AN123" s="273">
        <v>75</v>
      </c>
      <c r="AO123" s="274">
        <v>63</v>
      </c>
      <c r="AP123" s="275">
        <v>69</v>
      </c>
      <c r="AQ123" s="273">
        <v>1644</v>
      </c>
      <c r="AR123" s="274">
        <v>1628</v>
      </c>
      <c r="AS123" s="275">
        <v>3272</v>
      </c>
      <c r="AT123" s="273">
        <v>77</v>
      </c>
      <c r="AU123" s="274">
        <v>65</v>
      </c>
      <c r="AV123" s="275">
        <v>71</v>
      </c>
      <c r="AW123" s="273">
        <v>1644</v>
      </c>
      <c r="AX123" s="274">
        <v>1628</v>
      </c>
      <c r="AY123" s="275">
        <v>3272</v>
      </c>
      <c r="AZ123" s="273">
        <v>34.9</v>
      </c>
      <c r="BA123" s="274">
        <v>32.5</v>
      </c>
      <c r="BB123" s="275">
        <v>33.700000000000003</v>
      </c>
      <c r="BC123" s="273">
        <v>1644</v>
      </c>
      <c r="BD123" s="274">
        <v>1628</v>
      </c>
      <c r="BE123" s="275">
        <v>3272</v>
      </c>
    </row>
    <row r="124" spans="1:57" x14ac:dyDescent="0.35">
      <c r="A124" t="s">
        <v>101</v>
      </c>
      <c r="B124" t="s">
        <v>346</v>
      </c>
      <c r="C124" t="s">
        <v>338</v>
      </c>
      <c r="D124" s="273">
        <v>80</v>
      </c>
      <c r="E124" s="274">
        <v>61</v>
      </c>
      <c r="F124" s="275">
        <v>70</v>
      </c>
      <c r="G124" s="273">
        <v>283</v>
      </c>
      <c r="H124" s="274">
        <v>307</v>
      </c>
      <c r="I124" s="275">
        <v>590</v>
      </c>
      <c r="J124" s="273">
        <v>80</v>
      </c>
      <c r="K124" s="274">
        <v>62</v>
      </c>
      <c r="L124" s="275">
        <v>71</v>
      </c>
      <c r="M124" s="273">
        <v>283</v>
      </c>
      <c r="N124" s="274">
        <v>307</v>
      </c>
      <c r="O124" s="275">
        <v>590</v>
      </c>
      <c r="P124" s="273">
        <v>33.200000000000003</v>
      </c>
      <c r="Q124" s="274">
        <v>31.1</v>
      </c>
      <c r="R124" s="275">
        <v>32.1</v>
      </c>
      <c r="S124" s="273">
        <v>283</v>
      </c>
      <c r="T124" s="274">
        <v>307</v>
      </c>
      <c r="U124" s="275">
        <v>590</v>
      </c>
      <c r="V124" s="273">
        <v>84</v>
      </c>
      <c r="W124" s="274">
        <v>75</v>
      </c>
      <c r="X124" s="275">
        <v>80</v>
      </c>
      <c r="Y124" s="273">
        <v>1584</v>
      </c>
      <c r="Z124" s="274">
        <v>1584</v>
      </c>
      <c r="AA124" s="275">
        <v>3168</v>
      </c>
      <c r="AB124" s="273">
        <v>85</v>
      </c>
      <c r="AC124" s="274">
        <v>76</v>
      </c>
      <c r="AD124" s="275">
        <v>80</v>
      </c>
      <c r="AE124" s="273">
        <v>1584</v>
      </c>
      <c r="AF124" s="274">
        <v>1584</v>
      </c>
      <c r="AG124" s="275">
        <v>3168</v>
      </c>
      <c r="AH124" s="273">
        <v>34</v>
      </c>
      <c r="AI124" s="274">
        <v>33</v>
      </c>
      <c r="AJ124" s="275">
        <v>33.5</v>
      </c>
      <c r="AK124" s="273">
        <v>1584</v>
      </c>
      <c r="AL124" s="274">
        <v>1584</v>
      </c>
      <c r="AM124" s="275">
        <v>3168</v>
      </c>
      <c r="AN124" s="273">
        <v>84</v>
      </c>
      <c r="AO124" s="274">
        <v>73</v>
      </c>
      <c r="AP124" s="275">
        <v>78</v>
      </c>
      <c r="AQ124" s="273">
        <v>1867</v>
      </c>
      <c r="AR124" s="274">
        <v>1891</v>
      </c>
      <c r="AS124" s="275">
        <v>3758</v>
      </c>
      <c r="AT124" s="273">
        <v>84</v>
      </c>
      <c r="AU124" s="274">
        <v>74</v>
      </c>
      <c r="AV124" s="275">
        <v>79</v>
      </c>
      <c r="AW124" s="273">
        <v>1867</v>
      </c>
      <c r="AX124" s="274">
        <v>1891</v>
      </c>
      <c r="AY124" s="275">
        <v>3758</v>
      </c>
      <c r="AZ124" s="273">
        <v>33.9</v>
      </c>
      <c r="BA124" s="274">
        <v>32.700000000000003</v>
      </c>
      <c r="BB124" s="275">
        <v>33.299999999999997</v>
      </c>
      <c r="BC124" s="273">
        <v>1867</v>
      </c>
      <c r="BD124" s="274">
        <v>1891</v>
      </c>
      <c r="BE124" s="275">
        <v>3758</v>
      </c>
    </row>
    <row r="125" spans="1:57" x14ac:dyDescent="0.35">
      <c r="A125" t="s">
        <v>122</v>
      </c>
      <c r="B125" t="s">
        <v>367</v>
      </c>
      <c r="C125" t="s">
        <v>352</v>
      </c>
      <c r="D125" s="273">
        <v>71</v>
      </c>
      <c r="E125" s="274">
        <v>55</v>
      </c>
      <c r="F125" s="275">
        <v>64</v>
      </c>
      <c r="G125" s="273">
        <v>174</v>
      </c>
      <c r="H125" s="274">
        <v>150</v>
      </c>
      <c r="I125" s="275">
        <v>324</v>
      </c>
      <c r="J125" s="273">
        <v>72</v>
      </c>
      <c r="K125" s="274">
        <v>55</v>
      </c>
      <c r="L125" s="275">
        <v>64</v>
      </c>
      <c r="M125" s="273">
        <v>174</v>
      </c>
      <c r="N125" s="274">
        <v>150</v>
      </c>
      <c r="O125" s="275">
        <v>324</v>
      </c>
      <c r="P125" s="273">
        <v>33.9</v>
      </c>
      <c r="Q125" s="274">
        <v>31.8</v>
      </c>
      <c r="R125" s="275">
        <v>32.9</v>
      </c>
      <c r="S125" s="273">
        <v>174</v>
      </c>
      <c r="T125" s="274">
        <v>150</v>
      </c>
      <c r="U125" s="275">
        <v>324</v>
      </c>
      <c r="V125" s="273">
        <v>80</v>
      </c>
      <c r="W125" s="274">
        <v>69</v>
      </c>
      <c r="X125" s="275">
        <v>74</v>
      </c>
      <c r="Y125" s="273">
        <v>1095</v>
      </c>
      <c r="Z125" s="274">
        <v>1130</v>
      </c>
      <c r="AA125" s="275">
        <v>2225</v>
      </c>
      <c r="AB125" s="273">
        <v>81</v>
      </c>
      <c r="AC125" s="274">
        <v>70</v>
      </c>
      <c r="AD125" s="275">
        <v>75</v>
      </c>
      <c r="AE125" s="273">
        <v>1095</v>
      </c>
      <c r="AF125" s="274">
        <v>1130</v>
      </c>
      <c r="AG125" s="275">
        <v>2225</v>
      </c>
      <c r="AH125" s="273">
        <v>36.700000000000003</v>
      </c>
      <c r="AI125" s="274">
        <v>34.799999999999997</v>
      </c>
      <c r="AJ125" s="275">
        <v>35.700000000000003</v>
      </c>
      <c r="AK125" s="273">
        <v>1095</v>
      </c>
      <c r="AL125" s="274">
        <v>1130</v>
      </c>
      <c r="AM125" s="275">
        <v>2225</v>
      </c>
      <c r="AN125" s="273">
        <v>79</v>
      </c>
      <c r="AO125" s="274">
        <v>67</v>
      </c>
      <c r="AP125" s="275">
        <v>73</v>
      </c>
      <c r="AQ125" s="273">
        <v>1269</v>
      </c>
      <c r="AR125" s="274">
        <v>1280</v>
      </c>
      <c r="AS125" s="275">
        <v>2549</v>
      </c>
      <c r="AT125" s="273">
        <v>79</v>
      </c>
      <c r="AU125" s="274">
        <v>68</v>
      </c>
      <c r="AV125" s="275">
        <v>74</v>
      </c>
      <c r="AW125" s="273">
        <v>1269</v>
      </c>
      <c r="AX125" s="274">
        <v>1280</v>
      </c>
      <c r="AY125" s="275">
        <v>2549</v>
      </c>
      <c r="AZ125" s="273">
        <v>36.4</v>
      </c>
      <c r="BA125" s="274">
        <v>34.4</v>
      </c>
      <c r="BB125" s="275">
        <v>35.4</v>
      </c>
      <c r="BC125" s="273">
        <v>1269</v>
      </c>
      <c r="BD125" s="274">
        <v>1280</v>
      </c>
      <c r="BE125" s="275">
        <v>2549</v>
      </c>
    </row>
    <row r="126" spans="1:57" x14ac:dyDescent="0.35">
      <c r="A126" t="s">
        <v>102</v>
      </c>
      <c r="B126" t="s">
        <v>347</v>
      </c>
      <c r="C126" t="s">
        <v>338</v>
      </c>
      <c r="D126" s="273">
        <v>78</v>
      </c>
      <c r="E126" s="274">
        <v>60</v>
      </c>
      <c r="F126" s="275">
        <v>69</v>
      </c>
      <c r="G126" s="273">
        <v>324</v>
      </c>
      <c r="H126" s="274">
        <v>338</v>
      </c>
      <c r="I126" s="275">
        <v>662</v>
      </c>
      <c r="J126" s="273">
        <v>78</v>
      </c>
      <c r="K126" s="274">
        <v>62</v>
      </c>
      <c r="L126" s="275">
        <v>70</v>
      </c>
      <c r="M126" s="273">
        <v>324</v>
      </c>
      <c r="N126" s="274">
        <v>338</v>
      </c>
      <c r="O126" s="275">
        <v>662</v>
      </c>
      <c r="P126" s="273">
        <v>36.299999999999997</v>
      </c>
      <c r="Q126" s="274">
        <v>33.4</v>
      </c>
      <c r="R126" s="275">
        <v>34.799999999999997</v>
      </c>
      <c r="S126" s="273">
        <v>324</v>
      </c>
      <c r="T126" s="274">
        <v>338</v>
      </c>
      <c r="U126" s="275">
        <v>662</v>
      </c>
      <c r="V126" s="273">
        <v>80</v>
      </c>
      <c r="W126" s="274">
        <v>67</v>
      </c>
      <c r="X126" s="275">
        <v>74</v>
      </c>
      <c r="Y126" s="273">
        <v>2174</v>
      </c>
      <c r="Z126" s="274">
        <v>2173</v>
      </c>
      <c r="AA126" s="275">
        <v>4347</v>
      </c>
      <c r="AB126" s="273">
        <v>82</v>
      </c>
      <c r="AC126" s="274">
        <v>70</v>
      </c>
      <c r="AD126" s="275">
        <v>76</v>
      </c>
      <c r="AE126" s="273">
        <v>2174</v>
      </c>
      <c r="AF126" s="274">
        <v>2173</v>
      </c>
      <c r="AG126" s="275">
        <v>4347</v>
      </c>
      <c r="AH126" s="273">
        <v>36.700000000000003</v>
      </c>
      <c r="AI126" s="274">
        <v>34</v>
      </c>
      <c r="AJ126" s="275">
        <v>35.4</v>
      </c>
      <c r="AK126" s="273">
        <v>2174</v>
      </c>
      <c r="AL126" s="274">
        <v>2173</v>
      </c>
      <c r="AM126" s="275">
        <v>4347</v>
      </c>
      <c r="AN126" s="273">
        <v>80</v>
      </c>
      <c r="AO126" s="274">
        <v>66</v>
      </c>
      <c r="AP126" s="275">
        <v>73</v>
      </c>
      <c r="AQ126" s="273">
        <v>2498</v>
      </c>
      <c r="AR126" s="274">
        <v>2511</v>
      </c>
      <c r="AS126" s="275">
        <v>5009</v>
      </c>
      <c r="AT126" s="273">
        <v>81</v>
      </c>
      <c r="AU126" s="274">
        <v>69</v>
      </c>
      <c r="AV126" s="275">
        <v>75</v>
      </c>
      <c r="AW126" s="273">
        <v>2498</v>
      </c>
      <c r="AX126" s="274">
        <v>2511</v>
      </c>
      <c r="AY126" s="275">
        <v>5009</v>
      </c>
      <c r="AZ126" s="273">
        <v>36.700000000000003</v>
      </c>
      <c r="BA126" s="274">
        <v>34</v>
      </c>
      <c r="BB126" s="275">
        <v>35.299999999999997</v>
      </c>
      <c r="BC126" s="273">
        <v>2498</v>
      </c>
      <c r="BD126" s="274">
        <v>2511</v>
      </c>
      <c r="BE126" s="275">
        <v>5009</v>
      </c>
    </row>
    <row r="127" spans="1:57" x14ac:dyDescent="0.35">
      <c r="A127" t="s">
        <v>123</v>
      </c>
      <c r="B127" t="s">
        <v>368</v>
      </c>
      <c r="C127" t="s">
        <v>352</v>
      </c>
      <c r="D127" s="273">
        <v>74</v>
      </c>
      <c r="E127" s="274">
        <v>57</v>
      </c>
      <c r="F127" s="275">
        <v>65</v>
      </c>
      <c r="G127" s="273">
        <v>188</v>
      </c>
      <c r="H127" s="274">
        <v>187</v>
      </c>
      <c r="I127" s="275">
        <v>375</v>
      </c>
      <c r="J127" s="273">
        <v>74</v>
      </c>
      <c r="K127" s="274">
        <v>58</v>
      </c>
      <c r="L127" s="275">
        <v>66</v>
      </c>
      <c r="M127" s="273">
        <v>188</v>
      </c>
      <c r="N127" s="274">
        <v>187</v>
      </c>
      <c r="O127" s="275">
        <v>375</v>
      </c>
      <c r="P127" s="273">
        <v>36.1</v>
      </c>
      <c r="Q127" s="274">
        <v>32.6</v>
      </c>
      <c r="R127" s="275">
        <v>34.299999999999997</v>
      </c>
      <c r="S127" s="273">
        <v>188</v>
      </c>
      <c r="T127" s="274">
        <v>187</v>
      </c>
      <c r="U127" s="275">
        <v>375</v>
      </c>
      <c r="V127" s="273">
        <v>79</v>
      </c>
      <c r="W127" s="274">
        <v>66</v>
      </c>
      <c r="X127" s="275">
        <v>72</v>
      </c>
      <c r="Y127" s="273">
        <v>2029</v>
      </c>
      <c r="Z127" s="274">
        <v>2123</v>
      </c>
      <c r="AA127" s="275">
        <v>4152</v>
      </c>
      <c r="AB127" s="273">
        <v>80</v>
      </c>
      <c r="AC127" s="274">
        <v>68</v>
      </c>
      <c r="AD127" s="275">
        <v>74</v>
      </c>
      <c r="AE127" s="273">
        <v>2029</v>
      </c>
      <c r="AF127" s="274">
        <v>2123</v>
      </c>
      <c r="AG127" s="275">
        <v>4152</v>
      </c>
      <c r="AH127" s="273">
        <v>37.6</v>
      </c>
      <c r="AI127" s="274">
        <v>34.799999999999997</v>
      </c>
      <c r="AJ127" s="275">
        <v>36.200000000000003</v>
      </c>
      <c r="AK127" s="273">
        <v>2029</v>
      </c>
      <c r="AL127" s="274">
        <v>2123</v>
      </c>
      <c r="AM127" s="275">
        <v>4152</v>
      </c>
      <c r="AN127" s="273">
        <v>79</v>
      </c>
      <c r="AO127" s="274">
        <v>65</v>
      </c>
      <c r="AP127" s="275">
        <v>72</v>
      </c>
      <c r="AQ127" s="273">
        <v>2217</v>
      </c>
      <c r="AR127" s="274">
        <v>2310</v>
      </c>
      <c r="AS127" s="275">
        <v>4527</v>
      </c>
      <c r="AT127" s="273">
        <v>80</v>
      </c>
      <c r="AU127" s="274">
        <v>67</v>
      </c>
      <c r="AV127" s="275">
        <v>73</v>
      </c>
      <c r="AW127" s="273">
        <v>2217</v>
      </c>
      <c r="AX127" s="274">
        <v>2310</v>
      </c>
      <c r="AY127" s="275">
        <v>4527</v>
      </c>
      <c r="AZ127" s="273">
        <v>37.5</v>
      </c>
      <c r="BA127" s="274">
        <v>34.6</v>
      </c>
      <c r="BB127" s="275">
        <v>36</v>
      </c>
      <c r="BC127" s="273">
        <v>2217</v>
      </c>
      <c r="BD127" s="274">
        <v>2310</v>
      </c>
      <c r="BE127" s="275">
        <v>4527</v>
      </c>
    </row>
    <row r="128" spans="1:57" x14ac:dyDescent="0.35">
      <c r="A128" t="s">
        <v>124</v>
      </c>
      <c r="B128" t="s">
        <v>369</v>
      </c>
      <c r="C128" t="s">
        <v>352</v>
      </c>
      <c r="D128" s="273">
        <v>63</v>
      </c>
      <c r="E128" s="274">
        <v>57</v>
      </c>
      <c r="F128" s="275">
        <v>61</v>
      </c>
      <c r="G128" s="273">
        <v>114</v>
      </c>
      <c r="H128" s="274">
        <v>74</v>
      </c>
      <c r="I128" s="275">
        <v>188</v>
      </c>
      <c r="J128" s="273">
        <v>63</v>
      </c>
      <c r="K128" s="274">
        <v>57</v>
      </c>
      <c r="L128" s="275">
        <v>61</v>
      </c>
      <c r="M128" s="273">
        <v>114</v>
      </c>
      <c r="N128" s="274">
        <v>74</v>
      </c>
      <c r="O128" s="275">
        <v>188</v>
      </c>
      <c r="P128" s="273">
        <v>33.799999999999997</v>
      </c>
      <c r="Q128" s="274">
        <v>33.299999999999997</v>
      </c>
      <c r="R128" s="275">
        <v>33.6</v>
      </c>
      <c r="S128" s="273">
        <v>114</v>
      </c>
      <c r="T128" s="274">
        <v>74</v>
      </c>
      <c r="U128" s="275">
        <v>188</v>
      </c>
      <c r="V128" s="273">
        <v>85</v>
      </c>
      <c r="W128" s="274">
        <v>74</v>
      </c>
      <c r="X128" s="275">
        <v>79</v>
      </c>
      <c r="Y128" s="273">
        <v>1195</v>
      </c>
      <c r="Z128" s="274">
        <v>1306</v>
      </c>
      <c r="AA128" s="275">
        <v>2501</v>
      </c>
      <c r="AB128" s="273">
        <v>86</v>
      </c>
      <c r="AC128" s="274">
        <v>74</v>
      </c>
      <c r="AD128" s="275">
        <v>80</v>
      </c>
      <c r="AE128" s="273">
        <v>1195</v>
      </c>
      <c r="AF128" s="274">
        <v>1306</v>
      </c>
      <c r="AG128" s="275">
        <v>2501</v>
      </c>
      <c r="AH128" s="273">
        <v>39.4</v>
      </c>
      <c r="AI128" s="274">
        <v>37.200000000000003</v>
      </c>
      <c r="AJ128" s="275">
        <v>38.200000000000003</v>
      </c>
      <c r="AK128" s="273">
        <v>1195</v>
      </c>
      <c r="AL128" s="274">
        <v>1306</v>
      </c>
      <c r="AM128" s="275">
        <v>2501</v>
      </c>
      <c r="AN128" s="273">
        <v>83</v>
      </c>
      <c r="AO128" s="274">
        <v>73</v>
      </c>
      <c r="AP128" s="275">
        <v>78</v>
      </c>
      <c r="AQ128" s="273">
        <v>1309</v>
      </c>
      <c r="AR128" s="274">
        <v>1380</v>
      </c>
      <c r="AS128" s="275">
        <v>2689</v>
      </c>
      <c r="AT128" s="273">
        <v>84</v>
      </c>
      <c r="AU128" s="274">
        <v>73</v>
      </c>
      <c r="AV128" s="275">
        <v>78</v>
      </c>
      <c r="AW128" s="273">
        <v>1309</v>
      </c>
      <c r="AX128" s="274">
        <v>1380</v>
      </c>
      <c r="AY128" s="275">
        <v>2689</v>
      </c>
      <c r="AZ128" s="273">
        <v>38.9</v>
      </c>
      <c r="BA128" s="274">
        <v>37</v>
      </c>
      <c r="BB128" s="275">
        <v>37.9</v>
      </c>
      <c r="BC128" s="273">
        <v>1309</v>
      </c>
      <c r="BD128" s="274">
        <v>1380</v>
      </c>
      <c r="BE128" s="275">
        <v>2689</v>
      </c>
    </row>
    <row r="129" spans="1:57" x14ac:dyDescent="0.35">
      <c r="A129" t="s">
        <v>103</v>
      </c>
      <c r="B129" t="s">
        <v>348</v>
      </c>
      <c r="C129" t="s">
        <v>338</v>
      </c>
      <c r="D129" s="273">
        <v>74</v>
      </c>
      <c r="E129" s="274">
        <v>57</v>
      </c>
      <c r="F129" s="275">
        <v>65</v>
      </c>
      <c r="G129" s="273">
        <v>363</v>
      </c>
      <c r="H129" s="274">
        <v>402</v>
      </c>
      <c r="I129" s="275">
        <v>765</v>
      </c>
      <c r="J129" s="273">
        <v>75</v>
      </c>
      <c r="K129" s="274">
        <v>60</v>
      </c>
      <c r="L129" s="275">
        <v>67</v>
      </c>
      <c r="M129" s="273">
        <v>363</v>
      </c>
      <c r="N129" s="274">
        <v>402</v>
      </c>
      <c r="O129" s="275">
        <v>765</v>
      </c>
      <c r="P129" s="273">
        <v>34.6</v>
      </c>
      <c r="Q129" s="274">
        <v>31.3</v>
      </c>
      <c r="R129" s="275">
        <v>32.9</v>
      </c>
      <c r="S129" s="273">
        <v>363</v>
      </c>
      <c r="T129" s="274">
        <v>402</v>
      </c>
      <c r="U129" s="275">
        <v>765</v>
      </c>
      <c r="V129" s="273">
        <v>80</v>
      </c>
      <c r="W129" s="274">
        <v>68</v>
      </c>
      <c r="X129" s="275">
        <v>73</v>
      </c>
      <c r="Y129" s="273">
        <v>1362</v>
      </c>
      <c r="Z129" s="274">
        <v>1467</v>
      </c>
      <c r="AA129" s="275">
        <v>2829</v>
      </c>
      <c r="AB129" s="273">
        <v>81</v>
      </c>
      <c r="AC129" s="274">
        <v>70</v>
      </c>
      <c r="AD129" s="275">
        <v>75</v>
      </c>
      <c r="AE129" s="273">
        <v>1362</v>
      </c>
      <c r="AF129" s="274">
        <v>1467</v>
      </c>
      <c r="AG129" s="275">
        <v>2829</v>
      </c>
      <c r="AH129" s="273">
        <v>36.1</v>
      </c>
      <c r="AI129" s="274">
        <v>34.1</v>
      </c>
      <c r="AJ129" s="275">
        <v>35</v>
      </c>
      <c r="AK129" s="273">
        <v>1362</v>
      </c>
      <c r="AL129" s="274">
        <v>1467</v>
      </c>
      <c r="AM129" s="275">
        <v>2829</v>
      </c>
      <c r="AN129" s="273">
        <v>78</v>
      </c>
      <c r="AO129" s="274">
        <v>65</v>
      </c>
      <c r="AP129" s="275">
        <v>72</v>
      </c>
      <c r="AQ129" s="273">
        <v>1725</v>
      </c>
      <c r="AR129" s="274">
        <v>1869</v>
      </c>
      <c r="AS129" s="275">
        <v>3594</v>
      </c>
      <c r="AT129" s="273">
        <v>79</v>
      </c>
      <c r="AU129" s="274">
        <v>68</v>
      </c>
      <c r="AV129" s="275">
        <v>73</v>
      </c>
      <c r="AW129" s="273">
        <v>1725</v>
      </c>
      <c r="AX129" s="274">
        <v>1869</v>
      </c>
      <c r="AY129" s="275">
        <v>3594</v>
      </c>
      <c r="AZ129" s="273">
        <v>35.799999999999997</v>
      </c>
      <c r="BA129" s="274">
        <v>33.5</v>
      </c>
      <c r="BB129" s="275">
        <v>34.6</v>
      </c>
      <c r="BC129" s="273">
        <v>1725</v>
      </c>
      <c r="BD129" s="274">
        <v>1869</v>
      </c>
      <c r="BE129" s="275">
        <v>3594</v>
      </c>
    </row>
    <row r="130" spans="1:57" x14ac:dyDescent="0.35">
      <c r="A130" t="s">
        <v>125</v>
      </c>
      <c r="B130" t="s">
        <v>370</v>
      </c>
      <c r="C130" t="s">
        <v>352</v>
      </c>
      <c r="D130" s="273">
        <v>61</v>
      </c>
      <c r="E130" s="274">
        <v>44</v>
      </c>
      <c r="F130" s="275">
        <v>52</v>
      </c>
      <c r="G130" s="273">
        <v>123</v>
      </c>
      <c r="H130" s="274">
        <v>137</v>
      </c>
      <c r="I130" s="275">
        <v>260</v>
      </c>
      <c r="J130" s="273">
        <v>63</v>
      </c>
      <c r="K130" s="274">
        <v>47</v>
      </c>
      <c r="L130" s="275">
        <v>54</v>
      </c>
      <c r="M130" s="273">
        <v>123</v>
      </c>
      <c r="N130" s="274">
        <v>137</v>
      </c>
      <c r="O130" s="275">
        <v>260</v>
      </c>
      <c r="P130" s="273">
        <v>32.9</v>
      </c>
      <c r="Q130" s="274">
        <v>30.9</v>
      </c>
      <c r="R130" s="275">
        <v>31.8</v>
      </c>
      <c r="S130" s="273">
        <v>123</v>
      </c>
      <c r="T130" s="274">
        <v>137</v>
      </c>
      <c r="U130" s="275">
        <v>260</v>
      </c>
      <c r="V130" s="273">
        <v>79</v>
      </c>
      <c r="W130" s="274">
        <v>62</v>
      </c>
      <c r="X130" s="275">
        <v>70</v>
      </c>
      <c r="Y130" s="273">
        <v>1160</v>
      </c>
      <c r="Z130" s="274">
        <v>1214</v>
      </c>
      <c r="AA130" s="275">
        <v>2374</v>
      </c>
      <c r="AB130" s="273">
        <v>79</v>
      </c>
      <c r="AC130" s="274">
        <v>65</v>
      </c>
      <c r="AD130" s="275">
        <v>72</v>
      </c>
      <c r="AE130" s="273">
        <v>1160</v>
      </c>
      <c r="AF130" s="274">
        <v>1214</v>
      </c>
      <c r="AG130" s="275">
        <v>2374</v>
      </c>
      <c r="AH130" s="273">
        <v>36.799999999999997</v>
      </c>
      <c r="AI130" s="274">
        <v>33.9</v>
      </c>
      <c r="AJ130" s="275">
        <v>35.299999999999997</v>
      </c>
      <c r="AK130" s="273">
        <v>1160</v>
      </c>
      <c r="AL130" s="274">
        <v>1214</v>
      </c>
      <c r="AM130" s="275">
        <v>2374</v>
      </c>
      <c r="AN130" s="273">
        <v>77</v>
      </c>
      <c r="AO130" s="274">
        <v>60</v>
      </c>
      <c r="AP130" s="275">
        <v>68</v>
      </c>
      <c r="AQ130" s="273">
        <v>1283</v>
      </c>
      <c r="AR130" s="274">
        <v>1351</v>
      </c>
      <c r="AS130" s="275">
        <v>2634</v>
      </c>
      <c r="AT130" s="273">
        <v>78</v>
      </c>
      <c r="AU130" s="274">
        <v>63</v>
      </c>
      <c r="AV130" s="275">
        <v>70</v>
      </c>
      <c r="AW130" s="273">
        <v>1283</v>
      </c>
      <c r="AX130" s="274">
        <v>1351</v>
      </c>
      <c r="AY130" s="275">
        <v>2634</v>
      </c>
      <c r="AZ130" s="273">
        <v>36.4</v>
      </c>
      <c r="BA130" s="274">
        <v>33.6</v>
      </c>
      <c r="BB130" s="275">
        <v>35</v>
      </c>
      <c r="BC130" s="273">
        <v>1283</v>
      </c>
      <c r="BD130" s="274">
        <v>1351</v>
      </c>
      <c r="BE130" s="275">
        <v>2634</v>
      </c>
    </row>
    <row r="131" spans="1:57" x14ac:dyDescent="0.35">
      <c r="A131" t="s">
        <v>104</v>
      </c>
      <c r="B131" t="s">
        <v>349</v>
      </c>
      <c r="C131" t="s">
        <v>338</v>
      </c>
      <c r="D131" s="273">
        <v>65</v>
      </c>
      <c r="E131" s="274">
        <v>50</v>
      </c>
      <c r="F131" s="275">
        <v>57</v>
      </c>
      <c r="G131" s="273">
        <v>476</v>
      </c>
      <c r="H131" s="274">
        <v>544</v>
      </c>
      <c r="I131" s="275">
        <v>1020</v>
      </c>
      <c r="J131" s="273">
        <v>68</v>
      </c>
      <c r="K131" s="274">
        <v>55</v>
      </c>
      <c r="L131" s="275">
        <v>61</v>
      </c>
      <c r="M131" s="273">
        <v>476</v>
      </c>
      <c r="N131" s="274">
        <v>544</v>
      </c>
      <c r="O131" s="275">
        <v>1020</v>
      </c>
      <c r="P131" s="273">
        <v>34.299999999999997</v>
      </c>
      <c r="Q131" s="274">
        <v>31.4</v>
      </c>
      <c r="R131" s="275">
        <v>32.799999999999997</v>
      </c>
      <c r="S131" s="273">
        <v>476</v>
      </c>
      <c r="T131" s="274">
        <v>544</v>
      </c>
      <c r="U131" s="275">
        <v>1020</v>
      </c>
      <c r="V131" s="273">
        <v>76</v>
      </c>
      <c r="W131" s="274">
        <v>63</v>
      </c>
      <c r="X131" s="275">
        <v>69</v>
      </c>
      <c r="Y131" s="273">
        <v>1251</v>
      </c>
      <c r="Z131" s="274">
        <v>1339</v>
      </c>
      <c r="AA131" s="275">
        <v>2590</v>
      </c>
      <c r="AB131" s="273">
        <v>77</v>
      </c>
      <c r="AC131" s="274">
        <v>66</v>
      </c>
      <c r="AD131" s="275">
        <v>71</v>
      </c>
      <c r="AE131" s="273">
        <v>1251</v>
      </c>
      <c r="AF131" s="274">
        <v>1339</v>
      </c>
      <c r="AG131" s="275">
        <v>2590</v>
      </c>
      <c r="AH131" s="273">
        <v>36.1</v>
      </c>
      <c r="AI131" s="274">
        <v>33.4</v>
      </c>
      <c r="AJ131" s="275">
        <v>34.700000000000003</v>
      </c>
      <c r="AK131" s="273">
        <v>1251</v>
      </c>
      <c r="AL131" s="274">
        <v>1339</v>
      </c>
      <c r="AM131" s="275">
        <v>2590</v>
      </c>
      <c r="AN131" s="273">
        <v>73</v>
      </c>
      <c r="AO131" s="274">
        <v>59</v>
      </c>
      <c r="AP131" s="275">
        <v>66</v>
      </c>
      <c r="AQ131" s="273">
        <v>1727</v>
      </c>
      <c r="AR131" s="274">
        <v>1883</v>
      </c>
      <c r="AS131" s="275">
        <v>3610</v>
      </c>
      <c r="AT131" s="273">
        <v>75</v>
      </c>
      <c r="AU131" s="274">
        <v>63</v>
      </c>
      <c r="AV131" s="275">
        <v>68</v>
      </c>
      <c r="AW131" s="273">
        <v>1727</v>
      </c>
      <c r="AX131" s="274">
        <v>1883</v>
      </c>
      <c r="AY131" s="275">
        <v>3610</v>
      </c>
      <c r="AZ131" s="273">
        <v>35.6</v>
      </c>
      <c r="BA131" s="274">
        <v>32.799999999999997</v>
      </c>
      <c r="BB131" s="275">
        <v>34.1</v>
      </c>
      <c r="BC131" s="273">
        <v>1727</v>
      </c>
      <c r="BD131" s="274">
        <v>1883</v>
      </c>
      <c r="BE131" s="275">
        <v>3610</v>
      </c>
    </row>
    <row r="132" spans="1:57" x14ac:dyDescent="0.35">
      <c r="A132" t="s">
        <v>126</v>
      </c>
      <c r="B132" t="s">
        <v>371</v>
      </c>
      <c r="C132" t="s">
        <v>352</v>
      </c>
      <c r="D132" s="273">
        <v>72</v>
      </c>
      <c r="E132" s="274">
        <v>62</v>
      </c>
      <c r="F132" s="275">
        <v>66</v>
      </c>
      <c r="G132" s="273">
        <v>229</v>
      </c>
      <c r="H132" s="274">
        <v>260</v>
      </c>
      <c r="I132" s="275">
        <v>489</v>
      </c>
      <c r="J132" s="273">
        <v>73</v>
      </c>
      <c r="K132" s="274">
        <v>63</v>
      </c>
      <c r="L132" s="275">
        <v>67</v>
      </c>
      <c r="M132" s="273">
        <v>229</v>
      </c>
      <c r="N132" s="274">
        <v>260</v>
      </c>
      <c r="O132" s="275">
        <v>489</v>
      </c>
      <c r="P132" s="273">
        <v>34.9</v>
      </c>
      <c r="Q132" s="274">
        <v>32.9</v>
      </c>
      <c r="R132" s="275">
        <v>33.799999999999997</v>
      </c>
      <c r="S132" s="273">
        <v>229</v>
      </c>
      <c r="T132" s="274">
        <v>260</v>
      </c>
      <c r="U132" s="275">
        <v>489</v>
      </c>
      <c r="V132" s="273">
        <v>79</v>
      </c>
      <c r="W132" s="274">
        <v>68</v>
      </c>
      <c r="X132" s="275">
        <v>73</v>
      </c>
      <c r="Y132" s="273">
        <v>1574</v>
      </c>
      <c r="Z132" s="274">
        <v>1757</v>
      </c>
      <c r="AA132" s="275">
        <v>3331</v>
      </c>
      <c r="AB132" s="273">
        <v>80</v>
      </c>
      <c r="AC132" s="274">
        <v>70</v>
      </c>
      <c r="AD132" s="275">
        <v>75</v>
      </c>
      <c r="AE132" s="273">
        <v>1574</v>
      </c>
      <c r="AF132" s="274">
        <v>1757</v>
      </c>
      <c r="AG132" s="275">
        <v>3331</v>
      </c>
      <c r="AH132" s="273">
        <v>36.200000000000003</v>
      </c>
      <c r="AI132" s="274">
        <v>34.299999999999997</v>
      </c>
      <c r="AJ132" s="275">
        <v>35.200000000000003</v>
      </c>
      <c r="AK132" s="273">
        <v>1574</v>
      </c>
      <c r="AL132" s="274">
        <v>1757</v>
      </c>
      <c r="AM132" s="275">
        <v>3331</v>
      </c>
      <c r="AN132" s="273">
        <v>78</v>
      </c>
      <c r="AO132" s="274">
        <v>67</v>
      </c>
      <c r="AP132" s="275">
        <v>72</v>
      </c>
      <c r="AQ132" s="273">
        <v>1803</v>
      </c>
      <c r="AR132" s="274">
        <v>2017</v>
      </c>
      <c r="AS132" s="275">
        <v>3820</v>
      </c>
      <c r="AT132" s="273">
        <v>79</v>
      </c>
      <c r="AU132" s="274">
        <v>69</v>
      </c>
      <c r="AV132" s="275">
        <v>74</v>
      </c>
      <c r="AW132" s="273">
        <v>1803</v>
      </c>
      <c r="AX132" s="274">
        <v>2017</v>
      </c>
      <c r="AY132" s="275">
        <v>3820</v>
      </c>
      <c r="AZ132" s="273">
        <v>36</v>
      </c>
      <c r="BA132" s="274">
        <v>34.1</v>
      </c>
      <c r="BB132" s="275">
        <v>35</v>
      </c>
      <c r="BC132" s="273">
        <v>1803</v>
      </c>
      <c r="BD132" s="274">
        <v>2017</v>
      </c>
      <c r="BE132" s="275">
        <v>3820</v>
      </c>
    </row>
    <row r="133" spans="1:57" x14ac:dyDescent="0.35">
      <c r="A133" t="s">
        <v>105</v>
      </c>
      <c r="B133" t="s">
        <v>350</v>
      </c>
      <c r="C133" t="s">
        <v>338</v>
      </c>
      <c r="D133" s="273">
        <v>67</v>
      </c>
      <c r="E133" s="274">
        <v>58</v>
      </c>
      <c r="F133" s="275">
        <v>63</v>
      </c>
      <c r="G133" s="273">
        <v>258</v>
      </c>
      <c r="H133" s="274">
        <v>219</v>
      </c>
      <c r="I133" s="275">
        <v>477</v>
      </c>
      <c r="J133" s="273">
        <v>68</v>
      </c>
      <c r="K133" s="274">
        <v>58</v>
      </c>
      <c r="L133" s="275">
        <v>64</v>
      </c>
      <c r="M133" s="273">
        <v>258</v>
      </c>
      <c r="N133" s="274">
        <v>219</v>
      </c>
      <c r="O133" s="275">
        <v>477</v>
      </c>
      <c r="P133" s="273">
        <v>33.4</v>
      </c>
      <c r="Q133" s="274">
        <v>32.4</v>
      </c>
      <c r="R133" s="275">
        <v>32.9</v>
      </c>
      <c r="S133" s="273">
        <v>258</v>
      </c>
      <c r="T133" s="274">
        <v>219</v>
      </c>
      <c r="U133" s="275">
        <v>477</v>
      </c>
      <c r="V133" s="273">
        <v>83</v>
      </c>
      <c r="W133" s="274">
        <v>69</v>
      </c>
      <c r="X133" s="275">
        <v>76</v>
      </c>
      <c r="Y133" s="273">
        <v>1386</v>
      </c>
      <c r="Z133" s="274">
        <v>1407</v>
      </c>
      <c r="AA133" s="275">
        <v>2793</v>
      </c>
      <c r="AB133" s="273">
        <v>84</v>
      </c>
      <c r="AC133" s="274">
        <v>70</v>
      </c>
      <c r="AD133" s="275">
        <v>77</v>
      </c>
      <c r="AE133" s="273">
        <v>1386</v>
      </c>
      <c r="AF133" s="274">
        <v>1407</v>
      </c>
      <c r="AG133" s="275">
        <v>2793</v>
      </c>
      <c r="AH133" s="273">
        <v>37.6</v>
      </c>
      <c r="AI133" s="274">
        <v>35</v>
      </c>
      <c r="AJ133" s="275">
        <v>36.299999999999997</v>
      </c>
      <c r="AK133" s="273">
        <v>1386</v>
      </c>
      <c r="AL133" s="274">
        <v>1407</v>
      </c>
      <c r="AM133" s="275">
        <v>2793</v>
      </c>
      <c r="AN133" s="273">
        <v>81</v>
      </c>
      <c r="AO133" s="274">
        <v>67</v>
      </c>
      <c r="AP133" s="275">
        <v>74</v>
      </c>
      <c r="AQ133" s="273">
        <v>1644</v>
      </c>
      <c r="AR133" s="274">
        <v>1626</v>
      </c>
      <c r="AS133" s="275">
        <v>3270</v>
      </c>
      <c r="AT133" s="273">
        <v>81</v>
      </c>
      <c r="AU133" s="274">
        <v>69</v>
      </c>
      <c r="AV133" s="275">
        <v>75</v>
      </c>
      <c r="AW133" s="273">
        <v>1644</v>
      </c>
      <c r="AX133" s="274">
        <v>1626</v>
      </c>
      <c r="AY133" s="275">
        <v>3270</v>
      </c>
      <c r="AZ133" s="273">
        <v>36.9</v>
      </c>
      <c r="BA133" s="274">
        <v>34.700000000000003</v>
      </c>
      <c r="BB133" s="275">
        <v>35.799999999999997</v>
      </c>
      <c r="BC133" s="273">
        <v>1644</v>
      </c>
      <c r="BD133" s="274">
        <v>1626</v>
      </c>
      <c r="BE133" s="275">
        <v>3270</v>
      </c>
    </row>
    <row r="134" spans="1:57" x14ac:dyDescent="0.35">
      <c r="A134" t="s">
        <v>106</v>
      </c>
      <c r="B134" t="s">
        <v>351</v>
      </c>
      <c r="C134" t="s">
        <v>338</v>
      </c>
      <c r="D134" s="273">
        <v>74</v>
      </c>
      <c r="E134" s="274">
        <v>55</v>
      </c>
      <c r="F134" s="275">
        <v>64</v>
      </c>
      <c r="G134" s="273">
        <v>123</v>
      </c>
      <c r="H134" s="274">
        <v>137</v>
      </c>
      <c r="I134" s="275">
        <v>260</v>
      </c>
      <c r="J134" s="273">
        <v>75</v>
      </c>
      <c r="K134" s="274">
        <v>57</v>
      </c>
      <c r="L134" s="275">
        <v>65</v>
      </c>
      <c r="M134" s="273">
        <v>123</v>
      </c>
      <c r="N134" s="274">
        <v>137</v>
      </c>
      <c r="O134" s="275">
        <v>260</v>
      </c>
      <c r="P134" s="273">
        <v>34.299999999999997</v>
      </c>
      <c r="Q134" s="274">
        <v>31.2</v>
      </c>
      <c r="R134" s="275">
        <v>32.700000000000003</v>
      </c>
      <c r="S134" s="273">
        <v>123</v>
      </c>
      <c r="T134" s="274">
        <v>137</v>
      </c>
      <c r="U134" s="275">
        <v>260</v>
      </c>
      <c r="V134" s="273">
        <v>75</v>
      </c>
      <c r="W134" s="274">
        <v>65</v>
      </c>
      <c r="X134" s="275">
        <v>70</v>
      </c>
      <c r="Y134" s="273">
        <v>615</v>
      </c>
      <c r="Z134" s="274">
        <v>614</v>
      </c>
      <c r="AA134" s="275">
        <v>1229</v>
      </c>
      <c r="AB134" s="273">
        <v>76</v>
      </c>
      <c r="AC134" s="274">
        <v>67</v>
      </c>
      <c r="AD134" s="275">
        <v>72</v>
      </c>
      <c r="AE134" s="273">
        <v>615</v>
      </c>
      <c r="AF134" s="274">
        <v>614</v>
      </c>
      <c r="AG134" s="275">
        <v>1229</v>
      </c>
      <c r="AH134" s="273">
        <v>35.700000000000003</v>
      </c>
      <c r="AI134" s="274">
        <v>33.700000000000003</v>
      </c>
      <c r="AJ134" s="275">
        <v>34.700000000000003</v>
      </c>
      <c r="AK134" s="273">
        <v>615</v>
      </c>
      <c r="AL134" s="274">
        <v>614</v>
      </c>
      <c r="AM134" s="275">
        <v>1229</v>
      </c>
      <c r="AN134" s="273">
        <v>75</v>
      </c>
      <c r="AO134" s="274">
        <v>63</v>
      </c>
      <c r="AP134" s="275">
        <v>69</v>
      </c>
      <c r="AQ134" s="273">
        <v>738</v>
      </c>
      <c r="AR134" s="274">
        <v>751</v>
      </c>
      <c r="AS134" s="275">
        <v>1489</v>
      </c>
      <c r="AT134" s="273">
        <v>76</v>
      </c>
      <c r="AU134" s="274">
        <v>65</v>
      </c>
      <c r="AV134" s="275">
        <v>71</v>
      </c>
      <c r="AW134" s="273">
        <v>738</v>
      </c>
      <c r="AX134" s="274">
        <v>751</v>
      </c>
      <c r="AY134" s="275">
        <v>1489</v>
      </c>
      <c r="AZ134" s="273">
        <v>35.5</v>
      </c>
      <c r="BA134" s="274">
        <v>33.200000000000003</v>
      </c>
      <c r="BB134" s="275">
        <v>34.4</v>
      </c>
      <c r="BC134" s="273">
        <v>738</v>
      </c>
      <c r="BD134" s="274">
        <v>751</v>
      </c>
      <c r="BE134" s="275">
        <v>1489</v>
      </c>
    </row>
    <row r="135" spans="1:57" x14ac:dyDescent="0.35">
      <c r="A135" t="s">
        <v>130</v>
      </c>
      <c r="B135" t="s">
        <v>375</v>
      </c>
      <c r="C135" t="s">
        <v>372</v>
      </c>
      <c r="D135" s="273">
        <v>63</v>
      </c>
      <c r="E135" s="274">
        <v>47</v>
      </c>
      <c r="F135" s="275">
        <v>55</v>
      </c>
      <c r="G135" s="273">
        <v>234</v>
      </c>
      <c r="H135" s="274">
        <v>244</v>
      </c>
      <c r="I135" s="275">
        <v>478</v>
      </c>
      <c r="J135" s="273">
        <v>64</v>
      </c>
      <c r="K135" s="274">
        <v>50</v>
      </c>
      <c r="L135" s="275">
        <v>57</v>
      </c>
      <c r="M135" s="273">
        <v>234</v>
      </c>
      <c r="N135" s="274">
        <v>244</v>
      </c>
      <c r="O135" s="275">
        <v>478</v>
      </c>
      <c r="P135" s="273">
        <v>33</v>
      </c>
      <c r="Q135" s="274">
        <v>30.9</v>
      </c>
      <c r="R135" s="275">
        <v>31.9</v>
      </c>
      <c r="S135" s="273">
        <v>234</v>
      </c>
      <c r="T135" s="274">
        <v>244</v>
      </c>
      <c r="U135" s="275">
        <v>478</v>
      </c>
      <c r="V135" s="273">
        <v>81</v>
      </c>
      <c r="W135" s="274">
        <v>66</v>
      </c>
      <c r="X135" s="275">
        <v>73</v>
      </c>
      <c r="Y135" s="273">
        <v>2971</v>
      </c>
      <c r="Z135" s="274">
        <v>3067</v>
      </c>
      <c r="AA135" s="275">
        <v>6038</v>
      </c>
      <c r="AB135" s="273">
        <v>82</v>
      </c>
      <c r="AC135" s="274">
        <v>68</v>
      </c>
      <c r="AD135" s="275">
        <v>75</v>
      </c>
      <c r="AE135" s="273">
        <v>2971</v>
      </c>
      <c r="AF135" s="274">
        <v>3067</v>
      </c>
      <c r="AG135" s="275">
        <v>6038</v>
      </c>
      <c r="AH135" s="273">
        <v>36.9</v>
      </c>
      <c r="AI135" s="274">
        <v>34.700000000000003</v>
      </c>
      <c r="AJ135" s="275">
        <v>35.799999999999997</v>
      </c>
      <c r="AK135" s="273">
        <v>2971</v>
      </c>
      <c r="AL135" s="274">
        <v>3067</v>
      </c>
      <c r="AM135" s="275">
        <v>6038</v>
      </c>
      <c r="AN135" s="273">
        <v>80</v>
      </c>
      <c r="AO135" s="274">
        <v>65</v>
      </c>
      <c r="AP135" s="275">
        <v>72</v>
      </c>
      <c r="AQ135" s="273">
        <v>3205</v>
      </c>
      <c r="AR135" s="274">
        <v>3311</v>
      </c>
      <c r="AS135" s="275">
        <v>6516</v>
      </c>
      <c r="AT135" s="273">
        <v>81</v>
      </c>
      <c r="AU135" s="274">
        <v>67</v>
      </c>
      <c r="AV135" s="275">
        <v>74</v>
      </c>
      <c r="AW135" s="273">
        <v>3205</v>
      </c>
      <c r="AX135" s="274">
        <v>3311</v>
      </c>
      <c r="AY135" s="275">
        <v>6516</v>
      </c>
      <c r="AZ135" s="273">
        <v>36.6</v>
      </c>
      <c r="BA135" s="274">
        <v>34.4</v>
      </c>
      <c r="BB135" s="275">
        <v>35.5</v>
      </c>
      <c r="BC135" s="273">
        <v>3205</v>
      </c>
      <c r="BD135" s="274">
        <v>3311</v>
      </c>
      <c r="BE135" s="275">
        <v>6516</v>
      </c>
    </row>
    <row r="136" spans="1:57" x14ac:dyDescent="0.35">
      <c r="A136" t="s">
        <v>82</v>
      </c>
      <c r="B136" t="s">
        <v>327</v>
      </c>
      <c r="C136" t="s">
        <v>324</v>
      </c>
      <c r="D136" s="273">
        <v>54</v>
      </c>
      <c r="E136" s="274">
        <v>35</v>
      </c>
      <c r="F136" s="275">
        <v>45</v>
      </c>
      <c r="G136" s="273">
        <v>455</v>
      </c>
      <c r="H136" s="274">
        <v>440</v>
      </c>
      <c r="I136" s="275">
        <v>895</v>
      </c>
      <c r="J136" s="273">
        <v>57</v>
      </c>
      <c r="K136" s="274">
        <v>38</v>
      </c>
      <c r="L136" s="275">
        <v>48</v>
      </c>
      <c r="M136" s="273">
        <v>455</v>
      </c>
      <c r="N136" s="274">
        <v>440</v>
      </c>
      <c r="O136" s="275">
        <v>895</v>
      </c>
      <c r="P136" s="273">
        <v>31.9</v>
      </c>
      <c r="Q136" s="274">
        <v>28.7</v>
      </c>
      <c r="R136" s="275">
        <v>30.3</v>
      </c>
      <c r="S136" s="273">
        <v>455</v>
      </c>
      <c r="T136" s="274">
        <v>440</v>
      </c>
      <c r="U136" s="275">
        <v>895</v>
      </c>
      <c r="V136" s="273">
        <v>80</v>
      </c>
      <c r="W136" s="274">
        <v>64</v>
      </c>
      <c r="X136" s="275">
        <v>72</v>
      </c>
      <c r="Y136" s="273">
        <v>3306</v>
      </c>
      <c r="Z136" s="274">
        <v>3432</v>
      </c>
      <c r="AA136" s="275">
        <v>6738</v>
      </c>
      <c r="AB136" s="273">
        <v>81</v>
      </c>
      <c r="AC136" s="274">
        <v>66</v>
      </c>
      <c r="AD136" s="275">
        <v>74</v>
      </c>
      <c r="AE136" s="273">
        <v>3306</v>
      </c>
      <c r="AF136" s="274">
        <v>3432</v>
      </c>
      <c r="AG136" s="275">
        <v>6738</v>
      </c>
      <c r="AH136" s="273">
        <v>35.700000000000003</v>
      </c>
      <c r="AI136" s="274">
        <v>33.6</v>
      </c>
      <c r="AJ136" s="275">
        <v>34.6</v>
      </c>
      <c r="AK136" s="273">
        <v>3306</v>
      </c>
      <c r="AL136" s="274">
        <v>3432</v>
      </c>
      <c r="AM136" s="275">
        <v>6738</v>
      </c>
      <c r="AN136" s="273">
        <v>77</v>
      </c>
      <c r="AO136" s="274">
        <v>61</v>
      </c>
      <c r="AP136" s="275">
        <v>68</v>
      </c>
      <c r="AQ136" s="273">
        <v>3761</v>
      </c>
      <c r="AR136" s="274">
        <v>3872</v>
      </c>
      <c r="AS136" s="275">
        <v>7633</v>
      </c>
      <c r="AT136" s="273">
        <v>78</v>
      </c>
      <c r="AU136" s="274">
        <v>63</v>
      </c>
      <c r="AV136" s="275">
        <v>71</v>
      </c>
      <c r="AW136" s="273">
        <v>3761</v>
      </c>
      <c r="AX136" s="274">
        <v>3872</v>
      </c>
      <c r="AY136" s="275">
        <v>7633</v>
      </c>
      <c r="AZ136" s="273">
        <v>35.200000000000003</v>
      </c>
      <c r="BA136" s="274">
        <v>33.1</v>
      </c>
      <c r="BB136" s="275">
        <v>34.1</v>
      </c>
      <c r="BC136" s="273">
        <v>3761</v>
      </c>
      <c r="BD136" s="274">
        <v>3872</v>
      </c>
      <c r="BE136" s="275">
        <v>7633</v>
      </c>
    </row>
    <row r="137" spans="1:57" x14ac:dyDescent="0.35">
      <c r="A137" t="s">
        <v>21</v>
      </c>
      <c r="B137" t="s">
        <v>267</v>
      </c>
      <c r="C137" t="s">
        <v>260</v>
      </c>
      <c r="D137" s="273">
        <v>53</v>
      </c>
      <c r="E137" s="274">
        <v>36</v>
      </c>
      <c r="F137" s="275">
        <v>44</v>
      </c>
      <c r="G137" s="273">
        <v>223</v>
      </c>
      <c r="H137" s="274">
        <v>286</v>
      </c>
      <c r="I137" s="275">
        <v>509</v>
      </c>
      <c r="J137" s="273">
        <v>56</v>
      </c>
      <c r="K137" s="274">
        <v>39</v>
      </c>
      <c r="L137" s="275">
        <v>46</v>
      </c>
      <c r="M137" s="273">
        <v>223</v>
      </c>
      <c r="N137" s="274">
        <v>286</v>
      </c>
      <c r="O137" s="275">
        <v>509</v>
      </c>
      <c r="P137" s="273">
        <v>32</v>
      </c>
      <c r="Q137" s="274">
        <v>29.1</v>
      </c>
      <c r="R137" s="275">
        <v>30.4</v>
      </c>
      <c r="S137" s="273">
        <v>223</v>
      </c>
      <c r="T137" s="274">
        <v>286</v>
      </c>
      <c r="U137" s="275">
        <v>509</v>
      </c>
      <c r="V137" s="273">
        <v>77</v>
      </c>
      <c r="W137" s="274">
        <v>61</v>
      </c>
      <c r="X137" s="275">
        <v>69</v>
      </c>
      <c r="Y137" s="273">
        <v>2277</v>
      </c>
      <c r="Z137" s="274">
        <v>2250</v>
      </c>
      <c r="AA137" s="275">
        <v>4527</v>
      </c>
      <c r="AB137" s="273">
        <v>78</v>
      </c>
      <c r="AC137" s="274">
        <v>64</v>
      </c>
      <c r="AD137" s="275">
        <v>71</v>
      </c>
      <c r="AE137" s="273">
        <v>2277</v>
      </c>
      <c r="AF137" s="274">
        <v>2250</v>
      </c>
      <c r="AG137" s="275">
        <v>4527</v>
      </c>
      <c r="AH137" s="273">
        <v>35.700000000000003</v>
      </c>
      <c r="AI137" s="274">
        <v>33.700000000000003</v>
      </c>
      <c r="AJ137" s="275">
        <v>34.700000000000003</v>
      </c>
      <c r="AK137" s="273">
        <v>2277</v>
      </c>
      <c r="AL137" s="274">
        <v>2250</v>
      </c>
      <c r="AM137" s="275">
        <v>4527</v>
      </c>
      <c r="AN137" s="273">
        <v>75</v>
      </c>
      <c r="AO137" s="274">
        <v>58</v>
      </c>
      <c r="AP137" s="275">
        <v>67</v>
      </c>
      <c r="AQ137" s="273">
        <v>2500</v>
      </c>
      <c r="AR137" s="274">
        <v>2536</v>
      </c>
      <c r="AS137" s="275">
        <v>5036</v>
      </c>
      <c r="AT137" s="273">
        <v>76</v>
      </c>
      <c r="AU137" s="274">
        <v>61</v>
      </c>
      <c r="AV137" s="275">
        <v>68</v>
      </c>
      <c r="AW137" s="273">
        <v>2500</v>
      </c>
      <c r="AX137" s="274">
        <v>2536</v>
      </c>
      <c r="AY137" s="275">
        <v>5036</v>
      </c>
      <c r="AZ137" s="273">
        <v>35.299999999999997</v>
      </c>
      <c r="BA137" s="274">
        <v>33.1</v>
      </c>
      <c r="BB137" s="275">
        <v>34.200000000000003</v>
      </c>
      <c r="BC137" s="273">
        <v>2500</v>
      </c>
      <c r="BD137" s="274">
        <v>2536</v>
      </c>
      <c r="BE137" s="275">
        <v>5036</v>
      </c>
    </row>
    <row r="138" spans="1:57" x14ac:dyDescent="0.35">
      <c r="A138" t="s">
        <v>56</v>
      </c>
      <c r="B138" t="s">
        <v>301</v>
      </c>
      <c r="C138" t="s">
        <v>299</v>
      </c>
      <c r="D138" s="273">
        <v>57</v>
      </c>
      <c r="E138" s="274">
        <v>38</v>
      </c>
      <c r="F138" s="275">
        <v>47</v>
      </c>
      <c r="G138" s="273">
        <v>653</v>
      </c>
      <c r="H138" s="274">
        <v>661</v>
      </c>
      <c r="I138" s="275">
        <v>1314</v>
      </c>
      <c r="J138" s="273">
        <v>60</v>
      </c>
      <c r="K138" s="274">
        <v>41</v>
      </c>
      <c r="L138" s="275">
        <v>51</v>
      </c>
      <c r="M138" s="273">
        <v>653</v>
      </c>
      <c r="N138" s="274">
        <v>661</v>
      </c>
      <c r="O138" s="275">
        <v>1314</v>
      </c>
      <c r="P138" s="273">
        <v>32.5</v>
      </c>
      <c r="Q138" s="274">
        <v>29.6</v>
      </c>
      <c r="R138" s="275">
        <v>31</v>
      </c>
      <c r="S138" s="273">
        <v>653</v>
      </c>
      <c r="T138" s="274">
        <v>661</v>
      </c>
      <c r="U138" s="275">
        <v>1314</v>
      </c>
      <c r="V138" s="273">
        <v>79</v>
      </c>
      <c r="W138" s="274">
        <v>65</v>
      </c>
      <c r="X138" s="275">
        <v>72</v>
      </c>
      <c r="Y138" s="273">
        <v>3625</v>
      </c>
      <c r="Z138" s="274">
        <v>3785</v>
      </c>
      <c r="AA138" s="275">
        <v>7410</v>
      </c>
      <c r="AB138" s="273">
        <v>81</v>
      </c>
      <c r="AC138" s="274">
        <v>67</v>
      </c>
      <c r="AD138" s="275">
        <v>74</v>
      </c>
      <c r="AE138" s="273">
        <v>3625</v>
      </c>
      <c r="AF138" s="274">
        <v>3785</v>
      </c>
      <c r="AG138" s="275">
        <v>7410</v>
      </c>
      <c r="AH138" s="273">
        <v>37</v>
      </c>
      <c r="AI138" s="274">
        <v>34.4</v>
      </c>
      <c r="AJ138" s="275">
        <v>35.700000000000003</v>
      </c>
      <c r="AK138" s="273">
        <v>3625</v>
      </c>
      <c r="AL138" s="274">
        <v>3785</v>
      </c>
      <c r="AM138" s="275">
        <v>7410</v>
      </c>
      <c r="AN138" s="273">
        <v>76</v>
      </c>
      <c r="AO138" s="274">
        <v>61</v>
      </c>
      <c r="AP138" s="275">
        <v>68</v>
      </c>
      <c r="AQ138" s="273">
        <v>4278</v>
      </c>
      <c r="AR138" s="274">
        <v>4446</v>
      </c>
      <c r="AS138" s="275">
        <v>8724</v>
      </c>
      <c r="AT138" s="273">
        <v>77</v>
      </c>
      <c r="AU138" s="274">
        <v>64</v>
      </c>
      <c r="AV138" s="275">
        <v>70</v>
      </c>
      <c r="AW138" s="273">
        <v>4278</v>
      </c>
      <c r="AX138" s="274">
        <v>4446</v>
      </c>
      <c r="AY138" s="275">
        <v>8724</v>
      </c>
      <c r="AZ138" s="273">
        <v>36.299999999999997</v>
      </c>
      <c r="BA138" s="274">
        <v>33.700000000000003</v>
      </c>
      <c r="BB138" s="275">
        <v>35</v>
      </c>
      <c r="BC138" s="273">
        <v>4278</v>
      </c>
      <c r="BD138" s="274">
        <v>4446</v>
      </c>
      <c r="BE138" s="275">
        <v>8724</v>
      </c>
    </row>
    <row r="139" spans="1:57" x14ac:dyDescent="0.35">
      <c r="A139" t="s">
        <v>152</v>
      </c>
      <c r="B139" t="s">
        <v>396</v>
      </c>
      <c r="C139" t="s">
        <v>392</v>
      </c>
      <c r="D139" s="273">
        <v>59</v>
      </c>
      <c r="E139" s="274">
        <v>47</v>
      </c>
      <c r="F139" s="275">
        <v>52</v>
      </c>
      <c r="G139" s="273">
        <v>404</v>
      </c>
      <c r="H139" s="274">
        <v>472</v>
      </c>
      <c r="I139" s="275">
        <v>876</v>
      </c>
      <c r="J139" s="273">
        <v>61</v>
      </c>
      <c r="K139" s="274">
        <v>48</v>
      </c>
      <c r="L139" s="275">
        <v>54</v>
      </c>
      <c r="M139" s="273">
        <v>404</v>
      </c>
      <c r="N139" s="274">
        <v>472</v>
      </c>
      <c r="O139" s="275">
        <v>876</v>
      </c>
      <c r="P139" s="273">
        <v>32.4</v>
      </c>
      <c r="Q139" s="274">
        <v>30.7</v>
      </c>
      <c r="R139" s="275">
        <v>31.5</v>
      </c>
      <c r="S139" s="273">
        <v>404</v>
      </c>
      <c r="T139" s="274">
        <v>472</v>
      </c>
      <c r="U139" s="275">
        <v>876</v>
      </c>
      <c r="V139" s="273">
        <v>80</v>
      </c>
      <c r="W139" s="274">
        <v>64</v>
      </c>
      <c r="X139" s="275">
        <v>72</v>
      </c>
      <c r="Y139" s="273">
        <v>3473</v>
      </c>
      <c r="Z139" s="274">
        <v>3734</v>
      </c>
      <c r="AA139" s="275">
        <v>7207</v>
      </c>
      <c r="AB139" s="273">
        <v>81</v>
      </c>
      <c r="AC139" s="274">
        <v>66</v>
      </c>
      <c r="AD139" s="275">
        <v>73</v>
      </c>
      <c r="AE139" s="273">
        <v>3473</v>
      </c>
      <c r="AF139" s="274">
        <v>3734</v>
      </c>
      <c r="AG139" s="275">
        <v>7207</v>
      </c>
      <c r="AH139" s="273">
        <v>36.200000000000003</v>
      </c>
      <c r="AI139" s="274">
        <v>33.9</v>
      </c>
      <c r="AJ139" s="275">
        <v>35</v>
      </c>
      <c r="AK139" s="273">
        <v>3473</v>
      </c>
      <c r="AL139" s="274">
        <v>3734</v>
      </c>
      <c r="AM139" s="275">
        <v>7207</v>
      </c>
      <c r="AN139" s="273">
        <v>78</v>
      </c>
      <c r="AO139" s="274">
        <v>62</v>
      </c>
      <c r="AP139" s="275">
        <v>70</v>
      </c>
      <c r="AQ139" s="273">
        <v>3877</v>
      </c>
      <c r="AR139" s="274">
        <v>4206</v>
      </c>
      <c r="AS139" s="275">
        <v>8083</v>
      </c>
      <c r="AT139" s="273">
        <v>79</v>
      </c>
      <c r="AU139" s="274">
        <v>64</v>
      </c>
      <c r="AV139" s="275">
        <v>71</v>
      </c>
      <c r="AW139" s="273">
        <v>3877</v>
      </c>
      <c r="AX139" s="274">
        <v>4206</v>
      </c>
      <c r="AY139" s="275">
        <v>8083</v>
      </c>
      <c r="AZ139" s="273">
        <v>35.799999999999997</v>
      </c>
      <c r="BA139" s="274">
        <v>33.6</v>
      </c>
      <c r="BB139" s="275">
        <v>34.6</v>
      </c>
      <c r="BC139" s="273">
        <v>3877</v>
      </c>
      <c r="BD139" s="274">
        <v>4206</v>
      </c>
      <c r="BE139" s="275">
        <v>8083</v>
      </c>
    </row>
    <row r="140" spans="1:57" x14ac:dyDescent="0.35">
      <c r="A140" t="s">
        <v>153</v>
      </c>
      <c r="B140" t="s">
        <v>397</v>
      </c>
      <c r="C140" t="s">
        <v>392</v>
      </c>
      <c r="D140" s="273">
        <v>58</v>
      </c>
      <c r="E140" s="274">
        <v>39</v>
      </c>
      <c r="F140" s="275">
        <v>48</v>
      </c>
      <c r="G140" s="273">
        <v>188</v>
      </c>
      <c r="H140" s="274">
        <v>203</v>
      </c>
      <c r="I140" s="275">
        <v>391</v>
      </c>
      <c r="J140" s="273">
        <v>59</v>
      </c>
      <c r="K140" s="274">
        <v>40</v>
      </c>
      <c r="L140" s="275">
        <v>49</v>
      </c>
      <c r="M140" s="273">
        <v>188</v>
      </c>
      <c r="N140" s="274">
        <v>203</v>
      </c>
      <c r="O140" s="275">
        <v>391</v>
      </c>
      <c r="P140" s="273">
        <v>32.5</v>
      </c>
      <c r="Q140" s="274">
        <v>29.8</v>
      </c>
      <c r="R140" s="275">
        <v>31.1</v>
      </c>
      <c r="S140" s="273">
        <v>188</v>
      </c>
      <c r="T140" s="274">
        <v>203</v>
      </c>
      <c r="U140" s="275">
        <v>391</v>
      </c>
      <c r="V140" s="273">
        <v>77</v>
      </c>
      <c r="W140" s="274">
        <v>64</v>
      </c>
      <c r="X140" s="275">
        <v>70</v>
      </c>
      <c r="Y140" s="273">
        <v>1770</v>
      </c>
      <c r="Z140" s="274">
        <v>1955</v>
      </c>
      <c r="AA140" s="275">
        <v>3725</v>
      </c>
      <c r="AB140" s="273">
        <v>77</v>
      </c>
      <c r="AC140" s="274">
        <v>65</v>
      </c>
      <c r="AD140" s="275">
        <v>71</v>
      </c>
      <c r="AE140" s="273">
        <v>1770</v>
      </c>
      <c r="AF140" s="274">
        <v>1955</v>
      </c>
      <c r="AG140" s="275">
        <v>3725</v>
      </c>
      <c r="AH140" s="273">
        <v>36.5</v>
      </c>
      <c r="AI140" s="274">
        <v>34.299999999999997</v>
      </c>
      <c r="AJ140" s="275">
        <v>35.299999999999997</v>
      </c>
      <c r="AK140" s="273">
        <v>1770</v>
      </c>
      <c r="AL140" s="274">
        <v>1955</v>
      </c>
      <c r="AM140" s="275">
        <v>3725</v>
      </c>
      <c r="AN140" s="273">
        <v>75</v>
      </c>
      <c r="AO140" s="274">
        <v>62</v>
      </c>
      <c r="AP140" s="275">
        <v>68</v>
      </c>
      <c r="AQ140" s="273">
        <v>1958</v>
      </c>
      <c r="AR140" s="274">
        <v>2158</v>
      </c>
      <c r="AS140" s="275">
        <v>4116</v>
      </c>
      <c r="AT140" s="273">
        <v>75</v>
      </c>
      <c r="AU140" s="274">
        <v>63</v>
      </c>
      <c r="AV140" s="275">
        <v>69</v>
      </c>
      <c r="AW140" s="273">
        <v>1958</v>
      </c>
      <c r="AX140" s="274">
        <v>2158</v>
      </c>
      <c r="AY140" s="275">
        <v>4116</v>
      </c>
      <c r="AZ140" s="273">
        <v>36.1</v>
      </c>
      <c r="BA140" s="274">
        <v>33.799999999999997</v>
      </c>
      <c r="BB140" s="275">
        <v>34.9</v>
      </c>
      <c r="BC140" s="273">
        <v>1958</v>
      </c>
      <c r="BD140" s="274">
        <v>2158</v>
      </c>
      <c r="BE140" s="275">
        <v>4116</v>
      </c>
    </row>
    <row r="141" spans="1:57" x14ac:dyDescent="0.35">
      <c r="A141" t="s">
        <v>131</v>
      </c>
      <c r="B141" t="s">
        <v>376</v>
      </c>
      <c r="C141" t="s">
        <v>372</v>
      </c>
      <c r="D141" s="273">
        <v>69</v>
      </c>
      <c r="E141" s="274">
        <v>49</v>
      </c>
      <c r="F141" s="275">
        <v>58</v>
      </c>
      <c r="G141" s="273">
        <v>319</v>
      </c>
      <c r="H141" s="274">
        <v>356</v>
      </c>
      <c r="I141" s="275">
        <v>675</v>
      </c>
      <c r="J141" s="273">
        <v>70</v>
      </c>
      <c r="K141" s="274">
        <v>49</v>
      </c>
      <c r="L141" s="275">
        <v>59</v>
      </c>
      <c r="M141" s="273">
        <v>319</v>
      </c>
      <c r="N141" s="274">
        <v>356</v>
      </c>
      <c r="O141" s="275">
        <v>675</v>
      </c>
      <c r="P141" s="273">
        <v>35.200000000000003</v>
      </c>
      <c r="Q141" s="274">
        <v>31.8</v>
      </c>
      <c r="R141" s="275">
        <v>33.4</v>
      </c>
      <c r="S141" s="273">
        <v>319</v>
      </c>
      <c r="T141" s="274">
        <v>356</v>
      </c>
      <c r="U141" s="275">
        <v>675</v>
      </c>
      <c r="V141" s="273">
        <v>85</v>
      </c>
      <c r="W141" s="274">
        <v>71</v>
      </c>
      <c r="X141" s="275">
        <v>78</v>
      </c>
      <c r="Y141" s="273">
        <v>2433</v>
      </c>
      <c r="Z141" s="274">
        <v>2555</v>
      </c>
      <c r="AA141" s="275">
        <v>4988</v>
      </c>
      <c r="AB141" s="273">
        <v>86</v>
      </c>
      <c r="AC141" s="274">
        <v>73</v>
      </c>
      <c r="AD141" s="275">
        <v>79</v>
      </c>
      <c r="AE141" s="273">
        <v>2433</v>
      </c>
      <c r="AF141" s="274">
        <v>2555</v>
      </c>
      <c r="AG141" s="275">
        <v>4988</v>
      </c>
      <c r="AH141" s="273">
        <v>38.9</v>
      </c>
      <c r="AI141" s="274">
        <v>36.299999999999997</v>
      </c>
      <c r="AJ141" s="275">
        <v>37.5</v>
      </c>
      <c r="AK141" s="273">
        <v>2433</v>
      </c>
      <c r="AL141" s="274">
        <v>2555</v>
      </c>
      <c r="AM141" s="275">
        <v>4988</v>
      </c>
      <c r="AN141" s="273">
        <v>83</v>
      </c>
      <c r="AO141" s="274">
        <v>69</v>
      </c>
      <c r="AP141" s="275">
        <v>76</v>
      </c>
      <c r="AQ141" s="273">
        <v>2752</v>
      </c>
      <c r="AR141" s="274">
        <v>2911</v>
      </c>
      <c r="AS141" s="275">
        <v>5663</v>
      </c>
      <c r="AT141" s="273">
        <v>84</v>
      </c>
      <c r="AU141" s="274">
        <v>70</v>
      </c>
      <c r="AV141" s="275">
        <v>76</v>
      </c>
      <c r="AW141" s="273">
        <v>2752</v>
      </c>
      <c r="AX141" s="274">
        <v>2911</v>
      </c>
      <c r="AY141" s="275">
        <v>5663</v>
      </c>
      <c r="AZ141" s="273">
        <v>38.4</v>
      </c>
      <c r="BA141" s="274">
        <v>35.700000000000003</v>
      </c>
      <c r="BB141" s="275">
        <v>37</v>
      </c>
      <c r="BC141" s="273">
        <v>2752</v>
      </c>
      <c r="BD141" s="274">
        <v>2911</v>
      </c>
      <c r="BE141" s="275">
        <v>5663</v>
      </c>
    </row>
    <row r="142" spans="1:57" x14ac:dyDescent="0.35">
      <c r="A142" t="s">
        <v>83</v>
      </c>
      <c r="B142" t="s">
        <v>328</v>
      </c>
      <c r="C142" t="s">
        <v>324</v>
      </c>
      <c r="D142" s="273">
        <v>63</v>
      </c>
      <c r="E142" s="274">
        <v>50</v>
      </c>
      <c r="F142" s="275">
        <v>56</v>
      </c>
      <c r="G142" s="273">
        <v>1047</v>
      </c>
      <c r="H142" s="274">
        <v>999</v>
      </c>
      <c r="I142" s="275">
        <v>2046</v>
      </c>
      <c r="J142" s="273">
        <v>64</v>
      </c>
      <c r="K142" s="274">
        <v>51</v>
      </c>
      <c r="L142" s="275">
        <v>58</v>
      </c>
      <c r="M142" s="273">
        <v>1047</v>
      </c>
      <c r="N142" s="274">
        <v>999</v>
      </c>
      <c r="O142" s="275">
        <v>2046</v>
      </c>
      <c r="P142" s="273">
        <v>33.1</v>
      </c>
      <c r="Q142" s="274">
        <v>31.1</v>
      </c>
      <c r="R142" s="275">
        <v>32.1</v>
      </c>
      <c r="S142" s="273">
        <v>1047</v>
      </c>
      <c r="T142" s="274">
        <v>999</v>
      </c>
      <c r="U142" s="275">
        <v>2046</v>
      </c>
      <c r="V142" s="273">
        <v>82</v>
      </c>
      <c r="W142" s="274">
        <v>67</v>
      </c>
      <c r="X142" s="275">
        <v>74</v>
      </c>
      <c r="Y142" s="273">
        <v>7369</v>
      </c>
      <c r="Z142" s="274">
        <v>7799</v>
      </c>
      <c r="AA142" s="275">
        <v>15168</v>
      </c>
      <c r="AB142" s="273">
        <v>83</v>
      </c>
      <c r="AC142" s="274">
        <v>69</v>
      </c>
      <c r="AD142" s="275">
        <v>76</v>
      </c>
      <c r="AE142" s="273">
        <v>7369</v>
      </c>
      <c r="AF142" s="274">
        <v>7799</v>
      </c>
      <c r="AG142" s="275">
        <v>15168</v>
      </c>
      <c r="AH142" s="273">
        <v>36.799999999999997</v>
      </c>
      <c r="AI142" s="274">
        <v>34.5</v>
      </c>
      <c r="AJ142" s="275">
        <v>35.6</v>
      </c>
      <c r="AK142" s="273">
        <v>7369</v>
      </c>
      <c r="AL142" s="274">
        <v>7799</v>
      </c>
      <c r="AM142" s="275">
        <v>15168</v>
      </c>
      <c r="AN142" s="273">
        <v>79</v>
      </c>
      <c r="AO142" s="274">
        <v>65</v>
      </c>
      <c r="AP142" s="275">
        <v>72</v>
      </c>
      <c r="AQ142" s="273">
        <v>8416</v>
      </c>
      <c r="AR142" s="274">
        <v>8798</v>
      </c>
      <c r="AS142" s="275">
        <v>17214</v>
      </c>
      <c r="AT142" s="273">
        <v>80</v>
      </c>
      <c r="AU142" s="274">
        <v>67</v>
      </c>
      <c r="AV142" s="275">
        <v>73</v>
      </c>
      <c r="AW142" s="273">
        <v>8416</v>
      </c>
      <c r="AX142" s="274">
        <v>8798</v>
      </c>
      <c r="AY142" s="275">
        <v>17214</v>
      </c>
      <c r="AZ142" s="273">
        <v>36.299999999999997</v>
      </c>
      <c r="BA142" s="274">
        <v>34.1</v>
      </c>
      <c r="BB142" s="275">
        <v>35.200000000000003</v>
      </c>
      <c r="BC142" s="273">
        <v>8416</v>
      </c>
      <c r="BD142" s="274">
        <v>8798</v>
      </c>
      <c r="BE142" s="275">
        <v>17214</v>
      </c>
    </row>
    <row r="143" spans="1:57" x14ac:dyDescent="0.35">
      <c r="A143" t="s">
        <v>154</v>
      </c>
      <c r="B143" t="s">
        <v>398</v>
      </c>
      <c r="C143" t="s">
        <v>392</v>
      </c>
      <c r="D143" s="273">
        <v>56</v>
      </c>
      <c r="E143" s="274">
        <v>41</v>
      </c>
      <c r="F143" s="275">
        <v>49</v>
      </c>
      <c r="G143" s="273">
        <v>401</v>
      </c>
      <c r="H143" s="274">
        <v>394</v>
      </c>
      <c r="I143" s="275">
        <v>795</v>
      </c>
      <c r="J143" s="273">
        <v>57</v>
      </c>
      <c r="K143" s="274">
        <v>43</v>
      </c>
      <c r="L143" s="275">
        <v>50</v>
      </c>
      <c r="M143" s="273">
        <v>401</v>
      </c>
      <c r="N143" s="274">
        <v>394</v>
      </c>
      <c r="O143" s="275">
        <v>795</v>
      </c>
      <c r="P143" s="273">
        <v>33</v>
      </c>
      <c r="Q143" s="274">
        <v>30.1</v>
      </c>
      <c r="R143" s="275">
        <v>31.6</v>
      </c>
      <c r="S143" s="273">
        <v>401</v>
      </c>
      <c r="T143" s="274">
        <v>394</v>
      </c>
      <c r="U143" s="275">
        <v>795</v>
      </c>
      <c r="V143" s="273">
        <v>76</v>
      </c>
      <c r="W143" s="274">
        <v>63</v>
      </c>
      <c r="X143" s="275">
        <v>69</v>
      </c>
      <c r="Y143" s="273">
        <v>3037</v>
      </c>
      <c r="Z143" s="274">
        <v>3233</v>
      </c>
      <c r="AA143" s="275">
        <v>6270</v>
      </c>
      <c r="AB143" s="273">
        <v>77</v>
      </c>
      <c r="AC143" s="274">
        <v>64</v>
      </c>
      <c r="AD143" s="275">
        <v>71</v>
      </c>
      <c r="AE143" s="273">
        <v>3037</v>
      </c>
      <c r="AF143" s="274">
        <v>3233</v>
      </c>
      <c r="AG143" s="275">
        <v>6270</v>
      </c>
      <c r="AH143" s="273">
        <v>36.700000000000003</v>
      </c>
      <c r="AI143" s="274">
        <v>34.5</v>
      </c>
      <c r="AJ143" s="275">
        <v>35.6</v>
      </c>
      <c r="AK143" s="273">
        <v>3037</v>
      </c>
      <c r="AL143" s="274">
        <v>3233</v>
      </c>
      <c r="AM143" s="275">
        <v>6270</v>
      </c>
      <c r="AN143" s="273">
        <v>74</v>
      </c>
      <c r="AO143" s="274">
        <v>60</v>
      </c>
      <c r="AP143" s="275">
        <v>67</v>
      </c>
      <c r="AQ143" s="273">
        <v>3438</v>
      </c>
      <c r="AR143" s="274">
        <v>3627</v>
      </c>
      <c r="AS143" s="275">
        <v>7065</v>
      </c>
      <c r="AT143" s="273">
        <v>75</v>
      </c>
      <c r="AU143" s="274">
        <v>62</v>
      </c>
      <c r="AV143" s="275">
        <v>68</v>
      </c>
      <c r="AW143" s="273">
        <v>3438</v>
      </c>
      <c r="AX143" s="274">
        <v>3627</v>
      </c>
      <c r="AY143" s="275">
        <v>7065</v>
      </c>
      <c r="AZ143" s="273">
        <v>36.299999999999997</v>
      </c>
      <c r="BA143" s="274">
        <v>34</v>
      </c>
      <c r="BB143" s="275">
        <v>35.1</v>
      </c>
      <c r="BC143" s="273">
        <v>3438</v>
      </c>
      <c r="BD143" s="274">
        <v>3627</v>
      </c>
      <c r="BE143" s="275">
        <v>7065</v>
      </c>
    </row>
    <row r="144" spans="1:57" x14ac:dyDescent="0.35">
      <c r="A144" t="s">
        <v>132</v>
      </c>
      <c r="B144" t="s">
        <v>377</v>
      </c>
      <c r="C144" t="s">
        <v>372</v>
      </c>
      <c r="D144" s="273">
        <v>66</v>
      </c>
      <c r="E144" s="274">
        <v>43</v>
      </c>
      <c r="F144" s="275">
        <v>54</v>
      </c>
      <c r="G144" s="273">
        <v>599</v>
      </c>
      <c r="H144" s="274">
        <v>667</v>
      </c>
      <c r="I144" s="275">
        <v>1266</v>
      </c>
      <c r="J144" s="273">
        <v>67</v>
      </c>
      <c r="K144" s="274">
        <v>45</v>
      </c>
      <c r="L144" s="275">
        <v>56</v>
      </c>
      <c r="M144" s="273">
        <v>599</v>
      </c>
      <c r="N144" s="274">
        <v>667</v>
      </c>
      <c r="O144" s="275">
        <v>1266</v>
      </c>
      <c r="P144" s="273">
        <v>32.9</v>
      </c>
      <c r="Q144" s="274">
        <v>29.9</v>
      </c>
      <c r="R144" s="275">
        <v>31.3</v>
      </c>
      <c r="S144" s="273">
        <v>599</v>
      </c>
      <c r="T144" s="274">
        <v>667</v>
      </c>
      <c r="U144" s="275">
        <v>1266</v>
      </c>
      <c r="V144" s="273">
        <v>83</v>
      </c>
      <c r="W144" s="274">
        <v>70</v>
      </c>
      <c r="X144" s="275">
        <v>76</v>
      </c>
      <c r="Y144" s="273">
        <v>7158</v>
      </c>
      <c r="Z144" s="274">
        <v>7573</v>
      </c>
      <c r="AA144" s="275">
        <v>14731</v>
      </c>
      <c r="AB144" s="273">
        <v>84</v>
      </c>
      <c r="AC144" s="274">
        <v>71</v>
      </c>
      <c r="AD144" s="275">
        <v>77</v>
      </c>
      <c r="AE144" s="273">
        <v>7158</v>
      </c>
      <c r="AF144" s="274">
        <v>7573</v>
      </c>
      <c r="AG144" s="275">
        <v>14731</v>
      </c>
      <c r="AH144" s="273">
        <v>36.299999999999997</v>
      </c>
      <c r="AI144" s="274">
        <v>34.4</v>
      </c>
      <c r="AJ144" s="275">
        <v>35.299999999999997</v>
      </c>
      <c r="AK144" s="273">
        <v>7158</v>
      </c>
      <c r="AL144" s="274">
        <v>7573</v>
      </c>
      <c r="AM144" s="275">
        <v>14731</v>
      </c>
      <c r="AN144" s="273">
        <v>82</v>
      </c>
      <c r="AO144" s="274">
        <v>68</v>
      </c>
      <c r="AP144" s="275">
        <v>75</v>
      </c>
      <c r="AQ144" s="273">
        <v>7757</v>
      </c>
      <c r="AR144" s="274">
        <v>8240</v>
      </c>
      <c r="AS144" s="275">
        <v>15997</v>
      </c>
      <c r="AT144" s="273">
        <v>83</v>
      </c>
      <c r="AU144" s="274">
        <v>69</v>
      </c>
      <c r="AV144" s="275">
        <v>76</v>
      </c>
      <c r="AW144" s="273">
        <v>7757</v>
      </c>
      <c r="AX144" s="274">
        <v>8240</v>
      </c>
      <c r="AY144" s="275">
        <v>15997</v>
      </c>
      <c r="AZ144" s="273">
        <v>36</v>
      </c>
      <c r="BA144" s="274">
        <v>34.1</v>
      </c>
      <c r="BB144" s="275">
        <v>35</v>
      </c>
      <c r="BC144" s="273">
        <v>7757</v>
      </c>
      <c r="BD144" s="274">
        <v>8240</v>
      </c>
      <c r="BE144" s="275">
        <v>15997</v>
      </c>
    </row>
    <row r="145" spans="1:57" x14ac:dyDescent="0.35">
      <c r="A145" t="s">
        <v>84</v>
      </c>
      <c r="B145" t="s">
        <v>329</v>
      </c>
      <c r="C145" t="s">
        <v>324</v>
      </c>
      <c r="D145" s="273">
        <v>60</v>
      </c>
      <c r="E145" s="274">
        <v>40</v>
      </c>
      <c r="F145" s="275">
        <v>50</v>
      </c>
      <c r="G145" s="273">
        <v>633</v>
      </c>
      <c r="H145" s="274">
        <v>627</v>
      </c>
      <c r="I145" s="275">
        <v>1260</v>
      </c>
      <c r="J145" s="273">
        <v>63</v>
      </c>
      <c r="K145" s="274">
        <v>42</v>
      </c>
      <c r="L145" s="275">
        <v>53</v>
      </c>
      <c r="M145" s="273">
        <v>633</v>
      </c>
      <c r="N145" s="274">
        <v>627</v>
      </c>
      <c r="O145" s="275">
        <v>1260</v>
      </c>
      <c r="P145" s="273">
        <v>32.799999999999997</v>
      </c>
      <c r="Q145" s="274">
        <v>29.3</v>
      </c>
      <c r="R145" s="275">
        <v>31.1</v>
      </c>
      <c r="S145" s="273">
        <v>633</v>
      </c>
      <c r="T145" s="274">
        <v>627</v>
      </c>
      <c r="U145" s="275">
        <v>1260</v>
      </c>
      <c r="V145" s="273">
        <v>79</v>
      </c>
      <c r="W145" s="274">
        <v>66</v>
      </c>
      <c r="X145" s="275">
        <v>72</v>
      </c>
      <c r="Y145" s="273">
        <v>6646</v>
      </c>
      <c r="Z145" s="274">
        <v>6991</v>
      </c>
      <c r="AA145" s="275">
        <v>13637</v>
      </c>
      <c r="AB145" s="273">
        <v>80</v>
      </c>
      <c r="AC145" s="274">
        <v>68</v>
      </c>
      <c r="AD145" s="275">
        <v>74</v>
      </c>
      <c r="AE145" s="273">
        <v>6646</v>
      </c>
      <c r="AF145" s="274">
        <v>6991</v>
      </c>
      <c r="AG145" s="275">
        <v>13637</v>
      </c>
      <c r="AH145" s="273">
        <v>36.9</v>
      </c>
      <c r="AI145" s="274">
        <v>34.5</v>
      </c>
      <c r="AJ145" s="275">
        <v>35.700000000000003</v>
      </c>
      <c r="AK145" s="273">
        <v>6646</v>
      </c>
      <c r="AL145" s="274">
        <v>6991</v>
      </c>
      <c r="AM145" s="275">
        <v>13637</v>
      </c>
      <c r="AN145" s="273">
        <v>77</v>
      </c>
      <c r="AO145" s="274">
        <v>64</v>
      </c>
      <c r="AP145" s="275">
        <v>70</v>
      </c>
      <c r="AQ145" s="273">
        <v>7279</v>
      </c>
      <c r="AR145" s="274">
        <v>7618</v>
      </c>
      <c r="AS145" s="275">
        <v>14897</v>
      </c>
      <c r="AT145" s="273">
        <v>79</v>
      </c>
      <c r="AU145" s="274">
        <v>66</v>
      </c>
      <c r="AV145" s="275">
        <v>72</v>
      </c>
      <c r="AW145" s="273">
        <v>7279</v>
      </c>
      <c r="AX145" s="274">
        <v>7618</v>
      </c>
      <c r="AY145" s="275">
        <v>14897</v>
      </c>
      <c r="AZ145" s="273">
        <v>36.6</v>
      </c>
      <c r="BA145" s="274">
        <v>34.1</v>
      </c>
      <c r="BB145" s="275">
        <v>35.299999999999997</v>
      </c>
      <c r="BC145" s="273">
        <v>7279</v>
      </c>
      <c r="BD145" s="274">
        <v>7618</v>
      </c>
      <c r="BE145" s="275">
        <v>14897</v>
      </c>
    </row>
    <row r="146" spans="1:57" x14ac:dyDescent="0.35">
      <c r="A146" t="s">
        <v>134</v>
      </c>
      <c r="B146" t="s">
        <v>379</v>
      </c>
      <c r="C146" t="s">
        <v>372</v>
      </c>
      <c r="D146" s="273">
        <v>62</v>
      </c>
      <c r="E146" s="274">
        <v>46</v>
      </c>
      <c r="F146" s="275">
        <v>54</v>
      </c>
      <c r="G146" s="273">
        <v>1104</v>
      </c>
      <c r="H146" s="274">
        <v>1194</v>
      </c>
      <c r="I146" s="275">
        <v>2298</v>
      </c>
      <c r="J146" s="273">
        <v>64</v>
      </c>
      <c r="K146" s="274">
        <v>48</v>
      </c>
      <c r="L146" s="275">
        <v>56</v>
      </c>
      <c r="M146" s="273">
        <v>1104</v>
      </c>
      <c r="N146" s="274">
        <v>1194</v>
      </c>
      <c r="O146" s="275">
        <v>2298</v>
      </c>
      <c r="P146" s="273">
        <v>33.299999999999997</v>
      </c>
      <c r="Q146" s="274">
        <v>30.7</v>
      </c>
      <c r="R146" s="275">
        <v>31.9</v>
      </c>
      <c r="S146" s="273">
        <v>1104</v>
      </c>
      <c r="T146" s="274">
        <v>1194</v>
      </c>
      <c r="U146" s="275">
        <v>2298</v>
      </c>
      <c r="V146" s="273">
        <v>82</v>
      </c>
      <c r="W146" s="274">
        <v>70</v>
      </c>
      <c r="X146" s="275">
        <v>76</v>
      </c>
      <c r="Y146" s="273">
        <v>8008</v>
      </c>
      <c r="Z146" s="274">
        <v>8430</v>
      </c>
      <c r="AA146" s="275">
        <v>16438</v>
      </c>
      <c r="AB146" s="273">
        <v>83</v>
      </c>
      <c r="AC146" s="274">
        <v>71</v>
      </c>
      <c r="AD146" s="275">
        <v>77</v>
      </c>
      <c r="AE146" s="273">
        <v>8008</v>
      </c>
      <c r="AF146" s="274">
        <v>8430</v>
      </c>
      <c r="AG146" s="275">
        <v>16438</v>
      </c>
      <c r="AH146" s="273">
        <v>37.299999999999997</v>
      </c>
      <c r="AI146" s="274">
        <v>34.9</v>
      </c>
      <c r="AJ146" s="275">
        <v>36.1</v>
      </c>
      <c r="AK146" s="273">
        <v>8008</v>
      </c>
      <c r="AL146" s="274">
        <v>8430</v>
      </c>
      <c r="AM146" s="275">
        <v>16438</v>
      </c>
      <c r="AN146" s="273">
        <v>80</v>
      </c>
      <c r="AO146" s="274">
        <v>67</v>
      </c>
      <c r="AP146" s="275">
        <v>73</v>
      </c>
      <c r="AQ146" s="273">
        <v>9112</v>
      </c>
      <c r="AR146" s="274">
        <v>9624</v>
      </c>
      <c r="AS146" s="275">
        <v>18736</v>
      </c>
      <c r="AT146" s="273">
        <v>81</v>
      </c>
      <c r="AU146" s="274">
        <v>68</v>
      </c>
      <c r="AV146" s="275">
        <v>74</v>
      </c>
      <c r="AW146" s="273">
        <v>9112</v>
      </c>
      <c r="AX146" s="274">
        <v>9624</v>
      </c>
      <c r="AY146" s="275">
        <v>18736</v>
      </c>
      <c r="AZ146" s="273">
        <v>36.799999999999997</v>
      </c>
      <c r="BA146" s="274">
        <v>34.4</v>
      </c>
      <c r="BB146" s="275">
        <v>35.6</v>
      </c>
      <c r="BC146" s="273">
        <v>9112</v>
      </c>
      <c r="BD146" s="274">
        <v>9624</v>
      </c>
      <c r="BE146" s="275">
        <v>18736</v>
      </c>
    </row>
    <row r="147" spans="1:57" x14ac:dyDescent="0.35">
      <c r="A147" t="s">
        <v>24</v>
      </c>
      <c r="B147" t="s">
        <v>270</v>
      </c>
      <c r="C147" t="s">
        <v>260</v>
      </c>
      <c r="D147" s="273">
        <v>58</v>
      </c>
      <c r="E147" s="274">
        <v>42</v>
      </c>
      <c r="F147" s="275">
        <v>50</v>
      </c>
      <c r="G147" s="273">
        <v>910</v>
      </c>
      <c r="H147" s="274">
        <v>964</v>
      </c>
      <c r="I147" s="275">
        <v>1874</v>
      </c>
      <c r="J147" s="273">
        <v>62</v>
      </c>
      <c r="K147" s="274">
        <v>45</v>
      </c>
      <c r="L147" s="275">
        <v>53</v>
      </c>
      <c r="M147" s="273">
        <v>910</v>
      </c>
      <c r="N147" s="274">
        <v>964</v>
      </c>
      <c r="O147" s="275">
        <v>1874</v>
      </c>
      <c r="P147" s="273">
        <v>32.799999999999997</v>
      </c>
      <c r="Q147" s="274">
        <v>30</v>
      </c>
      <c r="R147" s="275">
        <v>31.3</v>
      </c>
      <c r="S147" s="273">
        <v>910</v>
      </c>
      <c r="T147" s="274">
        <v>964</v>
      </c>
      <c r="U147" s="275">
        <v>1874</v>
      </c>
      <c r="V147" s="273">
        <v>77</v>
      </c>
      <c r="W147" s="274">
        <v>62</v>
      </c>
      <c r="X147" s="275">
        <v>69</v>
      </c>
      <c r="Y147" s="273">
        <v>5968</v>
      </c>
      <c r="Z147" s="274">
        <v>6227</v>
      </c>
      <c r="AA147" s="275">
        <v>12195</v>
      </c>
      <c r="AB147" s="273">
        <v>79</v>
      </c>
      <c r="AC147" s="274">
        <v>65</v>
      </c>
      <c r="AD147" s="275">
        <v>72</v>
      </c>
      <c r="AE147" s="273">
        <v>5968</v>
      </c>
      <c r="AF147" s="274">
        <v>6227</v>
      </c>
      <c r="AG147" s="275">
        <v>12195</v>
      </c>
      <c r="AH147" s="273">
        <v>36.4</v>
      </c>
      <c r="AI147" s="274">
        <v>33.799999999999997</v>
      </c>
      <c r="AJ147" s="275">
        <v>35.1</v>
      </c>
      <c r="AK147" s="273">
        <v>5968</v>
      </c>
      <c r="AL147" s="274">
        <v>6227</v>
      </c>
      <c r="AM147" s="275">
        <v>12195</v>
      </c>
      <c r="AN147" s="273">
        <v>75</v>
      </c>
      <c r="AO147" s="274">
        <v>59</v>
      </c>
      <c r="AP147" s="275">
        <v>67</v>
      </c>
      <c r="AQ147" s="273">
        <v>6878</v>
      </c>
      <c r="AR147" s="274">
        <v>7191</v>
      </c>
      <c r="AS147" s="275">
        <v>14069</v>
      </c>
      <c r="AT147" s="273">
        <v>77</v>
      </c>
      <c r="AU147" s="274">
        <v>62</v>
      </c>
      <c r="AV147" s="275">
        <v>69</v>
      </c>
      <c r="AW147" s="273">
        <v>6878</v>
      </c>
      <c r="AX147" s="274">
        <v>7191</v>
      </c>
      <c r="AY147" s="275">
        <v>14069</v>
      </c>
      <c r="AZ147" s="273">
        <v>35.9</v>
      </c>
      <c r="BA147" s="274">
        <v>33.299999999999997</v>
      </c>
      <c r="BB147" s="275">
        <v>34.6</v>
      </c>
      <c r="BC147" s="273">
        <v>6878</v>
      </c>
      <c r="BD147" s="274">
        <v>7191</v>
      </c>
      <c r="BE147" s="275">
        <v>14069</v>
      </c>
    </row>
    <row r="148" spans="1:57" x14ac:dyDescent="0.35">
      <c r="A148" t="s">
        <v>58</v>
      </c>
      <c r="B148" t="s">
        <v>303</v>
      </c>
      <c r="C148" t="s">
        <v>299</v>
      </c>
      <c r="D148" s="273">
        <v>49</v>
      </c>
      <c r="E148" s="274">
        <v>41</v>
      </c>
      <c r="F148" s="275">
        <v>45</v>
      </c>
      <c r="G148" s="273">
        <v>242</v>
      </c>
      <c r="H148" s="274">
        <v>286</v>
      </c>
      <c r="I148" s="275">
        <v>528</v>
      </c>
      <c r="J148" s="273">
        <v>50</v>
      </c>
      <c r="K148" s="274">
        <v>43</v>
      </c>
      <c r="L148" s="275">
        <v>46</v>
      </c>
      <c r="M148" s="273">
        <v>242</v>
      </c>
      <c r="N148" s="274">
        <v>286</v>
      </c>
      <c r="O148" s="275">
        <v>528</v>
      </c>
      <c r="P148" s="273">
        <v>31.5</v>
      </c>
      <c r="Q148" s="274">
        <v>29.6</v>
      </c>
      <c r="R148" s="275">
        <v>30.5</v>
      </c>
      <c r="S148" s="273">
        <v>242</v>
      </c>
      <c r="T148" s="274">
        <v>286</v>
      </c>
      <c r="U148" s="275">
        <v>528</v>
      </c>
      <c r="V148" s="273">
        <v>78</v>
      </c>
      <c r="W148" s="274">
        <v>63</v>
      </c>
      <c r="X148" s="275">
        <v>70</v>
      </c>
      <c r="Y148" s="273">
        <v>3584</v>
      </c>
      <c r="Z148" s="274">
        <v>3798</v>
      </c>
      <c r="AA148" s="275">
        <v>7382</v>
      </c>
      <c r="AB148" s="273">
        <v>78</v>
      </c>
      <c r="AC148" s="274">
        <v>66</v>
      </c>
      <c r="AD148" s="275">
        <v>72</v>
      </c>
      <c r="AE148" s="273">
        <v>3584</v>
      </c>
      <c r="AF148" s="274">
        <v>3798</v>
      </c>
      <c r="AG148" s="275">
        <v>7382</v>
      </c>
      <c r="AH148" s="273">
        <v>36.1</v>
      </c>
      <c r="AI148" s="274">
        <v>34</v>
      </c>
      <c r="AJ148" s="275">
        <v>35</v>
      </c>
      <c r="AK148" s="273">
        <v>3584</v>
      </c>
      <c r="AL148" s="274">
        <v>3798</v>
      </c>
      <c r="AM148" s="275">
        <v>7382</v>
      </c>
      <c r="AN148" s="273">
        <v>76</v>
      </c>
      <c r="AO148" s="274">
        <v>62</v>
      </c>
      <c r="AP148" s="275">
        <v>68</v>
      </c>
      <c r="AQ148" s="273">
        <v>3826</v>
      </c>
      <c r="AR148" s="274">
        <v>4084</v>
      </c>
      <c r="AS148" s="275">
        <v>7910</v>
      </c>
      <c r="AT148" s="273">
        <v>77</v>
      </c>
      <c r="AU148" s="274">
        <v>64</v>
      </c>
      <c r="AV148" s="275">
        <v>70</v>
      </c>
      <c r="AW148" s="273">
        <v>3826</v>
      </c>
      <c r="AX148" s="274">
        <v>4084</v>
      </c>
      <c r="AY148" s="275">
        <v>7910</v>
      </c>
      <c r="AZ148" s="273">
        <v>35.799999999999997</v>
      </c>
      <c r="BA148" s="274">
        <v>33.700000000000003</v>
      </c>
      <c r="BB148" s="275">
        <v>34.700000000000003</v>
      </c>
      <c r="BC148" s="273">
        <v>3826</v>
      </c>
      <c r="BD148" s="274">
        <v>4084</v>
      </c>
      <c r="BE148" s="275">
        <v>7910</v>
      </c>
    </row>
    <row r="149" spans="1:57" x14ac:dyDescent="0.35">
      <c r="A149" t="s">
        <v>59</v>
      </c>
      <c r="B149" t="s">
        <v>304</v>
      </c>
      <c r="C149" t="s">
        <v>299</v>
      </c>
      <c r="D149" s="273">
        <v>58</v>
      </c>
      <c r="E149" s="274">
        <v>45</v>
      </c>
      <c r="F149" s="275">
        <v>51</v>
      </c>
      <c r="G149" s="273">
        <v>576</v>
      </c>
      <c r="H149" s="274">
        <v>665</v>
      </c>
      <c r="I149" s="275">
        <v>1241</v>
      </c>
      <c r="J149" s="273">
        <v>59</v>
      </c>
      <c r="K149" s="274">
        <v>48</v>
      </c>
      <c r="L149" s="275">
        <v>53</v>
      </c>
      <c r="M149" s="273">
        <v>576</v>
      </c>
      <c r="N149" s="274">
        <v>665</v>
      </c>
      <c r="O149" s="275">
        <v>1241</v>
      </c>
      <c r="P149" s="273">
        <v>32.299999999999997</v>
      </c>
      <c r="Q149" s="274">
        <v>30.4</v>
      </c>
      <c r="R149" s="275">
        <v>31.3</v>
      </c>
      <c r="S149" s="273">
        <v>576</v>
      </c>
      <c r="T149" s="274">
        <v>665</v>
      </c>
      <c r="U149" s="275">
        <v>1241</v>
      </c>
      <c r="V149" s="273">
        <v>78</v>
      </c>
      <c r="W149" s="274">
        <v>66</v>
      </c>
      <c r="X149" s="275">
        <v>72</v>
      </c>
      <c r="Y149" s="273">
        <v>3460</v>
      </c>
      <c r="Z149" s="274">
        <v>3530</v>
      </c>
      <c r="AA149" s="275">
        <v>6990</v>
      </c>
      <c r="AB149" s="273">
        <v>79</v>
      </c>
      <c r="AC149" s="274">
        <v>67</v>
      </c>
      <c r="AD149" s="275">
        <v>73</v>
      </c>
      <c r="AE149" s="273">
        <v>3460</v>
      </c>
      <c r="AF149" s="274">
        <v>3530</v>
      </c>
      <c r="AG149" s="275">
        <v>6990</v>
      </c>
      <c r="AH149" s="273">
        <v>36.200000000000003</v>
      </c>
      <c r="AI149" s="274">
        <v>34.1</v>
      </c>
      <c r="AJ149" s="275">
        <v>35.1</v>
      </c>
      <c r="AK149" s="273">
        <v>3460</v>
      </c>
      <c r="AL149" s="274">
        <v>3530</v>
      </c>
      <c r="AM149" s="275">
        <v>6990</v>
      </c>
      <c r="AN149" s="273">
        <v>75</v>
      </c>
      <c r="AO149" s="274">
        <v>62</v>
      </c>
      <c r="AP149" s="275">
        <v>69</v>
      </c>
      <c r="AQ149" s="273">
        <v>4036</v>
      </c>
      <c r="AR149" s="274">
        <v>4195</v>
      </c>
      <c r="AS149" s="275">
        <v>8231</v>
      </c>
      <c r="AT149" s="273">
        <v>76</v>
      </c>
      <c r="AU149" s="274">
        <v>64</v>
      </c>
      <c r="AV149" s="275">
        <v>70</v>
      </c>
      <c r="AW149" s="273">
        <v>4036</v>
      </c>
      <c r="AX149" s="274">
        <v>4195</v>
      </c>
      <c r="AY149" s="275">
        <v>8231</v>
      </c>
      <c r="AZ149" s="273">
        <v>35.6</v>
      </c>
      <c r="BA149" s="274">
        <v>33.5</v>
      </c>
      <c r="BB149" s="275">
        <v>34.5</v>
      </c>
      <c r="BC149" s="273">
        <v>4036</v>
      </c>
      <c r="BD149" s="274">
        <v>4195</v>
      </c>
      <c r="BE149" s="275">
        <v>8231</v>
      </c>
    </row>
    <row r="150" spans="1:57" x14ac:dyDescent="0.35">
      <c r="A150" t="s">
        <v>86</v>
      </c>
      <c r="B150" t="s">
        <v>331</v>
      </c>
      <c r="C150" t="s">
        <v>324</v>
      </c>
      <c r="D150" s="273">
        <v>61</v>
      </c>
      <c r="E150" s="274">
        <v>43</v>
      </c>
      <c r="F150" s="275">
        <v>51</v>
      </c>
      <c r="G150" s="273">
        <v>600</v>
      </c>
      <c r="H150" s="274">
        <v>651</v>
      </c>
      <c r="I150" s="275">
        <v>1251</v>
      </c>
      <c r="J150" s="273">
        <v>63</v>
      </c>
      <c r="K150" s="274">
        <v>45</v>
      </c>
      <c r="L150" s="275">
        <v>54</v>
      </c>
      <c r="M150" s="273">
        <v>600</v>
      </c>
      <c r="N150" s="274">
        <v>651</v>
      </c>
      <c r="O150" s="275">
        <v>1251</v>
      </c>
      <c r="P150" s="273">
        <v>31.9</v>
      </c>
      <c r="Q150" s="274">
        <v>29.8</v>
      </c>
      <c r="R150" s="275">
        <v>30.8</v>
      </c>
      <c r="S150" s="273">
        <v>600</v>
      </c>
      <c r="T150" s="274">
        <v>651</v>
      </c>
      <c r="U150" s="275">
        <v>1251</v>
      </c>
      <c r="V150" s="273">
        <v>78</v>
      </c>
      <c r="W150" s="274">
        <v>64</v>
      </c>
      <c r="X150" s="275">
        <v>71</v>
      </c>
      <c r="Y150" s="273">
        <v>4198</v>
      </c>
      <c r="Z150" s="274">
        <v>4266</v>
      </c>
      <c r="AA150" s="275">
        <v>8464</v>
      </c>
      <c r="AB150" s="273">
        <v>79</v>
      </c>
      <c r="AC150" s="274">
        <v>66</v>
      </c>
      <c r="AD150" s="275">
        <v>72</v>
      </c>
      <c r="AE150" s="273">
        <v>4198</v>
      </c>
      <c r="AF150" s="274">
        <v>4266</v>
      </c>
      <c r="AG150" s="275">
        <v>8464</v>
      </c>
      <c r="AH150" s="273">
        <v>34.200000000000003</v>
      </c>
      <c r="AI150" s="274">
        <v>32.700000000000003</v>
      </c>
      <c r="AJ150" s="275">
        <v>33.4</v>
      </c>
      <c r="AK150" s="273">
        <v>4198</v>
      </c>
      <c r="AL150" s="274">
        <v>4266</v>
      </c>
      <c r="AM150" s="275">
        <v>8464</v>
      </c>
      <c r="AN150" s="273">
        <v>76</v>
      </c>
      <c r="AO150" s="274">
        <v>61</v>
      </c>
      <c r="AP150" s="275">
        <v>68</v>
      </c>
      <c r="AQ150" s="273">
        <v>4798</v>
      </c>
      <c r="AR150" s="274">
        <v>4917</v>
      </c>
      <c r="AS150" s="275">
        <v>9715</v>
      </c>
      <c r="AT150" s="273">
        <v>77</v>
      </c>
      <c r="AU150" s="274">
        <v>63</v>
      </c>
      <c r="AV150" s="275">
        <v>70</v>
      </c>
      <c r="AW150" s="273">
        <v>4798</v>
      </c>
      <c r="AX150" s="274">
        <v>4917</v>
      </c>
      <c r="AY150" s="275">
        <v>9715</v>
      </c>
      <c r="AZ150" s="273">
        <v>33.9</v>
      </c>
      <c r="BA150" s="274">
        <v>32.299999999999997</v>
      </c>
      <c r="BB150" s="275">
        <v>33.1</v>
      </c>
      <c r="BC150" s="273">
        <v>4798</v>
      </c>
      <c r="BD150" s="274">
        <v>4917</v>
      </c>
      <c r="BE150" s="275">
        <v>9715</v>
      </c>
    </row>
    <row r="151" spans="1:57" x14ac:dyDescent="0.35">
      <c r="A151" t="s">
        <v>60</v>
      </c>
      <c r="B151" t="s">
        <v>305</v>
      </c>
      <c r="C151" t="s">
        <v>299</v>
      </c>
      <c r="D151" s="273">
        <v>59</v>
      </c>
      <c r="E151" s="274">
        <v>43</v>
      </c>
      <c r="F151" s="275">
        <v>51</v>
      </c>
      <c r="G151" s="273">
        <v>461</v>
      </c>
      <c r="H151" s="274">
        <v>467</v>
      </c>
      <c r="I151" s="275">
        <v>928</v>
      </c>
      <c r="J151" s="273">
        <v>62</v>
      </c>
      <c r="K151" s="274">
        <v>46</v>
      </c>
      <c r="L151" s="275">
        <v>54</v>
      </c>
      <c r="M151" s="273">
        <v>461</v>
      </c>
      <c r="N151" s="274">
        <v>467</v>
      </c>
      <c r="O151" s="275">
        <v>928</v>
      </c>
      <c r="P151" s="273">
        <v>32.6</v>
      </c>
      <c r="Q151" s="274">
        <v>29.9</v>
      </c>
      <c r="R151" s="275">
        <v>31.3</v>
      </c>
      <c r="S151" s="273">
        <v>461</v>
      </c>
      <c r="T151" s="274">
        <v>467</v>
      </c>
      <c r="U151" s="275">
        <v>928</v>
      </c>
      <c r="V151" s="273">
        <v>77</v>
      </c>
      <c r="W151" s="274">
        <v>62</v>
      </c>
      <c r="X151" s="275">
        <v>69</v>
      </c>
      <c r="Y151" s="273">
        <v>4291</v>
      </c>
      <c r="Z151" s="274">
        <v>4434</v>
      </c>
      <c r="AA151" s="275">
        <v>8725</v>
      </c>
      <c r="AB151" s="273">
        <v>79</v>
      </c>
      <c r="AC151" s="274">
        <v>65</v>
      </c>
      <c r="AD151" s="275">
        <v>71</v>
      </c>
      <c r="AE151" s="273">
        <v>4291</v>
      </c>
      <c r="AF151" s="274">
        <v>4434</v>
      </c>
      <c r="AG151" s="275">
        <v>8725</v>
      </c>
      <c r="AH151" s="273">
        <v>35.6</v>
      </c>
      <c r="AI151" s="274">
        <v>33.200000000000003</v>
      </c>
      <c r="AJ151" s="275">
        <v>34.4</v>
      </c>
      <c r="AK151" s="273">
        <v>4291</v>
      </c>
      <c r="AL151" s="274">
        <v>4434</v>
      </c>
      <c r="AM151" s="275">
        <v>8725</v>
      </c>
      <c r="AN151" s="273">
        <v>75</v>
      </c>
      <c r="AO151" s="274">
        <v>60</v>
      </c>
      <c r="AP151" s="275">
        <v>68</v>
      </c>
      <c r="AQ151" s="273">
        <v>4752</v>
      </c>
      <c r="AR151" s="274">
        <v>4901</v>
      </c>
      <c r="AS151" s="275">
        <v>9653</v>
      </c>
      <c r="AT151" s="273">
        <v>77</v>
      </c>
      <c r="AU151" s="274">
        <v>63</v>
      </c>
      <c r="AV151" s="275">
        <v>70</v>
      </c>
      <c r="AW151" s="273">
        <v>4752</v>
      </c>
      <c r="AX151" s="274">
        <v>4901</v>
      </c>
      <c r="AY151" s="275">
        <v>9653</v>
      </c>
      <c r="AZ151" s="273">
        <v>35.299999999999997</v>
      </c>
      <c r="BA151" s="274">
        <v>32.9</v>
      </c>
      <c r="BB151" s="275">
        <v>34.1</v>
      </c>
      <c r="BC151" s="273">
        <v>4752</v>
      </c>
      <c r="BD151" s="274">
        <v>4901</v>
      </c>
      <c r="BE151" s="275">
        <v>9653</v>
      </c>
    </row>
    <row r="152" spans="1:57" x14ac:dyDescent="0.35">
      <c r="A152" t="s">
        <v>49</v>
      </c>
      <c r="B152" t="s">
        <v>294</v>
      </c>
      <c r="C152" t="s">
        <v>408</v>
      </c>
      <c r="D152" s="273">
        <v>60</v>
      </c>
      <c r="E152" s="274">
        <v>38</v>
      </c>
      <c r="F152" s="275">
        <v>49</v>
      </c>
      <c r="G152" s="273">
        <v>245</v>
      </c>
      <c r="H152" s="274">
        <v>248</v>
      </c>
      <c r="I152" s="275">
        <v>493</v>
      </c>
      <c r="J152" s="273">
        <v>62</v>
      </c>
      <c r="K152" s="274">
        <v>41</v>
      </c>
      <c r="L152" s="275">
        <v>52</v>
      </c>
      <c r="M152" s="273">
        <v>245</v>
      </c>
      <c r="N152" s="274">
        <v>248</v>
      </c>
      <c r="O152" s="275">
        <v>493</v>
      </c>
      <c r="P152" s="273">
        <v>32.5</v>
      </c>
      <c r="Q152" s="274">
        <v>29.1</v>
      </c>
      <c r="R152" s="275">
        <v>30.8</v>
      </c>
      <c r="S152" s="273">
        <v>245</v>
      </c>
      <c r="T152" s="274">
        <v>248</v>
      </c>
      <c r="U152" s="275">
        <v>493</v>
      </c>
      <c r="V152" s="273">
        <v>78</v>
      </c>
      <c r="W152" s="274">
        <v>66</v>
      </c>
      <c r="X152" s="275">
        <v>72</v>
      </c>
      <c r="Y152" s="273">
        <v>2832</v>
      </c>
      <c r="Z152" s="274">
        <v>2871</v>
      </c>
      <c r="AA152" s="275">
        <v>5703</v>
      </c>
      <c r="AB152" s="273">
        <v>79</v>
      </c>
      <c r="AC152" s="274">
        <v>68</v>
      </c>
      <c r="AD152" s="275">
        <v>73</v>
      </c>
      <c r="AE152" s="273">
        <v>2832</v>
      </c>
      <c r="AF152" s="274">
        <v>2871</v>
      </c>
      <c r="AG152" s="275">
        <v>5703</v>
      </c>
      <c r="AH152" s="273">
        <v>35.799999999999997</v>
      </c>
      <c r="AI152" s="274">
        <v>34.1</v>
      </c>
      <c r="AJ152" s="275">
        <v>34.9</v>
      </c>
      <c r="AK152" s="273">
        <v>2832</v>
      </c>
      <c r="AL152" s="274">
        <v>2871</v>
      </c>
      <c r="AM152" s="275">
        <v>5703</v>
      </c>
      <c r="AN152" s="273">
        <v>77</v>
      </c>
      <c r="AO152" s="274">
        <v>64</v>
      </c>
      <c r="AP152" s="275">
        <v>70</v>
      </c>
      <c r="AQ152" s="273">
        <v>3077</v>
      </c>
      <c r="AR152" s="274">
        <v>3119</v>
      </c>
      <c r="AS152" s="275">
        <v>6196</v>
      </c>
      <c r="AT152" s="273">
        <v>78</v>
      </c>
      <c r="AU152" s="274">
        <v>66</v>
      </c>
      <c r="AV152" s="275">
        <v>72</v>
      </c>
      <c r="AW152" s="273">
        <v>3077</v>
      </c>
      <c r="AX152" s="274">
        <v>3119</v>
      </c>
      <c r="AY152" s="275">
        <v>6196</v>
      </c>
      <c r="AZ152" s="273">
        <v>35.6</v>
      </c>
      <c r="BA152" s="274">
        <v>33.700000000000003</v>
      </c>
      <c r="BB152" s="275">
        <v>34.6</v>
      </c>
      <c r="BC152" s="273">
        <v>3077</v>
      </c>
      <c r="BD152" s="274">
        <v>3119</v>
      </c>
      <c r="BE152" s="275">
        <v>6196</v>
      </c>
    </row>
    <row r="153" spans="1:57" x14ac:dyDescent="0.35">
      <c r="A153" t="s">
        <v>62</v>
      </c>
      <c r="B153" t="s">
        <v>307</v>
      </c>
      <c r="C153" t="s">
        <v>299</v>
      </c>
      <c r="D153" s="273">
        <v>54</v>
      </c>
      <c r="E153" s="274">
        <v>39</v>
      </c>
      <c r="F153" s="275">
        <v>46</v>
      </c>
      <c r="G153" s="273">
        <v>484</v>
      </c>
      <c r="H153" s="274">
        <v>554</v>
      </c>
      <c r="I153" s="275">
        <v>1038</v>
      </c>
      <c r="J153" s="273">
        <v>57</v>
      </c>
      <c r="K153" s="274">
        <v>41</v>
      </c>
      <c r="L153" s="275">
        <v>48</v>
      </c>
      <c r="M153" s="273">
        <v>484</v>
      </c>
      <c r="N153" s="274">
        <v>554</v>
      </c>
      <c r="O153" s="275">
        <v>1038</v>
      </c>
      <c r="P153" s="273">
        <v>30.9</v>
      </c>
      <c r="Q153" s="274">
        <v>28.9</v>
      </c>
      <c r="R153" s="275">
        <v>29.8</v>
      </c>
      <c r="S153" s="273">
        <v>484</v>
      </c>
      <c r="T153" s="274">
        <v>554</v>
      </c>
      <c r="U153" s="275">
        <v>1038</v>
      </c>
      <c r="V153" s="273">
        <v>77</v>
      </c>
      <c r="W153" s="274">
        <v>60</v>
      </c>
      <c r="X153" s="275">
        <v>68</v>
      </c>
      <c r="Y153" s="273">
        <v>4198</v>
      </c>
      <c r="Z153" s="274">
        <v>4539</v>
      </c>
      <c r="AA153" s="275">
        <v>8737</v>
      </c>
      <c r="AB153" s="273">
        <v>79</v>
      </c>
      <c r="AC153" s="274">
        <v>63</v>
      </c>
      <c r="AD153" s="275">
        <v>71</v>
      </c>
      <c r="AE153" s="273">
        <v>4198</v>
      </c>
      <c r="AF153" s="274">
        <v>4539</v>
      </c>
      <c r="AG153" s="275">
        <v>8737</v>
      </c>
      <c r="AH153" s="273">
        <v>35.299999999999997</v>
      </c>
      <c r="AI153" s="274">
        <v>32.799999999999997</v>
      </c>
      <c r="AJ153" s="275">
        <v>34</v>
      </c>
      <c r="AK153" s="273">
        <v>4198</v>
      </c>
      <c r="AL153" s="274">
        <v>4539</v>
      </c>
      <c r="AM153" s="275">
        <v>8737</v>
      </c>
      <c r="AN153" s="273">
        <v>75</v>
      </c>
      <c r="AO153" s="274">
        <v>58</v>
      </c>
      <c r="AP153" s="275">
        <v>66</v>
      </c>
      <c r="AQ153" s="273">
        <v>4682</v>
      </c>
      <c r="AR153" s="274">
        <v>5093</v>
      </c>
      <c r="AS153" s="275">
        <v>9775</v>
      </c>
      <c r="AT153" s="273">
        <v>76</v>
      </c>
      <c r="AU153" s="274">
        <v>61</v>
      </c>
      <c r="AV153" s="275">
        <v>68</v>
      </c>
      <c r="AW153" s="273">
        <v>4682</v>
      </c>
      <c r="AX153" s="274">
        <v>5093</v>
      </c>
      <c r="AY153" s="275">
        <v>9775</v>
      </c>
      <c r="AZ153" s="273">
        <v>34.799999999999997</v>
      </c>
      <c r="BA153" s="274">
        <v>32.4</v>
      </c>
      <c r="BB153" s="275">
        <v>33.6</v>
      </c>
      <c r="BC153" s="273">
        <v>4682</v>
      </c>
      <c r="BD153" s="274">
        <v>5093</v>
      </c>
      <c r="BE153" s="275">
        <v>9775</v>
      </c>
    </row>
    <row r="154" spans="1:57" x14ac:dyDescent="0.35">
      <c r="A154" t="s">
        <v>137</v>
      </c>
      <c r="B154" t="s">
        <v>382</v>
      </c>
      <c r="C154" t="s">
        <v>372</v>
      </c>
      <c r="D154" s="273">
        <v>61</v>
      </c>
      <c r="E154" s="274">
        <v>42</v>
      </c>
      <c r="F154" s="275">
        <v>51</v>
      </c>
      <c r="G154" s="273">
        <v>341</v>
      </c>
      <c r="H154" s="274">
        <v>357</v>
      </c>
      <c r="I154" s="275">
        <v>698</v>
      </c>
      <c r="J154" s="273">
        <v>62</v>
      </c>
      <c r="K154" s="274">
        <v>45</v>
      </c>
      <c r="L154" s="275">
        <v>53</v>
      </c>
      <c r="M154" s="273">
        <v>341</v>
      </c>
      <c r="N154" s="274">
        <v>357</v>
      </c>
      <c r="O154" s="275">
        <v>698</v>
      </c>
      <c r="P154" s="273">
        <v>32.9</v>
      </c>
      <c r="Q154" s="274">
        <v>30.1</v>
      </c>
      <c r="R154" s="275">
        <v>31.5</v>
      </c>
      <c r="S154" s="273">
        <v>341</v>
      </c>
      <c r="T154" s="274">
        <v>357</v>
      </c>
      <c r="U154" s="275">
        <v>698</v>
      </c>
      <c r="V154" s="273">
        <v>81</v>
      </c>
      <c r="W154" s="274">
        <v>66</v>
      </c>
      <c r="X154" s="275">
        <v>73</v>
      </c>
      <c r="Y154" s="273">
        <v>3492</v>
      </c>
      <c r="Z154" s="274">
        <v>3690</v>
      </c>
      <c r="AA154" s="275">
        <v>7182</v>
      </c>
      <c r="AB154" s="273">
        <v>82</v>
      </c>
      <c r="AC154" s="274">
        <v>68</v>
      </c>
      <c r="AD154" s="275">
        <v>74</v>
      </c>
      <c r="AE154" s="273">
        <v>3492</v>
      </c>
      <c r="AF154" s="274">
        <v>3690</v>
      </c>
      <c r="AG154" s="275">
        <v>7182</v>
      </c>
      <c r="AH154" s="273">
        <v>36.200000000000003</v>
      </c>
      <c r="AI154" s="274">
        <v>33.9</v>
      </c>
      <c r="AJ154" s="275">
        <v>35</v>
      </c>
      <c r="AK154" s="273">
        <v>3492</v>
      </c>
      <c r="AL154" s="274">
        <v>3690</v>
      </c>
      <c r="AM154" s="275">
        <v>7182</v>
      </c>
      <c r="AN154" s="273">
        <v>79</v>
      </c>
      <c r="AO154" s="274">
        <v>64</v>
      </c>
      <c r="AP154" s="275">
        <v>71</v>
      </c>
      <c r="AQ154" s="273">
        <v>3833</v>
      </c>
      <c r="AR154" s="274">
        <v>4047</v>
      </c>
      <c r="AS154" s="275">
        <v>7880</v>
      </c>
      <c r="AT154" s="273">
        <v>80</v>
      </c>
      <c r="AU154" s="274">
        <v>66</v>
      </c>
      <c r="AV154" s="275">
        <v>73</v>
      </c>
      <c r="AW154" s="273">
        <v>3833</v>
      </c>
      <c r="AX154" s="274">
        <v>4047</v>
      </c>
      <c r="AY154" s="275">
        <v>7880</v>
      </c>
      <c r="AZ154" s="273">
        <v>35.9</v>
      </c>
      <c r="BA154" s="274">
        <v>33.6</v>
      </c>
      <c r="BB154" s="275">
        <v>34.700000000000003</v>
      </c>
      <c r="BC154" s="273">
        <v>3833</v>
      </c>
      <c r="BD154" s="274">
        <v>4047</v>
      </c>
      <c r="BE154" s="275">
        <v>7880</v>
      </c>
    </row>
    <row r="155" spans="1:57" x14ac:dyDescent="0.35">
      <c r="A155" t="s">
        <v>159</v>
      </c>
      <c r="B155" t="s">
        <v>403</v>
      </c>
      <c r="C155" t="s">
        <v>392</v>
      </c>
      <c r="D155" s="273">
        <v>62</v>
      </c>
      <c r="E155" s="274">
        <v>46</v>
      </c>
      <c r="F155" s="275">
        <v>53</v>
      </c>
      <c r="G155" s="273">
        <v>353</v>
      </c>
      <c r="H155" s="274">
        <v>410</v>
      </c>
      <c r="I155" s="275">
        <v>763</v>
      </c>
      <c r="J155" s="273">
        <v>64</v>
      </c>
      <c r="K155" s="274">
        <v>48</v>
      </c>
      <c r="L155" s="275">
        <v>56</v>
      </c>
      <c r="M155" s="273">
        <v>353</v>
      </c>
      <c r="N155" s="274">
        <v>410</v>
      </c>
      <c r="O155" s="275">
        <v>763</v>
      </c>
      <c r="P155" s="273">
        <v>33</v>
      </c>
      <c r="Q155" s="274">
        <v>31</v>
      </c>
      <c r="R155" s="275">
        <v>31.9</v>
      </c>
      <c r="S155" s="273">
        <v>353</v>
      </c>
      <c r="T155" s="274">
        <v>410</v>
      </c>
      <c r="U155" s="275">
        <v>763</v>
      </c>
      <c r="V155" s="273">
        <v>79</v>
      </c>
      <c r="W155" s="274">
        <v>66</v>
      </c>
      <c r="X155" s="275">
        <v>72</v>
      </c>
      <c r="Y155" s="273">
        <v>2572</v>
      </c>
      <c r="Z155" s="274">
        <v>2625</v>
      </c>
      <c r="AA155" s="275">
        <v>5197</v>
      </c>
      <c r="AB155" s="273">
        <v>80</v>
      </c>
      <c r="AC155" s="274">
        <v>67</v>
      </c>
      <c r="AD155" s="275">
        <v>73</v>
      </c>
      <c r="AE155" s="273">
        <v>2572</v>
      </c>
      <c r="AF155" s="274">
        <v>2625</v>
      </c>
      <c r="AG155" s="275">
        <v>5197</v>
      </c>
      <c r="AH155" s="273">
        <v>36</v>
      </c>
      <c r="AI155" s="274">
        <v>34.1</v>
      </c>
      <c r="AJ155" s="275">
        <v>35</v>
      </c>
      <c r="AK155" s="273">
        <v>2572</v>
      </c>
      <c r="AL155" s="274">
        <v>2625</v>
      </c>
      <c r="AM155" s="275">
        <v>5197</v>
      </c>
      <c r="AN155" s="273">
        <v>77</v>
      </c>
      <c r="AO155" s="274">
        <v>63</v>
      </c>
      <c r="AP155" s="275">
        <v>70</v>
      </c>
      <c r="AQ155" s="273">
        <v>2925</v>
      </c>
      <c r="AR155" s="274">
        <v>3035</v>
      </c>
      <c r="AS155" s="275">
        <v>5960</v>
      </c>
      <c r="AT155" s="273">
        <v>78</v>
      </c>
      <c r="AU155" s="274">
        <v>65</v>
      </c>
      <c r="AV155" s="275">
        <v>71</v>
      </c>
      <c r="AW155" s="273">
        <v>2925</v>
      </c>
      <c r="AX155" s="274">
        <v>3035</v>
      </c>
      <c r="AY155" s="275">
        <v>5960</v>
      </c>
      <c r="AZ155" s="273">
        <v>35.6</v>
      </c>
      <c r="BA155" s="274">
        <v>33.700000000000003</v>
      </c>
      <c r="BB155" s="275">
        <v>34.6</v>
      </c>
      <c r="BC155" s="273">
        <v>2925</v>
      </c>
      <c r="BD155" s="274">
        <v>3035</v>
      </c>
      <c r="BE155" s="275">
        <v>5960</v>
      </c>
    </row>
    <row r="156" spans="1:57" x14ac:dyDescent="0.35">
      <c r="A156" t="s">
        <v>72</v>
      </c>
      <c r="B156" t="s">
        <v>317</v>
      </c>
      <c r="C156" t="s">
        <v>309</v>
      </c>
      <c r="D156" s="273">
        <v>70</v>
      </c>
      <c r="E156" s="274">
        <v>47</v>
      </c>
      <c r="F156" s="275">
        <v>58</v>
      </c>
      <c r="G156" s="273">
        <v>466</v>
      </c>
      <c r="H156" s="274">
        <v>449</v>
      </c>
      <c r="I156" s="275">
        <v>915</v>
      </c>
      <c r="J156" s="273">
        <v>71</v>
      </c>
      <c r="K156" s="274">
        <v>47</v>
      </c>
      <c r="L156" s="275">
        <v>59</v>
      </c>
      <c r="M156" s="273">
        <v>466</v>
      </c>
      <c r="N156" s="274">
        <v>449</v>
      </c>
      <c r="O156" s="275">
        <v>915</v>
      </c>
      <c r="P156" s="273">
        <v>34.1</v>
      </c>
      <c r="Q156" s="274">
        <v>30.7</v>
      </c>
      <c r="R156" s="275">
        <v>32.4</v>
      </c>
      <c r="S156" s="273">
        <v>466</v>
      </c>
      <c r="T156" s="274">
        <v>449</v>
      </c>
      <c r="U156" s="275">
        <v>915</v>
      </c>
      <c r="V156" s="273">
        <v>82</v>
      </c>
      <c r="W156" s="274">
        <v>68</v>
      </c>
      <c r="X156" s="275">
        <v>75</v>
      </c>
      <c r="Y156" s="273">
        <v>4219</v>
      </c>
      <c r="Z156" s="274">
        <v>4438</v>
      </c>
      <c r="AA156" s="275">
        <v>8657</v>
      </c>
      <c r="AB156" s="273">
        <v>83</v>
      </c>
      <c r="AC156" s="274">
        <v>70</v>
      </c>
      <c r="AD156" s="275">
        <v>76</v>
      </c>
      <c r="AE156" s="273">
        <v>4219</v>
      </c>
      <c r="AF156" s="274">
        <v>4438</v>
      </c>
      <c r="AG156" s="275">
        <v>8657</v>
      </c>
      <c r="AH156" s="273">
        <v>37.700000000000003</v>
      </c>
      <c r="AI156" s="274">
        <v>34.700000000000003</v>
      </c>
      <c r="AJ156" s="275">
        <v>36.200000000000003</v>
      </c>
      <c r="AK156" s="273">
        <v>4219</v>
      </c>
      <c r="AL156" s="274">
        <v>4438</v>
      </c>
      <c r="AM156" s="275">
        <v>8657</v>
      </c>
      <c r="AN156" s="273">
        <v>81</v>
      </c>
      <c r="AO156" s="274">
        <v>66</v>
      </c>
      <c r="AP156" s="275">
        <v>73</v>
      </c>
      <c r="AQ156" s="273">
        <v>4685</v>
      </c>
      <c r="AR156" s="274">
        <v>4887</v>
      </c>
      <c r="AS156" s="275">
        <v>9572</v>
      </c>
      <c r="AT156" s="273">
        <v>82</v>
      </c>
      <c r="AU156" s="274">
        <v>68</v>
      </c>
      <c r="AV156" s="275">
        <v>74</v>
      </c>
      <c r="AW156" s="273">
        <v>4685</v>
      </c>
      <c r="AX156" s="274">
        <v>4887</v>
      </c>
      <c r="AY156" s="275">
        <v>9572</v>
      </c>
      <c r="AZ156" s="273">
        <v>37.4</v>
      </c>
      <c r="BA156" s="274">
        <v>34.299999999999997</v>
      </c>
      <c r="BB156" s="275">
        <v>35.799999999999997</v>
      </c>
      <c r="BC156" s="273">
        <v>4685</v>
      </c>
      <c r="BD156" s="274">
        <v>4887</v>
      </c>
      <c r="BE156" s="275">
        <v>9572</v>
      </c>
    </row>
    <row r="157" spans="1:57" x14ac:dyDescent="0.35">
      <c r="A157" t="s">
        <v>89</v>
      </c>
      <c r="B157" t="s">
        <v>334</v>
      </c>
      <c r="C157" t="s">
        <v>324</v>
      </c>
      <c r="D157" s="273">
        <v>65</v>
      </c>
      <c r="E157" s="274">
        <v>43</v>
      </c>
      <c r="F157" s="275">
        <v>54</v>
      </c>
      <c r="G157" s="273">
        <v>449</v>
      </c>
      <c r="H157" s="274">
        <v>490</v>
      </c>
      <c r="I157" s="275">
        <v>939</v>
      </c>
      <c r="J157" s="273">
        <v>66</v>
      </c>
      <c r="K157" s="274">
        <v>47</v>
      </c>
      <c r="L157" s="275">
        <v>56</v>
      </c>
      <c r="M157" s="273">
        <v>449</v>
      </c>
      <c r="N157" s="274">
        <v>490</v>
      </c>
      <c r="O157" s="275">
        <v>939</v>
      </c>
      <c r="P157" s="273">
        <v>33.299999999999997</v>
      </c>
      <c r="Q157" s="274">
        <v>30.4</v>
      </c>
      <c r="R157" s="275">
        <v>31.8</v>
      </c>
      <c r="S157" s="273">
        <v>449</v>
      </c>
      <c r="T157" s="274">
        <v>490</v>
      </c>
      <c r="U157" s="275">
        <v>939</v>
      </c>
      <c r="V157" s="273">
        <v>78</v>
      </c>
      <c r="W157" s="274">
        <v>63</v>
      </c>
      <c r="X157" s="275">
        <v>71</v>
      </c>
      <c r="Y157" s="273">
        <v>3583</v>
      </c>
      <c r="Z157" s="274">
        <v>3779</v>
      </c>
      <c r="AA157" s="275">
        <v>7362</v>
      </c>
      <c r="AB157" s="273">
        <v>80</v>
      </c>
      <c r="AC157" s="274">
        <v>66</v>
      </c>
      <c r="AD157" s="275">
        <v>73</v>
      </c>
      <c r="AE157" s="273">
        <v>3583</v>
      </c>
      <c r="AF157" s="274">
        <v>3779</v>
      </c>
      <c r="AG157" s="275">
        <v>7362</v>
      </c>
      <c r="AH157" s="273">
        <v>35.799999999999997</v>
      </c>
      <c r="AI157" s="274">
        <v>33.700000000000003</v>
      </c>
      <c r="AJ157" s="275">
        <v>34.700000000000003</v>
      </c>
      <c r="AK157" s="273">
        <v>3583</v>
      </c>
      <c r="AL157" s="274">
        <v>3779</v>
      </c>
      <c r="AM157" s="275">
        <v>7362</v>
      </c>
      <c r="AN157" s="273">
        <v>77</v>
      </c>
      <c r="AO157" s="274">
        <v>61</v>
      </c>
      <c r="AP157" s="275">
        <v>69</v>
      </c>
      <c r="AQ157" s="273">
        <v>4032</v>
      </c>
      <c r="AR157" s="274">
        <v>4269</v>
      </c>
      <c r="AS157" s="275">
        <v>8301</v>
      </c>
      <c r="AT157" s="273">
        <v>78</v>
      </c>
      <c r="AU157" s="274">
        <v>64</v>
      </c>
      <c r="AV157" s="275">
        <v>71</v>
      </c>
      <c r="AW157" s="273">
        <v>4032</v>
      </c>
      <c r="AX157" s="274">
        <v>4269</v>
      </c>
      <c r="AY157" s="275">
        <v>8301</v>
      </c>
      <c r="AZ157" s="273">
        <v>35.5</v>
      </c>
      <c r="BA157" s="274">
        <v>33.299999999999997</v>
      </c>
      <c r="BB157" s="275">
        <v>34.4</v>
      </c>
      <c r="BC157" s="273">
        <v>4032</v>
      </c>
      <c r="BD157" s="274">
        <v>4269</v>
      </c>
      <c r="BE157" s="275">
        <v>8301</v>
      </c>
    </row>
    <row r="158" spans="1:57" x14ac:dyDescent="0.35">
      <c r="A158" t="s">
        <v>142</v>
      </c>
      <c r="B158" t="s">
        <v>387</v>
      </c>
      <c r="C158" t="s">
        <v>372</v>
      </c>
      <c r="D158" s="273">
        <v>63</v>
      </c>
      <c r="E158" s="274">
        <v>44</v>
      </c>
      <c r="F158" s="275">
        <v>54</v>
      </c>
      <c r="G158" s="273">
        <v>539</v>
      </c>
      <c r="H158" s="274">
        <v>537</v>
      </c>
      <c r="I158" s="275">
        <v>1076</v>
      </c>
      <c r="J158" s="273">
        <v>64</v>
      </c>
      <c r="K158" s="274">
        <v>45</v>
      </c>
      <c r="L158" s="275">
        <v>55</v>
      </c>
      <c r="M158" s="273">
        <v>539</v>
      </c>
      <c r="N158" s="274">
        <v>537</v>
      </c>
      <c r="O158" s="275">
        <v>1076</v>
      </c>
      <c r="P158" s="273">
        <v>33.6</v>
      </c>
      <c r="Q158" s="274">
        <v>31.1</v>
      </c>
      <c r="R158" s="275">
        <v>32.299999999999997</v>
      </c>
      <c r="S158" s="273">
        <v>539</v>
      </c>
      <c r="T158" s="274">
        <v>537</v>
      </c>
      <c r="U158" s="275">
        <v>1076</v>
      </c>
      <c r="V158" s="273">
        <v>85</v>
      </c>
      <c r="W158" s="274">
        <v>72</v>
      </c>
      <c r="X158" s="275">
        <v>79</v>
      </c>
      <c r="Y158" s="273">
        <v>6288</v>
      </c>
      <c r="Z158" s="274">
        <v>6655</v>
      </c>
      <c r="AA158" s="275">
        <v>12943</v>
      </c>
      <c r="AB158" s="273">
        <v>86</v>
      </c>
      <c r="AC158" s="274">
        <v>73</v>
      </c>
      <c r="AD158" s="275">
        <v>79</v>
      </c>
      <c r="AE158" s="273">
        <v>6288</v>
      </c>
      <c r="AF158" s="274">
        <v>6655</v>
      </c>
      <c r="AG158" s="275">
        <v>12943</v>
      </c>
      <c r="AH158" s="273">
        <v>38.1</v>
      </c>
      <c r="AI158" s="274">
        <v>35.799999999999997</v>
      </c>
      <c r="AJ158" s="275">
        <v>36.9</v>
      </c>
      <c r="AK158" s="273">
        <v>6288</v>
      </c>
      <c r="AL158" s="274">
        <v>6655</v>
      </c>
      <c r="AM158" s="275">
        <v>12943</v>
      </c>
      <c r="AN158" s="273">
        <v>84</v>
      </c>
      <c r="AO158" s="274">
        <v>70</v>
      </c>
      <c r="AP158" s="275">
        <v>77</v>
      </c>
      <c r="AQ158" s="273">
        <v>6827</v>
      </c>
      <c r="AR158" s="274">
        <v>7192</v>
      </c>
      <c r="AS158" s="275">
        <v>14019</v>
      </c>
      <c r="AT158" s="273">
        <v>84</v>
      </c>
      <c r="AU158" s="274">
        <v>71</v>
      </c>
      <c r="AV158" s="275">
        <v>77</v>
      </c>
      <c r="AW158" s="273">
        <v>6827</v>
      </c>
      <c r="AX158" s="274">
        <v>7192</v>
      </c>
      <c r="AY158" s="275">
        <v>14019</v>
      </c>
      <c r="AZ158" s="273">
        <v>37.700000000000003</v>
      </c>
      <c r="BA158" s="274">
        <v>35.4</v>
      </c>
      <c r="BB158" s="275">
        <v>36.5</v>
      </c>
      <c r="BC158" s="273">
        <v>6827</v>
      </c>
      <c r="BD158" s="274">
        <v>7192</v>
      </c>
      <c r="BE158" s="275">
        <v>14019</v>
      </c>
    </row>
    <row r="159" spans="1:57" x14ac:dyDescent="0.35">
      <c r="A159" t="s">
        <v>76</v>
      </c>
      <c r="B159" t="s">
        <v>321</v>
      </c>
      <c r="C159" t="s">
        <v>309</v>
      </c>
      <c r="D159" s="273">
        <v>64</v>
      </c>
      <c r="E159" s="274">
        <v>47</v>
      </c>
      <c r="F159" s="275">
        <v>56</v>
      </c>
      <c r="G159" s="273">
        <v>251</v>
      </c>
      <c r="H159" s="274">
        <v>253</v>
      </c>
      <c r="I159" s="275">
        <v>504</v>
      </c>
      <c r="J159" s="273">
        <v>65</v>
      </c>
      <c r="K159" s="274">
        <v>50</v>
      </c>
      <c r="L159" s="275">
        <v>58</v>
      </c>
      <c r="M159" s="273">
        <v>251</v>
      </c>
      <c r="N159" s="274">
        <v>253</v>
      </c>
      <c r="O159" s="275">
        <v>504</v>
      </c>
      <c r="P159" s="273">
        <v>32.799999999999997</v>
      </c>
      <c r="Q159" s="274">
        <v>30</v>
      </c>
      <c r="R159" s="275">
        <v>31.4</v>
      </c>
      <c r="S159" s="273">
        <v>251</v>
      </c>
      <c r="T159" s="274">
        <v>253</v>
      </c>
      <c r="U159" s="275">
        <v>504</v>
      </c>
      <c r="V159" s="273">
        <v>80</v>
      </c>
      <c r="W159" s="274">
        <v>64</v>
      </c>
      <c r="X159" s="275">
        <v>72</v>
      </c>
      <c r="Y159" s="273">
        <v>3012</v>
      </c>
      <c r="Z159" s="274">
        <v>3089</v>
      </c>
      <c r="AA159" s="275">
        <v>6101</v>
      </c>
      <c r="AB159" s="273">
        <v>82</v>
      </c>
      <c r="AC159" s="274">
        <v>66</v>
      </c>
      <c r="AD159" s="275">
        <v>74</v>
      </c>
      <c r="AE159" s="273">
        <v>3012</v>
      </c>
      <c r="AF159" s="274">
        <v>3089</v>
      </c>
      <c r="AG159" s="275">
        <v>6101</v>
      </c>
      <c r="AH159" s="273">
        <v>35.9</v>
      </c>
      <c r="AI159" s="274">
        <v>33.299999999999997</v>
      </c>
      <c r="AJ159" s="275">
        <v>34.6</v>
      </c>
      <c r="AK159" s="273">
        <v>3012</v>
      </c>
      <c r="AL159" s="274">
        <v>3089</v>
      </c>
      <c r="AM159" s="275">
        <v>6101</v>
      </c>
      <c r="AN159" s="273">
        <v>79</v>
      </c>
      <c r="AO159" s="274">
        <v>62</v>
      </c>
      <c r="AP159" s="275">
        <v>71</v>
      </c>
      <c r="AQ159" s="273">
        <v>3263</v>
      </c>
      <c r="AR159" s="274">
        <v>3342</v>
      </c>
      <c r="AS159" s="275">
        <v>6605</v>
      </c>
      <c r="AT159" s="273">
        <v>80</v>
      </c>
      <c r="AU159" s="274">
        <v>65</v>
      </c>
      <c r="AV159" s="275">
        <v>73</v>
      </c>
      <c r="AW159" s="273">
        <v>3263</v>
      </c>
      <c r="AX159" s="274">
        <v>3342</v>
      </c>
      <c r="AY159" s="275">
        <v>6605</v>
      </c>
      <c r="AZ159" s="273">
        <v>35.6</v>
      </c>
      <c r="BA159" s="274">
        <v>33</v>
      </c>
      <c r="BB159" s="275">
        <v>34.299999999999997</v>
      </c>
      <c r="BC159" s="273">
        <v>3263</v>
      </c>
      <c r="BD159" s="274">
        <v>3342</v>
      </c>
      <c r="BE159" s="275">
        <v>6605</v>
      </c>
    </row>
    <row r="160" spans="1:57" x14ac:dyDescent="0.35">
      <c r="A160" t="s">
        <v>144</v>
      </c>
      <c r="B160" t="s">
        <v>389</v>
      </c>
      <c r="C160" t="s">
        <v>372</v>
      </c>
      <c r="D160" s="273">
        <v>57</v>
      </c>
      <c r="E160" s="274">
        <v>43</v>
      </c>
      <c r="F160" s="275">
        <v>49</v>
      </c>
      <c r="G160" s="273">
        <v>343</v>
      </c>
      <c r="H160" s="274">
        <v>409</v>
      </c>
      <c r="I160" s="275">
        <v>752</v>
      </c>
      <c r="J160" s="273">
        <v>57</v>
      </c>
      <c r="K160" s="274">
        <v>44</v>
      </c>
      <c r="L160" s="275">
        <v>50</v>
      </c>
      <c r="M160" s="273">
        <v>343</v>
      </c>
      <c r="N160" s="274">
        <v>409</v>
      </c>
      <c r="O160" s="275">
        <v>752</v>
      </c>
      <c r="P160" s="273">
        <v>31.4</v>
      </c>
      <c r="Q160" s="274">
        <v>29.7</v>
      </c>
      <c r="R160" s="275">
        <v>30.5</v>
      </c>
      <c r="S160" s="273">
        <v>343</v>
      </c>
      <c r="T160" s="274">
        <v>409</v>
      </c>
      <c r="U160" s="275">
        <v>752</v>
      </c>
      <c r="V160" s="273">
        <v>78</v>
      </c>
      <c r="W160" s="274">
        <v>62</v>
      </c>
      <c r="X160" s="275">
        <v>70</v>
      </c>
      <c r="Y160" s="273">
        <v>4421</v>
      </c>
      <c r="Z160" s="274">
        <v>4630</v>
      </c>
      <c r="AA160" s="275">
        <v>9051</v>
      </c>
      <c r="AB160" s="273">
        <v>80</v>
      </c>
      <c r="AC160" s="274">
        <v>65</v>
      </c>
      <c r="AD160" s="275">
        <v>72</v>
      </c>
      <c r="AE160" s="273">
        <v>4421</v>
      </c>
      <c r="AF160" s="274">
        <v>4630</v>
      </c>
      <c r="AG160" s="275">
        <v>9051</v>
      </c>
      <c r="AH160" s="273">
        <v>34.700000000000003</v>
      </c>
      <c r="AI160" s="274">
        <v>33</v>
      </c>
      <c r="AJ160" s="275">
        <v>33.799999999999997</v>
      </c>
      <c r="AK160" s="273">
        <v>4421</v>
      </c>
      <c r="AL160" s="274">
        <v>4630</v>
      </c>
      <c r="AM160" s="275">
        <v>9051</v>
      </c>
      <c r="AN160" s="273">
        <v>77</v>
      </c>
      <c r="AO160" s="274">
        <v>61</v>
      </c>
      <c r="AP160" s="275">
        <v>69</v>
      </c>
      <c r="AQ160" s="273">
        <v>4764</v>
      </c>
      <c r="AR160" s="274">
        <v>5039</v>
      </c>
      <c r="AS160" s="275">
        <v>9803</v>
      </c>
      <c r="AT160" s="273">
        <v>78</v>
      </c>
      <c r="AU160" s="274">
        <v>63</v>
      </c>
      <c r="AV160" s="275">
        <v>71</v>
      </c>
      <c r="AW160" s="273">
        <v>4764</v>
      </c>
      <c r="AX160" s="274">
        <v>5039</v>
      </c>
      <c r="AY160" s="275">
        <v>9803</v>
      </c>
      <c r="AZ160" s="273">
        <v>34.5</v>
      </c>
      <c r="BA160" s="274">
        <v>32.700000000000003</v>
      </c>
      <c r="BB160" s="275">
        <v>33.6</v>
      </c>
      <c r="BC160" s="273">
        <v>4764</v>
      </c>
      <c r="BD160" s="274">
        <v>5039</v>
      </c>
      <c r="BE160" s="275">
        <v>9803</v>
      </c>
    </row>
    <row r="161" spans="1:58" x14ac:dyDescent="0.35">
      <c r="A161" t="s">
        <v>78</v>
      </c>
      <c r="B161" t="s">
        <v>323</v>
      </c>
      <c r="C161" t="s">
        <v>309</v>
      </c>
      <c r="D161" s="273">
        <v>53</v>
      </c>
      <c r="E161" s="274">
        <v>41</v>
      </c>
      <c r="F161" s="275">
        <v>47</v>
      </c>
      <c r="G161" s="273">
        <v>397</v>
      </c>
      <c r="H161" s="274">
        <v>384</v>
      </c>
      <c r="I161" s="275">
        <v>781</v>
      </c>
      <c r="J161" s="273">
        <v>55</v>
      </c>
      <c r="K161" s="274">
        <v>43</v>
      </c>
      <c r="L161" s="275">
        <v>49</v>
      </c>
      <c r="M161" s="273">
        <v>397</v>
      </c>
      <c r="N161" s="274">
        <v>384</v>
      </c>
      <c r="O161" s="275">
        <v>781</v>
      </c>
      <c r="P161" s="273">
        <v>31.6</v>
      </c>
      <c r="Q161" s="274">
        <v>29.3</v>
      </c>
      <c r="R161" s="275">
        <v>30.4</v>
      </c>
      <c r="S161" s="273">
        <v>397</v>
      </c>
      <c r="T161" s="274">
        <v>384</v>
      </c>
      <c r="U161" s="275">
        <v>781</v>
      </c>
      <c r="V161" s="273">
        <v>79</v>
      </c>
      <c r="W161" s="274">
        <v>64</v>
      </c>
      <c r="X161" s="275">
        <v>71</v>
      </c>
      <c r="Y161" s="273">
        <v>2861</v>
      </c>
      <c r="Z161" s="274">
        <v>3009</v>
      </c>
      <c r="AA161" s="275">
        <v>5870</v>
      </c>
      <c r="AB161" s="273">
        <v>79</v>
      </c>
      <c r="AC161" s="274">
        <v>66</v>
      </c>
      <c r="AD161" s="275">
        <v>72</v>
      </c>
      <c r="AE161" s="273">
        <v>2861</v>
      </c>
      <c r="AF161" s="274">
        <v>3009</v>
      </c>
      <c r="AG161" s="275">
        <v>5870</v>
      </c>
      <c r="AH161" s="273">
        <v>35.9</v>
      </c>
      <c r="AI161" s="274">
        <v>33.799999999999997</v>
      </c>
      <c r="AJ161" s="275">
        <v>34.799999999999997</v>
      </c>
      <c r="AK161" s="273">
        <v>2861</v>
      </c>
      <c r="AL161" s="274">
        <v>3009</v>
      </c>
      <c r="AM161" s="275">
        <v>5870</v>
      </c>
      <c r="AN161" s="273">
        <v>76</v>
      </c>
      <c r="AO161" s="274">
        <v>61</v>
      </c>
      <c r="AP161" s="275">
        <v>68</v>
      </c>
      <c r="AQ161" s="273">
        <v>3258</v>
      </c>
      <c r="AR161" s="274">
        <v>3393</v>
      </c>
      <c r="AS161" s="275">
        <v>6651</v>
      </c>
      <c r="AT161" s="273">
        <v>76</v>
      </c>
      <c r="AU161" s="274">
        <v>63</v>
      </c>
      <c r="AV161" s="275">
        <v>70</v>
      </c>
      <c r="AW161" s="273">
        <v>3258</v>
      </c>
      <c r="AX161" s="274">
        <v>3393</v>
      </c>
      <c r="AY161" s="275">
        <v>6651</v>
      </c>
      <c r="AZ161" s="273">
        <v>35.4</v>
      </c>
      <c r="BA161" s="274">
        <v>33.299999999999997</v>
      </c>
      <c r="BB161" s="275">
        <v>34.299999999999997</v>
      </c>
      <c r="BC161" s="273">
        <v>3258</v>
      </c>
      <c r="BD161" s="274">
        <v>3393</v>
      </c>
      <c r="BE161" s="275">
        <v>6651</v>
      </c>
    </row>
    <row r="162" spans="1:58" x14ac:dyDescent="0.35">
      <c r="A162" s="157"/>
      <c r="B162" s="157"/>
      <c r="C162" s="157"/>
      <c r="D162" s="157"/>
      <c r="E162" s="157"/>
      <c r="F162" s="157"/>
      <c r="G162" s="157"/>
      <c r="H162" s="157"/>
      <c r="I162" s="157"/>
      <c r="J162" s="157"/>
      <c r="K162" s="157"/>
      <c r="L162" s="157"/>
      <c r="M162" s="157"/>
      <c r="N162" s="157"/>
      <c r="O162" s="157"/>
      <c r="P162" s="157"/>
      <c r="Q162" s="157"/>
      <c r="R162" s="157"/>
      <c r="S162" s="157"/>
      <c r="T162" s="157"/>
      <c r="U162" s="157"/>
      <c r="V162" s="157"/>
      <c r="W162" s="157"/>
      <c r="X162" s="157"/>
      <c r="Y162" s="157"/>
      <c r="Z162" s="157"/>
      <c r="AA162" s="157"/>
      <c r="AB162" s="157"/>
      <c r="AC162" s="157"/>
      <c r="AD162" s="157"/>
      <c r="AE162" s="157"/>
      <c r="AF162" s="157"/>
      <c r="AG162" s="157"/>
      <c r="AH162" s="157"/>
      <c r="AI162" s="157"/>
      <c r="AJ162" s="157"/>
      <c r="AK162" s="157"/>
      <c r="AL162" s="157"/>
      <c r="AM162" s="157"/>
      <c r="AN162" s="157"/>
      <c r="AO162" s="157"/>
      <c r="AP162" s="157"/>
      <c r="AQ162" s="157"/>
      <c r="AR162" s="157"/>
      <c r="AS162" s="157"/>
      <c r="AT162" s="157"/>
      <c r="AU162" s="157"/>
      <c r="AV162" s="157"/>
      <c r="AW162" s="157"/>
      <c r="AX162" s="157"/>
      <c r="AY162" s="157"/>
      <c r="AZ162" s="157"/>
      <c r="BA162" s="157"/>
      <c r="BB162" s="157"/>
      <c r="BC162" s="157"/>
      <c r="BD162" s="157"/>
      <c r="BE162" s="157"/>
      <c r="BF162" s="157"/>
    </row>
    <row r="163" spans="1:58" x14ac:dyDescent="0.35">
      <c r="A163" t="s">
        <v>3</v>
      </c>
      <c r="B163" t="s">
        <v>247</v>
      </c>
      <c r="D163" s="273">
        <v>65</v>
      </c>
      <c r="E163" s="274">
        <v>47</v>
      </c>
      <c r="F163" s="275">
        <v>56</v>
      </c>
      <c r="G163" s="273">
        <v>2910</v>
      </c>
      <c r="H163" s="274">
        <v>3160</v>
      </c>
      <c r="I163" s="275">
        <v>6070</v>
      </c>
      <c r="J163" s="273">
        <v>66</v>
      </c>
      <c r="K163" s="274">
        <v>50</v>
      </c>
      <c r="L163" s="275">
        <v>58</v>
      </c>
      <c r="M163" s="273">
        <v>2910</v>
      </c>
      <c r="N163" s="274">
        <v>3160</v>
      </c>
      <c r="O163" s="275">
        <v>6070</v>
      </c>
      <c r="P163" s="273">
        <v>33.200000000000003</v>
      </c>
      <c r="Q163" s="274">
        <v>30.3</v>
      </c>
      <c r="R163" s="275">
        <v>31.7</v>
      </c>
      <c r="S163" s="273">
        <v>2910</v>
      </c>
      <c r="T163" s="274">
        <v>3160</v>
      </c>
      <c r="U163" s="275">
        <v>6070</v>
      </c>
      <c r="V163" s="273">
        <v>80</v>
      </c>
      <c r="W163" s="274">
        <v>66</v>
      </c>
      <c r="X163" s="275">
        <v>73</v>
      </c>
      <c r="Y163" s="273">
        <v>12040</v>
      </c>
      <c r="Z163" s="274">
        <v>12540</v>
      </c>
      <c r="AA163" s="275">
        <v>24580</v>
      </c>
      <c r="AB163" s="273">
        <v>81</v>
      </c>
      <c r="AC163" s="274">
        <v>68</v>
      </c>
      <c r="AD163" s="275">
        <v>74</v>
      </c>
      <c r="AE163" s="273">
        <v>12040</v>
      </c>
      <c r="AF163" s="274">
        <v>12540</v>
      </c>
      <c r="AG163" s="275">
        <v>24580</v>
      </c>
      <c r="AH163" s="273">
        <v>36.9</v>
      </c>
      <c r="AI163" s="274">
        <v>34.200000000000003</v>
      </c>
      <c r="AJ163" s="275">
        <v>35.5</v>
      </c>
      <c r="AK163" s="273">
        <v>12040</v>
      </c>
      <c r="AL163" s="274">
        <v>12540</v>
      </c>
      <c r="AM163" s="275">
        <v>24580</v>
      </c>
      <c r="AN163" s="273">
        <v>77</v>
      </c>
      <c r="AO163" s="274">
        <v>62</v>
      </c>
      <c r="AP163" s="275">
        <v>69</v>
      </c>
      <c r="AQ163" s="273">
        <v>14950</v>
      </c>
      <c r="AR163" s="274">
        <v>15700</v>
      </c>
      <c r="AS163" s="275">
        <v>30650</v>
      </c>
      <c r="AT163" s="273">
        <v>78</v>
      </c>
      <c r="AU163" s="274">
        <v>64</v>
      </c>
      <c r="AV163" s="275">
        <v>71</v>
      </c>
      <c r="AW163" s="273">
        <v>14950</v>
      </c>
      <c r="AX163" s="274">
        <v>15700</v>
      </c>
      <c r="AY163" s="275">
        <v>30650</v>
      </c>
      <c r="AZ163" s="273">
        <v>36.200000000000003</v>
      </c>
      <c r="BA163" s="274">
        <v>33.4</v>
      </c>
      <c r="BB163" s="275">
        <v>34.799999999999997</v>
      </c>
      <c r="BC163" s="273">
        <v>14950</v>
      </c>
      <c r="BD163" s="274">
        <v>15700</v>
      </c>
      <c r="BE163" s="275">
        <v>30650</v>
      </c>
    </row>
    <row r="164" spans="1:58" x14ac:dyDescent="0.35">
      <c r="A164" t="s">
        <v>14</v>
      </c>
      <c r="B164" t="s">
        <v>260</v>
      </c>
      <c r="D164" s="273">
        <v>60</v>
      </c>
      <c r="E164" s="274">
        <v>42</v>
      </c>
      <c r="F164" s="275">
        <v>51</v>
      </c>
      <c r="G164" s="273">
        <v>6940</v>
      </c>
      <c r="H164" s="274">
        <v>7320</v>
      </c>
      <c r="I164" s="275">
        <v>14260</v>
      </c>
      <c r="J164" s="273">
        <v>62</v>
      </c>
      <c r="K164" s="274">
        <v>45</v>
      </c>
      <c r="L164" s="275">
        <v>53</v>
      </c>
      <c r="M164" s="273">
        <v>6940</v>
      </c>
      <c r="N164" s="274">
        <v>7320</v>
      </c>
      <c r="O164" s="275">
        <v>14260</v>
      </c>
      <c r="P164" s="273">
        <v>32.200000000000003</v>
      </c>
      <c r="Q164" s="274">
        <v>29.4</v>
      </c>
      <c r="R164" s="275">
        <v>30.8</v>
      </c>
      <c r="S164" s="273">
        <v>6940</v>
      </c>
      <c r="T164" s="274">
        <v>7320</v>
      </c>
      <c r="U164" s="275">
        <v>14260</v>
      </c>
      <c r="V164" s="273">
        <v>77</v>
      </c>
      <c r="W164" s="274">
        <v>61</v>
      </c>
      <c r="X164" s="275">
        <v>69</v>
      </c>
      <c r="Y164" s="273">
        <v>36820</v>
      </c>
      <c r="Z164" s="274">
        <v>38410</v>
      </c>
      <c r="AA164" s="275">
        <v>75230</v>
      </c>
      <c r="AB164" s="273">
        <v>78</v>
      </c>
      <c r="AC164" s="274">
        <v>64</v>
      </c>
      <c r="AD164" s="275">
        <v>71</v>
      </c>
      <c r="AE164" s="273">
        <v>36820</v>
      </c>
      <c r="AF164" s="274">
        <v>38410</v>
      </c>
      <c r="AG164" s="275">
        <v>75230</v>
      </c>
      <c r="AH164" s="273">
        <v>35.799999999999997</v>
      </c>
      <c r="AI164" s="274">
        <v>33.200000000000003</v>
      </c>
      <c r="AJ164" s="275">
        <v>34.5</v>
      </c>
      <c r="AK164" s="273">
        <v>36820</v>
      </c>
      <c r="AL164" s="274">
        <v>38410</v>
      </c>
      <c r="AM164" s="275">
        <v>75230</v>
      </c>
      <c r="AN164" s="273">
        <v>74</v>
      </c>
      <c r="AO164" s="274">
        <v>58</v>
      </c>
      <c r="AP164" s="275">
        <v>66</v>
      </c>
      <c r="AQ164" s="273">
        <v>43760</v>
      </c>
      <c r="AR164" s="274">
        <v>45720</v>
      </c>
      <c r="AS164" s="275">
        <v>89480</v>
      </c>
      <c r="AT164" s="273">
        <v>75</v>
      </c>
      <c r="AU164" s="274">
        <v>61</v>
      </c>
      <c r="AV164" s="275">
        <v>68</v>
      </c>
      <c r="AW164" s="273">
        <v>43760</v>
      </c>
      <c r="AX164" s="274">
        <v>45720</v>
      </c>
      <c r="AY164" s="275">
        <v>89480</v>
      </c>
      <c r="AZ164" s="273">
        <v>35.200000000000003</v>
      </c>
      <c r="BA164" s="274">
        <v>32.6</v>
      </c>
      <c r="BB164" s="275">
        <v>33.9</v>
      </c>
      <c r="BC164" s="273">
        <v>43760</v>
      </c>
      <c r="BD164" s="274">
        <v>45720</v>
      </c>
      <c r="BE164" s="275">
        <v>89480</v>
      </c>
    </row>
    <row r="165" spans="1:58" x14ac:dyDescent="0.35">
      <c r="A165" t="s">
        <v>38</v>
      </c>
      <c r="B165" t="s">
        <v>408</v>
      </c>
      <c r="D165" s="273">
        <v>60</v>
      </c>
      <c r="E165" s="274">
        <v>43</v>
      </c>
      <c r="F165" s="275">
        <v>51</v>
      </c>
      <c r="G165" s="273">
        <v>5070</v>
      </c>
      <c r="H165" s="274">
        <v>5360</v>
      </c>
      <c r="I165" s="275">
        <v>10430</v>
      </c>
      <c r="J165" s="273">
        <v>62</v>
      </c>
      <c r="K165" s="274">
        <v>45</v>
      </c>
      <c r="L165" s="275">
        <v>53</v>
      </c>
      <c r="M165" s="273">
        <v>5070</v>
      </c>
      <c r="N165" s="274">
        <v>5360</v>
      </c>
      <c r="O165" s="275">
        <v>10430</v>
      </c>
      <c r="P165" s="273">
        <v>32.5</v>
      </c>
      <c r="Q165" s="274">
        <v>29.8</v>
      </c>
      <c r="R165" s="275">
        <v>31.1</v>
      </c>
      <c r="S165" s="273">
        <v>5070</v>
      </c>
      <c r="T165" s="274">
        <v>5360</v>
      </c>
      <c r="U165" s="275">
        <v>10430</v>
      </c>
      <c r="V165" s="273">
        <v>77</v>
      </c>
      <c r="W165" s="274">
        <v>63</v>
      </c>
      <c r="X165" s="275">
        <v>70</v>
      </c>
      <c r="Y165" s="273">
        <v>27770</v>
      </c>
      <c r="Z165" s="274">
        <v>28730</v>
      </c>
      <c r="AA165" s="275">
        <v>56510</v>
      </c>
      <c r="AB165" s="273">
        <v>78</v>
      </c>
      <c r="AC165" s="274">
        <v>65</v>
      </c>
      <c r="AD165" s="275">
        <v>72</v>
      </c>
      <c r="AE165" s="273">
        <v>27770</v>
      </c>
      <c r="AF165" s="274">
        <v>28730</v>
      </c>
      <c r="AG165" s="275">
        <v>56510</v>
      </c>
      <c r="AH165" s="273">
        <v>35.799999999999997</v>
      </c>
      <c r="AI165" s="274">
        <v>33.5</v>
      </c>
      <c r="AJ165" s="275">
        <v>34.6</v>
      </c>
      <c r="AK165" s="273">
        <v>27770</v>
      </c>
      <c r="AL165" s="274">
        <v>28730</v>
      </c>
      <c r="AM165" s="275">
        <v>56510</v>
      </c>
      <c r="AN165" s="273">
        <v>75</v>
      </c>
      <c r="AO165" s="274">
        <v>60</v>
      </c>
      <c r="AP165" s="275">
        <v>67</v>
      </c>
      <c r="AQ165" s="273">
        <v>32840</v>
      </c>
      <c r="AR165" s="274">
        <v>34090</v>
      </c>
      <c r="AS165" s="275">
        <v>66940</v>
      </c>
      <c r="AT165" s="273">
        <v>76</v>
      </c>
      <c r="AU165" s="274">
        <v>62</v>
      </c>
      <c r="AV165" s="275">
        <v>69</v>
      </c>
      <c r="AW165" s="273">
        <v>32840</v>
      </c>
      <c r="AX165" s="274">
        <v>34090</v>
      </c>
      <c r="AY165" s="275">
        <v>66940</v>
      </c>
      <c r="AZ165" s="273">
        <v>35.299999999999997</v>
      </c>
      <c r="BA165" s="274">
        <v>32.9</v>
      </c>
      <c r="BB165" s="275">
        <v>34.1</v>
      </c>
      <c r="BC165" s="273">
        <v>32840</v>
      </c>
      <c r="BD165" s="274">
        <v>34090</v>
      </c>
      <c r="BE165" s="275">
        <v>66940</v>
      </c>
    </row>
    <row r="166" spans="1:58" x14ac:dyDescent="0.35">
      <c r="A166" t="s">
        <v>54</v>
      </c>
      <c r="B166" t="s">
        <v>299</v>
      </c>
      <c r="D166" s="273">
        <v>57</v>
      </c>
      <c r="E166" s="274">
        <v>42</v>
      </c>
      <c r="F166" s="275">
        <v>49</v>
      </c>
      <c r="G166" s="273">
        <v>3450</v>
      </c>
      <c r="H166" s="274">
        <v>3710</v>
      </c>
      <c r="I166" s="275">
        <v>7160</v>
      </c>
      <c r="J166" s="273">
        <v>60</v>
      </c>
      <c r="K166" s="274">
        <v>45</v>
      </c>
      <c r="L166" s="275">
        <v>52</v>
      </c>
      <c r="M166" s="273">
        <v>3450</v>
      </c>
      <c r="N166" s="274">
        <v>3710</v>
      </c>
      <c r="O166" s="275">
        <v>7160</v>
      </c>
      <c r="P166" s="273">
        <v>32.1</v>
      </c>
      <c r="Q166" s="274">
        <v>29.7</v>
      </c>
      <c r="R166" s="275">
        <v>30.9</v>
      </c>
      <c r="S166" s="273">
        <v>3450</v>
      </c>
      <c r="T166" s="274">
        <v>3710</v>
      </c>
      <c r="U166" s="275">
        <v>7160</v>
      </c>
      <c r="V166" s="273">
        <v>77</v>
      </c>
      <c r="W166" s="274">
        <v>62</v>
      </c>
      <c r="X166" s="275">
        <v>69</v>
      </c>
      <c r="Y166" s="273">
        <v>24240</v>
      </c>
      <c r="Z166" s="274">
        <v>25520</v>
      </c>
      <c r="AA166" s="275">
        <v>49760</v>
      </c>
      <c r="AB166" s="273">
        <v>78</v>
      </c>
      <c r="AC166" s="274">
        <v>65</v>
      </c>
      <c r="AD166" s="275">
        <v>71</v>
      </c>
      <c r="AE166" s="273">
        <v>24240</v>
      </c>
      <c r="AF166" s="274">
        <v>25520</v>
      </c>
      <c r="AG166" s="275">
        <v>49760</v>
      </c>
      <c r="AH166" s="273">
        <v>35.799999999999997</v>
      </c>
      <c r="AI166" s="274">
        <v>33.4</v>
      </c>
      <c r="AJ166" s="275">
        <v>34.6</v>
      </c>
      <c r="AK166" s="273">
        <v>24240</v>
      </c>
      <c r="AL166" s="274">
        <v>25520</v>
      </c>
      <c r="AM166" s="275">
        <v>49760</v>
      </c>
      <c r="AN166" s="273">
        <v>74</v>
      </c>
      <c r="AO166" s="274">
        <v>60</v>
      </c>
      <c r="AP166" s="275">
        <v>67</v>
      </c>
      <c r="AQ166" s="273">
        <v>27690</v>
      </c>
      <c r="AR166" s="274">
        <v>29230</v>
      </c>
      <c r="AS166" s="275">
        <v>56920</v>
      </c>
      <c r="AT166" s="273">
        <v>76</v>
      </c>
      <c r="AU166" s="274">
        <v>62</v>
      </c>
      <c r="AV166" s="275">
        <v>69</v>
      </c>
      <c r="AW166" s="273">
        <v>27690</v>
      </c>
      <c r="AX166" s="274">
        <v>29230</v>
      </c>
      <c r="AY166" s="275">
        <v>56920</v>
      </c>
      <c r="AZ166" s="273">
        <v>35.4</v>
      </c>
      <c r="BA166" s="274">
        <v>33</v>
      </c>
      <c r="BB166" s="275">
        <v>34.1</v>
      </c>
      <c r="BC166" s="273">
        <v>27690</v>
      </c>
      <c r="BD166" s="274">
        <v>29230</v>
      </c>
      <c r="BE166" s="275">
        <v>56920</v>
      </c>
    </row>
    <row r="167" spans="1:58" x14ac:dyDescent="0.35">
      <c r="A167" t="s">
        <v>64</v>
      </c>
      <c r="B167" t="s">
        <v>309</v>
      </c>
      <c r="D167" s="273">
        <v>63</v>
      </c>
      <c r="E167" s="274">
        <v>45</v>
      </c>
      <c r="F167" s="275">
        <v>53</v>
      </c>
      <c r="G167" s="273">
        <v>5970</v>
      </c>
      <c r="H167" s="274">
        <v>6300</v>
      </c>
      <c r="I167" s="275">
        <v>12270</v>
      </c>
      <c r="J167" s="273">
        <v>65</v>
      </c>
      <c r="K167" s="274">
        <v>47</v>
      </c>
      <c r="L167" s="275">
        <v>56</v>
      </c>
      <c r="M167" s="273">
        <v>5970</v>
      </c>
      <c r="N167" s="274">
        <v>6300</v>
      </c>
      <c r="O167" s="275">
        <v>12270</v>
      </c>
      <c r="P167" s="273">
        <v>32.4</v>
      </c>
      <c r="Q167" s="274">
        <v>29.7</v>
      </c>
      <c r="R167" s="275">
        <v>31</v>
      </c>
      <c r="S167" s="273">
        <v>5970</v>
      </c>
      <c r="T167" s="274">
        <v>6300</v>
      </c>
      <c r="U167" s="275">
        <v>12270</v>
      </c>
      <c r="V167" s="273">
        <v>77</v>
      </c>
      <c r="W167" s="274">
        <v>62</v>
      </c>
      <c r="X167" s="275">
        <v>69</v>
      </c>
      <c r="Y167" s="273">
        <v>30090</v>
      </c>
      <c r="Z167" s="274">
        <v>31700</v>
      </c>
      <c r="AA167" s="275">
        <v>61790</v>
      </c>
      <c r="AB167" s="273">
        <v>78</v>
      </c>
      <c r="AC167" s="274">
        <v>65</v>
      </c>
      <c r="AD167" s="275">
        <v>71</v>
      </c>
      <c r="AE167" s="273">
        <v>30090</v>
      </c>
      <c r="AF167" s="274">
        <v>31700</v>
      </c>
      <c r="AG167" s="275">
        <v>61790</v>
      </c>
      <c r="AH167" s="273">
        <v>35.6</v>
      </c>
      <c r="AI167" s="274">
        <v>33.1</v>
      </c>
      <c r="AJ167" s="275">
        <v>34.299999999999997</v>
      </c>
      <c r="AK167" s="273">
        <v>30090</v>
      </c>
      <c r="AL167" s="274">
        <v>31700</v>
      </c>
      <c r="AM167" s="275">
        <v>61790</v>
      </c>
      <c r="AN167" s="273">
        <v>74</v>
      </c>
      <c r="AO167" s="274">
        <v>59</v>
      </c>
      <c r="AP167" s="275">
        <v>66</v>
      </c>
      <c r="AQ167" s="273">
        <v>36060</v>
      </c>
      <c r="AR167" s="274">
        <v>38000</v>
      </c>
      <c r="AS167" s="275">
        <v>74060</v>
      </c>
      <c r="AT167" s="273">
        <v>76</v>
      </c>
      <c r="AU167" s="274">
        <v>62</v>
      </c>
      <c r="AV167" s="275">
        <v>69</v>
      </c>
      <c r="AW167" s="273">
        <v>36060</v>
      </c>
      <c r="AX167" s="274">
        <v>38000</v>
      </c>
      <c r="AY167" s="275">
        <v>74060</v>
      </c>
      <c r="AZ167" s="273">
        <v>35.1</v>
      </c>
      <c r="BA167" s="274">
        <v>32.5</v>
      </c>
      <c r="BB167" s="275">
        <v>33.799999999999997</v>
      </c>
      <c r="BC167" s="273">
        <v>36060</v>
      </c>
      <c r="BD167" s="274">
        <v>38000</v>
      </c>
      <c r="BE167" s="275">
        <v>74060</v>
      </c>
    </row>
    <row r="168" spans="1:58" x14ac:dyDescent="0.35">
      <c r="A168" t="s">
        <v>79</v>
      </c>
      <c r="B168" t="s">
        <v>324</v>
      </c>
      <c r="D168" s="273">
        <v>61</v>
      </c>
      <c r="E168" s="274">
        <v>45</v>
      </c>
      <c r="F168" s="275">
        <v>53</v>
      </c>
      <c r="G168" s="273">
        <v>4160</v>
      </c>
      <c r="H168" s="274">
        <v>4230</v>
      </c>
      <c r="I168" s="275">
        <v>8380</v>
      </c>
      <c r="J168" s="273">
        <v>63</v>
      </c>
      <c r="K168" s="274">
        <v>48</v>
      </c>
      <c r="L168" s="275">
        <v>55</v>
      </c>
      <c r="M168" s="273">
        <v>4160</v>
      </c>
      <c r="N168" s="274">
        <v>4230</v>
      </c>
      <c r="O168" s="275">
        <v>8380</v>
      </c>
      <c r="P168" s="273">
        <v>32.799999999999997</v>
      </c>
      <c r="Q168" s="274">
        <v>30.3</v>
      </c>
      <c r="R168" s="275">
        <v>31.5</v>
      </c>
      <c r="S168" s="273">
        <v>4160</v>
      </c>
      <c r="T168" s="274">
        <v>4230</v>
      </c>
      <c r="U168" s="275">
        <v>8380</v>
      </c>
      <c r="V168" s="273">
        <v>79</v>
      </c>
      <c r="W168" s="274">
        <v>64</v>
      </c>
      <c r="X168" s="275">
        <v>71</v>
      </c>
      <c r="Y168" s="273">
        <v>32520</v>
      </c>
      <c r="Z168" s="274">
        <v>34040</v>
      </c>
      <c r="AA168" s="275">
        <v>66550</v>
      </c>
      <c r="AB168" s="273">
        <v>80</v>
      </c>
      <c r="AC168" s="274">
        <v>67</v>
      </c>
      <c r="AD168" s="275">
        <v>73</v>
      </c>
      <c r="AE168" s="273">
        <v>32520</v>
      </c>
      <c r="AF168" s="274">
        <v>34040</v>
      </c>
      <c r="AG168" s="275">
        <v>66550</v>
      </c>
      <c r="AH168" s="273">
        <v>36</v>
      </c>
      <c r="AI168" s="274">
        <v>33.799999999999997</v>
      </c>
      <c r="AJ168" s="275">
        <v>34.9</v>
      </c>
      <c r="AK168" s="273">
        <v>32520</v>
      </c>
      <c r="AL168" s="274">
        <v>34040</v>
      </c>
      <c r="AM168" s="275">
        <v>66550</v>
      </c>
      <c r="AN168" s="273">
        <v>77</v>
      </c>
      <c r="AO168" s="274">
        <v>62</v>
      </c>
      <c r="AP168" s="275">
        <v>69</v>
      </c>
      <c r="AQ168" s="273">
        <v>36670</v>
      </c>
      <c r="AR168" s="274">
        <v>38260</v>
      </c>
      <c r="AS168" s="275">
        <v>74930</v>
      </c>
      <c r="AT168" s="273">
        <v>78</v>
      </c>
      <c r="AU168" s="274">
        <v>65</v>
      </c>
      <c r="AV168" s="275">
        <v>71</v>
      </c>
      <c r="AW168" s="273">
        <v>36670</v>
      </c>
      <c r="AX168" s="274">
        <v>38260</v>
      </c>
      <c r="AY168" s="275">
        <v>74930</v>
      </c>
      <c r="AZ168" s="273">
        <v>35.6</v>
      </c>
      <c r="BA168" s="274">
        <v>33.4</v>
      </c>
      <c r="BB168" s="275">
        <v>34.5</v>
      </c>
      <c r="BC168" s="273">
        <v>36670</v>
      </c>
      <c r="BD168" s="274">
        <v>38260</v>
      </c>
      <c r="BE168" s="275">
        <v>74930</v>
      </c>
    </row>
    <row r="169" spans="1:58" x14ac:dyDescent="0.35">
      <c r="A169" s="157" t="s">
        <v>91</v>
      </c>
      <c r="B169" t="s">
        <v>336</v>
      </c>
      <c r="D169" s="273">
        <v>71</v>
      </c>
      <c r="E169" s="274">
        <v>54</v>
      </c>
      <c r="F169" s="275">
        <v>62</v>
      </c>
      <c r="G169" s="273">
        <v>7460</v>
      </c>
      <c r="H169" s="274">
        <v>8010</v>
      </c>
      <c r="I169" s="275">
        <v>15480</v>
      </c>
      <c r="J169" s="273">
        <v>72</v>
      </c>
      <c r="K169" s="274">
        <v>56</v>
      </c>
      <c r="L169" s="275">
        <v>64</v>
      </c>
      <c r="M169" s="273">
        <v>7460</v>
      </c>
      <c r="N169" s="274">
        <v>8010</v>
      </c>
      <c r="O169" s="275">
        <v>15480</v>
      </c>
      <c r="P169" s="273">
        <v>34.1</v>
      </c>
      <c r="Q169" s="274">
        <v>31.5</v>
      </c>
      <c r="R169" s="275">
        <v>32.799999999999997</v>
      </c>
      <c r="S169" s="273">
        <v>7460</v>
      </c>
      <c r="T169" s="274">
        <v>8010</v>
      </c>
      <c r="U169" s="275">
        <v>15480</v>
      </c>
      <c r="V169" s="273">
        <v>80</v>
      </c>
      <c r="W169" s="274">
        <v>67</v>
      </c>
      <c r="X169" s="275">
        <v>73</v>
      </c>
      <c r="Y169" s="273">
        <v>44890</v>
      </c>
      <c r="Z169" s="274">
        <v>46780</v>
      </c>
      <c r="AA169" s="275">
        <v>91670</v>
      </c>
      <c r="AB169" s="273">
        <v>81</v>
      </c>
      <c r="AC169" s="274">
        <v>69</v>
      </c>
      <c r="AD169" s="275">
        <v>75</v>
      </c>
      <c r="AE169" s="273">
        <v>44890</v>
      </c>
      <c r="AF169" s="274">
        <v>46780</v>
      </c>
      <c r="AG169" s="275">
        <v>91670</v>
      </c>
      <c r="AH169" s="273">
        <v>36.299999999999997</v>
      </c>
      <c r="AI169" s="274">
        <v>34</v>
      </c>
      <c r="AJ169" s="275">
        <v>35.1</v>
      </c>
      <c r="AK169" s="273">
        <v>44890</v>
      </c>
      <c r="AL169" s="274">
        <v>46780</v>
      </c>
      <c r="AM169" s="275">
        <v>91670</v>
      </c>
      <c r="AN169" s="273">
        <v>79</v>
      </c>
      <c r="AO169" s="274">
        <v>65</v>
      </c>
      <c r="AP169" s="275">
        <v>72</v>
      </c>
      <c r="AQ169" s="273">
        <v>52350</v>
      </c>
      <c r="AR169" s="274">
        <v>54790</v>
      </c>
      <c r="AS169" s="275">
        <v>107140</v>
      </c>
      <c r="AT169" s="273">
        <v>80</v>
      </c>
      <c r="AU169" s="274">
        <v>67</v>
      </c>
      <c r="AV169" s="275">
        <v>73</v>
      </c>
      <c r="AW169" s="273">
        <v>52350</v>
      </c>
      <c r="AX169" s="274">
        <v>54790</v>
      </c>
      <c r="AY169" s="275">
        <v>107140</v>
      </c>
      <c r="AZ169" s="273">
        <v>36</v>
      </c>
      <c r="BA169" s="274">
        <v>33.6</v>
      </c>
      <c r="BB169" s="275">
        <v>34.799999999999997</v>
      </c>
      <c r="BC169" s="273">
        <v>52350</v>
      </c>
      <c r="BD169" s="274">
        <v>54790</v>
      </c>
      <c r="BE169" s="275">
        <v>107140</v>
      </c>
    </row>
    <row r="170" spans="1:58" x14ac:dyDescent="0.35">
      <c r="A170" t="s">
        <v>92</v>
      </c>
      <c r="B170" t="s">
        <v>338</v>
      </c>
      <c r="D170" s="273">
        <v>71</v>
      </c>
      <c r="E170" s="274">
        <v>55</v>
      </c>
      <c r="F170" s="275">
        <v>63</v>
      </c>
      <c r="G170" s="273">
        <v>3450</v>
      </c>
      <c r="H170" s="274">
        <v>3700</v>
      </c>
      <c r="I170" s="275">
        <v>7150</v>
      </c>
      <c r="J170" s="273">
        <v>73</v>
      </c>
      <c r="K170" s="274">
        <v>57</v>
      </c>
      <c r="L170" s="275">
        <v>65</v>
      </c>
      <c r="M170" s="273">
        <v>3450</v>
      </c>
      <c r="N170" s="274">
        <v>3700</v>
      </c>
      <c r="O170" s="275">
        <v>7150</v>
      </c>
      <c r="P170" s="273">
        <v>34.1</v>
      </c>
      <c r="Q170" s="274">
        <v>31.6</v>
      </c>
      <c r="R170" s="275">
        <v>32.799999999999997</v>
      </c>
      <c r="S170" s="273">
        <v>3450</v>
      </c>
      <c r="T170" s="274">
        <v>3700</v>
      </c>
      <c r="U170" s="275">
        <v>7150</v>
      </c>
      <c r="V170" s="273">
        <v>79</v>
      </c>
      <c r="W170" s="274">
        <v>67</v>
      </c>
      <c r="X170" s="275">
        <v>73</v>
      </c>
      <c r="Y170" s="273">
        <v>14580</v>
      </c>
      <c r="Z170" s="274">
        <v>14960</v>
      </c>
      <c r="AA170" s="275">
        <v>29550</v>
      </c>
      <c r="AB170" s="273">
        <v>80</v>
      </c>
      <c r="AC170" s="274">
        <v>69</v>
      </c>
      <c r="AD170" s="275">
        <v>75</v>
      </c>
      <c r="AE170" s="273">
        <v>14580</v>
      </c>
      <c r="AF170" s="274">
        <v>14960</v>
      </c>
      <c r="AG170" s="275">
        <v>29550</v>
      </c>
      <c r="AH170" s="273">
        <v>36.1</v>
      </c>
      <c r="AI170" s="274">
        <v>33.9</v>
      </c>
      <c r="AJ170" s="275">
        <v>35</v>
      </c>
      <c r="AK170" s="273">
        <v>14580</v>
      </c>
      <c r="AL170" s="274">
        <v>14960</v>
      </c>
      <c r="AM170" s="275">
        <v>29550</v>
      </c>
      <c r="AN170" s="273">
        <v>78</v>
      </c>
      <c r="AO170" s="274">
        <v>65</v>
      </c>
      <c r="AP170" s="275">
        <v>71</v>
      </c>
      <c r="AQ170" s="273">
        <v>18030</v>
      </c>
      <c r="AR170" s="274">
        <v>18660</v>
      </c>
      <c r="AS170" s="275">
        <v>36700</v>
      </c>
      <c r="AT170" s="273">
        <v>79</v>
      </c>
      <c r="AU170" s="274">
        <v>67</v>
      </c>
      <c r="AV170" s="275">
        <v>73</v>
      </c>
      <c r="AW170" s="273">
        <v>18030</v>
      </c>
      <c r="AX170" s="274">
        <v>18660</v>
      </c>
      <c r="AY170" s="275">
        <v>36700</v>
      </c>
      <c r="AZ170" s="273">
        <v>35.700000000000003</v>
      </c>
      <c r="BA170" s="274">
        <v>33.4</v>
      </c>
      <c r="BB170" s="275">
        <v>34.6</v>
      </c>
      <c r="BC170" s="273">
        <v>18030</v>
      </c>
      <c r="BD170" s="274">
        <v>18660</v>
      </c>
      <c r="BE170" s="275">
        <v>36700</v>
      </c>
    </row>
    <row r="171" spans="1:58" x14ac:dyDescent="0.35">
      <c r="A171" t="s">
        <v>107</v>
      </c>
      <c r="B171" t="s">
        <v>352</v>
      </c>
      <c r="D171" s="273">
        <v>70</v>
      </c>
      <c r="E171" s="274">
        <v>54</v>
      </c>
      <c r="F171" s="275">
        <v>62</v>
      </c>
      <c r="G171" s="273">
        <v>4010</v>
      </c>
      <c r="H171" s="274">
        <v>4310</v>
      </c>
      <c r="I171" s="275">
        <v>8320</v>
      </c>
      <c r="J171" s="273">
        <v>71</v>
      </c>
      <c r="K171" s="274">
        <v>55</v>
      </c>
      <c r="L171" s="275">
        <v>63</v>
      </c>
      <c r="M171" s="273">
        <v>4010</v>
      </c>
      <c r="N171" s="274">
        <v>4310</v>
      </c>
      <c r="O171" s="275">
        <v>8320</v>
      </c>
      <c r="P171" s="273">
        <v>34.1</v>
      </c>
      <c r="Q171" s="274">
        <v>31.5</v>
      </c>
      <c r="R171" s="275">
        <v>32.700000000000003</v>
      </c>
      <c r="S171" s="273">
        <v>4010</v>
      </c>
      <c r="T171" s="274">
        <v>4310</v>
      </c>
      <c r="U171" s="275">
        <v>8320</v>
      </c>
      <c r="V171" s="273">
        <v>80</v>
      </c>
      <c r="W171" s="274">
        <v>67</v>
      </c>
      <c r="X171" s="275">
        <v>73</v>
      </c>
      <c r="Y171" s="273">
        <v>30310</v>
      </c>
      <c r="Z171" s="274">
        <v>31820</v>
      </c>
      <c r="AA171" s="275">
        <v>62120</v>
      </c>
      <c r="AB171" s="273">
        <v>81</v>
      </c>
      <c r="AC171" s="274">
        <v>68</v>
      </c>
      <c r="AD171" s="275">
        <v>75</v>
      </c>
      <c r="AE171" s="273">
        <v>30310</v>
      </c>
      <c r="AF171" s="274">
        <v>31820</v>
      </c>
      <c r="AG171" s="275">
        <v>62120</v>
      </c>
      <c r="AH171" s="273">
        <v>36.299999999999997</v>
      </c>
      <c r="AI171" s="274">
        <v>34</v>
      </c>
      <c r="AJ171" s="275">
        <v>35.1</v>
      </c>
      <c r="AK171" s="273">
        <v>30310</v>
      </c>
      <c r="AL171" s="274">
        <v>31820</v>
      </c>
      <c r="AM171" s="275">
        <v>62120</v>
      </c>
      <c r="AN171" s="273">
        <v>79</v>
      </c>
      <c r="AO171" s="274">
        <v>65</v>
      </c>
      <c r="AP171" s="275">
        <v>72</v>
      </c>
      <c r="AQ171" s="273">
        <v>34320</v>
      </c>
      <c r="AR171" s="274">
        <v>36130</v>
      </c>
      <c r="AS171" s="275">
        <v>70440</v>
      </c>
      <c r="AT171" s="273">
        <v>80</v>
      </c>
      <c r="AU171" s="274">
        <v>67</v>
      </c>
      <c r="AV171" s="275">
        <v>73</v>
      </c>
      <c r="AW171" s="273">
        <v>34320</v>
      </c>
      <c r="AX171" s="274">
        <v>36130</v>
      </c>
      <c r="AY171" s="275">
        <v>70440</v>
      </c>
      <c r="AZ171" s="273">
        <v>36.1</v>
      </c>
      <c r="BA171" s="274">
        <v>33.700000000000003</v>
      </c>
      <c r="BB171" s="275">
        <v>34.9</v>
      </c>
      <c r="BC171" s="273">
        <v>34320</v>
      </c>
      <c r="BD171" s="274">
        <v>36130</v>
      </c>
      <c r="BE171" s="275">
        <v>70440</v>
      </c>
    </row>
    <row r="172" spans="1:58" x14ac:dyDescent="0.35">
      <c r="A172" t="s">
        <v>127</v>
      </c>
      <c r="B172" t="s">
        <v>372</v>
      </c>
      <c r="D172" s="273">
        <v>64</v>
      </c>
      <c r="E172" s="274">
        <v>46</v>
      </c>
      <c r="F172" s="275">
        <v>55</v>
      </c>
      <c r="G172" s="273">
        <v>5020</v>
      </c>
      <c r="H172" s="274">
        <v>5430</v>
      </c>
      <c r="I172" s="275">
        <v>10450</v>
      </c>
      <c r="J172" s="273">
        <v>65</v>
      </c>
      <c r="K172" s="274">
        <v>47</v>
      </c>
      <c r="L172" s="275">
        <v>56</v>
      </c>
      <c r="M172" s="273">
        <v>5020</v>
      </c>
      <c r="N172" s="274">
        <v>5430</v>
      </c>
      <c r="O172" s="275">
        <v>10450</v>
      </c>
      <c r="P172" s="273">
        <v>33.299999999999997</v>
      </c>
      <c r="Q172" s="274">
        <v>30.7</v>
      </c>
      <c r="R172" s="275">
        <v>31.9</v>
      </c>
      <c r="S172" s="273">
        <v>5020</v>
      </c>
      <c r="T172" s="274">
        <v>5430</v>
      </c>
      <c r="U172" s="275">
        <v>10450</v>
      </c>
      <c r="V172" s="273">
        <v>82</v>
      </c>
      <c r="W172" s="274">
        <v>68</v>
      </c>
      <c r="X172" s="275">
        <v>75</v>
      </c>
      <c r="Y172" s="273">
        <v>47470</v>
      </c>
      <c r="Z172" s="274">
        <v>49910</v>
      </c>
      <c r="AA172" s="275">
        <v>97380</v>
      </c>
      <c r="AB172" s="273">
        <v>83</v>
      </c>
      <c r="AC172" s="274">
        <v>70</v>
      </c>
      <c r="AD172" s="275">
        <v>76</v>
      </c>
      <c r="AE172" s="273">
        <v>47470</v>
      </c>
      <c r="AF172" s="274">
        <v>49910</v>
      </c>
      <c r="AG172" s="275">
        <v>97380</v>
      </c>
      <c r="AH172" s="273">
        <v>36.799999999999997</v>
      </c>
      <c r="AI172" s="274">
        <v>34.6</v>
      </c>
      <c r="AJ172" s="275">
        <v>35.700000000000003</v>
      </c>
      <c r="AK172" s="273">
        <v>47470</v>
      </c>
      <c r="AL172" s="274">
        <v>49910</v>
      </c>
      <c r="AM172" s="275">
        <v>97380</v>
      </c>
      <c r="AN172" s="273">
        <v>80</v>
      </c>
      <c r="AO172" s="274">
        <v>66</v>
      </c>
      <c r="AP172" s="275">
        <v>73</v>
      </c>
      <c r="AQ172" s="273">
        <v>52490</v>
      </c>
      <c r="AR172" s="274">
        <v>55330</v>
      </c>
      <c r="AS172" s="275">
        <v>107820</v>
      </c>
      <c r="AT172" s="273">
        <v>81</v>
      </c>
      <c r="AU172" s="274">
        <v>67</v>
      </c>
      <c r="AV172" s="275">
        <v>74</v>
      </c>
      <c r="AW172" s="273">
        <v>52490</v>
      </c>
      <c r="AX172" s="274">
        <v>55330</v>
      </c>
      <c r="AY172" s="275">
        <v>107820</v>
      </c>
      <c r="AZ172" s="273">
        <v>36.5</v>
      </c>
      <c r="BA172" s="274">
        <v>34.200000000000003</v>
      </c>
      <c r="BB172" s="275">
        <v>35.299999999999997</v>
      </c>
      <c r="BC172" s="273">
        <v>52490</v>
      </c>
      <c r="BD172" s="274">
        <v>55330</v>
      </c>
      <c r="BE172" s="275">
        <v>107820</v>
      </c>
    </row>
    <row r="173" spans="1:58" x14ac:dyDescent="0.35">
      <c r="A173" t="s">
        <v>147</v>
      </c>
      <c r="B173" t="s">
        <v>392</v>
      </c>
      <c r="D173" s="273">
        <v>59</v>
      </c>
      <c r="E173" s="274">
        <v>44</v>
      </c>
      <c r="F173" s="275">
        <v>51</v>
      </c>
      <c r="G173" s="273">
        <v>3420</v>
      </c>
      <c r="H173" s="274">
        <v>3740</v>
      </c>
      <c r="I173" s="275">
        <v>7150</v>
      </c>
      <c r="J173" s="273">
        <v>61</v>
      </c>
      <c r="K173" s="274">
        <v>46</v>
      </c>
      <c r="L173" s="275">
        <v>53</v>
      </c>
      <c r="M173" s="273">
        <v>3420</v>
      </c>
      <c r="N173" s="274">
        <v>3740</v>
      </c>
      <c r="O173" s="275">
        <v>7150</v>
      </c>
      <c r="P173" s="273">
        <v>32.4</v>
      </c>
      <c r="Q173" s="274">
        <v>30.2</v>
      </c>
      <c r="R173" s="275">
        <v>31.2</v>
      </c>
      <c r="S173" s="273">
        <v>3420</v>
      </c>
      <c r="T173" s="274">
        <v>3740</v>
      </c>
      <c r="U173" s="275">
        <v>7150</v>
      </c>
      <c r="V173" s="273">
        <v>79</v>
      </c>
      <c r="W173" s="274">
        <v>65</v>
      </c>
      <c r="X173" s="275">
        <v>72</v>
      </c>
      <c r="Y173" s="273">
        <v>26610</v>
      </c>
      <c r="Z173" s="274">
        <v>28160</v>
      </c>
      <c r="AA173" s="275">
        <v>54770</v>
      </c>
      <c r="AB173" s="273">
        <v>80</v>
      </c>
      <c r="AC173" s="274">
        <v>66</v>
      </c>
      <c r="AD173" s="275">
        <v>73</v>
      </c>
      <c r="AE173" s="273">
        <v>26610</v>
      </c>
      <c r="AF173" s="274">
        <v>28160</v>
      </c>
      <c r="AG173" s="275">
        <v>54770</v>
      </c>
      <c r="AH173" s="273">
        <v>36.1</v>
      </c>
      <c r="AI173" s="274">
        <v>34</v>
      </c>
      <c r="AJ173" s="275">
        <v>35</v>
      </c>
      <c r="AK173" s="273">
        <v>26610</v>
      </c>
      <c r="AL173" s="274">
        <v>28160</v>
      </c>
      <c r="AM173" s="275">
        <v>54770</v>
      </c>
      <c r="AN173" s="273">
        <v>77</v>
      </c>
      <c r="AO173" s="274">
        <v>62</v>
      </c>
      <c r="AP173" s="275">
        <v>69</v>
      </c>
      <c r="AQ173" s="273">
        <v>30030</v>
      </c>
      <c r="AR173" s="274">
        <v>31900</v>
      </c>
      <c r="AS173" s="275">
        <v>61920</v>
      </c>
      <c r="AT173" s="273">
        <v>77</v>
      </c>
      <c r="AU173" s="274">
        <v>64</v>
      </c>
      <c r="AV173" s="275">
        <v>70</v>
      </c>
      <c r="AW173" s="273">
        <v>30030</v>
      </c>
      <c r="AX173" s="274">
        <v>31900</v>
      </c>
      <c r="AY173" s="275">
        <v>61920</v>
      </c>
      <c r="AZ173" s="273">
        <v>35.700000000000003</v>
      </c>
      <c r="BA173" s="274">
        <v>33.6</v>
      </c>
      <c r="BB173" s="275">
        <v>34.6</v>
      </c>
      <c r="BC173" s="273">
        <v>30030</v>
      </c>
      <c r="BD173" s="274">
        <v>31900</v>
      </c>
      <c r="BE173" s="275">
        <v>61920</v>
      </c>
    </row>
    <row r="174" spans="1:58" ht="14.25" x14ac:dyDescent="0.45">
      <c r="A174" s="527" t="s">
        <v>2</v>
      </c>
      <c r="B174" t="s">
        <v>409</v>
      </c>
      <c r="D174" s="273">
        <v>63</v>
      </c>
      <c r="E174" s="274">
        <v>46</v>
      </c>
      <c r="F174" s="275">
        <v>54</v>
      </c>
      <c r="G174" s="273">
        <v>44391</v>
      </c>
      <c r="H174" s="274">
        <v>47250</v>
      </c>
      <c r="I174" s="275">
        <v>91641</v>
      </c>
      <c r="J174" s="273">
        <v>64</v>
      </c>
      <c r="K174" s="274">
        <v>48</v>
      </c>
      <c r="L174" s="275">
        <v>56</v>
      </c>
      <c r="M174" s="273">
        <v>44391</v>
      </c>
      <c r="N174" s="274">
        <v>47250</v>
      </c>
      <c r="O174" s="275">
        <v>91641</v>
      </c>
      <c r="P174" s="273">
        <v>32.799999999999997</v>
      </c>
      <c r="Q174" s="274">
        <v>30.2</v>
      </c>
      <c r="R174" s="275">
        <v>31.5</v>
      </c>
      <c r="S174" s="273">
        <v>44391</v>
      </c>
      <c r="T174" s="274">
        <v>47250</v>
      </c>
      <c r="U174" s="275">
        <v>91641</v>
      </c>
      <c r="V174" s="273">
        <v>79</v>
      </c>
      <c r="W174" s="274">
        <v>64</v>
      </c>
      <c r="X174" s="275">
        <v>71</v>
      </c>
      <c r="Y174" s="273">
        <v>282436</v>
      </c>
      <c r="Z174" s="274">
        <v>295787</v>
      </c>
      <c r="AA174" s="275">
        <v>578223</v>
      </c>
      <c r="AB174" s="273">
        <v>80</v>
      </c>
      <c r="AC174" s="274">
        <v>67</v>
      </c>
      <c r="AD174" s="275">
        <v>73</v>
      </c>
      <c r="AE174" s="273">
        <v>282436</v>
      </c>
      <c r="AF174" s="274">
        <v>295787</v>
      </c>
      <c r="AG174" s="275">
        <v>578223</v>
      </c>
      <c r="AH174" s="273">
        <v>36.1</v>
      </c>
      <c r="AI174" s="274">
        <v>33.799999999999997</v>
      </c>
      <c r="AJ174" s="275">
        <v>34.9</v>
      </c>
      <c r="AK174" s="273">
        <v>282436</v>
      </c>
      <c r="AL174" s="274">
        <v>295787</v>
      </c>
      <c r="AM174" s="275">
        <v>578223</v>
      </c>
      <c r="AN174" s="273">
        <v>77</v>
      </c>
      <c r="AO174" s="274">
        <v>62</v>
      </c>
      <c r="AP174" s="275">
        <v>69</v>
      </c>
      <c r="AQ174" s="273">
        <v>326827</v>
      </c>
      <c r="AR174" s="274">
        <v>343037</v>
      </c>
      <c r="AS174" s="275">
        <v>669864</v>
      </c>
      <c r="AT174" s="273">
        <v>78</v>
      </c>
      <c r="AU174" s="274">
        <v>64</v>
      </c>
      <c r="AV174" s="275">
        <v>71</v>
      </c>
      <c r="AW174" s="273">
        <v>326827</v>
      </c>
      <c r="AX174" s="274">
        <v>343037</v>
      </c>
      <c r="AY174" s="275">
        <v>669864</v>
      </c>
      <c r="AZ174" s="273">
        <v>35.700000000000003</v>
      </c>
      <c r="BA174" s="274">
        <v>33.299999999999997</v>
      </c>
      <c r="BB174" s="275">
        <v>34.5</v>
      </c>
      <c r="BC174" s="273">
        <v>326827</v>
      </c>
      <c r="BD174" s="274">
        <v>343037</v>
      </c>
      <c r="BE174" s="275">
        <v>669864</v>
      </c>
    </row>
  </sheetData>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H174"/>
  <sheetViews>
    <sheetView topLeftCell="M1" workbookViewId="0">
      <selection activeCell="V10" sqref="V10:BE174"/>
    </sheetView>
  </sheetViews>
  <sheetFormatPr defaultRowHeight="12.75" x14ac:dyDescent="0.35"/>
  <cols>
    <col min="1" max="1" width="12.1328125" customWidth="1"/>
    <col min="2" max="2" width="29" bestFit="1" customWidth="1"/>
    <col min="3" max="3" width="25.59765625" bestFit="1" customWidth="1"/>
  </cols>
  <sheetData>
    <row r="1" spans="1:111" ht="15" x14ac:dyDescent="0.4">
      <c r="A1" s="159" t="s">
        <v>193</v>
      </c>
      <c r="B1" s="310"/>
      <c r="C1" s="310"/>
    </row>
    <row r="2" spans="1:111" ht="13.15" x14ac:dyDescent="0.4">
      <c r="A2" s="156">
        <v>1</v>
      </c>
      <c r="B2" s="310">
        <v>2</v>
      </c>
      <c r="C2" s="310">
        <v>3</v>
      </c>
      <c r="D2" s="156">
        <v>4</v>
      </c>
      <c r="E2" s="310">
        <v>5</v>
      </c>
      <c r="F2" s="310">
        <v>6</v>
      </c>
      <c r="G2" s="156">
        <v>7</v>
      </c>
      <c r="H2" s="310">
        <v>8</v>
      </c>
      <c r="I2" s="310">
        <v>9</v>
      </c>
      <c r="J2" s="156">
        <v>10</v>
      </c>
      <c r="K2" s="310">
        <v>11</v>
      </c>
      <c r="L2" s="310">
        <v>12</v>
      </c>
      <c r="M2" s="156">
        <v>13</v>
      </c>
      <c r="N2" s="310">
        <v>14</v>
      </c>
      <c r="O2" s="310">
        <v>15</v>
      </c>
      <c r="P2" s="156">
        <v>16</v>
      </c>
      <c r="Q2" s="310">
        <v>17</v>
      </c>
      <c r="R2" s="310">
        <v>18</v>
      </c>
      <c r="S2" s="156">
        <v>19</v>
      </c>
      <c r="T2" s="310">
        <v>20</v>
      </c>
      <c r="U2" s="310">
        <v>21</v>
      </c>
      <c r="V2" s="156">
        <v>22</v>
      </c>
      <c r="W2" s="310">
        <v>23</v>
      </c>
      <c r="X2" s="310">
        <v>24</v>
      </c>
      <c r="Y2" s="156">
        <v>25</v>
      </c>
      <c r="Z2" s="310">
        <v>26</v>
      </c>
      <c r="AA2" s="310">
        <v>27</v>
      </c>
      <c r="AB2" s="156">
        <v>28</v>
      </c>
      <c r="AC2" s="310">
        <v>29</v>
      </c>
      <c r="AD2" s="310">
        <v>30</v>
      </c>
      <c r="AE2" s="156">
        <v>31</v>
      </c>
      <c r="AF2" s="310">
        <v>32</v>
      </c>
      <c r="AG2" s="310">
        <v>33</v>
      </c>
      <c r="AH2" s="156">
        <v>34</v>
      </c>
      <c r="AI2" s="310">
        <v>35</v>
      </c>
      <c r="AJ2" s="310">
        <v>36</v>
      </c>
      <c r="AK2" s="156">
        <v>37</v>
      </c>
      <c r="AL2" s="310">
        <v>38</v>
      </c>
      <c r="AM2" s="310">
        <v>39</v>
      </c>
      <c r="AN2" s="156">
        <v>40</v>
      </c>
      <c r="AO2" s="310">
        <v>41</v>
      </c>
      <c r="AP2" s="310">
        <v>42</v>
      </c>
      <c r="AQ2" s="156">
        <v>43</v>
      </c>
      <c r="AR2" s="310">
        <v>44</v>
      </c>
      <c r="AS2" s="310">
        <v>45</v>
      </c>
      <c r="AT2" s="156">
        <v>46</v>
      </c>
      <c r="AU2" s="310">
        <v>47</v>
      </c>
      <c r="AV2" s="310">
        <v>48</v>
      </c>
      <c r="AW2" s="156">
        <v>49</v>
      </c>
      <c r="AX2" s="310">
        <v>50</v>
      </c>
      <c r="AY2" s="310">
        <v>51</v>
      </c>
      <c r="AZ2" s="156">
        <v>52</v>
      </c>
      <c r="BA2" s="310">
        <v>53</v>
      </c>
      <c r="BB2" s="310">
        <v>54</v>
      </c>
      <c r="BC2" s="156">
        <v>55</v>
      </c>
      <c r="BD2" s="310">
        <v>56</v>
      </c>
      <c r="BE2" s="310">
        <v>57</v>
      </c>
      <c r="BF2" s="156">
        <v>58</v>
      </c>
      <c r="BG2" s="310">
        <v>59</v>
      </c>
      <c r="BH2" s="310">
        <v>60</v>
      </c>
      <c r="BI2" s="156">
        <v>61</v>
      </c>
      <c r="BJ2" s="310">
        <v>62</v>
      </c>
      <c r="BK2" s="310">
        <v>63</v>
      </c>
      <c r="BL2" s="156">
        <v>64</v>
      </c>
      <c r="BM2" s="310">
        <v>65</v>
      </c>
      <c r="BN2" s="310">
        <v>66</v>
      </c>
      <c r="BO2" s="156">
        <v>67</v>
      </c>
      <c r="BP2" s="310">
        <v>68</v>
      </c>
      <c r="BQ2" s="310">
        <v>69</v>
      </c>
      <c r="BR2" s="156">
        <v>70</v>
      </c>
      <c r="BS2" s="310">
        <v>71</v>
      </c>
      <c r="BT2" s="310">
        <v>72</v>
      </c>
      <c r="BU2" s="156">
        <v>73</v>
      </c>
      <c r="BV2" s="310">
        <v>74</v>
      </c>
      <c r="BW2" s="310">
        <v>75</v>
      </c>
      <c r="BX2" s="156">
        <v>76</v>
      </c>
      <c r="BY2" s="310">
        <v>77</v>
      </c>
      <c r="BZ2" s="310">
        <v>78</v>
      </c>
      <c r="CA2" s="156">
        <v>79</v>
      </c>
      <c r="CB2" s="310">
        <v>80</v>
      </c>
      <c r="CC2" s="310">
        <v>81</v>
      </c>
      <c r="CD2" s="156">
        <v>82</v>
      </c>
      <c r="CE2" s="310">
        <v>83</v>
      </c>
      <c r="CF2" s="310">
        <v>84</v>
      </c>
      <c r="CG2" s="156">
        <v>85</v>
      </c>
      <c r="CH2" s="310">
        <v>86</v>
      </c>
      <c r="CI2" s="310">
        <v>87</v>
      </c>
      <c r="CJ2" s="156">
        <v>88</v>
      </c>
      <c r="CK2" s="310">
        <v>89</v>
      </c>
      <c r="CL2" s="310">
        <v>90</v>
      </c>
      <c r="CM2" s="156">
        <v>91</v>
      </c>
      <c r="CN2" s="310">
        <v>92</v>
      </c>
      <c r="CO2" s="310">
        <v>93</v>
      </c>
      <c r="CP2" s="156">
        <v>94</v>
      </c>
      <c r="CQ2" s="310">
        <v>95</v>
      </c>
      <c r="CR2" s="310">
        <v>96</v>
      </c>
      <c r="CS2" s="156">
        <v>97</v>
      </c>
      <c r="CT2" s="310">
        <v>98</v>
      </c>
      <c r="CU2" s="310">
        <v>99</v>
      </c>
      <c r="CV2" s="156">
        <v>100</v>
      </c>
      <c r="CW2" s="310">
        <v>101</v>
      </c>
      <c r="CX2" s="310">
        <v>102</v>
      </c>
      <c r="CY2" s="156">
        <v>103</v>
      </c>
      <c r="CZ2" s="310">
        <v>104</v>
      </c>
      <c r="DA2" s="310">
        <v>105</v>
      </c>
      <c r="DB2" s="156">
        <v>106</v>
      </c>
      <c r="DC2" s="310">
        <v>107</v>
      </c>
      <c r="DD2" s="310">
        <v>108</v>
      </c>
      <c r="DE2" s="156">
        <v>109</v>
      </c>
      <c r="DF2" s="310">
        <v>110</v>
      </c>
      <c r="DG2" s="310">
        <v>111</v>
      </c>
    </row>
    <row r="3" spans="1:111" ht="13.15" x14ac:dyDescent="0.4">
      <c r="A3" s="310"/>
      <c r="B3" s="310"/>
      <c r="C3" s="310"/>
      <c r="D3" t="s">
        <v>190</v>
      </c>
      <c r="BF3" t="s">
        <v>564</v>
      </c>
    </row>
    <row r="4" spans="1:111" ht="14.25" x14ac:dyDescent="0.45">
      <c r="A4" s="310"/>
      <c r="B4" s="310"/>
      <c r="C4" s="310"/>
      <c r="D4" s="603" t="s">
        <v>1555</v>
      </c>
      <c r="E4" s="604"/>
      <c r="F4" s="604"/>
      <c r="G4" s="604"/>
      <c r="H4" s="604"/>
      <c r="I4" s="604"/>
      <c r="J4" s="604"/>
      <c r="K4" s="604"/>
      <c r="L4" s="605"/>
      <c r="M4" s="604"/>
      <c r="N4" s="604"/>
      <c r="O4" s="604"/>
      <c r="P4" s="604"/>
      <c r="Q4" s="604"/>
      <c r="R4" s="604"/>
      <c r="S4" s="604"/>
      <c r="T4" s="604"/>
      <c r="U4" s="605"/>
      <c r="V4" s="606" t="s">
        <v>1562</v>
      </c>
      <c r="W4" s="607"/>
      <c r="X4" s="607"/>
      <c r="Y4" s="607"/>
      <c r="Z4" s="607"/>
      <c r="AA4" s="607"/>
      <c r="AB4" s="607"/>
      <c r="AC4" s="607"/>
      <c r="AD4" s="608"/>
      <c r="AE4" s="607"/>
      <c r="AF4" s="607"/>
      <c r="AG4" s="607"/>
      <c r="AH4" s="607"/>
      <c r="AI4" s="607"/>
      <c r="AJ4" s="607"/>
      <c r="AK4" s="607"/>
      <c r="AL4" s="607"/>
      <c r="AM4" s="608"/>
      <c r="AN4" s="609" t="s">
        <v>1158</v>
      </c>
      <c r="AO4" s="610"/>
      <c r="AP4" s="610"/>
      <c r="AQ4" s="610"/>
      <c r="AR4" s="610"/>
      <c r="AS4" s="610"/>
      <c r="AT4" s="610"/>
      <c r="AU4" s="610"/>
      <c r="AV4" s="611"/>
      <c r="AW4" s="610"/>
      <c r="AX4" s="610"/>
      <c r="AY4" s="610"/>
      <c r="AZ4" s="610"/>
      <c r="BA4" s="610"/>
      <c r="BB4" s="610"/>
      <c r="BC4" s="610"/>
      <c r="BD4" s="610"/>
      <c r="BE4" s="611"/>
      <c r="BF4" s="612" t="s">
        <v>230</v>
      </c>
      <c r="BG4" s="613"/>
      <c r="BH4" s="613"/>
      <c r="BI4" s="613"/>
      <c r="BJ4" s="613"/>
      <c r="BK4" s="613"/>
      <c r="BL4" s="613"/>
      <c r="BM4" s="613"/>
      <c r="BN4" s="614"/>
      <c r="BO4" s="613"/>
      <c r="BP4" s="613"/>
      <c r="BQ4" s="613"/>
      <c r="BR4" s="613"/>
      <c r="BS4" s="613"/>
      <c r="BT4" s="613"/>
      <c r="BU4" s="613"/>
      <c r="BV4" s="613"/>
      <c r="BW4" s="614"/>
      <c r="BX4" s="615" t="s">
        <v>1566</v>
      </c>
      <c r="BY4" s="616"/>
      <c r="BZ4" s="616"/>
      <c r="CA4" s="616"/>
      <c r="CB4" s="616"/>
      <c r="CC4" s="616"/>
      <c r="CD4" s="616"/>
      <c r="CE4" s="616"/>
      <c r="CF4" s="617"/>
      <c r="CG4" s="616"/>
      <c r="CH4" s="616"/>
      <c r="CI4" s="616"/>
      <c r="CJ4" s="616"/>
      <c r="CK4" s="616"/>
      <c r="CL4" s="616"/>
      <c r="CM4" s="616"/>
      <c r="CN4" s="616"/>
      <c r="CO4" s="617"/>
      <c r="CP4" s="618" t="s">
        <v>236</v>
      </c>
      <c r="CQ4" s="619"/>
      <c r="CR4" s="619"/>
      <c r="CS4" s="619"/>
      <c r="CT4" s="619"/>
      <c r="CU4" s="619"/>
      <c r="CV4" s="619"/>
      <c r="CW4" s="619"/>
      <c r="CX4" s="620"/>
      <c r="CY4" s="619"/>
      <c r="CZ4" s="619"/>
      <c r="DA4" s="619"/>
      <c r="DB4" s="619"/>
      <c r="DC4" s="619"/>
      <c r="DD4" s="619"/>
      <c r="DE4" s="619"/>
      <c r="DF4" s="619"/>
      <c r="DG4" s="620"/>
    </row>
    <row r="5" spans="1:111" ht="13.15" x14ac:dyDescent="0.4">
      <c r="A5" s="310"/>
      <c r="B5" s="310"/>
      <c r="C5" s="310"/>
      <c r="D5" t="s">
        <v>524</v>
      </c>
      <c r="J5" t="s">
        <v>525</v>
      </c>
      <c r="P5" t="s">
        <v>526</v>
      </c>
      <c r="V5" t="s">
        <v>524</v>
      </c>
      <c r="AB5" t="s">
        <v>525</v>
      </c>
      <c r="AH5" t="s">
        <v>526</v>
      </c>
      <c r="AN5" t="s">
        <v>524</v>
      </c>
      <c r="AT5" t="s">
        <v>525</v>
      </c>
      <c r="AZ5" t="s">
        <v>526</v>
      </c>
      <c r="BF5" t="s">
        <v>524</v>
      </c>
      <c r="BL5" t="s">
        <v>525</v>
      </c>
      <c r="BR5" t="s">
        <v>526</v>
      </c>
      <c r="BX5" t="s">
        <v>524</v>
      </c>
      <c r="CD5" t="s">
        <v>525</v>
      </c>
      <c r="CJ5" t="s">
        <v>526</v>
      </c>
      <c r="CP5" t="s">
        <v>524</v>
      </c>
      <c r="CV5" t="s">
        <v>525</v>
      </c>
      <c r="DB5" t="s">
        <v>526</v>
      </c>
    </row>
    <row r="6" spans="1:111" ht="13.15" x14ac:dyDescent="0.4">
      <c r="A6" s="310"/>
      <c r="B6" s="310"/>
      <c r="C6" s="310"/>
      <c r="D6">
        <v>1</v>
      </c>
      <c r="G6" t="s">
        <v>236</v>
      </c>
      <c r="J6">
        <v>1</v>
      </c>
      <c r="M6" t="s">
        <v>236</v>
      </c>
      <c r="P6" t="s">
        <v>528</v>
      </c>
      <c r="S6" t="s">
        <v>236</v>
      </c>
      <c r="V6">
        <v>1</v>
      </c>
      <c r="Y6" t="s">
        <v>236</v>
      </c>
      <c r="AB6">
        <v>1</v>
      </c>
      <c r="AE6" t="s">
        <v>236</v>
      </c>
      <c r="AH6" t="s">
        <v>528</v>
      </c>
      <c r="AK6" t="s">
        <v>236</v>
      </c>
      <c r="AN6">
        <v>1</v>
      </c>
      <c r="AQ6" t="s">
        <v>236</v>
      </c>
      <c r="AT6">
        <v>1</v>
      </c>
      <c r="AW6" t="s">
        <v>236</v>
      </c>
      <c r="AZ6" t="s">
        <v>528</v>
      </c>
      <c r="BC6" t="s">
        <v>236</v>
      </c>
      <c r="BF6">
        <v>1</v>
      </c>
      <c r="BI6" t="s">
        <v>236</v>
      </c>
      <c r="BL6">
        <v>1</v>
      </c>
      <c r="BO6" t="s">
        <v>236</v>
      </c>
      <c r="BR6" t="s">
        <v>528</v>
      </c>
      <c r="BU6" t="s">
        <v>236</v>
      </c>
      <c r="BX6">
        <v>1</v>
      </c>
      <c r="CA6" t="s">
        <v>236</v>
      </c>
      <c r="CD6">
        <v>1</v>
      </c>
      <c r="CG6" t="s">
        <v>236</v>
      </c>
      <c r="CJ6" t="s">
        <v>528</v>
      </c>
      <c r="CM6" t="s">
        <v>236</v>
      </c>
      <c r="CP6">
        <v>1</v>
      </c>
      <c r="CS6" t="s">
        <v>236</v>
      </c>
      <c r="CV6">
        <v>1</v>
      </c>
      <c r="CY6" t="s">
        <v>236</v>
      </c>
      <c r="DB6" t="s">
        <v>528</v>
      </c>
      <c r="DE6" t="s">
        <v>236</v>
      </c>
    </row>
    <row r="7" spans="1:111" ht="13.15" x14ac:dyDescent="0.4">
      <c r="A7" s="310"/>
      <c r="B7" s="310"/>
      <c r="C7" s="310"/>
      <c r="D7" t="s">
        <v>528</v>
      </c>
      <c r="G7" t="s">
        <v>528</v>
      </c>
      <c r="J7" t="s">
        <v>528</v>
      </c>
      <c r="M7" t="s">
        <v>528</v>
      </c>
      <c r="P7" t="s">
        <v>412</v>
      </c>
      <c r="Q7" t="s">
        <v>184</v>
      </c>
      <c r="R7" t="s">
        <v>236</v>
      </c>
      <c r="S7" t="s">
        <v>528</v>
      </c>
      <c r="V7" t="s">
        <v>528</v>
      </c>
      <c r="Y7" t="s">
        <v>528</v>
      </c>
      <c r="AB7" t="s">
        <v>528</v>
      </c>
      <c r="AE7" t="s">
        <v>528</v>
      </c>
      <c r="AH7" t="s">
        <v>412</v>
      </c>
      <c r="AI7" t="s">
        <v>184</v>
      </c>
      <c r="AJ7" t="s">
        <v>236</v>
      </c>
      <c r="AK7" t="s">
        <v>528</v>
      </c>
      <c r="AN7" t="s">
        <v>528</v>
      </c>
      <c r="AQ7" t="s">
        <v>528</v>
      </c>
      <c r="AT7" t="s">
        <v>528</v>
      </c>
      <c r="AW7" t="s">
        <v>528</v>
      </c>
      <c r="AZ7" t="s">
        <v>412</v>
      </c>
      <c r="BA7" t="s">
        <v>184</v>
      </c>
      <c r="BB7" t="s">
        <v>236</v>
      </c>
      <c r="BC7" t="s">
        <v>528</v>
      </c>
      <c r="BF7" t="s">
        <v>528</v>
      </c>
      <c r="BI7" t="s">
        <v>528</v>
      </c>
      <c r="BL7" t="s">
        <v>528</v>
      </c>
      <c r="BO7" t="s">
        <v>528</v>
      </c>
      <c r="BR7" t="s">
        <v>412</v>
      </c>
      <c r="BS7" t="s">
        <v>184</v>
      </c>
      <c r="BT7" t="s">
        <v>236</v>
      </c>
      <c r="BU7" t="s">
        <v>528</v>
      </c>
      <c r="BX7" t="s">
        <v>528</v>
      </c>
      <c r="CA7" t="s">
        <v>528</v>
      </c>
      <c r="CD7" t="s">
        <v>528</v>
      </c>
      <c r="CG7" t="s">
        <v>528</v>
      </c>
      <c r="CJ7" t="s">
        <v>412</v>
      </c>
      <c r="CK7" t="s">
        <v>184</v>
      </c>
      <c r="CL7" t="s">
        <v>236</v>
      </c>
      <c r="CM7" t="s">
        <v>528</v>
      </c>
      <c r="CP7" t="s">
        <v>528</v>
      </c>
      <c r="CS7" t="s">
        <v>528</v>
      </c>
      <c r="CV7" t="s">
        <v>528</v>
      </c>
      <c r="CY7" t="s">
        <v>528</v>
      </c>
      <c r="DB7" t="s">
        <v>412</v>
      </c>
      <c r="DC7" t="s">
        <v>184</v>
      </c>
      <c r="DD7" t="s">
        <v>236</v>
      </c>
      <c r="DE7" t="s">
        <v>528</v>
      </c>
    </row>
    <row r="8" spans="1:111" x14ac:dyDescent="0.35">
      <c r="D8" t="s">
        <v>412</v>
      </c>
      <c r="E8" t="s">
        <v>184</v>
      </c>
      <c r="F8" t="s">
        <v>236</v>
      </c>
      <c r="G8" t="s">
        <v>412</v>
      </c>
      <c r="H8" t="s">
        <v>184</v>
      </c>
      <c r="I8" t="s">
        <v>236</v>
      </c>
      <c r="J8" t="s">
        <v>412</v>
      </c>
      <c r="K8" t="s">
        <v>184</v>
      </c>
      <c r="L8" t="s">
        <v>236</v>
      </c>
      <c r="M8" t="s">
        <v>412</v>
      </c>
      <c r="N8" t="s">
        <v>184</v>
      </c>
      <c r="O8" t="s">
        <v>236</v>
      </c>
      <c r="P8" t="s">
        <v>529</v>
      </c>
      <c r="Q8" t="s">
        <v>529</v>
      </c>
      <c r="R8" t="s">
        <v>529</v>
      </c>
      <c r="S8" t="s">
        <v>412</v>
      </c>
      <c r="T8" t="s">
        <v>184</v>
      </c>
      <c r="U8" t="s">
        <v>236</v>
      </c>
      <c r="V8" t="s">
        <v>412</v>
      </c>
      <c r="W8" t="s">
        <v>184</v>
      </c>
      <c r="X8" t="s">
        <v>236</v>
      </c>
      <c r="Y8" t="s">
        <v>412</v>
      </c>
      <c r="Z8" t="s">
        <v>184</v>
      </c>
      <c r="AA8" t="s">
        <v>236</v>
      </c>
      <c r="AB8" t="s">
        <v>412</v>
      </c>
      <c r="AC8" t="s">
        <v>184</v>
      </c>
      <c r="AD8" t="s">
        <v>236</v>
      </c>
      <c r="AE8" t="s">
        <v>412</v>
      </c>
      <c r="AF8" t="s">
        <v>184</v>
      </c>
      <c r="AG8" t="s">
        <v>236</v>
      </c>
      <c r="AH8" t="s">
        <v>529</v>
      </c>
      <c r="AI8" t="s">
        <v>529</v>
      </c>
      <c r="AJ8" t="s">
        <v>529</v>
      </c>
      <c r="AK8" t="s">
        <v>412</v>
      </c>
      <c r="AL8" t="s">
        <v>184</v>
      </c>
      <c r="AM8" t="s">
        <v>236</v>
      </c>
      <c r="AN8" t="s">
        <v>412</v>
      </c>
      <c r="AO8" t="s">
        <v>184</v>
      </c>
      <c r="AP8" t="s">
        <v>236</v>
      </c>
      <c r="AQ8" t="s">
        <v>412</v>
      </c>
      <c r="AR8" t="s">
        <v>184</v>
      </c>
      <c r="AS8" t="s">
        <v>236</v>
      </c>
      <c r="AT8" t="s">
        <v>412</v>
      </c>
      <c r="AU8" t="s">
        <v>184</v>
      </c>
      <c r="AV8" t="s">
        <v>236</v>
      </c>
      <c r="AW8" t="s">
        <v>412</v>
      </c>
      <c r="AX8" t="s">
        <v>184</v>
      </c>
      <c r="AY8" t="s">
        <v>236</v>
      </c>
      <c r="AZ8" t="s">
        <v>529</v>
      </c>
      <c r="BA8" t="s">
        <v>529</v>
      </c>
      <c r="BB8" t="s">
        <v>529</v>
      </c>
      <c r="BC8" t="s">
        <v>412</v>
      </c>
      <c r="BD8" t="s">
        <v>184</v>
      </c>
      <c r="BE8" t="s">
        <v>236</v>
      </c>
      <c r="BF8" t="s">
        <v>412</v>
      </c>
      <c r="BG8" t="s">
        <v>184</v>
      </c>
      <c r="BH8" t="s">
        <v>236</v>
      </c>
      <c r="BI8" t="s">
        <v>412</v>
      </c>
      <c r="BJ8" t="s">
        <v>184</v>
      </c>
      <c r="BK8" t="s">
        <v>236</v>
      </c>
      <c r="BL8" t="s">
        <v>412</v>
      </c>
      <c r="BM8" t="s">
        <v>184</v>
      </c>
      <c r="BN8" t="s">
        <v>236</v>
      </c>
      <c r="BO8" t="s">
        <v>412</v>
      </c>
      <c r="BP8" t="s">
        <v>184</v>
      </c>
      <c r="BQ8" t="s">
        <v>236</v>
      </c>
      <c r="BR8" t="s">
        <v>529</v>
      </c>
      <c r="BS8" t="s">
        <v>529</v>
      </c>
      <c r="BT8" t="s">
        <v>529</v>
      </c>
      <c r="BU8" t="s">
        <v>412</v>
      </c>
      <c r="BV8" t="s">
        <v>184</v>
      </c>
      <c r="BW8" t="s">
        <v>236</v>
      </c>
      <c r="BX8" t="s">
        <v>412</v>
      </c>
      <c r="BY8" t="s">
        <v>184</v>
      </c>
      <c r="BZ8" t="s">
        <v>236</v>
      </c>
      <c r="CA8" t="s">
        <v>412</v>
      </c>
      <c r="CB8" t="s">
        <v>184</v>
      </c>
      <c r="CC8" t="s">
        <v>236</v>
      </c>
      <c r="CD8" t="s">
        <v>412</v>
      </c>
      <c r="CE8" t="s">
        <v>184</v>
      </c>
      <c r="CF8" t="s">
        <v>236</v>
      </c>
      <c r="CG8" t="s">
        <v>412</v>
      </c>
      <c r="CH8" t="s">
        <v>184</v>
      </c>
      <c r="CI8" t="s">
        <v>236</v>
      </c>
      <c r="CJ8" t="s">
        <v>529</v>
      </c>
      <c r="CK8" t="s">
        <v>529</v>
      </c>
      <c r="CL8" t="s">
        <v>529</v>
      </c>
      <c r="CM8" t="s">
        <v>412</v>
      </c>
      <c r="CN8" t="s">
        <v>184</v>
      </c>
      <c r="CO8" t="s">
        <v>236</v>
      </c>
      <c r="CP8" t="s">
        <v>412</v>
      </c>
      <c r="CQ8" t="s">
        <v>184</v>
      </c>
      <c r="CR8" t="s">
        <v>236</v>
      </c>
      <c r="CS8" t="s">
        <v>412</v>
      </c>
      <c r="CT8" t="s">
        <v>184</v>
      </c>
      <c r="CU8" t="s">
        <v>236</v>
      </c>
      <c r="CV8" t="s">
        <v>412</v>
      </c>
      <c r="CW8" t="s">
        <v>184</v>
      </c>
      <c r="CX8" t="s">
        <v>236</v>
      </c>
      <c r="CY8" t="s">
        <v>412</v>
      </c>
      <c r="CZ8" t="s">
        <v>184</v>
      </c>
      <c r="DA8" t="s">
        <v>236</v>
      </c>
      <c r="DB8" t="s">
        <v>529</v>
      </c>
      <c r="DC8" t="s">
        <v>529</v>
      </c>
      <c r="DD8" t="s">
        <v>529</v>
      </c>
      <c r="DE8" t="s">
        <v>412</v>
      </c>
      <c r="DF8" t="s">
        <v>184</v>
      </c>
      <c r="DG8" t="s">
        <v>236</v>
      </c>
    </row>
    <row r="9" spans="1:111" x14ac:dyDescent="0.35">
      <c r="D9" t="s">
        <v>185</v>
      </c>
      <c r="E9" t="s">
        <v>185</v>
      </c>
      <c r="F9" t="s">
        <v>185</v>
      </c>
      <c r="G9" t="s">
        <v>185</v>
      </c>
      <c r="H9" t="s">
        <v>185</v>
      </c>
      <c r="I9" t="s">
        <v>185</v>
      </c>
      <c r="J9" t="s">
        <v>185</v>
      </c>
      <c r="K9" t="s">
        <v>185</v>
      </c>
      <c r="L9" t="s">
        <v>185</v>
      </c>
      <c r="M9" t="s">
        <v>185</v>
      </c>
      <c r="N9" t="s">
        <v>185</v>
      </c>
      <c r="O9" t="s">
        <v>185</v>
      </c>
      <c r="P9" t="s">
        <v>185</v>
      </c>
      <c r="Q9" t="s">
        <v>185</v>
      </c>
      <c r="R9" t="s">
        <v>185</v>
      </c>
      <c r="S9" t="s">
        <v>185</v>
      </c>
      <c r="T9" t="s">
        <v>185</v>
      </c>
      <c r="U9" t="s">
        <v>185</v>
      </c>
      <c r="V9" t="s">
        <v>185</v>
      </c>
      <c r="W9" t="s">
        <v>185</v>
      </c>
      <c r="X9" t="s">
        <v>185</v>
      </c>
      <c r="Y9" t="s">
        <v>185</v>
      </c>
      <c r="Z9" t="s">
        <v>185</v>
      </c>
      <c r="AA9" t="s">
        <v>185</v>
      </c>
      <c r="AB9" t="s">
        <v>185</v>
      </c>
      <c r="AC9" t="s">
        <v>185</v>
      </c>
      <c r="AD9" t="s">
        <v>185</v>
      </c>
      <c r="AE9" t="s">
        <v>185</v>
      </c>
      <c r="AF9" t="s">
        <v>185</v>
      </c>
      <c r="AG9" t="s">
        <v>185</v>
      </c>
      <c r="AH9" t="s">
        <v>185</v>
      </c>
      <c r="AI9" t="s">
        <v>185</v>
      </c>
      <c r="AJ9" t="s">
        <v>185</v>
      </c>
      <c r="AK9" t="s">
        <v>185</v>
      </c>
      <c r="AL9" t="s">
        <v>185</v>
      </c>
      <c r="AM9" t="s">
        <v>185</v>
      </c>
      <c r="AN9" t="s">
        <v>185</v>
      </c>
      <c r="AO9" t="s">
        <v>185</v>
      </c>
      <c r="AP9" t="s">
        <v>185</v>
      </c>
      <c r="AQ9" t="s">
        <v>185</v>
      </c>
      <c r="AR9" t="s">
        <v>185</v>
      </c>
      <c r="AS9" t="s">
        <v>185</v>
      </c>
      <c r="AT9" t="s">
        <v>185</v>
      </c>
      <c r="AU9" t="s">
        <v>185</v>
      </c>
      <c r="AV9" t="s">
        <v>185</v>
      </c>
      <c r="AW9" t="s">
        <v>185</v>
      </c>
      <c r="AX9" t="s">
        <v>185</v>
      </c>
      <c r="AY9" t="s">
        <v>185</v>
      </c>
      <c r="AZ9" t="s">
        <v>185</v>
      </c>
      <c r="BA9" t="s">
        <v>185</v>
      </c>
      <c r="BB9" t="s">
        <v>185</v>
      </c>
      <c r="BC9" t="s">
        <v>185</v>
      </c>
      <c r="BD9" t="s">
        <v>185</v>
      </c>
      <c r="BE9" t="s">
        <v>185</v>
      </c>
      <c r="BF9" t="s">
        <v>185</v>
      </c>
      <c r="BG9" t="s">
        <v>185</v>
      </c>
      <c r="BH9" t="s">
        <v>185</v>
      </c>
      <c r="BI9" t="s">
        <v>185</v>
      </c>
      <c r="BJ9" t="s">
        <v>185</v>
      </c>
      <c r="BK9" t="s">
        <v>185</v>
      </c>
      <c r="BL9" t="s">
        <v>185</v>
      </c>
      <c r="BM9" t="s">
        <v>185</v>
      </c>
      <c r="BN9" t="s">
        <v>185</v>
      </c>
      <c r="BO9" t="s">
        <v>185</v>
      </c>
      <c r="BP9" t="s">
        <v>185</v>
      </c>
      <c r="BQ9" t="s">
        <v>185</v>
      </c>
      <c r="BR9" t="s">
        <v>185</v>
      </c>
      <c r="BS9" t="s">
        <v>185</v>
      </c>
      <c r="BT9" t="s">
        <v>185</v>
      </c>
      <c r="BU9" t="s">
        <v>185</v>
      </c>
      <c r="BV9" t="s">
        <v>185</v>
      </c>
      <c r="BW9" t="s">
        <v>185</v>
      </c>
      <c r="BX9" t="s">
        <v>185</v>
      </c>
      <c r="BY9" t="s">
        <v>185</v>
      </c>
      <c r="BZ9" t="s">
        <v>185</v>
      </c>
      <c r="CA9" t="s">
        <v>185</v>
      </c>
      <c r="CB9" t="s">
        <v>185</v>
      </c>
      <c r="CC9" t="s">
        <v>185</v>
      </c>
      <c r="CD9" t="s">
        <v>185</v>
      </c>
      <c r="CE9" t="s">
        <v>185</v>
      </c>
      <c r="CF9" t="s">
        <v>185</v>
      </c>
      <c r="CG9" t="s">
        <v>185</v>
      </c>
      <c r="CH9" t="s">
        <v>185</v>
      </c>
      <c r="CI9" t="s">
        <v>185</v>
      </c>
      <c r="CJ9" t="s">
        <v>185</v>
      </c>
      <c r="CK9" t="s">
        <v>185</v>
      </c>
      <c r="CL9" t="s">
        <v>185</v>
      </c>
      <c r="CM9" t="s">
        <v>185</v>
      </c>
      <c r="CN9" t="s">
        <v>185</v>
      </c>
      <c r="CO9" t="s">
        <v>185</v>
      </c>
      <c r="CP9" t="s">
        <v>185</v>
      </c>
      <c r="CQ9" t="s">
        <v>185</v>
      </c>
      <c r="CR9" t="s">
        <v>185</v>
      </c>
      <c r="CS9" t="s">
        <v>185</v>
      </c>
      <c r="CT9" t="s">
        <v>185</v>
      </c>
      <c r="CU9" t="s">
        <v>185</v>
      </c>
      <c r="CV9" t="s">
        <v>185</v>
      </c>
      <c r="CW9" t="s">
        <v>185</v>
      </c>
      <c r="CX9" t="s">
        <v>185</v>
      </c>
      <c r="CY9" t="s">
        <v>185</v>
      </c>
      <c r="CZ9" t="s">
        <v>185</v>
      </c>
      <c r="DA9" t="s">
        <v>185</v>
      </c>
      <c r="DB9" t="s">
        <v>185</v>
      </c>
      <c r="DC9" t="s">
        <v>185</v>
      </c>
      <c r="DD9" t="s">
        <v>185</v>
      </c>
      <c r="DE9" t="s">
        <v>185</v>
      </c>
      <c r="DF9" t="s">
        <v>185</v>
      </c>
      <c r="DG9" t="s">
        <v>185</v>
      </c>
    </row>
    <row r="10" spans="1:111" x14ac:dyDescent="0.35">
      <c r="A10" t="s">
        <v>6</v>
      </c>
      <c r="B10" t="s">
        <v>251</v>
      </c>
      <c r="C10" t="s">
        <v>247</v>
      </c>
      <c r="D10" s="273">
        <v>77</v>
      </c>
      <c r="E10" s="274">
        <v>66</v>
      </c>
      <c r="F10" s="275">
        <v>71</v>
      </c>
      <c r="G10" s="273">
        <v>515</v>
      </c>
      <c r="H10" s="274">
        <v>500</v>
      </c>
      <c r="I10" s="275">
        <v>1015</v>
      </c>
      <c r="J10" s="273">
        <v>78</v>
      </c>
      <c r="K10" s="274">
        <v>69</v>
      </c>
      <c r="L10" s="275">
        <v>73</v>
      </c>
      <c r="M10" s="273">
        <v>515</v>
      </c>
      <c r="N10" s="274">
        <v>500</v>
      </c>
      <c r="O10" s="275">
        <v>1015</v>
      </c>
      <c r="P10" s="273">
        <v>36.200000000000003</v>
      </c>
      <c r="Q10" s="274">
        <v>34.299999999999997</v>
      </c>
      <c r="R10" s="275">
        <v>35.299999999999997</v>
      </c>
      <c r="S10" s="273">
        <v>515</v>
      </c>
      <c r="T10" s="274">
        <v>500</v>
      </c>
      <c r="U10" s="275">
        <v>1015</v>
      </c>
      <c r="V10" s="320" t="s">
        <v>191</v>
      </c>
      <c r="W10" s="321" t="s">
        <v>191</v>
      </c>
      <c r="X10" s="322" t="s">
        <v>191</v>
      </c>
      <c r="Y10" s="320" t="s">
        <v>191</v>
      </c>
      <c r="Z10" s="321" t="s">
        <v>191</v>
      </c>
      <c r="AA10" s="322" t="s">
        <v>191</v>
      </c>
      <c r="AB10" s="320" t="s">
        <v>191</v>
      </c>
      <c r="AC10" s="321" t="s">
        <v>191</v>
      </c>
      <c r="AD10" s="322" t="s">
        <v>191</v>
      </c>
      <c r="AE10" s="320" t="s">
        <v>191</v>
      </c>
      <c r="AF10" s="321" t="s">
        <v>191</v>
      </c>
      <c r="AG10" s="322" t="s">
        <v>191</v>
      </c>
      <c r="AH10" s="320" t="s">
        <v>191</v>
      </c>
      <c r="AI10" s="321" t="s">
        <v>191</v>
      </c>
      <c r="AJ10" s="322" t="s">
        <v>191</v>
      </c>
      <c r="AK10" s="320" t="s">
        <v>191</v>
      </c>
      <c r="AL10" s="321" t="s">
        <v>191</v>
      </c>
      <c r="AM10" s="322" t="s">
        <v>191</v>
      </c>
      <c r="AN10" s="320" t="s">
        <v>191</v>
      </c>
      <c r="AO10" s="321" t="s">
        <v>191</v>
      </c>
      <c r="AP10" s="322" t="s">
        <v>191</v>
      </c>
      <c r="AQ10" s="320" t="s">
        <v>191</v>
      </c>
      <c r="AR10" s="321" t="s">
        <v>191</v>
      </c>
      <c r="AS10" s="322" t="s">
        <v>191</v>
      </c>
      <c r="AT10" s="320" t="s">
        <v>191</v>
      </c>
      <c r="AU10" s="321" t="s">
        <v>191</v>
      </c>
      <c r="AV10" s="322" t="s">
        <v>191</v>
      </c>
      <c r="AW10" s="320" t="s">
        <v>191</v>
      </c>
      <c r="AX10" s="321" t="s">
        <v>191</v>
      </c>
      <c r="AY10" s="322" t="s">
        <v>191</v>
      </c>
      <c r="AZ10" s="320" t="s">
        <v>191</v>
      </c>
      <c r="BA10" s="321" t="s">
        <v>191</v>
      </c>
      <c r="BB10" s="322" t="s">
        <v>191</v>
      </c>
      <c r="BC10" s="320" t="s">
        <v>191</v>
      </c>
      <c r="BD10" s="321" t="s">
        <v>191</v>
      </c>
      <c r="BE10" s="322" t="s">
        <v>191</v>
      </c>
      <c r="BF10" s="273">
        <v>43</v>
      </c>
      <c r="BG10" s="274">
        <v>22</v>
      </c>
      <c r="BH10" s="275">
        <v>30</v>
      </c>
      <c r="BI10" s="273">
        <v>46</v>
      </c>
      <c r="BJ10" s="274">
        <v>85</v>
      </c>
      <c r="BK10" s="275">
        <v>131</v>
      </c>
      <c r="BL10" s="273">
        <v>43</v>
      </c>
      <c r="BM10" s="274">
        <v>25</v>
      </c>
      <c r="BN10" s="275">
        <v>31</v>
      </c>
      <c r="BO10" s="273">
        <v>46</v>
      </c>
      <c r="BP10" s="274">
        <v>85</v>
      </c>
      <c r="BQ10" s="275">
        <v>131</v>
      </c>
      <c r="BR10" s="273">
        <v>28</v>
      </c>
      <c r="BS10" s="274">
        <v>24.8</v>
      </c>
      <c r="BT10" s="275">
        <v>25.9</v>
      </c>
      <c r="BU10" s="273">
        <v>46</v>
      </c>
      <c r="BV10" s="274">
        <v>85</v>
      </c>
      <c r="BW10" s="275">
        <v>131</v>
      </c>
      <c r="BX10" s="273" t="s">
        <v>197</v>
      </c>
      <c r="BY10" s="274" t="s">
        <v>191</v>
      </c>
      <c r="BZ10" s="275" t="s">
        <v>197</v>
      </c>
      <c r="CA10" s="273" t="s">
        <v>197</v>
      </c>
      <c r="CB10" s="274">
        <v>0</v>
      </c>
      <c r="CC10" s="275" t="s">
        <v>197</v>
      </c>
      <c r="CD10" s="273" t="s">
        <v>197</v>
      </c>
      <c r="CE10" s="274" t="s">
        <v>191</v>
      </c>
      <c r="CF10" s="275" t="s">
        <v>197</v>
      </c>
      <c r="CG10" s="273" t="s">
        <v>197</v>
      </c>
      <c r="CH10" s="274">
        <v>0</v>
      </c>
      <c r="CI10" s="275" t="s">
        <v>197</v>
      </c>
      <c r="CJ10" s="273">
        <v>17</v>
      </c>
      <c r="CK10" s="321" t="s">
        <v>191</v>
      </c>
      <c r="CL10" s="275">
        <v>17</v>
      </c>
      <c r="CM10" s="273" t="s">
        <v>197</v>
      </c>
      <c r="CN10" s="274">
        <v>0</v>
      </c>
      <c r="CO10" s="275" t="s">
        <v>197</v>
      </c>
      <c r="CP10" s="273">
        <v>74</v>
      </c>
      <c r="CQ10" s="274">
        <v>59</v>
      </c>
      <c r="CR10" s="275">
        <v>67</v>
      </c>
      <c r="CS10" s="273">
        <v>563</v>
      </c>
      <c r="CT10" s="274">
        <v>588</v>
      </c>
      <c r="CU10" s="275">
        <v>1151</v>
      </c>
      <c r="CV10" s="273">
        <v>75</v>
      </c>
      <c r="CW10" s="274">
        <v>62</v>
      </c>
      <c r="CX10" s="275">
        <v>68</v>
      </c>
      <c r="CY10" s="273">
        <v>563</v>
      </c>
      <c r="CZ10" s="274">
        <v>588</v>
      </c>
      <c r="DA10" s="275">
        <v>1151</v>
      </c>
      <c r="DB10" s="273">
        <v>35.5</v>
      </c>
      <c r="DC10" s="274">
        <v>32.9</v>
      </c>
      <c r="DD10" s="275">
        <v>34.200000000000003</v>
      </c>
      <c r="DE10" s="273">
        <v>563</v>
      </c>
      <c r="DF10" s="274">
        <v>588</v>
      </c>
      <c r="DG10" s="275">
        <v>1151</v>
      </c>
    </row>
    <row r="11" spans="1:111" x14ac:dyDescent="0.35">
      <c r="A11" t="s">
        <v>7</v>
      </c>
      <c r="B11" t="s">
        <v>252</v>
      </c>
      <c r="C11" t="s">
        <v>247</v>
      </c>
      <c r="D11" s="273">
        <v>68</v>
      </c>
      <c r="E11" s="274">
        <v>53</v>
      </c>
      <c r="F11" s="275">
        <v>60</v>
      </c>
      <c r="G11" s="273">
        <v>845</v>
      </c>
      <c r="H11" s="274">
        <v>843</v>
      </c>
      <c r="I11" s="275">
        <v>1688</v>
      </c>
      <c r="J11" s="273">
        <v>70</v>
      </c>
      <c r="K11" s="274">
        <v>56</v>
      </c>
      <c r="L11" s="275">
        <v>63</v>
      </c>
      <c r="M11" s="273">
        <v>845</v>
      </c>
      <c r="N11" s="274">
        <v>843</v>
      </c>
      <c r="O11" s="275">
        <v>1688</v>
      </c>
      <c r="P11" s="273">
        <v>34.200000000000003</v>
      </c>
      <c r="Q11" s="274">
        <v>32.5</v>
      </c>
      <c r="R11" s="275">
        <v>33.299999999999997</v>
      </c>
      <c r="S11" s="273">
        <v>845</v>
      </c>
      <c r="T11" s="274">
        <v>843</v>
      </c>
      <c r="U11" s="275">
        <v>1688</v>
      </c>
      <c r="V11" s="320" t="s">
        <v>191</v>
      </c>
      <c r="W11" s="321" t="s">
        <v>191</v>
      </c>
      <c r="X11" s="322" t="s">
        <v>191</v>
      </c>
      <c r="Y11" s="320" t="s">
        <v>191</v>
      </c>
      <c r="Z11" s="321" t="s">
        <v>191</v>
      </c>
      <c r="AA11" s="322" t="s">
        <v>191</v>
      </c>
      <c r="AB11" s="320" t="s">
        <v>191</v>
      </c>
      <c r="AC11" s="321" t="s">
        <v>191</v>
      </c>
      <c r="AD11" s="322" t="s">
        <v>191</v>
      </c>
      <c r="AE11" s="320" t="s">
        <v>191</v>
      </c>
      <c r="AF11" s="321" t="s">
        <v>191</v>
      </c>
      <c r="AG11" s="322" t="s">
        <v>191</v>
      </c>
      <c r="AH11" s="320" t="s">
        <v>191</v>
      </c>
      <c r="AI11" s="321" t="s">
        <v>191</v>
      </c>
      <c r="AJ11" s="322" t="s">
        <v>191</v>
      </c>
      <c r="AK11" s="320" t="s">
        <v>191</v>
      </c>
      <c r="AL11" s="321" t="s">
        <v>191</v>
      </c>
      <c r="AM11" s="322" t="s">
        <v>191</v>
      </c>
      <c r="AN11" s="320" t="s">
        <v>191</v>
      </c>
      <c r="AO11" s="321" t="s">
        <v>191</v>
      </c>
      <c r="AP11" s="322" t="s">
        <v>191</v>
      </c>
      <c r="AQ11" s="320" t="s">
        <v>191</v>
      </c>
      <c r="AR11" s="321" t="s">
        <v>191</v>
      </c>
      <c r="AS11" s="322" t="s">
        <v>191</v>
      </c>
      <c r="AT11" s="320" t="s">
        <v>191</v>
      </c>
      <c r="AU11" s="321" t="s">
        <v>191</v>
      </c>
      <c r="AV11" s="322" t="s">
        <v>191</v>
      </c>
      <c r="AW11" s="320" t="s">
        <v>191</v>
      </c>
      <c r="AX11" s="321" t="s">
        <v>191</v>
      </c>
      <c r="AY11" s="322" t="s">
        <v>191</v>
      </c>
      <c r="AZ11" s="320" t="s">
        <v>191</v>
      </c>
      <c r="BA11" s="321" t="s">
        <v>191</v>
      </c>
      <c r="BB11" s="322" t="s">
        <v>191</v>
      </c>
      <c r="BC11" s="320" t="s">
        <v>191</v>
      </c>
      <c r="BD11" s="321" t="s">
        <v>191</v>
      </c>
      <c r="BE11" s="322" t="s">
        <v>191</v>
      </c>
      <c r="BF11" s="273">
        <v>7</v>
      </c>
      <c r="BG11" s="274">
        <v>15</v>
      </c>
      <c r="BH11" s="275">
        <v>13</v>
      </c>
      <c r="BI11" s="273">
        <v>46</v>
      </c>
      <c r="BJ11" s="274">
        <v>114</v>
      </c>
      <c r="BK11" s="275">
        <v>160</v>
      </c>
      <c r="BL11" s="273">
        <v>9</v>
      </c>
      <c r="BM11" s="274">
        <v>19</v>
      </c>
      <c r="BN11" s="275">
        <v>16</v>
      </c>
      <c r="BO11" s="273">
        <v>46</v>
      </c>
      <c r="BP11" s="274">
        <v>114</v>
      </c>
      <c r="BQ11" s="275">
        <v>160</v>
      </c>
      <c r="BR11" s="273">
        <v>25.1</v>
      </c>
      <c r="BS11" s="274">
        <v>25</v>
      </c>
      <c r="BT11" s="275">
        <v>25</v>
      </c>
      <c r="BU11" s="273">
        <v>46</v>
      </c>
      <c r="BV11" s="274">
        <v>114</v>
      </c>
      <c r="BW11" s="275">
        <v>160</v>
      </c>
      <c r="BX11" s="273" t="s">
        <v>197</v>
      </c>
      <c r="BY11" s="274" t="s">
        <v>197</v>
      </c>
      <c r="BZ11" s="275" t="s">
        <v>197</v>
      </c>
      <c r="CA11" s="273">
        <v>13</v>
      </c>
      <c r="CB11" s="274">
        <v>35</v>
      </c>
      <c r="CC11" s="275">
        <v>48</v>
      </c>
      <c r="CD11" s="273" t="s">
        <v>197</v>
      </c>
      <c r="CE11" s="274" t="s">
        <v>197</v>
      </c>
      <c r="CF11" s="275" t="s">
        <v>197</v>
      </c>
      <c r="CG11" s="273">
        <v>13</v>
      </c>
      <c r="CH11" s="274">
        <v>35</v>
      </c>
      <c r="CI11" s="275">
        <v>48</v>
      </c>
      <c r="CJ11" s="273">
        <v>17.5</v>
      </c>
      <c r="CK11" s="274">
        <v>18.3</v>
      </c>
      <c r="CL11" s="275">
        <v>18.100000000000001</v>
      </c>
      <c r="CM11" s="273">
        <v>13</v>
      </c>
      <c r="CN11" s="274">
        <v>35</v>
      </c>
      <c r="CO11" s="275">
        <v>48</v>
      </c>
      <c r="CP11" s="273">
        <v>63</v>
      </c>
      <c r="CQ11" s="274">
        <v>46</v>
      </c>
      <c r="CR11" s="275">
        <v>54</v>
      </c>
      <c r="CS11" s="273">
        <v>912</v>
      </c>
      <c r="CT11" s="274">
        <v>1001</v>
      </c>
      <c r="CU11" s="275">
        <v>1913</v>
      </c>
      <c r="CV11" s="273">
        <v>66</v>
      </c>
      <c r="CW11" s="274">
        <v>50</v>
      </c>
      <c r="CX11" s="275">
        <v>57</v>
      </c>
      <c r="CY11" s="273">
        <v>912</v>
      </c>
      <c r="CZ11" s="274">
        <v>1001</v>
      </c>
      <c r="DA11" s="275">
        <v>1913</v>
      </c>
      <c r="DB11" s="273">
        <v>33.4</v>
      </c>
      <c r="DC11" s="274">
        <v>31</v>
      </c>
      <c r="DD11" s="275">
        <v>32.1</v>
      </c>
      <c r="DE11" s="273">
        <v>912</v>
      </c>
      <c r="DF11" s="274">
        <v>1001</v>
      </c>
      <c r="DG11" s="275">
        <v>1913</v>
      </c>
    </row>
    <row r="12" spans="1:111" x14ac:dyDescent="0.35">
      <c r="A12" t="s">
        <v>10</v>
      </c>
      <c r="B12" t="s">
        <v>256</v>
      </c>
      <c r="C12" t="s">
        <v>247</v>
      </c>
      <c r="D12" s="273">
        <v>75</v>
      </c>
      <c r="E12" s="274">
        <v>59</v>
      </c>
      <c r="F12" s="275">
        <v>67</v>
      </c>
      <c r="G12" s="273">
        <v>750</v>
      </c>
      <c r="H12" s="274">
        <v>667</v>
      </c>
      <c r="I12" s="275">
        <v>1417</v>
      </c>
      <c r="J12" s="273">
        <v>78</v>
      </c>
      <c r="K12" s="274">
        <v>64</v>
      </c>
      <c r="L12" s="275">
        <v>72</v>
      </c>
      <c r="M12" s="273">
        <v>750</v>
      </c>
      <c r="N12" s="274">
        <v>667</v>
      </c>
      <c r="O12" s="275">
        <v>1417</v>
      </c>
      <c r="P12" s="273">
        <v>33.799999999999997</v>
      </c>
      <c r="Q12" s="274">
        <v>32.299999999999997</v>
      </c>
      <c r="R12" s="275">
        <v>33.1</v>
      </c>
      <c r="S12" s="273">
        <v>750</v>
      </c>
      <c r="T12" s="274">
        <v>667</v>
      </c>
      <c r="U12" s="275">
        <v>1417</v>
      </c>
      <c r="V12" s="320" t="s">
        <v>191</v>
      </c>
      <c r="W12" s="321" t="s">
        <v>191</v>
      </c>
      <c r="X12" s="322" t="s">
        <v>191</v>
      </c>
      <c r="Y12" s="320" t="s">
        <v>191</v>
      </c>
      <c r="Z12" s="321" t="s">
        <v>191</v>
      </c>
      <c r="AA12" s="322" t="s">
        <v>191</v>
      </c>
      <c r="AB12" s="320" t="s">
        <v>191</v>
      </c>
      <c r="AC12" s="321" t="s">
        <v>191</v>
      </c>
      <c r="AD12" s="322" t="s">
        <v>191</v>
      </c>
      <c r="AE12" s="320" t="s">
        <v>191</v>
      </c>
      <c r="AF12" s="321" t="s">
        <v>191</v>
      </c>
      <c r="AG12" s="322" t="s">
        <v>191</v>
      </c>
      <c r="AH12" s="320" t="s">
        <v>191</v>
      </c>
      <c r="AI12" s="321" t="s">
        <v>191</v>
      </c>
      <c r="AJ12" s="322" t="s">
        <v>191</v>
      </c>
      <c r="AK12" s="320" t="s">
        <v>191</v>
      </c>
      <c r="AL12" s="321" t="s">
        <v>191</v>
      </c>
      <c r="AM12" s="322" t="s">
        <v>191</v>
      </c>
      <c r="AN12" s="320" t="s">
        <v>191</v>
      </c>
      <c r="AO12" s="321" t="s">
        <v>191</v>
      </c>
      <c r="AP12" s="322" t="s">
        <v>191</v>
      </c>
      <c r="AQ12" s="320" t="s">
        <v>191</v>
      </c>
      <c r="AR12" s="321" t="s">
        <v>191</v>
      </c>
      <c r="AS12" s="322" t="s">
        <v>191</v>
      </c>
      <c r="AT12" s="320" t="s">
        <v>191</v>
      </c>
      <c r="AU12" s="321" t="s">
        <v>191</v>
      </c>
      <c r="AV12" s="322" t="s">
        <v>191</v>
      </c>
      <c r="AW12" s="320" t="s">
        <v>191</v>
      </c>
      <c r="AX12" s="321" t="s">
        <v>191</v>
      </c>
      <c r="AY12" s="322" t="s">
        <v>191</v>
      </c>
      <c r="AZ12" s="320" t="s">
        <v>191</v>
      </c>
      <c r="BA12" s="321" t="s">
        <v>191</v>
      </c>
      <c r="BB12" s="322" t="s">
        <v>191</v>
      </c>
      <c r="BC12" s="320" t="s">
        <v>191</v>
      </c>
      <c r="BD12" s="321" t="s">
        <v>191</v>
      </c>
      <c r="BE12" s="322" t="s">
        <v>191</v>
      </c>
      <c r="BF12" s="273">
        <v>40</v>
      </c>
      <c r="BG12" s="274">
        <v>21</v>
      </c>
      <c r="BH12" s="275">
        <v>26</v>
      </c>
      <c r="BI12" s="273">
        <v>47</v>
      </c>
      <c r="BJ12" s="274">
        <v>140</v>
      </c>
      <c r="BK12" s="275">
        <v>187</v>
      </c>
      <c r="BL12" s="273">
        <v>43</v>
      </c>
      <c r="BM12" s="274">
        <v>26</v>
      </c>
      <c r="BN12" s="275">
        <v>30</v>
      </c>
      <c r="BO12" s="273">
        <v>47</v>
      </c>
      <c r="BP12" s="274">
        <v>140</v>
      </c>
      <c r="BQ12" s="275">
        <v>187</v>
      </c>
      <c r="BR12" s="273">
        <v>27.8</v>
      </c>
      <c r="BS12" s="274">
        <v>25.4</v>
      </c>
      <c r="BT12" s="275">
        <v>26</v>
      </c>
      <c r="BU12" s="273">
        <v>47</v>
      </c>
      <c r="BV12" s="274">
        <v>140</v>
      </c>
      <c r="BW12" s="275">
        <v>187</v>
      </c>
      <c r="BX12" s="273" t="s">
        <v>197</v>
      </c>
      <c r="BY12" s="274" t="s">
        <v>197</v>
      </c>
      <c r="BZ12" s="275" t="s">
        <v>197</v>
      </c>
      <c r="CA12" s="273">
        <v>4</v>
      </c>
      <c r="CB12" s="274">
        <v>19</v>
      </c>
      <c r="CC12" s="275">
        <v>23</v>
      </c>
      <c r="CD12" s="273" t="s">
        <v>197</v>
      </c>
      <c r="CE12" s="274" t="s">
        <v>197</v>
      </c>
      <c r="CF12" s="275" t="s">
        <v>197</v>
      </c>
      <c r="CG12" s="273">
        <v>4</v>
      </c>
      <c r="CH12" s="274">
        <v>19</v>
      </c>
      <c r="CI12" s="275">
        <v>23</v>
      </c>
      <c r="CJ12" s="273">
        <v>17</v>
      </c>
      <c r="CK12" s="274">
        <v>19.3</v>
      </c>
      <c r="CL12" s="275">
        <v>18.899999999999999</v>
      </c>
      <c r="CM12" s="273">
        <v>4</v>
      </c>
      <c r="CN12" s="274">
        <v>19</v>
      </c>
      <c r="CO12" s="275">
        <v>23</v>
      </c>
      <c r="CP12" s="273">
        <v>72</v>
      </c>
      <c r="CQ12" s="274">
        <v>51</v>
      </c>
      <c r="CR12" s="275">
        <v>62</v>
      </c>
      <c r="CS12" s="273">
        <v>803</v>
      </c>
      <c r="CT12" s="274">
        <v>830</v>
      </c>
      <c r="CU12" s="275">
        <v>1633</v>
      </c>
      <c r="CV12" s="273">
        <v>75</v>
      </c>
      <c r="CW12" s="274">
        <v>57</v>
      </c>
      <c r="CX12" s="275">
        <v>66</v>
      </c>
      <c r="CY12" s="273">
        <v>803</v>
      </c>
      <c r="CZ12" s="274">
        <v>830</v>
      </c>
      <c r="DA12" s="275">
        <v>1633</v>
      </c>
      <c r="DB12" s="273">
        <v>33.4</v>
      </c>
      <c r="DC12" s="274">
        <v>30.8</v>
      </c>
      <c r="DD12" s="275">
        <v>32.1</v>
      </c>
      <c r="DE12" s="273">
        <v>803</v>
      </c>
      <c r="DF12" s="274">
        <v>830</v>
      </c>
      <c r="DG12" s="275">
        <v>1633</v>
      </c>
    </row>
    <row r="13" spans="1:111" x14ac:dyDescent="0.35">
      <c r="A13" t="s">
        <v>12</v>
      </c>
      <c r="B13" t="s">
        <v>258</v>
      </c>
      <c r="C13" t="s">
        <v>247</v>
      </c>
      <c r="D13" s="273">
        <v>71</v>
      </c>
      <c r="E13" s="274">
        <v>55</v>
      </c>
      <c r="F13" s="275">
        <v>63</v>
      </c>
      <c r="G13" s="273">
        <v>1134</v>
      </c>
      <c r="H13" s="274">
        <v>1072</v>
      </c>
      <c r="I13" s="275">
        <v>2206</v>
      </c>
      <c r="J13" s="273">
        <v>72</v>
      </c>
      <c r="K13" s="274">
        <v>58</v>
      </c>
      <c r="L13" s="275">
        <v>65</v>
      </c>
      <c r="M13" s="273">
        <v>1134</v>
      </c>
      <c r="N13" s="274">
        <v>1072</v>
      </c>
      <c r="O13" s="275">
        <v>2206</v>
      </c>
      <c r="P13" s="273">
        <v>36.1</v>
      </c>
      <c r="Q13" s="274">
        <v>33.9</v>
      </c>
      <c r="R13" s="275">
        <v>35</v>
      </c>
      <c r="S13" s="273">
        <v>1134</v>
      </c>
      <c r="T13" s="274">
        <v>1072</v>
      </c>
      <c r="U13" s="275">
        <v>2206</v>
      </c>
      <c r="V13" s="320" t="s">
        <v>191</v>
      </c>
      <c r="W13" s="321" t="s">
        <v>191</v>
      </c>
      <c r="X13" s="322" t="s">
        <v>191</v>
      </c>
      <c r="Y13" s="320" t="s">
        <v>191</v>
      </c>
      <c r="Z13" s="321" t="s">
        <v>191</v>
      </c>
      <c r="AA13" s="322" t="s">
        <v>191</v>
      </c>
      <c r="AB13" s="320" t="s">
        <v>191</v>
      </c>
      <c r="AC13" s="321" t="s">
        <v>191</v>
      </c>
      <c r="AD13" s="322" t="s">
        <v>191</v>
      </c>
      <c r="AE13" s="320" t="s">
        <v>191</v>
      </c>
      <c r="AF13" s="321" t="s">
        <v>191</v>
      </c>
      <c r="AG13" s="322" t="s">
        <v>191</v>
      </c>
      <c r="AH13" s="320" t="s">
        <v>191</v>
      </c>
      <c r="AI13" s="321" t="s">
        <v>191</v>
      </c>
      <c r="AJ13" s="322" t="s">
        <v>191</v>
      </c>
      <c r="AK13" s="320" t="s">
        <v>191</v>
      </c>
      <c r="AL13" s="321" t="s">
        <v>191</v>
      </c>
      <c r="AM13" s="322" t="s">
        <v>191</v>
      </c>
      <c r="AN13" s="320" t="s">
        <v>191</v>
      </c>
      <c r="AO13" s="321" t="s">
        <v>191</v>
      </c>
      <c r="AP13" s="322" t="s">
        <v>191</v>
      </c>
      <c r="AQ13" s="320" t="s">
        <v>191</v>
      </c>
      <c r="AR13" s="321" t="s">
        <v>191</v>
      </c>
      <c r="AS13" s="322" t="s">
        <v>191</v>
      </c>
      <c r="AT13" s="320" t="s">
        <v>191</v>
      </c>
      <c r="AU13" s="321" t="s">
        <v>191</v>
      </c>
      <c r="AV13" s="322" t="s">
        <v>191</v>
      </c>
      <c r="AW13" s="320" t="s">
        <v>191</v>
      </c>
      <c r="AX13" s="321" t="s">
        <v>191</v>
      </c>
      <c r="AY13" s="322" t="s">
        <v>191</v>
      </c>
      <c r="AZ13" s="320" t="s">
        <v>191</v>
      </c>
      <c r="BA13" s="321" t="s">
        <v>191</v>
      </c>
      <c r="BB13" s="322" t="s">
        <v>191</v>
      </c>
      <c r="BC13" s="320" t="s">
        <v>191</v>
      </c>
      <c r="BD13" s="321" t="s">
        <v>191</v>
      </c>
      <c r="BE13" s="322" t="s">
        <v>191</v>
      </c>
      <c r="BF13" s="273">
        <v>17</v>
      </c>
      <c r="BG13" s="274">
        <v>10</v>
      </c>
      <c r="BH13" s="275">
        <v>12</v>
      </c>
      <c r="BI13" s="273">
        <v>95</v>
      </c>
      <c r="BJ13" s="274">
        <v>167</v>
      </c>
      <c r="BK13" s="275">
        <v>262</v>
      </c>
      <c r="BL13" s="273">
        <v>18</v>
      </c>
      <c r="BM13" s="274">
        <v>11</v>
      </c>
      <c r="BN13" s="275">
        <v>14</v>
      </c>
      <c r="BO13" s="273">
        <v>95</v>
      </c>
      <c r="BP13" s="274">
        <v>167</v>
      </c>
      <c r="BQ13" s="275">
        <v>262</v>
      </c>
      <c r="BR13" s="273">
        <v>25.7</v>
      </c>
      <c r="BS13" s="274">
        <v>24.3</v>
      </c>
      <c r="BT13" s="275">
        <v>24.8</v>
      </c>
      <c r="BU13" s="273">
        <v>95</v>
      </c>
      <c r="BV13" s="274">
        <v>167</v>
      </c>
      <c r="BW13" s="275">
        <v>262</v>
      </c>
      <c r="BX13" s="273" t="s">
        <v>197</v>
      </c>
      <c r="BY13" s="274" t="s">
        <v>197</v>
      </c>
      <c r="BZ13" s="275" t="s">
        <v>197</v>
      </c>
      <c r="CA13" s="273">
        <v>6</v>
      </c>
      <c r="CB13" s="274">
        <v>25</v>
      </c>
      <c r="CC13" s="275">
        <v>31</v>
      </c>
      <c r="CD13" s="273" t="s">
        <v>197</v>
      </c>
      <c r="CE13" s="274" t="s">
        <v>197</v>
      </c>
      <c r="CF13" s="275" t="s">
        <v>197</v>
      </c>
      <c r="CG13" s="273">
        <v>6</v>
      </c>
      <c r="CH13" s="274">
        <v>25</v>
      </c>
      <c r="CI13" s="275">
        <v>31</v>
      </c>
      <c r="CJ13" s="273">
        <v>18.5</v>
      </c>
      <c r="CK13" s="274">
        <v>19.5</v>
      </c>
      <c r="CL13" s="275">
        <v>19.3</v>
      </c>
      <c r="CM13" s="273">
        <v>6</v>
      </c>
      <c r="CN13" s="274">
        <v>25</v>
      </c>
      <c r="CO13" s="275">
        <v>31</v>
      </c>
      <c r="CP13" s="273">
        <v>66</v>
      </c>
      <c r="CQ13" s="274">
        <v>47</v>
      </c>
      <c r="CR13" s="275">
        <v>57</v>
      </c>
      <c r="CS13" s="273">
        <v>1252</v>
      </c>
      <c r="CT13" s="274">
        <v>1287</v>
      </c>
      <c r="CU13" s="275">
        <v>2539</v>
      </c>
      <c r="CV13" s="273">
        <v>67</v>
      </c>
      <c r="CW13" s="274">
        <v>51</v>
      </c>
      <c r="CX13" s="275">
        <v>59</v>
      </c>
      <c r="CY13" s="273">
        <v>1252</v>
      </c>
      <c r="CZ13" s="274">
        <v>1287</v>
      </c>
      <c r="DA13" s="275">
        <v>2539</v>
      </c>
      <c r="DB13" s="273">
        <v>35.299999999999997</v>
      </c>
      <c r="DC13" s="274">
        <v>32.299999999999997</v>
      </c>
      <c r="DD13" s="275">
        <v>33.799999999999997</v>
      </c>
      <c r="DE13" s="273">
        <v>1252</v>
      </c>
      <c r="DF13" s="274">
        <v>1287</v>
      </c>
      <c r="DG13" s="275">
        <v>2539</v>
      </c>
    </row>
    <row r="14" spans="1:111" x14ac:dyDescent="0.35">
      <c r="A14" t="s">
        <v>4</v>
      </c>
      <c r="B14" t="s">
        <v>248</v>
      </c>
      <c r="C14" t="s">
        <v>247</v>
      </c>
      <c r="D14" s="273">
        <v>81</v>
      </c>
      <c r="E14" s="274">
        <v>64</v>
      </c>
      <c r="F14" s="275">
        <v>72</v>
      </c>
      <c r="G14" s="273">
        <v>561</v>
      </c>
      <c r="H14" s="274">
        <v>543</v>
      </c>
      <c r="I14" s="275">
        <v>1104</v>
      </c>
      <c r="J14" s="273">
        <v>81</v>
      </c>
      <c r="K14" s="274">
        <v>64</v>
      </c>
      <c r="L14" s="275">
        <v>73</v>
      </c>
      <c r="M14" s="273">
        <v>561</v>
      </c>
      <c r="N14" s="274">
        <v>543</v>
      </c>
      <c r="O14" s="275">
        <v>1104</v>
      </c>
      <c r="P14" s="273">
        <v>35.299999999999997</v>
      </c>
      <c r="Q14" s="274">
        <v>33.1</v>
      </c>
      <c r="R14" s="275">
        <v>34.200000000000003</v>
      </c>
      <c r="S14" s="273">
        <v>561</v>
      </c>
      <c r="T14" s="274">
        <v>543</v>
      </c>
      <c r="U14" s="275">
        <v>1104</v>
      </c>
      <c r="V14" s="320" t="s">
        <v>191</v>
      </c>
      <c r="W14" s="321" t="s">
        <v>191</v>
      </c>
      <c r="X14" s="322" t="s">
        <v>191</v>
      </c>
      <c r="Y14" s="320" t="s">
        <v>191</v>
      </c>
      <c r="Z14" s="321" t="s">
        <v>191</v>
      </c>
      <c r="AA14" s="322" t="s">
        <v>191</v>
      </c>
      <c r="AB14" s="320" t="s">
        <v>191</v>
      </c>
      <c r="AC14" s="321" t="s">
        <v>191</v>
      </c>
      <c r="AD14" s="322" t="s">
        <v>191</v>
      </c>
      <c r="AE14" s="320" t="s">
        <v>191</v>
      </c>
      <c r="AF14" s="321" t="s">
        <v>191</v>
      </c>
      <c r="AG14" s="322" t="s">
        <v>191</v>
      </c>
      <c r="AH14" s="320" t="s">
        <v>191</v>
      </c>
      <c r="AI14" s="321" t="s">
        <v>191</v>
      </c>
      <c r="AJ14" s="322" t="s">
        <v>191</v>
      </c>
      <c r="AK14" s="320" t="s">
        <v>191</v>
      </c>
      <c r="AL14" s="321" t="s">
        <v>191</v>
      </c>
      <c r="AM14" s="322" t="s">
        <v>191</v>
      </c>
      <c r="AN14" s="320" t="s">
        <v>191</v>
      </c>
      <c r="AO14" s="321" t="s">
        <v>191</v>
      </c>
      <c r="AP14" s="322" t="s">
        <v>191</v>
      </c>
      <c r="AQ14" s="320" t="s">
        <v>191</v>
      </c>
      <c r="AR14" s="321" t="s">
        <v>191</v>
      </c>
      <c r="AS14" s="322" t="s">
        <v>191</v>
      </c>
      <c r="AT14" s="320" t="s">
        <v>191</v>
      </c>
      <c r="AU14" s="321" t="s">
        <v>191</v>
      </c>
      <c r="AV14" s="322" t="s">
        <v>191</v>
      </c>
      <c r="AW14" s="320" t="s">
        <v>191</v>
      </c>
      <c r="AX14" s="321" t="s">
        <v>191</v>
      </c>
      <c r="AY14" s="322" t="s">
        <v>191</v>
      </c>
      <c r="AZ14" s="320" t="s">
        <v>191</v>
      </c>
      <c r="BA14" s="321" t="s">
        <v>191</v>
      </c>
      <c r="BB14" s="322" t="s">
        <v>191</v>
      </c>
      <c r="BC14" s="320" t="s">
        <v>191</v>
      </c>
      <c r="BD14" s="321" t="s">
        <v>191</v>
      </c>
      <c r="BE14" s="322" t="s">
        <v>191</v>
      </c>
      <c r="BF14" s="273">
        <v>37</v>
      </c>
      <c r="BG14" s="274">
        <v>22</v>
      </c>
      <c r="BH14" s="275">
        <v>25</v>
      </c>
      <c r="BI14" s="273">
        <v>38</v>
      </c>
      <c r="BJ14" s="274">
        <v>115</v>
      </c>
      <c r="BK14" s="275">
        <v>153</v>
      </c>
      <c r="BL14" s="273">
        <v>37</v>
      </c>
      <c r="BM14" s="274">
        <v>23</v>
      </c>
      <c r="BN14" s="275">
        <v>26</v>
      </c>
      <c r="BO14" s="273">
        <v>38</v>
      </c>
      <c r="BP14" s="274">
        <v>115</v>
      </c>
      <c r="BQ14" s="275">
        <v>153</v>
      </c>
      <c r="BR14" s="273">
        <v>27.1</v>
      </c>
      <c r="BS14" s="274">
        <v>25</v>
      </c>
      <c r="BT14" s="275">
        <v>25.5</v>
      </c>
      <c r="BU14" s="273">
        <v>38</v>
      </c>
      <c r="BV14" s="274">
        <v>115</v>
      </c>
      <c r="BW14" s="275">
        <v>153</v>
      </c>
      <c r="BX14" s="273" t="s">
        <v>197</v>
      </c>
      <c r="BY14" s="274" t="s">
        <v>197</v>
      </c>
      <c r="BZ14" s="275" t="s">
        <v>197</v>
      </c>
      <c r="CA14" s="273">
        <v>8</v>
      </c>
      <c r="CB14" s="274">
        <v>10</v>
      </c>
      <c r="CC14" s="275">
        <v>18</v>
      </c>
      <c r="CD14" s="273" t="s">
        <v>197</v>
      </c>
      <c r="CE14" s="274" t="s">
        <v>197</v>
      </c>
      <c r="CF14" s="275" t="s">
        <v>197</v>
      </c>
      <c r="CG14" s="273">
        <v>8</v>
      </c>
      <c r="CH14" s="274">
        <v>10</v>
      </c>
      <c r="CI14" s="275">
        <v>18</v>
      </c>
      <c r="CJ14" s="273">
        <v>21</v>
      </c>
      <c r="CK14" s="274">
        <v>19.8</v>
      </c>
      <c r="CL14" s="275">
        <v>20.3</v>
      </c>
      <c r="CM14" s="273">
        <v>8</v>
      </c>
      <c r="CN14" s="274">
        <v>10</v>
      </c>
      <c r="CO14" s="275">
        <v>18</v>
      </c>
      <c r="CP14" s="273">
        <v>77</v>
      </c>
      <c r="CQ14" s="274">
        <v>55</v>
      </c>
      <c r="CR14" s="275">
        <v>66</v>
      </c>
      <c r="CS14" s="273">
        <v>621</v>
      </c>
      <c r="CT14" s="274">
        <v>677</v>
      </c>
      <c r="CU14" s="275">
        <v>1298</v>
      </c>
      <c r="CV14" s="273">
        <v>77</v>
      </c>
      <c r="CW14" s="274">
        <v>56</v>
      </c>
      <c r="CX14" s="275">
        <v>66</v>
      </c>
      <c r="CY14" s="273">
        <v>621</v>
      </c>
      <c r="CZ14" s="274">
        <v>677</v>
      </c>
      <c r="DA14" s="275">
        <v>1298</v>
      </c>
      <c r="DB14" s="273">
        <v>34.6</v>
      </c>
      <c r="DC14" s="274">
        <v>31.4</v>
      </c>
      <c r="DD14" s="275">
        <v>32.9</v>
      </c>
      <c r="DE14" s="273">
        <v>621</v>
      </c>
      <c r="DF14" s="274">
        <v>677</v>
      </c>
      <c r="DG14" s="275">
        <v>1298</v>
      </c>
    </row>
    <row r="15" spans="1:111" x14ac:dyDescent="0.35">
      <c r="A15" t="s">
        <v>22</v>
      </c>
      <c r="B15" t="s">
        <v>268</v>
      </c>
      <c r="C15" t="s">
        <v>260</v>
      </c>
      <c r="D15" s="273">
        <v>62</v>
      </c>
      <c r="E15" s="274">
        <v>47</v>
      </c>
      <c r="F15" s="275">
        <v>55</v>
      </c>
      <c r="G15" s="273">
        <v>756</v>
      </c>
      <c r="H15" s="274">
        <v>683</v>
      </c>
      <c r="I15" s="275">
        <v>1439</v>
      </c>
      <c r="J15" s="273">
        <v>64</v>
      </c>
      <c r="K15" s="274">
        <v>54</v>
      </c>
      <c r="L15" s="275">
        <v>59</v>
      </c>
      <c r="M15" s="273">
        <v>756</v>
      </c>
      <c r="N15" s="274">
        <v>683</v>
      </c>
      <c r="O15" s="275">
        <v>1439</v>
      </c>
      <c r="P15" s="273">
        <v>32.9</v>
      </c>
      <c r="Q15" s="274">
        <v>31.2</v>
      </c>
      <c r="R15" s="275">
        <v>32.1</v>
      </c>
      <c r="S15" s="273">
        <v>756</v>
      </c>
      <c r="T15" s="274">
        <v>683</v>
      </c>
      <c r="U15" s="275">
        <v>1439</v>
      </c>
      <c r="V15" s="320" t="s">
        <v>191</v>
      </c>
      <c r="W15" s="321" t="s">
        <v>191</v>
      </c>
      <c r="X15" s="322" t="s">
        <v>191</v>
      </c>
      <c r="Y15" s="320" t="s">
        <v>191</v>
      </c>
      <c r="Z15" s="321" t="s">
        <v>191</v>
      </c>
      <c r="AA15" s="322" t="s">
        <v>191</v>
      </c>
      <c r="AB15" s="320" t="s">
        <v>191</v>
      </c>
      <c r="AC15" s="321" t="s">
        <v>191</v>
      </c>
      <c r="AD15" s="322" t="s">
        <v>191</v>
      </c>
      <c r="AE15" s="320" t="s">
        <v>191</v>
      </c>
      <c r="AF15" s="321" t="s">
        <v>191</v>
      </c>
      <c r="AG15" s="322" t="s">
        <v>191</v>
      </c>
      <c r="AH15" s="320" t="s">
        <v>191</v>
      </c>
      <c r="AI15" s="321" t="s">
        <v>191</v>
      </c>
      <c r="AJ15" s="322" t="s">
        <v>191</v>
      </c>
      <c r="AK15" s="320" t="s">
        <v>191</v>
      </c>
      <c r="AL15" s="321" t="s">
        <v>191</v>
      </c>
      <c r="AM15" s="322" t="s">
        <v>191</v>
      </c>
      <c r="AN15" s="320" t="s">
        <v>191</v>
      </c>
      <c r="AO15" s="321" t="s">
        <v>191</v>
      </c>
      <c r="AP15" s="322" t="s">
        <v>191</v>
      </c>
      <c r="AQ15" s="320" t="s">
        <v>191</v>
      </c>
      <c r="AR15" s="321" t="s">
        <v>191</v>
      </c>
      <c r="AS15" s="322" t="s">
        <v>191</v>
      </c>
      <c r="AT15" s="320" t="s">
        <v>191</v>
      </c>
      <c r="AU15" s="321" t="s">
        <v>191</v>
      </c>
      <c r="AV15" s="322" t="s">
        <v>191</v>
      </c>
      <c r="AW15" s="320" t="s">
        <v>191</v>
      </c>
      <c r="AX15" s="321" t="s">
        <v>191</v>
      </c>
      <c r="AY15" s="322" t="s">
        <v>191</v>
      </c>
      <c r="AZ15" s="320" t="s">
        <v>191</v>
      </c>
      <c r="BA15" s="321" t="s">
        <v>191</v>
      </c>
      <c r="BB15" s="322" t="s">
        <v>191</v>
      </c>
      <c r="BC15" s="320" t="s">
        <v>191</v>
      </c>
      <c r="BD15" s="321" t="s">
        <v>191</v>
      </c>
      <c r="BE15" s="322" t="s">
        <v>191</v>
      </c>
      <c r="BF15" s="273">
        <v>9</v>
      </c>
      <c r="BG15" s="274">
        <v>9</v>
      </c>
      <c r="BH15" s="275">
        <v>9</v>
      </c>
      <c r="BI15" s="273">
        <v>43</v>
      </c>
      <c r="BJ15" s="274">
        <v>96</v>
      </c>
      <c r="BK15" s="275">
        <v>139</v>
      </c>
      <c r="BL15" s="273">
        <v>16</v>
      </c>
      <c r="BM15" s="274">
        <v>11</v>
      </c>
      <c r="BN15" s="275">
        <v>13</v>
      </c>
      <c r="BO15" s="273">
        <v>43</v>
      </c>
      <c r="BP15" s="274">
        <v>96</v>
      </c>
      <c r="BQ15" s="275">
        <v>139</v>
      </c>
      <c r="BR15" s="273">
        <v>24.2</v>
      </c>
      <c r="BS15" s="274">
        <v>22.8</v>
      </c>
      <c r="BT15" s="275">
        <v>23.3</v>
      </c>
      <c r="BU15" s="273">
        <v>43</v>
      </c>
      <c r="BV15" s="274">
        <v>96</v>
      </c>
      <c r="BW15" s="275">
        <v>139</v>
      </c>
      <c r="BX15" s="273" t="s">
        <v>197</v>
      </c>
      <c r="BY15" s="274" t="s">
        <v>197</v>
      </c>
      <c r="BZ15" s="275" t="s">
        <v>197</v>
      </c>
      <c r="CA15" s="273" t="s">
        <v>197</v>
      </c>
      <c r="CB15" s="274" t="s">
        <v>197</v>
      </c>
      <c r="CC15" s="275">
        <v>11</v>
      </c>
      <c r="CD15" s="273" t="s">
        <v>197</v>
      </c>
      <c r="CE15" s="274" t="s">
        <v>197</v>
      </c>
      <c r="CF15" s="275" t="s">
        <v>197</v>
      </c>
      <c r="CG15" s="273" t="s">
        <v>197</v>
      </c>
      <c r="CH15" s="274" t="s">
        <v>197</v>
      </c>
      <c r="CI15" s="275">
        <v>11</v>
      </c>
      <c r="CJ15" s="273">
        <v>19</v>
      </c>
      <c r="CK15" s="274">
        <v>17</v>
      </c>
      <c r="CL15" s="275">
        <v>17.2</v>
      </c>
      <c r="CM15" s="273" t="s">
        <v>197</v>
      </c>
      <c r="CN15" s="274" t="s">
        <v>197</v>
      </c>
      <c r="CO15" s="275">
        <v>11</v>
      </c>
      <c r="CP15" s="273">
        <v>59</v>
      </c>
      <c r="CQ15" s="274">
        <v>42</v>
      </c>
      <c r="CR15" s="275">
        <v>50</v>
      </c>
      <c r="CS15" s="273">
        <v>801</v>
      </c>
      <c r="CT15" s="274">
        <v>792</v>
      </c>
      <c r="CU15" s="275">
        <v>1593</v>
      </c>
      <c r="CV15" s="273">
        <v>62</v>
      </c>
      <c r="CW15" s="274">
        <v>48</v>
      </c>
      <c r="CX15" s="275">
        <v>55</v>
      </c>
      <c r="CY15" s="273">
        <v>801</v>
      </c>
      <c r="CZ15" s="274">
        <v>792</v>
      </c>
      <c r="DA15" s="275">
        <v>1593</v>
      </c>
      <c r="DB15" s="273">
        <v>32.4</v>
      </c>
      <c r="DC15" s="274">
        <v>29.9</v>
      </c>
      <c r="DD15" s="275">
        <v>31.2</v>
      </c>
      <c r="DE15" s="273">
        <v>801</v>
      </c>
      <c r="DF15" s="274">
        <v>792</v>
      </c>
      <c r="DG15" s="275">
        <v>1593</v>
      </c>
    </row>
    <row r="16" spans="1:111" x14ac:dyDescent="0.35">
      <c r="A16" t="s">
        <v>35</v>
      </c>
      <c r="B16" t="s">
        <v>281</v>
      </c>
      <c r="C16" t="s">
        <v>260</v>
      </c>
      <c r="D16" s="273">
        <v>76</v>
      </c>
      <c r="E16" s="274">
        <v>64</v>
      </c>
      <c r="F16" s="275">
        <v>70</v>
      </c>
      <c r="G16" s="273">
        <v>1197</v>
      </c>
      <c r="H16" s="274">
        <v>1180</v>
      </c>
      <c r="I16" s="275">
        <v>2377</v>
      </c>
      <c r="J16" s="273">
        <v>77</v>
      </c>
      <c r="K16" s="274">
        <v>67</v>
      </c>
      <c r="L16" s="275">
        <v>72</v>
      </c>
      <c r="M16" s="273">
        <v>1197</v>
      </c>
      <c r="N16" s="274">
        <v>1180</v>
      </c>
      <c r="O16" s="275">
        <v>2377</v>
      </c>
      <c r="P16" s="273">
        <v>37</v>
      </c>
      <c r="Q16" s="274">
        <v>35</v>
      </c>
      <c r="R16" s="275">
        <v>36</v>
      </c>
      <c r="S16" s="273">
        <v>1197</v>
      </c>
      <c r="T16" s="274">
        <v>1180</v>
      </c>
      <c r="U16" s="275">
        <v>2377</v>
      </c>
      <c r="V16" s="320" t="s">
        <v>191</v>
      </c>
      <c r="W16" s="321" t="s">
        <v>191</v>
      </c>
      <c r="X16" s="322" t="s">
        <v>191</v>
      </c>
      <c r="Y16" s="320" t="s">
        <v>191</v>
      </c>
      <c r="Z16" s="321" t="s">
        <v>191</v>
      </c>
      <c r="AA16" s="322" t="s">
        <v>191</v>
      </c>
      <c r="AB16" s="320" t="s">
        <v>191</v>
      </c>
      <c r="AC16" s="321" t="s">
        <v>191</v>
      </c>
      <c r="AD16" s="322" t="s">
        <v>191</v>
      </c>
      <c r="AE16" s="320" t="s">
        <v>191</v>
      </c>
      <c r="AF16" s="321" t="s">
        <v>191</v>
      </c>
      <c r="AG16" s="322" t="s">
        <v>191</v>
      </c>
      <c r="AH16" s="320" t="s">
        <v>191</v>
      </c>
      <c r="AI16" s="321" t="s">
        <v>191</v>
      </c>
      <c r="AJ16" s="322" t="s">
        <v>191</v>
      </c>
      <c r="AK16" s="320" t="s">
        <v>191</v>
      </c>
      <c r="AL16" s="321" t="s">
        <v>191</v>
      </c>
      <c r="AM16" s="322" t="s">
        <v>191</v>
      </c>
      <c r="AN16" s="320" t="s">
        <v>191</v>
      </c>
      <c r="AO16" s="321" t="s">
        <v>191</v>
      </c>
      <c r="AP16" s="322" t="s">
        <v>191</v>
      </c>
      <c r="AQ16" s="320" t="s">
        <v>191</v>
      </c>
      <c r="AR16" s="321" t="s">
        <v>191</v>
      </c>
      <c r="AS16" s="322" t="s">
        <v>191</v>
      </c>
      <c r="AT16" s="320" t="s">
        <v>191</v>
      </c>
      <c r="AU16" s="321" t="s">
        <v>191</v>
      </c>
      <c r="AV16" s="322" t="s">
        <v>191</v>
      </c>
      <c r="AW16" s="320" t="s">
        <v>191</v>
      </c>
      <c r="AX16" s="321" t="s">
        <v>191</v>
      </c>
      <c r="AY16" s="322" t="s">
        <v>191</v>
      </c>
      <c r="AZ16" s="320" t="s">
        <v>191</v>
      </c>
      <c r="BA16" s="321" t="s">
        <v>191</v>
      </c>
      <c r="BB16" s="322" t="s">
        <v>191</v>
      </c>
      <c r="BC16" s="320" t="s">
        <v>191</v>
      </c>
      <c r="BD16" s="321" t="s">
        <v>191</v>
      </c>
      <c r="BE16" s="322" t="s">
        <v>191</v>
      </c>
      <c r="BF16" s="273">
        <v>42</v>
      </c>
      <c r="BG16" s="274">
        <v>18</v>
      </c>
      <c r="BH16" s="275">
        <v>25</v>
      </c>
      <c r="BI16" s="273">
        <v>53</v>
      </c>
      <c r="BJ16" s="274">
        <v>130</v>
      </c>
      <c r="BK16" s="275">
        <v>183</v>
      </c>
      <c r="BL16" s="273">
        <v>42</v>
      </c>
      <c r="BM16" s="274">
        <v>21</v>
      </c>
      <c r="BN16" s="275">
        <v>27</v>
      </c>
      <c r="BO16" s="273">
        <v>53</v>
      </c>
      <c r="BP16" s="274">
        <v>130</v>
      </c>
      <c r="BQ16" s="275">
        <v>183</v>
      </c>
      <c r="BR16" s="273">
        <v>28.8</v>
      </c>
      <c r="BS16" s="274">
        <v>26.7</v>
      </c>
      <c r="BT16" s="275">
        <v>27.3</v>
      </c>
      <c r="BU16" s="273">
        <v>53</v>
      </c>
      <c r="BV16" s="274">
        <v>130</v>
      </c>
      <c r="BW16" s="275">
        <v>183</v>
      </c>
      <c r="BX16" s="273" t="s">
        <v>197</v>
      </c>
      <c r="BY16" s="274" t="s">
        <v>197</v>
      </c>
      <c r="BZ16" s="275" t="s">
        <v>197</v>
      </c>
      <c r="CA16" s="273">
        <v>14</v>
      </c>
      <c r="CB16" s="274">
        <v>21</v>
      </c>
      <c r="CC16" s="275">
        <v>35</v>
      </c>
      <c r="CD16" s="273" t="s">
        <v>197</v>
      </c>
      <c r="CE16" s="274" t="s">
        <v>197</v>
      </c>
      <c r="CF16" s="275" t="s">
        <v>197</v>
      </c>
      <c r="CG16" s="273">
        <v>14</v>
      </c>
      <c r="CH16" s="274">
        <v>21</v>
      </c>
      <c r="CI16" s="275">
        <v>35</v>
      </c>
      <c r="CJ16" s="273">
        <v>19.899999999999999</v>
      </c>
      <c r="CK16" s="274">
        <v>20.399999999999999</v>
      </c>
      <c r="CL16" s="275">
        <v>20.2</v>
      </c>
      <c r="CM16" s="273">
        <v>14</v>
      </c>
      <c r="CN16" s="274">
        <v>21</v>
      </c>
      <c r="CO16" s="275">
        <v>35</v>
      </c>
      <c r="CP16" s="273">
        <v>73</v>
      </c>
      <c r="CQ16" s="274">
        <v>59</v>
      </c>
      <c r="CR16" s="275">
        <v>66</v>
      </c>
      <c r="CS16" s="273">
        <v>1268</v>
      </c>
      <c r="CT16" s="274">
        <v>1334</v>
      </c>
      <c r="CU16" s="275">
        <v>2602</v>
      </c>
      <c r="CV16" s="273">
        <v>74</v>
      </c>
      <c r="CW16" s="274">
        <v>61</v>
      </c>
      <c r="CX16" s="275">
        <v>68</v>
      </c>
      <c r="CY16" s="273">
        <v>1268</v>
      </c>
      <c r="CZ16" s="274">
        <v>1334</v>
      </c>
      <c r="DA16" s="275">
        <v>2602</v>
      </c>
      <c r="DB16" s="273">
        <v>36.4</v>
      </c>
      <c r="DC16" s="274">
        <v>33.9</v>
      </c>
      <c r="DD16" s="275">
        <v>35.1</v>
      </c>
      <c r="DE16" s="273">
        <v>1268</v>
      </c>
      <c r="DF16" s="274">
        <v>1334</v>
      </c>
      <c r="DG16" s="275">
        <v>2602</v>
      </c>
    </row>
    <row r="17" spans="1:111" x14ac:dyDescent="0.35">
      <c r="A17" t="s">
        <v>15</v>
      </c>
      <c r="B17" t="s">
        <v>261</v>
      </c>
      <c r="C17" t="s">
        <v>260</v>
      </c>
      <c r="D17" s="273">
        <v>69</v>
      </c>
      <c r="E17" s="274">
        <v>54</v>
      </c>
      <c r="F17" s="275">
        <v>62</v>
      </c>
      <c r="G17" s="273">
        <v>859</v>
      </c>
      <c r="H17" s="274">
        <v>845</v>
      </c>
      <c r="I17" s="275">
        <v>1704</v>
      </c>
      <c r="J17" s="273">
        <v>72</v>
      </c>
      <c r="K17" s="274">
        <v>57</v>
      </c>
      <c r="L17" s="275">
        <v>64</v>
      </c>
      <c r="M17" s="273">
        <v>859</v>
      </c>
      <c r="N17" s="274">
        <v>845</v>
      </c>
      <c r="O17" s="275">
        <v>1704</v>
      </c>
      <c r="P17" s="273">
        <v>35.799999999999997</v>
      </c>
      <c r="Q17" s="274">
        <v>33.299999999999997</v>
      </c>
      <c r="R17" s="275">
        <v>34.6</v>
      </c>
      <c r="S17" s="273">
        <v>859</v>
      </c>
      <c r="T17" s="274">
        <v>845</v>
      </c>
      <c r="U17" s="275">
        <v>1704</v>
      </c>
      <c r="V17" s="320" t="s">
        <v>191</v>
      </c>
      <c r="W17" s="321" t="s">
        <v>191</v>
      </c>
      <c r="X17" s="322" t="s">
        <v>191</v>
      </c>
      <c r="Y17" s="320" t="s">
        <v>191</v>
      </c>
      <c r="Z17" s="321" t="s">
        <v>191</v>
      </c>
      <c r="AA17" s="322" t="s">
        <v>191</v>
      </c>
      <c r="AB17" s="320" t="s">
        <v>191</v>
      </c>
      <c r="AC17" s="321" t="s">
        <v>191</v>
      </c>
      <c r="AD17" s="322" t="s">
        <v>191</v>
      </c>
      <c r="AE17" s="320" t="s">
        <v>191</v>
      </c>
      <c r="AF17" s="321" t="s">
        <v>191</v>
      </c>
      <c r="AG17" s="322" t="s">
        <v>191</v>
      </c>
      <c r="AH17" s="320" t="s">
        <v>191</v>
      </c>
      <c r="AI17" s="321" t="s">
        <v>191</v>
      </c>
      <c r="AJ17" s="322" t="s">
        <v>191</v>
      </c>
      <c r="AK17" s="320" t="s">
        <v>191</v>
      </c>
      <c r="AL17" s="321" t="s">
        <v>191</v>
      </c>
      <c r="AM17" s="322" t="s">
        <v>191</v>
      </c>
      <c r="AN17" s="320" t="s">
        <v>191</v>
      </c>
      <c r="AO17" s="321" t="s">
        <v>191</v>
      </c>
      <c r="AP17" s="322" t="s">
        <v>191</v>
      </c>
      <c r="AQ17" s="320" t="s">
        <v>191</v>
      </c>
      <c r="AR17" s="321" t="s">
        <v>191</v>
      </c>
      <c r="AS17" s="322" t="s">
        <v>191</v>
      </c>
      <c r="AT17" s="320" t="s">
        <v>191</v>
      </c>
      <c r="AU17" s="321" t="s">
        <v>191</v>
      </c>
      <c r="AV17" s="322" t="s">
        <v>191</v>
      </c>
      <c r="AW17" s="320" t="s">
        <v>191</v>
      </c>
      <c r="AX17" s="321" t="s">
        <v>191</v>
      </c>
      <c r="AY17" s="322" t="s">
        <v>191</v>
      </c>
      <c r="AZ17" s="320" t="s">
        <v>191</v>
      </c>
      <c r="BA17" s="321" t="s">
        <v>191</v>
      </c>
      <c r="BB17" s="322" t="s">
        <v>191</v>
      </c>
      <c r="BC17" s="320" t="s">
        <v>191</v>
      </c>
      <c r="BD17" s="321" t="s">
        <v>191</v>
      </c>
      <c r="BE17" s="322" t="s">
        <v>191</v>
      </c>
      <c r="BF17" s="273">
        <v>21</v>
      </c>
      <c r="BG17" s="274">
        <v>15</v>
      </c>
      <c r="BH17" s="275">
        <v>18</v>
      </c>
      <c r="BI17" s="273">
        <v>126</v>
      </c>
      <c r="BJ17" s="274">
        <v>191</v>
      </c>
      <c r="BK17" s="275">
        <v>317</v>
      </c>
      <c r="BL17" s="273">
        <v>21</v>
      </c>
      <c r="BM17" s="274">
        <v>16</v>
      </c>
      <c r="BN17" s="275">
        <v>18</v>
      </c>
      <c r="BO17" s="273">
        <v>126</v>
      </c>
      <c r="BP17" s="274">
        <v>191</v>
      </c>
      <c r="BQ17" s="275">
        <v>317</v>
      </c>
      <c r="BR17" s="273">
        <v>27</v>
      </c>
      <c r="BS17" s="274">
        <v>25.1</v>
      </c>
      <c r="BT17" s="275">
        <v>25.9</v>
      </c>
      <c r="BU17" s="273">
        <v>126</v>
      </c>
      <c r="BV17" s="274">
        <v>191</v>
      </c>
      <c r="BW17" s="275">
        <v>317</v>
      </c>
      <c r="BX17" s="273" t="s">
        <v>197</v>
      </c>
      <c r="BY17" s="274" t="s">
        <v>197</v>
      </c>
      <c r="BZ17" s="275" t="s">
        <v>197</v>
      </c>
      <c r="CA17" s="273">
        <v>6</v>
      </c>
      <c r="CB17" s="274">
        <v>28</v>
      </c>
      <c r="CC17" s="275">
        <v>34</v>
      </c>
      <c r="CD17" s="273" t="s">
        <v>197</v>
      </c>
      <c r="CE17" s="274" t="s">
        <v>197</v>
      </c>
      <c r="CF17" s="275" t="s">
        <v>197</v>
      </c>
      <c r="CG17" s="273">
        <v>6</v>
      </c>
      <c r="CH17" s="274">
        <v>28</v>
      </c>
      <c r="CI17" s="275">
        <v>34</v>
      </c>
      <c r="CJ17" s="273">
        <v>20.3</v>
      </c>
      <c r="CK17" s="274">
        <v>19.399999999999999</v>
      </c>
      <c r="CL17" s="275">
        <v>19.600000000000001</v>
      </c>
      <c r="CM17" s="273">
        <v>6</v>
      </c>
      <c r="CN17" s="274">
        <v>28</v>
      </c>
      <c r="CO17" s="275">
        <v>34</v>
      </c>
      <c r="CP17" s="273">
        <v>62</v>
      </c>
      <c r="CQ17" s="274">
        <v>46</v>
      </c>
      <c r="CR17" s="275">
        <v>54</v>
      </c>
      <c r="CS17" s="273">
        <v>1002</v>
      </c>
      <c r="CT17" s="274">
        <v>1074</v>
      </c>
      <c r="CU17" s="275">
        <v>2076</v>
      </c>
      <c r="CV17" s="273">
        <v>65</v>
      </c>
      <c r="CW17" s="274">
        <v>48</v>
      </c>
      <c r="CX17" s="275">
        <v>56</v>
      </c>
      <c r="CY17" s="273">
        <v>1002</v>
      </c>
      <c r="CZ17" s="274">
        <v>1074</v>
      </c>
      <c r="DA17" s="275">
        <v>2076</v>
      </c>
      <c r="DB17" s="273">
        <v>34.6</v>
      </c>
      <c r="DC17" s="274">
        <v>31.4</v>
      </c>
      <c r="DD17" s="275">
        <v>32.9</v>
      </c>
      <c r="DE17" s="273">
        <v>1002</v>
      </c>
      <c r="DF17" s="274">
        <v>1074</v>
      </c>
      <c r="DG17" s="275">
        <v>2076</v>
      </c>
    </row>
    <row r="18" spans="1:111" x14ac:dyDescent="0.35">
      <c r="A18" t="s">
        <v>16</v>
      </c>
      <c r="B18" t="s">
        <v>262</v>
      </c>
      <c r="C18" t="s">
        <v>260</v>
      </c>
      <c r="D18" s="273">
        <v>73</v>
      </c>
      <c r="E18" s="274">
        <v>58</v>
      </c>
      <c r="F18" s="275">
        <v>66</v>
      </c>
      <c r="G18" s="273">
        <v>777</v>
      </c>
      <c r="H18" s="274">
        <v>712</v>
      </c>
      <c r="I18" s="275">
        <v>1489</v>
      </c>
      <c r="J18" s="273">
        <v>74</v>
      </c>
      <c r="K18" s="274">
        <v>59</v>
      </c>
      <c r="L18" s="275">
        <v>67</v>
      </c>
      <c r="M18" s="273">
        <v>777</v>
      </c>
      <c r="N18" s="274">
        <v>712</v>
      </c>
      <c r="O18" s="275">
        <v>1489</v>
      </c>
      <c r="P18" s="273">
        <v>35</v>
      </c>
      <c r="Q18" s="274">
        <v>33</v>
      </c>
      <c r="R18" s="275">
        <v>34</v>
      </c>
      <c r="S18" s="273">
        <v>777</v>
      </c>
      <c r="T18" s="274">
        <v>712</v>
      </c>
      <c r="U18" s="275">
        <v>1489</v>
      </c>
      <c r="V18" s="320" t="s">
        <v>191</v>
      </c>
      <c r="W18" s="321" t="s">
        <v>191</v>
      </c>
      <c r="X18" s="322" t="s">
        <v>191</v>
      </c>
      <c r="Y18" s="320" t="s">
        <v>191</v>
      </c>
      <c r="Z18" s="321" t="s">
        <v>191</v>
      </c>
      <c r="AA18" s="322" t="s">
        <v>191</v>
      </c>
      <c r="AB18" s="320" t="s">
        <v>191</v>
      </c>
      <c r="AC18" s="321" t="s">
        <v>191</v>
      </c>
      <c r="AD18" s="322" t="s">
        <v>191</v>
      </c>
      <c r="AE18" s="320" t="s">
        <v>191</v>
      </c>
      <c r="AF18" s="321" t="s">
        <v>191</v>
      </c>
      <c r="AG18" s="322" t="s">
        <v>191</v>
      </c>
      <c r="AH18" s="320" t="s">
        <v>191</v>
      </c>
      <c r="AI18" s="321" t="s">
        <v>191</v>
      </c>
      <c r="AJ18" s="322" t="s">
        <v>191</v>
      </c>
      <c r="AK18" s="320" t="s">
        <v>191</v>
      </c>
      <c r="AL18" s="321" t="s">
        <v>191</v>
      </c>
      <c r="AM18" s="322" t="s">
        <v>191</v>
      </c>
      <c r="AN18" s="320" t="s">
        <v>191</v>
      </c>
      <c r="AO18" s="321" t="s">
        <v>191</v>
      </c>
      <c r="AP18" s="322" t="s">
        <v>191</v>
      </c>
      <c r="AQ18" s="320" t="s">
        <v>191</v>
      </c>
      <c r="AR18" s="321" t="s">
        <v>191</v>
      </c>
      <c r="AS18" s="322" t="s">
        <v>191</v>
      </c>
      <c r="AT18" s="320" t="s">
        <v>191</v>
      </c>
      <c r="AU18" s="321" t="s">
        <v>191</v>
      </c>
      <c r="AV18" s="322" t="s">
        <v>191</v>
      </c>
      <c r="AW18" s="320" t="s">
        <v>191</v>
      </c>
      <c r="AX18" s="321" t="s">
        <v>191</v>
      </c>
      <c r="AY18" s="322" t="s">
        <v>191</v>
      </c>
      <c r="AZ18" s="320" t="s">
        <v>191</v>
      </c>
      <c r="BA18" s="321" t="s">
        <v>191</v>
      </c>
      <c r="BB18" s="322" t="s">
        <v>191</v>
      </c>
      <c r="BC18" s="320" t="s">
        <v>191</v>
      </c>
      <c r="BD18" s="321" t="s">
        <v>191</v>
      </c>
      <c r="BE18" s="322" t="s">
        <v>191</v>
      </c>
      <c r="BF18" s="273">
        <v>27</v>
      </c>
      <c r="BG18" s="274">
        <v>14</v>
      </c>
      <c r="BH18" s="275">
        <v>18</v>
      </c>
      <c r="BI18" s="273">
        <v>52</v>
      </c>
      <c r="BJ18" s="274">
        <v>121</v>
      </c>
      <c r="BK18" s="275">
        <v>173</v>
      </c>
      <c r="BL18" s="273">
        <v>27</v>
      </c>
      <c r="BM18" s="274">
        <v>15</v>
      </c>
      <c r="BN18" s="275">
        <v>18</v>
      </c>
      <c r="BO18" s="273">
        <v>52</v>
      </c>
      <c r="BP18" s="274">
        <v>121</v>
      </c>
      <c r="BQ18" s="275">
        <v>173</v>
      </c>
      <c r="BR18" s="273">
        <v>27.4</v>
      </c>
      <c r="BS18" s="274">
        <v>26</v>
      </c>
      <c r="BT18" s="275">
        <v>26.4</v>
      </c>
      <c r="BU18" s="273">
        <v>52</v>
      </c>
      <c r="BV18" s="274">
        <v>121</v>
      </c>
      <c r="BW18" s="275">
        <v>173</v>
      </c>
      <c r="BX18" s="273" t="s">
        <v>197</v>
      </c>
      <c r="BY18" s="274" t="s">
        <v>197</v>
      </c>
      <c r="BZ18" s="275" t="s">
        <v>197</v>
      </c>
      <c r="CA18" s="273">
        <v>13</v>
      </c>
      <c r="CB18" s="274">
        <v>14</v>
      </c>
      <c r="CC18" s="275">
        <v>27</v>
      </c>
      <c r="CD18" s="273" t="s">
        <v>197</v>
      </c>
      <c r="CE18" s="274" t="s">
        <v>197</v>
      </c>
      <c r="CF18" s="275" t="s">
        <v>197</v>
      </c>
      <c r="CG18" s="273">
        <v>13</v>
      </c>
      <c r="CH18" s="274">
        <v>14</v>
      </c>
      <c r="CI18" s="275">
        <v>27</v>
      </c>
      <c r="CJ18" s="273">
        <v>18.7</v>
      </c>
      <c r="CK18" s="274">
        <v>17.399999999999999</v>
      </c>
      <c r="CL18" s="275">
        <v>18</v>
      </c>
      <c r="CM18" s="273">
        <v>13</v>
      </c>
      <c r="CN18" s="274">
        <v>14</v>
      </c>
      <c r="CO18" s="275">
        <v>27</v>
      </c>
      <c r="CP18" s="273">
        <v>69</v>
      </c>
      <c r="CQ18" s="274">
        <v>51</v>
      </c>
      <c r="CR18" s="275">
        <v>60</v>
      </c>
      <c r="CS18" s="273">
        <v>848</v>
      </c>
      <c r="CT18" s="274">
        <v>848</v>
      </c>
      <c r="CU18" s="275">
        <v>1696</v>
      </c>
      <c r="CV18" s="273">
        <v>69</v>
      </c>
      <c r="CW18" s="274">
        <v>52</v>
      </c>
      <c r="CX18" s="275">
        <v>60</v>
      </c>
      <c r="CY18" s="273">
        <v>848</v>
      </c>
      <c r="CZ18" s="274">
        <v>848</v>
      </c>
      <c r="DA18" s="275">
        <v>1696</v>
      </c>
      <c r="DB18" s="273">
        <v>34.200000000000003</v>
      </c>
      <c r="DC18" s="274">
        <v>31.7</v>
      </c>
      <c r="DD18" s="275">
        <v>32.9</v>
      </c>
      <c r="DE18" s="273">
        <v>848</v>
      </c>
      <c r="DF18" s="274">
        <v>848</v>
      </c>
      <c r="DG18" s="275">
        <v>1696</v>
      </c>
    </row>
    <row r="19" spans="1:111" x14ac:dyDescent="0.35">
      <c r="A19" t="s">
        <v>44</v>
      </c>
      <c r="B19" t="s">
        <v>563</v>
      </c>
      <c r="C19" t="s">
        <v>408</v>
      </c>
      <c r="D19" s="273">
        <v>70</v>
      </c>
      <c r="E19" s="274">
        <v>54</v>
      </c>
      <c r="F19" s="275">
        <v>62</v>
      </c>
      <c r="G19" s="273">
        <v>1538</v>
      </c>
      <c r="H19" s="274">
        <v>1414</v>
      </c>
      <c r="I19" s="275">
        <v>2952</v>
      </c>
      <c r="J19" s="273">
        <v>73</v>
      </c>
      <c r="K19" s="274">
        <v>59</v>
      </c>
      <c r="L19" s="275">
        <v>66</v>
      </c>
      <c r="M19" s="273">
        <v>1538</v>
      </c>
      <c r="N19" s="274">
        <v>1414</v>
      </c>
      <c r="O19" s="275">
        <v>2952</v>
      </c>
      <c r="P19" s="273">
        <v>33.799999999999997</v>
      </c>
      <c r="Q19" s="274">
        <v>31.8</v>
      </c>
      <c r="R19" s="275">
        <v>32.9</v>
      </c>
      <c r="S19" s="273">
        <v>1538</v>
      </c>
      <c r="T19" s="274">
        <v>1414</v>
      </c>
      <c r="U19" s="275">
        <v>2952</v>
      </c>
      <c r="V19" s="320" t="s">
        <v>191</v>
      </c>
      <c r="W19" s="321" t="s">
        <v>191</v>
      </c>
      <c r="X19" s="322" t="s">
        <v>191</v>
      </c>
      <c r="Y19" s="320" t="s">
        <v>191</v>
      </c>
      <c r="Z19" s="321" t="s">
        <v>191</v>
      </c>
      <c r="AA19" s="322" t="s">
        <v>191</v>
      </c>
      <c r="AB19" s="320" t="s">
        <v>191</v>
      </c>
      <c r="AC19" s="321" t="s">
        <v>191</v>
      </c>
      <c r="AD19" s="322" t="s">
        <v>191</v>
      </c>
      <c r="AE19" s="320" t="s">
        <v>191</v>
      </c>
      <c r="AF19" s="321" t="s">
        <v>191</v>
      </c>
      <c r="AG19" s="322" t="s">
        <v>191</v>
      </c>
      <c r="AH19" s="320" t="s">
        <v>191</v>
      </c>
      <c r="AI19" s="321" t="s">
        <v>191</v>
      </c>
      <c r="AJ19" s="322" t="s">
        <v>191</v>
      </c>
      <c r="AK19" s="320" t="s">
        <v>191</v>
      </c>
      <c r="AL19" s="321" t="s">
        <v>191</v>
      </c>
      <c r="AM19" s="322" t="s">
        <v>191</v>
      </c>
      <c r="AN19" s="320" t="s">
        <v>191</v>
      </c>
      <c r="AO19" s="321" t="s">
        <v>191</v>
      </c>
      <c r="AP19" s="322" t="s">
        <v>191</v>
      </c>
      <c r="AQ19" s="320" t="s">
        <v>191</v>
      </c>
      <c r="AR19" s="321" t="s">
        <v>191</v>
      </c>
      <c r="AS19" s="322" t="s">
        <v>191</v>
      </c>
      <c r="AT19" s="320" t="s">
        <v>191</v>
      </c>
      <c r="AU19" s="321" t="s">
        <v>191</v>
      </c>
      <c r="AV19" s="322" t="s">
        <v>191</v>
      </c>
      <c r="AW19" s="320" t="s">
        <v>191</v>
      </c>
      <c r="AX19" s="321" t="s">
        <v>191</v>
      </c>
      <c r="AY19" s="322" t="s">
        <v>191</v>
      </c>
      <c r="AZ19" s="320" t="s">
        <v>191</v>
      </c>
      <c r="BA19" s="321" t="s">
        <v>191</v>
      </c>
      <c r="BB19" s="322" t="s">
        <v>191</v>
      </c>
      <c r="BC19" s="320" t="s">
        <v>191</v>
      </c>
      <c r="BD19" s="321" t="s">
        <v>191</v>
      </c>
      <c r="BE19" s="322" t="s">
        <v>191</v>
      </c>
      <c r="BF19" s="273">
        <v>26</v>
      </c>
      <c r="BG19" s="274">
        <v>13</v>
      </c>
      <c r="BH19" s="275">
        <v>17</v>
      </c>
      <c r="BI19" s="273">
        <v>92</v>
      </c>
      <c r="BJ19" s="274">
        <v>223</v>
      </c>
      <c r="BK19" s="275">
        <v>315</v>
      </c>
      <c r="BL19" s="273">
        <v>30</v>
      </c>
      <c r="BM19" s="274">
        <v>16</v>
      </c>
      <c r="BN19" s="275">
        <v>20</v>
      </c>
      <c r="BO19" s="273">
        <v>92</v>
      </c>
      <c r="BP19" s="274">
        <v>223</v>
      </c>
      <c r="BQ19" s="275">
        <v>315</v>
      </c>
      <c r="BR19" s="273">
        <v>26.4</v>
      </c>
      <c r="BS19" s="274">
        <v>22.9</v>
      </c>
      <c r="BT19" s="275">
        <v>23.9</v>
      </c>
      <c r="BU19" s="273">
        <v>92</v>
      </c>
      <c r="BV19" s="274">
        <v>223</v>
      </c>
      <c r="BW19" s="275">
        <v>315</v>
      </c>
      <c r="BX19" s="273" t="s">
        <v>197</v>
      </c>
      <c r="BY19" s="274" t="s">
        <v>197</v>
      </c>
      <c r="BZ19" s="275" t="s">
        <v>197</v>
      </c>
      <c r="CA19" s="273">
        <v>16</v>
      </c>
      <c r="CB19" s="274">
        <v>30</v>
      </c>
      <c r="CC19" s="275">
        <v>46</v>
      </c>
      <c r="CD19" s="273" t="s">
        <v>197</v>
      </c>
      <c r="CE19" s="274" t="s">
        <v>197</v>
      </c>
      <c r="CF19" s="275" t="s">
        <v>197</v>
      </c>
      <c r="CG19" s="273">
        <v>16</v>
      </c>
      <c r="CH19" s="274">
        <v>30</v>
      </c>
      <c r="CI19" s="275">
        <v>46</v>
      </c>
      <c r="CJ19" s="273">
        <v>20.3</v>
      </c>
      <c r="CK19" s="274">
        <v>18.5</v>
      </c>
      <c r="CL19" s="275">
        <v>19.100000000000001</v>
      </c>
      <c r="CM19" s="273">
        <v>16</v>
      </c>
      <c r="CN19" s="274">
        <v>30</v>
      </c>
      <c r="CO19" s="275">
        <v>46</v>
      </c>
      <c r="CP19" s="273">
        <v>66</v>
      </c>
      <c r="CQ19" s="274">
        <v>47</v>
      </c>
      <c r="CR19" s="275">
        <v>57</v>
      </c>
      <c r="CS19" s="273">
        <v>1656</v>
      </c>
      <c r="CT19" s="274">
        <v>1693</v>
      </c>
      <c r="CU19" s="275">
        <v>3349</v>
      </c>
      <c r="CV19" s="273">
        <v>70</v>
      </c>
      <c r="CW19" s="274">
        <v>51</v>
      </c>
      <c r="CX19" s="275">
        <v>60</v>
      </c>
      <c r="CY19" s="273">
        <v>1656</v>
      </c>
      <c r="CZ19" s="274">
        <v>1693</v>
      </c>
      <c r="DA19" s="275">
        <v>3349</v>
      </c>
      <c r="DB19" s="273">
        <v>33.200000000000003</v>
      </c>
      <c r="DC19" s="274">
        <v>30.3</v>
      </c>
      <c r="DD19" s="275">
        <v>31.7</v>
      </c>
      <c r="DE19" s="273">
        <v>1656</v>
      </c>
      <c r="DF19" s="274">
        <v>1693</v>
      </c>
      <c r="DG19" s="275">
        <v>3349</v>
      </c>
    </row>
    <row r="20" spans="1:111" x14ac:dyDescent="0.35">
      <c r="A20" t="s">
        <v>43</v>
      </c>
      <c r="B20" t="s">
        <v>288</v>
      </c>
      <c r="C20" t="s">
        <v>408</v>
      </c>
      <c r="D20" s="273">
        <v>79</v>
      </c>
      <c r="E20" s="274">
        <v>63</v>
      </c>
      <c r="F20" s="275">
        <v>71</v>
      </c>
      <c r="G20" s="273">
        <v>1652</v>
      </c>
      <c r="H20" s="274">
        <v>1636</v>
      </c>
      <c r="I20" s="275">
        <v>3288</v>
      </c>
      <c r="J20" s="273">
        <v>79</v>
      </c>
      <c r="K20" s="274">
        <v>65</v>
      </c>
      <c r="L20" s="275">
        <v>72</v>
      </c>
      <c r="M20" s="273">
        <v>1652</v>
      </c>
      <c r="N20" s="274">
        <v>1636</v>
      </c>
      <c r="O20" s="275">
        <v>3288</v>
      </c>
      <c r="P20" s="273">
        <v>37.1</v>
      </c>
      <c r="Q20" s="274">
        <v>35</v>
      </c>
      <c r="R20" s="275">
        <v>36.1</v>
      </c>
      <c r="S20" s="273">
        <v>1652</v>
      </c>
      <c r="T20" s="274">
        <v>1636</v>
      </c>
      <c r="U20" s="275">
        <v>3288</v>
      </c>
      <c r="V20" s="320" t="s">
        <v>191</v>
      </c>
      <c r="W20" s="321" t="s">
        <v>191</v>
      </c>
      <c r="X20" s="322" t="s">
        <v>191</v>
      </c>
      <c r="Y20" s="320" t="s">
        <v>191</v>
      </c>
      <c r="Z20" s="321" t="s">
        <v>191</v>
      </c>
      <c r="AA20" s="322" t="s">
        <v>191</v>
      </c>
      <c r="AB20" s="320" t="s">
        <v>191</v>
      </c>
      <c r="AC20" s="321" t="s">
        <v>191</v>
      </c>
      <c r="AD20" s="322" t="s">
        <v>191</v>
      </c>
      <c r="AE20" s="320" t="s">
        <v>191</v>
      </c>
      <c r="AF20" s="321" t="s">
        <v>191</v>
      </c>
      <c r="AG20" s="322" t="s">
        <v>191</v>
      </c>
      <c r="AH20" s="320" t="s">
        <v>191</v>
      </c>
      <c r="AI20" s="321" t="s">
        <v>191</v>
      </c>
      <c r="AJ20" s="322" t="s">
        <v>191</v>
      </c>
      <c r="AK20" s="320" t="s">
        <v>191</v>
      </c>
      <c r="AL20" s="321" t="s">
        <v>191</v>
      </c>
      <c r="AM20" s="322" t="s">
        <v>191</v>
      </c>
      <c r="AN20" s="320" t="s">
        <v>191</v>
      </c>
      <c r="AO20" s="321" t="s">
        <v>191</v>
      </c>
      <c r="AP20" s="322" t="s">
        <v>191</v>
      </c>
      <c r="AQ20" s="320" t="s">
        <v>191</v>
      </c>
      <c r="AR20" s="321" t="s">
        <v>191</v>
      </c>
      <c r="AS20" s="322" t="s">
        <v>191</v>
      </c>
      <c r="AT20" s="320" t="s">
        <v>191</v>
      </c>
      <c r="AU20" s="321" t="s">
        <v>191</v>
      </c>
      <c r="AV20" s="322" t="s">
        <v>191</v>
      </c>
      <c r="AW20" s="320" t="s">
        <v>191</v>
      </c>
      <c r="AX20" s="321" t="s">
        <v>191</v>
      </c>
      <c r="AY20" s="322" t="s">
        <v>191</v>
      </c>
      <c r="AZ20" s="320" t="s">
        <v>191</v>
      </c>
      <c r="BA20" s="321" t="s">
        <v>191</v>
      </c>
      <c r="BB20" s="322" t="s">
        <v>191</v>
      </c>
      <c r="BC20" s="320" t="s">
        <v>191</v>
      </c>
      <c r="BD20" s="321" t="s">
        <v>191</v>
      </c>
      <c r="BE20" s="322" t="s">
        <v>191</v>
      </c>
      <c r="BF20" s="273">
        <v>43</v>
      </c>
      <c r="BG20" s="274">
        <v>13</v>
      </c>
      <c r="BH20" s="275">
        <v>21</v>
      </c>
      <c r="BI20" s="273">
        <v>37</v>
      </c>
      <c r="BJ20" s="274">
        <v>119</v>
      </c>
      <c r="BK20" s="275">
        <v>156</v>
      </c>
      <c r="BL20" s="273">
        <v>43</v>
      </c>
      <c r="BM20" s="274">
        <v>13</v>
      </c>
      <c r="BN20" s="275">
        <v>21</v>
      </c>
      <c r="BO20" s="273">
        <v>37</v>
      </c>
      <c r="BP20" s="274">
        <v>119</v>
      </c>
      <c r="BQ20" s="275">
        <v>156</v>
      </c>
      <c r="BR20" s="273">
        <v>30.4</v>
      </c>
      <c r="BS20" s="274">
        <v>25.8</v>
      </c>
      <c r="BT20" s="275">
        <v>26.9</v>
      </c>
      <c r="BU20" s="273">
        <v>37</v>
      </c>
      <c r="BV20" s="274">
        <v>119</v>
      </c>
      <c r="BW20" s="275">
        <v>156</v>
      </c>
      <c r="BX20" s="273" t="s">
        <v>197</v>
      </c>
      <c r="BY20" s="274" t="s">
        <v>197</v>
      </c>
      <c r="BZ20" s="275">
        <v>7</v>
      </c>
      <c r="CA20" s="273">
        <v>15</v>
      </c>
      <c r="CB20" s="274">
        <v>43</v>
      </c>
      <c r="CC20" s="275">
        <v>58</v>
      </c>
      <c r="CD20" s="273" t="s">
        <v>197</v>
      </c>
      <c r="CE20" s="274" t="s">
        <v>197</v>
      </c>
      <c r="CF20" s="275">
        <v>7</v>
      </c>
      <c r="CG20" s="273">
        <v>15</v>
      </c>
      <c r="CH20" s="274">
        <v>43</v>
      </c>
      <c r="CI20" s="275">
        <v>58</v>
      </c>
      <c r="CJ20" s="273">
        <v>22</v>
      </c>
      <c r="CK20" s="274">
        <v>20.7</v>
      </c>
      <c r="CL20" s="275">
        <v>21</v>
      </c>
      <c r="CM20" s="273">
        <v>15</v>
      </c>
      <c r="CN20" s="274">
        <v>43</v>
      </c>
      <c r="CO20" s="275">
        <v>58</v>
      </c>
      <c r="CP20" s="273">
        <v>77</v>
      </c>
      <c r="CQ20" s="274">
        <v>58</v>
      </c>
      <c r="CR20" s="275">
        <v>67</v>
      </c>
      <c r="CS20" s="273">
        <v>1722</v>
      </c>
      <c r="CT20" s="274">
        <v>1815</v>
      </c>
      <c r="CU20" s="275">
        <v>3537</v>
      </c>
      <c r="CV20" s="273">
        <v>78</v>
      </c>
      <c r="CW20" s="274">
        <v>60</v>
      </c>
      <c r="CX20" s="275">
        <v>69</v>
      </c>
      <c r="CY20" s="273">
        <v>1722</v>
      </c>
      <c r="CZ20" s="274">
        <v>1815</v>
      </c>
      <c r="DA20" s="275">
        <v>3537</v>
      </c>
      <c r="DB20" s="273">
        <v>36.799999999999997</v>
      </c>
      <c r="DC20" s="274">
        <v>34</v>
      </c>
      <c r="DD20" s="275">
        <v>35.4</v>
      </c>
      <c r="DE20" s="273">
        <v>1722</v>
      </c>
      <c r="DF20" s="274">
        <v>1815</v>
      </c>
      <c r="DG20" s="275">
        <v>3537</v>
      </c>
    </row>
    <row r="21" spans="1:111" x14ac:dyDescent="0.35">
      <c r="A21" t="s">
        <v>47</v>
      </c>
      <c r="B21" t="s">
        <v>292</v>
      </c>
      <c r="C21" t="s">
        <v>408</v>
      </c>
      <c r="D21" s="273">
        <v>75</v>
      </c>
      <c r="E21" s="274">
        <v>57</v>
      </c>
      <c r="F21" s="275">
        <v>66</v>
      </c>
      <c r="G21" s="273">
        <v>935</v>
      </c>
      <c r="H21" s="274">
        <v>897</v>
      </c>
      <c r="I21" s="275">
        <v>1832</v>
      </c>
      <c r="J21" s="273">
        <v>78</v>
      </c>
      <c r="K21" s="274">
        <v>63</v>
      </c>
      <c r="L21" s="275">
        <v>70</v>
      </c>
      <c r="M21" s="273">
        <v>935</v>
      </c>
      <c r="N21" s="274">
        <v>897</v>
      </c>
      <c r="O21" s="275">
        <v>1832</v>
      </c>
      <c r="P21" s="273">
        <v>35.1</v>
      </c>
      <c r="Q21" s="274">
        <v>32.9</v>
      </c>
      <c r="R21" s="275">
        <v>34</v>
      </c>
      <c r="S21" s="273">
        <v>935</v>
      </c>
      <c r="T21" s="274">
        <v>897</v>
      </c>
      <c r="U21" s="275">
        <v>1832</v>
      </c>
      <c r="V21" s="320" t="s">
        <v>191</v>
      </c>
      <c r="W21" s="321" t="s">
        <v>191</v>
      </c>
      <c r="X21" s="322" t="s">
        <v>191</v>
      </c>
      <c r="Y21" s="320" t="s">
        <v>191</v>
      </c>
      <c r="Z21" s="321" t="s">
        <v>191</v>
      </c>
      <c r="AA21" s="322" t="s">
        <v>191</v>
      </c>
      <c r="AB21" s="320" t="s">
        <v>191</v>
      </c>
      <c r="AC21" s="321" t="s">
        <v>191</v>
      </c>
      <c r="AD21" s="322" t="s">
        <v>191</v>
      </c>
      <c r="AE21" s="320" t="s">
        <v>191</v>
      </c>
      <c r="AF21" s="321" t="s">
        <v>191</v>
      </c>
      <c r="AG21" s="322" t="s">
        <v>191</v>
      </c>
      <c r="AH21" s="320" t="s">
        <v>191</v>
      </c>
      <c r="AI21" s="321" t="s">
        <v>191</v>
      </c>
      <c r="AJ21" s="322" t="s">
        <v>191</v>
      </c>
      <c r="AK21" s="320" t="s">
        <v>191</v>
      </c>
      <c r="AL21" s="321" t="s">
        <v>191</v>
      </c>
      <c r="AM21" s="322" t="s">
        <v>191</v>
      </c>
      <c r="AN21" s="320" t="s">
        <v>191</v>
      </c>
      <c r="AO21" s="321" t="s">
        <v>191</v>
      </c>
      <c r="AP21" s="322" t="s">
        <v>191</v>
      </c>
      <c r="AQ21" s="320" t="s">
        <v>191</v>
      </c>
      <c r="AR21" s="321" t="s">
        <v>191</v>
      </c>
      <c r="AS21" s="322" t="s">
        <v>191</v>
      </c>
      <c r="AT21" s="320" t="s">
        <v>191</v>
      </c>
      <c r="AU21" s="321" t="s">
        <v>191</v>
      </c>
      <c r="AV21" s="322" t="s">
        <v>191</v>
      </c>
      <c r="AW21" s="320" t="s">
        <v>191</v>
      </c>
      <c r="AX21" s="321" t="s">
        <v>191</v>
      </c>
      <c r="AY21" s="322" t="s">
        <v>191</v>
      </c>
      <c r="AZ21" s="320" t="s">
        <v>191</v>
      </c>
      <c r="BA21" s="321" t="s">
        <v>191</v>
      </c>
      <c r="BB21" s="322" t="s">
        <v>191</v>
      </c>
      <c r="BC21" s="320" t="s">
        <v>191</v>
      </c>
      <c r="BD21" s="321" t="s">
        <v>191</v>
      </c>
      <c r="BE21" s="322" t="s">
        <v>191</v>
      </c>
      <c r="BF21" s="273">
        <v>21</v>
      </c>
      <c r="BG21" s="274">
        <v>13</v>
      </c>
      <c r="BH21" s="275">
        <v>15</v>
      </c>
      <c r="BI21" s="273">
        <v>34</v>
      </c>
      <c r="BJ21" s="274">
        <v>77</v>
      </c>
      <c r="BK21" s="275">
        <v>111</v>
      </c>
      <c r="BL21" s="273">
        <v>21</v>
      </c>
      <c r="BM21" s="274">
        <v>14</v>
      </c>
      <c r="BN21" s="275">
        <v>16</v>
      </c>
      <c r="BO21" s="273">
        <v>34</v>
      </c>
      <c r="BP21" s="274">
        <v>77</v>
      </c>
      <c r="BQ21" s="275">
        <v>111</v>
      </c>
      <c r="BR21" s="273">
        <v>24.1</v>
      </c>
      <c r="BS21" s="274">
        <v>24</v>
      </c>
      <c r="BT21" s="275">
        <v>24</v>
      </c>
      <c r="BU21" s="273">
        <v>34</v>
      </c>
      <c r="BV21" s="274">
        <v>77</v>
      </c>
      <c r="BW21" s="275">
        <v>111</v>
      </c>
      <c r="BX21" s="273" t="s">
        <v>197</v>
      </c>
      <c r="BY21" s="274" t="s">
        <v>197</v>
      </c>
      <c r="BZ21" s="275" t="s">
        <v>197</v>
      </c>
      <c r="CA21" s="273">
        <v>4</v>
      </c>
      <c r="CB21" s="274">
        <v>6</v>
      </c>
      <c r="CC21" s="275">
        <v>10</v>
      </c>
      <c r="CD21" s="273" t="s">
        <v>197</v>
      </c>
      <c r="CE21" s="274" t="s">
        <v>197</v>
      </c>
      <c r="CF21" s="275" t="s">
        <v>197</v>
      </c>
      <c r="CG21" s="273">
        <v>4</v>
      </c>
      <c r="CH21" s="274">
        <v>6</v>
      </c>
      <c r="CI21" s="275">
        <v>10</v>
      </c>
      <c r="CJ21" s="273">
        <v>19</v>
      </c>
      <c r="CK21" s="274">
        <v>17</v>
      </c>
      <c r="CL21" s="275">
        <v>17.8</v>
      </c>
      <c r="CM21" s="273">
        <v>4</v>
      </c>
      <c r="CN21" s="274">
        <v>6</v>
      </c>
      <c r="CO21" s="275">
        <v>10</v>
      </c>
      <c r="CP21" s="273">
        <v>72</v>
      </c>
      <c r="CQ21" s="274">
        <v>54</v>
      </c>
      <c r="CR21" s="275">
        <v>63</v>
      </c>
      <c r="CS21" s="273">
        <v>978</v>
      </c>
      <c r="CT21" s="274">
        <v>992</v>
      </c>
      <c r="CU21" s="275">
        <v>1970</v>
      </c>
      <c r="CV21" s="273">
        <v>75</v>
      </c>
      <c r="CW21" s="274">
        <v>59</v>
      </c>
      <c r="CX21" s="275">
        <v>67</v>
      </c>
      <c r="CY21" s="273">
        <v>978</v>
      </c>
      <c r="CZ21" s="274">
        <v>992</v>
      </c>
      <c r="DA21" s="275">
        <v>1970</v>
      </c>
      <c r="DB21" s="273">
        <v>34.700000000000003</v>
      </c>
      <c r="DC21" s="274">
        <v>32</v>
      </c>
      <c r="DD21" s="275">
        <v>33.299999999999997</v>
      </c>
      <c r="DE21" s="273">
        <v>978</v>
      </c>
      <c r="DF21" s="274">
        <v>992</v>
      </c>
      <c r="DG21" s="275">
        <v>1970</v>
      </c>
    </row>
    <row r="22" spans="1:111" x14ac:dyDescent="0.35">
      <c r="A22" t="s">
        <v>48</v>
      </c>
      <c r="B22" t="s">
        <v>293</v>
      </c>
      <c r="C22" t="s">
        <v>408</v>
      </c>
      <c r="D22" s="273">
        <v>79</v>
      </c>
      <c r="E22" s="274">
        <v>66</v>
      </c>
      <c r="F22" s="275">
        <v>72</v>
      </c>
      <c r="G22" s="273">
        <v>892</v>
      </c>
      <c r="H22" s="274">
        <v>896</v>
      </c>
      <c r="I22" s="275">
        <v>1788</v>
      </c>
      <c r="J22" s="273">
        <v>80</v>
      </c>
      <c r="K22" s="274">
        <v>68</v>
      </c>
      <c r="L22" s="275">
        <v>74</v>
      </c>
      <c r="M22" s="273">
        <v>892</v>
      </c>
      <c r="N22" s="274">
        <v>896</v>
      </c>
      <c r="O22" s="275">
        <v>1788</v>
      </c>
      <c r="P22" s="273">
        <v>36.299999999999997</v>
      </c>
      <c r="Q22" s="274">
        <v>34.6</v>
      </c>
      <c r="R22" s="275">
        <v>35.4</v>
      </c>
      <c r="S22" s="273">
        <v>892</v>
      </c>
      <c r="T22" s="274">
        <v>896</v>
      </c>
      <c r="U22" s="275">
        <v>1788</v>
      </c>
      <c r="V22" s="320" t="s">
        <v>191</v>
      </c>
      <c r="W22" s="321" t="s">
        <v>191</v>
      </c>
      <c r="X22" s="322" t="s">
        <v>191</v>
      </c>
      <c r="Y22" s="320" t="s">
        <v>191</v>
      </c>
      <c r="Z22" s="321" t="s">
        <v>191</v>
      </c>
      <c r="AA22" s="322" t="s">
        <v>191</v>
      </c>
      <c r="AB22" s="320" t="s">
        <v>191</v>
      </c>
      <c r="AC22" s="321" t="s">
        <v>191</v>
      </c>
      <c r="AD22" s="322" t="s">
        <v>191</v>
      </c>
      <c r="AE22" s="320" t="s">
        <v>191</v>
      </c>
      <c r="AF22" s="321" t="s">
        <v>191</v>
      </c>
      <c r="AG22" s="322" t="s">
        <v>191</v>
      </c>
      <c r="AH22" s="320" t="s">
        <v>191</v>
      </c>
      <c r="AI22" s="321" t="s">
        <v>191</v>
      </c>
      <c r="AJ22" s="322" t="s">
        <v>191</v>
      </c>
      <c r="AK22" s="320" t="s">
        <v>191</v>
      </c>
      <c r="AL22" s="321" t="s">
        <v>191</v>
      </c>
      <c r="AM22" s="322" t="s">
        <v>191</v>
      </c>
      <c r="AN22" s="320" t="s">
        <v>191</v>
      </c>
      <c r="AO22" s="321" t="s">
        <v>191</v>
      </c>
      <c r="AP22" s="322" t="s">
        <v>191</v>
      </c>
      <c r="AQ22" s="320" t="s">
        <v>191</v>
      </c>
      <c r="AR22" s="321" t="s">
        <v>191</v>
      </c>
      <c r="AS22" s="322" t="s">
        <v>191</v>
      </c>
      <c r="AT22" s="320" t="s">
        <v>191</v>
      </c>
      <c r="AU22" s="321" t="s">
        <v>191</v>
      </c>
      <c r="AV22" s="322" t="s">
        <v>191</v>
      </c>
      <c r="AW22" s="320" t="s">
        <v>191</v>
      </c>
      <c r="AX22" s="321" t="s">
        <v>191</v>
      </c>
      <c r="AY22" s="322" t="s">
        <v>191</v>
      </c>
      <c r="AZ22" s="320" t="s">
        <v>191</v>
      </c>
      <c r="BA22" s="321" t="s">
        <v>191</v>
      </c>
      <c r="BB22" s="322" t="s">
        <v>191</v>
      </c>
      <c r="BC22" s="320" t="s">
        <v>191</v>
      </c>
      <c r="BD22" s="321" t="s">
        <v>191</v>
      </c>
      <c r="BE22" s="322" t="s">
        <v>191</v>
      </c>
      <c r="BF22" s="273">
        <v>26</v>
      </c>
      <c r="BG22" s="274">
        <v>23</v>
      </c>
      <c r="BH22" s="275">
        <v>24</v>
      </c>
      <c r="BI22" s="273">
        <v>27</v>
      </c>
      <c r="BJ22" s="274">
        <v>82</v>
      </c>
      <c r="BK22" s="275">
        <v>109</v>
      </c>
      <c r="BL22" s="273">
        <v>26</v>
      </c>
      <c r="BM22" s="274">
        <v>26</v>
      </c>
      <c r="BN22" s="275">
        <v>26</v>
      </c>
      <c r="BO22" s="273">
        <v>27</v>
      </c>
      <c r="BP22" s="274">
        <v>82</v>
      </c>
      <c r="BQ22" s="275">
        <v>109</v>
      </c>
      <c r="BR22" s="273">
        <v>26.6</v>
      </c>
      <c r="BS22" s="274">
        <v>26.1</v>
      </c>
      <c r="BT22" s="275">
        <v>26.2</v>
      </c>
      <c r="BU22" s="273">
        <v>27</v>
      </c>
      <c r="BV22" s="274">
        <v>82</v>
      </c>
      <c r="BW22" s="275">
        <v>109</v>
      </c>
      <c r="BX22" s="273" t="s">
        <v>197</v>
      </c>
      <c r="BY22" s="274" t="s">
        <v>197</v>
      </c>
      <c r="BZ22" s="275" t="s">
        <v>197</v>
      </c>
      <c r="CA22" s="273">
        <v>4</v>
      </c>
      <c r="CB22" s="274">
        <v>15</v>
      </c>
      <c r="CC22" s="275">
        <v>19</v>
      </c>
      <c r="CD22" s="273" t="s">
        <v>197</v>
      </c>
      <c r="CE22" s="274" t="s">
        <v>197</v>
      </c>
      <c r="CF22" s="275" t="s">
        <v>197</v>
      </c>
      <c r="CG22" s="273">
        <v>4</v>
      </c>
      <c r="CH22" s="274">
        <v>15</v>
      </c>
      <c r="CI22" s="275">
        <v>19</v>
      </c>
      <c r="CJ22" s="273">
        <v>19.8</v>
      </c>
      <c r="CK22" s="274">
        <v>17.2</v>
      </c>
      <c r="CL22" s="275">
        <v>17.7</v>
      </c>
      <c r="CM22" s="273">
        <v>4</v>
      </c>
      <c r="CN22" s="274">
        <v>15</v>
      </c>
      <c r="CO22" s="275">
        <v>19</v>
      </c>
      <c r="CP22" s="273">
        <v>77</v>
      </c>
      <c r="CQ22" s="274">
        <v>61</v>
      </c>
      <c r="CR22" s="275">
        <v>69</v>
      </c>
      <c r="CS22" s="273">
        <v>929</v>
      </c>
      <c r="CT22" s="274">
        <v>1002</v>
      </c>
      <c r="CU22" s="275">
        <v>1931</v>
      </c>
      <c r="CV22" s="273">
        <v>77</v>
      </c>
      <c r="CW22" s="274">
        <v>63</v>
      </c>
      <c r="CX22" s="275">
        <v>70</v>
      </c>
      <c r="CY22" s="273">
        <v>929</v>
      </c>
      <c r="CZ22" s="274">
        <v>1002</v>
      </c>
      <c r="DA22" s="275">
        <v>1931</v>
      </c>
      <c r="DB22" s="273">
        <v>35.9</v>
      </c>
      <c r="DC22" s="274">
        <v>33.5</v>
      </c>
      <c r="DD22" s="275">
        <v>34.700000000000003</v>
      </c>
      <c r="DE22" s="273">
        <v>929</v>
      </c>
      <c r="DF22" s="274">
        <v>1002</v>
      </c>
      <c r="DG22" s="275">
        <v>1931</v>
      </c>
    </row>
    <row r="23" spans="1:111" x14ac:dyDescent="0.35">
      <c r="A23" t="s">
        <v>53</v>
      </c>
      <c r="B23" t="s">
        <v>298</v>
      </c>
      <c r="C23" t="s">
        <v>408</v>
      </c>
      <c r="D23" s="273">
        <v>79</v>
      </c>
      <c r="E23" s="274">
        <v>64</v>
      </c>
      <c r="F23" s="275">
        <v>72</v>
      </c>
      <c r="G23" s="273">
        <v>971</v>
      </c>
      <c r="H23" s="274">
        <v>901</v>
      </c>
      <c r="I23" s="275">
        <v>1872</v>
      </c>
      <c r="J23" s="273">
        <v>80</v>
      </c>
      <c r="K23" s="274">
        <v>67</v>
      </c>
      <c r="L23" s="275">
        <v>74</v>
      </c>
      <c r="M23" s="273">
        <v>971</v>
      </c>
      <c r="N23" s="274">
        <v>901</v>
      </c>
      <c r="O23" s="275">
        <v>1872</v>
      </c>
      <c r="P23" s="273">
        <v>36.6</v>
      </c>
      <c r="Q23" s="274">
        <v>34.4</v>
      </c>
      <c r="R23" s="275">
        <v>35.5</v>
      </c>
      <c r="S23" s="273">
        <v>971</v>
      </c>
      <c r="T23" s="274">
        <v>901</v>
      </c>
      <c r="U23" s="275">
        <v>1872</v>
      </c>
      <c r="V23" s="320" t="s">
        <v>191</v>
      </c>
      <c r="W23" s="321" t="s">
        <v>191</v>
      </c>
      <c r="X23" s="322" t="s">
        <v>191</v>
      </c>
      <c r="Y23" s="320" t="s">
        <v>191</v>
      </c>
      <c r="Z23" s="321" t="s">
        <v>191</v>
      </c>
      <c r="AA23" s="322" t="s">
        <v>191</v>
      </c>
      <c r="AB23" s="320" t="s">
        <v>191</v>
      </c>
      <c r="AC23" s="321" t="s">
        <v>191</v>
      </c>
      <c r="AD23" s="322" t="s">
        <v>191</v>
      </c>
      <c r="AE23" s="320" t="s">
        <v>191</v>
      </c>
      <c r="AF23" s="321" t="s">
        <v>191</v>
      </c>
      <c r="AG23" s="322" t="s">
        <v>191</v>
      </c>
      <c r="AH23" s="320" t="s">
        <v>191</v>
      </c>
      <c r="AI23" s="321" t="s">
        <v>191</v>
      </c>
      <c r="AJ23" s="322" t="s">
        <v>191</v>
      </c>
      <c r="AK23" s="320" t="s">
        <v>191</v>
      </c>
      <c r="AL23" s="321" t="s">
        <v>191</v>
      </c>
      <c r="AM23" s="322" t="s">
        <v>191</v>
      </c>
      <c r="AN23" s="320" t="s">
        <v>191</v>
      </c>
      <c r="AO23" s="321" t="s">
        <v>191</v>
      </c>
      <c r="AP23" s="322" t="s">
        <v>191</v>
      </c>
      <c r="AQ23" s="320" t="s">
        <v>191</v>
      </c>
      <c r="AR23" s="321" t="s">
        <v>191</v>
      </c>
      <c r="AS23" s="322" t="s">
        <v>191</v>
      </c>
      <c r="AT23" s="320" t="s">
        <v>191</v>
      </c>
      <c r="AU23" s="321" t="s">
        <v>191</v>
      </c>
      <c r="AV23" s="322" t="s">
        <v>191</v>
      </c>
      <c r="AW23" s="320" t="s">
        <v>191</v>
      </c>
      <c r="AX23" s="321" t="s">
        <v>191</v>
      </c>
      <c r="AY23" s="322" t="s">
        <v>191</v>
      </c>
      <c r="AZ23" s="320" t="s">
        <v>191</v>
      </c>
      <c r="BA23" s="321" t="s">
        <v>191</v>
      </c>
      <c r="BB23" s="322" t="s">
        <v>191</v>
      </c>
      <c r="BC23" s="320" t="s">
        <v>191</v>
      </c>
      <c r="BD23" s="321" t="s">
        <v>191</v>
      </c>
      <c r="BE23" s="322" t="s">
        <v>191</v>
      </c>
      <c r="BF23" s="273">
        <v>15</v>
      </c>
      <c r="BG23" s="274">
        <v>19</v>
      </c>
      <c r="BH23" s="275">
        <v>18</v>
      </c>
      <c r="BI23" s="273">
        <v>26</v>
      </c>
      <c r="BJ23" s="274">
        <v>64</v>
      </c>
      <c r="BK23" s="275">
        <v>90</v>
      </c>
      <c r="BL23" s="273">
        <v>19</v>
      </c>
      <c r="BM23" s="274">
        <v>20</v>
      </c>
      <c r="BN23" s="275">
        <v>20</v>
      </c>
      <c r="BO23" s="273">
        <v>26</v>
      </c>
      <c r="BP23" s="274">
        <v>64</v>
      </c>
      <c r="BQ23" s="275">
        <v>90</v>
      </c>
      <c r="BR23" s="273">
        <v>24.9</v>
      </c>
      <c r="BS23" s="274">
        <v>26.6</v>
      </c>
      <c r="BT23" s="275">
        <v>26.1</v>
      </c>
      <c r="BU23" s="273">
        <v>26</v>
      </c>
      <c r="BV23" s="274">
        <v>64</v>
      </c>
      <c r="BW23" s="275">
        <v>90</v>
      </c>
      <c r="BX23" s="273" t="s">
        <v>197</v>
      </c>
      <c r="BY23" s="274" t="s">
        <v>197</v>
      </c>
      <c r="BZ23" s="275" t="s">
        <v>197</v>
      </c>
      <c r="CA23" s="273">
        <v>10</v>
      </c>
      <c r="CB23" s="274">
        <v>19</v>
      </c>
      <c r="CC23" s="275">
        <v>29</v>
      </c>
      <c r="CD23" s="273" t="s">
        <v>197</v>
      </c>
      <c r="CE23" s="274" t="s">
        <v>197</v>
      </c>
      <c r="CF23" s="275" t="s">
        <v>197</v>
      </c>
      <c r="CG23" s="273">
        <v>10</v>
      </c>
      <c r="CH23" s="274">
        <v>19</v>
      </c>
      <c r="CI23" s="275">
        <v>29</v>
      </c>
      <c r="CJ23" s="273">
        <v>17.600000000000001</v>
      </c>
      <c r="CK23" s="274">
        <v>19.2</v>
      </c>
      <c r="CL23" s="275">
        <v>18.600000000000001</v>
      </c>
      <c r="CM23" s="273">
        <v>10</v>
      </c>
      <c r="CN23" s="274">
        <v>19</v>
      </c>
      <c r="CO23" s="275">
        <v>29</v>
      </c>
      <c r="CP23" s="273">
        <v>77</v>
      </c>
      <c r="CQ23" s="274">
        <v>60</v>
      </c>
      <c r="CR23" s="275">
        <v>68</v>
      </c>
      <c r="CS23" s="273">
        <v>1022</v>
      </c>
      <c r="CT23" s="274">
        <v>1003</v>
      </c>
      <c r="CU23" s="275">
        <v>2025</v>
      </c>
      <c r="CV23" s="273">
        <v>77</v>
      </c>
      <c r="CW23" s="274">
        <v>62</v>
      </c>
      <c r="CX23" s="275">
        <v>70</v>
      </c>
      <c r="CY23" s="273">
        <v>1022</v>
      </c>
      <c r="CZ23" s="274">
        <v>1003</v>
      </c>
      <c r="DA23" s="275">
        <v>2025</v>
      </c>
      <c r="DB23" s="273">
        <v>36.1</v>
      </c>
      <c r="DC23" s="274">
        <v>33.5</v>
      </c>
      <c r="DD23" s="275">
        <v>34.799999999999997</v>
      </c>
      <c r="DE23" s="273">
        <v>1022</v>
      </c>
      <c r="DF23" s="274">
        <v>1003</v>
      </c>
      <c r="DG23" s="275">
        <v>2025</v>
      </c>
    </row>
    <row r="24" spans="1:111" x14ac:dyDescent="0.35">
      <c r="A24" t="s">
        <v>55</v>
      </c>
      <c r="B24" t="s">
        <v>300</v>
      </c>
      <c r="C24" t="s">
        <v>299</v>
      </c>
      <c r="D24" s="273">
        <v>71</v>
      </c>
      <c r="E24" s="274">
        <v>56</v>
      </c>
      <c r="F24" s="275">
        <v>64</v>
      </c>
      <c r="G24" s="273">
        <v>1448</v>
      </c>
      <c r="H24" s="274">
        <v>1421</v>
      </c>
      <c r="I24" s="275">
        <v>2869</v>
      </c>
      <c r="J24" s="273">
        <v>73</v>
      </c>
      <c r="K24" s="274">
        <v>59</v>
      </c>
      <c r="L24" s="275">
        <v>66</v>
      </c>
      <c r="M24" s="273">
        <v>1448</v>
      </c>
      <c r="N24" s="274">
        <v>1421</v>
      </c>
      <c r="O24" s="275">
        <v>2869</v>
      </c>
      <c r="P24" s="273">
        <v>35.299999999999997</v>
      </c>
      <c r="Q24" s="274">
        <v>33.6</v>
      </c>
      <c r="R24" s="275">
        <v>34.5</v>
      </c>
      <c r="S24" s="273">
        <v>1448</v>
      </c>
      <c r="T24" s="274">
        <v>1421</v>
      </c>
      <c r="U24" s="275">
        <v>2869</v>
      </c>
      <c r="V24" s="320" t="s">
        <v>191</v>
      </c>
      <c r="W24" s="321" t="s">
        <v>191</v>
      </c>
      <c r="X24" s="322" t="s">
        <v>191</v>
      </c>
      <c r="Y24" s="320" t="s">
        <v>191</v>
      </c>
      <c r="Z24" s="321" t="s">
        <v>191</v>
      </c>
      <c r="AA24" s="322" t="s">
        <v>191</v>
      </c>
      <c r="AB24" s="320" t="s">
        <v>191</v>
      </c>
      <c r="AC24" s="321" t="s">
        <v>191</v>
      </c>
      <c r="AD24" s="322" t="s">
        <v>191</v>
      </c>
      <c r="AE24" s="320" t="s">
        <v>191</v>
      </c>
      <c r="AF24" s="321" t="s">
        <v>191</v>
      </c>
      <c r="AG24" s="322" t="s">
        <v>191</v>
      </c>
      <c r="AH24" s="320" t="s">
        <v>191</v>
      </c>
      <c r="AI24" s="321" t="s">
        <v>191</v>
      </c>
      <c r="AJ24" s="322" t="s">
        <v>191</v>
      </c>
      <c r="AK24" s="320" t="s">
        <v>191</v>
      </c>
      <c r="AL24" s="321" t="s">
        <v>191</v>
      </c>
      <c r="AM24" s="322" t="s">
        <v>191</v>
      </c>
      <c r="AN24" s="320" t="s">
        <v>191</v>
      </c>
      <c r="AO24" s="321" t="s">
        <v>191</v>
      </c>
      <c r="AP24" s="322" t="s">
        <v>191</v>
      </c>
      <c r="AQ24" s="320" t="s">
        <v>191</v>
      </c>
      <c r="AR24" s="321" t="s">
        <v>191</v>
      </c>
      <c r="AS24" s="322" t="s">
        <v>191</v>
      </c>
      <c r="AT24" s="320" t="s">
        <v>191</v>
      </c>
      <c r="AU24" s="321" t="s">
        <v>191</v>
      </c>
      <c r="AV24" s="322" t="s">
        <v>191</v>
      </c>
      <c r="AW24" s="320" t="s">
        <v>191</v>
      </c>
      <c r="AX24" s="321" t="s">
        <v>191</v>
      </c>
      <c r="AY24" s="322" t="s">
        <v>191</v>
      </c>
      <c r="AZ24" s="320" t="s">
        <v>191</v>
      </c>
      <c r="BA24" s="321" t="s">
        <v>191</v>
      </c>
      <c r="BB24" s="322" t="s">
        <v>191</v>
      </c>
      <c r="BC24" s="320" t="s">
        <v>191</v>
      </c>
      <c r="BD24" s="321" t="s">
        <v>191</v>
      </c>
      <c r="BE24" s="322" t="s">
        <v>191</v>
      </c>
      <c r="BF24" s="273">
        <v>34</v>
      </c>
      <c r="BG24" s="274">
        <v>22</v>
      </c>
      <c r="BH24" s="275">
        <v>26</v>
      </c>
      <c r="BI24" s="273">
        <v>134</v>
      </c>
      <c r="BJ24" s="274">
        <v>268</v>
      </c>
      <c r="BK24" s="275">
        <v>402</v>
      </c>
      <c r="BL24" s="273">
        <v>36</v>
      </c>
      <c r="BM24" s="274">
        <v>25</v>
      </c>
      <c r="BN24" s="275">
        <v>29</v>
      </c>
      <c r="BO24" s="273">
        <v>134</v>
      </c>
      <c r="BP24" s="274">
        <v>268</v>
      </c>
      <c r="BQ24" s="275">
        <v>402</v>
      </c>
      <c r="BR24" s="273">
        <v>28.5</v>
      </c>
      <c r="BS24" s="274">
        <v>26.8</v>
      </c>
      <c r="BT24" s="275">
        <v>27.4</v>
      </c>
      <c r="BU24" s="273">
        <v>134</v>
      </c>
      <c r="BV24" s="274">
        <v>268</v>
      </c>
      <c r="BW24" s="275">
        <v>402</v>
      </c>
      <c r="BX24" s="273" t="s">
        <v>197</v>
      </c>
      <c r="BY24" s="274" t="s">
        <v>197</v>
      </c>
      <c r="BZ24" s="275" t="s">
        <v>197</v>
      </c>
      <c r="CA24" s="273">
        <v>11</v>
      </c>
      <c r="CB24" s="274">
        <v>29</v>
      </c>
      <c r="CC24" s="275">
        <v>40</v>
      </c>
      <c r="CD24" s="273" t="s">
        <v>197</v>
      </c>
      <c r="CE24" s="274" t="s">
        <v>197</v>
      </c>
      <c r="CF24" s="275" t="s">
        <v>197</v>
      </c>
      <c r="CG24" s="273">
        <v>11</v>
      </c>
      <c r="CH24" s="274">
        <v>29</v>
      </c>
      <c r="CI24" s="275">
        <v>40</v>
      </c>
      <c r="CJ24" s="273">
        <v>20.100000000000001</v>
      </c>
      <c r="CK24" s="274">
        <v>19.2</v>
      </c>
      <c r="CL24" s="275">
        <v>19.399999999999999</v>
      </c>
      <c r="CM24" s="273">
        <v>11</v>
      </c>
      <c r="CN24" s="274">
        <v>29</v>
      </c>
      <c r="CO24" s="275">
        <v>40</v>
      </c>
      <c r="CP24" s="273">
        <v>67</v>
      </c>
      <c r="CQ24" s="274">
        <v>49</v>
      </c>
      <c r="CR24" s="275">
        <v>58</v>
      </c>
      <c r="CS24" s="273">
        <v>1626</v>
      </c>
      <c r="CT24" s="274">
        <v>1755</v>
      </c>
      <c r="CU24" s="275">
        <v>3381</v>
      </c>
      <c r="CV24" s="273">
        <v>69</v>
      </c>
      <c r="CW24" s="274">
        <v>53</v>
      </c>
      <c r="CX24" s="275">
        <v>60</v>
      </c>
      <c r="CY24" s="273">
        <v>1626</v>
      </c>
      <c r="CZ24" s="274">
        <v>1755</v>
      </c>
      <c r="DA24" s="275">
        <v>3381</v>
      </c>
      <c r="DB24" s="273">
        <v>34.5</v>
      </c>
      <c r="DC24" s="274">
        <v>32.299999999999997</v>
      </c>
      <c r="DD24" s="275">
        <v>33.299999999999997</v>
      </c>
      <c r="DE24" s="273">
        <v>1626</v>
      </c>
      <c r="DF24" s="274">
        <v>1755</v>
      </c>
      <c r="DG24" s="275">
        <v>3381</v>
      </c>
    </row>
    <row r="25" spans="1:111" x14ac:dyDescent="0.35">
      <c r="A25" t="s">
        <v>57</v>
      </c>
      <c r="B25" t="s">
        <v>302</v>
      </c>
      <c r="C25" t="s">
        <v>299</v>
      </c>
      <c r="D25" s="273">
        <v>59</v>
      </c>
      <c r="E25" s="274">
        <v>44</v>
      </c>
      <c r="F25" s="275">
        <v>52</v>
      </c>
      <c r="G25" s="273">
        <v>2100</v>
      </c>
      <c r="H25" s="274">
        <v>1864</v>
      </c>
      <c r="I25" s="275">
        <v>3964</v>
      </c>
      <c r="J25" s="273">
        <v>62</v>
      </c>
      <c r="K25" s="274">
        <v>49</v>
      </c>
      <c r="L25" s="275">
        <v>56</v>
      </c>
      <c r="M25" s="273">
        <v>2100</v>
      </c>
      <c r="N25" s="274">
        <v>1864</v>
      </c>
      <c r="O25" s="275">
        <v>3964</v>
      </c>
      <c r="P25" s="273">
        <v>32.799999999999997</v>
      </c>
      <c r="Q25" s="274">
        <v>30.8</v>
      </c>
      <c r="R25" s="275">
        <v>31.9</v>
      </c>
      <c r="S25" s="273">
        <v>2100</v>
      </c>
      <c r="T25" s="274">
        <v>1864</v>
      </c>
      <c r="U25" s="275">
        <v>3964</v>
      </c>
      <c r="V25" s="320" t="s">
        <v>191</v>
      </c>
      <c r="W25" s="321" t="s">
        <v>191</v>
      </c>
      <c r="X25" s="322" t="s">
        <v>191</v>
      </c>
      <c r="Y25" s="320" t="s">
        <v>191</v>
      </c>
      <c r="Z25" s="321" t="s">
        <v>191</v>
      </c>
      <c r="AA25" s="322" t="s">
        <v>191</v>
      </c>
      <c r="AB25" s="320" t="s">
        <v>191</v>
      </c>
      <c r="AC25" s="321" t="s">
        <v>191</v>
      </c>
      <c r="AD25" s="322" t="s">
        <v>191</v>
      </c>
      <c r="AE25" s="320" t="s">
        <v>191</v>
      </c>
      <c r="AF25" s="321" t="s">
        <v>191</v>
      </c>
      <c r="AG25" s="322" t="s">
        <v>191</v>
      </c>
      <c r="AH25" s="320" t="s">
        <v>191</v>
      </c>
      <c r="AI25" s="321" t="s">
        <v>191</v>
      </c>
      <c r="AJ25" s="322" t="s">
        <v>191</v>
      </c>
      <c r="AK25" s="320" t="s">
        <v>191</v>
      </c>
      <c r="AL25" s="321" t="s">
        <v>191</v>
      </c>
      <c r="AM25" s="322" t="s">
        <v>191</v>
      </c>
      <c r="AN25" s="320" t="s">
        <v>191</v>
      </c>
      <c r="AO25" s="321" t="s">
        <v>191</v>
      </c>
      <c r="AP25" s="322" t="s">
        <v>191</v>
      </c>
      <c r="AQ25" s="320" t="s">
        <v>191</v>
      </c>
      <c r="AR25" s="321" t="s">
        <v>191</v>
      </c>
      <c r="AS25" s="322" t="s">
        <v>191</v>
      </c>
      <c r="AT25" s="320" t="s">
        <v>191</v>
      </c>
      <c r="AU25" s="321" t="s">
        <v>191</v>
      </c>
      <c r="AV25" s="322" t="s">
        <v>191</v>
      </c>
      <c r="AW25" s="320" t="s">
        <v>191</v>
      </c>
      <c r="AX25" s="321" t="s">
        <v>191</v>
      </c>
      <c r="AY25" s="322" t="s">
        <v>191</v>
      </c>
      <c r="AZ25" s="320" t="s">
        <v>191</v>
      </c>
      <c r="BA25" s="321" t="s">
        <v>191</v>
      </c>
      <c r="BB25" s="322" t="s">
        <v>191</v>
      </c>
      <c r="BC25" s="320" t="s">
        <v>191</v>
      </c>
      <c r="BD25" s="321" t="s">
        <v>191</v>
      </c>
      <c r="BE25" s="322" t="s">
        <v>191</v>
      </c>
      <c r="BF25" s="273">
        <v>13</v>
      </c>
      <c r="BG25" s="274">
        <v>15</v>
      </c>
      <c r="BH25" s="275">
        <v>14</v>
      </c>
      <c r="BI25" s="273">
        <v>126</v>
      </c>
      <c r="BJ25" s="274">
        <v>305</v>
      </c>
      <c r="BK25" s="275">
        <v>431</v>
      </c>
      <c r="BL25" s="273">
        <v>17</v>
      </c>
      <c r="BM25" s="274">
        <v>16</v>
      </c>
      <c r="BN25" s="275">
        <v>16</v>
      </c>
      <c r="BO25" s="273">
        <v>126</v>
      </c>
      <c r="BP25" s="274">
        <v>305</v>
      </c>
      <c r="BQ25" s="275">
        <v>431</v>
      </c>
      <c r="BR25" s="273">
        <v>25.5</v>
      </c>
      <c r="BS25" s="274">
        <v>24.3</v>
      </c>
      <c r="BT25" s="275">
        <v>24.6</v>
      </c>
      <c r="BU25" s="273">
        <v>126</v>
      </c>
      <c r="BV25" s="274">
        <v>305</v>
      </c>
      <c r="BW25" s="275">
        <v>431</v>
      </c>
      <c r="BX25" s="273" t="s">
        <v>197</v>
      </c>
      <c r="BY25" s="274" t="s">
        <v>197</v>
      </c>
      <c r="BZ25" s="275" t="s">
        <v>197</v>
      </c>
      <c r="CA25" s="273">
        <v>10</v>
      </c>
      <c r="CB25" s="274">
        <v>28</v>
      </c>
      <c r="CC25" s="275">
        <v>38</v>
      </c>
      <c r="CD25" s="273" t="s">
        <v>197</v>
      </c>
      <c r="CE25" s="274" t="s">
        <v>197</v>
      </c>
      <c r="CF25" s="275" t="s">
        <v>197</v>
      </c>
      <c r="CG25" s="273">
        <v>10</v>
      </c>
      <c r="CH25" s="274">
        <v>28</v>
      </c>
      <c r="CI25" s="275">
        <v>38</v>
      </c>
      <c r="CJ25" s="273">
        <v>18.5</v>
      </c>
      <c r="CK25" s="274">
        <v>19.8</v>
      </c>
      <c r="CL25" s="275">
        <v>19.399999999999999</v>
      </c>
      <c r="CM25" s="273">
        <v>10</v>
      </c>
      <c r="CN25" s="274">
        <v>28</v>
      </c>
      <c r="CO25" s="275">
        <v>38</v>
      </c>
      <c r="CP25" s="273">
        <v>55</v>
      </c>
      <c r="CQ25" s="274">
        <v>38</v>
      </c>
      <c r="CR25" s="275">
        <v>47</v>
      </c>
      <c r="CS25" s="273">
        <v>2334</v>
      </c>
      <c r="CT25" s="274">
        <v>2274</v>
      </c>
      <c r="CU25" s="275">
        <v>4608</v>
      </c>
      <c r="CV25" s="273">
        <v>57</v>
      </c>
      <c r="CW25" s="274">
        <v>44</v>
      </c>
      <c r="CX25" s="275">
        <v>51</v>
      </c>
      <c r="CY25" s="273">
        <v>2334</v>
      </c>
      <c r="CZ25" s="274">
        <v>2274</v>
      </c>
      <c r="DA25" s="275">
        <v>4608</v>
      </c>
      <c r="DB25" s="273">
        <v>32.1</v>
      </c>
      <c r="DC25" s="274">
        <v>29.6</v>
      </c>
      <c r="DD25" s="275">
        <v>30.9</v>
      </c>
      <c r="DE25" s="273">
        <v>2334</v>
      </c>
      <c r="DF25" s="274">
        <v>2274</v>
      </c>
      <c r="DG25" s="275">
        <v>4608</v>
      </c>
    </row>
    <row r="26" spans="1:111" x14ac:dyDescent="0.35">
      <c r="A26" t="s">
        <v>63</v>
      </c>
      <c r="B26" t="s">
        <v>308</v>
      </c>
      <c r="C26" t="s">
        <v>299</v>
      </c>
      <c r="D26" s="273">
        <v>83</v>
      </c>
      <c r="E26" s="274">
        <v>70</v>
      </c>
      <c r="F26" s="275">
        <v>77</v>
      </c>
      <c r="G26" s="273">
        <v>202</v>
      </c>
      <c r="H26" s="274">
        <v>162</v>
      </c>
      <c r="I26" s="275">
        <v>364</v>
      </c>
      <c r="J26" s="273">
        <v>85</v>
      </c>
      <c r="K26" s="274">
        <v>71</v>
      </c>
      <c r="L26" s="275">
        <v>79</v>
      </c>
      <c r="M26" s="273">
        <v>202</v>
      </c>
      <c r="N26" s="274">
        <v>162</v>
      </c>
      <c r="O26" s="275">
        <v>364</v>
      </c>
      <c r="P26" s="273">
        <v>38.700000000000003</v>
      </c>
      <c r="Q26" s="274">
        <v>36</v>
      </c>
      <c r="R26" s="275">
        <v>37.5</v>
      </c>
      <c r="S26" s="273">
        <v>202</v>
      </c>
      <c r="T26" s="274">
        <v>162</v>
      </c>
      <c r="U26" s="275">
        <v>364</v>
      </c>
      <c r="V26" s="320" t="s">
        <v>191</v>
      </c>
      <c r="W26" s="321" t="s">
        <v>191</v>
      </c>
      <c r="X26" s="322" t="s">
        <v>191</v>
      </c>
      <c r="Y26" s="320" t="s">
        <v>191</v>
      </c>
      <c r="Z26" s="321" t="s">
        <v>191</v>
      </c>
      <c r="AA26" s="322" t="s">
        <v>191</v>
      </c>
      <c r="AB26" s="320" t="s">
        <v>191</v>
      </c>
      <c r="AC26" s="321" t="s">
        <v>191</v>
      </c>
      <c r="AD26" s="322" t="s">
        <v>191</v>
      </c>
      <c r="AE26" s="320" t="s">
        <v>191</v>
      </c>
      <c r="AF26" s="321" t="s">
        <v>191</v>
      </c>
      <c r="AG26" s="322" t="s">
        <v>191</v>
      </c>
      <c r="AH26" s="320" t="s">
        <v>191</v>
      </c>
      <c r="AI26" s="321" t="s">
        <v>191</v>
      </c>
      <c r="AJ26" s="322" t="s">
        <v>191</v>
      </c>
      <c r="AK26" s="320" t="s">
        <v>191</v>
      </c>
      <c r="AL26" s="321" t="s">
        <v>191</v>
      </c>
      <c r="AM26" s="322" t="s">
        <v>191</v>
      </c>
      <c r="AN26" s="320" t="s">
        <v>191</v>
      </c>
      <c r="AO26" s="321" t="s">
        <v>191</v>
      </c>
      <c r="AP26" s="322" t="s">
        <v>191</v>
      </c>
      <c r="AQ26" s="320" t="s">
        <v>191</v>
      </c>
      <c r="AR26" s="321" t="s">
        <v>191</v>
      </c>
      <c r="AS26" s="322" t="s">
        <v>191</v>
      </c>
      <c r="AT26" s="320" t="s">
        <v>191</v>
      </c>
      <c r="AU26" s="321" t="s">
        <v>191</v>
      </c>
      <c r="AV26" s="322" t="s">
        <v>191</v>
      </c>
      <c r="AW26" s="320" t="s">
        <v>191</v>
      </c>
      <c r="AX26" s="321" t="s">
        <v>191</v>
      </c>
      <c r="AY26" s="322" t="s">
        <v>191</v>
      </c>
      <c r="AZ26" s="320" t="s">
        <v>191</v>
      </c>
      <c r="BA26" s="321" t="s">
        <v>191</v>
      </c>
      <c r="BB26" s="322" t="s">
        <v>191</v>
      </c>
      <c r="BC26" s="320" t="s">
        <v>191</v>
      </c>
      <c r="BD26" s="321" t="s">
        <v>191</v>
      </c>
      <c r="BE26" s="322" t="s">
        <v>191</v>
      </c>
      <c r="BF26" s="273" t="s">
        <v>197</v>
      </c>
      <c r="BG26" s="274">
        <v>38</v>
      </c>
      <c r="BH26" s="275">
        <v>30</v>
      </c>
      <c r="BI26" s="273">
        <v>4</v>
      </c>
      <c r="BJ26" s="274">
        <v>16</v>
      </c>
      <c r="BK26" s="275">
        <v>20</v>
      </c>
      <c r="BL26" s="273" t="s">
        <v>197</v>
      </c>
      <c r="BM26" s="274">
        <v>38</v>
      </c>
      <c r="BN26" s="275">
        <v>30</v>
      </c>
      <c r="BO26" s="273">
        <v>4</v>
      </c>
      <c r="BP26" s="274">
        <v>16</v>
      </c>
      <c r="BQ26" s="275">
        <v>20</v>
      </c>
      <c r="BR26" s="273">
        <v>28.8</v>
      </c>
      <c r="BS26" s="274">
        <v>28.8</v>
      </c>
      <c r="BT26" s="275">
        <v>28.8</v>
      </c>
      <c r="BU26" s="273">
        <v>4</v>
      </c>
      <c r="BV26" s="274">
        <v>16</v>
      </c>
      <c r="BW26" s="275">
        <v>20</v>
      </c>
      <c r="BX26" s="273" t="s">
        <v>197</v>
      </c>
      <c r="BY26" s="274" t="s">
        <v>197</v>
      </c>
      <c r="BZ26" s="275" t="s">
        <v>197</v>
      </c>
      <c r="CA26" s="273">
        <v>4</v>
      </c>
      <c r="CB26" s="274">
        <v>4</v>
      </c>
      <c r="CC26" s="275">
        <v>8</v>
      </c>
      <c r="CD26" s="273" t="s">
        <v>197</v>
      </c>
      <c r="CE26" s="274" t="s">
        <v>197</v>
      </c>
      <c r="CF26" s="275" t="s">
        <v>197</v>
      </c>
      <c r="CG26" s="273">
        <v>4</v>
      </c>
      <c r="CH26" s="274">
        <v>4</v>
      </c>
      <c r="CI26" s="275">
        <v>8</v>
      </c>
      <c r="CJ26" s="273">
        <v>20.3</v>
      </c>
      <c r="CK26" s="274">
        <v>26.8</v>
      </c>
      <c r="CL26" s="275">
        <v>23.5</v>
      </c>
      <c r="CM26" s="273">
        <v>4</v>
      </c>
      <c r="CN26" s="274">
        <v>4</v>
      </c>
      <c r="CO26" s="275">
        <v>8</v>
      </c>
      <c r="CP26" s="273">
        <v>80</v>
      </c>
      <c r="CQ26" s="274">
        <v>67</v>
      </c>
      <c r="CR26" s="275">
        <v>74</v>
      </c>
      <c r="CS26" s="273">
        <v>213</v>
      </c>
      <c r="CT26" s="274">
        <v>184</v>
      </c>
      <c r="CU26" s="275">
        <v>397</v>
      </c>
      <c r="CV26" s="273">
        <v>81</v>
      </c>
      <c r="CW26" s="274">
        <v>67</v>
      </c>
      <c r="CX26" s="275">
        <v>75</v>
      </c>
      <c r="CY26" s="273">
        <v>213</v>
      </c>
      <c r="CZ26" s="274">
        <v>184</v>
      </c>
      <c r="DA26" s="275">
        <v>397</v>
      </c>
      <c r="DB26" s="273">
        <v>38.200000000000003</v>
      </c>
      <c r="DC26" s="274">
        <v>35.1</v>
      </c>
      <c r="DD26" s="275">
        <v>36.799999999999997</v>
      </c>
      <c r="DE26" s="273">
        <v>213</v>
      </c>
      <c r="DF26" s="274">
        <v>184</v>
      </c>
      <c r="DG26" s="275">
        <v>397</v>
      </c>
    </row>
    <row r="27" spans="1:111" x14ac:dyDescent="0.35">
      <c r="A27" t="s">
        <v>61</v>
      </c>
      <c r="B27" t="s">
        <v>306</v>
      </c>
      <c r="C27" t="s">
        <v>299</v>
      </c>
      <c r="D27" s="273">
        <v>68</v>
      </c>
      <c r="E27" s="274">
        <v>53</v>
      </c>
      <c r="F27" s="275">
        <v>61</v>
      </c>
      <c r="G27" s="273">
        <v>1680</v>
      </c>
      <c r="H27" s="274">
        <v>1596</v>
      </c>
      <c r="I27" s="275">
        <v>3276</v>
      </c>
      <c r="J27" s="273">
        <v>70</v>
      </c>
      <c r="K27" s="274">
        <v>57</v>
      </c>
      <c r="L27" s="275">
        <v>64</v>
      </c>
      <c r="M27" s="273">
        <v>1680</v>
      </c>
      <c r="N27" s="274">
        <v>1596</v>
      </c>
      <c r="O27" s="275">
        <v>3276</v>
      </c>
      <c r="P27" s="273">
        <v>34.6</v>
      </c>
      <c r="Q27" s="274">
        <v>32.799999999999997</v>
      </c>
      <c r="R27" s="275">
        <v>33.700000000000003</v>
      </c>
      <c r="S27" s="273">
        <v>1680</v>
      </c>
      <c r="T27" s="274">
        <v>1596</v>
      </c>
      <c r="U27" s="275">
        <v>3276</v>
      </c>
      <c r="V27" s="320" t="s">
        <v>191</v>
      </c>
      <c r="W27" s="321" t="s">
        <v>191</v>
      </c>
      <c r="X27" s="322" t="s">
        <v>191</v>
      </c>
      <c r="Y27" s="320" t="s">
        <v>191</v>
      </c>
      <c r="Z27" s="321" t="s">
        <v>191</v>
      </c>
      <c r="AA27" s="322" t="s">
        <v>191</v>
      </c>
      <c r="AB27" s="320" t="s">
        <v>191</v>
      </c>
      <c r="AC27" s="321" t="s">
        <v>191</v>
      </c>
      <c r="AD27" s="322" t="s">
        <v>191</v>
      </c>
      <c r="AE27" s="320" t="s">
        <v>191</v>
      </c>
      <c r="AF27" s="321" t="s">
        <v>191</v>
      </c>
      <c r="AG27" s="322" t="s">
        <v>191</v>
      </c>
      <c r="AH27" s="320" t="s">
        <v>191</v>
      </c>
      <c r="AI27" s="321" t="s">
        <v>191</v>
      </c>
      <c r="AJ27" s="322" t="s">
        <v>191</v>
      </c>
      <c r="AK27" s="320" t="s">
        <v>191</v>
      </c>
      <c r="AL27" s="321" t="s">
        <v>191</v>
      </c>
      <c r="AM27" s="322" t="s">
        <v>191</v>
      </c>
      <c r="AN27" s="320" t="s">
        <v>191</v>
      </c>
      <c r="AO27" s="321" t="s">
        <v>191</v>
      </c>
      <c r="AP27" s="322" t="s">
        <v>191</v>
      </c>
      <c r="AQ27" s="320" t="s">
        <v>191</v>
      </c>
      <c r="AR27" s="321" t="s">
        <v>191</v>
      </c>
      <c r="AS27" s="322" t="s">
        <v>191</v>
      </c>
      <c r="AT27" s="320" t="s">
        <v>191</v>
      </c>
      <c r="AU27" s="321" t="s">
        <v>191</v>
      </c>
      <c r="AV27" s="322" t="s">
        <v>191</v>
      </c>
      <c r="AW27" s="320" t="s">
        <v>191</v>
      </c>
      <c r="AX27" s="321" t="s">
        <v>191</v>
      </c>
      <c r="AY27" s="322" t="s">
        <v>191</v>
      </c>
      <c r="AZ27" s="320" t="s">
        <v>191</v>
      </c>
      <c r="BA27" s="321" t="s">
        <v>191</v>
      </c>
      <c r="BB27" s="322" t="s">
        <v>191</v>
      </c>
      <c r="BC27" s="320" t="s">
        <v>191</v>
      </c>
      <c r="BD27" s="321" t="s">
        <v>191</v>
      </c>
      <c r="BE27" s="322" t="s">
        <v>191</v>
      </c>
      <c r="BF27" s="273">
        <v>20</v>
      </c>
      <c r="BG27" s="274">
        <v>16</v>
      </c>
      <c r="BH27" s="275">
        <v>17</v>
      </c>
      <c r="BI27" s="273">
        <v>107</v>
      </c>
      <c r="BJ27" s="274">
        <v>268</v>
      </c>
      <c r="BK27" s="275">
        <v>375</v>
      </c>
      <c r="BL27" s="273">
        <v>24</v>
      </c>
      <c r="BM27" s="274">
        <v>19</v>
      </c>
      <c r="BN27" s="275">
        <v>21</v>
      </c>
      <c r="BO27" s="273">
        <v>107</v>
      </c>
      <c r="BP27" s="274">
        <v>268</v>
      </c>
      <c r="BQ27" s="275">
        <v>375</v>
      </c>
      <c r="BR27" s="273">
        <v>26.7</v>
      </c>
      <c r="BS27" s="274">
        <v>25</v>
      </c>
      <c r="BT27" s="275">
        <v>25.5</v>
      </c>
      <c r="BU27" s="273">
        <v>107</v>
      </c>
      <c r="BV27" s="274">
        <v>268</v>
      </c>
      <c r="BW27" s="275">
        <v>375</v>
      </c>
      <c r="BX27" s="273" t="s">
        <v>197</v>
      </c>
      <c r="BY27" s="274" t="s">
        <v>197</v>
      </c>
      <c r="BZ27" s="275" t="s">
        <v>197</v>
      </c>
      <c r="CA27" s="273">
        <v>5</v>
      </c>
      <c r="CB27" s="274">
        <v>8</v>
      </c>
      <c r="CC27" s="275">
        <v>13</v>
      </c>
      <c r="CD27" s="273" t="s">
        <v>197</v>
      </c>
      <c r="CE27" s="274" t="s">
        <v>197</v>
      </c>
      <c r="CF27" s="275" t="s">
        <v>197</v>
      </c>
      <c r="CG27" s="273">
        <v>5</v>
      </c>
      <c r="CH27" s="274">
        <v>8</v>
      </c>
      <c r="CI27" s="275">
        <v>13</v>
      </c>
      <c r="CJ27" s="273">
        <v>17.600000000000001</v>
      </c>
      <c r="CK27" s="274">
        <v>19.8</v>
      </c>
      <c r="CL27" s="275">
        <v>18.899999999999999</v>
      </c>
      <c r="CM27" s="273">
        <v>5</v>
      </c>
      <c r="CN27" s="274">
        <v>8</v>
      </c>
      <c r="CO27" s="275">
        <v>13</v>
      </c>
      <c r="CP27" s="273">
        <v>64</v>
      </c>
      <c r="CQ27" s="274">
        <v>47</v>
      </c>
      <c r="CR27" s="275">
        <v>55</v>
      </c>
      <c r="CS27" s="273">
        <v>1843</v>
      </c>
      <c r="CT27" s="274">
        <v>1928</v>
      </c>
      <c r="CU27" s="275">
        <v>3771</v>
      </c>
      <c r="CV27" s="273">
        <v>66</v>
      </c>
      <c r="CW27" s="274">
        <v>50</v>
      </c>
      <c r="CX27" s="275">
        <v>58</v>
      </c>
      <c r="CY27" s="273">
        <v>1843</v>
      </c>
      <c r="CZ27" s="274">
        <v>1928</v>
      </c>
      <c r="DA27" s="275">
        <v>3771</v>
      </c>
      <c r="DB27" s="273">
        <v>33.9</v>
      </c>
      <c r="DC27" s="274">
        <v>31.5</v>
      </c>
      <c r="DD27" s="275">
        <v>32.700000000000003</v>
      </c>
      <c r="DE27" s="273">
        <v>1843</v>
      </c>
      <c r="DF27" s="274">
        <v>1928</v>
      </c>
      <c r="DG27" s="275">
        <v>3771</v>
      </c>
    </row>
    <row r="28" spans="1:111" x14ac:dyDescent="0.35">
      <c r="A28" t="s">
        <v>68</v>
      </c>
      <c r="B28" t="s">
        <v>313</v>
      </c>
      <c r="C28" t="s">
        <v>309</v>
      </c>
      <c r="D28" s="273">
        <v>76</v>
      </c>
      <c r="E28" s="274">
        <v>61</v>
      </c>
      <c r="F28" s="275">
        <v>68</v>
      </c>
      <c r="G28" s="273">
        <v>829</v>
      </c>
      <c r="H28" s="274">
        <v>806</v>
      </c>
      <c r="I28" s="275">
        <v>1635</v>
      </c>
      <c r="J28" s="273">
        <v>76</v>
      </c>
      <c r="K28" s="274">
        <v>64</v>
      </c>
      <c r="L28" s="275">
        <v>70</v>
      </c>
      <c r="M28" s="273">
        <v>829</v>
      </c>
      <c r="N28" s="274">
        <v>806</v>
      </c>
      <c r="O28" s="275">
        <v>1635</v>
      </c>
      <c r="P28" s="273">
        <v>36.1</v>
      </c>
      <c r="Q28" s="274">
        <v>34.1</v>
      </c>
      <c r="R28" s="275">
        <v>35.1</v>
      </c>
      <c r="S28" s="273">
        <v>829</v>
      </c>
      <c r="T28" s="274">
        <v>806</v>
      </c>
      <c r="U28" s="275">
        <v>1635</v>
      </c>
      <c r="V28" s="320" t="s">
        <v>191</v>
      </c>
      <c r="W28" s="321" t="s">
        <v>191</v>
      </c>
      <c r="X28" s="322" t="s">
        <v>191</v>
      </c>
      <c r="Y28" s="320" t="s">
        <v>191</v>
      </c>
      <c r="Z28" s="321" t="s">
        <v>191</v>
      </c>
      <c r="AA28" s="322" t="s">
        <v>191</v>
      </c>
      <c r="AB28" s="320" t="s">
        <v>191</v>
      </c>
      <c r="AC28" s="321" t="s">
        <v>191</v>
      </c>
      <c r="AD28" s="322" t="s">
        <v>191</v>
      </c>
      <c r="AE28" s="320" t="s">
        <v>191</v>
      </c>
      <c r="AF28" s="321" t="s">
        <v>191</v>
      </c>
      <c r="AG28" s="322" t="s">
        <v>191</v>
      </c>
      <c r="AH28" s="320" t="s">
        <v>191</v>
      </c>
      <c r="AI28" s="321" t="s">
        <v>191</v>
      </c>
      <c r="AJ28" s="322" t="s">
        <v>191</v>
      </c>
      <c r="AK28" s="320" t="s">
        <v>191</v>
      </c>
      <c r="AL28" s="321" t="s">
        <v>191</v>
      </c>
      <c r="AM28" s="322" t="s">
        <v>191</v>
      </c>
      <c r="AN28" s="320" t="s">
        <v>191</v>
      </c>
      <c r="AO28" s="321" t="s">
        <v>191</v>
      </c>
      <c r="AP28" s="322" t="s">
        <v>191</v>
      </c>
      <c r="AQ28" s="320" t="s">
        <v>191</v>
      </c>
      <c r="AR28" s="321" t="s">
        <v>191</v>
      </c>
      <c r="AS28" s="322" t="s">
        <v>191</v>
      </c>
      <c r="AT28" s="320" t="s">
        <v>191</v>
      </c>
      <c r="AU28" s="321" t="s">
        <v>191</v>
      </c>
      <c r="AV28" s="322" t="s">
        <v>191</v>
      </c>
      <c r="AW28" s="320" t="s">
        <v>191</v>
      </c>
      <c r="AX28" s="321" t="s">
        <v>191</v>
      </c>
      <c r="AY28" s="322" t="s">
        <v>191</v>
      </c>
      <c r="AZ28" s="320" t="s">
        <v>191</v>
      </c>
      <c r="BA28" s="321" t="s">
        <v>191</v>
      </c>
      <c r="BB28" s="322" t="s">
        <v>191</v>
      </c>
      <c r="BC28" s="320" t="s">
        <v>191</v>
      </c>
      <c r="BD28" s="321" t="s">
        <v>191</v>
      </c>
      <c r="BE28" s="322" t="s">
        <v>191</v>
      </c>
      <c r="BF28" s="273">
        <v>50</v>
      </c>
      <c r="BG28" s="274">
        <v>29</v>
      </c>
      <c r="BH28" s="275">
        <v>36</v>
      </c>
      <c r="BI28" s="273">
        <v>72</v>
      </c>
      <c r="BJ28" s="274">
        <v>131</v>
      </c>
      <c r="BK28" s="275">
        <v>203</v>
      </c>
      <c r="BL28" s="273">
        <v>51</v>
      </c>
      <c r="BM28" s="274">
        <v>30</v>
      </c>
      <c r="BN28" s="275">
        <v>37</v>
      </c>
      <c r="BO28" s="273">
        <v>72</v>
      </c>
      <c r="BP28" s="274">
        <v>131</v>
      </c>
      <c r="BQ28" s="275">
        <v>203</v>
      </c>
      <c r="BR28" s="273">
        <v>30.8</v>
      </c>
      <c r="BS28" s="274">
        <v>28.3</v>
      </c>
      <c r="BT28" s="275">
        <v>29.2</v>
      </c>
      <c r="BU28" s="273">
        <v>72</v>
      </c>
      <c r="BV28" s="274">
        <v>131</v>
      </c>
      <c r="BW28" s="275">
        <v>203</v>
      </c>
      <c r="BX28" s="273" t="s">
        <v>197</v>
      </c>
      <c r="BY28" s="274" t="s">
        <v>197</v>
      </c>
      <c r="BZ28" s="275" t="s">
        <v>197</v>
      </c>
      <c r="CA28" s="273">
        <v>5</v>
      </c>
      <c r="CB28" s="274">
        <v>15</v>
      </c>
      <c r="CC28" s="275">
        <v>20</v>
      </c>
      <c r="CD28" s="273" t="s">
        <v>197</v>
      </c>
      <c r="CE28" s="274" t="s">
        <v>197</v>
      </c>
      <c r="CF28" s="275" t="s">
        <v>197</v>
      </c>
      <c r="CG28" s="273">
        <v>5</v>
      </c>
      <c r="CH28" s="274">
        <v>15</v>
      </c>
      <c r="CI28" s="275">
        <v>20</v>
      </c>
      <c r="CJ28" s="273">
        <v>17</v>
      </c>
      <c r="CK28" s="274">
        <v>19.600000000000001</v>
      </c>
      <c r="CL28" s="275">
        <v>19</v>
      </c>
      <c r="CM28" s="273">
        <v>5</v>
      </c>
      <c r="CN28" s="274">
        <v>15</v>
      </c>
      <c r="CO28" s="275">
        <v>20</v>
      </c>
      <c r="CP28" s="273">
        <v>73</v>
      </c>
      <c r="CQ28" s="274">
        <v>55</v>
      </c>
      <c r="CR28" s="275">
        <v>64</v>
      </c>
      <c r="CS28" s="273">
        <v>924</v>
      </c>
      <c r="CT28" s="274">
        <v>973</v>
      </c>
      <c r="CU28" s="275">
        <v>1897</v>
      </c>
      <c r="CV28" s="273">
        <v>73</v>
      </c>
      <c r="CW28" s="274">
        <v>57</v>
      </c>
      <c r="CX28" s="275">
        <v>65</v>
      </c>
      <c r="CY28" s="273">
        <v>924</v>
      </c>
      <c r="CZ28" s="274">
        <v>973</v>
      </c>
      <c r="DA28" s="275">
        <v>1897</v>
      </c>
      <c r="DB28" s="273">
        <v>35.5</v>
      </c>
      <c r="DC28" s="274">
        <v>33</v>
      </c>
      <c r="DD28" s="275">
        <v>34.200000000000003</v>
      </c>
      <c r="DE28" s="273">
        <v>924</v>
      </c>
      <c r="DF28" s="274">
        <v>973</v>
      </c>
      <c r="DG28" s="275">
        <v>1897</v>
      </c>
    </row>
    <row r="29" spans="1:111" x14ac:dyDescent="0.35">
      <c r="A29" t="s">
        <v>74</v>
      </c>
      <c r="B29" t="s">
        <v>319</v>
      </c>
      <c r="C29" t="s">
        <v>309</v>
      </c>
      <c r="D29" s="273">
        <v>75</v>
      </c>
      <c r="E29" s="274">
        <v>59</v>
      </c>
      <c r="F29" s="275">
        <v>67</v>
      </c>
      <c r="G29" s="273">
        <v>1036</v>
      </c>
      <c r="H29" s="274">
        <v>958</v>
      </c>
      <c r="I29" s="275">
        <v>1994</v>
      </c>
      <c r="J29" s="273">
        <v>78</v>
      </c>
      <c r="K29" s="274">
        <v>64</v>
      </c>
      <c r="L29" s="275">
        <v>71</v>
      </c>
      <c r="M29" s="273">
        <v>1036</v>
      </c>
      <c r="N29" s="274">
        <v>958</v>
      </c>
      <c r="O29" s="275">
        <v>1994</v>
      </c>
      <c r="P29" s="273">
        <v>35.4</v>
      </c>
      <c r="Q29" s="274">
        <v>33.200000000000003</v>
      </c>
      <c r="R29" s="275">
        <v>34.4</v>
      </c>
      <c r="S29" s="273">
        <v>1036</v>
      </c>
      <c r="T29" s="274">
        <v>958</v>
      </c>
      <c r="U29" s="275">
        <v>1994</v>
      </c>
      <c r="V29" s="320" t="s">
        <v>191</v>
      </c>
      <c r="W29" s="321" t="s">
        <v>191</v>
      </c>
      <c r="X29" s="322" t="s">
        <v>191</v>
      </c>
      <c r="Y29" s="320" t="s">
        <v>191</v>
      </c>
      <c r="Z29" s="321" t="s">
        <v>191</v>
      </c>
      <c r="AA29" s="322" t="s">
        <v>191</v>
      </c>
      <c r="AB29" s="320" t="s">
        <v>191</v>
      </c>
      <c r="AC29" s="321" t="s">
        <v>191</v>
      </c>
      <c r="AD29" s="322" t="s">
        <v>191</v>
      </c>
      <c r="AE29" s="320" t="s">
        <v>191</v>
      </c>
      <c r="AF29" s="321" t="s">
        <v>191</v>
      </c>
      <c r="AG29" s="322" t="s">
        <v>191</v>
      </c>
      <c r="AH29" s="320" t="s">
        <v>191</v>
      </c>
      <c r="AI29" s="321" t="s">
        <v>191</v>
      </c>
      <c r="AJ29" s="322" t="s">
        <v>191</v>
      </c>
      <c r="AK29" s="320" t="s">
        <v>191</v>
      </c>
      <c r="AL29" s="321" t="s">
        <v>191</v>
      </c>
      <c r="AM29" s="322" t="s">
        <v>191</v>
      </c>
      <c r="AN29" s="320" t="s">
        <v>191</v>
      </c>
      <c r="AO29" s="321" t="s">
        <v>191</v>
      </c>
      <c r="AP29" s="322" t="s">
        <v>191</v>
      </c>
      <c r="AQ29" s="320" t="s">
        <v>191</v>
      </c>
      <c r="AR29" s="321" t="s">
        <v>191</v>
      </c>
      <c r="AS29" s="322" t="s">
        <v>191</v>
      </c>
      <c r="AT29" s="320" t="s">
        <v>191</v>
      </c>
      <c r="AU29" s="321" t="s">
        <v>191</v>
      </c>
      <c r="AV29" s="322" t="s">
        <v>191</v>
      </c>
      <c r="AW29" s="320" t="s">
        <v>191</v>
      </c>
      <c r="AX29" s="321" t="s">
        <v>191</v>
      </c>
      <c r="AY29" s="322" t="s">
        <v>191</v>
      </c>
      <c r="AZ29" s="320" t="s">
        <v>191</v>
      </c>
      <c r="BA29" s="321" t="s">
        <v>191</v>
      </c>
      <c r="BB29" s="322" t="s">
        <v>191</v>
      </c>
      <c r="BC29" s="320" t="s">
        <v>191</v>
      </c>
      <c r="BD29" s="321" t="s">
        <v>191</v>
      </c>
      <c r="BE29" s="322" t="s">
        <v>191</v>
      </c>
      <c r="BF29" s="273">
        <v>34</v>
      </c>
      <c r="BG29" s="274">
        <v>16</v>
      </c>
      <c r="BH29" s="275">
        <v>22</v>
      </c>
      <c r="BI29" s="273">
        <v>47</v>
      </c>
      <c r="BJ29" s="274">
        <v>106</v>
      </c>
      <c r="BK29" s="275">
        <v>153</v>
      </c>
      <c r="BL29" s="273">
        <v>40</v>
      </c>
      <c r="BM29" s="274">
        <v>19</v>
      </c>
      <c r="BN29" s="275">
        <v>25</v>
      </c>
      <c r="BO29" s="273">
        <v>47</v>
      </c>
      <c r="BP29" s="274">
        <v>106</v>
      </c>
      <c r="BQ29" s="275">
        <v>153</v>
      </c>
      <c r="BR29" s="273">
        <v>27.6</v>
      </c>
      <c r="BS29" s="274">
        <v>25</v>
      </c>
      <c r="BT29" s="275">
        <v>25.8</v>
      </c>
      <c r="BU29" s="273">
        <v>47</v>
      </c>
      <c r="BV29" s="274">
        <v>106</v>
      </c>
      <c r="BW29" s="275">
        <v>153</v>
      </c>
      <c r="BX29" s="273" t="s">
        <v>197</v>
      </c>
      <c r="BY29" s="274" t="s">
        <v>197</v>
      </c>
      <c r="BZ29" s="275" t="s">
        <v>197</v>
      </c>
      <c r="CA29" s="273">
        <v>12</v>
      </c>
      <c r="CB29" s="274">
        <v>25</v>
      </c>
      <c r="CC29" s="275">
        <v>37</v>
      </c>
      <c r="CD29" s="273" t="s">
        <v>197</v>
      </c>
      <c r="CE29" s="274" t="s">
        <v>197</v>
      </c>
      <c r="CF29" s="275" t="s">
        <v>197</v>
      </c>
      <c r="CG29" s="273">
        <v>12</v>
      </c>
      <c r="CH29" s="274">
        <v>25</v>
      </c>
      <c r="CI29" s="275">
        <v>37</v>
      </c>
      <c r="CJ29" s="273">
        <v>20.8</v>
      </c>
      <c r="CK29" s="274">
        <v>18.899999999999999</v>
      </c>
      <c r="CL29" s="275">
        <v>19.5</v>
      </c>
      <c r="CM29" s="273">
        <v>12</v>
      </c>
      <c r="CN29" s="274">
        <v>25</v>
      </c>
      <c r="CO29" s="275">
        <v>37</v>
      </c>
      <c r="CP29" s="273">
        <v>72</v>
      </c>
      <c r="CQ29" s="274">
        <v>54</v>
      </c>
      <c r="CR29" s="275">
        <v>63</v>
      </c>
      <c r="CS29" s="273">
        <v>1108</v>
      </c>
      <c r="CT29" s="274">
        <v>1105</v>
      </c>
      <c r="CU29" s="275">
        <v>2213</v>
      </c>
      <c r="CV29" s="273">
        <v>75</v>
      </c>
      <c r="CW29" s="274">
        <v>58</v>
      </c>
      <c r="CX29" s="275">
        <v>67</v>
      </c>
      <c r="CY29" s="273">
        <v>1108</v>
      </c>
      <c r="CZ29" s="274">
        <v>1105</v>
      </c>
      <c r="DA29" s="275">
        <v>2213</v>
      </c>
      <c r="DB29" s="273">
        <v>34.9</v>
      </c>
      <c r="DC29" s="274">
        <v>32</v>
      </c>
      <c r="DD29" s="275">
        <v>33.5</v>
      </c>
      <c r="DE29" s="273">
        <v>1108</v>
      </c>
      <c r="DF29" s="274">
        <v>1105</v>
      </c>
      <c r="DG29" s="275">
        <v>2213</v>
      </c>
    </row>
    <row r="30" spans="1:111" x14ac:dyDescent="0.35">
      <c r="A30" t="s">
        <v>73</v>
      </c>
      <c r="B30" t="s">
        <v>318</v>
      </c>
      <c r="C30" t="s">
        <v>309</v>
      </c>
      <c r="D30" s="273">
        <v>71</v>
      </c>
      <c r="E30" s="274">
        <v>57</v>
      </c>
      <c r="F30" s="275">
        <v>64</v>
      </c>
      <c r="G30" s="273">
        <v>1418</v>
      </c>
      <c r="H30" s="274">
        <v>1367</v>
      </c>
      <c r="I30" s="275">
        <v>2785</v>
      </c>
      <c r="J30" s="273">
        <v>77</v>
      </c>
      <c r="K30" s="274">
        <v>63</v>
      </c>
      <c r="L30" s="275">
        <v>70</v>
      </c>
      <c r="M30" s="273">
        <v>1418</v>
      </c>
      <c r="N30" s="274">
        <v>1367</v>
      </c>
      <c r="O30" s="275">
        <v>2785</v>
      </c>
      <c r="P30" s="273">
        <v>35.9</v>
      </c>
      <c r="Q30" s="274">
        <v>33.4</v>
      </c>
      <c r="R30" s="275">
        <v>34.700000000000003</v>
      </c>
      <c r="S30" s="273">
        <v>1418</v>
      </c>
      <c r="T30" s="274">
        <v>1367</v>
      </c>
      <c r="U30" s="275">
        <v>2785</v>
      </c>
      <c r="V30" s="320" t="s">
        <v>191</v>
      </c>
      <c r="W30" s="321" t="s">
        <v>191</v>
      </c>
      <c r="X30" s="322" t="s">
        <v>191</v>
      </c>
      <c r="Y30" s="320" t="s">
        <v>191</v>
      </c>
      <c r="Z30" s="321" t="s">
        <v>191</v>
      </c>
      <c r="AA30" s="322" t="s">
        <v>191</v>
      </c>
      <c r="AB30" s="320" t="s">
        <v>191</v>
      </c>
      <c r="AC30" s="321" t="s">
        <v>191</v>
      </c>
      <c r="AD30" s="322" t="s">
        <v>191</v>
      </c>
      <c r="AE30" s="320" t="s">
        <v>191</v>
      </c>
      <c r="AF30" s="321" t="s">
        <v>191</v>
      </c>
      <c r="AG30" s="322" t="s">
        <v>191</v>
      </c>
      <c r="AH30" s="320" t="s">
        <v>191</v>
      </c>
      <c r="AI30" s="321" t="s">
        <v>191</v>
      </c>
      <c r="AJ30" s="322" t="s">
        <v>191</v>
      </c>
      <c r="AK30" s="320" t="s">
        <v>191</v>
      </c>
      <c r="AL30" s="321" t="s">
        <v>191</v>
      </c>
      <c r="AM30" s="322" t="s">
        <v>191</v>
      </c>
      <c r="AN30" s="320" t="s">
        <v>191</v>
      </c>
      <c r="AO30" s="321" t="s">
        <v>191</v>
      </c>
      <c r="AP30" s="322" t="s">
        <v>191</v>
      </c>
      <c r="AQ30" s="320" t="s">
        <v>191</v>
      </c>
      <c r="AR30" s="321" t="s">
        <v>191</v>
      </c>
      <c r="AS30" s="322" t="s">
        <v>191</v>
      </c>
      <c r="AT30" s="320" t="s">
        <v>191</v>
      </c>
      <c r="AU30" s="321" t="s">
        <v>191</v>
      </c>
      <c r="AV30" s="322" t="s">
        <v>191</v>
      </c>
      <c r="AW30" s="320" t="s">
        <v>191</v>
      </c>
      <c r="AX30" s="321" t="s">
        <v>191</v>
      </c>
      <c r="AY30" s="322" t="s">
        <v>191</v>
      </c>
      <c r="AZ30" s="320" t="s">
        <v>191</v>
      </c>
      <c r="BA30" s="321" t="s">
        <v>191</v>
      </c>
      <c r="BB30" s="322" t="s">
        <v>191</v>
      </c>
      <c r="BC30" s="320" t="s">
        <v>191</v>
      </c>
      <c r="BD30" s="321" t="s">
        <v>191</v>
      </c>
      <c r="BE30" s="322" t="s">
        <v>191</v>
      </c>
      <c r="BF30" s="273">
        <v>22</v>
      </c>
      <c r="BG30" s="274">
        <v>17</v>
      </c>
      <c r="BH30" s="275">
        <v>19</v>
      </c>
      <c r="BI30" s="273">
        <v>125</v>
      </c>
      <c r="BJ30" s="274">
        <v>230</v>
      </c>
      <c r="BK30" s="275">
        <v>355</v>
      </c>
      <c r="BL30" s="273">
        <v>26</v>
      </c>
      <c r="BM30" s="274">
        <v>20</v>
      </c>
      <c r="BN30" s="275">
        <v>22</v>
      </c>
      <c r="BO30" s="273">
        <v>125</v>
      </c>
      <c r="BP30" s="274">
        <v>230</v>
      </c>
      <c r="BQ30" s="275">
        <v>355</v>
      </c>
      <c r="BR30" s="273">
        <v>26.3</v>
      </c>
      <c r="BS30" s="274">
        <v>24.6</v>
      </c>
      <c r="BT30" s="275">
        <v>25.2</v>
      </c>
      <c r="BU30" s="273">
        <v>125</v>
      </c>
      <c r="BV30" s="274">
        <v>230</v>
      </c>
      <c r="BW30" s="275">
        <v>355</v>
      </c>
      <c r="BX30" s="273" t="s">
        <v>197</v>
      </c>
      <c r="BY30" s="274" t="s">
        <v>197</v>
      </c>
      <c r="BZ30" s="275" t="s">
        <v>197</v>
      </c>
      <c r="CA30" s="273">
        <v>15</v>
      </c>
      <c r="CB30" s="274">
        <v>38</v>
      </c>
      <c r="CC30" s="275">
        <v>53</v>
      </c>
      <c r="CD30" s="273" t="s">
        <v>197</v>
      </c>
      <c r="CE30" s="274" t="s">
        <v>197</v>
      </c>
      <c r="CF30" s="275" t="s">
        <v>197</v>
      </c>
      <c r="CG30" s="273">
        <v>15</v>
      </c>
      <c r="CH30" s="274">
        <v>38</v>
      </c>
      <c r="CI30" s="275">
        <v>53</v>
      </c>
      <c r="CJ30" s="273">
        <v>18.8</v>
      </c>
      <c r="CK30" s="274">
        <v>19.3</v>
      </c>
      <c r="CL30" s="275">
        <v>19.100000000000001</v>
      </c>
      <c r="CM30" s="273">
        <v>15</v>
      </c>
      <c r="CN30" s="274">
        <v>38</v>
      </c>
      <c r="CO30" s="275">
        <v>53</v>
      </c>
      <c r="CP30" s="273">
        <v>65</v>
      </c>
      <c r="CQ30" s="274">
        <v>49</v>
      </c>
      <c r="CR30" s="275">
        <v>57</v>
      </c>
      <c r="CS30" s="273">
        <v>1577</v>
      </c>
      <c r="CT30" s="274">
        <v>1663</v>
      </c>
      <c r="CU30" s="275">
        <v>3240</v>
      </c>
      <c r="CV30" s="273">
        <v>71</v>
      </c>
      <c r="CW30" s="274">
        <v>55</v>
      </c>
      <c r="CX30" s="275">
        <v>63</v>
      </c>
      <c r="CY30" s="273">
        <v>1577</v>
      </c>
      <c r="CZ30" s="274">
        <v>1663</v>
      </c>
      <c r="DA30" s="275">
        <v>3240</v>
      </c>
      <c r="DB30" s="273">
        <v>34.799999999999997</v>
      </c>
      <c r="DC30" s="274">
        <v>31.7</v>
      </c>
      <c r="DD30" s="275">
        <v>33.200000000000003</v>
      </c>
      <c r="DE30" s="273">
        <v>1577</v>
      </c>
      <c r="DF30" s="274">
        <v>1663</v>
      </c>
      <c r="DG30" s="275">
        <v>3240</v>
      </c>
    </row>
    <row r="31" spans="1:111" x14ac:dyDescent="0.35">
      <c r="A31" t="s">
        <v>148</v>
      </c>
      <c r="B31" t="s">
        <v>393</v>
      </c>
      <c r="C31" t="s">
        <v>392</v>
      </c>
      <c r="D31" s="273">
        <v>79</v>
      </c>
      <c r="E31" s="274">
        <v>67</v>
      </c>
      <c r="F31" s="275">
        <v>73</v>
      </c>
      <c r="G31" s="273">
        <v>859</v>
      </c>
      <c r="H31" s="274">
        <v>848</v>
      </c>
      <c r="I31" s="275">
        <v>1707</v>
      </c>
      <c r="J31" s="273">
        <v>80</v>
      </c>
      <c r="K31" s="274">
        <v>69</v>
      </c>
      <c r="L31" s="275">
        <v>75</v>
      </c>
      <c r="M31" s="273">
        <v>859</v>
      </c>
      <c r="N31" s="274">
        <v>848</v>
      </c>
      <c r="O31" s="275">
        <v>1707</v>
      </c>
      <c r="P31" s="273">
        <v>36.6</v>
      </c>
      <c r="Q31" s="274">
        <v>35.4</v>
      </c>
      <c r="R31" s="275">
        <v>36</v>
      </c>
      <c r="S31" s="273">
        <v>859</v>
      </c>
      <c r="T31" s="274">
        <v>848</v>
      </c>
      <c r="U31" s="275">
        <v>1707</v>
      </c>
      <c r="V31" s="320" t="s">
        <v>191</v>
      </c>
      <c r="W31" s="321" t="s">
        <v>191</v>
      </c>
      <c r="X31" s="322" t="s">
        <v>191</v>
      </c>
      <c r="Y31" s="320" t="s">
        <v>191</v>
      </c>
      <c r="Z31" s="321" t="s">
        <v>191</v>
      </c>
      <c r="AA31" s="322" t="s">
        <v>191</v>
      </c>
      <c r="AB31" s="320" t="s">
        <v>191</v>
      </c>
      <c r="AC31" s="321" t="s">
        <v>191</v>
      </c>
      <c r="AD31" s="322" t="s">
        <v>191</v>
      </c>
      <c r="AE31" s="320" t="s">
        <v>191</v>
      </c>
      <c r="AF31" s="321" t="s">
        <v>191</v>
      </c>
      <c r="AG31" s="322" t="s">
        <v>191</v>
      </c>
      <c r="AH31" s="320" t="s">
        <v>191</v>
      </c>
      <c r="AI31" s="321" t="s">
        <v>191</v>
      </c>
      <c r="AJ31" s="322" t="s">
        <v>191</v>
      </c>
      <c r="AK31" s="320" t="s">
        <v>191</v>
      </c>
      <c r="AL31" s="321" t="s">
        <v>191</v>
      </c>
      <c r="AM31" s="322" t="s">
        <v>191</v>
      </c>
      <c r="AN31" s="320" t="s">
        <v>191</v>
      </c>
      <c r="AO31" s="321" t="s">
        <v>191</v>
      </c>
      <c r="AP31" s="322" t="s">
        <v>191</v>
      </c>
      <c r="AQ31" s="320" t="s">
        <v>191</v>
      </c>
      <c r="AR31" s="321" t="s">
        <v>191</v>
      </c>
      <c r="AS31" s="322" t="s">
        <v>191</v>
      </c>
      <c r="AT31" s="320" t="s">
        <v>191</v>
      </c>
      <c r="AU31" s="321" t="s">
        <v>191</v>
      </c>
      <c r="AV31" s="322" t="s">
        <v>191</v>
      </c>
      <c r="AW31" s="320" t="s">
        <v>191</v>
      </c>
      <c r="AX31" s="321" t="s">
        <v>191</v>
      </c>
      <c r="AY31" s="322" t="s">
        <v>191</v>
      </c>
      <c r="AZ31" s="320" t="s">
        <v>191</v>
      </c>
      <c r="BA31" s="321" t="s">
        <v>191</v>
      </c>
      <c r="BB31" s="322" t="s">
        <v>191</v>
      </c>
      <c r="BC31" s="320" t="s">
        <v>191</v>
      </c>
      <c r="BD31" s="321" t="s">
        <v>191</v>
      </c>
      <c r="BE31" s="322" t="s">
        <v>191</v>
      </c>
      <c r="BF31" s="273">
        <v>28</v>
      </c>
      <c r="BG31" s="274">
        <v>17</v>
      </c>
      <c r="BH31" s="275">
        <v>21</v>
      </c>
      <c r="BI31" s="273">
        <v>43</v>
      </c>
      <c r="BJ31" s="274">
        <v>78</v>
      </c>
      <c r="BK31" s="275">
        <v>121</v>
      </c>
      <c r="BL31" s="273">
        <v>30</v>
      </c>
      <c r="BM31" s="274">
        <v>17</v>
      </c>
      <c r="BN31" s="275">
        <v>21</v>
      </c>
      <c r="BO31" s="273">
        <v>43</v>
      </c>
      <c r="BP31" s="274">
        <v>78</v>
      </c>
      <c r="BQ31" s="275">
        <v>121</v>
      </c>
      <c r="BR31" s="273">
        <v>27.3</v>
      </c>
      <c r="BS31" s="274">
        <v>26.8</v>
      </c>
      <c r="BT31" s="275">
        <v>26.9</v>
      </c>
      <c r="BU31" s="273">
        <v>43</v>
      </c>
      <c r="BV31" s="274">
        <v>78</v>
      </c>
      <c r="BW31" s="275">
        <v>121</v>
      </c>
      <c r="BX31" s="273" t="s">
        <v>197</v>
      </c>
      <c r="BY31" s="274" t="s">
        <v>197</v>
      </c>
      <c r="BZ31" s="275" t="s">
        <v>197</v>
      </c>
      <c r="CA31" s="273">
        <v>8</v>
      </c>
      <c r="CB31" s="274">
        <v>24</v>
      </c>
      <c r="CC31" s="275">
        <v>32</v>
      </c>
      <c r="CD31" s="273" t="s">
        <v>197</v>
      </c>
      <c r="CE31" s="274" t="s">
        <v>197</v>
      </c>
      <c r="CF31" s="275" t="s">
        <v>197</v>
      </c>
      <c r="CG31" s="273">
        <v>8</v>
      </c>
      <c r="CH31" s="274">
        <v>24</v>
      </c>
      <c r="CI31" s="275">
        <v>32</v>
      </c>
      <c r="CJ31" s="273">
        <v>21</v>
      </c>
      <c r="CK31" s="274">
        <v>18.2</v>
      </c>
      <c r="CL31" s="275">
        <v>18.899999999999999</v>
      </c>
      <c r="CM31" s="273">
        <v>8</v>
      </c>
      <c r="CN31" s="274">
        <v>24</v>
      </c>
      <c r="CO31" s="275">
        <v>32</v>
      </c>
      <c r="CP31" s="273">
        <v>76</v>
      </c>
      <c r="CQ31" s="274">
        <v>60</v>
      </c>
      <c r="CR31" s="275">
        <v>68</v>
      </c>
      <c r="CS31" s="273">
        <v>935</v>
      </c>
      <c r="CT31" s="274">
        <v>977</v>
      </c>
      <c r="CU31" s="275">
        <v>1912</v>
      </c>
      <c r="CV31" s="273">
        <v>77</v>
      </c>
      <c r="CW31" s="274">
        <v>62</v>
      </c>
      <c r="CX31" s="275">
        <v>70</v>
      </c>
      <c r="CY31" s="273">
        <v>935</v>
      </c>
      <c r="CZ31" s="274">
        <v>977</v>
      </c>
      <c r="DA31" s="275">
        <v>1912</v>
      </c>
      <c r="DB31" s="273">
        <v>36</v>
      </c>
      <c r="DC31" s="274">
        <v>34.1</v>
      </c>
      <c r="DD31" s="275">
        <v>35</v>
      </c>
      <c r="DE31" s="273">
        <v>935</v>
      </c>
      <c r="DF31" s="274">
        <v>977</v>
      </c>
      <c r="DG31" s="275">
        <v>1912</v>
      </c>
    </row>
    <row r="32" spans="1:111" x14ac:dyDescent="0.35">
      <c r="A32" t="s">
        <v>150</v>
      </c>
      <c r="B32" t="s">
        <v>182</v>
      </c>
      <c r="C32" t="s">
        <v>392</v>
      </c>
      <c r="D32" s="273">
        <v>72</v>
      </c>
      <c r="E32" s="274">
        <v>59</v>
      </c>
      <c r="F32" s="275">
        <v>66</v>
      </c>
      <c r="G32" s="273">
        <v>2341</v>
      </c>
      <c r="H32" s="274">
        <v>2401</v>
      </c>
      <c r="I32" s="275">
        <v>4742</v>
      </c>
      <c r="J32" s="273">
        <v>75</v>
      </c>
      <c r="K32" s="274">
        <v>64</v>
      </c>
      <c r="L32" s="275">
        <v>69</v>
      </c>
      <c r="M32" s="273">
        <v>2341</v>
      </c>
      <c r="N32" s="274">
        <v>2401</v>
      </c>
      <c r="O32" s="275">
        <v>4742</v>
      </c>
      <c r="P32" s="273">
        <v>35.9</v>
      </c>
      <c r="Q32" s="274">
        <v>34.1</v>
      </c>
      <c r="R32" s="275">
        <v>35</v>
      </c>
      <c r="S32" s="273">
        <v>2341</v>
      </c>
      <c r="T32" s="274">
        <v>2401</v>
      </c>
      <c r="U32" s="275">
        <v>4742</v>
      </c>
      <c r="V32" s="320" t="s">
        <v>191</v>
      </c>
      <c r="W32" s="321" t="s">
        <v>191</v>
      </c>
      <c r="X32" s="322" t="s">
        <v>191</v>
      </c>
      <c r="Y32" s="320" t="s">
        <v>191</v>
      </c>
      <c r="Z32" s="321" t="s">
        <v>191</v>
      </c>
      <c r="AA32" s="322" t="s">
        <v>191</v>
      </c>
      <c r="AB32" s="320" t="s">
        <v>191</v>
      </c>
      <c r="AC32" s="321" t="s">
        <v>191</v>
      </c>
      <c r="AD32" s="322" t="s">
        <v>191</v>
      </c>
      <c r="AE32" s="320" t="s">
        <v>191</v>
      </c>
      <c r="AF32" s="321" t="s">
        <v>191</v>
      </c>
      <c r="AG32" s="322" t="s">
        <v>191</v>
      </c>
      <c r="AH32" s="320" t="s">
        <v>191</v>
      </c>
      <c r="AI32" s="321" t="s">
        <v>191</v>
      </c>
      <c r="AJ32" s="322" t="s">
        <v>191</v>
      </c>
      <c r="AK32" s="320" t="s">
        <v>191</v>
      </c>
      <c r="AL32" s="321" t="s">
        <v>191</v>
      </c>
      <c r="AM32" s="322" t="s">
        <v>191</v>
      </c>
      <c r="AN32" s="320" t="s">
        <v>191</v>
      </c>
      <c r="AO32" s="321" t="s">
        <v>191</v>
      </c>
      <c r="AP32" s="322" t="s">
        <v>191</v>
      </c>
      <c r="AQ32" s="320" t="s">
        <v>191</v>
      </c>
      <c r="AR32" s="321" t="s">
        <v>191</v>
      </c>
      <c r="AS32" s="322" t="s">
        <v>191</v>
      </c>
      <c r="AT32" s="320" t="s">
        <v>191</v>
      </c>
      <c r="AU32" s="321" t="s">
        <v>191</v>
      </c>
      <c r="AV32" s="322" t="s">
        <v>191</v>
      </c>
      <c r="AW32" s="320" t="s">
        <v>191</v>
      </c>
      <c r="AX32" s="321" t="s">
        <v>191</v>
      </c>
      <c r="AY32" s="322" t="s">
        <v>191</v>
      </c>
      <c r="AZ32" s="320" t="s">
        <v>191</v>
      </c>
      <c r="BA32" s="321" t="s">
        <v>191</v>
      </c>
      <c r="BB32" s="322" t="s">
        <v>191</v>
      </c>
      <c r="BC32" s="320" t="s">
        <v>191</v>
      </c>
      <c r="BD32" s="321" t="s">
        <v>191</v>
      </c>
      <c r="BE32" s="322" t="s">
        <v>191</v>
      </c>
      <c r="BF32" s="273">
        <v>20</v>
      </c>
      <c r="BG32" s="274">
        <v>19</v>
      </c>
      <c r="BH32" s="275">
        <v>19</v>
      </c>
      <c r="BI32" s="273">
        <v>137</v>
      </c>
      <c r="BJ32" s="274">
        <v>338</v>
      </c>
      <c r="BK32" s="275">
        <v>475</v>
      </c>
      <c r="BL32" s="273">
        <v>22</v>
      </c>
      <c r="BM32" s="274">
        <v>20</v>
      </c>
      <c r="BN32" s="275">
        <v>21</v>
      </c>
      <c r="BO32" s="273">
        <v>137</v>
      </c>
      <c r="BP32" s="274">
        <v>338</v>
      </c>
      <c r="BQ32" s="275">
        <v>475</v>
      </c>
      <c r="BR32" s="273">
        <v>26.3</v>
      </c>
      <c r="BS32" s="274">
        <v>25.5</v>
      </c>
      <c r="BT32" s="275">
        <v>25.8</v>
      </c>
      <c r="BU32" s="273">
        <v>137</v>
      </c>
      <c r="BV32" s="274">
        <v>338</v>
      </c>
      <c r="BW32" s="275">
        <v>475</v>
      </c>
      <c r="BX32" s="273" t="s">
        <v>197</v>
      </c>
      <c r="BY32" s="274">
        <v>7</v>
      </c>
      <c r="BZ32" s="275">
        <v>5</v>
      </c>
      <c r="CA32" s="273">
        <v>19</v>
      </c>
      <c r="CB32" s="274">
        <v>41</v>
      </c>
      <c r="CC32" s="275">
        <v>60</v>
      </c>
      <c r="CD32" s="273" t="s">
        <v>197</v>
      </c>
      <c r="CE32" s="274">
        <v>7</v>
      </c>
      <c r="CF32" s="275">
        <v>5</v>
      </c>
      <c r="CG32" s="273">
        <v>19</v>
      </c>
      <c r="CH32" s="274">
        <v>41</v>
      </c>
      <c r="CI32" s="275">
        <v>60</v>
      </c>
      <c r="CJ32" s="273">
        <v>17.600000000000001</v>
      </c>
      <c r="CK32" s="274">
        <v>19.8</v>
      </c>
      <c r="CL32" s="275">
        <v>19.100000000000001</v>
      </c>
      <c r="CM32" s="273">
        <v>19</v>
      </c>
      <c r="CN32" s="274">
        <v>41</v>
      </c>
      <c r="CO32" s="275">
        <v>60</v>
      </c>
      <c r="CP32" s="273">
        <v>68</v>
      </c>
      <c r="CQ32" s="274">
        <v>53</v>
      </c>
      <c r="CR32" s="275">
        <v>60</v>
      </c>
      <c r="CS32" s="273">
        <v>2552</v>
      </c>
      <c r="CT32" s="274">
        <v>2839</v>
      </c>
      <c r="CU32" s="275">
        <v>5391</v>
      </c>
      <c r="CV32" s="273">
        <v>71</v>
      </c>
      <c r="CW32" s="274">
        <v>57</v>
      </c>
      <c r="CX32" s="275">
        <v>64</v>
      </c>
      <c r="CY32" s="273">
        <v>2552</v>
      </c>
      <c r="CZ32" s="274">
        <v>2839</v>
      </c>
      <c r="DA32" s="275">
        <v>5391</v>
      </c>
      <c r="DB32" s="273">
        <v>35.200000000000003</v>
      </c>
      <c r="DC32" s="274">
        <v>32.799999999999997</v>
      </c>
      <c r="DD32" s="275">
        <v>33.9</v>
      </c>
      <c r="DE32" s="273">
        <v>2552</v>
      </c>
      <c r="DF32" s="274">
        <v>2839</v>
      </c>
      <c r="DG32" s="275">
        <v>5391</v>
      </c>
    </row>
    <row r="33" spans="1:111" x14ac:dyDescent="0.35">
      <c r="A33" t="s">
        <v>156</v>
      </c>
      <c r="B33" t="s">
        <v>400</v>
      </c>
      <c r="C33" t="s">
        <v>392</v>
      </c>
      <c r="D33" s="273">
        <v>82</v>
      </c>
      <c r="E33" s="274">
        <v>69</v>
      </c>
      <c r="F33" s="275">
        <v>76</v>
      </c>
      <c r="G33" s="273">
        <v>1127</v>
      </c>
      <c r="H33" s="274">
        <v>1151</v>
      </c>
      <c r="I33" s="275">
        <v>2278</v>
      </c>
      <c r="J33" s="273">
        <v>83</v>
      </c>
      <c r="K33" s="274">
        <v>70</v>
      </c>
      <c r="L33" s="275">
        <v>76</v>
      </c>
      <c r="M33" s="273">
        <v>1127</v>
      </c>
      <c r="N33" s="274">
        <v>1151</v>
      </c>
      <c r="O33" s="275">
        <v>2278</v>
      </c>
      <c r="P33" s="273">
        <v>37.299999999999997</v>
      </c>
      <c r="Q33" s="274">
        <v>35.299999999999997</v>
      </c>
      <c r="R33" s="275">
        <v>36.299999999999997</v>
      </c>
      <c r="S33" s="273">
        <v>1127</v>
      </c>
      <c r="T33" s="274">
        <v>1151</v>
      </c>
      <c r="U33" s="275">
        <v>2278</v>
      </c>
      <c r="V33" s="320" t="s">
        <v>191</v>
      </c>
      <c r="W33" s="321" t="s">
        <v>191</v>
      </c>
      <c r="X33" s="322" t="s">
        <v>191</v>
      </c>
      <c r="Y33" s="320" t="s">
        <v>191</v>
      </c>
      <c r="Z33" s="321" t="s">
        <v>191</v>
      </c>
      <c r="AA33" s="322" t="s">
        <v>191</v>
      </c>
      <c r="AB33" s="320" t="s">
        <v>191</v>
      </c>
      <c r="AC33" s="321" t="s">
        <v>191</v>
      </c>
      <c r="AD33" s="322" t="s">
        <v>191</v>
      </c>
      <c r="AE33" s="320" t="s">
        <v>191</v>
      </c>
      <c r="AF33" s="321" t="s">
        <v>191</v>
      </c>
      <c r="AG33" s="322" t="s">
        <v>191</v>
      </c>
      <c r="AH33" s="320" t="s">
        <v>191</v>
      </c>
      <c r="AI33" s="321" t="s">
        <v>191</v>
      </c>
      <c r="AJ33" s="322" t="s">
        <v>191</v>
      </c>
      <c r="AK33" s="320" t="s">
        <v>191</v>
      </c>
      <c r="AL33" s="321" t="s">
        <v>191</v>
      </c>
      <c r="AM33" s="322" t="s">
        <v>191</v>
      </c>
      <c r="AN33" s="320" t="s">
        <v>191</v>
      </c>
      <c r="AO33" s="321" t="s">
        <v>191</v>
      </c>
      <c r="AP33" s="322" t="s">
        <v>191</v>
      </c>
      <c r="AQ33" s="320" t="s">
        <v>191</v>
      </c>
      <c r="AR33" s="321" t="s">
        <v>191</v>
      </c>
      <c r="AS33" s="322" t="s">
        <v>191</v>
      </c>
      <c r="AT33" s="320" t="s">
        <v>191</v>
      </c>
      <c r="AU33" s="321" t="s">
        <v>191</v>
      </c>
      <c r="AV33" s="322" t="s">
        <v>191</v>
      </c>
      <c r="AW33" s="320" t="s">
        <v>191</v>
      </c>
      <c r="AX33" s="321" t="s">
        <v>191</v>
      </c>
      <c r="AY33" s="322" t="s">
        <v>191</v>
      </c>
      <c r="AZ33" s="320" t="s">
        <v>191</v>
      </c>
      <c r="BA33" s="321" t="s">
        <v>191</v>
      </c>
      <c r="BB33" s="322" t="s">
        <v>191</v>
      </c>
      <c r="BC33" s="320" t="s">
        <v>191</v>
      </c>
      <c r="BD33" s="321" t="s">
        <v>191</v>
      </c>
      <c r="BE33" s="322" t="s">
        <v>191</v>
      </c>
      <c r="BF33" s="273">
        <v>22</v>
      </c>
      <c r="BG33" s="274">
        <v>24</v>
      </c>
      <c r="BH33" s="275">
        <v>23</v>
      </c>
      <c r="BI33" s="273">
        <v>41</v>
      </c>
      <c r="BJ33" s="274">
        <v>92</v>
      </c>
      <c r="BK33" s="275">
        <v>133</v>
      </c>
      <c r="BL33" s="273">
        <v>22</v>
      </c>
      <c r="BM33" s="274">
        <v>25</v>
      </c>
      <c r="BN33" s="275">
        <v>24</v>
      </c>
      <c r="BO33" s="273">
        <v>41</v>
      </c>
      <c r="BP33" s="274">
        <v>92</v>
      </c>
      <c r="BQ33" s="275">
        <v>133</v>
      </c>
      <c r="BR33" s="273">
        <v>26.1</v>
      </c>
      <c r="BS33" s="274">
        <v>25.7</v>
      </c>
      <c r="BT33" s="275">
        <v>25.9</v>
      </c>
      <c r="BU33" s="273">
        <v>41</v>
      </c>
      <c r="BV33" s="274">
        <v>92</v>
      </c>
      <c r="BW33" s="275">
        <v>133</v>
      </c>
      <c r="BX33" s="273" t="s">
        <v>197</v>
      </c>
      <c r="BY33" s="274" t="s">
        <v>197</v>
      </c>
      <c r="BZ33" s="275" t="s">
        <v>197</v>
      </c>
      <c r="CA33" s="273">
        <v>8</v>
      </c>
      <c r="CB33" s="274">
        <v>12</v>
      </c>
      <c r="CC33" s="275">
        <v>20</v>
      </c>
      <c r="CD33" s="273" t="s">
        <v>197</v>
      </c>
      <c r="CE33" s="274" t="s">
        <v>197</v>
      </c>
      <c r="CF33" s="275" t="s">
        <v>197</v>
      </c>
      <c r="CG33" s="273">
        <v>8</v>
      </c>
      <c r="CH33" s="274">
        <v>12</v>
      </c>
      <c r="CI33" s="275">
        <v>20</v>
      </c>
      <c r="CJ33" s="273">
        <v>18.5</v>
      </c>
      <c r="CK33" s="274">
        <v>17.7</v>
      </c>
      <c r="CL33" s="275">
        <v>18</v>
      </c>
      <c r="CM33" s="273">
        <v>8</v>
      </c>
      <c r="CN33" s="274">
        <v>12</v>
      </c>
      <c r="CO33" s="275">
        <v>20</v>
      </c>
      <c r="CP33" s="273">
        <v>79</v>
      </c>
      <c r="CQ33" s="274">
        <v>65</v>
      </c>
      <c r="CR33" s="275">
        <v>72</v>
      </c>
      <c r="CS33" s="273">
        <v>1195</v>
      </c>
      <c r="CT33" s="274">
        <v>1277</v>
      </c>
      <c r="CU33" s="275">
        <v>2472</v>
      </c>
      <c r="CV33" s="273">
        <v>79</v>
      </c>
      <c r="CW33" s="274">
        <v>66</v>
      </c>
      <c r="CX33" s="275">
        <v>72</v>
      </c>
      <c r="CY33" s="273">
        <v>1195</v>
      </c>
      <c r="CZ33" s="274">
        <v>1277</v>
      </c>
      <c r="DA33" s="275">
        <v>2472</v>
      </c>
      <c r="DB33" s="273">
        <v>36.799999999999997</v>
      </c>
      <c r="DC33" s="274">
        <v>34.4</v>
      </c>
      <c r="DD33" s="275">
        <v>35.6</v>
      </c>
      <c r="DE33" s="273">
        <v>1195</v>
      </c>
      <c r="DF33" s="274">
        <v>1277</v>
      </c>
      <c r="DG33" s="275">
        <v>2472</v>
      </c>
    </row>
    <row r="34" spans="1:111" x14ac:dyDescent="0.35">
      <c r="A34" t="s">
        <v>160</v>
      </c>
      <c r="B34" t="s">
        <v>404</v>
      </c>
      <c r="C34" t="s">
        <v>392</v>
      </c>
      <c r="D34" s="273">
        <v>86</v>
      </c>
      <c r="E34" s="274">
        <v>71</v>
      </c>
      <c r="F34" s="275">
        <v>78</v>
      </c>
      <c r="G34" s="273">
        <v>1532</v>
      </c>
      <c r="H34" s="274">
        <v>1581</v>
      </c>
      <c r="I34" s="275">
        <v>3113</v>
      </c>
      <c r="J34" s="273">
        <v>87</v>
      </c>
      <c r="K34" s="274">
        <v>75</v>
      </c>
      <c r="L34" s="275">
        <v>81</v>
      </c>
      <c r="M34" s="273">
        <v>1532</v>
      </c>
      <c r="N34" s="274">
        <v>1581</v>
      </c>
      <c r="O34" s="275">
        <v>3113</v>
      </c>
      <c r="P34" s="273">
        <v>37.4</v>
      </c>
      <c r="Q34" s="274">
        <v>35.200000000000003</v>
      </c>
      <c r="R34" s="275">
        <v>36.299999999999997</v>
      </c>
      <c r="S34" s="273">
        <v>1532</v>
      </c>
      <c r="T34" s="274">
        <v>1581</v>
      </c>
      <c r="U34" s="275">
        <v>3113</v>
      </c>
      <c r="V34" s="320" t="s">
        <v>191</v>
      </c>
      <c r="W34" s="321" t="s">
        <v>191</v>
      </c>
      <c r="X34" s="322" t="s">
        <v>191</v>
      </c>
      <c r="Y34" s="320" t="s">
        <v>191</v>
      </c>
      <c r="Z34" s="321" t="s">
        <v>191</v>
      </c>
      <c r="AA34" s="322" t="s">
        <v>191</v>
      </c>
      <c r="AB34" s="320" t="s">
        <v>191</v>
      </c>
      <c r="AC34" s="321" t="s">
        <v>191</v>
      </c>
      <c r="AD34" s="322" t="s">
        <v>191</v>
      </c>
      <c r="AE34" s="320" t="s">
        <v>191</v>
      </c>
      <c r="AF34" s="321" t="s">
        <v>191</v>
      </c>
      <c r="AG34" s="322" t="s">
        <v>191</v>
      </c>
      <c r="AH34" s="320" t="s">
        <v>191</v>
      </c>
      <c r="AI34" s="321" t="s">
        <v>191</v>
      </c>
      <c r="AJ34" s="322" t="s">
        <v>191</v>
      </c>
      <c r="AK34" s="320" t="s">
        <v>191</v>
      </c>
      <c r="AL34" s="321" t="s">
        <v>191</v>
      </c>
      <c r="AM34" s="322" t="s">
        <v>191</v>
      </c>
      <c r="AN34" s="320" t="s">
        <v>191</v>
      </c>
      <c r="AO34" s="321" t="s">
        <v>191</v>
      </c>
      <c r="AP34" s="322" t="s">
        <v>191</v>
      </c>
      <c r="AQ34" s="320" t="s">
        <v>191</v>
      </c>
      <c r="AR34" s="321" t="s">
        <v>191</v>
      </c>
      <c r="AS34" s="322" t="s">
        <v>191</v>
      </c>
      <c r="AT34" s="320" t="s">
        <v>191</v>
      </c>
      <c r="AU34" s="321" t="s">
        <v>191</v>
      </c>
      <c r="AV34" s="322" t="s">
        <v>191</v>
      </c>
      <c r="AW34" s="320" t="s">
        <v>191</v>
      </c>
      <c r="AX34" s="321" t="s">
        <v>191</v>
      </c>
      <c r="AY34" s="322" t="s">
        <v>191</v>
      </c>
      <c r="AZ34" s="320" t="s">
        <v>191</v>
      </c>
      <c r="BA34" s="321" t="s">
        <v>191</v>
      </c>
      <c r="BB34" s="322" t="s">
        <v>191</v>
      </c>
      <c r="BC34" s="320" t="s">
        <v>191</v>
      </c>
      <c r="BD34" s="321" t="s">
        <v>191</v>
      </c>
      <c r="BE34" s="322" t="s">
        <v>191</v>
      </c>
      <c r="BF34" s="273">
        <v>42</v>
      </c>
      <c r="BG34" s="274">
        <v>23</v>
      </c>
      <c r="BH34" s="275">
        <v>28</v>
      </c>
      <c r="BI34" s="273">
        <v>64</v>
      </c>
      <c r="BJ34" s="274">
        <v>151</v>
      </c>
      <c r="BK34" s="275">
        <v>215</v>
      </c>
      <c r="BL34" s="273">
        <v>42</v>
      </c>
      <c r="BM34" s="274">
        <v>25</v>
      </c>
      <c r="BN34" s="275">
        <v>30</v>
      </c>
      <c r="BO34" s="273">
        <v>64</v>
      </c>
      <c r="BP34" s="274">
        <v>151</v>
      </c>
      <c r="BQ34" s="275">
        <v>215</v>
      </c>
      <c r="BR34" s="273">
        <v>30.2</v>
      </c>
      <c r="BS34" s="274">
        <v>28.5</v>
      </c>
      <c r="BT34" s="275">
        <v>29</v>
      </c>
      <c r="BU34" s="273">
        <v>64</v>
      </c>
      <c r="BV34" s="274">
        <v>151</v>
      </c>
      <c r="BW34" s="275">
        <v>215</v>
      </c>
      <c r="BX34" s="273" t="s">
        <v>197</v>
      </c>
      <c r="BY34" s="274">
        <v>5</v>
      </c>
      <c r="BZ34" s="275">
        <v>4</v>
      </c>
      <c r="CA34" s="273">
        <v>12</v>
      </c>
      <c r="CB34" s="274">
        <v>56</v>
      </c>
      <c r="CC34" s="275">
        <v>68</v>
      </c>
      <c r="CD34" s="273" t="s">
        <v>197</v>
      </c>
      <c r="CE34" s="274">
        <v>5</v>
      </c>
      <c r="CF34" s="275">
        <v>4</v>
      </c>
      <c r="CG34" s="273">
        <v>12</v>
      </c>
      <c r="CH34" s="274">
        <v>56</v>
      </c>
      <c r="CI34" s="275">
        <v>68</v>
      </c>
      <c r="CJ34" s="273">
        <v>18.399999999999999</v>
      </c>
      <c r="CK34" s="274">
        <v>20.6</v>
      </c>
      <c r="CL34" s="275">
        <v>20.2</v>
      </c>
      <c r="CM34" s="273">
        <v>12</v>
      </c>
      <c r="CN34" s="274">
        <v>56</v>
      </c>
      <c r="CO34" s="275">
        <v>68</v>
      </c>
      <c r="CP34" s="273">
        <v>83</v>
      </c>
      <c r="CQ34" s="274">
        <v>65</v>
      </c>
      <c r="CR34" s="275">
        <v>73</v>
      </c>
      <c r="CS34" s="273">
        <v>1623</v>
      </c>
      <c r="CT34" s="274">
        <v>1806</v>
      </c>
      <c r="CU34" s="275">
        <v>3429</v>
      </c>
      <c r="CV34" s="273">
        <v>85</v>
      </c>
      <c r="CW34" s="274">
        <v>68</v>
      </c>
      <c r="CX34" s="275">
        <v>76</v>
      </c>
      <c r="CY34" s="273">
        <v>1623</v>
      </c>
      <c r="CZ34" s="274">
        <v>1806</v>
      </c>
      <c r="DA34" s="275">
        <v>3429</v>
      </c>
      <c r="DB34" s="273">
        <v>36.9</v>
      </c>
      <c r="DC34" s="274">
        <v>34.200000000000003</v>
      </c>
      <c r="DD34" s="275">
        <v>35.5</v>
      </c>
      <c r="DE34" s="273">
        <v>1623</v>
      </c>
      <c r="DF34" s="274">
        <v>1806</v>
      </c>
      <c r="DG34" s="275">
        <v>3429</v>
      </c>
    </row>
    <row r="35" spans="1:111" x14ac:dyDescent="0.35">
      <c r="A35" t="s">
        <v>157</v>
      </c>
      <c r="B35" t="s">
        <v>401</v>
      </c>
      <c r="C35" t="s">
        <v>392</v>
      </c>
      <c r="D35" s="273">
        <v>74</v>
      </c>
      <c r="E35" s="274">
        <v>59</v>
      </c>
      <c r="F35" s="275">
        <v>67</v>
      </c>
      <c r="G35" s="273">
        <v>1373</v>
      </c>
      <c r="H35" s="274">
        <v>1284</v>
      </c>
      <c r="I35" s="275">
        <v>2657</v>
      </c>
      <c r="J35" s="273">
        <v>75</v>
      </c>
      <c r="K35" s="274">
        <v>61</v>
      </c>
      <c r="L35" s="275">
        <v>68</v>
      </c>
      <c r="M35" s="273">
        <v>1373</v>
      </c>
      <c r="N35" s="274">
        <v>1284</v>
      </c>
      <c r="O35" s="275">
        <v>2657</v>
      </c>
      <c r="P35" s="273">
        <v>34.299999999999997</v>
      </c>
      <c r="Q35" s="274">
        <v>32.700000000000003</v>
      </c>
      <c r="R35" s="275">
        <v>33.6</v>
      </c>
      <c r="S35" s="273">
        <v>1373</v>
      </c>
      <c r="T35" s="274">
        <v>1284</v>
      </c>
      <c r="U35" s="275">
        <v>2657</v>
      </c>
      <c r="V35" s="320" t="s">
        <v>191</v>
      </c>
      <c r="W35" s="321" t="s">
        <v>191</v>
      </c>
      <c r="X35" s="322" t="s">
        <v>191</v>
      </c>
      <c r="Y35" s="320" t="s">
        <v>191</v>
      </c>
      <c r="Z35" s="321" t="s">
        <v>191</v>
      </c>
      <c r="AA35" s="322" t="s">
        <v>191</v>
      </c>
      <c r="AB35" s="320" t="s">
        <v>191</v>
      </c>
      <c r="AC35" s="321" t="s">
        <v>191</v>
      </c>
      <c r="AD35" s="322" t="s">
        <v>191</v>
      </c>
      <c r="AE35" s="320" t="s">
        <v>191</v>
      </c>
      <c r="AF35" s="321" t="s">
        <v>191</v>
      </c>
      <c r="AG35" s="322" t="s">
        <v>191</v>
      </c>
      <c r="AH35" s="320" t="s">
        <v>191</v>
      </c>
      <c r="AI35" s="321" t="s">
        <v>191</v>
      </c>
      <c r="AJ35" s="322" t="s">
        <v>191</v>
      </c>
      <c r="AK35" s="320" t="s">
        <v>191</v>
      </c>
      <c r="AL35" s="321" t="s">
        <v>191</v>
      </c>
      <c r="AM35" s="322" t="s">
        <v>191</v>
      </c>
      <c r="AN35" s="320" t="s">
        <v>191</v>
      </c>
      <c r="AO35" s="321" t="s">
        <v>191</v>
      </c>
      <c r="AP35" s="322" t="s">
        <v>191</v>
      </c>
      <c r="AQ35" s="320" t="s">
        <v>191</v>
      </c>
      <c r="AR35" s="321" t="s">
        <v>191</v>
      </c>
      <c r="AS35" s="322" t="s">
        <v>191</v>
      </c>
      <c r="AT35" s="320" t="s">
        <v>191</v>
      </c>
      <c r="AU35" s="321" t="s">
        <v>191</v>
      </c>
      <c r="AV35" s="322" t="s">
        <v>191</v>
      </c>
      <c r="AW35" s="320" t="s">
        <v>191</v>
      </c>
      <c r="AX35" s="321" t="s">
        <v>191</v>
      </c>
      <c r="AY35" s="322" t="s">
        <v>191</v>
      </c>
      <c r="AZ35" s="320" t="s">
        <v>191</v>
      </c>
      <c r="BA35" s="321" t="s">
        <v>191</v>
      </c>
      <c r="BB35" s="322" t="s">
        <v>191</v>
      </c>
      <c r="BC35" s="320" t="s">
        <v>191</v>
      </c>
      <c r="BD35" s="321" t="s">
        <v>191</v>
      </c>
      <c r="BE35" s="322" t="s">
        <v>191</v>
      </c>
      <c r="BF35" s="273">
        <v>29</v>
      </c>
      <c r="BG35" s="274">
        <v>17</v>
      </c>
      <c r="BH35" s="275">
        <v>21</v>
      </c>
      <c r="BI35" s="273">
        <v>98</v>
      </c>
      <c r="BJ35" s="274">
        <v>199</v>
      </c>
      <c r="BK35" s="275">
        <v>297</v>
      </c>
      <c r="BL35" s="273">
        <v>30</v>
      </c>
      <c r="BM35" s="274">
        <v>19</v>
      </c>
      <c r="BN35" s="275">
        <v>22</v>
      </c>
      <c r="BO35" s="273">
        <v>98</v>
      </c>
      <c r="BP35" s="274">
        <v>199</v>
      </c>
      <c r="BQ35" s="275">
        <v>297</v>
      </c>
      <c r="BR35" s="273">
        <v>26.5</v>
      </c>
      <c r="BS35" s="274">
        <v>25.8</v>
      </c>
      <c r="BT35" s="275">
        <v>26.1</v>
      </c>
      <c r="BU35" s="273">
        <v>98</v>
      </c>
      <c r="BV35" s="274">
        <v>199</v>
      </c>
      <c r="BW35" s="275">
        <v>297</v>
      </c>
      <c r="BX35" s="273" t="s">
        <v>197</v>
      </c>
      <c r="BY35" s="274" t="s">
        <v>197</v>
      </c>
      <c r="BZ35" s="275" t="s">
        <v>197</v>
      </c>
      <c r="CA35" s="273">
        <v>8</v>
      </c>
      <c r="CB35" s="274">
        <v>35</v>
      </c>
      <c r="CC35" s="275">
        <v>43</v>
      </c>
      <c r="CD35" s="273" t="s">
        <v>197</v>
      </c>
      <c r="CE35" s="274" t="s">
        <v>197</v>
      </c>
      <c r="CF35" s="275" t="s">
        <v>197</v>
      </c>
      <c r="CG35" s="273">
        <v>8</v>
      </c>
      <c r="CH35" s="274">
        <v>35</v>
      </c>
      <c r="CI35" s="275">
        <v>43</v>
      </c>
      <c r="CJ35" s="273">
        <v>20</v>
      </c>
      <c r="CK35" s="274">
        <v>19.399999999999999</v>
      </c>
      <c r="CL35" s="275">
        <v>19.5</v>
      </c>
      <c r="CM35" s="273">
        <v>8</v>
      </c>
      <c r="CN35" s="274">
        <v>35</v>
      </c>
      <c r="CO35" s="275">
        <v>43</v>
      </c>
      <c r="CP35" s="273">
        <v>70</v>
      </c>
      <c r="CQ35" s="274">
        <v>52</v>
      </c>
      <c r="CR35" s="275">
        <v>61</v>
      </c>
      <c r="CS35" s="273">
        <v>1500</v>
      </c>
      <c r="CT35" s="274">
        <v>1532</v>
      </c>
      <c r="CU35" s="275">
        <v>3032</v>
      </c>
      <c r="CV35" s="273">
        <v>71</v>
      </c>
      <c r="CW35" s="274">
        <v>55</v>
      </c>
      <c r="CX35" s="275">
        <v>63</v>
      </c>
      <c r="CY35" s="273">
        <v>1500</v>
      </c>
      <c r="CZ35" s="274">
        <v>1532</v>
      </c>
      <c r="DA35" s="275">
        <v>3032</v>
      </c>
      <c r="DB35" s="273">
        <v>33.700000000000003</v>
      </c>
      <c r="DC35" s="274">
        <v>31.5</v>
      </c>
      <c r="DD35" s="275">
        <v>32.6</v>
      </c>
      <c r="DE35" s="273">
        <v>1500</v>
      </c>
      <c r="DF35" s="274">
        <v>1532</v>
      </c>
      <c r="DG35" s="275">
        <v>3032</v>
      </c>
    </row>
    <row r="36" spans="1:111" x14ac:dyDescent="0.35">
      <c r="A36" t="s">
        <v>162</v>
      </c>
      <c r="B36" t="s">
        <v>406</v>
      </c>
      <c r="C36" t="s">
        <v>392</v>
      </c>
      <c r="D36" s="273">
        <v>73</v>
      </c>
      <c r="E36" s="274">
        <v>61</v>
      </c>
      <c r="F36" s="275">
        <v>67</v>
      </c>
      <c r="G36" s="273">
        <v>639</v>
      </c>
      <c r="H36" s="274">
        <v>555</v>
      </c>
      <c r="I36" s="275">
        <v>1194</v>
      </c>
      <c r="J36" s="273">
        <v>75</v>
      </c>
      <c r="K36" s="274">
        <v>66</v>
      </c>
      <c r="L36" s="275">
        <v>70</v>
      </c>
      <c r="M36" s="273">
        <v>639</v>
      </c>
      <c r="N36" s="274">
        <v>555</v>
      </c>
      <c r="O36" s="275">
        <v>1194</v>
      </c>
      <c r="P36" s="273">
        <v>35</v>
      </c>
      <c r="Q36" s="274">
        <v>33.5</v>
      </c>
      <c r="R36" s="275">
        <v>34.4</v>
      </c>
      <c r="S36" s="273">
        <v>639</v>
      </c>
      <c r="T36" s="274">
        <v>555</v>
      </c>
      <c r="U36" s="275">
        <v>1194</v>
      </c>
      <c r="V36" s="320" t="s">
        <v>191</v>
      </c>
      <c r="W36" s="321" t="s">
        <v>191</v>
      </c>
      <c r="X36" s="322" t="s">
        <v>191</v>
      </c>
      <c r="Y36" s="320" t="s">
        <v>191</v>
      </c>
      <c r="Z36" s="321" t="s">
        <v>191</v>
      </c>
      <c r="AA36" s="322" t="s">
        <v>191</v>
      </c>
      <c r="AB36" s="320" t="s">
        <v>191</v>
      </c>
      <c r="AC36" s="321" t="s">
        <v>191</v>
      </c>
      <c r="AD36" s="322" t="s">
        <v>191</v>
      </c>
      <c r="AE36" s="320" t="s">
        <v>191</v>
      </c>
      <c r="AF36" s="321" t="s">
        <v>191</v>
      </c>
      <c r="AG36" s="322" t="s">
        <v>191</v>
      </c>
      <c r="AH36" s="320" t="s">
        <v>191</v>
      </c>
      <c r="AI36" s="321" t="s">
        <v>191</v>
      </c>
      <c r="AJ36" s="322" t="s">
        <v>191</v>
      </c>
      <c r="AK36" s="320" t="s">
        <v>191</v>
      </c>
      <c r="AL36" s="321" t="s">
        <v>191</v>
      </c>
      <c r="AM36" s="322" t="s">
        <v>191</v>
      </c>
      <c r="AN36" s="320" t="s">
        <v>191</v>
      </c>
      <c r="AO36" s="321" t="s">
        <v>191</v>
      </c>
      <c r="AP36" s="322" t="s">
        <v>191</v>
      </c>
      <c r="AQ36" s="320" t="s">
        <v>191</v>
      </c>
      <c r="AR36" s="321" t="s">
        <v>191</v>
      </c>
      <c r="AS36" s="322" t="s">
        <v>191</v>
      </c>
      <c r="AT36" s="320" t="s">
        <v>191</v>
      </c>
      <c r="AU36" s="321" t="s">
        <v>191</v>
      </c>
      <c r="AV36" s="322" t="s">
        <v>191</v>
      </c>
      <c r="AW36" s="320" t="s">
        <v>191</v>
      </c>
      <c r="AX36" s="321" t="s">
        <v>191</v>
      </c>
      <c r="AY36" s="322" t="s">
        <v>191</v>
      </c>
      <c r="AZ36" s="320" t="s">
        <v>191</v>
      </c>
      <c r="BA36" s="321" t="s">
        <v>191</v>
      </c>
      <c r="BB36" s="322" t="s">
        <v>191</v>
      </c>
      <c r="BC36" s="320" t="s">
        <v>191</v>
      </c>
      <c r="BD36" s="321" t="s">
        <v>191</v>
      </c>
      <c r="BE36" s="322" t="s">
        <v>191</v>
      </c>
      <c r="BF36" s="273">
        <v>40</v>
      </c>
      <c r="BG36" s="274">
        <v>16</v>
      </c>
      <c r="BH36" s="275">
        <v>24</v>
      </c>
      <c r="BI36" s="273">
        <v>48</v>
      </c>
      <c r="BJ36" s="274">
        <v>99</v>
      </c>
      <c r="BK36" s="275">
        <v>147</v>
      </c>
      <c r="BL36" s="273">
        <v>44</v>
      </c>
      <c r="BM36" s="274">
        <v>21</v>
      </c>
      <c r="BN36" s="275">
        <v>29</v>
      </c>
      <c r="BO36" s="273">
        <v>48</v>
      </c>
      <c r="BP36" s="274">
        <v>99</v>
      </c>
      <c r="BQ36" s="275">
        <v>147</v>
      </c>
      <c r="BR36" s="273">
        <v>29.6</v>
      </c>
      <c r="BS36" s="274">
        <v>26.7</v>
      </c>
      <c r="BT36" s="275">
        <v>27.7</v>
      </c>
      <c r="BU36" s="273">
        <v>48</v>
      </c>
      <c r="BV36" s="274">
        <v>99</v>
      </c>
      <c r="BW36" s="275">
        <v>147</v>
      </c>
      <c r="BX36" s="273" t="s">
        <v>197</v>
      </c>
      <c r="BY36" s="274" t="s">
        <v>197</v>
      </c>
      <c r="BZ36" s="275" t="s">
        <v>197</v>
      </c>
      <c r="CA36" s="273">
        <v>5</v>
      </c>
      <c r="CB36" s="274">
        <v>24</v>
      </c>
      <c r="CC36" s="275">
        <v>29</v>
      </c>
      <c r="CD36" s="273" t="s">
        <v>197</v>
      </c>
      <c r="CE36" s="274" t="s">
        <v>197</v>
      </c>
      <c r="CF36" s="275" t="s">
        <v>197</v>
      </c>
      <c r="CG36" s="273">
        <v>5</v>
      </c>
      <c r="CH36" s="274">
        <v>24</v>
      </c>
      <c r="CI36" s="275">
        <v>29</v>
      </c>
      <c r="CJ36" s="273">
        <v>24.6</v>
      </c>
      <c r="CK36" s="274">
        <v>20</v>
      </c>
      <c r="CL36" s="275">
        <v>20.8</v>
      </c>
      <c r="CM36" s="273">
        <v>5</v>
      </c>
      <c r="CN36" s="274">
        <v>24</v>
      </c>
      <c r="CO36" s="275">
        <v>29</v>
      </c>
      <c r="CP36" s="273">
        <v>70</v>
      </c>
      <c r="CQ36" s="274">
        <v>52</v>
      </c>
      <c r="CR36" s="275">
        <v>61</v>
      </c>
      <c r="CS36" s="273">
        <v>701</v>
      </c>
      <c r="CT36" s="274">
        <v>687</v>
      </c>
      <c r="CU36" s="275">
        <v>1388</v>
      </c>
      <c r="CV36" s="273">
        <v>72</v>
      </c>
      <c r="CW36" s="274">
        <v>57</v>
      </c>
      <c r="CX36" s="275">
        <v>64</v>
      </c>
      <c r="CY36" s="273">
        <v>701</v>
      </c>
      <c r="CZ36" s="274">
        <v>687</v>
      </c>
      <c r="DA36" s="275">
        <v>1388</v>
      </c>
      <c r="DB36" s="273">
        <v>34.5</v>
      </c>
      <c r="DC36" s="274">
        <v>32.1</v>
      </c>
      <c r="DD36" s="275">
        <v>33.299999999999997</v>
      </c>
      <c r="DE36" s="273">
        <v>701</v>
      </c>
      <c r="DF36" s="274">
        <v>687</v>
      </c>
      <c r="DG36" s="275">
        <v>1388</v>
      </c>
    </row>
    <row r="37" spans="1:111" x14ac:dyDescent="0.35">
      <c r="A37" t="s">
        <v>149</v>
      </c>
      <c r="B37" t="s">
        <v>394</v>
      </c>
      <c r="C37" t="s">
        <v>392</v>
      </c>
      <c r="D37" s="273">
        <v>80</v>
      </c>
      <c r="E37" s="274">
        <v>70</v>
      </c>
      <c r="F37" s="275">
        <v>75</v>
      </c>
      <c r="G37" s="273">
        <v>870</v>
      </c>
      <c r="H37" s="274">
        <v>765</v>
      </c>
      <c r="I37" s="275">
        <v>1635</v>
      </c>
      <c r="J37" s="273">
        <v>81</v>
      </c>
      <c r="K37" s="274">
        <v>71</v>
      </c>
      <c r="L37" s="275">
        <v>77</v>
      </c>
      <c r="M37" s="273">
        <v>870</v>
      </c>
      <c r="N37" s="274">
        <v>765</v>
      </c>
      <c r="O37" s="275">
        <v>1635</v>
      </c>
      <c r="P37" s="273">
        <v>39.1</v>
      </c>
      <c r="Q37" s="274">
        <v>37.1</v>
      </c>
      <c r="R37" s="275">
        <v>38.200000000000003</v>
      </c>
      <c r="S37" s="273">
        <v>870</v>
      </c>
      <c r="T37" s="274">
        <v>765</v>
      </c>
      <c r="U37" s="275">
        <v>1635</v>
      </c>
      <c r="V37" s="320" t="s">
        <v>191</v>
      </c>
      <c r="W37" s="321" t="s">
        <v>191</v>
      </c>
      <c r="X37" s="322" t="s">
        <v>191</v>
      </c>
      <c r="Y37" s="320" t="s">
        <v>191</v>
      </c>
      <c r="Z37" s="321" t="s">
        <v>191</v>
      </c>
      <c r="AA37" s="322" t="s">
        <v>191</v>
      </c>
      <c r="AB37" s="320" t="s">
        <v>191</v>
      </c>
      <c r="AC37" s="321" t="s">
        <v>191</v>
      </c>
      <c r="AD37" s="322" t="s">
        <v>191</v>
      </c>
      <c r="AE37" s="320" t="s">
        <v>191</v>
      </c>
      <c r="AF37" s="321" t="s">
        <v>191</v>
      </c>
      <c r="AG37" s="322" t="s">
        <v>191</v>
      </c>
      <c r="AH37" s="320" t="s">
        <v>191</v>
      </c>
      <c r="AI37" s="321" t="s">
        <v>191</v>
      </c>
      <c r="AJ37" s="322" t="s">
        <v>191</v>
      </c>
      <c r="AK37" s="320" t="s">
        <v>191</v>
      </c>
      <c r="AL37" s="321" t="s">
        <v>191</v>
      </c>
      <c r="AM37" s="322" t="s">
        <v>191</v>
      </c>
      <c r="AN37" s="320" t="s">
        <v>191</v>
      </c>
      <c r="AO37" s="321" t="s">
        <v>191</v>
      </c>
      <c r="AP37" s="322" t="s">
        <v>191</v>
      </c>
      <c r="AQ37" s="320" t="s">
        <v>191</v>
      </c>
      <c r="AR37" s="321" t="s">
        <v>191</v>
      </c>
      <c r="AS37" s="322" t="s">
        <v>191</v>
      </c>
      <c r="AT37" s="320" t="s">
        <v>191</v>
      </c>
      <c r="AU37" s="321" t="s">
        <v>191</v>
      </c>
      <c r="AV37" s="322" t="s">
        <v>191</v>
      </c>
      <c r="AW37" s="320" t="s">
        <v>191</v>
      </c>
      <c r="AX37" s="321" t="s">
        <v>191</v>
      </c>
      <c r="AY37" s="322" t="s">
        <v>191</v>
      </c>
      <c r="AZ37" s="320" t="s">
        <v>191</v>
      </c>
      <c r="BA37" s="321" t="s">
        <v>191</v>
      </c>
      <c r="BB37" s="322" t="s">
        <v>191</v>
      </c>
      <c r="BC37" s="320" t="s">
        <v>191</v>
      </c>
      <c r="BD37" s="321" t="s">
        <v>191</v>
      </c>
      <c r="BE37" s="322" t="s">
        <v>191</v>
      </c>
      <c r="BF37" s="273">
        <v>49</v>
      </c>
      <c r="BG37" s="274">
        <v>35</v>
      </c>
      <c r="BH37" s="275">
        <v>40</v>
      </c>
      <c r="BI37" s="273">
        <v>63</v>
      </c>
      <c r="BJ37" s="274">
        <v>116</v>
      </c>
      <c r="BK37" s="275">
        <v>179</v>
      </c>
      <c r="BL37" s="273">
        <v>49</v>
      </c>
      <c r="BM37" s="274">
        <v>35</v>
      </c>
      <c r="BN37" s="275">
        <v>40</v>
      </c>
      <c r="BO37" s="273">
        <v>63</v>
      </c>
      <c r="BP37" s="274">
        <v>116</v>
      </c>
      <c r="BQ37" s="275">
        <v>179</v>
      </c>
      <c r="BR37" s="273">
        <v>32.799999999999997</v>
      </c>
      <c r="BS37" s="274">
        <v>29.8</v>
      </c>
      <c r="BT37" s="275">
        <v>30.8</v>
      </c>
      <c r="BU37" s="273">
        <v>63</v>
      </c>
      <c r="BV37" s="274">
        <v>116</v>
      </c>
      <c r="BW37" s="275">
        <v>179</v>
      </c>
      <c r="BX37" s="273" t="s">
        <v>197</v>
      </c>
      <c r="BY37" s="274" t="s">
        <v>197</v>
      </c>
      <c r="BZ37" s="275" t="s">
        <v>197</v>
      </c>
      <c r="CA37" s="273">
        <v>11</v>
      </c>
      <c r="CB37" s="274">
        <v>16</v>
      </c>
      <c r="CC37" s="275">
        <v>27</v>
      </c>
      <c r="CD37" s="273" t="s">
        <v>197</v>
      </c>
      <c r="CE37" s="274" t="s">
        <v>197</v>
      </c>
      <c r="CF37" s="275" t="s">
        <v>197</v>
      </c>
      <c r="CG37" s="273">
        <v>11</v>
      </c>
      <c r="CH37" s="274">
        <v>16</v>
      </c>
      <c r="CI37" s="275">
        <v>27</v>
      </c>
      <c r="CJ37" s="273">
        <v>23.2</v>
      </c>
      <c r="CK37" s="274">
        <v>23.4</v>
      </c>
      <c r="CL37" s="275">
        <v>23.3</v>
      </c>
      <c r="CM37" s="273">
        <v>11</v>
      </c>
      <c r="CN37" s="274">
        <v>16</v>
      </c>
      <c r="CO37" s="275">
        <v>27</v>
      </c>
      <c r="CP37" s="273">
        <v>77</v>
      </c>
      <c r="CQ37" s="274">
        <v>64</v>
      </c>
      <c r="CR37" s="275">
        <v>71</v>
      </c>
      <c r="CS37" s="273">
        <v>976</v>
      </c>
      <c r="CT37" s="274">
        <v>913</v>
      </c>
      <c r="CU37" s="275">
        <v>1889</v>
      </c>
      <c r="CV37" s="273">
        <v>78</v>
      </c>
      <c r="CW37" s="274">
        <v>65</v>
      </c>
      <c r="CX37" s="275">
        <v>72</v>
      </c>
      <c r="CY37" s="273">
        <v>976</v>
      </c>
      <c r="CZ37" s="274">
        <v>913</v>
      </c>
      <c r="DA37" s="275">
        <v>1889</v>
      </c>
      <c r="DB37" s="273">
        <v>38.4</v>
      </c>
      <c r="DC37" s="274">
        <v>35.9</v>
      </c>
      <c r="DD37" s="275">
        <v>37.200000000000003</v>
      </c>
      <c r="DE37" s="273">
        <v>976</v>
      </c>
      <c r="DF37" s="274">
        <v>913</v>
      </c>
      <c r="DG37" s="275">
        <v>1889</v>
      </c>
    </row>
    <row r="38" spans="1:111" x14ac:dyDescent="0.35">
      <c r="A38" t="s">
        <v>158</v>
      </c>
      <c r="B38" t="s">
        <v>402</v>
      </c>
      <c r="C38" t="s">
        <v>392</v>
      </c>
      <c r="D38" s="273">
        <v>78</v>
      </c>
      <c r="E38" s="274">
        <v>63</v>
      </c>
      <c r="F38" s="275">
        <v>71</v>
      </c>
      <c r="G38" s="273">
        <v>756</v>
      </c>
      <c r="H38" s="274">
        <v>745</v>
      </c>
      <c r="I38" s="275">
        <v>1501</v>
      </c>
      <c r="J38" s="273">
        <v>80</v>
      </c>
      <c r="K38" s="274">
        <v>65</v>
      </c>
      <c r="L38" s="275">
        <v>73</v>
      </c>
      <c r="M38" s="273">
        <v>756</v>
      </c>
      <c r="N38" s="274">
        <v>745</v>
      </c>
      <c r="O38" s="275">
        <v>1501</v>
      </c>
      <c r="P38" s="273">
        <v>37.5</v>
      </c>
      <c r="Q38" s="274">
        <v>35.4</v>
      </c>
      <c r="R38" s="275">
        <v>36.4</v>
      </c>
      <c r="S38" s="273">
        <v>756</v>
      </c>
      <c r="T38" s="274">
        <v>745</v>
      </c>
      <c r="U38" s="275">
        <v>1501</v>
      </c>
      <c r="V38" s="320" t="s">
        <v>191</v>
      </c>
      <c r="W38" s="321" t="s">
        <v>191</v>
      </c>
      <c r="X38" s="322" t="s">
        <v>191</v>
      </c>
      <c r="Y38" s="320" t="s">
        <v>191</v>
      </c>
      <c r="Z38" s="321" t="s">
        <v>191</v>
      </c>
      <c r="AA38" s="322" t="s">
        <v>191</v>
      </c>
      <c r="AB38" s="320" t="s">
        <v>191</v>
      </c>
      <c r="AC38" s="321" t="s">
        <v>191</v>
      </c>
      <c r="AD38" s="322" t="s">
        <v>191</v>
      </c>
      <c r="AE38" s="320" t="s">
        <v>191</v>
      </c>
      <c r="AF38" s="321" t="s">
        <v>191</v>
      </c>
      <c r="AG38" s="322" t="s">
        <v>191</v>
      </c>
      <c r="AH38" s="320" t="s">
        <v>191</v>
      </c>
      <c r="AI38" s="321" t="s">
        <v>191</v>
      </c>
      <c r="AJ38" s="322" t="s">
        <v>191</v>
      </c>
      <c r="AK38" s="320" t="s">
        <v>191</v>
      </c>
      <c r="AL38" s="321" t="s">
        <v>191</v>
      </c>
      <c r="AM38" s="322" t="s">
        <v>191</v>
      </c>
      <c r="AN38" s="320" t="s">
        <v>191</v>
      </c>
      <c r="AO38" s="321" t="s">
        <v>191</v>
      </c>
      <c r="AP38" s="322" t="s">
        <v>191</v>
      </c>
      <c r="AQ38" s="320" t="s">
        <v>191</v>
      </c>
      <c r="AR38" s="321" t="s">
        <v>191</v>
      </c>
      <c r="AS38" s="322" t="s">
        <v>191</v>
      </c>
      <c r="AT38" s="320" t="s">
        <v>191</v>
      </c>
      <c r="AU38" s="321" t="s">
        <v>191</v>
      </c>
      <c r="AV38" s="322" t="s">
        <v>191</v>
      </c>
      <c r="AW38" s="320" t="s">
        <v>191</v>
      </c>
      <c r="AX38" s="321" t="s">
        <v>191</v>
      </c>
      <c r="AY38" s="322" t="s">
        <v>191</v>
      </c>
      <c r="AZ38" s="320" t="s">
        <v>191</v>
      </c>
      <c r="BA38" s="321" t="s">
        <v>191</v>
      </c>
      <c r="BB38" s="322" t="s">
        <v>191</v>
      </c>
      <c r="BC38" s="320" t="s">
        <v>191</v>
      </c>
      <c r="BD38" s="321" t="s">
        <v>191</v>
      </c>
      <c r="BE38" s="322" t="s">
        <v>191</v>
      </c>
      <c r="BF38" s="273">
        <v>29</v>
      </c>
      <c r="BG38" s="274">
        <v>22</v>
      </c>
      <c r="BH38" s="275">
        <v>24</v>
      </c>
      <c r="BI38" s="273">
        <v>49</v>
      </c>
      <c r="BJ38" s="274">
        <v>117</v>
      </c>
      <c r="BK38" s="275">
        <v>166</v>
      </c>
      <c r="BL38" s="273">
        <v>29</v>
      </c>
      <c r="BM38" s="274">
        <v>25</v>
      </c>
      <c r="BN38" s="275">
        <v>26</v>
      </c>
      <c r="BO38" s="273">
        <v>49</v>
      </c>
      <c r="BP38" s="274">
        <v>117</v>
      </c>
      <c r="BQ38" s="275">
        <v>166</v>
      </c>
      <c r="BR38" s="273">
        <v>29.3</v>
      </c>
      <c r="BS38" s="274">
        <v>28.6</v>
      </c>
      <c r="BT38" s="275">
        <v>28.8</v>
      </c>
      <c r="BU38" s="273">
        <v>49</v>
      </c>
      <c r="BV38" s="274">
        <v>117</v>
      </c>
      <c r="BW38" s="275">
        <v>166</v>
      </c>
      <c r="BX38" s="273" t="s">
        <v>197</v>
      </c>
      <c r="BY38" s="274" t="s">
        <v>197</v>
      </c>
      <c r="BZ38" s="275" t="s">
        <v>197</v>
      </c>
      <c r="CA38" s="273">
        <v>5</v>
      </c>
      <c r="CB38" s="274">
        <v>21</v>
      </c>
      <c r="CC38" s="275">
        <v>26</v>
      </c>
      <c r="CD38" s="273" t="s">
        <v>197</v>
      </c>
      <c r="CE38" s="274" t="s">
        <v>197</v>
      </c>
      <c r="CF38" s="275" t="s">
        <v>197</v>
      </c>
      <c r="CG38" s="273">
        <v>5</v>
      </c>
      <c r="CH38" s="274">
        <v>21</v>
      </c>
      <c r="CI38" s="275">
        <v>26</v>
      </c>
      <c r="CJ38" s="273">
        <v>19.8</v>
      </c>
      <c r="CK38" s="274">
        <v>20.9</v>
      </c>
      <c r="CL38" s="275">
        <v>20.7</v>
      </c>
      <c r="CM38" s="273">
        <v>5</v>
      </c>
      <c r="CN38" s="274">
        <v>21</v>
      </c>
      <c r="CO38" s="275">
        <v>26</v>
      </c>
      <c r="CP38" s="273">
        <v>75</v>
      </c>
      <c r="CQ38" s="274">
        <v>56</v>
      </c>
      <c r="CR38" s="275">
        <v>65</v>
      </c>
      <c r="CS38" s="273">
        <v>822</v>
      </c>
      <c r="CT38" s="274">
        <v>899</v>
      </c>
      <c r="CU38" s="275">
        <v>1721</v>
      </c>
      <c r="CV38" s="273">
        <v>76</v>
      </c>
      <c r="CW38" s="274">
        <v>58</v>
      </c>
      <c r="CX38" s="275">
        <v>67</v>
      </c>
      <c r="CY38" s="273">
        <v>822</v>
      </c>
      <c r="CZ38" s="274">
        <v>899</v>
      </c>
      <c r="DA38" s="275">
        <v>1721</v>
      </c>
      <c r="DB38" s="273">
        <v>36.9</v>
      </c>
      <c r="DC38" s="274">
        <v>34.1</v>
      </c>
      <c r="DD38" s="275">
        <v>35.4</v>
      </c>
      <c r="DE38" s="273">
        <v>822</v>
      </c>
      <c r="DF38" s="274">
        <v>899</v>
      </c>
      <c r="DG38" s="275">
        <v>1721</v>
      </c>
    </row>
    <row r="39" spans="1:111" x14ac:dyDescent="0.35">
      <c r="A39" t="s">
        <v>161</v>
      </c>
      <c r="B39" t="s">
        <v>405</v>
      </c>
      <c r="C39" t="s">
        <v>392</v>
      </c>
      <c r="D39" s="273">
        <v>78</v>
      </c>
      <c r="E39" s="274">
        <v>65</v>
      </c>
      <c r="F39" s="275">
        <v>72</v>
      </c>
      <c r="G39" s="273">
        <v>1315</v>
      </c>
      <c r="H39" s="274">
        <v>1254</v>
      </c>
      <c r="I39" s="275">
        <v>2569</v>
      </c>
      <c r="J39" s="273">
        <v>79</v>
      </c>
      <c r="K39" s="274">
        <v>67</v>
      </c>
      <c r="L39" s="275">
        <v>73</v>
      </c>
      <c r="M39" s="273">
        <v>1315</v>
      </c>
      <c r="N39" s="274">
        <v>1254</v>
      </c>
      <c r="O39" s="275">
        <v>2569</v>
      </c>
      <c r="P39" s="273">
        <v>37.200000000000003</v>
      </c>
      <c r="Q39" s="274">
        <v>35.1</v>
      </c>
      <c r="R39" s="275">
        <v>36.200000000000003</v>
      </c>
      <c r="S39" s="273">
        <v>1315</v>
      </c>
      <c r="T39" s="274">
        <v>1254</v>
      </c>
      <c r="U39" s="275">
        <v>2569</v>
      </c>
      <c r="V39" s="320" t="s">
        <v>191</v>
      </c>
      <c r="W39" s="321" t="s">
        <v>191</v>
      </c>
      <c r="X39" s="322" t="s">
        <v>191</v>
      </c>
      <c r="Y39" s="320" t="s">
        <v>191</v>
      </c>
      <c r="Z39" s="321" t="s">
        <v>191</v>
      </c>
      <c r="AA39" s="322" t="s">
        <v>191</v>
      </c>
      <c r="AB39" s="320" t="s">
        <v>191</v>
      </c>
      <c r="AC39" s="321" t="s">
        <v>191</v>
      </c>
      <c r="AD39" s="322" t="s">
        <v>191</v>
      </c>
      <c r="AE39" s="320" t="s">
        <v>191</v>
      </c>
      <c r="AF39" s="321" t="s">
        <v>191</v>
      </c>
      <c r="AG39" s="322" t="s">
        <v>191</v>
      </c>
      <c r="AH39" s="320" t="s">
        <v>191</v>
      </c>
      <c r="AI39" s="321" t="s">
        <v>191</v>
      </c>
      <c r="AJ39" s="322" t="s">
        <v>191</v>
      </c>
      <c r="AK39" s="320" t="s">
        <v>191</v>
      </c>
      <c r="AL39" s="321" t="s">
        <v>191</v>
      </c>
      <c r="AM39" s="322" t="s">
        <v>191</v>
      </c>
      <c r="AN39" s="320" t="s">
        <v>191</v>
      </c>
      <c r="AO39" s="321" t="s">
        <v>191</v>
      </c>
      <c r="AP39" s="322" t="s">
        <v>191</v>
      </c>
      <c r="AQ39" s="320" t="s">
        <v>191</v>
      </c>
      <c r="AR39" s="321" t="s">
        <v>191</v>
      </c>
      <c r="AS39" s="322" t="s">
        <v>191</v>
      </c>
      <c r="AT39" s="320" t="s">
        <v>191</v>
      </c>
      <c r="AU39" s="321" t="s">
        <v>191</v>
      </c>
      <c r="AV39" s="322" t="s">
        <v>191</v>
      </c>
      <c r="AW39" s="320" t="s">
        <v>191</v>
      </c>
      <c r="AX39" s="321" t="s">
        <v>191</v>
      </c>
      <c r="AY39" s="322" t="s">
        <v>191</v>
      </c>
      <c r="AZ39" s="320" t="s">
        <v>191</v>
      </c>
      <c r="BA39" s="321" t="s">
        <v>191</v>
      </c>
      <c r="BB39" s="322" t="s">
        <v>191</v>
      </c>
      <c r="BC39" s="320" t="s">
        <v>191</v>
      </c>
      <c r="BD39" s="321" t="s">
        <v>191</v>
      </c>
      <c r="BE39" s="322" t="s">
        <v>191</v>
      </c>
      <c r="BF39" s="273">
        <v>35</v>
      </c>
      <c r="BG39" s="274">
        <v>25</v>
      </c>
      <c r="BH39" s="275">
        <v>28</v>
      </c>
      <c r="BI39" s="273">
        <v>65</v>
      </c>
      <c r="BJ39" s="274">
        <v>161</v>
      </c>
      <c r="BK39" s="275">
        <v>226</v>
      </c>
      <c r="BL39" s="273">
        <v>35</v>
      </c>
      <c r="BM39" s="274">
        <v>25</v>
      </c>
      <c r="BN39" s="275">
        <v>28</v>
      </c>
      <c r="BO39" s="273">
        <v>65</v>
      </c>
      <c r="BP39" s="274">
        <v>161</v>
      </c>
      <c r="BQ39" s="275">
        <v>226</v>
      </c>
      <c r="BR39" s="273">
        <v>30.1</v>
      </c>
      <c r="BS39" s="274">
        <v>28.9</v>
      </c>
      <c r="BT39" s="275">
        <v>29.2</v>
      </c>
      <c r="BU39" s="273">
        <v>65</v>
      </c>
      <c r="BV39" s="274">
        <v>161</v>
      </c>
      <c r="BW39" s="275">
        <v>226</v>
      </c>
      <c r="BX39" s="273" t="s">
        <v>197</v>
      </c>
      <c r="BY39" s="274">
        <v>9</v>
      </c>
      <c r="BZ39" s="275">
        <v>7</v>
      </c>
      <c r="CA39" s="273">
        <v>11</v>
      </c>
      <c r="CB39" s="274">
        <v>56</v>
      </c>
      <c r="CC39" s="275">
        <v>67</v>
      </c>
      <c r="CD39" s="273" t="s">
        <v>197</v>
      </c>
      <c r="CE39" s="274">
        <v>9</v>
      </c>
      <c r="CF39" s="275">
        <v>7</v>
      </c>
      <c r="CG39" s="273">
        <v>11</v>
      </c>
      <c r="CH39" s="274">
        <v>56</v>
      </c>
      <c r="CI39" s="275">
        <v>67</v>
      </c>
      <c r="CJ39" s="273">
        <v>18.7</v>
      </c>
      <c r="CK39" s="274">
        <v>20.8</v>
      </c>
      <c r="CL39" s="275">
        <v>20.399999999999999</v>
      </c>
      <c r="CM39" s="273">
        <v>11</v>
      </c>
      <c r="CN39" s="274">
        <v>56</v>
      </c>
      <c r="CO39" s="275">
        <v>67</v>
      </c>
      <c r="CP39" s="273">
        <v>75</v>
      </c>
      <c r="CQ39" s="274">
        <v>58</v>
      </c>
      <c r="CR39" s="275">
        <v>66</v>
      </c>
      <c r="CS39" s="273">
        <v>1400</v>
      </c>
      <c r="CT39" s="274">
        <v>1491</v>
      </c>
      <c r="CU39" s="275">
        <v>2891</v>
      </c>
      <c r="CV39" s="273">
        <v>76</v>
      </c>
      <c r="CW39" s="274">
        <v>60</v>
      </c>
      <c r="CX39" s="275">
        <v>68</v>
      </c>
      <c r="CY39" s="273">
        <v>1400</v>
      </c>
      <c r="CZ39" s="274">
        <v>1491</v>
      </c>
      <c r="DA39" s="275">
        <v>2891</v>
      </c>
      <c r="DB39" s="273">
        <v>36.6</v>
      </c>
      <c r="DC39" s="274">
        <v>33.700000000000003</v>
      </c>
      <c r="DD39" s="275">
        <v>35.1</v>
      </c>
      <c r="DE39" s="273">
        <v>1400</v>
      </c>
      <c r="DF39" s="274">
        <v>1491</v>
      </c>
      <c r="DG39" s="275">
        <v>2891</v>
      </c>
    </row>
    <row r="40" spans="1:111" x14ac:dyDescent="0.35">
      <c r="A40" t="s">
        <v>87</v>
      </c>
      <c r="B40" t="s">
        <v>332</v>
      </c>
      <c r="C40" t="s">
        <v>324</v>
      </c>
      <c r="D40" s="273">
        <v>70</v>
      </c>
      <c r="E40" s="274">
        <v>56</v>
      </c>
      <c r="F40" s="275">
        <v>63</v>
      </c>
      <c r="G40" s="273">
        <v>1395</v>
      </c>
      <c r="H40" s="274">
        <v>1427</v>
      </c>
      <c r="I40" s="275">
        <v>2822</v>
      </c>
      <c r="J40" s="273">
        <v>72</v>
      </c>
      <c r="K40" s="274">
        <v>59</v>
      </c>
      <c r="L40" s="275">
        <v>65</v>
      </c>
      <c r="M40" s="273">
        <v>1395</v>
      </c>
      <c r="N40" s="274">
        <v>1427</v>
      </c>
      <c r="O40" s="275">
        <v>2822</v>
      </c>
      <c r="P40" s="273">
        <v>36.700000000000003</v>
      </c>
      <c r="Q40" s="274">
        <v>34.1</v>
      </c>
      <c r="R40" s="275">
        <v>35.4</v>
      </c>
      <c r="S40" s="273">
        <v>1395</v>
      </c>
      <c r="T40" s="274">
        <v>1427</v>
      </c>
      <c r="U40" s="275">
        <v>2822</v>
      </c>
      <c r="V40" s="320" t="s">
        <v>191</v>
      </c>
      <c r="W40" s="321" t="s">
        <v>191</v>
      </c>
      <c r="X40" s="322" t="s">
        <v>191</v>
      </c>
      <c r="Y40" s="320" t="s">
        <v>191</v>
      </c>
      <c r="Z40" s="321" t="s">
        <v>191</v>
      </c>
      <c r="AA40" s="322" t="s">
        <v>191</v>
      </c>
      <c r="AB40" s="320" t="s">
        <v>191</v>
      </c>
      <c r="AC40" s="321" t="s">
        <v>191</v>
      </c>
      <c r="AD40" s="322" t="s">
        <v>191</v>
      </c>
      <c r="AE40" s="320" t="s">
        <v>191</v>
      </c>
      <c r="AF40" s="321" t="s">
        <v>191</v>
      </c>
      <c r="AG40" s="322" t="s">
        <v>191</v>
      </c>
      <c r="AH40" s="320" t="s">
        <v>191</v>
      </c>
      <c r="AI40" s="321" t="s">
        <v>191</v>
      </c>
      <c r="AJ40" s="322" t="s">
        <v>191</v>
      </c>
      <c r="AK40" s="320" t="s">
        <v>191</v>
      </c>
      <c r="AL40" s="321" t="s">
        <v>191</v>
      </c>
      <c r="AM40" s="322" t="s">
        <v>191</v>
      </c>
      <c r="AN40" s="320" t="s">
        <v>191</v>
      </c>
      <c r="AO40" s="321" t="s">
        <v>191</v>
      </c>
      <c r="AP40" s="322" t="s">
        <v>191</v>
      </c>
      <c r="AQ40" s="320" t="s">
        <v>191</v>
      </c>
      <c r="AR40" s="321" t="s">
        <v>191</v>
      </c>
      <c r="AS40" s="322" t="s">
        <v>191</v>
      </c>
      <c r="AT40" s="320" t="s">
        <v>191</v>
      </c>
      <c r="AU40" s="321" t="s">
        <v>191</v>
      </c>
      <c r="AV40" s="322" t="s">
        <v>191</v>
      </c>
      <c r="AW40" s="320" t="s">
        <v>191</v>
      </c>
      <c r="AX40" s="321" t="s">
        <v>191</v>
      </c>
      <c r="AY40" s="322" t="s">
        <v>191</v>
      </c>
      <c r="AZ40" s="320" t="s">
        <v>191</v>
      </c>
      <c r="BA40" s="321" t="s">
        <v>191</v>
      </c>
      <c r="BB40" s="322" t="s">
        <v>191</v>
      </c>
      <c r="BC40" s="320" t="s">
        <v>191</v>
      </c>
      <c r="BD40" s="321" t="s">
        <v>191</v>
      </c>
      <c r="BE40" s="322" t="s">
        <v>191</v>
      </c>
      <c r="BF40" s="273">
        <v>13</v>
      </c>
      <c r="BG40" s="274">
        <v>11</v>
      </c>
      <c r="BH40" s="275">
        <v>11</v>
      </c>
      <c r="BI40" s="273">
        <v>32</v>
      </c>
      <c r="BJ40" s="274">
        <v>108</v>
      </c>
      <c r="BK40" s="275">
        <v>140</v>
      </c>
      <c r="BL40" s="273">
        <v>13</v>
      </c>
      <c r="BM40" s="274">
        <v>15</v>
      </c>
      <c r="BN40" s="275">
        <v>14</v>
      </c>
      <c r="BO40" s="273">
        <v>32</v>
      </c>
      <c r="BP40" s="274">
        <v>108</v>
      </c>
      <c r="BQ40" s="275">
        <v>140</v>
      </c>
      <c r="BR40" s="273">
        <v>24</v>
      </c>
      <c r="BS40" s="274">
        <v>24.9</v>
      </c>
      <c r="BT40" s="275">
        <v>24.7</v>
      </c>
      <c r="BU40" s="273">
        <v>32</v>
      </c>
      <c r="BV40" s="274">
        <v>108</v>
      </c>
      <c r="BW40" s="275">
        <v>140</v>
      </c>
      <c r="BX40" s="273" t="s">
        <v>197</v>
      </c>
      <c r="BY40" s="274" t="s">
        <v>197</v>
      </c>
      <c r="BZ40" s="275" t="s">
        <v>197</v>
      </c>
      <c r="CA40" s="273">
        <v>9</v>
      </c>
      <c r="CB40" s="274">
        <v>42</v>
      </c>
      <c r="CC40" s="275">
        <v>51</v>
      </c>
      <c r="CD40" s="273" t="s">
        <v>197</v>
      </c>
      <c r="CE40" s="274" t="s">
        <v>197</v>
      </c>
      <c r="CF40" s="275" t="s">
        <v>197</v>
      </c>
      <c r="CG40" s="273">
        <v>9</v>
      </c>
      <c r="CH40" s="274">
        <v>42</v>
      </c>
      <c r="CI40" s="275">
        <v>51</v>
      </c>
      <c r="CJ40" s="273">
        <v>21.8</v>
      </c>
      <c r="CK40" s="274">
        <v>18.7</v>
      </c>
      <c r="CL40" s="275">
        <v>19.3</v>
      </c>
      <c r="CM40" s="273">
        <v>9</v>
      </c>
      <c r="CN40" s="274">
        <v>42</v>
      </c>
      <c r="CO40" s="275">
        <v>51</v>
      </c>
      <c r="CP40" s="273">
        <v>67</v>
      </c>
      <c r="CQ40" s="274">
        <v>51</v>
      </c>
      <c r="CR40" s="275">
        <v>59</v>
      </c>
      <c r="CS40" s="273">
        <v>1462</v>
      </c>
      <c r="CT40" s="274">
        <v>1614</v>
      </c>
      <c r="CU40" s="275">
        <v>3076</v>
      </c>
      <c r="CV40" s="273">
        <v>69</v>
      </c>
      <c r="CW40" s="274">
        <v>53</v>
      </c>
      <c r="CX40" s="275">
        <v>61</v>
      </c>
      <c r="CY40" s="273">
        <v>1462</v>
      </c>
      <c r="CZ40" s="274">
        <v>1614</v>
      </c>
      <c r="DA40" s="275">
        <v>3076</v>
      </c>
      <c r="DB40" s="273">
        <v>36.200000000000003</v>
      </c>
      <c r="DC40" s="274">
        <v>32.799999999999997</v>
      </c>
      <c r="DD40" s="275">
        <v>34.4</v>
      </c>
      <c r="DE40" s="273">
        <v>1462</v>
      </c>
      <c r="DF40" s="274">
        <v>1614</v>
      </c>
      <c r="DG40" s="275">
        <v>3076</v>
      </c>
    </row>
    <row r="41" spans="1:111" x14ac:dyDescent="0.35">
      <c r="A41" t="s">
        <v>85</v>
      </c>
      <c r="B41" t="s">
        <v>330</v>
      </c>
      <c r="C41" t="s">
        <v>324</v>
      </c>
      <c r="D41" s="273">
        <v>72</v>
      </c>
      <c r="E41" s="274">
        <v>57</v>
      </c>
      <c r="F41" s="275">
        <v>64</v>
      </c>
      <c r="G41" s="273">
        <v>1428</v>
      </c>
      <c r="H41" s="274">
        <v>1454</v>
      </c>
      <c r="I41" s="275">
        <v>2882</v>
      </c>
      <c r="J41" s="273">
        <v>73</v>
      </c>
      <c r="K41" s="274">
        <v>59</v>
      </c>
      <c r="L41" s="275">
        <v>66</v>
      </c>
      <c r="M41" s="273">
        <v>1428</v>
      </c>
      <c r="N41" s="274">
        <v>1454</v>
      </c>
      <c r="O41" s="275">
        <v>2882</v>
      </c>
      <c r="P41" s="273">
        <v>35.200000000000003</v>
      </c>
      <c r="Q41" s="274">
        <v>33.299999999999997</v>
      </c>
      <c r="R41" s="275">
        <v>34.200000000000003</v>
      </c>
      <c r="S41" s="273">
        <v>1428</v>
      </c>
      <c r="T41" s="274">
        <v>1454</v>
      </c>
      <c r="U41" s="275">
        <v>2882</v>
      </c>
      <c r="V41" s="320" t="s">
        <v>191</v>
      </c>
      <c r="W41" s="321" t="s">
        <v>191</v>
      </c>
      <c r="X41" s="322" t="s">
        <v>191</v>
      </c>
      <c r="Y41" s="320" t="s">
        <v>191</v>
      </c>
      <c r="Z41" s="321" t="s">
        <v>191</v>
      </c>
      <c r="AA41" s="322" t="s">
        <v>191</v>
      </c>
      <c r="AB41" s="320" t="s">
        <v>191</v>
      </c>
      <c r="AC41" s="321" t="s">
        <v>191</v>
      </c>
      <c r="AD41" s="322" t="s">
        <v>191</v>
      </c>
      <c r="AE41" s="320" t="s">
        <v>191</v>
      </c>
      <c r="AF41" s="321" t="s">
        <v>191</v>
      </c>
      <c r="AG41" s="322" t="s">
        <v>191</v>
      </c>
      <c r="AH41" s="320" t="s">
        <v>191</v>
      </c>
      <c r="AI41" s="321" t="s">
        <v>191</v>
      </c>
      <c r="AJ41" s="322" t="s">
        <v>191</v>
      </c>
      <c r="AK41" s="320" t="s">
        <v>191</v>
      </c>
      <c r="AL41" s="321" t="s">
        <v>191</v>
      </c>
      <c r="AM41" s="322" t="s">
        <v>191</v>
      </c>
      <c r="AN41" s="320" t="s">
        <v>191</v>
      </c>
      <c r="AO41" s="321" t="s">
        <v>191</v>
      </c>
      <c r="AP41" s="322" t="s">
        <v>191</v>
      </c>
      <c r="AQ41" s="320" t="s">
        <v>191</v>
      </c>
      <c r="AR41" s="321" t="s">
        <v>191</v>
      </c>
      <c r="AS41" s="322" t="s">
        <v>191</v>
      </c>
      <c r="AT41" s="320" t="s">
        <v>191</v>
      </c>
      <c r="AU41" s="321" t="s">
        <v>191</v>
      </c>
      <c r="AV41" s="322" t="s">
        <v>191</v>
      </c>
      <c r="AW41" s="320" t="s">
        <v>191</v>
      </c>
      <c r="AX41" s="321" t="s">
        <v>191</v>
      </c>
      <c r="AY41" s="322" t="s">
        <v>191</v>
      </c>
      <c r="AZ41" s="320" t="s">
        <v>191</v>
      </c>
      <c r="BA41" s="321" t="s">
        <v>191</v>
      </c>
      <c r="BB41" s="322" t="s">
        <v>191</v>
      </c>
      <c r="BC41" s="320" t="s">
        <v>191</v>
      </c>
      <c r="BD41" s="321" t="s">
        <v>191</v>
      </c>
      <c r="BE41" s="322" t="s">
        <v>191</v>
      </c>
      <c r="BF41" s="273">
        <v>18</v>
      </c>
      <c r="BG41" s="274">
        <v>13</v>
      </c>
      <c r="BH41" s="275">
        <v>15</v>
      </c>
      <c r="BI41" s="273">
        <v>71</v>
      </c>
      <c r="BJ41" s="274">
        <v>161</v>
      </c>
      <c r="BK41" s="275">
        <v>232</v>
      </c>
      <c r="BL41" s="273">
        <v>20</v>
      </c>
      <c r="BM41" s="274">
        <v>14</v>
      </c>
      <c r="BN41" s="275">
        <v>16</v>
      </c>
      <c r="BO41" s="273">
        <v>71</v>
      </c>
      <c r="BP41" s="274">
        <v>161</v>
      </c>
      <c r="BQ41" s="275">
        <v>232</v>
      </c>
      <c r="BR41" s="273">
        <v>26.1</v>
      </c>
      <c r="BS41" s="274">
        <v>24.9</v>
      </c>
      <c r="BT41" s="275">
        <v>25.2</v>
      </c>
      <c r="BU41" s="273">
        <v>71</v>
      </c>
      <c r="BV41" s="274">
        <v>161</v>
      </c>
      <c r="BW41" s="275">
        <v>232</v>
      </c>
      <c r="BX41" s="273" t="s">
        <v>197</v>
      </c>
      <c r="BY41" s="274" t="s">
        <v>197</v>
      </c>
      <c r="BZ41" s="275" t="s">
        <v>197</v>
      </c>
      <c r="CA41" s="273">
        <v>9</v>
      </c>
      <c r="CB41" s="274">
        <v>30</v>
      </c>
      <c r="CC41" s="275">
        <v>39</v>
      </c>
      <c r="CD41" s="273" t="s">
        <v>197</v>
      </c>
      <c r="CE41" s="274" t="s">
        <v>197</v>
      </c>
      <c r="CF41" s="275" t="s">
        <v>197</v>
      </c>
      <c r="CG41" s="273">
        <v>9</v>
      </c>
      <c r="CH41" s="274">
        <v>30</v>
      </c>
      <c r="CI41" s="275">
        <v>39</v>
      </c>
      <c r="CJ41" s="273">
        <v>19.8</v>
      </c>
      <c r="CK41" s="274">
        <v>19.100000000000001</v>
      </c>
      <c r="CL41" s="275">
        <v>19.3</v>
      </c>
      <c r="CM41" s="273">
        <v>9</v>
      </c>
      <c r="CN41" s="274">
        <v>30</v>
      </c>
      <c r="CO41" s="275">
        <v>39</v>
      </c>
      <c r="CP41" s="273">
        <v>68</v>
      </c>
      <c r="CQ41" s="274">
        <v>51</v>
      </c>
      <c r="CR41" s="275">
        <v>59</v>
      </c>
      <c r="CS41" s="273">
        <v>1543</v>
      </c>
      <c r="CT41" s="274">
        <v>1694</v>
      </c>
      <c r="CU41" s="275">
        <v>3237</v>
      </c>
      <c r="CV41" s="273">
        <v>69</v>
      </c>
      <c r="CW41" s="274">
        <v>53</v>
      </c>
      <c r="CX41" s="275">
        <v>60</v>
      </c>
      <c r="CY41" s="273">
        <v>1543</v>
      </c>
      <c r="CZ41" s="274">
        <v>1694</v>
      </c>
      <c r="DA41" s="275">
        <v>3237</v>
      </c>
      <c r="DB41" s="273">
        <v>34.4</v>
      </c>
      <c r="DC41" s="274">
        <v>32.1</v>
      </c>
      <c r="DD41" s="275">
        <v>33.200000000000003</v>
      </c>
      <c r="DE41" s="273">
        <v>1543</v>
      </c>
      <c r="DF41" s="274">
        <v>1694</v>
      </c>
      <c r="DG41" s="275">
        <v>3237</v>
      </c>
    </row>
    <row r="42" spans="1:111" x14ac:dyDescent="0.35">
      <c r="A42" t="s">
        <v>88</v>
      </c>
      <c r="B42" t="s">
        <v>333</v>
      </c>
      <c r="C42" t="s">
        <v>324</v>
      </c>
      <c r="D42" s="273">
        <v>79</v>
      </c>
      <c r="E42" s="274">
        <v>67</v>
      </c>
      <c r="F42" s="275">
        <v>73</v>
      </c>
      <c r="G42" s="273">
        <v>1049</v>
      </c>
      <c r="H42" s="274">
        <v>977</v>
      </c>
      <c r="I42" s="275">
        <v>2026</v>
      </c>
      <c r="J42" s="273">
        <v>79</v>
      </c>
      <c r="K42" s="274">
        <v>67</v>
      </c>
      <c r="L42" s="275">
        <v>73</v>
      </c>
      <c r="M42" s="273">
        <v>1049</v>
      </c>
      <c r="N42" s="274">
        <v>977</v>
      </c>
      <c r="O42" s="275">
        <v>2026</v>
      </c>
      <c r="P42" s="273">
        <v>38</v>
      </c>
      <c r="Q42" s="274">
        <v>36.200000000000003</v>
      </c>
      <c r="R42" s="275">
        <v>37.1</v>
      </c>
      <c r="S42" s="273">
        <v>1049</v>
      </c>
      <c r="T42" s="274">
        <v>977</v>
      </c>
      <c r="U42" s="275">
        <v>2026</v>
      </c>
      <c r="V42" s="320" t="s">
        <v>191</v>
      </c>
      <c r="W42" s="321" t="s">
        <v>191</v>
      </c>
      <c r="X42" s="322" t="s">
        <v>191</v>
      </c>
      <c r="Y42" s="320" t="s">
        <v>191</v>
      </c>
      <c r="Z42" s="321" t="s">
        <v>191</v>
      </c>
      <c r="AA42" s="322" t="s">
        <v>191</v>
      </c>
      <c r="AB42" s="320" t="s">
        <v>191</v>
      </c>
      <c r="AC42" s="321" t="s">
        <v>191</v>
      </c>
      <c r="AD42" s="322" t="s">
        <v>191</v>
      </c>
      <c r="AE42" s="320" t="s">
        <v>191</v>
      </c>
      <c r="AF42" s="321" t="s">
        <v>191</v>
      </c>
      <c r="AG42" s="322" t="s">
        <v>191</v>
      </c>
      <c r="AH42" s="320" t="s">
        <v>191</v>
      </c>
      <c r="AI42" s="321" t="s">
        <v>191</v>
      </c>
      <c r="AJ42" s="322" t="s">
        <v>191</v>
      </c>
      <c r="AK42" s="320" t="s">
        <v>191</v>
      </c>
      <c r="AL42" s="321" t="s">
        <v>191</v>
      </c>
      <c r="AM42" s="322" t="s">
        <v>191</v>
      </c>
      <c r="AN42" s="320" t="s">
        <v>191</v>
      </c>
      <c r="AO42" s="321" t="s">
        <v>191</v>
      </c>
      <c r="AP42" s="322" t="s">
        <v>191</v>
      </c>
      <c r="AQ42" s="320" t="s">
        <v>191</v>
      </c>
      <c r="AR42" s="321" t="s">
        <v>191</v>
      </c>
      <c r="AS42" s="322" t="s">
        <v>191</v>
      </c>
      <c r="AT42" s="320" t="s">
        <v>191</v>
      </c>
      <c r="AU42" s="321" t="s">
        <v>191</v>
      </c>
      <c r="AV42" s="322" t="s">
        <v>191</v>
      </c>
      <c r="AW42" s="320" t="s">
        <v>191</v>
      </c>
      <c r="AX42" s="321" t="s">
        <v>191</v>
      </c>
      <c r="AY42" s="322" t="s">
        <v>191</v>
      </c>
      <c r="AZ42" s="320" t="s">
        <v>191</v>
      </c>
      <c r="BA42" s="321" t="s">
        <v>191</v>
      </c>
      <c r="BB42" s="322" t="s">
        <v>191</v>
      </c>
      <c r="BC42" s="320" t="s">
        <v>191</v>
      </c>
      <c r="BD42" s="321" t="s">
        <v>191</v>
      </c>
      <c r="BE42" s="322" t="s">
        <v>191</v>
      </c>
      <c r="BF42" s="273">
        <v>17</v>
      </c>
      <c r="BG42" s="274">
        <v>15</v>
      </c>
      <c r="BH42" s="275">
        <v>16</v>
      </c>
      <c r="BI42" s="273">
        <v>29</v>
      </c>
      <c r="BJ42" s="274">
        <v>65</v>
      </c>
      <c r="BK42" s="275">
        <v>94</v>
      </c>
      <c r="BL42" s="273">
        <v>17</v>
      </c>
      <c r="BM42" s="274">
        <v>15</v>
      </c>
      <c r="BN42" s="275">
        <v>16</v>
      </c>
      <c r="BO42" s="273">
        <v>29</v>
      </c>
      <c r="BP42" s="274">
        <v>65</v>
      </c>
      <c r="BQ42" s="275">
        <v>94</v>
      </c>
      <c r="BR42" s="273">
        <v>28.7</v>
      </c>
      <c r="BS42" s="274">
        <v>26.8</v>
      </c>
      <c r="BT42" s="275">
        <v>27.4</v>
      </c>
      <c r="BU42" s="273">
        <v>29</v>
      </c>
      <c r="BV42" s="274">
        <v>65</v>
      </c>
      <c r="BW42" s="275">
        <v>94</v>
      </c>
      <c r="BX42" s="273" t="s">
        <v>197</v>
      </c>
      <c r="BY42" s="274" t="s">
        <v>197</v>
      </c>
      <c r="BZ42" s="275" t="s">
        <v>197</v>
      </c>
      <c r="CA42" s="273">
        <v>11</v>
      </c>
      <c r="CB42" s="274">
        <v>38</v>
      </c>
      <c r="CC42" s="275">
        <v>49</v>
      </c>
      <c r="CD42" s="273" t="s">
        <v>197</v>
      </c>
      <c r="CE42" s="274" t="s">
        <v>197</v>
      </c>
      <c r="CF42" s="275" t="s">
        <v>197</v>
      </c>
      <c r="CG42" s="273">
        <v>11</v>
      </c>
      <c r="CH42" s="274">
        <v>38</v>
      </c>
      <c r="CI42" s="275">
        <v>49</v>
      </c>
      <c r="CJ42" s="273">
        <v>22</v>
      </c>
      <c r="CK42" s="274">
        <v>20</v>
      </c>
      <c r="CL42" s="275">
        <v>20.399999999999999</v>
      </c>
      <c r="CM42" s="273">
        <v>11</v>
      </c>
      <c r="CN42" s="274">
        <v>38</v>
      </c>
      <c r="CO42" s="275">
        <v>49</v>
      </c>
      <c r="CP42" s="273">
        <v>76</v>
      </c>
      <c r="CQ42" s="274">
        <v>60</v>
      </c>
      <c r="CR42" s="275">
        <v>68</v>
      </c>
      <c r="CS42" s="273">
        <v>1124</v>
      </c>
      <c r="CT42" s="274">
        <v>1123</v>
      </c>
      <c r="CU42" s="275">
        <v>2247</v>
      </c>
      <c r="CV42" s="273">
        <v>76</v>
      </c>
      <c r="CW42" s="274">
        <v>61</v>
      </c>
      <c r="CX42" s="275">
        <v>69</v>
      </c>
      <c r="CY42" s="273">
        <v>1124</v>
      </c>
      <c r="CZ42" s="274">
        <v>1123</v>
      </c>
      <c r="DA42" s="275">
        <v>2247</v>
      </c>
      <c r="DB42" s="273">
        <v>37.6</v>
      </c>
      <c r="DC42" s="274">
        <v>35</v>
      </c>
      <c r="DD42" s="275">
        <v>36.299999999999997</v>
      </c>
      <c r="DE42" s="273">
        <v>1124</v>
      </c>
      <c r="DF42" s="274">
        <v>1123</v>
      </c>
      <c r="DG42" s="275">
        <v>2247</v>
      </c>
    </row>
    <row r="43" spans="1:111" x14ac:dyDescent="0.35">
      <c r="A43" t="s">
        <v>90</v>
      </c>
      <c r="B43" t="s">
        <v>335</v>
      </c>
      <c r="C43" t="s">
        <v>324</v>
      </c>
      <c r="D43" s="273">
        <v>83</v>
      </c>
      <c r="E43" s="274">
        <v>67</v>
      </c>
      <c r="F43" s="275">
        <v>75</v>
      </c>
      <c r="G43" s="273">
        <v>1083</v>
      </c>
      <c r="H43" s="274">
        <v>1058</v>
      </c>
      <c r="I43" s="275">
        <v>2141</v>
      </c>
      <c r="J43" s="273">
        <v>84</v>
      </c>
      <c r="K43" s="274">
        <v>69</v>
      </c>
      <c r="L43" s="275">
        <v>77</v>
      </c>
      <c r="M43" s="273">
        <v>1083</v>
      </c>
      <c r="N43" s="274">
        <v>1058</v>
      </c>
      <c r="O43" s="275">
        <v>2141</v>
      </c>
      <c r="P43" s="273">
        <v>35.9</v>
      </c>
      <c r="Q43" s="274">
        <v>33.9</v>
      </c>
      <c r="R43" s="275">
        <v>34.9</v>
      </c>
      <c r="S43" s="273">
        <v>1083</v>
      </c>
      <c r="T43" s="274">
        <v>1058</v>
      </c>
      <c r="U43" s="275">
        <v>2141</v>
      </c>
      <c r="V43" s="320" t="s">
        <v>191</v>
      </c>
      <c r="W43" s="321" t="s">
        <v>191</v>
      </c>
      <c r="X43" s="322" t="s">
        <v>191</v>
      </c>
      <c r="Y43" s="320" t="s">
        <v>191</v>
      </c>
      <c r="Z43" s="321" t="s">
        <v>191</v>
      </c>
      <c r="AA43" s="322" t="s">
        <v>191</v>
      </c>
      <c r="AB43" s="320" t="s">
        <v>191</v>
      </c>
      <c r="AC43" s="321" t="s">
        <v>191</v>
      </c>
      <c r="AD43" s="322" t="s">
        <v>191</v>
      </c>
      <c r="AE43" s="320" t="s">
        <v>191</v>
      </c>
      <c r="AF43" s="321" t="s">
        <v>191</v>
      </c>
      <c r="AG43" s="322" t="s">
        <v>191</v>
      </c>
      <c r="AH43" s="320" t="s">
        <v>191</v>
      </c>
      <c r="AI43" s="321" t="s">
        <v>191</v>
      </c>
      <c r="AJ43" s="322" t="s">
        <v>191</v>
      </c>
      <c r="AK43" s="320" t="s">
        <v>191</v>
      </c>
      <c r="AL43" s="321" t="s">
        <v>191</v>
      </c>
      <c r="AM43" s="322" t="s">
        <v>191</v>
      </c>
      <c r="AN43" s="320" t="s">
        <v>191</v>
      </c>
      <c r="AO43" s="321" t="s">
        <v>191</v>
      </c>
      <c r="AP43" s="322" t="s">
        <v>191</v>
      </c>
      <c r="AQ43" s="320" t="s">
        <v>191</v>
      </c>
      <c r="AR43" s="321" t="s">
        <v>191</v>
      </c>
      <c r="AS43" s="322" t="s">
        <v>191</v>
      </c>
      <c r="AT43" s="320" t="s">
        <v>191</v>
      </c>
      <c r="AU43" s="321" t="s">
        <v>191</v>
      </c>
      <c r="AV43" s="322" t="s">
        <v>191</v>
      </c>
      <c r="AW43" s="320" t="s">
        <v>191</v>
      </c>
      <c r="AX43" s="321" t="s">
        <v>191</v>
      </c>
      <c r="AY43" s="322" t="s">
        <v>191</v>
      </c>
      <c r="AZ43" s="320" t="s">
        <v>191</v>
      </c>
      <c r="BA43" s="321" t="s">
        <v>191</v>
      </c>
      <c r="BB43" s="322" t="s">
        <v>191</v>
      </c>
      <c r="BC43" s="320" t="s">
        <v>191</v>
      </c>
      <c r="BD43" s="321" t="s">
        <v>191</v>
      </c>
      <c r="BE43" s="322" t="s">
        <v>191</v>
      </c>
      <c r="BF43" s="273">
        <v>52</v>
      </c>
      <c r="BG43" s="274">
        <v>35</v>
      </c>
      <c r="BH43" s="275">
        <v>41</v>
      </c>
      <c r="BI43" s="273">
        <v>42</v>
      </c>
      <c r="BJ43" s="274">
        <v>83</v>
      </c>
      <c r="BK43" s="275">
        <v>125</v>
      </c>
      <c r="BL43" s="273">
        <v>52</v>
      </c>
      <c r="BM43" s="274">
        <v>36</v>
      </c>
      <c r="BN43" s="275">
        <v>42</v>
      </c>
      <c r="BO43" s="273">
        <v>42</v>
      </c>
      <c r="BP43" s="274">
        <v>83</v>
      </c>
      <c r="BQ43" s="275">
        <v>125</v>
      </c>
      <c r="BR43" s="273">
        <v>30.6</v>
      </c>
      <c r="BS43" s="274">
        <v>28.8</v>
      </c>
      <c r="BT43" s="275">
        <v>29.4</v>
      </c>
      <c r="BU43" s="273">
        <v>42</v>
      </c>
      <c r="BV43" s="274">
        <v>83</v>
      </c>
      <c r="BW43" s="275">
        <v>125</v>
      </c>
      <c r="BX43" s="273" t="s">
        <v>197</v>
      </c>
      <c r="BY43" s="274" t="s">
        <v>197</v>
      </c>
      <c r="BZ43" s="275">
        <v>6</v>
      </c>
      <c r="CA43" s="273">
        <v>13</v>
      </c>
      <c r="CB43" s="274">
        <v>34</v>
      </c>
      <c r="CC43" s="275">
        <v>47</v>
      </c>
      <c r="CD43" s="273" t="s">
        <v>197</v>
      </c>
      <c r="CE43" s="274" t="s">
        <v>197</v>
      </c>
      <c r="CF43" s="275">
        <v>6</v>
      </c>
      <c r="CG43" s="273">
        <v>13</v>
      </c>
      <c r="CH43" s="274">
        <v>34</v>
      </c>
      <c r="CI43" s="275">
        <v>47</v>
      </c>
      <c r="CJ43" s="273">
        <v>22.8</v>
      </c>
      <c r="CK43" s="274">
        <v>23.1</v>
      </c>
      <c r="CL43" s="275">
        <v>23</v>
      </c>
      <c r="CM43" s="273">
        <v>13</v>
      </c>
      <c r="CN43" s="274">
        <v>34</v>
      </c>
      <c r="CO43" s="275">
        <v>47</v>
      </c>
      <c r="CP43" s="273">
        <v>80</v>
      </c>
      <c r="CQ43" s="274">
        <v>62</v>
      </c>
      <c r="CR43" s="275">
        <v>71</v>
      </c>
      <c r="CS43" s="273">
        <v>1153</v>
      </c>
      <c r="CT43" s="274">
        <v>1196</v>
      </c>
      <c r="CU43" s="275">
        <v>2349</v>
      </c>
      <c r="CV43" s="273">
        <v>81</v>
      </c>
      <c r="CW43" s="274">
        <v>64</v>
      </c>
      <c r="CX43" s="275">
        <v>72</v>
      </c>
      <c r="CY43" s="273">
        <v>1153</v>
      </c>
      <c r="CZ43" s="274">
        <v>1196</v>
      </c>
      <c r="DA43" s="275">
        <v>2349</v>
      </c>
      <c r="DB43" s="273">
        <v>35.4</v>
      </c>
      <c r="DC43" s="274">
        <v>33.1</v>
      </c>
      <c r="DD43" s="275">
        <v>34.299999999999997</v>
      </c>
      <c r="DE43" s="273">
        <v>1153</v>
      </c>
      <c r="DF43" s="274">
        <v>1196</v>
      </c>
      <c r="DG43" s="275">
        <v>2349</v>
      </c>
    </row>
    <row r="44" spans="1:111" x14ac:dyDescent="0.35">
      <c r="A44" t="s">
        <v>135</v>
      </c>
      <c r="B44" t="s">
        <v>380</v>
      </c>
      <c r="C44" t="s">
        <v>372</v>
      </c>
      <c r="D44" s="273">
        <v>82</v>
      </c>
      <c r="E44" s="274">
        <v>66</v>
      </c>
      <c r="F44" s="275">
        <v>74</v>
      </c>
      <c r="G44" s="273">
        <v>1540</v>
      </c>
      <c r="H44" s="274">
        <v>1506</v>
      </c>
      <c r="I44" s="275">
        <v>3046</v>
      </c>
      <c r="J44" s="273">
        <v>84</v>
      </c>
      <c r="K44" s="274">
        <v>69</v>
      </c>
      <c r="L44" s="275">
        <v>77</v>
      </c>
      <c r="M44" s="273">
        <v>1540</v>
      </c>
      <c r="N44" s="274">
        <v>1506</v>
      </c>
      <c r="O44" s="275">
        <v>3046</v>
      </c>
      <c r="P44" s="273">
        <v>37.799999999999997</v>
      </c>
      <c r="Q44" s="274">
        <v>35.299999999999997</v>
      </c>
      <c r="R44" s="275">
        <v>36.6</v>
      </c>
      <c r="S44" s="273">
        <v>1540</v>
      </c>
      <c r="T44" s="274">
        <v>1506</v>
      </c>
      <c r="U44" s="275">
        <v>3046</v>
      </c>
      <c r="V44" s="320" t="s">
        <v>191</v>
      </c>
      <c r="W44" s="321" t="s">
        <v>191</v>
      </c>
      <c r="X44" s="322" t="s">
        <v>191</v>
      </c>
      <c r="Y44" s="320" t="s">
        <v>191</v>
      </c>
      <c r="Z44" s="321" t="s">
        <v>191</v>
      </c>
      <c r="AA44" s="322" t="s">
        <v>191</v>
      </c>
      <c r="AB44" s="320" t="s">
        <v>191</v>
      </c>
      <c r="AC44" s="321" t="s">
        <v>191</v>
      </c>
      <c r="AD44" s="322" t="s">
        <v>191</v>
      </c>
      <c r="AE44" s="320" t="s">
        <v>191</v>
      </c>
      <c r="AF44" s="321" t="s">
        <v>191</v>
      </c>
      <c r="AG44" s="322" t="s">
        <v>191</v>
      </c>
      <c r="AH44" s="320" t="s">
        <v>191</v>
      </c>
      <c r="AI44" s="321" t="s">
        <v>191</v>
      </c>
      <c r="AJ44" s="322" t="s">
        <v>191</v>
      </c>
      <c r="AK44" s="320" t="s">
        <v>191</v>
      </c>
      <c r="AL44" s="321" t="s">
        <v>191</v>
      </c>
      <c r="AM44" s="322" t="s">
        <v>191</v>
      </c>
      <c r="AN44" s="320" t="s">
        <v>191</v>
      </c>
      <c r="AO44" s="321" t="s">
        <v>191</v>
      </c>
      <c r="AP44" s="322" t="s">
        <v>191</v>
      </c>
      <c r="AQ44" s="320" t="s">
        <v>191</v>
      </c>
      <c r="AR44" s="321" t="s">
        <v>191</v>
      </c>
      <c r="AS44" s="322" t="s">
        <v>191</v>
      </c>
      <c r="AT44" s="320" t="s">
        <v>191</v>
      </c>
      <c r="AU44" s="321" t="s">
        <v>191</v>
      </c>
      <c r="AV44" s="322" t="s">
        <v>191</v>
      </c>
      <c r="AW44" s="320" t="s">
        <v>191</v>
      </c>
      <c r="AX44" s="321" t="s">
        <v>191</v>
      </c>
      <c r="AY44" s="322" t="s">
        <v>191</v>
      </c>
      <c r="AZ44" s="320" t="s">
        <v>191</v>
      </c>
      <c r="BA44" s="321" t="s">
        <v>191</v>
      </c>
      <c r="BB44" s="322" t="s">
        <v>191</v>
      </c>
      <c r="BC44" s="320" t="s">
        <v>191</v>
      </c>
      <c r="BD44" s="321" t="s">
        <v>191</v>
      </c>
      <c r="BE44" s="322" t="s">
        <v>191</v>
      </c>
      <c r="BF44" s="273">
        <v>38</v>
      </c>
      <c r="BG44" s="274">
        <v>23</v>
      </c>
      <c r="BH44" s="275">
        <v>28</v>
      </c>
      <c r="BI44" s="273">
        <v>102</v>
      </c>
      <c r="BJ44" s="274">
        <v>244</v>
      </c>
      <c r="BK44" s="275">
        <v>346</v>
      </c>
      <c r="BL44" s="273">
        <v>42</v>
      </c>
      <c r="BM44" s="274">
        <v>26</v>
      </c>
      <c r="BN44" s="275">
        <v>31</v>
      </c>
      <c r="BO44" s="273">
        <v>102</v>
      </c>
      <c r="BP44" s="274">
        <v>244</v>
      </c>
      <c r="BQ44" s="275">
        <v>346</v>
      </c>
      <c r="BR44" s="273">
        <v>29.2</v>
      </c>
      <c r="BS44" s="274">
        <v>27.3</v>
      </c>
      <c r="BT44" s="275">
        <v>27.9</v>
      </c>
      <c r="BU44" s="273">
        <v>102</v>
      </c>
      <c r="BV44" s="274">
        <v>244</v>
      </c>
      <c r="BW44" s="275">
        <v>346</v>
      </c>
      <c r="BX44" s="273" t="s">
        <v>197</v>
      </c>
      <c r="BY44" s="274" t="s">
        <v>197</v>
      </c>
      <c r="BZ44" s="275" t="s">
        <v>197</v>
      </c>
      <c r="CA44" s="273">
        <v>15</v>
      </c>
      <c r="CB44" s="274">
        <v>30</v>
      </c>
      <c r="CC44" s="275">
        <v>45</v>
      </c>
      <c r="CD44" s="273" t="s">
        <v>197</v>
      </c>
      <c r="CE44" s="274" t="s">
        <v>197</v>
      </c>
      <c r="CF44" s="275" t="s">
        <v>197</v>
      </c>
      <c r="CG44" s="273">
        <v>15</v>
      </c>
      <c r="CH44" s="274">
        <v>30</v>
      </c>
      <c r="CI44" s="275">
        <v>45</v>
      </c>
      <c r="CJ44" s="273">
        <v>18.600000000000001</v>
      </c>
      <c r="CK44" s="274">
        <v>18.3</v>
      </c>
      <c r="CL44" s="275">
        <v>18.399999999999999</v>
      </c>
      <c r="CM44" s="273">
        <v>15</v>
      </c>
      <c r="CN44" s="274">
        <v>30</v>
      </c>
      <c r="CO44" s="275">
        <v>45</v>
      </c>
      <c r="CP44" s="273">
        <v>78</v>
      </c>
      <c r="CQ44" s="274">
        <v>59</v>
      </c>
      <c r="CR44" s="275">
        <v>68</v>
      </c>
      <c r="CS44" s="273">
        <v>1682</v>
      </c>
      <c r="CT44" s="274">
        <v>1820</v>
      </c>
      <c r="CU44" s="275">
        <v>3502</v>
      </c>
      <c r="CV44" s="273">
        <v>80</v>
      </c>
      <c r="CW44" s="274">
        <v>62</v>
      </c>
      <c r="CX44" s="275">
        <v>71</v>
      </c>
      <c r="CY44" s="273">
        <v>1682</v>
      </c>
      <c r="CZ44" s="274">
        <v>1820</v>
      </c>
      <c r="DA44" s="275">
        <v>3502</v>
      </c>
      <c r="DB44" s="273">
        <v>37.1</v>
      </c>
      <c r="DC44" s="274">
        <v>33.9</v>
      </c>
      <c r="DD44" s="275">
        <v>35.4</v>
      </c>
      <c r="DE44" s="273">
        <v>1682</v>
      </c>
      <c r="DF44" s="274">
        <v>1820</v>
      </c>
      <c r="DG44" s="275">
        <v>3502</v>
      </c>
    </row>
    <row r="45" spans="1:111" x14ac:dyDescent="0.35">
      <c r="A45" t="s">
        <v>128</v>
      </c>
      <c r="B45" t="s">
        <v>373</v>
      </c>
      <c r="C45" t="s">
        <v>372</v>
      </c>
      <c r="D45" s="273">
        <v>82</v>
      </c>
      <c r="E45" s="274">
        <v>69</v>
      </c>
      <c r="F45" s="275">
        <v>76</v>
      </c>
      <c r="G45" s="273">
        <v>696</v>
      </c>
      <c r="H45" s="274">
        <v>678</v>
      </c>
      <c r="I45" s="275">
        <v>1374</v>
      </c>
      <c r="J45" s="273">
        <v>84</v>
      </c>
      <c r="K45" s="274">
        <v>72</v>
      </c>
      <c r="L45" s="275">
        <v>78</v>
      </c>
      <c r="M45" s="273">
        <v>696</v>
      </c>
      <c r="N45" s="274">
        <v>678</v>
      </c>
      <c r="O45" s="275">
        <v>1374</v>
      </c>
      <c r="P45" s="273">
        <v>37.799999999999997</v>
      </c>
      <c r="Q45" s="274">
        <v>35.700000000000003</v>
      </c>
      <c r="R45" s="275">
        <v>36.799999999999997</v>
      </c>
      <c r="S45" s="273">
        <v>696</v>
      </c>
      <c r="T45" s="274">
        <v>678</v>
      </c>
      <c r="U45" s="275">
        <v>1374</v>
      </c>
      <c r="V45" s="320" t="s">
        <v>191</v>
      </c>
      <c r="W45" s="321" t="s">
        <v>191</v>
      </c>
      <c r="X45" s="322" t="s">
        <v>191</v>
      </c>
      <c r="Y45" s="320" t="s">
        <v>191</v>
      </c>
      <c r="Z45" s="321" t="s">
        <v>191</v>
      </c>
      <c r="AA45" s="322" t="s">
        <v>191</v>
      </c>
      <c r="AB45" s="320" t="s">
        <v>191</v>
      </c>
      <c r="AC45" s="321" t="s">
        <v>191</v>
      </c>
      <c r="AD45" s="322" t="s">
        <v>191</v>
      </c>
      <c r="AE45" s="320" t="s">
        <v>191</v>
      </c>
      <c r="AF45" s="321" t="s">
        <v>191</v>
      </c>
      <c r="AG45" s="322" t="s">
        <v>191</v>
      </c>
      <c r="AH45" s="320" t="s">
        <v>191</v>
      </c>
      <c r="AI45" s="321" t="s">
        <v>191</v>
      </c>
      <c r="AJ45" s="322" t="s">
        <v>191</v>
      </c>
      <c r="AK45" s="320" t="s">
        <v>191</v>
      </c>
      <c r="AL45" s="321" t="s">
        <v>191</v>
      </c>
      <c r="AM45" s="322" t="s">
        <v>191</v>
      </c>
      <c r="AN45" s="320" t="s">
        <v>191</v>
      </c>
      <c r="AO45" s="321" t="s">
        <v>191</v>
      </c>
      <c r="AP45" s="322" t="s">
        <v>191</v>
      </c>
      <c r="AQ45" s="320" t="s">
        <v>191</v>
      </c>
      <c r="AR45" s="321" t="s">
        <v>191</v>
      </c>
      <c r="AS45" s="322" t="s">
        <v>191</v>
      </c>
      <c r="AT45" s="320" t="s">
        <v>191</v>
      </c>
      <c r="AU45" s="321" t="s">
        <v>191</v>
      </c>
      <c r="AV45" s="322" t="s">
        <v>191</v>
      </c>
      <c r="AW45" s="320" t="s">
        <v>191</v>
      </c>
      <c r="AX45" s="321" t="s">
        <v>191</v>
      </c>
      <c r="AY45" s="322" t="s">
        <v>191</v>
      </c>
      <c r="AZ45" s="320" t="s">
        <v>191</v>
      </c>
      <c r="BA45" s="321" t="s">
        <v>191</v>
      </c>
      <c r="BB45" s="322" t="s">
        <v>191</v>
      </c>
      <c r="BC45" s="320" t="s">
        <v>191</v>
      </c>
      <c r="BD45" s="321" t="s">
        <v>191</v>
      </c>
      <c r="BE45" s="322" t="s">
        <v>191</v>
      </c>
      <c r="BF45" s="273">
        <v>38</v>
      </c>
      <c r="BG45" s="274">
        <v>17</v>
      </c>
      <c r="BH45" s="275">
        <v>23</v>
      </c>
      <c r="BI45" s="273">
        <v>24</v>
      </c>
      <c r="BJ45" s="274">
        <v>63</v>
      </c>
      <c r="BK45" s="275">
        <v>87</v>
      </c>
      <c r="BL45" s="273">
        <v>38</v>
      </c>
      <c r="BM45" s="274">
        <v>19</v>
      </c>
      <c r="BN45" s="275">
        <v>24</v>
      </c>
      <c r="BO45" s="273">
        <v>24</v>
      </c>
      <c r="BP45" s="274">
        <v>63</v>
      </c>
      <c r="BQ45" s="275">
        <v>87</v>
      </c>
      <c r="BR45" s="273">
        <v>29.9</v>
      </c>
      <c r="BS45" s="274">
        <v>26.3</v>
      </c>
      <c r="BT45" s="275">
        <v>27.3</v>
      </c>
      <c r="BU45" s="273">
        <v>24</v>
      </c>
      <c r="BV45" s="274">
        <v>63</v>
      </c>
      <c r="BW45" s="275">
        <v>87</v>
      </c>
      <c r="BX45" s="273" t="s">
        <v>197</v>
      </c>
      <c r="BY45" s="274" t="s">
        <v>197</v>
      </c>
      <c r="BZ45" s="275" t="s">
        <v>197</v>
      </c>
      <c r="CA45" s="273">
        <v>5</v>
      </c>
      <c r="CB45" s="274">
        <v>18</v>
      </c>
      <c r="CC45" s="275">
        <v>23</v>
      </c>
      <c r="CD45" s="273" t="s">
        <v>197</v>
      </c>
      <c r="CE45" s="274" t="s">
        <v>197</v>
      </c>
      <c r="CF45" s="275" t="s">
        <v>197</v>
      </c>
      <c r="CG45" s="273">
        <v>5</v>
      </c>
      <c r="CH45" s="274">
        <v>18</v>
      </c>
      <c r="CI45" s="275">
        <v>23</v>
      </c>
      <c r="CJ45" s="273">
        <v>19.600000000000001</v>
      </c>
      <c r="CK45" s="274">
        <v>20.6</v>
      </c>
      <c r="CL45" s="275">
        <v>20.399999999999999</v>
      </c>
      <c r="CM45" s="273">
        <v>5</v>
      </c>
      <c r="CN45" s="274">
        <v>18</v>
      </c>
      <c r="CO45" s="275">
        <v>23</v>
      </c>
      <c r="CP45" s="273">
        <v>79</v>
      </c>
      <c r="CQ45" s="274">
        <v>62</v>
      </c>
      <c r="CR45" s="275">
        <v>71</v>
      </c>
      <c r="CS45" s="273">
        <v>753</v>
      </c>
      <c r="CT45" s="274">
        <v>790</v>
      </c>
      <c r="CU45" s="275">
        <v>1543</v>
      </c>
      <c r="CV45" s="273">
        <v>82</v>
      </c>
      <c r="CW45" s="274">
        <v>65</v>
      </c>
      <c r="CX45" s="275">
        <v>73</v>
      </c>
      <c r="CY45" s="273">
        <v>753</v>
      </c>
      <c r="CZ45" s="274">
        <v>790</v>
      </c>
      <c r="DA45" s="275">
        <v>1543</v>
      </c>
      <c r="DB45" s="273">
        <v>37.5</v>
      </c>
      <c r="DC45" s="274">
        <v>34.6</v>
      </c>
      <c r="DD45" s="275">
        <v>36</v>
      </c>
      <c r="DE45" s="273">
        <v>753</v>
      </c>
      <c r="DF45" s="274">
        <v>790</v>
      </c>
      <c r="DG45" s="275">
        <v>1543</v>
      </c>
    </row>
    <row r="46" spans="1:111" x14ac:dyDescent="0.35">
      <c r="A46" t="s">
        <v>143</v>
      </c>
      <c r="B46" t="s">
        <v>388</v>
      </c>
      <c r="C46" t="s">
        <v>372</v>
      </c>
      <c r="D46" s="273">
        <v>81</v>
      </c>
      <c r="E46" s="274">
        <v>68</v>
      </c>
      <c r="F46" s="275">
        <v>74</v>
      </c>
      <c r="G46" s="273">
        <v>906</v>
      </c>
      <c r="H46" s="274">
        <v>897</v>
      </c>
      <c r="I46" s="275">
        <v>1803</v>
      </c>
      <c r="J46" s="273">
        <v>82</v>
      </c>
      <c r="K46" s="274">
        <v>69</v>
      </c>
      <c r="L46" s="275">
        <v>75</v>
      </c>
      <c r="M46" s="273">
        <v>906</v>
      </c>
      <c r="N46" s="274">
        <v>897</v>
      </c>
      <c r="O46" s="275">
        <v>1803</v>
      </c>
      <c r="P46" s="273">
        <v>37.5</v>
      </c>
      <c r="Q46" s="274">
        <v>35.9</v>
      </c>
      <c r="R46" s="275">
        <v>36.700000000000003</v>
      </c>
      <c r="S46" s="273">
        <v>906</v>
      </c>
      <c r="T46" s="274">
        <v>897</v>
      </c>
      <c r="U46" s="275">
        <v>1803</v>
      </c>
      <c r="V46" s="320" t="s">
        <v>191</v>
      </c>
      <c r="W46" s="321" t="s">
        <v>191</v>
      </c>
      <c r="X46" s="322" t="s">
        <v>191</v>
      </c>
      <c r="Y46" s="320" t="s">
        <v>191</v>
      </c>
      <c r="Z46" s="321" t="s">
        <v>191</v>
      </c>
      <c r="AA46" s="322" t="s">
        <v>191</v>
      </c>
      <c r="AB46" s="320" t="s">
        <v>191</v>
      </c>
      <c r="AC46" s="321" t="s">
        <v>191</v>
      </c>
      <c r="AD46" s="322" t="s">
        <v>191</v>
      </c>
      <c r="AE46" s="320" t="s">
        <v>191</v>
      </c>
      <c r="AF46" s="321" t="s">
        <v>191</v>
      </c>
      <c r="AG46" s="322" t="s">
        <v>191</v>
      </c>
      <c r="AH46" s="320" t="s">
        <v>191</v>
      </c>
      <c r="AI46" s="321" t="s">
        <v>191</v>
      </c>
      <c r="AJ46" s="322" t="s">
        <v>191</v>
      </c>
      <c r="AK46" s="320" t="s">
        <v>191</v>
      </c>
      <c r="AL46" s="321" t="s">
        <v>191</v>
      </c>
      <c r="AM46" s="322" t="s">
        <v>191</v>
      </c>
      <c r="AN46" s="320" t="s">
        <v>191</v>
      </c>
      <c r="AO46" s="321" t="s">
        <v>191</v>
      </c>
      <c r="AP46" s="322" t="s">
        <v>191</v>
      </c>
      <c r="AQ46" s="320" t="s">
        <v>191</v>
      </c>
      <c r="AR46" s="321" t="s">
        <v>191</v>
      </c>
      <c r="AS46" s="322" t="s">
        <v>191</v>
      </c>
      <c r="AT46" s="320" t="s">
        <v>191</v>
      </c>
      <c r="AU46" s="321" t="s">
        <v>191</v>
      </c>
      <c r="AV46" s="322" t="s">
        <v>191</v>
      </c>
      <c r="AW46" s="320" t="s">
        <v>191</v>
      </c>
      <c r="AX46" s="321" t="s">
        <v>191</v>
      </c>
      <c r="AY46" s="322" t="s">
        <v>191</v>
      </c>
      <c r="AZ46" s="320" t="s">
        <v>191</v>
      </c>
      <c r="BA46" s="321" t="s">
        <v>191</v>
      </c>
      <c r="BB46" s="322" t="s">
        <v>191</v>
      </c>
      <c r="BC46" s="320" t="s">
        <v>191</v>
      </c>
      <c r="BD46" s="321" t="s">
        <v>191</v>
      </c>
      <c r="BE46" s="322" t="s">
        <v>191</v>
      </c>
      <c r="BF46" s="273">
        <v>39</v>
      </c>
      <c r="BG46" s="274">
        <v>21</v>
      </c>
      <c r="BH46" s="275">
        <v>26</v>
      </c>
      <c r="BI46" s="273">
        <v>33</v>
      </c>
      <c r="BJ46" s="274">
        <v>92</v>
      </c>
      <c r="BK46" s="275">
        <v>125</v>
      </c>
      <c r="BL46" s="273">
        <v>39</v>
      </c>
      <c r="BM46" s="274">
        <v>22</v>
      </c>
      <c r="BN46" s="275">
        <v>26</v>
      </c>
      <c r="BO46" s="273">
        <v>33</v>
      </c>
      <c r="BP46" s="274">
        <v>92</v>
      </c>
      <c r="BQ46" s="275">
        <v>125</v>
      </c>
      <c r="BR46" s="273">
        <v>31.1</v>
      </c>
      <c r="BS46" s="274">
        <v>28</v>
      </c>
      <c r="BT46" s="275">
        <v>28.8</v>
      </c>
      <c r="BU46" s="273">
        <v>33</v>
      </c>
      <c r="BV46" s="274">
        <v>92</v>
      </c>
      <c r="BW46" s="275">
        <v>125</v>
      </c>
      <c r="BX46" s="273" t="s">
        <v>197</v>
      </c>
      <c r="BY46" s="274" t="s">
        <v>197</v>
      </c>
      <c r="BZ46" s="275" t="s">
        <v>197</v>
      </c>
      <c r="CA46" s="273">
        <v>4</v>
      </c>
      <c r="CB46" s="274">
        <v>7</v>
      </c>
      <c r="CC46" s="275">
        <v>11</v>
      </c>
      <c r="CD46" s="273" t="s">
        <v>197</v>
      </c>
      <c r="CE46" s="274" t="s">
        <v>197</v>
      </c>
      <c r="CF46" s="275" t="s">
        <v>197</v>
      </c>
      <c r="CG46" s="273">
        <v>4</v>
      </c>
      <c r="CH46" s="274">
        <v>7</v>
      </c>
      <c r="CI46" s="275">
        <v>11</v>
      </c>
      <c r="CJ46" s="273">
        <v>24</v>
      </c>
      <c r="CK46" s="274">
        <v>21.4</v>
      </c>
      <c r="CL46" s="275">
        <v>22.4</v>
      </c>
      <c r="CM46" s="273">
        <v>4</v>
      </c>
      <c r="CN46" s="274">
        <v>7</v>
      </c>
      <c r="CO46" s="275">
        <v>11</v>
      </c>
      <c r="CP46" s="273">
        <v>79</v>
      </c>
      <c r="CQ46" s="274">
        <v>62</v>
      </c>
      <c r="CR46" s="275">
        <v>70</v>
      </c>
      <c r="CS46" s="273">
        <v>964</v>
      </c>
      <c r="CT46" s="274">
        <v>1023</v>
      </c>
      <c r="CU46" s="275">
        <v>1987</v>
      </c>
      <c r="CV46" s="273">
        <v>79</v>
      </c>
      <c r="CW46" s="274">
        <v>63</v>
      </c>
      <c r="CX46" s="275">
        <v>71</v>
      </c>
      <c r="CY46" s="273">
        <v>964</v>
      </c>
      <c r="CZ46" s="274">
        <v>1023</v>
      </c>
      <c r="DA46" s="275">
        <v>1987</v>
      </c>
      <c r="DB46" s="273">
        <v>37.200000000000003</v>
      </c>
      <c r="DC46" s="274">
        <v>35</v>
      </c>
      <c r="DD46" s="275">
        <v>36</v>
      </c>
      <c r="DE46" s="273">
        <v>964</v>
      </c>
      <c r="DF46" s="274">
        <v>1023</v>
      </c>
      <c r="DG46" s="275">
        <v>1987</v>
      </c>
    </row>
    <row r="47" spans="1:111" x14ac:dyDescent="0.35">
      <c r="A47" t="s">
        <v>139</v>
      </c>
      <c r="B47" t="s">
        <v>384</v>
      </c>
      <c r="C47" t="s">
        <v>372</v>
      </c>
      <c r="D47" s="273">
        <v>75</v>
      </c>
      <c r="E47" s="274">
        <v>65</v>
      </c>
      <c r="F47" s="275">
        <v>70</v>
      </c>
      <c r="G47" s="273">
        <v>952</v>
      </c>
      <c r="H47" s="274">
        <v>834</v>
      </c>
      <c r="I47" s="275">
        <v>1786</v>
      </c>
      <c r="J47" s="273">
        <v>78</v>
      </c>
      <c r="K47" s="274">
        <v>68</v>
      </c>
      <c r="L47" s="275">
        <v>73</v>
      </c>
      <c r="M47" s="273">
        <v>952</v>
      </c>
      <c r="N47" s="274">
        <v>834</v>
      </c>
      <c r="O47" s="275">
        <v>1786</v>
      </c>
      <c r="P47" s="273">
        <v>35.700000000000003</v>
      </c>
      <c r="Q47" s="274">
        <v>34.200000000000003</v>
      </c>
      <c r="R47" s="275">
        <v>35</v>
      </c>
      <c r="S47" s="273">
        <v>952</v>
      </c>
      <c r="T47" s="274">
        <v>834</v>
      </c>
      <c r="U47" s="275">
        <v>1786</v>
      </c>
      <c r="V47" s="320" t="s">
        <v>191</v>
      </c>
      <c r="W47" s="321" t="s">
        <v>191</v>
      </c>
      <c r="X47" s="322" t="s">
        <v>191</v>
      </c>
      <c r="Y47" s="320" t="s">
        <v>191</v>
      </c>
      <c r="Z47" s="321" t="s">
        <v>191</v>
      </c>
      <c r="AA47" s="322" t="s">
        <v>191</v>
      </c>
      <c r="AB47" s="320" t="s">
        <v>191</v>
      </c>
      <c r="AC47" s="321" t="s">
        <v>191</v>
      </c>
      <c r="AD47" s="322" t="s">
        <v>191</v>
      </c>
      <c r="AE47" s="320" t="s">
        <v>191</v>
      </c>
      <c r="AF47" s="321" t="s">
        <v>191</v>
      </c>
      <c r="AG47" s="322" t="s">
        <v>191</v>
      </c>
      <c r="AH47" s="320" t="s">
        <v>191</v>
      </c>
      <c r="AI47" s="321" t="s">
        <v>191</v>
      </c>
      <c r="AJ47" s="322" t="s">
        <v>191</v>
      </c>
      <c r="AK47" s="320" t="s">
        <v>191</v>
      </c>
      <c r="AL47" s="321" t="s">
        <v>191</v>
      </c>
      <c r="AM47" s="322" t="s">
        <v>191</v>
      </c>
      <c r="AN47" s="320" t="s">
        <v>191</v>
      </c>
      <c r="AO47" s="321" t="s">
        <v>191</v>
      </c>
      <c r="AP47" s="322" t="s">
        <v>191</v>
      </c>
      <c r="AQ47" s="320" t="s">
        <v>191</v>
      </c>
      <c r="AR47" s="321" t="s">
        <v>191</v>
      </c>
      <c r="AS47" s="322" t="s">
        <v>191</v>
      </c>
      <c r="AT47" s="320" t="s">
        <v>191</v>
      </c>
      <c r="AU47" s="321" t="s">
        <v>191</v>
      </c>
      <c r="AV47" s="322" t="s">
        <v>191</v>
      </c>
      <c r="AW47" s="320" t="s">
        <v>191</v>
      </c>
      <c r="AX47" s="321" t="s">
        <v>191</v>
      </c>
      <c r="AY47" s="322" t="s">
        <v>191</v>
      </c>
      <c r="AZ47" s="320" t="s">
        <v>191</v>
      </c>
      <c r="BA47" s="321" t="s">
        <v>191</v>
      </c>
      <c r="BB47" s="322" t="s">
        <v>191</v>
      </c>
      <c r="BC47" s="320" t="s">
        <v>191</v>
      </c>
      <c r="BD47" s="321" t="s">
        <v>191</v>
      </c>
      <c r="BE47" s="322" t="s">
        <v>191</v>
      </c>
      <c r="BF47" s="273">
        <v>45</v>
      </c>
      <c r="BG47" s="274">
        <v>17</v>
      </c>
      <c r="BH47" s="275">
        <v>25</v>
      </c>
      <c r="BI47" s="273">
        <v>47</v>
      </c>
      <c r="BJ47" s="274">
        <v>114</v>
      </c>
      <c r="BK47" s="275">
        <v>161</v>
      </c>
      <c r="BL47" s="273">
        <v>45</v>
      </c>
      <c r="BM47" s="274">
        <v>18</v>
      </c>
      <c r="BN47" s="275">
        <v>26</v>
      </c>
      <c r="BO47" s="273">
        <v>47</v>
      </c>
      <c r="BP47" s="274">
        <v>114</v>
      </c>
      <c r="BQ47" s="275">
        <v>161</v>
      </c>
      <c r="BR47" s="273">
        <v>28.9</v>
      </c>
      <c r="BS47" s="274">
        <v>26.1</v>
      </c>
      <c r="BT47" s="275">
        <v>26.9</v>
      </c>
      <c r="BU47" s="273">
        <v>47</v>
      </c>
      <c r="BV47" s="274">
        <v>114</v>
      </c>
      <c r="BW47" s="275">
        <v>161</v>
      </c>
      <c r="BX47" s="273" t="s">
        <v>197</v>
      </c>
      <c r="BY47" s="274" t="s">
        <v>197</v>
      </c>
      <c r="BZ47" s="275" t="s">
        <v>197</v>
      </c>
      <c r="CA47" s="273">
        <v>4</v>
      </c>
      <c r="CB47" s="274">
        <v>22</v>
      </c>
      <c r="CC47" s="275">
        <v>26</v>
      </c>
      <c r="CD47" s="273" t="s">
        <v>197</v>
      </c>
      <c r="CE47" s="274" t="s">
        <v>197</v>
      </c>
      <c r="CF47" s="275" t="s">
        <v>197</v>
      </c>
      <c r="CG47" s="273">
        <v>4</v>
      </c>
      <c r="CH47" s="274">
        <v>22</v>
      </c>
      <c r="CI47" s="275">
        <v>26</v>
      </c>
      <c r="CJ47" s="273">
        <v>23.5</v>
      </c>
      <c r="CK47" s="274">
        <v>23.1</v>
      </c>
      <c r="CL47" s="275">
        <v>23.2</v>
      </c>
      <c r="CM47" s="273">
        <v>4</v>
      </c>
      <c r="CN47" s="274">
        <v>22</v>
      </c>
      <c r="CO47" s="275">
        <v>26</v>
      </c>
      <c r="CP47" s="273">
        <v>71</v>
      </c>
      <c r="CQ47" s="274">
        <v>57</v>
      </c>
      <c r="CR47" s="275">
        <v>64</v>
      </c>
      <c r="CS47" s="273">
        <v>1057</v>
      </c>
      <c r="CT47" s="274">
        <v>997</v>
      </c>
      <c r="CU47" s="275">
        <v>2054</v>
      </c>
      <c r="CV47" s="273">
        <v>74</v>
      </c>
      <c r="CW47" s="274">
        <v>60</v>
      </c>
      <c r="CX47" s="275">
        <v>67</v>
      </c>
      <c r="CY47" s="273">
        <v>1057</v>
      </c>
      <c r="CZ47" s="274">
        <v>997</v>
      </c>
      <c r="DA47" s="275">
        <v>2054</v>
      </c>
      <c r="DB47" s="273">
        <v>35.1</v>
      </c>
      <c r="DC47" s="274">
        <v>32.9</v>
      </c>
      <c r="DD47" s="275">
        <v>34.1</v>
      </c>
      <c r="DE47" s="273">
        <v>1057</v>
      </c>
      <c r="DF47" s="274">
        <v>997</v>
      </c>
      <c r="DG47" s="275">
        <v>2054</v>
      </c>
    </row>
    <row r="48" spans="1:111" x14ac:dyDescent="0.35">
      <c r="A48" t="s">
        <v>140</v>
      </c>
      <c r="B48" t="s">
        <v>385</v>
      </c>
      <c r="C48" t="s">
        <v>372</v>
      </c>
      <c r="D48" s="273">
        <v>76</v>
      </c>
      <c r="E48" s="274">
        <v>64</v>
      </c>
      <c r="F48" s="275">
        <v>70</v>
      </c>
      <c r="G48" s="273">
        <v>1110</v>
      </c>
      <c r="H48" s="274">
        <v>944</v>
      </c>
      <c r="I48" s="275">
        <v>2054</v>
      </c>
      <c r="J48" s="273">
        <v>77</v>
      </c>
      <c r="K48" s="274">
        <v>65</v>
      </c>
      <c r="L48" s="275">
        <v>72</v>
      </c>
      <c r="M48" s="273">
        <v>1110</v>
      </c>
      <c r="N48" s="274">
        <v>944</v>
      </c>
      <c r="O48" s="275">
        <v>2054</v>
      </c>
      <c r="P48" s="273">
        <v>34.799999999999997</v>
      </c>
      <c r="Q48" s="274">
        <v>33.5</v>
      </c>
      <c r="R48" s="275">
        <v>34.200000000000003</v>
      </c>
      <c r="S48" s="273">
        <v>1110</v>
      </c>
      <c r="T48" s="274">
        <v>944</v>
      </c>
      <c r="U48" s="275">
        <v>2054</v>
      </c>
      <c r="V48" s="320" t="s">
        <v>191</v>
      </c>
      <c r="W48" s="321" t="s">
        <v>191</v>
      </c>
      <c r="X48" s="322" t="s">
        <v>191</v>
      </c>
      <c r="Y48" s="320" t="s">
        <v>191</v>
      </c>
      <c r="Z48" s="321" t="s">
        <v>191</v>
      </c>
      <c r="AA48" s="322" t="s">
        <v>191</v>
      </c>
      <c r="AB48" s="320" t="s">
        <v>191</v>
      </c>
      <c r="AC48" s="321" t="s">
        <v>191</v>
      </c>
      <c r="AD48" s="322" t="s">
        <v>191</v>
      </c>
      <c r="AE48" s="320" t="s">
        <v>191</v>
      </c>
      <c r="AF48" s="321" t="s">
        <v>191</v>
      </c>
      <c r="AG48" s="322" t="s">
        <v>191</v>
      </c>
      <c r="AH48" s="320" t="s">
        <v>191</v>
      </c>
      <c r="AI48" s="321" t="s">
        <v>191</v>
      </c>
      <c r="AJ48" s="322" t="s">
        <v>191</v>
      </c>
      <c r="AK48" s="320" t="s">
        <v>191</v>
      </c>
      <c r="AL48" s="321" t="s">
        <v>191</v>
      </c>
      <c r="AM48" s="322" t="s">
        <v>191</v>
      </c>
      <c r="AN48" s="320" t="s">
        <v>191</v>
      </c>
      <c r="AO48" s="321" t="s">
        <v>191</v>
      </c>
      <c r="AP48" s="322" t="s">
        <v>191</v>
      </c>
      <c r="AQ48" s="320" t="s">
        <v>191</v>
      </c>
      <c r="AR48" s="321" t="s">
        <v>191</v>
      </c>
      <c r="AS48" s="322" t="s">
        <v>191</v>
      </c>
      <c r="AT48" s="320" t="s">
        <v>191</v>
      </c>
      <c r="AU48" s="321" t="s">
        <v>191</v>
      </c>
      <c r="AV48" s="322" t="s">
        <v>191</v>
      </c>
      <c r="AW48" s="320" t="s">
        <v>191</v>
      </c>
      <c r="AX48" s="321" t="s">
        <v>191</v>
      </c>
      <c r="AY48" s="322" t="s">
        <v>191</v>
      </c>
      <c r="AZ48" s="320" t="s">
        <v>191</v>
      </c>
      <c r="BA48" s="321" t="s">
        <v>191</v>
      </c>
      <c r="BB48" s="322" t="s">
        <v>191</v>
      </c>
      <c r="BC48" s="320" t="s">
        <v>191</v>
      </c>
      <c r="BD48" s="321" t="s">
        <v>191</v>
      </c>
      <c r="BE48" s="322" t="s">
        <v>191</v>
      </c>
      <c r="BF48" s="273">
        <v>37</v>
      </c>
      <c r="BG48" s="274">
        <v>23</v>
      </c>
      <c r="BH48" s="275">
        <v>27</v>
      </c>
      <c r="BI48" s="273">
        <v>87</v>
      </c>
      <c r="BJ48" s="274">
        <v>184</v>
      </c>
      <c r="BK48" s="275">
        <v>271</v>
      </c>
      <c r="BL48" s="273">
        <v>38</v>
      </c>
      <c r="BM48" s="274">
        <v>23</v>
      </c>
      <c r="BN48" s="275">
        <v>28</v>
      </c>
      <c r="BO48" s="273">
        <v>87</v>
      </c>
      <c r="BP48" s="274">
        <v>184</v>
      </c>
      <c r="BQ48" s="275">
        <v>271</v>
      </c>
      <c r="BR48" s="273">
        <v>29.6</v>
      </c>
      <c r="BS48" s="274">
        <v>27.3</v>
      </c>
      <c r="BT48" s="275">
        <v>28</v>
      </c>
      <c r="BU48" s="273">
        <v>87</v>
      </c>
      <c r="BV48" s="274">
        <v>184</v>
      </c>
      <c r="BW48" s="275">
        <v>271</v>
      </c>
      <c r="BX48" s="273" t="s">
        <v>197</v>
      </c>
      <c r="BY48" s="274" t="s">
        <v>197</v>
      </c>
      <c r="BZ48" s="275" t="s">
        <v>197</v>
      </c>
      <c r="CA48" s="273">
        <v>10</v>
      </c>
      <c r="CB48" s="274">
        <v>12</v>
      </c>
      <c r="CC48" s="275">
        <v>22</v>
      </c>
      <c r="CD48" s="273" t="s">
        <v>197</v>
      </c>
      <c r="CE48" s="274" t="s">
        <v>197</v>
      </c>
      <c r="CF48" s="275" t="s">
        <v>197</v>
      </c>
      <c r="CG48" s="273">
        <v>10</v>
      </c>
      <c r="CH48" s="274">
        <v>12</v>
      </c>
      <c r="CI48" s="275">
        <v>22</v>
      </c>
      <c r="CJ48" s="273">
        <v>23.3</v>
      </c>
      <c r="CK48" s="274">
        <v>21.1</v>
      </c>
      <c r="CL48" s="275">
        <v>22.1</v>
      </c>
      <c r="CM48" s="273">
        <v>10</v>
      </c>
      <c r="CN48" s="274">
        <v>12</v>
      </c>
      <c r="CO48" s="275">
        <v>22</v>
      </c>
      <c r="CP48" s="273">
        <v>72</v>
      </c>
      <c r="CQ48" s="274">
        <v>55</v>
      </c>
      <c r="CR48" s="275">
        <v>64</v>
      </c>
      <c r="CS48" s="273">
        <v>1244</v>
      </c>
      <c r="CT48" s="274">
        <v>1180</v>
      </c>
      <c r="CU48" s="275">
        <v>2424</v>
      </c>
      <c r="CV48" s="273">
        <v>73</v>
      </c>
      <c r="CW48" s="274">
        <v>57</v>
      </c>
      <c r="CX48" s="275">
        <v>65</v>
      </c>
      <c r="CY48" s="273">
        <v>1244</v>
      </c>
      <c r="CZ48" s="274">
        <v>1180</v>
      </c>
      <c r="DA48" s="275">
        <v>2424</v>
      </c>
      <c r="DB48" s="273">
        <v>34.1</v>
      </c>
      <c r="DC48" s="274">
        <v>32.299999999999997</v>
      </c>
      <c r="DD48" s="275">
        <v>33.200000000000003</v>
      </c>
      <c r="DE48" s="273">
        <v>1244</v>
      </c>
      <c r="DF48" s="274">
        <v>1180</v>
      </c>
      <c r="DG48" s="275">
        <v>2424</v>
      </c>
    </row>
    <row r="49" spans="1:111" x14ac:dyDescent="0.35">
      <c r="A49" t="s">
        <v>145</v>
      </c>
      <c r="B49" t="s">
        <v>390</v>
      </c>
      <c r="C49" t="s">
        <v>372</v>
      </c>
      <c r="D49" s="273">
        <v>82</v>
      </c>
      <c r="E49" s="274">
        <v>72</v>
      </c>
      <c r="F49" s="275">
        <v>77</v>
      </c>
      <c r="G49" s="273">
        <v>783</v>
      </c>
      <c r="H49" s="274">
        <v>757</v>
      </c>
      <c r="I49" s="275">
        <v>1540</v>
      </c>
      <c r="J49" s="273">
        <v>83</v>
      </c>
      <c r="K49" s="274">
        <v>75</v>
      </c>
      <c r="L49" s="275">
        <v>79</v>
      </c>
      <c r="M49" s="273">
        <v>783</v>
      </c>
      <c r="N49" s="274">
        <v>757</v>
      </c>
      <c r="O49" s="275">
        <v>1540</v>
      </c>
      <c r="P49" s="273">
        <v>38</v>
      </c>
      <c r="Q49" s="274">
        <v>36</v>
      </c>
      <c r="R49" s="275">
        <v>37</v>
      </c>
      <c r="S49" s="273">
        <v>783</v>
      </c>
      <c r="T49" s="274">
        <v>757</v>
      </c>
      <c r="U49" s="275">
        <v>1540</v>
      </c>
      <c r="V49" s="320" t="s">
        <v>191</v>
      </c>
      <c r="W49" s="321" t="s">
        <v>191</v>
      </c>
      <c r="X49" s="322" t="s">
        <v>191</v>
      </c>
      <c r="Y49" s="320" t="s">
        <v>191</v>
      </c>
      <c r="Z49" s="321" t="s">
        <v>191</v>
      </c>
      <c r="AA49" s="322" t="s">
        <v>191</v>
      </c>
      <c r="AB49" s="320" t="s">
        <v>191</v>
      </c>
      <c r="AC49" s="321" t="s">
        <v>191</v>
      </c>
      <c r="AD49" s="322" t="s">
        <v>191</v>
      </c>
      <c r="AE49" s="320" t="s">
        <v>191</v>
      </c>
      <c r="AF49" s="321" t="s">
        <v>191</v>
      </c>
      <c r="AG49" s="322" t="s">
        <v>191</v>
      </c>
      <c r="AH49" s="320" t="s">
        <v>191</v>
      </c>
      <c r="AI49" s="321" t="s">
        <v>191</v>
      </c>
      <c r="AJ49" s="322" t="s">
        <v>191</v>
      </c>
      <c r="AK49" s="320" t="s">
        <v>191</v>
      </c>
      <c r="AL49" s="321" t="s">
        <v>191</v>
      </c>
      <c r="AM49" s="322" t="s">
        <v>191</v>
      </c>
      <c r="AN49" s="320" t="s">
        <v>191</v>
      </c>
      <c r="AO49" s="321" t="s">
        <v>191</v>
      </c>
      <c r="AP49" s="322" t="s">
        <v>191</v>
      </c>
      <c r="AQ49" s="320" t="s">
        <v>191</v>
      </c>
      <c r="AR49" s="321" t="s">
        <v>191</v>
      </c>
      <c r="AS49" s="322" t="s">
        <v>191</v>
      </c>
      <c r="AT49" s="320" t="s">
        <v>191</v>
      </c>
      <c r="AU49" s="321" t="s">
        <v>191</v>
      </c>
      <c r="AV49" s="322" t="s">
        <v>191</v>
      </c>
      <c r="AW49" s="320" t="s">
        <v>191</v>
      </c>
      <c r="AX49" s="321" t="s">
        <v>191</v>
      </c>
      <c r="AY49" s="322" t="s">
        <v>191</v>
      </c>
      <c r="AZ49" s="320" t="s">
        <v>191</v>
      </c>
      <c r="BA49" s="321" t="s">
        <v>191</v>
      </c>
      <c r="BB49" s="322" t="s">
        <v>191</v>
      </c>
      <c r="BC49" s="320" t="s">
        <v>191</v>
      </c>
      <c r="BD49" s="321" t="s">
        <v>191</v>
      </c>
      <c r="BE49" s="322" t="s">
        <v>191</v>
      </c>
      <c r="BF49" s="273">
        <v>50</v>
      </c>
      <c r="BG49" s="274">
        <v>28</v>
      </c>
      <c r="BH49" s="275">
        <v>34</v>
      </c>
      <c r="BI49" s="273">
        <v>26</v>
      </c>
      <c r="BJ49" s="274">
        <v>74</v>
      </c>
      <c r="BK49" s="275">
        <v>100</v>
      </c>
      <c r="BL49" s="273">
        <v>50</v>
      </c>
      <c r="BM49" s="274">
        <v>31</v>
      </c>
      <c r="BN49" s="275">
        <v>36</v>
      </c>
      <c r="BO49" s="273">
        <v>26</v>
      </c>
      <c r="BP49" s="274">
        <v>74</v>
      </c>
      <c r="BQ49" s="275">
        <v>100</v>
      </c>
      <c r="BR49" s="273">
        <v>33.5</v>
      </c>
      <c r="BS49" s="274">
        <v>30.2</v>
      </c>
      <c r="BT49" s="275">
        <v>31.1</v>
      </c>
      <c r="BU49" s="273">
        <v>26</v>
      </c>
      <c r="BV49" s="274">
        <v>74</v>
      </c>
      <c r="BW49" s="275">
        <v>100</v>
      </c>
      <c r="BX49" s="273" t="s">
        <v>197</v>
      </c>
      <c r="BY49" s="274" t="s">
        <v>197</v>
      </c>
      <c r="BZ49" s="275" t="s">
        <v>197</v>
      </c>
      <c r="CA49" s="273">
        <v>6</v>
      </c>
      <c r="CB49" s="274">
        <v>25</v>
      </c>
      <c r="CC49" s="275">
        <v>31</v>
      </c>
      <c r="CD49" s="273" t="s">
        <v>197</v>
      </c>
      <c r="CE49" s="274" t="s">
        <v>197</v>
      </c>
      <c r="CF49" s="275" t="s">
        <v>197</v>
      </c>
      <c r="CG49" s="273">
        <v>6</v>
      </c>
      <c r="CH49" s="274">
        <v>25</v>
      </c>
      <c r="CI49" s="275">
        <v>31</v>
      </c>
      <c r="CJ49" s="273">
        <v>18</v>
      </c>
      <c r="CK49" s="274">
        <v>21.4</v>
      </c>
      <c r="CL49" s="275">
        <v>20.7</v>
      </c>
      <c r="CM49" s="273">
        <v>6</v>
      </c>
      <c r="CN49" s="274">
        <v>25</v>
      </c>
      <c r="CO49" s="275">
        <v>31</v>
      </c>
      <c r="CP49" s="273">
        <v>79</v>
      </c>
      <c r="CQ49" s="274">
        <v>66</v>
      </c>
      <c r="CR49" s="275">
        <v>72</v>
      </c>
      <c r="CS49" s="273">
        <v>852</v>
      </c>
      <c r="CT49" s="274">
        <v>894</v>
      </c>
      <c r="CU49" s="275">
        <v>1746</v>
      </c>
      <c r="CV49" s="273">
        <v>80</v>
      </c>
      <c r="CW49" s="274">
        <v>68</v>
      </c>
      <c r="CX49" s="275">
        <v>74</v>
      </c>
      <c r="CY49" s="273">
        <v>852</v>
      </c>
      <c r="CZ49" s="274">
        <v>894</v>
      </c>
      <c r="DA49" s="275">
        <v>1746</v>
      </c>
      <c r="DB49" s="273">
        <v>37.6</v>
      </c>
      <c r="DC49" s="274">
        <v>34.9</v>
      </c>
      <c r="DD49" s="275">
        <v>36.200000000000003</v>
      </c>
      <c r="DE49" s="273">
        <v>852</v>
      </c>
      <c r="DF49" s="274">
        <v>894</v>
      </c>
      <c r="DG49" s="275">
        <v>1746</v>
      </c>
    </row>
    <row r="50" spans="1:111" x14ac:dyDescent="0.35">
      <c r="A50" t="s">
        <v>146</v>
      </c>
      <c r="B50" t="s">
        <v>391</v>
      </c>
      <c r="C50" t="s">
        <v>372</v>
      </c>
      <c r="D50" s="273">
        <v>80</v>
      </c>
      <c r="E50" s="274">
        <v>67</v>
      </c>
      <c r="F50" s="275">
        <v>74</v>
      </c>
      <c r="G50" s="273">
        <v>981</v>
      </c>
      <c r="H50" s="274">
        <v>982</v>
      </c>
      <c r="I50" s="275">
        <v>1963</v>
      </c>
      <c r="J50" s="273">
        <v>82</v>
      </c>
      <c r="K50" s="274">
        <v>68</v>
      </c>
      <c r="L50" s="275">
        <v>75</v>
      </c>
      <c r="M50" s="273">
        <v>981</v>
      </c>
      <c r="N50" s="274">
        <v>982</v>
      </c>
      <c r="O50" s="275">
        <v>1963</v>
      </c>
      <c r="P50" s="273">
        <v>37.1</v>
      </c>
      <c r="Q50" s="274">
        <v>35.6</v>
      </c>
      <c r="R50" s="275">
        <v>36.299999999999997</v>
      </c>
      <c r="S50" s="273">
        <v>981</v>
      </c>
      <c r="T50" s="274">
        <v>982</v>
      </c>
      <c r="U50" s="275">
        <v>1963</v>
      </c>
      <c r="V50" s="320" t="s">
        <v>191</v>
      </c>
      <c r="W50" s="321" t="s">
        <v>191</v>
      </c>
      <c r="X50" s="322" t="s">
        <v>191</v>
      </c>
      <c r="Y50" s="320" t="s">
        <v>191</v>
      </c>
      <c r="Z50" s="321" t="s">
        <v>191</v>
      </c>
      <c r="AA50" s="322" t="s">
        <v>191</v>
      </c>
      <c r="AB50" s="320" t="s">
        <v>191</v>
      </c>
      <c r="AC50" s="321" t="s">
        <v>191</v>
      </c>
      <c r="AD50" s="322" t="s">
        <v>191</v>
      </c>
      <c r="AE50" s="320" t="s">
        <v>191</v>
      </c>
      <c r="AF50" s="321" t="s">
        <v>191</v>
      </c>
      <c r="AG50" s="322" t="s">
        <v>191</v>
      </c>
      <c r="AH50" s="320" t="s">
        <v>191</v>
      </c>
      <c r="AI50" s="321" t="s">
        <v>191</v>
      </c>
      <c r="AJ50" s="322" t="s">
        <v>191</v>
      </c>
      <c r="AK50" s="320" t="s">
        <v>191</v>
      </c>
      <c r="AL50" s="321" t="s">
        <v>191</v>
      </c>
      <c r="AM50" s="322" t="s">
        <v>191</v>
      </c>
      <c r="AN50" s="320" t="s">
        <v>191</v>
      </c>
      <c r="AO50" s="321" t="s">
        <v>191</v>
      </c>
      <c r="AP50" s="322" t="s">
        <v>191</v>
      </c>
      <c r="AQ50" s="320" t="s">
        <v>191</v>
      </c>
      <c r="AR50" s="321" t="s">
        <v>191</v>
      </c>
      <c r="AS50" s="322" t="s">
        <v>191</v>
      </c>
      <c r="AT50" s="320" t="s">
        <v>191</v>
      </c>
      <c r="AU50" s="321" t="s">
        <v>191</v>
      </c>
      <c r="AV50" s="322" t="s">
        <v>191</v>
      </c>
      <c r="AW50" s="320" t="s">
        <v>191</v>
      </c>
      <c r="AX50" s="321" t="s">
        <v>191</v>
      </c>
      <c r="AY50" s="322" t="s">
        <v>191</v>
      </c>
      <c r="AZ50" s="320" t="s">
        <v>191</v>
      </c>
      <c r="BA50" s="321" t="s">
        <v>191</v>
      </c>
      <c r="BB50" s="322" t="s">
        <v>191</v>
      </c>
      <c r="BC50" s="320" t="s">
        <v>191</v>
      </c>
      <c r="BD50" s="321" t="s">
        <v>191</v>
      </c>
      <c r="BE50" s="322" t="s">
        <v>191</v>
      </c>
      <c r="BF50" s="273">
        <v>23</v>
      </c>
      <c r="BG50" s="274">
        <v>24</v>
      </c>
      <c r="BH50" s="275">
        <v>24</v>
      </c>
      <c r="BI50" s="273">
        <v>43</v>
      </c>
      <c r="BJ50" s="274">
        <v>86</v>
      </c>
      <c r="BK50" s="275">
        <v>129</v>
      </c>
      <c r="BL50" s="273">
        <v>23</v>
      </c>
      <c r="BM50" s="274">
        <v>26</v>
      </c>
      <c r="BN50" s="275">
        <v>25</v>
      </c>
      <c r="BO50" s="273">
        <v>43</v>
      </c>
      <c r="BP50" s="274">
        <v>86</v>
      </c>
      <c r="BQ50" s="275">
        <v>129</v>
      </c>
      <c r="BR50" s="273">
        <v>28.5</v>
      </c>
      <c r="BS50" s="274">
        <v>29.6</v>
      </c>
      <c r="BT50" s="275">
        <v>29.2</v>
      </c>
      <c r="BU50" s="273">
        <v>43</v>
      </c>
      <c r="BV50" s="274">
        <v>86</v>
      </c>
      <c r="BW50" s="275">
        <v>129</v>
      </c>
      <c r="BX50" s="273" t="s">
        <v>197</v>
      </c>
      <c r="BY50" s="274" t="s">
        <v>197</v>
      </c>
      <c r="BZ50" s="275" t="s">
        <v>197</v>
      </c>
      <c r="CA50" s="273">
        <v>10</v>
      </c>
      <c r="CB50" s="274">
        <v>20</v>
      </c>
      <c r="CC50" s="275">
        <v>30</v>
      </c>
      <c r="CD50" s="273" t="s">
        <v>197</v>
      </c>
      <c r="CE50" s="274" t="s">
        <v>197</v>
      </c>
      <c r="CF50" s="275" t="s">
        <v>197</v>
      </c>
      <c r="CG50" s="273">
        <v>10</v>
      </c>
      <c r="CH50" s="274">
        <v>20</v>
      </c>
      <c r="CI50" s="275">
        <v>30</v>
      </c>
      <c r="CJ50" s="273">
        <v>17.5</v>
      </c>
      <c r="CK50" s="274">
        <v>19.899999999999999</v>
      </c>
      <c r="CL50" s="275">
        <v>19.100000000000001</v>
      </c>
      <c r="CM50" s="273">
        <v>10</v>
      </c>
      <c r="CN50" s="274">
        <v>20</v>
      </c>
      <c r="CO50" s="275">
        <v>30</v>
      </c>
      <c r="CP50" s="273">
        <v>76</v>
      </c>
      <c r="CQ50" s="274">
        <v>62</v>
      </c>
      <c r="CR50" s="275">
        <v>69</v>
      </c>
      <c r="CS50" s="273">
        <v>1069</v>
      </c>
      <c r="CT50" s="274">
        <v>1131</v>
      </c>
      <c r="CU50" s="275">
        <v>2200</v>
      </c>
      <c r="CV50" s="273">
        <v>78</v>
      </c>
      <c r="CW50" s="274">
        <v>63</v>
      </c>
      <c r="CX50" s="275">
        <v>70</v>
      </c>
      <c r="CY50" s="273">
        <v>1069</v>
      </c>
      <c r="CZ50" s="274">
        <v>1131</v>
      </c>
      <c r="DA50" s="275">
        <v>2200</v>
      </c>
      <c r="DB50" s="273">
        <v>36.4</v>
      </c>
      <c r="DC50" s="274">
        <v>34.700000000000003</v>
      </c>
      <c r="DD50" s="275">
        <v>35.5</v>
      </c>
      <c r="DE50" s="273">
        <v>1069</v>
      </c>
      <c r="DF50" s="274">
        <v>1131</v>
      </c>
      <c r="DG50" s="275">
        <v>2200</v>
      </c>
    </row>
    <row r="51" spans="1:111" x14ac:dyDescent="0.35">
      <c r="A51" t="s">
        <v>136</v>
      </c>
      <c r="B51" t="s">
        <v>381</v>
      </c>
      <c r="C51" t="s">
        <v>372</v>
      </c>
      <c r="D51" s="273">
        <v>78</v>
      </c>
      <c r="E51" s="274">
        <v>62</v>
      </c>
      <c r="F51" s="275">
        <v>70</v>
      </c>
      <c r="G51" s="273">
        <v>1767</v>
      </c>
      <c r="H51" s="274">
        <v>1657</v>
      </c>
      <c r="I51" s="275">
        <v>3424</v>
      </c>
      <c r="J51" s="273">
        <v>79</v>
      </c>
      <c r="K51" s="274">
        <v>65</v>
      </c>
      <c r="L51" s="275">
        <v>72</v>
      </c>
      <c r="M51" s="273">
        <v>1767</v>
      </c>
      <c r="N51" s="274">
        <v>1657</v>
      </c>
      <c r="O51" s="275">
        <v>3424</v>
      </c>
      <c r="P51" s="273">
        <v>36.5</v>
      </c>
      <c r="Q51" s="274">
        <v>34.5</v>
      </c>
      <c r="R51" s="275">
        <v>35.5</v>
      </c>
      <c r="S51" s="273">
        <v>1767</v>
      </c>
      <c r="T51" s="274">
        <v>1657</v>
      </c>
      <c r="U51" s="275">
        <v>3424</v>
      </c>
      <c r="V51" s="320" t="s">
        <v>191</v>
      </c>
      <c r="W51" s="321" t="s">
        <v>191</v>
      </c>
      <c r="X51" s="322" t="s">
        <v>191</v>
      </c>
      <c r="Y51" s="320" t="s">
        <v>191</v>
      </c>
      <c r="Z51" s="321" t="s">
        <v>191</v>
      </c>
      <c r="AA51" s="322" t="s">
        <v>191</v>
      </c>
      <c r="AB51" s="320" t="s">
        <v>191</v>
      </c>
      <c r="AC51" s="321" t="s">
        <v>191</v>
      </c>
      <c r="AD51" s="322" t="s">
        <v>191</v>
      </c>
      <c r="AE51" s="320" t="s">
        <v>191</v>
      </c>
      <c r="AF51" s="321" t="s">
        <v>191</v>
      </c>
      <c r="AG51" s="322" t="s">
        <v>191</v>
      </c>
      <c r="AH51" s="320" t="s">
        <v>191</v>
      </c>
      <c r="AI51" s="321" t="s">
        <v>191</v>
      </c>
      <c r="AJ51" s="322" t="s">
        <v>191</v>
      </c>
      <c r="AK51" s="320" t="s">
        <v>191</v>
      </c>
      <c r="AL51" s="321" t="s">
        <v>191</v>
      </c>
      <c r="AM51" s="322" t="s">
        <v>191</v>
      </c>
      <c r="AN51" s="320" t="s">
        <v>191</v>
      </c>
      <c r="AO51" s="321" t="s">
        <v>191</v>
      </c>
      <c r="AP51" s="322" t="s">
        <v>191</v>
      </c>
      <c r="AQ51" s="320" t="s">
        <v>191</v>
      </c>
      <c r="AR51" s="321" t="s">
        <v>191</v>
      </c>
      <c r="AS51" s="322" t="s">
        <v>191</v>
      </c>
      <c r="AT51" s="320" t="s">
        <v>191</v>
      </c>
      <c r="AU51" s="321" t="s">
        <v>191</v>
      </c>
      <c r="AV51" s="322" t="s">
        <v>191</v>
      </c>
      <c r="AW51" s="320" t="s">
        <v>191</v>
      </c>
      <c r="AX51" s="321" t="s">
        <v>191</v>
      </c>
      <c r="AY51" s="322" t="s">
        <v>191</v>
      </c>
      <c r="AZ51" s="320" t="s">
        <v>191</v>
      </c>
      <c r="BA51" s="321" t="s">
        <v>191</v>
      </c>
      <c r="BB51" s="322" t="s">
        <v>191</v>
      </c>
      <c r="BC51" s="320" t="s">
        <v>191</v>
      </c>
      <c r="BD51" s="321" t="s">
        <v>191</v>
      </c>
      <c r="BE51" s="322" t="s">
        <v>191</v>
      </c>
      <c r="BF51" s="273">
        <v>26</v>
      </c>
      <c r="BG51" s="274">
        <v>19</v>
      </c>
      <c r="BH51" s="275">
        <v>21</v>
      </c>
      <c r="BI51" s="273">
        <v>82</v>
      </c>
      <c r="BJ51" s="274">
        <v>210</v>
      </c>
      <c r="BK51" s="275">
        <v>292</v>
      </c>
      <c r="BL51" s="273">
        <v>26</v>
      </c>
      <c r="BM51" s="274">
        <v>20</v>
      </c>
      <c r="BN51" s="275">
        <v>21</v>
      </c>
      <c r="BO51" s="273">
        <v>82</v>
      </c>
      <c r="BP51" s="274">
        <v>210</v>
      </c>
      <c r="BQ51" s="275">
        <v>292</v>
      </c>
      <c r="BR51" s="273">
        <v>27.4</v>
      </c>
      <c r="BS51" s="274">
        <v>27.1</v>
      </c>
      <c r="BT51" s="275">
        <v>27.2</v>
      </c>
      <c r="BU51" s="273">
        <v>82</v>
      </c>
      <c r="BV51" s="274">
        <v>210</v>
      </c>
      <c r="BW51" s="275">
        <v>292</v>
      </c>
      <c r="BX51" s="273" t="s">
        <v>197</v>
      </c>
      <c r="BY51" s="274" t="s">
        <v>197</v>
      </c>
      <c r="BZ51" s="275">
        <v>6</v>
      </c>
      <c r="CA51" s="273">
        <v>10</v>
      </c>
      <c r="CB51" s="274">
        <v>43</v>
      </c>
      <c r="CC51" s="275">
        <v>53</v>
      </c>
      <c r="CD51" s="273" t="s">
        <v>197</v>
      </c>
      <c r="CE51" s="274" t="s">
        <v>197</v>
      </c>
      <c r="CF51" s="275">
        <v>6</v>
      </c>
      <c r="CG51" s="273">
        <v>10</v>
      </c>
      <c r="CH51" s="274">
        <v>43</v>
      </c>
      <c r="CI51" s="275">
        <v>53</v>
      </c>
      <c r="CJ51" s="273">
        <v>19.2</v>
      </c>
      <c r="CK51" s="274">
        <v>19.100000000000001</v>
      </c>
      <c r="CL51" s="275">
        <v>19.100000000000001</v>
      </c>
      <c r="CM51" s="273">
        <v>10</v>
      </c>
      <c r="CN51" s="274">
        <v>43</v>
      </c>
      <c r="CO51" s="275">
        <v>53</v>
      </c>
      <c r="CP51" s="273">
        <v>75</v>
      </c>
      <c r="CQ51" s="274">
        <v>56</v>
      </c>
      <c r="CR51" s="275">
        <v>65</v>
      </c>
      <c r="CS51" s="273">
        <v>1884</v>
      </c>
      <c r="CT51" s="274">
        <v>1963</v>
      </c>
      <c r="CU51" s="275">
        <v>3847</v>
      </c>
      <c r="CV51" s="273">
        <v>76</v>
      </c>
      <c r="CW51" s="274">
        <v>58</v>
      </c>
      <c r="CX51" s="275">
        <v>67</v>
      </c>
      <c r="CY51" s="273">
        <v>1884</v>
      </c>
      <c r="CZ51" s="274">
        <v>1963</v>
      </c>
      <c r="DA51" s="275">
        <v>3847</v>
      </c>
      <c r="DB51" s="273">
        <v>35.9</v>
      </c>
      <c r="DC51" s="274">
        <v>33.299999999999997</v>
      </c>
      <c r="DD51" s="275">
        <v>34.6</v>
      </c>
      <c r="DE51" s="273">
        <v>1884</v>
      </c>
      <c r="DF51" s="274">
        <v>1963</v>
      </c>
      <c r="DG51" s="275">
        <v>3847</v>
      </c>
    </row>
    <row r="52" spans="1:111" x14ac:dyDescent="0.35">
      <c r="A52" t="s">
        <v>129</v>
      </c>
      <c r="B52" t="s">
        <v>374</v>
      </c>
      <c r="C52" t="s">
        <v>372</v>
      </c>
      <c r="D52" s="273">
        <v>76</v>
      </c>
      <c r="E52" s="274">
        <v>63</v>
      </c>
      <c r="F52" s="275">
        <v>70</v>
      </c>
      <c r="G52" s="273">
        <v>1317</v>
      </c>
      <c r="H52" s="274">
        <v>1220</v>
      </c>
      <c r="I52" s="275">
        <v>2537</v>
      </c>
      <c r="J52" s="273">
        <v>77</v>
      </c>
      <c r="K52" s="274">
        <v>64</v>
      </c>
      <c r="L52" s="275">
        <v>71</v>
      </c>
      <c r="M52" s="273">
        <v>1317</v>
      </c>
      <c r="N52" s="274">
        <v>1220</v>
      </c>
      <c r="O52" s="275">
        <v>2537</v>
      </c>
      <c r="P52" s="273">
        <v>35.799999999999997</v>
      </c>
      <c r="Q52" s="274">
        <v>34.4</v>
      </c>
      <c r="R52" s="275">
        <v>35.1</v>
      </c>
      <c r="S52" s="273">
        <v>1317</v>
      </c>
      <c r="T52" s="274">
        <v>1220</v>
      </c>
      <c r="U52" s="275">
        <v>2537</v>
      </c>
      <c r="V52" s="320" t="s">
        <v>191</v>
      </c>
      <c r="W52" s="321" t="s">
        <v>191</v>
      </c>
      <c r="X52" s="322" t="s">
        <v>191</v>
      </c>
      <c r="Y52" s="320" t="s">
        <v>191</v>
      </c>
      <c r="Z52" s="321" t="s">
        <v>191</v>
      </c>
      <c r="AA52" s="322" t="s">
        <v>191</v>
      </c>
      <c r="AB52" s="320" t="s">
        <v>191</v>
      </c>
      <c r="AC52" s="321" t="s">
        <v>191</v>
      </c>
      <c r="AD52" s="322" t="s">
        <v>191</v>
      </c>
      <c r="AE52" s="320" t="s">
        <v>191</v>
      </c>
      <c r="AF52" s="321" t="s">
        <v>191</v>
      </c>
      <c r="AG52" s="322" t="s">
        <v>191</v>
      </c>
      <c r="AH52" s="320" t="s">
        <v>191</v>
      </c>
      <c r="AI52" s="321" t="s">
        <v>191</v>
      </c>
      <c r="AJ52" s="322" t="s">
        <v>191</v>
      </c>
      <c r="AK52" s="320" t="s">
        <v>191</v>
      </c>
      <c r="AL52" s="321" t="s">
        <v>191</v>
      </c>
      <c r="AM52" s="322" t="s">
        <v>191</v>
      </c>
      <c r="AN52" s="320" t="s">
        <v>191</v>
      </c>
      <c r="AO52" s="321" t="s">
        <v>191</v>
      </c>
      <c r="AP52" s="322" t="s">
        <v>191</v>
      </c>
      <c r="AQ52" s="320" t="s">
        <v>191</v>
      </c>
      <c r="AR52" s="321" t="s">
        <v>191</v>
      </c>
      <c r="AS52" s="322" t="s">
        <v>191</v>
      </c>
      <c r="AT52" s="320" t="s">
        <v>191</v>
      </c>
      <c r="AU52" s="321" t="s">
        <v>191</v>
      </c>
      <c r="AV52" s="322" t="s">
        <v>191</v>
      </c>
      <c r="AW52" s="320" t="s">
        <v>191</v>
      </c>
      <c r="AX52" s="321" t="s">
        <v>191</v>
      </c>
      <c r="AY52" s="322" t="s">
        <v>191</v>
      </c>
      <c r="AZ52" s="320" t="s">
        <v>191</v>
      </c>
      <c r="BA52" s="321" t="s">
        <v>191</v>
      </c>
      <c r="BB52" s="322" t="s">
        <v>191</v>
      </c>
      <c r="BC52" s="320" t="s">
        <v>191</v>
      </c>
      <c r="BD52" s="321" t="s">
        <v>191</v>
      </c>
      <c r="BE52" s="322" t="s">
        <v>191</v>
      </c>
      <c r="BF52" s="273">
        <v>32</v>
      </c>
      <c r="BG52" s="274">
        <v>16</v>
      </c>
      <c r="BH52" s="275">
        <v>21</v>
      </c>
      <c r="BI52" s="273">
        <v>82</v>
      </c>
      <c r="BJ52" s="274">
        <v>169</v>
      </c>
      <c r="BK52" s="275">
        <v>251</v>
      </c>
      <c r="BL52" s="273">
        <v>37</v>
      </c>
      <c r="BM52" s="274">
        <v>18</v>
      </c>
      <c r="BN52" s="275">
        <v>24</v>
      </c>
      <c r="BO52" s="273">
        <v>82</v>
      </c>
      <c r="BP52" s="274">
        <v>169</v>
      </c>
      <c r="BQ52" s="275">
        <v>251</v>
      </c>
      <c r="BR52" s="273">
        <v>27.9</v>
      </c>
      <c r="BS52" s="274">
        <v>27</v>
      </c>
      <c r="BT52" s="275">
        <v>27.3</v>
      </c>
      <c r="BU52" s="273">
        <v>82</v>
      </c>
      <c r="BV52" s="274">
        <v>169</v>
      </c>
      <c r="BW52" s="275">
        <v>251</v>
      </c>
      <c r="BX52" s="273" t="s">
        <v>197</v>
      </c>
      <c r="BY52" s="274" t="s">
        <v>197</v>
      </c>
      <c r="BZ52" s="275" t="s">
        <v>197</v>
      </c>
      <c r="CA52" s="273">
        <v>10</v>
      </c>
      <c r="CB52" s="274">
        <v>32</v>
      </c>
      <c r="CC52" s="275">
        <v>42</v>
      </c>
      <c r="CD52" s="273" t="s">
        <v>197</v>
      </c>
      <c r="CE52" s="274" t="s">
        <v>197</v>
      </c>
      <c r="CF52" s="275" t="s">
        <v>197</v>
      </c>
      <c r="CG52" s="273">
        <v>10</v>
      </c>
      <c r="CH52" s="274">
        <v>32</v>
      </c>
      <c r="CI52" s="275">
        <v>42</v>
      </c>
      <c r="CJ52" s="273">
        <v>19.100000000000001</v>
      </c>
      <c r="CK52" s="274">
        <v>19.8</v>
      </c>
      <c r="CL52" s="275">
        <v>19.600000000000001</v>
      </c>
      <c r="CM52" s="273">
        <v>10</v>
      </c>
      <c r="CN52" s="274">
        <v>32</v>
      </c>
      <c r="CO52" s="275">
        <v>42</v>
      </c>
      <c r="CP52" s="273">
        <v>72</v>
      </c>
      <c r="CQ52" s="274">
        <v>55</v>
      </c>
      <c r="CR52" s="275">
        <v>64</v>
      </c>
      <c r="CS52" s="273">
        <v>1458</v>
      </c>
      <c r="CT52" s="274">
        <v>1480</v>
      </c>
      <c r="CU52" s="275">
        <v>2938</v>
      </c>
      <c r="CV52" s="273">
        <v>73</v>
      </c>
      <c r="CW52" s="274">
        <v>56</v>
      </c>
      <c r="CX52" s="275">
        <v>65</v>
      </c>
      <c r="CY52" s="273">
        <v>1458</v>
      </c>
      <c r="CZ52" s="274">
        <v>1480</v>
      </c>
      <c r="DA52" s="275">
        <v>2938</v>
      </c>
      <c r="DB52" s="273">
        <v>35.200000000000003</v>
      </c>
      <c r="DC52" s="274">
        <v>33.1</v>
      </c>
      <c r="DD52" s="275">
        <v>34.200000000000003</v>
      </c>
      <c r="DE52" s="273">
        <v>1458</v>
      </c>
      <c r="DF52" s="274">
        <v>1480</v>
      </c>
      <c r="DG52" s="275">
        <v>2938</v>
      </c>
    </row>
    <row r="53" spans="1:111" x14ac:dyDescent="0.35">
      <c r="A53" t="s">
        <v>138</v>
      </c>
      <c r="B53" t="s">
        <v>383</v>
      </c>
      <c r="C53" t="s">
        <v>372</v>
      </c>
      <c r="D53" s="273">
        <v>80</v>
      </c>
      <c r="E53" s="274">
        <v>68</v>
      </c>
      <c r="F53" s="275">
        <v>74</v>
      </c>
      <c r="G53" s="273">
        <v>1096</v>
      </c>
      <c r="H53" s="274">
        <v>1031</v>
      </c>
      <c r="I53" s="275">
        <v>2127</v>
      </c>
      <c r="J53" s="273">
        <v>81</v>
      </c>
      <c r="K53" s="274">
        <v>69</v>
      </c>
      <c r="L53" s="275">
        <v>75</v>
      </c>
      <c r="M53" s="273">
        <v>1096</v>
      </c>
      <c r="N53" s="274">
        <v>1031</v>
      </c>
      <c r="O53" s="275">
        <v>2127</v>
      </c>
      <c r="P53" s="273">
        <v>36.799999999999997</v>
      </c>
      <c r="Q53" s="274">
        <v>34.700000000000003</v>
      </c>
      <c r="R53" s="275">
        <v>35.799999999999997</v>
      </c>
      <c r="S53" s="273">
        <v>1096</v>
      </c>
      <c r="T53" s="274">
        <v>1031</v>
      </c>
      <c r="U53" s="275">
        <v>2127</v>
      </c>
      <c r="V53" s="320" t="s">
        <v>191</v>
      </c>
      <c r="W53" s="321" t="s">
        <v>191</v>
      </c>
      <c r="X53" s="322" t="s">
        <v>191</v>
      </c>
      <c r="Y53" s="320" t="s">
        <v>191</v>
      </c>
      <c r="Z53" s="321" t="s">
        <v>191</v>
      </c>
      <c r="AA53" s="322" t="s">
        <v>191</v>
      </c>
      <c r="AB53" s="320" t="s">
        <v>191</v>
      </c>
      <c r="AC53" s="321" t="s">
        <v>191</v>
      </c>
      <c r="AD53" s="322" t="s">
        <v>191</v>
      </c>
      <c r="AE53" s="320" t="s">
        <v>191</v>
      </c>
      <c r="AF53" s="321" t="s">
        <v>191</v>
      </c>
      <c r="AG53" s="322" t="s">
        <v>191</v>
      </c>
      <c r="AH53" s="320" t="s">
        <v>191</v>
      </c>
      <c r="AI53" s="321" t="s">
        <v>191</v>
      </c>
      <c r="AJ53" s="322" t="s">
        <v>191</v>
      </c>
      <c r="AK53" s="320" t="s">
        <v>191</v>
      </c>
      <c r="AL53" s="321" t="s">
        <v>191</v>
      </c>
      <c r="AM53" s="322" t="s">
        <v>191</v>
      </c>
      <c r="AN53" s="320" t="s">
        <v>191</v>
      </c>
      <c r="AO53" s="321" t="s">
        <v>191</v>
      </c>
      <c r="AP53" s="322" t="s">
        <v>191</v>
      </c>
      <c r="AQ53" s="320" t="s">
        <v>191</v>
      </c>
      <c r="AR53" s="321" t="s">
        <v>191</v>
      </c>
      <c r="AS53" s="322" t="s">
        <v>191</v>
      </c>
      <c r="AT53" s="320" t="s">
        <v>191</v>
      </c>
      <c r="AU53" s="321" t="s">
        <v>191</v>
      </c>
      <c r="AV53" s="322" t="s">
        <v>191</v>
      </c>
      <c r="AW53" s="320" t="s">
        <v>191</v>
      </c>
      <c r="AX53" s="321" t="s">
        <v>191</v>
      </c>
      <c r="AY53" s="322" t="s">
        <v>191</v>
      </c>
      <c r="AZ53" s="320" t="s">
        <v>191</v>
      </c>
      <c r="BA53" s="321" t="s">
        <v>191</v>
      </c>
      <c r="BB53" s="322" t="s">
        <v>191</v>
      </c>
      <c r="BC53" s="320" t="s">
        <v>191</v>
      </c>
      <c r="BD53" s="321" t="s">
        <v>191</v>
      </c>
      <c r="BE53" s="322" t="s">
        <v>191</v>
      </c>
      <c r="BF53" s="273">
        <v>33</v>
      </c>
      <c r="BG53" s="274">
        <v>17</v>
      </c>
      <c r="BH53" s="275">
        <v>21</v>
      </c>
      <c r="BI53" s="273">
        <v>55</v>
      </c>
      <c r="BJ53" s="274">
        <v>160</v>
      </c>
      <c r="BK53" s="275">
        <v>215</v>
      </c>
      <c r="BL53" s="273">
        <v>33</v>
      </c>
      <c r="BM53" s="274">
        <v>18</v>
      </c>
      <c r="BN53" s="275">
        <v>22</v>
      </c>
      <c r="BO53" s="273">
        <v>55</v>
      </c>
      <c r="BP53" s="274">
        <v>160</v>
      </c>
      <c r="BQ53" s="275">
        <v>215</v>
      </c>
      <c r="BR53" s="273">
        <v>30</v>
      </c>
      <c r="BS53" s="274">
        <v>26.7</v>
      </c>
      <c r="BT53" s="275">
        <v>27.6</v>
      </c>
      <c r="BU53" s="273">
        <v>55</v>
      </c>
      <c r="BV53" s="274">
        <v>160</v>
      </c>
      <c r="BW53" s="275">
        <v>215</v>
      </c>
      <c r="BX53" s="273" t="s">
        <v>197</v>
      </c>
      <c r="BY53" s="274" t="s">
        <v>197</v>
      </c>
      <c r="BZ53" s="275" t="s">
        <v>197</v>
      </c>
      <c r="CA53" s="273">
        <v>15</v>
      </c>
      <c r="CB53" s="274">
        <v>32</v>
      </c>
      <c r="CC53" s="275">
        <v>47</v>
      </c>
      <c r="CD53" s="273" t="s">
        <v>197</v>
      </c>
      <c r="CE53" s="274" t="s">
        <v>197</v>
      </c>
      <c r="CF53" s="275" t="s">
        <v>197</v>
      </c>
      <c r="CG53" s="273">
        <v>15</v>
      </c>
      <c r="CH53" s="274">
        <v>32</v>
      </c>
      <c r="CI53" s="275">
        <v>47</v>
      </c>
      <c r="CJ53" s="273">
        <v>18.3</v>
      </c>
      <c r="CK53" s="274">
        <v>17.8</v>
      </c>
      <c r="CL53" s="275">
        <v>18</v>
      </c>
      <c r="CM53" s="273">
        <v>15</v>
      </c>
      <c r="CN53" s="274">
        <v>32</v>
      </c>
      <c r="CO53" s="275">
        <v>47</v>
      </c>
      <c r="CP53" s="273">
        <v>77</v>
      </c>
      <c r="CQ53" s="274">
        <v>59</v>
      </c>
      <c r="CR53" s="275">
        <v>68</v>
      </c>
      <c r="CS53" s="273">
        <v>1185</v>
      </c>
      <c r="CT53" s="274">
        <v>1246</v>
      </c>
      <c r="CU53" s="275">
        <v>2431</v>
      </c>
      <c r="CV53" s="273">
        <v>77</v>
      </c>
      <c r="CW53" s="274">
        <v>60</v>
      </c>
      <c r="CX53" s="275">
        <v>69</v>
      </c>
      <c r="CY53" s="273">
        <v>1185</v>
      </c>
      <c r="CZ53" s="274">
        <v>1246</v>
      </c>
      <c r="DA53" s="275">
        <v>2431</v>
      </c>
      <c r="DB53" s="273">
        <v>36.299999999999997</v>
      </c>
      <c r="DC53" s="274">
        <v>33.200000000000003</v>
      </c>
      <c r="DD53" s="275">
        <v>34.700000000000003</v>
      </c>
      <c r="DE53" s="273">
        <v>1185</v>
      </c>
      <c r="DF53" s="274">
        <v>1246</v>
      </c>
      <c r="DG53" s="275">
        <v>2431</v>
      </c>
    </row>
    <row r="54" spans="1:111" x14ac:dyDescent="0.35">
      <c r="A54" t="s">
        <v>141</v>
      </c>
      <c r="B54" t="s">
        <v>386</v>
      </c>
      <c r="C54" t="s">
        <v>372</v>
      </c>
      <c r="D54" s="273">
        <v>77</v>
      </c>
      <c r="E54" s="274">
        <v>64</v>
      </c>
      <c r="F54" s="275">
        <v>71</v>
      </c>
      <c r="G54" s="273">
        <v>1302</v>
      </c>
      <c r="H54" s="274">
        <v>1284</v>
      </c>
      <c r="I54" s="275">
        <v>2586</v>
      </c>
      <c r="J54" s="273">
        <v>78</v>
      </c>
      <c r="K54" s="274">
        <v>67</v>
      </c>
      <c r="L54" s="275">
        <v>73</v>
      </c>
      <c r="M54" s="273">
        <v>1302</v>
      </c>
      <c r="N54" s="274">
        <v>1284</v>
      </c>
      <c r="O54" s="275">
        <v>2586</v>
      </c>
      <c r="P54" s="273">
        <v>37</v>
      </c>
      <c r="Q54" s="274">
        <v>35</v>
      </c>
      <c r="R54" s="275">
        <v>36</v>
      </c>
      <c r="S54" s="273">
        <v>1302</v>
      </c>
      <c r="T54" s="274">
        <v>1284</v>
      </c>
      <c r="U54" s="275">
        <v>2586</v>
      </c>
      <c r="V54" s="320" t="s">
        <v>191</v>
      </c>
      <c r="W54" s="321" t="s">
        <v>191</v>
      </c>
      <c r="X54" s="322" t="s">
        <v>191</v>
      </c>
      <c r="Y54" s="320" t="s">
        <v>191</v>
      </c>
      <c r="Z54" s="321" t="s">
        <v>191</v>
      </c>
      <c r="AA54" s="322" t="s">
        <v>191</v>
      </c>
      <c r="AB54" s="320" t="s">
        <v>191</v>
      </c>
      <c r="AC54" s="321" t="s">
        <v>191</v>
      </c>
      <c r="AD54" s="322" t="s">
        <v>191</v>
      </c>
      <c r="AE54" s="320" t="s">
        <v>191</v>
      </c>
      <c r="AF54" s="321" t="s">
        <v>191</v>
      </c>
      <c r="AG54" s="322" t="s">
        <v>191</v>
      </c>
      <c r="AH54" s="320" t="s">
        <v>191</v>
      </c>
      <c r="AI54" s="321" t="s">
        <v>191</v>
      </c>
      <c r="AJ54" s="322" t="s">
        <v>191</v>
      </c>
      <c r="AK54" s="320" t="s">
        <v>191</v>
      </c>
      <c r="AL54" s="321" t="s">
        <v>191</v>
      </c>
      <c r="AM54" s="322" t="s">
        <v>191</v>
      </c>
      <c r="AN54" s="320" t="s">
        <v>191</v>
      </c>
      <c r="AO54" s="321" t="s">
        <v>191</v>
      </c>
      <c r="AP54" s="322" t="s">
        <v>191</v>
      </c>
      <c r="AQ54" s="320" t="s">
        <v>191</v>
      </c>
      <c r="AR54" s="321" t="s">
        <v>191</v>
      </c>
      <c r="AS54" s="322" t="s">
        <v>191</v>
      </c>
      <c r="AT54" s="320" t="s">
        <v>191</v>
      </c>
      <c r="AU54" s="321" t="s">
        <v>191</v>
      </c>
      <c r="AV54" s="322" t="s">
        <v>191</v>
      </c>
      <c r="AW54" s="320" t="s">
        <v>191</v>
      </c>
      <c r="AX54" s="321" t="s">
        <v>191</v>
      </c>
      <c r="AY54" s="322" t="s">
        <v>191</v>
      </c>
      <c r="AZ54" s="320" t="s">
        <v>191</v>
      </c>
      <c r="BA54" s="321" t="s">
        <v>191</v>
      </c>
      <c r="BB54" s="322" t="s">
        <v>191</v>
      </c>
      <c r="BC54" s="320" t="s">
        <v>191</v>
      </c>
      <c r="BD54" s="321" t="s">
        <v>191</v>
      </c>
      <c r="BE54" s="322" t="s">
        <v>191</v>
      </c>
      <c r="BF54" s="273">
        <v>27</v>
      </c>
      <c r="BG54" s="274">
        <v>26</v>
      </c>
      <c r="BH54" s="275">
        <v>27</v>
      </c>
      <c r="BI54" s="273">
        <v>88</v>
      </c>
      <c r="BJ54" s="274">
        <v>201</v>
      </c>
      <c r="BK54" s="275">
        <v>289</v>
      </c>
      <c r="BL54" s="273">
        <v>28</v>
      </c>
      <c r="BM54" s="274">
        <v>28</v>
      </c>
      <c r="BN54" s="275">
        <v>28</v>
      </c>
      <c r="BO54" s="273">
        <v>88</v>
      </c>
      <c r="BP54" s="274">
        <v>201</v>
      </c>
      <c r="BQ54" s="275">
        <v>289</v>
      </c>
      <c r="BR54" s="273">
        <v>29.7</v>
      </c>
      <c r="BS54" s="274">
        <v>28.8</v>
      </c>
      <c r="BT54" s="275">
        <v>29.1</v>
      </c>
      <c r="BU54" s="273">
        <v>88</v>
      </c>
      <c r="BV54" s="274">
        <v>201</v>
      </c>
      <c r="BW54" s="275">
        <v>289</v>
      </c>
      <c r="BX54" s="273" t="s">
        <v>197</v>
      </c>
      <c r="BY54" s="274">
        <v>7</v>
      </c>
      <c r="BZ54" s="275">
        <v>6</v>
      </c>
      <c r="CA54" s="273">
        <v>9</v>
      </c>
      <c r="CB54" s="274">
        <v>54</v>
      </c>
      <c r="CC54" s="275">
        <v>63</v>
      </c>
      <c r="CD54" s="273" t="s">
        <v>197</v>
      </c>
      <c r="CE54" s="274">
        <v>7</v>
      </c>
      <c r="CF54" s="275">
        <v>6</v>
      </c>
      <c r="CG54" s="273">
        <v>9</v>
      </c>
      <c r="CH54" s="274">
        <v>54</v>
      </c>
      <c r="CI54" s="275">
        <v>63</v>
      </c>
      <c r="CJ54" s="273">
        <v>20.8</v>
      </c>
      <c r="CK54" s="274">
        <v>20.6</v>
      </c>
      <c r="CL54" s="275">
        <v>20.7</v>
      </c>
      <c r="CM54" s="273">
        <v>9</v>
      </c>
      <c r="CN54" s="274">
        <v>54</v>
      </c>
      <c r="CO54" s="275">
        <v>63</v>
      </c>
      <c r="CP54" s="273">
        <v>72</v>
      </c>
      <c r="CQ54" s="274">
        <v>57</v>
      </c>
      <c r="CR54" s="275">
        <v>64</v>
      </c>
      <c r="CS54" s="273">
        <v>1423</v>
      </c>
      <c r="CT54" s="274">
        <v>1568</v>
      </c>
      <c r="CU54" s="275">
        <v>2991</v>
      </c>
      <c r="CV54" s="273">
        <v>74</v>
      </c>
      <c r="CW54" s="274">
        <v>59</v>
      </c>
      <c r="CX54" s="275">
        <v>66</v>
      </c>
      <c r="CY54" s="273">
        <v>1423</v>
      </c>
      <c r="CZ54" s="274">
        <v>1568</v>
      </c>
      <c r="DA54" s="275">
        <v>2991</v>
      </c>
      <c r="DB54" s="273">
        <v>36.299999999999997</v>
      </c>
      <c r="DC54" s="274">
        <v>33.6</v>
      </c>
      <c r="DD54" s="275">
        <v>34.9</v>
      </c>
      <c r="DE54" s="273">
        <v>1423</v>
      </c>
      <c r="DF54" s="274">
        <v>1568</v>
      </c>
      <c r="DG54" s="275">
        <v>2991</v>
      </c>
    </row>
    <row r="55" spans="1:111" x14ac:dyDescent="0.35">
      <c r="A55" t="s">
        <v>133</v>
      </c>
      <c r="B55" t="s">
        <v>378</v>
      </c>
      <c r="C55" t="s">
        <v>372</v>
      </c>
      <c r="D55" s="273">
        <v>82</v>
      </c>
      <c r="E55" s="274">
        <v>65</v>
      </c>
      <c r="F55" s="275">
        <v>73</v>
      </c>
      <c r="G55" s="273">
        <v>588</v>
      </c>
      <c r="H55" s="274">
        <v>622</v>
      </c>
      <c r="I55" s="275">
        <v>1210</v>
      </c>
      <c r="J55" s="273">
        <v>84</v>
      </c>
      <c r="K55" s="274">
        <v>69</v>
      </c>
      <c r="L55" s="275">
        <v>76</v>
      </c>
      <c r="M55" s="273">
        <v>588</v>
      </c>
      <c r="N55" s="274">
        <v>622</v>
      </c>
      <c r="O55" s="275">
        <v>1210</v>
      </c>
      <c r="P55" s="273">
        <v>35.4</v>
      </c>
      <c r="Q55" s="274">
        <v>33.299999999999997</v>
      </c>
      <c r="R55" s="275">
        <v>34.299999999999997</v>
      </c>
      <c r="S55" s="273">
        <v>588</v>
      </c>
      <c r="T55" s="274">
        <v>622</v>
      </c>
      <c r="U55" s="275">
        <v>1210</v>
      </c>
      <c r="V55" s="320" t="s">
        <v>191</v>
      </c>
      <c r="W55" s="321" t="s">
        <v>191</v>
      </c>
      <c r="X55" s="322" t="s">
        <v>191</v>
      </c>
      <c r="Y55" s="320" t="s">
        <v>191</v>
      </c>
      <c r="Z55" s="321" t="s">
        <v>191</v>
      </c>
      <c r="AA55" s="322" t="s">
        <v>191</v>
      </c>
      <c r="AB55" s="320" t="s">
        <v>191</v>
      </c>
      <c r="AC55" s="321" t="s">
        <v>191</v>
      </c>
      <c r="AD55" s="322" t="s">
        <v>191</v>
      </c>
      <c r="AE55" s="320" t="s">
        <v>191</v>
      </c>
      <c r="AF55" s="321" t="s">
        <v>191</v>
      </c>
      <c r="AG55" s="322" t="s">
        <v>191</v>
      </c>
      <c r="AH55" s="320" t="s">
        <v>191</v>
      </c>
      <c r="AI55" s="321" t="s">
        <v>191</v>
      </c>
      <c r="AJ55" s="322" t="s">
        <v>191</v>
      </c>
      <c r="AK55" s="320" t="s">
        <v>191</v>
      </c>
      <c r="AL55" s="321" t="s">
        <v>191</v>
      </c>
      <c r="AM55" s="322" t="s">
        <v>191</v>
      </c>
      <c r="AN55" s="320" t="s">
        <v>191</v>
      </c>
      <c r="AO55" s="321" t="s">
        <v>191</v>
      </c>
      <c r="AP55" s="322" t="s">
        <v>191</v>
      </c>
      <c r="AQ55" s="320" t="s">
        <v>191</v>
      </c>
      <c r="AR55" s="321" t="s">
        <v>191</v>
      </c>
      <c r="AS55" s="322" t="s">
        <v>191</v>
      </c>
      <c r="AT55" s="320" t="s">
        <v>191</v>
      </c>
      <c r="AU55" s="321" t="s">
        <v>191</v>
      </c>
      <c r="AV55" s="322" t="s">
        <v>191</v>
      </c>
      <c r="AW55" s="320" t="s">
        <v>191</v>
      </c>
      <c r="AX55" s="321" t="s">
        <v>191</v>
      </c>
      <c r="AY55" s="322" t="s">
        <v>191</v>
      </c>
      <c r="AZ55" s="320" t="s">
        <v>191</v>
      </c>
      <c r="BA55" s="321" t="s">
        <v>191</v>
      </c>
      <c r="BB55" s="322" t="s">
        <v>191</v>
      </c>
      <c r="BC55" s="320" t="s">
        <v>191</v>
      </c>
      <c r="BD55" s="321" t="s">
        <v>191</v>
      </c>
      <c r="BE55" s="322" t="s">
        <v>191</v>
      </c>
      <c r="BF55" s="273">
        <v>38</v>
      </c>
      <c r="BG55" s="274">
        <v>32</v>
      </c>
      <c r="BH55" s="275">
        <v>34</v>
      </c>
      <c r="BI55" s="273">
        <v>32</v>
      </c>
      <c r="BJ55" s="274">
        <v>65</v>
      </c>
      <c r="BK55" s="275">
        <v>97</v>
      </c>
      <c r="BL55" s="273">
        <v>44</v>
      </c>
      <c r="BM55" s="274">
        <v>32</v>
      </c>
      <c r="BN55" s="275">
        <v>36</v>
      </c>
      <c r="BO55" s="273">
        <v>32</v>
      </c>
      <c r="BP55" s="274">
        <v>65</v>
      </c>
      <c r="BQ55" s="275">
        <v>97</v>
      </c>
      <c r="BR55" s="273">
        <v>27.6</v>
      </c>
      <c r="BS55" s="274">
        <v>26.6</v>
      </c>
      <c r="BT55" s="275">
        <v>26.9</v>
      </c>
      <c r="BU55" s="273">
        <v>32</v>
      </c>
      <c r="BV55" s="274">
        <v>65</v>
      </c>
      <c r="BW55" s="275">
        <v>97</v>
      </c>
      <c r="BX55" s="273" t="s">
        <v>197</v>
      </c>
      <c r="BY55" s="274" t="s">
        <v>197</v>
      </c>
      <c r="BZ55" s="275" t="s">
        <v>197</v>
      </c>
      <c r="CA55" s="273">
        <v>5</v>
      </c>
      <c r="CB55" s="274">
        <v>15</v>
      </c>
      <c r="CC55" s="275">
        <v>20</v>
      </c>
      <c r="CD55" s="273" t="s">
        <v>197</v>
      </c>
      <c r="CE55" s="274" t="s">
        <v>197</v>
      </c>
      <c r="CF55" s="275" t="s">
        <v>197</v>
      </c>
      <c r="CG55" s="273">
        <v>5</v>
      </c>
      <c r="CH55" s="274">
        <v>15</v>
      </c>
      <c r="CI55" s="275">
        <v>20</v>
      </c>
      <c r="CJ55" s="273">
        <v>18</v>
      </c>
      <c r="CK55" s="274">
        <v>19.600000000000001</v>
      </c>
      <c r="CL55" s="275">
        <v>19.2</v>
      </c>
      <c r="CM55" s="273">
        <v>5</v>
      </c>
      <c r="CN55" s="274">
        <v>15</v>
      </c>
      <c r="CO55" s="275">
        <v>20</v>
      </c>
      <c r="CP55" s="273">
        <v>79</v>
      </c>
      <c r="CQ55" s="274">
        <v>61</v>
      </c>
      <c r="CR55" s="275">
        <v>69</v>
      </c>
      <c r="CS55" s="273">
        <v>632</v>
      </c>
      <c r="CT55" s="274">
        <v>711</v>
      </c>
      <c r="CU55" s="275">
        <v>1343</v>
      </c>
      <c r="CV55" s="273">
        <v>81</v>
      </c>
      <c r="CW55" s="274">
        <v>64</v>
      </c>
      <c r="CX55" s="275">
        <v>72</v>
      </c>
      <c r="CY55" s="273">
        <v>632</v>
      </c>
      <c r="CZ55" s="274">
        <v>711</v>
      </c>
      <c r="DA55" s="275">
        <v>1343</v>
      </c>
      <c r="DB55" s="273">
        <v>34.799999999999997</v>
      </c>
      <c r="DC55" s="274">
        <v>32.299999999999997</v>
      </c>
      <c r="DD55" s="275">
        <v>33.5</v>
      </c>
      <c r="DE55" s="273">
        <v>632</v>
      </c>
      <c r="DF55" s="274">
        <v>711</v>
      </c>
      <c r="DG55" s="275">
        <v>1343</v>
      </c>
    </row>
    <row r="56" spans="1:111" x14ac:dyDescent="0.35">
      <c r="A56" t="s">
        <v>5</v>
      </c>
      <c r="B56" t="s">
        <v>249</v>
      </c>
      <c r="C56" t="s">
        <v>247</v>
      </c>
      <c r="D56" s="273">
        <v>72</v>
      </c>
      <c r="E56" s="274">
        <v>59</v>
      </c>
      <c r="F56" s="275">
        <v>66</v>
      </c>
      <c r="G56" s="273">
        <v>2579</v>
      </c>
      <c r="H56" s="274">
        <v>2372</v>
      </c>
      <c r="I56" s="275">
        <v>4951</v>
      </c>
      <c r="J56" s="273">
        <v>75</v>
      </c>
      <c r="K56" s="274">
        <v>63</v>
      </c>
      <c r="L56" s="275">
        <v>69</v>
      </c>
      <c r="M56" s="273">
        <v>2579</v>
      </c>
      <c r="N56" s="274">
        <v>2372</v>
      </c>
      <c r="O56" s="275">
        <v>4951</v>
      </c>
      <c r="P56" s="273">
        <v>35.700000000000003</v>
      </c>
      <c r="Q56" s="274">
        <v>33.6</v>
      </c>
      <c r="R56" s="275">
        <v>34.700000000000003</v>
      </c>
      <c r="S56" s="273">
        <v>2579</v>
      </c>
      <c r="T56" s="274">
        <v>2372</v>
      </c>
      <c r="U56" s="275">
        <v>4951</v>
      </c>
      <c r="V56" s="320" t="s">
        <v>191</v>
      </c>
      <c r="W56" s="321" t="s">
        <v>191</v>
      </c>
      <c r="X56" s="322" t="s">
        <v>191</v>
      </c>
      <c r="Y56" s="320" t="s">
        <v>191</v>
      </c>
      <c r="Z56" s="321" t="s">
        <v>191</v>
      </c>
      <c r="AA56" s="322" t="s">
        <v>191</v>
      </c>
      <c r="AB56" s="320" t="s">
        <v>191</v>
      </c>
      <c r="AC56" s="321" t="s">
        <v>191</v>
      </c>
      <c r="AD56" s="322" t="s">
        <v>191</v>
      </c>
      <c r="AE56" s="320" t="s">
        <v>191</v>
      </c>
      <c r="AF56" s="321" t="s">
        <v>191</v>
      </c>
      <c r="AG56" s="322" t="s">
        <v>191</v>
      </c>
      <c r="AH56" s="320" t="s">
        <v>191</v>
      </c>
      <c r="AI56" s="321" t="s">
        <v>191</v>
      </c>
      <c r="AJ56" s="322" t="s">
        <v>191</v>
      </c>
      <c r="AK56" s="320" t="s">
        <v>191</v>
      </c>
      <c r="AL56" s="321" t="s">
        <v>191</v>
      </c>
      <c r="AM56" s="322" t="s">
        <v>191</v>
      </c>
      <c r="AN56" s="320" t="s">
        <v>191</v>
      </c>
      <c r="AO56" s="321" t="s">
        <v>191</v>
      </c>
      <c r="AP56" s="322" t="s">
        <v>191</v>
      </c>
      <c r="AQ56" s="320" t="s">
        <v>191</v>
      </c>
      <c r="AR56" s="321" t="s">
        <v>191</v>
      </c>
      <c r="AS56" s="322" t="s">
        <v>191</v>
      </c>
      <c r="AT56" s="320" t="s">
        <v>191</v>
      </c>
      <c r="AU56" s="321" t="s">
        <v>191</v>
      </c>
      <c r="AV56" s="322" t="s">
        <v>191</v>
      </c>
      <c r="AW56" s="320" t="s">
        <v>191</v>
      </c>
      <c r="AX56" s="321" t="s">
        <v>191</v>
      </c>
      <c r="AY56" s="322" t="s">
        <v>191</v>
      </c>
      <c r="AZ56" s="320" t="s">
        <v>191</v>
      </c>
      <c r="BA56" s="321" t="s">
        <v>191</v>
      </c>
      <c r="BB56" s="322" t="s">
        <v>191</v>
      </c>
      <c r="BC56" s="320" t="s">
        <v>191</v>
      </c>
      <c r="BD56" s="321" t="s">
        <v>191</v>
      </c>
      <c r="BE56" s="322" t="s">
        <v>191</v>
      </c>
      <c r="BF56" s="273">
        <v>36</v>
      </c>
      <c r="BG56" s="274">
        <v>21</v>
      </c>
      <c r="BH56" s="275">
        <v>26</v>
      </c>
      <c r="BI56" s="273">
        <v>214</v>
      </c>
      <c r="BJ56" s="274">
        <v>433</v>
      </c>
      <c r="BK56" s="275">
        <v>647</v>
      </c>
      <c r="BL56" s="273">
        <v>39</v>
      </c>
      <c r="BM56" s="274">
        <v>24</v>
      </c>
      <c r="BN56" s="275">
        <v>29</v>
      </c>
      <c r="BO56" s="273">
        <v>214</v>
      </c>
      <c r="BP56" s="274">
        <v>433</v>
      </c>
      <c r="BQ56" s="275">
        <v>647</v>
      </c>
      <c r="BR56" s="273">
        <v>28.8</v>
      </c>
      <c r="BS56" s="274">
        <v>25.9</v>
      </c>
      <c r="BT56" s="275">
        <v>26.9</v>
      </c>
      <c r="BU56" s="273">
        <v>214</v>
      </c>
      <c r="BV56" s="274">
        <v>433</v>
      </c>
      <c r="BW56" s="275">
        <v>647</v>
      </c>
      <c r="BX56" s="273" t="s">
        <v>197</v>
      </c>
      <c r="BY56" s="274" t="s">
        <v>197</v>
      </c>
      <c r="BZ56" s="275" t="s">
        <v>197</v>
      </c>
      <c r="CA56" s="273">
        <v>26</v>
      </c>
      <c r="CB56" s="274">
        <v>76</v>
      </c>
      <c r="CC56" s="275">
        <v>102</v>
      </c>
      <c r="CD56" s="273" t="s">
        <v>197</v>
      </c>
      <c r="CE56" s="274" t="s">
        <v>197</v>
      </c>
      <c r="CF56" s="275" t="s">
        <v>197</v>
      </c>
      <c r="CG56" s="273">
        <v>26</v>
      </c>
      <c r="CH56" s="274">
        <v>76</v>
      </c>
      <c r="CI56" s="275">
        <v>102</v>
      </c>
      <c r="CJ56" s="273">
        <v>19.8</v>
      </c>
      <c r="CK56" s="274">
        <v>19</v>
      </c>
      <c r="CL56" s="275">
        <v>19.2</v>
      </c>
      <c r="CM56" s="273">
        <v>26</v>
      </c>
      <c r="CN56" s="274">
        <v>76</v>
      </c>
      <c r="CO56" s="275">
        <v>102</v>
      </c>
      <c r="CP56" s="273">
        <v>69</v>
      </c>
      <c r="CQ56" s="274">
        <v>52</v>
      </c>
      <c r="CR56" s="275">
        <v>60</v>
      </c>
      <c r="CS56" s="273">
        <v>2831</v>
      </c>
      <c r="CT56" s="274">
        <v>2897</v>
      </c>
      <c r="CU56" s="275">
        <v>5728</v>
      </c>
      <c r="CV56" s="273">
        <v>72</v>
      </c>
      <c r="CW56" s="274">
        <v>56</v>
      </c>
      <c r="CX56" s="275">
        <v>64</v>
      </c>
      <c r="CY56" s="273">
        <v>2831</v>
      </c>
      <c r="CZ56" s="274">
        <v>2897</v>
      </c>
      <c r="DA56" s="275">
        <v>5728</v>
      </c>
      <c r="DB56" s="273">
        <v>35</v>
      </c>
      <c r="DC56" s="274">
        <v>32.1</v>
      </c>
      <c r="DD56" s="275">
        <v>33.5</v>
      </c>
      <c r="DE56" s="273">
        <v>2831</v>
      </c>
      <c r="DF56" s="274">
        <v>2897</v>
      </c>
      <c r="DG56" s="275">
        <v>5728</v>
      </c>
    </row>
    <row r="57" spans="1:111" x14ac:dyDescent="0.35">
      <c r="A57" t="s">
        <v>1086</v>
      </c>
      <c r="B57" t="s">
        <v>255</v>
      </c>
      <c r="C57" t="s">
        <v>247</v>
      </c>
      <c r="D57" s="273">
        <v>76</v>
      </c>
      <c r="E57" s="274">
        <v>64</v>
      </c>
      <c r="F57" s="275">
        <v>70</v>
      </c>
      <c r="G57" s="273">
        <v>1467</v>
      </c>
      <c r="H57" s="274">
        <v>1380</v>
      </c>
      <c r="I57" s="275">
        <v>2847</v>
      </c>
      <c r="J57" s="273">
        <v>77</v>
      </c>
      <c r="K57" s="274">
        <v>66</v>
      </c>
      <c r="L57" s="275">
        <v>72</v>
      </c>
      <c r="M57" s="273">
        <v>1467</v>
      </c>
      <c r="N57" s="274">
        <v>1380</v>
      </c>
      <c r="O57" s="275">
        <v>2847</v>
      </c>
      <c r="P57" s="273">
        <v>36.9</v>
      </c>
      <c r="Q57" s="274">
        <v>35.200000000000003</v>
      </c>
      <c r="R57" s="275">
        <v>36.1</v>
      </c>
      <c r="S57" s="273">
        <v>1467</v>
      </c>
      <c r="T57" s="274">
        <v>1380</v>
      </c>
      <c r="U57" s="275">
        <v>2847</v>
      </c>
      <c r="V57" s="320" t="s">
        <v>191</v>
      </c>
      <c r="W57" s="321" t="s">
        <v>191</v>
      </c>
      <c r="X57" s="322" t="s">
        <v>191</v>
      </c>
      <c r="Y57" s="320" t="s">
        <v>191</v>
      </c>
      <c r="Z57" s="321" t="s">
        <v>191</v>
      </c>
      <c r="AA57" s="322" t="s">
        <v>191</v>
      </c>
      <c r="AB57" s="320" t="s">
        <v>191</v>
      </c>
      <c r="AC57" s="321" t="s">
        <v>191</v>
      </c>
      <c r="AD57" s="322" t="s">
        <v>191</v>
      </c>
      <c r="AE57" s="320" t="s">
        <v>191</v>
      </c>
      <c r="AF57" s="321" t="s">
        <v>191</v>
      </c>
      <c r="AG57" s="322" t="s">
        <v>191</v>
      </c>
      <c r="AH57" s="320" t="s">
        <v>191</v>
      </c>
      <c r="AI57" s="321" t="s">
        <v>191</v>
      </c>
      <c r="AJ57" s="322" t="s">
        <v>191</v>
      </c>
      <c r="AK57" s="320" t="s">
        <v>191</v>
      </c>
      <c r="AL57" s="321" t="s">
        <v>191</v>
      </c>
      <c r="AM57" s="322" t="s">
        <v>191</v>
      </c>
      <c r="AN57" s="320" t="s">
        <v>191</v>
      </c>
      <c r="AO57" s="321" t="s">
        <v>191</v>
      </c>
      <c r="AP57" s="322" t="s">
        <v>191</v>
      </c>
      <c r="AQ57" s="320" t="s">
        <v>191</v>
      </c>
      <c r="AR57" s="321" t="s">
        <v>191</v>
      </c>
      <c r="AS57" s="322" t="s">
        <v>191</v>
      </c>
      <c r="AT57" s="320" t="s">
        <v>191</v>
      </c>
      <c r="AU57" s="321" t="s">
        <v>191</v>
      </c>
      <c r="AV57" s="322" t="s">
        <v>191</v>
      </c>
      <c r="AW57" s="320" t="s">
        <v>191</v>
      </c>
      <c r="AX57" s="321" t="s">
        <v>191</v>
      </c>
      <c r="AY57" s="322" t="s">
        <v>191</v>
      </c>
      <c r="AZ57" s="320" t="s">
        <v>191</v>
      </c>
      <c r="BA57" s="321" t="s">
        <v>191</v>
      </c>
      <c r="BB57" s="322" t="s">
        <v>191</v>
      </c>
      <c r="BC57" s="320" t="s">
        <v>191</v>
      </c>
      <c r="BD57" s="321" t="s">
        <v>191</v>
      </c>
      <c r="BE57" s="322" t="s">
        <v>191</v>
      </c>
      <c r="BF57" s="273">
        <v>29</v>
      </c>
      <c r="BG57" s="274">
        <v>19</v>
      </c>
      <c r="BH57" s="275">
        <v>22</v>
      </c>
      <c r="BI57" s="273">
        <v>130</v>
      </c>
      <c r="BJ57" s="274">
        <v>284</v>
      </c>
      <c r="BK57" s="275">
        <v>414</v>
      </c>
      <c r="BL57" s="273">
        <v>29</v>
      </c>
      <c r="BM57" s="274">
        <v>20</v>
      </c>
      <c r="BN57" s="275">
        <v>23</v>
      </c>
      <c r="BO57" s="273">
        <v>130</v>
      </c>
      <c r="BP57" s="274">
        <v>284</v>
      </c>
      <c r="BQ57" s="275">
        <v>414</v>
      </c>
      <c r="BR57" s="273">
        <v>29.2</v>
      </c>
      <c r="BS57" s="274">
        <v>27.2</v>
      </c>
      <c r="BT57" s="275">
        <v>27.8</v>
      </c>
      <c r="BU57" s="273">
        <v>130</v>
      </c>
      <c r="BV57" s="274">
        <v>284</v>
      </c>
      <c r="BW57" s="275">
        <v>414</v>
      </c>
      <c r="BX57" s="273" t="s">
        <v>197</v>
      </c>
      <c r="BY57" s="274" t="s">
        <v>197</v>
      </c>
      <c r="BZ57" s="275" t="s">
        <v>197</v>
      </c>
      <c r="CA57" s="273">
        <v>6</v>
      </c>
      <c r="CB57" s="274">
        <v>13</v>
      </c>
      <c r="CC57" s="275">
        <v>19</v>
      </c>
      <c r="CD57" s="273" t="s">
        <v>197</v>
      </c>
      <c r="CE57" s="274" t="s">
        <v>197</v>
      </c>
      <c r="CF57" s="275" t="s">
        <v>197</v>
      </c>
      <c r="CG57" s="273">
        <v>6</v>
      </c>
      <c r="CH57" s="274">
        <v>13</v>
      </c>
      <c r="CI57" s="275">
        <v>19</v>
      </c>
      <c r="CJ57" s="273">
        <v>17</v>
      </c>
      <c r="CK57" s="274">
        <v>17.2</v>
      </c>
      <c r="CL57" s="275">
        <v>17.2</v>
      </c>
      <c r="CM57" s="273">
        <v>6</v>
      </c>
      <c r="CN57" s="274">
        <v>13</v>
      </c>
      <c r="CO57" s="275">
        <v>19</v>
      </c>
      <c r="CP57" s="273">
        <v>72</v>
      </c>
      <c r="CQ57" s="274">
        <v>56</v>
      </c>
      <c r="CR57" s="275">
        <v>64</v>
      </c>
      <c r="CS57" s="273">
        <v>1610</v>
      </c>
      <c r="CT57" s="274">
        <v>1686</v>
      </c>
      <c r="CU57" s="275">
        <v>3296</v>
      </c>
      <c r="CV57" s="273">
        <v>73</v>
      </c>
      <c r="CW57" s="274">
        <v>58</v>
      </c>
      <c r="CX57" s="275">
        <v>65</v>
      </c>
      <c r="CY57" s="273">
        <v>1610</v>
      </c>
      <c r="CZ57" s="274">
        <v>1686</v>
      </c>
      <c r="DA57" s="275">
        <v>3296</v>
      </c>
      <c r="DB57" s="273">
        <v>36.200000000000003</v>
      </c>
      <c r="DC57" s="274">
        <v>33.700000000000003</v>
      </c>
      <c r="DD57" s="275">
        <v>34.9</v>
      </c>
      <c r="DE57" s="273">
        <v>1610</v>
      </c>
      <c r="DF57" s="274">
        <v>1686</v>
      </c>
      <c r="DG57" s="275">
        <v>3296</v>
      </c>
    </row>
    <row r="58" spans="1:111" x14ac:dyDescent="0.35">
      <c r="A58" t="s">
        <v>19</v>
      </c>
      <c r="B58" t="s">
        <v>265</v>
      </c>
      <c r="C58" t="s">
        <v>260</v>
      </c>
      <c r="D58" s="273">
        <v>77</v>
      </c>
      <c r="E58" s="274">
        <v>63</v>
      </c>
      <c r="F58" s="275">
        <v>70</v>
      </c>
      <c r="G58" s="273">
        <v>1874</v>
      </c>
      <c r="H58" s="274">
        <v>1964</v>
      </c>
      <c r="I58" s="275">
        <v>3838</v>
      </c>
      <c r="J58" s="273">
        <v>79</v>
      </c>
      <c r="K58" s="274">
        <v>65</v>
      </c>
      <c r="L58" s="275">
        <v>72</v>
      </c>
      <c r="M58" s="273">
        <v>1874</v>
      </c>
      <c r="N58" s="274">
        <v>1964</v>
      </c>
      <c r="O58" s="275">
        <v>3838</v>
      </c>
      <c r="P58" s="273">
        <v>37.6</v>
      </c>
      <c r="Q58" s="274">
        <v>35.1</v>
      </c>
      <c r="R58" s="275">
        <v>36.299999999999997</v>
      </c>
      <c r="S58" s="273">
        <v>1874</v>
      </c>
      <c r="T58" s="274">
        <v>1964</v>
      </c>
      <c r="U58" s="275">
        <v>3838</v>
      </c>
      <c r="V58" s="320" t="s">
        <v>191</v>
      </c>
      <c r="W58" s="321" t="s">
        <v>191</v>
      </c>
      <c r="X58" s="322" t="s">
        <v>191</v>
      </c>
      <c r="Y58" s="320" t="s">
        <v>191</v>
      </c>
      <c r="Z58" s="321" t="s">
        <v>191</v>
      </c>
      <c r="AA58" s="322" t="s">
        <v>191</v>
      </c>
      <c r="AB58" s="320" t="s">
        <v>191</v>
      </c>
      <c r="AC58" s="321" t="s">
        <v>191</v>
      </c>
      <c r="AD58" s="322" t="s">
        <v>191</v>
      </c>
      <c r="AE58" s="320" t="s">
        <v>191</v>
      </c>
      <c r="AF58" s="321" t="s">
        <v>191</v>
      </c>
      <c r="AG58" s="322" t="s">
        <v>191</v>
      </c>
      <c r="AH58" s="320" t="s">
        <v>191</v>
      </c>
      <c r="AI58" s="321" t="s">
        <v>191</v>
      </c>
      <c r="AJ58" s="322" t="s">
        <v>191</v>
      </c>
      <c r="AK58" s="320" t="s">
        <v>191</v>
      </c>
      <c r="AL58" s="321" t="s">
        <v>191</v>
      </c>
      <c r="AM58" s="322" t="s">
        <v>191</v>
      </c>
      <c r="AN58" s="320" t="s">
        <v>191</v>
      </c>
      <c r="AO58" s="321" t="s">
        <v>191</v>
      </c>
      <c r="AP58" s="322" t="s">
        <v>191</v>
      </c>
      <c r="AQ58" s="320" t="s">
        <v>191</v>
      </c>
      <c r="AR58" s="321" t="s">
        <v>191</v>
      </c>
      <c r="AS58" s="322" t="s">
        <v>191</v>
      </c>
      <c r="AT58" s="320" t="s">
        <v>191</v>
      </c>
      <c r="AU58" s="321" t="s">
        <v>191</v>
      </c>
      <c r="AV58" s="322" t="s">
        <v>191</v>
      </c>
      <c r="AW58" s="320" t="s">
        <v>191</v>
      </c>
      <c r="AX58" s="321" t="s">
        <v>191</v>
      </c>
      <c r="AY58" s="322" t="s">
        <v>191</v>
      </c>
      <c r="AZ58" s="320" t="s">
        <v>191</v>
      </c>
      <c r="BA58" s="321" t="s">
        <v>191</v>
      </c>
      <c r="BB58" s="322" t="s">
        <v>191</v>
      </c>
      <c r="BC58" s="320" t="s">
        <v>191</v>
      </c>
      <c r="BD58" s="321" t="s">
        <v>191</v>
      </c>
      <c r="BE58" s="322" t="s">
        <v>191</v>
      </c>
      <c r="BF58" s="273">
        <v>29</v>
      </c>
      <c r="BG58" s="274">
        <v>21</v>
      </c>
      <c r="BH58" s="275">
        <v>23</v>
      </c>
      <c r="BI58" s="273">
        <v>62</v>
      </c>
      <c r="BJ58" s="274">
        <v>151</v>
      </c>
      <c r="BK58" s="275">
        <v>213</v>
      </c>
      <c r="BL58" s="273">
        <v>31</v>
      </c>
      <c r="BM58" s="274">
        <v>25</v>
      </c>
      <c r="BN58" s="275">
        <v>27</v>
      </c>
      <c r="BO58" s="273">
        <v>62</v>
      </c>
      <c r="BP58" s="274">
        <v>151</v>
      </c>
      <c r="BQ58" s="275">
        <v>213</v>
      </c>
      <c r="BR58" s="273">
        <v>27.3</v>
      </c>
      <c r="BS58" s="274">
        <v>26.8</v>
      </c>
      <c r="BT58" s="275">
        <v>26.9</v>
      </c>
      <c r="BU58" s="273">
        <v>62</v>
      </c>
      <c r="BV58" s="274">
        <v>151</v>
      </c>
      <c r="BW58" s="275">
        <v>213</v>
      </c>
      <c r="BX58" s="273" t="s">
        <v>197</v>
      </c>
      <c r="BY58" s="274" t="s">
        <v>197</v>
      </c>
      <c r="BZ58" s="275">
        <v>7</v>
      </c>
      <c r="CA58" s="273">
        <v>15</v>
      </c>
      <c r="CB58" s="274">
        <v>43</v>
      </c>
      <c r="CC58" s="275">
        <v>58</v>
      </c>
      <c r="CD58" s="273" t="s">
        <v>197</v>
      </c>
      <c r="CE58" s="274" t="s">
        <v>197</v>
      </c>
      <c r="CF58" s="275">
        <v>7</v>
      </c>
      <c r="CG58" s="273">
        <v>15</v>
      </c>
      <c r="CH58" s="274">
        <v>43</v>
      </c>
      <c r="CI58" s="275">
        <v>58</v>
      </c>
      <c r="CJ58" s="273">
        <v>21.8</v>
      </c>
      <c r="CK58" s="274">
        <v>19.3</v>
      </c>
      <c r="CL58" s="275">
        <v>19.899999999999999</v>
      </c>
      <c r="CM58" s="273">
        <v>15</v>
      </c>
      <c r="CN58" s="274">
        <v>43</v>
      </c>
      <c r="CO58" s="275">
        <v>58</v>
      </c>
      <c r="CP58" s="273">
        <v>74</v>
      </c>
      <c r="CQ58" s="274">
        <v>59</v>
      </c>
      <c r="CR58" s="275">
        <v>66</v>
      </c>
      <c r="CS58" s="273">
        <v>1987</v>
      </c>
      <c r="CT58" s="274">
        <v>2202</v>
      </c>
      <c r="CU58" s="275">
        <v>4189</v>
      </c>
      <c r="CV58" s="273">
        <v>76</v>
      </c>
      <c r="CW58" s="274">
        <v>61</v>
      </c>
      <c r="CX58" s="275">
        <v>68</v>
      </c>
      <c r="CY58" s="273">
        <v>1987</v>
      </c>
      <c r="CZ58" s="274">
        <v>2202</v>
      </c>
      <c r="DA58" s="275">
        <v>4189</v>
      </c>
      <c r="DB58" s="273">
        <v>37.1</v>
      </c>
      <c r="DC58" s="274">
        <v>34.200000000000003</v>
      </c>
      <c r="DD58" s="275">
        <v>35.6</v>
      </c>
      <c r="DE58" s="273">
        <v>1987</v>
      </c>
      <c r="DF58" s="274">
        <v>2202</v>
      </c>
      <c r="DG58" s="275">
        <v>4189</v>
      </c>
    </row>
    <row r="59" spans="1:111" x14ac:dyDescent="0.35">
      <c r="A59" t="s">
        <v>20</v>
      </c>
      <c r="B59" t="s">
        <v>266</v>
      </c>
      <c r="C59" t="s">
        <v>260</v>
      </c>
      <c r="D59" s="273">
        <v>79</v>
      </c>
      <c r="E59" s="274">
        <v>64</v>
      </c>
      <c r="F59" s="275">
        <v>72</v>
      </c>
      <c r="G59" s="273">
        <v>1785</v>
      </c>
      <c r="H59" s="274">
        <v>1743</v>
      </c>
      <c r="I59" s="275">
        <v>3528</v>
      </c>
      <c r="J59" s="273">
        <v>80</v>
      </c>
      <c r="K59" s="274">
        <v>67</v>
      </c>
      <c r="L59" s="275">
        <v>74</v>
      </c>
      <c r="M59" s="273">
        <v>1785</v>
      </c>
      <c r="N59" s="274">
        <v>1743</v>
      </c>
      <c r="O59" s="275">
        <v>3528</v>
      </c>
      <c r="P59" s="273">
        <v>38.1</v>
      </c>
      <c r="Q59" s="274">
        <v>35.6</v>
      </c>
      <c r="R59" s="275">
        <v>36.9</v>
      </c>
      <c r="S59" s="273">
        <v>1785</v>
      </c>
      <c r="T59" s="274">
        <v>1743</v>
      </c>
      <c r="U59" s="275">
        <v>3528</v>
      </c>
      <c r="V59" s="320" t="s">
        <v>191</v>
      </c>
      <c r="W59" s="321" t="s">
        <v>191</v>
      </c>
      <c r="X59" s="322" t="s">
        <v>191</v>
      </c>
      <c r="Y59" s="320" t="s">
        <v>191</v>
      </c>
      <c r="Z59" s="321" t="s">
        <v>191</v>
      </c>
      <c r="AA59" s="322" t="s">
        <v>191</v>
      </c>
      <c r="AB59" s="320" t="s">
        <v>191</v>
      </c>
      <c r="AC59" s="321" t="s">
        <v>191</v>
      </c>
      <c r="AD59" s="322" t="s">
        <v>191</v>
      </c>
      <c r="AE59" s="320" t="s">
        <v>191</v>
      </c>
      <c r="AF59" s="321" t="s">
        <v>191</v>
      </c>
      <c r="AG59" s="322" t="s">
        <v>191</v>
      </c>
      <c r="AH59" s="320" t="s">
        <v>191</v>
      </c>
      <c r="AI59" s="321" t="s">
        <v>191</v>
      </c>
      <c r="AJ59" s="322" t="s">
        <v>191</v>
      </c>
      <c r="AK59" s="320" t="s">
        <v>191</v>
      </c>
      <c r="AL59" s="321" t="s">
        <v>191</v>
      </c>
      <c r="AM59" s="322" t="s">
        <v>191</v>
      </c>
      <c r="AN59" s="320" t="s">
        <v>191</v>
      </c>
      <c r="AO59" s="321" t="s">
        <v>191</v>
      </c>
      <c r="AP59" s="322" t="s">
        <v>191</v>
      </c>
      <c r="AQ59" s="320" t="s">
        <v>191</v>
      </c>
      <c r="AR59" s="321" t="s">
        <v>191</v>
      </c>
      <c r="AS59" s="322" t="s">
        <v>191</v>
      </c>
      <c r="AT59" s="320" t="s">
        <v>191</v>
      </c>
      <c r="AU59" s="321" t="s">
        <v>191</v>
      </c>
      <c r="AV59" s="322" t="s">
        <v>191</v>
      </c>
      <c r="AW59" s="320" t="s">
        <v>191</v>
      </c>
      <c r="AX59" s="321" t="s">
        <v>191</v>
      </c>
      <c r="AY59" s="322" t="s">
        <v>191</v>
      </c>
      <c r="AZ59" s="320" t="s">
        <v>191</v>
      </c>
      <c r="BA59" s="321" t="s">
        <v>191</v>
      </c>
      <c r="BB59" s="322" t="s">
        <v>191</v>
      </c>
      <c r="BC59" s="320" t="s">
        <v>191</v>
      </c>
      <c r="BD59" s="321" t="s">
        <v>191</v>
      </c>
      <c r="BE59" s="322" t="s">
        <v>191</v>
      </c>
      <c r="BF59" s="273">
        <v>34</v>
      </c>
      <c r="BG59" s="274">
        <v>19</v>
      </c>
      <c r="BH59" s="275">
        <v>23</v>
      </c>
      <c r="BI59" s="273">
        <v>74</v>
      </c>
      <c r="BJ59" s="274">
        <v>186</v>
      </c>
      <c r="BK59" s="275">
        <v>260</v>
      </c>
      <c r="BL59" s="273">
        <v>35</v>
      </c>
      <c r="BM59" s="274">
        <v>20</v>
      </c>
      <c r="BN59" s="275">
        <v>24</v>
      </c>
      <c r="BO59" s="273">
        <v>74</v>
      </c>
      <c r="BP59" s="274">
        <v>186</v>
      </c>
      <c r="BQ59" s="275">
        <v>260</v>
      </c>
      <c r="BR59" s="273">
        <v>29.7</v>
      </c>
      <c r="BS59" s="274">
        <v>26.9</v>
      </c>
      <c r="BT59" s="275">
        <v>27.7</v>
      </c>
      <c r="BU59" s="273">
        <v>74</v>
      </c>
      <c r="BV59" s="274">
        <v>186</v>
      </c>
      <c r="BW59" s="275">
        <v>260</v>
      </c>
      <c r="BX59" s="273" t="s">
        <v>197</v>
      </c>
      <c r="BY59" s="274" t="s">
        <v>197</v>
      </c>
      <c r="BZ59" s="275">
        <v>4</v>
      </c>
      <c r="CA59" s="273">
        <v>19</v>
      </c>
      <c r="CB59" s="274">
        <v>49</v>
      </c>
      <c r="CC59" s="275">
        <v>68</v>
      </c>
      <c r="CD59" s="273" t="s">
        <v>197</v>
      </c>
      <c r="CE59" s="274" t="s">
        <v>197</v>
      </c>
      <c r="CF59" s="275">
        <v>4</v>
      </c>
      <c r="CG59" s="273">
        <v>19</v>
      </c>
      <c r="CH59" s="274">
        <v>49</v>
      </c>
      <c r="CI59" s="275">
        <v>68</v>
      </c>
      <c r="CJ59" s="273">
        <v>18.8</v>
      </c>
      <c r="CK59" s="274">
        <v>20.8</v>
      </c>
      <c r="CL59" s="275">
        <v>20.3</v>
      </c>
      <c r="CM59" s="273">
        <v>19</v>
      </c>
      <c r="CN59" s="274">
        <v>49</v>
      </c>
      <c r="CO59" s="275">
        <v>68</v>
      </c>
      <c r="CP59" s="273">
        <v>77</v>
      </c>
      <c r="CQ59" s="274">
        <v>59</v>
      </c>
      <c r="CR59" s="275">
        <v>67</v>
      </c>
      <c r="CS59" s="273">
        <v>1908</v>
      </c>
      <c r="CT59" s="274">
        <v>2004</v>
      </c>
      <c r="CU59" s="275">
        <v>3912</v>
      </c>
      <c r="CV59" s="273">
        <v>78</v>
      </c>
      <c r="CW59" s="274">
        <v>60</v>
      </c>
      <c r="CX59" s="275">
        <v>69</v>
      </c>
      <c r="CY59" s="273">
        <v>1908</v>
      </c>
      <c r="CZ59" s="274">
        <v>2004</v>
      </c>
      <c r="DA59" s="275">
        <v>3912</v>
      </c>
      <c r="DB59" s="273">
        <v>37.5</v>
      </c>
      <c r="DC59" s="274">
        <v>34.4</v>
      </c>
      <c r="DD59" s="275">
        <v>35.9</v>
      </c>
      <c r="DE59" s="273">
        <v>1908</v>
      </c>
      <c r="DF59" s="274">
        <v>2004</v>
      </c>
      <c r="DG59" s="275">
        <v>3912</v>
      </c>
    </row>
    <row r="60" spans="1:111" x14ac:dyDescent="0.35">
      <c r="A60" t="s">
        <v>70</v>
      </c>
      <c r="B60" t="s">
        <v>315</v>
      </c>
      <c r="C60" t="s">
        <v>309</v>
      </c>
      <c r="D60" s="273">
        <v>79</v>
      </c>
      <c r="E60" s="274">
        <v>66</v>
      </c>
      <c r="F60" s="275">
        <v>72</v>
      </c>
      <c r="G60" s="273">
        <v>1307</v>
      </c>
      <c r="H60" s="274">
        <v>1304</v>
      </c>
      <c r="I60" s="275">
        <v>2611</v>
      </c>
      <c r="J60" s="273">
        <v>79</v>
      </c>
      <c r="K60" s="274">
        <v>67</v>
      </c>
      <c r="L60" s="275">
        <v>73</v>
      </c>
      <c r="M60" s="273">
        <v>1307</v>
      </c>
      <c r="N60" s="274">
        <v>1304</v>
      </c>
      <c r="O60" s="275">
        <v>2611</v>
      </c>
      <c r="P60" s="273">
        <v>37.700000000000003</v>
      </c>
      <c r="Q60" s="274">
        <v>36.200000000000003</v>
      </c>
      <c r="R60" s="275">
        <v>37</v>
      </c>
      <c r="S60" s="273">
        <v>1307</v>
      </c>
      <c r="T60" s="274">
        <v>1304</v>
      </c>
      <c r="U60" s="275">
        <v>2611</v>
      </c>
      <c r="V60" s="320" t="s">
        <v>191</v>
      </c>
      <c r="W60" s="321" t="s">
        <v>191</v>
      </c>
      <c r="X60" s="322" t="s">
        <v>191</v>
      </c>
      <c r="Y60" s="320" t="s">
        <v>191</v>
      </c>
      <c r="Z60" s="321" t="s">
        <v>191</v>
      </c>
      <c r="AA60" s="322" t="s">
        <v>191</v>
      </c>
      <c r="AB60" s="320" t="s">
        <v>191</v>
      </c>
      <c r="AC60" s="321" t="s">
        <v>191</v>
      </c>
      <c r="AD60" s="322" t="s">
        <v>191</v>
      </c>
      <c r="AE60" s="320" t="s">
        <v>191</v>
      </c>
      <c r="AF60" s="321" t="s">
        <v>191</v>
      </c>
      <c r="AG60" s="322" t="s">
        <v>191</v>
      </c>
      <c r="AH60" s="320" t="s">
        <v>191</v>
      </c>
      <c r="AI60" s="321" t="s">
        <v>191</v>
      </c>
      <c r="AJ60" s="322" t="s">
        <v>191</v>
      </c>
      <c r="AK60" s="320" t="s">
        <v>191</v>
      </c>
      <c r="AL60" s="321" t="s">
        <v>191</v>
      </c>
      <c r="AM60" s="322" t="s">
        <v>191</v>
      </c>
      <c r="AN60" s="320" t="s">
        <v>191</v>
      </c>
      <c r="AO60" s="321" t="s">
        <v>191</v>
      </c>
      <c r="AP60" s="322" t="s">
        <v>191</v>
      </c>
      <c r="AQ60" s="320" t="s">
        <v>191</v>
      </c>
      <c r="AR60" s="321" t="s">
        <v>191</v>
      </c>
      <c r="AS60" s="322" t="s">
        <v>191</v>
      </c>
      <c r="AT60" s="320" t="s">
        <v>191</v>
      </c>
      <c r="AU60" s="321" t="s">
        <v>191</v>
      </c>
      <c r="AV60" s="322" t="s">
        <v>191</v>
      </c>
      <c r="AW60" s="320" t="s">
        <v>191</v>
      </c>
      <c r="AX60" s="321" t="s">
        <v>191</v>
      </c>
      <c r="AY60" s="322" t="s">
        <v>191</v>
      </c>
      <c r="AZ60" s="320" t="s">
        <v>191</v>
      </c>
      <c r="BA60" s="321" t="s">
        <v>191</v>
      </c>
      <c r="BB60" s="322" t="s">
        <v>191</v>
      </c>
      <c r="BC60" s="320" t="s">
        <v>191</v>
      </c>
      <c r="BD60" s="321" t="s">
        <v>191</v>
      </c>
      <c r="BE60" s="322" t="s">
        <v>191</v>
      </c>
      <c r="BF60" s="273">
        <v>17</v>
      </c>
      <c r="BG60" s="274">
        <v>20</v>
      </c>
      <c r="BH60" s="275">
        <v>19</v>
      </c>
      <c r="BI60" s="273">
        <v>64</v>
      </c>
      <c r="BJ60" s="274">
        <v>149</v>
      </c>
      <c r="BK60" s="275">
        <v>213</v>
      </c>
      <c r="BL60" s="273">
        <v>19</v>
      </c>
      <c r="BM60" s="274">
        <v>23</v>
      </c>
      <c r="BN60" s="275">
        <v>22</v>
      </c>
      <c r="BO60" s="273">
        <v>64</v>
      </c>
      <c r="BP60" s="274">
        <v>149</v>
      </c>
      <c r="BQ60" s="275">
        <v>213</v>
      </c>
      <c r="BR60" s="273">
        <v>28.4</v>
      </c>
      <c r="BS60" s="274">
        <v>26.7</v>
      </c>
      <c r="BT60" s="275">
        <v>27.2</v>
      </c>
      <c r="BU60" s="273">
        <v>64</v>
      </c>
      <c r="BV60" s="274">
        <v>149</v>
      </c>
      <c r="BW60" s="275">
        <v>213</v>
      </c>
      <c r="BX60" s="273" t="s">
        <v>197</v>
      </c>
      <c r="BY60" s="274" t="s">
        <v>197</v>
      </c>
      <c r="BZ60" s="275">
        <v>11</v>
      </c>
      <c r="CA60" s="273">
        <v>11</v>
      </c>
      <c r="CB60" s="274">
        <v>27</v>
      </c>
      <c r="CC60" s="275">
        <v>38</v>
      </c>
      <c r="CD60" s="273" t="s">
        <v>197</v>
      </c>
      <c r="CE60" s="274" t="s">
        <v>197</v>
      </c>
      <c r="CF60" s="275">
        <v>11</v>
      </c>
      <c r="CG60" s="273">
        <v>11</v>
      </c>
      <c r="CH60" s="274">
        <v>27</v>
      </c>
      <c r="CI60" s="275">
        <v>38</v>
      </c>
      <c r="CJ60" s="273">
        <v>23.6</v>
      </c>
      <c r="CK60" s="274">
        <v>21.9</v>
      </c>
      <c r="CL60" s="275">
        <v>22.4</v>
      </c>
      <c r="CM60" s="273">
        <v>11</v>
      </c>
      <c r="CN60" s="274">
        <v>27</v>
      </c>
      <c r="CO60" s="275">
        <v>38</v>
      </c>
      <c r="CP60" s="273">
        <v>75</v>
      </c>
      <c r="CQ60" s="274">
        <v>60</v>
      </c>
      <c r="CR60" s="275">
        <v>67</v>
      </c>
      <c r="CS60" s="273">
        <v>1410</v>
      </c>
      <c r="CT60" s="274">
        <v>1511</v>
      </c>
      <c r="CU60" s="275">
        <v>2921</v>
      </c>
      <c r="CV60" s="273">
        <v>76</v>
      </c>
      <c r="CW60" s="274">
        <v>61</v>
      </c>
      <c r="CX60" s="275">
        <v>68</v>
      </c>
      <c r="CY60" s="273">
        <v>1410</v>
      </c>
      <c r="CZ60" s="274">
        <v>1511</v>
      </c>
      <c r="DA60" s="275">
        <v>2921</v>
      </c>
      <c r="DB60" s="273">
        <v>37.200000000000003</v>
      </c>
      <c r="DC60" s="274">
        <v>34.9</v>
      </c>
      <c r="DD60" s="275">
        <v>36</v>
      </c>
      <c r="DE60" s="273">
        <v>1410</v>
      </c>
      <c r="DF60" s="274">
        <v>1511</v>
      </c>
      <c r="DG60" s="275">
        <v>2921</v>
      </c>
    </row>
    <row r="61" spans="1:111" x14ac:dyDescent="0.35">
      <c r="A61" t="s">
        <v>151</v>
      </c>
      <c r="B61" t="s">
        <v>395</v>
      </c>
      <c r="C61" t="s">
        <v>392</v>
      </c>
      <c r="D61" s="273">
        <v>73</v>
      </c>
      <c r="E61" s="274">
        <v>59</v>
      </c>
      <c r="F61" s="275">
        <v>66</v>
      </c>
      <c r="G61" s="273">
        <v>2636</v>
      </c>
      <c r="H61" s="274">
        <v>2567</v>
      </c>
      <c r="I61" s="275">
        <v>5203</v>
      </c>
      <c r="J61" s="273">
        <v>74</v>
      </c>
      <c r="K61" s="274">
        <v>61</v>
      </c>
      <c r="L61" s="275">
        <v>68</v>
      </c>
      <c r="M61" s="273">
        <v>2636</v>
      </c>
      <c r="N61" s="274">
        <v>2567</v>
      </c>
      <c r="O61" s="275">
        <v>5203</v>
      </c>
      <c r="P61" s="273">
        <v>36.5</v>
      </c>
      <c r="Q61" s="274">
        <v>34.5</v>
      </c>
      <c r="R61" s="275">
        <v>35.5</v>
      </c>
      <c r="S61" s="273">
        <v>2636</v>
      </c>
      <c r="T61" s="274">
        <v>2567</v>
      </c>
      <c r="U61" s="275">
        <v>5203</v>
      </c>
      <c r="V61" s="320" t="s">
        <v>191</v>
      </c>
      <c r="W61" s="321" t="s">
        <v>191</v>
      </c>
      <c r="X61" s="322" t="s">
        <v>191</v>
      </c>
      <c r="Y61" s="320" t="s">
        <v>191</v>
      </c>
      <c r="Z61" s="321" t="s">
        <v>191</v>
      </c>
      <c r="AA61" s="322" t="s">
        <v>191</v>
      </c>
      <c r="AB61" s="320" t="s">
        <v>191</v>
      </c>
      <c r="AC61" s="321" t="s">
        <v>191</v>
      </c>
      <c r="AD61" s="322" t="s">
        <v>191</v>
      </c>
      <c r="AE61" s="320" t="s">
        <v>191</v>
      </c>
      <c r="AF61" s="321" t="s">
        <v>191</v>
      </c>
      <c r="AG61" s="322" t="s">
        <v>191</v>
      </c>
      <c r="AH61" s="320" t="s">
        <v>191</v>
      </c>
      <c r="AI61" s="321" t="s">
        <v>191</v>
      </c>
      <c r="AJ61" s="322" t="s">
        <v>191</v>
      </c>
      <c r="AK61" s="320" t="s">
        <v>191</v>
      </c>
      <c r="AL61" s="321" t="s">
        <v>191</v>
      </c>
      <c r="AM61" s="322" t="s">
        <v>191</v>
      </c>
      <c r="AN61" s="320" t="s">
        <v>191</v>
      </c>
      <c r="AO61" s="321" t="s">
        <v>191</v>
      </c>
      <c r="AP61" s="322" t="s">
        <v>191</v>
      </c>
      <c r="AQ61" s="320" t="s">
        <v>191</v>
      </c>
      <c r="AR61" s="321" t="s">
        <v>191</v>
      </c>
      <c r="AS61" s="322" t="s">
        <v>191</v>
      </c>
      <c r="AT61" s="320" t="s">
        <v>191</v>
      </c>
      <c r="AU61" s="321" t="s">
        <v>191</v>
      </c>
      <c r="AV61" s="322" t="s">
        <v>191</v>
      </c>
      <c r="AW61" s="320" t="s">
        <v>191</v>
      </c>
      <c r="AX61" s="321" t="s">
        <v>191</v>
      </c>
      <c r="AY61" s="322" t="s">
        <v>191</v>
      </c>
      <c r="AZ61" s="320" t="s">
        <v>191</v>
      </c>
      <c r="BA61" s="321" t="s">
        <v>191</v>
      </c>
      <c r="BB61" s="322" t="s">
        <v>191</v>
      </c>
      <c r="BC61" s="320" t="s">
        <v>191</v>
      </c>
      <c r="BD61" s="321" t="s">
        <v>191</v>
      </c>
      <c r="BE61" s="322" t="s">
        <v>191</v>
      </c>
      <c r="BF61" s="273">
        <v>19</v>
      </c>
      <c r="BG61" s="274">
        <v>19</v>
      </c>
      <c r="BH61" s="275">
        <v>19</v>
      </c>
      <c r="BI61" s="273">
        <v>88</v>
      </c>
      <c r="BJ61" s="274">
        <v>290</v>
      </c>
      <c r="BK61" s="275">
        <v>378</v>
      </c>
      <c r="BL61" s="273">
        <v>20</v>
      </c>
      <c r="BM61" s="274">
        <v>20</v>
      </c>
      <c r="BN61" s="275">
        <v>20</v>
      </c>
      <c r="BO61" s="273">
        <v>88</v>
      </c>
      <c r="BP61" s="274">
        <v>290</v>
      </c>
      <c r="BQ61" s="275">
        <v>378</v>
      </c>
      <c r="BR61" s="273">
        <v>26</v>
      </c>
      <c r="BS61" s="274">
        <v>26.8</v>
      </c>
      <c r="BT61" s="275">
        <v>26.6</v>
      </c>
      <c r="BU61" s="273">
        <v>88</v>
      </c>
      <c r="BV61" s="274">
        <v>290</v>
      </c>
      <c r="BW61" s="275">
        <v>378</v>
      </c>
      <c r="BX61" s="273" t="s">
        <v>197</v>
      </c>
      <c r="BY61" s="274" t="s">
        <v>197</v>
      </c>
      <c r="BZ61" s="275">
        <v>5</v>
      </c>
      <c r="CA61" s="273">
        <v>22</v>
      </c>
      <c r="CB61" s="274">
        <v>57</v>
      </c>
      <c r="CC61" s="275">
        <v>79</v>
      </c>
      <c r="CD61" s="273" t="s">
        <v>197</v>
      </c>
      <c r="CE61" s="274" t="s">
        <v>197</v>
      </c>
      <c r="CF61" s="275">
        <v>5</v>
      </c>
      <c r="CG61" s="273">
        <v>22</v>
      </c>
      <c r="CH61" s="274">
        <v>57</v>
      </c>
      <c r="CI61" s="275">
        <v>79</v>
      </c>
      <c r="CJ61" s="273">
        <v>22</v>
      </c>
      <c r="CK61" s="274">
        <v>19</v>
      </c>
      <c r="CL61" s="275">
        <v>19.8</v>
      </c>
      <c r="CM61" s="273">
        <v>22</v>
      </c>
      <c r="CN61" s="274">
        <v>57</v>
      </c>
      <c r="CO61" s="275">
        <v>79</v>
      </c>
      <c r="CP61" s="273">
        <v>71</v>
      </c>
      <c r="CQ61" s="274">
        <v>53</v>
      </c>
      <c r="CR61" s="275">
        <v>62</v>
      </c>
      <c r="CS61" s="273">
        <v>2778</v>
      </c>
      <c r="CT61" s="274">
        <v>2948</v>
      </c>
      <c r="CU61" s="275">
        <v>5726</v>
      </c>
      <c r="CV61" s="273">
        <v>72</v>
      </c>
      <c r="CW61" s="274">
        <v>55</v>
      </c>
      <c r="CX61" s="275">
        <v>63</v>
      </c>
      <c r="CY61" s="273">
        <v>2778</v>
      </c>
      <c r="CZ61" s="274">
        <v>2948</v>
      </c>
      <c r="DA61" s="275">
        <v>5726</v>
      </c>
      <c r="DB61" s="273">
        <v>36</v>
      </c>
      <c r="DC61" s="274">
        <v>33.4</v>
      </c>
      <c r="DD61" s="275">
        <v>34.700000000000003</v>
      </c>
      <c r="DE61" s="273">
        <v>2778</v>
      </c>
      <c r="DF61" s="274">
        <v>2948</v>
      </c>
      <c r="DG61" s="275">
        <v>5726</v>
      </c>
    </row>
    <row r="62" spans="1:111" x14ac:dyDescent="0.35">
      <c r="A62" t="s">
        <v>155</v>
      </c>
      <c r="B62" t="s">
        <v>399</v>
      </c>
      <c r="C62" t="s">
        <v>392</v>
      </c>
      <c r="D62" s="273" t="s">
        <v>417</v>
      </c>
      <c r="E62" s="274" t="s">
        <v>417</v>
      </c>
      <c r="F62" s="275" t="s">
        <v>417</v>
      </c>
      <c r="G62" s="273" t="s">
        <v>417</v>
      </c>
      <c r="H62" s="274" t="s">
        <v>417</v>
      </c>
      <c r="I62" s="275" t="s">
        <v>417</v>
      </c>
      <c r="J62" s="273" t="s">
        <v>417</v>
      </c>
      <c r="K62" s="274" t="s">
        <v>417</v>
      </c>
      <c r="L62" s="275" t="s">
        <v>417</v>
      </c>
      <c r="M62" s="273" t="s">
        <v>417</v>
      </c>
      <c r="N62" s="274" t="s">
        <v>417</v>
      </c>
      <c r="O62" s="275" t="s">
        <v>417</v>
      </c>
      <c r="P62" s="273" t="s">
        <v>417</v>
      </c>
      <c r="Q62" s="274" t="s">
        <v>417</v>
      </c>
      <c r="R62" s="275" t="s">
        <v>417</v>
      </c>
      <c r="S62" s="273" t="s">
        <v>417</v>
      </c>
      <c r="T62" s="274" t="s">
        <v>417</v>
      </c>
      <c r="U62" s="275" t="s">
        <v>417</v>
      </c>
      <c r="V62" s="320" t="s">
        <v>191</v>
      </c>
      <c r="W62" s="321" t="s">
        <v>191</v>
      </c>
      <c r="X62" s="322" t="s">
        <v>191</v>
      </c>
      <c r="Y62" s="320" t="s">
        <v>191</v>
      </c>
      <c r="Z62" s="321" t="s">
        <v>191</v>
      </c>
      <c r="AA62" s="322" t="s">
        <v>191</v>
      </c>
      <c r="AB62" s="320" t="s">
        <v>191</v>
      </c>
      <c r="AC62" s="321" t="s">
        <v>191</v>
      </c>
      <c r="AD62" s="322" t="s">
        <v>191</v>
      </c>
      <c r="AE62" s="320" t="s">
        <v>191</v>
      </c>
      <c r="AF62" s="321" t="s">
        <v>191</v>
      </c>
      <c r="AG62" s="322" t="s">
        <v>191</v>
      </c>
      <c r="AH62" s="320" t="s">
        <v>191</v>
      </c>
      <c r="AI62" s="321" t="s">
        <v>191</v>
      </c>
      <c r="AJ62" s="322" t="s">
        <v>191</v>
      </c>
      <c r="AK62" s="320" t="s">
        <v>191</v>
      </c>
      <c r="AL62" s="321" t="s">
        <v>191</v>
      </c>
      <c r="AM62" s="322" t="s">
        <v>191</v>
      </c>
      <c r="AN62" s="320" t="s">
        <v>191</v>
      </c>
      <c r="AO62" s="321" t="s">
        <v>191</v>
      </c>
      <c r="AP62" s="322" t="s">
        <v>191</v>
      </c>
      <c r="AQ62" s="320" t="s">
        <v>191</v>
      </c>
      <c r="AR62" s="321" t="s">
        <v>191</v>
      </c>
      <c r="AS62" s="322" t="s">
        <v>191</v>
      </c>
      <c r="AT62" s="320" t="s">
        <v>191</v>
      </c>
      <c r="AU62" s="321" t="s">
        <v>191</v>
      </c>
      <c r="AV62" s="322" t="s">
        <v>191</v>
      </c>
      <c r="AW62" s="320" t="s">
        <v>191</v>
      </c>
      <c r="AX62" s="321" t="s">
        <v>191</v>
      </c>
      <c r="AY62" s="322" t="s">
        <v>191</v>
      </c>
      <c r="AZ62" s="320" t="s">
        <v>191</v>
      </c>
      <c r="BA62" s="321" t="s">
        <v>191</v>
      </c>
      <c r="BB62" s="322" t="s">
        <v>191</v>
      </c>
      <c r="BC62" s="320" t="s">
        <v>191</v>
      </c>
      <c r="BD62" s="321" t="s">
        <v>191</v>
      </c>
      <c r="BE62" s="322" t="s">
        <v>191</v>
      </c>
      <c r="BF62" s="273" t="s">
        <v>417</v>
      </c>
      <c r="BG62" s="274" t="s">
        <v>417</v>
      </c>
      <c r="BH62" s="275" t="s">
        <v>417</v>
      </c>
      <c r="BI62" s="273" t="s">
        <v>417</v>
      </c>
      <c r="BJ62" s="274" t="s">
        <v>417</v>
      </c>
      <c r="BK62" s="275" t="s">
        <v>417</v>
      </c>
      <c r="BL62" s="273" t="s">
        <v>417</v>
      </c>
      <c r="BM62" s="274" t="s">
        <v>417</v>
      </c>
      <c r="BN62" s="275" t="s">
        <v>417</v>
      </c>
      <c r="BO62" s="273" t="s">
        <v>417</v>
      </c>
      <c r="BP62" s="274" t="s">
        <v>417</v>
      </c>
      <c r="BQ62" s="275" t="s">
        <v>417</v>
      </c>
      <c r="BR62" s="273" t="s">
        <v>417</v>
      </c>
      <c r="BS62" s="274" t="s">
        <v>417</v>
      </c>
      <c r="BT62" s="275" t="s">
        <v>417</v>
      </c>
      <c r="BU62" s="273" t="s">
        <v>417</v>
      </c>
      <c r="BV62" s="274" t="s">
        <v>417</v>
      </c>
      <c r="BW62" s="275" t="s">
        <v>417</v>
      </c>
      <c r="BX62" s="273" t="s">
        <v>417</v>
      </c>
      <c r="BY62" s="274" t="s">
        <v>417</v>
      </c>
      <c r="BZ62" s="275" t="s">
        <v>417</v>
      </c>
      <c r="CA62" s="273" t="s">
        <v>417</v>
      </c>
      <c r="CB62" s="274" t="s">
        <v>417</v>
      </c>
      <c r="CC62" s="275" t="s">
        <v>417</v>
      </c>
      <c r="CD62" s="273" t="s">
        <v>417</v>
      </c>
      <c r="CE62" s="274" t="s">
        <v>417</v>
      </c>
      <c r="CF62" s="275" t="s">
        <v>417</v>
      </c>
      <c r="CG62" s="273" t="s">
        <v>417</v>
      </c>
      <c r="CH62" s="274" t="s">
        <v>417</v>
      </c>
      <c r="CI62" s="275" t="s">
        <v>417</v>
      </c>
      <c r="CJ62" s="273" t="s">
        <v>417</v>
      </c>
      <c r="CK62" s="274" t="s">
        <v>417</v>
      </c>
      <c r="CL62" s="275" t="s">
        <v>417</v>
      </c>
      <c r="CM62" s="273" t="s">
        <v>417</v>
      </c>
      <c r="CN62" s="274" t="s">
        <v>417</v>
      </c>
      <c r="CO62" s="275" t="s">
        <v>417</v>
      </c>
      <c r="CP62" s="273" t="s">
        <v>417</v>
      </c>
      <c r="CQ62" s="274" t="s">
        <v>417</v>
      </c>
      <c r="CR62" s="275" t="s">
        <v>417</v>
      </c>
      <c r="CS62" s="273" t="s">
        <v>417</v>
      </c>
      <c r="CT62" s="274" t="s">
        <v>417</v>
      </c>
      <c r="CU62" s="275" t="s">
        <v>417</v>
      </c>
      <c r="CV62" s="273" t="s">
        <v>417</v>
      </c>
      <c r="CW62" s="274" t="s">
        <v>417</v>
      </c>
      <c r="CX62" s="275" t="s">
        <v>417</v>
      </c>
      <c r="CY62" s="273" t="s">
        <v>417</v>
      </c>
      <c r="CZ62" s="274" t="s">
        <v>417</v>
      </c>
      <c r="DA62" s="275" t="s">
        <v>417</v>
      </c>
      <c r="DB62" s="273" t="s">
        <v>417</v>
      </c>
      <c r="DC62" s="274" t="s">
        <v>417</v>
      </c>
      <c r="DD62" s="275" t="s">
        <v>417</v>
      </c>
      <c r="DE62" s="273" t="s">
        <v>417</v>
      </c>
      <c r="DF62" s="274" t="s">
        <v>417</v>
      </c>
      <c r="DG62" s="275" t="s">
        <v>417</v>
      </c>
    </row>
    <row r="63" spans="1:111" x14ac:dyDescent="0.35">
      <c r="A63" t="s">
        <v>163</v>
      </c>
      <c r="B63" t="s">
        <v>407</v>
      </c>
      <c r="C63" t="s">
        <v>392</v>
      </c>
      <c r="D63" s="273">
        <v>78</v>
      </c>
      <c r="E63" s="274">
        <v>63</v>
      </c>
      <c r="F63" s="275">
        <v>70</v>
      </c>
      <c r="G63" s="273">
        <v>2498</v>
      </c>
      <c r="H63" s="274">
        <v>2316</v>
      </c>
      <c r="I63" s="275">
        <v>4814</v>
      </c>
      <c r="J63" s="273">
        <v>78</v>
      </c>
      <c r="K63" s="274">
        <v>65</v>
      </c>
      <c r="L63" s="275">
        <v>72</v>
      </c>
      <c r="M63" s="273">
        <v>2498</v>
      </c>
      <c r="N63" s="274">
        <v>2316</v>
      </c>
      <c r="O63" s="275">
        <v>4814</v>
      </c>
      <c r="P63" s="273">
        <v>35.799999999999997</v>
      </c>
      <c r="Q63" s="274">
        <v>34.299999999999997</v>
      </c>
      <c r="R63" s="275">
        <v>35.1</v>
      </c>
      <c r="S63" s="273">
        <v>2498</v>
      </c>
      <c r="T63" s="274">
        <v>2316</v>
      </c>
      <c r="U63" s="275">
        <v>4814</v>
      </c>
      <c r="V63" s="320" t="s">
        <v>191</v>
      </c>
      <c r="W63" s="321" t="s">
        <v>191</v>
      </c>
      <c r="X63" s="322" t="s">
        <v>191</v>
      </c>
      <c r="Y63" s="320" t="s">
        <v>191</v>
      </c>
      <c r="Z63" s="321" t="s">
        <v>191</v>
      </c>
      <c r="AA63" s="322" t="s">
        <v>191</v>
      </c>
      <c r="AB63" s="320" t="s">
        <v>191</v>
      </c>
      <c r="AC63" s="321" t="s">
        <v>191</v>
      </c>
      <c r="AD63" s="322" t="s">
        <v>191</v>
      </c>
      <c r="AE63" s="320" t="s">
        <v>191</v>
      </c>
      <c r="AF63" s="321" t="s">
        <v>191</v>
      </c>
      <c r="AG63" s="322" t="s">
        <v>191</v>
      </c>
      <c r="AH63" s="320" t="s">
        <v>191</v>
      </c>
      <c r="AI63" s="321" t="s">
        <v>191</v>
      </c>
      <c r="AJ63" s="322" t="s">
        <v>191</v>
      </c>
      <c r="AK63" s="320" t="s">
        <v>191</v>
      </c>
      <c r="AL63" s="321" t="s">
        <v>191</v>
      </c>
      <c r="AM63" s="322" t="s">
        <v>191</v>
      </c>
      <c r="AN63" s="320" t="s">
        <v>191</v>
      </c>
      <c r="AO63" s="321" t="s">
        <v>191</v>
      </c>
      <c r="AP63" s="322" t="s">
        <v>191</v>
      </c>
      <c r="AQ63" s="320" t="s">
        <v>191</v>
      </c>
      <c r="AR63" s="321" t="s">
        <v>191</v>
      </c>
      <c r="AS63" s="322" t="s">
        <v>191</v>
      </c>
      <c r="AT63" s="320" t="s">
        <v>191</v>
      </c>
      <c r="AU63" s="321" t="s">
        <v>191</v>
      </c>
      <c r="AV63" s="322" t="s">
        <v>191</v>
      </c>
      <c r="AW63" s="320" t="s">
        <v>191</v>
      </c>
      <c r="AX63" s="321" t="s">
        <v>191</v>
      </c>
      <c r="AY63" s="322" t="s">
        <v>191</v>
      </c>
      <c r="AZ63" s="320" t="s">
        <v>191</v>
      </c>
      <c r="BA63" s="321" t="s">
        <v>191</v>
      </c>
      <c r="BB63" s="322" t="s">
        <v>191</v>
      </c>
      <c r="BC63" s="320" t="s">
        <v>191</v>
      </c>
      <c r="BD63" s="321" t="s">
        <v>191</v>
      </c>
      <c r="BE63" s="322" t="s">
        <v>191</v>
      </c>
      <c r="BF63" s="273">
        <v>34</v>
      </c>
      <c r="BG63" s="274">
        <v>23</v>
      </c>
      <c r="BH63" s="275">
        <v>26</v>
      </c>
      <c r="BI63" s="273">
        <v>157</v>
      </c>
      <c r="BJ63" s="274">
        <v>367</v>
      </c>
      <c r="BK63" s="275">
        <v>524</v>
      </c>
      <c r="BL63" s="273">
        <v>35</v>
      </c>
      <c r="BM63" s="274">
        <v>25</v>
      </c>
      <c r="BN63" s="275">
        <v>28</v>
      </c>
      <c r="BO63" s="273">
        <v>157</v>
      </c>
      <c r="BP63" s="274">
        <v>367</v>
      </c>
      <c r="BQ63" s="275">
        <v>524</v>
      </c>
      <c r="BR63" s="273">
        <v>29.1</v>
      </c>
      <c r="BS63" s="274">
        <v>27.6</v>
      </c>
      <c r="BT63" s="275">
        <v>28.1</v>
      </c>
      <c r="BU63" s="273">
        <v>157</v>
      </c>
      <c r="BV63" s="274">
        <v>367</v>
      </c>
      <c r="BW63" s="275">
        <v>524</v>
      </c>
      <c r="BX63" s="273" t="s">
        <v>197</v>
      </c>
      <c r="BY63" s="274" t="s">
        <v>197</v>
      </c>
      <c r="BZ63" s="275">
        <v>5</v>
      </c>
      <c r="CA63" s="273">
        <v>29</v>
      </c>
      <c r="CB63" s="274">
        <v>82</v>
      </c>
      <c r="CC63" s="275">
        <v>111</v>
      </c>
      <c r="CD63" s="273" t="s">
        <v>197</v>
      </c>
      <c r="CE63" s="274" t="s">
        <v>197</v>
      </c>
      <c r="CF63" s="275">
        <v>5</v>
      </c>
      <c r="CG63" s="273">
        <v>29</v>
      </c>
      <c r="CH63" s="274">
        <v>82</v>
      </c>
      <c r="CI63" s="275">
        <v>111</v>
      </c>
      <c r="CJ63" s="273">
        <v>19.3</v>
      </c>
      <c r="CK63" s="274">
        <v>20.5</v>
      </c>
      <c r="CL63" s="275">
        <v>20.2</v>
      </c>
      <c r="CM63" s="273">
        <v>29</v>
      </c>
      <c r="CN63" s="274">
        <v>82</v>
      </c>
      <c r="CO63" s="275">
        <v>111</v>
      </c>
      <c r="CP63" s="273">
        <v>74</v>
      </c>
      <c r="CQ63" s="274">
        <v>56</v>
      </c>
      <c r="CR63" s="275">
        <v>65</v>
      </c>
      <c r="CS63" s="273">
        <v>2729</v>
      </c>
      <c r="CT63" s="274">
        <v>2806</v>
      </c>
      <c r="CU63" s="275">
        <v>5535</v>
      </c>
      <c r="CV63" s="273">
        <v>75</v>
      </c>
      <c r="CW63" s="274">
        <v>58</v>
      </c>
      <c r="CX63" s="275">
        <v>66</v>
      </c>
      <c r="CY63" s="273">
        <v>2729</v>
      </c>
      <c r="CZ63" s="274">
        <v>2806</v>
      </c>
      <c r="DA63" s="275">
        <v>5535</v>
      </c>
      <c r="DB63" s="273">
        <v>35.299999999999997</v>
      </c>
      <c r="DC63" s="274">
        <v>33</v>
      </c>
      <c r="DD63" s="275">
        <v>34.1</v>
      </c>
      <c r="DE63" s="273">
        <v>2729</v>
      </c>
      <c r="DF63" s="274">
        <v>2806</v>
      </c>
      <c r="DG63" s="275">
        <v>5535</v>
      </c>
    </row>
    <row r="64" spans="1:111" x14ac:dyDescent="0.35">
      <c r="A64" t="s">
        <v>80</v>
      </c>
      <c r="B64" t="s">
        <v>325</v>
      </c>
      <c r="C64" t="s">
        <v>324</v>
      </c>
      <c r="D64" s="273">
        <v>71</v>
      </c>
      <c r="E64" s="274">
        <v>56</v>
      </c>
      <c r="F64" s="275">
        <v>63</v>
      </c>
      <c r="G64" s="273">
        <v>1014</v>
      </c>
      <c r="H64" s="274">
        <v>1011</v>
      </c>
      <c r="I64" s="275">
        <v>2025</v>
      </c>
      <c r="J64" s="273">
        <v>73</v>
      </c>
      <c r="K64" s="274">
        <v>59</v>
      </c>
      <c r="L64" s="275">
        <v>66</v>
      </c>
      <c r="M64" s="273">
        <v>1014</v>
      </c>
      <c r="N64" s="274">
        <v>1011</v>
      </c>
      <c r="O64" s="275">
        <v>2025</v>
      </c>
      <c r="P64" s="273">
        <v>35.1</v>
      </c>
      <c r="Q64" s="274">
        <v>33.1</v>
      </c>
      <c r="R64" s="275">
        <v>34.1</v>
      </c>
      <c r="S64" s="273">
        <v>1014</v>
      </c>
      <c r="T64" s="274">
        <v>1011</v>
      </c>
      <c r="U64" s="275">
        <v>2025</v>
      </c>
      <c r="V64" s="320" t="s">
        <v>191</v>
      </c>
      <c r="W64" s="321" t="s">
        <v>191</v>
      </c>
      <c r="X64" s="322" t="s">
        <v>191</v>
      </c>
      <c r="Y64" s="320" t="s">
        <v>191</v>
      </c>
      <c r="Z64" s="321" t="s">
        <v>191</v>
      </c>
      <c r="AA64" s="322" t="s">
        <v>191</v>
      </c>
      <c r="AB64" s="320" t="s">
        <v>191</v>
      </c>
      <c r="AC64" s="321" t="s">
        <v>191</v>
      </c>
      <c r="AD64" s="322" t="s">
        <v>191</v>
      </c>
      <c r="AE64" s="320" t="s">
        <v>191</v>
      </c>
      <c r="AF64" s="321" t="s">
        <v>191</v>
      </c>
      <c r="AG64" s="322" t="s">
        <v>191</v>
      </c>
      <c r="AH64" s="320" t="s">
        <v>191</v>
      </c>
      <c r="AI64" s="321" t="s">
        <v>191</v>
      </c>
      <c r="AJ64" s="322" t="s">
        <v>191</v>
      </c>
      <c r="AK64" s="320" t="s">
        <v>191</v>
      </c>
      <c r="AL64" s="321" t="s">
        <v>191</v>
      </c>
      <c r="AM64" s="322" t="s">
        <v>191</v>
      </c>
      <c r="AN64" s="320" t="s">
        <v>191</v>
      </c>
      <c r="AO64" s="321" t="s">
        <v>191</v>
      </c>
      <c r="AP64" s="322" t="s">
        <v>191</v>
      </c>
      <c r="AQ64" s="320" t="s">
        <v>191</v>
      </c>
      <c r="AR64" s="321" t="s">
        <v>191</v>
      </c>
      <c r="AS64" s="322" t="s">
        <v>191</v>
      </c>
      <c r="AT64" s="320" t="s">
        <v>191</v>
      </c>
      <c r="AU64" s="321" t="s">
        <v>191</v>
      </c>
      <c r="AV64" s="322" t="s">
        <v>191</v>
      </c>
      <c r="AW64" s="320" t="s">
        <v>191</v>
      </c>
      <c r="AX64" s="321" t="s">
        <v>191</v>
      </c>
      <c r="AY64" s="322" t="s">
        <v>191</v>
      </c>
      <c r="AZ64" s="320" t="s">
        <v>191</v>
      </c>
      <c r="BA64" s="321" t="s">
        <v>191</v>
      </c>
      <c r="BB64" s="322" t="s">
        <v>191</v>
      </c>
      <c r="BC64" s="320" t="s">
        <v>191</v>
      </c>
      <c r="BD64" s="321" t="s">
        <v>191</v>
      </c>
      <c r="BE64" s="322" t="s">
        <v>191</v>
      </c>
      <c r="BF64" s="273">
        <v>19</v>
      </c>
      <c r="BG64" s="274">
        <v>10</v>
      </c>
      <c r="BH64" s="275">
        <v>13</v>
      </c>
      <c r="BI64" s="273">
        <v>52</v>
      </c>
      <c r="BJ64" s="274">
        <v>117</v>
      </c>
      <c r="BK64" s="275">
        <v>169</v>
      </c>
      <c r="BL64" s="273">
        <v>21</v>
      </c>
      <c r="BM64" s="274">
        <v>15</v>
      </c>
      <c r="BN64" s="275">
        <v>17</v>
      </c>
      <c r="BO64" s="273">
        <v>52</v>
      </c>
      <c r="BP64" s="274">
        <v>117</v>
      </c>
      <c r="BQ64" s="275">
        <v>169</v>
      </c>
      <c r="BR64" s="273">
        <v>25.7</v>
      </c>
      <c r="BS64" s="274">
        <v>23.8</v>
      </c>
      <c r="BT64" s="275">
        <v>24.4</v>
      </c>
      <c r="BU64" s="273">
        <v>52</v>
      </c>
      <c r="BV64" s="274">
        <v>117</v>
      </c>
      <c r="BW64" s="275">
        <v>169</v>
      </c>
      <c r="BX64" s="273" t="s">
        <v>197</v>
      </c>
      <c r="BY64" s="274" t="s">
        <v>197</v>
      </c>
      <c r="BZ64" s="275" t="s">
        <v>197</v>
      </c>
      <c r="CA64" s="273">
        <v>14</v>
      </c>
      <c r="CB64" s="274">
        <v>31</v>
      </c>
      <c r="CC64" s="275">
        <v>45</v>
      </c>
      <c r="CD64" s="273" t="s">
        <v>197</v>
      </c>
      <c r="CE64" s="274" t="s">
        <v>197</v>
      </c>
      <c r="CF64" s="275" t="s">
        <v>197</v>
      </c>
      <c r="CG64" s="273">
        <v>14</v>
      </c>
      <c r="CH64" s="274">
        <v>31</v>
      </c>
      <c r="CI64" s="275">
        <v>45</v>
      </c>
      <c r="CJ64" s="273">
        <v>17.8</v>
      </c>
      <c r="CK64" s="274">
        <v>19.8</v>
      </c>
      <c r="CL64" s="275">
        <v>19.2</v>
      </c>
      <c r="CM64" s="273">
        <v>14</v>
      </c>
      <c r="CN64" s="274">
        <v>31</v>
      </c>
      <c r="CO64" s="275">
        <v>45</v>
      </c>
      <c r="CP64" s="273">
        <v>67</v>
      </c>
      <c r="CQ64" s="274">
        <v>49</v>
      </c>
      <c r="CR64" s="275">
        <v>58</v>
      </c>
      <c r="CS64" s="273">
        <v>1102</v>
      </c>
      <c r="CT64" s="274">
        <v>1194</v>
      </c>
      <c r="CU64" s="275">
        <v>2296</v>
      </c>
      <c r="CV64" s="273">
        <v>69</v>
      </c>
      <c r="CW64" s="274">
        <v>53</v>
      </c>
      <c r="CX64" s="275">
        <v>61</v>
      </c>
      <c r="CY64" s="273">
        <v>1102</v>
      </c>
      <c r="CZ64" s="274">
        <v>1194</v>
      </c>
      <c r="DA64" s="275">
        <v>2296</v>
      </c>
      <c r="DB64" s="273">
        <v>34.4</v>
      </c>
      <c r="DC64" s="274">
        <v>31.7</v>
      </c>
      <c r="DD64" s="275">
        <v>33</v>
      </c>
      <c r="DE64" s="273">
        <v>1102</v>
      </c>
      <c r="DF64" s="274">
        <v>1194</v>
      </c>
      <c r="DG64" s="275">
        <v>2296</v>
      </c>
    </row>
    <row r="65" spans="1:111" x14ac:dyDescent="0.35">
      <c r="A65" t="s">
        <v>81</v>
      </c>
      <c r="B65" t="s">
        <v>326</v>
      </c>
      <c r="C65" t="s">
        <v>324</v>
      </c>
      <c r="D65" s="273">
        <v>73</v>
      </c>
      <c r="E65" s="274">
        <v>59</v>
      </c>
      <c r="F65" s="275">
        <v>66</v>
      </c>
      <c r="G65" s="273">
        <v>1617</v>
      </c>
      <c r="H65" s="274">
        <v>1569</v>
      </c>
      <c r="I65" s="275">
        <v>3186</v>
      </c>
      <c r="J65" s="273">
        <v>75</v>
      </c>
      <c r="K65" s="274">
        <v>62</v>
      </c>
      <c r="L65" s="275">
        <v>68</v>
      </c>
      <c r="M65" s="273">
        <v>1617</v>
      </c>
      <c r="N65" s="274">
        <v>1569</v>
      </c>
      <c r="O65" s="275">
        <v>3186</v>
      </c>
      <c r="P65" s="273">
        <v>35.5</v>
      </c>
      <c r="Q65" s="274">
        <v>33.9</v>
      </c>
      <c r="R65" s="275">
        <v>34.700000000000003</v>
      </c>
      <c r="S65" s="273">
        <v>1617</v>
      </c>
      <c r="T65" s="274">
        <v>1569</v>
      </c>
      <c r="U65" s="275">
        <v>3186</v>
      </c>
      <c r="V65" s="320" t="s">
        <v>191</v>
      </c>
      <c r="W65" s="321" t="s">
        <v>191</v>
      </c>
      <c r="X65" s="322" t="s">
        <v>191</v>
      </c>
      <c r="Y65" s="320" t="s">
        <v>191</v>
      </c>
      <c r="Z65" s="321" t="s">
        <v>191</v>
      </c>
      <c r="AA65" s="322" t="s">
        <v>191</v>
      </c>
      <c r="AB65" s="320" t="s">
        <v>191</v>
      </c>
      <c r="AC65" s="321" t="s">
        <v>191</v>
      </c>
      <c r="AD65" s="322" t="s">
        <v>191</v>
      </c>
      <c r="AE65" s="320" t="s">
        <v>191</v>
      </c>
      <c r="AF65" s="321" t="s">
        <v>191</v>
      </c>
      <c r="AG65" s="322" t="s">
        <v>191</v>
      </c>
      <c r="AH65" s="320" t="s">
        <v>191</v>
      </c>
      <c r="AI65" s="321" t="s">
        <v>191</v>
      </c>
      <c r="AJ65" s="322" t="s">
        <v>191</v>
      </c>
      <c r="AK65" s="320" t="s">
        <v>191</v>
      </c>
      <c r="AL65" s="321" t="s">
        <v>191</v>
      </c>
      <c r="AM65" s="322" t="s">
        <v>191</v>
      </c>
      <c r="AN65" s="320" t="s">
        <v>191</v>
      </c>
      <c r="AO65" s="321" t="s">
        <v>191</v>
      </c>
      <c r="AP65" s="322" t="s">
        <v>191</v>
      </c>
      <c r="AQ65" s="320" t="s">
        <v>191</v>
      </c>
      <c r="AR65" s="321" t="s">
        <v>191</v>
      </c>
      <c r="AS65" s="322" t="s">
        <v>191</v>
      </c>
      <c r="AT65" s="320" t="s">
        <v>191</v>
      </c>
      <c r="AU65" s="321" t="s">
        <v>191</v>
      </c>
      <c r="AV65" s="322" t="s">
        <v>191</v>
      </c>
      <c r="AW65" s="320" t="s">
        <v>191</v>
      </c>
      <c r="AX65" s="321" t="s">
        <v>191</v>
      </c>
      <c r="AY65" s="322" t="s">
        <v>191</v>
      </c>
      <c r="AZ65" s="320" t="s">
        <v>191</v>
      </c>
      <c r="BA65" s="321" t="s">
        <v>191</v>
      </c>
      <c r="BB65" s="322" t="s">
        <v>191</v>
      </c>
      <c r="BC65" s="320" t="s">
        <v>191</v>
      </c>
      <c r="BD65" s="321" t="s">
        <v>191</v>
      </c>
      <c r="BE65" s="322" t="s">
        <v>191</v>
      </c>
      <c r="BF65" s="273">
        <v>29</v>
      </c>
      <c r="BG65" s="274">
        <v>15</v>
      </c>
      <c r="BH65" s="275">
        <v>20</v>
      </c>
      <c r="BI65" s="273">
        <v>76</v>
      </c>
      <c r="BJ65" s="274">
        <v>148</v>
      </c>
      <c r="BK65" s="275">
        <v>224</v>
      </c>
      <c r="BL65" s="273">
        <v>30</v>
      </c>
      <c r="BM65" s="274">
        <v>16</v>
      </c>
      <c r="BN65" s="275">
        <v>21</v>
      </c>
      <c r="BO65" s="273">
        <v>76</v>
      </c>
      <c r="BP65" s="274">
        <v>148</v>
      </c>
      <c r="BQ65" s="275">
        <v>224</v>
      </c>
      <c r="BR65" s="273">
        <v>30.1</v>
      </c>
      <c r="BS65" s="274">
        <v>26.5</v>
      </c>
      <c r="BT65" s="275">
        <v>27.7</v>
      </c>
      <c r="BU65" s="273">
        <v>76</v>
      </c>
      <c r="BV65" s="274">
        <v>148</v>
      </c>
      <c r="BW65" s="275">
        <v>224</v>
      </c>
      <c r="BX65" s="273" t="s">
        <v>197</v>
      </c>
      <c r="BY65" s="274" t="s">
        <v>197</v>
      </c>
      <c r="BZ65" s="275" t="s">
        <v>197</v>
      </c>
      <c r="CA65" s="273">
        <v>9</v>
      </c>
      <c r="CB65" s="274">
        <v>45</v>
      </c>
      <c r="CC65" s="275">
        <v>54</v>
      </c>
      <c r="CD65" s="273" t="s">
        <v>197</v>
      </c>
      <c r="CE65" s="274" t="s">
        <v>197</v>
      </c>
      <c r="CF65" s="275" t="s">
        <v>197</v>
      </c>
      <c r="CG65" s="273">
        <v>9</v>
      </c>
      <c r="CH65" s="274">
        <v>45</v>
      </c>
      <c r="CI65" s="275">
        <v>54</v>
      </c>
      <c r="CJ65" s="273">
        <v>21.7</v>
      </c>
      <c r="CK65" s="274">
        <v>20.2</v>
      </c>
      <c r="CL65" s="275">
        <v>20.399999999999999</v>
      </c>
      <c r="CM65" s="273">
        <v>9</v>
      </c>
      <c r="CN65" s="274">
        <v>45</v>
      </c>
      <c r="CO65" s="275">
        <v>54</v>
      </c>
      <c r="CP65" s="273">
        <v>70</v>
      </c>
      <c r="CQ65" s="274">
        <v>53</v>
      </c>
      <c r="CR65" s="275">
        <v>62</v>
      </c>
      <c r="CS65" s="273">
        <v>1722</v>
      </c>
      <c r="CT65" s="274">
        <v>1780</v>
      </c>
      <c r="CU65" s="275">
        <v>3502</v>
      </c>
      <c r="CV65" s="273">
        <v>72</v>
      </c>
      <c r="CW65" s="274">
        <v>56</v>
      </c>
      <c r="CX65" s="275">
        <v>64</v>
      </c>
      <c r="CY65" s="273">
        <v>1722</v>
      </c>
      <c r="CZ65" s="274">
        <v>1780</v>
      </c>
      <c r="DA65" s="275">
        <v>3502</v>
      </c>
      <c r="DB65" s="273">
        <v>35</v>
      </c>
      <c r="DC65" s="274">
        <v>32.9</v>
      </c>
      <c r="DD65" s="275">
        <v>33.9</v>
      </c>
      <c r="DE65" s="273">
        <v>1722</v>
      </c>
      <c r="DF65" s="274">
        <v>1780</v>
      </c>
      <c r="DG65" s="275">
        <v>3502</v>
      </c>
    </row>
    <row r="66" spans="1:111" x14ac:dyDescent="0.35">
      <c r="A66" t="s">
        <v>17</v>
      </c>
      <c r="B66" t="s">
        <v>263</v>
      </c>
      <c r="C66" t="s">
        <v>260</v>
      </c>
      <c r="D66" s="273">
        <v>69</v>
      </c>
      <c r="E66" s="274">
        <v>53</v>
      </c>
      <c r="F66" s="275">
        <v>61</v>
      </c>
      <c r="G66" s="273">
        <v>1785</v>
      </c>
      <c r="H66" s="274">
        <v>1759</v>
      </c>
      <c r="I66" s="275">
        <v>3544</v>
      </c>
      <c r="J66" s="273">
        <v>72</v>
      </c>
      <c r="K66" s="274">
        <v>59</v>
      </c>
      <c r="L66" s="275">
        <v>65</v>
      </c>
      <c r="M66" s="273">
        <v>1785</v>
      </c>
      <c r="N66" s="274">
        <v>1759</v>
      </c>
      <c r="O66" s="275">
        <v>3544</v>
      </c>
      <c r="P66" s="273">
        <v>34.9</v>
      </c>
      <c r="Q66" s="274">
        <v>32.700000000000003</v>
      </c>
      <c r="R66" s="275">
        <v>33.799999999999997</v>
      </c>
      <c r="S66" s="273">
        <v>1785</v>
      </c>
      <c r="T66" s="274">
        <v>1759</v>
      </c>
      <c r="U66" s="275">
        <v>3544</v>
      </c>
      <c r="V66" s="320" t="s">
        <v>191</v>
      </c>
      <c r="W66" s="321" t="s">
        <v>191</v>
      </c>
      <c r="X66" s="322" t="s">
        <v>191</v>
      </c>
      <c r="Y66" s="320" t="s">
        <v>191</v>
      </c>
      <c r="Z66" s="321" t="s">
        <v>191</v>
      </c>
      <c r="AA66" s="322" t="s">
        <v>191</v>
      </c>
      <c r="AB66" s="320" t="s">
        <v>191</v>
      </c>
      <c r="AC66" s="321" t="s">
        <v>191</v>
      </c>
      <c r="AD66" s="322" t="s">
        <v>191</v>
      </c>
      <c r="AE66" s="320" t="s">
        <v>191</v>
      </c>
      <c r="AF66" s="321" t="s">
        <v>191</v>
      </c>
      <c r="AG66" s="322" t="s">
        <v>191</v>
      </c>
      <c r="AH66" s="320" t="s">
        <v>191</v>
      </c>
      <c r="AI66" s="321" t="s">
        <v>191</v>
      </c>
      <c r="AJ66" s="322" t="s">
        <v>191</v>
      </c>
      <c r="AK66" s="320" t="s">
        <v>191</v>
      </c>
      <c r="AL66" s="321" t="s">
        <v>191</v>
      </c>
      <c r="AM66" s="322" t="s">
        <v>191</v>
      </c>
      <c r="AN66" s="320" t="s">
        <v>191</v>
      </c>
      <c r="AO66" s="321" t="s">
        <v>191</v>
      </c>
      <c r="AP66" s="322" t="s">
        <v>191</v>
      </c>
      <c r="AQ66" s="320" t="s">
        <v>191</v>
      </c>
      <c r="AR66" s="321" t="s">
        <v>191</v>
      </c>
      <c r="AS66" s="322" t="s">
        <v>191</v>
      </c>
      <c r="AT66" s="320" t="s">
        <v>191</v>
      </c>
      <c r="AU66" s="321" t="s">
        <v>191</v>
      </c>
      <c r="AV66" s="322" t="s">
        <v>191</v>
      </c>
      <c r="AW66" s="320" t="s">
        <v>191</v>
      </c>
      <c r="AX66" s="321" t="s">
        <v>191</v>
      </c>
      <c r="AY66" s="322" t="s">
        <v>191</v>
      </c>
      <c r="AZ66" s="320" t="s">
        <v>191</v>
      </c>
      <c r="BA66" s="321" t="s">
        <v>191</v>
      </c>
      <c r="BB66" s="322" t="s">
        <v>191</v>
      </c>
      <c r="BC66" s="320" t="s">
        <v>191</v>
      </c>
      <c r="BD66" s="321" t="s">
        <v>191</v>
      </c>
      <c r="BE66" s="322" t="s">
        <v>191</v>
      </c>
      <c r="BF66" s="273">
        <v>11</v>
      </c>
      <c r="BG66" s="274">
        <v>12</v>
      </c>
      <c r="BH66" s="275">
        <v>12</v>
      </c>
      <c r="BI66" s="273">
        <v>82</v>
      </c>
      <c r="BJ66" s="274">
        <v>186</v>
      </c>
      <c r="BK66" s="275">
        <v>268</v>
      </c>
      <c r="BL66" s="273">
        <v>12</v>
      </c>
      <c r="BM66" s="274">
        <v>15</v>
      </c>
      <c r="BN66" s="275">
        <v>14</v>
      </c>
      <c r="BO66" s="273">
        <v>82</v>
      </c>
      <c r="BP66" s="274">
        <v>186</v>
      </c>
      <c r="BQ66" s="275">
        <v>268</v>
      </c>
      <c r="BR66" s="273">
        <v>24.3</v>
      </c>
      <c r="BS66" s="274">
        <v>23.7</v>
      </c>
      <c r="BT66" s="275">
        <v>23.9</v>
      </c>
      <c r="BU66" s="273">
        <v>82</v>
      </c>
      <c r="BV66" s="274">
        <v>186</v>
      </c>
      <c r="BW66" s="275">
        <v>268</v>
      </c>
      <c r="BX66" s="273" t="s">
        <v>197</v>
      </c>
      <c r="BY66" s="274">
        <v>11</v>
      </c>
      <c r="BZ66" s="275">
        <v>7</v>
      </c>
      <c r="CA66" s="273">
        <v>16</v>
      </c>
      <c r="CB66" s="274">
        <v>28</v>
      </c>
      <c r="CC66" s="275">
        <v>44</v>
      </c>
      <c r="CD66" s="273" t="s">
        <v>197</v>
      </c>
      <c r="CE66" s="274" t="s">
        <v>197</v>
      </c>
      <c r="CF66" s="275">
        <v>9</v>
      </c>
      <c r="CG66" s="273">
        <v>16</v>
      </c>
      <c r="CH66" s="274">
        <v>28</v>
      </c>
      <c r="CI66" s="275">
        <v>44</v>
      </c>
      <c r="CJ66" s="273">
        <v>18.8</v>
      </c>
      <c r="CK66" s="274">
        <v>20.3</v>
      </c>
      <c r="CL66" s="275">
        <v>19.7</v>
      </c>
      <c r="CM66" s="273">
        <v>16</v>
      </c>
      <c r="CN66" s="274">
        <v>28</v>
      </c>
      <c r="CO66" s="275">
        <v>44</v>
      </c>
      <c r="CP66" s="273">
        <v>66</v>
      </c>
      <c r="CQ66" s="274">
        <v>49</v>
      </c>
      <c r="CR66" s="275">
        <v>57</v>
      </c>
      <c r="CS66" s="273">
        <v>1916</v>
      </c>
      <c r="CT66" s="274">
        <v>2005</v>
      </c>
      <c r="CU66" s="275">
        <v>3921</v>
      </c>
      <c r="CV66" s="273">
        <v>69</v>
      </c>
      <c r="CW66" s="274">
        <v>54</v>
      </c>
      <c r="CX66" s="275">
        <v>61</v>
      </c>
      <c r="CY66" s="273">
        <v>1916</v>
      </c>
      <c r="CZ66" s="274">
        <v>2005</v>
      </c>
      <c r="DA66" s="275">
        <v>3921</v>
      </c>
      <c r="DB66" s="273">
        <v>34.200000000000003</v>
      </c>
      <c r="DC66" s="274">
        <v>31.6</v>
      </c>
      <c r="DD66" s="275">
        <v>32.9</v>
      </c>
      <c r="DE66" s="273">
        <v>1916</v>
      </c>
      <c r="DF66" s="274">
        <v>2005</v>
      </c>
      <c r="DG66" s="275">
        <v>3921</v>
      </c>
    </row>
    <row r="67" spans="1:111" x14ac:dyDescent="0.35">
      <c r="A67" t="s">
        <v>18</v>
      </c>
      <c r="B67" t="s">
        <v>264</v>
      </c>
      <c r="C67" t="s">
        <v>260</v>
      </c>
      <c r="D67" s="273">
        <v>74</v>
      </c>
      <c r="E67" s="274">
        <v>63</v>
      </c>
      <c r="F67" s="275">
        <v>69</v>
      </c>
      <c r="G67" s="273">
        <v>1096</v>
      </c>
      <c r="H67" s="274">
        <v>1008</v>
      </c>
      <c r="I67" s="275">
        <v>2104</v>
      </c>
      <c r="J67" s="273">
        <v>76</v>
      </c>
      <c r="K67" s="274">
        <v>65</v>
      </c>
      <c r="L67" s="275">
        <v>71</v>
      </c>
      <c r="M67" s="273">
        <v>1096</v>
      </c>
      <c r="N67" s="274">
        <v>1008</v>
      </c>
      <c r="O67" s="275">
        <v>2104</v>
      </c>
      <c r="P67" s="273">
        <v>35</v>
      </c>
      <c r="Q67" s="274">
        <v>33.799999999999997</v>
      </c>
      <c r="R67" s="275">
        <v>34.5</v>
      </c>
      <c r="S67" s="273">
        <v>1096</v>
      </c>
      <c r="T67" s="274">
        <v>1008</v>
      </c>
      <c r="U67" s="275">
        <v>2104</v>
      </c>
      <c r="V67" s="320" t="s">
        <v>191</v>
      </c>
      <c r="W67" s="321" t="s">
        <v>191</v>
      </c>
      <c r="X67" s="322" t="s">
        <v>191</v>
      </c>
      <c r="Y67" s="320" t="s">
        <v>191</v>
      </c>
      <c r="Z67" s="321" t="s">
        <v>191</v>
      </c>
      <c r="AA67" s="322" t="s">
        <v>191</v>
      </c>
      <c r="AB67" s="320" t="s">
        <v>191</v>
      </c>
      <c r="AC67" s="321" t="s">
        <v>191</v>
      </c>
      <c r="AD67" s="322" t="s">
        <v>191</v>
      </c>
      <c r="AE67" s="320" t="s">
        <v>191</v>
      </c>
      <c r="AF67" s="321" t="s">
        <v>191</v>
      </c>
      <c r="AG67" s="322" t="s">
        <v>191</v>
      </c>
      <c r="AH67" s="320" t="s">
        <v>191</v>
      </c>
      <c r="AI67" s="321" t="s">
        <v>191</v>
      </c>
      <c r="AJ67" s="322" t="s">
        <v>191</v>
      </c>
      <c r="AK67" s="320" t="s">
        <v>191</v>
      </c>
      <c r="AL67" s="321" t="s">
        <v>191</v>
      </c>
      <c r="AM67" s="322" t="s">
        <v>191</v>
      </c>
      <c r="AN67" s="320" t="s">
        <v>191</v>
      </c>
      <c r="AO67" s="321" t="s">
        <v>191</v>
      </c>
      <c r="AP67" s="322" t="s">
        <v>191</v>
      </c>
      <c r="AQ67" s="320" t="s">
        <v>191</v>
      </c>
      <c r="AR67" s="321" t="s">
        <v>191</v>
      </c>
      <c r="AS67" s="322" t="s">
        <v>191</v>
      </c>
      <c r="AT67" s="320" t="s">
        <v>191</v>
      </c>
      <c r="AU67" s="321" t="s">
        <v>191</v>
      </c>
      <c r="AV67" s="322" t="s">
        <v>191</v>
      </c>
      <c r="AW67" s="320" t="s">
        <v>191</v>
      </c>
      <c r="AX67" s="321" t="s">
        <v>191</v>
      </c>
      <c r="AY67" s="322" t="s">
        <v>191</v>
      </c>
      <c r="AZ67" s="320" t="s">
        <v>191</v>
      </c>
      <c r="BA67" s="321" t="s">
        <v>191</v>
      </c>
      <c r="BB67" s="322" t="s">
        <v>191</v>
      </c>
      <c r="BC67" s="320" t="s">
        <v>191</v>
      </c>
      <c r="BD67" s="321" t="s">
        <v>191</v>
      </c>
      <c r="BE67" s="322" t="s">
        <v>191</v>
      </c>
      <c r="BF67" s="273">
        <v>32</v>
      </c>
      <c r="BG67" s="274">
        <v>25</v>
      </c>
      <c r="BH67" s="275">
        <v>27</v>
      </c>
      <c r="BI67" s="273">
        <v>53</v>
      </c>
      <c r="BJ67" s="274">
        <v>113</v>
      </c>
      <c r="BK67" s="275">
        <v>166</v>
      </c>
      <c r="BL67" s="273">
        <v>38</v>
      </c>
      <c r="BM67" s="274">
        <v>26</v>
      </c>
      <c r="BN67" s="275">
        <v>30</v>
      </c>
      <c r="BO67" s="273">
        <v>53</v>
      </c>
      <c r="BP67" s="274">
        <v>113</v>
      </c>
      <c r="BQ67" s="275">
        <v>166</v>
      </c>
      <c r="BR67" s="273">
        <v>26.9</v>
      </c>
      <c r="BS67" s="274">
        <v>26.1</v>
      </c>
      <c r="BT67" s="275">
        <v>26.3</v>
      </c>
      <c r="BU67" s="273">
        <v>53</v>
      </c>
      <c r="BV67" s="274">
        <v>113</v>
      </c>
      <c r="BW67" s="275">
        <v>166</v>
      </c>
      <c r="BX67" s="273" t="s">
        <v>197</v>
      </c>
      <c r="BY67" s="274" t="s">
        <v>197</v>
      </c>
      <c r="BZ67" s="275" t="s">
        <v>197</v>
      </c>
      <c r="CA67" s="273">
        <v>16</v>
      </c>
      <c r="CB67" s="274">
        <v>41</v>
      </c>
      <c r="CC67" s="275">
        <v>57</v>
      </c>
      <c r="CD67" s="273" t="s">
        <v>197</v>
      </c>
      <c r="CE67" s="274" t="s">
        <v>197</v>
      </c>
      <c r="CF67" s="275" t="s">
        <v>197</v>
      </c>
      <c r="CG67" s="273">
        <v>16</v>
      </c>
      <c r="CH67" s="274">
        <v>41</v>
      </c>
      <c r="CI67" s="275">
        <v>57</v>
      </c>
      <c r="CJ67" s="273">
        <v>17.8</v>
      </c>
      <c r="CK67" s="274">
        <v>20.7</v>
      </c>
      <c r="CL67" s="275">
        <v>19.899999999999999</v>
      </c>
      <c r="CM67" s="273">
        <v>16</v>
      </c>
      <c r="CN67" s="274">
        <v>41</v>
      </c>
      <c r="CO67" s="275">
        <v>57</v>
      </c>
      <c r="CP67" s="273">
        <v>71</v>
      </c>
      <c r="CQ67" s="274">
        <v>57</v>
      </c>
      <c r="CR67" s="275">
        <v>64</v>
      </c>
      <c r="CS67" s="273">
        <v>1183</v>
      </c>
      <c r="CT67" s="274">
        <v>1182</v>
      </c>
      <c r="CU67" s="275">
        <v>2365</v>
      </c>
      <c r="CV67" s="273">
        <v>72</v>
      </c>
      <c r="CW67" s="274">
        <v>59</v>
      </c>
      <c r="CX67" s="275">
        <v>66</v>
      </c>
      <c r="CY67" s="273">
        <v>1183</v>
      </c>
      <c r="CZ67" s="274">
        <v>1182</v>
      </c>
      <c r="DA67" s="275">
        <v>2365</v>
      </c>
      <c r="DB67" s="273">
        <v>34.4</v>
      </c>
      <c r="DC67" s="274">
        <v>32.6</v>
      </c>
      <c r="DD67" s="275">
        <v>33.5</v>
      </c>
      <c r="DE67" s="273">
        <v>1183</v>
      </c>
      <c r="DF67" s="274">
        <v>1182</v>
      </c>
      <c r="DG67" s="275">
        <v>2365</v>
      </c>
    </row>
    <row r="68" spans="1:111" x14ac:dyDescent="0.35">
      <c r="A68" t="s">
        <v>26</v>
      </c>
      <c r="B68" t="s">
        <v>272</v>
      </c>
      <c r="C68" t="s">
        <v>260</v>
      </c>
      <c r="D68" s="273">
        <v>72</v>
      </c>
      <c r="E68" s="274">
        <v>55</v>
      </c>
      <c r="F68" s="275">
        <v>63</v>
      </c>
      <c r="G68" s="273">
        <v>3139</v>
      </c>
      <c r="H68" s="274">
        <v>2982</v>
      </c>
      <c r="I68" s="275">
        <v>6121</v>
      </c>
      <c r="J68" s="273">
        <v>74</v>
      </c>
      <c r="K68" s="274">
        <v>59</v>
      </c>
      <c r="L68" s="275">
        <v>67</v>
      </c>
      <c r="M68" s="273">
        <v>3139</v>
      </c>
      <c r="N68" s="274">
        <v>2982</v>
      </c>
      <c r="O68" s="275">
        <v>6121</v>
      </c>
      <c r="P68" s="273">
        <v>34.6</v>
      </c>
      <c r="Q68" s="274">
        <v>32.4</v>
      </c>
      <c r="R68" s="275">
        <v>33.6</v>
      </c>
      <c r="S68" s="273">
        <v>3139</v>
      </c>
      <c r="T68" s="274">
        <v>2982</v>
      </c>
      <c r="U68" s="275">
        <v>6121</v>
      </c>
      <c r="V68" s="320" t="s">
        <v>191</v>
      </c>
      <c r="W68" s="321" t="s">
        <v>191</v>
      </c>
      <c r="X68" s="322" t="s">
        <v>191</v>
      </c>
      <c r="Y68" s="320" t="s">
        <v>191</v>
      </c>
      <c r="Z68" s="321" t="s">
        <v>191</v>
      </c>
      <c r="AA68" s="322" t="s">
        <v>191</v>
      </c>
      <c r="AB68" s="320" t="s">
        <v>191</v>
      </c>
      <c r="AC68" s="321" t="s">
        <v>191</v>
      </c>
      <c r="AD68" s="322" t="s">
        <v>191</v>
      </c>
      <c r="AE68" s="320" t="s">
        <v>191</v>
      </c>
      <c r="AF68" s="321" t="s">
        <v>191</v>
      </c>
      <c r="AG68" s="322" t="s">
        <v>191</v>
      </c>
      <c r="AH68" s="320" t="s">
        <v>191</v>
      </c>
      <c r="AI68" s="321" t="s">
        <v>191</v>
      </c>
      <c r="AJ68" s="322" t="s">
        <v>191</v>
      </c>
      <c r="AK68" s="320" t="s">
        <v>191</v>
      </c>
      <c r="AL68" s="321" t="s">
        <v>191</v>
      </c>
      <c r="AM68" s="322" t="s">
        <v>191</v>
      </c>
      <c r="AN68" s="320" t="s">
        <v>191</v>
      </c>
      <c r="AO68" s="321" t="s">
        <v>191</v>
      </c>
      <c r="AP68" s="322" t="s">
        <v>191</v>
      </c>
      <c r="AQ68" s="320" t="s">
        <v>191</v>
      </c>
      <c r="AR68" s="321" t="s">
        <v>191</v>
      </c>
      <c r="AS68" s="322" t="s">
        <v>191</v>
      </c>
      <c r="AT68" s="320" t="s">
        <v>191</v>
      </c>
      <c r="AU68" s="321" t="s">
        <v>191</v>
      </c>
      <c r="AV68" s="322" t="s">
        <v>191</v>
      </c>
      <c r="AW68" s="320" t="s">
        <v>191</v>
      </c>
      <c r="AX68" s="321" t="s">
        <v>191</v>
      </c>
      <c r="AY68" s="322" t="s">
        <v>191</v>
      </c>
      <c r="AZ68" s="320" t="s">
        <v>191</v>
      </c>
      <c r="BA68" s="321" t="s">
        <v>191</v>
      </c>
      <c r="BB68" s="322" t="s">
        <v>191</v>
      </c>
      <c r="BC68" s="320" t="s">
        <v>191</v>
      </c>
      <c r="BD68" s="321" t="s">
        <v>191</v>
      </c>
      <c r="BE68" s="322" t="s">
        <v>191</v>
      </c>
      <c r="BF68" s="273">
        <v>25</v>
      </c>
      <c r="BG68" s="274">
        <v>13</v>
      </c>
      <c r="BH68" s="275">
        <v>16</v>
      </c>
      <c r="BI68" s="273">
        <v>175</v>
      </c>
      <c r="BJ68" s="274">
        <v>453</v>
      </c>
      <c r="BK68" s="275">
        <v>628</v>
      </c>
      <c r="BL68" s="273">
        <v>27</v>
      </c>
      <c r="BM68" s="274">
        <v>15</v>
      </c>
      <c r="BN68" s="275">
        <v>18</v>
      </c>
      <c r="BO68" s="273">
        <v>175</v>
      </c>
      <c r="BP68" s="274">
        <v>453</v>
      </c>
      <c r="BQ68" s="275">
        <v>628</v>
      </c>
      <c r="BR68" s="273">
        <v>26</v>
      </c>
      <c r="BS68" s="274">
        <v>24.1</v>
      </c>
      <c r="BT68" s="275">
        <v>24.6</v>
      </c>
      <c r="BU68" s="273">
        <v>175</v>
      </c>
      <c r="BV68" s="274">
        <v>453</v>
      </c>
      <c r="BW68" s="275">
        <v>628</v>
      </c>
      <c r="BX68" s="273" t="s">
        <v>197</v>
      </c>
      <c r="BY68" s="274" t="s">
        <v>197</v>
      </c>
      <c r="BZ68" s="275" t="s">
        <v>197</v>
      </c>
      <c r="CA68" s="273">
        <v>19</v>
      </c>
      <c r="CB68" s="274">
        <v>47</v>
      </c>
      <c r="CC68" s="275">
        <v>66</v>
      </c>
      <c r="CD68" s="273" t="s">
        <v>197</v>
      </c>
      <c r="CE68" s="274" t="s">
        <v>197</v>
      </c>
      <c r="CF68" s="275" t="s">
        <v>197</v>
      </c>
      <c r="CG68" s="273">
        <v>19</v>
      </c>
      <c r="CH68" s="274">
        <v>47</v>
      </c>
      <c r="CI68" s="275">
        <v>66</v>
      </c>
      <c r="CJ68" s="273">
        <v>18.2</v>
      </c>
      <c r="CK68" s="274">
        <v>18.7</v>
      </c>
      <c r="CL68" s="275">
        <v>18.600000000000001</v>
      </c>
      <c r="CM68" s="273">
        <v>19</v>
      </c>
      <c r="CN68" s="274">
        <v>47</v>
      </c>
      <c r="CO68" s="275">
        <v>66</v>
      </c>
      <c r="CP68" s="273">
        <v>68</v>
      </c>
      <c r="CQ68" s="274">
        <v>48</v>
      </c>
      <c r="CR68" s="275">
        <v>57</v>
      </c>
      <c r="CS68" s="273">
        <v>3438</v>
      </c>
      <c r="CT68" s="274">
        <v>3564</v>
      </c>
      <c r="CU68" s="275">
        <v>7002</v>
      </c>
      <c r="CV68" s="273">
        <v>70</v>
      </c>
      <c r="CW68" s="274">
        <v>52</v>
      </c>
      <c r="CX68" s="275">
        <v>61</v>
      </c>
      <c r="CY68" s="273">
        <v>3438</v>
      </c>
      <c r="CZ68" s="274">
        <v>3564</v>
      </c>
      <c r="DA68" s="275">
        <v>7002</v>
      </c>
      <c r="DB68" s="273">
        <v>33.9</v>
      </c>
      <c r="DC68" s="274">
        <v>31</v>
      </c>
      <c r="DD68" s="275">
        <v>32.4</v>
      </c>
      <c r="DE68" s="273">
        <v>3438</v>
      </c>
      <c r="DF68" s="274">
        <v>3564</v>
      </c>
      <c r="DG68" s="275">
        <v>7002</v>
      </c>
    </row>
    <row r="69" spans="1:111" x14ac:dyDescent="0.35">
      <c r="A69" t="s">
        <v>27</v>
      </c>
      <c r="B69" t="s">
        <v>273</v>
      </c>
      <c r="C69" t="s">
        <v>260</v>
      </c>
      <c r="D69" s="273">
        <v>64</v>
      </c>
      <c r="E69" s="274">
        <v>52</v>
      </c>
      <c r="F69" s="275">
        <v>58</v>
      </c>
      <c r="G69" s="273">
        <v>1591</v>
      </c>
      <c r="H69" s="274">
        <v>1439</v>
      </c>
      <c r="I69" s="275">
        <v>3030</v>
      </c>
      <c r="J69" s="273">
        <v>69</v>
      </c>
      <c r="K69" s="274">
        <v>57</v>
      </c>
      <c r="L69" s="275">
        <v>63</v>
      </c>
      <c r="M69" s="273">
        <v>1591</v>
      </c>
      <c r="N69" s="274">
        <v>1439</v>
      </c>
      <c r="O69" s="275">
        <v>3030</v>
      </c>
      <c r="P69" s="273">
        <v>33.9</v>
      </c>
      <c r="Q69" s="274">
        <v>31.9</v>
      </c>
      <c r="R69" s="275">
        <v>32.9</v>
      </c>
      <c r="S69" s="273">
        <v>1591</v>
      </c>
      <c r="T69" s="274">
        <v>1439</v>
      </c>
      <c r="U69" s="275">
        <v>3030</v>
      </c>
      <c r="V69" s="320" t="s">
        <v>191</v>
      </c>
      <c r="W69" s="321" t="s">
        <v>191</v>
      </c>
      <c r="X69" s="322" t="s">
        <v>191</v>
      </c>
      <c r="Y69" s="320" t="s">
        <v>191</v>
      </c>
      <c r="Z69" s="321" t="s">
        <v>191</v>
      </c>
      <c r="AA69" s="322" t="s">
        <v>191</v>
      </c>
      <c r="AB69" s="320" t="s">
        <v>191</v>
      </c>
      <c r="AC69" s="321" t="s">
        <v>191</v>
      </c>
      <c r="AD69" s="322" t="s">
        <v>191</v>
      </c>
      <c r="AE69" s="320" t="s">
        <v>191</v>
      </c>
      <c r="AF69" s="321" t="s">
        <v>191</v>
      </c>
      <c r="AG69" s="322" t="s">
        <v>191</v>
      </c>
      <c r="AH69" s="320" t="s">
        <v>191</v>
      </c>
      <c r="AI69" s="321" t="s">
        <v>191</v>
      </c>
      <c r="AJ69" s="322" t="s">
        <v>191</v>
      </c>
      <c r="AK69" s="320" t="s">
        <v>191</v>
      </c>
      <c r="AL69" s="321" t="s">
        <v>191</v>
      </c>
      <c r="AM69" s="322" t="s">
        <v>191</v>
      </c>
      <c r="AN69" s="320" t="s">
        <v>191</v>
      </c>
      <c r="AO69" s="321" t="s">
        <v>191</v>
      </c>
      <c r="AP69" s="322" t="s">
        <v>191</v>
      </c>
      <c r="AQ69" s="320" t="s">
        <v>191</v>
      </c>
      <c r="AR69" s="321" t="s">
        <v>191</v>
      </c>
      <c r="AS69" s="322" t="s">
        <v>191</v>
      </c>
      <c r="AT69" s="320" t="s">
        <v>191</v>
      </c>
      <c r="AU69" s="321" t="s">
        <v>191</v>
      </c>
      <c r="AV69" s="322" t="s">
        <v>191</v>
      </c>
      <c r="AW69" s="320" t="s">
        <v>191</v>
      </c>
      <c r="AX69" s="321" t="s">
        <v>191</v>
      </c>
      <c r="AY69" s="322" t="s">
        <v>191</v>
      </c>
      <c r="AZ69" s="320" t="s">
        <v>191</v>
      </c>
      <c r="BA69" s="321" t="s">
        <v>191</v>
      </c>
      <c r="BB69" s="322" t="s">
        <v>191</v>
      </c>
      <c r="BC69" s="320" t="s">
        <v>191</v>
      </c>
      <c r="BD69" s="321" t="s">
        <v>191</v>
      </c>
      <c r="BE69" s="322" t="s">
        <v>191</v>
      </c>
      <c r="BF69" s="273">
        <v>21</v>
      </c>
      <c r="BG69" s="274">
        <v>11</v>
      </c>
      <c r="BH69" s="275">
        <v>14</v>
      </c>
      <c r="BI69" s="273">
        <v>101</v>
      </c>
      <c r="BJ69" s="274">
        <v>210</v>
      </c>
      <c r="BK69" s="275">
        <v>311</v>
      </c>
      <c r="BL69" s="273">
        <v>21</v>
      </c>
      <c r="BM69" s="274">
        <v>13</v>
      </c>
      <c r="BN69" s="275">
        <v>16</v>
      </c>
      <c r="BO69" s="273">
        <v>101</v>
      </c>
      <c r="BP69" s="274">
        <v>210</v>
      </c>
      <c r="BQ69" s="275">
        <v>311</v>
      </c>
      <c r="BR69" s="273">
        <v>24.5</v>
      </c>
      <c r="BS69" s="274">
        <v>23.1</v>
      </c>
      <c r="BT69" s="275">
        <v>23.6</v>
      </c>
      <c r="BU69" s="273">
        <v>101</v>
      </c>
      <c r="BV69" s="274">
        <v>210</v>
      </c>
      <c r="BW69" s="275">
        <v>311</v>
      </c>
      <c r="BX69" s="273" t="s">
        <v>197</v>
      </c>
      <c r="BY69" s="274" t="s">
        <v>197</v>
      </c>
      <c r="BZ69" s="275" t="s">
        <v>197</v>
      </c>
      <c r="CA69" s="273">
        <v>17</v>
      </c>
      <c r="CB69" s="274">
        <v>29</v>
      </c>
      <c r="CC69" s="275">
        <v>46</v>
      </c>
      <c r="CD69" s="273" t="s">
        <v>197</v>
      </c>
      <c r="CE69" s="274" t="s">
        <v>197</v>
      </c>
      <c r="CF69" s="275" t="s">
        <v>197</v>
      </c>
      <c r="CG69" s="273">
        <v>17</v>
      </c>
      <c r="CH69" s="274">
        <v>29</v>
      </c>
      <c r="CI69" s="275">
        <v>46</v>
      </c>
      <c r="CJ69" s="273">
        <v>17.399999999999999</v>
      </c>
      <c r="CK69" s="274">
        <v>18.100000000000001</v>
      </c>
      <c r="CL69" s="275">
        <v>17.8</v>
      </c>
      <c r="CM69" s="273">
        <v>17</v>
      </c>
      <c r="CN69" s="274">
        <v>29</v>
      </c>
      <c r="CO69" s="275">
        <v>46</v>
      </c>
      <c r="CP69" s="273">
        <v>60</v>
      </c>
      <c r="CQ69" s="274">
        <v>45</v>
      </c>
      <c r="CR69" s="275">
        <v>53</v>
      </c>
      <c r="CS69" s="273">
        <v>1740</v>
      </c>
      <c r="CT69" s="274">
        <v>1717</v>
      </c>
      <c r="CU69" s="275">
        <v>3457</v>
      </c>
      <c r="CV69" s="273">
        <v>65</v>
      </c>
      <c r="CW69" s="274">
        <v>50</v>
      </c>
      <c r="CX69" s="275">
        <v>57</v>
      </c>
      <c r="CY69" s="273">
        <v>1740</v>
      </c>
      <c r="CZ69" s="274">
        <v>1717</v>
      </c>
      <c r="DA69" s="275">
        <v>3457</v>
      </c>
      <c r="DB69" s="273">
        <v>33</v>
      </c>
      <c r="DC69" s="274">
        <v>30.4</v>
      </c>
      <c r="DD69" s="275">
        <v>31.7</v>
      </c>
      <c r="DE69" s="273">
        <v>1740</v>
      </c>
      <c r="DF69" s="274">
        <v>1717</v>
      </c>
      <c r="DG69" s="275">
        <v>3457</v>
      </c>
    </row>
    <row r="70" spans="1:111" x14ac:dyDescent="0.35">
      <c r="A70" t="s">
        <v>28</v>
      </c>
      <c r="B70" t="s">
        <v>274</v>
      </c>
      <c r="C70" t="s">
        <v>260</v>
      </c>
      <c r="D70" s="273">
        <v>65</v>
      </c>
      <c r="E70" s="274">
        <v>48</v>
      </c>
      <c r="F70" s="275">
        <v>57</v>
      </c>
      <c r="G70" s="273">
        <v>1329</v>
      </c>
      <c r="H70" s="274">
        <v>1338</v>
      </c>
      <c r="I70" s="275">
        <v>2667</v>
      </c>
      <c r="J70" s="273">
        <v>69</v>
      </c>
      <c r="K70" s="274">
        <v>55</v>
      </c>
      <c r="L70" s="275">
        <v>62</v>
      </c>
      <c r="M70" s="273">
        <v>1329</v>
      </c>
      <c r="N70" s="274">
        <v>1338</v>
      </c>
      <c r="O70" s="275">
        <v>2667</v>
      </c>
      <c r="P70" s="273">
        <v>33.799999999999997</v>
      </c>
      <c r="Q70" s="274">
        <v>31.8</v>
      </c>
      <c r="R70" s="275">
        <v>32.799999999999997</v>
      </c>
      <c r="S70" s="273">
        <v>1329</v>
      </c>
      <c r="T70" s="274">
        <v>1338</v>
      </c>
      <c r="U70" s="275">
        <v>2667</v>
      </c>
      <c r="V70" s="320" t="s">
        <v>191</v>
      </c>
      <c r="W70" s="321" t="s">
        <v>191</v>
      </c>
      <c r="X70" s="322" t="s">
        <v>191</v>
      </c>
      <c r="Y70" s="320" t="s">
        <v>191</v>
      </c>
      <c r="Z70" s="321" t="s">
        <v>191</v>
      </c>
      <c r="AA70" s="322" t="s">
        <v>191</v>
      </c>
      <c r="AB70" s="320" t="s">
        <v>191</v>
      </c>
      <c r="AC70" s="321" t="s">
        <v>191</v>
      </c>
      <c r="AD70" s="322" t="s">
        <v>191</v>
      </c>
      <c r="AE70" s="320" t="s">
        <v>191</v>
      </c>
      <c r="AF70" s="321" t="s">
        <v>191</v>
      </c>
      <c r="AG70" s="322" t="s">
        <v>191</v>
      </c>
      <c r="AH70" s="320" t="s">
        <v>191</v>
      </c>
      <c r="AI70" s="321" t="s">
        <v>191</v>
      </c>
      <c r="AJ70" s="322" t="s">
        <v>191</v>
      </c>
      <c r="AK70" s="320" t="s">
        <v>191</v>
      </c>
      <c r="AL70" s="321" t="s">
        <v>191</v>
      </c>
      <c r="AM70" s="322" t="s">
        <v>191</v>
      </c>
      <c r="AN70" s="320" t="s">
        <v>191</v>
      </c>
      <c r="AO70" s="321" t="s">
        <v>191</v>
      </c>
      <c r="AP70" s="322" t="s">
        <v>191</v>
      </c>
      <c r="AQ70" s="320" t="s">
        <v>191</v>
      </c>
      <c r="AR70" s="321" t="s">
        <v>191</v>
      </c>
      <c r="AS70" s="322" t="s">
        <v>191</v>
      </c>
      <c r="AT70" s="320" t="s">
        <v>191</v>
      </c>
      <c r="AU70" s="321" t="s">
        <v>191</v>
      </c>
      <c r="AV70" s="322" t="s">
        <v>191</v>
      </c>
      <c r="AW70" s="320" t="s">
        <v>191</v>
      </c>
      <c r="AX70" s="321" t="s">
        <v>191</v>
      </c>
      <c r="AY70" s="322" t="s">
        <v>191</v>
      </c>
      <c r="AZ70" s="320" t="s">
        <v>191</v>
      </c>
      <c r="BA70" s="321" t="s">
        <v>191</v>
      </c>
      <c r="BB70" s="322" t="s">
        <v>191</v>
      </c>
      <c r="BC70" s="320" t="s">
        <v>191</v>
      </c>
      <c r="BD70" s="321" t="s">
        <v>191</v>
      </c>
      <c r="BE70" s="322" t="s">
        <v>191</v>
      </c>
      <c r="BF70" s="273">
        <v>13</v>
      </c>
      <c r="BG70" s="274">
        <v>10</v>
      </c>
      <c r="BH70" s="275">
        <v>11</v>
      </c>
      <c r="BI70" s="273">
        <v>56</v>
      </c>
      <c r="BJ70" s="274">
        <v>129</v>
      </c>
      <c r="BK70" s="275">
        <v>185</v>
      </c>
      <c r="BL70" s="273">
        <v>13</v>
      </c>
      <c r="BM70" s="274">
        <v>12</v>
      </c>
      <c r="BN70" s="275">
        <v>12</v>
      </c>
      <c r="BO70" s="273">
        <v>56</v>
      </c>
      <c r="BP70" s="274">
        <v>129</v>
      </c>
      <c r="BQ70" s="275">
        <v>185</v>
      </c>
      <c r="BR70" s="273">
        <v>23.1</v>
      </c>
      <c r="BS70" s="274">
        <v>23.7</v>
      </c>
      <c r="BT70" s="275">
        <v>23.5</v>
      </c>
      <c r="BU70" s="273">
        <v>56</v>
      </c>
      <c r="BV70" s="274">
        <v>129</v>
      </c>
      <c r="BW70" s="275">
        <v>185</v>
      </c>
      <c r="BX70" s="273" t="s">
        <v>197</v>
      </c>
      <c r="BY70" s="274" t="s">
        <v>197</v>
      </c>
      <c r="BZ70" s="275" t="s">
        <v>197</v>
      </c>
      <c r="CA70" s="273">
        <v>9</v>
      </c>
      <c r="CB70" s="274">
        <v>40</v>
      </c>
      <c r="CC70" s="275">
        <v>49</v>
      </c>
      <c r="CD70" s="273" t="s">
        <v>197</v>
      </c>
      <c r="CE70" s="274" t="s">
        <v>197</v>
      </c>
      <c r="CF70" s="275" t="s">
        <v>197</v>
      </c>
      <c r="CG70" s="273">
        <v>9</v>
      </c>
      <c r="CH70" s="274">
        <v>40</v>
      </c>
      <c r="CI70" s="275">
        <v>49</v>
      </c>
      <c r="CJ70" s="273">
        <v>18.100000000000001</v>
      </c>
      <c r="CK70" s="274">
        <v>17.5</v>
      </c>
      <c r="CL70" s="275">
        <v>17.600000000000001</v>
      </c>
      <c r="CM70" s="273">
        <v>9</v>
      </c>
      <c r="CN70" s="274">
        <v>40</v>
      </c>
      <c r="CO70" s="275">
        <v>49</v>
      </c>
      <c r="CP70" s="273">
        <v>62</v>
      </c>
      <c r="CQ70" s="274">
        <v>43</v>
      </c>
      <c r="CR70" s="275">
        <v>53</v>
      </c>
      <c r="CS70" s="273">
        <v>1407</v>
      </c>
      <c r="CT70" s="274">
        <v>1521</v>
      </c>
      <c r="CU70" s="275">
        <v>2928</v>
      </c>
      <c r="CV70" s="273">
        <v>66</v>
      </c>
      <c r="CW70" s="274">
        <v>49</v>
      </c>
      <c r="CX70" s="275">
        <v>57</v>
      </c>
      <c r="CY70" s="273">
        <v>1407</v>
      </c>
      <c r="CZ70" s="274">
        <v>1521</v>
      </c>
      <c r="DA70" s="275">
        <v>2928</v>
      </c>
      <c r="DB70" s="273">
        <v>33.200000000000003</v>
      </c>
      <c r="DC70" s="274">
        <v>30.7</v>
      </c>
      <c r="DD70" s="275">
        <v>31.9</v>
      </c>
      <c r="DE70" s="273">
        <v>1407</v>
      </c>
      <c r="DF70" s="274">
        <v>1521</v>
      </c>
      <c r="DG70" s="275">
        <v>2928</v>
      </c>
    </row>
    <row r="71" spans="1:111" x14ac:dyDescent="0.35">
      <c r="A71" t="s">
        <v>29</v>
      </c>
      <c r="B71" t="s">
        <v>275</v>
      </c>
      <c r="C71" t="s">
        <v>260</v>
      </c>
      <c r="D71" s="273">
        <v>74</v>
      </c>
      <c r="E71" s="274">
        <v>59</v>
      </c>
      <c r="F71" s="275">
        <v>67</v>
      </c>
      <c r="G71" s="273">
        <v>1378</v>
      </c>
      <c r="H71" s="274">
        <v>1347</v>
      </c>
      <c r="I71" s="275">
        <v>2725</v>
      </c>
      <c r="J71" s="273">
        <v>76</v>
      </c>
      <c r="K71" s="274">
        <v>64</v>
      </c>
      <c r="L71" s="275">
        <v>70</v>
      </c>
      <c r="M71" s="273">
        <v>1378</v>
      </c>
      <c r="N71" s="274">
        <v>1347</v>
      </c>
      <c r="O71" s="275">
        <v>2725</v>
      </c>
      <c r="P71" s="273">
        <v>34</v>
      </c>
      <c r="Q71" s="274">
        <v>32.299999999999997</v>
      </c>
      <c r="R71" s="275">
        <v>33.200000000000003</v>
      </c>
      <c r="S71" s="273">
        <v>1378</v>
      </c>
      <c r="T71" s="274">
        <v>1347</v>
      </c>
      <c r="U71" s="275">
        <v>2725</v>
      </c>
      <c r="V71" s="320" t="s">
        <v>191</v>
      </c>
      <c r="W71" s="321" t="s">
        <v>191</v>
      </c>
      <c r="X71" s="322" t="s">
        <v>191</v>
      </c>
      <c r="Y71" s="320" t="s">
        <v>191</v>
      </c>
      <c r="Z71" s="321" t="s">
        <v>191</v>
      </c>
      <c r="AA71" s="322" t="s">
        <v>191</v>
      </c>
      <c r="AB71" s="320" t="s">
        <v>191</v>
      </c>
      <c r="AC71" s="321" t="s">
        <v>191</v>
      </c>
      <c r="AD71" s="322" t="s">
        <v>191</v>
      </c>
      <c r="AE71" s="320" t="s">
        <v>191</v>
      </c>
      <c r="AF71" s="321" t="s">
        <v>191</v>
      </c>
      <c r="AG71" s="322" t="s">
        <v>191</v>
      </c>
      <c r="AH71" s="320" t="s">
        <v>191</v>
      </c>
      <c r="AI71" s="321" t="s">
        <v>191</v>
      </c>
      <c r="AJ71" s="322" t="s">
        <v>191</v>
      </c>
      <c r="AK71" s="320" t="s">
        <v>191</v>
      </c>
      <c r="AL71" s="321" t="s">
        <v>191</v>
      </c>
      <c r="AM71" s="322" t="s">
        <v>191</v>
      </c>
      <c r="AN71" s="320" t="s">
        <v>191</v>
      </c>
      <c r="AO71" s="321" t="s">
        <v>191</v>
      </c>
      <c r="AP71" s="322" t="s">
        <v>191</v>
      </c>
      <c r="AQ71" s="320" t="s">
        <v>191</v>
      </c>
      <c r="AR71" s="321" t="s">
        <v>191</v>
      </c>
      <c r="AS71" s="322" t="s">
        <v>191</v>
      </c>
      <c r="AT71" s="320" t="s">
        <v>191</v>
      </c>
      <c r="AU71" s="321" t="s">
        <v>191</v>
      </c>
      <c r="AV71" s="322" t="s">
        <v>191</v>
      </c>
      <c r="AW71" s="320" t="s">
        <v>191</v>
      </c>
      <c r="AX71" s="321" t="s">
        <v>191</v>
      </c>
      <c r="AY71" s="322" t="s">
        <v>191</v>
      </c>
      <c r="AZ71" s="320" t="s">
        <v>191</v>
      </c>
      <c r="BA71" s="321" t="s">
        <v>191</v>
      </c>
      <c r="BB71" s="322" t="s">
        <v>191</v>
      </c>
      <c r="BC71" s="320" t="s">
        <v>191</v>
      </c>
      <c r="BD71" s="321" t="s">
        <v>191</v>
      </c>
      <c r="BE71" s="322" t="s">
        <v>191</v>
      </c>
      <c r="BF71" s="273">
        <v>33</v>
      </c>
      <c r="BG71" s="274">
        <v>17</v>
      </c>
      <c r="BH71" s="275">
        <v>22</v>
      </c>
      <c r="BI71" s="273">
        <v>99</v>
      </c>
      <c r="BJ71" s="274">
        <v>258</v>
      </c>
      <c r="BK71" s="275">
        <v>357</v>
      </c>
      <c r="BL71" s="273">
        <v>34</v>
      </c>
      <c r="BM71" s="274">
        <v>21</v>
      </c>
      <c r="BN71" s="275">
        <v>25</v>
      </c>
      <c r="BO71" s="273">
        <v>99</v>
      </c>
      <c r="BP71" s="274">
        <v>258</v>
      </c>
      <c r="BQ71" s="275">
        <v>357</v>
      </c>
      <c r="BR71" s="273">
        <v>27.6</v>
      </c>
      <c r="BS71" s="274">
        <v>25.3</v>
      </c>
      <c r="BT71" s="275">
        <v>26</v>
      </c>
      <c r="BU71" s="273">
        <v>99</v>
      </c>
      <c r="BV71" s="274">
        <v>258</v>
      </c>
      <c r="BW71" s="275">
        <v>357</v>
      </c>
      <c r="BX71" s="273" t="s">
        <v>197</v>
      </c>
      <c r="BY71" s="274" t="s">
        <v>197</v>
      </c>
      <c r="BZ71" s="275" t="s">
        <v>197</v>
      </c>
      <c r="CA71" s="273">
        <v>16</v>
      </c>
      <c r="CB71" s="274">
        <v>41</v>
      </c>
      <c r="CC71" s="275">
        <v>57</v>
      </c>
      <c r="CD71" s="273" t="s">
        <v>197</v>
      </c>
      <c r="CE71" s="274" t="s">
        <v>197</v>
      </c>
      <c r="CF71" s="275" t="s">
        <v>197</v>
      </c>
      <c r="CG71" s="273">
        <v>16</v>
      </c>
      <c r="CH71" s="274">
        <v>41</v>
      </c>
      <c r="CI71" s="275">
        <v>57</v>
      </c>
      <c r="CJ71" s="273">
        <v>18.5</v>
      </c>
      <c r="CK71" s="274">
        <v>18.7</v>
      </c>
      <c r="CL71" s="275">
        <v>18.600000000000001</v>
      </c>
      <c r="CM71" s="273">
        <v>16</v>
      </c>
      <c r="CN71" s="274">
        <v>41</v>
      </c>
      <c r="CO71" s="275">
        <v>57</v>
      </c>
      <c r="CP71" s="273">
        <v>68</v>
      </c>
      <c r="CQ71" s="274">
        <v>49</v>
      </c>
      <c r="CR71" s="275">
        <v>58</v>
      </c>
      <c r="CS71" s="273">
        <v>1573</v>
      </c>
      <c r="CT71" s="274">
        <v>1733</v>
      </c>
      <c r="CU71" s="275">
        <v>3306</v>
      </c>
      <c r="CV71" s="273">
        <v>70</v>
      </c>
      <c r="CW71" s="274">
        <v>53</v>
      </c>
      <c r="CX71" s="275">
        <v>61</v>
      </c>
      <c r="CY71" s="273">
        <v>1573</v>
      </c>
      <c r="CZ71" s="274">
        <v>1733</v>
      </c>
      <c r="DA71" s="275">
        <v>3306</v>
      </c>
      <c r="DB71" s="273">
        <v>33.200000000000003</v>
      </c>
      <c r="DC71" s="274">
        <v>30.8</v>
      </c>
      <c r="DD71" s="275">
        <v>32</v>
      </c>
      <c r="DE71" s="273">
        <v>1573</v>
      </c>
      <c r="DF71" s="274">
        <v>1733</v>
      </c>
      <c r="DG71" s="275">
        <v>3306</v>
      </c>
    </row>
    <row r="72" spans="1:111" x14ac:dyDescent="0.35">
      <c r="A72" t="s">
        <v>32</v>
      </c>
      <c r="B72" t="s">
        <v>278</v>
      </c>
      <c r="C72" t="s">
        <v>260</v>
      </c>
      <c r="D72" s="273">
        <v>79</v>
      </c>
      <c r="E72" s="274">
        <v>62</v>
      </c>
      <c r="F72" s="275">
        <v>71</v>
      </c>
      <c r="G72" s="273">
        <v>1575</v>
      </c>
      <c r="H72" s="274">
        <v>1601</v>
      </c>
      <c r="I72" s="275">
        <v>3176</v>
      </c>
      <c r="J72" s="273">
        <v>80</v>
      </c>
      <c r="K72" s="274">
        <v>66</v>
      </c>
      <c r="L72" s="275">
        <v>73</v>
      </c>
      <c r="M72" s="273">
        <v>1575</v>
      </c>
      <c r="N72" s="274">
        <v>1601</v>
      </c>
      <c r="O72" s="275">
        <v>3176</v>
      </c>
      <c r="P72" s="273">
        <v>37</v>
      </c>
      <c r="Q72" s="274">
        <v>34.5</v>
      </c>
      <c r="R72" s="275">
        <v>35.799999999999997</v>
      </c>
      <c r="S72" s="273">
        <v>1575</v>
      </c>
      <c r="T72" s="274">
        <v>1601</v>
      </c>
      <c r="U72" s="275">
        <v>3176</v>
      </c>
      <c r="V72" s="320" t="s">
        <v>191</v>
      </c>
      <c r="W72" s="321" t="s">
        <v>191</v>
      </c>
      <c r="X72" s="322" t="s">
        <v>191</v>
      </c>
      <c r="Y72" s="320" t="s">
        <v>191</v>
      </c>
      <c r="Z72" s="321" t="s">
        <v>191</v>
      </c>
      <c r="AA72" s="322" t="s">
        <v>191</v>
      </c>
      <c r="AB72" s="320" t="s">
        <v>191</v>
      </c>
      <c r="AC72" s="321" t="s">
        <v>191</v>
      </c>
      <c r="AD72" s="322" t="s">
        <v>191</v>
      </c>
      <c r="AE72" s="320" t="s">
        <v>191</v>
      </c>
      <c r="AF72" s="321" t="s">
        <v>191</v>
      </c>
      <c r="AG72" s="322" t="s">
        <v>191</v>
      </c>
      <c r="AH72" s="320" t="s">
        <v>191</v>
      </c>
      <c r="AI72" s="321" t="s">
        <v>191</v>
      </c>
      <c r="AJ72" s="322" t="s">
        <v>191</v>
      </c>
      <c r="AK72" s="320" t="s">
        <v>191</v>
      </c>
      <c r="AL72" s="321" t="s">
        <v>191</v>
      </c>
      <c r="AM72" s="322" t="s">
        <v>191</v>
      </c>
      <c r="AN72" s="320" t="s">
        <v>191</v>
      </c>
      <c r="AO72" s="321" t="s">
        <v>191</v>
      </c>
      <c r="AP72" s="322" t="s">
        <v>191</v>
      </c>
      <c r="AQ72" s="320" t="s">
        <v>191</v>
      </c>
      <c r="AR72" s="321" t="s">
        <v>191</v>
      </c>
      <c r="AS72" s="322" t="s">
        <v>191</v>
      </c>
      <c r="AT72" s="320" t="s">
        <v>191</v>
      </c>
      <c r="AU72" s="321" t="s">
        <v>191</v>
      </c>
      <c r="AV72" s="322" t="s">
        <v>191</v>
      </c>
      <c r="AW72" s="320" t="s">
        <v>191</v>
      </c>
      <c r="AX72" s="321" t="s">
        <v>191</v>
      </c>
      <c r="AY72" s="322" t="s">
        <v>191</v>
      </c>
      <c r="AZ72" s="320" t="s">
        <v>191</v>
      </c>
      <c r="BA72" s="321" t="s">
        <v>191</v>
      </c>
      <c r="BB72" s="322" t="s">
        <v>191</v>
      </c>
      <c r="BC72" s="320" t="s">
        <v>191</v>
      </c>
      <c r="BD72" s="321" t="s">
        <v>191</v>
      </c>
      <c r="BE72" s="322" t="s">
        <v>191</v>
      </c>
      <c r="BF72" s="273">
        <v>25</v>
      </c>
      <c r="BG72" s="274">
        <v>16</v>
      </c>
      <c r="BH72" s="275">
        <v>18</v>
      </c>
      <c r="BI72" s="273">
        <v>55</v>
      </c>
      <c r="BJ72" s="274">
        <v>156</v>
      </c>
      <c r="BK72" s="275">
        <v>211</v>
      </c>
      <c r="BL72" s="273">
        <v>25</v>
      </c>
      <c r="BM72" s="274">
        <v>17</v>
      </c>
      <c r="BN72" s="275">
        <v>19</v>
      </c>
      <c r="BO72" s="273">
        <v>55</v>
      </c>
      <c r="BP72" s="274">
        <v>156</v>
      </c>
      <c r="BQ72" s="275">
        <v>211</v>
      </c>
      <c r="BR72" s="273">
        <v>28.6</v>
      </c>
      <c r="BS72" s="274">
        <v>24.9</v>
      </c>
      <c r="BT72" s="275">
        <v>25.9</v>
      </c>
      <c r="BU72" s="273">
        <v>55</v>
      </c>
      <c r="BV72" s="274">
        <v>156</v>
      </c>
      <c r="BW72" s="275">
        <v>211</v>
      </c>
      <c r="BX72" s="273" t="s">
        <v>197</v>
      </c>
      <c r="BY72" s="274" t="s">
        <v>197</v>
      </c>
      <c r="BZ72" s="275" t="s">
        <v>197</v>
      </c>
      <c r="CA72" s="273">
        <v>18</v>
      </c>
      <c r="CB72" s="274">
        <v>49</v>
      </c>
      <c r="CC72" s="275">
        <v>67</v>
      </c>
      <c r="CD72" s="273" t="s">
        <v>197</v>
      </c>
      <c r="CE72" s="274" t="s">
        <v>197</v>
      </c>
      <c r="CF72" s="275" t="s">
        <v>197</v>
      </c>
      <c r="CG72" s="273">
        <v>18</v>
      </c>
      <c r="CH72" s="274">
        <v>49</v>
      </c>
      <c r="CI72" s="275">
        <v>67</v>
      </c>
      <c r="CJ72" s="273">
        <v>21.2</v>
      </c>
      <c r="CK72" s="274">
        <v>19.100000000000001</v>
      </c>
      <c r="CL72" s="275">
        <v>19.600000000000001</v>
      </c>
      <c r="CM72" s="273">
        <v>18</v>
      </c>
      <c r="CN72" s="274">
        <v>49</v>
      </c>
      <c r="CO72" s="275">
        <v>67</v>
      </c>
      <c r="CP72" s="273">
        <v>76</v>
      </c>
      <c r="CQ72" s="274">
        <v>56</v>
      </c>
      <c r="CR72" s="275">
        <v>66</v>
      </c>
      <c r="CS72" s="273">
        <v>1684</v>
      </c>
      <c r="CT72" s="274">
        <v>1853</v>
      </c>
      <c r="CU72" s="275">
        <v>3537</v>
      </c>
      <c r="CV72" s="273">
        <v>77</v>
      </c>
      <c r="CW72" s="274">
        <v>59</v>
      </c>
      <c r="CX72" s="275">
        <v>68</v>
      </c>
      <c r="CY72" s="273">
        <v>1684</v>
      </c>
      <c r="CZ72" s="274">
        <v>1853</v>
      </c>
      <c r="DA72" s="275">
        <v>3537</v>
      </c>
      <c r="DB72" s="273">
        <v>36.6</v>
      </c>
      <c r="DC72" s="274">
        <v>33.299999999999997</v>
      </c>
      <c r="DD72" s="275">
        <v>34.9</v>
      </c>
      <c r="DE72" s="273">
        <v>1684</v>
      </c>
      <c r="DF72" s="274">
        <v>1853</v>
      </c>
      <c r="DG72" s="275">
        <v>3537</v>
      </c>
    </row>
    <row r="73" spans="1:111" x14ac:dyDescent="0.35">
      <c r="A73" t="s">
        <v>33</v>
      </c>
      <c r="B73" t="s">
        <v>279</v>
      </c>
      <c r="C73" t="s">
        <v>260</v>
      </c>
      <c r="D73" s="273">
        <v>67</v>
      </c>
      <c r="E73" s="274">
        <v>53</v>
      </c>
      <c r="F73" s="275">
        <v>60</v>
      </c>
      <c r="G73" s="273">
        <v>1448</v>
      </c>
      <c r="H73" s="274">
        <v>1342</v>
      </c>
      <c r="I73" s="275">
        <v>2790</v>
      </c>
      <c r="J73" s="273">
        <v>70</v>
      </c>
      <c r="K73" s="274">
        <v>55</v>
      </c>
      <c r="L73" s="275">
        <v>63</v>
      </c>
      <c r="M73" s="273">
        <v>1448</v>
      </c>
      <c r="N73" s="274">
        <v>1342</v>
      </c>
      <c r="O73" s="275">
        <v>2790</v>
      </c>
      <c r="P73" s="273">
        <v>34.200000000000003</v>
      </c>
      <c r="Q73" s="274">
        <v>32.1</v>
      </c>
      <c r="R73" s="275">
        <v>33.200000000000003</v>
      </c>
      <c r="S73" s="273">
        <v>1448</v>
      </c>
      <c r="T73" s="274">
        <v>1342</v>
      </c>
      <c r="U73" s="275">
        <v>2790</v>
      </c>
      <c r="V73" s="320" t="s">
        <v>191</v>
      </c>
      <c r="W73" s="321" t="s">
        <v>191</v>
      </c>
      <c r="X73" s="322" t="s">
        <v>191</v>
      </c>
      <c r="Y73" s="320" t="s">
        <v>191</v>
      </c>
      <c r="Z73" s="321" t="s">
        <v>191</v>
      </c>
      <c r="AA73" s="322" t="s">
        <v>191</v>
      </c>
      <c r="AB73" s="320" t="s">
        <v>191</v>
      </c>
      <c r="AC73" s="321" t="s">
        <v>191</v>
      </c>
      <c r="AD73" s="322" t="s">
        <v>191</v>
      </c>
      <c r="AE73" s="320" t="s">
        <v>191</v>
      </c>
      <c r="AF73" s="321" t="s">
        <v>191</v>
      </c>
      <c r="AG73" s="322" t="s">
        <v>191</v>
      </c>
      <c r="AH73" s="320" t="s">
        <v>191</v>
      </c>
      <c r="AI73" s="321" t="s">
        <v>191</v>
      </c>
      <c r="AJ73" s="322" t="s">
        <v>191</v>
      </c>
      <c r="AK73" s="320" t="s">
        <v>191</v>
      </c>
      <c r="AL73" s="321" t="s">
        <v>191</v>
      </c>
      <c r="AM73" s="322" t="s">
        <v>191</v>
      </c>
      <c r="AN73" s="320" t="s">
        <v>191</v>
      </c>
      <c r="AO73" s="321" t="s">
        <v>191</v>
      </c>
      <c r="AP73" s="322" t="s">
        <v>191</v>
      </c>
      <c r="AQ73" s="320" t="s">
        <v>191</v>
      </c>
      <c r="AR73" s="321" t="s">
        <v>191</v>
      </c>
      <c r="AS73" s="322" t="s">
        <v>191</v>
      </c>
      <c r="AT73" s="320" t="s">
        <v>191</v>
      </c>
      <c r="AU73" s="321" t="s">
        <v>191</v>
      </c>
      <c r="AV73" s="322" t="s">
        <v>191</v>
      </c>
      <c r="AW73" s="320" t="s">
        <v>191</v>
      </c>
      <c r="AX73" s="321" t="s">
        <v>191</v>
      </c>
      <c r="AY73" s="322" t="s">
        <v>191</v>
      </c>
      <c r="AZ73" s="320" t="s">
        <v>191</v>
      </c>
      <c r="BA73" s="321" t="s">
        <v>191</v>
      </c>
      <c r="BB73" s="322" t="s">
        <v>191</v>
      </c>
      <c r="BC73" s="320" t="s">
        <v>191</v>
      </c>
      <c r="BD73" s="321" t="s">
        <v>191</v>
      </c>
      <c r="BE73" s="322" t="s">
        <v>191</v>
      </c>
      <c r="BF73" s="273">
        <v>20</v>
      </c>
      <c r="BG73" s="274">
        <v>17</v>
      </c>
      <c r="BH73" s="275">
        <v>18</v>
      </c>
      <c r="BI73" s="273">
        <v>92</v>
      </c>
      <c r="BJ73" s="274">
        <v>197</v>
      </c>
      <c r="BK73" s="275">
        <v>289</v>
      </c>
      <c r="BL73" s="273">
        <v>21</v>
      </c>
      <c r="BM73" s="274">
        <v>17</v>
      </c>
      <c r="BN73" s="275">
        <v>18</v>
      </c>
      <c r="BO73" s="273">
        <v>92</v>
      </c>
      <c r="BP73" s="274">
        <v>197</v>
      </c>
      <c r="BQ73" s="275">
        <v>289</v>
      </c>
      <c r="BR73" s="273">
        <v>25.6</v>
      </c>
      <c r="BS73" s="274">
        <v>24.7</v>
      </c>
      <c r="BT73" s="275">
        <v>24.9</v>
      </c>
      <c r="BU73" s="273">
        <v>92</v>
      </c>
      <c r="BV73" s="274">
        <v>197</v>
      </c>
      <c r="BW73" s="275">
        <v>289</v>
      </c>
      <c r="BX73" s="273" t="s">
        <v>197</v>
      </c>
      <c r="BY73" s="274" t="s">
        <v>197</v>
      </c>
      <c r="BZ73" s="275" t="s">
        <v>197</v>
      </c>
      <c r="CA73" s="273">
        <v>7</v>
      </c>
      <c r="CB73" s="274">
        <v>23</v>
      </c>
      <c r="CC73" s="275">
        <v>30</v>
      </c>
      <c r="CD73" s="273" t="s">
        <v>197</v>
      </c>
      <c r="CE73" s="274" t="s">
        <v>197</v>
      </c>
      <c r="CF73" s="275" t="s">
        <v>197</v>
      </c>
      <c r="CG73" s="273">
        <v>7</v>
      </c>
      <c r="CH73" s="274">
        <v>23</v>
      </c>
      <c r="CI73" s="275">
        <v>30</v>
      </c>
      <c r="CJ73" s="273">
        <v>17</v>
      </c>
      <c r="CK73" s="274">
        <v>17.8</v>
      </c>
      <c r="CL73" s="275">
        <v>17.600000000000001</v>
      </c>
      <c r="CM73" s="273">
        <v>7</v>
      </c>
      <c r="CN73" s="274">
        <v>23</v>
      </c>
      <c r="CO73" s="275">
        <v>30</v>
      </c>
      <c r="CP73" s="273">
        <v>63</v>
      </c>
      <c r="CQ73" s="274">
        <v>47</v>
      </c>
      <c r="CR73" s="275">
        <v>55</v>
      </c>
      <c r="CS73" s="273">
        <v>1564</v>
      </c>
      <c r="CT73" s="274">
        <v>1573</v>
      </c>
      <c r="CU73" s="275">
        <v>3137</v>
      </c>
      <c r="CV73" s="273">
        <v>66</v>
      </c>
      <c r="CW73" s="274">
        <v>50</v>
      </c>
      <c r="CX73" s="275">
        <v>58</v>
      </c>
      <c r="CY73" s="273">
        <v>1564</v>
      </c>
      <c r="CZ73" s="274">
        <v>1573</v>
      </c>
      <c r="DA73" s="275">
        <v>3137</v>
      </c>
      <c r="DB73" s="273">
        <v>33.5</v>
      </c>
      <c r="DC73" s="274">
        <v>30.9</v>
      </c>
      <c r="DD73" s="275">
        <v>32.200000000000003</v>
      </c>
      <c r="DE73" s="273">
        <v>1564</v>
      </c>
      <c r="DF73" s="274">
        <v>1573</v>
      </c>
      <c r="DG73" s="275">
        <v>3137</v>
      </c>
    </row>
    <row r="74" spans="1:111" x14ac:dyDescent="0.35">
      <c r="A74" t="s">
        <v>34</v>
      </c>
      <c r="B74" t="s">
        <v>280</v>
      </c>
      <c r="C74" t="s">
        <v>260</v>
      </c>
      <c r="D74" s="273">
        <v>82</v>
      </c>
      <c r="E74" s="274">
        <v>71</v>
      </c>
      <c r="F74" s="275">
        <v>76</v>
      </c>
      <c r="G74" s="273">
        <v>1378</v>
      </c>
      <c r="H74" s="274">
        <v>1353</v>
      </c>
      <c r="I74" s="275">
        <v>2731</v>
      </c>
      <c r="J74" s="273">
        <v>82</v>
      </c>
      <c r="K74" s="274">
        <v>73</v>
      </c>
      <c r="L74" s="275">
        <v>78</v>
      </c>
      <c r="M74" s="273">
        <v>1378</v>
      </c>
      <c r="N74" s="274">
        <v>1353</v>
      </c>
      <c r="O74" s="275">
        <v>2731</v>
      </c>
      <c r="P74" s="273">
        <v>39.299999999999997</v>
      </c>
      <c r="Q74" s="274">
        <v>37.299999999999997</v>
      </c>
      <c r="R74" s="275">
        <v>38.299999999999997</v>
      </c>
      <c r="S74" s="273">
        <v>1378</v>
      </c>
      <c r="T74" s="274">
        <v>1353</v>
      </c>
      <c r="U74" s="275">
        <v>2731</v>
      </c>
      <c r="V74" s="320" t="s">
        <v>191</v>
      </c>
      <c r="W74" s="321" t="s">
        <v>191</v>
      </c>
      <c r="X74" s="322" t="s">
        <v>191</v>
      </c>
      <c r="Y74" s="320" t="s">
        <v>191</v>
      </c>
      <c r="Z74" s="321" t="s">
        <v>191</v>
      </c>
      <c r="AA74" s="322" t="s">
        <v>191</v>
      </c>
      <c r="AB74" s="320" t="s">
        <v>191</v>
      </c>
      <c r="AC74" s="321" t="s">
        <v>191</v>
      </c>
      <c r="AD74" s="322" t="s">
        <v>191</v>
      </c>
      <c r="AE74" s="320" t="s">
        <v>191</v>
      </c>
      <c r="AF74" s="321" t="s">
        <v>191</v>
      </c>
      <c r="AG74" s="322" t="s">
        <v>191</v>
      </c>
      <c r="AH74" s="320" t="s">
        <v>191</v>
      </c>
      <c r="AI74" s="321" t="s">
        <v>191</v>
      </c>
      <c r="AJ74" s="322" t="s">
        <v>191</v>
      </c>
      <c r="AK74" s="320" t="s">
        <v>191</v>
      </c>
      <c r="AL74" s="321" t="s">
        <v>191</v>
      </c>
      <c r="AM74" s="322" t="s">
        <v>191</v>
      </c>
      <c r="AN74" s="320" t="s">
        <v>191</v>
      </c>
      <c r="AO74" s="321" t="s">
        <v>191</v>
      </c>
      <c r="AP74" s="322" t="s">
        <v>191</v>
      </c>
      <c r="AQ74" s="320" t="s">
        <v>191</v>
      </c>
      <c r="AR74" s="321" t="s">
        <v>191</v>
      </c>
      <c r="AS74" s="322" t="s">
        <v>191</v>
      </c>
      <c r="AT74" s="320" t="s">
        <v>191</v>
      </c>
      <c r="AU74" s="321" t="s">
        <v>191</v>
      </c>
      <c r="AV74" s="322" t="s">
        <v>191</v>
      </c>
      <c r="AW74" s="320" t="s">
        <v>191</v>
      </c>
      <c r="AX74" s="321" t="s">
        <v>191</v>
      </c>
      <c r="AY74" s="322" t="s">
        <v>191</v>
      </c>
      <c r="AZ74" s="320" t="s">
        <v>191</v>
      </c>
      <c r="BA74" s="321" t="s">
        <v>191</v>
      </c>
      <c r="BB74" s="322" t="s">
        <v>191</v>
      </c>
      <c r="BC74" s="320" t="s">
        <v>191</v>
      </c>
      <c r="BD74" s="321" t="s">
        <v>191</v>
      </c>
      <c r="BE74" s="322" t="s">
        <v>191</v>
      </c>
      <c r="BF74" s="273">
        <v>37</v>
      </c>
      <c r="BG74" s="274">
        <v>20</v>
      </c>
      <c r="BH74" s="275">
        <v>25</v>
      </c>
      <c r="BI74" s="273">
        <v>49</v>
      </c>
      <c r="BJ74" s="274">
        <v>109</v>
      </c>
      <c r="BK74" s="275">
        <v>158</v>
      </c>
      <c r="BL74" s="273">
        <v>37</v>
      </c>
      <c r="BM74" s="274">
        <v>20</v>
      </c>
      <c r="BN74" s="275">
        <v>25</v>
      </c>
      <c r="BO74" s="273">
        <v>49</v>
      </c>
      <c r="BP74" s="274">
        <v>109</v>
      </c>
      <c r="BQ74" s="275">
        <v>158</v>
      </c>
      <c r="BR74" s="273">
        <v>29.4</v>
      </c>
      <c r="BS74" s="274">
        <v>26.1</v>
      </c>
      <c r="BT74" s="275">
        <v>27.1</v>
      </c>
      <c r="BU74" s="273">
        <v>49</v>
      </c>
      <c r="BV74" s="274">
        <v>109</v>
      </c>
      <c r="BW74" s="275">
        <v>158</v>
      </c>
      <c r="BX74" s="273" t="s">
        <v>197</v>
      </c>
      <c r="BY74" s="274" t="s">
        <v>197</v>
      </c>
      <c r="BZ74" s="275" t="s">
        <v>197</v>
      </c>
      <c r="CA74" s="273">
        <v>9</v>
      </c>
      <c r="CB74" s="274">
        <v>43</v>
      </c>
      <c r="CC74" s="275">
        <v>52</v>
      </c>
      <c r="CD74" s="273" t="s">
        <v>197</v>
      </c>
      <c r="CE74" s="274">
        <v>7</v>
      </c>
      <c r="CF74" s="275">
        <v>6</v>
      </c>
      <c r="CG74" s="273">
        <v>9</v>
      </c>
      <c r="CH74" s="274">
        <v>43</v>
      </c>
      <c r="CI74" s="275">
        <v>52</v>
      </c>
      <c r="CJ74" s="273">
        <v>19.899999999999999</v>
      </c>
      <c r="CK74" s="274">
        <v>20</v>
      </c>
      <c r="CL74" s="275">
        <v>20</v>
      </c>
      <c r="CM74" s="273">
        <v>9</v>
      </c>
      <c r="CN74" s="274">
        <v>43</v>
      </c>
      <c r="CO74" s="275">
        <v>52</v>
      </c>
      <c r="CP74" s="273">
        <v>79</v>
      </c>
      <c r="CQ74" s="274">
        <v>65</v>
      </c>
      <c r="CR74" s="275">
        <v>72</v>
      </c>
      <c r="CS74" s="273">
        <v>1453</v>
      </c>
      <c r="CT74" s="274">
        <v>1544</v>
      </c>
      <c r="CU74" s="275">
        <v>2997</v>
      </c>
      <c r="CV74" s="273">
        <v>80</v>
      </c>
      <c r="CW74" s="274">
        <v>67</v>
      </c>
      <c r="CX74" s="275">
        <v>73</v>
      </c>
      <c r="CY74" s="273">
        <v>1453</v>
      </c>
      <c r="CZ74" s="274">
        <v>1544</v>
      </c>
      <c r="DA74" s="275">
        <v>2997</v>
      </c>
      <c r="DB74" s="273">
        <v>38.799999999999997</v>
      </c>
      <c r="DC74" s="274">
        <v>36</v>
      </c>
      <c r="DD74" s="275">
        <v>37.4</v>
      </c>
      <c r="DE74" s="273">
        <v>1453</v>
      </c>
      <c r="DF74" s="274">
        <v>1544</v>
      </c>
      <c r="DG74" s="275">
        <v>2997</v>
      </c>
    </row>
    <row r="75" spans="1:111" x14ac:dyDescent="0.35">
      <c r="A75" t="s">
        <v>36</v>
      </c>
      <c r="B75" t="s">
        <v>282</v>
      </c>
      <c r="C75" t="s">
        <v>260</v>
      </c>
      <c r="D75" s="273">
        <v>71</v>
      </c>
      <c r="E75" s="274">
        <v>57</v>
      </c>
      <c r="F75" s="275">
        <v>64</v>
      </c>
      <c r="G75" s="273">
        <v>1724</v>
      </c>
      <c r="H75" s="274">
        <v>1725</v>
      </c>
      <c r="I75" s="275">
        <v>3449</v>
      </c>
      <c r="J75" s="273">
        <v>76</v>
      </c>
      <c r="K75" s="274">
        <v>63</v>
      </c>
      <c r="L75" s="275">
        <v>70</v>
      </c>
      <c r="M75" s="273">
        <v>1724</v>
      </c>
      <c r="N75" s="274">
        <v>1725</v>
      </c>
      <c r="O75" s="275">
        <v>3449</v>
      </c>
      <c r="P75" s="273">
        <v>35.4</v>
      </c>
      <c r="Q75" s="274">
        <v>33.6</v>
      </c>
      <c r="R75" s="275">
        <v>34.5</v>
      </c>
      <c r="S75" s="273">
        <v>1724</v>
      </c>
      <c r="T75" s="274">
        <v>1725</v>
      </c>
      <c r="U75" s="275">
        <v>3449</v>
      </c>
      <c r="V75" s="320" t="s">
        <v>191</v>
      </c>
      <c r="W75" s="321" t="s">
        <v>191</v>
      </c>
      <c r="X75" s="322" t="s">
        <v>191</v>
      </c>
      <c r="Y75" s="320" t="s">
        <v>191</v>
      </c>
      <c r="Z75" s="321" t="s">
        <v>191</v>
      </c>
      <c r="AA75" s="322" t="s">
        <v>191</v>
      </c>
      <c r="AB75" s="320" t="s">
        <v>191</v>
      </c>
      <c r="AC75" s="321" t="s">
        <v>191</v>
      </c>
      <c r="AD75" s="322" t="s">
        <v>191</v>
      </c>
      <c r="AE75" s="320" t="s">
        <v>191</v>
      </c>
      <c r="AF75" s="321" t="s">
        <v>191</v>
      </c>
      <c r="AG75" s="322" t="s">
        <v>191</v>
      </c>
      <c r="AH75" s="320" t="s">
        <v>191</v>
      </c>
      <c r="AI75" s="321" t="s">
        <v>191</v>
      </c>
      <c r="AJ75" s="322" t="s">
        <v>191</v>
      </c>
      <c r="AK75" s="320" t="s">
        <v>191</v>
      </c>
      <c r="AL75" s="321" t="s">
        <v>191</v>
      </c>
      <c r="AM75" s="322" t="s">
        <v>191</v>
      </c>
      <c r="AN75" s="320" t="s">
        <v>191</v>
      </c>
      <c r="AO75" s="321" t="s">
        <v>191</v>
      </c>
      <c r="AP75" s="322" t="s">
        <v>191</v>
      </c>
      <c r="AQ75" s="320" t="s">
        <v>191</v>
      </c>
      <c r="AR75" s="321" t="s">
        <v>191</v>
      </c>
      <c r="AS75" s="322" t="s">
        <v>191</v>
      </c>
      <c r="AT75" s="320" t="s">
        <v>191</v>
      </c>
      <c r="AU75" s="321" t="s">
        <v>191</v>
      </c>
      <c r="AV75" s="322" t="s">
        <v>191</v>
      </c>
      <c r="AW75" s="320" t="s">
        <v>191</v>
      </c>
      <c r="AX75" s="321" t="s">
        <v>191</v>
      </c>
      <c r="AY75" s="322" t="s">
        <v>191</v>
      </c>
      <c r="AZ75" s="320" t="s">
        <v>191</v>
      </c>
      <c r="BA75" s="321" t="s">
        <v>191</v>
      </c>
      <c r="BB75" s="322" t="s">
        <v>191</v>
      </c>
      <c r="BC75" s="320" t="s">
        <v>191</v>
      </c>
      <c r="BD75" s="321" t="s">
        <v>191</v>
      </c>
      <c r="BE75" s="322" t="s">
        <v>191</v>
      </c>
      <c r="BF75" s="273">
        <v>10</v>
      </c>
      <c r="BG75" s="274">
        <v>9</v>
      </c>
      <c r="BH75" s="275">
        <v>9</v>
      </c>
      <c r="BI75" s="273">
        <v>103</v>
      </c>
      <c r="BJ75" s="274">
        <v>246</v>
      </c>
      <c r="BK75" s="275">
        <v>349</v>
      </c>
      <c r="BL75" s="273">
        <v>13</v>
      </c>
      <c r="BM75" s="274">
        <v>11</v>
      </c>
      <c r="BN75" s="275">
        <v>11</v>
      </c>
      <c r="BO75" s="273">
        <v>103</v>
      </c>
      <c r="BP75" s="274">
        <v>246</v>
      </c>
      <c r="BQ75" s="275">
        <v>349</v>
      </c>
      <c r="BR75" s="273">
        <v>23.2</v>
      </c>
      <c r="BS75" s="274">
        <v>23</v>
      </c>
      <c r="BT75" s="275">
        <v>23.1</v>
      </c>
      <c r="BU75" s="273">
        <v>103</v>
      </c>
      <c r="BV75" s="274">
        <v>246</v>
      </c>
      <c r="BW75" s="275">
        <v>349</v>
      </c>
      <c r="BX75" s="273" t="s">
        <v>197</v>
      </c>
      <c r="BY75" s="274" t="s">
        <v>197</v>
      </c>
      <c r="BZ75" s="275" t="s">
        <v>197</v>
      </c>
      <c r="CA75" s="273">
        <v>12</v>
      </c>
      <c r="CB75" s="274">
        <v>17</v>
      </c>
      <c r="CC75" s="275">
        <v>29</v>
      </c>
      <c r="CD75" s="273" t="s">
        <v>197</v>
      </c>
      <c r="CE75" s="274" t="s">
        <v>197</v>
      </c>
      <c r="CF75" s="275" t="s">
        <v>197</v>
      </c>
      <c r="CG75" s="273">
        <v>12</v>
      </c>
      <c r="CH75" s="274">
        <v>17</v>
      </c>
      <c r="CI75" s="275">
        <v>29</v>
      </c>
      <c r="CJ75" s="273">
        <v>19.7</v>
      </c>
      <c r="CK75" s="274">
        <v>19.600000000000001</v>
      </c>
      <c r="CL75" s="275">
        <v>19.600000000000001</v>
      </c>
      <c r="CM75" s="273">
        <v>12</v>
      </c>
      <c r="CN75" s="274">
        <v>17</v>
      </c>
      <c r="CO75" s="275">
        <v>29</v>
      </c>
      <c r="CP75" s="273">
        <v>67</v>
      </c>
      <c r="CQ75" s="274">
        <v>51</v>
      </c>
      <c r="CR75" s="275">
        <v>59</v>
      </c>
      <c r="CS75" s="273">
        <v>1847</v>
      </c>
      <c r="CT75" s="274">
        <v>1997</v>
      </c>
      <c r="CU75" s="275">
        <v>3844</v>
      </c>
      <c r="CV75" s="273">
        <v>72</v>
      </c>
      <c r="CW75" s="274">
        <v>56</v>
      </c>
      <c r="CX75" s="275">
        <v>64</v>
      </c>
      <c r="CY75" s="273">
        <v>1847</v>
      </c>
      <c r="CZ75" s="274">
        <v>1997</v>
      </c>
      <c r="DA75" s="275">
        <v>3844</v>
      </c>
      <c r="DB75" s="273">
        <v>34.6</v>
      </c>
      <c r="DC75" s="274">
        <v>32.1</v>
      </c>
      <c r="DD75" s="275">
        <v>33.299999999999997</v>
      </c>
      <c r="DE75" s="273">
        <v>1847</v>
      </c>
      <c r="DF75" s="274">
        <v>1997</v>
      </c>
      <c r="DG75" s="275">
        <v>3844</v>
      </c>
    </row>
    <row r="76" spans="1:111" x14ac:dyDescent="0.35">
      <c r="A76" t="s">
        <v>23</v>
      </c>
      <c r="B76" t="s">
        <v>269</v>
      </c>
      <c r="C76" t="s">
        <v>260</v>
      </c>
      <c r="D76" s="273">
        <v>73</v>
      </c>
      <c r="E76" s="274">
        <v>58</v>
      </c>
      <c r="F76" s="275">
        <v>66</v>
      </c>
      <c r="G76" s="273">
        <v>797</v>
      </c>
      <c r="H76" s="274">
        <v>768</v>
      </c>
      <c r="I76" s="275">
        <v>1565</v>
      </c>
      <c r="J76" s="273">
        <v>74</v>
      </c>
      <c r="K76" s="274">
        <v>59</v>
      </c>
      <c r="L76" s="275">
        <v>67</v>
      </c>
      <c r="M76" s="273">
        <v>797</v>
      </c>
      <c r="N76" s="274">
        <v>768</v>
      </c>
      <c r="O76" s="275">
        <v>1565</v>
      </c>
      <c r="P76" s="273">
        <v>35.6</v>
      </c>
      <c r="Q76" s="274">
        <v>34.1</v>
      </c>
      <c r="R76" s="275">
        <v>34.9</v>
      </c>
      <c r="S76" s="273">
        <v>797</v>
      </c>
      <c r="T76" s="274">
        <v>768</v>
      </c>
      <c r="U76" s="275">
        <v>1565</v>
      </c>
      <c r="V76" s="320" t="s">
        <v>191</v>
      </c>
      <c r="W76" s="321" t="s">
        <v>191</v>
      </c>
      <c r="X76" s="322" t="s">
        <v>191</v>
      </c>
      <c r="Y76" s="320" t="s">
        <v>191</v>
      </c>
      <c r="Z76" s="321" t="s">
        <v>191</v>
      </c>
      <c r="AA76" s="322" t="s">
        <v>191</v>
      </c>
      <c r="AB76" s="320" t="s">
        <v>191</v>
      </c>
      <c r="AC76" s="321" t="s">
        <v>191</v>
      </c>
      <c r="AD76" s="322" t="s">
        <v>191</v>
      </c>
      <c r="AE76" s="320" t="s">
        <v>191</v>
      </c>
      <c r="AF76" s="321" t="s">
        <v>191</v>
      </c>
      <c r="AG76" s="322" t="s">
        <v>191</v>
      </c>
      <c r="AH76" s="320" t="s">
        <v>191</v>
      </c>
      <c r="AI76" s="321" t="s">
        <v>191</v>
      </c>
      <c r="AJ76" s="322" t="s">
        <v>191</v>
      </c>
      <c r="AK76" s="320" t="s">
        <v>191</v>
      </c>
      <c r="AL76" s="321" t="s">
        <v>191</v>
      </c>
      <c r="AM76" s="322" t="s">
        <v>191</v>
      </c>
      <c r="AN76" s="320" t="s">
        <v>191</v>
      </c>
      <c r="AO76" s="321" t="s">
        <v>191</v>
      </c>
      <c r="AP76" s="322" t="s">
        <v>191</v>
      </c>
      <c r="AQ76" s="320" t="s">
        <v>191</v>
      </c>
      <c r="AR76" s="321" t="s">
        <v>191</v>
      </c>
      <c r="AS76" s="322" t="s">
        <v>191</v>
      </c>
      <c r="AT76" s="320" t="s">
        <v>191</v>
      </c>
      <c r="AU76" s="321" t="s">
        <v>191</v>
      </c>
      <c r="AV76" s="322" t="s">
        <v>191</v>
      </c>
      <c r="AW76" s="320" t="s">
        <v>191</v>
      </c>
      <c r="AX76" s="321" t="s">
        <v>191</v>
      </c>
      <c r="AY76" s="322" t="s">
        <v>191</v>
      </c>
      <c r="AZ76" s="320" t="s">
        <v>191</v>
      </c>
      <c r="BA76" s="321" t="s">
        <v>191</v>
      </c>
      <c r="BB76" s="322" t="s">
        <v>191</v>
      </c>
      <c r="BC76" s="320" t="s">
        <v>191</v>
      </c>
      <c r="BD76" s="321" t="s">
        <v>191</v>
      </c>
      <c r="BE76" s="322" t="s">
        <v>191</v>
      </c>
      <c r="BF76" s="273">
        <v>22</v>
      </c>
      <c r="BG76" s="274">
        <v>17</v>
      </c>
      <c r="BH76" s="275">
        <v>18</v>
      </c>
      <c r="BI76" s="273">
        <v>50</v>
      </c>
      <c r="BJ76" s="274">
        <v>163</v>
      </c>
      <c r="BK76" s="275">
        <v>213</v>
      </c>
      <c r="BL76" s="273">
        <v>22</v>
      </c>
      <c r="BM76" s="274">
        <v>20</v>
      </c>
      <c r="BN76" s="275">
        <v>20</v>
      </c>
      <c r="BO76" s="273">
        <v>50</v>
      </c>
      <c r="BP76" s="274">
        <v>163</v>
      </c>
      <c r="BQ76" s="275">
        <v>213</v>
      </c>
      <c r="BR76" s="273">
        <v>27.9</v>
      </c>
      <c r="BS76" s="274">
        <v>26.8</v>
      </c>
      <c r="BT76" s="275">
        <v>27.1</v>
      </c>
      <c r="BU76" s="273">
        <v>50</v>
      </c>
      <c r="BV76" s="274">
        <v>163</v>
      </c>
      <c r="BW76" s="275">
        <v>213</v>
      </c>
      <c r="BX76" s="273" t="s">
        <v>197</v>
      </c>
      <c r="BY76" s="274" t="s">
        <v>197</v>
      </c>
      <c r="BZ76" s="275" t="s">
        <v>197</v>
      </c>
      <c r="CA76" s="273">
        <v>4</v>
      </c>
      <c r="CB76" s="274">
        <v>15</v>
      </c>
      <c r="CC76" s="275">
        <v>19</v>
      </c>
      <c r="CD76" s="273" t="s">
        <v>197</v>
      </c>
      <c r="CE76" s="274" t="s">
        <v>197</v>
      </c>
      <c r="CF76" s="275" t="s">
        <v>197</v>
      </c>
      <c r="CG76" s="273">
        <v>4</v>
      </c>
      <c r="CH76" s="274">
        <v>15</v>
      </c>
      <c r="CI76" s="275">
        <v>19</v>
      </c>
      <c r="CJ76" s="273">
        <v>17.5</v>
      </c>
      <c r="CK76" s="274">
        <v>19.899999999999999</v>
      </c>
      <c r="CL76" s="275">
        <v>19.399999999999999</v>
      </c>
      <c r="CM76" s="273">
        <v>4</v>
      </c>
      <c r="CN76" s="274">
        <v>15</v>
      </c>
      <c r="CO76" s="275">
        <v>19</v>
      </c>
      <c r="CP76" s="273">
        <v>70</v>
      </c>
      <c r="CQ76" s="274">
        <v>50</v>
      </c>
      <c r="CR76" s="275">
        <v>59</v>
      </c>
      <c r="CS76" s="273">
        <v>855</v>
      </c>
      <c r="CT76" s="274">
        <v>950</v>
      </c>
      <c r="CU76" s="275">
        <v>1805</v>
      </c>
      <c r="CV76" s="273">
        <v>70</v>
      </c>
      <c r="CW76" s="274">
        <v>51</v>
      </c>
      <c r="CX76" s="275">
        <v>60</v>
      </c>
      <c r="CY76" s="273">
        <v>855</v>
      </c>
      <c r="CZ76" s="274">
        <v>950</v>
      </c>
      <c r="DA76" s="275">
        <v>1805</v>
      </c>
      <c r="DB76" s="273">
        <v>35.1</v>
      </c>
      <c r="DC76" s="274">
        <v>32.6</v>
      </c>
      <c r="DD76" s="275">
        <v>33.700000000000003</v>
      </c>
      <c r="DE76" s="273">
        <v>855</v>
      </c>
      <c r="DF76" s="274">
        <v>950</v>
      </c>
      <c r="DG76" s="275">
        <v>1805</v>
      </c>
    </row>
    <row r="77" spans="1:111" x14ac:dyDescent="0.35">
      <c r="A77" t="s">
        <v>25</v>
      </c>
      <c r="B77" t="s">
        <v>271</v>
      </c>
      <c r="C77" t="s">
        <v>260</v>
      </c>
      <c r="D77" s="273">
        <v>68</v>
      </c>
      <c r="E77" s="274">
        <v>55</v>
      </c>
      <c r="F77" s="275">
        <v>61</v>
      </c>
      <c r="G77" s="273">
        <v>2276</v>
      </c>
      <c r="H77" s="274">
        <v>2121</v>
      </c>
      <c r="I77" s="275">
        <v>4397</v>
      </c>
      <c r="J77" s="273">
        <v>69</v>
      </c>
      <c r="K77" s="274">
        <v>56</v>
      </c>
      <c r="L77" s="275">
        <v>63</v>
      </c>
      <c r="M77" s="273">
        <v>2276</v>
      </c>
      <c r="N77" s="274">
        <v>2121</v>
      </c>
      <c r="O77" s="275">
        <v>4397</v>
      </c>
      <c r="P77" s="273">
        <v>35.299999999999997</v>
      </c>
      <c r="Q77" s="274">
        <v>33.5</v>
      </c>
      <c r="R77" s="275">
        <v>34.4</v>
      </c>
      <c r="S77" s="273">
        <v>2276</v>
      </c>
      <c r="T77" s="274">
        <v>2121</v>
      </c>
      <c r="U77" s="275">
        <v>4397</v>
      </c>
      <c r="V77" s="320" t="s">
        <v>191</v>
      </c>
      <c r="W77" s="321" t="s">
        <v>191</v>
      </c>
      <c r="X77" s="322" t="s">
        <v>191</v>
      </c>
      <c r="Y77" s="320" t="s">
        <v>191</v>
      </c>
      <c r="Z77" s="321" t="s">
        <v>191</v>
      </c>
      <c r="AA77" s="322" t="s">
        <v>191</v>
      </c>
      <c r="AB77" s="320" t="s">
        <v>191</v>
      </c>
      <c r="AC77" s="321" t="s">
        <v>191</v>
      </c>
      <c r="AD77" s="322" t="s">
        <v>191</v>
      </c>
      <c r="AE77" s="320" t="s">
        <v>191</v>
      </c>
      <c r="AF77" s="321" t="s">
        <v>191</v>
      </c>
      <c r="AG77" s="322" t="s">
        <v>191</v>
      </c>
      <c r="AH77" s="320" t="s">
        <v>191</v>
      </c>
      <c r="AI77" s="321" t="s">
        <v>191</v>
      </c>
      <c r="AJ77" s="322" t="s">
        <v>191</v>
      </c>
      <c r="AK77" s="320" t="s">
        <v>191</v>
      </c>
      <c r="AL77" s="321" t="s">
        <v>191</v>
      </c>
      <c r="AM77" s="322" t="s">
        <v>191</v>
      </c>
      <c r="AN77" s="320" t="s">
        <v>191</v>
      </c>
      <c r="AO77" s="321" t="s">
        <v>191</v>
      </c>
      <c r="AP77" s="322" t="s">
        <v>191</v>
      </c>
      <c r="AQ77" s="320" t="s">
        <v>191</v>
      </c>
      <c r="AR77" s="321" t="s">
        <v>191</v>
      </c>
      <c r="AS77" s="322" t="s">
        <v>191</v>
      </c>
      <c r="AT77" s="320" t="s">
        <v>191</v>
      </c>
      <c r="AU77" s="321" t="s">
        <v>191</v>
      </c>
      <c r="AV77" s="322" t="s">
        <v>191</v>
      </c>
      <c r="AW77" s="320" t="s">
        <v>191</v>
      </c>
      <c r="AX77" s="321" t="s">
        <v>191</v>
      </c>
      <c r="AY77" s="322" t="s">
        <v>191</v>
      </c>
      <c r="AZ77" s="320" t="s">
        <v>191</v>
      </c>
      <c r="BA77" s="321" t="s">
        <v>191</v>
      </c>
      <c r="BB77" s="322" t="s">
        <v>191</v>
      </c>
      <c r="BC77" s="320" t="s">
        <v>191</v>
      </c>
      <c r="BD77" s="321" t="s">
        <v>191</v>
      </c>
      <c r="BE77" s="322" t="s">
        <v>191</v>
      </c>
      <c r="BF77" s="273">
        <v>25</v>
      </c>
      <c r="BG77" s="274">
        <v>14</v>
      </c>
      <c r="BH77" s="275">
        <v>17</v>
      </c>
      <c r="BI77" s="273">
        <v>179</v>
      </c>
      <c r="BJ77" s="274">
        <v>452</v>
      </c>
      <c r="BK77" s="275">
        <v>631</v>
      </c>
      <c r="BL77" s="273">
        <v>26</v>
      </c>
      <c r="BM77" s="274">
        <v>16</v>
      </c>
      <c r="BN77" s="275">
        <v>19</v>
      </c>
      <c r="BO77" s="273">
        <v>179</v>
      </c>
      <c r="BP77" s="274">
        <v>452</v>
      </c>
      <c r="BQ77" s="275">
        <v>631</v>
      </c>
      <c r="BR77" s="273">
        <v>27.8</v>
      </c>
      <c r="BS77" s="274">
        <v>25.4</v>
      </c>
      <c r="BT77" s="275">
        <v>26.1</v>
      </c>
      <c r="BU77" s="273">
        <v>179</v>
      </c>
      <c r="BV77" s="274">
        <v>452</v>
      </c>
      <c r="BW77" s="275">
        <v>631</v>
      </c>
      <c r="BX77" s="273" t="s">
        <v>197</v>
      </c>
      <c r="BY77" s="274" t="s">
        <v>197</v>
      </c>
      <c r="BZ77" s="275" t="s">
        <v>197</v>
      </c>
      <c r="CA77" s="273">
        <v>10</v>
      </c>
      <c r="CB77" s="274">
        <v>25</v>
      </c>
      <c r="CC77" s="275">
        <v>35</v>
      </c>
      <c r="CD77" s="273" t="s">
        <v>197</v>
      </c>
      <c r="CE77" s="274" t="s">
        <v>197</v>
      </c>
      <c r="CF77" s="275" t="s">
        <v>197</v>
      </c>
      <c r="CG77" s="273">
        <v>10</v>
      </c>
      <c r="CH77" s="274">
        <v>25</v>
      </c>
      <c r="CI77" s="275">
        <v>35</v>
      </c>
      <c r="CJ77" s="273">
        <v>17.7</v>
      </c>
      <c r="CK77" s="274">
        <v>17.5</v>
      </c>
      <c r="CL77" s="275">
        <v>17.5</v>
      </c>
      <c r="CM77" s="273">
        <v>10</v>
      </c>
      <c r="CN77" s="274">
        <v>25</v>
      </c>
      <c r="CO77" s="275">
        <v>35</v>
      </c>
      <c r="CP77" s="273">
        <v>64</v>
      </c>
      <c r="CQ77" s="274">
        <v>47</v>
      </c>
      <c r="CR77" s="275">
        <v>55</v>
      </c>
      <c r="CS77" s="273">
        <v>2514</v>
      </c>
      <c r="CT77" s="274">
        <v>2630</v>
      </c>
      <c r="CU77" s="275">
        <v>5144</v>
      </c>
      <c r="CV77" s="273">
        <v>65</v>
      </c>
      <c r="CW77" s="274">
        <v>48</v>
      </c>
      <c r="CX77" s="275">
        <v>57</v>
      </c>
      <c r="CY77" s="273">
        <v>2514</v>
      </c>
      <c r="CZ77" s="274">
        <v>2630</v>
      </c>
      <c r="DA77" s="275">
        <v>5144</v>
      </c>
      <c r="DB77" s="273">
        <v>34.6</v>
      </c>
      <c r="DC77" s="274">
        <v>31.8</v>
      </c>
      <c r="DD77" s="275">
        <v>33.200000000000003</v>
      </c>
      <c r="DE77" s="273">
        <v>2514</v>
      </c>
      <c r="DF77" s="274">
        <v>2630</v>
      </c>
      <c r="DG77" s="275">
        <v>5144</v>
      </c>
    </row>
    <row r="78" spans="1:111" x14ac:dyDescent="0.35">
      <c r="A78" t="s">
        <v>31</v>
      </c>
      <c r="B78" t="s">
        <v>277</v>
      </c>
      <c r="C78" t="s">
        <v>260</v>
      </c>
      <c r="D78" s="273">
        <v>78</v>
      </c>
      <c r="E78" s="274">
        <v>60</v>
      </c>
      <c r="F78" s="275">
        <v>69</v>
      </c>
      <c r="G78" s="273">
        <v>939</v>
      </c>
      <c r="H78" s="274">
        <v>869</v>
      </c>
      <c r="I78" s="275">
        <v>1808</v>
      </c>
      <c r="J78" s="273">
        <v>79</v>
      </c>
      <c r="K78" s="274">
        <v>64</v>
      </c>
      <c r="L78" s="275">
        <v>72</v>
      </c>
      <c r="M78" s="273">
        <v>939</v>
      </c>
      <c r="N78" s="274">
        <v>869</v>
      </c>
      <c r="O78" s="275">
        <v>1808</v>
      </c>
      <c r="P78" s="273">
        <v>36.200000000000003</v>
      </c>
      <c r="Q78" s="274">
        <v>33.4</v>
      </c>
      <c r="R78" s="275">
        <v>34.799999999999997</v>
      </c>
      <c r="S78" s="273">
        <v>939</v>
      </c>
      <c r="T78" s="274">
        <v>869</v>
      </c>
      <c r="U78" s="275">
        <v>1808</v>
      </c>
      <c r="V78" s="320" t="s">
        <v>191</v>
      </c>
      <c r="W78" s="321" t="s">
        <v>191</v>
      </c>
      <c r="X78" s="322" t="s">
        <v>191</v>
      </c>
      <c r="Y78" s="320" t="s">
        <v>191</v>
      </c>
      <c r="Z78" s="321" t="s">
        <v>191</v>
      </c>
      <c r="AA78" s="322" t="s">
        <v>191</v>
      </c>
      <c r="AB78" s="320" t="s">
        <v>191</v>
      </c>
      <c r="AC78" s="321" t="s">
        <v>191</v>
      </c>
      <c r="AD78" s="322" t="s">
        <v>191</v>
      </c>
      <c r="AE78" s="320" t="s">
        <v>191</v>
      </c>
      <c r="AF78" s="321" t="s">
        <v>191</v>
      </c>
      <c r="AG78" s="322" t="s">
        <v>191</v>
      </c>
      <c r="AH78" s="320" t="s">
        <v>191</v>
      </c>
      <c r="AI78" s="321" t="s">
        <v>191</v>
      </c>
      <c r="AJ78" s="322" t="s">
        <v>191</v>
      </c>
      <c r="AK78" s="320" t="s">
        <v>191</v>
      </c>
      <c r="AL78" s="321" t="s">
        <v>191</v>
      </c>
      <c r="AM78" s="322" t="s">
        <v>191</v>
      </c>
      <c r="AN78" s="320" t="s">
        <v>191</v>
      </c>
      <c r="AO78" s="321" t="s">
        <v>191</v>
      </c>
      <c r="AP78" s="322" t="s">
        <v>191</v>
      </c>
      <c r="AQ78" s="320" t="s">
        <v>191</v>
      </c>
      <c r="AR78" s="321" t="s">
        <v>191</v>
      </c>
      <c r="AS78" s="322" t="s">
        <v>191</v>
      </c>
      <c r="AT78" s="320" t="s">
        <v>191</v>
      </c>
      <c r="AU78" s="321" t="s">
        <v>191</v>
      </c>
      <c r="AV78" s="322" t="s">
        <v>191</v>
      </c>
      <c r="AW78" s="320" t="s">
        <v>191</v>
      </c>
      <c r="AX78" s="321" t="s">
        <v>191</v>
      </c>
      <c r="AY78" s="322" t="s">
        <v>191</v>
      </c>
      <c r="AZ78" s="320" t="s">
        <v>191</v>
      </c>
      <c r="BA78" s="321" t="s">
        <v>191</v>
      </c>
      <c r="BB78" s="322" t="s">
        <v>191</v>
      </c>
      <c r="BC78" s="320" t="s">
        <v>191</v>
      </c>
      <c r="BD78" s="321" t="s">
        <v>191</v>
      </c>
      <c r="BE78" s="322" t="s">
        <v>191</v>
      </c>
      <c r="BF78" s="273">
        <v>23</v>
      </c>
      <c r="BG78" s="274">
        <v>14</v>
      </c>
      <c r="BH78" s="275">
        <v>16</v>
      </c>
      <c r="BI78" s="273">
        <v>65</v>
      </c>
      <c r="BJ78" s="274">
        <v>191</v>
      </c>
      <c r="BK78" s="275">
        <v>256</v>
      </c>
      <c r="BL78" s="273">
        <v>25</v>
      </c>
      <c r="BM78" s="274">
        <v>16</v>
      </c>
      <c r="BN78" s="275">
        <v>18</v>
      </c>
      <c r="BO78" s="273">
        <v>65</v>
      </c>
      <c r="BP78" s="274">
        <v>191</v>
      </c>
      <c r="BQ78" s="275">
        <v>256</v>
      </c>
      <c r="BR78" s="273">
        <v>26.4</v>
      </c>
      <c r="BS78" s="274">
        <v>24.6</v>
      </c>
      <c r="BT78" s="275">
        <v>25.1</v>
      </c>
      <c r="BU78" s="273">
        <v>65</v>
      </c>
      <c r="BV78" s="274">
        <v>191</v>
      </c>
      <c r="BW78" s="275">
        <v>256</v>
      </c>
      <c r="BX78" s="273" t="s">
        <v>197</v>
      </c>
      <c r="BY78" s="274" t="s">
        <v>197</v>
      </c>
      <c r="BZ78" s="275" t="s">
        <v>197</v>
      </c>
      <c r="CA78" s="273">
        <v>6</v>
      </c>
      <c r="CB78" s="274">
        <v>15</v>
      </c>
      <c r="CC78" s="275">
        <v>21</v>
      </c>
      <c r="CD78" s="273" t="s">
        <v>197</v>
      </c>
      <c r="CE78" s="274" t="s">
        <v>197</v>
      </c>
      <c r="CF78" s="275" t="s">
        <v>197</v>
      </c>
      <c r="CG78" s="273">
        <v>6</v>
      </c>
      <c r="CH78" s="274">
        <v>15</v>
      </c>
      <c r="CI78" s="275">
        <v>21</v>
      </c>
      <c r="CJ78" s="273">
        <v>17</v>
      </c>
      <c r="CK78" s="274">
        <v>17.899999999999999</v>
      </c>
      <c r="CL78" s="275">
        <v>17.600000000000001</v>
      </c>
      <c r="CM78" s="273">
        <v>6</v>
      </c>
      <c r="CN78" s="274">
        <v>15</v>
      </c>
      <c r="CO78" s="275">
        <v>21</v>
      </c>
      <c r="CP78" s="273">
        <v>74</v>
      </c>
      <c r="CQ78" s="274">
        <v>51</v>
      </c>
      <c r="CR78" s="275">
        <v>62</v>
      </c>
      <c r="CS78" s="273">
        <v>1015</v>
      </c>
      <c r="CT78" s="274">
        <v>1083</v>
      </c>
      <c r="CU78" s="275">
        <v>2098</v>
      </c>
      <c r="CV78" s="273">
        <v>75</v>
      </c>
      <c r="CW78" s="274">
        <v>54</v>
      </c>
      <c r="CX78" s="275">
        <v>64</v>
      </c>
      <c r="CY78" s="273">
        <v>1015</v>
      </c>
      <c r="CZ78" s="274">
        <v>1083</v>
      </c>
      <c r="DA78" s="275">
        <v>2098</v>
      </c>
      <c r="DB78" s="273">
        <v>35.5</v>
      </c>
      <c r="DC78" s="274">
        <v>31.7</v>
      </c>
      <c r="DD78" s="275">
        <v>33.5</v>
      </c>
      <c r="DE78" s="273">
        <v>1015</v>
      </c>
      <c r="DF78" s="274">
        <v>1083</v>
      </c>
      <c r="DG78" s="275">
        <v>2098</v>
      </c>
    </row>
    <row r="79" spans="1:111" x14ac:dyDescent="0.35">
      <c r="A79" t="s">
        <v>30</v>
      </c>
      <c r="B79" t="s">
        <v>276</v>
      </c>
      <c r="C79" t="s">
        <v>260</v>
      </c>
      <c r="D79" s="273">
        <v>76</v>
      </c>
      <c r="E79" s="274">
        <v>60</v>
      </c>
      <c r="F79" s="275">
        <v>68</v>
      </c>
      <c r="G79" s="273">
        <v>1339</v>
      </c>
      <c r="H79" s="274">
        <v>1392</v>
      </c>
      <c r="I79" s="275">
        <v>2731</v>
      </c>
      <c r="J79" s="273">
        <v>78</v>
      </c>
      <c r="K79" s="274">
        <v>64</v>
      </c>
      <c r="L79" s="275">
        <v>70</v>
      </c>
      <c r="M79" s="273">
        <v>1339</v>
      </c>
      <c r="N79" s="274">
        <v>1392</v>
      </c>
      <c r="O79" s="275">
        <v>2731</v>
      </c>
      <c r="P79" s="273">
        <v>36.200000000000003</v>
      </c>
      <c r="Q79" s="274">
        <v>34.4</v>
      </c>
      <c r="R79" s="275">
        <v>35.299999999999997</v>
      </c>
      <c r="S79" s="273">
        <v>1339</v>
      </c>
      <c r="T79" s="274">
        <v>1392</v>
      </c>
      <c r="U79" s="275">
        <v>2731</v>
      </c>
      <c r="V79" s="320" t="s">
        <v>191</v>
      </c>
      <c r="W79" s="321" t="s">
        <v>191</v>
      </c>
      <c r="X79" s="322" t="s">
        <v>191</v>
      </c>
      <c r="Y79" s="320" t="s">
        <v>191</v>
      </c>
      <c r="Z79" s="321" t="s">
        <v>191</v>
      </c>
      <c r="AA79" s="322" t="s">
        <v>191</v>
      </c>
      <c r="AB79" s="320" t="s">
        <v>191</v>
      </c>
      <c r="AC79" s="321" t="s">
        <v>191</v>
      </c>
      <c r="AD79" s="322" t="s">
        <v>191</v>
      </c>
      <c r="AE79" s="320" t="s">
        <v>191</v>
      </c>
      <c r="AF79" s="321" t="s">
        <v>191</v>
      </c>
      <c r="AG79" s="322" t="s">
        <v>191</v>
      </c>
      <c r="AH79" s="320" t="s">
        <v>191</v>
      </c>
      <c r="AI79" s="321" t="s">
        <v>191</v>
      </c>
      <c r="AJ79" s="322" t="s">
        <v>191</v>
      </c>
      <c r="AK79" s="320" t="s">
        <v>191</v>
      </c>
      <c r="AL79" s="321" t="s">
        <v>191</v>
      </c>
      <c r="AM79" s="322" t="s">
        <v>191</v>
      </c>
      <c r="AN79" s="320" t="s">
        <v>191</v>
      </c>
      <c r="AO79" s="321" t="s">
        <v>191</v>
      </c>
      <c r="AP79" s="322" t="s">
        <v>191</v>
      </c>
      <c r="AQ79" s="320" t="s">
        <v>191</v>
      </c>
      <c r="AR79" s="321" t="s">
        <v>191</v>
      </c>
      <c r="AS79" s="322" t="s">
        <v>191</v>
      </c>
      <c r="AT79" s="320" t="s">
        <v>191</v>
      </c>
      <c r="AU79" s="321" t="s">
        <v>191</v>
      </c>
      <c r="AV79" s="322" t="s">
        <v>191</v>
      </c>
      <c r="AW79" s="320" t="s">
        <v>191</v>
      </c>
      <c r="AX79" s="321" t="s">
        <v>191</v>
      </c>
      <c r="AY79" s="322" t="s">
        <v>191</v>
      </c>
      <c r="AZ79" s="320" t="s">
        <v>191</v>
      </c>
      <c r="BA79" s="321" t="s">
        <v>191</v>
      </c>
      <c r="BB79" s="322" t="s">
        <v>191</v>
      </c>
      <c r="BC79" s="320" t="s">
        <v>191</v>
      </c>
      <c r="BD79" s="321" t="s">
        <v>191</v>
      </c>
      <c r="BE79" s="322" t="s">
        <v>191</v>
      </c>
      <c r="BF79" s="273">
        <v>29</v>
      </c>
      <c r="BG79" s="274">
        <v>17</v>
      </c>
      <c r="BH79" s="275">
        <v>20</v>
      </c>
      <c r="BI79" s="273">
        <v>63</v>
      </c>
      <c r="BJ79" s="274">
        <v>156</v>
      </c>
      <c r="BK79" s="275">
        <v>219</v>
      </c>
      <c r="BL79" s="273">
        <v>29</v>
      </c>
      <c r="BM79" s="274">
        <v>19</v>
      </c>
      <c r="BN79" s="275">
        <v>22</v>
      </c>
      <c r="BO79" s="273">
        <v>63</v>
      </c>
      <c r="BP79" s="274">
        <v>156</v>
      </c>
      <c r="BQ79" s="275">
        <v>219</v>
      </c>
      <c r="BR79" s="273">
        <v>26.8</v>
      </c>
      <c r="BS79" s="274">
        <v>25.8</v>
      </c>
      <c r="BT79" s="275">
        <v>26.1</v>
      </c>
      <c r="BU79" s="273">
        <v>63</v>
      </c>
      <c r="BV79" s="274">
        <v>156</v>
      </c>
      <c r="BW79" s="275">
        <v>219</v>
      </c>
      <c r="BX79" s="273" t="s">
        <v>197</v>
      </c>
      <c r="BY79" s="274" t="s">
        <v>197</v>
      </c>
      <c r="BZ79" s="275" t="s">
        <v>197</v>
      </c>
      <c r="CA79" s="273">
        <v>7</v>
      </c>
      <c r="CB79" s="274">
        <v>27</v>
      </c>
      <c r="CC79" s="275">
        <v>34</v>
      </c>
      <c r="CD79" s="273" t="s">
        <v>197</v>
      </c>
      <c r="CE79" s="274" t="s">
        <v>197</v>
      </c>
      <c r="CF79" s="275" t="s">
        <v>197</v>
      </c>
      <c r="CG79" s="273">
        <v>7</v>
      </c>
      <c r="CH79" s="274">
        <v>27</v>
      </c>
      <c r="CI79" s="275">
        <v>34</v>
      </c>
      <c r="CJ79" s="273">
        <v>17</v>
      </c>
      <c r="CK79" s="274">
        <v>19.399999999999999</v>
      </c>
      <c r="CL79" s="275">
        <v>18.899999999999999</v>
      </c>
      <c r="CM79" s="273">
        <v>7</v>
      </c>
      <c r="CN79" s="274">
        <v>27</v>
      </c>
      <c r="CO79" s="275">
        <v>34</v>
      </c>
      <c r="CP79" s="273">
        <v>74</v>
      </c>
      <c r="CQ79" s="274">
        <v>55</v>
      </c>
      <c r="CR79" s="275">
        <v>64</v>
      </c>
      <c r="CS79" s="273">
        <v>1415</v>
      </c>
      <c r="CT79" s="274">
        <v>1581</v>
      </c>
      <c r="CU79" s="275">
        <v>2996</v>
      </c>
      <c r="CV79" s="273">
        <v>75</v>
      </c>
      <c r="CW79" s="274">
        <v>58</v>
      </c>
      <c r="CX79" s="275">
        <v>66</v>
      </c>
      <c r="CY79" s="273">
        <v>1415</v>
      </c>
      <c r="CZ79" s="274">
        <v>1581</v>
      </c>
      <c r="DA79" s="275">
        <v>2996</v>
      </c>
      <c r="DB79" s="273">
        <v>35.700000000000003</v>
      </c>
      <c r="DC79" s="274">
        <v>33.299999999999997</v>
      </c>
      <c r="DD79" s="275">
        <v>34.4</v>
      </c>
      <c r="DE79" s="273">
        <v>1415</v>
      </c>
      <c r="DF79" s="274">
        <v>1581</v>
      </c>
      <c r="DG79" s="275">
        <v>2996</v>
      </c>
    </row>
    <row r="80" spans="1:111" x14ac:dyDescent="0.35">
      <c r="A80" t="s">
        <v>37</v>
      </c>
      <c r="B80" t="s">
        <v>283</v>
      </c>
      <c r="C80" t="s">
        <v>260</v>
      </c>
      <c r="D80" s="273">
        <v>79</v>
      </c>
      <c r="E80" s="274">
        <v>66</v>
      </c>
      <c r="F80" s="275">
        <v>73</v>
      </c>
      <c r="G80" s="273">
        <v>1739</v>
      </c>
      <c r="H80" s="274">
        <v>1621</v>
      </c>
      <c r="I80" s="275">
        <v>3360</v>
      </c>
      <c r="J80" s="273">
        <v>81</v>
      </c>
      <c r="K80" s="274">
        <v>69</v>
      </c>
      <c r="L80" s="275">
        <v>75</v>
      </c>
      <c r="M80" s="273">
        <v>1739</v>
      </c>
      <c r="N80" s="274">
        <v>1621</v>
      </c>
      <c r="O80" s="275">
        <v>3360</v>
      </c>
      <c r="P80" s="273">
        <v>36</v>
      </c>
      <c r="Q80" s="274">
        <v>34.1</v>
      </c>
      <c r="R80" s="275">
        <v>35.1</v>
      </c>
      <c r="S80" s="273">
        <v>1739</v>
      </c>
      <c r="T80" s="274">
        <v>1621</v>
      </c>
      <c r="U80" s="275">
        <v>3360</v>
      </c>
      <c r="V80" s="320" t="s">
        <v>191</v>
      </c>
      <c r="W80" s="321" t="s">
        <v>191</v>
      </c>
      <c r="X80" s="322" t="s">
        <v>191</v>
      </c>
      <c r="Y80" s="320" t="s">
        <v>191</v>
      </c>
      <c r="Z80" s="321" t="s">
        <v>191</v>
      </c>
      <c r="AA80" s="322" t="s">
        <v>191</v>
      </c>
      <c r="AB80" s="320" t="s">
        <v>191</v>
      </c>
      <c r="AC80" s="321" t="s">
        <v>191</v>
      </c>
      <c r="AD80" s="322" t="s">
        <v>191</v>
      </c>
      <c r="AE80" s="320" t="s">
        <v>191</v>
      </c>
      <c r="AF80" s="321" t="s">
        <v>191</v>
      </c>
      <c r="AG80" s="322" t="s">
        <v>191</v>
      </c>
      <c r="AH80" s="320" t="s">
        <v>191</v>
      </c>
      <c r="AI80" s="321" t="s">
        <v>191</v>
      </c>
      <c r="AJ80" s="322" t="s">
        <v>191</v>
      </c>
      <c r="AK80" s="320" t="s">
        <v>191</v>
      </c>
      <c r="AL80" s="321" t="s">
        <v>191</v>
      </c>
      <c r="AM80" s="322" t="s">
        <v>191</v>
      </c>
      <c r="AN80" s="320" t="s">
        <v>191</v>
      </c>
      <c r="AO80" s="321" t="s">
        <v>191</v>
      </c>
      <c r="AP80" s="322" t="s">
        <v>191</v>
      </c>
      <c r="AQ80" s="320" t="s">
        <v>191</v>
      </c>
      <c r="AR80" s="321" t="s">
        <v>191</v>
      </c>
      <c r="AS80" s="322" t="s">
        <v>191</v>
      </c>
      <c r="AT80" s="320" t="s">
        <v>191</v>
      </c>
      <c r="AU80" s="321" t="s">
        <v>191</v>
      </c>
      <c r="AV80" s="322" t="s">
        <v>191</v>
      </c>
      <c r="AW80" s="320" t="s">
        <v>191</v>
      </c>
      <c r="AX80" s="321" t="s">
        <v>191</v>
      </c>
      <c r="AY80" s="322" t="s">
        <v>191</v>
      </c>
      <c r="AZ80" s="320" t="s">
        <v>191</v>
      </c>
      <c r="BA80" s="321" t="s">
        <v>191</v>
      </c>
      <c r="BB80" s="322" t="s">
        <v>191</v>
      </c>
      <c r="BC80" s="320" t="s">
        <v>191</v>
      </c>
      <c r="BD80" s="321" t="s">
        <v>191</v>
      </c>
      <c r="BE80" s="322" t="s">
        <v>191</v>
      </c>
      <c r="BF80" s="273">
        <v>26</v>
      </c>
      <c r="BG80" s="274">
        <v>17</v>
      </c>
      <c r="BH80" s="275">
        <v>19</v>
      </c>
      <c r="BI80" s="273">
        <v>86</v>
      </c>
      <c r="BJ80" s="274">
        <v>213</v>
      </c>
      <c r="BK80" s="275">
        <v>299</v>
      </c>
      <c r="BL80" s="273">
        <v>27</v>
      </c>
      <c r="BM80" s="274">
        <v>17</v>
      </c>
      <c r="BN80" s="275">
        <v>20</v>
      </c>
      <c r="BO80" s="273">
        <v>86</v>
      </c>
      <c r="BP80" s="274">
        <v>213</v>
      </c>
      <c r="BQ80" s="275">
        <v>299</v>
      </c>
      <c r="BR80" s="273">
        <v>26.8</v>
      </c>
      <c r="BS80" s="274">
        <v>24.8</v>
      </c>
      <c r="BT80" s="275">
        <v>25.4</v>
      </c>
      <c r="BU80" s="273">
        <v>86</v>
      </c>
      <c r="BV80" s="274">
        <v>213</v>
      </c>
      <c r="BW80" s="275">
        <v>299</v>
      </c>
      <c r="BX80" s="273" t="s">
        <v>197</v>
      </c>
      <c r="BY80" s="274" t="s">
        <v>197</v>
      </c>
      <c r="BZ80" s="275" t="s">
        <v>197</v>
      </c>
      <c r="CA80" s="273">
        <v>14</v>
      </c>
      <c r="CB80" s="274">
        <v>29</v>
      </c>
      <c r="CC80" s="275">
        <v>43</v>
      </c>
      <c r="CD80" s="273" t="s">
        <v>197</v>
      </c>
      <c r="CE80" s="274" t="s">
        <v>197</v>
      </c>
      <c r="CF80" s="275" t="s">
        <v>197</v>
      </c>
      <c r="CG80" s="273">
        <v>14</v>
      </c>
      <c r="CH80" s="274">
        <v>29</v>
      </c>
      <c r="CI80" s="275">
        <v>43</v>
      </c>
      <c r="CJ80" s="273">
        <v>19.8</v>
      </c>
      <c r="CK80" s="274">
        <v>18.899999999999999</v>
      </c>
      <c r="CL80" s="275">
        <v>19.2</v>
      </c>
      <c r="CM80" s="273">
        <v>14</v>
      </c>
      <c r="CN80" s="274">
        <v>29</v>
      </c>
      <c r="CO80" s="275">
        <v>43</v>
      </c>
      <c r="CP80" s="273">
        <v>76</v>
      </c>
      <c r="CQ80" s="274">
        <v>59</v>
      </c>
      <c r="CR80" s="275">
        <v>67</v>
      </c>
      <c r="CS80" s="273">
        <v>1861</v>
      </c>
      <c r="CT80" s="274">
        <v>1898</v>
      </c>
      <c r="CU80" s="275">
        <v>3759</v>
      </c>
      <c r="CV80" s="273">
        <v>77</v>
      </c>
      <c r="CW80" s="274">
        <v>62</v>
      </c>
      <c r="CX80" s="275">
        <v>70</v>
      </c>
      <c r="CY80" s="273">
        <v>1861</v>
      </c>
      <c r="CZ80" s="274">
        <v>1898</v>
      </c>
      <c r="DA80" s="275">
        <v>3759</v>
      </c>
      <c r="DB80" s="273">
        <v>35.4</v>
      </c>
      <c r="DC80" s="274">
        <v>32.799999999999997</v>
      </c>
      <c r="DD80" s="275">
        <v>34.1</v>
      </c>
      <c r="DE80" s="273">
        <v>1861</v>
      </c>
      <c r="DF80" s="274">
        <v>1898</v>
      </c>
      <c r="DG80" s="275">
        <v>3759</v>
      </c>
    </row>
    <row r="81" spans="1:111" x14ac:dyDescent="0.35">
      <c r="A81" t="s">
        <v>39</v>
      </c>
      <c r="B81" t="s">
        <v>284</v>
      </c>
      <c r="C81" t="s">
        <v>408</v>
      </c>
      <c r="D81" s="273">
        <v>74</v>
      </c>
      <c r="E81" s="274">
        <v>56</v>
      </c>
      <c r="F81" s="275">
        <v>65</v>
      </c>
      <c r="G81" s="273">
        <v>1262</v>
      </c>
      <c r="H81" s="274">
        <v>1301</v>
      </c>
      <c r="I81" s="275">
        <v>2563</v>
      </c>
      <c r="J81" s="273">
        <v>76</v>
      </c>
      <c r="K81" s="274">
        <v>61</v>
      </c>
      <c r="L81" s="275">
        <v>68</v>
      </c>
      <c r="M81" s="273">
        <v>1262</v>
      </c>
      <c r="N81" s="274">
        <v>1301</v>
      </c>
      <c r="O81" s="275">
        <v>2563</v>
      </c>
      <c r="P81" s="273">
        <v>35</v>
      </c>
      <c r="Q81" s="274">
        <v>32.700000000000003</v>
      </c>
      <c r="R81" s="275">
        <v>33.799999999999997</v>
      </c>
      <c r="S81" s="273">
        <v>1262</v>
      </c>
      <c r="T81" s="274">
        <v>1301</v>
      </c>
      <c r="U81" s="275">
        <v>2563</v>
      </c>
      <c r="V81" s="320" t="s">
        <v>191</v>
      </c>
      <c r="W81" s="321" t="s">
        <v>191</v>
      </c>
      <c r="X81" s="322" t="s">
        <v>191</v>
      </c>
      <c r="Y81" s="320" t="s">
        <v>191</v>
      </c>
      <c r="Z81" s="321" t="s">
        <v>191</v>
      </c>
      <c r="AA81" s="322" t="s">
        <v>191</v>
      </c>
      <c r="AB81" s="320" t="s">
        <v>191</v>
      </c>
      <c r="AC81" s="321" t="s">
        <v>191</v>
      </c>
      <c r="AD81" s="322" t="s">
        <v>191</v>
      </c>
      <c r="AE81" s="320" t="s">
        <v>191</v>
      </c>
      <c r="AF81" s="321" t="s">
        <v>191</v>
      </c>
      <c r="AG81" s="322" t="s">
        <v>191</v>
      </c>
      <c r="AH81" s="320" t="s">
        <v>191</v>
      </c>
      <c r="AI81" s="321" t="s">
        <v>191</v>
      </c>
      <c r="AJ81" s="322" t="s">
        <v>191</v>
      </c>
      <c r="AK81" s="320" t="s">
        <v>191</v>
      </c>
      <c r="AL81" s="321" t="s">
        <v>191</v>
      </c>
      <c r="AM81" s="322" t="s">
        <v>191</v>
      </c>
      <c r="AN81" s="320" t="s">
        <v>191</v>
      </c>
      <c r="AO81" s="321" t="s">
        <v>191</v>
      </c>
      <c r="AP81" s="322" t="s">
        <v>191</v>
      </c>
      <c r="AQ81" s="320" t="s">
        <v>191</v>
      </c>
      <c r="AR81" s="321" t="s">
        <v>191</v>
      </c>
      <c r="AS81" s="322" t="s">
        <v>191</v>
      </c>
      <c r="AT81" s="320" t="s">
        <v>191</v>
      </c>
      <c r="AU81" s="321" t="s">
        <v>191</v>
      </c>
      <c r="AV81" s="322" t="s">
        <v>191</v>
      </c>
      <c r="AW81" s="320" t="s">
        <v>191</v>
      </c>
      <c r="AX81" s="321" t="s">
        <v>191</v>
      </c>
      <c r="AY81" s="322" t="s">
        <v>191</v>
      </c>
      <c r="AZ81" s="320" t="s">
        <v>191</v>
      </c>
      <c r="BA81" s="321" t="s">
        <v>191</v>
      </c>
      <c r="BB81" s="322" t="s">
        <v>191</v>
      </c>
      <c r="BC81" s="320" t="s">
        <v>191</v>
      </c>
      <c r="BD81" s="321" t="s">
        <v>191</v>
      </c>
      <c r="BE81" s="322" t="s">
        <v>191</v>
      </c>
      <c r="BF81" s="273">
        <v>18</v>
      </c>
      <c r="BG81" s="274">
        <v>12</v>
      </c>
      <c r="BH81" s="275">
        <v>14</v>
      </c>
      <c r="BI81" s="273">
        <v>72</v>
      </c>
      <c r="BJ81" s="274">
        <v>169</v>
      </c>
      <c r="BK81" s="275">
        <v>241</v>
      </c>
      <c r="BL81" s="273">
        <v>18</v>
      </c>
      <c r="BM81" s="274">
        <v>14</v>
      </c>
      <c r="BN81" s="275">
        <v>15</v>
      </c>
      <c r="BO81" s="273">
        <v>72</v>
      </c>
      <c r="BP81" s="274">
        <v>169</v>
      </c>
      <c r="BQ81" s="275">
        <v>241</v>
      </c>
      <c r="BR81" s="273">
        <v>25.2</v>
      </c>
      <c r="BS81" s="274">
        <v>24</v>
      </c>
      <c r="BT81" s="275">
        <v>24.4</v>
      </c>
      <c r="BU81" s="273">
        <v>72</v>
      </c>
      <c r="BV81" s="274">
        <v>169</v>
      </c>
      <c r="BW81" s="275">
        <v>241</v>
      </c>
      <c r="BX81" s="273" t="s">
        <v>197</v>
      </c>
      <c r="BY81" s="274" t="s">
        <v>197</v>
      </c>
      <c r="BZ81" s="275" t="s">
        <v>197</v>
      </c>
      <c r="CA81" s="273">
        <v>7</v>
      </c>
      <c r="CB81" s="274">
        <v>43</v>
      </c>
      <c r="CC81" s="275">
        <v>50</v>
      </c>
      <c r="CD81" s="273" t="s">
        <v>197</v>
      </c>
      <c r="CE81" s="274" t="s">
        <v>197</v>
      </c>
      <c r="CF81" s="275" t="s">
        <v>197</v>
      </c>
      <c r="CG81" s="273">
        <v>7</v>
      </c>
      <c r="CH81" s="274">
        <v>43</v>
      </c>
      <c r="CI81" s="275">
        <v>50</v>
      </c>
      <c r="CJ81" s="273">
        <v>19.100000000000001</v>
      </c>
      <c r="CK81" s="274">
        <v>19.2</v>
      </c>
      <c r="CL81" s="275">
        <v>19.2</v>
      </c>
      <c r="CM81" s="273">
        <v>7</v>
      </c>
      <c r="CN81" s="274">
        <v>43</v>
      </c>
      <c r="CO81" s="275">
        <v>50</v>
      </c>
      <c r="CP81" s="273">
        <v>70</v>
      </c>
      <c r="CQ81" s="274">
        <v>49</v>
      </c>
      <c r="CR81" s="275">
        <v>59</v>
      </c>
      <c r="CS81" s="273">
        <v>1348</v>
      </c>
      <c r="CT81" s="274">
        <v>1517</v>
      </c>
      <c r="CU81" s="275">
        <v>2865</v>
      </c>
      <c r="CV81" s="273">
        <v>72</v>
      </c>
      <c r="CW81" s="274">
        <v>54</v>
      </c>
      <c r="CX81" s="275">
        <v>63</v>
      </c>
      <c r="CY81" s="273">
        <v>1348</v>
      </c>
      <c r="CZ81" s="274">
        <v>1517</v>
      </c>
      <c r="DA81" s="275">
        <v>2865</v>
      </c>
      <c r="DB81" s="273">
        <v>34.299999999999997</v>
      </c>
      <c r="DC81" s="274">
        <v>31.3</v>
      </c>
      <c r="DD81" s="275">
        <v>32.700000000000003</v>
      </c>
      <c r="DE81" s="273">
        <v>1348</v>
      </c>
      <c r="DF81" s="274">
        <v>1517</v>
      </c>
      <c r="DG81" s="275">
        <v>2865</v>
      </c>
    </row>
    <row r="82" spans="1:111" x14ac:dyDescent="0.35">
      <c r="A82" t="s">
        <v>42</v>
      </c>
      <c r="B82" t="s">
        <v>287</v>
      </c>
      <c r="C82" t="s">
        <v>408</v>
      </c>
      <c r="D82" s="273">
        <v>75</v>
      </c>
      <c r="E82" s="274">
        <v>59</v>
      </c>
      <c r="F82" s="275">
        <v>67</v>
      </c>
      <c r="G82" s="273">
        <v>1732</v>
      </c>
      <c r="H82" s="274">
        <v>1686</v>
      </c>
      <c r="I82" s="275">
        <v>3418</v>
      </c>
      <c r="J82" s="273">
        <v>77</v>
      </c>
      <c r="K82" s="274">
        <v>62</v>
      </c>
      <c r="L82" s="275">
        <v>70</v>
      </c>
      <c r="M82" s="273">
        <v>1732</v>
      </c>
      <c r="N82" s="274">
        <v>1686</v>
      </c>
      <c r="O82" s="275">
        <v>3418</v>
      </c>
      <c r="P82" s="273">
        <v>35.6</v>
      </c>
      <c r="Q82" s="274">
        <v>33.200000000000003</v>
      </c>
      <c r="R82" s="275">
        <v>34.4</v>
      </c>
      <c r="S82" s="273">
        <v>1732</v>
      </c>
      <c r="T82" s="274">
        <v>1686</v>
      </c>
      <c r="U82" s="275">
        <v>3418</v>
      </c>
      <c r="V82" s="320" t="s">
        <v>191</v>
      </c>
      <c r="W82" s="321" t="s">
        <v>191</v>
      </c>
      <c r="X82" s="322" t="s">
        <v>191</v>
      </c>
      <c r="Y82" s="320" t="s">
        <v>191</v>
      </c>
      <c r="Z82" s="321" t="s">
        <v>191</v>
      </c>
      <c r="AA82" s="322" t="s">
        <v>191</v>
      </c>
      <c r="AB82" s="320" t="s">
        <v>191</v>
      </c>
      <c r="AC82" s="321" t="s">
        <v>191</v>
      </c>
      <c r="AD82" s="322" t="s">
        <v>191</v>
      </c>
      <c r="AE82" s="320" t="s">
        <v>191</v>
      </c>
      <c r="AF82" s="321" t="s">
        <v>191</v>
      </c>
      <c r="AG82" s="322" t="s">
        <v>191</v>
      </c>
      <c r="AH82" s="320" t="s">
        <v>191</v>
      </c>
      <c r="AI82" s="321" t="s">
        <v>191</v>
      </c>
      <c r="AJ82" s="322" t="s">
        <v>191</v>
      </c>
      <c r="AK82" s="320" t="s">
        <v>191</v>
      </c>
      <c r="AL82" s="321" t="s">
        <v>191</v>
      </c>
      <c r="AM82" s="322" t="s">
        <v>191</v>
      </c>
      <c r="AN82" s="320" t="s">
        <v>191</v>
      </c>
      <c r="AO82" s="321" t="s">
        <v>191</v>
      </c>
      <c r="AP82" s="322" t="s">
        <v>191</v>
      </c>
      <c r="AQ82" s="320" t="s">
        <v>191</v>
      </c>
      <c r="AR82" s="321" t="s">
        <v>191</v>
      </c>
      <c r="AS82" s="322" t="s">
        <v>191</v>
      </c>
      <c r="AT82" s="320" t="s">
        <v>191</v>
      </c>
      <c r="AU82" s="321" t="s">
        <v>191</v>
      </c>
      <c r="AV82" s="322" t="s">
        <v>191</v>
      </c>
      <c r="AW82" s="320" t="s">
        <v>191</v>
      </c>
      <c r="AX82" s="321" t="s">
        <v>191</v>
      </c>
      <c r="AY82" s="322" t="s">
        <v>191</v>
      </c>
      <c r="AZ82" s="320" t="s">
        <v>191</v>
      </c>
      <c r="BA82" s="321" t="s">
        <v>191</v>
      </c>
      <c r="BB82" s="322" t="s">
        <v>191</v>
      </c>
      <c r="BC82" s="320" t="s">
        <v>191</v>
      </c>
      <c r="BD82" s="321" t="s">
        <v>191</v>
      </c>
      <c r="BE82" s="322" t="s">
        <v>191</v>
      </c>
      <c r="BF82" s="273">
        <v>23</v>
      </c>
      <c r="BG82" s="274">
        <v>15</v>
      </c>
      <c r="BH82" s="275">
        <v>17</v>
      </c>
      <c r="BI82" s="273">
        <v>74</v>
      </c>
      <c r="BJ82" s="274">
        <v>179</v>
      </c>
      <c r="BK82" s="275">
        <v>253</v>
      </c>
      <c r="BL82" s="273">
        <v>24</v>
      </c>
      <c r="BM82" s="274">
        <v>16</v>
      </c>
      <c r="BN82" s="275">
        <v>19</v>
      </c>
      <c r="BO82" s="273">
        <v>74</v>
      </c>
      <c r="BP82" s="274">
        <v>179</v>
      </c>
      <c r="BQ82" s="275">
        <v>253</v>
      </c>
      <c r="BR82" s="273">
        <v>26.3</v>
      </c>
      <c r="BS82" s="274">
        <v>24.6</v>
      </c>
      <c r="BT82" s="275">
        <v>25.1</v>
      </c>
      <c r="BU82" s="273">
        <v>74</v>
      </c>
      <c r="BV82" s="274">
        <v>179</v>
      </c>
      <c r="BW82" s="275">
        <v>253</v>
      </c>
      <c r="BX82" s="273" t="s">
        <v>197</v>
      </c>
      <c r="BY82" s="274" t="s">
        <v>197</v>
      </c>
      <c r="BZ82" s="275" t="s">
        <v>197</v>
      </c>
      <c r="CA82" s="273">
        <v>9</v>
      </c>
      <c r="CB82" s="274">
        <v>18</v>
      </c>
      <c r="CC82" s="275">
        <v>27</v>
      </c>
      <c r="CD82" s="273">
        <v>33</v>
      </c>
      <c r="CE82" s="274" t="s">
        <v>197</v>
      </c>
      <c r="CF82" s="275">
        <v>11</v>
      </c>
      <c r="CG82" s="273">
        <v>9</v>
      </c>
      <c r="CH82" s="274">
        <v>18</v>
      </c>
      <c r="CI82" s="275">
        <v>27</v>
      </c>
      <c r="CJ82" s="273">
        <v>23.7</v>
      </c>
      <c r="CK82" s="274">
        <v>19.3</v>
      </c>
      <c r="CL82" s="275">
        <v>20.7</v>
      </c>
      <c r="CM82" s="273">
        <v>9</v>
      </c>
      <c r="CN82" s="274">
        <v>18</v>
      </c>
      <c r="CO82" s="275">
        <v>27</v>
      </c>
      <c r="CP82" s="273">
        <v>73</v>
      </c>
      <c r="CQ82" s="274">
        <v>54</v>
      </c>
      <c r="CR82" s="275">
        <v>63</v>
      </c>
      <c r="CS82" s="273">
        <v>1830</v>
      </c>
      <c r="CT82" s="274">
        <v>1906</v>
      </c>
      <c r="CU82" s="275">
        <v>3736</v>
      </c>
      <c r="CV82" s="273">
        <v>74</v>
      </c>
      <c r="CW82" s="274">
        <v>57</v>
      </c>
      <c r="CX82" s="275">
        <v>65</v>
      </c>
      <c r="CY82" s="273">
        <v>1830</v>
      </c>
      <c r="CZ82" s="274">
        <v>1906</v>
      </c>
      <c r="DA82" s="275">
        <v>3736</v>
      </c>
      <c r="DB82" s="273">
        <v>35.1</v>
      </c>
      <c r="DC82" s="274">
        <v>32.200000000000003</v>
      </c>
      <c r="DD82" s="275">
        <v>33.6</v>
      </c>
      <c r="DE82" s="273">
        <v>1830</v>
      </c>
      <c r="DF82" s="274">
        <v>1906</v>
      </c>
      <c r="DG82" s="275">
        <v>3736</v>
      </c>
    </row>
    <row r="83" spans="1:111" x14ac:dyDescent="0.35">
      <c r="A83" t="s">
        <v>50</v>
      </c>
      <c r="B83" t="s">
        <v>295</v>
      </c>
      <c r="C83" t="s">
        <v>408</v>
      </c>
      <c r="D83" s="273">
        <v>77</v>
      </c>
      <c r="E83" s="274">
        <v>64</v>
      </c>
      <c r="F83" s="275">
        <v>71</v>
      </c>
      <c r="G83" s="273">
        <v>1576</v>
      </c>
      <c r="H83" s="274">
        <v>1447</v>
      </c>
      <c r="I83" s="275">
        <v>3023</v>
      </c>
      <c r="J83" s="273">
        <v>78</v>
      </c>
      <c r="K83" s="274">
        <v>66</v>
      </c>
      <c r="L83" s="275">
        <v>73</v>
      </c>
      <c r="M83" s="273">
        <v>1576</v>
      </c>
      <c r="N83" s="274">
        <v>1447</v>
      </c>
      <c r="O83" s="275">
        <v>3023</v>
      </c>
      <c r="P83" s="273">
        <v>36.5</v>
      </c>
      <c r="Q83" s="274">
        <v>34.299999999999997</v>
      </c>
      <c r="R83" s="275">
        <v>35.5</v>
      </c>
      <c r="S83" s="273">
        <v>1576</v>
      </c>
      <c r="T83" s="274">
        <v>1447</v>
      </c>
      <c r="U83" s="275">
        <v>3023</v>
      </c>
      <c r="V83" s="320" t="s">
        <v>191</v>
      </c>
      <c r="W83" s="321" t="s">
        <v>191</v>
      </c>
      <c r="X83" s="322" t="s">
        <v>191</v>
      </c>
      <c r="Y83" s="320" t="s">
        <v>191</v>
      </c>
      <c r="Z83" s="321" t="s">
        <v>191</v>
      </c>
      <c r="AA83" s="322" t="s">
        <v>191</v>
      </c>
      <c r="AB83" s="320" t="s">
        <v>191</v>
      </c>
      <c r="AC83" s="321" t="s">
        <v>191</v>
      </c>
      <c r="AD83" s="322" t="s">
        <v>191</v>
      </c>
      <c r="AE83" s="320" t="s">
        <v>191</v>
      </c>
      <c r="AF83" s="321" t="s">
        <v>191</v>
      </c>
      <c r="AG83" s="322" t="s">
        <v>191</v>
      </c>
      <c r="AH83" s="320" t="s">
        <v>191</v>
      </c>
      <c r="AI83" s="321" t="s">
        <v>191</v>
      </c>
      <c r="AJ83" s="322" t="s">
        <v>191</v>
      </c>
      <c r="AK83" s="320" t="s">
        <v>191</v>
      </c>
      <c r="AL83" s="321" t="s">
        <v>191</v>
      </c>
      <c r="AM83" s="322" t="s">
        <v>191</v>
      </c>
      <c r="AN83" s="320" t="s">
        <v>191</v>
      </c>
      <c r="AO83" s="321" t="s">
        <v>191</v>
      </c>
      <c r="AP83" s="322" t="s">
        <v>191</v>
      </c>
      <c r="AQ83" s="320" t="s">
        <v>191</v>
      </c>
      <c r="AR83" s="321" t="s">
        <v>191</v>
      </c>
      <c r="AS83" s="322" t="s">
        <v>191</v>
      </c>
      <c r="AT83" s="320" t="s">
        <v>191</v>
      </c>
      <c r="AU83" s="321" t="s">
        <v>191</v>
      </c>
      <c r="AV83" s="322" t="s">
        <v>191</v>
      </c>
      <c r="AW83" s="320" t="s">
        <v>191</v>
      </c>
      <c r="AX83" s="321" t="s">
        <v>191</v>
      </c>
      <c r="AY83" s="322" t="s">
        <v>191</v>
      </c>
      <c r="AZ83" s="320" t="s">
        <v>191</v>
      </c>
      <c r="BA83" s="321" t="s">
        <v>191</v>
      </c>
      <c r="BB83" s="322" t="s">
        <v>191</v>
      </c>
      <c r="BC83" s="320" t="s">
        <v>191</v>
      </c>
      <c r="BD83" s="321" t="s">
        <v>191</v>
      </c>
      <c r="BE83" s="322" t="s">
        <v>191</v>
      </c>
      <c r="BF83" s="273">
        <v>33</v>
      </c>
      <c r="BG83" s="274">
        <v>26</v>
      </c>
      <c r="BH83" s="275">
        <v>28</v>
      </c>
      <c r="BI83" s="273">
        <v>91</v>
      </c>
      <c r="BJ83" s="274">
        <v>236</v>
      </c>
      <c r="BK83" s="275">
        <v>327</v>
      </c>
      <c r="BL83" s="273">
        <v>36</v>
      </c>
      <c r="BM83" s="274">
        <v>27</v>
      </c>
      <c r="BN83" s="275">
        <v>29</v>
      </c>
      <c r="BO83" s="273">
        <v>91</v>
      </c>
      <c r="BP83" s="274">
        <v>236</v>
      </c>
      <c r="BQ83" s="275">
        <v>327</v>
      </c>
      <c r="BR83" s="273">
        <v>27.3</v>
      </c>
      <c r="BS83" s="274">
        <v>27</v>
      </c>
      <c r="BT83" s="275">
        <v>27.1</v>
      </c>
      <c r="BU83" s="273">
        <v>91</v>
      </c>
      <c r="BV83" s="274">
        <v>236</v>
      </c>
      <c r="BW83" s="275">
        <v>327</v>
      </c>
      <c r="BX83" s="273" t="s">
        <v>197</v>
      </c>
      <c r="BY83" s="274" t="s">
        <v>197</v>
      </c>
      <c r="BZ83" s="275" t="s">
        <v>197</v>
      </c>
      <c r="CA83" s="273">
        <v>11</v>
      </c>
      <c r="CB83" s="274">
        <v>18</v>
      </c>
      <c r="CC83" s="275">
        <v>29</v>
      </c>
      <c r="CD83" s="273" t="s">
        <v>197</v>
      </c>
      <c r="CE83" s="274" t="s">
        <v>197</v>
      </c>
      <c r="CF83" s="275" t="s">
        <v>197</v>
      </c>
      <c r="CG83" s="273">
        <v>11</v>
      </c>
      <c r="CH83" s="274">
        <v>18</v>
      </c>
      <c r="CI83" s="275">
        <v>29</v>
      </c>
      <c r="CJ83" s="273">
        <v>19.2</v>
      </c>
      <c r="CK83" s="274">
        <v>19.399999999999999</v>
      </c>
      <c r="CL83" s="275">
        <v>19.3</v>
      </c>
      <c r="CM83" s="273">
        <v>11</v>
      </c>
      <c r="CN83" s="274">
        <v>18</v>
      </c>
      <c r="CO83" s="275">
        <v>29</v>
      </c>
      <c r="CP83" s="273">
        <v>74</v>
      </c>
      <c r="CQ83" s="274">
        <v>58</v>
      </c>
      <c r="CR83" s="275">
        <v>66</v>
      </c>
      <c r="CS83" s="273">
        <v>1699</v>
      </c>
      <c r="CT83" s="274">
        <v>1715</v>
      </c>
      <c r="CU83" s="275">
        <v>3414</v>
      </c>
      <c r="CV83" s="273">
        <v>75</v>
      </c>
      <c r="CW83" s="274">
        <v>60</v>
      </c>
      <c r="CX83" s="275">
        <v>67</v>
      </c>
      <c r="CY83" s="273">
        <v>1699</v>
      </c>
      <c r="CZ83" s="274">
        <v>1715</v>
      </c>
      <c r="DA83" s="275">
        <v>3414</v>
      </c>
      <c r="DB83" s="273">
        <v>35.799999999999997</v>
      </c>
      <c r="DC83" s="274">
        <v>33.1</v>
      </c>
      <c r="DD83" s="275">
        <v>34.4</v>
      </c>
      <c r="DE83" s="273">
        <v>1699</v>
      </c>
      <c r="DF83" s="274">
        <v>1715</v>
      </c>
      <c r="DG83" s="275">
        <v>3414</v>
      </c>
    </row>
    <row r="84" spans="1:111" x14ac:dyDescent="0.35">
      <c r="A84" t="s">
        <v>51</v>
      </c>
      <c r="B84" t="s">
        <v>296</v>
      </c>
      <c r="C84" t="s">
        <v>408</v>
      </c>
      <c r="D84" s="273">
        <v>76</v>
      </c>
      <c r="E84" s="274">
        <v>63</v>
      </c>
      <c r="F84" s="275">
        <v>70</v>
      </c>
      <c r="G84" s="273">
        <v>2762</v>
      </c>
      <c r="H84" s="274">
        <v>2735</v>
      </c>
      <c r="I84" s="275">
        <v>5497</v>
      </c>
      <c r="J84" s="273">
        <v>77</v>
      </c>
      <c r="K84" s="274">
        <v>65</v>
      </c>
      <c r="L84" s="275">
        <v>71</v>
      </c>
      <c r="M84" s="273">
        <v>2762</v>
      </c>
      <c r="N84" s="274">
        <v>2735</v>
      </c>
      <c r="O84" s="275">
        <v>5497</v>
      </c>
      <c r="P84" s="273">
        <v>34.9</v>
      </c>
      <c r="Q84" s="274">
        <v>33.200000000000003</v>
      </c>
      <c r="R84" s="275">
        <v>34.1</v>
      </c>
      <c r="S84" s="273">
        <v>2762</v>
      </c>
      <c r="T84" s="274">
        <v>2735</v>
      </c>
      <c r="U84" s="275">
        <v>5497</v>
      </c>
      <c r="V84" s="320" t="s">
        <v>191</v>
      </c>
      <c r="W84" s="321" t="s">
        <v>191</v>
      </c>
      <c r="X84" s="322" t="s">
        <v>191</v>
      </c>
      <c r="Y84" s="320" t="s">
        <v>191</v>
      </c>
      <c r="Z84" s="321" t="s">
        <v>191</v>
      </c>
      <c r="AA84" s="322" t="s">
        <v>191</v>
      </c>
      <c r="AB84" s="320" t="s">
        <v>191</v>
      </c>
      <c r="AC84" s="321" t="s">
        <v>191</v>
      </c>
      <c r="AD84" s="322" t="s">
        <v>191</v>
      </c>
      <c r="AE84" s="320" t="s">
        <v>191</v>
      </c>
      <c r="AF84" s="321" t="s">
        <v>191</v>
      </c>
      <c r="AG84" s="322" t="s">
        <v>191</v>
      </c>
      <c r="AH84" s="320" t="s">
        <v>191</v>
      </c>
      <c r="AI84" s="321" t="s">
        <v>191</v>
      </c>
      <c r="AJ84" s="322" t="s">
        <v>191</v>
      </c>
      <c r="AK84" s="320" t="s">
        <v>191</v>
      </c>
      <c r="AL84" s="321" t="s">
        <v>191</v>
      </c>
      <c r="AM84" s="322" t="s">
        <v>191</v>
      </c>
      <c r="AN84" s="320" t="s">
        <v>191</v>
      </c>
      <c r="AO84" s="321" t="s">
        <v>191</v>
      </c>
      <c r="AP84" s="322" t="s">
        <v>191</v>
      </c>
      <c r="AQ84" s="320" t="s">
        <v>191</v>
      </c>
      <c r="AR84" s="321" t="s">
        <v>191</v>
      </c>
      <c r="AS84" s="322" t="s">
        <v>191</v>
      </c>
      <c r="AT84" s="320" t="s">
        <v>191</v>
      </c>
      <c r="AU84" s="321" t="s">
        <v>191</v>
      </c>
      <c r="AV84" s="322" t="s">
        <v>191</v>
      </c>
      <c r="AW84" s="320" t="s">
        <v>191</v>
      </c>
      <c r="AX84" s="321" t="s">
        <v>191</v>
      </c>
      <c r="AY84" s="322" t="s">
        <v>191</v>
      </c>
      <c r="AZ84" s="320" t="s">
        <v>191</v>
      </c>
      <c r="BA84" s="321" t="s">
        <v>191</v>
      </c>
      <c r="BB84" s="322" t="s">
        <v>191</v>
      </c>
      <c r="BC84" s="320" t="s">
        <v>191</v>
      </c>
      <c r="BD84" s="321" t="s">
        <v>191</v>
      </c>
      <c r="BE84" s="322" t="s">
        <v>191</v>
      </c>
      <c r="BF84" s="273">
        <v>37</v>
      </c>
      <c r="BG84" s="274">
        <v>23</v>
      </c>
      <c r="BH84" s="275">
        <v>28</v>
      </c>
      <c r="BI84" s="273">
        <v>241</v>
      </c>
      <c r="BJ84" s="274">
        <v>475</v>
      </c>
      <c r="BK84" s="275">
        <v>716</v>
      </c>
      <c r="BL84" s="273">
        <v>40</v>
      </c>
      <c r="BM84" s="274">
        <v>25</v>
      </c>
      <c r="BN84" s="275">
        <v>30</v>
      </c>
      <c r="BO84" s="273">
        <v>241</v>
      </c>
      <c r="BP84" s="274">
        <v>475</v>
      </c>
      <c r="BQ84" s="275">
        <v>716</v>
      </c>
      <c r="BR84" s="273">
        <v>27.8</v>
      </c>
      <c r="BS84" s="274">
        <v>26</v>
      </c>
      <c r="BT84" s="275">
        <v>26.6</v>
      </c>
      <c r="BU84" s="273">
        <v>241</v>
      </c>
      <c r="BV84" s="274">
        <v>475</v>
      </c>
      <c r="BW84" s="275">
        <v>716</v>
      </c>
      <c r="BX84" s="273" t="s">
        <v>197</v>
      </c>
      <c r="BY84" s="274" t="s">
        <v>197</v>
      </c>
      <c r="BZ84" s="275">
        <v>5</v>
      </c>
      <c r="CA84" s="273">
        <v>22</v>
      </c>
      <c r="CB84" s="274">
        <v>41</v>
      </c>
      <c r="CC84" s="275">
        <v>63</v>
      </c>
      <c r="CD84" s="273" t="s">
        <v>197</v>
      </c>
      <c r="CE84" s="274" t="s">
        <v>197</v>
      </c>
      <c r="CF84" s="275">
        <v>6</v>
      </c>
      <c r="CG84" s="273">
        <v>22</v>
      </c>
      <c r="CH84" s="274">
        <v>41</v>
      </c>
      <c r="CI84" s="275">
        <v>63</v>
      </c>
      <c r="CJ84" s="273">
        <v>19</v>
      </c>
      <c r="CK84" s="274">
        <v>19.7</v>
      </c>
      <c r="CL84" s="275">
        <v>19.399999999999999</v>
      </c>
      <c r="CM84" s="273">
        <v>22</v>
      </c>
      <c r="CN84" s="274">
        <v>41</v>
      </c>
      <c r="CO84" s="275">
        <v>63</v>
      </c>
      <c r="CP84" s="273">
        <v>71</v>
      </c>
      <c r="CQ84" s="274">
        <v>56</v>
      </c>
      <c r="CR84" s="275">
        <v>63</v>
      </c>
      <c r="CS84" s="273">
        <v>3074</v>
      </c>
      <c r="CT84" s="274">
        <v>3310</v>
      </c>
      <c r="CU84" s="275">
        <v>6384</v>
      </c>
      <c r="CV84" s="273">
        <v>73</v>
      </c>
      <c r="CW84" s="274">
        <v>58</v>
      </c>
      <c r="CX84" s="275">
        <v>65</v>
      </c>
      <c r="CY84" s="273">
        <v>3074</v>
      </c>
      <c r="CZ84" s="274">
        <v>3310</v>
      </c>
      <c r="DA84" s="275">
        <v>6384</v>
      </c>
      <c r="DB84" s="273">
        <v>34.1</v>
      </c>
      <c r="DC84" s="274">
        <v>31.8</v>
      </c>
      <c r="DD84" s="275">
        <v>32.9</v>
      </c>
      <c r="DE84" s="273">
        <v>3074</v>
      </c>
      <c r="DF84" s="274">
        <v>3310</v>
      </c>
      <c r="DG84" s="275">
        <v>6384</v>
      </c>
    </row>
    <row r="85" spans="1:111" x14ac:dyDescent="0.35">
      <c r="A85" t="s">
        <v>1087</v>
      </c>
      <c r="B85" t="s">
        <v>250</v>
      </c>
      <c r="C85" t="s">
        <v>247</v>
      </c>
      <c r="D85" s="273">
        <v>74</v>
      </c>
      <c r="E85" s="274">
        <v>61</v>
      </c>
      <c r="F85" s="275">
        <v>67</v>
      </c>
      <c r="G85" s="273">
        <v>976</v>
      </c>
      <c r="H85" s="274">
        <v>984</v>
      </c>
      <c r="I85" s="275">
        <v>1960</v>
      </c>
      <c r="J85" s="273">
        <v>75</v>
      </c>
      <c r="K85" s="274">
        <v>62</v>
      </c>
      <c r="L85" s="275">
        <v>69</v>
      </c>
      <c r="M85" s="273">
        <v>976</v>
      </c>
      <c r="N85" s="274">
        <v>984</v>
      </c>
      <c r="O85" s="275">
        <v>1960</v>
      </c>
      <c r="P85" s="273">
        <v>37.799999999999997</v>
      </c>
      <c r="Q85" s="274">
        <v>35.9</v>
      </c>
      <c r="R85" s="275">
        <v>36.799999999999997</v>
      </c>
      <c r="S85" s="273">
        <v>976</v>
      </c>
      <c r="T85" s="274">
        <v>984</v>
      </c>
      <c r="U85" s="275">
        <v>1960</v>
      </c>
      <c r="V85" s="320" t="s">
        <v>191</v>
      </c>
      <c r="W85" s="321" t="s">
        <v>191</v>
      </c>
      <c r="X85" s="322" t="s">
        <v>191</v>
      </c>
      <c r="Y85" s="320" t="s">
        <v>191</v>
      </c>
      <c r="Z85" s="321" t="s">
        <v>191</v>
      </c>
      <c r="AA85" s="322" t="s">
        <v>191</v>
      </c>
      <c r="AB85" s="320" t="s">
        <v>191</v>
      </c>
      <c r="AC85" s="321" t="s">
        <v>191</v>
      </c>
      <c r="AD85" s="322" t="s">
        <v>191</v>
      </c>
      <c r="AE85" s="320" t="s">
        <v>191</v>
      </c>
      <c r="AF85" s="321" t="s">
        <v>191</v>
      </c>
      <c r="AG85" s="322" t="s">
        <v>191</v>
      </c>
      <c r="AH85" s="320" t="s">
        <v>191</v>
      </c>
      <c r="AI85" s="321" t="s">
        <v>191</v>
      </c>
      <c r="AJ85" s="322" t="s">
        <v>191</v>
      </c>
      <c r="AK85" s="320" t="s">
        <v>191</v>
      </c>
      <c r="AL85" s="321" t="s">
        <v>191</v>
      </c>
      <c r="AM85" s="322" t="s">
        <v>191</v>
      </c>
      <c r="AN85" s="320" t="s">
        <v>191</v>
      </c>
      <c r="AO85" s="321" t="s">
        <v>191</v>
      </c>
      <c r="AP85" s="322" t="s">
        <v>191</v>
      </c>
      <c r="AQ85" s="320" t="s">
        <v>191</v>
      </c>
      <c r="AR85" s="321" t="s">
        <v>191</v>
      </c>
      <c r="AS85" s="322" t="s">
        <v>191</v>
      </c>
      <c r="AT85" s="320" t="s">
        <v>191</v>
      </c>
      <c r="AU85" s="321" t="s">
        <v>191</v>
      </c>
      <c r="AV85" s="322" t="s">
        <v>191</v>
      </c>
      <c r="AW85" s="320" t="s">
        <v>191</v>
      </c>
      <c r="AX85" s="321" t="s">
        <v>191</v>
      </c>
      <c r="AY85" s="322" t="s">
        <v>191</v>
      </c>
      <c r="AZ85" s="320" t="s">
        <v>191</v>
      </c>
      <c r="BA85" s="321" t="s">
        <v>191</v>
      </c>
      <c r="BB85" s="322" t="s">
        <v>191</v>
      </c>
      <c r="BC85" s="320" t="s">
        <v>191</v>
      </c>
      <c r="BD85" s="321" t="s">
        <v>191</v>
      </c>
      <c r="BE85" s="322" t="s">
        <v>191</v>
      </c>
      <c r="BF85" s="273" t="s">
        <v>197</v>
      </c>
      <c r="BG85" s="274" t="s">
        <v>197</v>
      </c>
      <c r="BH85" s="275">
        <v>12</v>
      </c>
      <c r="BI85" s="273">
        <v>31</v>
      </c>
      <c r="BJ85" s="274">
        <v>100</v>
      </c>
      <c r="BK85" s="275">
        <v>131</v>
      </c>
      <c r="BL85" s="273" t="s">
        <v>197</v>
      </c>
      <c r="BM85" s="274" t="s">
        <v>197</v>
      </c>
      <c r="BN85" s="275">
        <v>15</v>
      </c>
      <c r="BO85" s="273">
        <v>31</v>
      </c>
      <c r="BP85" s="274">
        <v>100</v>
      </c>
      <c r="BQ85" s="275">
        <v>131</v>
      </c>
      <c r="BR85" s="273">
        <v>27.2</v>
      </c>
      <c r="BS85" s="274">
        <v>26.6</v>
      </c>
      <c r="BT85" s="275">
        <v>26.8</v>
      </c>
      <c r="BU85" s="273">
        <v>31</v>
      </c>
      <c r="BV85" s="274">
        <v>100</v>
      </c>
      <c r="BW85" s="275">
        <v>131</v>
      </c>
      <c r="BX85" s="273" t="s">
        <v>197</v>
      </c>
      <c r="BY85" s="274" t="s">
        <v>197</v>
      </c>
      <c r="BZ85" s="275" t="s">
        <v>197</v>
      </c>
      <c r="CA85" s="273">
        <v>19</v>
      </c>
      <c r="CB85" s="274">
        <v>24</v>
      </c>
      <c r="CC85" s="275">
        <v>43</v>
      </c>
      <c r="CD85" s="273" t="s">
        <v>197</v>
      </c>
      <c r="CE85" s="274" t="s">
        <v>197</v>
      </c>
      <c r="CF85" s="275" t="s">
        <v>197</v>
      </c>
      <c r="CG85" s="273">
        <v>19</v>
      </c>
      <c r="CH85" s="274">
        <v>24</v>
      </c>
      <c r="CI85" s="275">
        <v>43</v>
      </c>
      <c r="CJ85" s="273">
        <v>20.3</v>
      </c>
      <c r="CK85" s="274">
        <v>20.6</v>
      </c>
      <c r="CL85" s="275">
        <v>20.399999999999999</v>
      </c>
      <c r="CM85" s="273">
        <v>19</v>
      </c>
      <c r="CN85" s="274">
        <v>24</v>
      </c>
      <c r="CO85" s="275">
        <v>43</v>
      </c>
      <c r="CP85" s="273">
        <v>70</v>
      </c>
      <c r="CQ85" s="274">
        <v>55</v>
      </c>
      <c r="CR85" s="275">
        <v>62</v>
      </c>
      <c r="CS85" s="273">
        <v>1037</v>
      </c>
      <c r="CT85" s="274">
        <v>1119</v>
      </c>
      <c r="CU85" s="275">
        <v>2156</v>
      </c>
      <c r="CV85" s="273">
        <v>71</v>
      </c>
      <c r="CW85" s="274">
        <v>57</v>
      </c>
      <c r="CX85" s="275">
        <v>64</v>
      </c>
      <c r="CY85" s="273">
        <v>1037</v>
      </c>
      <c r="CZ85" s="274">
        <v>1119</v>
      </c>
      <c r="DA85" s="275">
        <v>2156</v>
      </c>
      <c r="DB85" s="273">
        <v>37.1</v>
      </c>
      <c r="DC85" s="274">
        <v>34.700000000000003</v>
      </c>
      <c r="DD85" s="275">
        <v>35.799999999999997</v>
      </c>
      <c r="DE85" s="273">
        <v>1037</v>
      </c>
      <c r="DF85" s="274">
        <v>1119</v>
      </c>
      <c r="DG85" s="275">
        <v>2156</v>
      </c>
    </row>
    <row r="86" spans="1:111" x14ac:dyDescent="0.35">
      <c r="A86" t="s">
        <v>8</v>
      </c>
      <c r="B86" t="s">
        <v>253</v>
      </c>
      <c r="C86" t="s">
        <v>247</v>
      </c>
      <c r="D86" s="273">
        <v>70</v>
      </c>
      <c r="E86" s="274">
        <v>57</v>
      </c>
      <c r="F86" s="275">
        <v>64</v>
      </c>
      <c r="G86" s="273">
        <v>1389</v>
      </c>
      <c r="H86" s="274">
        <v>1410</v>
      </c>
      <c r="I86" s="275">
        <v>2799</v>
      </c>
      <c r="J86" s="273">
        <v>73</v>
      </c>
      <c r="K86" s="274">
        <v>60</v>
      </c>
      <c r="L86" s="275">
        <v>66</v>
      </c>
      <c r="M86" s="273">
        <v>1389</v>
      </c>
      <c r="N86" s="274">
        <v>1410</v>
      </c>
      <c r="O86" s="275">
        <v>2799</v>
      </c>
      <c r="P86" s="273">
        <v>36.4</v>
      </c>
      <c r="Q86" s="274">
        <v>34.200000000000003</v>
      </c>
      <c r="R86" s="275">
        <v>35.299999999999997</v>
      </c>
      <c r="S86" s="273">
        <v>1389</v>
      </c>
      <c r="T86" s="274">
        <v>1410</v>
      </c>
      <c r="U86" s="275">
        <v>2799</v>
      </c>
      <c r="V86" s="320" t="s">
        <v>191</v>
      </c>
      <c r="W86" s="321" t="s">
        <v>191</v>
      </c>
      <c r="X86" s="322" t="s">
        <v>191</v>
      </c>
      <c r="Y86" s="320" t="s">
        <v>191</v>
      </c>
      <c r="Z86" s="321" t="s">
        <v>191</v>
      </c>
      <c r="AA86" s="322" t="s">
        <v>191</v>
      </c>
      <c r="AB86" s="320" t="s">
        <v>191</v>
      </c>
      <c r="AC86" s="321" t="s">
        <v>191</v>
      </c>
      <c r="AD86" s="322" t="s">
        <v>191</v>
      </c>
      <c r="AE86" s="320" t="s">
        <v>191</v>
      </c>
      <c r="AF86" s="321" t="s">
        <v>191</v>
      </c>
      <c r="AG86" s="322" t="s">
        <v>191</v>
      </c>
      <c r="AH86" s="320" t="s">
        <v>191</v>
      </c>
      <c r="AI86" s="321" t="s">
        <v>191</v>
      </c>
      <c r="AJ86" s="322" t="s">
        <v>191</v>
      </c>
      <c r="AK86" s="320" t="s">
        <v>191</v>
      </c>
      <c r="AL86" s="321" t="s">
        <v>191</v>
      </c>
      <c r="AM86" s="322" t="s">
        <v>191</v>
      </c>
      <c r="AN86" s="320" t="s">
        <v>191</v>
      </c>
      <c r="AO86" s="321" t="s">
        <v>191</v>
      </c>
      <c r="AP86" s="322" t="s">
        <v>191</v>
      </c>
      <c r="AQ86" s="320" t="s">
        <v>191</v>
      </c>
      <c r="AR86" s="321" t="s">
        <v>191</v>
      </c>
      <c r="AS86" s="322" t="s">
        <v>191</v>
      </c>
      <c r="AT86" s="320" t="s">
        <v>191</v>
      </c>
      <c r="AU86" s="321" t="s">
        <v>191</v>
      </c>
      <c r="AV86" s="322" t="s">
        <v>191</v>
      </c>
      <c r="AW86" s="320" t="s">
        <v>191</v>
      </c>
      <c r="AX86" s="321" t="s">
        <v>191</v>
      </c>
      <c r="AY86" s="322" t="s">
        <v>191</v>
      </c>
      <c r="AZ86" s="320" t="s">
        <v>191</v>
      </c>
      <c r="BA86" s="321" t="s">
        <v>191</v>
      </c>
      <c r="BB86" s="322" t="s">
        <v>191</v>
      </c>
      <c r="BC86" s="320" t="s">
        <v>191</v>
      </c>
      <c r="BD86" s="321" t="s">
        <v>191</v>
      </c>
      <c r="BE86" s="322" t="s">
        <v>191</v>
      </c>
      <c r="BF86" s="273">
        <v>30</v>
      </c>
      <c r="BG86" s="274">
        <v>16</v>
      </c>
      <c r="BH86" s="275">
        <v>21</v>
      </c>
      <c r="BI86" s="273">
        <v>97</v>
      </c>
      <c r="BJ86" s="274">
        <v>201</v>
      </c>
      <c r="BK86" s="275">
        <v>298</v>
      </c>
      <c r="BL86" s="273">
        <v>32</v>
      </c>
      <c r="BM86" s="274">
        <v>18</v>
      </c>
      <c r="BN86" s="275">
        <v>22</v>
      </c>
      <c r="BO86" s="273">
        <v>97</v>
      </c>
      <c r="BP86" s="274">
        <v>201</v>
      </c>
      <c r="BQ86" s="275">
        <v>298</v>
      </c>
      <c r="BR86" s="273">
        <v>28</v>
      </c>
      <c r="BS86" s="274">
        <v>26.1</v>
      </c>
      <c r="BT86" s="275">
        <v>26.7</v>
      </c>
      <c r="BU86" s="273">
        <v>97</v>
      </c>
      <c r="BV86" s="274">
        <v>201</v>
      </c>
      <c r="BW86" s="275">
        <v>298</v>
      </c>
      <c r="BX86" s="273" t="s">
        <v>197</v>
      </c>
      <c r="BY86" s="274" t="s">
        <v>197</v>
      </c>
      <c r="BZ86" s="275" t="s">
        <v>197</v>
      </c>
      <c r="CA86" s="273">
        <v>13</v>
      </c>
      <c r="CB86" s="274">
        <v>37</v>
      </c>
      <c r="CC86" s="275">
        <v>50</v>
      </c>
      <c r="CD86" s="273" t="s">
        <v>197</v>
      </c>
      <c r="CE86" s="274" t="s">
        <v>197</v>
      </c>
      <c r="CF86" s="275" t="s">
        <v>197</v>
      </c>
      <c r="CG86" s="273">
        <v>13</v>
      </c>
      <c r="CH86" s="274">
        <v>37</v>
      </c>
      <c r="CI86" s="275">
        <v>50</v>
      </c>
      <c r="CJ86" s="273">
        <v>17.2</v>
      </c>
      <c r="CK86" s="274">
        <v>21.3</v>
      </c>
      <c r="CL86" s="275">
        <v>20.2</v>
      </c>
      <c r="CM86" s="273">
        <v>13</v>
      </c>
      <c r="CN86" s="274">
        <v>37</v>
      </c>
      <c r="CO86" s="275">
        <v>50</v>
      </c>
      <c r="CP86" s="273">
        <v>67</v>
      </c>
      <c r="CQ86" s="274">
        <v>51</v>
      </c>
      <c r="CR86" s="275">
        <v>58</v>
      </c>
      <c r="CS86" s="273">
        <v>1563</v>
      </c>
      <c r="CT86" s="274">
        <v>1690</v>
      </c>
      <c r="CU86" s="275">
        <v>3253</v>
      </c>
      <c r="CV86" s="273">
        <v>69</v>
      </c>
      <c r="CW86" s="274">
        <v>53</v>
      </c>
      <c r="CX86" s="275">
        <v>61</v>
      </c>
      <c r="CY86" s="273">
        <v>1563</v>
      </c>
      <c r="CZ86" s="274">
        <v>1690</v>
      </c>
      <c r="DA86" s="275">
        <v>3253</v>
      </c>
      <c r="DB86" s="273">
        <v>35.700000000000003</v>
      </c>
      <c r="DC86" s="274">
        <v>32.9</v>
      </c>
      <c r="DD86" s="275">
        <v>34.299999999999997</v>
      </c>
      <c r="DE86" s="273">
        <v>1563</v>
      </c>
      <c r="DF86" s="274">
        <v>1690</v>
      </c>
      <c r="DG86" s="275">
        <v>3253</v>
      </c>
    </row>
    <row r="87" spans="1:111" x14ac:dyDescent="0.35">
      <c r="A87" t="s">
        <v>9</v>
      </c>
      <c r="B87" t="s">
        <v>254</v>
      </c>
      <c r="C87" t="s">
        <v>247</v>
      </c>
      <c r="D87" s="273">
        <v>77</v>
      </c>
      <c r="E87" s="274">
        <v>59</v>
      </c>
      <c r="F87" s="275">
        <v>68</v>
      </c>
      <c r="G87" s="273">
        <v>1027</v>
      </c>
      <c r="H87" s="274">
        <v>1013</v>
      </c>
      <c r="I87" s="275">
        <v>2040</v>
      </c>
      <c r="J87" s="273">
        <v>79</v>
      </c>
      <c r="K87" s="274">
        <v>61</v>
      </c>
      <c r="L87" s="275">
        <v>70</v>
      </c>
      <c r="M87" s="273">
        <v>1027</v>
      </c>
      <c r="N87" s="274">
        <v>1013</v>
      </c>
      <c r="O87" s="275">
        <v>2040</v>
      </c>
      <c r="P87" s="273">
        <v>37.200000000000003</v>
      </c>
      <c r="Q87" s="274">
        <v>34.1</v>
      </c>
      <c r="R87" s="275">
        <v>35.700000000000003</v>
      </c>
      <c r="S87" s="273">
        <v>1027</v>
      </c>
      <c r="T87" s="274">
        <v>1013</v>
      </c>
      <c r="U87" s="275">
        <v>2040</v>
      </c>
      <c r="V87" s="320" t="s">
        <v>191</v>
      </c>
      <c r="W87" s="321" t="s">
        <v>191</v>
      </c>
      <c r="X87" s="322" t="s">
        <v>191</v>
      </c>
      <c r="Y87" s="320" t="s">
        <v>191</v>
      </c>
      <c r="Z87" s="321" t="s">
        <v>191</v>
      </c>
      <c r="AA87" s="322" t="s">
        <v>191</v>
      </c>
      <c r="AB87" s="320" t="s">
        <v>191</v>
      </c>
      <c r="AC87" s="321" t="s">
        <v>191</v>
      </c>
      <c r="AD87" s="322" t="s">
        <v>191</v>
      </c>
      <c r="AE87" s="320" t="s">
        <v>191</v>
      </c>
      <c r="AF87" s="321" t="s">
        <v>191</v>
      </c>
      <c r="AG87" s="322" t="s">
        <v>191</v>
      </c>
      <c r="AH87" s="320" t="s">
        <v>191</v>
      </c>
      <c r="AI87" s="321" t="s">
        <v>191</v>
      </c>
      <c r="AJ87" s="322" t="s">
        <v>191</v>
      </c>
      <c r="AK87" s="320" t="s">
        <v>191</v>
      </c>
      <c r="AL87" s="321" t="s">
        <v>191</v>
      </c>
      <c r="AM87" s="322" t="s">
        <v>191</v>
      </c>
      <c r="AN87" s="320" t="s">
        <v>191</v>
      </c>
      <c r="AO87" s="321" t="s">
        <v>191</v>
      </c>
      <c r="AP87" s="322" t="s">
        <v>191</v>
      </c>
      <c r="AQ87" s="320" t="s">
        <v>191</v>
      </c>
      <c r="AR87" s="321" t="s">
        <v>191</v>
      </c>
      <c r="AS87" s="322" t="s">
        <v>191</v>
      </c>
      <c r="AT87" s="320" t="s">
        <v>191</v>
      </c>
      <c r="AU87" s="321" t="s">
        <v>191</v>
      </c>
      <c r="AV87" s="322" t="s">
        <v>191</v>
      </c>
      <c r="AW87" s="320" t="s">
        <v>191</v>
      </c>
      <c r="AX87" s="321" t="s">
        <v>191</v>
      </c>
      <c r="AY87" s="322" t="s">
        <v>191</v>
      </c>
      <c r="AZ87" s="320" t="s">
        <v>191</v>
      </c>
      <c r="BA87" s="321" t="s">
        <v>191</v>
      </c>
      <c r="BB87" s="322" t="s">
        <v>191</v>
      </c>
      <c r="BC87" s="320" t="s">
        <v>191</v>
      </c>
      <c r="BD87" s="321" t="s">
        <v>191</v>
      </c>
      <c r="BE87" s="322" t="s">
        <v>191</v>
      </c>
      <c r="BF87" s="273">
        <v>31</v>
      </c>
      <c r="BG87" s="274">
        <v>25</v>
      </c>
      <c r="BH87" s="275">
        <v>27</v>
      </c>
      <c r="BI87" s="273">
        <v>80</v>
      </c>
      <c r="BJ87" s="274">
        <v>197</v>
      </c>
      <c r="BK87" s="275">
        <v>277</v>
      </c>
      <c r="BL87" s="273">
        <v>31</v>
      </c>
      <c r="BM87" s="274">
        <v>29</v>
      </c>
      <c r="BN87" s="275">
        <v>30</v>
      </c>
      <c r="BO87" s="273">
        <v>80</v>
      </c>
      <c r="BP87" s="274">
        <v>197</v>
      </c>
      <c r="BQ87" s="275">
        <v>277</v>
      </c>
      <c r="BR87" s="273">
        <v>27.7</v>
      </c>
      <c r="BS87" s="274">
        <v>27.1</v>
      </c>
      <c r="BT87" s="275">
        <v>27.2</v>
      </c>
      <c r="BU87" s="273">
        <v>80</v>
      </c>
      <c r="BV87" s="274">
        <v>197</v>
      </c>
      <c r="BW87" s="275">
        <v>277</v>
      </c>
      <c r="BX87" s="273" t="s">
        <v>197</v>
      </c>
      <c r="BY87" s="274" t="s">
        <v>197</v>
      </c>
      <c r="BZ87" s="275" t="s">
        <v>197</v>
      </c>
      <c r="CA87" s="273">
        <v>6</v>
      </c>
      <c r="CB87" s="274">
        <v>21</v>
      </c>
      <c r="CC87" s="275">
        <v>27</v>
      </c>
      <c r="CD87" s="273" t="s">
        <v>197</v>
      </c>
      <c r="CE87" s="274" t="s">
        <v>197</v>
      </c>
      <c r="CF87" s="275" t="s">
        <v>197</v>
      </c>
      <c r="CG87" s="273">
        <v>6</v>
      </c>
      <c r="CH87" s="274">
        <v>21</v>
      </c>
      <c r="CI87" s="275">
        <v>27</v>
      </c>
      <c r="CJ87" s="273">
        <v>19.5</v>
      </c>
      <c r="CK87" s="274">
        <v>17.5</v>
      </c>
      <c r="CL87" s="275">
        <v>18</v>
      </c>
      <c r="CM87" s="273">
        <v>6</v>
      </c>
      <c r="CN87" s="274">
        <v>21</v>
      </c>
      <c r="CO87" s="275">
        <v>27</v>
      </c>
      <c r="CP87" s="273">
        <v>73</v>
      </c>
      <c r="CQ87" s="274">
        <v>52</v>
      </c>
      <c r="CR87" s="275">
        <v>62</v>
      </c>
      <c r="CS87" s="273">
        <v>1118</v>
      </c>
      <c r="CT87" s="274">
        <v>1237</v>
      </c>
      <c r="CU87" s="275">
        <v>2355</v>
      </c>
      <c r="CV87" s="273">
        <v>75</v>
      </c>
      <c r="CW87" s="274">
        <v>55</v>
      </c>
      <c r="CX87" s="275">
        <v>64</v>
      </c>
      <c r="CY87" s="273">
        <v>1118</v>
      </c>
      <c r="CZ87" s="274">
        <v>1237</v>
      </c>
      <c r="DA87" s="275">
        <v>2355</v>
      </c>
      <c r="DB87" s="273">
        <v>36.4</v>
      </c>
      <c r="DC87" s="274">
        <v>32.700000000000003</v>
      </c>
      <c r="DD87" s="275">
        <v>34.4</v>
      </c>
      <c r="DE87" s="273">
        <v>1118</v>
      </c>
      <c r="DF87" s="274">
        <v>1237</v>
      </c>
      <c r="DG87" s="275">
        <v>2355</v>
      </c>
    </row>
    <row r="88" spans="1:111" x14ac:dyDescent="0.35">
      <c r="A88" t="s">
        <v>11</v>
      </c>
      <c r="B88" t="s">
        <v>257</v>
      </c>
      <c r="C88" t="s">
        <v>247</v>
      </c>
      <c r="D88" s="273">
        <v>73</v>
      </c>
      <c r="E88" s="274">
        <v>59</v>
      </c>
      <c r="F88" s="275">
        <v>66</v>
      </c>
      <c r="G88" s="273">
        <v>728</v>
      </c>
      <c r="H88" s="274">
        <v>686</v>
      </c>
      <c r="I88" s="275">
        <v>1414</v>
      </c>
      <c r="J88" s="273">
        <v>74</v>
      </c>
      <c r="K88" s="274">
        <v>63</v>
      </c>
      <c r="L88" s="275">
        <v>68</v>
      </c>
      <c r="M88" s="273">
        <v>728</v>
      </c>
      <c r="N88" s="274">
        <v>686</v>
      </c>
      <c r="O88" s="275">
        <v>1414</v>
      </c>
      <c r="P88" s="273">
        <v>34.5</v>
      </c>
      <c r="Q88" s="274">
        <v>33.1</v>
      </c>
      <c r="R88" s="275">
        <v>33.799999999999997</v>
      </c>
      <c r="S88" s="273">
        <v>728</v>
      </c>
      <c r="T88" s="274">
        <v>686</v>
      </c>
      <c r="U88" s="275">
        <v>1414</v>
      </c>
      <c r="V88" s="320" t="s">
        <v>191</v>
      </c>
      <c r="W88" s="321" t="s">
        <v>191</v>
      </c>
      <c r="X88" s="322" t="s">
        <v>191</v>
      </c>
      <c r="Y88" s="320" t="s">
        <v>191</v>
      </c>
      <c r="Z88" s="321" t="s">
        <v>191</v>
      </c>
      <c r="AA88" s="322" t="s">
        <v>191</v>
      </c>
      <c r="AB88" s="320" t="s">
        <v>191</v>
      </c>
      <c r="AC88" s="321" t="s">
        <v>191</v>
      </c>
      <c r="AD88" s="322" t="s">
        <v>191</v>
      </c>
      <c r="AE88" s="320" t="s">
        <v>191</v>
      </c>
      <c r="AF88" s="321" t="s">
        <v>191</v>
      </c>
      <c r="AG88" s="322" t="s">
        <v>191</v>
      </c>
      <c r="AH88" s="320" t="s">
        <v>191</v>
      </c>
      <c r="AI88" s="321" t="s">
        <v>191</v>
      </c>
      <c r="AJ88" s="322" t="s">
        <v>191</v>
      </c>
      <c r="AK88" s="320" t="s">
        <v>191</v>
      </c>
      <c r="AL88" s="321" t="s">
        <v>191</v>
      </c>
      <c r="AM88" s="322" t="s">
        <v>191</v>
      </c>
      <c r="AN88" s="320" t="s">
        <v>191</v>
      </c>
      <c r="AO88" s="321" t="s">
        <v>191</v>
      </c>
      <c r="AP88" s="322" t="s">
        <v>191</v>
      </c>
      <c r="AQ88" s="320" t="s">
        <v>191</v>
      </c>
      <c r="AR88" s="321" t="s">
        <v>191</v>
      </c>
      <c r="AS88" s="322" t="s">
        <v>191</v>
      </c>
      <c r="AT88" s="320" t="s">
        <v>191</v>
      </c>
      <c r="AU88" s="321" t="s">
        <v>191</v>
      </c>
      <c r="AV88" s="322" t="s">
        <v>191</v>
      </c>
      <c r="AW88" s="320" t="s">
        <v>191</v>
      </c>
      <c r="AX88" s="321" t="s">
        <v>191</v>
      </c>
      <c r="AY88" s="322" t="s">
        <v>191</v>
      </c>
      <c r="AZ88" s="320" t="s">
        <v>191</v>
      </c>
      <c r="BA88" s="321" t="s">
        <v>191</v>
      </c>
      <c r="BB88" s="322" t="s">
        <v>191</v>
      </c>
      <c r="BC88" s="320" t="s">
        <v>191</v>
      </c>
      <c r="BD88" s="321" t="s">
        <v>191</v>
      </c>
      <c r="BE88" s="322" t="s">
        <v>191</v>
      </c>
      <c r="BF88" s="273">
        <v>24</v>
      </c>
      <c r="BG88" s="274">
        <v>12</v>
      </c>
      <c r="BH88" s="275">
        <v>16</v>
      </c>
      <c r="BI88" s="273">
        <v>71</v>
      </c>
      <c r="BJ88" s="274">
        <v>159</v>
      </c>
      <c r="BK88" s="275">
        <v>230</v>
      </c>
      <c r="BL88" s="273">
        <v>30</v>
      </c>
      <c r="BM88" s="274">
        <v>16</v>
      </c>
      <c r="BN88" s="275">
        <v>20</v>
      </c>
      <c r="BO88" s="273">
        <v>71</v>
      </c>
      <c r="BP88" s="274">
        <v>159</v>
      </c>
      <c r="BQ88" s="275">
        <v>230</v>
      </c>
      <c r="BR88" s="273">
        <v>26.2</v>
      </c>
      <c r="BS88" s="274">
        <v>24.9</v>
      </c>
      <c r="BT88" s="275">
        <v>25.3</v>
      </c>
      <c r="BU88" s="273">
        <v>71</v>
      </c>
      <c r="BV88" s="274">
        <v>159</v>
      </c>
      <c r="BW88" s="275">
        <v>230</v>
      </c>
      <c r="BX88" s="273" t="s">
        <v>197</v>
      </c>
      <c r="BY88" s="274" t="s">
        <v>197</v>
      </c>
      <c r="BZ88" s="275" t="s">
        <v>197</v>
      </c>
      <c r="CA88" s="273">
        <v>6</v>
      </c>
      <c r="CB88" s="274">
        <v>23</v>
      </c>
      <c r="CC88" s="275">
        <v>29</v>
      </c>
      <c r="CD88" s="273" t="s">
        <v>197</v>
      </c>
      <c r="CE88" s="274" t="s">
        <v>197</v>
      </c>
      <c r="CF88" s="275" t="s">
        <v>197</v>
      </c>
      <c r="CG88" s="273">
        <v>6</v>
      </c>
      <c r="CH88" s="274">
        <v>23</v>
      </c>
      <c r="CI88" s="275">
        <v>29</v>
      </c>
      <c r="CJ88" s="273">
        <v>17.3</v>
      </c>
      <c r="CK88" s="274">
        <v>17.8</v>
      </c>
      <c r="CL88" s="275">
        <v>17.7</v>
      </c>
      <c r="CM88" s="273">
        <v>6</v>
      </c>
      <c r="CN88" s="274">
        <v>23</v>
      </c>
      <c r="CO88" s="275">
        <v>29</v>
      </c>
      <c r="CP88" s="273">
        <v>68</v>
      </c>
      <c r="CQ88" s="274">
        <v>49</v>
      </c>
      <c r="CR88" s="275">
        <v>58</v>
      </c>
      <c r="CS88" s="273">
        <v>807</v>
      </c>
      <c r="CT88" s="274">
        <v>869</v>
      </c>
      <c r="CU88" s="275">
        <v>1676</v>
      </c>
      <c r="CV88" s="273">
        <v>69</v>
      </c>
      <c r="CW88" s="274">
        <v>52</v>
      </c>
      <c r="CX88" s="275">
        <v>61</v>
      </c>
      <c r="CY88" s="273">
        <v>807</v>
      </c>
      <c r="CZ88" s="274">
        <v>869</v>
      </c>
      <c r="DA88" s="275">
        <v>1676</v>
      </c>
      <c r="DB88" s="273">
        <v>33.6</v>
      </c>
      <c r="DC88" s="274">
        <v>31.2</v>
      </c>
      <c r="DD88" s="275">
        <v>32.299999999999997</v>
      </c>
      <c r="DE88" s="273">
        <v>807</v>
      </c>
      <c r="DF88" s="274">
        <v>869</v>
      </c>
      <c r="DG88" s="275">
        <v>1676</v>
      </c>
    </row>
    <row r="89" spans="1:111" x14ac:dyDescent="0.35">
      <c r="A89" t="s">
        <v>13</v>
      </c>
      <c r="B89" t="s">
        <v>259</v>
      </c>
      <c r="C89" t="s">
        <v>247</v>
      </c>
      <c r="D89" s="273">
        <v>78</v>
      </c>
      <c r="E89" s="274">
        <v>64</v>
      </c>
      <c r="F89" s="275">
        <v>71</v>
      </c>
      <c r="G89" s="273">
        <v>1430</v>
      </c>
      <c r="H89" s="274">
        <v>1284</v>
      </c>
      <c r="I89" s="275">
        <v>2714</v>
      </c>
      <c r="J89" s="273">
        <v>80</v>
      </c>
      <c r="K89" s="274">
        <v>65</v>
      </c>
      <c r="L89" s="275">
        <v>73</v>
      </c>
      <c r="M89" s="273">
        <v>1430</v>
      </c>
      <c r="N89" s="274">
        <v>1284</v>
      </c>
      <c r="O89" s="275">
        <v>2714</v>
      </c>
      <c r="P89" s="273">
        <v>36.700000000000003</v>
      </c>
      <c r="Q89" s="274">
        <v>34.4</v>
      </c>
      <c r="R89" s="275">
        <v>35.6</v>
      </c>
      <c r="S89" s="273">
        <v>1430</v>
      </c>
      <c r="T89" s="274">
        <v>1284</v>
      </c>
      <c r="U89" s="275">
        <v>2714</v>
      </c>
      <c r="V89" s="320" t="s">
        <v>191</v>
      </c>
      <c r="W89" s="321" t="s">
        <v>191</v>
      </c>
      <c r="X89" s="322" t="s">
        <v>191</v>
      </c>
      <c r="Y89" s="320" t="s">
        <v>191</v>
      </c>
      <c r="Z89" s="321" t="s">
        <v>191</v>
      </c>
      <c r="AA89" s="322" t="s">
        <v>191</v>
      </c>
      <c r="AB89" s="320" t="s">
        <v>191</v>
      </c>
      <c r="AC89" s="321" t="s">
        <v>191</v>
      </c>
      <c r="AD89" s="322" t="s">
        <v>191</v>
      </c>
      <c r="AE89" s="320" t="s">
        <v>191</v>
      </c>
      <c r="AF89" s="321" t="s">
        <v>191</v>
      </c>
      <c r="AG89" s="322" t="s">
        <v>191</v>
      </c>
      <c r="AH89" s="320" t="s">
        <v>191</v>
      </c>
      <c r="AI89" s="321" t="s">
        <v>191</v>
      </c>
      <c r="AJ89" s="322" t="s">
        <v>191</v>
      </c>
      <c r="AK89" s="320" t="s">
        <v>191</v>
      </c>
      <c r="AL89" s="321" t="s">
        <v>191</v>
      </c>
      <c r="AM89" s="322" t="s">
        <v>191</v>
      </c>
      <c r="AN89" s="320" t="s">
        <v>191</v>
      </c>
      <c r="AO89" s="321" t="s">
        <v>191</v>
      </c>
      <c r="AP89" s="322" t="s">
        <v>191</v>
      </c>
      <c r="AQ89" s="320" t="s">
        <v>191</v>
      </c>
      <c r="AR89" s="321" t="s">
        <v>191</v>
      </c>
      <c r="AS89" s="322" t="s">
        <v>191</v>
      </c>
      <c r="AT89" s="320" t="s">
        <v>191</v>
      </c>
      <c r="AU89" s="321" t="s">
        <v>191</v>
      </c>
      <c r="AV89" s="322" t="s">
        <v>191</v>
      </c>
      <c r="AW89" s="320" t="s">
        <v>191</v>
      </c>
      <c r="AX89" s="321" t="s">
        <v>191</v>
      </c>
      <c r="AY89" s="322" t="s">
        <v>191</v>
      </c>
      <c r="AZ89" s="320" t="s">
        <v>191</v>
      </c>
      <c r="BA89" s="321" t="s">
        <v>191</v>
      </c>
      <c r="BB89" s="322" t="s">
        <v>191</v>
      </c>
      <c r="BC89" s="320" t="s">
        <v>191</v>
      </c>
      <c r="BD89" s="321" t="s">
        <v>191</v>
      </c>
      <c r="BE89" s="322" t="s">
        <v>191</v>
      </c>
      <c r="BF89" s="273">
        <v>21</v>
      </c>
      <c r="BG89" s="274">
        <v>20</v>
      </c>
      <c r="BH89" s="275">
        <v>21</v>
      </c>
      <c r="BI89" s="273">
        <v>108</v>
      </c>
      <c r="BJ89" s="274">
        <v>276</v>
      </c>
      <c r="BK89" s="275">
        <v>384</v>
      </c>
      <c r="BL89" s="273">
        <v>22</v>
      </c>
      <c r="BM89" s="274">
        <v>23</v>
      </c>
      <c r="BN89" s="275">
        <v>23</v>
      </c>
      <c r="BO89" s="273">
        <v>108</v>
      </c>
      <c r="BP89" s="274">
        <v>276</v>
      </c>
      <c r="BQ89" s="275">
        <v>384</v>
      </c>
      <c r="BR89" s="273">
        <v>27.4</v>
      </c>
      <c r="BS89" s="274">
        <v>26.2</v>
      </c>
      <c r="BT89" s="275">
        <v>26.5</v>
      </c>
      <c r="BU89" s="273">
        <v>108</v>
      </c>
      <c r="BV89" s="274">
        <v>276</v>
      </c>
      <c r="BW89" s="275">
        <v>384</v>
      </c>
      <c r="BX89" s="273" t="s">
        <v>197</v>
      </c>
      <c r="BY89" s="274" t="s">
        <v>197</v>
      </c>
      <c r="BZ89" s="275">
        <v>10</v>
      </c>
      <c r="CA89" s="273">
        <v>12</v>
      </c>
      <c r="CB89" s="274">
        <v>27</v>
      </c>
      <c r="CC89" s="275">
        <v>39</v>
      </c>
      <c r="CD89" s="273" t="s">
        <v>197</v>
      </c>
      <c r="CE89" s="274" t="s">
        <v>197</v>
      </c>
      <c r="CF89" s="275">
        <v>10</v>
      </c>
      <c r="CG89" s="273">
        <v>12</v>
      </c>
      <c r="CH89" s="274">
        <v>27</v>
      </c>
      <c r="CI89" s="275">
        <v>39</v>
      </c>
      <c r="CJ89" s="273">
        <v>22.1</v>
      </c>
      <c r="CK89" s="274">
        <v>19.7</v>
      </c>
      <c r="CL89" s="275">
        <v>20.5</v>
      </c>
      <c r="CM89" s="273">
        <v>12</v>
      </c>
      <c r="CN89" s="274">
        <v>27</v>
      </c>
      <c r="CO89" s="275">
        <v>39</v>
      </c>
      <c r="CP89" s="273">
        <v>73</v>
      </c>
      <c r="CQ89" s="274">
        <v>55</v>
      </c>
      <c r="CR89" s="275">
        <v>64</v>
      </c>
      <c r="CS89" s="273">
        <v>1557</v>
      </c>
      <c r="CT89" s="274">
        <v>1599</v>
      </c>
      <c r="CU89" s="275">
        <v>3156</v>
      </c>
      <c r="CV89" s="273">
        <v>75</v>
      </c>
      <c r="CW89" s="274">
        <v>57</v>
      </c>
      <c r="CX89" s="275">
        <v>66</v>
      </c>
      <c r="CY89" s="273">
        <v>1557</v>
      </c>
      <c r="CZ89" s="274">
        <v>1599</v>
      </c>
      <c r="DA89" s="275">
        <v>3156</v>
      </c>
      <c r="DB89" s="273">
        <v>35.9</v>
      </c>
      <c r="DC89" s="274">
        <v>32.700000000000003</v>
      </c>
      <c r="DD89" s="275">
        <v>34.299999999999997</v>
      </c>
      <c r="DE89" s="273">
        <v>1557</v>
      </c>
      <c r="DF89" s="274">
        <v>1599</v>
      </c>
      <c r="DG89" s="275">
        <v>3156</v>
      </c>
    </row>
    <row r="90" spans="1:111" x14ac:dyDescent="0.35">
      <c r="A90" t="s">
        <v>65</v>
      </c>
      <c r="B90" t="s">
        <v>310</v>
      </c>
      <c r="C90" t="s">
        <v>309</v>
      </c>
      <c r="D90" s="273">
        <v>72</v>
      </c>
      <c r="E90" s="274">
        <v>59</v>
      </c>
      <c r="F90" s="275">
        <v>65</v>
      </c>
      <c r="G90" s="273">
        <v>6918</v>
      </c>
      <c r="H90" s="274">
        <v>6636</v>
      </c>
      <c r="I90" s="275">
        <v>13554</v>
      </c>
      <c r="J90" s="273">
        <v>75</v>
      </c>
      <c r="K90" s="274">
        <v>63</v>
      </c>
      <c r="L90" s="275">
        <v>69</v>
      </c>
      <c r="M90" s="273">
        <v>6918</v>
      </c>
      <c r="N90" s="274">
        <v>6636</v>
      </c>
      <c r="O90" s="275">
        <v>13554</v>
      </c>
      <c r="P90" s="273">
        <v>35.700000000000003</v>
      </c>
      <c r="Q90" s="274">
        <v>33.799999999999997</v>
      </c>
      <c r="R90" s="275">
        <v>34.799999999999997</v>
      </c>
      <c r="S90" s="273">
        <v>6918</v>
      </c>
      <c r="T90" s="274">
        <v>6636</v>
      </c>
      <c r="U90" s="275">
        <v>13554</v>
      </c>
      <c r="V90" s="320" t="s">
        <v>191</v>
      </c>
      <c r="W90" s="321" t="s">
        <v>191</v>
      </c>
      <c r="X90" s="322" t="s">
        <v>191</v>
      </c>
      <c r="Y90" s="320" t="s">
        <v>191</v>
      </c>
      <c r="Z90" s="321" t="s">
        <v>191</v>
      </c>
      <c r="AA90" s="322" t="s">
        <v>191</v>
      </c>
      <c r="AB90" s="320" t="s">
        <v>191</v>
      </c>
      <c r="AC90" s="321" t="s">
        <v>191</v>
      </c>
      <c r="AD90" s="322" t="s">
        <v>191</v>
      </c>
      <c r="AE90" s="320" t="s">
        <v>191</v>
      </c>
      <c r="AF90" s="321" t="s">
        <v>191</v>
      </c>
      <c r="AG90" s="322" t="s">
        <v>191</v>
      </c>
      <c r="AH90" s="320" t="s">
        <v>191</v>
      </c>
      <c r="AI90" s="321" t="s">
        <v>191</v>
      </c>
      <c r="AJ90" s="322" t="s">
        <v>191</v>
      </c>
      <c r="AK90" s="320" t="s">
        <v>191</v>
      </c>
      <c r="AL90" s="321" t="s">
        <v>191</v>
      </c>
      <c r="AM90" s="322" t="s">
        <v>191</v>
      </c>
      <c r="AN90" s="320" t="s">
        <v>191</v>
      </c>
      <c r="AO90" s="321" t="s">
        <v>191</v>
      </c>
      <c r="AP90" s="322" t="s">
        <v>191</v>
      </c>
      <c r="AQ90" s="320" t="s">
        <v>191</v>
      </c>
      <c r="AR90" s="321" t="s">
        <v>191</v>
      </c>
      <c r="AS90" s="322" t="s">
        <v>191</v>
      </c>
      <c r="AT90" s="320" t="s">
        <v>191</v>
      </c>
      <c r="AU90" s="321" t="s">
        <v>191</v>
      </c>
      <c r="AV90" s="322" t="s">
        <v>191</v>
      </c>
      <c r="AW90" s="320" t="s">
        <v>191</v>
      </c>
      <c r="AX90" s="321" t="s">
        <v>191</v>
      </c>
      <c r="AY90" s="322" t="s">
        <v>191</v>
      </c>
      <c r="AZ90" s="320" t="s">
        <v>191</v>
      </c>
      <c r="BA90" s="321" t="s">
        <v>191</v>
      </c>
      <c r="BB90" s="322" t="s">
        <v>191</v>
      </c>
      <c r="BC90" s="320" t="s">
        <v>191</v>
      </c>
      <c r="BD90" s="321" t="s">
        <v>191</v>
      </c>
      <c r="BE90" s="322" t="s">
        <v>191</v>
      </c>
      <c r="BF90" s="273">
        <v>19</v>
      </c>
      <c r="BG90" s="274">
        <v>16</v>
      </c>
      <c r="BH90" s="275">
        <v>17</v>
      </c>
      <c r="BI90" s="273">
        <v>516</v>
      </c>
      <c r="BJ90" s="274">
        <v>1109</v>
      </c>
      <c r="BK90" s="275">
        <v>1625</v>
      </c>
      <c r="BL90" s="273">
        <v>21</v>
      </c>
      <c r="BM90" s="274">
        <v>17</v>
      </c>
      <c r="BN90" s="275">
        <v>18</v>
      </c>
      <c r="BO90" s="273">
        <v>516</v>
      </c>
      <c r="BP90" s="274">
        <v>1109</v>
      </c>
      <c r="BQ90" s="275">
        <v>1625</v>
      </c>
      <c r="BR90" s="273">
        <v>26.2</v>
      </c>
      <c r="BS90" s="274">
        <v>25</v>
      </c>
      <c r="BT90" s="275">
        <v>25.4</v>
      </c>
      <c r="BU90" s="273">
        <v>516</v>
      </c>
      <c r="BV90" s="274">
        <v>1109</v>
      </c>
      <c r="BW90" s="275">
        <v>1625</v>
      </c>
      <c r="BX90" s="273" t="s">
        <v>197</v>
      </c>
      <c r="BY90" s="274" t="s">
        <v>197</v>
      </c>
      <c r="BZ90" s="275">
        <v>2</v>
      </c>
      <c r="CA90" s="273">
        <v>76</v>
      </c>
      <c r="CB90" s="274">
        <v>179</v>
      </c>
      <c r="CC90" s="275">
        <v>255</v>
      </c>
      <c r="CD90" s="273" t="s">
        <v>197</v>
      </c>
      <c r="CE90" s="274" t="s">
        <v>197</v>
      </c>
      <c r="CF90" s="275">
        <v>3</v>
      </c>
      <c r="CG90" s="273">
        <v>76</v>
      </c>
      <c r="CH90" s="274">
        <v>179</v>
      </c>
      <c r="CI90" s="275">
        <v>255</v>
      </c>
      <c r="CJ90" s="273">
        <v>19.8</v>
      </c>
      <c r="CK90" s="274">
        <v>18.600000000000001</v>
      </c>
      <c r="CL90" s="275">
        <v>19</v>
      </c>
      <c r="CM90" s="273">
        <v>76</v>
      </c>
      <c r="CN90" s="274">
        <v>179</v>
      </c>
      <c r="CO90" s="275">
        <v>255</v>
      </c>
      <c r="CP90" s="273">
        <v>67</v>
      </c>
      <c r="CQ90" s="274">
        <v>51</v>
      </c>
      <c r="CR90" s="275">
        <v>59</v>
      </c>
      <c r="CS90" s="273">
        <v>7685</v>
      </c>
      <c r="CT90" s="274">
        <v>8084</v>
      </c>
      <c r="CU90" s="275">
        <v>15769</v>
      </c>
      <c r="CV90" s="273">
        <v>70</v>
      </c>
      <c r="CW90" s="274">
        <v>55</v>
      </c>
      <c r="CX90" s="275">
        <v>62</v>
      </c>
      <c r="CY90" s="273">
        <v>7685</v>
      </c>
      <c r="CZ90" s="274">
        <v>8084</v>
      </c>
      <c r="DA90" s="275">
        <v>15769</v>
      </c>
      <c r="DB90" s="273">
        <v>34.799999999999997</v>
      </c>
      <c r="DC90" s="274">
        <v>32.1</v>
      </c>
      <c r="DD90" s="275">
        <v>33.5</v>
      </c>
      <c r="DE90" s="273">
        <v>7685</v>
      </c>
      <c r="DF90" s="274">
        <v>8084</v>
      </c>
      <c r="DG90" s="275">
        <v>15769</v>
      </c>
    </row>
    <row r="91" spans="1:111" x14ac:dyDescent="0.35">
      <c r="A91" t="s">
        <v>66</v>
      </c>
      <c r="B91" t="s">
        <v>311</v>
      </c>
      <c r="C91" t="s">
        <v>309</v>
      </c>
      <c r="D91" s="273">
        <v>74</v>
      </c>
      <c r="E91" s="274">
        <v>60</v>
      </c>
      <c r="F91" s="275">
        <v>67</v>
      </c>
      <c r="G91" s="273">
        <v>2059</v>
      </c>
      <c r="H91" s="274">
        <v>1979</v>
      </c>
      <c r="I91" s="275">
        <v>4038</v>
      </c>
      <c r="J91" s="273">
        <v>76</v>
      </c>
      <c r="K91" s="274">
        <v>62</v>
      </c>
      <c r="L91" s="275">
        <v>69</v>
      </c>
      <c r="M91" s="273">
        <v>2059</v>
      </c>
      <c r="N91" s="274">
        <v>1979</v>
      </c>
      <c r="O91" s="275">
        <v>4038</v>
      </c>
      <c r="P91" s="273">
        <v>35.1</v>
      </c>
      <c r="Q91" s="274">
        <v>33.200000000000003</v>
      </c>
      <c r="R91" s="275">
        <v>34.200000000000003</v>
      </c>
      <c r="S91" s="273">
        <v>2059</v>
      </c>
      <c r="T91" s="274">
        <v>1979</v>
      </c>
      <c r="U91" s="275">
        <v>4038</v>
      </c>
      <c r="V91" s="320" t="s">
        <v>191</v>
      </c>
      <c r="W91" s="321" t="s">
        <v>191</v>
      </c>
      <c r="X91" s="322" t="s">
        <v>191</v>
      </c>
      <c r="Y91" s="320" t="s">
        <v>191</v>
      </c>
      <c r="Z91" s="321" t="s">
        <v>191</v>
      </c>
      <c r="AA91" s="322" t="s">
        <v>191</v>
      </c>
      <c r="AB91" s="320" t="s">
        <v>191</v>
      </c>
      <c r="AC91" s="321" t="s">
        <v>191</v>
      </c>
      <c r="AD91" s="322" t="s">
        <v>191</v>
      </c>
      <c r="AE91" s="320" t="s">
        <v>191</v>
      </c>
      <c r="AF91" s="321" t="s">
        <v>191</v>
      </c>
      <c r="AG91" s="322" t="s">
        <v>191</v>
      </c>
      <c r="AH91" s="320" t="s">
        <v>191</v>
      </c>
      <c r="AI91" s="321" t="s">
        <v>191</v>
      </c>
      <c r="AJ91" s="322" t="s">
        <v>191</v>
      </c>
      <c r="AK91" s="320" t="s">
        <v>191</v>
      </c>
      <c r="AL91" s="321" t="s">
        <v>191</v>
      </c>
      <c r="AM91" s="322" t="s">
        <v>191</v>
      </c>
      <c r="AN91" s="320" t="s">
        <v>191</v>
      </c>
      <c r="AO91" s="321" t="s">
        <v>191</v>
      </c>
      <c r="AP91" s="322" t="s">
        <v>191</v>
      </c>
      <c r="AQ91" s="320" t="s">
        <v>191</v>
      </c>
      <c r="AR91" s="321" t="s">
        <v>191</v>
      </c>
      <c r="AS91" s="322" t="s">
        <v>191</v>
      </c>
      <c r="AT91" s="320" t="s">
        <v>191</v>
      </c>
      <c r="AU91" s="321" t="s">
        <v>191</v>
      </c>
      <c r="AV91" s="322" t="s">
        <v>191</v>
      </c>
      <c r="AW91" s="320" t="s">
        <v>191</v>
      </c>
      <c r="AX91" s="321" t="s">
        <v>191</v>
      </c>
      <c r="AY91" s="322" t="s">
        <v>191</v>
      </c>
      <c r="AZ91" s="320" t="s">
        <v>191</v>
      </c>
      <c r="BA91" s="321" t="s">
        <v>191</v>
      </c>
      <c r="BB91" s="322" t="s">
        <v>191</v>
      </c>
      <c r="BC91" s="320" t="s">
        <v>191</v>
      </c>
      <c r="BD91" s="321" t="s">
        <v>191</v>
      </c>
      <c r="BE91" s="322" t="s">
        <v>191</v>
      </c>
      <c r="BF91" s="273">
        <v>28</v>
      </c>
      <c r="BG91" s="274">
        <v>19</v>
      </c>
      <c r="BH91" s="275">
        <v>21</v>
      </c>
      <c r="BI91" s="273">
        <v>95</v>
      </c>
      <c r="BJ91" s="274">
        <v>290</v>
      </c>
      <c r="BK91" s="275">
        <v>385</v>
      </c>
      <c r="BL91" s="273">
        <v>31</v>
      </c>
      <c r="BM91" s="274">
        <v>20</v>
      </c>
      <c r="BN91" s="275">
        <v>23</v>
      </c>
      <c r="BO91" s="273">
        <v>95</v>
      </c>
      <c r="BP91" s="274">
        <v>290</v>
      </c>
      <c r="BQ91" s="275">
        <v>385</v>
      </c>
      <c r="BR91" s="273">
        <v>28.3</v>
      </c>
      <c r="BS91" s="274">
        <v>25.4</v>
      </c>
      <c r="BT91" s="275">
        <v>26.1</v>
      </c>
      <c r="BU91" s="273">
        <v>95</v>
      </c>
      <c r="BV91" s="274">
        <v>290</v>
      </c>
      <c r="BW91" s="275">
        <v>385</v>
      </c>
      <c r="BX91" s="273" t="s">
        <v>197</v>
      </c>
      <c r="BY91" s="274" t="s">
        <v>197</v>
      </c>
      <c r="BZ91" s="275" t="s">
        <v>197</v>
      </c>
      <c r="CA91" s="273">
        <v>17</v>
      </c>
      <c r="CB91" s="274">
        <v>38</v>
      </c>
      <c r="CC91" s="275">
        <v>55</v>
      </c>
      <c r="CD91" s="273" t="s">
        <v>197</v>
      </c>
      <c r="CE91" s="274" t="s">
        <v>197</v>
      </c>
      <c r="CF91" s="275" t="s">
        <v>197</v>
      </c>
      <c r="CG91" s="273">
        <v>17</v>
      </c>
      <c r="CH91" s="274">
        <v>38</v>
      </c>
      <c r="CI91" s="275">
        <v>55</v>
      </c>
      <c r="CJ91" s="273">
        <v>17.8</v>
      </c>
      <c r="CK91" s="274">
        <v>17.899999999999999</v>
      </c>
      <c r="CL91" s="275">
        <v>17.8</v>
      </c>
      <c r="CM91" s="273">
        <v>17</v>
      </c>
      <c r="CN91" s="274">
        <v>38</v>
      </c>
      <c r="CO91" s="275">
        <v>55</v>
      </c>
      <c r="CP91" s="273">
        <v>71</v>
      </c>
      <c r="CQ91" s="274">
        <v>54</v>
      </c>
      <c r="CR91" s="275">
        <v>62</v>
      </c>
      <c r="CS91" s="273">
        <v>2209</v>
      </c>
      <c r="CT91" s="274">
        <v>2338</v>
      </c>
      <c r="CU91" s="275">
        <v>4547</v>
      </c>
      <c r="CV91" s="273">
        <v>72</v>
      </c>
      <c r="CW91" s="274">
        <v>56</v>
      </c>
      <c r="CX91" s="275">
        <v>64</v>
      </c>
      <c r="CY91" s="273">
        <v>2209</v>
      </c>
      <c r="CZ91" s="274">
        <v>2338</v>
      </c>
      <c r="DA91" s="275">
        <v>4547</v>
      </c>
      <c r="DB91" s="273">
        <v>34.6</v>
      </c>
      <c r="DC91" s="274">
        <v>31.9</v>
      </c>
      <c r="DD91" s="275">
        <v>33.200000000000003</v>
      </c>
      <c r="DE91" s="273">
        <v>2209</v>
      </c>
      <c r="DF91" s="274">
        <v>2338</v>
      </c>
      <c r="DG91" s="275">
        <v>4547</v>
      </c>
    </row>
    <row r="92" spans="1:111" x14ac:dyDescent="0.35">
      <c r="A92" t="s">
        <v>67</v>
      </c>
      <c r="B92" t="s">
        <v>312</v>
      </c>
      <c r="C92" t="s">
        <v>309</v>
      </c>
      <c r="D92" s="273">
        <v>72</v>
      </c>
      <c r="E92" s="274">
        <v>53</v>
      </c>
      <c r="F92" s="275">
        <v>63</v>
      </c>
      <c r="G92" s="273">
        <v>1734</v>
      </c>
      <c r="H92" s="274">
        <v>1701</v>
      </c>
      <c r="I92" s="275">
        <v>3435</v>
      </c>
      <c r="J92" s="273">
        <v>74</v>
      </c>
      <c r="K92" s="274">
        <v>56</v>
      </c>
      <c r="L92" s="275">
        <v>65</v>
      </c>
      <c r="M92" s="273">
        <v>1734</v>
      </c>
      <c r="N92" s="274">
        <v>1701</v>
      </c>
      <c r="O92" s="275">
        <v>3435</v>
      </c>
      <c r="P92" s="273">
        <v>36.1</v>
      </c>
      <c r="Q92" s="274">
        <v>33.4</v>
      </c>
      <c r="R92" s="275">
        <v>34.799999999999997</v>
      </c>
      <c r="S92" s="273">
        <v>1734</v>
      </c>
      <c r="T92" s="274">
        <v>1701</v>
      </c>
      <c r="U92" s="275">
        <v>3435</v>
      </c>
      <c r="V92" s="320" t="s">
        <v>191</v>
      </c>
      <c r="W92" s="321" t="s">
        <v>191</v>
      </c>
      <c r="X92" s="322" t="s">
        <v>191</v>
      </c>
      <c r="Y92" s="320" t="s">
        <v>191</v>
      </c>
      <c r="Z92" s="321" t="s">
        <v>191</v>
      </c>
      <c r="AA92" s="322" t="s">
        <v>191</v>
      </c>
      <c r="AB92" s="320" t="s">
        <v>191</v>
      </c>
      <c r="AC92" s="321" t="s">
        <v>191</v>
      </c>
      <c r="AD92" s="322" t="s">
        <v>191</v>
      </c>
      <c r="AE92" s="320" t="s">
        <v>191</v>
      </c>
      <c r="AF92" s="321" t="s">
        <v>191</v>
      </c>
      <c r="AG92" s="322" t="s">
        <v>191</v>
      </c>
      <c r="AH92" s="320" t="s">
        <v>191</v>
      </c>
      <c r="AI92" s="321" t="s">
        <v>191</v>
      </c>
      <c r="AJ92" s="322" t="s">
        <v>191</v>
      </c>
      <c r="AK92" s="320" t="s">
        <v>191</v>
      </c>
      <c r="AL92" s="321" t="s">
        <v>191</v>
      </c>
      <c r="AM92" s="322" t="s">
        <v>191</v>
      </c>
      <c r="AN92" s="320" t="s">
        <v>191</v>
      </c>
      <c r="AO92" s="321" t="s">
        <v>191</v>
      </c>
      <c r="AP92" s="322" t="s">
        <v>191</v>
      </c>
      <c r="AQ92" s="320" t="s">
        <v>191</v>
      </c>
      <c r="AR92" s="321" t="s">
        <v>191</v>
      </c>
      <c r="AS92" s="322" t="s">
        <v>191</v>
      </c>
      <c r="AT92" s="320" t="s">
        <v>191</v>
      </c>
      <c r="AU92" s="321" t="s">
        <v>191</v>
      </c>
      <c r="AV92" s="322" t="s">
        <v>191</v>
      </c>
      <c r="AW92" s="320" t="s">
        <v>191</v>
      </c>
      <c r="AX92" s="321" t="s">
        <v>191</v>
      </c>
      <c r="AY92" s="322" t="s">
        <v>191</v>
      </c>
      <c r="AZ92" s="320" t="s">
        <v>191</v>
      </c>
      <c r="BA92" s="321" t="s">
        <v>191</v>
      </c>
      <c r="BB92" s="322" t="s">
        <v>191</v>
      </c>
      <c r="BC92" s="320" t="s">
        <v>191</v>
      </c>
      <c r="BD92" s="321" t="s">
        <v>191</v>
      </c>
      <c r="BE92" s="322" t="s">
        <v>191</v>
      </c>
      <c r="BF92" s="273">
        <v>36</v>
      </c>
      <c r="BG92" s="274">
        <v>21</v>
      </c>
      <c r="BH92" s="275">
        <v>26</v>
      </c>
      <c r="BI92" s="273">
        <v>117</v>
      </c>
      <c r="BJ92" s="274">
        <v>229</v>
      </c>
      <c r="BK92" s="275">
        <v>346</v>
      </c>
      <c r="BL92" s="273">
        <v>37</v>
      </c>
      <c r="BM92" s="274">
        <v>21</v>
      </c>
      <c r="BN92" s="275">
        <v>26</v>
      </c>
      <c r="BO92" s="273">
        <v>117</v>
      </c>
      <c r="BP92" s="274">
        <v>229</v>
      </c>
      <c r="BQ92" s="275">
        <v>346</v>
      </c>
      <c r="BR92" s="273">
        <v>28.9</v>
      </c>
      <c r="BS92" s="274">
        <v>26.7</v>
      </c>
      <c r="BT92" s="275">
        <v>27.4</v>
      </c>
      <c r="BU92" s="273">
        <v>117</v>
      </c>
      <c r="BV92" s="274">
        <v>229</v>
      </c>
      <c r="BW92" s="275">
        <v>346</v>
      </c>
      <c r="BX92" s="273" t="s">
        <v>197</v>
      </c>
      <c r="BY92" s="274" t="s">
        <v>197</v>
      </c>
      <c r="BZ92" s="275" t="s">
        <v>197</v>
      </c>
      <c r="CA92" s="273">
        <v>26</v>
      </c>
      <c r="CB92" s="274">
        <v>54</v>
      </c>
      <c r="CC92" s="275">
        <v>80</v>
      </c>
      <c r="CD92" s="273" t="s">
        <v>197</v>
      </c>
      <c r="CE92" s="274" t="s">
        <v>197</v>
      </c>
      <c r="CF92" s="275" t="s">
        <v>197</v>
      </c>
      <c r="CG92" s="273">
        <v>26</v>
      </c>
      <c r="CH92" s="274">
        <v>54</v>
      </c>
      <c r="CI92" s="275">
        <v>80</v>
      </c>
      <c r="CJ92" s="273">
        <v>18.2</v>
      </c>
      <c r="CK92" s="274">
        <v>17.8</v>
      </c>
      <c r="CL92" s="275">
        <v>17.899999999999999</v>
      </c>
      <c r="CM92" s="273">
        <v>26</v>
      </c>
      <c r="CN92" s="274">
        <v>54</v>
      </c>
      <c r="CO92" s="275">
        <v>80</v>
      </c>
      <c r="CP92" s="273">
        <v>69</v>
      </c>
      <c r="CQ92" s="274">
        <v>48</v>
      </c>
      <c r="CR92" s="275">
        <v>58</v>
      </c>
      <c r="CS92" s="273">
        <v>1881</v>
      </c>
      <c r="CT92" s="274">
        <v>1986</v>
      </c>
      <c r="CU92" s="275">
        <v>3867</v>
      </c>
      <c r="CV92" s="273">
        <v>71</v>
      </c>
      <c r="CW92" s="274">
        <v>51</v>
      </c>
      <c r="CX92" s="275">
        <v>61</v>
      </c>
      <c r="CY92" s="273">
        <v>1881</v>
      </c>
      <c r="CZ92" s="274">
        <v>1986</v>
      </c>
      <c r="DA92" s="275">
        <v>3867</v>
      </c>
      <c r="DB92" s="273">
        <v>35.4</v>
      </c>
      <c r="DC92" s="274">
        <v>32.200000000000003</v>
      </c>
      <c r="DD92" s="275">
        <v>33.799999999999997</v>
      </c>
      <c r="DE92" s="273">
        <v>1881</v>
      </c>
      <c r="DF92" s="274">
        <v>1986</v>
      </c>
      <c r="DG92" s="275">
        <v>3867</v>
      </c>
    </row>
    <row r="93" spans="1:111" x14ac:dyDescent="0.35">
      <c r="A93" t="s">
        <v>69</v>
      </c>
      <c r="B93" t="s">
        <v>314</v>
      </c>
      <c r="C93" t="s">
        <v>309</v>
      </c>
      <c r="D93" s="273">
        <v>68</v>
      </c>
      <c r="E93" s="274">
        <v>51</v>
      </c>
      <c r="F93" s="275">
        <v>59</v>
      </c>
      <c r="G93" s="273">
        <v>1994</v>
      </c>
      <c r="H93" s="274">
        <v>2045</v>
      </c>
      <c r="I93" s="275">
        <v>4039</v>
      </c>
      <c r="J93" s="273">
        <v>71</v>
      </c>
      <c r="K93" s="274">
        <v>56</v>
      </c>
      <c r="L93" s="275">
        <v>63</v>
      </c>
      <c r="M93" s="273">
        <v>1994</v>
      </c>
      <c r="N93" s="274">
        <v>2045</v>
      </c>
      <c r="O93" s="275">
        <v>4039</v>
      </c>
      <c r="P93" s="273">
        <v>34.200000000000003</v>
      </c>
      <c r="Q93" s="274">
        <v>32</v>
      </c>
      <c r="R93" s="275">
        <v>33.1</v>
      </c>
      <c r="S93" s="273">
        <v>1994</v>
      </c>
      <c r="T93" s="274">
        <v>2045</v>
      </c>
      <c r="U93" s="275">
        <v>4039</v>
      </c>
      <c r="V93" s="320" t="s">
        <v>191</v>
      </c>
      <c r="W93" s="321" t="s">
        <v>191</v>
      </c>
      <c r="X93" s="322" t="s">
        <v>191</v>
      </c>
      <c r="Y93" s="320" t="s">
        <v>191</v>
      </c>
      <c r="Z93" s="321" t="s">
        <v>191</v>
      </c>
      <c r="AA93" s="322" t="s">
        <v>191</v>
      </c>
      <c r="AB93" s="320" t="s">
        <v>191</v>
      </c>
      <c r="AC93" s="321" t="s">
        <v>191</v>
      </c>
      <c r="AD93" s="322" t="s">
        <v>191</v>
      </c>
      <c r="AE93" s="320" t="s">
        <v>191</v>
      </c>
      <c r="AF93" s="321" t="s">
        <v>191</v>
      </c>
      <c r="AG93" s="322" t="s">
        <v>191</v>
      </c>
      <c r="AH93" s="320" t="s">
        <v>191</v>
      </c>
      <c r="AI93" s="321" t="s">
        <v>191</v>
      </c>
      <c r="AJ93" s="322" t="s">
        <v>191</v>
      </c>
      <c r="AK93" s="320" t="s">
        <v>191</v>
      </c>
      <c r="AL93" s="321" t="s">
        <v>191</v>
      </c>
      <c r="AM93" s="322" t="s">
        <v>191</v>
      </c>
      <c r="AN93" s="320" t="s">
        <v>191</v>
      </c>
      <c r="AO93" s="321" t="s">
        <v>191</v>
      </c>
      <c r="AP93" s="322" t="s">
        <v>191</v>
      </c>
      <c r="AQ93" s="320" t="s">
        <v>191</v>
      </c>
      <c r="AR93" s="321" t="s">
        <v>191</v>
      </c>
      <c r="AS93" s="322" t="s">
        <v>191</v>
      </c>
      <c r="AT93" s="320" t="s">
        <v>191</v>
      </c>
      <c r="AU93" s="321" t="s">
        <v>191</v>
      </c>
      <c r="AV93" s="322" t="s">
        <v>191</v>
      </c>
      <c r="AW93" s="320" t="s">
        <v>191</v>
      </c>
      <c r="AX93" s="321" t="s">
        <v>191</v>
      </c>
      <c r="AY93" s="322" t="s">
        <v>191</v>
      </c>
      <c r="AZ93" s="320" t="s">
        <v>191</v>
      </c>
      <c r="BA93" s="321" t="s">
        <v>191</v>
      </c>
      <c r="BB93" s="322" t="s">
        <v>191</v>
      </c>
      <c r="BC93" s="320" t="s">
        <v>191</v>
      </c>
      <c r="BD93" s="321" t="s">
        <v>191</v>
      </c>
      <c r="BE93" s="322" t="s">
        <v>191</v>
      </c>
      <c r="BF93" s="273">
        <v>24</v>
      </c>
      <c r="BG93" s="274">
        <v>11</v>
      </c>
      <c r="BH93" s="275">
        <v>15</v>
      </c>
      <c r="BI93" s="273">
        <v>132</v>
      </c>
      <c r="BJ93" s="274">
        <v>312</v>
      </c>
      <c r="BK93" s="275">
        <v>444</v>
      </c>
      <c r="BL93" s="273">
        <v>28</v>
      </c>
      <c r="BM93" s="274">
        <v>13</v>
      </c>
      <c r="BN93" s="275">
        <v>18</v>
      </c>
      <c r="BO93" s="273">
        <v>132</v>
      </c>
      <c r="BP93" s="274">
        <v>312</v>
      </c>
      <c r="BQ93" s="275">
        <v>444</v>
      </c>
      <c r="BR93" s="273">
        <v>26.3</v>
      </c>
      <c r="BS93" s="274">
        <v>23</v>
      </c>
      <c r="BT93" s="275">
        <v>24</v>
      </c>
      <c r="BU93" s="273">
        <v>132</v>
      </c>
      <c r="BV93" s="274">
        <v>312</v>
      </c>
      <c r="BW93" s="275">
        <v>444</v>
      </c>
      <c r="BX93" s="273" t="s">
        <v>197</v>
      </c>
      <c r="BY93" s="274" t="s">
        <v>197</v>
      </c>
      <c r="BZ93" s="275" t="s">
        <v>197</v>
      </c>
      <c r="CA93" s="273">
        <v>11</v>
      </c>
      <c r="CB93" s="274">
        <v>28</v>
      </c>
      <c r="CC93" s="275">
        <v>39</v>
      </c>
      <c r="CD93" s="273" t="s">
        <v>197</v>
      </c>
      <c r="CE93" s="274" t="s">
        <v>197</v>
      </c>
      <c r="CF93" s="275" t="s">
        <v>197</v>
      </c>
      <c r="CG93" s="273">
        <v>11</v>
      </c>
      <c r="CH93" s="274">
        <v>28</v>
      </c>
      <c r="CI93" s="275">
        <v>39</v>
      </c>
      <c r="CJ93" s="273">
        <v>17.399999999999999</v>
      </c>
      <c r="CK93" s="274">
        <v>18.899999999999999</v>
      </c>
      <c r="CL93" s="275">
        <v>18.5</v>
      </c>
      <c r="CM93" s="273">
        <v>11</v>
      </c>
      <c r="CN93" s="274">
        <v>28</v>
      </c>
      <c r="CO93" s="275">
        <v>39</v>
      </c>
      <c r="CP93" s="273">
        <v>64</v>
      </c>
      <c r="CQ93" s="274">
        <v>45</v>
      </c>
      <c r="CR93" s="275">
        <v>54</v>
      </c>
      <c r="CS93" s="273">
        <v>2171</v>
      </c>
      <c r="CT93" s="274">
        <v>2420</v>
      </c>
      <c r="CU93" s="275">
        <v>4591</v>
      </c>
      <c r="CV93" s="273">
        <v>67</v>
      </c>
      <c r="CW93" s="274">
        <v>49</v>
      </c>
      <c r="CX93" s="275">
        <v>58</v>
      </c>
      <c r="CY93" s="273">
        <v>2171</v>
      </c>
      <c r="CZ93" s="274">
        <v>2420</v>
      </c>
      <c r="DA93" s="275">
        <v>4591</v>
      </c>
      <c r="DB93" s="273">
        <v>33.5</v>
      </c>
      <c r="DC93" s="274">
        <v>30.6</v>
      </c>
      <c r="DD93" s="275">
        <v>32</v>
      </c>
      <c r="DE93" s="273">
        <v>2171</v>
      </c>
      <c r="DF93" s="274">
        <v>2420</v>
      </c>
      <c r="DG93" s="275">
        <v>4591</v>
      </c>
    </row>
    <row r="94" spans="1:111" x14ac:dyDescent="0.35">
      <c r="A94" t="s">
        <v>71</v>
      </c>
      <c r="B94" t="s">
        <v>316</v>
      </c>
      <c r="C94" t="s">
        <v>309</v>
      </c>
      <c r="D94" s="273">
        <v>76</v>
      </c>
      <c r="E94" s="274">
        <v>65</v>
      </c>
      <c r="F94" s="275">
        <v>71</v>
      </c>
      <c r="G94" s="273">
        <v>1233</v>
      </c>
      <c r="H94" s="274">
        <v>1138</v>
      </c>
      <c r="I94" s="275">
        <v>2371</v>
      </c>
      <c r="J94" s="273">
        <v>79</v>
      </c>
      <c r="K94" s="274">
        <v>69</v>
      </c>
      <c r="L94" s="275">
        <v>74</v>
      </c>
      <c r="M94" s="273">
        <v>1233</v>
      </c>
      <c r="N94" s="274">
        <v>1138</v>
      </c>
      <c r="O94" s="275">
        <v>2371</v>
      </c>
      <c r="P94" s="273">
        <v>37</v>
      </c>
      <c r="Q94" s="274">
        <v>35</v>
      </c>
      <c r="R94" s="275">
        <v>36</v>
      </c>
      <c r="S94" s="273">
        <v>1233</v>
      </c>
      <c r="T94" s="274">
        <v>1138</v>
      </c>
      <c r="U94" s="275">
        <v>2371</v>
      </c>
      <c r="V94" s="320" t="s">
        <v>191</v>
      </c>
      <c r="W94" s="321" t="s">
        <v>191</v>
      </c>
      <c r="X94" s="322" t="s">
        <v>191</v>
      </c>
      <c r="Y94" s="320" t="s">
        <v>191</v>
      </c>
      <c r="Z94" s="321" t="s">
        <v>191</v>
      </c>
      <c r="AA94" s="322" t="s">
        <v>191</v>
      </c>
      <c r="AB94" s="320" t="s">
        <v>191</v>
      </c>
      <c r="AC94" s="321" t="s">
        <v>191</v>
      </c>
      <c r="AD94" s="322" t="s">
        <v>191</v>
      </c>
      <c r="AE94" s="320" t="s">
        <v>191</v>
      </c>
      <c r="AF94" s="321" t="s">
        <v>191</v>
      </c>
      <c r="AG94" s="322" t="s">
        <v>191</v>
      </c>
      <c r="AH94" s="320" t="s">
        <v>191</v>
      </c>
      <c r="AI94" s="321" t="s">
        <v>191</v>
      </c>
      <c r="AJ94" s="322" t="s">
        <v>191</v>
      </c>
      <c r="AK94" s="320" t="s">
        <v>191</v>
      </c>
      <c r="AL94" s="321" t="s">
        <v>191</v>
      </c>
      <c r="AM94" s="322" t="s">
        <v>191</v>
      </c>
      <c r="AN94" s="320" t="s">
        <v>191</v>
      </c>
      <c r="AO94" s="321" t="s">
        <v>191</v>
      </c>
      <c r="AP94" s="322" t="s">
        <v>191</v>
      </c>
      <c r="AQ94" s="320" t="s">
        <v>191</v>
      </c>
      <c r="AR94" s="321" t="s">
        <v>191</v>
      </c>
      <c r="AS94" s="322" t="s">
        <v>191</v>
      </c>
      <c r="AT94" s="320" t="s">
        <v>191</v>
      </c>
      <c r="AU94" s="321" t="s">
        <v>191</v>
      </c>
      <c r="AV94" s="322" t="s">
        <v>191</v>
      </c>
      <c r="AW94" s="320" t="s">
        <v>191</v>
      </c>
      <c r="AX94" s="321" t="s">
        <v>191</v>
      </c>
      <c r="AY94" s="322" t="s">
        <v>191</v>
      </c>
      <c r="AZ94" s="320" t="s">
        <v>191</v>
      </c>
      <c r="BA94" s="321" t="s">
        <v>191</v>
      </c>
      <c r="BB94" s="322" t="s">
        <v>191</v>
      </c>
      <c r="BC94" s="320" t="s">
        <v>191</v>
      </c>
      <c r="BD94" s="321" t="s">
        <v>191</v>
      </c>
      <c r="BE94" s="322" t="s">
        <v>191</v>
      </c>
      <c r="BF94" s="273">
        <v>28</v>
      </c>
      <c r="BG94" s="274">
        <v>12</v>
      </c>
      <c r="BH94" s="275">
        <v>17</v>
      </c>
      <c r="BI94" s="273">
        <v>79</v>
      </c>
      <c r="BJ94" s="274">
        <v>169</v>
      </c>
      <c r="BK94" s="275">
        <v>248</v>
      </c>
      <c r="BL94" s="273">
        <v>29</v>
      </c>
      <c r="BM94" s="274">
        <v>17</v>
      </c>
      <c r="BN94" s="275">
        <v>21</v>
      </c>
      <c r="BO94" s="273">
        <v>79</v>
      </c>
      <c r="BP94" s="274">
        <v>169</v>
      </c>
      <c r="BQ94" s="275">
        <v>248</v>
      </c>
      <c r="BR94" s="273">
        <v>25.3</v>
      </c>
      <c r="BS94" s="274">
        <v>24.5</v>
      </c>
      <c r="BT94" s="275">
        <v>24.8</v>
      </c>
      <c r="BU94" s="273">
        <v>79</v>
      </c>
      <c r="BV94" s="274">
        <v>169</v>
      </c>
      <c r="BW94" s="275">
        <v>248</v>
      </c>
      <c r="BX94" s="273" t="s">
        <v>197</v>
      </c>
      <c r="BY94" s="274" t="s">
        <v>197</v>
      </c>
      <c r="BZ94" s="275" t="s">
        <v>197</v>
      </c>
      <c r="CA94" s="273">
        <v>3</v>
      </c>
      <c r="CB94" s="274">
        <v>17</v>
      </c>
      <c r="CC94" s="275">
        <v>20</v>
      </c>
      <c r="CD94" s="273" t="s">
        <v>197</v>
      </c>
      <c r="CE94" s="274" t="s">
        <v>197</v>
      </c>
      <c r="CF94" s="275" t="s">
        <v>197</v>
      </c>
      <c r="CG94" s="273">
        <v>3</v>
      </c>
      <c r="CH94" s="274">
        <v>17</v>
      </c>
      <c r="CI94" s="275">
        <v>20</v>
      </c>
      <c r="CJ94" s="273">
        <v>22.3</v>
      </c>
      <c r="CK94" s="274">
        <v>22.1</v>
      </c>
      <c r="CL94" s="275">
        <v>22.2</v>
      </c>
      <c r="CM94" s="273">
        <v>3</v>
      </c>
      <c r="CN94" s="274">
        <v>17</v>
      </c>
      <c r="CO94" s="275">
        <v>20</v>
      </c>
      <c r="CP94" s="273">
        <v>72</v>
      </c>
      <c r="CQ94" s="274">
        <v>58</v>
      </c>
      <c r="CR94" s="275">
        <v>65</v>
      </c>
      <c r="CS94" s="273">
        <v>1332</v>
      </c>
      <c r="CT94" s="274">
        <v>1351</v>
      </c>
      <c r="CU94" s="275">
        <v>2683</v>
      </c>
      <c r="CV94" s="273">
        <v>75</v>
      </c>
      <c r="CW94" s="274">
        <v>62</v>
      </c>
      <c r="CX94" s="275">
        <v>68</v>
      </c>
      <c r="CY94" s="273">
        <v>1332</v>
      </c>
      <c r="CZ94" s="274">
        <v>1351</v>
      </c>
      <c r="DA94" s="275">
        <v>2683</v>
      </c>
      <c r="DB94" s="273">
        <v>36.200000000000003</v>
      </c>
      <c r="DC94" s="274">
        <v>33.4</v>
      </c>
      <c r="DD94" s="275">
        <v>34.799999999999997</v>
      </c>
      <c r="DE94" s="273">
        <v>1332</v>
      </c>
      <c r="DF94" s="274">
        <v>1351</v>
      </c>
      <c r="DG94" s="275">
        <v>2683</v>
      </c>
    </row>
    <row r="95" spans="1:111" x14ac:dyDescent="0.35">
      <c r="A95" t="s">
        <v>75</v>
      </c>
      <c r="B95" t="s">
        <v>320</v>
      </c>
      <c r="C95" t="s">
        <v>309</v>
      </c>
      <c r="D95" s="273">
        <v>68</v>
      </c>
      <c r="E95" s="274">
        <v>55</v>
      </c>
      <c r="F95" s="275">
        <v>62</v>
      </c>
      <c r="G95" s="273">
        <v>1667</v>
      </c>
      <c r="H95" s="274">
        <v>1637</v>
      </c>
      <c r="I95" s="275">
        <v>3304</v>
      </c>
      <c r="J95" s="273">
        <v>71</v>
      </c>
      <c r="K95" s="274">
        <v>60</v>
      </c>
      <c r="L95" s="275">
        <v>66</v>
      </c>
      <c r="M95" s="273">
        <v>1667</v>
      </c>
      <c r="N95" s="274">
        <v>1637</v>
      </c>
      <c r="O95" s="275">
        <v>3304</v>
      </c>
      <c r="P95" s="273">
        <v>33.799999999999997</v>
      </c>
      <c r="Q95" s="274">
        <v>32.200000000000003</v>
      </c>
      <c r="R95" s="275">
        <v>33</v>
      </c>
      <c r="S95" s="273">
        <v>1667</v>
      </c>
      <c r="T95" s="274">
        <v>1637</v>
      </c>
      <c r="U95" s="275">
        <v>3304</v>
      </c>
      <c r="V95" s="320" t="s">
        <v>191</v>
      </c>
      <c r="W95" s="321" t="s">
        <v>191</v>
      </c>
      <c r="X95" s="322" t="s">
        <v>191</v>
      </c>
      <c r="Y95" s="320" t="s">
        <v>191</v>
      </c>
      <c r="Z95" s="321" t="s">
        <v>191</v>
      </c>
      <c r="AA95" s="322" t="s">
        <v>191</v>
      </c>
      <c r="AB95" s="320" t="s">
        <v>191</v>
      </c>
      <c r="AC95" s="321" t="s">
        <v>191</v>
      </c>
      <c r="AD95" s="322" t="s">
        <v>191</v>
      </c>
      <c r="AE95" s="320" t="s">
        <v>191</v>
      </c>
      <c r="AF95" s="321" t="s">
        <v>191</v>
      </c>
      <c r="AG95" s="322" t="s">
        <v>191</v>
      </c>
      <c r="AH95" s="320" t="s">
        <v>191</v>
      </c>
      <c r="AI95" s="321" t="s">
        <v>191</v>
      </c>
      <c r="AJ95" s="322" t="s">
        <v>191</v>
      </c>
      <c r="AK95" s="320" t="s">
        <v>191</v>
      </c>
      <c r="AL95" s="321" t="s">
        <v>191</v>
      </c>
      <c r="AM95" s="322" t="s">
        <v>191</v>
      </c>
      <c r="AN95" s="320" t="s">
        <v>191</v>
      </c>
      <c r="AO95" s="321" t="s">
        <v>191</v>
      </c>
      <c r="AP95" s="322" t="s">
        <v>191</v>
      </c>
      <c r="AQ95" s="320" t="s">
        <v>191</v>
      </c>
      <c r="AR95" s="321" t="s">
        <v>191</v>
      </c>
      <c r="AS95" s="322" t="s">
        <v>191</v>
      </c>
      <c r="AT95" s="320" t="s">
        <v>191</v>
      </c>
      <c r="AU95" s="321" t="s">
        <v>191</v>
      </c>
      <c r="AV95" s="322" t="s">
        <v>191</v>
      </c>
      <c r="AW95" s="320" t="s">
        <v>191</v>
      </c>
      <c r="AX95" s="321" t="s">
        <v>191</v>
      </c>
      <c r="AY95" s="322" t="s">
        <v>191</v>
      </c>
      <c r="AZ95" s="320" t="s">
        <v>191</v>
      </c>
      <c r="BA95" s="321" t="s">
        <v>191</v>
      </c>
      <c r="BB95" s="322" t="s">
        <v>191</v>
      </c>
      <c r="BC95" s="320" t="s">
        <v>191</v>
      </c>
      <c r="BD95" s="321" t="s">
        <v>191</v>
      </c>
      <c r="BE95" s="322" t="s">
        <v>191</v>
      </c>
      <c r="BF95" s="273">
        <v>21</v>
      </c>
      <c r="BG95" s="274">
        <v>9</v>
      </c>
      <c r="BH95" s="275">
        <v>12</v>
      </c>
      <c r="BI95" s="273">
        <v>63</v>
      </c>
      <c r="BJ95" s="274">
        <v>218</v>
      </c>
      <c r="BK95" s="275">
        <v>281</v>
      </c>
      <c r="BL95" s="273">
        <v>22</v>
      </c>
      <c r="BM95" s="274">
        <v>12</v>
      </c>
      <c r="BN95" s="275">
        <v>15</v>
      </c>
      <c r="BO95" s="273">
        <v>63</v>
      </c>
      <c r="BP95" s="274">
        <v>218</v>
      </c>
      <c r="BQ95" s="275">
        <v>281</v>
      </c>
      <c r="BR95" s="273">
        <v>25.3</v>
      </c>
      <c r="BS95" s="274">
        <v>22.9</v>
      </c>
      <c r="BT95" s="275">
        <v>23.5</v>
      </c>
      <c r="BU95" s="273">
        <v>63</v>
      </c>
      <c r="BV95" s="274">
        <v>218</v>
      </c>
      <c r="BW95" s="275">
        <v>281</v>
      </c>
      <c r="BX95" s="273" t="s">
        <v>197</v>
      </c>
      <c r="BY95" s="274" t="s">
        <v>197</v>
      </c>
      <c r="BZ95" s="275" t="s">
        <v>197</v>
      </c>
      <c r="CA95" s="273">
        <v>13</v>
      </c>
      <c r="CB95" s="274">
        <v>35</v>
      </c>
      <c r="CC95" s="275">
        <v>48</v>
      </c>
      <c r="CD95" s="273" t="s">
        <v>197</v>
      </c>
      <c r="CE95" s="274" t="s">
        <v>197</v>
      </c>
      <c r="CF95" s="275" t="s">
        <v>197</v>
      </c>
      <c r="CG95" s="273">
        <v>13</v>
      </c>
      <c r="CH95" s="274">
        <v>35</v>
      </c>
      <c r="CI95" s="275">
        <v>48</v>
      </c>
      <c r="CJ95" s="273">
        <v>17.100000000000001</v>
      </c>
      <c r="CK95" s="274">
        <v>19</v>
      </c>
      <c r="CL95" s="275">
        <v>18.5</v>
      </c>
      <c r="CM95" s="273">
        <v>13</v>
      </c>
      <c r="CN95" s="274">
        <v>35</v>
      </c>
      <c r="CO95" s="275">
        <v>48</v>
      </c>
      <c r="CP95" s="273">
        <v>65</v>
      </c>
      <c r="CQ95" s="274">
        <v>49</v>
      </c>
      <c r="CR95" s="275">
        <v>57</v>
      </c>
      <c r="CS95" s="273">
        <v>1766</v>
      </c>
      <c r="CT95" s="274">
        <v>1917</v>
      </c>
      <c r="CU95" s="275">
        <v>3683</v>
      </c>
      <c r="CV95" s="273">
        <v>69</v>
      </c>
      <c r="CW95" s="274">
        <v>54</v>
      </c>
      <c r="CX95" s="275">
        <v>61</v>
      </c>
      <c r="CY95" s="273">
        <v>1766</v>
      </c>
      <c r="CZ95" s="274">
        <v>1917</v>
      </c>
      <c r="DA95" s="275">
        <v>3683</v>
      </c>
      <c r="DB95" s="273">
        <v>33.299999999999997</v>
      </c>
      <c r="DC95" s="274">
        <v>30.9</v>
      </c>
      <c r="DD95" s="275">
        <v>32</v>
      </c>
      <c r="DE95" s="273">
        <v>1766</v>
      </c>
      <c r="DF95" s="274">
        <v>1917</v>
      </c>
      <c r="DG95" s="275">
        <v>3683</v>
      </c>
    </row>
    <row r="96" spans="1:111" x14ac:dyDescent="0.35">
      <c r="A96" t="s">
        <v>77</v>
      </c>
      <c r="B96" t="s">
        <v>322</v>
      </c>
      <c r="C96" t="s">
        <v>309</v>
      </c>
      <c r="D96" s="273">
        <v>70</v>
      </c>
      <c r="E96" s="274">
        <v>58</v>
      </c>
      <c r="F96" s="275">
        <v>64</v>
      </c>
      <c r="G96" s="273">
        <v>1436</v>
      </c>
      <c r="H96" s="274">
        <v>1493</v>
      </c>
      <c r="I96" s="275">
        <v>2929</v>
      </c>
      <c r="J96" s="273">
        <v>73</v>
      </c>
      <c r="K96" s="274">
        <v>61</v>
      </c>
      <c r="L96" s="275">
        <v>67</v>
      </c>
      <c r="M96" s="273">
        <v>1436</v>
      </c>
      <c r="N96" s="274">
        <v>1493</v>
      </c>
      <c r="O96" s="275">
        <v>2929</v>
      </c>
      <c r="P96" s="273">
        <v>34.9</v>
      </c>
      <c r="Q96" s="274">
        <v>33.1</v>
      </c>
      <c r="R96" s="275">
        <v>34</v>
      </c>
      <c r="S96" s="273">
        <v>1436</v>
      </c>
      <c r="T96" s="274">
        <v>1493</v>
      </c>
      <c r="U96" s="275">
        <v>2929</v>
      </c>
      <c r="V96" s="320" t="s">
        <v>191</v>
      </c>
      <c r="W96" s="321" t="s">
        <v>191</v>
      </c>
      <c r="X96" s="322" t="s">
        <v>191</v>
      </c>
      <c r="Y96" s="320" t="s">
        <v>191</v>
      </c>
      <c r="Z96" s="321" t="s">
        <v>191</v>
      </c>
      <c r="AA96" s="322" t="s">
        <v>191</v>
      </c>
      <c r="AB96" s="320" t="s">
        <v>191</v>
      </c>
      <c r="AC96" s="321" t="s">
        <v>191</v>
      </c>
      <c r="AD96" s="322" t="s">
        <v>191</v>
      </c>
      <c r="AE96" s="320" t="s">
        <v>191</v>
      </c>
      <c r="AF96" s="321" t="s">
        <v>191</v>
      </c>
      <c r="AG96" s="322" t="s">
        <v>191</v>
      </c>
      <c r="AH96" s="320" t="s">
        <v>191</v>
      </c>
      <c r="AI96" s="321" t="s">
        <v>191</v>
      </c>
      <c r="AJ96" s="322" t="s">
        <v>191</v>
      </c>
      <c r="AK96" s="320" t="s">
        <v>191</v>
      </c>
      <c r="AL96" s="321" t="s">
        <v>191</v>
      </c>
      <c r="AM96" s="322" t="s">
        <v>191</v>
      </c>
      <c r="AN96" s="320" t="s">
        <v>191</v>
      </c>
      <c r="AO96" s="321" t="s">
        <v>191</v>
      </c>
      <c r="AP96" s="322" t="s">
        <v>191</v>
      </c>
      <c r="AQ96" s="320" t="s">
        <v>191</v>
      </c>
      <c r="AR96" s="321" t="s">
        <v>191</v>
      </c>
      <c r="AS96" s="322" t="s">
        <v>191</v>
      </c>
      <c r="AT96" s="320" t="s">
        <v>191</v>
      </c>
      <c r="AU96" s="321" t="s">
        <v>191</v>
      </c>
      <c r="AV96" s="322" t="s">
        <v>191</v>
      </c>
      <c r="AW96" s="320" t="s">
        <v>191</v>
      </c>
      <c r="AX96" s="321" t="s">
        <v>191</v>
      </c>
      <c r="AY96" s="322" t="s">
        <v>191</v>
      </c>
      <c r="AZ96" s="320" t="s">
        <v>191</v>
      </c>
      <c r="BA96" s="321" t="s">
        <v>191</v>
      </c>
      <c r="BB96" s="322" t="s">
        <v>191</v>
      </c>
      <c r="BC96" s="320" t="s">
        <v>191</v>
      </c>
      <c r="BD96" s="321" t="s">
        <v>191</v>
      </c>
      <c r="BE96" s="322" t="s">
        <v>191</v>
      </c>
      <c r="BF96" s="273">
        <v>24</v>
      </c>
      <c r="BG96" s="274">
        <v>9</v>
      </c>
      <c r="BH96" s="275">
        <v>13</v>
      </c>
      <c r="BI96" s="273">
        <v>83</v>
      </c>
      <c r="BJ96" s="274">
        <v>214</v>
      </c>
      <c r="BK96" s="275">
        <v>297</v>
      </c>
      <c r="BL96" s="273">
        <v>25</v>
      </c>
      <c r="BM96" s="274">
        <v>11</v>
      </c>
      <c r="BN96" s="275">
        <v>15</v>
      </c>
      <c r="BO96" s="273">
        <v>83</v>
      </c>
      <c r="BP96" s="274">
        <v>214</v>
      </c>
      <c r="BQ96" s="275">
        <v>297</v>
      </c>
      <c r="BR96" s="273">
        <v>25.6</v>
      </c>
      <c r="BS96" s="274">
        <v>23.8</v>
      </c>
      <c r="BT96" s="275">
        <v>24.3</v>
      </c>
      <c r="BU96" s="273">
        <v>83</v>
      </c>
      <c r="BV96" s="274">
        <v>214</v>
      </c>
      <c r="BW96" s="275">
        <v>297</v>
      </c>
      <c r="BX96" s="273" t="s">
        <v>197</v>
      </c>
      <c r="BY96" s="274" t="s">
        <v>197</v>
      </c>
      <c r="BZ96" s="275" t="s">
        <v>197</v>
      </c>
      <c r="CA96" s="273">
        <v>9</v>
      </c>
      <c r="CB96" s="274">
        <v>27</v>
      </c>
      <c r="CC96" s="275">
        <v>36</v>
      </c>
      <c r="CD96" s="273" t="s">
        <v>197</v>
      </c>
      <c r="CE96" s="274" t="s">
        <v>197</v>
      </c>
      <c r="CF96" s="275" t="s">
        <v>197</v>
      </c>
      <c r="CG96" s="273">
        <v>9</v>
      </c>
      <c r="CH96" s="274">
        <v>27</v>
      </c>
      <c r="CI96" s="275">
        <v>36</v>
      </c>
      <c r="CJ96" s="273">
        <v>20.100000000000001</v>
      </c>
      <c r="CK96" s="274">
        <v>17.7</v>
      </c>
      <c r="CL96" s="275">
        <v>18.3</v>
      </c>
      <c r="CM96" s="273">
        <v>9</v>
      </c>
      <c r="CN96" s="274">
        <v>27</v>
      </c>
      <c r="CO96" s="275">
        <v>36</v>
      </c>
      <c r="CP96" s="273">
        <v>67</v>
      </c>
      <c r="CQ96" s="274">
        <v>50</v>
      </c>
      <c r="CR96" s="275">
        <v>58</v>
      </c>
      <c r="CS96" s="273">
        <v>1562</v>
      </c>
      <c r="CT96" s="274">
        <v>1766</v>
      </c>
      <c r="CU96" s="275">
        <v>3328</v>
      </c>
      <c r="CV96" s="273">
        <v>69</v>
      </c>
      <c r="CW96" s="274">
        <v>54</v>
      </c>
      <c r="CX96" s="275">
        <v>61</v>
      </c>
      <c r="CY96" s="273">
        <v>1562</v>
      </c>
      <c r="CZ96" s="274">
        <v>1766</v>
      </c>
      <c r="DA96" s="275">
        <v>3328</v>
      </c>
      <c r="DB96" s="273">
        <v>34.200000000000003</v>
      </c>
      <c r="DC96" s="274">
        <v>31.7</v>
      </c>
      <c r="DD96" s="275">
        <v>32.799999999999997</v>
      </c>
      <c r="DE96" s="273">
        <v>1562</v>
      </c>
      <c r="DF96" s="274">
        <v>1766</v>
      </c>
      <c r="DG96" s="275">
        <v>3328</v>
      </c>
    </row>
    <row r="97" spans="1:111" x14ac:dyDescent="0.35">
      <c r="A97" t="s">
        <v>40</v>
      </c>
      <c r="B97" t="s">
        <v>285</v>
      </c>
      <c r="C97" t="s">
        <v>408</v>
      </c>
      <c r="D97" s="273">
        <v>72</v>
      </c>
      <c r="E97" s="274">
        <v>56</v>
      </c>
      <c r="F97" s="275">
        <v>64</v>
      </c>
      <c r="G97" s="273">
        <v>3627</v>
      </c>
      <c r="H97" s="274">
        <v>3490</v>
      </c>
      <c r="I97" s="275">
        <v>7117</v>
      </c>
      <c r="J97" s="273">
        <v>75</v>
      </c>
      <c r="K97" s="274">
        <v>60</v>
      </c>
      <c r="L97" s="275">
        <v>68</v>
      </c>
      <c r="M97" s="273">
        <v>3627</v>
      </c>
      <c r="N97" s="274">
        <v>3490</v>
      </c>
      <c r="O97" s="275">
        <v>7117</v>
      </c>
      <c r="P97" s="273">
        <v>35.200000000000003</v>
      </c>
      <c r="Q97" s="274">
        <v>32.9</v>
      </c>
      <c r="R97" s="275">
        <v>34.1</v>
      </c>
      <c r="S97" s="273">
        <v>3627</v>
      </c>
      <c r="T97" s="274">
        <v>3490</v>
      </c>
      <c r="U97" s="275">
        <v>7117</v>
      </c>
      <c r="V97" s="320" t="s">
        <v>191</v>
      </c>
      <c r="W97" s="321" t="s">
        <v>191</v>
      </c>
      <c r="X97" s="322" t="s">
        <v>191</v>
      </c>
      <c r="Y97" s="320" t="s">
        <v>191</v>
      </c>
      <c r="Z97" s="321" t="s">
        <v>191</v>
      </c>
      <c r="AA97" s="322" t="s">
        <v>191</v>
      </c>
      <c r="AB97" s="320" t="s">
        <v>191</v>
      </c>
      <c r="AC97" s="321" t="s">
        <v>191</v>
      </c>
      <c r="AD97" s="322" t="s">
        <v>191</v>
      </c>
      <c r="AE97" s="320" t="s">
        <v>191</v>
      </c>
      <c r="AF97" s="321" t="s">
        <v>191</v>
      </c>
      <c r="AG97" s="322" t="s">
        <v>191</v>
      </c>
      <c r="AH97" s="320" t="s">
        <v>191</v>
      </c>
      <c r="AI97" s="321" t="s">
        <v>191</v>
      </c>
      <c r="AJ97" s="322" t="s">
        <v>191</v>
      </c>
      <c r="AK97" s="320" t="s">
        <v>191</v>
      </c>
      <c r="AL97" s="321" t="s">
        <v>191</v>
      </c>
      <c r="AM97" s="322" t="s">
        <v>191</v>
      </c>
      <c r="AN97" s="320" t="s">
        <v>191</v>
      </c>
      <c r="AO97" s="321" t="s">
        <v>191</v>
      </c>
      <c r="AP97" s="322" t="s">
        <v>191</v>
      </c>
      <c r="AQ97" s="320" t="s">
        <v>191</v>
      </c>
      <c r="AR97" s="321" t="s">
        <v>191</v>
      </c>
      <c r="AS97" s="322" t="s">
        <v>191</v>
      </c>
      <c r="AT97" s="320" t="s">
        <v>191</v>
      </c>
      <c r="AU97" s="321" t="s">
        <v>191</v>
      </c>
      <c r="AV97" s="322" t="s">
        <v>191</v>
      </c>
      <c r="AW97" s="320" t="s">
        <v>191</v>
      </c>
      <c r="AX97" s="321" t="s">
        <v>191</v>
      </c>
      <c r="AY97" s="322" t="s">
        <v>191</v>
      </c>
      <c r="AZ97" s="320" t="s">
        <v>191</v>
      </c>
      <c r="BA97" s="321" t="s">
        <v>191</v>
      </c>
      <c r="BB97" s="322" t="s">
        <v>191</v>
      </c>
      <c r="BC97" s="320" t="s">
        <v>191</v>
      </c>
      <c r="BD97" s="321" t="s">
        <v>191</v>
      </c>
      <c r="BE97" s="322" t="s">
        <v>191</v>
      </c>
      <c r="BF97" s="273">
        <v>22</v>
      </c>
      <c r="BG97" s="274">
        <v>16</v>
      </c>
      <c r="BH97" s="275">
        <v>18</v>
      </c>
      <c r="BI97" s="273">
        <v>228</v>
      </c>
      <c r="BJ97" s="274">
        <v>508</v>
      </c>
      <c r="BK97" s="275">
        <v>736</v>
      </c>
      <c r="BL97" s="273">
        <v>28</v>
      </c>
      <c r="BM97" s="274">
        <v>19</v>
      </c>
      <c r="BN97" s="275">
        <v>22</v>
      </c>
      <c r="BO97" s="273">
        <v>228</v>
      </c>
      <c r="BP97" s="274">
        <v>508</v>
      </c>
      <c r="BQ97" s="275">
        <v>736</v>
      </c>
      <c r="BR97" s="273">
        <v>26.1</v>
      </c>
      <c r="BS97" s="274">
        <v>24.8</v>
      </c>
      <c r="BT97" s="275">
        <v>25.2</v>
      </c>
      <c r="BU97" s="273">
        <v>228</v>
      </c>
      <c r="BV97" s="274">
        <v>508</v>
      </c>
      <c r="BW97" s="275">
        <v>736</v>
      </c>
      <c r="BX97" s="273" t="s">
        <v>197</v>
      </c>
      <c r="BY97" s="274" t="s">
        <v>197</v>
      </c>
      <c r="BZ97" s="275" t="s">
        <v>197</v>
      </c>
      <c r="CA97" s="273">
        <v>29</v>
      </c>
      <c r="CB97" s="274">
        <v>64</v>
      </c>
      <c r="CC97" s="275">
        <v>93</v>
      </c>
      <c r="CD97" s="273" t="s">
        <v>197</v>
      </c>
      <c r="CE97" s="274" t="s">
        <v>197</v>
      </c>
      <c r="CF97" s="275" t="s">
        <v>197</v>
      </c>
      <c r="CG97" s="273">
        <v>29</v>
      </c>
      <c r="CH97" s="274">
        <v>64</v>
      </c>
      <c r="CI97" s="275">
        <v>93</v>
      </c>
      <c r="CJ97" s="273">
        <v>18.600000000000001</v>
      </c>
      <c r="CK97" s="274">
        <v>18.7</v>
      </c>
      <c r="CL97" s="275">
        <v>18.600000000000001</v>
      </c>
      <c r="CM97" s="273">
        <v>29</v>
      </c>
      <c r="CN97" s="274">
        <v>64</v>
      </c>
      <c r="CO97" s="275">
        <v>93</v>
      </c>
      <c r="CP97" s="273">
        <v>68</v>
      </c>
      <c r="CQ97" s="274">
        <v>50</v>
      </c>
      <c r="CR97" s="275">
        <v>58</v>
      </c>
      <c r="CS97" s="273">
        <v>3950</v>
      </c>
      <c r="CT97" s="274">
        <v>4143</v>
      </c>
      <c r="CU97" s="275">
        <v>8093</v>
      </c>
      <c r="CV97" s="273">
        <v>71</v>
      </c>
      <c r="CW97" s="274">
        <v>53</v>
      </c>
      <c r="CX97" s="275">
        <v>62</v>
      </c>
      <c r="CY97" s="273">
        <v>3950</v>
      </c>
      <c r="CZ97" s="274">
        <v>4143</v>
      </c>
      <c r="DA97" s="275">
        <v>8093</v>
      </c>
      <c r="DB97" s="273">
        <v>34.4</v>
      </c>
      <c r="DC97" s="274">
        <v>31.6</v>
      </c>
      <c r="DD97" s="275">
        <v>33</v>
      </c>
      <c r="DE97" s="273">
        <v>3950</v>
      </c>
      <c r="DF97" s="274">
        <v>4143</v>
      </c>
      <c r="DG97" s="275">
        <v>8093</v>
      </c>
    </row>
    <row r="98" spans="1:111" x14ac:dyDescent="0.35">
      <c r="A98" t="s">
        <v>41</v>
      </c>
      <c r="B98" t="s">
        <v>286</v>
      </c>
      <c r="C98" t="s">
        <v>408</v>
      </c>
      <c r="D98" s="273">
        <v>73</v>
      </c>
      <c r="E98" s="274">
        <v>56</v>
      </c>
      <c r="F98" s="275">
        <v>65</v>
      </c>
      <c r="G98" s="273">
        <v>1283</v>
      </c>
      <c r="H98" s="274">
        <v>1287</v>
      </c>
      <c r="I98" s="275">
        <v>2570</v>
      </c>
      <c r="J98" s="273">
        <v>76</v>
      </c>
      <c r="K98" s="274">
        <v>61</v>
      </c>
      <c r="L98" s="275">
        <v>69</v>
      </c>
      <c r="M98" s="273">
        <v>1283</v>
      </c>
      <c r="N98" s="274">
        <v>1287</v>
      </c>
      <c r="O98" s="275">
        <v>2570</v>
      </c>
      <c r="P98" s="273">
        <v>35.1</v>
      </c>
      <c r="Q98" s="274">
        <v>33.200000000000003</v>
      </c>
      <c r="R98" s="275">
        <v>34.200000000000003</v>
      </c>
      <c r="S98" s="273">
        <v>1283</v>
      </c>
      <c r="T98" s="274">
        <v>1287</v>
      </c>
      <c r="U98" s="275">
        <v>2570</v>
      </c>
      <c r="V98" s="320" t="s">
        <v>191</v>
      </c>
      <c r="W98" s="321" t="s">
        <v>191</v>
      </c>
      <c r="X98" s="322" t="s">
        <v>191</v>
      </c>
      <c r="Y98" s="320" t="s">
        <v>191</v>
      </c>
      <c r="Z98" s="321" t="s">
        <v>191</v>
      </c>
      <c r="AA98" s="322" t="s">
        <v>191</v>
      </c>
      <c r="AB98" s="320" t="s">
        <v>191</v>
      </c>
      <c r="AC98" s="321" t="s">
        <v>191</v>
      </c>
      <c r="AD98" s="322" t="s">
        <v>191</v>
      </c>
      <c r="AE98" s="320" t="s">
        <v>191</v>
      </c>
      <c r="AF98" s="321" t="s">
        <v>191</v>
      </c>
      <c r="AG98" s="322" t="s">
        <v>191</v>
      </c>
      <c r="AH98" s="320" t="s">
        <v>191</v>
      </c>
      <c r="AI98" s="321" t="s">
        <v>191</v>
      </c>
      <c r="AJ98" s="322" t="s">
        <v>191</v>
      </c>
      <c r="AK98" s="320" t="s">
        <v>191</v>
      </c>
      <c r="AL98" s="321" t="s">
        <v>191</v>
      </c>
      <c r="AM98" s="322" t="s">
        <v>191</v>
      </c>
      <c r="AN98" s="320" t="s">
        <v>191</v>
      </c>
      <c r="AO98" s="321" t="s">
        <v>191</v>
      </c>
      <c r="AP98" s="322" t="s">
        <v>191</v>
      </c>
      <c r="AQ98" s="320" t="s">
        <v>191</v>
      </c>
      <c r="AR98" s="321" t="s">
        <v>191</v>
      </c>
      <c r="AS98" s="322" t="s">
        <v>191</v>
      </c>
      <c r="AT98" s="320" t="s">
        <v>191</v>
      </c>
      <c r="AU98" s="321" t="s">
        <v>191</v>
      </c>
      <c r="AV98" s="322" t="s">
        <v>191</v>
      </c>
      <c r="AW98" s="320" t="s">
        <v>191</v>
      </c>
      <c r="AX98" s="321" t="s">
        <v>191</v>
      </c>
      <c r="AY98" s="322" t="s">
        <v>191</v>
      </c>
      <c r="AZ98" s="320" t="s">
        <v>191</v>
      </c>
      <c r="BA98" s="321" t="s">
        <v>191</v>
      </c>
      <c r="BB98" s="322" t="s">
        <v>191</v>
      </c>
      <c r="BC98" s="320" t="s">
        <v>191</v>
      </c>
      <c r="BD98" s="321" t="s">
        <v>191</v>
      </c>
      <c r="BE98" s="322" t="s">
        <v>191</v>
      </c>
      <c r="BF98" s="273">
        <v>24</v>
      </c>
      <c r="BG98" s="274">
        <v>17</v>
      </c>
      <c r="BH98" s="275">
        <v>19</v>
      </c>
      <c r="BI98" s="273">
        <v>72</v>
      </c>
      <c r="BJ98" s="274">
        <v>113</v>
      </c>
      <c r="BK98" s="275">
        <v>185</v>
      </c>
      <c r="BL98" s="273">
        <v>25</v>
      </c>
      <c r="BM98" s="274">
        <v>19</v>
      </c>
      <c r="BN98" s="275">
        <v>21</v>
      </c>
      <c r="BO98" s="273">
        <v>72</v>
      </c>
      <c r="BP98" s="274">
        <v>113</v>
      </c>
      <c r="BQ98" s="275">
        <v>185</v>
      </c>
      <c r="BR98" s="273">
        <v>25.5</v>
      </c>
      <c r="BS98" s="274">
        <v>25</v>
      </c>
      <c r="BT98" s="275">
        <v>25.2</v>
      </c>
      <c r="BU98" s="273">
        <v>72</v>
      </c>
      <c r="BV98" s="274">
        <v>113</v>
      </c>
      <c r="BW98" s="275">
        <v>185</v>
      </c>
      <c r="BX98" s="273" t="s">
        <v>197</v>
      </c>
      <c r="BY98" s="274">
        <v>11</v>
      </c>
      <c r="BZ98" s="275">
        <v>7</v>
      </c>
      <c r="CA98" s="273">
        <v>17</v>
      </c>
      <c r="CB98" s="274">
        <v>28</v>
      </c>
      <c r="CC98" s="275">
        <v>45</v>
      </c>
      <c r="CD98" s="273" t="s">
        <v>197</v>
      </c>
      <c r="CE98" s="274">
        <v>11</v>
      </c>
      <c r="CF98" s="275">
        <v>7</v>
      </c>
      <c r="CG98" s="273">
        <v>17</v>
      </c>
      <c r="CH98" s="274">
        <v>28</v>
      </c>
      <c r="CI98" s="275">
        <v>45</v>
      </c>
      <c r="CJ98" s="273">
        <v>18.7</v>
      </c>
      <c r="CK98" s="274">
        <v>21.2</v>
      </c>
      <c r="CL98" s="275">
        <v>20.3</v>
      </c>
      <c r="CM98" s="273">
        <v>17</v>
      </c>
      <c r="CN98" s="274">
        <v>28</v>
      </c>
      <c r="CO98" s="275">
        <v>45</v>
      </c>
      <c r="CP98" s="273">
        <v>70</v>
      </c>
      <c r="CQ98" s="274">
        <v>52</v>
      </c>
      <c r="CR98" s="275">
        <v>61</v>
      </c>
      <c r="CS98" s="273">
        <v>1396</v>
      </c>
      <c r="CT98" s="274">
        <v>1443</v>
      </c>
      <c r="CU98" s="275">
        <v>2839</v>
      </c>
      <c r="CV98" s="273">
        <v>73</v>
      </c>
      <c r="CW98" s="274">
        <v>57</v>
      </c>
      <c r="CX98" s="275">
        <v>64</v>
      </c>
      <c r="CY98" s="273">
        <v>1396</v>
      </c>
      <c r="CZ98" s="274">
        <v>1443</v>
      </c>
      <c r="DA98" s="275">
        <v>2839</v>
      </c>
      <c r="DB98" s="273">
        <v>34.4</v>
      </c>
      <c r="DC98" s="274">
        <v>32.299999999999997</v>
      </c>
      <c r="DD98" s="275">
        <v>33.299999999999997</v>
      </c>
      <c r="DE98" s="273">
        <v>1396</v>
      </c>
      <c r="DF98" s="274">
        <v>1443</v>
      </c>
      <c r="DG98" s="275">
        <v>2839</v>
      </c>
    </row>
    <row r="99" spans="1:111" x14ac:dyDescent="0.35">
      <c r="A99" t="s">
        <v>45</v>
      </c>
      <c r="B99" t="s">
        <v>290</v>
      </c>
      <c r="C99" t="s">
        <v>408</v>
      </c>
      <c r="D99" s="273">
        <v>75</v>
      </c>
      <c r="E99" s="274">
        <v>60</v>
      </c>
      <c r="F99" s="275">
        <v>67</v>
      </c>
      <c r="G99" s="273">
        <v>2485</v>
      </c>
      <c r="H99" s="274">
        <v>2488</v>
      </c>
      <c r="I99" s="275">
        <v>4973</v>
      </c>
      <c r="J99" s="273">
        <v>77</v>
      </c>
      <c r="K99" s="274">
        <v>63</v>
      </c>
      <c r="L99" s="275">
        <v>70</v>
      </c>
      <c r="M99" s="273">
        <v>2485</v>
      </c>
      <c r="N99" s="274">
        <v>2488</v>
      </c>
      <c r="O99" s="275">
        <v>4973</v>
      </c>
      <c r="P99" s="273">
        <v>36.200000000000003</v>
      </c>
      <c r="Q99" s="274">
        <v>34.299999999999997</v>
      </c>
      <c r="R99" s="275">
        <v>35.200000000000003</v>
      </c>
      <c r="S99" s="273">
        <v>2485</v>
      </c>
      <c r="T99" s="274">
        <v>2488</v>
      </c>
      <c r="U99" s="275">
        <v>4973</v>
      </c>
      <c r="V99" s="320" t="s">
        <v>191</v>
      </c>
      <c r="W99" s="321" t="s">
        <v>191</v>
      </c>
      <c r="X99" s="322" t="s">
        <v>191</v>
      </c>
      <c r="Y99" s="320" t="s">
        <v>191</v>
      </c>
      <c r="Z99" s="321" t="s">
        <v>191</v>
      </c>
      <c r="AA99" s="322" t="s">
        <v>191</v>
      </c>
      <c r="AB99" s="320" t="s">
        <v>191</v>
      </c>
      <c r="AC99" s="321" t="s">
        <v>191</v>
      </c>
      <c r="AD99" s="322" t="s">
        <v>191</v>
      </c>
      <c r="AE99" s="320" t="s">
        <v>191</v>
      </c>
      <c r="AF99" s="321" t="s">
        <v>191</v>
      </c>
      <c r="AG99" s="322" t="s">
        <v>191</v>
      </c>
      <c r="AH99" s="320" t="s">
        <v>191</v>
      </c>
      <c r="AI99" s="321" t="s">
        <v>191</v>
      </c>
      <c r="AJ99" s="322" t="s">
        <v>191</v>
      </c>
      <c r="AK99" s="320" t="s">
        <v>191</v>
      </c>
      <c r="AL99" s="321" t="s">
        <v>191</v>
      </c>
      <c r="AM99" s="322" t="s">
        <v>191</v>
      </c>
      <c r="AN99" s="320" t="s">
        <v>191</v>
      </c>
      <c r="AO99" s="321" t="s">
        <v>191</v>
      </c>
      <c r="AP99" s="322" t="s">
        <v>191</v>
      </c>
      <c r="AQ99" s="320" t="s">
        <v>191</v>
      </c>
      <c r="AR99" s="321" t="s">
        <v>191</v>
      </c>
      <c r="AS99" s="322" t="s">
        <v>191</v>
      </c>
      <c r="AT99" s="320" t="s">
        <v>191</v>
      </c>
      <c r="AU99" s="321" t="s">
        <v>191</v>
      </c>
      <c r="AV99" s="322" t="s">
        <v>191</v>
      </c>
      <c r="AW99" s="320" t="s">
        <v>191</v>
      </c>
      <c r="AX99" s="321" t="s">
        <v>191</v>
      </c>
      <c r="AY99" s="322" t="s">
        <v>191</v>
      </c>
      <c r="AZ99" s="320" t="s">
        <v>191</v>
      </c>
      <c r="BA99" s="321" t="s">
        <v>191</v>
      </c>
      <c r="BB99" s="322" t="s">
        <v>191</v>
      </c>
      <c r="BC99" s="320" t="s">
        <v>191</v>
      </c>
      <c r="BD99" s="321" t="s">
        <v>191</v>
      </c>
      <c r="BE99" s="322" t="s">
        <v>191</v>
      </c>
      <c r="BF99" s="273">
        <v>17</v>
      </c>
      <c r="BG99" s="274">
        <v>13</v>
      </c>
      <c r="BH99" s="275">
        <v>14</v>
      </c>
      <c r="BI99" s="273">
        <v>99</v>
      </c>
      <c r="BJ99" s="274">
        <v>277</v>
      </c>
      <c r="BK99" s="275">
        <v>376</v>
      </c>
      <c r="BL99" s="273">
        <v>21</v>
      </c>
      <c r="BM99" s="274">
        <v>17</v>
      </c>
      <c r="BN99" s="275">
        <v>18</v>
      </c>
      <c r="BO99" s="273">
        <v>99</v>
      </c>
      <c r="BP99" s="274">
        <v>277</v>
      </c>
      <c r="BQ99" s="275">
        <v>376</v>
      </c>
      <c r="BR99" s="273">
        <v>27.2</v>
      </c>
      <c r="BS99" s="274">
        <v>25.1</v>
      </c>
      <c r="BT99" s="275">
        <v>25.6</v>
      </c>
      <c r="BU99" s="273">
        <v>99</v>
      </c>
      <c r="BV99" s="274">
        <v>277</v>
      </c>
      <c r="BW99" s="275">
        <v>376</v>
      </c>
      <c r="BX99" s="273" t="s">
        <v>197</v>
      </c>
      <c r="BY99" s="274" t="s">
        <v>197</v>
      </c>
      <c r="BZ99" s="275">
        <v>5</v>
      </c>
      <c r="CA99" s="273">
        <v>23</v>
      </c>
      <c r="CB99" s="274">
        <v>39</v>
      </c>
      <c r="CC99" s="275">
        <v>62</v>
      </c>
      <c r="CD99" s="273" t="s">
        <v>197</v>
      </c>
      <c r="CE99" s="274" t="s">
        <v>197</v>
      </c>
      <c r="CF99" s="275">
        <v>6</v>
      </c>
      <c r="CG99" s="273">
        <v>23</v>
      </c>
      <c r="CH99" s="274">
        <v>39</v>
      </c>
      <c r="CI99" s="275">
        <v>62</v>
      </c>
      <c r="CJ99" s="273">
        <v>19.8</v>
      </c>
      <c r="CK99" s="274">
        <v>18.5</v>
      </c>
      <c r="CL99" s="275">
        <v>19</v>
      </c>
      <c r="CM99" s="273">
        <v>23</v>
      </c>
      <c r="CN99" s="274">
        <v>39</v>
      </c>
      <c r="CO99" s="275">
        <v>62</v>
      </c>
      <c r="CP99" s="273">
        <v>71</v>
      </c>
      <c r="CQ99" s="274">
        <v>54</v>
      </c>
      <c r="CR99" s="275">
        <v>63</v>
      </c>
      <c r="CS99" s="273">
        <v>2645</v>
      </c>
      <c r="CT99" s="274">
        <v>2841</v>
      </c>
      <c r="CU99" s="275">
        <v>5486</v>
      </c>
      <c r="CV99" s="273">
        <v>74</v>
      </c>
      <c r="CW99" s="274">
        <v>57</v>
      </c>
      <c r="CX99" s="275">
        <v>65</v>
      </c>
      <c r="CY99" s="273">
        <v>2645</v>
      </c>
      <c r="CZ99" s="274">
        <v>2841</v>
      </c>
      <c r="DA99" s="275">
        <v>5486</v>
      </c>
      <c r="DB99" s="273">
        <v>35.6</v>
      </c>
      <c r="DC99" s="274">
        <v>33.1</v>
      </c>
      <c r="DD99" s="275">
        <v>34.299999999999997</v>
      </c>
      <c r="DE99" s="273">
        <v>2645</v>
      </c>
      <c r="DF99" s="274">
        <v>2841</v>
      </c>
      <c r="DG99" s="275">
        <v>5486</v>
      </c>
    </row>
    <row r="100" spans="1:111" x14ac:dyDescent="0.35">
      <c r="A100" t="s">
        <v>46</v>
      </c>
      <c r="B100" t="s">
        <v>291</v>
      </c>
      <c r="C100" t="s">
        <v>408</v>
      </c>
      <c r="D100" s="273">
        <v>71</v>
      </c>
      <c r="E100" s="274">
        <v>59</v>
      </c>
      <c r="F100" s="275">
        <v>65</v>
      </c>
      <c r="G100" s="273">
        <v>4461</v>
      </c>
      <c r="H100" s="274">
        <v>4186</v>
      </c>
      <c r="I100" s="275">
        <v>8647</v>
      </c>
      <c r="J100" s="273">
        <v>73</v>
      </c>
      <c r="K100" s="274">
        <v>62</v>
      </c>
      <c r="L100" s="275">
        <v>68</v>
      </c>
      <c r="M100" s="273">
        <v>4461</v>
      </c>
      <c r="N100" s="274">
        <v>4186</v>
      </c>
      <c r="O100" s="275">
        <v>8647</v>
      </c>
      <c r="P100" s="273">
        <v>35.6</v>
      </c>
      <c r="Q100" s="274">
        <v>33.700000000000003</v>
      </c>
      <c r="R100" s="275">
        <v>34.700000000000003</v>
      </c>
      <c r="S100" s="273">
        <v>4461</v>
      </c>
      <c r="T100" s="274">
        <v>4186</v>
      </c>
      <c r="U100" s="275">
        <v>8647</v>
      </c>
      <c r="V100" s="320" t="s">
        <v>191</v>
      </c>
      <c r="W100" s="321" t="s">
        <v>191</v>
      </c>
      <c r="X100" s="322" t="s">
        <v>191</v>
      </c>
      <c r="Y100" s="320" t="s">
        <v>191</v>
      </c>
      <c r="Z100" s="321" t="s">
        <v>191</v>
      </c>
      <c r="AA100" s="322" t="s">
        <v>191</v>
      </c>
      <c r="AB100" s="320" t="s">
        <v>191</v>
      </c>
      <c r="AC100" s="321" t="s">
        <v>191</v>
      </c>
      <c r="AD100" s="322" t="s">
        <v>191</v>
      </c>
      <c r="AE100" s="320" t="s">
        <v>191</v>
      </c>
      <c r="AF100" s="321" t="s">
        <v>191</v>
      </c>
      <c r="AG100" s="322" t="s">
        <v>191</v>
      </c>
      <c r="AH100" s="320" t="s">
        <v>191</v>
      </c>
      <c r="AI100" s="321" t="s">
        <v>191</v>
      </c>
      <c r="AJ100" s="322" t="s">
        <v>191</v>
      </c>
      <c r="AK100" s="320" t="s">
        <v>191</v>
      </c>
      <c r="AL100" s="321" t="s">
        <v>191</v>
      </c>
      <c r="AM100" s="322" t="s">
        <v>191</v>
      </c>
      <c r="AN100" s="320" t="s">
        <v>191</v>
      </c>
      <c r="AO100" s="321" t="s">
        <v>191</v>
      </c>
      <c r="AP100" s="322" t="s">
        <v>191</v>
      </c>
      <c r="AQ100" s="320" t="s">
        <v>191</v>
      </c>
      <c r="AR100" s="321" t="s">
        <v>191</v>
      </c>
      <c r="AS100" s="322" t="s">
        <v>191</v>
      </c>
      <c r="AT100" s="320" t="s">
        <v>191</v>
      </c>
      <c r="AU100" s="321" t="s">
        <v>191</v>
      </c>
      <c r="AV100" s="322" t="s">
        <v>191</v>
      </c>
      <c r="AW100" s="320" t="s">
        <v>191</v>
      </c>
      <c r="AX100" s="321" t="s">
        <v>191</v>
      </c>
      <c r="AY100" s="322" t="s">
        <v>191</v>
      </c>
      <c r="AZ100" s="320" t="s">
        <v>191</v>
      </c>
      <c r="BA100" s="321" t="s">
        <v>191</v>
      </c>
      <c r="BB100" s="322" t="s">
        <v>191</v>
      </c>
      <c r="BC100" s="320" t="s">
        <v>191</v>
      </c>
      <c r="BD100" s="321" t="s">
        <v>191</v>
      </c>
      <c r="BE100" s="322" t="s">
        <v>191</v>
      </c>
      <c r="BF100" s="273">
        <v>31</v>
      </c>
      <c r="BG100" s="274">
        <v>20</v>
      </c>
      <c r="BH100" s="275">
        <v>24</v>
      </c>
      <c r="BI100" s="273">
        <v>384</v>
      </c>
      <c r="BJ100" s="274">
        <v>833</v>
      </c>
      <c r="BK100" s="275">
        <v>1217</v>
      </c>
      <c r="BL100" s="273">
        <v>33</v>
      </c>
      <c r="BM100" s="274">
        <v>22</v>
      </c>
      <c r="BN100" s="275">
        <v>26</v>
      </c>
      <c r="BO100" s="273">
        <v>384</v>
      </c>
      <c r="BP100" s="274">
        <v>833</v>
      </c>
      <c r="BQ100" s="275">
        <v>1217</v>
      </c>
      <c r="BR100" s="273">
        <v>28.5</v>
      </c>
      <c r="BS100" s="274">
        <v>26.2</v>
      </c>
      <c r="BT100" s="275">
        <v>26.9</v>
      </c>
      <c r="BU100" s="273">
        <v>384</v>
      </c>
      <c r="BV100" s="274">
        <v>833</v>
      </c>
      <c r="BW100" s="275">
        <v>1217</v>
      </c>
      <c r="BX100" s="273" t="s">
        <v>197</v>
      </c>
      <c r="BY100" s="274" t="s">
        <v>197</v>
      </c>
      <c r="BZ100" s="275" t="s">
        <v>197</v>
      </c>
      <c r="CA100" s="273">
        <v>17</v>
      </c>
      <c r="CB100" s="274">
        <v>42</v>
      </c>
      <c r="CC100" s="275">
        <v>59</v>
      </c>
      <c r="CD100" s="273" t="s">
        <v>197</v>
      </c>
      <c r="CE100" s="274" t="s">
        <v>197</v>
      </c>
      <c r="CF100" s="275" t="s">
        <v>197</v>
      </c>
      <c r="CG100" s="273">
        <v>17</v>
      </c>
      <c r="CH100" s="274">
        <v>42</v>
      </c>
      <c r="CI100" s="275">
        <v>59</v>
      </c>
      <c r="CJ100" s="273">
        <v>18.399999999999999</v>
      </c>
      <c r="CK100" s="274">
        <v>18.399999999999999</v>
      </c>
      <c r="CL100" s="275">
        <v>18.399999999999999</v>
      </c>
      <c r="CM100" s="273">
        <v>17</v>
      </c>
      <c r="CN100" s="274">
        <v>42</v>
      </c>
      <c r="CO100" s="275">
        <v>59</v>
      </c>
      <c r="CP100" s="273">
        <v>68</v>
      </c>
      <c r="CQ100" s="274">
        <v>51</v>
      </c>
      <c r="CR100" s="275">
        <v>59</v>
      </c>
      <c r="CS100" s="273">
        <v>4946</v>
      </c>
      <c r="CT100" s="274">
        <v>5170</v>
      </c>
      <c r="CU100" s="275">
        <v>10116</v>
      </c>
      <c r="CV100" s="273">
        <v>70</v>
      </c>
      <c r="CW100" s="274">
        <v>54</v>
      </c>
      <c r="CX100" s="275">
        <v>62</v>
      </c>
      <c r="CY100" s="273">
        <v>4946</v>
      </c>
      <c r="CZ100" s="274">
        <v>5170</v>
      </c>
      <c r="DA100" s="275">
        <v>10116</v>
      </c>
      <c r="DB100" s="273">
        <v>35</v>
      </c>
      <c r="DC100" s="274">
        <v>32.299999999999997</v>
      </c>
      <c r="DD100" s="275">
        <v>33.6</v>
      </c>
      <c r="DE100" s="273">
        <v>4946</v>
      </c>
      <c r="DF100" s="274">
        <v>5170</v>
      </c>
      <c r="DG100" s="275">
        <v>10116</v>
      </c>
    </row>
    <row r="101" spans="1:111" x14ac:dyDescent="0.35">
      <c r="A101" t="s">
        <v>52</v>
      </c>
      <c r="B101" t="s">
        <v>297</v>
      </c>
      <c r="C101" t="s">
        <v>408</v>
      </c>
      <c r="D101" s="273">
        <v>76</v>
      </c>
      <c r="E101" s="274">
        <v>60</v>
      </c>
      <c r="F101" s="275">
        <v>68</v>
      </c>
      <c r="G101" s="273">
        <v>1932</v>
      </c>
      <c r="H101" s="274">
        <v>1797</v>
      </c>
      <c r="I101" s="275">
        <v>3729</v>
      </c>
      <c r="J101" s="273">
        <v>78</v>
      </c>
      <c r="K101" s="274">
        <v>62</v>
      </c>
      <c r="L101" s="275">
        <v>70</v>
      </c>
      <c r="M101" s="273">
        <v>1932</v>
      </c>
      <c r="N101" s="274">
        <v>1797</v>
      </c>
      <c r="O101" s="275">
        <v>3729</v>
      </c>
      <c r="P101" s="273">
        <v>35.200000000000003</v>
      </c>
      <c r="Q101" s="274">
        <v>32.9</v>
      </c>
      <c r="R101" s="275">
        <v>34.1</v>
      </c>
      <c r="S101" s="273">
        <v>1932</v>
      </c>
      <c r="T101" s="274">
        <v>1797</v>
      </c>
      <c r="U101" s="275">
        <v>3729</v>
      </c>
      <c r="V101" s="320" t="s">
        <v>191</v>
      </c>
      <c r="W101" s="321" t="s">
        <v>191</v>
      </c>
      <c r="X101" s="322" t="s">
        <v>191</v>
      </c>
      <c r="Y101" s="320" t="s">
        <v>191</v>
      </c>
      <c r="Z101" s="321" t="s">
        <v>191</v>
      </c>
      <c r="AA101" s="322" t="s">
        <v>191</v>
      </c>
      <c r="AB101" s="320" t="s">
        <v>191</v>
      </c>
      <c r="AC101" s="321" t="s">
        <v>191</v>
      </c>
      <c r="AD101" s="322" t="s">
        <v>191</v>
      </c>
      <c r="AE101" s="320" t="s">
        <v>191</v>
      </c>
      <c r="AF101" s="321" t="s">
        <v>191</v>
      </c>
      <c r="AG101" s="322" t="s">
        <v>191</v>
      </c>
      <c r="AH101" s="320" t="s">
        <v>191</v>
      </c>
      <c r="AI101" s="321" t="s">
        <v>191</v>
      </c>
      <c r="AJ101" s="322" t="s">
        <v>191</v>
      </c>
      <c r="AK101" s="320" t="s">
        <v>191</v>
      </c>
      <c r="AL101" s="321" t="s">
        <v>191</v>
      </c>
      <c r="AM101" s="322" t="s">
        <v>191</v>
      </c>
      <c r="AN101" s="320" t="s">
        <v>191</v>
      </c>
      <c r="AO101" s="321" t="s">
        <v>191</v>
      </c>
      <c r="AP101" s="322" t="s">
        <v>191</v>
      </c>
      <c r="AQ101" s="320" t="s">
        <v>191</v>
      </c>
      <c r="AR101" s="321" t="s">
        <v>191</v>
      </c>
      <c r="AS101" s="322" t="s">
        <v>191</v>
      </c>
      <c r="AT101" s="320" t="s">
        <v>191</v>
      </c>
      <c r="AU101" s="321" t="s">
        <v>191</v>
      </c>
      <c r="AV101" s="322" t="s">
        <v>191</v>
      </c>
      <c r="AW101" s="320" t="s">
        <v>191</v>
      </c>
      <c r="AX101" s="321" t="s">
        <v>191</v>
      </c>
      <c r="AY101" s="322" t="s">
        <v>191</v>
      </c>
      <c r="AZ101" s="320" t="s">
        <v>191</v>
      </c>
      <c r="BA101" s="321" t="s">
        <v>191</v>
      </c>
      <c r="BB101" s="322" t="s">
        <v>191</v>
      </c>
      <c r="BC101" s="320" t="s">
        <v>191</v>
      </c>
      <c r="BD101" s="321" t="s">
        <v>191</v>
      </c>
      <c r="BE101" s="322" t="s">
        <v>191</v>
      </c>
      <c r="BF101" s="273">
        <v>27</v>
      </c>
      <c r="BG101" s="274">
        <v>17</v>
      </c>
      <c r="BH101" s="275">
        <v>20</v>
      </c>
      <c r="BI101" s="273">
        <v>85</v>
      </c>
      <c r="BJ101" s="274">
        <v>212</v>
      </c>
      <c r="BK101" s="275">
        <v>297</v>
      </c>
      <c r="BL101" s="273">
        <v>29</v>
      </c>
      <c r="BM101" s="274">
        <v>18</v>
      </c>
      <c r="BN101" s="275">
        <v>22</v>
      </c>
      <c r="BO101" s="273">
        <v>85</v>
      </c>
      <c r="BP101" s="274">
        <v>212</v>
      </c>
      <c r="BQ101" s="275">
        <v>297</v>
      </c>
      <c r="BR101" s="273">
        <v>27</v>
      </c>
      <c r="BS101" s="274">
        <v>25.3</v>
      </c>
      <c r="BT101" s="275">
        <v>25.8</v>
      </c>
      <c r="BU101" s="273">
        <v>85</v>
      </c>
      <c r="BV101" s="274">
        <v>212</v>
      </c>
      <c r="BW101" s="275">
        <v>297</v>
      </c>
      <c r="BX101" s="273" t="s">
        <v>197</v>
      </c>
      <c r="BY101" s="274" t="s">
        <v>197</v>
      </c>
      <c r="BZ101" s="275">
        <v>5</v>
      </c>
      <c r="CA101" s="273">
        <v>19</v>
      </c>
      <c r="CB101" s="274">
        <v>66</v>
      </c>
      <c r="CC101" s="275">
        <v>85</v>
      </c>
      <c r="CD101" s="273" t="s">
        <v>197</v>
      </c>
      <c r="CE101" s="274" t="s">
        <v>197</v>
      </c>
      <c r="CF101" s="275">
        <v>5</v>
      </c>
      <c r="CG101" s="273">
        <v>19</v>
      </c>
      <c r="CH101" s="274">
        <v>66</v>
      </c>
      <c r="CI101" s="275">
        <v>85</v>
      </c>
      <c r="CJ101" s="273">
        <v>20.2</v>
      </c>
      <c r="CK101" s="274">
        <v>19.5</v>
      </c>
      <c r="CL101" s="275">
        <v>19.7</v>
      </c>
      <c r="CM101" s="273">
        <v>19</v>
      </c>
      <c r="CN101" s="274">
        <v>66</v>
      </c>
      <c r="CO101" s="275">
        <v>85</v>
      </c>
      <c r="CP101" s="273">
        <v>72</v>
      </c>
      <c r="CQ101" s="274">
        <v>53</v>
      </c>
      <c r="CR101" s="275">
        <v>63</v>
      </c>
      <c r="CS101" s="273">
        <v>2063</v>
      </c>
      <c r="CT101" s="274">
        <v>2106</v>
      </c>
      <c r="CU101" s="275">
        <v>4169</v>
      </c>
      <c r="CV101" s="273">
        <v>74</v>
      </c>
      <c r="CW101" s="274">
        <v>55</v>
      </c>
      <c r="CX101" s="275">
        <v>65</v>
      </c>
      <c r="CY101" s="273">
        <v>2063</v>
      </c>
      <c r="CZ101" s="274">
        <v>2106</v>
      </c>
      <c r="DA101" s="275">
        <v>4169</v>
      </c>
      <c r="DB101" s="273">
        <v>34.700000000000003</v>
      </c>
      <c r="DC101" s="274">
        <v>31.7</v>
      </c>
      <c r="DD101" s="275">
        <v>33.200000000000003</v>
      </c>
      <c r="DE101" s="273">
        <v>2063</v>
      </c>
      <c r="DF101" s="274">
        <v>2106</v>
      </c>
      <c r="DG101" s="275">
        <v>4169</v>
      </c>
    </row>
    <row r="102" spans="1:111" x14ac:dyDescent="0.35">
      <c r="A102" t="s">
        <v>94</v>
      </c>
      <c r="B102" t="s">
        <v>337</v>
      </c>
      <c r="C102" t="s">
        <v>338</v>
      </c>
      <c r="D102" s="273" t="s">
        <v>197</v>
      </c>
      <c r="E102" s="274" t="s">
        <v>197</v>
      </c>
      <c r="F102" s="275" t="s">
        <v>197</v>
      </c>
      <c r="G102" s="273">
        <v>14</v>
      </c>
      <c r="H102" s="274">
        <v>6</v>
      </c>
      <c r="I102" s="275">
        <v>20</v>
      </c>
      <c r="J102" s="273" t="s">
        <v>197</v>
      </c>
      <c r="K102" s="274" t="s">
        <v>197</v>
      </c>
      <c r="L102" s="275" t="s">
        <v>197</v>
      </c>
      <c r="M102" s="273">
        <v>14</v>
      </c>
      <c r="N102" s="274">
        <v>6</v>
      </c>
      <c r="O102" s="275">
        <v>20</v>
      </c>
      <c r="P102" s="273">
        <v>35.4</v>
      </c>
      <c r="Q102" s="274">
        <v>34.299999999999997</v>
      </c>
      <c r="R102" s="275">
        <v>35.1</v>
      </c>
      <c r="S102" s="273">
        <v>14</v>
      </c>
      <c r="T102" s="274">
        <v>6</v>
      </c>
      <c r="U102" s="275">
        <v>20</v>
      </c>
      <c r="V102" s="320" t="s">
        <v>191</v>
      </c>
      <c r="W102" s="321" t="s">
        <v>191</v>
      </c>
      <c r="X102" s="322" t="s">
        <v>191</v>
      </c>
      <c r="Y102" s="320" t="s">
        <v>191</v>
      </c>
      <c r="Z102" s="321" t="s">
        <v>191</v>
      </c>
      <c r="AA102" s="322" t="s">
        <v>191</v>
      </c>
      <c r="AB102" s="320" t="s">
        <v>191</v>
      </c>
      <c r="AC102" s="321" t="s">
        <v>191</v>
      </c>
      <c r="AD102" s="322" t="s">
        <v>191</v>
      </c>
      <c r="AE102" s="320" t="s">
        <v>191</v>
      </c>
      <c r="AF102" s="321" t="s">
        <v>191</v>
      </c>
      <c r="AG102" s="322" t="s">
        <v>191</v>
      </c>
      <c r="AH102" s="320" t="s">
        <v>191</v>
      </c>
      <c r="AI102" s="321" t="s">
        <v>191</v>
      </c>
      <c r="AJ102" s="322" t="s">
        <v>191</v>
      </c>
      <c r="AK102" s="320" t="s">
        <v>191</v>
      </c>
      <c r="AL102" s="321" t="s">
        <v>191</v>
      </c>
      <c r="AM102" s="322" t="s">
        <v>191</v>
      </c>
      <c r="AN102" s="320" t="s">
        <v>191</v>
      </c>
      <c r="AO102" s="321" t="s">
        <v>191</v>
      </c>
      <c r="AP102" s="322" t="s">
        <v>191</v>
      </c>
      <c r="AQ102" s="320" t="s">
        <v>191</v>
      </c>
      <c r="AR102" s="321" t="s">
        <v>191</v>
      </c>
      <c r="AS102" s="322" t="s">
        <v>191</v>
      </c>
      <c r="AT102" s="320" t="s">
        <v>191</v>
      </c>
      <c r="AU102" s="321" t="s">
        <v>191</v>
      </c>
      <c r="AV102" s="322" t="s">
        <v>191</v>
      </c>
      <c r="AW102" s="320" t="s">
        <v>191</v>
      </c>
      <c r="AX102" s="321" t="s">
        <v>191</v>
      </c>
      <c r="AY102" s="322" t="s">
        <v>191</v>
      </c>
      <c r="AZ102" s="320" t="s">
        <v>191</v>
      </c>
      <c r="BA102" s="321" t="s">
        <v>191</v>
      </c>
      <c r="BB102" s="322" t="s">
        <v>191</v>
      </c>
      <c r="BC102" s="320" t="s">
        <v>191</v>
      </c>
      <c r="BD102" s="321" t="s">
        <v>191</v>
      </c>
      <c r="BE102" s="322" t="s">
        <v>191</v>
      </c>
      <c r="BF102" s="273" t="s">
        <v>197</v>
      </c>
      <c r="BG102" s="274" t="s">
        <v>197</v>
      </c>
      <c r="BH102" s="275">
        <v>56</v>
      </c>
      <c r="BI102" s="273">
        <v>4</v>
      </c>
      <c r="BJ102" s="274">
        <v>5</v>
      </c>
      <c r="BK102" s="275">
        <v>9</v>
      </c>
      <c r="BL102" s="273" t="s">
        <v>197</v>
      </c>
      <c r="BM102" s="274" t="s">
        <v>197</v>
      </c>
      <c r="BN102" s="275">
        <v>56</v>
      </c>
      <c r="BO102" s="273">
        <v>4</v>
      </c>
      <c r="BP102" s="274">
        <v>5</v>
      </c>
      <c r="BQ102" s="275">
        <v>9</v>
      </c>
      <c r="BR102" s="273">
        <v>34.799999999999997</v>
      </c>
      <c r="BS102" s="274">
        <v>28</v>
      </c>
      <c r="BT102" s="275">
        <v>31</v>
      </c>
      <c r="BU102" s="273">
        <v>4</v>
      </c>
      <c r="BV102" s="274">
        <v>5</v>
      </c>
      <c r="BW102" s="275">
        <v>9</v>
      </c>
      <c r="BX102" s="273" t="s">
        <v>191</v>
      </c>
      <c r="BY102" s="274" t="s">
        <v>191</v>
      </c>
      <c r="BZ102" s="275" t="s">
        <v>191</v>
      </c>
      <c r="CA102" s="273">
        <v>0</v>
      </c>
      <c r="CB102" s="274">
        <v>0</v>
      </c>
      <c r="CC102" s="275">
        <v>0</v>
      </c>
      <c r="CD102" s="273" t="s">
        <v>191</v>
      </c>
      <c r="CE102" s="274" t="s">
        <v>191</v>
      </c>
      <c r="CF102" s="275" t="s">
        <v>191</v>
      </c>
      <c r="CG102" s="273">
        <v>0</v>
      </c>
      <c r="CH102" s="274">
        <v>0</v>
      </c>
      <c r="CI102" s="275">
        <v>0</v>
      </c>
      <c r="CJ102" s="320" t="s">
        <v>191</v>
      </c>
      <c r="CK102" s="321" t="s">
        <v>191</v>
      </c>
      <c r="CL102" s="322" t="s">
        <v>191</v>
      </c>
      <c r="CM102" s="273">
        <v>0</v>
      </c>
      <c r="CN102" s="274">
        <v>0</v>
      </c>
      <c r="CO102" s="275">
        <v>0</v>
      </c>
      <c r="CP102" s="273">
        <v>85</v>
      </c>
      <c r="CQ102" s="274">
        <v>64</v>
      </c>
      <c r="CR102" s="275">
        <v>76</v>
      </c>
      <c r="CS102" s="273">
        <v>27</v>
      </c>
      <c r="CT102" s="274">
        <v>22</v>
      </c>
      <c r="CU102" s="275">
        <v>49</v>
      </c>
      <c r="CV102" s="273">
        <v>85</v>
      </c>
      <c r="CW102" s="274">
        <v>64</v>
      </c>
      <c r="CX102" s="275">
        <v>76</v>
      </c>
      <c r="CY102" s="273">
        <v>27</v>
      </c>
      <c r="CZ102" s="274">
        <v>22</v>
      </c>
      <c r="DA102" s="275">
        <v>49</v>
      </c>
      <c r="DB102" s="273">
        <v>37.1</v>
      </c>
      <c r="DC102" s="274">
        <v>34.4</v>
      </c>
      <c r="DD102" s="275">
        <v>35.9</v>
      </c>
      <c r="DE102" s="273">
        <v>27</v>
      </c>
      <c r="DF102" s="274">
        <v>22</v>
      </c>
      <c r="DG102" s="275">
        <v>49</v>
      </c>
    </row>
    <row r="103" spans="1:111" x14ac:dyDescent="0.35">
      <c r="A103" t="s">
        <v>108</v>
      </c>
      <c r="B103" t="s">
        <v>353</v>
      </c>
      <c r="C103" t="s">
        <v>352</v>
      </c>
      <c r="D103" s="273">
        <v>77</v>
      </c>
      <c r="E103" s="274">
        <v>64</v>
      </c>
      <c r="F103" s="275">
        <v>71</v>
      </c>
      <c r="G103" s="273">
        <v>1587</v>
      </c>
      <c r="H103" s="274">
        <v>1550</v>
      </c>
      <c r="I103" s="275">
        <v>3137</v>
      </c>
      <c r="J103" s="273">
        <v>80</v>
      </c>
      <c r="K103" s="274">
        <v>68</v>
      </c>
      <c r="L103" s="275">
        <v>74</v>
      </c>
      <c r="M103" s="273">
        <v>1587</v>
      </c>
      <c r="N103" s="274">
        <v>1550</v>
      </c>
      <c r="O103" s="275">
        <v>3137</v>
      </c>
      <c r="P103" s="273">
        <v>35.1</v>
      </c>
      <c r="Q103" s="274">
        <v>33.299999999999997</v>
      </c>
      <c r="R103" s="275">
        <v>34.200000000000003</v>
      </c>
      <c r="S103" s="273">
        <v>1587</v>
      </c>
      <c r="T103" s="274">
        <v>1550</v>
      </c>
      <c r="U103" s="275">
        <v>3137</v>
      </c>
      <c r="V103" s="320" t="s">
        <v>191</v>
      </c>
      <c r="W103" s="321" t="s">
        <v>191</v>
      </c>
      <c r="X103" s="322" t="s">
        <v>191</v>
      </c>
      <c r="Y103" s="320" t="s">
        <v>191</v>
      </c>
      <c r="Z103" s="321" t="s">
        <v>191</v>
      </c>
      <c r="AA103" s="322" t="s">
        <v>191</v>
      </c>
      <c r="AB103" s="320" t="s">
        <v>191</v>
      </c>
      <c r="AC103" s="321" t="s">
        <v>191</v>
      </c>
      <c r="AD103" s="322" t="s">
        <v>191</v>
      </c>
      <c r="AE103" s="320" t="s">
        <v>191</v>
      </c>
      <c r="AF103" s="321" t="s">
        <v>191</v>
      </c>
      <c r="AG103" s="322" t="s">
        <v>191</v>
      </c>
      <c r="AH103" s="320" t="s">
        <v>191</v>
      </c>
      <c r="AI103" s="321" t="s">
        <v>191</v>
      </c>
      <c r="AJ103" s="322" t="s">
        <v>191</v>
      </c>
      <c r="AK103" s="320" t="s">
        <v>191</v>
      </c>
      <c r="AL103" s="321" t="s">
        <v>191</v>
      </c>
      <c r="AM103" s="322" t="s">
        <v>191</v>
      </c>
      <c r="AN103" s="320" t="s">
        <v>191</v>
      </c>
      <c r="AO103" s="321" t="s">
        <v>191</v>
      </c>
      <c r="AP103" s="322" t="s">
        <v>191</v>
      </c>
      <c r="AQ103" s="320" t="s">
        <v>191</v>
      </c>
      <c r="AR103" s="321" t="s">
        <v>191</v>
      </c>
      <c r="AS103" s="322" t="s">
        <v>191</v>
      </c>
      <c r="AT103" s="320" t="s">
        <v>191</v>
      </c>
      <c r="AU103" s="321" t="s">
        <v>191</v>
      </c>
      <c r="AV103" s="322" t="s">
        <v>191</v>
      </c>
      <c r="AW103" s="320" t="s">
        <v>191</v>
      </c>
      <c r="AX103" s="321" t="s">
        <v>191</v>
      </c>
      <c r="AY103" s="322" t="s">
        <v>191</v>
      </c>
      <c r="AZ103" s="320" t="s">
        <v>191</v>
      </c>
      <c r="BA103" s="321" t="s">
        <v>191</v>
      </c>
      <c r="BB103" s="322" t="s">
        <v>191</v>
      </c>
      <c r="BC103" s="320" t="s">
        <v>191</v>
      </c>
      <c r="BD103" s="321" t="s">
        <v>191</v>
      </c>
      <c r="BE103" s="322" t="s">
        <v>191</v>
      </c>
      <c r="BF103" s="273">
        <v>39</v>
      </c>
      <c r="BG103" s="274">
        <v>27</v>
      </c>
      <c r="BH103" s="275">
        <v>30</v>
      </c>
      <c r="BI103" s="273">
        <v>103</v>
      </c>
      <c r="BJ103" s="274">
        <v>271</v>
      </c>
      <c r="BK103" s="275">
        <v>374</v>
      </c>
      <c r="BL103" s="273">
        <v>43</v>
      </c>
      <c r="BM103" s="274">
        <v>30</v>
      </c>
      <c r="BN103" s="275">
        <v>33</v>
      </c>
      <c r="BO103" s="273">
        <v>103</v>
      </c>
      <c r="BP103" s="274">
        <v>271</v>
      </c>
      <c r="BQ103" s="275">
        <v>374</v>
      </c>
      <c r="BR103" s="273">
        <v>29</v>
      </c>
      <c r="BS103" s="274">
        <v>26.6</v>
      </c>
      <c r="BT103" s="275">
        <v>27.2</v>
      </c>
      <c r="BU103" s="273">
        <v>103</v>
      </c>
      <c r="BV103" s="274">
        <v>271</v>
      </c>
      <c r="BW103" s="275">
        <v>374</v>
      </c>
      <c r="BX103" s="273" t="s">
        <v>197</v>
      </c>
      <c r="BY103" s="274" t="s">
        <v>197</v>
      </c>
      <c r="BZ103" s="275">
        <v>7</v>
      </c>
      <c r="CA103" s="273">
        <v>15</v>
      </c>
      <c r="CB103" s="274">
        <v>29</v>
      </c>
      <c r="CC103" s="275">
        <v>44</v>
      </c>
      <c r="CD103" s="273" t="s">
        <v>197</v>
      </c>
      <c r="CE103" s="274" t="s">
        <v>197</v>
      </c>
      <c r="CF103" s="275">
        <v>7</v>
      </c>
      <c r="CG103" s="273">
        <v>15</v>
      </c>
      <c r="CH103" s="274">
        <v>29</v>
      </c>
      <c r="CI103" s="275">
        <v>44</v>
      </c>
      <c r="CJ103" s="273">
        <v>19.7</v>
      </c>
      <c r="CK103" s="274">
        <v>20.3</v>
      </c>
      <c r="CL103" s="275">
        <v>20.100000000000001</v>
      </c>
      <c r="CM103" s="273">
        <v>15</v>
      </c>
      <c r="CN103" s="274">
        <v>29</v>
      </c>
      <c r="CO103" s="275">
        <v>44</v>
      </c>
      <c r="CP103" s="273">
        <v>74</v>
      </c>
      <c r="CQ103" s="274">
        <v>57</v>
      </c>
      <c r="CR103" s="275">
        <v>65</v>
      </c>
      <c r="CS103" s="273">
        <v>1734</v>
      </c>
      <c r="CT103" s="274">
        <v>1885</v>
      </c>
      <c r="CU103" s="275">
        <v>3619</v>
      </c>
      <c r="CV103" s="273">
        <v>76</v>
      </c>
      <c r="CW103" s="274">
        <v>60</v>
      </c>
      <c r="CX103" s="275">
        <v>68</v>
      </c>
      <c r="CY103" s="273">
        <v>1734</v>
      </c>
      <c r="CZ103" s="274">
        <v>1885</v>
      </c>
      <c r="DA103" s="275">
        <v>3619</v>
      </c>
      <c r="DB103" s="273">
        <v>34.4</v>
      </c>
      <c r="DC103" s="274">
        <v>32</v>
      </c>
      <c r="DD103" s="275">
        <v>33.1</v>
      </c>
      <c r="DE103" s="273">
        <v>1734</v>
      </c>
      <c r="DF103" s="274">
        <v>1885</v>
      </c>
      <c r="DG103" s="275">
        <v>3619</v>
      </c>
    </row>
    <row r="104" spans="1:111" x14ac:dyDescent="0.35">
      <c r="A104" t="s">
        <v>109</v>
      </c>
      <c r="B104" t="s">
        <v>354</v>
      </c>
      <c r="C104" t="s">
        <v>352</v>
      </c>
      <c r="D104" s="273">
        <v>78</v>
      </c>
      <c r="E104" s="274">
        <v>66</v>
      </c>
      <c r="F104" s="275">
        <v>72</v>
      </c>
      <c r="G104" s="273">
        <v>2022</v>
      </c>
      <c r="H104" s="274">
        <v>1861</v>
      </c>
      <c r="I104" s="275">
        <v>3883</v>
      </c>
      <c r="J104" s="273">
        <v>79</v>
      </c>
      <c r="K104" s="274">
        <v>67</v>
      </c>
      <c r="L104" s="275">
        <v>74</v>
      </c>
      <c r="M104" s="273">
        <v>2022</v>
      </c>
      <c r="N104" s="274">
        <v>1861</v>
      </c>
      <c r="O104" s="275">
        <v>3883</v>
      </c>
      <c r="P104" s="273">
        <v>37</v>
      </c>
      <c r="Q104" s="274">
        <v>35</v>
      </c>
      <c r="R104" s="275">
        <v>36.1</v>
      </c>
      <c r="S104" s="273">
        <v>2022</v>
      </c>
      <c r="T104" s="274">
        <v>1861</v>
      </c>
      <c r="U104" s="275">
        <v>3883</v>
      </c>
      <c r="V104" s="320" t="s">
        <v>191</v>
      </c>
      <c r="W104" s="321" t="s">
        <v>191</v>
      </c>
      <c r="X104" s="322" t="s">
        <v>191</v>
      </c>
      <c r="Y104" s="320" t="s">
        <v>191</v>
      </c>
      <c r="Z104" s="321" t="s">
        <v>191</v>
      </c>
      <c r="AA104" s="322" t="s">
        <v>191</v>
      </c>
      <c r="AB104" s="320" t="s">
        <v>191</v>
      </c>
      <c r="AC104" s="321" t="s">
        <v>191</v>
      </c>
      <c r="AD104" s="322" t="s">
        <v>191</v>
      </c>
      <c r="AE104" s="320" t="s">
        <v>191</v>
      </c>
      <c r="AF104" s="321" t="s">
        <v>191</v>
      </c>
      <c r="AG104" s="322" t="s">
        <v>191</v>
      </c>
      <c r="AH104" s="320" t="s">
        <v>191</v>
      </c>
      <c r="AI104" s="321" t="s">
        <v>191</v>
      </c>
      <c r="AJ104" s="322" t="s">
        <v>191</v>
      </c>
      <c r="AK104" s="320" t="s">
        <v>191</v>
      </c>
      <c r="AL104" s="321" t="s">
        <v>191</v>
      </c>
      <c r="AM104" s="322" t="s">
        <v>191</v>
      </c>
      <c r="AN104" s="320" t="s">
        <v>191</v>
      </c>
      <c r="AO104" s="321" t="s">
        <v>191</v>
      </c>
      <c r="AP104" s="322" t="s">
        <v>191</v>
      </c>
      <c r="AQ104" s="320" t="s">
        <v>191</v>
      </c>
      <c r="AR104" s="321" t="s">
        <v>191</v>
      </c>
      <c r="AS104" s="322" t="s">
        <v>191</v>
      </c>
      <c r="AT104" s="320" t="s">
        <v>191</v>
      </c>
      <c r="AU104" s="321" t="s">
        <v>191</v>
      </c>
      <c r="AV104" s="322" t="s">
        <v>191</v>
      </c>
      <c r="AW104" s="320" t="s">
        <v>191</v>
      </c>
      <c r="AX104" s="321" t="s">
        <v>191</v>
      </c>
      <c r="AY104" s="322" t="s">
        <v>191</v>
      </c>
      <c r="AZ104" s="320" t="s">
        <v>191</v>
      </c>
      <c r="BA104" s="321" t="s">
        <v>191</v>
      </c>
      <c r="BB104" s="322" t="s">
        <v>191</v>
      </c>
      <c r="BC104" s="320" t="s">
        <v>191</v>
      </c>
      <c r="BD104" s="321" t="s">
        <v>191</v>
      </c>
      <c r="BE104" s="322" t="s">
        <v>191</v>
      </c>
      <c r="BF104" s="273">
        <v>42</v>
      </c>
      <c r="BG104" s="274">
        <v>26</v>
      </c>
      <c r="BH104" s="275">
        <v>31</v>
      </c>
      <c r="BI104" s="273">
        <v>103</v>
      </c>
      <c r="BJ104" s="274">
        <v>236</v>
      </c>
      <c r="BK104" s="275">
        <v>339</v>
      </c>
      <c r="BL104" s="273">
        <v>42</v>
      </c>
      <c r="BM104" s="274">
        <v>27</v>
      </c>
      <c r="BN104" s="275">
        <v>32</v>
      </c>
      <c r="BO104" s="273">
        <v>103</v>
      </c>
      <c r="BP104" s="274">
        <v>236</v>
      </c>
      <c r="BQ104" s="275">
        <v>339</v>
      </c>
      <c r="BR104" s="273">
        <v>29.5</v>
      </c>
      <c r="BS104" s="274">
        <v>27.4</v>
      </c>
      <c r="BT104" s="275">
        <v>28.1</v>
      </c>
      <c r="BU104" s="273">
        <v>103</v>
      </c>
      <c r="BV104" s="274">
        <v>236</v>
      </c>
      <c r="BW104" s="275">
        <v>339</v>
      </c>
      <c r="BX104" s="273" t="s">
        <v>197</v>
      </c>
      <c r="BY104" s="274" t="s">
        <v>197</v>
      </c>
      <c r="BZ104" s="275">
        <v>4</v>
      </c>
      <c r="CA104" s="273">
        <v>22</v>
      </c>
      <c r="CB104" s="274">
        <v>59</v>
      </c>
      <c r="CC104" s="275">
        <v>81</v>
      </c>
      <c r="CD104" s="273" t="s">
        <v>197</v>
      </c>
      <c r="CE104" s="274" t="s">
        <v>197</v>
      </c>
      <c r="CF104" s="275">
        <v>4</v>
      </c>
      <c r="CG104" s="273">
        <v>22</v>
      </c>
      <c r="CH104" s="274">
        <v>59</v>
      </c>
      <c r="CI104" s="275">
        <v>81</v>
      </c>
      <c r="CJ104" s="273">
        <v>21.1</v>
      </c>
      <c r="CK104" s="274">
        <v>19.2</v>
      </c>
      <c r="CL104" s="275">
        <v>19.7</v>
      </c>
      <c r="CM104" s="273">
        <v>22</v>
      </c>
      <c r="CN104" s="274">
        <v>59</v>
      </c>
      <c r="CO104" s="275">
        <v>81</v>
      </c>
      <c r="CP104" s="273">
        <v>75</v>
      </c>
      <c r="CQ104" s="274">
        <v>59</v>
      </c>
      <c r="CR104" s="275">
        <v>67</v>
      </c>
      <c r="CS104" s="273">
        <v>2204</v>
      </c>
      <c r="CT104" s="274">
        <v>2236</v>
      </c>
      <c r="CU104" s="275">
        <v>4440</v>
      </c>
      <c r="CV104" s="273">
        <v>76</v>
      </c>
      <c r="CW104" s="274">
        <v>60</v>
      </c>
      <c r="CX104" s="275">
        <v>68</v>
      </c>
      <c r="CY104" s="273">
        <v>2204</v>
      </c>
      <c r="CZ104" s="274">
        <v>2236</v>
      </c>
      <c r="DA104" s="275">
        <v>4440</v>
      </c>
      <c r="DB104" s="273">
        <v>36.299999999999997</v>
      </c>
      <c r="DC104" s="274">
        <v>33.6</v>
      </c>
      <c r="DD104" s="275">
        <v>35</v>
      </c>
      <c r="DE104" s="273">
        <v>2204</v>
      </c>
      <c r="DF104" s="274">
        <v>2236</v>
      </c>
      <c r="DG104" s="275">
        <v>4440</v>
      </c>
    </row>
    <row r="105" spans="1:111" x14ac:dyDescent="0.35">
      <c r="A105" t="s">
        <v>110</v>
      </c>
      <c r="B105" t="s">
        <v>355</v>
      </c>
      <c r="C105" t="s">
        <v>352</v>
      </c>
      <c r="D105" s="273">
        <v>86</v>
      </c>
      <c r="E105" s="274">
        <v>76</v>
      </c>
      <c r="F105" s="275">
        <v>81</v>
      </c>
      <c r="G105" s="273">
        <v>1481</v>
      </c>
      <c r="H105" s="274">
        <v>1446</v>
      </c>
      <c r="I105" s="275">
        <v>2927</v>
      </c>
      <c r="J105" s="273">
        <v>87</v>
      </c>
      <c r="K105" s="274">
        <v>78</v>
      </c>
      <c r="L105" s="275">
        <v>82</v>
      </c>
      <c r="M105" s="273">
        <v>1481</v>
      </c>
      <c r="N105" s="274">
        <v>1446</v>
      </c>
      <c r="O105" s="275">
        <v>2927</v>
      </c>
      <c r="P105" s="273">
        <v>38</v>
      </c>
      <c r="Q105" s="274">
        <v>36.200000000000003</v>
      </c>
      <c r="R105" s="275">
        <v>37.1</v>
      </c>
      <c r="S105" s="273">
        <v>1481</v>
      </c>
      <c r="T105" s="274">
        <v>1446</v>
      </c>
      <c r="U105" s="275">
        <v>2927</v>
      </c>
      <c r="V105" s="320" t="s">
        <v>191</v>
      </c>
      <c r="W105" s="321" t="s">
        <v>191</v>
      </c>
      <c r="X105" s="322" t="s">
        <v>191</v>
      </c>
      <c r="Y105" s="320" t="s">
        <v>191</v>
      </c>
      <c r="Z105" s="321" t="s">
        <v>191</v>
      </c>
      <c r="AA105" s="322" t="s">
        <v>191</v>
      </c>
      <c r="AB105" s="320" t="s">
        <v>191</v>
      </c>
      <c r="AC105" s="321" t="s">
        <v>191</v>
      </c>
      <c r="AD105" s="322" t="s">
        <v>191</v>
      </c>
      <c r="AE105" s="320" t="s">
        <v>191</v>
      </c>
      <c r="AF105" s="321" t="s">
        <v>191</v>
      </c>
      <c r="AG105" s="322" t="s">
        <v>191</v>
      </c>
      <c r="AH105" s="320" t="s">
        <v>191</v>
      </c>
      <c r="AI105" s="321" t="s">
        <v>191</v>
      </c>
      <c r="AJ105" s="322" t="s">
        <v>191</v>
      </c>
      <c r="AK105" s="320" t="s">
        <v>191</v>
      </c>
      <c r="AL105" s="321" t="s">
        <v>191</v>
      </c>
      <c r="AM105" s="322" t="s">
        <v>191</v>
      </c>
      <c r="AN105" s="320" t="s">
        <v>191</v>
      </c>
      <c r="AO105" s="321" t="s">
        <v>191</v>
      </c>
      <c r="AP105" s="322" t="s">
        <v>191</v>
      </c>
      <c r="AQ105" s="320" t="s">
        <v>191</v>
      </c>
      <c r="AR105" s="321" t="s">
        <v>191</v>
      </c>
      <c r="AS105" s="322" t="s">
        <v>191</v>
      </c>
      <c r="AT105" s="320" t="s">
        <v>191</v>
      </c>
      <c r="AU105" s="321" t="s">
        <v>191</v>
      </c>
      <c r="AV105" s="322" t="s">
        <v>191</v>
      </c>
      <c r="AW105" s="320" t="s">
        <v>191</v>
      </c>
      <c r="AX105" s="321" t="s">
        <v>191</v>
      </c>
      <c r="AY105" s="322" t="s">
        <v>191</v>
      </c>
      <c r="AZ105" s="320" t="s">
        <v>191</v>
      </c>
      <c r="BA105" s="321" t="s">
        <v>191</v>
      </c>
      <c r="BB105" s="322" t="s">
        <v>191</v>
      </c>
      <c r="BC105" s="320" t="s">
        <v>191</v>
      </c>
      <c r="BD105" s="321" t="s">
        <v>191</v>
      </c>
      <c r="BE105" s="322" t="s">
        <v>191</v>
      </c>
      <c r="BF105" s="273">
        <v>44</v>
      </c>
      <c r="BG105" s="274">
        <v>28</v>
      </c>
      <c r="BH105" s="275">
        <v>33</v>
      </c>
      <c r="BI105" s="273">
        <v>86</v>
      </c>
      <c r="BJ105" s="274">
        <v>208</v>
      </c>
      <c r="BK105" s="275">
        <v>294</v>
      </c>
      <c r="BL105" s="273">
        <v>45</v>
      </c>
      <c r="BM105" s="274">
        <v>29</v>
      </c>
      <c r="BN105" s="275">
        <v>34</v>
      </c>
      <c r="BO105" s="273">
        <v>86</v>
      </c>
      <c r="BP105" s="274">
        <v>208</v>
      </c>
      <c r="BQ105" s="275">
        <v>294</v>
      </c>
      <c r="BR105" s="273">
        <v>29.6</v>
      </c>
      <c r="BS105" s="274">
        <v>27.6</v>
      </c>
      <c r="BT105" s="275">
        <v>28.2</v>
      </c>
      <c r="BU105" s="273">
        <v>86</v>
      </c>
      <c r="BV105" s="274">
        <v>208</v>
      </c>
      <c r="BW105" s="275">
        <v>294</v>
      </c>
      <c r="BX105" s="273" t="s">
        <v>197</v>
      </c>
      <c r="BY105" s="274" t="s">
        <v>197</v>
      </c>
      <c r="BZ105" s="275">
        <v>8</v>
      </c>
      <c r="CA105" s="273">
        <v>10</v>
      </c>
      <c r="CB105" s="274">
        <v>30</v>
      </c>
      <c r="CC105" s="275">
        <v>40</v>
      </c>
      <c r="CD105" s="273" t="s">
        <v>197</v>
      </c>
      <c r="CE105" s="274" t="s">
        <v>197</v>
      </c>
      <c r="CF105" s="275">
        <v>8</v>
      </c>
      <c r="CG105" s="273">
        <v>10</v>
      </c>
      <c r="CH105" s="274">
        <v>30</v>
      </c>
      <c r="CI105" s="275">
        <v>40</v>
      </c>
      <c r="CJ105" s="273">
        <v>19.8</v>
      </c>
      <c r="CK105" s="274">
        <v>20</v>
      </c>
      <c r="CL105" s="275">
        <v>19.899999999999999</v>
      </c>
      <c r="CM105" s="273">
        <v>10</v>
      </c>
      <c r="CN105" s="274">
        <v>30</v>
      </c>
      <c r="CO105" s="275">
        <v>40</v>
      </c>
      <c r="CP105" s="273">
        <v>83</v>
      </c>
      <c r="CQ105" s="274">
        <v>68</v>
      </c>
      <c r="CR105" s="275">
        <v>75</v>
      </c>
      <c r="CS105" s="273">
        <v>1614</v>
      </c>
      <c r="CT105" s="274">
        <v>1713</v>
      </c>
      <c r="CU105" s="275">
        <v>3327</v>
      </c>
      <c r="CV105" s="273">
        <v>83</v>
      </c>
      <c r="CW105" s="274">
        <v>70</v>
      </c>
      <c r="CX105" s="275">
        <v>76</v>
      </c>
      <c r="CY105" s="273">
        <v>1614</v>
      </c>
      <c r="CZ105" s="274">
        <v>1713</v>
      </c>
      <c r="DA105" s="275">
        <v>3327</v>
      </c>
      <c r="DB105" s="273">
        <v>37.299999999999997</v>
      </c>
      <c r="DC105" s="274">
        <v>34.799999999999997</v>
      </c>
      <c r="DD105" s="275">
        <v>36</v>
      </c>
      <c r="DE105" s="273">
        <v>1614</v>
      </c>
      <c r="DF105" s="274">
        <v>1713</v>
      </c>
      <c r="DG105" s="275">
        <v>3327</v>
      </c>
    </row>
    <row r="106" spans="1:111" x14ac:dyDescent="0.35">
      <c r="A106" t="s">
        <v>111</v>
      </c>
      <c r="B106" t="s">
        <v>356</v>
      </c>
      <c r="C106" t="s">
        <v>352</v>
      </c>
      <c r="D106" s="273">
        <v>70</v>
      </c>
      <c r="E106" s="274">
        <v>58</v>
      </c>
      <c r="F106" s="275">
        <v>64</v>
      </c>
      <c r="G106" s="273">
        <v>1721</v>
      </c>
      <c r="H106" s="274">
        <v>1699</v>
      </c>
      <c r="I106" s="275">
        <v>3420</v>
      </c>
      <c r="J106" s="273">
        <v>74</v>
      </c>
      <c r="K106" s="274">
        <v>64</v>
      </c>
      <c r="L106" s="275">
        <v>69</v>
      </c>
      <c r="M106" s="273">
        <v>1721</v>
      </c>
      <c r="N106" s="274">
        <v>1699</v>
      </c>
      <c r="O106" s="275">
        <v>3420</v>
      </c>
      <c r="P106" s="273">
        <v>35.4</v>
      </c>
      <c r="Q106" s="274">
        <v>33.5</v>
      </c>
      <c r="R106" s="275">
        <v>34.4</v>
      </c>
      <c r="S106" s="273">
        <v>1721</v>
      </c>
      <c r="T106" s="274">
        <v>1699</v>
      </c>
      <c r="U106" s="275">
        <v>3420</v>
      </c>
      <c r="V106" s="320" t="s">
        <v>191</v>
      </c>
      <c r="W106" s="321" t="s">
        <v>191</v>
      </c>
      <c r="X106" s="322" t="s">
        <v>191</v>
      </c>
      <c r="Y106" s="320" t="s">
        <v>191</v>
      </c>
      <c r="Z106" s="321" t="s">
        <v>191</v>
      </c>
      <c r="AA106" s="322" t="s">
        <v>191</v>
      </c>
      <c r="AB106" s="320" t="s">
        <v>191</v>
      </c>
      <c r="AC106" s="321" t="s">
        <v>191</v>
      </c>
      <c r="AD106" s="322" t="s">
        <v>191</v>
      </c>
      <c r="AE106" s="320" t="s">
        <v>191</v>
      </c>
      <c r="AF106" s="321" t="s">
        <v>191</v>
      </c>
      <c r="AG106" s="322" t="s">
        <v>191</v>
      </c>
      <c r="AH106" s="320" t="s">
        <v>191</v>
      </c>
      <c r="AI106" s="321" t="s">
        <v>191</v>
      </c>
      <c r="AJ106" s="322" t="s">
        <v>191</v>
      </c>
      <c r="AK106" s="320" t="s">
        <v>191</v>
      </c>
      <c r="AL106" s="321" t="s">
        <v>191</v>
      </c>
      <c r="AM106" s="322" t="s">
        <v>191</v>
      </c>
      <c r="AN106" s="320" t="s">
        <v>191</v>
      </c>
      <c r="AO106" s="321" t="s">
        <v>191</v>
      </c>
      <c r="AP106" s="322" t="s">
        <v>191</v>
      </c>
      <c r="AQ106" s="320" t="s">
        <v>191</v>
      </c>
      <c r="AR106" s="321" t="s">
        <v>191</v>
      </c>
      <c r="AS106" s="322" t="s">
        <v>191</v>
      </c>
      <c r="AT106" s="320" t="s">
        <v>191</v>
      </c>
      <c r="AU106" s="321" t="s">
        <v>191</v>
      </c>
      <c r="AV106" s="322" t="s">
        <v>191</v>
      </c>
      <c r="AW106" s="320" t="s">
        <v>191</v>
      </c>
      <c r="AX106" s="321" t="s">
        <v>191</v>
      </c>
      <c r="AY106" s="322" t="s">
        <v>191</v>
      </c>
      <c r="AZ106" s="320" t="s">
        <v>191</v>
      </c>
      <c r="BA106" s="321" t="s">
        <v>191</v>
      </c>
      <c r="BB106" s="322" t="s">
        <v>191</v>
      </c>
      <c r="BC106" s="320" t="s">
        <v>191</v>
      </c>
      <c r="BD106" s="321" t="s">
        <v>191</v>
      </c>
      <c r="BE106" s="322" t="s">
        <v>191</v>
      </c>
      <c r="BF106" s="273">
        <v>29</v>
      </c>
      <c r="BG106" s="274">
        <v>25</v>
      </c>
      <c r="BH106" s="275">
        <v>26</v>
      </c>
      <c r="BI106" s="273">
        <v>78</v>
      </c>
      <c r="BJ106" s="274">
        <v>220</v>
      </c>
      <c r="BK106" s="275">
        <v>298</v>
      </c>
      <c r="BL106" s="273">
        <v>31</v>
      </c>
      <c r="BM106" s="274">
        <v>27</v>
      </c>
      <c r="BN106" s="275">
        <v>28</v>
      </c>
      <c r="BO106" s="273">
        <v>78</v>
      </c>
      <c r="BP106" s="274">
        <v>220</v>
      </c>
      <c r="BQ106" s="275">
        <v>298</v>
      </c>
      <c r="BR106" s="273">
        <v>28</v>
      </c>
      <c r="BS106" s="274">
        <v>27</v>
      </c>
      <c r="BT106" s="275">
        <v>27.3</v>
      </c>
      <c r="BU106" s="273">
        <v>78</v>
      </c>
      <c r="BV106" s="274">
        <v>220</v>
      </c>
      <c r="BW106" s="275">
        <v>298</v>
      </c>
      <c r="BX106" s="273" t="s">
        <v>197</v>
      </c>
      <c r="BY106" s="274" t="s">
        <v>197</v>
      </c>
      <c r="BZ106" s="275" t="s">
        <v>197</v>
      </c>
      <c r="CA106" s="273">
        <v>21</v>
      </c>
      <c r="CB106" s="274">
        <v>49</v>
      </c>
      <c r="CC106" s="275">
        <v>70</v>
      </c>
      <c r="CD106" s="273" t="s">
        <v>197</v>
      </c>
      <c r="CE106" s="274" t="s">
        <v>197</v>
      </c>
      <c r="CF106" s="275" t="s">
        <v>197</v>
      </c>
      <c r="CG106" s="273">
        <v>21</v>
      </c>
      <c r="CH106" s="274">
        <v>49</v>
      </c>
      <c r="CI106" s="275">
        <v>70</v>
      </c>
      <c r="CJ106" s="273">
        <v>18.399999999999999</v>
      </c>
      <c r="CK106" s="274">
        <v>18.899999999999999</v>
      </c>
      <c r="CL106" s="275">
        <v>18.8</v>
      </c>
      <c r="CM106" s="273">
        <v>21</v>
      </c>
      <c r="CN106" s="274">
        <v>49</v>
      </c>
      <c r="CO106" s="275">
        <v>70</v>
      </c>
      <c r="CP106" s="273">
        <v>65</v>
      </c>
      <c r="CQ106" s="274">
        <v>52</v>
      </c>
      <c r="CR106" s="275">
        <v>59</v>
      </c>
      <c r="CS106" s="273">
        <v>1910</v>
      </c>
      <c r="CT106" s="274">
        <v>2042</v>
      </c>
      <c r="CU106" s="275">
        <v>3952</v>
      </c>
      <c r="CV106" s="273">
        <v>70</v>
      </c>
      <c r="CW106" s="274">
        <v>57</v>
      </c>
      <c r="CX106" s="275">
        <v>63</v>
      </c>
      <c r="CY106" s="273">
        <v>1910</v>
      </c>
      <c r="CZ106" s="274">
        <v>2042</v>
      </c>
      <c r="DA106" s="275">
        <v>3952</v>
      </c>
      <c r="DB106" s="273">
        <v>34.6</v>
      </c>
      <c r="DC106" s="274">
        <v>32.200000000000003</v>
      </c>
      <c r="DD106" s="275">
        <v>33.299999999999997</v>
      </c>
      <c r="DE106" s="273">
        <v>1910</v>
      </c>
      <c r="DF106" s="274">
        <v>2042</v>
      </c>
      <c r="DG106" s="275">
        <v>3952</v>
      </c>
    </row>
    <row r="107" spans="1:111" x14ac:dyDescent="0.35">
      <c r="A107" t="s">
        <v>112</v>
      </c>
      <c r="B107" t="s">
        <v>357</v>
      </c>
      <c r="C107" t="s">
        <v>352</v>
      </c>
      <c r="D107" s="273">
        <v>83</v>
      </c>
      <c r="E107" s="274">
        <v>72</v>
      </c>
      <c r="F107" s="275">
        <v>78</v>
      </c>
      <c r="G107" s="273">
        <v>1868</v>
      </c>
      <c r="H107" s="274">
        <v>1854</v>
      </c>
      <c r="I107" s="275">
        <v>3722</v>
      </c>
      <c r="J107" s="273">
        <v>84</v>
      </c>
      <c r="K107" s="274">
        <v>74</v>
      </c>
      <c r="L107" s="275">
        <v>79</v>
      </c>
      <c r="M107" s="273">
        <v>1868</v>
      </c>
      <c r="N107" s="274">
        <v>1854</v>
      </c>
      <c r="O107" s="275">
        <v>3722</v>
      </c>
      <c r="P107" s="273">
        <v>36.9</v>
      </c>
      <c r="Q107" s="274">
        <v>35.200000000000003</v>
      </c>
      <c r="R107" s="275">
        <v>36.1</v>
      </c>
      <c r="S107" s="273">
        <v>1868</v>
      </c>
      <c r="T107" s="274">
        <v>1854</v>
      </c>
      <c r="U107" s="275">
        <v>3722</v>
      </c>
      <c r="V107" s="320" t="s">
        <v>191</v>
      </c>
      <c r="W107" s="321" t="s">
        <v>191</v>
      </c>
      <c r="X107" s="322" t="s">
        <v>191</v>
      </c>
      <c r="Y107" s="320" t="s">
        <v>191</v>
      </c>
      <c r="Z107" s="321" t="s">
        <v>191</v>
      </c>
      <c r="AA107" s="322" t="s">
        <v>191</v>
      </c>
      <c r="AB107" s="320" t="s">
        <v>191</v>
      </c>
      <c r="AC107" s="321" t="s">
        <v>191</v>
      </c>
      <c r="AD107" s="322" t="s">
        <v>191</v>
      </c>
      <c r="AE107" s="320" t="s">
        <v>191</v>
      </c>
      <c r="AF107" s="321" t="s">
        <v>191</v>
      </c>
      <c r="AG107" s="322" t="s">
        <v>191</v>
      </c>
      <c r="AH107" s="320" t="s">
        <v>191</v>
      </c>
      <c r="AI107" s="321" t="s">
        <v>191</v>
      </c>
      <c r="AJ107" s="322" t="s">
        <v>191</v>
      </c>
      <c r="AK107" s="320" t="s">
        <v>191</v>
      </c>
      <c r="AL107" s="321" t="s">
        <v>191</v>
      </c>
      <c r="AM107" s="322" t="s">
        <v>191</v>
      </c>
      <c r="AN107" s="320" t="s">
        <v>191</v>
      </c>
      <c r="AO107" s="321" t="s">
        <v>191</v>
      </c>
      <c r="AP107" s="322" t="s">
        <v>191</v>
      </c>
      <c r="AQ107" s="320" t="s">
        <v>191</v>
      </c>
      <c r="AR107" s="321" t="s">
        <v>191</v>
      </c>
      <c r="AS107" s="322" t="s">
        <v>191</v>
      </c>
      <c r="AT107" s="320" t="s">
        <v>191</v>
      </c>
      <c r="AU107" s="321" t="s">
        <v>191</v>
      </c>
      <c r="AV107" s="322" t="s">
        <v>191</v>
      </c>
      <c r="AW107" s="320" t="s">
        <v>191</v>
      </c>
      <c r="AX107" s="321" t="s">
        <v>191</v>
      </c>
      <c r="AY107" s="322" t="s">
        <v>191</v>
      </c>
      <c r="AZ107" s="320" t="s">
        <v>191</v>
      </c>
      <c r="BA107" s="321" t="s">
        <v>191</v>
      </c>
      <c r="BB107" s="322" t="s">
        <v>191</v>
      </c>
      <c r="BC107" s="320" t="s">
        <v>191</v>
      </c>
      <c r="BD107" s="321" t="s">
        <v>191</v>
      </c>
      <c r="BE107" s="322" t="s">
        <v>191</v>
      </c>
      <c r="BF107" s="273">
        <v>26</v>
      </c>
      <c r="BG107" s="274">
        <v>22</v>
      </c>
      <c r="BH107" s="275">
        <v>23</v>
      </c>
      <c r="BI107" s="273">
        <v>58</v>
      </c>
      <c r="BJ107" s="274">
        <v>189</v>
      </c>
      <c r="BK107" s="275">
        <v>247</v>
      </c>
      <c r="BL107" s="273">
        <v>26</v>
      </c>
      <c r="BM107" s="274">
        <v>22</v>
      </c>
      <c r="BN107" s="275">
        <v>23</v>
      </c>
      <c r="BO107" s="273">
        <v>58</v>
      </c>
      <c r="BP107" s="274">
        <v>189</v>
      </c>
      <c r="BQ107" s="275">
        <v>247</v>
      </c>
      <c r="BR107" s="273">
        <v>27.6</v>
      </c>
      <c r="BS107" s="274">
        <v>27</v>
      </c>
      <c r="BT107" s="275">
        <v>27.2</v>
      </c>
      <c r="BU107" s="273">
        <v>58</v>
      </c>
      <c r="BV107" s="274">
        <v>189</v>
      </c>
      <c r="BW107" s="275">
        <v>247</v>
      </c>
      <c r="BX107" s="273" t="s">
        <v>197</v>
      </c>
      <c r="BY107" s="274" t="s">
        <v>197</v>
      </c>
      <c r="BZ107" s="275">
        <v>6</v>
      </c>
      <c r="CA107" s="273">
        <v>21</v>
      </c>
      <c r="CB107" s="274">
        <v>62</v>
      </c>
      <c r="CC107" s="275">
        <v>83</v>
      </c>
      <c r="CD107" s="273" t="s">
        <v>197</v>
      </c>
      <c r="CE107" s="274" t="s">
        <v>197</v>
      </c>
      <c r="CF107" s="275">
        <v>6</v>
      </c>
      <c r="CG107" s="273">
        <v>21</v>
      </c>
      <c r="CH107" s="274">
        <v>62</v>
      </c>
      <c r="CI107" s="275">
        <v>83</v>
      </c>
      <c r="CJ107" s="273">
        <v>21</v>
      </c>
      <c r="CK107" s="274">
        <v>19.7</v>
      </c>
      <c r="CL107" s="275">
        <v>20</v>
      </c>
      <c r="CM107" s="273">
        <v>21</v>
      </c>
      <c r="CN107" s="274">
        <v>62</v>
      </c>
      <c r="CO107" s="275">
        <v>83</v>
      </c>
      <c r="CP107" s="273">
        <v>80</v>
      </c>
      <c r="CQ107" s="274">
        <v>65</v>
      </c>
      <c r="CR107" s="275">
        <v>72</v>
      </c>
      <c r="CS107" s="273">
        <v>2019</v>
      </c>
      <c r="CT107" s="274">
        <v>2187</v>
      </c>
      <c r="CU107" s="275">
        <v>4206</v>
      </c>
      <c r="CV107" s="273">
        <v>81</v>
      </c>
      <c r="CW107" s="274">
        <v>67</v>
      </c>
      <c r="CX107" s="275">
        <v>74</v>
      </c>
      <c r="CY107" s="273">
        <v>2019</v>
      </c>
      <c r="CZ107" s="274">
        <v>2187</v>
      </c>
      <c r="DA107" s="275">
        <v>4206</v>
      </c>
      <c r="DB107" s="273">
        <v>36.5</v>
      </c>
      <c r="DC107" s="274">
        <v>34</v>
      </c>
      <c r="DD107" s="275">
        <v>35.200000000000003</v>
      </c>
      <c r="DE107" s="273">
        <v>2019</v>
      </c>
      <c r="DF107" s="274">
        <v>2187</v>
      </c>
      <c r="DG107" s="275">
        <v>4206</v>
      </c>
    </row>
    <row r="108" spans="1:111" x14ac:dyDescent="0.35">
      <c r="A108" t="s">
        <v>93</v>
      </c>
      <c r="B108" t="s">
        <v>339</v>
      </c>
      <c r="C108" t="s">
        <v>338</v>
      </c>
      <c r="D108" s="273">
        <v>71</v>
      </c>
      <c r="E108" s="274">
        <v>60</v>
      </c>
      <c r="F108" s="275">
        <v>65</v>
      </c>
      <c r="G108" s="273">
        <v>703</v>
      </c>
      <c r="H108" s="274">
        <v>724</v>
      </c>
      <c r="I108" s="275">
        <v>1427</v>
      </c>
      <c r="J108" s="273">
        <v>74</v>
      </c>
      <c r="K108" s="274">
        <v>64</v>
      </c>
      <c r="L108" s="275">
        <v>69</v>
      </c>
      <c r="M108" s="273">
        <v>703</v>
      </c>
      <c r="N108" s="274">
        <v>724</v>
      </c>
      <c r="O108" s="275">
        <v>1427</v>
      </c>
      <c r="P108" s="273">
        <v>35.9</v>
      </c>
      <c r="Q108" s="274">
        <v>34.299999999999997</v>
      </c>
      <c r="R108" s="275">
        <v>35.1</v>
      </c>
      <c r="S108" s="273">
        <v>703</v>
      </c>
      <c r="T108" s="274">
        <v>724</v>
      </c>
      <c r="U108" s="275">
        <v>1427</v>
      </c>
      <c r="V108" s="320" t="s">
        <v>191</v>
      </c>
      <c r="W108" s="321" t="s">
        <v>191</v>
      </c>
      <c r="X108" s="322" t="s">
        <v>191</v>
      </c>
      <c r="Y108" s="320" t="s">
        <v>191</v>
      </c>
      <c r="Z108" s="321" t="s">
        <v>191</v>
      </c>
      <c r="AA108" s="322" t="s">
        <v>191</v>
      </c>
      <c r="AB108" s="320" t="s">
        <v>191</v>
      </c>
      <c r="AC108" s="321" t="s">
        <v>191</v>
      </c>
      <c r="AD108" s="322" t="s">
        <v>191</v>
      </c>
      <c r="AE108" s="320" t="s">
        <v>191</v>
      </c>
      <c r="AF108" s="321" t="s">
        <v>191</v>
      </c>
      <c r="AG108" s="322" t="s">
        <v>191</v>
      </c>
      <c r="AH108" s="320" t="s">
        <v>191</v>
      </c>
      <c r="AI108" s="321" t="s">
        <v>191</v>
      </c>
      <c r="AJ108" s="322" t="s">
        <v>191</v>
      </c>
      <c r="AK108" s="320" t="s">
        <v>191</v>
      </c>
      <c r="AL108" s="321" t="s">
        <v>191</v>
      </c>
      <c r="AM108" s="322" t="s">
        <v>191</v>
      </c>
      <c r="AN108" s="320" t="s">
        <v>191</v>
      </c>
      <c r="AO108" s="321" t="s">
        <v>191</v>
      </c>
      <c r="AP108" s="322" t="s">
        <v>191</v>
      </c>
      <c r="AQ108" s="320" t="s">
        <v>191</v>
      </c>
      <c r="AR108" s="321" t="s">
        <v>191</v>
      </c>
      <c r="AS108" s="322" t="s">
        <v>191</v>
      </c>
      <c r="AT108" s="320" t="s">
        <v>191</v>
      </c>
      <c r="AU108" s="321" t="s">
        <v>191</v>
      </c>
      <c r="AV108" s="322" t="s">
        <v>191</v>
      </c>
      <c r="AW108" s="320" t="s">
        <v>191</v>
      </c>
      <c r="AX108" s="321" t="s">
        <v>191</v>
      </c>
      <c r="AY108" s="322" t="s">
        <v>191</v>
      </c>
      <c r="AZ108" s="320" t="s">
        <v>191</v>
      </c>
      <c r="BA108" s="321" t="s">
        <v>191</v>
      </c>
      <c r="BB108" s="322" t="s">
        <v>191</v>
      </c>
      <c r="BC108" s="320" t="s">
        <v>191</v>
      </c>
      <c r="BD108" s="321" t="s">
        <v>191</v>
      </c>
      <c r="BE108" s="322" t="s">
        <v>191</v>
      </c>
      <c r="BF108" s="273">
        <v>30</v>
      </c>
      <c r="BG108" s="274">
        <v>24</v>
      </c>
      <c r="BH108" s="275">
        <v>25</v>
      </c>
      <c r="BI108" s="273">
        <v>47</v>
      </c>
      <c r="BJ108" s="274">
        <v>130</v>
      </c>
      <c r="BK108" s="275">
        <v>177</v>
      </c>
      <c r="BL108" s="273">
        <v>32</v>
      </c>
      <c r="BM108" s="274">
        <v>25</v>
      </c>
      <c r="BN108" s="275">
        <v>27</v>
      </c>
      <c r="BO108" s="273">
        <v>47</v>
      </c>
      <c r="BP108" s="274">
        <v>130</v>
      </c>
      <c r="BQ108" s="275">
        <v>177</v>
      </c>
      <c r="BR108" s="273">
        <v>27.5</v>
      </c>
      <c r="BS108" s="274">
        <v>26.9</v>
      </c>
      <c r="BT108" s="275">
        <v>27.1</v>
      </c>
      <c r="BU108" s="273">
        <v>47</v>
      </c>
      <c r="BV108" s="274">
        <v>130</v>
      </c>
      <c r="BW108" s="275">
        <v>177</v>
      </c>
      <c r="BX108" s="273" t="s">
        <v>197</v>
      </c>
      <c r="BY108" s="274" t="s">
        <v>197</v>
      </c>
      <c r="BZ108" s="275" t="s">
        <v>197</v>
      </c>
      <c r="CA108" s="273">
        <v>11</v>
      </c>
      <c r="CB108" s="274">
        <v>23</v>
      </c>
      <c r="CC108" s="275">
        <v>34</v>
      </c>
      <c r="CD108" s="273" t="s">
        <v>197</v>
      </c>
      <c r="CE108" s="274" t="s">
        <v>197</v>
      </c>
      <c r="CF108" s="275" t="s">
        <v>197</v>
      </c>
      <c r="CG108" s="273">
        <v>11</v>
      </c>
      <c r="CH108" s="274">
        <v>23</v>
      </c>
      <c r="CI108" s="275">
        <v>34</v>
      </c>
      <c r="CJ108" s="273">
        <v>20</v>
      </c>
      <c r="CK108" s="274">
        <v>19.899999999999999</v>
      </c>
      <c r="CL108" s="275">
        <v>19.899999999999999</v>
      </c>
      <c r="CM108" s="273">
        <v>11</v>
      </c>
      <c r="CN108" s="274">
        <v>23</v>
      </c>
      <c r="CO108" s="275">
        <v>34</v>
      </c>
      <c r="CP108" s="273">
        <v>67</v>
      </c>
      <c r="CQ108" s="274">
        <v>53</v>
      </c>
      <c r="CR108" s="275">
        <v>60</v>
      </c>
      <c r="CS108" s="273">
        <v>839</v>
      </c>
      <c r="CT108" s="274">
        <v>937</v>
      </c>
      <c r="CU108" s="275">
        <v>1776</v>
      </c>
      <c r="CV108" s="273">
        <v>70</v>
      </c>
      <c r="CW108" s="274">
        <v>56</v>
      </c>
      <c r="CX108" s="275">
        <v>63</v>
      </c>
      <c r="CY108" s="273">
        <v>839</v>
      </c>
      <c r="CZ108" s="274">
        <v>937</v>
      </c>
      <c r="DA108" s="275">
        <v>1776</v>
      </c>
      <c r="DB108" s="273">
        <v>35.200000000000003</v>
      </c>
      <c r="DC108" s="274">
        <v>32.9</v>
      </c>
      <c r="DD108" s="275">
        <v>34</v>
      </c>
      <c r="DE108" s="273">
        <v>839</v>
      </c>
      <c r="DF108" s="274">
        <v>937</v>
      </c>
      <c r="DG108" s="275">
        <v>1776</v>
      </c>
    </row>
    <row r="109" spans="1:111" x14ac:dyDescent="0.35">
      <c r="A109" t="s">
        <v>113</v>
      </c>
      <c r="B109" t="s">
        <v>358</v>
      </c>
      <c r="C109" t="s">
        <v>352</v>
      </c>
      <c r="D109" s="273">
        <v>74</v>
      </c>
      <c r="E109" s="274">
        <v>59</v>
      </c>
      <c r="F109" s="275">
        <v>67</v>
      </c>
      <c r="G109" s="273">
        <v>2246</v>
      </c>
      <c r="H109" s="274">
        <v>2188</v>
      </c>
      <c r="I109" s="275">
        <v>4434</v>
      </c>
      <c r="J109" s="273">
        <v>75</v>
      </c>
      <c r="K109" s="274">
        <v>63</v>
      </c>
      <c r="L109" s="275">
        <v>69</v>
      </c>
      <c r="M109" s="273">
        <v>2246</v>
      </c>
      <c r="N109" s="274">
        <v>2188</v>
      </c>
      <c r="O109" s="275">
        <v>4434</v>
      </c>
      <c r="P109" s="273">
        <v>35.299999999999997</v>
      </c>
      <c r="Q109" s="274">
        <v>33.4</v>
      </c>
      <c r="R109" s="275">
        <v>34.299999999999997</v>
      </c>
      <c r="S109" s="273">
        <v>2246</v>
      </c>
      <c r="T109" s="274">
        <v>2188</v>
      </c>
      <c r="U109" s="275">
        <v>4434</v>
      </c>
      <c r="V109" s="320" t="s">
        <v>191</v>
      </c>
      <c r="W109" s="321" t="s">
        <v>191</v>
      </c>
      <c r="X109" s="322" t="s">
        <v>191</v>
      </c>
      <c r="Y109" s="320" t="s">
        <v>191</v>
      </c>
      <c r="Z109" s="321" t="s">
        <v>191</v>
      </c>
      <c r="AA109" s="322" t="s">
        <v>191</v>
      </c>
      <c r="AB109" s="320" t="s">
        <v>191</v>
      </c>
      <c r="AC109" s="321" t="s">
        <v>191</v>
      </c>
      <c r="AD109" s="322" t="s">
        <v>191</v>
      </c>
      <c r="AE109" s="320" t="s">
        <v>191</v>
      </c>
      <c r="AF109" s="321" t="s">
        <v>191</v>
      </c>
      <c r="AG109" s="322" t="s">
        <v>191</v>
      </c>
      <c r="AH109" s="320" t="s">
        <v>191</v>
      </c>
      <c r="AI109" s="321" t="s">
        <v>191</v>
      </c>
      <c r="AJ109" s="322" t="s">
        <v>191</v>
      </c>
      <c r="AK109" s="320" t="s">
        <v>191</v>
      </c>
      <c r="AL109" s="321" t="s">
        <v>191</v>
      </c>
      <c r="AM109" s="322" t="s">
        <v>191</v>
      </c>
      <c r="AN109" s="320" t="s">
        <v>191</v>
      </c>
      <c r="AO109" s="321" t="s">
        <v>191</v>
      </c>
      <c r="AP109" s="322" t="s">
        <v>191</v>
      </c>
      <c r="AQ109" s="320" t="s">
        <v>191</v>
      </c>
      <c r="AR109" s="321" t="s">
        <v>191</v>
      </c>
      <c r="AS109" s="322" t="s">
        <v>191</v>
      </c>
      <c r="AT109" s="320" t="s">
        <v>191</v>
      </c>
      <c r="AU109" s="321" t="s">
        <v>191</v>
      </c>
      <c r="AV109" s="322" t="s">
        <v>191</v>
      </c>
      <c r="AW109" s="320" t="s">
        <v>191</v>
      </c>
      <c r="AX109" s="321" t="s">
        <v>191</v>
      </c>
      <c r="AY109" s="322" t="s">
        <v>191</v>
      </c>
      <c r="AZ109" s="320" t="s">
        <v>191</v>
      </c>
      <c r="BA109" s="321" t="s">
        <v>191</v>
      </c>
      <c r="BB109" s="322" t="s">
        <v>191</v>
      </c>
      <c r="BC109" s="320" t="s">
        <v>191</v>
      </c>
      <c r="BD109" s="321" t="s">
        <v>191</v>
      </c>
      <c r="BE109" s="322" t="s">
        <v>191</v>
      </c>
      <c r="BF109" s="273">
        <v>26</v>
      </c>
      <c r="BG109" s="274">
        <v>20</v>
      </c>
      <c r="BH109" s="275">
        <v>22</v>
      </c>
      <c r="BI109" s="273">
        <v>95</v>
      </c>
      <c r="BJ109" s="274">
        <v>245</v>
      </c>
      <c r="BK109" s="275">
        <v>340</v>
      </c>
      <c r="BL109" s="273">
        <v>26</v>
      </c>
      <c r="BM109" s="274">
        <v>23</v>
      </c>
      <c r="BN109" s="275">
        <v>24</v>
      </c>
      <c r="BO109" s="273">
        <v>95</v>
      </c>
      <c r="BP109" s="274">
        <v>245</v>
      </c>
      <c r="BQ109" s="275">
        <v>340</v>
      </c>
      <c r="BR109" s="273">
        <v>26.6</v>
      </c>
      <c r="BS109" s="274">
        <v>26</v>
      </c>
      <c r="BT109" s="275">
        <v>26.1</v>
      </c>
      <c r="BU109" s="273">
        <v>95</v>
      </c>
      <c r="BV109" s="274">
        <v>245</v>
      </c>
      <c r="BW109" s="275">
        <v>340</v>
      </c>
      <c r="BX109" s="273" t="s">
        <v>197</v>
      </c>
      <c r="BY109" s="274" t="s">
        <v>197</v>
      </c>
      <c r="BZ109" s="275" t="s">
        <v>197</v>
      </c>
      <c r="CA109" s="273">
        <v>31</v>
      </c>
      <c r="CB109" s="274">
        <v>49</v>
      </c>
      <c r="CC109" s="275">
        <v>80</v>
      </c>
      <c r="CD109" s="273" t="s">
        <v>197</v>
      </c>
      <c r="CE109" s="274" t="s">
        <v>197</v>
      </c>
      <c r="CF109" s="275" t="s">
        <v>197</v>
      </c>
      <c r="CG109" s="273">
        <v>31</v>
      </c>
      <c r="CH109" s="274">
        <v>49</v>
      </c>
      <c r="CI109" s="275">
        <v>80</v>
      </c>
      <c r="CJ109" s="273">
        <v>18.100000000000001</v>
      </c>
      <c r="CK109" s="274">
        <v>17.899999999999999</v>
      </c>
      <c r="CL109" s="275">
        <v>18</v>
      </c>
      <c r="CM109" s="273">
        <v>31</v>
      </c>
      <c r="CN109" s="274">
        <v>49</v>
      </c>
      <c r="CO109" s="275">
        <v>80</v>
      </c>
      <c r="CP109" s="273">
        <v>70</v>
      </c>
      <c r="CQ109" s="274">
        <v>54</v>
      </c>
      <c r="CR109" s="275">
        <v>62</v>
      </c>
      <c r="CS109" s="273">
        <v>2472</v>
      </c>
      <c r="CT109" s="274">
        <v>2571</v>
      </c>
      <c r="CU109" s="275">
        <v>5043</v>
      </c>
      <c r="CV109" s="273">
        <v>72</v>
      </c>
      <c r="CW109" s="274">
        <v>57</v>
      </c>
      <c r="CX109" s="275">
        <v>65</v>
      </c>
      <c r="CY109" s="273">
        <v>2472</v>
      </c>
      <c r="CZ109" s="274">
        <v>2571</v>
      </c>
      <c r="DA109" s="275">
        <v>5043</v>
      </c>
      <c r="DB109" s="273">
        <v>34.799999999999997</v>
      </c>
      <c r="DC109" s="274">
        <v>32.200000000000003</v>
      </c>
      <c r="DD109" s="275">
        <v>33.5</v>
      </c>
      <c r="DE109" s="273">
        <v>2472</v>
      </c>
      <c r="DF109" s="274">
        <v>2571</v>
      </c>
      <c r="DG109" s="275">
        <v>5043</v>
      </c>
    </row>
    <row r="110" spans="1:111" x14ac:dyDescent="0.35">
      <c r="A110" t="s">
        <v>114</v>
      </c>
      <c r="B110" t="s">
        <v>359</v>
      </c>
      <c r="C110" t="s">
        <v>352</v>
      </c>
      <c r="D110" s="273">
        <v>79</v>
      </c>
      <c r="E110" s="274">
        <v>68</v>
      </c>
      <c r="F110" s="275">
        <v>74</v>
      </c>
      <c r="G110" s="273">
        <v>2110</v>
      </c>
      <c r="H110" s="274">
        <v>2005</v>
      </c>
      <c r="I110" s="275">
        <v>4115</v>
      </c>
      <c r="J110" s="273">
        <v>81</v>
      </c>
      <c r="K110" s="274">
        <v>70</v>
      </c>
      <c r="L110" s="275">
        <v>76</v>
      </c>
      <c r="M110" s="273">
        <v>2110</v>
      </c>
      <c r="N110" s="274">
        <v>2005</v>
      </c>
      <c r="O110" s="275">
        <v>4115</v>
      </c>
      <c r="P110" s="273">
        <v>37.4</v>
      </c>
      <c r="Q110" s="274">
        <v>35.9</v>
      </c>
      <c r="R110" s="275">
        <v>36.700000000000003</v>
      </c>
      <c r="S110" s="273">
        <v>2110</v>
      </c>
      <c r="T110" s="274">
        <v>2005</v>
      </c>
      <c r="U110" s="275">
        <v>4115</v>
      </c>
      <c r="V110" s="320" t="s">
        <v>191</v>
      </c>
      <c r="W110" s="321" t="s">
        <v>191</v>
      </c>
      <c r="X110" s="322" t="s">
        <v>191</v>
      </c>
      <c r="Y110" s="320" t="s">
        <v>191</v>
      </c>
      <c r="Z110" s="321" t="s">
        <v>191</v>
      </c>
      <c r="AA110" s="322" t="s">
        <v>191</v>
      </c>
      <c r="AB110" s="320" t="s">
        <v>191</v>
      </c>
      <c r="AC110" s="321" t="s">
        <v>191</v>
      </c>
      <c r="AD110" s="322" t="s">
        <v>191</v>
      </c>
      <c r="AE110" s="320" t="s">
        <v>191</v>
      </c>
      <c r="AF110" s="321" t="s">
        <v>191</v>
      </c>
      <c r="AG110" s="322" t="s">
        <v>191</v>
      </c>
      <c r="AH110" s="320" t="s">
        <v>191</v>
      </c>
      <c r="AI110" s="321" t="s">
        <v>191</v>
      </c>
      <c r="AJ110" s="322" t="s">
        <v>191</v>
      </c>
      <c r="AK110" s="320" t="s">
        <v>191</v>
      </c>
      <c r="AL110" s="321" t="s">
        <v>191</v>
      </c>
      <c r="AM110" s="322" t="s">
        <v>191</v>
      </c>
      <c r="AN110" s="320" t="s">
        <v>191</v>
      </c>
      <c r="AO110" s="321" t="s">
        <v>191</v>
      </c>
      <c r="AP110" s="322" t="s">
        <v>191</v>
      </c>
      <c r="AQ110" s="320" t="s">
        <v>191</v>
      </c>
      <c r="AR110" s="321" t="s">
        <v>191</v>
      </c>
      <c r="AS110" s="322" t="s">
        <v>191</v>
      </c>
      <c r="AT110" s="320" t="s">
        <v>191</v>
      </c>
      <c r="AU110" s="321" t="s">
        <v>191</v>
      </c>
      <c r="AV110" s="322" t="s">
        <v>191</v>
      </c>
      <c r="AW110" s="320" t="s">
        <v>191</v>
      </c>
      <c r="AX110" s="321" t="s">
        <v>191</v>
      </c>
      <c r="AY110" s="322" t="s">
        <v>191</v>
      </c>
      <c r="AZ110" s="320" t="s">
        <v>191</v>
      </c>
      <c r="BA110" s="321" t="s">
        <v>191</v>
      </c>
      <c r="BB110" s="322" t="s">
        <v>191</v>
      </c>
      <c r="BC110" s="320" t="s">
        <v>191</v>
      </c>
      <c r="BD110" s="321" t="s">
        <v>191</v>
      </c>
      <c r="BE110" s="322" t="s">
        <v>191</v>
      </c>
      <c r="BF110" s="273">
        <v>49</v>
      </c>
      <c r="BG110" s="274">
        <v>25</v>
      </c>
      <c r="BH110" s="275">
        <v>31</v>
      </c>
      <c r="BI110" s="273">
        <v>83</v>
      </c>
      <c r="BJ110" s="274">
        <v>262</v>
      </c>
      <c r="BK110" s="275">
        <v>345</v>
      </c>
      <c r="BL110" s="273">
        <v>51</v>
      </c>
      <c r="BM110" s="274">
        <v>26</v>
      </c>
      <c r="BN110" s="275">
        <v>32</v>
      </c>
      <c r="BO110" s="273">
        <v>83</v>
      </c>
      <c r="BP110" s="274">
        <v>262</v>
      </c>
      <c r="BQ110" s="275">
        <v>345</v>
      </c>
      <c r="BR110" s="273">
        <v>30.4</v>
      </c>
      <c r="BS110" s="274">
        <v>27.3</v>
      </c>
      <c r="BT110" s="275">
        <v>28</v>
      </c>
      <c r="BU110" s="273">
        <v>83</v>
      </c>
      <c r="BV110" s="274">
        <v>262</v>
      </c>
      <c r="BW110" s="275">
        <v>345</v>
      </c>
      <c r="BX110" s="273" t="s">
        <v>197</v>
      </c>
      <c r="BY110" s="274" t="s">
        <v>197</v>
      </c>
      <c r="BZ110" s="275" t="s">
        <v>197</v>
      </c>
      <c r="CA110" s="273">
        <v>25</v>
      </c>
      <c r="CB110" s="274">
        <v>72</v>
      </c>
      <c r="CC110" s="275">
        <v>97</v>
      </c>
      <c r="CD110" s="273" t="s">
        <v>197</v>
      </c>
      <c r="CE110" s="274" t="s">
        <v>197</v>
      </c>
      <c r="CF110" s="275" t="s">
        <v>197</v>
      </c>
      <c r="CG110" s="273">
        <v>25</v>
      </c>
      <c r="CH110" s="274">
        <v>72</v>
      </c>
      <c r="CI110" s="275">
        <v>97</v>
      </c>
      <c r="CJ110" s="273">
        <v>20.399999999999999</v>
      </c>
      <c r="CK110" s="274">
        <v>19.100000000000001</v>
      </c>
      <c r="CL110" s="275">
        <v>19.5</v>
      </c>
      <c r="CM110" s="273">
        <v>25</v>
      </c>
      <c r="CN110" s="274">
        <v>72</v>
      </c>
      <c r="CO110" s="275">
        <v>97</v>
      </c>
      <c r="CP110" s="273">
        <v>76</v>
      </c>
      <c r="CQ110" s="274">
        <v>60</v>
      </c>
      <c r="CR110" s="275">
        <v>68</v>
      </c>
      <c r="CS110" s="273">
        <v>2284</v>
      </c>
      <c r="CT110" s="274">
        <v>2419</v>
      </c>
      <c r="CU110" s="275">
        <v>4703</v>
      </c>
      <c r="CV110" s="273">
        <v>78</v>
      </c>
      <c r="CW110" s="274">
        <v>62</v>
      </c>
      <c r="CX110" s="275">
        <v>70</v>
      </c>
      <c r="CY110" s="273">
        <v>2284</v>
      </c>
      <c r="CZ110" s="274">
        <v>2419</v>
      </c>
      <c r="DA110" s="275">
        <v>4703</v>
      </c>
      <c r="DB110" s="273">
        <v>36.9</v>
      </c>
      <c r="DC110" s="274">
        <v>34.299999999999997</v>
      </c>
      <c r="DD110" s="275">
        <v>35.5</v>
      </c>
      <c r="DE110" s="273">
        <v>2284</v>
      </c>
      <c r="DF110" s="274">
        <v>2419</v>
      </c>
      <c r="DG110" s="275">
        <v>4703</v>
      </c>
    </row>
    <row r="111" spans="1:111" x14ac:dyDescent="0.35">
      <c r="A111" t="s">
        <v>115</v>
      </c>
      <c r="B111" t="s">
        <v>360</v>
      </c>
      <c r="C111" t="s">
        <v>352</v>
      </c>
      <c r="D111" s="273">
        <v>73</v>
      </c>
      <c r="E111" s="274">
        <v>60</v>
      </c>
      <c r="F111" s="275">
        <v>66</v>
      </c>
      <c r="G111" s="273">
        <v>2122</v>
      </c>
      <c r="H111" s="274">
        <v>2096</v>
      </c>
      <c r="I111" s="275">
        <v>4218</v>
      </c>
      <c r="J111" s="273">
        <v>74</v>
      </c>
      <c r="K111" s="274">
        <v>62</v>
      </c>
      <c r="L111" s="275">
        <v>68</v>
      </c>
      <c r="M111" s="273">
        <v>2122</v>
      </c>
      <c r="N111" s="274">
        <v>2096</v>
      </c>
      <c r="O111" s="275">
        <v>4218</v>
      </c>
      <c r="P111" s="273">
        <v>36.1</v>
      </c>
      <c r="Q111" s="274">
        <v>34.200000000000003</v>
      </c>
      <c r="R111" s="275">
        <v>35.200000000000003</v>
      </c>
      <c r="S111" s="273">
        <v>2122</v>
      </c>
      <c r="T111" s="274">
        <v>2096</v>
      </c>
      <c r="U111" s="275">
        <v>4218</v>
      </c>
      <c r="V111" s="320" t="s">
        <v>191</v>
      </c>
      <c r="W111" s="321" t="s">
        <v>191</v>
      </c>
      <c r="X111" s="322" t="s">
        <v>191</v>
      </c>
      <c r="Y111" s="320" t="s">
        <v>191</v>
      </c>
      <c r="Z111" s="321" t="s">
        <v>191</v>
      </c>
      <c r="AA111" s="322" t="s">
        <v>191</v>
      </c>
      <c r="AB111" s="320" t="s">
        <v>191</v>
      </c>
      <c r="AC111" s="321" t="s">
        <v>191</v>
      </c>
      <c r="AD111" s="322" t="s">
        <v>191</v>
      </c>
      <c r="AE111" s="320" t="s">
        <v>191</v>
      </c>
      <c r="AF111" s="321" t="s">
        <v>191</v>
      </c>
      <c r="AG111" s="322" t="s">
        <v>191</v>
      </c>
      <c r="AH111" s="320" t="s">
        <v>191</v>
      </c>
      <c r="AI111" s="321" t="s">
        <v>191</v>
      </c>
      <c r="AJ111" s="322" t="s">
        <v>191</v>
      </c>
      <c r="AK111" s="320" t="s">
        <v>191</v>
      </c>
      <c r="AL111" s="321" t="s">
        <v>191</v>
      </c>
      <c r="AM111" s="322" t="s">
        <v>191</v>
      </c>
      <c r="AN111" s="320" t="s">
        <v>191</v>
      </c>
      <c r="AO111" s="321" t="s">
        <v>191</v>
      </c>
      <c r="AP111" s="322" t="s">
        <v>191</v>
      </c>
      <c r="AQ111" s="320" t="s">
        <v>191</v>
      </c>
      <c r="AR111" s="321" t="s">
        <v>191</v>
      </c>
      <c r="AS111" s="322" t="s">
        <v>191</v>
      </c>
      <c r="AT111" s="320" t="s">
        <v>191</v>
      </c>
      <c r="AU111" s="321" t="s">
        <v>191</v>
      </c>
      <c r="AV111" s="322" t="s">
        <v>191</v>
      </c>
      <c r="AW111" s="320" t="s">
        <v>191</v>
      </c>
      <c r="AX111" s="321" t="s">
        <v>191</v>
      </c>
      <c r="AY111" s="322" t="s">
        <v>191</v>
      </c>
      <c r="AZ111" s="320" t="s">
        <v>191</v>
      </c>
      <c r="BA111" s="321" t="s">
        <v>191</v>
      </c>
      <c r="BB111" s="322" t="s">
        <v>191</v>
      </c>
      <c r="BC111" s="320" t="s">
        <v>191</v>
      </c>
      <c r="BD111" s="321" t="s">
        <v>191</v>
      </c>
      <c r="BE111" s="322" t="s">
        <v>191</v>
      </c>
      <c r="BF111" s="273">
        <v>39</v>
      </c>
      <c r="BG111" s="274">
        <v>23</v>
      </c>
      <c r="BH111" s="275">
        <v>28</v>
      </c>
      <c r="BI111" s="273">
        <v>109</v>
      </c>
      <c r="BJ111" s="274">
        <v>261</v>
      </c>
      <c r="BK111" s="275">
        <v>370</v>
      </c>
      <c r="BL111" s="273">
        <v>40</v>
      </c>
      <c r="BM111" s="274">
        <v>25</v>
      </c>
      <c r="BN111" s="275">
        <v>30</v>
      </c>
      <c r="BO111" s="273">
        <v>109</v>
      </c>
      <c r="BP111" s="274">
        <v>261</v>
      </c>
      <c r="BQ111" s="275">
        <v>370</v>
      </c>
      <c r="BR111" s="273">
        <v>28.8</v>
      </c>
      <c r="BS111" s="274">
        <v>26.6</v>
      </c>
      <c r="BT111" s="275">
        <v>27.2</v>
      </c>
      <c r="BU111" s="273">
        <v>109</v>
      </c>
      <c r="BV111" s="274">
        <v>261</v>
      </c>
      <c r="BW111" s="275">
        <v>370</v>
      </c>
      <c r="BX111" s="273" t="s">
        <v>197</v>
      </c>
      <c r="BY111" s="274" t="s">
        <v>197</v>
      </c>
      <c r="BZ111" s="275" t="s">
        <v>197</v>
      </c>
      <c r="CA111" s="273">
        <v>10</v>
      </c>
      <c r="CB111" s="274">
        <v>31</v>
      </c>
      <c r="CC111" s="275">
        <v>41</v>
      </c>
      <c r="CD111" s="273" t="s">
        <v>197</v>
      </c>
      <c r="CE111" s="274" t="s">
        <v>197</v>
      </c>
      <c r="CF111" s="275" t="s">
        <v>197</v>
      </c>
      <c r="CG111" s="273">
        <v>10</v>
      </c>
      <c r="CH111" s="274">
        <v>31</v>
      </c>
      <c r="CI111" s="275">
        <v>41</v>
      </c>
      <c r="CJ111" s="273">
        <v>17.399999999999999</v>
      </c>
      <c r="CK111" s="274">
        <v>17.899999999999999</v>
      </c>
      <c r="CL111" s="275">
        <v>17.8</v>
      </c>
      <c r="CM111" s="273">
        <v>10</v>
      </c>
      <c r="CN111" s="274">
        <v>31</v>
      </c>
      <c r="CO111" s="275">
        <v>41</v>
      </c>
      <c r="CP111" s="273">
        <v>70</v>
      </c>
      <c r="CQ111" s="274">
        <v>55</v>
      </c>
      <c r="CR111" s="275">
        <v>62</v>
      </c>
      <c r="CS111" s="273">
        <v>2292</v>
      </c>
      <c r="CT111" s="274">
        <v>2446</v>
      </c>
      <c r="CU111" s="275">
        <v>4738</v>
      </c>
      <c r="CV111" s="273">
        <v>72</v>
      </c>
      <c r="CW111" s="274">
        <v>57</v>
      </c>
      <c r="CX111" s="275">
        <v>64</v>
      </c>
      <c r="CY111" s="273">
        <v>2292</v>
      </c>
      <c r="CZ111" s="274">
        <v>2446</v>
      </c>
      <c r="DA111" s="275">
        <v>4738</v>
      </c>
      <c r="DB111" s="273">
        <v>35.6</v>
      </c>
      <c r="DC111" s="274">
        <v>33.1</v>
      </c>
      <c r="DD111" s="275">
        <v>34.299999999999997</v>
      </c>
      <c r="DE111" s="273">
        <v>2292</v>
      </c>
      <c r="DF111" s="274">
        <v>2446</v>
      </c>
      <c r="DG111" s="275">
        <v>4738</v>
      </c>
    </row>
    <row r="112" spans="1:111" x14ac:dyDescent="0.35">
      <c r="A112" t="s">
        <v>116</v>
      </c>
      <c r="B112" t="s">
        <v>361</v>
      </c>
      <c r="C112" t="s">
        <v>352</v>
      </c>
      <c r="D112" s="273">
        <v>86</v>
      </c>
      <c r="E112" s="274">
        <v>77</v>
      </c>
      <c r="F112" s="275">
        <v>82</v>
      </c>
      <c r="G112" s="273">
        <v>1604</v>
      </c>
      <c r="H112" s="274">
        <v>1482</v>
      </c>
      <c r="I112" s="275">
        <v>3086</v>
      </c>
      <c r="J112" s="273">
        <v>88</v>
      </c>
      <c r="K112" s="274">
        <v>80</v>
      </c>
      <c r="L112" s="275">
        <v>84</v>
      </c>
      <c r="M112" s="273">
        <v>1604</v>
      </c>
      <c r="N112" s="274">
        <v>1482</v>
      </c>
      <c r="O112" s="275">
        <v>3086</v>
      </c>
      <c r="P112" s="273">
        <v>37.700000000000003</v>
      </c>
      <c r="Q112" s="274">
        <v>35.799999999999997</v>
      </c>
      <c r="R112" s="275">
        <v>36.799999999999997</v>
      </c>
      <c r="S112" s="273">
        <v>1604</v>
      </c>
      <c r="T112" s="274">
        <v>1482</v>
      </c>
      <c r="U112" s="275">
        <v>3086</v>
      </c>
      <c r="V112" s="320" t="s">
        <v>191</v>
      </c>
      <c r="W112" s="321" t="s">
        <v>191</v>
      </c>
      <c r="X112" s="322" t="s">
        <v>191</v>
      </c>
      <c r="Y112" s="320" t="s">
        <v>191</v>
      </c>
      <c r="Z112" s="321" t="s">
        <v>191</v>
      </c>
      <c r="AA112" s="322" t="s">
        <v>191</v>
      </c>
      <c r="AB112" s="320" t="s">
        <v>191</v>
      </c>
      <c r="AC112" s="321" t="s">
        <v>191</v>
      </c>
      <c r="AD112" s="322" t="s">
        <v>191</v>
      </c>
      <c r="AE112" s="320" t="s">
        <v>191</v>
      </c>
      <c r="AF112" s="321" t="s">
        <v>191</v>
      </c>
      <c r="AG112" s="322" t="s">
        <v>191</v>
      </c>
      <c r="AH112" s="320" t="s">
        <v>191</v>
      </c>
      <c r="AI112" s="321" t="s">
        <v>191</v>
      </c>
      <c r="AJ112" s="322" t="s">
        <v>191</v>
      </c>
      <c r="AK112" s="320" t="s">
        <v>191</v>
      </c>
      <c r="AL112" s="321" t="s">
        <v>191</v>
      </c>
      <c r="AM112" s="322" t="s">
        <v>191</v>
      </c>
      <c r="AN112" s="320" t="s">
        <v>191</v>
      </c>
      <c r="AO112" s="321" t="s">
        <v>191</v>
      </c>
      <c r="AP112" s="322" t="s">
        <v>191</v>
      </c>
      <c r="AQ112" s="320" t="s">
        <v>191</v>
      </c>
      <c r="AR112" s="321" t="s">
        <v>191</v>
      </c>
      <c r="AS112" s="322" t="s">
        <v>191</v>
      </c>
      <c r="AT112" s="320" t="s">
        <v>191</v>
      </c>
      <c r="AU112" s="321" t="s">
        <v>191</v>
      </c>
      <c r="AV112" s="322" t="s">
        <v>191</v>
      </c>
      <c r="AW112" s="320" t="s">
        <v>191</v>
      </c>
      <c r="AX112" s="321" t="s">
        <v>191</v>
      </c>
      <c r="AY112" s="322" t="s">
        <v>191</v>
      </c>
      <c r="AZ112" s="320" t="s">
        <v>191</v>
      </c>
      <c r="BA112" s="321" t="s">
        <v>191</v>
      </c>
      <c r="BB112" s="322" t="s">
        <v>191</v>
      </c>
      <c r="BC112" s="320" t="s">
        <v>191</v>
      </c>
      <c r="BD112" s="321" t="s">
        <v>191</v>
      </c>
      <c r="BE112" s="322" t="s">
        <v>191</v>
      </c>
      <c r="BF112" s="273">
        <v>50</v>
      </c>
      <c r="BG112" s="274">
        <v>35</v>
      </c>
      <c r="BH112" s="275">
        <v>39</v>
      </c>
      <c r="BI112" s="273">
        <v>141</v>
      </c>
      <c r="BJ112" s="274">
        <v>313</v>
      </c>
      <c r="BK112" s="275">
        <v>454</v>
      </c>
      <c r="BL112" s="273">
        <v>51</v>
      </c>
      <c r="BM112" s="274">
        <v>37</v>
      </c>
      <c r="BN112" s="275">
        <v>41</v>
      </c>
      <c r="BO112" s="273">
        <v>141</v>
      </c>
      <c r="BP112" s="274">
        <v>313</v>
      </c>
      <c r="BQ112" s="275">
        <v>454</v>
      </c>
      <c r="BR112" s="273">
        <v>29.9</v>
      </c>
      <c r="BS112" s="274">
        <v>28.3</v>
      </c>
      <c r="BT112" s="275">
        <v>28.8</v>
      </c>
      <c r="BU112" s="273">
        <v>141</v>
      </c>
      <c r="BV112" s="274">
        <v>313</v>
      </c>
      <c r="BW112" s="275">
        <v>454</v>
      </c>
      <c r="BX112" s="273" t="s">
        <v>197</v>
      </c>
      <c r="BY112" s="274" t="s">
        <v>197</v>
      </c>
      <c r="BZ112" s="275" t="s">
        <v>197</v>
      </c>
      <c r="CA112" s="273">
        <v>11</v>
      </c>
      <c r="CB112" s="274">
        <v>30</v>
      </c>
      <c r="CC112" s="275">
        <v>41</v>
      </c>
      <c r="CD112" s="273" t="s">
        <v>197</v>
      </c>
      <c r="CE112" s="274" t="s">
        <v>197</v>
      </c>
      <c r="CF112" s="275" t="s">
        <v>197</v>
      </c>
      <c r="CG112" s="273">
        <v>11</v>
      </c>
      <c r="CH112" s="274">
        <v>30</v>
      </c>
      <c r="CI112" s="275">
        <v>41</v>
      </c>
      <c r="CJ112" s="273">
        <v>20.2</v>
      </c>
      <c r="CK112" s="274">
        <v>19.100000000000001</v>
      </c>
      <c r="CL112" s="275">
        <v>19.399999999999999</v>
      </c>
      <c r="CM112" s="273">
        <v>11</v>
      </c>
      <c r="CN112" s="274">
        <v>30</v>
      </c>
      <c r="CO112" s="275">
        <v>41</v>
      </c>
      <c r="CP112" s="273">
        <v>82</v>
      </c>
      <c r="CQ112" s="274">
        <v>68</v>
      </c>
      <c r="CR112" s="275">
        <v>75</v>
      </c>
      <c r="CS112" s="273">
        <v>1805</v>
      </c>
      <c r="CT112" s="274">
        <v>1849</v>
      </c>
      <c r="CU112" s="275">
        <v>3654</v>
      </c>
      <c r="CV112" s="273">
        <v>83</v>
      </c>
      <c r="CW112" s="274">
        <v>71</v>
      </c>
      <c r="CX112" s="275">
        <v>77</v>
      </c>
      <c r="CY112" s="273">
        <v>1805</v>
      </c>
      <c r="CZ112" s="274">
        <v>1849</v>
      </c>
      <c r="DA112" s="275">
        <v>3654</v>
      </c>
      <c r="DB112" s="273">
        <v>36.9</v>
      </c>
      <c r="DC112" s="274">
        <v>34.1</v>
      </c>
      <c r="DD112" s="275">
        <v>35.5</v>
      </c>
      <c r="DE112" s="273">
        <v>1805</v>
      </c>
      <c r="DF112" s="274">
        <v>1849</v>
      </c>
      <c r="DG112" s="275">
        <v>3654</v>
      </c>
    </row>
    <row r="113" spans="1:111" x14ac:dyDescent="0.35">
      <c r="A113" t="s">
        <v>95</v>
      </c>
      <c r="B113" t="s">
        <v>340</v>
      </c>
      <c r="C113" t="s">
        <v>338</v>
      </c>
      <c r="D113" s="273">
        <v>83</v>
      </c>
      <c r="E113" s="274">
        <v>73</v>
      </c>
      <c r="F113" s="275">
        <v>78</v>
      </c>
      <c r="G113" s="273">
        <v>1280</v>
      </c>
      <c r="H113" s="274">
        <v>1192</v>
      </c>
      <c r="I113" s="275">
        <v>2472</v>
      </c>
      <c r="J113" s="273">
        <v>84</v>
      </c>
      <c r="K113" s="274">
        <v>75</v>
      </c>
      <c r="L113" s="275">
        <v>79</v>
      </c>
      <c r="M113" s="273">
        <v>1280</v>
      </c>
      <c r="N113" s="274">
        <v>1192</v>
      </c>
      <c r="O113" s="275">
        <v>2472</v>
      </c>
      <c r="P113" s="273">
        <v>36.5</v>
      </c>
      <c r="Q113" s="274">
        <v>35.200000000000003</v>
      </c>
      <c r="R113" s="275">
        <v>35.9</v>
      </c>
      <c r="S113" s="273">
        <v>1280</v>
      </c>
      <c r="T113" s="274">
        <v>1192</v>
      </c>
      <c r="U113" s="275">
        <v>2472</v>
      </c>
      <c r="V113" s="320" t="s">
        <v>191</v>
      </c>
      <c r="W113" s="321" t="s">
        <v>191</v>
      </c>
      <c r="X113" s="322" t="s">
        <v>191</v>
      </c>
      <c r="Y113" s="320" t="s">
        <v>191</v>
      </c>
      <c r="Z113" s="321" t="s">
        <v>191</v>
      </c>
      <c r="AA113" s="322" t="s">
        <v>191</v>
      </c>
      <c r="AB113" s="320" t="s">
        <v>191</v>
      </c>
      <c r="AC113" s="321" t="s">
        <v>191</v>
      </c>
      <c r="AD113" s="322" t="s">
        <v>191</v>
      </c>
      <c r="AE113" s="320" t="s">
        <v>191</v>
      </c>
      <c r="AF113" s="321" t="s">
        <v>191</v>
      </c>
      <c r="AG113" s="322" t="s">
        <v>191</v>
      </c>
      <c r="AH113" s="320" t="s">
        <v>191</v>
      </c>
      <c r="AI113" s="321" t="s">
        <v>191</v>
      </c>
      <c r="AJ113" s="322" t="s">
        <v>191</v>
      </c>
      <c r="AK113" s="320" t="s">
        <v>191</v>
      </c>
      <c r="AL113" s="321" t="s">
        <v>191</v>
      </c>
      <c r="AM113" s="322" t="s">
        <v>191</v>
      </c>
      <c r="AN113" s="320" t="s">
        <v>191</v>
      </c>
      <c r="AO113" s="321" t="s">
        <v>191</v>
      </c>
      <c r="AP113" s="322" t="s">
        <v>191</v>
      </c>
      <c r="AQ113" s="320" t="s">
        <v>191</v>
      </c>
      <c r="AR113" s="321" t="s">
        <v>191</v>
      </c>
      <c r="AS113" s="322" t="s">
        <v>191</v>
      </c>
      <c r="AT113" s="320" t="s">
        <v>191</v>
      </c>
      <c r="AU113" s="321" t="s">
        <v>191</v>
      </c>
      <c r="AV113" s="322" t="s">
        <v>191</v>
      </c>
      <c r="AW113" s="320" t="s">
        <v>191</v>
      </c>
      <c r="AX113" s="321" t="s">
        <v>191</v>
      </c>
      <c r="AY113" s="322" t="s">
        <v>191</v>
      </c>
      <c r="AZ113" s="320" t="s">
        <v>191</v>
      </c>
      <c r="BA113" s="321" t="s">
        <v>191</v>
      </c>
      <c r="BB113" s="322" t="s">
        <v>191</v>
      </c>
      <c r="BC113" s="320" t="s">
        <v>191</v>
      </c>
      <c r="BD113" s="321" t="s">
        <v>191</v>
      </c>
      <c r="BE113" s="322" t="s">
        <v>191</v>
      </c>
      <c r="BF113" s="273">
        <v>40</v>
      </c>
      <c r="BG113" s="274">
        <v>34</v>
      </c>
      <c r="BH113" s="275">
        <v>36</v>
      </c>
      <c r="BI113" s="273">
        <v>87</v>
      </c>
      <c r="BJ113" s="274">
        <v>187</v>
      </c>
      <c r="BK113" s="275">
        <v>274</v>
      </c>
      <c r="BL113" s="273">
        <v>43</v>
      </c>
      <c r="BM113" s="274">
        <v>36</v>
      </c>
      <c r="BN113" s="275">
        <v>38</v>
      </c>
      <c r="BO113" s="273">
        <v>87</v>
      </c>
      <c r="BP113" s="274">
        <v>187</v>
      </c>
      <c r="BQ113" s="275">
        <v>274</v>
      </c>
      <c r="BR113" s="273">
        <v>30.1</v>
      </c>
      <c r="BS113" s="274">
        <v>28.5</v>
      </c>
      <c r="BT113" s="275">
        <v>29</v>
      </c>
      <c r="BU113" s="273">
        <v>87</v>
      </c>
      <c r="BV113" s="274">
        <v>187</v>
      </c>
      <c r="BW113" s="275">
        <v>274</v>
      </c>
      <c r="BX113" s="273" t="s">
        <v>197</v>
      </c>
      <c r="BY113" s="274" t="s">
        <v>197</v>
      </c>
      <c r="BZ113" s="275">
        <v>8</v>
      </c>
      <c r="CA113" s="273">
        <v>20</v>
      </c>
      <c r="CB113" s="274">
        <v>66</v>
      </c>
      <c r="CC113" s="275">
        <v>86</v>
      </c>
      <c r="CD113" s="273" t="s">
        <v>197</v>
      </c>
      <c r="CE113" s="274" t="s">
        <v>197</v>
      </c>
      <c r="CF113" s="275">
        <v>8</v>
      </c>
      <c r="CG113" s="273">
        <v>20</v>
      </c>
      <c r="CH113" s="274">
        <v>66</v>
      </c>
      <c r="CI113" s="275">
        <v>86</v>
      </c>
      <c r="CJ113" s="273">
        <v>20.2</v>
      </c>
      <c r="CK113" s="274">
        <v>20.8</v>
      </c>
      <c r="CL113" s="275">
        <v>20.7</v>
      </c>
      <c r="CM113" s="273">
        <v>20</v>
      </c>
      <c r="CN113" s="274">
        <v>66</v>
      </c>
      <c r="CO113" s="275">
        <v>86</v>
      </c>
      <c r="CP113" s="273">
        <v>73</v>
      </c>
      <c r="CQ113" s="274">
        <v>60</v>
      </c>
      <c r="CR113" s="275">
        <v>66</v>
      </c>
      <c r="CS113" s="273">
        <v>1568</v>
      </c>
      <c r="CT113" s="274">
        <v>1641</v>
      </c>
      <c r="CU113" s="275">
        <v>3209</v>
      </c>
      <c r="CV113" s="273">
        <v>74</v>
      </c>
      <c r="CW113" s="274">
        <v>62</v>
      </c>
      <c r="CX113" s="275">
        <v>68</v>
      </c>
      <c r="CY113" s="273">
        <v>1568</v>
      </c>
      <c r="CZ113" s="274">
        <v>1641</v>
      </c>
      <c r="DA113" s="275">
        <v>3209</v>
      </c>
      <c r="DB113" s="273">
        <v>35.6</v>
      </c>
      <c r="DC113" s="274">
        <v>33.200000000000003</v>
      </c>
      <c r="DD113" s="275">
        <v>34.4</v>
      </c>
      <c r="DE113" s="273">
        <v>1568</v>
      </c>
      <c r="DF113" s="274">
        <v>1641</v>
      </c>
      <c r="DG113" s="275">
        <v>3209</v>
      </c>
    </row>
    <row r="114" spans="1:111" x14ac:dyDescent="0.35">
      <c r="A114" t="s">
        <v>96</v>
      </c>
      <c r="B114" t="s">
        <v>341</v>
      </c>
      <c r="C114" t="s">
        <v>338</v>
      </c>
      <c r="D114" s="273">
        <v>83</v>
      </c>
      <c r="E114" s="274">
        <v>67</v>
      </c>
      <c r="F114" s="275">
        <v>75</v>
      </c>
      <c r="G114" s="273">
        <v>658</v>
      </c>
      <c r="H114" s="274">
        <v>645</v>
      </c>
      <c r="I114" s="275">
        <v>1303</v>
      </c>
      <c r="J114" s="273">
        <v>83</v>
      </c>
      <c r="K114" s="274">
        <v>70</v>
      </c>
      <c r="L114" s="275">
        <v>77</v>
      </c>
      <c r="M114" s="273">
        <v>658</v>
      </c>
      <c r="N114" s="274">
        <v>645</v>
      </c>
      <c r="O114" s="275">
        <v>1303</v>
      </c>
      <c r="P114" s="273">
        <v>36.299999999999997</v>
      </c>
      <c r="Q114" s="274">
        <v>34.6</v>
      </c>
      <c r="R114" s="275">
        <v>35.5</v>
      </c>
      <c r="S114" s="273">
        <v>658</v>
      </c>
      <c r="T114" s="274">
        <v>645</v>
      </c>
      <c r="U114" s="275">
        <v>1303</v>
      </c>
      <c r="V114" s="320" t="s">
        <v>191</v>
      </c>
      <c r="W114" s="321" t="s">
        <v>191</v>
      </c>
      <c r="X114" s="322" t="s">
        <v>191</v>
      </c>
      <c r="Y114" s="320" t="s">
        <v>191</v>
      </c>
      <c r="Z114" s="321" t="s">
        <v>191</v>
      </c>
      <c r="AA114" s="322" t="s">
        <v>191</v>
      </c>
      <c r="AB114" s="320" t="s">
        <v>191</v>
      </c>
      <c r="AC114" s="321" t="s">
        <v>191</v>
      </c>
      <c r="AD114" s="322" t="s">
        <v>191</v>
      </c>
      <c r="AE114" s="320" t="s">
        <v>191</v>
      </c>
      <c r="AF114" s="321" t="s">
        <v>191</v>
      </c>
      <c r="AG114" s="322" t="s">
        <v>191</v>
      </c>
      <c r="AH114" s="320" t="s">
        <v>191</v>
      </c>
      <c r="AI114" s="321" t="s">
        <v>191</v>
      </c>
      <c r="AJ114" s="322" t="s">
        <v>191</v>
      </c>
      <c r="AK114" s="320" t="s">
        <v>191</v>
      </c>
      <c r="AL114" s="321" t="s">
        <v>191</v>
      </c>
      <c r="AM114" s="322" t="s">
        <v>191</v>
      </c>
      <c r="AN114" s="320" t="s">
        <v>191</v>
      </c>
      <c r="AO114" s="321" t="s">
        <v>191</v>
      </c>
      <c r="AP114" s="322" t="s">
        <v>191</v>
      </c>
      <c r="AQ114" s="320" t="s">
        <v>191</v>
      </c>
      <c r="AR114" s="321" t="s">
        <v>191</v>
      </c>
      <c r="AS114" s="322" t="s">
        <v>191</v>
      </c>
      <c r="AT114" s="320" t="s">
        <v>191</v>
      </c>
      <c r="AU114" s="321" t="s">
        <v>191</v>
      </c>
      <c r="AV114" s="322" t="s">
        <v>191</v>
      </c>
      <c r="AW114" s="320" t="s">
        <v>191</v>
      </c>
      <c r="AX114" s="321" t="s">
        <v>191</v>
      </c>
      <c r="AY114" s="322" t="s">
        <v>191</v>
      </c>
      <c r="AZ114" s="320" t="s">
        <v>191</v>
      </c>
      <c r="BA114" s="321" t="s">
        <v>191</v>
      </c>
      <c r="BB114" s="322" t="s">
        <v>191</v>
      </c>
      <c r="BC114" s="320" t="s">
        <v>191</v>
      </c>
      <c r="BD114" s="321" t="s">
        <v>191</v>
      </c>
      <c r="BE114" s="322" t="s">
        <v>191</v>
      </c>
      <c r="BF114" s="273">
        <v>39</v>
      </c>
      <c r="BG114" s="274">
        <v>25</v>
      </c>
      <c r="BH114" s="275">
        <v>29</v>
      </c>
      <c r="BI114" s="273">
        <v>38</v>
      </c>
      <c r="BJ114" s="274">
        <v>104</v>
      </c>
      <c r="BK114" s="275">
        <v>142</v>
      </c>
      <c r="BL114" s="273">
        <v>39</v>
      </c>
      <c r="BM114" s="274">
        <v>25</v>
      </c>
      <c r="BN114" s="275">
        <v>29</v>
      </c>
      <c r="BO114" s="273">
        <v>38</v>
      </c>
      <c r="BP114" s="274">
        <v>104</v>
      </c>
      <c r="BQ114" s="275">
        <v>142</v>
      </c>
      <c r="BR114" s="273">
        <v>29.7</v>
      </c>
      <c r="BS114" s="274">
        <v>27.2</v>
      </c>
      <c r="BT114" s="275">
        <v>27.9</v>
      </c>
      <c r="BU114" s="273">
        <v>38</v>
      </c>
      <c r="BV114" s="274">
        <v>104</v>
      </c>
      <c r="BW114" s="275">
        <v>142</v>
      </c>
      <c r="BX114" s="273" t="s">
        <v>197</v>
      </c>
      <c r="BY114" s="274" t="s">
        <v>197</v>
      </c>
      <c r="BZ114" s="275" t="s">
        <v>197</v>
      </c>
      <c r="CA114" s="273">
        <v>9</v>
      </c>
      <c r="CB114" s="274">
        <v>28</v>
      </c>
      <c r="CC114" s="275">
        <v>37</v>
      </c>
      <c r="CD114" s="273" t="s">
        <v>197</v>
      </c>
      <c r="CE114" s="274" t="s">
        <v>197</v>
      </c>
      <c r="CF114" s="275" t="s">
        <v>197</v>
      </c>
      <c r="CG114" s="273">
        <v>9</v>
      </c>
      <c r="CH114" s="274">
        <v>28</v>
      </c>
      <c r="CI114" s="275">
        <v>37</v>
      </c>
      <c r="CJ114" s="273">
        <v>22</v>
      </c>
      <c r="CK114" s="274">
        <v>20.5</v>
      </c>
      <c r="CL114" s="275">
        <v>20.9</v>
      </c>
      <c r="CM114" s="273">
        <v>9</v>
      </c>
      <c r="CN114" s="274">
        <v>28</v>
      </c>
      <c r="CO114" s="275">
        <v>37</v>
      </c>
      <c r="CP114" s="273">
        <v>77</v>
      </c>
      <c r="CQ114" s="274">
        <v>58</v>
      </c>
      <c r="CR114" s="275">
        <v>67</v>
      </c>
      <c r="CS114" s="273">
        <v>787</v>
      </c>
      <c r="CT114" s="274">
        <v>868</v>
      </c>
      <c r="CU114" s="275">
        <v>1655</v>
      </c>
      <c r="CV114" s="273">
        <v>77</v>
      </c>
      <c r="CW114" s="274">
        <v>61</v>
      </c>
      <c r="CX114" s="275">
        <v>69</v>
      </c>
      <c r="CY114" s="273">
        <v>787</v>
      </c>
      <c r="CZ114" s="274">
        <v>868</v>
      </c>
      <c r="DA114" s="275">
        <v>1655</v>
      </c>
      <c r="DB114" s="273">
        <v>35.5</v>
      </c>
      <c r="DC114" s="274">
        <v>33</v>
      </c>
      <c r="DD114" s="275">
        <v>34.200000000000003</v>
      </c>
      <c r="DE114" s="273">
        <v>787</v>
      </c>
      <c r="DF114" s="274">
        <v>868</v>
      </c>
      <c r="DG114" s="275">
        <v>1655</v>
      </c>
    </row>
    <row r="115" spans="1:111" x14ac:dyDescent="0.35">
      <c r="A115" t="s">
        <v>97</v>
      </c>
      <c r="B115" t="s">
        <v>342</v>
      </c>
      <c r="C115" t="s">
        <v>338</v>
      </c>
      <c r="D115" s="273">
        <v>77</v>
      </c>
      <c r="E115" s="274">
        <v>65</v>
      </c>
      <c r="F115" s="275">
        <v>71</v>
      </c>
      <c r="G115" s="273">
        <v>1432</v>
      </c>
      <c r="H115" s="274">
        <v>1428</v>
      </c>
      <c r="I115" s="275">
        <v>2860</v>
      </c>
      <c r="J115" s="273">
        <v>79</v>
      </c>
      <c r="K115" s="274">
        <v>68</v>
      </c>
      <c r="L115" s="275">
        <v>73</v>
      </c>
      <c r="M115" s="273">
        <v>1432</v>
      </c>
      <c r="N115" s="274">
        <v>1428</v>
      </c>
      <c r="O115" s="275">
        <v>2860</v>
      </c>
      <c r="P115" s="273">
        <v>36</v>
      </c>
      <c r="Q115" s="274">
        <v>34.299999999999997</v>
      </c>
      <c r="R115" s="275">
        <v>35.1</v>
      </c>
      <c r="S115" s="273">
        <v>1432</v>
      </c>
      <c r="T115" s="274">
        <v>1428</v>
      </c>
      <c r="U115" s="275">
        <v>2860</v>
      </c>
      <c r="V115" s="320" t="s">
        <v>191</v>
      </c>
      <c r="W115" s="321" t="s">
        <v>191</v>
      </c>
      <c r="X115" s="322" t="s">
        <v>191</v>
      </c>
      <c r="Y115" s="320" t="s">
        <v>191</v>
      </c>
      <c r="Z115" s="321" t="s">
        <v>191</v>
      </c>
      <c r="AA115" s="322" t="s">
        <v>191</v>
      </c>
      <c r="AB115" s="320" t="s">
        <v>191</v>
      </c>
      <c r="AC115" s="321" t="s">
        <v>191</v>
      </c>
      <c r="AD115" s="322" t="s">
        <v>191</v>
      </c>
      <c r="AE115" s="320" t="s">
        <v>191</v>
      </c>
      <c r="AF115" s="321" t="s">
        <v>191</v>
      </c>
      <c r="AG115" s="322" t="s">
        <v>191</v>
      </c>
      <c r="AH115" s="320" t="s">
        <v>191</v>
      </c>
      <c r="AI115" s="321" t="s">
        <v>191</v>
      </c>
      <c r="AJ115" s="322" t="s">
        <v>191</v>
      </c>
      <c r="AK115" s="320" t="s">
        <v>191</v>
      </c>
      <c r="AL115" s="321" t="s">
        <v>191</v>
      </c>
      <c r="AM115" s="322" t="s">
        <v>191</v>
      </c>
      <c r="AN115" s="320" t="s">
        <v>191</v>
      </c>
      <c r="AO115" s="321" t="s">
        <v>191</v>
      </c>
      <c r="AP115" s="322" t="s">
        <v>191</v>
      </c>
      <c r="AQ115" s="320" t="s">
        <v>191</v>
      </c>
      <c r="AR115" s="321" t="s">
        <v>191</v>
      </c>
      <c r="AS115" s="322" t="s">
        <v>191</v>
      </c>
      <c r="AT115" s="320" t="s">
        <v>191</v>
      </c>
      <c r="AU115" s="321" t="s">
        <v>191</v>
      </c>
      <c r="AV115" s="322" t="s">
        <v>191</v>
      </c>
      <c r="AW115" s="320" t="s">
        <v>191</v>
      </c>
      <c r="AX115" s="321" t="s">
        <v>191</v>
      </c>
      <c r="AY115" s="322" t="s">
        <v>191</v>
      </c>
      <c r="AZ115" s="320" t="s">
        <v>191</v>
      </c>
      <c r="BA115" s="321" t="s">
        <v>191</v>
      </c>
      <c r="BB115" s="322" t="s">
        <v>191</v>
      </c>
      <c r="BC115" s="320" t="s">
        <v>191</v>
      </c>
      <c r="BD115" s="321" t="s">
        <v>191</v>
      </c>
      <c r="BE115" s="322" t="s">
        <v>191</v>
      </c>
      <c r="BF115" s="273">
        <v>43</v>
      </c>
      <c r="BG115" s="274">
        <v>23</v>
      </c>
      <c r="BH115" s="275">
        <v>28</v>
      </c>
      <c r="BI115" s="273">
        <v>76</v>
      </c>
      <c r="BJ115" s="274">
        <v>204</v>
      </c>
      <c r="BK115" s="275">
        <v>280</v>
      </c>
      <c r="BL115" s="273">
        <v>45</v>
      </c>
      <c r="BM115" s="274">
        <v>23</v>
      </c>
      <c r="BN115" s="275">
        <v>29</v>
      </c>
      <c r="BO115" s="273">
        <v>76</v>
      </c>
      <c r="BP115" s="274">
        <v>204</v>
      </c>
      <c r="BQ115" s="275">
        <v>280</v>
      </c>
      <c r="BR115" s="273">
        <v>30.4</v>
      </c>
      <c r="BS115" s="274">
        <v>26.2</v>
      </c>
      <c r="BT115" s="275">
        <v>27.3</v>
      </c>
      <c r="BU115" s="273">
        <v>76</v>
      </c>
      <c r="BV115" s="274">
        <v>204</v>
      </c>
      <c r="BW115" s="275">
        <v>280</v>
      </c>
      <c r="BX115" s="273" t="s">
        <v>197</v>
      </c>
      <c r="BY115" s="274" t="s">
        <v>197</v>
      </c>
      <c r="BZ115" s="275" t="s">
        <v>197</v>
      </c>
      <c r="CA115" s="273">
        <v>16</v>
      </c>
      <c r="CB115" s="274">
        <v>41</v>
      </c>
      <c r="CC115" s="275">
        <v>57</v>
      </c>
      <c r="CD115" s="273" t="s">
        <v>197</v>
      </c>
      <c r="CE115" s="274" t="s">
        <v>197</v>
      </c>
      <c r="CF115" s="275" t="s">
        <v>197</v>
      </c>
      <c r="CG115" s="273">
        <v>16</v>
      </c>
      <c r="CH115" s="274">
        <v>41</v>
      </c>
      <c r="CI115" s="275">
        <v>57</v>
      </c>
      <c r="CJ115" s="273">
        <v>19.7</v>
      </c>
      <c r="CK115" s="274">
        <v>19</v>
      </c>
      <c r="CL115" s="275">
        <v>19.2</v>
      </c>
      <c r="CM115" s="273">
        <v>16</v>
      </c>
      <c r="CN115" s="274">
        <v>41</v>
      </c>
      <c r="CO115" s="275">
        <v>57</v>
      </c>
      <c r="CP115" s="273">
        <v>74</v>
      </c>
      <c r="CQ115" s="274">
        <v>57</v>
      </c>
      <c r="CR115" s="275">
        <v>65</v>
      </c>
      <c r="CS115" s="273">
        <v>1553</v>
      </c>
      <c r="CT115" s="274">
        <v>1716</v>
      </c>
      <c r="CU115" s="275">
        <v>3269</v>
      </c>
      <c r="CV115" s="273">
        <v>76</v>
      </c>
      <c r="CW115" s="274">
        <v>60</v>
      </c>
      <c r="CX115" s="275">
        <v>67</v>
      </c>
      <c r="CY115" s="273">
        <v>1553</v>
      </c>
      <c r="CZ115" s="274">
        <v>1716</v>
      </c>
      <c r="DA115" s="275">
        <v>3269</v>
      </c>
      <c r="DB115" s="273">
        <v>35.5</v>
      </c>
      <c r="DC115" s="274">
        <v>32.9</v>
      </c>
      <c r="DD115" s="275">
        <v>34.1</v>
      </c>
      <c r="DE115" s="273">
        <v>1553</v>
      </c>
      <c r="DF115" s="274">
        <v>1716</v>
      </c>
      <c r="DG115" s="275">
        <v>3269</v>
      </c>
    </row>
    <row r="116" spans="1:111" x14ac:dyDescent="0.35">
      <c r="A116" t="s">
        <v>117</v>
      </c>
      <c r="B116" t="s">
        <v>362</v>
      </c>
      <c r="C116" t="s">
        <v>352</v>
      </c>
      <c r="D116" s="273">
        <v>79</v>
      </c>
      <c r="E116" s="274">
        <v>69</v>
      </c>
      <c r="F116" s="275">
        <v>74</v>
      </c>
      <c r="G116" s="273">
        <v>1468</v>
      </c>
      <c r="H116" s="274">
        <v>1434</v>
      </c>
      <c r="I116" s="275">
        <v>2902</v>
      </c>
      <c r="J116" s="273">
        <v>81</v>
      </c>
      <c r="K116" s="274">
        <v>71</v>
      </c>
      <c r="L116" s="275">
        <v>76</v>
      </c>
      <c r="M116" s="273">
        <v>1468</v>
      </c>
      <c r="N116" s="274">
        <v>1434</v>
      </c>
      <c r="O116" s="275">
        <v>2902</v>
      </c>
      <c r="P116" s="273">
        <v>36.6</v>
      </c>
      <c r="Q116" s="274">
        <v>34.700000000000003</v>
      </c>
      <c r="R116" s="275">
        <v>35.6</v>
      </c>
      <c r="S116" s="273">
        <v>1468</v>
      </c>
      <c r="T116" s="274">
        <v>1434</v>
      </c>
      <c r="U116" s="275">
        <v>2902</v>
      </c>
      <c r="V116" s="320" t="s">
        <v>191</v>
      </c>
      <c r="W116" s="321" t="s">
        <v>191</v>
      </c>
      <c r="X116" s="322" t="s">
        <v>191</v>
      </c>
      <c r="Y116" s="320" t="s">
        <v>191</v>
      </c>
      <c r="Z116" s="321" t="s">
        <v>191</v>
      </c>
      <c r="AA116" s="322" t="s">
        <v>191</v>
      </c>
      <c r="AB116" s="320" t="s">
        <v>191</v>
      </c>
      <c r="AC116" s="321" t="s">
        <v>191</v>
      </c>
      <c r="AD116" s="322" t="s">
        <v>191</v>
      </c>
      <c r="AE116" s="320" t="s">
        <v>191</v>
      </c>
      <c r="AF116" s="321" t="s">
        <v>191</v>
      </c>
      <c r="AG116" s="322" t="s">
        <v>191</v>
      </c>
      <c r="AH116" s="320" t="s">
        <v>191</v>
      </c>
      <c r="AI116" s="321" t="s">
        <v>191</v>
      </c>
      <c r="AJ116" s="322" t="s">
        <v>191</v>
      </c>
      <c r="AK116" s="320" t="s">
        <v>191</v>
      </c>
      <c r="AL116" s="321" t="s">
        <v>191</v>
      </c>
      <c r="AM116" s="322" t="s">
        <v>191</v>
      </c>
      <c r="AN116" s="320" t="s">
        <v>191</v>
      </c>
      <c r="AO116" s="321" t="s">
        <v>191</v>
      </c>
      <c r="AP116" s="322" t="s">
        <v>191</v>
      </c>
      <c r="AQ116" s="320" t="s">
        <v>191</v>
      </c>
      <c r="AR116" s="321" t="s">
        <v>191</v>
      </c>
      <c r="AS116" s="322" t="s">
        <v>191</v>
      </c>
      <c r="AT116" s="320" t="s">
        <v>191</v>
      </c>
      <c r="AU116" s="321" t="s">
        <v>191</v>
      </c>
      <c r="AV116" s="322" t="s">
        <v>191</v>
      </c>
      <c r="AW116" s="320" t="s">
        <v>191</v>
      </c>
      <c r="AX116" s="321" t="s">
        <v>191</v>
      </c>
      <c r="AY116" s="322" t="s">
        <v>191</v>
      </c>
      <c r="AZ116" s="320" t="s">
        <v>191</v>
      </c>
      <c r="BA116" s="321" t="s">
        <v>191</v>
      </c>
      <c r="BB116" s="322" t="s">
        <v>191</v>
      </c>
      <c r="BC116" s="320" t="s">
        <v>191</v>
      </c>
      <c r="BD116" s="321" t="s">
        <v>191</v>
      </c>
      <c r="BE116" s="322" t="s">
        <v>191</v>
      </c>
      <c r="BF116" s="273">
        <v>29</v>
      </c>
      <c r="BG116" s="274">
        <v>23</v>
      </c>
      <c r="BH116" s="275">
        <v>25</v>
      </c>
      <c r="BI116" s="273">
        <v>62</v>
      </c>
      <c r="BJ116" s="274">
        <v>166</v>
      </c>
      <c r="BK116" s="275">
        <v>228</v>
      </c>
      <c r="BL116" s="273">
        <v>29</v>
      </c>
      <c r="BM116" s="274">
        <v>25</v>
      </c>
      <c r="BN116" s="275">
        <v>26</v>
      </c>
      <c r="BO116" s="273">
        <v>62</v>
      </c>
      <c r="BP116" s="274">
        <v>166</v>
      </c>
      <c r="BQ116" s="275">
        <v>228</v>
      </c>
      <c r="BR116" s="273">
        <v>28.4</v>
      </c>
      <c r="BS116" s="274">
        <v>26.5</v>
      </c>
      <c r="BT116" s="275">
        <v>27</v>
      </c>
      <c r="BU116" s="273">
        <v>62</v>
      </c>
      <c r="BV116" s="274">
        <v>166</v>
      </c>
      <c r="BW116" s="275">
        <v>228</v>
      </c>
      <c r="BX116" s="273" t="s">
        <v>197</v>
      </c>
      <c r="BY116" s="274" t="s">
        <v>197</v>
      </c>
      <c r="BZ116" s="275">
        <v>7</v>
      </c>
      <c r="CA116" s="273">
        <v>11</v>
      </c>
      <c r="CB116" s="274">
        <v>43</v>
      </c>
      <c r="CC116" s="275">
        <v>54</v>
      </c>
      <c r="CD116" s="273" t="s">
        <v>197</v>
      </c>
      <c r="CE116" s="274" t="s">
        <v>197</v>
      </c>
      <c r="CF116" s="275">
        <v>7</v>
      </c>
      <c r="CG116" s="273">
        <v>11</v>
      </c>
      <c r="CH116" s="274">
        <v>43</v>
      </c>
      <c r="CI116" s="275">
        <v>54</v>
      </c>
      <c r="CJ116" s="273">
        <v>21.3</v>
      </c>
      <c r="CK116" s="274">
        <v>19.600000000000001</v>
      </c>
      <c r="CL116" s="275">
        <v>20</v>
      </c>
      <c r="CM116" s="273">
        <v>11</v>
      </c>
      <c r="CN116" s="274">
        <v>43</v>
      </c>
      <c r="CO116" s="275">
        <v>54</v>
      </c>
      <c r="CP116" s="273">
        <v>76</v>
      </c>
      <c r="CQ116" s="274">
        <v>62</v>
      </c>
      <c r="CR116" s="275">
        <v>69</v>
      </c>
      <c r="CS116" s="273">
        <v>1575</v>
      </c>
      <c r="CT116" s="274">
        <v>1692</v>
      </c>
      <c r="CU116" s="275">
        <v>3267</v>
      </c>
      <c r="CV116" s="273">
        <v>77</v>
      </c>
      <c r="CW116" s="274">
        <v>64</v>
      </c>
      <c r="CX116" s="275">
        <v>70</v>
      </c>
      <c r="CY116" s="273">
        <v>1575</v>
      </c>
      <c r="CZ116" s="274">
        <v>1692</v>
      </c>
      <c r="DA116" s="275">
        <v>3267</v>
      </c>
      <c r="DB116" s="273">
        <v>36.1</v>
      </c>
      <c r="DC116" s="274">
        <v>33.299999999999997</v>
      </c>
      <c r="DD116" s="275">
        <v>34.6</v>
      </c>
      <c r="DE116" s="273">
        <v>1575</v>
      </c>
      <c r="DF116" s="274">
        <v>1692</v>
      </c>
      <c r="DG116" s="275">
        <v>3267</v>
      </c>
    </row>
    <row r="117" spans="1:111" x14ac:dyDescent="0.35">
      <c r="A117" t="s">
        <v>118</v>
      </c>
      <c r="B117" t="s">
        <v>363</v>
      </c>
      <c r="C117" t="s">
        <v>352</v>
      </c>
      <c r="D117" s="273">
        <v>77</v>
      </c>
      <c r="E117" s="274">
        <v>64</v>
      </c>
      <c r="F117" s="275">
        <v>71</v>
      </c>
      <c r="G117" s="273">
        <v>1427</v>
      </c>
      <c r="H117" s="274">
        <v>1384</v>
      </c>
      <c r="I117" s="275">
        <v>2811</v>
      </c>
      <c r="J117" s="273">
        <v>78</v>
      </c>
      <c r="K117" s="274">
        <v>67</v>
      </c>
      <c r="L117" s="275">
        <v>73</v>
      </c>
      <c r="M117" s="273">
        <v>1427</v>
      </c>
      <c r="N117" s="274">
        <v>1384</v>
      </c>
      <c r="O117" s="275">
        <v>2811</v>
      </c>
      <c r="P117" s="273">
        <v>35.1</v>
      </c>
      <c r="Q117" s="274">
        <v>33.700000000000003</v>
      </c>
      <c r="R117" s="275">
        <v>34.4</v>
      </c>
      <c r="S117" s="273">
        <v>1427</v>
      </c>
      <c r="T117" s="274">
        <v>1384</v>
      </c>
      <c r="U117" s="275">
        <v>2811</v>
      </c>
      <c r="V117" s="320" t="s">
        <v>191</v>
      </c>
      <c r="W117" s="321" t="s">
        <v>191</v>
      </c>
      <c r="X117" s="322" t="s">
        <v>191</v>
      </c>
      <c r="Y117" s="320" t="s">
        <v>191</v>
      </c>
      <c r="Z117" s="321" t="s">
        <v>191</v>
      </c>
      <c r="AA117" s="322" t="s">
        <v>191</v>
      </c>
      <c r="AB117" s="320" t="s">
        <v>191</v>
      </c>
      <c r="AC117" s="321" t="s">
        <v>191</v>
      </c>
      <c r="AD117" s="322" t="s">
        <v>191</v>
      </c>
      <c r="AE117" s="320" t="s">
        <v>191</v>
      </c>
      <c r="AF117" s="321" t="s">
        <v>191</v>
      </c>
      <c r="AG117" s="322" t="s">
        <v>191</v>
      </c>
      <c r="AH117" s="320" t="s">
        <v>191</v>
      </c>
      <c r="AI117" s="321" t="s">
        <v>191</v>
      </c>
      <c r="AJ117" s="322" t="s">
        <v>191</v>
      </c>
      <c r="AK117" s="320" t="s">
        <v>191</v>
      </c>
      <c r="AL117" s="321" t="s">
        <v>191</v>
      </c>
      <c r="AM117" s="322" t="s">
        <v>191</v>
      </c>
      <c r="AN117" s="320" t="s">
        <v>191</v>
      </c>
      <c r="AO117" s="321" t="s">
        <v>191</v>
      </c>
      <c r="AP117" s="322" t="s">
        <v>191</v>
      </c>
      <c r="AQ117" s="320" t="s">
        <v>191</v>
      </c>
      <c r="AR117" s="321" t="s">
        <v>191</v>
      </c>
      <c r="AS117" s="322" t="s">
        <v>191</v>
      </c>
      <c r="AT117" s="320" t="s">
        <v>191</v>
      </c>
      <c r="AU117" s="321" t="s">
        <v>191</v>
      </c>
      <c r="AV117" s="322" t="s">
        <v>191</v>
      </c>
      <c r="AW117" s="320" t="s">
        <v>191</v>
      </c>
      <c r="AX117" s="321" t="s">
        <v>191</v>
      </c>
      <c r="AY117" s="322" t="s">
        <v>191</v>
      </c>
      <c r="AZ117" s="320" t="s">
        <v>191</v>
      </c>
      <c r="BA117" s="321" t="s">
        <v>191</v>
      </c>
      <c r="BB117" s="322" t="s">
        <v>191</v>
      </c>
      <c r="BC117" s="320" t="s">
        <v>191</v>
      </c>
      <c r="BD117" s="321" t="s">
        <v>191</v>
      </c>
      <c r="BE117" s="322" t="s">
        <v>191</v>
      </c>
      <c r="BF117" s="273">
        <v>27</v>
      </c>
      <c r="BG117" s="274">
        <v>19</v>
      </c>
      <c r="BH117" s="275">
        <v>22</v>
      </c>
      <c r="BI117" s="273">
        <v>60</v>
      </c>
      <c r="BJ117" s="274">
        <v>119</v>
      </c>
      <c r="BK117" s="275">
        <v>179</v>
      </c>
      <c r="BL117" s="273">
        <v>27</v>
      </c>
      <c r="BM117" s="274">
        <v>20</v>
      </c>
      <c r="BN117" s="275">
        <v>22</v>
      </c>
      <c r="BO117" s="273">
        <v>60</v>
      </c>
      <c r="BP117" s="274">
        <v>119</v>
      </c>
      <c r="BQ117" s="275">
        <v>179</v>
      </c>
      <c r="BR117" s="273">
        <v>28</v>
      </c>
      <c r="BS117" s="274">
        <v>27.2</v>
      </c>
      <c r="BT117" s="275">
        <v>27.5</v>
      </c>
      <c r="BU117" s="273">
        <v>60</v>
      </c>
      <c r="BV117" s="274">
        <v>119</v>
      </c>
      <c r="BW117" s="275">
        <v>179</v>
      </c>
      <c r="BX117" s="273" t="s">
        <v>197</v>
      </c>
      <c r="BY117" s="274" t="s">
        <v>197</v>
      </c>
      <c r="BZ117" s="275" t="s">
        <v>197</v>
      </c>
      <c r="CA117" s="273">
        <v>9</v>
      </c>
      <c r="CB117" s="274">
        <v>29</v>
      </c>
      <c r="CC117" s="275">
        <v>38</v>
      </c>
      <c r="CD117" s="273" t="s">
        <v>197</v>
      </c>
      <c r="CE117" s="274" t="s">
        <v>197</v>
      </c>
      <c r="CF117" s="275" t="s">
        <v>197</v>
      </c>
      <c r="CG117" s="273">
        <v>9</v>
      </c>
      <c r="CH117" s="274">
        <v>29</v>
      </c>
      <c r="CI117" s="275">
        <v>38</v>
      </c>
      <c r="CJ117" s="273">
        <v>19.100000000000001</v>
      </c>
      <c r="CK117" s="274">
        <v>19.3</v>
      </c>
      <c r="CL117" s="275">
        <v>19.3</v>
      </c>
      <c r="CM117" s="273">
        <v>9</v>
      </c>
      <c r="CN117" s="274">
        <v>29</v>
      </c>
      <c r="CO117" s="275">
        <v>38</v>
      </c>
      <c r="CP117" s="273">
        <v>75</v>
      </c>
      <c r="CQ117" s="274">
        <v>59</v>
      </c>
      <c r="CR117" s="275">
        <v>67</v>
      </c>
      <c r="CS117" s="273">
        <v>1519</v>
      </c>
      <c r="CT117" s="274">
        <v>1557</v>
      </c>
      <c r="CU117" s="275">
        <v>3076</v>
      </c>
      <c r="CV117" s="273">
        <v>76</v>
      </c>
      <c r="CW117" s="274">
        <v>61</v>
      </c>
      <c r="CX117" s="275">
        <v>68</v>
      </c>
      <c r="CY117" s="273">
        <v>1519</v>
      </c>
      <c r="CZ117" s="274">
        <v>1557</v>
      </c>
      <c r="DA117" s="275">
        <v>3076</v>
      </c>
      <c r="DB117" s="273">
        <v>34.700000000000003</v>
      </c>
      <c r="DC117" s="274">
        <v>32.9</v>
      </c>
      <c r="DD117" s="275">
        <v>33.799999999999997</v>
      </c>
      <c r="DE117" s="273">
        <v>1519</v>
      </c>
      <c r="DF117" s="274">
        <v>1557</v>
      </c>
      <c r="DG117" s="275">
        <v>3076</v>
      </c>
    </row>
    <row r="118" spans="1:111" x14ac:dyDescent="0.35">
      <c r="A118" t="s">
        <v>119</v>
      </c>
      <c r="B118" t="s">
        <v>364</v>
      </c>
      <c r="C118" t="s">
        <v>352</v>
      </c>
      <c r="D118" s="273">
        <v>74</v>
      </c>
      <c r="E118" s="274">
        <v>64</v>
      </c>
      <c r="F118" s="275">
        <v>69</v>
      </c>
      <c r="G118" s="273">
        <v>1802</v>
      </c>
      <c r="H118" s="274">
        <v>1699</v>
      </c>
      <c r="I118" s="275">
        <v>3501</v>
      </c>
      <c r="J118" s="273">
        <v>75</v>
      </c>
      <c r="K118" s="274">
        <v>68</v>
      </c>
      <c r="L118" s="275">
        <v>72</v>
      </c>
      <c r="M118" s="273">
        <v>1802</v>
      </c>
      <c r="N118" s="274">
        <v>1699</v>
      </c>
      <c r="O118" s="275">
        <v>3501</v>
      </c>
      <c r="P118" s="273">
        <v>35.799999999999997</v>
      </c>
      <c r="Q118" s="274">
        <v>34.4</v>
      </c>
      <c r="R118" s="275">
        <v>35.1</v>
      </c>
      <c r="S118" s="273">
        <v>1802</v>
      </c>
      <c r="T118" s="274">
        <v>1699</v>
      </c>
      <c r="U118" s="275">
        <v>3501</v>
      </c>
      <c r="V118" s="320" t="s">
        <v>191</v>
      </c>
      <c r="W118" s="321" t="s">
        <v>191</v>
      </c>
      <c r="X118" s="322" t="s">
        <v>191</v>
      </c>
      <c r="Y118" s="320" t="s">
        <v>191</v>
      </c>
      <c r="Z118" s="321" t="s">
        <v>191</v>
      </c>
      <c r="AA118" s="322" t="s">
        <v>191</v>
      </c>
      <c r="AB118" s="320" t="s">
        <v>191</v>
      </c>
      <c r="AC118" s="321" t="s">
        <v>191</v>
      </c>
      <c r="AD118" s="322" t="s">
        <v>191</v>
      </c>
      <c r="AE118" s="320" t="s">
        <v>191</v>
      </c>
      <c r="AF118" s="321" t="s">
        <v>191</v>
      </c>
      <c r="AG118" s="322" t="s">
        <v>191</v>
      </c>
      <c r="AH118" s="320" t="s">
        <v>191</v>
      </c>
      <c r="AI118" s="321" t="s">
        <v>191</v>
      </c>
      <c r="AJ118" s="322" t="s">
        <v>191</v>
      </c>
      <c r="AK118" s="320" t="s">
        <v>191</v>
      </c>
      <c r="AL118" s="321" t="s">
        <v>191</v>
      </c>
      <c r="AM118" s="322" t="s">
        <v>191</v>
      </c>
      <c r="AN118" s="320" t="s">
        <v>191</v>
      </c>
      <c r="AO118" s="321" t="s">
        <v>191</v>
      </c>
      <c r="AP118" s="322" t="s">
        <v>191</v>
      </c>
      <c r="AQ118" s="320" t="s">
        <v>191</v>
      </c>
      <c r="AR118" s="321" t="s">
        <v>191</v>
      </c>
      <c r="AS118" s="322" t="s">
        <v>191</v>
      </c>
      <c r="AT118" s="320" t="s">
        <v>191</v>
      </c>
      <c r="AU118" s="321" t="s">
        <v>191</v>
      </c>
      <c r="AV118" s="322" t="s">
        <v>191</v>
      </c>
      <c r="AW118" s="320" t="s">
        <v>191</v>
      </c>
      <c r="AX118" s="321" t="s">
        <v>191</v>
      </c>
      <c r="AY118" s="322" t="s">
        <v>191</v>
      </c>
      <c r="AZ118" s="320" t="s">
        <v>191</v>
      </c>
      <c r="BA118" s="321" t="s">
        <v>191</v>
      </c>
      <c r="BB118" s="322" t="s">
        <v>191</v>
      </c>
      <c r="BC118" s="320" t="s">
        <v>191</v>
      </c>
      <c r="BD118" s="321" t="s">
        <v>191</v>
      </c>
      <c r="BE118" s="322" t="s">
        <v>191</v>
      </c>
      <c r="BF118" s="273">
        <v>38</v>
      </c>
      <c r="BG118" s="274">
        <v>25</v>
      </c>
      <c r="BH118" s="275">
        <v>29</v>
      </c>
      <c r="BI118" s="273">
        <v>169</v>
      </c>
      <c r="BJ118" s="274">
        <v>326</v>
      </c>
      <c r="BK118" s="275">
        <v>495</v>
      </c>
      <c r="BL118" s="273">
        <v>40</v>
      </c>
      <c r="BM118" s="274">
        <v>27</v>
      </c>
      <c r="BN118" s="275">
        <v>31</v>
      </c>
      <c r="BO118" s="273">
        <v>169</v>
      </c>
      <c r="BP118" s="274">
        <v>326</v>
      </c>
      <c r="BQ118" s="275">
        <v>495</v>
      </c>
      <c r="BR118" s="273">
        <v>29.5</v>
      </c>
      <c r="BS118" s="274">
        <v>27.1</v>
      </c>
      <c r="BT118" s="275">
        <v>27.9</v>
      </c>
      <c r="BU118" s="273">
        <v>169</v>
      </c>
      <c r="BV118" s="274">
        <v>326</v>
      </c>
      <c r="BW118" s="275">
        <v>495</v>
      </c>
      <c r="BX118" s="273" t="s">
        <v>197</v>
      </c>
      <c r="BY118" s="274" t="s">
        <v>197</v>
      </c>
      <c r="BZ118" s="275">
        <v>8</v>
      </c>
      <c r="CA118" s="273">
        <v>22</v>
      </c>
      <c r="CB118" s="274">
        <v>44</v>
      </c>
      <c r="CC118" s="275">
        <v>66</v>
      </c>
      <c r="CD118" s="273" t="s">
        <v>197</v>
      </c>
      <c r="CE118" s="274" t="s">
        <v>197</v>
      </c>
      <c r="CF118" s="275">
        <v>8</v>
      </c>
      <c r="CG118" s="273">
        <v>22</v>
      </c>
      <c r="CH118" s="274">
        <v>44</v>
      </c>
      <c r="CI118" s="275">
        <v>66</v>
      </c>
      <c r="CJ118" s="273">
        <v>20.100000000000001</v>
      </c>
      <c r="CK118" s="274">
        <v>20</v>
      </c>
      <c r="CL118" s="275">
        <v>20.100000000000001</v>
      </c>
      <c r="CM118" s="273">
        <v>22</v>
      </c>
      <c r="CN118" s="274">
        <v>44</v>
      </c>
      <c r="CO118" s="275">
        <v>66</v>
      </c>
      <c r="CP118" s="273">
        <v>69</v>
      </c>
      <c r="CQ118" s="274">
        <v>56</v>
      </c>
      <c r="CR118" s="275">
        <v>63</v>
      </c>
      <c r="CS118" s="273">
        <v>2052</v>
      </c>
      <c r="CT118" s="274">
        <v>2128</v>
      </c>
      <c r="CU118" s="275">
        <v>4180</v>
      </c>
      <c r="CV118" s="273">
        <v>71</v>
      </c>
      <c r="CW118" s="274">
        <v>60</v>
      </c>
      <c r="CX118" s="275">
        <v>65</v>
      </c>
      <c r="CY118" s="273">
        <v>2052</v>
      </c>
      <c r="CZ118" s="274">
        <v>2128</v>
      </c>
      <c r="DA118" s="275">
        <v>4180</v>
      </c>
      <c r="DB118" s="273">
        <v>35</v>
      </c>
      <c r="DC118" s="274">
        <v>32.9</v>
      </c>
      <c r="DD118" s="275">
        <v>33.9</v>
      </c>
      <c r="DE118" s="273">
        <v>2052</v>
      </c>
      <c r="DF118" s="274">
        <v>2128</v>
      </c>
      <c r="DG118" s="275">
        <v>4180</v>
      </c>
    </row>
    <row r="119" spans="1:111" x14ac:dyDescent="0.35">
      <c r="A119" t="s">
        <v>120</v>
      </c>
      <c r="B119" t="s">
        <v>365</v>
      </c>
      <c r="C119" t="s">
        <v>352</v>
      </c>
      <c r="D119" s="273">
        <v>76</v>
      </c>
      <c r="E119" s="274">
        <v>60</v>
      </c>
      <c r="F119" s="275">
        <v>68</v>
      </c>
      <c r="G119" s="273">
        <v>1474</v>
      </c>
      <c r="H119" s="274">
        <v>1438</v>
      </c>
      <c r="I119" s="275">
        <v>2912</v>
      </c>
      <c r="J119" s="273">
        <v>78</v>
      </c>
      <c r="K119" s="274">
        <v>65</v>
      </c>
      <c r="L119" s="275">
        <v>72</v>
      </c>
      <c r="M119" s="273">
        <v>1474</v>
      </c>
      <c r="N119" s="274">
        <v>1438</v>
      </c>
      <c r="O119" s="275">
        <v>2912</v>
      </c>
      <c r="P119" s="273">
        <v>35.700000000000003</v>
      </c>
      <c r="Q119" s="274">
        <v>33.700000000000003</v>
      </c>
      <c r="R119" s="275">
        <v>34.700000000000003</v>
      </c>
      <c r="S119" s="273">
        <v>1474</v>
      </c>
      <c r="T119" s="274">
        <v>1438</v>
      </c>
      <c r="U119" s="275">
        <v>2912</v>
      </c>
      <c r="V119" s="320" t="s">
        <v>191</v>
      </c>
      <c r="W119" s="321" t="s">
        <v>191</v>
      </c>
      <c r="X119" s="322" t="s">
        <v>191</v>
      </c>
      <c r="Y119" s="320" t="s">
        <v>191</v>
      </c>
      <c r="Z119" s="321" t="s">
        <v>191</v>
      </c>
      <c r="AA119" s="322" t="s">
        <v>191</v>
      </c>
      <c r="AB119" s="320" t="s">
        <v>191</v>
      </c>
      <c r="AC119" s="321" t="s">
        <v>191</v>
      </c>
      <c r="AD119" s="322" t="s">
        <v>191</v>
      </c>
      <c r="AE119" s="320" t="s">
        <v>191</v>
      </c>
      <c r="AF119" s="321" t="s">
        <v>191</v>
      </c>
      <c r="AG119" s="322" t="s">
        <v>191</v>
      </c>
      <c r="AH119" s="320" t="s">
        <v>191</v>
      </c>
      <c r="AI119" s="321" t="s">
        <v>191</v>
      </c>
      <c r="AJ119" s="322" t="s">
        <v>191</v>
      </c>
      <c r="AK119" s="320" t="s">
        <v>191</v>
      </c>
      <c r="AL119" s="321" t="s">
        <v>191</v>
      </c>
      <c r="AM119" s="322" t="s">
        <v>191</v>
      </c>
      <c r="AN119" s="320" t="s">
        <v>191</v>
      </c>
      <c r="AO119" s="321" t="s">
        <v>191</v>
      </c>
      <c r="AP119" s="322" t="s">
        <v>191</v>
      </c>
      <c r="AQ119" s="320" t="s">
        <v>191</v>
      </c>
      <c r="AR119" s="321" t="s">
        <v>191</v>
      </c>
      <c r="AS119" s="322" t="s">
        <v>191</v>
      </c>
      <c r="AT119" s="320" t="s">
        <v>191</v>
      </c>
      <c r="AU119" s="321" t="s">
        <v>191</v>
      </c>
      <c r="AV119" s="322" t="s">
        <v>191</v>
      </c>
      <c r="AW119" s="320" t="s">
        <v>191</v>
      </c>
      <c r="AX119" s="321" t="s">
        <v>191</v>
      </c>
      <c r="AY119" s="322" t="s">
        <v>191</v>
      </c>
      <c r="AZ119" s="320" t="s">
        <v>191</v>
      </c>
      <c r="BA119" s="321" t="s">
        <v>191</v>
      </c>
      <c r="BB119" s="322" t="s">
        <v>191</v>
      </c>
      <c r="BC119" s="320" t="s">
        <v>191</v>
      </c>
      <c r="BD119" s="321" t="s">
        <v>191</v>
      </c>
      <c r="BE119" s="322" t="s">
        <v>191</v>
      </c>
      <c r="BF119" s="273">
        <v>33</v>
      </c>
      <c r="BG119" s="274">
        <v>25</v>
      </c>
      <c r="BH119" s="275">
        <v>27</v>
      </c>
      <c r="BI119" s="273">
        <v>105</v>
      </c>
      <c r="BJ119" s="274">
        <v>288</v>
      </c>
      <c r="BK119" s="275">
        <v>393</v>
      </c>
      <c r="BL119" s="273">
        <v>36</v>
      </c>
      <c r="BM119" s="274">
        <v>26</v>
      </c>
      <c r="BN119" s="275">
        <v>29</v>
      </c>
      <c r="BO119" s="273">
        <v>105</v>
      </c>
      <c r="BP119" s="274">
        <v>288</v>
      </c>
      <c r="BQ119" s="275">
        <v>393</v>
      </c>
      <c r="BR119" s="273">
        <v>29</v>
      </c>
      <c r="BS119" s="274">
        <v>27.8</v>
      </c>
      <c r="BT119" s="275">
        <v>28.1</v>
      </c>
      <c r="BU119" s="273">
        <v>105</v>
      </c>
      <c r="BV119" s="274">
        <v>288</v>
      </c>
      <c r="BW119" s="275">
        <v>393</v>
      </c>
      <c r="BX119" s="273" t="s">
        <v>197</v>
      </c>
      <c r="BY119" s="274" t="s">
        <v>197</v>
      </c>
      <c r="BZ119" s="275">
        <v>5</v>
      </c>
      <c r="CA119" s="273">
        <v>11</v>
      </c>
      <c r="CB119" s="274">
        <v>51</v>
      </c>
      <c r="CC119" s="275">
        <v>62</v>
      </c>
      <c r="CD119" s="273" t="s">
        <v>197</v>
      </c>
      <c r="CE119" s="274" t="s">
        <v>197</v>
      </c>
      <c r="CF119" s="275">
        <v>5</v>
      </c>
      <c r="CG119" s="273">
        <v>11</v>
      </c>
      <c r="CH119" s="274">
        <v>51</v>
      </c>
      <c r="CI119" s="275">
        <v>62</v>
      </c>
      <c r="CJ119" s="273">
        <v>22.1</v>
      </c>
      <c r="CK119" s="274">
        <v>20.5</v>
      </c>
      <c r="CL119" s="275">
        <v>20.8</v>
      </c>
      <c r="CM119" s="273">
        <v>11</v>
      </c>
      <c r="CN119" s="274">
        <v>51</v>
      </c>
      <c r="CO119" s="275">
        <v>62</v>
      </c>
      <c r="CP119" s="273">
        <v>72</v>
      </c>
      <c r="CQ119" s="274">
        <v>52</v>
      </c>
      <c r="CR119" s="275">
        <v>61</v>
      </c>
      <c r="CS119" s="273">
        <v>1638</v>
      </c>
      <c r="CT119" s="274">
        <v>1845</v>
      </c>
      <c r="CU119" s="275">
        <v>3483</v>
      </c>
      <c r="CV119" s="273">
        <v>74</v>
      </c>
      <c r="CW119" s="274">
        <v>56</v>
      </c>
      <c r="CX119" s="275">
        <v>64</v>
      </c>
      <c r="CY119" s="273">
        <v>1638</v>
      </c>
      <c r="CZ119" s="274">
        <v>1845</v>
      </c>
      <c r="DA119" s="275">
        <v>3483</v>
      </c>
      <c r="DB119" s="273">
        <v>35</v>
      </c>
      <c r="DC119" s="274">
        <v>32.299999999999997</v>
      </c>
      <c r="DD119" s="275">
        <v>33.5</v>
      </c>
      <c r="DE119" s="273">
        <v>1638</v>
      </c>
      <c r="DF119" s="274">
        <v>1845</v>
      </c>
      <c r="DG119" s="275">
        <v>3483</v>
      </c>
    </row>
    <row r="120" spans="1:111" x14ac:dyDescent="0.35">
      <c r="A120" t="s">
        <v>98</v>
      </c>
      <c r="B120" t="s">
        <v>343</v>
      </c>
      <c r="C120" t="s">
        <v>338</v>
      </c>
      <c r="D120" s="273">
        <v>76</v>
      </c>
      <c r="E120" s="274">
        <v>62</v>
      </c>
      <c r="F120" s="275">
        <v>69</v>
      </c>
      <c r="G120" s="273">
        <v>957</v>
      </c>
      <c r="H120" s="274">
        <v>877</v>
      </c>
      <c r="I120" s="275">
        <v>1834</v>
      </c>
      <c r="J120" s="273">
        <v>77</v>
      </c>
      <c r="K120" s="274">
        <v>64</v>
      </c>
      <c r="L120" s="275">
        <v>71</v>
      </c>
      <c r="M120" s="273">
        <v>957</v>
      </c>
      <c r="N120" s="274">
        <v>877</v>
      </c>
      <c r="O120" s="275">
        <v>1834</v>
      </c>
      <c r="P120" s="273">
        <v>36.1</v>
      </c>
      <c r="Q120" s="274">
        <v>34.4</v>
      </c>
      <c r="R120" s="275">
        <v>35.299999999999997</v>
      </c>
      <c r="S120" s="273">
        <v>957</v>
      </c>
      <c r="T120" s="274">
        <v>877</v>
      </c>
      <c r="U120" s="275">
        <v>1834</v>
      </c>
      <c r="V120" s="320" t="s">
        <v>191</v>
      </c>
      <c r="W120" s="321" t="s">
        <v>191</v>
      </c>
      <c r="X120" s="322" t="s">
        <v>191</v>
      </c>
      <c r="Y120" s="320" t="s">
        <v>191</v>
      </c>
      <c r="Z120" s="321" t="s">
        <v>191</v>
      </c>
      <c r="AA120" s="322" t="s">
        <v>191</v>
      </c>
      <c r="AB120" s="320" t="s">
        <v>191</v>
      </c>
      <c r="AC120" s="321" t="s">
        <v>191</v>
      </c>
      <c r="AD120" s="322" t="s">
        <v>191</v>
      </c>
      <c r="AE120" s="320" t="s">
        <v>191</v>
      </c>
      <c r="AF120" s="321" t="s">
        <v>191</v>
      </c>
      <c r="AG120" s="322" t="s">
        <v>191</v>
      </c>
      <c r="AH120" s="320" t="s">
        <v>191</v>
      </c>
      <c r="AI120" s="321" t="s">
        <v>191</v>
      </c>
      <c r="AJ120" s="322" t="s">
        <v>191</v>
      </c>
      <c r="AK120" s="320" t="s">
        <v>191</v>
      </c>
      <c r="AL120" s="321" t="s">
        <v>191</v>
      </c>
      <c r="AM120" s="322" t="s">
        <v>191</v>
      </c>
      <c r="AN120" s="320" t="s">
        <v>191</v>
      </c>
      <c r="AO120" s="321" t="s">
        <v>191</v>
      </c>
      <c r="AP120" s="322" t="s">
        <v>191</v>
      </c>
      <c r="AQ120" s="320" t="s">
        <v>191</v>
      </c>
      <c r="AR120" s="321" t="s">
        <v>191</v>
      </c>
      <c r="AS120" s="322" t="s">
        <v>191</v>
      </c>
      <c r="AT120" s="320" t="s">
        <v>191</v>
      </c>
      <c r="AU120" s="321" t="s">
        <v>191</v>
      </c>
      <c r="AV120" s="322" t="s">
        <v>191</v>
      </c>
      <c r="AW120" s="320" t="s">
        <v>191</v>
      </c>
      <c r="AX120" s="321" t="s">
        <v>191</v>
      </c>
      <c r="AY120" s="322" t="s">
        <v>191</v>
      </c>
      <c r="AZ120" s="320" t="s">
        <v>191</v>
      </c>
      <c r="BA120" s="321" t="s">
        <v>191</v>
      </c>
      <c r="BB120" s="322" t="s">
        <v>191</v>
      </c>
      <c r="BC120" s="320" t="s">
        <v>191</v>
      </c>
      <c r="BD120" s="321" t="s">
        <v>191</v>
      </c>
      <c r="BE120" s="322" t="s">
        <v>191</v>
      </c>
      <c r="BF120" s="273">
        <v>33</v>
      </c>
      <c r="BG120" s="274">
        <v>17</v>
      </c>
      <c r="BH120" s="275">
        <v>21</v>
      </c>
      <c r="BI120" s="273">
        <v>64</v>
      </c>
      <c r="BJ120" s="274">
        <v>155</v>
      </c>
      <c r="BK120" s="275">
        <v>219</v>
      </c>
      <c r="BL120" s="273">
        <v>34</v>
      </c>
      <c r="BM120" s="274">
        <v>18</v>
      </c>
      <c r="BN120" s="275">
        <v>23</v>
      </c>
      <c r="BO120" s="273">
        <v>64</v>
      </c>
      <c r="BP120" s="274">
        <v>155</v>
      </c>
      <c r="BQ120" s="275">
        <v>219</v>
      </c>
      <c r="BR120" s="273">
        <v>29</v>
      </c>
      <c r="BS120" s="274">
        <v>25.8</v>
      </c>
      <c r="BT120" s="275">
        <v>26.8</v>
      </c>
      <c r="BU120" s="273">
        <v>64</v>
      </c>
      <c r="BV120" s="274">
        <v>155</v>
      </c>
      <c r="BW120" s="275">
        <v>219</v>
      </c>
      <c r="BX120" s="273" t="s">
        <v>197</v>
      </c>
      <c r="BY120" s="274" t="s">
        <v>197</v>
      </c>
      <c r="BZ120" s="275">
        <v>10</v>
      </c>
      <c r="CA120" s="273">
        <v>15</v>
      </c>
      <c r="CB120" s="274">
        <v>34</v>
      </c>
      <c r="CC120" s="275">
        <v>49</v>
      </c>
      <c r="CD120" s="273" t="s">
        <v>197</v>
      </c>
      <c r="CE120" s="274" t="s">
        <v>197</v>
      </c>
      <c r="CF120" s="275">
        <v>10</v>
      </c>
      <c r="CG120" s="273">
        <v>15</v>
      </c>
      <c r="CH120" s="274">
        <v>34</v>
      </c>
      <c r="CI120" s="275">
        <v>49</v>
      </c>
      <c r="CJ120" s="273">
        <v>21.7</v>
      </c>
      <c r="CK120" s="274">
        <v>20.6</v>
      </c>
      <c r="CL120" s="275">
        <v>20.9</v>
      </c>
      <c r="CM120" s="273">
        <v>15</v>
      </c>
      <c r="CN120" s="274">
        <v>34</v>
      </c>
      <c r="CO120" s="275">
        <v>49</v>
      </c>
      <c r="CP120" s="273">
        <v>72</v>
      </c>
      <c r="CQ120" s="274">
        <v>53</v>
      </c>
      <c r="CR120" s="275">
        <v>62</v>
      </c>
      <c r="CS120" s="273">
        <v>1049</v>
      </c>
      <c r="CT120" s="274">
        <v>1103</v>
      </c>
      <c r="CU120" s="275">
        <v>2152</v>
      </c>
      <c r="CV120" s="273">
        <v>73</v>
      </c>
      <c r="CW120" s="274">
        <v>55</v>
      </c>
      <c r="CX120" s="275">
        <v>64</v>
      </c>
      <c r="CY120" s="273">
        <v>1049</v>
      </c>
      <c r="CZ120" s="274">
        <v>1103</v>
      </c>
      <c r="DA120" s="275">
        <v>2152</v>
      </c>
      <c r="DB120" s="273">
        <v>35.4</v>
      </c>
      <c r="DC120" s="274">
        <v>32.700000000000003</v>
      </c>
      <c r="DD120" s="275">
        <v>34</v>
      </c>
      <c r="DE120" s="273">
        <v>1049</v>
      </c>
      <c r="DF120" s="274">
        <v>1103</v>
      </c>
      <c r="DG120" s="275">
        <v>2152</v>
      </c>
    </row>
    <row r="121" spans="1:111" x14ac:dyDescent="0.35">
      <c r="A121" t="s">
        <v>99</v>
      </c>
      <c r="B121" t="s">
        <v>344</v>
      </c>
      <c r="C121" t="s">
        <v>338</v>
      </c>
      <c r="D121" s="273">
        <v>73</v>
      </c>
      <c r="E121" s="274">
        <v>61</v>
      </c>
      <c r="F121" s="275">
        <v>67</v>
      </c>
      <c r="G121" s="273">
        <v>446</v>
      </c>
      <c r="H121" s="274">
        <v>442</v>
      </c>
      <c r="I121" s="275">
        <v>888</v>
      </c>
      <c r="J121" s="273">
        <v>77</v>
      </c>
      <c r="K121" s="274">
        <v>66</v>
      </c>
      <c r="L121" s="275">
        <v>71</v>
      </c>
      <c r="M121" s="273">
        <v>446</v>
      </c>
      <c r="N121" s="274">
        <v>442</v>
      </c>
      <c r="O121" s="275">
        <v>888</v>
      </c>
      <c r="P121" s="273">
        <v>35.700000000000003</v>
      </c>
      <c r="Q121" s="274">
        <v>34.4</v>
      </c>
      <c r="R121" s="275">
        <v>35.1</v>
      </c>
      <c r="S121" s="273">
        <v>446</v>
      </c>
      <c r="T121" s="274">
        <v>442</v>
      </c>
      <c r="U121" s="275">
        <v>888</v>
      </c>
      <c r="V121" s="320" t="s">
        <v>191</v>
      </c>
      <c r="W121" s="321" t="s">
        <v>191</v>
      </c>
      <c r="X121" s="322" t="s">
        <v>191</v>
      </c>
      <c r="Y121" s="320" t="s">
        <v>191</v>
      </c>
      <c r="Z121" s="321" t="s">
        <v>191</v>
      </c>
      <c r="AA121" s="322" t="s">
        <v>191</v>
      </c>
      <c r="AB121" s="320" t="s">
        <v>191</v>
      </c>
      <c r="AC121" s="321" t="s">
        <v>191</v>
      </c>
      <c r="AD121" s="322" t="s">
        <v>191</v>
      </c>
      <c r="AE121" s="320" t="s">
        <v>191</v>
      </c>
      <c r="AF121" s="321" t="s">
        <v>191</v>
      </c>
      <c r="AG121" s="322" t="s">
        <v>191</v>
      </c>
      <c r="AH121" s="320" t="s">
        <v>191</v>
      </c>
      <c r="AI121" s="321" t="s">
        <v>191</v>
      </c>
      <c r="AJ121" s="322" t="s">
        <v>191</v>
      </c>
      <c r="AK121" s="320" t="s">
        <v>191</v>
      </c>
      <c r="AL121" s="321" t="s">
        <v>191</v>
      </c>
      <c r="AM121" s="322" t="s">
        <v>191</v>
      </c>
      <c r="AN121" s="320" t="s">
        <v>191</v>
      </c>
      <c r="AO121" s="321" t="s">
        <v>191</v>
      </c>
      <c r="AP121" s="322" t="s">
        <v>191</v>
      </c>
      <c r="AQ121" s="320" t="s">
        <v>191</v>
      </c>
      <c r="AR121" s="321" t="s">
        <v>191</v>
      </c>
      <c r="AS121" s="322" t="s">
        <v>191</v>
      </c>
      <c r="AT121" s="320" t="s">
        <v>191</v>
      </c>
      <c r="AU121" s="321" t="s">
        <v>191</v>
      </c>
      <c r="AV121" s="322" t="s">
        <v>191</v>
      </c>
      <c r="AW121" s="320" t="s">
        <v>191</v>
      </c>
      <c r="AX121" s="321" t="s">
        <v>191</v>
      </c>
      <c r="AY121" s="322" t="s">
        <v>191</v>
      </c>
      <c r="AZ121" s="320" t="s">
        <v>191</v>
      </c>
      <c r="BA121" s="321" t="s">
        <v>191</v>
      </c>
      <c r="BB121" s="322" t="s">
        <v>191</v>
      </c>
      <c r="BC121" s="320" t="s">
        <v>191</v>
      </c>
      <c r="BD121" s="321" t="s">
        <v>191</v>
      </c>
      <c r="BE121" s="322" t="s">
        <v>191</v>
      </c>
      <c r="BF121" s="273">
        <v>19</v>
      </c>
      <c r="BG121" s="274">
        <v>19</v>
      </c>
      <c r="BH121" s="275">
        <v>19</v>
      </c>
      <c r="BI121" s="273">
        <v>37</v>
      </c>
      <c r="BJ121" s="274">
        <v>58</v>
      </c>
      <c r="BK121" s="275">
        <v>95</v>
      </c>
      <c r="BL121" s="273">
        <v>22</v>
      </c>
      <c r="BM121" s="274">
        <v>24</v>
      </c>
      <c r="BN121" s="275">
        <v>23</v>
      </c>
      <c r="BO121" s="273">
        <v>37</v>
      </c>
      <c r="BP121" s="274">
        <v>58</v>
      </c>
      <c r="BQ121" s="275">
        <v>95</v>
      </c>
      <c r="BR121" s="273">
        <v>26.4</v>
      </c>
      <c r="BS121" s="274">
        <v>26.9</v>
      </c>
      <c r="BT121" s="275">
        <v>26.7</v>
      </c>
      <c r="BU121" s="273">
        <v>37</v>
      </c>
      <c r="BV121" s="274">
        <v>58</v>
      </c>
      <c r="BW121" s="275">
        <v>95</v>
      </c>
      <c r="BX121" s="273" t="s">
        <v>197</v>
      </c>
      <c r="BY121" s="274" t="s">
        <v>197</v>
      </c>
      <c r="BZ121" s="275" t="s">
        <v>197</v>
      </c>
      <c r="CA121" s="273" t="s">
        <v>197</v>
      </c>
      <c r="CB121" s="274" t="s">
        <v>197</v>
      </c>
      <c r="CC121" s="275">
        <v>14</v>
      </c>
      <c r="CD121" s="273" t="s">
        <v>197</v>
      </c>
      <c r="CE121" s="274" t="s">
        <v>197</v>
      </c>
      <c r="CF121" s="275" t="s">
        <v>197</v>
      </c>
      <c r="CG121" s="273" t="s">
        <v>197</v>
      </c>
      <c r="CH121" s="274" t="s">
        <v>197</v>
      </c>
      <c r="CI121" s="275">
        <v>14</v>
      </c>
      <c r="CJ121" s="273">
        <v>27</v>
      </c>
      <c r="CK121" s="274">
        <v>21.5</v>
      </c>
      <c r="CL121" s="275">
        <v>21.9</v>
      </c>
      <c r="CM121" s="273" t="s">
        <v>197</v>
      </c>
      <c r="CN121" s="274" t="s">
        <v>197</v>
      </c>
      <c r="CO121" s="275">
        <v>14</v>
      </c>
      <c r="CP121" s="273">
        <v>68</v>
      </c>
      <c r="CQ121" s="274">
        <v>55</v>
      </c>
      <c r="CR121" s="275">
        <v>61</v>
      </c>
      <c r="CS121" s="273">
        <v>545</v>
      </c>
      <c r="CT121" s="274">
        <v>573</v>
      </c>
      <c r="CU121" s="275">
        <v>1118</v>
      </c>
      <c r="CV121" s="273">
        <v>72</v>
      </c>
      <c r="CW121" s="274">
        <v>60</v>
      </c>
      <c r="CX121" s="275">
        <v>65</v>
      </c>
      <c r="CY121" s="273">
        <v>545</v>
      </c>
      <c r="CZ121" s="274">
        <v>573</v>
      </c>
      <c r="DA121" s="275">
        <v>1118</v>
      </c>
      <c r="DB121" s="273">
        <v>35.299999999999997</v>
      </c>
      <c r="DC121" s="274">
        <v>33.6</v>
      </c>
      <c r="DD121" s="275">
        <v>34.4</v>
      </c>
      <c r="DE121" s="273">
        <v>545</v>
      </c>
      <c r="DF121" s="274">
        <v>573</v>
      </c>
      <c r="DG121" s="275">
        <v>1118</v>
      </c>
    </row>
    <row r="122" spans="1:111" x14ac:dyDescent="0.35">
      <c r="A122" t="s">
        <v>121</v>
      </c>
      <c r="B122" t="s">
        <v>366</v>
      </c>
      <c r="C122" t="s">
        <v>352</v>
      </c>
      <c r="D122" s="273">
        <v>83</v>
      </c>
      <c r="E122" s="274">
        <v>69</v>
      </c>
      <c r="F122" s="275">
        <v>76</v>
      </c>
      <c r="G122" s="273">
        <v>905</v>
      </c>
      <c r="H122" s="274">
        <v>905</v>
      </c>
      <c r="I122" s="275">
        <v>1810</v>
      </c>
      <c r="J122" s="273">
        <v>83</v>
      </c>
      <c r="K122" s="274">
        <v>70</v>
      </c>
      <c r="L122" s="275">
        <v>76</v>
      </c>
      <c r="M122" s="273">
        <v>905</v>
      </c>
      <c r="N122" s="274">
        <v>905</v>
      </c>
      <c r="O122" s="275">
        <v>1810</v>
      </c>
      <c r="P122" s="273">
        <v>37.299999999999997</v>
      </c>
      <c r="Q122" s="274">
        <v>35.799999999999997</v>
      </c>
      <c r="R122" s="275">
        <v>36.6</v>
      </c>
      <c r="S122" s="273">
        <v>905</v>
      </c>
      <c r="T122" s="274">
        <v>905</v>
      </c>
      <c r="U122" s="275">
        <v>1810</v>
      </c>
      <c r="V122" s="320" t="s">
        <v>191</v>
      </c>
      <c r="W122" s="321" t="s">
        <v>191</v>
      </c>
      <c r="X122" s="322" t="s">
        <v>191</v>
      </c>
      <c r="Y122" s="320" t="s">
        <v>191</v>
      </c>
      <c r="Z122" s="321" t="s">
        <v>191</v>
      </c>
      <c r="AA122" s="322" t="s">
        <v>191</v>
      </c>
      <c r="AB122" s="320" t="s">
        <v>191</v>
      </c>
      <c r="AC122" s="321" t="s">
        <v>191</v>
      </c>
      <c r="AD122" s="322" t="s">
        <v>191</v>
      </c>
      <c r="AE122" s="320" t="s">
        <v>191</v>
      </c>
      <c r="AF122" s="321" t="s">
        <v>191</v>
      </c>
      <c r="AG122" s="322" t="s">
        <v>191</v>
      </c>
      <c r="AH122" s="320" t="s">
        <v>191</v>
      </c>
      <c r="AI122" s="321" t="s">
        <v>191</v>
      </c>
      <c r="AJ122" s="322" t="s">
        <v>191</v>
      </c>
      <c r="AK122" s="320" t="s">
        <v>191</v>
      </c>
      <c r="AL122" s="321" t="s">
        <v>191</v>
      </c>
      <c r="AM122" s="322" t="s">
        <v>191</v>
      </c>
      <c r="AN122" s="320" t="s">
        <v>191</v>
      </c>
      <c r="AO122" s="321" t="s">
        <v>191</v>
      </c>
      <c r="AP122" s="322" t="s">
        <v>191</v>
      </c>
      <c r="AQ122" s="320" t="s">
        <v>191</v>
      </c>
      <c r="AR122" s="321" t="s">
        <v>191</v>
      </c>
      <c r="AS122" s="322" t="s">
        <v>191</v>
      </c>
      <c r="AT122" s="320" t="s">
        <v>191</v>
      </c>
      <c r="AU122" s="321" t="s">
        <v>191</v>
      </c>
      <c r="AV122" s="322" t="s">
        <v>191</v>
      </c>
      <c r="AW122" s="320" t="s">
        <v>191</v>
      </c>
      <c r="AX122" s="321" t="s">
        <v>191</v>
      </c>
      <c r="AY122" s="322" t="s">
        <v>191</v>
      </c>
      <c r="AZ122" s="320" t="s">
        <v>191</v>
      </c>
      <c r="BA122" s="321" t="s">
        <v>191</v>
      </c>
      <c r="BB122" s="322" t="s">
        <v>191</v>
      </c>
      <c r="BC122" s="320" t="s">
        <v>191</v>
      </c>
      <c r="BD122" s="321" t="s">
        <v>191</v>
      </c>
      <c r="BE122" s="322" t="s">
        <v>191</v>
      </c>
      <c r="BF122" s="273">
        <v>28</v>
      </c>
      <c r="BG122" s="274">
        <v>22</v>
      </c>
      <c r="BH122" s="275">
        <v>24</v>
      </c>
      <c r="BI122" s="273">
        <v>40</v>
      </c>
      <c r="BJ122" s="274">
        <v>98</v>
      </c>
      <c r="BK122" s="275">
        <v>138</v>
      </c>
      <c r="BL122" s="273">
        <v>28</v>
      </c>
      <c r="BM122" s="274">
        <v>23</v>
      </c>
      <c r="BN122" s="275">
        <v>25</v>
      </c>
      <c r="BO122" s="273">
        <v>40</v>
      </c>
      <c r="BP122" s="274">
        <v>98</v>
      </c>
      <c r="BQ122" s="275">
        <v>138</v>
      </c>
      <c r="BR122" s="273">
        <v>27.4</v>
      </c>
      <c r="BS122" s="274">
        <v>27</v>
      </c>
      <c r="BT122" s="275">
        <v>27.2</v>
      </c>
      <c r="BU122" s="273">
        <v>40</v>
      </c>
      <c r="BV122" s="274">
        <v>98</v>
      </c>
      <c r="BW122" s="275">
        <v>138</v>
      </c>
      <c r="BX122" s="273" t="s">
        <v>197</v>
      </c>
      <c r="BY122" s="274" t="s">
        <v>197</v>
      </c>
      <c r="BZ122" s="275" t="s">
        <v>197</v>
      </c>
      <c r="CA122" s="273">
        <v>5</v>
      </c>
      <c r="CB122" s="274">
        <v>11</v>
      </c>
      <c r="CC122" s="275">
        <v>16</v>
      </c>
      <c r="CD122" s="273" t="s">
        <v>197</v>
      </c>
      <c r="CE122" s="274" t="s">
        <v>197</v>
      </c>
      <c r="CF122" s="275" t="s">
        <v>197</v>
      </c>
      <c r="CG122" s="273">
        <v>5</v>
      </c>
      <c r="CH122" s="274">
        <v>11</v>
      </c>
      <c r="CI122" s="275">
        <v>16</v>
      </c>
      <c r="CJ122" s="273">
        <v>20</v>
      </c>
      <c r="CK122" s="274">
        <v>19.899999999999999</v>
      </c>
      <c r="CL122" s="275">
        <v>19.899999999999999</v>
      </c>
      <c r="CM122" s="273">
        <v>5</v>
      </c>
      <c r="CN122" s="274">
        <v>11</v>
      </c>
      <c r="CO122" s="275">
        <v>16</v>
      </c>
      <c r="CP122" s="273">
        <v>80</v>
      </c>
      <c r="CQ122" s="274">
        <v>64</v>
      </c>
      <c r="CR122" s="275">
        <v>72</v>
      </c>
      <c r="CS122" s="273">
        <v>986</v>
      </c>
      <c r="CT122" s="274">
        <v>1045</v>
      </c>
      <c r="CU122" s="275">
        <v>2031</v>
      </c>
      <c r="CV122" s="273">
        <v>80</v>
      </c>
      <c r="CW122" s="274">
        <v>65</v>
      </c>
      <c r="CX122" s="275">
        <v>72</v>
      </c>
      <c r="CY122" s="273">
        <v>986</v>
      </c>
      <c r="CZ122" s="274">
        <v>1045</v>
      </c>
      <c r="DA122" s="275">
        <v>2031</v>
      </c>
      <c r="DB122" s="273">
        <v>36.9</v>
      </c>
      <c r="DC122" s="274">
        <v>34.799999999999997</v>
      </c>
      <c r="DD122" s="275">
        <v>35.799999999999997</v>
      </c>
      <c r="DE122" s="273">
        <v>986</v>
      </c>
      <c r="DF122" s="274">
        <v>1045</v>
      </c>
      <c r="DG122" s="275">
        <v>2031</v>
      </c>
    </row>
    <row r="123" spans="1:111" x14ac:dyDescent="0.35">
      <c r="A123" t="s">
        <v>100</v>
      </c>
      <c r="B123" t="s">
        <v>345</v>
      </c>
      <c r="C123" t="s">
        <v>338</v>
      </c>
      <c r="D123" s="273">
        <v>75</v>
      </c>
      <c r="E123" s="274">
        <v>57</v>
      </c>
      <c r="F123" s="275">
        <v>67</v>
      </c>
      <c r="G123" s="273">
        <v>1559</v>
      </c>
      <c r="H123" s="274">
        <v>1265</v>
      </c>
      <c r="I123" s="275">
        <v>2824</v>
      </c>
      <c r="J123" s="273">
        <v>77</v>
      </c>
      <c r="K123" s="274">
        <v>60</v>
      </c>
      <c r="L123" s="275">
        <v>69</v>
      </c>
      <c r="M123" s="273">
        <v>1559</v>
      </c>
      <c r="N123" s="274">
        <v>1265</v>
      </c>
      <c r="O123" s="275">
        <v>2824</v>
      </c>
      <c r="P123" s="273">
        <v>34.700000000000003</v>
      </c>
      <c r="Q123" s="274">
        <v>32.799999999999997</v>
      </c>
      <c r="R123" s="275">
        <v>33.799999999999997</v>
      </c>
      <c r="S123" s="273">
        <v>1559</v>
      </c>
      <c r="T123" s="274">
        <v>1265</v>
      </c>
      <c r="U123" s="275">
        <v>2824</v>
      </c>
      <c r="V123" s="320" t="s">
        <v>191</v>
      </c>
      <c r="W123" s="321" t="s">
        <v>191</v>
      </c>
      <c r="X123" s="322" t="s">
        <v>191</v>
      </c>
      <c r="Y123" s="320" t="s">
        <v>191</v>
      </c>
      <c r="Z123" s="321" t="s">
        <v>191</v>
      </c>
      <c r="AA123" s="322" t="s">
        <v>191</v>
      </c>
      <c r="AB123" s="320" t="s">
        <v>191</v>
      </c>
      <c r="AC123" s="321" t="s">
        <v>191</v>
      </c>
      <c r="AD123" s="322" t="s">
        <v>191</v>
      </c>
      <c r="AE123" s="320" t="s">
        <v>191</v>
      </c>
      <c r="AF123" s="321" t="s">
        <v>191</v>
      </c>
      <c r="AG123" s="322" t="s">
        <v>191</v>
      </c>
      <c r="AH123" s="320" t="s">
        <v>191</v>
      </c>
      <c r="AI123" s="321" t="s">
        <v>191</v>
      </c>
      <c r="AJ123" s="322" t="s">
        <v>191</v>
      </c>
      <c r="AK123" s="320" t="s">
        <v>191</v>
      </c>
      <c r="AL123" s="321" t="s">
        <v>191</v>
      </c>
      <c r="AM123" s="322" t="s">
        <v>191</v>
      </c>
      <c r="AN123" s="320" t="s">
        <v>191</v>
      </c>
      <c r="AO123" s="321" t="s">
        <v>191</v>
      </c>
      <c r="AP123" s="322" t="s">
        <v>191</v>
      </c>
      <c r="AQ123" s="320" t="s">
        <v>191</v>
      </c>
      <c r="AR123" s="321" t="s">
        <v>191</v>
      </c>
      <c r="AS123" s="322" t="s">
        <v>191</v>
      </c>
      <c r="AT123" s="320" t="s">
        <v>191</v>
      </c>
      <c r="AU123" s="321" t="s">
        <v>191</v>
      </c>
      <c r="AV123" s="322" t="s">
        <v>191</v>
      </c>
      <c r="AW123" s="320" t="s">
        <v>191</v>
      </c>
      <c r="AX123" s="321" t="s">
        <v>191</v>
      </c>
      <c r="AY123" s="322" t="s">
        <v>191</v>
      </c>
      <c r="AZ123" s="320" t="s">
        <v>191</v>
      </c>
      <c r="BA123" s="321" t="s">
        <v>191</v>
      </c>
      <c r="BB123" s="322" t="s">
        <v>191</v>
      </c>
      <c r="BC123" s="320" t="s">
        <v>191</v>
      </c>
      <c r="BD123" s="321" t="s">
        <v>191</v>
      </c>
      <c r="BE123" s="322" t="s">
        <v>191</v>
      </c>
      <c r="BF123" s="273">
        <v>25</v>
      </c>
      <c r="BG123" s="274">
        <v>19</v>
      </c>
      <c r="BH123" s="275">
        <v>20</v>
      </c>
      <c r="BI123" s="273">
        <v>79</v>
      </c>
      <c r="BJ123" s="274">
        <v>249</v>
      </c>
      <c r="BK123" s="275">
        <v>328</v>
      </c>
      <c r="BL123" s="273">
        <v>28</v>
      </c>
      <c r="BM123" s="274">
        <v>20</v>
      </c>
      <c r="BN123" s="275">
        <v>22</v>
      </c>
      <c r="BO123" s="273">
        <v>79</v>
      </c>
      <c r="BP123" s="274">
        <v>249</v>
      </c>
      <c r="BQ123" s="275">
        <v>328</v>
      </c>
      <c r="BR123" s="273">
        <v>28.5</v>
      </c>
      <c r="BS123" s="274">
        <v>26</v>
      </c>
      <c r="BT123" s="275">
        <v>26.6</v>
      </c>
      <c r="BU123" s="273">
        <v>79</v>
      </c>
      <c r="BV123" s="274">
        <v>249</v>
      </c>
      <c r="BW123" s="275">
        <v>328</v>
      </c>
      <c r="BX123" s="273" t="s">
        <v>197</v>
      </c>
      <c r="BY123" s="274" t="s">
        <v>197</v>
      </c>
      <c r="BZ123" s="275" t="s">
        <v>197</v>
      </c>
      <c r="CA123" s="273">
        <v>17</v>
      </c>
      <c r="CB123" s="274">
        <v>29</v>
      </c>
      <c r="CC123" s="275">
        <v>46</v>
      </c>
      <c r="CD123" s="273" t="s">
        <v>197</v>
      </c>
      <c r="CE123" s="274" t="s">
        <v>197</v>
      </c>
      <c r="CF123" s="275" t="s">
        <v>197</v>
      </c>
      <c r="CG123" s="273">
        <v>17</v>
      </c>
      <c r="CH123" s="274">
        <v>29</v>
      </c>
      <c r="CI123" s="275">
        <v>46</v>
      </c>
      <c r="CJ123" s="273">
        <v>18.5</v>
      </c>
      <c r="CK123" s="274">
        <v>19.5</v>
      </c>
      <c r="CL123" s="275">
        <v>19.100000000000001</v>
      </c>
      <c r="CM123" s="273">
        <v>17</v>
      </c>
      <c r="CN123" s="274">
        <v>29</v>
      </c>
      <c r="CO123" s="275">
        <v>46</v>
      </c>
      <c r="CP123" s="273">
        <v>72</v>
      </c>
      <c r="CQ123" s="274">
        <v>50</v>
      </c>
      <c r="CR123" s="275">
        <v>61</v>
      </c>
      <c r="CS123" s="273">
        <v>1702</v>
      </c>
      <c r="CT123" s="274">
        <v>1587</v>
      </c>
      <c r="CU123" s="275">
        <v>3289</v>
      </c>
      <c r="CV123" s="273">
        <v>73</v>
      </c>
      <c r="CW123" s="274">
        <v>52</v>
      </c>
      <c r="CX123" s="275">
        <v>63</v>
      </c>
      <c r="CY123" s="273">
        <v>1702</v>
      </c>
      <c r="CZ123" s="274">
        <v>1587</v>
      </c>
      <c r="DA123" s="275">
        <v>3289</v>
      </c>
      <c r="DB123" s="273">
        <v>34.200000000000003</v>
      </c>
      <c r="DC123" s="274">
        <v>31.4</v>
      </c>
      <c r="DD123" s="275">
        <v>32.799999999999997</v>
      </c>
      <c r="DE123" s="273">
        <v>1702</v>
      </c>
      <c r="DF123" s="274">
        <v>1587</v>
      </c>
      <c r="DG123" s="275">
        <v>3289</v>
      </c>
    </row>
    <row r="124" spans="1:111" x14ac:dyDescent="0.35">
      <c r="A124" t="s">
        <v>101</v>
      </c>
      <c r="B124" t="s">
        <v>346</v>
      </c>
      <c r="C124" t="s">
        <v>338</v>
      </c>
      <c r="D124" s="273">
        <v>87</v>
      </c>
      <c r="E124" s="274">
        <v>79</v>
      </c>
      <c r="F124" s="275">
        <v>83</v>
      </c>
      <c r="G124" s="273">
        <v>1715</v>
      </c>
      <c r="H124" s="274">
        <v>1695</v>
      </c>
      <c r="I124" s="275">
        <v>3410</v>
      </c>
      <c r="J124" s="273">
        <v>88</v>
      </c>
      <c r="K124" s="274">
        <v>80</v>
      </c>
      <c r="L124" s="275">
        <v>84</v>
      </c>
      <c r="M124" s="273">
        <v>1715</v>
      </c>
      <c r="N124" s="274">
        <v>1695</v>
      </c>
      <c r="O124" s="275">
        <v>3410</v>
      </c>
      <c r="P124" s="273">
        <v>34.6</v>
      </c>
      <c r="Q124" s="274">
        <v>33.700000000000003</v>
      </c>
      <c r="R124" s="275">
        <v>34.1</v>
      </c>
      <c r="S124" s="273">
        <v>1715</v>
      </c>
      <c r="T124" s="274">
        <v>1695</v>
      </c>
      <c r="U124" s="275">
        <v>3410</v>
      </c>
      <c r="V124" s="320" t="s">
        <v>191</v>
      </c>
      <c r="W124" s="321" t="s">
        <v>191</v>
      </c>
      <c r="X124" s="322" t="s">
        <v>191</v>
      </c>
      <c r="Y124" s="320" t="s">
        <v>191</v>
      </c>
      <c r="Z124" s="321" t="s">
        <v>191</v>
      </c>
      <c r="AA124" s="322" t="s">
        <v>191</v>
      </c>
      <c r="AB124" s="320" t="s">
        <v>191</v>
      </c>
      <c r="AC124" s="321" t="s">
        <v>191</v>
      </c>
      <c r="AD124" s="322" t="s">
        <v>191</v>
      </c>
      <c r="AE124" s="320" t="s">
        <v>191</v>
      </c>
      <c r="AF124" s="321" t="s">
        <v>191</v>
      </c>
      <c r="AG124" s="322" t="s">
        <v>191</v>
      </c>
      <c r="AH124" s="320" t="s">
        <v>191</v>
      </c>
      <c r="AI124" s="321" t="s">
        <v>191</v>
      </c>
      <c r="AJ124" s="322" t="s">
        <v>191</v>
      </c>
      <c r="AK124" s="320" t="s">
        <v>191</v>
      </c>
      <c r="AL124" s="321" t="s">
        <v>191</v>
      </c>
      <c r="AM124" s="322" t="s">
        <v>191</v>
      </c>
      <c r="AN124" s="320" t="s">
        <v>191</v>
      </c>
      <c r="AO124" s="321" t="s">
        <v>191</v>
      </c>
      <c r="AP124" s="322" t="s">
        <v>191</v>
      </c>
      <c r="AQ124" s="320" t="s">
        <v>191</v>
      </c>
      <c r="AR124" s="321" t="s">
        <v>191</v>
      </c>
      <c r="AS124" s="322" t="s">
        <v>191</v>
      </c>
      <c r="AT124" s="320" t="s">
        <v>191</v>
      </c>
      <c r="AU124" s="321" t="s">
        <v>191</v>
      </c>
      <c r="AV124" s="322" t="s">
        <v>191</v>
      </c>
      <c r="AW124" s="320" t="s">
        <v>191</v>
      </c>
      <c r="AX124" s="321" t="s">
        <v>191</v>
      </c>
      <c r="AY124" s="322" t="s">
        <v>191</v>
      </c>
      <c r="AZ124" s="320" t="s">
        <v>191</v>
      </c>
      <c r="BA124" s="321" t="s">
        <v>191</v>
      </c>
      <c r="BB124" s="322" t="s">
        <v>191</v>
      </c>
      <c r="BC124" s="320" t="s">
        <v>191</v>
      </c>
      <c r="BD124" s="321" t="s">
        <v>191</v>
      </c>
      <c r="BE124" s="322" t="s">
        <v>191</v>
      </c>
      <c r="BF124" s="273">
        <v>33</v>
      </c>
      <c r="BG124" s="274">
        <v>34</v>
      </c>
      <c r="BH124" s="275">
        <v>34</v>
      </c>
      <c r="BI124" s="273">
        <v>96</v>
      </c>
      <c r="BJ124" s="274">
        <v>260</v>
      </c>
      <c r="BK124" s="275">
        <v>356</v>
      </c>
      <c r="BL124" s="273">
        <v>33</v>
      </c>
      <c r="BM124" s="274">
        <v>36</v>
      </c>
      <c r="BN124" s="275">
        <v>35</v>
      </c>
      <c r="BO124" s="273">
        <v>96</v>
      </c>
      <c r="BP124" s="274">
        <v>260</v>
      </c>
      <c r="BQ124" s="275">
        <v>356</v>
      </c>
      <c r="BR124" s="273">
        <v>27.6</v>
      </c>
      <c r="BS124" s="274">
        <v>28.4</v>
      </c>
      <c r="BT124" s="275">
        <v>28.2</v>
      </c>
      <c r="BU124" s="273">
        <v>96</v>
      </c>
      <c r="BV124" s="274">
        <v>260</v>
      </c>
      <c r="BW124" s="275">
        <v>356</v>
      </c>
      <c r="BX124" s="273" t="s">
        <v>197</v>
      </c>
      <c r="BY124" s="274">
        <v>7</v>
      </c>
      <c r="BZ124" s="275">
        <v>6</v>
      </c>
      <c r="CA124" s="273">
        <v>13</v>
      </c>
      <c r="CB124" s="274">
        <v>41</v>
      </c>
      <c r="CC124" s="275">
        <v>54</v>
      </c>
      <c r="CD124" s="273" t="s">
        <v>197</v>
      </c>
      <c r="CE124" s="274">
        <v>7</v>
      </c>
      <c r="CF124" s="275">
        <v>6</v>
      </c>
      <c r="CG124" s="273">
        <v>13</v>
      </c>
      <c r="CH124" s="274">
        <v>41</v>
      </c>
      <c r="CI124" s="275">
        <v>54</v>
      </c>
      <c r="CJ124" s="273">
        <v>18.399999999999999</v>
      </c>
      <c r="CK124" s="274">
        <v>18.899999999999999</v>
      </c>
      <c r="CL124" s="275">
        <v>18.7</v>
      </c>
      <c r="CM124" s="273">
        <v>13</v>
      </c>
      <c r="CN124" s="274">
        <v>41</v>
      </c>
      <c r="CO124" s="275">
        <v>54</v>
      </c>
      <c r="CP124" s="273">
        <v>83</v>
      </c>
      <c r="CQ124" s="274">
        <v>71</v>
      </c>
      <c r="CR124" s="275">
        <v>76</v>
      </c>
      <c r="CS124" s="273">
        <v>1855</v>
      </c>
      <c r="CT124" s="274">
        <v>2020</v>
      </c>
      <c r="CU124" s="275">
        <v>3875</v>
      </c>
      <c r="CV124" s="273">
        <v>83</v>
      </c>
      <c r="CW124" s="274">
        <v>72</v>
      </c>
      <c r="CX124" s="275">
        <v>77</v>
      </c>
      <c r="CY124" s="273">
        <v>1855</v>
      </c>
      <c r="CZ124" s="274">
        <v>2020</v>
      </c>
      <c r="DA124" s="275">
        <v>3875</v>
      </c>
      <c r="DB124" s="273">
        <v>34.1</v>
      </c>
      <c r="DC124" s="274">
        <v>32.700000000000003</v>
      </c>
      <c r="DD124" s="275">
        <v>33.299999999999997</v>
      </c>
      <c r="DE124" s="273">
        <v>1855</v>
      </c>
      <c r="DF124" s="274">
        <v>2020</v>
      </c>
      <c r="DG124" s="275">
        <v>3875</v>
      </c>
    </row>
    <row r="125" spans="1:111" x14ac:dyDescent="0.35">
      <c r="A125" t="s">
        <v>122</v>
      </c>
      <c r="B125" t="s">
        <v>367</v>
      </c>
      <c r="C125" t="s">
        <v>352</v>
      </c>
      <c r="D125" s="273">
        <v>79</v>
      </c>
      <c r="E125" s="274">
        <v>66</v>
      </c>
      <c r="F125" s="275">
        <v>73</v>
      </c>
      <c r="G125" s="273">
        <v>1187</v>
      </c>
      <c r="H125" s="274">
        <v>1171</v>
      </c>
      <c r="I125" s="275">
        <v>2358</v>
      </c>
      <c r="J125" s="273">
        <v>80</v>
      </c>
      <c r="K125" s="274">
        <v>67</v>
      </c>
      <c r="L125" s="275">
        <v>73</v>
      </c>
      <c r="M125" s="273">
        <v>1187</v>
      </c>
      <c r="N125" s="274">
        <v>1171</v>
      </c>
      <c r="O125" s="275">
        <v>2358</v>
      </c>
      <c r="P125" s="273">
        <v>36.200000000000003</v>
      </c>
      <c r="Q125" s="274">
        <v>34.1</v>
      </c>
      <c r="R125" s="275">
        <v>35.200000000000003</v>
      </c>
      <c r="S125" s="273">
        <v>1187</v>
      </c>
      <c r="T125" s="274">
        <v>1171</v>
      </c>
      <c r="U125" s="275">
        <v>2358</v>
      </c>
      <c r="V125" s="320" t="s">
        <v>191</v>
      </c>
      <c r="W125" s="321" t="s">
        <v>191</v>
      </c>
      <c r="X125" s="322" t="s">
        <v>191</v>
      </c>
      <c r="Y125" s="320" t="s">
        <v>191</v>
      </c>
      <c r="Z125" s="321" t="s">
        <v>191</v>
      </c>
      <c r="AA125" s="322" t="s">
        <v>191</v>
      </c>
      <c r="AB125" s="320" t="s">
        <v>191</v>
      </c>
      <c r="AC125" s="321" t="s">
        <v>191</v>
      </c>
      <c r="AD125" s="322" t="s">
        <v>191</v>
      </c>
      <c r="AE125" s="320" t="s">
        <v>191</v>
      </c>
      <c r="AF125" s="321" t="s">
        <v>191</v>
      </c>
      <c r="AG125" s="322" t="s">
        <v>191</v>
      </c>
      <c r="AH125" s="320" t="s">
        <v>191</v>
      </c>
      <c r="AI125" s="321" t="s">
        <v>191</v>
      </c>
      <c r="AJ125" s="322" t="s">
        <v>191</v>
      </c>
      <c r="AK125" s="320" t="s">
        <v>191</v>
      </c>
      <c r="AL125" s="321" t="s">
        <v>191</v>
      </c>
      <c r="AM125" s="322" t="s">
        <v>191</v>
      </c>
      <c r="AN125" s="320" t="s">
        <v>191</v>
      </c>
      <c r="AO125" s="321" t="s">
        <v>191</v>
      </c>
      <c r="AP125" s="322" t="s">
        <v>191</v>
      </c>
      <c r="AQ125" s="320" t="s">
        <v>191</v>
      </c>
      <c r="AR125" s="321" t="s">
        <v>191</v>
      </c>
      <c r="AS125" s="322" t="s">
        <v>191</v>
      </c>
      <c r="AT125" s="320" t="s">
        <v>191</v>
      </c>
      <c r="AU125" s="321" t="s">
        <v>191</v>
      </c>
      <c r="AV125" s="322" t="s">
        <v>191</v>
      </c>
      <c r="AW125" s="320" t="s">
        <v>191</v>
      </c>
      <c r="AX125" s="321" t="s">
        <v>191</v>
      </c>
      <c r="AY125" s="322" t="s">
        <v>191</v>
      </c>
      <c r="AZ125" s="320" t="s">
        <v>191</v>
      </c>
      <c r="BA125" s="321" t="s">
        <v>191</v>
      </c>
      <c r="BB125" s="322" t="s">
        <v>191</v>
      </c>
      <c r="BC125" s="320" t="s">
        <v>191</v>
      </c>
      <c r="BD125" s="321" t="s">
        <v>191</v>
      </c>
      <c r="BE125" s="322" t="s">
        <v>191</v>
      </c>
      <c r="BF125" s="273">
        <v>16</v>
      </c>
      <c r="BG125" s="274">
        <v>23</v>
      </c>
      <c r="BH125" s="275">
        <v>21</v>
      </c>
      <c r="BI125" s="273">
        <v>62</v>
      </c>
      <c r="BJ125" s="274">
        <v>158</v>
      </c>
      <c r="BK125" s="275">
        <v>220</v>
      </c>
      <c r="BL125" s="273">
        <v>18</v>
      </c>
      <c r="BM125" s="274">
        <v>24</v>
      </c>
      <c r="BN125" s="275">
        <v>22</v>
      </c>
      <c r="BO125" s="273">
        <v>62</v>
      </c>
      <c r="BP125" s="274">
        <v>158</v>
      </c>
      <c r="BQ125" s="275">
        <v>220</v>
      </c>
      <c r="BR125" s="273">
        <v>24.8</v>
      </c>
      <c r="BS125" s="274">
        <v>25.7</v>
      </c>
      <c r="BT125" s="275">
        <v>25.4</v>
      </c>
      <c r="BU125" s="273">
        <v>62</v>
      </c>
      <c r="BV125" s="274">
        <v>158</v>
      </c>
      <c r="BW125" s="275">
        <v>220</v>
      </c>
      <c r="BX125" s="273" t="s">
        <v>197</v>
      </c>
      <c r="BY125" s="274" t="s">
        <v>197</v>
      </c>
      <c r="BZ125" s="275" t="s">
        <v>197</v>
      </c>
      <c r="CA125" s="273">
        <v>16</v>
      </c>
      <c r="CB125" s="274">
        <v>22</v>
      </c>
      <c r="CC125" s="275">
        <v>38</v>
      </c>
      <c r="CD125" s="273" t="s">
        <v>197</v>
      </c>
      <c r="CE125" s="274" t="s">
        <v>197</v>
      </c>
      <c r="CF125" s="275" t="s">
        <v>197</v>
      </c>
      <c r="CG125" s="273">
        <v>16</v>
      </c>
      <c r="CH125" s="274">
        <v>22</v>
      </c>
      <c r="CI125" s="275">
        <v>38</v>
      </c>
      <c r="CJ125" s="273">
        <v>17.399999999999999</v>
      </c>
      <c r="CK125" s="274">
        <v>18.3</v>
      </c>
      <c r="CL125" s="275">
        <v>17.899999999999999</v>
      </c>
      <c r="CM125" s="273">
        <v>16</v>
      </c>
      <c r="CN125" s="274">
        <v>22</v>
      </c>
      <c r="CO125" s="275">
        <v>38</v>
      </c>
      <c r="CP125" s="273">
        <v>75</v>
      </c>
      <c r="CQ125" s="274">
        <v>60</v>
      </c>
      <c r="CR125" s="275">
        <v>67</v>
      </c>
      <c r="CS125" s="273">
        <v>1300</v>
      </c>
      <c r="CT125" s="274">
        <v>1402</v>
      </c>
      <c r="CU125" s="275">
        <v>2702</v>
      </c>
      <c r="CV125" s="273">
        <v>75</v>
      </c>
      <c r="CW125" s="274">
        <v>61</v>
      </c>
      <c r="CX125" s="275">
        <v>68</v>
      </c>
      <c r="CY125" s="273">
        <v>1300</v>
      </c>
      <c r="CZ125" s="274">
        <v>1402</v>
      </c>
      <c r="DA125" s="275">
        <v>2702</v>
      </c>
      <c r="DB125" s="273">
        <v>35.4</v>
      </c>
      <c r="DC125" s="274">
        <v>32.799999999999997</v>
      </c>
      <c r="DD125" s="275">
        <v>34.1</v>
      </c>
      <c r="DE125" s="273">
        <v>1300</v>
      </c>
      <c r="DF125" s="274">
        <v>1402</v>
      </c>
      <c r="DG125" s="275">
        <v>2702</v>
      </c>
    </row>
    <row r="126" spans="1:111" x14ac:dyDescent="0.35">
      <c r="A126" t="s">
        <v>102</v>
      </c>
      <c r="B126" t="s">
        <v>347</v>
      </c>
      <c r="C126" t="s">
        <v>338</v>
      </c>
      <c r="D126" s="273">
        <v>76</v>
      </c>
      <c r="E126" s="274">
        <v>66</v>
      </c>
      <c r="F126" s="275">
        <v>71</v>
      </c>
      <c r="G126" s="273">
        <v>2254</v>
      </c>
      <c r="H126" s="274">
        <v>2109</v>
      </c>
      <c r="I126" s="275">
        <v>4363</v>
      </c>
      <c r="J126" s="273">
        <v>79</v>
      </c>
      <c r="K126" s="274">
        <v>70</v>
      </c>
      <c r="L126" s="275">
        <v>75</v>
      </c>
      <c r="M126" s="273">
        <v>2254</v>
      </c>
      <c r="N126" s="274">
        <v>2109</v>
      </c>
      <c r="O126" s="275">
        <v>4363</v>
      </c>
      <c r="P126" s="273">
        <v>37.4</v>
      </c>
      <c r="Q126" s="274">
        <v>35.200000000000003</v>
      </c>
      <c r="R126" s="275">
        <v>36.299999999999997</v>
      </c>
      <c r="S126" s="273">
        <v>2254</v>
      </c>
      <c r="T126" s="274">
        <v>2109</v>
      </c>
      <c r="U126" s="275">
        <v>4363</v>
      </c>
      <c r="V126" s="320" t="s">
        <v>191</v>
      </c>
      <c r="W126" s="321" t="s">
        <v>191</v>
      </c>
      <c r="X126" s="322" t="s">
        <v>191</v>
      </c>
      <c r="Y126" s="320" t="s">
        <v>191</v>
      </c>
      <c r="Z126" s="321" t="s">
        <v>191</v>
      </c>
      <c r="AA126" s="322" t="s">
        <v>191</v>
      </c>
      <c r="AB126" s="320" t="s">
        <v>191</v>
      </c>
      <c r="AC126" s="321" t="s">
        <v>191</v>
      </c>
      <c r="AD126" s="322" t="s">
        <v>191</v>
      </c>
      <c r="AE126" s="320" t="s">
        <v>191</v>
      </c>
      <c r="AF126" s="321" t="s">
        <v>191</v>
      </c>
      <c r="AG126" s="322" t="s">
        <v>191</v>
      </c>
      <c r="AH126" s="320" t="s">
        <v>191</v>
      </c>
      <c r="AI126" s="321" t="s">
        <v>191</v>
      </c>
      <c r="AJ126" s="322" t="s">
        <v>191</v>
      </c>
      <c r="AK126" s="320" t="s">
        <v>191</v>
      </c>
      <c r="AL126" s="321" t="s">
        <v>191</v>
      </c>
      <c r="AM126" s="322" t="s">
        <v>191</v>
      </c>
      <c r="AN126" s="320" t="s">
        <v>191</v>
      </c>
      <c r="AO126" s="321" t="s">
        <v>191</v>
      </c>
      <c r="AP126" s="322" t="s">
        <v>191</v>
      </c>
      <c r="AQ126" s="320" t="s">
        <v>191</v>
      </c>
      <c r="AR126" s="321" t="s">
        <v>191</v>
      </c>
      <c r="AS126" s="322" t="s">
        <v>191</v>
      </c>
      <c r="AT126" s="320" t="s">
        <v>191</v>
      </c>
      <c r="AU126" s="321" t="s">
        <v>191</v>
      </c>
      <c r="AV126" s="322" t="s">
        <v>191</v>
      </c>
      <c r="AW126" s="320" t="s">
        <v>191</v>
      </c>
      <c r="AX126" s="321" t="s">
        <v>191</v>
      </c>
      <c r="AY126" s="322" t="s">
        <v>191</v>
      </c>
      <c r="AZ126" s="320" t="s">
        <v>191</v>
      </c>
      <c r="BA126" s="321" t="s">
        <v>191</v>
      </c>
      <c r="BB126" s="322" t="s">
        <v>191</v>
      </c>
      <c r="BC126" s="320" t="s">
        <v>191</v>
      </c>
      <c r="BD126" s="321" t="s">
        <v>191</v>
      </c>
      <c r="BE126" s="322" t="s">
        <v>191</v>
      </c>
      <c r="BF126" s="273">
        <v>35</v>
      </c>
      <c r="BG126" s="274">
        <v>23</v>
      </c>
      <c r="BH126" s="275">
        <v>26</v>
      </c>
      <c r="BI126" s="273">
        <v>123</v>
      </c>
      <c r="BJ126" s="274">
        <v>323</v>
      </c>
      <c r="BK126" s="275">
        <v>446</v>
      </c>
      <c r="BL126" s="273">
        <v>37</v>
      </c>
      <c r="BM126" s="274">
        <v>24</v>
      </c>
      <c r="BN126" s="275">
        <v>28</v>
      </c>
      <c r="BO126" s="273">
        <v>123</v>
      </c>
      <c r="BP126" s="274">
        <v>323</v>
      </c>
      <c r="BQ126" s="275">
        <v>446</v>
      </c>
      <c r="BR126" s="273">
        <v>28.2</v>
      </c>
      <c r="BS126" s="274">
        <v>26</v>
      </c>
      <c r="BT126" s="275">
        <v>26.6</v>
      </c>
      <c r="BU126" s="273">
        <v>123</v>
      </c>
      <c r="BV126" s="274">
        <v>323</v>
      </c>
      <c r="BW126" s="275">
        <v>446</v>
      </c>
      <c r="BX126" s="273" t="s">
        <v>197</v>
      </c>
      <c r="BY126" s="274" t="s">
        <v>197</v>
      </c>
      <c r="BZ126" s="275" t="s">
        <v>197</v>
      </c>
      <c r="CA126" s="273" t="s">
        <v>197</v>
      </c>
      <c r="CB126" s="274" t="s">
        <v>197</v>
      </c>
      <c r="CC126" s="275">
        <v>9</v>
      </c>
      <c r="CD126" s="273" t="s">
        <v>197</v>
      </c>
      <c r="CE126" s="274" t="s">
        <v>197</v>
      </c>
      <c r="CF126" s="275" t="s">
        <v>197</v>
      </c>
      <c r="CG126" s="273" t="s">
        <v>197</v>
      </c>
      <c r="CH126" s="274" t="s">
        <v>197</v>
      </c>
      <c r="CI126" s="275">
        <v>9</v>
      </c>
      <c r="CJ126" s="273">
        <v>17</v>
      </c>
      <c r="CK126" s="274">
        <v>20.100000000000001</v>
      </c>
      <c r="CL126" s="275">
        <v>19.399999999999999</v>
      </c>
      <c r="CM126" s="273" t="s">
        <v>197</v>
      </c>
      <c r="CN126" s="274" t="s">
        <v>197</v>
      </c>
      <c r="CO126" s="275">
        <v>9</v>
      </c>
      <c r="CP126" s="273">
        <v>73</v>
      </c>
      <c r="CQ126" s="274">
        <v>59</v>
      </c>
      <c r="CR126" s="275">
        <v>66</v>
      </c>
      <c r="CS126" s="273">
        <v>2440</v>
      </c>
      <c r="CT126" s="274">
        <v>2504</v>
      </c>
      <c r="CU126" s="275">
        <v>4944</v>
      </c>
      <c r="CV126" s="273">
        <v>75</v>
      </c>
      <c r="CW126" s="274">
        <v>63</v>
      </c>
      <c r="CX126" s="275">
        <v>69</v>
      </c>
      <c r="CY126" s="273">
        <v>2440</v>
      </c>
      <c r="CZ126" s="274">
        <v>2504</v>
      </c>
      <c r="DA126" s="275">
        <v>4944</v>
      </c>
      <c r="DB126" s="273">
        <v>36.700000000000003</v>
      </c>
      <c r="DC126" s="274">
        <v>33.700000000000003</v>
      </c>
      <c r="DD126" s="275">
        <v>35.200000000000003</v>
      </c>
      <c r="DE126" s="273">
        <v>2440</v>
      </c>
      <c r="DF126" s="274">
        <v>2504</v>
      </c>
      <c r="DG126" s="275">
        <v>4944</v>
      </c>
    </row>
    <row r="127" spans="1:111" x14ac:dyDescent="0.35">
      <c r="A127" t="s">
        <v>123</v>
      </c>
      <c r="B127" t="s">
        <v>368</v>
      </c>
      <c r="C127" t="s">
        <v>352</v>
      </c>
      <c r="D127" s="273">
        <v>77</v>
      </c>
      <c r="E127" s="274">
        <v>63</v>
      </c>
      <c r="F127" s="275">
        <v>70</v>
      </c>
      <c r="G127" s="273">
        <v>1914</v>
      </c>
      <c r="H127" s="274">
        <v>1879</v>
      </c>
      <c r="I127" s="275">
        <v>3793</v>
      </c>
      <c r="J127" s="273">
        <v>79</v>
      </c>
      <c r="K127" s="274">
        <v>66</v>
      </c>
      <c r="L127" s="275">
        <v>73</v>
      </c>
      <c r="M127" s="273">
        <v>1914</v>
      </c>
      <c r="N127" s="274">
        <v>1879</v>
      </c>
      <c r="O127" s="275">
        <v>3793</v>
      </c>
      <c r="P127" s="273">
        <v>38.1</v>
      </c>
      <c r="Q127" s="274">
        <v>35.700000000000003</v>
      </c>
      <c r="R127" s="275">
        <v>36.9</v>
      </c>
      <c r="S127" s="273">
        <v>1914</v>
      </c>
      <c r="T127" s="274">
        <v>1879</v>
      </c>
      <c r="U127" s="275">
        <v>3793</v>
      </c>
      <c r="V127" s="320" t="s">
        <v>191</v>
      </c>
      <c r="W127" s="321" t="s">
        <v>191</v>
      </c>
      <c r="X127" s="322" t="s">
        <v>191</v>
      </c>
      <c r="Y127" s="320" t="s">
        <v>191</v>
      </c>
      <c r="Z127" s="321" t="s">
        <v>191</v>
      </c>
      <c r="AA127" s="322" t="s">
        <v>191</v>
      </c>
      <c r="AB127" s="320" t="s">
        <v>191</v>
      </c>
      <c r="AC127" s="321" t="s">
        <v>191</v>
      </c>
      <c r="AD127" s="322" t="s">
        <v>191</v>
      </c>
      <c r="AE127" s="320" t="s">
        <v>191</v>
      </c>
      <c r="AF127" s="321" t="s">
        <v>191</v>
      </c>
      <c r="AG127" s="322" t="s">
        <v>191</v>
      </c>
      <c r="AH127" s="320" t="s">
        <v>191</v>
      </c>
      <c r="AI127" s="321" t="s">
        <v>191</v>
      </c>
      <c r="AJ127" s="322" t="s">
        <v>191</v>
      </c>
      <c r="AK127" s="320" t="s">
        <v>191</v>
      </c>
      <c r="AL127" s="321" t="s">
        <v>191</v>
      </c>
      <c r="AM127" s="322" t="s">
        <v>191</v>
      </c>
      <c r="AN127" s="320" t="s">
        <v>191</v>
      </c>
      <c r="AO127" s="321" t="s">
        <v>191</v>
      </c>
      <c r="AP127" s="322" t="s">
        <v>191</v>
      </c>
      <c r="AQ127" s="320" t="s">
        <v>191</v>
      </c>
      <c r="AR127" s="321" t="s">
        <v>191</v>
      </c>
      <c r="AS127" s="322" t="s">
        <v>191</v>
      </c>
      <c r="AT127" s="320" t="s">
        <v>191</v>
      </c>
      <c r="AU127" s="321" t="s">
        <v>191</v>
      </c>
      <c r="AV127" s="322" t="s">
        <v>191</v>
      </c>
      <c r="AW127" s="320" t="s">
        <v>191</v>
      </c>
      <c r="AX127" s="321" t="s">
        <v>191</v>
      </c>
      <c r="AY127" s="322" t="s">
        <v>191</v>
      </c>
      <c r="AZ127" s="320" t="s">
        <v>191</v>
      </c>
      <c r="BA127" s="321" t="s">
        <v>191</v>
      </c>
      <c r="BB127" s="322" t="s">
        <v>191</v>
      </c>
      <c r="BC127" s="320" t="s">
        <v>191</v>
      </c>
      <c r="BD127" s="321" t="s">
        <v>191</v>
      </c>
      <c r="BE127" s="322" t="s">
        <v>191</v>
      </c>
      <c r="BF127" s="273">
        <v>29</v>
      </c>
      <c r="BG127" s="274">
        <v>23</v>
      </c>
      <c r="BH127" s="275">
        <v>25</v>
      </c>
      <c r="BI127" s="273">
        <v>75</v>
      </c>
      <c r="BJ127" s="274">
        <v>170</v>
      </c>
      <c r="BK127" s="275">
        <v>245</v>
      </c>
      <c r="BL127" s="273">
        <v>32</v>
      </c>
      <c r="BM127" s="274">
        <v>27</v>
      </c>
      <c r="BN127" s="275">
        <v>29</v>
      </c>
      <c r="BO127" s="273">
        <v>75</v>
      </c>
      <c r="BP127" s="274">
        <v>170</v>
      </c>
      <c r="BQ127" s="275">
        <v>245</v>
      </c>
      <c r="BR127" s="273">
        <v>28.7</v>
      </c>
      <c r="BS127" s="274">
        <v>27.6</v>
      </c>
      <c r="BT127" s="275">
        <v>27.9</v>
      </c>
      <c r="BU127" s="273">
        <v>75</v>
      </c>
      <c r="BV127" s="274">
        <v>170</v>
      </c>
      <c r="BW127" s="275">
        <v>245</v>
      </c>
      <c r="BX127" s="273" t="s">
        <v>197</v>
      </c>
      <c r="BY127" s="274" t="s">
        <v>197</v>
      </c>
      <c r="BZ127" s="275" t="s">
        <v>197</v>
      </c>
      <c r="CA127" s="273">
        <v>20</v>
      </c>
      <c r="CB127" s="274">
        <v>43</v>
      </c>
      <c r="CC127" s="275">
        <v>63</v>
      </c>
      <c r="CD127" s="273" t="s">
        <v>197</v>
      </c>
      <c r="CE127" s="274" t="s">
        <v>197</v>
      </c>
      <c r="CF127" s="275" t="s">
        <v>197</v>
      </c>
      <c r="CG127" s="273">
        <v>20</v>
      </c>
      <c r="CH127" s="274">
        <v>43</v>
      </c>
      <c r="CI127" s="275">
        <v>63</v>
      </c>
      <c r="CJ127" s="273">
        <v>21.3</v>
      </c>
      <c r="CK127" s="274">
        <v>19.399999999999999</v>
      </c>
      <c r="CL127" s="275">
        <v>20</v>
      </c>
      <c r="CM127" s="273">
        <v>20</v>
      </c>
      <c r="CN127" s="274">
        <v>43</v>
      </c>
      <c r="CO127" s="275">
        <v>63</v>
      </c>
      <c r="CP127" s="273">
        <v>73</v>
      </c>
      <c r="CQ127" s="274">
        <v>57</v>
      </c>
      <c r="CR127" s="275">
        <v>65</v>
      </c>
      <c r="CS127" s="273">
        <v>2108</v>
      </c>
      <c r="CT127" s="274">
        <v>2184</v>
      </c>
      <c r="CU127" s="275">
        <v>4292</v>
      </c>
      <c r="CV127" s="273">
        <v>75</v>
      </c>
      <c r="CW127" s="274">
        <v>60</v>
      </c>
      <c r="CX127" s="275">
        <v>68</v>
      </c>
      <c r="CY127" s="273">
        <v>2108</v>
      </c>
      <c r="CZ127" s="274">
        <v>2184</v>
      </c>
      <c r="DA127" s="275">
        <v>4292</v>
      </c>
      <c r="DB127" s="273">
        <v>37.299999999999997</v>
      </c>
      <c r="DC127" s="274">
        <v>34.5</v>
      </c>
      <c r="DD127" s="275">
        <v>35.9</v>
      </c>
      <c r="DE127" s="273">
        <v>2108</v>
      </c>
      <c r="DF127" s="274">
        <v>2184</v>
      </c>
      <c r="DG127" s="275">
        <v>4292</v>
      </c>
    </row>
    <row r="128" spans="1:111" x14ac:dyDescent="0.35">
      <c r="A128" t="s">
        <v>124</v>
      </c>
      <c r="B128" t="s">
        <v>369</v>
      </c>
      <c r="C128" t="s">
        <v>352</v>
      </c>
      <c r="D128" s="273">
        <v>79</v>
      </c>
      <c r="E128" s="274">
        <v>69</v>
      </c>
      <c r="F128" s="275">
        <v>74</v>
      </c>
      <c r="G128" s="273">
        <v>1224</v>
      </c>
      <c r="H128" s="274">
        <v>1248</v>
      </c>
      <c r="I128" s="275">
        <v>2472</v>
      </c>
      <c r="J128" s="273">
        <v>79</v>
      </c>
      <c r="K128" s="274">
        <v>70</v>
      </c>
      <c r="L128" s="275">
        <v>74</v>
      </c>
      <c r="M128" s="273">
        <v>1224</v>
      </c>
      <c r="N128" s="274">
        <v>1248</v>
      </c>
      <c r="O128" s="275">
        <v>2472</v>
      </c>
      <c r="P128" s="273">
        <v>38.1</v>
      </c>
      <c r="Q128" s="274">
        <v>36.700000000000003</v>
      </c>
      <c r="R128" s="275">
        <v>37.4</v>
      </c>
      <c r="S128" s="273">
        <v>1224</v>
      </c>
      <c r="T128" s="274">
        <v>1248</v>
      </c>
      <c r="U128" s="275">
        <v>2472</v>
      </c>
      <c r="V128" s="320" t="s">
        <v>191</v>
      </c>
      <c r="W128" s="321" t="s">
        <v>191</v>
      </c>
      <c r="X128" s="322" t="s">
        <v>191</v>
      </c>
      <c r="Y128" s="320" t="s">
        <v>191</v>
      </c>
      <c r="Z128" s="321" t="s">
        <v>191</v>
      </c>
      <c r="AA128" s="322" t="s">
        <v>191</v>
      </c>
      <c r="AB128" s="320" t="s">
        <v>191</v>
      </c>
      <c r="AC128" s="321" t="s">
        <v>191</v>
      </c>
      <c r="AD128" s="322" t="s">
        <v>191</v>
      </c>
      <c r="AE128" s="320" t="s">
        <v>191</v>
      </c>
      <c r="AF128" s="321" t="s">
        <v>191</v>
      </c>
      <c r="AG128" s="322" t="s">
        <v>191</v>
      </c>
      <c r="AH128" s="320" t="s">
        <v>191</v>
      </c>
      <c r="AI128" s="321" t="s">
        <v>191</v>
      </c>
      <c r="AJ128" s="322" t="s">
        <v>191</v>
      </c>
      <c r="AK128" s="320" t="s">
        <v>191</v>
      </c>
      <c r="AL128" s="321" t="s">
        <v>191</v>
      </c>
      <c r="AM128" s="322" t="s">
        <v>191</v>
      </c>
      <c r="AN128" s="320" t="s">
        <v>191</v>
      </c>
      <c r="AO128" s="321" t="s">
        <v>191</v>
      </c>
      <c r="AP128" s="322" t="s">
        <v>191</v>
      </c>
      <c r="AQ128" s="320" t="s">
        <v>191</v>
      </c>
      <c r="AR128" s="321" t="s">
        <v>191</v>
      </c>
      <c r="AS128" s="322" t="s">
        <v>191</v>
      </c>
      <c r="AT128" s="320" t="s">
        <v>191</v>
      </c>
      <c r="AU128" s="321" t="s">
        <v>191</v>
      </c>
      <c r="AV128" s="322" t="s">
        <v>191</v>
      </c>
      <c r="AW128" s="320" t="s">
        <v>191</v>
      </c>
      <c r="AX128" s="321" t="s">
        <v>191</v>
      </c>
      <c r="AY128" s="322" t="s">
        <v>191</v>
      </c>
      <c r="AZ128" s="320" t="s">
        <v>191</v>
      </c>
      <c r="BA128" s="321" t="s">
        <v>191</v>
      </c>
      <c r="BB128" s="322" t="s">
        <v>191</v>
      </c>
      <c r="BC128" s="320" t="s">
        <v>191</v>
      </c>
      <c r="BD128" s="321" t="s">
        <v>191</v>
      </c>
      <c r="BE128" s="322" t="s">
        <v>191</v>
      </c>
      <c r="BF128" s="273">
        <v>33</v>
      </c>
      <c r="BG128" s="274">
        <v>20</v>
      </c>
      <c r="BH128" s="275">
        <v>24</v>
      </c>
      <c r="BI128" s="273">
        <v>24</v>
      </c>
      <c r="BJ128" s="274">
        <v>51</v>
      </c>
      <c r="BK128" s="275">
        <v>75</v>
      </c>
      <c r="BL128" s="273">
        <v>38</v>
      </c>
      <c r="BM128" s="274">
        <v>20</v>
      </c>
      <c r="BN128" s="275">
        <v>25</v>
      </c>
      <c r="BO128" s="273">
        <v>24</v>
      </c>
      <c r="BP128" s="274">
        <v>51</v>
      </c>
      <c r="BQ128" s="275">
        <v>75</v>
      </c>
      <c r="BR128" s="273">
        <v>29.7</v>
      </c>
      <c r="BS128" s="274">
        <v>28.6</v>
      </c>
      <c r="BT128" s="275">
        <v>28.9</v>
      </c>
      <c r="BU128" s="273">
        <v>24</v>
      </c>
      <c r="BV128" s="274">
        <v>51</v>
      </c>
      <c r="BW128" s="275">
        <v>75</v>
      </c>
      <c r="BX128" s="273" t="s">
        <v>197</v>
      </c>
      <c r="BY128" s="274" t="s">
        <v>197</v>
      </c>
      <c r="BZ128" s="275" t="s">
        <v>197</v>
      </c>
      <c r="CA128" s="273">
        <v>8</v>
      </c>
      <c r="CB128" s="274">
        <v>28</v>
      </c>
      <c r="CC128" s="275">
        <v>36</v>
      </c>
      <c r="CD128" s="273" t="s">
        <v>197</v>
      </c>
      <c r="CE128" s="274" t="s">
        <v>197</v>
      </c>
      <c r="CF128" s="275" t="s">
        <v>197</v>
      </c>
      <c r="CG128" s="273">
        <v>8</v>
      </c>
      <c r="CH128" s="274">
        <v>28</v>
      </c>
      <c r="CI128" s="275">
        <v>36</v>
      </c>
      <c r="CJ128" s="273">
        <v>20.3</v>
      </c>
      <c r="CK128" s="274">
        <v>22</v>
      </c>
      <c r="CL128" s="275">
        <v>21.6</v>
      </c>
      <c r="CM128" s="273">
        <v>8</v>
      </c>
      <c r="CN128" s="274">
        <v>28</v>
      </c>
      <c r="CO128" s="275">
        <v>36</v>
      </c>
      <c r="CP128" s="273">
        <v>78</v>
      </c>
      <c r="CQ128" s="274">
        <v>65</v>
      </c>
      <c r="CR128" s="275">
        <v>71</v>
      </c>
      <c r="CS128" s="273">
        <v>1328</v>
      </c>
      <c r="CT128" s="274">
        <v>1448</v>
      </c>
      <c r="CU128" s="275">
        <v>2776</v>
      </c>
      <c r="CV128" s="273">
        <v>78</v>
      </c>
      <c r="CW128" s="274">
        <v>66</v>
      </c>
      <c r="CX128" s="275">
        <v>71</v>
      </c>
      <c r="CY128" s="273">
        <v>1328</v>
      </c>
      <c r="CZ128" s="274">
        <v>1448</v>
      </c>
      <c r="DA128" s="275">
        <v>2776</v>
      </c>
      <c r="DB128" s="273">
        <v>37.799999999999997</v>
      </c>
      <c r="DC128" s="274">
        <v>35.799999999999997</v>
      </c>
      <c r="DD128" s="275">
        <v>36.799999999999997</v>
      </c>
      <c r="DE128" s="273">
        <v>1328</v>
      </c>
      <c r="DF128" s="274">
        <v>1448</v>
      </c>
      <c r="DG128" s="275">
        <v>2776</v>
      </c>
    </row>
    <row r="129" spans="1:111" x14ac:dyDescent="0.35">
      <c r="A129" t="s">
        <v>103</v>
      </c>
      <c r="B129" t="s">
        <v>348</v>
      </c>
      <c r="C129" t="s">
        <v>338</v>
      </c>
      <c r="D129" s="273">
        <v>80</v>
      </c>
      <c r="E129" s="274">
        <v>69</v>
      </c>
      <c r="F129" s="275">
        <v>75</v>
      </c>
      <c r="G129" s="273">
        <v>1603</v>
      </c>
      <c r="H129" s="274">
        <v>1428</v>
      </c>
      <c r="I129" s="275">
        <v>3031</v>
      </c>
      <c r="J129" s="273">
        <v>82</v>
      </c>
      <c r="K129" s="274">
        <v>72</v>
      </c>
      <c r="L129" s="275">
        <v>77</v>
      </c>
      <c r="M129" s="273">
        <v>1603</v>
      </c>
      <c r="N129" s="274">
        <v>1428</v>
      </c>
      <c r="O129" s="275">
        <v>3031</v>
      </c>
      <c r="P129" s="273">
        <v>36.200000000000003</v>
      </c>
      <c r="Q129" s="274">
        <v>34.9</v>
      </c>
      <c r="R129" s="275">
        <v>35.6</v>
      </c>
      <c r="S129" s="273">
        <v>1603</v>
      </c>
      <c r="T129" s="274">
        <v>1428</v>
      </c>
      <c r="U129" s="275">
        <v>3031</v>
      </c>
      <c r="V129" s="320" t="s">
        <v>191</v>
      </c>
      <c r="W129" s="321" t="s">
        <v>191</v>
      </c>
      <c r="X129" s="322" t="s">
        <v>191</v>
      </c>
      <c r="Y129" s="320" t="s">
        <v>191</v>
      </c>
      <c r="Z129" s="321" t="s">
        <v>191</v>
      </c>
      <c r="AA129" s="322" t="s">
        <v>191</v>
      </c>
      <c r="AB129" s="320" t="s">
        <v>191</v>
      </c>
      <c r="AC129" s="321" t="s">
        <v>191</v>
      </c>
      <c r="AD129" s="322" t="s">
        <v>191</v>
      </c>
      <c r="AE129" s="320" t="s">
        <v>191</v>
      </c>
      <c r="AF129" s="321" t="s">
        <v>191</v>
      </c>
      <c r="AG129" s="322" t="s">
        <v>191</v>
      </c>
      <c r="AH129" s="320" t="s">
        <v>191</v>
      </c>
      <c r="AI129" s="321" t="s">
        <v>191</v>
      </c>
      <c r="AJ129" s="322" t="s">
        <v>191</v>
      </c>
      <c r="AK129" s="320" t="s">
        <v>191</v>
      </c>
      <c r="AL129" s="321" t="s">
        <v>191</v>
      </c>
      <c r="AM129" s="322" t="s">
        <v>191</v>
      </c>
      <c r="AN129" s="320" t="s">
        <v>191</v>
      </c>
      <c r="AO129" s="321" t="s">
        <v>191</v>
      </c>
      <c r="AP129" s="322" t="s">
        <v>191</v>
      </c>
      <c r="AQ129" s="320" t="s">
        <v>191</v>
      </c>
      <c r="AR129" s="321" t="s">
        <v>191</v>
      </c>
      <c r="AS129" s="322" t="s">
        <v>191</v>
      </c>
      <c r="AT129" s="320" t="s">
        <v>191</v>
      </c>
      <c r="AU129" s="321" t="s">
        <v>191</v>
      </c>
      <c r="AV129" s="322" t="s">
        <v>191</v>
      </c>
      <c r="AW129" s="320" t="s">
        <v>191</v>
      </c>
      <c r="AX129" s="321" t="s">
        <v>191</v>
      </c>
      <c r="AY129" s="322" t="s">
        <v>191</v>
      </c>
      <c r="AZ129" s="320" t="s">
        <v>191</v>
      </c>
      <c r="BA129" s="321" t="s">
        <v>191</v>
      </c>
      <c r="BB129" s="322" t="s">
        <v>191</v>
      </c>
      <c r="BC129" s="320" t="s">
        <v>191</v>
      </c>
      <c r="BD129" s="321" t="s">
        <v>191</v>
      </c>
      <c r="BE129" s="322" t="s">
        <v>191</v>
      </c>
      <c r="BF129" s="273">
        <v>36</v>
      </c>
      <c r="BG129" s="274">
        <v>19</v>
      </c>
      <c r="BH129" s="275">
        <v>24</v>
      </c>
      <c r="BI129" s="273">
        <v>109</v>
      </c>
      <c r="BJ129" s="274">
        <v>231</v>
      </c>
      <c r="BK129" s="275">
        <v>340</v>
      </c>
      <c r="BL129" s="273">
        <v>36</v>
      </c>
      <c r="BM129" s="274">
        <v>20</v>
      </c>
      <c r="BN129" s="275">
        <v>25</v>
      </c>
      <c r="BO129" s="273">
        <v>109</v>
      </c>
      <c r="BP129" s="274">
        <v>231</v>
      </c>
      <c r="BQ129" s="275">
        <v>340</v>
      </c>
      <c r="BR129" s="273">
        <v>28</v>
      </c>
      <c r="BS129" s="274">
        <v>26.1</v>
      </c>
      <c r="BT129" s="275">
        <v>26.7</v>
      </c>
      <c r="BU129" s="273">
        <v>109</v>
      </c>
      <c r="BV129" s="274">
        <v>231</v>
      </c>
      <c r="BW129" s="275">
        <v>340</v>
      </c>
      <c r="BX129" s="273" t="s">
        <v>197</v>
      </c>
      <c r="BY129" s="274" t="s">
        <v>197</v>
      </c>
      <c r="BZ129" s="275">
        <v>5</v>
      </c>
      <c r="CA129" s="273">
        <v>15</v>
      </c>
      <c r="CB129" s="274">
        <v>40</v>
      </c>
      <c r="CC129" s="275">
        <v>55</v>
      </c>
      <c r="CD129" s="273" t="s">
        <v>197</v>
      </c>
      <c r="CE129" s="274" t="s">
        <v>197</v>
      </c>
      <c r="CF129" s="275">
        <v>5</v>
      </c>
      <c r="CG129" s="273">
        <v>15</v>
      </c>
      <c r="CH129" s="274">
        <v>40</v>
      </c>
      <c r="CI129" s="275">
        <v>55</v>
      </c>
      <c r="CJ129" s="273">
        <v>20.7</v>
      </c>
      <c r="CK129" s="274">
        <v>19.5</v>
      </c>
      <c r="CL129" s="275">
        <v>19.8</v>
      </c>
      <c r="CM129" s="273">
        <v>15</v>
      </c>
      <c r="CN129" s="274">
        <v>40</v>
      </c>
      <c r="CO129" s="275">
        <v>55</v>
      </c>
      <c r="CP129" s="273">
        <v>76</v>
      </c>
      <c r="CQ129" s="274">
        <v>60</v>
      </c>
      <c r="CR129" s="275">
        <v>68</v>
      </c>
      <c r="CS129" s="273">
        <v>1778</v>
      </c>
      <c r="CT129" s="274">
        <v>1774</v>
      </c>
      <c r="CU129" s="275">
        <v>3552</v>
      </c>
      <c r="CV129" s="273">
        <v>78</v>
      </c>
      <c r="CW129" s="274">
        <v>63</v>
      </c>
      <c r="CX129" s="275">
        <v>71</v>
      </c>
      <c r="CY129" s="273">
        <v>1778</v>
      </c>
      <c r="CZ129" s="274">
        <v>1774</v>
      </c>
      <c r="DA129" s="275">
        <v>3552</v>
      </c>
      <c r="DB129" s="273">
        <v>35.6</v>
      </c>
      <c r="DC129" s="274">
        <v>33.5</v>
      </c>
      <c r="DD129" s="275">
        <v>34.6</v>
      </c>
      <c r="DE129" s="273">
        <v>1778</v>
      </c>
      <c r="DF129" s="274">
        <v>1774</v>
      </c>
      <c r="DG129" s="275">
        <v>3552</v>
      </c>
    </row>
    <row r="130" spans="1:111" x14ac:dyDescent="0.35">
      <c r="A130" t="s">
        <v>125</v>
      </c>
      <c r="B130" t="s">
        <v>370</v>
      </c>
      <c r="C130" t="s">
        <v>352</v>
      </c>
      <c r="D130" s="273">
        <v>77</v>
      </c>
      <c r="E130" s="274">
        <v>60</v>
      </c>
      <c r="F130" s="275">
        <v>68</v>
      </c>
      <c r="G130" s="273">
        <v>1128</v>
      </c>
      <c r="H130" s="274">
        <v>1163</v>
      </c>
      <c r="I130" s="275">
        <v>2291</v>
      </c>
      <c r="J130" s="273">
        <v>77</v>
      </c>
      <c r="K130" s="274">
        <v>62</v>
      </c>
      <c r="L130" s="275">
        <v>69</v>
      </c>
      <c r="M130" s="273">
        <v>1128</v>
      </c>
      <c r="N130" s="274">
        <v>1163</v>
      </c>
      <c r="O130" s="275">
        <v>2291</v>
      </c>
      <c r="P130" s="273">
        <v>37.9</v>
      </c>
      <c r="Q130" s="274">
        <v>35.6</v>
      </c>
      <c r="R130" s="275">
        <v>36.700000000000003</v>
      </c>
      <c r="S130" s="273">
        <v>1128</v>
      </c>
      <c r="T130" s="274">
        <v>1163</v>
      </c>
      <c r="U130" s="275">
        <v>2291</v>
      </c>
      <c r="V130" s="320" t="s">
        <v>191</v>
      </c>
      <c r="W130" s="321" t="s">
        <v>191</v>
      </c>
      <c r="X130" s="322" t="s">
        <v>191</v>
      </c>
      <c r="Y130" s="320" t="s">
        <v>191</v>
      </c>
      <c r="Z130" s="321" t="s">
        <v>191</v>
      </c>
      <c r="AA130" s="322" t="s">
        <v>191</v>
      </c>
      <c r="AB130" s="320" t="s">
        <v>191</v>
      </c>
      <c r="AC130" s="321" t="s">
        <v>191</v>
      </c>
      <c r="AD130" s="322" t="s">
        <v>191</v>
      </c>
      <c r="AE130" s="320" t="s">
        <v>191</v>
      </c>
      <c r="AF130" s="321" t="s">
        <v>191</v>
      </c>
      <c r="AG130" s="322" t="s">
        <v>191</v>
      </c>
      <c r="AH130" s="320" t="s">
        <v>191</v>
      </c>
      <c r="AI130" s="321" t="s">
        <v>191</v>
      </c>
      <c r="AJ130" s="322" t="s">
        <v>191</v>
      </c>
      <c r="AK130" s="320" t="s">
        <v>191</v>
      </c>
      <c r="AL130" s="321" t="s">
        <v>191</v>
      </c>
      <c r="AM130" s="322" t="s">
        <v>191</v>
      </c>
      <c r="AN130" s="320" t="s">
        <v>191</v>
      </c>
      <c r="AO130" s="321" t="s">
        <v>191</v>
      </c>
      <c r="AP130" s="322" t="s">
        <v>191</v>
      </c>
      <c r="AQ130" s="320" t="s">
        <v>191</v>
      </c>
      <c r="AR130" s="321" t="s">
        <v>191</v>
      </c>
      <c r="AS130" s="322" t="s">
        <v>191</v>
      </c>
      <c r="AT130" s="320" t="s">
        <v>191</v>
      </c>
      <c r="AU130" s="321" t="s">
        <v>191</v>
      </c>
      <c r="AV130" s="322" t="s">
        <v>191</v>
      </c>
      <c r="AW130" s="320" t="s">
        <v>191</v>
      </c>
      <c r="AX130" s="321" t="s">
        <v>191</v>
      </c>
      <c r="AY130" s="322" t="s">
        <v>191</v>
      </c>
      <c r="AZ130" s="320" t="s">
        <v>191</v>
      </c>
      <c r="BA130" s="321" t="s">
        <v>191</v>
      </c>
      <c r="BB130" s="322" t="s">
        <v>191</v>
      </c>
      <c r="BC130" s="320" t="s">
        <v>191</v>
      </c>
      <c r="BD130" s="321" t="s">
        <v>191</v>
      </c>
      <c r="BE130" s="322" t="s">
        <v>191</v>
      </c>
      <c r="BF130" s="273">
        <v>16</v>
      </c>
      <c r="BG130" s="274">
        <v>15</v>
      </c>
      <c r="BH130" s="275">
        <v>15</v>
      </c>
      <c r="BI130" s="273">
        <v>51</v>
      </c>
      <c r="BJ130" s="274">
        <v>116</v>
      </c>
      <c r="BK130" s="275">
        <v>167</v>
      </c>
      <c r="BL130" s="273">
        <v>16</v>
      </c>
      <c r="BM130" s="274">
        <v>16</v>
      </c>
      <c r="BN130" s="275">
        <v>16</v>
      </c>
      <c r="BO130" s="273">
        <v>51</v>
      </c>
      <c r="BP130" s="274">
        <v>116</v>
      </c>
      <c r="BQ130" s="275">
        <v>167</v>
      </c>
      <c r="BR130" s="273">
        <v>27.3</v>
      </c>
      <c r="BS130" s="274">
        <v>27.5</v>
      </c>
      <c r="BT130" s="275">
        <v>27.5</v>
      </c>
      <c r="BU130" s="273">
        <v>51</v>
      </c>
      <c r="BV130" s="274">
        <v>116</v>
      </c>
      <c r="BW130" s="275">
        <v>167</v>
      </c>
      <c r="BX130" s="273" t="s">
        <v>197</v>
      </c>
      <c r="BY130" s="274" t="s">
        <v>197</v>
      </c>
      <c r="BZ130" s="275" t="s">
        <v>197</v>
      </c>
      <c r="CA130" s="273">
        <v>11</v>
      </c>
      <c r="CB130" s="274">
        <v>30</v>
      </c>
      <c r="CC130" s="275">
        <v>41</v>
      </c>
      <c r="CD130" s="273" t="s">
        <v>197</v>
      </c>
      <c r="CE130" s="274" t="s">
        <v>197</v>
      </c>
      <c r="CF130" s="275" t="s">
        <v>197</v>
      </c>
      <c r="CG130" s="273">
        <v>11</v>
      </c>
      <c r="CH130" s="274">
        <v>30</v>
      </c>
      <c r="CI130" s="275">
        <v>41</v>
      </c>
      <c r="CJ130" s="273">
        <v>20.100000000000001</v>
      </c>
      <c r="CK130" s="274">
        <v>19.100000000000001</v>
      </c>
      <c r="CL130" s="275">
        <v>19.399999999999999</v>
      </c>
      <c r="CM130" s="273">
        <v>11</v>
      </c>
      <c r="CN130" s="274">
        <v>30</v>
      </c>
      <c r="CO130" s="275">
        <v>41</v>
      </c>
      <c r="CP130" s="273">
        <v>73</v>
      </c>
      <c r="CQ130" s="274">
        <v>54</v>
      </c>
      <c r="CR130" s="275">
        <v>63</v>
      </c>
      <c r="CS130" s="273">
        <v>1208</v>
      </c>
      <c r="CT130" s="274">
        <v>1320</v>
      </c>
      <c r="CU130" s="275">
        <v>2528</v>
      </c>
      <c r="CV130" s="273">
        <v>73</v>
      </c>
      <c r="CW130" s="274">
        <v>56</v>
      </c>
      <c r="CX130" s="275">
        <v>64</v>
      </c>
      <c r="CY130" s="273">
        <v>1208</v>
      </c>
      <c r="CZ130" s="274">
        <v>1320</v>
      </c>
      <c r="DA130" s="275">
        <v>2528</v>
      </c>
      <c r="DB130" s="273">
        <v>37.200000000000003</v>
      </c>
      <c r="DC130" s="274">
        <v>34.5</v>
      </c>
      <c r="DD130" s="275">
        <v>35.799999999999997</v>
      </c>
      <c r="DE130" s="273">
        <v>1208</v>
      </c>
      <c r="DF130" s="274">
        <v>1320</v>
      </c>
      <c r="DG130" s="275">
        <v>2528</v>
      </c>
    </row>
    <row r="131" spans="1:111" x14ac:dyDescent="0.35">
      <c r="A131" t="s">
        <v>104</v>
      </c>
      <c r="B131" t="s">
        <v>349</v>
      </c>
      <c r="C131" t="s">
        <v>338</v>
      </c>
      <c r="D131" s="273">
        <v>72</v>
      </c>
      <c r="E131" s="274">
        <v>59</v>
      </c>
      <c r="F131" s="275">
        <v>65</v>
      </c>
      <c r="G131" s="273">
        <v>1471</v>
      </c>
      <c r="H131" s="274">
        <v>1443</v>
      </c>
      <c r="I131" s="275">
        <v>2914</v>
      </c>
      <c r="J131" s="273">
        <v>75</v>
      </c>
      <c r="K131" s="274">
        <v>64</v>
      </c>
      <c r="L131" s="275">
        <v>70</v>
      </c>
      <c r="M131" s="273">
        <v>1471</v>
      </c>
      <c r="N131" s="274">
        <v>1443</v>
      </c>
      <c r="O131" s="275">
        <v>2914</v>
      </c>
      <c r="P131" s="273">
        <v>36.4</v>
      </c>
      <c r="Q131" s="274">
        <v>34.299999999999997</v>
      </c>
      <c r="R131" s="275">
        <v>35.4</v>
      </c>
      <c r="S131" s="273">
        <v>1471</v>
      </c>
      <c r="T131" s="274">
        <v>1443</v>
      </c>
      <c r="U131" s="275">
        <v>2914</v>
      </c>
      <c r="V131" s="320" t="s">
        <v>191</v>
      </c>
      <c r="W131" s="321" t="s">
        <v>191</v>
      </c>
      <c r="X131" s="322" t="s">
        <v>191</v>
      </c>
      <c r="Y131" s="320" t="s">
        <v>191</v>
      </c>
      <c r="Z131" s="321" t="s">
        <v>191</v>
      </c>
      <c r="AA131" s="322" t="s">
        <v>191</v>
      </c>
      <c r="AB131" s="320" t="s">
        <v>191</v>
      </c>
      <c r="AC131" s="321" t="s">
        <v>191</v>
      </c>
      <c r="AD131" s="322" t="s">
        <v>191</v>
      </c>
      <c r="AE131" s="320" t="s">
        <v>191</v>
      </c>
      <c r="AF131" s="321" t="s">
        <v>191</v>
      </c>
      <c r="AG131" s="322" t="s">
        <v>191</v>
      </c>
      <c r="AH131" s="320" t="s">
        <v>191</v>
      </c>
      <c r="AI131" s="321" t="s">
        <v>191</v>
      </c>
      <c r="AJ131" s="322" t="s">
        <v>191</v>
      </c>
      <c r="AK131" s="320" t="s">
        <v>191</v>
      </c>
      <c r="AL131" s="321" t="s">
        <v>191</v>
      </c>
      <c r="AM131" s="322" t="s">
        <v>191</v>
      </c>
      <c r="AN131" s="320" t="s">
        <v>191</v>
      </c>
      <c r="AO131" s="321" t="s">
        <v>191</v>
      </c>
      <c r="AP131" s="322" t="s">
        <v>191</v>
      </c>
      <c r="AQ131" s="320" t="s">
        <v>191</v>
      </c>
      <c r="AR131" s="321" t="s">
        <v>191</v>
      </c>
      <c r="AS131" s="322" t="s">
        <v>191</v>
      </c>
      <c r="AT131" s="320" t="s">
        <v>191</v>
      </c>
      <c r="AU131" s="321" t="s">
        <v>191</v>
      </c>
      <c r="AV131" s="322" t="s">
        <v>191</v>
      </c>
      <c r="AW131" s="320" t="s">
        <v>191</v>
      </c>
      <c r="AX131" s="321" t="s">
        <v>191</v>
      </c>
      <c r="AY131" s="322" t="s">
        <v>191</v>
      </c>
      <c r="AZ131" s="320" t="s">
        <v>191</v>
      </c>
      <c r="BA131" s="321" t="s">
        <v>191</v>
      </c>
      <c r="BB131" s="322" t="s">
        <v>191</v>
      </c>
      <c r="BC131" s="320" t="s">
        <v>191</v>
      </c>
      <c r="BD131" s="321" t="s">
        <v>191</v>
      </c>
      <c r="BE131" s="322" t="s">
        <v>191</v>
      </c>
      <c r="BF131" s="273">
        <v>34</v>
      </c>
      <c r="BG131" s="274">
        <v>13</v>
      </c>
      <c r="BH131" s="275">
        <v>19</v>
      </c>
      <c r="BI131" s="273">
        <v>113</v>
      </c>
      <c r="BJ131" s="274">
        <v>243</v>
      </c>
      <c r="BK131" s="275">
        <v>356</v>
      </c>
      <c r="BL131" s="273">
        <v>36</v>
      </c>
      <c r="BM131" s="274">
        <v>17</v>
      </c>
      <c r="BN131" s="275">
        <v>23</v>
      </c>
      <c r="BO131" s="273">
        <v>113</v>
      </c>
      <c r="BP131" s="274">
        <v>243</v>
      </c>
      <c r="BQ131" s="275">
        <v>356</v>
      </c>
      <c r="BR131" s="273">
        <v>29</v>
      </c>
      <c r="BS131" s="274">
        <v>26.3</v>
      </c>
      <c r="BT131" s="275">
        <v>27.2</v>
      </c>
      <c r="BU131" s="273">
        <v>113</v>
      </c>
      <c r="BV131" s="274">
        <v>243</v>
      </c>
      <c r="BW131" s="275">
        <v>356</v>
      </c>
      <c r="BX131" s="273" t="s">
        <v>197</v>
      </c>
      <c r="BY131" s="274" t="s">
        <v>197</v>
      </c>
      <c r="BZ131" s="275">
        <v>5</v>
      </c>
      <c r="CA131" s="273">
        <v>33</v>
      </c>
      <c r="CB131" s="274">
        <v>85</v>
      </c>
      <c r="CC131" s="275">
        <v>118</v>
      </c>
      <c r="CD131" s="273" t="s">
        <v>197</v>
      </c>
      <c r="CE131" s="274" t="s">
        <v>197</v>
      </c>
      <c r="CF131" s="275">
        <v>5</v>
      </c>
      <c r="CG131" s="273">
        <v>33</v>
      </c>
      <c r="CH131" s="274">
        <v>85</v>
      </c>
      <c r="CI131" s="275">
        <v>118</v>
      </c>
      <c r="CJ131" s="273">
        <v>19.7</v>
      </c>
      <c r="CK131" s="274">
        <v>19.8</v>
      </c>
      <c r="CL131" s="275">
        <v>19.8</v>
      </c>
      <c r="CM131" s="273">
        <v>33</v>
      </c>
      <c r="CN131" s="274">
        <v>85</v>
      </c>
      <c r="CO131" s="275">
        <v>118</v>
      </c>
      <c r="CP131" s="273">
        <v>67</v>
      </c>
      <c r="CQ131" s="274">
        <v>49</v>
      </c>
      <c r="CR131" s="275">
        <v>58</v>
      </c>
      <c r="CS131" s="273">
        <v>1669</v>
      </c>
      <c r="CT131" s="274">
        <v>1824</v>
      </c>
      <c r="CU131" s="275">
        <v>3493</v>
      </c>
      <c r="CV131" s="273">
        <v>70</v>
      </c>
      <c r="CW131" s="274">
        <v>54</v>
      </c>
      <c r="CX131" s="275">
        <v>62</v>
      </c>
      <c r="CY131" s="273">
        <v>1669</v>
      </c>
      <c r="CZ131" s="274">
        <v>1824</v>
      </c>
      <c r="DA131" s="275">
        <v>3493</v>
      </c>
      <c r="DB131" s="273">
        <v>35.4</v>
      </c>
      <c r="DC131" s="274">
        <v>32.5</v>
      </c>
      <c r="DD131" s="275">
        <v>33.9</v>
      </c>
      <c r="DE131" s="273">
        <v>1669</v>
      </c>
      <c r="DF131" s="274">
        <v>1824</v>
      </c>
      <c r="DG131" s="275">
        <v>3493</v>
      </c>
    </row>
    <row r="132" spans="1:111" x14ac:dyDescent="0.35">
      <c r="A132" t="s">
        <v>126</v>
      </c>
      <c r="B132" t="s">
        <v>371</v>
      </c>
      <c r="C132" t="s">
        <v>352</v>
      </c>
      <c r="D132" s="273">
        <v>78</v>
      </c>
      <c r="E132" s="274">
        <v>65</v>
      </c>
      <c r="F132" s="275">
        <v>72</v>
      </c>
      <c r="G132" s="273">
        <v>1636</v>
      </c>
      <c r="H132" s="274">
        <v>1558</v>
      </c>
      <c r="I132" s="275">
        <v>3194</v>
      </c>
      <c r="J132" s="273">
        <v>81</v>
      </c>
      <c r="K132" s="274">
        <v>69</v>
      </c>
      <c r="L132" s="275">
        <v>75</v>
      </c>
      <c r="M132" s="273">
        <v>1636</v>
      </c>
      <c r="N132" s="274">
        <v>1558</v>
      </c>
      <c r="O132" s="275">
        <v>3194</v>
      </c>
      <c r="P132" s="273">
        <v>36.9</v>
      </c>
      <c r="Q132" s="274">
        <v>34.799999999999997</v>
      </c>
      <c r="R132" s="275">
        <v>35.799999999999997</v>
      </c>
      <c r="S132" s="273">
        <v>1636</v>
      </c>
      <c r="T132" s="274">
        <v>1558</v>
      </c>
      <c r="U132" s="275">
        <v>3194</v>
      </c>
      <c r="V132" s="320" t="s">
        <v>191</v>
      </c>
      <c r="W132" s="321" t="s">
        <v>191</v>
      </c>
      <c r="X132" s="322" t="s">
        <v>191</v>
      </c>
      <c r="Y132" s="320" t="s">
        <v>191</v>
      </c>
      <c r="Z132" s="321" t="s">
        <v>191</v>
      </c>
      <c r="AA132" s="322" t="s">
        <v>191</v>
      </c>
      <c r="AB132" s="320" t="s">
        <v>191</v>
      </c>
      <c r="AC132" s="321" t="s">
        <v>191</v>
      </c>
      <c r="AD132" s="322" t="s">
        <v>191</v>
      </c>
      <c r="AE132" s="320" t="s">
        <v>191</v>
      </c>
      <c r="AF132" s="321" t="s">
        <v>191</v>
      </c>
      <c r="AG132" s="322" t="s">
        <v>191</v>
      </c>
      <c r="AH132" s="320" t="s">
        <v>191</v>
      </c>
      <c r="AI132" s="321" t="s">
        <v>191</v>
      </c>
      <c r="AJ132" s="322" t="s">
        <v>191</v>
      </c>
      <c r="AK132" s="320" t="s">
        <v>191</v>
      </c>
      <c r="AL132" s="321" t="s">
        <v>191</v>
      </c>
      <c r="AM132" s="322" t="s">
        <v>191</v>
      </c>
      <c r="AN132" s="320" t="s">
        <v>191</v>
      </c>
      <c r="AO132" s="321" t="s">
        <v>191</v>
      </c>
      <c r="AP132" s="322" t="s">
        <v>191</v>
      </c>
      <c r="AQ132" s="320" t="s">
        <v>191</v>
      </c>
      <c r="AR132" s="321" t="s">
        <v>191</v>
      </c>
      <c r="AS132" s="322" t="s">
        <v>191</v>
      </c>
      <c r="AT132" s="320" t="s">
        <v>191</v>
      </c>
      <c r="AU132" s="321" t="s">
        <v>191</v>
      </c>
      <c r="AV132" s="322" t="s">
        <v>191</v>
      </c>
      <c r="AW132" s="320" t="s">
        <v>191</v>
      </c>
      <c r="AX132" s="321" t="s">
        <v>191</v>
      </c>
      <c r="AY132" s="322" t="s">
        <v>191</v>
      </c>
      <c r="AZ132" s="320" t="s">
        <v>191</v>
      </c>
      <c r="BA132" s="321" t="s">
        <v>191</v>
      </c>
      <c r="BB132" s="322" t="s">
        <v>191</v>
      </c>
      <c r="BC132" s="320" t="s">
        <v>191</v>
      </c>
      <c r="BD132" s="321" t="s">
        <v>191</v>
      </c>
      <c r="BE132" s="322" t="s">
        <v>191</v>
      </c>
      <c r="BF132" s="273">
        <v>29</v>
      </c>
      <c r="BG132" s="274">
        <v>28</v>
      </c>
      <c r="BH132" s="275">
        <v>28</v>
      </c>
      <c r="BI132" s="273">
        <v>120</v>
      </c>
      <c r="BJ132" s="274">
        <v>264</v>
      </c>
      <c r="BK132" s="275">
        <v>384</v>
      </c>
      <c r="BL132" s="273">
        <v>32</v>
      </c>
      <c r="BM132" s="274">
        <v>30</v>
      </c>
      <c r="BN132" s="275">
        <v>31</v>
      </c>
      <c r="BO132" s="273">
        <v>120</v>
      </c>
      <c r="BP132" s="274">
        <v>264</v>
      </c>
      <c r="BQ132" s="275">
        <v>384</v>
      </c>
      <c r="BR132" s="273">
        <v>27.9</v>
      </c>
      <c r="BS132" s="274">
        <v>27.7</v>
      </c>
      <c r="BT132" s="275">
        <v>27.7</v>
      </c>
      <c r="BU132" s="273">
        <v>120</v>
      </c>
      <c r="BV132" s="274">
        <v>264</v>
      </c>
      <c r="BW132" s="275">
        <v>384</v>
      </c>
      <c r="BX132" s="273" t="s">
        <v>197</v>
      </c>
      <c r="BY132" s="274" t="s">
        <v>197</v>
      </c>
      <c r="BZ132" s="275" t="s">
        <v>197</v>
      </c>
      <c r="CA132" s="273">
        <v>21</v>
      </c>
      <c r="CB132" s="274">
        <v>49</v>
      </c>
      <c r="CC132" s="275">
        <v>70</v>
      </c>
      <c r="CD132" s="273" t="s">
        <v>197</v>
      </c>
      <c r="CE132" s="274" t="s">
        <v>197</v>
      </c>
      <c r="CF132" s="275" t="s">
        <v>197</v>
      </c>
      <c r="CG132" s="273">
        <v>21</v>
      </c>
      <c r="CH132" s="274">
        <v>49</v>
      </c>
      <c r="CI132" s="275">
        <v>70</v>
      </c>
      <c r="CJ132" s="273">
        <v>19.899999999999999</v>
      </c>
      <c r="CK132" s="274">
        <v>19.7</v>
      </c>
      <c r="CL132" s="275">
        <v>19.8</v>
      </c>
      <c r="CM132" s="273">
        <v>21</v>
      </c>
      <c r="CN132" s="274">
        <v>49</v>
      </c>
      <c r="CO132" s="275">
        <v>70</v>
      </c>
      <c r="CP132" s="273">
        <v>73</v>
      </c>
      <c r="CQ132" s="274">
        <v>57</v>
      </c>
      <c r="CR132" s="275">
        <v>65</v>
      </c>
      <c r="CS132" s="273">
        <v>1829</v>
      </c>
      <c r="CT132" s="274">
        <v>1916</v>
      </c>
      <c r="CU132" s="275">
        <v>3745</v>
      </c>
      <c r="CV132" s="273">
        <v>75</v>
      </c>
      <c r="CW132" s="274">
        <v>60</v>
      </c>
      <c r="CX132" s="275">
        <v>68</v>
      </c>
      <c r="CY132" s="273">
        <v>1829</v>
      </c>
      <c r="CZ132" s="274">
        <v>1916</v>
      </c>
      <c r="DA132" s="275">
        <v>3745</v>
      </c>
      <c r="DB132" s="273">
        <v>35.9</v>
      </c>
      <c r="DC132" s="274">
        <v>33.200000000000003</v>
      </c>
      <c r="DD132" s="275">
        <v>34.5</v>
      </c>
      <c r="DE132" s="273">
        <v>1829</v>
      </c>
      <c r="DF132" s="274">
        <v>1916</v>
      </c>
      <c r="DG132" s="275">
        <v>3745</v>
      </c>
    </row>
    <row r="133" spans="1:111" x14ac:dyDescent="0.35">
      <c r="A133" t="s">
        <v>105</v>
      </c>
      <c r="B133" t="s">
        <v>350</v>
      </c>
      <c r="C133" t="s">
        <v>338</v>
      </c>
      <c r="D133" s="273">
        <v>79</v>
      </c>
      <c r="E133" s="274">
        <v>69</v>
      </c>
      <c r="F133" s="275">
        <v>74</v>
      </c>
      <c r="G133" s="273">
        <v>1332</v>
      </c>
      <c r="H133" s="274">
        <v>1334</v>
      </c>
      <c r="I133" s="275">
        <v>2666</v>
      </c>
      <c r="J133" s="273">
        <v>80</v>
      </c>
      <c r="K133" s="274">
        <v>70</v>
      </c>
      <c r="L133" s="275">
        <v>75</v>
      </c>
      <c r="M133" s="273">
        <v>1332</v>
      </c>
      <c r="N133" s="274">
        <v>1334</v>
      </c>
      <c r="O133" s="275">
        <v>2666</v>
      </c>
      <c r="P133" s="273">
        <v>36.9</v>
      </c>
      <c r="Q133" s="274">
        <v>35.4</v>
      </c>
      <c r="R133" s="275">
        <v>36.1</v>
      </c>
      <c r="S133" s="273">
        <v>1332</v>
      </c>
      <c r="T133" s="274">
        <v>1334</v>
      </c>
      <c r="U133" s="275">
        <v>2666</v>
      </c>
      <c r="V133" s="320" t="s">
        <v>191</v>
      </c>
      <c r="W133" s="321" t="s">
        <v>191</v>
      </c>
      <c r="X133" s="322" t="s">
        <v>191</v>
      </c>
      <c r="Y133" s="320" t="s">
        <v>191</v>
      </c>
      <c r="Z133" s="321" t="s">
        <v>191</v>
      </c>
      <c r="AA133" s="322" t="s">
        <v>191</v>
      </c>
      <c r="AB133" s="320" t="s">
        <v>191</v>
      </c>
      <c r="AC133" s="321" t="s">
        <v>191</v>
      </c>
      <c r="AD133" s="322" t="s">
        <v>191</v>
      </c>
      <c r="AE133" s="320" t="s">
        <v>191</v>
      </c>
      <c r="AF133" s="321" t="s">
        <v>191</v>
      </c>
      <c r="AG133" s="322" t="s">
        <v>191</v>
      </c>
      <c r="AH133" s="320" t="s">
        <v>191</v>
      </c>
      <c r="AI133" s="321" t="s">
        <v>191</v>
      </c>
      <c r="AJ133" s="322" t="s">
        <v>191</v>
      </c>
      <c r="AK133" s="320" t="s">
        <v>191</v>
      </c>
      <c r="AL133" s="321" t="s">
        <v>191</v>
      </c>
      <c r="AM133" s="322" t="s">
        <v>191</v>
      </c>
      <c r="AN133" s="320" t="s">
        <v>191</v>
      </c>
      <c r="AO133" s="321" t="s">
        <v>191</v>
      </c>
      <c r="AP133" s="322" t="s">
        <v>191</v>
      </c>
      <c r="AQ133" s="320" t="s">
        <v>191</v>
      </c>
      <c r="AR133" s="321" t="s">
        <v>191</v>
      </c>
      <c r="AS133" s="322" t="s">
        <v>191</v>
      </c>
      <c r="AT133" s="320" t="s">
        <v>191</v>
      </c>
      <c r="AU133" s="321" t="s">
        <v>191</v>
      </c>
      <c r="AV133" s="322" t="s">
        <v>191</v>
      </c>
      <c r="AW133" s="320" t="s">
        <v>191</v>
      </c>
      <c r="AX133" s="321" t="s">
        <v>191</v>
      </c>
      <c r="AY133" s="322" t="s">
        <v>191</v>
      </c>
      <c r="AZ133" s="320" t="s">
        <v>191</v>
      </c>
      <c r="BA133" s="321" t="s">
        <v>191</v>
      </c>
      <c r="BB133" s="322" t="s">
        <v>191</v>
      </c>
      <c r="BC133" s="320" t="s">
        <v>191</v>
      </c>
      <c r="BD133" s="321" t="s">
        <v>191</v>
      </c>
      <c r="BE133" s="322" t="s">
        <v>191</v>
      </c>
      <c r="BF133" s="273">
        <v>34</v>
      </c>
      <c r="BG133" s="274">
        <v>25</v>
      </c>
      <c r="BH133" s="275">
        <v>27</v>
      </c>
      <c r="BI133" s="273">
        <v>67</v>
      </c>
      <c r="BJ133" s="274">
        <v>200</v>
      </c>
      <c r="BK133" s="275">
        <v>267</v>
      </c>
      <c r="BL133" s="273">
        <v>34</v>
      </c>
      <c r="BM133" s="274">
        <v>27</v>
      </c>
      <c r="BN133" s="275">
        <v>29</v>
      </c>
      <c r="BO133" s="273">
        <v>67</v>
      </c>
      <c r="BP133" s="274">
        <v>200</v>
      </c>
      <c r="BQ133" s="275">
        <v>267</v>
      </c>
      <c r="BR133" s="273">
        <v>29.5</v>
      </c>
      <c r="BS133" s="274">
        <v>28.2</v>
      </c>
      <c r="BT133" s="275">
        <v>28.5</v>
      </c>
      <c r="BU133" s="273">
        <v>67</v>
      </c>
      <c r="BV133" s="274">
        <v>200</v>
      </c>
      <c r="BW133" s="275">
        <v>267</v>
      </c>
      <c r="BX133" s="273" t="s">
        <v>197</v>
      </c>
      <c r="BY133" s="274" t="s">
        <v>197</v>
      </c>
      <c r="BZ133" s="275" t="s">
        <v>197</v>
      </c>
      <c r="CA133" s="273">
        <v>13</v>
      </c>
      <c r="CB133" s="274">
        <v>32</v>
      </c>
      <c r="CC133" s="275">
        <v>45</v>
      </c>
      <c r="CD133" s="273" t="s">
        <v>197</v>
      </c>
      <c r="CE133" s="274" t="s">
        <v>197</v>
      </c>
      <c r="CF133" s="275" t="s">
        <v>197</v>
      </c>
      <c r="CG133" s="273">
        <v>13</v>
      </c>
      <c r="CH133" s="274">
        <v>32</v>
      </c>
      <c r="CI133" s="275">
        <v>45</v>
      </c>
      <c r="CJ133" s="273">
        <v>18.5</v>
      </c>
      <c r="CK133" s="274">
        <v>19.899999999999999</v>
      </c>
      <c r="CL133" s="275">
        <v>19.5</v>
      </c>
      <c r="CM133" s="273">
        <v>13</v>
      </c>
      <c r="CN133" s="274">
        <v>32</v>
      </c>
      <c r="CO133" s="275">
        <v>45</v>
      </c>
      <c r="CP133" s="273">
        <v>76</v>
      </c>
      <c r="CQ133" s="274">
        <v>61</v>
      </c>
      <c r="CR133" s="275">
        <v>68</v>
      </c>
      <c r="CS133" s="273">
        <v>1570</v>
      </c>
      <c r="CT133" s="274">
        <v>1726</v>
      </c>
      <c r="CU133" s="275">
        <v>3296</v>
      </c>
      <c r="CV133" s="273">
        <v>77</v>
      </c>
      <c r="CW133" s="274">
        <v>63</v>
      </c>
      <c r="CX133" s="275">
        <v>70</v>
      </c>
      <c r="CY133" s="273">
        <v>1570</v>
      </c>
      <c r="CZ133" s="274">
        <v>1726</v>
      </c>
      <c r="DA133" s="275">
        <v>3296</v>
      </c>
      <c r="DB133" s="273">
        <v>36.6</v>
      </c>
      <c r="DC133" s="274">
        <v>34.4</v>
      </c>
      <c r="DD133" s="275">
        <v>35.4</v>
      </c>
      <c r="DE133" s="273">
        <v>1570</v>
      </c>
      <c r="DF133" s="274">
        <v>1726</v>
      </c>
      <c r="DG133" s="275">
        <v>3296</v>
      </c>
    </row>
    <row r="134" spans="1:111" x14ac:dyDescent="0.35">
      <c r="A134" t="s">
        <v>106</v>
      </c>
      <c r="B134" t="s">
        <v>351</v>
      </c>
      <c r="C134" t="s">
        <v>338</v>
      </c>
      <c r="D134" s="273">
        <v>74</v>
      </c>
      <c r="E134" s="274">
        <v>62</v>
      </c>
      <c r="F134" s="275">
        <v>68</v>
      </c>
      <c r="G134" s="273">
        <v>743</v>
      </c>
      <c r="H134" s="274">
        <v>628</v>
      </c>
      <c r="I134" s="275">
        <v>1371</v>
      </c>
      <c r="J134" s="273">
        <v>75</v>
      </c>
      <c r="K134" s="274">
        <v>63</v>
      </c>
      <c r="L134" s="275">
        <v>70</v>
      </c>
      <c r="M134" s="273">
        <v>743</v>
      </c>
      <c r="N134" s="274">
        <v>628</v>
      </c>
      <c r="O134" s="275">
        <v>1371</v>
      </c>
      <c r="P134" s="273">
        <v>36.4</v>
      </c>
      <c r="Q134" s="274">
        <v>34.5</v>
      </c>
      <c r="R134" s="275">
        <v>35.6</v>
      </c>
      <c r="S134" s="273">
        <v>743</v>
      </c>
      <c r="T134" s="274">
        <v>628</v>
      </c>
      <c r="U134" s="275">
        <v>1371</v>
      </c>
      <c r="V134" s="320" t="s">
        <v>191</v>
      </c>
      <c r="W134" s="321" t="s">
        <v>191</v>
      </c>
      <c r="X134" s="322" t="s">
        <v>191</v>
      </c>
      <c r="Y134" s="320" t="s">
        <v>191</v>
      </c>
      <c r="Z134" s="321" t="s">
        <v>191</v>
      </c>
      <c r="AA134" s="322" t="s">
        <v>191</v>
      </c>
      <c r="AB134" s="320" t="s">
        <v>191</v>
      </c>
      <c r="AC134" s="321" t="s">
        <v>191</v>
      </c>
      <c r="AD134" s="322" t="s">
        <v>191</v>
      </c>
      <c r="AE134" s="320" t="s">
        <v>191</v>
      </c>
      <c r="AF134" s="321" t="s">
        <v>191</v>
      </c>
      <c r="AG134" s="322" t="s">
        <v>191</v>
      </c>
      <c r="AH134" s="320" t="s">
        <v>191</v>
      </c>
      <c r="AI134" s="321" t="s">
        <v>191</v>
      </c>
      <c r="AJ134" s="322" t="s">
        <v>191</v>
      </c>
      <c r="AK134" s="320" t="s">
        <v>191</v>
      </c>
      <c r="AL134" s="321" t="s">
        <v>191</v>
      </c>
      <c r="AM134" s="322" t="s">
        <v>191</v>
      </c>
      <c r="AN134" s="320" t="s">
        <v>191</v>
      </c>
      <c r="AO134" s="321" t="s">
        <v>191</v>
      </c>
      <c r="AP134" s="322" t="s">
        <v>191</v>
      </c>
      <c r="AQ134" s="320" t="s">
        <v>191</v>
      </c>
      <c r="AR134" s="321" t="s">
        <v>191</v>
      </c>
      <c r="AS134" s="322" t="s">
        <v>191</v>
      </c>
      <c r="AT134" s="320" t="s">
        <v>191</v>
      </c>
      <c r="AU134" s="321" t="s">
        <v>191</v>
      </c>
      <c r="AV134" s="322" t="s">
        <v>191</v>
      </c>
      <c r="AW134" s="320" t="s">
        <v>191</v>
      </c>
      <c r="AX134" s="321" t="s">
        <v>191</v>
      </c>
      <c r="AY134" s="322" t="s">
        <v>191</v>
      </c>
      <c r="AZ134" s="320" t="s">
        <v>191</v>
      </c>
      <c r="BA134" s="321" t="s">
        <v>191</v>
      </c>
      <c r="BB134" s="322" t="s">
        <v>191</v>
      </c>
      <c r="BC134" s="320" t="s">
        <v>191</v>
      </c>
      <c r="BD134" s="321" t="s">
        <v>191</v>
      </c>
      <c r="BE134" s="322" t="s">
        <v>191</v>
      </c>
      <c r="BF134" s="273">
        <v>30</v>
      </c>
      <c r="BG134" s="274">
        <v>25</v>
      </c>
      <c r="BH134" s="275">
        <v>26</v>
      </c>
      <c r="BI134" s="273">
        <v>33</v>
      </c>
      <c r="BJ134" s="274">
        <v>84</v>
      </c>
      <c r="BK134" s="275">
        <v>117</v>
      </c>
      <c r="BL134" s="273">
        <v>36</v>
      </c>
      <c r="BM134" s="274">
        <v>25</v>
      </c>
      <c r="BN134" s="275">
        <v>28</v>
      </c>
      <c r="BO134" s="273">
        <v>33</v>
      </c>
      <c r="BP134" s="274">
        <v>84</v>
      </c>
      <c r="BQ134" s="275">
        <v>117</v>
      </c>
      <c r="BR134" s="273">
        <v>30.4</v>
      </c>
      <c r="BS134" s="274">
        <v>27.3</v>
      </c>
      <c r="BT134" s="275">
        <v>28.2</v>
      </c>
      <c r="BU134" s="273">
        <v>33</v>
      </c>
      <c r="BV134" s="274">
        <v>84</v>
      </c>
      <c r="BW134" s="275">
        <v>117</v>
      </c>
      <c r="BX134" s="273" t="s">
        <v>197</v>
      </c>
      <c r="BY134" s="274" t="s">
        <v>197</v>
      </c>
      <c r="BZ134" s="275" t="s">
        <v>197</v>
      </c>
      <c r="CA134" s="273">
        <v>8</v>
      </c>
      <c r="CB134" s="274">
        <v>31</v>
      </c>
      <c r="CC134" s="275">
        <v>39</v>
      </c>
      <c r="CD134" s="273" t="s">
        <v>197</v>
      </c>
      <c r="CE134" s="274" t="s">
        <v>197</v>
      </c>
      <c r="CF134" s="275" t="s">
        <v>197</v>
      </c>
      <c r="CG134" s="273">
        <v>8</v>
      </c>
      <c r="CH134" s="274">
        <v>31</v>
      </c>
      <c r="CI134" s="275">
        <v>39</v>
      </c>
      <c r="CJ134" s="273">
        <v>17.899999999999999</v>
      </c>
      <c r="CK134" s="274">
        <v>19.2</v>
      </c>
      <c r="CL134" s="275">
        <v>18.899999999999999</v>
      </c>
      <c r="CM134" s="273">
        <v>8</v>
      </c>
      <c r="CN134" s="274">
        <v>31</v>
      </c>
      <c r="CO134" s="275">
        <v>39</v>
      </c>
      <c r="CP134" s="273">
        <v>71</v>
      </c>
      <c r="CQ134" s="274">
        <v>55</v>
      </c>
      <c r="CR134" s="275">
        <v>63</v>
      </c>
      <c r="CS134" s="273">
        <v>828</v>
      </c>
      <c r="CT134" s="274">
        <v>795</v>
      </c>
      <c r="CU134" s="275">
        <v>1623</v>
      </c>
      <c r="CV134" s="273">
        <v>73</v>
      </c>
      <c r="CW134" s="274">
        <v>56</v>
      </c>
      <c r="CX134" s="275">
        <v>65</v>
      </c>
      <c r="CY134" s="273">
        <v>828</v>
      </c>
      <c r="CZ134" s="274">
        <v>795</v>
      </c>
      <c r="DA134" s="275">
        <v>1623</v>
      </c>
      <c r="DB134" s="273">
        <v>36.1</v>
      </c>
      <c r="DC134" s="274">
        <v>33.200000000000003</v>
      </c>
      <c r="DD134" s="275">
        <v>34.700000000000003</v>
      </c>
      <c r="DE134" s="273">
        <v>828</v>
      </c>
      <c r="DF134" s="274">
        <v>795</v>
      </c>
      <c r="DG134" s="275">
        <v>1623</v>
      </c>
    </row>
    <row r="135" spans="1:111" x14ac:dyDescent="0.35">
      <c r="A135" t="s">
        <v>130</v>
      </c>
      <c r="B135" t="s">
        <v>375</v>
      </c>
      <c r="C135" t="s">
        <v>372</v>
      </c>
      <c r="D135" s="273">
        <v>77</v>
      </c>
      <c r="E135" s="274">
        <v>65</v>
      </c>
      <c r="F135" s="275">
        <v>71</v>
      </c>
      <c r="G135" s="273">
        <v>2942</v>
      </c>
      <c r="H135" s="274">
        <v>2967</v>
      </c>
      <c r="I135" s="275">
        <v>5909</v>
      </c>
      <c r="J135" s="273">
        <v>78</v>
      </c>
      <c r="K135" s="274">
        <v>67</v>
      </c>
      <c r="L135" s="275">
        <v>73</v>
      </c>
      <c r="M135" s="273">
        <v>2942</v>
      </c>
      <c r="N135" s="274">
        <v>2967</v>
      </c>
      <c r="O135" s="275">
        <v>5909</v>
      </c>
      <c r="P135" s="273">
        <v>36.6</v>
      </c>
      <c r="Q135" s="274">
        <v>34.9</v>
      </c>
      <c r="R135" s="275">
        <v>35.700000000000003</v>
      </c>
      <c r="S135" s="273">
        <v>2942</v>
      </c>
      <c r="T135" s="274">
        <v>2967</v>
      </c>
      <c r="U135" s="275">
        <v>5909</v>
      </c>
      <c r="V135" s="320" t="s">
        <v>191</v>
      </c>
      <c r="W135" s="321" t="s">
        <v>191</v>
      </c>
      <c r="X135" s="322" t="s">
        <v>191</v>
      </c>
      <c r="Y135" s="320" t="s">
        <v>191</v>
      </c>
      <c r="Z135" s="321" t="s">
        <v>191</v>
      </c>
      <c r="AA135" s="322" t="s">
        <v>191</v>
      </c>
      <c r="AB135" s="320" t="s">
        <v>191</v>
      </c>
      <c r="AC135" s="321" t="s">
        <v>191</v>
      </c>
      <c r="AD135" s="322" t="s">
        <v>191</v>
      </c>
      <c r="AE135" s="320" t="s">
        <v>191</v>
      </c>
      <c r="AF135" s="321" t="s">
        <v>191</v>
      </c>
      <c r="AG135" s="322" t="s">
        <v>191</v>
      </c>
      <c r="AH135" s="320" t="s">
        <v>191</v>
      </c>
      <c r="AI135" s="321" t="s">
        <v>191</v>
      </c>
      <c r="AJ135" s="322" t="s">
        <v>191</v>
      </c>
      <c r="AK135" s="320" t="s">
        <v>191</v>
      </c>
      <c r="AL135" s="321" t="s">
        <v>191</v>
      </c>
      <c r="AM135" s="322" t="s">
        <v>191</v>
      </c>
      <c r="AN135" s="320" t="s">
        <v>191</v>
      </c>
      <c r="AO135" s="321" t="s">
        <v>191</v>
      </c>
      <c r="AP135" s="322" t="s">
        <v>191</v>
      </c>
      <c r="AQ135" s="320" t="s">
        <v>191</v>
      </c>
      <c r="AR135" s="321" t="s">
        <v>191</v>
      </c>
      <c r="AS135" s="322" t="s">
        <v>191</v>
      </c>
      <c r="AT135" s="320" t="s">
        <v>191</v>
      </c>
      <c r="AU135" s="321" t="s">
        <v>191</v>
      </c>
      <c r="AV135" s="322" t="s">
        <v>191</v>
      </c>
      <c r="AW135" s="320" t="s">
        <v>191</v>
      </c>
      <c r="AX135" s="321" t="s">
        <v>191</v>
      </c>
      <c r="AY135" s="322" t="s">
        <v>191</v>
      </c>
      <c r="AZ135" s="320" t="s">
        <v>191</v>
      </c>
      <c r="BA135" s="321" t="s">
        <v>191</v>
      </c>
      <c r="BB135" s="322" t="s">
        <v>191</v>
      </c>
      <c r="BC135" s="320" t="s">
        <v>191</v>
      </c>
      <c r="BD135" s="321" t="s">
        <v>191</v>
      </c>
      <c r="BE135" s="322" t="s">
        <v>191</v>
      </c>
      <c r="BF135" s="273">
        <v>17</v>
      </c>
      <c r="BG135" s="274">
        <v>16</v>
      </c>
      <c r="BH135" s="275">
        <v>16</v>
      </c>
      <c r="BI135" s="273">
        <v>89</v>
      </c>
      <c r="BJ135" s="274">
        <v>228</v>
      </c>
      <c r="BK135" s="275">
        <v>317</v>
      </c>
      <c r="BL135" s="273">
        <v>17</v>
      </c>
      <c r="BM135" s="274">
        <v>18</v>
      </c>
      <c r="BN135" s="275">
        <v>18</v>
      </c>
      <c r="BO135" s="273">
        <v>89</v>
      </c>
      <c r="BP135" s="274">
        <v>228</v>
      </c>
      <c r="BQ135" s="275">
        <v>317</v>
      </c>
      <c r="BR135" s="273">
        <v>26.7</v>
      </c>
      <c r="BS135" s="274">
        <v>26.9</v>
      </c>
      <c r="BT135" s="275">
        <v>26.8</v>
      </c>
      <c r="BU135" s="273">
        <v>89</v>
      </c>
      <c r="BV135" s="274">
        <v>228</v>
      </c>
      <c r="BW135" s="275">
        <v>317</v>
      </c>
      <c r="BX135" s="273" t="s">
        <v>197</v>
      </c>
      <c r="BY135" s="274" t="s">
        <v>197</v>
      </c>
      <c r="BZ135" s="275">
        <v>4</v>
      </c>
      <c r="CA135" s="273">
        <v>22</v>
      </c>
      <c r="CB135" s="274">
        <v>69</v>
      </c>
      <c r="CC135" s="275">
        <v>91</v>
      </c>
      <c r="CD135" s="273" t="s">
        <v>197</v>
      </c>
      <c r="CE135" s="274" t="s">
        <v>197</v>
      </c>
      <c r="CF135" s="275">
        <v>4</v>
      </c>
      <c r="CG135" s="273">
        <v>22</v>
      </c>
      <c r="CH135" s="274">
        <v>69</v>
      </c>
      <c r="CI135" s="275">
        <v>91</v>
      </c>
      <c r="CJ135" s="273">
        <v>21.9</v>
      </c>
      <c r="CK135" s="274">
        <v>20.5</v>
      </c>
      <c r="CL135" s="275">
        <v>20.9</v>
      </c>
      <c r="CM135" s="273">
        <v>22</v>
      </c>
      <c r="CN135" s="274">
        <v>69</v>
      </c>
      <c r="CO135" s="275">
        <v>91</v>
      </c>
      <c r="CP135" s="273">
        <v>74</v>
      </c>
      <c r="CQ135" s="274">
        <v>60</v>
      </c>
      <c r="CR135" s="275">
        <v>67</v>
      </c>
      <c r="CS135" s="273">
        <v>3085</v>
      </c>
      <c r="CT135" s="274">
        <v>3299</v>
      </c>
      <c r="CU135" s="275">
        <v>6384</v>
      </c>
      <c r="CV135" s="273">
        <v>75</v>
      </c>
      <c r="CW135" s="274">
        <v>62</v>
      </c>
      <c r="CX135" s="275">
        <v>68</v>
      </c>
      <c r="CY135" s="273">
        <v>3085</v>
      </c>
      <c r="CZ135" s="274">
        <v>3299</v>
      </c>
      <c r="DA135" s="275">
        <v>6384</v>
      </c>
      <c r="DB135" s="273">
        <v>36.1</v>
      </c>
      <c r="DC135" s="274">
        <v>33.9</v>
      </c>
      <c r="DD135" s="275">
        <v>35</v>
      </c>
      <c r="DE135" s="273">
        <v>3085</v>
      </c>
      <c r="DF135" s="274">
        <v>3299</v>
      </c>
      <c r="DG135" s="275">
        <v>6384</v>
      </c>
    </row>
    <row r="136" spans="1:111" x14ac:dyDescent="0.35">
      <c r="A136" t="s">
        <v>82</v>
      </c>
      <c r="B136" t="s">
        <v>327</v>
      </c>
      <c r="C136" t="s">
        <v>324</v>
      </c>
      <c r="D136" s="273">
        <v>74</v>
      </c>
      <c r="E136" s="274">
        <v>60</v>
      </c>
      <c r="F136" s="275">
        <v>67</v>
      </c>
      <c r="G136" s="273">
        <v>3359</v>
      </c>
      <c r="H136" s="274">
        <v>3365</v>
      </c>
      <c r="I136" s="275">
        <v>6724</v>
      </c>
      <c r="J136" s="273">
        <v>76</v>
      </c>
      <c r="K136" s="274">
        <v>64</v>
      </c>
      <c r="L136" s="275">
        <v>70</v>
      </c>
      <c r="M136" s="273">
        <v>3359</v>
      </c>
      <c r="N136" s="274">
        <v>3365</v>
      </c>
      <c r="O136" s="275">
        <v>6724</v>
      </c>
      <c r="P136" s="273">
        <v>36.1</v>
      </c>
      <c r="Q136" s="274">
        <v>34</v>
      </c>
      <c r="R136" s="275">
        <v>35.1</v>
      </c>
      <c r="S136" s="273">
        <v>3359</v>
      </c>
      <c r="T136" s="274">
        <v>3365</v>
      </c>
      <c r="U136" s="275">
        <v>6724</v>
      </c>
      <c r="V136" s="320" t="s">
        <v>191</v>
      </c>
      <c r="W136" s="321" t="s">
        <v>191</v>
      </c>
      <c r="X136" s="322" t="s">
        <v>191</v>
      </c>
      <c r="Y136" s="320" t="s">
        <v>191</v>
      </c>
      <c r="Z136" s="321" t="s">
        <v>191</v>
      </c>
      <c r="AA136" s="322" t="s">
        <v>191</v>
      </c>
      <c r="AB136" s="320" t="s">
        <v>191</v>
      </c>
      <c r="AC136" s="321" t="s">
        <v>191</v>
      </c>
      <c r="AD136" s="322" t="s">
        <v>191</v>
      </c>
      <c r="AE136" s="320" t="s">
        <v>191</v>
      </c>
      <c r="AF136" s="321" t="s">
        <v>191</v>
      </c>
      <c r="AG136" s="322" t="s">
        <v>191</v>
      </c>
      <c r="AH136" s="320" t="s">
        <v>191</v>
      </c>
      <c r="AI136" s="321" t="s">
        <v>191</v>
      </c>
      <c r="AJ136" s="322" t="s">
        <v>191</v>
      </c>
      <c r="AK136" s="320" t="s">
        <v>191</v>
      </c>
      <c r="AL136" s="321" t="s">
        <v>191</v>
      </c>
      <c r="AM136" s="322" t="s">
        <v>191</v>
      </c>
      <c r="AN136" s="320" t="s">
        <v>191</v>
      </c>
      <c r="AO136" s="321" t="s">
        <v>191</v>
      </c>
      <c r="AP136" s="322" t="s">
        <v>191</v>
      </c>
      <c r="AQ136" s="320" t="s">
        <v>191</v>
      </c>
      <c r="AR136" s="321" t="s">
        <v>191</v>
      </c>
      <c r="AS136" s="322" t="s">
        <v>191</v>
      </c>
      <c r="AT136" s="320" t="s">
        <v>191</v>
      </c>
      <c r="AU136" s="321" t="s">
        <v>191</v>
      </c>
      <c r="AV136" s="322" t="s">
        <v>191</v>
      </c>
      <c r="AW136" s="320" t="s">
        <v>191</v>
      </c>
      <c r="AX136" s="321" t="s">
        <v>191</v>
      </c>
      <c r="AY136" s="322" t="s">
        <v>191</v>
      </c>
      <c r="AZ136" s="320" t="s">
        <v>191</v>
      </c>
      <c r="BA136" s="321" t="s">
        <v>191</v>
      </c>
      <c r="BB136" s="322" t="s">
        <v>191</v>
      </c>
      <c r="BC136" s="320" t="s">
        <v>191</v>
      </c>
      <c r="BD136" s="321" t="s">
        <v>191</v>
      </c>
      <c r="BE136" s="322" t="s">
        <v>191</v>
      </c>
      <c r="BF136" s="273">
        <v>26</v>
      </c>
      <c r="BG136" s="274">
        <v>20</v>
      </c>
      <c r="BH136" s="275">
        <v>21</v>
      </c>
      <c r="BI136" s="273">
        <v>105</v>
      </c>
      <c r="BJ136" s="274">
        <v>240</v>
      </c>
      <c r="BK136" s="275">
        <v>345</v>
      </c>
      <c r="BL136" s="273">
        <v>27</v>
      </c>
      <c r="BM136" s="274">
        <v>20</v>
      </c>
      <c r="BN136" s="275">
        <v>22</v>
      </c>
      <c r="BO136" s="273">
        <v>105</v>
      </c>
      <c r="BP136" s="274">
        <v>240</v>
      </c>
      <c r="BQ136" s="275">
        <v>345</v>
      </c>
      <c r="BR136" s="273">
        <v>27.8</v>
      </c>
      <c r="BS136" s="274">
        <v>26.5</v>
      </c>
      <c r="BT136" s="275">
        <v>26.9</v>
      </c>
      <c r="BU136" s="273">
        <v>105</v>
      </c>
      <c r="BV136" s="274">
        <v>240</v>
      </c>
      <c r="BW136" s="275">
        <v>345</v>
      </c>
      <c r="BX136" s="273" t="s">
        <v>197</v>
      </c>
      <c r="BY136" s="274" t="s">
        <v>197</v>
      </c>
      <c r="BZ136" s="275">
        <v>4</v>
      </c>
      <c r="CA136" s="273">
        <v>39</v>
      </c>
      <c r="CB136" s="274">
        <v>98</v>
      </c>
      <c r="CC136" s="275">
        <v>137</v>
      </c>
      <c r="CD136" s="273" t="s">
        <v>197</v>
      </c>
      <c r="CE136" s="274" t="s">
        <v>197</v>
      </c>
      <c r="CF136" s="275">
        <v>4</v>
      </c>
      <c r="CG136" s="273">
        <v>39</v>
      </c>
      <c r="CH136" s="274">
        <v>98</v>
      </c>
      <c r="CI136" s="275">
        <v>137</v>
      </c>
      <c r="CJ136" s="273">
        <v>20.3</v>
      </c>
      <c r="CK136" s="274">
        <v>19.600000000000001</v>
      </c>
      <c r="CL136" s="275">
        <v>19.8</v>
      </c>
      <c r="CM136" s="273">
        <v>39</v>
      </c>
      <c r="CN136" s="274">
        <v>98</v>
      </c>
      <c r="CO136" s="275">
        <v>137</v>
      </c>
      <c r="CP136" s="273">
        <v>71</v>
      </c>
      <c r="CQ136" s="274">
        <v>56</v>
      </c>
      <c r="CR136" s="275">
        <v>63</v>
      </c>
      <c r="CS136" s="273">
        <v>3545</v>
      </c>
      <c r="CT136" s="274">
        <v>3752</v>
      </c>
      <c r="CU136" s="275">
        <v>7297</v>
      </c>
      <c r="CV136" s="273">
        <v>73</v>
      </c>
      <c r="CW136" s="274">
        <v>59</v>
      </c>
      <c r="CX136" s="275">
        <v>66</v>
      </c>
      <c r="CY136" s="273">
        <v>3545</v>
      </c>
      <c r="CZ136" s="274">
        <v>3752</v>
      </c>
      <c r="DA136" s="275">
        <v>7297</v>
      </c>
      <c r="DB136" s="273">
        <v>35.6</v>
      </c>
      <c r="DC136" s="274">
        <v>33.1</v>
      </c>
      <c r="DD136" s="275">
        <v>34.299999999999997</v>
      </c>
      <c r="DE136" s="273">
        <v>3545</v>
      </c>
      <c r="DF136" s="274">
        <v>3752</v>
      </c>
      <c r="DG136" s="275">
        <v>7297</v>
      </c>
    </row>
    <row r="137" spans="1:111" x14ac:dyDescent="0.35">
      <c r="A137" t="s">
        <v>21</v>
      </c>
      <c r="B137" t="s">
        <v>267</v>
      </c>
      <c r="C137" t="s">
        <v>260</v>
      </c>
      <c r="D137" s="273">
        <v>73</v>
      </c>
      <c r="E137" s="274">
        <v>58</v>
      </c>
      <c r="F137" s="275">
        <v>66</v>
      </c>
      <c r="G137" s="273">
        <v>2376</v>
      </c>
      <c r="H137" s="274">
        <v>2197</v>
      </c>
      <c r="I137" s="275">
        <v>4573</v>
      </c>
      <c r="J137" s="273">
        <v>75</v>
      </c>
      <c r="K137" s="274">
        <v>61</v>
      </c>
      <c r="L137" s="275">
        <v>68</v>
      </c>
      <c r="M137" s="273">
        <v>2376</v>
      </c>
      <c r="N137" s="274">
        <v>2197</v>
      </c>
      <c r="O137" s="275">
        <v>4573</v>
      </c>
      <c r="P137" s="273">
        <v>35.799999999999997</v>
      </c>
      <c r="Q137" s="274">
        <v>33.9</v>
      </c>
      <c r="R137" s="275">
        <v>34.9</v>
      </c>
      <c r="S137" s="273">
        <v>2376</v>
      </c>
      <c r="T137" s="274">
        <v>2197</v>
      </c>
      <c r="U137" s="275">
        <v>4573</v>
      </c>
      <c r="V137" s="320" t="s">
        <v>191</v>
      </c>
      <c r="W137" s="321" t="s">
        <v>191</v>
      </c>
      <c r="X137" s="322" t="s">
        <v>191</v>
      </c>
      <c r="Y137" s="320" t="s">
        <v>191</v>
      </c>
      <c r="Z137" s="321" t="s">
        <v>191</v>
      </c>
      <c r="AA137" s="322" t="s">
        <v>191</v>
      </c>
      <c r="AB137" s="320" t="s">
        <v>191</v>
      </c>
      <c r="AC137" s="321" t="s">
        <v>191</v>
      </c>
      <c r="AD137" s="322" t="s">
        <v>191</v>
      </c>
      <c r="AE137" s="320" t="s">
        <v>191</v>
      </c>
      <c r="AF137" s="321" t="s">
        <v>191</v>
      </c>
      <c r="AG137" s="322" t="s">
        <v>191</v>
      </c>
      <c r="AH137" s="320" t="s">
        <v>191</v>
      </c>
      <c r="AI137" s="321" t="s">
        <v>191</v>
      </c>
      <c r="AJ137" s="322" t="s">
        <v>191</v>
      </c>
      <c r="AK137" s="320" t="s">
        <v>191</v>
      </c>
      <c r="AL137" s="321" t="s">
        <v>191</v>
      </c>
      <c r="AM137" s="322" t="s">
        <v>191</v>
      </c>
      <c r="AN137" s="320" t="s">
        <v>191</v>
      </c>
      <c r="AO137" s="321" t="s">
        <v>191</v>
      </c>
      <c r="AP137" s="322" t="s">
        <v>191</v>
      </c>
      <c r="AQ137" s="320" t="s">
        <v>191</v>
      </c>
      <c r="AR137" s="321" t="s">
        <v>191</v>
      </c>
      <c r="AS137" s="322" t="s">
        <v>191</v>
      </c>
      <c r="AT137" s="320" t="s">
        <v>191</v>
      </c>
      <c r="AU137" s="321" t="s">
        <v>191</v>
      </c>
      <c r="AV137" s="322" t="s">
        <v>191</v>
      </c>
      <c r="AW137" s="320" t="s">
        <v>191</v>
      </c>
      <c r="AX137" s="321" t="s">
        <v>191</v>
      </c>
      <c r="AY137" s="322" t="s">
        <v>191</v>
      </c>
      <c r="AZ137" s="320" t="s">
        <v>191</v>
      </c>
      <c r="BA137" s="321" t="s">
        <v>191</v>
      </c>
      <c r="BB137" s="322" t="s">
        <v>191</v>
      </c>
      <c r="BC137" s="320" t="s">
        <v>191</v>
      </c>
      <c r="BD137" s="321" t="s">
        <v>191</v>
      </c>
      <c r="BE137" s="322" t="s">
        <v>191</v>
      </c>
      <c r="BF137" s="273">
        <v>19</v>
      </c>
      <c r="BG137" s="274">
        <v>19</v>
      </c>
      <c r="BH137" s="275">
        <v>19</v>
      </c>
      <c r="BI137" s="273">
        <v>109</v>
      </c>
      <c r="BJ137" s="274">
        <v>307</v>
      </c>
      <c r="BK137" s="275">
        <v>416</v>
      </c>
      <c r="BL137" s="273">
        <v>19</v>
      </c>
      <c r="BM137" s="274">
        <v>20</v>
      </c>
      <c r="BN137" s="275">
        <v>20</v>
      </c>
      <c r="BO137" s="273">
        <v>109</v>
      </c>
      <c r="BP137" s="274">
        <v>307</v>
      </c>
      <c r="BQ137" s="275">
        <v>416</v>
      </c>
      <c r="BR137" s="273">
        <v>26.6</v>
      </c>
      <c r="BS137" s="274">
        <v>25.9</v>
      </c>
      <c r="BT137" s="275">
        <v>26.1</v>
      </c>
      <c r="BU137" s="273">
        <v>109</v>
      </c>
      <c r="BV137" s="274">
        <v>307</v>
      </c>
      <c r="BW137" s="275">
        <v>416</v>
      </c>
      <c r="BX137" s="273" t="s">
        <v>197</v>
      </c>
      <c r="BY137" s="274" t="s">
        <v>197</v>
      </c>
      <c r="BZ137" s="275" t="s">
        <v>197</v>
      </c>
      <c r="CA137" s="273">
        <v>24</v>
      </c>
      <c r="CB137" s="274">
        <v>62</v>
      </c>
      <c r="CC137" s="275">
        <v>86</v>
      </c>
      <c r="CD137" s="273" t="s">
        <v>197</v>
      </c>
      <c r="CE137" s="274" t="s">
        <v>197</v>
      </c>
      <c r="CF137" s="275" t="s">
        <v>197</v>
      </c>
      <c r="CG137" s="273">
        <v>24</v>
      </c>
      <c r="CH137" s="274">
        <v>62</v>
      </c>
      <c r="CI137" s="275">
        <v>86</v>
      </c>
      <c r="CJ137" s="273">
        <v>18.100000000000001</v>
      </c>
      <c r="CK137" s="274">
        <v>19.7</v>
      </c>
      <c r="CL137" s="275">
        <v>19.3</v>
      </c>
      <c r="CM137" s="273">
        <v>24</v>
      </c>
      <c r="CN137" s="274">
        <v>62</v>
      </c>
      <c r="CO137" s="275">
        <v>86</v>
      </c>
      <c r="CP137" s="273">
        <v>70</v>
      </c>
      <c r="CQ137" s="274">
        <v>52</v>
      </c>
      <c r="CR137" s="275">
        <v>61</v>
      </c>
      <c r="CS137" s="273">
        <v>2529</v>
      </c>
      <c r="CT137" s="274">
        <v>2582</v>
      </c>
      <c r="CU137" s="275">
        <v>5111</v>
      </c>
      <c r="CV137" s="273">
        <v>71</v>
      </c>
      <c r="CW137" s="274">
        <v>54</v>
      </c>
      <c r="CX137" s="275">
        <v>63</v>
      </c>
      <c r="CY137" s="273">
        <v>2529</v>
      </c>
      <c r="CZ137" s="274">
        <v>2582</v>
      </c>
      <c r="DA137" s="275">
        <v>5111</v>
      </c>
      <c r="DB137" s="273">
        <v>35.200000000000003</v>
      </c>
      <c r="DC137" s="274">
        <v>32.6</v>
      </c>
      <c r="DD137" s="275">
        <v>33.9</v>
      </c>
      <c r="DE137" s="273">
        <v>2529</v>
      </c>
      <c r="DF137" s="274">
        <v>2582</v>
      </c>
      <c r="DG137" s="275">
        <v>5111</v>
      </c>
    </row>
    <row r="138" spans="1:111" x14ac:dyDescent="0.35">
      <c r="A138" t="s">
        <v>56</v>
      </c>
      <c r="B138" t="s">
        <v>301</v>
      </c>
      <c r="C138" t="s">
        <v>299</v>
      </c>
      <c r="D138" s="273">
        <v>78</v>
      </c>
      <c r="E138" s="274">
        <v>63</v>
      </c>
      <c r="F138" s="275">
        <v>71</v>
      </c>
      <c r="G138" s="273">
        <v>3960</v>
      </c>
      <c r="H138" s="274">
        <v>3749</v>
      </c>
      <c r="I138" s="275">
        <v>7709</v>
      </c>
      <c r="J138" s="273">
        <v>80</v>
      </c>
      <c r="K138" s="274">
        <v>66</v>
      </c>
      <c r="L138" s="275">
        <v>73</v>
      </c>
      <c r="M138" s="273">
        <v>3960</v>
      </c>
      <c r="N138" s="274">
        <v>3749</v>
      </c>
      <c r="O138" s="275">
        <v>7709</v>
      </c>
      <c r="P138" s="273">
        <v>37.700000000000003</v>
      </c>
      <c r="Q138" s="274">
        <v>35.200000000000003</v>
      </c>
      <c r="R138" s="275">
        <v>36.5</v>
      </c>
      <c r="S138" s="273">
        <v>3960</v>
      </c>
      <c r="T138" s="274">
        <v>3749</v>
      </c>
      <c r="U138" s="275">
        <v>7709</v>
      </c>
      <c r="V138" s="320" t="s">
        <v>191</v>
      </c>
      <c r="W138" s="321" t="s">
        <v>191</v>
      </c>
      <c r="X138" s="322" t="s">
        <v>191</v>
      </c>
      <c r="Y138" s="320" t="s">
        <v>191</v>
      </c>
      <c r="Z138" s="321" t="s">
        <v>191</v>
      </c>
      <c r="AA138" s="322" t="s">
        <v>191</v>
      </c>
      <c r="AB138" s="320" t="s">
        <v>191</v>
      </c>
      <c r="AC138" s="321" t="s">
        <v>191</v>
      </c>
      <c r="AD138" s="322" t="s">
        <v>191</v>
      </c>
      <c r="AE138" s="320" t="s">
        <v>191</v>
      </c>
      <c r="AF138" s="321" t="s">
        <v>191</v>
      </c>
      <c r="AG138" s="322" t="s">
        <v>191</v>
      </c>
      <c r="AH138" s="320" t="s">
        <v>191</v>
      </c>
      <c r="AI138" s="321" t="s">
        <v>191</v>
      </c>
      <c r="AJ138" s="322" t="s">
        <v>191</v>
      </c>
      <c r="AK138" s="320" t="s">
        <v>191</v>
      </c>
      <c r="AL138" s="321" t="s">
        <v>191</v>
      </c>
      <c r="AM138" s="322" t="s">
        <v>191</v>
      </c>
      <c r="AN138" s="320" t="s">
        <v>191</v>
      </c>
      <c r="AO138" s="321" t="s">
        <v>191</v>
      </c>
      <c r="AP138" s="322" t="s">
        <v>191</v>
      </c>
      <c r="AQ138" s="320" t="s">
        <v>191</v>
      </c>
      <c r="AR138" s="321" t="s">
        <v>191</v>
      </c>
      <c r="AS138" s="322" t="s">
        <v>191</v>
      </c>
      <c r="AT138" s="320" t="s">
        <v>191</v>
      </c>
      <c r="AU138" s="321" t="s">
        <v>191</v>
      </c>
      <c r="AV138" s="322" t="s">
        <v>191</v>
      </c>
      <c r="AW138" s="320" t="s">
        <v>191</v>
      </c>
      <c r="AX138" s="321" t="s">
        <v>191</v>
      </c>
      <c r="AY138" s="322" t="s">
        <v>191</v>
      </c>
      <c r="AZ138" s="320" t="s">
        <v>191</v>
      </c>
      <c r="BA138" s="321" t="s">
        <v>191</v>
      </c>
      <c r="BB138" s="322" t="s">
        <v>191</v>
      </c>
      <c r="BC138" s="320" t="s">
        <v>191</v>
      </c>
      <c r="BD138" s="321" t="s">
        <v>191</v>
      </c>
      <c r="BE138" s="322" t="s">
        <v>191</v>
      </c>
      <c r="BF138" s="273">
        <v>30</v>
      </c>
      <c r="BG138" s="274">
        <v>20</v>
      </c>
      <c r="BH138" s="275">
        <v>23</v>
      </c>
      <c r="BI138" s="273">
        <v>174</v>
      </c>
      <c r="BJ138" s="274">
        <v>476</v>
      </c>
      <c r="BK138" s="275">
        <v>650</v>
      </c>
      <c r="BL138" s="273">
        <v>32</v>
      </c>
      <c r="BM138" s="274">
        <v>23</v>
      </c>
      <c r="BN138" s="275">
        <v>25</v>
      </c>
      <c r="BO138" s="273">
        <v>174</v>
      </c>
      <c r="BP138" s="274">
        <v>476</v>
      </c>
      <c r="BQ138" s="275">
        <v>650</v>
      </c>
      <c r="BR138" s="273">
        <v>29.4</v>
      </c>
      <c r="BS138" s="274">
        <v>27.2</v>
      </c>
      <c r="BT138" s="275">
        <v>27.8</v>
      </c>
      <c r="BU138" s="273">
        <v>174</v>
      </c>
      <c r="BV138" s="274">
        <v>476</v>
      </c>
      <c r="BW138" s="275">
        <v>650</v>
      </c>
      <c r="BX138" s="273" t="s">
        <v>197</v>
      </c>
      <c r="BY138" s="274" t="s">
        <v>197</v>
      </c>
      <c r="BZ138" s="275">
        <v>6</v>
      </c>
      <c r="CA138" s="273">
        <v>21</v>
      </c>
      <c r="CB138" s="274">
        <v>85</v>
      </c>
      <c r="CC138" s="275">
        <v>106</v>
      </c>
      <c r="CD138" s="273" t="s">
        <v>197</v>
      </c>
      <c r="CE138" s="274" t="s">
        <v>197</v>
      </c>
      <c r="CF138" s="275">
        <v>7</v>
      </c>
      <c r="CG138" s="273">
        <v>21</v>
      </c>
      <c r="CH138" s="274">
        <v>85</v>
      </c>
      <c r="CI138" s="275">
        <v>106</v>
      </c>
      <c r="CJ138" s="273">
        <v>19.8</v>
      </c>
      <c r="CK138" s="274">
        <v>20.2</v>
      </c>
      <c r="CL138" s="275">
        <v>20.100000000000001</v>
      </c>
      <c r="CM138" s="273">
        <v>21</v>
      </c>
      <c r="CN138" s="274">
        <v>85</v>
      </c>
      <c r="CO138" s="275">
        <v>106</v>
      </c>
      <c r="CP138" s="273">
        <v>75</v>
      </c>
      <c r="CQ138" s="274">
        <v>57</v>
      </c>
      <c r="CR138" s="275">
        <v>66</v>
      </c>
      <c r="CS138" s="273">
        <v>4203</v>
      </c>
      <c r="CT138" s="274">
        <v>4355</v>
      </c>
      <c r="CU138" s="275">
        <v>8558</v>
      </c>
      <c r="CV138" s="273">
        <v>77</v>
      </c>
      <c r="CW138" s="274">
        <v>60</v>
      </c>
      <c r="CX138" s="275">
        <v>68</v>
      </c>
      <c r="CY138" s="273">
        <v>4203</v>
      </c>
      <c r="CZ138" s="274">
        <v>4355</v>
      </c>
      <c r="DA138" s="275">
        <v>8558</v>
      </c>
      <c r="DB138" s="273">
        <v>37.299999999999997</v>
      </c>
      <c r="DC138" s="274">
        <v>34</v>
      </c>
      <c r="DD138" s="275">
        <v>35.6</v>
      </c>
      <c r="DE138" s="273">
        <v>4203</v>
      </c>
      <c r="DF138" s="274">
        <v>4355</v>
      </c>
      <c r="DG138" s="275">
        <v>8558</v>
      </c>
    </row>
    <row r="139" spans="1:111" x14ac:dyDescent="0.35">
      <c r="A139" t="s">
        <v>152</v>
      </c>
      <c r="B139" t="s">
        <v>396</v>
      </c>
      <c r="C139" t="s">
        <v>392</v>
      </c>
      <c r="D139" s="273">
        <v>82</v>
      </c>
      <c r="E139" s="274">
        <v>70</v>
      </c>
      <c r="F139" s="275">
        <v>76</v>
      </c>
      <c r="G139" s="273">
        <v>3497</v>
      </c>
      <c r="H139" s="274">
        <v>3309</v>
      </c>
      <c r="I139" s="275">
        <v>6806</v>
      </c>
      <c r="J139" s="273">
        <v>83</v>
      </c>
      <c r="K139" s="274">
        <v>72</v>
      </c>
      <c r="L139" s="275">
        <v>78</v>
      </c>
      <c r="M139" s="273">
        <v>3497</v>
      </c>
      <c r="N139" s="274">
        <v>3309</v>
      </c>
      <c r="O139" s="275">
        <v>6806</v>
      </c>
      <c r="P139" s="273">
        <v>37.4</v>
      </c>
      <c r="Q139" s="274">
        <v>35.5</v>
      </c>
      <c r="R139" s="275">
        <v>36.5</v>
      </c>
      <c r="S139" s="273">
        <v>3497</v>
      </c>
      <c r="T139" s="274">
        <v>3309</v>
      </c>
      <c r="U139" s="275">
        <v>6806</v>
      </c>
      <c r="V139" s="320" t="s">
        <v>191</v>
      </c>
      <c r="W139" s="321" t="s">
        <v>191</v>
      </c>
      <c r="X139" s="322" t="s">
        <v>191</v>
      </c>
      <c r="Y139" s="320" t="s">
        <v>191</v>
      </c>
      <c r="Z139" s="321" t="s">
        <v>191</v>
      </c>
      <c r="AA139" s="322" t="s">
        <v>191</v>
      </c>
      <c r="AB139" s="320" t="s">
        <v>191</v>
      </c>
      <c r="AC139" s="321" t="s">
        <v>191</v>
      </c>
      <c r="AD139" s="322" t="s">
        <v>191</v>
      </c>
      <c r="AE139" s="320" t="s">
        <v>191</v>
      </c>
      <c r="AF139" s="321" t="s">
        <v>191</v>
      </c>
      <c r="AG139" s="322" t="s">
        <v>191</v>
      </c>
      <c r="AH139" s="320" t="s">
        <v>191</v>
      </c>
      <c r="AI139" s="321" t="s">
        <v>191</v>
      </c>
      <c r="AJ139" s="322" t="s">
        <v>191</v>
      </c>
      <c r="AK139" s="320" t="s">
        <v>191</v>
      </c>
      <c r="AL139" s="321" t="s">
        <v>191</v>
      </c>
      <c r="AM139" s="322" t="s">
        <v>191</v>
      </c>
      <c r="AN139" s="320" t="s">
        <v>191</v>
      </c>
      <c r="AO139" s="321" t="s">
        <v>191</v>
      </c>
      <c r="AP139" s="322" t="s">
        <v>191</v>
      </c>
      <c r="AQ139" s="320" t="s">
        <v>191</v>
      </c>
      <c r="AR139" s="321" t="s">
        <v>191</v>
      </c>
      <c r="AS139" s="322" t="s">
        <v>191</v>
      </c>
      <c r="AT139" s="320" t="s">
        <v>191</v>
      </c>
      <c r="AU139" s="321" t="s">
        <v>191</v>
      </c>
      <c r="AV139" s="322" t="s">
        <v>191</v>
      </c>
      <c r="AW139" s="320" t="s">
        <v>191</v>
      </c>
      <c r="AX139" s="321" t="s">
        <v>191</v>
      </c>
      <c r="AY139" s="322" t="s">
        <v>191</v>
      </c>
      <c r="AZ139" s="320" t="s">
        <v>191</v>
      </c>
      <c r="BA139" s="321" t="s">
        <v>191</v>
      </c>
      <c r="BB139" s="322" t="s">
        <v>191</v>
      </c>
      <c r="BC139" s="320" t="s">
        <v>191</v>
      </c>
      <c r="BD139" s="321" t="s">
        <v>191</v>
      </c>
      <c r="BE139" s="322" t="s">
        <v>191</v>
      </c>
      <c r="BF139" s="273">
        <v>35</v>
      </c>
      <c r="BG139" s="274">
        <v>24</v>
      </c>
      <c r="BH139" s="275">
        <v>27</v>
      </c>
      <c r="BI139" s="273">
        <v>245</v>
      </c>
      <c r="BJ139" s="274">
        <v>531</v>
      </c>
      <c r="BK139" s="275">
        <v>776</v>
      </c>
      <c r="BL139" s="273">
        <v>36</v>
      </c>
      <c r="BM139" s="274">
        <v>25</v>
      </c>
      <c r="BN139" s="275">
        <v>29</v>
      </c>
      <c r="BO139" s="273">
        <v>245</v>
      </c>
      <c r="BP139" s="274">
        <v>531</v>
      </c>
      <c r="BQ139" s="275">
        <v>776</v>
      </c>
      <c r="BR139" s="273">
        <v>29.5</v>
      </c>
      <c r="BS139" s="274">
        <v>27.9</v>
      </c>
      <c r="BT139" s="275">
        <v>28.4</v>
      </c>
      <c r="BU139" s="273">
        <v>245</v>
      </c>
      <c r="BV139" s="274">
        <v>531</v>
      </c>
      <c r="BW139" s="275">
        <v>776</v>
      </c>
      <c r="BX139" s="273" t="s">
        <v>197</v>
      </c>
      <c r="BY139" s="274">
        <v>12</v>
      </c>
      <c r="BZ139" s="275">
        <v>9</v>
      </c>
      <c r="CA139" s="273">
        <v>18</v>
      </c>
      <c r="CB139" s="274">
        <v>50</v>
      </c>
      <c r="CC139" s="275">
        <v>68</v>
      </c>
      <c r="CD139" s="273" t="s">
        <v>197</v>
      </c>
      <c r="CE139" s="274">
        <v>12</v>
      </c>
      <c r="CF139" s="275">
        <v>9</v>
      </c>
      <c r="CG139" s="273">
        <v>18</v>
      </c>
      <c r="CH139" s="274">
        <v>50</v>
      </c>
      <c r="CI139" s="275">
        <v>68</v>
      </c>
      <c r="CJ139" s="273">
        <v>19.899999999999999</v>
      </c>
      <c r="CK139" s="274">
        <v>21.6</v>
      </c>
      <c r="CL139" s="275">
        <v>21.2</v>
      </c>
      <c r="CM139" s="273">
        <v>18</v>
      </c>
      <c r="CN139" s="274">
        <v>50</v>
      </c>
      <c r="CO139" s="275">
        <v>68</v>
      </c>
      <c r="CP139" s="273">
        <v>79</v>
      </c>
      <c r="CQ139" s="274">
        <v>62</v>
      </c>
      <c r="CR139" s="275">
        <v>70</v>
      </c>
      <c r="CS139" s="273">
        <v>3816</v>
      </c>
      <c r="CT139" s="274">
        <v>3960</v>
      </c>
      <c r="CU139" s="275">
        <v>7776</v>
      </c>
      <c r="CV139" s="273">
        <v>80</v>
      </c>
      <c r="CW139" s="274">
        <v>64</v>
      </c>
      <c r="CX139" s="275">
        <v>72</v>
      </c>
      <c r="CY139" s="273">
        <v>3816</v>
      </c>
      <c r="CZ139" s="274">
        <v>3960</v>
      </c>
      <c r="DA139" s="275">
        <v>7776</v>
      </c>
      <c r="DB139" s="273">
        <v>36.799999999999997</v>
      </c>
      <c r="DC139" s="274">
        <v>34.200000000000003</v>
      </c>
      <c r="DD139" s="275">
        <v>35.5</v>
      </c>
      <c r="DE139" s="273">
        <v>3816</v>
      </c>
      <c r="DF139" s="274">
        <v>3960</v>
      </c>
      <c r="DG139" s="275">
        <v>7776</v>
      </c>
    </row>
    <row r="140" spans="1:111" x14ac:dyDescent="0.35">
      <c r="A140" t="s">
        <v>153</v>
      </c>
      <c r="B140" t="s">
        <v>397</v>
      </c>
      <c r="C140" t="s">
        <v>392</v>
      </c>
      <c r="D140" s="273">
        <v>79</v>
      </c>
      <c r="E140" s="274">
        <v>65</v>
      </c>
      <c r="F140" s="275">
        <v>72</v>
      </c>
      <c r="G140" s="273">
        <v>1817</v>
      </c>
      <c r="H140" s="274">
        <v>1767</v>
      </c>
      <c r="I140" s="275">
        <v>3584</v>
      </c>
      <c r="J140" s="273">
        <v>80</v>
      </c>
      <c r="K140" s="274">
        <v>66</v>
      </c>
      <c r="L140" s="275">
        <v>73</v>
      </c>
      <c r="M140" s="273">
        <v>1817</v>
      </c>
      <c r="N140" s="274">
        <v>1767</v>
      </c>
      <c r="O140" s="275">
        <v>3584</v>
      </c>
      <c r="P140" s="273">
        <v>37.299999999999997</v>
      </c>
      <c r="Q140" s="274">
        <v>35.299999999999997</v>
      </c>
      <c r="R140" s="275">
        <v>36.299999999999997</v>
      </c>
      <c r="S140" s="273">
        <v>1817</v>
      </c>
      <c r="T140" s="274">
        <v>1767</v>
      </c>
      <c r="U140" s="275">
        <v>3584</v>
      </c>
      <c r="V140" s="320" t="s">
        <v>191</v>
      </c>
      <c r="W140" s="321" t="s">
        <v>191</v>
      </c>
      <c r="X140" s="322" t="s">
        <v>191</v>
      </c>
      <c r="Y140" s="320" t="s">
        <v>191</v>
      </c>
      <c r="Z140" s="321" t="s">
        <v>191</v>
      </c>
      <c r="AA140" s="322" t="s">
        <v>191</v>
      </c>
      <c r="AB140" s="320" t="s">
        <v>191</v>
      </c>
      <c r="AC140" s="321" t="s">
        <v>191</v>
      </c>
      <c r="AD140" s="322" t="s">
        <v>191</v>
      </c>
      <c r="AE140" s="320" t="s">
        <v>191</v>
      </c>
      <c r="AF140" s="321" t="s">
        <v>191</v>
      </c>
      <c r="AG140" s="322" t="s">
        <v>191</v>
      </c>
      <c r="AH140" s="320" t="s">
        <v>191</v>
      </c>
      <c r="AI140" s="321" t="s">
        <v>191</v>
      </c>
      <c r="AJ140" s="322" t="s">
        <v>191</v>
      </c>
      <c r="AK140" s="320" t="s">
        <v>191</v>
      </c>
      <c r="AL140" s="321" t="s">
        <v>191</v>
      </c>
      <c r="AM140" s="322" t="s">
        <v>191</v>
      </c>
      <c r="AN140" s="320" t="s">
        <v>191</v>
      </c>
      <c r="AO140" s="321" t="s">
        <v>191</v>
      </c>
      <c r="AP140" s="322" t="s">
        <v>191</v>
      </c>
      <c r="AQ140" s="320" t="s">
        <v>191</v>
      </c>
      <c r="AR140" s="321" t="s">
        <v>191</v>
      </c>
      <c r="AS140" s="322" t="s">
        <v>191</v>
      </c>
      <c r="AT140" s="320" t="s">
        <v>191</v>
      </c>
      <c r="AU140" s="321" t="s">
        <v>191</v>
      </c>
      <c r="AV140" s="322" t="s">
        <v>191</v>
      </c>
      <c r="AW140" s="320" t="s">
        <v>191</v>
      </c>
      <c r="AX140" s="321" t="s">
        <v>191</v>
      </c>
      <c r="AY140" s="322" t="s">
        <v>191</v>
      </c>
      <c r="AZ140" s="320" t="s">
        <v>191</v>
      </c>
      <c r="BA140" s="321" t="s">
        <v>191</v>
      </c>
      <c r="BB140" s="322" t="s">
        <v>191</v>
      </c>
      <c r="BC140" s="320" t="s">
        <v>191</v>
      </c>
      <c r="BD140" s="321" t="s">
        <v>191</v>
      </c>
      <c r="BE140" s="322" t="s">
        <v>191</v>
      </c>
      <c r="BF140" s="273">
        <v>49</v>
      </c>
      <c r="BG140" s="274">
        <v>22</v>
      </c>
      <c r="BH140" s="275">
        <v>29</v>
      </c>
      <c r="BI140" s="273">
        <v>112</v>
      </c>
      <c r="BJ140" s="274">
        <v>304</v>
      </c>
      <c r="BK140" s="275">
        <v>416</v>
      </c>
      <c r="BL140" s="273">
        <v>49</v>
      </c>
      <c r="BM140" s="274">
        <v>22</v>
      </c>
      <c r="BN140" s="275">
        <v>29</v>
      </c>
      <c r="BO140" s="273">
        <v>112</v>
      </c>
      <c r="BP140" s="274">
        <v>304</v>
      </c>
      <c r="BQ140" s="275">
        <v>416</v>
      </c>
      <c r="BR140" s="273">
        <v>31</v>
      </c>
      <c r="BS140" s="274">
        <v>27.9</v>
      </c>
      <c r="BT140" s="275">
        <v>28.7</v>
      </c>
      <c r="BU140" s="273">
        <v>112</v>
      </c>
      <c r="BV140" s="274">
        <v>304</v>
      </c>
      <c r="BW140" s="275">
        <v>416</v>
      </c>
      <c r="BX140" s="273" t="s">
        <v>197</v>
      </c>
      <c r="BY140" s="274" t="s">
        <v>197</v>
      </c>
      <c r="BZ140" s="275" t="s">
        <v>197</v>
      </c>
      <c r="CA140" s="273">
        <v>11</v>
      </c>
      <c r="CB140" s="274">
        <v>39</v>
      </c>
      <c r="CC140" s="275">
        <v>50</v>
      </c>
      <c r="CD140" s="273" t="s">
        <v>197</v>
      </c>
      <c r="CE140" s="274" t="s">
        <v>197</v>
      </c>
      <c r="CF140" s="275" t="s">
        <v>197</v>
      </c>
      <c r="CG140" s="273">
        <v>11</v>
      </c>
      <c r="CH140" s="274">
        <v>39</v>
      </c>
      <c r="CI140" s="275">
        <v>50</v>
      </c>
      <c r="CJ140" s="273">
        <v>22</v>
      </c>
      <c r="CK140" s="274">
        <v>19.3</v>
      </c>
      <c r="CL140" s="275">
        <v>19.899999999999999</v>
      </c>
      <c r="CM140" s="273">
        <v>11</v>
      </c>
      <c r="CN140" s="274">
        <v>39</v>
      </c>
      <c r="CO140" s="275">
        <v>50</v>
      </c>
      <c r="CP140" s="273">
        <v>77</v>
      </c>
      <c r="CQ140" s="274">
        <v>57</v>
      </c>
      <c r="CR140" s="275">
        <v>67</v>
      </c>
      <c r="CS140" s="273">
        <v>1970</v>
      </c>
      <c r="CT140" s="274">
        <v>2142</v>
      </c>
      <c r="CU140" s="275">
        <v>4112</v>
      </c>
      <c r="CV140" s="273">
        <v>77</v>
      </c>
      <c r="CW140" s="274">
        <v>58</v>
      </c>
      <c r="CX140" s="275">
        <v>68</v>
      </c>
      <c r="CY140" s="273">
        <v>1970</v>
      </c>
      <c r="CZ140" s="274">
        <v>2142</v>
      </c>
      <c r="DA140" s="275">
        <v>4112</v>
      </c>
      <c r="DB140" s="273">
        <v>36.799999999999997</v>
      </c>
      <c r="DC140" s="274">
        <v>33.9</v>
      </c>
      <c r="DD140" s="275">
        <v>35.299999999999997</v>
      </c>
      <c r="DE140" s="273">
        <v>1970</v>
      </c>
      <c r="DF140" s="274">
        <v>2142</v>
      </c>
      <c r="DG140" s="275">
        <v>4112</v>
      </c>
    </row>
    <row r="141" spans="1:111" x14ac:dyDescent="0.35">
      <c r="A141" t="s">
        <v>131</v>
      </c>
      <c r="B141" t="s">
        <v>376</v>
      </c>
      <c r="C141" t="s">
        <v>372</v>
      </c>
      <c r="D141" s="273">
        <v>84</v>
      </c>
      <c r="E141" s="274">
        <v>70</v>
      </c>
      <c r="F141" s="275">
        <v>77</v>
      </c>
      <c r="G141" s="273">
        <v>2600</v>
      </c>
      <c r="H141" s="274">
        <v>2509</v>
      </c>
      <c r="I141" s="275">
        <v>5109</v>
      </c>
      <c r="J141" s="273">
        <v>85</v>
      </c>
      <c r="K141" s="274">
        <v>72</v>
      </c>
      <c r="L141" s="275">
        <v>79</v>
      </c>
      <c r="M141" s="273">
        <v>2600</v>
      </c>
      <c r="N141" s="274">
        <v>2509</v>
      </c>
      <c r="O141" s="275">
        <v>5109</v>
      </c>
      <c r="P141" s="273">
        <v>38.6</v>
      </c>
      <c r="Q141" s="274">
        <v>36.4</v>
      </c>
      <c r="R141" s="275">
        <v>37.5</v>
      </c>
      <c r="S141" s="273">
        <v>2600</v>
      </c>
      <c r="T141" s="274">
        <v>2509</v>
      </c>
      <c r="U141" s="275">
        <v>5109</v>
      </c>
      <c r="V141" s="320" t="s">
        <v>191</v>
      </c>
      <c r="W141" s="321" t="s">
        <v>191</v>
      </c>
      <c r="X141" s="322" t="s">
        <v>191</v>
      </c>
      <c r="Y141" s="320" t="s">
        <v>191</v>
      </c>
      <c r="Z141" s="321" t="s">
        <v>191</v>
      </c>
      <c r="AA141" s="322" t="s">
        <v>191</v>
      </c>
      <c r="AB141" s="320" t="s">
        <v>191</v>
      </c>
      <c r="AC141" s="321" t="s">
        <v>191</v>
      </c>
      <c r="AD141" s="322" t="s">
        <v>191</v>
      </c>
      <c r="AE141" s="320" t="s">
        <v>191</v>
      </c>
      <c r="AF141" s="321" t="s">
        <v>191</v>
      </c>
      <c r="AG141" s="322" t="s">
        <v>191</v>
      </c>
      <c r="AH141" s="320" t="s">
        <v>191</v>
      </c>
      <c r="AI141" s="321" t="s">
        <v>191</v>
      </c>
      <c r="AJ141" s="322" t="s">
        <v>191</v>
      </c>
      <c r="AK141" s="320" t="s">
        <v>191</v>
      </c>
      <c r="AL141" s="321" t="s">
        <v>191</v>
      </c>
      <c r="AM141" s="322" t="s">
        <v>191</v>
      </c>
      <c r="AN141" s="320" t="s">
        <v>191</v>
      </c>
      <c r="AO141" s="321" t="s">
        <v>191</v>
      </c>
      <c r="AP141" s="322" t="s">
        <v>191</v>
      </c>
      <c r="AQ141" s="320" t="s">
        <v>191</v>
      </c>
      <c r="AR141" s="321" t="s">
        <v>191</v>
      </c>
      <c r="AS141" s="322" t="s">
        <v>191</v>
      </c>
      <c r="AT141" s="320" t="s">
        <v>191</v>
      </c>
      <c r="AU141" s="321" t="s">
        <v>191</v>
      </c>
      <c r="AV141" s="322" t="s">
        <v>191</v>
      </c>
      <c r="AW141" s="320" t="s">
        <v>191</v>
      </c>
      <c r="AX141" s="321" t="s">
        <v>191</v>
      </c>
      <c r="AY141" s="322" t="s">
        <v>191</v>
      </c>
      <c r="AZ141" s="320" t="s">
        <v>191</v>
      </c>
      <c r="BA141" s="321" t="s">
        <v>191</v>
      </c>
      <c r="BB141" s="322" t="s">
        <v>191</v>
      </c>
      <c r="BC141" s="320" t="s">
        <v>191</v>
      </c>
      <c r="BD141" s="321" t="s">
        <v>191</v>
      </c>
      <c r="BE141" s="322" t="s">
        <v>191</v>
      </c>
      <c r="BF141" s="273">
        <v>40</v>
      </c>
      <c r="BG141" s="274">
        <v>29</v>
      </c>
      <c r="BH141" s="275">
        <v>32</v>
      </c>
      <c r="BI141" s="273">
        <v>90</v>
      </c>
      <c r="BJ141" s="274">
        <v>237</v>
      </c>
      <c r="BK141" s="275">
        <v>327</v>
      </c>
      <c r="BL141" s="273">
        <v>40</v>
      </c>
      <c r="BM141" s="274">
        <v>29</v>
      </c>
      <c r="BN141" s="275">
        <v>32</v>
      </c>
      <c r="BO141" s="273">
        <v>90</v>
      </c>
      <c r="BP141" s="274">
        <v>237</v>
      </c>
      <c r="BQ141" s="275">
        <v>327</v>
      </c>
      <c r="BR141" s="273">
        <v>29.6</v>
      </c>
      <c r="BS141" s="274">
        <v>28.8</v>
      </c>
      <c r="BT141" s="275">
        <v>29</v>
      </c>
      <c r="BU141" s="273">
        <v>90</v>
      </c>
      <c r="BV141" s="274">
        <v>237</v>
      </c>
      <c r="BW141" s="275">
        <v>327</v>
      </c>
      <c r="BX141" s="273" t="s">
        <v>197</v>
      </c>
      <c r="BY141" s="274">
        <v>6</v>
      </c>
      <c r="BZ141" s="275">
        <v>4</v>
      </c>
      <c r="CA141" s="273">
        <v>26</v>
      </c>
      <c r="CB141" s="274">
        <v>68</v>
      </c>
      <c r="CC141" s="275">
        <v>94</v>
      </c>
      <c r="CD141" s="273" t="s">
        <v>197</v>
      </c>
      <c r="CE141" s="274">
        <v>6</v>
      </c>
      <c r="CF141" s="275">
        <v>4</v>
      </c>
      <c r="CG141" s="273">
        <v>26</v>
      </c>
      <c r="CH141" s="274">
        <v>68</v>
      </c>
      <c r="CI141" s="275">
        <v>94</v>
      </c>
      <c r="CJ141" s="273">
        <v>20.399999999999999</v>
      </c>
      <c r="CK141" s="274">
        <v>21.2</v>
      </c>
      <c r="CL141" s="275">
        <v>21</v>
      </c>
      <c r="CM141" s="273">
        <v>26</v>
      </c>
      <c r="CN141" s="274">
        <v>68</v>
      </c>
      <c r="CO141" s="275">
        <v>94</v>
      </c>
      <c r="CP141" s="273">
        <v>82</v>
      </c>
      <c r="CQ141" s="274">
        <v>65</v>
      </c>
      <c r="CR141" s="275">
        <v>73</v>
      </c>
      <c r="CS141" s="273">
        <v>2765</v>
      </c>
      <c r="CT141" s="274">
        <v>2859</v>
      </c>
      <c r="CU141" s="275">
        <v>5624</v>
      </c>
      <c r="CV141" s="273">
        <v>82</v>
      </c>
      <c r="CW141" s="274">
        <v>67</v>
      </c>
      <c r="CX141" s="275">
        <v>74</v>
      </c>
      <c r="CY141" s="273">
        <v>2765</v>
      </c>
      <c r="CZ141" s="274">
        <v>2859</v>
      </c>
      <c r="DA141" s="275">
        <v>5624</v>
      </c>
      <c r="DB141" s="273">
        <v>38.200000000000003</v>
      </c>
      <c r="DC141" s="274">
        <v>35.4</v>
      </c>
      <c r="DD141" s="275">
        <v>36.700000000000003</v>
      </c>
      <c r="DE141" s="273">
        <v>2765</v>
      </c>
      <c r="DF141" s="274">
        <v>2859</v>
      </c>
      <c r="DG141" s="275">
        <v>5624</v>
      </c>
    </row>
    <row r="142" spans="1:111" x14ac:dyDescent="0.35">
      <c r="A142" t="s">
        <v>83</v>
      </c>
      <c r="B142" t="s">
        <v>328</v>
      </c>
      <c r="C142" t="s">
        <v>324</v>
      </c>
      <c r="D142" s="273">
        <v>77</v>
      </c>
      <c r="E142" s="274">
        <v>63</v>
      </c>
      <c r="F142" s="275">
        <v>70</v>
      </c>
      <c r="G142" s="273">
        <v>7676</v>
      </c>
      <c r="H142" s="274">
        <v>7506</v>
      </c>
      <c r="I142" s="275">
        <v>15182</v>
      </c>
      <c r="J142" s="273">
        <v>79</v>
      </c>
      <c r="K142" s="274">
        <v>66</v>
      </c>
      <c r="L142" s="275">
        <v>72</v>
      </c>
      <c r="M142" s="273">
        <v>7676</v>
      </c>
      <c r="N142" s="274">
        <v>7506</v>
      </c>
      <c r="O142" s="275">
        <v>15182</v>
      </c>
      <c r="P142" s="273">
        <v>36.700000000000003</v>
      </c>
      <c r="Q142" s="274">
        <v>34.799999999999997</v>
      </c>
      <c r="R142" s="275">
        <v>35.799999999999997</v>
      </c>
      <c r="S142" s="273">
        <v>7676</v>
      </c>
      <c r="T142" s="274">
        <v>7506</v>
      </c>
      <c r="U142" s="275">
        <v>15182</v>
      </c>
      <c r="V142" s="320" t="s">
        <v>191</v>
      </c>
      <c r="W142" s="321" t="s">
        <v>191</v>
      </c>
      <c r="X142" s="322" t="s">
        <v>191</v>
      </c>
      <c r="Y142" s="320" t="s">
        <v>191</v>
      </c>
      <c r="Z142" s="321" t="s">
        <v>191</v>
      </c>
      <c r="AA142" s="322" t="s">
        <v>191</v>
      </c>
      <c r="AB142" s="320" t="s">
        <v>191</v>
      </c>
      <c r="AC142" s="321" t="s">
        <v>191</v>
      </c>
      <c r="AD142" s="322" t="s">
        <v>191</v>
      </c>
      <c r="AE142" s="320" t="s">
        <v>191</v>
      </c>
      <c r="AF142" s="321" t="s">
        <v>191</v>
      </c>
      <c r="AG142" s="322" t="s">
        <v>191</v>
      </c>
      <c r="AH142" s="320" t="s">
        <v>191</v>
      </c>
      <c r="AI142" s="321" t="s">
        <v>191</v>
      </c>
      <c r="AJ142" s="322" t="s">
        <v>191</v>
      </c>
      <c r="AK142" s="320" t="s">
        <v>191</v>
      </c>
      <c r="AL142" s="321" t="s">
        <v>191</v>
      </c>
      <c r="AM142" s="322" t="s">
        <v>191</v>
      </c>
      <c r="AN142" s="320" t="s">
        <v>191</v>
      </c>
      <c r="AO142" s="321" t="s">
        <v>191</v>
      </c>
      <c r="AP142" s="322" t="s">
        <v>191</v>
      </c>
      <c r="AQ142" s="320" t="s">
        <v>191</v>
      </c>
      <c r="AR142" s="321" t="s">
        <v>191</v>
      </c>
      <c r="AS142" s="322" t="s">
        <v>191</v>
      </c>
      <c r="AT142" s="320" t="s">
        <v>191</v>
      </c>
      <c r="AU142" s="321" t="s">
        <v>191</v>
      </c>
      <c r="AV142" s="322" t="s">
        <v>191</v>
      </c>
      <c r="AW142" s="320" t="s">
        <v>191</v>
      </c>
      <c r="AX142" s="321" t="s">
        <v>191</v>
      </c>
      <c r="AY142" s="322" t="s">
        <v>191</v>
      </c>
      <c r="AZ142" s="320" t="s">
        <v>191</v>
      </c>
      <c r="BA142" s="321" t="s">
        <v>191</v>
      </c>
      <c r="BB142" s="322" t="s">
        <v>191</v>
      </c>
      <c r="BC142" s="320" t="s">
        <v>191</v>
      </c>
      <c r="BD142" s="321" t="s">
        <v>191</v>
      </c>
      <c r="BE142" s="322" t="s">
        <v>191</v>
      </c>
      <c r="BF142" s="273">
        <v>22</v>
      </c>
      <c r="BG142" s="274">
        <v>20</v>
      </c>
      <c r="BH142" s="275">
        <v>21</v>
      </c>
      <c r="BI142" s="273">
        <v>300</v>
      </c>
      <c r="BJ142" s="274">
        <v>685</v>
      </c>
      <c r="BK142" s="275">
        <v>985</v>
      </c>
      <c r="BL142" s="273">
        <v>23</v>
      </c>
      <c r="BM142" s="274">
        <v>21</v>
      </c>
      <c r="BN142" s="275">
        <v>22</v>
      </c>
      <c r="BO142" s="273">
        <v>300</v>
      </c>
      <c r="BP142" s="274">
        <v>685</v>
      </c>
      <c r="BQ142" s="275">
        <v>985</v>
      </c>
      <c r="BR142" s="273">
        <v>27.8</v>
      </c>
      <c r="BS142" s="274">
        <v>26.8</v>
      </c>
      <c r="BT142" s="275">
        <v>27.1</v>
      </c>
      <c r="BU142" s="273">
        <v>300</v>
      </c>
      <c r="BV142" s="274">
        <v>685</v>
      </c>
      <c r="BW142" s="275">
        <v>985</v>
      </c>
      <c r="BX142" s="273">
        <v>5</v>
      </c>
      <c r="BY142" s="274">
        <v>4</v>
      </c>
      <c r="BZ142" s="275">
        <v>4</v>
      </c>
      <c r="CA142" s="273">
        <v>82</v>
      </c>
      <c r="CB142" s="274">
        <v>221</v>
      </c>
      <c r="CC142" s="275">
        <v>303</v>
      </c>
      <c r="CD142" s="273">
        <v>6</v>
      </c>
      <c r="CE142" s="274">
        <v>4</v>
      </c>
      <c r="CF142" s="275">
        <v>5</v>
      </c>
      <c r="CG142" s="273">
        <v>82</v>
      </c>
      <c r="CH142" s="274">
        <v>221</v>
      </c>
      <c r="CI142" s="275">
        <v>303</v>
      </c>
      <c r="CJ142" s="273">
        <v>21.3</v>
      </c>
      <c r="CK142" s="274">
        <v>20.6</v>
      </c>
      <c r="CL142" s="275">
        <v>20.8</v>
      </c>
      <c r="CM142" s="273">
        <v>82</v>
      </c>
      <c r="CN142" s="274">
        <v>221</v>
      </c>
      <c r="CO142" s="275">
        <v>303</v>
      </c>
      <c r="CP142" s="273">
        <v>74</v>
      </c>
      <c r="CQ142" s="274">
        <v>58</v>
      </c>
      <c r="CR142" s="275">
        <v>66</v>
      </c>
      <c r="CS142" s="273">
        <v>8251</v>
      </c>
      <c r="CT142" s="274">
        <v>8610</v>
      </c>
      <c r="CU142" s="275">
        <v>16861</v>
      </c>
      <c r="CV142" s="273">
        <v>76</v>
      </c>
      <c r="CW142" s="274">
        <v>60</v>
      </c>
      <c r="CX142" s="275">
        <v>68</v>
      </c>
      <c r="CY142" s="273">
        <v>8251</v>
      </c>
      <c r="CZ142" s="274">
        <v>8610</v>
      </c>
      <c r="DA142" s="275">
        <v>16861</v>
      </c>
      <c r="DB142" s="273">
        <v>36.200000000000003</v>
      </c>
      <c r="DC142" s="274">
        <v>33.700000000000003</v>
      </c>
      <c r="DD142" s="275">
        <v>35</v>
      </c>
      <c r="DE142" s="273">
        <v>8251</v>
      </c>
      <c r="DF142" s="274">
        <v>8610</v>
      </c>
      <c r="DG142" s="275">
        <v>16861</v>
      </c>
    </row>
    <row r="143" spans="1:111" x14ac:dyDescent="0.35">
      <c r="A143" t="s">
        <v>154</v>
      </c>
      <c r="B143" t="s">
        <v>398</v>
      </c>
      <c r="C143" t="s">
        <v>392</v>
      </c>
      <c r="D143" s="273">
        <v>74</v>
      </c>
      <c r="E143" s="274">
        <v>59</v>
      </c>
      <c r="F143" s="275">
        <v>67</v>
      </c>
      <c r="G143" s="273">
        <v>3212</v>
      </c>
      <c r="H143" s="274">
        <v>3001</v>
      </c>
      <c r="I143" s="275">
        <v>6213</v>
      </c>
      <c r="J143" s="273">
        <v>75</v>
      </c>
      <c r="K143" s="274">
        <v>62</v>
      </c>
      <c r="L143" s="275">
        <v>69</v>
      </c>
      <c r="M143" s="273">
        <v>3212</v>
      </c>
      <c r="N143" s="274">
        <v>3001</v>
      </c>
      <c r="O143" s="275">
        <v>6213</v>
      </c>
      <c r="P143" s="273">
        <v>37.1</v>
      </c>
      <c r="Q143" s="274">
        <v>35.1</v>
      </c>
      <c r="R143" s="275">
        <v>36.200000000000003</v>
      </c>
      <c r="S143" s="273">
        <v>3212</v>
      </c>
      <c r="T143" s="274">
        <v>3001</v>
      </c>
      <c r="U143" s="275">
        <v>6213</v>
      </c>
      <c r="V143" s="320" t="s">
        <v>191</v>
      </c>
      <c r="W143" s="321" t="s">
        <v>191</v>
      </c>
      <c r="X143" s="322" t="s">
        <v>191</v>
      </c>
      <c r="Y143" s="320" t="s">
        <v>191</v>
      </c>
      <c r="Z143" s="321" t="s">
        <v>191</v>
      </c>
      <c r="AA143" s="322" t="s">
        <v>191</v>
      </c>
      <c r="AB143" s="320" t="s">
        <v>191</v>
      </c>
      <c r="AC143" s="321" t="s">
        <v>191</v>
      </c>
      <c r="AD143" s="322" t="s">
        <v>191</v>
      </c>
      <c r="AE143" s="320" t="s">
        <v>191</v>
      </c>
      <c r="AF143" s="321" t="s">
        <v>191</v>
      </c>
      <c r="AG143" s="322" t="s">
        <v>191</v>
      </c>
      <c r="AH143" s="320" t="s">
        <v>191</v>
      </c>
      <c r="AI143" s="321" t="s">
        <v>191</v>
      </c>
      <c r="AJ143" s="322" t="s">
        <v>191</v>
      </c>
      <c r="AK143" s="320" t="s">
        <v>191</v>
      </c>
      <c r="AL143" s="321" t="s">
        <v>191</v>
      </c>
      <c r="AM143" s="322" t="s">
        <v>191</v>
      </c>
      <c r="AN143" s="320" t="s">
        <v>191</v>
      </c>
      <c r="AO143" s="321" t="s">
        <v>191</v>
      </c>
      <c r="AP143" s="322" t="s">
        <v>191</v>
      </c>
      <c r="AQ143" s="320" t="s">
        <v>191</v>
      </c>
      <c r="AR143" s="321" t="s">
        <v>191</v>
      </c>
      <c r="AS143" s="322" t="s">
        <v>191</v>
      </c>
      <c r="AT143" s="320" t="s">
        <v>191</v>
      </c>
      <c r="AU143" s="321" t="s">
        <v>191</v>
      </c>
      <c r="AV143" s="322" t="s">
        <v>191</v>
      </c>
      <c r="AW143" s="320" t="s">
        <v>191</v>
      </c>
      <c r="AX143" s="321" t="s">
        <v>191</v>
      </c>
      <c r="AY143" s="322" t="s">
        <v>191</v>
      </c>
      <c r="AZ143" s="320" t="s">
        <v>191</v>
      </c>
      <c r="BA143" s="321" t="s">
        <v>191</v>
      </c>
      <c r="BB143" s="322" t="s">
        <v>191</v>
      </c>
      <c r="BC143" s="320" t="s">
        <v>191</v>
      </c>
      <c r="BD143" s="321" t="s">
        <v>191</v>
      </c>
      <c r="BE143" s="322" t="s">
        <v>191</v>
      </c>
      <c r="BF143" s="273">
        <v>21</v>
      </c>
      <c r="BG143" s="274">
        <v>14</v>
      </c>
      <c r="BH143" s="275">
        <v>17</v>
      </c>
      <c r="BI143" s="273">
        <v>141</v>
      </c>
      <c r="BJ143" s="274">
        <v>305</v>
      </c>
      <c r="BK143" s="275">
        <v>446</v>
      </c>
      <c r="BL143" s="273">
        <v>22</v>
      </c>
      <c r="BM143" s="274">
        <v>15</v>
      </c>
      <c r="BN143" s="275">
        <v>17</v>
      </c>
      <c r="BO143" s="273">
        <v>141</v>
      </c>
      <c r="BP143" s="274">
        <v>305</v>
      </c>
      <c r="BQ143" s="275">
        <v>446</v>
      </c>
      <c r="BR143" s="273">
        <v>28.2</v>
      </c>
      <c r="BS143" s="274">
        <v>25.7</v>
      </c>
      <c r="BT143" s="275">
        <v>26.5</v>
      </c>
      <c r="BU143" s="273">
        <v>141</v>
      </c>
      <c r="BV143" s="274">
        <v>305</v>
      </c>
      <c r="BW143" s="275">
        <v>446</v>
      </c>
      <c r="BX143" s="273" t="s">
        <v>197</v>
      </c>
      <c r="BY143" s="274" t="s">
        <v>197</v>
      </c>
      <c r="BZ143" s="275" t="s">
        <v>197</v>
      </c>
      <c r="CA143" s="273">
        <v>17</v>
      </c>
      <c r="CB143" s="274">
        <v>44</v>
      </c>
      <c r="CC143" s="275">
        <v>61</v>
      </c>
      <c r="CD143" s="273" t="s">
        <v>197</v>
      </c>
      <c r="CE143" s="274" t="s">
        <v>197</v>
      </c>
      <c r="CF143" s="275" t="s">
        <v>197</v>
      </c>
      <c r="CG143" s="273">
        <v>17</v>
      </c>
      <c r="CH143" s="274">
        <v>44</v>
      </c>
      <c r="CI143" s="275">
        <v>61</v>
      </c>
      <c r="CJ143" s="273">
        <v>20.6</v>
      </c>
      <c r="CK143" s="274">
        <v>19</v>
      </c>
      <c r="CL143" s="275">
        <v>19.399999999999999</v>
      </c>
      <c r="CM143" s="273">
        <v>17</v>
      </c>
      <c r="CN143" s="274">
        <v>44</v>
      </c>
      <c r="CO143" s="275">
        <v>61</v>
      </c>
      <c r="CP143" s="273">
        <v>71</v>
      </c>
      <c r="CQ143" s="274">
        <v>54</v>
      </c>
      <c r="CR143" s="275">
        <v>63</v>
      </c>
      <c r="CS143" s="273">
        <v>3457</v>
      </c>
      <c r="CT143" s="274">
        <v>3436</v>
      </c>
      <c r="CU143" s="275">
        <v>6893</v>
      </c>
      <c r="CV143" s="273">
        <v>72</v>
      </c>
      <c r="CW143" s="274">
        <v>56</v>
      </c>
      <c r="CX143" s="275">
        <v>64</v>
      </c>
      <c r="CY143" s="273">
        <v>3457</v>
      </c>
      <c r="CZ143" s="274">
        <v>3436</v>
      </c>
      <c r="DA143" s="275">
        <v>6893</v>
      </c>
      <c r="DB143" s="273">
        <v>36.6</v>
      </c>
      <c r="DC143" s="274">
        <v>34</v>
      </c>
      <c r="DD143" s="275">
        <v>35.299999999999997</v>
      </c>
      <c r="DE143" s="273">
        <v>3457</v>
      </c>
      <c r="DF143" s="274">
        <v>3436</v>
      </c>
      <c r="DG143" s="275">
        <v>6893</v>
      </c>
    </row>
    <row r="144" spans="1:111" x14ac:dyDescent="0.35">
      <c r="A144" t="s">
        <v>132</v>
      </c>
      <c r="B144" t="s">
        <v>377</v>
      </c>
      <c r="C144" t="s">
        <v>372</v>
      </c>
      <c r="D144" s="273">
        <v>82</v>
      </c>
      <c r="E144" s="274">
        <v>70</v>
      </c>
      <c r="F144" s="275">
        <v>76</v>
      </c>
      <c r="G144" s="273">
        <v>6975</v>
      </c>
      <c r="H144" s="274">
        <v>6875</v>
      </c>
      <c r="I144" s="275">
        <v>13850</v>
      </c>
      <c r="J144" s="273">
        <v>83</v>
      </c>
      <c r="K144" s="274">
        <v>72</v>
      </c>
      <c r="L144" s="275">
        <v>78</v>
      </c>
      <c r="M144" s="273">
        <v>6975</v>
      </c>
      <c r="N144" s="274">
        <v>6875</v>
      </c>
      <c r="O144" s="275">
        <v>13850</v>
      </c>
      <c r="P144" s="273">
        <v>36.9</v>
      </c>
      <c r="Q144" s="274">
        <v>35.200000000000003</v>
      </c>
      <c r="R144" s="275">
        <v>36.1</v>
      </c>
      <c r="S144" s="273">
        <v>6975</v>
      </c>
      <c r="T144" s="274">
        <v>6875</v>
      </c>
      <c r="U144" s="275">
        <v>13850</v>
      </c>
      <c r="V144" s="320" t="s">
        <v>191</v>
      </c>
      <c r="W144" s="321" t="s">
        <v>191</v>
      </c>
      <c r="X144" s="322" t="s">
        <v>191</v>
      </c>
      <c r="Y144" s="320" t="s">
        <v>191</v>
      </c>
      <c r="Z144" s="321" t="s">
        <v>191</v>
      </c>
      <c r="AA144" s="322" t="s">
        <v>191</v>
      </c>
      <c r="AB144" s="320" t="s">
        <v>191</v>
      </c>
      <c r="AC144" s="321" t="s">
        <v>191</v>
      </c>
      <c r="AD144" s="322" t="s">
        <v>191</v>
      </c>
      <c r="AE144" s="320" t="s">
        <v>191</v>
      </c>
      <c r="AF144" s="321" t="s">
        <v>191</v>
      </c>
      <c r="AG144" s="322" t="s">
        <v>191</v>
      </c>
      <c r="AH144" s="320" t="s">
        <v>191</v>
      </c>
      <c r="AI144" s="321" t="s">
        <v>191</v>
      </c>
      <c r="AJ144" s="322" t="s">
        <v>191</v>
      </c>
      <c r="AK144" s="320" t="s">
        <v>191</v>
      </c>
      <c r="AL144" s="321" t="s">
        <v>191</v>
      </c>
      <c r="AM144" s="322" t="s">
        <v>191</v>
      </c>
      <c r="AN144" s="320" t="s">
        <v>191</v>
      </c>
      <c r="AO144" s="321" t="s">
        <v>191</v>
      </c>
      <c r="AP144" s="322" t="s">
        <v>191</v>
      </c>
      <c r="AQ144" s="320" t="s">
        <v>191</v>
      </c>
      <c r="AR144" s="321" t="s">
        <v>191</v>
      </c>
      <c r="AS144" s="322" t="s">
        <v>191</v>
      </c>
      <c r="AT144" s="320" t="s">
        <v>191</v>
      </c>
      <c r="AU144" s="321" t="s">
        <v>191</v>
      </c>
      <c r="AV144" s="322" t="s">
        <v>191</v>
      </c>
      <c r="AW144" s="320" t="s">
        <v>191</v>
      </c>
      <c r="AX144" s="321" t="s">
        <v>191</v>
      </c>
      <c r="AY144" s="322" t="s">
        <v>191</v>
      </c>
      <c r="AZ144" s="320" t="s">
        <v>191</v>
      </c>
      <c r="BA144" s="321" t="s">
        <v>191</v>
      </c>
      <c r="BB144" s="322" t="s">
        <v>191</v>
      </c>
      <c r="BC144" s="320" t="s">
        <v>191</v>
      </c>
      <c r="BD144" s="321" t="s">
        <v>191</v>
      </c>
      <c r="BE144" s="322" t="s">
        <v>191</v>
      </c>
      <c r="BF144" s="273">
        <v>31</v>
      </c>
      <c r="BG144" s="274">
        <v>20</v>
      </c>
      <c r="BH144" s="275">
        <v>24</v>
      </c>
      <c r="BI144" s="273">
        <v>318</v>
      </c>
      <c r="BJ144" s="274">
        <v>721</v>
      </c>
      <c r="BK144" s="275">
        <v>1039</v>
      </c>
      <c r="BL144" s="273">
        <v>33</v>
      </c>
      <c r="BM144" s="274">
        <v>22</v>
      </c>
      <c r="BN144" s="275">
        <v>25</v>
      </c>
      <c r="BO144" s="273">
        <v>318</v>
      </c>
      <c r="BP144" s="274">
        <v>721</v>
      </c>
      <c r="BQ144" s="275">
        <v>1039</v>
      </c>
      <c r="BR144" s="273">
        <v>28.6</v>
      </c>
      <c r="BS144" s="274">
        <v>27.1</v>
      </c>
      <c r="BT144" s="275">
        <v>27.6</v>
      </c>
      <c r="BU144" s="273">
        <v>318</v>
      </c>
      <c r="BV144" s="274">
        <v>721</v>
      </c>
      <c r="BW144" s="275">
        <v>1039</v>
      </c>
      <c r="BX144" s="273">
        <v>8</v>
      </c>
      <c r="BY144" s="274">
        <v>5</v>
      </c>
      <c r="BZ144" s="275">
        <v>6</v>
      </c>
      <c r="CA144" s="273">
        <v>66</v>
      </c>
      <c r="CB144" s="274">
        <v>168</v>
      </c>
      <c r="CC144" s="275">
        <v>234</v>
      </c>
      <c r="CD144" s="273">
        <v>8</v>
      </c>
      <c r="CE144" s="274">
        <v>5</v>
      </c>
      <c r="CF144" s="275">
        <v>6</v>
      </c>
      <c r="CG144" s="273">
        <v>66</v>
      </c>
      <c r="CH144" s="274">
        <v>168</v>
      </c>
      <c r="CI144" s="275">
        <v>234</v>
      </c>
      <c r="CJ144" s="273">
        <v>21.2</v>
      </c>
      <c r="CK144" s="274">
        <v>20.9</v>
      </c>
      <c r="CL144" s="275">
        <v>21</v>
      </c>
      <c r="CM144" s="273">
        <v>66</v>
      </c>
      <c r="CN144" s="274">
        <v>168</v>
      </c>
      <c r="CO144" s="275">
        <v>234</v>
      </c>
      <c r="CP144" s="273">
        <v>79</v>
      </c>
      <c r="CQ144" s="274">
        <v>64</v>
      </c>
      <c r="CR144" s="275">
        <v>71</v>
      </c>
      <c r="CS144" s="273">
        <v>7477</v>
      </c>
      <c r="CT144" s="274">
        <v>7904</v>
      </c>
      <c r="CU144" s="275">
        <v>15381</v>
      </c>
      <c r="CV144" s="273">
        <v>80</v>
      </c>
      <c r="CW144" s="274">
        <v>66</v>
      </c>
      <c r="CX144" s="275">
        <v>73</v>
      </c>
      <c r="CY144" s="273">
        <v>7477</v>
      </c>
      <c r="CZ144" s="274">
        <v>7904</v>
      </c>
      <c r="DA144" s="275">
        <v>15381</v>
      </c>
      <c r="DB144" s="273">
        <v>36.4</v>
      </c>
      <c r="DC144" s="274">
        <v>34.200000000000003</v>
      </c>
      <c r="DD144" s="275">
        <v>35.299999999999997</v>
      </c>
      <c r="DE144" s="273">
        <v>7477</v>
      </c>
      <c r="DF144" s="274">
        <v>7904</v>
      </c>
      <c r="DG144" s="275">
        <v>15381</v>
      </c>
    </row>
    <row r="145" spans="1:111" x14ac:dyDescent="0.35">
      <c r="A145" t="s">
        <v>84</v>
      </c>
      <c r="B145" t="s">
        <v>329</v>
      </c>
      <c r="C145" t="s">
        <v>324</v>
      </c>
      <c r="D145" s="273">
        <v>79</v>
      </c>
      <c r="E145" s="274">
        <v>64</v>
      </c>
      <c r="F145" s="275">
        <v>72</v>
      </c>
      <c r="G145" s="273">
        <v>6757</v>
      </c>
      <c r="H145" s="274">
        <v>6547</v>
      </c>
      <c r="I145" s="275">
        <v>13304</v>
      </c>
      <c r="J145" s="273">
        <v>80</v>
      </c>
      <c r="K145" s="274">
        <v>67</v>
      </c>
      <c r="L145" s="275">
        <v>74</v>
      </c>
      <c r="M145" s="273">
        <v>6757</v>
      </c>
      <c r="N145" s="274">
        <v>6547</v>
      </c>
      <c r="O145" s="275">
        <v>13304</v>
      </c>
      <c r="P145" s="273">
        <v>37.1</v>
      </c>
      <c r="Q145" s="274">
        <v>35</v>
      </c>
      <c r="R145" s="275">
        <v>36.1</v>
      </c>
      <c r="S145" s="273">
        <v>6757</v>
      </c>
      <c r="T145" s="274">
        <v>6547</v>
      </c>
      <c r="U145" s="275">
        <v>13304</v>
      </c>
      <c r="V145" s="320" t="s">
        <v>191</v>
      </c>
      <c r="W145" s="321" t="s">
        <v>191</v>
      </c>
      <c r="X145" s="322" t="s">
        <v>191</v>
      </c>
      <c r="Y145" s="320" t="s">
        <v>191</v>
      </c>
      <c r="Z145" s="321" t="s">
        <v>191</v>
      </c>
      <c r="AA145" s="322" t="s">
        <v>191</v>
      </c>
      <c r="AB145" s="320" t="s">
        <v>191</v>
      </c>
      <c r="AC145" s="321" t="s">
        <v>191</v>
      </c>
      <c r="AD145" s="322" t="s">
        <v>191</v>
      </c>
      <c r="AE145" s="320" t="s">
        <v>191</v>
      </c>
      <c r="AF145" s="321" t="s">
        <v>191</v>
      </c>
      <c r="AG145" s="322" t="s">
        <v>191</v>
      </c>
      <c r="AH145" s="320" t="s">
        <v>191</v>
      </c>
      <c r="AI145" s="321" t="s">
        <v>191</v>
      </c>
      <c r="AJ145" s="322" t="s">
        <v>191</v>
      </c>
      <c r="AK145" s="320" t="s">
        <v>191</v>
      </c>
      <c r="AL145" s="321" t="s">
        <v>191</v>
      </c>
      <c r="AM145" s="322" t="s">
        <v>191</v>
      </c>
      <c r="AN145" s="320" t="s">
        <v>191</v>
      </c>
      <c r="AO145" s="321" t="s">
        <v>191</v>
      </c>
      <c r="AP145" s="322" t="s">
        <v>191</v>
      </c>
      <c r="AQ145" s="320" t="s">
        <v>191</v>
      </c>
      <c r="AR145" s="321" t="s">
        <v>191</v>
      </c>
      <c r="AS145" s="322" t="s">
        <v>191</v>
      </c>
      <c r="AT145" s="320" t="s">
        <v>191</v>
      </c>
      <c r="AU145" s="321" t="s">
        <v>191</v>
      </c>
      <c r="AV145" s="322" t="s">
        <v>191</v>
      </c>
      <c r="AW145" s="320" t="s">
        <v>191</v>
      </c>
      <c r="AX145" s="321" t="s">
        <v>191</v>
      </c>
      <c r="AY145" s="322" t="s">
        <v>191</v>
      </c>
      <c r="AZ145" s="320" t="s">
        <v>191</v>
      </c>
      <c r="BA145" s="321" t="s">
        <v>191</v>
      </c>
      <c r="BB145" s="322" t="s">
        <v>191</v>
      </c>
      <c r="BC145" s="320" t="s">
        <v>191</v>
      </c>
      <c r="BD145" s="321" t="s">
        <v>191</v>
      </c>
      <c r="BE145" s="322" t="s">
        <v>191</v>
      </c>
      <c r="BF145" s="273">
        <v>30</v>
      </c>
      <c r="BG145" s="274">
        <v>21</v>
      </c>
      <c r="BH145" s="275">
        <v>24</v>
      </c>
      <c r="BI145" s="273">
        <v>341</v>
      </c>
      <c r="BJ145" s="274">
        <v>804</v>
      </c>
      <c r="BK145" s="275">
        <v>1145</v>
      </c>
      <c r="BL145" s="273">
        <v>31</v>
      </c>
      <c r="BM145" s="274">
        <v>22</v>
      </c>
      <c r="BN145" s="275">
        <v>25</v>
      </c>
      <c r="BO145" s="273">
        <v>341</v>
      </c>
      <c r="BP145" s="274">
        <v>804</v>
      </c>
      <c r="BQ145" s="275">
        <v>1145</v>
      </c>
      <c r="BR145" s="273">
        <v>28.7</v>
      </c>
      <c r="BS145" s="274">
        <v>26.3</v>
      </c>
      <c r="BT145" s="275">
        <v>27</v>
      </c>
      <c r="BU145" s="273">
        <v>341</v>
      </c>
      <c r="BV145" s="274">
        <v>804</v>
      </c>
      <c r="BW145" s="275">
        <v>1145</v>
      </c>
      <c r="BX145" s="273" t="s">
        <v>197</v>
      </c>
      <c r="BY145" s="274" t="s">
        <v>197</v>
      </c>
      <c r="BZ145" s="275">
        <v>2</v>
      </c>
      <c r="CA145" s="273">
        <v>42</v>
      </c>
      <c r="CB145" s="274">
        <v>107</v>
      </c>
      <c r="CC145" s="275">
        <v>149</v>
      </c>
      <c r="CD145" s="273" t="s">
        <v>197</v>
      </c>
      <c r="CE145" s="274" t="s">
        <v>197</v>
      </c>
      <c r="CF145" s="275">
        <v>2</v>
      </c>
      <c r="CG145" s="273">
        <v>42</v>
      </c>
      <c r="CH145" s="274">
        <v>107</v>
      </c>
      <c r="CI145" s="275">
        <v>149</v>
      </c>
      <c r="CJ145" s="273">
        <v>20</v>
      </c>
      <c r="CK145" s="274">
        <v>18.600000000000001</v>
      </c>
      <c r="CL145" s="275">
        <v>19</v>
      </c>
      <c r="CM145" s="273">
        <v>42</v>
      </c>
      <c r="CN145" s="274">
        <v>107</v>
      </c>
      <c r="CO145" s="275">
        <v>149</v>
      </c>
      <c r="CP145" s="273">
        <v>76</v>
      </c>
      <c r="CQ145" s="274">
        <v>59</v>
      </c>
      <c r="CR145" s="275">
        <v>67</v>
      </c>
      <c r="CS145" s="273">
        <v>7205</v>
      </c>
      <c r="CT145" s="274">
        <v>7522</v>
      </c>
      <c r="CU145" s="275">
        <v>14727</v>
      </c>
      <c r="CV145" s="273">
        <v>77</v>
      </c>
      <c r="CW145" s="274">
        <v>61</v>
      </c>
      <c r="CX145" s="275">
        <v>69</v>
      </c>
      <c r="CY145" s="273">
        <v>7205</v>
      </c>
      <c r="CZ145" s="274">
        <v>7522</v>
      </c>
      <c r="DA145" s="275">
        <v>14727</v>
      </c>
      <c r="DB145" s="273">
        <v>36.6</v>
      </c>
      <c r="DC145" s="274">
        <v>33.799999999999997</v>
      </c>
      <c r="DD145" s="275">
        <v>35.200000000000003</v>
      </c>
      <c r="DE145" s="273">
        <v>7205</v>
      </c>
      <c r="DF145" s="274">
        <v>7522</v>
      </c>
      <c r="DG145" s="275">
        <v>14727</v>
      </c>
    </row>
    <row r="146" spans="1:111" x14ac:dyDescent="0.35">
      <c r="A146" t="s">
        <v>134</v>
      </c>
      <c r="B146" t="s">
        <v>379</v>
      </c>
      <c r="C146" t="s">
        <v>372</v>
      </c>
      <c r="D146" s="273">
        <v>83</v>
      </c>
      <c r="E146" s="274">
        <v>71</v>
      </c>
      <c r="F146" s="275">
        <v>77</v>
      </c>
      <c r="G146" s="273">
        <v>8161</v>
      </c>
      <c r="H146" s="274">
        <v>7831</v>
      </c>
      <c r="I146" s="275">
        <v>15992</v>
      </c>
      <c r="J146" s="273">
        <v>84</v>
      </c>
      <c r="K146" s="274">
        <v>72</v>
      </c>
      <c r="L146" s="275">
        <v>78</v>
      </c>
      <c r="M146" s="273">
        <v>8161</v>
      </c>
      <c r="N146" s="274">
        <v>7831</v>
      </c>
      <c r="O146" s="275">
        <v>15992</v>
      </c>
      <c r="P146" s="273">
        <v>38</v>
      </c>
      <c r="Q146" s="274">
        <v>36.1</v>
      </c>
      <c r="R146" s="275">
        <v>37</v>
      </c>
      <c r="S146" s="273">
        <v>8161</v>
      </c>
      <c r="T146" s="274">
        <v>7831</v>
      </c>
      <c r="U146" s="275">
        <v>15992</v>
      </c>
      <c r="V146" s="320" t="s">
        <v>191</v>
      </c>
      <c r="W146" s="321" t="s">
        <v>191</v>
      </c>
      <c r="X146" s="322" t="s">
        <v>191</v>
      </c>
      <c r="Y146" s="320" t="s">
        <v>191</v>
      </c>
      <c r="Z146" s="321" t="s">
        <v>191</v>
      </c>
      <c r="AA146" s="322" t="s">
        <v>191</v>
      </c>
      <c r="AB146" s="320" t="s">
        <v>191</v>
      </c>
      <c r="AC146" s="321" t="s">
        <v>191</v>
      </c>
      <c r="AD146" s="322" t="s">
        <v>191</v>
      </c>
      <c r="AE146" s="320" t="s">
        <v>191</v>
      </c>
      <c r="AF146" s="321" t="s">
        <v>191</v>
      </c>
      <c r="AG146" s="322" t="s">
        <v>191</v>
      </c>
      <c r="AH146" s="320" t="s">
        <v>191</v>
      </c>
      <c r="AI146" s="321" t="s">
        <v>191</v>
      </c>
      <c r="AJ146" s="322" t="s">
        <v>191</v>
      </c>
      <c r="AK146" s="320" t="s">
        <v>191</v>
      </c>
      <c r="AL146" s="321" t="s">
        <v>191</v>
      </c>
      <c r="AM146" s="322" t="s">
        <v>191</v>
      </c>
      <c r="AN146" s="320" t="s">
        <v>191</v>
      </c>
      <c r="AO146" s="321" t="s">
        <v>191</v>
      </c>
      <c r="AP146" s="322" t="s">
        <v>191</v>
      </c>
      <c r="AQ146" s="320" t="s">
        <v>191</v>
      </c>
      <c r="AR146" s="321" t="s">
        <v>191</v>
      </c>
      <c r="AS146" s="322" t="s">
        <v>191</v>
      </c>
      <c r="AT146" s="320" t="s">
        <v>191</v>
      </c>
      <c r="AU146" s="321" t="s">
        <v>191</v>
      </c>
      <c r="AV146" s="322" t="s">
        <v>191</v>
      </c>
      <c r="AW146" s="320" t="s">
        <v>191</v>
      </c>
      <c r="AX146" s="321" t="s">
        <v>191</v>
      </c>
      <c r="AY146" s="322" t="s">
        <v>191</v>
      </c>
      <c r="AZ146" s="320" t="s">
        <v>191</v>
      </c>
      <c r="BA146" s="321" t="s">
        <v>191</v>
      </c>
      <c r="BB146" s="322" t="s">
        <v>191</v>
      </c>
      <c r="BC146" s="320" t="s">
        <v>191</v>
      </c>
      <c r="BD146" s="321" t="s">
        <v>191</v>
      </c>
      <c r="BE146" s="322" t="s">
        <v>191</v>
      </c>
      <c r="BF146" s="273">
        <v>36</v>
      </c>
      <c r="BG146" s="274">
        <v>27</v>
      </c>
      <c r="BH146" s="275">
        <v>29</v>
      </c>
      <c r="BI146" s="273">
        <v>354</v>
      </c>
      <c r="BJ146" s="274">
        <v>900</v>
      </c>
      <c r="BK146" s="275">
        <v>1254</v>
      </c>
      <c r="BL146" s="273">
        <v>38</v>
      </c>
      <c r="BM146" s="274">
        <v>27</v>
      </c>
      <c r="BN146" s="275">
        <v>30</v>
      </c>
      <c r="BO146" s="273">
        <v>354</v>
      </c>
      <c r="BP146" s="274">
        <v>900</v>
      </c>
      <c r="BQ146" s="275">
        <v>1254</v>
      </c>
      <c r="BR146" s="273">
        <v>29.6</v>
      </c>
      <c r="BS146" s="274">
        <v>28.1</v>
      </c>
      <c r="BT146" s="275">
        <v>28.5</v>
      </c>
      <c r="BU146" s="273">
        <v>354</v>
      </c>
      <c r="BV146" s="274">
        <v>900</v>
      </c>
      <c r="BW146" s="275">
        <v>1254</v>
      </c>
      <c r="BX146" s="273">
        <v>8</v>
      </c>
      <c r="BY146" s="274">
        <v>5</v>
      </c>
      <c r="BZ146" s="275">
        <v>6</v>
      </c>
      <c r="CA146" s="273">
        <v>80</v>
      </c>
      <c r="CB146" s="274">
        <v>183</v>
      </c>
      <c r="CC146" s="275">
        <v>263</v>
      </c>
      <c r="CD146" s="273">
        <v>8</v>
      </c>
      <c r="CE146" s="274">
        <v>5</v>
      </c>
      <c r="CF146" s="275">
        <v>6</v>
      </c>
      <c r="CG146" s="273">
        <v>80</v>
      </c>
      <c r="CH146" s="274">
        <v>183</v>
      </c>
      <c r="CI146" s="275">
        <v>263</v>
      </c>
      <c r="CJ146" s="273">
        <v>22</v>
      </c>
      <c r="CK146" s="274">
        <v>20.7</v>
      </c>
      <c r="CL146" s="275">
        <v>21.1</v>
      </c>
      <c r="CM146" s="273">
        <v>80</v>
      </c>
      <c r="CN146" s="274">
        <v>183</v>
      </c>
      <c r="CO146" s="275">
        <v>263</v>
      </c>
      <c r="CP146" s="273">
        <v>80</v>
      </c>
      <c r="CQ146" s="274">
        <v>64</v>
      </c>
      <c r="CR146" s="275">
        <v>72</v>
      </c>
      <c r="CS146" s="273">
        <v>8775</v>
      </c>
      <c r="CT146" s="274">
        <v>9114</v>
      </c>
      <c r="CU146" s="275">
        <v>17889</v>
      </c>
      <c r="CV146" s="273">
        <v>80</v>
      </c>
      <c r="CW146" s="274">
        <v>66</v>
      </c>
      <c r="CX146" s="275">
        <v>73</v>
      </c>
      <c r="CY146" s="273">
        <v>8775</v>
      </c>
      <c r="CZ146" s="274">
        <v>9114</v>
      </c>
      <c r="DA146" s="275">
        <v>17889</v>
      </c>
      <c r="DB146" s="273">
        <v>37.4</v>
      </c>
      <c r="DC146" s="274">
        <v>34.9</v>
      </c>
      <c r="DD146" s="275">
        <v>36.1</v>
      </c>
      <c r="DE146" s="273">
        <v>8775</v>
      </c>
      <c r="DF146" s="274">
        <v>9114</v>
      </c>
      <c r="DG146" s="275">
        <v>17889</v>
      </c>
    </row>
    <row r="147" spans="1:111" x14ac:dyDescent="0.35">
      <c r="A147" t="s">
        <v>24</v>
      </c>
      <c r="B147" t="s">
        <v>270</v>
      </c>
      <c r="C147" t="s">
        <v>260</v>
      </c>
      <c r="D147" s="273">
        <v>76</v>
      </c>
      <c r="E147" s="274">
        <v>62</v>
      </c>
      <c r="F147" s="275">
        <v>69</v>
      </c>
      <c r="G147" s="273">
        <v>6469</v>
      </c>
      <c r="H147" s="274">
        <v>6405</v>
      </c>
      <c r="I147" s="275">
        <v>12874</v>
      </c>
      <c r="J147" s="273">
        <v>78</v>
      </c>
      <c r="K147" s="274">
        <v>65</v>
      </c>
      <c r="L147" s="275">
        <v>71</v>
      </c>
      <c r="M147" s="273">
        <v>6469</v>
      </c>
      <c r="N147" s="274">
        <v>6405</v>
      </c>
      <c r="O147" s="275">
        <v>12874</v>
      </c>
      <c r="P147" s="273">
        <v>36.799999999999997</v>
      </c>
      <c r="Q147" s="274">
        <v>34.5</v>
      </c>
      <c r="R147" s="275">
        <v>35.6</v>
      </c>
      <c r="S147" s="273">
        <v>6469</v>
      </c>
      <c r="T147" s="274">
        <v>6405</v>
      </c>
      <c r="U147" s="275">
        <v>12874</v>
      </c>
      <c r="V147" s="320" t="s">
        <v>191</v>
      </c>
      <c r="W147" s="321" t="s">
        <v>191</v>
      </c>
      <c r="X147" s="322" t="s">
        <v>191</v>
      </c>
      <c r="Y147" s="320" t="s">
        <v>191</v>
      </c>
      <c r="Z147" s="321" t="s">
        <v>191</v>
      </c>
      <c r="AA147" s="322" t="s">
        <v>191</v>
      </c>
      <c r="AB147" s="320" t="s">
        <v>191</v>
      </c>
      <c r="AC147" s="321" t="s">
        <v>191</v>
      </c>
      <c r="AD147" s="322" t="s">
        <v>191</v>
      </c>
      <c r="AE147" s="320" t="s">
        <v>191</v>
      </c>
      <c r="AF147" s="321" t="s">
        <v>191</v>
      </c>
      <c r="AG147" s="322" t="s">
        <v>191</v>
      </c>
      <c r="AH147" s="320" t="s">
        <v>191</v>
      </c>
      <c r="AI147" s="321" t="s">
        <v>191</v>
      </c>
      <c r="AJ147" s="322" t="s">
        <v>191</v>
      </c>
      <c r="AK147" s="320" t="s">
        <v>191</v>
      </c>
      <c r="AL147" s="321" t="s">
        <v>191</v>
      </c>
      <c r="AM147" s="322" t="s">
        <v>191</v>
      </c>
      <c r="AN147" s="320" t="s">
        <v>191</v>
      </c>
      <c r="AO147" s="321" t="s">
        <v>191</v>
      </c>
      <c r="AP147" s="322" t="s">
        <v>191</v>
      </c>
      <c r="AQ147" s="320" t="s">
        <v>191</v>
      </c>
      <c r="AR147" s="321" t="s">
        <v>191</v>
      </c>
      <c r="AS147" s="322" t="s">
        <v>191</v>
      </c>
      <c r="AT147" s="320" t="s">
        <v>191</v>
      </c>
      <c r="AU147" s="321" t="s">
        <v>191</v>
      </c>
      <c r="AV147" s="322" t="s">
        <v>191</v>
      </c>
      <c r="AW147" s="320" t="s">
        <v>191</v>
      </c>
      <c r="AX147" s="321" t="s">
        <v>191</v>
      </c>
      <c r="AY147" s="322" t="s">
        <v>191</v>
      </c>
      <c r="AZ147" s="320" t="s">
        <v>191</v>
      </c>
      <c r="BA147" s="321" t="s">
        <v>191</v>
      </c>
      <c r="BB147" s="322" t="s">
        <v>191</v>
      </c>
      <c r="BC147" s="320" t="s">
        <v>191</v>
      </c>
      <c r="BD147" s="321" t="s">
        <v>191</v>
      </c>
      <c r="BE147" s="322" t="s">
        <v>191</v>
      </c>
      <c r="BF147" s="273">
        <v>23</v>
      </c>
      <c r="BG147" s="274">
        <v>16</v>
      </c>
      <c r="BH147" s="275">
        <v>18</v>
      </c>
      <c r="BI147" s="273">
        <v>231</v>
      </c>
      <c r="BJ147" s="274">
        <v>520</v>
      </c>
      <c r="BK147" s="275">
        <v>751</v>
      </c>
      <c r="BL147" s="273">
        <v>26</v>
      </c>
      <c r="BM147" s="274">
        <v>18</v>
      </c>
      <c r="BN147" s="275">
        <v>20</v>
      </c>
      <c r="BO147" s="273">
        <v>231</v>
      </c>
      <c r="BP147" s="274">
        <v>520</v>
      </c>
      <c r="BQ147" s="275">
        <v>751</v>
      </c>
      <c r="BR147" s="273">
        <v>27.7</v>
      </c>
      <c r="BS147" s="274">
        <v>25.2</v>
      </c>
      <c r="BT147" s="275">
        <v>26</v>
      </c>
      <c r="BU147" s="273">
        <v>231</v>
      </c>
      <c r="BV147" s="274">
        <v>520</v>
      </c>
      <c r="BW147" s="275">
        <v>751</v>
      </c>
      <c r="BX147" s="273" t="s">
        <v>197</v>
      </c>
      <c r="BY147" s="274" t="s">
        <v>197</v>
      </c>
      <c r="BZ147" s="275">
        <v>4</v>
      </c>
      <c r="CA147" s="273">
        <v>43</v>
      </c>
      <c r="CB147" s="274">
        <v>128</v>
      </c>
      <c r="CC147" s="275">
        <v>171</v>
      </c>
      <c r="CD147" s="273" t="s">
        <v>197</v>
      </c>
      <c r="CE147" s="274" t="s">
        <v>197</v>
      </c>
      <c r="CF147" s="275">
        <v>4</v>
      </c>
      <c r="CG147" s="273">
        <v>43</v>
      </c>
      <c r="CH147" s="274">
        <v>128</v>
      </c>
      <c r="CI147" s="275">
        <v>171</v>
      </c>
      <c r="CJ147" s="273">
        <v>19.100000000000001</v>
      </c>
      <c r="CK147" s="274">
        <v>18.600000000000001</v>
      </c>
      <c r="CL147" s="275">
        <v>18.7</v>
      </c>
      <c r="CM147" s="273">
        <v>43</v>
      </c>
      <c r="CN147" s="274">
        <v>128</v>
      </c>
      <c r="CO147" s="275">
        <v>171</v>
      </c>
      <c r="CP147" s="273">
        <v>73</v>
      </c>
      <c r="CQ147" s="274">
        <v>57</v>
      </c>
      <c r="CR147" s="275">
        <v>65</v>
      </c>
      <c r="CS147" s="273">
        <v>6826</v>
      </c>
      <c r="CT147" s="274">
        <v>7118</v>
      </c>
      <c r="CU147" s="275">
        <v>13944</v>
      </c>
      <c r="CV147" s="273">
        <v>75</v>
      </c>
      <c r="CW147" s="274">
        <v>60</v>
      </c>
      <c r="CX147" s="275">
        <v>68</v>
      </c>
      <c r="CY147" s="273">
        <v>6826</v>
      </c>
      <c r="CZ147" s="274">
        <v>7118</v>
      </c>
      <c r="DA147" s="275">
        <v>13944</v>
      </c>
      <c r="DB147" s="273">
        <v>36.299999999999997</v>
      </c>
      <c r="DC147" s="274">
        <v>33.5</v>
      </c>
      <c r="DD147" s="275">
        <v>34.9</v>
      </c>
      <c r="DE147" s="273">
        <v>6826</v>
      </c>
      <c r="DF147" s="274">
        <v>7118</v>
      </c>
      <c r="DG147" s="275">
        <v>13944</v>
      </c>
    </row>
    <row r="148" spans="1:111" x14ac:dyDescent="0.35">
      <c r="A148" t="s">
        <v>58</v>
      </c>
      <c r="B148" t="s">
        <v>303</v>
      </c>
      <c r="C148" t="s">
        <v>299</v>
      </c>
      <c r="D148" s="273">
        <v>73</v>
      </c>
      <c r="E148" s="274">
        <v>57</v>
      </c>
      <c r="F148" s="275">
        <v>65</v>
      </c>
      <c r="G148" s="273">
        <v>3615</v>
      </c>
      <c r="H148" s="274">
        <v>3605</v>
      </c>
      <c r="I148" s="275">
        <v>7220</v>
      </c>
      <c r="J148" s="273">
        <v>74</v>
      </c>
      <c r="K148" s="274">
        <v>59</v>
      </c>
      <c r="L148" s="275">
        <v>67</v>
      </c>
      <c r="M148" s="273">
        <v>3615</v>
      </c>
      <c r="N148" s="274">
        <v>3605</v>
      </c>
      <c r="O148" s="275">
        <v>7220</v>
      </c>
      <c r="P148" s="273">
        <v>36.1</v>
      </c>
      <c r="Q148" s="274">
        <v>34</v>
      </c>
      <c r="R148" s="275">
        <v>35</v>
      </c>
      <c r="S148" s="273">
        <v>3615</v>
      </c>
      <c r="T148" s="274">
        <v>3605</v>
      </c>
      <c r="U148" s="275">
        <v>7220</v>
      </c>
      <c r="V148" s="320" t="s">
        <v>191</v>
      </c>
      <c r="W148" s="321" t="s">
        <v>191</v>
      </c>
      <c r="X148" s="322" t="s">
        <v>191</v>
      </c>
      <c r="Y148" s="320" t="s">
        <v>191</v>
      </c>
      <c r="Z148" s="321" t="s">
        <v>191</v>
      </c>
      <c r="AA148" s="322" t="s">
        <v>191</v>
      </c>
      <c r="AB148" s="320" t="s">
        <v>191</v>
      </c>
      <c r="AC148" s="321" t="s">
        <v>191</v>
      </c>
      <c r="AD148" s="322" t="s">
        <v>191</v>
      </c>
      <c r="AE148" s="320" t="s">
        <v>191</v>
      </c>
      <c r="AF148" s="321" t="s">
        <v>191</v>
      </c>
      <c r="AG148" s="322" t="s">
        <v>191</v>
      </c>
      <c r="AH148" s="320" t="s">
        <v>191</v>
      </c>
      <c r="AI148" s="321" t="s">
        <v>191</v>
      </c>
      <c r="AJ148" s="322" t="s">
        <v>191</v>
      </c>
      <c r="AK148" s="320" t="s">
        <v>191</v>
      </c>
      <c r="AL148" s="321" t="s">
        <v>191</v>
      </c>
      <c r="AM148" s="322" t="s">
        <v>191</v>
      </c>
      <c r="AN148" s="320" t="s">
        <v>191</v>
      </c>
      <c r="AO148" s="321" t="s">
        <v>191</v>
      </c>
      <c r="AP148" s="322" t="s">
        <v>191</v>
      </c>
      <c r="AQ148" s="320" t="s">
        <v>191</v>
      </c>
      <c r="AR148" s="321" t="s">
        <v>191</v>
      </c>
      <c r="AS148" s="322" t="s">
        <v>191</v>
      </c>
      <c r="AT148" s="320" t="s">
        <v>191</v>
      </c>
      <c r="AU148" s="321" t="s">
        <v>191</v>
      </c>
      <c r="AV148" s="322" t="s">
        <v>191</v>
      </c>
      <c r="AW148" s="320" t="s">
        <v>191</v>
      </c>
      <c r="AX148" s="321" t="s">
        <v>191</v>
      </c>
      <c r="AY148" s="322" t="s">
        <v>191</v>
      </c>
      <c r="AZ148" s="320" t="s">
        <v>191</v>
      </c>
      <c r="BA148" s="321" t="s">
        <v>191</v>
      </c>
      <c r="BB148" s="322" t="s">
        <v>191</v>
      </c>
      <c r="BC148" s="320" t="s">
        <v>191</v>
      </c>
      <c r="BD148" s="321" t="s">
        <v>191</v>
      </c>
      <c r="BE148" s="322" t="s">
        <v>191</v>
      </c>
      <c r="BF148" s="273">
        <v>16</v>
      </c>
      <c r="BG148" s="274">
        <v>17</v>
      </c>
      <c r="BH148" s="275">
        <v>17</v>
      </c>
      <c r="BI148" s="273">
        <v>68</v>
      </c>
      <c r="BJ148" s="274">
        <v>190</v>
      </c>
      <c r="BK148" s="275">
        <v>258</v>
      </c>
      <c r="BL148" s="273">
        <v>16</v>
      </c>
      <c r="BM148" s="274">
        <v>17</v>
      </c>
      <c r="BN148" s="275">
        <v>17</v>
      </c>
      <c r="BO148" s="273">
        <v>68</v>
      </c>
      <c r="BP148" s="274">
        <v>190</v>
      </c>
      <c r="BQ148" s="275">
        <v>258</v>
      </c>
      <c r="BR148" s="273">
        <v>26.7</v>
      </c>
      <c r="BS148" s="274">
        <v>25.4</v>
      </c>
      <c r="BT148" s="275">
        <v>25.7</v>
      </c>
      <c r="BU148" s="273">
        <v>68</v>
      </c>
      <c r="BV148" s="274">
        <v>190</v>
      </c>
      <c r="BW148" s="275">
        <v>258</v>
      </c>
      <c r="BX148" s="273" t="s">
        <v>197</v>
      </c>
      <c r="BY148" s="274" t="s">
        <v>197</v>
      </c>
      <c r="BZ148" s="275">
        <v>6</v>
      </c>
      <c r="CA148" s="273">
        <v>31</v>
      </c>
      <c r="CB148" s="274">
        <v>77</v>
      </c>
      <c r="CC148" s="275">
        <v>108</v>
      </c>
      <c r="CD148" s="273" t="s">
        <v>197</v>
      </c>
      <c r="CE148" s="274" t="s">
        <v>197</v>
      </c>
      <c r="CF148" s="275">
        <v>6</v>
      </c>
      <c r="CG148" s="273">
        <v>31</v>
      </c>
      <c r="CH148" s="274">
        <v>77</v>
      </c>
      <c r="CI148" s="275">
        <v>108</v>
      </c>
      <c r="CJ148" s="273">
        <v>20.2</v>
      </c>
      <c r="CK148" s="274">
        <v>20.3</v>
      </c>
      <c r="CL148" s="275">
        <v>20.3</v>
      </c>
      <c r="CM148" s="273">
        <v>31</v>
      </c>
      <c r="CN148" s="274">
        <v>77</v>
      </c>
      <c r="CO148" s="275">
        <v>108</v>
      </c>
      <c r="CP148" s="273">
        <v>71</v>
      </c>
      <c r="CQ148" s="274">
        <v>53</v>
      </c>
      <c r="CR148" s="275">
        <v>62</v>
      </c>
      <c r="CS148" s="273">
        <v>3755</v>
      </c>
      <c r="CT148" s="274">
        <v>3936</v>
      </c>
      <c r="CU148" s="275">
        <v>7691</v>
      </c>
      <c r="CV148" s="273">
        <v>72</v>
      </c>
      <c r="CW148" s="274">
        <v>56</v>
      </c>
      <c r="CX148" s="275">
        <v>64</v>
      </c>
      <c r="CY148" s="273">
        <v>3755</v>
      </c>
      <c r="CZ148" s="274">
        <v>3936</v>
      </c>
      <c r="DA148" s="275">
        <v>7691</v>
      </c>
      <c r="DB148" s="273">
        <v>35.799999999999997</v>
      </c>
      <c r="DC148" s="274">
        <v>33.200000000000003</v>
      </c>
      <c r="DD148" s="275">
        <v>34.4</v>
      </c>
      <c r="DE148" s="273">
        <v>3755</v>
      </c>
      <c r="DF148" s="274">
        <v>3936</v>
      </c>
      <c r="DG148" s="275">
        <v>7691</v>
      </c>
    </row>
    <row r="149" spans="1:111" x14ac:dyDescent="0.35">
      <c r="A149" t="s">
        <v>59</v>
      </c>
      <c r="B149" t="s">
        <v>304</v>
      </c>
      <c r="C149" t="s">
        <v>299</v>
      </c>
      <c r="D149" s="273">
        <v>78</v>
      </c>
      <c r="E149" s="274">
        <v>65</v>
      </c>
      <c r="F149" s="275">
        <v>71</v>
      </c>
      <c r="G149" s="273">
        <v>3616</v>
      </c>
      <c r="H149" s="274">
        <v>3714</v>
      </c>
      <c r="I149" s="275">
        <v>7330</v>
      </c>
      <c r="J149" s="273">
        <v>79</v>
      </c>
      <c r="K149" s="274">
        <v>68</v>
      </c>
      <c r="L149" s="275">
        <v>73</v>
      </c>
      <c r="M149" s="273">
        <v>3616</v>
      </c>
      <c r="N149" s="274">
        <v>3714</v>
      </c>
      <c r="O149" s="275">
        <v>7330</v>
      </c>
      <c r="P149" s="273">
        <v>36.9</v>
      </c>
      <c r="Q149" s="274">
        <v>34.9</v>
      </c>
      <c r="R149" s="275">
        <v>35.9</v>
      </c>
      <c r="S149" s="273">
        <v>3616</v>
      </c>
      <c r="T149" s="274">
        <v>3714</v>
      </c>
      <c r="U149" s="275">
        <v>7330</v>
      </c>
      <c r="V149" s="320" t="s">
        <v>191</v>
      </c>
      <c r="W149" s="321" t="s">
        <v>191</v>
      </c>
      <c r="X149" s="322" t="s">
        <v>191</v>
      </c>
      <c r="Y149" s="320" t="s">
        <v>191</v>
      </c>
      <c r="Z149" s="321" t="s">
        <v>191</v>
      </c>
      <c r="AA149" s="322" t="s">
        <v>191</v>
      </c>
      <c r="AB149" s="320" t="s">
        <v>191</v>
      </c>
      <c r="AC149" s="321" t="s">
        <v>191</v>
      </c>
      <c r="AD149" s="322" t="s">
        <v>191</v>
      </c>
      <c r="AE149" s="320" t="s">
        <v>191</v>
      </c>
      <c r="AF149" s="321" t="s">
        <v>191</v>
      </c>
      <c r="AG149" s="322" t="s">
        <v>191</v>
      </c>
      <c r="AH149" s="320" t="s">
        <v>191</v>
      </c>
      <c r="AI149" s="321" t="s">
        <v>191</v>
      </c>
      <c r="AJ149" s="322" t="s">
        <v>191</v>
      </c>
      <c r="AK149" s="320" t="s">
        <v>191</v>
      </c>
      <c r="AL149" s="321" t="s">
        <v>191</v>
      </c>
      <c r="AM149" s="322" t="s">
        <v>191</v>
      </c>
      <c r="AN149" s="320" t="s">
        <v>191</v>
      </c>
      <c r="AO149" s="321" t="s">
        <v>191</v>
      </c>
      <c r="AP149" s="322" t="s">
        <v>191</v>
      </c>
      <c r="AQ149" s="320" t="s">
        <v>191</v>
      </c>
      <c r="AR149" s="321" t="s">
        <v>191</v>
      </c>
      <c r="AS149" s="322" t="s">
        <v>191</v>
      </c>
      <c r="AT149" s="320" t="s">
        <v>191</v>
      </c>
      <c r="AU149" s="321" t="s">
        <v>191</v>
      </c>
      <c r="AV149" s="322" t="s">
        <v>191</v>
      </c>
      <c r="AW149" s="320" t="s">
        <v>191</v>
      </c>
      <c r="AX149" s="321" t="s">
        <v>191</v>
      </c>
      <c r="AY149" s="322" t="s">
        <v>191</v>
      </c>
      <c r="AZ149" s="320" t="s">
        <v>191</v>
      </c>
      <c r="BA149" s="321" t="s">
        <v>191</v>
      </c>
      <c r="BB149" s="322" t="s">
        <v>191</v>
      </c>
      <c r="BC149" s="320" t="s">
        <v>191</v>
      </c>
      <c r="BD149" s="321" t="s">
        <v>191</v>
      </c>
      <c r="BE149" s="322" t="s">
        <v>191</v>
      </c>
      <c r="BF149" s="273">
        <v>32</v>
      </c>
      <c r="BG149" s="274">
        <v>21</v>
      </c>
      <c r="BH149" s="275">
        <v>24</v>
      </c>
      <c r="BI149" s="273">
        <v>168</v>
      </c>
      <c r="BJ149" s="274">
        <v>378</v>
      </c>
      <c r="BK149" s="275">
        <v>546</v>
      </c>
      <c r="BL149" s="273">
        <v>32</v>
      </c>
      <c r="BM149" s="274">
        <v>22</v>
      </c>
      <c r="BN149" s="275">
        <v>25</v>
      </c>
      <c r="BO149" s="273">
        <v>168</v>
      </c>
      <c r="BP149" s="274">
        <v>378</v>
      </c>
      <c r="BQ149" s="275">
        <v>546</v>
      </c>
      <c r="BR149" s="273">
        <v>27.7</v>
      </c>
      <c r="BS149" s="274">
        <v>27.2</v>
      </c>
      <c r="BT149" s="275">
        <v>27.3</v>
      </c>
      <c r="BU149" s="273">
        <v>168</v>
      </c>
      <c r="BV149" s="274">
        <v>378</v>
      </c>
      <c r="BW149" s="275">
        <v>546</v>
      </c>
      <c r="BX149" s="273" t="s">
        <v>197</v>
      </c>
      <c r="BY149" s="274" t="s">
        <v>197</v>
      </c>
      <c r="BZ149" s="275">
        <v>4</v>
      </c>
      <c r="CA149" s="273">
        <v>27</v>
      </c>
      <c r="CB149" s="274">
        <v>56</v>
      </c>
      <c r="CC149" s="275">
        <v>83</v>
      </c>
      <c r="CD149" s="273" t="s">
        <v>197</v>
      </c>
      <c r="CE149" s="274" t="s">
        <v>197</v>
      </c>
      <c r="CF149" s="275">
        <v>6</v>
      </c>
      <c r="CG149" s="273">
        <v>27</v>
      </c>
      <c r="CH149" s="274">
        <v>56</v>
      </c>
      <c r="CI149" s="275">
        <v>83</v>
      </c>
      <c r="CJ149" s="273">
        <v>19</v>
      </c>
      <c r="CK149" s="274">
        <v>19.899999999999999</v>
      </c>
      <c r="CL149" s="275">
        <v>19.600000000000001</v>
      </c>
      <c r="CM149" s="273">
        <v>27</v>
      </c>
      <c r="CN149" s="274">
        <v>56</v>
      </c>
      <c r="CO149" s="275">
        <v>83</v>
      </c>
      <c r="CP149" s="273">
        <v>75</v>
      </c>
      <c r="CQ149" s="274">
        <v>60</v>
      </c>
      <c r="CR149" s="275">
        <v>67</v>
      </c>
      <c r="CS149" s="273">
        <v>3865</v>
      </c>
      <c r="CT149" s="274">
        <v>4205</v>
      </c>
      <c r="CU149" s="275">
        <v>8070</v>
      </c>
      <c r="CV149" s="273">
        <v>77</v>
      </c>
      <c r="CW149" s="274">
        <v>62</v>
      </c>
      <c r="CX149" s="275">
        <v>69</v>
      </c>
      <c r="CY149" s="273">
        <v>3865</v>
      </c>
      <c r="CZ149" s="274">
        <v>4205</v>
      </c>
      <c r="DA149" s="275">
        <v>8070</v>
      </c>
      <c r="DB149" s="273">
        <v>36.299999999999997</v>
      </c>
      <c r="DC149" s="274">
        <v>34</v>
      </c>
      <c r="DD149" s="275">
        <v>35.1</v>
      </c>
      <c r="DE149" s="273">
        <v>3865</v>
      </c>
      <c r="DF149" s="274">
        <v>4205</v>
      </c>
      <c r="DG149" s="275">
        <v>8070</v>
      </c>
    </row>
    <row r="150" spans="1:111" x14ac:dyDescent="0.35">
      <c r="A150" t="s">
        <v>86</v>
      </c>
      <c r="B150" t="s">
        <v>331</v>
      </c>
      <c r="C150" t="s">
        <v>324</v>
      </c>
      <c r="D150" s="273">
        <v>75</v>
      </c>
      <c r="E150" s="274">
        <v>62</v>
      </c>
      <c r="F150" s="275">
        <v>68</v>
      </c>
      <c r="G150" s="273">
        <v>4147</v>
      </c>
      <c r="H150" s="274">
        <v>3876</v>
      </c>
      <c r="I150" s="275">
        <v>8023</v>
      </c>
      <c r="J150" s="273">
        <v>76</v>
      </c>
      <c r="K150" s="274">
        <v>64</v>
      </c>
      <c r="L150" s="275">
        <v>70</v>
      </c>
      <c r="M150" s="273">
        <v>4147</v>
      </c>
      <c r="N150" s="274">
        <v>3876</v>
      </c>
      <c r="O150" s="275">
        <v>8023</v>
      </c>
      <c r="P150" s="273">
        <v>34.6</v>
      </c>
      <c r="Q150" s="274">
        <v>33.299999999999997</v>
      </c>
      <c r="R150" s="275">
        <v>33.9</v>
      </c>
      <c r="S150" s="273">
        <v>4147</v>
      </c>
      <c r="T150" s="274">
        <v>3876</v>
      </c>
      <c r="U150" s="275">
        <v>8023</v>
      </c>
      <c r="V150" s="320" t="s">
        <v>191</v>
      </c>
      <c r="W150" s="321" t="s">
        <v>191</v>
      </c>
      <c r="X150" s="322" t="s">
        <v>191</v>
      </c>
      <c r="Y150" s="320" t="s">
        <v>191</v>
      </c>
      <c r="Z150" s="321" t="s">
        <v>191</v>
      </c>
      <c r="AA150" s="322" t="s">
        <v>191</v>
      </c>
      <c r="AB150" s="320" t="s">
        <v>191</v>
      </c>
      <c r="AC150" s="321" t="s">
        <v>191</v>
      </c>
      <c r="AD150" s="322" t="s">
        <v>191</v>
      </c>
      <c r="AE150" s="320" t="s">
        <v>191</v>
      </c>
      <c r="AF150" s="321" t="s">
        <v>191</v>
      </c>
      <c r="AG150" s="322" t="s">
        <v>191</v>
      </c>
      <c r="AH150" s="320" t="s">
        <v>191</v>
      </c>
      <c r="AI150" s="321" t="s">
        <v>191</v>
      </c>
      <c r="AJ150" s="322" t="s">
        <v>191</v>
      </c>
      <c r="AK150" s="320" t="s">
        <v>191</v>
      </c>
      <c r="AL150" s="321" t="s">
        <v>191</v>
      </c>
      <c r="AM150" s="322" t="s">
        <v>191</v>
      </c>
      <c r="AN150" s="320" t="s">
        <v>191</v>
      </c>
      <c r="AO150" s="321" t="s">
        <v>191</v>
      </c>
      <c r="AP150" s="322" t="s">
        <v>191</v>
      </c>
      <c r="AQ150" s="320" t="s">
        <v>191</v>
      </c>
      <c r="AR150" s="321" t="s">
        <v>191</v>
      </c>
      <c r="AS150" s="322" t="s">
        <v>191</v>
      </c>
      <c r="AT150" s="320" t="s">
        <v>191</v>
      </c>
      <c r="AU150" s="321" t="s">
        <v>191</v>
      </c>
      <c r="AV150" s="322" t="s">
        <v>191</v>
      </c>
      <c r="AW150" s="320" t="s">
        <v>191</v>
      </c>
      <c r="AX150" s="321" t="s">
        <v>191</v>
      </c>
      <c r="AY150" s="322" t="s">
        <v>191</v>
      </c>
      <c r="AZ150" s="320" t="s">
        <v>191</v>
      </c>
      <c r="BA150" s="321" t="s">
        <v>191</v>
      </c>
      <c r="BB150" s="322" t="s">
        <v>191</v>
      </c>
      <c r="BC150" s="320" t="s">
        <v>191</v>
      </c>
      <c r="BD150" s="321" t="s">
        <v>191</v>
      </c>
      <c r="BE150" s="322" t="s">
        <v>191</v>
      </c>
      <c r="BF150" s="273">
        <v>27</v>
      </c>
      <c r="BG150" s="274">
        <v>21</v>
      </c>
      <c r="BH150" s="275">
        <v>23</v>
      </c>
      <c r="BI150" s="273">
        <v>242</v>
      </c>
      <c r="BJ150" s="274">
        <v>620</v>
      </c>
      <c r="BK150" s="275">
        <v>862</v>
      </c>
      <c r="BL150" s="273">
        <v>29</v>
      </c>
      <c r="BM150" s="274">
        <v>24</v>
      </c>
      <c r="BN150" s="275">
        <v>25</v>
      </c>
      <c r="BO150" s="273">
        <v>242</v>
      </c>
      <c r="BP150" s="274">
        <v>620</v>
      </c>
      <c r="BQ150" s="275">
        <v>862</v>
      </c>
      <c r="BR150" s="273">
        <v>28.1</v>
      </c>
      <c r="BS150" s="274">
        <v>27.4</v>
      </c>
      <c r="BT150" s="275">
        <v>27.6</v>
      </c>
      <c r="BU150" s="273">
        <v>242</v>
      </c>
      <c r="BV150" s="274">
        <v>620</v>
      </c>
      <c r="BW150" s="275">
        <v>862</v>
      </c>
      <c r="BX150" s="273">
        <v>11</v>
      </c>
      <c r="BY150" s="274">
        <v>6</v>
      </c>
      <c r="BZ150" s="275">
        <v>7</v>
      </c>
      <c r="CA150" s="273">
        <v>38</v>
      </c>
      <c r="CB150" s="274">
        <v>98</v>
      </c>
      <c r="CC150" s="275">
        <v>136</v>
      </c>
      <c r="CD150" s="273">
        <v>11</v>
      </c>
      <c r="CE150" s="274">
        <v>6</v>
      </c>
      <c r="CF150" s="275">
        <v>7</v>
      </c>
      <c r="CG150" s="273">
        <v>38</v>
      </c>
      <c r="CH150" s="274">
        <v>98</v>
      </c>
      <c r="CI150" s="275">
        <v>136</v>
      </c>
      <c r="CJ150" s="273">
        <v>22.4</v>
      </c>
      <c r="CK150" s="274">
        <v>20.9</v>
      </c>
      <c r="CL150" s="275">
        <v>21.3</v>
      </c>
      <c r="CM150" s="273">
        <v>38</v>
      </c>
      <c r="CN150" s="274">
        <v>98</v>
      </c>
      <c r="CO150" s="275">
        <v>136</v>
      </c>
      <c r="CP150" s="273">
        <v>71</v>
      </c>
      <c r="CQ150" s="274">
        <v>55</v>
      </c>
      <c r="CR150" s="275">
        <v>63</v>
      </c>
      <c r="CS150" s="273">
        <v>4492</v>
      </c>
      <c r="CT150" s="274">
        <v>4652</v>
      </c>
      <c r="CU150" s="275">
        <v>9144</v>
      </c>
      <c r="CV150" s="273">
        <v>73</v>
      </c>
      <c r="CW150" s="274">
        <v>57</v>
      </c>
      <c r="CX150" s="275">
        <v>65</v>
      </c>
      <c r="CY150" s="273">
        <v>4492</v>
      </c>
      <c r="CZ150" s="274">
        <v>4652</v>
      </c>
      <c r="DA150" s="275">
        <v>9144</v>
      </c>
      <c r="DB150" s="273">
        <v>34.1</v>
      </c>
      <c r="DC150" s="274">
        <v>32.200000000000003</v>
      </c>
      <c r="DD150" s="275">
        <v>33.1</v>
      </c>
      <c r="DE150" s="273">
        <v>4492</v>
      </c>
      <c r="DF150" s="274">
        <v>4652</v>
      </c>
      <c r="DG150" s="275">
        <v>9144</v>
      </c>
    </row>
    <row r="151" spans="1:111" x14ac:dyDescent="0.35">
      <c r="A151" t="s">
        <v>60</v>
      </c>
      <c r="B151" t="s">
        <v>305</v>
      </c>
      <c r="C151" t="s">
        <v>299</v>
      </c>
      <c r="D151" s="273">
        <v>74</v>
      </c>
      <c r="E151" s="274">
        <v>59</v>
      </c>
      <c r="F151" s="275">
        <v>66</v>
      </c>
      <c r="G151" s="273">
        <v>4386</v>
      </c>
      <c r="H151" s="274">
        <v>4282</v>
      </c>
      <c r="I151" s="275">
        <v>8668</v>
      </c>
      <c r="J151" s="273">
        <v>75</v>
      </c>
      <c r="K151" s="274">
        <v>61</v>
      </c>
      <c r="L151" s="275">
        <v>68</v>
      </c>
      <c r="M151" s="273">
        <v>4386</v>
      </c>
      <c r="N151" s="274">
        <v>4282</v>
      </c>
      <c r="O151" s="275">
        <v>8668</v>
      </c>
      <c r="P151" s="273">
        <v>35.799999999999997</v>
      </c>
      <c r="Q151" s="274">
        <v>33.799999999999997</v>
      </c>
      <c r="R151" s="275">
        <v>34.9</v>
      </c>
      <c r="S151" s="273">
        <v>4386</v>
      </c>
      <c r="T151" s="274">
        <v>4282</v>
      </c>
      <c r="U151" s="275">
        <v>8668</v>
      </c>
      <c r="V151" s="320" t="s">
        <v>191</v>
      </c>
      <c r="W151" s="321" t="s">
        <v>191</v>
      </c>
      <c r="X151" s="322" t="s">
        <v>191</v>
      </c>
      <c r="Y151" s="320" t="s">
        <v>191</v>
      </c>
      <c r="Z151" s="321" t="s">
        <v>191</v>
      </c>
      <c r="AA151" s="322" t="s">
        <v>191</v>
      </c>
      <c r="AB151" s="320" t="s">
        <v>191</v>
      </c>
      <c r="AC151" s="321" t="s">
        <v>191</v>
      </c>
      <c r="AD151" s="322" t="s">
        <v>191</v>
      </c>
      <c r="AE151" s="320" t="s">
        <v>191</v>
      </c>
      <c r="AF151" s="321" t="s">
        <v>191</v>
      </c>
      <c r="AG151" s="322" t="s">
        <v>191</v>
      </c>
      <c r="AH151" s="320" t="s">
        <v>191</v>
      </c>
      <c r="AI151" s="321" t="s">
        <v>191</v>
      </c>
      <c r="AJ151" s="322" t="s">
        <v>191</v>
      </c>
      <c r="AK151" s="320" t="s">
        <v>191</v>
      </c>
      <c r="AL151" s="321" t="s">
        <v>191</v>
      </c>
      <c r="AM151" s="322" t="s">
        <v>191</v>
      </c>
      <c r="AN151" s="320" t="s">
        <v>191</v>
      </c>
      <c r="AO151" s="321" t="s">
        <v>191</v>
      </c>
      <c r="AP151" s="322" t="s">
        <v>191</v>
      </c>
      <c r="AQ151" s="320" t="s">
        <v>191</v>
      </c>
      <c r="AR151" s="321" t="s">
        <v>191</v>
      </c>
      <c r="AS151" s="322" t="s">
        <v>191</v>
      </c>
      <c r="AT151" s="320" t="s">
        <v>191</v>
      </c>
      <c r="AU151" s="321" t="s">
        <v>191</v>
      </c>
      <c r="AV151" s="322" t="s">
        <v>191</v>
      </c>
      <c r="AW151" s="320" t="s">
        <v>191</v>
      </c>
      <c r="AX151" s="321" t="s">
        <v>191</v>
      </c>
      <c r="AY151" s="322" t="s">
        <v>191</v>
      </c>
      <c r="AZ151" s="320" t="s">
        <v>191</v>
      </c>
      <c r="BA151" s="321" t="s">
        <v>191</v>
      </c>
      <c r="BB151" s="322" t="s">
        <v>191</v>
      </c>
      <c r="BC151" s="320" t="s">
        <v>191</v>
      </c>
      <c r="BD151" s="321" t="s">
        <v>191</v>
      </c>
      <c r="BE151" s="322" t="s">
        <v>191</v>
      </c>
      <c r="BF151" s="273">
        <v>30</v>
      </c>
      <c r="BG151" s="274">
        <v>17</v>
      </c>
      <c r="BH151" s="275">
        <v>21</v>
      </c>
      <c r="BI151" s="273">
        <v>149</v>
      </c>
      <c r="BJ151" s="274">
        <v>397</v>
      </c>
      <c r="BK151" s="275">
        <v>546</v>
      </c>
      <c r="BL151" s="273">
        <v>32</v>
      </c>
      <c r="BM151" s="274">
        <v>20</v>
      </c>
      <c r="BN151" s="275">
        <v>23</v>
      </c>
      <c r="BO151" s="273">
        <v>149</v>
      </c>
      <c r="BP151" s="274">
        <v>397</v>
      </c>
      <c r="BQ151" s="275">
        <v>546</v>
      </c>
      <c r="BR151" s="273">
        <v>27.7</v>
      </c>
      <c r="BS151" s="274">
        <v>26.1</v>
      </c>
      <c r="BT151" s="275">
        <v>26.5</v>
      </c>
      <c r="BU151" s="273">
        <v>149</v>
      </c>
      <c r="BV151" s="274">
        <v>397</v>
      </c>
      <c r="BW151" s="275">
        <v>546</v>
      </c>
      <c r="BX151" s="273" t="s">
        <v>197</v>
      </c>
      <c r="BY151" s="274" t="s">
        <v>197</v>
      </c>
      <c r="BZ151" s="275" t="s">
        <v>197</v>
      </c>
      <c r="CA151" s="273">
        <v>21</v>
      </c>
      <c r="CB151" s="274">
        <v>62</v>
      </c>
      <c r="CC151" s="275">
        <v>83</v>
      </c>
      <c r="CD151" s="273" t="s">
        <v>197</v>
      </c>
      <c r="CE151" s="274" t="s">
        <v>197</v>
      </c>
      <c r="CF151" s="275" t="s">
        <v>197</v>
      </c>
      <c r="CG151" s="273">
        <v>21</v>
      </c>
      <c r="CH151" s="274">
        <v>62</v>
      </c>
      <c r="CI151" s="275">
        <v>83</v>
      </c>
      <c r="CJ151" s="273">
        <v>18.5</v>
      </c>
      <c r="CK151" s="274">
        <v>18.2</v>
      </c>
      <c r="CL151" s="275">
        <v>18.3</v>
      </c>
      <c r="CM151" s="273">
        <v>21</v>
      </c>
      <c r="CN151" s="274">
        <v>62</v>
      </c>
      <c r="CO151" s="275">
        <v>83</v>
      </c>
      <c r="CP151" s="273">
        <v>71</v>
      </c>
      <c r="CQ151" s="274">
        <v>54</v>
      </c>
      <c r="CR151" s="275">
        <v>63</v>
      </c>
      <c r="CS151" s="273">
        <v>4631</v>
      </c>
      <c r="CT151" s="274">
        <v>4813</v>
      </c>
      <c r="CU151" s="275">
        <v>9444</v>
      </c>
      <c r="CV151" s="273">
        <v>73</v>
      </c>
      <c r="CW151" s="274">
        <v>57</v>
      </c>
      <c r="CX151" s="275">
        <v>65</v>
      </c>
      <c r="CY151" s="273">
        <v>4631</v>
      </c>
      <c r="CZ151" s="274">
        <v>4813</v>
      </c>
      <c r="DA151" s="275">
        <v>9444</v>
      </c>
      <c r="DB151" s="273">
        <v>35.4</v>
      </c>
      <c r="DC151" s="274">
        <v>32.9</v>
      </c>
      <c r="DD151" s="275">
        <v>34.200000000000003</v>
      </c>
      <c r="DE151" s="273">
        <v>4631</v>
      </c>
      <c r="DF151" s="274">
        <v>4813</v>
      </c>
      <c r="DG151" s="275">
        <v>9444</v>
      </c>
    </row>
    <row r="152" spans="1:111" x14ac:dyDescent="0.35">
      <c r="A152" t="s">
        <v>49</v>
      </c>
      <c r="B152" t="s">
        <v>294</v>
      </c>
      <c r="C152" t="s">
        <v>408</v>
      </c>
      <c r="D152" s="273">
        <v>76</v>
      </c>
      <c r="E152" s="274">
        <v>58</v>
      </c>
      <c r="F152" s="275">
        <v>67</v>
      </c>
      <c r="G152" s="273">
        <v>2845</v>
      </c>
      <c r="H152" s="274">
        <v>2883</v>
      </c>
      <c r="I152" s="275">
        <v>5728</v>
      </c>
      <c r="J152" s="273">
        <v>77</v>
      </c>
      <c r="K152" s="274">
        <v>62</v>
      </c>
      <c r="L152" s="275">
        <v>70</v>
      </c>
      <c r="M152" s="273">
        <v>2845</v>
      </c>
      <c r="N152" s="274">
        <v>2883</v>
      </c>
      <c r="O152" s="275">
        <v>5728</v>
      </c>
      <c r="P152" s="273">
        <v>35.700000000000003</v>
      </c>
      <c r="Q152" s="274">
        <v>33.700000000000003</v>
      </c>
      <c r="R152" s="275">
        <v>34.700000000000003</v>
      </c>
      <c r="S152" s="273">
        <v>2845</v>
      </c>
      <c r="T152" s="274">
        <v>2883</v>
      </c>
      <c r="U152" s="275">
        <v>5728</v>
      </c>
      <c r="V152" s="320" t="s">
        <v>191</v>
      </c>
      <c r="W152" s="321" t="s">
        <v>191</v>
      </c>
      <c r="X152" s="322" t="s">
        <v>191</v>
      </c>
      <c r="Y152" s="320" t="s">
        <v>191</v>
      </c>
      <c r="Z152" s="321" t="s">
        <v>191</v>
      </c>
      <c r="AA152" s="322" t="s">
        <v>191</v>
      </c>
      <c r="AB152" s="320" t="s">
        <v>191</v>
      </c>
      <c r="AC152" s="321" t="s">
        <v>191</v>
      </c>
      <c r="AD152" s="322" t="s">
        <v>191</v>
      </c>
      <c r="AE152" s="320" t="s">
        <v>191</v>
      </c>
      <c r="AF152" s="321" t="s">
        <v>191</v>
      </c>
      <c r="AG152" s="322" t="s">
        <v>191</v>
      </c>
      <c r="AH152" s="320" t="s">
        <v>191</v>
      </c>
      <c r="AI152" s="321" t="s">
        <v>191</v>
      </c>
      <c r="AJ152" s="322" t="s">
        <v>191</v>
      </c>
      <c r="AK152" s="320" t="s">
        <v>191</v>
      </c>
      <c r="AL152" s="321" t="s">
        <v>191</v>
      </c>
      <c r="AM152" s="322" t="s">
        <v>191</v>
      </c>
      <c r="AN152" s="320" t="s">
        <v>191</v>
      </c>
      <c r="AO152" s="321" t="s">
        <v>191</v>
      </c>
      <c r="AP152" s="322" t="s">
        <v>191</v>
      </c>
      <c r="AQ152" s="320" t="s">
        <v>191</v>
      </c>
      <c r="AR152" s="321" t="s">
        <v>191</v>
      </c>
      <c r="AS152" s="322" t="s">
        <v>191</v>
      </c>
      <c r="AT152" s="320" t="s">
        <v>191</v>
      </c>
      <c r="AU152" s="321" t="s">
        <v>191</v>
      </c>
      <c r="AV152" s="322" t="s">
        <v>191</v>
      </c>
      <c r="AW152" s="320" t="s">
        <v>191</v>
      </c>
      <c r="AX152" s="321" t="s">
        <v>191</v>
      </c>
      <c r="AY152" s="322" t="s">
        <v>191</v>
      </c>
      <c r="AZ152" s="320" t="s">
        <v>191</v>
      </c>
      <c r="BA152" s="321" t="s">
        <v>191</v>
      </c>
      <c r="BB152" s="322" t="s">
        <v>191</v>
      </c>
      <c r="BC152" s="320" t="s">
        <v>191</v>
      </c>
      <c r="BD152" s="321" t="s">
        <v>191</v>
      </c>
      <c r="BE152" s="322" t="s">
        <v>191</v>
      </c>
      <c r="BF152" s="273">
        <v>16</v>
      </c>
      <c r="BG152" s="274">
        <v>19</v>
      </c>
      <c r="BH152" s="275">
        <v>18</v>
      </c>
      <c r="BI152" s="273">
        <v>79</v>
      </c>
      <c r="BJ152" s="274">
        <v>212</v>
      </c>
      <c r="BK152" s="275">
        <v>291</v>
      </c>
      <c r="BL152" s="273">
        <v>19</v>
      </c>
      <c r="BM152" s="274">
        <v>20</v>
      </c>
      <c r="BN152" s="275">
        <v>20</v>
      </c>
      <c r="BO152" s="273">
        <v>79</v>
      </c>
      <c r="BP152" s="274">
        <v>212</v>
      </c>
      <c r="BQ152" s="275">
        <v>291</v>
      </c>
      <c r="BR152" s="273">
        <v>26.1</v>
      </c>
      <c r="BS152" s="274">
        <v>26.8</v>
      </c>
      <c r="BT152" s="275">
        <v>26.6</v>
      </c>
      <c r="BU152" s="273">
        <v>79</v>
      </c>
      <c r="BV152" s="274">
        <v>212</v>
      </c>
      <c r="BW152" s="275">
        <v>291</v>
      </c>
      <c r="BX152" s="273" t="s">
        <v>197</v>
      </c>
      <c r="BY152" s="274" t="s">
        <v>197</v>
      </c>
      <c r="BZ152" s="275" t="s">
        <v>197</v>
      </c>
      <c r="CA152" s="273">
        <v>16</v>
      </c>
      <c r="CB152" s="274">
        <v>26</v>
      </c>
      <c r="CC152" s="275">
        <v>42</v>
      </c>
      <c r="CD152" s="273" t="s">
        <v>197</v>
      </c>
      <c r="CE152" s="274" t="s">
        <v>197</v>
      </c>
      <c r="CF152" s="275" t="s">
        <v>197</v>
      </c>
      <c r="CG152" s="273">
        <v>16</v>
      </c>
      <c r="CH152" s="274">
        <v>26</v>
      </c>
      <c r="CI152" s="275">
        <v>42</v>
      </c>
      <c r="CJ152" s="273">
        <v>20.6</v>
      </c>
      <c r="CK152" s="274">
        <v>19</v>
      </c>
      <c r="CL152" s="275">
        <v>19.600000000000001</v>
      </c>
      <c r="CM152" s="273">
        <v>16</v>
      </c>
      <c r="CN152" s="274">
        <v>26</v>
      </c>
      <c r="CO152" s="275">
        <v>42</v>
      </c>
      <c r="CP152" s="273">
        <v>74</v>
      </c>
      <c r="CQ152" s="274">
        <v>55</v>
      </c>
      <c r="CR152" s="275">
        <v>64</v>
      </c>
      <c r="CS152" s="273">
        <v>2985</v>
      </c>
      <c r="CT152" s="274">
        <v>3173</v>
      </c>
      <c r="CU152" s="275">
        <v>6158</v>
      </c>
      <c r="CV152" s="273">
        <v>75</v>
      </c>
      <c r="CW152" s="274">
        <v>58</v>
      </c>
      <c r="CX152" s="275">
        <v>67</v>
      </c>
      <c r="CY152" s="273">
        <v>2985</v>
      </c>
      <c r="CZ152" s="274">
        <v>3173</v>
      </c>
      <c r="DA152" s="275">
        <v>6158</v>
      </c>
      <c r="DB152" s="273">
        <v>35.299999999999997</v>
      </c>
      <c r="DC152" s="274">
        <v>33.1</v>
      </c>
      <c r="DD152" s="275">
        <v>34.200000000000003</v>
      </c>
      <c r="DE152" s="273">
        <v>2985</v>
      </c>
      <c r="DF152" s="274">
        <v>3173</v>
      </c>
      <c r="DG152" s="275">
        <v>6158</v>
      </c>
    </row>
    <row r="153" spans="1:111" x14ac:dyDescent="0.35">
      <c r="A153" t="s">
        <v>62</v>
      </c>
      <c r="B153" t="s">
        <v>307</v>
      </c>
      <c r="C153" t="s">
        <v>299</v>
      </c>
      <c r="D153" s="273">
        <v>75</v>
      </c>
      <c r="E153" s="274">
        <v>59</v>
      </c>
      <c r="F153" s="275">
        <v>67</v>
      </c>
      <c r="G153" s="273">
        <v>4388</v>
      </c>
      <c r="H153" s="274">
        <v>4307</v>
      </c>
      <c r="I153" s="275">
        <v>8695</v>
      </c>
      <c r="J153" s="273">
        <v>76</v>
      </c>
      <c r="K153" s="274">
        <v>62</v>
      </c>
      <c r="L153" s="275">
        <v>69</v>
      </c>
      <c r="M153" s="273">
        <v>4388</v>
      </c>
      <c r="N153" s="274">
        <v>4307</v>
      </c>
      <c r="O153" s="275">
        <v>8695</v>
      </c>
      <c r="P153" s="273">
        <v>35.6</v>
      </c>
      <c r="Q153" s="274">
        <v>33.4</v>
      </c>
      <c r="R153" s="275">
        <v>34.5</v>
      </c>
      <c r="S153" s="273">
        <v>4388</v>
      </c>
      <c r="T153" s="274">
        <v>4307</v>
      </c>
      <c r="U153" s="275">
        <v>8695</v>
      </c>
      <c r="V153" s="320" t="s">
        <v>191</v>
      </c>
      <c r="W153" s="321" t="s">
        <v>191</v>
      </c>
      <c r="X153" s="322" t="s">
        <v>191</v>
      </c>
      <c r="Y153" s="320" t="s">
        <v>191</v>
      </c>
      <c r="Z153" s="321" t="s">
        <v>191</v>
      </c>
      <c r="AA153" s="322" t="s">
        <v>191</v>
      </c>
      <c r="AB153" s="320" t="s">
        <v>191</v>
      </c>
      <c r="AC153" s="321" t="s">
        <v>191</v>
      </c>
      <c r="AD153" s="322" t="s">
        <v>191</v>
      </c>
      <c r="AE153" s="320" t="s">
        <v>191</v>
      </c>
      <c r="AF153" s="321" t="s">
        <v>191</v>
      </c>
      <c r="AG153" s="322" t="s">
        <v>191</v>
      </c>
      <c r="AH153" s="320" t="s">
        <v>191</v>
      </c>
      <c r="AI153" s="321" t="s">
        <v>191</v>
      </c>
      <c r="AJ153" s="322" t="s">
        <v>191</v>
      </c>
      <c r="AK153" s="320" t="s">
        <v>191</v>
      </c>
      <c r="AL153" s="321" t="s">
        <v>191</v>
      </c>
      <c r="AM153" s="322" t="s">
        <v>191</v>
      </c>
      <c r="AN153" s="320" t="s">
        <v>191</v>
      </c>
      <c r="AO153" s="321" t="s">
        <v>191</v>
      </c>
      <c r="AP153" s="322" t="s">
        <v>191</v>
      </c>
      <c r="AQ153" s="320" t="s">
        <v>191</v>
      </c>
      <c r="AR153" s="321" t="s">
        <v>191</v>
      </c>
      <c r="AS153" s="322" t="s">
        <v>191</v>
      </c>
      <c r="AT153" s="320" t="s">
        <v>191</v>
      </c>
      <c r="AU153" s="321" t="s">
        <v>191</v>
      </c>
      <c r="AV153" s="322" t="s">
        <v>191</v>
      </c>
      <c r="AW153" s="320" t="s">
        <v>191</v>
      </c>
      <c r="AX153" s="321" t="s">
        <v>191</v>
      </c>
      <c r="AY153" s="322" t="s">
        <v>191</v>
      </c>
      <c r="AZ153" s="320" t="s">
        <v>191</v>
      </c>
      <c r="BA153" s="321" t="s">
        <v>191</v>
      </c>
      <c r="BB153" s="322" t="s">
        <v>191</v>
      </c>
      <c r="BC153" s="320" t="s">
        <v>191</v>
      </c>
      <c r="BD153" s="321" t="s">
        <v>191</v>
      </c>
      <c r="BE153" s="322" t="s">
        <v>191</v>
      </c>
      <c r="BF153" s="273">
        <v>18</v>
      </c>
      <c r="BG153" s="274">
        <v>17</v>
      </c>
      <c r="BH153" s="275">
        <v>17</v>
      </c>
      <c r="BI153" s="273">
        <v>192</v>
      </c>
      <c r="BJ153" s="274">
        <v>427</v>
      </c>
      <c r="BK153" s="275">
        <v>619</v>
      </c>
      <c r="BL153" s="273">
        <v>19</v>
      </c>
      <c r="BM153" s="274">
        <v>18</v>
      </c>
      <c r="BN153" s="275">
        <v>18</v>
      </c>
      <c r="BO153" s="273">
        <v>192</v>
      </c>
      <c r="BP153" s="274">
        <v>427</v>
      </c>
      <c r="BQ153" s="275">
        <v>619</v>
      </c>
      <c r="BR153" s="273">
        <v>25.4</v>
      </c>
      <c r="BS153" s="274">
        <v>24.7</v>
      </c>
      <c r="BT153" s="275">
        <v>24.9</v>
      </c>
      <c r="BU153" s="273">
        <v>192</v>
      </c>
      <c r="BV153" s="274">
        <v>427</v>
      </c>
      <c r="BW153" s="275">
        <v>619</v>
      </c>
      <c r="BX153" s="273" t="s">
        <v>197</v>
      </c>
      <c r="BY153" s="274" t="s">
        <v>197</v>
      </c>
      <c r="BZ153" s="275" t="s">
        <v>197</v>
      </c>
      <c r="CA153" s="273">
        <v>13</v>
      </c>
      <c r="CB153" s="274">
        <v>16</v>
      </c>
      <c r="CC153" s="275">
        <v>29</v>
      </c>
      <c r="CD153" s="273" t="s">
        <v>197</v>
      </c>
      <c r="CE153" s="274" t="s">
        <v>197</v>
      </c>
      <c r="CF153" s="275" t="s">
        <v>197</v>
      </c>
      <c r="CG153" s="273">
        <v>13</v>
      </c>
      <c r="CH153" s="274">
        <v>16</v>
      </c>
      <c r="CI153" s="275">
        <v>29</v>
      </c>
      <c r="CJ153" s="273">
        <v>20.3</v>
      </c>
      <c r="CK153" s="274">
        <v>20.5</v>
      </c>
      <c r="CL153" s="275">
        <v>20.399999999999999</v>
      </c>
      <c r="CM153" s="273">
        <v>13</v>
      </c>
      <c r="CN153" s="274">
        <v>16</v>
      </c>
      <c r="CO153" s="275">
        <v>29</v>
      </c>
      <c r="CP153" s="273">
        <v>72</v>
      </c>
      <c r="CQ153" s="274">
        <v>55</v>
      </c>
      <c r="CR153" s="275">
        <v>64</v>
      </c>
      <c r="CS153" s="273">
        <v>4646</v>
      </c>
      <c r="CT153" s="274">
        <v>4801</v>
      </c>
      <c r="CU153" s="275">
        <v>9447</v>
      </c>
      <c r="CV153" s="273">
        <v>74</v>
      </c>
      <c r="CW153" s="274">
        <v>57</v>
      </c>
      <c r="CX153" s="275">
        <v>65</v>
      </c>
      <c r="CY153" s="273">
        <v>4646</v>
      </c>
      <c r="CZ153" s="274">
        <v>4801</v>
      </c>
      <c r="DA153" s="275">
        <v>9447</v>
      </c>
      <c r="DB153" s="273">
        <v>35.1</v>
      </c>
      <c r="DC153" s="274">
        <v>32.6</v>
      </c>
      <c r="DD153" s="275">
        <v>33.799999999999997</v>
      </c>
      <c r="DE153" s="273">
        <v>4646</v>
      </c>
      <c r="DF153" s="274">
        <v>4801</v>
      </c>
      <c r="DG153" s="275">
        <v>9447</v>
      </c>
    </row>
    <row r="154" spans="1:111" x14ac:dyDescent="0.35">
      <c r="A154" t="s">
        <v>137</v>
      </c>
      <c r="B154" t="s">
        <v>382</v>
      </c>
      <c r="C154" t="s">
        <v>372</v>
      </c>
      <c r="D154" s="273">
        <v>76</v>
      </c>
      <c r="E154" s="274">
        <v>61</v>
      </c>
      <c r="F154" s="275">
        <v>68</v>
      </c>
      <c r="G154" s="273">
        <v>3483</v>
      </c>
      <c r="H154" s="274">
        <v>3543</v>
      </c>
      <c r="I154" s="275">
        <v>7026</v>
      </c>
      <c r="J154" s="273">
        <v>77</v>
      </c>
      <c r="K154" s="274">
        <v>63</v>
      </c>
      <c r="L154" s="275">
        <v>70</v>
      </c>
      <c r="M154" s="273">
        <v>3483</v>
      </c>
      <c r="N154" s="274">
        <v>3543</v>
      </c>
      <c r="O154" s="275">
        <v>7026</v>
      </c>
      <c r="P154" s="273">
        <v>35.799999999999997</v>
      </c>
      <c r="Q154" s="274">
        <v>33.9</v>
      </c>
      <c r="R154" s="275">
        <v>34.799999999999997</v>
      </c>
      <c r="S154" s="273">
        <v>3483</v>
      </c>
      <c r="T154" s="274">
        <v>3543</v>
      </c>
      <c r="U154" s="275">
        <v>7026</v>
      </c>
      <c r="V154" s="320" t="s">
        <v>191</v>
      </c>
      <c r="W154" s="321" t="s">
        <v>191</v>
      </c>
      <c r="X154" s="322" t="s">
        <v>191</v>
      </c>
      <c r="Y154" s="320" t="s">
        <v>191</v>
      </c>
      <c r="Z154" s="321" t="s">
        <v>191</v>
      </c>
      <c r="AA154" s="322" t="s">
        <v>191</v>
      </c>
      <c r="AB154" s="320" t="s">
        <v>191</v>
      </c>
      <c r="AC154" s="321" t="s">
        <v>191</v>
      </c>
      <c r="AD154" s="322" t="s">
        <v>191</v>
      </c>
      <c r="AE154" s="320" t="s">
        <v>191</v>
      </c>
      <c r="AF154" s="321" t="s">
        <v>191</v>
      </c>
      <c r="AG154" s="322" t="s">
        <v>191</v>
      </c>
      <c r="AH154" s="320" t="s">
        <v>191</v>
      </c>
      <c r="AI154" s="321" t="s">
        <v>191</v>
      </c>
      <c r="AJ154" s="322" t="s">
        <v>191</v>
      </c>
      <c r="AK154" s="320" t="s">
        <v>191</v>
      </c>
      <c r="AL154" s="321" t="s">
        <v>191</v>
      </c>
      <c r="AM154" s="322" t="s">
        <v>191</v>
      </c>
      <c r="AN154" s="320" t="s">
        <v>191</v>
      </c>
      <c r="AO154" s="321" t="s">
        <v>191</v>
      </c>
      <c r="AP154" s="322" t="s">
        <v>191</v>
      </c>
      <c r="AQ154" s="320" t="s">
        <v>191</v>
      </c>
      <c r="AR154" s="321" t="s">
        <v>191</v>
      </c>
      <c r="AS154" s="322" t="s">
        <v>191</v>
      </c>
      <c r="AT154" s="320" t="s">
        <v>191</v>
      </c>
      <c r="AU154" s="321" t="s">
        <v>191</v>
      </c>
      <c r="AV154" s="322" t="s">
        <v>191</v>
      </c>
      <c r="AW154" s="320" t="s">
        <v>191</v>
      </c>
      <c r="AX154" s="321" t="s">
        <v>191</v>
      </c>
      <c r="AY154" s="322" t="s">
        <v>191</v>
      </c>
      <c r="AZ154" s="320" t="s">
        <v>191</v>
      </c>
      <c r="BA154" s="321" t="s">
        <v>191</v>
      </c>
      <c r="BB154" s="322" t="s">
        <v>191</v>
      </c>
      <c r="BC154" s="320" t="s">
        <v>191</v>
      </c>
      <c r="BD154" s="321" t="s">
        <v>191</v>
      </c>
      <c r="BE154" s="322" t="s">
        <v>191</v>
      </c>
      <c r="BF154" s="273">
        <v>23</v>
      </c>
      <c r="BG154" s="274">
        <v>14</v>
      </c>
      <c r="BH154" s="275">
        <v>16</v>
      </c>
      <c r="BI154" s="273">
        <v>96</v>
      </c>
      <c r="BJ154" s="274">
        <v>280</v>
      </c>
      <c r="BK154" s="275">
        <v>376</v>
      </c>
      <c r="BL154" s="273">
        <v>24</v>
      </c>
      <c r="BM154" s="274">
        <v>15</v>
      </c>
      <c r="BN154" s="275">
        <v>18</v>
      </c>
      <c r="BO154" s="273">
        <v>96</v>
      </c>
      <c r="BP154" s="274">
        <v>280</v>
      </c>
      <c r="BQ154" s="275">
        <v>376</v>
      </c>
      <c r="BR154" s="273">
        <v>26.6</v>
      </c>
      <c r="BS154" s="274">
        <v>25.9</v>
      </c>
      <c r="BT154" s="275">
        <v>26.1</v>
      </c>
      <c r="BU154" s="273">
        <v>96</v>
      </c>
      <c r="BV154" s="274">
        <v>280</v>
      </c>
      <c r="BW154" s="275">
        <v>376</v>
      </c>
      <c r="BX154" s="273" t="s">
        <v>197</v>
      </c>
      <c r="BY154" s="274" t="s">
        <v>197</v>
      </c>
      <c r="BZ154" s="275">
        <v>4</v>
      </c>
      <c r="CA154" s="273">
        <v>28</v>
      </c>
      <c r="CB154" s="274">
        <v>63</v>
      </c>
      <c r="CC154" s="275">
        <v>91</v>
      </c>
      <c r="CD154" s="273" t="s">
        <v>197</v>
      </c>
      <c r="CE154" s="274" t="s">
        <v>197</v>
      </c>
      <c r="CF154" s="275">
        <v>5</v>
      </c>
      <c r="CG154" s="273">
        <v>28</v>
      </c>
      <c r="CH154" s="274">
        <v>63</v>
      </c>
      <c r="CI154" s="275">
        <v>91</v>
      </c>
      <c r="CJ154" s="273">
        <v>21.8</v>
      </c>
      <c r="CK154" s="274">
        <v>19.899999999999999</v>
      </c>
      <c r="CL154" s="275">
        <v>20.5</v>
      </c>
      <c r="CM154" s="273">
        <v>28</v>
      </c>
      <c r="CN154" s="274">
        <v>63</v>
      </c>
      <c r="CO154" s="275">
        <v>91</v>
      </c>
      <c r="CP154" s="273">
        <v>73</v>
      </c>
      <c r="CQ154" s="274">
        <v>56</v>
      </c>
      <c r="CR154" s="275">
        <v>64</v>
      </c>
      <c r="CS154" s="273">
        <v>3689</v>
      </c>
      <c r="CT154" s="274">
        <v>3997</v>
      </c>
      <c r="CU154" s="275">
        <v>7686</v>
      </c>
      <c r="CV154" s="273">
        <v>75</v>
      </c>
      <c r="CW154" s="274">
        <v>58</v>
      </c>
      <c r="CX154" s="275">
        <v>66</v>
      </c>
      <c r="CY154" s="273">
        <v>3689</v>
      </c>
      <c r="CZ154" s="274">
        <v>3997</v>
      </c>
      <c r="DA154" s="275">
        <v>7686</v>
      </c>
      <c r="DB154" s="273">
        <v>35.4</v>
      </c>
      <c r="DC154" s="274">
        <v>33.1</v>
      </c>
      <c r="DD154" s="275">
        <v>34.200000000000003</v>
      </c>
      <c r="DE154" s="273">
        <v>3689</v>
      </c>
      <c r="DF154" s="274">
        <v>3997</v>
      </c>
      <c r="DG154" s="275">
        <v>7686</v>
      </c>
    </row>
    <row r="155" spans="1:111" x14ac:dyDescent="0.35">
      <c r="A155" t="s">
        <v>159</v>
      </c>
      <c r="B155" t="s">
        <v>403</v>
      </c>
      <c r="C155" t="s">
        <v>392</v>
      </c>
      <c r="D155" s="273">
        <v>75</v>
      </c>
      <c r="E155" s="274">
        <v>64</v>
      </c>
      <c r="F155" s="275">
        <v>70</v>
      </c>
      <c r="G155" s="273">
        <v>2731</v>
      </c>
      <c r="H155" s="274">
        <v>2642</v>
      </c>
      <c r="I155" s="275">
        <v>5373</v>
      </c>
      <c r="J155" s="273">
        <v>76</v>
      </c>
      <c r="K155" s="274">
        <v>66</v>
      </c>
      <c r="L155" s="275">
        <v>71</v>
      </c>
      <c r="M155" s="273">
        <v>2731</v>
      </c>
      <c r="N155" s="274">
        <v>2642</v>
      </c>
      <c r="O155" s="275">
        <v>5373</v>
      </c>
      <c r="P155" s="273">
        <v>36.5</v>
      </c>
      <c r="Q155" s="274">
        <v>34.6</v>
      </c>
      <c r="R155" s="275">
        <v>35.6</v>
      </c>
      <c r="S155" s="273">
        <v>2731</v>
      </c>
      <c r="T155" s="274">
        <v>2642</v>
      </c>
      <c r="U155" s="275">
        <v>5373</v>
      </c>
      <c r="V155" s="320" t="s">
        <v>191</v>
      </c>
      <c r="W155" s="321" t="s">
        <v>191</v>
      </c>
      <c r="X155" s="322" t="s">
        <v>191</v>
      </c>
      <c r="Y155" s="320" t="s">
        <v>191</v>
      </c>
      <c r="Z155" s="321" t="s">
        <v>191</v>
      </c>
      <c r="AA155" s="322" t="s">
        <v>191</v>
      </c>
      <c r="AB155" s="320" t="s">
        <v>191</v>
      </c>
      <c r="AC155" s="321" t="s">
        <v>191</v>
      </c>
      <c r="AD155" s="322" t="s">
        <v>191</v>
      </c>
      <c r="AE155" s="320" t="s">
        <v>191</v>
      </c>
      <c r="AF155" s="321" t="s">
        <v>191</v>
      </c>
      <c r="AG155" s="322" t="s">
        <v>191</v>
      </c>
      <c r="AH155" s="320" t="s">
        <v>191</v>
      </c>
      <c r="AI155" s="321" t="s">
        <v>191</v>
      </c>
      <c r="AJ155" s="322" t="s">
        <v>191</v>
      </c>
      <c r="AK155" s="320" t="s">
        <v>191</v>
      </c>
      <c r="AL155" s="321" t="s">
        <v>191</v>
      </c>
      <c r="AM155" s="322" t="s">
        <v>191</v>
      </c>
      <c r="AN155" s="320" t="s">
        <v>191</v>
      </c>
      <c r="AO155" s="321" t="s">
        <v>191</v>
      </c>
      <c r="AP155" s="322" t="s">
        <v>191</v>
      </c>
      <c r="AQ155" s="320" t="s">
        <v>191</v>
      </c>
      <c r="AR155" s="321" t="s">
        <v>191</v>
      </c>
      <c r="AS155" s="322" t="s">
        <v>191</v>
      </c>
      <c r="AT155" s="320" t="s">
        <v>191</v>
      </c>
      <c r="AU155" s="321" t="s">
        <v>191</v>
      </c>
      <c r="AV155" s="322" t="s">
        <v>191</v>
      </c>
      <c r="AW155" s="320" t="s">
        <v>191</v>
      </c>
      <c r="AX155" s="321" t="s">
        <v>191</v>
      </c>
      <c r="AY155" s="322" t="s">
        <v>191</v>
      </c>
      <c r="AZ155" s="320" t="s">
        <v>191</v>
      </c>
      <c r="BA155" s="321" t="s">
        <v>191</v>
      </c>
      <c r="BB155" s="322" t="s">
        <v>191</v>
      </c>
      <c r="BC155" s="320" t="s">
        <v>191</v>
      </c>
      <c r="BD155" s="321" t="s">
        <v>191</v>
      </c>
      <c r="BE155" s="322" t="s">
        <v>191</v>
      </c>
      <c r="BF155" s="273">
        <v>31</v>
      </c>
      <c r="BG155" s="274">
        <v>19</v>
      </c>
      <c r="BH155" s="275">
        <v>23</v>
      </c>
      <c r="BI155" s="273">
        <v>133</v>
      </c>
      <c r="BJ155" s="274">
        <v>299</v>
      </c>
      <c r="BK155" s="275">
        <v>432</v>
      </c>
      <c r="BL155" s="273">
        <v>32</v>
      </c>
      <c r="BM155" s="274">
        <v>20</v>
      </c>
      <c r="BN155" s="275">
        <v>24</v>
      </c>
      <c r="BO155" s="273">
        <v>133</v>
      </c>
      <c r="BP155" s="274">
        <v>299</v>
      </c>
      <c r="BQ155" s="275">
        <v>432</v>
      </c>
      <c r="BR155" s="273">
        <v>28</v>
      </c>
      <c r="BS155" s="274">
        <v>26</v>
      </c>
      <c r="BT155" s="275">
        <v>26.6</v>
      </c>
      <c r="BU155" s="273">
        <v>133</v>
      </c>
      <c r="BV155" s="274">
        <v>299</v>
      </c>
      <c r="BW155" s="275">
        <v>432</v>
      </c>
      <c r="BX155" s="273" t="s">
        <v>197</v>
      </c>
      <c r="BY155" s="274">
        <v>10</v>
      </c>
      <c r="BZ155" s="275">
        <v>7</v>
      </c>
      <c r="CA155" s="273">
        <v>14</v>
      </c>
      <c r="CB155" s="274">
        <v>31</v>
      </c>
      <c r="CC155" s="275">
        <v>45</v>
      </c>
      <c r="CD155" s="273" t="s">
        <v>197</v>
      </c>
      <c r="CE155" s="274">
        <v>10</v>
      </c>
      <c r="CF155" s="275">
        <v>7</v>
      </c>
      <c r="CG155" s="273">
        <v>14</v>
      </c>
      <c r="CH155" s="274">
        <v>31</v>
      </c>
      <c r="CI155" s="275">
        <v>45</v>
      </c>
      <c r="CJ155" s="273">
        <v>17.2</v>
      </c>
      <c r="CK155" s="274">
        <v>19.7</v>
      </c>
      <c r="CL155" s="275">
        <v>18.899999999999999</v>
      </c>
      <c r="CM155" s="273">
        <v>14</v>
      </c>
      <c r="CN155" s="274">
        <v>31</v>
      </c>
      <c r="CO155" s="275">
        <v>45</v>
      </c>
      <c r="CP155" s="273">
        <v>72</v>
      </c>
      <c r="CQ155" s="274">
        <v>59</v>
      </c>
      <c r="CR155" s="275">
        <v>65</v>
      </c>
      <c r="CS155" s="273">
        <v>2923</v>
      </c>
      <c r="CT155" s="274">
        <v>3018</v>
      </c>
      <c r="CU155" s="275">
        <v>5941</v>
      </c>
      <c r="CV155" s="273">
        <v>73</v>
      </c>
      <c r="CW155" s="274">
        <v>60</v>
      </c>
      <c r="CX155" s="275">
        <v>67</v>
      </c>
      <c r="CY155" s="273">
        <v>2923</v>
      </c>
      <c r="CZ155" s="274">
        <v>3018</v>
      </c>
      <c r="DA155" s="275">
        <v>5941</v>
      </c>
      <c r="DB155" s="273">
        <v>36</v>
      </c>
      <c r="DC155" s="274">
        <v>33.6</v>
      </c>
      <c r="DD155" s="275">
        <v>34.700000000000003</v>
      </c>
      <c r="DE155" s="273">
        <v>2923</v>
      </c>
      <c r="DF155" s="274">
        <v>3018</v>
      </c>
      <c r="DG155" s="275">
        <v>5941</v>
      </c>
    </row>
    <row r="156" spans="1:111" x14ac:dyDescent="0.35">
      <c r="A156" t="s">
        <v>72</v>
      </c>
      <c r="B156" t="s">
        <v>317</v>
      </c>
      <c r="C156" t="s">
        <v>309</v>
      </c>
      <c r="D156" s="273">
        <v>79</v>
      </c>
      <c r="E156" s="274">
        <v>65</v>
      </c>
      <c r="F156" s="275">
        <v>72</v>
      </c>
      <c r="G156" s="273">
        <v>4303</v>
      </c>
      <c r="H156" s="274">
        <v>4366</v>
      </c>
      <c r="I156" s="275">
        <v>8669</v>
      </c>
      <c r="J156" s="273">
        <v>81</v>
      </c>
      <c r="K156" s="274">
        <v>68</v>
      </c>
      <c r="L156" s="275">
        <v>74</v>
      </c>
      <c r="M156" s="273">
        <v>4303</v>
      </c>
      <c r="N156" s="274">
        <v>4366</v>
      </c>
      <c r="O156" s="275">
        <v>8669</v>
      </c>
      <c r="P156" s="273">
        <v>38.299999999999997</v>
      </c>
      <c r="Q156" s="274">
        <v>35.700000000000003</v>
      </c>
      <c r="R156" s="275">
        <v>37</v>
      </c>
      <c r="S156" s="273">
        <v>4303</v>
      </c>
      <c r="T156" s="274">
        <v>4366</v>
      </c>
      <c r="U156" s="275">
        <v>8669</v>
      </c>
      <c r="V156" s="320" t="s">
        <v>191</v>
      </c>
      <c r="W156" s="321" t="s">
        <v>191</v>
      </c>
      <c r="X156" s="322" t="s">
        <v>191</v>
      </c>
      <c r="Y156" s="320" t="s">
        <v>191</v>
      </c>
      <c r="Z156" s="321" t="s">
        <v>191</v>
      </c>
      <c r="AA156" s="322" t="s">
        <v>191</v>
      </c>
      <c r="AB156" s="320" t="s">
        <v>191</v>
      </c>
      <c r="AC156" s="321" t="s">
        <v>191</v>
      </c>
      <c r="AD156" s="322" t="s">
        <v>191</v>
      </c>
      <c r="AE156" s="320" t="s">
        <v>191</v>
      </c>
      <c r="AF156" s="321" t="s">
        <v>191</v>
      </c>
      <c r="AG156" s="322" t="s">
        <v>191</v>
      </c>
      <c r="AH156" s="320" t="s">
        <v>191</v>
      </c>
      <c r="AI156" s="321" t="s">
        <v>191</v>
      </c>
      <c r="AJ156" s="322" t="s">
        <v>191</v>
      </c>
      <c r="AK156" s="320" t="s">
        <v>191</v>
      </c>
      <c r="AL156" s="321" t="s">
        <v>191</v>
      </c>
      <c r="AM156" s="322" t="s">
        <v>191</v>
      </c>
      <c r="AN156" s="320" t="s">
        <v>191</v>
      </c>
      <c r="AO156" s="321" t="s">
        <v>191</v>
      </c>
      <c r="AP156" s="322" t="s">
        <v>191</v>
      </c>
      <c r="AQ156" s="320" t="s">
        <v>191</v>
      </c>
      <c r="AR156" s="321" t="s">
        <v>191</v>
      </c>
      <c r="AS156" s="322" t="s">
        <v>191</v>
      </c>
      <c r="AT156" s="320" t="s">
        <v>191</v>
      </c>
      <c r="AU156" s="321" t="s">
        <v>191</v>
      </c>
      <c r="AV156" s="322" t="s">
        <v>191</v>
      </c>
      <c r="AW156" s="320" t="s">
        <v>191</v>
      </c>
      <c r="AX156" s="321" t="s">
        <v>191</v>
      </c>
      <c r="AY156" s="322" t="s">
        <v>191</v>
      </c>
      <c r="AZ156" s="320" t="s">
        <v>191</v>
      </c>
      <c r="BA156" s="321" t="s">
        <v>191</v>
      </c>
      <c r="BB156" s="322" t="s">
        <v>191</v>
      </c>
      <c r="BC156" s="320" t="s">
        <v>191</v>
      </c>
      <c r="BD156" s="321" t="s">
        <v>191</v>
      </c>
      <c r="BE156" s="322" t="s">
        <v>191</v>
      </c>
      <c r="BF156" s="273">
        <v>23</v>
      </c>
      <c r="BG156" s="274">
        <v>19</v>
      </c>
      <c r="BH156" s="275">
        <v>20</v>
      </c>
      <c r="BI156" s="273">
        <v>160</v>
      </c>
      <c r="BJ156" s="274">
        <v>413</v>
      </c>
      <c r="BK156" s="275">
        <v>573</v>
      </c>
      <c r="BL156" s="273">
        <v>23</v>
      </c>
      <c r="BM156" s="274">
        <v>21</v>
      </c>
      <c r="BN156" s="275">
        <v>22</v>
      </c>
      <c r="BO156" s="273">
        <v>160</v>
      </c>
      <c r="BP156" s="274">
        <v>413</v>
      </c>
      <c r="BQ156" s="275">
        <v>573</v>
      </c>
      <c r="BR156" s="273">
        <v>26.5</v>
      </c>
      <c r="BS156" s="274">
        <v>25.5</v>
      </c>
      <c r="BT156" s="275">
        <v>25.8</v>
      </c>
      <c r="BU156" s="273">
        <v>160</v>
      </c>
      <c r="BV156" s="274">
        <v>413</v>
      </c>
      <c r="BW156" s="275">
        <v>573</v>
      </c>
      <c r="BX156" s="273" t="s">
        <v>197</v>
      </c>
      <c r="BY156" s="274" t="s">
        <v>197</v>
      </c>
      <c r="BZ156" s="275" t="s">
        <v>197</v>
      </c>
      <c r="CA156" s="273">
        <v>28</v>
      </c>
      <c r="CB156" s="274">
        <v>67</v>
      </c>
      <c r="CC156" s="275">
        <v>95</v>
      </c>
      <c r="CD156" s="273" t="s">
        <v>197</v>
      </c>
      <c r="CE156" s="274" t="s">
        <v>197</v>
      </c>
      <c r="CF156" s="275" t="s">
        <v>197</v>
      </c>
      <c r="CG156" s="273">
        <v>28</v>
      </c>
      <c r="CH156" s="274">
        <v>67</v>
      </c>
      <c r="CI156" s="275">
        <v>95</v>
      </c>
      <c r="CJ156" s="273">
        <v>18.3</v>
      </c>
      <c r="CK156" s="274">
        <v>18.399999999999999</v>
      </c>
      <c r="CL156" s="275">
        <v>18.399999999999999</v>
      </c>
      <c r="CM156" s="273">
        <v>28</v>
      </c>
      <c r="CN156" s="274">
        <v>67</v>
      </c>
      <c r="CO156" s="275">
        <v>95</v>
      </c>
      <c r="CP156" s="273">
        <v>77</v>
      </c>
      <c r="CQ156" s="274">
        <v>60</v>
      </c>
      <c r="CR156" s="275">
        <v>68</v>
      </c>
      <c r="CS156" s="273">
        <v>4519</v>
      </c>
      <c r="CT156" s="274">
        <v>4886</v>
      </c>
      <c r="CU156" s="275">
        <v>9405</v>
      </c>
      <c r="CV156" s="273">
        <v>78</v>
      </c>
      <c r="CW156" s="274">
        <v>63</v>
      </c>
      <c r="CX156" s="275">
        <v>70</v>
      </c>
      <c r="CY156" s="273">
        <v>4519</v>
      </c>
      <c r="CZ156" s="274">
        <v>4886</v>
      </c>
      <c r="DA156" s="275">
        <v>9405</v>
      </c>
      <c r="DB156" s="273">
        <v>37.700000000000003</v>
      </c>
      <c r="DC156" s="274">
        <v>34.6</v>
      </c>
      <c r="DD156" s="275">
        <v>36.1</v>
      </c>
      <c r="DE156" s="273">
        <v>4519</v>
      </c>
      <c r="DF156" s="274">
        <v>4886</v>
      </c>
      <c r="DG156" s="275">
        <v>9405</v>
      </c>
    </row>
    <row r="157" spans="1:111" x14ac:dyDescent="0.35">
      <c r="A157" t="s">
        <v>89</v>
      </c>
      <c r="B157" t="s">
        <v>334</v>
      </c>
      <c r="C157" t="s">
        <v>324</v>
      </c>
      <c r="D157" s="273">
        <v>76</v>
      </c>
      <c r="E157" s="274">
        <v>63</v>
      </c>
      <c r="F157" s="275">
        <v>70</v>
      </c>
      <c r="G157" s="273">
        <v>3652</v>
      </c>
      <c r="H157" s="274">
        <v>3627</v>
      </c>
      <c r="I157" s="275">
        <v>7279</v>
      </c>
      <c r="J157" s="273">
        <v>78</v>
      </c>
      <c r="K157" s="274">
        <v>66</v>
      </c>
      <c r="L157" s="275">
        <v>72</v>
      </c>
      <c r="M157" s="273">
        <v>3652</v>
      </c>
      <c r="N157" s="274">
        <v>3627</v>
      </c>
      <c r="O157" s="275">
        <v>7279</v>
      </c>
      <c r="P157" s="273">
        <v>35.5</v>
      </c>
      <c r="Q157" s="274">
        <v>33.799999999999997</v>
      </c>
      <c r="R157" s="275">
        <v>34.6</v>
      </c>
      <c r="S157" s="273">
        <v>3652</v>
      </c>
      <c r="T157" s="274">
        <v>3627</v>
      </c>
      <c r="U157" s="275">
        <v>7279</v>
      </c>
      <c r="V157" s="320" t="s">
        <v>191</v>
      </c>
      <c r="W157" s="321" t="s">
        <v>191</v>
      </c>
      <c r="X157" s="322" t="s">
        <v>191</v>
      </c>
      <c r="Y157" s="320" t="s">
        <v>191</v>
      </c>
      <c r="Z157" s="321" t="s">
        <v>191</v>
      </c>
      <c r="AA157" s="322" t="s">
        <v>191</v>
      </c>
      <c r="AB157" s="320" t="s">
        <v>191</v>
      </c>
      <c r="AC157" s="321" t="s">
        <v>191</v>
      </c>
      <c r="AD157" s="322" t="s">
        <v>191</v>
      </c>
      <c r="AE157" s="320" t="s">
        <v>191</v>
      </c>
      <c r="AF157" s="321" t="s">
        <v>191</v>
      </c>
      <c r="AG157" s="322" t="s">
        <v>191</v>
      </c>
      <c r="AH157" s="320" t="s">
        <v>191</v>
      </c>
      <c r="AI157" s="321" t="s">
        <v>191</v>
      </c>
      <c r="AJ157" s="322" t="s">
        <v>191</v>
      </c>
      <c r="AK157" s="320" t="s">
        <v>191</v>
      </c>
      <c r="AL157" s="321" t="s">
        <v>191</v>
      </c>
      <c r="AM157" s="322" t="s">
        <v>191</v>
      </c>
      <c r="AN157" s="320" t="s">
        <v>191</v>
      </c>
      <c r="AO157" s="321" t="s">
        <v>191</v>
      </c>
      <c r="AP157" s="322" t="s">
        <v>191</v>
      </c>
      <c r="AQ157" s="320" t="s">
        <v>191</v>
      </c>
      <c r="AR157" s="321" t="s">
        <v>191</v>
      </c>
      <c r="AS157" s="322" t="s">
        <v>191</v>
      </c>
      <c r="AT157" s="320" t="s">
        <v>191</v>
      </c>
      <c r="AU157" s="321" t="s">
        <v>191</v>
      </c>
      <c r="AV157" s="322" t="s">
        <v>191</v>
      </c>
      <c r="AW157" s="320" t="s">
        <v>191</v>
      </c>
      <c r="AX157" s="321" t="s">
        <v>191</v>
      </c>
      <c r="AY157" s="322" t="s">
        <v>191</v>
      </c>
      <c r="AZ157" s="320" t="s">
        <v>191</v>
      </c>
      <c r="BA157" s="321" t="s">
        <v>191</v>
      </c>
      <c r="BB157" s="322" t="s">
        <v>191</v>
      </c>
      <c r="BC157" s="320" t="s">
        <v>191</v>
      </c>
      <c r="BD157" s="321" t="s">
        <v>191</v>
      </c>
      <c r="BE157" s="322" t="s">
        <v>191</v>
      </c>
      <c r="BF157" s="273">
        <v>25</v>
      </c>
      <c r="BG157" s="274">
        <v>21</v>
      </c>
      <c r="BH157" s="275">
        <v>22</v>
      </c>
      <c r="BI157" s="273">
        <v>147</v>
      </c>
      <c r="BJ157" s="274">
        <v>353</v>
      </c>
      <c r="BK157" s="275">
        <v>500</v>
      </c>
      <c r="BL157" s="273">
        <v>25</v>
      </c>
      <c r="BM157" s="274">
        <v>23</v>
      </c>
      <c r="BN157" s="275">
        <v>24</v>
      </c>
      <c r="BO157" s="273">
        <v>147</v>
      </c>
      <c r="BP157" s="274">
        <v>353</v>
      </c>
      <c r="BQ157" s="275">
        <v>500</v>
      </c>
      <c r="BR157" s="273">
        <v>26.7</v>
      </c>
      <c r="BS157" s="274">
        <v>25.9</v>
      </c>
      <c r="BT157" s="275">
        <v>26.2</v>
      </c>
      <c r="BU157" s="273">
        <v>147</v>
      </c>
      <c r="BV157" s="274">
        <v>353</v>
      </c>
      <c r="BW157" s="275">
        <v>500</v>
      </c>
      <c r="BX157" s="273" t="s">
        <v>197</v>
      </c>
      <c r="BY157" s="274" t="s">
        <v>197</v>
      </c>
      <c r="BZ157" s="275">
        <v>3</v>
      </c>
      <c r="CA157" s="273">
        <v>28</v>
      </c>
      <c r="CB157" s="274">
        <v>62</v>
      </c>
      <c r="CC157" s="275">
        <v>90</v>
      </c>
      <c r="CD157" s="273" t="s">
        <v>197</v>
      </c>
      <c r="CE157" s="274" t="s">
        <v>197</v>
      </c>
      <c r="CF157" s="275">
        <v>3</v>
      </c>
      <c r="CG157" s="273">
        <v>28</v>
      </c>
      <c r="CH157" s="274">
        <v>62</v>
      </c>
      <c r="CI157" s="275">
        <v>90</v>
      </c>
      <c r="CJ157" s="273">
        <v>19.3</v>
      </c>
      <c r="CK157" s="274">
        <v>19.100000000000001</v>
      </c>
      <c r="CL157" s="275">
        <v>19.2</v>
      </c>
      <c r="CM157" s="273">
        <v>28</v>
      </c>
      <c r="CN157" s="274">
        <v>62</v>
      </c>
      <c r="CO157" s="275">
        <v>90</v>
      </c>
      <c r="CP157" s="273">
        <v>74</v>
      </c>
      <c r="CQ157" s="274">
        <v>58</v>
      </c>
      <c r="CR157" s="275">
        <v>65</v>
      </c>
      <c r="CS157" s="273">
        <v>3891</v>
      </c>
      <c r="CT157" s="274">
        <v>4100</v>
      </c>
      <c r="CU157" s="275">
        <v>7991</v>
      </c>
      <c r="CV157" s="273">
        <v>75</v>
      </c>
      <c r="CW157" s="274">
        <v>60</v>
      </c>
      <c r="CX157" s="275">
        <v>68</v>
      </c>
      <c r="CY157" s="273">
        <v>3891</v>
      </c>
      <c r="CZ157" s="274">
        <v>4100</v>
      </c>
      <c r="DA157" s="275">
        <v>7991</v>
      </c>
      <c r="DB157" s="273">
        <v>35</v>
      </c>
      <c r="DC157" s="274">
        <v>32.799999999999997</v>
      </c>
      <c r="DD157" s="275">
        <v>33.9</v>
      </c>
      <c r="DE157" s="273">
        <v>3891</v>
      </c>
      <c r="DF157" s="274">
        <v>4100</v>
      </c>
      <c r="DG157" s="275">
        <v>7991</v>
      </c>
    </row>
    <row r="158" spans="1:111" x14ac:dyDescent="0.35">
      <c r="A158" t="s">
        <v>142</v>
      </c>
      <c r="B158" t="s">
        <v>387</v>
      </c>
      <c r="C158" t="s">
        <v>372</v>
      </c>
      <c r="D158" s="273">
        <v>82</v>
      </c>
      <c r="E158" s="274">
        <v>70</v>
      </c>
      <c r="F158" s="275">
        <v>76</v>
      </c>
      <c r="G158" s="273">
        <v>6239</v>
      </c>
      <c r="H158" s="274">
        <v>5860</v>
      </c>
      <c r="I158" s="275">
        <v>12099</v>
      </c>
      <c r="J158" s="273">
        <v>83</v>
      </c>
      <c r="K158" s="274">
        <v>71</v>
      </c>
      <c r="L158" s="275">
        <v>77</v>
      </c>
      <c r="M158" s="273">
        <v>6239</v>
      </c>
      <c r="N158" s="274">
        <v>5860</v>
      </c>
      <c r="O158" s="275">
        <v>12099</v>
      </c>
      <c r="P158" s="273">
        <v>37.5</v>
      </c>
      <c r="Q158" s="274">
        <v>35.9</v>
      </c>
      <c r="R158" s="275">
        <v>36.700000000000003</v>
      </c>
      <c r="S158" s="273">
        <v>6239</v>
      </c>
      <c r="T158" s="274">
        <v>5860</v>
      </c>
      <c r="U158" s="275">
        <v>12099</v>
      </c>
      <c r="V158" s="320" t="s">
        <v>191</v>
      </c>
      <c r="W158" s="321" t="s">
        <v>191</v>
      </c>
      <c r="X158" s="322" t="s">
        <v>191</v>
      </c>
      <c r="Y158" s="320" t="s">
        <v>191</v>
      </c>
      <c r="Z158" s="321" t="s">
        <v>191</v>
      </c>
      <c r="AA158" s="322" t="s">
        <v>191</v>
      </c>
      <c r="AB158" s="320" t="s">
        <v>191</v>
      </c>
      <c r="AC158" s="321" t="s">
        <v>191</v>
      </c>
      <c r="AD158" s="322" t="s">
        <v>191</v>
      </c>
      <c r="AE158" s="320" t="s">
        <v>191</v>
      </c>
      <c r="AF158" s="321" t="s">
        <v>191</v>
      </c>
      <c r="AG158" s="322" t="s">
        <v>191</v>
      </c>
      <c r="AH158" s="320" t="s">
        <v>191</v>
      </c>
      <c r="AI158" s="321" t="s">
        <v>191</v>
      </c>
      <c r="AJ158" s="322" t="s">
        <v>191</v>
      </c>
      <c r="AK158" s="320" t="s">
        <v>191</v>
      </c>
      <c r="AL158" s="321" t="s">
        <v>191</v>
      </c>
      <c r="AM158" s="322" t="s">
        <v>191</v>
      </c>
      <c r="AN158" s="320" t="s">
        <v>191</v>
      </c>
      <c r="AO158" s="321" t="s">
        <v>191</v>
      </c>
      <c r="AP158" s="322" t="s">
        <v>191</v>
      </c>
      <c r="AQ158" s="320" t="s">
        <v>191</v>
      </c>
      <c r="AR158" s="321" t="s">
        <v>191</v>
      </c>
      <c r="AS158" s="322" t="s">
        <v>191</v>
      </c>
      <c r="AT158" s="320" t="s">
        <v>191</v>
      </c>
      <c r="AU158" s="321" t="s">
        <v>191</v>
      </c>
      <c r="AV158" s="322" t="s">
        <v>191</v>
      </c>
      <c r="AW158" s="320" t="s">
        <v>191</v>
      </c>
      <c r="AX158" s="321" t="s">
        <v>191</v>
      </c>
      <c r="AY158" s="322" t="s">
        <v>191</v>
      </c>
      <c r="AZ158" s="320" t="s">
        <v>191</v>
      </c>
      <c r="BA158" s="321" t="s">
        <v>191</v>
      </c>
      <c r="BB158" s="322" t="s">
        <v>191</v>
      </c>
      <c r="BC158" s="320" t="s">
        <v>191</v>
      </c>
      <c r="BD158" s="321" t="s">
        <v>191</v>
      </c>
      <c r="BE158" s="322" t="s">
        <v>191</v>
      </c>
      <c r="BF158" s="273">
        <v>32</v>
      </c>
      <c r="BG158" s="274">
        <v>17</v>
      </c>
      <c r="BH158" s="275">
        <v>21</v>
      </c>
      <c r="BI158" s="273">
        <v>203</v>
      </c>
      <c r="BJ158" s="274">
        <v>562</v>
      </c>
      <c r="BK158" s="275">
        <v>765</v>
      </c>
      <c r="BL158" s="273">
        <v>33</v>
      </c>
      <c r="BM158" s="274">
        <v>19</v>
      </c>
      <c r="BN158" s="275">
        <v>22</v>
      </c>
      <c r="BO158" s="273">
        <v>203</v>
      </c>
      <c r="BP158" s="274">
        <v>562</v>
      </c>
      <c r="BQ158" s="275">
        <v>765</v>
      </c>
      <c r="BR158" s="273">
        <v>28.8</v>
      </c>
      <c r="BS158" s="274">
        <v>27.8</v>
      </c>
      <c r="BT158" s="275">
        <v>28.1</v>
      </c>
      <c r="BU158" s="273">
        <v>203</v>
      </c>
      <c r="BV158" s="274">
        <v>562</v>
      </c>
      <c r="BW158" s="275">
        <v>765</v>
      </c>
      <c r="BX158" s="273">
        <v>9</v>
      </c>
      <c r="BY158" s="274">
        <v>2</v>
      </c>
      <c r="BZ158" s="275">
        <v>4</v>
      </c>
      <c r="CA158" s="273">
        <v>64</v>
      </c>
      <c r="CB158" s="274">
        <v>172</v>
      </c>
      <c r="CC158" s="275">
        <v>236</v>
      </c>
      <c r="CD158" s="273">
        <v>9</v>
      </c>
      <c r="CE158" s="274">
        <v>3</v>
      </c>
      <c r="CF158" s="275">
        <v>5</v>
      </c>
      <c r="CG158" s="273">
        <v>64</v>
      </c>
      <c r="CH158" s="274">
        <v>172</v>
      </c>
      <c r="CI158" s="275">
        <v>236</v>
      </c>
      <c r="CJ158" s="273">
        <v>21.4</v>
      </c>
      <c r="CK158" s="274">
        <v>20.6</v>
      </c>
      <c r="CL158" s="275">
        <v>20.8</v>
      </c>
      <c r="CM158" s="273">
        <v>64</v>
      </c>
      <c r="CN158" s="274">
        <v>172</v>
      </c>
      <c r="CO158" s="275">
        <v>236</v>
      </c>
      <c r="CP158" s="273">
        <v>79</v>
      </c>
      <c r="CQ158" s="274">
        <v>64</v>
      </c>
      <c r="CR158" s="275">
        <v>72</v>
      </c>
      <c r="CS158" s="273">
        <v>6821</v>
      </c>
      <c r="CT158" s="274">
        <v>6932</v>
      </c>
      <c r="CU158" s="275">
        <v>13753</v>
      </c>
      <c r="CV158" s="273">
        <v>80</v>
      </c>
      <c r="CW158" s="274">
        <v>65</v>
      </c>
      <c r="CX158" s="275">
        <v>73</v>
      </c>
      <c r="CY158" s="273">
        <v>6821</v>
      </c>
      <c r="CZ158" s="274">
        <v>6932</v>
      </c>
      <c r="DA158" s="275">
        <v>13753</v>
      </c>
      <c r="DB158" s="273">
        <v>37.1</v>
      </c>
      <c r="DC158" s="274">
        <v>34.799999999999997</v>
      </c>
      <c r="DD158" s="275">
        <v>35.9</v>
      </c>
      <c r="DE158" s="273">
        <v>6821</v>
      </c>
      <c r="DF158" s="274">
        <v>6932</v>
      </c>
      <c r="DG158" s="275">
        <v>13753</v>
      </c>
    </row>
    <row r="159" spans="1:111" x14ac:dyDescent="0.35">
      <c r="A159" t="s">
        <v>76</v>
      </c>
      <c r="B159" t="s">
        <v>321</v>
      </c>
      <c r="C159" t="s">
        <v>309</v>
      </c>
      <c r="D159" s="273">
        <v>76</v>
      </c>
      <c r="E159" s="274">
        <v>63</v>
      </c>
      <c r="F159" s="275">
        <v>70</v>
      </c>
      <c r="G159" s="273">
        <v>2870</v>
      </c>
      <c r="H159" s="274">
        <v>2822</v>
      </c>
      <c r="I159" s="275">
        <v>5692</v>
      </c>
      <c r="J159" s="273">
        <v>78</v>
      </c>
      <c r="K159" s="274">
        <v>66</v>
      </c>
      <c r="L159" s="275">
        <v>72</v>
      </c>
      <c r="M159" s="273">
        <v>2870</v>
      </c>
      <c r="N159" s="274">
        <v>2822</v>
      </c>
      <c r="O159" s="275">
        <v>5692</v>
      </c>
      <c r="P159" s="273">
        <v>36.1</v>
      </c>
      <c r="Q159" s="274">
        <v>34.1</v>
      </c>
      <c r="R159" s="275">
        <v>35.1</v>
      </c>
      <c r="S159" s="273">
        <v>2870</v>
      </c>
      <c r="T159" s="274">
        <v>2822</v>
      </c>
      <c r="U159" s="275">
        <v>5692</v>
      </c>
      <c r="V159" s="320" t="s">
        <v>191</v>
      </c>
      <c r="W159" s="321" t="s">
        <v>191</v>
      </c>
      <c r="X159" s="322" t="s">
        <v>191</v>
      </c>
      <c r="Y159" s="320" t="s">
        <v>191</v>
      </c>
      <c r="Z159" s="321" t="s">
        <v>191</v>
      </c>
      <c r="AA159" s="322" t="s">
        <v>191</v>
      </c>
      <c r="AB159" s="320" t="s">
        <v>191</v>
      </c>
      <c r="AC159" s="321" t="s">
        <v>191</v>
      </c>
      <c r="AD159" s="322" t="s">
        <v>191</v>
      </c>
      <c r="AE159" s="320" t="s">
        <v>191</v>
      </c>
      <c r="AF159" s="321" t="s">
        <v>191</v>
      </c>
      <c r="AG159" s="322" t="s">
        <v>191</v>
      </c>
      <c r="AH159" s="320" t="s">
        <v>191</v>
      </c>
      <c r="AI159" s="321" t="s">
        <v>191</v>
      </c>
      <c r="AJ159" s="322" t="s">
        <v>191</v>
      </c>
      <c r="AK159" s="320" t="s">
        <v>191</v>
      </c>
      <c r="AL159" s="321" t="s">
        <v>191</v>
      </c>
      <c r="AM159" s="322" t="s">
        <v>191</v>
      </c>
      <c r="AN159" s="320" t="s">
        <v>191</v>
      </c>
      <c r="AO159" s="321" t="s">
        <v>191</v>
      </c>
      <c r="AP159" s="322" t="s">
        <v>191</v>
      </c>
      <c r="AQ159" s="320" t="s">
        <v>191</v>
      </c>
      <c r="AR159" s="321" t="s">
        <v>191</v>
      </c>
      <c r="AS159" s="322" t="s">
        <v>191</v>
      </c>
      <c r="AT159" s="320" t="s">
        <v>191</v>
      </c>
      <c r="AU159" s="321" t="s">
        <v>191</v>
      </c>
      <c r="AV159" s="322" t="s">
        <v>191</v>
      </c>
      <c r="AW159" s="320" t="s">
        <v>191</v>
      </c>
      <c r="AX159" s="321" t="s">
        <v>191</v>
      </c>
      <c r="AY159" s="322" t="s">
        <v>191</v>
      </c>
      <c r="AZ159" s="320" t="s">
        <v>191</v>
      </c>
      <c r="BA159" s="321" t="s">
        <v>191</v>
      </c>
      <c r="BB159" s="322" t="s">
        <v>191</v>
      </c>
      <c r="BC159" s="320" t="s">
        <v>191</v>
      </c>
      <c r="BD159" s="321" t="s">
        <v>191</v>
      </c>
      <c r="BE159" s="322" t="s">
        <v>191</v>
      </c>
      <c r="BF159" s="273">
        <v>20</v>
      </c>
      <c r="BG159" s="274">
        <v>15</v>
      </c>
      <c r="BH159" s="275">
        <v>17</v>
      </c>
      <c r="BI159" s="273">
        <v>128</v>
      </c>
      <c r="BJ159" s="274">
        <v>302</v>
      </c>
      <c r="BK159" s="275">
        <v>430</v>
      </c>
      <c r="BL159" s="273">
        <v>23</v>
      </c>
      <c r="BM159" s="274">
        <v>18</v>
      </c>
      <c r="BN159" s="275">
        <v>19</v>
      </c>
      <c r="BO159" s="273">
        <v>128</v>
      </c>
      <c r="BP159" s="274">
        <v>302</v>
      </c>
      <c r="BQ159" s="275">
        <v>430</v>
      </c>
      <c r="BR159" s="273">
        <v>26.3</v>
      </c>
      <c r="BS159" s="274">
        <v>25.1</v>
      </c>
      <c r="BT159" s="275">
        <v>25.5</v>
      </c>
      <c r="BU159" s="273">
        <v>128</v>
      </c>
      <c r="BV159" s="274">
        <v>302</v>
      </c>
      <c r="BW159" s="275">
        <v>430</v>
      </c>
      <c r="BX159" s="273" t="s">
        <v>197</v>
      </c>
      <c r="BY159" s="274" t="s">
        <v>197</v>
      </c>
      <c r="BZ159" s="275" t="s">
        <v>197</v>
      </c>
      <c r="CA159" s="273">
        <v>27</v>
      </c>
      <c r="CB159" s="274">
        <v>58</v>
      </c>
      <c r="CC159" s="275">
        <v>85</v>
      </c>
      <c r="CD159" s="273" t="s">
        <v>197</v>
      </c>
      <c r="CE159" s="274" t="s">
        <v>197</v>
      </c>
      <c r="CF159" s="275">
        <v>5</v>
      </c>
      <c r="CG159" s="273">
        <v>27</v>
      </c>
      <c r="CH159" s="274">
        <v>58</v>
      </c>
      <c r="CI159" s="275">
        <v>85</v>
      </c>
      <c r="CJ159" s="273">
        <v>20.399999999999999</v>
      </c>
      <c r="CK159" s="274">
        <v>19.2</v>
      </c>
      <c r="CL159" s="275">
        <v>19.600000000000001</v>
      </c>
      <c r="CM159" s="273">
        <v>27</v>
      </c>
      <c r="CN159" s="274">
        <v>58</v>
      </c>
      <c r="CO159" s="275">
        <v>85</v>
      </c>
      <c r="CP159" s="273">
        <v>73</v>
      </c>
      <c r="CQ159" s="274">
        <v>57</v>
      </c>
      <c r="CR159" s="275">
        <v>65</v>
      </c>
      <c r="CS159" s="273">
        <v>3068</v>
      </c>
      <c r="CT159" s="274">
        <v>3239</v>
      </c>
      <c r="CU159" s="275">
        <v>6307</v>
      </c>
      <c r="CV159" s="273">
        <v>75</v>
      </c>
      <c r="CW159" s="274">
        <v>60</v>
      </c>
      <c r="CX159" s="275">
        <v>67</v>
      </c>
      <c r="CY159" s="273">
        <v>3068</v>
      </c>
      <c r="CZ159" s="274">
        <v>3239</v>
      </c>
      <c r="DA159" s="275">
        <v>6307</v>
      </c>
      <c r="DB159" s="273">
        <v>35.5</v>
      </c>
      <c r="DC159" s="274">
        <v>32.9</v>
      </c>
      <c r="DD159" s="275">
        <v>34.200000000000003</v>
      </c>
      <c r="DE159" s="273">
        <v>3068</v>
      </c>
      <c r="DF159" s="274">
        <v>3239</v>
      </c>
      <c r="DG159" s="275">
        <v>6307</v>
      </c>
    </row>
    <row r="160" spans="1:111" x14ac:dyDescent="0.35">
      <c r="A160" t="s">
        <v>144</v>
      </c>
      <c r="B160" t="s">
        <v>389</v>
      </c>
      <c r="C160" t="s">
        <v>372</v>
      </c>
      <c r="D160" s="273">
        <v>74</v>
      </c>
      <c r="E160" s="274">
        <v>58</v>
      </c>
      <c r="F160" s="275">
        <v>66</v>
      </c>
      <c r="G160" s="273">
        <v>4106</v>
      </c>
      <c r="H160" s="274">
        <v>4251</v>
      </c>
      <c r="I160" s="275">
        <v>8357</v>
      </c>
      <c r="J160" s="273">
        <v>76</v>
      </c>
      <c r="K160" s="274">
        <v>60</v>
      </c>
      <c r="L160" s="275">
        <v>68</v>
      </c>
      <c r="M160" s="273">
        <v>4106</v>
      </c>
      <c r="N160" s="274">
        <v>4251</v>
      </c>
      <c r="O160" s="275">
        <v>8357</v>
      </c>
      <c r="P160" s="273">
        <v>35</v>
      </c>
      <c r="Q160" s="274">
        <v>33.5</v>
      </c>
      <c r="R160" s="275">
        <v>34.200000000000003</v>
      </c>
      <c r="S160" s="273">
        <v>4106</v>
      </c>
      <c r="T160" s="274">
        <v>4251</v>
      </c>
      <c r="U160" s="275">
        <v>8357</v>
      </c>
      <c r="V160" s="320" t="s">
        <v>191</v>
      </c>
      <c r="W160" s="321" t="s">
        <v>191</v>
      </c>
      <c r="X160" s="322" t="s">
        <v>191</v>
      </c>
      <c r="Y160" s="320" t="s">
        <v>191</v>
      </c>
      <c r="Z160" s="321" t="s">
        <v>191</v>
      </c>
      <c r="AA160" s="322" t="s">
        <v>191</v>
      </c>
      <c r="AB160" s="320" t="s">
        <v>191</v>
      </c>
      <c r="AC160" s="321" t="s">
        <v>191</v>
      </c>
      <c r="AD160" s="322" t="s">
        <v>191</v>
      </c>
      <c r="AE160" s="320" t="s">
        <v>191</v>
      </c>
      <c r="AF160" s="321" t="s">
        <v>191</v>
      </c>
      <c r="AG160" s="322" t="s">
        <v>191</v>
      </c>
      <c r="AH160" s="320" t="s">
        <v>191</v>
      </c>
      <c r="AI160" s="321" t="s">
        <v>191</v>
      </c>
      <c r="AJ160" s="322" t="s">
        <v>191</v>
      </c>
      <c r="AK160" s="320" t="s">
        <v>191</v>
      </c>
      <c r="AL160" s="321" t="s">
        <v>191</v>
      </c>
      <c r="AM160" s="322" t="s">
        <v>191</v>
      </c>
      <c r="AN160" s="320" t="s">
        <v>191</v>
      </c>
      <c r="AO160" s="321" t="s">
        <v>191</v>
      </c>
      <c r="AP160" s="322" t="s">
        <v>191</v>
      </c>
      <c r="AQ160" s="320" t="s">
        <v>191</v>
      </c>
      <c r="AR160" s="321" t="s">
        <v>191</v>
      </c>
      <c r="AS160" s="322" t="s">
        <v>191</v>
      </c>
      <c r="AT160" s="320" t="s">
        <v>191</v>
      </c>
      <c r="AU160" s="321" t="s">
        <v>191</v>
      </c>
      <c r="AV160" s="322" t="s">
        <v>191</v>
      </c>
      <c r="AW160" s="320" t="s">
        <v>191</v>
      </c>
      <c r="AX160" s="321" t="s">
        <v>191</v>
      </c>
      <c r="AY160" s="322" t="s">
        <v>191</v>
      </c>
      <c r="AZ160" s="320" t="s">
        <v>191</v>
      </c>
      <c r="BA160" s="321" t="s">
        <v>191</v>
      </c>
      <c r="BB160" s="322" t="s">
        <v>191</v>
      </c>
      <c r="BC160" s="320" t="s">
        <v>191</v>
      </c>
      <c r="BD160" s="321" t="s">
        <v>191</v>
      </c>
      <c r="BE160" s="322" t="s">
        <v>191</v>
      </c>
      <c r="BF160" s="273">
        <v>33</v>
      </c>
      <c r="BG160" s="274">
        <v>23</v>
      </c>
      <c r="BH160" s="275">
        <v>26</v>
      </c>
      <c r="BI160" s="273">
        <v>166</v>
      </c>
      <c r="BJ160" s="274">
        <v>377</v>
      </c>
      <c r="BK160" s="275">
        <v>543</v>
      </c>
      <c r="BL160" s="273">
        <v>33</v>
      </c>
      <c r="BM160" s="274">
        <v>24</v>
      </c>
      <c r="BN160" s="275">
        <v>27</v>
      </c>
      <c r="BO160" s="273">
        <v>166</v>
      </c>
      <c r="BP160" s="274">
        <v>377</v>
      </c>
      <c r="BQ160" s="275">
        <v>543</v>
      </c>
      <c r="BR160" s="273">
        <v>29.2</v>
      </c>
      <c r="BS160" s="274">
        <v>28.1</v>
      </c>
      <c r="BT160" s="275">
        <v>28.5</v>
      </c>
      <c r="BU160" s="273">
        <v>166</v>
      </c>
      <c r="BV160" s="274">
        <v>377</v>
      </c>
      <c r="BW160" s="275">
        <v>543</v>
      </c>
      <c r="BX160" s="273">
        <v>12</v>
      </c>
      <c r="BY160" s="274">
        <v>4</v>
      </c>
      <c r="BZ160" s="275">
        <v>6</v>
      </c>
      <c r="CA160" s="273">
        <v>49</v>
      </c>
      <c r="CB160" s="274">
        <v>162</v>
      </c>
      <c r="CC160" s="275">
        <v>211</v>
      </c>
      <c r="CD160" s="273">
        <v>12</v>
      </c>
      <c r="CE160" s="274">
        <v>5</v>
      </c>
      <c r="CF160" s="275">
        <v>7</v>
      </c>
      <c r="CG160" s="273">
        <v>49</v>
      </c>
      <c r="CH160" s="274">
        <v>162</v>
      </c>
      <c r="CI160" s="275">
        <v>211</v>
      </c>
      <c r="CJ160" s="273">
        <v>22</v>
      </c>
      <c r="CK160" s="274">
        <v>21</v>
      </c>
      <c r="CL160" s="275">
        <v>21.2</v>
      </c>
      <c r="CM160" s="273">
        <v>49</v>
      </c>
      <c r="CN160" s="274">
        <v>162</v>
      </c>
      <c r="CO160" s="275">
        <v>211</v>
      </c>
      <c r="CP160" s="273">
        <v>71</v>
      </c>
      <c r="CQ160" s="274">
        <v>53</v>
      </c>
      <c r="CR160" s="275">
        <v>62</v>
      </c>
      <c r="CS160" s="273">
        <v>4446</v>
      </c>
      <c r="CT160" s="274">
        <v>4909</v>
      </c>
      <c r="CU160" s="275">
        <v>9355</v>
      </c>
      <c r="CV160" s="273">
        <v>73</v>
      </c>
      <c r="CW160" s="274">
        <v>55</v>
      </c>
      <c r="CX160" s="275">
        <v>63</v>
      </c>
      <c r="CY160" s="273">
        <v>4446</v>
      </c>
      <c r="CZ160" s="274">
        <v>4909</v>
      </c>
      <c r="DA160" s="275">
        <v>9355</v>
      </c>
      <c r="DB160" s="273">
        <v>34.6</v>
      </c>
      <c r="DC160" s="274">
        <v>32.6</v>
      </c>
      <c r="DD160" s="275">
        <v>33.5</v>
      </c>
      <c r="DE160" s="273">
        <v>4446</v>
      </c>
      <c r="DF160" s="274">
        <v>4909</v>
      </c>
      <c r="DG160" s="275">
        <v>9355</v>
      </c>
    </row>
    <row r="161" spans="1:112" x14ac:dyDescent="0.35">
      <c r="A161" t="s">
        <v>78</v>
      </c>
      <c r="B161" t="s">
        <v>323</v>
      </c>
      <c r="C161" t="s">
        <v>309</v>
      </c>
      <c r="D161" s="273">
        <v>77</v>
      </c>
      <c r="E161" s="274">
        <v>65</v>
      </c>
      <c r="F161" s="275">
        <v>71</v>
      </c>
      <c r="G161" s="273">
        <v>2834</v>
      </c>
      <c r="H161" s="274">
        <v>2709</v>
      </c>
      <c r="I161" s="275">
        <v>5543</v>
      </c>
      <c r="J161" s="273">
        <v>78</v>
      </c>
      <c r="K161" s="274">
        <v>67</v>
      </c>
      <c r="L161" s="275">
        <v>72</v>
      </c>
      <c r="M161" s="273">
        <v>2834</v>
      </c>
      <c r="N161" s="274">
        <v>2709</v>
      </c>
      <c r="O161" s="275">
        <v>5543</v>
      </c>
      <c r="P161" s="273">
        <v>37.299999999999997</v>
      </c>
      <c r="Q161" s="274">
        <v>35.4</v>
      </c>
      <c r="R161" s="275">
        <v>36.299999999999997</v>
      </c>
      <c r="S161" s="273">
        <v>2834</v>
      </c>
      <c r="T161" s="274">
        <v>2709</v>
      </c>
      <c r="U161" s="275">
        <v>5543</v>
      </c>
      <c r="V161" s="320" t="s">
        <v>191</v>
      </c>
      <c r="W161" s="321" t="s">
        <v>191</v>
      </c>
      <c r="X161" s="322" t="s">
        <v>191</v>
      </c>
      <c r="Y161" s="320" t="s">
        <v>191</v>
      </c>
      <c r="Z161" s="321" t="s">
        <v>191</v>
      </c>
      <c r="AA161" s="322" t="s">
        <v>191</v>
      </c>
      <c r="AB161" s="320" t="s">
        <v>191</v>
      </c>
      <c r="AC161" s="321" t="s">
        <v>191</v>
      </c>
      <c r="AD161" s="322" t="s">
        <v>191</v>
      </c>
      <c r="AE161" s="320" t="s">
        <v>191</v>
      </c>
      <c r="AF161" s="321" t="s">
        <v>191</v>
      </c>
      <c r="AG161" s="322" t="s">
        <v>191</v>
      </c>
      <c r="AH161" s="320" t="s">
        <v>191</v>
      </c>
      <c r="AI161" s="321" t="s">
        <v>191</v>
      </c>
      <c r="AJ161" s="322" t="s">
        <v>191</v>
      </c>
      <c r="AK161" s="320" t="s">
        <v>191</v>
      </c>
      <c r="AL161" s="321" t="s">
        <v>191</v>
      </c>
      <c r="AM161" s="322" t="s">
        <v>191</v>
      </c>
      <c r="AN161" s="320" t="s">
        <v>191</v>
      </c>
      <c r="AO161" s="321" t="s">
        <v>191</v>
      </c>
      <c r="AP161" s="322" t="s">
        <v>191</v>
      </c>
      <c r="AQ161" s="320" t="s">
        <v>191</v>
      </c>
      <c r="AR161" s="321" t="s">
        <v>191</v>
      </c>
      <c r="AS161" s="322" t="s">
        <v>191</v>
      </c>
      <c r="AT161" s="320" t="s">
        <v>191</v>
      </c>
      <c r="AU161" s="321" t="s">
        <v>191</v>
      </c>
      <c r="AV161" s="322" t="s">
        <v>191</v>
      </c>
      <c r="AW161" s="320" t="s">
        <v>191</v>
      </c>
      <c r="AX161" s="321" t="s">
        <v>191</v>
      </c>
      <c r="AY161" s="322" t="s">
        <v>191</v>
      </c>
      <c r="AZ161" s="320" t="s">
        <v>191</v>
      </c>
      <c r="BA161" s="321" t="s">
        <v>191</v>
      </c>
      <c r="BB161" s="322" t="s">
        <v>191</v>
      </c>
      <c r="BC161" s="320" t="s">
        <v>191</v>
      </c>
      <c r="BD161" s="321" t="s">
        <v>191</v>
      </c>
      <c r="BE161" s="322" t="s">
        <v>191</v>
      </c>
      <c r="BF161" s="273">
        <v>31</v>
      </c>
      <c r="BG161" s="274">
        <v>23</v>
      </c>
      <c r="BH161" s="275">
        <v>25</v>
      </c>
      <c r="BI161" s="273">
        <v>207</v>
      </c>
      <c r="BJ161" s="274">
        <v>475</v>
      </c>
      <c r="BK161" s="275">
        <v>682</v>
      </c>
      <c r="BL161" s="273">
        <v>33</v>
      </c>
      <c r="BM161" s="274">
        <v>24</v>
      </c>
      <c r="BN161" s="275">
        <v>27</v>
      </c>
      <c r="BO161" s="273">
        <v>207</v>
      </c>
      <c r="BP161" s="274">
        <v>475</v>
      </c>
      <c r="BQ161" s="275">
        <v>682</v>
      </c>
      <c r="BR161" s="273">
        <v>29.3</v>
      </c>
      <c r="BS161" s="274">
        <v>27.8</v>
      </c>
      <c r="BT161" s="275">
        <v>28.2</v>
      </c>
      <c r="BU161" s="273">
        <v>207</v>
      </c>
      <c r="BV161" s="274">
        <v>475</v>
      </c>
      <c r="BW161" s="275">
        <v>682</v>
      </c>
      <c r="BX161" s="273" t="s">
        <v>197</v>
      </c>
      <c r="BY161" s="274" t="s">
        <v>197</v>
      </c>
      <c r="BZ161" s="275" t="s">
        <v>197</v>
      </c>
      <c r="CA161" s="273">
        <v>27</v>
      </c>
      <c r="CB161" s="274">
        <v>53</v>
      </c>
      <c r="CC161" s="275">
        <v>80</v>
      </c>
      <c r="CD161" s="273" t="s">
        <v>197</v>
      </c>
      <c r="CE161" s="274" t="s">
        <v>197</v>
      </c>
      <c r="CF161" s="275" t="s">
        <v>197</v>
      </c>
      <c r="CG161" s="273">
        <v>27</v>
      </c>
      <c r="CH161" s="274">
        <v>53</v>
      </c>
      <c r="CI161" s="275">
        <v>80</v>
      </c>
      <c r="CJ161" s="273">
        <v>17.8</v>
      </c>
      <c r="CK161" s="274">
        <v>18.600000000000001</v>
      </c>
      <c r="CL161" s="275">
        <v>18.3</v>
      </c>
      <c r="CM161" s="273">
        <v>27</v>
      </c>
      <c r="CN161" s="274">
        <v>53</v>
      </c>
      <c r="CO161" s="275">
        <v>80</v>
      </c>
      <c r="CP161" s="273">
        <v>73</v>
      </c>
      <c r="CQ161" s="274">
        <v>58</v>
      </c>
      <c r="CR161" s="275">
        <v>65</v>
      </c>
      <c r="CS161" s="273">
        <v>3107</v>
      </c>
      <c r="CT161" s="274">
        <v>3286</v>
      </c>
      <c r="CU161" s="275">
        <v>6393</v>
      </c>
      <c r="CV161" s="273">
        <v>74</v>
      </c>
      <c r="CW161" s="274">
        <v>60</v>
      </c>
      <c r="CX161" s="275">
        <v>66</v>
      </c>
      <c r="CY161" s="273">
        <v>3107</v>
      </c>
      <c r="CZ161" s="274">
        <v>3286</v>
      </c>
      <c r="DA161" s="275">
        <v>6393</v>
      </c>
      <c r="DB161" s="273">
        <v>36.6</v>
      </c>
      <c r="DC161" s="274">
        <v>34</v>
      </c>
      <c r="DD161" s="275">
        <v>35.200000000000003</v>
      </c>
      <c r="DE161" s="273">
        <v>3107</v>
      </c>
      <c r="DF161" s="274">
        <v>3286</v>
      </c>
      <c r="DG161" s="275">
        <v>6393</v>
      </c>
    </row>
    <row r="162" spans="1:112" x14ac:dyDescent="0.35">
      <c r="A162" s="157"/>
      <c r="B162" s="157"/>
      <c r="C162" s="157"/>
      <c r="D162" s="273"/>
      <c r="E162" s="274"/>
      <c r="F162" s="275"/>
      <c r="G162" s="273"/>
      <c r="H162" s="274"/>
      <c r="I162" s="275"/>
      <c r="J162" s="273"/>
      <c r="K162" s="274"/>
      <c r="L162" s="275"/>
      <c r="M162" s="273"/>
      <c r="N162" s="274"/>
      <c r="O162" s="275"/>
      <c r="P162" s="273"/>
      <c r="Q162" s="274"/>
      <c r="R162" s="275"/>
      <c r="S162" s="273"/>
      <c r="T162" s="274"/>
      <c r="U162" s="275"/>
      <c r="V162" s="320" t="s">
        <v>191</v>
      </c>
      <c r="W162" s="321" t="s">
        <v>191</v>
      </c>
      <c r="X162" s="322" t="s">
        <v>191</v>
      </c>
      <c r="Y162" s="320" t="s">
        <v>191</v>
      </c>
      <c r="Z162" s="321" t="s">
        <v>191</v>
      </c>
      <c r="AA162" s="322" t="s">
        <v>191</v>
      </c>
      <c r="AB162" s="320" t="s">
        <v>191</v>
      </c>
      <c r="AC162" s="321" t="s">
        <v>191</v>
      </c>
      <c r="AD162" s="322" t="s">
        <v>191</v>
      </c>
      <c r="AE162" s="320" t="s">
        <v>191</v>
      </c>
      <c r="AF162" s="321" t="s">
        <v>191</v>
      </c>
      <c r="AG162" s="322" t="s">
        <v>191</v>
      </c>
      <c r="AH162" s="320" t="s">
        <v>191</v>
      </c>
      <c r="AI162" s="321" t="s">
        <v>191</v>
      </c>
      <c r="AJ162" s="322" t="s">
        <v>191</v>
      </c>
      <c r="AK162" s="320" t="s">
        <v>191</v>
      </c>
      <c r="AL162" s="321" t="s">
        <v>191</v>
      </c>
      <c r="AM162" s="322" t="s">
        <v>191</v>
      </c>
      <c r="AN162" s="320" t="s">
        <v>191</v>
      </c>
      <c r="AO162" s="321" t="s">
        <v>191</v>
      </c>
      <c r="AP162" s="322" t="s">
        <v>191</v>
      </c>
      <c r="AQ162" s="320" t="s">
        <v>191</v>
      </c>
      <c r="AR162" s="321" t="s">
        <v>191</v>
      </c>
      <c r="AS162" s="322" t="s">
        <v>191</v>
      </c>
      <c r="AT162" s="320" t="s">
        <v>191</v>
      </c>
      <c r="AU162" s="321" t="s">
        <v>191</v>
      </c>
      <c r="AV162" s="322" t="s">
        <v>191</v>
      </c>
      <c r="AW162" s="320" t="s">
        <v>191</v>
      </c>
      <c r="AX162" s="321" t="s">
        <v>191</v>
      </c>
      <c r="AY162" s="322" t="s">
        <v>191</v>
      </c>
      <c r="AZ162" s="320" t="s">
        <v>191</v>
      </c>
      <c r="BA162" s="321" t="s">
        <v>191</v>
      </c>
      <c r="BB162" s="322" t="s">
        <v>191</v>
      </c>
      <c r="BC162" s="320" t="s">
        <v>191</v>
      </c>
      <c r="BD162" s="321" t="s">
        <v>191</v>
      </c>
      <c r="BE162" s="322" t="s">
        <v>191</v>
      </c>
      <c r="BF162" s="273"/>
      <c r="BG162" s="274"/>
      <c r="BH162" s="275"/>
      <c r="BI162" s="273"/>
      <c r="BJ162" s="274"/>
      <c r="BK162" s="275"/>
      <c r="BL162" s="273"/>
      <c r="BM162" s="274"/>
      <c r="BN162" s="275"/>
      <c r="BO162" s="273"/>
      <c r="BP162" s="274"/>
      <c r="BQ162" s="275"/>
      <c r="BR162" s="273"/>
      <c r="BS162" s="274"/>
      <c r="BT162" s="275"/>
      <c r="BU162" s="273"/>
      <c r="BV162" s="274"/>
      <c r="BW162" s="275"/>
      <c r="BX162" s="273"/>
      <c r="BY162" s="274"/>
      <c r="BZ162" s="275"/>
      <c r="CA162" s="273"/>
      <c r="CB162" s="274"/>
      <c r="CC162" s="275"/>
      <c r="CD162" s="273"/>
      <c r="CE162" s="274"/>
      <c r="CF162" s="275"/>
      <c r="CG162" s="273"/>
      <c r="CH162" s="274"/>
      <c r="CI162" s="275"/>
      <c r="CJ162" s="273"/>
      <c r="CK162" s="274"/>
      <c r="CL162" s="275"/>
      <c r="CM162" s="273"/>
      <c r="CN162" s="274"/>
      <c r="CO162" s="275"/>
      <c r="CP162" s="273"/>
      <c r="CQ162" s="274"/>
      <c r="CR162" s="275"/>
      <c r="CS162" s="273"/>
      <c r="CT162" s="274"/>
      <c r="CU162" s="275"/>
      <c r="CV162" s="273"/>
      <c r="CW162" s="274"/>
      <c r="CX162" s="275"/>
      <c r="CY162" s="273"/>
      <c r="CZ162" s="274"/>
      <c r="DA162" s="275"/>
      <c r="DB162" s="273"/>
      <c r="DC162" s="274"/>
      <c r="DD162" s="275"/>
      <c r="DE162" s="273"/>
      <c r="DF162" s="274"/>
      <c r="DG162" s="275"/>
      <c r="DH162" s="157"/>
    </row>
    <row r="163" spans="1:112" x14ac:dyDescent="0.35">
      <c r="A163" t="s">
        <v>3</v>
      </c>
      <c r="B163" t="s">
        <v>247</v>
      </c>
      <c r="D163" s="273">
        <v>74</v>
      </c>
      <c r="E163" s="274">
        <v>60</v>
      </c>
      <c r="F163" s="275">
        <v>67</v>
      </c>
      <c r="G163" s="273">
        <v>13400</v>
      </c>
      <c r="H163" s="274">
        <v>12750</v>
      </c>
      <c r="I163" s="275">
        <v>26160</v>
      </c>
      <c r="J163" s="273">
        <v>76</v>
      </c>
      <c r="K163" s="274">
        <v>63</v>
      </c>
      <c r="L163" s="275">
        <v>69</v>
      </c>
      <c r="M163" s="273">
        <v>13400</v>
      </c>
      <c r="N163" s="274">
        <v>12750</v>
      </c>
      <c r="O163" s="275">
        <v>26160</v>
      </c>
      <c r="P163" s="273">
        <v>36</v>
      </c>
      <c r="Q163" s="274">
        <v>34</v>
      </c>
      <c r="R163" s="275">
        <v>35</v>
      </c>
      <c r="S163" s="273">
        <v>13400</v>
      </c>
      <c r="T163" s="274">
        <v>12750</v>
      </c>
      <c r="U163" s="275">
        <v>26160</v>
      </c>
      <c r="V163" s="320" t="s">
        <v>191</v>
      </c>
      <c r="W163" s="321" t="s">
        <v>191</v>
      </c>
      <c r="X163" s="322" t="s">
        <v>191</v>
      </c>
      <c r="Y163" s="320" t="s">
        <v>191</v>
      </c>
      <c r="Z163" s="321" t="s">
        <v>191</v>
      </c>
      <c r="AA163" s="322" t="s">
        <v>191</v>
      </c>
      <c r="AB163" s="320" t="s">
        <v>191</v>
      </c>
      <c r="AC163" s="321" t="s">
        <v>191</v>
      </c>
      <c r="AD163" s="322" t="s">
        <v>191</v>
      </c>
      <c r="AE163" s="320" t="s">
        <v>191</v>
      </c>
      <c r="AF163" s="321" t="s">
        <v>191</v>
      </c>
      <c r="AG163" s="322" t="s">
        <v>191</v>
      </c>
      <c r="AH163" s="320" t="s">
        <v>191</v>
      </c>
      <c r="AI163" s="321" t="s">
        <v>191</v>
      </c>
      <c r="AJ163" s="322" t="s">
        <v>191</v>
      </c>
      <c r="AK163" s="320" t="s">
        <v>191</v>
      </c>
      <c r="AL163" s="321" t="s">
        <v>191</v>
      </c>
      <c r="AM163" s="322" t="s">
        <v>191</v>
      </c>
      <c r="AN163" s="320" t="s">
        <v>191</v>
      </c>
      <c r="AO163" s="321" t="s">
        <v>191</v>
      </c>
      <c r="AP163" s="322" t="s">
        <v>191</v>
      </c>
      <c r="AQ163" s="320" t="s">
        <v>191</v>
      </c>
      <c r="AR163" s="321" t="s">
        <v>191</v>
      </c>
      <c r="AS163" s="322" t="s">
        <v>191</v>
      </c>
      <c r="AT163" s="320" t="s">
        <v>191</v>
      </c>
      <c r="AU163" s="321" t="s">
        <v>191</v>
      </c>
      <c r="AV163" s="322" t="s">
        <v>191</v>
      </c>
      <c r="AW163" s="320" t="s">
        <v>191</v>
      </c>
      <c r="AX163" s="321" t="s">
        <v>191</v>
      </c>
      <c r="AY163" s="322" t="s">
        <v>191</v>
      </c>
      <c r="AZ163" s="320" t="s">
        <v>191</v>
      </c>
      <c r="BA163" s="321" t="s">
        <v>191</v>
      </c>
      <c r="BB163" s="322" t="s">
        <v>191</v>
      </c>
      <c r="BC163" s="320" t="s">
        <v>191</v>
      </c>
      <c r="BD163" s="321" t="s">
        <v>191</v>
      </c>
      <c r="BE163" s="322" t="s">
        <v>191</v>
      </c>
      <c r="BF163" s="273">
        <v>28</v>
      </c>
      <c r="BG163" s="274">
        <v>19</v>
      </c>
      <c r="BH163" s="275">
        <v>22</v>
      </c>
      <c r="BI163" s="273">
        <v>1000</v>
      </c>
      <c r="BJ163" s="274">
        <v>2270</v>
      </c>
      <c r="BK163" s="275">
        <v>3270</v>
      </c>
      <c r="BL163" s="273">
        <v>30</v>
      </c>
      <c r="BM163" s="274">
        <v>21</v>
      </c>
      <c r="BN163" s="275">
        <v>24</v>
      </c>
      <c r="BO163" s="273">
        <v>1000</v>
      </c>
      <c r="BP163" s="274">
        <v>2270</v>
      </c>
      <c r="BQ163" s="275">
        <v>3270</v>
      </c>
      <c r="BR163" s="273">
        <v>27.7</v>
      </c>
      <c r="BS163" s="274">
        <v>25.9</v>
      </c>
      <c r="BT163" s="275">
        <v>26.4</v>
      </c>
      <c r="BU163" s="273">
        <v>1000</v>
      </c>
      <c r="BV163" s="274">
        <v>2270</v>
      </c>
      <c r="BW163" s="275">
        <v>3270</v>
      </c>
      <c r="BX163" s="273">
        <v>4</v>
      </c>
      <c r="BY163" s="274">
        <v>3</v>
      </c>
      <c r="BZ163" s="275">
        <v>3</v>
      </c>
      <c r="CA163" s="273">
        <v>120</v>
      </c>
      <c r="CB163" s="274">
        <v>310</v>
      </c>
      <c r="CC163" s="275">
        <v>430</v>
      </c>
      <c r="CD163" s="273">
        <v>4</v>
      </c>
      <c r="CE163" s="274">
        <v>3</v>
      </c>
      <c r="CF163" s="275">
        <v>3</v>
      </c>
      <c r="CG163" s="273">
        <v>120</v>
      </c>
      <c r="CH163" s="274">
        <v>310</v>
      </c>
      <c r="CI163" s="275">
        <v>430</v>
      </c>
      <c r="CJ163" s="273">
        <v>19.2</v>
      </c>
      <c r="CK163" s="274">
        <v>19.2</v>
      </c>
      <c r="CL163" s="275">
        <v>19.2</v>
      </c>
      <c r="CM163" s="273">
        <v>120</v>
      </c>
      <c r="CN163" s="274">
        <v>310</v>
      </c>
      <c r="CO163" s="275">
        <v>430</v>
      </c>
      <c r="CP163" s="273">
        <v>70</v>
      </c>
      <c r="CQ163" s="274">
        <v>52</v>
      </c>
      <c r="CR163" s="275">
        <v>61</v>
      </c>
      <c r="CS163" s="273">
        <v>14670</v>
      </c>
      <c r="CT163" s="274">
        <v>15480</v>
      </c>
      <c r="CU163" s="275">
        <v>30150</v>
      </c>
      <c r="CV163" s="273">
        <v>72</v>
      </c>
      <c r="CW163" s="274">
        <v>55</v>
      </c>
      <c r="CX163" s="275">
        <v>63</v>
      </c>
      <c r="CY163" s="273">
        <v>14670</v>
      </c>
      <c r="CZ163" s="274">
        <v>15480</v>
      </c>
      <c r="DA163" s="275">
        <v>30150</v>
      </c>
      <c r="DB163" s="273">
        <v>35.299999999999997</v>
      </c>
      <c r="DC163" s="274">
        <v>32.5</v>
      </c>
      <c r="DD163" s="275">
        <v>33.9</v>
      </c>
      <c r="DE163" s="273">
        <v>14670</v>
      </c>
      <c r="DF163" s="274">
        <v>15480</v>
      </c>
      <c r="DG163" s="275">
        <v>30150</v>
      </c>
    </row>
    <row r="164" spans="1:112" x14ac:dyDescent="0.35">
      <c r="A164" t="s">
        <v>14</v>
      </c>
      <c r="B164" t="s">
        <v>260</v>
      </c>
      <c r="D164" s="273">
        <v>73</v>
      </c>
      <c r="E164" s="274">
        <v>59</v>
      </c>
      <c r="F164" s="275">
        <v>66</v>
      </c>
      <c r="G164" s="273">
        <v>39630</v>
      </c>
      <c r="H164" s="274">
        <v>38390</v>
      </c>
      <c r="I164" s="275">
        <v>78020</v>
      </c>
      <c r="J164" s="273">
        <v>75</v>
      </c>
      <c r="K164" s="274">
        <v>62</v>
      </c>
      <c r="L164" s="275">
        <v>69</v>
      </c>
      <c r="M164" s="273">
        <v>39630</v>
      </c>
      <c r="N164" s="274">
        <v>38390</v>
      </c>
      <c r="O164" s="275">
        <v>78020</v>
      </c>
      <c r="P164" s="273">
        <v>35.799999999999997</v>
      </c>
      <c r="Q164" s="274">
        <v>33.799999999999997</v>
      </c>
      <c r="R164" s="275">
        <v>34.799999999999997</v>
      </c>
      <c r="S164" s="273">
        <v>39630</v>
      </c>
      <c r="T164" s="274">
        <v>38390</v>
      </c>
      <c r="U164" s="275">
        <v>78020</v>
      </c>
      <c r="V164" s="320" t="s">
        <v>191</v>
      </c>
      <c r="W164" s="321" t="s">
        <v>191</v>
      </c>
      <c r="X164" s="322" t="s">
        <v>191</v>
      </c>
      <c r="Y164" s="320" t="s">
        <v>191</v>
      </c>
      <c r="Z164" s="321" t="s">
        <v>191</v>
      </c>
      <c r="AA164" s="322" t="s">
        <v>191</v>
      </c>
      <c r="AB164" s="320" t="s">
        <v>191</v>
      </c>
      <c r="AC164" s="321" t="s">
        <v>191</v>
      </c>
      <c r="AD164" s="322" t="s">
        <v>191</v>
      </c>
      <c r="AE164" s="320" t="s">
        <v>191</v>
      </c>
      <c r="AF164" s="321" t="s">
        <v>191</v>
      </c>
      <c r="AG164" s="322" t="s">
        <v>191</v>
      </c>
      <c r="AH164" s="320" t="s">
        <v>191</v>
      </c>
      <c r="AI164" s="321" t="s">
        <v>191</v>
      </c>
      <c r="AJ164" s="322" t="s">
        <v>191</v>
      </c>
      <c r="AK164" s="320" t="s">
        <v>191</v>
      </c>
      <c r="AL164" s="321" t="s">
        <v>191</v>
      </c>
      <c r="AM164" s="322" t="s">
        <v>191</v>
      </c>
      <c r="AN164" s="320" t="s">
        <v>191</v>
      </c>
      <c r="AO164" s="321" t="s">
        <v>191</v>
      </c>
      <c r="AP164" s="322" t="s">
        <v>191</v>
      </c>
      <c r="AQ164" s="320" t="s">
        <v>191</v>
      </c>
      <c r="AR164" s="321" t="s">
        <v>191</v>
      </c>
      <c r="AS164" s="322" t="s">
        <v>191</v>
      </c>
      <c r="AT164" s="320" t="s">
        <v>191</v>
      </c>
      <c r="AU164" s="321" t="s">
        <v>191</v>
      </c>
      <c r="AV164" s="322" t="s">
        <v>191</v>
      </c>
      <c r="AW164" s="320" t="s">
        <v>191</v>
      </c>
      <c r="AX164" s="321" t="s">
        <v>191</v>
      </c>
      <c r="AY164" s="322" t="s">
        <v>191</v>
      </c>
      <c r="AZ164" s="320" t="s">
        <v>191</v>
      </c>
      <c r="BA164" s="321" t="s">
        <v>191</v>
      </c>
      <c r="BB164" s="322" t="s">
        <v>191</v>
      </c>
      <c r="BC164" s="320" t="s">
        <v>191</v>
      </c>
      <c r="BD164" s="321" t="s">
        <v>191</v>
      </c>
      <c r="BE164" s="322" t="s">
        <v>191</v>
      </c>
      <c r="BF164" s="273">
        <v>24</v>
      </c>
      <c r="BG164" s="274">
        <v>15</v>
      </c>
      <c r="BH164" s="275">
        <v>18</v>
      </c>
      <c r="BI164" s="273">
        <v>2060</v>
      </c>
      <c r="BJ164" s="274">
        <v>4930</v>
      </c>
      <c r="BK164" s="275">
        <v>6990</v>
      </c>
      <c r="BL164" s="273">
        <v>25</v>
      </c>
      <c r="BM164" s="274">
        <v>17</v>
      </c>
      <c r="BN164" s="275">
        <v>19</v>
      </c>
      <c r="BO164" s="273">
        <v>2060</v>
      </c>
      <c r="BP164" s="274">
        <v>4930</v>
      </c>
      <c r="BQ164" s="275">
        <v>6990</v>
      </c>
      <c r="BR164" s="273">
        <v>26.7</v>
      </c>
      <c r="BS164" s="274">
        <v>25</v>
      </c>
      <c r="BT164" s="275">
        <v>25.5</v>
      </c>
      <c r="BU164" s="273">
        <v>2060</v>
      </c>
      <c r="BV164" s="274">
        <v>4930</v>
      </c>
      <c r="BW164" s="275">
        <v>6990</v>
      </c>
      <c r="BX164" s="273">
        <v>2</v>
      </c>
      <c r="BY164" s="274">
        <v>3</v>
      </c>
      <c r="BZ164" s="275">
        <v>3</v>
      </c>
      <c r="CA164" s="273">
        <v>320</v>
      </c>
      <c r="CB164" s="274">
        <v>820</v>
      </c>
      <c r="CC164" s="275">
        <v>1140</v>
      </c>
      <c r="CD164" s="273">
        <v>3</v>
      </c>
      <c r="CE164" s="274">
        <v>3</v>
      </c>
      <c r="CF164" s="275">
        <v>3</v>
      </c>
      <c r="CG164" s="273">
        <v>320</v>
      </c>
      <c r="CH164" s="274">
        <v>820</v>
      </c>
      <c r="CI164" s="275">
        <v>1140</v>
      </c>
      <c r="CJ164" s="273">
        <v>18.899999999999999</v>
      </c>
      <c r="CK164" s="274">
        <v>19.100000000000001</v>
      </c>
      <c r="CL164" s="275">
        <v>19</v>
      </c>
      <c r="CM164" s="273">
        <v>320</v>
      </c>
      <c r="CN164" s="274">
        <v>820</v>
      </c>
      <c r="CO164" s="275">
        <v>1140</v>
      </c>
      <c r="CP164" s="273">
        <v>70</v>
      </c>
      <c r="CQ164" s="274">
        <v>53</v>
      </c>
      <c r="CR164" s="275">
        <v>61</v>
      </c>
      <c r="CS164" s="273">
        <v>42630</v>
      </c>
      <c r="CT164" s="274">
        <v>44790</v>
      </c>
      <c r="CU164" s="275">
        <v>87420</v>
      </c>
      <c r="CV164" s="273">
        <v>72</v>
      </c>
      <c r="CW164" s="274">
        <v>56</v>
      </c>
      <c r="CX164" s="275">
        <v>64</v>
      </c>
      <c r="CY164" s="273">
        <v>42630</v>
      </c>
      <c r="CZ164" s="274">
        <v>44790</v>
      </c>
      <c r="DA164" s="275">
        <v>87420</v>
      </c>
      <c r="DB164" s="273">
        <v>35.200000000000003</v>
      </c>
      <c r="DC164" s="274">
        <v>32.5</v>
      </c>
      <c r="DD164" s="275">
        <v>33.799999999999997</v>
      </c>
      <c r="DE164" s="273">
        <v>42630</v>
      </c>
      <c r="DF164" s="274">
        <v>44790</v>
      </c>
      <c r="DG164" s="275">
        <v>87420</v>
      </c>
    </row>
    <row r="165" spans="1:112" x14ac:dyDescent="0.35">
      <c r="A165" t="s">
        <v>38</v>
      </c>
      <c r="B165" t="s">
        <v>408</v>
      </c>
      <c r="D165" s="273">
        <v>74</v>
      </c>
      <c r="E165" s="274">
        <v>59</v>
      </c>
      <c r="F165" s="275">
        <v>67</v>
      </c>
      <c r="G165" s="273">
        <v>29950</v>
      </c>
      <c r="H165" s="274">
        <v>29040</v>
      </c>
      <c r="I165" s="275">
        <v>59000</v>
      </c>
      <c r="J165" s="273">
        <v>76</v>
      </c>
      <c r="K165" s="274">
        <v>63</v>
      </c>
      <c r="L165" s="275">
        <v>70</v>
      </c>
      <c r="M165" s="273">
        <v>29950</v>
      </c>
      <c r="N165" s="274">
        <v>29040</v>
      </c>
      <c r="O165" s="275">
        <v>59000</v>
      </c>
      <c r="P165" s="273">
        <v>35.5</v>
      </c>
      <c r="Q165" s="274">
        <v>33.5</v>
      </c>
      <c r="R165" s="275">
        <v>34.5</v>
      </c>
      <c r="S165" s="273">
        <v>29950</v>
      </c>
      <c r="T165" s="274">
        <v>29040</v>
      </c>
      <c r="U165" s="275">
        <v>59000</v>
      </c>
      <c r="V165" s="320" t="s">
        <v>191</v>
      </c>
      <c r="W165" s="321" t="s">
        <v>191</v>
      </c>
      <c r="X165" s="322" t="s">
        <v>191</v>
      </c>
      <c r="Y165" s="320" t="s">
        <v>191</v>
      </c>
      <c r="Z165" s="321" t="s">
        <v>191</v>
      </c>
      <c r="AA165" s="322" t="s">
        <v>191</v>
      </c>
      <c r="AB165" s="320" t="s">
        <v>191</v>
      </c>
      <c r="AC165" s="321" t="s">
        <v>191</v>
      </c>
      <c r="AD165" s="322" t="s">
        <v>191</v>
      </c>
      <c r="AE165" s="320" t="s">
        <v>191</v>
      </c>
      <c r="AF165" s="321" t="s">
        <v>191</v>
      </c>
      <c r="AG165" s="322" t="s">
        <v>191</v>
      </c>
      <c r="AH165" s="320" t="s">
        <v>191</v>
      </c>
      <c r="AI165" s="321" t="s">
        <v>191</v>
      </c>
      <c r="AJ165" s="322" t="s">
        <v>191</v>
      </c>
      <c r="AK165" s="320" t="s">
        <v>191</v>
      </c>
      <c r="AL165" s="321" t="s">
        <v>191</v>
      </c>
      <c r="AM165" s="322" t="s">
        <v>191</v>
      </c>
      <c r="AN165" s="320" t="s">
        <v>191</v>
      </c>
      <c r="AO165" s="321" t="s">
        <v>191</v>
      </c>
      <c r="AP165" s="322" t="s">
        <v>191</v>
      </c>
      <c r="AQ165" s="320" t="s">
        <v>191</v>
      </c>
      <c r="AR165" s="321" t="s">
        <v>191</v>
      </c>
      <c r="AS165" s="322" t="s">
        <v>191</v>
      </c>
      <c r="AT165" s="320" t="s">
        <v>191</v>
      </c>
      <c r="AU165" s="321" t="s">
        <v>191</v>
      </c>
      <c r="AV165" s="322" t="s">
        <v>191</v>
      </c>
      <c r="AW165" s="320" t="s">
        <v>191</v>
      </c>
      <c r="AX165" s="321" t="s">
        <v>191</v>
      </c>
      <c r="AY165" s="322" t="s">
        <v>191</v>
      </c>
      <c r="AZ165" s="320" t="s">
        <v>191</v>
      </c>
      <c r="BA165" s="321" t="s">
        <v>191</v>
      </c>
      <c r="BB165" s="322" t="s">
        <v>191</v>
      </c>
      <c r="BC165" s="320" t="s">
        <v>191</v>
      </c>
      <c r="BD165" s="321" t="s">
        <v>191</v>
      </c>
      <c r="BE165" s="322" t="s">
        <v>191</v>
      </c>
      <c r="BF165" s="273">
        <v>27</v>
      </c>
      <c r="BG165" s="274">
        <v>18</v>
      </c>
      <c r="BH165" s="275">
        <v>21</v>
      </c>
      <c r="BI165" s="273">
        <v>1640</v>
      </c>
      <c r="BJ165" s="274">
        <v>3780</v>
      </c>
      <c r="BK165" s="275">
        <v>5420</v>
      </c>
      <c r="BL165" s="273">
        <v>30</v>
      </c>
      <c r="BM165" s="274">
        <v>20</v>
      </c>
      <c r="BN165" s="275">
        <v>23</v>
      </c>
      <c r="BO165" s="273">
        <v>1640</v>
      </c>
      <c r="BP165" s="274">
        <v>3780</v>
      </c>
      <c r="BQ165" s="275">
        <v>5420</v>
      </c>
      <c r="BR165" s="273">
        <v>27.1</v>
      </c>
      <c r="BS165" s="274">
        <v>25.5</v>
      </c>
      <c r="BT165" s="275">
        <v>26</v>
      </c>
      <c r="BU165" s="273">
        <v>1640</v>
      </c>
      <c r="BV165" s="274">
        <v>3780</v>
      </c>
      <c r="BW165" s="275">
        <v>5420</v>
      </c>
      <c r="BX165" s="273">
        <v>5</v>
      </c>
      <c r="BY165" s="274">
        <v>3</v>
      </c>
      <c r="BZ165" s="275">
        <v>3</v>
      </c>
      <c r="CA165" s="273">
        <v>220</v>
      </c>
      <c r="CB165" s="274">
        <v>500</v>
      </c>
      <c r="CC165" s="275">
        <v>720</v>
      </c>
      <c r="CD165" s="273">
        <v>6</v>
      </c>
      <c r="CE165" s="274">
        <v>3</v>
      </c>
      <c r="CF165" s="275">
        <v>4</v>
      </c>
      <c r="CG165" s="273">
        <v>220</v>
      </c>
      <c r="CH165" s="274">
        <v>500</v>
      </c>
      <c r="CI165" s="275">
        <v>720</v>
      </c>
      <c r="CJ165" s="273">
        <v>19.600000000000001</v>
      </c>
      <c r="CK165" s="274">
        <v>19.2</v>
      </c>
      <c r="CL165" s="275">
        <v>19.3</v>
      </c>
      <c r="CM165" s="273">
        <v>220</v>
      </c>
      <c r="CN165" s="274">
        <v>500</v>
      </c>
      <c r="CO165" s="275">
        <v>720</v>
      </c>
      <c r="CP165" s="273">
        <v>71</v>
      </c>
      <c r="CQ165" s="274">
        <v>53</v>
      </c>
      <c r="CR165" s="275">
        <v>62</v>
      </c>
      <c r="CS165" s="273">
        <v>32240</v>
      </c>
      <c r="CT165" s="274">
        <v>33830</v>
      </c>
      <c r="CU165" s="275">
        <v>66070</v>
      </c>
      <c r="CV165" s="273">
        <v>73</v>
      </c>
      <c r="CW165" s="274">
        <v>56</v>
      </c>
      <c r="CX165" s="275">
        <v>65</v>
      </c>
      <c r="CY165" s="273">
        <v>32240</v>
      </c>
      <c r="CZ165" s="274">
        <v>33830</v>
      </c>
      <c r="DA165" s="275">
        <v>66070</v>
      </c>
      <c r="DB165" s="273">
        <v>34.9</v>
      </c>
      <c r="DC165" s="274">
        <v>32.299999999999997</v>
      </c>
      <c r="DD165" s="275">
        <v>33.6</v>
      </c>
      <c r="DE165" s="273">
        <v>32240</v>
      </c>
      <c r="DF165" s="274">
        <v>33830</v>
      </c>
      <c r="DG165" s="275">
        <v>66070</v>
      </c>
    </row>
    <row r="166" spans="1:112" x14ac:dyDescent="0.35">
      <c r="A166" t="s">
        <v>54</v>
      </c>
      <c r="B166" t="s">
        <v>299</v>
      </c>
      <c r="D166" s="273">
        <v>73</v>
      </c>
      <c r="E166" s="274">
        <v>59</v>
      </c>
      <c r="F166" s="275">
        <v>66</v>
      </c>
      <c r="G166" s="273">
        <v>25400</v>
      </c>
      <c r="H166" s="274">
        <v>24700</v>
      </c>
      <c r="I166" s="275">
        <v>50100</v>
      </c>
      <c r="J166" s="273">
        <v>75</v>
      </c>
      <c r="K166" s="274">
        <v>61</v>
      </c>
      <c r="L166" s="275">
        <v>68</v>
      </c>
      <c r="M166" s="273">
        <v>25400</v>
      </c>
      <c r="N166" s="274">
        <v>24700</v>
      </c>
      <c r="O166" s="275">
        <v>50100</v>
      </c>
      <c r="P166" s="273">
        <v>35.9</v>
      </c>
      <c r="Q166" s="274">
        <v>33.9</v>
      </c>
      <c r="R166" s="275">
        <v>34.9</v>
      </c>
      <c r="S166" s="273">
        <v>25400</v>
      </c>
      <c r="T166" s="274">
        <v>24700</v>
      </c>
      <c r="U166" s="275">
        <v>50100</v>
      </c>
      <c r="V166" s="320" t="s">
        <v>191</v>
      </c>
      <c r="W166" s="321" t="s">
        <v>191</v>
      </c>
      <c r="X166" s="322" t="s">
        <v>191</v>
      </c>
      <c r="Y166" s="320" t="s">
        <v>191</v>
      </c>
      <c r="Z166" s="321" t="s">
        <v>191</v>
      </c>
      <c r="AA166" s="322" t="s">
        <v>191</v>
      </c>
      <c r="AB166" s="320" t="s">
        <v>191</v>
      </c>
      <c r="AC166" s="321" t="s">
        <v>191</v>
      </c>
      <c r="AD166" s="322" t="s">
        <v>191</v>
      </c>
      <c r="AE166" s="320" t="s">
        <v>191</v>
      </c>
      <c r="AF166" s="321" t="s">
        <v>191</v>
      </c>
      <c r="AG166" s="322" t="s">
        <v>191</v>
      </c>
      <c r="AH166" s="320" t="s">
        <v>191</v>
      </c>
      <c r="AI166" s="321" t="s">
        <v>191</v>
      </c>
      <c r="AJ166" s="322" t="s">
        <v>191</v>
      </c>
      <c r="AK166" s="320" t="s">
        <v>191</v>
      </c>
      <c r="AL166" s="321" t="s">
        <v>191</v>
      </c>
      <c r="AM166" s="322" t="s">
        <v>191</v>
      </c>
      <c r="AN166" s="320" t="s">
        <v>191</v>
      </c>
      <c r="AO166" s="321" t="s">
        <v>191</v>
      </c>
      <c r="AP166" s="322" t="s">
        <v>191</v>
      </c>
      <c r="AQ166" s="320" t="s">
        <v>191</v>
      </c>
      <c r="AR166" s="321" t="s">
        <v>191</v>
      </c>
      <c r="AS166" s="322" t="s">
        <v>191</v>
      </c>
      <c r="AT166" s="320" t="s">
        <v>191</v>
      </c>
      <c r="AU166" s="321" t="s">
        <v>191</v>
      </c>
      <c r="AV166" s="322" t="s">
        <v>191</v>
      </c>
      <c r="AW166" s="320" t="s">
        <v>191</v>
      </c>
      <c r="AX166" s="321" t="s">
        <v>191</v>
      </c>
      <c r="AY166" s="322" t="s">
        <v>191</v>
      </c>
      <c r="AZ166" s="320" t="s">
        <v>191</v>
      </c>
      <c r="BA166" s="321" t="s">
        <v>191</v>
      </c>
      <c r="BB166" s="322" t="s">
        <v>191</v>
      </c>
      <c r="BC166" s="320" t="s">
        <v>191</v>
      </c>
      <c r="BD166" s="321" t="s">
        <v>191</v>
      </c>
      <c r="BE166" s="322" t="s">
        <v>191</v>
      </c>
      <c r="BF166" s="273">
        <v>25</v>
      </c>
      <c r="BG166" s="274">
        <v>18</v>
      </c>
      <c r="BH166" s="275">
        <v>20</v>
      </c>
      <c r="BI166" s="273">
        <v>1120</v>
      </c>
      <c r="BJ166" s="274">
        <v>2730</v>
      </c>
      <c r="BK166" s="275">
        <v>3850</v>
      </c>
      <c r="BL166" s="273">
        <v>27</v>
      </c>
      <c r="BM166" s="274">
        <v>20</v>
      </c>
      <c r="BN166" s="275">
        <v>22</v>
      </c>
      <c r="BO166" s="273">
        <v>1120</v>
      </c>
      <c r="BP166" s="274">
        <v>2730</v>
      </c>
      <c r="BQ166" s="275">
        <v>3850</v>
      </c>
      <c r="BR166" s="273">
        <v>27.3</v>
      </c>
      <c r="BS166" s="274">
        <v>25.9</v>
      </c>
      <c r="BT166" s="275">
        <v>26.3</v>
      </c>
      <c r="BU166" s="273">
        <v>1120</v>
      </c>
      <c r="BV166" s="274">
        <v>2730</v>
      </c>
      <c r="BW166" s="275">
        <v>3850</v>
      </c>
      <c r="BX166" s="273">
        <v>3</v>
      </c>
      <c r="BY166" s="274">
        <v>5</v>
      </c>
      <c r="BZ166" s="275">
        <v>4</v>
      </c>
      <c r="CA166" s="273">
        <v>140</v>
      </c>
      <c r="CB166" s="274">
        <v>370</v>
      </c>
      <c r="CC166" s="275">
        <v>510</v>
      </c>
      <c r="CD166" s="273">
        <v>4</v>
      </c>
      <c r="CE166" s="274">
        <v>5</v>
      </c>
      <c r="CF166" s="275">
        <v>5</v>
      </c>
      <c r="CG166" s="273">
        <v>140</v>
      </c>
      <c r="CH166" s="274">
        <v>370</v>
      </c>
      <c r="CI166" s="275">
        <v>510</v>
      </c>
      <c r="CJ166" s="273">
        <v>19.5</v>
      </c>
      <c r="CK166" s="274">
        <v>19.8</v>
      </c>
      <c r="CL166" s="275">
        <v>19.7</v>
      </c>
      <c r="CM166" s="273">
        <v>140</v>
      </c>
      <c r="CN166" s="274">
        <v>370</v>
      </c>
      <c r="CO166" s="275">
        <v>510</v>
      </c>
      <c r="CP166" s="273">
        <v>70</v>
      </c>
      <c r="CQ166" s="274">
        <v>54</v>
      </c>
      <c r="CR166" s="275">
        <v>62</v>
      </c>
      <c r="CS166" s="273">
        <v>27120</v>
      </c>
      <c r="CT166" s="274">
        <v>28250</v>
      </c>
      <c r="CU166" s="275">
        <v>55370</v>
      </c>
      <c r="CV166" s="273">
        <v>72</v>
      </c>
      <c r="CW166" s="274">
        <v>56</v>
      </c>
      <c r="CX166" s="275">
        <v>64</v>
      </c>
      <c r="CY166" s="273">
        <v>27120</v>
      </c>
      <c r="CZ166" s="274">
        <v>28250</v>
      </c>
      <c r="DA166" s="275">
        <v>55370</v>
      </c>
      <c r="DB166" s="273">
        <v>35.4</v>
      </c>
      <c r="DC166" s="274">
        <v>32.799999999999997</v>
      </c>
      <c r="DD166" s="275">
        <v>34.1</v>
      </c>
      <c r="DE166" s="273">
        <v>27120</v>
      </c>
      <c r="DF166" s="274">
        <v>28250</v>
      </c>
      <c r="DG166" s="275">
        <v>55370</v>
      </c>
    </row>
    <row r="167" spans="1:112" x14ac:dyDescent="0.35">
      <c r="A167" t="s">
        <v>64</v>
      </c>
      <c r="B167" t="s">
        <v>309</v>
      </c>
      <c r="D167" s="273">
        <v>74</v>
      </c>
      <c r="E167" s="274">
        <v>60</v>
      </c>
      <c r="F167" s="275">
        <v>67</v>
      </c>
      <c r="G167" s="273">
        <v>31640</v>
      </c>
      <c r="H167" s="274">
        <v>30960</v>
      </c>
      <c r="I167" s="275">
        <v>62600</v>
      </c>
      <c r="J167" s="273">
        <v>76</v>
      </c>
      <c r="K167" s="274">
        <v>64</v>
      </c>
      <c r="L167" s="275">
        <v>70</v>
      </c>
      <c r="M167" s="273">
        <v>31640</v>
      </c>
      <c r="N167" s="274">
        <v>30960</v>
      </c>
      <c r="O167" s="275">
        <v>62600</v>
      </c>
      <c r="P167" s="273">
        <v>36.1</v>
      </c>
      <c r="Q167" s="274">
        <v>34.1</v>
      </c>
      <c r="R167" s="275">
        <v>35.1</v>
      </c>
      <c r="S167" s="273">
        <v>31640</v>
      </c>
      <c r="T167" s="274">
        <v>30960</v>
      </c>
      <c r="U167" s="275">
        <v>62600</v>
      </c>
      <c r="V167" s="320" t="s">
        <v>191</v>
      </c>
      <c r="W167" s="321" t="s">
        <v>191</v>
      </c>
      <c r="X167" s="322" t="s">
        <v>191</v>
      </c>
      <c r="Y167" s="320" t="s">
        <v>191</v>
      </c>
      <c r="Z167" s="321" t="s">
        <v>191</v>
      </c>
      <c r="AA167" s="322" t="s">
        <v>191</v>
      </c>
      <c r="AB167" s="320" t="s">
        <v>191</v>
      </c>
      <c r="AC167" s="321" t="s">
        <v>191</v>
      </c>
      <c r="AD167" s="322" t="s">
        <v>191</v>
      </c>
      <c r="AE167" s="320" t="s">
        <v>191</v>
      </c>
      <c r="AF167" s="321" t="s">
        <v>191</v>
      </c>
      <c r="AG167" s="322" t="s">
        <v>191</v>
      </c>
      <c r="AH167" s="320" t="s">
        <v>191</v>
      </c>
      <c r="AI167" s="321" t="s">
        <v>191</v>
      </c>
      <c r="AJ167" s="322" t="s">
        <v>191</v>
      </c>
      <c r="AK167" s="320" t="s">
        <v>191</v>
      </c>
      <c r="AL167" s="321" t="s">
        <v>191</v>
      </c>
      <c r="AM167" s="322" t="s">
        <v>191</v>
      </c>
      <c r="AN167" s="320" t="s">
        <v>191</v>
      </c>
      <c r="AO167" s="321" t="s">
        <v>191</v>
      </c>
      <c r="AP167" s="322" t="s">
        <v>191</v>
      </c>
      <c r="AQ167" s="320" t="s">
        <v>191</v>
      </c>
      <c r="AR167" s="321" t="s">
        <v>191</v>
      </c>
      <c r="AS167" s="322" t="s">
        <v>191</v>
      </c>
      <c r="AT167" s="320" t="s">
        <v>191</v>
      </c>
      <c r="AU167" s="321" t="s">
        <v>191</v>
      </c>
      <c r="AV167" s="322" t="s">
        <v>191</v>
      </c>
      <c r="AW167" s="320" t="s">
        <v>191</v>
      </c>
      <c r="AX167" s="321" t="s">
        <v>191</v>
      </c>
      <c r="AY167" s="322" t="s">
        <v>191</v>
      </c>
      <c r="AZ167" s="320" t="s">
        <v>191</v>
      </c>
      <c r="BA167" s="321" t="s">
        <v>191</v>
      </c>
      <c r="BB167" s="322" t="s">
        <v>191</v>
      </c>
      <c r="BC167" s="320" t="s">
        <v>191</v>
      </c>
      <c r="BD167" s="321" t="s">
        <v>191</v>
      </c>
      <c r="BE167" s="322" t="s">
        <v>191</v>
      </c>
      <c r="BF167" s="273">
        <v>25</v>
      </c>
      <c r="BG167" s="274">
        <v>17</v>
      </c>
      <c r="BH167" s="275">
        <v>19</v>
      </c>
      <c r="BI167" s="273">
        <v>1890</v>
      </c>
      <c r="BJ167" s="274">
        <v>4350</v>
      </c>
      <c r="BK167" s="275">
        <v>6240</v>
      </c>
      <c r="BL167" s="273">
        <v>27</v>
      </c>
      <c r="BM167" s="274">
        <v>19</v>
      </c>
      <c r="BN167" s="275">
        <v>21</v>
      </c>
      <c r="BO167" s="273">
        <v>1890</v>
      </c>
      <c r="BP167" s="274">
        <v>4350</v>
      </c>
      <c r="BQ167" s="275">
        <v>6240</v>
      </c>
      <c r="BR167" s="273">
        <v>27.1</v>
      </c>
      <c r="BS167" s="274">
        <v>25.3</v>
      </c>
      <c r="BT167" s="275">
        <v>25.8</v>
      </c>
      <c r="BU167" s="273">
        <v>1890</v>
      </c>
      <c r="BV167" s="274">
        <v>4350</v>
      </c>
      <c r="BW167" s="275">
        <v>6240</v>
      </c>
      <c r="BX167" s="273">
        <v>4</v>
      </c>
      <c r="BY167" s="274">
        <v>2</v>
      </c>
      <c r="BZ167" s="275">
        <v>2</v>
      </c>
      <c r="CA167" s="273">
        <v>280</v>
      </c>
      <c r="CB167" s="274">
        <v>660</v>
      </c>
      <c r="CC167" s="275">
        <v>940</v>
      </c>
      <c r="CD167" s="273">
        <v>4</v>
      </c>
      <c r="CE167" s="274">
        <v>2</v>
      </c>
      <c r="CF167" s="275">
        <v>3</v>
      </c>
      <c r="CG167" s="273">
        <v>280</v>
      </c>
      <c r="CH167" s="274">
        <v>660</v>
      </c>
      <c r="CI167" s="275">
        <v>940</v>
      </c>
      <c r="CJ167" s="273">
        <v>19.2</v>
      </c>
      <c r="CK167" s="274">
        <v>18.8</v>
      </c>
      <c r="CL167" s="275">
        <v>18.899999999999999</v>
      </c>
      <c r="CM167" s="273">
        <v>280</v>
      </c>
      <c r="CN167" s="274">
        <v>660</v>
      </c>
      <c r="CO167" s="275">
        <v>940</v>
      </c>
      <c r="CP167" s="273">
        <v>70</v>
      </c>
      <c r="CQ167" s="274">
        <v>53</v>
      </c>
      <c r="CR167" s="275">
        <v>62</v>
      </c>
      <c r="CS167" s="273">
        <v>34320</v>
      </c>
      <c r="CT167" s="274">
        <v>36530</v>
      </c>
      <c r="CU167" s="275">
        <v>70840</v>
      </c>
      <c r="CV167" s="273">
        <v>72</v>
      </c>
      <c r="CW167" s="274">
        <v>57</v>
      </c>
      <c r="CX167" s="275">
        <v>64</v>
      </c>
      <c r="CY167" s="273">
        <v>34320</v>
      </c>
      <c r="CZ167" s="274">
        <v>36530</v>
      </c>
      <c r="DA167" s="275">
        <v>70840</v>
      </c>
      <c r="DB167" s="273">
        <v>35.4</v>
      </c>
      <c r="DC167" s="274">
        <v>32.700000000000003</v>
      </c>
      <c r="DD167" s="275">
        <v>34</v>
      </c>
      <c r="DE167" s="273">
        <v>34320</v>
      </c>
      <c r="DF167" s="274">
        <v>36530</v>
      </c>
      <c r="DG167" s="275">
        <v>70840</v>
      </c>
    </row>
    <row r="168" spans="1:112" x14ac:dyDescent="0.35">
      <c r="A168" t="s">
        <v>79</v>
      </c>
      <c r="B168" t="s">
        <v>324</v>
      </c>
      <c r="D168" s="273">
        <v>76</v>
      </c>
      <c r="E168" s="274">
        <v>62</v>
      </c>
      <c r="F168" s="275">
        <v>69</v>
      </c>
      <c r="G168" s="273">
        <v>33180</v>
      </c>
      <c r="H168" s="274">
        <v>32420</v>
      </c>
      <c r="I168" s="275">
        <v>65590</v>
      </c>
      <c r="J168" s="273">
        <v>78</v>
      </c>
      <c r="K168" s="274">
        <v>65</v>
      </c>
      <c r="L168" s="275">
        <v>71</v>
      </c>
      <c r="M168" s="273">
        <v>33180</v>
      </c>
      <c r="N168" s="274">
        <v>32420</v>
      </c>
      <c r="O168" s="275">
        <v>65590</v>
      </c>
      <c r="P168" s="273">
        <v>36.200000000000003</v>
      </c>
      <c r="Q168" s="274">
        <v>34.299999999999997</v>
      </c>
      <c r="R168" s="275">
        <v>35.200000000000003</v>
      </c>
      <c r="S168" s="273">
        <v>33180</v>
      </c>
      <c r="T168" s="274">
        <v>32420</v>
      </c>
      <c r="U168" s="275">
        <v>65590</v>
      </c>
      <c r="V168" s="320" t="s">
        <v>191</v>
      </c>
      <c r="W168" s="321" t="s">
        <v>191</v>
      </c>
      <c r="X168" s="322" t="s">
        <v>191</v>
      </c>
      <c r="Y168" s="320" t="s">
        <v>191</v>
      </c>
      <c r="Z168" s="321" t="s">
        <v>191</v>
      </c>
      <c r="AA168" s="322" t="s">
        <v>191</v>
      </c>
      <c r="AB168" s="320" t="s">
        <v>191</v>
      </c>
      <c r="AC168" s="321" t="s">
        <v>191</v>
      </c>
      <c r="AD168" s="322" t="s">
        <v>191</v>
      </c>
      <c r="AE168" s="320" t="s">
        <v>191</v>
      </c>
      <c r="AF168" s="321" t="s">
        <v>191</v>
      </c>
      <c r="AG168" s="322" t="s">
        <v>191</v>
      </c>
      <c r="AH168" s="320" t="s">
        <v>191</v>
      </c>
      <c r="AI168" s="321" t="s">
        <v>191</v>
      </c>
      <c r="AJ168" s="322" t="s">
        <v>191</v>
      </c>
      <c r="AK168" s="320" t="s">
        <v>191</v>
      </c>
      <c r="AL168" s="321" t="s">
        <v>191</v>
      </c>
      <c r="AM168" s="322" t="s">
        <v>191</v>
      </c>
      <c r="AN168" s="320" t="s">
        <v>191</v>
      </c>
      <c r="AO168" s="321" t="s">
        <v>191</v>
      </c>
      <c r="AP168" s="322" t="s">
        <v>191</v>
      </c>
      <c r="AQ168" s="320" t="s">
        <v>191</v>
      </c>
      <c r="AR168" s="321" t="s">
        <v>191</v>
      </c>
      <c r="AS168" s="322" t="s">
        <v>191</v>
      </c>
      <c r="AT168" s="320" t="s">
        <v>191</v>
      </c>
      <c r="AU168" s="321" t="s">
        <v>191</v>
      </c>
      <c r="AV168" s="322" t="s">
        <v>191</v>
      </c>
      <c r="AW168" s="320" t="s">
        <v>191</v>
      </c>
      <c r="AX168" s="321" t="s">
        <v>191</v>
      </c>
      <c r="AY168" s="322" t="s">
        <v>191</v>
      </c>
      <c r="AZ168" s="320" t="s">
        <v>191</v>
      </c>
      <c r="BA168" s="321" t="s">
        <v>191</v>
      </c>
      <c r="BB168" s="322" t="s">
        <v>191</v>
      </c>
      <c r="BC168" s="320" t="s">
        <v>191</v>
      </c>
      <c r="BD168" s="321" t="s">
        <v>191</v>
      </c>
      <c r="BE168" s="322" t="s">
        <v>191</v>
      </c>
      <c r="BF168" s="273">
        <v>26</v>
      </c>
      <c r="BG168" s="274">
        <v>20</v>
      </c>
      <c r="BH168" s="275">
        <v>22</v>
      </c>
      <c r="BI168" s="273">
        <v>1440</v>
      </c>
      <c r="BJ168" s="274">
        <v>3380</v>
      </c>
      <c r="BK168" s="275">
        <v>4820</v>
      </c>
      <c r="BL168" s="273">
        <v>27</v>
      </c>
      <c r="BM168" s="274">
        <v>21</v>
      </c>
      <c r="BN168" s="275">
        <v>23</v>
      </c>
      <c r="BO168" s="273">
        <v>1440</v>
      </c>
      <c r="BP168" s="274">
        <v>3380</v>
      </c>
      <c r="BQ168" s="275">
        <v>4820</v>
      </c>
      <c r="BR168" s="273">
        <v>27.9</v>
      </c>
      <c r="BS168" s="274">
        <v>26.5</v>
      </c>
      <c r="BT168" s="275">
        <v>26.9</v>
      </c>
      <c r="BU168" s="273">
        <v>1440</v>
      </c>
      <c r="BV168" s="274">
        <v>3380</v>
      </c>
      <c r="BW168" s="275">
        <v>4820</v>
      </c>
      <c r="BX168" s="273">
        <v>6</v>
      </c>
      <c r="BY168" s="274">
        <v>3</v>
      </c>
      <c r="BZ168" s="275">
        <v>4</v>
      </c>
      <c r="CA168" s="273">
        <v>290</v>
      </c>
      <c r="CB168" s="274">
        <v>810</v>
      </c>
      <c r="CC168" s="275">
        <v>1100</v>
      </c>
      <c r="CD168" s="273">
        <v>6</v>
      </c>
      <c r="CE168" s="274">
        <v>3</v>
      </c>
      <c r="CF168" s="275">
        <v>4</v>
      </c>
      <c r="CG168" s="273">
        <v>290</v>
      </c>
      <c r="CH168" s="274">
        <v>810</v>
      </c>
      <c r="CI168" s="275">
        <v>1100</v>
      </c>
      <c r="CJ168" s="273">
        <v>20.8</v>
      </c>
      <c r="CK168" s="274">
        <v>20</v>
      </c>
      <c r="CL168" s="275">
        <v>20.2</v>
      </c>
      <c r="CM168" s="273">
        <v>290</v>
      </c>
      <c r="CN168" s="274">
        <v>810</v>
      </c>
      <c r="CO168" s="275">
        <v>1100</v>
      </c>
      <c r="CP168" s="273">
        <v>73</v>
      </c>
      <c r="CQ168" s="274">
        <v>56</v>
      </c>
      <c r="CR168" s="275">
        <v>65</v>
      </c>
      <c r="CS168" s="273">
        <v>35490</v>
      </c>
      <c r="CT168" s="274">
        <v>37240</v>
      </c>
      <c r="CU168" s="275">
        <v>72730</v>
      </c>
      <c r="CV168" s="273">
        <v>75</v>
      </c>
      <c r="CW168" s="274">
        <v>59</v>
      </c>
      <c r="CX168" s="275">
        <v>67</v>
      </c>
      <c r="CY168" s="273">
        <v>35490</v>
      </c>
      <c r="CZ168" s="274">
        <v>37240</v>
      </c>
      <c r="DA168" s="275">
        <v>72730</v>
      </c>
      <c r="DB168" s="273">
        <v>35.700000000000003</v>
      </c>
      <c r="DC168" s="274">
        <v>33.200000000000003</v>
      </c>
      <c r="DD168" s="275">
        <v>34.4</v>
      </c>
      <c r="DE168" s="273">
        <v>35490</v>
      </c>
      <c r="DF168" s="274">
        <v>37240</v>
      </c>
      <c r="DG168" s="275">
        <v>72730</v>
      </c>
    </row>
    <row r="169" spans="1:112" x14ac:dyDescent="0.35">
      <c r="A169" s="157" t="s">
        <v>127</v>
      </c>
      <c r="B169" t="s">
        <v>372</v>
      </c>
      <c r="D169" s="273">
        <v>80</v>
      </c>
      <c r="E169" s="274">
        <v>67</v>
      </c>
      <c r="F169" s="275">
        <v>74</v>
      </c>
      <c r="G169" s="273">
        <v>47540</v>
      </c>
      <c r="H169" s="274">
        <v>46250</v>
      </c>
      <c r="I169" s="275">
        <v>93790</v>
      </c>
      <c r="J169" s="273">
        <v>81</v>
      </c>
      <c r="K169" s="274">
        <v>69</v>
      </c>
      <c r="L169" s="275">
        <v>75</v>
      </c>
      <c r="M169" s="273">
        <v>47540</v>
      </c>
      <c r="N169" s="274">
        <v>46250</v>
      </c>
      <c r="O169" s="275">
        <v>93790</v>
      </c>
      <c r="P169" s="273">
        <v>36.9</v>
      </c>
      <c r="Q169" s="274">
        <v>35.1</v>
      </c>
      <c r="R169" s="275">
        <v>36</v>
      </c>
      <c r="S169" s="273">
        <v>47540</v>
      </c>
      <c r="T169" s="274">
        <v>46250</v>
      </c>
      <c r="U169" s="275">
        <v>93790</v>
      </c>
      <c r="V169" s="320" t="s">
        <v>191</v>
      </c>
      <c r="W169" s="321" t="s">
        <v>191</v>
      </c>
      <c r="X169" s="322" t="s">
        <v>191</v>
      </c>
      <c r="Y169" s="320" t="s">
        <v>191</v>
      </c>
      <c r="Z169" s="321" t="s">
        <v>191</v>
      </c>
      <c r="AA169" s="322" t="s">
        <v>191</v>
      </c>
      <c r="AB169" s="320" t="s">
        <v>191</v>
      </c>
      <c r="AC169" s="321" t="s">
        <v>191</v>
      </c>
      <c r="AD169" s="322" t="s">
        <v>191</v>
      </c>
      <c r="AE169" s="320" t="s">
        <v>191</v>
      </c>
      <c r="AF169" s="321" t="s">
        <v>191</v>
      </c>
      <c r="AG169" s="322" t="s">
        <v>191</v>
      </c>
      <c r="AH169" s="320" t="s">
        <v>191</v>
      </c>
      <c r="AI169" s="321" t="s">
        <v>191</v>
      </c>
      <c r="AJ169" s="322" t="s">
        <v>191</v>
      </c>
      <c r="AK169" s="320" t="s">
        <v>191</v>
      </c>
      <c r="AL169" s="321" t="s">
        <v>191</v>
      </c>
      <c r="AM169" s="322" t="s">
        <v>191</v>
      </c>
      <c r="AN169" s="320" t="s">
        <v>191</v>
      </c>
      <c r="AO169" s="321" t="s">
        <v>191</v>
      </c>
      <c r="AP169" s="322" t="s">
        <v>191</v>
      </c>
      <c r="AQ169" s="320" t="s">
        <v>191</v>
      </c>
      <c r="AR169" s="321" t="s">
        <v>191</v>
      </c>
      <c r="AS169" s="322" t="s">
        <v>191</v>
      </c>
      <c r="AT169" s="320" t="s">
        <v>191</v>
      </c>
      <c r="AU169" s="321" t="s">
        <v>191</v>
      </c>
      <c r="AV169" s="322" t="s">
        <v>191</v>
      </c>
      <c r="AW169" s="320" t="s">
        <v>191</v>
      </c>
      <c r="AX169" s="321" t="s">
        <v>191</v>
      </c>
      <c r="AY169" s="322" t="s">
        <v>191</v>
      </c>
      <c r="AZ169" s="320" t="s">
        <v>191</v>
      </c>
      <c r="BA169" s="321" t="s">
        <v>191</v>
      </c>
      <c r="BB169" s="322" t="s">
        <v>191</v>
      </c>
      <c r="BC169" s="320" t="s">
        <v>191</v>
      </c>
      <c r="BD169" s="321" t="s">
        <v>191</v>
      </c>
      <c r="BE169" s="322" t="s">
        <v>191</v>
      </c>
      <c r="BF169" s="273">
        <v>33</v>
      </c>
      <c r="BG169" s="274">
        <v>21</v>
      </c>
      <c r="BH169" s="275">
        <v>25</v>
      </c>
      <c r="BI169" s="273">
        <v>2020</v>
      </c>
      <c r="BJ169" s="274">
        <v>4970</v>
      </c>
      <c r="BK169" s="275">
        <v>6980</v>
      </c>
      <c r="BL169" s="273">
        <v>34</v>
      </c>
      <c r="BM169" s="274">
        <v>23</v>
      </c>
      <c r="BN169" s="275">
        <v>26</v>
      </c>
      <c r="BO169" s="273">
        <v>2020</v>
      </c>
      <c r="BP169" s="274">
        <v>4970</v>
      </c>
      <c r="BQ169" s="275">
        <v>6980</v>
      </c>
      <c r="BR169" s="273">
        <v>28.9</v>
      </c>
      <c r="BS169" s="274">
        <v>27.6</v>
      </c>
      <c r="BT169" s="275">
        <v>28</v>
      </c>
      <c r="BU169" s="273">
        <v>2020</v>
      </c>
      <c r="BV169" s="274">
        <v>4970</v>
      </c>
      <c r="BW169" s="275">
        <v>6980</v>
      </c>
      <c r="BX169" s="273">
        <v>8</v>
      </c>
      <c r="BY169" s="274">
        <v>4</v>
      </c>
      <c r="BZ169" s="275">
        <v>5</v>
      </c>
      <c r="CA169" s="273">
        <v>440</v>
      </c>
      <c r="CB169" s="274">
        <v>1200</v>
      </c>
      <c r="CC169" s="275">
        <v>1630</v>
      </c>
      <c r="CD169" s="273">
        <v>8</v>
      </c>
      <c r="CE169" s="274">
        <v>5</v>
      </c>
      <c r="CF169" s="275">
        <v>5</v>
      </c>
      <c r="CG169" s="273">
        <v>440</v>
      </c>
      <c r="CH169" s="274">
        <v>1200</v>
      </c>
      <c r="CI169" s="275">
        <v>1630</v>
      </c>
      <c r="CJ169" s="273">
        <v>21.1</v>
      </c>
      <c r="CK169" s="274">
        <v>20.5</v>
      </c>
      <c r="CL169" s="275">
        <v>20.7</v>
      </c>
      <c r="CM169" s="273">
        <v>440</v>
      </c>
      <c r="CN169" s="274">
        <v>1200</v>
      </c>
      <c r="CO169" s="275">
        <v>1630</v>
      </c>
      <c r="CP169" s="273">
        <v>77</v>
      </c>
      <c r="CQ169" s="274">
        <v>61</v>
      </c>
      <c r="CR169" s="275">
        <v>69</v>
      </c>
      <c r="CS169" s="273">
        <v>51260</v>
      </c>
      <c r="CT169" s="274">
        <v>53820</v>
      </c>
      <c r="CU169" s="275">
        <v>105080</v>
      </c>
      <c r="CV169" s="273">
        <v>78</v>
      </c>
      <c r="CW169" s="274">
        <v>63</v>
      </c>
      <c r="CX169" s="275">
        <v>70</v>
      </c>
      <c r="CY169" s="273">
        <v>51260</v>
      </c>
      <c r="CZ169" s="274">
        <v>53820</v>
      </c>
      <c r="DA169" s="275">
        <v>105080</v>
      </c>
      <c r="DB169" s="273">
        <v>36.4</v>
      </c>
      <c r="DC169" s="274">
        <v>34</v>
      </c>
      <c r="DD169" s="275">
        <v>35.200000000000003</v>
      </c>
      <c r="DE169" s="273">
        <v>51260</v>
      </c>
      <c r="DF169" s="274">
        <v>53820</v>
      </c>
      <c r="DG169" s="275">
        <v>105080</v>
      </c>
    </row>
    <row r="170" spans="1:112" x14ac:dyDescent="0.35">
      <c r="A170" t="s">
        <v>147</v>
      </c>
      <c r="B170" t="s">
        <v>392</v>
      </c>
      <c r="D170" s="273">
        <v>77</v>
      </c>
      <c r="E170" s="274">
        <v>64</v>
      </c>
      <c r="F170" s="275">
        <v>71</v>
      </c>
      <c r="G170" s="273">
        <v>27210</v>
      </c>
      <c r="H170" s="274">
        <v>26190</v>
      </c>
      <c r="I170" s="275">
        <v>53410</v>
      </c>
      <c r="J170" s="273">
        <v>78</v>
      </c>
      <c r="K170" s="274">
        <v>66</v>
      </c>
      <c r="L170" s="275">
        <v>72</v>
      </c>
      <c r="M170" s="273">
        <v>27210</v>
      </c>
      <c r="N170" s="274">
        <v>26190</v>
      </c>
      <c r="O170" s="275">
        <v>53410</v>
      </c>
      <c r="P170" s="273">
        <v>36.700000000000003</v>
      </c>
      <c r="Q170" s="274">
        <v>34.799999999999997</v>
      </c>
      <c r="R170" s="275">
        <v>35.799999999999997</v>
      </c>
      <c r="S170" s="273">
        <v>27210</v>
      </c>
      <c r="T170" s="274">
        <v>26190</v>
      </c>
      <c r="U170" s="275">
        <v>53410</v>
      </c>
      <c r="V170" s="320" t="s">
        <v>191</v>
      </c>
      <c r="W170" s="321" t="s">
        <v>191</v>
      </c>
      <c r="X170" s="322" t="s">
        <v>191</v>
      </c>
      <c r="Y170" s="320" t="s">
        <v>191</v>
      </c>
      <c r="Z170" s="321" t="s">
        <v>191</v>
      </c>
      <c r="AA170" s="322" t="s">
        <v>191</v>
      </c>
      <c r="AB170" s="320" t="s">
        <v>191</v>
      </c>
      <c r="AC170" s="321" t="s">
        <v>191</v>
      </c>
      <c r="AD170" s="322" t="s">
        <v>191</v>
      </c>
      <c r="AE170" s="320" t="s">
        <v>191</v>
      </c>
      <c r="AF170" s="321" t="s">
        <v>191</v>
      </c>
      <c r="AG170" s="322" t="s">
        <v>191</v>
      </c>
      <c r="AH170" s="320" t="s">
        <v>191</v>
      </c>
      <c r="AI170" s="321" t="s">
        <v>191</v>
      </c>
      <c r="AJ170" s="322" t="s">
        <v>191</v>
      </c>
      <c r="AK170" s="320" t="s">
        <v>191</v>
      </c>
      <c r="AL170" s="321" t="s">
        <v>191</v>
      </c>
      <c r="AM170" s="322" t="s">
        <v>191</v>
      </c>
      <c r="AN170" s="320" t="s">
        <v>191</v>
      </c>
      <c r="AO170" s="321" t="s">
        <v>191</v>
      </c>
      <c r="AP170" s="322" t="s">
        <v>191</v>
      </c>
      <c r="AQ170" s="320" t="s">
        <v>191</v>
      </c>
      <c r="AR170" s="321" t="s">
        <v>191</v>
      </c>
      <c r="AS170" s="322" t="s">
        <v>191</v>
      </c>
      <c r="AT170" s="320" t="s">
        <v>191</v>
      </c>
      <c r="AU170" s="321" t="s">
        <v>191</v>
      </c>
      <c r="AV170" s="322" t="s">
        <v>191</v>
      </c>
      <c r="AW170" s="320" t="s">
        <v>191</v>
      </c>
      <c r="AX170" s="321" t="s">
        <v>191</v>
      </c>
      <c r="AY170" s="322" t="s">
        <v>191</v>
      </c>
      <c r="AZ170" s="320" t="s">
        <v>191</v>
      </c>
      <c r="BA170" s="321" t="s">
        <v>191</v>
      </c>
      <c r="BB170" s="322" t="s">
        <v>191</v>
      </c>
      <c r="BC170" s="320" t="s">
        <v>191</v>
      </c>
      <c r="BD170" s="321" t="s">
        <v>191</v>
      </c>
      <c r="BE170" s="322" t="s">
        <v>191</v>
      </c>
      <c r="BF170" s="273">
        <v>32</v>
      </c>
      <c r="BG170" s="274">
        <v>21</v>
      </c>
      <c r="BH170" s="275">
        <v>24</v>
      </c>
      <c r="BI170" s="273">
        <v>1480</v>
      </c>
      <c r="BJ170" s="274">
        <v>3450</v>
      </c>
      <c r="BK170" s="275">
        <v>4930</v>
      </c>
      <c r="BL170" s="273">
        <v>33</v>
      </c>
      <c r="BM170" s="274">
        <v>22</v>
      </c>
      <c r="BN170" s="275">
        <v>25</v>
      </c>
      <c r="BO170" s="273">
        <v>1480</v>
      </c>
      <c r="BP170" s="274">
        <v>3450</v>
      </c>
      <c r="BQ170" s="275">
        <v>4930</v>
      </c>
      <c r="BR170" s="273">
        <v>28.6</v>
      </c>
      <c r="BS170" s="274">
        <v>27.1</v>
      </c>
      <c r="BT170" s="275">
        <v>27.6</v>
      </c>
      <c r="BU170" s="273">
        <v>1480</v>
      </c>
      <c r="BV170" s="274">
        <v>3450</v>
      </c>
      <c r="BW170" s="275">
        <v>4930</v>
      </c>
      <c r="BX170" s="273">
        <v>6</v>
      </c>
      <c r="BY170" s="274">
        <v>5</v>
      </c>
      <c r="BZ170" s="275">
        <v>5</v>
      </c>
      <c r="CA170" s="273">
        <v>200</v>
      </c>
      <c r="CB170" s="274">
        <v>590</v>
      </c>
      <c r="CC170" s="275">
        <v>790</v>
      </c>
      <c r="CD170" s="273">
        <v>6</v>
      </c>
      <c r="CE170" s="274">
        <v>5</v>
      </c>
      <c r="CF170" s="275">
        <v>5</v>
      </c>
      <c r="CG170" s="273">
        <v>200</v>
      </c>
      <c r="CH170" s="274">
        <v>590</v>
      </c>
      <c r="CI170" s="275">
        <v>790</v>
      </c>
      <c r="CJ170" s="273">
        <v>19.899999999999999</v>
      </c>
      <c r="CK170" s="274">
        <v>20.100000000000001</v>
      </c>
      <c r="CL170" s="275">
        <v>20</v>
      </c>
      <c r="CM170" s="273">
        <v>200</v>
      </c>
      <c r="CN170" s="274">
        <v>590</v>
      </c>
      <c r="CO170" s="275">
        <v>790</v>
      </c>
      <c r="CP170" s="273">
        <v>74</v>
      </c>
      <c r="CQ170" s="274">
        <v>57</v>
      </c>
      <c r="CR170" s="275">
        <v>66</v>
      </c>
      <c r="CS170" s="273">
        <v>29390</v>
      </c>
      <c r="CT170" s="274">
        <v>30740</v>
      </c>
      <c r="CU170" s="275">
        <v>60130</v>
      </c>
      <c r="CV170" s="273">
        <v>75</v>
      </c>
      <c r="CW170" s="274">
        <v>60</v>
      </c>
      <c r="CX170" s="275">
        <v>67</v>
      </c>
      <c r="CY170" s="273">
        <v>29390</v>
      </c>
      <c r="CZ170" s="274">
        <v>30740</v>
      </c>
      <c r="DA170" s="275">
        <v>60130</v>
      </c>
      <c r="DB170" s="273">
        <v>36.200000000000003</v>
      </c>
      <c r="DC170" s="274">
        <v>33.6</v>
      </c>
      <c r="DD170" s="275">
        <v>34.9</v>
      </c>
      <c r="DE170" s="273">
        <v>29390</v>
      </c>
      <c r="DF170" s="274">
        <v>30740</v>
      </c>
      <c r="DG170" s="275">
        <v>60130</v>
      </c>
    </row>
    <row r="171" spans="1:112" x14ac:dyDescent="0.35">
      <c r="A171" t="s">
        <v>92</v>
      </c>
      <c r="B171" t="s">
        <v>338</v>
      </c>
      <c r="D171" s="273">
        <v>78</v>
      </c>
      <c r="E171" s="274">
        <v>66</v>
      </c>
      <c r="F171" s="275">
        <v>72</v>
      </c>
      <c r="G171" s="273">
        <v>16170</v>
      </c>
      <c r="H171" s="274">
        <v>15220</v>
      </c>
      <c r="I171" s="275">
        <v>31380</v>
      </c>
      <c r="J171" s="273">
        <v>80</v>
      </c>
      <c r="K171" s="274">
        <v>69</v>
      </c>
      <c r="L171" s="275">
        <v>74</v>
      </c>
      <c r="M171" s="273">
        <v>16170</v>
      </c>
      <c r="N171" s="274">
        <v>15220</v>
      </c>
      <c r="O171" s="275">
        <v>31380</v>
      </c>
      <c r="P171" s="273">
        <v>36.1</v>
      </c>
      <c r="Q171" s="274">
        <v>34.5</v>
      </c>
      <c r="R171" s="275">
        <v>35.299999999999997</v>
      </c>
      <c r="S171" s="273">
        <v>16170</v>
      </c>
      <c r="T171" s="274">
        <v>15220</v>
      </c>
      <c r="U171" s="275">
        <v>31380</v>
      </c>
      <c r="V171" s="320" t="s">
        <v>191</v>
      </c>
      <c r="W171" s="321" t="s">
        <v>191</v>
      </c>
      <c r="X171" s="322" t="s">
        <v>191</v>
      </c>
      <c r="Y171" s="320" t="s">
        <v>191</v>
      </c>
      <c r="Z171" s="321" t="s">
        <v>191</v>
      </c>
      <c r="AA171" s="322" t="s">
        <v>191</v>
      </c>
      <c r="AB171" s="320" t="s">
        <v>191</v>
      </c>
      <c r="AC171" s="321" t="s">
        <v>191</v>
      </c>
      <c r="AD171" s="322" t="s">
        <v>191</v>
      </c>
      <c r="AE171" s="320" t="s">
        <v>191</v>
      </c>
      <c r="AF171" s="321" t="s">
        <v>191</v>
      </c>
      <c r="AG171" s="322" t="s">
        <v>191</v>
      </c>
      <c r="AH171" s="320" t="s">
        <v>191</v>
      </c>
      <c r="AI171" s="321" t="s">
        <v>191</v>
      </c>
      <c r="AJ171" s="322" t="s">
        <v>191</v>
      </c>
      <c r="AK171" s="320" t="s">
        <v>191</v>
      </c>
      <c r="AL171" s="321" t="s">
        <v>191</v>
      </c>
      <c r="AM171" s="322" t="s">
        <v>191</v>
      </c>
      <c r="AN171" s="320" t="s">
        <v>191</v>
      </c>
      <c r="AO171" s="321" t="s">
        <v>191</v>
      </c>
      <c r="AP171" s="322" t="s">
        <v>191</v>
      </c>
      <c r="AQ171" s="320" t="s">
        <v>191</v>
      </c>
      <c r="AR171" s="321" t="s">
        <v>191</v>
      </c>
      <c r="AS171" s="322" t="s">
        <v>191</v>
      </c>
      <c r="AT171" s="320" t="s">
        <v>191</v>
      </c>
      <c r="AU171" s="321" t="s">
        <v>191</v>
      </c>
      <c r="AV171" s="322" t="s">
        <v>191</v>
      </c>
      <c r="AW171" s="320" t="s">
        <v>191</v>
      </c>
      <c r="AX171" s="321" t="s">
        <v>191</v>
      </c>
      <c r="AY171" s="322" t="s">
        <v>191</v>
      </c>
      <c r="AZ171" s="320" t="s">
        <v>191</v>
      </c>
      <c r="BA171" s="321" t="s">
        <v>191</v>
      </c>
      <c r="BB171" s="322" t="s">
        <v>191</v>
      </c>
      <c r="BC171" s="320" t="s">
        <v>191</v>
      </c>
      <c r="BD171" s="321" t="s">
        <v>191</v>
      </c>
      <c r="BE171" s="322" t="s">
        <v>191</v>
      </c>
      <c r="BF171" s="273">
        <v>34</v>
      </c>
      <c r="BG171" s="274">
        <v>23</v>
      </c>
      <c r="BH171" s="275">
        <v>26</v>
      </c>
      <c r="BI171" s="273">
        <v>970</v>
      </c>
      <c r="BJ171" s="274">
        <v>2430</v>
      </c>
      <c r="BK171" s="275">
        <v>3410</v>
      </c>
      <c r="BL171" s="273">
        <v>36</v>
      </c>
      <c r="BM171" s="274">
        <v>25</v>
      </c>
      <c r="BN171" s="275">
        <v>28</v>
      </c>
      <c r="BO171" s="273">
        <v>970</v>
      </c>
      <c r="BP171" s="274">
        <v>2430</v>
      </c>
      <c r="BQ171" s="275">
        <v>3410</v>
      </c>
      <c r="BR171" s="273">
        <v>28.8</v>
      </c>
      <c r="BS171" s="274">
        <v>26.8</v>
      </c>
      <c r="BT171" s="275">
        <v>27.4</v>
      </c>
      <c r="BU171" s="273">
        <v>970</v>
      </c>
      <c r="BV171" s="274">
        <v>2430</v>
      </c>
      <c r="BW171" s="275">
        <v>3410</v>
      </c>
      <c r="BX171" s="273">
        <v>3</v>
      </c>
      <c r="BY171" s="274">
        <v>5</v>
      </c>
      <c r="BZ171" s="275">
        <v>5</v>
      </c>
      <c r="CA171" s="273">
        <v>170</v>
      </c>
      <c r="CB171" s="274">
        <v>470</v>
      </c>
      <c r="CC171" s="275">
        <v>640</v>
      </c>
      <c r="CD171" s="273">
        <v>3</v>
      </c>
      <c r="CE171" s="274">
        <v>5</v>
      </c>
      <c r="CF171" s="275">
        <v>5</v>
      </c>
      <c r="CG171" s="273">
        <v>170</v>
      </c>
      <c r="CH171" s="274">
        <v>470</v>
      </c>
      <c r="CI171" s="275">
        <v>640</v>
      </c>
      <c r="CJ171" s="273">
        <v>19.8</v>
      </c>
      <c r="CK171" s="274">
        <v>19.899999999999999</v>
      </c>
      <c r="CL171" s="275">
        <v>19.8</v>
      </c>
      <c r="CM171" s="273">
        <v>170</v>
      </c>
      <c r="CN171" s="274">
        <v>470</v>
      </c>
      <c r="CO171" s="275">
        <v>640</v>
      </c>
      <c r="CP171" s="273">
        <v>74</v>
      </c>
      <c r="CQ171" s="274">
        <v>58</v>
      </c>
      <c r="CR171" s="275">
        <v>66</v>
      </c>
      <c r="CS171" s="273">
        <v>18210</v>
      </c>
      <c r="CT171" s="274">
        <v>19090</v>
      </c>
      <c r="CU171" s="275">
        <v>37300</v>
      </c>
      <c r="CV171" s="273">
        <v>75</v>
      </c>
      <c r="CW171" s="274">
        <v>61</v>
      </c>
      <c r="CX171" s="275">
        <v>68</v>
      </c>
      <c r="CY171" s="273">
        <v>18210</v>
      </c>
      <c r="CZ171" s="274">
        <v>19090</v>
      </c>
      <c r="DA171" s="275">
        <v>37300</v>
      </c>
      <c r="DB171" s="273">
        <v>35.5</v>
      </c>
      <c r="DC171" s="274">
        <v>33.1</v>
      </c>
      <c r="DD171" s="275">
        <v>34.299999999999997</v>
      </c>
      <c r="DE171" s="273">
        <v>18210</v>
      </c>
      <c r="DF171" s="274">
        <v>19090</v>
      </c>
      <c r="DG171" s="275">
        <v>37300</v>
      </c>
    </row>
    <row r="172" spans="1:112" x14ac:dyDescent="0.35">
      <c r="A172" t="s">
        <v>107</v>
      </c>
      <c r="B172" t="s">
        <v>352</v>
      </c>
      <c r="D172" s="273">
        <v>78</v>
      </c>
      <c r="E172" s="274">
        <v>66</v>
      </c>
      <c r="F172" s="275">
        <v>72</v>
      </c>
      <c r="G172" s="273">
        <v>30930</v>
      </c>
      <c r="H172" s="274">
        <v>30060</v>
      </c>
      <c r="I172" s="275">
        <v>60990</v>
      </c>
      <c r="J172" s="273">
        <v>79</v>
      </c>
      <c r="K172" s="274">
        <v>68</v>
      </c>
      <c r="L172" s="275">
        <v>74</v>
      </c>
      <c r="M172" s="273">
        <v>30930</v>
      </c>
      <c r="N172" s="274">
        <v>30060</v>
      </c>
      <c r="O172" s="275">
        <v>60990</v>
      </c>
      <c r="P172" s="273">
        <v>36.6</v>
      </c>
      <c r="Q172" s="274">
        <v>34.799999999999997</v>
      </c>
      <c r="R172" s="275">
        <v>35.700000000000003</v>
      </c>
      <c r="S172" s="273">
        <v>30930</v>
      </c>
      <c r="T172" s="274">
        <v>30060</v>
      </c>
      <c r="U172" s="275">
        <v>60990</v>
      </c>
      <c r="V172" s="320" t="s">
        <v>191</v>
      </c>
      <c r="W172" s="321" t="s">
        <v>191</v>
      </c>
      <c r="X172" s="322" t="s">
        <v>191</v>
      </c>
      <c r="Y172" s="320" t="s">
        <v>191</v>
      </c>
      <c r="Z172" s="321" t="s">
        <v>191</v>
      </c>
      <c r="AA172" s="322" t="s">
        <v>191</v>
      </c>
      <c r="AB172" s="320" t="s">
        <v>191</v>
      </c>
      <c r="AC172" s="321" t="s">
        <v>191</v>
      </c>
      <c r="AD172" s="322" t="s">
        <v>191</v>
      </c>
      <c r="AE172" s="320" t="s">
        <v>191</v>
      </c>
      <c r="AF172" s="321" t="s">
        <v>191</v>
      </c>
      <c r="AG172" s="322" t="s">
        <v>191</v>
      </c>
      <c r="AH172" s="320" t="s">
        <v>191</v>
      </c>
      <c r="AI172" s="321" t="s">
        <v>191</v>
      </c>
      <c r="AJ172" s="322" t="s">
        <v>191</v>
      </c>
      <c r="AK172" s="320" t="s">
        <v>191</v>
      </c>
      <c r="AL172" s="321" t="s">
        <v>191</v>
      </c>
      <c r="AM172" s="322" t="s">
        <v>191</v>
      </c>
      <c r="AN172" s="320" t="s">
        <v>191</v>
      </c>
      <c r="AO172" s="321" t="s">
        <v>191</v>
      </c>
      <c r="AP172" s="322" t="s">
        <v>191</v>
      </c>
      <c r="AQ172" s="320" t="s">
        <v>191</v>
      </c>
      <c r="AR172" s="321" t="s">
        <v>191</v>
      </c>
      <c r="AS172" s="322" t="s">
        <v>191</v>
      </c>
      <c r="AT172" s="320" t="s">
        <v>191</v>
      </c>
      <c r="AU172" s="321" t="s">
        <v>191</v>
      </c>
      <c r="AV172" s="322" t="s">
        <v>191</v>
      </c>
      <c r="AW172" s="320" t="s">
        <v>191</v>
      </c>
      <c r="AX172" s="321" t="s">
        <v>191</v>
      </c>
      <c r="AY172" s="322" t="s">
        <v>191</v>
      </c>
      <c r="AZ172" s="320" t="s">
        <v>191</v>
      </c>
      <c r="BA172" s="321" t="s">
        <v>191</v>
      </c>
      <c r="BB172" s="322" t="s">
        <v>191</v>
      </c>
      <c r="BC172" s="320" t="s">
        <v>191</v>
      </c>
      <c r="BD172" s="321" t="s">
        <v>191</v>
      </c>
      <c r="BE172" s="322" t="s">
        <v>191</v>
      </c>
      <c r="BF172" s="273">
        <v>35</v>
      </c>
      <c r="BG172" s="274">
        <v>25</v>
      </c>
      <c r="BH172" s="275">
        <v>28</v>
      </c>
      <c r="BI172" s="273">
        <v>1620</v>
      </c>
      <c r="BJ172" s="274">
        <v>3960</v>
      </c>
      <c r="BK172" s="275">
        <v>5590</v>
      </c>
      <c r="BL172" s="273">
        <v>36</v>
      </c>
      <c r="BM172" s="274">
        <v>27</v>
      </c>
      <c r="BN172" s="275">
        <v>29</v>
      </c>
      <c r="BO172" s="273">
        <v>1620</v>
      </c>
      <c r="BP172" s="274">
        <v>3960</v>
      </c>
      <c r="BQ172" s="275">
        <v>5590</v>
      </c>
      <c r="BR172" s="273">
        <v>28.6</v>
      </c>
      <c r="BS172" s="274">
        <v>27.2</v>
      </c>
      <c r="BT172" s="275">
        <v>27.6</v>
      </c>
      <c r="BU172" s="273">
        <v>1620</v>
      </c>
      <c r="BV172" s="274">
        <v>3960</v>
      </c>
      <c r="BW172" s="275">
        <v>5590</v>
      </c>
      <c r="BX172" s="273">
        <v>4</v>
      </c>
      <c r="BY172" s="274">
        <v>3</v>
      </c>
      <c r="BZ172" s="275">
        <v>3</v>
      </c>
      <c r="CA172" s="273">
        <v>300</v>
      </c>
      <c r="CB172" s="274">
        <v>760</v>
      </c>
      <c r="CC172" s="275">
        <v>1060</v>
      </c>
      <c r="CD172" s="273">
        <v>4</v>
      </c>
      <c r="CE172" s="274">
        <v>3</v>
      </c>
      <c r="CF172" s="275">
        <v>3</v>
      </c>
      <c r="CG172" s="273">
        <v>300</v>
      </c>
      <c r="CH172" s="274">
        <v>760</v>
      </c>
      <c r="CI172" s="275">
        <v>1060</v>
      </c>
      <c r="CJ172" s="273">
        <v>19.8</v>
      </c>
      <c r="CK172" s="274">
        <v>19.399999999999999</v>
      </c>
      <c r="CL172" s="275">
        <v>19.600000000000001</v>
      </c>
      <c r="CM172" s="273">
        <v>300</v>
      </c>
      <c r="CN172" s="274">
        <v>760</v>
      </c>
      <c r="CO172" s="275">
        <v>1060</v>
      </c>
      <c r="CP172" s="273">
        <v>74</v>
      </c>
      <c r="CQ172" s="274">
        <v>59</v>
      </c>
      <c r="CR172" s="275">
        <v>66</v>
      </c>
      <c r="CS172" s="273">
        <v>33880</v>
      </c>
      <c r="CT172" s="274">
        <v>35890</v>
      </c>
      <c r="CU172" s="275">
        <v>69760</v>
      </c>
      <c r="CV172" s="273">
        <v>76</v>
      </c>
      <c r="CW172" s="274">
        <v>61</v>
      </c>
      <c r="CX172" s="275">
        <v>68</v>
      </c>
      <c r="CY172" s="273">
        <v>33880</v>
      </c>
      <c r="CZ172" s="274">
        <v>35890</v>
      </c>
      <c r="DA172" s="275">
        <v>69760</v>
      </c>
      <c r="DB172" s="273">
        <v>36</v>
      </c>
      <c r="DC172" s="274">
        <v>33.5</v>
      </c>
      <c r="DD172" s="275">
        <v>34.700000000000003</v>
      </c>
      <c r="DE172" s="273">
        <v>33880</v>
      </c>
      <c r="DF172" s="274">
        <v>35890</v>
      </c>
      <c r="DG172" s="275">
        <v>69760</v>
      </c>
    </row>
    <row r="173" spans="1:112" x14ac:dyDescent="0.35">
      <c r="A173" t="s">
        <v>2</v>
      </c>
      <c r="B173" t="s">
        <v>409</v>
      </c>
      <c r="D173" s="273">
        <v>76</v>
      </c>
      <c r="E173" s="274">
        <v>62</v>
      </c>
      <c r="F173" s="275">
        <v>69</v>
      </c>
      <c r="G173" s="273">
        <v>295040</v>
      </c>
      <c r="H173" s="274">
        <v>285987</v>
      </c>
      <c r="I173" s="275">
        <v>581027</v>
      </c>
      <c r="J173" s="273">
        <v>78</v>
      </c>
      <c r="K173" s="274">
        <v>65</v>
      </c>
      <c r="L173" s="275">
        <v>71</v>
      </c>
      <c r="M173" s="273">
        <v>295040</v>
      </c>
      <c r="N173" s="274">
        <v>285987</v>
      </c>
      <c r="O173" s="275">
        <v>581027</v>
      </c>
      <c r="P173" s="273">
        <v>36.299999999999997</v>
      </c>
      <c r="Q173" s="274">
        <v>34.299999999999997</v>
      </c>
      <c r="R173" s="275">
        <v>35.299999999999997</v>
      </c>
      <c r="S173" s="273">
        <v>295040</v>
      </c>
      <c r="T173" s="274">
        <v>285987</v>
      </c>
      <c r="U173" s="275">
        <v>581027</v>
      </c>
      <c r="V173" s="320" t="s">
        <v>191</v>
      </c>
      <c r="W173" s="321" t="s">
        <v>191</v>
      </c>
      <c r="X173" s="322" t="s">
        <v>191</v>
      </c>
      <c r="Y173" s="320" t="s">
        <v>191</v>
      </c>
      <c r="Z173" s="321" t="s">
        <v>191</v>
      </c>
      <c r="AA173" s="322" t="s">
        <v>191</v>
      </c>
      <c r="AB173" s="320" t="s">
        <v>191</v>
      </c>
      <c r="AC173" s="321" t="s">
        <v>191</v>
      </c>
      <c r="AD173" s="322" t="s">
        <v>191</v>
      </c>
      <c r="AE173" s="320" t="s">
        <v>191</v>
      </c>
      <c r="AF173" s="321" t="s">
        <v>191</v>
      </c>
      <c r="AG173" s="322" t="s">
        <v>191</v>
      </c>
      <c r="AH173" s="320" t="s">
        <v>191</v>
      </c>
      <c r="AI173" s="321" t="s">
        <v>191</v>
      </c>
      <c r="AJ173" s="322" t="s">
        <v>191</v>
      </c>
      <c r="AK173" s="320" t="s">
        <v>191</v>
      </c>
      <c r="AL173" s="321" t="s">
        <v>191</v>
      </c>
      <c r="AM173" s="322" t="s">
        <v>191</v>
      </c>
      <c r="AN173" s="320" t="s">
        <v>191</v>
      </c>
      <c r="AO173" s="321" t="s">
        <v>191</v>
      </c>
      <c r="AP173" s="322" t="s">
        <v>191</v>
      </c>
      <c r="AQ173" s="320" t="s">
        <v>191</v>
      </c>
      <c r="AR173" s="321" t="s">
        <v>191</v>
      </c>
      <c r="AS173" s="322" t="s">
        <v>191</v>
      </c>
      <c r="AT173" s="320" t="s">
        <v>191</v>
      </c>
      <c r="AU173" s="321" t="s">
        <v>191</v>
      </c>
      <c r="AV173" s="322" t="s">
        <v>191</v>
      </c>
      <c r="AW173" s="320" t="s">
        <v>191</v>
      </c>
      <c r="AX173" s="321" t="s">
        <v>191</v>
      </c>
      <c r="AY173" s="322" t="s">
        <v>191</v>
      </c>
      <c r="AZ173" s="320" t="s">
        <v>191</v>
      </c>
      <c r="BA173" s="321" t="s">
        <v>191</v>
      </c>
      <c r="BB173" s="322" t="s">
        <v>191</v>
      </c>
      <c r="BC173" s="320" t="s">
        <v>191</v>
      </c>
      <c r="BD173" s="321" t="s">
        <v>191</v>
      </c>
      <c r="BE173" s="322" t="s">
        <v>191</v>
      </c>
      <c r="BF173" s="273">
        <v>29</v>
      </c>
      <c r="BG173" s="274">
        <v>20</v>
      </c>
      <c r="BH173" s="275">
        <v>22</v>
      </c>
      <c r="BI173" s="273">
        <v>15247</v>
      </c>
      <c r="BJ173" s="274">
        <v>36248</v>
      </c>
      <c r="BK173" s="275">
        <v>51495</v>
      </c>
      <c r="BL173" s="273">
        <v>30</v>
      </c>
      <c r="BM173" s="274">
        <v>21</v>
      </c>
      <c r="BN173" s="275">
        <v>24</v>
      </c>
      <c r="BO173" s="273">
        <v>15247</v>
      </c>
      <c r="BP173" s="274">
        <v>36248</v>
      </c>
      <c r="BQ173" s="275">
        <v>51495</v>
      </c>
      <c r="BR173" s="273">
        <v>27.8</v>
      </c>
      <c r="BS173" s="274">
        <v>26.3</v>
      </c>
      <c r="BT173" s="275">
        <v>26.7</v>
      </c>
      <c r="BU173" s="273">
        <v>15247</v>
      </c>
      <c r="BV173" s="274">
        <v>36248</v>
      </c>
      <c r="BW173" s="275">
        <v>51495</v>
      </c>
      <c r="BX173" s="273">
        <v>5</v>
      </c>
      <c r="BY173" s="274">
        <v>3</v>
      </c>
      <c r="BZ173" s="275">
        <v>4</v>
      </c>
      <c r="CA173" s="273">
        <v>2480</v>
      </c>
      <c r="CB173" s="274">
        <v>6478</v>
      </c>
      <c r="CC173" s="275">
        <v>8958</v>
      </c>
      <c r="CD173" s="273">
        <v>5</v>
      </c>
      <c r="CE173" s="274">
        <v>4</v>
      </c>
      <c r="CF173" s="275">
        <v>4</v>
      </c>
      <c r="CG173" s="273">
        <v>2480</v>
      </c>
      <c r="CH173" s="274">
        <v>6478</v>
      </c>
      <c r="CI173" s="275">
        <v>8958</v>
      </c>
      <c r="CJ173" s="273">
        <v>19.899999999999999</v>
      </c>
      <c r="CK173" s="274">
        <v>19.7</v>
      </c>
      <c r="CL173" s="275">
        <v>19.7</v>
      </c>
      <c r="CM173" s="273">
        <v>2480</v>
      </c>
      <c r="CN173" s="274">
        <v>6478</v>
      </c>
      <c r="CO173" s="275">
        <v>8958</v>
      </c>
      <c r="CP173" s="273">
        <v>73</v>
      </c>
      <c r="CQ173" s="274">
        <v>56</v>
      </c>
      <c r="CR173" s="275">
        <v>64</v>
      </c>
      <c r="CS173" s="273">
        <v>319211</v>
      </c>
      <c r="CT173" s="274">
        <v>335637</v>
      </c>
      <c r="CU173" s="275">
        <v>654848</v>
      </c>
      <c r="CV173" s="273">
        <v>74</v>
      </c>
      <c r="CW173" s="274">
        <v>59</v>
      </c>
      <c r="CX173" s="275">
        <v>66</v>
      </c>
      <c r="CY173" s="273">
        <v>319211</v>
      </c>
      <c r="CZ173" s="274">
        <v>335637</v>
      </c>
      <c r="DA173" s="275">
        <v>654848</v>
      </c>
      <c r="DB173" s="273">
        <v>35.700000000000003</v>
      </c>
      <c r="DC173" s="274">
        <v>33.1</v>
      </c>
      <c r="DD173" s="275">
        <v>34.299999999999997</v>
      </c>
      <c r="DE173" s="273">
        <v>319211</v>
      </c>
      <c r="DF173" s="274">
        <v>335637</v>
      </c>
      <c r="DG173" s="275">
        <v>654848</v>
      </c>
    </row>
    <row r="174" spans="1:112" x14ac:dyDescent="0.35">
      <c r="A174" s="309" t="s">
        <v>91</v>
      </c>
      <c r="B174" t="s">
        <v>336</v>
      </c>
      <c r="D174" s="273">
        <v>78</v>
      </c>
      <c r="E174" s="274">
        <v>66</v>
      </c>
      <c r="F174" s="275">
        <v>72</v>
      </c>
      <c r="G174" s="273">
        <v>47090</v>
      </c>
      <c r="H174" s="274">
        <v>45280</v>
      </c>
      <c r="I174" s="275">
        <v>92370</v>
      </c>
      <c r="J174" s="273">
        <v>79</v>
      </c>
      <c r="K174" s="274">
        <v>68</v>
      </c>
      <c r="L174" s="275">
        <v>74</v>
      </c>
      <c r="M174" s="273">
        <v>47090</v>
      </c>
      <c r="N174" s="274">
        <v>45280</v>
      </c>
      <c r="O174" s="275">
        <v>92370</v>
      </c>
      <c r="P174" s="273">
        <v>36.4</v>
      </c>
      <c r="Q174" s="274">
        <v>34.700000000000003</v>
      </c>
      <c r="R174" s="275">
        <v>35.6</v>
      </c>
      <c r="S174" s="273">
        <v>47090</v>
      </c>
      <c r="T174" s="274">
        <v>45280</v>
      </c>
      <c r="U174" s="275">
        <v>92370</v>
      </c>
      <c r="V174" s="320" t="s">
        <v>191</v>
      </c>
      <c r="W174" s="321" t="s">
        <v>191</v>
      </c>
      <c r="X174" s="322" t="s">
        <v>191</v>
      </c>
      <c r="Y174" s="320" t="s">
        <v>191</v>
      </c>
      <c r="Z174" s="321" t="s">
        <v>191</v>
      </c>
      <c r="AA174" s="322" t="s">
        <v>191</v>
      </c>
      <c r="AB174" s="320" t="s">
        <v>191</v>
      </c>
      <c r="AC174" s="321" t="s">
        <v>191</v>
      </c>
      <c r="AD174" s="322" t="s">
        <v>191</v>
      </c>
      <c r="AE174" s="320" t="s">
        <v>191</v>
      </c>
      <c r="AF174" s="321" t="s">
        <v>191</v>
      </c>
      <c r="AG174" s="322" t="s">
        <v>191</v>
      </c>
      <c r="AH174" s="320" t="s">
        <v>191</v>
      </c>
      <c r="AI174" s="321" t="s">
        <v>191</v>
      </c>
      <c r="AJ174" s="322" t="s">
        <v>191</v>
      </c>
      <c r="AK174" s="320" t="s">
        <v>191</v>
      </c>
      <c r="AL174" s="321" t="s">
        <v>191</v>
      </c>
      <c r="AM174" s="322" t="s">
        <v>191</v>
      </c>
      <c r="AN174" s="320" t="s">
        <v>191</v>
      </c>
      <c r="AO174" s="321" t="s">
        <v>191</v>
      </c>
      <c r="AP174" s="322" t="s">
        <v>191</v>
      </c>
      <c r="AQ174" s="320" t="s">
        <v>191</v>
      </c>
      <c r="AR174" s="321" t="s">
        <v>191</v>
      </c>
      <c r="AS174" s="322" t="s">
        <v>191</v>
      </c>
      <c r="AT174" s="320" t="s">
        <v>191</v>
      </c>
      <c r="AU174" s="321" t="s">
        <v>191</v>
      </c>
      <c r="AV174" s="322" t="s">
        <v>191</v>
      </c>
      <c r="AW174" s="320" t="s">
        <v>191</v>
      </c>
      <c r="AX174" s="321" t="s">
        <v>191</v>
      </c>
      <c r="AY174" s="322" t="s">
        <v>191</v>
      </c>
      <c r="AZ174" s="320" t="s">
        <v>191</v>
      </c>
      <c r="BA174" s="321" t="s">
        <v>191</v>
      </c>
      <c r="BB174" s="322" t="s">
        <v>191</v>
      </c>
      <c r="BC174" s="320" t="s">
        <v>191</v>
      </c>
      <c r="BD174" s="321" t="s">
        <v>191</v>
      </c>
      <c r="BE174" s="322" t="s">
        <v>191</v>
      </c>
      <c r="BF174" s="273">
        <v>35</v>
      </c>
      <c r="BG174" s="274">
        <v>24</v>
      </c>
      <c r="BH174" s="275">
        <v>27</v>
      </c>
      <c r="BI174" s="273">
        <v>2600</v>
      </c>
      <c r="BJ174" s="274">
        <v>6390</v>
      </c>
      <c r="BK174" s="275">
        <v>8990</v>
      </c>
      <c r="BL174" s="273">
        <v>36</v>
      </c>
      <c r="BM174" s="274">
        <v>26</v>
      </c>
      <c r="BN174" s="275">
        <v>29</v>
      </c>
      <c r="BO174" s="273">
        <v>2600</v>
      </c>
      <c r="BP174" s="274">
        <v>6390</v>
      </c>
      <c r="BQ174" s="275">
        <v>8990</v>
      </c>
      <c r="BR174" s="273">
        <v>28.7</v>
      </c>
      <c r="BS174" s="274">
        <v>27</v>
      </c>
      <c r="BT174" s="275">
        <v>27.5</v>
      </c>
      <c r="BU174" s="273">
        <v>2600</v>
      </c>
      <c r="BV174" s="274">
        <v>6390</v>
      </c>
      <c r="BW174" s="275">
        <v>8990</v>
      </c>
      <c r="BX174" s="273">
        <v>4</v>
      </c>
      <c r="BY174" s="274">
        <v>4</v>
      </c>
      <c r="BZ174" s="275">
        <v>4</v>
      </c>
      <c r="CA174" s="273">
        <v>470</v>
      </c>
      <c r="CB174" s="274">
        <v>1230</v>
      </c>
      <c r="CC174" s="275">
        <v>1700</v>
      </c>
      <c r="CD174" s="273">
        <v>4</v>
      </c>
      <c r="CE174" s="274">
        <v>4</v>
      </c>
      <c r="CF174" s="275">
        <v>4</v>
      </c>
      <c r="CG174" s="273">
        <v>470</v>
      </c>
      <c r="CH174" s="274">
        <v>1230</v>
      </c>
      <c r="CI174" s="275">
        <v>1700</v>
      </c>
      <c r="CJ174" s="273">
        <v>19.8</v>
      </c>
      <c r="CK174" s="274">
        <v>19.600000000000001</v>
      </c>
      <c r="CL174" s="275">
        <v>19.7</v>
      </c>
      <c r="CM174" s="273">
        <v>470</v>
      </c>
      <c r="CN174" s="274">
        <v>1230</v>
      </c>
      <c r="CO174" s="275">
        <v>1700</v>
      </c>
      <c r="CP174" s="273">
        <v>74</v>
      </c>
      <c r="CQ174" s="274">
        <v>59</v>
      </c>
      <c r="CR174" s="275">
        <v>66</v>
      </c>
      <c r="CS174" s="273">
        <v>52090</v>
      </c>
      <c r="CT174" s="274">
        <v>54980</v>
      </c>
      <c r="CU174" s="275">
        <v>107060</v>
      </c>
      <c r="CV174" s="273">
        <v>76</v>
      </c>
      <c r="CW174" s="274">
        <v>61</v>
      </c>
      <c r="CX174" s="275">
        <v>68</v>
      </c>
      <c r="CY174" s="273">
        <v>52090</v>
      </c>
      <c r="CZ174" s="274">
        <v>54980</v>
      </c>
      <c r="DA174" s="275">
        <v>107060</v>
      </c>
      <c r="DB174" s="273">
        <v>35.799999999999997</v>
      </c>
      <c r="DC174" s="274">
        <v>33.299999999999997</v>
      </c>
      <c r="DD174" s="275">
        <v>34.5</v>
      </c>
      <c r="DE174" s="273">
        <v>52090</v>
      </c>
      <c r="DF174" s="274">
        <v>54980</v>
      </c>
      <c r="DG174" s="275">
        <v>107060</v>
      </c>
    </row>
  </sheetData>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H174"/>
  <sheetViews>
    <sheetView topLeftCell="CQ1" workbookViewId="0">
      <selection activeCell="D10" sqref="D10:DG174"/>
    </sheetView>
  </sheetViews>
  <sheetFormatPr defaultRowHeight="12.75" x14ac:dyDescent="0.35"/>
  <cols>
    <col min="1" max="1" width="12.1328125" customWidth="1"/>
    <col min="2" max="2" width="29" bestFit="1" customWidth="1"/>
    <col min="3" max="3" width="25.59765625" bestFit="1" customWidth="1"/>
  </cols>
  <sheetData>
    <row r="1" spans="1:111" ht="15" x14ac:dyDescent="0.4">
      <c r="A1" s="159" t="s">
        <v>193</v>
      </c>
      <c r="B1" s="310"/>
      <c r="C1" s="310"/>
    </row>
    <row r="2" spans="1:111" ht="13.15" x14ac:dyDescent="0.4">
      <c r="A2" s="156">
        <v>1</v>
      </c>
      <c r="B2" s="310">
        <v>2</v>
      </c>
      <c r="C2" s="310">
        <v>3</v>
      </c>
      <c r="D2" s="156">
        <v>4</v>
      </c>
      <c r="E2" s="310">
        <v>5</v>
      </c>
      <c r="F2" s="310">
        <v>6</v>
      </c>
      <c r="G2" s="156">
        <v>7</v>
      </c>
      <c r="H2" s="310">
        <v>8</v>
      </c>
      <c r="I2" s="310">
        <v>9</v>
      </c>
      <c r="J2" s="156">
        <v>10</v>
      </c>
      <c r="K2" s="310">
        <v>11</v>
      </c>
      <c r="L2" s="310">
        <v>12</v>
      </c>
      <c r="M2" s="156">
        <v>13</v>
      </c>
      <c r="N2" s="310">
        <v>14</v>
      </c>
      <c r="O2" s="310">
        <v>15</v>
      </c>
      <c r="P2" s="156">
        <v>16</v>
      </c>
      <c r="Q2" s="310">
        <v>17</v>
      </c>
      <c r="R2" s="310">
        <v>18</v>
      </c>
      <c r="S2" s="156">
        <v>19</v>
      </c>
      <c r="T2" s="310">
        <v>20</v>
      </c>
      <c r="U2" s="310">
        <v>21</v>
      </c>
      <c r="V2" s="156">
        <v>22</v>
      </c>
      <c r="W2" s="310">
        <v>23</v>
      </c>
      <c r="X2" s="310">
        <v>24</v>
      </c>
      <c r="Y2" s="156">
        <v>25</v>
      </c>
      <c r="Z2" s="310">
        <v>26</v>
      </c>
      <c r="AA2" s="310">
        <v>27</v>
      </c>
      <c r="AB2" s="156">
        <v>28</v>
      </c>
      <c r="AC2" s="310">
        <v>29</v>
      </c>
      <c r="AD2" s="310">
        <v>30</v>
      </c>
      <c r="AE2" s="156">
        <v>31</v>
      </c>
      <c r="AF2" s="310">
        <v>32</v>
      </c>
      <c r="AG2" s="310">
        <v>33</v>
      </c>
      <c r="AH2" s="156">
        <v>34</v>
      </c>
      <c r="AI2" s="310">
        <v>35</v>
      </c>
      <c r="AJ2" s="310">
        <v>36</v>
      </c>
      <c r="AK2" s="156">
        <v>37</v>
      </c>
      <c r="AL2" s="310">
        <v>38</v>
      </c>
      <c r="AM2" s="310">
        <v>39</v>
      </c>
      <c r="AN2" s="156">
        <v>40</v>
      </c>
      <c r="AO2" s="310">
        <v>41</v>
      </c>
      <c r="AP2" s="310">
        <v>42</v>
      </c>
      <c r="AQ2" s="156">
        <v>43</v>
      </c>
      <c r="AR2" s="310">
        <v>44</v>
      </c>
      <c r="AS2" s="310">
        <v>45</v>
      </c>
      <c r="AT2" s="156">
        <v>46</v>
      </c>
      <c r="AU2" s="310">
        <v>47</v>
      </c>
      <c r="AV2" s="310">
        <v>48</v>
      </c>
      <c r="AW2" s="156">
        <v>49</v>
      </c>
      <c r="AX2" s="310">
        <v>50</v>
      </c>
      <c r="AY2" s="310">
        <v>51</v>
      </c>
      <c r="AZ2" s="156">
        <v>52</v>
      </c>
      <c r="BA2" s="310">
        <v>53</v>
      </c>
      <c r="BB2" s="310">
        <v>54</v>
      </c>
      <c r="BC2" s="156">
        <v>55</v>
      </c>
      <c r="BD2" s="310">
        <v>56</v>
      </c>
      <c r="BE2" s="310">
        <v>57</v>
      </c>
      <c r="BF2" s="156">
        <v>58</v>
      </c>
      <c r="BG2" s="310">
        <v>59</v>
      </c>
      <c r="BH2" s="310">
        <v>60</v>
      </c>
      <c r="BI2" s="156">
        <v>61</v>
      </c>
      <c r="BJ2" s="310">
        <v>62</v>
      </c>
      <c r="BK2" s="310">
        <v>63</v>
      </c>
      <c r="BL2" s="156">
        <v>64</v>
      </c>
      <c r="BM2" s="310">
        <v>65</v>
      </c>
      <c r="BN2" s="310">
        <v>66</v>
      </c>
      <c r="BO2" s="156">
        <v>67</v>
      </c>
      <c r="BP2" s="310">
        <v>68</v>
      </c>
      <c r="BQ2" s="310">
        <v>69</v>
      </c>
      <c r="BR2" s="156">
        <v>70</v>
      </c>
      <c r="BS2" s="310">
        <v>71</v>
      </c>
      <c r="BT2" s="310">
        <v>72</v>
      </c>
      <c r="BU2" s="156">
        <v>73</v>
      </c>
      <c r="BV2" s="310">
        <v>74</v>
      </c>
      <c r="BW2" s="310">
        <v>75</v>
      </c>
      <c r="BX2" s="156">
        <v>76</v>
      </c>
      <c r="BY2" s="310">
        <v>77</v>
      </c>
      <c r="BZ2" s="310">
        <v>78</v>
      </c>
      <c r="CA2" s="156">
        <v>79</v>
      </c>
      <c r="CB2" s="310">
        <v>80</v>
      </c>
      <c r="CC2" s="310">
        <v>81</v>
      </c>
      <c r="CD2" s="156">
        <v>82</v>
      </c>
      <c r="CE2" s="310">
        <v>83</v>
      </c>
      <c r="CF2" s="310">
        <v>84</v>
      </c>
      <c r="CG2" s="156">
        <v>85</v>
      </c>
      <c r="CH2" s="310">
        <v>86</v>
      </c>
      <c r="CI2" s="310">
        <v>87</v>
      </c>
      <c r="CJ2" s="156">
        <v>88</v>
      </c>
      <c r="CK2" s="310">
        <v>89</v>
      </c>
      <c r="CL2" s="310">
        <v>90</v>
      </c>
      <c r="CM2" s="156">
        <v>91</v>
      </c>
      <c r="CN2" s="310">
        <v>92</v>
      </c>
      <c r="CO2" s="310">
        <v>93</v>
      </c>
      <c r="CP2" s="156">
        <v>94</v>
      </c>
      <c r="CQ2" s="310">
        <v>95</v>
      </c>
      <c r="CR2" s="310">
        <v>96</v>
      </c>
      <c r="CS2" s="156">
        <v>97</v>
      </c>
      <c r="CT2" s="310">
        <v>98</v>
      </c>
      <c r="CU2" s="310">
        <v>99</v>
      </c>
      <c r="CV2" s="156">
        <v>100</v>
      </c>
      <c r="CW2" s="310">
        <v>101</v>
      </c>
      <c r="CX2" s="310">
        <v>102</v>
      </c>
      <c r="CY2" s="156">
        <v>103</v>
      </c>
      <c r="CZ2" s="310">
        <v>104</v>
      </c>
      <c r="DA2" s="310">
        <v>105</v>
      </c>
      <c r="DB2" s="156">
        <v>106</v>
      </c>
      <c r="DC2" s="310">
        <v>107</v>
      </c>
      <c r="DD2" s="310">
        <v>108</v>
      </c>
      <c r="DE2" s="156">
        <v>109</v>
      </c>
      <c r="DF2" s="310">
        <v>110</v>
      </c>
      <c r="DG2" s="310">
        <v>111</v>
      </c>
    </row>
    <row r="3" spans="1:111" ht="13.15" x14ac:dyDescent="0.4">
      <c r="A3" s="310"/>
      <c r="B3" s="310"/>
      <c r="C3" s="310"/>
      <c r="D3" t="s">
        <v>190</v>
      </c>
      <c r="BF3" t="s">
        <v>564</v>
      </c>
    </row>
    <row r="4" spans="1:111" ht="14.25" x14ac:dyDescent="0.45">
      <c r="A4" s="310"/>
      <c r="B4" s="310"/>
      <c r="C4" s="310"/>
      <c r="D4" s="603" t="s">
        <v>1555</v>
      </c>
      <c r="E4" s="604"/>
      <c r="F4" s="604"/>
      <c r="G4" s="604"/>
      <c r="H4" s="604"/>
      <c r="I4" s="604"/>
      <c r="J4" s="604"/>
      <c r="K4" s="604"/>
      <c r="L4" s="605"/>
      <c r="M4" s="604"/>
      <c r="N4" s="604"/>
      <c r="O4" s="604"/>
      <c r="P4" s="604"/>
      <c r="Q4" s="604"/>
      <c r="R4" s="604"/>
      <c r="S4" s="604"/>
      <c r="T4" s="604"/>
      <c r="U4" s="605"/>
      <c r="V4" s="606" t="s">
        <v>1562</v>
      </c>
      <c r="W4" s="607"/>
      <c r="X4" s="607"/>
      <c r="Y4" s="607"/>
      <c r="Z4" s="607"/>
      <c r="AA4" s="607"/>
      <c r="AB4" s="607"/>
      <c r="AC4" s="607"/>
      <c r="AD4" s="608"/>
      <c r="AE4" s="607"/>
      <c r="AF4" s="607"/>
      <c r="AG4" s="607"/>
      <c r="AH4" s="607"/>
      <c r="AI4" s="607"/>
      <c r="AJ4" s="607"/>
      <c r="AK4" s="607"/>
      <c r="AL4" s="607"/>
      <c r="AM4" s="608"/>
      <c r="AN4" s="609" t="s">
        <v>1158</v>
      </c>
      <c r="AO4" s="610"/>
      <c r="AP4" s="610"/>
      <c r="AQ4" s="610"/>
      <c r="AR4" s="610"/>
      <c r="AS4" s="610"/>
      <c r="AT4" s="610"/>
      <c r="AU4" s="610"/>
      <c r="AV4" s="611"/>
      <c r="AW4" s="610"/>
      <c r="AX4" s="610"/>
      <c r="AY4" s="610"/>
      <c r="AZ4" s="610"/>
      <c r="BA4" s="610"/>
      <c r="BB4" s="610"/>
      <c r="BC4" s="610"/>
      <c r="BD4" s="610"/>
      <c r="BE4" s="611"/>
      <c r="BF4" s="612" t="s">
        <v>230</v>
      </c>
      <c r="BG4" s="613"/>
      <c r="BH4" s="613"/>
      <c r="BI4" s="613"/>
      <c r="BJ4" s="613"/>
      <c r="BK4" s="613"/>
      <c r="BL4" s="613"/>
      <c r="BM4" s="613"/>
      <c r="BN4" s="614"/>
      <c r="BO4" s="613"/>
      <c r="BP4" s="613"/>
      <c r="BQ4" s="613"/>
      <c r="BR4" s="613"/>
      <c r="BS4" s="613"/>
      <c r="BT4" s="613"/>
      <c r="BU4" s="613"/>
      <c r="BV4" s="613"/>
      <c r="BW4" s="614"/>
      <c r="BX4" s="615" t="s">
        <v>1566</v>
      </c>
      <c r="BY4" s="616"/>
      <c r="BZ4" s="616"/>
      <c r="CA4" s="616"/>
      <c r="CB4" s="616"/>
      <c r="CC4" s="616"/>
      <c r="CD4" s="616"/>
      <c r="CE4" s="616"/>
      <c r="CF4" s="617"/>
      <c r="CG4" s="616"/>
      <c r="CH4" s="616"/>
      <c r="CI4" s="616"/>
      <c r="CJ4" s="616"/>
      <c r="CK4" s="616"/>
      <c r="CL4" s="616"/>
      <c r="CM4" s="616"/>
      <c r="CN4" s="616"/>
      <c r="CO4" s="617"/>
      <c r="CP4" s="618" t="s">
        <v>236</v>
      </c>
      <c r="CQ4" s="619"/>
      <c r="CR4" s="619"/>
      <c r="CS4" s="619"/>
      <c r="CT4" s="619"/>
      <c r="CU4" s="619"/>
      <c r="CV4" s="619"/>
      <c r="CW4" s="619"/>
      <c r="CX4" s="620"/>
      <c r="CY4" s="619"/>
      <c r="CZ4" s="619"/>
      <c r="DA4" s="619"/>
      <c r="DB4" s="619"/>
      <c r="DC4" s="619"/>
      <c r="DD4" s="619"/>
      <c r="DE4" s="619"/>
      <c r="DF4" s="619"/>
      <c r="DG4" s="620"/>
    </row>
    <row r="5" spans="1:111" ht="13.15" x14ac:dyDescent="0.4">
      <c r="A5" s="310"/>
      <c r="B5" s="310"/>
      <c r="C5" s="310"/>
      <c r="D5" t="s">
        <v>524</v>
      </c>
      <c r="J5" t="s">
        <v>525</v>
      </c>
      <c r="P5" t="s">
        <v>526</v>
      </c>
      <c r="V5" t="s">
        <v>524</v>
      </c>
      <c r="AB5" t="s">
        <v>525</v>
      </c>
      <c r="AH5" t="s">
        <v>526</v>
      </c>
      <c r="AN5" t="s">
        <v>524</v>
      </c>
      <c r="AT5" t="s">
        <v>525</v>
      </c>
      <c r="AZ5" t="s">
        <v>526</v>
      </c>
      <c r="BF5" t="s">
        <v>524</v>
      </c>
      <c r="BL5" t="s">
        <v>525</v>
      </c>
      <c r="BR5" t="s">
        <v>526</v>
      </c>
      <c r="BX5" t="s">
        <v>524</v>
      </c>
      <c r="CD5" t="s">
        <v>525</v>
      </c>
      <c r="CJ5" t="s">
        <v>526</v>
      </c>
      <c r="CP5" t="s">
        <v>524</v>
      </c>
      <c r="CV5" t="s">
        <v>525</v>
      </c>
      <c r="DB5" t="s">
        <v>526</v>
      </c>
    </row>
    <row r="6" spans="1:111" ht="13.15" x14ac:dyDescent="0.4">
      <c r="A6" s="310"/>
      <c r="B6" s="310"/>
      <c r="C6" s="310"/>
      <c r="D6">
        <v>1</v>
      </c>
      <c r="G6" t="s">
        <v>236</v>
      </c>
      <c r="J6">
        <v>1</v>
      </c>
      <c r="M6" t="s">
        <v>236</v>
      </c>
      <c r="P6" t="s">
        <v>528</v>
      </c>
      <c r="S6" t="s">
        <v>236</v>
      </c>
      <c r="V6">
        <v>1</v>
      </c>
      <c r="Y6" t="s">
        <v>236</v>
      </c>
      <c r="AB6">
        <v>1</v>
      </c>
      <c r="AE6" t="s">
        <v>236</v>
      </c>
      <c r="AH6" t="s">
        <v>528</v>
      </c>
      <c r="AK6" t="s">
        <v>236</v>
      </c>
      <c r="AN6">
        <v>1</v>
      </c>
      <c r="AQ6" t="s">
        <v>236</v>
      </c>
      <c r="AT6">
        <v>1</v>
      </c>
      <c r="AW6" t="s">
        <v>236</v>
      </c>
      <c r="AZ6" t="s">
        <v>528</v>
      </c>
      <c r="BC6" t="s">
        <v>236</v>
      </c>
      <c r="BF6">
        <v>1</v>
      </c>
      <c r="BI6" t="s">
        <v>236</v>
      </c>
      <c r="BL6">
        <v>1</v>
      </c>
      <c r="BO6" t="s">
        <v>236</v>
      </c>
      <c r="BR6" t="s">
        <v>528</v>
      </c>
      <c r="BU6" t="s">
        <v>236</v>
      </c>
      <c r="BX6">
        <v>1</v>
      </c>
      <c r="CA6" t="s">
        <v>236</v>
      </c>
      <c r="CD6">
        <v>1</v>
      </c>
      <c r="CG6" t="s">
        <v>236</v>
      </c>
      <c r="CJ6" t="s">
        <v>528</v>
      </c>
      <c r="CM6" t="s">
        <v>236</v>
      </c>
      <c r="CP6">
        <v>1</v>
      </c>
      <c r="CS6" t="s">
        <v>236</v>
      </c>
      <c r="CV6">
        <v>1</v>
      </c>
      <c r="CY6" t="s">
        <v>236</v>
      </c>
      <c r="DB6" t="s">
        <v>528</v>
      </c>
      <c r="DE6" t="s">
        <v>236</v>
      </c>
    </row>
    <row r="7" spans="1:111" ht="13.15" x14ac:dyDescent="0.4">
      <c r="A7" s="310"/>
      <c r="B7" s="310"/>
      <c r="C7" s="310"/>
      <c r="D7" t="s">
        <v>528</v>
      </c>
      <c r="G7" t="s">
        <v>528</v>
      </c>
      <c r="J7" t="s">
        <v>528</v>
      </c>
      <c r="M7" t="s">
        <v>528</v>
      </c>
      <c r="P7" t="s">
        <v>412</v>
      </c>
      <c r="Q7" t="s">
        <v>184</v>
      </c>
      <c r="R7" t="s">
        <v>236</v>
      </c>
      <c r="S7" t="s">
        <v>528</v>
      </c>
      <c r="V7" t="s">
        <v>528</v>
      </c>
      <c r="Y7" t="s">
        <v>528</v>
      </c>
      <c r="AB7" t="s">
        <v>528</v>
      </c>
      <c r="AE7" t="s">
        <v>528</v>
      </c>
      <c r="AH7" t="s">
        <v>412</v>
      </c>
      <c r="AI7" t="s">
        <v>184</v>
      </c>
      <c r="AJ7" t="s">
        <v>236</v>
      </c>
      <c r="AK7" t="s">
        <v>528</v>
      </c>
      <c r="AN7" t="s">
        <v>528</v>
      </c>
      <c r="AQ7" t="s">
        <v>528</v>
      </c>
      <c r="AT7" t="s">
        <v>528</v>
      </c>
      <c r="AW7" t="s">
        <v>528</v>
      </c>
      <c r="AZ7" t="s">
        <v>412</v>
      </c>
      <c r="BA7" t="s">
        <v>184</v>
      </c>
      <c r="BB7" t="s">
        <v>236</v>
      </c>
      <c r="BC7" t="s">
        <v>528</v>
      </c>
      <c r="BF7" t="s">
        <v>528</v>
      </c>
      <c r="BI7" t="s">
        <v>528</v>
      </c>
      <c r="BL7" t="s">
        <v>528</v>
      </c>
      <c r="BO7" t="s">
        <v>528</v>
      </c>
      <c r="BR7" t="s">
        <v>412</v>
      </c>
      <c r="BS7" t="s">
        <v>184</v>
      </c>
      <c r="BT7" t="s">
        <v>236</v>
      </c>
      <c r="BU7" t="s">
        <v>528</v>
      </c>
      <c r="BX7" t="s">
        <v>528</v>
      </c>
      <c r="CA7" t="s">
        <v>528</v>
      </c>
      <c r="CD7" t="s">
        <v>528</v>
      </c>
      <c r="CG7" t="s">
        <v>528</v>
      </c>
      <c r="CJ7" t="s">
        <v>412</v>
      </c>
      <c r="CK7" t="s">
        <v>184</v>
      </c>
      <c r="CL7" t="s">
        <v>236</v>
      </c>
      <c r="CM7" t="s">
        <v>528</v>
      </c>
      <c r="CP7" t="s">
        <v>528</v>
      </c>
      <c r="CS7" t="s">
        <v>528</v>
      </c>
      <c r="CV7" t="s">
        <v>528</v>
      </c>
      <c r="CY7" t="s">
        <v>528</v>
      </c>
      <c r="DB7" t="s">
        <v>412</v>
      </c>
      <c r="DC7" t="s">
        <v>184</v>
      </c>
      <c r="DD7" t="s">
        <v>236</v>
      </c>
      <c r="DE7" t="s">
        <v>528</v>
      </c>
    </row>
    <row r="8" spans="1:111" x14ac:dyDescent="0.35">
      <c r="D8" t="s">
        <v>412</v>
      </c>
      <c r="E8" t="s">
        <v>184</v>
      </c>
      <c r="F8" t="s">
        <v>236</v>
      </c>
      <c r="G8" t="s">
        <v>412</v>
      </c>
      <c r="H8" t="s">
        <v>184</v>
      </c>
      <c r="I8" t="s">
        <v>236</v>
      </c>
      <c r="J8" t="s">
        <v>412</v>
      </c>
      <c r="K8" t="s">
        <v>184</v>
      </c>
      <c r="L8" t="s">
        <v>236</v>
      </c>
      <c r="M8" t="s">
        <v>412</v>
      </c>
      <c r="N8" t="s">
        <v>184</v>
      </c>
      <c r="O8" t="s">
        <v>236</v>
      </c>
      <c r="P8" t="s">
        <v>529</v>
      </c>
      <c r="Q8" t="s">
        <v>529</v>
      </c>
      <c r="R8" t="s">
        <v>529</v>
      </c>
      <c r="S8" t="s">
        <v>412</v>
      </c>
      <c r="T8" t="s">
        <v>184</v>
      </c>
      <c r="U8" t="s">
        <v>236</v>
      </c>
      <c r="V8" t="s">
        <v>412</v>
      </c>
      <c r="W8" t="s">
        <v>184</v>
      </c>
      <c r="X8" t="s">
        <v>236</v>
      </c>
      <c r="Y8" t="s">
        <v>412</v>
      </c>
      <c r="Z8" t="s">
        <v>184</v>
      </c>
      <c r="AA8" t="s">
        <v>236</v>
      </c>
      <c r="AB8" t="s">
        <v>412</v>
      </c>
      <c r="AC8" t="s">
        <v>184</v>
      </c>
      <c r="AD8" t="s">
        <v>236</v>
      </c>
      <c r="AE8" t="s">
        <v>412</v>
      </c>
      <c r="AF8" t="s">
        <v>184</v>
      </c>
      <c r="AG8" t="s">
        <v>236</v>
      </c>
      <c r="AH8" t="s">
        <v>529</v>
      </c>
      <c r="AI8" t="s">
        <v>529</v>
      </c>
      <c r="AJ8" t="s">
        <v>529</v>
      </c>
      <c r="AK8" t="s">
        <v>412</v>
      </c>
      <c r="AL8" t="s">
        <v>184</v>
      </c>
      <c r="AM8" t="s">
        <v>236</v>
      </c>
      <c r="AN8" t="s">
        <v>412</v>
      </c>
      <c r="AO8" t="s">
        <v>184</v>
      </c>
      <c r="AP8" t="s">
        <v>236</v>
      </c>
      <c r="AQ8" t="s">
        <v>412</v>
      </c>
      <c r="AR8" t="s">
        <v>184</v>
      </c>
      <c r="AS8" t="s">
        <v>236</v>
      </c>
      <c r="AT8" t="s">
        <v>412</v>
      </c>
      <c r="AU8" t="s">
        <v>184</v>
      </c>
      <c r="AV8" t="s">
        <v>236</v>
      </c>
      <c r="AW8" t="s">
        <v>412</v>
      </c>
      <c r="AX8" t="s">
        <v>184</v>
      </c>
      <c r="AY8" t="s">
        <v>236</v>
      </c>
      <c r="AZ8" t="s">
        <v>529</v>
      </c>
      <c r="BA8" t="s">
        <v>529</v>
      </c>
      <c r="BB8" t="s">
        <v>529</v>
      </c>
      <c r="BC8" t="s">
        <v>412</v>
      </c>
      <c r="BD8" t="s">
        <v>184</v>
      </c>
      <c r="BE8" t="s">
        <v>236</v>
      </c>
      <c r="BF8" t="s">
        <v>412</v>
      </c>
      <c r="BG8" t="s">
        <v>184</v>
      </c>
      <c r="BH8" t="s">
        <v>236</v>
      </c>
      <c r="BI8" t="s">
        <v>412</v>
      </c>
      <c r="BJ8" t="s">
        <v>184</v>
      </c>
      <c r="BK8" t="s">
        <v>236</v>
      </c>
      <c r="BL8" t="s">
        <v>412</v>
      </c>
      <c r="BM8" t="s">
        <v>184</v>
      </c>
      <c r="BN8" t="s">
        <v>236</v>
      </c>
      <c r="BO8" t="s">
        <v>412</v>
      </c>
      <c r="BP8" t="s">
        <v>184</v>
      </c>
      <c r="BQ8" t="s">
        <v>236</v>
      </c>
      <c r="BR8" t="s">
        <v>529</v>
      </c>
      <c r="BS8" t="s">
        <v>529</v>
      </c>
      <c r="BT8" t="s">
        <v>529</v>
      </c>
      <c r="BU8" t="s">
        <v>412</v>
      </c>
      <c r="BV8" t="s">
        <v>184</v>
      </c>
      <c r="BW8" t="s">
        <v>236</v>
      </c>
      <c r="BX8" t="s">
        <v>412</v>
      </c>
      <c r="BY8" t="s">
        <v>184</v>
      </c>
      <c r="BZ8" t="s">
        <v>236</v>
      </c>
      <c r="CA8" t="s">
        <v>412</v>
      </c>
      <c r="CB8" t="s">
        <v>184</v>
      </c>
      <c r="CC8" t="s">
        <v>236</v>
      </c>
      <c r="CD8" t="s">
        <v>412</v>
      </c>
      <c r="CE8" t="s">
        <v>184</v>
      </c>
      <c r="CF8" t="s">
        <v>236</v>
      </c>
      <c r="CG8" t="s">
        <v>412</v>
      </c>
      <c r="CH8" t="s">
        <v>184</v>
      </c>
      <c r="CI8" t="s">
        <v>236</v>
      </c>
      <c r="CJ8" t="s">
        <v>529</v>
      </c>
      <c r="CK8" t="s">
        <v>529</v>
      </c>
      <c r="CL8" t="s">
        <v>529</v>
      </c>
      <c r="CM8" t="s">
        <v>412</v>
      </c>
      <c r="CN8" t="s">
        <v>184</v>
      </c>
      <c r="CO8" t="s">
        <v>236</v>
      </c>
      <c r="CP8" t="s">
        <v>412</v>
      </c>
      <c r="CQ8" t="s">
        <v>184</v>
      </c>
      <c r="CR8" t="s">
        <v>236</v>
      </c>
      <c r="CS8" t="s">
        <v>412</v>
      </c>
      <c r="CT8" t="s">
        <v>184</v>
      </c>
      <c r="CU8" t="s">
        <v>236</v>
      </c>
      <c r="CV8" t="s">
        <v>412</v>
      </c>
      <c r="CW8" t="s">
        <v>184</v>
      </c>
      <c r="CX8" t="s">
        <v>236</v>
      </c>
      <c r="CY8" t="s">
        <v>412</v>
      </c>
      <c r="CZ8" t="s">
        <v>184</v>
      </c>
      <c r="DA8" t="s">
        <v>236</v>
      </c>
      <c r="DB8" t="s">
        <v>529</v>
      </c>
      <c r="DC8" t="s">
        <v>529</v>
      </c>
      <c r="DD8" t="s">
        <v>529</v>
      </c>
      <c r="DE8" t="s">
        <v>412</v>
      </c>
      <c r="DF8" t="s">
        <v>184</v>
      </c>
      <c r="DG8" t="s">
        <v>236</v>
      </c>
    </row>
    <row r="9" spans="1:111" x14ac:dyDescent="0.35">
      <c r="D9" t="s">
        <v>185</v>
      </c>
      <c r="E9" t="s">
        <v>185</v>
      </c>
      <c r="F9" t="s">
        <v>185</v>
      </c>
      <c r="G9" t="s">
        <v>185</v>
      </c>
      <c r="H9" t="s">
        <v>185</v>
      </c>
      <c r="I9" t="s">
        <v>185</v>
      </c>
      <c r="J9" t="s">
        <v>185</v>
      </c>
      <c r="K9" t="s">
        <v>185</v>
      </c>
      <c r="L9" t="s">
        <v>185</v>
      </c>
      <c r="M9" t="s">
        <v>185</v>
      </c>
      <c r="N9" t="s">
        <v>185</v>
      </c>
      <c r="O9" t="s">
        <v>185</v>
      </c>
      <c r="P9" t="s">
        <v>185</v>
      </c>
      <c r="Q9" t="s">
        <v>185</v>
      </c>
      <c r="R9" t="s">
        <v>185</v>
      </c>
      <c r="S9" t="s">
        <v>185</v>
      </c>
      <c r="T9" t="s">
        <v>185</v>
      </c>
      <c r="U9" t="s">
        <v>185</v>
      </c>
      <c r="V9" t="s">
        <v>185</v>
      </c>
      <c r="W9" t="s">
        <v>185</v>
      </c>
      <c r="X9" t="s">
        <v>185</v>
      </c>
      <c r="Y9" t="s">
        <v>185</v>
      </c>
      <c r="Z9" t="s">
        <v>185</v>
      </c>
      <c r="AA9" t="s">
        <v>185</v>
      </c>
      <c r="AB9" t="s">
        <v>185</v>
      </c>
      <c r="AC9" t="s">
        <v>185</v>
      </c>
      <c r="AD9" t="s">
        <v>185</v>
      </c>
      <c r="AE9" t="s">
        <v>185</v>
      </c>
      <c r="AF9" t="s">
        <v>185</v>
      </c>
      <c r="AG9" t="s">
        <v>185</v>
      </c>
      <c r="AH9" t="s">
        <v>185</v>
      </c>
      <c r="AI9" t="s">
        <v>185</v>
      </c>
      <c r="AJ9" t="s">
        <v>185</v>
      </c>
      <c r="AK9" t="s">
        <v>185</v>
      </c>
      <c r="AL9" t="s">
        <v>185</v>
      </c>
      <c r="AM9" t="s">
        <v>185</v>
      </c>
      <c r="AN9" t="s">
        <v>185</v>
      </c>
      <c r="AO9" t="s">
        <v>185</v>
      </c>
      <c r="AP9" t="s">
        <v>185</v>
      </c>
      <c r="AQ9" t="s">
        <v>185</v>
      </c>
      <c r="AR9" t="s">
        <v>185</v>
      </c>
      <c r="AS9" t="s">
        <v>185</v>
      </c>
      <c r="AT9" t="s">
        <v>185</v>
      </c>
      <c r="AU9" t="s">
        <v>185</v>
      </c>
      <c r="AV9" t="s">
        <v>185</v>
      </c>
      <c r="AW9" t="s">
        <v>185</v>
      </c>
      <c r="AX9" t="s">
        <v>185</v>
      </c>
      <c r="AY9" t="s">
        <v>185</v>
      </c>
      <c r="AZ9" t="s">
        <v>185</v>
      </c>
      <c r="BA9" t="s">
        <v>185</v>
      </c>
      <c r="BB9" t="s">
        <v>185</v>
      </c>
      <c r="BC9" t="s">
        <v>185</v>
      </c>
      <c r="BD9" t="s">
        <v>185</v>
      </c>
      <c r="BE9" t="s">
        <v>185</v>
      </c>
      <c r="BF9" t="s">
        <v>185</v>
      </c>
      <c r="BG9" t="s">
        <v>185</v>
      </c>
      <c r="BH9" t="s">
        <v>185</v>
      </c>
      <c r="BI9" t="s">
        <v>185</v>
      </c>
      <c r="BJ9" t="s">
        <v>185</v>
      </c>
      <c r="BK9" t="s">
        <v>185</v>
      </c>
      <c r="BL9" t="s">
        <v>185</v>
      </c>
      <c r="BM9" t="s">
        <v>185</v>
      </c>
      <c r="BN9" t="s">
        <v>185</v>
      </c>
      <c r="BO9" t="s">
        <v>185</v>
      </c>
      <c r="BP9" t="s">
        <v>185</v>
      </c>
      <c r="BQ9" t="s">
        <v>185</v>
      </c>
      <c r="BR9" t="s">
        <v>185</v>
      </c>
      <c r="BS9" t="s">
        <v>185</v>
      </c>
      <c r="BT9" t="s">
        <v>185</v>
      </c>
      <c r="BU9" t="s">
        <v>185</v>
      </c>
      <c r="BV9" t="s">
        <v>185</v>
      </c>
      <c r="BW9" t="s">
        <v>185</v>
      </c>
      <c r="BX9" t="s">
        <v>185</v>
      </c>
      <c r="BY9" t="s">
        <v>185</v>
      </c>
      <c r="BZ9" t="s">
        <v>185</v>
      </c>
      <c r="CA9" t="s">
        <v>185</v>
      </c>
      <c r="CB9" t="s">
        <v>185</v>
      </c>
      <c r="CC9" t="s">
        <v>185</v>
      </c>
      <c r="CD9" t="s">
        <v>185</v>
      </c>
      <c r="CE9" t="s">
        <v>185</v>
      </c>
      <c r="CF9" t="s">
        <v>185</v>
      </c>
      <c r="CG9" t="s">
        <v>185</v>
      </c>
      <c r="CH9" t="s">
        <v>185</v>
      </c>
      <c r="CI9" t="s">
        <v>185</v>
      </c>
      <c r="CJ9" t="s">
        <v>185</v>
      </c>
      <c r="CK9" t="s">
        <v>185</v>
      </c>
      <c r="CL9" t="s">
        <v>185</v>
      </c>
      <c r="CM9" t="s">
        <v>185</v>
      </c>
      <c r="CN9" t="s">
        <v>185</v>
      </c>
      <c r="CO9" t="s">
        <v>185</v>
      </c>
      <c r="CP9" t="s">
        <v>185</v>
      </c>
      <c r="CQ9" t="s">
        <v>185</v>
      </c>
      <c r="CR9" t="s">
        <v>185</v>
      </c>
      <c r="CS9" t="s">
        <v>185</v>
      </c>
      <c r="CT9" t="s">
        <v>185</v>
      </c>
      <c r="CU9" t="s">
        <v>185</v>
      </c>
      <c r="CV9" t="s">
        <v>185</v>
      </c>
      <c r="CW9" t="s">
        <v>185</v>
      </c>
      <c r="CX9" t="s">
        <v>185</v>
      </c>
      <c r="CY9" t="s">
        <v>185</v>
      </c>
      <c r="CZ9" t="s">
        <v>185</v>
      </c>
      <c r="DA9" t="s">
        <v>185</v>
      </c>
      <c r="DB9" t="s">
        <v>185</v>
      </c>
      <c r="DC9" t="s">
        <v>185</v>
      </c>
      <c r="DD9" t="s">
        <v>185</v>
      </c>
      <c r="DE9" t="s">
        <v>185</v>
      </c>
      <c r="DF9" t="s">
        <v>185</v>
      </c>
      <c r="DG9" t="s">
        <v>185</v>
      </c>
    </row>
    <row r="10" spans="1:111" x14ac:dyDescent="0.35">
      <c r="A10" t="s">
        <v>6</v>
      </c>
      <c r="B10" t="s">
        <v>251</v>
      </c>
      <c r="C10" t="s">
        <v>247</v>
      </c>
      <c r="D10" s="273">
        <v>75</v>
      </c>
      <c r="E10" s="274">
        <v>63</v>
      </c>
      <c r="F10" s="275">
        <v>69</v>
      </c>
      <c r="G10" s="273">
        <v>543</v>
      </c>
      <c r="H10" s="274">
        <v>550</v>
      </c>
      <c r="I10" s="275">
        <v>1093</v>
      </c>
      <c r="J10" s="273">
        <v>79</v>
      </c>
      <c r="K10" s="274">
        <v>67</v>
      </c>
      <c r="L10" s="275">
        <v>73</v>
      </c>
      <c r="M10" s="273">
        <v>543</v>
      </c>
      <c r="N10" s="274">
        <v>550</v>
      </c>
      <c r="O10" s="275">
        <v>1093</v>
      </c>
      <c r="P10" s="273">
        <v>35.9</v>
      </c>
      <c r="Q10" s="274">
        <v>33.700000000000003</v>
      </c>
      <c r="R10" s="275">
        <v>34.799999999999997</v>
      </c>
      <c r="S10" s="273">
        <v>543</v>
      </c>
      <c r="T10" s="274">
        <v>550</v>
      </c>
      <c r="U10" s="275">
        <v>1093</v>
      </c>
      <c r="V10" s="320" t="s">
        <v>191</v>
      </c>
      <c r="W10" s="320" t="s">
        <v>191</v>
      </c>
      <c r="X10" s="320" t="s">
        <v>191</v>
      </c>
      <c r="Y10" s="320" t="s">
        <v>191</v>
      </c>
      <c r="Z10" s="320" t="s">
        <v>191</v>
      </c>
      <c r="AA10" s="320" t="s">
        <v>191</v>
      </c>
      <c r="AB10" s="320" t="s">
        <v>191</v>
      </c>
      <c r="AC10" s="320" t="s">
        <v>191</v>
      </c>
      <c r="AD10" s="320" t="s">
        <v>191</v>
      </c>
      <c r="AE10" s="320" t="s">
        <v>191</v>
      </c>
      <c r="AF10" s="320" t="s">
        <v>191</v>
      </c>
      <c r="AG10" s="320" t="s">
        <v>191</v>
      </c>
      <c r="AH10" s="320" t="s">
        <v>191</v>
      </c>
      <c r="AI10" s="320" t="s">
        <v>191</v>
      </c>
      <c r="AJ10" s="320" t="s">
        <v>191</v>
      </c>
      <c r="AK10" s="320" t="s">
        <v>191</v>
      </c>
      <c r="AL10" s="320" t="s">
        <v>191</v>
      </c>
      <c r="AM10" s="320" t="s">
        <v>191</v>
      </c>
      <c r="AN10" s="320" t="s">
        <v>191</v>
      </c>
      <c r="AO10" s="320" t="s">
        <v>191</v>
      </c>
      <c r="AP10" s="320" t="s">
        <v>191</v>
      </c>
      <c r="AQ10" s="320" t="s">
        <v>191</v>
      </c>
      <c r="AR10" s="320" t="s">
        <v>191</v>
      </c>
      <c r="AS10" s="320" t="s">
        <v>191</v>
      </c>
      <c r="AT10" s="320" t="s">
        <v>191</v>
      </c>
      <c r="AU10" s="320" t="s">
        <v>191</v>
      </c>
      <c r="AV10" s="320" t="s">
        <v>191</v>
      </c>
      <c r="AW10" s="320" t="s">
        <v>191</v>
      </c>
      <c r="AX10" s="320" t="s">
        <v>191</v>
      </c>
      <c r="AY10" s="320" t="s">
        <v>191</v>
      </c>
      <c r="AZ10" s="320" t="s">
        <v>191</v>
      </c>
      <c r="BA10" s="320" t="s">
        <v>191</v>
      </c>
      <c r="BB10" s="320" t="s">
        <v>191</v>
      </c>
      <c r="BC10" s="320" t="s">
        <v>191</v>
      </c>
      <c r="BD10" s="320" t="s">
        <v>191</v>
      </c>
      <c r="BE10" s="320" t="s">
        <v>191</v>
      </c>
      <c r="BF10" s="273">
        <v>33</v>
      </c>
      <c r="BG10" s="274">
        <v>17</v>
      </c>
      <c r="BH10" s="275">
        <v>22</v>
      </c>
      <c r="BI10" s="273">
        <v>36</v>
      </c>
      <c r="BJ10" s="274">
        <v>72</v>
      </c>
      <c r="BK10" s="275">
        <v>108</v>
      </c>
      <c r="BL10" s="273">
        <v>33</v>
      </c>
      <c r="BM10" s="274">
        <v>18</v>
      </c>
      <c r="BN10" s="275">
        <v>23</v>
      </c>
      <c r="BO10" s="273">
        <v>36</v>
      </c>
      <c r="BP10" s="274">
        <v>72</v>
      </c>
      <c r="BQ10" s="275">
        <v>108</v>
      </c>
      <c r="BR10" s="273">
        <v>25.5</v>
      </c>
      <c r="BS10" s="274">
        <v>25</v>
      </c>
      <c r="BT10" s="275">
        <v>25.1</v>
      </c>
      <c r="BU10" s="273">
        <v>36</v>
      </c>
      <c r="BV10" s="274">
        <v>72</v>
      </c>
      <c r="BW10" s="275">
        <v>108</v>
      </c>
      <c r="BX10" s="273" t="s">
        <v>197</v>
      </c>
      <c r="BY10" s="274" t="s">
        <v>197</v>
      </c>
      <c r="BZ10" s="275" t="s">
        <v>197</v>
      </c>
      <c r="CA10" s="273" t="s">
        <v>197</v>
      </c>
      <c r="CB10" s="274" t="s">
        <v>197</v>
      </c>
      <c r="CC10" s="275">
        <v>4</v>
      </c>
      <c r="CD10" s="273" t="s">
        <v>197</v>
      </c>
      <c r="CE10" s="274" t="s">
        <v>197</v>
      </c>
      <c r="CF10" s="275" t="s">
        <v>197</v>
      </c>
      <c r="CG10" s="273" t="s">
        <v>197</v>
      </c>
      <c r="CH10" s="274" t="s">
        <v>197</v>
      </c>
      <c r="CI10" s="275">
        <v>4</v>
      </c>
      <c r="CJ10" s="273">
        <v>17</v>
      </c>
      <c r="CK10" s="274">
        <v>17</v>
      </c>
      <c r="CL10" s="275">
        <v>17</v>
      </c>
      <c r="CM10" s="273" t="s">
        <v>197</v>
      </c>
      <c r="CN10" s="274" t="s">
        <v>197</v>
      </c>
      <c r="CO10" s="275">
        <v>4</v>
      </c>
      <c r="CP10" s="273">
        <v>72</v>
      </c>
      <c r="CQ10" s="274">
        <v>58</v>
      </c>
      <c r="CR10" s="275">
        <v>65</v>
      </c>
      <c r="CS10" s="273">
        <v>583</v>
      </c>
      <c r="CT10" s="274">
        <v>625</v>
      </c>
      <c r="CU10" s="275">
        <v>1208</v>
      </c>
      <c r="CV10" s="273">
        <v>76</v>
      </c>
      <c r="CW10" s="274">
        <v>62</v>
      </c>
      <c r="CX10" s="275">
        <v>68</v>
      </c>
      <c r="CY10" s="273">
        <v>583</v>
      </c>
      <c r="CZ10" s="274">
        <v>625</v>
      </c>
      <c r="DA10" s="275">
        <v>1208</v>
      </c>
      <c r="DB10" s="273">
        <v>35.1</v>
      </c>
      <c r="DC10" s="274">
        <v>32.6</v>
      </c>
      <c r="DD10" s="275">
        <v>33.799999999999997</v>
      </c>
      <c r="DE10" s="273">
        <v>583</v>
      </c>
      <c r="DF10" s="274">
        <v>625</v>
      </c>
      <c r="DG10" s="275">
        <v>1208</v>
      </c>
    </row>
    <row r="11" spans="1:111" x14ac:dyDescent="0.35">
      <c r="A11" t="s">
        <v>7</v>
      </c>
      <c r="B11" t="s">
        <v>252</v>
      </c>
      <c r="C11" t="s">
        <v>247</v>
      </c>
      <c r="D11" s="273">
        <v>69</v>
      </c>
      <c r="E11" s="274">
        <v>54</v>
      </c>
      <c r="F11" s="275">
        <v>62</v>
      </c>
      <c r="G11" s="273">
        <v>961</v>
      </c>
      <c r="H11" s="274">
        <v>881</v>
      </c>
      <c r="I11" s="275">
        <v>1842</v>
      </c>
      <c r="J11" s="273">
        <v>72</v>
      </c>
      <c r="K11" s="274">
        <v>58</v>
      </c>
      <c r="L11" s="275">
        <v>65</v>
      </c>
      <c r="M11" s="273">
        <v>961</v>
      </c>
      <c r="N11" s="274">
        <v>881</v>
      </c>
      <c r="O11" s="275">
        <v>1842</v>
      </c>
      <c r="P11" s="273">
        <v>34.5</v>
      </c>
      <c r="Q11" s="274">
        <v>31.9</v>
      </c>
      <c r="R11" s="275">
        <v>33.299999999999997</v>
      </c>
      <c r="S11" s="273">
        <v>961</v>
      </c>
      <c r="T11" s="274">
        <v>881</v>
      </c>
      <c r="U11" s="275">
        <v>1842</v>
      </c>
      <c r="V11" s="320" t="s">
        <v>191</v>
      </c>
      <c r="W11" s="320" t="s">
        <v>191</v>
      </c>
      <c r="X11" s="320" t="s">
        <v>191</v>
      </c>
      <c r="Y11" s="320" t="s">
        <v>191</v>
      </c>
      <c r="Z11" s="320" t="s">
        <v>191</v>
      </c>
      <c r="AA11" s="320" t="s">
        <v>191</v>
      </c>
      <c r="AB11" s="320" t="s">
        <v>191</v>
      </c>
      <c r="AC11" s="320" t="s">
        <v>191</v>
      </c>
      <c r="AD11" s="320" t="s">
        <v>191</v>
      </c>
      <c r="AE11" s="320" t="s">
        <v>191</v>
      </c>
      <c r="AF11" s="320" t="s">
        <v>191</v>
      </c>
      <c r="AG11" s="320" t="s">
        <v>191</v>
      </c>
      <c r="AH11" s="320" t="s">
        <v>191</v>
      </c>
      <c r="AI11" s="320" t="s">
        <v>191</v>
      </c>
      <c r="AJ11" s="320" t="s">
        <v>191</v>
      </c>
      <c r="AK11" s="320" t="s">
        <v>191</v>
      </c>
      <c r="AL11" s="320" t="s">
        <v>191</v>
      </c>
      <c r="AM11" s="320" t="s">
        <v>191</v>
      </c>
      <c r="AN11" s="320" t="s">
        <v>191</v>
      </c>
      <c r="AO11" s="320" t="s">
        <v>191</v>
      </c>
      <c r="AP11" s="320" t="s">
        <v>191</v>
      </c>
      <c r="AQ11" s="320" t="s">
        <v>191</v>
      </c>
      <c r="AR11" s="320" t="s">
        <v>191</v>
      </c>
      <c r="AS11" s="320" t="s">
        <v>191</v>
      </c>
      <c r="AT11" s="320" t="s">
        <v>191</v>
      </c>
      <c r="AU11" s="320" t="s">
        <v>191</v>
      </c>
      <c r="AV11" s="320" t="s">
        <v>191</v>
      </c>
      <c r="AW11" s="320" t="s">
        <v>191</v>
      </c>
      <c r="AX11" s="320" t="s">
        <v>191</v>
      </c>
      <c r="AY11" s="320" t="s">
        <v>191</v>
      </c>
      <c r="AZ11" s="320" t="s">
        <v>191</v>
      </c>
      <c r="BA11" s="320" t="s">
        <v>191</v>
      </c>
      <c r="BB11" s="320" t="s">
        <v>191</v>
      </c>
      <c r="BC11" s="320" t="s">
        <v>191</v>
      </c>
      <c r="BD11" s="320" t="s">
        <v>191</v>
      </c>
      <c r="BE11" s="320" t="s">
        <v>191</v>
      </c>
      <c r="BF11" s="273">
        <v>32</v>
      </c>
      <c r="BG11" s="274">
        <v>16</v>
      </c>
      <c r="BH11" s="275">
        <v>22</v>
      </c>
      <c r="BI11" s="273">
        <v>53</v>
      </c>
      <c r="BJ11" s="274">
        <v>99</v>
      </c>
      <c r="BK11" s="275">
        <v>152</v>
      </c>
      <c r="BL11" s="273">
        <v>36</v>
      </c>
      <c r="BM11" s="274">
        <v>17</v>
      </c>
      <c r="BN11" s="275">
        <v>24</v>
      </c>
      <c r="BO11" s="273">
        <v>53</v>
      </c>
      <c r="BP11" s="274">
        <v>99</v>
      </c>
      <c r="BQ11" s="275">
        <v>152</v>
      </c>
      <c r="BR11" s="273">
        <v>27.3</v>
      </c>
      <c r="BS11" s="274">
        <v>23.9</v>
      </c>
      <c r="BT11" s="275">
        <v>25.1</v>
      </c>
      <c r="BU11" s="273">
        <v>53</v>
      </c>
      <c r="BV11" s="274">
        <v>99</v>
      </c>
      <c r="BW11" s="275">
        <v>152</v>
      </c>
      <c r="BX11" s="273" t="s">
        <v>197</v>
      </c>
      <c r="BY11" s="274" t="s">
        <v>197</v>
      </c>
      <c r="BZ11" s="275" t="s">
        <v>197</v>
      </c>
      <c r="CA11" s="273">
        <v>14</v>
      </c>
      <c r="CB11" s="274">
        <v>35</v>
      </c>
      <c r="CC11" s="275">
        <v>49</v>
      </c>
      <c r="CD11" s="273" t="s">
        <v>197</v>
      </c>
      <c r="CE11" s="274" t="s">
        <v>197</v>
      </c>
      <c r="CF11" s="275" t="s">
        <v>197</v>
      </c>
      <c r="CG11" s="273">
        <v>14</v>
      </c>
      <c r="CH11" s="274">
        <v>35</v>
      </c>
      <c r="CI11" s="275">
        <v>49</v>
      </c>
      <c r="CJ11" s="273">
        <v>19.600000000000001</v>
      </c>
      <c r="CK11" s="274">
        <v>17.7</v>
      </c>
      <c r="CL11" s="275">
        <v>18.2</v>
      </c>
      <c r="CM11" s="273">
        <v>14</v>
      </c>
      <c r="CN11" s="274">
        <v>35</v>
      </c>
      <c r="CO11" s="275">
        <v>49</v>
      </c>
      <c r="CP11" s="273">
        <v>66</v>
      </c>
      <c r="CQ11" s="274">
        <v>49</v>
      </c>
      <c r="CR11" s="275">
        <v>57</v>
      </c>
      <c r="CS11" s="273">
        <v>1038</v>
      </c>
      <c r="CT11" s="274">
        <v>1020</v>
      </c>
      <c r="CU11" s="275">
        <v>2058</v>
      </c>
      <c r="CV11" s="273">
        <v>69</v>
      </c>
      <c r="CW11" s="274">
        <v>52</v>
      </c>
      <c r="CX11" s="275">
        <v>60</v>
      </c>
      <c r="CY11" s="273">
        <v>1038</v>
      </c>
      <c r="CZ11" s="274">
        <v>1020</v>
      </c>
      <c r="DA11" s="275">
        <v>2058</v>
      </c>
      <c r="DB11" s="273">
        <v>33.9</v>
      </c>
      <c r="DC11" s="274">
        <v>30.6</v>
      </c>
      <c r="DD11" s="275">
        <v>32.299999999999997</v>
      </c>
      <c r="DE11" s="273">
        <v>1038</v>
      </c>
      <c r="DF11" s="274">
        <v>1020</v>
      </c>
      <c r="DG11" s="275">
        <v>2058</v>
      </c>
    </row>
    <row r="12" spans="1:111" x14ac:dyDescent="0.35">
      <c r="A12" t="s">
        <v>10</v>
      </c>
      <c r="B12" t="s">
        <v>256</v>
      </c>
      <c r="C12" t="s">
        <v>247</v>
      </c>
      <c r="D12" s="273">
        <v>79</v>
      </c>
      <c r="E12" s="274">
        <v>63</v>
      </c>
      <c r="F12" s="275">
        <v>71</v>
      </c>
      <c r="G12" s="273">
        <v>738</v>
      </c>
      <c r="H12" s="274">
        <v>702</v>
      </c>
      <c r="I12" s="275">
        <v>1440</v>
      </c>
      <c r="J12" s="273">
        <v>81</v>
      </c>
      <c r="K12" s="274">
        <v>67</v>
      </c>
      <c r="L12" s="275">
        <v>74</v>
      </c>
      <c r="M12" s="273">
        <v>738</v>
      </c>
      <c r="N12" s="274">
        <v>702</v>
      </c>
      <c r="O12" s="275">
        <v>1440</v>
      </c>
      <c r="P12" s="273">
        <v>33.9</v>
      </c>
      <c r="Q12" s="274">
        <v>32.4</v>
      </c>
      <c r="R12" s="275">
        <v>33.200000000000003</v>
      </c>
      <c r="S12" s="273">
        <v>738</v>
      </c>
      <c r="T12" s="274">
        <v>702</v>
      </c>
      <c r="U12" s="275">
        <v>1440</v>
      </c>
      <c r="V12" s="320" t="s">
        <v>191</v>
      </c>
      <c r="W12" s="320" t="s">
        <v>191</v>
      </c>
      <c r="X12" s="320" t="s">
        <v>191</v>
      </c>
      <c r="Y12" s="320" t="s">
        <v>191</v>
      </c>
      <c r="Z12" s="320" t="s">
        <v>191</v>
      </c>
      <c r="AA12" s="320" t="s">
        <v>191</v>
      </c>
      <c r="AB12" s="320" t="s">
        <v>191</v>
      </c>
      <c r="AC12" s="320" t="s">
        <v>191</v>
      </c>
      <c r="AD12" s="320" t="s">
        <v>191</v>
      </c>
      <c r="AE12" s="320" t="s">
        <v>191</v>
      </c>
      <c r="AF12" s="320" t="s">
        <v>191</v>
      </c>
      <c r="AG12" s="320" t="s">
        <v>191</v>
      </c>
      <c r="AH12" s="320" t="s">
        <v>191</v>
      </c>
      <c r="AI12" s="320" t="s">
        <v>191</v>
      </c>
      <c r="AJ12" s="320" t="s">
        <v>191</v>
      </c>
      <c r="AK12" s="320" t="s">
        <v>191</v>
      </c>
      <c r="AL12" s="320" t="s">
        <v>191</v>
      </c>
      <c r="AM12" s="320" t="s">
        <v>191</v>
      </c>
      <c r="AN12" s="320" t="s">
        <v>191</v>
      </c>
      <c r="AO12" s="320" t="s">
        <v>191</v>
      </c>
      <c r="AP12" s="320" t="s">
        <v>191</v>
      </c>
      <c r="AQ12" s="320" t="s">
        <v>191</v>
      </c>
      <c r="AR12" s="320" t="s">
        <v>191</v>
      </c>
      <c r="AS12" s="320" t="s">
        <v>191</v>
      </c>
      <c r="AT12" s="320" t="s">
        <v>191</v>
      </c>
      <c r="AU12" s="320" t="s">
        <v>191</v>
      </c>
      <c r="AV12" s="320" t="s">
        <v>191</v>
      </c>
      <c r="AW12" s="320" t="s">
        <v>191</v>
      </c>
      <c r="AX12" s="320" t="s">
        <v>191</v>
      </c>
      <c r="AY12" s="320" t="s">
        <v>191</v>
      </c>
      <c r="AZ12" s="320" t="s">
        <v>191</v>
      </c>
      <c r="BA12" s="320" t="s">
        <v>191</v>
      </c>
      <c r="BB12" s="320" t="s">
        <v>191</v>
      </c>
      <c r="BC12" s="320" t="s">
        <v>191</v>
      </c>
      <c r="BD12" s="320" t="s">
        <v>191</v>
      </c>
      <c r="BE12" s="320" t="s">
        <v>191</v>
      </c>
      <c r="BF12" s="273">
        <v>45</v>
      </c>
      <c r="BG12" s="274">
        <v>29</v>
      </c>
      <c r="BH12" s="275">
        <v>34</v>
      </c>
      <c r="BI12" s="273">
        <v>62</v>
      </c>
      <c r="BJ12" s="274">
        <v>137</v>
      </c>
      <c r="BK12" s="275">
        <v>199</v>
      </c>
      <c r="BL12" s="273">
        <v>47</v>
      </c>
      <c r="BM12" s="274">
        <v>31</v>
      </c>
      <c r="BN12" s="275">
        <v>36</v>
      </c>
      <c r="BO12" s="273">
        <v>62</v>
      </c>
      <c r="BP12" s="274">
        <v>137</v>
      </c>
      <c r="BQ12" s="275">
        <v>199</v>
      </c>
      <c r="BR12" s="273">
        <v>29</v>
      </c>
      <c r="BS12" s="274">
        <v>27</v>
      </c>
      <c r="BT12" s="275">
        <v>27.6</v>
      </c>
      <c r="BU12" s="273">
        <v>62</v>
      </c>
      <c r="BV12" s="274">
        <v>137</v>
      </c>
      <c r="BW12" s="275">
        <v>199</v>
      </c>
      <c r="BX12" s="273" t="s">
        <v>197</v>
      </c>
      <c r="BY12" s="274" t="s">
        <v>197</v>
      </c>
      <c r="BZ12" s="275" t="s">
        <v>197</v>
      </c>
      <c r="CA12" s="273">
        <v>8</v>
      </c>
      <c r="CB12" s="274">
        <v>24</v>
      </c>
      <c r="CC12" s="275">
        <v>32</v>
      </c>
      <c r="CD12" s="273" t="s">
        <v>197</v>
      </c>
      <c r="CE12" s="274" t="s">
        <v>197</v>
      </c>
      <c r="CF12" s="275" t="s">
        <v>197</v>
      </c>
      <c r="CG12" s="273">
        <v>8</v>
      </c>
      <c r="CH12" s="274">
        <v>24</v>
      </c>
      <c r="CI12" s="275">
        <v>32</v>
      </c>
      <c r="CJ12" s="273">
        <v>18.5</v>
      </c>
      <c r="CK12" s="274">
        <v>19.100000000000001</v>
      </c>
      <c r="CL12" s="275">
        <v>18.899999999999999</v>
      </c>
      <c r="CM12" s="273">
        <v>8</v>
      </c>
      <c r="CN12" s="274">
        <v>24</v>
      </c>
      <c r="CO12" s="275">
        <v>32</v>
      </c>
      <c r="CP12" s="273">
        <v>76</v>
      </c>
      <c r="CQ12" s="274">
        <v>56</v>
      </c>
      <c r="CR12" s="275">
        <v>65</v>
      </c>
      <c r="CS12" s="273">
        <v>812</v>
      </c>
      <c r="CT12" s="274">
        <v>865</v>
      </c>
      <c r="CU12" s="275">
        <v>1677</v>
      </c>
      <c r="CV12" s="273">
        <v>78</v>
      </c>
      <c r="CW12" s="274">
        <v>59</v>
      </c>
      <c r="CX12" s="275">
        <v>68</v>
      </c>
      <c r="CY12" s="273">
        <v>812</v>
      </c>
      <c r="CZ12" s="274">
        <v>865</v>
      </c>
      <c r="DA12" s="275">
        <v>1677</v>
      </c>
      <c r="DB12" s="273">
        <v>33.4</v>
      </c>
      <c r="DC12" s="274">
        <v>31.1</v>
      </c>
      <c r="DD12" s="275">
        <v>32.200000000000003</v>
      </c>
      <c r="DE12" s="273">
        <v>812</v>
      </c>
      <c r="DF12" s="274">
        <v>865</v>
      </c>
      <c r="DG12" s="275">
        <v>1677</v>
      </c>
    </row>
    <row r="13" spans="1:111" x14ac:dyDescent="0.35">
      <c r="A13" t="s">
        <v>12</v>
      </c>
      <c r="B13" t="s">
        <v>258</v>
      </c>
      <c r="C13" t="s">
        <v>247</v>
      </c>
      <c r="D13" s="273">
        <v>76</v>
      </c>
      <c r="E13" s="274">
        <v>60</v>
      </c>
      <c r="F13" s="275">
        <v>68</v>
      </c>
      <c r="G13" s="273">
        <v>1138</v>
      </c>
      <c r="H13" s="274">
        <v>1120</v>
      </c>
      <c r="I13" s="275">
        <v>2258</v>
      </c>
      <c r="J13" s="273">
        <v>78</v>
      </c>
      <c r="K13" s="274">
        <v>63</v>
      </c>
      <c r="L13" s="275">
        <v>71</v>
      </c>
      <c r="M13" s="273">
        <v>1138</v>
      </c>
      <c r="N13" s="274">
        <v>1120</v>
      </c>
      <c r="O13" s="275">
        <v>2258</v>
      </c>
      <c r="P13" s="273">
        <v>36.6</v>
      </c>
      <c r="Q13" s="274">
        <v>34.299999999999997</v>
      </c>
      <c r="R13" s="275">
        <v>35.5</v>
      </c>
      <c r="S13" s="273">
        <v>1138</v>
      </c>
      <c r="T13" s="274">
        <v>1120</v>
      </c>
      <c r="U13" s="275">
        <v>2258</v>
      </c>
      <c r="V13" s="320" t="s">
        <v>191</v>
      </c>
      <c r="W13" s="320" t="s">
        <v>191</v>
      </c>
      <c r="X13" s="320" t="s">
        <v>191</v>
      </c>
      <c r="Y13" s="320" t="s">
        <v>191</v>
      </c>
      <c r="Z13" s="320" t="s">
        <v>191</v>
      </c>
      <c r="AA13" s="320" t="s">
        <v>191</v>
      </c>
      <c r="AB13" s="320" t="s">
        <v>191</v>
      </c>
      <c r="AC13" s="320" t="s">
        <v>191</v>
      </c>
      <c r="AD13" s="320" t="s">
        <v>191</v>
      </c>
      <c r="AE13" s="320" t="s">
        <v>191</v>
      </c>
      <c r="AF13" s="320" t="s">
        <v>191</v>
      </c>
      <c r="AG13" s="320" t="s">
        <v>191</v>
      </c>
      <c r="AH13" s="320" t="s">
        <v>191</v>
      </c>
      <c r="AI13" s="320" t="s">
        <v>191</v>
      </c>
      <c r="AJ13" s="320" t="s">
        <v>191</v>
      </c>
      <c r="AK13" s="320" t="s">
        <v>191</v>
      </c>
      <c r="AL13" s="320" t="s">
        <v>191</v>
      </c>
      <c r="AM13" s="320" t="s">
        <v>191</v>
      </c>
      <c r="AN13" s="320" t="s">
        <v>191</v>
      </c>
      <c r="AO13" s="320" t="s">
        <v>191</v>
      </c>
      <c r="AP13" s="320" t="s">
        <v>191</v>
      </c>
      <c r="AQ13" s="320" t="s">
        <v>191</v>
      </c>
      <c r="AR13" s="320" t="s">
        <v>191</v>
      </c>
      <c r="AS13" s="320" t="s">
        <v>191</v>
      </c>
      <c r="AT13" s="320" t="s">
        <v>191</v>
      </c>
      <c r="AU13" s="320" t="s">
        <v>191</v>
      </c>
      <c r="AV13" s="320" t="s">
        <v>191</v>
      </c>
      <c r="AW13" s="320" t="s">
        <v>191</v>
      </c>
      <c r="AX13" s="320" t="s">
        <v>191</v>
      </c>
      <c r="AY13" s="320" t="s">
        <v>191</v>
      </c>
      <c r="AZ13" s="320" t="s">
        <v>191</v>
      </c>
      <c r="BA13" s="320" t="s">
        <v>191</v>
      </c>
      <c r="BB13" s="320" t="s">
        <v>191</v>
      </c>
      <c r="BC13" s="320" t="s">
        <v>191</v>
      </c>
      <c r="BD13" s="320" t="s">
        <v>191</v>
      </c>
      <c r="BE13" s="320" t="s">
        <v>191</v>
      </c>
      <c r="BF13" s="273">
        <v>26</v>
      </c>
      <c r="BG13" s="274">
        <v>18</v>
      </c>
      <c r="BH13" s="275">
        <v>20</v>
      </c>
      <c r="BI13" s="273">
        <v>70</v>
      </c>
      <c r="BJ13" s="274">
        <v>170</v>
      </c>
      <c r="BK13" s="275">
        <v>240</v>
      </c>
      <c r="BL13" s="273">
        <v>26</v>
      </c>
      <c r="BM13" s="274">
        <v>19</v>
      </c>
      <c r="BN13" s="275">
        <v>21</v>
      </c>
      <c r="BO13" s="273">
        <v>70</v>
      </c>
      <c r="BP13" s="274">
        <v>170</v>
      </c>
      <c r="BQ13" s="275">
        <v>240</v>
      </c>
      <c r="BR13" s="273">
        <v>27.1</v>
      </c>
      <c r="BS13" s="274">
        <v>24.7</v>
      </c>
      <c r="BT13" s="275">
        <v>25.4</v>
      </c>
      <c r="BU13" s="273">
        <v>70</v>
      </c>
      <c r="BV13" s="274">
        <v>170</v>
      </c>
      <c r="BW13" s="275">
        <v>240</v>
      </c>
      <c r="BX13" s="273" t="s">
        <v>197</v>
      </c>
      <c r="BY13" s="274" t="s">
        <v>197</v>
      </c>
      <c r="BZ13" s="275" t="s">
        <v>197</v>
      </c>
      <c r="CA13" s="273">
        <v>6</v>
      </c>
      <c r="CB13" s="274">
        <v>13</v>
      </c>
      <c r="CC13" s="275">
        <v>19</v>
      </c>
      <c r="CD13" s="273" t="s">
        <v>197</v>
      </c>
      <c r="CE13" s="274" t="s">
        <v>197</v>
      </c>
      <c r="CF13" s="275" t="s">
        <v>197</v>
      </c>
      <c r="CG13" s="273">
        <v>6</v>
      </c>
      <c r="CH13" s="274">
        <v>13</v>
      </c>
      <c r="CI13" s="275">
        <v>19</v>
      </c>
      <c r="CJ13" s="273">
        <v>17.8</v>
      </c>
      <c r="CK13" s="274">
        <v>17.399999999999999</v>
      </c>
      <c r="CL13" s="275">
        <v>17.5</v>
      </c>
      <c r="CM13" s="273">
        <v>6</v>
      </c>
      <c r="CN13" s="274">
        <v>13</v>
      </c>
      <c r="CO13" s="275">
        <v>19</v>
      </c>
      <c r="CP13" s="273">
        <v>72</v>
      </c>
      <c r="CQ13" s="274">
        <v>54</v>
      </c>
      <c r="CR13" s="275">
        <v>63</v>
      </c>
      <c r="CS13" s="273">
        <v>1234</v>
      </c>
      <c r="CT13" s="274">
        <v>1322</v>
      </c>
      <c r="CU13" s="275">
        <v>2556</v>
      </c>
      <c r="CV13" s="273">
        <v>74</v>
      </c>
      <c r="CW13" s="274">
        <v>56</v>
      </c>
      <c r="CX13" s="275">
        <v>65</v>
      </c>
      <c r="CY13" s="273">
        <v>1234</v>
      </c>
      <c r="CZ13" s="274">
        <v>1322</v>
      </c>
      <c r="DA13" s="275">
        <v>2556</v>
      </c>
      <c r="DB13" s="273">
        <v>36</v>
      </c>
      <c r="DC13" s="274">
        <v>32.799999999999997</v>
      </c>
      <c r="DD13" s="275">
        <v>34.4</v>
      </c>
      <c r="DE13" s="273">
        <v>1234</v>
      </c>
      <c r="DF13" s="274">
        <v>1322</v>
      </c>
      <c r="DG13" s="275">
        <v>2556</v>
      </c>
    </row>
    <row r="14" spans="1:111" x14ac:dyDescent="0.35">
      <c r="A14" t="s">
        <v>4</v>
      </c>
      <c r="B14" t="s">
        <v>248</v>
      </c>
      <c r="C14" t="s">
        <v>247</v>
      </c>
      <c r="D14" s="273">
        <v>79</v>
      </c>
      <c r="E14" s="274">
        <v>69</v>
      </c>
      <c r="F14" s="275">
        <v>74</v>
      </c>
      <c r="G14" s="273">
        <v>580</v>
      </c>
      <c r="H14" s="274">
        <v>524</v>
      </c>
      <c r="I14" s="275">
        <v>1104</v>
      </c>
      <c r="J14" s="273">
        <v>81</v>
      </c>
      <c r="K14" s="274">
        <v>73</v>
      </c>
      <c r="L14" s="275">
        <v>77</v>
      </c>
      <c r="M14" s="273">
        <v>580</v>
      </c>
      <c r="N14" s="274">
        <v>524</v>
      </c>
      <c r="O14" s="275">
        <v>1104</v>
      </c>
      <c r="P14" s="273">
        <v>36.200000000000003</v>
      </c>
      <c r="Q14" s="274">
        <v>34.700000000000003</v>
      </c>
      <c r="R14" s="275">
        <v>35.5</v>
      </c>
      <c r="S14" s="273">
        <v>580</v>
      </c>
      <c r="T14" s="274">
        <v>524</v>
      </c>
      <c r="U14" s="275">
        <v>1104</v>
      </c>
      <c r="V14" s="320" t="s">
        <v>191</v>
      </c>
      <c r="W14" s="320" t="s">
        <v>191</v>
      </c>
      <c r="X14" s="320" t="s">
        <v>191</v>
      </c>
      <c r="Y14" s="320" t="s">
        <v>191</v>
      </c>
      <c r="Z14" s="320" t="s">
        <v>191</v>
      </c>
      <c r="AA14" s="320" t="s">
        <v>191</v>
      </c>
      <c r="AB14" s="320" t="s">
        <v>191</v>
      </c>
      <c r="AC14" s="320" t="s">
        <v>191</v>
      </c>
      <c r="AD14" s="320" t="s">
        <v>191</v>
      </c>
      <c r="AE14" s="320" t="s">
        <v>191</v>
      </c>
      <c r="AF14" s="320" t="s">
        <v>191</v>
      </c>
      <c r="AG14" s="320" t="s">
        <v>191</v>
      </c>
      <c r="AH14" s="320" t="s">
        <v>191</v>
      </c>
      <c r="AI14" s="320" t="s">
        <v>191</v>
      </c>
      <c r="AJ14" s="320" t="s">
        <v>191</v>
      </c>
      <c r="AK14" s="320" t="s">
        <v>191</v>
      </c>
      <c r="AL14" s="320" t="s">
        <v>191</v>
      </c>
      <c r="AM14" s="320" t="s">
        <v>191</v>
      </c>
      <c r="AN14" s="320" t="s">
        <v>191</v>
      </c>
      <c r="AO14" s="320" t="s">
        <v>191</v>
      </c>
      <c r="AP14" s="320" t="s">
        <v>191</v>
      </c>
      <c r="AQ14" s="320" t="s">
        <v>191</v>
      </c>
      <c r="AR14" s="320" t="s">
        <v>191</v>
      </c>
      <c r="AS14" s="320" t="s">
        <v>191</v>
      </c>
      <c r="AT14" s="320" t="s">
        <v>191</v>
      </c>
      <c r="AU14" s="320" t="s">
        <v>191</v>
      </c>
      <c r="AV14" s="320" t="s">
        <v>191</v>
      </c>
      <c r="AW14" s="320" t="s">
        <v>191</v>
      </c>
      <c r="AX14" s="320" t="s">
        <v>191</v>
      </c>
      <c r="AY14" s="320" t="s">
        <v>191</v>
      </c>
      <c r="AZ14" s="320" t="s">
        <v>191</v>
      </c>
      <c r="BA14" s="320" t="s">
        <v>191</v>
      </c>
      <c r="BB14" s="320" t="s">
        <v>191</v>
      </c>
      <c r="BC14" s="320" t="s">
        <v>191</v>
      </c>
      <c r="BD14" s="320" t="s">
        <v>191</v>
      </c>
      <c r="BE14" s="320" t="s">
        <v>191</v>
      </c>
      <c r="BF14" s="273">
        <v>27</v>
      </c>
      <c r="BG14" s="274">
        <v>19</v>
      </c>
      <c r="BH14" s="275">
        <v>21</v>
      </c>
      <c r="BI14" s="273">
        <v>44</v>
      </c>
      <c r="BJ14" s="274">
        <v>116</v>
      </c>
      <c r="BK14" s="275">
        <v>160</v>
      </c>
      <c r="BL14" s="273">
        <v>27</v>
      </c>
      <c r="BM14" s="274">
        <v>23</v>
      </c>
      <c r="BN14" s="275">
        <v>24</v>
      </c>
      <c r="BO14" s="273">
        <v>44</v>
      </c>
      <c r="BP14" s="274">
        <v>116</v>
      </c>
      <c r="BQ14" s="275">
        <v>160</v>
      </c>
      <c r="BR14" s="273">
        <v>25.7</v>
      </c>
      <c r="BS14" s="274">
        <v>24.2</v>
      </c>
      <c r="BT14" s="275">
        <v>24.6</v>
      </c>
      <c r="BU14" s="273">
        <v>44</v>
      </c>
      <c r="BV14" s="274">
        <v>116</v>
      </c>
      <c r="BW14" s="275">
        <v>160</v>
      </c>
      <c r="BX14" s="273" t="s">
        <v>197</v>
      </c>
      <c r="BY14" s="274" t="s">
        <v>197</v>
      </c>
      <c r="BZ14" s="275" t="s">
        <v>197</v>
      </c>
      <c r="CA14" s="273">
        <v>5</v>
      </c>
      <c r="CB14" s="274">
        <v>6</v>
      </c>
      <c r="CC14" s="275">
        <v>11</v>
      </c>
      <c r="CD14" s="273" t="s">
        <v>197</v>
      </c>
      <c r="CE14" s="274" t="s">
        <v>197</v>
      </c>
      <c r="CF14" s="275" t="s">
        <v>197</v>
      </c>
      <c r="CG14" s="273">
        <v>5</v>
      </c>
      <c r="CH14" s="274">
        <v>6</v>
      </c>
      <c r="CI14" s="275">
        <v>11</v>
      </c>
      <c r="CJ14" s="273">
        <v>17.600000000000001</v>
      </c>
      <c r="CK14" s="274">
        <v>17.3</v>
      </c>
      <c r="CL14" s="275">
        <v>17.5</v>
      </c>
      <c r="CM14" s="273">
        <v>5</v>
      </c>
      <c r="CN14" s="274">
        <v>6</v>
      </c>
      <c r="CO14" s="275">
        <v>11</v>
      </c>
      <c r="CP14" s="273">
        <v>74</v>
      </c>
      <c r="CQ14" s="274">
        <v>60</v>
      </c>
      <c r="CR14" s="275">
        <v>67</v>
      </c>
      <c r="CS14" s="273">
        <v>633</v>
      </c>
      <c r="CT14" s="274">
        <v>649</v>
      </c>
      <c r="CU14" s="275">
        <v>1282</v>
      </c>
      <c r="CV14" s="273">
        <v>76</v>
      </c>
      <c r="CW14" s="274">
        <v>63</v>
      </c>
      <c r="CX14" s="275">
        <v>70</v>
      </c>
      <c r="CY14" s="273">
        <v>633</v>
      </c>
      <c r="CZ14" s="274">
        <v>649</v>
      </c>
      <c r="DA14" s="275">
        <v>1282</v>
      </c>
      <c r="DB14" s="273">
        <v>35.299999999999997</v>
      </c>
      <c r="DC14" s="274">
        <v>32.6</v>
      </c>
      <c r="DD14" s="275">
        <v>33.9</v>
      </c>
      <c r="DE14" s="273">
        <v>633</v>
      </c>
      <c r="DF14" s="274">
        <v>649</v>
      </c>
      <c r="DG14" s="275">
        <v>1282</v>
      </c>
    </row>
    <row r="15" spans="1:111" x14ac:dyDescent="0.35">
      <c r="A15" t="s">
        <v>22</v>
      </c>
      <c r="B15" t="s">
        <v>268</v>
      </c>
      <c r="C15" t="s">
        <v>260</v>
      </c>
      <c r="D15" s="273">
        <v>70</v>
      </c>
      <c r="E15" s="274">
        <v>54</v>
      </c>
      <c r="F15" s="275">
        <v>62</v>
      </c>
      <c r="G15" s="273">
        <v>702</v>
      </c>
      <c r="H15" s="274">
        <v>662</v>
      </c>
      <c r="I15" s="275">
        <v>1364</v>
      </c>
      <c r="J15" s="273">
        <v>73</v>
      </c>
      <c r="K15" s="274">
        <v>60</v>
      </c>
      <c r="L15" s="275">
        <v>67</v>
      </c>
      <c r="M15" s="273">
        <v>702</v>
      </c>
      <c r="N15" s="274">
        <v>662</v>
      </c>
      <c r="O15" s="275">
        <v>1364</v>
      </c>
      <c r="P15" s="273">
        <v>33.700000000000003</v>
      </c>
      <c r="Q15" s="274">
        <v>31.9</v>
      </c>
      <c r="R15" s="275">
        <v>32.799999999999997</v>
      </c>
      <c r="S15" s="273">
        <v>702</v>
      </c>
      <c r="T15" s="274">
        <v>662</v>
      </c>
      <c r="U15" s="275">
        <v>1364</v>
      </c>
      <c r="V15" s="320" t="s">
        <v>191</v>
      </c>
      <c r="W15" s="320" t="s">
        <v>191</v>
      </c>
      <c r="X15" s="320" t="s">
        <v>191</v>
      </c>
      <c r="Y15" s="320" t="s">
        <v>191</v>
      </c>
      <c r="Z15" s="320" t="s">
        <v>191</v>
      </c>
      <c r="AA15" s="320" t="s">
        <v>191</v>
      </c>
      <c r="AB15" s="320" t="s">
        <v>191</v>
      </c>
      <c r="AC15" s="320" t="s">
        <v>191</v>
      </c>
      <c r="AD15" s="320" t="s">
        <v>191</v>
      </c>
      <c r="AE15" s="320" t="s">
        <v>191</v>
      </c>
      <c r="AF15" s="320" t="s">
        <v>191</v>
      </c>
      <c r="AG15" s="320" t="s">
        <v>191</v>
      </c>
      <c r="AH15" s="320" t="s">
        <v>191</v>
      </c>
      <c r="AI15" s="320" t="s">
        <v>191</v>
      </c>
      <c r="AJ15" s="320" t="s">
        <v>191</v>
      </c>
      <c r="AK15" s="320" t="s">
        <v>191</v>
      </c>
      <c r="AL15" s="320" t="s">
        <v>191</v>
      </c>
      <c r="AM15" s="320" t="s">
        <v>191</v>
      </c>
      <c r="AN15" s="320" t="s">
        <v>191</v>
      </c>
      <c r="AO15" s="320" t="s">
        <v>191</v>
      </c>
      <c r="AP15" s="320" t="s">
        <v>191</v>
      </c>
      <c r="AQ15" s="320" t="s">
        <v>191</v>
      </c>
      <c r="AR15" s="320" t="s">
        <v>191</v>
      </c>
      <c r="AS15" s="320" t="s">
        <v>191</v>
      </c>
      <c r="AT15" s="320" t="s">
        <v>191</v>
      </c>
      <c r="AU15" s="320" t="s">
        <v>191</v>
      </c>
      <c r="AV15" s="320" t="s">
        <v>191</v>
      </c>
      <c r="AW15" s="320" t="s">
        <v>191</v>
      </c>
      <c r="AX15" s="320" t="s">
        <v>191</v>
      </c>
      <c r="AY15" s="320" t="s">
        <v>191</v>
      </c>
      <c r="AZ15" s="320" t="s">
        <v>191</v>
      </c>
      <c r="BA15" s="320" t="s">
        <v>191</v>
      </c>
      <c r="BB15" s="320" t="s">
        <v>191</v>
      </c>
      <c r="BC15" s="320" t="s">
        <v>191</v>
      </c>
      <c r="BD15" s="320" t="s">
        <v>191</v>
      </c>
      <c r="BE15" s="320" t="s">
        <v>191</v>
      </c>
      <c r="BF15" s="273">
        <v>23</v>
      </c>
      <c r="BG15" s="274">
        <v>13</v>
      </c>
      <c r="BH15" s="275">
        <v>16</v>
      </c>
      <c r="BI15" s="273">
        <v>40</v>
      </c>
      <c r="BJ15" s="274">
        <v>86</v>
      </c>
      <c r="BK15" s="275">
        <v>126</v>
      </c>
      <c r="BL15" s="273">
        <v>25</v>
      </c>
      <c r="BM15" s="274">
        <v>14</v>
      </c>
      <c r="BN15" s="275">
        <v>17</v>
      </c>
      <c r="BO15" s="273">
        <v>40</v>
      </c>
      <c r="BP15" s="274">
        <v>86</v>
      </c>
      <c r="BQ15" s="275">
        <v>126</v>
      </c>
      <c r="BR15" s="273">
        <v>25.9</v>
      </c>
      <c r="BS15" s="274">
        <v>23.5</v>
      </c>
      <c r="BT15" s="275">
        <v>24.3</v>
      </c>
      <c r="BU15" s="273">
        <v>40</v>
      </c>
      <c r="BV15" s="274">
        <v>86</v>
      </c>
      <c r="BW15" s="275">
        <v>126</v>
      </c>
      <c r="BX15" s="273" t="s">
        <v>197</v>
      </c>
      <c r="BY15" s="274" t="s">
        <v>197</v>
      </c>
      <c r="BZ15" s="275" t="s">
        <v>197</v>
      </c>
      <c r="CA15" s="273">
        <v>3</v>
      </c>
      <c r="CB15" s="274">
        <v>7</v>
      </c>
      <c r="CC15" s="275">
        <v>10</v>
      </c>
      <c r="CD15" s="273" t="s">
        <v>197</v>
      </c>
      <c r="CE15" s="274" t="s">
        <v>197</v>
      </c>
      <c r="CF15" s="275" t="s">
        <v>197</v>
      </c>
      <c r="CG15" s="273">
        <v>3</v>
      </c>
      <c r="CH15" s="274">
        <v>7</v>
      </c>
      <c r="CI15" s="275">
        <v>10</v>
      </c>
      <c r="CJ15" s="273">
        <v>17</v>
      </c>
      <c r="CK15" s="274">
        <v>17.600000000000001</v>
      </c>
      <c r="CL15" s="275">
        <v>17.399999999999999</v>
      </c>
      <c r="CM15" s="273">
        <v>3</v>
      </c>
      <c r="CN15" s="274">
        <v>7</v>
      </c>
      <c r="CO15" s="275">
        <v>10</v>
      </c>
      <c r="CP15" s="273">
        <v>67</v>
      </c>
      <c r="CQ15" s="274">
        <v>48</v>
      </c>
      <c r="CR15" s="275">
        <v>58</v>
      </c>
      <c r="CS15" s="273">
        <v>748</v>
      </c>
      <c r="CT15" s="274">
        <v>760</v>
      </c>
      <c r="CU15" s="275">
        <v>1508</v>
      </c>
      <c r="CV15" s="273">
        <v>70</v>
      </c>
      <c r="CW15" s="274">
        <v>54</v>
      </c>
      <c r="CX15" s="275">
        <v>62</v>
      </c>
      <c r="CY15" s="273">
        <v>748</v>
      </c>
      <c r="CZ15" s="274">
        <v>760</v>
      </c>
      <c r="DA15" s="275">
        <v>1508</v>
      </c>
      <c r="DB15" s="273">
        <v>33.200000000000003</v>
      </c>
      <c r="DC15" s="274">
        <v>30.7</v>
      </c>
      <c r="DD15" s="275">
        <v>31.9</v>
      </c>
      <c r="DE15" s="273">
        <v>748</v>
      </c>
      <c r="DF15" s="274">
        <v>760</v>
      </c>
      <c r="DG15" s="275">
        <v>1508</v>
      </c>
    </row>
    <row r="16" spans="1:111" x14ac:dyDescent="0.35">
      <c r="A16" t="s">
        <v>35</v>
      </c>
      <c r="B16" t="s">
        <v>281</v>
      </c>
      <c r="C16" t="s">
        <v>260</v>
      </c>
      <c r="D16" s="273">
        <v>82</v>
      </c>
      <c r="E16" s="274">
        <v>69</v>
      </c>
      <c r="F16" s="275">
        <v>76</v>
      </c>
      <c r="G16" s="273">
        <v>1227</v>
      </c>
      <c r="H16" s="274">
        <v>1165</v>
      </c>
      <c r="I16" s="275">
        <v>2392</v>
      </c>
      <c r="J16" s="273">
        <v>82</v>
      </c>
      <c r="K16" s="274">
        <v>70</v>
      </c>
      <c r="L16" s="275">
        <v>76</v>
      </c>
      <c r="M16" s="273">
        <v>1227</v>
      </c>
      <c r="N16" s="274">
        <v>1165</v>
      </c>
      <c r="O16" s="275">
        <v>2392</v>
      </c>
      <c r="P16" s="273">
        <v>37.700000000000003</v>
      </c>
      <c r="Q16" s="274">
        <v>35.6</v>
      </c>
      <c r="R16" s="275">
        <v>36.700000000000003</v>
      </c>
      <c r="S16" s="273">
        <v>1227</v>
      </c>
      <c r="T16" s="274">
        <v>1165</v>
      </c>
      <c r="U16" s="275">
        <v>2392</v>
      </c>
      <c r="V16" s="320" t="s">
        <v>191</v>
      </c>
      <c r="W16" s="320" t="s">
        <v>191</v>
      </c>
      <c r="X16" s="320" t="s">
        <v>191</v>
      </c>
      <c r="Y16" s="320" t="s">
        <v>191</v>
      </c>
      <c r="Z16" s="320" t="s">
        <v>191</v>
      </c>
      <c r="AA16" s="320" t="s">
        <v>191</v>
      </c>
      <c r="AB16" s="320" t="s">
        <v>191</v>
      </c>
      <c r="AC16" s="320" t="s">
        <v>191</v>
      </c>
      <c r="AD16" s="320" t="s">
        <v>191</v>
      </c>
      <c r="AE16" s="320" t="s">
        <v>191</v>
      </c>
      <c r="AF16" s="320" t="s">
        <v>191</v>
      </c>
      <c r="AG16" s="320" t="s">
        <v>191</v>
      </c>
      <c r="AH16" s="320" t="s">
        <v>191</v>
      </c>
      <c r="AI16" s="320" t="s">
        <v>191</v>
      </c>
      <c r="AJ16" s="320" t="s">
        <v>191</v>
      </c>
      <c r="AK16" s="320" t="s">
        <v>191</v>
      </c>
      <c r="AL16" s="320" t="s">
        <v>191</v>
      </c>
      <c r="AM16" s="320" t="s">
        <v>191</v>
      </c>
      <c r="AN16" s="320" t="s">
        <v>191</v>
      </c>
      <c r="AO16" s="320" t="s">
        <v>191</v>
      </c>
      <c r="AP16" s="320" t="s">
        <v>191</v>
      </c>
      <c r="AQ16" s="320" t="s">
        <v>191</v>
      </c>
      <c r="AR16" s="320" t="s">
        <v>191</v>
      </c>
      <c r="AS16" s="320" t="s">
        <v>191</v>
      </c>
      <c r="AT16" s="320" t="s">
        <v>191</v>
      </c>
      <c r="AU16" s="320" t="s">
        <v>191</v>
      </c>
      <c r="AV16" s="320" t="s">
        <v>191</v>
      </c>
      <c r="AW16" s="320" t="s">
        <v>191</v>
      </c>
      <c r="AX16" s="320" t="s">
        <v>191</v>
      </c>
      <c r="AY16" s="320" t="s">
        <v>191</v>
      </c>
      <c r="AZ16" s="320" t="s">
        <v>191</v>
      </c>
      <c r="BA16" s="320" t="s">
        <v>191</v>
      </c>
      <c r="BB16" s="320" t="s">
        <v>191</v>
      </c>
      <c r="BC16" s="320" t="s">
        <v>191</v>
      </c>
      <c r="BD16" s="320" t="s">
        <v>191</v>
      </c>
      <c r="BE16" s="320" t="s">
        <v>191</v>
      </c>
      <c r="BF16" s="273">
        <v>26</v>
      </c>
      <c r="BG16" s="274">
        <v>21</v>
      </c>
      <c r="BH16" s="275">
        <v>22</v>
      </c>
      <c r="BI16" s="273">
        <v>50</v>
      </c>
      <c r="BJ16" s="274">
        <v>107</v>
      </c>
      <c r="BK16" s="275">
        <v>157</v>
      </c>
      <c r="BL16" s="273">
        <v>30</v>
      </c>
      <c r="BM16" s="274">
        <v>21</v>
      </c>
      <c r="BN16" s="275">
        <v>24</v>
      </c>
      <c r="BO16" s="273">
        <v>50</v>
      </c>
      <c r="BP16" s="274">
        <v>107</v>
      </c>
      <c r="BQ16" s="275">
        <v>157</v>
      </c>
      <c r="BR16" s="273">
        <v>27.9</v>
      </c>
      <c r="BS16" s="274">
        <v>25.8</v>
      </c>
      <c r="BT16" s="275">
        <v>26.4</v>
      </c>
      <c r="BU16" s="273">
        <v>50</v>
      </c>
      <c r="BV16" s="274">
        <v>107</v>
      </c>
      <c r="BW16" s="275">
        <v>157</v>
      </c>
      <c r="BX16" s="273" t="s">
        <v>197</v>
      </c>
      <c r="BY16" s="274" t="s">
        <v>197</v>
      </c>
      <c r="BZ16" s="275" t="s">
        <v>197</v>
      </c>
      <c r="CA16" s="273">
        <v>14</v>
      </c>
      <c r="CB16" s="274">
        <v>38</v>
      </c>
      <c r="CC16" s="275">
        <v>52</v>
      </c>
      <c r="CD16" s="273" t="s">
        <v>197</v>
      </c>
      <c r="CE16" s="274" t="s">
        <v>197</v>
      </c>
      <c r="CF16" s="275" t="s">
        <v>197</v>
      </c>
      <c r="CG16" s="273">
        <v>14</v>
      </c>
      <c r="CH16" s="274">
        <v>38</v>
      </c>
      <c r="CI16" s="275">
        <v>52</v>
      </c>
      <c r="CJ16" s="273">
        <v>19.899999999999999</v>
      </c>
      <c r="CK16" s="274">
        <v>19.100000000000001</v>
      </c>
      <c r="CL16" s="275">
        <v>19.3</v>
      </c>
      <c r="CM16" s="273">
        <v>14</v>
      </c>
      <c r="CN16" s="274">
        <v>38</v>
      </c>
      <c r="CO16" s="275">
        <v>52</v>
      </c>
      <c r="CP16" s="273">
        <v>79</v>
      </c>
      <c r="CQ16" s="274">
        <v>62</v>
      </c>
      <c r="CR16" s="275">
        <v>71</v>
      </c>
      <c r="CS16" s="273">
        <v>1297</v>
      </c>
      <c r="CT16" s="274">
        <v>1316</v>
      </c>
      <c r="CU16" s="275">
        <v>2613</v>
      </c>
      <c r="CV16" s="273">
        <v>79</v>
      </c>
      <c r="CW16" s="274">
        <v>64</v>
      </c>
      <c r="CX16" s="275">
        <v>71</v>
      </c>
      <c r="CY16" s="273">
        <v>1297</v>
      </c>
      <c r="CZ16" s="274">
        <v>1316</v>
      </c>
      <c r="DA16" s="275">
        <v>2613</v>
      </c>
      <c r="DB16" s="273">
        <v>37.1</v>
      </c>
      <c r="DC16" s="274">
        <v>34.200000000000003</v>
      </c>
      <c r="DD16" s="275">
        <v>35.700000000000003</v>
      </c>
      <c r="DE16" s="273">
        <v>1297</v>
      </c>
      <c r="DF16" s="274">
        <v>1316</v>
      </c>
      <c r="DG16" s="275">
        <v>2613</v>
      </c>
    </row>
    <row r="17" spans="1:111" x14ac:dyDescent="0.35">
      <c r="A17" t="s">
        <v>15</v>
      </c>
      <c r="B17" t="s">
        <v>261</v>
      </c>
      <c r="C17" t="s">
        <v>260</v>
      </c>
      <c r="D17" s="273">
        <v>73</v>
      </c>
      <c r="E17" s="274">
        <v>59</v>
      </c>
      <c r="F17" s="275">
        <v>66</v>
      </c>
      <c r="G17" s="273">
        <v>976</v>
      </c>
      <c r="H17" s="274">
        <v>904</v>
      </c>
      <c r="I17" s="275">
        <v>1880</v>
      </c>
      <c r="J17" s="273">
        <v>75</v>
      </c>
      <c r="K17" s="274">
        <v>64</v>
      </c>
      <c r="L17" s="275">
        <v>70</v>
      </c>
      <c r="M17" s="273">
        <v>976</v>
      </c>
      <c r="N17" s="274">
        <v>904</v>
      </c>
      <c r="O17" s="275">
        <v>1880</v>
      </c>
      <c r="P17" s="273">
        <v>35.799999999999997</v>
      </c>
      <c r="Q17" s="274">
        <v>33.9</v>
      </c>
      <c r="R17" s="275">
        <v>34.799999999999997</v>
      </c>
      <c r="S17" s="273">
        <v>976</v>
      </c>
      <c r="T17" s="274">
        <v>904</v>
      </c>
      <c r="U17" s="275">
        <v>1880</v>
      </c>
      <c r="V17" s="320" t="s">
        <v>191</v>
      </c>
      <c r="W17" s="320" t="s">
        <v>191</v>
      </c>
      <c r="X17" s="320" t="s">
        <v>191</v>
      </c>
      <c r="Y17" s="320" t="s">
        <v>191</v>
      </c>
      <c r="Z17" s="320" t="s">
        <v>191</v>
      </c>
      <c r="AA17" s="320" t="s">
        <v>191</v>
      </c>
      <c r="AB17" s="320" t="s">
        <v>191</v>
      </c>
      <c r="AC17" s="320" t="s">
        <v>191</v>
      </c>
      <c r="AD17" s="320" t="s">
        <v>191</v>
      </c>
      <c r="AE17" s="320" t="s">
        <v>191</v>
      </c>
      <c r="AF17" s="320" t="s">
        <v>191</v>
      </c>
      <c r="AG17" s="320" t="s">
        <v>191</v>
      </c>
      <c r="AH17" s="320" t="s">
        <v>191</v>
      </c>
      <c r="AI17" s="320" t="s">
        <v>191</v>
      </c>
      <c r="AJ17" s="320" t="s">
        <v>191</v>
      </c>
      <c r="AK17" s="320" t="s">
        <v>191</v>
      </c>
      <c r="AL17" s="320" t="s">
        <v>191</v>
      </c>
      <c r="AM17" s="320" t="s">
        <v>191</v>
      </c>
      <c r="AN17" s="320" t="s">
        <v>191</v>
      </c>
      <c r="AO17" s="320" t="s">
        <v>191</v>
      </c>
      <c r="AP17" s="320" t="s">
        <v>191</v>
      </c>
      <c r="AQ17" s="320" t="s">
        <v>191</v>
      </c>
      <c r="AR17" s="320" t="s">
        <v>191</v>
      </c>
      <c r="AS17" s="320" t="s">
        <v>191</v>
      </c>
      <c r="AT17" s="320" t="s">
        <v>191</v>
      </c>
      <c r="AU17" s="320" t="s">
        <v>191</v>
      </c>
      <c r="AV17" s="320" t="s">
        <v>191</v>
      </c>
      <c r="AW17" s="320" t="s">
        <v>191</v>
      </c>
      <c r="AX17" s="320" t="s">
        <v>191</v>
      </c>
      <c r="AY17" s="320" t="s">
        <v>191</v>
      </c>
      <c r="AZ17" s="320" t="s">
        <v>191</v>
      </c>
      <c r="BA17" s="320" t="s">
        <v>191</v>
      </c>
      <c r="BB17" s="320" t="s">
        <v>191</v>
      </c>
      <c r="BC17" s="320" t="s">
        <v>191</v>
      </c>
      <c r="BD17" s="320" t="s">
        <v>191</v>
      </c>
      <c r="BE17" s="320" t="s">
        <v>191</v>
      </c>
      <c r="BF17" s="273">
        <v>31</v>
      </c>
      <c r="BG17" s="274">
        <v>20</v>
      </c>
      <c r="BH17" s="275">
        <v>24</v>
      </c>
      <c r="BI17" s="273">
        <v>93</v>
      </c>
      <c r="BJ17" s="274">
        <v>171</v>
      </c>
      <c r="BK17" s="275">
        <v>264</v>
      </c>
      <c r="BL17" s="273">
        <v>38</v>
      </c>
      <c r="BM17" s="274">
        <v>23</v>
      </c>
      <c r="BN17" s="275">
        <v>28</v>
      </c>
      <c r="BO17" s="273">
        <v>93</v>
      </c>
      <c r="BP17" s="274">
        <v>171</v>
      </c>
      <c r="BQ17" s="275">
        <v>264</v>
      </c>
      <c r="BR17" s="273">
        <v>28</v>
      </c>
      <c r="BS17" s="274">
        <v>26.1</v>
      </c>
      <c r="BT17" s="275">
        <v>26.8</v>
      </c>
      <c r="BU17" s="273">
        <v>93</v>
      </c>
      <c r="BV17" s="274">
        <v>171</v>
      </c>
      <c r="BW17" s="275">
        <v>264</v>
      </c>
      <c r="BX17" s="273" t="s">
        <v>197</v>
      </c>
      <c r="BY17" s="274" t="s">
        <v>197</v>
      </c>
      <c r="BZ17" s="275" t="s">
        <v>197</v>
      </c>
      <c r="CA17" s="273">
        <v>11</v>
      </c>
      <c r="CB17" s="274">
        <v>38</v>
      </c>
      <c r="CC17" s="275">
        <v>49</v>
      </c>
      <c r="CD17" s="273" t="s">
        <v>197</v>
      </c>
      <c r="CE17" s="274" t="s">
        <v>197</v>
      </c>
      <c r="CF17" s="275" t="s">
        <v>197</v>
      </c>
      <c r="CG17" s="273">
        <v>11</v>
      </c>
      <c r="CH17" s="274">
        <v>38</v>
      </c>
      <c r="CI17" s="275">
        <v>49</v>
      </c>
      <c r="CJ17" s="273">
        <v>21.7</v>
      </c>
      <c r="CK17" s="274">
        <v>19.2</v>
      </c>
      <c r="CL17" s="275">
        <v>19.7</v>
      </c>
      <c r="CM17" s="273">
        <v>11</v>
      </c>
      <c r="CN17" s="274">
        <v>38</v>
      </c>
      <c r="CO17" s="275">
        <v>49</v>
      </c>
      <c r="CP17" s="273">
        <v>68</v>
      </c>
      <c r="CQ17" s="274">
        <v>51</v>
      </c>
      <c r="CR17" s="275">
        <v>59</v>
      </c>
      <c r="CS17" s="273">
        <v>1094</v>
      </c>
      <c r="CT17" s="274">
        <v>1132</v>
      </c>
      <c r="CU17" s="275">
        <v>2226</v>
      </c>
      <c r="CV17" s="273">
        <v>71</v>
      </c>
      <c r="CW17" s="274">
        <v>55</v>
      </c>
      <c r="CX17" s="275">
        <v>63</v>
      </c>
      <c r="CY17" s="273">
        <v>1094</v>
      </c>
      <c r="CZ17" s="274">
        <v>1132</v>
      </c>
      <c r="DA17" s="275">
        <v>2226</v>
      </c>
      <c r="DB17" s="273">
        <v>34.9</v>
      </c>
      <c r="DC17" s="274">
        <v>32.1</v>
      </c>
      <c r="DD17" s="275">
        <v>33.4</v>
      </c>
      <c r="DE17" s="273">
        <v>1094</v>
      </c>
      <c r="DF17" s="274">
        <v>1132</v>
      </c>
      <c r="DG17" s="275">
        <v>2226</v>
      </c>
    </row>
    <row r="18" spans="1:111" x14ac:dyDescent="0.35">
      <c r="A18" t="s">
        <v>16</v>
      </c>
      <c r="B18" t="s">
        <v>262</v>
      </c>
      <c r="C18" t="s">
        <v>260</v>
      </c>
      <c r="D18" s="273">
        <v>74</v>
      </c>
      <c r="E18" s="274">
        <v>65</v>
      </c>
      <c r="F18" s="275">
        <v>70</v>
      </c>
      <c r="G18" s="273">
        <v>755</v>
      </c>
      <c r="H18" s="274">
        <v>653</v>
      </c>
      <c r="I18" s="275">
        <v>1408</v>
      </c>
      <c r="J18" s="273">
        <v>75</v>
      </c>
      <c r="K18" s="274">
        <v>67</v>
      </c>
      <c r="L18" s="275">
        <v>71</v>
      </c>
      <c r="M18" s="273">
        <v>755</v>
      </c>
      <c r="N18" s="274">
        <v>653</v>
      </c>
      <c r="O18" s="275">
        <v>1408</v>
      </c>
      <c r="P18" s="273">
        <v>34.9</v>
      </c>
      <c r="Q18" s="274">
        <v>33.799999999999997</v>
      </c>
      <c r="R18" s="275">
        <v>34.4</v>
      </c>
      <c r="S18" s="273">
        <v>755</v>
      </c>
      <c r="T18" s="274">
        <v>653</v>
      </c>
      <c r="U18" s="275">
        <v>1408</v>
      </c>
      <c r="V18" s="320" t="s">
        <v>191</v>
      </c>
      <c r="W18" s="320" t="s">
        <v>191</v>
      </c>
      <c r="X18" s="320" t="s">
        <v>191</v>
      </c>
      <c r="Y18" s="320" t="s">
        <v>191</v>
      </c>
      <c r="Z18" s="320" t="s">
        <v>191</v>
      </c>
      <c r="AA18" s="320" t="s">
        <v>191</v>
      </c>
      <c r="AB18" s="320" t="s">
        <v>191</v>
      </c>
      <c r="AC18" s="320" t="s">
        <v>191</v>
      </c>
      <c r="AD18" s="320" t="s">
        <v>191</v>
      </c>
      <c r="AE18" s="320" t="s">
        <v>191</v>
      </c>
      <c r="AF18" s="320" t="s">
        <v>191</v>
      </c>
      <c r="AG18" s="320" t="s">
        <v>191</v>
      </c>
      <c r="AH18" s="320" t="s">
        <v>191</v>
      </c>
      <c r="AI18" s="320" t="s">
        <v>191</v>
      </c>
      <c r="AJ18" s="320" t="s">
        <v>191</v>
      </c>
      <c r="AK18" s="320" t="s">
        <v>191</v>
      </c>
      <c r="AL18" s="320" t="s">
        <v>191</v>
      </c>
      <c r="AM18" s="320" t="s">
        <v>191</v>
      </c>
      <c r="AN18" s="320" t="s">
        <v>191</v>
      </c>
      <c r="AO18" s="320" t="s">
        <v>191</v>
      </c>
      <c r="AP18" s="320" t="s">
        <v>191</v>
      </c>
      <c r="AQ18" s="320" t="s">
        <v>191</v>
      </c>
      <c r="AR18" s="320" t="s">
        <v>191</v>
      </c>
      <c r="AS18" s="320" t="s">
        <v>191</v>
      </c>
      <c r="AT18" s="320" t="s">
        <v>191</v>
      </c>
      <c r="AU18" s="320" t="s">
        <v>191</v>
      </c>
      <c r="AV18" s="320" t="s">
        <v>191</v>
      </c>
      <c r="AW18" s="320" t="s">
        <v>191</v>
      </c>
      <c r="AX18" s="320" t="s">
        <v>191</v>
      </c>
      <c r="AY18" s="320" t="s">
        <v>191</v>
      </c>
      <c r="AZ18" s="320" t="s">
        <v>191</v>
      </c>
      <c r="BA18" s="320" t="s">
        <v>191</v>
      </c>
      <c r="BB18" s="320" t="s">
        <v>191</v>
      </c>
      <c r="BC18" s="320" t="s">
        <v>191</v>
      </c>
      <c r="BD18" s="320" t="s">
        <v>191</v>
      </c>
      <c r="BE18" s="320" t="s">
        <v>191</v>
      </c>
      <c r="BF18" s="273">
        <v>32</v>
      </c>
      <c r="BG18" s="274">
        <v>20</v>
      </c>
      <c r="BH18" s="275">
        <v>25</v>
      </c>
      <c r="BI18" s="273">
        <v>74</v>
      </c>
      <c r="BJ18" s="274">
        <v>137</v>
      </c>
      <c r="BK18" s="275">
        <v>211</v>
      </c>
      <c r="BL18" s="273">
        <v>34</v>
      </c>
      <c r="BM18" s="274">
        <v>21</v>
      </c>
      <c r="BN18" s="275">
        <v>26</v>
      </c>
      <c r="BO18" s="273">
        <v>74</v>
      </c>
      <c r="BP18" s="274">
        <v>137</v>
      </c>
      <c r="BQ18" s="275">
        <v>211</v>
      </c>
      <c r="BR18" s="273">
        <v>28</v>
      </c>
      <c r="BS18" s="274">
        <v>26.9</v>
      </c>
      <c r="BT18" s="275">
        <v>27.3</v>
      </c>
      <c r="BU18" s="273">
        <v>74</v>
      </c>
      <c r="BV18" s="274">
        <v>137</v>
      </c>
      <c r="BW18" s="275">
        <v>211</v>
      </c>
      <c r="BX18" s="273" t="s">
        <v>197</v>
      </c>
      <c r="BY18" s="274" t="s">
        <v>197</v>
      </c>
      <c r="BZ18" s="275" t="s">
        <v>197</v>
      </c>
      <c r="CA18" s="273">
        <v>7</v>
      </c>
      <c r="CB18" s="274">
        <v>12</v>
      </c>
      <c r="CC18" s="275">
        <v>19</v>
      </c>
      <c r="CD18" s="273" t="s">
        <v>197</v>
      </c>
      <c r="CE18" s="274" t="s">
        <v>197</v>
      </c>
      <c r="CF18" s="275" t="s">
        <v>197</v>
      </c>
      <c r="CG18" s="273">
        <v>7</v>
      </c>
      <c r="CH18" s="274">
        <v>12</v>
      </c>
      <c r="CI18" s="275">
        <v>19</v>
      </c>
      <c r="CJ18" s="273">
        <v>17.100000000000001</v>
      </c>
      <c r="CK18" s="274">
        <v>18.899999999999999</v>
      </c>
      <c r="CL18" s="275">
        <v>18.3</v>
      </c>
      <c r="CM18" s="273">
        <v>7</v>
      </c>
      <c r="CN18" s="274">
        <v>12</v>
      </c>
      <c r="CO18" s="275">
        <v>19</v>
      </c>
      <c r="CP18" s="273">
        <v>70</v>
      </c>
      <c r="CQ18" s="274">
        <v>56</v>
      </c>
      <c r="CR18" s="275">
        <v>63</v>
      </c>
      <c r="CS18" s="273">
        <v>838</v>
      </c>
      <c r="CT18" s="274">
        <v>807</v>
      </c>
      <c r="CU18" s="275">
        <v>1645</v>
      </c>
      <c r="CV18" s="273">
        <v>71</v>
      </c>
      <c r="CW18" s="274">
        <v>58</v>
      </c>
      <c r="CX18" s="275">
        <v>64</v>
      </c>
      <c r="CY18" s="273">
        <v>838</v>
      </c>
      <c r="CZ18" s="274">
        <v>807</v>
      </c>
      <c r="DA18" s="275">
        <v>1645</v>
      </c>
      <c r="DB18" s="273">
        <v>34.1</v>
      </c>
      <c r="DC18" s="274">
        <v>32.299999999999997</v>
      </c>
      <c r="DD18" s="275">
        <v>33.200000000000003</v>
      </c>
      <c r="DE18" s="273">
        <v>838</v>
      </c>
      <c r="DF18" s="274">
        <v>807</v>
      </c>
      <c r="DG18" s="275">
        <v>1645</v>
      </c>
    </row>
    <row r="19" spans="1:111" x14ac:dyDescent="0.35">
      <c r="A19" t="s">
        <v>44</v>
      </c>
      <c r="B19" t="s">
        <v>563</v>
      </c>
      <c r="C19" t="s">
        <v>408</v>
      </c>
      <c r="D19" s="273">
        <v>72</v>
      </c>
      <c r="E19" s="274">
        <v>57</v>
      </c>
      <c r="F19" s="275">
        <v>64</v>
      </c>
      <c r="G19" s="273">
        <v>1520</v>
      </c>
      <c r="H19" s="274">
        <v>1575</v>
      </c>
      <c r="I19" s="275">
        <v>3095</v>
      </c>
      <c r="J19" s="273">
        <v>76</v>
      </c>
      <c r="K19" s="274">
        <v>64</v>
      </c>
      <c r="L19" s="275">
        <v>70</v>
      </c>
      <c r="M19" s="273">
        <v>1520</v>
      </c>
      <c r="N19" s="274">
        <v>1575</v>
      </c>
      <c r="O19" s="275">
        <v>3095</v>
      </c>
      <c r="P19" s="273">
        <v>34.1</v>
      </c>
      <c r="Q19" s="274">
        <v>32.299999999999997</v>
      </c>
      <c r="R19" s="275">
        <v>33.200000000000003</v>
      </c>
      <c r="S19" s="273">
        <v>1520</v>
      </c>
      <c r="T19" s="274">
        <v>1575</v>
      </c>
      <c r="U19" s="275">
        <v>3095</v>
      </c>
      <c r="V19" s="320" t="s">
        <v>191</v>
      </c>
      <c r="W19" s="320" t="s">
        <v>191</v>
      </c>
      <c r="X19" s="320" t="s">
        <v>191</v>
      </c>
      <c r="Y19" s="320" t="s">
        <v>191</v>
      </c>
      <c r="Z19" s="320" t="s">
        <v>191</v>
      </c>
      <c r="AA19" s="320" t="s">
        <v>191</v>
      </c>
      <c r="AB19" s="320" t="s">
        <v>191</v>
      </c>
      <c r="AC19" s="320" t="s">
        <v>191</v>
      </c>
      <c r="AD19" s="320" t="s">
        <v>191</v>
      </c>
      <c r="AE19" s="320" t="s">
        <v>191</v>
      </c>
      <c r="AF19" s="320" t="s">
        <v>191</v>
      </c>
      <c r="AG19" s="320" t="s">
        <v>191</v>
      </c>
      <c r="AH19" s="320" t="s">
        <v>191</v>
      </c>
      <c r="AI19" s="320" t="s">
        <v>191</v>
      </c>
      <c r="AJ19" s="320" t="s">
        <v>191</v>
      </c>
      <c r="AK19" s="320" t="s">
        <v>191</v>
      </c>
      <c r="AL19" s="320" t="s">
        <v>191</v>
      </c>
      <c r="AM19" s="320" t="s">
        <v>191</v>
      </c>
      <c r="AN19" s="320" t="s">
        <v>191</v>
      </c>
      <c r="AO19" s="320" t="s">
        <v>191</v>
      </c>
      <c r="AP19" s="320" t="s">
        <v>191</v>
      </c>
      <c r="AQ19" s="320" t="s">
        <v>191</v>
      </c>
      <c r="AR19" s="320" t="s">
        <v>191</v>
      </c>
      <c r="AS19" s="320" t="s">
        <v>191</v>
      </c>
      <c r="AT19" s="320" t="s">
        <v>191</v>
      </c>
      <c r="AU19" s="320" t="s">
        <v>191</v>
      </c>
      <c r="AV19" s="320" t="s">
        <v>191</v>
      </c>
      <c r="AW19" s="320" t="s">
        <v>191</v>
      </c>
      <c r="AX19" s="320" t="s">
        <v>191</v>
      </c>
      <c r="AY19" s="320" t="s">
        <v>191</v>
      </c>
      <c r="AZ19" s="320" t="s">
        <v>191</v>
      </c>
      <c r="BA19" s="320" t="s">
        <v>191</v>
      </c>
      <c r="BB19" s="320" t="s">
        <v>191</v>
      </c>
      <c r="BC19" s="320" t="s">
        <v>191</v>
      </c>
      <c r="BD19" s="320" t="s">
        <v>191</v>
      </c>
      <c r="BE19" s="320" t="s">
        <v>191</v>
      </c>
      <c r="BF19" s="273">
        <v>17</v>
      </c>
      <c r="BG19" s="274">
        <v>22</v>
      </c>
      <c r="BH19" s="275">
        <v>20</v>
      </c>
      <c r="BI19" s="273">
        <v>87</v>
      </c>
      <c r="BJ19" s="274">
        <v>181</v>
      </c>
      <c r="BK19" s="275">
        <v>268</v>
      </c>
      <c r="BL19" s="273">
        <v>18</v>
      </c>
      <c r="BM19" s="274">
        <v>23</v>
      </c>
      <c r="BN19" s="275">
        <v>21</v>
      </c>
      <c r="BO19" s="273">
        <v>87</v>
      </c>
      <c r="BP19" s="274">
        <v>181</v>
      </c>
      <c r="BQ19" s="275">
        <v>268</v>
      </c>
      <c r="BR19" s="273">
        <v>25</v>
      </c>
      <c r="BS19" s="274">
        <v>25.1</v>
      </c>
      <c r="BT19" s="275">
        <v>25.1</v>
      </c>
      <c r="BU19" s="273">
        <v>87</v>
      </c>
      <c r="BV19" s="274">
        <v>181</v>
      </c>
      <c r="BW19" s="275">
        <v>268</v>
      </c>
      <c r="BX19" s="273" t="s">
        <v>197</v>
      </c>
      <c r="BY19" s="274" t="s">
        <v>197</v>
      </c>
      <c r="BZ19" s="275" t="s">
        <v>197</v>
      </c>
      <c r="CA19" s="273">
        <v>9</v>
      </c>
      <c r="CB19" s="274">
        <v>20</v>
      </c>
      <c r="CC19" s="275">
        <v>29</v>
      </c>
      <c r="CD19" s="273" t="s">
        <v>197</v>
      </c>
      <c r="CE19" s="274" t="s">
        <v>197</v>
      </c>
      <c r="CF19" s="275" t="s">
        <v>197</v>
      </c>
      <c r="CG19" s="273">
        <v>9</v>
      </c>
      <c r="CH19" s="274">
        <v>20</v>
      </c>
      <c r="CI19" s="275">
        <v>29</v>
      </c>
      <c r="CJ19" s="273">
        <v>17.3</v>
      </c>
      <c r="CK19" s="274">
        <v>19.399999999999999</v>
      </c>
      <c r="CL19" s="275">
        <v>18.8</v>
      </c>
      <c r="CM19" s="273">
        <v>9</v>
      </c>
      <c r="CN19" s="274">
        <v>20</v>
      </c>
      <c r="CO19" s="275">
        <v>29</v>
      </c>
      <c r="CP19" s="273">
        <v>68</v>
      </c>
      <c r="CQ19" s="274">
        <v>52</v>
      </c>
      <c r="CR19" s="275">
        <v>60</v>
      </c>
      <c r="CS19" s="273">
        <v>1634</v>
      </c>
      <c r="CT19" s="274">
        <v>1800</v>
      </c>
      <c r="CU19" s="275">
        <v>3434</v>
      </c>
      <c r="CV19" s="273">
        <v>72</v>
      </c>
      <c r="CW19" s="274">
        <v>59</v>
      </c>
      <c r="CX19" s="275">
        <v>65</v>
      </c>
      <c r="CY19" s="273">
        <v>1634</v>
      </c>
      <c r="CZ19" s="274">
        <v>1800</v>
      </c>
      <c r="DA19" s="275">
        <v>3434</v>
      </c>
      <c r="DB19" s="273">
        <v>33.5</v>
      </c>
      <c r="DC19" s="274">
        <v>31.3</v>
      </c>
      <c r="DD19" s="275">
        <v>32.299999999999997</v>
      </c>
      <c r="DE19" s="273">
        <v>1634</v>
      </c>
      <c r="DF19" s="274">
        <v>1800</v>
      </c>
      <c r="DG19" s="275">
        <v>3434</v>
      </c>
    </row>
    <row r="20" spans="1:111" x14ac:dyDescent="0.35">
      <c r="A20" t="s">
        <v>43</v>
      </c>
      <c r="B20" t="s">
        <v>288</v>
      </c>
      <c r="C20" t="s">
        <v>408</v>
      </c>
      <c r="D20" s="273">
        <v>78</v>
      </c>
      <c r="E20" s="274">
        <v>66</v>
      </c>
      <c r="F20" s="275">
        <v>72</v>
      </c>
      <c r="G20" s="273">
        <v>1622</v>
      </c>
      <c r="H20" s="274">
        <v>1616</v>
      </c>
      <c r="I20" s="275">
        <v>3238</v>
      </c>
      <c r="J20" s="273">
        <v>79</v>
      </c>
      <c r="K20" s="274">
        <v>68</v>
      </c>
      <c r="L20" s="275">
        <v>73</v>
      </c>
      <c r="M20" s="273">
        <v>1622</v>
      </c>
      <c r="N20" s="274">
        <v>1616</v>
      </c>
      <c r="O20" s="275">
        <v>3238</v>
      </c>
      <c r="P20" s="273">
        <v>37</v>
      </c>
      <c r="Q20" s="274">
        <v>35.200000000000003</v>
      </c>
      <c r="R20" s="275">
        <v>36.1</v>
      </c>
      <c r="S20" s="273">
        <v>1622</v>
      </c>
      <c r="T20" s="274">
        <v>1616</v>
      </c>
      <c r="U20" s="275">
        <v>3238</v>
      </c>
      <c r="V20" s="320" t="s">
        <v>191</v>
      </c>
      <c r="W20" s="320" t="s">
        <v>191</v>
      </c>
      <c r="X20" s="320" t="s">
        <v>191</v>
      </c>
      <c r="Y20" s="320" t="s">
        <v>191</v>
      </c>
      <c r="Z20" s="320" t="s">
        <v>191</v>
      </c>
      <c r="AA20" s="320" t="s">
        <v>191</v>
      </c>
      <c r="AB20" s="320" t="s">
        <v>191</v>
      </c>
      <c r="AC20" s="320" t="s">
        <v>191</v>
      </c>
      <c r="AD20" s="320" t="s">
        <v>191</v>
      </c>
      <c r="AE20" s="320" t="s">
        <v>191</v>
      </c>
      <c r="AF20" s="320" t="s">
        <v>191</v>
      </c>
      <c r="AG20" s="320" t="s">
        <v>191</v>
      </c>
      <c r="AH20" s="320" t="s">
        <v>191</v>
      </c>
      <c r="AI20" s="320" t="s">
        <v>191</v>
      </c>
      <c r="AJ20" s="320" t="s">
        <v>191</v>
      </c>
      <c r="AK20" s="320" t="s">
        <v>191</v>
      </c>
      <c r="AL20" s="320" t="s">
        <v>191</v>
      </c>
      <c r="AM20" s="320" t="s">
        <v>191</v>
      </c>
      <c r="AN20" s="320" t="s">
        <v>191</v>
      </c>
      <c r="AO20" s="320" t="s">
        <v>191</v>
      </c>
      <c r="AP20" s="320" t="s">
        <v>191</v>
      </c>
      <c r="AQ20" s="320" t="s">
        <v>191</v>
      </c>
      <c r="AR20" s="320" t="s">
        <v>191</v>
      </c>
      <c r="AS20" s="320" t="s">
        <v>191</v>
      </c>
      <c r="AT20" s="320" t="s">
        <v>191</v>
      </c>
      <c r="AU20" s="320" t="s">
        <v>191</v>
      </c>
      <c r="AV20" s="320" t="s">
        <v>191</v>
      </c>
      <c r="AW20" s="320" t="s">
        <v>191</v>
      </c>
      <c r="AX20" s="320" t="s">
        <v>191</v>
      </c>
      <c r="AY20" s="320" t="s">
        <v>191</v>
      </c>
      <c r="AZ20" s="320" t="s">
        <v>191</v>
      </c>
      <c r="BA20" s="320" t="s">
        <v>191</v>
      </c>
      <c r="BB20" s="320" t="s">
        <v>191</v>
      </c>
      <c r="BC20" s="320" t="s">
        <v>191</v>
      </c>
      <c r="BD20" s="320" t="s">
        <v>191</v>
      </c>
      <c r="BE20" s="320" t="s">
        <v>191</v>
      </c>
      <c r="BF20" s="273">
        <v>33</v>
      </c>
      <c r="BG20" s="274">
        <v>16</v>
      </c>
      <c r="BH20" s="275">
        <v>21</v>
      </c>
      <c r="BI20" s="273">
        <v>51</v>
      </c>
      <c r="BJ20" s="274">
        <v>123</v>
      </c>
      <c r="BK20" s="275">
        <v>174</v>
      </c>
      <c r="BL20" s="273">
        <v>33</v>
      </c>
      <c r="BM20" s="274">
        <v>19</v>
      </c>
      <c r="BN20" s="275">
        <v>23</v>
      </c>
      <c r="BO20" s="273">
        <v>51</v>
      </c>
      <c r="BP20" s="274">
        <v>123</v>
      </c>
      <c r="BQ20" s="275">
        <v>174</v>
      </c>
      <c r="BR20" s="273">
        <v>28.6</v>
      </c>
      <c r="BS20" s="274">
        <v>26.5</v>
      </c>
      <c r="BT20" s="275">
        <v>27.1</v>
      </c>
      <c r="BU20" s="273">
        <v>51</v>
      </c>
      <c r="BV20" s="274">
        <v>123</v>
      </c>
      <c r="BW20" s="275">
        <v>174</v>
      </c>
      <c r="BX20" s="273" t="s">
        <v>197</v>
      </c>
      <c r="BY20" s="274" t="s">
        <v>197</v>
      </c>
      <c r="BZ20" s="275" t="s">
        <v>197</v>
      </c>
      <c r="CA20" s="273">
        <v>18</v>
      </c>
      <c r="CB20" s="274">
        <v>36</v>
      </c>
      <c r="CC20" s="275">
        <v>54</v>
      </c>
      <c r="CD20" s="273" t="s">
        <v>197</v>
      </c>
      <c r="CE20" s="274" t="s">
        <v>197</v>
      </c>
      <c r="CF20" s="275" t="s">
        <v>197</v>
      </c>
      <c r="CG20" s="273">
        <v>18</v>
      </c>
      <c r="CH20" s="274">
        <v>36</v>
      </c>
      <c r="CI20" s="275">
        <v>54</v>
      </c>
      <c r="CJ20" s="273">
        <v>19.3</v>
      </c>
      <c r="CK20" s="274">
        <v>20.5</v>
      </c>
      <c r="CL20" s="275">
        <v>20.100000000000001</v>
      </c>
      <c r="CM20" s="273">
        <v>18</v>
      </c>
      <c r="CN20" s="274">
        <v>36</v>
      </c>
      <c r="CO20" s="275">
        <v>54</v>
      </c>
      <c r="CP20" s="273">
        <v>76</v>
      </c>
      <c r="CQ20" s="274">
        <v>61</v>
      </c>
      <c r="CR20" s="275">
        <v>68</v>
      </c>
      <c r="CS20" s="273">
        <v>1718</v>
      </c>
      <c r="CT20" s="274">
        <v>1797</v>
      </c>
      <c r="CU20" s="275">
        <v>3515</v>
      </c>
      <c r="CV20" s="273">
        <v>76</v>
      </c>
      <c r="CW20" s="274">
        <v>63</v>
      </c>
      <c r="CX20" s="275">
        <v>70</v>
      </c>
      <c r="CY20" s="273">
        <v>1718</v>
      </c>
      <c r="CZ20" s="274">
        <v>1797</v>
      </c>
      <c r="DA20" s="275">
        <v>3515</v>
      </c>
      <c r="DB20" s="273">
        <v>36.6</v>
      </c>
      <c r="DC20" s="274">
        <v>34.299999999999997</v>
      </c>
      <c r="DD20" s="275">
        <v>35.4</v>
      </c>
      <c r="DE20" s="273">
        <v>1718</v>
      </c>
      <c r="DF20" s="274">
        <v>1797</v>
      </c>
      <c r="DG20" s="275">
        <v>3515</v>
      </c>
    </row>
    <row r="21" spans="1:111" x14ac:dyDescent="0.35">
      <c r="A21" t="s">
        <v>47</v>
      </c>
      <c r="B21" t="s">
        <v>292</v>
      </c>
      <c r="C21" t="s">
        <v>408</v>
      </c>
      <c r="D21" s="273">
        <v>77</v>
      </c>
      <c r="E21" s="274">
        <v>66</v>
      </c>
      <c r="F21" s="275">
        <v>71</v>
      </c>
      <c r="G21" s="273">
        <v>903</v>
      </c>
      <c r="H21" s="274">
        <v>945</v>
      </c>
      <c r="I21" s="275">
        <v>1848</v>
      </c>
      <c r="J21" s="273">
        <v>80</v>
      </c>
      <c r="K21" s="274">
        <v>68</v>
      </c>
      <c r="L21" s="275">
        <v>74</v>
      </c>
      <c r="M21" s="273">
        <v>903</v>
      </c>
      <c r="N21" s="274">
        <v>945</v>
      </c>
      <c r="O21" s="275">
        <v>1848</v>
      </c>
      <c r="P21" s="273">
        <v>35.700000000000003</v>
      </c>
      <c r="Q21" s="274">
        <v>33.4</v>
      </c>
      <c r="R21" s="275">
        <v>34.5</v>
      </c>
      <c r="S21" s="273">
        <v>903</v>
      </c>
      <c r="T21" s="274">
        <v>945</v>
      </c>
      <c r="U21" s="275">
        <v>1848</v>
      </c>
      <c r="V21" s="320" t="s">
        <v>191</v>
      </c>
      <c r="W21" s="320" t="s">
        <v>191</v>
      </c>
      <c r="X21" s="320" t="s">
        <v>191</v>
      </c>
      <c r="Y21" s="320" t="s">
        <v>191</v>
      </c>
      <c r="Z21" s="320" t="s">
        <v>191</v>
      </c>
      <c r="AA21" s="320" t="s">
        <v>191</v>
      </c>
      <c r="AB21" s="320" t="s">
        <v>191</v>
      </c>
      <c r="AC21" s="320" t="s">
        <v>191</v>
      </c>
      <c r="AD21" s="320" t="s">
        <v>191</v>
      </c>
      <c r="AE21" s="320" t="s">
        <v>191</v>
      </c>
      <c r="AF21" s="320" t="s">
        <v>191</v>
      </c>
      <c r="AG21" s="320" t="s">
        <v>191</v>
      </c>
      <c r="AH21" s="320" t="s">
        <v>191</v>
      </c>
      <c r="AI21" s="320" t="s">
        <v>191</v>
      </c>
      <c r="AJ21" s="320" t="s">
        <v>191</v>
      </c>
      <c r="AK21" s="320" t="s">
        <v>191</v>
      </c>
      <c r="AL21" s="320" t="s">
        <v>191</v>
      </c>
      <c r="AM21" s="320" t="s">
        <v>191</v>
      </c>
      <c r="AN21" s="320" t="s">
        <v>191</v>
      </c>
      <c r="AO21" s="320" t="s">
        <v>191</v>
      </c>
      <c r="AP21" s="320" t="s">
        <v>191</v>
      </c>
      <c r="AQ21" s="320" t="s">
        <v>191</v>
      </c>
      <c r="AR21" s="320" t="s">
        <v>191</v>
      </c>
      <c r="AS21" s="320" t="s">
        <v>191</v>
      </c>
      <c r="AT21" s="320" t="s">
        <v>191</v>
      </c>
      <c r="AU21" s="320" t="s">
        <v>191</v>
      </c>
      <c r="AV21" s="320" t="s">
        <v>191</v>
      </c>
      <c r="AW21" s="320" t="s">
        <v>191</v>
      </c>
      <c r="AX21" s="320" t="s">
        <v>191</v>
      </c>
      <c r="AY21" s="320" t="s">
        <v>191</v>
      </c>
      <c r="AZ21" s="320" t="s">
        <v>191</v>
      </c>
      <c r="BA21" s="320" t="s">
        <v>191</v>
      </c>
      <c r="BB21" s="320" t="s">
        <v>191</v>
      </c>
      <c r="BC21" s="320" t="s">
        <v>191</v>
      </c>
      <c r="BD21" s="320" t="s">
        <v>191</v>
      </c>
      <c r="BE21" s="320" t="s">
        <v>191</v>
      </c>
      <c r="BF21" s="273">
        <v>21</v>
      </c>
      <c r="BG21" s="274">
        <v>23</v>
      </c>
      <c r="BH21" s="275">
        <v>22</v>
      </c>
      <c r="BI21" s="273">
        <v>28</v>
      </c>
      <c r="BJ21" s="274">
        <v>84</v>
      </c>
      <c r="BK21" s="275">
        <v>112</v>
      </c>
      <c r="BL21" s="273">
        <v>21</v>
      </c>
      <c r="BM21" s="274">
        <v>23</v>
      </c>
      <c r="BN21" s="275">
        <v>22</v>
      </c>
      <c r="BO21" s="273">
        <v>28</v>
      </c>
      <c r="BP21" s="274">
        <v>84</v>
      </c>
      <c r="BQ21" s="275">
        <v>112</v>
      </c>
      <c r="BR21" s="273">
        <v>26.8</v>
      </c>
      <c r="BS21" s="274">
        <v>24.7</v>
      </c>
      <c r="BT21" s="275">
        <v>25.2</v>
      </c>
      <c r="BU21" s="273">
        <v>28</v>
      </c>
      <c r="BV21" s="274">
        <v>84</v>
      </c>
      <c r="BW21" s="275">
        <v>112</v>
      </c>
      <c r="BX21" s="273" t="s">
        <v>197</v>
      </c>
      <c r="BY21" s="274" t="s">
        <v>197</v>
      </c>
      <c r="BZ21" s="275" t="s">
        <v>197</v>
      </c>
      <c r="CA21" s="273">
        <v>3</v>
      </c>
      <c r="CB21" s="274">
        <v>10</v>
      </c>
      <c r="CC21" s="275">
        <v>13</v>
      </c>
      <c r="CD21" s="273" t="s">
        <v>197</v>
      </c>
      <c r="CE21" s="274" t="s">
        <v>197</v>
      </c>
      <c r="CF21" s="275" t="s">
        <v>197</v>
      </c>
      <c r="CG21" s="273">
        <v>3</v>
      </c>
      <c r="CH21" s="274">
        <v>10</v>
      </c>
      <c r="CI21" s="275">
        <v>13</v>
      </c>
      <c r="CJ21" s="273">
        <v>21</v>
      </c>
      <c r="CK21" s="274">
        <v>17.2</v>
      </c>
      <c r="CL21" s="275">
        <v>18.100000000000001</v>
      </c>
      <c r="CM21" s="273">
        <v>3</v>
      </c>
      <c r="CN21" s="274">
        <v>10</v>
      </c>
      <c r="CO21" s="275">
        <v>13</v>
      </c>
      <c r="CP21" s="273">
        <v>76</v>
      </c>
      <c r="CQ21" s="274">
        <v>61</v>
      </c>
      <c r="CR21" s="275">
        <v>68</v>
      </c>
      <c r="CS21" s="273">
        <v>941</v>
      </c>
      <c r="CT21" s="274">
        <v>1047</v>
      </c>
      <c r="CU21" s="275">
        <v>1988</v>
      </c>
      <c r="CV21" s="273">
        <v>78</v>
      </c>
      <c r="CW21" s="274">
        <v>64</v>
      </c>
      <c r="CX21" s="275">
        <v>71</v>
      </c>
      <c r="CY21" s="273">
        <v>941</v>
      </c>
      <c r="CZ21" s="274">
        <v>1047</v>
      </c>
      <c r="DA21" s="275">
        <v>1988</v>
      </c>
      <c r="DB21" s="273">
        <v>35.4</v>
      </c>
      <c r="DC21" s="274">
        <v>32.5</v>
      </c>
      <c r="DD21" s="275">
        <v>33.9</v>
      </c>
      <c r="DE21" s="273">
        <v>941</v>
      </c>
      <c r="DF21" s="274">
        <v>1047</v>
      </c>
      <c r="DG21" s="275">
        <v>1988</v>
      </c>
    </row>
    <row r="22" spans="1:111" x14ac:dyDescent="0.35">
      <c r="A22" t="s">
        <v>48</v>
      </c>
      <c r="B22" t="s">
        <v>293</v>
      </c>
      <c r="C22" t="s">
        <v>408</v>
      </c>
      <c r="D22" s="273">
        <v>84</v>
      </c>
      <c r="E22" s="274">
        <v>68</v>
      </c>
      <c r="F22" s="275">
        <v>77</v>
      </c>
      <c r="G22" s="273">
        <v>971</v>
      </c>
      <c r="H22" s="274">
        <v>846</v>
      </c>
      <c r="I22" s="275">
        <v>1817</v>
      </c>
      <c r="J22" s="273">
        <v>85</v>
      </c>
      <c r="K22" s="274">
        <v>70</v>
      </c>
      <c r="L22" s="275">
        <v>78</v>
      </c>
      <c r="M22" s="273">
        <v>971</v>
      </c>
      <c r="N22" s="274">
        <v>846</v>
      </c>
      <c r="O22" s="275">
        <v>1817</v>
      </c>
      <c r="P22" s="273">
        <v>36.200000000000003</v>
      </c>
      <c r="Q22" s="274">
        <v>34.1</v>
      </c>
      <c r="R22" s="275">
        <v>35.200000000000003</v>
      </c>
      <c r="S22" s="273">
        <v>971</v>
      </c>
      <c r="T22" s="274">
        <v>846</v>
      </c>
      <c r="U22" s="275">
        <v>1817</v>
      </c>
      <c r="V22" s="320" t="s">
        <v>191</v>
      </c>
      <c r="W22" s="320" t="s">
        <v>191</v>
      </c>
      <c r="X22" s="320" t="s">
        <v>191</v>
      </c>
      <c r="Y22" s="320" t="s">
        <v>191</v>
      </c>
      <c r="Z22" s="320" t="s">
        <v>191</v>
      </c>
      <c r="AA22" s="320" t="s">
        <v>191</v>
      </c>
      <c r="AB22" s="320" t="s">
        <v>191</v>
      </c>
      <c r="AC22" s="320" t="s">
        <v>191</v>
      </c>
      <c r="AD22" s="320" t="s">
        <v>191</v>
      </c>
      <c r="AE22" s="320" t="s">
        <v>191</v>
      </c>
      <c r="AF22" s="320" t="s">
        <v>191</v>
      </c>
      <c r="AG22" s="320" t="s">
        <v>191</v>
      </c>
      <c r="AH22" s="320" t="s">
        <v>191</v>
      </c>
      <c r="AI22" s="320" t="s">
        <v>191</v>
      </c>
      <c r="AJ22" s="320" t="s">
        <v>191</v>
      </c>
      <c r="AK22" s="320" t="s">
        <v>191</v>
      </c>
      <c r="AL22" s="320" t="s">
        <v>191</v>
      </c>
      <c r="AM22" s="320" t="s">
        <v>191</v>
      </c>
      <c r="AN22" s="320" t="s">
        <v>191</v>
      </c>
      <c r="AO22" s="320" t="s">
        <v>191</v>
      </c>
      <c r="AP22" s="320" t="s">
        <v>191</v>
      </c>
      <c r="AQ22" s="320" t="s">
        <v>191</v>
      </c>
      <c r="AR22" s="320" t="s">
        <v>191</v>
      </c>
      <c r="AS22" s="320" t="s">
        <v>191</v>
      </c>
      <c r="AT22" s="320" t="s">
        <v>191</v>
      </c>
      <c r="AU22" s="320" t="s">
        <v>191</v>
      </c>
      <c r="AV22" s="320" t="s">
        <v>191</v>
      </c>
      <c r="AW22" s="320" t="s">
        <v>191</v>
      </c>
      <c r="AX22" s="320" t="s">
        <v>191</v>
      </c>
      <c r="AY22" s="320" t="s">
        <v>191</v>
      </c>
      <c r="AZ22" s="320" t="s">
        <v>191</v>
      </c>
      <c r="BA22" s="320" t="s">
        <v>191</v>
      </c>
      <c r="BB22" s="320" t="s">
        <v>191</v>
      </c>
      <c r="BC22" s="320" t="s">
        <v>191</v>
      </c>
      <c r="BD22" s="320" t="s">
        <v>191</v>
      </c>
      <c r="BE22" s="320" t="s">
        <v>191</v>
      </c>
      <c r="BF22" s="273">
        <v>51</v>
      </c>
      <c r="BG22" s="274">
        <v>31</v>
      </c>
      <c r="BH22" s="275">
        <v>37</v>
      </c>
      <c r="BI22" s="273">
        <v>35</v>
      </c>
      <c r="BJ22" s="274">
        <v>90</v>
      </c>
      <c r="BK22" s="275">
        <v>125</v>
      </c>
      <c r="BL22" s="273">
        <v>51</v>
      </c>
      <c r="BM22" s="274">
        <v>33</v>
      </c>
      <c r="BN22" s="275">
        <v>38</v>
      </c>
      <c r="BO22" s="273">
        <v>35</v>
      </c>
      <c r="BP22" s="274">
        <v>90</v>
      </c>
      <c r="BQ22" s="275">
        <v>125</v>
      </c>
      <c r="BR22" s="273">
        <v>30.6</v>
      </c>
      <c r="BS22" s="274">
        <v>27.3</v>
      </c>
      <c r="BT22" s="275">
        <v>28.2</v>
      </c>
      <c r="BU22" s="273">
        <v>35</v>
      </c>
      <c r="BV22" s="274">
        <v>90</v>
      </c>
      <c r="BW22" s="275">
        <v>125</v>
      </c>
      <c r="BX22" s="273" t="s">
        <v>197</v>
      </c>
      <c r="BY22" s="274" t="s">
        <v>197</v>
      </c>
      <c r="BZ22" s="275" t="s">
        <v>197</v>
      </c>
      <c r="CA22" s="273">
        <v>7</v>
      </c>
      <c r="CB22" s="274">
        <v>18</v>
      </c>
      <c r="CC22" s="275">
        <v>25</v>
      </c>
      <c r="CD22" s="273" t="s">
        <v>197</v>
      </c>
      <c r="CE22" s="274" t="s">
        <v>197</v>
      </c>
      <c r="CF22" s="275" t="s">
        <v>197</v>
      </c>
      <c r="CG22" s="273">
        <v>7</v>
      </c>
      <c r="CH22" s="274">
        <v>18</v>
      </c>
      <c r="CI22" s="275">
        <v>25</v>
      </c>
      <c r="CJ22" s="273">
        <v>17</v>
      </c>
      <c r="CK22" s="274">
        <v>17.899999999999999</v>
      </c>
      <c r="CL22" s="275">
        <v>17.600000000000001</v>
      </c>
      <c r="CM22" s="273">
        <v>7</v>
      </c>
      <c r="CN22" s="274">
        <v>18</v>
      </c>
      <c r="CO22" s="275">
        <v>25</v>
      </c>
      <c r="CP22" s="273">
        <v>82</v>
      </c>
      <c r="CQ22" s="274">
        <v>63</v>
      </c>
      <c r="CR22" s="275">
        <v>73</v>
      </c>
      <c r="CS22" s="273">
        <v>1020</v>
      </c>
      <c r="CT22" s="274">
        <v>961</v>
      </c>
      <c r="CU22" s="275">
        <v>1981</v>
      </c>
      <c r="CV22" s="273">
        <v>83</v>
      </c>
      <c r="CW22" s="274">
        <v>65</v>
      </c>
      <c r="CX22" s="275">
        <v>74</v>
      </c>
      <c r="CY22" s="273">
        <v>1020</v>
      </c>
      <c r="CZ22" s="274">
        <v>961</v>
      </c>
      <c r="DA22" s="275">
        <v>1981</v>
      </c>
      <c r="DB22" s="273">
        <v>35.799999999999997</v>
      </c>
      <c r="DC22" s="274">
        <v>33.1</v>
      </c>
      <c r="DD22" s="275">
        <v>34.5</v>
      </c>
      <c r="DE22" s="273">
        <v>1020</v>
      </c>
      <c r="DF22" s="274">
        <v>961</v>
      </c>
      <c r="DG22" s="275">
        <v>1981</v>
      </c>
    </row>
    <row r="23" spans="1:111" x14ac:dyDescent="0.35">
      <c r="A23" t="s">
        <v>53</v>
      </c>
      <c r="B23" t="s">
        <v>298</v>
      </c>
      <c r="C23" t="s">
        <v>408</v>
      </c>
      <c r="D23" s="273">
        <v>81</v>
      </c>
      <c r="E23" s="274">
        <v>72</v>
      </c>
      <c r="F23" s="275">
        <v>77</v>
      </c>
      <c r="G23" s="273">
        <v>929</v>
      </c>
      <c r="H23" s="274">
        <v>950</v>
      </c>
      <c r="I23" s="275">
        <v>1879</v>
      </c>
      <c r="J23" s="273">
        <v>82</v>
      </c>
      <c r="K23" s="274">
        <v>74</v>
      </c>
      <c r="L23" s="275">
        <v>78</v>
      </c>
      <c r="M23" s="273">
        <v>929</v>
      </c>
      <c r="N23" s="274">
        <v>950</v>
      </c>
      <c r="O23" s="275">
        <v>1879</v>
      </c>
      <c r="P23" s="273">
        <v>36.6</v>
      </c>
      <c r="Q23" s="274">
        <v>35.299999999999997</v>
      </c>
      <c r="R23" s="275">
        <v>35.9</v>
      </c>
      <c r="S23" s="273">
        <v>929</v>
      </c>
      <c r="T23" s="274">
        <v>950</v>
      </c>
      <c r="U23" s="275">
        <v>1879</v>
      </c>
      <c r="V23" s="320" t="s">
        <v>191</v>
      </c>
      <c r="W23" s="320" t="s">
        <v>191</v>
      </c>
      <c r="X23" s="320" t="s">
        <v>191</v>
      </c>
      <c r="Y23" s="320" t="s">
        <v>191</v>
      </c>
      <c r="Z23" s="320" t="s">
        <v>191</v>
      </c>
      <c r="AA23" s="320" t="s">
        <v>191</v>
      </c>
      <c r="AB23" s="320" t="s">
        <v>191</v>
      </c>
      <c r="AC23" s="320" t="s">
        <v>191</v>
      </c>
      <c r="AD23" s="320" t="s">
        <v>191</v>
      </c>
      <c r="AE23" s="320" t="s">
        <v>191</v>
      </c>
      <c r="AF23" s="320" t="s">
        <v>191</v>
      </c>
      <c r="AG23" s="320" t="s">
        <v>191</v>
      </c>
      <c r="AH23" s="320" t="s">
        <v>191</v>
      </c>
      <c r="AI23" s="320" t="s">
        <v>191</v>
      </c>
      <c r="AJ23" s="320" t="s">
        <v>191</v>
      </c>
      <c r="AK23" s="320" t="s">
        <v>191</v>
      </c>
      <c r="AL23" s="320" t="s">
        <v>191</v>
      </c>
      <c r="AM23" s="320" t="s">
        <v>191</v>
      </c>
      <c r="AN23" s="320" t="s">
        <v>191</v>
      </c>
      <c r="AO23" s="320" t="s">
        <v>191</v>
      </c>
      <c r="AP23" s="320" t="s">
        <v>191</v>
      </c>
      <c r="AQ23" s="320" t="s">
        <v>191</v>
      </c>
      <c r="AR23" s="320" t="s">
        <v>191</v>
      </c>
      <c r="AS23" s="320" t="s">
        <v>191</v>
      </c>
      <c r="AT23" s="320" t="s">
        <v>191</v>
      </c>
      <c r="AU23" s="320" t="s">
        <v>191</v>
      </c>
      <c r="AV23" s="320" t="s">
        <v>191</v>
      </c>
      <c r="AW23" s="320" t="s">
        <v>191</v>
      </c>
      <c r="AX23" s="320" t="s">
        <v>191</v>
      </c>
      <c r="AY23" s="320" t="s">
        <v>191</v>
      </c>
      <c r="AZ23" s="320" t="s">
        <v>191</v>
      </c>
      <c r="BA23" s="320" t="s">
        <v>191</v>
      </c>
      <c r="BB23" s="320" t="s">
        <v>191</v>
      </c>
      <c r="BC23" s="320" t="s">
        <v>191</v>
      </c>
      <c r="BD23" s="320" t="s">
        <v>191</v>
      </c>
      <c r="BE23" s="320" t="s">
        <v>191</v>
      </c>
      <c r="BF23" s="273">
        <v>37</v>
      </c>
      <c r="BG23" s="274">
        <v>16</v>
      </c>
      <c r="BH23" s="275">
        <v>23</v>
      </c>
      <c r="BI23" s="273">
        <v>30</v>
      </c>
      <c r="BJ23" s="274">
        <v>63</v>
      </c>
      <c r="BK23" s="275">
        <v>93</v>
      </c>
      <c r="BL23" s="273">
        <v>37</v>
      </c>
      <c r="BM23" s="274">
        <v>17</v>
      </c>
      <c r="BN23" s="275">
        <v>24</v>
      </c>
      <c r="BO23" s="273">
        <v>30</v>
      </c>
      <c r="BP23" s="274">
        <v>63</v>
      </c>
      <c r="BQ23" s="275">
        <v>93</v>
      </c>
      <c r="BR23" s="273">
        <v>27.7</v>
      </c>
      <c r="BS23" s="274">
        <v>26.4</v>
      </c>
      <c r="BT23" s="275">
        <v>26.8</v>
      </c>
      <c r="BU23" s="273">
        <v>30</v>
      </c>
      <c r="BV23" s="274">
        <v>63</v>
      </c>
      <c r="BW23" s="275">
        <v>93</v>
      </c>
      <c r="BX23" s="273" t="s">
        <v>197</v>
      </c>
      <c r="BY23" s="274" t="s">
        <v>197</v>
      </c>
      <c r="BZ23" s="275" t="s">
        <v>197</v>
      </c>
      <c r="CA23" s="273">
        <v>11</v>
      </c>
      <c r="CB23" s="274">
        <v>14</v>
      </c>
      <c r="CC23" s="275">
        <v>25</v>
      </c>
      <c r="CD23" s="273" t="s">
        <v>197</v>
      </c>
      <c r="CE23" s="274" t="s">
        <v>197</v>
      </c>
      <c r="CF23" s="275" t="s">
        <v>197</v>
      </c>
      <c r="CG23" s="273">
        <v>11</v>
      </c>
      <c r="CH23" s="274">
        <v>14</v>
      </c>
      <c r="CI23" s="275">
        <v>25</v>
      </c>
      <c r="CJ23" s="273">
        <v>19.7</v>
      </c>
      <c r="CK23" s="274">
        <v>21.2</v>
      </c>
      <c r="CL23" s="275">
        <v>20.6</v>
      </c>
      <c r="CM23" s="273">
        <v>11</v>
      </c>
      <c r="CN23" s="274">
        <v>14</v>
      </c>
      <c r="CO23" s="275">
        <v>25</v>
      </c>
      <c r="CP23" s="273">
        <v>79</v>
      </c>
      <c r="CQ23" s="274">
        <v>68</v>
      </c>
      <c r="CR23" s="275">
        <v>73</v>
      </c>
      <c r="CS23" s="273">
        <v>984</v>
      </c>
      <c r="CT23" s="274">
        <v>1041</v>
      </c>
      <c r="CU23" s="275">
        <v>2025</v>
      </c>
      <c r="CV23" s="273">
        <v>79</v>
      </c>
      <c r="CW23" s="274">
        <v>69</v>
      </c>
      <c r="CX23" s="275">
        <v>74</v>
      </c>
      <c r="CY23" s="273">
        <v>984</v>
      </c>
      <c r="CZ23" s="274">
        <v>1041</v>
      </c>
      <c r="DA23" s="275">
        <v>2025</v>
      </c>
      <c r="DB23" s="273">
        <v>36.1</v>
      </c>
      <c r="DC23" s="274">
        <v>34.6</v>
      </c>
      <c r="DD23" s="275">
        <v>35.299999999999997</v>
      </c>
      <c r="DE23" s="273">
        <v>984</v>
      </c>
      <c r="DF23" s="274">
        <v>1041</v>
      </c>
      <c r="DG23" s="275">
        <v>2025</v>
      </c>
    </row>
    <row r="24" spans="1:111" x14ac:dyDescent="0.35">
      <c r="A24" t="s">
        <v>55</v>
      </c>
      <c r="B24" t="s">
        <v>300</v>
      </c>
      <c r="C24" t="s">
        <v>299</v>
      </c>
      <c r="D24" s="273">
        <v>77</v>
      </c>
      <c r="E24" s="274">
        <v>63</v>
      </c>
      <c r="F24" s="275">
        <v>70</v>
      </c>
      <c r="G24" s="273">
        <v>1486</v>
      </c>
      <c r="H24" s="274">
        <v>1407</v>
      </c>
      <c r="I24" s="275">
        <v>2893</v>
      </c>
      <c r="J24" s="273">
        <v>79</v>
      </c>
      <c r="K24" s="274">
        <v>67</v>
      </c>
      <c r="L24" s="275">
        <v>73</v>
      </c>
      <c r="M24" s="273">
        <v>1486</v>
      </c>
      <c r="N24" s="274">
        <v>1407</v>
      </c>
      <c r="O24" s="275">
        <v>2893</v>
      </c>
      <c r="P24" s="273">
        <v>35.799999999999997</v>
      </c>
      <c r="Q24" s="274">
        <v>34</v>
      </c>
      <c r="R24" s="275">
        <v>34.9</v>
      </c>
      <c r="S24" s="273">
        <v>1486</v>
      </c>
      <c r="T24" s="274">
        <v>1407</v>
      </c>
      <c r="U24" s="275">
        <v>2893</v>
      </c>
      <c r="V24" s="320" t="s">
        <v>191</v>
      </c>
      <c r="W24" s="320" t="s">
        <v>191</v>
      </c>
      <c r="X24" s="320" t="s">
        <v>191</v>
      </c>
      <c r="Y24" s="320" t="s">
        <v>191</v>
      </c>
      <c r="Z24" s="320" t="s">
        <v>191</v>
      </c>
      <c r="AA24" s="320" t="s">
        <v>191</v>
      </c>
      <c r="AB24" s="320" t="s">
        <v>191</v>
      </c>
      <c r="AC24" s="320" t="s">
        <v>191</v>
      </c>
      <c r="AD24" s="320" t="s">
        <v>191</v>
      </c>
      <c r="AE24" s="320" t="s">
        <v>191</v>
      </c>
      <c r="AF24" s="320" t="s">
        <v>191</v>
      </c>
      <c r="AG24" s="320" t="s">
        <v>191</v>
      </c>
      <c r="AH24" s="320" t="s">
        <v>191</v>
      </c>
      <c r="AI24" s="320" t="s">
        <v>191</v>
      </c>
      <c r="AJ24" s="320" t="s">
        <v>191</v>
      </c>
      <c r="AK24" s="320" t="s">
        <v>191</v>
      </c>
      <c r="AL24" s="320" t="s">
        <v>191</v>
      </c>
      <c r="AM24" s="320" t="s">
        <v>191</v>
      </c>
      <c r="AN24" s="320" t="s">
        <v>191</v>
      </c>
      <c r="AO24" s="320" t="s">
        <v>191</v>
      </c>
      <c r="AP24" s="320" t="s">
        <v>191</v>
      </c>
      <c r="AQ24" s="320" t="s">
        <v>191</v>
      </c>
      <c r="AR24" s="320" t="s">
        <v>191</v>
      </c>
      <c r="AS24" s="320" t="s">
        <v>191</v>
      </c>
      <c r="AT24" s="320" t="s">
        <v>191</v>
      </c>
      <c r="AU24" s="320" t="s">
        <v>191</v>
      </c>
      <c r="AV24" s="320" t="s">
        <v>191</v>
      </c>
      <c r="AW24" s="320" t="s">
        <v>191</v>
      </c>
      <c r="AX24" s="320" t="s">
        <v>191</v>
      </c>
      <c r="AY24" s="320" t="s">
        <v>191</v>
      </c>
      <c r="AZ24" s="320" t="s">
        <v>191</v>
      </c>
      <c r="BA24" s="320" t="s">
        <v>191</v>
      </c>
      <c r="BB24" s="320" t="s">
        <v>191</v>
      </c>
      <c r="BC24" s="320" t="s">
        <v>191</v>
      </c>
      <c r="BD24" s="320" t="s">
        <v>191</v>
      </c>
      <c r="BE24" s="320" t="s">
        <v>191</v>
      </c>
      <c r="BF24" s="273">
        <v>36</v>
      </c>
      <c r="BG24" s="274">
        <v>22</v>
      </c>
      <c r="BH24" s="275">
        <v>27</v>
      </c>
      <c r="BI24" s="273">
        <v>134</v>
      </c>
      <c r="BJ24" s="274">
        <v>225</v>
      </c>
      <c r="BK24" s="275">
        <v>359</v>
      </c>
      <c r="BL24" s="273">
        <v>37</v>
      </c>
      <c r="BM24" s="274">
        <v>24</v>
      </c>
      <c r="BN24" s="275">
        <v>28</v>
      </c>
      <c r="BO24" s="273">
        <v>134</v>
      </c>
      <c r="BP24" s="274">
        <v>225</v>
      </c>
      <c r="BQ24" s="275">
        <v>359</v>
      </c>
      <c r="BR24" s="273">
        <v>27.6</v>
      </c>
      <c r="BS24" s="274">
        <v>25.9</v>
      </c>
      <c r="BT24" s="275">
        <v>26.5</v>
      </c>
      <c r="BU24" s="273">
        <v>134</v>
      </c>
      <c r="BV24" s="274">
        <v>225</v>
      </c>
      <c r="BW24" s="275">
        <v>359</v>
      </c>
      <c r="BX24" s="273" t="s">
        <v>197</v>
      </c>
      <c r="BY24" s="274" t="s">
        <v>197</v>
      </c>
      <c r="BZ24" s="275" t="s">
        <v>197</v>
      </c>
      <c r="CA24" s="273">
        <v>12</v>
      </c>
      <c r="CB24" s="274">
        <v>26</v>
      </c>
      <c r="CC24" s="275">
        <v>38</v>
      </c>
      <c r="CD24" s="273" t="s">
        <v>197</v>
      </c>
      <c r="CE24" s="274" t="s">
        <v>197</v>
      </c>
      <c r="CF24" s="275" t="s">
        <v>197</v>
      </c>
      <c r="CG24" s="273">
        <v>12</v>
      </c>
      <c r="CH24" s="274">
        <v>26</v>
      </c>
      <c r="CI24" s="275">
        <v>38</v>
      </c>
      <c r="CJ24" s="273">
        <v>17.600000000000001</v>
      </c>
      <c r="CK24" s="274">
        <v>18.5</v>
      </c>
      <c r="CL24" s="275">
        <v>18.2</v>
      </c>
      <c r="CM24" s="273">
        <v>12</v>
      </c>
      <c r="CN24" s="274">
        <v>26</v>
      </c>
      <c r="CO24" s="275">
        <v>38</v>
      </c>
      <c r="CP24" s="273">
        <v>72</v>
      </c>
      <c r="CQ24" s="274">
        <v>56</v>
      </c>
      <c r="CR24" s="275">
        <v>64</v>
      </c>
      <c r="CS24" s="273">
        <v>1663</v>
      </c>
      <c r="CT24" s="274">
        <v>1692</v>
      </c>
      <c r="CU24" s="275">
        <v>3355</v>
      </c>
      <c r="CV24" s="273">
        <v>74</v>
      </c>
      <c r="CW24" s="274">
        <v>59</v>
      </c>
      <c r="CX24" s="275">
        <v>66</v>
      </c>
      <c r="CY24" s="273">
        <v>1663</v>
      </c>
      <c r="CZ24" s="274">
        <v>1692</v>
      </c>
      <c r="DA24" s="275">
        <v>3355</v>
      </c>
      <c r="DB24" s="273">
        <v>34.799999999999997</v>
      </c>
      <c r="DC24" s="274">
        <v>32.5</v>
      </c>
      <c r="DD24" s="275">
        <v>33.700000000000003</v>
      </c>
      <c r="DE24" s="273">
        <v>1663</v>
      </c>
      <c r="DF24" s="274">
        <v>1692</v>
      </c>
      <c r="DG24" s="275">
        <v>3355</v>
      </c>
    </row>
    <row r="25" spans="1:111" x14ac:dyDescent="0.35">
      <c r="A25" t="s">
        <v>57</v>
      </c>
      <c r="B25" t="s">
        <v>302</v>
      </c>
      <c r="C25" t="s">
        <v>299</v>
      </c>
      <c r="D25" s="273">
        <v>70</v>
      </c>
      <c r="E25" s="274">
        <v>56</v>
      </c>
      <c r="F25" s="275">
        <v>63</v>
      </c>
      <c r="G25" s="273">
        <v>2142</v>
      </c>
      <c r="H25" s="274">
        <v>2048</v>
      </c>
      <c r="I25" s="275">
        <v>4190</v>
      </c>
      <c r="J25" s="273">
        <v>72</v>
      </c>
      <c r="K25" s="274">
        <v>60</v>
      </c>
      <c r="L25" s="275">
        <v>66</v>
      </c>
      <c r="M25" s="273">
        <v>2142</v>
      </c>
      <c r="N25" s="274">
        <v>2048</v>
      </c>
      <c r="O25" s="275">
        <v>4190</v>
      </c>
      <c r="P25" s="273">
        <v>34.6</v>
      </c>
      <c r="Q25" s="274">
        <v>32.6</v>
      </c>
      <c r="R25" s="275">
        <v>33.6</v>
      </c>
      <c r="S25" s="273">
        <v>2142</v>
      </c>
      <c r="T25" s="274">
        <v>2048</v>
      </c>
      <c r="U25" s="275">
        <v>4190</v>
      </c>
      <c r="V25" s="320" t="s">
        <v>191</v>
      </c>
      <c r="W25" s="320" t="s">
        <v>191</v>
      </c>
      <c r="X25" s="320" t="s">
        <v>191</v>
      </c>
      <c r="Y25" s="320" t="s">
        <v>191</v>
      </c>
      <c r="Z25" s="320" t="s">
        <v>191</v>
      </c>
      <c r="AA25" s="320" t="s">
        <v>191</v>
      </c>
      <c r="AB25" s="320" t="s">
        <v>191</v>
      </c>
      <c r="AC25" s="320" t="s">
        <v>191</v>
      </c>
      <c r="AD25" s="320" t="s">
        <v>191</v>
      </c>
      <c r="AE25" s="320" t="s">
        <v>191</v>
      </c>
      <c r="AF25" s="320" t="s">
        <v>191</v>
      </c>
      <c r="AG25" s="320" t="s">
        <v>191</v>
      </c>
      <c r="AH25" s="320" t="s">
        <v>191</v>
      </c>
      <c r="AI25" s="320" t="s">
        <v>191</v>
      </c>
      <c r="AJ25" s="320" t="s">
        <v>191</v>
      </c>
      <c r="AK25" s="320" t="s">
        <v>191</v>
      </c>
      <c r="AL25" s="320" t="s">
        <v>191</v>
      </c>
      <c r="AM25" s="320" t="s">
        <v>191</v>
      </c>
      <c r="AN25" s="320" t="s">
        <v>191</v>
      </c>
      <c r="AO25" s="320" t="s">
        <v>191</v>
      </c>
      <c r="AP25" s="320" t="s">
        <v>191</v>
      </c>
      <c r="AQ25" s="320" t="s">
        <v>191</v>
      </c>
      <c r="AR25" s="320" t="s">
        <v>191</v>
      </c>
      <c r="AS25" s="320" t="s">
        <v>191</v>
      </c>
      <c r="AT25" s="320" t="s">
        <v>191</v>
      </c>
      <c r="AU25" s="320" t="s">
        <v>191</v>
      </c>
      <c r="AV25" s="320" t="s">
        <v>191</v>
      </c>
      <c r="AW25" s="320" t="s">
        <v>191</v>
      </c>
      <c r="AX25" s="320" t="s">
        <v>191</v>
      </c>
      <c r="AY25" s="320" t="s">
        <v>191</v>
      </c>
      <c r="AZ25" s="320" t="s">
        <v>191</v>
      </c>
      <c r="BA25" s="320" t="s">
        <v>191</v>
      </c>
      <c r="BB25" s="320" t="s">
        <v>191</v>
      </c>
      <c r="BC25" s="320" t="s">
        <v>191</v>
      </c>
      <c r="BD25" s="320" t="s">
        <v>191</v>
      </c>
      <c r="BE25" s="320" t="s">
        <v>191</v>
      </c>
      <c r="BF25" s="273">
        <v>27</v>
      </c>
      <c r="BG25" s="274">
        <v>17</v>
      </c>
      <c r="BH25" s="275">
        <v>20</v>
      </c>
      <c r="BI25" s="273">
        <v>119</v>
      </c>
      <c r="BJ25" s="274">
        <v>277</v>
      </c>
      <c r="BK25" s="275">
        <v>396</v>
      </c>
      <c r="BL25" s="273">
        <v>28</v>
      </c>
      <c r="BM25" s="274">
        <v>20</v>
      </c>
      <c r="BN25" s="275">
        <v>22</v>
      </c>
      <c r="BO25" s="273">
        <v>119</v>
      </c>
      <c r="BP25" s="274">
        <v>277</v>
      </c>
      <c r="BQ25" s="275">
        <v>396</v>
      </c>
      <c r="BR25" s="273">
        <v>26</v>
      </c>
      <c r="BS25" s="274">
        <v>25.4</v>
      </c>
      <c r="BT25" s="275">
        <v>25.6</v>
      </c>
      <c r="BU25" s="273">
        <v>119</v>
      </c>
      <c r="BV25" s="274">
        <v>277</v>
      </c>
      <c r="BW25" s="275">
        <v>396</v>
      </c>
      <c r="BX25" s="273" t="s">
        <v>197</v>
      </c>
      <c r="BY25" s="274" t="s">
        <v>197</v>
      </c>
      <c r="BZ25" s="275" t="s">
        <v>197</v>
      </c>
      <c r="CA25" s="273">
        <v>8</v>
      </c>
      <c r="CB25" s="274">
        <v>25</v>
      </c>
      <c r="CC25" s="275">
        <v>33</v>
      </c>
      <c r="CD25" s="273" t="s">
        <v>197</v>
      </c>
      <c r="CE25" s="274" t="s">
        <v>197</v>
      </c>
      <c r="CF25" s="275" t="s">
        <v>197</v>
      </c>
      <c r="CG25" s="273">
        <v>8</v>
      </c>
      <c r="CH25" s="274">
        <v>25</v>
      </c>
      <c r="CI25" s="275">
        <v>33</v>
      </c>
      <c r="CJ25" s="273">
        <v>17.100000000000001</v>
      </c>
      <c r="CK25" s="274">
        <v>17.899999999999999</v>
      </c>
      <c r="CL25" s="275">
        <v>17.7</v>
      </c>
      <c r="CM25" s="273">
        <v>8</v>
      </c>
      <c r="CN25" s="274">
        <v>25</v>
      </c>
      <c r="CO25" s="275">
        <v>33</v>
      </c>
      <c r="CP25" s="273">
        <v>66</v>
      </c>
      <c r="CQ25" s="274">
        <v>50</v>
      </c>
      <c r="CR25" s="275">
        <v>58</v>
      </c>
      <c r="CS25" s="273">
        <v>2356</v>
      </c>
      <c r="CT25" s="274">
        <v>2432</v>
      </c>
      <c r="CU25" s="275">
        <v>4788</v>
      </c>
      <c r="CV25" s="273">
        <v>68</v>
      </c>
      <c r="CW25" s="274">
        <v>54</v>
      </c>
      <c r="CX25" s="275">
        <v>61</v>
      </c>
      <c r="CY25" s="273">
        <v>2356</v>
      </c>
      <c r="CZ25" s="274">
        <v>2432</v>
      </c>
      <c r="DA25" s="275">
        <v>4788</v>
      </c>
      <c r="DB25" s="273">
        <v>33.9</v>
      </c>
      <c r="DC25" s="274">
        <v>31.4</v>
      </c>
      <c r="DD25" s="275">
        <v>32.6</v>
      </c>
      <c r="DE25" s="273">
        <v>2356</v>
      </c>
      <c r="DF25" s="274">
        <v>2432</v>
      </c>
      <c r="DG25" s="275">
        <v>4788</v>
      </c>
    </row>
    <row r="26" spans="1:111" x14ac:dyDescent="0.35">
      <c r="A26" t="s">
        <v>63</v>
      </c>
      <c r="B26" t="s">
        <v>308</v>
      </c>
      <c r="C26" t="s">
        <v>299</v>
      </c>
      <c r="D26" s="273">
        <v>83</v>
      </c>
      <c r="E26" s="274">
        <v>63</v>
      </c>
      <c r="F26" s="275">
        <v>72</v>
      </c>
      <c r="G26" s="273">
        <v>172</v>
      </c>
      <c r="H26" s="274">
        <v>207</v>
      </c>
      <c r="I26" s="275">
        <v>379</v>
      </c>
      <c r="J26" s="273">
        <v>84</v>
      </c>
      <c r="K26" s="274">
        <v>67</v>
      </c>
      <c r="L26" s="275">
        <v>75</v>
      </c>
      <c r="M26" s="273">
        <v>172</v>
      </c>
      <c r="N26" s="274">
        <v>207</v>
      </c>
      <c r="O26" s="275">
        <v>379</v>
      </c>
      <c r="P26" s="273">
        <v>37.4</v>
      </c>
      <c r="Q26" s="274">
        <v>35.1</v>
      </c>
      <c r="R26" s="275">
        <v>36.1</v>
      </c>
      <c r="S26" s="273">
        <v>172</v>
      </c>
      <c r="T26" s="274">
        <v>207</v>
      </c>
      <c r="U26" s="275">
        <v>379</v>
      </c>
      <c r="V26" s="320" t="s">
        <v>191</v>
      </c>
      <c r="W26" s="320" t="s">
        <v>191</v>
      </c>
      <c r="X26" s="320" t="s">
        <v>191</v>
      </c>
      <c r="Y26" s="320" t="s">
        <v>191</v>
      </c>
      <c r="Z26" s="320" t="s">
        <v>191</v>
      </c>
      <c r="AA26" s="320" t="s">
        <v>191</v>
      </c>
      <c r="AB26" s="320" t="s">
        <v>191</v>
      </c>
      <c r="AC26" s="320" t="s">
        <v>191</v>
      </c>
      <c r="AD26" s="320" t="s">
        <v>191</v>
      </c>
      <c r="AE26" s="320" t="s">
        <v>191</v>
      </c>
      <c r="AF26" s="320" t="s">
        <v>191</v>
      </c>
      <c r="AG26" s="320" t="s">
        <v>191</v>
      </c>
      <c r="AH26" s="320" t="s">
        <v>191</v>
      </c>
      <c r="AI26" s="320" t="s">
        <v>191</v>
      </c>
      <c r="AJ26" s="320" t="s">
        <v>191</v>
      </c>
      <c r="AK26" s="320" t="s">
        <v>191</v>
      </c>
      <c r="AL26" s="320" t="s">
        <v>191</v>
      </c>
      <c r="AM26" s="320" t="s">
        <v>191</v>
      </c>
      <c r="AN26" s="320" t="s">
        <v>191</v>
      </c>
      <c r="AO26" s="320" t="s">
        <v>191</v>
      </c>
      <c r="AP26" s="320" t="s">
        <v>191</v>
      </c>
      <c r="AQ26" s="320" t="s">
        <v>191</v>
      </c>
      <c r="AR26" s="320" t="s">
        <v>191</v>
      </c>
      <c r="AS26" s="320" t="s">
        <v>191</v>
      </c>
      <c r="AT26" s="320" t="s">
        <v>191</v>
      </c>
      <c r="AU26" s="320" t="s">
        <v>191</v>
      </c>
      <c r="AV26" s="320" t="s">
        <v>191</v>
      </c>
      <c r="AW26" s="320" t="s">
        <v>191</v>
      </c>
      <c r="AX26" s="320" t="s">
        <v>191</v>
      </c>
      <c r="AY26" s="320" t="s">
        <v>191</v>
      </c>
      <c r="AZ26" s="320" t="s">
        <v>191</v>
      </c>
      <c r="BA26" s="320" t="s">
        <v>191</v>
      </c>
      <c r="BB26" s="320" t="s">
        <v>191</v>
      </c>
      <c r="BC26" s="320" t="s">
        <v>191</v>
      </c>
      <c r="BD26" s="320" t="s">
        <v>191</v>
      </c>
      <c r="BE26" s="320" t="s">
        <v>191</v>
      </c>
      <c r="BF26" s="273" t="s">
        <v>197</v>
      </c>
      <c r="BG26" s="274" t="s">
        <v>197</v>
      </c>
      <c r="BH26" s="275">
        <v>23</v>
      </c>
      <c r="BI26" s="273">
        <v>5</v>
      </c>
      <c r="BJ26" s="274">
        <v>17</v>
      </c>
      <c r="BK26" s="275">
        <v>22</v>
      </c>
      <c r="BL26" s="273" t="s">
        <v>197</v>
      </c>
      <c r="BM26" s="274" t="s">
        <v>197</v>
      </c>
      <c r="BN26" s="275">
        <v>32</v>
      </c>
      <c r="BO26" s="273">
        <v>5</v>
      </c>
      <c r="BP26" s="274">
        <v>17</v>
      </c>
      <c r="BQ26" s="275">
        <v>22</v>
      </c>
      <c r="BR26" s="273">
        <v>34.4</v>
      </c>
      <c r="BS26" s="274">
        <v>27.3</v>
      </c>
      <c r="BT26" s="275">
        <v>28.9</v>
      </c>
      <c r="BU26" s="273">
        <v>5</v>
      </c>
      <c r="BV26" s="274">
        <v>17</v>
      </c>
      <c r="BW26" s="275">
        <v>22</v>
      </c>
      <c r="BX26" s="273" t="s">
        <v>197</v>
      </c>
      <c r="BY26" s="274" t="s">
        <v>197</v>
      </c>
      <c r="BZ26" s="275" t="s">
        <v>197</v>
      </c>
      <c r="CA26" s="273" t="s">
        <v>197</v>
      </c>
      <c r="CB26" s="274" t="s">
        <v>197</v>
      </c>
      <c r="CC26" s="275">
        <v>3</v>
      </c>
      <c r="CD26" s="273" t="s">
        <v>197</v>
      </c>
      <c r="CE26" s="274" t="s">
        <v>197</v>
      </c>
      <c r="CF26" s="275" t="s">
        <v>197</v>
      </c>
      <c r="CG26" s="273" t="s">
        <v>197</v>
      </c>
      <c r="CH26" s="274" t="s">
        <v>197</v>
      </c>
      <c r="CI26" s="275">
        <v>3</v>
      </c>
      <c r="CJ26" s="273">
        <v>17</v>
      </c>
      <c r="CK26" s="274">
        <v>18.5</v>
      </c>
      <c r="CL26" s="275">
        <v>18</v>
      </c>
      <c r="CM26" s="273" t="s">
        <v>197</v>
      </c>
      <c r="CN26" s="274" t="s">
        <v>197</v>
      </c>
      <c r="CO26" s="275">
        <v>3</v>
      </c>
      <c r="CP26" s="273">
        <v>81</v>
      </c>
      <c r="CQ26" s="274">
        <v>60</v>
      </c>
      <c r="CR26" s="275">
        <v>69</v>
      </c>
      <c r="CS26" s="273">
        <v>180</v>
      </c>
      <c r="CT26" s="274">
        <v>236</v>
      </c>
      <c r="CU26" s="275">
        <v>416</v>
      </c>
      <c r="CV26" s="273">
        <v>83</v>
      </c>
      <c r="CW26" s="274">
        <v>64</v>
      </c>
      <c r="CX26" s="275">
        <v>72</v>
      </c>
      <c r="CY26" s="273">
        <v>180</v>
      </c>
      <c r="CZ26" s="274">
        <v>236</v>
      </c>
      <c r="DA26" s="275">
        <v>416</v>
      </c>
      <c r="DB26" s="273">
        <v>37.299999999999997</v>
      </c>
      <c r="DC26" s="274">
        <v>34.4</v>
      </c>
      <c r="DD26" s="275">
        <v>35.6</v>
      </c>
      <c r="DE26" s="273">
        <v>180</v>
      </c>
      <c r="DF26" s="274">
        <v>236</v>
      </c>
      <c r="DG26" s="275">
        <v>416</v>
      </c>
    </row>
    <row r="27" spans="1:111" x14ac:dyDescent="0.35">
      <c r="A27" t="s">
        <v>61</v>
      </c>
      <c r="B27" t="s">
        <v>306</v>
      </c>
      <c r="C27" t="s">
        <v>299</v>
      </c>
      <c r="D27" s="273">
        <v>74</v>
      </c>
      <c r="E27" s="274">
        <v>60</v>
      </c>
      <c r="F27" s="275">
        <v>67</v>
      </c>
      <c r="G27" s="273">
        <v>1727</v>
      </c>
      <c r="H27" s="274">
        <v>1735</v>
      </c>
      <c r="I27" s="275">
        <v>3462</v>
      </c>
      <c r="J27" s="273">
        <v>75</v>
      </c>
      <c r="K27" s="274">
        <v>63</v>
      </c>
      <c r="L27" s="275">
        <v>69</v>
      </c>
      <c r="M27" s="273">
        <v>1727</v>
      </c>
      <c r="N27" s="274">
        <v>1735</v>
      </c>
      <c r="O27" s="275">
        <v>3462</v>
      </c>
      <c r="P27" s="273">
        <v>34.6</v>
      </c>
      <c r="Q27" s="274">
        <v>32.6</v>
      </c>
      <c r="R27" s="275">
        <v>33.6</v>
      </c>
      <c r="S27" s="273">
        <v>1727</v>
      </c>
      <c r="T27" s="274">
        <v>1735</v>
      </c>
      <c r="U27" s="275">
        <v>3462</v>
      </c>
      <c r="V27" s="320" t="s">
        <v>191</v>
      </c>
      <c r="W27" s="320" t="s">
        <v>191</v>
      </c>
      <c r="X27" s="320" t="s">
        <v>191</v>
      </c>
      <c r="Y27" s="320" t="s">
        <v>191</v>
      </c>
      <c r="Z27" s="320" t="s">
        <v>191</v>
      </c>
      <c r="AA27" s="320" t="s">
        <v>191</v>
      </c>
      <c r="AB27" s="320" t="s">
        <v>191</v>
      </c>
      <c r="AC27" s="320" t="s">
        <v>191</v>
      </c>
      <c r="AD27" s="320" t="s">
        <v>191</v>
      </c>
      <c r="AE27" s="320" t="s">
        <v>191</v>
      </c>
      <c r="AF27" s="320" t="s">
        <v>191</v>
      </c>
      <c r="AG27" s="320" t="s">
        <v>191</v>
      </c>
      <c r="AH27" s="320" t="s">
        <v>191</v>
      </c>
      <c r="AI27" s="320" t="s">
        <v>191</v>
      </c>
      <c r="AJ27" s="320" t="s">
        <v>191</v>
      </c>
      <c r="AK27" s="320" t="s">
        <v>191</v>
      </c>
      <c r="AL27" s="320" t="s">
        <v>191</v>
      </c>
      <c r="AM27" s="320" t="s">
        <v>191</v>
      </c>
      <c r="AN27" s="320" t="s">
        <v>191</v>
      </c>
      <c r="AO27" s="320" t="s">
        <v>191</v>
      </c>
      <c r="AP27" s="320" t="s">
        <v>191</v>
      </c>
      <c r="AQ27" s="320" t="s">
        <v>191</v>
      </c>
      <c r="AR27" s="320" t="s">
        <v>191</v>
      </c>
      <c r="AS27" s="320" t="s">
        <v>191</v>
      </c>
      <c r="AT27" s="320" t="s">
        <v>191</v>
      </c>
      <c r="AU27" s="320" t="s">
        <v>191</v>
      </c>
      <c r="AV27" s="320" t="s">
        <v>191</v>
      </c>
      <c r="AW27" s="320" t="s">
        <v>191</v>
      </c>
      <c r="AX27" s="320" t="s">
        <v>191</v>
      </c>
      <c r="AY27" s="320" t="s">
        <v>191</v>
      </c>
      <c r="AZ27" s="320" t="s">
        <v>191</v>
      </c>
      <c r="BA27" s="320" t="s">
        <v>191</v>
      </c>
      <c r="BB27" s="320" t="s">
        <v>191</v>
      </c>
      <c r="BC27" s="320" t="s">
        <v>191</v>
      </c>
      <c r="BD27" s="320" t="s">
        <v>191</v>
      </c>
      <c r="BE27" s="320" t="s">
        <v>191</v>
      </c>
      <c r="BF27" s="273">
        <v>23</v>
      </c>
      <c r="BG27" s="274">
        <v>20</v>
      </c>
      <c r="BH27" s="275">
        <v>21</v>
      </c>
      <c r="BI27" s="273">
        <v>98</v>
      </c>
      <c r="BJ27" s="274">
        <v>276</v>
      </c>
      <c r="BK27" s="275">
        <v>374</v>
      </c>
      <c r="BL27" s="273">
        <v>26</v>
      </c>
      <c r="BM27" s="274">
        <v>22</v>
      </c>
      <c r="BN27" s="275">
        <v>23</v>
      </c>
      <c r="BO27" s="273">
        <v>98</v>
      </c>
      <c r="BP27" s="274">
        <v>276</v>
      </c>
      <c r="BQ27" s="275">
        <v>374</v>
      </c>
      <c r="BR27" s="273">
        <v>26.2</v>
      </c>
      <c r="BS27" s="274">
        <v>24.7</v>
      </c>
      <c r="BT27" s="275">
        <v>25.1</v>
      </c>
      <c r="BU27" s="273">
        <v>98</v>
      </c>
      <c r="BV27" s="274">
        <v>276</v>
      </c>
      <c r="BW27" s="275">
        <v>374</v>
      </c>
      <c r="BX27" s="273" t="s">
        <v>197</v>
      </c>
      <c r="BY27" s="274" t="s">
        <v>197</v>
      </c>
      <c r="BZ27" s="275" t="s">
        <v>197</v>
      </c>
      <c r="CA27" s="273" t="s">
        <v>197</v>
      </c>
      <c r="CB27" s="274" t="s">
        <v>197</v>
      </c>
      <c r="CC27" s="275">
        <v>19</v>
      </c>
      <c r="CD27" s="273" t="s">
        <v>197</v>
      </c>
      <c r="CE27" s="274" t="s">
        <v>197</v>
      </c>
      <c r="CF27" s="275" t="s">
        <v>197</v>
      </c>
      <c r="CG27" s="273" t="s">
        <v>197</v>
      </c>
      <c r="CH27" s="274" t="s">
        <v>197</v>
      </c>
      <c r="CI27" s="275">
        <v>19</v>
      </c>
      <c r="CJ27" s="273">
        <v>17</v>
      </c>
      <c r="CK27" s="274">
        <v>17.399999999999999</v>
      </c>
      <c r="CL27" s="275">
        <v>17.399999999999999</v>
      </c>
      <c r="CM27" s="273" t="s">
        <v>197</v>
      </c>
      <c r="CN27" s="274" t="s">
        <v>197</v>
      </c>
      <c r="CO27" s="275">
        <v>19</v>
      </c>
      <c r="CP27" s="273">
        <v>70</v>
      </c>
      <c r="CQ27" s="274">
        <v>54</v>
      </c>
      <c r="CR27" s="275">
        <v>62</v>
      </c>
      <c r="CS27" s="273">
        <v>1871</v>
      </c>
      <c r="CT27" s="274">
        <v>2079</v>
      </c>
      <c r="CU27" s="275">
        <v>3950</v>
      </c>
      <c r="CV27" s="273">
        <v>72</v>
      </c>
      <c r="CW27" s="274">
        <v>56</v>
      </c>
      <c r="CX27" s="275">
        <v>64</v>
      </c>
      <c r="CY27" s="273">
        <v>1871</v>
      </c>
      <c r="CZ27" s="274">
        <v>2079</v>
      </c>
      <c r="DA27" s="275">
        <v>3950</v>
      </c>
      <c r="DB27" s="273">
        <v>34</v>
      </c>
      <c r="DC27" s="274">
        <v>31.3</v>
      </c>
      <c r="DD27" s="275">
        <v>32.6</v>
      </c>
      <c r="DE27" s="273">
        <v>1871</v>
      </c>
      <c r="DF27" s="274">
        <v>2079</v>
      </c>
      <c r="DG27" s="275">
        <v>3950</v>
      </c>
    </row>
    <row r="28" spans="1:111" x14ac:dyDescent="0.35">
      <c r="A28" t="s">
        <v>68</v>
      </c>
      <c r="B28" t="s">
        <v>313</v>
      </c>
      <c r="C28" t="s">
        <v>309</v>
      </c>
      <c r="D28" s="273">
        <v>82</v>
      </c>
      <c r="E28" s="274">
        <v>68</v>
      </c>
      <c r="F28" s="275">
        <v>75</v>
      </c>
      <c r="G28" s="273">
        <v>891</v>
      </c>
      <c r="H28" s="274">
        <v>855</v>
      </c>
      <c r="I28" s="275">
        <v>1746</v>
      </c>
      <c r="J28" s="273">
        <v>83</v>
      </c>
      <c r="K28" s="274">
        <v>69</v>
      </c>
      <c r="L28" s="275">
        <v>76</v>
      </c>
      <c r="M28" s="273">
        <v>891</v>
      </c>
      <c r="N28" s="274">
        <v>855</v>
      </c>
      <c r="O28" s="275">
        <v>1746</v>
      </c>
      <c r="P28" s="273">
        <v>36.4</v>
      </c>
      <c r="Q28" s="274">
        <v>34.4</v>
      </c>
      <c r="R28" s="275">
        <v>35.4</v>
      </c>
      <c r="S28" s="273">
        <v>891</v>
      </c>
      <c r="T28" s="274">
        <v>855</v>
      </c>
      <c r="U28" s="275">
        <v>1746</v>
      </c>
      <c r="V28" s="320" t="s">
        <v>191</v>
      </c>
      <c r="W28" s="320" t="s">
        <v>191</v>
      </c>
      <c r="X28" s="320" t="s">
        <v>191</v>
      </c>
      <c r="Y28" s="320" t="s">
        <v>191</v>
      </c>
      <c r="Z28" s="320" t="s">
        <v>191</v>
      </c>
      <c r="AA28" s="320" t="s">
        <v>191</v>
      </c>
      <c r="AB28" s="320" t="s">
        <v>191</v>
      </c>
      <c r="AC28" s="320" t="s">
        <v>191</v>
      </c>
      <c r="AD28" s="320" t="s">
        <v>191</v>
      </c>
      <c r="AE28" s="320" t="s">
        <v>191</v>
      </c>
      <c r="AF28" s="320" t="s">
        <v>191</v>
      </c>
      <c r="AG28" s="320" t="s">
        <v>191</v>
      </c>
      <c r="AH28" s="320" t="s">
        <v>191</v>
      </c>
      <c r="AI28" s="320" t="s">
        <v>191</v>
      </c>
      <c r="AJ28" s="320" t="s">
        <v>191</v>
      </c>
      <c r="AK28" s="320" t="s">
        <v>191</v>
      </c>
      <c r="AL28" s="320" t="s">
        <v>191</v>
      </c>
      <c r="AM28" s="320" t="s">
        <v>191</v>
      </c>
      <c r="AN28" s="320" t="s">
        <v>191</v>
      </c>
      <c r="AO28" s="320" t="s">
        <v>191</v>
      </c>
      <c r="AP28" s="320" t="s">
        <v>191</v>
      </c>
      <c r="AQ28" s="320" t="s">
        <v>191</v>
      </c>
      <c r="AR28" s="320" t="s">
        <v>191</v>
      </c>
      <c r="AS28" s="320" t="s">
        <v>191</v>
      </c>
      <c r="AT28" s="320" t="s">
        <v>191</v>
      </c>
      <c r="AU28" s="320" t="s">
        <v>191</v>
      </c>
      <c r="AV28" s="320" t="s">
        <v>191</v>
      </c>
      <c r="AW28" s="320" t="s">
        <v>191</v>
      </c>
      <c r="AX28" s="320" t="s">
        <v>191</v>
      </c>
      <c r="AY28" s="320" t="s">
        <v>191</v>
      </c>
      <c r="AZ28" s="320" t="s">
        <v>191</v>
      </c>
      <c r="BA28" s="320" t="s">
        <v>191</v>
      </c>
      <c r="BB28" s="320" t="s">
        <v>191</v>
      </c>
      <c r="BC28" s="320" t="s">
        <v>191</v>
      </c>
      <c r="BD28" s="320" t="s">
        <v>191</v>
      </c>
      <c r="BE28" s="320" t="s">
        <v>191</v>
      </c>
      <c r="BF28" s="273">
        <v>43</v>
      </c>
      <c r="BG28" s="274">
        <v>32</v>
      </c>
      <c r="BH28" s="275">
        <v>36</v>
      </c>
      <c r="BI28" s="273">
        <v>60</v>
      </c>
      <c r="BJ28" s="274">
        <v>103</v>
      </c>
      <c r="BK28" s="275">
        <v>163</v>
      </c>
      <c r="BL28" s="273">
        <v>45</v>
      </c>
      <c r="BM28" s="274">
        <v>34</v>
      </c>
      <c r="BN28" s="275">
        <v>38</v>
      </c>
      <c r="BO28" s="273">
        <v>60</v>
      </c>
      <c r="BP28" s="274">
        <v>103</v>
      </c>
      <c r="BQ28" s="275">
        <v>163</v>
      </c>
      <c r="BR28" s="273">
        <v>30</v>
      </c>
      <c r="BS28" s="274">
        <v>28.7</v>
      </c>
      <c r="BT28" s="275">
        <v>29.1</v>
      </c>
      <c r="BU28" s="273">
        <v>60</v>
      </c>
      <c r="BV28" s="274">
        <v>103</v>
      </c>
      <c r="BW28" s="275">
        <v>163</v>
      </c>
      <c r="BX28" s="273" t="s">
        <v>197</v>
      </c>
      <c r="BY28" s="274" t="s">
        <v>197</v>
      </c>
      <c r="BZ28" s="275" t="s">
        <v>197</v>
      </c>
      <c r="CA28" s="273">
        <v>8</v>
      </c>
      <c r="CB28" s="274">
        <v>21</v>
      </c>
      <c r="CC28" s="275">
        <v>29</v>
      </c>
      <c r="CD28" s="273" t="s">
        <v>197</v>
      </c>
      <c r="CE28" s="274" t="s">
        <v>197</v>
      </c>
      <c r="CF28" s="275" t="s">
        <v>197</v>
      </c>
      <c r="CG28" s="273">
        <v>8</v>
      </c>
      <c r="CH28" s="274">
        <v>21</v>
      </c>
      <c r="CI28" s="275">
        <v>29</v>
      </c>
      <c r="CJ28" s="273">
        <v>19.899999999999999</v>
      </c>
      <c r="CK28" s="274">
        <v>20.8</v>
      </c>
      <c r="CL28" s="275">
        <v>20.6</v>
      </c>
      <c r="CM28" s="273">
        <v>8</v>
      </c>
      <c r="CN28" s="274">
        <v>21</v>
      </c>
      <c r="CO28" s="275">
        <v>29</v>
      </c>
      <c r="CP28" s="273">
        <v>79</v>
      </c>
      <c r="CQ28" s="274">
        <v>63</v>
      </c>
      <c r="CR28" s="275">
        <v>71</v>
      </c>
      <c r="CS28" s="273">
        <v>978</v>
      </c>
      <c r="CT28" s="274">
        <v>993</v>
      </c>
      <c r="CU28" s="275">
        <v>1971</v>
      </c>
      <c r="CV28" s="273">
        <v>79</v>
      </c>
      <c r="CW28" s="274">
        <v>64</v>
      </c>
      <c r="CX28" s="275">
        <v>72</v>
      </c>
      <c r="CY28" s="273">
        <v>978</v>
      </c>
      <c r="CZ28" s="274">
        <v>993</v>
      </c>
      <c r="DA28" s="275">
        <v>1971</v>
      </c>
      <c r="DB28" s="273">
        <v>35.799999999999997</v>
      </c>
      <c r="DC28" s="274">
        <v>33.6</v>
      </c>
      <c r="DD28" s="275">
        <v>34.700000000000003</v>
      </c>
      <c r="DE28" s="273">
        <v>978</v>
      </c>
      <c r="DF28" s="274">
        <v>993</v>
      </c>
      <c r="DG28" s="275">
        <v>1971</v>
      </c>
    </row>
    <row r="29" spans="1:111" x14ac:dyDescent="0.35">
      <c r="A29" t="s">
        <v>74</v>
      </c>
      <c r="B29" t="s">
        <v>319</v>
      </c>
      <c r="C29" t="s">
        <v>309</v>
      </c>
      <c r="D29" s="273">
        <v>79</v>
      </c>
      <c r="E29" s="274">
        <v>63</v>
      </c>
      <c r="F29" s="275">
        <v>71</v>
      </c>
      <c r="G29" s="273">
        <v>1092</v>
      </c>
      <c r="H29" s="274">
        <v>1005</v>
      </c>
      <c r="I29" s="275">
        <v>2097</v>
      </c>
      <c r="J29" s="273">
        <v>80</v>
      </c>
      <c r="K29" s="274">
        <v>67</v>
      </c>
      <c r="L29" s="275">
        <v>74</v>
      </c>
      <c r="M29" s="273">
        <v>1092</v>
      </c>
      <c r="N29" s="274">
        <v>1005</v>
      </c>
      <c r="O29" s="275">
        <v>2097</v>
      </c>
      <c r="P29" s="273">
        <v>35.799999999999997</v>
      </c>
      <c r="Q29" s="274">
        <v>33.6</v>
      </c>
      <c r="R29" s="275">
        <v>34.799999999999997</v>
      </c>
      <c r="S29" s="273">
        <v>1092</v>
      </c>
      <c r="T29" s="274">
        <v>1005</v>
      </c>
      <c r="U29" s="275">
        <v>2097</v>
      </c>
      <c r="V29" s="320" t="s">
        <v>191</v>
      </c>
      <c r="W29" s="320" t="s">
        <v>191</v>
      </c>
      <c r="X29" s="320" t="s">
        <v>191</v>
      </c>
      <c r="Y29" s="320" t="s">
        <v>191</v>
      </c>
      <c r="Z29" s="320" t="s">
        <v>191</v>
      </c>
      <c r="AA29" s="320" t="s">
        <v>191</v>
      </c>
      <c r="AB29" s="320" t="s">
        <v>191</v>
      </c>
      <c r="AC29" s="320" t="s">
        <v>191</v>
      </c>
      <c r="AD29" s="320" t="s">
        <v>191</v>
      </c>
      <c r="AE29" s="320" t="s">
        <v>191</v>
      </c>
      <c r="AF29" s="320" t="s">
        <v>191</v>
      </c>
      <c r="AG29" s="320" t="s">
        <v>191</v>
      </c>
      <c r="AH29" s="320" t="s">
        <v>191</v>
      </c>
      <c r="AI29" s="320" t="s">
        <v>191</v>
      </c>
      <c r="AJ29" s="320" t="s">
        <v>191</v>
      </c>
      <c r="AK29" s="320" t="s">
        <v>191</v>
      </c>
      <c r="AL29" s="320" t="s">
        <v>191</v>
      </c>
      <c r="AM29" s="320" t="s">
        <v>191</v>
      </c>
      <c r="AN29" s="320" t="s">
        <v>191</v>
      </c>
      <c r="AO29" s="320" t="s">
        <v>191</v>
      </c>
      <c r="AP29" s="320" t="s">
        <v>191</v>
      </c>
      <c r="AQ29" s="320" t="s">
        <v>191</v>
      </c>
      <c r="AR29" s="320" t="s">
        <v>191</v>
      </c>
      <c r="AS29" s="320" t="s">
        <v>191</v>
      </c>
      <c r="AT29" s="320" t="s">
        <v>191</v>
      </c>
      <c r="AU29" s="320" t="s">
        <v>191</v>
      </c>
      <c r="AV29" s="320" t="s">
        <v>191</v>
      </c>
      <c r="AW29" s="320" t="s">
        <v>191</v>
      </c>
      <c r="AX29" s="320" t="s">
        <v>191</v>
      </c>
      <c r="AY29" s="320" t="s">
        <v>191</v>
      </c>
      <c r="AZ29" s="320" t="s">
        <v>191</v>
      </c>
      <c r="BA29" s="320" t="s">
        <v>191</v>
      </c>
      <c r="BB29" s="320" t="s">
        <v>191</v>
      </c>
      <c r="BC29" s="320" t="s">
        <v>191</v>
      </c>
      <c r="BD29" s="320" t="s">
        <v>191</v>
      </c>
      <c r="BE29" s="320" t="s">
        <v>191</v>
      </c>
      <c r="BF29" s="273">
        <v>31</v>
      </c>
      <c r="BG29" s="274">
        <v>28</v>
      </c>
      <c r="BH29" s="275">
        <v>29</v>
      </c>
      <c r="BI29" s="273">
        <v>58</v>
      </c>
      <c r="BJ29" s="274">
        <v>145</v>
      </c>
      <c r="BK29" s="275">
        <v>203</v>
      </c>
      <c r="BL29" s="273">
        <v>34</v>
      </c>
      <c r="BM29" s="274">
        <v>30</v>
      </c>
      <c r="BN29" s="275">
        <v>31</v>
      </c>
      <c r="BO29" s="273">
        <v>58</v>
      </c>
      <c r="BP29" s="274">
        <v>145</v>
      </c>
      <c r="BQ29" s="275">
        <v>203</v>
      </c>
      <c r="BR29" s="273">
        <v>28.7</v>
      </c>
      <c r="BS29" s="274">
        <v>26.2</v>
      </c>
      <c r="BT29" s="275">
        <v>26.9</v>
      </c>
      <c r="BU29" s="273">
        <v>58</v>
      </c>
      <c r="BV29" s="274">
        <v>145</v>
      </c>
      <c r="BW29" s="275">
        <v>203</v>
      </c>
      <c r="BX29" s="273" t="s">
        <v>197</v>
      </c>
      <c r="BY29" s="274" t="s">
        <v>197</v>
      </c>
      <c r="BZ29" s="275" t="s">
        <v>197</v>
      </c>
      <c r="CA29" s="273">
        <v>4</v>
      </c>
      <c r="CB29" s="274">
        <v>22</v>
      </c>
      <c r="CC29" s="275">
        <v>26</v>
      </c>
      <c r="CD29" s="273" t="s">
        <v>197</v>
      </c>
      <c r="CE29" s="274" t="s">
        <v>197</v>
      </c>
      <c r="CF29" s="275" t="s">
        <v>197</v>
      </c>
      <c r="CG29" s="273">
        <v>4</v>
      </c>
      <c r="CH29" s="274">
        <v>22</v>
      </c>
      <c r="CI29" s="275">
        <v>26</v>
      </c>
      <c r="CJ29" s="273">
        <v>19.8</v>
      </c>
      <c r="CK29" s="274">
        <v>18.8</v>
      </c>
      <c r="CL29" s="275">
        <v>18.899999999999999</v>
      </c>
      <c r="CM29" s="273">
        <v>4</v>
      </c>
      <c r="CN29" s="274">
        <v>22</v>
      </c>
      <c r="CO29" s="275">
        <v>26</v>
      </c>
      <c r="CP29" s="273">
        <v>76</v>
      </c>
      <c r="CQ29" s="274">
        <v>57</v>
      </c>
      <c r="CR29" s="275">
        <v>67</v>
      </c>
      <c r="CS29" s="273">
        <v>1169</v>
      </c>
      <c r="CT29" s="274">
        <v>1182</v>
      </c>
      <c r="CU29" s="275">
        <v>2351</v>
      </c>
      <c r="CV29" s="273">
        <v>78</v>
      </c>
      <c r="CW29" s="274">
        <v>61</v>
      </c>
      <c r="CX29" s="275">
        <v>69</v>
      </c>
      <c r="CY29" s="273">
        <v>1169</v>
      </c>
      <c r="CZ29" s="274">
        <v>1182</v>
      </c>
      <c r="DA29" s="275">
        <v>2351</v>
      </c>
      <c r="DB29" s="273">
        <v>35.4</v>
      </c>
      <c r="DC29" s="274">
        <v>32.299999999999997</v>
      </c>
      <c r="DD29" s="275">
        <v>33.799999999999997</v>
      </c>
      <c r="DE29" s="273">
        <v>1169</v>
      </c>
      <c r="DF29" s="274">
        <v>1182</v>
      </c>
      <c r="DG29" s="275">
        <v>2351</v>
      </c>
    </row>
    <row r="30" spans="1:111" x14ac:dyDescent="0.35">
      <c r="A30" t="s">
        <v>73</v>
      </c>
      <c r="B30" t="s">
        <v>318</v>
      </c>
      <c r="C30" t="s">
        <v>309</v>
      </c>
      <c r="D30" s="273">
        <v>75</v>
      </c>
      <c r="E30" s="274">
        <v>61</v>
      </c>
      <c r="F30" s="275">
        <v>68</v>
      </c>
      <c r="G30" s="273">
        <v>1584</v>
      </c>
      <c r="H30" s="274">
        <v>1396</v>
      </c>
      <c r="I30" s="275">
        <v>2980</v>
      </c>
      <c r="J30" s="273">
        <v>79</v>
      </c>
      <c r="K30" s="274">
        <v>65</v>
      </c>
      <c r="L30" s="275">
        <v>73</v>
      </c>
      <c r="M30" s="273">
        <v>1584</v>
      </c>
      <c r="N30" s="274">
        <v>1396</v>
      </c>
      <c r="O30" s="275">
        <v>2980</v>
      </c>
      <c r="P30" s="273">
        <v>35.9</v>
      </c>
      <c r="Q30" s="274">
        <v>33.4</v>
      </c>
      <c r="R30" s="275">
        <v>34.700000000000003</v>
      </c>
      <c r="S30" s="273">
        <v>1584</v>
      </c>
      <c r="T30" s="274">
        <v>1396</v>
      </c>
      <c r="U30" s="275">
        <v>2980</v>
      </c>
      <c r="V30" s="320" t="s">
        <v>191</v>
      </c>
      <c r="W30" s="320" t="s">
        <v>191</v>
      </c>
      <c r="X30" s="320" t="s">
        <v>191</v>
      </c>
      <c r="Y30" s="320" t="s">
        <v>191</v>
      </c>
      <c r="Z30" s="320" t="s">
        <v>191</v>
      </c>
      <c r="AA30" s="320" t="s">
        <v>191</v>
      </c>
      <c r="AB30" s="320" t="s">
        <v>191</v>
      </c>
      <c r="AC30" s="320" t="s">
        <v>191</v>
      </c>
      <c r="AD30" s="320" t="s">
        <v>191</v>
      </c>
      <c r="AE30" s="320" t="s">
        <v>191</v>
      </c>
      <c r="AF30" s="320" t="s">
        <v>191</v>
      </c>
      <c r="AG30" s="320" t="s">
        <v>191</v>
      </c>
      <c r="AH30" s="320" t="s">
        <v>191</v>
      </c>
      <c r="AI30" s="320" t="s">
        <v>191</v>
      </c>
      <c r="AJ30" s="320" t="s">
        <v>191</v>
      </c>
      <c r="AK30" s="320" t="s">
        <v>191</v>
      </c>
      <c r="AL30" s="320" t="s">
        <v>191</v>
      </c>
      <c r="AM30" s="320" t="s">
        <v>191</v>
      </c>
      <c r="AN30" s="320" t="s">
        <v>191</v>
      </c>
      <c r="AO30" s="320" t="s">
        <v>191</v>
      </c>
      <c r="AP30" s="320" t="s">
        <v>191</v>
      </c>
      <c r="AQ30" s="320" t="s">
        <v>191</v>
      </c>
      <c r="AR30" s="320" t="s">
        <v>191</v>
      </c>
      <c r="AS30" s="320" t="s">
        <v>191</v>
      </c>
      <c r="AT30" s="320" t="s">
        <v>191</v>
      </c>
      <c r="AU30" s="320" t="s">
        <v>191</v>
      </c>
      <c r="AV30" s="320" t="s">
        <v>191</v>
      </c>
      <c r="AW30" s="320" t="s">
        <v>191</v>
      </c>
      <c r="AX30" s="320" t="s">
        <v>191</v>
      </c>
      <c r="AY30" s="320" t="s">
        <v>191</v>
      </c>
      <c r="AZ30" s="320" t="s">
        <v>191</v>
      </c>
      <c r="BA30" s="320" t="s">
        <v>191</v>
      </c>
      <c r="BB30" s="320" t="s">
        <v>191</v>
      </c>
      <c r="BC30" s="320" t="s">
        <v>191</v>
      </c>
      <c r="BD30" s="320" t="s">
        <v>191</v>
      </c>
      <c r="BE30" s="320" t="s">
        <v>191</v>
      </c>
      <c r="BF30" s="273">
        <v>25</v>
      </c>
      <c r="BG30" s="274">
        <v>16</v>
      </c>
      <c r="BH30" s="275">
        <v>19</v>
      </c>
      <c r="BI30" s="273">
        <v>113</v>
      </c>
      <c r="BJ30" s="274">
        <v>247</v>
      </c>
      <c r="BK30" s="275">
        <v>360</v>
      </c>
      <c r="BL30" s="273">
        <v>27</v>
      </c>
      <c r="BM30" s="274">
        <v>17</v>
      </c>
      <c r="BN30" s="275">
        <v>20</v>
      </c>
      <c r="BO30" s="273">
        <v>113</v>
      </c>
      <c r="BP30" s="274">
        <v>247</v>
      </c>
      <c r="BQ30" s="275">
        <v>360</v>
      </c>
      <c r="BR30" s="273">
        <v>25.9</v>
      </c>
      <c r="BS30" s="274">
        <v>23.8</v>
      </c>
      <c r="BT30" s="275">
        <v>24.5</v>
      </c>
      <c r="BU30" s="273">
        <v>113</v>
      </c>
      <c r="BV30" s="274">
        <v>247</v>
      </c>
      <c r="BW30" s="275">
        <v>360</v>
      </c>
      <c r="BX30" s="273" t="s">
        <v>197</v>
      </c>
      <c r="BY30" s="274" t="s">
        <v>197</v>
      </c>
      <c r="BZ30" s="275" t="s">
        <v>197</v>
      </c>
      <c r="CA30" s="273">
        <v>17</v>
      </c>
      <c r="CB30" s="274">
        <v>42</v>
      </c>
      <c r="CC30" s="275">
        <v>59</v>
      </c>
      <c r="CD30" s="273" t="s">
        <v>197</v>
      </c>
      <c r="CE30" s="274" t="s">
        <v>197</v>
      </c>
      <c r="CF30" s="275" t="s">
        <v>197</v>
      </c>
      <c r="CG30" s="273">
        <v>17</v>
      </c>
      <c r="CH30" s="274">
        <v>42</v>
      </c>
      <c r="CI30" s="275">
        <v>59</v>
      </c>
      <c r="CJ30" s="273">
        <v>18.100000000000001</v>
      </c>
      <c r="CK30" s="274">
        <v>18.3</v>
      </c>
      <c r="CL30" s="275">
        <v>18.2</v>
      </c>
      <c r="CM30" s="273">
        <v>17</v>
      </c>
      <c r="CN30" s="274">
        <v>42</v>
      </c>
      <c r="CO30" s="275">
        <v>59</v>
      </c>
      <c r="CP30" s="273">
        <v>70</v>
      </c>
      <c r="CQ30" s="274">
        <v>52</v>
      </c>
      <c r="CR30" s="275">
        <v>61</v>
      </c>
      <c r="CS30" s="273">
        <v>1741</v>
      </c>
      <c r="CT30" s="274">
        <v>1706</v>
      </c>
      <c r="CU30" s="275">
        <v>3447</v>
      </c>
      <c r="CV30" s="273">
        <v>74</v>
      </c>
      <c r="CW30" s="274">
        <v>56</v>
      </c>
      <c r="CX30" s="275">
        <v>65</v>
      </c>
      <c r="CY30" s="273">
        <v>1741</v>
      </c>
      <c r="CZ30" s="274">
        <v>1706</v>
      </c>
      <c r="DA30" s="275">
        <v>3447</v>
      </c>
      <c r="DB30" s="273">
        <v>34.9</v>
      </c>
      <c r="DC30" s="274">
        <v>31.5</v>
      </c>
      <c r="DD30" s="275">
        <v>33.200000000000003</v>
      </c>
      <c r="DE30" s="273">
        <v>1741</v>
      </c>
      <c r="DF30" s="274">
        <v>1706</v>
      </c>
      <c r="DG30" s="275">
        <v>3447</v>
      </c>
    </row>
    <row r="31" spans="1:111" x14ac:dyDescent="0.35">
      <c r="A31" t="s">
        <v>148</v>
      </c>
      <c r="B31" t="s">
        <v>393</v>
      </c>
      <c r="C31" t="s">
        <v>392</v>
      </c>
      <c r="D31" s="273">
        <v>79</v>
      </c>
      <c r="E31" s="274">
        <v>66</v>
      </c>
      <c r="F31" s="275">
        <v>73</v>
      </c>
      <c r="G31" s="273">
        <v>850</v>
      </c>
      <c r="H31" s="274">
        <v>887</v>
      </c>
      <c r="I31" s="275">
        <v>1737</v>
      </c>
      <c r="J31" s="273">
        <v>80</v>
      </c>
      <c r="K31" s="274">
        <v>68</v>
      </c>
      <c r="L31" s="275">
        <v>74</v>
      </c>
      <c r="M31" s="273">
        <v>850</v>
      </c>
      <c r="N31" s="274">
        <v>887</v>
      </c>
      <c r="O31" s="275">
        <v>1737</v>
      </c>
      <c r="P31" s="273">
        <v>35.799999999999997</v>
      </c>
      <c r="Q31" s="274">
        <v>34.4</v>
      </c>
      <c r="R31" s="275">
        <v>35.1</v>
      </c>
      <c r="S31" s="273">
        <v>850</v>
      </c>
      <c r="T31" s="274">
        <v>887</v>
      </c>
      <c r="U31" s="275">
        <v>1737</v>
      </c>
      <c r="V31" s="320" t="s">
        <v>191</v>
      </c>
      <c r="W31" s="320" t="s">
        <v>191</v>
      </c>
      <c r="X31" s="320" t="s">
        <v>191</v>
      </c>
      <c r="Y31" s="320" t="s">
        <v>191</v>
      </c>
      <c r="Z31" s="320" t="s">
        <v>191</v>
      </c>
      <c r="AA31" s="320" t="s">
        <v>191</v>
      </c>
      <c r="AB31" s="320" t="s">
        <v>191</v>
      </c>
      <c r="AC31" s="320" t="s">
        <v>191</v>
      </c>
      <c r="AD31" s="320" t="s">
        <v>191</v>
      </c>
      <c r="AE31" s="320" t="s">
        <v>191</v>
      </c>
      <c r="AF31" s="320" t="s">
        <v>191</v>
      </c>
      <c r="AG31" s="320" t="s">
        <v>191</v>
      </c>
      <c r="AH31" s="320" t="s">
        <v>191</v>
      </c>
      <c r="AI31" s="320" t="s">
        <v>191</v>
      </c>
      <c r="AJ31" s="320" t="s">
        <v>191</v>
      </c>
      <c r="AK31" s="320" t="s">
        <v>191</v>
      </c>
      <c r="AL31" s="320" t="s">
        <v>191</v>
      </c>
      <c r="AM31" s="320" t="s">
        <v>191</v>
      </c>
      <c r="AN31" s="320" t="s">
        <v>191</v>
      </c>
      <c r="AO31" s="320" t="s">
        <v>191</v>
      </c>
      <c r="AP31" s="320" t="s">
        <v>191</v>
      </c>
      <c r="AQ31" s="320" t="s">
        <v>191</v>
      </c>
      <c r="AR31" s="320" t="s">
        <v>191</v>
      </c>
      <c r="AS31" s="320" t="s">
        <v>191</v>
      </c>
      <c r="AT31" s="320" t="s">
        <v>191</v>
      </c>
      <c r="AU31" s="320" t="s">
        <v>191</v>
      </c>
      <c r="AV31" s="320" t="s">
        <v>191</v>
      </c>
      <c r="AW31" s="320" t="s">
        <v>191</v>
      </c>
      <c r="AX31" s="320" t="s">
        <v>191</v>
      </c>
      <c r="AY31" s="320" t="s">
        <v>191</v>
      </c>
      <c r="AZ31" s="320" t="s">
        <v>191</v>
      </c>
      <c r="BA31" s="320" t="s">
        <v>191</v>
      </c>
      <c r="BB31" s="320" t="s">
        <v>191</v>
      </c>
      <c r="BC31" s="320" t="s">
        <v>191</v>
      </c>
      <c r="BD31" s="320" t="s">
        <v>191</v>
      </c>
      <c r="BE31" s="320" t="s">
        <v>191</v>
      </c>
      <c r="BF31" s="273">
        <v>22</v>
      </c>
      <c r="BG31" s="274">
        <v>19</v>
      </c>
      <c r="BH31" s="275">
        <v>20</v>
      </c>
      <c r="BI31" s="273">
        <v>45</v>
      </c>
      <c r="BJ31" s="274">
        <v>98</v>
      </c>
      <c r="BK31" s="275">
        <v>143</v>
      </c>
      <c r="BL31" s="273">
        <v>27</v>
      </c>
      <c r="BM31" s="274">
        <v>19</v>
      </c>
      <c r="BN31" s="275">
        <v>22</v>
      </c>
      <c r="BO31" s="273">
        <v>45</v>
      </c>
      <c r="BP31" s="274">
        <v>98</v>
      </c>
      <c r="BQ31" s="275">
        <v>143</v>
      </c>
      <c r="BR31" s="273">
        <v>28.4</v>
      </c>
      <c r="BS31" s="274">
        <v>26.7</v>
      </c>
      <c r="BT31" s="275">
        <v>27.3</v>
      </c>
      <c r="BU31" s="273">
        <v>45</v>
      </c>
      <c r="BV31" s="274">
        <v>98</v>
      </c>
      <c r="BW31" s="275">
        <v>143</v>
      </c>
      <c r="BX31" s="273" t="s">
        <v>197</v>
      </c>
      <c r="BY31" s="274" t="s">
        <v>197</v>
      </c>
      <c r="BZ31" s="275" t="s">
        <v>197</v>
      </c>
      <c r="CA31" s="273">
        <v>10</v>
      </c>
      <c r="CB31" s="274">
        <v>20</v>
      </c>
      <c r="CC31" s="275">
        <v>30</v>
      </c>
      <c r="CD31" s="273" t="s">
        <v>197</v>
      </c>
      <c r="CE31" s="274" t="s">
        <v>197</v>
      </c>
      <c r="CF31" s="275" t="s">
        <v>197</v>
      </c>
      <c r="CG31" s="273">
        <v>10</v>
      </c>
      <c r="CH31" s="274">
        <v>20</v>
      </c>
      <c r="CI31" s="275">
        <v>30</v>
      </c>
      <c r="CJ31" s="273">
        <v>18.5</v>
      </c>
      <c r="CK31" s="274">
        <v>20</v>
      </c>
      <c r="CL31" s="275">
        <v>19.5</v>
      </c>
      <c r="CM31" s="273">
        <v>10</v>
      </c>
      <c r="CN31" s="274">
        <v>20</v>
      </c>
      <c r="CO31" s="275">
        <v>30</v>
      </c>
      <c r="CP31" s="273">
        <v>76</v>
      </c>
      <c r="CQ31" s="274">
        <v>60</v>
      </c>
      <c r="CR31" s="275">
        <v>68</v>
      </c>
      <c r="CS31" s="273">
        <v>925</v>
      </c>
      <c r="CT31" s="274">
        <v>1019</v>
      </c>
      <c r="CU31" s="275">
        <v>1944</v>
      </c>
      <c r="CV31" s="273">
        <v>77</v>
      </c>
      <c r="CW31" s="274">
        <v>62</v>
      </c>
      <c r="CX31" s="275">
        <v>69</v>
      </c>
      <c r="CY31" s="273">
        <v>925</v>
      </c>
      <c r="CZ31" s="274">
        <v>1019</v>
      </c>
      <c r="DA31" s="275">
        <v>1944</v>
      </c>
      <c r="DB31" s="273">
        <v>35.200000000000003</v>
      </c>
      <c r="DC31" s="274">
        <v>33.4</v>
      </c>
      <c r="DD31" s="275">
        <v>34.200000000000003</v>
      </c>
      <c r="DE31" s="273">
        <v>925</v>
      </c>
      <c r="DF31" s="274">
        <v>1019</v>
      </c>
      <c r="DG31" s="275">
        <v>1944</v>
      </c>
    </row>
    <row r="32" spans="1:111" x14ac:dyDescent="0.35">
      <c r="A32" t="s">
        <v>150</v>
      </c>
      <c r="B32" t="s">
        <v>182</v>
      </c>
      <c r="C32" t="s">
        <v>392</v>
      </c>
      <c r="D32" s="273">
        <v>76</v>
      </c>
      <c r="E32" s="274">
        <v>63</v>
      </c>
      <c r="F32" s="275">
        <v>69</v>
      </c>
      <c r="G32" s="273">
        <v>2461</v>
      </c>
      <c r="H32" s="274">
        <v>2413</v>
      </c>
      <c r="I32" s="275">
        <v>4874</v>
      </c>
      <c r="J32" s="273">
        <v>77</v>
      </c>
      <c r="K32" s="274">
        <v>65</v>
      </c>
      <c r="L32" s="275">
        <v>71</v>
      </c>
      <c r="M32" s="273">
        <v>2461</v>
      </c>
      <c r="N32" s="274">
        <v>2413</v>
      </c>
      <c r="O32" s="275">
        <v>4874</v>
      </c>
      <c r="P32" s="273">
        <v>35.799999999999997</v>
      </c>
      <c r="Q32" s="274">
        <v>34.200000000000003</v>
      </c>
      <c r="R32" s="275">
        <v>35</v>
      </c>
      <c r="S32" s="273">
        <v>2461</v>
      </c>
      <c r="T32" s="274">
        <v>2413</v>
      </c>
      <c r="U32" s="275">
        <v>4874</v>
      </c>
      <c r="V32" s="320" t="s">
        <v>191</v>
      </c>
      <c r="W32" s="320" t="s">
        <v>191</v>
      </c>
      <c r="X32" s="320" t="s">
        <v>191</v>
      </c>
      <c r="Y32" s="320" t="s">
        <v>191</v>
      </c>
      <c r="Z32" s="320" t="s">
        <v>191</v>
      </c>
      <c r="AA32" s="320" t="s">
        <v>191</v>
      </c>
      <c r="AB32" s="320" t="s">
        <v>191</v>
      </c>
      <c r="AC32" s="320" t="s">
        <v>191</v>
      </c>
      <c r="AD32" s="320" t="s">
        <v>191</v>
      </c>
      <c r="AE32" s="320" t="s">
        <v>191</v>
      </c>
      <c r="AF32" s="320" t="s">
        <v>191</v>
      </c>
      <c r="AG32" s="320" t="s">
        <v>191</v>
      </c>
      <c r="AH32" s="320" t="s">
        <v>191</v>
      </c>
      <c r="AI32" s="320" t="s">
        <v>191</v>
      </c>
      <c r="AJ32" s="320" t="s">
        <v>191</v>
      </c>
      <c r="AK32" s="320" t="s">
        <v>191</v>
      </c>
      <c r="AL32" s="320" t="s">
        <v>191</v>
      </c>
      <c r="AM32" s="320" t="s">
        <v>191</v>
      </c>
      <c r="AN32" s="320" t="s">
        <v>191</v>
      </c>
      <c r="AO32" s="320" t="s">
        <v>191</v>
      </c>
      <c r="AP32" s="320" t="s">
        <v>191</v>
      </c>
      <c r="AQ32" s="320" t="s">
        <v>191</v>
      </c>
      <c r="AR32" s="320" t="s">
        <v>191</v>
      </c>
      <c r="AS32" s="320" t="s">
        <v>191</v>
      </c>
      <c r="AT32" s="320" t="s">
        <v>191</v>
      </c>
      <c r="AU32" s="320" t="s">
        <v>191</v>
      </c>
      <c r="AV32" s="320" t="s">
        <v>191</v>
      </c>
      <c r="AW32" s="320" t="s">
        <v>191</v>
      </c>
      <c r="AX32" s="320" t="s">
        <v>191</v>
      </c>
      <c r="AY32" s="320" t="s">
        <v>191</v>
      </c>
      <c r="AZ32" s="320" t="s">
        <v>191</v>
      </c>
      <c r="BA32" s="320" t="s">
        <v>191</v>
      </c>
      <c r="BB32" s="320" t="s">
        <v>191</v>
      </c>
      <c r="BC32" s="320" t="s">
        <v>191</v>
      </c>
      <c r="BD32" s="320" t="s">
        <v>191</v>
      </c>
      <c r="BE32" s="320" t="s">
        <v>191</v>
      </c>
      <c r="BF32" s="273">
        <v>36</v>
      </c>
      <c r="BG32" s="274">
        <v>20</v>
      </c>
      <c r="BH32" s="275">
        <v>26</v>
      </c>
      <c r="BI32" s="273">
        <v>157</v>
      </c>
      <c r="BJ32" s="274">
        <v>309</v>
      </c>
      <c r="BK32" s="275">
        <v>466</v>
      </c>
      <c r="BL32" s="273">
        <v>38</v>
      </c>
      <c r="BM32" s="274">
        <v>23</v>
      </c>
      <c r="BN32" s="275">
        <v>28</v>
      </c>
      <c r="BO32" s="273">
        <v>157</v>
      </c>
      <c r="BP32" s="274">
        <v>309</v>
      </c>
      <c r="BQ32" s="275">
        <v>466</v>
      </c>
      <c r="BR32" s="273">
        <v>27.7</v>
      </c>
      <c r="BS32" s="274">
        <v>25.7</v>
      </c>
      <c r="BT32" s="275">
        <v>26.4</v>
      </c>
      <c r="BU32" s="273">
        <v>157</v>
      </c>
      <c r="BV32" s="274">
        <v>309</v>
      </c>
      <c r="BW32" s="275">
        <v>466</v>
      </c>
      <c r="BX32" s="273" t="s">
        <v>197</v>
      </c>
      <c r="BY32" s="274" t="s">
        <v>197</v>
      </c>
      <c r="BZ32" s="275">
        <v>5</v>
      </c>
      <c r="CA32" s="273">
        <v>14</v>
      </c>
      <c r="CB32" s="274">
        <v>41</v>
      </c>
      <c r="CC32" s="275">
        <v>55</v>
      </c>
      <c r="CD32" s="273" t="s">
        <v>197</v>
      </c>
      <c r="CE32" s="274" t="s">
        <v>197</v>
      </c>
      <c r="CF32" s="275">
        <v>7</v>
      </c>
      <c r="CG32" s="273">
        <v>14</v>
      </c>
      <c r="CH32" s="274">
        <v>41</v>
      </c>
      <c r="CI32" s="275">
        <v>55</v>
      </c>
      <c r="CJ32" s="273">
        <v>18.7</v>
      </c>
      <c r="CK32" s="274">
        <v>20.399999999999999</v>
      </c>
      <c r="CL32" s="275">
        <v>20</v>
      </c>
      <c r="CM32" s="273">
        <v>14</v>
      </c>
      <c r="CN32" s="274">
        <v>41</v>
      </c>
      <c r="CO32" s="275">
        <v>55</v>
      </c>
      <c r="CP32" s="273">
        <v>73</v>
      </c>
      <c r="CQ32" s="274">
        <v>57</v>
      </c>
      <c r="CR32" s="275">
        <v>65</v>
      </c>
      <c r="CS32" s="273">
        <v>2696</v>
      </c>
      <c r="CT32" s="274">
        <v>2820</v>
      </c>
      <c r="CU32" s="275">
        <v>5516</v>
      </c>
      <c r="CV32" s="273">
        <v>74</v>
      </c>
      <c r="CW32" s="274">
        <v>59</v>
      </c>
      <c r="CX32" s="275">
        <v>66</v>
      </c>
      <c r="CY32" s="273">
        <v>2696</v>
      </c>
      <c r="CZ32" s="274">
        <v>2820</v>
      </c>
      <c r="DA32" s="275">
        <v>5516</v>
      </c>
      <c r="DB32" s="273">
        <v>35.200000000000003</v>
      </c>
      <c r="DC32" s="274">
        <v>33</v>
      </c>
      <c r="DD32" s="275">
        <v>34.1</v>
      </c>
      <c r="DE32" s="273">
        <v>2696</v>
      </c>
      <c r="DF32" s="274">
        <v>2820</v>
      </c>
      <c r="DG32" s="275">
        <v>5516</v>
      </c>
    </row>
    <row r="33" spans="1:111" x14ac:dyDescent="0.35">
      <c r="A33" t="s">
        <v>156</v>
      </c>
      <c r="B33" t="s">
        <v>400</v>
      </c>
      <c r="C33" t="s">
        <v>392</v>
      </c>
      <c r="D33" s="273">
        <v>83</v>
      </c>
      <c r="E33" s="274">
        <v>71</v>
      </c>
      <c r="F33" s="275">
        <v>77</v>
      </c>
      <c r="G33" s="273">
        <v>1166</v>
      </c>
      <c r="H33" s="274">
        <v>1179</v>
      </c>
      <c r="I33" s="275">
        <v>2345</v>
      </c>
      <c r="J33" s="273">
        <v>84</v>
      </c>
      <c r="K33" s="274">
        <v>72</v>
      </c>
      <c r="L33" s="275">
        <v>78</v>
      </c>
      <c r="M33" s="273">
        <v>1166</v>
      </c>
      <c r="N33" s="274">
        <v>1179</v>
      </c>
      <c r="O33" s="275">
        <v>2345</v>
      </c>
      <c r="P33" s="273">
        <v>37.1</v>
      </c>
      <c r="Q33" s="274">
        <v>35.4</v>
      </c>
      <c r="R33" s="275">
        <v>36.200000000000003</v>
      </c>
      <c r="S33" s="273">
        <v>1166</v>
      </c>
      <c r="T33" s="274">
        <v>1179</v>
      </c>
      <c r="U33" s="275">
        <v>2345</v>
      </c>
      <c r="V33" s="320" t="s">
        <v>191</v>
      </c>
      <c r="W33" s="320" t="s">
        <v>191</v>
      </c>
      <c r="X33" s="320" t="s">
        <v>191</v>
      </c>
      <c r="Y33" s="320" t="s">
        <v>191</v>
      </c>
      <c r="Z33" s="320" t="s">
        <v>191</v>
      </c>
      <c r="AA33" s="320" t="s">
        <v>191</v>
      </c>
      <c r="AB33" s="320" t="s">
        <v>191</v>
      </c>
      <c r="AC33" s="320" t="s">
        <v>191</v>
      </c>
      <c r="AD33" s="320" t="s">
        <v>191</v>
      </c>
      <c r="AE33" s="320" t="s">
        <v>191</v>
      </c>
      <c r="AF33" s="320" t="s">
        <v>191</v>
      </c>
      <c r="AG33" s="320" t="s">
        <v>191</v>
      </c>
      <c r="AH33" s="320" t="s">
        <v>191</v>
      </c>
      <c r="AI33" s="320" t="s">
        <v>191</v>
      </c>
      <c r="AJ33" s="320" t="s">
        <v>191</v>
      </c>
      <c r="AK33" s="320" t="s">
        <v>191</v>
      </c>
      <c r="AL33" s="320" t="s">
        <v>191</v>
      </c>
      <c r="AM33" s="320" t="s">
        <v>191</v>
      </c>
      <c r="AN33" s="320" t="s">
        <v>191</v>
      </c>
      <c r="AO33" s="320" t="s">
        <v>191</v>
      </c>
      <c r="AP33" s="320" t="s">
        <v>191</v>
      </c>
      <c r="AQ33" s="320" t="s">
        <v>191</v>
      </c>
      <c r="AR33" s="320" t="s">
        <v>191</v>
      </c>
      <c r="AS33" s="320" t="s">
        <v>191</v>
      </c>
      <c r="AT33" s="320" t="s">
        <v>191</v>
      </c>
      <c r="AU33" s="320" t="s">
        <v>191</v>
      </c>
      <c r="AV33" s="320" t="s">
        <v>191</v>
      </c>
      <c r="AW33" s="320" t="s">
        <v>191</v>
      </c>
      <c r="AX33" s="320" t="s">
        <v>191</v>
      </c>
      <c r="AY33" s="320" t="s">
        <v>191</v>
      </c>
      <c r="AZ33" s="320" t="s">
        <v>191</v>
      </c>
      <c r="BA33" s="320" t="s">
        <v>191</v>
      </c>
      <c r="BB33" s="320" t="s">
        <v>191</v>
      </c>
      <c r="BC33" s="320" t="s">
        <v>191</v>
      </c>
      <c r="BD33" s="320" t="s">
        <v>191</v>
      </c>
      <c r="BE33" s="320" t="s">
        <v>191</v>
      </c>
      <c r="BF33" s="273">
        <v>37</v>
      </c>
      <c r="BG33" s="274">
        <v>15</v>
      </c>
      <c r="BH33" s="275">
        <v>21</v>
      </c>
      <c r="BI33" s="273">
        <v>35</v>
      </c>
      <c r="BJ33" s="274">
        <v>95</v>
      </c>
      <c r="BK33" s="275">
        <v>130</v>
      </c>
      <c r="BL33" s="273">
        <v>40</v>
      </c>
      <c r="BM33" s="274">
        <v>16</v>
      </c>
      <c r="BN33" s="275">
        <v>22</v>
      </c>
      <c r="BO33" s="273">
        <v>35</v>
      </c>
      <c r="BP33" s="274">
        <v>95</v>
      </c>
      <c r="BQ33" s="275">
        <v>130</v>
      </c>
      <c r="BR33" s="273">
        <v>28.3</v>
      </c>
      <c r="BS33" s="274">
        <v>26</v>
      </c>
      <c r="BT33" s="275">
        <v>26.6</v>
      </c>
      <c r="BU33" s="273">
        <v>35</v>
      </c>
      <c r="BV33" s="274">
        <v>95</v>
      </c>
      <c r="BW33" s="275">
        <v>130</v>
      </c>
      <c r="BX33" s="273" t="s">
        <v>197</v>
      </c>
      <c r="BY33" s="274" t="s">
        <v>197</v>
      </c>
      <c r="BZ33" s="275" t="s">
        <v>197</v>
      </c>
      <c r="CA33" s="273">
        <v>12</v>
      </c>
      <c r="CB33" s="274">
        <v>11</v>
      </c>
      <c r="CC33" s="275">
        <v>23</v>
      </c>
      <c r="CD33" s="273" t="s">
        <v>197</v>
      </c>
      <c r="CE33" s="274" t="s">
        <v>197</v>
      </c>
      <c r="CF33" s="275" t="s">
        <v>197</v>
      </c>
      <c r="CG33" s="273">
        <v>12</v>
      </c>
      <c r="CH33" s="274">
        <v>11</v>
      </c>
      <c r="CI33" s="275">
        <v>23</v>
      </c>
      <c r="CJ33" s="273">
        <v>17.100000000000001</v>
      </c>
      <c r="CK33" s="274">
        <v>17.5</v>
      </c>
      <c r="CL33" s="275">
        <v>17.3</v>
      </c>
      <c r="CM33" s="273">
        <v>12</v>
      </c>
      <c r="CN33" s="274">
        <v>11</v>
      </c>
      <c r="CO33" s="275">
        <v>23</v>
      </c>
      <c r="CP33" s="273">
        <v>80</v>
      </c>
      <c r="CQ33" s="274">
        <v>66</v>
      </c>
      <c r="CR33" s="275">
        <v>73</v>
      </c>
      <c r="CS33" s="273">
        <v>1230</v>
      </c>
      <c r="CT33" s="274">
        <v>1302</v>
      </c>
      <c r="CU33" s="275">
        <v>2532</v>
      </c>
      <c r="CV33" s="273">
        <v>81</v>
      </c>
      <c r="CW33" s="274">
        <v>67</v>
      </c>
      <c r="CX33" s="275">
        <v>74</v>
      </c>
      <c r="CY33" s="273">
        <v>1230</v>
      </c>
      <c r="CZ33" s="274">
        <v>1302</v>
      </c>
      <c r="DA33" s="275">
        <v>2532</v>
      </c>
      <c r="DB33" s="273">
        <v>36.6</v>
      </c>
      <c r="DC33" s="274">
        <v>34.5</v>
      </c>
      <c r="DD33" s="275">
        <v>35.5</v>
      </c>
      <c r="DE33" s="273">
        <v>1230</v>
      </c>
      <c r="DF33" s="274">
        <v>1302</v>
      </c>
      <c r="DG33" s="275">
        <v>2532</v>
      </c>
    </row>
    <row r="34" spans="1:111" x14ac:dyDescent="0.35">
      <c r="A34" t="s">
        <v>160</v>
      </c>
      <c r="B34" t="s">
        <v>404</v>
      </c>
      <c r="C34" t="s">
        <v>392</v>
      </c>
      <c r="D34" s="273">
        <v>85</v>
      </c>
      <c r="E34" s="274">
        <v>75</v>
      </c>
      <c r="F34" s="275">
        <v>80</v>
      </c>
      <c r="G34" s="273">
        <v>1629</v>
      </c>
      <c r="H34" s="274">
        <v>1530</v>
      </c>
      <c r="I34" s="275">
        <v>3159</v>
      </c>
      <c r="J34" s="273">
        <v>86</v>
      </c>
      <c r="K34" s="274">
        <v>76</v>
      </c>
      <c r="L34" s="275">
        <v>81</v>
      </c>
      <c r="M34" s="273">
        <v>1629</v>
      </c>
      <c r="N34" s="274">
        <v>1530</v>
      </c>
      <c r="O34" s="275">
        <v>3159</v>
      </c>
      <c r="P34" s="273">
        <v>37.5</v>
      </c>
      <c r="Q34" s="274">
        <v>35.5</v>
      </c>
      <c r="R34" s="275">
        <v>36.5</v>
      </c>
      <c r="S34" s="273">
        <v>1629</v>
      </c>
      <c r="T34" s="274">
        <v>1530</v>
      </c>
      <c r="U34" s="275">
        <v>3159</v>
      </c>
      <c r="V34" s="320" t="s">
        <v>191</v>
      </c>
      <c r="W34" s="320" t="s">
        <v>191</v>
      </c>
      <c r="X34" s="320" t="s">
        <v>191</v>
      </c>
      <c r="Y34" s="320" t="s">
        <v>191</v>
      </c>
      <c r="Z34" s="320" t="s">
        <v>191</v>
      </c>
      <c r="AA34" s="320" t="s">
        <v>191</v>
      </c>
      <c r="AB34" s="320" t="s">
        <v>191</v>
      </c>
      <c r="AC34" s="320" t="s">
        <v>191</v>
      </c>
      <c r="AD34" s="320" t="s">
        <v>191</v>
      </c>
      <c r="AE34" s="320" t="s">
        <v>191</v>
      </c>
      <c r="AF34" s="320" t="s">
        <v>191</v>
      </c>
      <c r="AG34" s="320" t="s">
        <v>191</v>
      </c>
      <c r="AH34" s="320" t="s">
        <v>191</v>
      </c>
      <c r="AI34" s="320" t="s">
        <v>191</v>
      </c>
      <c r="AJ34" s="320" t="s">
        <v>191</v>
      </c>
      <c r="AK34" s="320" t="s">
        <v>191</v>
      </c>
      <c r="AL34" s="320" t="s">
        <v>191</v>
      </c>
      <c r="AM34" s="320" t="s">
        <v>191</v>
      </c>
      <c r="AN34" s="320" t="s">
        <v>191</v>
      </c>
      <c r="AO34" s="320" t="s">
        <v>191</v>
      </c>
      <c r="AP34" s="320" t="s">
        <v>191</v>
      </c>
      <c r="AQ34" s="320" t="s">
        <v>191</v>
      </c>
      <c r="AR34" s="320" t="s">
        <v>191</v>
      </c>
      <c r="AS34" s="320" t="s">
        <v>191</v>
      </c>
      <c r="AT34" s="320" t="s">
        <v>191</v>
      </c>
      <c r="AU34" s="320" t="s">
        <v>191</v>
      </c>
      <c r="AV34" s="320" t="s">
        <v>191</v>
      </c>
      <c r="AW34" s="320" t="s">
        <v>191</v>
      </c>
      <c r="AX34" s="320" t="s">
        <v>191</v>
      </c>
      <c r="AY34" s="320" t="s">
        <v>191</v>
      </c>
      <c r="AZ34" s="320" t="s">
        <v>191</v>
      </c>
      <c r="BA34" s="320" t="s">
        <v>191</v>
      </c>
      <c r="BB34" s="320" t="s">
        <v>191</v>
      </c>
      <c r="BC34" s="320" t="s">
        <v>191</v>
      </c>
      <c r="BD34" s="320" t="s">
        <v>191</v>
      </c>
      <c r="BE34" s="320" t="s">
        <v>191</v>
      </c>
      <c r="BF34" s="273">
        <v>29</v>
      </c>
      <c r="BG34" s="274">
        <v>22</v>
      </c>
      <c r="BH34" s="275">
        <v>24</v>
      </c>
      <c r="BI34" s="273">
        <v>52</v>
      </c>
      <c r="BJ34" s="274">
        <v>132</v>
      </c>
      <c r="BK34" s="275">
        <v>184</v>
      </c>
      <c r="BL34" s="273">
        <v>29</v>
      </c>
      <c r="BM34" s="274">
        <v>23</v>
      </c>
      <c r="BN34" s="275">
        <v>25</v>
      </c>
      <c r="BO34" s="273">
        <v>52</v>
      </c>
      <c r="BP34" s="274">
        <v>132</v>
      </c>
      <c r="BQ34" s="275">
        <v>184</v>
      </c>
      <c r="BR34" s="273">
        <v>28</v>
      </c>
      <c r="BS34" s="274">
        <v>26.8</v>
      </c>
      <c r="BT34" s="275">
        <v>27.1</v>
      </c>
      <c r="BU34" s="273">
        <v>52</v>
      </c>
      <c r="BV34" s="274">
        <v>132</v>
      </c>
      <c r="BW34" s="275">
        <v>184</v>
      </c>
      <c r="BX34" s="273" t="s">
        <v>197</v>
      </c>
      <c r="BY34" s="274" t="s">
        <v>197</v>
      </c>
      <c r="BZ34" s="275">
        <v>5</v>
      </c>
      <c r="CA34" s="273">
        <v>13</v>
      </c>
      <c r="CB34" s="274">
        <v>50</v>
      </c>
      <c r="CC34" s="275">
        <v>63</v>
      </c>
      <c r="CD34" s="273" t="s">
        <v>197</v>
      </c>
      <c r="CE34" s="274" t="s">
        <v>197</v>
      </c>
      <c r="CF34" s="275">
        <v>5</v>
      </c>
      <c r="CG34" s="273">
        <v>13</v>
      </c>
      <c r="CH34" s="274">
        <v>50</v>
      </c>
      <c r="CI34" s="275">
        <v>63</v>
      </c>
      <c r="CJ34" s="273">
        <v>23.2</v>
      </c>
      <c r="CK34" s="274">
        <v>21.1</v>
      </c>
      <c r="CL34" s="275">
        <v>21.5</v>
      </c>
      <c r="CM34" s="273">
        <v>13</v>
      </c>
      <c r="CN34" s="274">
        <v>50</v>
      </c>
      <c r="CO34" s="275">
        <v>63</v>
      </c>
      <c r="CP34" s="273">
        <v>82</v>
      </c>
      <c r="CQ34" s="274">
        <v>68</v>
      </c>
      <c r="CR34" s="275">
        <v>75</v>
      </c>
      <c r="CS34" s="273">
        <v>1710</v>
      </c>
      <c r="CT34" s="274">
        <v>1726</v>
      </c>
      <c r="CU34" s="275">
        <v>3436</v>
      </c>
      <c r="CV34" s="273">
        <v>83</v>
      </c>
      <c r="CW34" s="274">
        <v>70</v>
      </c>
      <c r="CX34" s="275">
        <v>76</v>
      </c>
      <c r="CY34" s="273">
        <v>1710</v>
      </c>
      <c r="CZ34" s="274">
        <v>1726</v>
      </c>
      <c r="DA34" s="275">
        <v>3436</v>
      </c>
      <c r="DB34" s="273">
        <v>37</v>
      </c>
      <c r="DC34" s="274">
        <v>34.299999999999997</v>
      </c>
      <c r="DD34" s="275">
        <v>35.6</v>
      </c>
      <c r="DE34" s="273">
        <v>1710</v>
      </c>
      <c r="DF34" s="274">
        <v>1726</v>
      </c>
      <c r="DG34" s="275">
        <v>3436</v>
      </c>
    </row>
    <row r="35" spans="1:111" x14ac:dyDescent="0.35">
      <c r="A35" t="s">
        <v>157</v>
      </c>
      <c r="B35" t="s">
        <v>401</v>
      </c>
      <c r="C35" t="s">
        <v>392</v>
      </c>
      <c r="D35" s="273">
        <v>75</v>
      </c>
      <c r="E35" s="274">
        <v>63</v>
      </c>
      <c r="F35" s="275">
        <v>69</v>
      </c>
      <c r="G35" s="273">
        <v>1387</v>
      </c>
      <c r="H35" s="274">
        <v>1308</v>
      </c>
      <c r="I35" s="275">
        <v>2695</v>
      </c>
      <c r="J35" s="273">
        <v>75</v>
      </c>
      <c r="K35" s="274">
        <v>65</v>
      </c>
      <c r="L35" s="275">
        <v>70</v>
      </c>
      <c r="M35" s="273">
        <v>1387</v>
      </c>
      <c r="N35" s="274">
        <v>1308</v>
      </c>
      <c r="O35" s="275">
        <v>2695</v>
      </c>
      <c r="P35" s="273">
        <v>34.4</v>
      </c>
      <c r="Q35" s="274">
        <v>33</v>
      </c>
      <c r="R35" s="275">
        <v>33.700000000000003</v>
      </c>
      <c r="S35" s="273">
        <v>1387</v>
      </c>
      <c r="T35" s="274">
        <v>1308</v>
      </c>
      <c r="U35" s="275">
        <v>2695</v>
      </c>
      <c r="V35" s="320" t="s">
        <v>191</v>
      </c>
      <c r="W35" s="320" t="s">
        <v>191</v>
      </c>
      <c r="X35" s="320" t="s">
        <v>191</v>
      </c>
      <c r="Y35" s="320" t="s">
        <v>191</v>
      </c>
      <c r="Z35" s="320" t="s">
        <v>191</v>
      </c>
      <c r="AA35" s="320" t="s">
        <v>191</v>
      </c>
      <c r="AB35" s="320" t="s">
        <v>191</v>
      </c>
      <c r="AC35" s="320" t="s">
        <v>191</v>
      </c>
      <c r="AD35" s="320" t="s">
        <v>191</v>
      </c>
      <c r="AE35" s="320" t="s">
        <v>191</v>
      </c>
      <c r="AF35" s="320" t="s">
        <v>191</v>
      </c>
      <c r="AG35" s="320" t="s">
        <v>191</v>
      </c>
      <c r="AH35" s="320" t="s">
        <v>191</v>
      </c>
      <c r="AI35" s="320" t="s">
        <v>191</v>
      </c>
      <c r="AJ35" s="320" t="s">
        <v>191</v>
      </c>
      <c r="AK35" s="320" t="s">
        <v>191</v>
      </c>
      <c r="AL35" s="320" t="s">
        <v>191</v>
      </c>
      <c r="AM35" s="320" t="s">
        <v>191</v>
      </c>
      <c r="AN35" s="320" t="s">
        <v>191</v>
      </c>
      <c r="AO35" s="320" t="s">
        <v>191</v>
      </c>
      <c r="AP35" s="320" t="s">
        <v>191</v>
      </c>
      <c r="AQ35" s="320" t="s">
        <v>191</v>
      </c>
      <c r="AR35" s="320" t="s">
        <v>191</v>
      </c>
      <c r="AS35" s="320" t="s">
        <v>191</v>
      </c>
      <c r="AT35" s="320" t="s">
        <v>191</v>
      </c>
      <c r="AU35" s="320" t="s">
        <v>191</v>
      </c>
      <c r="AV35" s="320" t="s">
        <v>191</v>
      </c>
      <c r="AW35" s="320" t="s">
        <v>191</v>
      </c>
      <c r="AX35" s="320" t="s">
        <v>191</v>
      </c>
      <c r="AY35" s="320" t="s">
        <v>191</v>
      </c>
      <c r="AZ35" s="320" t="s">
        <v>191</v>
      </c>
      <c r="BA35" s="320" t="s">
        <v>191</v>
      </c>
      <c r="BB35" s="320" t="s">
        <v>191</v>
      </c>
      <c r="BC35" s="320" t="s">
        <v>191</v>
      </c>
      <c r="BD35" s="320" t="s">
        <v>191</v>
      </c>
      <c r="BE35" s="320" t="s">
        <v>191</v>
      </c>
      <c r="BF35" s="273">
        <v>36</v>
      </c>
      <c r="BG35" s="274">
        <v>19</v>
      </c>
      <c r="BH35" s="275">
        <v>24</v>
      </c>
      <c r="BI35" s="273">
        <v>113</v>
      </c>
      <c r="BJ35" s="274">
        <v>243</v>
      </c>
      <c r="BK35" s="275">
        <v>356</v>
      </c>
      <c r="BL35" s="273">
        <v>37</v>
      </c>
      <c r="BM35" s="274">
        <v>21</v>
      </c>
      <c r="BN35" s="275">
        <v>26</v>
      </c>
      <c r="BO35" s="273">
        <v>113</v>
      </c>
      <c r="BP35" s="274">
        <v>243</v>
      </c>
      <c r="BQ35" s="275">
        <v>356</v>
      </c>
      <c r="BR35" s="273">
        <v>28.3</v>
      </c>
      <c r="BS35" s="274">
        <v>26.3</v>
      </c>
      <c r="BT35" s="275">
        <v>26.9</v>
      </c>
      <c r="BU35" s="273">
        <v>113</v>
      </c>
      <c r="BV35" s="274">
        <v>243</v>
      </c>
      <c r="BW35" s="275">
        <v>356</v>
      </c>
      <c r="BX35" s="273" t="s">
        <v>197</v>
      </c>
      <c r="BY35" s="274" t="s">
        <v>197</v>
      </c>
      <c r="BZ35" s="275" t="s">
        <v>197</v>
      </c>
      <c r="CA35" s="273">
        <v>10</v>
      </c>
      <c r="CB35" s="274">
        <v>41</v>
      </c>
      <c r="CC35" s="275">
        <v>51</v>
      </c>
      <c r="CD35" s="273" t="s">
        <v>197</v>
      </c>
      <c r="CE35" s="274" t="s">
        <v>197</v>
      </c>
      <c r="CF35" s="275" t="s">
        <v>197</v>
      </c>
      <c r="CG35" s="273">
        <v>10</v>
      </c>
      <c r="CH35" s="274">
        <v>41</v>
      </c>
      <c r="CI35" s="275">
        <v>51</v>
      </c>
      <c r="CJ35" s="273">
        <v>20.3</v>
      </c>
      <c r="CK35" s="274">
        <v>18.8</v>
      </c>
      <c r="CL35" s="275">
        <v>19.100000000000001</v>
      </c>
      <c r="CM35" s="273">
        <v>10</v>
      </c>
      <c r="CN35" s="274">
        <v>41</v>
      </c>
      <c r="CO35" s="275">
        <v>51</v>
      </c>
      <c r="CP35" s="273">
        <v>71</v>
      </c>
      <c r="CQ35" s="274">
        <v>55</v>
      </c>
      <c r="CR35" s="275">
        <v>63</v>
      </c>
      <c r="CS35" s="273">
        <v>1531</v>
      </c>
      <c r="CT35" s="274">
        <v>1610</v>
      </c>
      <c r="CU35" s="275">
        <v>3141</v>
      </c>
      <c r="CV35" s="273">
        <v>72</v>
      </c>
      <c r="CW35" s="274">
        <v>57</v>
      </c>
      <c r="CX35" s="275">
        <v>64</v>
      </c>
      <c r="CY35" s="273">
        <v>1531</v>
      </c>
      <c r="CZ35" s="274">
        <v>1610</v>
      </c>
      <c r="DA35" s="275">
        <v>3141</v>
      </c>
      <c r="DB35" s="273">
        <v>33.799999999999997</v>
      </c>
      <c r="DC35" s="274">
        <v>31.6</v>
      </c>
      <c r="DD35" s="275">
        <v>32.700000000000003</v>
      </c>
      <c r="DE35" s="273">
        <v>1531</v>
      </c>
      <c r="DF35" s="274">
        <v>1610</v>
      </c>
      <c r="DG35" s="275">
        <v>3141</v>
      </c>
    </row>
    <row r="36" spans="1:111" x14ac:dyDescent="0.35">
      <c r="A36" t="s">
        <v>162</v>
      </c>
      <c r="B36" t="s">
        <v>406</v>
      </c>
      <c r="C36" t="s">
        <v>392</v>
      </c>
      <c r="D36" s="273">
        <v>79</v>
      </c>
      <c r="E36" s="274">
        <v>68</v>
      </c>
      <c r="F36" s="275">
        <v>73</v>
      </c>
      <c r="G36" s="273">
        <v>637</v>
      </c>
      <c r="H36" s="274">
        <v>664</v>
      </c>
      <c r="I36" s="275">
        <v>1301</v>
      </c>
      <c r="J36" s="273">
        <v>80</v>
      </c>
      <c r="K36" s="274">
        <v>72</v>
      </c>
      <c r="L36" s="275">
        <v>76</v>
      </c>
      <c r="M36" s="273">
        <v>637</v>
      </c>
      <c r="N36" s="274">
        <v>664</v>
      </c>
      <c r="O36" s="275">
        <v>1301</v>
      </c>
      <c r="P36" s="273">
        <v>35.799999999999997</v>
      </c>
      <c r="Q36" s="274">
        <v>33.799999999999997</v>
      </c>
      <c r="R36" s="275">
        <v>34.799999999999997</v>
      </c>
      <c r="S36" s="273">
        <v>637</v>
      </c>
      <c r="T36" s="274">
        <v>664</v>
      </c>
      <c r="U36" s="275">
        <v>1301</v>
      </c>
      <c r="V36" s="320" t="s">
        <v>191</v>
      </c>
      <c r="W36" s="320" t="s">
        <v>191</v>
      </c>
      <c r="X36" s="320" t="s">
        <v>191</v>
      </c>
      <c r="Y36" s="320" t="s">
        <v>191</v>
      </c>
      <c r="Z36" s="320" t="s">
        <v>191</v>
      </c>
      <c r="AA36" s="320" t="s">
        <v>191</v>
      </c>
      <c r="AB36" s="320" t="s">
        <v>191</v>
      </c>
      <c r="AC36" s="320" t="s">
        <v>191</v>
      </c>
      <c r="AD36" s="320" t="s">
        <v>191</v>
      </c>
      <c r="AE36" s="320" t="s">
        <v>191</v>
      </c>
      <c r="AF36" s="320" t="s">
        <v>191</v>
      </c>
      <c r="AG36" s="320" t="s">
        <v>191</v>
      </c>
      <c r="AH36" s="320" t="s">
        <v>191</v>
      </c>
      <c r="AI36" s="320" t="s">
        <v>191</v>
      </c>
      <c r="AJ36" s="320" t="s">
        <v>191</v>
      </c>
      <c r="AK36" s="320" t="s">
        <v>191</v>
      </c>
      <c r="AL36" s="320" t="s">
        <v>191</v>
      </c>
      <c r="AM36" s="320" t="s">
        <v>191</v>
      </c>
      <c r="AN36" s="320" t="s">
        <v>191</v>
      </c>
      <c r="AO36" s="320" t="s">
        <v>191</v>
      </c>
      <c r="AP36" s="320" t="s">
        <v>191</v>
      </c>
      <c r="AQ36" s="320" t="s">
        <v>191</v>
      </c>
      <c r="AR36" s="320" t="s">
        <v>191</v>
      </c>
      <c r="AS36" s="320" t="s">
        <v>191</v>
      </c>
      <c r="AT36" s="320" t="s">
        <v>191</v>
      </c>
      <c r="AU36" s="320" t="s">
        <v>191</v>
      </c>
      <c r="AV36" s="320" t="s">
        <v>191</v>
      </c>
      <c r="AW36" s="320" t="s">
        <v>191</v>
      </c>
      <c r="AX36" s="320" t="s">
        <v>191</v>
      </c>
      <c r="AY36" s="320" t="s">
        <v>191</v>
      </c>
      <c r="AZ36" s="320" t="s">
        <v>191</v>
      </c>
      <c r="BA36" s="320" t="s">
        <v>191</v>
      </c>
      <c r="BB36" s="320" t="s">
        <v>191</v>
      </c>
      <c r="BC36" s="320" t="s">
        <v>191</v>
      </c>
      <c r="BD36" s="320" t="s">
        <v>191</v>
      </c>
      <c r="BE36" s="320" t="s">
        <v>191</v>
      </c>
      <c r="BF36" s="273">
        <v>41</v>
      </c>
      <c r="BG36" s="274">
        <v>19</v>
      </c>
      <c r="BH36" s="275">
        <v>26</v>
      </c>
      <c r="BI36" s="273">
        <v>32</v>
      </c>
      <c r="BJ36" s="274">
        <v>69</v>
      </c>
      <c r="BK36" s="275">
        <v>101</v>
      </c>
      <c r="BL36" s="273">
        <v>41</v>
      </c>
      <c r="BM36" s="274">
        <v>19</v>
      </c>
      <c r="BN36" s="275">
        <v>26</v>
      </c>
      <c r="BO36" s="273">
        <v>32</v>
      </c>
      <c r="BP36" s="274">
        <v>69</v>
      </c>
      <c r="BQ36" s="275">
        <v>101</v>
      </c>
      <c r="BR36" s="273">
        <v>27.9</v>
      </c>
      <c r="BS36" s="274">
        <v>26.4</v>
      </c>
      <c r="BT36" s="275">
        <v>26.9</v>
      </c>
      <c r="BU36" s="273">
        <v>32</v>
      </c>
      <c r="BV36" s="274">
        <v>69</v>
      </c>
      <c r="BW36" s="275">
        <v>101</v>
      </c>
      <c r="BX36" s="273" t="s">
        <v>197</v>
      </c>
      <c r="BY36" s="274" t="s">
        <v>197</v>
      </c>
      <c r="BZ36" s="275" t="s">
        <v>197</v>
      </c>
      <c r="CA36" s="273">
        <v>10</v>
      </c>
      <c r="CB36" s="274">
        <v>26</v>
      </c>
      <c r="CC36" s="275">
        <v>36</v>
      </c>
      <c r="CD36" s="273" t="s">
        <v>197</v>
      </c>
      <c r="CE36" s="274" t="s">
        <v>197</v>
      </c>
      <c r="CF36" s="275" t="s">
        <v>197</v>
      </c>
      <c r="CG36" s="273">
        <v>10</v>
      </c>
      <c r="CH36" s="274">
        <v>26</v>
      </c>
      <c r="CI36" s="275">
        <v>36</v>
      </c>
      <c r="CJ36" s="273">
        <v>17.2</v>
      </c>
      <c r="CK36" s="274">
        <v>19.5</v>
      </c>
      <c r="CL36" s="275">
        <v>18.899999999999999</v>
      </c>
      <c r="CM36" s="273">
        <v>10</v>
      </c>
      <c r="CN36" s="274">
        <v>26</v>
      </c>
      <c r="CO36" s="275">
        <v>36</v>
      </c>
      <c r="CP36" s="273">
        <v>76</v>
      </c>
      <c r="CQ36" s="274">
        <v>61</v>
      </c>
      <c r="CR36" s="275">
        <v>68</v>
      </c>
      <c r="CS36" s="273">
        <v>687</v>
      </c>
      <c r="CT36" s="274">
        <v>767</v>
      </c>
      <c r="CU36" s="275">
        <v>1454</v>
      </c>
      <c r="CV36" s="273">
        <v>77</v>
      </c>
      <c r="CW36" s="274">
        <v>65</v>
      </c>
      <c r="CX36" s="275">
        <v>71</v>
      </c>
      <c r="CY36" s="273">
        <v>687</v>
      </c>
      <c r="CZ36" s="274">
        <v>767</v>
      </c>
      <c r="DA36" s="275">
        <v>1454</v>
      </c>
      <c r="DB36" s="273">
        <v>35.1</v>
      </c>
      <c r="DC36" s="274">
        <v>32.6</v>
      </c>
      <c r="DD36" s="275">
        <v>33.799999999999997</v>
      </c>
      <c r="DE36" s="273">
        <v>687</v>
      </c>
      <c r="DF36" s="274">
        <v>767</v>
      </c>
      <c r="DG36" s="275">
        <v>1454</v>
      </c>
    </row>
    <row r="37" spans="1:111" x14ac:dyDescent="0.35">
      <c r="A37" t="s">
        <v>149</v>
      </c>
      <c r="B37" t="s">
        <v>394</v>
      </c>
      <c r="C37" t="s">
        <v>392</v>
      </c>
      <c r="D37" s="273">
        <v>82</v>
      </c>
      <c r="E37" s="274">
        <v>69</v>
      </c>
      <c r="F37" s="275">
        <v>76</v>
      </c>
      <c r="G37" s="273">
        <v>899</v>
      </c>
      <c r="H37" s="274">
        <v>882</v>
      </c>
      <c r="I37" s="275">
        <v>1781</v>
      </c>
      <c r="J37" s="273">
        <v>84</v>
      </c>
      <c r="K37" s="274">
        <v>71</v>
      </c>
      <c r="L37" s="275">
        <v>77</v>
      </c>
      <c r="M37" s="273">
        <v>899</v>
      </c>
      <c r="N37" s="274">
        <v>882</v>
      </c>
      <c r="O37" s="275">
        <v>1781</v>
      </c>
      <c r="P37" s="273">
        <v>38.700000000000003</v>
      </c>
      <c r="Q37" s="274">
        <v>36.299999999999997</v>
      </c>
      <c r="R37" s="275">
        <v>37.5</v>
      </c>
      <c r="S37" s="273">
        <v>899</v>
      </c>
      <c r="T37" s="274">
        <v>882</v>
      </c>
      <c r="U37" s="275">
        <v>1781</v>
      </c>
      <c r="V37" s="320" t="s">
        <v>191</v>
      </c>
      <c r="W37" s="320" t="s">
        <v>191</v>
      </c>
      <c r="X37" s="320" t="s">
        <v>191</v>
      </c>
      <c r="Y37" s="320" t="s">
        <v>191</v>
      </c>
      <c r="Z37" s="320" t="s">
        <v>191</v>
      </c>
      <c r="AA37" s="320" t="s">
        <v>191</v>
      </c>
      <c r="AB37" s="320" t="s">
        <v>191</v>
      </c>
      <c r="AC37" s="320" t="s">
        <v>191</v>
      </c>
      <c r="AD37" s="320" t="s">
        <v>191</v>
      </c>
      <c r="AE37" s="320" t="s">
        <v>191</v>
      </c>
      <c r="AF37" s="320" t="s">
        <v>191</v>
      </c>
      <c r="AG37" s="320" t="s">
        <v>191</v>
      </c>
      <c r="AH37" s="320" t="s">
        <v>191</v>
      </c>
      <c r="AI37" s="320" t="s">
        <v>191</v>
      </c>
      <c r="AJ37" s="320" t="s">
        <v>191</v>
      </c>
      <c r="AK37" s="320" t="s">
        <v>191</v>
      </c>
      <c r="AL37" s="320" t="s">
        <v>191</v>
      </c>
      <c r="AM37" s="320" t="s">
        <v>191</v>
      </c>
      <c r="AN37" s="320" t="s">
        <v>191</v>
      </c>
      <c r="AO37" s="320" t="s">
        <v>191</v>
      </c>
      <c r="AP37" s="320" t="s">
        <v>191</v>
      </c>
      <c r="AQ37" s="320" t="s">
        <v>191</v>
      </c>
      <c r="AR37" s="320" t="s">
        <v>191</v>
      </c>
      <c r="AS37" s="320" t="s">
        <v>191</v>
      </c>
      <c r="AT37" s="320" t="s">
        <v>191</v>
      </c>
      <c r="AU37" s="320" t="s">
        <v>191</v>
      </c>
      <c r="AV37" s="320" t="s">
        <v>191</v>
      </c>
      <c r="AW37" s="320" t="s">
        <v>191</v>
      </c>
      <c r="AX37" s="320" t="s">
        <v>191</v>
      </c>
      <c r="AY37" s="320" t="s">
        <v>191</v>
      </c>
      <c r="AZ37" s="320" t="s">
        <v>191</v>
      </c>
      <c r="BA37" s="320" t="s">
        <v>191</v>
      </c>
      <c r="BB37" s="320" t="s">
        <v>191</v>
      </c>
      <c r="BC37" s="320" t="s">
        <v>191</v>
      </c>
      <c r="BD37" s="320" t="s">
        <v>191</v>
      </c>
      <c r="BE37" s="320" t="s">
        <v>191</v>
      </c>
      <c r="BF37" s="273">
        <v>39</v>
      </c>
      <c r="BG37" s="274">
        <v>31</v>
      </c>
      <c r="BH37" s="275">
        <v>33</v>
      </c>
      <c r="BI37" s="273">
        <v>62</v>
      </c>
      <c r="BJ37" s="274">
        <v>133</v>
      </c>
      <c r="BK37" s="275">
        <v>195</v>
      </c>
      <c r="BL37" s="273">
        <v>42</v>
      </c>
      <c r="BM37" s="274">
        <v>32</v>
      </c>
      <c r="BN37" s="275">
        <v>35</v>
      </c>
      <c r="BO37" s="273">
        <v>62</v>
      </c>
      <c r="BP37" s="274">
        <v>133</v>
      </c>
      <c r="BQ37" s="275">
        <v>195</v>
      </c>
      <c r="BR37" s="273">
        <v>32.4</v>
      </c>
      <c r="BS37" s="274">
        <v>29.2</v>
      </c>
      <c r="BT37" s="275">
        <v>30.3</v>
      </c>
      <c r="BU37" s="273">
        <v>62</v>
      </c>
      <c r="BV37" s="274">
        <v>133</v>
      </c>
      <c r="BW37" s="275">
        <v>195</v>
      </c>
      <c r="BX37" s="273" t="s">
        <v>197</v>
      </c>
      <c r="BY37" s="274">
        <v>20</v>
      </c>
      <c r="BZ37" s="275">
        <v>15</v>
      </c>
      <c r="CA37" s="273">
        <v>5</v>
      </c>
      <c r="CB37" s="274">
        <v>15</v>
      </c>
      <c r="CC37" s="275">
        <v>20</v>
      </c>
      <c r="CD37" s="273" t="s">
        <v>197</v>
      </c>
      <c r="CE37" s="274">
        <v>20</v>
      </c>
      <c r="CF37" s="275">
        <v>15</v>
      </c>
      <c r="CG37" s="273">
        <v>5</v>
      </c>
      <c r="CH37" s="274">
        <v>15</v>
      </c>
      <c r="CI37" s="275">
        <v>20</v>
      </c>
      <c r="CJ37" s="273">
        <v>21.4</v>
      </c>
      <c r="CK37" s="274">
        <v>22.3</v>
      </c>
      <c r="CL37" s="275">
        <v>22.1</v>
      </c>
      <c r="CM37" s="273">
        <v>5</v>
      </c>
      <c r="CN37" s="274">
        <v>15</v>
      </c>
      <c r="CO37" s="275">
        <v>20</v>
      </c>
      <c r="CP37" s="273">
        <v>77</v>
      </c>
      <c r="CQ37" s="274">
        <v>63</v>
      </c>
      <c r="CR37" s="275">
        <v>70</v>
      </c>
      <c r="CS37" s="273">
        <v>1012</v>
      </c>
      <c r="CT37" s="274">
        <v>1059</v>
      </c>
      <c r="CU37" s="275">
        <v>2071</v>
      </c>
      <c r="CV37" s="273">
        <v>79</v>
      </c>
      <c r="CW37" s="274">
        <v>65</v>
      </c>
      <c r="CX37" s="275">
        <v>72</v>
      </c>
      <c r="CY37" s="273">
        <v>1012</v>
      </c>
      <c r="CZ37" s="274">
        <v>1059</v>
      </c>
      <c r="DA37" s="275">
        <v>2071</v>
      </c>
      <c r="DB37" s="273">
        <v>38.1</v>
      </c>
      <c r="DC37" s="274">
        <v>35.200000000000003</v>
      </c>
      <c r="DD37" s="275">
        <v>36.6</v>
      </c>
      <c r="DE37" s="273">
        <v>1012</v>
      </c>
      <c r="DF37" s="274">
        <v>1059</v>
      </c>
      <c r="DG37" s="275">
        <v>2071</v>
      </c>
    </row>
    <row r="38" spans="1:111" x14ac:dyDescent="0.35">
      <c r="A38" t="s">
        <v>158</v>
      </c>
      <c r="B38" t="s">
        <v>402</v>
      </c>
      <c r="C38" t="s">
        <v>392</v>
      </c>
      <c r="D38" s="273">
        <v>83</v>
      </c>
      <c r="E38" s="274">
        <v>70</v>
      </c>
      <c r="F38" s="275">
        <v>76</v>
      </c>
      <c r="G38" s="273">
        <v>732</v>
      </c>
      <c r="H38" s="274">
        <v>739</v>
      </c>
      <c r="I38" s="275">
        <v>1471</v>
      </c>
      <c r="J38" s="273">
        <v>83</v>
      </c>
      <c r="K38" s="274">
        <v>73</v>
      </c>
      <c r="L38" s="275">
        <v>78</v>
      </c>
      <c r="M38" s="273">
        <v>732</v>
      </c>
      <c r="N38" s="274">
        <v>739</v>
      </c>
      <c r="O38" s="275">
        <v>1471</v>
      </c>
      <c r="P38" s="273">
        <v>37</v>
      </c>
      <c r="Q38" s="274">
        <v>35.799999999999997</v>
      </c>
      <c r="R38" s="275">
        <v>36.4</v>
      </c>
      <c r="S38" s="273">
        <v>732</v>
      </c>
      <c r="T38" s="274">
        <v>739</v>
      </c>
      <c r="U38" s="275">
        <v>1471</v>
      </c>
      <c r="V38" s="320" t="s">
        <v>191</v>
      </c>
      <c r="W38" s="320" t="s">
        <v>191</v>
      </c>
      <c r="X38" s="320" t="s">
        <v>191</v>
      </c>
      <c r="Y38" s="320" t="s">
        <v>191</v>
      </c>
      <c r="Z38" s="320" t="s">
        <v>191</v>
      </c>
      <c r="AA38" s="320" t="s">
        <v>191</v>
      </c>
      <c r="AB38" s="320" t="s">
        <v>191</v>
      </c>
      <c r="AC38" s="320" t="s">
        <v>191</v>
      </c>
      <c r="AD38" s="320" t="s">
        <v>191</v>
      </c>
      <c r="AE38" s="320" t="s">
        <v>191</v>
      </c>
      <c r="AF38" s="320" t="s">
        <v>191</v>
      </c>
      <c r="AG38" s="320" t="s">
        <v>191</v>
      </c>
      <c r="AH38" s="320" t="s">
        <v>191</v>
      </c>
      <c r="AI38" s="320" t="s">
        <v>191</v>
      </c>
      <c r="AJ38" s="320" t="s">
        <v>191</v>
      </c>
      <c r="AK38" s="320" t="s">
        <v>191</v>
      </c>
      <c r="AL38" s="320" t="s">
        <v>191</v>
      </c>
      <c r="AM38" s="320" t="s">
        <v>191</v>
      </c>
      <c r="AN38" s="320" t="s">
        <v>191</v>
      </c>
      <c r="AO38" s="320" t="s">
        <v>191</v>
      </c>
      <c r="AP38" s="320" t="s">
        <v>191</v>
      </c>
      <c r="AQ38" s="320" t="s">
        <v>191</v>
      </c>
      <c r="AR38" s="320" t="s">
        <v>191</v>
      </c>
      <c r="AS38" s="320" t="s">
        <v>191</v>
      </c>
      <c r="AT38" s="320" t="s">
        <v>191</v>
      </c>
      <c r="AU38" s="320" t="s">
        <v>191</v>
      </c>
      <c r="AV38" s="320" t="s">
        <v>191</v>
      </c>
      <c r="AW38" s="320" t="s">
        <v>191</v>
      </c>
      <c r="AX38" s="320" t="s">
        <v>191</v>
      </c>
      <c r="AY38" s="320" t="s">
        <v>191</v>
      </c>
      <c r="AZ38" s="320" t="s">
        <v>191</v>
      </c>
      <c r="BA38" s="320" t="s">
        <v>191</v>
      </c>
      <c r="BB38" s="320" t="s">
        <v>191</v>
      </c>
      <c r="BC38" s="320" t="s">
        <v>191</v>
      </c>
      <c r="BD38" s="320" t="s">
        <v>191</v>
      </c>
      <c r="BE38" s="320" t="s">
        <v>191</v>
      </c>
      <c r="BF38" s="273">
        <v>43</v>
      </c>
      <c r="BG38" s="274">
        <v>29</v>
      </c>
      <c r="BH38" s="275">
        <v>33</v>
      </c>
      <c r="BI38" s="273">
        <v>40</v>
      </c>
      <c r="BJ38" s="274">
        <v>129</v>
      </c>
      <c r="BK38" s="275">
        <v>169</v>
      </c>
      <c r="BL38" s="273">
        <v>43</v>
      </c>
      <c r="BM38" s="274">
        <v>30</v>
      </c>
      <c r="BN38" s="275">
        <v>33</v>
      </c>
      <c r="BO38" s="273">
        <v>40</v>
      </c>
      <c r="BP38" s="274">
        <v>129</v>
      </c>
      <c r="BQ38" s="275">
        <v>169</v>
      </c>
      <c r="BR38" s="273">
        <v>31.4</v>
      </c>
      <c r="BS38" s="274">
        <v>29.3</v>
      </c>
      <c r="BT38" s="275">
        <v>29.8</v>
      </c>
      <c r="BU38" s="273">
        <v>40</v>
      </c>
      <c r="BV38" s="274">
        <v>129</v>
      </c>
      <c r="BW38" s="275">
        <v>169</v>
      </c>
      <c r="BX38" s="273" t="s">
        <v>197</v>
      </c>
      <c r="BY38" s="274" t="s">
        <v>197</v>
      </c>
      <c r="BZ38" s="275" t="s">
        <v>197</v>
      </c>
      <c r="CA38" s="273">
        <v>5</v>
      </c>
      <c r="CB38" s="274">
        <v>10</v>
      </c>
      <c r="CC38" s="275">
        <v>15</v>
      </c>
      <c r="CD38" s="273" t="s">
        <v>197</v>
      </c>
      <c r="CE38" s="274" t="s">
        <v>197</v>
      </c>
      <c r="CF38" s="275" t="s">
        <v>197</v>
      </c>
      <c r="CG38" s="273">
        <v>5</v>
      </c>
      <c r="CH38" s="274">
        <v>10</v>
      </c>
      <c r="CI38" s="275">
        <v>15</v>
      </c>
      <c r="CJ38" s="273">
        <v>18.399999999999999</v>
      </c>
      <c r="CK38" s="274">
        <v>19.3</v>
      </c>
      <c r="CL38" s="275">
        <v>19</v>
      </c>
      <c r="CM38" s="273">
        <v>5</v>
      </c>
      <c r="CN38" s="274">
        <v>10</v>
      </c>
      <c r="CO38" s="275">
        <v>15</v>
      </c>
      <c r="CP38" s="273">
        <v>80</v>
      </c>
      <c r="CQ38" s="274">
        <v>63</v>
      </c>
      <c r="CR38" s="275">
        <v>71</v>
      </c>
      <c r="CS38" s="273">
        <v>784</v>
      </c>
      <c r="CT38" s="274">
        <v>890</v>
      </c>
      <c r="CU38" s="275">
        <v>1674</v>
      </c>
      <c r="CV38" s="273">
        <v>80</v>
      </c>
      <c r="CW38" s="274">
        <v>66</v>
      </c>
      <c r="CX38" s="275">
        <v>72</v>
      </c>
      <c r="CY38" s="273">
        <v>784</v>
      </c>
      <c r="CZ38" s="274">
        <v>890</v>
      </c>
      <c r="DA38" s="275">
        <v>1674</v>
      </c>
      <c r="DB38" s="273">
        <v>36.5</v>
      </c>
      <c r="DC38" s="274">
        <v>34.700000000000003</v>
      </c>
      <c r="DD38" s="275">
        <v>35.5</v>
      </c>
      <c r="DE38" s="273">
        <v>784</v>
      </c>
      <c r="DF38" s="274">
        <v>890</v>
      </c>
      <c r="DG38" s="275">
        <v>1674</v>
      </c>
    </row>
    <row r="39" spans="1:111" x14ac:dyDescent="0.35">
      <c r="A39" t="s">
        <v>161</v>
      </c>
      <c r="B39" t="s">
        <v>405</v>
      </c>
      <c r="C39" t="s">
        <v>392</v>
      </c>
      <c r="D39" s="273">
        <v>79</v>
      </c>
      <c r="E39" s="274">
        <v>66</v>
      </c>
      <c r="F39" s="275">
        <v>72</v>
      </c>
      <c r="G39" s="273">
        <v>1316</v>
      </c>
      <c r="H39" s="274">
        <v>1379</v>
      </c>
      <c r="I39" s="275">
        <v>2695</v>
      </c>
      <c r="J39" s="273">
        <v>80</v>
      </c>
      <c r="K39" s="274">
        <v>68</v>
      </c>
      <c r="L39" s="275">
        <v>74</v>
      </c>
      <c r="M39" s="273">
        <v>1316</v>
      </c>
      <c r="N39" s="274">
        <v>1379</v>
      </c>
      <c r="O39" s="275">
        <v>2695</v>
      </c>
      <c r="P39" s="273">
        <v>36.5</v>
      </c>
      <c r="Q39" s="274">
        <v>34.700000000000003</v>
      </c>
      <c r="R39" s="275">
        <v>35.5</v>
      </c>
      <c r="S39" s="273">
        <v>1316</v>
      </c>
      <c r="T39" s="274">
        <v>1379</v>
      </c>
      <c r="U39" s="275">
        <v>2695</v>
      </c>
      <c r="V39" s="320" t="s">
        <v>191</v>
      </c>
      <c r="W39" s="320" t="s">
        <v>191</v>
      </c>
      <c r="X39" s="320" t="s">
        <v>191</v>
      </c>
      <c r="Y39" s="320" t="s">
        <v>191</v>
      </c>
      <c r="Z39" s="320" t="s">
        <v>191</v>
      </c>
      <c r="AA39" s="320" t="s">
        <v>191</v>
      </c>
      <c r="AB39" s="320" t="s">
        <v>191</v>
      </c>
      <c r="AC39" s="320" t="s">
        <v>191</v>
      </c>
      <c r="AD39" s="320" t="s">
        <v>191</v>
      </c>
      <c r="AE39" s="320" t="s">
        <v>191</v>
      </c>
      <c r="AF39" s="320" t="s">
        <v>191</v>
      </c>
      <c r="AG39" s="320" t="s">
        <v>191</v>
      </c>
      <c r="AH39" s="320" t="s">
        <v>191</v>
      </c>
      <c r="AI39" s="320" t="s">
        <v>191</v>
      </c>
      <c r="AJ39" s="320" t="s">
        <v>191</v>
      </c>
      <c r="AK39" s="320" t="s">
        <v>191</v>
      </c>
      <c r="AL39" s="320" t="s">
        <v>191</v>
      </c>
      <c r="AM39" s="320" t="s">
        <v>191</v>
      </c>
      <c r="AN39" s="320" t="s">
        <v>191</v>
      </c>
      <c r="AO39" s="320" t="s">
        <v>191</v>
      </c>
      <c r="AP39" s="320" t="s">
        <v>191</v>
      </c>
      <c r="AQ39" s="320" t="s">
        <v>191</v>
      </c>
      <c r="AR39" s="320" t="s">
        <v>191</v>
      </c>
      <c r="AS39" s="320" t="s">
        <v>191</v>
      </c>
      <c r="AT39" s="320" t="s">
        <v>191</v>
      </c>
      <c r="AU39" s="320" t="s">
        <v>191</v>
      </c>
      <c r="AV39" s="320" t="s">
        <v>191</v>
      </c>
      <c r="AW39" s="320" t="s">
        <v>191</v>
      </c>
      <c r="AX39" s="320" t="s">
        <v>191</v>
      </c>
      <c r="AY39" s="320" t="s">
        <v>191</v>
      </c>
      <c r="AZ39" s="320" t="s">
        <v>191</v>
      </c>
      <c r="BA39" s="320" t="s">
        <v>191</v>
      </c>
      <c r="BB39" s="320" t="s">
        <v>191</v>
      </c>
      <c r="BC39" s="320" t="s">
        <v>191</v>
      </c>
      <c r="BD39" s="320" t="s">
        <v>191</v>
      </c>
      <c r="BE39" s="320" t="s">
        <v>191</v>
      </c>
      <c r="BF39" s="273">
        <v>34</v>
      </c>
      <c r="BG39" s="274">
        <v>27</v>
      </c>
      <c r="BH39" s="275">
        <v>29</v>
      </c>
      <c r="BI39" s="273">
        <v>71</v>
      </c>
      <c r="BJ39" s="274">
        <v>158</v>
      </c>
      <c r="BK39" s="275">
        <v>229</v>
      </c>
      <c r="BL39" s="273">
        <v>34</v>
      </c>
      <c r="BM39" s="274">
        <v>28</v>
      </c>
      <c r="BN39" s="275">
        <v>30</v>
      </c>
      <c r="BO39" s="273">
        <v>71</v>
      </c>
      <c r="BP39" s="274">
        <v>158</v>
      </c>
      <c r="BQ39" s="275">
        <v>229</v>
      </c>
      <c r="BR39" s="273">
        <v>28.3</v>
      </c>
      <c r="BS39" s="274">
        <v>28.2</v>
      </c>
      <c r="BT39" s="275">
        <v>28.3</v>
      </c>
      <c r="BU39" s="273">
        <v>71</v>
      </c>
      <c r="BV39" s="274">
        <v>158</v>
      </c>
      <c r="BW39" s="275">
        <v>229</v>
      </c>
      <c r="BX39" s="273" t="s">
        <v>197</v>
      </c>
      <c r="BY39" s="274" t="s">
        <v>197</v>
      </c>
      <c r="BZ39" s="275">
        <v>6</v>
      </c>
      <c r="CA39" s="273">
        <v>12</v>
      </c>
      <c r="CB39" s="274">
        <v>40</v>
      </c>
      <c r="CC39" s="275">
        <v>52</v>
      </c>
      <c r="CD39" s="273" t="s">
        <v>197</v>
      </c>
      <c r="CE39" s="274" t="s">
        <v>197</v>
      </c>
      <c r="CF39" s="275">
        <v>6</v>
      </c>
      <c r="CG39" s="273">
        <v>12</v>
      </c>
      <c r="CH39" s="274">
        <v>40</v>
      </c>
      <c r="CI39" s="275">
        <v>52</v>
      </c>
      <c r="CJ39" s="273">
        <v>22.5</v>
      </c>
      <c r="CK39" s="274">
        <v>20.100000000000001</v>
      </c>
      <c r="CL39" s="275">
        <v>20.7</v>
      </c>
      <c r="CM39" s="273">
        <v>12</v>
      </c>
      <c r="CN39" s="274">
        <v>40</v>
      </c>
      <c r="CO39" s="275">
        <v>52</v>
      </c>
      <c r="CP39" s="273">
        <v>75</v>
      </c>
      <c r="CQ39" s="274">
        <v>60</v>
      </c>
      <c r="CR39" s="275">
        <v>67</v>
      </c>
      <c r="CS39" s="273">
        <v>1412</v>
      </c>
      <c r="CT39" s="274">
        <v>1594</v>
      </c>
      <c r="CU39" s="275">
        <v>3006</v>
      </c>
      <c r="CV39" s="273">
        <v>76</v>
      </c>
      <c r="CW39" s="274">
        <v>62</v>
      </c>
      <c r="CX39" s="275">
        <v>69</v>
      </c>
      <c r="CY39" s="273">
        <v>1412</v>
      </c>
      <c r="CZ39" s="274">
        <v>1594</v>
      </c>
      <c r="DA39" s="275">
        <v>3006</v>
      </c>
      <c r="DB39" s="273">
        <v>35.9</v>
      </c>
      <c r="DC39" s="274">
        <v>33.6</v>
      </c>
      <c r="DD39" s="275">
        <v>34.6</v>
      </c>
      <c r="DE39" s="273">
        <v>1412</v>
      </c>
      <c r="DF39" s="274">
        <v>1594</v>
      </c>
      <c r="DG39" s="275">
        <v>3006</v>
      </c>
    </row>
    <row r="40" spans="1:111" x14ac:dyDescent="0.35">
      <c r="A40" t="s">
        <v>87</v>
      </c>
      <c r="B40" t="s">
        <v>332</v>
      </c>
      <c r="C40" t="s">
        <v>324</v>
      </c>
      <c r="D40" s="273">
        <v>72</v>
      </c>
      <c r="E40" s="274">
        <v>58</v>
      </c>
      <c r="F40" s="275">
        <v>65</v>
      </c>
      <c r="G40" s="273">
        <v>1398</v>
      </c>
      <c r="H40" s="274">
        <v>1397</v>
      </c>
      <c r="I40" s="275">
        <v>2795</v>
      </c>
      <c r="J40" s="273">
        <v>74</v>
      </c>
      <c r="K40" s="274">
        <v>61</v>
      </c>
      <c r="L40" s="275">
        <v>68</v>
      </c>
      <c r="M40" s="273">
        <v>1398</v>
      </c>
      <c r="N40" s="274">
        <v>1397</v>
      </c>
      <c r="O40" s="275">
        <v>2795</v>
      </c>
      <c r="P40" s="273">
        <v>36.5</v>
      </c>
      <c r="Q40" s="274">
        <v>33.6</v>
      </c>
      <c r="R40" s="275">
        <v>35.1</v>
      </c>
      <c r="S40" s="273">
        <v>1398</v>
      </c>
      <c r="T40" s="274">
        <v>1397</v>
      </c>
      <c r="U40" s="275">
        <v>2795</v>
      </c>
      <c r="V40" s="320" t="s">
        <v>191</v>
      </c>
      <c r="W40" s="320" t="s">
        <v>191</v>
      </c>
      <c r="X40" s="320" t="s">
        <v>191</v>
      </c>
      <c r="Y40" s="320" t="s">
        <v>191</v>
      </c>
      <c r="Z40" s="320" t="s">
        <v>191</v>
      </c>
      <c r="AA40" s="320" t="s">
        <v>191</v>
      </c>
      <c r="AB40" s="320" t="s">
        <v>191</v>
      </c>
      <c r="AC40" s="320" t="s">
        <v>191</v>
      </c>
      <c r="AD40" s="320" t="s">
        <v>191</v>
      </c>
      <c r="AE40" s="320" t="s">
        <v>191</v>
      </c>
      <c r="AF40" s="320" t="s">
        <v>191</v>
      </c>
      <c r="AG40" s="320" t="s">
        <v>191</v>
      </c>
      <c r="AH40" s="320" t="s">
        <v>191</v>
      </c>
      <c r="AI40" s="320" t="s">
        <v>191</v>
      </c>
      <c r="AJ40" s="320" t="s">
        <v>191</v>
      </c>
      <c r="AK40" s="320" t="s">
        <v>191</v>
      </c>
      <c r="AL40" s="320" t="s">
        <v>191</v>
      </c>
      <c r="AM40" s="320" t="s">
        <v>191</v>
      </c>
      <c r="AN40" s="320" t="s">
        <v>191</v>
      </c>
      <c r="AO40" s="320" t="s">
        <v>191</v>
      </c>
      <c r="AP40" s="320" t="s">
        <v>191</v>
      </c>
      <c r="AQ40" s="320" t="s">
        <v>191</v>
      </c>
      <c r="AR40" s="320" t="s">
        <v>191</v>
      </c>
      <c r="AS40" s="320" t="s">
        <v>191</v>
      </c>
      <c r="AT40" s="320" t="s">
        <v>191</v>
      </c>
      <c r="AU40" s="320" t="s">
        <v>191</v>
      </c>
      <c r="AV40" s="320" t="s">
        <v>191</v>
      </c>
      <c r="AW40" s="320" t="s">
        <v>191</v>
      </c>
      <c r="AX40" s="320" t="s">
        <v>191</v>
      </c>
      <c r="AY40" s="320" t="s">
        <v>191</v>
      </c>
      <c r="AZ40" s="320" t="s">
        <v>191</v>
      </c>
      <c r="BA40" s="320" t="s">
        <v>191</v>
      </c>
      <c r="BB40" s="320" t="s">
        <v>191</v>
      </c>
      <c r="BC40" s="320" t="s">
        <v>191</v>
      </c>
      <c r="BD40" s="320" t="s">
        <v>191</v>
      </c>
      <c r="BE40" s="320" t="s">
        <v>191</v>
      </c>
      <c r="BF40" s="273">
        <v>20</v>
      </c>
      <c r="BG40" s="274">
        <v>16</v>
      </c>
      <c r="BH40" s="275">
        <v>17</v>
      </c>
      <c r="BI40" s="273">
        <v>49</v>
      </c>
      <c r="BJ40" s="274">
        <v>153</v>
      </c>
      <c r="BK40" s="275">
        <v>202</v>
      </c>
      <c r="BL40" s="273">
        <v>22</v>
      </c>
      <c r="BM40" s="274">
        <v>16</v>
      </c>
      <c r="BN40" s="275">
        <v>18</v>
      </c>
      <c r="BO40" s="273">
        <v>49</v>
      </c>
      <c r="BP40" s="274">
        <v>153</v>
      </c>
      <c r="BQ40" s="275">
        <v>202</v>
      </c>
      <c r="BR40" s="273">
        <v>25.6</v>
      </c>
      <c r="BS40" s="274">
        <v>25</v>
      </c>
      <c r="BT40" s="275">
        <v>25.2</v>
      </c>
      <c r="BU40" s="273">
        <v>49</v>
      </c>
      <c r="BV40" s="274">
        <v>153</v>
      </c>
      <c r="BW40" s="275">
        <v>202</v>
      </c>
      <c r="BX40" s="273" t="s">
        <v>197</v>
      </c>
      <c r="BY40" s="274" t="s">
        <v>197</v>
      </c>
      <c r="BZ40" s="275" t="s">
        <v>197</v>
      </c>
      <c r="CA40" s="273">
        <v>12</v>
      </c>
      <c r="CB40" s="274">
        <v>23</v>
      </c>
      <c r="CC40" s="275">
        <v>35</v>
      </c>
      <c r="CD40" s="273" t="s">
        <v>197</v>
      </c>
      <c r="CE40" s="274" t="s">
        <v>197</v>
      </c>
      <c r="CF40" s="275" t="s">
        <v>197</v>
      </c>
      <c r="CG40" s="273">
        <v>12</v>
      </c>
      <c r="CH40" s="274">
        <v>23</v>
      </c>
      <c r="CI40" s="275">
        <v>35</v>
      </c>
      <c r="CJ40" s="273">
        <v>19.3</v>
      </c>
      <c r="CK40" s="274">
        <v>21.2</v>
      </c>
      <c r="CL40" s="275">
        <v>20.5</v>
      </c>
      <c r="CM40" s="273">
        <v>12</v>
      </c>
      <c r="CN40" s="274">
        <v>23</v>
      </c>
      <c r="CO40" s="275">
        <v>35</v>
      </c>
      <c r="CP40" s="273">
        <v>69</v>
      </c>
      <c r="CQ40" s="274">
        <v>53</v>
      </c>
      <c r="CR40" s="275">
        <v>61</v>
      </c>
      <c r="CS40" s="273">
        <v>1481</v>
      </c>
      <c r="CT40" s="274">
        <v>1598</v>
      </c>
      <c r="CU40" s="275">
        <v>3079</v>
      </c>
      <c r="CV40" s="273">
        <v>71</v>
      </c>
      <c r="CW40" s="274">
        <v>55</v>
      </c>
      <c r="CX40" s="275">
        <v>63</v>
      </c>
      <c r="CY40" s="273">
        <v>1481</v>
      </c>
      <c r="CZ40" s="274">
        <v>1598</v>
      </c>
      <c r="DA40" s="275">
        <v>3079</v>
      </c>
      <c r="DB40" s="273">
        <v>35.9</v>
      </c>
      <c r="DC40" s="274">
        <v>32.5</v>
      </c>
      <c r="DD40" s="275">
        <v>34.1</v>
      </c>
      <c r="DE40" s="273">
        <v>1481</v>
      </c>
      <c r="DF40" s="274">
        <v>1598</v>
      </c>
      <c r="DG40" s="275">
        <v>3079</v>
      </c>
    </row>
    <row r="41" spans="1:111" x14ac:dyDescent="0.35">
      <c r="A41" t="s">
        <v>85</v>
      </c>
      <c r="B41" t="s">
        <v>330</v>
      </c>
      <c r="C41" t="s">
        <v>324</v>
      </c>
      <c r="D41" s="273">
        <v>74</v>
      </c>
      <c r="E41" s="274">
        <v>62</v>
      </c>
      <c r="F41" s="275">
        <v>69</v>
      </c>
      <c r="G41" s="273">
        <v>1596</v>
      </c>
      <c r="H41" s="274">
        <v>1398</v>
      </c>
      <c r="I41" s="275">
        <v>2994</v>
      </c>
      <c r="J41" s="273">
        <v>77</v>
      </c>
      <c r="K41" s="274">
        <v>66</v>
      </c>
      <c r="L41" s="275">
        <v>72</v>
      </c>
      <c r="M41" s="273">
        <v>1596</v>
      </c>
      <c r="N41" s="274">
        <v>1398</v>
      </c>
      <c r="O41" s="275">
        <v>2994</v>
      </c>
      <c r="P41" s="273">
        <v>35.4</v>
      </c>
      <c r="Q41" s="274">
        <v>33.4</v>
      </c>
      <c r="R41" s="275">
        <v>34.5</v>
      </c>
      <c r="S41" s="273">
        <v>1596</v>
      </c>
      <c r="T41" s="274">
        <v>1398</v>
      </c>
      <c r="U41" s="275">
        <v>2994</v>
      </c>
      <c r="V41" s="320" t="s">
        <v>191</v>
      </c>
      <c r="W41" s="320" t="s">
        <v>191</v>
      </c>
      <c r="X41" s="320" t="s">
        <v>191</v>
      </c>
      <c r="Y41" s="320" t="s">
        <v>191</v>
      </c>
      <c r="Z41" s="320" t="s">
        <v>191</v>
      </c>
      <c r="AA41" s="320" t="s">
        <v>191</v>
      </c>
      <c r="AB41" s="320" t="s">
        <v>191</v>
      </c>
      <c r="AC41" s="320" t="s">
        <v>191</v>
      </c>
      <c r="AD41" s="320" t="s">
        <v>191</v>
      </c>
      <c r="AE41" s="320" t="s">
        <v>191</v>
      </c>
      <c r="AF41" s="320" t="s">
        <v>191</v>
      </c>
      <c r="AG41" s="320" t="s">
        <v>191</v>
      </c>
      <c r="AH41" s="320" t="s">
        <v>191</v>
      </c>
      <c r="AI41" s="320" t="s">
        <v>191</v>
      </c>
      <c r="AJ41" s="320" t="s">
        <v>191</v>
      </c>
      <c r="AK41" s="320" t="s">
        <v>191</v>
      </c>
      <c r="AL41" s="320" t="s">
        <v>191</v>
      </c>
      <c r="AM41" s="320" t="s">
        <v>191</v>
      </c>
      <c r="AN41" s="320" t="s">
        <v>191</v>
      </c>
      <c r="AO41" s="320" t="s">
        <v>191</v>
      </c>
      <c r="AP41" s="320" t="s">
        <v>191</v>
      </c>
      <c r="AQ41" s="320" t="s">
        <v>191</v>
      </c>
      <c r="AR41" s="320" t="s">
        <v>191</v>
      </c>
      <c r="AS41" s="320" t="s">
        <v>191</v>
      </c>
      <c r="AT41" s="320" t="s">
        <v>191</v>
      </c>
      <c r="AU41" s="320" t="s">
        <v>191</v>
      </c>
      <c r="AV41" s="320" t="s">
        <v>191</v>
      </c>
      <c r="AW41" s="320" t="s">
        <v>191</v>
      </c>
      <c r="AX41" s="320" t="s">
        <v>191</v>
      </c>
      <c r="AY41" s="320" t="s">
        <v>191</v>
      </c>
      <c r="AZ41" s="320" t="s">
        <v>191</v>
      </c>
      <c r="BA41" s="320" t="s">
        <v>191</v>
      </c>
      <c r="BB41" s="320" t="s">
        <v>191</v>
      </c>
      <c r="BC41" s="320" t="s">
        <v>191</v>
      </c>
      <c r="BD41" s="320" t="s">
        <v>191</v>
      </c>
      <c r="BE41" s="320" t="s">
        <v>191</v>
      </c>
      <c r="BF41" s="273">
        <v>23</v>
      </c>
      <c r="BG41" s="274">
        <v>15</v>
      </c>
      <c r="BH41" s="275">
        <v>17</v>
      </c>
      <c r="BI41" s="273">
        <v>74</v>
      </c>
      <c r="BJ41" s="274">
        <v>215</v>
      </c>
      <c r="BK41" s="275">
        <v>289</v>
      </c>
      <c r="BL41" s="273">
        <v>23</v>
      </c>
      <c r="BM41" s="274">
        <v>17</v>
      </c>
      <c r="BN41" s="275">
        <v>18</v>
      </c>
      <c r="BO41" s="273">
        <v>74</v>
      </c>
      <c r="BP41" s="274">
        <v>215</v>
      </c>
      <c r="BQ41" s="275">
        <v>289</v>
      </c>
      <c r="BR41" s="273">
        <v>26.2</v>
      </c>
      <c r="BS41" s="274">
        <v>24.5</v>
      </c>
      <c r="BT41" s="275">
        <v>24.9</v>
      </c>
      <c r="BU41" s="273">
        <v>74</v>
      </c>
      <c r="BV41" s="274">
        <v>215</v>
      </c>
      <c r="BW41" s="275">
        <v>289</v>
      </c>
      <c r="BX41" s="273" t="s">
        <v>197</v>
      </c>
      <c r="BY41" s="274" t="s">
        <v>197</v>
      </c>
      <c r="BZ41" s="275" t="s">
        <v>197</v>
      </c>
      <c r="CA41" s="273">
        <v>9</v>
      </c>
      <c r="CB41" s="274">
        <v>17</v>
      </c>
      <c r="CC41" s="275">
        <v>26</v>
      </c>
      <c r="CD41" s="273" t="s">
        <v>197</v>
      </c>
      <c r="CE41" s="274" t="s">
        <v>197</v>
      </c>
      <c r="CF41" s="275" t="s">
        <v>197</v>
      </c>
      <c r="CG41" s="273">
        <v>9</v>
      </c>
      <c r="CH41" s="274">
        <v>17</v>
      </c>
      <c r="CI41" s="275">
        <v>26</v>
      </c>
      <c r="CJ41" s="273">
        <v>21.2</v>
      </c>
      <c r="CK41" s="274">
        <v>17.899999999999999</v>
      </c>
      <c r="CL41" s="275">
        <v>19</v>
      </c>
      <c r="CM41" s="273">
        <v>9</v>
      </c>
      <c r="CN41" s="274">
        <v>17</v>
      </c>
      <c r="CO41" s="275">
        <v>26</v>
      </c>
      <c r="CP41" s="273">
        <v>71</v>
      </c>
      <c r="CQ41" s="274">
        <v>54</v>
      </c>
      <c r="CR41" s="275">
        <v>63</v>
      </c>
      <c r="CS41" s="273">
        <v>1725</v>
      </c>
      <c r="CT41" s="274">
        <v>1682</v>
      </c>
      <c r="CU41" s="275">
        <v>3407</v>
      </c>
      <c r="CV41" s="273">
        <v>73</v>
      </c>
      <c r="CW41" s="274">
        <v>58</v>
      </c>
      <c r="CX41" s="275">
        <v>66</v>
      </c>
      <c r="CY41" s="273">
        <v>1725</v>
      </c>
      <c r="CZ41" s="274">
        <v>1682</v>
      </c>
      <c r="DA41" s="275">
        <v>3407</v>
      </c>
      <c r="DB41" s="273">
        <v>34.700000000000003</v>
      </c>
      <c r="DC41" s="274">
        <v>31.9</v>
      </c>
      <c r="DD41" s="275">
        <v>33.299999999999997</v>
      </c>
      <c r="DE41" s="273">
        <v>1725</v>
      </c>
      <c r="DF41" s="274">
        <v>1682</v>
      </c>
      <c r="DG41" s="275">
        <v>3407</v>
      </c>
    </row>
    <row r="42" spans="1:111" x14ac:dyDescent="0.35">
      <c r="A42" t="s">
        <v>88</v>
      </c>
      <c r="B42" t="s">
        <v>333</v>
      </c>
      <c r="C42" t="s">
        <v>324</v>
      </c>
      <c r="D42" s="273">
        <v>84</v>
      </c>
      <c r="E42" s="274">
        <v>69</v>
      </c>
      <c r="F42" s="275">
        <v>76</v>
      </c>
      <c r="G42" s="273">
        <v>1009</v>
      </c>
      <c r="H42" s="274">
        <v>998</v>
      </c>
      <c r="I42" s="275">
        <v>2007</v>
      </c>
      <c r="J42" s="273">
        <v>84</v>
      </c>
      <c r="K42" s="274">
        <v>70</v>
      </c>
      <c r="L42" s="275">
        <v>77</v>
      </c>
      <c r="M42" s="273">
        <v>1009</v>
      </c>
      <c r="N42" s="274">
        <v>998</v>
      </c>
      <c r="O42" s="275">
        <v>2007</v>
      </c>
      <c r="P42" s="273">
        <v>38.799999999999997</v>
      </c>
      <c r="Q42" s="274">
        <v>36.799999999999997</v>
      </c>
      <c r="R42" s="275">
        <v>37.799999999999997</v>
      </c>
      <c r="S42" s="273">
        <v>1009</v>
      </c>
      <c r="T42" s="274">
        <v>998</v>
      </c>
      <c r="U42" s="275">
        <v>2007</v>
      </c>
      <c r="V42" s="320" t="s">
        <v>191</v>
      </c>
      <c r="W42" s="320" t="s">
        <v>191</v>
      </c>
      <c r="X42" s="320" t="s">
        <v>191</v>
      </c>
      <c r="Y42" s="320" t="s">
        <v>191</v>
      </c>
      <c r="Z42" s="320" t="s">
        <v>191</v>
      </c>
      <c r="AA42" s="320" t="s">
        <v>191</v>
      </c>
      <c r="AB42" s="320" t="s">
        <v>191</v>
      </c>
      <c r="AC42" s="320" t="s">
        <v>191</v>
      </c>
      <c r="AD42" s="320" t="s">
        <v>191</v>
      </c>
      <c r="AE42" s="320" t="s">
        <v>191</v>
      </c>
      <c r="AF42" s="320" t="s">
        <v>191</v>
      </c>
      <c r="AG42" s="320" t="s">
        <v>191</v>
      </c>
      <c r="AH42" s="320" t="s">
        <v>191</v>
      </c>
      <c r="AI42" s="320" t="s">
        <v>191</v>
      </c>
      <c r="AJ42" s="320" t="s">
        <v>191</v>
      </c>
      <c r="AK42" s="320" t="s">
        <v>191</v>
      </c>
      <c r="AL42" s="320" t="s">
        <v>191</v>
      </c>
      <c r="AM42" s="320" t="s">
        <v>191</v>
      </c>
      <c r="AN42" s="320" t="s">
        <v>191</v>
      </c>
      <c r="AO42" s="320" t="s">
        <v>191</v>
      </c>
      <c r="AP42" s="320" t="s">
        <v>191</v>
      </c>
      <c r="AQ42" s="320" t="s">
        <v>191</v>
      </c>
      <c r="AR42" s="320" t="s">
        <v>191</v>
      </c>
      <c r="AS42" s="320" t="s">
        <v>191</v>
      </c>
      <c r="AT42" s="320" t="s">
        <v>191</v>
      </c>
      <c r="AU42" s="320" t="s">
        <v>191</v>
      </c>
      <c r="AV42" s="320" t="s">
        <v>191</v>
      </c>
      <c r="AW42" s="320" t="s">
        <v>191</v>
      </c>
      <c r="AX42" s="320" t="s">
        <v>191</v>
      </c>
      <c r="AY42" s="320" t="s">
        <v>191</v>
      </c>
      <c r="AZ42" s="320" t="s">
        <v>191</v>
      </c>
      <c r="BA42" s="320" t="s">
        <v>191</v>
      </c>
      <c r="BB42" s="320" t="s">
        <v>191</v>
      </c>
      <c r="BC42" s="320" t="s">
        <v>191</v>
      </c>
      <c r="BD42" s="320" t="s">
        <v>191</v>
      </c>
      <c r="BE42" s="320" t="s">
        <v>191</v>
      </c>
      <c r="BF42" s="273">
        <v>16</v>
      </c>
      <c r="BG42" s="274">
        <v>15</v>
      </c>
      <c r="BH42" s="275">
        <v>16</v>
      </c>
      <c r="BI42" s="273">
        <v>43</v>
      </c>
      <c r="BJ42" s="274">
        <v>92</v>
      </c>
      <c r="BK42" s="275">
        <v>135</v>
      </c>
      <c r="BL42" s="273">
        <v>16</v>
      </c>
      <c r="BM42" s="274">
        <v>15</v>
      </c>
      <c r="BN42" s="275">
        <v>16</v>
      </c>
      <c r="BO42" s="273">
        <v>43</v>
      </c>
      <c r="BP42" s="274">
        <v>92</v>
      </c>
      <c r="BQ42" s="275">
        <v>135</v>
      </c>
      <c r="BR42" s="273">
        <v>26.9</v>
      </c>
      <c r="BS42" s="274">
        <v>25.2</v>
      </c>
      <c r="BT42" s="275">
        <v>25.8</v>
      </c>
      <c r="BU42" s="273">
        <v>43</v>
      </c>
      <c r="BV42" s="274">
        <v>92</v>
      </c>
      <c r="BW42" s="275">
        <v>135</v>
      </c>
      <c r="BX42" s="273" t="s">
        <v>197</v>
      </c>
      <c r="BY42" s="274" t="s">
        <v>197</v>
      </c>
      <c r="BZ42" s="275" t="s">
        <v>197</v>
      </c>
      <c r="CA42" s="273">
        <v>20</v>
      </c>
      <c r="CB42" s="274">
        <v>35</v>
      </c>
      <c r="CC42" s="275">
        <v>55</v>
      </c>
      <c r="CD42" s="273" t="s">
        <v>197</v>
      </c>
      <c r="CE42" s="274" t="s">
        <v>197</v>
      </c>
      <c r="CF42" s="275" t="s">
        <v>197</v>
      </c>
      <c r="CG42" s="273">
        <v>20</v>
      </c>
      <c r="CH42" s="274">
        <v>35</v>
      </c>
      <c r="CI42" s="275">
        <v>55</v>
      </c>
      <c r="CJ42" s="273">
        <v>18.5</v>
      </c>
      <c r="CK42" s="274">
        <v>19.100000000000001</v>
      </c>
      <c r="CL42" s="275">
        <v>18.899999999999999</v>
      </c>
      <c r="CM42" s="273">
        <v>20</v>
      </c>
      <c r="CN42" s="274">
        <v>35</v>
      </c>
      <c r="CO42" s="275">
        <v>55</v>
      </c>
      <c r="CP42" s="273">
        <v>79</v>
      </c>
      <c r="CQ42" s="274">
        <v>62</v>
      </c>
      <c r="CR42" s="275">
        <v>70</v>
      </c>
      <c r="CS42" s="273">
        <v>1088</v>
      </c>
      <c r="CT42" s="274">
        <v>1152</v>
      </c>
      <c r="CU42" s="275">
        <v>2240</v>
      </c>
      <c r="CV42" s="273">
        <v>80</v>
      </c>
      <c r="CW42" s="274">
        <v>63</v>
      </c>
      <c r="CX42" s="275">
        <v>71</v>
      </c>
      <c r="CY42" s="273">
        <v>1088</v>
      </c>
      <c r="CZ42" s="274">
        <v>1152</v>
      </c>
      <c r="DA42" s="275">
        <v>2240</v>
      </c>
      <c r="DB42" s="273">
        <v>37.9</v>
      </c>
      <c r="DC42" s="274">
        <v>35.200000000000003</v>
      </c>
      <c r="DD42" s="275">
        <v>36.5</v>
      </c>
      <c r="DE42" s="273">
        <v>1088</v>
      </c>
      <c r="DF42" s="274">
        <v>1152</v>
      </c>
      <c r="DG42" s="275">
        <v>2240</v>
      </c>
    </row>
    <row r="43" spans="1:111" x14ac:dyDescent="0.35">
      <c r="A43" t="s">
        <v>90</v>
      </c>
      <c r="B43" t="s">
        <v>335</v>
      </c>
      <c r="C43" t="s">
        <v>324</v>
      </c>
      <c r="D43" s="273">
        <v>85</v>
      </c>
      <c r="E43" s="274">
        <v>70</v>
      </c>
      <c r="F43" s="275">
        <v>78</v>
      </c>
      <c r="G43" s="273">
        <v>1166</v>
      </c>
      <c r="H43" s="274">
        <v>1138</v>
      </c>
      <c r="I43" s="275">
        <v>2304</v>
      </c>
      <c r="J43" s="273">
        <v>86</v>
      </c>
      <c r="K43" s="274">
        <v>71</v>
      </c>
      <c r="L43" s="275">
        <v>79</v>
      </c>
      <c r="M43" s="273">
        <v>1166</v>
      </c>
      <c r="N43" s="274">
        <v>1138</v>
      </c>
      <c r="O43" s="275">
        <v>2304</v>
      </c>
      <c r="P43" s="273">
        <v>35.6</v>
      </c>
      <c r="Q43" s="274">
        <v>34</v>
      </c>
      <c r="R43" s="275">
        <v>34.799999999999997</v>
      </c>
      <c r="S43" s="273">
        <v>1166</v>
      </c>
      <c r="T43" s="274">
        <v>1138</v>
      </c>
      <c r="U43" s="275">
        <v>2304</v>
      </c>
      <c r="V43" s="320" t="s">
        <v>191</v>
      </c>
      <c r="W43" s="320" t="s">
        <v>191</v>
      </c>
      <c r="X43" s="320" t="s">
        <v>191</v>
      </c>
      <c r="Y43" s="320" t="s">
        <v>191</v>
      </c>
      <c r="Z43" s="320" t="s">
        <v>191</v>
      </c>
      <c r="AA43" s="320" t="s">
        <v>191</v>
      </c>
      <c r="AB43" s="320" t="s">
        <v>191</v>
      </c>
      <c r="AC43" s="320" t="s">
        <v>191</v>
      </c>
      <c r="AD43" s="320" t="s">
        <v>191</v>
      </c>
      <c r="AE43" s="320" t="s">
        <v>191</v>
      </c>
      <c r="AF43" s="320" t="s">
        <v>191</v>
      </c>
      <c r="AG43" s="320" t="s">
        <v>191</v>
      </c>
      <c r="AH43" s="320" t="s">
        <v>191</v>
      </c>
      <c r="AI43" s="320" t="s">
        <v>191</v>
      </c>
      <c r="AJ43" s="320" t="s">
        <v>191</v>
      </c>
      <c r="AK43" s="320" t="s">
        <v>191</v>
      </c>
      <c r="AL43" s="320" t="s">
        <v>191</v>
      </c>
      <c r="AM43" s="320" t="s">
        <v>191</v>
      </c>
      <c r="AN43" s="320" t="s">
        <v>191</v>
      </c>
      <c r="AO43" s="320" t="s">
        <v>191</v>
      </c>
      <c r="AP43" s="320" t="s">
        <v>191</v>
      </c>
      <c r="AQ43" s="320" t="s">
        <v>191</v>
      </c>
      <c r="AR43" s="320" t="s">
        <v>191</v>
      </c>
      <c r="AS43" s="320" t="s">
        <v>191</v>
      </c>
      <c r="AT43" s="320" t="s">
        <v>191</v>
      </c>
      <c r="AU43" s="320" t="s">
        <v>191</v>
      </c>
      <c r="AV43" s="320" t="s">
        <v>191</v>
      </c>
      <c r="AW43" s="320" t="s">
        <v>191</v>
      </c>
      <c r="AX43" s="320" t="s">
        <v>191</v>
      </c>
      <c r="AY43" s="320" t="s">
        <v>191</v>
      </c>
      <c r="AZ43" s="320" t="s">
        <v>191</v>
      </c>
      <c r="BA43" s="320" t="s">
        <v>191</v>
      </c>
      <c r="BB43" s="320" t="s">
        <v>191</v>
      </c>
      <c r="BC43" s="320" t="s">
        <v>191</v>
      </c>
      <c r="BD43" s="320" t="s">
        <v>191</v>
      </c>
      <c r="BE43" s="320" t="s">
        <v>191</v>
      </c>
      <c r="BF43" s="273">
        <v>30</v>
      </c>
      <c r="BG43" s="274">
        <v>24</v>
      </c>
      <c r="BH43" s="275">
        <v>26</v>
      </c>
      <c r="BI43" s="273">
        <v>33</v>
      </c>
      <c r="BJ43" s="274">
        <v>88</v>
      </c>
      <c r="BK43" s="275">
        <v>121</v>
      </c>
      <c r="BL43" s="273">
        <v>30</v>
      </c>
      <c r="BM43" s="274">
        <v>24</v>
      </c>
      <c r="BN43" s="275">
        <v>26</v>
      </c>
      <c r="BO43" s="273">
        <v>33</v>
      </c>
      <c r="BP43" s="274">
        <v>88</v>
      </c>
      <c r="BQ43" s="275">
        <v>121</v>
      </c>
      <c r="BR43" s="273">
        <v>28.5</v>
      </c>
      <c r="BS43" s="274">
        <v>25.6</v>
      </c>
      <c r="BT43" s="275">
        <v>26.4</v>
      </c>
      <c r="BU43" s="273">
        <v>33</v>
      </c>
      <c r="BV43" s="274">
        <v>88</v>
      </c>
      <c r="BW43" s="275">
        <v>121</v>
      </c>
      <c r="BX43" s="273" t="s">
        <v>197</v>
      </c>
      <c r="BY43" s="274" t="s">
        <v>197</v>
      </c>
      <c r="BZ43" s="275" t="s">
        <v>197</v>
      </c>
      <c r="CA43" s="273">
        <v>6</v>
      </c>
      <c r="CB43" s="274">
        <v>14</v>
      </c>
      <c r="CC43" s="275">
        <v>20</v>
      </c>
      <c r="CD43" s="273" t="s">
        <v>197</v>
      </c>
      <c r="CE43" s="274" t="s">
        <v>197</v>
      </c>
      <c r="CF43" s="275" t="s">
        <v>197</v>
      </c>
      <c r="CG43" s="273">
        <v>6</v>
      </c>
      <c r="CH43" s="274">
        <v>14</v>
      </c>
      <c r="CI43" s="275">
        <v>20</v>
      </c>
      <c r="CJ43" s="273">
        <v>20.3</v>
      </c>
      <c r="CK43" s="274">
        <v>20.7</v>
      </c>
      <c r="CL43" s="275">
        <v>20.6</v>
      </c>
      <c r="CM43" s="273">
        <v>6</v>
      </c>
      <c r="CN43" s="274">
        <v>14</v>
      </c>
      <c r="CO43" s="275">
        <v>20</v>
      </c>
      <c r="CP43" s="273">
        <v>82</v>
      </c>
      <c r="CQ43" s="274">
        <v>66</v>
      </c>
      <c r="CR43" s="275">
        <v>74</v>
      </c>
      <c r="CS43" s="273">
        <v>1214</v>
      </c>
      <c r="CT43" s="274">
        <v>1246</v>
      </c>
      <c r="CU43" s="275">
        <v>2460</v>
      </c>
      <c r="CV43" s="273">
        <v>83</v>
      </c>
      <c r="CW43" s="274">
        <v>67</v>
      </c>
      <c r="CX43" s="275">
        <v>75</v>
      </c>
      <c r="CY43" s="273">
        <v>1214</v>
      </c>
      <c r="CZ43" s="274">
        <v>1246</v>
      </c>
      <c r="DA43" s="275">
        <v>2460</v>
      </c>
      <c r="DB43" s="273">
        <v>35.299999999999997</v>
      </c>
      <c r="DC43" s="274">
        <v>33.200000000000003</v>
      </c>
      <c r="DD43" s="275">
        <v>34.200000000000003</v>
      </c>
      <c r="DE43" s="273">
        <v>1214</v>
      </c>
      <c r="DF43" s="274">
        <v>1246</v>
      </c>
      <c r="DG43" s="275">
        <v>2460</v>
      </c>
    </row>
    <row r="44" spans="1:111" x14ac:dyDescent="0.35">
      <c r="A44" t="s">
        <v>135</v>
      </c>
      <c r="B44" t="s">
        <v>380</v>
      </c>
      <c r="C44" t="s">
        <v>372</v>
      </c>
      <c r="D44" s="273">
        <v>84</v>
      </c>
      <c r="E44" s="274">
        <v>70</v>
      </c>
      <c r="F44" s="275">
        <v>77</v>
      </c>
      <c r="G44" s="273">
        <v>1657</v>
      </c>
      <c r="H44" s="274">
        <v>1553</v>
      </c>
      <c r="I44" s="275">
        <v>3210</v>
      </c>
      <c r="J44" s="273">
        <v>85</v>
      </c>
      <c r="K44" s="274">
        <v>72</v>
      </c>
      <c r="L44" s="275">
        <v>79</v>
      </c>
      <c r="M44" s="273">
        <v>1657</v>
      </c>
      <c r="N44" s="274">
        <v>1553</v>
      </c>
      <c r="O44" s="275">
        <v>3210</v>
      </c>
      <c r="P44" s="273">
        <v>37.5</v>
      </c>
      <c r="Q44" s="274">
        <v>35</v>
      </c>
      <c r="R44" s="275">
        <v>36.299999999999997</v>
      </c>
      <c r="S44" s="273">
        <v>1657</v>
      </c>
      <c r="T44" s="274">
        <v>1553</v>
      </c>
      <c r="U44" s="275">
        <v>3210</v>
      </c>
      <c r="V44" s="320" t="s">
        <v>191</v>
      </c>
      <c r="W44" s="320" t="s">
        <v>191</v>
      </c>
      <c r="X44" s="320" t="s">
        <v>191</v>
      </c>
      <c r="Y44" s="320" t="s">
        <v>191</v>
      </c>
      <c r="Z44" s="320" t="s">
        <v>191</v>
      </c>
      <c r="AA44" s="320" t="s">
        <v>191</v>
      </c>
      <c r="AB44" s="320" t="s">
        <v>191</v>
      </c>
      <c r="AC44" s="320" t="s">
        <v>191</v>
      </c>
      <c r="AD44" s="320" t="s">
        <v>191</v>
      </c>
      <c r="AE44" s="320" t="s">
        <v>191</v>
      </c>
      <c r="AF44" s="320" t="s">
        <v>191</v>
      </c>
      <c r="AG44" s="320" t="s">
        <v>191</v>
      </c>
      <c r="AH44" s="320" t="s">
        <v>191</v>
      </c>
      <c r="AI44" s="320" t="s">
        <v>191</v>
      </c>
      <c r="AJ44" s="320" t="s">
        <v>191</v>
      </c>
      <c r="AK44" s="320" t="s">
        <v>191</v>
      </c>
      <c r="AL44" s="320" t="s">
        <v>191</v>
      </c>
      <c r="AM44" s="320" t="s">
        <v>191</v>
      </c>
      <c r="AN44" s="320" t="s">
        <v>191</v>
      </c>
      <c r="AO44" s="320" t="s">
        <v>191</v>
      </c>
      <c r="AP44" s="320" t="s">
        <v>191</v>
      </c>
      <c r="AQ44" s="320" t="s">
        <v>191</v>
      </c>
      <c r="AR44" s="320" t="s">
        <v>191</v>
      </c>
      <c r="AS44" s="320" t="s">
        <v>191</v>
      </c>
      <c r="AT44" s="320" t="s">
        <v>191</v>
      </c>
      <c r="AU44" s="320" t="s">
        <v>191</v>
      </c>
      <c r="AV44" s="320" t="s">
        <v>191</v>
      </c>
      <c r="AW44" s="320" t="s">
        <v>191</v>
      </c>
      <c r="AX44" s="320" t="s">
        <v>191</v>
      </c>
      <c r="AY44" s="320" t="s">
        <v>191</v>
      </c>
      <c r="AZ44" s="320" t="s">
        <v>191</v>
      </c>
      <c r="BA44" s="320" t="s">
        <v>191</v>
      </c>
      <c r="BB44" s="320" t="s">
        <v>191</v>
      </c>
      <c r="BC44" s="320" t="s">
        <v>191</v>
      </c>
      <c r="BD44" s="320" t="s">
        <v>191</v>
      </c>
      <c r="BE44" s="320" t="s">
        <v>191</v>
      </c>
      <c r="BF44" s="273">
        <v>30</v>
      </c>
      <c r="BG44" s="274">
        <v>30</v>
      </c>
      <c r="BH44" s="275">
        <v>30</v>
      </c>
      <c r="BI44" s="273">
        <v>89</v>
      </c>
      <c r="BJ44" s="274">
        <v>217</v>
      </c>
      <c r="BK44" s="275">
        <v>306</v>
      </c>
      <c r="BL44" s="273">
        <v>44</v>
      </c>
      <c r="BM44" s="274">
        <v>33</v>
      </c>
      <c r="BN44" s="275">
        <v>36</v>
      </c>
      <c r="BO44" s="273">
        <v>89</v>
      </c>
      <c r="BP44" s="274">
        <v>217</v>
      </c>
      <c r="BQ44" s="275">
        <v>306</v>
      </c>
      <c r="BR44" s="273">
        <v>27.7</v>
      </c>
      <c r="BS44" s="274">
        <v>28.3</v>
      </c>
      <c r="BT44" s="275">
        <v>28.1</v>
      </c>
      <c r="BU44" s="273">
        <v>89</v>
      </c>
      <c r="BV44" s="274">
        <v>217</v>
      </c>
      <c r="BW44" s="275">
        <v>306</v>
      </c>
      <c r="BX44" s="273" t="s">
        <v>197</v>
      </c>
      <c r="BY44" s="274" t="s">
        <v>197</v>
      </c>
      <c r="BZ44" s="275" t="s">
        <v>197</v>
      </c>
      <c r="CA44" s="273">
        <v>17</v>
      </c>
      <c r="CB44" s="274">
        <v>37</v>
      </c>
      <c r="CC44" s="275">
        <v>54</v>
      </c>
      <c r="CD44" s="273" t="s">
        <v>197</v>
      </c>
      <c r="CE44" s="274" t="s">
        <v>197</v>
      </c>
      <c r="CF44" s="275" t="s">
        <v>197</v>
      </c>
      <c r="CG44" s="273">
        <v>17</v>
      </c>
      <c r="CH44" s="274">
        <v>37</v>
      </c>
      <c r="CI44" s="275">
        <v>54</v>
      </c>
      <c r="CJ44" s="273">
        <v>18.399999999999999</v>
      </c>
      <c r="CK44" s="274">
        <v>19.8</v>
      </c>
      <c r="CL44" s="275">
        <v>19.399999999999999</v>
      </c>
      <c r="CM44" s="273">
        <v>17</v>
      </c>
      <c r="CN44" s="274">
        <v>37</v>
      </c>
      <c r="CO44" s="275">
        <v>54</v>
      </c>
      <c r="CP44" s="273">
        <v>80</v>
      </c>
      <c r="CQ44" s="274">
        <v>63</v>
      </c>
      <c r="CR44" s="275">
        <v>71</v>
      </c>
      <c r="CS44" s="273">
        <v>1802</v>
      </c>
      <c r="CT44" s="274">
        <v>1846</v>
      </c>
      <c r="CU44" s="275">
        <v>3648</v>
      </c>
      <c r="CV44" s="273">
        <v>81</v>
      </c>
      <c r="CW44" s="274">
        <v>66</v>
      </c>
      <c r="CX44" s="275">
        <v>73</v>
      </c>
      <c r="CY44" s="273">
        <v>1802</v>
      </c>
      <c r="CZ44" s="274">
        <v>1846</v>
      </c>
      <c r="DA44" s="275">
        <v>3648</v>
      </c>
      <c r="DB44" s="273">
        <v>36.799999999999997</v>
      </c>
      <c r="DC44" s="274">
        <v>33.799999999999997</v>
      </c>
      <c r="DD44" s="275">
        <v>35.299999999999997</v>
      </c>
      <c r="DE44" s="273">
        <v>1802</v>
      </c>
      <c r="DF44" s="274">
        <v>1846</v>
      </c>
      <c r="DG44" s="275">
        <v>3648</v>
      </c>
    </row>
    <row r="45" spans="1:111" x14ac:dyDescent="0.35">
      <c r="A45" t="s">
        <v>128</v>
      </c>
      <c r="B45" t="s">
        <v>373</v>
      </c>
      <c r="C45" t="s">
        <v>372</v>
      </c>
      <c r="D45" s="273">
        <v>83</v>
      </c>
      <c r="E45" s="274">
        <v>70</v>
      </c>
      <c r="F45" s="275">
        <v>77</v>
      </c>
      <c r="G45" s="273">
        <v>713</v>
      </c>
      <c r="H45" s="274">
        <v>644</v>
      </c>
      <c r="I45" s="275">
        <v>1357</v>
      </c>
      <c r="J45" s="273">
        <v>84</v>
      </c>
      <c r="K45" s="274">
        <v>72</v>
      </c>
      <c r="L45" s="275">
        <v>78</v>
      </c>
      <c r="M45" s="273">
        <v>713</v>
      </c>
      <c r="N45" s="274">
        <v>644</v>
      </c>
      <c r="O45" s="275">
        <v>1357</v>
      </c>
      <c r="P45" s="273">
        <v>37.6</v>
      </c>
      <c r="Q45" s="274">
        <v>35.5</v>
      </c>
      <c r="R45" s="275">
        <v>36.6</v>
      </c>
      <c r="S45" s="273">
        <v>713</v>
      </c>
      <c r="T45" s="274">
        <v>644</v>
      </c>
      <c r="U45" s="275">
        <v>1357</v>
      </c>
      <c r="V45" s="320" t="s">
        <v>191</v>
      </c>
      <c r="W45" s="320" t="s">
        <v>191</v>
      </c>
      <c r="X45" s="320" t="s">
        <v>191</v>
      </c>
      <c r="Y45" s="320" t="s">
        <v>191</v>
      </c>
      <c r="Z45" s="320" t="s">
        <v>191</v>
      </c>
      <c r="AA45" s="320" t="s">
        <v>191</v>
      </c>
      <c r="AB45" s="320" t="s">
        <v>191</v>
      </c>
      <c r="AC45" s="320" t="s">
        <v>191</v>
      </c>
      <c r="AD45" s="320" t="s">
        <v>191</v>
      </c>
      <c r="AE45" s="320" t="s">
        <v>191</v>
      </c>
      <c r="AF45" s="320" t="s">
        <v>191</v>
      </c>
      <c r="AG45" s="320" t="s">
        <v>191</v>
      </c>
      <c r="AH45" s="320" t="s">
        <v>191</v>
      </c>
      <c r="AI45" s="320" t="s">
        <v>191</v>
      </c>
      <c r="AJ45" s="320" t="s">
        <v>191</v>
      </c>
      <c r="AK45" s="320" t="s">
        <v>191</v>
      </c>
      <c r="AL45" s="320" t="s">
        <v>191</v>
      </c>
      <c r="AM45" s="320" t="s">
        <v>191</v>
      </c>
      <c r="AN45" s="320" t="s">
        <v>191</v>
      </c>
      <c r="AO45" s="320" t="s">
        <v>191</v>
      </c>
      <c r="AP45" s="320" t="s">
        <v>191</v>
      </c>
      <c r="AQ45" s="320" t="s">
        <v>191</v>
      </c>
      <c r="AR45" s="320" t="s">
        <v>191</v>
      </c>
      <c r="AS45" s="320" t="s">
        <v>191</v>
      </c>
      <c r="AT45" s="320" t="s">
        <v>191</v>
      </c>
      <c r="AU45" s="320" t="s">
        <v>191</v>
      </c>
      <c r="AV45" s="320" t="s">
        <v>191</v>
      </c>
      <c r="AW45" s="320" t="s">
        <v>191</v>
      </c>
      <c r="AX45" s="320" t="s">
        <v>191</v>
      </c>
      <c r="AY45" s="320" t="s">
        <v>191</v>
      </c>
      <c r="AZ45" s="320" t="s">
        <v>191</v>
      </c>
      <c r="BA45" s="320" t="s">
        <v>191</v>
      </c>
      <c r="BB45" s="320" t="s">
        <v>191</v>
      </c>
      <c r="BC45" s="320" t="s">
        <v>191</v>
      </c>
      <c r="BD45" s="320" t="s">
        <v>191</v>
      </c>
      <c r="BE45" s="320" t="s">
        <v>191</v>
      </c>
      <c r="BF45" s="273">
        <v>18</v>
      </c>
      <c r="BG45" s="274">
        <v>19</v>
      </c>
      <c r="BH45" s="275">
        <v>19</v>
      </c>
      <c r="BI45" s="273">
        <v>17</v>
      </c>
      <c r="BJ45" s="274">
        <v>63</v>
      </c>
      <c r="BK45" s="275">
        <v>80</v>
      </c>
      <c r="BL45" s="273">
        <v>18</v>
      </c>
      <c r="BM45" s="274">
        <v>19</v>
      </c>
      <c r="BN45" s="275">
        <v>19</v>
      </c>
      <c r="BO45" s="273">
        <v>17</v>
      </c>
      <c r="BP45" s="274">
        <v>63</v>
      </c>
      <c r="BQ45" s="275">
        <v>80</v>
      </c>
      <c r="BR45" s="273">
        <v>26.9</v>
      </c>
      <c r="BS45" s="274">
        <v>26</v>
      </c>
      <c r="BT45" s="275">
        <v>26.2</v>
      </c>
      <c r="BU45" s="273">
        <v>17</v>
      </c>
      <c r="BV45" s="274">
        <v>63</v>
      </c>
      <c r="BW45" s="275">
        <v>80</v>
      </c>
      <c r="BX45" s="273" t="s">
        <v>197</v>
      </c>
      <c r="BY45" s="274" t="s">
        <v>197</v>
      </c>
      <c r="BZ45" s="275" t="s">
        <v>197</v>
      </c>
      <c r="CA45" s="273" t="s">
        <v>197</v>
      </c>
      <c r="CB45" s="274" t="s">
        <v>197</v>
      </c>
      <c r="CC45" s="275">
        <v>12</v>
      </c>
      <c r="CD45" s="273" t="s">
        <v>197</v>
      </c>
      <c r="CE45" s="274" t="s">
        <v>197</v>
      </c>
      <c r="CF45" s="275" t="s">
        <v>197</v>
      </c>
      <c r="CG45" s="273" t="s">
        <v>197</v>
      </c>
      <c r="CH45" s="274" t="s">
        <v>197</v>
      </c>
      <c r="CI45" s="275">
        <v>12</v>
      </c>
      <c r="CJ45" s="273">
        <v>17</v>
      </c>
      <c r="CK45" s="274">
        <v>17.399999999999999</v>
      </c>
      <c r="CL45" s="275">
        <v>17.3</v>
      </c>
      <c r="CM45" s="273" t="s">
        <v>197</v>
      </c>
      <c r="CN45" s="274" t="s">
        <v>197</v>
      </c>
      <c r="CO45" s="275">
        <v>12</v>
      </c>
      <c r="CP45" s="273">
        <v>81</v>
      </c>
      <c r="CQ45" s="274">
        <v>64</v>
      </c>
      <c r="CR45" s="275">
        <v>72</v>
      </c>
      <c r="CS45" s="273">
        <v>738</v>
      </c>
      <c r="CT45" s="274">
        <v>722</v>
      </c>
      <c r="CU45" s="275">
        <v>1460</v>
      </c>
      <c r="CV45" s="273">
        <v>81</v>
      </c>
      <c r="CW45" s="274">
        <v>67</v>
      </c>
      <c r="CX45" s="275">
        <v>74</v>
      </c>
      <c r="CY45" s="273">
        <v>738</v>
      </c>
      <c r="CZ45" s="274">
        <v>722</v>
      </c>
      <c r="DA45" s="275">
        <v>1460</v>
      </c>
      <c r="DB45" s="273">
        <v>37.200000000000003</v>
      </c>
      <c r="DC45" s="274">
        <v>34.4</v>
      </c>
      <c r="DD45" s="275">
        <v>35.799999999999997</v>
      </c>
      <c r="DE45" s="273">
        <v>738</v>
      </c>
      <c r="DF45" s="274">
        <v>722</v>
      </c>
      <c r="DG45" s="275">
        <v>1460</v>
      </c>
    </row>
    <row r="46" spans="1:111" x14ac:dyDescent="0.35">
      <c r="A46" t="s">
        <v>143</v>
      </c>
      <c r="B46" t="s">
        <v>388</v>
      </c>
      <c r="C46" t="s">
        <v>372</v>
      </c>
      <c r="D46" s="273">
        <v>85</v>
      </c>
      <c r="E46" s="274">
        <v>71</v>
      </c>
      <c r="F46" s="275">
        <v>78</v>
      </c>
      <c r="G46" s="273">
        <v>970</v>
      </c>
      <c r="H46" s="274">
        <v>927</v>
      </c>
      <c r="I46" s="275">
        <v>1897</v>
      </c>
      <c r="J46" s="273">
        <v>85</v>
      </c>
      <c r="K46" s="274">
        <v>72</v>
      </c>
      <c r="L46" s="275">
        <v>79</v>
      </c>
      <c r="M46" s="273">
        <v>970</v>
      </c>
      <c r="N46" s="274">
        <v>927</v>
      </c>
      <c r="O46" s="275">
        <v>1897</v>
      </c>
      <c r="P46" s="273">
        <v>38</v>
      </c>
      <c r="Q46" s="274">
        <v>35.700000000000003</v>
      </c>
      <c r="R46" s="275">
        <v>36.9</v>
      </c>
      <c r="S46" s="273">
        <v>970</v>
      </c>
      <c r="T46" s="274">
        <v>927</v>
      </c>
      <c r="U46" s="275">
        <v>1897</v>
      </c>
      <c r="V46" s="320" t="s">
        <v>191</v>
      </c>
      <c r="W46" s="320" t="s">
        <v>191</v>
      </c>
      <c r="X46" s="320" t="s">
        <v>191</v>
      </c>
      <c r="Y46" s="320" t="s">
        <v>191</v>
      </c>
      <c r="Z46" s="320" t="s">
        <v>191</v>
      </c>
      <c r="AA46" s="320" t="s">
        <v>191</v>
      </c>
      <c r="AB46" s="320" t="s">
        <v>191</v>
      </c>
      <c r="AC46" s="320" t="s">
        <v>191</v>
      </c>
      <c r="AD46" s="320" t="s">
        <v>191</v>
      </c>
      <c r="AE46" s="320" t="s">
        <v>191</v>
      </c>
      <c r="AF46" s="320" t="s">
        <v>191</v>
      </c>
      <c r="AG46" s="320" t="s">
        <v>191</v>
      </c>
      <c r="AH46" s="320" t="s">
        <v>191</v>
      </c>
      <c r="AI46" s="320" t="s">
        <v>191</v>
      </c>
      <c r="AJ46" s="320" t="s">
        <v>191</v>
      </c>
      <c r="AK46" s="320" t="s">
        <v>191</v>
      </c>
      <c r="AL46" s="320" t="s">
        <v>191</v>
      </c>
      <c r="AM46" s="320" t="s">
        <v>191</v>
      </c>
      <c r="AN46" s="320" t="s">
        <v>191</v>
      </c>
      <c r="AO46" s="320" t="s">
        <v>191</v>
      </c>
      <c r="AP46" s="320" t="s">
        <v>191</v>
      </c>
      <c r="AQ46" s="320" t="s">
        <v>191</v>
      </c>
      <c r="AR46" s="320" t="s">
        <v>191</v>
      </c>
      <c r="AS46" s="320" t="s">
        <v>191</v>
      </c>
      <c r="AT46" s="320" t="s">
        <v>191</v>
      </c>
      <c r="AU46" s="320" t="s">
        <v>191</v>
      </c>
      <c r="AV46" s="320" t="s">
        <v>191</v>
      </c>
      <c r="AW46" s="320" t="s">
        <v>191</v>
      </c>
      <c r="AX46" s="320" t="s">
        <v>191</v>
      </c>
      <c r="AY46" s="320" t="s">
        <v>191</v>
      </c>
      <c r="AZ46" s="320" t="s">
        <v>191</v>
      </c>
      <c r="BA46" s="320" t="s">
        <v>191</v>
      </c>
      <c r="BB46" s="320" t="s">
        <v>191</v>
      </c>
      <c r="BC46" s="320" t="s">
        <v>191</v>
      </c>
      <c r="BD46" s="320" t="s">
        <v>191</v>
      </c>
      <c r="BE46" s="320" t="s">
        <v>191</v>
      </c>
      <c r="BF46" s="273">
        <v>39</v>
      </c>
      <c r="BG46" s="274">
        <v>28</v>
      </c>
      <c r="BH46" s="275">
        <v>31</v>
      </c>
      <c r="BI46" s="273">
        <v>28</v>
      </c>
      <c r="BJ46" s="274">
        <v>69</v>
      </c>
      <c r="BK46" s="275">
        <v>97</v>
      </c>
      <c r="BL46" s="273">
        <v>39</v>
      </c>
      <c r="BM46" s="274">
        <v>29</v>
      </c>
      <c r="BN46" s="275">
        <v>32</v>
      </c>
      <c r="BO46" s="273">
        <v>28</v>
      </c>
      <c r="BP46" s="274">
        <v>69</v>
      </c>
      <c r="BQ46" s="275">
        <v>97</v>
      </c>
      <c r="BR46" s="273">
        <v>31.1</v>
      </c>
      <c r="BS46" s="274">
        <v>27.8</v>
      </c>
      <c r="BT46" s="275">
        <v>28.8</v>
      </c>
      <c r="BU46" s="273">
        <v>28</v>
      </c>
      <c r="BV46" s="274">
        <v>69</v>
      </c>
      <c r="BW46" s="275">
        <v>97</v>
      </c>
      <c r="BX46" s="273" t="s">
        <v>197</v>
      </c>
      <c r="BY46" s="274" t="s">
        <v>197</v>
      </c>
      <c r="BZ46" s="275">
        <v>11</v>
      </c>
      <c r="CA46" s="273">
        <v>11</v>
      </c>
      <c r="CB46" s="274">
        <v>16</v>
      </c>
      <c r="CC46" s="275">
        <v>27</v>
      </c>
      <c r="CD46" s="273" t="s">
        <v>197</v>
      </c>
      <c r="CE46" s="274" t="s">
        <v>197</v>
      </c>
      <c r="CF46" s="275">
        <v>11</v>
      </c>
      <c r="CG46" s="273">
        <v>11</v>
      </c>
      <c r="CH46" s="274">
        <v>16</v>
      </c>
      <c r="CI46" s="275">
        <v>27</v>
      </c>
      <c r="CJ46" s="273">
        <v>20.7</v>
      </c>
      <c r="CK46" s="274">
        <v>22.4</v>
      </c>
      <c r="CL46" s="275">
        <v>21.7</v>
      </c>
      <c r="CM46" s="273">
        <v>11</v>
      </c>
      <c r="CN46" s="274">
        <v>16</v>
      </c>
      <c r="CO46" s="275">
        <v>27</v>
      </c>
      <c r="CP46" s="273">
        <v>83</v>
      </c>
      <c r="CQ46" s="274">
        <v>67</v>
      </c>
      <c r="CR46" s="275">
        <v>75</v>
      </c>
      <c r="CS46" s="273">
        <v>1031</v>
      </c>
      <c r="CT46" s="274">
        <v>1029</v>
      </c>
      <c r="CU46" s="275">
        <v>2060</v>
      </c>
      <c r="CV46" s="273">
        <v>83</v>
      </c>
      <c r="CW46" s="274">
        <v>68</v>
      </c>
      <c r="CX46" s="275">
        <v>75</v>
      </c>
      <c r="CY46" s="273">
        <v>1031</v>
      </c>
      <c r="CZ46" s="274">
        <v>1029</v>
      </c>
      <c r="DA46" s="275">
        <v>2060</v>
      </c>
      <c r="DB46" s="273">
        <v>37.6</v>
      </c>
      <c r="DC46" s="274">
        <v>34.9</v>
      </c>
      <c r="DD46" s="275">
        <v>36.299999999999997</v>
      </c>
      <c r="DE46" s="273">
        <v>1031</v>
      </c>
      <c r="DF46" s="274">
        <v>1029</v>
      </c>
      <c r="DG46" s="275">
        <v>2060</v>
      </c>
    </row>
    <row r="47" spans="1:111" x14ac:dyDescent="0.35">
      <c r="A47" t="s">
        <v>139</v>
      </c>
      <c r="B47" t="s">
        <v>384</v>
      </c>
      <c r="C47" t="s">
        <v>372</v>
      </c>
      <c r="D47" s="273">
        <v>80</v>
      </c>
      <c r="E47" s="274">
        <v>70</v>
      </c>
      <c r="F47" s="275">
        <v>75</v>
      </c>
      <c r="G47" s="273">
        <v>896</v>
      </c>
      <c r="H47" s="274">
        <v>873</v>
      </c>
      <c r="I47" s="275">
        <v>1769</v>
      </c>
      <c r="J47" s="273">
        <v>81</v>
      </c>
      <c r="K47" s="274">
        <v>72</v>
      </c>
      <c r="L47" s="275">
        <v>77</v>
      </c>
      <c r="M47" s="273">
        <v>896</v>
      </c>
      <c r="N47" s="274">
        <v>873</v>
      </c>
      <c r="O47" s="275">
        <v>1769</v>
      </c>
      <c r="P47" s="273">
        <v>36.5</v>
      </c>
      <c r="Q47" s="274">
        <v>34.9</v>
      </c>
      <c r="R47" s="275">
        <v>35.700000000000003</v>
      </c>
      <c r="S47" s="273">
        <v>896</v>
      </c>
      <c r="T47" s="274">
        <v>873</v>
      </c>
      <c r="U47" s="275">
        <v>1769</v>
      </c>
      <c r="V47" s="320" t="s">
        <v>191</v>
      </c>
      <c r="W47" s="320" t="s">
        <v>191</v>
      </c>
      <c r="X47" s="320" t="s">
        <v>191</v>
      </c>
      <c r="Y47" s="320" t="s">
        <v>191</v>
      </c>
      <c r="Z47" s="320" t="s">
        <v>191</v>
      </c>
      <c r="AA47" s="320" t="s">
        <v>191</v>
      </c>
      <c r="AB47" s="320" t="s">
        <v>191</v>
      </c>
      <c r="AC47" s="320" t="s">
        <v>191</v>
      </c>
      <c r="AD47" s="320" t="s">
        <v>191</v>
      </c>
      <c r="AE47" s="320" t="s">
        <v>191</v>
      </c>
      <c r="AF47" s="320" t="s">
        <v>191</v>
      </c>
      <c r="AG47" s="320" t="s">
        <v>191</v>
      </c>
      <c r="AH47" s="320" t="s">
        <v>191</v>
      </c>
      <c r="AI47" s="320" t="s">
        <v>191</v>
      </c>
      <c r="AJ47" s="320" t="s">
        <v>191</v>
      </c>
      <c r="AK47" s="320" t="s">
        <v>191</v>
      </c>
      <c r="AL47" s="320" t="s">
        <v>191</v>
      </c>
      <c r="AM47" s="320" t="s">
        <v>191</v>
      </c>
      <c r="AN47" s="320" t="s">
        <v>191</v>
      </c>
      <c r="AO47" s="320" t="s">
        <v>191</v>
      </c>
      <c r="AP47" s="320" t="s">
        <v>191</v>
      </c>
      <c r="AQ47" s="320" t="s">
        <v>191</v>
      </c>
      <c r="AR47" s="320" t="s">
        <v>191</v>
      </c>
      <c r="AS47" s="320" t="s">
        <v>191</v>
      </c>
      <c r="AT47" s="320" t="s">
        <v>191</v>
      </c>
      <c r="AU47" s="320" t="s">
        <v>191</v>
      </c>
      <c r="AV47" s="320" t="s">
        <v>191</v>
      </c>
      <c r="AW47" s="320" t="s">
        <v>191</v>
      </c>
      <c r="AX47" s="320" t="s">
        <v>191</v>
      </c>
      <c r="AY47" s="320" t="s">
        <v>191</v>
      </c>
      <c r="AZ47" s="320" t="s">
        <v>191</v>
      </c>
      <c r="BA47" s="320" t="s">
        <v>191</v>
      </c>
      <c r="BB47" s="320" t="s">
        <v>191</v>
      </c>
      <c r="BC47" s="320" t="s">
        <v>191</v>
      </c>
      <c r="BD47" s="320" t="s">
        <v>191</v>
      </c>
      <c r="BE47" s="320" t="s">
        <v>191</v>
      </c>
      <c r="BF47" s="273">
        <v>35</v>
      </c>
      <c r="BG47" s="274">
        <v>24</v>
      </c>
      <c r="BH47" s="275">
        <v>28</v>
      </c>
      <c r="BI47" s="273">
        <v>51</v>
      </c>
      <c r="BJ47" s="274">
        <v>127</v>
      </c>
      <c r="BK47" s="275">
        <v>178</v>
      </c>
      <c r="BL47" s="273">
        <v>39</v>
      </c>
      <c r="BM47" s="274">
        <v>25</v>
      </c>
      <c r="BN47" s="275">
        <v>29</v>
      </c>
      <c r="BO47" s="273">
        <v>51</v>
      </c>
      <c r="BP47" s="274">
        <v>127</v>
      </c>
      <c r="BQ47" s="275">
        <v>178</v>
      </c>
      <c r="BR47" s="273">
        <v>29.3</v>
      </c>
      <c r="BS47" s="274">
        <v>25.9</v>
      </c>
      <c r="BT47" s="275">
        <v>26.9</v>
      </c>
      <c r="BU47" s="273">
        <v>51</v>
      </c>
      <c r="BV47" s="274">
        <v>127</v>
      </c>
      <c r="BW47" s="275">
        <v>178</v>
      </c>
      <c r="BX47" s="273" t="s">
        <v>197</v>
      </c>
      <c r="BY47" s="274" t="s">
        <v>197</v>
      </c>
      <c r="BZ47" s="275" t="s">
        <v>197</v>
      </c>
      <c r="CA47" s="273">
        <v>11</v>
      </c>
      <c r="CB47" s="274">
        <v>12</v>
      </c>
      <c r="CC47" s="275">
        <v>23</v>
      </c>
      <c r="CD47" s="273" t="s">
        <v>197</v>
      </c>
      <c r="CE47" s="274" t="s">
        <v>197</v>
      </c>
      <c r="CF47" s="275">
        <v>13</v>
      </c>
      <c r="CG47" s="273">
        <v>11</v>
      </c>
      <c r="CH47" s="274">
        <v>12</v>
      </c>
      <c r="CI47" s="275">
        <v>23</v>
      </c>
      <c r="CJ47" s="273">
        <v>21.3</v>
      </c>
      <c r="CK47" s="274">
        <v>22.8</v>
      </c>
      <c r="CL47" s="275">
        <v>22</v>
      </c>
      <c r="CM47" s="273">
        <v>11</v>
      </c>
      <c r="CN47" s="274">
        <v>12</v>
      </c>
      <c r="CO47" s="275">
        <v>23</v>
      </c>
      <c r="CP47" s="273">
        <v>76</v>
      </c>
      <c r="CQ47" s="274">
        <v>63</v>
      </c>
      <c r="CR47" s="275">
        <v>69</v>
      </c>
      <c r="CS47" s="273">
        <v>998</v>
      </c>
      <c r="CT47" s="274">
        <v>1041</v>
      </c>
      <c r="CU47" s="275">
        <v>2039</v>
      </c>
      <c r="CV47" s="273">
        <v>77</v>
      </c>
      <c r="CW47" s="274">
        <v>65</v>
      </c>
      <c r="CX47" s="275">
        <v>71</v>
      </c>
      <c r="CY47" s="273">
        <v>998</v>
      </c>
      <c r="CZ47" s="274">
        <v>1041</v>
      </c>
      <c r="DA47" s="275">
        <v>2039</v>
      </c>
      <c r="DB47" s="273">
        <v>35.799999999999997</v>
      </c>
      <c r="DC47" s="274">
        <v>33.5</v>
      </c>
      <c r="DD47" s="275">
        <v>34.6</v>
      </c>
      <c r="DE47" s="273">
        <v>998</v>
      </c>
      <c r="DF47" s="274">
        <v>1041</v>
      </c>
      <c r="DG47" s="275">
        <v>2039</v>
      </c>
    </row>
    <row r="48" spans="1:111" x14ac:dyDescent="0.35">
      <c r="A48" t="s">
        <v>140</v>
      </c>
      <c r="B48" t="s">
        <v>385</v>
      </c>
      <c r="C48" t="s">
        <v>372</v>
      </c>
      <c r="D48" s="273">
        <v>80</v>
      </c>
      <c r="E48" s="274">
        <v>68</v>
      </c>
      <c r="F48" s="275">
        <v>74</v>
      </c>
      <c r="G48" s="273">
        <v>1098</v>
      </c>
      <c r="H48" s="274">
        <v>1053</v>
      </c>
      <c r="I48" s="275">
        <v>2151</v>
      </c>
      <c r="J48" s="273">
        <v>81</v>
      </c>
      <c r="K48" s="274">
        <v>70</v>
      </c>
      <c r="L48" s="275">
        <v>75</v>
      </c>
      <c r="M48" s="273">
        <v>1098</v>
      </c>
      <c r="N48" s="274">
        <v>1053</v>
      </c>
      <c r="O48" s="275">
        <v>2151</v>
      </c>
      <c r="P48" s="273">
        <v>35.6</v>
      </c>
      <c r="Q48" s="274">
        <v>34</v>
      </c>
      <c r="R48" s="275">
        <v>34.799999999999997</v>
      </c>
      <c r="S48" s="273">
        <v>1098</v>
      </c>
      <c r="T48" s="274">
        <v>1053</v>
      </c>
      <c r="U48" s="275">
        <v>2151</v>
      </c>
      <c r="V48" s="320" t="s">
        <v>191</v>
      </c>
      <c r="W48" s="320" t="s">
        <v>191</v>
      </c>
      <c r="X48" s="320" t="s">
        <v>191</v>
      </c>
      <c r="Y48" s="320" t="s">
        <v>191</v>
      </c>
      <c r="Z48" s="320" t="s">
        <v>191</v>
      </c>
      <c r="AA48" s="320" t="s">
        <v>191</v>
      </c>
      <c r="AB48" s="320" t="s">
        <v>191</v>
      </c>
      <c r="AC48" s="320" t="s">
        <v>191</v>
      </c>
      <c r="AD48" s="320" t="s">
        <v>191</v>
      </c>
      <c r="AE48" s="320" t="s">
        <v>191</v>
      </c>
      <c r="AF48" s="320" t="s">
        <v>191</v>
      </c>
      <c r="AG48" s="320" t="s">
        <v>191</v>
      </c>
      <c r="AH48" s="320" t="s">
        <v>191</v>
      </c>
      <c r="AI48" s="320" t="s">
        <v>191</v>
      </c>
      <c r="AJ48" s="320" t="s">
        <v>191</v>
      </c>
      <c r="AK48" s="320" t="s">
        <v>191</v>
      </c>
      <c r="AL48" s="320" t="s">
        <v>191</v>
      </c>
      <c r="AM48" s="320" t="s">
        <v>191</v>
      </c>
      <c r="AN48" s="320" t="s">
        <v>191</v>
      </c>
      <c r="AO48" s="320" t="s">
        <v>191</v>
      </c>
      <c r="AP48" s="320" t="s">
        <v>191</v>
      </c>
      <c r="AQ48" s="320" t="s">
        <v>191</v>
      </c>
      <c r="AR48" s="320" t="s">
        <v>191</v>
      </c>
      <c r="AS48" s="320" t="s">
        <v>191</v>
      </c>
      <c r="AT48" s="320" t="s">
        <v>191</v>
      </c>
      <c r="AU48" s="320" t="s">
        <v>191</v>
      </c>
      <c r="AV48" s="320" t="s">
        <v>191</v>
      </c>
      <c r="AW48" s="320" t="s">
        <v>191</v>
      </c>
      <c r="AX48" s="320" t="s">
        <v>191</v>
      </c>
      <c r="AY48" s="320" t="s">
        <v>191</v>
      </c>
      <c r="AZ48" s="320" t="s">
        <v>191</v>
      </c>
      <c r="BA48" s="320" t="s">
        <v>191</v>
      </c>
      <c r="BB48" s="320" t="s">
        <v>191</v>
      </c>
      <c r="BC48" s="320" t="s">
        <v>191</v>
      </c>
      <c r="BD48" s="320" t="s">
        <v>191</v>
      </c>
      <c r="BE48" s="320" t="s">
        <v>191</v>
      </c>
      <c r="BF48" s="273">
        <v>38</v>
      </c>
      <c r="BG48" s="274">
        <v>25</v>
      </c>
      <c r="BH48" s="275">
        <v>28</v>
      </c>
      <c r="BI48" s="273">
        <v>69</v>
      </c>
      <c r="BJ48" s="274">
        <v>174</v>
      </c>
      <c r="BK48" s="275">
        <v>243</v>
      </c>
      <c r="BL48" s="273">
        <v>42</v>
      </c>
      <c r="BM48" s="274">
        <v>25</v>
      </c>
      <c r="BN48" s="275">
        <v>30</v>
      </c>
      <c r="BO48" s="273">
        <v>69</v>
      </c>
      <c r="BP48" s="274">
        <v>174</v>
      </c>
      <c r="BQ48" s="275">
        <v>243</v>
      </c>
      <c r="BR48" s="273">
        <v>29.9</v>
      </c>
      <c r="BS48" s="274">
        <v>27.6</v>
      </c>
      <c r="BT48" s="275">
        <v>28.3</v>
      </c>
      <c r="BU48" s="273">
        <v>69</v>
      </c>
      <c r="BV48" s="274">
        <v>174</v>
      </c>
      <c r="BW48" s="275">
        <v>243</v>
      </c>
      <c r="BX48" s="273" t="s">
        <v>197</v>
      </c>
      <c r="BY48" s="274" t="s">
        <v>197</v>
      </c>
      <c r="BZ48" s="275" t="s">
        <v>197</v>
      </c>
      <c r="CA48" s="273">
        <v>10</v>
      </c>
      <c r="CB48" s="274">
        <v>29</v>
      </c>
      <c r="CC48" s="275">
        <v>39</v>
      </c>
      <c r="CD48" s="273" t="s">
        <v>197</v>
      </c>
      <c r="CE48" s="274" t="s">
        <v>197</v>
      </c>
      <c r="CF48" s="275" t="s">
        <v>197</v>
      </c>
      <c r="CG48" s="273">
        <v>10</v>
      </c>
      <c r="CH48" s="274">
        <v>29</v>
      </c>
      <c r="CI48" s="275">
        <v>39</v>
      </c>
      <c r="CJ48" s="273">
        <v>18.7</v>
      </c>
      <c r="CK48" s="274">
        <v>19.899999999999999</v>
      </c>
      <c r="CL48" s="275">
        <v>19.600000000000001</v>
      </c>
      <c r="CM48" s="273">
        <v>10</v>
      </c>
      <c r="CN48" s="274">
        <v>29</v>
      </c>
      <c r="CO48" s="275">
        <v>39</v>
      </c>
      <c r="CP48" s="273">
        <v>76</v>
      </c>
      <c r="CQ48" s="274">
        <v>60</v>
      </c>
      <c r="CR48" s="275">
        <v>68</v>
      </c>
      <c r="CS48" s="273">
        <v>1214</v>
      </c>
      <c r="CT48" s="274">
        <v>1288</v>
      </c>
      <c r="CU48" s="275">
        <v>2502</v>
      </c>
      <c r="CV48" s="273">
        <v>77</v>
      </c>
      <c r="CW48" s="274">
        <v>61</v>
      </c>
      <c r="CX48" s="275">
        <v>69</v>
      </c>
      <c r="CY48" s="273">
        <v>1214</v>
      </c>
      <c r="CZ48" s="274">
        <v>1288</v>
      </c>
      <c r="DA48" s="275">
        <v>2502</v>
      </c>
      <c r="DB48" s="273">
        <v>35</v>
      </c>
      <c r="DC48" s="274">
        <v>32.700000000000003</v>
      </c>
      <c r="DD48" s="275">
        <v>33.799999999999997</v>
      </c>
      <c r="DE48" s="273">
        <v>1214</v>
      </c>
      <c r="DF48" s="274">
        <v>1288</v>
      </c>
      <c r="DG48" s="275">
        <v>2502</v>
      </c>
    </row>
    <row r="49" spans="1:111" x14ac:dyDescent="0.35">
      <c r="A49" t="s">
        <v>145</v>
      </c>
      <c r="B49" t="s">
        <v>390</v>
      </c>
      <c r="C49" t="s">
        <v>372</v>
      </c>
      <c r="D49" s="273">
        <v>85</v>
      </c>
      <c r="E49" s="274">
        <v>71</v>
      </c>
      <c r="F49" s="275">
        <v>78</v>
      </c>
      <c r="G49" s="273">
        <v>760</v>
      </c>
      <c r="H49" s="274">
        <v>782</v>
      </c>
      <c r="I49" s="275">
        <v>1542</v>
      </c>
      <c r="J49" s="273">
        <v>86</v>
      </c>
      <c r="K49" s="274">
        <v>73</v>
      </c>
      <c r="L49" s="275">
        <v>79</v>
      </c>
      <c r="M49" s="273">
        <v>760</v>
      </c>
      <c r="N49" s="274">
        <v>782</v>
      </c>
      <c r="O49" s="275">
        <v>1542</v>
      </c>
      <c r="P49" s="273">
        <v>38.700000000000003</v>
      </c>
      <c r="Q49" s="274">
        <v>36.5</v>
      </c>
      <c r="R49" s="275">
        <v>37.6</v>
      </c>
      <c r="S49" s="273">
        <v>760</v>
      </c>
      <c r="T49" s="274">
        <v>782</v>
      </c>
      <c r="U49" s="275">
        <v>1542</v>
      </c>
      <c r="V49" s="320" t="s">
        <v>191</v>
      </c>
      <c r="W49" s="320" t="s">
        <v>191</v>
      </c>
      <c r="X49" s="320" t="s">
        <v>191</v>
      </c>
      <c r="Y49" s="320" t="s">
        <v>191</v>
      </c>
      <c r="Z49" s="320" t="s">
        <v>191</v>
      </c>
      <c r="AA49" s="320" t="s">
        <v>191</v>
      </c>
      <c r="AB49" s="320" t="s">
        <v>191</v>
      </c>
      <c r="AC49" s="320" t="s">
        <v>191</v>
      </c>
      <c r="AD49" s="320" t="s">
        <v>191</v>
      </c>
      <c r="AE49" s="320" t="s">
        <v>191</v>
      </c>
      <c r="AF49" s="320" t="s">
        <v>191</v>
      </c>
      <c r="AG49" s="320" t="s">
        <v>191</v>
      </c>
      <c r="AH49" s="320" t="s">
        <v>191</v>
      </c>
      <c r="AI49" s="320" t="s">
        <v>191</v>
      </c>
      <c r="AJ49" s="320" t="s">
        <v>191</v>
      </c>
      <c r="AK49" s="320" t="s">
        <v>191</v>
      </c>
      <c r="AL49" s="320" t="s">
        <v>191</v>
      </c>
      <c r="AM49" s="320" t="s">
        <v>191</v>
      </c>
      <c r="AN49" s="320" t="s">
        <v>191</v>
      </c>
      <c r="AO49" s="320" t="s">
        <v>191</v>
      </c>
      <c r="AP49" s="320" t="s">
        <v>191</v>
      </c>
      <c r="AQ49" s="320" t="s">
        <v>191</v>
      </c>
      <c r="AR49" s="320" t="s">
        <v>191</v>
      </c>
      <c r="AS49" s="320" t="s">
        <v>191</v>
      </c>
      <c r="AT49" s="320" t="s">
        <v>191</v>
      </c>
      <c r="AU49" s="320" t="s">
        <v>191</v>
      </c>
      <c r="AV49" s="320" t="s">
        <v>191</v>
      </c>
      <c r="AW49" s="320" t="s">
        <v>191</v>
      </c>
      <c r="AX49" s="320" t="s">
        <v>191</v>
      </c>
      <c r="AY49" s="320" t="s">
        <v>191</v>
      </c>
      <c r="AZ49" s="320" t="s">
        <v>191</v>
      </c>
      <c r="BA49" s="320" t="s">
        <v>191</v>
      </c>
      <c r="BB49" s="320" t="s">
        <v>191</v>
      </c>
      <c r="BC49" s="320" t="s">
        <v>191</v>
      </c>
      <c r="BD49" s="320" t="s">
        <v>191</v>
      </c>
      <c r="BE49" s="320" t="s">
        <v>191</v>
      </c>
      <c r="BF49" s="273">
        <v>34</v>
      </c>
      <c r="BG49" s="274">
        <v>21</v>
      </c>
      <c r="BH49" s="275">
        <v>26</v>
      </c>
      <c r="BI49" s="273">
        <v>29</v>
      </c>
      <c r="BJ49" s="274">
        <v>57</v>
      </c>
      <c r="BK49" s="275">
        <v>86</v>
      </c>
      <c r="BL49" s="273">
        <v>34</v>
      </c>
      <c r="BM49" s="274">
        <v>23</v>
      </c>
      <c r="BN49" s="275">
        <v>27</v>
      </c>
      <c r="BO49" s="273">
        <v>29</v>
      </c>
      <c r="BP49" s="274">
        <v>57</v>
      </c>
      <c r="BQ49" s="275">
        <v>86</v>
      </c>
      <c r="BR49" s="273">
        <v>30.3</v>
      </c>
      <c r="BS49" s="274">
        <v>28.4</v>
      </c>
      <c r="BT49" s="275">
        <v>29</v>
      </c>
      <c r="BU49" s="273">
        <v>29</v>
      </c>
      <c r="BV49" s="274">
        <v>57</v>
      </c>
      <c r="BW49" s="275">
        <v>86</v>
      </c>
      <c r="BX49" s="273" t="s">
        <v>197</v>
      </c>
      <c r="BY49" s="274" t="s">
        <v>197</v>
      </c>
      <c r="BZ49" s="275" t="s">
        <v>197</v>
      </c>
      <c r="CA49" s="273">
        <v>7</v>
      </c>
      <c r="CB49" s="274">
        <v>15</v>
      </c>
      <c r="CC49" s="275">
        <v>22</v>
      </c>
      <c r="CD49" s="273" t="s">
        <v>197</v>
      </c>
      <c r="CE49" s="274" t="s">
        <v>197</v>
      </c>
      <c r="CF49" s="275" t="s">
        <v>197</v>
      </c>
      <c r="CG49" s="273">
        <v>7</v>
      </c>
      <c r="CH49" s="274">
        <v>15</v>
      </c>
      <c r="CI49" s="275">
        <v>22</v>
      </c>
      <c r="CJ49" s="273">
        <v>23.1</v>
      </c>
      <c r="CK49" s="274">
        <v>20.9</v>
      </c>
      <c r="CL49" s="275">
        <v>21.6</v>
      </c>
      <c r="CM49" s="273">
        <v>7</v>
      </c>
      <c r="CN49" s="274">
        <v>15</v>
      </c>
      <c r="CO49" s="275">
        <v>22</v>
      </c>
      <c r="CP49" s="273">
        <v>81</v>
      </c>
      <c r="CQ49" s="274">
        <v>65</v>
      </c>
      <c r="CR49" s="275">
        <v>73</v>
      </c>
      <c r="CS49" s="273">
        <v>847</v>
      </c>
      <c r="CT49" s="274">
        <v>900</v>
      </c>
      <c r="CU49" s="275">
        <v>1747</v>
      </c>
      <c r="CV49" s="273">
        <v>82</v>
      </c>
      <c r="CW49" s="274">
        <v>67</v>
      </c>
      <c r="CX49" s="275">
        <v>74</v>
      </c>
      <c r="CY49" s="273">
        <v>847</v>
      </c>
      <c r="CZ49" s="274">
        <v>900</v>
      </c>
      <c r="DA49" s="275">
        <v>1747</v>
      </c>
      <c r="DB49" s="273">
        <v>38.200000000000003</v>
      </c>
      <c r="DC49" s="274">
        <v>35.6</v>
      </c>
      <c r="DD49" s="275">
        <v>36.799999999999997</v>
      </c>
      <c r="DE49" s="273">
        <v>847</v>
      </c>
      <c r="DF49" s="274">
        <v>900</v>
      </c>
      <c r="DG49" s="275">
        <v>1747</v>
      </c>
    </row>
    <row r="50" spans="1:111" x14ac:dyDescent="0.35">
      <c r="A50" t="s">
        <v>146</v>
      </c>
      <c r="B50" t="s">
        <v>391</v>
      </c>
      <c r="C50" t="s">
        <v>372</v>
      </c>
      <c r="D50" s="273">
        <v>85</v>
      </c>
      <c r="E50" s="274">
        <v>73</v>
      </c>
      <c r="F50" s="275">
        <v>79</v>
      </c>
      <c r="G50" s="273">
        <v>982</v>
      </c>
      <c r="H50" s="274">
        <v>963</v>
      </c>
      <c r="I50" s="275">
        <v>1945</v>
      </c>
      <c r="J50" s="273">
        <v>86</v>
      </c>
      <c r="K50" s="274">
        <v>75</v>
      </c>
      <c r="L50" s="275">
        <v>80</v>
      </c>
      <c r="M50" s="273">
        <v>982</v>
      </c>
      <c r="N50" s="274">
        <v>963</v>
      </c>
      <c r="O50" s="275">
        <v>1945</v>
      </c>
      <c r="P50" s="273">
        <v>37.799999999999997</v>
      </c>
      <c r="Q50" s="274">
        <v>36.4</v>
      </c>
      <c r="R50" s="275">
        <v>37.1</v>
      </c>
      <c r="S50" s="273">
        <v>982</v>
      </c>
      <c r="T50" s="274">
        <v>963</v>
      </c>
      <c r="U50" s="275">
        <v>1945</v>
      </c>
      <c r="V50" s="320" t="s">
        <v>191</v>
      </c>
      <c r="W50" s="320" t="s">
        <v>191</v>
      </c>
      <c r="X50" s="320" t="s">
        <v>191</v>
      </c>
      <c r="Y50" s="320" t="s">
        <v>191</v>
      </c>
      <c r="Z50" s="320" t="s">
        <v>191</v>
      </c>
      <c r="AA50" s="320" t="s">
        <v>191</v>
      </c>
      <c r="AB50" s="320" t="s">
        <v>191</v>
      </c>
      <c r="AC50" s="320" t="s">
        <v>191</v>
      </c>
      <c r="AD50" s="320" t="s">
        <v>191</v>
      </c>
      <c r="AE50" s="320" t="s">
        <v>191</v>
      </c>
      <c r="AF50" s="320" t="s">
        <v>191</v>
      </c>
      <c r="AG50" s="320" t="s">
        <v>191</v>
      </c>
      <c r="AH50" s="320" t="s">
        <v>191</v>
      </c>
      <c r="AI50" s="320" t="s">
        <v>191</v>
      </c>
      <c r="AJ50" s="320" t="s">
        <v>191</v>
      </c>
      <c r="AK50" s="320" t="s">
        <v>191</v>
      </c>
      <c r="AL50" s="320" t="s">
        <v>191</v>
      </c>
      <c r="AM50" s="320" t="s">
        <v>191</v>
      </c>
      <c r="AN50" s="320" t="s">
        <v>191</v>
      </c>
      <c r="AO50" s="320" t="s">
        <v>191</v>
      </c>
      <c r="AP50" s="320" t="s">
        <v>191</v>
      </c>
      <c r="AQ50" s="320" t="s">
        <v>191</v>
      </c>
      <c r="AR50" s="320" t="s">
        <v>191</v>
      </c>
      <c r="AS50" s="320" t="s">
        <v>191</v>
      </c>
      <c r="AT50" s="320" t="s">
        <v>191</v>
      </c>
      <c r="AU50" s="320" t="s">
        <v>191</v>
      </c>
      <c r="AV50" s="320" t="s">
        <v>191</v>
      </c>
      <c r="AW50" s="320" t="s">
        <v>191</v>
      </c>
      <c r="AX50" s="320" t="s">
        <v>191</v>
      </c>
      <c r="AY50" s="320" t="s">
        <v>191</v>
      </c>
      <c r="AZ50" s="320" t="s">
        <v>191</v>
      </c>
      <c r="BA50" s="320" t="s">
        <v>191</v>
      </c>
      <c r="BB50" s="320" t="s">
        <v>191</v>
      </c>
      <c r="BC50" s="320" t="s">
        <v>191</v>
      </c>
      <c r="BD50" s="320" t="s">
        <v>191</v>
      </c>
      <c r="BE50" s="320" t="s">
        <v>191</v>
      </c>
      <c r="BF50" s="273">
        <v>34</v>
      </c>
      <c r="BG50" s="274">
        <v>23</v>
      </c>
      <c r="BH50" s="275">
        <v>27</v>
      </c>
      <c r="BI50" s="273">
        <v>44</v>
      </c>
      <c r="BJ50" s="274">
        <v>94</v>
      </c>
      <c r="BK50" s="275">
        <v>138</v>
      </c>
      <c r="BL50" s="273">
        <v>34</v>
      </c>
      <c r="BM50" s="274">
        <v>24</v>
      </c>
      <c r="BN50" s="275">
        <v>28</v>
      </c>
      <c r="BO50" s="273">
        <v>44</v>
      </c>
      <c r="BP50" s="274">
        <v>94</v>
      </c>
      <c r="BQ50" s="275">
        <v>138</v>
      </c>
      <c r="BR50" s="273">
        <v>30.3</v>
      </c>
      <c r="BS50" s="274">
        <v>28.5</v>
      </c>
      <c r="BT50" s="275">
        <v>29.1</v>
      </c>
      <c r="BU50" s="273">
        <v>44</v>
      </c>
      <c r="BV50" s="274">
        <v>94</v>
      </c>
      <c r="BW50" s="275">
        <v>138</v>
      </c>
      <c r="BX50" s="273" t="s">
        <v>197</v>
      </c>
      <c r="BY50" s="274" t="s">
        <v>197</v>
      </c>
      <c r="BZ50" s="275">
        <v>10</v>
      </c>
      <c r="CA50" s="273">
        <v>10</v>
      </c>
      <c r="CB50" s="274">
        <v>20</v>
      </c>
      <c r="CC50" s="275">
        <v>30</v>
      </c>
      <c r="CD50" s="273" t="s">
        <v>197</v>
      </c>
      <c r="CE50" s="274" t="s">
        <v>197</v>
      </c>
      <c r="CF50" s="275">
        <v>10</v>
      </c>
      <c r="CG50" s="273">
        <v>10</v>
      </c>
      <c r="CH50" s="274">
        <v>20</v>
      </c>
      <c r="CI50" s="275">
        <v>30</v>
      </c>
      <c r="CJ50" s="273">
        <v>23.4</v>
      </c>
      <c r="CK50" s="274">
        <v>21.1</v>
      </c>
      <c r="CL50" s="275">
        <v>21.8</v>
      </c>
      <c r="CM50" s="273">
        <v>10</v>
      </c>
      <c r="CN50" s="274">
        <v>20</v>
      </c>
      <c r="CO50" s="275">
        <v>30</v>
      </c>
      <c r="CP50" s="273">
        <v>81</v>
      </c>
      <c r="CQ50" s="274">
        <v>67</v>
      </c>
      <c r="CR50" s="275">
        <v>74</v>
      </c>
      <c r="CS50" s="273">
        <v>1087</v>
      </c>
      <c r="CT50" s="274">
        <v>1126</v>
      </c>
      <c r="CU50" s="275">
        <v>2213</v>
      </c>
      <c r="CV50" s="273">
        <v>82</v>
      </c>
      <c r="CW50" s="274">
        <v>68</v>
      </c>
      <c r="CX50" s="275">
        <v>75</v>
      </c>
      <c r="CY50" s="273">
        <v>1087</v>
      </c>
      <c r="CZ50" s="274">
        <v>1126</v>
      </c>
      <c r="DA50" s="275">
        <v>2213</v>
      </c>
      <c r="DB50" s="273">
        <v>37.200000000000003</v>
      </c>
      <c r="DC50" s="274">
        <v>35.299999999999997</v>
      </c>
      <c r="DD50" s="275">
        <v>36.200000000000003</v>
      </c>
      <c r="DE50" s="273">
        <v>1087</v>
      </c>
      <c r="DF50" s="274">
        <v>1126</v>
      </c>
      <c r="DG50" s="275">
        <v>2213</v>
      </c>
    </row>
    <row r="51" spans="1:111" x14ac:dyDescent="0.35">
      <c r="A51" t="s">
        <v>136</v>
      </c>
      <c r="B51" t="s">
        <v>381</v>
      </c>
      <c r="C51" t="s">
        <v>372</v>
      </c>
      <c r="D51" s="273">
        <v>83</v>
      </c>
      <c r="E51" s="274">
        <v>68</v>
      </c>
      <c r="F51" s="275">
        <v>75</v>
      </c>
      <c r="G51" s="273">
        <v>1778</v>
      </c>
      <c r="H51" s="274">
        <v>1804</v>
      </c>
      <c r="I51" s="275">
        <v>3582</v>
      </c>
      <c r="J51" s="273">
        <v>84</v>
      </c>
      <c r="K51" s="274">
        <v>70</v>
      </c>
      <c r="L51" s="275">
        <v>77</v>
      </c>
      <c r="M51" s="273">
        <v>1778</v>
      </c>
      <c r="N51" s="274">
        <v>1804</v>
      </c>
      <c r="O51" s="275">
        <v>3582</v>
      </c>
      <c r="P51" s="273">
        <v>37.5</v>
      </c>
      <c r="Q51" s="274">
        <v>34.799999999999997</v>
      </c>
      <c r="R51" s="275">
        <v>36.1</v>
      </c>
      <c r="S51" s="273">
        <v>1778</v>
      </c>
      <c r="T51" s="274">
        <v>1804</v>
      </c>
      <c r="U51" s="275">
        <v>3582</v>
      </c>
      <c r="V51" s="320" t="s">
        <v>191</v>
      </c>
      <c r="W51" s="320" t="s">
        <v>191</v>
      </c>
      <c r="X51" s="320" t="s">
        <v>191</v>
      </c>
      <c r="Y51" s="320" t="s">
        <v>191</v>
      </c>
      <c r="Z51" s="320" t="s">
        <v>191</v>
      </c>
      <c r="AA51" s="320" t="s">
        <v>191</v>
      </c>
      <c r="AB51" s="320" t="s">
        <v>191</v>
      </c>
      <c r="AC51" s="320" t="s">
        <v>191</v>
      </c>
      <c r="AD51" s="320" t="s">
        <v>191</v>
      </c>
      <c r="AE51" s="320" t="s">
        <v>191</v>
      </c>
      <c r="AF51" s="320" t="s">
        <v>191</v>
      </c>
      <c r="AG51" s="320" t="s">
        <v>191</v>
      </c>
      <c r="AH51" s="320" t="s">
        <v>191</v>
      </c>
      <c r="AI51" s="320" t="s">
        <v>191</v>
      </c>
      <c r="AJ51" s="320" t="s">
        <v>191</v>
      </c>
      <c r="AK51" s="320" t="s">
        <v>191</v>
      </c>
      <c r="AL51" s="320" t="s">
        <v>191</v>
      </c>
      <c r="AM51" s="320" t="s">
        <v>191</v>
      </c>
      <c r="AN51" s="320" t="s">
        <v>191</v>
      </c>
      <c r="AO51" s="320" t="s">
        <v>191</v>
      </c>
      <c r="AP51" s="320" t="s">
        <v>191</v>
      </c>
      <c r="AQ51" s="320" t="s">
        <v>191</v>
      </c>
      <c r="AR51" s="320" t="s">
        <v>191</v>
      </c>
      <c r="AS51" s="320" t="s">
        <v>191</v>
      </c>
      <c r="AT51" s="320" t="s">
        <v>191</v>
      </c>
      <c r="AU51" s="320" t="s">
        <v>191</v>
      </c>
      <c r="AV51" s="320" t="s">
        <v>191</v>
      </c>
      <c r="AW51" s="320" t="s">
        <v>191</v>
      </c>
      <c r="AX51" s="320" t="s">
        <v>191</v>
      </c>
      <c r="AY51" s="320" t="s">
        <v>191</v>
      </c>
      <c r="AZ51" s="320" t="s">
        <v>191</v>
      </c>
      <c r="BA51" s="320" t="s">
        <v>191</v>
      </c>
      <c r="BB51" s="320" t="s">
        <v>191</v>
      </c>
      <c r="BC51" s="320" t="s">
        <v>191</v>
      </c>
      <c r="BD51" s="320" t="s">
        <v>191</v>
      </c>
      <c r="BE51" s="320" t="s">
        <v>191</v>
      </c>
      <c r="BF51" s="273">
        <v>38</v>
      </c>
      <c r="BG51" s="274">
        <v>22</v>
      </c>
      <c r="BH51" s="275">
        <v>26</v>
      </c>
      <c r="BI51" s="273">
        <v>81</v>
      </c>
      <c r="BJ51" s="274">
        <v>222</v>
      </c>
      <c r="BK51" s="275">
        <v>303</v>
      </c>
      <c r="BL51" s="273">
        <v>38</v>
      </c>
      <c r="BM51" s="274">
        <v>25</v>
      </c>
      <c r="BN51" s="275">
        <v>28</v>
      </c>
      <c r="BO51" s="273">
        <v>81</v>
      </c>
      <c r="BP51" s="274">
        <v>222</v>
      </c>
      <c r="BQ51" s="275">
        <v>303</v>
      </c>
      <c r="BR51" s="273">
        <v>28.3</v>
      </c>
      <c r="BS51" s="274">
        <v>27.1</v>
      </c>
      <c r="BT51" s="275">
        <v>27.4</v>
      </c>
      <c r="BU51" s="273">
        <v>81</v>
      </c>
      <c r="BV51" s="274">
        <v>222</v>
      </c>
      <c r="BW51" s="275">
        <v>303</v>
      </c>
      <c r="BX51" s="273" t="s">
        <v>197</v>
      </c>
      <c r="BY51" s="274" t="s">
        <v>197</v>
      </c>
      <c r="BZ51" s="275" t="s">
        <v>197</v>
      </c>
      <c r="CA51" s="273">
        <v>18</v>
      </c>
      <c r="CB51" s="274">
        <v>51</v>
      </c>
      <c r="CC51" s="275">
        <v>69</v>
      </c>
      <c r="CD51" s="273" t="s">
        <v>197</v>
      </c>
      <c r="CE51" s="274" t="s">
        <v>197</v>
      </c>
      <c r="CF51" s="275" t="s">
        <v>197</v>
      </c>
      <c r="CG51" s="273">
        <v>18</v>
      </c>
      <c r="CH51" s="274">
        <v>51</v>
      </c>
      <c r="CI51" s="275">
        <v>69</v>
      </c>
      <c r="CJ51" s="273">
        <v>17.899999999999999</v>
      </c>
      <c r="CK51" s="274">
        <v>18.5</v>
      </c>
      <c r="CL51" s="275">
        <v>18.399999999999999</v>
      </c>
      <c r="CM51" s="273">
        <v>18</v>
      </c>
      <c r="CN51" s="274">
        <v>51</v>
      </c>
      <c r="CO51" s="275">
        <v>69</v>
      </c>
      <c r="CP51" s="273">
        <v>79</v>
      </c>
      <c r="CQ51" s="274">
        <v>61</v>
      </c>
      <c r="CR51" s="275">
        <v>70</v>
      </c>
      <c r="CS51" s="273">
        <v>1912</v>
      </c>
      <c r="CT51" s="274">
        <v>2121</v>
      </c>
      <c r="CU51" s="275">
        <v>4033</v>
      </c>
      <c r="CV51" s="273">
        <v>81</v>
      </c>
      <c r="CW51" s="274">
        <v>63</v>
      </c>
      <c r="CX51" s="275">
        <v>72</v>
      </c>
      <c r="CY51" s="273">
        <v>1912</v>
      </c>
      <c r="CZ51" s="274">
        <v>2121</v>
      </c>
      <c r="DA51" s="275">
        <v>4033</v>
      </c>
      <c r="DB51" s="273">
        <v>36.799999999999997</v>
      </c>
      <c r="DC51" s="274">
        <v>33.5</v>
      </c>
      <c r="DD51" s="275">
        <v>35.1</v>
      </c>
      <c r="DE51" s="273">
        <v>1912</v>
      </c>
      <c r="DF51" s="274">
        <v>2121</v>
      </c>
      <c r="DG51" s="275">
        <v>4033</v>
      </c>
    </row>
    <row r="52" spans="1:111" x14ac:dyDescent="0.35">
      <c r="A52" t="s">
        <v>129</v>
      </c>
      <c r="B52" t="s">
        <v>374</v>
      </c>
      <c r="C52" t="s">
        <v>372</v>
      </c>
      <c r="D52" s="273">
        <v>77</v>
      </c>
      <c r="E52" s="274">
        <v>62</v>
      </c>
      <c r="F52" s="275">
        <v>70</v>
      </c>
      <c r="G52" s="273">
        <v>1290</v>
      </c>
      <c r="H52" s="274">
        <v>1216</v>
      </c>
      <c r="I52" s="275">
        <v>2506</v>
      </c>
      <c r="J52" s="273">
        <v>78</v>
      </c>
      <c r="K52" s="274">
        <v>64</v>
      </c>
      <c r="L52" s="275">
        <v>71</v>
      </c>
      <c r="M52" s="273">
        <v>1290</v>
      </c>
      <c r="N52" s="274">
        <v>1216</v>
      </c>
      <c r="O52" s="275">
        <v>2506</v>
      </c>
      <c r="P52" s="273">
        <v>35.700000000000003</v>
      </c>
      <c r="Q52" s="274">
        <v>34.200000000000003</v>
      </c>
      <c r="R52" s="275">
        <v>35</v>
      </c>
      <c r="S52" s="273">
        <v>1290</v>
      </c>
      <c r="T52" s="274">
        <v>1216</v>
      </c>
      <c r="U52" s="275">
        <v>2506</v>
      </c>
      <c r="V52" s="320" t="s">
        <v>191</v>
      </c>
      <c r="W52" s="320" t="s">
        <v>191</v>
      </c>
      <c r="X52" s="320" t="s">
        <v>191</v>
      </c>
      <c r="Y52" s="320" t="s">
        <v>191</v>
      </c>
      <c r="Z52" s="320" t="s">
        <v>191</v>
      </c>
      <c r="AA52" s="320" t="s">
        <v>191</v>
      </c>
      <c r="AB52" s="320" t="s">
        <v>191</v>
      </c>
      <c r="AC52" s="320" t="s">
        <v>191</v>
      </c>
      <c r="AD52" s="320" t="s">
        <v>191</v>
      </c>
      <c r="AE52" s="320" t="s">
        <v>191</v>
      </c>
      <c r="AF52" s="320" t="s">
        <v>191</v>
      </c>
      <c r="AG52" s="320" t="s">
        <v>191</v>
      </c>
      <c r="AH52" s="320" t="s">
        <v>191</v>
      </c>
      <c r="AI52" s="320" t="s">
        <v>191</v>
      </c>
      <c r="AJ52" s="320" t="s">
        <v>191</v>
      </c>
      <c r="AK52" s="320" t="s">
        <v>191</v>
      </c>
      <c r="AL52" s="320" t="s">
        <v>191</v>
      </c>
      <c r="AM52" s="320" t="s">
        <v>191</v>
      </c>
      <c r="AN52" s="320" t="s">
        <v>191</v>
      </c>
      <c r="AO52" s="320" t="s">
        <v>191</v>
      </c>
      <c r="AP52" s="320" t="s">
        <v>191</v>
      </c>
      <c r="AQ52" s="320" t="s">
        <v>191</v>
      </c>
      <c r="AR52" s="320" t="s">
        <v>191</v>
      </c>
      <c r="AS52" s="320" t="s">
        <v>191</v>
      </c>
      <c r="AT52" s="320" t="s">
        <v>191</v>
      </c>
      <c r="AU52" s="320" t="s">
        <v>191</v>
      </c>
      <c r="AV52" s="320" t="s">
        <v>191</v>
      </c>
      <c r="AW52" s="320" t="s">
        <v>191</v>
      </c>
      <c r="AX52" s="320" t="s">
        <v>191</v>
      </c>
      <c r="AY52" s="320" t="s">
        <v>191</v>
      </c>
      <c r="AZ52" s="320" t="s">
        <v>191</v>
      </c>
      <c r="BA52" s="320" t="s">
        <v>191</v>
      </c>
      <c r="BB52" s="320" t="s">
        <v>191</v>
      </c>
      <c r="BC52" s="320" t="s">
        <v>191</v>
      </c>
      <c r="BD52" s="320" t="s">
        <v>191</v>
      </c>
      <c r="BE52" s="320" t="s">
        <v>191</v>
      </c>
      <c r="BF52" s="273">
        <v>28</v>
      </c>
      <c r="BG52" s="274">
        <v>18</v>
      </c>
      <c r="BH52" s="275">
        <v>21</v>
      </c>
      <c r="BI52" s="273">
        <v>64</v>
      </c>
      <c r="BJ52" s="274">
        <v>143</v>
      </c>
      <c r="BK52" s="275">
        <v>207</v>
      </c>
      <c r="BL52" s="273">
        <v>33</v>
      </c>
      <c r="BM52" s="274">
        <v>18</v>
      </c>
      <c r="BN52" s="275">
        <v>23</v>
      </c>
      <c r="BO52" s="273">
        <v>64</v>
      </c>
      <c r="BP52" s="274">
        <v>143</v>
      </c>
      <c r="BQ52" s="275">
        <v>207</v>
      </c>
      <c r="BR52" s="273">
        <v>28</v>
      </c>
      <c r="BS52" s="274">
        <v>26.4</v>
      </c>
      <c r="BT52" s="275">
        <v>26.9</v>
      </c>
      <c r="BU52" s="273">
        <v>64</v>
      </c>
      <c r="BV52" s="274">
        <v>143</v>
      </c>
      <c r="BW52" s="275">
        <v>207</v>
      </c>
      <c r="BX52" s="273" t="s">
        <v>197</v>
      </c>
      <c r="BY52" s="274" t="s">
        <v>197</v>
      </c>
      <c r="BZ52" s="275" t="s">
        <v>197</v>
      </c>
      <c r="CA52" s="273">
        <v>13</v>
      </c>
      <c r="CB52" s="274">
        <v>33</v>
      </c>
      <c r="CC52" s="275">
        <v>46</v>
      </c>
      <c r="CD52" s="273" t="s">
        <v>197</v>
      </c>
      <c r="CE52" s="274" t="s">
        <v>197</v>
      </c>
      <c r="CF52" s="275">
        <v>7</v>
      </c>
      <c r="CG52" s="273">
        <v>13</v>
      </c>
      <c r="CH52" s="274">
        <v>33</v>
      </c>
      <c r="CI52" s="275">
        <v>46</v>
      </c>
      <c r="CJ52" s="273">
        <v>22.7</v>
      </c>
      <c r="CK52" s="274">
        <v>19.100000000000001</v>
      </c>
      <c r="CL52" s="275">
        <v>20.100000000000001</v>
      </c>
      <c r="CM52" s="273">
        <v>13</v>
      </c>
      <c r="CN52" s="274">
        <v>33</v>
      </c>
      <c r="CO52" s="275">
        <v>46</v>
      </c>
      <c r="CP52" s="273">
        <v>73</v>
      </c>
      <c r="CQ52" s="274">
        <v>56</v>
      </c>
      <c r="CR52" s="275">
        <v>65</v>
      </c>
      <c r="CS52" s="273">
        <v>1419</v>
      </c>
      <c r="CT52" s="274">
        <v>1430</v>
      </c>
      <c r="CU52" s="275">
        <v>2849</v>
      </c>
      <c r="CV52" s="273">
        <v>75</v>
      </c>
      <c r="CW52" s="274">
        <v>58</v>
      </c>
      <c r="CX52" s="275">
        <v>66</v>
      </c>
      <c r="CY52" s="273">
        <v>1419</v>
      </c>
      <c r="CZ52" s="274">
        <v>1430</v>
      </c>
      <c r="DA52" s="275">
        <v>2849</v>
      </c>
      <c r="DB52" s="273">
        <v>35.1</v>
      </c>
      <c r="DC52" s="274">
        <v>33</v>
      </c>
      <c r="DD52" s="275">
        <v>34.1</v>
      </c>
      <c r="DE52" s="273">
        <v>1419</v>
      </c>
      <c r="DF52" s="274">
        <v>1430</v>
      </c>
      <c r="DG52" s="275">
        <v>2849</v>
      </c>
    </row>
    <row r="53" spans="1:111" x14ac:dyDescent="0.35">
      <c r="A53" t="s">
        <v>138</v>
      </c>
      <c r="B53" t="s">
        <v>383</v>
      </c>
      <c r="C53" t="s">
        <v>372</v>
      </c>
      <c r="D53" s="273">
        <v>79</v>
      </c>
      <c r="E53" s="274">
        <v>70</v>
      </c>
      <c r="F53" s="275">
        <v>75</v>
      </c>
      <c r="G53" s="273">
        <v>1093</v>
      </c>
      <c r="H53" s="274">
        <v>1018</v>
      </c>
      <c r="I53" s="275">
        <v>2111</v>
      </c>
      <c r="J53" s="273">
        <v>79</v>
      </c>
      <c r="K53" s="274">
        <v>71</v>
      </c>
      <c r="L53" s="275">
        <v>76</v>
      </c>
      <c r="M53" s="273">
        <v>1093</v>
      </c>
      <c r="N53" s="274">
        <v>1018</v>
      </c>
      <c r="O53" s="275">
        <v>2111</v>
      </c>
      <c r="P53" s="273">
        <v>35.9</v>
      </c>
      <c r="Q53" s="274">
        <v>34.700000000000003</v>
      </c>
      <c r="R53" s="275">
        <v>35.4</v>
      </c>
      <c r="S53" s="273">
        <v>1093</v>
      </c>
      <c r="T53" s="274">
        <v>1018</v>
      </c>
      <c r="U53" s="275">
        <v>2111</v>
      </c>
      <c r="V53" s="320" t="s">
        <v>191</v>
      </c>
      <c r="W53" s="320" t="s">
        <v>191</v>
      </c>
      <c r="X53" s="320" t="s">
        <v>191</v>
      </c>
      <c r="Y53" s="320" t="s">
        <v>191</v>
      </c>
      <c r="Z53" s="320" t="s">
        <v>191</v>
      </c>
      <c r="AA53" s="320" t="s">
        <v>191</v>
      </c>
      <c r="AB53" s="320" t="s">
        <v>191</v>
      </c>
      <c r="AC53" s="320" t="s">
        <v>191</v>
      </c>
      <c r="AD53" s="320" t="s">
        <v>191</v>
      </c>
      <c r="AE53" s="320" t="s">
        <v>191</v>
      </c>
      <c r="AF53" s="320" t="s">
        <v>191</v>
      </c>
      <c r="AG53" s="320" t="s">
        <v>191</v>
      </c>
      <c r="AH53" s="320" t="s">
        <v>191</v>
      </c>
      <c r="AI53" s="320" t="s">
        <v>191</v>
      </c>
      <c r="AJ53" s="320" t="s">
        <v>191</v>
      </c>
      <c r="AK53" s="320" t="s">
        <v>191</v>
      </c>
      <c r="AL53" s="320" t="s">
        <v>191</v>
      </c>
      <c r="AM53" s="320" t="s">
        <v>191</v>
      </c>
      <c r="AN53" s="320" t="s">
        <v>191</v>
      </c>
      <c r="AO53" s="320" t="s">
        <v>191</v>
      </c>
      <c r="AP53" s="320" t="s">
        <v>191</v>
      </c>
      <c r="AQ53" s="320" t="s">
        <v>191</v>
      </c>
      <c r="AR53" s="320" t="s">
        <v>191</v>
      </c>
      <c r="AS53" s="320" t="s">
        <v>191</v>
      </c>
      <c r="AT53" s="320" t="s">
        <v>191</v>
      </c>
      <c r="AU53" s="320" t="s">
        <v>191</v>
      </c>
      <c r="AV53" s="320" t="s">
        <v>191</v>
      </c>
      <c r="AW53" s="320" t="s">
        <v>191</v>
      </c>
      <c r="AX53" s="320" t="s">
        <v>191</v>
      </c>
      <c r="AY53" s="320" t="s">
        <v>191</v>
      </c>
      <c r="AZ53" s="320" t="s">
        <v>191</v>
      </c>
      <c r="BA53" s="320" t="s">
        <v>191</v>
      </c>
      <c r="BB53" s="320" t="s">
        <v>191</v>
      </c>
      <c r="BC53" s="320" t="s">
        <v>191</v>
      </c>
      <c r="BD53" s="320" t="s">
        <v>191</v>
      </c>
      <c r="BE53" s="320" t="s">
        <v>191</v>
      </c>
      <c r="BF53" s="273">
        <v>36</v>
      </c>
      <c r="BG53" s="274">
        <v>29</v>
      </c>
      <c r="BH53" s="275">
        <v>30</v>
      </c>
      <c r="BI53" s="273">
        <v>56</v>
      </c>
      <c r="BJ53" s="274">
        <v>154</v>
      </c>
      <c r="BK53" s="275">
        <v>210</v>
      </c>
      <c r="BL53" s="273">
        <v>36</v>
      </c>
      <c r="BM53" s="274">
        <v>29</v>
      </c>
      <c r="BN53" s="275">
        <v>31</v>
      </c>
      <c r="BO53" s="273">
        <v>56</v>
      </c>
      <c r="BP53" s="274">
        <v>154</v>
      </c>
      <c r="BQ53" s="275">
        <v>210</v>
      </c>
      <c r="BR53" s="273">
        <v>28.1</v>
      </c>
      <c r="BS53" s="274">
        <v>27.7</v>
      </c>
      <c r="BT53" s="275">
        <v>27.8</v>
      </c>
      <c r="BU53" s="273">
        <v>56</v>
      </c>
      <c r="BV53" s="274">
        <v>154</v>
      </c>
      <c r="BW53" s="275">
        <v>210</v>
      </c>
      <c r="BX53" s="273" t="s">
        <v>197</v>
      </c>
      <c r="BY53" s="274" t="s">
        <v>197</v>
      </c>
      <c r="BZ53" s="275" t="s">
        <v>197</v>
      </c>
      <c r="CA53" s="273">
        <v>9</v>
      </c>
      <c r="CB53" s="274">
        <v>33</v>
      </c>
      <c r="CC53" s="275">
        <v>42</v>
      </c>
      <c r="CD53" s="273" t="s">
        <v>197</v>
      </c>
      <c r="CE53" s="274" t="s">
        <v>197</v>
      </c>
      <c r="CF53" s="275" t="s">
        <v>197</v>
      </c>
      <c r="CG53" s="273">
        <v>9</v>
      </c>
      <c r="CH53" s="274">
        <v>33</v>
      </c>
      <c r="CI53" s="275">
        <v>42</v>
      </c>
      <c r="CJ53" s="273">
        <v>20</v>
      </c>
      <c r="CK53" s="274">
        <v>18.5</v>
      </c>
      <c r="CL53" s="275">
        <v>18.899999999999999</v>
      </c>
      <c r="CM53" s="273">
        <v>9</v>
      </c>
      <c r="CN53" s="274">
        <v>33</v>
      </c>
      <c r="CO53" s="275">
        <v>42</v>
      </c>
      <c r="CP53" s="273">
        <v>75</v>
      </c>
      <c r="CQ53" s="274">
        <v>62</v>
      </c>
      <c r="CR53" s="275">
        <v>69</v>
      </c>
      <c r="CS53" s="273">
        <v>1194</v>
      </c>
      <c r="CT53" s="274">
        <v>1222</v>
      </c>
      <c r="CU53" s="275">
        <v>2416</v>
      </c>
      <c r="CV53" s="273">
        <v>76</v>
      </c>
      <c r="CW53" s="274">
        <v>64</v>
      </c>
      <c r="CX53" s="275">
        <v>70</v>
      </c>
      <c r="CY53" s="273">
        <v>1194</v>
      </c>
      <c r="CZ53" s="274">
        <v>1222</v>
      </c>
      <c r="DA53" s="275">
        <v>2416</v>
      </c>
      <c r="DB53" s="273">
        <v>35.299999999999997</v>
      </c>
      <c r="DC53" s="274">
        <v>33.299999999999997</v>
      </c>
      <c r="DD53" s="275">
        <v>34.299999999999997</v>
      </c>
      <c r="DE53" s="273">
        <v>1194</v>
      </c>
      <c r="DF53" s="274">
        <v>1222</v>
      </c>
      <c r="DG53" s="275">
        <v>2416</v>
      </c>
    </row>
    <row r="54" spans="1:111" x14ac:dyDescent="0.35">
      <c r="A54" t="s">
        <v>141</v>
      </c>
      <c r="B54" t="s">
        <v>386</v>
      </c>
      <c r="C54" t="s">
        <v>372</v>
      </c>
      <c r="D54" s="273">
        <v>82</v>
      </c>
      <c r="E54" s="274">
        <v>67</v>
      </c>
      <c r="F54" s="275">
        <v>75</v>
      </c>
      <c r="G54" s="273">
        <v>1360</v>
      </c>
      <c r="H54" s="274">
        <v>1385</v>
      </c>
      <c r="I54" s="275">
        <v>2745</v>
      </c>
      <c r="J54" s="273">
        <v>83</v>
      </c>
      <c r="K54" s="274">
        <v>69</v>
      </c>
      <c r="L54" s="275">
        <v>76</v>
      </c>
      <c r="M54" s="273">
        <v>1360</v>
      </c>
      <c r="N54" s="274">
        <v>1385</v>
      </c>
      <c r="O54" s="275">
        <v>2745</v>
      </c>
      <c r="P54" s="273">
        <v>37.1</v>
      </c>
      <c r="Q54" s="274">
        <v>34.700000000000003</v>
      </c>
      <c r="R54" s="275">
        <v>35.9</v>
      </c>
      <c r="S54" s="273">
        <v>1360</v>
      </c>
      <c r="T54" s="274">
        <v>1385</v>
      </c>
      <c r="U54" s="275">
        <v>2745</v>
      </c>
      <c r="V54" s="320" t="s">
        <v>191</v>
      </c>
      <c r="W54" s="320" t="s">
        <v>191</v>
      </c>
      <c r="X54" s="320" t="s">
        <v>191</v>
      </c>
      <c r="Y54" s="320" t="s">
        <v>191</v>
      </c>
      <c r="Z54" s="320" t="s">
        <v>191</v>
      </c>
      <c r="AA54" s="320" t="s">
        <v>191</v>
      </c>
      <c r="AB54" s="320" t="s">
        <v>191</v>
      </c>
      <c r="AC54" s="320" t="s">
        <v>191</v>
      </c>
      <c r="AD54" s="320" t="s">
        <v>191</v>
      </c>
      <c r="AE54" s="320" t="s">
        <v>191</v>
      </c>
      <c r="AF54" s="320" t="s">
        <v>191</v>
      </c>
      <c r="AG54" s="320" t="s">
        <v>191</v>
      </c>
      <c r="AH54" s="320" t="s">
        <v>191</v>
      </c>
      <c r="AI54" s="320" t="s">
        <v>191</v>
      </c>
      <c r="AJ54" s="320" t="s">
        <v>191</v>
      </c>
      <c r="AK54" s="320" t="s">
        <v>191</v>
      </c>
      <c r="AL54" s="320" t="s">
        <v>191</v>
      </c>
      <c r="AM54" s="320" t="s">
        <v>191</v>
      </c>
      <c r="AN54" s="320" t="s">
        <v>191</v>
      </c>
      <c r="AO54" s="320" t="s">
        <v>191</v>
      </c>
      <c r="AP54" s="320" t="s">
        <v>191</v>
      </c>
      <c r="AQ54" s="320" t="s">
        <v>191</v>
      </c>
      <c r="AR54" s="320" t="s">
        <v>191</v>
      </c>
      <c r="AS54" s="320" t="s">
        <v>191</v>
      </c>
      <c r="AT54" s="320" t="s">
        <v>191</v>
      </c>
      <c r="AU54" s="320" t="s">
        <v>191</v>
      </c>
      <c r="AV54" s="320" t="s">
        <v>191</v>
      </c>
      <c r="AW54" s="320" t="s">
        <v>191</v>
      </c>
      <c r="AX54" s="320" t="s">
        <v>191</v>
      </c>
      <c r="AY54" s="320" t="s">
        <v>191</v>
      </c>
      <c r="AZ54" s="320" t="s">
        <v>191</v>
      </c>
      <c r="BA54" s="320" t="s">
        <v>191</v>
      </c>
      <c r="BB54" s="320" t="s">
        <v>191</v>
      </c>
      <c r="BC54" s="320" t="s">
        <v>191</v>
      </c>
      <c r="BD54" s="320" t="s">
        <v>191</v>
      </c>
      <c r="BE54" s="320" t="s">
        <v>191</v>
      </c>
      <c r="BF54" s="273">
        <v>46</v>
      </c>
      <c r="BG54" s="274">
        <v>31</v>
      </c>
      <c r="BH54" s="275">
        <v>35</v>
      </c>
      <c r="BI54" s="273">
        <v>102</v>
      </c>
      <c r="BJ54" s="274">
        <v>256</v>
      </c>
      <c r="BK54" s="275">
        <v>358</v>
      </c>
      <c r="BL54" s="273">
        <v>46</v>
      </c>
      <c r="BM54" s="274">
        <v>34</v>
      </c>
      <c r="BN54" s="275">
        <v>37</v>
      </c>
      <c r="BO54" s="273">
        <v>102</v>
      </c>
      <c r="BP54" s="274">
        <v>256</v>
      </c>
      <c r="BQ54" s="275">
        <v>358</v>
      </c>
      <c r="BR54" s="273">
        <v>31.3</v>
      </c>
      <c r="BS54" s="274">
        <v>29.1</v>
      </c>
      <c r="BT54" s="275">
        <v>29.7</v>
      </c>
      <c r="BU54" s="273">
        <v>102</v>
      </c>
      <c r="BV54" s="274">
        <v>256</v>
      </c>
      <c r="BW54" s="275">
        <v>358</v>
      </c>
      <c r="BX54" s="273" t="s">
        <v>197</v>
      </c>
      <c r="BY54" s="274">
        <v>8</v>
      </c>
      <c r="BZ54" s="275">
        <v>5</v>
      </c>
      <c r="CA54" s="273">
        <v>20</v>
      </c>
      <c r="CB54" s="274">
        <v>40</v>
      </c>
      <c r="CC54" s="275">
        <v>60</v>
      </c>
      <c r="CD54" s="273" t="s">
        <v>197</v>
      </c>
      <c r="CE54" s="274">
        <v>8</v>
      </c>
      <c r="CF54" s="275">
        <v>5</v>
      </c>
      <c r="CG54" s="273">
        <v>20</v>
      </c>
      <c r="CH54" s="274">
        <v>40</v>
      </c>
      <c r="CI54" s="275">
        <v>60</v>
      </c>
      <c r="CJ54" s="273">
        <v>20.3</v>
      </c>
      <c r="CK54" s="274">
        <v>19.8</v>
      </c>
      <c r="CL54" s="275">
        <v>20</v>
      </c>
      <c r="CM54" s="273">
        <v>20</v>
      </c>
      <c r="CN54" s="274">
        <v>40</v>
      </c>
      <c r="CO54" s="275">
        <v>60</v>
      </c>
      <c r="CP54" s="273">
        <v>78</v>
      </c>
      <c r="CQ54" s="274">
        <v>60</v>
      </c>
      <c r="CR54" s="275">
        <v>68</v>
      </c>
      <c r="CS54" s="273">
        <v>1499</v>
      </c>
      <c r="CT54" s="274">
        <v>1695</v>
      </c>
      <c r="CU54" s="275">
        <v>3194</v>
      </c>
      <c r="CV54" s="273">
        <v>79</v>
      </c>
      <c r="CW54" s="274">
        <v>62</v>
      </c>
      <c r="CX54" s="275">
        <v>70</v>
      </c>
      <c r="CY54" s="273">
        <v>1499</v>
      </c>
      <c r="CZ54" s="274">
        <v>1695</v>
      </c>
      <c r="DA54" s="275">
        <v>3194</v>
      </c>
      <c r="DB54" s="273">
        <v>36.299999999999997</v>
      </c>
      <c r="DC54" s="274">
        <v>33.5</v>
      </c>
      <c r="DD54" s="275">
        <v>34.799999999999997</v>
      </c>
      <c r="DE54" s="273">
        <v>1499</v>
      </c>
      <c r="DF54" s="274">
        <v>1695</v>
      </c>
      <c r="DG54" s="275">
        <v>3194</v>
      </c>
    </row>
    <row r="55" spans="1:111" x14ac:dyDescent="0.35">
      <c r="A55" t="s">
        <v>133</v>
      </c>
      <c r="B55" t="s">
        <v>378</v>
      </c>
      <c r="C55" t="s">
        <v>372</v>
      </c>
      <c r="D55" s="273">
        <v>82</v>
      </c>
      <c r="E55" s="274">
        <v>67</v>
      </c>
      <c r="F55" s="275">
        <v>75</v>
      </c>
      <c r="G55" s="273">
        <v>635</v>
      </c>
      <c r="H55" s="274">
        <v>585</v>
      </c>
      <c r="I55" s="275">
        <v>1220</v>
      </c>
      <c r="J55" s="273">
        <v>83</v>
      </c>
      <c r="K55" s="274">
        <v>68</v>
      </c>
      <c r="L55" s="275">
        <v>76</v>
      </c>
      <c r="M55" s="273">
        <v>635</v>
      </c>
      <c r="N55" s="274">
        <v>585</v>
      </c>
      <c r="O55" s="275">
        <v>1220</v>
      </c>
      <c r="P55" s="273">
        <v>34.6</v>
      </c>
      <c r="Q55" s="274">
        <v>33.4</v>
      </c>
      <c r="R55" s="275">
        <v>34</v>
      </c>
      <c r="S55" s="273">
        <v>635</v>
      </c>
      <c r="T55" s="274">
        <v>585</v>
      </c>
      <c r="U55" s="275">
        <v>1220</v>
      </c>
      <c r="V55" s="320" t="s">
        <v>191</v>
      </c>
      <c r="W55" s="320" t="s">
        <v>191</v>
      </c>
      <c r="X55" s="320" t="s">
        <v>191</v>
      </c>
      <c r="Y55" s="320" t="s">
        <v>191</v>
      </c>
      <c r="Z55" s="320" t="s">
        <v>191</v>
      </c>
      <c r="AA55" s="320" t="s">
        <v>191</v>
      </c>
      <c r="AB55" s="320" t="s">
        <v>191</v>
      </c>
      <c r="AC55" s="320" t="s">
        <v>191</v>
      </c>
      <c r="AD55" s="320" t="s">
        <v>191</v>
      </c>
      <c r="AE55" s="320" t="s">
        <v>191</v>
      </c>
      <c r="AF55" s="320" t="s">
        <v>191</v>
      </c>
      <c r="AG55" s="320" t="s">
        <v>191</v>
      </c>
      <c r="AH55" s="320" t="s">
        <v>191</v>
      </c>
      <c r="AI55" s="320" t="s">
        <v>191</v>
      </c>
      <c r="AJ55" s="320" t="s">
        <v>191</v>
      </c>
      <c r="AK55" s="320" t="s">
        <v>191</v>
      </c>
      <c r="AL55" s="320" t="s">
        <v>191</v>
      </c>
      <c r="AM55" s="320" t="s">
        <v>191</v>
      </c>
      <c r="AN55" s="320" t="s">
        <v>191</v>
      </c>
      <c r="AO55" s="320" t="s">
        <v>191</v>
      </c>
      <c r="AP55" s="320" t="s">
        <v>191</v>
      </c>
      <c r="AQ55" s="320" t="s">
        <v>191</v>
      </c>
      <c r="AR55" s="320" t="s">
        <v>191</v>
      </c>
      <c r="AS55" s="320" t="s">
        <v>191</v>
      </c>
      <c r="AT55" s="320" t="s">
        <v>191</v>
      </c>
      <c r="AU55" s="320" t="s">
        <v>191</v>
      </c>
      <c r="AV55" s="320" t="s">
        <v>191</v>
      </c>
      <c r="AW55" s="320" t="s">
        <v>191</v>
      </c>
      <c r="AX55" s="320" t="s">
        <v>191</v>
      </c>
      <c r="AY55" s="320" t="s">
        <v>191</v>
      </c>
      <c r="AZ55" s="320" t="s">
        <v>191</v>
      </c>
      <c r="BA55" s="320" t="s">
        <v>191</v>
      </c>
      <c r="BB55" s="320" t="s">
        <v>191</v>
      </c>
      <c r="BC55" s="320" t="s">
        <v>191</v>
      </c>
      <c r="BD55" s="320" t="s">
        <v>191</v>
      </c>
      <c r="BE55" s="320" t="s">
        <v>191</v>
      </c>
      <c r="BF55" s="273">
        <v>38</v>
      </c>
      <c r="BG55" s="274">
        <v>22</v>
      </c>
      <c r="BH55" s="275">
        <v>26</v>
      </c>
      <c r="BI55" s="273">
        <v>21</v>
      </c>
      <c r="BJ55" s="274">
        <v>59</v>
      </c>
      <c r="BK55" s="275">
        <v>80</v>
      </c>
      <c r="BL55" s="273">
        <v>38</v>
      </c>
      <c r="BM55" s="274">
        <v>22</v>
      </c>
      <c r="BN55" s="275">
        <v>26</v>
      </c>
      <c r="BO55" s="273">
        <v>21</v>
      </c>
      <c r="BP55" s="274">
        <v>59</v>
      </c>
      <c r="BQ55" s="275">
        <v>80</v>
      </c>
      <c r="BR55" s="273">
        <v>28.2</v>
      </c>
      <c r="BS55" s="274">
        <v>26.5</v>
      </c>
      <c r="BT55" s="275">
        <v>27</v>
      </c>
      <c r="BU55" s="273">
        <v>21</v>
      </c>
      <c r="BV55" s="274">
        <v>59</v>
      </c>
      <c r="BW55" s="275">
        <v>80</v>
      </c>
      <c r="BX55" s="273" t="s">
        <v>197</v>
      </c>
      <c r="BY55" s="274" t="s">
        <v>197</v>
      </c>
      <c r="BZ55" s="275" t="s">
        <v>197</v>
      </c>
      <c r="CA55" s="273">
        <v>4</v>
      </c>
      <c r="CB55" s="274">
        <v>15</v>
      </c>
      <c r="CC55" s="275">
        <v>19</v>
      </c>
      <c r="CD55" s="273" t="s">
        <v>197</v>
      </c>
      <c r="CE55" s="274" t="s">
        <v>197</v>
      </c>
      <c r="CF55" s="275" t="s">
        <v>197</v>
      </c>
      <c r="CG55" s="273">
        <v>4</v>
      </c>
      <c r="CH55" s="274">
        <v>15</v>
      </c>
      <c r="CI55" s="275">
        <v>19</v>
      </c>
      <c r="CJ55" s="273">
        <v>17</v>
      </c>
      <c r="CK55" s="274">
        <v>18</v>
      </c>
      <c r="CL55" s="275">
        <v>17.8</v>
      </c>
      <c r="CM55" s="273">
        <v>4</v>
      </c>
      <c r="CN55" s="274">
        <v>15</v>
      </c>
      <c r="CO55" s="275">
        <v>19</v>
      </c>
      <c r="CP55" s="273">
        <v>80</v>
      </c>
      <c r="CQ55" s="274">
        <v>62</v>
      </c>
      <c r="CR55" s="275">
        <v>71</v>
      </c>
      <c r="CS55" s="273">
        <v>669</v>
      </c>
      <c r="CT55" s="274">
        <v>665</v>
      </c>
      <c r="CU55" s="275">
        <v>1334</v>
      </c>
      <c r="CV55" s="273">
        <v>81</v>
      </c>
      <c r="CW55" s="274">
        <v>62</v>
      </c>
      <c r="CX55" s="275">
        <v>72</v>
      </c>
      <c r="CY55" s="273">
        <v>669</v>
      </c>
      <c r="CZ55" s="274">
        <v>665</v>
      </c>
      <c r="DA55" s="275">
        <v>1334</v>
      </c>
      <c r="DB55" s="273">
        <v>34.299999999999997</v>
      </c>
      <c r="DC55" s="274">
        <v>32.4</v>
      </c>
      <c r="DD55" s="275">
        <v>33.4</v>
      </c>
      <c r="DE55" s="273">
        <v>669</v>
      </c>
      <c r="DF55" s="274">
        <v>665</v>
      </c>
      <c r="DG55" s="275">
        <v>1334</v>
      </c>
    </row>
    <row r="56" spans="1:111" x14ac:dyDescent="0.35">
      <c r="A56" t="s">
        <v>5</v>
      </c>
      <c r="B56" t="s">
        <v>249</v>
      </c>
      <c r="C56" t="s">
        <v>247</v>
      </c>
      <c r="D56" s="273">
        <v>78</v>
      </c>
      <c r="E56" s="274">
        <v>66</v>
      </c>
      <c r="F56" s="275">
        <v>72</v>
      </c>
      <c r="G56" s="273">
        <v>2597</v>
      </c>
      <c r="H56" s="274">
        <v>2490</v>
      </c>
      <c r="I56" s="275">
        <v>5087</v>
      </c>
      <c r="J56" s="273">
        <v>80</v>
      </c>
      <c r="K56" s="274">
        <v>69</v>
      </c>
      <c r="L56" s="275">
        <v>75</v>
      </c>
      <c r="M56" s="273">
        <v>2597</v>
      </c>
      <c r="N56" s="274">
        <v>2490</v>
      </c>
      <c r="O56" s="275">
        <v>5087</v>
      </c>
      <c r="P56" s="273">
        <v>36.1</v>
      </c>
      <c r="Q56" s="274">
        <v>34.200000000000003</v>
      </c>
      <c r="R56" s="275">
        <v>35.200000000000003</v>
      </c>
      <c r="S56" s="273">
        <v>2597</v>
      </c>
      <c r="T56" s="274">
        <v>2490</v>
      </c>
      <c r="U56" s="275">
        <v>5087</v>
      </c>
      <c r="V56" s="320" t="s">
        <v>191</v>
      </c>
      <c r="W56" s="320" t="s">
        <v>191</v>
      </c>
      <c r="X56" s="320" t="s">
        <v>191</v>
      </c>
      <c r="Y56" s="320" t="s">
        <v>191</v>
      </c>
      <c r="Z56" s="320" t="s">
        <v>191</v>
      </c>
      <c r="AA56" s="320" t="s">
        <v>191</v>
      </c>
      <c r="AB56" s="320" t="s">
        <v>191</v>
      </c>
      <c r="AC56" s="320" t="s">
        <v>191</v>
      </c>
      <c r="AD56" s="320" t="s">
        <v>191</v>
      </c>
      <c r="AE56" s="320" t="s">
        <v>191</v>
      </c>
      <c r="AF56" s="320" t="s">
        <v>191</v>
      </c>
      <c r="AG56" s="320" t="s">
        <v>191</v>
      </c>
      <c r="AH56" s="320" t="s">
        <v>191</v>
      </c>
      <c r="AI56" s="320" t="s">
        <v>191</v>
      </c>
      <c r="AJ56" s="320" t="s">
        <v>191</v>
      </c>
      <c r="AK56" s="320" t="s">
        <v>191</v>
      </c>
      <c r="AL56" s="320" t="s">
        <v>191</v>
      </c>
      <c r="AM56" s="320" t="s">
        <v>191</v>
      </c>
      <c r="AN56" s="320" t="s">
        <v>191</v>
      </c>
      <c r="AO56" s="320" t="s">
        <v>191</v>
      </c>
      <c r="AP56" s="320" t="s">
        <v>191</v>
      </c>
      <c r="AQ56" s="320" t="s">
        <v>191</v>
      </c>
      <c r="AR56" s="320" t="s">
        <v>191</v>
      </c>
      <c r="AS56" s="320" t="s">
        <v>191</v>
      </c>
      <c r="AT56" s="320" t="s">
        <v>191</v>
      </c>
      <c r="AU56" s="320" t="s">
        <v>191</v>
      </c>
      <c r="AV56" s="320" t="s">
        <v>191</v>
      </c>
      <c r="AW56" s="320" t="s">
        <v>191</v>
      </c>
      <c r="AX56" s="320" t="s">
        <v>191</v>
      </c>
      <c r="AY56" s="320" t="s">
        <v>191</v>
      </c>
      <c r="AZ56" s="320" t="s">
        <v>191</v>
      </c>
      <c r="BA56" s="320" t="s">
        <v>191</v>
      </c>
      <c r="BB56" s="320" t="s">
        <v>191</v>
      </c>
      <c r="BC56" s="320" t="s">
        <v>191</v>
      </c>
      <c r="BD56" s="320" t="s">
        <v>191</v>
      </c>
      <c r="BE56" s="320" t="s">
        <v>191</v>
      </c>
      <c r="BF56" s="273">
        <v>31</v>
      </c>
      <c r="BG56" s="274">
        <v>27</v>
      </c>
      <c r="BH56" s="275">
        <v>28</v>
      </c>
      <c r="BI56" s="273">
        <v>179</v>
      </c>
      <c r="BJ56" s="274">
        <v>383</v>
      </c>
      <c r="BK56" s="275">
        <v>562</v>
      </c>
      <c r="BL56" s="273">
        <v>33</v>
      </c>
      <c r="BM56" s="274">
        <v>30</v>
      </c>
      <c r="BN56" s="275">
        <v>31</v>
      </c>
      <c r="BO56" s="273">
        <v>179</v>
      </c>
      <c r="BP56" s="274">
        <v>383</v>
      </c>
      <c r="BQ56" s="275">
        <v>562</v>
      </c>
      <c r="BR56" s="273">
        <v>26.9</v>
      </c>
      <c r="BS56" s="274">
        <v>26.5</v>
      </c>
      <c r="BT56" s="275">
        <v>26.7</v>
      </c>
      <c r="BU56" s="273">
        <v>179</v>
      </c>
      <c r="BV56" s="274">
        <v>383</v>
      </c>
      <c r="BW56" s="275">
        <v>562</v>
      </c>
      <c r="BX56" s="273" t="s">
        <v>197</v>
      </c>
      <c r="BY56" s="274" t="s">
        <v>197</v>
      </c>
      <c r="BZ56" s="275" t="s">
        <v>197</v>
      </c>
      <c r="CA56" s="273">
        <v>32</v>
      </c>
      <c r="CB56" s="274">
        <v>65</v>
      </c>
      <c r="CC56" s="275">
        <v>97</v>
      </c>
      <c r="CD56" s="273" t="s">
        <v>197</v>
      </c>
      <c r="CE56" s="274" t="s">
        <v>197</v>
      </c>
      <c r="CF56" s="275" t="s">
        <v>197</v>
      </c>
      <c r="CG56" s="273">
        <v>32</v>
      </c>
      <c r="CH56" s="274">
        <v>65</v>
      </c>
      <c r="CI56" s="275">
        <v>97</v>
      </c>
      <c r="CJ56" s="273">
        <v>18.5</v>
      </c>
      <c r="CK56" s="274">
        <v>18</v>
      </c>
      <c r="CL56" s="275">
        <v>18.100000000000001</v>
      </c>
      <c r="CM56" s="273">
        <v>32</v>
      </c>
      <c r="CN56" s="274">
        <v>65</v>
      </c>
      <c r="CO56" s="275">
        <v>97</v>
      </c>
      <c r="CP56" s="273">
        <v>74</v>
      </c>
      <c r="CQ56" s="274">
        <v>59</v>
      </c>
      <c r="CR56" s="275">
        <v>66</v>
      </c>
      <c r="CS56" s="273">
        <v>2819</v>
      </c>
      <c r="CT56" s="274">
        <v>2959</v>
      </c>
      <c r="CU56" s="275">
        <v>5778</v>
      </c>
      <c r="CV56" s="273">
        <v>76</v>
      </c>
      <c r="CW56" s="274">
        <v>62</v>
      </c>
      <c r="CX56" s="275">
        <v>69</v>
      </c>
      <c r="CY56" s="273">
        <v>2819</v>
      </c>
      <c r="CZ56" s="274">
        <v>2959</v>
      </c>
      <c r="DA56" s="275">
        <v>5778</v>
      </c>
      <c r="DB56" s="273">
        <v>35.299999999999997</v>
      </c>
      <c r="DC56" s="274">
        <v>32.799999999999997</v>
      </c>
      <c r="DD56" s="275">
        <v>34</v>
      </c>
      <c r="DE56" s="273">
        <v>2819</v>
      </c>
      <c r="DF56" s="274">
        <v>2959</v>
      </c>
      <c r="DG56" s="275">
        <v>5778</v>
      </c>
    </row>
    <row r="57" spans="1:111" x14ac:dyDescent="0.35">
      <c r="A57" t="s">
        <v>1086</v>
      </c>
      <c r="B57" t="s">
        <v>255</v>
      </c>
      <c r="C57" t="s">
        <v>247</v>
      </c>
      <c r="D57" s="273">
        <v>84</v>
      </c>
      <c r="E57" s="274">
        <v>72</v>
      </c>
      <c r="F57" s="275">
        <v>78</v>
      </c>
      <c r="G57" s="273">
        <v>1494</v>
      </c>
      <c r="H57" s="274">
        <v>1382</v>
      </c>
      <c r="I57" s="275">
        <v>2876</v>
      </c>
      <c r="J57" s="273">
        <v>85</v>
      </c>
      <c r="K57" s="274">
        <v>74</v>
      </c>
      <c r="L57" s="275">
        <v>80</v>
      </c>
      <c r="M57" s="273">
        <v>1494</v>
      </c>
      <c r="N57" s="274">
        <v>1382</v>
      </c>
      <c r="O57" s="275">
        <v>2876</v>
      </c>
      <c r="P57" s="273">
        <v>37.700000000000003</v>
      </c>
      <c r="Q57" s="274">
        <v>36.1</v>
      </c>
      <c r="R57" s="275">
        <v>36.9</v>
      </c>
      <c r="S57" s="273">
        <v>1494</v>
      </c>
      <c r="T57" s="274">
        <v>1382</v>
      </c>
      <c r="U57" s="275">
        <v>2876</v>
      </c>
      <c r="V57" s="320" t="s">
        <v>191</v>
      </c>
      <c r="W57" s="320" t="s">
        <v>191</v>
      </c>
      <c r="X57" s="320" t="s">
        <v>191</v>
      </c>
      <c r="Y57" s="320" t="s">
        <v>191</v>
      </c>
      <c r="Z57" s="320" t="s">
        <v>191</v>
      </c>
      <c r="AA57" s="320" t="s">
        <v>191</v>
      </c>
      <c r="AB57" s="320" t="s">
        <v>191</v>
      </c>
      <c r="AC57" s="320" t="s">
        <v>191</v>
      </c>
      <c r="AD57" s="320" t="s">
        <v>191</v>
      </c>
      <c r="AE57" s="320" t="s">
        <v>191</v>
      </c>
      <c r="AF57" s="320" t="s">
        <v>191</v>
      </c>
      <c r="AG57" s="320" t="s">
        <v>191</v>
      </c>
      <c r="AH57" s="320" t="s">
        <v>191</v>
      </c>
      <c r="AI57" s="320" t="s">
        <v>191</v>
      </c>
      <c r="AJ57" s="320" t="s">
        <v>191</v>
      </c>
      <c r="AK57" s="320" t="s">
        <v>191</v>
      </c>
      <c r="AL57" s="320" t="s">
        <v>191</v>
      </c>
      <c r="AM57" s="320" t="s">
        <v>191</v>
      </c>
      <c r="AN57" s="320" t="s">
        <v>191</v>
      </c>
      <c r="AO57" s="320" t="s">
        <v>191</v>
      </c>
      <c r="AP57" s="320" t="s">
        <v>191</v>
      </c>
      <c r="AQ57" s="320" t="s">
        <v>191</v>
      </c>
      <c r="AR57" s="320" t="s">
        <v>191</v>
      </c>
      <c r="AS57" s="320" t="s">
        <v>191</v>
      </c>
      <c r="AT57" s="320" t="s">
        <v>191</v>
      </c>
      <c r="AU57" s="320" t="s">
        <v>191</v>
      </c>
      <c r="AV57" s="320" t="s">
        <v>191</v>
      </c>
      <c r="AW57" s="320" t="s">
        <v>191</v>
      </c>
      <c r="AX57" s="320" t="s">
        <v>191</v>
      </c>
      <c r="AY57" s="320" t="s">
        <v>191</v>
      </c>
      <c r="AZ57" s="320" t="s">
        <v>191</v>
      </c>
      <c r="BA57" s="320" t="s">
        <v>191</v>
      </c>
      <c r="BB57" s="320" t="s">
        <v>191</v>
      </c>
      <c r="BC57" s="320" t="s">
        <v>191</v>
      </c>
      <c r="BD57" s="320" t="s">
        <v>191</v>
      </c>
      <c r="BE57" s="320" t="s">
        <v>191</v>
      </c>
      <c r="BF57" s="273">
        <v>39</v>
      </c>
      <c r="BG57" s="274">
        <v>30</v>
      </c>
      <c r="BH57" s="275">
        <v>33</v>
      </c>
      <c r="BI57" s="273">
        <v>131</v>
      </c>
      <c r="BJ57" s="274">
        <v>302</v>
      </c>
      <c r="BK57" s="275">
        <v>433</v>
      </c>
      <c r="BL57" s="273">
        <v>40</v>
      </c>
      <c r="BM57" s="274">
        <v>32</v>
      </c>
      <c r="BN57" s="275">
        <v>35</v>
      </c>
      <c r="BO57" s="273">
        <v>131</v>
      </c>
      <c r="BP57" s="274">
        <v>302</v>
      </c>
      <c r="BQ57" s="275">
        <v>433</v>
      </c>
      <c r="BR57" s="273">
        <v>29.2</v>
      </c>
      <c r="BS57" s="274">
        <v>28.4</v>
      </c>
      <c r="BT57" s="275">
        <v>28.6</v>
      </c>
      <c r="BU57" s="273">
        <v>131</v>
      </c>
      <c r="BV57" s="274">
        <v>302</v>
      </c>
      <c r="BW57" s="275">
        <v>433</v>
      </c>
      <c r="BX57" s="273" t="s">
        <v>197</v>
      </c>
      <c r="BY57" s="274" t="s">
        <v>197</v>
      </c>
      <c r="BZ57" s="275" t="s">
        <v>197</v>
      </c>
      <c r="CA57" s="273">
        <v>5</v>
      </c>
      <c r="CB57" s="274">
        <v>22</v>
      </c>
      <c r="CC57" s="275">
        <v>27</v>
      </c>
      <c r="CD57" s="273" t="s">
        <v>197</v>
      </c>
      <c r="CE57" s="274" t="s">
        <v>197</v>
      </c>
      <c r="CF57" s="275" t="s">
        <v>197</v>
      </c>
      <c r="CG57" s="273">
        <v>5</v>
      </c>
      <c r="CH57" s="274">
        <v>22</v>
      </c>
      <c r="CI57" s="275">
        <v>27</v>
      </c>
      <c r="CJ57" s="273">
        <v>19.8</v>
      </c>
      <c r="CK57" s="274">
        <v>18.3</v>
      </c>
      <c r="CL57" s="275">
        <v>18.600000000000001</v>
      </c>
      <c r="CM57" s="273">
        <v>5</v>
      </c>
      <c r="CN57" s="274">
        <v>22</v>
      </c>
      <c r="CO57" s="275">
        <v>27</v>
      </c>
      <c r="CP57" s="273">
        <v>80</v>
      </c>
      <c r="CQ57" s="274">
        <v>64</v>
      </c>
      <c r="CR57" s="275">
        <v>72</v>
      </c>
      <c r="CS57" s="273">
        <v>1635</v>
      </c>
      <c r="CT57" s="274">
        <v>1716</v>
      </c>
      <c r="CU57" s="275">
        <v>3351</v>
      </c>
      <c r="CV57" s="273">
        <v>81</v>
      </c>
      <c r="CW57" s="274">
        <v>66</v>
      </c>
      <c r="CX57" s="275">
        <v>73</v>
      </c>
      <c r="CY57" s="273">
        <v>1635</v>
      </c>
      <c r="CZ57" s="274">
        <v>1716</v>
      </c>
      <c r="DA57" s="275">
        <v>3351</v>
      </c>
      <c r="DB57" s="273">
        <v>37</v>
      </c>
      <c r="DC57" s="274">
        <v>34.5</v>
      </c>
      <c r="DD57" s="275">
        <v>35.700000000000003</v>
      </c>
      <c r="DE57" s="273">
        <v>1635</v>
      </c>
      <c r="DF57" s="274">
        <v>1716</v>
      </c>
      <c r="DG57" s="275">
        <v>3351</v>
      </c>
    </row>
    <row r="58" spans="1:111" x14ac:dyDescent="0.35">
      <c r="A58" t="s">
        <v>19</v>
      </c>
      <c r="B58" t="s">
        <v>265</v>
      </c>
      <c r="C58" t="s">
        <v>260</v>
      </c>
      <c r="D58" s="273">
        <v>79</v>
      </c>
      <c r="E58" s="274">
        <v>65</v>
      </c>
      <c r="F58" s="275">
        <v>72</v>
      </c>
      <c r="G58" s="273">
        <v>1982</v>
      </c>
      <c r="H58" s="274">
        <v>1985</v>
      </c>
      <c r="I58" s="275">
        <v>3967</v>
      </c>
      <c r="J58" s="273">
        <v>82</v>
      </c>
      <c r="K58" s="274">
        <v>68</v>
      </c>
      <c r="L58" s="275">
        <v>75</v>
      </c>
      <c r="M58" s="273">
        <v>1982</v>
      </c>
      <c r="N58" s="274">
        <v>1985</v>
      </c>
      <c r="O58" s="275">
        <v>3967</v>
      </c>
      <c r="P58" s="273">
        <v>37</v>
      </c>
      <c r="Q58" s="274">
        <v>34.700000000000003</v>
      </c>
      <c r="R58" s="275">
        <v>35.9</v>
      </c>
      <c r="S58" s="273">
        <v>1982</v>
      </c>
      <c r="T58" s="274">
        <v>1985</v>
      </c>
      <c r="U58" s="275">
        <v>3967</v>
      </c>
      <c r="V58" s="320" t="s">
        <v>191</v>
      </c>
      <c r="W58" s="320" t="s">
        <v>191</v>
      </c>
      <c r="X58" s="320" t="s">
        <v>191</v>
      </c>
      <c r="Y58" s="320" t="s">
        <v>191</v>
      </c>
      <c r="Z58" s="320" t="s">
        <v>191</v>
      </c>
      <c r="AA58" s="320" t="s">
        <v>191</v>
      </c>
      <c r="AB58" s="320" t="s">
        <v>191</v>
      </c>
      <c r="AC58" s="320" t="s">
        <v>191</v>
      </c>
      <c r="AD58" s="320" t="s">
        <v>191</v>
      </c>
      <c r="AE58" s="320" t="s">
        <v>191</v>
      </c>
      <c r="AF58" s="320" t="s">
        <v>191</v>
      </c>
      <c r="AG58" s="320" t="s">
        <v>191</v>
      </c>
      <c r="AH58" s="320" t="s">
        <v>191</v>
      </c>
      <c r="AI58" s="320" t="s">
        <v>191</v>
      </c>
      <c r="AJ58" s="320" t="s">
        <v>191</v>
      </c>
      <c r="AK58" s="320" t="s">
        <v>191</v>
      </c>
      <c r="AL58" s="320" t="s">
        <v>191</v>
      </c>
      <c r="AM58" s="320" t="s">
        <v>191</v>
      </c>
      <c r="AN58" s="320" t="s">
        <v>191</v>
      </c>
      <c r="AO58" s="320" t="s">
        <v>191</v>
      </c>
      <c r="AP58" s="320" t="s">
        <v>191</v>
      </c>
      <c r="AQ58" s="320" t="s">
        <v>191</v>
      </c>
      <c r="AR58" s="320" t="s">
        <v>191</v>
      </c>
      <c r="AS58" s="320" t="s">
        <v>191</v>
      </c>
      <c r="AT58" s="320" t="s">
        <v>191</v>
      </c>
      <c r="AU58" s="320" t="s">
        <v>191</v>
      </c>
      <c r="AV58" s="320" t="s">
        <v>191</v>
      </c>
      <c r="AW58" s="320" t="s">
        <v>191</v>
      </c>
      <c r="AX58" s="320" t="s">
        <v>191</v>
      </c>
      <c r="AY58" s="320" t="s">
        <v>191</v>
      </c>
      <c r="AZ58" s="320" t="s">
        <v>191</v>
      </c>
      <c r="BA58" s="320" t="s">
        <v>191</v>
      </c>
      <c r="BB58" s="320" t="s">
        <v>191</v>
      </c>
      <c r="BC58" s="320" t="s">
        <v>191</v>
      </c>
      <c r="BD58" s="320" t="s">
        <v>191</v>
      </c>
      <c r="BE58" s="320" t="s">
        <v>191</v>
      </c>
      <c r="BF58" s="273">
        <v>23</v>
      </c>
      <c r="BG58" s="274">
        <v>15</v>
      </c>
      <c r="BH58" s="275">
        <v>18</v>
      </c>
      <c r="BI58" s="273">
        <v>52</v>
      </c>
      <c r="BJ58" s="274">
        <v>142</v>
      </c>
      <c r="BK58" s="275">
        <v>194</v>
      </c>
      <c r="BL58" s="273">
        <v>25</v>
      </c>
      <c r="BM58" s="274">
        <v>16</v>
      </c>
      <c r="BN58" s="275">
        <v>19</v>
      </c>
      <c r="BO58" s="273">
        <v>52</v>
      </c>
      <c r="BP58" s="274">
        <v>142</v>
      </c>
      <c r="BQ58" s="275">
        <v>194</v>
      </c>
      <c r="BR58" s="273">
        <v>25.5</v>
      </c>
      <c r="BS58" s="274">
        <v>25</v>
      </c>
      <c r="BT58" s="275">
        <v>25.2</v>
      </c>
      <c r="BU58" s="273">
        <v>52</v>
      </c>
      <c r="BV58" s="274">
        <v>142</v>
      </c>
      <c r="BW58" s="275">
        <v>194</v>
      </c>
      <c r="BX58" s="273" t="s">
        <v>197</v>
      </c>
      <c r="BY58" s="274" t="s">
        <v>197</v>
      </c>
      <c r="BZ58" s="275">
        <v>11</v>
      </c>
      <c r="CA58" s="273">
        <v>21</v>
      </c>
      <c r="CB58" s="274">
        <v>33</v>
      </c>
      <c r="CC58" s="275">
        <v>54</v>
      </c>
      <c r="CD58" s="273" t="s">
        <v>197</v>
      </c>
      <c r="CE58" s="274" t="s">
        <v>197</v>
      </c>
      <c r="CF58" s="275">
        <v>11</v>
      </c>
      <c r="CG58" s="273">
        <v>21</v>
      </c>
      <c r="CH58" s="274">
        <v>33</v>
      </c>
      <c r="CI58" s="275">
        <v>54</v>
      </c>
      <c r="CJ58" s="273">
        <v>23.3</v>
      </c>
      <c r="CK58" s="274">
        <v>19.5</v>
      </c>
      <c r="CL58" s="275">
        <v>21</v>
      </c>
      <c r="CM58" s="273">
        <v>21</v>
      </c>
      <c r="CN58" s="274">
        <v>33</v>
      </c>
      <c r="CO58" s="275">
        <v>54</v>
      </c>
      <c r="CP58" s="273">
        <v>77</v>
      </c>
      <c r="CQ58" s="274">
        <v>61</v>
      </c>
      <c r="CR58" s="275">
        <v>69</v>
      </c>
      <c r="CS58" s="273">
        <v>2099</v>
      </c>
      <c r="CT58" s="274">
        <v>2208</v>
      </c>
      <c r="CU58" s="275">
        <v>4307</v>
      </c>
      <c r="CV58" s="273">
        <v>80</v>
      </c>
      <c r="CW58" s="274">
        <v>64</v>
      </c>
      <c r="CX58" s="275">
        <v>71</v>
      </c>
      <c r="CY58" s="273">
        <v>2099</v>
      </c>
      <c r="CZ58" s="274">
        <v>2208</v>
      </c>
      <c r="DA58" s="275">
        <v>4307</v>
      </c>
      <c r="DB58" s="273">
        <v>36.6</v>
      </c>
      <c r="DC58" s="274">
        <v>33.799999999999997</v>
      </c>
      <c r="DD58" s="275">
        <v>35.1</v>
      </c>
      <c r="DE58" s="273">
        <v>2099</v>
      </c>
      <c r="DF58" s="274">
        <v>2208</v>
      </c>
      <c r="DG58" s="275">
        <v>4307</v>
      </c>
    </row>
    <row r="59" spans="1:111" x14ac:dyDescent="0.35">
      <c r="A59" t="s">
        <v>20</v>
      </c>
      <c r="B59" t="s">
        <v>266</v>
      </c>
      <c r="C59" t="s">
        <v>260</v>
      </c>
      <c r="D59" s="273">
        <v>80</v>
      </c>
      <c r="E59" s="274">
        <v>68</v>
      </c>
      <c r="F59" s="275">
        <v>74</v>
      </c>
      <c r="G59" s="273">
        <v>1843</v>
      </c>
      <c r="H59" s="274">
        <v>1702</v>
      </c>
      <c r="I59" s="275">
        <v>3545</v>
      </c>
      <c r="J59" s="273">
        <v>82</v>
      </c>
      <c r="K59" s="274">
        <v>70</v>
      </c>
      <c r="L59" s="275">
        <v>76</v>
      </c>
      <c r="M59" s="273">
        <v>1843</v>
      </c>
      <c r="N59" s="274">
        <v>1702</v>
      </c>
      <c r="O59" s="275">
        <v>3545</v>
      </c>
      <c r="P59" s="273">
        <v>38</v>
      </c>
      <c r="Q59" s="274">
        <v>36.1</v>
      </c>
      <c r="R59" s="275">
        <v>37.1</v>
      </c>
      <c r="S59" s="273">
        <v>1843</v>
      </c>
      <c r="T59" s="274">
        <v>1702</v>
      </c>
      <c r="U59" s="275">
        <v>3545</v>
      </c>
      <c r="V59" s="320" t="s">
        <v>191</v>
      </c>
      <c r="W59" s="320" t="s">
        <v>191</v>
      </c>
      <c r="X59" s="320" t="s">
        <v>191</v>
      </c>
      <c r="Y59" s="320" t="s">
        <v>191</v>
      </c>
      <c r="Z59" s="320" t="s">
        <v>191</v>
      </c>
      <c r="AA59" s="320" t="s">
        <v>191</v>
      </c>
      <c r="AB59" s="320" t="s">
        <v>191</v>
      </c>
      <c r="AC59" s="320" t="s">
        <v>191</v>
      </c>
      <c r="AD59" s="320" t="s">
        <v>191</v>
      </c>
      <c r="AE59" s="320" t="s">
        <v>191</v>
      </c>
      <c r="AF59" s="320" t="s">
        <v>191</v>
      </c>
      <c r="AG59" s="320" t="s">
        <v>191</v>
      </c>
      <c r="AH59" s="320" t="s">
        <v>191</v>
      </c>
      <c r="AI59" s="320" t="s">
        <v>191</v>
      </c>
      <c r="AJ59" s="320" t="s">
        <v>191</v>
      </c>
      <c r="AK59" s="320" t="s">
        <v>191</v>
      </c>
      <c r="AL59" s="320" t="s">
        <v>191</v>
      </c>
      <c r="AM59" s="320" t="s">
        <v>191</v>
      </c>
      <c r="AN59" s="320" t="s">
        <v>191</v>
      </c>
      <c r="AO59" s="320" t="s">
        <v>191</v>
      </c>
      <c r="AP59" s="320" t="s">
        <v>191</v>
      </c>
      <c r="AQ59" s="320" t="s">
        <v>191</v>
      </c>
      <c r="AR59" s="320" t="s">
        <v>191</v>
      </c>
      <c r="AS59" s="320" t="s">
        <v>191</v>
      </c>
      <c r="AT59" s="320" t="s">
        <v>191</v>
      </c>
      <c r="AU59" s="320" t="s">
        <v>191</v>
      </c>
      <c r="AV59" s="320" t="s">
        <v>191</v>
      </c>
      <c r="AW59" s="320" t="s">
        <v>191</v>
      </c>
      <c r="AX59" s="320" t="s">
        <v>191</v>
      </c>
      <c r="AY59" s="320" t="s">
        <v>191</v>
      </c>
      <c r="AZ59" s="320" t="s">
        <v>191</v>
      </c>
      <c r="BA59" s="320" t="s">
        <v>191</v>
      </c>
      <c r="BB59" s="320" t="s">
        <v>191</v>
      </c>
      <c r="BC59" s="320" t="s">
        <v>191</v>
      </c>
      <c r="BD59" s="320" t="s">
        <v>191</v>
      </c>
      <c r="BE59" s="320" t="s">
        <v>191</v>
      </c>
      <c r="BF59" s="273">
        <v>27</v>
      </c>
      <c r="BG59" s="274">
        <v>20</v>
      </c>
      <c r="BH59" s="275">
        <v>22</v>
      </c>
      <c r="BI59" s="273">
        <v>77</v>
      </c>
      <c r="BJ59" s="274">
        <v>203</v>
      </c>
      <c r="BK59" s="275">
        <v>280</v>
      </c>
      <c r="BL59" s="273">
        <v>30</v>
      </c>
      <c r="BM59" s="274">
        <v>24</v>
      </c>
      <c r="BN59" s="275">
        <v>25</v>
      </c>
      <c r="BO59" s="273">
        <v>77</v>
      </c>
      <c r="BP59" s="274">
        <v>203</v>
      </c>
      <c r="BQ59" s="275">
        <v>280</v>
      </c>
      <c r="BR59" s="273">
        <v>28.9</v>
      </c>
      <c r="BS59" s="274">
        <v>27.7</v>
      </c>
      <c r="BT59" s="275">
        <v>28</v>
      </c>
      <c r="BU59" s="273">
        <v>77</v>
      </c>
      <c r="BV59" s="274">
        <v>203</v>
      </c>
      <c r="BW59" s="275">
        <v>280</v>
      </c>
      <c r="BX59" s="273" t="s">
        <v>197</v>
      </c>
      <c r="BY59" s="274" t="s">
        <v>197</v>
      </c>
      <c r="BZ59" s="275">
        <v>7</v>
      </c>
      <c r="CA59" s="273">
        <v>16</v>
      </c>
      <c r="CB59" s="274">
        <v>68</v>
      </c>
      <c r="CC59" s="275">
        <v>84</v>
      </c>
      <c r="CD59" s="273">
        <v>25</v>
      </c>
      <c r="CE59" s="274">
        <v>4</v>
      </c>
      <c r="CF59" s="275">
        <v>8</v>
      </c>
      <c r="CG59" s="273">
        <v>16</v>
      </c>
      <c r="CH59" s="274">
        <v>68</v>
      </c>
      <c r="CI59" s="275">
        <v>84</v>
      </c>
      <c r="CJ59" s="273">
        <v>23.6</v>
      </c>
      <c r="CK59" s="274">
        <v>19.600000000000001</v>
      </c>
      <c r="CL59" s="275">
        <v>20.399999999999999</v>
      </c>
      <c r="CM59" s="273">
        <v>16</v>
      </c>
      <c r="CN59" s="274">
        <v>68</v>
      </c>
      <c r="CO59" s="275">
        <v>84</v>
      </c>
      <c r="CP59" s="273">
        <v>78</v>
      </c>
      <c r="CQ59" s="274">
        <v>61</v>
      </c>
      <c r="CR59" s="275">
        <v>69</v>
      </c>
      <c r="CS59" s="273">
        <v>1970</v>
      </c>
      <c r="CT59" s="274">
        <v>2014</v>
      </c>
      <c r="CU59" s="275">
        <v>3984</v>
      </c>
      <c r="CV59" s="273">
        <v>79</v>
      </c>
      <c r="CW59" s="274">
        <v>63</v>
      </c>
      <c r="CX59" s="275">
        <v>71</v>
      </c>
      <c r="CY59" s="273">
        <v>1970</v>
      </c>
      <c r="CZ59" s="274">
        <v>2014</v>
      </c>
      <c r="DA59" s="275">
        <v>3984</v>
      </c>
      <c r="DB59" s="273">
        <v>37.4</v>
      </c>
      <c r="DC59" s="274">
        <v>34.700000000000003</v>
      </c>
      <c r="DD59" s="275">
        <v>36</v>
      </c>
      <c r="DE59" s="273">
        <v>1970</v>
      </c>
      <c r="DF59" s="274">
        <v>2014</v>
      </c>
      <c r="DG59" s="275">
        <v>3984</v>
      </c>
    </row>
    <row r="60" spans="1:111" x14ac:dyDescent="0.35">
      <c r="A60" t="s">
        <v>70</v>
      </c>
      <c r="B60" t="s">
        <v>315</v>
      </c>
      <c r="C60" t="s">
        <v>309</v>
      </c>
      <c r="D60" s="273">
        <v>80</v>
      </c>
      <c r="E60" s="274">
        <v>66</v>
      </c>
      <c r="F60" s="275">
        <v>73</v>
      </c>
      <c r="G60" s="273">
        <v>1343</v>
      </c>
      <c r="H60" s="274">
        <v>1319</v>
      </c>
      <c r="I60" s="275">
        <v>2662</v>
      </c>
      <c r="J60" s="273">
        <v>81</v>
      </c>
      <c r="K60" s="274">
        <v>68</v>
      </c>
      <c r="L60" s="275">
        <v>74</v>
      </c>
      <c r="M60" s="273">
        <v>1343</v>
      </c>
      <c r="N60" s="274">
        <v>1319</v>
      </c>
      <c r="O60" s="275">
        <v>2662</v>
      </c>
      <c r="P60" s="273">
        <v>37.9</v>
      </c>
      <c r="Q60" s="274">
        <v>35.799999999999997</v>
      </c>
      <c r="R60" s="275">
        <v>36.9</v>
      </c>
      <c r="S60" s="273">
        <v>1343</v>
      </c>
      <c r="T60" s="274">
        <v>1319</v>
      </c>
      <c r="U60" s="275">
        <v>2662</v>
      </c>
      <c r="V60" s="320" t="s">
        <v>191</v>
      </c>
      <c r="W60" s="320" t="s">
        <v>191</v>
      </c>
      <c r="X60" s="320" t="s">
        <v>191</v>
      </c>
      <c r="Y60" s="320" t="s">
        <v>191</v>
      </c>
      <c r="Z60" s="320" t="s">
        <v>191</v>
      </c>
      <c r="AA60" s="320" t="s">
        <v>191</v>
      </c>
      <c r="AB60" s="320" t="s">
        <v>191</v>
      </c>
      <c r="AC60" s="320" t="s">
        <v>191</v>
      </c>
      <c r="AD60" s="320" t="s">
        <v>191</v>
      </c>
      <c r="AE60" s="320" t="s">
        <v>191</v>
      </c>
      <c r="AF60" s="320" t="s">
        <v>191</v>
      </c>
      <c r="AG60" s="320" t="s">
        <v>191</v>
      </c>
      <c r="AH60" s="320" t="s">
        <v>191</v>
      </c>
      <c r="AI60" s="320" t="s">
        <v>191</v>
      </c>
      <c r="AJ60" s="320" t="s">
        <v>191</v>
      </c>
      <c r="AK60" s="320" t="s">
        <v>191</v>
      </c>
      <c r="AL60" s="320" t="s">
        <v>191</v>
      </c>
      <c r="AM60" s="320" t="s">
        <v>191</v>
      </c>
      <c r="AN60" s="320" t="s">
        <v>191</v>
      </c>
      <c r="AO60" s="320" t="s">
        <v>191</v>
      </c>
      <c r="AP60" s="320" t="s">
        <v>191</v>
      </c>
      <c r="AQ60" s="320" t="s">
        <v>191</v>
      </c>
      <c r="AR60" s="320" t="s">
        <v>191</v>
      </c>
      <c r="AS60" s="320" t="s">
        <v>191</v>
      </c>
      <c r="AT60" s="320" t="s">
        <v>191</v>
      </c>
      <c r="AU60" s="320" t="s">
        <v>191</v>
      </c>
      <c r="AV60" s="320" t="s">
        <v>191</v>
      </c>
      <c r="AW60" s="320" t="s">
        <v>191</v>
      </c>
      <c r="AX60" s="320" t="s">
        <v>191</v>
      </c>
      <c r="AY60" s="320" t="s">
        <v>191</v>
      </c>
      <c r="AZ60" s="320" t="s">
        <v>191</v>
      </c>
      <c r="BA60" s="320" t="s">
        <v>191</v>
      </c>
      <c r="BB60" s="320" t="s">
        <v>191</v>
      </c>
      <c r="BC60" s="320" t="s">
        <v>191</v>
      </c>
      <c r="BD60" s="320" t="s">
        <v>191</v>
      </c>
      <c r="BE60" s="320" t="s">
        <v>191</v>
      </c>
      <c r="BF60" s="273">
        <v>31</v>
      </c>
      <c r="BG60" s="274">
        <v>23</v>
      </c>
      <c r="BH60" s="275">
        <v>25</v>
      </c>
      <c r="BI60" s="273">
        <v>55</v>
      </c>
      <c r="BJ60" s="274">
        <v>136</v>
      </c>
      <c r="BK60" s="275">
        <v>191</v>
      </c>
      <c r="BL60" s="273">
        <v>33</v>
      </c>
      <c r="BM60" s="274">
        <v>24</v>
      </c>
      <c r="BN60" s="275">
        <v>26</v>
      </c>
      <c r="BO60" s="273">
        <v>55</v>
      </c>
      <c r="BP60" s="274">
        <v>136</v>
      </c>
      <c r="BQ60" s="275">
        <v>191</v>
      </c>
      <c r="BR60" s="273">
        <v>29.2</v>
      </c>
      <c r="BS60" s="274">
        <v>27.6</v>
      </c>
      <c r="BT60" s="275">
        <v>28</v>
      </c>
      <c r="BU60" s="273">
        <v>55</v>
      </c>
      <c r="BV60" s="274">
        <v>136</v>
      </c>
      <c r="BW60" s="275">
        <v>191</v>
      </c>
      <c r="BX60" s="273" t="s">
        <v>197</v>
      </c>
      <c r="BY60" s="274" t="s">
        <v>197</v>
      </c>
      <c r="BZ60" s="275" t="s">
        <v>197</v>
      </c>
      <c r="CA60" s="273">
        <v>11</v>
      </c>
      <c r="CB60" s="274">
        <v>44</v>
      </c>
      <c r="CC60" s="275">
        <v>55</v>
      </c>
      <c r="CD60" s="273" t="s">
        <v>197</v>
      </c>
      <c r="CE60" s="274" t="s">
        <v>197</v>
      </c>
      <c r="CF60" s="275" t="s">
        <v>197</v>
      </c>
      <c r="CG60" s="273">
        <v>11</v>
      </c>
      <c r="CH60" s="274">
        <v>44</v>
      </c>
      <c r="CI60" s="275">
        <v>55</v>
      </c>
      <c r="CJ60" s="273">
        <v>22.7</v>
      </c>
      <c r="CK60" s="274">
        <v>18.899999999999999</v>
      </c>
      <c r="CL60" s="275">
        <v>19.7</v>
      </c>
      <c r="CM60" s="273">
        <v>11</v>
      </c>
      <c r="CN60" s="274">
        <v>44</v>
      </c>
      <c r="CO60" s="275">
        <v>55</v>
      </c>
      <c r="CP60" s="273">
        <v>77</v>
      </c>
      <c r="CQ60" s="274">
        <v>60</v>
      </c>
      <c r="CR60" s="275">
        <v>68</v>
      </c>
      <c r="CS60" s="273">
        <v>1442</v>
      </c>
      <c r="CT60" s="274">
        <v>1520</v>
      </c>
      <c r="CU60" s="275">
        <v>2962</v>
      </c>
      <c r="CV60" s="273">
        <v>78</v>
      </c>
      <c r="CW60" s="274">
        <v>62</v>
      </c>
      <c r="CX60" s="275">
        <v>70</v>
      </c>
      <c r="CY60" s="273">
        <v>1442</v>
      </c>
      <c r="CZ60" s="274">
        <v>1520</v>
      </c>
      <c r="DA60" s="275">
        <v>2962</v>
      </c>
      <c r="DB60" s="273">
        <v>37.4</v>
      </c>
      <c r="DC60" s="274">
        <v>34.6</v>
      </c>
      <c r="DD60" s="275">
        <v>35.9</v>
      </c>
      <c r="DE60" s="273">
        <v>1442</v>
      </c>
      <c r="DF60" s="274">
        <v>1520</v>
      </c>
      <c r="DG60" s="275">
        <v>2962</v>
      </c>
    </row>
    <row r="61" spans="1:111" x14ac:dyDescent="0.35">
      <c r="A61" t="s">
        <v>151</v>
      </c>
      <c r="B61" t="s">
        <v>395</v>
      </c>
      <c r="C61" t="s">
        <v>392</v>
      </c>
      <c r="D61" s="273">
        <v>78</v>
      </c>
      <c r="E61" s="274">
        <v>62</v>
      </c>
      <c r="F61" s="275">
        <v>70</v>
      </c>
      <c r="G61" s="273">
        <v>2746</v>
      </c>
      <c r="H61" s="274">
        <v>2753</v>
      </c>
      <c r="I61" s="275">
        <v>5499</v>
      </c>
      <c r="J61" s="273">
        <v>79</v>
      </c>
      <c r="K61" s="274">
        <v>64</v>
      </c>
      <c r="L61" s="275">
        <v>72</v>
      </c>
      <c r="M61" s="273">
        <v>2746</v>
      </c>
      <c r="N61" s="274">
        <v>2753</v>
      </c>
      <c r="O61" s="275">
        <v>5499</v>
      </c>
      <c r="P61" s="273">
        <v>36.6</v>
      </c>
      <c r="Q61" s="274">
        <v>34.6</v>
      </c>
      <c r="R61" s="275">
        <v>35.6</v>
      </c>
      <c r="S61" s="273">
        <v>2746</v>
      </c>
      <c r="T61" s="274">
        <v>2753</v>
      </c>
      <c r="U61" s="275">
        <v>5499</v>
      </c>
      <c r="V61" s="320" t="s">
        <v>191</v>
      </c>
      <c r="W61" s="320" t="s">
        <v>191</v>
      </c>
      <c r="X61" s="320" t="s">
        <v>191</v>
      </c>
      <c r="Y61" s="320" t="s">
        <v>191</v>
      </c>
      <c r="Z61" s="320" t="s">
        <v>191</v>
      </c>
      <c r="AA61" s="320" t="s">
        <v>191</v>
      </c>
      <c r="AB61" s="320" t="s">
        <v>191</v>
      </c>
      <c r="AC61" s="320" t="s">
        <v>191</v>
      </c>
      <c r="AD61" s="320" t="s">
        <v>191</v>
      </c>
      <c r="AE61" s="320" t="s">
        <v>191</v>
      </c>
      <c r="AF61" s="320" t="s">
        <v>191</v>
      </c>
      <c r="AG61" s="320" t="s">
        <v>191</v>
      </c>
      <c r="AH61" s="320" t="s">
        <v>191</v>
      </c>
      <c r="AI61" s="320" t="s">
        <v>191</v>
      </c>
      <c r="AJ61" s="320" t="s">
        <v>191</v>
      </c>
      <c r="AK61" s="320" t="s">
        <v>191</v>
      </c>
      <c r="AL61" s="320" t="s">
        <v>191</v>
      </c>
      <c r="AM61" s="320" t="s">
        <v>191</v>
      </c>
      <c r="AN61" s="320" t="s">
        <v>191</v>
      </c>
      <c r="AO61" s="320" t="s">
        <v>191</v>
      </c>
      <c r="AP61" s="320" t="s">
        <v>191</v>
      </c>
      <c r="AQ61" s="320" t="s">
        <v>191</v>
      </c>
      <c r="AR61" s="320" t="s">
        <v>191</v>
      </c>
      <c r="AS61" s="320" t="s">
        <v>191</v>
      </c>
      <c r="AT61" s="320" t="s">
        <v>191</v>
      </c>
      <c r="AU61" s="320" t="s">
        <v>191</v>
      </c>
      <c r="AV61" s="320" t="s">
        <v>191</v>
      </c>
      <c r="AW61" s="320" t="s">
        <v>191</v>
      </c>
      <c r="AX61" s="320" t="s">
        <v>191</v>
      </c>
      <c r="AY61" s="320" t="s">
        <v>191</v>
      </c>
      <c r="AZ61" s="320" t="s">
        <v>191</v>
      </c>
      <c r="BA61" s="320" t="s">
        <v>191</v>
      </c>
      <c r="BB61" s="320" t="s">
        <v>191</v>
      </c>
      <c r="BC61" s="320" t="s">
        <v>191</v>
      </c>
      <c r="BD61" s="320" t="s">
        <v>191</v>
      </c>
      <c r="BE61" s="320" t="s">
        <v>191</v>
      </c>
      <c r="BF61" s="273">
        <v>36</v>
      </c>
      <c r="BG61" s="274">
        <v>21</v>
      </c>
      <c r="BH61" s="275">
        <v>25</v>
      </c>
      <c r="BI61" s="273">
        <v>123</v>
      </c>
      <c r="BJ61" s="274">
        <v>307</v>
      </c>
      <c r="BK61" s="275">
        <v>430</v>
      </c>
      <c r="BL61" s="273">
        <v>36</v>
      </c>
      <c r="BM61" s="274">
        <v>22</v>
      </c>
      <c r="BN61" s="275">
        <v>26</v>
      </c>
      <c r="BO61" s="273">
        <v>123</v>
      </c>
      <c r="BP61" s="274">
        <v>307</v>
      </c>
      <c r="BQ61" s="275">
        <v>430</v>
      </c>
      <c r="BR61" s="273">
        <v>28.9</v>
      </c>
      <c r="BS61" s="274">
        <v>25.9</v>
      </c>
      <c r="BT61" s="275">
        <v>26.8</v>
      </c>
      <c r="BU61" s="273">
        <v>123</v>
      </c>
      <c r="BV61" s="274">
        <v>307</v>
      </c>
      <c r="BW61" s="275">
        <v>430</v>
      </c>
      <c r="BX61" s="273" t="s">
        <v>197</v>
      </c>
      <c r="BY61" s="274" t="s">
        <v>197</v>
      </c>
      <c r="BZ61" s="275" t="s">
        <v>197</v>
      </c>
      <c r="CA61" s="273">
        <v>19</v>
      </c>
      <c r="CB61" s="274">
        <v>51</v>
      </c>
      <c r="CC61" s="275">
        <v>70</v>
      </c>
      <c r="CD61" s="273" t="s">
        <v>197</v>
      </c>
      <c r="CE61" s="274" t="s">
        <v>197</v>
      </c>
      <c r="CF61" s="275" t="s">
        <v>197</v>
      </c>
      <c r="CG61" s="273">
        <v>19</v>
      </c>
      <c r="CH61" s="274">
        <v>51</v>
      </c>
      <c r="CI61" s="275">
        <v>70</v>
      </c>
      <c r="CJ61" s="273">
        <v>20.5</v>
      </c>
      <c r="CK61" s="274">
        <v>18.899999999999999</v>
      </c>
      <c r="CL61" s="275">
        <v>19.3</v>
      </c>
      <c r="CM61" s="273">
        <v>19</v>
      </c>
      <c r="CN61" s="274">
        <v>51</v>
      </c>
      <c r="CO61" s="275">
        <v>70</v>
      </c>
      <c r="CP61" s="273">
        <v>75</v>
      </c>
      <c r="CQ61" s="274">
        <v>56</v>
      </c>
      <c r="CR61" s="275">
        <v>65</v>
      </c>
      <c r="CS61" s="273">
        <v>2918</v>
      </c>
      <c r="CT61" s="274">
        <v>3146</v>
      </c>
      <c r="CU61" s="275">
        <v>6064</v>
      </c>
      <c r="CV61" s="273">
        <v>77</v>
      </c>
      <c r="CW61" s="274">
        <v>59</v>
      </c>
      <c r="CX61" s="275">
        <v>67</v>
      </c>
      <c r="CY61" s="273">
        <v>2918</v>
      </c>
      <c r="CZ61" s="274">
        <v>3146</v>
      </c>
      <c r="DA61" s="275">
        <v>6064</v>
      </c>
      <c r="DB61" s="273">
        <v>36.200000000000003</v>
      </c>
      <c r="DC61" s="274">
        <v>33.5</v>
      </c>
      <c r="DD61" s="275">
        <v>34.799999999999997</v>
      </c>
      <c r="DE61" s="273">
        <v>2918</v>
      </c>
      <c r="DF61" s="274">
        <v>3146</v>
      </c>
      <c r="DG61" s="275">
        <v>6064</v>
      </c>
    </row>
    <row r="62" spans="1:111" x14ac:dyDescent="0.35">
      <c r="A62" t="s">
        <v>155</v>
      </c>
      <c r="B62" t="s">
        <v>399</v>
      </c>
      <c r="C62" t="s">
        <v>392</v>
      </c>
      <c r="D62" s="273" t="s">
        <v>417</v>
      </c>
      <c r="E62" s="274" t="s">
        <v>417</v>
      </c>
      <c r="F62" s="275" t="s">
        <v>417</v>
      </c>
      <c r="G62" s="273" t="s">
        <v>417</v>
      </c>
      <c r="H62" s="274" t="s">
        <v>417</v>
      </c>
      <c r="I62" s="275" t="s">
        <v>417</v>
      </c>
      <c r="J62" s="273" t="s">
        <v>417</v>
      </c>
      <c r="K62" s="274" t="s">
        <v>417</v>
      </c>
      <c r="L62" s="275" t="s">
        <v>417</v>
      </c>
      <c r="M62" s="273" t="s">
        <v>417</v>
      </c>
      <c r="N62" s="274" t="s">
        <v>417</v>
      </c>
      <c r="O62" s="275" t="s">
        <v>417</v>
      </c>
      <c r="P62" s="273" t="s">
        <v>417</v>
      </c>
      <c r="Q62" s="274" t="s">
        <v>417</v>
      </c>
      <c r="R62" s="275" t="s">
        <v>417</v>
      </c>
      <c r="S62" s="273" t="s">
        <v>417</v>
      </c>
      <c r="T62" s="274" t="s">
        <v>417</v>
      </c>
      <c r="U62" s="275" t="s">
        <v>417</v>
      </c>
      <c r="V62" s="320" t="s">
        <v>191</v>
      </c>
      <c r="W62" s="320" t="s">
        <v>191</v>
      </c>
      <c r="X62" s="320" t="s">
        <v>191</v>
      </c>
      <c r="Y62" s="320" t="s">
        <v>191</v>
      </c>
      <c r="Z62" s="320" t="s">
        <v>191</v>
      </c>
      <c r="AA62" s="320" t="s">
        <v>191</v>
      </c>
      <c r="AB62" s="320" t="s">
        <v>191</v>
      </c>
      <c r="AC62" s="320" t="s">
        <v>191</v>
      </c>
      <c r="AD62" s="320" t="s">
        <v>191</v>
      </c>
      <c r="AE62" s="320" t="s">
        <v>191</v>
      </c>
      <c r="AF62" s="320" t="s">
        <v>191</v>
      </c>
      <c r="AG62" s="320" t="s">
        <v>191</v>
      </c>
      <c r="AH62" s="320" t="s">
        <v>191</v>
      </c>
      <c r="AI62" s="320" t="s">
        <v>191</v>
      </c>
      <c r="AJ62" s="320" t="s">
        <v>191</v>
      </c>
      <c r="AK62" s="320" t="s">
        <v>191</v>
      </c>
      <c r="AL62" s="320" t="s">
        <v>191</v>
      </c>
      <c r="AM62" s="320" t="s">
        <v>191</v>
      </c>
      <c r="AN62" s="320" t="s">
        <v>191</v>
      </c>
      <c r="AO62" s="320" t="s">
        <v>191</v>
      </c>
      <c r="AP62" s="320" t="s">
        <v>191</v>
      </c>
      <c r="AQ62" s="320" t="s">
        <v>191</v>
      </c>
      <c r="AR62" s="320" t="s">
        <v>191</v>
      </c>
      <c r="AS62" s="320" t="s">
        <v>191</v>
      </c>
      <c r="AT62" s="320" t="s">
        <v>191</v>
      </c>
      <c r="AU62" s="320" t="s">
        <v>191</v>
      </c>
      <c r="AV62" s="320" t="s">
        <v>191</v>
      </c>
      <c r="AW62" s="320" t="s">
        <v>191</v>
      </c>
      <c r="AX62" s="320" t="s">
        <v>191</v>
      </c>
      <c r="AY62" s="320" t="s">
        <v>191</v>
      </c>
      <c r="AZ62" s="320" t="s">
        <v>191</v>
      </c>
      <c r="BA62" s="320" t="s">
        <v>191</v>
      </c>
      <c r="BB62" s="320" t="s">
        <v>191</v>
      </c>
      <c r="BC62" s="320" t="s">
        <v>191</v>
      </c>
      <c r="BD62" s="320" t="s">
        <v>191</v>
      </c>
      <c r="BE62" s="320" t="s">
        <v>191</v>
      </c>
      <c r="BF62" s="273" t="s">
        <v>417</v>
      </c>
      <c r="BG62" s="274" t="s">
        <v>417</v>
      </c>
      <c r="BH62" s="275" t="s">
        <v>417</v>
      </c>
      <c r="BI62" s="273" t="s">
        <v>417</v>
      </c>
      <c r="BJ62" s="274" t="s">
        <v>417</v>
      </c>
      <c r="BK62" s="275" t="s">
        <v>417</v>
      </c>
      <c r="BL62" s="273" t="s">
        <v>417</v>
      </c>
      <c r="BM62" s="274" t="s">
        <v>417</v>
      </c>
      <c r="BN62" s="275" t="s">
        <v>417</v>
      </c>
      <c r="BO62" s="273" t="s">
        <v>417</v>
      </c>
      <c r="BP62" s="274" t="s">
        <v>417</v>
      </c>
      <c r="BQ62" s="275" t="s">
        <v>417</v>
      </c>
      <c r="BR62" s="273" t="s">
        <v>417</v>
      </c>
      <c r="BS62" s="274" t="s">
        <v>417</v>
      </c>
      <c r="BT62" s="275" t="s">
        <v>417</v>
      </c>
      <c r="BU62" s="273" t="s">
        <v>417</v>
      </c>
      <c r="BV62" s="274" t="s">
        <v>417</v>
      </c>
      <c r="BW62" s="275" t="s">
        <v>417</v>
      </c>
      <c r="BX62" s="273" t="s">
        <v>417</v>
      </c>
      <c r="BY62" s="274" t="s">
        <v>417</v>
      </c>
      <c r="BZ62" s="275" t="s">
        <v>417</v>
      </c>
      <c r="CA62" s="273" t="s">
        <v>417</v>
      </c>
      <c r="CB62" s="274" t="s">
        <v>417</v>
      </c>
      <c r="CC62" s="275" t="s">
        <v>417</v>
      </c>
      <c r="CD62" s="273" t="s">
        <v>417</v>
      </c>
      <c r="CE62" s="274" t="s">
        <v>417</v>
      </c>
      <c r="CF62" s="275" t="s">
        <v>417</v>
      </c>
      <c r="CG62" s="273" t="s">
        <v>417</v>
      </c>
      <c r="CH62" s="274" t="s">
        <v>417</v>
      </c>
      <c r="CI62" s="275" t="s">
        <v>417</v>
      </c>
      <c r="CJ62" s="273" t="s">
        <v>417</v>
      </c>
      <c r="CK62" s="274" t="s">
        <v>417</v>
      </c>
      <c r="CL62" s="275" t="s">
        <v>417</v>
      </c>
      <c r="CM62" s="273" t="s">
        <v>417</v>
      </c>
      <c r="CN62" s="274" t="s">
        <v>417</v>
      </c>
      <c r="CO62" s="275" t="s">
        <v>417</v>
      </c>
      <c r="CP62" s="273" t="s">
        <v>417</v>
      </c>
      <c r="CQ62" s="274" t="s">
        <v>417</v>
      </c>
      <c r="CR62" s="275" t="s">
        <v>417</v>
      </c>
      <c r="CS62" s="273" t="s">
        <v>417</v>
      </c>
      <c r="CT62" s="274" t="s">
        <v>417</v>
      </c>
      <c r="CU62" s="275" t="s">
        <v>417</v>
      </c>
      <c r="CV62" s="273" t="s">
        <v>417</v>
      </c>
      <c r="CW62" s="274" t="s">
        <v>417</v>
      </c>
      <c r="CX62" s="275" t="s">
        <v>417</v>
      </c>
      <c r="CY62" s="273" t="s">
        <v>417</v>
      </c>
      <c r="CZ62" s="274" t="s">
        <v>417</v>
      </c>
      <c r="DA62" s="275" t="s">
        <v>417</v>
      </c>
      <c r="DB62" s="273" t="s">
        <v>417</v>
      </c>
      <c r="DC62" s="274" t="s">
        <v>417</v>
      </c>
      <c r="DD62" s="275" t="s">
        <v>417</v>
      </c>
      <c r="DE62" s="273" t="s">
        <v>417</v>
      </c>
      <c r="DF62" s="274" t="s">
        <v>417</v>
      </c>
      <c r="DG62" s="275" t="s">
        <v>417</v>
      </c>
    </row>
    <row r="63" spans="1:111" x14ac:dyDescent="0.35">
      <c r="A63" t="s">
        <v>163</v>
      </c>
      <c r="B63" t="s">
        <v>407</v>
      </c>
      <c r="C63" t="s">
        <v>392</v>
      </c>
      <c r="D63" s="273">
        <v>82</v>
      </c>
      <c r="E63" s="274">
        <v>69</v>
      </c>
      <c r="F63" s="275">
        <v>75</v>
      </c>
      <c r="G63" s="273">
        <v>2583</v>
      </c>
      <c r="H63" s="274">
        <v>2502</v>
      </c>
      <c r="I63" s="275">
        <v>5085</v>
      </c>
      <c r="J63" s="273">
        <v>82</v>
      </c>
      <c r="K63" s="274">
        <v>71</v>
      </c>
      <c r="L63" s="275">
        <v>76</v>
      </c>
      <c r="M63" s="273">
        <v>2583</v>
      </c>
      <c r="N63" s="274">
        <v>2502</v>
      </c>
      <c r="O63" s="275">
        <v>5085</v>
      </c>
      <c r="P63" s="273">
        <v>36</v>
      </c>
      <c r="Q63" s="274">
        <v>34.700000000000003</v>
      </c>
      <c r="R63" s="275">
        <v>35.4</v>
      </c>
      <c r="S63" s="273">
        <v>2583</v>
      </c>
      <c r="T63" s="274">
        <v>2502</v>
      </c>
      <c r="U63" s="275">
        <v>5085</v>
      </c>
      <c r="V63" s="320" t="s">
        <v>191</v>
      </c>
      <c r="W63" s="320" t="s">
        <v>191</v>
      </c>
      <c r="X63" s="320" t="s">
        <v>191</v>
      </c>
      <c r="Y63" s="320" t="s">
        <v>191</v>
      </c>
      <c r="Z63" s="320" t="s">
        <v>191</v>
      </c>
      <c r="AA63" s="320" t="s">
        <v>191</v>
      </c>
      <c r="AB63" s="320" t="s">
        <v>191</v>
      </c>
      <c r="AC63" s="320" t="s">
        <v>191</v>
      </c>
      <c r="AD63" s="320" t="s">
        <v>191</v>
      </c>
      <c r="AE63" s="320" t="s">
        <v>191</v>
      </c>
      <c r="AF63" s="320" t="s">
        <v>191</v>
      </c>
      <c r="AG63" s="320" t="s">
        <v>191</v>
      </c>
      <c r="AH63" s="320" t="s">
        <v>191</v>
      </c>
      <c r="AI63" s="320" t="s">
        <v>191</v>
      </c>
      <c r="AJ63" s="320" t="s">
        <v>191</v>
      </c>
      <c r="AK63" s="320" t="s">
        <v>191</v>
      </c>
      <c r="AL63" s="320" t="s">
        <v>191</v>
      </c>
      <c r="AM63" s="320" t="s">
        <v>191</v>
      </c>
      <c r="AN63" s="320" t="s">
        <v>191</v>
      </c>
      <c r="AO63" s="320" t="s">
        <v>191</v>
      </c>
      <c r="AP63" s="320" t="s">
        <v>191</v>
      </c>
      <c r="AQ63" s="320" t="s">
        <v>191</v>
      </c>
      <c r="AR63" s="320" t="s">
        <v>191</v>
      </c>
      <c r="AS63" s="320" t="s">
        <v>191</v>
      </c>
      <c r="AT63" s="320" t="s">
        <v>191</v>
      </c>
      <c r="AU63" s="320" t="s">
        <v>191</v>
      </c>
      <c r="AV63" s="320" t="s">
        <v>191</v>
      </c>
      <c r="AW63" s="320" t="s">
        <v>191</v>
      </c>
      <c r="AX63" s="320" t="s">
        <v>191</v>
      </c>
      <c r="AY63" s="320" t="s">
        <v>191</v>
      </c>
      <c r="AZ63" s="320" t="s">
        <v>191</v>
      </c>
      <c r="BA63" s="320" t="s">
        <v>191</v>
      </c>
      <c r="BB63" s="320" t="s">
        <v>191</v>
      </c>
      <c r="BC63" s="320" t="s">
        <v>191</v>
      </c>
      <c r="BD63" s="320" t="s">
        <v>191</v>
      </c>
      <c r="BE63" s="320" t="s">
        <v>191</v>
      </c>
      <c r="BF63" s="273">
        <v>34</v>
      </c>
      <c r="BG63" s="274">
        <v>24</v>
      </c>
      <c r="BH63" s="275">
        <v>27</v>
      </c>
      <c r="BI63" s="273">
        <v>142</v>
      </c>
      <c r="BJ63" s="274">
        <v>345</v>
      </c>
      <c r="BK63" s="275">
        <v>487</v>
      </c>
      <c r="BL63" s="273">
        <v>34</v>
      </c>
      <c r="BM63" s="274">
        <v>26</v>
      </c>
      <c r="BN63" s="275">
        <v>28</v>
      </c>
      <c r="BO63" s="273">
        <v>142</v>
      </c>
      <c r="BP63" s="274">
        <v>345</v>
      </c>
      <c r="BQ63" s="275">
        <v>487</v>
      </c>
      <c r="BR63" s="273">
        <v>29.1</v>
      </c>
      <c r="BS63" s="274">
        <v>28</v>
      </c>
      <c r="BT63" s="275">
        <v>28.4</v>
      </c>
      <c r="BU63" s="273">
        <v>142</v>
      </c>
      <c r="BV63" s="274">
        <v>345</v>
      </c>
      <c r="BW63" s="275">
        <v>487</v>
      </c>
      <c r="BX63" s="273" t="s">
        <v>197</v>
      </c>
      <c r="BY63" s="274" t="s">
        <v>197</v>
      </c>
      <c r="BZ63" s="275" t="s">
        <v>197</v>
      </c>
      <c r="CA63" s="273">
        <v>31</v>
      </c>
      <c r="CB63" s="274">
        <v>67</v>
      </c>
      <c r="CC63" s="275">
        <v>98</v>
      </c>
      <c r="CD63" s="273" t="s">
        <v>197</v>
      </c>
      <c r="CE63" s="274" t="s">
        <v>197</v>
      </c>
      <c r="CF63" s="275" t="s">
        <v>197</v>
      </c>
      <c r="CG63" s="273">
        <v>31</v>
      </c>
      <c r="CH63" s="274">
        <v>67</v>
      </c>
      <c r="CI63" s="275">
        <v>98</v>
      </c>
      <c r="CJ63" s="273">
        <v>20.5</v>
      </c>
      <c r="CK63" s="274">
        <v>18.899999999999999</v>
      </c>
      <c r="CL63" s="275">
        <v>19.399999999999999</v>
      </c>
      <c r="CM63" s="273">
        <v>31</v>
      </c>
      <c r="CN63" s="274">
        <v>67</v>
      </c>
      <c r="CO63" s="275">
        <v>98</v>
      </c>
      <c r="CP63" s="273">
        <v>78</v>
      </c>
      <c r="CQ63" s="274">
        <v>62</v>
      </c>
      <c r="CR63" s="275">
        <v>70</v>
      </c>
      <c r="CS63" s="273">
        <v>2795</v>
      </c>
      <c r="CT63" s="274">
        <v>2967</v>
      </c>
      <c r="CU63" s="275">
        <v>5762</v>
      </c>
      <c r="CV63" s="273">
        <v>79</v>
      </c>
      <c r="CW63" s="274">
        <v>63</v>
      </c>
      <c r="CX63" s="275">
        <v>71</v>
      </c>
      <c r="CY63" s="273">
        <v>2795</v>
      </c>
      <c r="CZ63" s="274">
        <v>2967</v>
      </c>
      <c r="DA63" s="275">
        <v>5762</v>
      </c>
      <c r="DB63" s="273">
        <v>35.5</v>
      </c>
      <c r="DC63" s="274">
        <v>33.5</v>
      </c>
      <c r="DD63" s="275">
        <v>34.5</v>
      </c>
      <c r="DE63" s="273">
        <v>2795</v>
      </c>
      <c r="DF63" s="274">
        <v>2967</v>
      </c>
      <c r="DG63" s="275">
        <v>5762</v>
      </c>
    </row>
    <row r="64" spans="1:111" x14ac:dyDescent="0.35">
      <c r="A64" t="s">
        <v>80</v>
      </c>
      <c r="B64" t="s">
        <v>325</v>
      </c>
      <c r="C64" t="s">
        <v>324</v>
      </c>
      <c r="D64" s="273">
        <v>72</v>
      </c>
      <c r="E64" s="274">
        <v>58</v>
      </c>
      <c r="F64" s="275">
        <v>65</v>
      </c>
      <c r="G64" s="273">
        <v>1030</v>
      </c>
      <c r="H64" s="274">
        <v>1009</v>
      </c>
      <c r="I64" s="275">
        <v>2039</v>
      </c>
      <c r="J64" s="273">
        <v>75</v>
      </c>
      <c r="K64" s="274">
        <v>62</v>
      </c>
      <c r="L64" s="275">
        <v>68</v>
      </c>
      <c r="M64" s="273">
        <v>1030</v>
      </c>
      <c r="N64" s="274">
        <v>1009</v>
      </c>
      <c r="O64" s="275">
        <v>2039</v>
      </c>
      <c r="P64" s="273">
        <v>35</v>
      </c>
      <c r="Q64" s="274">
        <v>33.299999999999997</v>
      </c>
      <c r="R64" s="275">
        <v>34.200000000000003</v>
      </c>
      <c r="S64" s="273">
        <v>1030</v>
      </c>
      <c r="T64" s="274">
        <v>1009</v>
      </c>
      <c r="U64" s="275">
        <v>2039</v>
      </c>
      <c r="V64" s="320" t="s">
        <v>191</v>
      </c>
      <c r="W64" s="320" t="s">
        <v>191</v>
      </c>
      <c r="X64" s="320" t="s">
        <v>191</v>
      </c>
      <c r="Y64" s="320" t="s">
        <v>191</v>
      </c>
      <c r="Z64" s="320" t="s">
        <v>191</v>
      </c>
      <c r="AA64" s="320" t="s">
        <v>191</v>
      </c>
      <c r="AB64" s="320" t="s">
        <v>191</v>
      </c>
      <c r="AC64" s="320" t="s">
        <v>191</v>
      </c>
      <c r="AD64" s="320" t="s">
        <v>191</v>
      </c>
      <c r="AE64" s="320" t="s">
        <v>191</v>
      </c>
      <c r="AF64" s="320" t="s">
        <v>191</v>
      </c>
      <c r="AG64" s="320" t="s">
        <v>191</v>
      </c>
      <c r="AH64" s="320" t="s">
        <v>191</v>
      </c>
      <c r="AI64" s="320" t="s">
        <v>191</v>
      </c>
      <c r="AJ64" s="320" t="s">
        <v>191</v>
      </c>
      <c r="AK64" s="320" t="s">
        <v>191</v>
      </c>
      <c r="AL64" s="320" t="s">
        <v>191</v>
      </c>
      <c r="AM64" s="320" t="s">
        <v>191</v>
      </c>
      <c r="AN64" s="320" t="s">
        <v>191</v>
      </c>
      <c r="AO64" s="320" t="s">
        <v>191</v>
      </c>
      <c r="AP64" s="320" t="s">
        <v>191</v>
      </c>
      <c r="AQ64" s="320" t="s">
        <v>191</v>
      </c>
      <c r="AR64" s="320" t="s">
        <v>191</v>
      </c>
      <c r="AS64" s="320" t="s">
        <v>191</v>
      </c>
      <c r="AT64" s="320" t="s">
        <v>191</v>
      </c>
      <c r="AU64" s="320" t="s">
        <v>191</v>
      </c>
      <c r="AV64" s="320" t="s">
        <v>191</v>
      </c>
      <c r="AW64" s="320" t="s">
        <v>191</v>
      </c>
      <c r="AX64" s="320" t="s">
        <v>191</v>
      </c>
      <c r="AY64" s="320" t="s">
        <v>191</v>
      </c>
      <c r="AZ64" s="320" t="s">
        <v>191</v>
      </c>
      <c r="BA64" s="320" t="s">
        <v>191</v>
      </c>
      <c r="BB64" s="320" t="s">
        <v>191</v>
      </c>
      <c r="BC64" s="320" t="s">
        <v>191</v>
      </c>
      <c r="BD64" s="320" t="s">
        <v>191</v>
      </c>
      <c r="BE64" s="320" t="s">
        <v>191</v>
      </c>
      <c r="BF64" s="273">
        <v>24</v>
      </c>
      <c r="BG64" s="274">
        <v>15</v>
      </c>
      <c r="BH64" s="275">
        <v>18</v>
      </c>
      <c r="BI64" s="273">
        <v>45</v>
      </c>
      <c r="BJ64" s="274">
        <v>112</v>
      </c>
      <c r="BK64" s="275">
        <v>157</v>
      </c>
      <c r="BL64" s="273">
        <v>24</v>
      </c>
      <c r="BM64" s="274">
        <v>16</v>
      </c>
      <c r="BN64" s="275">
        <v>18</v>
      </c>
      <c r="BO64" s="273">
        <v>45</v>
      </c>
      <c r="BP64" s="274">
        <v>112</v>
      </c>
      <c r="BQ64" s="275">
        <v>157</v>
      </c>
      <c r="BR64" s="273">
        <v>26.2</v>
      </c>
      <c r="BS64" s="274">
        <v>24.2</v>
      </c>
      <c r="BT64" s="275">
        <v>24.8</v>
      </c>
      <c r="BU64" s="273">
        <v>45</v>
      </c>
      <c r="BV64" s="274">
        <v>112</v>
      </c>
      <c r="BW64" s="275">
        <v>157</v>
      </c>
      <c r="BX64" s="273" t="s">
        <v>197</v>
      </c>
      <c r="BY64" s="274" t="s">
        <v>197</v>
      </c>
      <c r="BZ64" s="275" t="s">
        <v>197</v>
      </c>
      <c r="CA64" s="273">
        <v>13</v>
      </c>
      <c r="CB64" s="274">
        <v>16</v>
      </c>
      <c r="CC64" s="275">
        <v>29</v>
      </c>
      <c r="CD64" s="273" t="s">
        <v>197</v>
      </c>
      <c r="CE64" s="274" t="s">
        <v>197</v>
      </c>
      <c r="CF64" s="275" t="s">
        <v>197</v>
      </c>
      <c r="CG64" s="273">
        <v>13</v>
      </c>
      <c r="CH64" s="274">
        <v>16</v>
      </c>
      <c r="CI64" s="275">
        <v>29</v>
      </c>
      <c r="CJ64" s="273">
        <v>21</v>
      </c>
      <c r="CK64" s="274">
        <v>18.3</v>
      </c>
      <c r="CL64" s="275">
        <v>19.5</v>
      </c>
      <c r="CM64" s="273">
        <v>13</v>
      </c>
      <c r="CN64" s="274">
        <v>16</v>
      </c>
      <c r="CO64" s="275">
        <v>29</v>
      </c>
      <c r="CP64" s="273">
        <v>69</v>
      </c>
      <c r="CQ64" s="274">
        <v>52</v>
      </c>
      <c r="CR64" s="275">
        <v>60</v>
      </c>
      <c r="CS64" s="273">
        <v>1121</v>
      </c>
      <c r="CT64" s="274">
        <v>1166</v>
      </c>
      <c r="CU64" s="275">
        <v>2287</v>
      </c>
      <c r="CV64" s="273">
        <v>71</v>
      </c>
      <c r="CW64" s="274">
        <v>56</v>
      </c>
      <c r="CX64" s="275">
        <v>64</v>
      </c>
      <c r="CY64" s="273">
        <v>1121</v>
      </c>
      <c r="CZ64" s="274">
        <v>1166</v>
      </c>
      <c r="DA64" s="275">
        <v>2287</v>
      </c>
      <c r="DB64" s="273">
        <v>34.299999999999997</v>
      </c>
      <c r="DC64" s="274">
        <v>32.200000000000003</v>
      </c>
      <c r="DD64" s="275">
        <v>33.299999999999997</v>
      </c>
      <c r="DE64" s="273">
        <v>1121</v>
      </c>
      <c r="DF64" s="274">
        <v>1166</v>
      </c>
      <c r="DG64" s="275">
        <v>2287</v>
      </c>
    </row>
    <row r="65" spans="1:111" x14ac:dyDescent="0.35">
      <c r="A65" t="s">
        <v>81</v>
      </c>
      <c r="B65" t="s">
        <v>326</v>
      </c>
      <c r="C65" t="s">
        <v>324</v>
      </c>
      <c r="D65" s="273">
        <v>78</v>
      </c>
      <c r="E65" s="274">
        <v>66</v>
      </c>
      <c r="F65" s="275">
        <v>72</v>
      </c>
      <c r="G65" s="273">
        <v>1646</v>
      </c>
      <c r="H65" s="274">
        <v>1632</v>
      </c>
      <c r="I65" s="275">
        <v>3278</v>
      </c>
      <c r="J65" s="273">
        <v>79</v>
      </c>
      <c r="K65" s="274">
        <v>68</v>
      </c>
      <c r="L65" s="275">
        <v>74</v>
      </c>
      <c r="M65" s="273">
        <v>1646</v>
      </c>
      <c r="N65" s="274">
        <v>1632</v>
      </c>
      <c r="O65" s="275">
        <v>3278</v>
      </c>
      <c r="P65" s="273">
        <v>35.200000000000003</v>
      </c>
      <c r="Q65" s="274">
        <v>34.1</v>
      </c>
      <c r="R65" s="275">
        <v>34.700000000000003</v>
      </c>
      <c r="S65" s="273">
        <v>1646</v>
      </c>
      <c r="T65" s="274">
        <v>1632</v>
      </c>
      <c r="U65" s="275">
        <v>3278</v>
      </c>
      <c r="V65" s="320" t="s">
        <v>191</v>
      </c>
      <c r="W65" s="320" t="s">
        <v>191</v>
      </c>
      <c r="X65" s="320" t="s">
        <v>191</v>
      </c>
      <c r="Y65" s="320" t="s">
        <v>191</v>
      </c>
      <c r="Z65" s="320" t="s">
        <v>191</v>
      </c>
      <c r="AA65" s="320" t="s">
        <v>191</v>
      </c>
      <c r="AB65" s="320" t="s">
        <v>191</v>
      </c>
      <c r="AC65" s="320" t="s">
        <v>191</v>
      </c>
      <c r="AD65" s="320" t="s">
        <v>191</v>
      </c>
      <c r="AE65" s="320" t="s">
        <v>191</v>
      </c>
      <c r="AF65" s="320" t="s">
        <v>191</v>
      </c>
      <c r="AG65" s="320" t="s">
        <v>191</v>
      </c>
      <c r="AH65" s="320" t="s">
        <v>191</v>
      </c>
      <c r="AI65" s="320" t="s">
        <v>191</v>
      </c>
      <c r="AJ65" s="320" t="s">
        <v>191</v>
      </c>
      <c r="AK65" s="320" t="s">
        <v>191</v>
      </c>
      <c r="AL65" s="320" t="s">
        <v>191</v>
      </c>
      <c r="AM65" s="320" t="s">
        <v>191</v>
      </c>
      <c r="AN65" s="320" t="s">
        <v>191</v>
      </c>
      <c r="AO65" s="320" t="s">
        <v>191</v>
      </c>
      <c r="AP65" s="320" t="s">
        <v>191</v>
      </c>
      <c r="AQ65" s="320" t="s">
        <v>191</v>
      </c>
      <c r="AR65" s="320" t="s">
        <v>191</v>
      </c>
      <c r="AS65" s="320" t="s">
        <v>191</v>
      </c>
      <c r="AT65" s="320" t="s">
        <v>191</v>
      </c>
      <c r="AU65" s="320" t="s">
        <v>191</v>
      </c>
      <c r="AV65" s="320" t="s">
        <v>191</v>
      </c>
      <c r="AW65" s="320" t="s">
        <v>191</v>
      </c>
      <c r="AX65" s="320" t="s">
        <v>191</v>
      </c>
      <c r="AY65" s="320" t="s">
        <v>191</v>
      </c>
      <c r="AZ65" s="320" t="s">
        <v>191</v>
      </c>
      <c r="BA65" s="320" t="s">
        <v>191</v>
      </c>
      <c r="BB65" s="320" t="s">
        <v>191</v>
      </c>
      <c r="BC65" s="320" t="s">
        <v>191</v>
      </c>
      <c r="BD65" s="320" t="s">
        <v>191</v>
      </c>
      <c r="BE65" s="320" t="s">
        <v>191</v>
      </c>
      <c r="BF65" s="273">
        <v>35</v>
      </c>
      <c r="BG65" s="274">
        <v>25</v>
      </c>
      <c r="BH65" s="275">
        <v>28</v>
      </c>
      <c r="BI65" s="273">
        <v>86</v>
      </c>
      <c r="BJ65" s="274">
        <v>220</v>
      </c>
      <c r="BK65" s="275">
        <v>306</v>
      </c>
      <c r="BL65" s="273">
        <v>35</v>
      </c>
      <c r="BM65" s="274">
        <v>27</v>
      </c>
      <c r="BN65" s="275">
        <v>29</v>
      </c>
      <c r="BO65" s="273">
        <v>86</v>
      </c>
      <c r="BP65" s="274">
        <v>220</v>
      </c>
      <c r="BQ65" s="275">
        <v>306</v>
      </c>
      <c r="BR65" s="273">
        <v>29.3</v>
      </c>
      <c r="BS65" s="274">
        <v>27.6</v>
      </c>
      <c r="BT65" s="275">
        <v>28.1</v>
      </c>
      <c r="BU65" s="273">
        <v>86</v>
      </c>
      <c r="BV65" s="274">
        <v>220</v>
      </c>
      <c r="BW65" s="275">
        <v>306</v>
      </c>
      <c r="BX65" s="273" t="s">
        <v>197</v>
      </c>
      <c r="BY65" s="274" t="s">
        <v>197</v>
      </c>
      <c r="BZ65" s="275" t="s">
        <v>197</v>
      </c>
      <c r="CA65" s="273">
        <v>15</v>
      </c>
      <c r="CB65" s="274">
        <v>40</v>
      </c>
      <c r="CC65" s="275">
        <v>55</v>
      </c>
      <c r="CD65" s="273" t="s">
        <v>197</v>
      </c>
      <c r="CE65" s="274" t="s">
        <v>197</v>
      </c>
      <c r="CF65" s="275" t="s">
        <v>197</v>
      </c>
      <c r="CG65" s="273">
        <v>15</v>
      </c>
      <c r="CH65" s="274">
        <v>40</v>
      </c>
      <c r="CI65" s="275">
        <v>55</v>
      </c>
      <c r="CJ65" s="273">
        <v>18.899999999999999</v>
      </c>
      <c r="CK65" s="274">
        <v>20.6</v>
      </c>
      <c r="CL65" s="275">
        <v>20.100000000000001</v>
      </c>
      <c r="CM65" s="273">
        <v>15</v>
      </c>
      <c r="CN65" s="274">
        <v>40</v>
      </c>
      <c r="CO65" s="275">
        <v>55</v>
      </c>
      <c r="CP65" s="273">
        <v>75</v>
      </c>
      <c r="CQ65" s="274">
        <v>60</v>
      </c>
      <c r="CR65" s="275">
        <v>67</v>
      </c>
      <c r="CS65" s="273">
        <v>1758</v>
      </c>
      <c r="CT65" s="274">
        <v>1908</v>
      </c>
      <c r="CU65" s="275">
        <v>3666</v>
      </c>
      <c r="CV65" s="273">
        <v>76</v>
      </c>
      <c r="CW65" s="274">
        <v>62</v>
      </c>
      <c r="CX65" s="275">
        <v>68</v>
      </c>
      <c r="CY65" s="273">
        <v>1758</v>
      </c>
      <c r="CZ65" s="274">
        <v>1908</v>
      </c>
      <c r="DA65" s="275">
        <v>3666</v>
      </c>
      <c r="DB65" s="273">
        <v>34.799999999999997</v>
      </c>
      <c r="DC65" s="274">
        <v>33</v>
      </c>
      <c r="DD65" s="275">
        <v>33.799999999999997</v>
      </c>
      <c r="DE65" s="273">
        <v>1758</v>
      </c>
      <c r="DF65" s="274">
        <v>1908</v>
      </c>
      <c r="DG65" s="275">
        <v>3666</v>
      </c>
    </row>
    <row r="66" spans="1:111" x14ac:dyDescent="0.35">
      <c r="A66" t="s">
        <v>17</v>
      </c>
      <c r="B66" t="s">
        <v>263</v>
      </c>
      <c r="C66" t="s">
        <v>260</v>
      </c>
      <c r="D66" s="273">
        <v>73</v>
      </c>
      <c r="E66" s="274">
        <v>60</v>
      </c>
      <c r="F66" s="275">
        <v>67</v>
      </c>
      <c r="G66" s="273">
        <v>1791</v>
      </c>
      <c r="H66" s="274">
        <v>1713</v>
      </c>
      <c r="I66" s="275">
        <v>3504</v>
      </c>
      <c r="J66" s="273">
        <v>76</v>
      </c>
      <c r="K66" s="274">
        <v>64</v>
      </c>
      <c r="L66" s="275">
        <v>70</v>
      </c>
      <c r="M66" s="273">
        <v>1791</v>
      </c>
      <c r="N66" s="274">
        <v>1713</v>
      </c>
      <c r="O66" s="275">
        <v>3504</v>
      </c>
      <c r="P66" s="273">
        <v>35.299999999999997</v>
      </c>
      <c r="Q66" s="274">
        <v>33.1</v>
      </c>
      <c r="R66" s="275">
        <v>34.200000000000003</v>
      </c>
      <c r="S66" s="273">
        <v>1791</v>
      </c>
      <c r="T66" s="274">
        <v>1713</v>
      </c>
      <c r="U66" s="275">
        <v>3504</v>
      </c>
      <c r="V66" s="320" t="s">
        <v>191</v>
      </c>
      <c r="W66" s="320" t="s">
        <v>191</v>
      </c>
      <c r="X66" s="320" t="s">
        <v>191</v>
      </c>
      <c r="Y66" s="320" t="s">
        <v>191</v>
      </c>
      <c r="Z66" s="320" t="s">
        <v>191</v>
      </c>
      <c r="AA66" s="320" t="s">
        <v>191</v>
      </c>
      <c r="AB66" s="320" t="s">
        <v>191</v>
      </c>
      <c r="AC66" s="320" t="s">
        <v>191</v>
      </c>
      <c r="AD66" s="320" t="s">
        <v>191</v>
      </c>
      <c r="AE66" s="320" t="s">
        <v>191</v>
      </c>
      <c r="AF66" s="320" t="s">
        <v>191</v>
      </c>
      <c r="AG66" s="320" t="s">
        <v>191</v>
      </c>
      <c r="AH66" s="320" t="s">
        <v>191</v>
      </c>
      <c r="AI66" s="320" t="s">
        <v>191</v>
      </c>
      <c r="AJ66" s="320" t="s">
        <v>191</v>
      </c>
      <c r="AK66" s="320" t="s">
        <v>191</v>
      </c>
      <c r="AL66" s="320" t="s">
        <v>191</v>
      </c>
      <c r="AM66" s="320" t="s">
        <v>191</v>
      </c>
      <c r="AN66" s="320" t="s">
        <v>191</v>
      </c>
      <c r="AO66" s="320" t="s">
        <v>191</v>
      </c>
      <c r="AP66" s="320" t="s">
        <v>191</v>
      </c>
      <c r="AQ66" s="320" t="s">
        <v>191</v>
      </c>
      <c r="AR66" s="320" t="s">
        <v>191</v>
      </c>
      <c r="AS66" s="320" t="s">
        <v>191</v>
      </c>
      <c r="AT66" s="320" t="s">
        <v>191</v>
      </c>
      <c r="AU66" s="320" t="s">
        <v>191</v>
      </c>
      <c r="AV66" s="320" t="s">
        <v>191</v>
      </c>
      <c r="AW66" s="320" t="s">
        <v>191</v>
      </c>
      <c r="AX66" s="320" t="s">
        <v>191</v>
      </c>
      <c r="AY66" s="320" t="s">
        <v>191</v>
      </c>
      <c r="AZ66" s="320" t="s">
        <v>191</v>
      </c>
      <c r="BA66" s="320" t="s">
        <v>191</v>
      </c>
      <c r="BB66" s="320" t="s">
        <v>191</v>
      </c>
      <c r="BC66" s="320" t="s">
        <v>191</v>
      </c>
      <c r="BD66" s="320" t="s">
        <v>191</v>
      </c>
      <c r="BE66" s="320" t="s">
        <v>191</v>
      </c>
      <c r="BF66" s="273">
        <v>19</v>
      </c>
      <c r="BG66" s="274">
        <v>13</v>
      </c>
      <c r="BH66" s="275">
        <v>15</v>
      </c>
      <c r="BI66" s="273">
        <v>79</v>
      </c>
      <c r="BJ66" s="274">
        <v>217</v>
      </c>
      <c r="BK66" s="275">
        <v>296</v>
      </c>
      <c r="BL66" s="273">
        <v>23</v>
      </c>
      <c r="BM66" s="274">
        <v>15</v>
      </c>
      <c r="BN66" s="275">
        <v>17</v>
      </c>
      <c r="BO66" s="273">
        <v>79</v>
      </c>
      <c r="BP66" s="274">
        <v>217</v>
      </c>
      <c r="BQ66" s="275">
        <v>296</v>
      </c>
      <c r="BR66" s="273">
        <v>25.5</v>
      </c>
      <c r="BS66" s="274">
        <v>23.9</v>
      </c>
      <c r="BT66" s="275">
        <v>24.3</v>
      </c>
      <c r="BU66" s="273">
        <v>79</v>
      </c>
      <c r="BV66" s="274">
        <v>217</v>
      </c>
      <c r="BW66" s="275">
        <v>296</v>
      </c>
      <c r="BX66" s="273" t="s">
        <v>197</v>
      </c>
      <c r="BY66" s="274" t="s">
        <v>197</v>
      </c>
      <c r="BZ66" s="275" t="s">
        <v>197</v>
      </c>
      <c r="CA66" s="273">
        <v>17</v>
      </c>
      <c r="CB66" s="274">
        <v>36</v>
      </c>
      <c r="CC66" s="275">
        <v>53</v>
      </c>
      <c r="CD66" s="273" t="s">
        <v>197</v>
      </c>
      <c r="CE66" s="274" t="s">
        <v>197</v>
      </c>
      <c r="CF66" s="275" t="s">
        <v>197</v>
      </c>
      <c r="CG66" s="273">
        <v>17</v>
      </c>
      <c r="CH66" s="274">
        <v>36</v>
      </c>
      <c r="CI66" s="275">
        <v>53</v>
      </c>
      <c r="CJ66" s="273">
        <v>18</v>
      </c>
      <c r="CK66" s="274">
        <v>18.3</v>
      </c>
      <c r="CL66" s="275">
        <v>18.2</v>
      </c>
      <c r="CM66" s="273">
        <v>17</v>
      </c>
      <c r="CN66" s="274">
        <v>36</v>
      </c>
      <c r="CO66" s="275">
        <v>53</v>
      </c>
      <c r="CP66" s="273">
        <v>69</v>
      </c>
      <c r="CQ66" s="274">
        <v>53</v>
      </c>
      <c r="CR66" s="275">
        <v>61</v>
      </c>
      <c r="CS66" s="273">
        <v>1920</v>
      </c>
      <c r="CT66" s="274">
        <v>2012</v>
      </c>
      <c r="CU66" s="275">
        <v>3932</v>
      </c>
      <c r="CV66" s="273">
        <v>73</v>
      </c>
      <c r="CW66" s="274">
        <v>57</v>
      </c>
      <c r="CX66" s="275">
        <v>65</v>
      </c>
      <c r="CY66" s="273">
        <v>1920</v>
      </c>
      <c r="CZ66" s="274">
        <v>2012</v>
      </c>
      <c r="DA66" s="275">
        <v>3932</v>
      </c>
      <c r="DB66" s="273">
        <v>34.6</v>
      </c>
      <c r="DC66" s="274">
        <v>31.7</v>
      </c>
      <c r="DD66" s="275">
        <v>33.1</v>
      </c>
      <c r="DE66" s="273">
        <v>1920</v>
      </c>
      <c r="DF66" s="274">
        <v>2012</v>
      </c>
      <c r="DG66" s="275">
        <v>3932</v>
      </c>
    </row>
    <row r="67" spans="1:111" x14ac:dyDescent="0.35">
      <c r="A67" t="s">
        <v>18</v>
      </c>
      <c r="B67" t="s">
        <v>264</v>
      </c>
      <c r="C67" t="s">
        <v>260</v>
      </c>
      <c r="D67" s="273">
        <v>76</v>
      </c>
      <c r="E67" s="274">
        <v>69</v>
      </c>
      <c r="F67" s="275">
        <v>73</v>
      </c>
      <c r="G67" s="273">
        <v>1113</v>
      </c>
      <c r="H67" s="274">
        <v>1065</v>
      </c>
      <c r="I67" s="275">
        <v>2178</v>
      </c>
      <c r="J67" s="273">
        <v>77</v>
      </c>
      <c r="K67" s="274">
        <v>71</v>
      </c>
      <c r="L67" s="275">
        <v>74</v>
      </c>
      <c r="M67" s="273">
        <v>1113</v>
      </c>
      <c r="N67" s="274">
        <v>1065</v>
      </c>
      <c r="O67" s="275">
        <v>2178</v>
      </c>
      <c r="P67" s="273">
        <v>36.200000000000003</v>
      </c>
      <c r="Q67" s="274">
        <v>35.299999999999997</v>
      </c>
      <c r="R67" s="275">
        <v>35.700000000000003</v>
      </c>
      <c r="S67" s="273">
        <v>1113</v>
      </c>
      <c r="T67" s="274">
        <v>1065</v>
      </c>
      <c r="U67" s="275">
        <v>2178</v>
      </c>
      <c r="V67" s="320" t="s">
        <v>191</v>
      </c>
      <c r="W67" s="320" t="s">
        <v>191</v>
      </c>
      <c r="X67" s="320" t="s">
        <v>191</v>
      </c>
      <c r="Y67" s="320" t="s">
        <v>191</v>
      </c>
      <c r="Z67" s="320" t="s">
        <v>191</v>
      </c>
      <c r="AA67" s="320" t="s">
        <v>191</v>
      </c>
      <c r="AB67" s="320" t="s">
        <v>191</v>
      </c>
      <c r="AC67" s="320" t="s">
        <v>191</v>
      </c>
      <c r="AD67" s="320" t="s">
        <v>191</v>
      </c>
      <c r="AE67" s="320" t="s">
        <v>191</v>
      </c>
      <c r="AF67" s="320" t="s">
        <v>191</v>
      </c>
      <c r="AG67" s="320" t="s">
        <v>191</v>
      </c>
      <c r="AH67" s="320" t="s">
        <v>191</v>
      </c>
      <c r="AI67" s="320" t="s">
        <v>191</v>
      </c>
      <c r="AJ67" s="320" t="s">
        <v>191</v>
      </c>
      <c r="AK67" s="320" t="s">
        <v>191</v>
      </c>
      <c r="AL67" s="320" t="s">
        <v>191</v>
      </c>
      <c r="AM67" s="320" t="s">
        <v>191</v>
      </c>
      <c r="AN67" s="320" t="s">
        <v>191</v>
      </c>
      <c r="AO67" s="320" t="s">
        <v>191</v>
      </c>
      <c r="AP67" s="320" t="s">
        <v>191</v>
      </c>
      <c r="AQ67" s="320" t="s">
        <v>191</v>
      </c>
      <c r="AR67" s="320" t="s">
        <v>191</v>
      </c>
      <c r="AS67" s="320" t="s">
        <v>191</v>
      </c>
      <c r="AT67" s="320" t="s">
        <v>191</v>
      </c>
      <c r="AU67" s="320" t="s">
        <v>191</v>
      </c>
      <c r="AV67" s="320" t="s">
        <v>191</v>
      </c>
      <c r="AW67" s="320" t="s">
        <v>191</v>
      </c>
      <c r="AX67" s="320" t="s">
        <v>191</v>
      </c>
      <c r="AY67" s="320" t="s">
        <v>191</v>
      </c>
      <c r="AZ67" s="320" t="s">
        <v>191</v>
      </c>
      <c r="BA67" s="320" t="s">
        <v>191</v>
      </c>
      <c r="BB67" s="320" t="s">
        <v>191</v>
      </c>
      <c r="BC67" s="320" t="s">
        <v>191</v>
      </c>
      <c r="BD67" s="320" t="s">
        <v>191</v>
      </c>
      <c r="BE67" s="320" t="s">
        <v>191</v>
      </c>
      <c r="BF67" s="273">
        <v>29</v>
      </c>
      <c r="BG67" s="274">
        <v>23</v>
      </c>
      <c r="BH67" s="275">
        <v>25</v>
      </c>
      <c r="BI67" s="273">
        <v>58</v>
      </c>
      <c r="BJ67" s="274">
        <v>132</v>
      </c>
      <c r="BK67" s="275">
        <v>190</v>
      </c>
      <c r="BL67" s="273">
        <v>33</v>
      </c>
      <c r="BM67" s="274">
        <v>23</v>
      </c>
      <c r="BN67" s="275">
        <v>26</v>
      </c>
      <c r="BO67" s="273">
        <v>58</v>
      </c>
      <c r="BP67" s="274">
        <v>132</v>
      </c>
      <c r="BQ67" s="275">
        <v>190</v>
      </c>
      <c r="BR67" s="273">
        <v>27.7</v>
      </c>
      <c r="BS67" s="274">
        <v>26.6</v>
      </c>
      <c r="BT67" s="275">
        <v>26.9</v>
      </c>
      <c r="BU67" s="273">
        <v>58</v>
      </c>
      <c r="BV67" s="274">
        <v>132</v>
      </c>
      <c r="BW67" s="275">
        <v>190</v>
      </c>
      <c r="BX67" s="273" t="s">
        <v>197</v>
      </c>
      <c r="BY67" s="274" t="s">
        <v>197</v>
      </c>
      <c r="BZ67" s="275" t="s">
        <v>197</v>
      </c>
      <c r="CA67" s="273">
        <v>11</v>
      </c>
      <c r="CB67" s="274">
        <v>27</v>
      </c>
      <c r="CC67" s="275">
        <v>38</v>
      </c>
      <c r="CD67" s="273" t="s">
        <v>197</v>
      </c>
      <c r="CE67" s="274" t="s">
        <v>197</v>
      </c>
      <c r="CF67" s="275" t="s">
        <v>197</v>
      </c>
      <c r="CG67" s="273">
        <v>11</v>
      </c>
      <c r="CH67" s="274">
        <v>27</v>
      </c>
      <c r="CI67" s="275">
        <v>38</v>
      </c>
      <c r="CJ67" s="273">
        <v>19.5</v>
      </c>
      <c r="CK67" s="274">
        <v>20.100000000000001</v>
      </c>
      <c r="CL67" s="275">
        <v>19.899999999999999</v>
      </c>
      <c r="CM67" s="273">
        <v>11</v>
      </c>
      <c r="CN67" s="274">
        <v>27</v>
      </c>
      <c r="CO67" s="275">
        <v>38</v>
      </c>
      <c r="CP67" s="273">
        <v>72</v>
      </c>
      <c r="CQ67" s="274">
        <v>63</v>
      </c>
      <c r="CR67" s="275">
        <v>68</v>
      </c>
      <c r="CS67" s="273">
        <v>1211</v>
      </c>
      <c r="CT67" s="274">
        <v>1243</v>
      </c>
      <c r="CU67" s="275">
        <v>2454</v>
      </c>
      <c r="CV67" s="273">
        <v>74</v>
      </c>
      <c r="CW67" s="274">
        <v>64</v>
      </c>
      <c r="CX67" s="275">
        <v>69</v>
      </c>
      <c r="CY67" s="273">
        <v>1211</v>
      </c>
      <c r="CZ67" s="274">
        <v>1243</v>
      </c>
      <c r="DA67" s="275">
        <v>2454</v>
      </c>
      <c r="DB67" s="273">
        <v>35.6</v>
      </c>
      <c r="DC67" s="274">
        <v>33.9</v>
      </c>
      <c r="DD67" s="275">
        <v>34.700000000000003</v>
      </c>
      <c r="DE67" s="273">
        <v>1211</v>
      </c>
      <c r="DF67" s="274">
        <v>1243</v>
      </c>
      <c r="DG67" s="275">
        <v>2454</v>
      </c>
    </row>
    <row r="68" spans="1:111" x14ac:dyDescent="0.35">
      <c r="A68" t="s">
        <v>26</v>
      </c>
      <c r="B68" t="s">
        <v>272</v>
      </c>
      <c r="C68" t="s">
        <v>260</v>
      </c>
      <c r="D68" s="273">
        <v>74</v>
      </c>
      <c r="E68" s="274">
        <v>57</v>
      </c>
      <c r="F68" s="275">
        <v>66</v>
      </c>
      <c r="G68" s="273">
        <v>3213</v>
      </c>
      <c r="H68" s="274">
        <v>3115</v>
      </c>
      <c r="I68" s="275">
        <v>6328</v>
      </c>
      <c r="J68" s="273">
        <v>76</v>
      </c>
      <c r="K68" s="274">
        <v>63</v>
      </c>
      <c r="L68" s="275">
        <v>70</v>
      </c>
      <c r="M68" s="273">
        <v>3213</v>
      </c>
      <c r="N68" s="274">
        <v>3115</v>
      </c>
      <c r="O68" s="275">
        <v>6328</v>
      </c>
      <c r="P68" s="273">
        <v>34.9</v>
      </c>
      <c r="Q68" s="274">
        <v>32.5</v>
      </c>
      <c r="R68" s="275">
        <v>33.700000000000003</v>
      </c>
      <c r="S68" s="273">
        <v>3213</v>
      </c>
      <c r="T68" s="274">
        <v>3115</v>
      </c>
      <c r="U68" s="275">
        <v>6328</v>
      </c>
      <c r="V68" s="320" t="s">
        <v>191</v>
      </c>
      <c r="W68" s="320" t="s">
        <v>191</v>
      </c>
      <c r="X68" s="320" t="s">
        <v>191</v>
      </c>
      <c r="Y68" s="320" t="s">
        <v>191</v>
      </c>
      <c r="Z68" s="320" t="s">
        <v>191</v>
      </c>
      <c r="AA68" s="320" t="s">
        <v>191</v>
      </c>
      <c r="AB68" s="320" t="s">
        <v>191</v>
      </c>
      <c r="AC68" s="320" t="s">
        <v>191</v>
      </c>
      <c r="AD68" s="320" t="s">
        <v>191</v>
      </c>
      <c r="AE68" s="320" t="s">
        <v>191</v>
      </c>
      <c r="AF68" s="320" t="s">
        <v>191</v>
      </c>
      <c r="AG68" s="320" t="s">
        <v>191</v>
      </c>
      <c r="AH68" s="320" t="s">
        <v>191</v>
      </c>
      <c r="AI68" s="320" t="s">
        <v>191</v>
      </c>
      <c r="AJ68" s="320" t="s">
        <v>191</v>
      </c>
      <c r="AK68" s="320" t="s">
        <v>191</v>
      </c>
      <c r="AL68" s="320" t="s">
        <v>191</v>
      </c>
      <c r="AM68" s="320" t="s">
        <v>191</v>
      </c>
      <c r="AN68" s="320" t="s">
        <v>191</v>
      </c>
      <c r="AO68" s="320" t="s">
        <v>191</v>
      </c>
      <c r="AP68" s="320" t="s">
        <v>191</v>
      </c>
      <c r="AQ68" s="320" t="s">
        <v>191</v>
      </c>
      <c r="AR68" s="320" t="s">
        <v>191</v>
      </c>
      <c r="AS68" s="320" t="s">
        <v>191</v>
      </c>
      <c r="AT68" s="320" t="s">
        <v>191</v>
      </c>
      <c r="AU68" s="320" t="s">
        <v>191</v>
      </c>
      <c r="AV68" s="320" t="s">
        <v>191</v>
      </c>
      <c r="AW68" s="320" t="s">
        <v>191</v>
      </c>
      <c r="AX68" s="320" t="s">
        <v>191</v>
      </c>
      <c r="AY68" s="320" t="s">
        <v>191</v>
      </c>
      <c r="AZ68" s="320" t="s">
        <v>191</v>
      </c>
      <c r="BA68" s="320" t="s">
        <v>191</v>
      </c>
      <c r="BB68" s="320" t="s">
        <v>191</v>
      </c>
      <c r="BC68" s="320" t="s">
        <v>191</v>
      </c>
      <c r="BD68" s="320" t="s">
        <v>191</v>
      </c>
      <c r="BE68" s="320" t="s">
        <v>191</v>
      </c>
      <c r="BF68" s="273">
        <v>25</v>
      </c>
      <c r="BG68" s="274">
        <v>14</v>
      </c>
      <c r="BH68" s="275">
        <v>17</v>
      </c>
      <c r="BI68" s="273">
        <v>207</v>
      </c>
      <c r="BJ68" s="274">
        <v>430</v>
      </c>
      <c r="BK68" s="275">
        <v>637</v>
      </c>
      <c r="BL68" s="273">
        <v>27</v>
      </c>
      <c r="BM68" s="274">
        <v>15</v>
      </c>
      <c r="BN68" s="275">
        <v>19</v>
      </c>
      <c r="BO68" s="273">
        <v>207</v>
      </c>
      <c r="BP68" s="274">
        <v>430</v>
      </c>
      <c r="BQ68" s="275">
        <v>637</v>
      </c>
      <c r="BR68" s="273">
        <v>25.8</v>
      </c>
      <c r="BS68" s="274">
        <v>23.5</v>
      </c>
      <c r="BT68" s="275">
        <v>24.2</v>
      </c>
      <c r="BU68" s="273">
        <v>207</v>
      </c>
      <c r="BV68" s="274">
        <v>430</v>
      </c>
      <c r="BW68" s="275">
        <v>637</v>
      </c>
      <c r="BX68" s="273" t="s">
        <v>197</v>
      </c>
      <c r="BY68" s="274">
        <v>7</v>
      </c>
      <c r="BZ68" s="275">
        <v>5</v>
      </c>
      <c r="CA68" s="273">
        <v>15</v>
      </c>
      <c r="CB68" s="274">
        <v>41</v>
      </c>
      <c r="CC68" s="275">
        <v>56</v>
      </c>
      <c r="CD68" s="273" t="s">
        <v>197</v>
      </c>
      <c r="CE68" s="274">
        <v>7</v>
      </c>
      <c r="CF68" s="275">
        <v>5</v>
      </c>
      <c r="CG68" s="273">
        <v>15</v>
      </c>
      <c r="CH68" s="274">
        <v>41</v>
      </c>
      <c r="CI68" s="275">
        <v>56</v>
      </c>
      <c r="CJ68" s="273">
        <v>17.100000000000001</v>
      </c>
      <c r="CK68" s="274">
        <v>20</v>
      </c>
      <c r="CL68" s="275">
        <v>19.3</v>
      </c>
      <c r="CM68" s="273">
        <v>15</v>
      </c>
      <c r="CN68" s="274">
        <v>41</v>
      </c>
      <c r="CO68" s="275">
        <v>56</v>
      </c>
      <c r="CP68" s="273">
        <v>70</v>
      </c>
      <c r="CQ68" s="274">
        <v>51</v>
      </c>
      <c r="CR68" s="275">
        <v>60</v>
      </c>
      <c r="CS68" s="273">
        <v>3531</v>
      </c>
      <c r="CT68" s="274">
        <v>3654</v>
      </c>
      <c r="CU68" s="275">
        <v>7185</v>
      </c>
      <c r="CV68" s="273">
        <v>72</v>
      </c>
      <c r="CW68" s="274">
        <v>56</v>
      </c>
      <c r="CX68" s="275">
        <v>64</v>
      </c>
      <c r="CY68" s="273">
        <v>3531</v>
      </c>
      <c r="CZ68" s="274">
        <v>3654</v>
      </c>
      <c r="DA68" s="275">
        <v>7185</v>
      </c>
      <c r="DB68" s="273">
        <v>34.200000000000003</v>
      </c>
      <c r="DC68" s="274">
        <v>31.2</v>
      </c>
      <c r="DD68" s="275">
        <v>32.6</v>
      </c>
      <c r="DE68" s="273">
        <v>3531</v>
      </c>
      <c r="DF68" s="274">
        <v>3654</v>
      </c>
      <c r="DG68" s="275">
        <v>7185</v>
      </c>
    </row>
    <row r="69" spans="1:111" x14ac:dyDescent="0.35">
      <c r="A69" t="s">
        <v>27</v>
      </c>
      <c r="B69" t="s">
        <v>273</v>
      </c>
      <c r="C69" t="s">
        <v>260</v>
      </c>
      <c r="D69" s="273">
        <v>69</v>
      </c>
      <c r="E69" s="274">
        <v>56</v>
      </c>
      <c r="F69" s="275">
        <v>63</v>
      </c>
      <c r="G69" s="273">
        <v>1595</v>
      </c>
      <c r="H69" s="274">
        <v>1463</v>
      </c>
      <c r="I69" s="275">
        <v>3058</v>
      </c>
      <c r="J69" s="273">
        <v>73</v>
      </c>
      <c r="K69" s="274">
        <v>60</v>
      </c>
      <c r="L69" s="275">
        <v>67</v>
      </c>
      <c r="M69" s="273">
        <v>1595</v>
      </c>
      <c r="N69" s="274">
        <v>1463</v>
      </c>
      <c r="O69" s="275">
        <v>3058</v>
      </c>
      <c r="P69" s="273">
        <v>34</v>
      </c>
      <c r="Q69" s="274">
        <v>31.8</v>
      </c>
      <c r="R69" s="275">
        <v>32.9</v>
      </c>
      <c r="S69" s="273">
        <v>1595</v>
      </c>
      <c r="T69" s="274">
        <v>1463</v>
      </c>
      <c r="U69" s="275">
        <v>3058</v>
      </c>
      <c r="V69" s="320" t="s">
        <v>191</v>
      </c>
      <c r="W69" s="320" t="s">
        <v>191</v>
      </c>
      <c r="X69" s="320" t="s">
        <v>191</v>
      </c>
      <c r="Y69" s="320" t="s">
        <v>191</v>
      </c>
      <c r="Z69" s="320" t="s">
        <v>191</v>
      </c>
      <c r="AA69" s="320" t="s">
        <v>191</v>
      </c>
      <c r="AB69" s="320" t="s">
        <v>191</v>
      </c>
      <c r="AC69" s="320" t="s">
        <v>191</v>
      </c>
      <c r="AD69" s="320" t="s">
        <v>191</v>
      </c>
      <c r="AE69" s="320" t="s">
        <v>191</v>
      </c>
      <c r="AF69" s="320" t="s">
        <v>191</v>
      </c>
      <c r="AG69" s="320" t="s">
        <v>191</v>
      </c>
      <c r="AH69" s="320" t="s">
        <v>191</v>
      </c>
      <c r="AI69" s="320" t="s">
        <v>191</v>
      </c>
      <c r="AJ69" s="320" t="s">
        <v>191</v>
      </c>
      <c r="AK69" s="320" t="s">
        <v>191</v>
      </c>
      <c r="AL69" s="320" t="s">
        <v>191</v>
      </c>
      <c r="AM69" s="320" t="s">
        <v>191</v>
      </c>
      <c r="AN69" s="320" t="s">
        <v>191</v>
      </c>
      <c r="AO69" s="320" t="s">
        <v>191</v>
      </c>
      <c r="AP69" s="320" t="s">
        <v>191</v>
      </c>
      <c r="AQ69" s="320" t="s">
        <v>191</v>
      </c>
      <c r="AR69" s="320" t="s">
        <v>191</v>
      </c>
      <c r="AS69" s="320" t="s">
        <v>191</v>
      </c>
      <c r="AT69" s="320" t="s">
        <v>191</v>
      </c>
      <c r="AU69" s="320" t="s">
        <v>191</v>
      </c>
      <c r="AV69" s="320" t="s">
        <v>191</v>
      </c>
      <c r="AW69" s="320" t="s">
        <v>191</v>
      </c>
      <c r="AX69" s="320" t="s">
        <v>191</v>
      </c>
      <c r="AY69" s="320" t="s">
        <v>191</v>
      </c>
      <c r="AZ69" s="320" t="s">
        <v>191</v>
      </c>
      <c r="BA69" s="320" t="s">
        <v>191</v>
      </c>
      <c r="BB69" s="320" t="s">
        <v>191</v>
      </c>
      <c r="BC69" s="320" t="s">
        <v>191</v>
      </c>
      <c r="BD69" s="320" t="s">
        <v>191</v>
      </c>
      <c r="BE69" s="320" t="s">
        <v>191</v>
      </c>
      <c r="BF69" s="273">
        <v>17</v>
      </c>
      <c r="BG69" s="274">
        <v>17</v>
      </c>
      <c r="BH69" s="275">
        <v>17</v>
      </c>
      <c r="BI69" s="273">
        <v>86</v>
      </c>
      <c r="BJ69" s="274">
        <v>239</v>
      </c>
      <c r="BK69" s="275">
        <v>325</v>
      </c>
      <c r="BL69" s="273">
        <v>20</v>
      </c>
      <c r="BM69" s="274">
        <v>19</v>
      </c>
      <c r="BN69" s="275">
        <v>19</v>
      </c>
      <c r="BO69" s="273">
        <v>86</v>
      </c>
      <c r="BP69" s="274">
        <v>239</v>
      </c>
      <c r="BQ69" s="275">
        <v>325</v>
      </c>
      <c r="BR69" s="273">
        <v>23.7</v>
      </c>
      <c r="BS69" s="274">
        <v>23.9</v>
      </c>
      <c r="BT69" s="275">
        <v>23.8</v>
      </c>
      <c r="BU69" s="273">
        <v>86</v>
      </c>
      <c r="BV69" s="274">
        <v>239</v>
      </c>
      <c r="BW69" s="275">
        <v>325</v>
      </c>
      <c r="BX69" s="273" t="s">
        <v>197</v>
      </c>
      <c r="BY69" s="274" t="s">
        <v>197</v>
      </c>
      <c r="BZ69" s="275" t="s">
        <v>197</v>
      </c>
      <c r="CA69" s="273">
        <v>19</v>
      </c>
      <c r="CB69" s="274">
        <v>41</v>
      </c>
      <c r="CC69" s="275">
        <v>60</v>
      </c>
      <c r="CD69" s="273" t="s">
        <v>197</v>
      </c>
      <c r="CE69" s="274" t="s">
        <v>197</v>
      </c>
      <c r="CF69" s="275" t="s">
        <v>197</v>
      </c>
      <c r="CG69" s="273">
        <v>19</v>
      </c>
      <c r="CH69" s="274">
        <v>41</v>
      </c>
      <c r="CI69" s="275">
        <v>60</v>
      </c>
      <c r="CJ69" s="273">
        <v>17.399999999999999</v>
      </c>
      <c r="CK69" s="274">
        <v>19.100000000000001</v>
      </c>
      <c r="CL69" s="275">
        <v>18.600000000000001</v>
      </c>
      <c r="CM69" s="273">
        <v>19</v>
      </c>
      <c r="CN69" s="274">
        <v>41</v>
      </c>
      <c r="CO69" s="275">
        <v>60</v>
      </c>
      <c r="CP69" s="273">
        <v>65</v>
      </c>
      <c r="CQ69" s="274">
        <v>48</v>
      </c>
      <c r="CR69" s="275">
        <v>57</v>
      </c>
      <c r="CS69" s="273">
        <v>1723</v>
      </c>
      <c r="CT69" s="274">
        <v>1772</v>
      </c>
      <c r="CU69" s="275">
        <v>3495</v>
      </c>
      <c r="CV69" s="273">
        <v>69</v>
      </c>
      <c r="CW69" s="274">
        <v>53</v>
      </c>
      <c r="CX69" s="275">
        <v>61</v>
      </c>
      <c r="CY69" s="273">
        <v>1723</v>
      </c>
      <c r="CZ69" s="274">
        <v>1772</v>
      </c>
      <c r="DA69" s="275">
        <v>3495</v>
      </c>
      <c r="DB69" s="273">
        <v>33.200000000000003</v>
      </c>
      <c r="DC69" s="274">
        <v>30.3</v>
      </c>
      <c r="DD69" s="275">
        <v>31.7</v>
      </c>
      <c r="DE69" s="273">
        <v>1723</v>
      </c>
      <c r="DF69" s="274">
        <v>1772</v>
      </c>
      <c r="DG69" s="275">
        <v>3495</v>
      </c>
    </row>
    <row r="70" spans="1:111" x14ac:dyDescent="0.35">
      <c r="A70" t="s">
        <v>28</v>
      </c>
      <c r="B70" t="s">
        <v>274</v>
      </c>
      <c r="C70" t="s">
        <v>260</v>
      </c>
      <c r="D70" s="273">
        <v>72</v>
      </c>
      <c r="E70" s="274">
        <v>56</v>
      </c>
      <c r="F70" s="275">
        <v>64</v>
      </c>
      <c r="G70" s="273">
        <v>1353</v>
      </c>
      <c r="H70" s="274">
        <v>1321</v>
      </c>
      <c r="I70" s="275">
        <v>2674</v>
      </c>
      <c r="J70" s="273">
        <v>76</v>
      </c>
      <c r="K70" s="274">
        <v>61</v>
      </c>
      <c r="L70" s="275">
        <v>69</v>
      </c>
      <c r="M70" s="273">
        <v>1353</v>
      </c>
      <c r="N70" s="274">
        <v>1321</v>
      </c>
      <c r="O70" s="275">
        <v>2674</v>
      </c>
      <c r="P70" s="273">
        <v>34.6</v>
      </c>
      <c r="Q70" s="274">
        <v>32.4</v>
      </c>
      <c r="R70" s="275">
        <v>33.5</v>
      </c>
      <c r="S70" s="273">
        <v>1353</v>
      </c>
      <c r="T70" s="274">
        <v>1321</v>
      </c>
      <c r="U70" s="275">
        <v>2674</v>
      </c>
      <c r="V70" s="320" t="s">
        <v>191</v>
      </c>
      <c r="W70" s="320" t="s">
        <v>191</v>
      </c>
      <c r="X70" s="320" t="s">
        <v>191</v>
      </c>
      <c r="Y70" s="320" t="s">
        <v>191</v>
      </c>
      <c r="Z70" s="320" t="s">
        <v>191</v>
      </c>
      <c r="AA70" s="320" t="s">
        <v>191</v>
      </c>
      <c r="AB70" s="320" t="s">
        <v>191</v>
      </c>
      <c r="AC70" s="320" t="s">
        <v>191</v>
      </c>
      <c r="AD70" s="320" t="s">
        <v>191</v>
      </c>
      <c r="AE70" s="320" t="s">
        <v>191</v>
      </c>
      <c r="AF70" s="320" t="s">
        <v>191</v>
      </c>
      <c r="AG70" s="320" t="s">
        <v>191</v>
      </c>
      <c r="AH70" s="320" t="s">
        <v>191</v>
      </c>
      <c r="AI70" s="320" t="s">
        <v>191</v>
      </c>
      <c r="AJ70" s="320" t="s">
        <v>191</v>
      </c>
      <c r="AK70" s="320" t="s">
        <v>191</v>
      </c>
      <c r="AL70" s="320" t="s">
        <v>191</v>
      </c>
      <c r="AM70" s="320" t="s">
        <v>191</v>
      </c>
      <c r="AN70" s="320" t="s">
        <v>191</v>
      </c>
      <c r="AO70" s="320" t="s">
        <v>191</v>
      </c>
      <c r="AP70" s="320" t="s">
        <v>191</v>
      </c>
      <c r="AQ70" s="320" t="s">
        <v>191</v>
      </c>
      <c r="AR70" s="320" t="s">
        <v>191</v>
      </c>
      <c r="AS70" s="320" t="s">
        <v>191</v>
      </c>
      <c r="AT70" s="320" t="s">
        <v>191</v>
      </c>
      <c r="AU70" s="320" t="s">
        <v>191</v>
      </c>
      <c r="AV70" s="320" t="s">
        <v>191</v>
      </c>
      <c r="AW70" s="320" t="s">
        <v>191</v>
      </c>
      <c r="AX70" s="320" t="s">
        <v>191</v>
      </c>
      <c r="AY70" s="320" t="s">
        <v>191</v>
      </c>
      <c r="AZ70" s="320" t="s">
        <v>191</v>
      </c>
      <c r="BA70" s="320" t="s">
        <v>191</v>
      </c>
      <c r="BB70" s="320" t="s">
        <v>191</v>
      </c>
      <c r="BC70" s="320" t="s">
        <v>191</v>
      </c>
      <c r="BD70" s="320" t="s">
        <v>191</v>
      </c>
      <c r="BE70" s="320" t="s">
        <v>191</v>
      </c>
      <c r="BF70" s="273">
        <v>24</v>
      </c>
      <c r="BG70" s="274">
        <v>13</v>
      </c>
      <c r="BH70" s="275">
        <v>15</v>
      </c>
      <c r="BI70" s="273">
        <v>54</v>
      </c>
      <c r="BJ70" s="274">
        <v>166</v>
      </c>
      <c r="BK70" s="275">
        <v>220</v>
      </c>
      <c r="BL70" s="273">
        <v>28</v>
      </c>
      <c r="BM70" s="274">
        <v>16</v>
      </c>
      <c r="BN70" s="275">
        <v>19</v>
      </c>
      <c r="BO70" s="273">
        <v>54</v>
      </c>
      <c r="BP70" s="274">
        <v>166</v>
      </c>
      <c r="BQ70" s="275">
        <v>220</v>
      </c>
      <c r="BR70" s="273">
        <v>25</v>
      </c>
      <c r="BS70" s="274">
        <v>23.4</v>
      </c>
      <c r="BT70" s="275">
        <v>23.8</v>
      </c>
      <c r="BU70" s="273">
        <v>54</v>
      </c>
      <c r="BV70" s="274">
        <v>166</v>
      </c>
      <c r="BW70" s="275">
        <v>220</v>
      </c>
      <c r="BX70" s="273" t="s">
        <v>197</v>
      </c>
      <c r="BY70" s="274" t="s">
        <v>197</v>
      </c>
      <c r="BZ70" s="275" t="s">
        <v>197</v>
      </c>
      <c r="CA70" s="273">
        <v>8</v>
      </c>
      <c r="CB70" s="274">
        <v>36</v>
      </c>
      <c r="CC70" s="275">
        <v>44</v>
      </c>
      <c r="CD70" s="273" t="s">
        <v>197</v>
      </c>
      <c r="CE70" s="274" t="s">
        <v>197</v>
      </c>
      <c r="CF70" s="275" t="s">
        <v>197</v>
      </c>
      <c r="CG70" s="273">
        <v>8</v>
      </c>
      <c r="CH70" s="274">
        <v>36</v>
      </c>
      <c r="CI70" s="275">
        <v>44</v>
      </c>
      <c r="CJ70" s="273">
        <v>18.899999999999999</v>
      </c>
      <c r="CK70" s="274">
        <v>18.2</v>
      </c>
      <c r="CL70" s="275">
        <v>18.3</v>
      </c>
      <c r="CM70" s="273">
        <v>8</v>
      </c>
      <c r="CN70" s="274">
        <v>36</v>
      </c>
      <c r="CO70" s="275">
        <v>44</v>
      </c>
      <c r="CP70" s="273">
        <v>69</v>
      </c>
      <c r="CQ70" s="274">
        <v>50</v>
      </c>
      <c r="CR70" s="275">
        <v>59</v>
      </c>
      <c r="CS70" s="273">
        <v>1429</v>
      </c>
      <c r="CT70" s="274">
        <v>1541</v>
      </c>
      <c r="CU70" s="275">
        <v>2970</v>
      </c>
      <c r="CV70" s="273">
        <v>73</v>
      </c>
      <c r="CW70" s="274">
        <v>54</v>
      </c>
      <c r="CX70" s="275">
        <v>63</v>
      </c>
      <c r="CY70" s="273">
        <v>1429</v>
      </c>
      <c r="CZ70" s="274">
        <v>1541</v>
      </c>
      <c r="DA70" s="275">
        <v>2970</v>
      </c>
      <c r="DB70" s="273">
        <v>34.1</v>
      </c>
      <c r="DC70" s="274">
        <v>31</v>
      </c>
      <c r="DD70" s="275">
        <v>32.5</v>
      </c>
      <c r="DE70" s="273">
        <v>1429</v>
      </c>
      <c r="DF70" s="274">
        <v>1541</v>
      </c>
      <c r="DG70" s="275">
        <v>2970</v>
      </c>
    </row>
    <row r="71" spans="1:111" x14ac:dyDescent="0.35">
      <c r="A71" t="s">
        <v>29</v>
      </c>
      <c r="B71" t="s">
        <v>275</v>
      </c>
      <c r="C71" t="s">
        <v>260</v>
      </c>
      <c r="D71" s="273">
        <v>80</v>
      </c>
      <c r="E71" s="274">
        <v>64</v>
      </c>
      <c r="F71" s="275">
        <v>72</v>
      </c>
      <c r="G71" s="273">
        <v>1413</v>
      </c>
      <c r="H71" s="274">
        <v>1372</v>
      </c>
      <c r="I71" s="275">
        <v>2785</v>
      </c>
      <c r="J71" s="273">
        <v>82</v>
      </c>
      <c r="K71" s="274">
        <v>68</v>
      </c>
      <c r="L71" s="275">
        <v>75</v>
      </c>
      <c r="M71" s="273">
        <v>1413</v>
      </c>
      <c r="N71" s="274">
        <v>1372</v>
      </c>
      <c r="O71" s="275">
        <v>2785</v>
      </c>
      <c r="P71" s="273">
        <v>35.1</v>
      </c>
      <c r="Q71" s="274">
        <v>33.299999999999997</v>
      </c>
      <c r="R71" s="275">
        <v>34.200000000000003</v>
      </c>
      <c r="S71" s="273">
        <v>1413</v>
      </c>
      <c r="T71" s="274">
        <v>1372</v>
      </c>
      <c r="U71" s="275">
        <v>2785</v>
      </c>
      <c r="V71" s="320" t="s">
        <v>191</v>
      </c>
      <c r="W71" s="320" t="s">
        <v>191</v>
      </c>
      <c r="X71" s="320" t="s">
        <v>191</v>
      </c>
      <c r="Y71" s="320" t="s">
        <v>191</v>
      </c>
      <c r="Z71" s="320" t="s">
        <v>191</v>
      </c>
      <c r="AA71" s="320" t="s">
        <v>191</v>
      </c>
      <c r="AB71" s="320" t="s">
        <v>191</v>
      </c>
      <c r="AC71" s="320" t="s">
        <v>191</v>
      </c>
      <c r="AD71" s="320" t="s">
        <v>191</v>
      </c>
      <c r="AE71" s="320" t="s">
        <v>191</v>
      </c>
      <c r="AF71" s="320" t="s">
        <v>191</v>
      </c>
      <c r="AG71" s="320" t="s">
        <v>191</v>
      </c>
      <c r="AH71" s="320" t="s">
        <v>191</v>
      </c>
      <c r="AI71" s="320" t="s">
        <v>191</v>
      </c>
      <c r="AJ71" s="320" t="s">
        <v>191</v>
      </c>
      <c r="AK71" s="320" t="s">
        <v>191</v>
      </c>
      <c r="AL71" s="320" t="s">
        <v>191</v>
      </c>
      <c r="AM71" s="320" t="s">
        <v>191</v>
      </c>
      <c r="AN71" s="320" t="s">
        <v>191</v>
      </c>
      <c r="AO71" s="320" t="s">
        <v>191</v>
      </c>
      <c r="AP71" s="320" t="s">
        <v>191</v>
      </c>
      <c r="AQ71" s="320" t="s">
        <v>191</v>
      </c>
      <c r="AR71" s="320" t="s">
        <v>191</v>
      </c>
      <c r="AS71" s="320" t="s">
        <v>191</v>
      </c>
      <c r="AT71" s="320" t="s">
        <v>191</v>
      </c>
      <c r="AU71" s="320" t="s">
        <v>191</v>
      </c>
      <c r="AV71" s="320" t="s">
        <v>191</v>
      </c>
      <c r="AW71" s="320" t="s">
        <v>191</v>
      </c>
      <c r="AX71" s="320" t="s">
        <v>191</v>
      </c>
      <c r="AY71" s="320" t="s">
        <v>191</v>
      </c>
      <c r="AZ71" s="320" t="s">
        <v>191</v>
      </c>
      <c r="BA71" s="320" t="s">
        <v>191</v>
      </c>
      <c r="BB71" s="320" t="s">
        <v>191</v>
      </c>
      <c r="BC71" s="320" t="s">
        <v>191</v>
      </c>
      <c r="BD71" s="320" t="s">
        <v>191</v>
      </c>
      <c r="BE71" s="320" t="s">
        <v>191</v>
      </c>
      <c r="BF71" s="273">
        <v>31</v>
      </c>
      <c r="BG71" s="274">
        <v>19</v>
      </c>
      <c r="BH71" s="275">
        <v>22</v>
      </c>
      <c r="BI71" s="273">
        <v>96</v>
      </c>
      <c r="BJ71" s="274">
        <v>297</v>
      </c>
      <c r="BK71" s="275">
        <v>393</v>
      </c>
      <c r="BL71" s="273">
        <v>32</v>
      </c>
      <c r="BM71" s="274">
        <v>21</v>
      </c>
      <c r="BN71" s="275">
        <v>23</v>
      </c>
      <c r="BO71" s="273">
        <v>96</v>
      </c>
      <c r="BP71" s="274">
        <v>297</v>
      </c>
      <c r="BQ71" s="275">
        <v>393</v>
      </c>
      <c r="BR71" s="273">
        <v>26.9</v>
      </c>
      <c r="BS71" s="274">
        <v>25.7</v>
      </c>
      <c r="BT71" s="275">
        <v>26</v>
      </c>
      <c r="BU71" s="273">
        <v>96</v>
      </c>
      <c r="BV71" s="274">
        <v>297</v>
      </c>
      <c r="BW71" s="275">
        <v>393</v>
      </c>
      <c r="BX71" s="273" t="s">
        <v>197</v>
      </c>
      <c r="BY71" s="274" t="s">
        <v>197</v>
      </c>
      <c r="BZ71" s="275" t="s">
        <v>197</v>
      </c>
      <c r="CA71" s="273">
        <v>11</v>
      </c>
      <c r="CB71" s="274">
        <v>40</v>
      </c>
      <c r="CC71" s="275">
        <v>51</v>
      </c>
      <c r="CD71" s="273" t="s">
        <v>197</v>
      </c>
      <c r="CE71" s="274" t="s">
        <v>197</v>
      </c>
      <c r="CF71" s="275" t="s">
        <v>197</v>
      </c>
      <c r="CG71" s="273">
        <v>11</v>
      </c>
      <c r="CH71" s="274">
        <v>40</v>
      </c>
      <c r="CI71" s="275">
        <v>51</v>
      </c>
      <c r="CJ71" s="273">
        <v>19.8</v>
      </c>
      <c r="CK71" s="274">
        <v>18</v>
      </c>
      <c r="CL71" s="275">
        <v>18.399999999999999</v>
      </c>
      <c r="CM71" s="273">
        <v>11</v>
      </c>
      <c r="CN71" s="274">
        <v>40</v>
      </c>
      <c r="CO71" s="275">
        <v>51</v>
      </c>
      <c r="CP71" s="273">
        <v>74</v>
      </c>
      <c r="CQ71" s="274">
        <v>52</v>
      </c>
      <c r="CR71" s="275">
        <v>62</v>
      </c>
      <c r="CS71" s="273">
        <v>1603</v>
      </c>
      <c r="CT71" s="274">
        <v>1823</v>
      </c>
      <c r="CU71" s="275">
        <v>3426</v>
      </c>
      <c r="CV71" s="273">
        <v>76</v>
      </c>
      <c r="CW71" s="274">
        <v>56</v>
      </c>
      <c r="CX71" s="275">
        <v>65</v>
      </c>
      <c r="CY71" s="273">
        <v>1603</v>
      </c>
      <c r="CZ71" s="274">
        <v>1823</v>
      </c>
      <c r="DA71" s="275">
        <v>3426</v>
      </c>
      <c r="DB71" s="273">
        <v>34.299999999999997</v>
      </c>
      <c r="DC71" s="274">
        <v>31.3</v>
      </c>
      <c r="DD71" s="275">
        <v>32.700000000000003</v>
      </c>
      <c r="DE71" s="273">
        <v>1603</v>
      </c>
      <c r="DF71" s="274">
        <v>1823</v>
      </c>
      <c r="DG71" s="275">
        <v>3426</v>
      </c>
    </row>
    <row r="72" spans="1:111" x14ac:dyDescent="0.35">
      <c r="A72" t="s">
        <v>32</v>
      </c>
      <c r="B72" t="s">
        <v>278</v>
      </c>
      <c r="C72" t="s">
        <v>260</v>
      </c>
      <c r="D72" s="273">
        <v>79</v>
      </c>
      <c r="E72" s="274">
        <v>66</v>
      </c>
      <c r="F72" s="275">
        <v>72</v>
      </c>
      <c r="G72" s="273">
        <v>1654</v>
      </c>
      <c r="H72" s="274">
        <v>1588</v>
      </c>
      <c r="I72" s="275">
        <v>3242</v>
      </c>
      <c r="J72" s="273">
        <v>80</v>
      </c>
      <c r="K72" s="274">
        <v>68</v>
      </c>
      <c r="L72" s="275">
        <v>75</v>
      </c>
      <c r="M72" s="273">
        <v>1654</v>
      </c>
      <c r="N72" s="274">
        <v>1588</v>
      </c>
      <c r="O72" s="275">
        <v>3242</v>
      </c>
      <c r="P72" s="273">
        <v>36.9</v>
      </c>
      <c r="Q72" s="274">
        <v>35</v>
      </c>
      <c r="R72" s="275">
        <v>36</v>
      </c>
      <c r="S72" s="273">
        <v>1654</v>
      </c>
      <c r="T72" s="274">
        <v>1588</v>
      </c>
      <c r="U72" s="275">
        <v>3242</v>
      </c>
      <c r="V72" s="320" t="s">
        <v>191</v>
      </c>
      <c r="W72" s="320" t="s">
        <v>191</v>
      </c>
      <c r="X72" s="320" t="s">
        <v>191</v>
      </c>
      <c r="Y72" s="320" t="s">
        <v>191</v>
      </c>
      <c r="Z72" s="320" t="s">
        <v>191</v>
      </c>
      <c r="AA72" s="320" t="s">
        <v>191</v>
      </c>
      <c r="AB72" s="320" t="s">
        <v>191</v>
      </c>
      <c r="AC72" s="320" t="s">
        <v>191</v>
      </c>
      <c r="AD72" s="320" t="s">
        <v>191</v>
      </c>
      <c r="AE72" s="320" t="s">
        <v>191</v>
      </c>
      <c r="AF72" s="320" t="s">
        <v>191</v>
      </c>
      <c r="AG72" s="320" t="s">
        <v>191</v>
      </c>
      <c r="AH72" s="320" t="s">
        <v>191</v>
      </c>
      <c r="AI72" s="320" t="s">
        <v>191</v>
      </c>
      <c r="AJ72" s="320" t="s">
        <v>191</v>
      </c>
      <c r="AK72" s="320" t="s">
        <v>191</v>
      </c>
      <c r="AL72" s="320" t="s">
        <v>191</v>
      </c>
      <c r="AM72" s="320" t="s">
        <v>191</v>
      </c>
      <c r="AN72" s="320" t="s">
        <v>191</v>
      </c>
      <c r="AO72" s="320" t="s">
        <v>191</v>
      </c>
      <c r="AP72" s="320" t="s">
        <v>191</v>
      </c>
      <c r="AQ72" s="320" t="s">
        <v>191</v>
      </c>
      <c r="AR72" s="320" t="s">
        <v>191</v>
      </c>
      <c r="AS72" s="320" t="s">
        <v>191</v>
      </c>
      <c r="AT72" s="320" t="s">
        <v>191</v>
      </c>
      <c r="AU72" s="320" t="s">
        <v>191</v>
      </c>
      <c r="AV72" s="320" t="s">
        <v>191</v>
      </c>
      <c r="AW72" s="320" t="s">
        <v>191</v>
      </c>
      <c r="AX72" s="320" t="s">
        <v>191</v>
      </c>
      <c r="AY72" s="320" t="s">
        <v>191</v>
      </c>
      <c r="AZ72" s="320" t="s">
        <v>191</v>
      </c>
      <c r="BA72" s="320" t="s">
        <v>191</v>
      </c>
      <c r="BB72" s="320" t="s">
        <v>191</v>
      </c>
      <c r="BC72" s="320" t="s">
        <v>191</v>
      </c>
      <c r="BD72" s="320" t="s">
        <v>191</v>
      </c>
      <c r="BE72" s="320" t="s">
        <v>191</v>
      </c>
      <c r="BF72" s="273">
        <v>30</v>
      </c>
      <c r="BG72" s="274">
        <v>16</v>
      </c>
      <c r="BH72" s="275">
        <v>21</v>
      </c>
      <c r="BI72" s="273">
        <v>76</v>
      </c>
      <c r="BJ72" s="274">
        <v>147</v>
      </c>
      <c r="BK72" s="275">
        <v>223</v>
      </c>
      <c r="BL72" s="273">
        <v>34</v>
      </c>
      <c r="BM72" s="274">
        <v>20</v>
      </c>
      <c r="BN72" s="275">
        <v>25</v>
      </c>
      <c r="BO72" s="273">
        <v>76</v>
      </c>
      <c r="BP72" s="274">
        <v>147</v>
      </c>
      <c r="BQ72" s="275">
        <v>223</v>
      </c>
      <c r="BR72" s="273">
        <v>27</v>
      </c>
      <c r="BS72" s="274">
        <v>25.5</v>
      </c>
      <c r="BT72" s="275">
        <v>26</v>
      </c>
      <c r="BU72" s="273">
        <v>76</v>
      </c>
      <c r="BV72" s="274">
        <v>147</v>
      </c>
      <c r="BW72" s="275">
        <v>223</v>
      </c>
      <c r="BX72" s="273" t="s">
        <v>197</v>
      </c>
      <c r="BY72" s="274" t="s">
        <v>197</v>
      </c>
      <c r="BZ72" s="275">
        <v>5</v>
      </c>
      <c r="CA72" s="273">
        <v>22</v>
      </c>
      <c r="CB72" s="274">
        <v>55</v>
      </c>
      <c r="CC72" s="275">
        <v>77</v>
      </c>
      <c r="CD72" s="273" t="s">
        <v>197</v>
      </c>
      <c r="CE72" s="274" t="s">
        <v>197</v>
      </c>
      <c r="CF72" s="275">
        <v>6</v>
      </c>
      <c r="CG72" s="273">
        <v>22</v>
      </c>
      <c r="CH72" s="274">
        <v>55</v>
      </c>
      <c r="CI72" s="275">
        <v>77</v>
      </c>
      <c r="CJ72" s="273">
        <v>18.5</v>
      </c>
      <c r="CK72" s="274">
        <v>19.5</v>
      </c>
      <c r="CL72" s="275">
        <v>19.3</v>
      </c>
      <c r="CM72" s="273">
        <v>22</v>
      </c>
      <c r="CN72" s="274">
        <v>55</v>
      </c>
      <c r="CO72" s="275">
        <v>77</v>
      </c>
      <c r="CP72" s="273">
        <v>75</v>
      </c>
      <c r="CQ72" s="274">
        <v>59</v>
      </c>
      <c r="CR72" s="275">
        <v>67</v>
      </c>
      <c r="CS72" s="273">
        <v>1789</v>
      </c>
      <c r="CT72" s="274">
        <v>1829</v>
      </c>
      <c r="CU72" s="275">
        <v>3618</v>
      </c>
      <c r="CV72" s="273">
        <v>77</v>
      </c>
      <c r="CW72" s="274">
        <v>62</v>
      </c>
      <c r="CX72" s="275">
        <v>70</v>
      </c>
      <c r="CY72" s="273">
        <v>1789</v>
      </c>
      <c r="CZ72" s="274">
        <v>1829</v>
      </c>
      <c r="DA72" s="275">
        <v>3618</v>
      </c>
      <c r="DB72" s="273">
        <v>36.299999999999997</v>
      </c>
      <c r="DC72" s="274">
        <v>33.799999999999997</v>
      </c>
      <c r="DD72" s="275">
        <v>35</v>
      </c>
      <c r="DE72" s="273">
        <v>1789</v>
      </c>
      <c r="DF72" s="274">
        <v>1829</v>
      </c>
      <c r="DG72" s="275">
        <v>3618</v>
      </c>
    </row>
    <row r="73" spans="1:111" x14ac:dyDescent="0.35">
      <c r="A73" t="s">
        <v>33</v>
      </c>
      <c r="B73" t="s">
        <v>279</v>
      </c>
      <c r="C73" t="s">
        <v>260</v>
      </c>
      <c r="D73" s="273">
        <v>74</v>
      </c>
      <c r="E73" s="274">
        <v>56</v>
      </c>
      <c r="F73" s="275">
        <v>65</v>
      </c>
      <c r="G73" s="273">
        <v>1432</v>
      </c>
      <c r="H73" s="274">
        <v>1343</v>
      </c>
      <c r="I73" s="275">
        <v>2775</v>
      </c>
      <c r="J73" s="273">
        <v>75</v>
      </c>
      <c r="K73" s="274">
        <v>59</v>
      </c>
      <c r="L73" s="275">
        <v>67</v>
      </c>
      <c r="M73" s="273">
        <v>1432</v>
      </c>
      <c r="N73" s="274">
        <v>1343</v>
      </c>
      <c r="O73" s="275">
        <v>2775</v>
      </c>
      <c r="P73" s="273">
        <v>34.299999999999997</v>
      </c>
      <c r="Q73" s="274">
        <v>32.1</v>
      </c>
      <c r="R73" s="275">
        <v>33.200000000000003</v>
      </c>
      <c r="S73" s="273">
        <v>1432</v>
      </c>
      <c r="T73" s="274">
        <v>1343</v>
      </c>
      <c r="U73" s="275">
        <v>2775</v>
      </c>
      <c r="V73" s="320" t="s">
        <v>191</v>
      </c>
      <c r="W73" s="320" t="s">
        <v>191</v>
      </c>
      <c r="X73" s="320" t="s">
        <v>191</v>
      </c>
      <c r="Y73" s="320" t="s">
        <v>191</v>
      </c>
      <c r="Z73" s="320" t="s">
        <v>191</v>
      </c>
      <c r="AA73" s="320" t="s">
        <v>191</v>
      </c>
      <c r="AB73" s="320" t="s">
        <v>191</v>
      </c>
      <c r="AC73" s="320" t="s">
        <v>191</v>
      </c>
      <c r="AD73" s="320" t="s">
        <v>191</v>
      </c>
      <c r="AE73" s="320" t="s">
        <v>191</v>
      </c>
      <c r="AF73" s="320" t="s">
        <v>191</v>
      </c>
      <c r="AG73" s="320" t="s">
        <v>191</v>
      </c>
      <c r="AH73" s="320" t="s">
        <v>191</v>
      </c>
      <c r="AI73" s="320" t="s">
        <v>191</v>
      </c>
      <c r="AJ73" s="320" t="s">
        <v>191</v>
      </c>
      <c r="AK73" s="320" t="s">
        <v>191</v>
      </c>
      <c r="AL73" s="320" t="s">
        <v>191</v>
      </c>
      <c r="AM73" s="320" t="s">
        <v>191</v>
      </c>
      <c r="AN73" s="320" t="s">
        <v>191</v>
      </c>
      <c r="AO73" s="320" t="s">
        <v>191</v>
      </c>
      <c r="AP73" s="320" t="s">
        <v>191</v>
      </c>
      <c r="AQ73" s="320" t="s">
        <v>191</v>
      </c>
      <c r="AR73" s="320" t="s">
        <v>191</v>
      </c>
      <c r="AS73" s="320" t="s">
        <v>191</v>
      </c>
      <c r="AT73" s="320" t="s">
        <v>191</v>
      </c>
      <c r="AU73" s="320" t="s">
        <v>191</v>
      </c>
      <c r="AV73" s="320" t="s">
        <v>191</v>
      </c>
      <c r="AW73" s="320" t="s">
        <v>191</v>
      </c>
      <c r="AX73" s="320" t="s">
        <v>191</v>
      </c>
      <c r="AY73" s="320" t="s">
        <v>191</v>
      </c>
      <c r="AZ73" s="320" t="s">
        <v>191</v>
      </c>
      <c r="BA73" s="320" t="s">
        <v>191</v>
      </c>
      <c r="BB73" s="320" t="s">
        <v>191</v>
      </c>
      <c r="BC73" s="320" t="s">
        <v>191</v>
      </c>
      <c r="BD73" s="320" t="s">
        <v>191</v>
      </c>
      <c r="BE73" s="320" t="s">
        <v>191</v>
      </c>
      <c r="BF73" s="273">
        <v>10</v>
      </c>
      <c r="BG73" s="274">
        <v>13</v>
      </c>
      <c r="BH73" s="275">
        <v>12</v>
      </c>
      <c r="BI73" s="273">
        <v>60</v>
      </c>
      <c r="BJ73" s="274">
        <v>138</v>
      </c>
      <c r="BK73" s="275">
        <v>198</v>
      </c>
      <c r="BL73" s="273">
        <v>13</v>
      </c>
      <c r="BM73" s="274">
        <v>14</v>
      </c>
      <c r="BN73" s="275">
        <v>14</v>
      </c>
      <c r="BO73" s="273">
        <v>60</v>
      </c>
      <c r="BP73" s="274">
        <v>138</v>
      </c>
      <c r="BQ73" s="275">
        <v>198</v>
      </c>
      <c r="BR73" s="273">
        <v>24.6</v>
      </c>
      <c r="BS73" s="274">
        <v>23.3</v>
      </c>
      <c r="BT73" s="275">
        <v>23.7</v>
      </c>
      <c r="BU73" s="273">
        <v>60</v>
      </c>
      <c r="BV73" s="274">
        <v>138</v>
      </c>
      <c r="BW73" s="275">
        <v>198</v>
      </c>
      <c r="BX73" s="273" t="s">
        <v>197</v>
      </c>
      <c r="BY73" s="274" t="s">
        <v>197</v>
      </c>
      <c r="BZ73" s="275" t="s">
        <v>197</v>
      </c>
      <c r="CA73" s="273">
        <v>5</v>
      </c>
      <c r="CB73" s="274">
        <v>17</v>
      </c>
      <c r="CC73" s="275">
        <v>22</v>
      </c>
      <c r="CD73" s="273" t="s">
        <v>197</v>
      </c>
      <c r="CE73" s="274" t="s">
        <v>197</v>
      </c>
      <c r="CF73" s="275" t="s">
        <v>197</v>
      </c>
      <c r="CG73" s="273">
        <v>5</v>
      </c>
      <c r="CH73" s="274">
        <v>17</v>
      </c>
      <c r="CI73" s="275">
        <v>22</v>
      </c>
      <c r="CJ73" s="273">
        <v>17</v>
      </c>
      <c r="CK73" s="274">
        <v>17</v>
      </c>
      <c r="CL73" s="275">
        <v>17</v>
      </c>
      <c r="CM73" s="273">
        <v>5</v>
      </c>
      <c r="CN73" s="274">
        <v>17</v>
      </c>
      <c r="CO73" s="275">
        <v>22</v>
      </c>
      <c r="CP73" s="273">
        <v>71</v>
      </c>
      <c r="CQ73" s="274">
        <v>51</v>
      </c>
      <c r="CR73" s="275">
        <v>61</v>
      </c>
      <c r="CS73" s="273">
        <v>1509</v>
      </c>
      <c r="CT73" s="274">
        <v>1510</v>
      </c>
      <c r="CU73" s="275">
        <v>3019</v>
      </c>
      <c r="CV73" s="273">
        <v>72</v>
      </c>
      <c r="CW73" s="274">
        <v>54</v>
      </c>
      <c r="CX73" s="275">
        <v>63</v>
      </c>
      <c r="CY73" s="273">
        <v>1509</v>
      </c>
      <c r="CZ73" s="274">
        <v>1510</v>
      </c>
      <c r="DA73" s="275">
        <v>3019</v>
      </c>
      <c r="DB73" s="273">
        <v>33.799999999999997</v>
      </c>
      <c r="DC73" s="274">
        <v>31</v>
      </c>
      <c r="DD73" s="275">
        <v>32.4</v>
      </c>
      <c r="DE73" s="273">
        <v>1509</v>
      </c>
      <c r="DF73" s="274">
        <v>1510</v>
      </c>
      <c r="DG73" s="275">
        <v>3019</v>
      </c>
    </row>
    <row r="74" spans="1:111" x14ac:dyDescent="0.35">
      <c r="A74" t="s">
        <v>34</v>
      </c>
      <c r="B74" t="s">
        <v>280</v>
      </c>
      <c r="C74" t="s">
        <v>260</v>
      </c>
      <c r="D74" s="273">
        <v>83</v>
      </c>
      <c r="E74" s="274">
        <v>71</v>
      </c>
      <c r="F74" s="275">
        <v>77</v>
      </c>
      <c r="G74" s="273">
        <v>1453</v>
      </c>
      <c r="H74" s="274">
        <v>1394</v>
      </c>
      <c r="I74" s="275">
        <v>2847</v>
      </c>
      <c r="J74" s="273">
        <v>84</v>
      </c>
      <c r="K74" s="274">
        <v>72</v>
      </c>
      <c r="L74" s="275">
        <v>78</v>
      </c>
      <c r="M74" s="273">
        <v>1453</v>
      </c>
      <c r="N74" s="274">
        <v>1394</v>
      </c>
      <c r="O74" s="275">
        <v>2847</v>
      </c>
      <c r="P74" s="273">
        <v>38.9</v>
      </c>
      <c r="Q74" s="274">
        <v>37</v>
      </c>
      <c r="R74" s="275">
        <v>38</v>
      </c>
      <c r="S74" s="273">
        <v>1453</v>
      </c>
      <c r="T74" s="274">
        <v>1394</v>
      </c>
      <c r="U74" s="275">
        <v>2847</v>
      </c>
      <c r="V74" s="320" t="s">
        <v>191</v>
      </c>
      <c r="W74" s="320" t="s">
        <v>191</v>
      </c>
      <c r="X74" s="320" t="s">
        <v>191</v>
      </c>
      <c r="Y74" s="320" t="s">
        <v>191</v>
      </c>
      <c r="Z74" s="320" t="s">
        <v>191</v>
      </c>
      <c r="AA74" s="320" t="s">
        <v>191</v>
      </c>
      <c r="AB74" s="320" t="s">
        <v>191</v>
      </c>
      <c r="AC74" s="320" t="s">
        <v>191</v>
      </c>
      <c r="AD74" s="320" t="s">
        <v>191</v>
      </c>
      <c r="AE74" s="320" t="s">
        <v>191</v>
      </c>
      <c r="AF74" s="320" t="s">
        <v>191</v>
      </c>
      <c r="AG74" s="320" t="s">
        <v>191</v>
      </c>
      <c r="AH74" s="320" t="s">
        <v>191</v>
      </c>
      <c r="AI74" s="320" t="s">
        <v>191</v>
      </c>
      <c r="AJ74" s="320" t="s">
        <v>191</v>
      </c>
      <c r="AK74" s="320" t="s">
        <v>191</v>
      </c>
      <c r="AL74" s="320" t="s">
        <v>191</v>
      </c>
      <c r="AM74" s="320" t="s">
        <v>191</v>
      </c>
      <c r="AN74" s="320" t="s">
        <v>191</v>
      </c>
      <c r="AO74" s="320" t="s">
        <v>191</v>
      </c>
      <c r="AP74" s="320" t="s">
        <v>191</v>
      </c>
      <c r="AQ74" s="320" t="s">
        <v>191</v>
      </c>
      <c r="AR74" s="320" t="s">
        <v>191</v>
      </c>
      <c r="AS74" s="320" t="s">
        <v>191</v>
      </c>
      <c r="AT74" s="320" t="s">
        <v>191</v>
      </c>
      <c r="AU74" s="320" t="s">
        <v>191</v>
      </c>
      <c r="AV74" s="320" t="s">
        <v>191</v>
      </c>
      <c r="AW74" s="320" t="s">
        <v>191</v>
      </c>
      <c r="AX74" s="320" t="s">
        <v>191</v>
      </c>
      <c r="AY74" s="320" t="s">
        <v>191</v>
      </c>
      <c r="AZ74" s="320" t="s">
        <v>191</v>
      </c>
      <c r="BA74" s="320" t="s">
        <v>191</v>
      </c>
      <c r="BB74" s="320" t="s">
        <v>191</v>
      </c>
      <c r="BC74" s="320" t="s">
        <v>191</v>
      </c>
      <c r="BD74" s="320" t="s">
        <v>191</v>
      </c>
      <c r="BE74" s="320" t="s">
        <v>191</v>
      </c>
      <c r="BF74" s="273">
        <v>32</v>
      </c>
      <c r="BG74" s="274">
        <v>14</v>
      </c>
      <c r="BH74" s="275">
        <v>20</v>
      </c>
      <c r="BI74" s="273">
        <v>60</v>
      </c>
      <c r="BJ74" s="274">
        <v>118</v>
      </c>
      <c r="BK74" s="275">
        <v>178</v>
      </c>
      <c r="BL74" s="273">
        <v>35</v>
      </c>
      <c r="BM74" s="274">
        <v>17</v>
      </c>
      <c r="BN74" s="275">
        <v>23</v>
      </c>
      <c r="BO74" s="273">
        <v>60</v>
      </c>
      <c r="BP74" s="274">
        <v>118</v>
      </c>
      <c r="BQ74" s="275">
        <v>178</v>
      </c>
      <c r="BR74" s="273">
        <v>28.3</v>
      </c>
      <c r="BS74" s="274">
        <v>25.6</v>
      </c>
      <c r="BT74" s="275">
        <v>26.5</v>
      </c>
      <c r="BU74" s="273">
        <v>60</v>
      </c>
      <c r="BV74" s="274">
        <v>118</v>
      </c>
      <c r="BW74" s="275">
        <v>178</v>
      </c>
      <c r="BX74" s="273" t="s">
        <v>197</v>
      </c>
      <c r="BY74" s="274" t="s">
        <v>197</v>
      </c>
      <c r="BZ74" s="275">
        <v>7</v>
      </c>
      <c r="CA74" s="273">
        <v>16</v>
      </c>
      <c r="CB74" s="274">
        <v>29</v>
      </c>
      <c r="CC74" s="275">
        <v>45</v>
      </c>
      <c r="CD74" s="273" t="s">
        <v>197</v>
      </c>
      <c r="CE74" s="274" t="s">
        <v>197</v>
      </c>
      <c r="CF74" s="275">
        <v>7</v>
      </c>
      <c r="CG74" s="273">
        <v>16</v>
      </c>
      <c r="CH74" s="274">
        <v>29</v>
      </c>
      <c r="CI74" s="275">
        <v>45</v>
      </c>
      <c r="CJ74" s="273">
        <v>21.1</v>
      </c>
      <c r="CK74" s="274">
        <v>21.2</v>
      </c>
      <c r="CL74" s="275">
        <v>21.1</v>
      </c>
      <c r="CM74" s="273">
        <v>16</v>
      </c>
      <c r="CN74" s="274">
        <v>29</v>
      </c>
      <c r="CO74" s="275">
        <v>45</v>
      </c>
      <c r="CP74" s="273">
        <v>80</v>
      </c>
      <c r="CQ74" s="274">
        <v>65</v>
      </c>
      <c r="CR74" s="275">
        <v>72</v>
      </c>
      <c r="CS74" s="273">
        <v>1564</v>
      </c>
      <c r="CT74" s="274">
        <v>1576</v>
      </c>
      <c r="CU74" s="275">
        <v>3140</v>
      </c>
      <c r="CV74" s="273">
        <v>81</v>
      </c>
      <c r="CW74" s="274">
        <v>67</v>
      </c>
      <c r="CX74" s="275">
        <v>74</v>
      </c>
      <c r="CY74" s="273">
        <v>1564</v>
      </c>
      <c r="CZ74" s="274">
        <v>1576</v>
      </c>
      <c r="DA74" s="275">
        <v>3140</v>
      </c>
      <c r="DB74" s="273">
        <v>38.299999999999997</v>
      </c>
      <c r="DC74" s="274">
        <v>35.9</v>
      </c>
      <c r="DD74" s="275">
        <v>37.1</v>
      </c>
      <c r="DE74" s="273">
        <v>1564</v>
      </c>
      <c r="DF74" s="274">
        <v>1576</v>
      </c>
      <c r="DG74" s="275">
        <v>3140</v>
      </c>
    </row>
    <row r="75" spans="1:111" x14ac:dyDescent="0.35">
      <c r="A75" t="s">
        <v>36</v>
      </c>
      <c r="B75" t="s">
        <v>282</v>
      </c>
      <c r="C75" t="s">
        <v>260</v>
      </c>
      <c r="D75" s="273">
        <v>75</v>
      </c>
      <c r="E75" s="274">
        <v>62</v>
      </c>
      <c r="F75" s="275">
        <v>68</v>
      </c>
      <c r="G75" s="273">
        <v>1814</v>
      </c>
      <c r="H75" s="274">
        <v>1689</v>
      </c>
      <c r="I75" s="275">
        <v>3503</v>
      </c>
      <c r="J75" s="273">
        <v>79</v>
      </c>
      <c r="K75" s="274">
        <v>67</v>
      </c>
      <c r="L75" s="275">
        <v>73</v>
      </c>
      <c r="M75" s="273">
        <v>1814</v>
      </c>
      <c r="N75" s="274">
        <v>1689</v>
      </c>
      <c r="O75" s="275">
        <v>3503</v>
      </c>
      <c r="P75" s="273">
        <v>35.4</v>
      </c>
      <c r="Q75" s="274">
        <v>33.200000000000003</v>
      </c>
      <c r="R75" s="275">
        <v>34.299999999999997</v>
      </c>
      <c r="S75" s="273">
        <v>1814</v>
      </c>
      <c r="T75" s="274">
        <v>1689</v>
      </c>
      <c r="U75" s="275">
        <v>3503</v>
      </c>
      <c r="V75" s="320" t="s">
        <v>191</v>
      </c>
      <c r="W75" s="320" t="s">
        <v>191</v>
      </c>
      <c r="X75" s="320" t="s">
        <v>191</v>
      </c>
      <c r="Y75" s="320" t="s">
        <v>191</v>
      </c>
      <c r="Z75" s="320" t="s">
        <v>191</v>
      </c>
      <c r="AA75" s="320" t="s">
        <v>191</v>
      </c>
      <c r="AB75" s="320" t="s">
        <v>191</v>
      </c>
      <c r="AC75" s="320" t="s">
        <v>191</v>
      </c>
      <c r="AD75" s="320" t="s">
        <v>191</v>
      </c>
      <c r="AE75" s="320" t="s">
        <v>191</v>
      </c>
      <c r="AF75" s="320" t="s">
        <v>191</v>
      </c>
      <c r="AG75" s="320" t="s">
        <v>191</v>
      </c>
      <c r="AH75" s="320" t="s">
        <v>191</v>
      </c>
      <c r="AI75" s="320" t="s">
        <v>191</v>
      </c>
      <c r="AJ75" s="320" t="s">
        <v>191</v>
      </c>
      <c r="AK75" s="320" t="s">
        <v>191</v>
      </c>
      <c r="AL75" s="320" t="s">
        <v>191</v>
      </c>
      <c r="AM75" s="320" t="s">
        <v>191</v>
      </c>
      <c r="AN75" s="320" t="s">
        <v>191</v>
      </c>
      <c r="AO75" s="320" t="s">
        <v>191</v>
      </c>
      <c r="AP75" s="320" t="s">
        <v>191</v>
      </c>
      <c r="AQ75" s="320" t="s">
        <v>191</v>
      </c>
      <c r="AR75" s="320" t="s">
        <v>191</v>
      </c>
      <c r="AS75" s="320" t="s">
        <v>191</v>
      </c>
      <c r="AT75" s="320" t="s">
        <v>191</v>
      </c>
      <c r="AU75" s="320" t="s">
        <v>191</v>
      </c>
      <c r="AV75" s="320" t="s">
        <v>191</v>
      </c>
      <c r="AW75" s="320" t="s">
        <v>191</v>
      </c>
      <c r="AX75" s="320" t="s">
        <v>191</v>
      </c>
      <c r="AY75" s="320" t="s">
        <v>191</v>
      </c>
      <c r="AZ75" s="320" t="s">
        <v>191</v>
      </c>
      <c r="BA75" s="320" t="s">
        <v>191</v>
      </c>
      <c r="BB75" s="320" t="s">
        <v>191</v>
      </c>
      <c r="BC75" s="320" t="s">
        <v>191</v>
      </c>
      <c r="BD75" s="320" t="s">
        <v>191</v>
      </c>
      <c r="BE75" s="320" t="s">
        <v>191</v>
      </c>
      <c r="BF75" s="273">
        <v>13</v>
      </c>
      <c r="BG75" s="274">
        <v>11</v>
      </c>
      <c r="BH75" s="275">
        <v>12</v>
      </c>
      <c r="BI75" s="273">
        <v>104</v>
      </c>
      <c r="BJ75" s="274">
        <v>261</v>
      </c>
      <c r="BK75" s="275">
        <v>365</v>
      </c>
      <c r="BL75" s="273">
        <v>21</v>
      </c>
      <c r="BM75" s="274">
        <v>14</v>
      </c>
      <c r="BN75" s="275">
        <v>16</v>
      </c>
      <c r="BO75" s="273">
        <v>104</v>
      </c>
      <c r="BP75" s="274">
        <v>261</v>
      </c>
      <c r="BQ75" s="275">
        <v>365</v>
      </c>
      <c r="BR75" s="273">
        <v>24.2</v>
      </c>
      <c r="BS75" s="274">
        <v>23.4</v>
      </c>
      <c r="BT75" s="275">
        <v>23.7</v>
      </c>
      <c r="BU75" s="273">
        <v>104</v>
      </c>
      <c r="BV75" s="274">
        <v>261</v>
      </c>
      <c r="BW75" s="275">
        <v>365</v>
      </c>
      <c r="BX75" s="273" t="s">
        <v>197</v>
      </c>
      <c r="BY75" s="274" t="s">
        <v>197</v>
      </c>
      <c r="BZ75" s="275" t="s">
        <v>197</v>
      </c>
      <c r="CA75" s="273">
        <v>11</v>
      </c>
      <c r="CB75" s="274">
        <v>30</v>
      </c>
      <c r="CC75" s="275">
        <v>41</v>
      </c>
      <c r="CD75" s="273" t="s">
        <v>197</v>
      </c>
      <c r="CE75" s="274" t="s">
        <v>197</v>
      </c>
      <c r="CF75" s="275" t="s">
        <v>197</v>
      </c>
      <c r="CG75" s="273">
        <v>11</v>
      </c>
      <c r="CH75" s="274">
        <v>30</v>
      </c>
      <c r="CI75" s="275">
        <v>41</v>
      </c>
      <c r="CJ75" s="273">
        <v>18.5</v>
      </c>
      <c r="CK75" s="274">
        <v>17.899999999999999</v>
      </c>
      <c r="CL75" s="275">
        <v>18</v>
      </c>
      <c r="CM75" s="273">
        <v>11</v>
      </c>
      <c r="CN75" s="274">
        <v>30</v>
      </c>
      <c r="CO75" s="275">
        <v>41</v>
      </c>
      <c r="CP75" s="273">
        <v>71</v>
      </c>
      <c r="CQ75" s="274">
        <v>54</v>
      </c>
      <c r="CR75" s="275">
        <v>62</v>
      </c>
      <c r="CS75" s="273">
        <v>1940</v>
      </c>
      <c r="CT75" s="274">
        <v>1988</v>
      </c>
      <c r="CU75" s="275">
        <v>3928</v>
      </c>
      <c r="CV75" s="273">
        <v>75</v>
      </c>
      <c r="CW75" s="274">
        <v>59</v>
      </c>
      <c r="CX75" s="275">
        <v>67</v>
      </c>
      <c r="CY75" s="273">
        <v>1940</v>
      </c>
      <c r="CZ75" s="274">
        <v>1988</v>
      </c>
      <c r="DA75" s="275">
        <v>3928</v>
      </c>
      <c r="DB75" s="273">
        <v>34.6</v>
      </c>
      <c r="DC75" s="274">
        <v>31.7</v>
      </c>
      <c r="DD75" s="275">
        <v>33.1</v>
      </c>
      <c r="DE75" s="273">
        <v>1940</v>
      </c>
      <c r="DF75" s="274">
        <v>1988</v>
      </c>
      <c r="DG75" s="275">
        <v>3928</v>
      </c>
    </row>
    <row r="76" spans="1:111" x14ac:dyDescent="0.35">
      <c r="A76" t="s">
        <v>23</v>
      </c>
      <c r="B76" t="s">
        <v>269</v>
      </c>
      <c r="C76" t="s">
        <v>260</v>
      </c>
      <c r="D76" s="273">
        <v>78</v>
      </c>
      <c r="E76" s="274">
        <v>64</v>
      </c>
      <c r="F76" s="275">
        <v>71</v>
      </c>
      <c r="G76" s="273">
        <v>868</v>
      </c>
      <c r="H76" s="274">
        <v>762</v>
      </c>
      <c r="I76" s="275">
        <v>1630</v>
      </c>
      <c r="J76" s="273">
        <v>78</v>
      </c>
      <c r="K76" s="274">
        <v>65</v>
      </c>
      <c r="L76" s="275">
        <v>72</v>
      </c>
      <c r="M76" s="273">
        <v>868</v>
      </c>
      <c r="N76" s="274">
        <v>762</v>
      </c>
      <c r="O76" s="275">
        <v>1630</v>
      </c>
      <c r="P76" s="273">
        <v>35.700000000000003</v>
      </c>
      <c r="Q76" s="274">
        <v>34</v>
      </c>
      <c r="R76" s="275">
        <v>34.9</v>
      </c>
      <c r="S76" s="273">
        <v>868</v>
      </c>
      <c r="T76" s="274">
        <v>762</v>
      </c>
      <c r="U76" s="275">
        <v>1630</v>
      </c>
      <c r="V76" s="320" t="s">
        <v>191</v>
      </c>
      <c r="W76" s="320" t="s">
        <v>191</v>
      </c>
      <c r="X76" s="320" t="s">
        <v>191</v>
      </c>
      <c r="Y76" s="320" t="s">
        <v>191</v>
      </c>
      <c r="Z76" s="320" t="s">
        <v>191</v>
      </c>
      <c r="AA76" s="320" t="s">
        <v>191</v>
      </c>
      <c r="AB76" s="320" t="s">
        <v>191</v>
      </c>
      <c r="AC76" s="320" t="s">
        <v>191</v>
      </c>
      <c r="AD76" s="320" t="s">
        <v>191</v>
      </c>
      <c r="AE76" s="320" t="s">
        <v>191</v>
      </c>
      <c r="AF76" s="320" t="s">
        <v>191</v>
      </c>
      <c r="AG76" s="320" t="s">
        <v>191</v>
      </c>
      <c r="AH76" s="320" t="s">
        <v>191</v>
      </c>
      <c r="AI76" s="320" t="s">
        <v>191</v>
      </c>
      <c r="AJ76" s="320" t="s">
        <v>191</v>
      </c>
      <c r="AK76" s="320" t="s">
        <v>191</v>
      </c>
      <c r="AL76" s="320" t="s">
        <v>191</v>
      </c>
      <c r="AM76" s="320" t="s">
        <v>191</v>
      </c>
      <c r="AN76" s="320" t="s">
        <v>191</v>
      </c>
      <c r="AO76" s="320" t="s">
        <v>191</v>
      </c>
      <c r="AP76" s="320" t="s">
        <v>191</v>
      </c>
      <c r="AQ76" s="320" t="s">
        <v>191</v>
      </c>
      <c r="AR76" s="320" t="s">
        <v>191</v>
      </c>
      <c r="AS76" s="320" t="s">
        <v>191</v>
      </c>
      <c r="AT76" s="320" t="s">
        <v>191</v>
      </c>
      <c r="AU76" s="320" t="s">
        <v>191</v>
      </c>
      <c r="AV76" s="320" t="s">
        <v>191</v>
      </c>
      <c r="AW76" s="320" t="s">
        <v>191</v>
      </c>
      <c r="AX76" s="320" t="s">
        <v>191</v>
      </c>
      <c r="AY76" s="320" t="s">
        <v>191</v>
      </c>
      <c r="AZ76" s="320" t="s">
        <v>191</v>
      </c>
      <c r="BA76" s="320" t="s">
        <v>191</v>
      </c>
      <c r="BB76" s="320" t="s">
        <v>191</v>
      </c>
      <c r="BC76" s="320" t="s">
        <v>191</v>
      </c>
      <c r="BD76" s="320" t="s">
        <v>191</v>
      </c>
      <c r="BE76" s="320" t="s">
        <v>191</v>
      </c>
      <c r="BF76" s="273">
        <v>31</v>
      </c>
      <c r="BG76" s="274">
        <v>25</v>
      </c>
      <c r="BH76" s="275">
        <v>26</v>
      </c>
      <c r="BI76" s="273">
        <v>59</v>
      </c>
      <c r="BJ76" s="274">
        <v>164</v>
      </c>
      <c r="BK76" s="275">
        <v>223</v>
      </c>
      <c r="BL76" s="273">
        <v>31</v>
      </c>
      <c r="BM76" s="274">
        <v>26</v>
      </c>
      <c r="BN76" s="275">
        <v>27</v>
      </c>
      <c r="BO76" s="273">
        <v>59</v>
      </c>
      <c r="BP76" s="274">
        <v>164</v>
      </c>
      <c r="BQ76" s="275">
        <v>223</v>
      </c>
      <c r="BR76" s="273">
        <v>27.5</v>
      </c>
      <c r="BS76" s="274">
        <v>27.2</v>
      </c>
      <c r="BT76" s="275">
        <v>27.3</v>
      </c>
      <c r="BU76" s="273">
        <v>59</v>
      </c>
      <c r="BV76" s="274">
        <v>164</v>
      </c>
      <c r="BW76" s="275">
        <v>223</v>
      </c>
      <c r="BX76" s="273" t="s">
        <v>197</v>
      </c>
      <c r="BY76" s="274" t="s">
        <v>197</v>
      </c>
      <c r="BZ76" s="275" t="s">
        <v>197</v>
      </c>
      <c r="CA76" s="273">
        <v>6</v>
      </c>
      <c r="CB76" s="274">
        <v>20</v>
      </c>
      <c r="CC76" s="275">
        <v>26</v>
      </c>
      <c r="CD76" s="273" t="s">
        <v>197</v>
      </c>
      <c r="CE76" s="274" t="s">
        <v>197</v>
      </c>
      <c r="CF76" s="275" t="s">
        <v>197</v>
      </c>
      <c r="CG76" s="273">
        <v>6</v>
      </c>
      <c r="CH76" s="274">
        <v>20</v>
      </c>
      <c r="CI76" s="275">
        <v>26</v>
      </c>
      <c r="CJ76" s="273">
        <v>18.2</v>
      </c>
      <c r="CK76" s="274">
        <v>18.600000000000001</v>
      </c>
      <c r="CL76" s="275">
        <v>18.5</v>
      </c>
      <c r="CM76" s="273">
        <v>6</v>
      </c>
      <c r="CN76" s="274">
        <v>20</v>
      </c>
      <c r="CO76" s="275">
        <v>26</v>
      </c>
      <c r="CP76" s="273">
        <v>74</v>
      </c>
      <c r="CQ76" s="274">
        <v>56</v>
      </c>
      <c r="CR76" s="275">
        <v>65</v>
      </c>
      <c r="CS76" s="273">
        <v>936</v>
      </c>
      <c r="CT76" s="274">
        <v>953</v>
      </c>
      <c r="CU76" s="275">
        <v>1889</v>
      </c>
      <c r="CV76" s="273">
        <v>74</v>
      </c>
      <c r="CW76" s="274">
        <v>57</v>
      </c>
      <c r="CX76" s="275">
        <v>66</v>
      </c>
      <c r="CY76" s="273">
        <v>936</v>
      </c>
      <c r="CZ76" s="274">
        <v>953</v>
      </c>
      <c r="DA76" s="275">
        <v>1889</v>
      </c>
      <c r="DB76" s="273">
        <v>35</v>
      </c>
      <c r="DC76" s="274">
        <v>32.5</v>
      </c>
      <c r="DD76" s="275">
        <v>33.700000000000003</v>
      </c>
      <c r="DE76" s="273">
        <v>936</v>
      </c>
      <c r="DF76" s="274">
        <v>953</v>
      </c>
      <c r="DG76" s="275">
        <v>1889</v>
      </c>
    </row>
    <row r="77" spans="1:111" x14ac:dyDescent="0.35">
      <c r="A77" t="s">
        <v>25</v>
      </c>
      <c r="B77" t="s">
        <v>271</v>
      </c>
      <c r="C77" t="s">
        <v>260</v>
      </c>
      <c r="D77" s="273">
        <v>72</v>
      </c>
      <c r="E77" s="274">
        <v>58</v>
      </c>
      <c r="F77" s="275">
        <v>65</v>
      </c>
      <c r="G77" s="273">
        <v>2370</v>
      </c>
      <c r="H77" s="274">
        <v>2210</v>
      </c>
      <c r="I77" s="275">
        <v>4580</v>
      </c>
      <c r="J77" s="273">
        <v>73</v>
      </c>
      <c r="K77" s="274">
        <v>60</v>
      </c>
      <c r="L77" s="275">
        <v>67</v>
      </c>
      <c r="M77" s="273">
        <v>2370</v>
      </c>
      <c r="N77" s="274">
        <v>2210</v>
      </c>
      <c r="O77" s="275">
        <v>4580</v>
      </c>
      <c r="P77" s="273">
        <v>35.1</v>
      </c>
      <c r="Q77" s="274">
        <v>33.1</v>
      </c>
      <c r="R77" s="275">
        <v>34.1</v>
      </c>
      <c r="S77" s="273">
        <v>2370</v>
      </c>
      <c r="T77" s="274">
        <v>2210</v>
      </c>
      <c r="U77" s="275">
        <v>4580</v>
      </c>
      <c r="V77" s="320" t="s">
        <v>191</v>
      </c>
      <c r="W77" s="320" t="s">
        <v>191</v>
      </c>
      <c r="X77" s="320" t="s">
        <v>191</v>
      </c>
      <c r="Y77" s="320" t="s">
        <v>191</v>
      </c>
      <c r="Z77" s="320" t="s">
        <v>191</v>
      </c>
      <c r="AA77" s="320" t="s">
        <v>191</v>
      </c>
      <c r="AB77" s="320" t="s">
        <v>191</v>
      </c>
      <c r="AC77" s="320" t="s">
        <v>191</v>
      </c>
      <c r="AD77" s="320" t="s">
        <v>191</v>
      </c>
      <c r="AE77" s="320" t="s">
        <v>191</v>
      </c>
      <c r="AF77" s="320" t="s">
        <v>191</v>
      </c>
      <c r="AG77" s="320" t="s">
        <v>191</v>
      </c>
      <c r="AH77" s="320" t="s">
        <v>191</v>
      </c>
      <c r="AI77" s="320" t="s">
        <v>191</v>
      </c>
      <c r="AJ77" s="320" t="s">
        <v>191</v>
      </c>
      <c r="AK77" s="320" t="s">
        <v>191</v>
      </c>
      <c r="AL77" s="320" t="s">
        <v>191</v>
      </c>
      <c r="AM77" s="320" t="s">
        <v>191</v>
      </c>
      <c r="AN77" s="320" t="s">
        <v>191</v>
      </c>
      <c r="AO77" s="320" t="s">
        <v>191</v>
      </c>
      <c r="AP77" s="320" t="s">
        <v>191</v>
      </c>
      <c r="AQ77" s="320" t="s">
        <v>191</v>
      </c>
      <c r="AR77" s="320" t="s">
        <v>191</v>
      </c>
      <c r="AS77" s="320" t="s">
        <v>191</v>
      </c>
      <c r="AT77" s="320" t="s">
        <v>191</v>
      </c>
      <c r="AU77" s="320" t="s">
        <v>191</v>
      </c>
      <c r="AV77" s="320" t="s">
        <v>191</v>
      </c>
      <c r="AW77" s="320" t="s">
        <v>191</v>
      </c>
      <c r="AX77" s="320" t="s">
        <v>191</v>
      </c>
      <c r="AY77" s="320" t="s">
        <v>191</v>
      </c>
      <c r="AZ77" s="320" t="s">
        <v>191</v>
      </c>
      <c r="BA77" s="320" t="s">
        <v>191</v>
      </c>
      <c r="BB77" s="320" t="s">
        <v>191</v>
      </c>
      <c r="BC77" s="320" t="s">
        <v>191</v>
      </c>
      <c r="BD77" s="320" t="s">
        <v>191</v>
      </c>
      <c r="BE77" s="320" t="s">
        <v>191</v>
      </c>
      <c r="BF77" s="273">
        <v>22</v>
      </c>
      <c r="BG77" s="274">
        <v>17</v>
      </c>
      <c r="BH77" s="275">
        <v>18</v>
      </c>
      <c r="BI77" s="273">
        <v>193</v>
      </c>
      <c r="BJ77" s="274">
        <v>497</v>
      </c>
      <c r="BK77" s="275">
        <v>690</v>
      </c>
      <c r="BL77" s="273">
        <v>24</v>
      </c>
      <c r="BM77" s="274">
        <v>18</v>
      </c>
      <c r="BN77" s="275">
        <v>20</v>
      </c>
      <c r="BO77" s="273">
        <v>193</v>
      </c>
      <c r="BP77" s="274">
        <v>497</v>
      </c>
      <c r="BQ77" s="275">
        <v>690</v>
      </c>
      <c r="BR77" s="273">
        <v>27.4</v>
      </c>
      <c r="BS77" s="274">
        <v>25.6</v>
      </c>
      <c r="BT77" s="275">
        <v>26.1</v>
      </c>
      <c r="BU77" s="273">
        <v>193</v>
      </c>
      <c r="BV77" s="274">
        <v>497</v>
      </c>
      <c r="BW77" s="275">
        <v>690</v>
      </c>
      <c r="BX77" s="273" t="s">
        <v>197</v>
      </c>
      <c r="BY77" s="274" t="s">
        <v>197</v>
      </c>
      <c r="BZ77" s="275" t="s">
        <v>197</v>
      </c>
      <c r="CA77" s="273">
        <v>8</v>
      </c>
      <c r="CB77" s="274">
        <v>18</v>
      </c>
      <c r="CC77" s="275">
        <v>26</v>
      </c>
      <c r="CD77" s="273" t="s">
        <v>197</v>
      </c>
      <c r="CE77" s="274" t="s">
        <v>197</v>
      </c>
      <c r="CF77" s="275" t="s">
        <v>197</v>
      </c>
      <c r="CG77" s="273">
        <v>8</v>
      </c>
      <c r="CH77" s="274">
        <v>18</v>
      </c>
      <c r="CI77" s="275">
        <v>26</v>
      </c>
      <c r="CJ77" s="273">
        <v>22.3</v>
      </c>
      <c r="CK77" s="274">
        <v>21.9</v>
      </c>
      <c r="CL77" s="275">
        <v>22</v>
      </c>
      <c r="CM77" s="273">
        <v>8</v>
      </c>
      <c r="CN77" s="274">
        <v>18</v>
      </c>
      <c r="CO77" s="275">
        <v>26</v>
      </c>
      <c r="CP77" s="273">
        <v>68</v>
      </c>
      <c r="CQ77" s="274">
        <v>49</v>
      </c>
      <c r="CR77" s="275">
        <v>58</v>
      </c>
      <c r="CS77" s="273">
        <v>2597</v>
      </c>
      <c r="CT77" s="274">
        <v>2764</v>
      </c>
      <c r="CU77" s="275">
        <v>5361</v>
      </c>
      <c r="CV77" s="273">
        <v>69</v>
      </c>
      <c r="CW77" s="274">
        <v>51</v>
      </c>
      <c r="CX77" s="275">
        <v>60</v>
      </c>
      <c r="CY77" s="273">
        <v>2597</v>
      </c>
      <c r="CZ77" s="274">
        <v>2764</v>
      </c>
      <c r="DA77" s="275">
        <v>5361</v>
      </c>
      <c r="DB77" s="273">
        <v>34.4</v>
      </c>
      <c r="DC77" s="274">
        <v>31.6</v>
      </c>
      <c r="DD77" s="275">
        <v>32.9</v>
      </c>
      <c r="DE77" s="273">
        <v>2597</v>
      </c>
      <c r="DF77" s="274">
        <v>2764</v>
      </c>
      <c r="DG77" s="275">
        <v>5361</v>
      </c>
    </row>
    <row r="78" spans="1:111" x14ac:dyDescent="0.35">
      <c r="A78" t="s">
        <v>31</v>
      </c>
      <c r="B78" t="s">
        <v>277</v>
      </c>
      <c r="C78" t="s">
        <v>260</v>
      </c>
      <c r="D78" s="273">
        <v>79</v>
      </c>
      <c r="E78" s="274">
        <v>64</v>
      </c>
      <c r="F78" s="275">
        <v>71</v>
      </c>
      <c r="G78" s="273">
        <v>939</v>
      </c>
      <c r="H78" s="274">
        <v>886</v>
      </c>
      <c r="I78" s="275">
        <v>1825</v>
      </c>
      <c r="J78" s="273">
        <v>80</v>
      </c>
      <c r="K78" s="274">
        <v>66</v>
      </c>
      <c r="L78" s="275">
        <v>73</v>
      </c>
      <c r="M78" s="273">
        <v>939</v>
      </c>
      <c r="N78" s="274">
        <v>886</v>
      </c>
      <c r="O78" s="275">
        <v>1825</v>
      </c>
      <c r="P78" s="273">
        <v>35.799999999999997</v>
      </c>
      <c r="Q78" s="274">
        <v>33.799999999999997</v>
      </c>
      <c r="R78" s="275">
        <v>34.799999999999997</v>
      </c>
      <c r="S78" s="273">
        <v>939</v>
      </c>
      <c r="T78" s="274">
        <v>886</v>
      </c>
      <c r="U78" s="275">
        <v>1825</v>
      </c>
      <c r="V78" s="320" t="s">
        <v>191</v>
      </c>
      <c r="W78" s="320" t="s">
        <v>191</v>
      </c>
      <c r="X78" s="320" t="s">
        <v>191</v>
      </c>
      <c r="Y78" s="320" t="s">
        <v>191</v>
      </c>
      <c r="Z78" s="320" t="s">
        <v>191</v>
      </c>
      <c r="AA78" s="320" t="s">
        <v>191</v>
      </c>
      <c r="AB78" s="320" t="s">
        <v>191</v>
      </c>
      <c r="AC78" s="320" t="s">
        <v>191</v>
      </c>
      <c r="AD78" s="320" t="s">
        <v>191</v>
      </c>
      <c r="AE78" s="320" t="s">
        <v>191</v>
      </c>
      <c r="AF78" s="320" t="s">
        <v>191</v>
      </c>
      <c r="AG78" s="320" t="s">
        <v>191</v>
      </c>
      <c r="AH78" s="320" t="s">
        <v>191</v>
      </c>
      <c r="AI78" s="320" t="s">
        <v>191</v>
      </c>
      <c r="AJ78" s="320" t="s">
        <v>191</v>
      </c>
      <c r="AK78" s="320" t="s">
        <v>191</v>
      </c>
      <c r="AL78" s="320" t="s">
        <v>191</v>
      </c>
      <c r="AM78" s="320" t="s">
        <v>191</v>
      </c>
      <c r="AN78" s="320" t="s">
        <v>191</v>
      </c>
      <c r="AO78" s="320" t="s">
        <v>191</v>
      </c>
      <c r="AP78" s="320" t="s">
        <v>191</v>
      </c>
      <c r="AQ78" s="320" t="s">
        <v>191</v>
      </c>
      <c r="AR78" s="320" t="s">
        <v>191</v>
      </c>
      <c r="AS78" s="320" t="s">
        <v>191</v>
      </c>
      <c r="AT78" s="320" t="s">
        <v>191</v>
      </c>
      <c r="AU78" s="320" t="s">
        <v>191</v>
      </c>
      <c r="AV78" s="320" t="s">
        <v>191</v>
      </c>
      <c r="AW78" s="320" t="s">
        <v>191</v>
      </c>
      <c r="AX78" s="320" t="s">
        <v>191</v>
      </c>
      <c r="AY78" s="320" t="s">
        <v>191</v>
      </c>
      <c r="AZ78" s="320" t="s">
        <v>191</v>
      </c>
      <c r="BA78" s="320" t="s">
        <v>191</v>
      </c>
      <c r="BB78" s="320" t="s">
        <v>191</v>
      </c>
      <c r="BC78" s="320" t="s">
        <v>191</v>
      </c>
      <c r="BD78" s="320" t="s">
        <v>191</v>
      </c>
      <c r="BE78" s="320" t="s">
        <v>191</v>
      </c>
      <c r="BF78" s="273">
        <v>18</v>
      </c>
      <c r="BG78" s="274">
        <v>17</v>
      </c>
      <c r="BH78" s="275">
        <v>17</v>
      </c>
      <c r="BI78" s="273">
        <v>77</v>
      </c>
      <c r="BJ78" s="274">
        <v>186</v>
      </c>
      <c r="BK78" s="275">
        <v>263</v>
      </c>
      <c r="BL78" s="273">
        <v>19</v>
      </c>
      <c r="BM78" s="274">
        <v>19</v>
      </c>
      <c r="BN78" s="275">
        <v>19</v>
      </c>
      <c r="BO78" s="273">
        <v>77</v>
      </c>
      <c r="BP78" s="274">
        <v>186</v>
      </c>
      <c r="BQ78" s="275">
        <v>263</v>
      </c>
      <c r="BR78" s="273">
        <v>25.5</v>
      </c>
      <c r="BS78" s="274">
        <v>24.4</v>
      </c>
      <c r="BT78" s="275">
        <v>24.8</v>
      </c>
      <c r="BU78" s="273">
        <v>77</v>
      </c>
      <c r="BV78" s="274">
        <v>186</v>
      </c>
      <c r="BW78" s="275">
        <v>263</v>
      </c>
      <c r="BX78" s="273" t="s">
        <v>197</v>
      </c>
      <c r="BY78" s="274" t="s">
        <v>197</v>
      </c>
      <c r="BZ78" s="275" t="s">
        <v>197</v>
      </c>
      <c r="CA78" s="273">
        <v>4</v>
      </c>
      <c r="CB78" s="274">
        <v>7</v>
      </c>
      <c r="CC78" s="275">
        <v>11</v>
      </c>
      <c r="CD78" s="273" t="s">
        <v>197</v>
      </c>
      <c r="CE78" s="274" t="s">
        <v>197</v>
      </c>
      <c r="CF78" s="275" t="s">
        <v>197</v>
      </c>
      <c r="CG78" s="273">
        <v>4</v>
      </c>
      <c r="CH78" s="274">
        <v>7</v>
      </c>
      <c r="CI78" s="275">
        <v>11</v>
      </c>
      <c r="CJ78" s="273">
        <v>21.8</v>
      </c>
      <c r="CK78" s="274">
        <v>20</v>
      </c>
      <c r="CL78" s="275">
        <v>20.6</v>
      </c>
      <c r="CM78" s="273">
        <v>4</v>
      </c>
      <c r="CN78" s="274">
        <v>7</v>
      </c>
      <c r="CO78" s="275">
        <v>11</v>
      </c>
      <c r="CP78" s="273">
        <v>74</v>
      </c>
      <c r="CQ78" s="274">
        <v>55</v>
      </c>
      <c r="CR78" s="275">
        <v>64</v>
      </c>
      <c r="CS78" s="273">
        <v>1031</v>
      </c>
      <c r="CT78" s="274">
        <v>1091</v>
      </c>
      <c r="CU78" s="275">
        <v>2122</v>
      </c>
      <c r="CV78" s="273">
        <v>75</v>
      </c>
      <c r="CW78" s="274">
        <v>57</v>
      </c>
      <c r="CX78" s="275">
        <v>66</v>
      </c>
      <c r="CY78" s="273">
        <v>1031</v>
      </c>
      <c r="CZ78" s="274">
        <v>1091</v>
      </c>
      <c r="DA78" s="275">
        <v>2122</v>
      </c>
      <c r="DB78" s="273">
        <v>35</v>
      </c>
      <c r="DC78" s="274">
        <v>32.1</v>
      </c>
      <c r="DD78" s="275">
        <v>33.5</v>
      </c>
      <c r="DE78" s="273">
        <v>1031</v>
      </c>
      <c r="DF78" s="274">
        <v>1091</v>
      </c>
      <c r="DG78" s="275">
        <v>2122</v>
      </c>
    </row>
    <row r="79" spans="1:111" x14ac:dyDescent="0.35">
      <c r="A79" t="s">
        <v>30</v>
      </c>
      <c r="B79" t="s">
        <v>276</v>
      </c>
      <c r="C79" t="s">
        <v>260</v>
      </c>
      <c r="D79" s="273">
        <v>80</v>
      </c>
      <c r="E79" s="274">
        <v>64</v>
      </c>
      <c r="F79" s="275">
        <v>72</v>
      </c>
      <c r="G79" s="273">
        <v>1443</v>
      </c>
      <c r="H79" s="274">
        <v>1427</v>
      </c>
      <c r="I79" s="275">
        <v>2870</v>
      </c>
      <c r="J79" s="273">
        <v>81</v>
      </c>
      <c r="K79" s="274">
        <v>67</v>
      </c>
      <c r="L79" s="275">
        <v>74</v>
      </c>
      <c r="M79" s="273">
        <v>1443</v>
      </c>
      <c r="N79" s="274">
        <v>1427</v>
      </c>
      <c r="O79" s="275">
        <v>2870</v>
      </c>
      <c r="P79" s="273">
        <v>36</v>
      </c>
      <c r="Q79" s="274">
        <v>34.200000000000003</v>
      </c>
      <c r="R79" s="275">
        <v>35.1</v>
      </c>
      <c r="S79" s="273">
        <v>1443</v>
      </c>
      <c r="T79" s="274">
        <v>1427</v>
      </c>
      <c r="U79" s="275">
        <v>2870</v>
      </c>
      <c r="V79" s="320" t="s">
        <v>191</v>
      </c>
      <c r="W79" s="320" t="s">
        <v>191</v>
      </c>
      <c r="X79" s="320" t="s">
        <v>191</v>
      </c>
      <c r="Y79" s="320" t="s">
        <v>191</v>
      </c>
      <c r="Z79" s="320" t="s">
        <v>191</v>
      </c>
      <c r="AA79" s="320" t="s">
        <v>191</v>
      </c>
      <c r="AB79" s="320" t="s">
        <v>191</v>
      </c>
      <c r="AC79" s="320" t="s">
        <v>191</v>
      </c>
      <c r="AD79" s="320" t="s">
        <v>191</v>
      </c>
      <c r="AE79" s="320" t="s">
        <v>191</v>
      </c>
      <c r="AF79" s="320" t="s">
        <v>191</v>
      </c>
      <c r="AG79" s="320" t="s">
        <v>191</v>
      </c>
      <c r="AH79" s="320" t="s">
        <v>191</v>
      </c>
      <c r="AI79" s="320" t="s">
        <v>191</v>
      </c>
      <c r="AJ79" s="320" t="s">
        <v>191</v>
      </c>
      <c r="AK79" s="320" t="s">
        <v>191</v>
      </c>
      <c r="AL79" s="320" t="s">
        <v>191</v>
      </c>
      <c r="AM79" s="320" t="s">
        <v>191</v>
      </c>
      <c r="AN79" s="320" t="s">
        <v>191</v>
      </c>
      <c r="AO79" s="320" t="s">
        <v>191</v>
      </c>
      <c r="AP79" s="320" t="s">
        <v>191</v>
      </c>
      <c r="AQ79" s="320" t="s">
        <v>191</v>
      </c>
      <c r="AR79" s="320" t="s">
        <v>191</v>
      </c>
      <c r="AS79" s="320" t="s">
        <v>191</v>
      </c>
      <c r="AT79" s="320" t="s">
        <v>191</v>
      </c>
      <c r="AU79" s="320" t="s">
        <v>191</v>
      </c>
      <c r="AV79" s="320" t="s">
        <v>191</v>
      </c>
      <c r="AW79" s="320" t="s">
        <v>191</v>
      </c>
      <c r="AX79" s="320" t="s">
        <v>191</v>
      </c>
      <c r="AY79" s="320" t="s">
        <v>191</v>
      </c>
      <c r="AZ79" s="320" t="s">
        <v>191</v>
      </c>
      <c r="BA79" s="320" t="s">
        <v>191</v>
      </c>
      <c r="BB79" s="320" t="s">
        <v>191</v>
      </c>
      <c r="BC79" s="320" t="s">
        <v>191</v>
      </c>
      <c r="BD79" s="320" t="s">
        <v>191</v>
      </c>
      <c r="BE79" s="320" t="s">
        <v>191</v>
      </c>
      <c r="BF79" s="273">
        <v>14</v>
      </c>
      <c r="BG79" s="274">
        <v>9</v>
      </c>
      <c r="BH79" s="275">
        <v>10</v>
      </c>
      <c r="BI79" s="273">
        <v>44</v>
      </c>
      <c r="BJ79" s="274">
        <v>133</v>
      </c>
      <c r="BK79" s="275">
        <v>177</v>
      </c>
      <c r="BL79" s="273">
        <v>14</v>
      </c>
      <c r="BM79" s="274">
        <v>11</v>
      </c>
      <c r="BN79" s="275">
        <v>11</v>
      </c>
      <c r="BO79" s="273">
        <v>44</v>
      </c>
      <c r="BP79" s="274">
        <v>133</v>
      </c>
      <c r="BQ79" s="275">
        <v>177</v>
      </c>
      <c r="BR79" s="273">
        <v>24.5</v>
      </c>
      <c r="BS79" s="274">
        <v>23.1</v>
      </c>
      <c r="BT79" s="275">
        <v>23.4</v>
      </c>
      <c r="BU79" s="273">
        <v>44</v>
      </c>
      <c r="BV79" s="274">
        <v>133</v>
      </c>
      <c r="BW79" s="275">
        <v>177</v>
      </c>
      <c r="BX79" s="273" t="s">
        <v>197</v>
      </c>
      <c r="BY79" s="274" t="s">
        <v>197</v>
      </c>
      <c r="BZ79" s="275" t="s">
        <v>197</v>
      </c>
      <c r="CA79" s="273" t="s">
        <v>197</v>
      </c>
      <c r="CB79" s="274" t="s">
        <v>197</v>
      </c>
      <c r="CC79" s="275">
        <v>22</v>
      </c>
      <c r="CD79" s="273" t="s">
        <v>197</v>
      </c>
      <c r="CE79" s="274" t="s">
        <v>197</v>
      </c>
      <c r="CF79" s="275" t="s">
        <v>197</v>
      </c>
      <c r="CG79" s="273" t="s">
        <v>197</v>
      </c>
      <c r="CH79" s="274" t="s">
        <v>197</v>
      </c>
      <c r="CI79" s="275">
        <v>22</v>
      </c>
      <c r="CJ79" s="273">
        <v>17</v>
      </c>
      <c r="CK79" s="274">
        <v>18.2</v>
      </c>
      <c r="CL79" s="275">
        <v>18</v>
      </c>
      <c r="CM79" s="273" t="s">
        <v>197</v>
      </c>
      <c r="CN79" s="274" t="s">
        <v>197</v>
      </c>
      <c r="CO79" s="275">
        <v>22</v>
      </c>
      <c r="CP79" s="273">
        <v>78</v>
      </c>
      <c r="CQ79" s="274">
        <v>59</v>
      </c>
      <c r="CR79" s="275">
        <v>68</v>
      </c>
      <c r="CS79" s="273">
        <v>1496</v>
      </c>
      <c r="CT79" s="274">
        <v>1584</v>
      </c>
      <c r="CU79" s="275">
        <v>3080</v>
      </c>
      <c r="CV79" s="273">
        <v>79</v>
      </c>
      <c r="CW79" s="274">
        <v>61</v>
      </c>
      <c r="CX79" s="275">
        <v>70</v>
      </c>
      <c r="CY79" s="273">
        <v>1496</v>
      </c>
      <c r="CZ79" s="274">
        <v>1584</v>
      </c>
      <c r="DA79" s="275">
        <v>3080</v>
      </c>
      <c r="DB79" s="273">
        <v>35.6</v>
      </c>
      <c r="DC79" s="274">
        <v>33.1</v>
      </c>
      <c r="DD79" s="275">
        <v>34.299999999999997</v>
      </c>
      <c r="DE79" s="273">
        <v>1496</v>
      </c>
      <c r="DF79" s="274">
        <v>1584</v>
      </c>
      <c r="DG79" s="275">
        <v>3080</v>
      </c>
    </row>
    <row r="80" spans="1:111" x14ac:dyDescent="0.35">
      <c r="A80" t="s">
        <v>37</v>
      </c>
      <c r="B80" t="s">
        <v>283</v>
      </c>
      <c r="C80" t="s">
        <v>260</v>
      </c>
      <c r="D80" s="273">
        <v>80</v>
      </c>
      <c r="E80" s="274">
        <v>65</v>
      </c>
      <c r="F80" s="275">
        <v>73</v>
      </c>
      <c r="G80" s="273">
        <v>1736</v>
      </c>
      <c r="H80" s="274">
        <v>1758</v>
      </c>
      <c r="I80" s="275">
        <v>3494</v>
      </c>
      <c r="J80" s="273">
        <v>82</v>
      </c>
      <c r="K80" s="274">
        <v>67</v>
      </c>
      <c r="L80" s="275">
        <v>74</v>
      </c>
      <c r="M80" s="273">
        <v>1736</v>
      </c>
      <c r="N80" s="274">
        <v>1758</v>
      </c>
      <c r="O80" s="275">
        <v>3494</v>
      </c>
      <c r="P80" s="273">
        <v>36</v>
      </c>
      <c r="Q80" s="274">
        <v>33.700000000000003</v>
      </c>
      <c r="R80" s="275">
        <v>34.9</v>
      </c>
      <c r="S80" s="273">
        <v>1736</v>
      </c>
      <c r="T80" s="274">
        <v>1758</v>
      </c>
      <c r="U80" s="275">
        <v>3494</v>
      </c>
      <c r="V80" s="320" t="s">
        <v>191</v>
      </c>
      <c r="W80" s="320" t="s">
        <v>191</v>
      </c>
      <c r="X80" s="320" t="s">
        <v>191</v>
      </c>
      <c r="Y80" s="320" t="s">
        <v>191</v>
      </c>
      <c r="Z80" s="320" t="s">
        <v>191</v>
      </c>
      <c r="AA80" s="320" t="s">
        <v>191</v>
      </c>
      <c r="AB80" s="320" t="s">
        <v>191</v>
      </c>
      <c r="AC80" s="320" t="s">
        <v>191</v>
      </c>
      <c r="AD80" s="320" t="s">
        <v>191</v>
      </c>
      <c r="AE80" s="320" t="s">
        <v>191</v>
      </c>
      <c r="AF80" s="320" t="s">
        <v>191</v>
      </c>
      <c r="AG80" s="320" t="s">
        <v>191</v>
      </c>
      <c r="AH80" s="320" t="s">
        <v>191</v>
      </c>
      <c r="AI80" s="320" t="s">
        <v>191</v>
      </c>
      <c r="AJ80" s="320" t="s">
        <v>191</v>
      </c>
      <c r="AK80" s="320" t="s">
        <v>191</v>
      </c>
      <c r="AL80" s="320" t="s">
        <v>191</v>
      </c>
      <c r="AM80" s="320" t="s">
        <v>191</v>
      </c>
      <c r="AN80" s="320" t="s">
        <v>191</v>
      </c>
      <c r="AO80" s="320" t="s">
        <v>191</v>
      </c>
      <c r="AP80" s="320" t="s">
        <v>191</v>
      </c>
      <c r="AQ80" s="320" t="s">
        <v>191</v>
      </c>
      <c r="AR80" s="320" t="s">
        <v>191</v>
      </c>
      <c r="AS80" s="320" t="s">
        <v>191</v>
      </c>
      <c r="AT80" s="320" t="s">
        <v>191</v>
      </c>
      <c r="AU80" s="320" t="s">
        <v>191</v>
      </c>
      <c r="AV80" s="320" t="s">
        <v>191</v>
      </c>
      <c r="AW80" s="320" t="s">
        <v>191</v>
      </c>
      <c r="AX80" s="320" t="s">
        <v>191</v>
      </c>
      <c r="AY80" s="320" t="s">
        <v>191</v>
      </c>
      <c r="AZ80" s="320" t="s">
        <v>191</v>
      </c>
      <c r="BA80" s="320" t="s">
        <v>191</v>
      </c>
      <c r="BB80" s="320" t="s">
        <v>191</v>
      </c>
      <c r="BC80" s="320" t="s">
        <v>191</v>
      </c>
      <c r="BD80" s="320" t="s">
        <v>191</v>
      </c>
      <c r="BE80" s="320" t="s">
        <v>191</v>
      </c>
      <c r="BF80" s="273">
        <v>30</v>
      </c>
      <c r="BG80" s="274">
        <v>15</v>
      </c>
      <c r="BH80" s="275">
        <v>19</v>
      </c>
      <c r="BI80" s="273">
        <v>60</v>
      </c>
      <c r="BJ80" s="274">
        <v>192</v>
      </c>
      <c r="BK80" s="275">
        <v>252</v>
      </c>
      <c r="BL80" s="273">
        <v>30</v>
      </c>
      <c r="BM80" s="274">
        <v>16</v>
      </c>
      <c r="BN80" s="275">
        <v>19</v>
      </c>
      <c r="BO80" s="273">
        <v>60</v>
      </c>
      <c r="BP80" s="274">
        <v>192</v>
      </c>
      <c r="BQ80" s="275">
        <v>252</v>
      </c>
      <c r="BR80" s="273">
        <v>26.1</v>
      </c>
      <c r="BS80" s="274">
        <v>24</v>
      </c>
      <c r="BT80" s="275">
        <v>24.5</v>
      </c>
      <c r="BU80" s="273">
        <v>60</v>
      </c>
      <c r="BV80" s="274">
        <v>192</v>
      </c>
      <c r="BW80" s="275">
        <v>252</v>
      </c>
      <c r="BX80" s="273" t="s">
        <v>197</v>
      </c>
      <c r="BY80" s="274" t="s">
        <v>197</v>
      </c>
      <c r="BZ80" s="275" t="s">
        <v>197</v>
      </c>
      <c r="CA80" s="273">
        <v>14</v>
      </c>
      <c r="CB80" s="274">
        <v>36</v>
      </c>
      <c r="CC80" s="275">
        <v>50</v>
      </c>
      <c r="CD80" s="273" t="s">
        <v>197</v>
      </c>
      <c r="CE80" s="274" t="s">
        <v>197</v>
      </c>
      <c r="CF80" s="275" t="s">
        <v>197</v>
      </c>
      <c r="CG80" s="273">
        <v>14</v>
      </c>
      <c r="CH80" s="274">
        <v>36</v>
      </c>
      <c r="CI80" s="275">
        <v>50</v>
      </c>
      <c r="CJ80" s="273">
        <v>19.100000000000001</v>
      </c>
      <c r="CK80" s="274">
        <v>17.600000000000001</v>
      </c>
      <c r="CL80" s="275">
        <v>18</v>
      </c>
      <c r="CM80" s="273">
        <v>14</v>
      </c>
      <c r="CN80" s="274">
        <v>36</v>
      </c>
      <c r="CO80" s="275">
        <v>50</v>
      </c>
      <c r="CP80" s="273">
        <v>78</v>
      </c>
      <c r="CQ80" s="274">
        <v>59</v>
      </c>
      <c r="CR80" s="275">
        <v>68</v>
      </c>
      <c r="CS80" s="273">
        <v>1839</v>
      </c>
      <c r="CT80" s="274">
        <v>2013</v>
      </c>
      <c r="CU80" s="275">
        <v>3852</v>
      </c>
      <c r="CV80" s="273">
        <v>79</v>
      </c>
      <c r="CW80" s="274">
        <v>61</v>
      </c>
      <c r="CX80" s="275">
        <v>70</v>
      </c>
      <c r="CY80" s="273">
        <v>1839</v>
      </c>
      <c r="CZ80" s="274">
        <v>2013</v>
      </c>
      <c r="DA80" s="275">
        <v>3852</v>
      </c>
      <c r="DB80" s="273">
        <v>35.5</v>
      </c>
      <c r="DC80" s="274">
        <v>32.4</v>
      </c>
      <c r="DD80" s="275">
        <v>33.9</v>
      </c>
      <c r="DE80" s="273">
        <v>1839</v>
      </c>
      <c r="DF80" s="274">
        <v>2013</v>
      </c>
      <c r="DG80" s="275">
        <v>3852</v>
      </c>
    </row>
    <row r="81" spans="1:111" x14ac:dyDescent="0.35">
      <c r="A81" t="s">
        <v>39</v>
      </c>
      <c r="B81" t="s">
        <v>284</v>
      </c>
      <c r="C81" t="s">
        <v>408</v>
      </c>
      <c r="D81" s="273">
        <v>78</v>
      </c>
      <c r="E81" s="274">
        <v>58</v>
      </c>
      <c r="F81" s="275">
        <v>68</v>
      </c>
      <c r="G81" s="273">
        <v>1362</v>
      </c>
      <c r="H81" s="274">
        <v>1341</v>
      </c>
      <c r="I81" s="275">
        <v>2703</v>
      </c>
      <c r="J81" s="273">
        <v>79</v>
      </c>
      <c r="K81" s="274">
        <v>62</v>
      </c>
      <c r="L81" s="275">
        <v>71</v>
      </c>
      <c r="M81" s="273">
        <v>1362</v>
      </c>
      <c r="N81" s="274">
        <v>1341</v>
      </c>
      <c r="O81" s="275">
        <v>2703</v>
      </c>
      <c r="P81" s="273">
        <v>35.5</v>
      </c>
      <c r="Q81" s="274">
        <v>32.9</v>
      </c>
      <c r="R81" s="275">
        <v>34.200000000000003</v>
      </c>
      <c r="S81" s="273">
        <v>1362</v>
      </c>
      <c r="T81" s="274">
        <v>1341</v>
      </c>
      <c r="U81" s="275">
        <v>2703</v>
      </c>
      <c r="V81" s="320" t="s">
        <v>191</v>
      </c>
      <c r="W81" s="320" t="s">
        <v>191</v>
      </c>
      <c r="X81" s="320" t="s">
        <v>191</v>
      </c>
      <c r="Y81" s="320" t="s">
        <v>191</v>
      </c>
      <c r="Z81" s="320" t="s">
        <v>191</v>
      </c>
      <c r="AA81" s="320" t="s">
        <v>191</v>
      </c>
      <c r="AB81" s="320" t="s">
        <v>191</v>
      </c>
      <c r="AC81" s="320" t="s">
        <v>191</v>
      </c>
      <c r="AD81" s="320" t="s">
        <v>191</v>
      </c>
      <c r="AE81" s="320" t="s">
        <v>191</v>
      </c>
      <c r="AF81" s="320" t="s">
        <v>191</v>
      </c>
      <c r="AG81" s="320" t="s">
        <v>191</v>
      </c>
      <c r="AH81" s="320" t="s">
        <v>191</v>
      </c>
      <c r="AI81" s="320" t="s">
        <v>191</v>
      </c>
      <c r="AJ81" s="320" t="s">
        <v>191</v>
      </c>
      <c r="AK81" s="320" t="s">
        <v>191</v>
      </c>
      <c r="AL81" s="320" t="s">
        <v>191</v>
      </c>
      <c r="AM81" s="320" t="s">
        <v>191</v>
      </c>
      <c r="AN81" s="320" t="s">
        <v>191</v>
      </c>
      <c r="AO81" s="320" t="s">
        <v>191</v>
      </c>
      <c r="AP81" s="320" t="s">
        <v>191</v>
      </c>
      <c r="AQ81" s="320" t="s">
        <v>191</v>
      </c>
      <c r="AR81" s="320" t="s">
        <v>191</v>
      </c>
      <c r="AS81" s="320" t="s">
        <v>191</v>
      </c>
      <c r="AT81" s="320" t="s">
        <v>191</v>
      </c>
      <c r="AU81" s="320" t="s">
        <v>191</v>
      </c>
      <c r="AV81" s="320" t="s">
        <v>191</v>
      </c>
      <c r="AW81" s="320" t="s">
        <v>191</v>
      </c>
      <c r="AX81" s="320" t="s">
        <v>191</v>
      </c>
      <c r="AY81" s="320" t="s">
        <v>191</v>
      </c>
      <c r="AZ81" s="320" t="s">
        <v>191</v>
      </c>
      <c r="BA81" s="320" t="s">
        <v>191</v>
      </c>
      <c r="BB81" s="320" t="s">
        <v>191</v>
      </c>
      <c r="BC81" s="320" t="s">
        <v>191</v>
      </c>
      <c r="BD81" s="320" t="s">
        <v>191</v>
      </c>
      <c r="BE81" s="320" t="s">
        <v>191</v>
      </c>
      <c r="BF81" s="273">
        <v>24</v>
      </c>
      <c r="BG81" s="274">
        <v>21</v>
      </c>
      <c r="BH81" s="275">
        <v>22</v>
      </c>
      <c r="BI81" s="273">
        <v>67</v>
      </c>
      <c r="BJ81" s="274">
        <v>150</v>
      </c>
      <c r="BK81" s="275">
        <v>217</v>
      </c>
      <c r="BL81" s="273">
        <v>27</v>
      </c>
      <c r="BM81" s="274">
        <v>23</v>
      </c>
      <c r="BN81" s="275">
        <v>24</v>
      </c>
      <c r="BO81" s="273">
        <v>67</v>
      </c>
      <c r="BP81" s="274">
        <v>150</v>
      </c>
      <c r="BQ81" s="275">
        <v>217</v>
      </c>
      <c r="BR81" s="273">
        <v>26.2</v>
      </c>
      <c r="BS81" s="274">
        <v>25.1</v>
      </c>
      <c r="BT81" s="275">
        <v>25.4</v>
      </c>
      <c r="BU81" s="273">
        <v>67</v>
      </c>
      <c r="BV81" s="274">
        <v>150</v>
      </c>
      <c r="BW81" s="275">
        <v>217</v>
      </c>
      <c r="BX81" s="273" t="s">
        <v>197</v>
      </c>
      <c r="BY81" s="274" t="s">
        <v>197</v>
      </c>
      <c r="BZ81" s="275" t="s">
        <v>197</v>
      </c>
      <c r="CA81" s="273">
        <v>13</v>
      </c>
      <c r="CB81" s="274">
        <v>38</v>
      </c>
      <c r="CC81" s="275">
        <v>51</v>
      </c>
      <c r="CD81" s="273" t="s">
        <v>197</v>
      </c>
      <c r="CE81" s="274" t="s">
        <v>197</v>
      </c>
      <c r="CF81" s="275" t="s">
        <v>197</v>
      </c>
      <c r="CG81" s="273">
        <v>13</v>
      </c>
      <c r="CH81" s="274">
        <v>38</v>
      </c>
      <c r="CI81" s="275">
        <v>51</v>
      </c>
      <c r="CJ81" s="273">
        <v>18.2</v>
      </c>
      <c r="CK81" s="274">
        <v>19.2</v>
      </c>
      <c r="CL81" s="275">
        <v>18.899999999999999</v>
      </c>
      <c r="CM81" s="273">
        <v>13</v>
      </c>
      <c r="CN81" s="274">
        <v>38</v>
      </c>
      <c r="CO81" s="275">
        <v>51</v>
      </c>
      <c r="CP81" s="273">
        <v>74</v>
      </c>
      <c r="CQ81" s="274">
        <v>53</v>
      </c>
      <c r="CR81" s="275">
        <v>63</v>
      </c>
      <c r="CS81" s="273">
        <v>1454</v>
      </c>
      <c r="CT81" s="274">
        <v>1542</v>
      </c>
      <c r="CU81" s="275">
        <v>2996</v>
      </c>
      <c r="CV81" s="273">
        <v>76</v>
      </c>
      <c r="CW81" s="274">
        <v>56</v>
      </c>
      <c r="CX81" s="275">
        <v>66</v>
      </c>
      <c r="CY81" s="273">
        <v>1454</v>
      </c>
      <c r="CZ81" s="274">
        <v>1542</v>
      </c>
      <c r="DA81" s="275">
        <v>2996</v>
      </c>
      <c r="DB81" s="273">
        <v>34.799999999999997</v>
      </c>
      <c r="DC81" s="274">
        <v>31.7</v>
      </c>
      <c r="DD81" s="275">
        <v>33.200000000000003</v>
      </c>
      <c r="DE81" s="273">
        <v>1454</v>
      </c>
      <c r="DF81" s="274">
        <v>1542</v>
      </c>
      <c r="DG81" s="275">
        <v>2996</v>
      </c>
    </row>
    <row r="82" spans="1:111" x14ac:dyDescent="0.35">
      <c r="A82" t="s">
        <v>42</v>
      </c>
      <c r="B82" t="s">
        <v>287</v>
      </c>
      <c r="C82" t="s">
        <v>408</v>
      </c>
      <c r="D82" s="273">
        <v>79</v>
      </c>
      <c r="E82" s="274">
        <v>64</v>
      </c>
      <c r="F82" s="275">
        <v>71</v>
      </c>
      <c r="G82" s="273">
        <v>1813</v>
      </c>
      <c r="H82" s="274">
        <v>1783</v>
      </c>
      <c r="I82" s="275">
        <v>3596</v>
      </c>
      <c r="J82" s="273">
        <v>80</v>
      </c>
      <c r="K82" s="274">
        <v>67</v>
      </c>
      <c r="L82" s="275">
        <v>74</v>
      </c>
      <c r="M82" s="273">
        <v>1813</v>
      </c>
      <c r="N82" s="274">
        <v>1783</v>
      </c>
      <c r="O82" s="275">
        <v>3596</v>
      </c>
      <c r="P82" s="273">
        <v>36.299999999999997</v>
      </c>
      <c r="Q82" s="274">
        <v>34</v>
      </c>
      <c r="R82" s="275">
        <v>35.200000000000003</v>
      </c>
      <c r="S82" s="273">
        <v>1813</v>
      </c>
      <c r="T82" s="274">
        <v>1783</v>
      </c>
      <c r="U82" s="275">
        <v>3596</v>
      </c>
      <c r="V82" s="320" t="s">
        <v>191</v>
      </c>
      <c r="W82" s="320" t="s">
        <v>191</v>
      </c>
      <c r="X82" s="320" t="s">
        <v>191</v>
      </c>
      <c r="Y82" s="320" t="s">
        <v>191</v>
      </c>
      <c r="Z82" s="320" t="s">
        <v>191</v>
      </c>
      <c r="AA82" s="320" t="s">
        <v>191</v>
      </c>
      <c r="AB82" s="320" t="s">
        <v>191</v>
      </c>
      <c r="AC82" s="320" t="s">
        <v>191</v>
      </c>
      <c r="AD82" s="320" t="s">
        <v>191</v>
      </c>
      <c r="AE82" s="320" t="s">
        <v>191</v>
      </c>
      <c r="AF82" s="320" t="s">
        <v>191</v>
      </c>
      <c r="AG82" s="320" t="s">
        <v>191</v>
      </c>
      <c r="AH82" s="320" t="s">
        <v>191</v>
      </c>
      <c r="AI82" s="320" t="s">
        <v>191</v>
      </c>
      <c r="AJ82" s="320" t="s">
        <v>191</v>
      </c>
      <c r="AK82" s="320" t="s">
        <v>191</v>
      </c>
      <c r="AL82" s="320" t="s">
        <v>191</v>
      </c>
      <c r="AM82" s="320" t="s">
        <v>191</v>
      </c>
      <c r="AN82" s="320" t="s">
        <v>191</v>
      </c>
      <c r="AO82" s="320" t="s">
        <v>191</v>
      </c>
      <c r="AP82" s="320" t="s">
        <v>191</v>
      </c>
      <c r="AQ82" s="320" t="s">
        <v>191</v>
      </c>
      <c r="AR82" s="320" t="s">
        <v>191</v>
      </c>
      <c r="AS82" s="320" t="s">
        <v>191</v>
      </c>
      <c r="AT82" s="320" t="s">
        <v>191</v>
      </c>
      <c r="AU82" s="320" t="s">
        <v>191</v>
      </c>
      <c r="AV82" s="320" t="s">
        <v>191</v>
      </c>
      <c r="AW82" s="320" t="s">
        <v>191</v>
      </c>
      <c r="AX82" s="320" t="s">
        <v>191</v>
      </c>
      <c r="AY82" s="320" t="s">
        <v>191</v>
      </c>
      <c r="AZ82" s="320" t="s">
        <v>191</v>
      </c>
      <c r="BA82" s="320" t="s">
        <v>191</v>
      </c>
      <c r="BB82" s="320" t="s">
        <v>191</v>
      </c>
      <c r="BC82" s="320" t="s">
        <v>191</v>
      </c>
      <c r="BD82" s="320" t="s">
        <v>191</v>
      </c>
      <c r="BE82" s="320" t="s">
        <v>191</v>
      </c>
      <c r="BF82" s="273">
        <v>23</v>
      </c>
      <c r="BG82" s="274">
        <v>15</v>
      </c>
      <c r="BH82" s="275">
        <v>17</v>
      </c>
      <c r="BI82" s="273">
        <v>60</v>
      </c>
      <c r="BJ82" s="274">
        <v>152</v>
      </c>
      <c r="BK82" s="275">
        <v>212</v>
      </c>
      <c r="BL82" s="273">
        <v>25</v>
      </c>
      <c r="BM82" s="274">
        <v>18</v>
      </c>
      <c r="BN82" s="275">
        <v>20</v>
      </c>
      <c r="BO82" s="273">
        <v>60</v>
      </c>
      <c r="BP82" s="274">
        <v>152</v>
      </c>
      <c r="BQ82" s="275">
        <v>212</v>
      </c>
      <c r="BR82" s="273">
        <v>25.8</v>
      </c>
      <c r="BS82" s="274">
        <v>23.9</v>
      </c>
      <c r="BT82" s="275">
        <v>24.5</v>
      </c>
      <c r="BU82" s="273">
        <v>60</v>
      </c>
      <c r="BV82" s="274">
        <v>152</v>
      </c>
      <c r="BW82" s="275">
        <v>212</v>
      </c>
      <c r="BX82" s="273" t="s">
        <v>197</v>
      </c>
      <c r="BY82" s="274" t="s">
        <v>197</v>
      </c>
      <c r="BZ82" s="275" t="s">
        <v>197</v>
      </c>
      <c r="CA82" s="273">
        <v>10</v>
      </c>
      <c r="CB82" s="274">
        <v>31</v>
      </c>
      <c r="CC82" s="275">
        <v>41</v>
      </c>
      <c r="CD82" s="273" t="s">
        <v>197</v>
      </c>
      <c r="CE82" s="274" t="s">
        <v>197</v>
      </c>
      <c r="CF82" s="275">
        <v>10</v>
      </c>
      <c r="CG82" s="273">
        <v>10</v>
      </c>
      <c r="CH82" s="274">
        <v>31</v>
      </c>
      <c r="CI82" s="275">
        <v>41</v>
      </c>
      <c r="CJ82" s="273">
        <v>20.100000000000001</v>
      </c>
      <c r="CK82" s="274">
        <v>19.600000000000001</v>
      </c>
      <c r="CL82" s="275">
        <v>19.7</v>
      </c>
      <c r="CM82" s="273">
        <v>10</v>
      </c>
      <c r="CN82" s="274">
        <v>31</v>
      </c>
      <c r="CO82" s="275">
        <v>41</v>
      </c>
      <c r="CP82" s="273">
        <v>76</v>
      </c>
      <c r="CQ82" s="274">
        <v>59</v>
      </c>
      <c r="CR82" s="275">
        <v>68</v>
      </c>
      <c r="CS82" s="273">
        <v>1902</v>
      </c>
      <c r="CT82" s="274">
        <v>1985</v>
      </c>
      <c r="CU82" s="275">
        <v>3887</v>
      </c>
      <c r="CV82" s="273">
        <v>77</v>
      </c>
      <c r="CW82" s="274">
        <v>62</v>
      </c>
      <c r="CX82" s="275">
        <v>70</v>
      </c>
      <c r="CY82" s="273">
        <v>1902</v>
      </c>
      <c r="CZ82" s="274">
        <v>1985</v>
      </c>
      <c r="DA82" s="275">
        <v>3887</v>
      </c>
      <c r="DB82" s="273">
        <v>35.799999999999997</v>
      </c>
      <c r="DC82" s="274">
        <v>33</v>
      </c>
      <c r="DD82" s="275">
        <v>34.4</v>
      </c>
      <c r="DE82" s="273">
        <v>1902</v>
      </c>
      <c r="DF82" s="274">
        <v>1985</v>
      </c>
      <c r="DG82" s="275">
        <v>3887</v>
      </c>
    </row>
    <row r="83" spans="1:111" x14ac:dyDescent="0.35">
      <c r="A83" t="s">
        <v>50</v>
      </c>
      <c r="B83" t="s">
        <v>295</v>
      </c>
      <c r="C83" t="s">
        <v>408</v>
      </c>
      <c r="D83" s="273">
        <v>80</v>
      </c>
      <c r="E83" s="274">
        <v>67</v>
      </c>
      <c r="F83" s="275">
        <v>74</v>
      </c>
      <c r="G83" s="273">
        <v>1473</v>
      </c>
      <c r="H83" s="274">
        <v>1461</v>
      </c>
      <c r="I83" s="275">
        <v>2934</v>
      </c>
      <c r="J83" s="273">
        <v>82</v>
      </c>
      <c r="K83" s="274">
        <v>70</v>
      </c>
      <c r="L83" s="275">
        <v>76</v>
      </c>
      <c r="M83" s="273">
        <v>1473</v>
      </c>
      <c r="N83" s="274">
        <v>1461</v>
      </c>
      <c r="O83" s="275">
        <v>2934</v>
      </c>
      <c r="P83" s="273">
        <v>36.6</v>
      </c>
      <c r="Q83" s="274">
        <v>34.200000000000003</v>
      </c>
      <c r="R83" s="275">
        <v>35.4</v>
      </c>
      <c r="S83" s="273">
        <v>1473</v>
      </c>
      <c r="T83" s="274">
        <v>1461</v>
      </c>
      <c r="U83" s="275">
        <v>2934</v>
      </c>
      <c r="V83" s="320" t="s">
        <v>191</v>
      </c>
      <c r="W83" s="320" t="s">
        <v>191</v>
      </c>
      <c r="X83" s="320" t="s">
        <v>191</v>
      </c>
      <c r="Y83" s="320" t="s">
        <v>191</v>
      </c>
      <c r="Z83" s="320" t="s">
        <v>191</v>
      </c>
      <c r="AA83" s="320" t="s">
        <v>191</v>
      </c>
      <c r="AB83" s="320" t="s">
        <v>191</v>
      </c>
      <c r="AC83" s="320" t="s">
        <v>191</v>
      </c>
      <c r="AD83" s="320" t="s">
        <v>191</v>
      </c>
      <c r="AE83" s="320" t="s">
        <v>191</v>
      </c>
      <c r="AF83" s="320" t="s">
        <v>191</v>
      </c>
      <c r="AG83" s="320" t="s">
        <v>191</v>
      </c>
      <c r="AH83" s="320" t="s">
        <v>191</v>
      </c>
      <c r="AI83" s="320" t="s">
        <v>191</v>
      </c>
      <c r="AJ83" s="320" t="s">
        <v>191</v>
      </c>
      <c r="AK83" s="320" t="s">
        <v>191</v>
      </c>
      <c r="AL83" s="320" t="s">
        <v>191</v>
      </c>
      <c r="AM83" s="320" t="s">
        <v>191</v>
      </c>
      <c r="AN83" s="320" t="s">
        <v>191</v>
      </c>
      <c r="AO83" s="320" t="s">
        <v>191</v>
      </c>
      <c r="AP83" s="320" t="s">
        <v>191</v>
      </c>
      <c r="AQ83" s="320" t="s">
        <v>191</v>
      </c>
      <c r="AR83" s="320" t="s">
        <v>191</v>
      </c>
      <c r="AS83" s="320" t="s">
        <v>191</v>
      </c>
      <c r="AT83" s="320" t="s">
        <v>191</v>
      </c>
      <c r="AU83" s="320" t="s">
        <v>191</v>
      </c>
      <c r="AV83" s="320" t="s">
        <v>191</v>
      </c>
      <c r="AW83" s="320" t="s">
        <v>191</v>
      </c>
      <c r="AX83" s="320" t="s">
        <v>191</v>
      </c>
      <c r="AY83" s="320" t="s">
        <v>191</v>
      </c>
      <c r="AZ83" s="320" t="s">
        <v>191</v>
      </c>
      <c r="BA83" s="320" t="s">
        <v>191</v>
      </c>
      <c r="BB83" s="320" t="s">
        <v>191</v>
      </c>
      <c r="BC83" s="320" t="s">
        <v>191</v>
      </c>
      <c r="BD83" s="320" t="s">
        <v>191</v>
      </c>
      <c r="BE83" s="320" t="s">
        <v>191</v>
      </c>
      <c r="BF83" s="273">
        <v>41</v>
      </c>
      <c r="BG83" s="274">
        <v>29</v>
      </c>
      <c r="BH83" s="275">
        <v>33</v>
      </c>
      <c r="BI83" s="273">
        <v>108</v>
      </c>
      <c r="BJ83" s="274">
        <v>218</v>
      </c>
      <c r="BK83" s="275">
        <v>326</v>
      </c>
      <c r="BL83" s="273">
        <v>43</v>
      </c>
      <c r="BM83" s="274">
        <v>29</v>
      </c>
      <c r="BN83" s="275">
        <v>34</v>
      </c>
      <c r="BO83" s="273">
        <v>108</v>
      </c>
      <c r="BP83" s="274">
        <v>218</v>
      </c>
      <c r="BQ83" s="275">
        <v>326</v>
      </c>
      <c r="BR83" s="273">
        <v>28.7</v>
      </c>
      <c r="BS83" s="274">
        <v>26.5</v>
      </c>
      <c r="BT83" s="275">
        <v>27.3</v>
      </c>
      <c r="BU83" s="273">
        <v>108</v>
      </c>
      <c r="BV83" s="274">
        <v>218</v>
      </c>
      <c r="BW83" s="275">
        <v>326</v>
      </c>
      <c r="BX83" s="273" t="s">
        <v>197</v>
      </c>
      <c r="BY83" s="274" t="s">
        <v>197</v>
      </c>
      <c r="BZ83" s="275" t="s">
        <v>197</v>
      </c>
      <c r="CA83" s="273">
        <v>11</v>
      </c>
      <c r="CB83" s="274">
        <v>23</v>
      </c>
      <c r="CC83" s="275">
        <v>34</v>
      </c>
      <c r="CD83" s="273" t="s">
        <v>197</v>
      </c>
      <c r="CE83" s="274" t="s">
        <v>197</v>
      </c>
      <c r="CF83" s="275" t="s">
        <v>197</v>
      </c>
      <c r="CG83" s="273">
        <v>11</v>
      </c>
      <c r="CH83" s="274">
        <v>23</v>
      </c>
      <c r="CI83" s="275">
        <v>34</v>
      </c>
      <c r="CJ83" s="273">
        <v>20.8</v>
      </c>
      <c r="CK83" s="274">
        <v>18.399999999999999</v>
      </c>
      <c r="CL83" s="275">
        <v>19.2</v>
      </c>
      <c r="CM83" s="273">
        <v>11</v>
      </c>
      <c r="CN83" s="274">
        <v>23</v>
      </c>
      <c r="CO83" s="275">
        <v>34</v>
      </c>
      <c r="CP83" s="273">
        <v>77</v>
      </c>
      <c r="CQ83" s="274">
        <v>61</v>
      </c>
      <c r="CR83" s="275">
        <v>69</v>
      </c>
      <c r="CS83" s="273">
        <v>1605</v>
      </c>
      <c r="CT83" s="274">
        <v>1712</v>
      </c>
      <c r="CU83" s="275">
        <v>3317</v>
      </c>
      <c r="CV83" s="273">
        <v>78</v>
      </c>
      <c r="CW83" s="274">
        <v>63</v>
      </c>
      <c r="CX83" s="275">
        <v>70</v>
      </c>
      <c r="CY83" s="273">
        <v>1605</v>
      </c>
      <c r="CZ83" s="274">
        <v>1712</v>
      </c>
      <c r="DA83" s="275">
        <v>3317</v>
      </c>
      <c r="DB83" s="273">
        <v>35.9</v>
      </c>
      <c r="DC83" s="274">
        <v>33</v>
      </c>
      <c r="DD83" s="275">
        <v>34.4</v>
      </c>
      <c r="DE83" s="273">
        <v>1605</v>
      </c>
      <c r="DF83" s="274">
        <v>1712</v>
      </c>
      <c r="DG83" s="275">
        <v>3317</v>
      </c>
    </row>
    <row r="84" spans="1:111" x14ac:dyDescent="0.35">
      <c r="A84" t="s">
        <v>51</v>
      </c>
      <c r="B84" t="s">
        <v>296</v>
      </c>
      <c r="C84" t="s">
        <v>408</v>
      </c>
      <c r="D84" s="273">
        <v>79</v>
      </c>
      <c r="E84" s="274">
        <v>70</v>
      </c>
      <c r="F84" s="275">
        <v>74</v>
      </c>
      <c r="G84" s="273">
        <v>2819</v>
      </c>
      <c r="H84" s="274">
        <v>2652</v>
      </c>
      <c r="I84" s="275">
        <v>5471</v>
      </c>
      <c r="J84" s="273">
        <v>80</v>
      </c>
      <c r="K84" s="274">
        <v>71</v>
      </c>
      <c r="L84" s="275">
        <v>75</v>
      </c>
      <c r="M84" s="273">
        <v>2819</v>
      </c>
      <c r="N84" s="274">
        <v>2652</v>
      </c>
      <c r="O84" s="275">
        <v>5471</v>
      </c>
      <c r="P84" s="273">
        <v>35.799999999999997</v>
      </c>
      <c r="Q84" s="274">
        <v>34.4</v>
      </c>
      <c r="R84" s="275">
        <v>35.1</v>
      </c>
      <c r="S84" s="273">
        <v>2819</v>
      </c>
      <c r="T84" s="274">
        <v>2652</v>
      </c>
      <c r="U84" s="275">
        <v>5471</v>
      </c>
      <c r="V84" s="320" t="s">
        <v>191</v>
      </c>
      <c r="W84" s="320" t="s">
        <v>191</v>
      </c>
      <c r="X84" s="320" t="s">
        <v>191</v>
      </c>
      <c r="Y84" s="320" t="s">
        <v>191</v>
      </c>
      <c r="Z84" s="320" t="s">
        <v>191</v>
      </c>
      <c r="AA84" s="320" t="s">
        <v>191</v>
      </c>
      <c r="AB84" s="320" t="s">
        <v>191</v>
      </c>
      <c r="AC84" s="320" t="s">
        <v>191</v>
      </c>
      <c r="AD84" s="320" t="s">
        <v>191</v>
      </c>
      <c r="AE84" s="320" t="s">
        <v>191</v>
      </c>
      <c r="AF84" s="320" t="s">
        <v>191</v>
      </c>
      <c r="AG84" s="320" t="s">
        <v>191</v>
      </c>
      <c r="AH84" s="320" t="s">
        <v>191</v>
      </c>
      <c r="AI84" s="320" t="s">
        <v>191</v>
      </c>
      <c r="AJ84" s="320" t="s">
        <v>191</v>
      </c>
      <c r="AK84" s="320" t="s">
        <v>191</v>
      </c>
      <c r="AL84" s="320" t="s">
        <v>191</v>
      </c>
      <c r="AM84" s="320" t="s">
        <v>191</v>
      </c>
      <c r="AN84" s="320" t="s">
        <v>191</v>
      </c>
      <c r="AO84" s="320" t="s">
        <v>191</v>
      </c>
      <c r="AP84" s="320" t="s">
        <v>191</v>
      </c>
      <c r="AQ84" s="320" t="s">
        <v>191</v>
      </c>
      <c r="AR84" s="320" t="s">
        <v>191</v>
      </c>
      <c r="AS84" s="320" t="s">
        <v>191</v>
      </c>
      <c r="AT84" s="320" t="s">
        <v>191</v>
      </c>
      <c r="AU84" s="320" t="s">
        <v>191</v>
      </c>
      <c r="AV84" s="320" t="s">
        <v>191</v>
      </c>
      <c r="AW84" s="320" t="s">
        <v>191</v>
      </c>
      <c r="AX84" s="320" t="s">
        <v>191</v>
      </c>
      <c r="AY84" s="320" t="s">
        <v>191</v>
      </c>
      <c r="AZ84" s="320" t="s">
        <v>191</v>
      </c>
      <c r="BA84" s="320" t="s">
        <v>191</v>
      </c>
      <c r="BB84" s="320" t="s">
        <v>191</v>
      </c>
      <c r="BC84" s="320" t="s">
        <v>191</v>
      </c>
      <c r="BD84" s="320" t="s">
        <v>191</v>
      </c>
      <c r="BE84" s="320" t="s">
        <v>191</v>
      </c>
      <c r="BF84" s="273">
        <v>39</v>
      </c>
      <c r="BG84" s="274">
        <v>26</v>
      </c>
      <c r="BH84" s="275">
        <v>30</v>
      </c>
      <c r="BI84" s="273">
        <v>239</v>
      </c>
      <c r="BJ84" s="274">
        <v>549</v>
      </c>
      <c r="BK84" s="275">
        <v>788</v>
      </c>
      <c r="BL84" s="273">
        <v>39</v>
      </c>
      <c r="BM84" s="274">
        <v>27</v>
      </c>
      <c r="BN84" s="275">
        <v>31</v>
      </c>
      <c r="BO84" s="273">
        <v>239</v>
      </c>
      <c r="BP84" s="274">
        <v>549</v>
      </c>
      <c r="BQ84" s="275">
        <v>788</v>
      </c>
      <c r="BR84" s="273">
        <v>28.7</v>
      </c>
      <c r="BS84" s="274">
        <v>26.9</v>
      </c>
      <c r="BT84" s="275">
        <v>27.4</v>
      </c>
      <c r="BU84" s="273">
        <v>239</v>
      </c>
      <c r="BV84" s="274">
        <v>549</v>
      </c>
      <c r="BW84" s="275">
        <v>788</v>
      </c>
      <c r="BX84" s="273" t="s">
        <v>197</v>
      </c>
      <c r="BY84" s="274" t="s">
        <v>197</v>
      </c>
      <c r="BZ84" s="275" t="s">
        <v>197</v>
      </c>
      <c r="CA84" s="273">
        <v>12</v>
      </c>
      <c r="CB84" s="274">
        <v>38</v>
      </c>
      <c r="CC84" s="275">
        <v>50</v>
      </c>
      <c r="CD84" s="273" t="s">
        <v>197</v>
      </c>
      <c r="CE84" s="274" t="s">
        <v>197</v>
      </c>
      <c r="CF84" s="275" t="s">
        <v>197</v>
      </c>
      <c r="CG84" s="273">
        <v>12</v>
      </c>
      <c r="CH84" s="274">
        <v>38</v>
      </c>
      <c r="CI84" s="275">
        <v>50</v>
      </c>
      <c r="CJ84" s="273">
        <v>21.6</v>
      </c>
      <c r="CK84" s="274">
        <v>18.600000000000001</v>
      </c>
      <c r="CL84" s="275">
        <v>19.3</v>
      </c>
      <c r="CM84" s="273">
        <v>12</v>
      </c>
      <c r="CN84" s="274">
        <v>38</v>
      </c>
      <c r="CO84" s="275">
        <v>50</v>
      </c>
      <c r="CP84" s="273">
        <v>75</v>
      </c>
      <c r="CQ84" s="274">
        <v>61</v>
      </c>
      <c r="CR84" s="275">
        <v>68</v>
      </c>
      <c r="CS84" s="273">
        <v>3119</v>
      </c>
      <c r="CT84" s="274">
        <v>3284</v>
      </c>
      <c r="CU84" s="275">
        <v>6403</v>
      </c>
      <c r="CV84" s="273">
        <v>76</v>
      </c>
      <c r="CW84" s="274">
        <v>62</v>
      </c>
      <c r="CX84" s="275">
        <v>69</v>
      </c>
      <c r="CY84" s="273">
        <v>3119</v>
      </c>
      <c r="CZ84" s="274">
        <v>3284</v>
      </c>
      <c r="DA84" s="275">
        <v>6403</v>
      </c>
      <c r="DB84" s="273">
        <v>35.200000000000003</v>
      </c>
      <c r="DC84" s="274">
        <v>32.799999999999997</v>
      </c>
      <c r="DD84" s="275">
        <v>34</v>
      </c>
      <c r="DE84" s="273">
        <v>3119</v>
      </c>
      <c r="DF84" s="274">
        <v>3284</v>
      </c>
      <c r="DG84" s="275">
        <v>6403</v>
      </c>
    </row>
    <row r="85" spans="1:111" x14ac:dyDescent="0.35">
      <c r="A85" t="s">
        <v>1087</v>
      </c>
      <c r="B85" t="s">
        <v>250</v>
      </c>
      <c r="C85" t="s">
        <v>247</v>
      </c>
      <c r="D85" s="273">
        <v>78</v>
      </c>
      <c r="E85" s="274">
        <v>68</v>
      </c>
      <c r="F85" s="275">
        <v>73</v>
      </c>
      <c r="G85" s="273">
        <v>1018</v>
      </c>
      <c r="H85" s="274">
        <v>1000</v>
      </c>
      <c r="I85" s="275">
        <v>2018</v>
      </c>
      <c r="J85" s="273">
        <v>78</v>
      </c>
      <c r="K85" s="274">
        <v>69</v>
      </c>
      <c r="L85" s="275">
        <v>74</v>
      </c>
      <c r="M85" s="273">
        <v>1018</v>
      </c>
      <c r="N85" s="274">
        <v>1000</v>
      </c>
      <c r="O85" s="275">
        <v>2018</v>
      </c>
      <c r="P85" s="273">
        <v>38.299999999999997</v>
      </c>
      <c r="Q85" s="274">
        <v>36.4</v>
      </c>
      <c r="R85" s="275">
        <v>37.299999999999997</v>
      </c>
      <c r="S85" s="273">
        <v>1018</v>
      </c>
      <c r="T85" s="274">
        <v>1000</v>
      </c>
      <c r="U85" s="275">
        <v>2018</v>
      </c>
      <c r="V85" s="320" t="s">
        <v>191</v>
      </c>
      <c r="W85" s="320" t="s">
        <v>191</v>
      </c>
      <c r="X85" s="320" t="s">
        <v>191</v>
      </c>
      <c r="Y85" s="320" t="s">
        <v>191</v>
      </c>
      <c r="Z85" s="320" t="s">
        <v>191</v>
      </c>
      <c r="AA85" s="320" t="s">
        <v>191</v>
      </c>
      <c r="AB85" s="320" t="s">
        <v>191</v>
      </c>
      <c r="AC85" s="320" t="s">
        <v>191</v>
      </c>
      <c r="AD85" s="320" t="s">
        <v>191</v>
      </c>
      <c r="AE85" s="320" t="s">
        <v>191</v>
      </c>
      <c r="AF85" s="320" t="s">
        <v>191</v>
      </c>
      <c r="AG85" s="320" t="s">
        <v>191</v>
      </c>
      <c r="AH85" s="320" t="s">
        <v>191</v>
      </c>
      <c r="AI85" s="320" t="s">
        <v>191</v>
      </c>
      <c r="AJ85" s="320" t="s">
        <v>191</v>
      </c>
      <c r="AK85" s="320" t="s">
        <v>191</v>
      </c>
      <c r="AL85" s="320" t="s">
        <v>191</v>
      </c>
      <c r="AM85" s="320" t="s">
        <v>191</v>
      </c>
      <c r="AN85" s="320" t="s">
        <v>191</v>
      </c>
      <c r="AO85" s="320" t="s">
        <v>191</v>
      </c>
      <c r="AP85" s="320" t="s">
        <v>191</v>
      </c>
      <c r="AQ85" s="320" t="s">
        <v>191</v>
      </c>
      <c r="AR85" s="320" t="s">
        <v>191</v>
      </c>
      <c r="AS85" s="320" t="s">
        <v>191</v>
      </c>
      <c r="AT85" s="320" t="s">
        <v>191</v>
      </c>
      <c r="AU85" s="320" t="s">
        <v>191</v>
      </c>
      <c r="AV85" s="320" t="s">
        <v>191</v>
      </c>
      <c r="AW85" s="320" t="s">
        <v>191</v>
      </c>
      <c r="AX85" s="320" t="s">
        <v>191</v>
      </c>
      <c r="AY85" s="320" t="s">
        <v>191</v>
      </c>
      <c r="AZ85" s="320" t="s">
        <v>191</v>
      </c>
      <c r="BA85" s="320" t="s">
        <v>191</v>
      </c>
      <c r="BB85" s="320" t="s">
        <v>191</v>
      </c>
      <c r="BC85" s="320" t="s">
        <v>191</v>
      </c>
      <c r="BD85" s="320" t="s">
        <v>191</v>
      </c>
      <c r="BE85" s="320" t="s">
        <v>191</v>
      </c>
      <c r="BF85" s="273">
        <v>30</v>
      </c>
      <c r="BG85" s="274">
        <v>13</v>
      </c>
      <c r="BH85" s="275">
        <v>18</v>
      </c>
      <c r="BI85" s="273">
        <v>63</v>
      </c>
      <c r="BJ85" s="274">
        <v>144</v>
      </c>
      <c r="BK85" s="275">
        <v>207</v>
      </c>
      <c r="BL85" s="273">
        <v>33</v>
      </c>
      <c r="BM85" s="274">
        <v>16</v>
      </c>
      <c r="BN85" s="275">
        <v>21</v>
      </c>
      <c r="BO85" s="273">
        <v>63</v>
      </c>
      <c r="BP85" s="274">
        <v>144</v>
      </c>
      <c r="BQ85" s="275">
        <v>207</v>
      </c>
      <c r="BR85" s="273">
        <v>29.9</v>
      </c>
      <c r="BS85" s="274">
        <v>27.1</v>
      </c>
      <c r="BT85" s="275">
        <v>28</v>
      </c>
      <c r="BU85" s="273">
        <v>63</v>
      </c>
      <c r="BV85" s="274">
        <v>144</v>
      </c>
      <c r="BW85" s="275">
        <v>207</v>
      </c>
      <c r="BX85" s="273" t="s">
        <v>197</v>
      </c>
      <c r="BY85" s="274" t="s">
        <v>197</v>
      </c>
      <c r="BZ85" s="275" t="s">
        <v>197</v>
      </c>
      <c r="CA85" s="273">
        <v>4</v>
      </c>
      <c r="CB85" s="274">
        <v>21</v>
      </c>
      <c r="CC85" s="275">
        <v>25</v>
      </c>
      <c r="CD85" s="273" t="s">
        <v>197</v>
      </c>
      <c r="CE85" s="274" t="s">
        <v>197</v>
      </c>
      <c r="CF85" s="275" t="s">
        <v>197</v>
      </c>
      <c r="CG85" s="273">
        <v>4</v>
      </c>
      <c r="CH85" s="274">
        <v>21</v>
      </c>
      <c r="CI85" s="275">
        <v>25</v>
      </c>
      <c r="CJ85" s="273">
        <v>22.3</v>
      </c>
      <c r="CK85" s="274">
        <v>20.100000000000001</v>
      </c>
      <c r="CL85" s="275">
        <v>20.5</v>
      </c>
      <c r="CM85" s="273">
        <v>4</v>
      </c>
      <c r="CN85" s="274">
        <v>21</v>
      </c>
      <c r="CO85" s="275">
        <v>25</v>
      </c>
      <c r="CP85" s="273">
        <v>75</v>
      </c>
      <c r="CQ85" s="274">
        <v>60</v>
      </c>
      <c r="CR85" s="275">
        <v>67</v>
      </c>
      <c r="CS85" s="273">
        <v>1126</v>
      </c>
      <c r="CT85" s="274">
        <v>1186</v>
      </c>
      <c r="CU85" s="275">
        <v>2312</v>
      </c>
      <c r="CV85" s="273">
        <v>75</v>
      </c>
      <c r="CW85" s="274">
        <v>61</v>
      </c>
      <c r="CX85" s="275">
        <v>68</v>
      </c>
      <c r="CY85" s="273">
        <v>1126</v>
      </c>
      <c r="CZ85" s="274">
        <v>1186</v>
      </c>
      <c r="DA85" s="275">
        <v>2312</v>
      </c>
      <c r="DB85" s="273">
        <v>37.5</v>
      </c>
      <c r="DC85" s="274">
        <v>34.9</v>
      </c>
      <c r="DD85" s="275">
        <v>36.200000000000003</v>
      </c>
      <c r="DE85" s="273">
        <v>1126</v>
      </c>
      <c r="DF85" s="274">
        <v>1186</v>
      </c>
      <c r="DG85" s="275">
        <v>2312</v>
      </c>
    </row>
    <row r="86" spans="1:111" x14ac:dyDescent="0.35">
      <c r="A86" t="s">
        <v>8</v>
      </c>
      <c r="B86" t="s">
        <v>253</v>
      </c>
      <c r="C86" t="s">
        <v>247</v>
      </c>
      <c r="D86" s="273">
        <v>78</v>
      </c>
      <c r="E86" s="274">
        <v>69</v>
      </c>
      <c r="F86" s="275">
        <v>74</v>
      </c>
      <c r="G86" s="273">
        <v>1478</v>
      </c>
      <c r="H86" s="274">
        <v>1438</v>
      </c>
      <c r="I86" s="275">
        <v>2916</v>
      </c>
      <c r="J86" s="273">
        <v>80</v>
      </c>
      <c r="K86" s="274">
        <v>71</v>
      </c>
      <c r="L86" s="275">
        <v>75</v>
      </c>
      <c r="M86" s="273">
        <v>1478</v>
      </c>
      <c r="N86" s="274">
        <v>1438</v>
      </c>
      <c r="O86" s="275">
        <v>2916</v>
      </c>
      <c r="P86" s="273">
        <v>36.6</v>
      </c>
      <c r="Q86" s="274">
        <v>35</v>
      </c>
      <c r="R86" s="275">
        <v>35.799999999999997</v>
      </c>
      <c r="S86" s="273">
        <v>1478</v>
      </c>
      <c r="T86" s="274">
        <v>1438</v>
      </c>
      <c r="U86" s="275">
        <v>2916</v>
      </c>
      <c r="V86" s="320" t="s">
        <v>191</v>
      </c>
      <c r="W86" s="320" t="s">
        <v>191</v>
      </c>
      <c r="X86" s="320" t="s">
        <v>191</v>
      </c>
      <c r="Y86" s="320" t="s">
        <v>191</v>
      </c>
      <c r="Z86" s="320" t="s">
        <v>191</v>
      </c>
      <c r="AA86" s="320" t="s">
        <v>191</v>
      </c>
      <c r="AB86" s="320" t="s">
        <v>191</v>
      </c>
      <c r="AC86" s="320" t="s">
        <v>191</v>
      </c>
      <c r="AD86" s="320" t="s">
        <v>191</v>
      </c>
      <c r="AE86" s="320" t="s">
        <v>191</v>
      </c>
      <c r="AF86" s="320" t="s">
        <v>191</v>
      </c>
      <c r="AG86" s="320" t="s">
        <v>191</v>
      </c>
      <c r="AH86" s="320" t="s">
        <v>191</v>
      </c>
      <c r="AI86" s="320" t="s">
        <v>191</v>
      </c>
      <c r="AJ86" s="320" t="s">
        <v>191</v>
      </c>
      <c r="AK86" s="320" t="s">
        <v>191</v>
      </c>
      <c r="AL86" s="320" t="s">
        <v>191</v>
      </c>
      <c r="AM86" s="320" t="s">
        <v>191</v>
      </c>
      <c r="AN86" s="320" t="s">
        <v>191</v>
      </c>
      <c r="AO86" s="320" t="s">
        <v>191</v>
      </c>
      <c r="AP86" s="320" t="s">
        <v>191</v>
      </c>
      <c r="AQ86" s="320" t="s">
        <v>191</v>
      </c>
      <c r="AR86" s="320" t="s">
        <v>191</v>
      </c>
      <c r="AS86" s="320" t="s">
        <v>191</v>
      </c>
      <c r="AT86" s="320" t="s">
        <v>191</v>
      </c>
      <c r="AU86" s="320" t="s">
        <v>191</v>
      </c>
      <c r="AV86" s="320" t="s">
        <v>191</v>
      </c>
      <c r="AW86" s="320" t="s">
        <v>191</v>
      </c>
      <c r="AX86" s="320" t="s">
        <v>191</v>
      </c>
      <c r="AY86" s="320" t="s">
        <v>191</v>
      </c>
      <c r="AZ86" s="320" t="s">
        <v>191</v>
      </c>
      <c r="BA86" s="320" t="s">
        <v>191</v>
      </c>
      <c r="BB86" s="320" t="s">
        <v>191</v>
      </c>
      <c r="BC86" s="320" t="s">
        <v>191</v>
      </c>
      <c r="BD86" s="320" t="s">
        <v>191</v>
      </c>
      <c r="BE86" s="320" t="s">
        <v>191</v>
      </c>
      <c r="BF86" s="273">
        <v>39</v>
      </c>
      <c r="BG86" s="274">
        <v>23</v>
      </c>
      <c r="BH86" s="275">
        <v>28</v>
      </c>
      <c r="BI86" s="273">
        <v>84</v>
      </c>
      <c r="BJ86" s="274">
        <v>195</v>
      </c>
      <c r="BK86" s="275">
        <v>279</v>
      </c>
      <c r="BL86" s="273">
        <v>40</v>
      </c>
      <c r="BM86" s="274">
        <v>25</v>
      </c>
      <c r="BN86" s="275">
        <v>30</v>
      </c>
      <c r="BO86" s="273">
        <v>84</v>
      </c>
      <c r="BP86" s="274">
        <v>195</v>
      </c>
      <c r="BQ86" s="275">
        <v>279</v>
      </c>
      <c r="BR86" s="273">
        <v>28.8</v>
      </c>
      <c r="BS86" s="274">
        <v>27.3</v>
      </c>
      <c r="BT86" s="275">
        <v>27.8</v>
      </c>
      <c r="BU86" s="273">
        <v>84</v>
      </c>
      <c r="BV86" s="274">
        <v>195</v>
      </c>
      <c r="BW86" s="275">
        <v>279</v>
      </c>
      <c r="BX86" s="273" t="s">
        <v>197</v>
      </c>
      <c r="BY86" s="274" t="s">
        <v>197</v>
      </c>
      <c r="BZ86" s="275" t="s">
        <v>197</v>
      </c>
      <c r="CA86" s="273">
        <v>9</v>
      </c>
      <c r="CB86" s="274">
        <v>37</v>
      </c>
      <c r="CC86" s="275">
        <v>46</v>
      </c>
      <c r="CD86" s="273" t="s">
        <v>197</v>
      </c>
      <c r="CE86" s="274" t="s">
        <v>197</v>
      </c>
      <c r="CF86" s="275" t="s">
        <v>197</v>
      </c>
      <c r="CG86" s="273">
        <v>9</v>
      </c>
      <c r="CH86" s="274">
        <v>37</v>
      </c>
      <c r="CI86" s="275">
        <v>46</v>
      </c>
      <c r="CJ86" s="273">
        <v>22.3</v>
      </c>
      <c r="CK86" s="274">
        <v>18.8</v>
      </c>
      <c r="CL86" s="275">
        <v>19.5</v>
      </c>
      <c r="CM86" s="273">
        <v>9</v>
      </c>
      <c r="CN86" s="274">
        <v>37</v>
      </c>
      <c r="CO86" s="275">
        <v>46</v>
      </c>
      <c r="CP86" s="273">
        <v>75</v>
      </c>
      <c r="CQ86" s="274">
        <v>61</v>
      </c>
      <c r="CR86" s="275">
        <v>68</v>
      </c>
      <c r="CS86" s="273">
        <v>1621</v>
      </c>
      <c r="CT86" s="274">
        <v>1720</v>
      </c>
      <c r="CU86" s="275">
        <v>3341</v>
      </c>
      <c r="CV86" s="273">
        <v>76</v>
      </c>
      <c r="CW86" s="274">
        <v>63</v>
      </c>
      <c r="CX86" s="275">
        <v>70</v>
      </c>
      <c r="CY86" s="273">
        <v>1621</v>
      </c>
      <c r="CZ86" s="274">
        <v>1720</v>
      </c>
      <c r="DA86" s="275">
        <v>3341</v>
      </c>
      <c r="DB86" s="273">
        <v>36.1</v>
      </c>
      <c r="DC86" s="274">
        <v>33.6</v>
      </c>
      <c r="DD86" s="275">
        <v>34.799999999999997</v>
      </c>
      <c r="DE86" s="273">
        <v>1621</v>
      </c>
      <c r="DF86" s="274">
        <v>1720</v>
      </c>
      <c r="DG86" s="275">
        <v>3341</v>
      </c>
    </row>
    <row r="87" spans="1:111" x14ac:dyDescent="0.35">
      <c r="A87" t="s">
        <v>9</v>
      </c>
      <c r="B87" t="s">
        <v>254</v>
      </c>
      <c r="C87" t="s">
        <v>247</v>
      </c>
      <c r="D87" s="273">
        <v>80</v>
      </c>
      <c r="E87" s="274">
        <v>68</v>
      </c>
      <c r="F87" s="275">
        <v>74</v>
      </c>
      <c r="G87" s="273">
        <v>1031</v>
      </c>
      <c r="H87" s="274">
        <v>1068</v>
      </c>
      <c r="I87" s="275">
        <v>2099</v>
      </c>
      <c r="J87" s="273">
        <v>81</v>
      </c>
      <c r="K87" s="274">
        <v>70</v>
      </c>
      <c r="L87" s="275">
        <v>76</v>
      </c>
      <c r="M87" s="273">
        <v>1031</v>
      </c>
      <c r="N87" s="274">
        <v>1068</v>
      </c>
      <c r="O87" s="275">
        <v>2099</v>
      </c>
      <c r="P87" s="273">
        <v>37.6</v>
      </c>
      <c r="Q87" s="274">
        <v>35.299999999999997</v>
      </c>
      <c r="R87" s="275">
        <v>36.4</v>
      </c>
      <c r="S87" s="273">
        <v>1031</v>
      </c>
      <c r="T87" s="274">
        <v>1068</v>
      </c>
      <c r="U87" s="275">
        <v>2099</v>
      </c>
      <c r="V87" s="320" t="s">
        <v>191</v>
      </c>
      <c r="W87" s="320" t="s">
        <v>191</v>
      </c>
      <c r="X87" s="320" t="s">
        <v>191</v>
      </c>
      <c r="Y87" s="320" t="s">
        <v>191</v>
      </c>
      <c r="Z87" s="320" t="s">
        <v>191</v>
      </c>
      <c r="AA87" s="320" t="s">
        <v>191</v>
      </c>
      <c r="AB87" s="320" t="s">
        <v>191</v>
      </c>
      <c r="AC87" s="320" t="s">
        <v>191</v>
      </c>
      <c r="AD87" s="320" t="s">
        <v>191</v>
      </c>
      <c r="AE87" s="320" t="s">
        <v>191</v>
      </c>
      <c r="AF87" s="320" t="s">
        <v>191</v>
      </c>
      <c r="AG87" s="320" t="s">
        <v>191</v>
      </c>
      <c r="AH87" s="320" t="s">
        <v>191</v>
      </c>
      <c r="AI87" s="320" t="s">
        <v>191</v>
      </c>
      <c r="AJ87" s="320" t="s">
        <v>191</v>
      </c>
      <c r="AK87" s="320" t="s">
        <v>191</v>
      </c>
      <c r="AL87" s="320" t="s">
        <v>191</v>
      </c>
      <c r="AM87" s="320" t="s">
        <v>191</v>
      </c>
      <c r="AN87" s="320" t="s">
        <v>191</v>
      </c>
      <c r="AO87" s="320" t="s">
        <v>191</v>
      </c>
      <c r="AP87" s="320" t="s">
        <v>191</v>
      </c>
      <c r="AQ87" s="320" t="s">
        <v>191</v>
      </c>
      <c r="AR87" s="320" t="s">
        <v>191</v>
      </c>
      <c r="AS87" s="320" t="s">
        <v>191</v>
      </c>
      <c r="AT87" s="320" t="s">
        <v>191</v>
      </c>
      <c r="AU87" s="320" t="s">
        <v>191</v>
      </c>
      <c r="AV87" s="320" t="s">
        <v>191</v>
      </c>
      <c r="AW87" s="320" t="s">
        <v>191</v>
      </c>
      <c r="AX87" s="320" t="s">
        <v>191</v>
      </c>
      <c r="AY87" s="320" t="s">
        <v>191</v>
      </c>
      <c r="AZ87" s="320" t="s">
        <v>191</v>
      </c>
      <c r="BA87" s="320" t="s">
        <v>191</v>
      </c>
      <c r="BB87" s="320" t="s">
        <v>191</v>
      </c>
      <c r="BC87" s="320" t="s">
        <v>191</v>
      </c>
      <c r="BD87" s="320" t="s">
        <v>191</v>
      </c>
      <c r="BE87" s="320" t="s">
        <v>191</v>
      </c>
      <c r="BF87" s="273">
        <v>36</v>
      </c>
      <c r="BG87" s="274">
        <v>25</v>
      </c>
      <c r="BH87" s="275">
        <v>29</v>
      </c>
      <c r="BI87" s="273">
        <v>92</v>
      </c>
      <c r="BJ87" s="274">
        <v>166</v>
      </c>
      <c r="BK87" s="275">
        <v>258</v>
      </c>
      <c r="BL87" s="273">
        <v>37</v>
      </c>
      <c r="BM87" s="274">
        <v>25</v>
      </c>
      <c r="BN87" s="275">
        <v>29</v>
      </c>
      <c r="BO87" s="273">
        <v>92</v>
      </c>
      <c r="BP87" s="274">
        <v>166</v>
      </c>
      <c r="BQ87" s="275">
        <v>258</v>
      </c>
      <c r="BR87" s="273">
        <v>27.7</v>
      </c>
      <c r="BS87" s="274">
        <v>26</v>
      </c>
      <c r="BT87" s="275">
        <v>26.6</v>
      </c>
      <c r="BU87" s="273">
        <v>92</v>
      </c>
      <c r="BV87" s="274">
        <v>166</v>
      </c>
      <c r="BW87" s="275">
        <v>258</v>
      </c>
      <c r="BX87" s="273" t="s">
        <v>197</v>
      </c>
      <c r="BY87" s="274" t="s">
        <v>197</v>
      </c>
      <c r="BZ87" s="275" t="s">
        <v>197</v>
      </c>
      <c r="CA87" s="273">
        <v>4</v>
      </c>
      <c r="CB87" s="274">
        <v>24</v>
      </c>
      <c r="CC87" s="275">
        <v>28</v>
      </c>
      <c r="CD87" s="273" t="s">
        <v>197</v>
      </c>
      <c r="CE87" s="274" t="s">
        <v>197</v>
      </c>
      <c r="CF87" s="275" t="s">
        <v>197</v>
      </c>
      <c r="CG87" s="273">
        <v>4</v>
      </c>
      <c r="CH87" s="274">
        <v>24</v>
      </c>
      <c r="CI87" s="275">
        <v>28</v>
      </c>
      <c r="CJ87" s="273">
        <v>17</v>
      </c>
      <c r="CK87" s="274">
        <v>18.899999999999999</v>
      </c>
      <c r="CL87" s="275">
        <v>18.600000000000001</v>
      </c>
      <c r="CM87" s="273">
        <v>4</v>
      </c>
      <c r="CN87" s="274">
        <v>24</v>
      </c>
      <c r="CO87" s="275">
        <v>28</v>
      </c>
      <c r="CP87" s="273">
        <v>76</v>
      </c>
      <c r="CQ87" s="274">
        <v>61</v>
      </c>
      <c r="CR87" s="275">
        <v>68</v>
      </c>
      <c r="CS87" s="273">
        <v>1134</v>
      </c>
      <c r="CT87" s="274">
        <v>1260</v>
      </c>
      <c r="CU87" s="275">
        <v>2394</v>
      </c>
      <c r="CV87" s="273">
        <v>77</v>
      </c>
      <c r="CW87" s="274">
        <v>63</v>
      </c>
      <c r="CX87" s="275">
        <v>70</v>
      </c>
      <c r="CY87" s="273">
        <v>1134</v>
      </c>
      <c r="CZ87" s="274">
        <v>1260</v>
      </c>
      <c r="DA87" s="275">
        <v>2394</v>
      </c>
      <c r="DB87" s="273">
        <v>36.6</v>
      </c>
      <c r="DC87" s="274">
        <v>33.799999999999997</v>
      </c>
      <c r="DD87" s="275">
        <v>35.1</v>
      </c>
      <c r="DE87" s="273">
        <v>1134</v>
      </c>
      <c r="DF87" s="274">
        <v>1260</v>
      </c>
      <c r="DG87" s="275">
        <v>2394</v>
      </c>
    </row>
    <row r="88" spans="1:111" x14ac:dyDescent="0.35">
      <c r="A88" t="s">
        <v>11</v>
      </c>
      <c r="B88" t="s">
        <v>257</v>
      </c>
      <c r="C88" t="s">
        <v>247</v>
      </c>
      <c r="D88" s="273">
        <v>81</v>
      </c>
      <c r="E88" s="274">
        <v>69</v>
      </c>
      <c r="F88" s="275">
        <v>75</v>
      </c>
      <c r="G88" s="273">
        <v>701</v>
      </c>
      <c r="H88" s="274">
        <v>649</v>
      </c>
      <c r="I88" s="275">
        <v>1350</v>
      </c>
      <c r="J88" s="273">
        <v>83</v>
      </c>
      <c r="K88" s="274">
        <v>71</v>
      </c>
      <c r="L88" s="275">
        <v>77</v>
      </c>
      <c r="M88" s="273">
        <v>701</v>
      </c>
      <c r="N88" s="274">
        <v>649</v>
      </c>
      <c r="O88" s="275">
        <v>1350</v>
      </c>
      <c r="P88" s="273">
        <v>35.799999999999997</v>
      </c>
      <c r="Q88" s="274">
        <v>34.299999999999997</v>
      </c>
      <c r="R88" s="275">
        <v>35.1</v>
      </c>
      <c r="S88" s="273">
        <v>701</v>
      </c>
      <c r="T88" s="274">
        <v>649</v>
      </c>
      <c r="U88" s="275">
        <v>1350</v>
      </c>
      <c r="V88" s="320" t="s">
        <v>191</v>
      </c>
      <c r="W88" s="320" t="s">
        <v>191</v>
      </c>
      <c r="X88" s="320" t="s">
        <v>191</v>
      </c>
      <c r="Y88" s="320" t="s">
        <v>191</v>
      </c>
      <c r="Z88" s="320" t="s">
        <v>191</v>
      </c>
      <c r="AA88" s="320" t="s">
        <v>191</v>
      </c>
      <c r="AB88" s="320" t="s">
        <v>191</v>
      </c>
      <c r="AC88" s="320" t="s">
        <v>191</v>
      </c>
      <c r="AD88" s="320" t="s">
        <v>191</v>
      </c>
      <c r="AE88" s="320" t="s">
        <v>191</v>
      </c>
      <c r="AF88" s="320" t="s">
        <v>191</v>
      </c>
      <c r="AG88" s="320" t="s">
        <v>191</v>
      </c>
      <c r="AH88" s="320" t="s">
        <v>191</v>
      </c>
      <c r="AI88" s="320" t="s">
        <v>191</v>
      </c>
      <c r="AJ88" s="320" t="s">
        <v>191</v>
      </c>
      <c r="AK88" s="320" t="s">
        <v>191</v>
      </c>
      <c r="AL88" s="320" t="s">
        <v>191</v>
      </c>
      <c r="AM88" s="320" t="s">
        <v>191</v>
      </c>
      <c r="AN88" s="320" t="s">
        <v>191</v>
      </c>
      <c r="AO88" s="320" t="s">
        <v>191</v>
      </c>
      <c r="AP88" s="320" t="s">
        <v>191</v>
      </c>
      <c r="AQ88" s="320" t="s">
        <v>191</v>
      </c>
      <c r="AR88" s="320" t="s">
        <v>191</v>
      </c>
      <c r="AS88" s="320" t="s">
        <v>191</v>
      </c>
      <c r="AT88" s="320" t="s">
        <v>191</v>
      </c>
      <c r="AU88" s="320" t="s">
        <v>191</v>
      </c>
      <c r="AV88" s="320" t="s">
        <v>191</v>
      </c>
      <c r="AW88" s="320" t="s">
        <v>191</v>
      </c>
      <c r="AX88" s="320" t="s">
        <v>191</v>
      </c>
      <c r="AY88" s="320" t="s">
        <v>191</v>
      </c>
      <c r="AZ88" s="320" t="s">
        <v>191</v>
      </c>
      <c r="BA88" s="320" t="s">
        <v>191</v>
      </c>
      <c r="BB88" s="320" t="s">
        <v>191</v>
      </c>
      <c r="BC88" s="320" t="s">
        <v>191</v>
      </c>
      <c r="BD88" s="320" t="s">
        <v>191</v>
      </c>
      <c r="BE88" s="320" t="s">
        <v>191</v>
      </c>
      <c r="BF88" s="273">
        <v>39</v>
      </c>
      <c r="BG88" s="274">
        <v>26</v>
      </c>
      <c r="BH88" s="275">
        <v>30</v>
      </c>
      <c r="BI88" s="273">
        <v>82</v>
      </c>
      <c r="BJ88" s="274">
        <v>190</v>
      </c>
      <c r="BK88" s="275">
        <v>272</v>
      </c>
      <c r="BL88" s="273">
        <v>41</v>
      </c>
      <c r="BM88" s="274">
        <v>29</v>
      </c>
      <c r="BN88" s="275">
        <v>33</v>
      </c>
      <c r="BO88" s="273">
        <v>82</v>
      </c>
      <c r="BP88" s="274">
        <v>190</v>
      </c>
      <c r="BQ88" s="275">
        <v>272</v>
      </c>
      <c r="BR88" s="273">
        <v>28.6</v>
      </c>
      <c r="BS88" s="274">
        <v>27.2</v>
      </c>
      <c r="BT88" s="275">
        <v>27.6</v>
      </c>
      <c r="BU88" s="273">
        <v>82</v>
      </c>
      <c r="BV88" s="274">
        <v>190</v>
      </c>
      <c r="BW88" s="275">
        <v>272</v>
      </c>
      <c r="BX88" s="273" t="s">
        <v>197</v>
      </c>
      <c r="BY88" s="274" t="s">
        <v>197</v>
      </c>
      <c r="BZ88" s="275" t="s">
        <v>197</v>
      </c>
      <c r="CA88" s="273">
        <v>12</v>
      </c>
      <c r="CB88" s="274">
        <v>23</v>
      </c>
      <c r="CC88" s="275">
        <v>35</v>
      </c>
      <c r="CD88" s="273" t="s">
        <v>197</v>
      </c>
      <c r="CE88" s="274" t="s">
        <v>197</v>
      </c>
      <c r="CF88" s="275" t="s">
        <v>197</v>
      </c>
      <c r="CG88" s="273">
        <v>12</v>
      </c>
      <c r="CH88" s="274">
        <v>23</v>
      </c>
      <c r="CI88" s="275">
        <v>35</v>
      </c>
      <c r="CJ88" s="273">
        <v>19.8</v>
      </c>
      <c r="CK88" s="274">
        <v>17.899999999999999</v>
      </c>
      <c r="CL88" s="275">
        <v>18.5</v>
      </c>
      <c r="CM88" s="273">
        <v>12</v>
      </c>
      <c r="CN88" s="274">
        <v>23</v>
      </c>
      <c r="CO88" s="275">
        <v>35</v>
      </c>
      <c r="CP88" s="273">
        <v>75</v>
      </c>
      <c r="CQ88" s="274">
        <v>58</v>
      </c>
      <c r="CR88" s="275">
        <v>66</v>
      </c>
      <c r="CS88" s="273">
        <v>795</v>
      </c>
      <c r="CT88" s="274">
        <v>866</v>
      </c>
      <c r="CU88" s="275">
        <v>1661</v>
      </c>
      <c r="CV88" s="273">
        <v>77</v>
      </c>
      <c r="CW88" s="274">
        <v>59</v>
      </c>
      <c r="CX88" s="275">
        <v>68</v>
      </c>
      <c r="CY88" s="273">
        <v>795</v>
      </c>
      <c r="CZ88" s="274">
        <v>866</v>
      </c>
      <c r="DA88" s="275">
        <v>1661</v>
      </c>
      <c r="DB88" s="273">
        <v>34.799999999999997</v>
      </c>
      <c r="DC88" s="274">
        <v>32.299999999999997</v>
      </c>
      <c r="DD88" s="275">
        <v>33.5</v>
      </c>
      <c r="DE88" s="273">
        <v>795</v>
      </c>
      <c r="DF88" s="274">
        <v>866</v>
      </c>
      <c r="DG88" s="275">
        <v>1661</v>
      </c>
    </row>
    <row r="89" spans="1:111" x14ac:dyDescent="0.35">
      <c r="A89" t="s">
        <v>13</v>
      </c>
      <c r="B89" t="s">
        <v>259</v>
      </c>
      <c r="C89" t="s">
        <v>247</v>
      </c>
      <c r="D89" s="273">
        <v>80</v>
      </c>
      <c r="E89" s="274">
        <v>67</v>
      </c>
      <c r="F89" s="275">
        <v>73</v>
      </c>
      <c r="G89" s="273">
        <v>1439</v>
      </c>
      <c r="H89" s="274">
        <v>1350</v>
      </c>
      <c r="I89" s="275">
        <v>2789</v>
      </c>
      <c r="J89" s="273">
        <v>80</v>
      </c>
      <c r="K89" s="274">
        <v>68</v>
      </c>
      <c r="L89" s="275">
        <v>75</v>
      </c>
      <c r="M89" s="273">
        <v>1439</v>
      </c>
      <c r="N89" s="274">
        <v>1350</v>
      </c>
      <c r="O89" s="275">
        <v>2789</v>
      </c>
      <c r="P89" s="273">
        <v>36.700000000000003</v>
      </c>
      <c r="Q89" s="274">
        <v>34.5</v>
      </c>
      <c r="R89" s="275">
        <v>35.6</v>
      </c>
      <c r="S89" s="273">
        <v>1439</v>
      </c>
      <c r="T89" s="274">
        <v>1350</v>
      </c>
      <c r="U89" s="275">
        <v>2789</v>
      </c>
      <c r="V89" s="320" t="s">
        <v>191</v>
      </c>
      <c r="W89" s="320" t="s">
        <v>191</v>
      </c>
      <c r="X89" s="320" t="s">
        <v>191</v>
      </c>
      <c r="Y89" s="320" t="s">
        <v>191</v>
      </c>
      <c r="Z89" s="320" t="s">
        <v>191</v>
      </c>
      <c r="AA89" s="320" t="s">
        <v>191</v>
      </c>
      <c r="AB89" s="320" t="s">
        <v>191</v>
      </c>
      <c r="AC89" s="320" t="s">
        <v>191</v>
      </c>
      <c r="AD89" s="320" t="s">
        <v>191</v>
      </c>
      <c r="AE89" s="320" t="s">
        <v>191</v>
      </c>
      <c r="AF89" s="320" t="s">
        <v>191</v>
      </c>
      <c r="AG89" s="320" t="s">
        <v>191</v>
      </c>
      <c r="AH89" s="320" t="s">
        <v>191</v>
      </c>
      <c r="AI89" s="320" t="s">
        <v>191</v>
      </c>
      <c r="AJ89" s="320" t="s">
        <v>191</v>
      </c>
      <c r="AK89" s="320" t="s">
        <v>191</v>
      </c>
      <c r="AL89" s="320" t="s">
        <v>191</v>
      </c>
      <c r="AM89" s="320" t="s">
        <v>191</v>
      </c>
      <c r="AN89" s="320" t="s">
        <v>191</v>
      </c>
      <c r="AO89" s="320" t="s">
        <v>191</v>
      </c>
      <c r="AP89" s="320" t="s">
        <v>191</v>
      </c>
      <c r="AQ89" s="320" t="s">
        <v>191</v>
      </c>
      <c r="AR89" s="320" t="s">
        <v>191</v>
      </c>
      <c r="AS89" s="320" t="s">
        <v>191</v>
      </c>
      <c r="AT89" s="320" t="s">
        <v>191</v>
      </c>
      <c r="AU89" s="320" t="s">
        <v>191</v>
      </c>
      <c r="AV89" s="320" t="s">
        <v>191</v>
      </c>
      <c r="AW89" s="320" t="s">
        <v>191</v>
      </c>
      <c r="AX89" s="320" t="s">
        <v>191</v>
      </c>
      <c r="AY89" s="320" t="s">
        <v>191</v>
      </c>
      <c r="AZ89" s="320" t="s">
        <v>191</v>
      </c>
      <c r="BA89" s="320" t="s">
        <v>191</v>
      </c>
      <c r="BB89" s="320" t="s">
        <v>191</v>
      </c>
      <c r="BC89" s="320" t="s">
        <v>191</v>
      </c>
      <c r="BD89" s="320" t="s">
        <v>191</v>
      </c>
      <c r="BE89" s="320" t="s">
        <v>191</v>
      </c>
      <c r="BF89" s="273">
        <v>29</v>
      </c>
      <c r="BG89" s="274">
        <v>22</v>
      </c>
      <c r="BH89" s="275">
        <v>24</v>
      </c>
      <c r="BI89" s="273">
        <v>95</v>
      </c>
      <c r="BJ89" s="274">
        <v>254</v>
      </c>
      <c r="BK89" s="275">
        <v>349</v>
      </c>
      <c r="BL89" s="273">
        <v>31</v>
      </c>
      <c r="BM89" s="274">
        <v>25</v>
      </c>
      <c r="BN89" s="275">
        <v>26</v>
      </c>
      <c r="BO89" s="273">
        <v>95</v>
      </c>
      <c r="BP89" s="274">
        <v>254</v>
      </c>
      <c r="BQ89" s="275">
        <v>349</v>
      </c>
      <c r="BR89" s="273">
        <v>27.8</v>
      </c>
      <c r="BS89" s="274">
        <v>26.6</v>
      </c>
      <c r="BT89" s="275">
        <v>27</v>
      </c>
      <c r="BU89" s="273">
        <v>95</v>
      </c>
      <c r="BV89" s="274">
        <v>254</v>
      </c>
      <c r="BW89" s="275">
        <v>349</v>
      </c>
      <c r="BX89" s="273" t="s">
        <v>197</v>
      </c>
      <c r="BY89" s="274" t="s">
        <v>197</v>
      </c>
      <c r="BZ89" s="275">
        <v>7</v>
      </c>
      <c r="CA89" s="273">
        <v>12</v>
      </c>
      <c r="CB89" s="274">
        <v>31</v>
      </c>
      <c r="CC89" s="275">
        <v>43</v>
      </c>
      <c r="CD89" s="273" t="s">
        <v>197</v>
      </c>
      <c r="CE89" s="274" t="s">
        <v>197</v>
      </c>
      <c r="CF89" s="275">
        <v>7</v>
      </c>
      <c r="CG89" s="273">
        <v>12</v>
      </c>
      <c r="CH89" s="274">
        <v>31</v>
      </c>
      <c r="CI89" s="275">
        <v>43</v>
      </c>
      <c r="CJ89" s="273">
        <v>20.100000000000001</v>
      </c>
      <c r="CK89" s="274">
        <v>19.5</v>
      </c>
      <c r="CL89" s="275">
        <v>19.7</v>
      </c>
      <c r="CM89" s="273">
        <v>12</v>
      </c>
      <c r="CN89" s="274">
        <v>31</v>
      </c>
      <c r="CO89" s="275">
        <v>43</v>
      </c>
      <c r="CP89" s="273">
        <v>76</v>
      </c>
      <c r="CQ89" s="274">
        <v>58</v>
      </c>
      <c r="CR89" s="275">
        <v>67</v>
      </c>
      <c r="CS89" s="273">
        <v>1559</v>
      </c>
      <c r="CT89" s="274">
        <v>1642</v>
      </c>
      <c r="CU89" s="275">
        <v>3201</v>
      </c>
      <c r="CV89" s="273">
        <v>77</v>
      </c>
      <c r="CW89" s="274">
        <v>60</v>
      </c>
      <c r="CX89" s="275">
        <v>68</v>
      </c>
      <c r="CY89" s="273">
        <v>1559</v>
      </c>
      <c r="CZ89" s="274">
        <v>1642</v>
      </c>
      <c r="DA89" s="275">
        <v>3201</v>
      </c>
      <c r="DB89" s="273">
        <v>36</v>
      </c>
      <c r="DC89" s="274">
        <v>33</v>
      </c>
      <c r="DD89" s="275">
        <v>34.4</v>
      </c>
      <c r="DE89" s="273">
        <v>1559</v>
      </c>
      <c r="DF89" s="274">
        <v>1642</v>
      </c>
      <c r="DG89" s="275">
        <v>3201</v>
      </c>
    </row>
    <row r="90" spans="1:111" x14ac:dyDescent="0.35">
      <c r="A90" t="s">
        <v>65</v>
      </c>
      <c r="B90" t="s">
        <v>310</v>
      </c>
      <c r="C90" t="s">
        <v>309</v>
      </c>
      <c r="D90" s="273">
        <v>73</v>
      </c>
      <c r="E90" s="274">
        <v>61</v>
      </c>
      <c r="F90" s="275">
        <v>67</v>
      </c>
      <c r="G90" s="273">
        <v>7240</v>
      </c>
      <c r="H90" s="274">
        <v>7007</v>
      </c>
      <c r="I90" s="275">
        <v>14247</v>
      </c>
      <c r="J90" s="273">
        <v>76</v>
      </c>
      <c r="K90" s="274">
        <v>65</v>
      </c>
      <c r="L90" s="275">
        <v>71</v>
      </c>
      <c r="M90" s="273">
        <v>7240</v>
      </c>
      <c r="N90" s="274">
        <v>7007</v>
      </c>
      <c r="O90" s="275">
        <v>14247</v>
      </c>
      <c r="P90" s="273">
        <v>35.4</v>
      </c>
      <c r="Q90" s="274">
        <v>33.5</v>
      </c>
      <c r="R90" s="275">
        <v>34.5</v>
      </c>
      <c r="S90" s="273">
        <v>7240</v>
      </c>
      <c r="T90" s="274">
        <v>7007</v>
      </c>
      <c r="U90" s="275">
        <v>14247</v>
      </c>
      <c r="V90" s="320" t="s">
        <v>191</v>
      </c>
      <c r="W90" s="320" t="s">
        <v>191</v>
      </c>
      <c r="X90" s="320" t="s">
        <v>191</v>
      </c>
      <c r="Y90" s="320" t="s">
        <v>191</v>
      </c>
      <c r="Z90" s="320" t="s">
        <v>191</v>
      </c>
      <c r="AA90" s="320" t="s">
        <v>191</v>
      </c>
      <c r="AB90" s="320" t="s">
        <v>191</v>
      </c>
      <c r="AC90" s="320" t="s">
        <v>191</v>
      </c>
      <c r="AD90" s="320" t="s">
        <v>191</v>
      </c>
      <c r="AE90" s="320" t="s">
        <v>191</v>
      </c>
      <c r="AF90" s="320" t="s">
        <v>191</v>
      </c>
      <c r="AG90" s="320" t="s">
        <v>191</v>
      </c>
      <c r="AH90" s="320" t="s">
        <v>191</v>
      </c>
      <c r="AI90" s="320" t="s">
        <v>191</v>
      </c>
      <c r="AJ90" s="320" t="s">
        <v>191</v>
      </c>
      <c r="AK90" s="320" t="s">
        <v>191</v>
      </c>
      <c r="AL90" s="320" t="s">
        <v>191</v>
      </c>
      <c r="AM90" s="320" t="s">
        <v>191</v>
      </c>
      <c r="AN90" s="320" t="s">
        <v>191</v>
      </c>
      <c r="AO90" s="320" t="s">
        <v>191</v>
      </c>
      <c r="AP90" s="320" t="s">
        <v>191</v>
      </c>
      <c r="AQ90" s="320" t="s">
        <v>191</v>
      </c>
      <c r="AR90" s="320" t="s">
        <v>191</v>
      </c>
      <c r="AS90" s="320" t="s">
        <v>191</v>
      </c>
      <c r="AT90" s="320" t="s">
        <v>191</v>
      </c>
      <c r="AU90" s="320" t="s">
        <v>191</v>
      </c>
      <c r="AV90" s="320" t="s">
        <v>191</v>
      </c>
      <c r="AW90" s="320" t="s">
        <v>191</v>
      </c>
      <c r="AX90" s="320" t="s">
        <v>191</v>
      </c>
      <c r="AY90" s="320" t="s">
        <v>191</v>
      </c>
      <c r="AZ90" s="320" t="s">
        <v>191</v>
      </c>
      <c r="BA90" s="320" t="s">
        <v>191</v>
      </c>
      <c r="BB90" s="320" t="s">
        <v>191</v>
      </c>
      <c r="BC90" s="320" t="s">
        <v>191</v>
      </c>
      <c r="BD90" s="320" t="s">
        <v>191</v>
      </c>
      <c r="BE90" s="320" t="s">
        <v>191</v>
      </c>
      <c r="BF90" s="273">
        <v>21</v>
      </c>
      <c r="BG90" s="274">
        <v>17</v>
      </c>
      <c r="BH90" s="275">
        <v>18</v>
      </c>
      <c r="BI90" s="273">
        <v>525</v>
      </c>
      <c r="BJ90" s="274">
        <v>1127</v>
      </c>
      <c r="BK90" s="275">
        <v>1652</v>
      </c>
      <c r="BL90" s="273">
        <v>22</v>
      </c>
      <c r="BM90" s="274">
        <v>19</v>
      </c>
      <c r="BN90" s="275">
        <v>20</v>
      </c>
      <c r="BO90" s="273">
        <v>525</v>
      </c>
      <c r="BP90" s="274">
        <v>1127</v>
      </c>
      <c r="BQ90" s="275">
        <v>1652</v>
      </c>
      <c r="BR90" s="273">
        <v>26.1</v>
      </c>
      <c r="BS90" s="274">
        <v>25.5</v>
      </c>
      <c r="BT90" s="275">
        <v>25.7</v>
      </c>
      <c r="BU90" s="273">
        <v>525</v>
      </c>
      <c r="BV90" s="274">
        <v>1127</v>
      </c>
      <c r="BW90" s="275">
        <v>1652</v>
      </c>
      <c r="BX90" s="273">
        <v>5</v>
      </c>
      <c r="BY90" s="274">
        <v>2</v>
      </c>
      <c r="BZ90" s="275">
        <v>3</v>
      </c>
      <c r="CA90" s="273">
        <v>104</v>
      </c>
      <c r="CB90" s="274">
        <v>170</v>
      </c>
      <c r="CC90" s="275">
        <v>274</v>
      </c>
      <c r="CD90" s="273">
        <v>5</v>
      </c>
      <c r="CE90" s="274">
        <v>2</v>
      </c>
      <c r="CF90" s="275">
        <v>3</v>
      </c>
      <c r="CG90" s="273">
        <v>104</v>
      </c>
      <c r="CH90" s="274">
        <v>170</v>
      </c>
      <c r="CI90" s="275">
        <v>274</v>
      </c>
      <c r="CJ90" s="273">
        <v>19.3</v>
      </c>
      <c r="CK90" s="274">
        <v>18.399999999999999</v>
      </c>
      <c r="CL90" s="275">
        <v>18.7</v>
      </c>
      <c r="CM90" s="273">
        <v>104</v>
      </c>
      <c r="CN90" s="274">
        <v>170</v>
      </c>
      <c r="CO90" s="275">
        <v>274</v>
      </c>
      <c r="CP90" s="273">
        <v>68</v>
      </c>
      <c r="CQ90" s="274">
        <v>53</v>
      </c>
      <c r="CR90" s="275">
        <v>61</v>
      </c>
      <c r="CS90" s="273">
        <v>8034</v>
      </c>
      <c r="CT90" s="274">
        <v>8499</v>
      </c>
      <c r="CU90" s="275">
        <v>16533</v>
      </c>
      <c r="CV90" s="273">
        <v>71</v>
      </c>
      <c r="CW90" s="274">
        <v>57</v>
      </c>
      <c r="CX90" s="275">
        <v>64</v>
      </c>
      <c r="CY90" s="273">
        <v>8034</v>
      </c>
      <c r="CZ90" s="274">
        <v>8499</v>
      </c>
      <c r="DA90" s="275">
        <v>16533</v>
      </c>
      <c r="DB90" s="273">
        <v>34.5</v>
      </c>
      <c r="DC90" s="274">
        <v>32</v>
      </c>
      <c r="DD90" s="275">
        <v>33.200000000000003</v>
      </c>
      <c r="DE90" s="273">
        <v>8034</v>
      </c>
      <c r="DF90" s="274">
        <v>8499</v>
      </c>
      <c r="DG90" s="275">
        <v>16533</v>
      </c>
    </row>
    <row r="91" spans="1:111" x14ac:dyDescent="0.35">
      <c r="A91" t="s">
        <v>66</v>
      </c>
      <c r="B91" t="s">
        <v>311</v>
      </c>
      <c r="C91" t="s">
        <v>309</v>
      </c>
      <c r="D91" s="273">
        <v>76</v>
      </c>
      <c r="E91" s="274">
        <v>61</v>
      </c>
      <c r="F91" s="275">
        <v>68</v>
      </c>
      <c r="G91" s="273">
        <v>2048</v>
      </c>
      <c r="H91" s="274">
        <v>2040</v>
      </c>
      <c r="I91" s="275">
        <v>4088</v>
      </c>
      <c r="J91" s="273">
        <v>77</v>
      </c>
      <c r="K91" s="274">
        <v>63</v>
      </c>
      <c r="L91" s="275">
        <v>70</v>
      </c>
      <c r="M91" s="273">
        <v>2048</v>
      </c>
      <c r="N91" s="274">
        <v>2040</v>
      </c>
      <c r="O91" s="275">
        <v>4088</v>
      </c>
      <c r="P91" s="273">
        <v>35</v>
      </c>
      <c r="Q91" s="274">
        <v>33</v>
      </c>
      <c r="R91" s="275">
        <v>34</v>
      </c>
      <c r="S91" s="273">
        <v>2048</v>
      </c>
      <c r="T91" s="274">
        <v>2040</v>
      </c>
      <c r="U91" s="275">
        <v>4088</v>
      </c>
      <c r="V91" s="320" t="s">
        <v>191</v>
      </c>
      <c r="W91" s="320" t="s">
        <v>191</v>
      </c>
      <c r="X91" s="320" t="s">
        <v>191</v>
      </c>
      <c r="Y91" s="320" t="s">
        <v>191</v>
      </c>
      <c r="Z91" s="320" t="s">
        <v>191</v>
      </c>
      <c r="AA91" s="320" t="s">
        <v>191</v>
      </c>
      <c r="AB91" s="320" t="s">
        <v>191</v>
      </c>
      <c r="AC91" s="320" t="s">
        <v>191</v>
      </c>
      <c r="AD91" s="320" t="s">
        <v>191</v>
      </c>
      <c r="AE91" s="320" t="s">
        <v>191</v>
      </c>
      <c r="AF91" s="320" t="s">
        <v>191</v>
      </c>
      <c r="AG91" s="320" t="s">
        <v>191</v>
      </c>
      <c r="AH91" s="320" t="s">
        <v>191</v>
      </c>
      <c r="AI91" s="320" t="s">
        <v>191</v>
      </c>
      <c r="AJ91" s="320" t="s">
        <v>191</v>
      </c>
      <c r="AK91" s="320" t="s">
        <v>191</v>
      </c>
      <c r="AL91" s="320" t="s">
        <v>191</v>
      </c>
      <c r="AM91" s="320" t="s">
        <v>191</v>
      </c>
      <c r="AN91" s="320" t="s">
        <v>191</v>
      </c>
      <c r="AO91" s="320" t="s">
        <v>191</v>
      </c>
      <c r="AP91" s="320" t="s">
        <v>191</v>
      </c>
      <c r="AQ91" s="320" t="s">
        <v>191</v>
      </c>
      <c r="AR91" s="320" t="s">
        <v>191</v>
      </c>
      <c r="AS91" s="320" t="s">
        <v>191</v>
      </c>
      <c r="AT91" s="320" t="s">
        <v>191</v>
      </c>
      <c r="AU91" s="320" t="s">
        <v>191</v>
      </c>
      <c r="AV91" s="320" t="s">
        <v>191</v>
      </c>
      <c r="AW91" s="320" t="s">
        <v>191</v>
      </c>
      <c r="AX91" s="320" t="s">
        <v>191</v>
      </c>
      <c r="AY91" s="320" t="s">
        <v>191</v>
      </c>
      <c r="AZ91" s="320" t="s">
        <v>191</v>
      </c>
      <c r="BA91" s="320" t="s">
        <v>191</v>
      </c>
      <c r="BB91" s="320" t="s">
        <v>191</v>
      </c>
      <c r="BC91" s="320" t="s">
        <v>191</v>
      </c>
      <c r="BD91" s="320" t="s">
        <v>191</v>
      </c>
      <c r="BE91" s="320" t="s">
        <v>191</v>
      </c>
      <c r="BF91" s="273">
        <v>37</v>
      </c>
      <c r="BG91" s="274">
        <v>26</v>
      </c>
      <c r="BH91" s="275">
        <v>29</v>
      </c>
      <c r="BI91" s="273">
        <v>106</v>
      </c>
      <c r="BJ91" s="274">
        <v>295</v>
      </c>
      <c r="BK91" s="275">
        <v>401</v>
      </c>
      <c r="BL91" s="273">
        <v>38</v>
      </c>
      <c r="BM91" s="274">
        <v>27</v>
      </c>
      <c r="BN91" s="275">
        <v>30</v>
      </c>
      <c r="BO91" s="273">
        <v>106</v>
      </c>
      <c r="BP91" s="274">
        <v>295</v>
      </c>
      <c r="BQ91" s="275">
        <v>401</v>
      </c>
      <c r="BR91" s="273">
        <v>27.1</v>
      </c>
      <c r="BS91" s="274">
        <v>26.3</v>
      </c>
      <c r="BT91" s="275">
        <v>26.5</v>
      </c>
      <c r="BU91" s="273">
        <v>106</v>
      </c>
      <c r="BV91" s="274">
        <v>295</v>
      </c>
      <c r="BW91" s="275">
        <v>401</v>
      </c>
      <c r="BX91" s="273" t="s">
        <v>197</v>
      </c>
      <c r="BY91" s="274" t="s">
        <v>197</v>
      </c>
      <c r="BZ91" s="275" t="s">
        <v>197</v>
      </c>
      <c r="CA91" s="273">
        <v>13</v>
      </c>
      <c r="CB91" s="274">
        <v>30</v>
      </c>
      <c r="CC91" s="275">
        <v>43</v>
      </c>
      <c r="CD91" s="273" t="s">
        <v>197</v>
      </c>
      <c r="CE91" s="274" t="s">
        <v>197</v>
      </c>
      <c r="CF91" s="275" t="s">
        <v>197</v>
      </c>
      <c r="CG91" s="273">
        <v>13</v>
      </c>
      <c r="CH91" s="274">
        <v>30</v>
      </c>
      <c r="CI91" s="275">
        <v>43</v>
      </c>
      <c r="CJ91" s="273">
        <v>17.399999999999999</v>
      </c>
      <c r="CK91" s="274">
        <v>18.2</v>
      </c>
      <c r="CL91" s="275">
        <v>17.899999999999999</v>
      </c>
      <c r="CM91" s="273">
        <v>13</v>
      </c>
      <c r="CN91" s="274">
        <v>30</v>
      </c>
      <c r="CO91" s="275">
        <v>43</v>
      </c>
      <c r="CP91" s="273">
        <v>73</v>
      </c>
      <c r="CQ91" s="274">
        <v>55</v>
      </c>
      <c r="CR91" s="275">
        <v>64</v>
      </c>
      <c r="CS91" s="273">
        <v>2201</v>
      </c>
      <c r="CT91" s="274">
        <v>2400</v>
      </c>
      <c r="CU91" s="275">
        <v>4601</v>
      </c>
      <c r="CV91" s="273">
        <v>74</v>
      </c>
      <c r="CW91" s="274">
        <v>58</v>
      </c>
      <c r="CX91" s="275">
        <v>65</v>
      </c>
      <c r="CY91" s="273">
        <v>2201</v>
      </c>
      <c r="CZ91" s="274">
        <v>2400</v>
      </c>
      <c r="DA91" s="275">
        <v>4601</v>
      </c>
      <c r="DB91" s="273">
        <v>34.4</v>
      </c>
      <c r="DC91" s="274">
        <v>31.9</v>
      </c>
      <c r="DD91" s="275">
        <v>33.1</v>
      </c>
      <c r="DE91" s="273">
        <v>2201</v>
      </c>
      <c r="DF91" s="274">
        <v>2400</v>
      </c>
      <c r="DG91" s="275">
        <v>4601</v>
      </c>
    </row>
    <row r="92" spans="1:111" x14ac:dyDescent="0.35">
      <c r="A92" t="s">
        <v>67</v>
      </c>
      <c r="B92" t="s">
        <v>312</v>
      </c>
      <c r="C92" t="s">
        <v>309</v>
      </c>
      <c r="D92" s="273">
        <v>76</v>
      </c>
      <c r="E92" s="274">
        <v>59</v>
      </c>
      <c r="F92" s="275">
        <v>68</v>
      </c>
      <c r="G92" s="273">
        <v>1706</v>
      </c>
      <c r="H92" s="274">
        <v>1618</v>
      </c>
      <c r="I92" s="275">
        <v>3324</v>
      </c>
      <c r="J92" s="273">
        <v>78</v>
      </c>
      <c r="K92" s="274">
        <v>63</v>
      </c>
      <c r="L92" s="275">
        <v>71</v>
      </c>
      <c r="M92" s="273">
        <v>1706</v>
      </c>
      <c r="N92" s="274">
        <v>1618</v>
      </c>
      <c r="O92" s="275">
        <v>3324</v>
      </c>
      <c r="P92" s="273">
        <v>36.299999999999997</v>
      </c>
      <c r="Q92" s="274">
        <v>33.700000000000003</v>
      </c>
      <c r="R92" s="275">
        <v>35</v>
      </c>
      <c r="S92" s="273">
        <v>1706</v>
      </c>
      <c r="T92" s="274">
        <v>1618</v>
      </c>
      <c r="U92" s="275">
        <v>3324</v>
      </c>
      <c r="V92" s="320" t="s">
        <v>191</v>
      </c>
      <c r="W92" s="320" t="s">
        <v>191</v>
      </c>
      <c r="X92" s="320" t="s">
        <v>191</v>
      </c>
      <c r="Y92" s="320" t="s">
        <v>191</v>
      </c>
      <c r="Z92" s="320" t="s">
        <v>191</v>
      </c>
      <c r="AA92" s="320" t="s">
        <v>191</v>
      </c>
      <c r="AB92" s="320" t="s">
        <v>191</v>
      </c>
      <c r="AC92" s="320" t="s">
        <v>191</v>
      </c>
      <c r="AD92" s="320" t="s">
        <v>191</v>
      </c>
      <c r="AE92" s="320" t="s">
        <v>191</v>
      </c>
      <c r="AF92" s="320" t="s">
        <v>191</v>
      </c>
      <c r="AG92" s="320" t="s">
        <v>191</v>
      </c>
      <c r="AH92" s="320" t="s">
        <v>191</v>
      </c>
      <c r="AI92" s="320" t="s">
        <v>191</v>
      </c>
      <c r="AJ92" s="320" t="s">
        <v>191</v>
      </c>
      <c r="AK92" s="320" t="s">
        <v>191</v>
      </c>
      <c r="AL92" s="320" t="s">
        <v>191</v>
      </c>
      <c r="AM92" s="320" t="s">
        <v>191</v>
      </c>
      <c r="AN92" s="320" t="s">
        <v>191</v>
      </c>
      <c r="AO92" s="320" t="s">
        <v>191</v>
      </c>
      <c r="AP92" s="320" t="s">
        <v>191</v>
      </c>
      <c r="AQ92" s="320" t="s">
        <v>191</v>
      </c>
      <c r="AR92" s="320" t="s">
        <v>191</v>
      </c>
      <c r="AS92" s="320" t="s">
        <v>191</v>
      </c>
      <c r="AT92" s="320" t="s">
        <v>191</v>
      </c>
      <c r="AU92" s="320" t="s">
        <v>191</v>
      </c>
      <c r="AV92" s="320" t="s">
        <v>191</v>
      </c>
      <c r="AW92" s="320" t="s">
        <v>191</v>
      </c>
      <c r="AX92" s="320" t="s">
        <v>191</v>
      </c>
      <c r="AY92" s="320" t="s">
        <v>191</v>
      </c>
      <c r="AZ92" s="320" t="s">
        <v>191</v>
      </c>
      <c r="BA92" s="320" t="s">
        <v>191</v>
      </c>
      <c r="BB92" s="320" t="s">
        <v>191</v>
      </c>
      <c r="BC92" s="320" t="s">
        <v>191</v>
      </c>
      <c r="BD92" s="320" t="s">
        <v>191</v>
      </c>
      <c r="BE92" s="320" t="s">
        <v>191</v>
      </c>
      <c r="BF92" s="273">
        <v>33</v>
      </c>
      <c r="BG92" s="274">
        <v>25</v>
      </c>
      <c r="BH92" s="275">
        <v>28</v>
      </c>
      <c r="BI92" s="273">
        <v>138</v>
      </c>
      <c r="BJ92" s="274">
        <v>326</v>
      </c>
      <c r="BK92" s="275">
        <v>464</v>
      </c>
      <c r="BL92" s="273">
        <v>35</v>
      </c>
      <c r="BM92" s="274">
        <v>27</v>
      </c>
      <c r="BN92" s="275">
        <v>29</v>
      </c>
      <c r="BO92" s="273">
        <v>138</v>
      </c>
      <c r="BP92" s="274">
        <v>326</v>
      </c>
      <c r="BQ92" s="275">
        <v>464</v>
      </c>
      <c r="BR92" s="273">
        <v>27.9</v>
      </c>
      <c r="BS92" s="274">
        <v>27.3</v>
      </c>
      <c r="BT92" s="275">
        <v>27.5</v>
      </c>
      <c r="BU92" s="273">
        <v>138</v>
      </c>
      <c r="BV92" s="274">
        <v>326</v>
      </c>
      <c r="BW92" s="275">
        <v>464</v>
      </c>
      <c r="BX92" s="273" t="s">
        <v>197</v>
      </c>
      <c r="BY92" s="274" t="s">
        <v>197</v>
      </c>
      <c r="BZ92" s="275" t="s">
        <v>197</v>
      </c>
      <c r="CA92" s="273">
        <v>16</v>
      </c>
      <c r="CB92" s="274">
        <v>50</v>
      </c>
      <c r="CC92" s="275">
        <v>66</v>
      </c>
      <c r="CD92" s="273" t="s">
        <v>197</v>
      </c>
      <c r="CE92" s="274" t="s">
        <v>197</v>
      </c>
      <c r="CF92" s="275" t="s">
        <v>197</v>
      </c>
      <c r="CG92" s="273">
        <v>16</v>
      </c>
      <c r="CH92" s="274">
        <v>50</v>
      </c>
      <c r="CI92" s="275">
        <v>66</v>
      </c>
      <c r="CJ92" s="273">
        <v>17.3</v>
      </c>
      <c r="CK92" s="274">
        <v>17.899999999999999</v>
      </c>
      <c r="CL92" s="275">
        <v>17.7</v>
      </c>
      <c r="CM92" s="273">
        <v>16</v>
      </c>
      <c r="CN92" s="274">
        <v>50</v>
      </c>
      <c r="CO92" s="275">
        <v>66</v>
      </c>
      <c r="CP92" s="273">
        <v>73</v>
      </c>
      <c r="CQ92" s="274">
        <v>52</v>
      </c>
      <c r="CR92" s="275">
        <v>62</v>
      </c>
      <c r="CS92" s="273">
        <v>1865</v>
      </c>
      <c r="CT92" s="274">
        <v>2001</v>
      </c>
      <c r="CU92" s="275">
        <v>3866</v>
      </c>
      <c r="CV92" s="273">
        <v>74</v>
      </c>
      <c r="CW92" s="274">
        <v>55</v>
      </c>
      <c r="CX92" s="275">
        <v>64</v>
      </c>
      <c r="CY92" s="273">
        <v>1865</v>
      </c>
      <c r="CZ92" s="274">
        <v>2001</v>
      </c>
      <c r="DA92" s="275">
        <v>3866</v>
      </c>
      <c r="DB92" s="273">
        <v>35.5</v>
      </c>
      <c r="DC92" s="274">
        <v>32.200000000000003</v>
      </c>
      <c r="DD92" s="275">
        <v>33.799999999999997</v>
      </c>
      <c r="DE92" s="273">
        <v>1865</v>
      </c>
      <c r="DF92" s="274">
        <v>2001</v>
      </c>
      <c r="DG92" s="275">
        <v>3866</v>
      </c>
    </row>
    <row r="93" spans="1:111" x14ac:dyDescent="0.35">
      <c r="A93" t="s">
        <v>69</v>
      </c>
      <c r="B93" t="s">
        <v>314</v>
      </c>
      <c r="C93" t="s">
        <v>309</v>
      </c>
      <c r="D93" s="273">
        <v>68</v>
      </c>
      <c r="E93" s="274">
        <v>56</v>
      </c>
      <c r="F93" s="275">
        <v>62</v>
      </c>
      <c r="G93" s="273">
        <v>2291</v>
      </c>
      <c r="H93" s="274">
        <v>2019</v>
      </c>
      <c r="I93" s="275">
        <v>4310</v>
      </c>
      <c r="J93" s="273">
        <v>71</v>
      </c>
      <c r="K93" s="274">
        <v>60</v>
      </c>
      <c r="L93" s="275">
        <v>66</v>
      </c>
      <c r="M93" s="273">
        <v>2291</v>
      </c>
      <c r="N93" s="274">
        <v>2019</v>
      </c>
      <c r="O93" s="275">
        <v>4310</v>
      </c>
      <c r="P93" s="273">
        <v>33.700000000000003</v>
      </c>
      <c r="Q93" s="274">
        <v>32</v>
      </c>
      <c r="R93" s="275">
        <v>32.9</v>
      </c>
      <c r="S93" s="273">
        <v>2291</v>
      </c>
      <c r="T93" s="274">
        <v>2019</v>
      </c>
      <c r="U93" s="275">
        <v>4310</v>
      </c>
      <c r="V93" s="320" t="s">
        <v>191</v>
      </c>
      <c r="W93" s="320" t="s">
        <v>191</v>
      </c>
      <c r="X93" s="320" t="s">
        <v>191</v>
      </c>
      <c r="Y93" s="320" t="s">
        <v>191</v>
      </c>
      <c r="Z93" s="320" t="s">
        <v>191</v>
      </c>
      <c r="AA93" s="320" t="s">
        <v>191</v>
      </c>
      <c r="AB93" s="320" t="s">
        <v>191</v>
      </c>
      <c r="AC93" s="320" t="s">
        <v>191</v>
      </c>
      <c r="AD93" s="320" t="s">
        <v>191</v>
      </c>
      <c r="AE93" s="320" t="s">
        <v>191</v>
      </c>
      <c r="AF93" s="320" t="s">
        <v>191</v>
      </c>
      <c r="AG93" s="320" t="s">
        <v>191</v>
      </c>
      <c r="AH93" s="320" t="s">
        <v>191</v>
      </c>
      <c r="AI93" s="320" t="s">
        <v>191</v>
      </c>
      <c r="AJ93" s="320" t="s">
        <v>191</v>
      </c>
      <c r="AK93" s="320" t="s">
        <v>191</v>
      </c>
      <c r="AL93" s="320" t="s">
        <v>191</v>
      </c>
      <c r="AM93" s="320" t="s">
        <v>191</v>
      </c>
      <c r="AN93" s="320" t="s">
        <v>191</v>
      </c>
      <c r="AO93" s="320" t="s">
        <v>191</v>
      </c>
      <c r="AP93" s="320" t="s">
        <v>191</v>
      </c>
      <c r="AQ93" s="320" t="s">
        <v>191</v>
      </c>
      <c r="AR93" s="320" t="s">
        <v>191</v>
      </c>
      <c r="AS93" s="320" t="s">
        <v>191</v>
      </c>
      <c r="AT93" s="320" t="s">
        <v>191</v>
      </c>
      <c r="AU93" s="320" t="s">
        <v>191</v>
      </c>
      <c r="AV93" s="320" t="s">
        <v>191</v>
      </c>
      <c r="AW93" s="320" t="s">
        <v>191</v>
      </c>
      <c r="AX93" s="320" t="s">
        <v>191</v>
      </c>
      <c r="AY93" s="320" t="s">
        <v>191</v>
      </c>
      <c r="AZ93" s="320" t="s">
        <v>191</v>
      </c>
      <c r="BA93" s="320" t="s">
        <v>191</v>
      </c>
      <c r="BB93" s="320" t="s">
        <v>191</v>
      </c>
      <c r="BC93" s="320" t="s">
        <v>191</v>
      </c>
      <c r="BD93" s="320" t="s">
        <v>191</v>
      </c>
      <c r="BE93" s="320" t="s">
        <v>191</v>
      </c>
      <c r="BF93" s="273">
        <v>22</v>
      </c>
      <c r="BG93" s="274">
        <v>17</v>
      </c>
      <c r="BH93" s="275">
        <v>19</v>
      </c>
      <c r="BI93" s="273">
        <v>123</v>
      </c>
      <c r="BJ93" s="274">
        <v>314</v>
      </c>
      <c r="BK93" s="275">
        <v>437</v>
      </c>
      <c r="BL93" s="273">
        <v>25</v>
      </c>
      <c r="BM93" s="274">
        <v>19</v>
      </c>
      <c r="BN93" s="275">
        <v>21</v>
      </c>
      <c r="BO93" s="273">
        <v>123</v>
      </c>
      <c r="BP93" s="274">
        <v>314</v>
      </c>
      <c r="BQ93" s="275">
        <v>437</v>
      </c>
      <c r="BR93" s="273">
        <v>25.8</v>
      </c>
      <c r="BS93" s="274">
        <v>23.5</v>
      </c>
      <c r="BT93" s="275">
        <v>24.1</v>
      </c>
      <c r="BU93" s="273">
        <v>123</v>
      </c>
      <c r="BV93" s="274">
        <v>314</v>
      </c>
      <c r="BW93" s="275">
        <v>437</v>
      </c>
      <c r="BX93" s="273" t="s">
        <v>197</v>
      </c>
      <c r="BY93" s="274" t="s">
        <v>197</v>
      </c>
      <c r="BZ93" s="275" t="s">
        <v>197</v>
      </c>
      <c r="CA93" s="273">
        <v>13</v>
      </c>
      <c r="CB93" s="274">
        <v>37</v>
      </c>
      <c r="CC93" s="275">
        <v>50</v>
      </c>
      <c r="CD93" s="273" t="s">
        <v>197</v>
      </c>
      <c r="CE93" s="274" t="s">
        <v>197</v>
      </c>
      <c r="CF93" s="275" t="s">
        <v>197</v>
      </c>
      <c r="CG93" s="273">
        <v>13</v>
      </c>
      <c r="CH93" s="274">
        <v>37</v>
      </c>
      <c r="CI93" s="275">
        <v>50</v>
      </c>
      <c r="CJ93" s="273">
        <v>17.2</v>
      </c>
      <c r="CK93" s="274">
        <v>17.7</v>
      </c>
      <c r="CL93" s="275">
        <v>17.600000000000001</v>
      </c>
      <c r="CM93" s="273">
        <v>13</v>
      </c>
      <c r="CN93" s="274">
        <v>37</v>
      </c>
      <c r="CO93" s="275">
        <v>50</v>
      </c>
      <c r="CP93" s="273">
        <v>64</v>
      </c>
      <c r="CQ93" s="274">
        <v>49</v>
      </c>
      <c r="CR93" s="275">
        <v>57</v>
      </c>
      <c r="CS93" s="273">
        <v>2452</v>
      </c>
      <c r="CT93" s="274">
        <v>2391</v>
      </c>
      <c r="CU93" s="275">
        <v>4843</v>
      </c>
      <c r="CV93" s="273">
        <v>67</v>
      </c>
      <c r="CW93" s="274">
        <v>53</v>
      </c>
      <c r="CX93" s="275">
        <v>61</v>
      </c>
      <c r="CY93" s="273">
        <v>2452</v>
      </c>
      <c r="CZ93" s="274">
        <v>2391</v>
      </c>
      <c r="DA93" s="275">
        <v>4843</v>
      </c>
      <c r="DB93" s="273">
        <v>33.1</v>
      </c>
      <c r="DC93" s="274">
        <v>30.6</v>
      </c>
      <c r="DD93" s="275">
        <v>31.9</v>
      </c>
      <c r="DE93" s="273">
        <v>2452</v>
      </c>
      <c r="DF93" s="274">
        <v>2391</v>
      </c>
      <c r="DG93" s="275">
        <v>4843</v>
      </c>
    </row>
    <row r="94" spans="1:111" x14ac:dyDescent="0.35">
      <c r="A94" t="s">
        <v>71</v>
      </c>
      <c r="B94" t="s">
        <v>316</v>
      </c>
      <c r="C94" t="s">
        <v>309</v>
      </c>
      <c r="D94" s="273">
        <v>79</v>
      </c>
      <c r="E94" s="274">
        <v>69</v>
      </c>
      <c r="F94" s="275">
        <v>74</v>
      </c>
      <c r="G94" s="273">
        <v>1299</v>
      </c>
      <c r="H94" s="274">
        <v>1262</v>
      </c>
      <c r="I94" s="275">
        <v>2561</v>
      </c>
      <c r="J94" s="273">
        <v>83</v>
      </c>
      <c r="K94" s="274">
        <v>73</v>
      </c>
      <c r="L94" s="275">
        <v>78</v>
      </c>
      <c r="M94" s="273">
        <v>1299</v>
      </c>
      <c r="N94" s="274">
        <v>1262</v>
      </c>
      <c r="O94" s="275">
        <v>2561</v>
      </c>
      <c r="P94" s="273">
        <v>37.1</v>
      </c>
      <c r="Q94" s="274">
        <v>35.200000000000003</v>
      </c>
      <c r="R94" s="275">
        <v>36.1</v>
      </c>
      <c r="S94" s="273">
        <v>1299</v>
      </c>
      <c r="T94" s="274">
        <v>1262</v>
      </c>
      <c r="U94" s="275">
        <v>2561</v>
      </c>
      <c r="V94" s="320" t="s">
        <v>191</v>
      </c>
      <c r="W94" s="320" t="s">
        <v>191</v>
      </c>
      <c r="X94" s="320" t="s">
        <v>191</v>
      </c>
      <c r="Y94" s="320" t="s">
        <v>191</v>
      </c>
      <c r="Z94" s="320" t="s">
        <v>191</v>
      </c>
      <c r="AA94" s="320" t="s">
        <v>191</v>
      </c>
      <c r="AB94" s="320" t="s">
        <v>191</v>
      </c>
      <c r="AC94" s="320" t="s">
        <v>191</v>
      </c>
      <c r="AD94" s="320" t="s">
        <v>191</v>
      </c>
      <c r="AE94" s="320" t="s">
        <v>191</v>
      </c>
      <c r="AF94" s="320" t="s">
        <v>191</v>
      </c>
      <c r="AG94" s="320" t="s">
        <v>191</v>
      </c>
      <c r="AH94" s="320" t="s">
        <v>191</v>
      </c>
      <c r="AI94" s="320" t="s">
        <v>191</v>
      </c>
      <c r="AJ94" s="320" t="s">
        <v>191</v>
      </c>
      <c r="AK94" s="320" t="s">
        <v>191</v>
      </c>
      <c r="AL94" s="320" t="s">
        <v>191</v>
      </c>
      <c r="AM94" s="320" t="s">
        <v>191</v>
      </c>
      <c r="AN94" s="320" t="s">
        <v>191</v>
      </c>
      <c r="AO94" s="320" t="s">
        <v>191</v>
      </c>
      <c r="AP94" s="320" t="s">
        <v>191</v>
      </c>
      <c r="AQ94" s="320" t="s">
        <v>191</v>
      </c>
      <c r="AR94" s="320" t="s">
        <v>191</v>
      </c>
      <c r="AS94" s="320" t="s">
        <v>191</v>
      </c>
      <c r="AT94" s="320" t="s">
        <v>191</v>
      </c>
      <c r="AU94" s="320" t="s">
        <v>191</v>
      </c>
      <c r="AV94" s="320" t="s">
        <v>191</v>
      </c>
      <c r="AW94" s="320" t="s">
        <v>191</v>
      </c>
      <c r="AX94" s="320" t="s">
        <v>191</v>
      </c>
      <c r="AY94" s="320" t="s">
        <v>191</v>
      </c>
      <c r="AZ94" s="320" t="s">
        <v>191</v>
      </c>
      <c r="BA94" s="320" t="s">
        <v>191</v>
      </c>
      <c r="BB94" s="320" t="s">
        <v>191</v>
      </c>
      <c r="BC94" s="320" t="s">
        <v>191</v>
      </c>
      <c r="BD94" s="320" t="s">
        <v>191</v>
      </c>
      <c r="BE94" s="320" t="s">
        <v>191</v>
      </c>
      <c r="BF94" s="273">
        <v>30</v>
      </c>
      <c r="BG94" s="274">
        <v>16</v>
      </c>
      <c r="BH94" s="275">
        <v>20</v>
      </c>
      <c r="BI94" s="273">
        <v>71</v>
      </c>
      <c r="BJ94" s="274">
        <v>178</v>
      </c>
      <c r="BK94" s="275">
        <v>249</v>
      </c>
      <c r="BL94" s="273">
        <v>31</v>
      </c>
      <c r="BM94" s="274">
        <v>20</v>
      </c>
      <c r="BN94" s="275">
        <v>23</v>
      </c>
      <c r="BO94" s="273">
        <v>71</v>
      </c>
      <c r="BP94" s="274">
        <v>178</v>
      </c>
      <c r="BQ94" s="275">
        <v>249</v>
      </c>
      <c r="BR94" s="273">
        <v>26.9</v>
      </c>
      <c r="BS94" s="274">
        <v>24.1</v>
      </c>
      <c r="BT94" s="275">
        <v>24.9</v>
      </c>
      <c r="BU94" s="273">
        <v>71</v>
      </c>
      <c r="BV94" s="274">
        <v>178</v>
      </c>
      <c r="BW94" s="275">
        <v>249</v>
      </c>
      <c r="BX94" s="273" t="s">
        <v>197</v>
      </c>
      <c r="BY94" s="274" t="s">
        <v>197</v>
      </c>
      <c r="BZ94" s="275" t="s">
        <v>197</v>
      </c>
      <c r="CA94" s="273">
        <v>5</v>
      </c>
      <c r="CB94" s="274">
        <v>23</v>
      </c>
      <c r="CC94" s="275">
        <v>28</v>
      </c>
      <c r="CD94" s="273" t="s">
        <v>197</v>
      </c>
      <c r="CE94" s="274" t="s">
        <v>197</v>
      </c>
      <c r="CF94" s="275" t="s">
        <v>197</v>
      </c>
      <c r="CG94" s="273">
        <v>5</v>
      </c>
      <c r="CH94" s="274">
        <v>23</v>
      </c>
      <c r="CI94" s="275">
        <v>28</v>
      </c>
      <c r="CJ94" s="273">
        <v>17</v>
      </c>
      <c r="CK94" s="274">
        <v>19.5</v>
      </c>
      <c r="CL94" s="275">
        <v>19</v>
      </c>
      <c r="CM94" s="273">
        <v>5</v>
      </c>
      <c r="CN94" s="274">
        <v>23</v>
      </c>
      <c r="CO94" s="275">
        <v>28</v>
      </c>
      <c r="CP94" s="273">
        <v>76</v>
      </c>
      <c r="CQ94" s="274">
        <v>61</v>
      </c>
      <c r="CR94" s="275">
        <v>69</v>
      </c>
      <c r="CS94" s="273">
        <v>1400</v>
      </c>
      <c r="CT94" s="274">
        <v>1489</v>
      </c>
      <c r="CU94" s="275">
        <v>2889</v>
      </c>
      <c r="CV94" s="273">
        <v>79</v>
      </c>
      <c r="CW94" s="274">
        <v>65</v>
      </c>
      <c r="CX94" s="275">
        <v>72</v>
      </c>
      <c r="CY94" s="273">
        <v>1400</v>
      </c>
      <c r="CZ94" s="274">
        <v>1489</v>
      </c>
      <c r="DA94" s="275">
        <v>2889</v>
      </c>
      <c r="DB94" s="273">
        <v>36.5</v>
      </c>
      <c r="DC94" s="274">
        <v>33.6</v>
      </c>
      <c r="DD94" s="275">
        <v>35</v>
      </c>
      <c r="DE94" s="273">
        <v>1400</v>
      </c>
      <c r="DF94" s="274">
        <v>1489</v>
      </c>
      <c r="DG94" s="275">
        <v>2889</v>
      </c>
    </row>
    <row r="95" spans="1:111" x14ac:dyDescent="0.35">
      <c r="A95" t="s">
        <v>75</v>
      </c>
      <c r="B95" t="s">
        <v>320</v>
      </c>
      <c r="C95" t="s">
        <v>309</v>
      </c>
      <c r="D95" s="273">
        <v>73</v>
      </c>
      <c r="E95" s="274">
        <v>58</v>
      </c>
      <c r="F95" s="275">
        <v>66</v>
      </c>
      <c r="G95" s="273">
        <v>1767</v>
      </c>
      <c r="H95" s="274">
        <v>1707</v>
      </c>
      <c r="I95" s="275">
        <v>3474</v>
      </c>
      <c r="J95" s="273">
        <v>77</v>
      </c>
      <c r="K95" s="274">
        <v>63</v>
      </c>
      <c r="L95" s="275">
        <v>70</v>
      </c>
      <c r="M95" s="273">
        <v>1767</v>
      </c>
      <c r="N95" s="274">
        <v>1707</v>
      </c>
      <c r="O95" s="275">
        <v>3474</v>
      </c>
      <c r="P95" s="273">
        <v>34.299999999999997</v>
      </c>
      <c r="Q95" s="274">
        <v>32.4</v>
      </c>
      <c r="R95" s="275">
        <v>33.4</v>
      </c>
      <c r="S95" s="273">
        <v>1767</v>
      </c>
      <c r="T95" s="274">
        <v>1707</v>
      </c>
      <c r="U95" s="275">
        <v>3474</v>
      </c>
      <c r="V95" s="320" t="s">
        <v>191</v>
      </c>
      <c r="W95" s="320" t="s">
        <v>191</v>
      </c>
      <c r="X95" s="320" t="s">
        <v>191</v>
      </c>
      <c r="Y95" s="320" t="s">
        <v>191</v>
      </c>
      <c r="Z95" s="320" t="s">
        <v>191</v>
      </c>
      <c r="AA95" s="320" t="s">
        <v>191</v>
      </c>
      <c r="AB95" s="320" t="s">
        <v>191</v>
      </c>
      <c r="AC95" s="320" t="s">
        <v>191</v>
      </c>
      <c r="AD95" s="320" t="s">
        <v>191</v>
      </c>
      <c r="AE95" s="320" t="s">
        <v>191</v>
      </c>
      <c r="AF95" s="320" t="s">
        <v>191</v>
      </c>
      <c r="AG95" s="320" t="s">
        <v>191</v>
      </c>
      <c r="AH95" s="320" t="s">
        <v>191</v>
      </c>
      <c r="AI95" s="320" t="s">
        <v>191</v>
      </c>
      <c r="AJ95" s="320" t="s">
        <v>191</v>
      </c>
      <c r="AK95" s="320" t="s">
        <v>191</v>
      </c>
      <c r="AL95" s="320" t="s">
        <v>191</v>
      </c>
      <c r="AM95" s="320" t="s">
        <v>191</v>
      </c>
      <c r="AN95" s="320" t="s">
        <v>191</v>
      </c>
      <c r="AO95" s="320" t="s">
        <v>191</v>
      </c>
      <c r="AP95" s="320" t="s">
        <v>191</v>
      </c>
      <c r="AQ95" s="320" t="s">
        <v>191</v>
      </c>
      <c r="AR95" s="320" t="s">
        <v>191</v>
      </c>
      <c r="AS95" s="320" t="s">
        <v>191</v>
      </c>
      <c r="AT95" s="320" t="s">
        <v>191</v>
      </c>
      <c r="AU95" s="320" t="s">
        <v>191</v>
      </c>
      <c r="AV95" s="320" t="s">
        <v>191</v>
      </c>
      <c r="AW95" s="320" t="s">
        <v>191</v>
      </c>
      <c r="AX95" s="320" t="s">
        <v>191</v>
      </c>
      <c r="AY95" s="320" t="s">
        <v>191</v>
      </c>
      <c r="AZ95" s="320" t="s">
        <v>191</v>
      </c>
      <c r="BA95" s="320" t="s">
        <v>191</v>
      </c>
      <c r="BB95" s="320" t="s">
        <v>191</v>
      </c>
      <c r="BC95" s="320" t="s">
        <v>191</v>
      </c>
      <c r="BD95" s="320" t="s">
        <v>191</v>
      </c>
      <c r="BE95" s="320" t="s">
        <v>191</v>
      </c>
      <c r="BF95" s="273">
        <v>18</v>
      </c>
      <c r="BG95" s="274">
        <v>11</v>
      </c>
      <c r="BH95" s="275">
        <v>13</v>
      </c>
      <c r="BI95" s="273">
        <v>76</v>
      </c>
      <c r="BJ95" s="274">
        <v>190</v>
      </c>
      <c r="BK95" s="275">
        <v>266</v>
      </c>
      <c r="BL95" s="273">
        <v>21</v>
      </c>
      <c r="BM95" s="274">
        <v>12</v>
      </c>
      <c r="BN95" s="275">
        <v>14</v>
      </c>
      <c r="BO95" s="273">
        <v>76</v>
      </c>
      <c r="BP95" s="274">
        <v>190</v>
      </c>
      <c r="BQ95" s="275">
        <v>266</v>
      </c>
      <c r="BR95" s="273">
        <v>25</v>
      </c>
      <c r="BS95" s="274">
        <v>23.5</v>
      </c>
      <c r="BT95" s="275">
        <v>24</v>
      </c>
      <c r="BU95" s="273">
        <v>76</v>
      </c>
      <c r="BV95" s="274">
        <v>190</v>
      </c>
      <c r="BW95" s="275">
        <v>266</v>
      </c>
      <c r="BX95" s="273" t="s">
        <v>197</v>
      </c>
      <c r="BY95" s="274" t="s">
        <v>197</v>
      </c>
      <c r="BZ95" s="275" t="s">
        <v>197</v>
      </c>
      <c r="CA95" s="273">
        <v>18</v>
      </c>
      <c r="CB95" s="274">
        <v>43</v>
      </c>
      <c r="CC95" s="275">
        <v>61</v>
      </c>
      <c r="CD95" s="273" t="s">
        <v>197</v>
      </c>
      <c r="CE95" s="274" t="s">
        <v>197</v>
      </c>
      <c r="CF95" s="275" t="s">
        <v>197</v>
      </c>
      <c r="CG95" s="273">
        <v>18</v>
      </c>
      <c r="CH95" s="274">
        <v>43</v>
      </c>
      <c r="CI95" s="275">
        <v>61</v>
      </c>
      <c r="CJ95" s="273">
        <v>19</v>
      </c>
      <c r="CK95" s="274">
        <v>18.600000000000001</v>
      </c>
      <c r="CL95" s="275">
        <v>18.7</v>
      </c>
      <c r="CM95" s="273">
        <v>18</v>
      </c>
      <c r="CN95" s="274">
        <v>43</v>
      </c>
      <c r="CO95" s="275">
        <v>61</v>
      </c>
      <c r="CP95" s="273">
        <v>70</v>
      </c>
      <c r="CQ95" s="274">
        <v>52</v>
      </c>
      <c r="CR95" s="275">
        <v>61</v>
      </c>
      <c r="CS95" s="273">
        <v>1892</v>
      </c>
      <c r="CT95" s="274">
        <v>1973</v>
      </c>
      <c r="CU95" s="275">
        <v>3865</v>
      </c>
      <c r="CV95" s="273">
        <v>73</v>
      </c>
      <c r="CW95" s="274">
        <v>57</v>
      </c>
      <c r="CX95" s="275">
        <v>65</v>
      </c>
      <c r="CY95" s="273">
        <v>1892</v>
      </c>
      <c r="CZ95" s="274">
        <v>1973</v>
      </c>
      <c r="DA95" s="275">
        <v>3865</v>
      </c>
      <c r="DB95" s="273">
        <v>33.799999999999997</v>
      </c>
      <c r="DC95" s="274">
        <v>31.2</v>
      </c>
      <c r="DD95" s="275">
        <v>32.4</v>
      </c>
      <c r="DE95" s="273">
        <v>1892</v>
      </c>
      <c r="DF95" s="274">
        <v>1973</v>
      </c>
      <c r="DG95" s="275">
        <v>3865</v>
      </c>
    </row>
    <row r="96" spans="1:111" x14ac:dyDescent="0.35">
      <c r="A96" t="s">
        <v>77</v>
      </c>
      <c r="B96" t="s">
        <v>322</v>
      </c>
      <c r="C96" t="s">
        <v>309</v>
      </c>
      <c r="D96" s="273">
        <v>70</v>
      </c>
      <c r="E96" s="274">
        <v>55</v>
      </c>
      <c r="F96" s="275">
        <v>63</v>
      </c>
      <c r="G96" s="273">
        <v>1573</v>
      </c>
      <c r="H96" s="274">
        <v>1536</v>
      </c>
      <c r="I96" s="275">
        <v>3109</v>
      </c>
      <c r="J96" s="273">
        <v>75</v>
      </c>
      <c r="K96" s="274">
        <v>63</v>
      </c>
      <c r="L96" s="275">
        <v>69</v>
      </c>
      <c r="M96" s="273">
        <v>1573</v>
      </c>
      <c r="N96" s="274">
        <v>1536</v>
      </c>
      <c r="O96" s="275">
        <v>3109</v>
      </c>
      <c r="P96" s="273">
        <v>34.6</v>
      </c>
      <c r="Q96" s="274">
        <v>32.4</v>
      </c>
      <c r="R96" s="275">
        <v>33.5</v>
      </c>
      <c r="S96" s="273">
        <v>1573</v>
      </c>
      <c r="T96" s="274">
        <v>1536</v>
      </c>
      <c r="U96" s="275">
        <v>3109</v>
      </c>
      <c r="V96" s="320" t="s">
        <v>191</v>
      </c>
      <c r="W96" s="320" t="s">
        <v>191</v>
      </c>
      <c r="X96" s="320" t="s">
        <v>191</v>
      </c>
      <c r="Y96" s="320" t="s">
        <v>191</v>
      </c>
      <c r="Z96" s="320" t="s">
        <v>191</v>
      </c>
      <c r="AA96" s="320" t="s">
        <v>191</v>
      </c>
      <c r="AB96" s="320" t="s">
        <v>191</v>
      </c>
      <c r="AC96" s="320" t="s">
        <v>191</v>
      </c>
      <c r="AD96" s="320" t="s">
        <v>191</v>
      </c>
      <c r="AE96" s="320" t="s">
        <v>191</v>
      </c>
      <c r="AF96" s="320" t="s">
        <v>191</v>
      </c>
      <c r="AG96" s="320" t="s">
        <v>191</v>
      </c>
      <c r="AH96" s="320" t="s">
        <v>191</v>
      </c>
      <c r="AI96" s="320" t="s">
        <v>191</v>
      </c>
      <c r="AJ96" s="320" t="s">
        <v>191</v>
      </c>
      <c r="AK96" s="320" t="s">
        <v>191</v>
      </c>
      <c r="AL96" s="320" t="s">
        <v>191</v>
      </c>
      <c r="AM96" s="320" t="s">
        <v>191</v>
      </c>
      <c r="AN96" s="320" t="s">
        <v>191</v>
      </c>
      <c r="AO96" s="320" t="s">
        <v>191</v>
      </c>
      <c r="AP96" s="320" t="s">
        <v>191</v>
      </c>
      <c r="AQ96" s="320" t="s">
        <v>191</v>
      </c>
      <c r="AR96" s="320" t="s">
        <v>191</v>
      </c>
      <c r="AS96" s="320" t="s">
        <v>191</v>
      </c>
      <c r="AT96" s="320" t="s">
        <v>191</v>
      </c>
      <c r="AU96" s="320" t="s">
        <v>191</v>
      </c>
      <c r="AV96" s="320" t="s">
        <v>191</v>
      </c>
      <c r="AW96" s="320" t="s">
        <v>191</v>
      </c>
      <c r="AX96" s="320" t="s">
        <v>191</v>
      </c>
      <c r="AY96" s="320" t="s">
        <v>191</v>
      </c>
      <c r="AZ96" s="320" t="s">
        <v>191</v>
      </c>
      <c r="BA96" s="320" t="s">
        <v>191</v>
      </c>
      <c r="BB96" s="320" t="s">
        <v>191</v>
      </c>
      <c r="BC96" s="320" t="s">
        <v>191</v>
      </c>
      <c r="BD96" s="320" t="s">
        <v>191</v>
      </c>
      <c r="BE96" s="320" t="s">
        <v>191</v>
      </c>
      <c r="BF96" s="273">
        <v>19</v>
      </c>
      <c r="BG96" s="274">
        <v>12</v>
      </c>
      <c r="BH96" s="275">
        <v>14</v>
      </c>
      <c r="BI96" s="273">
        <v>96</v>
      </c>
      <c r="BJ96" s="274">
        <v>245</v>
      </c>
      <c r="BK96" s="275">
        <v>341</v>
      </c>
      <c r="BL96" s="273">
        <v>21</v>
      </c>
      <c r="BM96" s="274">
        <v>14</v>
      </c>
      <c r="BN96" s="275">
        <v>16</v>
      </c>
      <c r="BO96" s="273">
        <v>96</v>
      </c>
      <c r="BP96" s="274">
        <v>245</v>
      </c>
      <c r="BQ96" s="275">
        <v>341</v>
      </c>
      <c r="BR96" s="273">
        <v>25.3</v>
      </c>
      <c r="BS96" s="274">
        <v>23.9</v>
      </c>
      <c r="BT96" s="275">
        <v>24.3</v>
      </c>
      <c r="BU96" s="273">
        <v>96</v>
      </c>
      <c r="BV96" s="274">
        <v>245</v>
      </c>
      <c r="BW96" s="275">
        <v>341</v>
      </c>
      <c r="BX96" s="273" t="s">
        <v>197</v>
      </c>
      <c r="BY96" s="274" t="s">
        <v>197</v>
      </c>
      <c r="BZ96" s="275" t="s">
        <v>197</v>
      </c>
      <c r="CA96" s="273">
        <v>7</v>
      </c>
      <c r="CB96" s="274">
        <v>22</v>
      </c>
      <c r="CC96" s="275">
        <v>29</v>
      </c>
      <c r="CD96" s="273" t="s">
        <v>197</v>
      </c>
      <c r="CE96" s="274" t="s">
        <v>197</v>
      </c>
      <c r="CF96" s="275" t="s">
        <v>197</v>
      </c>
      <c r="CG96" s="273">
        <v>7</v>
      </c>
      <c r="CH96" s="274">
        <v>22</v>
      </c>
      <c r="CI96" s="275">
        <v>29</v>
      </c>
      <c r="CJ96" s="273">
        <v>19.7</v>
      </c>
      <c r="CK96" s="274">
        <v>18.399999999999999</v>
      </c>
      <c r="CL96" s="275">
        <v>18.7</v>
      </c>
      <c r="CM96" s="273">
        <v>7</v>
      </c>
      <c r="CN96" s="274">
        <v>22</v>
      </c>
      <c r="CO96" s="275">
        <v>29</v>
      </c>
      <c r="CP96" s="273">
        <v>66</v>
      </c>
      <c r="CQ96" s="274">
        <v>48</v>
      </c>
      <c r="CR96" s="275">
        <v>57</v>
      </c>
      <c r="CS96" s="273">
        <v>1717</v>
      </c>
      <c r="CT96" s="274">
        <v>1844</v>
      </c>
      <c r="CU96" s="275">
        <v>3561</v>
      </c>
      <c r="CV96" s="273">
        <v>71</v>
      </c>
      <c r="CW96" s="274">
        <v>54</v>
      </c>
      <c r="CX96" s="275">
        <v>62</v>
      </c>
      <c r="CY96" s="273">
        <v>1717</v>
      </c>
      <c r="CZ96" s="274">
        <v>1844</v>
      </c>
      <c r="DA96" s="275">
        <v>3561</v>
      </c>
      <c r="DB96" s="273">
        <v>33.9</v>
      </c>
      <c r="DC96" s="274">
        <v>30.9</v>
      </c>
      <c r="DD96" s="275">
        <v>32.299999999999997</v>
      </c>
      <c r="DE96" s="273">
        <v>1717</v>
      </c>
      <c r="DF96" s="274">
        <v>1844</v>
      </c>
      <c r="DG96" s="275">
        <v>3561</v>
      </c>
    </row>
    <row r="97" spans="1:111" x14ac:dyDescent="0.35">
      <c r="A97" t="s">
        <v>40</v>
      </c>
      <c r="B97" t="s">
        <v>285</v>
      </c>
      <c r="C97" t="s">
        <v>408</v>
      </c>
      <c r="D97" s="273">
        <v>75</v>
      </c>
      <c r="E97" s="274">
        <v>62</v>
      </c>
      <c r="F97" s="275">
        <v>69</v>
      </c>
      <c r="G97" s="273">
        <v>3566</v>
      </c>
      <c r="H97" s="274">
        <v>3427</v>
      </c>
      <c r="I97" s="275">
        <v>6993</v>
      </c>
      <c r="J97" s="273">
        <v>78</v>
      </c>
      <c r="K97" s="274">
        <v>66</v>
      </c>
      <c r="L97" s="275">
        <v>72</v>
      </c>
      <c r="M97" s="273">
        <v>3566</v>
      </c>
      <c r="N97" s="274">
        <v>3427</v>
      </c>
      <c r="O97" s="275">
        <v>6993</v>
      </c>
      <c r="P97" s="273">
        <v>35.799999999999997</v>
      </c>
      <c r="Q97" s="274">
        <v>33.799999999999997</v>
      </c>
      <c r="R97" s="275">
        <v>34.799999999999997</v>
      </c>
      <c r="S97" s="273">
        <v>3566</v>
      </c>
      <c r="T97" s="274">
        <v>3427</v>
      </c>
      <c r="U97" s="275">
        <v>6993</v>
      </c>
      <c r="V97" s="320" t="s">
        <v>191</v>
      </c>
      <c r="W97" s="320" t="s">
        <v>191</v>
      </c>
      <c r="X97" s="320" t="s">
        <v>191</v>
      </c>
      <c r="Y97" s="320" t="s">
        <v>191</v>
      </c>
      <c r="Z97" s="320" t="s">
        <v>191</v>
      </c>
      <c r="AA97" s="320" t="s">
        <v>191</v>
      </c>
      <c r="AB97" s="320" t="s">
        <v>191</v>
      </c>
      <c r="AC97" s="320" t="s">
        <v>191</v>
      </c>
      <c r="AD97" s="320" t="s">
        <v>191</v>
      </c>
      <c r="AE97" s="320" t="s">
        <v>191</v>
      </c>
      <c r="AF97" s="320" t="s">
        <v>191</v>
      </c>
      <c r="AG97" s="320" t="s">
        <v>191</v>
      </c>
      <c r="AH97" s="320" t="s">
        <v>191</v>
      </c>
      <c r="AI97" s="320" t="s">
        <v>191</v>
      </c>
      <c r="AJ97" s="320" t="s">
        <v>191</v>
      </c>
      <c r="AK97" s="320" t="s">
        <v>191</v>
      </c>
      <c r="AL97" s="320" t="s">
        <v>191</v>
      </c>
      <c r="AM97" s="320" t="s">
        <v>191</v>
      </c>
      <c r="AN97" s="320" t="s">
        <v>191</v>
      </c>
      <c r="AO97" s="320" t="s">
        <v>191</v>
      </c>
      <c r="AP97" s="320" t="s">
        <v>191</v>
      </c>
      <c r="AQ97" s="320" t="s">
        <v>191</v>
      </c>
      <c r="AR97" s="320" t="s">
        <v>191</v>
      </c>
      <c r="AS97" s="320" t="s">
        <v>191</v>
      </c>
      <c r="AT97" s="320" t="s">
        <v>191</v>
      </c>
      <c r="AU97" s="320" t="s">
        <v>191</v>
      </c>
      <c r="AV97" s="320" t="s">
        <v>191</v>
      </c>
      <c r="AW97" s="320" t="s">
        <v>191</v>
      </c>
      <c r="AX97" s="320" t="s">
        <v>191</v>
      </c>
      <c r="AY97" s="320" t="s">
        <v>191</v>
      </c>
      <c r="AZ97" s="320" t="s">
        <v>191</v>
      </c>
      <c r="BA97" s="320" t="s">
        <v>191</v>
      </c>
      <c r="BB97" s="320" t="s">
        <v>191</v>
      </c>
      <c r="BC97" s="320" t="s">
        <v>191</v>
      </c>
      <c r="BD97" s="320" t="s">
        <v>191</v>
      </c>
      <c r="BE97" s="320" t="s">
        <v>191</v>
      </c>
      <c r="BF97" s="273">
        <v>24</v>
      </c>
      <c r="BG97" s="274">
        <v>22</v>
      </c>
      <c r="BH97" s="275">
        <v>22</v>
      </c>
      <c r="BI97" s="273">
        <v>233</v>
      </c>
      <c r="BJ97" s="274">
        <v>538</v>
      </c>
      <c r="BK97" s="275">
        <v>771</v>
      </c>
      <c r="BL97" s="273">
        <v>25</v>
      </c>
      <c r="BM97" s="274">
        <v>25</v>
      </c>
      <c r="BN97" s="275">
        <v>25</v>
      </c>
      <c r="BO97" s="273">
        <v>233</v>
      </c>
      <c r="BP97" s="274">
        <v>538</v>
      </c>
      <c r="BQ97" s="275">
        <v>771</v>
      </c>
      <c r="BR97" s="273">
        <v>26.1</v>
      </c>
      <c r="BS97" s="274">
        <v>25.8</v>
      </c>
      <c r="BT97" s="275">
        <v>25.9</v>
      </c>
      <c r="BU97" s="273">
        <v>233</v>
      </c>
      <c r="BV97" s="274">
        <v>538</v>
      </c>
      <c r="BW97" s="275">
        <v>771</v>
      </c>
      <c r="BX97" s="273" t="s">
        <v>197</v>
      </c>
      <c r="BY97" s="274" t="s">
        <v>197</v>
      </c>
      <c r="BZ97" s="275" t="s">
        <v>197</v>
      </c>
      <c r="CA97" s="273">
        <v>22</v>
      </c>
      <c r="CB97" s="274">
        <v>61</v>
      </c>
      <c r="CC97" s="275">
        <v>83</v>
      </c>
      <c r="CD97" s="273" t="s">
        <v>197</v>
      </c>
      <c r="CE97" s="274" t="s">
        <v>197</v>
      </c>
      <c r="CF97" s="275" t="s">
        <v>197</v>
      </c>
      <c r="CG97" s="273">
        <v>22</v>
      </c>
      <c r="CH97" s="274">
        <v>61</v>
      </c>
      <c r="CI97" s="275">
        <v>83</v>
      </c>
      <c r="CJ97" s="273">
        <v>19.8</v>
      </c>
      <c r="CK97" s="274">
        <v>18.7</v>
      </c>
      <c r="CL97" s="275">
        <v>19</v>
      </c>
      <c r="CM97" s="273">
        <v>22</v>
      </c>
      <c r="CN97" s="274">
        <v>61</v>
      </c>
      <c r="CO97" s="275">
        <v>83</v>
      </c>
      <c r="CP97" s="273">
        <v>71</v>
      </c>
      <c r="CQ97" s="274">
        <v>56</v>
      </c>
      <c r="CR97" s="275">
        <v>63</v>
      </c>
      <c r="CS97" s="273">
        <v>3881</v>
      </c>
      <c r="CT97" s="274">
        <v>4094</v>
      </c>
      <c r="CU97" s="275">
        <v>7975</v>
      </c>
      <c r="CV97" s="273">
        <v>74</v>
      </c>
      <c r="CW97" s="274">
        <v>59</v>
      </c>
      <c r="CX97" s="275">
        <v>66</v>
      </c>
      <c r="CY97" s="273">
        <v>3881</v>
      </c>
      <c r="CZ97" s="274">
        <v>4094</v>
      </c>
      <c r="DA97" s="275">
        <v>7975</v>
      </c>
      <c r="DB97" s="273">
        <v>35</v>
      </c>
      <c r="DC97" s="274">
        <v>32.4</v>
      </c>
      <c r="DD97" s="275">
        <v>33.700000000000003</v>
      </c>
      <c r="DE97" s="273">
        <v>3881</v>
      </c>
      <c r="DF97" s="274">
        <v>4094</v>
      </c>
      <c r="DG97" s="275">
        <v>7975</v>
      </c>
    </row>
    <row r="98" spans="1:111" x14ac:dyDescent="0.35">
      <c r="A98" t="s">
        <v>41</v>
      </c>
      <c r="B98" t="s">
        <v>286</v>
      </c>
      <c r="C98" t="s">
        <v>408</v>
      </c>
      <c r="D98" s="273">
        <v>78</v>
      </c>
      <c r="E98" s="274">
        <v>62</v>
      </c>
      <c r="F98" s="275">
        <v>70</v>
      </c>
      <c r="G98" s="273">
        <v>1262</v>
      </c>
      <c r="H98" s="274">
        <v>1162</v>
      </c>
      <c r="I98" s="275">
        <v>2424</v>
      </c>
      <c r="J98" s="273">
        <v>80</v>
      </c>
      <c r="K98" s="274">
        <v>65</v>
      </c>
      <c r="L98" s="275">
        <v>73</v>
      </c>
      <c r="M98" s="273">
        <v>1262</v>
      </c>
      <c r="N98" s="274">
        <v>1162</v>
      </c>
      <c r="O98" s="275">
        <v>2424</v>
      </c>
      <c r="P98" s="273">
        <v>35.9</v>
      </c>
      <c r="Q98" s="274">
        <v>34</v>
      </c>
      <c r="R98" s="275">
        <v>35</v>
      </c>
      <c r="S98" s="273">
        <v>1262</v>
      </c>
      <c r="T98" s="274">
        <v>1162</v>
      </c>
      <c r="U98" s="275">
        <v>2424</v>
      </c>
      <c r="V98" s="320" t="s">
        <v>191</v>
      </c>
      <c r="W98" s="320" t="s">
        <v>191</v>
      </c>
      <c r="X98" s="320" t="s">
        <v>191</v>
      </c>
      <c r="Y98" s="320" t="s">
        <v>191</v>
      </c>
      <c r="Z98" s="320" t="s">
        <v>191</v>
      </c>
      <c r="AA98" s="320" t="s">
        <v>191</v>
      </c>
      <c r="AB98" s="320" t="s">
        <v>191</v>
      </c>
      <c r="AC98" s="320" t="s">
        <v>191</v>
      </c>
      <c r="AD98" s="320" t="s">
        <v>191</v>
      </c>
      <c r="AE98" s="320" t="s">
        <v>191</v>
      </c>
      <c r="AF98" s="320" t="s">
        <v>191</v>
      </c>
      <c r="AG98" s="320" t="s">
        <v>191</v>
      </c>
      <c r="AH98" s="320" t="s">
        <v>191</v>
      </c>
      <c r="AI98" s="320" t="s">
        <v>191</v>
      </c>
      <c r="AJ98" s="320" t="s">
        <v>191</v>
      </c>
      <c r="AK98" s="320" t="s">
        <v>191</v>
      </c>
      <c r="AL98" s="320" t="s">
        <v>191</v>
      </c>
      <c r="AM98" s="320" t="s">
        <v>191</v>
      </c>
      <c r="AN98" s="320" t="s">
        <v>191</v>
      </c>
      <c r="AO98" s="320" t="s">
        <v>191</v>
      </c>
      <c r="AP98" s="320" t="s">
        <v>191</v>
      </c>
      <c r="AQ98" s="320" t="s">
        <v>191</v>
      </c>
      <c r="AR98" s="320" t="s">
        <v>191</v>
      </c>
      <c r="AS98" s="320" t="s">
        <v>191</v>
      </c>
      <c r="AT98" s="320" t="s">
        <v>191</v>
      </c>
      <c r="AU98" s="320" t="s">
        <v>191</v>
      </c>
      <c r="AV98" s="320" t="s">
        <v>191</v>
      </c>
      <c r="AW98" s="320" t="s">
        <v>191</v>
      </c>
      <c r="AX98" s="320" t="s">
        <v>191</v>
      </c>
      <c r="AY98" s="320" t="s">
        <v>191</v>
      </c>
      <c r="AZ98" s="320" t="s">
        <v>191</v>
      </c>
      <c r="BA98" s="320" t="s">
        <v>191</v>
      </c>
      <c r="BB98" s="320" t="s">
        <v>191</v>
      </c>
      <c r="BC98" s="320" t="s">
        <v>191</v>
      </c>
      <c r="BD98" s="320" t="s">
        <v>191</v>
      </c>
      <c r="BE98" s="320" t="s">
        <v>191</v>
      </c>
      <c r="BF98" s="273">
        <v>41</v>
      </c>
      <c r="BG98" s="274">
        <v>17</v>
      </c>
      <c r="BH98" s="275">
        <v>25</v>
      </c>
      <c r="BI98" s="273">
        <v>74</v>
      </c>
      <c r="BJ98" s="274">
        <v>157</v>
      </c>
      <c r="BK98" s="275">
        <v>231</v>
      </c>
      <c r="BL98" s="273">
        <v>41</v>
      </c>
      <c r="BM98" s="274">
        <v>20</v>
      </c>
      <c r="BN98" s="275">
        <v>26</v>
      </c>
      <c r="BO98" s="273">
        <v>74</v>
      </c>
      <c r="BP98" s="274">
        <v>157</v>
      </c>
      <c r="BQ98" s="275">
        <v>231</v>
      </c>
      <c r="BR98" s="273">
        <v>28.2</v>
      </c>
      <c r="BS98" s="274">
        <v>25.2</v>
      </c>
      <c r="BT98" s="275">
        <v>26.2</v>
      </c>
      <c r="BU98" s="273">
        <v>74</v>
      </c>
      <c r="BV98" s="274">
        <v>157</v>
      </c>
      <c r="BW98" s="275">
        <v>231</v>
      </c>
      <c r="BX98" s="273" t="s">
        <v>197</v>
      </c>
      <c r="BY98" s="274" t="s">
        <v>197</v>
      </c>
      <c r="BZ98" s="275" t="s">
        <v>197</v>
      </c>
      <c r="CA98" s="273">
        <v>15</v>
      </c>
      <c r="CB98" s="274">
        <v>27</v>
      </c>
      <c r="CC98" s="275">
        <v>42</v>
      </c>
      <c r="CD98" s="273" t="s">
        <v>197</v>
      </c>
      <c r="CE98" s="274" t="s">
        <v>197</v>
      </c>
      <c r="CF98" s="275" t="s">
        <v>197</v>
      </c>
      <c r="CG98" s="273">
        <v>15</v>
      </c>
      <c r="CH98" s="274">
        <v>27</v>
      </c>
      <c r="CI98" s="275">
        <v>42</v>
      </c>
      <c r="CJ98" s="273">
        <v>20.2</v>
      </c>
      <c r="CK98" s="274">
        <v>19.3</v>
      </c>
      <c r="CL98" s="275">
        <v>19.600000000000001</v>
      </c>
      <c r="CM98" s="273">
        <v>15</v>
      </c>
      <c r="CN98" s="274">
        <v>27</v>
      </c>
      <c r="CO98" s="275">
        <v>42</v>
      </c>
      <c r="CP98" s="273">
        <v>74</v>
      </c>
      <c r="CQ98" s="274">
        <v>55</v>
      </c>
      <c r="CR98" s="275">
        <v>65</v>
      </c>
      <c r="CS98" s="273">
        <v>1369</v>
      </c>
      <c r="CT98" s="274">
        <v>1361</v>
      </c>
      <c r="CU98" s="275">
        <v>2730</v>
      </c>
      <c r="CV98" s="273">
        <v>77</v>
      </c>
      <c r="CW98" s="274">
        <v>58</v>
      </c>
      <c r="CX98" s="275">
        <v>68</v>
      </c>
      <c r="CY98" s="273">
        <v>1369</v>
      </c>
      <c r="CZ98" s="274">
        <v>1361</v>
      </c>
      <c r="DA98" s="275">
        <v>2730</v>
      </c>
      <c r="DB98" s="273">
        <v>35.200000000000003</v>
      </c>
      <c r="DC98" s="274">
        <v>32.6</v>
      </c>
      <c r="DD98" s="275">
        <v>33.9</v>
      </c>
      <c r="DE98" s="273">
        <v>1369</v>
      </c>
      <c r="DF98" s="274">
        <v>1361</v>
      </c>
      <c r="DG98" s="275">
        <v>2730</v>
      </c>
    </row>
    <row r="99" spans="1:111" x14ac:dyDescent="0.35">
      <c r="A99" t="s">
        <v>45</v>
      </c>
      <c r="B99" t="s">
        <v>290</v>
      </c>
      <c r="C99" t="s">
        <v>408</v>
      </c>
      <c r="D99" s="273">
        <v>77</v>
      </c>
      <c r="E99" s="274">
        <v>62</v>
      </c>
      <c r="F99" s="275">
        <v>70</v>
      </c>
      <c r="G99" s="273">
        <v>2600</v>
      </c>
      <c r="H99" s="274">
        <v>2570</v>
      </c>
      <c r="I99" s="275">
        <v>5170</v>
      </c>
      <c r="J99" s="273">
        <v>79</v>
      </c>
      <c r="K99" s="274">
        <v>64</v>
      </c>
      <c r="L99" s="275">
        <v>71</v>
      </c>
      <c r="M99" s="273">
        <v>2600</v>
      </c>
      <c r="N99" s="274">
        <v>2570</v>
      </c>
      <c r="O99" s="275">
        <v>5170</v>
      </c>
      <c r="P99" s="273">
        <v>36.1</v>
      </c>
      <c r="Q99" s="274">
        <v>34</v>
      </c>
      <c r="R99" s="275">
        <v>35.1</v>
      </c>
      <c r="S99" s="273">
        <v>2600</v>
      </c>
      <c r="T99" s="274">
        <v>2570</v>
      </c>
      <c r="U99" s="275">
        <v>5170</v>
      </c>
      <c r="V99" s="320" t="s">
        <v>191</v>
      </c>
      <c r="W99" s="320" t="s">
        <v>191</v>
      </c>
      <c r="X99" s="320" t="s">
        <v>191</v>
      </c>
      <c r="Y99" s="320" t="s">
        <v>191</v>
      </c>
      <c r="Z99" s="320" t="s">
        <v>191</v>
      </c>
      <c r="AA99" s="320" t="s">
        <v>191</v>
      </c>
      <c r="AB99" s="320" t="s">
        <v>191</v>
      </c>
      <c r="AC99" s="320" t="s">
        <v>191</v>
      </c>
      <c r="AD99" s="320" t="s">
        <v>191</v>
      </c>
      <c r="AE99" s="320" t="s">
        <v>191</v>
      </c>
      <c r="AF99" s="320" t="s">
        <v>191</v>
      </c>
      <c r="AG99" s="320" t="s">
        <v>191</v>
      </c>
      <c r="AH99" s="320" t="s">
        <v>191</v>
      </c>
      <c r="AI99" s="320" t="s">
        <v>191</v>
      </c>
      <c r="AJ99" s="320" t="s">
        <v>191</v>
      </c>
      <c r="AK99" s="320" t="s">
        <v>191</v>
      </c>
      <c r="AL99" s="320" t="s">
        <v>191</v>
      </c>
      <c r="AM99" s="320" t="s">
        <v>191</v>
      </c>
      <c r="AN99" s="320" t="s">
        <v>191</v>
      </c>
      <c r="AO99" s="320" t="s">
        <v>191</v>
      </c>
      <c r="AP99" s="320" t="s">
        <v>191</v>
      </c>
      <c r="AQ99" s="320" t="s">
        <v>191</v>
      </c>
      <c r="AR99" s="320" t="s">
        <v>191</v>
      </c>
      <c r="AS99" s="320" t="s">
        <v>191</v>
      </c>
      <c r="AT99" s="320" t="s">
        <v>191</v>
      </c>
      <c r="AU99" s="320" t="s">
        <v>191</v>
      </c>
      <c r="AV99" s="320" t="s">
        <v>191</v>
      </c>
      <c r="AW99" s="320" t="s">
        <v>191</v>
      </c>
      <c r="AX99" s="320" t="s">
        <v>191</v>
      </c>
      <c r="AY99" s="320" t="s">
        <v>191</v>
      </c>
      <c r="AZ99" s="320" t="s">
        <v>191</v>
      </c>
      <c r="BA99" s="320" t="s">
        <v>191</v>
      </c>
      <c r="BB99" s="320" t="s">
        <v>191</v>
      </c>
      <c r="BC99" s="320" t="s">
        <v>191</v>
      </c>
      <c r="BD99" s="320" t="s">
        <v>191</v>
      </c>
      <c r="BE99" s="320" t="s">
        <v>191</v>
      </c>
      <c r="BF99" s="273">
        <v>25</v>
      </c>
      <c r="BG99" s="274">
        <v>14</v>
      </c>
      <c r="BH99" s="275">
        <v>17</v>
      </c>
      <c r="BI99" s="273">
        <v>105</v>
      </c>
      <c r="BJ99" s="274">
        <v>268</v>
      </c>
      <c r="BK99" s="275">
        <v>373</v>
      </c>
      <c r="BL99" s="273">
        <v>26</v>
      </c>
      <c r="BM99" s="274">
        <v>15</v>
      </c>
      <c r="BN99" s="275">
        <v>18</v>
      </c>
      <c r="BO99" s="273">
        <v>105</v>
      </c>
      <c r="BP99" s="274">
        <v>268</v>
      </c>
      <c r="BQ99" s="275">
        <v>373</v>
      </c>
      <c r="BR99" s="273">
        <v>27.1</v>
      </c>
      <c r="BS99" s="274">
        <v>25.5</v>
      </c>
      <c r="BT99" s="275">
        <v>25.9</v>
      </c>
      <c r="BU99" s="273">
        <v>105</v>
      </c>
      <c r="BV99" s="274">
        <v>268</v>
      </c>
      <c r="BW99" s="275">
        <v>373</v>
      </c>
      <c r="BX99" s="273" t="s">
        <v>197</v>
      </c>
      <c r="BY99" s="274" t="s">
        <v>197</v>
      </c>
      <c r="BZ99" s="275" t="s">
        <v>197</v>
      </c>
      <c r="CA99" s="273">
        <v>20</v>
      </c>
      <c r="CB99" s="274">
        <v>38</v>
      </c>
      <c r="CC99" s="275">
        <v>58</v>
      </c>
      <c r="CD99" s="273" t="s">
        <v>197</v>
      </c>
      <c r="CE99" s="274" t="s">
        <v>197</v>
      </c>
      <c r="CF99" s="275" t="s">
        <v>197</v>
      </c>
      <c r="CG99" s="273">
        <v>20</v>
      </c>
      <c r="CH99" s="274">
        <v>38</v>
      </c>
      <c r="CI99" s="275">
        <v>58</v>
      </c>
      <c r="CJ99" s="273">
        <v>19</v>
      </c>
      <c r="CK99" s="274">
        <v>18.399999999999999</v>
      </c>
      <c r="CL99" s="275">
        <v>18.600000000000001</v>
      </c>
      <c r="CM99" s="273">
        <v>20</v>
      </c>
      <c r="CN99" s="274">
        <v>38</v>
      </c>
      <c r="CO99" s="275">
        <v>58</v>
      </c>
      <c r="CP99" s="273">
        <v>75</v>
      </c>
      <c r="CQ99" s="274">
        <v>57</v>
      </c>
      <c r="CR99" s="275">
        <v>65</v>
      </c>
      <c r="CS99" s="273">
        <v>2757</v>
      </c>
      <c r="CT99" s="274">
        <v>2913</v>
      </c>
      <c r="CU99" s="275">
        <v>5670</v>
      </c>
      <c r="CV99" s="273">
        <v>76</v>
      </c>
      <c r="CW99" s="274">
        <v>58</v>
      </c>
      <c r="CX99" s="275">
        <v>67</v>
      </c>
      <c r="CY99" s="273">
        <v>2757</v>
      </c>
      <c r="CZ99" s="274">
        <v>2913</v>
      </c>
      <c r="DA99" s="275">
        <v>5670</v>
      </c>
      <c r="DB99" s="273">
        <v>35.6</v>
      </c>
      <c r="DC99" s="274">
        <v>33</v>
      </c>
      <c r="DD99" s="275">
        <v>34.299999999999997</v>
      </c>
      <c r="DE99" s="273">
        <v>2757</v>
      </c>
      <c r="DF99" s="274">
        <v>2913</v>
      </c>
      <c r="DG99" s="275">
        <v>5670</v>
      </c>
    </row>
    <row r="100" spans="1:111" x14ac:dyDescent="0.35">
      <c r="A100" t="s">
        <v>46</v>
      </c>
      <c r="B100" t="s">
        <v>291</v>
      </c>
      <c r="C100" t="s">
        <v>408</v>
      </c>
      <c r="D100" s="273">
        <v>72</v>
      </c>
      <c r="E100" s="274">
        <v>59</v>
      </c>
      <c r="F100" s="275">
        <v>65</v>
      </c>
      <c r="G100" s="273">
        <v>4452</v>
      </c>
      <c r="H100" s="274">
        <v>4301</v>
      </c>
      <c r="I100" s="275">
        <v>8753</v>
      </c>
      <c r="J100" s="273">
        <v>74</v>
      </c>
      <c r="K100" s="274">
        <v>62</v>
      </c>
      <c r="L100" s="275">
        <v>68</v>
      </c>
      <c r="M100" s="273">
        <v>4452</v>
      </c>
      <c r="N100" s="274">
        <v>4301</v>
      </c>
      <c r="O100" s="275">
        <v>8753</v>
      </c>
      <c r="P100" s="273">
        <v>35.4</v>
      </c>
      <c r="Q100" s="274">
        <v>33.6</v>
      </c>
      <c r="R100" s="275">
        <v>34.5</v>
      </c>
      <c r="S100" s="273">
        <v>4452</v>
      </c>
      <c r="T100" s="274">
        <v>4301</v>
      </c>
      <c r="U100" s="275">
        <v>8753</v>
      </c>
      <c r="V100" s="320" t="s">
        <v>191</v>
      </c>
      <c r="W100" s="320" t="s">
        <v>191</v>
      </c>
      <c r="X100" s="320" t="s">
        <v>191</v>
      </c>
      <c r="Y100" s="320" t="s">
        <v>191</v>
      </c>
      <c r="Z100" s="320" t="s">
        <v>191</v>
      </c>
      <c r="AA100" s="320" t="s">
        <v>191</v>
      </c>
      <c r="AB100" s="320" t="s">
        <v>191</v>
      </c>
      <c r="AC100" s="320" t="s">
        <v>191</v>
      </c>
      <c r="AD100" s="320" t="s">
        <v>191</v>
      </c>
      <c r="AE100" s="320" t="s">
        <v>191</v>
      </c>
      <c r="AF100" s="320" t="s">
        <v>191</v>
      </c>
      <c r="AG100" s="320" t="s">
        <v>191</v>
      </c>
      <c r="AH100" s="320" t="s">
        <v>191</v>
      </c>
      <c r="AI100" s="320" t="s">
        <v>191</v>
      </c>
      <c r="AJ100" s="320" t="s">
        <v>191</v>
      </c>
      <c r="AK100" s="320" t="s">
        <v>191</v>
      </c>
      <c r="AL100" s="320" t="s">
        <v>191</v>
      </c>
      <c r="AM100" s="320" t="s">
        <v>191</v>
      </c>
      <c r="AN100" s="320" t="s">
        <v>191</v>
      </c>
      <c r="AO100" s="320" t="s">
        <v>191</v>
      </c>
      <c r="AP100" s="320" t="s">
        <v>191</v>
      </c>
      <c r="AQ100" s="320" t="s">
        <v>191</v>
      </c>
      <c r="AR100" s="320" t="s">
        <v>191</v>
      </c>
      <c r="AS100" s="320" t="s">
        <v>191</v>
      </c>
      <c r="AT100" s="320" t="s">
        <v>191</v>
      </c>
      <c r="AU100" s="320" t="s">
        <v>191</v>
      </c>
      <c r="AV100" s="320" t="s">
        <v>191</v>
      </c>
      <c r="AW100" s="320" t="s">
        <v>191</v>
      </c>
      <c r="AX100" s="320" t="s">
        <v>191</v>
      </c>
      <c r="AY100" s="320" t="s">
        <v>191</v>
      </c>
      <c r="AZ100" s="320" t="s">
        <v>191</v>
      </c>
      <c r="BA100" s="320" t="s">
        <v>191</v>
      </c>
      <c r="BB100" s="320" t="s">
        <v>191</v>
      </c>
      <c r="BC100" s="320" t="s">
        <v>191</v>
      </c>
      <c r="BD100" s="320" t="s">
        <v>191</v>
      </c>
      <c r="BE100" s="320" t="s">
        <v>191</v>
      </c>
      <c r="BF100" s="273">
        <v>30</v>
      </c>
      <c r="BG100" s="274">
        <v>20</v>
      </c>
      <c r="BH100" s="275">
        <v>23</v>
      </c>
      <c r="BI100" s="273">
        <v>336</v>
      </c>
      <c r="BJ100" s="274">
        <v>721</v>
      </c>
      <c r="BK100" s="275">
        <v>1057</v>
      </c>
      <c r="BL100" s="273">
        <v>31</v>
      </c>
      <c r="BM100" s="274">
        <v>21</v>
      </c>
      <c r="BN100" s="275">
        <v>24</v>
      </c>
      <c r="BO100" s="273">
        <v>336</v>
      </c>
      <c r="BP100" s="274">
        <v>721</v>
      </c>
      <c r="BQ100" s="275">
        <v>1057</v>
      </c>
      <c r="BR100" s="273">
        <v>28.1</v>
      </c>
      <c r="BS100" s="274">
        <v>26.3</v>
      </c>
      <c r="BT100" s="275">
        <v>26.9</v>
      </c>
      <c r="BU100" s="273">
        <v>336</v>
      </c>
      <c r="BV100" s="274">
        <v>721</v>
      </c>
      <c r="BW100" s="275">
        <v>1057</v>
      </c>
      <c r="BX100" s="273" t="s">
        <v>197</v>
      </c>
      <c r="BY100" s="274" t="s">
        <v>197</v>
      </c>
      <c r="BZ100" s="275" t="s">
        <v>197</v>
      </c>
      <c r="CA100" s="273">
        <v>24</v>
      </c>
      <c r="CB100" s="274">
        <v>56</v>
      </c>
      <c r="CC100" s="275">
        <v>80</v>
      </c>
      <c r="CD100" s="273" t="s">
        <v>197</v>
      </c>
      <c r="CE100" s="274" t="s">
        <v>197</v>
      </c>
      <c r="CF100" s="275" t="s">
        <v>197</v>
      </c>
      <c r="CG100" s="273">
        <v>24</v>
      </c>
      <c r="CH100" s="274">
        <v>56</v>
      </c>
      <c r="CI100" s="275">
        <v>80</v>
      </c>
      <c r="CJ100" s="273">
        <v>19.8</v>
      </c>
      <c r="CK100" s="274">
        <v>19.3</v>
      </c>
      <c r="CL100" s="275">
        <v>19.399999999999999</v>
      </c>
      <c r="CM100" s="273">
        <v>24</v>
      </c>
      <c r="CN100" s="274">
        <v>56</v>
      </c>
      <c r="CO100" s="275">
        <v>80</v>
      </c>
      <c r="CP100" s="273">
        <v>68</v>
      </c>
      <c r="CQ100" s="274">
        <v>52</v>
      </c>
      <c r="CR100" s="275">
        <v>60</v>
      </c>
      <c r="CS100" s="273">
        <v>4898</v>
      </c>
      <c r="CT100" s="274">
        <v>5155</v>
      </c>
      <c r="CU100" s="275">
        <v>10053</v>
      </c>
      <c r="CV100" s="273">
        <v>70</v>
      </c>
      <c r="CW100" s="274">
        <v>55</v>
      </c>
      <c r="CX100" s="275">
        <v>62</v>
      </c>
      <c r="CY100" s="273">
        <v>4898</v>
      </c>
      <c r="CZ100" s="274">
        <v>5155</v>
      </c>
      <c r="DA100" s="275">
        <v>10053</v>
      </c>
      <c r="DB100" s="273">
        <v>34.799999999999997</v>
      </c>
      <c r="DC100" s="274">
        <v>32.4</v>
      </c>
      <c r="DD100" s="275">
        <v>33.5</v>
      </c>
      <c r="DE100" s="273">
        <v>4898</v>
      </c>
      <c r="DF100" s="274">
        <v>5155</v>
      </c>
      <c r="DG100" s="275">
        <v>10053</v>
      </c>
    </row>
    <row r="101" spans="1:111" x14ac:dyDescent="0.35">
      <c r="A101" t="s">
        <v>52</v>
      </c>
      <c r="B101" t="s">
        <v>297</v>
      </c>
      <c r="C101" t="s">
        <v>408</v>
      </c>
      <c r="D101" s="273">
        <v>75</v>
      </c>
      <c r="E101" s="274">
        <v>60</v>
      </c>
      <c r="F101" s="275">
        <v>68</v>
      </c>
      <c r="G101" s="273">
        <v>1874</v>
      </c>
      <c r="H101" s="274">
        <v>1870</v>
      </c>
      <c r="I101" s="275">
        <v>3744</v>
      </c>
      <c r="J101" s="273">
        <v>77</v>
      </c>
      <c r="K101" s="274">
        <v>63</v>
      </c>
      <c r="L101" s="275">
        <v>70</v>
      </c>
      <c r="M101" s="273">
        <v>1874</v>
      </c>
      <c r="N101" s="274">
        <v>1870</v>
      </c>
      <c r="O101" s="275">
        <v>3744</v>
      </c>
      <c r="P101" s="273">
        <v>34.9</v>
      </c>
      <c r="Q101" s="274">
        <v>32.9</v>
      </c>
      <c r="R101" s="275">
        <v>33.9</v>
      </c>
      <c r="S101" s="273">
        <v>1874</v>
      </c>
      <c r="T101" s="274">
        <v>1870</v>
      </c>
      <c r="U101" s="275">
        <v>3744</v>
      </c>
      <c r="V101" s="320" t="s">
        <v>191</v>
      </c>
      <c r="W101" s="320" t="s">
        <v>191</v>
      </c>
      <c r="X101" s="320" t="s">
        <v>191</v>
      </c>
      <c r="Y101" s="320" t="s">
        <v>191</v>
      </c>
      <c r="Z101" s="320" t="s">
        <v>191</v>
      </c>
      <c r="AA101" s="320" t="s">
        <v>191</v>
      </c>
      <c r="AB101" s="320" t="s">
        <v>191</v>
      </c>
      <c r="AC101" s="320" t="s">
        <v>191</v>
      </c>
      <c r="AD101" s="320" t="s">
        <v>191</v>
      </c>
      <c r="AE101" s="320" t="s">
        <v>191</v>
      </c>
      <c r="AF101" s="320" t="s">
        <v>191</v>
      </c>
      <c r="AG101" s="320" t="s">
        <v>191</v>
      </c>
      <c r="AH101" s="320" t="s">
        <v>191</v>
      </c>
      <c r="AI101" s="320" t="s">
        <v>191</v>
      </c>
      <c r="AJ101" s="320" t="s">
        <v>191</v>
      </c>
      <c r="AK101" s="320" t="s">
        <v>191</v>
      </c>
      <c r="AL101" s="320" t="s">
        <v>191</v>
      </c>
      <c r="AM101" s="320" t="s">
        <v>191</v>
      </c>
      <c r="AN101" s="320" t="s">
        <v>191</v>
      </c>
      <c r="AO101" s="320" t="s">
        <v>191</v>
      </c>
      <c r="AP101" s="320" t="s">
        <v>191</v>
      </c>
      <c r="AQ101" s="320" t="s">
        <v>191</v>
      </c>
      <c r="AR101" s="320" t="s">
        <v>191</v>
      </c>
      <c r="AS101" s="320" t="s">
        <v>191</v>
      </c>
      <c r="AT101" s="320" t="s">
        <v>191</v>
      </c>
      <c r="AU101" s="320" t="s">
        <v>191</v>
      </c>
      <c r="AV101" s="320" t="s">
        <v>191</v>
      </c>
      <c r="AW101" s="320" t="s">
        <v>191</v>
      </c>
      <c r="AX101" s="320" t="s">
        <v>191</v>
      </c>
      <c r="AY101" s="320" t="s">
        <v>191</v>
      </c>
      <c r="AZ101" s="320" t="s">
        <v>191</v>
      </c>
      <c r="BA101" s="320" t="s">
        <v>191</v>
      </c>
      <c r="BB101" s="320" t="s">
        <v>191</v>
      </c>
      <c r="BC101" s="320" t="s">
        <v>191</v>
      </c>
      <c r="BD101" s="320" t="s">
        <v>191</v>
      </c>
      <c r="BE101" s="320" t="s">
        <v>191</v>
      </c>
      <c r="BF101" s="273">
        <v>33</v>
      </c>
      <c r="BG101" s="274">
        <v>19</v>
      </c>
      <c r="BH101" s="275">
        <v>23</v>
      </c>
      <c r="BI101" s="273">
        <v>93</v>
      </c>
      <c r="BJ101" s="274">
        <v>240</v>
      </c>
      <c r="BK101" s="275">
        <v>333</v>
      </c>
      <c r="BL101" s="273">
        <v>33</v>
      </c>
      <c r="BM101" s="274">
        <v>21</v>
      </c>
      <c r="BN101" s="275">
        <v>24</v>
      </c>
      <c r="BO101" s="273">
        <v>93</v>
      </c>
      <c r="BP101" s="274">
        <v>240</v>
      </c>
      <c r="BQ101" s="275">
        <v>333</v>
      </c>
      <c r="BR101" s="273">
        <v>26.7</v>
      </c>
      <c r="BS101" s="274">
        <v>24.7</v>
      </c>
      <c r="BT101" s="275">
        <v>25.3</v>
      </c>
      <c r="BU101" s="273">
        <v>93</v>
      </c>
      <c r="BV101" s="274">
        <v>240</v>
      </c>
      <c r="BW101" s="275">
        <v>333</v>
      </c>
      <c r="BX101" s="273" t="s">
        <v>197</v>
      </c>
      <c r="BY101" s="274" t="s">
        <v>197</v>
      </c>
      <c r="BZ101" s="275" t="s">
        <v>197</v>
      </c>
      <c r="CA101" s="273">
        <v>15</v>
      </c>
      <c r="CB101" s="274">
        <v>51</v>
      </c>
      <c r="CC101" s="275">
        <v>66</v>
      </c>
      <c r="CD101" s="273" t="s">
        <v>197</v>
      </c>
      <c r="CE101" s="274" t="s">
        <v>197</v>
      </c>
      <c r="CF101" s="275" t="s">
        <v>197</v>
      </c>
      <c r="CG101" s="273">
        <v>15</v>
      </c>
      <c r="CH101" s="274">
        <v>51</v>
      </c>
      <c r="CI101" s="275">
        <v>66</v>
      </c>
      <c r="CJ101" s="273">
        <v>19.399999999999999</v>
      </c>
      <c r="CK101" s="274">
        <v>19.3</v>
      </c>
      <c r="CL101" s="275">
        <v>19.3</v>
      </c>
      <c r="CM101" s="273">
        <v>15</v>
      </c>
      <c r="CN101" s="274">
        <v>51</v>
      </c>
      <c r="CO101" s="275">
        <v>66</v>
      </c>
      <c r="CP101" s="273">
        <v>72</v>
      </c>
      <c r="CQ101" s="274">
        <v>54</v>
      </c>
      <c r="CR101" s="275">
        <v>63</v>
      </c>
      <c r="CS101" s="273">
        <v>2011</v>
      </c>
      <c r="CT101" s="274">
        <v>2189</v>
      </c>
      <c r="CU101" s="275">
        <v>4200</v>
      </c>
      <c r="CV101" s="273">
        <v>74</v>
      </c>
      <c r="CW101" s="274">
        <v>57</v>
      </c>
      <c r="CX101" s="275">
        <v>65</v>
      </c>
      <c r="CY101" s="273">
        <v>2011</v>
      </c>
      <c r="CZ101" s="274">
        <v>2189</v>
      </c>
      <c r="DA101" s="275">
        <v>4200</v>
      </c>
      <c r="DB101" s="273">
        <v>34.4</v>
      </c>
      <c r="DC101" s="274">
        <v>31.7</v>
      </c>
      <c r="DD101" s="275">
        <v>33</v>
      </c>
      <c r="DE101" s="273">
        <v>2011</v>
      </c>
      <c r="DF101" s="274">
        <v>2189</v>
      </c>
      <c r="DG101" s="275">
        <v>4200</v>
      </c>
    </row>
    <row r="102" spans="1:111" x14ac:dyDescent="0.35">
      <c r="A102" t="s">
        <v>94</v>
      </c>
      <c r="B102" t="s">
        <v>337</v>
      </c>
      <c r="C102" t="s">
        <v>338</v>
      </c>
      <c r="D102" s="273" t="s">
        <v>197</v>
      </c>
      <c r="E102" s="274" t="s">
        <v>197</v>
      </c>
      <c r="F102" s="275">
        <v>88</v>
      </c>
      <c r="G102" s="273">
        <v>16</v>
      </c>
      <c r="H102" s="274">
        <v>8</v>
      </c>
      <c r="I102" s="275">
        <v>24</v>
      </c>
      <c r="J102" s="273" t="s">
        <v>197</v>
      </c>
      <c r="K102" s="274" t="s">
        <v>197</v>
      </c>
      <c r="L102" s="275">
        <v>88</v>
      </c>
      <c r="M102" s="273">
        <v>16</v>
      </c>
      <c r="N102" s="274">
        <v>8</v>
      </c>
      <c r="O102" s="275">
        <v>24</v>
      </c>
      <c r="P102" s="273">
        <v>36.200000000000003</v>
      </c>
      <c r="Q102" s="274">
        <v>36.9</v>
      </c>
      <c r="R102" s="275">
        <v>36.4</v>
      </c>
      <c r="S102" s="273">
        <v>16</v>
      </c>
      <c r="T102" s="274">
        <v>8</v>
      </c>
      <c r="U102" s="275">
        <v>24</v>
      </c>
      <c r="V102" s="320" t="s">
        <v>191</v>
      </c>
      <c r="W102" s="320" t="s">
        <v>191</v>
      </c>
      <c r="X102" s="320" t="s">
        <v>191</v>
      </c>
      <c r="Y102" s="320" t="s">
        <v>191</v>
      </c>
      <c r="Z102" s="320" t="s">
        <v>191</v>
      </c>
      <c r="AA102" s="320" t="s">
        <v>191</v>
      </c>
      <c r="AB102" s="320" t="s">
        <v>191</v>
      </c>
      <c r="AC102" s="320" t="s">
        <v>191</v>
      </c>
      <c r="AD102" s="320" t="s">
        <v>191</v>
      </c>
      <c r="AE102" s="320" t="s">
        <v>191</v>
      </c>
      <c r="AF102" s="320" t="s">
        <v>191</v>
      </c>
      <c r="AG102" s="320" t="s">
        <v>191</v>
      </c>
      <c r="AH102" s="320" t="s">
        <v>191</v>
      </c>
      <c r="AI102" s="320" t="s">
        <v>191</v>
      </c>
      <c r="AJ102" s="320" t="s">
        <v>191</v>
      </c>
      <c r="AK102" s="320" t="s">
        <v>191</v>
      </c>
      <c r="AL102" s="320" t="s">
        <v>191</v>
      </c>
      <c r="AM102" s="320" t="s">
        <v>191</v>
      </c>
      <c r="AN102" s="320" t="s">
        <v>191</v>
      </c>
      <c r="AO102" s="320" t="s">
        <v>191</v>
      </c>
      <c r="AP102" s="320" t="s">
        <v>191</v>
      </c>
      <c r="AQ102" s="320" t="s">
        <v>191</v>
      </c>
      <c r="AR102" s="320" t="s">
        <v>191</v>
      </c>
      <c r="AS102" s="320" t="s">
        <v>191</v>
      </c>
      <c r="AT102" s="320" t="s">
        <v>191</v>
      </c>
      <c r="AU102" s="320" t="s">
        <v>191</v>
      </c>
      <c r="AV102" s="320" t="s">
        <v>191</v>
      </c>
      <c r="AW102" s="320" t="s">
        <v>191</v>
      </c>
      <c r="AX102" s="320" t="s">
        <v>191</v>
      </c>
      <c r="AY102" s="320" t="s">
        <v>191</v>
      </c>
      <c r="AZ102" s="320" t="s">
        <v>191</v>
      </c>
      <c r="BA102" s="320" t="s">
        <v>191</v>
      </c>
      <c r="BB102" s="320" t="s">
        <v>191</v>
      </c>
      <c r="BC102" s="320" t="s">
        <v>191</v>
      </c>
      <c r="BD102" s="320" t="s">
        <v>191</v>
      </c>
      <c r="BE102" s="320" t="s">
        <v>191</v>
      </c>
      <c r="BF102" s="273" t="s">
        <v>197</v>
      </c>
      <c r="BG102" s="274" t="s">
        <v>197</v>
      </c>
      <c r="BH102" s="275" t="s">
        <v>197</v>
      </c>
      <c r="BI102" s="273" t="s">
        <v>197</v>
      </c>
      <c r="BJ102" s="274" t="s">
        <v>197</v>
      </c>
      <c r="BK102" s="275">
        <v>5</v>
      </c>
      <c r="BL102" s="273" t="s">
        <v>197</v>
      </c>
      <c r="BM102" s="274" t="s">
        <v>197</v>
      </c>
      <c r="BN102" s="275" t="s">
        <v>197</v>
      </c>
      <c r="BO102" s="273" t="s">
        <v>197</v>
      </c>
      <c r="BP102" s="274" t="s">
        <v>197</v>
      </c>
      <c r="BQ102" s="275">
        <v>5</v>
      </c>
      <c r="BR102" s="273">
        <v>28</v>
      </c>
      <c r="BS102" s="274">
        <v>28.5</v>
      </c>
      <c r="BT102" s="275">
        <v>28.4</v>
      </c>
      <c r="BU102" s="273" t="s">
        <v>197</v>
      </c>
      <c r="BV102" s="274" t="s">
        <v>197</v>
      </c>
      <c r="BW102" s="275">
        <v>5</v>
      </c>
      <c r="BX102" s="273" t="s">
        <v>197</v>
      </c>
      <c r="BY102" s="274" t="s">
        <v>191</v>
      </c>
      <c r="BZ102" s="275" t="s">
        <v>197</v>
      </c>
      <c r="CA102" s="273" t="s">
        <v>197</v>
      </c>
      <c r="CB102" s="274">
        <v>0</v>
      </c>
      <c r="CC102" s="275" t="s">
        <v>197</v>
      </c>
      <c r="CD102" s="273" t="s">
        <v>197</v>
      </c>
      <c r="CE102" s="274" t="s">
        <v>191</v>
      </c>
      <c r="CF102" s="275" t="s">
        <v>197</v>
      </c>
      <c r="CG102" s="273" t="s">
        <v>197</v>
      </c>
      <c r="CH102" s="274">
        <v>0</v>
      </c>
      <c r="CI102" s="275" t="s">
        <v>197</v>
      </c>
      <c r="CJ102" s="273">
        <v>18</v>
      </c>
      <c r="CK102" s="274">
        <v>0</v>
      </c>
      <c r="CL102" s="275">
        <v>18</v>
      </c>
      <c r="CM102" s="273" t="s">
        <v>197</v>
      </c>
      <c r="CN102" s="274">
        <v>0</v>
      </c>
      <c r="CO102" s="275" t="s">
        <v>197</v>
      </c>
      <c r="CP102" s="273">
        <v>86</v>
      </c>
      <c r="CQ102" s="274">
        <v>70</v>
      </c>
      <c r="CR102" s="275">
        <v>79</v>
      </c>
      <c r="CS102" s="273">
        <v>22</v>
      </c>
      <c r="CT102" s="274">
        <v>20</v>
      </c>
      <c r="CU102" s="275">
        <v>42</v>
      </c>
      <c r="CV102" s="273">
        <v>86</v>
      </c>
      <c r="CW102" s="274">
        <v>70</v>
      </c>
      <c r="CX102" s="275">
        <v>79</v>
      </c>
      <c r="CY102" s="273">
        <v>22</v>
      </c>
      <c r="CZ102" s="274">
        <v>20</v>
      </c>
      <c r="DA102" s="275">
        <v>42</v>
      </c>
      <c r="DB102" s="273">
        <v>36</v>
      </c>
      <c r="DC102" s="274">
        <v>36</v>
      </c>
      <c r="DD102" s="275">
        <v>36</v>
      </c>
      <c r="DE102" s="273">
        <v>22</v>
      </c>
      <c r="DF102" s="274">
        <v>20</v>
      </c>
      <c r="DG102" s="275">
        <v>42</v>
      </c>
    </row>
    <row r="103" spans="1:111" x14ac:dyDescent="0.35">
      <c r="A103" t="s">
        <v>108</v>
      </c>
      <c r="B103" t="s">
        <v>353</v>
      </c>
      <c r="C103" t="s">
        <v>352</v>
      </c>
      <c r="D103" s="273">
        <v>78</v>
      </c>
      <c r="E103" s="274">
        <v>69</v>
      </c>
      <c r="F103" s="275">
        <v>74</v>
      </c>
      <c r="G103" s="273">
        <v>1668</v>
      </c>
      <c r="H103" s="274">
        <v>1541</v>
      </c>
      <c r="I103" s="275">
        <v>3209</v>
      </c>
      <c r="J103" s="273">
        <v>81</v>
      </c>
      <c r="K103" s="274">
        <v>71</v>
      </c>
      <c r="L103" s="275">
        <v>76</v>
      </c>
      <c r="M103" s="273">
        <v>1668</v>
      </c>
      <c r="N103" s="274">
        <v>1541</v>
      </c>
      <c r="O103" s="275">
        <v>3209</v>
      </c>
      <c r="P103" s="273">
        <v>35.5</v>
      </c>
      <c r="Q103" s="274">
        <v>34</v>
      </c>
      <c r="R103" s="275">
        <v>34.799999999999997</v>
      </c>
      <c r="S103" s="273">
        <v>1668</v>
      </c>
      <c r="T103" s="274">
        <v>1541</v>
      </c>
      <c r="U103" s="275">
        <v>3209</v>
      </c>
      <c r="V103" s="320" t="s">
        <v>191</v>
      </c>
      <c r="W103" s="320" t="s">
        <v>191</v>
      </c>
      <c r="X103" s="320" t="s">
        <v>191</v>
      </c>
      <c r="Y103" s="320" t="s">
        <v>191</v>
      </c>
      <c r="Z103" s="320" t="s">
        <v>191</v>
      </c>
      <c r="AA103" s="320" t="s">
        <v>191</v>
      </c>
      <c r="AB103" s="320" t="s">
        <v>191</v>
      </c>
      <c r="AC103" s="320" t="s">
        <v>191</v>
      </c>
      <c r="AD103" s="320" t="s">
        <v>191</v>
      </c>
      <c r="AE103" s="320" t="s">
        <v>191</v>
      </c>
      <c r="AF103" s="320" t="s">
        <v>191</v>
      </c>
      <c r="AG103" s="320" t="s">
        <v>191</v>
      </c>
      <c r="AH103" s="320" t="s">
        <v>191</v>
      </c>
      <c r="AI103" s="320" t="s">
        <v>191</v>
      </c>
      <c r="AJ103" s="320" t="s">
        <v>191</v>
      </c>
      <c r="AK103" s="320" t="s">
        <v>191</v>
      </c>
      <c r="AL103" s="320" t="s">
        <v>191</v>
      </c>
      <c r="AM103" s="320" t="s">
        <v>191</v>
      </c>
      <c r="AN103" s="320" t="s">
        <v>191</v>
      </c>
      <c r="AO103" s="320" t="s">
        <v>191</v>
      </c>
      <c r="AP103" s="320" t="s">
        <v>191</v>
      </c>
      <c r="AQ103" s="320" t="s">
        <v>191</v>
      </c>
      <c r="AR103" s="320" t="s">
        <v>191</v>
      </c>
      <c r="AS103" s="320" t="s">
        <v>191</v>
      </c>
      <c r="AT103" s="320" t="s">
        <v>191</v>
      </c>
      <c r="AU103" s="320" t="s">
        <v>191</v>
      </c>
      <c r="AV103" s="320" t="s">
        <v>191</v>
      </c>
      <c r="AW103" s="320" t="s">
        <v>191</v>
      </c>
      <c r="AX103" s="320" t="s">
        <v>191</v>
      </c>
      <c r="AY103" s="320" t="s">
        <v>191</v>
      </c>
      <c r="AZ103" s="320" t="s">
        <v>191</v>
      </c>
      <c r="BA103" s="320" t="s">
        <v>191</v>
      </c>
      <c r="BB103" s="320" t="s">
        <v>191</v>
      </c>
      <c r="BC103" s="320" t="s">
        <v>191</v>
      </c>
      <c r="BD103" s="320" t="s">
        <v>191</v>
      </c>
      <c r="BE103" s="320" t="s">
        <v>191</v>
      </c>
      <c r="BF103" s="273">
        <v>34</v>
      </c>
      <c r="BG103" s="274">
        <v>29</v>
      </c>
      <c r="BH103" s="275">
        <v>30</v>
      </c>
      <c r="BI103" s="273">
        <v>109</v>
      </c>
      <c r="BJ103" s="274">
        <v>281</v>
      </c>
      <c r="BK103" s="275">
        <v>390</v>
      </c>
      <c r="BL103" s="273">
        <v>37</v>
      </c>
      <c r="BM103" s="274">
        <v>31</v>
      </c>
      <c r="BN103" s="275">
        <v>33</v>
      </c>
      <c r="BO103" s="273">
        <v>109</v>
      </c>
      <c r="BP103" s="274">
        <v>281</v>
      </c>
      <c r="BQ103" s="275">
        <v>390</v>
      </c>
      <c r="BR103" s="273">
        <v>28</v>
      </c>
      <c r="BS103" s="274">
        <v>26.5</v>
      </c>
      <c r="BT103" s="275">
        <v>26.9</v>
      </c>
      <c r="BU103" s="273">
        <v>109</v>
      </c>
      <c r="BV103" s="274">
        <v>281</v>
      </c>
      <c r="BW103" s="275">
        <v>390</v>
      </c>
      <c r="BX103" s="273" t="s">
        <v>197</v>
      </c>
      <c r="BY103" s="274" t="s">
        <v>197</v>
      </c>
      <c r="BZ103" s="275" t="s">
        <v>197</v>
      </c>
      <c r="CA103" s="273">
        <v>12</v>
      </c>
      <c r="CB103" s="274">
        <v>39</v>
      </c>
      <c r="CC103" s="275">
        <v>51</v>
      </c>
      <c r="CD103" s="273" t="s">
        <v>197</v>
      </c>
      <c r="CE103" s="274" t="s">
        <v>197</v>
      </c>
      <c r="CF103" s="275" t="s">
        <v>197</v>
      </c>
      <c r="CG103" s="273">
        <v>12</v>
      </c>
      <c r="CH103" s="274">
        <v>39</v>
      </c>
      <c r="CI103" s="275">
        <v>51</v>
      </c>
      <c r="CJ103" s="273">
        <v>17</v>
      </c>
      <c r="CK103" s="274">
        <v>18</v>
      </c>
      <c r="CL103" s="275">
        <v>17.8</v>
      </c>
      <c r="CM103" s="273">
        <v>12</v>
      </c>
      <c r="CN103" s="274">
        <v>39</v>
      </c>
      <c r="CO103" s="275">
        <v>51</v>
      </c>
      <c r="CP103" s="273">
        <v>74</v>
      </c>
      <c r="CQ103" s="274">
        <v>61</v>
      </c>
      <c r="CR103" s="275">
        <v>67</v>
      </c>
      <c r="CS103" s="273">
        <v>1812</v>
      </c>
      <c r="CT103" s="274">
        <v>1887</v>
      </c>
      <c r="CU103" s="275">
        <v>3699</v>
      </c>
      <c r="CV103" s="273">
        <v>77</v>
      </c>
      <c r="CW103" s="274">
        <v>63</v>
      </c>
      <c r="CX103" s="275">
        <v>70</v>
      </c>
      <c r="CY103" s="273">
        <v>1812</v>
      </c>
      <c r="CZ103" s="274">
        <v>1887</v>
      </c>
      <c r="DA103" s="275">
        <v>3699</v>
      </c>
      <c r="DB103" s="273">
        <v>34.700000000000003</v>
      </c>
      <c r="DC103" s="274">
        <v>32.4</v>
      </c>
      <c r="DD103" s="275">
        <v>33.6</v>
      </c>
      <c r="DE103" s="273">
        <v>1812</v>
      </c>
      <c r="DF103" s="274">
        <v>1887</v>
      </c>
      <c r="DG103" s="275">
        <v>3699</v>
      </c>
    </row>
    <row r="104" spans="1:111" x14ac:dyDescent="0.35">
      <c r="A104" t="s">
        <v>109</v>
      </c>
      <c r="B104" t="s">
        <v>354</v>
      </c>
      <c r="C104" t="s">
        <v>352</v>
      </c>
      <c r="D104" s="273">
        <v>79</v>
      </c>
      <c r="E104" s="274">
        <v>68</v>
      </c>
      <c r="F104" s="275">
        <v>73</v>
      </c>
      <c r="G104" s="273">
        <v>2033</v>
      </c>
      <c r="H104" s="274">
        <v>1967</v>
      </c>
      <c r="I104" s="275">
        <v>4000</v>
      </c>
      <c r="J104" s="273">
        <v>79</v>
      </c>
      <c r="K104" s="274">
        <v>70</v>
      </c>
      <c r="L104" s="275">
        <v>75</v>
      </c>
      <c r="M104" s="273">
        <v>2033</v>
      </c>
      <c r="N104" s="274">
        <v>1967</v>
      </c>
      <c r="O104" s="275">
        <v>4000</v>
      </c>
      <c r="P104" s="273">
        <v>36.6</v>
      </c>
      <c r="Q104" s="274">
        <v>34.9</v>
      </c>
      <c r="R104" s="275">
        <v>35.799999999999997</v>
      </c>
      <c r="S104" s="273">
        <v>2033</v>
      </c>
      <c r="T104" s="274">
        <v>1967</v>
      </c>
      <c r="U104" s="275">
        <v>4000</v>
      </c>
      <c r="V104" s="320" t="s">
        <v>191</v>
      </c>
      <c r="W104" s="320" t="s">
        <v>191</v>
      </c>
      <c r="X104" s="320" t="s">
        <v>191</v>
      </c>
      <c r="Y104" s="320" t="s">
        <v>191</v>
      </c>
      <c r="Z104" s="320" t="s">
        <v>191</v>
      </c>
      <c r="AA104" s="320" t="s">
        <v>191</v>
      </c>
      <c r="AB104" s="320" t="s">
        <v>191</v>
      </c>
      <c r="AC104" s="320" t="s">
        <v>191</v>
      </c>
      <c r="AD104" s="320" t="s">
        <v>191</v>
      </c>
      <c r="AE104" s="320" t="s">
        <v>191</v>
      </c>
      <c r="AF104" s="320" t="s">
        <v>191</v>
      </c>
      <c r="AG104" s="320" t="s">
        <v>191</v>
      </c>
      <c r="AH104" s="320" t="s">
        <v>191</v>
      </c>
      <c r="AI104" s="320" t="s">
        <v>191</v>
      </c>
      <c r="AJ104" s="320" t="s">
        <v>191</v>
      </c>
      <c r="AK104" s="320" t="s">
        <v>191</v>
      </c>
      <c r="AL104" s="320" t="s">
        <v>191</v>
      </c>
      <c r="AM104" s="320" t="s">
        <v>191</v>
      </c>
      <c r="AN104" s="320" t="s">
        <v>191</v>
      </c>
      <c r="AO104" s="320" t="s">
        <v>191</v>
      </c>
      <c r="AP104" s="320" t="s">
        <v>191</v>
      </c>
      <c r="AQ104" s="320" t="s">
        <v>191</v>
      </c>
      <c r="AR104" s="320" t="s">
        <v>191</v>
      </c>
      <c r="AS104" s="320" t="s">
        <v>191</v>
      </c>
      <c r="AT104" s="320" t="s">
        <v>191</v>
      </c>
      <c r="AU104" s="320" t="s">
        <v>191</v>
      </c>
      <c r="AV104" s="320" t="s">
        <v>191</v>
      </c>
      <c r="AW104" s="320" t="s">
        <v>191</v>
      </c>
      <c r="AX104" s="320" t="s">
        <v>191</v>
      </c>
      <c r="AY104" s="320" t="s">
        <v>191</v>
      </c>
      <c r="AZ104" s="320" t="s">
        <v>191</v>
      </c>
      <c r="BA104" s="320" t="s">
        <v>191</v>
      </c>
      <c r="BB104" s="320" t="s">
        <v>191</v>
      </c>
      <c r="BC104" s="320" t="s">
        <v>191</v>
      </c>
      <c r="BD104" s="320" t="s">
        <v>191</v>
      </c>
      <c r="BE104" s="320" t="s">
        <v>191</v>
      </c>
      <c r="BF104" s="273">
        <v>31</v>
      </c>
      <c r="BG104" s="274">
        <v>24</v>
      </c>
      <c r="BH104" s="275">
        <v>26</v>
      </c>
      <c r="BI104" s="273">
        <v>93</v>
      </c>
      <c r="BJ104" s="274">
        <v>243</v>
      </c>
      <c r="BK104" s="275">
        <v>336</v>
      </c>
      <c r="BL104" s="273">
        <v>31</v>
      </c>
      <c r="BM104" s="274">
        <v>25</v>
      </c>
      <c r="BN104" s="275">
        <v>26</v>
      </c>
      <c r="BO104" s="273">
        <v>93</v>
      </c>
      <c r="BP104" s="274">
        <v>243</v>
      </c>
      <c r="BQ104" s="275">
        <v>336</v>
      </c>
      <c r="BR104" s="273">
        <v>27.4</v>
      </c>
      <c r="BS104" s="274">
        <v>26.5</v>
      </c>
      <c r="BT104" s="275">
        <v>26.8</v>
      </c>
      <c r="BU104" s="273">
        <v>93</v>
      </c>
      <c r="BV104" s="274">
        <v>243</v>
      </c>
      <c r="BW104" s="275">
        <v>336</v>
      </c>
      <c r="BX104" s="273" t="s">
        <v>197</v>
      </c>
      <c r="BY104" s="274">
        <v>6</v>
      </c>
      <c r="BZ104" s="275">
        <v>4</v>
      </c>
      <c r="CA104" s="273">
        <v>20</v>
      </c>
      <c r="CB104" s="274">
        <v>51</v>
      </c>
      <c r="CC104" s="275">
        <v>71</v>
      </c>
      <c r="CD104" s="273" t="s">
        <v>197</v>
      </c>
      <c r="CE104" s="274">
        <v>8</v>
      </c>
      <c r="CF104" s="275">
        <v>6</v>
      </c>
      <c r="CG104" s="273">
        <v>20</v>
      </c>
      <c r="CH104" s="274">
        <v>51</v>
      </c>
      <c r="CI104" s="275">
        <v>71</v>
      </c>
      <c r="CJ104" s="273">
        <v>17.600000000000001</v>
      </c>
      <c r="CK104" s="274">
        <v>20.2</v>
      </c>
      <c r="CL104" s="275">
        <v>19.5</v>
      </c>
      <c r="CM104" s="273">
        <v>20</v>
      </c>
      <c r="CN104" s="274">
        <v>51</v>
      </c>
      <c r="CO104" s="275">
        <v>71</v>
      </c>
      <c r="CP104" s="273">
        <v>75</v>
      </c>
      <c r="CQ104" s="274">
        <v>61</v>
      </c>
      <c r="CR104" s="275">
        <v>68</v>
      </c>
      <c r="CS104" s="273">
        <v>2221</v>
      </c>
      <c r="CT104" s="274">
        <v>2340</v>
      </c>
      <c r="CU104" s="275">
        <v>4561</v>
      </c>
      <c r="CV104" s="273">
        <v>76</v>
      </c>
      <c r="CW104" s="274">
        <v>63</v>
      </c>
      <c r="CX104" s="275">
        <v>69</v>
      </c>
      <c r="CY104" s="273">
        <v>2221</v>
      </c>
      <c r="CZ104" s="274">
        <v>2340</v>
      </c>
      <c r="DA104" s="275">
        <v>4561</v>
      </c>
      <c r="DB104" s="273">
        <v>35.799999999999997</v>
      </c>
      <c r="DC104" s="274">
        <v>33.6</v>
      </c>
      <c r="DD104" s="275">
        <v>34.700000000000003</v>
      </c>
      <c r="DE104" s="273">
        <v>2221</v>
      </c>
      <c r="DF104" s="274">
        <v>2340</v>
      </c>
      <c r="DG104" s="275">
        <v>4561</v>
      </c>
    </row>
    <row r="105" spans="1:111" x14ac:dyDescent="0.35">
      <c r="A105" t="s">
        <v>110</v>
      </c>
      <c r="B105" t="s">
        <v>355</v>
      </c>
      <c r="C105" t="s">
        <v>352</v>
      </c>
      <c r="D105" s="273">
        <v>86</v>
      </c>
      <c r="E105" s="274">
        <v>79</v>
      </c>
      <c r="F105" s="275">
        <v>82</v>
      </c>
      <c r="G105" s="273">
        <v>1538</v>
      </c>
      <c r="H105" s="274">
        <v>1491</v>
      </c>
      <c r="I105" s="275">
        <v>3029</v>
      </c>
      <c r="J105" s="273">
        <v>87</v>
      </c>
      <c r="K105" s="274">
        <v>80</v>
      </c>
      <c r="L105" s="275">
        <v>83</v>
      </c>
      <c r="M105" s="273">
        <v>1538</v>
      </c>
      <c r="N105" s="274">
        <v>1491</v>
      </c>
      <c r="O105" s="275">
        <v>3029</v>
      </c>
      <c r="P105" s="273">
        <v>37.200000000000003</v>
      </c>
      <c r="Q105" s="274">
        <v>35.9</v>
      </c>
      <c r="R105" s="275">
        <v>36.6</v>
      </c>
      <c r="S105" s="273">
        <v>1538</v>
      </c>
      <c r="T105" s="274">
        <v>1491</v>
      </c>
      <c r="U105" s="275">
        <v>3029</v>
      </c>
      <c r="V105" s="320" t="s">
        <v>191</v>
      </c>
      <c r="W105" s="320" t="s">
        <v>191</v>
      </c>
      <c r="X105" s="320" t="s">
        <v>191</v>
      </c>
      <c r="Y105" s="320" t="s">
        <v>191</v>
      </c>
      <c r="Z105" s="320" t="s">
        <v>191</v>
      </c>
      <c r="AA105" s="320" t="s">
        <v>191</v>
      </c>
      <c r="AB105" s="320" t="s">
        <v>191</v>
      </c>
      <c r="AC105" s="320" t="s">
        <v>191</v>
      </c>
      <c r="AD105" s="320" t="s">
        <v>191</v>
      </c>
      <c r="AE105" s="320" t="s">
        <v>191</v>
      </c>
      <c r="AF105" s="320" t="s">
        <v>191</v>
      </c>
      <c r="AG105" s="320" t="s">
        <v>191</v>
      </c>
      <c r="AH105" s="320" t="s">
        <v>191</v>
      </c>
      <c r="AI105" s="320" t="s">
        <v>191</v>
      </c>
      <c r="AJ105" s="320" t="s">
        <v>191</v>
      </c>
      <c r="AK105" s="320" t="s">
        <v>191</v>
      </c>
      <c r="AL105" s="320" t="s">
        <v>191</v>
      </c>
      <c r="AM105" s="320" t="s">
        <v>191</v>
      </c>
      <c r="AN105" s="320" t="s">
        <v>191</v>
      </c>
      <c r="AO105" s="320" t="s">
        <v>191</v>
      </c>
      <c r="AP105" s="320" t="s">
        <v>191</v>
      </c>
      <c r="AQ105" s="320" t="s">
        <v>191</v>
      </c>
      <c r="AR105" s="320" t="s">
        <v>191</v>
      </c>
      <c r="AS105" s="320" t="s">
        <v>191</v>
      </c>
      <c r="AT105" s="320" t="s">
        <v>191</v>
      </c>
      <c r="AU105" s="320" t="s">
        <v>191</v>
      </c>
      <c r="AV105" s="320" t="s">
        <v>191</v>
      </c>
      <c r="AW105" s="320" t="s">
        <v>191</v>
      </c>
      <c r="AX105" s="320" t="s">
        <v>191</v>
      </c>
      <c r="AY105" s="320" t="s">
        <v>191</v>
      </c>
      <c r="AZ105" s="320" t="s">
        <v>191</v>
      </c>
      <c r="BA105" s="320" t="s">
        <v>191</v>
      </c>
      <c r="BB105" s="320" t="s">
        <v>191</v>
      </c>
      <c r="BC105" s="320" t="s">
        <v>191</v>
      </c>
      <c r="BD105" s="320" t="s">
        <v>191</v>
      </c>
      <c r="BE105" s="320" t="s">
        <v>191</v>
      </c>
      <c r="BF105" s="273">
        <v>50</v>
      </c>
      <c r="BG105" s="274">
        <v>30</v>
      </c>
      <c r="BH105" s="275">
        <v>35</v>
      </c>
      <c r="BI105" s="273">
        <v>74</v>
      </c>
      <c r="BJ105" s="274">
        <v>189</v>
      </c>
      <c r="BK105" s="275">
        <v>263</v>
      </c>
      <c r="BL105" s="273">
        <v>50</v>
      </c>
      <c r="BM105" s="274">
        <v>33</v>
      </c>
      <c r="BN105" s="275">
        <v>38</v>
      </c>
      <c r="BO105" s="273">
        <v>74</v>
      </c>
      <c r="BP105" s="274">
        <v>189</v>
      </c>
      <c r="BQ105" s="275">
        <v>263</v>
      </c>
      <c r="BR105" s="273">
        <v>30.1</v>
      </c>
      <c r="BS105" s="274">
        <v>28.2</v>
      </c>
      <c r="BT105" s="275">
        <v>28.7</v>
      </c>
      <c r="BU105" s="273">
        <v>74</v>
      </c>
      <c r="BV105" s="274">
        <v>189</v>
      </c>
      <c r="BW105" s="275">
        <v>263</v>
      </c>
      <c r="BX105" s="273" t="s">
        <v>197</v>
      </c>
      <c r="BY105" s="274" t="s">
        <v>197</v>
      </c>
      <c r="BZ105" s="275" t="s">
        <v>197</v>
      </c>
      <c r="CA105" s="273">
        <v>11</v>
      </c>
      <c r="CB105" s="274">
        <v>41</v>
      </c>
      <c r="CC105" s="275">
        <v>52</v>
      </c>
      <c r="CD105" s="273" t="s">
        <v>197</v>
      </c>
      <c r="CE105" s="274" t="s">
        <v>197</v>
      </c>
      <c r="CF105" s="275" t="s">
        <v>197</v>
      </c>
      <c r="CG105" s="273">
        <v>11</v>
      </c>
      <c r="CH105" s="274">
        <v>41</v>
      </c>
      <c r="CI105" s="275">
        <v>52</v>
      </c>
      <c r="CJ105" s="273">
        <v>18.7</v>
      </c>
      <c r="CK105" s="274">
        <v>18.7</v>
      </c>
      <c r="CL105" s="275">
        <v>18.7</v>
      </c>
      <c r="CM105" s="273">
        <v>11</v>
      </c>
      <c r="CN105" s="274">
        <v>41</v>
      </c>
      <c r="CO105" s="275">
        <v>52</v>
      </c>
      <c r="CP105" s="273">
        <v>83</v>
      </c>
      <c r="CQ105" s="274">
        <v>71</v>
      </c>
      <c r="CR105" s="275">
        <v>77</v>
      </c>
      <c r="CS105" s="273">
        <v>1655</v>
      </c>
      <c r="CT105" s="274">
        <v>1742</v>
      </c>
      <c r="CU105" s="275">
        <v>3397</v>
      </c>
      <c r="CV105" s="273">
        <v>84</v>
      </c>
      <c r="CW105" s="274">
        <v>73</v>
      </c>
      <c r="CX105" s="275">
        <v>78</v>
      </c>
      <c r="CY105" s="273">
        <v>1655</v>
      </c>
      <c r="CZ105" s="274">
        <v>1742</v>
      </c>
      <c r="DA105" s="275">
        <v>3397</v>
      </c>
      <c r="DB105" s="273">
        <v>36.700000000000003</v>
      </c>
      <c r="DC105" s="274">
        <v>34.6</v>
      </c>
      <c r="DD105" s="275">
        <v>35.6</v>
      </c>
      <c r="DE105" s="273">
        <v>1655</v>
      </c>
      <c r="DF105" s="274">
        <v>1742</v>
      </c>
      <c r="DG105" s="275">
        <v>3397</v>
      </c>
    </row>
    <row r="106" spans="1:111" x14ac:dyDescent="0.35">
      <c r="A106" t="s">
        <v>111</v>
      </c>
      <c r="B106" t="s">
        <v>356</v>
      </c>
      <c r="C106" t="s">
        <v>352</v>
      </c>
      <c r="D106" s="273">
        <v>78</v>
      </c>
      <c r="E106" s="274">
        <v>67</v>
      </c>
      <c r="F106" s="275">
        <v>72</v>
      </c>
      <c r="G106" s="273">
        <v>1744</v>
      </c>
      <c r="H106" s="274">
        <v>1724</v>
      </c>
      <c r="I106" s="275">
        <v>3468</v>
      </c>
      <c r="J106" s="273">
        <v>79</v>
      </c>
      <c r="K106" s="274">
        <v>69</v>
      </c>
      <c r="L106" s="275">
        <v>74</v>
      </c>
      <c r="M106" s="273">
        <v>1744</v>
      </c>
      <c r="N106" s="274">
        <v>1724</v>
      </c>
      <c r="O106" s="275">
        <v>3468</v>
      </c>
      <c r="P106" s="273">
        <v>35.200000000000003</v>
      </c>
      <c r="Q106" s="274">
        <v>33.4</v>
      </c>
      <c r="R106" s="275">
        <v>34.299999999999997</v>
      </c>
      <c r="S106" s="273">
        <v>1744</v>
      </c>
      <c r="T106" s="274">
        <v>1724</v>
      </c>
      <c r="U106" s="275">
        <v>3468</v>
      </c>
      <c r="V106" s="320" t="s">
        <v>191</v>
      </c>
      <c r="W106" s="320" t="s">
        <v>191</v>
      </c>
      <c r="X106" s="320" t="s">
        <v>191</v>
      </c>
      <c r="Y106" s="320" t="s">
        <v>191</v>
      </c>
      <c r="Z106" s="320" t="s">
        <v>191</v>
      </c>
      <c r="AA106" s="320" t="s">
        <v>191</v>
      </c>
      <c r="AB106" s="320" t="s">
        <v>191</v>
      </c>
      <c r="AC106" s="320" t="s">
        <v>191</v>
      </c>
      <c r="AD106" s="320" t="s">
        <v>191</v>
      </c>
      <c r="AE106" s="320" t="s">
        <v>191</v>
      </c>
      <c r="AF106" s="320" t="s">
        <v>191</v>
      </c>
      <c r="AG106" s="320" t="s">
        <v>191</v>
      </c>
      <c r="AH106" s="320" t="s">
        <v>191</v>
      </c>
      <c r="AI106" s="320" t="s">
        <v>191</v>
      </c>
      <c r="AJ106" s="320" t="s">
        <v>191</v>
      </c>
      <c r="AK106" s="320" t="s">
        <v>191</v>
      </c>
      <c r="AL106" s="320" t="s">
        <v>191</v>
      </c>
      <c r="AM106" s="320" t="s">
        <v>191</v>
      </c>
      <c r="AN106" s="320" t="s">
        <v>191</v>
      </c>
      <c r="AO106" s="320" t="s">
        <v>191</v>
      </c>
      <c r="AP106" s="320" t="s">
        <v>191</v>
      </c>
      <c r="AQ106" s="320" t="s">
        <v>191</v>
      </c>
      <c r="AR106" s="320" t="s">
        <v>191</v>
      </c>
      <c r="AS106" s="320" t="s">
        <v>191</v>
      </c>
      <c r="AT106" s="320" t="s">
        <v>191</v>
      </c>
      <c r="AU106" s="320" t="s">
        <v>191</v>
      </c>
      <c r="AV106" s="320" t="s">
        <v>191</v>
      </c>
      <c r="AW106" s="320" t="s">
        <v>191</v>
      </c>
      <c r="AX106" s="320" t="s">
        <v>191</v>
      </c>
      <c r="AY106" s="320" t="s">
        <v>191</v>
      </c>
      <c r="AZ106" s="320" t="s">
        <v>191</v>
      </c>
      <c r="BA106" s="320" t="s">
        <v>191</v>
      </c>
      <c r="BB106" s="320" t="s">
        <v>191</v>
      </c>
      <c r="BC106" s="320" t="s">
        <v>191</v>
      </c>
      <c r="BD106" s="320" t="s">
        <v>191</v>
      </c>
      <c r="BE106" s="320" t="s">
        <v>191</v>
      </c>
      <c r="BF106" s="273">
        <v>37</v>
      </c>
      <c r="BG106" s="274">
        <v>26</v>
      </c>
      <c r="BH106" s="275">
        <v>29</v>
      </c>
      <c r="BI106" s="273">
        <v>98</v>
      </c>
      <c r="BJ106" s="274">
        <v>258</v>
      </c>
      <c r="BK106" s="275">
        <v>356</v>
      </c>
      <c r="BL106" s="273">
        <v>40</v>
      </c>
      <c r="BM106" s="274">
        <v>28</v>
      </c>
      <c r="BN106" s="275">
        <v>31</v>
      </c>
      <c r="BO106" s="273">
        <v>98</v>
      </c>
      <c r="BP106" s="274">
        <v>258</v>
      </c>
      <c r="BQ106" s="275">
        <v>356</v>
      </c>
      <c r="BR106" s="273">
        <v>28.7</v>
      </c>
      <c r="BS106" s="274">
        <v>26</v>
      </c>
      <c r="BT106" s="275">
        <v>26.8</v>
      </c>
      <c r="BU106" s="273">
        <v>98</v>
      </c>
      <c r="BV106" s="274">
        <v>258</v>
      </c>
      <c r="BW106" s="275">
        <v>356</v>
      </c>
      <c r="BX106" s="273" t="s">
        <v>197</v>
      </c>
      <c r="BY106" s="274" t="s">
        <v>197</v>
      </c>
      <c r="BZ106" s="275" t="s">
        <v>197</v>
      </c>
      <c r="CA106" s="273">
        <v>25</v>
      </c>
      <c r="CB106" s="274">
        <v>55</v>
      </c>
      <c r="CC106" s="275">
        <v>80</v>
      </c>
      <c r="CD106" s="273" t="s">
        <v>197</v>
      </c>
      <c r="CE106" s="274" t="s">
        <v>197</v>
      </c>
      <c r="CF106" s="275" t="s">
        <v>197</v>
      </c>
      <c r="CG106" s="273">
        <v>25</v>
      </c>
      <c r="CH106" s="274">
        <v>55</v>
      </c>
      <c r="CI106" s="275">
        <v>80</v>
      </c>
      <c r="CJ106" s="273">
        <v>19.2</v>
      </c>
      <c r="CK106" s="274">
        <v>18.100000000000001</v>
      </c>
      <c r="CL106" s="275">
        <v>18.5</v>
      </c>
      <c r="CM106" s="273">
        <v>25</v>
      </c>
      <c r="CN106" s="274">
        <v>55</v>
      </c>
      <c r="CO106" s="275">
        <v>80</v>
      </c>
      <c r="CP106" s="273">
        <v>73</v>
      </c>
      <c r="CQ106" s="274">
        <v>59</v>
      </c>
      <c r="CR106" s="275">
        <v>66</v>
      </c>
      <c r="CS106" s="273">
        <v>1922</v>
      </c>
      <c r="CT106" s="274">
        <v>2093</v>
      </c>
      <c r="CU106" s="275">
        <v>4015</v>
      </c>
      <c r="CV106" s="273">
        <v>75</v>
      </c>
      <c r="CW106" s="274">
        <v>61</v>
      </c>
      <c r="CX106" s="275">
        <v>67</v>
      </c>
      <c r="CY106" s="273">
        <v>1922</v>
      </c>
      <c r="CZ106" s="274">
        <v>2093</v>
      </c>
      <c r="DA106" s="275">
        <v>4015</v>
      </c>
      <c r="DB106" s="273">
        <v>34.4</v>
      </c>
      <c r="DC106" s="274">
        <v>31.9</v>
      </c>
      <c r="DD106" s="275">
        <v>33.1</v>
      </c>
      <c r="DE106" s="273">
        <v>1922</v>
      </c>
      <c r="DF106" s="274">
        <v>2093</v>
      </c>
      <c r="DG106" s="275">
        <v>4015</v>
      </c>
    </row>
    <row r="107" spans="1:111" x14ac:dyDescent="0.35">
      <c r="A107" t="s">
        <v>112</v>
      </c>
      <c r="B107" t="s">
        <v>357</v>
      </c>
      <c r="C107" t="s">
        <v>352</v>
      </c>
      <c r="D107" s="273">
        <v>84</v>
      </c>
      <c r="E107" s="274">
        <v>75</v>
      </c>
      <c r="F107" s="275">
        <v>80</v>
      </c>
      <c r="G107" s="273">
        <v>1882</v>
      </c>
      <c r="H107" s="274">
        <v>1848</v>
      </c>
      <c r="I107" s="275">
        <v>3730</v>
      </c>
      <c r="J107" s="273">
        <v>84</v>
      </c>
      <c r="K107" s="274">
        <v>76</v>
      </c>
      <c r="L107" s="275">
        <v>80</v>
      </c>
      <c r="M107" s="273">
        <v>1882</v>
      </c>
      <c r="N107" s="274">
        <v>1848</v>
      </c>
      <c r="O107" s="275">
        <v>3730</v>
      </c>
      <c r="P107" s="273">
        <v>36.799999999999997</v>
      </c>
      <c r="Q107" s="274">
        <v>35.700000000000003</v>
      </c>
      <c r="R107" s="275">
        <v>36.299999999999997</v>
      </c>
      <c r="S107" s="273">
        <v>1882</v>
      </c>
      <c r="T107" s="274">
        <v>1848</v>
      </c>
      <c r="U107" s="275">
        <v>3730</v>
      </c>
      <c r="V107" s="320" t="s">
        <v>191</v>
      </c>
      <c r="W107" s="320" t="s">
        <v>191</v>
      </c>
      <c r="X107" s="320" t="s">
        <v>191</v>
      </c>
      <c r="Y107" s="320" t="s">
        <v>191</v>
      </c>
      <c r="Z107" s="320" t="s">
        <v>191</v>
      </c>
      <c r="AA107" s="320" t="s">
        <v>191</v>
      </c>
      <c r="AB107" s="320" t="s">
        <v>191</v>
      </c>
      <c r="AC107" s="320" t="s">
        <v>191</v>
      </c>
      <c r="AD107" s="320" t="s">
        <v>191</v>
      </c>
      <c r="AE107" s="320" t="s">
        <v>191</v>
      </c>
      <c r="AF107" s="320" t="s">
        <v>191</v>
      </c>
      <c r="AG107" s="320" t="s">
        <v>191</v>
      </c>
      <c r="AH107" s="320" t="s">
        <v>191</v>
      </c>
      <c r="AI107" s="320" t="s">
        <v>191</v>
      </c>
      <c r="AJ107" s="320" t="s">
        <v>191</v>
      </c>
      <c r="AK107" s="320" t="s">
        <v>191</v>
      </c>
      <c r="AL107" s="320" t="s">
        <v>191</v>
      </c>
      <c r="AM107" s="320" t="s">
        <v>191</v>
      </c>
      <c r="AN107" s="320" t="s">
        <v>191</v>
      </c>
      <c r="AO107" s="320" t="s">
        <v>191</v>
      </c>
      <c r="AP107" s="320" t="s">
        <v>191</v>
      </c>
      <c r="AQ107" s="320" t="s">
        <v>191</v>
      </c>
      <c r="AR107" s="320" t="s">
        <v>191</v>
      </c>
      <c r="AS107" s="320" t="s">
        <v>191</v>
      </c>
      <c r="AT107" s="320" t="s">
        <v>191</v>
      </c>
      <c r="AU107" s="320" t="s">
        <v>191</v>
      </c>
      <c r="AV107" s="320" t="s">
        <v>191</v>
      </c>
      <c r="AW107" s="320" t="s">
        <v>191</v>
      </c>
      <c r="AX107" s="320" t="s">
        <v>191</v>
      </c>
      <c r="AY107" s="320" t="s">
        <v>191</v>
      </c>
      <c r="AZ107" s="320" t="s">
        <v>191</v>
      </c>
      <c r="BA107" s="320" t="s">
        <v>191</v>
      </c>
      <c r="BB107" s="320" t="s">
        <v>191</v>
      </c>
      <c r="BC107" s="320" t="s">
        <v>191</v>
      </c>
      <c r="BD107" s="320" t="s">
        <v>191</v>
      </c>
      <c r="BE107" s="320" t="s">
        <v>191</v>
      </c>
      <c r="BF107" s="273">
        <v>35</v>
      </c>
      <c r="BG107" s="274">
        <v>28</v>
      </c>
      <c r="BH107" s="275">
        <v>30</v>
      </c>
      <c r="BI107" s="273">
        <v>79</v>
      </c>
      <c r="BJ107" s="274">
        <v>174</v>
      </c>
      <c r="BK107" s="275">
        <v>253</v>
      </c>
      <c r="BL107" s="273">
        <v>37</v>
      </c>
      <c r="BM107" s="274">
        <v>28</v>
      </c>
      <c r="BN107" s="275">
        <v>30</v>
      </c>
      <c r="BO107" s="273">
        <v>79</v>
      </c>
      <c r="BP107" s="274">
        <v>174</v>
      </c>
      <c r="BQ107" s="275">
        <v>253</v>
      </c>
      <c r="BR107" s="273">
        <v>29.4</v>
      </c>
      <c r="BS107" s="274">
        <v>28.5</v>
      </c>
      <c r="BT107" s="275">
        <v>28.8</v>
      </c>
      <c r="BU107" s="273">
        <v>79</v>
      </c>
      <c r="BV107" s="274">
        <v>174</v>
      </c>
      <c r="BW107" s="275">
        <v>253</v>
      </c>
      <c r="BX107" s="273" t="s">
        <v>197</v>
      </c>
      <c r="BY107" s="274">
        <v>5</v>
      </c>
      <c r="BZ107" s="275">
        <v>4</v>
      </c>
      <c r="CA107" s="273">
        <v>19</v>
      </c>
      <c r="CB107" s="274">
        <v>58</v>
      </c>
      <c r="CC107" s="275">
        <v>77</v>
      </c>
      <c r="CD107" s="273" t="s">
        <v>197</v>
      </c>
      <c r="CE107" s="274">
        <v>5</v>
      </c>
      <c r="CF107" s="275">
        <v>4</v>
      </c>
      <c r="CG107" s="273">
        <v>19</v>
      </c>
      <c r="CH107" s="274">
        <v>58</v>
      </c>
      <c r="CI107" s="275">
        <v>77</v>
      </c>
      <c r="CJ107" s="273">
        <v>18.5</v>
      </c>
      <c r="CK107" s="274">
        <v>18.399999999999999</v>
      </c>
      <c r="CL107" s="275">
        <v>18.5</v>
      </c>
      <c r="CM107" s="273">
        <v>19</v>
      </c>
      <c r="CN107" s="274">
        <v>58</v>
      </c>
      <c r="CO107" s="275">
        <v>77</v>
      </c>
      <c r="CP107" s="273">
        <v>81</v>
      </c>
      <c r="CQ107" s="274">
        <v>69</v>
      </c>
      <c r="CR107" s="275">
        <v>75</v>
      </c>
      <c r="CS107" s="273">
        <v>2040</v>
      </c>
      <c r="CT107" s="274">
        <v>2144</v>
      </c>
      <c r="CU107" s="275">
        <v>4184</v>
      </c>
      <c r="CV107" s="273">
        <v>81</v>
      </c>
      <c r="CW107" s="274">
        <v>70</v>
      </c>
      <c r="CX107" s="275">
        <v>75</v>
      </c>
      <c r="CY107" s="273">
        <v>2040</v>
      </c>
      <c r="CZ107" s="274">
        <v>2144</v>
      </c>
      <c r="DA107" s="275">
        <v>4184</v>
      </c>
      <c r="DB107" s="273">
        <v>36.299999999999997</v>
      </c>
      <c r="DC107" s="274">
        <v>34.6</v>
      </c>
      <c r="DD107" s="275">
        <v>35.4</v>
      </c>
      <c r="DE107" s="273">
        <v>2040</v>
      </c>
      <c r="DF107" s="274">
        <v>2144</v>
      </c>
      <c r="DG107" s="275">
        <v>4184</v>
      </c>
    </row>
    <row r="108" spans="1:111" x14ac:dyDescent="0.35">
      <c r="A108" t="s">
        <v>93</v>
      </c>
      <c r="B108" t="s">
        <v>339</v>
      </c>
      <c r="C108" t="s">
        <v>338</v>
      </c>
      <c r="D108" s="273">
        <v>74</v>
      </c>
      <c r="E108" s="274">
        <v>64</v>
      </c>
      <c r="F108" s="275">
        <v>70</v>
      </c>
      <c r="G108" s="273">
        <v>786</v>
      </c>
      <c r="H108" s="274">
        <v>688</v>
      </c>
      <c r="I108" s="275">
        <v>1474</v>
      </c>
      <c r="J108" s="273">
        <v>76</v>
      </c>
      <c r="K108" s="274">
        <v>68</v>
      </c>
      <c r="L108" s="275">
        <v>72</v>
      </c>
      <c r="M108" s="273">
        <v>786</v>
      </c>
      <c r="N108" s="274">
        <v>688</v>
      </c>
      <c r="O108" s="275">
        <v>1474</v>
      </c>
      <c r="P108" s="273">
        <v>36.200000000000003</v>
      </c>
      <c r="Q108" s="274">
        <v>34.799999999999997</v>
      </c>
      <c r="R108" s="275">
        <v>35.5</v>
      </c>
      <c r="S108" s="273">
        <v>786</v>
      </c>
      <c r="T108" s="274">
        <v>688</v>
      </c>
      <c r="U108" s="275">
        <v>1474</v>
      </c>
      <c r="V108" s="320" t="s">
        <v>191</v>
      </c>
      <c r="W108" s="320" t="s">
        <v>191</v>
      </c>
      <c r="X108" s="320" t="s">
        <v>191</v>
      </c>
      <c r="Y108" s="320" t="s">
        <v>191</v>
      </c>
      <c r="Z108" s="320" t="s">
        <v>191</v>
      </c>
      <c r="AA108" s="320" t="s">
        <v>191</v>
      </c>
      <c r="AB108" s="320" t="s">
        <v>191</v>
      </c>
      <c r="AC108" s="320" t="s">
        <v>191</v>
      </c>
      <c r="AD108" s="320" t="s">
        <v>191</v>
      </c>
      <c r="AE108" s="320" t="s">
        <v>191</v>
      </c>
      <c r="AF108" s="320" t="s">
        <v>191</v>
      </c>
      <c r="AG108" s="320" t="s">
        <v>191</v>
      </c>
      <c r="AH108" s="320" t="s">
        <v>191</v>
      </c>
      <c r="AI108" s="320" t="s">
        <v>191</v>
      </c>
      <c r="AJ108" s="320" t="s">
        <v>191</v>
      </c>
      <c r="AK108" s="320" t="s">
        <v>191</v>
      </c>
      <c r="AL108" s="320" t="s">
        <v>191</v>
      </c>
      <c r="AM108" s="320" t="s">
        <v>191</v>
      </c>
      <c r="AN108" s="320" t="s">
        <v>191</v>
      </c>
      <c r="AO108" s="320" t="s">
        <v>191</v>
      </c>
      <c r="AP108" s="320" t="s">
        <v>191</v>
      </c>
      <c r="AQ108" s="320" t="s">
        <v>191</v>
      </c>
      <c r="AR108" s="320" t="s">
        <v>191</v>
      </c>
      <c r="AS108" s="320" t="s">
        <v>191</v>
      </c>
      <c r="AT108" s="320" t="s">
        <v>191</v>
      </c>
      <c r="AU108" s="320" t="s">
        <v>191</v>
      </c>
      <c r="AV108" s="320" t="s">
        <v>191</v>
      </c>
      <c r="AW108" s="320" t="s">
        <v>191</v>
      </c>
      <c r="AX108" s="320" t="s">
        <v>191</v>
      </c>
      <c r="AY108" s="320" t="s">
        <v>191</v>
      </c>
      <c r="AZ108" s="320" t="s">
        <v>191</v>
      </c>
      <c r="BA108" s="320" t="s">
        <v>191</v>
      </c>
      <c r="BB108" s="320" t="s">
        <v>191</v>
      </c>
      <c r="BC108" s="320" t="s">
        <v>191</v>
      </c>
      <c r="BD108" s="320" t="s">
        <v>191</v>
      </c>
      <c r="BE108" s="320" t="s">
        <v>191</v>
      </c>
      <c r="BF108" s="273">
        <v>35</v>
      </c>
      <c r="BG108" s="274">
        <v>25</v>
      </c>
      <c r="BH108" s="275">
        <v>29</v>
      </c>
      <c r="BI108" s="273">
        <v>62</v>
      </c>
      <c r="BJ108" s="274">
        <v>130</v>
      </c>
      <c r="BK108" s="275">
        <v>192</v>
      </c>
      <c r="BL108" s="273">
        <v>39</v>
      </c>
      <c r="BM108" s="274">
        <v>31</v>
      </c>
      <c r="BN108" s="275">
        <v>33</v>
      </c>
      <c r="BO108" s="273">
        <v>62</v>
      </c>
      <c r="BP108" s="274">
        <v>130</v>
      </c>
      <c r="BQ108" s="275">
        <v>192</v>
      </c>
      <c r="BR108" s="273">
        <v>29.1</v>
      </c>
      <c r="BS108" s="274">
        <v>28.1</v>
      </c>
      <c r="BT108" s="275">
        <v>28.4</v>
      </c>
      <c r="BU108" s="273">
        <v>62</v>
      </c>
      <c r="BV108" s="274">
        <v>130</v>
      </c>
      <c r="BW108" s="275">
        <v>192</v>
      </c>
      <c r="BX108" s="273" t="s">
        <v>197</v>
      </c>
      <c r="BY108" s="274" t="s">
        <v>197</v>
      </c>
      <c r="BZ108" s="275" t="s">
        <v>197</v>
      </c>
      <c r="CA108" s="273">
        <v>10</v>
      </c>
      <c r="CB108" s="274">
        <v>28</v>
      </c>
      <c r="CC108" s="275">
        <v>38</v>
      </c>
      <c r="CD108" s="273" t="s">
        <v>197</v>
      </c>
      <c r="CE108" s="274" t="s">
        <v>197</v>
      </c>
      <c r="CF108" s="275" t="s">
        <v>197</v>
      </c>
      <c r="CG108" s="273">
        <v>10</v>
      </c>
      <c r="CH108" s="274">
        <v>28</v>
      </c>
      <c r="CI108" s="275">
        <v>38</v>
      </c>
      <c r="CJ108" s="273">
        <v>20.5</v>
      </c>
      <c r="CK108" s="274">
        <v>18.899999999999999</v>
      </c>
      <c r="CL108" s="275">
        <v>19.3</v>
      </c>
      <c r="CM108" s="273">
        <v>10</v>
      </c>
      <c r="CN108" s="274">
        <v>28</v>
      </c>
      <c r="CO108" s="275">
        <v>38</v>
      </c>
      <c r="CP108" s="273">
        <v>70</v>
      </c>
      <c r="CQ108" s="274">
        <v>56</v>
      </c>
      <c r="CR108" s="275">
        <v>63</v>
      </c>
      <c r="CS108" s="273">
        <v>933</v>
      </c>
      <c r="CT108" s="274">
        <v>931</v>
      </c>
      <c r="CU108" s="275">
        <v>1864</v>
      </c>
      <c r="CV108" s="273">
        <v>71</v>
      </c>
      <c r="CW108" s="274">
        <v>59</v>
      </c>
      <c r="CX108" s="275">
        <v>65</v>
      </c>
      <c r="CY108" s="273">
        <v>933</v>
      </c>
      <c r="CZ108" s="274">
        <v>931</v>
      </c>
      <c r="DA108" s="275">
        <v>1864</v>
      </c>
      <c r="DB108" s="273">
        <v>35.4</v>
      </c>
      <c r="DC108" s="274">
        <v>33.200000000000003</v>
      </c>
      <c r="DD108" s="275">
        <v>34.299999999999997</v>
      </c>
      <c r="DE108" s="273">
        <v>933</v>
      </c>
      <c r="DF108" s="274">
        <v>931</v>
      </c>
      <c r="DG108" s="275">
        <v>1864</v>
      </c>
    </row>
    <row r="109" spans="1:111" x14ac:dyDescent="0.35">
      <c r="A109" t="s">
        <v>113</v>
      </c>
      <c r="B109" t="s">
        <v>358</v>
      </c>
      <c r="C109" t="s">
        <v>352</v>
      </c>
      <c r="D109" s="273">
        <v>80</v>
      </c>
      <c r="E109" s="274">
        <v>68</v>
      </c>
      <c r="F109" s="275">
        <v>74</v>
      </c>
      <c r="G109" s="273">
        <v>2224</v>
      </c>
      <c r="H109" s="274">
        <v>2213</v>
      </c>
      <c r="I109" s="275">
        <v>4437</v>
      </c>
      <c r="J109" s="273">
        <v>81</v>
      </c>
      <c r="K109" s="274">
        <v>71</v>
      </c>
      <c r="L109" s="275">
        <v>76</v>
      </c>
      <c r="M109" s="273">
        <v>2224</v>
      </c>
      <c r="N109" s="274">
        <v>2213</v>
      </c>
      <c r="O109" s="275">
        <v>4437</v>
      </c>
      <c r="P109" s="273">
        <v>35.9</v>
      </c>
      <c r="Q109" s="274">
        <v>34.1</v>
      </c>
      <c r="R109" s="275">
        <v>35</v>
      </c>
      <c r="S109" s="273">
        <v>2224</v>
      </c>
      <c r="T109" s="274">
        <v>2213</v>
      </c>
      <c r="U109" s="275">
        <v>4437</v>
      </c>
      <c r="V109" s="320" t="s">
        <v>191</v>
      </c>
      <c r="W109" s="320" t="s">
        <v>191</v>
      </c>
      <c r="X109" s="320" t="s">
        <v>191</v>
      </c>
      <c r="Y109" s="320" t="s">
        <v>191</v>
      </c>
      <c r="Z109" s="320" t="s">
        <v>191</v>
      </c>
      <c r="AA109" s="320" t="s">
        <v>191</v>
      </c>
      <c r="AB109" s="320" t="s">
        <v>191</v>
      </c>
      <c r="AC109" s="320" t="s">
        <v>191</v>
      </c>
      <c r="AD109" s="320" t="s">
        <v>191</v>
      </c>
      <c r="AE109" s="320" t="s">
        <v>191</v>
      </c>
      <c r="AF109" s="320" t="s">
        <v>191</v>
      </c>
      <c r="AG109" s="320" t="s">
        <v>191</v>
      </c>
      <c r="AH109" s="320" t="s">
        <v>191</v>
      </c>
      <c r="AI109" s="320" t="s">
        <v>191</v>
      </c>
      <c r="AJ109" s="320" t="s">
        <v>191</v>
      </c>
      <c r="AK109" s="320" t="s">
        <v>191</v>
      </c>
      <c r="AL109" s="320" t="s">
        <v>191</v>
      </c>
      <c r="AM109" s="320" t="s">
        <v>191</v>
      </c>
      <c r="AN109" s="320" t="s">
        <v>191</v>
      </c>
      <c r="AO109" s="320" t="s">
        <v>191</v>
      </c>
      <c r="AP109" s="320" t="s">
        <v>191</v>
      </c>
      <c r="AQ109" s="320" t="s">
        <v>191</v>
      </c>
      <c r="AR109" s="320" t="s">
        <v>191</v>
      </c>
      <c r="AS109" s="320" t="s">
        <v>191</v>
      </c>
      <c r="AT109" s="320" t="s">
        <v>191</v>
      </c>
      <c r="AU109" s="320" t="s">
        <v>191</v>
      </c>
      <c r="AV109" s="320" t="s">
        <v>191</v>
      </c>
      <c r="AW109" s="320" t="s">
        <v>191</v>
      </c>
      <c r="AX109" s="320" t="s">
        <v>191</v>
      </c>
      <c r="AY109" s="320" t="s">
        <v>191</v>
      </c>
      <c r="AZ109" s="320" t="s">
        <v>191</v>
      </c>
      <c r="BA109" s="320" t="s">
        <v>191</v>
      </c>
      <c r="BB109" s="320" t="s">
        <v>191</v>
      </c>
      <c r="BC109" s="320" t="s">
        <v>191</v>
      </c>
      <c r="BD109" s="320" t="s">
        <v>191</v>
      </c>
      <c r="BE109" s="320" t="s">
        <v>191</v>
      </c>
      <c r="BF109" s="273">
        <v>30</v>
      </c>
      <c r="BG109" s="274">
        <v>23</v>
      </c>
      <c r="BH109" s="275">
        <v>25</v>
      </c>
      <c r="BI109" s="273">
        <v>115</v>
      </c>
      <c r="BJ109" s="274">
        <v>263</v>
      </c>
      <c r="BK109" s="275">
        <v>378</v>
      </c>
      <c r="BL109" s="273">
        <v>30</v>
      </c>
      <c r="BM109" s="274">
        <v>25</v>
      </c>
      <c r="BN109" s="275">
        <v>27</v>
      </c>
      <c r="BO109" s="273">
        <v>115</v>
      </c>
      <c r="BP109" s="274">
        <v>263</v>
      </c>
      <c r="BQ109" s="275">
        <v>378</v>
      </c>
      <c r="BR109" s="273">
        <v>27.7</v>
      </c>
      <c r="BS109" s="274">
        <v>26</v>
      </c>
      <c r="BT109" s="275">
        <v>26.5</v>
      </c>
      <c r="BU109" s="273">
        <v>115</v>
      </c>
      <c r="BV109" s="274">
        <v>263</v>
      </c>
      <c r="BW109" s="275">
        <v>378</v>
      </c>
      <c r="BX109" s="273" t="s">
        <v>197</v>
      </c>
      <c r="BY109" s="274" t="s">
        <v>197</v>
      </c>
      <c r="BZ109" s="275" t="s">
        <v>197</v>
      </c>
      <c r="CA109" s="273">
        <v>19</v>
      </c>
      <c r="CB109" s="274">
        <v>65</v>
      </c>
      <c r="CC109" s="275">
        <v>84</v>
      </c>
      <c r="CD109" s="273" t="s">
        <v>197</v>
      </c>
      <c r="CE109" s="274" t="s">
        <v>197</v>
      </c>
      <c r="CF109" s="275" t="s">
        <v>197</v>
      </c>
      <c r="CG109" s="273">
        <v>19</v>
      </c>
      <c r="CH109" s="274">
        <v>65</v>
      </c>
      <c r="CI109" s="275">
        <v>84</v>
      </c>
      <c r="CJ109" s="273">
        <v>18.8</v>
      </c>
      <c r="CK109" s="274">
        <v>18.2</v>
      </c>
      <c r="CL109" s="275">
        <v>18.399999999999999</v>
      </c>
      <c r="CM109" s="273">
        <v>19</v>
      </c>
      <c r="CN109" s="274">
        <v>65</v>
      </c>
      <c r="CO109" s="275">
        <v>84</v>
      </c>
      <c r="CP109" s="273">
        <v>76</v>
      </c>
      <c r="CQ109" s="274">
        <v>61</v>
      </c>
      <c r="CR109" s="275">
        <v>68</v>
      </c>
      <c r="CS109" s="273">
        <v>2444</v>
      </c>
      <c r="CT109" s="274">
        <v>2612</v>
      </c>
      <c r="CU109" s="275">
        <v>5056</v>
      </c>
      <c r="CV109" s="273">
        <v>77</v>
      </c>
      <c r="CW109" s="274">
        <v>64</v>
      </c>
      <c r="CX109" s="275">
        <v>70</v>
      </c>
      <c r="CY109" s="273">
        <v>2444</v>
      </c>
      <c r="CZ109" s="274">
        <v>2612</v>
      </c>
      <c r="DA109" s="275">
        <v>5056</v>
      </c>
      <c r="DB109" s="273">
        <v>35.200000000000003</v>
      </c>
      <c r="DC109" s="274">
        <v>32.799999999999997</v>
      </c>
      <c r="DD109" s="275">
        <v>34</v>
      </c>
      <c r="DE109" s="273">
        <v>2444</v>
      </c>
      <c r="DF109" s="274">
        <v>2612</v>
      </c>
      <c r="DG109" s="275">
        <v>5056</v>
      </c>
    </row>
    <row r="110" spans="1:111" x14ac:dyDescent="0.35">
      <c r="A110" t="s">
        <v>114</v>
      </c>
      <c r="B110" t="s">
        <v>359</v>
      </c>
      <c r="C110" t="s">
        <v>352</v>
      </c>
      <c r="D110" s="273">
        <v>79</v>
      </c>
      <c r="E110" s="274">
        <v>70</v>
      </c>
      <c r="F110" s="275">
        <v>74</v>
      </c>
      <c r="G110" s="273">
        <v>2077</v>
      </c>
      <c r="H110" s="274">
        <v>2003</v>
      </c>
      <c r="I110" s="275">
        <v>4080</v>
      </c>
      <c r="J110" s="273">
        <v>80</v>
      </c>
      <c r="K110" s="274">
        <v>71</v>
      </c>
      <c r="L110" s="275">
        <v>76</v>
      </c>
      <c r="M110" s="273">
        <v>2077</v>
      </c>
      <c r="N110" s="274">
        <v>2003</v>
      </c>
      <c r="O110" s="275">
        <v>4080</v>
      </c>
      <c r="P110" s="273">
        <v>37.299999999999997</v>
      </c>
      <c r="Q110" s="274">
        <v>35.5</v>
      </c>
      <c r="R110" s="275">
        <v>36.4</v>
      </c>
      <c r="S110" s="273">
        <v>2077</v>
      </c>
      <c r="T110" s="274">
        <v>2003</v>
      </c>
      <c r="U110" s="275">
        <v>4080</v>
      </c>
      <c r="V110" s="320" t="s">
        <v>191</v>
      </c>
      <c r="W110" s="320" t="s">
        <v>191</v>
      </c>
      <c r="X110" s="320" t="s">
        <v>191</v>
      </c>
      <c r="Y110" s="320" t="s">
        <v>191</v>
      </c>
      <c r="Z110" s="320" t="s">
        <v>191</v>
      </c>
      <c r="AA110" s="320" t="s">
        <v>191</v>
      </c>
      <c r="AB110" s="320" t="s">
        <v>191</v>
      </c>
      <c r="AC110" s="320" t="s">
        <v>191</v>
      </c>
      <c r="AD110" s="320" t="s">
        <v>191</v>
      </c>
      <c r="AE110" s="320" t="s">
        <v>191</v>
      </c>
      <c r="AF110" s="320" t="s">
        <v>191</v>
      </c>
      <c r="AG110" s="320" t="s">
        <v>191</v>
      </c>
      <c r="AH110" s="320" t="s">
        <v>191</v>
      </c>
      <c r="AI110" s="320" t="s">
        <v>191</v>
      </c>
      <c r="AJ110" s="320" t="s">
        <v>191</v>
      </c>
      <c r="AK110" s="320" t="s">
        <v>191</v>
      </c>
      <c r="AL110" s="320" t="s">
        <v>191</v>
      </c>
      <c r="AM110" s="320" t="s">
        <v>191</v>
      </c>
      <c r="AN110" s="320" t="s">
        <v>191</v>
      </c>
      <c r="AO110" s="320" t="s">
        <v>191</v>
      </c>
      <c r="AP110" s="320" t="s">
        <v>191</v>
      </c>
      <c r="AQ110" s="320" t="s">
        <v>191</v>
      </c>
      <c r="AR110" s="320" t="s">
        <v>191</v>
      </c>
      <c r="AS110" s="320" t="s">
        <v>191</v>
      </c>
      <c r="AT110" s="320" t="s">
        <v>191</v>
      </c>
      <c r="AU110" s="320" t="s">
        <v>191</v>
      </c>
      <c r="AV110" s="320" t="s">
        <v>191</v>
      </c>
      <c r="AW110" s="320" t="s">
        <v>191</v>
      </c>
      <c r="AX110" s="320" t="s">
        <v>191</v>
      </c>
      <c r="AY110" s="320" t="s">
        <v>191</v>
      </c>
      <c r="AZ110" s="320" t="s">
        <v>191</v>
      </c>
      <c r="BA110" s="320" t="s">
        <v>191</v>
      </c>
      <c r="BB110" s="320" t="s">
        <v>191</v>
      </c>
      <c r="BC110" s="320" t="s">
        <v>191</v>
      </c>
      <c r="BD110" s="320" t="s">
        <v>191</v>
      </c>
      <c r="BE110" s="320" t="s">
        <v>191</v>
      </c>
      <c r="BF110" s="273">
        <v>30</v>
      </c>
      <c r="BG110" s="274">
        <v>26</v>
      </c>
      <c r="BH110" s="275">
        <v>27</v>
      </c>
      <c r="BI110" s="273">
        <v>113</v>
      </c>
      <c r="BJ110" s="274">
        <v>288</v>
      </c>
      <c r="BK110" s="275">
        <v>401</v>
      </c>
      <c r="BL110" s="273">
        <v>30</v>
      </c>
      <c r="BM110" s="274">
        <v>28</v>
      </c>
      <c r="BN110" s="275">
        <v>28</v>
      </c>
      <c r="BO110" s="273">
        <v>113</v>
      </c>
      <c r="BP110" s="274">
        <v>288</v>
      </c>
      <c r="BQ110" s="275">
        <v>401</v>
      </c>
      <c r="BR110" s="273">
        <v>28</v>
      </c>
      <c r="BS110" s="274">
        <v>27</v>
      </c>
      <c r="BT110" s="275">
        <v>27.3</v>
      </c>
      <c r="BU110" s="273">
        <v>113</v>
      </c>
      <c r="BV110" s="274">
        <v>288</v>
      </c>
      <c r="BW110" s="275">
        <v>401</v>
      </c>
      <c r="BX110" s="273" t="s">
        <v>197</v>
      </c>
      <c r="BY110" s="274" t="s">
        <v>197</v>
      </c>
      <c r="BZ110" s="275">
        <v>5</v>
      </c>
      <c r="CA110" s="273">
        <v>23</v>
      </c>
      <c r="CB110" s="274">
        <v>65</v>
      </c>
      <c r="CC110" s="275">
        <v>88</v>
      </c>
      <c r="CD110" s="273" t="s">
        <v>197</v>
      </c>
      <c r="CE110" s="274" t="s">
        <v>197</v>
      </c>
      <c r="CF110" s="275">
        <v>5</v>
      </c>
      <c r="CG110" s="273">
        <v>23</v>
      </c>
      <c r="CH110" s="274">
        <v>65</v>
      </c>
      <c r="CI110" s="275">
        <v>88</v>
      </c>
      <c r="CJ110" s="273">
        <v>19.899999999999999</v>
      </c>
      <c r="CK110" s="274">
        <v>19.2</v>
      </c>
      <c r="CL110" s="275">
        <v>19.399999999999999</v>
      </c>
      <c r="CM110" s="273">
        <v>23</v>
      </c>
      <c r="CN110" s="274">
        <v>65</v>
      </c>
      <c r="CO110" s="275">
        <v>88</v>
      </c>
      <c r="CP110" s="273">
        <v>75</v>
      </c>
      <c r="CQ110" s="274">
        <v>62</v>
      </c>
      <c r="CR110" s="275">
        <v>68</v>
      </c>
      <c r="CS110" s="273">
        <v>2278</v>
      </c>
      <c r="CT110" s="274">
        <v>2421</v>
      </c>
      <c r="CU110" s="275">
        <v>4699</v>
      </c>
      <c r="CV110" s="273">
        <v>76</v>
      </c>
      <c r="CW110" s="274">
        <v>64</v>
      </c>
      <c r="CX110" s="275">
        <v>69</v>
      </c>
      <c r="CY110" s="273">
        <v>2278</v>
      </c>
      <c r="CZ110" s="274">
        <v>2421</v>
      </c>
      <c r="DA110" s="275">
        <v>4699</v>
      </c>
      <c r="DB110" s="273">
        <v>36.6</v>
      </c>
      <c r="DC110" s="274">
        <v>33.9</v>
      </c>
      <c r="DD110" s="275">
        <v>35.200000000000003</v>
      </c>
      <c r="DE110" s="273">
        <v>2278</v>
      </c>
      <c r="DF110" s="274">
        <v>2421</v>
      </c>
      <c r="DG110" s="275">
        <v>4699</v>
      </c>
    </row>
    <row r="111" spans="1:111" x14ac:dyDescent="0.35">
      <c r="A111" t="s">
        <v>115</v>
      </c>
      <c r="B111" t="s">
        <v>360</v>
      </c>
      <c r="C111" t="s">
        <v>352</v>
      </c>
      <c r="D111" s="273">
        <v>75</v>
      </c>
      <c r="E111" s="274">
        <v>61</v>
      </c>
      <c r="F111" s="275">
        <v>68</v>
      </c>
      <c r="G111" s="273">
        <v>2107</v>
      </c>
      <c r="H111" s="274">
        <v>2067</v>
      </c>
      <c r="I111" s="275">
        <v>4174</v>
      </c>
      <c r="J111" s="273">
        <v>76</v>
      </c>
      <c r="K111" s="274">
        <v>64</v>
      </c>
      <c r="L111" s="275">
        <v>70</v>
      </c>
      <c r="M111" s="273">
        <v>2107</v>
      </c>
      <c r="N111" s="274">
        <v>2067</v>
      </c>
      <c r="O111" s="275">
        <v>4174</v>
      </c>
      <c r="P111" s="273">
        <v>36.1</v>
      </c>
      <c r="Q111" s="274">
        <v>33.9</v>
      </c>
      <c r="R111" s="275">
        <v>35</v>
      </c>
      <c r="S111" s="273">
        <v>2107</v>
      </c>
      <c r="T111" s="274">
        <v>2067</v>
      </c>
      <c r="U111" s="275">
        <v>4174</v>
      </c>
      <c r="V111" s="320" t="s">
        <v>191</v>
      </c>
      <c r="W111" s="320" t="s">
        <v>191</v>
      </c>
      <c r="X111" s="320" t="s">
        <v>191</v>
      </c>
      <c r="Y111" s="320" t="s">
        <v>191</v>
      </c>
      <c r="Z111" s="320" t="s">
        <v>191</v>
      </c>
      <c r="AA111" s="320" t="s">
        <v>191</v>
      </c>
      <c r="AB111" s="320" t="s">
        <v>191</v>
      </c>
      <c r="AC111" s="320" t="s">
        <v>191</v>
      </c>
      <c r="AD111" s="320" t="s">
        <v>191</v>
      </c>
      <c r="AE111" s="320" t="s">
        <v>191</v>
      </c>
      <c r="AF111" s="320" t="s">
        <v>191</v>
      </c>
      <c r="AG111" s="320" t="s">
        <v>191</v>
      </c>
      <c r="AH111" s="320" t="s">
        <v>191</v>
      </c>
      <c r="AI111" s="320" t="s">
        <v>191</v>
      </c>
      <c r="AJ111" s="320" t="s">
        <v>191</v>
      </c>
      <c r="AK111" s="320" t="s">
        <v>191</v>
      </c>
      <c r="AL111" s="320" t="s">
        <v>191</v>
      </c>
      <c r="AM111" s="320" t="s">
        <v>191</v>
      </c>
      <c r="AN111" s="320" t="s">
        <v>191</v>
      </c>
      <c r="AO111" s="320" t="s">
        <v>191</v>
      </c>
      <c r="AP111" s="320" t="s">
        <v>191</v>
      </c>
      <c r="AQ111" s="320" t="s">
        <v>191</v>
      </c>
      <c r="AR111" s="320" t="s">
        <v>191</v>
      </c>
      <c r="AS111" s="320" t="s">
        <v>191</v>
      </c>
      <c r="AT111" s="320" t="s">
        <v>191</v>
      </c>
      <c r="AU111" s="320" t="s">
        <v>191</v>
      </c>
      <c r="AV111" s="320" t="s">
        <v>191</v>
      </c>
      <c r="AW111" s="320" t="s">
        <v>191</v>
      </c>
      <c r="AX111" s="320" t="s">
        <v>191</v>
      </c>
      <c r="AY111" s="320" t="s">
        <v>191</v>
      </c>
      <c r="AZ111" s="320" t="s">
        <v>191</v>
      </c>
      <c r="BA111" s="320" t="s">
        <v>191</v>
      </c>
      <c r="BB111" s="320" t="s">
        <v>191</v>
      </c>
      <c r="BC111" s="320" t="s">
        <v>191</v>
      </c>
      <c r="BD111" s="320" t="s">
        <v>191</v>
      </c>
      <c r="BE111" s="320" t="s">
        <v>191</v>
      </c>
      <c r="BF111" s="273">
        <v>31</v>
      </c>
      <c r="BG111" s="274">
        <v>25</v>
      </c>
      <c r="BH111" s="275">
        <v>27</v>
      </c>
      <c r="BI111" s="273">
        <v>108</v>
      </c>
      <c r="BJ111" s="274">
        <v>258</v>
      </c>
      <c r="BK111" s="275">
        <v>366</v>
      </c>
      <c r="BL111" s="273">
        <v>33</v>
      </c>
      <c r="BM111" s="274">
        <v>27</v>
      </c>
      <c r="BN111" s="275">
        <v>29</v>
      </c>
      <c r="BO111" s="273">
        <v>108</v>
      </c>
      <c r="BP111" s="274">
        <v>258</v>
      </c>
      <c r="BQ111" s="275">
        <v>366</v>
      </c>
      <c r="BR111" s="273">
        <v>27</v>
      </c>
      <c r="BS111" s="274">
        <v>25.7</v>
      </c>
      <c r="BT111" s="275">
        <v>26.1</v>
      </c>
      <c r="BU111" s="273">
        <v>108</v>
      </c>
      <c r="BV111" s="274">
        <v>258</v>
      </c>
      <c r="BW111" s="275">
        <v>366</v>
      </c>
      <c r="BX111" s="273" t="s">
        <v>197</v>
      </c>
      <c r="BY111" s="274" t="s">
        <v>197</v>
      </c>
      <c r="BZ111" s="275" t="s">
        <v>197</v>
      </c>
      <c r="CA111" s="273">
        <v>18</v>
      </c>
      <c r="CB111" s="274">
        <v>27</v>
      </c>
      <c r="CC111" s="275">
        <v>45</v>
      </c>
      <c r="CD111" s="273" t="s">
        <v>197</v>
      </c>
      <c r="CE111" s="274" t="s">
        <v>197</v>
      </c>
      <c r="CF111" s="275" t="s">
        <v>197</v>
      </c>
      <c r="CG111" s="273">
        <v>18</v>
      </c>
      <c r="CH111" s="274">
        <v>27</v>
      </c>
      <c r="CI111" s="275">
        <v>45</v>
      </c>
      <c r="CJ111" s="273">
        <v>18.899999999999999</v>
      </c>
      <c r="CK111" s="274">
        <v>18.600000000000001</v>
      </c>
      <c r="CL111" s="275">
        <v>18.7</v>
      </c>
      <c r="CM111" s="273">
        <v>18</v>
      </c>
      <c r="CN111" s="274">
        <v>27</v>
      </c>
      <c r="CO111" s="275">
        <v>45</v>
      </c>
      <c r="CP111" s="273">
        <v>72</v>
      </c>
      <c r="CQ111" s="274">
        <v>56</v>
      </c>
      <c r="CR111" s="275">
        <v>64</v>
      </c>
      <c r="CS111" s="273">
        <v>2269</v>
      </c>
      <c r="CT111" s="274">
        <v>2395</v>
      </c>
      <c r="CU111" s="275">
        <v>4664</v>
      </c>
      <c r="CV111" s="273">
        <v>73</v>
      </c>
      <c r="CW111" s="274">
        <v>59</v>
      </c>
      <c r="CX111" s="275">
        <v>66</v>
      </c>
      <c r="CY111" s="273">
        <v>2269</v>
      </c>
      <c r="CZ111" s="274">
        <v>2395</v>
      </c>
      <c r="DA111" s="275">
        <v>4664</v>
      </c>
      <c r="DB111" s="273">
        <v>35.5</v>
      </c>
      <c r="DC111" s="274">
        <v>32.700000000000003</v>
      </c>
      <c r="DD111" s="275">
        <v>34</v>
      </c>
      <c r="DE111" s="273">
        <v>2269</v>
      </c>
      <c r="DF111" s="274">
        <v>2395</v>
      </c>
      <c r="DG111" s="275">
        <v>4664</v>
      </c>
    </row>
    <row r="112" spans="1:111" x14ac:dyDescent="0.35">
      <c r="A112" t="s">
        <v>116</v>
      </c>
      <c r="B112" t="s">
        <v>361</v>
      </c>
      <c r="C112" t="s">
        <v>352</v>
      </c>
      <c r="D112" s="273">
        <v>88</v>
      </c>
      <c r="E112" s="274">
        <v>80</v>
      </c>
      <c r="F112" s="275">
        <v>84</v>
      </c>
      <c r="G112" s="273">
        <v>1674</v>
      </c>
      <c r="H112" s="274">
        <v>1494</v>
      </c>
      <c r="I112" s="275">
        <v>3168</v>
      </c>
      <c r="J112" s="273">
        <v>88</v>
      </c>
      <c r="K112" s="274">
        <v>82</v>
      </c>
      <c r="L112" s="275">
        <v>85</v>
      </c>
      <c r="M112" s="273">
        <v>1674</v>
      </c>
      <c r="N112" s="274">
        <v>1494</v>
      </c>
      <c r="O112" s="275">
        <v>3168</v>
      </c>
      <c r="P112" s="273">
        <v>37.799999999999997</v>
      </c>
      <c r="Q112" s="274">
        <v>36.1</v>
      </c>
      <c r="R112" s="275">
        <v>37</v>
      </c>
      <c r="S112" s="273">
        <v>1674</v>
      </c>
      <c r="T112" s="274">
        <v>1494</v>
      </c>
      <c r="U112" s="275">
        <v>3168</v>
      </c>
      <c r="V112" s="320" t="s">
        <v>191</v>
      </c>
      <c r="W112" s="320" t="s">
        <v>191</v>
      </c>
      <c r="X112" s="320" t="s">
        <v>191</v>
      </c>
      <c r="Y112" s="320" t="s">
        <v>191</v>
      </c>
      <c r="Z112" s="320" t="s">
        <v>191</v>
      </c>
      <c r="AA112" s="320" t="s">
        <v>191</v>
      </c>
      <c r="AB112" s="320" t="s">
        <v>191</v>
      </c>
      <c r="AC112" s="320" t="s">
        <v>191</v>
      </c>
      <c r="AD112" s="320" t="s">
        <v>191</v>
      </c>
      <c r="AE112" s="320" t="s">
        <v>191</v>
      </c>
      <c r="AF112" s="320" t="s">
        <v>191</v>
      </c>
      <c r="AG112" s="320" t="s">
        <v>191</v>
      </c>
      <c r="AH112" s="320" t="s">
        <v>191</v>
      </c>
      <c r="AI112" s="320" t="s">
        <v>191</v>
      </c>
      <c r="AJ112" s="320" t="s">
        <v>191</v>
      </c>
      <c r="AK112" s="320" t="s">
        <v>191</v>
      </c>
      <c r="AL112" s="320" t="s">
        <v>191</v>
      </c>
      <c r="AM112" s="320" t="s">
        <v>191</v>
      </c>
      <c r="AN112" s="320" t="s">
        <v>191</v>
      </c>
      <c r="AO112" s="320" t="s">
        <v>191</v>
      </c>
      <c r="AP112" s="320" t="s">
        <v>191</v>
      </c>
      <c r="AQ112" s="320" t="s">
        <v>191</v>
      </c>
      <c r="AR112" s="320" t="s">
        <v>191</v>
      </c>
      <c r="AS112" s="320" t="s">
        <v>191</v>
      </c>
      <c r="AT112" s="320" t="s">
        <v>191</v>
      </c>
      <c r="AU112" s="320" t="s">
        <v>191</v>
      </c>
      <c r="AV112" s="320" t="s">
        <v>191</v>
      </c>
      <c r="AW112" s="320" t="s">
        <v>191</v>
      </c>
      <c r="AX112" s="320" t="s">
        <v>191</v>
      </c>
      <c r="AY112" s="320" t="s">
        <v>191</v>
      </c>
      <c r="AZ112" s="320" t="s">
        <v>191</v>
      </c>
      <c r="BA112" s="320" t="s">
        <v>191</v>
      </c>
      <c r="BB112" s="320" t="s">
        <v>191</v>
      </c>
      <c r="BC112" s="320" t="s">
        <v>191</v>
      </c>
      <c r="BD112" s="320" t="s">
        <v>191</v>
      </c>
      <c r="BE112" s="320" t="s">
        <v>191</v>
      </c>
      <c r="BF112" s="273">
        <v>46</v>
      </c>
      <c r="BG112" s="274">
        <v>36</v>
      </c>
      <c r="BH112" s="275">
        <v>39</v>
      </c>
      <c r="BI112" s="273">
        <v>112</v>
      </c>
      <c r="BJ112" s="274">
        <v>322</v>
      </c>
      <c r="BK112" s="275">
        <v>434</v>
      </c>
      <c r="BL112" s="273">
        <v>46</v>
      </c>
      <c r="BM112" s="274">
        <v>38</v>
      </c>
      <c r="BN112" s="275">
        <v>40</v>
      </c>
      <c r="BO112" s="273">
        <v>112</v>
      </c>
      <c r="BP112" s="274">
        <v>322</v>
      </c>
      <c r="BQ112" s="275">
        <v>434</v>
      </c>
      <c r="BR112" s="273">
        <v>29.1</v>
      </c>
      <c r="BS112" s="274">
        <v>28</v>
      </c>
      <c r="BT112" s="275">
        <v>28.3</v>
      </c>
      <c r="BU112" s="273">
        <v>112</v>
      </c>
      <c r="BV112" s="274">
        <v>322</v>
      </c>
      <c r="BW112" s="275">
        <v>434</v>
      </c>
      <c r="BX112" s="273" t="s">
        <v>197</v>
      </c>
      <c r="BY112" s="274" t="s">
        <v>197</v>
      </c>
      <c r="BZ112" s="275">
        <v>11</v>
      </c>
      <c r="CA112" s="273">
        <v>12</v>
      </c>
      <c r="CB112" s="274">
        <v>26</v>
      </c>
      <c r="CC112" s="275">
        <v>38</v>
      </c>
      <c r="CD112" s="273" t="s">
        <v>197</v>
      </c>
      <c r="CE112" s="274" t="s">
        <v>197</v>
      </c>
      <c r="CF112" s="275">
        <v>11</v>
      </c>
      <c r="CG112" s="273">
        <v>12</v>
      </c>
      <c r="CH112" s="274">
        <v>26</v>
      </c>
      <c r="CI112" s="275">
        <v>38</v>
      </c>
      <c r="CJ112" s="273">
        <v>23</v>
      </c>
      <c r="CK112" s="274">
        <v>18</v>
      </c>
      <c r="CL112" s="275">
        <v>19.600000000000001</v>
      </c>
      <c r="CM112" s="273">
        <v>12</v>
      </c>
      <c r="CN112" s="274">
        <v>26</v>
      </c>
      <c r="CO112" s="275">
        <v>38</v>
      </c>
      <c r="CP112" s="273">
        <v>84</v>
      </c>
      <c r="CQ112" s="274">
        <v>71</v>
      </c>
      <c r="CR112" s="275">
        <v>77</v>
      </c>
      <c r="CS112" s="273">
        <v>1837</v>
      </c>
      <c r="CT112" s="274">
        <v>1870</v>
      </c>
      <c r="CU112" s="275">
        <v>3707</v>
      </c>
      <c r="CV112" s="273">
        <v>85</v>
      </c>
      <c r="CW112" s="274">
        <v>73</v>
      </c>
      <c r="CX112" s="275">
        <v>79</v>
      </c>
      <c r="CY112" s="273">
        <v>1837</v>
      </c>
      <c r="CZ112" s="274">
        <v>1870</v>
      </c>
      <c r="DA112" s="275">
        <v>3707</v>
      </c>
      <c r="DB112" s="273">
        <v>37.200000000000003</v>
      </c>
      <c r="DC112" s="274">
        <v>34.299999999999997</v>
      </c>
      <c r="DD112" s="275">
        <v>35.700000000000003</v>
      </c>
      <c r="DE112" s="273">
        <v>1837</v>
      </c>
      <c r="DF112" s="274">
        <v>1870</v>
      </c>
      <c r="DG112" s="275">
        <v>3707</v>
      </c>
    </row>
    <row r="113" spans="1:111" x14ac:dyDescent="0.35">
      <c r="A113" t="s">
        <v>95</v>
      </c>
      <c r="B113" t="s">
        <v>340</v>
      </c>
      <c r="C113" t="s">
        <v>338</v>
      </c>
      <c r="D113" s="273">
        <v>85</v>
      </c>
      <c r="E113" s="274">
        <v>78</v>
      </c>
      <c r="F113" s="275">
        <v>81</v>
      </c>
      <c r="G113" s="273">
        <v>1245</v>
      </c>
      <c r="H113" s="274">
        <v>1184</v>
      </c>
      <c r="I113" s="275">
        <v>2429</v>
      </c>
      <c r="J113" s="273">
        <v>85</v>
      </c>
      <c r="K113" s="274">
        <v>78</v>
      </c>
      <c r="L113" s="275">
        <v>82</v>
      </c>
      <c r="M113" s="273">
        <v>1245</v>
      </c>
      <c r="N113" s="274">
        <v>1184</v>
      </c>
      <c r="O113" s="275">
        <v>2429</v>
      </c>
      <c r="P113" s="273">
        <v>37.4</v>
      </c>
      <c r="Q113" s="274">
        <v>35.5</v>
      </c>
      <c r="R113" s="275">
        <v>36.5</v>
      </c>
      <c r="S113" s="273">
        <v>1245</v>
      </c>
      <c r="T113" s="274">
        <v>1184</v>
      </c>
      <c r="U113" s="275">
        <v>2429</v>
      </c>
      <c r="V113" s="320" t="s">
        <v>191</v>
      </c>
      <c r="W113" s="320" t="s">
        <v>191</v>
      </c>
      <c r="X113" s="320" t="s">
        <v>191</v>
      </c>
      <c r="Y113" s="320" t="s">
        <v>191</v>
      </c>
      <c r="Z113" s="320" t="s">
        <v>191</v>
      </c>
      <c r="AA113" s="320" t="s">
        <v>191</v>
      </c>
      <c r="AB113" s="320" t="s">
        <v>191</v>
      </c>
      <c r="AC113" s="320" t="s">
        <v>191</v>
      </c>
      <c r="AD113" s="320" t="s">
        <v>191</v>
      </c>
      <c r="AE113" s="320" t="s">
        <v>191</v>
      </c>
      <c r="AF113" s="320" t="s">
        <v>191</v>
      </c>
      <c r="AG113" s="320" t="s">
        <v>191</v>
      </c>
      <c r="AH113" s="320" t="s">
        <v>191</v>
      </c>
      <c r="AI113" s="320" t="s">
        <v>191</v>
      </c>
      <c r="AJ113" s="320" t="s">
        <v>191</v>
      </c>
      <c r="AK113" s="320" t="s">
        <v>191</v>
      </c>
      <c r="AL113" s="320" t="s">
        <v>191</v>
      </c>
      <c r="AM113" s="320" t="s">
        <v>191</v>
      </c>
      <c r="AN113" s="320" t="s">
        <v>191</v>
      </c>
      <c r="AO113" s="320" t="s">
        <v>191</v>
      </c>
      <c r="AP113" s="320" t="s">
        <v>191</v>
      </c>
      <c r="AQ113" s="320" t="s">
        <v>191</v>
      </c>
      <c r="AR113" s="320" t="s">
        <v>191</v>
      </c>
      <c r="AS113" s="320" t="s">
        <v>191</v>
      </c>
      <c r="AT113" s="320" t="s">
        <v>191</v>
      </c>
      <c r="AU113" s="320" t="s">
        <v>191</v>
      </c>
      <c r="AV113" s="320" t="s">
        <v>191</v>
      </c>
      <c r="AW113" s="320" t="s">
        <v>191</v>
      </c>
      <c r="AX113" s="320" t="s">
        <v>191</v>
      </c>
      <c r="AY113" s="320" t="s">
        <v>191</v>
      </c>
      <c r="AZ113" s="320" t="s">
        <v>191</v>
      </c>
      <c r="BA113" s="320" t="s">
        <v>191</v>
      </c>
      <c r="BB113" s="320" t="s">
        <v>191</v>
      </c>
      <c r="BC113" s="320" t="s">
        <v>191</v>
      </c>
      <c r="BD113" s="320" t="s">
        <v>191</v>
      </c>
      <c r="BE113" s="320" t="s">
        <v>191</v>
      </c>
      <c r="BF113" s="273">
        <v>37</v>
      </c>
      <c r="BG113" s="274">
        <v>30</v>
      </c>
      <c r="BH113" s="275">
        <v>32</v>
      </c>
      <c r="BI113" s="273">
        <v>75</v>
      </c>
      <c r="BJ113" s="274">
        <v>202</v>
      </c>
      <c r="BK113" s="275">
        <v>277</v>
      </c>
      <c r="BL113" s="273">
        <v>37</v>
      </c>
      <c r="BM113" s="274">
        <v>31</v>
      </c>
      <c r="BN113" s="275">
        <v>33</v>
      </c>
      <c r="BO113" s="273">
        <v>75</v>
      </c>
      <c r="BP113" s="274">
        <v>202</v>
      </c>
      <c r="BQ113" s="275">
        <v>277</v>
      </c>
      <c r="BR113" s="273">
        <v>29.5</v>
      </c>
      <c r="BS113" s="274">
        <v>27.9</v>
      </c>
      <c r="BT113" s="275">
        <v>28.3</v>
      </c>
      <c r="BU113" s="273">
        <v>75</v>
      </c>
      <c r="BV113" s="274">
        <v>202</v>
      </c>
      <c r="BW113" s="275">
        <v>277</v>
      </c>
      <c r="BX113" s="273" t="s">
        <v>197</v>
      </c>
      <c r="BY113" s="274" t="s">
        <v>197</v>
      </c>
      <c r="BZ113" s="275">
        <v>10</v>
      </c>
      <c r="CA113" s="273">
        <v>14</v>
      </c>
      <c r="CB113" s="274">
        <v>46</v>
      </c>
      <c r="CC113" s="275">
        <v>60</v>
      </c>
      <c r="CD113" s="273" t="s">
        <v>197</v>
      </c>
      <c r="CE113" s="274" t="s">
        <v>197</v>
      </c>
      <c r="CF113" s="275">
        <v>10</v>
      </c>
      <c r="CG113" s="273">
        <v>14</v>
      </c>
      <c r="CH113" s="274">
        <v>46</v>
      </c>
      <c r="CI113" s="275">
        <v>60</v>
      </c>
      <c r="CJ113" s="273">
        <v>19.600000000000001</v>
      </c>
      <c r="CK113" s="274">
        <v>20.2</v>
      </c>
      <c r="CL113" s="275">
        <v>20.100000000000001</v>
      </c>
      <c r="CM113" s="273">
        <v>14</v>
      </c>
      <c r="CN113" s="274">
        <v>46</v>
      </c>
      <c r="CO113" s="275">
        <v>60</v>
      </c>
      <c r="CP113" s="273">
        <v>74</v>
      </c>
      <c r="CQ113" s="274">
        <v>62</v>
      </c>
      <c r="CR113" s="275">
        <v>68</v>
      </c>
      <c r="CS113" s="273">
        <v>1523</v>
      </c>
      <c r="CT113" s="274">
        <v>1613</v>
      </c>
      <c r="CU113" s="275">
        <v>3136</v>
      </c>
      <c r="CV113" s="273">
        <v>75</v>
      </c>
      <c r="CW113" s="274">
        <v>63</v>
      </c>
      <c r="CX113" s="275">
        <v>69</v>
      </c>
      <c r="CY113" s="273">
        <v>1523</v>
      </c>
      <c r="CZ113" s="274">
        <v>1613</v>
      </c>
      <c r="DA113" s="275">
        <v>3136</v>
      </c>
      <c r="DB113" s="273">
        <v>36.200000000000003</v>
      </c>
      <c r="DC113" s="274">
        <v>33.6</v>
      </c>
      <c r="DD113" s="275">
        <v>34.9</v>
      </c>
      <c r="DE113" s="273">
        <v>1523</v>
      </c>
      <c r="DF113" s="274">
        <v>1613</v>
      </c>
      <c r="DG113" s="275">
        <v>3136</v>
      </c>
    </row>
    <row r="114" spans="1:111" x14ac:dyDescent="0.35">
      <c r="A114" t="s">
        <v>96</v>
      </c>
      <c r="B114" t="s">
        <v>341</v>
      </c>
      <c r="C114" t="s">
        <v>338</v>
      </c>
      <c r="D114" s="273">
        <v>81</v>
      </c>
      <c r="E114" s="274">
        <v>72</v>
      </c>
      <c r="F114" s="275">
        <v>77</v>
      </c>
      <c r="G114" s="273">
        <v>682</v>
      </c>
      <c r="H114" s="274">
        <v>591</v>
      </c>
      <c r="I114" s="275">
        <v>1273</v>
      </c>
      <c r="J114" s="273">
        <v>83</v>
      </c>
      <c r="K114" s="274">
        <v>75</v>
      </c>
      <c r="L114" s="275">
        <v>79</v>
      </c>
      <c r="M114" s="273">
        <v>682</v>
      </c>
      <c r="N114" s="274">
        <v>591</v>
      </c>
      <c r="O114" s="275">
        <v>1273</v>
      </c>
      <c r="P114" s="273">
        <v>36.5</v>
      </c>
      <c r="Q114" s="274">
        <v>35.299999999999997</v>
      </c>
      <c r="R114" s="275">
        <v>36</v>
      </c>
      <c r="S114" s="273">
        <v>682</v>
      </c>
      <c r="T114" s="274">
        <v>591</v>
      </c>
      <c r="U114" s="275">
        <v>1273</v>
      </c>
      <c r="V114" s="320" t="s">
        <v>191</v>
      </c>
      <c r="W114" s="320" t="s">
        <v>191</v>
      </c>
      <c r="X114" s="320" t="s">
        <v>191</v>
      </c>
      <c r="Y114" s="320" t="s">
        <v>191</v>
      </c>
      <c r="Z114" s="320" t="s">
        <v>191</v>
      </c>
      <c r="AA114" s="320" t="s">
        <v>191</v>
      </c>
      <c r="AB114" s="320" t="s">
        <v>191</v>
      </c>
      <c r="AC114" s="320" t="s">
        <v>191</v>
      </c>
      <c r="AD114" s="320" t="s">
        <v>191</v>
      </c>
      <c r="AE114" s="320" t="s">
        <v>191</v>
      </c>
      <c r="AF114" s="320" t="s">
        <v>191</v>
      </c>
      <c r="AG114" s="320" t="s">
        <v>191</v>
      </c>
      <c r="AH114" s="320" t="s">
        <v>191</v>
      </c>
      <c r="AI114" s="320" t="s">
        <v>191</v>
      </c>
      <c r="AJ114" s="320" t="s">
        <v>191</v>
      </c>
      <c r="AK114" s="320" t="s">
        <v>191</v>
      </c>
      <c r="AL114" s="320" t="s">
        <v>191</v>
      </c>
      <c r="AM114" s="320" t="s">
        <v>191</v>
      </c>
      <c r="AN114" s="320" t="s">
        <v>191</v>
      </c>
      <c r="AO114" s="320" t="s">
        <v>191</v>
      </c>
      <c r="AP114" s="320" t="s">
        <v>191</v>
      </c>
      <c r="AQ114" s="320" t="s">
        <v>191</v>
      </c>
      <c r="AR114" s="320" t="s">
        <v>191</v>
      </c>
      <c r="AS114" s="320" t="s">
        <v>191</v>
      </c>
      <c r="AT114" s="320" t="s">
        <v>191</v>
      </c>
      <c r="AU114" s="320" t="s">
        <v>191</v>
      </c>
      <c r="AV114" s="320" t="s">
        <v>191</v>
      </c>
      <c r="AW114" s="320" t="s">
        <v>191</v>
      </c>
      <c r="AX114" s="320" t="s">
        <v>191</v>
      </c>
      <c r="AY114" s="320" t="s">
        <v>191</v>
      </c>
      <c r="AZ114" s="320" t="s">
        <v>191</v>
      </c>
      <c r="BA114" s="320" t="s">
        <v>191</v>
      </c>
      <c r="BB114" s="320" t="s">
        <v>191</v>
      </c>
      <c r="BC114" s="320" t="s">
        <v>191</v>
      </c>
      <c r="BD114" s="320" t="s">
        <v>191</v>
      </c>
      <c r="BE114" s="320" t="s">
        <v>191</v>
      </c>
      <c r="BF114" s="273">
        <v>41</v>
      </c>
      <c r="BG114" s="274">
        <v>29</v>
      </c>
      <c r="BH114" s="275">
        <v>33</v>
      </c>
      <c r="BI114" s="273">
        <v>64</v>
      </c>
      <c r="BJ114" s="274">
        <v>98</v>
      </c>
      <c r="BK114" s="275">
        <v>162</v>
      </c>
      <c r="BL114" s="273">
        <v>41</v>
      </c>
      <c r="BM114" s="274">
        <v>30</v>
      </c>
      <c r="BN114" s="275">
        <v>34</v>
      </c>
      <c r="BO114" s="273">
        <v>64</v>
      </c>
      <c r="BP114" s="274">
        <v>98</v>
      </c>
      <c r="BQ114" s="275">
        <v>162</v>
      </c>
      <c r="BR114" s="273">
        <v>29.9</v>
      </c>
      <c r="BS114" s="274">
        <v>27.9</v>
      </c>
      <c r="BT114" s="275">
        <v>28.7</v>
      </c>
      <c r="BU114" s="273">
        <v>64</v>
      </c>
      <c r="BV114" s="274">
        <v>98</v>
      </c>
      <c r="BW114" s="275">
        <v>162</v>
      </c>
      <c r="BX114" s="273" t="s">
        <v>197</v>
      </c>
      <c r="BY114" s="274" t="s">
        <v>197</v>
      </c>
      <c r="BZ114" s="275" t="s">
        <v>197</v>
      </c>
      <c r="CA114" s="273">
        <v>11</v>
      </c>
      <c r="CB114" s="274">
        <v>23</v>
      </c>
      <c r="CC114" s="275">
        <v>34</v>
      </c>
      <c r="CD114" s="273" t="s">
        <v>197</v>
      </c>
      <c r="CE114" s="274" t="s">
        <v>197</v>
      </c>
      <c r="CF114" s="275" t="s">
        <v>197</v>
      </c>
      <c r="CG114" s="273">
        <v>11</v>
      </c>
      <c r="CH114" s="274">
        <v>23</v>
      </c>
      <c r="CI114" s="275">
        <v>34</v>
      </c>
      <c r="CJ114" s="273">
        <v>20.6</v>
      </c>
      <c r="CK114" s="274">
        <v>20.7</v>
      </c>
      <c r="CL114" s="275">
        <v>20.7</v>
      </c>
      <c r="CM114" s="273">
        <v>11</v>
      </c>
      <c r="CN114" s="274">
        <v>23</v>
      </c>
      <c r="CO114" s="275">
        <v>34</v>
      </c>
      <c r="CP114" s="273">
        <v>75</v>
      </c>
      <c r="CQ114" s="274">
        <v>63</v>
      </c>
      <c r="CR114" s="275">
        <v>69</v>
      </c>
      <c r="CS114" s="273">
        <v>829</v>
      </c>
      <c r="CT114" s="274">
        <v>805</v>
      </c>
      <c r="CU114" s="275">
        <v>1634</v>
      </c>
      <c r="CV114" s="273">
        <v>77</v>
      </c>
      <c r="CW114" s="274">
        <v>65</v>
      </c>
      <c r="CX114" s="275">
        <v>71</v>
      </c>
      <c r="CY114" s="273">
        <v>829</v>
      </c>
      <c r="CZ114" s="274">
        <v>805</v>
      </c>
      <c r="DA114" s="275">
        <v>1634</v>
      </c>
      <c r="DB114" s="273">
        <v>35.4</v>
      </c>
      <c r="DC114" s="274">
        <v>33.700000000000003</v>
      </c>
      <c r="DD114" s="275">
        <v>34.6</v>
      </c>
      <c r="DE114" s="273">
        <v>829</v>
      </c>
      <c r="DF114" s="274">
        <v>805</v>
      </c>
      <c r="DG114" s="275">
        <v>1634</v>
      </c>
    </row>
    <row r="115" spans="1:111" x14ac:dyDescent="0.35">
      <c r="A115" t="s">
        <v>97</v>
      </c>
      <c r="B115" t="s">
        <v>342</v>
      </c>
      <c r="C115" t="s">
        <v>338</v>
      </c>
      <c r="D115" s="273">
        <v>83</v>
      </c>
      <c r="E115" s="274">
        <v>73</v>
      </c>
      <c r="F115" s="275">
        <v>78</v>
      </c>
      <c r="G115" s="273">
        <v>1415</v>
      </c>
      <c r="H115" s="274">
        <v>1355</v>
      </c>
      <c r="I115" s="275">
        <v>2770</v>
      </c>
      <c r="J115" s="273">
        <v>84</v>
      </c>
      <c r="K115" s="274">
        <v>75</v>
      </c>
      <c r="L115" s="275">
        <v>79</v>
      </c>
      <c r="M115" s="273">
        <v>1415</v>
      </c>
      <c r="N115" s="274">
        <v>1355</v>
      </c>
      <c r="O115" s="275">
        <v>2770</v>
      </c>
      <c r="P115" s="273">
        <v>36.4</v>
      </c>
      <c r="Q115" s="274">
        <v>34.9</v>
      </c>
      <c r="R115" s="275">
        <v>35.700000000000003</v>
      </c>
      <c r="S115" s="273">
        <v>1415</v>
      </c>
      <c r="T115" s="274">
        <v>1355</v>
      </c>
      <c r="U115" s="275">
        <v>2770</v>
      </c>
      <c r="V115" s="320" t="s">
        <v>191</v>
      </c>
      <c r="W115" s="320" t="s">
        <v>191</v>
      </c>
      <c r="X115" s="320" t="s">
        <v>191</v>
      </c>
      <c r="Y115" s="320" t="s">
        <v>191</v>
      </c>
      <c r="Z115" s="320" t="s">
        <v>191</v>
      </c>
      <c r="AA115" s="320" t="s">
        <v>191</v>
      </c>
      <c r="AB115" s="320" t="s">
        <v>191</v>
      </c>
      <c r="AC115" s="320" t="s">
        <v>191</v>
      </c>
      <c r="AD115" s="320" t="s">
        <v>191</v>
      </c>
      <c r="AE115" s="320" t="s">
        <v>191</v>
      </c>
      <c r="AF115" s="320" t="s">
        <v>191</v>
      </c>
      <c r="AG115" s="320" t="s">
        <v>191</v>
      </c>
      <c r="AH115" s="320" t="s">
        <v>191</v>
      </c>
      <c r="AI115" s="320" t="s">
        <v>191</v>
      </c>
      <c r="AJ115" s="320" t="s">
        <v>191</v>
      </c>
      <c r="AK115" s="320" t="s">
        <v>191</v>
      </c>
      <c r="AL115" s="320" t="s">
        <v>191</v>
      </c>
      <c r="AM115" s="320" t="s">
        <v>191</v>
      </c>
      <c r="AN115" s="320" t="s">
        <v>191</v>
      </c>
      <c r="AO115" s="320" t="s">
        <v>191</v>
      </c>
      <c r="AP115" s="320" t="s">
        <v>191</v>
      </c>
      <c r="AQ115" s="320" t="s">
        <v>191</v>
      </c>
      <c r="AR115" s="320" t="s">
        <v>191</v>
      </c>
      <c r="AS115" s="320" t="s">
        <v>191</v>
      </c>
      <c r="AT115" s="320" t="s">
        <v>191</v>
      </c>
      <c r="AU115" s="320" t="s">
        <v>191</v>
      </c>
      <c r="AV115" s="320" t="s">
        <v>191</v>
      </c>
      <c r="AW115" s="320" t="s">
        <v>191</v>
      </c>
      <c r="AX115" s="320" t="s">
        <v>191</v>
      </c>
      <c r="AY115" s="320" t="s">
        <v>191</v>
      </c>
      <c r="AZ115" s="320" t="s">
        <v>191</v>
      </c>
      <c r="BA115" s="320" t="s">
        <v>191</v>
      </c>
      <c r="BB115" s="320" t="s">
        <v>191</v>
      </c>
      <c r="BC115" s="320" t="s">
        <v>191</v>
      </c>
      <c r="BD115" s="320" t="s">
        <v>191</v>
      </c>
      <c r="BE115" s="320" t="s">
        <v>191</v>
      </c>
      <c r="BF115" s="273">
        <v>31</v>
      </c>
      <c r="BG115" s="274">
        <v>31</v>
      </c>
      <c r="BH115" s="275">
        <v>31</v>
      </c>
      <c r="BI115" s="273">
        <v>102</v>
      </c>
      <c r="BJ115" s="274">
        <v>228</v>
      </c>
      <c r="BK115" s="275">
        <v>330</v>
      </c>
      <c r="BL115" s="273">
        <v>33</v>
      </c>
      <c r="BM115" s="274">
        <v>32</v>
      </c>
      <c r="BN115" s="275">
        <v>33</v>
      </c>
      <c r="BO115" s="273">
        <v>102</v>
      </c>
      <c r="BP115" s="274">
        <v>228</v>
      </c>
      <c r="BQ115" s="275">
        <v>330</v>
      </c>
      <c r="BR115" s="273">
        <v>28.7</v>
      </c>
      <c r="BS115" s="274">
        <v>28</v>
      </c>
      <c r="BT115" s="275">
        <v>28.2</v>
      </c>
      <c r="BU115" s="273">
        <v>102</v>
      </c>
      <c r="BV115" s="274">
        <v>228</v>
      </c>
      <c r="BW115" s="275">
        <v>330</v>
      </c>
      <c r="BX115" s="273" t="s">
        <v>197</v>
      </c>
      <c r="BY115" s="274" t="s">
        <v>197</v>
      </c>
      <c r="BZ115" s="275" t="s">
        <v>197</v>
      </c>
      <c r="CA115" s="273">
        <v>15</v>
      </c>
      <c r="CB115" s="274">
        <v>32</v>
      </c>
      <c r="CC115" s="275">
        <v>47</v>
      </c>
      <c r="CD115" s="273" t="s">
        <v>197</v>
      </c>
      <c r="CE115" s="274" t="s">
        <v>197</v>
      </c>
      <c r="CF115" s="275" t="s">
        <v>197</v>
      </c>
      <c r="CG115" s="273">
        <v>15</v>
      </c>
      <c r="CH115" s="274">
        <v>32</v>
      </c>
      <c r="CI115" s="275">
        <v>47</v>
      </c>
      <c r="CJ115" s="273">
        <v>18.100000000000001</v>
      </c>
      <c r="CK115" s="274">
        <v>19.2</v>
      </c>
      <c r="CL115" s="275">
        <v>18.8</v>
      </c>
      <c r="CM115" s="273">
        <v>15</v>
      </c>
      <c r="CN115" s="274">
        <v>32</v>
      </c>
      <c r="CO115" s="275">
        <v>47</v>
      </c>
      <c r="CP115" s="273">
        <v>78</v>
      </c>
      <c r="CQ115" s="274">
        <v>65</v>
      </c>
      <c r="CR115" s="275">
        <v>71</v>
      </c>
      <c r="CS115" s="273">
        <v>1576</v>
      </c>
      <c r="CT115" s="274">
        <v>1654</v>
      </c>
      <c r="CU115" s="275">
        <v>3230</v>
      </c>
      <c r="CV115" s="273">
        <v>78</v>
      </c>
      <c r="CW115" s="274">
        <v>67</v>
      </c>
      <c r="CX115" s="275">
        <v>72</v>
      </c>
      <c r="CY115" s="273">
        <v>1576</v>
      </c>
      <c r="CZ115" s="274">
        <v>1654</v>
      </c>
      <c r="DA115" s="275">
        <v>3230</v>
      </c>
      <c r="DB115" s="273">
        <v>35.6</v>
      </c>
      <c r="DC115" s="274">
        <v>33.6</v>
      </c>
      <c r="DD115" s="275">
        <v>34.6</v>
      </c>
      <c r="DE115" s="273">
        <v>1576</v>
      </c>
      <c r="DF115" s="274">
        <v>1654</v>
      </c>
      <c r="DG115" s="275">
        <v>3230</v>
      </c>
    </row>
    <row r="116" spans="1:111" x14ac:dyDescent="0.35">
      <c r="A116" t="s">
        <v>117</v>
      </c>
      <c r="B116" t="s">
        <v>362</v>
      </c>
      <c r="C116" t="s">
        <v>352</v>
      </c>
      <c r="D116" s="273">
        <v>82</v>
      </c>
      <c r="E116" s="274">
        <v>70</v>
      </c>
      <c r="F116" s="275">
        <v>76</v>
      </c>
      <c r="G116" s="273">
        <v>1502</v>
      </c>
      <c r="H116" s="274">
        <v>1405</v>
      </c>
      <c r="I116" s="275">
        <v>2907</v>
      </c>
      <c r="J116" s="273">
        <v>83</v>
      </c>
      <c r="K116" s="274">
        <v>72</v>
      </c>
      <c r="L116" s="275">
        <v>78</v>
      </c>
      <c r="M116" s="273">
        <v>1502</v>
      </c>
      <c r="N116" s="274">
        <v>1405</v>
      </c>
      <c r="O116" s="275">
        <v>2907</v>
      </c>
      <c r="P116" s="273">
        <v>36.4</v>
      </c>
      <c r="Q116" s="274">
        <v>34.799999999999997</v>
      </c>
      <c r="R116" s="275">
        <v>35.6</v>
      </c>
      <c r="S116" s="273">
        <v>1502</v>
      </c>
      <c r="T116" s="274">
        <v>1405</v>
      </c>
      <c r="U116" s="275">
        <v>2907</v>
      </c>
      <c r="V116" s="320" t="s">
        <v>191</v>
      </c>
      <c r="W116" s="320" t="s">
        <v>191</v>
      </c>
      <c r="X116" s="320" t="s">
        <v>191</v>
      </c>
      <c r="Y116" s="320" t="s">
        <v>191</v>
      </c>
      <c r="Z116" s="320" t="s">
        <v>191</v>
      </c>
      <c r="AA116" s="320" t="s">
        <v>191</v>
      </c>
      <c r="AB116" s="320" t="s">
        <v>191</v>
      </c>
      <c r="AC116" s="320" t="s">
        <v>191</v>
      </c>
      <c r="AD116" s="320" t="s">
        <v>191</v>
      </c>
      <c r="AE116" s="320" t="s">
        <v>191</v>
      </c>
      <c r="AF116" s="320" t="s">
        <v>191</v>
      </c>
      <c r="AG116" s="320" t="s">
        <v>191</v>
      </c>
      <c r="AH116" s="320" t="s">
        <v>191</v>
      </c>
      <c r="AI116" s="320" t="s">
        <v>191</v>
      </c>
      <c r="AJ116" s="320" t="s">
        <v>191</v>
      </c>
      <c r="AK116" s="320" t="s">
        <v>191</v>
      </c>
      <c r="AL116" s="320" t="s">
        <v>191</v>
      </c>
      <c r="AM116" s="320" t="s">
        <v>191</v>
      </c>
      <c r="AN116" s="320" t="s">
        <v>191</v>
      </c>
      <c r="AO116" s="320" t="s">
        <v>191</v>
      </c>
      <c r="AP116" s="320" t="s">
        <v>191</v>
      </c>
      <c r="AQ116" s="320" t="s">
        <v>191</v>
      </c>
      <c r="AR116" s="320" t="s">
        <v>191</v>
      </c>
      <c r="AS116" s="320" t="s">
        <v>191</v>
      </c>
      <c r="AT116" s="320" t="s">
        <v>191</v>
      </c>
      <c r="AU116" s="320" t="s">
        <v>191</v>
      </c>
      <c r="AV116" s="320" t="s">
        <v>191</v>
      </c>
      <c r="AW116" s="320" t="s">
        <v>191</v>
      </c>
      <c r="AX116" s="320" t="s">
        <v>191</v>
      </c>
      <c r="AY116" s="320" t="s">
        <v>191</v>
      </c>
      <c r="AZ116" s="320" t="s">
        <v>191</v>
      </c>
      <c r="BA116" s="320" t="s">
        <v>191</v>
      </c>
      <c r="BB116" s="320" t="s">
        <v>191</v>
      </c>
      <c r="BC116" s="320" t="s">
        <v>191</v>
      </c>
      <c r="BD116" s="320" t="s">
        <v>191</v>
      </c>
      <c r="BE116" s="320" t="s">
        <v>191</v>
      </c>
      <c r="BF116" s="273">
        <v>40</v>
      </c>
      <c r="BG116" s="274">
        <v>24</v>
      </c>
      <c r="BH116" s="275">
        <v>28</v>
      </c>
      <c r="BI116" s="273">
        <v>52</v>
      </c>
      <c r="BJ116" s="274">
        <v>155</v>
      </c>
      <c r="BK116" s="275">
        <v>207</v>
      </c>
      <c r="BL116" s="273">
        <v>40</v>
      </c>
      <c r="BM116" s="274">
        <v>25</v>
      </c>
      <c r="BN116" s="275">
        <v>29</v>
      </c>
      <c r="BO116" s="273">
        <v>52</v>
      </c>
      <c r="BP116" s="274">
        <v>155</v>
      </c>
      <c r="BQ116" s="275">
        <v>207</v>
      </c>
      <c r="BR116" s="273">
        <v>29.2</v>
      </c>
      <c r="BS116" s="274">
        <v>26.6</v>
      </c>
      <c r="BT116" s="275">
        <v>27.2</v>
      </c>
      <c r="BU116" s="273">
        <v>52</v>
      </c>
      <c r="BV116" s="274">
        <v>155</v>
      </c>
      <c r="BW116" s="275">
        <v>207</v>
      </c>
      <c r="BX116" s="273" t="s">
        <v>197</v>
      </c>
      <c r="BY116" s="274" t="s">
        <v>197</v>
      </c>
      <c r="BZ116" s="275">
        <v>8</v>
      </c>
      <c r="CA116" s="273">
        <v>16</v>
      </c>
      <c r="CB116" s="274">
        <v>34</v>
      </c>
      <c r="CC116" s="275">
        <v>50</v>
      </c>
      <c r="CD116" s="273" t="s">
        <v>197</v>
      </c>
      <c r="CE116" s="274" t="s">
        <v>197</v>
      </c>
      <c r="CF116" s="275">
        <v>8</v>
      </c>
      <c r="CG116" s="273">
        <v>16</v>
      </c>
      <c r="CH116" s="274">
        <v>34</v>
      </c>
      <c r="CI116" s="275">
        <v>50</v>
      </c>
      <c r="CJ116" s="273">
        <v>22.1</v>
      </c>
      <c r="CK116" s="274">
        <v>20.399999999999999</v>
      </c>
      <c r="CL116" s="275">
        <v>20.9</v>
      </c>
      <c r="CM116" s="273">
        <v>16</v>
      </c>
      <c r="CN116" s="274">
        <v>34</v>
      </c>
      <c r="CO116" s="275">
        <v>50</v>
      </c>
      <c r="CP116" s="273">
        <v>79</v>
      </c>
      <c r="CQ116" s="274">
        <v>64</v>
      </c>
      <c r="CR116" s="275">
        <v>71</v>
      </c>
      <c r="CS116" s="273">
        <v>1623</v>
      </c>
      <c r="CT116" s="274">
        <v>1651</v>
      </c>
      <c r="CU116" s="275">
        <v>3274</v>
      </c>
      <c r="CV116" s="273">
        <v>79</v>
      </c>
      <c r="CW116" s="274">
        <v>65</v>
      </c>
      <c r="CX116" s="275">
        <v>72</v>
      </c>
      <c r="CY116" s="273">
        <v>1623</v>
      </c>
      <c r="CZ116" s="274">
        <v>1651</v>
      </c>
      <c r="DA116" s="275">
        <v>3274</v>
      </c>
      <c r="DB116" s="273">
        <v>35.799999999999997</v>
      </c>
      <c r="DC116" s="274">
        <v>33.6</v>
      </c>
      <c r="DD116" s="275">
        <v>34.700000000000003</v>
      </c>
      <c r="DE116" s="273">
        <v>1623</v>
      </c>
      <c r="DF116" s="274">
        <v>1651</v>
      </c>
      <c r="DG116" s="275">
        <v>3274</v>
      </c>
    </row>
    <row r="117" spans="1:111" x14ac:dyDescent="0.35">
      <c r="A117" t="s">
        <v>118</v>
      </c>
      <c r="B117" t="s">
        <v>363</v>
      </c>
      <c r="C117" t="s">
        <v>352</v>
      </c>
      <c r="D117" s="273">
        <v>81</v>
      </c>
      <c r="E117" s="274">
        <v>65</v>
      </c>
      <c r="F117" s="275">
        <v>73</v>
      </c>
      <c r="G117" s="273">
        <v>1469</v>
      </c>
      <c r="H117" s="274">
        <v>1533</v>
      </c>
      <c r="I117" s="275">
        <v>3002</v>
      </c>
      <c r="J117" s="273">
        <v>82</v>
      </c>
      <c r="K117" s="274">
        <v>68</v>
      </c>
      <c r="L117" s="275">
        <v>75</v>
      </c>
      <c r="M117" s="273">
        <v>1469</v>
      </c>
      <c r="N117" s="274">
        <v>1533</v>
      </c>
      <c r="O117" s="275">
        <v>3002</v>
      </c>
      <c r="P117" s="273">
        <v>35</v>
      </c>
      <c r="Q117" s="274">
        <v>33.200000000000003</v>
      </c>
      <c r="R117" s="275">
        <v>34.1</v>
      </c>
      <c r="S117" s="273">
        <v>1469</v>
      </c>
      <c r="T117" s="274">
        <v>1533</v>
      </c>
      <c r="U117" s="275">
        <v>3002</v>
      </c>
      <c r="V117" s="320" t="s">
        <v>191</v>
      </c>
      <c r="W117" s="320" t="s">
        <v>191</v>
      </c>
      <c r="X117" s="320" t="s">
        <v>191</v>
      </c>
      <c r="Y117" s="320" t="s">
        <v>191</v>
      </c>
      <c r="Z117" s="320" t="s">
        <v>191</v>
      </c>
      <c r="AA117" s="320" t="s">
        <v>191</v>
      </c>
      <c r="AB117" s="320" t="s">
        <v>191</v>
      </c>
      <c r="AC117" s="320" t="s">
        <v>191</v>
      </c>
      <c r="AD117" s="320" t="s">
        <v>191</v>
      </c>
      <c r="AE117" s="320" t="s">
        <v>191</v>
      </c>
      <c r="AF117" s="320" t="s">
        <v>191</v>
      </c>
      <c r="AG117" s="320" t="s">
        <v>191</v>
      </c>
      <c r="AH117" s="320" t="s">
        <v>191</v>
      </c>
      <c r="AI117" s="320" t="s">
        <v>191</v>
      </c>
      <c r="AJ117" s="320" t="s">
        <v>191</v>
      </c>
      <c r="AK117" s="320" t="s">
        <v>191</v>
      </c>
      <c r="AL117" s="320" t="s">
        <v>191</v>
      </c>
      <c r="AM117" s="320" t="s">
        <v>191</v>
      </c>
      <c r="AN117" s="320" t="s">
        <v>191</v>
      </c>
      <c r="AO117" s="320" t="s">
        <v>191</v>
      </c>
      <c r="AP117" s="320" t="s">
        <v>191</v>
      </c>
      <c r="AQ117" s="320" t="s">
        <v>191</v>
      </c>
      <c r="AR117" s="320" t="s">
        <v>191</v>
      </c>
      <c r="AS117" s="320" t="s">
        <v>191</v>
      </c>
      <c r="AT117" s="320" t="s">
        <v>191</v>
      </c>
      <c r="AU117" s="320" t="s">
        <v>191</v>
      </c>
      <c r="AV117" s="320" t="s">
        <v>191</v>
      </c>
      <c r="AW117" s="320" t="s">
        <v>191</v>
      </c>
      <c r="AX117" s="320" t="s">
        <v>191</v>
      </c>
      <c r="AY117" s="320" t="s">
        <v>191</v>
      </c>
      <c r="AZ117" s="320" t="s">
        <v>191</v>
      </c>
      <c r="BA117" s="320" t="s">
        <v>191</v>
      </c>
      <c r="BB117" s="320" t="s">
        <v>191</v>
      </c>
      <c r="BC117" s="320" t="s">
        <v>191</v>
      </c>
      <c r="BD117" s="320" t="s">
        <v>191</v>
      </c>
      <c r="BE117" s="320" t="s">
        <v>191</v>
      </c>
      <c r="BF117" s="273">
        <v>18</v>
      </c>
      <c r="BG117" s="274">
        <v>14</v>
      </c>
      <c r="BH117" s="275">
        <v>15</v>
      </c>
      <c r="BI117" s="273">
        <v>39</v>
      </c>
      <c r="BJ117" s="274">
        <v>91</v>
      </c>
      <c r="BK117" s="275">
        <v>130</v>
      </c>
      <c r="BL117" s="273">
        <v>23</v>
      </c>
      <c r="BM117" s="274">
        <v>14</v>
      </c>
      <c r="BN117" s="275">
        <v>17</v>
      </c>
      <c r="BO117" s="273">
        <v>39</v>
      </c>
      <c r="BP117" s="274">
        <v>91</v>
      </c>
      <c r="BQ117" s="275">
        <v>130</v>
      </c>
      <c r="BR117" s="273">
        <v>27.1</v>
      </c>
      <c r="BS117" s="274">
        <v>26.1</v>
      </c>
      <c r="BT117" s="275">
        <v>26.4</v>
      </c>
      <c r="BU117" s="273">
        <v>39</v>
      </c>
      <c r="BV117" s="274">
        <v>91</v>
      </c>
      <c r="BW117" s="275">
        <v>130</v>
      </c>
      <c r="BX117" s="273" t="s">
        <v>197</v>
      </c>
      <c r="BY117" s="274" t="s">
        <v>197</v>
      </c>
      <c r="BZ117" s="275" t="s">
        <v>197</v>
      </c>
      <c r="CA117" s="273">
        <v>13</v>
      </c>
      <c r="CB117" s="274">
        <v>35</v>
      </c>
      <c r="CC117" s="275">
        <v>48</v>
      </c>
      <c r="CD117" s="273" t="s">
        <v>197</v>
      </c>
      <c r="CE117" s="274" t="s">
        <v>197</v>
      </c>
      <c r="CF117" s="275" t="s">
        <v>197</v>
      </c>
      <c r="CG117" s="273">
        <v>13</v>
      </c>
      <c r="CH117" s="274">
        <v>35</v>
      </c>
      <c r="CI117" s="275">
        <v>48</v>
      </c>
      <c r="CJ117" s="273">
        <v>20.7</v>
      </c>
      <c r="CK117" s="274">
        <v>20.100000000000001</v>
      </c>
      <c r="CL117" s="275">
        <v>20.3</v>
      </c>
      <c r="CM117" s="273">
        <v>13</v>
      </c>
      <c r="CN117" s="274">
        <v>35</v>
      </c>
      <c r="CO117" s="275">
        <v>48</v>
      </c>
      <c r="CP117" s="273">
        <v>78</v>
      </c>
      <c r="CQ117" s="274">
        <v>61</v>
      </c>
      <c r="CR117" s="275">
        <v>69</v>
      </c>
      <c r="CS117" s="273">
        <v>1552</v>
      </c>
      <c r="CT117" s="274">
        <v>1685</v>
      </c>
      <c r="CU117" s="275">
        <v>3237</v>
      </c>
      <c r="CV117" s="273">
        <v>79</v>
      </c>
      <c r="CW117" s="274">
        <v>63</v>
      </c>
      <c r="CX117" s="275">
        <v>71</v>
      </c>
      <c r="CY117" s="273">
        <v>1552</v>
      </c>
      <c r="CZ117" s="274">
        <v>1685</v>
      </c>
      <c r="DA117" s="275">
        <v>3237</v>
      </c>
      <c r="DB117" s="273">
        <v>34.6</v>
      </c>
      <c r="DC117" s="274">
        <v>32.6</v>
      </c>
      <c r="DD117" s="275">
        <v>33.5</v>
      </c>
      <c r="DE117" s="273">
        <v>1552</v>
      </c>
      <c r="DF117" s="274">
        <v>1685</v>
      </c>
      <c r="DG117" s="275">
        <v>3237</v>
      </c>
    </row>
    <row r="118" spans="1:111" x14ac:dyDescent="0.35">
      <c r="A118" t="s">
        <v>119</v>
      </c>
      <c r="B118" t="s">
        <v>364</v>
      </c>
      <c r="C118" t="s">
        <v>352</v>
      </c>
      <c r="D118" s="273">
        <v>81</v>
      </c>
      <c r="E118" s="274">
        <v>67</v>
      </c>
      <c r="F118" s="275">
        <v>74</v>
      </c>
      <c r="G118" s="273">
        <v>1890</v>
      </c>
      <c r="H118" s="274">
        <v>1838</v>
      </c>
      <c r="I118" s="275">
        <v>3728</v>
      </c>
      <c r="J118" s="273">
        <v>82</v>
      </c>
      <c r="K118" s="274">
        <v>69</v>
      </c>
      <c r="L118" s="275">
        <v>76</v>
      </c>
      <c r="M118" s="273">
        <v>1890</v>
      </c>
      <c r="N118" s="274">
        <v>1838</v>
      </c>
      <c r="O118" s="275">
        <v>3728</v>
      </c>
      <c r="P118" s="273">
        <v>36.299999999999997</v>
      </c>
      <c r="Q118" s="274">
        <v>34.299999999999997</v>
      </c>
      <c r="R118" s="275">
        <v>35.299999999999997</v>
      </c>
      <c r="S118" s="273">
        <v>1890</v>
      </c>
      <c r="T118" s="274">
        <v>1838</v>
      </c>
      <c r="U118" s="275">
        <v>3728</v>
      </c>
      <c r="V118" s="320" t="s">
        <v>191</v>
      </c>
      <c r="W118" s="320" t="s">
        <v>191</v>
      </c>
      <c r="X118" s="320" t="s">
        <v>191</v>
      </c>
      <c r="Y118" s="320" t="s">
        <v>191</v>
      </c>
      <c r="Z118" s="320" t="s">
        <v>191</v>
      </c>
      <c r="AA118" s="320" t="s">
        <v>191</v>
      </c>
      <c r="AB118" s="320" t="s">
        <v>191</v>
      </c>
      <c r="AC118" s="320" t="s">
        <v>191</v>
      </c>
      <c r="AD118" s="320" t="s">
        <v>191</v>
      </c>
      <c r="AE118" s="320" t="s">
        <v>191</v>
      </c>
      <c r="AF118" s="320" t="s">
        <v>191</v>
      </c>
      <c r="AG118" s="320" t="s">
        <v>191</v>
      </c>
      <c r="AH118" s="320" t="s">
        <v>191</v>
      </c>
      <c r="AI118" s="320" t="s">
        <v>191</v>
      </c>
      <c r="AJ118" s="320" t="s">
        <v>191</v>
      </c>
      <c r="AK118" s="320" t="s">
        <v>191</v>
      </c>
      <c r="AL118" s="320" t="s">
        <v>191</v>
      </c>
      <c r="AM118" s="320" t="s">
        <v>191</v>
      </c>
      <c r="AN118" s="320" t="s">
        <v>191</v>
      </c>
      <c r="AO118" s="320" t="s">
        <v>191</v>
      </c>
      <c r="AP118" s="320" t="s">
        <v>191</v>
      </c>
      <c r="AQ118" s="320" t="s">
        <v>191</v>
      </c>
      <c r="AR118" s="320" t="s">
        <v>191</v>
      </c>
      <c r="AS118" s="320" t="s">
        <v>191</v>
      </c>
      <c r="AT118" s="320" t="s">
        <v>191</v>
      </c>
      <c r="AU118" s="320" t="s">
        <v>191</v>
      </c>
      <c r="AV118" s="320" t="s">
        <v>191</v>
      </c>
      <c r="AW118" s="320" t="s">
        <v>191</v>
      </c>
      <c r="AX118" s="320" t="s">
        <v>191</v>
      </c>
      <c r="AY118" s="320" t="s">
        <v>191</v>
      </c>
      <c r="AZ118" s="320" t="s">
        <v>191</v>
      </c>
      <c r="BA118" s="320" t="s">
        <v>191</v>
      </c>
      <c r="BB118" s="320" t="s">
        <v>191</v>
      </c>
      <c r="BC118" s="320" t="s">
        <v>191</v>
      </c>
      <c r="BD118" s="320" t="s">
        <v>191</v>
      </c>
      <c r="BE118" s="320" t="s">
        <v>191</v>
      </c>
      <c r="BF118" s="273">
        <v>34</v>
      </c>
      <c r="BG118" s="274">
        <v>22</v>
      </c>
      <c r="BH118" s="275">
        <v>26</v>
      </c>
      <c r="BI118" s="273">
        <v>128</v>
      </c>
      <c r="BJ118" s="274">
        <v>266</v>
      </c>
      <c r="BK118" s="275">
        <v>394</v>
      </c>
      <c r="BL118" s="273">
        <v>34</v>
      </c>
      <c r="BM118" s="274">
        <v>24</v>
      </c>
      <c r="BN118" s="275">
        <v>28</v>
      </c>
      <c r="BO118" s="273">
        <v>128</v>
      </c>
      <c r="BP118" s="274">
        <v>266</v>
      </c>
      <c r="BQ118" s="275">
        <v>394</v>
      </c>
      <c r="BR118" s="273">
        <v>27.5</v>
      </c>
      <c r="BS118" s="274">
        <v>26.1</v>
      </c>
      <c r="BT118" s="275">
        <v>26.5</v>
      </c>
      <c r="BU118" s="273">
        <v>128</v>
      </c>
      <c r="BV118" s="274">
        <v>266</v>
      </c>
      <c r="BW118" s="275">
        <v>394</v>
      </c>
      <c r="BX118" s="273" t="s">
        <v>197</v>
      </c>
      <c r="BY118" s="274" t="s">
        <v>197</v>
      </c>
      <c r="BZ118" s="275">
        <v>6</v>
      </c>
      <c r="CA118" s="273">
        <v>13</v>
      </c>
      <c r="CB118" s="274">
        <v>53</v>
      </c>
      <c r="CC118" s="275">
        <v>66</v>
      </c>
      <c r="CD118" s="273" t="s">
        <v>197</v>
      </c>
      <c r="CE118" s="274" t="s">
        <v>197</v>
      </c>
      <c r="CF118" s="275">
        <v>8</v>
      </c>
      <c r="CG118" s="273">
        <v>13</v>
      </c>
      <c r="CH118" s="274">
        <v>53</v>
      </c>
      <c r="CI118" s="275">
        <v>66</v>
      </c>
      <c r="CJ118" s="273">
        <v>22.4</v>
      </c>
      <c r="CK118" s="274">
        <v>20.100000000000001</v>
      </c>
      <c r="CL118" s="275">
        <v>20.5</v>
      </c>
      <c r="CM118" s="273">
        <v>13</v>
      </c>
      <c r="CN118" s="274">
        <v>53</v>
      </c>
      <c r="CO118" s="275">
        <v>66</v>
      </c>
      <c r="CP118" s="273">
        <v>77</v>
      </c>
      <c r="CQ118" s="274">
        <v>60</v>
      </c>
      <c r="CR118" s="275">
        <v>68</v>
      </c>
      <c r="CS118" s="273">
        <v>2115</v>
      </c>
      <c r="CT118" s="274">
        <v>2217</v>
      </c>
      <c r="CU118" s="275">
        <v>4332</v>
      </c>
      <c r="CV118" s="273">
        <v>78</v>
      </c>
      <c r="CW118" s="274">
        <v>62</v>
      </c>
      <c r="CX118" s="275">
        <v>70</v>
      </c>
      <c r="CY118" s="273">
        <v>2115</v>
      </c>
      <c r="CZ118" s="274">
        <v>2217</v>
      </c>
      <c r="DA118" s="275">
        <v>4332</v>
      </c>
      <c r="DB118" s="273">
        <v>35.5</v>
      </c>
      <c r="DC118" s="274">
        <v>33</v>
      </c>
      <c r="DD118" s="275">
        <v>34.200000000000003</v>
      </c>
      <c r="DE118" s="273">
        <v>2115</v>
      </c>
      <c r="DF118" s="274">
        <v>2217</v>
      </c>
      <c r="DG118" s="275">
        <v>4332</v>
      </c>
    </row>
    <row r="119" spans="1:111" x14ac:dyDescent="0.35">
      <c r="A119" t="s">
        <v>120</v>
      </c>
      <c r="B119" t="s">
        <v>365</v>
      </c>
      <c r="C119" t="s">
        <v>352</v>
      </c>
      <c r="D119" s="273">
        <v>80</v>
      </c>
      <c r="E119" s="274">
        <v>69</v>
      </c>
      <c r="F119" s="275">
        <v>74</v>
      </c>
      <c r="G119" s="273">
        <v>1503</v>
      </c>
      <c r="H119" s="274">
        <v>1456</v>
      </c>
      <c r="I119" s="275">
        <v>2959</v>
      </c>
      <c r="J119" s="273">
        <v>82</v>
      </c>
      <c r="K119" s="274">
        <v>72</v>
      </c>
      <c r="L119" s="275">
        <v>77</v>
      </c>
      <c r="M119" s="273">
        <v>1503</v>
      </c>
      <c r="N119" s="274">
        <v>1456</v>
      </c>
      <c r="O119" s="275">
        <v>2959</v>
      </c>
      <c r="P119" s="273">
        <v>36.200000000000003</v>
      </c>
      <c r="Q119" s="274">
        <v>34.299999999999997</v>
      </c>
      <c r="R119" s="275">
        <v>35.299999999999997</v>
      </c>
      <c r="S119" s="273">
        <v>1503</v>
      </c>
      <c r="T119" s="274">
        <v>1456</v>
      </c>
      <c r="U119" s="275">
        <v>2959</v>
      </c>
      <c r="V119" s="320" t="s">
        <v>191</v>
      </c>
      <c r="W119" s="320" t="s">
        <v>191</v>
      </c>
      <c r="X119" s="320" t="s">
        <v>191</v>
      </c>
      <c r="Y119" s="320" t="s">
        <v>191</v>
      </c>
      <c r="Z119" s="320" t="s">
        <v>191</v>
      </c>
      <c r="AA119" s="320" t="s">
        <v>191</v>
      </c>
      <c r="AB119" s="320" t="s">
        <v>191</v>
      </c>
      <c r="AC119" s="320" t="s">
        <v>191</v>
      </c>
      <c r="AD119" s="320" t="s">
        <v>191</v>
      </c>
      <c r="AE119" s="320" t="s">
        <v>191</v>
      </c>
      <c r="AF119" s="320" t="s">
        <v>191</v>
      </c>
      <c r="AG119" s="320" t="s">
        <v>191</v>
      </c>
      <c r="AH119" s="320" t="s">
        <v>191</v>
      </c>
      <c r="AI119" s="320" t="s">
        <v>191</v>
      </c>
      <c r="AJ119" s="320" t="s">
        <v>191</v>
      </c>
      <c r="AK119" s="320" t="s">
        <v>191</v>
      </c>
      <c r="AL119" s="320" t="s">
        <v>191</v>
      </c>
      <c r="AM119" s="320" t="s">
        <v>191</v>
      </c>
      <c r="AN119" s="320" t="s">
        <v>191</v>
      </c>
      <c r="AO119" s="320" t="s">
        <v>191</v>
      </c>
      <c r="AP119" s="320" t="s">
        <v>191</v>
      </c>
      <c r="AQ119" s="320" t="s">
        <v>191</v>
      </c>
      <c r="AR119" s="320" t="s">
        <v>191</v>
      </c>
      <c r="AS119" s="320" t="s">
        <v>191</v>
      </c>
      <c r="AT119" s="320" t="s">
        <v>191</v>
      </c>
      <c r="AU119" s="320" t="s">
        <v>191</v>
      </c>
      <c r="AV119" s="320" t="s">
        <v>191</v>
      </c>
      <c r="AW119" s="320" t="s">
        <v>191</v>
      </c>
      <c r="AX119" s="320" t="s">
        <v>191</v>
      </c>
      <c r="AY119" s="320" t="s">
        <v>191</v>
      </c>
      <c r="AZ119" s="320" t="s">
        <v>191</v>
      </c>
      <c r="BA119" s="320" t="s">
        <v>191</v>
      </c>
      <c r="BB119" s="320" t="s">
        <v>191</v>
      </c>
      <c r="BC119" s="320" t="s">
        <v>191</v>
      </c>
      <c r="BD119" s="320" t="s">
        <v>191</v>
      </c>
      <c r="BE119" s="320" t="s">
        <v>191</v>
      </c>
      <c r="BF119" s="273">
        <v>39</v>
      </c>
      <c r="BG119" s="274">
        <v>28</v>
      </c>
      <c r="BH119" s="275">
        <v>31</v>
      </c>
      <c r="BI119" s="273">
        <v>113</v>
      </c>
      <c r="BJ119" s="274">
        <v>246</v>
      </c>
      <c r="BK119" s="275">
        <v>359</v>
      </c>
      <c r="BL119" s="273">
        <v>41</v>
      </c>
      <c r="BM119" s="274">
        <v>29</v>
      </c>
      <c r="BN119" s="275">
        <v>33</v>
      </c>
      <c r="BO119" s="273">
        <v>113</v>
      </c>
      <c r="BP119" s="274">
        <v>246</v>
      </c>
      <c r="BQ119" s="275">
        <v>359</v>
      </c>
      <c r="BR119" s="273">
        <v>29.5</v>
      </c>
      <c r="BS119" s="274">
        <v>26.9</v>
      </c>
      <c r="BT119" s="275">
        <v>27.8</v>
      </c>
      <c r="BU119" s="273">
        <v>113</v>
      </c>
      <c r="BV119" s="274">
        <v>246</v>
      </c>
      <c r="BW119" s="275">
        <v>359</v>
      </c>
      <c r="BX119" s="273" t="s">
        <v>197</v>
      </c>
      <c r="BY119" s="274" t="s">
        <v>197</v>
      </c>
      <c r="BZ119" s="275">
        <v>5</v>
      </c>
      <c r="CA119" s="273">
        <v>21</v>
      </c>
      <c r="CB119" s="274">
        <v>67</v>
      </c>
      <c r="CC119" s="275">
        <v>88</v>
      </c>
      <c r="CD119" s="273" t="s">
        <v>197</v>
      </c>
      <c r="CE119" s="274" t="s">
        <v>197</v>
      </c>
      <c r="CF119" s="275">
        <v>5</v>
      </c>
      <c r="CG119" s="273">
        <v>21</v>
      </c>
      <c r="CH119" s="274">
        <v>67</v>
      </c>
      <c r="CI119" s="275">
        <v>88</v>
      </c>
      <c r="CJ119" s="273">
        <v>20.7</v>
      </c>
      <c r="CK119" s="274">
        <v>18.8</v>
      </c>
      <c r="CL119" s="275">
        <v>19.3</v>
      </c>
      <c r="CM119" s="273">
        <v>21</v>
      </c>
      <c r="CN119" s="274">
        <v>67</v>
      </c>
      <c r="CO119" s="275">
        <v>88</v>
      </c>
      <c r="CP119" s="273">
        <v>75</v>
      </c>
      <c r="CQ119" s="274">
        <v>60</v>
      </c>
      <c r="CR119" s="275">
        <v>67</v>
      </c>
      <c r="CS119" s="273">
        <v>1697</v>
      </c>
      <c r="CT119" s="274">
        <v>1845</v>
      </c>
      <c r="CU119" s="275">
        <v>3542</v>
      </c>
      <c r="CV119" s="273">
        <v>77</v>
      </c>
      <c r="CW119" s="274">
        <v>63</v>
      </c>
      <c r="CX119" s="275">
        <v>69</v>
      </c>
      <c r="CY119" s="273">
        <v>1697</v>
      </c>
      <c r="CZ119" s="274">
        <v>1845</v>
      </c>
      <c r="DA119" s="275">
        <v>3542</v>
      </c>
      <c r="DB119" s="273">
        <v>35.299999999999997</v>
      </c>
      <c r="DC119" s="274">
        <v>32.6</v>
      </c>
      <c r="DD119" s="275">
        <v>33.9</v>
      </c>
      <c r="DE119" s="273">
        <v>1697</v>
      </c>
      <c r="DF119" s="274">
        <v>1845</v>
      </c>
      <c r="DG119" s="275">
        <v>3542</v>
      </c>
    </row>
    <row r="120" spans="1:111" x14ac:dyDescent="0.35">
      <c r="A120" t="s">
        <v>98</v>
      </c>
      <c r="B120" t="s">
        <v>343</v>
      </c>
      <c r="C120" t="s">
        <v>338</v>
      </c>
      <c r="D120" s="273">
        <v>79</v>
      </c>
      <c r="E120" s="274">
        <v>64</v>
      </c>
      <c r="F120" s="275">
        <v>71</v>
      </c>
      <c r="G120" s="273">
        <v>906</v>
      </c>
      <c r="H120" s="274">
        <v>929</v>
      </c>
      <c r="I120" s="275">
        <v>1835</v>
      </c>
      <c r="J120" s="273">
        <v>79</v>
      </c>
      <c r="K120" s="274">
        <v>66</v>
      </c>
      <c r="L120" s="275">
        <v>73</v>
      </c>
      <c r="M120" s="273">
        <v>906</v>
      </c>
      <c r="N120" s="274">
        <v>929</v>
      </c>
      <c r="O120" s="275">
        <v>1835</v>
      </c>
      <c r="P120" s="273">
        <v>36.299999999999997</v>
      </c>
      <c r="Q120" s="274">
        <v>33.700000000000003</v>
      </c>
      <c r="R120" s="275">
        <v>35</v>
      </c>
      <c r="S120" s="273">
        <v>906</v>
      </c>
      <c r="T120" s="274">
        <v>929</v>
      </c>
      <c r="U120" s="275">
        <v>1835</v>
      </c>
      <c r="V120" s="320" t="s">
        <v>191</v>
      </c>
      <c r="W120" s="320" t="s">
        <v>191</v>
      </c>
      <c r="X120" s="320" t="s">
        <v>191</v>
      </c>
      <c r="Y120" s="320" t="s">
        <v>191</v>
      </c>
      <c r="Z120" s="320" t="s">
        <v>191</v>
      </c>
      <c r="AA120" s="320" t="s">
        <v>191</v>
      </c>
      <c r="AB120" s="320" t="s">
        <v>191</v>
      </c>
      <c r="AC120" s="320" t="s">
        <v>191</v>
      </c>
      <c r="AD120" s="320" t="s">
        <v>191</v>
      </c>
      <c r="AE120" s="320" t="s">
        <v>191</v>
      </c>
      <c r="AF120" s="320" t="s">
        <v>191</v>
      </c>
      <c r="AG120" s="320" t="s">
        <v>191</v>
      </c>
      <c r="AH120" s="320" t="s">
        <v>191</v>
      </c>
      <c r="AI120" s="320" t="s">
        <v>191</v>
      </c>
      <c r="AJ120" s="320" t="s">
        <v>191</v>
      </c>
      <c r="AK120" s="320" t="s">
        <v>191</v>
      </c>
      <c r="AL120" s="320" t="s">
        <v>191</v>
      </c>
      <c r="AM120" s="320" t="s">
        <v>191</v>
      </c>
      <c r="AN120" s="320" t="s">
        <v>191</v>
      </c>
      <c r="AO120" s="320" t="s">
        <v>191</v>
      </c>
      <c r="AP120" s="320" t="s">
        <v>191</v>
      </c>
      <c r="AQ120" s="320" t="s">
        <v>191</v>
      </c>
      <c r="AR120" s="320" t="s">
        <v>191</v>
      </c>
      <c r="AS120" s="320" t="s">
        <v>191</v>
      </c>
      <c r="AT120" s="320" t="s">
        <v>191</v>
      </c>
      <c r="AU120" s="320" t="s">
        <v>191</v>
      </c>
      <c r="AV120" s="320" t="s">
        <v>191</v>
      </c>
      <c r="AW120" s="320" t="s">
        <v>191</v>
      </c>
      <c r="AX120" s="320" t="s">
        <v>191</v>
      </c>
      <c r="AY120" s="320" t="s">
        <v>191</v>
      </c>
      <c r="AZ120" s="320" t="s">
        <v>191</v>
      </c>
      <c r="BA120" s="320" t="s">
        <v>191</v>
      </c>
      <c r="BB120" s="320" t="s">
        <v>191</v>
      </c>
      <c r="BC120" s="320" t="s">
        <v>191</v>
      </c>
      <c r="BD120" s="320" t="s">
        <v>191</v>
      </c>
      <c r="BE120" s="320" t="s">
        <v>191</v>
      </c>
      <c r="BF120" s="273">
        <v>34</v>
      </c>
      <c r="BG120" s="274">
        <v>24</v>
      </c>
      <c r="BH120" s="275">
        <v>27</v>
      </c>
      <c r="BI120" s="273">
        <v>73</v>
      </c>
      <c r="BJ120" s="274">
        <v>156</v>
      </c>
      <c r="BK120" s="275">
        <v>229</v>
      </c>
      <c r="BL120" s="273">
        <v>36</v>
      </c>
      <c r="BM120" s="274">
        <v>25</v>
      </c>
      <c r="BN120" s="275">
        <v>28</v>
      </c>
      <c r="BO120" s="273">
        <v>73</v>
      </c>
      <c r="BP120" s="274">
        <v>156</v>
      </c>
      <c r="BQ120" s="275">
        <v>229</v>
      </c>
      <c r="BR120" s="273">
        <v>27.9</v>
      </c>
      <c r="BS120" s="274">
        <v>25.3</v>
      </c>
      <c r="BT120" s="275">
        <v>26.1</v>
      </c>
      <c r="BU120" s="273">
        <v>73</v>
      </c>
      <c r="BV120" s="274">
        <v>156</v>
      </c>
      <c r="BW120" s="275">
        <v>229</v>
      </c>
      <c r="BX120" s="273" t="s">
        <v>197</v>
      </c>
      <c r="BY120" s="274" t="s">
        <v>197</v>
      </c>
      <c r="BZ120" s="275" t="s">
        <v>197</v>
      </c>
      <c r="CA120" s="273">
        <v>10</v>
      </c>
      <c r="CB120" s="274">
        <v>25</v>
      </c>
      <c r="CC120" s="275">
        <v>35</v>
      </c>
      <c r="CD120" s="273" t="s">
        <v>197</v>
      </c>
      <c r="CE120" s="274" t="s">
        <v>197</v>
      </c>
      <c r="CF120" s="275" t="s">
        <v>197</v>
      </c>
      <c r="CG120" s="273">
        <v>10</v>
      </c>
      <c r="CH120" s="274">
        <v>25</v>
      </c>
      <c r="CI120" s="275">
        <v>35</v>
      </c>
      <c r="CJ120" s="273">
        <v>18.8</v>
      </c>
      <c r="CK120" s="274">
        <v>18.7</v>
      </c>
      <c r="CL120" s="275">
        <v>18.7</v>
      </c>
      <c r="CM120" s="273">
        <v>10</v>
      </c>
      <c r="CN120" s="274">
        <v>25</v>
      </c>
      <c r="CO120" s="275">
        <v>35</v>
      </c>
      <c r="CP120" s="273">
        <v>74</v>
      </c>
      <c r="CQ120" s="274">
        <v>55</v>
      </c>
      <c r="CR120" s="275">
        <v>64</v>
      </c>
      <c r="CS120" s="273">
        <v>1024</v>
      </c>
      <c r="CT120" s="274">
        <v>1136</v>
      </c>
      <c r="CU120" s="275">
        <v>2160</v>
      </c>
      <c r="CV120" s="273">
        <v>75</v>
      </c>
      <c r="CW120" s="274">
        <v>58</v>
      </c>
      <c r="CX120" s="275">
        <v>66</v>
      </c>
      <c r="CY120" s="273">
        <v>1024</v>
      </c>
      <c r="CZ120" s="274">
        <v>1136</v>
      </c>
      <c r="DA120" s="275">
        <v>2160</v>
      </c>
      <c r="DB120" s="273">
        <v>35.4</v>
      </c>
      <c r="DC120" s="274">
        <v>32.200000000000003</v>
      </c>
      <c r="DD120" s="275">
        <v>33.700000000000003</v>
      </c>
      <c r="DE120" s="273">
        <v>1024</v>
      </c>
      <c r="DF120" s="274">
        <v>1136</v>
      </c>
      <c r="DG120" s="275">
        <v>2160</v>
      </c>
    </row>
    <row r="121" spans="1:111" x14ac:dyDescent="0.35">
      <c r="A121" t="s">
        <v>99</v>
      </c>
      <c r="B121" t="s">
        <v>344</v>
      </c>
      <c r="C121" t="s">
        <v>338</v>
      </c>
      <c r="D121" s="273">
        <v>75</v>
      </c>
      <c r="E121" s="274">
        <v>63</v>
      </c>
      <c r="F121" s="275">
        <v>69</v>
      </c>
      <c r="G121" s="273">
        <v>435</v>
      </c>
      <c r="H121" s="274">
        <v>426</v>
      </c>
      <c r="I121" s="275">
        <v>861</v>
      </c>
      <c r="J121" s="273">
        <v>77</v>
      </c>
      <c r="K121" s="274">
        <v>69</v>
      </c>
      <c r="L121" s="275">
        <v>73</v>
      </c>
      <c r="M121" s="273">
        <v>435</v>
      </c>
      <c r="N121" s="274">
        <v>426</v>
      </c>
      <c r="O121" s="275">
        <v>861</v>
      </c>
      <c r="P121" s="273">
        <v>35.299999999999997</v>
      </c>
      <c r="Q121" s="274">
        <v>34.1</v>
      </c>
      <c r="R121" s="275">
        <v>34.700000000000003</v>
      </c>
      <c r="S121" s="273">
        <v>435</v>
      </c>
      <c r="T121" s="274">
        <v>426</v>
      </c>
      <c r="U121" s="275">
        <v>861</v>
      </c>
      <c r="V121" s="320" t="s">
        <v>191</v>
      </c>
      <c r="W121" s="320" t="s">
        <v>191</v>
      </c>
      <c r="X121" s="320" t="s">
        <v>191</v>
      </c>
      <c r="Y121" s="320" t="s">
        <v>191</v>
      </c>
      <c r="Z121" s="320" t="s">
        <v>191</v>
      </c>
      <c r="AA121" s="320" t="s">
        <v>191</v>
      </c>
      <c r="AB121" s="320" t="s">
        <v>191</v>
      </c>
      <c r="AC121" s="320" t="s">
        <v>191</v>
      </c>
      <c r="AD121" s="320" t="s">
        <v>191</v>
      </c>
      <c r="AE121" s="320" t="s">
        <v>191</v>
      </c>
      <c r="AF121" s="320" t="s">
        <v>191</v>
      </c>
      <c r="AG121" s="320" t="s">
        <v>191</v>
      </c>
      <c r="AH121" s="320" t="s">
        <v>191</v>
      </c>
      <c r="AI121" s="320" t="s">
        <v>191</v>
      </c>
      <c r="AJ121" s="320" t="s">
        <v>191</v>
      </c>
      <c r="AK121" s="320" t="s">
        <v>191</v>
      </c>
      <c r="AL121" s="320" t="s">
        <v>191</v>
      </c>
      <c r="AM121" s="320" t="s">
        <v>191</v>
      </c>
      <c r="AN121" s="320" t="s">
        <v>191</v>
      </c>
      <c r="AO121" s="320" t="s">
        <v>191</v>
      </c>
      <c r="AP121" s="320" t="s">
        <v>191</v>
      </c>
      <c r="AQ121" s="320" t="s">
        <v>191</v>
      </c>
      <c r="AR121" s="320" t="s">
        <v>191</v>
      </c>
      <c r="AS121" s="320" t="s">
        <v>191</v>
      </c>
      <c r="AT121" s="320" t="s">
        <v>191</v>
      </c>
      <c r="AU121" s="320" t="s">
        <v>191</v>
      </c>
      <c r="AV121" s="320" t="s">
        <v>191</v>
      </c>
      <c r="AW121" s="320" t="s">
        <v>191</v>
      </c>
      <c r="AX121" s="320" t="s">
        <v>191</v>
      </c>
      <c r="AY121" s="320" t="s">
        <v>191</v>
      </c>
      <c r="AZ121" s="320" t="s">
        <v>191</v>
      </c>
      <c r="BA121" s="320" t="s">
        <v>191</v>
      </c>
      <c r="BB121" s="320" t="s">
        <v>191</v>
      </c>
      <c r="BC121" s="320" t="s">
        <v>191</v>
      </c>
      <c r="BD121" s="320" t="s">
        <v>191</v>
      </c>
      <c r="BE121" s="320" t="s">
        <v>191</v>
      </c>
      <c r="BF121" s="273">
        <v>18</v>
      </c>
      <c r="BG121" s="274">
        <v>23</v>
      </c>
      <c r="BH121" s="275">
        <v>22</v>
      </c>
      <c r="BI121" s="273">
        <v>17</v>
      </c>
      <c r="BJ121" s="274">
        <v>65</v>
      </c>
      <c r="BK121" s="275">
        <v>82</v>
      </c>
      <c r="BL121" s="273">
        <v>18</v>
      </c>
      <c r="BM121" s="274">
        <v>25</v>
      </c>
      <c r="BN121" s="275">
        <v>23</v>
      </c>
      <c r="BO121" s="273">
        <v>17</v>
      </c>
      <c r="BP121" s="274">
        <v>65</v>
      </c>
      <c r="BQ121" s="275">
        <v>82</v>
      </c>
      <c r="BR121" s="273">
        <v>24.8</v>
      </c>
      <c r="BS121" s="274">
        <v>24.8</v>
      </c>
      <c r="BT121" s="275">
        <v>24.8</v>
      </c>
      <c r="BU121" s="273">
        <v>17</v>
      </c>
      <c r="BV121" s="274">
        <v>65</v>
      </c>
      <c r="BW121" s="275">
        <v>82</v>
      </c>
      <c r="BX121" s="273" t="s">
        <v>197</v>
      </c>
      <c r="BY121" s="274" t="s">
        <v>197</v>
      </c>
      <c r="BZ121" s="275" t="s">
        <v>197</v>
      </c>
      <c r="CA121" s="273">
        <v>7</v>
      </c>
      <c r="CB121" s="274">
        <v>12</v>
      </c>
      <c r="CC121" s="275">
        <v>19</v>
      </c>
      <c r="CD121" s="273" t="s">
        <v>197</v>
      </c>
      <c r="CE121" s="274" t="s">
        <v>197</v>
      </c>
      <c r="CF121" s="275" t="s">
        <v>197</v>
      </c>
      <c r="CG121" s="273">
        <v>7</v>
      </c>
      <c r="CH121" s="274">
        <v>12</v>
      </c>
      <c r="CI121" s="275">
        <v>19</v>
      </c>
      <c r="CJ121" s="273">
        <v>23.6</v>
      </c>
      <c r="CK121" s="274">
        <v>20.3</v>
      </c>
      <c r="CL121" s="275">
        <v>21.5</v>
      </c>
      <c r="CM121" s="273">
        <v>7</v>
      </c>
      <c r="CN121" s="274">
        <v>12</v>
      </c>
      <c r="CO121" s="275">
        <v>19</v>
      </c>
      <c r="CP121" s="273">
        <v>70</v>
      </c>
      <c r="CQ121" s="274">
        <v>54</v>
      </c>
      <c r="CR121" s="275">
        <v>62</v>
      </c>
      <c r="CS121" s="273">
        <v>515</v>
      </c>
      <c r="CT121" s="274">
        <v>563</v>
      </c>
      <c r="CU121" s="275">
        <v>1078</v>
      </c>
      <c r="CV121" s="273">
        <v>72</v>
      </c>
      <c r="CW121" s="274">
        <v>60</v>
      </c>
      <c r="CX121" s="275">
        <v>66</v>
      </c>
      <c r="CY121" s="273">
        <v>515</v>
      </c>
      <c r="CZ121" s="274">
        <v>563</v>
      </c>
      <c r="DA121" s="275">
        <v>1078</v>
      </c>
      <c r="DB121" s="273">
        <v>35</v>
      </c>
      <c r="DC121" s="274">
        <v>32.799999999999997</v>
      </c>
      <c r="DD121" s="275">
        <v>33.799999999999997</v>
      </c>
      <c r="DE121" s="273">
        <v>515</v>
      </c>
      <c r="DF121" s="274">
        <v>563</v>
      </c>
      <c r="DG121" s="275">
        <v>1078</v>
      </c>
    </row>
    <row r="122" spans="1:111" x14ac:dyDescent="0.35">
      <c r="A122" t="s">
        <v>121</v>
      </c>
      <c r="B122" t="s">
        <v>366</v>
      </c>
      <c r="C122" t="s">
        <v>352</v>
      </c>
      <c r="D122" s="273">
        <v>84</v>
      </c>
      <c r="E122" s="274">
        <v>74</v>
      </c>
      <c r="F122" s="275">
        <v>79</v>
      </c>
      <c r="G122" s="273">
        <v>935</v>
      </c>
      <c r="H122" s="274">
        <v>891</v>
      </c>
      <c r="I122" s="275">
        <v>1826</v>
      </c>
      <c r="J122" s="273">
        <v>84</v>
      </c>
      <c r="K122" s="274">
        <v>74</v>
      </c>
      <c r="L122" s="275">
        <v>79</v>
      </c>
      <c r="M122" s="273">
        <v>935</v>
      </c>
      <c r="N122" s="274">
        <v>891</v>
      </c>
      <c r="O122" s="275">
        <v>1826</v>
      </c>
      <c r="P122" s="273">
        <v>37.6</v>
      </c>
      <c r="Q122" s="274">
        <v>36.5</v>
      </c>
      <c r="R122" s="275">
        <v>37.1</v>
      </c>
      <c r="S122" s="273">
        <v>935</v>
      </c>
      <c r="T122" s="274">
        <v>891</v>
      </c>
      <c r="U122" s="275">
        <v>1826</v>
      </c>
      <c r="V122" s="320" t="s">
        <v>191</v>
      </c>
      <c r="W122" s="320" t="s">
        <v>191</v>
      </c>
      <c r="X122" s="320" t="s">
        <v>191</v>
      </c>
      <c r="Y122" s="320" t="s">
        <v>191</v>
      </c>
      <c r="Z122" s="320" t="s">
        <v>191</v>
      </c>
      <c r="AA122" s="320" t="s">
        <v>191</v>
      </c>
      <c r="AB122" s="320" t="s">
        <v>191</v>
      </c>
      <c r="AC122" s="320" t="s">
        <v>191</v>
      </c>
      <c r="AD122" s="320" t="s">
        <v>191</v>
      </c>
      <c r="AE122" s="320" t="s">
        <v>191</v>
      </c>
      <c r="AF122" s="320" t="s">
        <v>191</v>
      </c>
      <c r="AG122" s="320" t="s">
        <v>191</v>
      </c>
      <c r="AH122" s="320" t="s">
        <v>191</v>
      </c>
      <c r="AI122" s="320" t="s">
        <v>191</v>
      </c>
      <c r="AJ122" s="320" t="s">
        <v>191</v>
      </c>
      <c r="AK122" s="320" t="s">
        <v>191</v>
      </c>
      <c r="AL122" s="320" t="s">
        <v>191</v>
      </c>
      <c r="AM122" s="320" t="s">
        <v>191</v>
      </c>
      <c r="AN122" s="320" t="s">
        <v>191</v>
      </c>
      <c r="AO122" s="320" t="s">
        <v>191</v>
      </c>
      <c r="AP122" s="320" t="s">
        <v>191</v>
      </c>
      <c r="AQ122" s="320" t="s">
        <v>191</v>
      </c>
      <c r="AR122" s="320" t="s">
        <v>191</v>
      </c>
      <c r="AS122" s="320" t="s">
        <v>191</v>
      </c>
      <c r="AT122" s="320" t="s">
        <v>191</v>
      </c>
      <c r="AU122" s="320" t="s">
        <v>191</v>
      </c>
      <c r="AV122" s="320" t="s">
        <v>191</v>
      </c>
      <c r="AW122" s="320" t="s">
        <v>191</v>
      </c>
      <c r="AX122" s="320" t="s">
        <v>191</v>
      </c>
      <c r="AY122" s="320" t="s">
        <v>191</v>
      </c>
      <c r="AZ122" s="320" t="s">
        <v>191</v>
      </c>
      <c r="BA122" s="320" t="s">
        <v>191</v>
      </c>
      <c r="BB122" s="320" t="s">
        <v>191</v>
      </c>
      <c r="BC122" s="320" t="s">
        <v>191</v>
      </c>
      <c r="BD122" s="320" t="s">
        <v>191</v>
      </c>
      <c r="BE122" s="320" t="s">
        <v>191</v>
      </c>
      <c r="BF122" s="273">
        <v>28</v>
      </c>
      <c r="BG122" s="274">
        <v>29</v>
      </c>
      <c r="BH122" s="275">
        <v>28</v>
      </c>
      <c r="BI122" s="273">
        <v>43</v>
      </c>
      <c r="BJ122" s="274">
        <v>105</v>
      </c>
      <c r="BK122" s="275">
        <v>148</v>
      </c>
      <c r="BL122" s="273">
        <v>28</v>
      </c>
      <c r="BM122" s="274">
        <v>30</v>
      </c>
      <c r="BN122" s="275">
        <v>30</v>
      </c>
      <c r="BO122" s="273">
        <v>43</v>
      </c>
      <c r="BP122" s="274">
        <v>105</v>
      </c>
      <c r="BQ122" s="275">
        <v>148</v>
      </c>
      <c r="BR122" s="273">
        <v>27.3</v>
      </c>
      <c r="BS122" s="274">
        <v>27.3</v>
      </c>
      <c r="BT122" s="275">
        <v>27.3</v>
      </c>
      <c r="BU122" s="273">
        <v>43</v>
      </c>
      <c r="BV122" s="274">
        <v>105</v>
      </c>
      <c r="BW122" s="275">
        <v>148</v>
      </c>
      <c r="BX122" s="273" t="s">
        <v>197</v>
      </c>
      <c r="BY122" s="274" t="s">
        <v>197</v>
      </c>
      <c r="BZ122" s="275" t="s">
        <v>197</v>
      </c>
      <c r="CA122" s="273">
        <v>8</v>
      </c>
      <c r="CB122" s="274">
        <v>12</v>
      </c>
      <c r="CC122" s="275">
        <v>20</v>
      </c>
      <c r="CD122" s="273" t="s">
        <v>197</v>
      </c>
      <c r="CE122" s="274" t="s">
        <v>197</v>
      </c>
      <c r="CF122" s="275" t="s">
        <v>197</v>
      </c>
      <c r="CG122" s="273">
        <v>8</v>
      </c>
      <c r="CH122" s="274">
        <v>12</v>
      </c>
      <c r="CI122" s="275">
        <v>20</v>
      </c>
      <c r="CJ122" s="273">
        <v>17.399999999999999</v>
      </c>
      <c r="CK122" s="274">
        <v>19.5</v>
      </c>
      <c r="CL122" s="275">
        <v>18.7</v>
      </c>
      <c r="CM122" s="273">
        <v>8</v>
      </c>
      <c r="CN122" s="274">
        <v>12</v>
      </c>
      <c r="CO122" s="275">
        <v>20</v>
      </c>
      <c r="CP122" s="273">
        <v>81</v>
      </c>
      <c r="CQ122" s="274">
        <v>68</v>
      </c>
      <c r="CR122" s="275">
        <v>75</v>
      </c>
      <c r="CS122" s="273">
        <v>1020</v>
      </c>
      <c r="CT122" s="274">
        <v>1053</v>
      </c>
      <c r="CU122" s="275">
        <v>2073</v>
      </c>
      <c r="CV122" s="273">
        <v>81</v>
      </c>
      <c r="CW122" s="274">
        <v>69</v>
      </c>
      <c r="CX122" s="275">
        <v>75</v>
      </c>
      <c r="CY122" s="273">
        <v>1020</v>
      </c>
      <c r="CZ122" s="274">
        <v>1053</v>
      </c>
      <c r="DA122" s="275">
        <v>2073</v>
      </c>
      <c r="DB122" s="273">
        <v>37.1</v>
      </c>
      <c r="DC122" s="274">
        <v>35.4</v>
      </c>
      <c r="DD122" s="275">
        <v>36.200000000000003</v>
      </c>
      <c r="DE122" s="273">
        <v>1020</v>
      </c>
      <c r="DF122" s="274">
        <v>1053</v>
      </c>
      <c r="DG122" s="275">
        <v>2073</v>
      </c>
    </row>
    <row r="123" spans="1:111" x14ac:dyDescent="0.35">
      <c r="A123" t="s">
        <v>100</v>
      </c>
      <c r="B123" t="s">
        <v>345</v>
      </c>
      <c r="C123" t="s">
        <v>338</v>
      </c>
      <c r="D123" s="273">
        <v>78</v>
      </c>
      <c r="E123" s="274">
        <v>67</v>
      </c>
      <c r="F123" s="275">
        <v>73</v>
      </c>
      <c r="G123" s="273">
        <v>1469</v>
      </c>
      <c r="H123" s="274">
        <v>1416</v>
      </c>
      <c r="I123" s="275">
        <v>2885</v>
      </c>
      <c r="J123" s="273">
        <v>79</v>
      </c>
      <c r="K123" s="274">
        <v>69</v>
      </c>
      <c r="L123" s="275">
        <v>74</v>
      </c>
      <c r="M123" s="273">
        <v>1469</v>
      </c>
      <c r="N123" s="274">
        <v>1416</v>
      </c>
      <c r="O123" s="275">
        <v>2885</v>
      </c>
      <c r="P123" s="273">
        <v>34.9</v>
      </c>
      <c r="Q123" s="274">
        <v>33.4</v>
      </c>
      <c r="R123" s="275">
        <v>34.200000000000003</v>
      </c>
      <c r="S123" s="273">
        <v>1469</v>
      </c>
      <c r="T123" s="274">
        <v>1416</v>
      </c>
      <c r="U123" s="275">
        <v>2885</v>
      </c>
      <c r="V123" s="320" t="s">
        <v>191</v>
      </c>
      <c r="W123" s="320" t="s">
        <v>191</v>
      </c>
      <c r="X123" s="320" t="s">
        <v>191</v>
      </c>
      <c r="Y123" s="320" t="s">
        <v>191</v>
      </c>
      <c r="Z123" s="320" t="s">
        <v>191</v>
      </c>
      <c r="AA123" s="320" t="s">
        <v>191</v>
      </c>
      <c r="AB123" s="320" t="s">
        <v>191</v>
      </c>
      <c r="AC123" s="320" t="s">
        <v>191</v>
      </c>
      <c r="AD123" s="320" t="s">
        <v>191</v>
      </c>
      <c r="AE123" s="320" t="s">
        <v>191</v>
      </c>
      <c r="AF123" s="320" t="s">
        <v>191</v>
      </c>
      <c r="AG123" s="320" t="s">
        <v>191</v>
      </c>
      <c r="AH123" s="320" t="s">
        <v>191</v>
      </c>
      <c r="AI123" s="320" t="s">
        <v>191</v>
      </c>
      <c r="AJ123" s="320" t="s">
        <v>191</v>
      </c>
      <c r="AK123" s="320" t="s">
        <v>191</v>
      </c>
      <c r="AL123" s="320" t="s">
        <v>191</v>
      </c>
      <c r="AM123" s="320" t="s">
        <v>191</v>
      </c>
      <c r="AN123" s="320" t="s">
        <v>191</v>
      </c>
      <c r="AO123" s="320" t="s">
        <v>191</v>
      </c>
      <c r="AP123" s="320" t="s">
        <v>191</v>
      </c>
      <c r="AQ123" s="320" t="s">
        <v>191</v>
      </c>
      <c r="AR123" s="320" t="s">
        <v>191</v>
      </c>
      <c r="AS123" s="320" t="s">
        <v>191</v>
      </c>
      <c r="AT123" s="320" t="s">
        <v>191</v>
      </c>
      <c r="AU123" s="320" t="s">
        <v>191</v>
      </c>
      <c r="AV123" s="320" t="s">
        <v>191</v>
      </c>
      <c r="AW123" s="320" t="s">
        <v>191</v>
      </c>
      <c r="AX123" s="320" t="s">
        <v>191</v>
      </c>
      <c r="AY123" s="320" t="s">
        <v>191</v>
      </c>
      <c r="AZ123" s="320" t="s">
        <v>191</v>
      </c>
      <c r="BA123" s="320" t="s">
        <v>191</v>
      </c>
      <c r="BB123" s="320" t="s">
        <v>191</v>
      </c>
      <c r="BC123" s="320" t="s">
        <v>191</v>
      </c>
      <c r="BD123" s="320" t="s">
        <v>191</v>
      </c>
      <c r="BE123" s="320" t="s">
        <v>191</v>
      </c>
      <c r="BF123" s="273">
        <v>21</v>
      </c>
      <c r="BG123" s="274">
        <v>21</v>
      </c>
      <c r="BH123" s="275">
        <v>21</v>
      </c>
      <c r="BI123" s="273">
        <v>76</v>
      </c>
      <c r="BJ123" s="274">
        <v>188</v>
      </c>
      <c r="BK123" s="275">
        <v>264</v>
      </c>
      <c r="BL123" s="273">
        <v>21</v>
      </c>
      <c r="BM123" s="274">
        <v>23</v>
      </c>
      <c r="BN123" s="275">
        <v>23</v>
      </c>
      <c r="BO123" s="273">
        <v>76</v>
      </c>
      <c r="BP123" s="274">
        <v>188</v>
      </c>
      <c r="BQ123" s="275">
        <v>264</v>
      </c>
      <c r="BR123" s="273">
        <v>25.7</v>
      </c>
      <c r="BS123" s="274">
        <v>25.2</v>
      </c>
      <c r="BT123" s="275">
        <v>25.4</v>
      </c>
      <c r="BU123" s="273">
        <v>76</v>
      </c>
      <c r="BV123" s="274">
        <v>188</v>
      </c>
      <c r="BW123" s="275">
        <v>264</v>
      </c>
      <c r="BX123" s="273" t="s">
        <v>197</v>
      </c>
      <c r="BY123" s="274" t="s">
        <v>197</v>
      </c>
      <c r="BZ123" s="275" t="s">
        <v>197</v>
      </c>
      <c r="CA123" s="273">
        <v>16</v>
      </c>
      <c r="CB123" s="274">
        <v>32</v>
      </c>
      <c r="CC123" s="275">
        <v>48</v>
      </c>
      <c r="CD123" s="273" t="s">
        <v>197</v>
      </c>
      <c r="CE123" s="274" t="s">
        <v>197</v>
      </c>
      <c r="CF123" s="275" t="s">
        <v>197</v>
      </c>
      <c r="CG123" s="273">
        <v>16</v>
      </c>
      <c r="CH123" s="274">
        <v>32</v>
      </c>
      <c r="CI123" s="275">
        <v>48</v>
      </c>
      <c r="CJ123" s="273">
        <v>18.8</v>
      </c>
      <c r="CK123" s="274">
        <v>18.7</v>
      </c>
      <c r="CL123" s="275">
        <v>18.7</v>
      </c>
      <c r="CM123" s="273">
        <v>16</v>
      </c>
      <c r="CN123" s="274">
        <v>32</v>
      </c>
      <c r="CO123" s="275">
        <v>48</v>
      </c>
      <c r="CP123" s="273">
        <v>74</v>
      </c>
      <c r="CQ123" s="274">
        <v>60</v>
      </c>
      <c r="CR123" s="275">
        <v>67</v>
      </c>
      <c r="CS123" s="273">
        <v>1596</v>
      </c>
      <c r="CT123" s="274">
        <v>1674</v>
      </c>
      <c r="CU123" s="275">
        <v>3270</v>
      </c>
      <c r="CV123" s="273">
        <v>75</v>
      </c>
      <c r="CW123" s="274">
        <v>62</v>
      </c>
      <c r="CX123" s="275">
        <v>68</v>
      </c>
      <c r="CY123" s="273">
        <v>1596</v>
      </c>
      <c r="CZ123" s="274">
        <v>1674</v>
      </c>
      <c r="DA123" s="275">
        <v>3270</v>
      </c>
      <c r="DB123" s="273">
        <v>34.200000000000003</v>
      </c>
      <c r="DC123" s="274">
        <v>32.200000000000003</v>
      </c>
      <c r="DD123" s="275">
        <v>33.200000000000003</v>
      </c>
      <c r="DE123" s="273">
        <v>1596</v>
      </c>
      <c r="DF123" s="274">
        <v>1674</v>
      </c>
      <c r="DG123" s="275">
        <v>3270</v>
      </c>
    </row>
    <row r="124" spans="1:111" x14ac:dyDescent="0.35">
      <c r="A124" t="s">
        <v>101</v>
      </c>
      <c r="B124" t="s">
        <v>346</v>
      </c>
      <c r="C124" t="s">
        <v>338</v>
      </c>
      <c r="D124" s="273">
        <v>87</v>
      </c>
      <c r="E124" s="274">
        <v>81</v>
      </c>
      <c r="F124" s="275">
        <v>84</v>
      </c>
      <c r="G124" s="273">
        <v>1783</v>
      </c>
      <c r="H124" s="274">
        <v>1705</v>
      </c>
      <c r="I124" s="275">
        <v>3488</v>
      </c>
      <c r="J124" s="273">
        <v>88</v>
      </c>
      <c r="K124" s="274">
        <v>81</v>
      </c>
      <c r="L124" s="275">
        <v>85</v>
      </c>
      <c r="M124" s="273">
        <v>1783</v>
      </c>
      <c r="N124" s="274">
        <v>1705</v>
      </c>
      <c r="O124" s="275">
        <v>3488</v>
      </c>
      <c r="P124" s="273">
        <v>34.5</v>
      </c>
      <c r="Q124" s="274">
        <v>33.700000000000003</v>
      </c>
      <c r="R124" s="275">
        <v>34.1</v>
      </c>
      <c r="S124" s="273">
        <v>1783</v>
      </c>
      <c r="T124" s="274">
        <v>1705</v>
      </c>
      <c r="U124" s="275">
        <v>3488</v>
      </c>
      <c r="V124" s="320" t="s">
        <v>191</v>
      </c>
      <c r="W124" s="320" t="s">
        <v>191</v>
      </c>
      <c r="X124" s="320" t="s">
        <v>191</v>
      </c>
      <c r="Y124" s="320" t="s">
        <v>191</v>
      </c>
      <c r="Z124" s="320" t="s">
        <v>191</v>
      </c>
      <c r="AA124" s="320" t="s">
        <v>191</v>
      </c>
      <c r="AB124" s="320" t="s">
        <v>191</v>
      </c>
      <c r="AC124" s="320" t="s">
        <v>191</v>
      </c>
      <c r="AD124" s="320" t="s">
        <v>191</v>
      </c>
      <c r="AE124" s="320" t="s">
        <v>191</v>
      </c>
      <c r="AF124" s="320" t="s">
        <v>191</v>
      </c>
      <c r="AG124" s="320" t="s">
        <v>191</v>
      </c>
      <c r="AH124" s="320" t="s">
        <v>191</v>
      </c>
      <c r="AI124" s="320" t="s">
        <v>191</v>
      </c>
      <c r="AJ124" s="320" t="s">
        <v>191</v>
      </c>
      <c r="AK124" s="320" t="s">
        <v>191</v>
      </c>
      <c r="AL124" s="320" t="s">
        <v>191</v>
      </c>
      <c r="AM124" s="320" t="s">
        <v>191</v>
      </c>
      <c r="AN124" s="320" t="s">
        <v>191</v>
      </c>
      <c r="AO124" s="320" t="s">
        <v>191</v>
      </c>
      <c r="AP124" s="320" t="s">
        <v>191</v>
      </c>
      <c r="AQ124" s="320" t="s">
        <v>191</v>
      </c>
      <c r="AR124" s="320" t="s">
        <v>191</v>
      </c>
      <c r="AS124" s="320" t="s">
        <v>191</v>
      </c>
      <c r="AT124" s="320" t="s">
        <v>191</v>
      </c>
      <c r="AU124" s="320" t="s">
        <v>191</v>
      </c>
      <c r="AV124" s="320" t="s">
        <v>191</v>
      </c>
      <c r="AW124" s="320" t="s">
        <v>191</v>
      </c>
      <c r="AX124" s="320" t="s">
        <v>191</v>
      </c>
      <c r="AY124" s="320" t="s">
        <v>191</v>
      </c>
      <c r="AZ124" s="320" t="s">
        <v>191</v>
      </c>
      <c r="BA124" s="320" t="s">
        <v>191</v>
      </c>
      <c r="BB124" s="320" t="s">
        <v>191</v>
      </c>
      <c r="BC124" s="320" t="s">
        <v>191</v>
      </c>
      <c r="BD124" s="320" t="s">
        <v>191</v>
      </c>
      <c r="BE124" s="320" t="s">
        <v>191</v>
      </c>
      <c r="BF124" s="273">
        <v>38</v>
      </c>
      <c r="BG124" s="274">
        <v>27</v>
      </c>
      <c r="BH124" s="275">
        <v>31</v>
      </c>
      <c r="BI124" s="273">
        <v>91</v>
      </c>
      <c r="BJ124" s="274">
        <v>203</v>
      </c>
      <c r="BK124" s="275">
        <v>294</v>
      </c>
      <c r="BL124" s="273">
        <v>38</v>
      </c>
      <c r="BM124" s="274">
        <v>27</v>
      </c>
      <c r="BN124" s="275">
        <v>31</v>
      </c>
      <c r="BO124" s="273">
        <v>91</v>
      </c>
      <c r="BP124" s="274">
        <v>203</v>
      </c>
      <c r="BQ124" s="275">
        <v>294</v>
      </c>
      <c r="BR124" s="273">
        <v>28.5</v>
      </c>
      <c r="BS124" s="274">
        <v>26.2</v>
      </c>
      <c r="BT124" s="275">
        <v>26.9</v>
      </c>
      <c r="BU124" s="273">
        <v>91</v>
      </c>
      <c r="BV124" s="274">
        <v>203</v>
      </c>
      <c r="BW124" s="275">
        <v>294</v>
      </c>
      <c r="BX124" s="273" t="s">
        <v>197</v>
      </c>
      <c r="BY124" s="274" t="s">
        <v>197</v>
      </c>
      <c r="BZ124" s="275" t="s">
        <v>197</v>
      </c>
      <c r="CA124" s="273">
        <v>18</v>
      </c>
      <c r="CB124" s="274">
        <v>40</v>
      </c>
      <c r="CC124" s="275">
        <v>58</v>
      </c>
      <c r="CD124" s="273" t="s">
        <v>197</v>
      </c>
      <c r="CE124" s="274" t="s">
        <v>197</v>
      </c>
      <c r="CF124" s="275" t="s">
        <v>197</v>
      </c>
      <c r="CG124" s="273">
        <v>18</v>
      </c>
      <c r="CH124" s="274">
        <v>40</v>
      </c>
      <c r="CI124" s="275">
        <v>58</v>
      </c>
      <c r="CJ124" s="273">
        <v>18.899999999999999</v>
      </c>
      <c r="CK124" s="274">
        <v>19.3</v>
      </c>
      <c r="CL124" s="275">
        <v>19.2</v>
      </c>
      <c r="CM124" s="273">
        <v>18</v>
      </c>
      <c r="CN124" s="274">
        <v>40</v>
      </c>
      <c r="CO124" s="275">
        <v>58</v>
      </c>
      <c r="CP124" s="273">
        <v>84</v>
      </c>
      <c r="CQ124" s="274">
        <v>73</v>
      </c>
      <c r="CR124" s="275">
        <v>78</v>
      </c>
      <c r="CS124" s="273">
        <v>1924</v>
      </c>
      <c r="CT124" s="274">
        <v>1985</v>
      </c>
      <c r="CU124" s="275">
        <v>3909</v>
      </c>
      <c r="CV124" s="273">
        <v>84</v>
      </c>
      <c r="CW124" s="274">
        <v>73</v>
      </c>
      <c r="CX124" s="275">
        <v>78</v>
      </c>
      <c r="CY124" s="273">
        <v>1924</v>
      </c>
      <c r="CZ124" s="274">
        <v>1985</v>
      </c>
      <c r="DA124" s="275">
        <v>3909</v>
      </c>
      <c r="DB124" s="273">
        <v>34</v>
      </c>
      <c r="DC124" s="274">
        <v>32.5</v>
      </c>
      <c r="DD124" s="275">
        <v>33.200000000000003</v>
      </c>
      <c r="DE124" s="273">
        <v>1924</v>
      </c>
      <c r="DF124" s="274">
        <v>1985</v>
      </c>
      <c r="DG124" s="275">
        <v>3909</v>
      </c>
    </row>
    <row r="125" spans="1:111" x14ac:dyDescent="0.35">
      <c r="A125" t="s">
        <v>122</v>
      </c>
      <c r="B125" t="s">
        <v>367</v>
      </c>
      <c r="C125" t="s">
        <v>352</v>
      </c>
      <c r="D125" s="273">
        <v>81</v>
      </c>
      <c r="E125" s="274">
        <v>70</v>
      </c>
      <c r="F125" s="275">
        <v>76</v>
      </c>
      <c r="G125" s="273">
        <v>1209</v>
      </c>
      <c r="H125" s="274">
        <v>1151</v>
      </c>
      <c r="I125" s="275">
        <v>2360</v>
      </c>
      <c r="J125" s="273">
        <v>82</v>
      </c>
      <c r="K125" s="274">
        <v>72</v>
      </c>
      <c r="L125" s="275">
        <v>77</v>
      </c>
      <c r="M125" s="273">
        <v>1209</v>
      </c>
      <c r="N125" s="274">
        <v>1151</v>
      </c>
      <c r="O125" s="275">
        <v>2360</v>
      </c>
      <c r="P125" s="273">
        <v>36.6</v>
      </c>
      <c r="Q125" s="274">
        <v>35</v>
      </c>
      <c r="R125" s="275">
        <v>35.799999999999997</v>
      </c>
      <c r="S125" s="273">
        <v>1209</v>
      </c>
      <c r="T125" s="274">
        <v>1151</v>
      </c>
      <c r="U125" s="275">
        <v>2360</v>
      </c>
      <c r="V125" s="320" t="s">
        <v>191</v>
      </c>
      <c r="W125" s="320" t="s">
        <v>191</v>
      </c>
      <c r="X125" s="320" t="s">
        <v>191</v>
      </c>
      <c r="Y125" s="320" t="s">
        <v>191</v>
      </c>
      <c r="Z125" s="320" t="s">
        <v>191</v>
      </c>
      <c r="AA125" s="320" t="s">
        <v>191</v>
      </c>
      <c r="AB125" s="320" t="s">
        <v>191</v>
      </c>
      <c r="AC125" s="320" t="s">
        <v>191</v>
      </c>
      <c r="AD125" s="320" t="s">
        <v>191</v>
      </c>
      <c r="AE125" s="320" t="s">
        <v>191</v>
      </c>
      <c r="AF125" s="320" t="s">
        <v>191</v>
      </c>
      <c r="AG125" s="320" t="s">
        <v>191</v>
      </c>
      <c r="AH125" s="320" t="s">
        <v>191</v>
      </c>
      <c r="AI125" s="320" t="s">
        <v>191</v>
      </c>
      <c r="AJ125" s="320" t="s">
        <v>191</v>
      </c>
      <c r="AK125" s="320" t="s">
        <v>191</v>
      </c>
      <c r="AL125" s="320" t="s">
        <v>191</v>
      </c>
      <c r="AM125" s="320" t="s">
        <v>191</v>
      </c>
      <c r="AN125" s="320" t="s">
        <v>191</v>
      </c>
      <c r="AO125" s="320" t="s">
        <v>191</v>
      </c>
      <c r="AP125" s="320" t="s">
        <v>191</v>
      </c>
      <c r="AQ125" s="320" t="s">
        <v>191</v>
      </c>
      <c r="AR125" s="320" t="s">
        <v>191</v>
      </c>
      <c r="AS125" s="320" t="s">
        <v>191</v>
      </c>
      <c r="AT125" s="320" t="s">
        <v>191</v>
      </c>
      <c r="AU125" s="320" t="s">
        <v>191</v>
      </c>
      <c r="AV125" s="320" t="s">
        <v>191</v>
      </c>
      <c r="AW125" s="320" t="s">
        <v>191</v>
      </c>
      <c r="AX125" s="320" t="s">
        <v>191</v>
      </c>
      <c r="AY125" s="320" t="s">
        <v>191</v>
      </c>
      <c r="AZ125" s="320" t="s">
        <v>191</v>
      </c>
      <c r="BA125" s="320" t="s">
        <v>191</v>
      </c>
      <c r="BB125" s="320" t="s">
        <v>191</v>
      </c>
      <c r="BC125" s="320" t="s">
        <v>191</v>
      </c>
      <c r="BD125" s="320" t="s">
        <v>191</v>
      </c>
      <c r="BE125" s="320" t="s">
        <v>191</v>
      </c>
      <c r="BF125" s="273">
        <v>23</v>
      </c>
      <c r="BG125" s="274">
        <v>23</v>
      </c>
      <c r="BH125" s="275">
        <v>23</v>
      </c>
      <c r="BI125" s="273">
        <v>56</v>
      </c>
      <c r="BJ125" s="274">
        <v>153</v>
      </c>
      <c r="BK125" s="275">
        <v>209</v>
      </c>
      <c r="BL125" s="273">
        <v>25</v>
      </c>
      <c r="BM125" s="274">
        <v>23</v>
      </c>
      <c r="BN125" s="275">
        <v>23</v>
      </c>
      <c r="BO125" s="273">
        <v>56</v>
      </c>
      <c r="BP125" s="274">
        <v>153</v>
      </c>
      <c r="BQ125" s="275">
        <v>209</v>
      </c>
      <c r="BR125" s="273">
        <v>27.1</v>
      </c>
      <c r="BS125" s="274">
        <v>25.2</v>
      </c>
      <c r="BT125" s="275">
        <v>25.7</v>
      </c>
      <c r="BU125" s="273">
        <v>56</v>
      </c>
      <c r="BV125" s="274">
        <v>153</v>
      </c>
      <c r="BW125" s="275">
        <v>209</v>
      </c>
      <c r="BX125" s="273" t="s">
        <v>197</v>
      </c>
      <c r="BY125" s="274" t="s">
        <v>197</v>
      </c>
      <c r="BZ125" s="275" t="s">
        <v>197</v>
      </c>
      <c r="CA125" s="273">
        <v>11</v>
      </c>
      <c r="CB125" s="274">
        <v>25</v>
      </c>
      <c r="CC125" s="275">
        <v>36</v>
      </c>
      <c r="CD125" s="273" t="s">
        <v>197</v>
      </c>
      <c r="CE125" s="274" t="s">
        <v>197</v>
      </c>
      <c r="CF125" s="275" t="s">
        <v>197</v>
      </c>
      <c r="CG125" s="273">
        <v>11</v>
      </c>
      <c r="CH125" s="274">
        <v>25</v>
      </c>
      <c r="CI125" s="275">
        <v>36</v>
      </c>
      <c r="CJ125" s="273">
        <v>17.399999999999999</v>
      </c>
      <c r="CK125" s="274">
        <v>18.399999999999999</v>
      </c>
      <c r="CL125" s="275">
        <v>18.100000000000001</v>
      </c>
      <c r="CM125" s="273">
        <v>11</v>
      </c>
      <c r="CN125" s="274">
        <v>25</v>
      </c>
      <c r="CO125" s="275">
        <v>36</v>
      </c>
      <c r="CP125" s="273">
        <v>77</v>
      </c>
      <c r="CQ125" s="274">
        <v>63</v>
      </c>
      <c r="CR125" s="275">
        <v>70</v>
      </c>
      <c r="CS125" s="273">
        <v>1309</v>
      </c>
      <c r="CT125" s="274">
        <v>1380</v>
      </c>
      <c r="CU125" s="275">
        <v>2689</v>
      </c>
      <c r="CV125" s="273">
        <v>78</v>
      </c>
      <c r="CW125" s="274">
        <v>65</v>
      </c>
      <c r="CX125" s="275">
        <v>71</v>
      </c>
      <c r="CY125" s="273">
        <v>1309</v>
      </c>
      <c r="CZ125" s="274">
        <v>1380</v>
      </c>
      <c r="DA125" s="275">
        <v>2689</v>
      </c>
      <c r="DB125" s="273">
        <v>35.9</v>
      </c>
      <c r="DC125" s="274">
        <v>33.6</v>
      </c>
      <c r="DD125" s="275">
        <v>34.700000000000003</v>
      </c>
      <c r="DE125" s="273">
        <v>1309</v>
      </c>
      <c r="DF125" s="274">
        <v>1380</v>
      </c>
      <c r="DG125" s="275">
        <v>2689</v>
      </c>
    </row>
    <row r="126" spans="1:111" x14ac:dyDescent="0.35">
      <c r="A126" t="s">
        <v>102</v>
      </c>
      <c r="B126" t="s">
        <v>347</v>
      </c>
      <c r="C126" t="s">
        <v>338</v>
      </c>
      <c r="D126" s="273">
        <v>81</v>
      </c>
      <c r="E126" s="274">
        <v>71</v>
      </c>
      <c r="F126" s="275">
        <v>76</v>
      </c>
      <c r="G126" s="273">
        <v>2308</v>
      </c>
      <c r="H126" s="274">
        <v>2134</v>
      </c>
      <c r="I126" s="275">
        <v>4442</v>
      </c>
      <c r="J126" s="273">
        <v>82</v>
      </c>
      <c r="K126" s="274">
        <v>74</v>
      </c>
      <c r="L126" s="275">
        <v>78</v>
      </c>
      <c r="M126" s="273">
        <v>2308</v>
      </c>
      <c r="N126" s="274">
        <v>2134</v>
      </c>
      <c r="O126" s="275">
        <v>4442</v>
      </c>
      <c r="P126" s="273">
        <v>37.700000000000003</v>
      </c>
      <c r="Q126" s="274">
        <v>35.6</v>
      </c>
      <c r="R126" s="275">
        <v>36.700000000000003</v>
      </c>
      <c r="S126" s="273">
        <v>2308</v>
      </c>
      <c r="T126" s="274">
        <v>2134</v>
      </c>
      <c r="U126" s="275">
        <v>4442</v>
      </c>
      <c r="V126" s="320" t="s">
        <v>191</v>
      </c>
      <c r="W126" s="320" t="s">
        <v>191</v>
      </c>
      <c r="X126" s="320" t="s">
        <v>191</v>
      </c>
      <c r="Y126" s="320" t="s">
        <v>191</v>
      </c>
      <c r="Z126" s="320" t="s">
        <v>191</v>
      </c>
      <c r="AA126" s="320" t="s">
        <v>191</v>
      </c>
      <c r="AB126" s="320" t="s">
        <v>191</v>
      </c>
      <c r="AC126" s="320" t="s">
        <v>191</v>
      </c>
      <c r="AD126" s="320" t="s">
        <v>191</v>
      </c>
      <c r="AE126" s="320" t="s">
        <v>191</v>
      </c>
      <c r="AF126" s="320" t="s">
        <v>191</v>
      </c>
      <c r="AG126" s="320" t="s">
        <v>191</v>
      </c>
      <c r="AH126" s="320" t="s">
        <v>191</v>
      </c>
      <c r="AI126" s="320" t="s">
        <v>191</v>
      </c>
      <c r="AJ126" s="320" t="s">
        <v>191</v>
      </c>
      <c r="AK126" s="320" t="s">
        <v>191</v>
      </c>
      <c r="AL126" s="320" t="s">
        <v>191</v>
      </c>
      <c r="AM126" s="320" t="s">
        <v>191</v>
      </c>
      <c r="AN126" s="320" t="s">
        <v>191</v>
      </c>
      <c r="AO126" s="320" t="s">
        <v>191</v>
      </c>
      <c r="AP126" s="320" t="s">
        <v>191</v>
      </c>
      <c r="AQ126" s="320" t="s">
        <v>191</v>
      </c>
      <c r="AR126" s="320" t="s">
        <v>191</v>
      </c>
      <c r="AS126" s="320" t="s">
        <v>191</v>
      </c>
      <c r="AT126" s="320" t="s">
        <v>191</v>
      </c>
      <c r="AU126" s="320" t="s">
        <v>191</v>
      </c>
      <c r="AV126" s="320" t="s">
        <v>191</v>
      </c>
      <c r="AW126" s="320" t="s">
        <v>191</v>
      </c>
      <c r="AX126" s="320" t="s">
        <v>191</v>
      </c>
      <c r="AY126" s="320" t="s">
        <v>191</v>
      </c>
      <c r="AZ126" s="320" t="s">
        <v>191</v>
      </c>
      <c r="BA126" s="320" t="s">
        <v>191</v>
      </c>
      <c r="BB126" s="320" t="s">
        <v>191</v>
      </c>
      <c r="BC126" s="320" t="s">
        <v>191</v>
      </c>
      <c r="BD126" s="320" t="s">
        <v>191</v>
      </c>
      <c r="BE126" s="320" t="s">
        <v>191</v>
      </c>
      <c r="BF126" s="273">
        <v>37</v>
      </c>
      <c r="BG126" s="274">
        <v>26</v>
      </c>
      <c r="BH126" s="275">
        <v>30</v>
      </c>
      <c r="BI126" s="273">
        <v>147</v>
      </c>
      <c r="BJ126" s="274">
        <v>325</v>
      </c>
      <c r="BK126" s="275">
        <v>472</v>
      </c>
      <c r="BL126" s="273">
        <v>39</v>
      </c>
      <c r="BM126" s="274">
        <v>29</v>
      </c>
      <c r="BN126" s="275">
        <v>32</v>
      </c>
      <c r="BO126" s="273">
        <v>147</v>
      </c>
      <c r="BP126" s="274">
        <v>325</v>
      </c>
      <c r="BQ126" s="275">
        <v>472</v>
      </c>
      <c r="BR126" s="273">
        <v>28.5</v>
      </c>
      <c r="BS126" s="274">
        <v>26.2</v>
      </c>
      <c r="BT126" s="275">
        <v>26.9</v>
      </c>
      <c r="BU126" s="273">
        <v>147</v>
      </c>
      <c r="BV126" s="274">
        <v>325</v>
      </c>
      <c r="BW126" s="275">
        <v>472</v>
      </c>
      <c r="BX126" s="273" t="s">
        <v>197</v>
      </c>
      <c r="BY126" s="274" t="s">
        <v>197</v>
      </c>
      <c r="BZ126" s="275" t="s">
        <v>197</v>
      </c>
      <c r="CA126" s="273" t="s">
        <v>197</v>
      </c>
      <c r="CB126" s="274" t="s">
        <v>197</v>
      </c>
      <c r="CC126" s="275">
        <v>6</v>
      </c>
      <c r="CD126" s="273" t="s">
        <v>197</v>
      </c>
      <c r="CE126" s="274" t="s">
        <v>197</v>
      </c>
      <c r="CF126" s="275" t="s">
        <v>197</v>
      </c>
      <c r="CG126" s="273" t="s">
        <v>197</v>
      </c>
      <c r="CH126" s="274" t="s">
        <v>197</v>
      </c>
      <c r="CI126" s="275">
        <v>6</v>
      </c>
      <c r="CJ126" s="273">
        <v>27.5</v>
      </c>
      <c r="CK126" s="274">
        <v>18.8</v>
      </c>
      <c r="CL126" s="275">
        <v>21.7</v>
      </c>
      <c r="CM126" s="273" t="s">
        <v>197</v>
      </c>
      <c r="CN126" s="274" t="s">
        <v>197</v>
      </c>
      <c r="CO126" s="275">
        <v>6</v>
      </c>
      <c r="CP126" s="273">
        <v>77</v>
      </c>
      <c r="CQ126" s="274">
        <v>64</v>
      </c>
      <c r="CR126" s="275">
        <v>70</v>
      </c>
      <c r="CS126" s="273">
        <v>2524</v>
      </c>
      <c r="CT126" s="274">
        <v>2513</v>
      </c>
      <c r="CU126" s="275">
        <v>5037</v>
      </c>
      <c r="CV126" s="273">
        <v>78</v>
      </c>
      <c r="CW126" s="274">
        <v>67</v>
      </c>
      <c r="CX126" s="275">
        <v>73</v>
      </c>
      <c r="CY126" s="273">
        <v>2524</v>
      </c>
      <c r="CZ126" s="274">
        <v>2513</v>
      </c>
      <c r="DA126" s="275">
        <v>5037</v>
      </c>
      <c r="DB126" s="273">
        <v>36.799999999999997</v>
      </c>
      <c r="DC126" s="274">
        <v>34.200000000000003</v>
      </c>
      <c r="DD126" s="275">
        <v>35.5</v>
      </c>
      <c r="DE126" s="273">
        <v>2524</v>
      </c>
      <c r="DF126" s="274">
        <v>2513</v>
      </c>
      <c r="DG126" s="275">
        <v>5037</v>
      </c>
    </row>
    <row r="127" spans="1:111" x14ac:dyDescent="0.35">
      <c r="A127" t="s">
        <v>123</v>
      </c>
      <c r="B127" t="s">
        <v>368</v>
      </c>
      <c r="C127" t="s">
        <v>352</v>
      </c>
      <c r="D127" s="273">
        <v>79</v>
      </c>
      <c r="E127" s="274">
        <v>70</v>
      </c>
      <c r="F127" s="275">
        <v>75</v>
      </c>
      <c r="G127" s="273">
        <v>1964</v>
      </c>
      <c r="H127" s="274">
        <v>1901</v>
      </c>
      <c r="I127" s="275">
        <v>3865</v>
      </c>
      <c r="J127" s="273">
        <v>81</v>
      </c>
      <c r="K127" s="274">
        <v>72</v>
      </c>
      <c r="L127" s="275">
        <v>77</v>
      </c>
      <c r="M127" s="273">
        <v>1964</v>
      </c>
      <c r="N127" s="274">
        <v>1901</v>
      </c>
      <c r="O127" s="275">
        <v>3865</v>
      </c>
      <c r="P127" s="273">
        <v>37.799999999999997</v>
      </c>
      <c r="Q127" s="274">
        <v>36.1</v>
      </c>
      <c r="R127" s="275">
        <v>37</v>
      </c>
      <c r="S127" s="273">
        <v>1964</v>
      </c>
      <c r="T127" s="274">
        <v>1901</v>
      </c>
      <c r="U127" s="275">
        <v>3865</v>
      </c>
      <c r="V127" s="320" t="s">
        <v>191</v>
      </c>
      <c r="W127" s="320" t="s">
        <v>191</v>
      </c>
      <c r="X127" s="320" t="s">
        <v>191</v>
      </c>
      <c r="Y127" s="320" t="s">
        <v>191</v>
      </c>
      <c r="Z127" s="320" t="s">
        <v>191</v>
      </c>
      <c r="AA127" s="320" t="s">
        <v>191</v>
      </c>
      <c r="AB127" s="320" t="s">
        <v>191</v>
      </c>
      <c r="AC127" s="320" t="s">
        <v>191</v>
      </c>
      <c r="AD127" s="320" t="s">
        <v>191</v>
      </c>
      <c r="AE127" s="320" t="s">
        <v>191</v>
      </c>
      <c r="AF127" s="320" t="s">
        <v>191</v>
      </c>
      <c r="AG127" s="320" t="s">
        <v>191</v>
      </c>
      <c r="AH127" s="320" t="s">
        <v>191</v>
      </c>
      <c r="AI127" s="320" t="s">
        <v>191</v>
      </c>
      <c r="AJ127" s="320" t="s">
        <v>191</v>
      </c>
      <c r="AK127" s="320" t="s">
        <v>191</v>
      </c>
      <c r="AL127" s="320" t="s">
        <v>191</v>
      </c>
      <c r="AM127" s="320" t="s">
        <v>191</v>
      </c>
      <c r="AN127" s="320" t="s">
        <v>191</v>
      </c>
      <c r="AO127" s="320" t="s">
        <v>191</v>
      </c>
      <c r="AP127" s="320" t="s">
        <v>191</v>
      </c>
      <c r="AQ127" s="320" t="s">
        <v>191</v>
      </c>
      <c r="AR127" s="320" t="s">
        <v>191</v>
      </c>
      <c r="AS127" s="320" t="s">
        <v>191</v>
      </c>
      <c r="AT127" s="320" t="s">
        <v>191</v>
      </c>
      <c r="AU127" s="320" t="s">
        <v>191</v>
      </c>
      <c r="AV127" s="320" t="s">
        <v>191</v>
      </c>
      <c r="AW127" s="320" t="s">
        <v>191</v>
      </c>
      <c r="AX127" s="320" t="s">
        <v>191</v>
      </c>
      <c r="AY127" s="320" t="s">
        <v>191</v>
      </c>
      <c r="AZ127" s="320" t="s">
        <v>191</v>
      </c>
      <c r="BA127" s="320" t="s">
        <v>191</v>
      </c>
      <c r="BB127" s="320" t="s">
        <v>191</v>
      </c>
      <c r="BC127" s="320" t="s">
        <v>191</v>
      </c>
      <c r="BD127" s="320" t="s">
        <v>191</v>
      </c>
      <c r="BE127" s="320" t="s">
        <v>191</v>
      </c>
      <c r="BF127" s="273">
        <v>36</v>
      </c>
      <c r="BG127" s="274">
        <v>25</v>
      </c>
      <c r="BH127" s="275">
        <v>28</v>
      </c>
      <c r="BI127" s="273">
        <v>64</v>
      </c>
      <c r="BJ127" s="274">
        <v>185</v>
      </c>
      <c r="BK127" s="275">
        <v>249</v>
      </c>
      <c r="BL127" s="273">
        <v>38</v>
      </c>
      <c r="BM127" s="274">
        <v>27</v>
      </c>
      <c r="BN127" s="275">
        <v>30</v>
      </c>
      <c r="BO127" s="273">
        <v>64</v>
      </c>
      <c r="BP127" s="274">
        <v>185</v>
      </c>
      <c r="BQ127" s="275">
        <v>249</v>
      </c>
      <c r="BR127" s="273">
        <v>28.4</v>
      </c>
      <c r="BS127" s="274">
        <v>27.6</v>
      </c>
      <c r="BT127" s="275">
        <v>27.8</v>
      </c>
      <c r="BU127" s="273">
        <v>64</v>
      </c>
      <c r="BV127" s="274">
        <v>185</v>
      </c>
      <c r="BW127" s="275">
        <v>249</v>
      </c>
      <c r="BX127" s="273" t="s">
        <v>197</v>
      </c>
      <c r="BY127" s="274" t="s">
        <v>197</v>
      </c>
      <c r="BZ127" s="275">
        <v>5</v>
      </c>
      <c r="CA127" s="273">
        <v>13</v>
      </c>
      <c r="CB127" s="274">
        <v>45</v>
      </c>
      <c r="CC127" s="275">
        <v>58</v>
      </c>
      <c r="CD127" s="273" t="s">
        <v>197</v>
      </c>
      <c r="CE127" s="274" t="s">
        <v>197</v>
      </c>
      <c r="CF127" s="275">
        <v>5</v>
      </c>
      <c r="CG127" s="273">
        <v>13</v>
      </c>
      <c r="CH127" s="274">
        <v>45</v>
      </c>
      <c r="CI127" s="275">
        <v>58</v>
      </c>
      <c r="CJ127" s="273">
        <v>20.8</v>
      </c>
      <c r="CK127" s="274">
        <v>20</v>
      </c>
      <c r="CL127" s="275">
        <v>20.2</v>
      </c>
      <c r="CM127" s="273">
        <v>13</v>
      </c>
      <c r="CN127" s="274">
        <v>45</v>
      </c>
      <c r="CO127" s="275">
        <v>58</v>
      </c>
      <c r="CP127" s="273">
        <v>76</v>
      </c>
      <c r="CQ127" s="274">
        <v>63</v>
      </c>
      <c r="CR127" s="275">
        <v>70</v>
      </c>
      <c r="CS127" s="273">
        <v>2151</v>
      </c>
      <c r="CT127" s="274">
        <v>2249</v>
      </c>
      <c r="CU127" s="275">
        <v>4400</v>
      </c>
      <c r="CV127" s="273">
        <v>78</v>
      </c>
      <c r="CW127" s="274">
        <v>65</v>
      </c>
      <c r="CX127" s="275">
        <v>72</v>
      </c>
      <c r="CY127" s="273">
        <v>2151</v>
      </c>
      <c r="CZ127" s="274">
        <v>2249</v>
      </c>
      <c r="DA127" s="275">
        <v>4400</v>
      </c>
      <c r="DB127" s="273">
        <v>37.299999999999997</v>
      </c>
      <c r="DC127" s="274">
        <v>34.799999999999997</v>
      </c>
      <c r="DD127" s="275">
        <v>36</v>
      </c>
      <c r="DE127" s="273">
        <v>2151</v>
      </c>
      <c r="DF127" s="274">
        <v>2249</v>
      </c>
      <c r="DG127" s="275">
        <v>4400</v>
      </c>
    </row>
    <row r="128" spans="1:111" x14ac:dyDescent="0.35">
      <c r="A128" t="s">
        <v>124</v>
      </c>
      <c r="B128" t="s">
        <v>369</v>
      </c>
      <c r="C128" t="s">
        <v>352</v>
      </c>
      <c r="D128" s="273">
        <v>86</v>
      </c>
      <c r="E128" s="274">
        <v>75</v>
      </c>
      <c r="F128" s="275">
        <v>80</v>
      </c>
      <c r="G128" s="273">
        <v>1198</v>
      </c>
      <c r="H128" s="274">
        <v>1183</v>
      </c>
      <c r="I128" s="275">
        <v>2381</v>
      </c>
      <c r="J128" s="273">
        <v>86</v>
      </c>
      <c r="K128" s="274">
        <v>75</v>
      </c>
      <c r="L128" s="275">
        <v>81</v>
      </c>
      <c r="M128" s="273">
        <v>1198</v>
      </c>
      <c r="N128" s="274">
        <v>1183</v>
      </c>
      <c r="O128" s="275">
        <v>2381</v>
      </c>
      <c r="P128" s="273">
        <v>38.5</v>
      </c>
      <c r="Q128" s="274">
        <v>37</v>
      </c>
      <c r="R128" s="275">
        <v>37.700000000000003</v>
      </c>
      <c r="S128" s="273">
        <v>1198</v>
      </c>
      <c r="T128" s="274">
        <v>1183</v>
      </c>
      <c r="U128" s="275">
        <v>2381</v>
      </c>
      <c r="V128" s="320" t="s">
        <v>191</v>
      </c>
      <c r="W128" s="320" t="s">
        <v>191</v>
      </c>
      <c r="X128" s="320" t="s">
        <v>191</v>
      </c>
      <c r="Y128" s="320" t="s">
        <v>191</v>
      </c>
      <c r="Z128" s="320" t="s">
        <v>191</v>
      </c>
      <c r="AA128" s="320" t="s">
        <v>191</v>
      </c>
      <c r="AB128" s="320" t="s">
        <v>191</v>
      </c>
      <c r="AC128" s="320" t="s">
        <v>191</v>
      </c>
      <c r="AD128" s="320" t="s">
        <v>191</v>
      </c>
      <c r="AE128" s="320" t="s">
        <v>191</v>
      </c>
      <c r="AF128" s="320" t="s">
        <v>191</v>
      </c>
      <c r="AG128" s="320" t="s">
        <v>191</v>
      </c>
      <c r="AH128" s="320" t="s">
        <v>191</v>
      </c>
      <c r="AI128" s="320" t="s">
        <v>191</v>
      </c>
      <c r="AJ128" s="320" t="s">
        <v>191</v>
      </c>
      <c r="AK128" s="320" t="s">
        <v>191</v>
      </c>
      <c r="AL128" s="320" t="s">
        <v>191</v>
      </c>
      <c r="AM128" s="320" t="s">
        <v>191</v>
      </c>
      <c r="AN128" s="320" t="s">
        <v>191</v>
      </c>
      <c r="AO128" s="320" t="s">
        <v>191</v>
      </c>
      <c r="AP128" s="320" t="s">
        <v>191</v>
      </c>
      <c r="AQ128" s="320" t="s">
        <v>191</v>
      </c>
      <c r="AR128" s="320" t="s">
        <v>191</v>
      </c>
      <c r="AS128" s="320" t="s">
        <v>191</v>
      </c>
      <c r="AT128" s="320" t="s">
        <v>191</v>
      </c>
      <c r="AU128" s="320" t="s">
        <v>191</v>
      </c>
      <c r="AV128" s="320" t="s">
        <v>191</v>
      </c>
      <c r="AW128" s="320" t="s">
        <v>191</v>
      </c>
      <c r="AX128" s="320" t="s">
        <v>191</v>
      </c>
      <c r="AY128" s="320" t="s">
        <v>191</v>
      </c>
      <c r="AZ128" s="320" t="s">
        <v>191</v>
      </c>
      <c r="BA128" s="320" t="s">
        <v>191</v>
      </c>
      <c r="BB128" s="320" t="s">
        <v>191</v>
      </c>
      <c r="BC128" s="320" t="s">
        <v>191</v>
      </c>
      <c r="BD128" s="320" t="s">
        <v>191</v>
      </c>
      <c r="BE128" s="320" t="s">
        <v>191</v>
      </c>
      <c r="BF128" s="273">
        <v>39</v>
      </c>
      <c r="BG128" s="274">
        <v>26</v>
      </c>
      <c r="BH128" s="275">
        <v>30</v>
      </c>
      <c r="BI128" s="273">
        <v>31</v>
      </c>
      <c r="BJ128" s="274">
        <v>73</v>
      </c>
      <c r="BK128" s="275">
        <v>104</v>
      </c>
      <c r="BL128" s="273">
        <v>39</v>
      </c>
      <c r="BM128" s="274">
        <v>26</v>
      </c>
      <c r="BN128" s="275">
        <v>30</v>
      </c>
      <c r="BO128" s="273">
        <v>31</v>
      </c>
      <c r="BP128" s="274">
        <v>73</v>
      </c>
      <c r="BQ128" s="275">
        <v>104</v>
      </c>
      <c r="BR128" s="273">
        <v>30</v>
      </c>
      <c r="BS128" s="274">
        <v>27.4</v>
      </c>
      <c r="BT128" s="275">
        <v>28.2</v>
      </c>
      <c r="BU128" s="273">
        <v>31</v>
      </c>
      <c r="BV128" s="274">
        <v>73</v>
      </c>
      <c r="BW128" s="275">
        <v>104</v>
      </c>
      <c r="BX128" s="273">
        <v>27</v>
      </c>
      <c r="BY128" s="274">
        <v>19</v>
      </c>
      <c r="BZ128" s="275">
        <v>21</v>
      </c>
      <c r="CA128" s="273">
        <v>11</v>
      </c>
      <c r="CB128" s="274">
        <v>27</v>
      </c>
      <c r="CC128" s="275">
        <v>38</v>
      </c>
      <c r="CD128" s="273">
        <v>27</v>
      </c>
      <c r="CE128" s="274">
        <v>22</v>
      </c>
      <c r="CF128" s="275">
        <v>24</v>
      </c>
      <c r="CG128" s="273">
        <v>11</v>
      </c>
      <c r="CH128" s="274">
        <v>27</v>
      </c>
      <c r="CI128" s="275">
        <v>38</v>
      </c>
      <c r="CJ128" s="273">
        <v>25.2</v>
      </c>
      <c r="CK128" s="274">
        <v>25.4</v>
      </c>
      <c r="CL128" s="275">
        <v>25.4</v>
      </c>
      <c r="CM128" s="273">
        <v>11</v>
      </c>
      <c r="CN128" s="274">
        <v>27</v>
      </c>
      <c r="CO128" s="275">
        <v>38</v>
      </c>
      <c r="CP128" s="273">
        <v>84</v>
      </c>
      <c r="CQ128" s="274">
        <v>70</v>
      </c>
      <c r="CR128" s="275">
        <v>77</v>
      </c>
      <c r="CS128" s="273">
        <v>1322</v>
      </c>
      <c r="CT128" s="274">
        <v>1370</v>
      </c>
      <c r="CU128" s="275">
        <v>2692</v>
      </c>
      <c r="CV128" s="273">
        <v>84</v>
      </c>
      <c r="CW128" s="274">
        <v>71</v>
      </c>
      <c r="CX128" s="275">
        <v>77</v>
      </c>
      <c r="CY128" s="273">
        <v>1322</v>
      </c>
      <c r="CZ128" s="274">
        <v>1370</v>
      </c>
      <c r="DA128" s="275">
        <v>2692</v>
      </c>
      <c r="DB128" s="273">
        <v>38.200000000000003</v>
      </c>
      <c r="DC128" s="274">
        <v>36.1</v>
      </c>
      <c r="DD128" s="275">
        <v>37.200000000000003</v>
      </c>
      <c r="DE128" s="273">
        <v>1322</v>
      </c>
      <c r="DF128" s="274">
        <v>1370</v>
      </c>
      <c r="DG128" s="275">
        <v>2692</v>
      </c>
    </row>
    <row r="129" spans="1:111" x14ac:dyDescent="0.35">
      <c r="A129" t="s">
        <v>103</v>
      </c>
      <c r="B129" t="s">
        <v>348</v>
      </c>
      <c r="C129" t="s">
        <v>338</v>
      </c>
      <c r="D129" s="273">
        <v>80</v>
      </c>
      <c r="E129" s="274">
        <v>70</v>
      </c>
      <c r="F129" s="275">
        <v>75</v>
      </c>
      <c r="G129" s="273">
        <v>1614</v>
      </c>
      <c r="H129" s="274">
        <v>1536</v>
      </c>
      <c r="I129" s="275">
        <v>3150</v>
      </c>
      <c r="J129" s="273">
        <v>82</v>
      </c>
      <c r="K129" s="274">
        <v>73</v>
      </c>
      <c r="L129" s="275">
        <v>78</v>
      </c>
      <c r="M129" s="273">
        <v>1614</v>
      </c>
      <c r="N129" s="274">
        <v>1536</v>
      </c>
      <c r="O129" s="275">
        <v>3150</v>
      </c>
      <c r="P129" s="273">
        <v>35.9</v>
      </c>
      <c r="Q129" s="274">
        <v>34.6</v>
      </c>
      <c r="R129" s="275">
        <v>35.299999999999997</v>
      </c>
      <c r="S129" s="273">
        <v>1614</v>
      </c>
      <c r="T129" s="274">
        <v>1536</v>
      </c>
      <c r="U129" s="275">
        <v>3150</v>
      </c>
      <c r="V129" s="320" t="s">
        <v>191</v>
      </c>
      <c r="W129" s="320" t="s">
        <v>191</v>
      </c>
      <c r="X129" s="320" t="s">
        <v>191</v>
      </c>
      <c r="Y129" s="320" t="s">
        <v>191</v>
      </c>
      <c r="Z129" s="320" t="s">
        <v>191</v>
      </c>
      <c r="AA129" s="320" t="s">
        <v>191</v>
      </c>
      <c r="AB129" s="320" t="s">
        <v>191</v>
      </c>
      <c r="AC129" s="320" t="s">
        <v>191</v>
      </c>
      <c r="AD129" s="320" t="s">
        <v>191</v>
      </c>
      <c r="AE129" s="320" t="s">
        <v>191</v>
      </c>
      <c r="AF129" s="320" t="s">
        <v>191</v>
      </c>
      <c r="AG129" s="320" t="s">
        <v>191</v>
      </c>
      <c r="AH129" s="320" t="s">
        <v>191</v>
      </c>
      <c r="AI129" s="320" t="s">
        <v>191</v>
      </c>
      <c r="AJ129" s="320" t="s">
        <v>191</v>
      </c>
      <c r="AK129" s="320" t="s">
        <v>191</v>
      </c>
      <c r="AL129" s="320" t="s">
        <v>191</v>
      </c>
      <c r="AM129" s="320" t="s">
        <v>191</v>
      </c>
      <c r="AN129" s="320" t="s">
        <v>191</v>
      </c>
      <c r="AO129" s="320" t="s">
        <v>191</v>
      </c>
      <c r="AP129" s="320" t="s">
        <v>191</v>
      </c>
      <c r="AQ129" s="320" t="s">
        <v>191</v>
      </c>
      <c r="AR129" s="320" t="s">
        <v>191</v>
      </c>
      <c r="AS129" s="320" t="s">
        <v>191</v>
      </c>
      <c r="AT129" s="320" t="s">
        <v>191</v>
      </c>
      <c r="AU129" s="320" t="s">
        <v>191</v>
      </c>
      <c r="AV129" s="320" t="s">
        <v>191</v>
      </c>
      <c r="AW129" s="320" t="s">
        <v>191</v>
      </c>
      <c r="AX129" s="320" t="s">
        <v>191</v>
      </c>
      <c r="AY129" s="320" t="s">
        <v>191</v>
      </c>
      <c r="AZ129" s="320" t="s">
        <v>191</v>
      </c>
      <c r="BA129" s="320" t="s">
        <v>191</v>
      </c>
      <c r="BB129" s="320" t="s">
        <v>191</v>
      </c>
      <c r="BC129" s="320" t="s">
        <v>191</v>
      </c>
      <c r="BD129" s="320" t="s">
        <v>191</v>
      </c>
      <c r="BE129" s="320" t="s">
        <v>191</v>
      </c>
      <c r="BF129" s="273">
        <v>39</v>
      </c>
      <c r="BG129" s="274">
        <v>29</v>
      </c>
      <c r="BH129" s="275">
        <v>32</v>
      </c>
      <c r="BI129" s="273">
        <v>95</v>
      </c>
      <c r="BJ129" s="274">
        <v>230</v>
      </c>
      <c r="BK129" s="275">
        <v>325</v>
      </c>
      <c r="BL129" s="273">
        <v>41</v>
      </c>
      <c r="BM129" s="274">
        <v>33</v>
      </c>
      <c r="BN129" s="275">
        <v>35</v>
      </c>
      <c r="BO129" s="273">
        <v>95</v>
      </c>
      <c r="BP129" s="274">
        <v>230</v>
      </c>
      <c r="BQ129" s="275">
        <v>325</v>
      </c>
      <c r="BR129" s="273">
        <v>27.5</v>
      </c>
      <c r="BS129" s="274">
        <v>26.5</v>
      </c>
      <c r="BT129" s="275">
        <v>26.8</v>
      </c>
      <c r="BU129" s="273">
        <v>95</v>
      </c>
      <c r="BV129" s="274">
        <v>230</v>
      </c>
      <c r="BW129" s="275">
        <v>325</v>
      </c>
      <c r="BX129" s="273" t="s">
        <v>197</v>
      </c>
      <c r="BY129" s="274" t="s">
        <v>197</v>
      </c>
      <c r="BZ129" s="275">
        <v>7</v>
      </c>
      <c r="CA129" s="273">
        <v>10</v>
      </c>
      <c r="CB129" s="274">
        <v>50</v>
      </c>
      <c r="CC129" s="275">
        <v>60</v>
      </c>
      <c r="CD129" s="273" t="s">
        <v>197</v>
      </c>
      <c r="CE129" s="274" t="s">
        <v>197</v>
      </c>
      <c r="CF129" s="275">
        <v>7</v>
      </c>
      <c r="CG129" s="273">
        <v>10</v>
      </c>
      <c r="CH129" s="274">
        <v>50</v>
      </c>
      <c r="CI129" s="275">
        <v>60</v>
      </c>
      <c r="CJ129" s="273">
        <v>19.5</v>
      </c>
      <c r="CK129" s="274">
        <v>20.7</v>
      </c>
      <c r="CL129" s="275">
        <v>20.5</v>
      </c>
      <c r="CM129" s="273">
        <v>10</v>
      </c>
      <c r="CN129" s="274">
        <v>50</v>
      </c>
      <c r="CO129" s="275">
        <v>60</v>
      </c>
      <c r="CP129" s="273">
        <v>78</v>
      </c>
      <c r="CQ129" s="274">
        <v>62</v>
      </c>
      <c r="CR129" s="275">
        <v>70</v>
      </c>
      <c r="CS129" s="273">
        <v>1769</v>
      </c>
      <c r="CT129" s="274">
        <v>1886</v>
      </c>
      <c r="CU129" s="275">
        <v>3655</v>
      </c>
      <c r="CV129" s="273">
        <v>79</v>
      </c>
      <c r="CW129" s="274">
        <v>65</v>
      </c>
      <c r="CX129" s="275">
        <v>72</v>
      </c>
      <c r="CY129" s="273">
        <v>1769</v>
      </c>
      <c r="CZ129" s="274">
        <v>1886</v>
      </c>
      <c r="DA129" s="275">
        <v>3655</v>
      </c>
      <c r="DB129" s="273">
        <v>35.4</v>
      </c>
      <c r="DC129" s="274">
        <v>33.299999999999997</v>
      </c>
      <c r="DD129" s="275">
        <v>34.299999999999997</v>
      </c>
      <c r="DE129" s="273">
        <v>1769</v>
      </c>
      <c r="DF129" s="274">
        <v>1886</v>
      </c>
      <c r="DG129" s="275">
        <v>3655</v>
      </c>
    </row>
    <row r="130" spans="1:111" x14ac:dyDescent="0.35">
      <c r="A130" t="s">
        <v>125</v>
      </c>
      <c r="B130" t="s">
        <v>370</v>
      </c>
      <c r="C130" t="s">
        <v>352</v>
      </c>
      <c r="D130" s="273">
        <v>81</v>
      </c>
      <c r="E130" s="274">
        <v>65</v>
      </c>
      <c r="F130" s="275">
        <v>73</v>
      </c>
      <c r="G130" s="273">
        <v>1162</v>
      </c>
      <c r="H130" s="274">
        <v>1140</v>
      </c>
      <c r="I130" s="275">
        <v>2302</v>
      </c>
      <c r="J130" s="273">
        <v>83</v>
      </c>
      <c r="K130" s="274">
        <v>68</v>
      </c>
      <c r="L130" s="275">
        <v>76</v>
      </c>
      <c r="M130" s="273">
        <v>1162</v>
      </c>
      <c r="N130" s="274">
        <v>1140</v>
      </c>
      <c r="O130" s="275">
        <v>2302</v>
      </c>
      <c r="P130" s="273">
        <v>37.5</v>
      </c>
      <c r="Q130" s="274">
        <v>35.200000000000003</v>
      </c>
      <c r="R130" s="275">
        <v>36.4</v>
      </c>
      <c r="S130" s="273">
        <v>1162</v>
      </c>
      <c r="T130" s="274">
        <v>1140</v>
      </c>
      <c r="U130" s="275">
        <v>2302</v>
      </c>
      <c r="V130" s="320" t="s">
        <v>191</v>
      </c>
      <c r="W130" s="320" t="s">
        <v>191</v>
      </c>
      <c r="X130" s="320" t="s">
        <v>191</v>
      </c>
      <c r="Y130" s="320" t="s">
        <v>191</v>
      </c>
      <c r="Z130" s="320" t="s">
        <v>191</v>
      </c>
      <c r="AA130" s="320" t="s">
        <v>191</v>
      </c>
      <c r="AB130" s="320" t="s">
        <v>191</v>
      </c>
      <c r="AC130" s="320" t="s">
        <v>191</v>
      </c>
      <c r="AD130" s="320" t="s">
        <v>191</v>
      </c>
      <c r="AE130" s="320" t="s">
        <v>191</v>
      </c>
      <c r="AF130" s="320" t="s">
        <v>191</v>
      </c>
      <c r="AG130" s="320" t="s">
        <v>191</v>
      </c>
      <c r="AH130" s="320" t="s">
        <v>191</v>
      </c>
      <c r="AI130" s="320" t="s">
        <v>191</v>
      </c>
      <c r="AJ130" s="320" t="s">
        <v>191</v>
      </c>
      <c r="AK130" s="320" t="s">
        <v>191</v>
      </c>
      <c r="AL130" s="320" t="s">
        <v>191</v>
      </c>
      <c r="AM130" s="320" t="s">
        <v>191</v>
      </c>
      <c r="AN130" s="320" t="s">
        <v>191</v>
      </c>
      <c r="AO130" s="320" t="s">
        <v>191</v>
      </c>
      <c r="AP130" s="320" t="s">
        <v>191</v>
      </c>
      <c r="AQ130" s="320" t="s">
        <v>191</v>
      </c>
      <c r="AR130" s="320" t="s">
        <v>191</v>
      </c>
      <c r="AS130" s="320" t="s">
        <v>191</v>
      </c>
      <c r="AT130" s="320" t="s">
        <v>191</v>
      </c>
      <c r="AU130" s="320" t="s">
        <v>191</v>
      </c>
      <c r="AV130" s="320" t="s">
        <v>191</v>
      </c>
      <c r="AW130" s="320" t="s">
        <v>191</v>
      </c>
      <c r="AX130" s="320" t="s">
        <v>191</v>
      </c>
      <c r="AY130" s="320" t="s">
        <v>191</v>
      </c>
      <c r="AZ130" s="320" t="s">
        <v>191</v>
      </c>
      <c r="BA130" s="320" t="s">
        <v>191</v>
      </c>
      <c r="BB130" s="320" t="s">
        <v>191</v>
      </c>
      <c r="BC130" s="320" t="s">
        <v>191</v>
      </c>
      <c r="BD130" s="320" t="s">
        <v>191</v>
      </c>
      <c r="BE130" s="320" t="s">
        <v>191</v>
      </c>
      <c r="BF130" s="273">
        <v>37</v>
      </c>
      <c r="BG130" s="274">
        <v>23</v>
      </c>
      <c r="BH130" s="275">
        <v>27</v>
      </c>
      <c r="BI130" s="273">
        <v>49</v>
      </c>
      <c r="BJ130" s="274">
        <v>127</v>
      </c>
      <c r="BK130" s="275">
        <v>176</v>
      </c>
      <c r="BL130" s="273">
        <v>37</v>
      </c>
      <c r="BM130" s="274">
        <v>24</v>
      </c>
      <c r="BN130" s="275">
        <v>28</v>
      </c>
      <c r="BO130" s="273">
        <v>49</v>
      </c>
      <c r="BP130" s="274">
        <v>127</v>
      </c>
      <c r="BQ130" s="275">
        <v>176</v>
      </c>
      <c r="BR130" s="273">
        <v>29.3</v>
      </c>
      <c r="BS130" s="274">
        <v>27.3</v>
      </c>
      <c r="BT130" s="275">
        <v>27.9</v>
      </c>
      <c r="BU130" s="273">
        <v>49</v>
      </c>
      <c r="BV130" s="274">
        <v>127</v>
      </c>
      <c r="BW130" s="275">
        <v>176</v>
      </c>
      <c r="BX130" s="273" t="s">
        <v>197</v>
      </c>
      <c r="BY130" s="274" t="s">
        <v>197</v>
      </c>
      <c r="BZ130" s="275" t="s">
        <v>197</v>
      </c>
      <c r="CA130" s="273">
        <v>11</v>
      </c>
      <c r="CB130" s="274">
        <v>35</v>
      </c>
      <c r="CC130" s="275">
        <v>46</v>
      </c>
      <c r="CD130" s="273" t="s">
        <v>197</v>
      </c>
      <c r="CE130" s="274" t="s">
        <v>197</v>
      </c>
      <c r="CF130" s="275" t="s">
        <v>197</v>
      </c>
      <c r="CG130" s="273">
        <v>11</v>
      </c>
      <c r="CH130" s="274">
        <v>35</v>
      </c>
      <c r="CI130" s="275">
        <v>46</v>
      </c>
      <c r="CJ130" s="273">
        <v>18.899999999999999</v>
      </c>
      <c r="CK130" s="274">
        <v>18.399999999999999</v>
      </c>
      <c r="CL130" s="275">
        <v>18.5</v>
      </c>
      <c r="CM130" s="273">
        <v>11</v>
      </c>
      <c r="CN130" s="274">
        <v>35</v>
      </c>
      <c r="CO130" s="275">
        <v>46</v>
      </c>
      <c r="CP130" s="273">
        <v>78</v>
      </c>
      <c r="CQ130" s="274">
        <v>59</v>
      </c>
      <c r="CR130" s="275">
        <v>68</v>
      </c>
      <c r="CS130" s="273">
        <v>1245</v>
      </c>
      <c r="CT130" s="274">
        <v>1311</v>
      </c>
      <c r="CU130" s="275">
        <v>2556</v>
      </c>
      <c r="CV130" s="273">
        <v>80</v>
      </c>
      <c r="CW130" s="274">
        <v>62</v>
      </c>
      <c r="CX130" s="275">
        <v>71</v>
      </c>
      <c r="CY130" s="273">
        <v>1245</v>
      </c>
      <c r="CZ130" s="274">
        <v>1311</v>
      </c>
      <c r="DA130" s="275">
        <v>2556</v>
      </c>
      <c r="DB130" s="273">
        <v>37</v>
      </c>
      <c r="DC130" s="274">
        <v>33.9</v>
      </c>
      <c r="DD130" s="275">
        <v>35.4</v>
      </c>
      <c r="DE130" s="273">
        <v>1245</v>
      </c>
      <c r="DF130" s="274">
        <v>1311</v>
      </c>
      <c r="DG130" s="275">
        <v>2556</v>
      </c>
    </row>
    <row r="131" spans="1:111" x14ac:dyDescent="0.35">
      <c r="A131" t="s">
        <v>104</v>
      </c>
      <c r="B131" t="s">
        <v>349</v>
      </c>
      <c r="C131" t="s">
        <v>338</v>
      </c>
      <c r="D131" s="273">
        <v>76</v>
      </c>
      <c r="E131" s="274">
        <v>64</v>
      </c>
      <c r="F131" s="275">
        <v>70</v>
      </c>
      <c r="G131" s="273">
        <v>1504</v>
      </c>
      <c r="H131" s="274">
        <v>1427</v>
      </c>
      <c r="I131" s="275">
        <v>2931</v>
      </c>
      <c r="J131" s="273">
        <v>78</v>
      </c>
      <c r="K131" s="274">
        <v>67</v>
      </c>
      <c r="L131" s="275">
        <v>73</v>
      </c>
      <c r="M131" s="273">
        <v>1504</v>
      </c>
      <c r="N131" s="274">
        <v>1427</v>
      </c>
      <c r="O131" s="275">
        <v>2931</v>
      </c>
      <c r="P131" s="273">
        <v>36.5</v>
      </c>
      <c r="Q131" s="274">
        <v>34.6</v>
      </c>
      <c r="R131" s="275">
        <v>35.5</v>
      </c>
      <c r="S131" s="273">
        <v>1504</v>
      </c>
      <c r="T131" s="274">
        <v>1427</v>
      </c>
      <c r="U131" s="275">
        <v>2931</v>
      </c>
      <c r="V131" s="320" t="s">
        <v>191</v>
      </c>
      <c r="W131" s="320" t="s">
        <v>191</v>
      </c>
      <c r="X131" s="320" t="s">
        <v>191</v>
      </c>
      <c r="Y131" s="320" t="s">
        <v>191</v>
      </c>
      <c r="Z131" s="320" t="s">
        <v>191</v>
      </c>
      <c r="AA131" s="320" t="s">
        <v>191</v>
      </c>
      <c r="AB131" s="320" t="s">
        <v>191</v>
      </c>
      <c r="AC131" s="320" t="s">
        <v>191</v>
      </c>
      <c r="AD131" s="320" t="s">
        <v>191</v>
      </c>
      <c r="AE131" s="320" t="s">
        <v>191</v>
      </c>
      <c r="AF131" s="320" t="s">
        <v>191</v>
      </c>
      <c r="AG131" s="320" t="s">
        <v>191</v>
      </c>
      <c r="AH131" s="320" t="s">
        <v>191</v>
      </c>
      <c r="AI131" s="320" t="s">
        <v>191</v>
      </c>
      <c r="AJ131" s="320" t="s">
        <v>191</v>
      </c>
      <c r="AK131" s="320" t="s">
        <v>191</v>
      </c>
      <c r="AL131" s="320" t="s">
        <v>191</v>
      </c>
      <c r="AM131" s="320" t="s">
        <v>191</v>
      </c>
      <c r="AN131" s="320" t="s">
        <v>191</v>
      </c>
      <c r="AO131" s="320" t="s">
        <v>191</v>
      </c>
      <c r="AP131" s="320" t="s">
        <v>191</v>
      </c>
      <c r="AQ131" s="320" t="s">
        <v>191</v>
      </c>
      <c r="AR131" s="320" t="s">
        <v>191</v>
      </c>
      <c r="AS131" s="320" t="s">
        <v>191</v>
      </c>
      <c r="AT131" s="320" t="s">
        <v>191</v>
      </c>
      <c r="AU131" s="320" t="s">
        <v>191</v>
      </c>
      <c r="AV131" s="320" t="s">
        <v>191</v>
      </c>
      <c r="AW131" s="320" t="s">
        <v>191</v>
      </c>
      <c r="AX131" s="320" t="s">
        <v>191</v>
      </c>
      <c r="AY131" s="320" t="s">
        <v>191</v>
      </c>
      <c r="AZ131" s="320" t="s">
        <v>191</v>
      </c>
      <c r="BA131" s="320" t="s">
        <v>191</v>
      </c>
      <c r="BB131" s="320" t="s">
        <v>191</v>
      </c>
      <c r="BC131" s="320" t="s">
        <v>191</v>
      </c>
      <c r="BD131" s="320" t="s">
        <v>191</v>
      </c>
      <c r="BE131" s="320" t="s">
        <v>191</v>
      </c>
      <c r="BF131" s="273">
        <v>32</v>
      </c>
      <c r="BG131" s="274">
        <v>25</v>
      </c>
      <c r="BH131" s="275">
        <v>28</v>
      </c>
      <c r="BI131" s="273">
        <v>124</v>
      </c>
      <c r="BJ131" s="274">
        <v>224</v>
      </c>
      <c r="BK131" s="275">
        <v>348</v>
      </c>
      <c r="BL131" s="273">
        <v>36</v>
      </c>
      <c r="BM131" s="274">
        <v>29</v>
      </c>
      <c r="BN131" s="275">
        <v>31</v>
      </c>
      <c r="BO131" s="273">
        <v>124</v>
      </c>
      <c r="BP131" s="274">
        <v>224</v>
      </c>
      <c r="BQ131" s="275">
        <v>348</v>
      </c>
      <c r="BR131" s="273">
        <v>28.4</v>
      </c>
      <c r="BS131" s="274">
        <v>26.8</v>
      </c>
      <c r="BT131" s="275">
        <v>27.4</v>
      </c>
      <c r="BU131" s="273">
        <v>124</v>
      </c>
      <c r="BV131" s="274">
        <v>224</v>
      </c>
      <c r="BW131" s="275">
        <v>348</v>
      </c>
      <c r="BX131" s="273" t="s">
        <v>197</v>
      </c>
      <c r="BY131" s="274" t="s">
        <v>197</v>
      </c>
      <c r="BZ131" s="275">
        <v>9</v>
      </c>
      <c r="CA131" s="273">
        <v>16</v>
      </c>
      <c r="CB131" s="274">
        <v>75</v>
      </c>
      <c r="CC131" s="275">
        <v>91</v>
      </c>
      <c r="CD131" s="273" t="s">
        <v>197</v>
      </c>
      <c r="CE131" s="274" t="s">
        <v>197</v>
      </c>
      <c r="CF131" s="275">
        <v>9</v>
      </c>
      <c r="CG131" s="273">
        <v>16</v>
      </c>
      <c r="CH131" s="274">
        <v>75</v>
      </c>
      <c r="CI131" s="275">
        <v>91</v>
      </c>
      <c r="CJ131" s="273">
        <v>19.7</v>
      </c>
      <c r="CK131" s="274">
        <v>21.2</v>
      </c>
      <c r="CL131" s="275">
        <v>20.9</v>
      </c>
      <c r="CM131" s="273">
        <v>16</v>
      </c>
      <c r="CN131" s="274">
        <v>75</v>
      </c>
      <c r="CO131" s="275">
        <v>91</v>
      </c>
      <c r="CP131" s="273">
        <v>72</v>
      </c>
      <c r="CQ131" s="274">
        <v>56</v>
      </c>
      <c r="CR131" s="275">
        <v>64</v>
      </c>
      <c r="CS131" s="273">
        <v>1695</v>
      </c>
      <c r="CT131" s="274">
        <v>1779</v>
      </c>
      <c r="CU131" s="275">
        <v>3474</v>
      </c>
      <c r="CV131" s="273">
        <v>74</v>
      </c>
      <c r="CW131" s="274">
        <v>59</v>
      </c>
      <c r="CX131" s="275">
        <v>66</v>
      </c>
      <c r="CY131" s="273">
        <v>1695</v>
      </c>
      <c r="CZ131" s="274">
        <v>1779</v>
      </c>
      <c r="DA131" s="275">
        <v>3474</v>
      </c>
      <c r="DB131" s="273">
        <v>35.6</v>
      </c>
      <c r="DC131" s="274">
        <v>32.9</v>
      </c>
      <c r="DD131" s="275">
        <v>34.200000000000003</v>
      </c>
      <c r="DE131" s="273">
        <v>1695</v>
      </c>
      <c r="DF131" s="274">
        <v>1779</v>
      </c>
      <c r="DG131" s="275">
        <v>3474</v>
      </c>
    </row>
    <row r="132" spans="1:111" x14ac:dyDescent="0.35">
      <c r="A132" t="s">
        <v>126</v>
      </c>
      <c r="B132" t="s">
        <v>371</v>
      </c>
      <c r="C132" t="s">
        <v>352</v>
      </c>
      <c r="D132" s="273">
        <v>82</v>
      </c>
      <c r="E132" s="274">
        <v>72</v>
      </c>
      <c r="F132" s="275">
        <v>77</v>
      </c>
      <c r="G132" s="273">
        <v>1654</v>
      </c>
      <c r="H132" s="274">
        <v>1627</v>
      </c>
      <c r="I132" s="275">
        <v>3281</v>
      </c>
      <c r="J132" s="273">
        <v>84</v>
      </c>
      <c r="K132" s="274">
        <v>74</v>
      </c>
      <c r="L132" s="275">
        <v>79</v>
      </c>
      <c r="M132" s="273">
        <v>1654</v>
      </c>
      <c r="N132" s="274">
        <v>1627</v>
      </c>
      <c r="O132" s="275">
        <v>3281</v>
      </c>
      <c r="P132" s="273">
        <v>36.700000000000003</v>
      </c>
      <c r="Q132" s="274">
        <v>35.200000000000003</v>
      </c>
      <c r="R132" s="275">
        <v>36</v>
      </c>
      <c r="S132" s="273">
        <v>1654</v>
      </c>
      <c r="T132" s="274">
        <v>1627</v>
      </c>
      <c r="U132" s="275">
        <v>3281</v>
      </c>
      <c r="V132" s="320" t="s">
        <v>191</v>
      </c>
      <c r="W132" s="320" t="s">
        <v>191</v>
      </c>
      <c r="X132" s="320" t="s">
        <v>191</v>
      </c>
      <c r="Y132" s="320" t="s">
        <v>191</v>
      </c>
      <c r="Z132" s="320" t="s">
        <v>191</v>
      </c>
      <c r="AA132" s="320" t="s">
        <v>191</v>
      </c>
      <c r="AB132" s="320" t="s">
        <v>191</v>
      </c>
      <c r="AC132" s="320" t="s">
        <v>191</v>
      </c>
      <c r="AD132" s="320" t="s">
        <v>191</v>
      </c>
      <c r="AE132" s="320" t="s">
        <v>191</v>
      </c>
      <c r="AF132" s="320" t="s">
        <v>191</v>
      </c>
      <c r="AG132" s="320" t="s">
        <v>191</v>
      </c>
      <c r="AH132" s="320" t="s">
        <v>191</v>
      </c>
      <c r="AI132" s="320" t="s">
        <v>191</v>
      </c>
      <c r="AJ132" s="320" t="s">
        <v>191</v>
      </c>
      <c r="AK132" s="320" t="s">
        <v>191</v>
      </c>
      <c r="AL132" s="320" t="s">
        <v>191</v>
      </c>
      <c r="AM132" s="320" t="s">
        <v>191</v>
      </c>
      <c r="AN132" s="320" t="s">
        <v>191</v>
      </c>
      <c r="AO132" s="320" t="s">
        <v>191</v>
      </c>
      <c r="AP132" s="320" t="s">
        <v>191</v>
      </c>
      <c r="AQ132" s="320" t="s">
        <v>191</v>
      </c>
      <c r="AR132" s="320" t="s">
        <v>191</v>
      </c>
      <c r="AS132" s="320" t="s">
        <v>191</v>
      </c>
      <c r="AT132" s="320" t="s">
        <v>191</v>
      </c>
      <c r="AU132" s="320" t="s">
        <v>191</v>
      </c>
      <c r="AV132" s="320" t="s">
        <v>191</v>
      </c>
      <c r="AW132" s="320" t="s">
        <v>191</v>
      </c>
      <c r="AX132" s="320" t="s">
        <v>191</v>
      </c>
      <c r="AY132" s="320" t="s">
        <v>191</v>
      </c>
      <c r="AZ132" s="320" t="s">
        <v>191</v>
      </c>
      <c r="BA132" s="320" t="s">
        <v>191</v>
      </c>
      <c r="BB132" s="320" t="s">
        <v>191</v>
      </c>
      <c r="BC132" s="320" t="s">
        <v>191</v>
      </c>
      <c r="BD132" s="320" t="s">
        <v>191</v>
      </c>
      <c r="BE132" s="320" t="s">
        <v>191</v>
      </c>
      <c r="BF132" s="273">
        <v>43</v>
      </c>
      <c r="BG132" s="274">
        <v>31</v>
      </c>
      <c r="BH132" s="275">
        <v>35</v>
      </c>
      <c r="BI132" s="273">
        <v>129</v>
      </c>
      <c r="BJ132" s="274">
        <v>253</v>
      </c>
      <c r="BK132" s="275">
        <v>382</v>
      </c>
      <c r="BL132" s="273">
        <v>45</v>
      </c>
      <c r="BM132" s="274">
        <v>32</v>
      </c>
      <c r="BN132" s="275">
        <v>37</v>
      </c>
      <c r="BO132" s="273">
        <v>129</v>
      </c>
      <c r="BP132" s="274">
        <v>253</v>
      </c>
      <c r="BQ132" s="275">
        <v>382</v>
      </c>
      <c r="BR132" s="273">
        <v>29.5</v>
      </c>
      <c r="BS132" s="274">
        <v>27.5</v>
      </c>
      <c r="BT132" s="275">
        <v>28.2</v>
      </c>
      <c r="BU132" s="273">
        <v>129</v>
      </c>
      <c r="BV132" s="274">
        <v>253</v>
      </c>
      <c r="BW132" s="275">
        <v>382</v>
      </c>
      <c r="BX132" s="273" t="s">
        <v>197</v>
      </c>
      <c r="BY132" s="274" t="s">
        <v>197</v>
      </c>
      <c r="BZ132" s="275" t="s">
        <v>197</v>
      </c>
      <c r="CA132" s="273">
        <v>18</v>
      </c>
      <c r="CB132" s="274">
        <v>49</v>
      </c>
      <c r="CC132" s="275">
        <v>67</v>
      </c>
      <c r="CD132" s="273" t="s">
        <v>197</v>
      </c>
      <c r="CE132" s="274" t="s">
        <v>197</v>
      </c>
      <c r="CF132" s="275" t="s">
        <v>197</v>
      </c>
      <c r="CG132" s="273">
        <v>18</v>
      </c>
      <c r="CH132" s="274">
        <v>49</v>
      </c>
      <c r="CI132" s="275">
        <v>67</v>
      </c>
      <c r="CJ132" s="273">
        <v>18.8</v>
      </c>
      <c r="CK132" s="274">
        <v>19.2</v>
      </c>
      <c r="CL132" s="275">
        <v>19.100000000000001</v>
      </c>
      <c r="CM132" s="273">
        <v>18</v>
      </c>
      <c r="CN132" s="274">
        <v>49</v>
      </c>
      <c r="CO132" s="275">
        <v>67</v>
      </c>
      <c r="CP132" s="273">
        <v>77</v>
      </c>
      <c r="CQ132" s="274">
        <v>64</v>
      </c>
      <c r="CR132" s="275">
        <v>70</v>
      </c>
      <c r="CS132" s="273">
        <v>1834</v>
      </c>
      <c r="CT132" s="274">
        <v>1974</v>
      </c>
      <c r="CU132" s="275">
        <v>3808</v>
      </c>
      <c r="CV132" s="273">
        <v>79</v>
      </c>
      <c r="CW132" s="274">
        <v>66</v>
      </c>
      <c r="CX132" s="275">
        <v>72</v>
      </c>
      <c r="CY132" s="273">
        <v>1834</v>
      </c>
      <c r="CZ132" s="274">
        <v>1974</v>
      </c>
      <c r="DA132" s="275">
        <v>3808</v>
      </c>
      <c r="DB132" s="273">
        <v>35.9</v>
      </c>
      <c r="DC132" s="274">
        <v>33.700000000000003</v>
      </c>
      <c r="DD132" s="275">
        <v>34.799999999999997</v>
      </c>
      <c r="DE132" s="273">
        <v>1834</v>
      </c>
      <c r="DF132" s="274">
        <v>1974</v>
      </c>
      <c r="DG132" s="275">
        <v>3808</v>
      </c>
    </row>
    <row r="133" spans="1:111" x14ac:dyDescent="0.35">
      <c r="A133" t="s">
        <v>105</v>
      </c>
      <c r="B133" t="s">
        <v>350</v>
      </c>
      <c r="C133" t="s">
        <v>338</v>
      </c>
      <c r="D133" s="273">
        <v>85</v>
      </c>
      <c r="E133" s="274">
        <v>72</v>
      </c>
      <c r="F133" s="275">
        <v>78</v>
      </c>
      <c r="G133" s="273">
        <v>1287</v>
      </c>
      <c r="H133" s="274">
        <v>1318</v>
      </c>
      <c r="I133" s="275">
        <v>2605</v>
      </c>
      <c r="J133" s="273">
        <v>85</v>
      </c>
      <c r="K133" s="274">
        <v>73</v>
      </c>
      <c r="L133" s="275">
        <v>79</v>
      </c>
      <c r="M133" s="273">
        <v>1287</v>
      </c>
      <c r="N133" s="274">
        <v>1318</v>
      </c>
      <c r="O133" s="275">
        <v>2605</v>
      </c>
      <c r="P133" s="273">
        <v>37.9</v>
      </c>
      <c r="Q133" s="274">
        <v>35.9</v>
      </c>
      <c r="R133" s="275">
        <v>36.9</v>
      </c>
      <c r="S133" s="273">
        <v>1287</v>
      </c>
      <c r="T133" s="274">
        <v>1318</v>
      </c>
      <c r="U133" s="275">
        <v>2605</v>
      </c>
      <c r="V133" s="320" t="s">
        <v>191</v>
      </c>
      <c r="W133" s="320" t="s">
        <v>191</v>
      </c>
      <c r="X133" s="320" t="s">
        <v>191</v>
      </c>
      <c r="Y133" s="320" t="s">
        <v>191</v>
      </c>
      <c r="Z133" s="320" t="s">
        <v>191</v>
      </c>
      <c r="AA133" s="320" t="s">
        <v>191</v>
      </c>
      <c r="AB133" s="320" t="s">
        <v>191</v>
      </c>
      <c r="AC133" s="320" t="s">
        <v>191</v>
      </c>
      <c r="AD133" s="320" t="s">
        <v>191</v>
      </c>
      <c r="AE133" s="320" t="s">
        <v>191</v>
      </c>
      <c r="AF133" s="320" t="s">
        <v>191</v>
      </c>
      <c r="AG133" s="320" t="s">
        <v>191</v>
      </c>
      <c r="AH133" s="320" t="s">
        <v>191</v>
      </c>
      <c r="AI133" s="320" t="s">
        <v>191</v>
      </c>
      <c r="AJ133" s="320" t="s">
        <v>191</v>
      </c>
      <c r="AK133" s="320" t="s">
        <v>191</v>
      </c>
      <c r="AL133" s="320" t="s">
        <v>191</v>
      </c>
      <c r="AM133" s="320" t="s">
        <v>191</v>
      </c>
      <c r="AN133" s="320" t="s">
        <v>191</v>
      </c>
      <c r="AO133" s="320" t="s">
        <v>191</v>
      </c>
      <c r="AP133" s="320" t="s">
        <v>191</v>
      </c>
      <c r="AQ133" s="320" t="s">
        <v>191</v>
      </c>
      <c r="AR133" s="320" t="s">
        <v>191</v>
      </c>
      <c r="AS133" s="320" t="s">
        <v>191</v>
      </c>
      <c r="AT133" s="320" t="s">
        <v>191</v>
      </c>
      <c r="AU133" s="320" t="s">
        <v>191</v>
      </c>
      <c r="AV133" s="320" t="s">
        <v>191</v>
      </c>
      <c r="AW133" s="320" t="s">
        <v>191</v>
      </c>
      <c r="AX133" s="320" t="s">
        <v>191</v>
      </c>
      <c r="AY133" s="320" t="s">
        <v>191</v>
      </c>
      <c r="AZ133" s="320" t="s">
        <v>191</v>
      </c>
      <c r="BA133" s="320" t="s">
        <v>191</v>
      </c>
      <c r="BB133" s="320" t="s">
        <v>191</v>
      </c>
      <c r="BC133" s="320" t="s">
        <v>191</v>
      </c>
      <c r="BD133" s="320" t="s">
        <v>191</v>
      </c>
      <c r="BE133" s="320" t="s">
        <v>191</v>
      </c>
      <c r="BF133" s="273">
        <v>32</v>
      </c>
      <c r="BG133" s="274">
        <v>20</v>
      </c>
      <c r="BH133" s="275">
        <v>24</v>
      </c>
      <c r="BI133" s="273">
        <v>68</v>
      </c>
      <c r="BJ133" s="274">
        <v>159</v>
      </c>
      <c r="BK133" s="275">
        <v>227</v>
      </c>
      <c r="BL133" s="273">
        <v>35</v>
      </c>
      <c r="BM133" s="274">
        <v>21</v>
      </c>
      <c r="BN133" s="275">
        <v>26</v>
      </c>
      <c r="BO133" s="273">
        <v>68</v>
      </c>
      <c r="BP133" s="274">
        <v>159</v>
      </c>
      <c r="BQ133" s="275">
        <v>227</v>
      </c>
      <c r="BR133" s="273">
        <v>29.2</v>
      </c>
      <c r="BS133" s="274">
        <v>27.9</v>
      </c>
      <c r="BT133" s="275">
        <v>28.3</v>
      </c>
      <c r="BU133" s="273">
        <v>68</v>
      </c>
      <c r="BV133" s="274">
        <v>159</v>
      </c>
      <c r="BW133" s="275">
        <v>227</v>
      </c>
      <c r="BX133" s="273" t="s">
        <v>197</v>
      </c>
      <c r="BY133" s="274" t="s">
        <v>197</v>
      </c>
      <c r="BZ133" s="275">
        <v>5</v>
      </c>
      <c r="CA133" s="273">
        <v>14</v>
      </c>
      <c r="CB133" s="274">
        <v>42</v>
      </c>
      <c r="CC133" s="275">
        <v>56</v>
      </c>
      <c r="CD133" s="273" t="s">
        <v>197</v>
      </c>
      <c r="CE133" s="274" t="s">
        <v>197</v>
      </c>
      <c r="CF133" s="275">
        <v>5</v>
      </c>
      <c r="CG133" s="273">
        <v>14</v>
      </c>
      <c r="CH133" s="274">
        <v>42</v>
      </c>
      <c r="CI133" s="275">
        <v>56</v>
      </c>
      <c r="CJ133" s="273">
        <v>20.399999999999999</v>
      </c>
      <c r="CK133" s="274">
        <v>19.5</v>
      </c>
      <c r="CL133" s="275">
        <v>19.7</v>
      </c>
      <c r="CM133" s="273">
        <v>14</v>
      </c>
      <c r="CN133" s="274">
        <v>42</v>
      </c>
      <c r="CO133" s="275">
        <v>56</v>
      </c>
      <c r="CP133" s="273">
        <v>81</v>
      </c>
      <c r="CQ133" s="274">
        <v>64</v>
      </c>
      <c r="CR133" s="275">
        <v>72</v>
      </c>
      <c r="CS133" s="273">
        <v>1531</v>
      </c>
      <c r="CT133" s="274">
        <v>1677</v>
      </c>
      <c r="CU133" s="275">
        <v>3208</v>
      </c>
      <c r="CV133" s="273">
        <v>81</v>
      </c>
      <c r="CW133" s="274">
        <v>65</v>
      </c>
      <c r="CX133" s="275">
        <v>73</v>
      </c>
      <c r="CY133" s="273">
        <v>1531</v>
      </c>
      <c r="CZ133" s="274">
        <v>1677</v>
      </c>
      <c r="DA133" s="275">
        <v>3208</v>
      </c>
      <c r="DB133" s="273">
        <v>37.5</v>
      </c>
      <c r="DC133" s="274">
        <v>34.799999999999997</v>
      </c>
      <c r="DD133" s="275">
        <v>36.1</v>
      </c>
      <c r="DE133" s="273">
        <v>1531</v>
      </c>
      <c r="DF133" s="274">
        <v>1677</v>
      </c>
      <c r="DG133" s="275">
        <v>3208</v>
      </c>
    </row>
    <row r="134" spans="1:111" x14ac:dyDescent="0.35">
      <c r="A134" t="s">
        <v>106</v>
      </c>
      <c r="B134" t="s">
        <v>351</v>
      </c>
      <c r="C134" t="s">
        <v>338</v>
      </c>
      <c r="D134" s="273">
        <v>82</v>
      </c>
      <c r="E134" s="274">
        <v>70</v>
      </c>
      <c r="F134" s="275">
        <v>76</v>
      </c>
      <c r="G134" s="273">
        <v>689</v>
      </c>
      <c r="H134" s="274">
        <v>664</v>
      </c>
      <c r="I134" s="275">
        <v>1353</v>
      </c>
      <c r="J134" s="273">
        <v>83</v>
      </c>
      <c r="K134" s="274">
        <v>71</v>
      </c>
      <c r="L134" s="275">
        <v>77</v>
      </c>
      <c r="M134" s="273">
        <v>689</v>
      </c>
      <c r="N134" s="274">
        <v>664</v>
      </c>
      <c r="O134" s="275">
        <v>1353</v>
      </c>
      <c r="P134" s="273">
        <v>37.4</v>
      </c>
      <c r="Q134" s="274">
        <v>35.700000000000003</v>
      </c>
      <c r="R134" s="275">
        <v>36.5</v>
      </c>
      <c r="S134" s="273">
        <v>689</v>
      </c>
      <c r="T134" s="274">
        <v>664</v>
      </c>
      <c r="U134" s="275">
        <v>1353</v>
      </c>
      <c r="V134" s="320" t="s">
        <v>191</v>
      </c>
      <c r="W134" s="320" t="s">
        <v>191</v>
      </c>
      <c r="X134" s="320" t="s">
        <v>191</v>
      </c>
      <c r="Y134" s="320" t="s">
        <v>191</v>
      </c>
      <c r="Z134" s="320" t="s">
        <v>191</v>
      </c>
      <c r="AA134" s="320" t="s">
        <v>191</v>
      </c>
      <c r="AB134" s="320" t="s">
        <v>191</v>
      </c>
      <c r="AC134" s="320" t="s">
        <v>191</v>
      </c>
      <c r="AD134" s="320" t="s">
        <v>191</v>
      </c>
      <c r="AE134" s="320" t="s">
        <v>191</v>
      </c>
      <c r="AF134" s="320" t="s">
        <v>191</v>
      </c>
      <c r="AG134" s="320" t="s">
        <v>191</v>
      </c>
      <c r="AH134" s="320" t="s">
        <v>191</v>
      </c>
      <c r="AI134" s="320" t="s">
        <v>191</v>
      </c>
      <c r="AJ134" s="320" t="s">
        <v>191</v>
      </c>
      <c r="AK134" s="320" t="s">
        <v>191</v>
      </c>
      <c r="AL134" s="320" t="s">
        <v>191</v>
      </c>
      <c r="AM134" s="320" t="s">
        <v>191</v>
      </c>
      <c r="AN134" s="320" t="s">
        <v>191</v>
      </c>
      <c r="AO134" s="320" t="s">
        <v>191</v>
      </c>
      <c r="AP134" s="320" t="s">
        <v>191</v>
      </c>
      <c r="AQ134" s="320" t="s">
        <v>191</v>
      </c>
      <c r="AR134" s="320" t="s">
        <v>191</v>
      </c>
      <c r="AS134" s="320" t="s">
        <v>191</v>
      </c>
      <c r="AT134" s="320" t="s">
        <v>191</v>
      </c>
      <c r="AU134" s="320" t="s">
        <v>191</v>
      </c>
      <c r="AV134" s="320" t="s">
        <v>191</v>
      </c>
      <c r="AW134" s="320" t="s">
        <v>191</v>
      </c>
      <c r="AX134" s="320" t="s">
        <v>191</v>
      </c>
      <c r="AY134" s="320" t="s">
        <v>191</v>
      </c>
      <c r="AZ134" s="320" t="s">
        <v>191</v>
      </c>
      <c r="BA134" s="320" t="s">
        <v>191</v>
      </c>
      <c r="BB134" s="320" t="s">
        <v>191</v>
      </c>
      <c r="BC134" s="320" t="s">
        <v>191</v>
      </c>
      <c r="BD134" s="320" t="s">
        <v>191</v>
      </c>
      <c r="BE134" s="320" t="s">
        <v>191</v>
      </c>
      <c r="BF134" s="273">
        <v>24</v>
      </c>
      <c r="BG134" s="274">
        <v>23</v>
      </c>
      <c r="BH134" s="275">
        <v>23</v>
      </c>
      <c r="BI134" s="273">
        <v>34</v>
      </c>
      <c r="BJ134" s="274">
        <v>104</v>
      </c>
      <c r="BK134" s="275">
        <v>138</v>
      </c>
      <c r="BL134" s="273">
        <v>26</v>
      </c>
      <c r="BM134" s="274">
        <v>24</v>
      </c>
      <c r="BN134" s="275">
        <v>25</v>
      </c>
      <c r="BO134" s="273">
        <v>34</v>
      </c>
      <c r="BP134" s="274">
        <v>104</v>
      </c>
      <c r="BQ134" s="275">
        <v>138</v>
      </c>
      <c r="BR134" s="273">
        <v>27.6</v>
      </c>
      <c r="BS134" s="274">
        <v>26.6</v>
      </c>
      <c r="BT134" s="275">
        <v>26.8</v>
      </c>
      <c r="BU134" s="273">
        <v>34</v>
      </c>
      <c r="BV134" s="274">
        <v>104</v>
      </c>
      <c r="BW134" s="275">
        <v>138</v>
      </c>
      <c r="BX134" s="273" t="s">
        <v>197</v>
      </c>
      <c r="BY134" s="274" t="s">
        <v>197</v>
      </c>
      <c r="BZ134" s="275" t="s">
        <v>197</v>
      </c>
      <c r="CA134" s="273">
        <v>9</v>
      </c>
      <c r="CB134" s="274">
        <v>24</v>
      </c>
      <c r="CC134" s="275">
        <v>33</v>
      </c>
      <c r="CD134" s="273" t="s">
        <v>197</v>
      </c>
      <c r="CE134" s="274" t="s">
        <v>197</v>
      </c>
      <c r="CF134" s="275" t="s">
        <v>197</v>
      </c>
      <c r="CG134" s="273">
        <v>9</v>
      </c>
      <c r="CH134" s="274">
        <v>24</v>
      </c>
      <c r="CI134" s="275">
        <v>33</v>
      </c>
      <c r="CJ134" s="273">
        <v>19.8</v>
      </c>
      <c r="CK134" s="274">
        <v>21</v>
      </c>
      <c r="CL134" s="275">
        <v>20.7</v>
      </c>
      <c r="CM134" s="273">
        <v>9</v>
      </c>
      <c r="CN134" s="274">
        <v>24</v>
      </c>
      <c r="CO134" s="275">
        <v>33</v>
      </c>
      <c r="CP134" s="273">
        <v>77</v>
      </c>
      <c r="CQ134" s="274">
        <v>60</v>
      </c>
      <c r="CR134" s="275">
        <v>68</v>
      </c>
      <c r="CS134" s="273">
        <v>779</v>
      </c>
      <c r="CT134" s="274">
        <v>848</v>
      </c>
      <c r="CU134" s="275">
        <v>1627</v>
      </c>
      <c r="CV134" s="273">
        <v>78</v>
      </c>
      <c r="CW134" s="274">
        <v>61</v>
      </c>
      <c r="CX134" s="275">
        <v>69</v>
      </c>
      <c r="CY134" s="273">
        <v>779</v>
      </c>
      <c r="CZ134" s="274">
        <v>848</v>
      </c>
      <c r="DA134" s="275">
        <v>1627</v>
      </c>
      <c r="DB134" s="273">
        <v>36.6</v>
      </c>
      <c r="DC134" s="274">
        <v>34.1</v>
      </c>
      <c r="DD134" s="275">
        <v>35.299999999999997</v>
      </c>
      <c r="DE134" s="273">
        <v>779</v>
      </c>
      <c r="DF134" s="274">
        <v>848</v>
      </c>
      <c r="DG134" s="275">
        <v>1627</v>
      </c>
    </row>
    <row r="135" spans="1:111" x14ac:dyDescent="0.35">
      <c r="A135" t="s">
        <v>130</v>
      </c>
      <c r="B135" t="s">
        <v>375</v>
      </c>
      <c r="C135" t="s">
        <v>372</v>
      </c>
      <c r="D135" s="273">
        <v>80</v>
      </c>
      <c r="E135" s="274">
        <v>67</v>
      </c>
      <c r="F135" s="275">
        <v>74</v>
      </c>
      <c r="G135" s="273">
        <v>3048</v>
      </c>
      <c r="H135" s="274">
        <v>2936</v>
      </c>
      <c r="I135" s="275">
        <v>5984</v>
      </c>
      <c r="J135" s="273">
        <v>81</v>
      </c>
      <c r="K135" s="274">
        <v>70</v>
      </c>
      <c r="L135" s="275">
        <v>75</v>
      </c>
      <c r="M135" s="273">
        <v>3048</v>
      </c>
      <c r="N135" s="274">
        <v>2936</v>
      </c>
      <c r="O135" s="275">
        <v>5984</v>
      </c>
      <c r="P135" s="273">
        <v>36.9</v>
      </c>
      <c r="Q135" s="274">
        <v>35.299999999999997</v>
      </c>
      <c r="R135" s="275">
        <v>36.1</v>
      </c>
      <c r="S135" s="273">
        <v>3048</v>
      </c>
      <c r="T135" s="274">
        <v>2936</v>
      </c>
      <c r="U135" s="275">
        <v>5984</v>
      </c>
      <c r="V135" s="320" t="s">
        <v>191</v>
      </c>
      <c r="W135" s="320" t="s">
        <v>191</v>
      </c>
      <c r="X135" s="320" t="s">
        <v>191</v>
      </c>
      <c r="Y135" s="320" t="s">
        <v>191</v>
      </c>
      <c r="Z135" s="320" t="s">
        <v>191</v>
      </c>
      <c r="AA135" s="320" t="s">
        <v>191</v>
      </c>
      <c r="AB135" s="320" t="s">
        <v>191</v>
      </c>
      <c r="AC135" s="320" t="s">
        <v>191</v>
      </c>
      <c r="AD135" s="320" t="s">
        <v>191</v>
      </c>
      <c r="AE135" s="320" t="s">
        <v>191</v>
      </c>
      <c r="AF135" s="320" t="s">
        <v>191</v>
      </c>
      <c r="AG135" s="320" t="s">
        <v>191</v>
      </c>
      <c r="AH135" s="320" t="s">
        <v>191</v>
      </c>
      <c r="AI135" s="320" t="s">
        <v>191</v>
      </c>
      <c r="AJ135" s="320" t="s">
        <v>191</v>
      </c>
      <c r="AK135" s="320" t="s">
        <v>191</v>
      </c>
      <c r="AL135" s="320" t="s">
        <v>191</v>
      </c>
      <c r="AM135" s="320" t="s">
        <v>191</v>
      </c>
      <c r="AN135" s="320" t="s">
        <v>191</v>
      </c>
      <c r="AO135" s="320" t="s">
        <v>191</v>
      </c>
      <c r="AP135" s="320" t="s">
        <v>191</v>
      </c>
      <c r="AQ135" s="320" t="s">
        <v>191</v>
      </c>
      <c r="AR135" s="320" t="s">
        <v>191</v>
      </c>
      <c r="AS135" s="320" t="s">
        <v>191</v>
      </c>
      <c r="AT135" s="320" t="s">
        <v>191</v>
      </c>
      <c r="AU135" s="320" t="s">
        <v>191</v>
      </c>
      <c r="AV135" s="320" t="s">
        <v>191</v>
      </c>
      <c r="AW135" s="320" t="s">
        <v>191</v>
      </c>
      <c r="AX135" s="320" t="s">
        <v>191</v>
      </c>
      <c r="AY135" s="320" t="s">
        <v>191</v>
      </c>
      <c r="AZ135" s="320" t="s">
        <v>191</v>
      </c>
      <c r="BA135" s="320" t="s">
        <v>191</v>
      </c>
      <c r="BB135" s="320" t="s">
        <v>191</v>
      </c>
      <c r="BC135" s="320" t="s">
        <v>191</v>
      </c>
      <c r="BD135" s="320" t="s">
        <v>191</v>
      </c>
      <c r="BE135" s="320" t="s">
        <v>191</v>
      </c>
      <c r="BF135" s="273">
        <v>31</v>
      </c>
      <c r="BG135" s="274">
        <v>24</v>
      </c>
      <c r="BH135" s="275">
        <v>26</v>
      </c>
      <c r="BI135" s="273">
        <v>118</v>
      </c>
      <c r="BJ135" s="274">
        <v>299</v>
      </c>
      <c r="BK135" s="275">
        <v>417</v>
      </c>
      <c r="BL135" s="273">
        <v>31</v>
      </c>
      <c r="BM135" s="274">
        <v>25</v>
      </c>
      <c r="BN135" s="275">
        <v>27</v>
      </c>
      <c r="BO135" s="273">
        <v>118</v>
      </c>
      <c r="BP135" s="274">
        <v>299</v>
      </c>
      <c r="BQ135" s="275">
        <v>417</v>
      </c>
      <c r="BR135" s="273">
        <v>28.7</v>
      </c>
      <c r="BS135" s="274">
        <v>27.8</v>
      </c>
      <c r="BT135" s="275">
        <v>28.1</v>
      </c>
      <c r="BU135" s="273">
        <v>118</v>
      </c>
      <c r="BV135" s="274">
        <v>299</v>
      </c>
      <c r="BW135" s="275">
        <v>417</v>
      </c>
      <c r="BX135" s="273" t="s">
        <v>197</v>
      </c>
      <c r="BY135" s="274" t="s">
        <v>197</v>
      </c>
      <c r="BZ135" s="275" t="s">
        <v>197</v>
      </c>
      <c r="CA135" s="273">
        <v>29</v>
      </c>
      <c r="CB135" s="274">
        <v>87</v>
      </c>
      <c r="CC135" s="275">
        <v>116</v>
      </c>
      <c r="CD135" s="273" t="s">
        <v>197</v>
      </c>
      <c r="CE135" s="274" t="s">
        <v>197</v>
      </c>
      <c r="CF135" s="275" t="s">
        <v>197</v>
      </c>
      <c r="CG135" s="273">
        <v>29</v>
      </c>
      <c r="CH135" s="274">
        <v>87</v>
      </c>
      <c r="CI135" s="275">
        <v>116</v>
      </c>
      <c r="CJ135" s="273">
        <v>19.3</v>
      </c>
      <c r="CK135" s="274">
        <v>19.899999999999999</v>
      </c>
      <c r="CL135" s="275">
        <v>19.7</v>
      </c>
      <c r="CM135" s="273">
        <v>29</v>
      </c>
      <c r="CN135" s="274">
        <v>87</v>
      </c>
      <c r="CO135" s="275">
        <v>116</v>
      </c>
      <c r="CP135" s="273">
        <v>77</v>
      </c>
      <c r="CQ135" s="274">
        <v>61</v>
      </c>
      <c r="CR135" s="275">
        <v>69</v>
      </c>
      <c r="CS135" s="273">
        <v>3228</v>
      </c>
      <c r="CT135" s="274">
        <v>3349</v>
      </c>
      <c r="CU135" s="275">
        <v>6577</v>
      </c>
      <c r="CV135" s="273">
        <v>78</v>
      </c>
      <c r="CW135" s="274">
        <v>64</v>
      </c>
      <c r="CX135" s="275">
        <v>71</v>
      </c>
      <c r="CY135" s="273">
        <v>3228</v>
      </c>
      <c r="CZ135" s="274">
        <v>3349</v>
      </c>
      <c r="DA135" s="275">
        <v>6577</v>
      </c>
      <c r="DB135" s="273">
        <v>36.4</v>
      </c>
      <c r="DC135" s="274">
        <v>34.1</v>
      </c>
      <c r="DD135" s="275">
        <v>35.200000000000003</v>
      </c>
      <c r="DE135" s="273">
        <v>3228</v>
      </c>
      <c r="DF135" s="274">
        <v>3349</v>
      </c>
      <c r="DG135" s="275">
        <v>6577</v>
      </c>
    </row>
    <row r="136" spans="1:111" x14ac:dyDescent="0.35">
      <c r="A136" t="s">
        <v>82</v>
      </c>
      <c r="B136" t="s">
        <v>327</v>
      </c>
      <c r="C136" t="s">
        <v>324</v>
      </c>
      <c r="D136" s="273">
        <v>77</v>
      </c>
      <c r="E136" s="274">
        <v>65</v>
      </c>
      <c r="F136" s="275">
        <v>71</v>
      </c>
      <c r="G136" s="273">
        <v>3464</v>
      </c>
      <c r="H136" s="274">
        <v>3533</v>
      </c>
      <c r="I136" s="275">
        <v>6997</v>
      </c>
      <c r="J136" s="273">
        <v>79</v>
      </c>
      <c r="K136" s="274">
        <v>68</v>
      </c>
      <c r="L136" s="275">
        <v>74</v>
      </c>
      <c r="M136" s="273">
        <v>3464</v>
      </c>
      <c r="N136" s="274">
        <v>3533</v>
      </c>
      <c r="O136" s="275">
        <v>6997</v>
      </c>
      <c r="P136" s="273">
        <v>36</v>
      </c>
      <c r="Q136" s="274">
        <v>34.4</v>
      </c>
      <c r="R136" s="275">
        <v>35.200000000000003</v>
      </c>
      <c r="S136" s="273">
        <v>3464</v>
      </c>
      <c r="T136" s="274">
        <v>3533</v>
      </c>
      <c r="U136" s="275">
        <v>6997</v>
      </c>
      <c r="V136" s="320" t="s">
        <v>191</v>
      </c>
      <c r="W136" s="320" t="s">
        <v>191</v>
      </c>
      <c r="X136" s="320" t="s">
        <v>191</v>
      </c>
      <c r="Y136" s="320" t="s">
        <v>191</v>
      </c>
      <c r="Z136" s="320" t="s">
        <v>191</v>
      </c>
      <c r="AA136" s="320" t="s">
        <v>191</v>
      </c>
      <c r="AB136" s="320" t="s">
        <v>191</v>
      </c>
      <c r="AC136" s="320" t="s">
        <v>191</v>
      </c>
      <c r="AD136" s="320" t="s">
        <v>191</v>
      </c>
      <c r="AE136" s="320" t="s">
        <v>191</v>
      </c>
      <c r="AF136" s="320" t="s">
        <v>191</v>
      </c>
      <c r="AG136" s="320" t="s">
        <v>191</v>
      </c>
      <c r="AH136" s="320" t="s">
        <v>191</v>
      </c>
      <c r="AI136" s="320" t="s">
        <v>191</v>
      </c>
      <c r="AJ136" s="320" t="s">
        <v>191</v>
      </c>
      <c r="AK136" s="320" t="s">
        <v>191</v>
      </c>
      <c r="AL136" s="320" t="s">
        <v>191</v>
      </c>
      <c r="AM136" s="320" t="s">
        <v>191</v>
      </c>
      <c r="AN136" s="320" t="s">
        <v>191</v>
      </c>
      <c r="AO136" s="320" t="s">
        <v>191</v>
      </c>
      <c r="AP136" s="320" t="s">
        <v>191</v>
      </c>
      <c r="AQ136" s="320" t="s">
        <v>191</v>
      </c>
      <c r="AR136" s="320" t="s">
        <v>191</v>
      </c>
      <c r="AS136" s="320" t="s">
        <v>191</v>
      </c>
      <c r="AT136" s="320" t="s">
        <v>191</v>
      </c>
      <c r="AU136" s="320" t="s">
        <v>191</v>
      </c>
      <c r="AV136" s="320" t="s">
        <v>191</v>
      </c>
      <c r="AW136" s="320" t="s">
        <v>191</v>
      </c>
      <c r="AX136" s="320" t="s">
        <v>191</v>
      </c>
      <c r="AY136" s="320" t="s">
        <v>191</v>
      </c>
      <c r="AZ136" s="320" t="s">
        <v>191</v>
      </c>
      <c r="BA136" s="320" t="s">
        <v>191</v>
      </c>
      <c r="BB136" s="320" t="s">
        <v>191</v>
      </c>
      <c r="BC136" s="320" t="s">
        <v>191</v>
      </c>
      <c r="BD136" s="320" t="s">
        <v>191</v>
      </c>
      <c r="BE136" s="320" t="s">
        <v>191</v>
      </c>
      <c r="BF136" s="273">
        <v>23</v>
      </c>
      <c r="BG136" s="274">
        <v>18</v>
      </c>
      <c r="BH136" s="275">
        <v>19</v>
      </c>
      <c r="BI136" s="273">
        <v>111</v>
      </c>
      <c r="BJ136" s="274">
        <v>293</v>
      </c>
      <c r="BK136" s="275">
        <v>404</v>
      </c>
      <c r="BL136" s="273">
        <v>27</v>
      </c>
      <c r="BM136" s="274">
        <v>21</v>
      </c>
      <c r="BN136" s="275">
        <v>23</v>
      </c>
      <c r="BO136" s="273">
        <v>111</v>
      </c>
      <c r="BP136" s="274">
        <v>293</v>
      </c>
      <c r="BQ136" s="275">
        <v>404</v>
      </c>
      <c r="BR136" s="273">
        <v>27.7</v>
      </c>
      <c r="BS136" s="274">
        <v>26.1</v>
      </c>
      <c r="BT136" s="275">
        <v>26.5</v>
      </c>
      <c r="BU136" s="273">
        <v>111</v>
      </c>
      <c r="BV136" s="274">
        <v>293</v>
      </c>
      <c r="BW136" s="275">
        <v>404</v>
      </c>
      <c r="BX136" s="273" t="s">
        <v>197</v>
      </c>
      <c r="BY136" s="274" t="s">
        <v>197</v>
      </c>
      <c r="BZ136" s="275" t="s">
        <v>197</v>
      </c>
      <c r="CA136" s="273">
        <v>33</v>
      </c>
      <c r="CB136" s="274">
        <v>71</v>
      </c>
      <c r="CC136" s="275">
        <v>104</v>
      </c>
      <c r="CD136" s="273" t="s">
        <v>197</v>
      </c>
      <c r="CE136" s="274" t="s">
        <v>197</v>
      </c>
      <c r="CF136" s="275" t="s">
        <v>197</v>
      </c>
      <c r="CG136" s="273">
        <v>33</v>
      </c>
      <c r="CH136" s="274">
        <v>71</v>
      </c>
      <c r="CI136" s="275">
        <v>104</v>
      </c>
      <c r="CJ136" s="273">
        <v>18</v>
      </c>
      <c r="CK136" s="274">
        <v>19.7</v>
      </c>
      <c r="CL136" s="275">
        <v>19.2</v>
      </c>
      <c r="CM136" s="273">
        <v>33</v>
      </c>
      <c r="CN136" s="274">
        <v>71</v>
      </c>
      <c r="CO136" s="275">
        <v>104</v>
      </c>
      <c r="CP136" s="273">
        <v>75</v>
      </c>
      <c r="CQ136" s="274">
        <v>60</v>
      </c>
      <c r="CR136" s="275">
        <v>67</v>
      </c>
      <c r="CS136" s="273">
        <v>3638</v>
      </c>
      <c r="CT136" s="274">
        <v>3935</v>
      </c>
      <c r="CU136" s="275">
        <v>7573</v>
      </c>
      <c r="CV136" s="273">
        <v>77</v>
      </c>
      <c r="CW136" s="274">
        <v>63</v>
      </c>
      <c r="CX136" s="275">
        <v>70</v>
      </c>
      <c r="CY136" s="273">
        <v>3638</v>
      </c>
      <c r="CZ136" s="274">
        <v>3935</v>
      </c>
      <c r="DA136" s="275">
        <v>7573</v>
      </c>
      <c r="DB136" s="273">
        <v>35.6</v>
      </c>
      <c r="DC136" s="274">
        <v>33.4</v>
      </c>
      <c r="DD136" s="275">
        <v>34.4</v>
      </c>
      <c r="DE136" s="273">
        <v>3638</v>
      </c>
      <c r="DF136" s="274">
        <v>3935</v>
      </c>
      <c r="DG136" s="275">
        <v>7573</v>
      </c>
    </row>
    <row r="137" spans="1:111" x14ac:dyDescent="0.35">
      <c r="A137" t="s">
        <v>21</v>
      </c>
      <c r="B137" t="s">
        <v>267</v>
      </c>
      <c r="C137" t="s">
        <v>260</v>
      </c>
      <c r="D137" s="273">
        <v>73</v>
      </c>
      <c r="E137" s="274">
        <v>61</v>
      </c>
      <c r="F137" s="275">
        <v>67</v>
      </c>
      <c r="G137" s="273">
        <v>2395</v>
      </c>
      <c r="H137" s="274">
        <v>2301</v>
      </c>
      <c r="I137" s="275">
        <v>4696</v>
      </c>
      <c r="J137" s="273">
        <v>75</v>
      </c>
      <c r="K137" s="274">
        <v>64</v>
      </c>
      <c r="L137" s="275">
        <v>69</v>
      </c>
      <c r="M137" s="273">
        <v>2395</v>
      </c>
      <c r="N137" s="274">
        <v>2301</v>
      </c>
      <c r="O137" s="275">
        <v>4696</v>
      </c>
      <c r="P137" s="273">
        <v>35.5</v>
      </c>
      <c r="Q137" s="274">
        <v>33.9</v>
      </c>
      <c r="R137" s="275">
        <v>34.700000000000003</v>
      </c>
      <c r="S137" s="273">
        <v>2395</v>
      </c>
      <c r="T137" s="274">
        <v>2301</v>
      </c>
      <c r="U137" s="275">
        <v>4696</v>
      </c>
      <c r="V137" s="320" t="s">
        <v>191</v>
      </c>
      <c r="W137" s="320" t="s">
        <v>191</v>
      </c>
      <c r="X137" s="320" t="s">
        <v>191</v>
      </c>
      <c r="Y137" s="320" t="s">
        <v>191</v>
      </c>
      <c r="Z137" s="320" t="s">
        <v>191</v>
      </c>
      <c r="AA137" s="320" t="s">
        <v>191</v>
      </c>
      <c r="AB137" s="320" t="s">
        <v>191</v>
      </c>
      <c r="AC137" s="320" t="s">
        <v>191</v>
      </c>
      <c r="AD137" s="320" t="s">
        <v>191</v>
      </c>
      <c r="AE137" s="320" t="s">
        <v>191</v>
      </c>
      <c r="AF137" s="320" t="s">
        <v>191</v>
      </c>
      <c r="AG137" s="320" t="s">
        <v>191</v>
      </c>
      <c r="AH137" s="320" t="s">
        <v>191</v>
      </c>
      <c r="AI137" s="320" t="s">
        <v>191</v>
      </c>
      <c r="AJ137" s="320" t="s">
        <v>191</v>
      </c>
      <c r="AK137" s="320" t="s">
        <v>191</v>
      </c>
      <c r="AL137" s="320" t="s">
        <v>191</v>
      </c>
      <c r="AM137" s="320" t="s">
        <v>191</v>
      </c>
      <c r="AN137" s="320" t="s">
        <v>191</v>
      </c>
      <c r="AO137" s="320" t="s">
        <v>191</v>
      </c>
      <c r="AP137" s="320" t="s">
        <v>191</v>
      </c>
      <c r="AQ137" s="320" t="s">
        <v>191</v>
      </c>
      <c r="AR137" s="320" t="s">
        <v>191</v>
      </c>
      <c r="AS137" s="320" t="s">
        <v>191</v>
      </c>
      <c r="AT137" s="320" t="s">
        <v>191</v>
      </c>
      <c r="AU137" s="320" t="s">
        <v>191</v>
      </c>
      <c r="AV137" s="320" t="s">
        <v>191</v>
      </c>
      <c r="AW137" s="320" t="s">
        <v>191</v>
      </c>
      <c r="AX137" s="320" t="s">
        <v>191</v>
      </c>
      <c r="AY137" s="320" t="s">
        <v>191</v>
      </c>
      <c r="AZ137" s="320" t="s">
        <v>191</v>
      </c>
      <c r="BA137" s="320" t="s">
        <v>191</v>
      </c>
      <c r="BB137" s="320" t="s">
        <v>191</v>
      </c>
      <c r="BC137" s="320" t="s">
        <v>191</v>
      </c>
      <c r="BD137" s="320" t="s">
        <v>191</v>
      </c>
      <c r="BE137" s="320" t="s">
        <v>191</v>
      </c>
      <c r="BF137" s="273">
        <v>24</v>
      </c>
      <c r="BG137" s="274">
        <v>18</v>
      </c>
      <c r="BH137" s="275">
        <v>19</v>
      </c>
      <c r="BI137" s="273">
        <v>91</v>
      </c>
      <c r="BJ137" s="274">
        <v>263</v>
      </c>
      <c r="BK137" s="275">
        <v>354</v>
      </c>
      <c r="BL137" s="273">
        <v>24</v>
      </c>
      <c r="BM137" s="274">
        <v>20</v>
      </c>
      <c r="BN137" s="275">
        <v>21</v>
      </c>
      <c r="BO137" s="273">
        <v>91</v>
      </c>
      <c r="BP137" s="274">
        <v>263</v>
      </c>
      <c r="BQ137" s="275">
        <v>354</v>
      </c>
      <c r="BR137" s="273">
        <v>27.1</v>
      </c>
      <c r="BS137" s="274">
        <v>26.3</v>
      </c>
      <c r="BT137" s="275">
        <v>26.5</v>
      </c>
      <c r="BU137" s="273">
        <v>91</v>
      </c>
      <c r="BV137" s="274">
        <v>263</v>
      </c>
      <c r="BW137" s="275">
        <v>354</v>
      </c>
      <c r="BX137" s="273" t="s">
        <v>197</v>
      </c>
      <c r="BY137" s="274" t="s">
        <v>197</v>
      </c>
      <c r="BZ137" s="275">
        <v>7</v>
      </c>
      <c r="CA137" s="273">
        <v>27</v>
      </c>
      <c r="CB137" s="274">
        <v>45</v>
      </c>
      <c r="CC137" s="275">
        <v>72</v>
      </c>
      <c r="CD137" s="273" t="s">
        <v>197</v>
      </c>
      <c r="CE137" s="274" t="s">
        <v>197</v>
      </c>
      <c r="CF137" s="275">
        <v>7</v>
      </c>
      <c r="CG137" s="273">
        <v>27</v>
      </c>
      <c r="CH137" s="274">
        <v>45</v>
      </c>
      <c r="CI137" s="275">
        <v>72</v>
      </c>
      <c r="CJ137" s="273">
        <v>21.6</v>
      </c>
      <c r="CK137" s="274">
        <v>20.2</v>
      </c>
      <c r="CL137" s="275">
        <v>20.7</v>
      </c>
      <c r="CM137" s="273">
        <v>27</v>
      </c>
      <c r="CN137" s="274">
        <v>45</v>
      </c>
      <c r="CO137" s="275">
        <v>72</v>
      </c>
      <c r="CP137" s="273">
        <v>71</v>
      </c>
      <c r="CQ137" s="274">
        <v>55</v>
      </c>
      <c r="CR137" s="275">
        <v>63</v>
      </c>
      <c r="CS137" s="273">
        <v>2529</v>
      </c>
      <c r="CT137" s="274">
        <v>2620</v>
      </c>
      <c r="CU137" s="275">
        <v>5149</v>
      </c>
      <c r="CV137" s="273">
        <v>72</v>
      </c>
      <c r="CW137" s="274">
        <v>58</v>
      </c>
      <c r="CX137" s="275">
        <v>65</v>
      </c>
      <c r="CY137" s="273">
        <v>2529</v>
      </c>
      <c r="CZ137" s="274">
        <v>2620</v>
      </c>
      <c r="DA137" s="275">
        <v>5149</v>
      </c>
      <c r="DB137" s="273">
        <v>35</v>
      </c>
      <c r="DC137" s="274">
        <v>32.9</v>
      </c>
      <c r="DD137" s="275">
        <v>33.9</v>
      </c>
      <c r="DE137" s="273">
        <v>2529</v>
      </c>
      <c r="DF137" s="274">
        <v>2620</v>
      </c>
      <c r="DG137" s="275">
        <v>5149</v>
      </c>
    </row>
    <row r="138" spans="1:111" x14ac:dyDescent="0.35">
      <c r="A138" t="s">
        <v>56</v>
      </c>
      <c r="B138" t="s">
        <v>301</v>
      </c>
      <c r="C138" t="s">
        <v>299</v>
      </c>
      <c r="D138" s="273">
        <v>79</v>
      </c>
      <c r="E138" s="274">
        <v>66</v>
      </c>
      <c r="F138" s="275">
        <v>72</v>
      </c>
      <c r="G138" s="273">
        <v>3994</v>
      </c>
      <c r="H138" s="274">
        <v>3898</v>
      </c>
      <c r="I138" s="275">
        <v>7892</v>
      </c>
      <c r="J138" s="273">
        <v>81</v>
      </c>
      <c r="K138" s="274">
        <v>69</v>
      </c>
      <c r="L138" s="275">
        <v>75</v>
      </c>
      <c r="M138" s="273">
        <v>3994</v>
      </c>
      <c r="N138" s="274">
        <v>3898</v>
      </c>
      <c r="O138" s="275">
        <v>7892</v>
      </c>
      <c r="P138" s="273">
        <v>37.5</v>
      </c>
      <c r="Q138" s="274">
        <v>35.1</v>
      </c>
      <c r="R138" s="275">
        <v>36.299999999999997</v>
      </c>
      <c r="S138" s="273">
        <v>3994</v>
      </c>
      <c r="T138" s="274">
        <v>3898</v>
      </c>
      <c r="U138" s="275">
        <v>7892</v>
      </c>
      <c r="V138" s="320" t="s">
        <v>191</v>
      </c>
      <c r="W138" s="320" t="s">
        <v>191</v>
      </c>
      <c r="X138" s="320" t="s">
        <v>191</v>
      </c>
      <c r="Y138" s="320" t="s">
        <v>191</v>
      </c>
      <c r="Z138" s="320" t="s">
        <v>191</v>
      </c>
      <c r="AA138" s="320" t="s">
        <v>191</v>
      </c>
      <c r="AB138" s="320" t="s">
        <v>191</v>
      </c>
      <c r="AC138" s="320" t="s">
        <v>191</v>
      </c>
      <c r="AD138" s="320" t="s">
        <v>191</v>
      </c>
      <c r="AE138" s="320" t="s">
        <v>191</v>
      </c>
      <c r="AF138" s="320" t="s">
        <v>191</v>
      </c>
      <c r="AG138" s="320" t="s">
        <v>191</v>
      </c>
      <c r="AH138" s="320" t="s">
        <v>191</v>
      </c>
      <c r="AI138" s="320" t="s">
        <v>191</v>
      </c>
      <c r="AJ138" s="320" t="s">
        <v>191</v>
      </c>
      <c r="AK138" s="320" t="s">
        <v>191</v>
      </c>
      <c r="AL138" s="320" t="s">
        <v>191</v>
      </c>
      <c r="AM138" s="320" t="s">
        <v>191</v>
      </c>
      <c r="AN138" s="320" t="s">
        <v>191</v>
      </c>
      <c r="AO138" s="320" t="s">
        <v>191</v>
      </c>
      <c r="AP138" s="320" t="s">
        <v>191</v>
      </c>
      <c r="AQ138" s="320" t="s">
        <v>191</v>
      </c>
      <c r="AR138" s="320" t="s">
        <v>191</v>
      </c>
      <c r="AS138" s="320" t="s">
        <v>191</v>
      </c>
      <c r="AT138" s="320" t="s">
        <v>191</v>
      </c>
      <c r="AU138" s="320" t="s">
        <v>191</v>
      </c>
      <c r="AV138" s="320" t="s">
        <v>191</v>
      </c>
      <c r="AW138" s="320" t="s">
        <v>191</v>
      </c>
      <c r="AX138" s="320" t="s">
        <v>191</v>
      </c>
      <c r="AY138" s="320" t="s">
        <v>191</v>
      </c>
      <c r="AZ138" s="320" t="s">
        <v>191</v>
      </c>
      <c r="BA138" s="320" t="s">
        <v>191</v>
      </c>
      <c r="BB138" s="320" t="s">
        <v>191</v>
      </c>
      <c r="BC138" s="320" t="s">
        <v>191</v>
      </c>
      <c r="BD138" s="320" t="s">
        <v>191</v>
      </c>
      <c r="BE138" s="320" t="s">
        <v>191</v>
      </c>
      <c r="BF138" s="273">
        <v>29</v>
      </c>
      <c r="BG138" s="274">
        <v>25</v>
      </c>
      <c r="BH138" s="275">
        <v>26</v>
      </c>
      <c r="BI138" s="273">
        <v>220</v>
      </c>
      <c r="BJ138" s="274">
        <v>471</v>
      </c>
      <c r="BK138" s="275">
        <v>691</v>
      </c>
      <c r="BL138" s="273">
        <v>30</v>
      </c>
      <c r="BM138" s="274">
        <v>29</v>
      </c>
      <c r="BN138" s="275">
        <v>29</v>
      </c>
      <c r="BO138" s="273">
        <v>220</v>
      </c>
      <c r="BP138" s="274">
        <v>471</v>
      </c>
      <c r="BQ138" s="275">
        <v>691</v>
      </c>
      <c r="BR138" s="273">
        <v>27.3</v>
      </c>
      <c r="BS138" s="274">
        <v>27.2</v>
      </c>
      <c r="BT138" s="275">
        <v>27.2</v>
      </c>
      <c r="BU138" s="273">
        <v>220</v>
      </c>
      <c r="BV138" s="274">
        <v>471</v>
      </c>
      <c r="BW138" s="275">
        <v>691</v>
      </c>
      <c r="BX138" s="273">
        <v>18</v>
      </c>
      <c r="BY138" s="274">
        <v>4</v>
      </c>
      <c r="BZ138" s="275">
        <v>8</v>
      </c>
      <c r="CA138" s="273">
        <v>28</v>
      </c>
      <c r="CB138" s="274">
        <v>74</v>
      </c>
      <c r="CC138" s="275">
        <v>102</v>
      </c>
      <c r="CD138" s="273">
        <v>21</v>
      </c>
      <c r="CE138" s="274">
        <v>4</v>
      </c>
      <c r="CF138" s="275">
        <v>9</v>
      </c>
      <c r="CG138" s="273">
        <v>28</v>
      </c>
      <c r="CH138" s="274">
        <v>74</v>
      </c>
      <c r="CI138" s="275">
        <v>102</v>
      </c>
      <c r="CJ138" s="273">
        <v>22</v>
      </c>
      <c r="CK138" s="274">
        <v>19.600000000000001</v>
      </c>
      <c r="CL138" s="275">
        <v>20.3</v>
      </c>
      <c r="CM138" s="273">
        <v>28</v>
      </c>
      <c r="CN138" s="274">
        <v>74</v>
      </c>
      <c r="CO138" s="275">
        <v>102</v>
      </c>
      <c r="CP138" s="273">
        <v>76</v>
      </c>
      <c r="CQ138" s="274">
        <v>60</v>
      </c>
      <c r="CR138" s="275">
        <v>68</v>
      </c>
      <c r="CS138" s="273">
        <v>4299</v>
      </c>
      <c r="CT138" s="274">
        <v>4485</v>
      </c>
      <c r="CU138" s="275">
        <v>8784</v>
      </c>
      <c r="CV138" s="273">
        <v>78</v>
      </c>
      <c r="CW138" s="274">
        <v>64</v>
      </c>
      <c r="CX138" s="275">
        <v>71</v>
      </c>
      <c r="CY138" s="273">
        <v>4299</v>
      </c>
      <c r="CZ138" s="274">
        <v>4485</v>
      </c>
      <c r="DA138" s="275">
        <v>8784</v>
      </c>
      <c r="DB138" s="273">
        <v>36.799999999999997</v>
      </c>
      <c r="DC138" s="274">
        <v>34</v>
      </c>
      <c r="DD138" s="275">
        <v>35.4</v>
      </c>
      <c r="DE138" s="273">
        <v>4299</v>
      </c>
      <c r="DF138" s="274">
        <v>4485</v>
      </c>
      <c r="DG138" s="275">
        <v>8784</v>
      </c>
    </row>
    <row r="139" spans="1:111" x14ac:dyDescent="0.35">
      <c r="A139" t="s">
        <v>152</v>
      </c>
      <c r="B139" t="s">
        <v>396</v>
      </c>
      <c r="C139" t="s">
        <v>392</v>
      </c>
      <c r="D139" s="273">
        <v>82</v>
      </c>
      <c r="E139" s="274">
        <v>71</v>
      </c>
      <c r="F139" s="275">
        <v>77</v>
      </c>
      <c r="G139" s="273">
        <v>3598</v>
      </c>
      <c r="H139" s="274">
        <v>3501</v>
      </c>
      <c r="I139" s="275">
        <v>7099</v>
      </c>
      <c r="J139" s="273">
        <v>83</v>
      </c>
      <c r="K139" s="274">
        <v>73</v>
      </c>
      <c r="L139" s="275">
        <v>78</v>
      </c>
      <c r="M139" s="273">
        <v>3598</v>
      </c>
      <c r="N139" s="274">
        <v>3501</v>
      </c>
      <c r="O139" s="275">
        <v>7099</v>
      </c>
      <c r="P139" s="273">
        <v>36.799999999999997</v>
      </c>
      <c r="Q139" s="274">
        <v>35.299999999999997</v>
      </c>
      <c r="R139" s="275">
        <v>36.1</v>
      </c>
      <c r="S139" s="273">
        <v>3598</v>
      </c>
      <c r="T139" s="274">
        <v>3501</v>
      </c>
      <c r="U139" s="275">
        <v>7099</v>
      </c>
      <c r="V139" s="320" t="s">
        <v>191</v>
      </c>
      <c r="W139" s="320" t="s">
        <v>191</v>
      </c>
      <c r="X139" s="320" t="s">
        <v>191</v>
      </c>
      <c r="Y139" s="320" t="s">
        <v>191</v>
      </c>
      <c r="Z139" s="320" t="s">
        <v>191</v>
      </c>
      <c r="AA139" s="320" t="s">
        <v>191</v>
      </c>
      <c r="AB139" s="320" t="s">
        <v>191</v>
      </c>
      <c r="AC139" s="320" t="s">
        <v>191</v>
      </c>
      <c r="AD139" s="320" t="s">
        <v>191</v>
      </c>
      <c r="AE139" s="320" t="s">
        <v>191</v>
      </c>
      <c r="AF139" s="320" t="s">
        <v>191</v>
      </c>
      <c r="AG139" s="320" t="s">
        <v>191</v>
      </c>
      <c r="AH139" s="320" t="s">
        <v>191</v>
      </c>
      <c r="AI139" s="320" t="s">
        <v>191</v>
      </c>
      <c r="AJ139" s="320" t="s">
        <v>191</v>
      </c>
      <c r="AK139" s="320" t="s">
        <v>191</v>
      </c>
      <c r="AL139" s="320" t="s">
        <v>191</v>
      </c>
      <c r="AM139" s="320" t="s">
        <v>191</v>
      </c>
      <c r="AN139" s="320" t="s">
        <v>191</v>
      </c>
      <c r="AO139" s="320" t="s">
        <v>191</v>
      </c>
      <c r="AP139" s="320" t="s">
        <v>191</v>
      </c>
      <c r="AQ139" s="320" t="s">
        <v>191</v>
      </c>
      <c r="AR139" s="320" t="s">
        <v>191</v>
      </c>
      <c r="AS139" s="320" t="s">
        <v>191</v>
      </c>
      <c r="AT139" s="320" t="s">
        <v>191</v>
      </c>
      <c r="AU139" s="320" t="s">
        <v>191</v>
      </c>
      <c r="AV139" s="320" t="s">
        <v>191</v>
      </c>
      <c r="AW139" s="320" t="s">
        <v>191</v>
      </c>
      <c r="AX139" s="320" t="s">
        <v>191</v>
      </c>
      <c r="AY139" s="320" t="s">
        <v>191</v>
      </c>
      <c r="AZ139" s="320" t="s">
        <v>191</v>
      </c>
      <c r="BA139" s="320" t="s">
        <v>191</v>
      </c>
      <c r="BB139" s="320" t="s">
        <v>191</v>
      </c>
      <c r="BC139" s="320" t="s">
        <v>191</v>
      </c>
      <c r="BD139" s="320" t="s">
        <v>191</v>
      </c>
      <c r="BE139" s="320" t="s">
        <v>191</v>
      </c>
      <c r="BF139" s="273">
        <v>39</v>
      </c>
      <c r="BG139" s="274">
        <v>24</v>
      </c>
      <c r="BH139" s="275">
        <v>28</v>
      </c>
      <c r="BI139" s="273">
        <v>241</v>
      </c>
      <c r="BJ139" s="274">
        <v>566</v>
      </c>
      <c r="BK139" s="275">
        <v>807</v>
      </c>
      <c r="BL139" s="273">
        <v>40</v>
      </c>
      <c r="BM139" s="274">
        <v>25</v>
      </c>
      <c r="BN139" s="275">
        <v>30</v>
      </c>
      <c r="BO139" s="273">
        <v>241</v>
      </c>
      <c r="BP139" s="274">
        <v>566</v>
      </c>
      <c r="BQ139" s="275">
        <v>807</v>
      </c>
      <c r="BR139" s="273">
        <v>29.5</v>
      </c>
      <c r="BS139" s="274">
        <v>27.2</v>
      </c>
      <c r="BT139" s="275">
        <v>27.9</v>
      </c>
      <c r="BU139" s="273">
        <v>241</v>
      </c>
      <c r="BV139" s="274">
        <v>566</v>
      </c>
      <c r="BW139" s="275">
        <v>807</v>
      </c>
      <c r="BX139" s="273" t="s">
        <v>197</v>
      </c>
      <c r="BY139" s="274" t="s">
        <v>197</v>
      </c>
      <c r="BZ139" s="275" t="s">
        <v>197</v>
      </c>
      <c r="CA139" s="273">
        <v>14</v>
      </c>
      <c r="CB139" s="274">
        <v>35</v>
      </c>
      <c r="CC139" s="275">
        <v>49</v>
      </c>
      <c r="CD139" s="273" t="s">
        <v>197</v>
      </c>
      <c r="CE139" s="274" t="s">
        <v>197</v>
      </c>
      <c r="CF139" s="275" t="s">
        <v>197</v>
      </c>
      <c r="CG139" s="273">
        <v>14</v>
      </c>
      <c r="CH139" s="274">
        <v>35</v>
      </c>
      <c r="CI139" s="275">
        <v>49</v>
      </c>
      <c r="CJ139" s="273">
        <v>20.9</v>
      </c>
      <c r="CK139" s="274">
        <v>19.100000000000001</v>
      </c>
      <c r="CL139" s="275">
        <v>19.600000000000001</v>
      </c>
      <c r="CM139" s="273">
        <v>14</v>
      </c>
      <c r="CN139" s="274">
        <v>35</v>
      </c>
      <c r="CO139" s="275">
        <v>49</v>
      </c>
      <c r="CP139" s="273">
        <v>79</v>
      </c>
      <c r="CQ139" s="274">
        <v>64</v>
      </c>
      <c r="CR139" s="275">
        <v>71</v>
      </c>
      <c r="CS139" s="273">
        <v>3895</v>
      </c>
      <c r="CT139" s="274">
        <v>4157</v>
      </c>
      <c r="CU139" s="275">
        <v>8052</v>
      </c>
      <c r="CV139" s="273">
        <v>80</v>
      </c>
      <c r="CW139" s="274">
        <v>65</v>
      </c>
      <c r="CX139" s="275">
        <v>72</v>
      </c>
      <c r="CY139" s="273">
        <v>3895</v>
      </c>
      <c r="CZ139" s="274">
        <v>4157</v>
      </c>
      <c r="DA139" s="275">
        <v>8052</v>
      </c>
      <c r="DB139" s="273">
        <v>36.299999999999997</v>
      </c>
      <c r="DC139" s="274">
        <v>34</v>
      </c>
      <c r="DD139" s="275">
        <v>35.1</v>
      </c>
      <c r="DE139" s="273">
        <v>3895</v>
      </c>
      <c r="DF139" s="274">
        <v>4157</v>
      </c>
      <c r="DG139" s="275">
        <v>8052</v>
      </c>
    </row>
    <row r="140" spans="1:111" x14ac:dyDescent="0.35">
      <c r="A140" t="s">
        <v>153</v>
      </c>
      <c r="B140" t="s">
        <v>397</v>
      </c>
      <c r="C140" t="s">
        <v>392</v>
      </c>
      <c r="D140" s="273">
        <v>79</v>
      </c>
      <c r="E140" s="274">
        <v>70</v>
      </c>
      <c r="F140" s="275">
        <v>74</v>
      </c>
      <c r="G140" s="273">
        <v>1908</v>
      </c>
      <c r="H140" s="274">
        <v>1737</v>
      </c>
      <c r="I140" s="275">
        <v>3645</v>
      </c>
      <c r="J140" s="273">
        <v>79</v>
      </c>
      <c r="K140" s="274">
        <v>71</v>
      </c>
      <c r="L140" s="275">
        <v>75</v>
      </c>
      <c r="M140" s="273">
        <v>1908</v>
      </c>
      <c r="N140" s="274">
        <v>1737</v>
      </c>
      <c r="O140" s="275">
        <v>3645</v>
      </c>
      <c r="P140" s="273">
        <v>37.200000000000003</v>
      </c>
      <c r="Q140" s="274">
        <v>36</v>
      </c>
      <c r="R140" s="275">
        <v>36.6</v>
      </c>
      <c r="S140" s="273">
        <v>1908</v>
      </c>
      <c r="T140" s="274">
        <v>1737</v>
      </c>
      <c r="U140" s="275">
        <v>3645</v>
      </c>
      <c r="V140" s="320" t="s">
        <v>191</v>
      </c>
      <c r="W140" s="320" t="s">
        <v>191</v>
      </c>
      <c r="X140" s="320" t="s">
        <v>191</v>
      </c>
      <c r="Y140" s="320" t="s">
        <v>191</v>
      </c>
      <c r="Z140" s="320" t="s">
        <v>191</v>
      </c>
      <c r="AA140" s="320" t="s">
        <v>191</v>
      </c>
      <c r="AB140" s="320" t="s">
        <v>191</v>
      </c>
      <c r="AC140" s="320" t="s">
        <v>191</v>
      </c>
      <c r="AD140" s="320" t="s">
        <v>191</v>
      </c>
      <c r="AE140" s="320" t="s">
        <v>191</v>
      </c>
      <c r="AF140" s="320" t="s">
        <v>191</v>
      </c>
      <c r="AG140" s="320" t="s">
        <v>191</v>
      </c>
      <c r="AH140" s="320" t="s">
        <v>191</v>
      </c>
      <c r="AI140" s="320" t="s">
        <v>191</v>
      </c>
      <c r="AJ140" s="320" t="s">
        <v>191</v>
      </c>
      <c r="AK140" s="320" t="s">
        <v>191</v>
      </c>
      <c r="AL140" s="320" t="s">
        <v>191</v>
      </c>
      <c r="AM140" s="320" t="s">
        <v>191</v>
      </c>
      <c r="AN140" s="320" t="s">
        <v>191</v>
      </c>
      <c r="AO140" s="320" t="s">
        <v>191</v>
      </c>
      <c r="AP140" s="320" t="s">
        <v>191</v>
      </c>
      <c r="AQ140" s="320" t="s">
        <v>191</v>
      </c>
      <c r="AR140" s="320" t="s">
        <v>191</v>
      </c>
      <c r="AS140" s="320" t="s">
        <v>191</v>
      </c>
      <c r="AT140" s="320" t="s">
        <v>191</v>
      </c>
      <c r="AU140" s="320" t="s">
        <v>191</v>
      </c>
      <c r="AV140" s="320" t="s">
        <v>191</v>
      </c>
      <c r="AW140" s="320" t="s">
        <v>191</v>
      </c>
      <c r="AX140" s="320" t="s">
        <v>191</v>
      </c>
      <c r="AY140" s="320" t="s">
        <v>191</v>
      </c>
      <c r="AZ140" s="320" t="s">
        <v>191</v>
      </c>
      <c r="BA140" s="320" t="s">
        <v>191</v>
      </c>
      <c r="BB140" s="320" t="s">
        <v>191</v>
      </c>
      <c r="BC140" s="320" t="s">
        <v>191</v>
      </c>
      <c r="BD140" s="320" t="s">
        <v>191</v>
      </c>
      <c r="BE140" s="320" t="s">
        <v>191</v>
      </c>
      <c r="BF140" s="273">
        <v>39</v>
      </c>
      <c r="BG140" s="274">
        <v>21</v>
      </c>
      <c r="BH140" s="275">
        <v>26</v>
      </c>
      <c r="BI140" s="273">
        <v>103</v>
      </c>
      <c r="BJ140" s="274">
        <v>266</v>
      </c>
      <c r="BK140" s="275">
        <v>369</v>
      </c>
      <c r="BL140" s="273">
        <v>39</v>
      </c>
      <c r="BM140" s="274">
        <v>23</v>
      </c>
      <c r="BN140" s="275">
        <v>28</v>
      </c>
      <c r="BO140" s="273">
        <v>103</v>
      </c>
      <c r="BP140" s="274">
        <v>266</v>
      </c>
      <c r="BQ140" s="275">
        <v>369</v>
      </c>
      <c r="BR140" s="273">
        <v>31.1</v>
      </c>
      <c r="BS140" s="274">
        <v>28.1</v>
      </c>
      <c r="BT140" s="275">
        <v>28.9</v>
      </c>
      <c r="BU140" s="273">
        <v>103</v>
      </c>
      <c r="BV140" s="274">
        <v>266</v>
      </c>
      <c r="BW140" s="275">
        <v>369</v>
      </c>
      <c r="BX140" s="273" t="s">
        <v>197</v>
      </c>
      <c r="BY140" s="274" t="s">
        <v>197</v>
      </c>
      <c r="BZ140" s="275">
        <v>8</v>
      </c>
      <c r="CA140" s="273">
        <v>11</v>
      </c>
      <c r="CB140" s="274">
        <v>38</v>
      </c>
      <c r="CC140" s="275">
        <v>49</v>
      </c>
      <c r="CD140" s="273" t="s">
        <v>197</v>
      </c>
      <c r="CE140" s="274" t="s">
        <v>197</v>
      </c>
      <c r="CF140" s="275">
        <v>8</v>
      </c>
      <c r="CG140" s="273">
        <v>11</v>
      </c>
      <c r="CH140" s="274">
        <v>38</v>
      </c>
      <c r="CI140" s="275">
        <v>49</v>
      </c>
      <c r="CJ140" s="273">
        <v>24.5</v>
      </c>
      <c r="CK140" s="274">
        <v>20.9</v>
      </c>
      <c r="CL140" s="275">
        <v>21.8</v>
      </c>
      <c r="CM140" s="273">
        <v>11</v>
      </c>
      <c r="CN140" s="274">
        <v>38</v>
      </c>
      <c r="CO140" s="275">
        <v>49</v>
      </c>
      <c r="CP140" s="273">
        <v>76</v>
      </c>
      <c r="CQ140" s="274">
        <v>62</v>
      </c>
      <c r="CR140" s="275">
        <v>69</v>
      </c>
      <c r="CS140" s="273">
        <v>2045</v>
      </c>
      <c r="CT140" s="274">
        <v>2069</v>
      </c>
      <c r="CU140" s="275">
        <v>4114</v>
      </c>
      <c r="CV140" s="273">
        <v>77</v>
      </c>
      <c r="CW140" s="274">
        <v>64</v>
      </c>
      <c r="CX140" s="275">
        <v>70</v>
      </c>
      <c r="CY140" s="273">
        <v>2045</v>
      </c>
      <c r="CZ140" s="274">
        <v>2069</v>
      </c>
      <c r="DA140" s="275">
        <v>4114</v>
      </c>
      <c r="DB140" s="273">
        <v>36.799999999999997</v>
      </c>
      <c r="DC140" s="274">
        <v>34.700000000000003</v>
      </c>
      <c r="DD140" s="275">
        <v>35.799999999999997</v>
      </c>
      <c r="DE140" s="273">
        <v>2045</v>
      </c>
      <c r="DF140" s="274">
        <v>2069</v>
      </c>
      <c r="DG140" s="275">
        <v>4114</v>
      </c>
    </row>
    <row r="141" spans="1:111" x14ac:dyDescent="0.35">
      <c r="A141" t="s">
        <v>131</v>
      </c>
      <c r="B141" t="s">
        <v>376</v>
      </c>
      <c r="C141" t="s">
        <v>372</v>
      </c>
      <c r="D141" s="273">
        <v>86</v>
      </c>
      <c r="E141" s="274">
        <v>73</v>
      </c>
      <c r="F141" s="275">
        <v>79</v>
      </c>
      <c r="G141" s="273">
        <v>2614</v>
      </c>
      <c r="H141" s="274">
        <v>2597</v>
      </c>
      <c r="I141" s="275">
        <v>5211</v>
      </c>
      <c r="J141" s="273">
        <v>86</v>
      </c>
      <c r="K141" s="274">
        <v>75</v>
      </c>
      <c r="L141" s="275">
        <v>80</v>
      </c>
      <c r="M141" s="273">
        <v>2614</v>
      </c>
      <c r="N141" s="274">
        <v>2597</v>
      </c>
      <c r="O141" s="275">
        <v>5211</v>
      </c>
      <c r="P141" s="273">
        <v>38.4</v>
      </c>
      <c r="Q141" s="274">
        <v>36</v>
      </c>
      <c r="R141" s="275">
        <v>37.200000000000003</v>
      </c>
      <c r="S141" s="273">
        <v>2614</v>
      </c>
      <c r="T141" s="274">
        <v>2597</v>
      </c>
      <c r="U141" s="275">
        <v>5211</v>
      </c>
      <c r="V141" s="320" t="s">
        <v>191</v>
      </c>
      <c r="W141" s="320" t="s">
        <v>191</v>
      </c>
      <c r="X141" s="320" t="s">
        <v>191</v>
      </c>
      <c r="Y141" s="320" t="s">
        <v>191</v>
      </c>
      <c r="Z141" s="320" t="s">
        <v>191</v>
      </c>
      <c r="AA141" s="320" t="s">
        <v>191</v>
      </c>
      <c r="AB141" s="320" t="s">
        <v>191</v>
      </c>
      <c r="AC141" s="320" t="s">
        <v>191</v>
      </c>
      <c r="AD141" s="320" t="s">
        <v>191</v>
      </c>
      <c r="AE141" s="320" t="s">
        <v>191</v>
      </c>
      <c r="AF141" s="320" t="s">
        <v>191</v>
      </c>
      <c r="AG141" s="320" t="s">
        <v>191</v>
      </c>
      <c r="AH141" s="320" t="s">
        <v>191</v>
      </c>
      <c r="AI141" s="320" t="s">
        <v>191</v>
      </c>
      <c r="AJ141" s="320" t="s">
        <v>191</v>
      </c>
      <c r="AK141" s="320" t="s">
        <v>191</v>
      </c>
      <c r="AL141" s="320" t="s">
        <v>191</v>
      </c>
      <c r="AM141" s="320" t="s">
        <v>191</v>
      </c>
      <c r="AN141" s="320" t="s">
        <v>191</v>
      </c>
      <c r="AO141" s="320" t="s">
        <v>191</v>
      </c>
      <c r="AP141" s="320" t="s">
        <v>191</v>
      </c>
      <c r="AQ141" s="320" t="s">
        <v>191</v>
      </c>
      <c r="AR141" s="320" t="s">
        <v>191</v>
      </c>
      <c r="AS141" s="320" t="s">
        <v>191</v>
      </c>
      <c r="AT141" s="320" t="s">
        <v>191</v>
      </c>
      <c r="AU141" s="320" t="s">
        <v>191</v>
      </c>
      <c r="AV141" s="320" t="s">
        <v>191</v>
      </c>
      <c r="AW141" s="320" t="s">
        <v>191</v>
      </c>
      <c r="AX141" s="320" t="s">
        <v>191</v>
      </c>
      <c r="AY141" s="320" t="s">
        <v>191</v>
      </c>
      <c r="AZ141" s="320" t="s">
        <v>191</v>
      </c>
      <c r="BA141" s="320" t="s">
        <v>191</v>
      </c>
      <c r="BB141" s="320" t="s">
        <v>191</v>
      </c>
      <c r="BC141" s="320" t="s">
        <v>191</v>
      </c>
      <c r="BD141" s="320" t="s">
        <v>191</v>
      </c>
      <c r="BE141" s="320" t="s">
        <v>191</v>
      </c>
      <c r="BF141" s="273">
        <v>36</v>
      </c>
      <c r="BG141" s="274">
        <v>25</v>
      </c>
      <c r="BH141" s="275">
        <v>28</v>
      </c>
      <c r="BI141" s="273">
        <v>100</v>
      </c>
      <c r="BJ141" s="274">
        <v>227</v>
      </c>
      <c r="BK141" s="275">
        <v>327</v>
      </c>
      <c r="BL141" s="273">
        <v>37</v>
      </c>
      <c r="BM141" s="274">
        <v>26</v>
      </c>
      <c r="BN141" s="275">
        <v>29</v>
      </c>
      <c r="BO141" s="273">
        <v>100</v>
      </c>
      <c r="BP141" s="274">
        <v>227</v>
      </c>
      <c r="BQ141" s="275">
        <v>327</v>
      </c>
      <c r="BR141" s="273">
        <v>29.3</v>
      </c>
      <c r="BS141" s="274">
        <v>27.8</v>
      </c>
      <c r="BT141" s="275">
        <v>28.3</v>
      </c>
      <c r="BU141" s="273">
        <v>100</v>
      </c>
      <c r="BV141" s="274">
        <v>227</v>
      </c>
      <c r="BW141" s="275">
        <v>327</v>
      </c>
      <c r="BX141" s="273" t="s">
        <v>197</v>
      </c>
      <c r="BY141" s="274">
        <v>7</v>
      </c>
      <c r="BZ141" s="275">
        <v>6</v>
      </c>
      <c r="CA141" s="273">
        <v>26</v>
      </c>
      <c r="CB141" s="274">
        <v>82</v>
      </c>
      <c r="CC141" s="275">
        <v>108</v>
      </c>
      <c r="CD141" s="273" t="s">
        <v>197</v>
      </c>
      <c r="CE141" s="274">
        <v>10</v>
      </c>
      <c r="CF141" s="275">
        <v>7</v>
      </c>
      <c r="CG141" s="273">
        <v>26</v>
      </c>
      <c r="CH141" s="274">
        <v>82</v>
      </c>
      <c r="CI141" s="275">
        <v>108</v>
      </c>
      <c r="CJ141" s="273">
        <v>18</v>
      </c>
      <c r="CK141" s="274">
        <v>20.8</v>
      </c>
      <c r="CL141" s="275">
        <v>20.100000000000001</v>
      </c>
      <c r="CM141" s="273">
        <v>26</v>
      </c>
      <c r="CN141" s="274">
        <v>82</v>
      </c>
      <c r="CO141" s="275">
        <v>108</v>
      </c>
      <c r="CP141" s="273">
        <v>83</v>
      </c>
      <c r="CQ141" s="274">
        <v>67</v>
      </c>
      <c r="CR141" s="275">
        <v>75</v>
      </c>
      <c r="CS141" s="273">
        <v>2782</v>
      </c>
      <c r="CT141" s="274">
        <v>2953</v>
      </c>
      <c r="CU141" s="275">
        <v>5735</v>
      </c>
      <c r="CV141" s="273">
        <v>83</v>
      </c>
      <c r="CW141" s="274">
        <v>69</v>
      </c>
      <c r="CX141" s="275">
        <v>76</v>
      </c>
      <c r="CY141" s="273">
        <v>2782</v>
      </c>
      <c r="CZ141" s="274">
        <v>2953</v>
      </c>
      <c r="DA141" s="275">
        <v>5735</v>
      </c>
      <c r="DB141" s="273">
        <v>37.799999999999997</v>
      </c>
      <c r="DC141" s="274">
        <v>34.9</v>
      </c>
      <c r="DD141" s="275">
        <v>36.299999999999997</v>
      </c>
      <c r="DE141" s="273">
        <v>2782</v>
      </c>
      <c r="DF141" s="274">
        <v>2953</v>
      </c>
      <c r="DG141" s="275">
        <v>5735</v>
      </c>
    </row>
    <row r="142" spans="1:111" x14ac:dyDescent="0.35">
      <c r="A142" t="s">
        <v>83</v>
      </c>
      <c r="B142" t="s">
        <v>328</v>
      </c>
      <c r="C142" t="s">
        <v>324</v>
      </c>
      <c r="D142" s="273">
        <v>81</v>
      </c>
      <c r="E142" s="274">
        <v>69</v>
      </c>
      <c r="F142" s="275">
        <v>75</v>
      </c>
      <c r="G142" s="273">
        <v>7693</v>
      </c>
      <c r="H142" s="274">
        <v>7672</v>
      </c>
      <c r="I142" s="275">
        <v>15365</v>
      </c>
      <c r="J142" s="273">
        <v>82</v>
      </c>
      <c r="K142" s="274">
        <v>71</v>
      </c>
      <c r="L142" s="275">
        <v>76</v>
      </c>
      <c r="M142" s="273">
        <v>7693</v>
      </c>
      <c r="N142" s="274">
        <v>7672</v>
      </c>
      <c r="O142" s="275">
        <v>15365</v>
      </c>
      <c r="P142" s="273">
        <v>37</v>
      </c>
      <c r="Q142" s="274">
        <v>35.1</v>
      </c>
      <c r="R142" s="275">
        <v>36.1</v>
      </c>
      <c r="S142" s="273">
        <v>7693</v>
      </c>
      <c r="T142" s="274">
        <v>7672</v>
      </c>
      <c r="U142" s="275">
        <v>15365</v>
      </c>
      <c r="V142" s="320" t="s">
        <v>191</v>
      </c>
      <c r="W142" s="320" t="s">
        <v>191</v>
      </c>
      <c r="X142" s="320" t="s">
        <v>191</v>
      </c>
      <c r="Y142" s="320" t="s">
        <v>191</v>
      </c>
      <c r="Z142" s="320" t="s">
        <v>191</v>
      </c>
      <c r="AA142" s="320" t="s">
        <v>191</v>
      </c>
      <c r="AB142" s="320" t="s">
        <v>191</v>
      </c>
      <c r="AC142" s="320" t="s">
        <v>191</v>
      </c>
      <c r="AD142" s="320" t="s">
        <v>191</v>
      </c>
      <c r="AE142" s="320" t="s">
        <v>191</v>
      </c>
      <c r="AF142" s="320" t="s">
        <v>191</v>
      </c>
      <c r="AG142" s="320" t="s">
        <v>191</v>
      </c>
      <c r="AH142" s="320" t="s">
        <v>191</v>
      </c>
      <c r="AI142" s="320" t="s">
        <v>191</v>
      </c>
      <c r="AJ142" s="320" t="s">
        <v>191</v>
      </c>
      <c r="AK142" s="320" t="s">
        <v>191</v>
      </c>
      <c r="AL142" s="320" t="s">
        <v>191</v>
      </c>
      <c r="AM142" s="320" t="s">
        <v>191</v>
      </c>
      <c r="AN142" s="320" t="s">
        <v>191</v>
      </c>
      <c r="AO142" s="320" t="s">
        <v>191</v>
      </c>
      <c r="AP142" s="320" t="s">
        <v>191</v>
      </c>
      <c r="AQ142" s="320" t="s">
        <v>191</v>
      </c>
      <c r="AR142" s="320" t="s">
        <v>191</v>
      </c>
      <c r="AS142" s="320" t="s">
        <v>191</v>
      </c>
      <c r="AT142" s="320" t="s">
        <v>191</v>
      </c>
      <c r="AU142" s="320" t="s">
        <v>191</v>
      </c>
      <c r="AV142" s="320" t="s">
        <v>191</v>
      </c>
      <c r="AW142" s="320" t="s">
        <v>191</v>
      </c>
      <c r="AX142" s="320" t="s">
        <v>191</v>
      </c>
      <c r="AY142" s="320" t="s">
        <v>191</v>
      </c>
      <c r="AZ142" s="320" t="s">
        <v>191</v>
      </c>
      <c r="BA142" s="320" t="s">
        <v>191</v>
      </c>
      <c r="BB142" s="320" t="s">
        <v>191</v>
      </c>
      <c r="BC142" s="320" t="s">
        <v>191</v>
      </c>
      <c r="BD142" s="320" t="s">
        <v>191</v>
      </c>
      <c r="BE142" s="320" t="s">
        <v>191</v>
      </c>
      <c r="BF142" s="273">
        <v>35</v>
      </c>
      <c r="BG142" s="274">
        <v>26</v>
      </c>
      <c r="BH142" s="275">
        <v>28</v>
      </c>
      <c r="BI142" s="273">
        <v>330</v>
      </c>
      <c r="BJ142" s="274">
        <v>770</v>
      </c>
      <c r="BK142" s="275">
        <v>1100</v>
      </c>
      <c r="BL142" s="273">
        <v>36</v>
      </c>
      <c r="BM142" s="274">
        <v>28</v>
      </c>
      <c r="BN142" s="275">
        <v>30</v>
      </c>
      <c r="BO142" s="273">
        <v>330</v>
      </c>
      <c r="BP142" s="274">
        <v>770</v>
      </c>
      <c r="BQ142" s="275">
        <v>1100</v>
      </c>
      <c r="BR142" s="273">
        <v>29.1</v>
      </c>
      <c r="BS142" s="274">
        <v>27.4</v>
      </c>
      <c r="BT142" s="275">
        <v>27.9</v>
      </c>
      <c r="BU142" s="273">
        <v>330</v>
      </c>
      <c r="BV142" s="274">
        <v>770</v>
      </c>
      <c r="BW142" s="275">
        <v>1100</v>
      </c>
      <c r="BX142" s="273">
        <v>10</v>
      </c>
      <c r="BY142" s="274">
        <v>7</v>
      </c>
      <c r="BZ142" s="275">
        <v>7</v>
      </c>
      <c r="CA142" s="273">
        <v>62</v>
      </c>
      <c r="CB142" s="274">
        <v>182</v>
      </c>
      <c r="CC142" s="275">
        <v>244</v>
      </c>
      <c r="CD142" s="273">
        <v>10</v>
      </c>
      <c r="CE142" s="274">
        <v>8</v>
      </c>
      <c r="CF142" s="275">
        <v>8</v>
      </c>
      <c r="CG142" s="273">
        <v>62</v>
      </c>
      <c r="CH142" s="274">
        <v>182</v>
      </c>
      <c r="CI142" s="275">
        <v>244</v>
      </c>
      <c r="CJ142" s="273">
        <v>22.1</v>
      </c>
      <c r="CK142" s="274">
        <v>21.2</v>
      </c>
      <c r="CL142" s="275">
        <v>21.4</v>
      </c>
      <c r="CM142" s="273">
        <v>62</v>
      </c>
      <c r="CN142" s="274">
        <v>182</v>
      </c>
      <c r="CO142" s="275">
        <v>244</v>
      </c>
      <c r="CP142" s="273">
        <v>78</v>
      </c>
      <c r="CQ142" s="274">
        <v>63</v>
      </c>
      <c r="CR142" s="275">
        <v>70</v>
      </c>
      <c r="CS142" s="273">
        <v>8263</v>
      </c>
      <c r="CT142" s="274">
        <v>8795</v>
      </c>
      <c r="CU142" s="275">
        <v>17058</v>
      </c>
      <c r="CV142" s="273">
        <v>79</v>
      </c>
      <c r="CW142" s="274">
        <v>65</v>
      </c>
      <c r="CX142" s="275">
        <v>72</v>
      </c>
      <c r="CY142" s="273">
        <v>8263</v>
      </c>
      <c r="CZ142" s="274">
        <v>8795</v>
      </c>
      <c r="DA142" s="275">
        <v>17058</v>
      </c>
      <c r="DB142" s="273">
        <v>36.5</v>
      </c>
      <c r="DC142" s="274">
        <v>34.1</v>
      </c>
      <c r="DD142" s="275">
        <v>35.299999999999997</v>
      </c>
      <c r="DE142" s="273">
        <v>8263</v>
      </c>
      <c r="DF142" s="274">
        <v>8795</v>
      </c>
      <c r="DG142" s="275">
        <v>17058</v>
      </c>
    </row>
    <row r="143" spans="1:111" x14ac:dyDescent="0.35">
      <c r="A143" t="s">
        <v>154</v>
      </c>
      <c r="B143" t="s">
        <v>398</v>
      </c>
      <c r="C143" t="s">
        <v>392</v>
      </c>
      <c r="D143" s="273">
        <v>75</v>
      </c>
      <c r="E143" s="274">
        <v>64</v>
      </c>
      <c r="F143" s="275">
        <v>70</v>
      </c>
      <c r="G143" s="273">
        <v>3233</v>
      </c>
      <c r="H143" s="274">
        <v>3051</v>
      </c>
      <c r="I143" s="275">
        <v>6284</v>
      </c>
      <c r="J143" s="273">
        <v>77</v>
      </c>
      <c r="K143" s="274">
        <v>66</v>
      </c>
      <c r="L143" s="275">
        <v>72</v>
      </c>
      <c r="M143" s="273">
        <v>3233</v>
      </c>
      <c r="N143" s="274">
        <v>3051</v>
      </c>
      <c r="O143" s="275">
        <v>6284</v>
      </c>
      <c r="P143" s="273">
        <v>37</v>
      </c>
      <c r="Q143" s="274">
        <v>35.1</v>
      </c>
      <c r="R143" s="275">
        <v>36.1</v>
      </c>
      <c r="S143" s="273">
        <v>3233</v>
      </c>
      <c r="T143" s="274">
        <v>3051</v>
      </c>
      <c r="U143" s="275">
        <v>6284</v>
      </c>
      <c r="V143" s="320" t="s">
        <v>191</v>
      </c>
      <c r="W143" s="320" t="s">
        <v>191</v>
      </c>
      <c r="X143" s="320" t="s">
        <v>191</v>
      </c>
      <c r="Y143" s="320" t="s">
        <v>191</v>
      </c>
      <c r="Z143" s="320" t="s">
        <v>191</v>
      </c>
      <c r="AA143" s="320" t="s">
        <v>191</v>
      </c>
      <c r="AB143" s="320" t="s">
        <v>191</v>
      </c>
      <c r="AC143" s="320" t="s">
        <v>191</v>
      </c>
      <c r="AD143" s="320" t="s">
        <v>191</v>
      </c>
      <c r="AE143" s="320" t="s">
        <v>191</v>
      </c>
      <c r="AF143" s="320" t="s">
        <v>191</v>
      </c>
      <c r="AG143" s="320" t="s">
        <v>191</v>
      </c>
      <c r="AH143" s="320" t="s">
        <v>191</v>
      </c>
      <c r="AI143" s="320" t="s">
        <v>191</v>
      </c>
      <c r="AJ143" s="320" t="s">
        <v>191</v>
      </c>
      <c r="AK143" s="320" t="s">
        <v>191</v>
      </c>
      <c r="AL143" s="320" t="s">
        <v>191</v>
      </c>
      <c r="AM143" s="320" t="s">
        <v>191</v>
      </c>
      <c r="AN143" s="320" t="s">
        <v>191</v>
      </c>
      <c r="AO143" s="320" t="s">
        <v>191</v>
      </c>
      <c r="AP143" s="320" t="s">
        <v>191</v>
      </c>
      <c r="AQ143" s="320" t="s">
        <v>191</v>
      </c>
      <c r="AR143" s="320" t="s">
        <v>191</v>
      </c>
      <c r="AS143" s="320" t="s">
        <v>191</v>
      </c>
      <c r="AT143" s="320" t="s">
        <v>191</v>
      </c>
      <c r="AU143" s="320" t="s">
        <v>191</v>
      </c>
      <c r="AV143" s="320" t="s">
        <v>191</v>
      </c>
      <c r="AW143" s="320" t="s">
        <v>191</v>
      </c>
      <c r="AX143" s="320" t="s">
        <v>191</v>
      </c>
      <c r="AY143" s="320" t="s">
        <v>191</v>
      </c>
      <c r="AZ143" s="320" t="s">
        <v>191</v>
      </c>
      <c r="BA143" s="320" t="s">
        <v>191</v>
      </c>
      <c r="BB143" s="320" t="s">
        <v>191</v>
      </c>
      <c r="BC143" s="320" t="s">
        <v>191</v>
      </c>
      <c r="BD143" s="320" t="s">
        <v>191</v>
      </c>
      <c r="BE143" s="320" t="s">
        <v>191</v>
      </c>
      <c r="BF143" s="273">
        <v>27</v>
      </c>
      <c r="BG143" s="274">
        <v>15</v>
      </c>
      <c r="BH143" s="275">
        <v>18</v>
      </c>
      <c r="BI143" s="273">
        <v>139</v>
      </c>
      <c r="BJ143" s="274">
        <v>344</v>
      </c>
      <c r="BK143" s="275">
        <v>483</v>
      </c>
      <c r="BL143" s="273">
        <v>27</v>
      </c>
      <c r="BM143" s="274">
        <v>16</v>
      </c>
      <c r="BN143" s="275">
        <v>19</v>
      </c>
      <c r="BO143" s="273">
        <v>139</v>
      </c>
      <c r="BP143" s="274">
        <v>344</v>
      </c>
      <c r="BQ143" s="275">
        <v>483</v>
      </c>
      <c r="BR143" s="273">
        <v>27.4</v>
      </c>
      <c r="BS143" s="274">
        <v>25.8</v>
      </c>
      <c r="BT143" s="275">
        <v>26.2</v>
      </c>
      <c r="BU143" s="273">
        <v>139</v>
      </c>
      <c r="BV143" s="274">
        <v>344</v>
      </c>
      <c r="BW143" s="275">
        <v>483</v>
      </c>
      <c r="BX143" s="273" t="s">
        <v>197</v>
      </c>
      <c r="BY143" s="274" t="s">
        <v>197</v>
      </c>
      <c r="BZ143" s="275" t="s">
        <v>197</v>
      </c>
      <c r="CA143" s="273">
        <v>20</v>
      </c>
      <c r="CB143" s="274">
        <v>59</v>
      </c>
      <c r="CC143" s="275">
        <v>79</v>
      </c>
      <c r="CD143" s="273" t="s">
        <v>197</v>
      </c>
      <c r="CE143" s="274" t="s">
        <v>197</v>
      </c>
      <c r="CF143" s="275" t="s">
        <v>197</v>
      </c>
      <c r="CG143" s="273">
        <v>20</v>
      </c>
      <c r="CH143" s="274">
        <v>59</v>
      </c>
      <c r="CI143" s="275">
        <v>79</v>
      </c>
      <c r="CJ143" s="273">
        <v>18.7</v>
      </c>
      <c r="CK143" s="274">
        <v>20.100000000000001</v>
      </c>
      <c r="CL143" s="275">
        <v>19.7</v>
      </c>
      <c r="CM143" s="273">
        <v>20</v>
      </c>
      <c r="CN143" s="274">
        <v>59</v>
      </c>
      <c r="CO143" s="275">
        <v>79</v>
      </c>
      <c r="CP143" s="273">
        <v>73</v>
      </c>
      <c r="CQ143" s="274">
        <v>57</v>
      </c>
      <c r="CR143" s="275">
        <v>65</v>
      </c>
      <c r="CS143" s="273">
        <v>3472</v>
      </c>
      <c r="CT143" s="274">
        <v>3522</v>
      </c>
      <c r="CU143" s="275">
        <v>6994</v>
      </c>
      <c r="CV143" s="273">
        <v>74</v>
      </c>
      <c r="CW143" s="274">
        <v>60</v>
      </c>
      <c r="CX143" s="275">
        <v>67</v>
      </c>
      <c r="CY143" s="273">
        <v>3472</v>
      </c>
      <c r="CZ143" s="274">
        <v>3522</v>
      </c>
      <c r="DA143" s="275">
        <v>6994</v>
      </c>
      <c r="DB143" s="273">
        <v>36.5</v>
      </c>
      <c r="DC143" s="274">
        <v>33.9</v>
      </c>
      <c r="DD143" s="275">
        <v>35.200000000000003</v>
      </c>
      <c r="DE143" s="273">
        <v>3472</v>
      </c>
      <c r="DF143" s="274">
        <v>3522</v>
      </c>
      <c r="DG143" s="275">
        <v>6994</v>
      </c>
    </row>
    <row r="144" spans="1:111" x14ac:dyDescent="0.35">
      <c r="A144" t="s">
        <v>132</v>
      </c>
      <c r="B144" t="s">
        <v>377</v>
      </c>
      <c r="C144" t="s">
        <v>372</v>
      </c>
      <c r="D144" s="273">
        <v>84</v>
      </c>
      <c r="E144" s="274">
        <v>73</v>
      </c>
      <c r="F144" s="275">
        <v>78</v>
      </c>
      <c r="G144" s="273">
        <v>7229</v>
      </c>
      <c r="H144" s="274">
        <v>7202</v>
      </c>
      <c r="I144" s="275">
        <v>14431</v>
      </c>
      <c r="J144" s="273">
        <v>85</v>
      </c>
      <c r="K144" s="274">
        <v>74</v>
      </c>
      <c r="L144" s="275">
        <v>79</v>
      </c>
      <c r="M144" s="273">
        <v>7229</v>
      </c>
      <c r="N144" s="274">
        <v>7202</v>
      </c>
      <c r="O144" s="275">
        <v>14431</v>
      </c>
      <c r="P144" s="273">
        <v>36.5</v>
      </c>
      <c r="Q144" s="274">
        <v>35.1</v>
      </c>
      <c r="R144" s="275">
        <v>35.799999999999997</v>
      </c>
      <c r="S144" s="273">
        <v>7229</v>
      </c>
      <c r="T144" s="274">
        <v>7202</v>
      </c>
      <c r="U144" s="275">
        <v>14431</v>
      </c>
      <c r="V144" s="320" t="s">
        <v>191</v>
      </c>
      <c r="W144" s="320" t="s">
        <v>191</v>
      </c>
      <c r="X144" s="320" t="s">
        <v>191</v>
      </c>
      <c r="Y144" s="320" t="s">
        <v>191</v>
      </c>
      <c r="Z144" s="320" t="s">
        <v>191</v>
      </c>
      <c r="AA144" s="320" t="s">
        <v>191</v>
      </c>
      <c r="AB144" s="320" t="s">
        <v>191</v>
      </c>
      <c r="AC144" s="320" t="s">
        <v>191</v>
      </c>
      <c r="AD144" s="320" t="s">
        <v>191</v>
      </c>
      <c r="AE144" s="320" t="s">
        <v>191</v>
      </c>
      <c r="AF144" s="320" t="s">
        <v>191</v>
      </c>
      <c r="AG144" s="320" t="s">
        <v>191</v>
      </c>
      <c r="AH144" s="320" t="s">
        <v>191</v>
      </c>
      <c r="AI144" s="320" t="s">
        <v>191</v>
      </c>
      <c r="AJ144" s="320" t="s">
        <v>191</v>
      </c>
      <c r="AK144" s="320" t="s">
        <v>191</v>
      </c>
      <c r="AL144" s="320" t="s">
        <v>191</v>
      </c>
      <c r="AM144" s="320" t="s">
        <v>191</v>
      </c>
      <c r="AN144" s="320" t="s">
        <v>191</v>
      </c>
      <c r="AO144" s="320" t="s">
        <v>191</v>
      </c>
      <c r="AP144" s="320" t="s">
        <v>191</v>
      </c>
      <c r="AQ144" s="320" t="s">
        <v>191</v>
      </c>
      <c r="AR144" s="320" t="s">
        <v>191</v>
      </c>
      <c r="AS144" s="320" t="s">
        <v>191</v>
      </c>
      <c r="AT144" s="320" t="s">
        <v>191</v>
      </c>
      <c r="AU144" s="320" t="s">
        <v>191</v>
      </c>
      <c r="AV144" s="320" t="s">
        <v>191</v>
      </c>
      <c r="AW144" s="320" t="s">
        <v>191</v>
      </c>
      <c r="AX144" s="320" t="s">
        <v>191</v>
      </c>
      <c r="AY144" s="320" t="s">
        <v>191</v>
      </c>
      <c r="AZ144" s="320" t="s">
        <v>191</v>
      </c>
      <c r="BA144" s="320" t="s">
        <v>191</v>
      </c>
      <c r="BB144" s="320" t="s">
        <v>191</v>
      </c>
      <c r="BC144" s="320" t="s">
        <v>191</v>
      </c>
      <c r="BD144" s="320" t="s">
        <v>191</v>
      </c>
      <c r="BE144" s="320" t="s">
        <v>191</v>
      </c>
      <c r="BF144" s="273">
        <v>31</v>
      </c>
      <c r="BG144" s="274">
        <v>25</v>
      </c>
      <c r="BH144" s="275">
        <v>27</v>
      </c>
      <c r="BI144" s="273">
        <v>324</v>
      </c>
      <c r="BJ144" s="274">
        <v>684</v>
      </c>
      <c r="BK144" s="275">
        <v>1008</v>
      </c>
      <c r="BL144" s="273">
        <v>32</v>
      </c>
      <c r="BM144" s="274">
        <v>26</v>
      </c>
      <c r="BN144" s="275">
        <v>28</v>
      </c>
      <c r="BO144" s="273">
        <v>324</v>
      </c>
      <c r="BP144" s="274">
        <v>684</v>
      </c>
      <c r="BQ144" s="275">
        <v>1008</v>
      </c>
      <c r="BR144" s="273">
        <v>28.7</v>
      </c>
      <c r="BS144" s="274">
        <v>27.5</v>
      </c>
      <c r="BT144" s="275">
        <v>27.9</v>
      </c>
      <c r="BU144" s="273">
        <v>324</v>
      </c>
      <c r="BV144" s="274">
        <v>684</v>
      </c>
      <c r="BW144" s="275">
        <v>1008</v>
      </c>
      <c r="BX144" s="273" t="s">
        <v>197</v>
      </c>
      <c r="BY144" s="274" t="s">
        <v>197</v>
      </c>
      <c r="BZ144" s="275">
        <v>6</v>
      </c>
      <c r="CA144" s="273">
        <v>41</v>
      </c>
      <c r="CB144" s="274">
        <v>133</v>
      </c>
      <c r="CC144" s="275">
        <v>174</v>
      </c>
      <c r="CD144" s="273" t="s">
        <v>197</v>
      </c>
      <c r="CE144" s="274" t="s">
        <v>197</v>
      </c>
      <c r="CF144" s="275">
        <v>6</v>
      </c>
      <c r="CG144" s="273">
        <v>41</v>
      </c>
      <c r="CH144" s="274">
        <v>133</v>
      </c>
      <c r="CI144" s="275">
        <v>174</v>
      </c>
      <c r="CJ144" s="273">
        <v>20</v>
      </c>
      <c r="CK144" s="274">
        <v>20.9</v>
      </c>
      <c r="CL144" s="275">
        <v>20.7</v>
      </c>
      <c r="CM144" s="273">
        <v>41</v>
      </c>
      <c r="CN144" s="274">
        <v>133</v>
      </c>
      <c r="CO144" s="275">
        <v>174</v>
      </c>
      <c r="CP144" s="273">
        <v>81</v>
      </c>
      <c r="CQ144" s="274">
        <v>68</v>
      </c>
      <c r="CR144" s="275">
        <v>74</v>
      </c>
      <c r="CS144" s="273">
        <v>7709</v>
      </c>
      <c r="CT144" s="274">
        <v>8135</v>
      </c>
      <c r="CU144" s="275">
        <v>15844</v>
      </c>
      <c r="CV144" s="273">
        <v>82</v>
      </c>
      <c r="CW144" s="274">
        <v>69</v>
      </c>
      <c r="CX144" s="275">
        <v>75</v>
      </c>
      <c r="CY144" s="273">
        <v>7709</v>
      </c>
      <c r="CZ144" s="274">
        <v>8135</v>
      </c>
      <c r="DA144" s="275">
        <v>15844</v>
      </c>
      <c r="DB144" s="273">
        <v>36.1</v>
      </c>
      <c r="DC144" s="274">
        <v>34.200000000000003</v>
      </c>
      <c r="DD144" s="275">
        <v>35.1</v>
      </c>
      <c r="DE144" s="273">
        <v>7709</v>
      </c>
      <c r="DF144" s="274">
        <v>8135</v>
      </c>
      <c r="DG144" s="275">
        <v>15844</v>
      </c>
    </row>
    <row r="145" spans="1:111" x14ac:dyDescent="0.35">
      <c r="A145" t="s">
        <v>84</v>
      </c>
      <c r="B145" t="s">
        <v>329</v>
      </c>
      <c r="C145" t="s">
        <v>324</v>
      </c>
      <c r="D145" s="273">
        <v>78</v>
      </c>
      <c r="E145" s="274">
        <v>66</v>
      </c>
      <c r="F145" s="275">
        <v>73</v>
      </c>
      <c r="G145" s="273">
        <v>6951</v>
      </c>
      <c r="H145" s="274">
        <v>6724</v>
      </c>
      <c r="I145" s="275">
        <v>13675</v>
      </c>
      <c r="J145" s="273">
        <v>80</v>
      </c>
      <c r="K145" s="274">
        <v>69</v>
      </c>
      <c r="L145" s="275">
        <v>74</v>
      </c>
      <c r="M145" s="273">
        <v>6951</v>
      </c>
      <c r="N145" s="274">
        <v>6724</v>
      </c>
      <c r="O145" s="275">
        <v>13675</v>
      </c>
      <c r="P145" s="273">
        <v>37.200000000000003</v>
      </c>
      <c r="Q145" s="274">
        <v>35.1</v>
      </c>
      <c r="R145" s="275">
        <v>36.1</v>
      </c>
      <c r="S145" s="273">
        <v>6951</v>
      </c>
      <c r="T145" s="274">
        <v>6724</v>
      </c>
      <c r="U145" s="275">
        <v>13675</v>
      </c>
      <c r="V145" s="320" t="s">
        <v>191</v>
      </c>
      <c r="W145" s="320" t="s">
        <v>191</v>
      </c>
      <c r="X145" s="320" t="s">
        <v>191</v>
      </c>
      <c r="Y145" s="320" t="s">
        <v>191</v>
      </c>
      <c r="Z145" s="320" t="s">
        <v>191</v>
      </c>
      <c r="AA145" s="320" t="s">
        <v>191</v>
      </c>
      <c r="AB145" s="320" t="s">
        <v>191</v>
      </c>
      <c r="AC145" s="320" t="s">
        <v>191</v>
      </c>
      <c r="AD145" s="320" t="s">
        <v>191</v>
      </c>
      <c r="AE145" s="320" t="s">
        <v>191</v>
      </c>
      <c r="AF145" s="320" t="s">
        <v>191</v>
      </c>
      <c r="AG145" s="320" t="s">
        <v>191</v>
      </c>
      <c r="AH145" s="320" t="s">
        <v>191</v>
      </c>
      <c r="AI145" s="320" t="s">
        <v>191</v>
      </c>
      <c r="AJ145" s="320" t="s">
        <v>191</v>
      </c>
      <c r="AK145" s="320" t="s">
        <v>191</v>
      </c>
      <c r="AL145" s="320" t="s">
        <v>191</v>
      </c>
      <c r="AM145" s="320" t="s">
        <v>191</v>
      </c>
      <c r="AN145" s="320" t="s">
        <v>191</v>
      </c>
      <c r="AO145" s="320" t="s">
        <v>191</v>
      </c>
      <c r="AP145" s="320" t="s">
        <v>191</v>
      </c>
      <c r="AQ145" s="320" t="s">
        <v>191</v>
      </c>
      <c r="AR145" s="320" t="s">
        <v>191</v>
      </c>
      <c r="AS145" s="320" t="s">
        <v>191</v>
      </c>
      <c r="AT145" s="320" t="s">
        <v>191</v>
      </c>
      <c r="AU145" s="320" t="s">
        <v>191</v>
      </c>
      <c r="AV145" s="320" t="s">
        <v>191</v>
      </c>
      <c r="AW145" s="320" t="s">
        <v>191</v>
      </c>
      <c r="AX145" s="320" t="s">
        <v>191</v>
      </c>
      <c r="AY145" s="320" t="s">
        <v>191</v>
      </c>
      <c r="AZ145" s="320" t="s">
        <v>191</v>
      </c>
      <c r="BA145" s="320" t="s">
        <v>191</v>
      </c>
      <c r="BB145" s="320" t="s">
        <v>191</v>
      </c>
      <c r="BC145" s="320" t="s">
        <v>191</v>
      </c>
      <c r="BD145" s="320" t="s">
        <v>191</v>
      </c>
      <c r="BE145" s="320" t="s">
        <v>191</v>
      </c>
      <c r="BF145" s="273">
        <v>33</v>
      </c>
      <c r="BG145" s="274">
        <v>23</v>
      </c>
      <c r="BH145" s="275">
        <v>26</v>
      </c>
      <c r="BI145" s="273">
        <v>333</v>
      </c>
      <c r="BJ145" s="274">
        <v>811</v>
      </c>
      <c r="BK145" s="275">
        <v>1144</v>
      </c>
      <c r="BL145" s="273">
        <v>36</v>
      </c>
      <c r="BM145" s="274">
        <v>24</v>
      </c>
      <c r="BN145" s="275">
        <v>27</v>
      </c>
      <c r="BO145" s="273">
        <v>333</v>
      </c>
      <c r="BP145" s="274">
        <v>811</v>
      </c>
      <c r="BQ145" s="275">
        <v>1144</v>
      </c>
      <c r="BR145" s="273">
        <v>28.8</v>
      </c>
      <c r="BS145" s="274">
        <v>26.4</v>
      </c>
      <c r="BT145" s="275">
        <v>27.1</v>
      </c>
      <c r="BU145" s="273">
        <v>333</v>
      </c>
      <c r="BV145" s="274">
        <v>811</v>
      </c>
      <c r="BW145" s="275">
        <v>1144</v>
      </c>
      <c r="BX145" s="273" t="s">
        <v>197</v>
      </c>
      <c r="BY145" s="274" t="s">
        <v>197</v>
      </c>
      <c r="BZ145" s="275" t="s">
        <v>197</v>
      </c>
      <c r="CA145" s="273">
        <v>50</v>
      </c>
      <c r="CB145" s="274">
        <v>120</v>
      </c>
      <c r="CC145" s="275">
        <v>170</v>
      </c>
      <c r="CD145" s="273" t="s">
        <v>197</v>
      </c>
      <c r="CE145" s="274" t="s">
        <v>197</v>
      </c>
      <c r="CF145" s="275" t="s">
        <v>197</v>
      </c>
      <c r="CG145" s="273">
        <v>50</v>
      </c>
      <c r="CH145" s="274">
        <v>120</v>
      </c>
      <c r="CI145" s="275">
        <v>170</v>
      </c>
      <c r="CJ145" s="273">
        <v>19.2</v>
      </c>
      <c r="CK145" s="274">
        <v>19.3</v>
      </c>
      <c r="CL145" s="275">
        <v>19.3</v>
      </c>
      <c r="CM145" s="273">
        <v>50</v>
      </c>
      <c r="CN145" s="274">
        <v>120</v>
      </c>
      <c r="CO145" s="275">
        <v>170</v>
      </c>
      <c r="CP145" s="273">
        <v>76</v>
      </c>
      <c r="CQ145" s="274">
        <v>61</v>
      </c>
      <c r="CR145" s="275">
        <v>68</v>
      </c>
      <c r="CS145" s="273">
        <v>7379</v>
      </c>
      <c r="CT145" s="274">
        <v>7719</v>
      </c>
      <c r="CU145" s="275">
        <v>15098</v>
      </c>
      <c r="CV145" s="273">
        <v>77</v>
      </c>
      <c r="CW145" s="274">
        <v>63</v>
      </c>
      <c r="CX145" s="275">
        <v>70</v>
      </c>
      <c r="CY145" s="273">
        <v>7379</v>
      </c>
      <c r="CZ145" s="274">
        <v>7719</v>
      </c>
      <c r="DA145" s="275">
        <v>15098</v>
      </c>
      <c r="DB145" s="273">
        <v>36.6</v>
      </c>
      <c r="DC145" s="274">
        <v>33.9</v>
      </c>
      <c r="DD145" s="275">
        <v>35.200000000000003</v>
      </c>
      <c r="DE145" s="273">
        <v>7379</v>
      </c>
      <c r="DF145" s="274">
        <v>7719</v>
      </c>
      <c r="DG145" s="275">
        <v>15098</v>
      </c>
    </row>
    <row r="146" spans="1:111" x14ac:dyDescent="0.35">
      <c r="A146" t="s">
        <v>134</v>
      </c>
      <c r="B146" t="s">
        <v>379</v>
      </c>
      <c r="C146" t="s">
        <v>372</v>
      </c>
      <c r="D146" s="273">
        <v>84</v>
      </c>
      <c r="E146" s="274">
        <v>73</v>
      </c>
      <c r="F146" s="275">
        <v>79</v>
      </c>
      <c r="G146" s="273">
        <v>8250</v>
      </c>
      <c r="H146" s="274">
        <v>8185</v>
      </c>
      <c r="I146" s="275">
        <v>16435</v>
      </c>
      <c r="J146" s="273">
        <v>85</v>
      </c>
      <c r="K146" s="274">
        <v>74</v>
      </c>
      <c r="L146" s="275">
        <v>80</v>
      </c>
      <c r="M146" s="273">
        <v>8250</v>
      </c>
      <c r="N146" s="274">
        <v>8185</v>
      </c>
      <c r="O146" s="275">
        <v>16435</v>
      </c>
      <c r="P146" s="273">
        <v>37.799999999999997</v>
      </c>
      <c r="Q146" s="274">
        <v>36</v>
      </c>
      <c r="R146" s="275">
        <v>36.9</v>
      </c>
      <c r="S146" s="273">
        <v>8250</v>
      </c>
      <c r="T146" s="274">
        <v>8185</v>
      </c>
      <c r="U146" s="275">
        <v>16435</v>
      </c>
      <c r="V146" s="320" t="s">
        <v>191</v>
      </c>
      <c r="W146" s="320" t="s">
        <v>191</v>
      </c>
      <c r="X146" s="320" t="s">
        <v>191</v>
      </c>
      <c r="Y146" s="320" t="s">
        <v>191</v>
      </c>
      <c r="Z146" s="320" t="s">
        <v>191</v>
      </c>
      <c r="AA146" s="320" t="s">
        <v>191</v>
      </c>
      <c r="AB146" s="320" t="s">
        <v>191</v>
      </c>
      <c r="AC146" s="320" t="s">
        <v>191</v>
      </c>
      <c r="AD146" s="320" t="s">
        <v>191</v>
      </c>
      <c r="AE146" s="320" t="s">
        <v>191</v>
      </c>
      <c r="AF146" s="320" t="s">
        <v>191</v>
      </c>
      <c r="AG146" s="320" t="s">
        <v>191</v>
      </c>
      <c r="AH146" s="320" t="s">
        <v>191</v>
      </c>
      <c r="AI146" s="320" t="s">
        <v>191</v>
      </c>
      <c r="AJ146" s="320" t="s">
        <v>191</v>
      </c>
      <c r="AK146" s="320" t="s">
        <v>191</v>
      </c>
      <c r="AL146" s="320" t="s">
        <v>191</v>
      </c>
      <c r="AM146" s="320" t="s">
        <v>191</v>
      </c>
      <c r="AN146" s="320" t="s">
        <v>191</v>
      </c>
      <c r="AO146" s="320" t="s">
        <v>191</v>
      </c>
      <c r="AP146" s="320" t="s">
        <v>191</v>
      </c>
      <c r="AQ146" s="320" t="s">
        <v>191</v>
      </c>
      <c r="AR146" s="320" t="s">
        <v>191</v>
      </c>
      <c r="AS146" s="320" t="s">
        <v>191</v>
      </c>
      <c r="AT146" s="320" t="s">
        <v>191</v>
      </c>
      <c r="AU146" s="320" t="s">
        <v>191</v>
      </c>
      <c r="AV146" s="320" t="s">
        <v>191</v>
      </c>
      <c r="AW146" s="320" t="s">
        <v>191</v>
      </c>
      <c r="AX146" s="320" t="s">
        <v>191</v>
      </c>
      <c r="AY146" s="320" t="s">
        <v>191</v>
      </c>
      <c r="AZ146" s="320" t="s">
        <v>191</v>
      </c>
      <c r="BA146" s="320" t="s">
        <v>191</v>
      </c>
      <c r="BB146" s="320" t="s">
        <v>191</v>
      </c>
      <c r="BC146" s="320" t="s">
        <v>191</v>
      </c>
      <c r="BD146" s="320" t="s">
        <v>191</v>
      </c>
      <c r="BE146" s="320" t="s">
        <v>191</v>
      </c>
      <c r="BF146" s="273">
        <v>38</v>
      </c>
      <c r="BG146" s="274">
        <v>29</v>
      </c>
      <c r="BH146" s="275">
        <v>31</v>
      </c>
      <c r="BI146" s="273">
        <v>303</v>
      </c>
      <c r="BJ146" s="274">
        <v>885</v>
      </c>
      <c r="BK146" s="275">
        <v>1188</v>
      </c>
      <c r="BL146" s="273">
        <v>38</v>
      </c>
      <c r="BM146" s="274">
        <v>30</v>
      </c>
      <c r="BN146" s="275">
        <v>32</v>
      </c>
      <c r="BO146" s="273">
        <v>303</v>
      </c>
      <c r="BP146" s="274">
        <v>885</v>
      </c>
      <c r="BQ146" s="275">
        <v>1188</v>
      </c>
      <c r="BR146" s="273">
        <v>29.6</v>
      </c>
      <c r="BS146" s="274">
        <v>27.9</v>
      </c>
      <c r="BT146" s="275">
        <v>28.4</v>
      </c>
      <c r="BU146" s="273">
        <v>303</v>
      </c>
      <c r="BV146" s="274">
        <v>885</v>
      </c>
      <c r="BW146" s="275">
        <v>1188</v>
      </c>
      <c r="BX146" s="273">
        <v>8</v>
      </c>
      <c r="BY146" s="274">
        <v>5</v>
      </c>
      <c r="BZ146" s="275">
        <v>6</v>
      </c>
      <c r="CA146" s="273">
        <v>66</v>
      </c>
      <c r="CB146" s="274">
        <v>203</v>
      </c>
      <c r="CC146" s="275">
        <v>269</v>
      </c>
      <c r="CD146" s="273">
        <v>8</v>
      </c>
      <c r="CE146" s="274">
        <v>5</v>
      </c>
      <c r="CF146" s="275">
        <v>6</v>
      </c>
      <c r="CG146" s="273">
        <v>66</v>
      </c>
      <c r="CH146" s="274">
        <v>203</v>
      </c>
      <c r="CI146" s="275">
        <v>269</v>
      </c>
      <c r="CJ146" s="273">
        <v>21.1</v>
      </c>
      <c r="CK146" s="274">
        <v>20.2</v>
      </c>
      <c r="CL146" s="275">
        <v>20.399999999999999</v>
      </c>
      <c r="CM146" s="273">
        <v>66</v>
      </c>
      <c r="CN146" s="274">
        <v>203</v>
      </c>
      <c r="CO146" s="275">
        <v>269</v>
      </c>
      <c r="CP146" s="273">
        <v>82</v>
      </c>
      <c r="CQ146" s="274">
        <v>67</v>
      </c>
      <c r="CR146" s="275">
        <v>74</v>
      </c>
      <c r="CS146" s="273">
        <v>8786</v>
      </c>
      <c r="CT146" s="274">
        <v>9438</v>
      </c>
      <c r="CU146" s="275">
        <v>18224</v>
      </c>
      <c r="CV146" s="273">
        <v>82</v>
      </c>
      <c r="CW146" s="274">
        <v>68</v>
      </c>
      <c r="CX146" s="275">
        <v>75</v>
      </c>
      <c r="CY146" s="273">
        <v>8786</v>
      </c>
      <c r="CZ146" s="274">
        <v>9438</v>
      </c>
      <c r="DA146" s="275">
        <v>18224</v>
      </c>
      <c r="DB146" s="273">
        <v>37.299999999999997</v>
      </c>
      <c r="DC146" s="274">
        <v>34.799999999999997</v>
      </c>
      <c r="DD146" s="275">
        <v>36</v>
      </c>
      <c r="DE146" s="273">
        <v>8786</v>
      </c>
      <c r="DF146" s="274">
        <v>9438</v>
      </c>
      <c r="DG146" s="275">
        <v>18224</v>
      </c>
    </row>
    <row r="147" spans="1:111" x14ac:dyDescent="0.35">
      <c r="A147" t="s">
        <v>24</v>
      </c>
      <c r="B147" t="s">
        <v>270</v>
      </c>
      <c r="C147" t="s">
        <v>260</v>
      </c>
      <c r="D147" s="273">
        <v>77</v>
      </c>
      <c r="E147" s="274">
        <v>65</v>
      </c>
      <c r="F147" s="275">
        <v>71</v>
      </c>
      <c r="G147" s="273">
        <v>6591</v>
      </c>
      <c r="H147" s="274">
        <v>6653</v>
      </c>
      <c r="I147" s="275">
        <v>13244</v>
      </c>
      <c r="J147" s="273">
        <v>79</v>
      </c>
      <c r="K147" s="274">
        <v>68</v>
      </c>
      <c r="L147" s="275">
        <v>73</v>
      </c>
      <c r="M147" s="273">
        <v>6591</v>
      </c>
      <c r="N147" s="274">
        <v>6653</v>
      </c>
      <c r="O147" s="275">
        <v>13244</v>
      </c>
      <c r="P147" s="273">
        <v>36.700000000000003</v>
      </c>
      <c r="Q147" s="274">
        <v>34.700000000000003</v>
      </c>
      <c r="R147" s="275">
        <v>35.700000000000003</v>
      </c>
      <c r="S147" s="273">
        <v>6591</v>
      </c>
      <c r="T147" s="274">
        <v>6653</v>
      </c>
      <c r="U147" s="275">
        <v>13244</v>
      </c>
      <c r="V147" s="320" t="s">
        <v>191</v>
      </c>
      <c r="W147" s="320" t="s">
        <v>191</v>
      </c>
      <c r="X147" s="320" t="s">
        <v>191</v>
      </c>
      <c r="Y147" s="320" t="s">
        <v>191</v>
      </c>
      <c r="Z147" s="320" t="s">
        <v>191</v>
      </c>
      <c r="AA147" s="320" t="s">
        <v>191</v>
      </c>
      <c r="AB147" s="320" t="s">
        <v>191</v>
      </c>
      <c r="AC147" s="320" t="s">
        <v>191</v>
      </c>
      <c r="AD147" s="320" t="s">
        <v>191</v>
      </c>
      <c r="AE147" s="320" t="s">
        <v>191</v>
      </c>
      <c r="AF147" s="320" t="s">
        <v>191</v>
      </c>
      <c r="AG147" s="320" t="s">
        <v>191</v>
      </c>
      <c r="AH147" s="320" t="s">
        <v>191</v>
      </c>
      <c r="AI147" s="320" t="s">
        <v>191</v>
      </c>
      <c r="AJ147" s="320" t="s">
        <v>191</v>
      </c>
      <c r="AK147" s="320" t="s">
        <v>191</v>
      </c>
      <c r="AL147" s="320" t="s">
        <v>191</v>
      </c>
      <c r="AM147" s="320" t="s">
        <v>191</v>
      </c>
      <c r="AN147" s="320" t="s">
        <v>191</v>
      </c>
      <c r="AO147" s="320" t="s">
        <v>191</v>
      </c>
      <c r="AP147" s="320" t="s">
        <v>191</v>
      </c>
      <c r="AQ147" s="320" t="s">
        <v>191</v>
      </c>
      <c r="AR147" s="320" t="s">
        <v>191</v>
      </c>
      <c r="AS147" s="320" t="s">
        <v>191</v>
      </c>
      <c r="AT147" s="320" t="s">
        <v>191</v>
      </c>
      <c r="AU147" s="320" t="s">
        <v>191</v>
      </c>
      <c r="AV147" s="320" t="s">
        <v>191</v>
      </c>
      <c r="AW147" s="320" t="s">
        <v>191</v>
      </c>
      <c r="AX147" s="320" t="s">
        <v>191</v>
      </c>
      <c r="AY147" s="320" t="s">
        <v>191</v>
      </c>
      <c r="AZ147" s="320" t="s">
        <v>191</v>
      </c>
      <c r="BA147" s="320" t="s">
        <v>191</v>
      </c>
      <c r="BB147" s="320" t="s">
        <v>191</v>
      </c>
      <c r="BC147" s="320" t="s">
        <v>191</v>
      </c>
      <c r="BD147" s="320" t="s">
        <v>191</v>
      </c>
      <c r="BE147" s="320" t="s">
        <v>191</v>
      </c>
      <c r="BF147" s="273">
        <v>25</v>
      </c>
      <c r="BG147" s="274">
        <v>14</v>
      </c>
      <c r="BH147" s="275">
        <v>17</v>
      </c>
      <c r="BI147" s="273">
        <v>186</v>
      </c>
      <c r="BJ147" s="274">
        <v>508</v>
      </c>
      <c r="BK147" s="275">
        <v>694</v>
      </c>
      <c r="BL147" s="273">
        <v>27</v>
      </c>
      <c r="BM147" s="274">
        <v>16</v>
      </c>
      <c r="BN147" s="275">
        <v>19</v>
      </c>
      <c r="BO147" s="273">
        <v>186</v>
      </c>
      <c r="BP147" s="274">
        <v>508</v>
      </c>
      <c r="BQ147" s="275">
        <v>694</v>
      </c>
      <c r="BR147" s="273">
        <v>25.6</v>
      </c>
      <c r="BS147" s="274">
        <v>24.7</v>
      </c>
      <c r="BT147" s="275">
        <v>24.9</v>
      </c>
      <c r="BU147" s="273">
        <v>186</v>
      </c>
      <c r="BV147" s="274">
        <v>508</v>
      </c>
      <c r="BW147" s="275">
        <v>694</v>
      </c>
      <c r="BX147" s="273" t="s">
        <v>197</v>
      </c>
      <c r="BY147" s="274" t="s">
        <v>197</v>
      </c>
      <c r="BZ147" s="275" t="s">
        <v>197</v>
      </c>
      <c r="CA147" s="273">
        <v>52</v>
      </c>
      <c r="CB147" s="274">
        <v>143</v>
      </c>
      <c r="CC147" s="275">
        <v>195</v>
      </c>
      <c r="CD147" s="273" t="s">
        <v>197</v>
      </c>
      <c r="CE147" s="274" t="s">
        <v>197</v>
      </c>
      <c r="CF147" s="275" t="s">
        <v>197</v>
      </c>
      <c r="CG147" s="273">
        <v>52</v>
      </c>
      <c r="CH147" s="274">
        <v>143</v>
      </c>
      <c r="CI147" s="275">
        <v>195</v>
      </c>
      <c r="CJ147" s="273">
        <v>18.100000000000001</v>
      </c>
      <c r="CK147" s="274">
        <v>18.600000000000001</v>
      </c>
      <c r="CL147" s="275">
        <v>18.5</v>
      </c>
      <c r="CM147" s="273">
        <v>52</v>
      </c>
      <c r="CN147" s="274">
        <v>143</v>
      </c>
      <c r="CO147" s="275">
        <v>195</v>
      </c>
      <c r="CP147" s="273">
        <v>75</v>
      </c>
      <c r="CQ147" s="274">
        <v>60</v>
      </c>
      <c r="CR147" s="275">
        <v>67</v>
      </c>
      <c r="CS147" s="273">
        <v>6906</v>
      </c>
      <c r="CT147" s="274">
        <v>7392</v>
      </c>
      <c r="CU147" s="275">
        <v>14298</v>
      </c>
      <c r="CV147" s="273">
        <v>76</v>
      </c>
      <c r="CW147" s="274">
        <v>63</v>
      </c>
      <c r="CX147" s="275">
        <v>69</v>
      </c>
      <c r="CY147" s="273">
        <v>6906</v>
      </c>
      <c r="CZ147" s="274">
        <v>7392</v>
      </c>
      <c r="DA147" s="275">
        <v>14298</v>
      </c>
      <c r="DB147" s="273">
        <v>36.200000000000003</v>
      </c>
      <c r="DC147" s="274">
        <v>33.6</v>
      </c>
      <c r="DD147" s="275">
        <v>34.9</v>
      </c>
      <c r="DE147" s="273">
        <v>6906</v>
      </c>
      <c r="DF147" s="274">
        <v>7392</v>
      </c>
      <c r="DG147" s="275">
        <v>14298</v>
      </c>
    </row>
    <row r="148" spans="1:111" x14ac:dyDescent="0.35">
      <c r="A148" t="s">
        <v>58</v>
      </c>
      <c r="B148" t="s">
        <v>303</v>
      </c>
      <c r="C148" t="s">
        <v>299</v>
      </c>
      <c r="D148" s="273">
        <v>76</v>
      </c>
      <c r="E148" s="274">
        <v>61</v>
      </c>
      <c r="F148" s="275">
        <v>69</v>
      </c>
      <c r="G148" s="273">
        <v>3816</v>
      </c>
      <c r="H148" s="274">
        <v>3621</v>
      </c>
      <c r="I148" s="275">
        <v>7437</v>
      </c>
      <c r="J148" s="273">
        <v>77</v>
      </c>
      <c r="K148" s="274">
        <v>63</v>
      </c>
      <c r="L148" s="275">
        <v>70</v>
      </c>
      <c r="M148" s="273">
        <v>3816</v>
      </c>
      <c r="N148" s="274">
        <v>3621</v>
      </c>
      <c r="O148" s="275">
        <v>7437</v>
      </c>
      <c r="P148" s="273">
        <v>36.1</v>
      </c>
      <c r="Q148" s="274">
        <v>34.200000000000003</v>
      </c>
      <c r="R148" s="275">
        <v>35.200000000000003</v>
      </c>
      <c r="S148" s="273">
        <v>3816</v>
      </c>
      <c r="T148" s="274">
        <v>3621</v>
      </c>
      <c r="U148" s="275">
        <v>7437</v>
      </c>
      <c r="V148" s="320" t="s">
        <v>191</v>
      </c>
      <c r="W148" s="320" t="s">
        <v>191</v>
      </c>
      <c r="X148" s="320" t="s">
        <v>191</v>
      </c>
      <c r="Y148" s="320" t="s">
        <v>191</v>
      </c>
      <c r="Z148" s="320" t="s">
        <v>191</v>
      </c>
      <c r="AA148" s="320" t="s">
        <v>191</v>
      </c>
      <c r="AB148" s="320" t="s">
        <v>191</v>
      </c>
      <c r="AC148" s="320" t="s">
        <v>191</v>
      </c>
      <c r="AD148" s="320" t="s">
        <v>191</v>
      </c>
      <c r="AE148" s="320" t="s">
        <v>191</v>
      </c>
      <c r="AF148" s="320" t="s">
        <v>191</v>
      </c>
      <c r="AG148" s="320" t="s">
        <v>191</v>
      </c>
      <c r="AH148" s="320" t="s">
        <v>191</v>
      </c>
      <c r="AI148" s="320" t="s">
        <v>191</v>
      </c>
      <c r="AJ148" s="320" t="s">
        <v>191</v>
      </c>
      <c r="AK148" s="320" t="s">
        <v>191</v>
      </c>
      <c r="AL148" s="320" t="s">
        <v>191</v>
      </c>
      <c r="AM148" s="320" t="s">
        <v>191</v>
      </c>
      <c r="AN148" s="320" t="s">
        <v>191</v>
      </c>
      <c r="AO148" s="320" t="s">
        <v>191</v>
      </c>
      <c r="AP148" s="320" t="s">
        <v>191</v>
      </c>
      <c r="AQ148" s="320" t="s">
        <v>191</v>
      </c>
      <c r="AR148" s="320" t="s">
        <v>191</v>
      </c>
      <c r="AS148" s="320" t="s">
        <v>191</v>
      </c>
      <c r="AT148" s="320" t="s">
        <v>191</v>
      </c>
      <c r="AU148" s="320" t="s">
        <v>191</v>
      </c>
      <c r="AV148" s="320" t="s">
        <v>191</v>
      </c>
      <c r="AW148" s="320" t="s">
        <v>191</v>
      </c>
      <c r="AX148" s="320" t="s">
        <v>191</v>
      </c>
      <c r="AY148" s="320" t="s">
        <v>191</v>
      </c>
      <c r="AZ148" s="320" t="s">
        <v>191</v>
      </c>
      <c r="BA148" s="320" t="s">
        <v>191</v>
      </c>
      <c r="BB148" s="320" t="s">
        <v>191</v>
      </c>
      <c r="BC148" s="320" t="s">
        <v>191</v>
      </c>
      <c r="BD148" s="320" t="s">
        <v>191</v>
      </c>
      <c r="BE148" s="320" t="s">
        <v>191</v>
      </c>
      <c r="BF148" s="273">
        <v>28</v>
      </c>
      <c r="BG148" s="274">
        <v>19</v>
      </c>
      <c r="BH148" s="275">
        <v>22</v>
      </c>
      <c r="BI148" s="273">
        <v>81</v>
      </c>
      <c r="BJ148" s="274">
        <v>205</v>
      </c>
      <c r="BK148" s="275">
        <v>286</v>
      </c>
      <c r="BL148" s="273">
        <v>28</v>
      </c>
      <c r="BM148" s="274">
        <v>20</v>
      </c>
      <c r="BN148" s="275">
        <v>23</v>
      </c>
      <c r="BO148" s="273">
        <v>81</v>
      </c>
      <c r="BP148" s="274">
        <v>205</v>
      </c>
      <c r="BQ148" s="275">
        <v>286</v>
      </c>
      <c r="BR148" s="273">
        <v>27.4</v>
      </c>
      <c r="BS148" s="274">
        <v>26</v>
      </c>
      <c r="BT148" s="275">
        <v>26.4</v>
      </c>
      <c r="BU148" s="273">
        <v>81</v>
      </c>
      <c r="BV148" s="274">
        <v>205</v>
      </c>
      <c r="BW148" s="275">
        <v>286</v>
      </c>
      <c r="BX148" s="273" t="s">
        <v>197</v>
      </c>
      <c r="BY148" s="274" t="s">
        <v>197</v>
      </c>
      <c r="BZ148" s="275">
        <v>5</v>
      </c>
      <c r="CA148" s="273">
        <v>28</v>
      </c>
      <c r="CB148" s="274">
        <v>72</v>
      </c>
      <c r="CC148" s="275">
        <v>100</v>
      </c>
      <c r="CD148" s="273" t="s">
        <v>197</v>
      </c>
      <c r="CE148" s="274" t="s">
        <v>197</v>
      </c>
      <c r="CF148" s="275">
        <v>6</v>
      </c>
      <c r="CG148" s="273">
        <v>28</v>
      </c>
      <c r="CH148" s="274">
        <v>72</v>
      </c>
      <c r="CI148" s="275">
        <v>100</v>
      </c>
      <c r="CJ148" s="273">
        <v>20.5</v>
      </c>
      <c r="CK148" s="274">
        <v>20.399999999999999</v>
      </c>
      <c r="CL148" s="275">
        <v>20.399999999999999</v>
      </c>
      <c r="CM148" s="273">
        <v>28</v>
      </c>
      <c r="CN148" s="274">
        <v>72</v>
      </c>
      <c r="CO148" s="275">
        <v>100</v>
      </c>
      <c r="CP148" s="273">
        <v>74</v>
      </c>
      <c r="CQ148" s="274">
        <v>58</v>
      </c>
      <c r="CR148" s="275">
        <v>66</v>
      </c>
      <c r="CS148" s="273">
        <v>3964</v>
      </c>
      <c r="CT148" s="274">
        <v>3953</v>
      </c>
      <c r="CU148" s="275">
        <v>7917</v>
      </c>
      <c r="CV148" s="273">
        <v>75</v>
      </c>
      <c r="CW148" s="274">
        <v>59</v>
      </c>
      <c r="CX148" s="275">
        <v>67</v>
      </c>
      <c r="CY148" s="273">
        <v>3964</v>
      </c>
      <c r="CZ148" s="274">
        <v>3953</v>
      </c>
      <c r="DA148" s="275">
        <v>7917</v>
      </c>
      <c r="DB148" s="273">
        <v>35.799999999999997</v>
      </c>
      <c r="DC148" s="274">
        <v>33.5</v>
      </c>
      <c r="DD148" s="275">
        <v>34.6</v>
      </c>
      <c r="DE148" s="273">
        <v>3964</v>
      </c>
      <c r="DF148" s="274">
        <v>3953</v>
      </c>
      <c r="DG148" s="275">
        <v>7917</v>
      </c>
    </row>
    <row r="149" spans="1:111" x14ac:dyDescent="0.35">
      <c r="A149" t="s">
        <v>59</v>
      </c>
      <c r="B149" t="s">
        <v>304</v>
      </c>
      <c r="C149" t="s">
        <v>299</v>
      </c>
      <c r="D149" s="273">
        <v>79</v>
      </c>
      <c r="E149" s="274">
        <v>67</v>
      </c>
      <c r="F149" s="275">
        <v>73</v>
      </c>
      <c r="G149" s="273">
        <v>3762</v>
      </c>
      <c r="H149" s="274">
        <v>3713</v>
      </c>
      <c r="I149" s="275">
        <v>7475</v>
      </c>
      <c r="J149" s="273">
        <v>81</v>
      </c>
      <c r="K149" s="274">
        <v>69</v>
      </c>
      <c r="L149" s="275">
        <v>75</v>
      </c>
      <c r="M149" s="273">
        <v>3762</v>
      </c>
      <c r="N149" s="274">
        <v>3713</v>
      </c>
      <c r="O149" s="275">
        <v>7475</v>
      </c>
      <c r="P149" s="273">
        <v>36.6</v>
      </c>
      <c r="Q149" s="274">
        <v>34.799999999999997</v>
      </c>
      <c r="R149" s="275">
        <v>35.700000000000003</v>
      </c>
      <c r="S149" s="273">
        <v>3762</v>
      </c>
      <c r="T149" s="274">
        <v>3713</v>
      </c>
      <c r="U149" s="275">
        <v>7475</v>
      </c>
      <c r="V149" s="320" t="s">
        <v>191</v>
      </c>
      <c r="W149" s="320" t="s">
        <v>191</v>
      </c>
      <c r="X149" s="320" t="s">
        <v>191</v>
      </c>
      <c r="Y149" s="320" t="s">
        <v>191</v>
      </c>
      <c r="Z149" s="320" t="s">
        <v>191</v>
      </c>
      <c r="AA149" s="320" t="s">
        <v>191</v>
      </c>
      <c r="AB149" s="320" t="s">
        <v>191</v>
      </c>
      <c r="AC149" s="320" t="s">
        <v>191</v>
      </c>
      <c r="AD149" s="320" t="s">
        <v>191</v>
      </c>
      <c r="AE149" s="320" t="s">
        <v>191</v>
      </c>
      <c r="AF149" s="320" t="s">
        <v>191</v>
      </c>
      <c r="AG149" s="320" t="s">
        <v>191</v>
      </c>
      <c r="AH149" s="320" t="s">
        <v>191</v>
      </c>
      <c r="AI149" s="320" t="s">
        <v>191</v>
      </c>
      <c r="AJ149" s="320" t="s">
        <v>191</v>
      </c>
      <c r="AK149" s="320" t="s">
        <v>191</v>
      </c>
      <c r="AL149" s="320" t="s">
        <v>191</v>
      </c>
      <c r="AM149" s="320" t="s">
        <v>191</v>
      </c>
      <c r="AN149" s="320" t="s">
        <v>191</v>
      </c>
      <c r="AO149" s="320" t="s">
        <v>191</v>
      </c>
      <c r="AP149" s="320" t="s">
        <v>191</v>
      </c>
      <c r="AQ149" s="320" t="s">
        <v>191</v>
      </c>
      <c r="AR149" s="320" t="s">
        <v>191</v>
      </c>
      <c r="AS149" s="320" t="s">
        <v>191</v>
      </c>
      <c r="AT149" s="320" t="s">
        <v>191</v>
      </c>
      <c r="AU149" s="320" t="s">
        <v>191</v>
      </c>
      <c r="AV149" s="320" t="s">
        <v>191</v>
      </c>
      <c r="AW149" s="320" t="s">
        <v>191</v>
      </c>
      <c r="AX149" s="320" t="s">
        <v>191</v>
      </c>
      <c r="AY149" s="320" t="s">
        <v>191</v>
      </c>
      <c r="AZ149" s="320" t="s">
        <v>191</v>
      </c>
      <c r="BA149" s="320" t="s">
        <v>191</v>
      </c>
      <c r="BB149" s="320" t="s">
        <v>191</v>
      </c>
      <c r="BC149" s="320" t="s">
        <v>191</v>
      </c>
      <c r="BD149" s="320" t="s">
        <v>191</v>
      </c>
      <c r="BE149" s="320" t="s">
        <v>191</v>
      </c>
      <c r="BF149" s="273">
        <v>32</v>
      </c>
      <c r="BG149" s="274">
        <v>22</v>
      </c>
      <c r="BH149" s="275">
        <v>25</v>
      </c>
      <c r="BI149" s="273">
        <v>190</v>
      </c>
      <c r="BJ149" s="274">
        <v>356</v>
      </c>
      <c r="BK149" s="275">
        <v>546</v>
      </c>
      <c r="BL149" s="273">
        <v>33</v>
      </c>
      <c r="BM149" s="274">
        <v>24</v>
      </c>
      <c r="BN149" s="275">
        <v>27</v>
      </c>
      <c r="BO149" s="273">
        <v>190</v>
      </c>
      <c r="BP149" s="274">
        <v>356</v>
      </c>
      <c r="BQ149" s="275">
        <v>546</v>
      </c>
      <c r="BR149" s="273">
        <v>28.2</v>
      </c>
      <c r="BS149" s="274">
        <v>26.4</v>
      </c>
      <c r="BT149" s="275">
        <v>27</v>
      </c>
      <c r="BU149" s="273">
        <v>190</v>
      </c>
      <c r="BV149" s="274">
        <v>356</v>
      </c>
      <c r="BW149" s="275">
        <v>546</v>
      </c>
      <c r="BX149" s="273" t="s">
        <v>197</v>
      </c>
      <c r="BY149" s="274" t="s">
        <v>197</v>
      </c>
      <c r="BZ149" s="275">
        <v>5</v>
      </c>
      <c r="CA149" s="273">
        <v>37</v>
      </c>
      <c r="CB149" s="274">
        <v>65</v>
      </c>
      <c r="CC149" s="275">
        <v>102</v>
      </c>
      <c r="CD149" s="273" t="s">
        <v>197</v>
      </c>
      <c r="CE149" s="274" t="s">
        <v>197</v>
      </c>
      <c r="CF149" s="275">
        <v>5</v>
      </c>
      <c r="CG149" s="273">
        <v>37</v>
      </c>
      <c r="CH149" s="274">
        <v>65</v>
      </c>
      <c r="CI149" s="275">
        <v>102</v>
      </c>
      <c r="CJ149" s="273">
        <v>20.9</v>
      </c>
      <c r="CK149" s="274">
        <v>19.899999999999999</v>
      </c>
      <c r="CL149" s="275">
        <v>20.3</v>
      </c>
      <c r="CM149" s="273">
        <v>37</v>
      </c>
      <c r="CN149" s="274">
        <v>65</v>
      </c>
      <c r="CO149" s="275">
        <v>102</v>
      </c>
      <c r="CP149" s="273">
        <v>76</v>
      </c>
      <c r="CQ149" s="274">
        <v>62</v>
      </c>
      <c r="CR149" s="275">
        <v>69</v>
      </c>
      <c r="CS149" s="273">
        <v>4056</v>
      </c>
      <c r="CT149" s="274">
        <v>4197</v>
      </c>
      <c r="CU149" s="275">
        <v>8253</v>
      </c>
      <c r="CV149" s="273">
        <v>77</v>
      </c>
      <c r="CW149" s="274">
        <v>64</v>
      </c>
      <c r="CX149" s="275">
        <v>70</v>
      </c>
      <c r="CY149" s="273">
        <v>4056</v>
      </c>
      <c r="CZ149" s="274">
        <v>4197</v>
      </c>
      <c r="DA149" s="275">
        <v>8253</v>
      </c>
      <c r="DB149" s="273">
        <v>36</v>
      </c>
      <c r="DC149" s="274">
        <v>33.9</v>
      </c>
      <c r="DD149" s="275">
        <v>34.9</v>
      </c>
      <c r="DE149" s="273">
        <v>4056</v>
      </c>
      <c r="DF149" s="274">
        <v>4197</v>
      </c>
      <c r="DG149" s="275">
        <v>8253</v>
      </c>
    </row>
    <row r="150" spans="1:111" x14ac:dyDescent="0.35">
      <c r="A150" t="s">
        <v>86</v>
      </c>
      <c r="B150" t="s">
        <v>331</v>
      </c>
      <c r="C150" t="s">
        <v>324</v>
      </c>
      <c r="D150" s="273">
        <v>78</v>
      </c>
      <c r="E150" s="274">
        <v>66</v>
      </c>
      <c r="F150" s="275">
        <v>72</v>
      </c>
      <c r="G150" s="273">
        <v>4262</v>
      </c>
      <c r="H150" s="274">
        <v>4152</v>
      </c>
      <c r="I150" s="275">
        <v>8414</v>
      </c>
      <c r="J150" s="273">
        <v>80</v>
      </c>
      <c r="K150" s="274">
        <v>69</v>
      </c>
      <c r="L150" s="275">
        <v>75</v>
      </c>
      <c r="M150" s="273">
        <v>4262</v>
      </c>
      <c r="N150" s="274">
        <v>4152</v>
      </c>
      <c r="O150" s="275">
        <v>8414</v>
      </c>
      <c r="P150" s="273">
        <v>34.200000000000003</v>
      </c>
      <c r="Q150" s="274">
        <v>33</v>
      </c>
      <c r="R150" s="275">
        <v>33.6</v>
      </c>
      <c r="S150" s="273">
        <v>4262</v>
      </c>
      <c r="T150" s="274">
        <v>4152</v>
      </c>
      <c r="U150" s="275">
        <v>8414</v>
      </c>
      <c r="V150" s="320" t="s">
        <v>191</v>
      </c>
      <c r="W150" s="320" t="s">
        <v>191</v>
      </c>
      <c r="X150" s="320" t="s">
        <v>191</v>
      </c>
      <c r="Y150" s="320" t="s">
        <v>191</v>
      </c>
      <c r="Z150" s="320" t="s">
        <v>191</v>
      </c>
      <c r="AA150" s="320" t="s">
        <v>191</v>
      </c>
      <c r="AB150" s="320" t="s">
        <v>191</v>
      </c>
      <c r="AC150" s="320" t="s">
        <v>191</v>
      </c>
      <c r="AD150" s="320" t="s">
        <v>191</v>
      </c>
      <c r="AE150" s="320" t="s">
        <v>191</v>
      </c>
      <c r="AF150" s="320" t="s">
        <v>191</v>
      </c>
      <c r="AG150" s="320" t="s">
        <v>191</v>
      </c>
      <c r="AH150" s="320" t="s">
        <v>191</v>
      </c>
      <c r="AI150" s="320" t="s">
        <v>191</v>
      </c>
      <c r="AJ150" s="320" t="s">
        <v>191</v>
      </c>
      <c r="AK150" s="320" t="s">
        <v>191</v>
      </c>
      <c r="AL150" s="320" t="s">
        <v>191</v>
      </c>
      <c r="AM150" s="320" t="s">
        <v>191</v>
      </c>
      <c r="AN150" s="320" t="s">
        <v>191</v>
      </c>
      <c r="AO150" s="320" t="s">
        <v>191</v>
      </c>
      <c r="AP150" s="320" t="s">
        <v>191</v>
      </c>
      <c r="AQ150" s="320" t="s">
        <v>191</v>
      </c>
      <c r="AR150" s="320" t="s">
        <v>191</v>
      </c>
      <c r="AS150" s="320" t="s">
        <v>191</v>
      </c>
      <c r="AT150" s="320" t="s">
        <v>191</v>
      </c>
      <c r="AU150" s="320" t="s">
        <v>191</v>
      </c>
      <c r="AV150" s="320" t="s">
        <v>191</v>
      </c>
      <c r="AW150" s="320" t="s">
        <v>191</v>
      </c>
      <c r="AX150" s="320" t="s">
        <v>191</v>
      </c>
      <c r="AY150" s="320" t="s">
        <v>191</v>
      </c>
      <c r="AZ150" s="320" t="s">
        <v>191</v>
      </c>
      <c r="BA150" s="320" t="s">
        <v>191</v>
      </c>
      <c r="BB150" s="320" t="s">
        <v>191</v>
      </c>
      <c r="BC150" s="320" t="s">
        <v>191</v>
      </c>
      <c r="BD150" s="320" t="s">
        <v>191</v>
      </c>
      <c r="BE150" s="320" t="s">
        <v>191</v>
      </c>
      <c r="BF150" s="273">
        <v>34</v>
      </c>
      <c r="BG150" s="274">
        <v>22</v>
      </c>
      <c r="BH150" s="275">
        <v>25</v>
      </c>
      <c r="BI150" s="273">
        <v>260</v>
      </c>
      <c r="BJ150" s="274">
        <v>611</v>
      </c>
      <c r="BK150" s="275">
        <v>871</v>
      </c>
      <c r="BL150" s="273">
        <v>36</v>
      </c>
      <c r="BM150" s="274">
        <v>25</v>
      </c>
      <c r="BN150" s="275">
        <v>28</v>
      </c>
      <c r="BO150" s="273">
        <v>260</v>
      </c>
      <c r="BP150" s="274">
        <v>611</v>
      </c>
      <c r="BQ150" s="275">
        <v>871</v>
      </c>
      <c r="BR150" s="273">
        <v>27.9</v>
      </c>
      <c r="BS150" s="274">
        <v>26.7</v>
      </c>
      <c r="BT150" s="275">
        <v>27.1</v>
      </c>
      <c r="BU150" s="273">
        <v>260</v>
      </c>
      <c r="BV150" s="274">
        <v>611</v>
      </c>
      <c r="BW150" s="275">
        <v>871</v>
      </c>
      <c r="BX150" s="273" t="s">
        <v>197</v>
      </c>
      <c r="BY150" s="274" t="s">
        <v>197</v>
      </c>
      <c r="BZ150" s="275">
        <v>4</v>
      </c>
      <c r="CA150" s="273">
        <v>26</v>
      </c>
      <c r="CB150" s="274">
        <v>86</v>
      </c>
      <c r="CC150" s="275">
        <v>112</v>
      </c>
      <c r="CD150" s="273" t="s">
        <v>197</v>
      </c>
      <c r="CE150" s="274" t="s">
        <v>197</v>
      </c>
      <c r="CF150" s="275">
        <v>4</v>
      </c>
      <c r="CG150" s="273">
        <v>26</v>
      </c>
      <c r="CH150" s="274">
        <v>86</v>
      </c>
      <c r="CI150" s="275">
        <v>112</v>
      </c>
      <c r="CJ150" s="273">
        <v>20.9</v>
      </c>
      <c r="CK150" s="274">
        <v>19.899999999999999</v>
      </c>
      <c r="CL150" s="275">
        <v>20.100000000000001</v>
      </c>
      <c r="CM150" s="273">
        <v>26</v>
      </c>
      <c r="CN150" s="274">
        <v>86</v>
      </c>
      <c r="CO150" s="275">
        <v>112</v>
      </c>
      <c r="CP150" s="273">
        <v>75</v>
      </c>
      <c r="CQ150" s="274">
        <v>59</v>
      </c>
      <c r="CR150" s="275">
        <v>67</v>
      </c>
      <c r="CS150" s="273">
        <v>4608</v>
      </c>
      <c r="CT150" s="274">
        <v>4897</v>
      </c>
      <c r="CU150" s="275">
        <v>9505</v>
      </c>
      <c r="CV150" s="273">
        <v>77</v>
      </c>
      <c r="CW150" s="274">
        <v>62</v>
      </c>
      <c r="CX150" s="275">
        <v>69</v>
      </c>
      <c r="CY150" s="273">
        <v>4608</v>
      </c>
      <c r="CZ150" s="274">
        <v>4897</v>
      </c>
      <c r="DA150" s="275">
        <v>9505</v>
      </c>
      <c r="DB150" s="273">
        <v>33.799999999999997</v>
      </c>
      <c r="DC150" s="274">
        <v>32</v>
      </c>
      <c r="DD150" s="275">
        <v>32.799999999999997</v>
      </c>
      <c r="DE150" s="273">
        <v>4608</v>
      </c>
      <c r="DF150" s="274">
        <v>4897</v>
      </c>
      <c r="DG150" s="275">
        <v>9505</v>
      </c>
    </row>
    <row r="151" spans="1:111" x14ac:dyDescent="0.35">
      <c r="A151" t="s">
        <v>60</v>
      </c>
      <c r="B151" t="s">
        <v>305</v>
      </c>
      <c r="C151" t="s">
        <v>299</v>
      </c>
      <c r="D151" s="273">
        <v>75</v>
      </c>
      <c r="E151" s="274">
        <v>63</v>
      </c>
      <c r="F151" s="275">
        <v>69</v>
      </c>
      <c r="G151" s="273">
        <v>4401</v>
      </c>
      <c r="H151" s="274">
        <v>4517</v>
      </c>
      <c r="I151" s="275">
        <v>8918</v>
      </c>
      <c r="J151" s="273">
        <v>77</v>
      </c>
      <c r="K151" s="274">
        <v>66</v>
      </c>
      <c r="L151" s="275">
        <v>72</v>
      </c>
      <c r="M151" s="273">
        <v>4401</v>
      </c>
      <c r="N151" s="274">
        <v>4517</v>
      </c>
      <c r="O151" s="275">
        <v>8918</v>
      </c>
      <c r="P151" s="273">
        <v>35.700000000000003</v>
      </c>
      <c r="Q151" s="274">
        <v>33.9</v>
      </c>
      <c r="R151" s="275">
        <v>34.799999999999997</v>
      </c>
      <c r="S151" s="273">
        <v>4401</v>
      </c>
      <c r="T151" s="274">
        <v>4517</v>
      </c>
      <c r="U151" s="275">
        <v>8918</v>
      </c>
      <c r="V151" s="320" t="s">
        <v>191</v>
      </c>
      <c r="W151" s="320" t="s">
        <v>191</v>
      </c>
      <c r="X151" s="320" t="s">
        <v>191</v>
      </c>
      <c r="Y151" s="320" t="s">
        <v>191</v>
      </c>
      <c r="Z151" s="320" t="s">
        <v>191</v>
      </c>
      <c r="AA151" s="320" t="s">
        <v>191</v>
      </c>
      <c r="AB151" s="320" t="s">
        <v>191</v>
      </c>
      <c r="AC151" s="320" t="s">
        <v>191</v>
      </c>
      <c r="AD151" s="320" t="s">
        <v>191</v>
      </c>
      <c r="AE151" s="320" t="s">
        <v>191</v>
      </c>
      <c r="AF151" s="320" t="s">
        <v>191</v>
      </c>
      <c r="AG151" s="320" t="s">
        <v>191</v>
      </c>
      <c r="AH151" s="320" t="s">
        <v>191</v>
      </c>
      <c r="AI151" s="320" t="s">
        <v>191</v>
      </c>
      <c r="AJ151" s="320" t="s">
        <v>191</v>
      </c>
      <c r="AK151" s="320" t="s">
        <v>191</v>
      </c>
      <c r="AL151" s="320" t="s">
        <v>191</v>
      </c>
      <c r="AM151" s="320" t="s">
        <v>191</v>
      </c>
      <c r="AN151" s="320" t="s">
        <v>191</v>
      </c>
      <c r="AO151" s="320" t="s">
        <v>191</v>
      </c>
      <c r="AP151" s="320" t="s">
        <v>191</v>
      </c>
      <c r="AQ151" s="320" t="s">
        <v>191</v>
      </c>
      <c r="AR151" s="320" t="s">
        <v>191</v>
      </c>
      <c r="AS151" s="320" t="s">
        <v>191</v>
      </c>
      <c r="AT151" s="320" t="s">
        <v>191</v>
      </c>
      <c r="AU151" s="320" t="s">
        <v>191</v>
      </c>
      <c r="AV151" s="320" t="s">
        <v>191</v>
      </c>
      <c r="AW151" s="320" t="s">
        <v>191</v>
      </c>
      <c r="AX151" s="320" t="s">
        <v>191</v>
      </c>
      <c r="AY151" s="320" t="s">
        <v>191</v>
      </c>
      <c r="AZ151" s="320" t="s">
        <v>191</v>
      </c>
      <c r="BA151" s="320" t="s">
        <v>191</v>
      </c>
      <c r="BB151" s="320" t="s">
        <v>191</v>
      </c>
      <c r="BC151" s="320" t="s">
        <v>191</v>
      </c>
      <c r="BD151" s="320" t="s">
        <v>191</v>
      </c>
      <c r="BE151" s="320" t="s">
        <v>191</v>
      </c>
      <c r="BF151" s="273">
        <v>34</v>
      </c>
      <c r="BG151" s="274">
        <v>23</v>
      </c>
      <c r="BH151" s="275">
        <v>26</v>
      </c>
      <c r="BI151" s="273">
        <v>135</v>
      </c>
      <c r="BJ151" s="274">
        <v>410</v>
      </c>
      <c r="BK151" s="275">
        <v>545</v>
      </c>
      <c r="BL151" s="273">
        <v>34</v>
      </c>
      <c r="BM151" s="274">
        <v>25</v>
      </c>
      <c r="BN151" s="275">
        <v>27</v>
      </c>
      <c r="BO151" s="273">
        <v>135</v>
      </c>
      <c r="BP151" s="274">
        <v>410</v>
      </c>
      <c r="BQ151" s="275">
        <v>545</v>
      </c>
      <c r="BR151" s="273">
        <v>28.2</v>
      </c>
      <c r="BS151" s="274">
        <v>26.2</v>
      </c>
      <c r="BT151" s="275">
        <v>26.7</v>
      </c>
      <c r="BU151" s="273">
        <v>135</v>
      </c>
      <c r="BV151" s="274">
        <v>410</v>
      </c>
      <c r="BW151" s="275">
        <v>545</v>
      </c>
      <c r="BX151" s="273" t="s">
        <v>197</v>
      </c>
      <c r="BY151" s="274" t="s">
        <v>197</v>
      </c>
      <c r="BZ151" s="275" t="s">
        <v>197</v>
      </c>
      <c r="CA151" s="273">
        <v>21</v>
      </c>
      <c r="CB151" s="274">
        <v>71</v>
      </c>
      <c r="CC151" s="275">
        <v>92</v>
      </c>
      <c r="CD151" s="273" t="s">
        <v>197</v>
      </c>
      <c r="CE151" s="274" t="s">
        <v>197</v>
      </c>
      <c r="CF151" s="275" t="s">
        <v>197</v>
      </c>
      <c r="CG151" s="273">
        <v>21</v>
      </c>
      <c r="CH151" s="274">
        <v>71</v>
      </c>
      <c r="CI151" s="275">
        <v>92</v>
      </c>
      <c r="CJ151" s="273">
        <v>17.8</v>
      </c>
      <c r="CK151" s="274">
        <v>17.899999999999999</v>
      </c>
      <c r="CL151" s="275">
        <v>17.899999999999999</v>
      </c>
      <c r="CM151" s="273">
        <v>21</v>
      </c>
      <c r="CN151" s="274">
        <v>71</v>
      </c>
      <c r="CO151" s="275">
        <v>92</v>
      </c>
      <c r="CP151" s="273">
        <v>74</v>
      </c>
      <c r="CQ151" s="274">
        <v>58</v>
      </c>
      <c r="CR151" s="275">
        <v>66</v>
      </c>
      <c r="CS151" s="273">
        <v>4617</v>
      </c>
      <c r="CT151" s="274">
        <v>5058</v>
      </c>
      <c r="CU151" s="275">
        <v>9675</v>
      </c>
      <c r="CV151" s="273">
        <v>75</v>
      </c>
      <c r="CW151" s="274">
        <v>61</v>
      </c>
      <c r="CX151" s="275">
        <v>68</v>
      </c>
      <c r="CY151" s="273">
        <v>4617</v>
      </c>
      <c r="CZ151" s="274">
        <v>5058</v>
      </c>
      <c r="DA151" s="275">
        <v>9675</v>
      </c>
      <c r="DB151" s="273">
        <v>35.4</v>
      </c>
      <c r="DC151" s="274">
        <v>32.9</v>
      </c>
      <c r="DD151" s="275">
        <v>34.1</v>
      </c>
      <c r="DE151" s="273">
        <v>4617</v>
      </c>
      <c r="DF151" s="274">
        <v>5058</v>
      </c>
      <c r="DG151" s="275">
        <v>9675</v>
      </c>
    </row>
    <row r="152" spans="1:111" x14ac:dyDescent="0.35">
      <c r="A152" t="s">
        <v>49</v>
      </c>
      <c r="B152" t="s">
        <v>294</v>
      </c>
      <c r="C152" t="s">
        <v>408</v>
      </c>
      <c r="D152" s="273">
        <v>78</v>
      </c>
      <c r="E152" s="274">
        <v>63</v>
      </c>
      <c r="F152" s="275">
        <v>71</v>
      </c>
      <c r="G152" s="273">
        <v>2856</v>
      </c>
      <c r="H152" s="274">
        <v>2907</v>
      </c>
      <c r="I152" s="275">
        <v>5763</v>
      </c>
      <c r="J152" s="273">
        <v>80</v>
      </c>
      <c r="K152" s="274">
        <v>67</v>
      </c>
      <c r="L152" s="275">
        <v>73</v>
      </c>
      <c r="M152" s="273">
        <v>2856</v>
      </c>
      <c r="N152" s="274">
        <v>2907</v>
      </c>
      <c r="O152" s="275">
        <v>5763</v>
      </c>
      <c r="P152" s="273">
        <v>35.799999999999997</v>
      </c>
      <c r="Q152" s="274">
        <v>33.9</v>
      </c>
      <c r="R152" s="275">
        <v>34.9</v>
      </c>
      <c r="S152" s="273">
        <v>2856</v>
      </c>
      <c r="T152" s="274">
        <v>2907</v>
      </c>
      <c r="U152" s="275">
        <v>5763</v>
      </c>
      <c r="V152" s="320" t="s">
        <v>191</v>
      </c>
      <c r="W152" s="320" t="s">
        <v>191</v>
      </c>
      <c r="X152" s="320" t="s">
        <v>191</v>
      </c>
      <c r="Y152" s="320" t="s">
        <v>191</v>
      </c>
      <c r="Z152" s="320" t="s">
        <v>191</v>
      </c>
      <c r="AA152" s="320" t="s">
        <v>191</v>
      </c>
      <c r="AB152" s="320" t="s">
        <v>191</v>
      </c>
      <c r="AC152" s="320" t="s">
        <v>191</v>
      </c>
      <c r="AD152" s="320" t="s">
        <v>191</v>
      </c>
      <c r="AE152" s="320" t="s">
        <v>191</v>
      </c>
      <c r="AF152" s="320" t="s">
        <v>191</v>
      </c>
      <c r="AG152" s="320" t="s">
        <v>191</v>
      </c>
      <c r="AH152" s="320" t="s">
        <v>191</v>
      </c>
      <c r="AI152" s="320" t="s">
        <v>191</v>
      </c>
      <c r="AJ152" s="320" t="s">
        <v>191</v>
      </c>
      <c r="AK152" s="320" t="s">
        <v>191</v>
      </c>
      <c r="AL152" s="320" t="s">
        <v>191</v>
      </c>
      <c r="AM152" s="320" t="s">
        <v>191</v>
      </c>
      <c r="AN152" s="320" t="s">
        <v>191</v>
      </c>
      <c r="AO152" s="320" t="s">
        <v>191</v>
      </c>
      <c r="AP152" s="320" t="s">
        <v>191</v>
      </c>
      <c r="AQ152" s="320" t="s">
        <v>191</v>
      </c>
      <c r="AR152" s="320" t="s">
        <v>191</v>
      </c>
      <c r="AS152" s="320" t="s">
        <v>191</v>
      </c>
      <c r="AT152" s="320" t="s">
        <v>191</v>
      </c>
      <c r="AU152" s="320" t="s">
        <v>191</v>
      </c>
      <c r="AV152" s="320" t="s">
        <v>191</v>
      </c>
      <c r="AW152" s="320" t="s">
        <v>191</v>
      </c>
      <c r="AX152" s="320" t="s">
        <v>191</v>
      </c>
      <c r="AY152" s="320" t="s">
        <v>191</v>
      </c>
      <c r="AZ152" s="320" t="s">
        <v>191</v>
      </c>
      <c r="BA152" s="320" t="s">
        <v>191</v>
      </c>
      <c r="BB152" s="320" t="s">
        <v>191</v>
      </c>
      <c r="BC152" s="320" t="s">
        <v>191</v>
      </c>
      <c r="BD152" s="320" t="s">
        <v>191</v>
      </c>
      <c r="BE152" s="320" t="s">
        <v>191</v>
      </c>
      <c r="BF152" s="273">
        <v>20</v>
      </c>
      <c r="BG152" s="274">
        <v>17</v>
      </c>
      <c r="BH152" s="275">
        <v>18</v>
      </c>
      <c r="BI152" s="273">
        <v>93</v>
      </c>
      <c r="BJ152" s="274">
        <v>201</v>
      </c>
      <c r="BK152" s="275">
        <v>294</v>
      </c>
      <c r="BL152" s="273">
        <v>22</v>
      </c>
      <c r="BM152" s="274">
        <v>19</v>
      </c>
      <c r="BN152" s="275">
        <v>20</v>
      </c>
      <c r="BO152" s="273">
        <v>93</v>
      </c>
      <c r="BP152" s="274">
        <v>201</v>
      </c>
      <c r="BQ152" s="275">
        <v>294</v>
      </c>
      <c r="BR152" s="273">
        <v>26.6</v>
      </c>
      <c r="BS152" s="274">
        <v>25.4</v>
      </c>
      <c r="BT152" s="275">
        <v>25.8</v>
      </c>
      <c r="BU152" s="273">
        <v>93</v>
      </c>
      <c r="BV152" s="274">
        <v>201</v>
      </c>
      <c r="BW152" s="275">
        <v>294</v>
      </c>
      <c r="BX152" s="273" t="s">
        <v>197</v>
      </c>
      <c r="BY152" s="274" t="s">
        <v>197</v>
      </c>
      <c r="BZ152" s="275">
        <v>8</v>
      </c>
      <c r="CA152" s="273">
        <v>14</v>
      </c>
      <c r="CB152" s="274">
        <v>35</v>
      </c>
      <c r="CC152" s="275">
        <v>49</v>
      </c>
      <c r="CD152" s="273" t="s">
        <v>197</v>
      </c>
      <c r="CE152" s="274" t="s">
        <v>197</v>
      </c>
      <c r="CF152" s="275">
        <v>8</v>
      </c>
      <c r="CG152" s="273">
        <v>14</v>
      </c>
      <c r="CH152" s="274">
        <v>35</v>
      </c>
      <c r="CI152" s="275">
        <v>49</v>
      </c>
      <c r="CJ152" s="273">
        <v>21.1</v>
      </c>
      <c r="CK152" s="274">
        <v>20.399999999999999</v>
      </c>
      <c r="CL152" s="275">
        <v>20.6</v>
      </c>
      <c r="CM152" s="273">
        <v>14</v>
      </c>
      <c r="CN152" s="274">
        <v>35</v>
      </c>
      <c r="CO152" s="275">
        <v>49</v>
      </c>
      <c r="CP152" s="273">
        <v>76</v>
      </c>
      <c r="CQ152" s="274">
        <v>59</v>
      </c>
      <c r="CR152" s="275">
        <v>67</v>
      </c>
      <c r="CS152" s="273">
        <v>3025</v>
      </c>
      <c r="CT152" s="274">
        <v>3179</v>
      </c>
      <c r="CU152" s="275">
        <v>6204</v>
      </c>
      <c r="CV152" s="273">
        <v>78</v>
      </c>
      <c r="CW152" s="274">
        <v>63</v>
      </c>
      <c r="CX152" s="275">
        <v>70</v>
      </c>
      <c r="CY152" s="273">
        <v>3025</v>
      </c>
      <c r="CZ152" s="274">
        <v>3179</v>
      </c>
      <c r="DA152" s="275">
        <v>6204</v>
      </c>
      <c r="DB152" s="273">
        <v>35.5</v>
      </c>
      <c r="DC152" s="274">
        <v>33.200000000000003</v>
      </c>
      <c r="DD152" s="275">
        <v>34.299999999999997</v>
      </c>
      <c r="DE152" s="273">
        <v>3025</v>
      </c>
      <c r="DF152" s="274">
        <v>3179</v>
      </c>
      <c r="DG152" s="275">
        <v>6204</v>
      </c>
    </row>
    <row r="153" spans="1:111" x14ac:dyDescent="0.35">
      <c r="A153" t="s">
        <v>62</v>
      </c>
      <c r="B153" t="s">
        <v>307</v>
      </c>
      <c r="C153" t="s">
        <v>299</v>
      </c>
      <c r="D153" s="273">
        <v>75</v>
      </c>
      <c r="E153" s="274">
        <v>60</v>
      </c>
      <c r="F153" s="275">
        <v>67</v>
      </c>
      <c r="G153" s="273">
        <v>4533</v>
      </c>
      <c r="H153" s="274">
        <v>4524</v>
      </c>
      <c r="I153" s="275">
        <v>9057</v>
      </c>
      <c r="J153" s="273">
        <v>77</v>
      </c>
      <c r="K153" s="274">
        <v>64</v>
      </c>
      <c r="L153" s="275">
        <v>70</v>
      </c>
      <c r="M153" s="273">
        <v>4533</v>
      </c>
      <c r="N153" s="274">
        <v>4524</v>
      </c>
      <c r="O153" s="275">
        <v>9057</v>
      </c>
      <c r="P153" s="273">
        <v>35.299999999999997</v>
      </c>
      <c r="Q153" s="274">
        <v>33.200000000000003</v>
      </c>
      <c r="R153" s="275">
        <v>34.299999999999997</v>
      </c>
      <c r="S153" s="273">
        <v>4533</v>
      </c>
      <c r="T153" s="274">
        <v>4524</v>
      </c>
      <c r="U153" s="275">
        <v>9057</v>
      </c>
      <c r="V153" s="320" t="s">
        <v>191</v>
      </c>
      <c r="W153" s="320" t="s">
        <v>191</v>
      </c>
      <c r="X153" s="320" t="s">
        <v>191</v>
      </c>
      <c r="Y153" s="320" t="s">
        <v>191</v>
      </c>
      <c r="Z153" s="320" t="s">
        <v>191</v>
      </c>
      <c r="AA153" s="320" t="s">
        <v>191</v>
      </c>
      <c r="AB153" s="320" t="s">
        <v>191</v>
      </c>
      <c r="AC153" s="320" t="s">
        <v>191</v>
      </c>
      <c r="AD153" s="320" t="s">
        <v>191</v>
      </c>
      <c r="AE153" s="320" t="s">
        <v>191</v>
      </c>
      <c r="AF153" s="320" t="s">
        <v>191</v>
      </c>
      <c r="AG153" s="320" t="s">
        <v>191</v>
      </c>
      <c r="AH153" s="320" t="s">
        <v>191</v>
      </c>
      <c r="AI153" s="320" t="s">
        <v>191</v>
      </c>
      <c r="AJ153" s="320" t="s">
        <v>191</v>
      </c>
      <c r="AK153" s="320" t="s">
        <v>191</v>
      </c>
      <c r="AL153" s="320" t="s">
        <v>191</v>
      </c>
      <c r="AM153" s="320" t="s">
        <v>191</v>
      </c>
      <c r="AN153" s="320" t="s">
        <v>191</v>
      </c>
      <c r="AO153" s="320" t="s">
        <v>191</v>
      </c>
      <c r="AP153" s="320" t="s">
        <v>191</v>
      </c>
      <c r="AQ153" s="320" t="s">
        <v>191</v>
      </c>
      <c r="AR153" s="320" t="s">
        <v>191</v>
      </c>
      <c r="AS153" s="320" t="s">
        <v>191</v>
      </c>
      <c r="AT153" s="320" t="s">
        <v>191</v>
      </c>
      <c r="AU153" s="320" t="s">
        <v>191</v>
      </c>
      <c r="AV153" s="320" t="s">
        <v>191</v>
      </c>
      <c r="AW153" s="320" t="s">
        <v>191</v>
      </c>
      <c r="AX153" s="320" t="s">
        <v>191</v>
      </c>
      <c r="AY153" s="320" t="s">
        <v>191</v>
      </c>
      <c r="AZ153" s="320" t="s">
        <v>191</v>
      </c>
      <c r="BA153" s="320" t="s">
        <v>191</v>
      </c>
      <c r="BB153" s="320" t="s">
        <v>191</v>
      </c>
      <c r="BC153" s="320" t="s">
        <v>191</v>
      </c>
      <c r="BD153" s="320" t="s">
        <v>191</v>
      </c>
      <c r="BE153" s="320" t="s">
        <v>191</v>
      </c>
      <c r="BF153" s="273">
        <v>19</v>
      </c>
      <c r="BG153" s="274">
        <v>12</v>
      </c>
      <c r="BH153" s="275">
        <v>14</v>
      </c>
      <c r="BI153" s="273">
        <v>130</v>
      </c>
      <c r="BJ153" s="274">
        <v>363</v>
      </c>
      <c r="BK153" s="275">
        <v>493</v>
      </c>
      <c r="BL153" s="273">
        <v>22</v>
      </c>
      <c r="BM153" s="274">
        <v>13</v>
      </c>
      <c r="BN153" s="275">
        <v>15</v>
      </c>
      <c r="BO153" s="273">
        <v>130</v>
      </c>
      <c r="BP153" s="274">
        <v>363</v>
      </c>
      <c r="BQ153" s="275">
        <v>493</v>
      </c>
      <c r="BR153" s="273">
        <v>25.1</v>
      </c>
      <c r="BS153" s="274">
        <v>23.4</v>
      </c>
      <c r="BT153" s="275">
        <v>23.8</v>
      </c>
      <c r="BU153" s="273">
        <v>130</v>
      </c>
      <c r="BV153" s="274">
        <v>363</v>
      </c>
      <c r="BW153" s="275">
        <v>493</v>
      </c>
      <c r="BX153" s="273" t="s">
        <v>197</v>
      </c>
      <c r="BY153" s="274" t="s">
        <v>197</v>
      </c>
      <c r="BZ153" s="275" t="s">
        <v>197</v>
      </c>
      <c r="CA153" s="273">
        <v>12</v>
      </c>
      <c r="CB153" s="274">
        <v>26</v>
      </c>
      <c r="CC153" s="275">
        <v>38</v>
      </c>
      <c r="CD153" s="273" t="s">
        <v>197</v>
      </c>
      <c r="CE153" s="274" t="s">
        <v>197</v>
      </c>
      <c r="CF153" s="275" t="s">
        <v>197</v>
      </c>
      <c r="CG153" s="273">
        <v>12</v>
      </c>
      <c r="CH153" s="274">
        <v>26</v>
      </c>
      <c r="CI153" s="275">
        <v>38</v>
      </c>
      <c r="CJ153" s="273">
        <v>20.3</v>
      </c>
      <c r="CK153" s="274">
        <v>17.100000000000001</v>
      </c>
      <c r="CL153" s="275">
        <v>18.100000000000001</v>
      </c>
      <c r="CM153" s="273">
        <v>12</v>
      </c>
      <c r="CN153" s="274">
        <v>26</v>
      </c>
      <c r="CO153" s="275">
        <v>38</v>
      </c>
      <c r="CP153" s="273">
        <v>73</v>
      </c>
      <c r="CQ153" s="274">
        <v>56</v>
      </c>
      <c r="CR153" s="275">
        <v>64</v>
      </c>
      <c r="CS153" s="273">
        <v>4717</v>
      </c>
      <c r="CT153" s="274">
        <v>4957</v>
      </c>
      <c r="CU153" s="275">
        <v>9674</v>
      </c>
      <c r="CV153" s="273">
        <v>75</v>
      </c>
      <c r="CW153" s="274">
        <v>59</v>
      </c>
      <c r="CX153" s="275">
        <v>67</v>
      </c>
      <c r="CY153" s="273">
        <v>4717</v>
      </c>
      <c r="CZ153" s="274">
        <v>4957</v>
      </c>
      <c r="DA153" s="275">
        <v>9674</v>
      </c>
      <c r="DB153" s="273">
        <v>35</v>
      </c>
      <c r="DC153" s="274">
        <v>32.4</v>
      </c>
      <c r="DD153" s="275">
        <v>33.6</v>
      </c>
      <c r="DE153" s="273">
        <v>4717</v>
      </c>
      <c r="DF153" s="274">
        <v>4957</v>
      </c>
      <c r="DG153" s="275">
        <v>9674</v>
      </c>
    </row>
    <row r="154" spans="1:111" x14ac:dyDescent="0.35">
      <c r="A154" t="s">
        <v>137</v>
      </c>
      <c r="B154" t="s">
        <v>382</v>
      </c>
      <c r="C154" t="s">
        <v>372</v>
      </c>
      <c r="D154" s="273">
        <v>80</v>
      </c>
      <c r="E154" s="274">
        <v>66</v>
      </c>
      <c r="F154" s="275">
        <v>73</v>
      </c>
      <c r="G154" s="273">
        <v>3731</v>
      </c>
      <c r="H154" s="274">
        <v>3760</v>
      </c>
      <c r="I154" s="275">
        <v>7491</v>
      </c>
      <c r="J154" s="273">
        <v>81</v>
      </c>
      <c r="K154" s="274">
        <v>69</v>
      </c>
      <c r="L154" s="275">
        <v>75</v>
      </c>
      <c r="M154" s="273">
        <v>3731</v>
      </c>
      <c r="N154" s="274">
        <v>3760</v>
      </c>
      <c r="O154" s="275">
        <v>7491</v>
      </c>
      <c r="P154" s="273">
        <v>36</v>
      </c>
      <c r="Q154" s="274">
        <v>34.4</v>
      </c>
      <c r="R154" s="275">
        <v>35.200000000000003</v>
      </c>
      <c r="S154" s="273">
        <v>3731</v>
      </c>
      <c r="T154" s="274">
        <v>3760</v>
      </c>
      <c r="U154" s="275">
        <v>7491</v>
      </c>
      <c r="V154" s="320" t="s">
        <v>191</v>
      </c>
      <c r="W154" s="320" t="s">
        <v>191</v>
      </c>
      <c r="X154" s="320" t="s">
        <v>191</v>
      </c>
      <c r="Y154" s="320" t="s">
        <v>191</v>
      </c>
      <c r="Z154" s="320" t="s">
        <v>191</v>
      </c>
      <c r="AA154" s="320" t="s">
        <v>191</v>
      </c>
      <c r="AB154" s="320" t="s">
        <v>191</v>
      </c>
      <c r="AC154" s="320" t="s">
        <v>191</v>
      </c>
      <c r="AD154" s="320" t="s">
        <v>191</v>
      </c>
      <c r="AE154" s="320" t="s">
        <v>191</v>
      </c>
      <c r="AF154" s="320" t="s">
        <v>191</v>
      </c>
      <c r="AG154" s="320" t="s">
        <v>191</v>
      </c>
      <c r="AH154" s="320" t="s">
        <v>191</v>
      </c>
      <c r="AI154" s="320" t="s">
        <v>191</v>
      </c>
      <c r="AJ154" s="320" t="s">
        <v>191</v>
      </c>
      <c r="AK154" s="320" t="s">
        <v>191</v>
      </c>
      <c r="AL154" s="320" t="s">
        <v>191</v>
      </c>
      <c r="AM154" s="320" t="s">
        <v>191</v>
      </c>
      <c r="AN154" s="320" t="s">
        <v>191</v>
      </c>
      <c r="AO154" s="320" t="s">
        <v>191</v>
      </c>
      <c r="AP154" s="320" t="s">
        <v>191</v>
      </c>
      <c r="AQ154" s="320" t="s">
        <v>191</v>
      </c>
      <c r="AR154" s="320" t="s">
        <v>191</v>
      </c>
      <c r="AS154" s="320" t="s">
        <v>191</v>
      </c>
      <c r="AT154" s="320" t="s">
        <v>191</v>
      </c>
      <c r="AU154" s="320" t="s">
        <v>191</v>
      </c>
      <c r="AV154" s="320" t="s">
        <v>191</v>
      </c>
      <c r="AW154" s="320" t="s">
        <v>191</v>
      </c>
      <c r="AX154" s="320" t="s">
        <v>191</v>
      </c>
      <c r="AY154" s="320" t="s">
        <v>191</v>
      </c>
      <c r="AZ154" s="320" t="s">
        <v>191</v>
      </c>
      <c r="BA154" s="320" t="s">
        <v>191</v>
      </c>
      <c r="BB154" s="320" t="s">
        <v>191</v>
      </c>
      <c r="BC154" s="320" t="s">
        <v>191</v>
      </c>
      <c r="BD154" s="320" t="s">
        <v>191</v>
      </c>
      <c r="BE154" s="320" t="s">
        <v>191</v>
      </c>
      <c r="BF154" s="273">
        <v>20</v>
      </c>
      <c r="BG154" s="274">
        <v>16</v>
      </c>
      <c r="BH154" s="275">
        <v>18</v>
      </c>
      <c r="BI154" s="273">
        <v>125</v>
      </c>
      <c r="BJ154" s="274">
        <v>273</v>
      </c>
      <c r="BK154" s="275">
        <v>398</v>
      </c>
      <c r="BL154" s="273">
        <v>20</v>
      </c>
      <c r="BM154" s="274">
        <v>19</v>
      </c>
      <c r="BN154" s="275">
        <v>20</v>
      </c>
      <c r="BO154" s="273">
        <v>125</v>
      </c>
      <c r="BP154" s="274">
        <v>273</v>
      </c>
      <c r="BQ154" s="275">
        <v>398</v>
      </c>
      <c r="BR154" s="273">
        <v>26.1</v>
      </c>
      <c r="BS154" s="274">
        <v>25.9</v>
      </c>
      <c r="BT154" s="275">
        <v>26</v>
      </c>
      <c r="BU154" s="273">
        <v>125</v>
      </c>
      <c r="BV154" s="274">
        <v>273</v>
      </c>
      <c r="BW154" s="275">
        <v>398</v>
      </c>
      <c r="BX154" s="273" t="s">
        <v>197</v>
      </c>
      <c r="BY154" s="274" t="s">
        <v>197</v>
      </c>
      <c r="BZ154" s="275" t="s">
        <v>197</v>
      </c>
      <c r="CA154" s="273">
        <v>21</v>
      </c>
      <c r="CB154" s="274">
        <v>53</v>
      </c>
      <c r="CC154" s="275">
        <v>74</v>
      </c>
      <c r="CD154" s="273" t="s">
        <v>197</v>
      </c>
      <c r="CE154" s="274" t="s">
        <v>197</v>
      </c>
      <c r="CF154" s="275" t="s">
        <v>197</v>
      </c>
      <c r="CG154" s="273">
        <v>21</v>
      </c>
      <c r="CH154" s="274">
        <v>53</v>
      </c>
      <c r="CI154" s="275">
        <v>74</v>
      </c>
      <c r="CJ154" s="273">
        <v>18.2</v>
      </c>
      <c r="CK154" s="274">
        <v>18.7</v>
      </c>
      <c r="CL154" s="275">
        <v>18.600000000000001</v>
      </c>
      <c r="CM154" s="273">
        <v>21</v>
      </c>
      <c r="CN154" s="274">
        <v>53</v>
      </c>
      <c r="CO154" s="275">
        <v>74</v>
      </c>
      <c r="CP154" s="273">
        <v>77</v>
      </c>
      <c r="CQ154" s="274">
        <v>61</v>
      </c>
      <c r="CR154" s="275">
        <v>69</v>
      </c>
      <c r="CS154" s="273">
        <v>3974</v>
      </c>
      <c r="CT154" s="274">
        <v>4220</v>
      </c>
      <c r="CU154" s="275">
        <v>8194</v>
      </c>
      <c r="CV154" s="273">
        <v>78</v>
      </c>
      <c r="CW154" s="274">
        <v>63</v>
      </c>
      <c r="CX154" s="275">
        <v>70</v>
      </c>
      <c r="CY154" s="273">
        <v>3974</v>
      </c>
      <c r="CZ154" s="274">
        <v>4220</v>
      </c>
      <c r="DA154" s="275">
        <v>8194</v>
      </c>
      <c r="DB154" s="273">
        <v>35.6</v>
      </c>
      <c r="DC154" s="274">
        <v>33.5</v>
      </c>
      <c r="DD154" s="275">
        <v>34.5</v>
      </c>
      <c r="DE154" s="273">
        <v>3974</v>
      </c>
      <c r="DF154" s="274">
        <v>4220</v>
      </c>
      <c r="DG154" s="275">
        <v>8194</v>
      </c>
    </row>
    <row r="155" spans="1:111" x14ac:dyDescent="0.35">
      <c r="A155" t="s">
        <v>159</v>
      </c>
      <c r="B155" t="s">
        <v>403</v>
      </c>
      <c r="C155" t="s">
        <v>392</v>
      </c>
      <c r="D155" s="273">
        <v>78</v>
      </c>
      <c r="E155" s="274">
        <v>67</v>
      </c>
      <c r="F155" s="275">
        <v>73</v>
      </c>
      <c r="G155" s="273">
        <v>2779</v>
      </c>
      <c r="H155" s="274">
        <v>2576</v>
      </c>
      <c r="I155" s="275">
        <v>5355</v>
      </c>
      <c r="J155" s="273">
        <v>79</v>
      </c>
      <c r="K155" s="274">
        <v>69</v>
      </c>
      <c r="L155" s="275">
        <v>74</v>
      </c>
      <c r="M155" s="273">
        <v>2779</v>
      </c>
      <c r="N155" s="274">
        <v>2576</v>
      </c>
      <c r="O155" s="275">
        <v>5355</v>
      </c>
      <c r="P155" s="273">
        <v>36.5</v>
      </c>
      <c r="Q155" s="274">
        <v>34.9</v>
      </c>
      <c r="R155" s="275">
        <v>35.700000000000003</v>
      </c>
      <c r="S155" s="273">
        <v>2779</v>
      </c>
      <c r="T155" s="274">
        <v>2576</v>
      </c>
      <c r="U155" s="275">
        <v>5355</v>
      </c>
      <c r="V155" s="320" t="s">
        <v>191</v>
      </c>
      <c r="W155" s="320" t="s">
        <v>191</v>
      </c>
      <c r="X155" s="320" t="s">
        <v>191</v>
      </c>
      <c r="Y155" s="320" t="s">
        <v>191</v>
      </c>
      <c r="Z155" s="320" t="s">
        <v>191</v>
      </c>
      <c r="AA155" s="320" t="s">
        <v>191</v>
      </c>
      <c r="AB155" s="320" t="s">
        <v>191</v>
      </c>
      <c r="AC155" s="320" t="s">
        <v>191</v>
      </c>
      <c r="AD155" s="320" t="s">
        <v>191</v>
      </c>
      <c r="AE155" s="320" t="s">
        <v>191</v>
      </c>
      <c r="AF155" s="320" t="s">
        <v>191</v>
      </c>
      <c r="AG155" s="320" t="s">
        <v>191</v>
      </c>
      <c r="AH155" s="320" t="s">
        <v>191</v>
      </c>
      <c r="AI155" s="320" t="s">
        <v>191</v>
      </c>
      <c r="AJ155" s="320" t="s">
        <v>191</v>
      </c>
      <c r="AK155" s="320" t="s">
        <v>191</v>
      </c>
      <c r="AL155" s="320" t="s">
        <v>191</v>
      </c>
      <c r="AM155" s="320" t="s">
        <v>191</v>
      </c>
      <c r="AN155" s="320" t="s">
        <v>191</v>
      </c>
      <c r="AO155" s="320" t="s">
        <v>191</v>
      </c>
      <c r="AP155" s="320" t="s">
        <v>191</v>
      </c>
      <c r="AQ155" s="320" t="s">
        <v>191</v>
      </c>
      <c r="AR155" s="320" t="s">
        <v>191</v>
      </c>
      <c r="AS155" s="320" t="s">
        <v>191</v>
      </c>
      <c r="AT155" s="320" t="s">
        <v>191</v>
      </c>
      <c r="AU155" s="320" t="s">
        <v>191</v>
      </c>
      <c r="AV155" s="320" t="s">
        <v>191</v>
      </c>
      <c r="AW155" s="320" t="s">
        <v>191</v>
      </c>
      <c r="AX155" s="320" t="s">
        <v>191</v>
      </c>
      <c r="AY155" s="320" t="s">
        <v>191</v>
      </c>
      <c r="AZ155" s="320" t="s">
        <v>191</v>
      </c>
      <c r="BA155" s="320" t="s">
        <v>191</v>
      </c>
      <c r="BB155" s="320" t="s">
        <v>191</v>
      </c>
      <c r="BC155" s="320" t="s">
        <v>191</v>
      </c>
      <c r="BD155" s="320" t="s">
        <v>191</v>
      </c>
      <c r="BE155" s="320" t="s">
        <v>191</v>
      </c>
      <c r="BF155" s="273">
        <v>29</v>
      </c>
      <c r="BG155" s="274">
        <v>21</v>
      </c>
      <c r="BH155" s="275">
        <v>24</v>
      </c>
      <c r="BI155" s="273">
        <v>166</v>
      </c>
      <c r="BJ155" s="274">
        <v>370</v>
      </c>
      <c r="BK155" s="275">
        <v>536</v>
      </c>
      <c r="BL155" s="273">
        <v>29</v>
      </c>
      <c r="BM155" s="274">
        <v>22</v>
      </c>
      <c r="BN155" s="275">
        <v>24</v>
      </c>
      <c r="BO155" s="273">
        <v>166</v>
      </c>
      <c r="BP155" s="274">
        <v>370</v>
      </c>
      <c r="BQ155" s="275">
        <v>536</v>
      </c>
      <c r="BR155" s="273">
        <v>28.5</v>
      </c>
      <c r="BS155" s="274">
        <v>26.8</v>
      </c>
      <c r="BT155" s="275">
        <v>27.3</v>
      </c>
      <c r="BU155" s="273">
        <v>166</v>
      </c>
      <c r="BV155" s="274">
        <v>370</v>
      </c>
      <c r="BW155" s="275">
        <v>536</v>
      </c>
      <c r="BX155" s="273" t="s">
        <v>197</v>
      </c>
      <c r="BY155" s="274" t="s">
        <v>197</v>
      </c>
      <c r="BZ155" s="275" t="s">
        <v>197</v>
      </c>
      <c r="CA155" s="273">
        <v>9</v>
      </c>
      <c r="CB155" s="274">
        <v>16</v>
      </c>
      <c r="CC155" s="275">
        <v>25</v>
      </c>
      <c r="CD155" s="273" t="s">
        <v>197</v>
      </c>
      <c r="CE155" s="274" t="s">
        <v>197</v>
      </c>
      <c r="CF155" s="275" t="s">
        <v>197</v>
      </c>
      <c r="CG155" s="273">
        <v>9</v>
      </c>
      <c r="CH155" s="274">
        <v>16</v>
      </c>
      <c r="CI155" s="275">
        <v>25</v>
      </c>
      <c r="CJ155" s="273">
        <v>17.3</v>
      </c>
      <c r="CK155" s="274">
        <v>17.5</v>
      </c>
      <c r="CL155" s="275">
        <v>17.399999999999999</v>
      </c>
      <c r="CM155" s="273">
        <v>9</v>
      </c>
      <c r="CN155" s="274">
        <v>16</v>
      </c>
      <c r="CO155" s="275">
        <v>25</v>
      </c>
      <c r="CP155" s="273">
        <v>75</v>
      </c>
      <c r="CQ155" s="274">
        <v>61</v>
      </c>
      <c r="CR155" s="275">
        <v>68</v>
      </c>
      <c r="CS155" s="273">
        <v>3004</v>
      </c>
      <c r="CT155" s="274">
        <v>3013</v>
      </c>
      <c r="CU155" s="275">
        <v>6017</v>
      </c>
      <c r="CV155" s="273">
        <v>75</v>
      </c>
      <c r="CW155" s="274">
        <v>62</v>
      </c>
      <c r="CX155" s="275">
        <v>69</v>
      </c>
      <c r="CY155" s="273">
        <v>3004</v>
      </c>
      <c r="CZ155" s="274">
        <v>3013</v>
      </c>
      <c r="DA155" s="275">
        <v>6017</v>
      </c>
      <c r="DB155" s="273">
        <v>35.9</v>
      </c>
      <c r="DC155" s="274">
        <v>33.799999999999997</v>
      </c>
      <c r="DD155" s="275">
        <v>34.799999999999997</v>
      </c>
      <c r="DE155" s="273">
        <v>3004</v>
      </c>
      <c r="DF155" s="274">
        <v>3013</v>
      </c>
      <c r="DG155" s="275">
        <v>6017</v>
      </c>
    </row>
    <row r="156" spans="1:111" x14ac:dyDescent="0.35">
      <c r="A156" t="s">
        <v>72</v>
      </c>
      <c r="B156" t="s">
        <v>317</v>
      </c>
      <c r="C156" t="s">
        <v>309</v>
      </c>
      <c r="D156" s="273">
        <v>82</v>
      </c>
      <c r="E156" s="274">
        <v>70</v>
      </c>
      <c r="F156" s="275">
        <v>76</v>
      </c>
      <c r="G156" s="273">
        <v>4518</v>
      </c>
      <c r="H156" s="274">
        <v>4420</v>
      </c>
      <c r="I156" s="275">
        <v>8938</v>
      </c>
      <c r="J156" s="273">
        <v>83</v>
      </c>
      <c r="K156" s="274">
        <v>72</v>
      </c>
      <c r="L156" s="275">
        <v>77</v>
      </c>
      <c r="M156" s="273">
        <v>4518</v>
      </c>
      <c r="N156" s="274">
        <v>4420</v>
      </c>
      <c r="O156" s="275">
        <v>8938</v>
      </c>
      <c r="P156" s="273">
        <v>38.1</v>
      </c>
      <c r="Q156" s="274">
        <v>35.6</v>
      </c>
      <c r="R156" s="275">
        <v>36.799999999999997</v>
      </c>
      <c r="S156" s="273">
        <v>4518</v>
      </c>
      <c r="T156" s="274">
        <v>4420</v>
      </c>
      <c r="U156" s="275">
        <v>8938</v>
      </c>
      <c r="V156" s="320" t="s">
        <v>191</v>
      </c>
      <c r="W156" s="320" t="s">
        <v>191</v>
      </c>
      <c r="X156" s="320" t="s">
        <v>191</v>
      </c>
      <c r="Y156" s="320" t="s">
        <v>191</v>
      </c>
      <c r="Z156" s="320" t="s">
        <v>191</v>
      </c>
      <c r="AA156" s="320" t="s">
        <v>191</v>
      </c>
      <c r="AB156" s="320" t="s">
        <v>191</v>
      </c>
      <c r="AC156" s="320" t="s">
        <v>191</v>
      </c>
      <c r="AD156" s="320" t="s">
        <v>191</v>
      </c>
      <c r="AE156" s="320" t="s">
        <v>191</v>
      </c>
      <c r="AF156" s="320" t="s">
        <v>191</v>
      </c>
      <c r="AG156" s="320" t="s">
        <v>191</v>
      </c>
      <c r="AH156" s="320" t="s">
        <v>191</v>
      </c>
      <c r="AI156" s="320" t="s">
        <v>191</v>
      </c>
      <c r="AJ156" s="320" t="s">
        <v>191</v>
      </c>
      <c r="AK156" s="320" t="s">
        <v>191</v>
      </c>
      <c r="AL156" s="320" t="s">
        <v>191</v>
      </c>
      <c r="AM156" s="320" t="s">
        <v>191</v>
      </c>
      <c r="AN156" s="320" t="s">
        <v>191</v>
      </c>
      <c r="AO156" s="320" t="s">
        <v>191</v>
      </c>
      <c r="AP156" s="320" t="s">
        <v>191</v>
      </c>
      <c r="AQ156" s="320" t="s">
        <v>191</v>
      </c>
      <c r="AR156" s="320" t="s">
        <v>191</v>
      </c>
      <c r="AS156" s="320" t="s">
        <v>191</v>
      </c>
      <c r="AT156" s="320" t="s">
        <v>191</v>
      </c>
      <c r="AU156" s="320" t="s">
        <v>191</v>
      </c>
      <c r="AV156" s="320" t="s">
        <v>191</v>
      </c>
      <c r="AW156" s="320" t="s">
        <v>191</v>
      </c>
      <c r="AX156" s="320" t="s">
        <v>191</v>
      </c>
      <c r="AY156" s="320" t="s">
        <v>191</v>
      </c>
      <c r="AZ156" s="320" t="s">
        <v>191</v>
      </c>
      <c r="BA156" s="320" t="s">
        <v>191</v>
      </c>
      <c r="BB156" s="320" t="s">
        <v>191</v>
      </c>
      <c r="BC156" s="320" t="s">
        <v>191</v>
      </c>
      <c r="BD156" s="320" t="s">
        <v>191</v>
      </c>
      <c r="BE156" s="320" t="s">
        <v>191</v>
      </c>
      <c r="BF156" s="273">
        <v>38</v>
      </c>
      <c r="BG156" s="274">
        <v>23</v>
      </c>
      <c r="BH156" s="275">
        <v>27</v>
      </c>
      <c r="BI156" s="273">
        <v>134</v>
      </c>
      <c r="BJ156" s="274">
        <v>373</v>
      </c>
      <c r="BK156" s="275">
        <v>507</v>
      </c>
      <c r="BL156" s="273">
        <v>38</v>
      </c>
      <c r="BM156" s="274">
        <v>24</v>
      </c>
      <c r="BN156" s="275">
        <v>28</v>
      </c>
      <c r="BO156" s="273">
        <v>134</v>
      </c>
      <c r="BP156" s="274">
        <v>373</v>
      </c>
      <c r="BQ156" s="275">
        <v>507</v>
      </c>
      <c r="BR156" s="273">
        <v>28.3</v>
      </c>
      <c r="BS156" s="274">
        <v>25.9</v>
      </c>
      <c r="BT156" s="275">
        <v>26.6</v>
      </c>
      <c r="BU156" s="273">
        <v>134</v>
      </c>
      <c r="BV156" s="274">
        <v>373</v>
      </c>
      <c r="BW156" s="275">
        <v>507</v>
      </c>
      <c r="BX156" s="273" t="s">
        <v>197</v>
      </c>
      <c r="BY156" s="274" t="s">
        <v>197</v>
      </c>
      <c r="BZ156" s="275" t="s">
        <v>197</v>
      </c>
      <c r="CA156" s="273">
        <v>26</v>
      </c>
      <c r="CB156" s="274">
        <v>76</v>
      </c>
      <c r="CC156" s="275">
        <v>102</v>
      </c>
      <c r="CD156" s="273" t="s">
        <v>197</v>
      </c>
      <c r="CE156" s="274" t="s">
        <v>197</v>
      </c>
      <c r="CF156" s="275" t="s">
        <v>197</v>
      </c>
      <c r="CG156" s="273">
        <v>26</v>
      </c>
      <c r="CH156" s="274">
        <v>76</v>
      </c>
      <c r="CI156" s="275">
        <v>102</v>
      </c>
      <c r="CJ156" s="273">
        <v>18</v>
      </c>
      <c r="CK156" s="274">
        <v>18.600000000000001</v>
      </c>
      <c r="CL156" s="275">
        <v>18.399999999999999</v>
      </c>
      <c r="CM156" s="273">
        <v>26</v>
      </c>
      <c r="CN156" s="274">
        <v>76</v>
      </c>
      <c r="CO156" s="275">
        <v>102</v>
      </c>
      <c r="CP156" s="273">
        <v>80</v>
      </c>
      <c r="CQ156" s="274">
        <v>65</v>
      </c>
      <c r="CR156" s="275">
        <v>72</v>
      </c>
      <c r="CS156" s="273">
        <v>4720</v>
      </c>
      <c r="CT156" s="274">
        <v>4901</v>
      </c>
      <c r="CU156" s="275">
        <v>9621</v>
      </c>
      <c r="CV156" s="273">
        <v>81</v>
      </c>
      <c r="CW156" s="274">
        <v>67</v>
      </c>
      <c r="CX156" s="275">
        <v>74</v>
      </c>
      <c r="CY156" s="273">
        <v>4720</v>
      </c>
      <c r="CZ156" s="274">
        <v>4901</v>
      </c>
      <c r="DA156" s="275">
        <v>9621</v>
      </c>
      <c r="DB156" s="273">
        <v>37.6</v>
      </c>
      <c r="DC156" s="274">
        <v>34.5</v>
      </c>
      <c r="DD156" s="275">
        <v>36</v>
      </c>
      <c r="DE156" s="273">
        <v>4720</v>
      </c>
      <c r="DF156" s="274">
        <v>4901</v>
      </c>
      <c r="DG156" s="275">
        <v>9621</v>
      </c>
    </row>
    <row r="157" spans="1:111" x14ac:dyDescent="0.35">
      <c r="A157" t="s">
        <v>89</v>
      </c>
      <c r="B157" t="s">
        <v>334</v>
      </c>
      <c r="C157" t="s">
        <v>324</v>
      </c>
      <c r="D157" s="273">
        <v>80</v>
      </c>
      <c r="E157" s="274">
        <v>65</v>
      </c>
      <c r="F157" s="275">
        <v>73</v>
      </c>
      <c r="G157" s="273">
        <v>3776</v>
      </c>
      <c r="H157" s="274">
        <v>3732</v>
      </c>
      <c r="I157" s="275">
        <v>7508</v>
      </c>
      <c r="J157" s="273">
        <v>81</v>
      </c>
      <c r="K157" s="274">
        <v>68</v>
      </c>
      <c r="L157" s="275">
        <v>75</v>
      </c>
      <c r="M157" s="273">
        <v>3776</v>
      </c>
      <c r="N157" s="274">
        <v>3732</v>
      </c>
      <c r="O157" s="275">
        <v>7508</v>
      </c>
      <c r="P157" s="273">
        <v>36.200000000000003</v>
      </c>
      <c r="Q157" s="274">
        <v>34.299999999999997</v>
      </c>
      <c r="R157" s="275">
        <v>35.200000000000003</v>
      </c>
      <c r="S157" s="273">
        <v>3776</v>
      </c>
      <c r="T157" s="274">
        <v>3732</v>
      </c>
      <c r="U157" s="275">
        <v>7508</v>
      </c>
      <c r="V157" s="320" t="s">
        <v>191</v>
      </c>
      <c r="W157" s="320" t="s">
        <v>191</v>
      </c>
      <c r="X157" s="320" t="s">
        <v>191</v>
      </c>
      <c r="Y157" s="320" t="s">
        <v>191</v>
      </c>
      <c r="Z157" s="320" t="s">
        <v>191</v>
      </c>
      <c r="AA157" s="320" t="s">
        <v>191</v>
      </c>
      <c r="AB157" s="320" t="s">
        <v>191</v>
      </c>
      <c r="AC157" s="320" t="s">
        <v>191</v>
      </c>
      <c r="AD157" s="320" t="s">
        <v>191</v>
      </c>
      <c r="AE157" s="320" t="s">
        <v>191</v>
      </c>
      <c r="AF157" s="320" t="s">
        <v>191</v>
      </c>
      <c r="AG157" s="320" t="s">
        <v>191</v>
      </c>
      <c r="AH157" s="320" t="s">
        <v>191</v>
      </c>
      <c r="AI157" s="320" t="s">
        <v>191</v>
      </c>
      <c r="AJ157" s="320" t="s">
        <v>191</v>
      </c>
      <c r="AK157" s="320" t="s">
        <v>191</v>
      </c>
      <c r="AL157" s="320" t="s">
        <v>191</v>
      </c>
      <c r="AM157" s="320" t="s">
        <v>191</v>
      </c>
      <c r="AN157" s="320" t="s">
        <v>191</v>
      </c>
      <c r="AO157" s="320" t="s">
        <v>191</v>
      </c>
      <c r="AP157" s="320" t="s">
        <v>191</v>
      </c>
      <c r="AQ157" s="320" t="s">
        <v>191</v>
      </c>
      <c r="AR157" s="320" t="s">
        <v>191</v>
      </c>
      <c r="AS157" s="320" t="s">
        <v>191</v>
      </c>
      <c r="AT157" s="320" t="s">
        <v>191</v>
      </c>
      <c r="AU157" s="320" t="s">
        <v>191</v>
      </c>
      <c r="AV157" s="320" t="s">
        <v>191</v>
      </c>
      <c r="AW157" s="320" t="s">
        <v>191</v>
      </c>
      <c r="AX157" s="320" t="s">
        <v>191</v>
      </c>
      <c r="AY157" s="320" t="s">
        <v>191</v>
      </c>
      <c r="AZ157" s="320" t="s">
        <v>191</v>
      </c>
      <c r="BA157" s="320" t="s">
        <v>191</v>
      </c>
      <c r="BB157" s="320" t="s">
        <v>191</v>
      </c>
      <c r="BC157" s="320" t="s">
        <v>191</v>
      </c>
      <c r="BD157" s="320" t="s">
        <v>191</v>
      </c>
      <c r="BE157" s="320" t="s">
        <v>191</v>
      </c>
      <c r="BF157" s="273">
        <v>31</v>
      </c>
      <c r="BG157" s="274">
        <v>22</v>
      </c>
      <c r="BH157" s="275">
        <v>25</v>
      </c>
      <c r="BI157" s="273">
        <v>172</v>
      </c>
      <c r="BJ157" s="274">
        <v>386</v>
      </c>
      <c r="BK157" s="275">
        <v>558</v>
      </c>
      <c r="BL157" s="273">
        <v>34</v>
      </c>
      <c r="BM157" s="274">
        <v>24</v>
      </c>
      <c r="BN157" s="275">
        <v>27</v>
      </c>
      <c r="BO157" s="273">
        <v>172</v>
      </c>
      <c r="BP157" s="274">
        <v>386</v>
      </c>
      <c r="BQ157" s="275">
        <v>558</v>
      </c>
      <c r="BR157" s="273">
        <v>27.7</v>
      </c>
      <c r="BS157" s="274">
        <v>26.6</v>
      </c>
      <c r="BT157" s="275">
        <v>26.9</v>
      </c>
      <c r="BU157" s="273">
        <v>172</v>
      </c>
      <c r="BV157" s="274">
        <v>386</v>
      </c>
      <c r="BW157" s="275">
        <v>558</v>
      </c>
      <c r="BX157" s="273" t="s">
        <v>197</v>
      </c>
      <c r="BY157" s="274" t="s">
        <v>197</v>
      </c>
      <c r="BZ157" s="275">
        <v>8</v>
      </c>
      <c r="CA157" s="273">
        <v>21</v>
      </c>
      <c r="CB157" s="274">
        <v>44</v>
      </c>
      <c r="CC157" s="275">
        <v>65</v>
      </c>
      <c r="CD157" s="273" t="s">
        <v>197</v>
      </c>
      <c r="CE157" s="274" t="s">
        <v>197</v>
      </c>
      <c r="CF157" s="275">
        <v>9</v>
      </c>
      <c r="CG157" s="273">
        <v>21</v>
      </c>
      <c r="CH157" s="274">
        <v>44</v>
      </c>
      <c r="CI157" s="275">
        <v>65</v>
      </c>
      <c r="CJ157" s="273">
        <v>20.3</v>
      </c>
      <c r="CK157" s="274">
        <v>21.5</v>
      </c>
      <c r="CL157" s="275">
        <v>21.1</v>
      </c>
      <c r="CM157" s="273">
        <v>21</v>
      </c>
      <c r="CN157" s="274">
        <v>44</v>
      </c>
      <c r="CO157" s="275">
        <v>65</v>
      </c>
      <c r="CP157" s="273">
        <v>77</v>
      </c>
      <c r="CQ157" s="274">
        <v>60</v>
      </c>
      <c r="CR157" s="275">
        <v>68</v>
      </c>
      <c r="CS157" s="273">
        <v>4048</v>
      </c>
      <c r="CT157" s="274">
        <v>4234</v>
      </c>
      <c r="CU157" s="275">
        <v>8282</v>
      </c>
      <c r="CV157" s="273">
        <v>78</v>
      </c>
      <c r="CW157" s="274">
        <v>63</v>
      </c>
      <c r="CX157" s="275">
        <v>70</v>
      </c>
      <c r="CY157" s="273">
        <v>4048</v>
      </c>
      <c r="CZ157" s="274">
        <v>4234</v>
      </c>
      <c r="DA157" s="275">
        <v>8282</v>
      </c>
      <c r="DB157" s="273">
        <v>35.6</v>
      </c>
      <c r="DC157" s="274">
        <v>33.4</v>
      </c>
      <c r="DD157" s="275">
        <v>34.5</v>
      </c>
      <c r="DE157" s="273">
        <v>4048</v>
      </c>
      <c r="DF157" s="274">
        <v>4234</v>
      </c>
      <c r="DG157" s="275">
        <v>8282</v>
      </c>
    </row>
    <row r="158" spans="1:111" x14ac:dyDescent="0.35">
      <c r="A158" t="s">
        <v>142</v>
      </c>
      <c r="B158" t="s">
        <v>387</v>
      </c>
      <c r="C158" t="s">
        <v>372</v>
      </c>
      <c r="D158" s="273">
        <v>86</v>
      </c>
      <c r="E158" s="274">
        <v>74</v>
      </c>
      <c r="F158" s="275">
        <v>80</v>
      </c>
      <c r="G158" s="273">
        <v>6257</v>
      </c>
      <c r="H158" s="274">
        <v>6153</v>
      </c>
      <c r="I158" s="275">
        <v>12410</v>
      </c>
      <c r="J158" s="273">
        <v>86</v>
      </c>
      <c r="K158" s="274">
        <v>75</v>
      </c>
      <c r="L158" s="275">
        <v>81</v>
      </c>
      <c r="M158" s="273">
        <v>6257</v>
      </c>
      <c r="N158" s="274">
        <v>6153</v>
      </c>
      <c r="O158" s="275">
        <v>12410</v>
      </c>
      <c r="P158" s="273">
        <v>37.700000000000003</v>
      </c>
      <c r="Q158" s="274">
        <v>36.200000000000003</v>
      </c>
      <c r="R158" s="275">
        <v>36.9</v>
      </c>
      <c r="S158" s="273">
        <v>6257</v>
      </c>
      <c r="T158" s="274">
        <v>6153</v>
      </c>
      <c r="U158" s="275">
        <v>12410</v>
      </c>
      <c r="V158" s="320" t="s">
        <v>191</v>
      </c>
      <c r="W158" s="320" t="s">
        <v>191</v>
      </c>
      <c r="X158" s="320" t="s">
        <v>191</v>
      </c>
      <c r="Y158" s="320" t="s">
        <v>191</v>
      </c>
      <c r="Z158" s="320" t="s">
        <v>191</v>
      </c>
      <c r="AA158" s="320" t="s">
        <v>191</v>
      </c>
      <c r="AB158" s="320" t="s">
        <v>191</v>
      </c>
      <c r="AC158" s="320" t="s">
        <v>191</v>
      </c>
      <c r="AD158" s="320" t="s">
        <v>191</v>
      </c>
      <c r="AE158" s="320" t="s">
        <v>191</v>
      </c>
      <c r="AF158" s="320" t="s">
        <v>191</v>
      </c>
      <c r="AG158" s="320" t="s">
        <v>191</v>
      </c>
      <c r="AH158" s="320" t="s">
        <v>191</v>
      </c>
      <c r="AI158" s="320" t="s">
        <v>191</v>
      </c>
      <c r="AJ158" s="320" t="s">
        <v>191</v>
      </c>
      <c r="AK158" s="320" t="s">
        <v>191</v>
      </c>
      <c r="AL158" s="320" t="s">
        <v>191</v>
      </c>
      <c r="AM158" s="320" t="s">
        <v>191</v>
      </c>
      <c r="AN158" s="320" t="s">
        <v>191</v>
      </c>
      <c r="AO158" s="320" t="s">
        <v>191</v>
      </c>
      <c r="AP158" s="320" t="s">
        <v>191</v>
      </c>
      <c r="AQ158" s="320" t="s">
        <v>191</v>
      </c>
      <c r="AR158" s="320" t="s">
        <v>191</v>
      </c>
      <c r="AS158" s="320" t="s">
        <v>191</v>
      </c>
      <c r="AT158" s="320" t="s">
        <v>191</v>
      </c>
      <c r="AU158" s="320" t="s">
        <v>191</v>
      </c>
      <c r="AV158" s="320" t="s">
        <v>191</v>
      </c>
      <c r="AW158" s="320" t="s">
        <v>191</v>
      </c>
      <c r="AX158" s="320" t="s">
        <v>191</v>
      </c>
      <c r="AY158" s="320" t="s">
        <v>191</v>
      </c>
      <c r="AZ158" s="320" t="s">
        <v>191</v>
      </c>
      <c r="BA158" s="320" t="s">
        <v>191</v>
      </c>
      <c r="BB158" s="320" t="s">
        <v>191</v>
      </c>
      <c r="BC158" s="320" t="s">
        <v>191</v>
      </c>
      <c r="BD158" s="320" t="s">
        <v>191</v>
      </c>
      <c r="BE158" s="320" t="s">
        <v>191</v>
      </c>
      <c r="BF158" s="273">
        <v>32</v>
      </c>
      <c r="BG158" s="274">
        <v>24</v>
      </c>
      <c r="BH158" s="275">
        <v>26</v>
      </c>
      <c r="BI158" s="273">
        <v>229</v>
      </c>
      <c r="BJ158" s="274">
        <v>625</v>
      </c>
      <c r="BK158" s="275">
        <v>854</v>
      </c>
      <c r="BL158" s="273">
        <v>32</v>
      </c>
      <c r="BM158" s="274">
        <v>25</v>
      </c>
      <c r="BN158" s="275">
        <v>27</v>
      </c>
      <c r="BO158" s="273">
        <v>229</v>
      </c>
      <c r="BP158" s="274">
        <v>625</v>
      </c>
      <c r="BQ158" s="275">
        <v>854</v>
      </c>
      <c r="BR158" s="273">
        <v>28.6</v>
      </c>
      <c r="BS158" s="274">
        <v>27.8</v>
      </c>
      <c r="BT158" s="275">
        <v>28</v>
      </c>
      <c r="BU158" s="273">
        <v>229</v>
      </c>
      <c r="BV158" s="274">
        <v>625</v>
      </c>
      <c r="BW158" s="275">
        <v>854</v>
      </c>
      <c r="BX158" s="273" t="s">
        <v>197</v>
      </c>
      <c r="BY158" s="274" t="s">
        <v>197</v>
      </c>
      <c r="BZ158" s="275">
        <v>6</v>
      </c>
      <c r="CA158" s="273">
        <v>53</v>
      </c>
      <c r="CB158" s="274">
        <v>130</v>
      </c>
      <c r="CC158" s="275">
        <v>183</v>
      </c>
      <c r="CD158" s="273" t="s">
        <v>197</v>
      </c>
      <c r="CE158" s="274" t="s">
        <v>197</v>
      </c>
      <c r="CF158" s="275">
        <v>6</v>
      </c>
      <c r="CG158" s="273">
        <v>53</v>
      </c>
      <c r="CH158" s="274">
        <v>130</v>
      </c>
      <c r="CI158" s="275">
        <v>183</v>
      </c>
      <c r="CJ158" s="273">
        <v>20</v>
      </c>
      <c r="CK158" s="274">
        <v>20.7</v>
      </c>
      <c r="CL158" s="275">
        <v>20.5</v>
      </c>
      <c r="CM158" s="273">
        <v>53</v>
      </c>
      <c r="CN158" s="274">
        <v>130</v>
      </c>
      <c r="CO158" s="275">
        <v>183</v>
      </c>
      <c r="CP158" s="273">
        <v>83</v>
      </c>
      <c r="CQ158" s="274">
        <v>68</v>
      </c>
      <c r="CR158" s="275">
        <v>75</v>
      </c>
      <c r="CS158" s="273">
        <v>6835</v>
      </c>
      <c r="CT158" s="274">
        <v>7263</v>
      </c>
      <c r="CU158" s="275">
        <v>14098</v>
      </c>
      <c r="CV158" s="273">
        <v>83</v>
      </c>
      <c r="CW158" s="274">
        <v>69</v>
      </c>
      <c r="CX158" s="275">
        <v>76</v>
      </c>
      <c r="CY158" s="273">
        <v>6835</v>
      </c>
      <c r="CZ158" s="274">
        <v>7263</v>
      </c>
      <c r="DA158" s="275">
        <v>14098</v>
      </c>
      <c r="DB158" s="273">
        <v>37.299999999999997</v>
      </c>
      <c r="DC158" s="274">
        <v>35.200000000000003</v>
      </c>
      <c r="DD158" s="275">
        <v>36.200000000000003</v>
      </c>
      <c r="DE158" s="273">
        <v>6835</v>
      </c>
      <c r="DF158" s="274">
        <v>7263</v>
      </c>
      <c r="DG158" s="275">
        <v>14098</v>
      </c>
    </row>
    <row r="159" spans="1:111" x14ac:dyDescent="0.35">
      <c r="A159" t="s">
        <v>76</v>
      </c>
      <c r="B159" t="s">
        <v>321</v>
      </c>
      <c r="C159" t="s">
        <v>309</v>
      </c>
      <c r="D159" s="273">
        <v>81</v>
      </c>
      <c r="E159" s="274">
        <v>68</v>
      </c>
      <c r="F159" s="275">
        <v>74</v>
      </c>
      <c r="G159" s="273">
        <v>3026</v>
      </c>
      <c r="H159" s="274">
        <v>2946</v>
      </c>
      <c r="I159" s="275">
        <v>5972</v>
      </c>
      <c r="J159" s="273">
        <v>82</v>
      </c>
      <c r="K159" s="274">
        <v>70</v>
      </c>
      <c r="L159" s="275">
        <v>76</v>
      </c>
      <c r="M159" s="273">
        <v>3026</v>
      </c>
      <c r="N159" s="274">
        <v>2946</v>
      </c>
      <c r="O159" s="275">
        <v>5972</v>
      </c>
      <c r="P159" s="273">
        <v>36.299999999999997</v>
      </c>
      <c r="Q159" s="274">
        <v>34.5</v>
      </c>
      <c r="R159" s="275">
        <v>35.4</v>
      </c>
      <c r="S159" s="273">
        <v>3026</v>
      </c>
      <c r="T159" s="274">
        <v>2946</v>
      </c>
      <c r="U159" s="275">
        <v>5972</v>
      </c>
      <c r="V159" s="320" t="s">
        <v>191</v>
      </c>
      <c r="W159" s="320" t="s">
        <v>191</v>
      </c>
      <c r="X159" s="320" t="s">
        <v>191</v>
      </c>
      <c r="Y159" s="320" t="s">
        <v>191</v>
      </c>
      <c r="Z159" s="320" t="s">
        <v>191</v>
      </c>
      <c r="AA159" s="320" t="s">
        <v>191</v>
      </c>
      <c r="AB159" s="320" t="s">
        <v>191</v>
      </c>
      <c r="AC159" s="320" t="s">
        <v>191</v>
      </c>
      <c r="AD159" s="320" t="s">
        <v>191</v>
      </c>
      <c r="AE159" s="320" t="s">
        <v>191</v>
      </c>
      <c r="AF159" s="320" t="s">
        <v>191</v>
      </c>
      <c r="AG159" s="320" t="s">
        <v>191</v>
      </c>
      <c r="AH159" s="320" t="s">
        <v>191</v>
      </c>
      <c r="AI159" s="320" t="s">
        <v>191</v>
      </c>
      <c r="AJ159" s="320" t="s">
        <v>191</v>
      </c>
      <c r="AK159" s="320" t="s">
        <v>191</v>
      </c>
      <c r="AL159" s="320" t="s">
        <v>191</v>
      </c>
      <c r="AM159" s="320" t="s">
        <v>191</v>
      </c>
      <c r="AN159" s="320" t="s">
        <v>191</v>
      </c>
      <c r="AO159" s="320" t="s">
        <v>191</v>
      </c>
      <c r="AP159" s="320" t="s">
        <v>191</v>
      </c>
      <c r="AQ159" s="320" t="s">
        <v>191</v>
      </c>
      <c r="AR159" s="320" t="s">
        <v>191</v>
      </c>
      <c r="AS159" s="320" t="s">
        <v>191</v>
      </c>
      <c r="AT159" s="320" t="s">
        <v>191</v>
      </c>
      <c r="AU159" s="320" t="s">
        <v>191</v>
      </c>
      <c r="AV159" s="320" t="s">
        <v>191</v>
      </c>
      <c r="AW159" s="320" t="s">
        <v>191</v>
      </c>
      <c r="AX159" s="320" t="s">
        <v>191</v>
      </c>
      <c r="AY159" s="320" t="s">
        <v>191</v>
      </c>
      <c r="AZ159" s="320" t="s">
        <v>191</v>
      </c>
      <c r="BA159" s="320" t="s">
        <v>191</v>
      </c>
      <c r="BB159" s="320" t="s">
        <v>191</v>
      </c>
      <c r="BC159" s="320" t="s">
        <v>191</v>
      </c>
      <c r="BD159" s="320" t="s">
        <v>191</v>
      </c>
      <c r="BE159" s="320" t="s">
        <v>191</v>
      </c>
      <c r="BF159" s="273">
        <v>26</v>
      </c>
      <c r="BG159" s="274">
        <v>14</v>
      </c>
      <c r="BH159" s="275">
        <v>18</v>
      </c>
      <c r="BI159" s="273">
        <v>128</v>
      </c>
      <c r="BJ159" s="274">
        <v>327</v>
      </c>
      <c r="BK159" s="275">
        <v>455</v>
      </c>
      <c r="BL159" s="273">
        <v>27</v>
      </c>
      <c r="BM159" s="274">
        <v>16</v>
      </c>
      <c r="BN159" s="275">
        <v>19</v>
      </c>
      <c r="BO159" s="273">
        <v>128</v>
      </c>
      <c r="BP159" s="274">
        <v>327</v>
      </c>
      <c r="BQ159" s="275">
        <v>455</v>
      </c>
      <c r="BR159" s="273">
        <v>27.3</v>
      </c>
      <c r="BS159" s="274">
        <v>24.9</v>
      </c>
      <c r="BT159" s="275">
        <v>25.6</v>
      </c>
      <c r="BU159" s="273">
        <v>128</v>
      </c>
      <c r="BV159" s="274">
        <v>327</v>
      </c>
      <c r="BW159" s="275">
        <v>455</v>
      </c>
      <c r="BX159" s="273" t="s">
        <v>197</v>
      </c>
      <c r="BY159" s="274" t="s">
        <v>197</v>
      </c>
      <c r="BZ159" s="275">
        <v>3</v>
      </c>
      <c r="CA159" s="273">
        <v>24</v>
      </c>
      <c r="CB159" s="274">
        <v>69</v>
      </c>
      <c r="CC159" s="275">
        <v>93</v>
      </c>
      <c r="CD159" s="273" t="s">
        <v>197</v>
      </c>
      <c r="CE159" s="274" t="s">
        <v>197</v>
      </c>
      <c r="CF159" s="275">
        <v>3</v>
      </c>
      <c r="CG159" s="273">
        <v>24</v>
      </c>
      <c r="CH159" s="274">
        <v>69</v>
      </c>
      <c r="CI159" s="275">
        <v>93</v>
      </c>
      <c r="CJ159" s="273">
        <v>18.3</v>
      </c>
      <c r="CK159" s="274">
        <v>17.899999999999999</v>
      </c>
      <c r="CL159" s="275">
        <v>18</v>
      </c>
      <c r="CM159" s="273">
        <v>24</v>
      </c>
      <c r="CN159" s="274">
        <v>69</v>
      </c>
      <c r="CO159" s="275">
        <v>93</v>
      </c>
      <c r="CP159" s="273">
        <v>78</v>
      </c>
      <c r="CQ159" s="274">
        <v>61</v>
      </c>
      <c r="CR159" s="275">
        <v>69</v>
      </c>
      <c r="CS159" s="273">
        <v>3228</v>
      </c>
      <c r="CT159" s="274">
        <v>3399</v>
      </c>
      <c r="CU159" s="275">
        <v>6627</v>
      </c>
      <c r="CV159" s="273">
        <v>79</v>
      </c>
      <c r="CW159" s="274">
        <v>63</v>
      </c>
      <c r="CX159" s="275">
        <v>71</v>
      </c>
      <c r="CY159" s="273">
        <v>3228</v>
      </c>
      <c r="CZ159" s="274">
        <v>3399</v>
      </c>
      <c r="DA159" s="275">
        <v>6627</v>
      </c>
      <c r="DB159" s="273">
        <v>35.799999999999997</v>
      </c>
      <c r="DC159" s="274">
        <v>33.200000000000003</v>
      </c>
      <c r="DD159" s="275">
        <v>34.4</v>
      </c>
      <c r="DE159" s="273">
        <v>3228</v>
      </c>
      <c r="DF159" s="274">
        <v>3399</v>
      </c>
      <c r="DG159" s="275">
        <v>6627</v>
      </c>
    </row>
    <row r="160" spans="1:111" x14ac:dyDescent="0.35">
      <c r="A160" t="s">
        <v>144</v>
      </c>
      <c r="B160" t="s">
        <v>389</v>
      </c>
      <c r="C160" t="s">
        <v>372</v>
      </c>
      <c r="D160" s="273">
        <v>78</v>
      </c>
      <c r="E160" s="274">
        <v>64</v>
      </c>
      <c r="F160" s="275">
        <v>71</v>
      </c>
      <c r="G160" s="273">
        <v>4414</v>
      </c>
      <c r="H160" s="274">
        <v>4363</v>
      </c>
      <c r="I160" s="275">
        <v>8777</v>
      </c>
      <c r="J160" s="273">
        <v>79</v>
      </c>
      <c r="K160" s="274">
        <v>67</v>
      </c>
      <c r="L160" s="275">
        <v>73</v>
      </c>
      <c r="M160" s="273">
        <v>4414</v>
      </c>
      <c r="N160" s="274">
        <v>4363</v>
      </c>
      <c r="O160" s="275">
        <v>8777</v>
      </c>
      <c r="P160" s="273">
        <v>34.9</v>
      </c>
      <c r="Q160" s="274">
        <v>33.5</v>
      </c>
      <c r="R160" s="275">
        <v>34.200000000000003</v>
      </c>
      <c r="S160" s="273">
        <v>4414</v>
      </c>
      <c r="T160" s="274">
        <v>4363</v>
      </c>
      <c r="U160" s="275">
        <v>8777</v>
      </c>
      <c r="V160" s="320" t="s">
        <v>191</v>
      </c>
      <c r="W160" s="320" t="s">
        <v>191</v>
      </c>
      <c r="X160" s="320" t="s">
        <v>191</v>
      </c>
      <c r="Y160" s="320" t="s">
        <v>191</v>
      </c>
      <c r="Z160" s="320" t="s">
        <v>191</v>
      </c>
      <c r="AA160" s="320" t="s">
        <v>191</v>
      </c>
      <c r="AB160" s="320" t="s">
        <v>191</v>
      </c>
      <c r="AC160" s="320" t="s">
        <v>191</v>
      </c>
      <c r="AD160" s="320" t="s">
        <v>191</v>
      </c>
      <c r="AE160" s="320" t="s">
        <v>191</v>
      </c>
      <c r="AF160" s="320" t="s">
        <v>191</v>
      </c>
      <c r="AG160" s="320" t="s">
        <v>191</v>
      </c>
      <c r="AH160" s="320" t="s">
        <v>191</v>
      </c>
      <c r="AI160" s="320" t="s">
        <v>191</v>
      </c>
      <c r="AJ160" s="320" t="s">
        <v>191</v>
      </c>
      <c r="AK160" s="320" t="s">
        <v>191</v>
      </c>
      <c r="AL160" s="320" t="s">
        <v>191</v>
      </c>
      <c r="AM160" s="320" t="s">
        <v>191</v>
      </c>
      <c r="AN160" s="320" t="s">
        <v>191</v>
      </c>
      <c r="AO160" s="320" t="s">
        <v>191</v>
      </c>
      <c r="AP160" s="320" t="s">
        <v>191</v>
      </c>
      <c r="AQ160" s="320" t="s">
        <v>191</v>
      </c>
      <c r="AR160" s="320" t="s">
        <v>191</v>
      </c>
      <c r="AS160" s="320" t="s">
        <v>191</v>
      </c>
      <c r="AT160" s="320" t="s">
        <v>191</v>
      </c>
      <c r="AU160" s="320" t="s">
        <v>191</v>
      </c>
      <c r="AV160" s="320" t="s">
        <v>191</v>
      </c>
      <c r="AW160" s="320" t="s">
        <v>191</v>
      </c>
      <c r="AX160" s="320" t="s">
        <v>191</v>
      </c>
      <c r="AY160" s="320" t="s">
        <v>191</v>
      </c>
      <c r="AZ160" s="320" t="s">
        <v>191</v>
      </c>
      <c r="BA160" s="320" t="s">
        <v>191</v>
      </c>
      <c r="BB160" s="320" t="s">
        <v>191</v>
      </c>
      <c r="BC160" s="320" t="s">
        <v>191</v>
      </c>
      <c r="BD160" s="320" t="s">
        <v>191</v>
      </c>
      <c r="BE160" s="320" t="s">
        <v>191</v>
      </c>
      <c r="BF160" s="273">
        <v>34</v>
      </c>
      <c r="BG160" s="274">
        <v>22</v>
      </c>
      <c r="BH160" s="275">
        <v>25</v>
      </c>
      <c r="BI160" s="273">
        <v>154</v>
      </c>
      <c r="BJ160" s="274">
        <v>402</v>
      </c>
      <c r="BK160" s="275">
        <v>556</v>
      </c>
      <c r="BL160" s="273">
        <v>34</v>
      </c>
      <c r="BM160" s="274">
        <v>23</v>
      </c>
      <c r="BN160" s="275">
        <v>26</v>
      </c>
      <c r="BO160" s="273">
        <v>154</v>
      </c>
      <c r="BP160" s="274">
        <v>402</v>
      </c>
      <c r="BQ160" s="275">
        <v>556</v>
      </c>
      <c r="BR160" s="273">
        <v>28.6</v>
      </c>
      <c r="BS160" s="274">
        <v>27.2</v>
      </c>
      <c r="BT160" s="275">
        <v>27.6</v>
      </c>
      <c r="BU160" s="273">
        <v>154</v>
      </c>
      <c r="BV160" s="274">
        <v>402</v>
      </c>
      <c r="BW160" s="275">
        <v>556</v>
      </c>
      <c r="BX160" s="273">
        <v>11</v>
      </c>
      <c r="BY160" s="274">
        <v>5</v>
      </c>
      <c r="BZ160" s="275">
        <v>7</v>
      </c>
      <c r="CA160" s="273">
        <v>54</v>
      </c>
      <c r="CB160" s="274">
        <v>156</v>
      </c>
      <c r="CC160" s="275">
        <v>210</v>
      </c>
      <c r="CD160" s="273">
        <v>11</v>
      </c>
      <c r="CE160" s="274">
        <v>6</v>
      </c>
      <c r="CF160" s="275">
        <v>7</v>
      </c>
      <c r="CG160" s="273">
        <v>54</v>
      </c>
      <c r="CH160" s="274">
        <v>156</v>
      </c>
      <c r="CI160" s="275">
        <v>210</v>
      </c>
      <c r="CJ160" s="273">
        <v>21.3</v>
      </c>
      <c r="CK160" s="274">
        <v>21.2</v>
      </c>
      <c r="CL160" s="275">
        <v>21.2</v>
      </c>
      <c r="CM160" s="273">
        <v>54</v>
      </c>
      <c r="CN160" s="274">
        <v>156</v>
      </c>
      <c r="CO160" s="275">
        <v>210</v>
      </c>
      <c r="CP160" s="273">
        <v>75</v>
      </c>
      <c r="CQ160" s="274">
        <v>58</v>
      </c>
      <c r="CR160" s="275">
        <v>67</v>
      </c>
      <c r="CS160" s="273">
        <v>4718</v>
      </c>
      <c r="CT160" s="274">
        <v>5011</v>
      </c>
      <c r="CU160" s="275">
        <v>9729</v>
      </c>
      <c r="CV160" s="273">
        <v>76</v>
      </c>
      <c r="CW160" s="274">
        <v>61</v>
      </c>
      <c r="CX160" s="275">
        <v>68</v>
      </c>
      <c r="CY160" s="273">
        <v>4718</v>
      </c>
      <c r="CZ160" s="274">
        <v>5011</v>
      </c>
      <c r="DA160" s="275">
        <v>9729</v>
      </c>
      <c r="DB160" s="273">
        <v>34.5</v>
      </c>
      <c r="DC160" s="274">
        <v>32.6</v>
      </c>
      <c r="DD160" s="275">
        <v>33.5</v>
      </c>
      <c r="DE160" s="273">
        <v>4718</v>
      </c>
      <c r="DF160" s="274">
        <v>5011</v>
      </c>
      <c r="DG160" s="275">
        <v>9729</v>
      </c>
    </row>
    <row r="161" spans="1:112" x14ac:dyDescent="0.35">
      <c r="A161" t="s">
        <v>78</v>
      </c>
      <c r="B161" t="s">
        <v>323</v>
      </c>
      <c r="C161" t="s">
        <v>309</v>
      </c>
      <c r="D161" s="273">
        <v>79</v>
      </c>
      <c r="E161" s="274">
        <v>67</v>
      </c>
      <c r="F161" s="275">
        <v>73</v>
      </c>
      <c r="G161" s="273">
        <v>2876</v>
      </c>
      <c r="H161" s="274">
        <v>2734</v>
      </c>
      <c r="I161" s="275">
        <v>5610</v>
      </c>
      <c r="J161" s="273">
        <v>80</v>
      </c>
      <c r="K161" s="274">
        <v>70</v>
      </c>
      <c r="L161" s="275">
        <v>75</v>
      </c>
      <c r="M161" s="273">
        <v>2876</v>
      </c>
      <c r="N161" s="274">
        <v>2734</v>
      </c>
      <c r="O161" s="275">
        <v>5610</v>
      </c>
      <c r="P161" s="273">
        <v>36.799999999999997</v>
      </c>
      <c r="Q161" s="274">
        <v>34.9</v>
      </c>
      <c r="R161" s="275">
        <v>35.9</v>
      </c>
      <c r="S161" s="273">
        <v>2876</v>
      </c>
      <c r="T161" s="274">
        <v>2734</v>
      </c>
      <c r="U161" s="275">
        <v>5610</v>
      </c>
      <c r="V161" s="320" t="s">
        <v>191</v>
      </c>
      <c r="W161" s="320" t="s">
        <v>191</v>
      </c>
      <c r="X161" s="320" t="s">
        <v>191</v>
      </c>
      <c r="Y161" s="320" t="s">
        <v>191</v>
      </c>
      <c r="Z161" s="320" t="s">
        <v>191</v>
      </c>
      <c r="AA161" s="320" t="s">
        <v>191</v>
      </c>
      <c r="AB161" s="320" t="s">
        <v>191</v>
      </c>
      <c r="AC161" s="320" t="s">
        <v>191</v>
      </c>
      <c r="AD161" s="320" t="s">
        <v>191</v>
      </c>
      <c r="AE161" s="320" t="s">
        <v>191</v>
      </c>
      <c r="AF161" s="320" t="s">
        <v>191</v>
      </c>
      <c r="AG161" s="320" t="s">
        <v>191</v>
      </c>
      <c r="AH161" s="320" t="s">
        <v>191</v>
      </c>
      <c r="AI161" s="320" t="s">
        <v>191</v>
      </c>
      <c r="AJ161" s="320" t="s">
        <v>191</v>
      </c>
      <c r="AK161" s="320" t="s">
        <v>191</v>
      </c>
      <c r="AL161" s="320" t="s">
        <v>191</v>
      </c>
      <c r="AM161" s="320" t="s">
        <v>191</v>
      </c>
      <c r="AN161" s="320" t="s">
        <v>191</v>
      </c>
      <c r="AO161" s="320" t="s">
        <v>191</v>
      </c>
      <c r="AP161" s="320" t="s">
        <v>191</v>
      </c>
      <c r="AQ161" s="320" t="s">
        <v>191</v>
      </c>
      <c r="AR161" s="320" t="s">
        <v>191</v>
      </c>
      <c r="AS161" s="320" t="s">
        <v>191</v>
      </c>
      <c r="AT161" s="320" t="s">
        <v>191</v>
      </c>
      <c r="AU161" s="320" t="s">
        <v>191</v>
      </c>
      <c r="AV161" s="320" t="s">
        <v>191</v>
      </c>
      <c r="AW161" s="320" t="s">
        <v>191</v>
      </c>
      <c r="AX161" s="320" t="s">
        <v>191</v>
      </c>
      <c r="AY161" s="320" t="s">
        <v>191</v>
      </c>
      <c r="AZ161" s="320" t="s">
        <v>191</v>
      </c>
      <c r="BA161" s="320" t="s">
        <v>191</v>
      </c>
      <c r="BB161" s="320" t="s">
        <v>191</v>
      </c>
      <c r="BC161" s="320" t="s">
        <v>191</v>
      </c>
      <c r="BD161" s="320" t="s">
        <v>191</v>
      </c>
      <c r="BE161" s="320" t="s">
        <v>191</v>
      </c>
      <c r="BF161" s="273">
        <v>29</v>
      </c>
      <c r="BG161" s="274">
        <v>24</v>
      </c>
      <c r="BH161" s="275">
        <v>26</v>
      </c>
      <c r="BI161" s="273">
        <v>225</v>
      </c>
      <c r="BJ161" s="274">
        <v>475</v>
      </c>
      <c r="BK161" s="275">
        <v>700</v>
      </c>
      <c r="BL161" s="273">
        <v>31</v>
      </c>
      <c r="BM161" s="274">
        <v>26</v>
      </c>
      <c r="BN161" s="275">
        <v>27</v>
      </c>
      <c r="BO161" s="273">
        <v>225</v>
      </c>
      <c r="BP161" s="274">
        <v>475</v>
      </c>
      <c r="BQ161" s="275">
        <v>700</v>
      </c>
      <c r="BR161" s="273">
        <v>28.1</v>
      </c>
      <c r="BS161" s="274">
        <v>26.7</v>
      </c>
      <c r="BT161" s="275">
        <v>27.2</v>
      </c>
      <c r="BU161" s="273">
        <v>225</v>
      </c>
      <c r="BV161" s="274">
        <v>475</v>
      </c>
      <c r="BW161" s="275">
        <v>700</v>
      </c>
      <c r="BX161" s="273" t="s">
        <v>197</v>
      </c>
      <c r="BY161" s="274" t="s">
        <v>197</v>
      </c>
      <c r="BZ161" s="275" t="s">
        <v>197</v>
      </c>
      <c r="CA161" s="273">
        <v>18</v>
      </c>
      <c r="CB161" s="274">
        <v>40</v>
      </c>
      <c r="CC161" s="275">
        <v>58</v>
      </c>
      <c r="CD161" s="273" t="s">
        <v>197</v>
      </c>
      <c r="CE161" s="274" t="s">
        <v>197</v>
      </c>
      <c r="CF161" s="275" t="s">
        <v>197</v>
      </c>
      <c r="CG161" s="273">
        <v>18</v>
      </c>
      <c r="CH161" s="274">
        <v>40</v>
      </c>
      <c r="CI161" s="275">
        <v>58</v>
      </c>
      <c r="CJ161" s="273">
        <v>18.899999999999999</v>
      </c>
      <c r="CK161" s="274">
        <v>18.5</v>
      </c>
      <c r="CL161" s="275">
        <v>18.600000000000001</v>
      </c>
      <c r="CM161" s="273">
        <v>18</v>
      </c>
      <c r="CN161" s="274">
        <v>40</v>
      </c>
      <c r="CO161" s="275">
        <v>58</v>
      </c>
      <c r="CP161" s="273">
        <v>74</v>
      </c>
      <c r="CQ161" s="274">
        <v>60</v>
      </c>
      <c r="CR161" s="275">
        <v>67</v>
      </c>
      <c r="CS161" s="273">
        <v>3163</v>
      </c>
      <c r="CT161" s="274">
        <v>3287</v>
      </c>
      <c r="CU161" s="275">
        <v>6450</v>
      </c>
      <c r="CV161" s="273">
        <v>76</v>
      </c>
      <c r="CW161" s="274">
        <v>62</v>
      </c>
      <c r="CX161" s="275">
        <v>69</v>
      </c>
      <c r="CY161" s="273">
        <v>3163</v>
      </c>
      <c r="CZ161" s="274">
        <v>3287</v>
      </c>
      <c r="DA161" s="275">
        <v>6450</v>
      </c>
      <c r="DB161" s="273">
        <v>36</v>
      </c>
      <c r="DC161" s="274">
        <v>33.5</v>
      </c>
      <c r="DD161" s="275">
        <v>34.799999999999997</v>
      </c>
      <c r="DE161" s="273">
        <v>3163</v>
      </c>
      <c r="DF161" s="274">
        <v>3287</v>
      </c>
      <c r="DG161" s="275">
        <v>6450</v>
      </c>
    </row>
    <row r="162" spans="1:112" x14ac:dyDescent="0.35">
      <c r="A162" s="157"/>
      <c r="B162" s="157"/>
      <c r="C162" s="157"/>
      <c r="D162" s="273"/>
      <c r="E162" s="274"/>
      <c r="F162" s="275"/>
      <c r="G162" s="273"/>
      <c r="H162" s="274"/>
      <c r="I162" s="275"/>
      <c r="J162" s="273"/>
      <c r="K162" s="274"/>
      <c r="L162" s="275"/>
      <c r="M162" s="273"/>
      <c r="N162" s="274"/>
      <c r="O162" s="275"/>
      <c r="P162" s="273"/>
      <c r="Q162" s="274"/>
      <c r="R162" s="275"/>
      <c r="S162" s="273"/>
      <c r="T162" s="274"/>
      <c r="U162" s="275"/>
      <c r="V162" s="320" t="s">
        <v>191</v>
      </c>
      <c r="W162" s="320" t="s">
        <v>191</v>
      </c>
      <c r="X162" s="320" t="s">
        <v>191</v>
      </c>
      <c r="Y162" s="320" t="s">
        <v>191</v>
      </c>
      <c r="Z162" s="320" t="s">
        <v>191</v>
      </c>
      <c r="AA162" s="320" t="s">
        <v>191</v>
      </c>
      <c r="AB162" s="320" t="s">
        <v>191</v>
      </c>
      <c r="AC162" s="320" t="s">
        <v>191</v>
      </c>
      <c r="AD162" s="320" t="s">
        <v>191</v>
      </c>
      <c r="AE162" s="320" t="s">
        <v>191</v>
      </c>
      <c r="AF162" s="320" t="s">
        <v>191</v>
      </c>
      <c r="AG162" s="320" t="s">
        <v>191</v>
      </c>
      <c r="AH162" s="320" t="s">
        <v>191</v>
      </c>
      <c r="AI162" s="320" t="s">
        <v>191</v>
      </c>
      <c r="AJ162" s="320" t="s">
        <v>191</v>
      </c>
      <c r="AK162" s="320" t="s">
        <v>191</v>
      </c>
      <c r="AL162" s="320" t="s">
        <v>191</v>
      </c>
      <c r="AM162" s="320" t="s">
        <v>191</v>
      </c>
      <c r="AN162" s="320" t="s">
        <v>191</v>
      </c>
      <c r="AO162" s="320" t="s">
        <v>191</v>
      </c>
      <c r="AP162" s="320" t="s">
        <v>191</v>
      </c>
      <c r="AQ162" s="320" t="s">
        <v>191</v>
      </c>
      <c r="AR162" s="320" t="s">
        <v>191</v>
      </c>
      <c r="AS162" s="320" t="s">
        <v>191</v>
      </c>
      <c r="AT162" s="320" t="s">
        <v>191</v>
      </c>
      <c r="AU162" s="320" t="s">
        <v>191</v>
      </c>
      <c r="AV162" s="320" t="s">
        <v>191</v>
      </c>
      <c r="AW162" s="320" t="s">
        <v>191</v>
      </c>
      <c r="AX162" s="320" t="s">
        <v>191</v>
      </c>
      <c r="AY162" s="320" t="s">
        <v>191</v>
      </c>
      <c r="AZ162" s="320" t="s">
        <v>191</v>
      </c>
      <c r="BA162" s="320" t="s">
        <v>191</v>
      </c>
      <c r="BB162" s="320" t="s">
        <v>191</v>
      </c>
      <c r="BC162" s="320" t="s">
        <v>191</v>
      </c>
      <c r="BD162" s="320" t="s">
        <v>191</v>
      </c>
      <c r="BE162" s="320" t="s">
        <v>191</v>
      </c>
      <c r="BF162" s="273"/>
      <c r="BG162" s="274"/>
      <c r="BH162" s="275"/>
      <c r="BI162" s="273"/>
      <c r="BJ162" s="274"/>
      <c r="BK162" s="275"/>
      <c r="BL162" s="273"/>
      <c r="BM162" s="274"/>
      <c r="BN162" s="275"/>
      <c r="BO162" s="273"/>
      <c r="BP162" s="274"/>
      <c r="BQ162" s="275"/>
      <c r="BR162" s="273"/>
      <c r="BS162" s="274"/>
      <c r="BT162" s="275"/>
      <c r="BU162" s="273"/>
      <c r="BV162" s="274"/>
      <c r="BW162" s="275"/>
      <c r="BX162" s="273"/>
      <c r="BY162" s="274"/>
      <c r="BZ162" s="275"/>
      <c r="CA162" s="273"/>
      <c r="CB162" s="274"/>
      <c r="CC162" s="275"/>
      <c r="CD162" s="273"/>
      <c r="CE162" s="274"/>
      <c r="CF162" s="275"/>
      <c r="CG162" s="273"/>
      <c r="CH162" s="274"/>
      <c r="CI162" s="275"/>
      <c r="CJ162" s="273"/>
      <c r="CK162" s="274"/>
      <c r="CL162" s="275"/>
      <c r="CM162" s="273"/>
      <c r="CN162" s="274"/>
      <c r="CO162" s="275"/>
      <c r="CP162" s="273"/>
      <c r="CQ162" s="274"/>
      <c r="CR162" s="275"/>
      <c r="CS162" s="273"/>
      <c r="CT162" s="274"/>
      <c r="CU162" s="275"/>
      <c r="CV162" s="273"/>
      <c r="CW162" s="274"/>
      <c r="CX162" s="275"/>
      <c r="CY162" s="273"/>
      <c r="CZ162" s="274"/>
      <c r="DA162" s="275"/>
      <c r="DB162" s="273"/>
      <c r="DC162" s="274"/>
      <c r="DD162" s="275"/>
      <c r="DE162" s="273"/>
      <c r="DF162" s="274"/>
      <c r="DG162" s="275"/>
      <c r="DH162" s="157"/>
    </row>
    <row r="163" spans="1:112" x14ac:dyDescent="0.35">
      <c r="A163" t="s">
        <v>3</v>
      </c>
      <c r="B163" t="s">
        <v>247</v>
      </c>
      <c r="D163" s="273">
        <v>78</v>
      </c>
      <c r="E163" s="274">
        <v>66</v>
      </c>
      <c r="F163" s="275">
        <v>72</v>
      </c>
      <c r="G163" s="273">
        <v>13720</v>
      </c>
      <c r="H163" s="274">
        <v>13150</v>
      </c>
      <c r="I163" s="275">
        <v>26870</v>
      </c>
      <c r="J163" s="273">
        <v>80</v>
      </c>
      <c r="K163" s="274">
        <v>69</v>
      </c>
      <c r="L163" s="275">
        <v>74</v>
      </c>
      <c r="M163" s="273">
        <v>13720</v>
      </c>
      <c r="N163" s="274">
        <v>13150</v>
      </c>
      <c r="O163" s="275">
        <v>26870</v>
      </c>
      <c r="P163" s="273">
        <v>36.5</v>
      </c>
      <c r="Q163" s="274">
        <v>34.5</v>
      </c>
      <c r="R163" s="275">
        <v>35.5</v>
      </c>
      <c r="S163" s="273">
        <v>13720</v>
      </c>
      <c r="T163" s="274">
        <v>13150</v>
      </c>
      <c r="U163" s="275">
        <v>26870</v>
      </c>
      <c r="V163" s="320" t="s">
        <v>191</v>
      </c>
      <c r="W163" s="320" t="s">
        <v>191</v>
      </c>
      <c r="X163" s="320" t="s">
        <v>191</v>
      </c>
      <c r="Y163" s="320" t="s">
        <v>191</v>
      </c>
      <c r="Z163" s="320" t="s">
        <v>191</v>
      </c>
      <c r="AA163" s="320" t="s">
        <v>191</v>
      </c>
      <c r="AB163" s="320" t="s">
        <v>191</v>
      </c>
      <c r="AC163" s="320" t="s">
        <v>191</v>
      </c>
      <c r="AD163" s="320" t="s">
        <v>191</v>
      </c>
      <c r="AE163" s="320" t="s">
        <v>191</v>
      </c>
      <c r="AF163" s="320" t="s">
        <v>191</v>
      </c>
      <c r="AG163" s="320" t="s">
        <v>191</v>
      </c>
      <c r="AH163" s="320" t="s">
        <v>191</v>
      </c>
      <c r="AI163" s="320" t="s">
        <v>191</v>
      </c>
      <c r="AJ163" s="320" t="s">
        <v>191</v>
      </c>
      <c r="AK163" s="320" t="s">
        <v>191</v>
      </c>
      <c r="AL163" s="320" t="s">
        <v>191</v>
      </c>
      <c r="AM163" s="320" t="s">
        <v>191</v>
      </c>
      <c r="AN163" s="320" t="s">
        <v>191</v>
      </c>
      <c r="AO163" s="320" t="s">
        <v>191</v>
      </c>
      <c r="AP163" s="320" t="s">
        <v>191</v>
      </c>
      <c r="AQ163" s="320" t="s">
        <v>191</v>
      </c>
      <c r="AR163" s="320" t="s">
        <v>191</v>
      </c>
      <c r="AS163" s="320" t="s">
        <v>191</v>
      </c>
      <c r="AT163" s="320" t="s">
        <v>191</v>
      </c>
      <c r="AU163" s="320" t="s">
        <v>191</v>
      </c>
      <c r="AV163" s="320" t="s">
        <v>191</v>
      </c>
      <c r="AW163" s="320" t="s">
        <v>191</v>
      </c>
      <c r="AX163" s="320" t="s">
        <v>191</v>
      </c>
      <c r="AY163" s="320" t="s">
        <v>191</v>
      </c>
      <c r="AZ163" s="320" t="s">
        <v>191</v>
      </c>
      <c r="BA163" s="320" t="s">
        <v>191</v>
      </c>
      <c r="BB163" s="320" t="s">
        <v>191</v>
      </c>
      <c r="BC163" s="320" t="s">
        <v>191</v>
      </c>
      <c r="BD163" s="320" t="s">
        <v>191</v>
      </c>
      <c r="BE163" s="320" t="s">
        <v>191</v>
      </c>
      <c r="BF163" s="273">
        <v>34</v>
      </c>
      <c r="BG163" s="274">
        <v>24</v>
      </c>
      <c r="BH163" s="275">
        <v>27</v>
      </c>
      <c r="BI163" s="273">
        <v>990</v>
      </c>
      <c r="BJ163" s="274">
        <v>2230</v>
      </c>
      <c r="BK163" s="275">
        <v>3220</v>
      </c>
      <c r="BL163" s="273">
        <v>36</v>
      </c>
      <c r="BM163" s="274">
        <v>26</v>
      </c>
      <c r="BN163" s="275">
        <v>29</v>
      </c>
      <c r="BO163" s="273">
        <v>990</v>
      </c>
      <c r="BP163" s="274">
        <v>2230</v>
      </c>
      <c r="BQ163" s="275">
        <v>3220</v>
      </c>
      <c r="BR163" s="273">
        <v>27.9</v>
      </c>
      <c r="BS163" s="274">
        <v>26.5</v>
      </c>
      <c r="BT163" s="275">
        <v>26.9</v>
      </c>
      <c r="BU163" s="273">
        <v>990</v>
      </c>
      <c r="BV163" s="274">
        <v>2230</v>
      </c>
      <c r="BW163" s="275">
        <v>3220</v>
      </c>
      <c r="BX163" s="273">
        <v>5</v>
      </c>
      <c r="BY163" s="274">
        <v>1</v>
      </c>
      <c r="BZ163" s="275">
        <v>2</v>
      </c>
      <c r="CA163" s="273">
        <v>110</v>
      </c>
      <c r="CB163" s="274">
        <v>300</v>
      </c>
      <c r="CC163" s="275">
        <v>420</v>
      </c>
      <c r="CD163" s="273">
        <v>6</v>
      </c>
      <c r="CE163" s="274">
        <v>1</v>
      </c>
      <c r="CF163" s="275">
        <v>3</v>
      </c>
      <c r="CG163" s="273">
        <v>110</v>
      </c>
      <c r="CH163" s="274">
        <v>300</v>
      </c>
      <c r="CI163" s="275">
        <v>420</v>
      </c>
      <c r="CJ163" s="273">
        <v>19.3</v>
      </c>
      <c r="CK163" s="274">
        <v>18.5</v>
      </c>
      <c r="CL163" s="275">
        <v>18.7</v>
      </c>
      <c r="CM163" s="273">
        <v>110</v>
      </c>
      <c r="CN163" s="274">
        <v>300</v>
      </c>
      <c r="CO163" s="275">
        <v>420</v>
      </c>
      <c r="CP163" s="273">
        <v>75</v>
      </c>
      <c r="CQ163" s="274">
        <v>59</v>
      </c>
      <c r="CR163" s="275">
        <v>66</v>
      </c>
      <c r="CS163" s="273">
        <v>14990</v>
      </c>
      <c r="CT163" s="274">
        <v>15830</v>
      </c>
      <c r="CU163" s="275">
        <v>30820</v>
      </c>
      <c r="CV163" s="273">
        <v>76</v>
      </c>
      <c r="CW163" s="274">
        <v>61</v>
      </c>
      <c r="CX163" s="275">
        <v>68</v>
      </c>
      <c r="CY163" s="273">
        <v>14990</v>
      </c>
      <c r="CZ163" s="274">
        <v>15830</v>
      </c>
      <c r="DA163" s="275">
        <v>30820</v>
      </c>
      <c r="DB163" s="273">
        <v>35.700000000000003</v>
      </c>
      <c r="DC163" s="274">
        <v>33</v>
      </c>
      <c r="DD163" s="275">
        <v>34.4</v>
      </c>
      <c r="DE163" s="273">
        <v>14990</v>
      </c>
      <c r="DF163" s="274">
        <v>15830</v>
      </c>
      <c r="DG163" s="275">
        <v>30820</v>
      </c>
    </row>
    <row r="164" spans="1:112" x14ac:dyDescent="0.35">
      <c r="A164" t="s">
        <v>14</v>
      </c>
      <c r="B164" t="s">
        <v>260</v>
      </c>
      <c r="D164" s="273">
        <v>76</v>
      </c>
      <c r="E164" s="274">
        <v>63</v>
      </c>
      <c r="F164" s="275">
        <v>69</v>
      </c>
      <c r="G164" s="273">
        <v>40660</v>
      </c>
      <c r="H164" s="274">
        <v>39130</v>
      </c>
      <c r="I164" s="275">
        <v>79790</v>
      </c>
      <c r="J164" s="273">
        <v>78</v>
      </c>
      <c r="K164" s="274">
        <v>66</v>
      </c>
      <c r="L164" s="275">
        <v>72</v>
      </c>
      <c r="M164" s="273">
        <v>40660</v>
      </c>
      <c r="N164" s="274">
        <v>39130</v>
      </c>
      <c r="O164" s="275">
        <v>79790</v>
      </c>
      <c r="P164" s="273">
        <v>35.9</v>
      </c>
      <c r="Q164" s="274">
        <v>33.9</v>
      </c>
      <c r="R164" s="275">
        <v>35</v>
      </c>
      <c r="S164" s="273">
        <v>40660</v>
      </c>
      <c r="T164" s="274">
        <v>39130</v>
      </c>
      <c r="U164" s="275">
        <v>79790</v>
      </c>
      <c r="V164" s="320" t="s">
        <v>191</v>
      </c>
      <c r="W164" s="320" t="s">
        <v>191</v>
      </c>
      <c r="X164" s="320" t="s">
        <v>191</v>
      </c>
      <c r="Y164" s="320" t="s">
        <v>191</v>
      </c>
      <c r="Z164" s="320" t="s">
        <v>191</v>
      </c>
      <c r="AA164" s="320" t="s">
        <v>191</v>
      </c>
      <c r="AB164" s="320" t="s">
        <v>191</v>
      </c>
      <c r="AC164" s="320" t="s">
        <v>191</v>
      </c>
      <c r="AD164" s="320" t="s">
        <v>191</v>
      </c>
      <c r="AE164" s="320" t="s">
        <v>191</v>
      </c>
      <c r="AF164" s="320" t="s">
        <v>191</v>
      </c>
      <c r="AG164" s="320" t="s">
        <v>191</v>
      </c>
      <c r="AH164" s="320" t="s">
        <v>191</v>
      </c>
      <c r="AI164" s="320" t="s">
        <v>191</v>
      </c>
      <c r="AJ164" s="320" t="s">
        <v>191</v>
      </c>
      <c r="AK164" s="320" t="s">
        <v>191</v>
      </c>
      <c r="AL164" s="320" t="s">
        <v>191</v>
      </c>
      <c r="AM164" s="320" t="s">
        <v>191</v>
      </c>
      <c r="AN164" s="320" t="s">
        <v>191</v>
      </c>
      <c r="AO164" s="320" t="s">
        <v>191</v>
      </c>
      <c r="AP164" s="320" t="s">
        <v>191</v>
      </c>
      <c r="AQ164" s="320" t="s">
        <v>191</v>
      </c>
      <c r="AR164" s="320" t="s">
        <v>191</v>
      </c>
      <c r="AS164" s="320" t="s">
        <v>191</v>
      </c>
      <c r="AT164" s="320" t="s">
        <v>191</v>
      </c>
      <c r="AU164" s="320" t="s">
        <v>191</v>
      </c>
      <c r="AV164" s="320" t="s">
        <v>191</v>
      </c>
      <c r="AW164" s="320" t="s">
        <v>191</v>
      </c>
      <c r="AX164" s="320" t="s">
        <v>191</v>
      </c>
      <c r="AY164" s="320" t="s">
        <v>191</v>
      </c>
      <c r="AZ164" s="320" t="s">
        <v>191</v>
      </c>
      <c r="BA164" s="320" t="s">
        <v>191</v>
      </c>
      <c r="BB164" s="320" t="s">
        <v>191</v>
      </c>
      <c r="BC164" s="320" t="s">
        <v>191</v>
      </c>
      <c r="BD164" s="320" t="s">
        <v>191</v>
      </c>
      <c r="BE164" s="320" t="s">
        <v>191</v>
      </c>
      <c r="BF164" s="273">
        <v>24</v>
      </c>
      <c r="BG164" s="274">
        <v>16</v>
      </c>
      <c r="BH164" s="275">
        <v>18</v>
      </c>
      <c r="BI164" s="273">
        <v>1980</v>
      </c>
      <c r="BJ164" s="274">
        <v>4930</v>
      </c>
      <c r="BK164" s="275">
        <v>6910</v>
      </c>
      <c r="BL164" s="273">
        <v>27</v>
      </c>
      <c r="BM164" s="274">
        <v>18</v>
      </c>
      <c r="BN164" s="275">
        <v>21</v>
      </c>
      <c r="BO164" s="273">
        <v>1980</v>
      </c>
      <c r="BP164" s="274">
        <v>4930</v>
      </c>
      <c r="BQ164" s="275">
        <v>6910</v>
      </c>
      <c r="BR164" s="273">
        <v>26.4</v>
      </c>
      <c r="BS164" s="274">
        <v>24.9</v>
      </c>
      <c r="BT164" s="275">
        <v>25.3</v>
      </c>
      <c r="BU164" s="273">
        <v>1980</v>
      </c>
      <c r="BV164" s="274">
        <v>4930</v>
      </c>
      <c r="BW164" s="275">
        <v>6910</v>
      </c>
      <c r="BX164" s="273">
        <v>5</v>
      </c>
      <c r="BY164" s="274">
        <v>3</v>
      </c>
      <c r="BZ164" s="275">
        <v>3</v>
      </c>
      <c r="CA164" s="273">
        <v>320</v>
      </c>
      <c r="CB164" s="274">
        <v>840</v>
      </c>
      <c r="CC164" s="275">
        <v>1160</v>
      </c>
      <c r="CD164" s="273">
        <v>6</v>
      </c>
      <c r="CE164" s="274">
        <v>3</v>
      </c>
      <c r="CF164" s="275">
        <v>4</v>
      </c>
      <c r="CG164" s="273">
        <v>320</v>
      </c>
      <c r="CH164" s="274">
        <v>840</v>
      </c>
      <c r="CI164" s="275">
        <v>1160</v>
      </c>
      <c r="CJ164" s="273">
        <v>19.600000000000001</v>
      </c>
      <c r="CK164" s="274">
        <v>19.100000000000001</v>
      </c>
      <c r="CL164" s="275">
        <v>19.2</v>
      </c>
      <c r="CM164" s="273">
        <v>320</v>
      </c>
      <c r="CN164" s="274">
        <v>840</v>
      </c>
      <c r="CO164" s="275">
        <v>1160</v>
      </c>
      <c r="CP164" s="273">
        <v>73</v>
      </c>
      <c r="CQ164" s="274">
        <v>56</v>
      </c>
      <c r="CR164" s="275">
        <v>64</v>
      </c>
      <c r="CS164" s="273">
        <v>43600</v>
      </c>
      <c r="CT164" s="274">
        <v>45600</v>
      </c>
      <c r="CU164" s="275">
        <v>89200</v>
      </c>
      <c r="CV164" s="273">
        <v>75</v>
      </c>
      <c r="CW164" s="274">
        <v>59</v>
      </c>
      <c r="CX164" s="275">
        <v>67</v>
      </c>
      <c r="CY164" s="273">
        <v>43600</v>
      </c>
      <c r="CZ164" s="274">
        <v>45600</v>
      </c>
      <c r="DA164" s="275">
        <v>89200</v>
      </c>
      <c r="DB164" s="273">
        <v>35.299999999999997</v>
      </c>
      <c r="DC164" s="274">
        <v>32.6</v>
      </c>
      <c r="DD164" s="275">
        <v>33.9</v>
      </c>
      <c r="DE164" s="273">
        <v>43600</v>
      </c>
      <c r="DF164" s="274">
        <v>45600</v>
      </c>
      <c r="DG164" s="275">
        <v>89200</v>
      </c>
    </row>
    <row r="165" spans="1:112" x14ac:dyDescent="0.35">
      <c r="A165" t="s">
        <v>38</v>
      </c>
      <c r="B165" t="s">
        <v>408</v>
      </c>
      <c r="D165" s="273">
        <v>77</v>
      </c>
      <c r="E165" s="274">
        <v>63</v>
      </c>
      <c r="F165" s="275">
        <v>70</v>
      </c>
      <c r="G165" s="273">
        <v>30020</v>
      </c>
      <c r="H165" s="274">
        <v>29410</v>
      </c>
      <c r="I165" s="275">
        <v>59430</v>
      </c>
      <c r="J165" s="273">
        <v>79</v>
      </c>
      <c r="K165" s="274">
        <v>66</v>
      </c>
      <c r="L165" s="275">
        <v>72</v>
      </c>
      <c r="M165" s="273">
        <v>30020</v>
      </c>
      <c r="N165" s="274">
        <v>29410</v>
      </c>
      <c r="O165" s="275">
        <v>59430</v>
      </c>
      <c r="P165" s="273">
        <v>35.799999999999997</v>
      </c>
      <c r="Q165" s="274">
        <v>33.799999999999997</v>
      </c>
      <c r="R165" s="275">
        <v>34.799999999999997</v>
      </c>
      <c r="S165" s="273">
        <v>30020</v>
      </c>
      <c r="T165" s="274">
        <v>29410</v>
      </c>
      <c r="U165" s="275">
        <v>59430</v>
      </c>
      <c r="V165" s="320" t="s">
        <v>191</v>
      </c>
      <c r="W165" s="320" t="s">
        <v>191</v>
      </c>
      <c r="X165" s="320" t="s">
        <v>191</v>
      </c>
      <c r="Y165" s="320" t="s">
        <v>191</v>
      </c>
      <c r="Z165" s="320" t="s">
        <v>191</v>
      </c>
      <c r="AA165" s="320" t="s">
        <v>191</v>
      </c>
      <c r="AB165" s="320" t="s">
        <v>191</v>
      </c>
      <c r="AC165" s="320" t="s">
        <v>191</v>
      </c>
      <c r="AD165" s="320" t="s">
        <v>191</v>
      </c>
      <c r="AE165" s="320" t="s">
        <v>191</v>
      </c>
      <c r="AF165" s="320" t="s">
        <v>191</v>
      </c>
      <c r="AG165" s="320" t="s">
        <v>191</v>
      </c>
      <c r="AH165" s="320" t="s">
        <v>191</v>
      </c>
      <c r="AI165" s="320" t="s">
        <v>191</v>
      </c>
      <c r="AJ165" s="320" t="s">
        <v>191</v>
      </c>
      <c r="AK165" s="320" t="s">
        <v>191</v>
      </c>
      <c r="AL165" s="320" t="s">
        <v>191</v>
      </c>
      <c r="AM165" s="320" t="s">
        <v>191</v>
      </c>
      <c r="AN165" s="320" t="s">
        <v>191</v>
      </c>
      <c r="AO165" s="320" t="s">
        <v>191</v>
      </c>
      <c r="AP165" s="320" t="s">
        <v>191</v>
      </c>
      <c r="AQ165" s="320" t="s">
        <v>191</v>
      </c>
      <c r="AR165" s="320" t="s">
        <v>191</v>
      </c>
      <c r="AS165" s="320" t="s">
        <v>191</v>
      </c>
      <c r="AT165" s="320" t="s">
        <v>191</v>
      </c>
      <c r="AU165" s="320" t="s">
        <v>191</v>
      </c>
      <c r="AV165" s="320" t="s">
        <v>191</v>
      </c>
      <c r="AW165" s="320" t="s">
        <v>191</v>
      </c>
      <c r="AX165" s="320" t="s">
        <v>191</v>
      </c>
      <c r="AY165" s="320" t="s">
        <v>191</v>
      </c>
      <c r="AZ165" s="320" t="s">
        <v>191</v>
      </c>
      <c r="BA165" s="320" t="s">
        <v>191</v>
      </c>
      <c r="BB165" s="320" t="s">
        <v>191</v>
      </c>
      <c r="BC165" s="320" t="s">
        <v>191</v>
      </c>
      <c r="BD165" s="320" t="s">
        <v>191</v>
      </c>
      <c r="BE165" s="320" t="s">
        <v>191</v>
      </c>
      <c r="BF165" s="273">
        <v>30</v>
      </c>
      <c r="BG165" s="274">
        <v>21</v>
      </c>
      <c r="BH165" s="275">
        <v>24</v>
      </c>
      <c r="BI165" s="273">
        <v>1640</v>
      </c>
      <c r="BJ165" s="274">
        <v>3740</v>
      </c>
      <c r="BK165" s="275">
        <v>5370</v>
      </c>
      <c r="BL165" s="273">
        <v>31</v>
      </c>
      <c r="BM165" s="274">
        <v>23</v>
      </c>
      <c r="BN165" s="275">
        <v>25</v>
      </c>
      <c r="BO165" s="273">
        <v>1640</v>
      </c>
      <c r="BP165" s="274">
        <v>3740</v>
      </c>
      <c r="BQ165" s="275">
        <v>5370</v>
      </c>
      <c r="BR165" s="273">
        <v>27.4</v>
      </c>
      <c r="BS165" s="274">
        <v>25.9</v>
      </c>
      <c r="BT165" s="275">
        <v>26.3</v>
      </c>
      <c r="BU165" s="273">
        <v>1640</v>
      </c>
      <c r="BV165" s="274">
        <v>3740</v>
      </c>
      <c r="BW165" s="275">
        <v>5370</v>
      </c>
      <c r="BX165" s="273">
        <v>5</v>
      </c>
      <c r="BY165" s="274">
        <v>2</v>
      </c>
      <c r="BZ165" s="275">
        <v>3</v>
      </c>
      <c r="CA165" s="273">
        <v>200</v>
      </c>
      <c r="CB165" s="274">
        <v>500</v>
      </c>
      <c r="CC165" s="275">
        <v>700</v>
      </c>
      <c r="CD165" s="273">
        <v>6</v>
      </c>
      <c r="CE165" s="274">
        <v>3</v>
      </c>
      <c r="CF165" s="275">
        <v>4</v>
      </c>
      <c r="CG165" s="273">
        <v>200</v>
      </c>
      <c r="CH165" s="274">
        <v>500</v>
      </c>
      <c r="CI165" s="275">
        <v>700</v>
      </c>
      <c r="CJ165" s="273">
        <v>19.600000000000001</v>
      </c>
      <c r="CK165" s="274">
        <v>19.2</v>
      </c>
      <c r="CL165" s="275">
        <v>19.3</v>
      </c>
      <c r="CM165" s="273">
        <v>200</v>
      </c>
      <c r="CN165" s="274">
        <v>500</v>
      </c>
      <c r="CO165" s="275">
        <v>700</v>
      </c>
      <c r="CP165" s="273">
        <v>74</v>
      </c>
      <c r="CQ165" s="274">
        <v>57</v>
      </c>
      <c r="CR165" s="275">
        <v>65</v>
      </c>
      <c r="CS165" s="273">
        <v>32320</v>
      </c>
      <c r="CT165" s="274">
        <v>34060</v>
      </c>
      <c r="CU165" s="275">
        <v>66380</v>
      </c>
      <c r="CV165" s="273">
        <v>75</v>
      </c>
      <c r="CW165" s="274">
        <v>60</v>
      </c>
      <c r="CX165" s="275">
        <v>67</v>
      </c>
      <c r="CY165" s="273">
        <v>32320</v>
      </c>
      <c r="CZ165" s="274">
        <v>34060</v>
      </c>
      <c r="DA165" s="275">
        <v>66380</v>
      </c>
      <c r="DB165" s="273">
        <v>35.200000000000003</v>
      </c>
      <c r="DC165" s="274">
        <v>32.700000000000003</v>
      </c>
      <c r="DD165" s="275">
        <v>33.9</v>
      </c>
      <c r="DE165" s="273">
        <v>32320</v>
      </c>
      <c r="DF165" s="274">
        <v>34060</v>
      </c>
      <c r="DG165" s="275">
        <v>66380</v>
      </c>
    </row>
    <row r="166" spans="1:112" x14ac:dyDescent="0.35">
      <c r="A166" t="s">
        <v>54</v>
      </c>
      <c r="B166" t="s">
        <v>299</v>
      </c>
      <c r="D166" s="273">
        <v>76</v>
      </c>
      <c r="E166" s="274">
        <v>62</v>
      </c>
      <c r="F166" s="275">
        <v>69</v>
      </c>
      <c r="G166" s="273">
        <v>26030</v>
      </c>
      <c r="H166" s="274">
        <v>25670</v>
      </c>
      <c r="I166" s="275">
        <v>51700</v>
      </c>
      <c r="J166" s="273">
        <v>78</v>
      </c>
      <c r="K166" s="274">
        <v>66</v>
      </c>
      <c r="L166" s="275">
        <v>72</v>
      </c>
      <c r="M166" s="273">
        <v>26030</v>
      </c>
      <c r="N166" s="274">
        <v>25670</v>
      </c>
      <c r="O166" s="275">
        <v>51700</v>
      </c>
      <c r="P166" s="273">
        <v>35.9</v>
      </c>
      <c r="Q166" s="274">
        <v>34</v>
      </c>
      <c r="R166" s="275">
        <v>35</v>
      </c>
      <c r="S166" s="273">
        <v>26030</v>
      </c>
      <c r="T166" s="274">
        <v>25670</v>
      </c>
      <c r="U166" s="275">
        <v>51700</v>
      </c>
      <c r="V166" s="320" t="s">
        <v>191</v>
      </c>
      <c r="W166" s="320" t="s">
        <v>191</v>
      </c>
      <c r="X166" s="320" t="s">
        <v>191</v>
      </c>
      <c r="Y166" s="320" t="s">
        <v>191</v>
      </c>
      <c r="Z166" s="320" t="s">
        <v>191</v>
      </c>
      <c r="AA166" s="320" t="s">
        <v>191</v>
      </c>
      <c r="AB166" s="320" t="s">
        <v>191</v>
      </c>
      <c r="AC166" s="320" t="s">
        <v>191</v>
      </c>
      <c r="AD166" s="320" t="s">
        <v>191</v>
      </c>
      <c r="AE166" s="320" t="s">
        <v>191</v>
      </c>
      <c r="AF166" s="320" t="s">
        <v>191</v>
      </c>
      <c r="AG166" s="320" t="s">
        <v>191</v>
      </c>
      <c r="AH166" s="320" t="s">
        <v>191</v>
      </c>
      <c r="AI166" s="320" t="s">
        <v>191</v>
      </c>
      <c r="AJ166" s="320" t="s">
        <v>191</v>
      </c>
      <c r="AK166" s="320" t="s">
        <v>191</v>
      </c>
      <c r="AL166" s="320" t="s">
        <v>191</v>
      </c>
      <c r="AM166" s="320" t="s">
        <v>191</v>
      </c>
      <c r="AN166" s="320" t="s">
        <v>191</v>
      </c>
      <c r="AO166" s="320" t="s">
        <v>191</v>
      </c>
      <c r="AP166" s="320" t="s">
        <v>191</v>
      </c>
      <c r="AQ166" s="320" t="s">
        <v>191</v>
      </c>
      <c r="AR166" s="320" t="s">
        <v>191</v>
      </c>
      <c r="AS166" s="320" t="s">
        <v>191</v>
      </c>
      <c r="AT166" s="320" t="s">
        <v>191</v>
      </c>
      <c r="AU166" s="320" t="s">
        <v>191</v>
      </c>
      <c r="AV166" s="320" t="s">
        <v>191</v>
      </c>
      <c r="AW166" s="320" t="s">
        <v>191</v>
      </c>
      <c r="AX166" s="320" t="s">
        <v>191</v>
      </c>
      <c r="AY166" s="320" t="s">
        <v>191</v>
      </c>
      <c r="AZ166" s="320" t="s">
        <v>191</v>
      </c>
      <c r="BA166" s="320" t="s">
        <v>191</v>
      </c>
      <c r="BB166" s="320" t="s">
        <v>191</v>
      </c>
      <c r="BC166" s="320" t="s">
        <v>191</v>
      </c>
      <c r="BD166" s="320" t="s">
        <v>191</v>
      </c>
      <c r="BE166" s="320" t="s">
        <v>191</v>
      </c>
      <c r="BF166" s="273">
        <v>29</v>
      </c>
      <c r="BG166" s="274">
        <v>20</v>
      </c>
      <c r="BH166" s="275">
        <v>23</v>
      </c>
      <c r="BI166" s="273">
        <v>1110</v>
      </c>
      <c r="BJ166" s="274">
        <v>2600</v>
      </c>
      <c r="BK166" s="275">
        <v>3710</v>
      </c>
      <c r="BL166" s="273">
        <v>30</v>
      </c>
      <c r="BM166" s="274">
        <v>23</v>
      </c>
      <c r="BN166" s="275">
        <v>25</v>
      </c>
      <c r="BO166" s="273">
        <v>1110</v>
      </c>
      <c r="BP166" s="274">
        <v>2600</v>
      </c>
      <c r="BQ166" s="275">
        <v>3710</v>
      </c>
      <c r="BR166" s="273">
        <v>27.1</v>
      </c>
      <c r="BS166" s="274">
        <v>25.7</v>
      </c>
      <c r="BT166" s="275">
        <v>26.1</v>
      </c>
      <c r="BU166" s="273">
        <v>1110</v>
      </c>
      <c r="BV166" s="274">
        <v>2600</v>
      </c>
      <c r="BW166" s="275">
        <v>3710</v>
      </c>
      <c r="BX166" s="273">
        <v>7</v>
      </c>
      <c r="BY166" s="274">
        <v>2</v>
      </c>
      <c r="BZ166" s="275">
        <v>4</v>
      </c>
      <c r="CA166" s="273">
        <v>150</v>
      </c>
      <c r="CB166" s="274">
        <v>380</v>
      </c>
      <c r="CC166" s="275">
        <v>530</v>
      </c>
      <c r="CD166" s="273">
        <v>8</v>
      </c>
      <c r="CE166" s="274">
        <v>2</v>
      </c>
      <c r="CF166" s="275">
        <v>4</v>
      </c>
      <c r="CG166" s="273">
        <v>150</v>
      </c>
      <c r="CH166" s="274">
        <v>380</v>
      </c>
      <c r="CI166" s="275">
        <v>530</v>
      </c>
      <c r="CJ166" s="273">
        <v>20</v>
      </c>
      <c r="CK166" s="274">
        <v>19</v>
      </c>
      <c r="CL166" s="275">
        <v>19.3</v>
      </c>
      <c r="CM166" s="273">
        <v>150</v>
      </c>
      <c r="CN166" s="274">
        <v>380</v>
      </c>
      <c r="CO166" s="275">
        <v>530</v>
      </c>
      <c r="CP166" s="273">
        <v>73</v>
      </c>
      <c r="CQ166" s="274">
        <v>57</v>
      </c>
      <c r="CR166" s="275">
        <v>65</v>
      </c>
      <c r="CS166" s="273">
        <v>27720</v>
      </c>
      <c r="CT166" s="274">
        <v>29090</v>
      </c>
      <c r="CU166" s="275">
        <v>56810</v>
      </c>
      <c r="CV166" s="273">
        <v>75</v>
      </c>
      <c r="CW166" s="274">
        <v>60</v>
      </c>
      <c r="CX166" s="275">
        <v>68</v>
      </c>
      <c r="CY166" s="273">
        <v>27720</v>
      </c>
      <c r="CZ166" s="274">
        <v>29090</v>
      </c>
      <c r="DA166" s="275">
        <v>56810</v>
      </c>
      <c r="DB166" s="273">
        <v>35.4</v>
      </c>
      <c r="DC166" s="274">
        <v>32.9</v>
      </c>
      <c r="DD166" s="275">
        <v>34.200000000000003</v>
      </c>
      <c r="DE166" s="273">
        <v>27720</v>
      </c>
      <c r="DF166" s="274">
        <v>29090</v>
      </c>
      <c r="DG166" s="275">
        <v>56810</v>
      </c>
    </row>
    <row r="167" spans="1:112" x14ac:dyDescent="0.35">
      <c r="A167" t="s">
        <v>64</v>
      </c>
      <c r="B167" t="s">
        <v>309</v>
      </c>
      <c r="D167" s="273">
        <v>76</v>
      </c>
      <c r="E167" s="274">
        <v>63</v>
      </c>
      <c r="F167" s="275">
        <v>70</v>
      </c>
      <c r="G167" s="273">
        <v>33250</v>
      </c>
      <c r="H167" s="274">
        <v>31860</v>
      </c>
      <c r="I167" s="275">
        <v>65120</v>
      </c>
      <c r="J167" s="273">
        <v>79</v>
      </c>
      <c r="K167" s="274">
        <v>67</v>
      </c>
      <c r="L167" s="275">
        <v>73</v>
      </c>
      <c r="M167" s="273">
        <v>33250</v>
      </c>
      <c r="N167" s="274">
        <v>31860</v>
      </c>
      <c r="O167" s="275">
        <v>65120</v>
      </c>
      <c r="P167" s="273">
        <v>36</v>
      </c>
      <c r="Q167" s="274">
        <v>34</v>
      </c>
      <c r="R167" s="275">
        <v>35</v>
      </c>
      <c r="S167" s="273">
        <v>33250</v>
      </c>
      <c r="T167" s="274">
        <v>31860</v>
      </c>
      <c r="U167" s="275">
        <v>65120</v>
      </c>
      <c r="V167" s="320" t="s">
        <v>191</v>
      </c>
      <c r="W167" s="320" t="s">
        <v>191</v>
      </c>
      <c r="X167" s="320" t="s">
        <v>191</v>
      </c>
      <c r="Y167" s="320" t="s">
        <v>191</v>
      </c>
      <c r="Z167" s="320" t="s">
        <v>191</v>
      </c>
      <c r="AA167" s="320" t="s">
        <v>191</v>
      </c>
      <c r="AB167" s="320" t="s">
        <v>191</v>
      </c>
      <c r="AC167" s="320" t="s">
        <v>191</v>
      </c>
      <c r="AD167" s="320" t="s">
        <v>191</v>
      </c>
      <c r="AE167" s="320" t="s">
        <v>191</v>
      </c>
      <c r="AF167" s="320" t="s">
        <v>191</v>
      </c>
      <c r="AG167" s="320" t="s">
        <v>191</v>
      </c>
      <c r="AH167" s="320" t="s">
        <v>191</v>
      </c>
      <c r="AI167" s="320" t="s">
        <v>191</v>
      </c>
      <c r="AJ167" s="320" t="s">
        <v>191</v>
      </c>
      <c r="AK167" s="320" t="s">
        <v>191</v>
      </c>
      <c r="AL167" s="320" t="s">
        <v>191</v>
      </c>
      <c r="AM167" s="320" t="s">
        <v>191</v>
      </c>
      <c r="AN167" s="320" t="s">
        <v>191</v>
      </c>
      <c r="AO167" s="320" t="s">
        <v>191</v>
      </c>
      <c r="AP167" s="320" t="s">
        <v>191</v>
      </c>
      <c r="AQ167" s="320" t="s">
        <v>191</v>
      </c>
      <c r="AR167" s="320" t="s">
        <v>191</v>
      </c>
      <c r="AS167" s="320" t="s">
        <v>191</v>
      </c>
      <c r="AT167" s="320" t="s">
        <v>191</v>
      </c>
      <c r="AU167" s="320" t="s">
        <v>191</v>
      </c>
      <c r="AV167" s="320" t="s">
        <v>191</v>
      </c>
      <c r="AW167" s="320" t="s">
        <v>191</v>
      </c>
      <c r="AX167" s="320" t="s">
        <v>191</v>
      </c>
      <c r="AY167" s="320" t="s">
        <v>191</v>
      </c>
      <c r="AZ167" s="320" t="s">
        <v>191</v>
      </c>
      <c r="BA167" s="320" t="s">
        <v>191</v>
      </c>
      <c r="BB167" s="320" t="s">
        <v>191</v>
      </c>
      <c r="BC167" s="320" t="s">
        <v>191</v>
      </c>
      <c r="BD167" s="320" t="s">
        <v>191</v>
      </c>
      <c r="BE167" s="320" t="s">
        <v>191</v>
      </c>
      <c r="BF167" s="273">
        <v>27</v>
      </c>
      <c r="BG167" s="274">
        <v>19</v>
      </c>
      <c r="BH167" s="275">
        <v>22</v>
      </c>
      <c r="BI167" s="273">
        <v>1910</v>
      </c>
      <c r="BJ167" s="274">
        <v>4480</v>
      </c>
      <c r="BK167" s="275">
        <v>6390</v>
      </c>
      <c r="BL167" s="273">
        <v>28</v>
      </c>
      <c r="BM167" s="274">
        <v>21</v>
      </c>
      <c r="BN167" s="275">
        <v>23</v>
      </c>
      <c r="BO167" s="273">
        <v>1910</v>
      </c>
      <c r="BP167" s="274">
        <v>4480</v>
      </c>
      <c r="BQ167" s="275">
        <v>6390</v>
      </c>
      <c r="BR167" s="273">
        <v>26.9</v>
      </c>
      <c r="BS167" s="274">
        <v>25.5</v>
      </c>
      <c r="BT167" s="275">
        <v>25.9</v>
      </c>
      <c r="BU167" s="273">
        <v>1910</v>
      </c>
      <c r="BV167" s="274">
        <v>4480</v>
      </c>
      <c r="BW167" s="275">
        <v>6390</v>
      </c>
      <c r="BX167" s="273">
        <v>4</v>
      </c>
      <c r="BY167" s="274">
        <v>2</v>
      </c>
      <c r="BZ167" s="275">
        <v>2</v>
      </c>
      <c r="CA167" s="273">
        <v>280</v>
      </c>
      <c r="CB167" s="274">
        <v>690</v>
      </c>
      <c r="CC167" s="275">
        <v>970</v>
      </c>
      <c r="CD167" s="273">
        <v>4</v>
      </c>
      <c r="CE167" s="274">
        <v>2</v>
      </c>
      <c r="CF167" s="275">
        <v>3</v>
      </c>
      <c r="CG167" s="273">
        <v>280</v>
      </c>
      <c r="CH167" s="274">
        <v>690</v>
      </c>
      <c r="CI167" s="275">
        <v>970</v>
      </c>
      <c r="CJ167" s="273">
        <v>18.8</v>
      </c>
      <c r="CK167" s="274">
        <v>18.399999999999999</v>
      </c>
      <c r="CL167" s="275">
        <v>18.600000000000001</v>
      </c>
      <c r="CM167" s="273">
        <v>280</v>
      </c>
      <c r="CN167" s="274">
        <v>690</v>
      </c>
      <c r="CO167" s="275">
        <v>970</v>
      </c>
      <c r="CP167" s="273">
        <v>73</v>
      </c>
      <c r="CQ167" s="274">
        <v>56</v>
      </c>
      <c r="CR167" s="275">
        <v>64</v>
      </c>
      <c r="CS167" s="273">
        <v>36000</v>
      </c>
      <c r="CT167" s="274">
        <v>37590</v>
      </c>
      <c r="CU167" s="275">
        <v>73590</v>
      </c>
      <c r="CV167" s="273">
        <v>75</v>
      </c>
      <c r="CW167" s="274">
        <v>60</v>
      </c>
      <c r="CX167" s="275">
        <v>67</v>
      </c>
      <c r="CY167" s="273">
        <v>36000</v>
      </c>
      <c r="CZ167" s="274">
        <v>37590</v>
      </c>
      <c r="DA167" s="275">
        <v>73590</v>
      </c>
      <c r="DB167" s="273">
        <v>35.299999999999997</v>
      </c>
      <c r="DC167" s="274">
        <v>32.6</v>
      </c>
      <c r="DD167" s="275">
        <v>33.9</v>
      </c>
      <c r="DE167" s="273">
        <v>36000</v>
      </c>
      <c r="DF167" s="274">
        <v>37590</v>
      </c>
      <c r="DG167" s="275">
        <v>73590</v>
      </c>
    </row>
    <row r="168" spans="1:112" x14ac:dyDescent="0.35">
      <c r="A168" t="s">
        <v>79</v>
      </c>
      <c r="B168" t="s">
        <v>324</v>
      </c>
      <c r="D168" s="273">
        <v>79</v>
      </c>
      <c r="E168" s="274">
        <v>66</v>
      </c>
      <c r="F168" s="275">
        <v>72</v>
      </c>
      <c r="G168" s="273">
        <v>33990</v>
      </c>
      <c r="H168" s="274">
        <v>33390</v>
      </c>
      <c r="I168" s="275">
        <v>67380</v>
      </c>
      <c r="J168" s="273">
        <v>80</v>
      </c>
      <c r="K168" s="274">
        <v>69</v>
      </c>
      <c r="L168" s="275">
        <v>74</v>
      </c>
      <c r="M168" s="273">
        <v>33990</v>
      </c>
      <c r="N168" s="274">
        <v>33390</v>
      </c>
      <c r="O168" s="275">
        <v>67380</v>
      </c>
      <c r="P168" s="273">
        <v>36.200000000000003</v>
      </c>
      <c r="Q168" s="274">
        <v>34.5</v>
      </c>
      <c r="R168" s="275">
        <v>35.4</v>
      </c>
      <c r="S168" s="273">
        <v>33990</v>
      </c>
      <c r="T168" s="274">
        <v>33390</v>
      </c>
      <c r="U168" s="275">
        <v>67380</v>
      </c>
      <c r="V168" s="320" t="s">
        <v>191</v>
      </c>
      <c r="W168" s="320" t="s">
        <v>191</v>
      </c>
      <c r="X168" s="320" t="s">
        <v>191</v>
      </c>
      <c r="Y168" s="320" t="s">
        <v>191</v>
      </c>
      <c r="Z168" s="320" t="s">
        <v>191</v>
      </c>
      <c r="AA168" s="320" t="s">
        <v>191</v>
      </c>
      <c r="AB168" s="320" t="s">
        <v>191</v>
      </c>
      <c r="AC168" s="320" t="s">
        <v>191</v>
      </c>
      <c r="AD168" s="320" t="s">
        <v>191</v>
      </c>
      <c r="AE168" s="320" t="s">
        <v>191</v>
      </c>
      <c r="AF168" s="320" t="s">
        <v>191</v>
      </c>
      <c r="AG168" s="320" t="s">
        <v>191</v>
      </c>
      <c r="AH168" s="320" t="s">
        <v>191</v>
      </c>
      <c r="AI168" s="320" t="s">
        <v>191</v>
      </c>
      <c r="AJ168" s="320" t="s">
        <v>191</v>
      </c>
      <c r="AK168" s="320" t="s">
        <v>191</v>
      </c>
      <c r="AL168" s="320" t="s">
        <v>191</v>
      </c>
      <c r="AM168" s="320" t="s">
        <v>191</v>
      </c>
      <c r="AN168" s="320" t="s">
        <v>191</v>
      </c>
      <c r="AO168" s="320" t="s">
        <v>191</v>
      </c>
      <c r="AP168" s="320" t="s">
        <v>191</v>
      </c>
      <c r="AQ168" s="320" t="s">
        <v>191</v>
      </c>
      <c r="AR168" s="320" t="s">
        <v>191</v>
      </c>
      <c r="AS168" s="320" t="s">
        <v>191</v>
      </c>
      <c r="AT168" s="320" t="s">
        <v>191</v>
      </c>
      <c r="AU168" s="320" t="s">
        <v>191</v>
      </c>
      <c r="AV168" s="320" t="s">
        <v>191</v>
      </c>
      <c r="AW168" s="320" t="s">
        <v>191</v>
      </c>
      <c r="AX168" s="320" t="s">
        <v>191</v>
      </c>
      <c r="AY168" s="320" t="s">
        <v>191</v>
      </c>
      <c r="AZ168" s="320" t="s">
        <v>191</v>
      </c>
      <c r="BA168" s="320" t="s">
        <v>191</v>
      </c>
      <c r="BB168" s="320" t="s">
        <v>191</v>
      </c>
      <c r="BC168" s="320" t="s">
        <v>191</v>
      </c>
      <c r="BD168" s="320" t="s">
        <v>191</v>
      </c>
      <c r="BE168" s="320" t="s">
        <v>191</v>
      </c>
      <c r="BF168" s="273">
        <v>31</v>
      </c>
      <c r="BG168" s="274">
        <v>22</v>
      </c>
      <c r="BH168" s="275">
        <v>24</v>
      </c>
      <c r="BI168" s="273">
        <v>1540</v>
      </c>
      <c r="BJ168" s="274">
        <v>3750</v>
      </c>
      <c r="BK168" s="275">
        <v>5290</v>
      </c>
      <c r="BL168" s="273">
        <v>33</v>
      </c>
      <c r="BM168" s="274">
        <v>24</v>
      </c>
      <c r="BN168" s="275">
        <v>26</v>
      </c>
      <c r="BO168" s="273">
        <v>1540</v>
      </c>
      <c r="BP168" s="274">
        <v>3750</v>
      </c>
      <c r="BQ168" s="275">
        <v>5290</v>
      </c>
      <c r="BR168" s="273">
        <v>28.2</v>
      </c>
      <c r="BS168" s="274">
        <v>26.4</v>
      </c>
      <c r="BT168" s="275">
        <v>26.9</v>
      </c>
      <c r="BU168" s="273">
        <v>1540</v>
      </c>
      <c r="BV168" s="274">
        <v>3750</v>
      </c>
      <c r="BW168" s="275">
        <v>5290</v>
      </c>
      <c r="BX168" s="273">
        <v>5</v>
      </c>
      <c r="BY168" s="274">
        <v>4</v>
      </c>
      <c r="BZ168" s="275">
        <v>4</v>
      </c>
      <c r="CA168" s="273">
        <v>270</v>
      </c>
      <c r="CB168" s="274">
        <v>650</v>
      </c>
      <c r="CC168" s="275">
        <v>920</v>
      </c>
      <c r="CD168" s="273">
        <v>5</v>
      </c>
      <c r="CE168" s="274">
        <v>4</v>
      </c>
      <c r="CF168" s="275">
        <v>4</v>
      </c>
      <c r="CG168" s="273">
        <v>270</v>
      </c>
      <c r="CH168" s="274">
        <v>650</v>
      </c>
      <c r="CI168" s="275">
        <v>920</v>
      </c>
      <c r="CJ168" s="273">
        <v>20.100000000000001</v>
      </c>
      <c r="CK168" s="274">
        <v>20.2</v>
      </c>
      <c r="CL168" s="275">
        <v>20.2</v>
      </c>
      <c r="CM168" s="273">
        <v>270</v>
      </c>
      <c r="CN168" s="274">
        <v>650</v>
      </c>
      <c r="CO168" s="275">
        <v>920</v>
      </c>
      <c r="CP168" s="273">
        <v>76</v>
      </c>
      <c r="CQ168" s="274">
        <v>60</v>
      </c>
      <c r="CR168" s="275">
        <v>68</v>
      </c>
      <c r="CS168" s="273">
        <v>36320</v>
      </c>
      <c r="CT168" s="274">
        <v>38330</v>
      </c>
      <c r="CU168" s="275">
        <v>74660</v>
      </c>
      <c r="CV168" s="273">
        <v>77</v>
      </c>
      <c r="CW168" s="274">
        <v>63</v>
      </c>
      <c r="CX168" s="275">
        <v>70</v>
      </c>
      <c r="CY168" s="273">
        <v>36320</v>
      </c>
      <c r="CZ168" s="274">
        <v>38330</v>
      </c>
      <c r="DA168" s="275">
        <v>74660</v>
      </c>
      <c r="DB168" s="273">
        <v>35.700000000000003</v>
      </c>
      <c r="DC168" s="274">
        <v>33.4</v>
      </c>
      <c r="DD168" s="275">
        <v>34.5</v>
      </c>
      <c r="DE168" s="273">
        <v>36320</v>
      </c>
      <c r="DF168" s="274">
        <v>38330</v>
      </c>
      <c r="DG168" s="275">
        <v>74660</v>
      </c>
    </row>
    <row r="169" spans="1:112" x14ac:dyDescent="0.35">
      <c r="A169" s="157" t="s">
        <v>127</v>
      </c>
      <c r="B169" t="s">
        <v>372</v>
      </c>
      <c r="D169" s="273">
        <v>83</v>
      </c>
      <c r="E169" s="274">
        <v>70</v>
      </c>
      <c r="F169" s="275">
        <v>76</v>
      </c>
      <c r="G169" s="273">
        <v>48780</v>
      </c>
      <c r="H169" s="274">
        <v>48000</v>
      </c>
      <c r="I169" s="275">
        <v>96770</v>
      </c>
      <c r="J169" s="273">
        <v>83</v>
      </c>
      <c r="K169" s="274">
        <v>72</v>
      </c>
      <c r="L169" s="275">
        <v>78</v>
      </c>
      <c r="M169" s="273">
        <v>48780</v>
      </c>
      <c r="N169" s="274">
        <v>48000</v>
      </c>
      <c r="O169" s="275">
        <v>96770</v>
      </c>
      <c r="P169" s="273">
        <v>36.9</v>
      </c>
      <c r="Q169" s="274">
        <v>35.200000000000003</v>
      </c>
      <c r="R169" s="275">
        <v>36.1</v>
      </c>
      <c r="S169" s="273">
        <v>48780</v>
      </c>
      <c r="T169" s="274">
        <v>48000</v>
      </c>
      <c r="U169" s="275">
        <v>96770</v>
      </c>
      <c r="V169" s="320" t="s">
        <v>191</v>
      </c>
      <c r="W169" s="320" t="s">
        <v>191</v>
      </c>
      <c r="X169" s="320" t="s">
        <v>191</v>
      </c>
      <c r="Y169" s="320" t="s">
        <v>191</v>
      </c>
      <c r="Z169" s="320" t="s">
        <v>191</v>
      </c>
      <c r="AA169" s="320" t="s">
        <v>191</v>
      </c>
      <c r="AB169" s="320" t="s">
        <v>191</v>
      </c>
      <c r="AC169" s="320" t="s">
        <v>191</v>
      </c>
      <c r="AD169" s="320" t="s">
        <v>191</v>
      </c>
      <c r="AE169" s="320" t="s">
        <v>191</v>
      </c>
      <c r="AF169" s="320" t="s">
        <v>191</v>
      </c>
      <c r="AG169" s="320" t="s">
        <v>191</v>
      </c>
      <c r="AH169" s="320" t="s">
        <v>191</v>
      </c>
      <c r="AI169" s="320" t="s">
        <v>191</v>
      </c>
      <c r="AJ169" s="320" t="s">
        <v>191</v>
      </c>
      <c r="AK169" s="320" t="s">
        <v>191</v>
      </c>
      <c r="AL169" s="320" t="s">
        <v>191</v>
      </c>
      <c r="AM169" s="320" t="s">
        <v>191</v>
      </c>
      <c r="AN169" s="320" t="s">
        <v>191</v>
      </c>
      <c r="AO169" s="320" t="s">
        <v>191</v>
      </c>
      <c r="AP169" s="320" t="s">
        <v>191</v>
      </c>
      <c r="AQ169" s="320" t="s">
        <v>191</v>
      </c>
      <c r="AR169" s="320" t="s">
        <v>191</v>
      </c>
      <c r="AS169" s="320" t="s">
        <v>191</v>
      </c>
      <c r="AT169" s="320" t="s">
        <v>191</v>
      </c>
      <c r="AU169" s="320" t="s">
        <v>191</v>
      </c>
      <c r="AV169" s="320" t="s">
        <v>191</v>
      </c>
      <c r="AW169" s="320" t="s">
        <v>191</v>
      </c>
      <c r="AX169" s="320" t="s">
        <v>191</v>
      </c>
      <c r="AY169" s="320" t="s">
        <v>191</v>
      </c>
      <c r="AZ169" s="320" t="s">
        <v>191</v>
      </c>
      <c r="BA169" s="320" t="s">
        <v>191</v>
      </c>
      <c r="BB169" s="320" t="s">
        <v>191</v>
      </c>
      <c r="BC169" s="320" t="s">
        <v>191</v>
      </c>
      <c r="BD169" s="320" t="s">
        <v>191</v>
      </c>
      <c r="BE169" s="320" t="s">
        <v>191</v>
      </c>
      <c r="BF169" s="273">
        <v>33</v>
      </c>
      <c r="BG169" s="274">
        <v>25</v>
      </c>
      <c r="BH169" s="275">
        <v>27</v>
      </c>
      <c r="BI169" s="273">
        <v>2000</v>
      </c>
      <c r="BJ169" s="274">
        <v>5030</v>
      </c>
      <c r="BK169" s="275">
        <v>7030</v>
      </c>
      <c r="BL169" s="273">
        <v>35</v>
      </c>
      <c r="BM169" s="274">
        <v>26</v>
      </c>
      <c r="BN169" s="275">
        <v>29</v>
      </c>
      <c r="BO169" s="273">
        <v>2000</v>
      </c>
      <c r="BP169" s="274">
        <v>5030</v>
      </c>
      <c r="BQ169" s="275">
        <v>7030</v>
      </c>
      <c r="BR169" s="273">
        <v>28.9</v>
      </c>
      <c r="BS169" s="274">
        <v>27.6</v>
      </c>
      <c r="BT169" s="275">
        <v>27.9</v>
      </c>
      <c r="BU169" s="273">
        <v>2000</v>
      </c>
      <c r="BV169" s="274">
        <v>5030</v>
      </c>
      <c r="BW169" s="275">
        <v>7030</v>
      </c>
      <c r="BX169" s="273">
        <v>5</v>
      </c>
      <c r="BY169" s="274">
        <v>5</v>
      </c>
      <c r="BZ169" s="275">
        <v>5</v>
      </c>
      <c r="CA169" s="273">
        <v>420</v>
      </c>
      <c r="CB169" s="274">
        <v>1160</v>
      </c>
      <c r="CC169" s="275">
        <v>1580</v>
      </c>
      <c r="CD169" s="273">
        <v>5</v>
      </c>
      <c r="CE169" s="274">
        <v>5</v>
      </c>
      <c r="CF169" s="275">
        <v>5</v>
      </c>
      <c r="CG169" s="273">
        <v>420</v>
      </c>
      <c r="CH169" s="274">
        <v>1160</v>
      </c>
      <c r="CI169" s="275">
        <v>1580</v>
      </c>
      <c r="CJ169" s="273">
        <v>20.100000000000001</v>
      </c>
      <c r="CK169" s="274">
        <v>20.3</v>
      </c>
      <c r="CL169" s="275">
        <v>20.2</v>
      </c>
      <c r="CM169" s="273">
        <v>420</v>
      </c>
      <c r="CN169" s="274">
        <v>1160</v>
      </c>
      <c r="CO169" s="275">
        <v>1580</v>
      </c>
      <c r="CP169" s="273">
        <v>80</v>
      </c>
      <c r="CQ169" s="274">
        <v>64</v>
      </c>
      <c r="CR169" s="275">
        <v>72</v>
      </c>
      <c r="CS169" s="273">
        <v>52440</v>
      </c>
      <c r="CT169" s="274">
        <v>55450</v>
      </c>
      <c r="CU169" s="275">
        <v>107900</v>
      </c>
      <c r="CV169" s="273">
        <v>80</v>
      </c>
      <c r="CW169" s="274">
        <v>66</v>
      </c>
      <c r="CX169" s="275">
        <v>73</v>
      </c>
      <c r="CY169" s="273">
        <v>52440</v>
      </c>
      <c r="CZ169" s="274">
        <v>55450</v>
      </c>
      <c r="DA169" s="275">
        <v>107900</v>
      </c>
      <c r="DB169" s="273">
        <v>36.5</v>
      </c>
      <c r="DC169" s="274">
        <v>34.1</v>
      </c>
      <c r="DD169" s="275">
        <v>35.299999999999997</v>
      </c>
      <c r="DE169" s="273">
        <v>52440</v>
      </c>
      <c r="DF169" s="274">
        <v>55450</v>
      </c>
      <c r="DG169" s="275">
        <v>107900</v>
      </c>
    </row>
    <row r="170" spans="1:112" x14ac:dyDescent="0.35">
      <c r="A170" t="s">
        <v>147</v>
      </c>
      <c r="B170" t="s">
        <v>392</v>
      </c>
      <c r="D170" s="273">
        <v>79</v>
      </c>
      <c r="E170" s="274">
        <v>67</v>
      </c>
      <c r="F170" s="275">
        <v>73</v>
      </c>
      <c r="G170" s="273">
        <v>27930</v>
      </c>
      <c r="H170" s="274">
        <v>27110</v>
      </c>
      <c r="I170" s="275">
        <v>55040</v>
      </c>
      <c r="J170" s="273">
        <v>80</v>
      </c>
      <c r="K170" s="274">
        <v>69</v>
      </c>
      <c r="L170" s="275">
        <v>75</v>
      </c>
      <c r="M170" s="273">
        <v>27930</v>
      </c>
      <c r="N170" s="274">
        <v>27110</v>
      </c>
      <c r="O170" s="275">
        <v>55040</v>
      </c>
      <c r="P170" s="273">
        <v>36.6</v>
      </c>
      <c r="Q170" s="274">
        <v>34.9</v>
      </c>
      <c r="R170" s="275">
        <v>35.799999999999997</v>
      </c>
      <c r="S170" s="273">
        <v>27930</v>
      </c>
      <c r="T170" s="274">
        <v>27110</v>
      </c>
      <c r="U170" s="275">
        <v>55040</v>
      </c>
      <c r="V170" s="320" t="s">
        <v>191</v>
      </c>
      <c r="W170" s="320" t="s">
        <v>191</v>
      </c>
      <c r="X170" s="320" t="s">
        <v>191</v>
      </c>
      <c r="Y170" s="320" t="s">
        <v>191</v>
      </c>
      <c r="Z170" s="320" t="s">
        <v>191</v>
      </c>
      <c r="AA170" s="320" t="s">
        <v>191</v>
      </c>
      <c r="AB170" s="320" t="s">
        <v>191</v>
      </c>
      <c r="AC170" s="320" t="s">
        <v>191</v>
      </c>
      <c r="AD170" s="320" t="s">
        <v>191</v>
      </c>
      <c r="AE170" s="320" t="s">
        <v>191</v>
      </c>
      <c r="AF170" s="320" t="s">
        <v>191</v>
      </c>
      <c r="AG170" s="320" t="s">
        <v>191</v>
      </c>
      <c r="AH170" s="320" t="s">
        <v>191</v>
      </c>
      <c r="AI170" s="320" t="s">
        <v>191</v>
      </c>
      <c r="AJ170" s="320" t="s">
        <v>191</v>
      </c>
      <c r="AK170" s="320" t="s">
        <v>191</v>
      </c>
      <c r="AL170" s="320" t="s">
        <v>191</v>
      </c>
      <c r="AM170" s="320" t="s">
        <v>191</v>
      </c>
      <c r="AN170" s="320" t="s">
        <v>191</v>
      </c>
      <c r="AO170" s="320" t="s">
        <v>191</v>
      </c>
      <c r="AP170" s="320" t="s">
        <v>191</v>
      </c>
      <c r="AQ170" s="320" t="s">
        <v>191</v>
      </c>
      <c r="AR170" s="320" t="s">
        <v>191</v>
      </c>
      <c r="AS170" s="320" t="s">
        <v>191</v>
      </c>
      <c r="AT170" s="320" t="s">
        <v>191</v>
      </c>
      <c r="AU170" s="320" t="s">
        <v>191</v>
      </c>
      <c r="AV170" s="320" t="s">
        <v>191</v>
      </c>
      <c r="AW170" s="320" t="s">
        <v>191</v>
      </c>
      <c r="AX170" s="320" t="s">
        <v>191</v>
      </c>
      <c r="AY170" s="320" t="s">
        <v>191</v>
      </c>
      <c r="AZ170" s="320" t="s">
        <v>191</v>
      </c>
      <c r="BA170" s="320" t="s">
        <v>191</v>
      </c>
      <c r="BB170" s="320" t="s">
        <v>191</v>
      </c>
      <c r="BC170" s="320" t="s">
        <v>191</v>
      </c>
      <c r="BD170" s="320" t="s">
        <v>191</v>
      </c>
      <c r="BE170" s="320" t="s">
        <v>191</v>
      </c>
      <c r="BF170" s="273">
        <v>34</v>
      </c>
      <c r="BG170" s="274">
        <v>22</v>
      </c>
      <c r="BH170" s="275">
        <v>25</v>
      </c>
      <c r="BI170" s="273">
        <v>1520</v>
      </c>
      <c r="BJ170" s="274">
        <v>3570</v>
      </c>
      <c r="BK170" s="275">
        <v>5090</v>
      </c>
      <c r="BL170" s="273">
        <v>35</v>
      </c>
      <c r="BM170" s="274">
        <v>23</v>
      </c>
      <c r="BN170" s="275">
        <v>27</v>
      </c>
      <c r="BO170" s="273">
        <v>1520</v>
      </c>
      <c r="BP170" s="274">
        <v>3570</v>
      </c>
      <c r="BQ170" s="275">
        <v>5090</v>
      </c>
      <c r="BR170" s="273">
        <v>28.9</v>
      </c>
      <c r="BS170" s="274">
        <v>27</v>
      </c>
      <c r="BT170" s="275">
        <v>27.6</v>
      </c>
      <c r="BU170" s="273">
        <v>1520</v>
      </c>
      <c r="BV170" s="274">
        <v>3570</v>
      </c>
      <c r="BW170" s="275">
        <v>5090</v>
      </c>
      <c r="BX170" s="273">
        <v>5</v>
      </c>
      <c r="BY170" s="274">
        <v>3</v>
      </c>
      <c r="BZ170" s="275">
        <v>3</v>
      </c>
      <c r="CA170" s="273">
        <v>200</v>
      </c>
      <c r="CB170" s="274">
        <v>520</v>
      </c>
      <c r="CC170" s="275">
        <v>720</v>
      </c>
      <c r="CD170" s="273">
        <v>5</v>
      </c>
      <c r="CE170" s="274">
        <v>3</v>
      </c>
      <c r="CF170" s="275">
        <v>3</v>
      </c>
      <c r="CG170" s="273">
        <v>200</v>
      </c>
      <c r="CH170" s="274">
        <v>520</v>
      </c>
      <c r="CI170" s="275">
        <v>720</v>
      </c>
      <c r="CJ170" s="273">
        <v>20.100000000000001</v>
      </c>
      <c r="CK170" s="274">
        <v>19.7</v>
      </c>
      <c r="CL170" s="275">
        <v>19.8</v>
      </c>
      <c r="CM170" s="273">
        <v>200</v>
      </c>
      <c r="CN170" s="274">
        <v>520</v>
      </c>
      <c r="CO170" s="275">
        <v>720</v>
      </c>
      <c r="CP170" s="273">
        <v>76</v>
      </c>
      <c r="CQ170" s="274">
        <v>61</v>
      </c>
      <c r="CR170" s="275">
        <v>68</v>
      </c>
      <c r="CS170" s="273">
        <v>30120</v>
      </c>
      <c r="CT170" s="274">
        <v>31670</v>
      </c>
      <c r="CU170" s="275">
        <v>61800</v>
      </c>
      <c r="CV170" s="273">
        <v>77</v>
      </c>
      <c r="CW170" s="274">
        <v>62</v>
      </c>
      <c r="CX170" s="275">
        <v>70</v>
      </c>
      <c r="CY170" s="273">
        <v>30120</v>
      </c>
      <c r="CZ170" s="274">
        <v>31670</v>
      </c>
      <c r="DA170" s="275">
        <v>61800</v>
      </c>
      <c r="DB170" s="273">
        <v>36</v>
      </c>
      <c r="DC170" s="274">
        <v>33.700000000000003</v>
      </c>
      <c r="DD170" s="275">
        <v>34.9</v>
      </c>
      <c r="DE170" s="273">
        <v>30120</v>
      </c>
      <c r="DF170" s="274">
        <v>31670</v>
      </c>
      <c r="DG170" s="275">
        <v>61800</v>
      </c>
    </row>
    <row r="171" spans="1:112" x14ac:dyDescent="0.35">
      <c r="A171" t="s">
        <v>92</v>
      </c>
      <c r="B171" t="s">
        <v>338</v>
      </c>
      <c r="D171" s="273">
        <v>81</v>
      </c>
      <c r="E171" s="274">
        <v>71</v>
      </c>
      <c r="F171" s="275">
        <v>76</v>
      </c>
      <c r="G171" s="273">
        <v>16140</v>
      </c>
      <c r="H171" s="274">
        <v>15380</v>
      </c>
      <c r="I171" s="275">
        <v>31520</v>
      </c>
      <c r="J171" s="273">
        <v>82</v>
      </c>
      <c r="K171" s="274">
        <v>73</v>
      </c>
      <c r="L171" s="275">
        <v>78</v>
      </c>
      <c r="M171" s="273">
        <v>16140</v>
      </c>
      <c r="N171" s="274">
        <v>15380</v>
      </c>
      <c r="O171" s="275">
        <v>31520</v>
      </c>
      <c r="P171" s="273">
        <v>36.4</v>
      </c>
      <c r="Q171" s="274">
        <v>34.799999999999997</v>
      </c>
      <c r="R171" s="275">
        <v>35.6</v>
      </c>
      <c r="S171" s="273">
        <v>16140</v>
      </c>
      <c r="T171" s="274">
        <v>15380</v>
      </c>
      <c r="U171" s="275">
        <v>31520</v>
      </c>
      <c r="V171" s="320" t="s">
        <v>191</v>
      </c>
      <c r="W171" s="320" t="s">
        <v>191</v>
      </c>
      <c r="X171" s="320" t="s">
        <v>191</v>
      </c>
      <c r="Y171" s="320" t="s">
        <v>191</v>
      </c>
      <c r="Z171" s="320" t="s">
        <v>191</v>
      </c>
      <c r="AA171" s="320" t="s">
        <v>191</v>
      </c>
      <c r="AB171" s="320" t="s">
        <v>191</v>
      </c>
      <c r="AC171" s="320" t="s">
        <v>191</v>
      </c>
      <c r="AD171" s="320" t="s">
        <v>191</v>
      </c>
      <c r="AE171" s="320" t="s">
        <v>191</v>
      </c>
      <c r="AF171" s="320" t="s">
        <v>191</v>
      </c>
      <c r="AG171" s="320" t="s">
        <v>191</v>
      </c>
      <c r="AH171" s="320" t="s">
        <v>191</v>
      </c>
      <c r="AI171" s="320" t="s">
        <v>191</v>
      </c>
      <c r="AJ171" s="320" t="s">
        <v>191</v>
      </c>
      <c r="AK171" s="320" t="s">
        <v>191</v>
      </c>
      <c r="AL171" s="320" t="s">
        <v>191</v>
      </c>
      <c r="AM171" s="320" t="s">
        <v>191</v>
      </c>
      <c r="AN171" s="320" t="s">
        <v>191</v>
      </c>
      <c r="AO171" s="320" t="s">
        <v>191</v>
      </c>
      <c r="AP171" s="320" t="s">
        <v>191</v>
      </c>
      <c r="AQ171" s="320" t="s">
        <v>191</v>
      </c>
      <c r="AR171" s="320" t="s">
        <v>191</v>
      </c>
      <c r="AS171" s="320" t="s">
        <v>191</v>
      </c>
      <c r="AT171" s="320" t="s">
        <v>191</v>
      </c>
      <c r="AU171" s="320" t="s">
        <v>191</v>
      </c>
      <c r="AV171" s="320" t="s">
        <v>191</v>
      </c>
      <c r="AW171" s="320" t="s">
        <v>191</v>
      </c>
      <c r="AX171" s="320" t="s">
        <v>191</v>
      </c>
      <c r="AY171" s="320" t="s">
        <v>191</v>
      </c>
      <c r="AZ171" s="320" t="s">
        <v>191</v>
      </c>
      <c r="BA171" s="320" t="s">
        <v>191</v>
      </c>
      <c r="BB171" s="320" t="s">
        <v>191</v>
      </c>
      <c r="BC171" s="320" t="s">
        <v>191</v>
      </c>
      <c r="BD171" s="320" t="s">
        <v>191</v>
      </c>
      <c r="BE171" s="320" t="s">
        <v>191</v>
      </c>
      <c r="BF171" s="273">
        <v>34</v>
      </c>
      <c r="BG171" s="274">
        <v>26</v>
      </c>
      <c r="BH171" s="275">
        <v>28</v>
      </c>
      <c r="BI171" s="273">
        <v>1030</v>
      </c>
      <c r="BJ171" s="274">
        <v>2320</v>
      </c>
      <c r="BK171" s="275">
        <v>3350</v>
      </c>
      <c r="BL171" s="273">
        <v>36</v>
      </c>
      <c r="BM171" s="274">
        <v>28</v>
      </c>
      <c r="BN171" s="275">
        <v>30</v>
      </c>
      <c r="BO171" s="273">
        <v>1030</v>
      </c>
      <c r="BP171" s="274">
        <v>2320</v>
      </c>
      <c r="BQ171" s="275">
        <v>3350</v>
      </c>
      <c r="BR171" s="273">
        <v>28.3</v>
      </c>
      <c r="BS171" s="274">
        <v>26.8</v>
      </c>
      <c r="BT171" s="275">
        <v>27.2</v>
      </c>
      <c r="BU171" s="273">
        <v>1030</v>
      </c>
      <c r="BV171" s="274">
        <v>2320</v>
      </c>
      <c r="BW171" s="275">
        <v>3350</v>
      </c>
      <c r="BX171" s="273">
        <v>5</v>
      </c>
      <c r="BY171" s="274">
        <v>5</v>
      </c>
      <c r="BZ171" s="275">
        <v>5</v>
      </c>
      <c r="CA171" s="273">
        <v>150</v>
      </c>
      <c r="CB171" s="274">
        <v>430</v>
      </c>
      <c r="CC171" s="275">
        <v>590</v>
      </c>
      <c r="CD171" s="273">
        <v>5</v>
      </c>
      <c r="CE171" s="274">
        <v>5</v>
      </c>
      <c r="CF171" s="275">
        <v>5</v>
      </c>
      <c r="CG171" s="273">
        <v>150</v>
      </c>
      <c r="CH171" s="274">
        <v>430</v>
      </c>
      <c r="CI171" s="275">
        <v>590</v>
      </c>
      <c r="CJ171" s="273">
        <v>19.7</v>
      </c>
      <c r="CK171" s="274">
        <v>20</v>
      </c>
      <c r="CL171" s="275">
        <v>19.899999999999999</v>
      </c>
      <c r="CM171" s="273">
        <v>150</v>
      </c>
      <c r="CN171" s="274">
        <v>430</v>
      </c>
      <c r="CO171" s="275">
        <v>590</v>
      </c>
      <c r="CP171" s="273">
        <v>76</v>
      </c>
      <c r="CQ171" s="274">
        <v>62</v>
      </c>
      <c r="CR171" s="275">
        <v>69</v>
      </c>
      <c r="CS171" s="273">
        <v>18240</v>
      </c>
      <c r="CT171" s="274">
        <v>19080</v>
      </c>
      <c r="CU171" s="275">
        <v>37320</v>
      </c>
      <c r="CV171" s="273">
        <v>77</v>
      </c>
      <c r="CW171" s="274">
        <v>64</v>
      </c>
      <c r="CX171" s="275">
        <v>71</v>
      </c>
      <c r="CY171" s="273">
        <v>18240</v>
      </c>
      <c r="CZ171" s="274">
        <v>19080</v>
      </c>
      <c r="DA171" s="275">
        <v>37320</v>
      </c>
      <c r="DB171" s="273">
        <v>35.700000000000003</v>
      </c>
      <c r="DC171" s="274">
        <v>33.4</v>
      </c>
      <c r="DD171" s="275">
        <v>34.5</v>
      </c>
      <c r="DE171" s="273">
        <v>18240</v>
      </c>
      <c r="DF171" s="274">
        <v>19080</v>
      </c>
      <c r="DG171" s="275">
        <v>37320</v>
      </c>
    </row>
    <row r="172" spans="1:112" x14ac:dyDescent="0.35">
      <c r="A172" t="s">
        <v>107</v>
      </c>
      <c r="B172" t="s">
        <v>352</v>
      </c>
      <c r="D172" s="273">
        <v>81</v>
      </c>
      <c r="E172" s="274">
        <v>70</v>
      </c>
      <c r="F172" s="275">
        <v>75</v>
      </c>
      <c r="G172" s="273">
        <v>31430</v>
      </c>
      <c r="H172" s="274">
        <v>30470</v>
      </c>
      <c r="I172" s="275">
        <v>61910</v>
      </c>
      <c r="J172" s="273">
        <v>82</v>
      </c>
      <c r="K172" s="274">
        <v>72</v>
      </c>
      <c r="L172" s="275">
        <v>77</v>
      </c>
      <c r="M172" s="273">
        <v>31430</v>
      </c>
      <c r="N172" s="274">
        <v>30470</v>
      </c>
      <c r="O172" s="275">
        <v>61910</v>
      </c>
      <c r="P172" s="273">
        <v>36.6</v>
      </c>
      <c r="Q172" s="274">
        <v>34.9</v>
      </c>
      <c r="R172" s="275">
        <v>35.799999999999997</v>
      </c>
      <c r="S172" s="273">
        <v>31430</v>
      </c>
      <c r="T172" s="274">
        <v>30470</v>
      </c>
      <c r="U172" s="275">
        <v>61910</v>
      </c>
      <c r="V172" s="320" t="s">
        <v>191</v>
      </c>
      <c r="W172" s="320" t="s">
        <v>191</v>
      </c>
      <c r="X172" s="320" t="s">
        <v>191</v>
      </c>
      <c r="Y172" s="320" t="s">
        <v>191</v>
      </c>
      <c r="Z172" s="320" t="s">
        <v>191</v>
      </c>
      <c r="AA172" s="320" t="s">
        <v>191</v>
      </c>
      <c r="AB172" s="320" t="s">
        <v>191</v>
      </c>
      <c r="AC172" s="320" t="s">
        <v>191</v>
      </c>
      <c r="AD172" s="320" t="s">
        <v>191</v>
      </c>
      <c r="AE172" s="320" t="s">
        <v>191</v>
      </c>
      <c r="AF172" s="320" t="s">
        <v>191</v>
      </c>
      <c r="AG172" s="320" t="s">
        <v>191</v>
      </c>
      <c r="AH172" s="320" t="s">
        <v>191</v>
      </c>
      <c r="AI172" s="320" t="s">
        <v>191</v>
      </c>
      <c r="AJ172" s="320" t="s">
        <v>191</v>
      </c>
      <c r="AK172" s="320" t="s">
        <v>191</v>
      </c>
      <c r="AL172" s="320" t="s">
        <v>191</v>
      </c>
      <c r="AM172" s="320" t="s">
        <v>191</v>
      </c>
      <c r="AN172" s="320" t="s">
        <v>191</v>
      </c>
      <c r="AO172" s="320" t="s">
        <v>191</v>
      </c>
      <c r="AP172" s="320" t="s">
        <v>191</v>
      </c>
      <c r="AQ172" s="320" t="s">
        <v>191</v>
      </c>
      <c r="AR172" s="320" t="s">
        <v>191</v>
      </c>
      <c r="AS172" s="320" t="s">
        <v>191</v>
      </c>
      <c r="AT172" s="320" t="s">
        <v>191</v>
      </c>
      <c r="AU172" s="320" t="s">
        <v>191</v>
      </c>
      <c r="AV172" s="320" t="s">
        <v>191</v>
      </c>
      <c r="AW172" s="320" t="s">
        <v>191</v>
      </c>
      <c r="AX172" s="320" t="s">
        <v>191</v>
      </c>
      <c r="AY172" s="320" t="s">
        <v>191</v>
      </c>
      <c r="AZ172" s="320" t="s">
        <v>191</v>
      </c>
      <c r="BA172" s="320" t="s">
        <v>191</v>
      </c>
      <c r="BB172" s="320" t="s">
        <v>191</v>
      </c>
      <c r="BC172" s="320" t="s">
        <v>191</v>
      </c>
      <c r="BD172" s="320" t="s">
        <v>191</v>
      </c>
      <c r="BE172" s="320" t="s">
        <v>191</v>
      </c>
      <c r="BF172" s="273">
        <v>35</v>
      </c>
      <c r="BG172" s="274">
        <v>27</v>
      </c>
      <c r="BH172" s="275">
        <v>29</v>
      </c>
      <c r="BI172" s="273">
        <v>1610</v>
      </c>
      <c r="BJ172" s="274">
        <v>3930</v>
      </c>
      <c r="BK172" s="275">
        <v>5540</v>
      </c>
      <c r="BL172" s="273">
        <v>37</v>
      </c>
      <c r="BM172" s="274">
        <v>28</v>
      </c>
      <c r="BN172" s="275">
        <v>31</v>
      </c>
      <c r="BO172" s="273">
        <v>1610</v>
      </c>
      <c r="BP172" s="274">
        <v>3930</v>
      </c>
      <c r="BQ172" s="275">
        <v>5540</v>
      </c>
      <c r="BR172" s="273">
        <v>28.4</v>
      </c>
      <c r="BS172" s="274">
        <v>26.8</v>
      </c>
      <c r="BT172" s="275">
        <v>27.3</v>
      </c>
      <c r="BU172" s="273">
        <v>1610</v>
      </c>
      <c r="BV172" s="274">
        <v>3930</v>
      </c>
      <c r="BW172" s="275">
        <v>5540</v>
      </c>
      <c r="BX172" s="273">
        <v>7</v>
      </c>
      <c r="BY172" s="274">
        <v>3</v>
      </c>
      <c r="BZ172" s="275">
        <v>4</v>
      </c>
      <c r="CA172" s="273">
        <v>290</v>
      </c>
      <c r="CB172" s="274">
        <v>810</v>
      </c>
      <c r="CC172" s="275">
        <v>1100</v>
      </c>
      <c r="CD172" s="273">
        <v>7</v>
      </c>
      <c r="CE172" s="274">
        <v>4</v>
      </c>
      <c r="CF172" s="275">
        <v>5</v>
      </c>
      <c r="CG172" s="273">
        <v>290</v>
      </c>
      <c r="CH172" s="274">
        <v>810</v>
      </c>
      <c r="CI172" s="275">
        <v>1100</v>
      </c>
      <c r="CJ172" s="273">
        <v>19.7</v>
      </c>
      <c r="CK172" s="274">
        <v>19.2</v>
      </c>
      <c r="CL172" s="275">
        <v>19.399999999999999</v>
      </c>
      <c r="CM172" s="273">
        <v>290</v>
      </c>
      <c r="CN172" s="274">
        <v>810</v>
      </c>
      <c r="CO172" s="275">
        <v>1100</v>
      </c>
      <c r="CP172" s="273">
        <v>77</v>
      </c>
      <c r="CQ172" s="274">
        <v>63</v>
      </c>
      <c r="CR172" s="275">
        <v>70</v>
      </c>
      <c r="CS172" s="273">
        <v>34350</v>
      </c>
      <c r="CT172" s="274">
        <v>36240</v>
      </c>
      <c r="CU172" s="275">
        <v>70590</v>
      </c>
      <c r="CV172" s="273">
        <v>78</v>
      </c>
      <c r="CW172" s="274">
        <v>65</v>
      </c>
      <c r="CX172" s="275">
        <v>71</v>
      </c>
      <c r="CY172" s="273">
        <v>34350</v>
      </c>
      <c r="CZ172" s="274">
        <v>36240</v>
      </c>
      <c r="DA172" s="275">
        <v>70590</v>
      </c>
      <c r="DB172" s="273">
        <v>36</v>
      </c>
      <c r="DC172" s="274">
        <v>33.6</v>
      </c>
      <c r="DD172" s="275">
        <v>34.799999999999997</v>
      </c>
      <c r="DE172" s="273">
        <v>34350</v>
      </c>
      <c r="DF172" s="274">
        <v>36240</v>
      </c>
      <c r="DG172" s="275">
        <v>70590</v>
      </c>
    </row>
    <row r="173" spans="1:112" x14ac:dyDescent="0.35">
      <c r="A173" t="s">
        <v>2</v>
      </c>
      <c r="B173" t="s">
        <v>409</v>
      </c>
      <c r="D173" s="273">
        <v>79</v>
      </c>
      <c r="E173" s="274">
        <v>66</v>
      </c>
      <c r="F173" s="275">
        <v>72</v>
      </c>
      <c r="G173" s="273">
        <v>301954</v>
      </c>
      <c r="H173" s="274">
        <v>293574</v>
      </c>
      <c r="I173" s="275">
        <v>595528</v>
      </c>
      <c r="J173" s="273">
        <v>80</v>
      </c>
      <c r="K173" s="274">
        <v>69</v>
      </c>
      <c r="L173" s="275">
        <v>75</v>
      </c>
      <c r="M173" s="273">
        <v>301954</v>
      </c>
      <c r="N173" s="274">
        <v>293574</v>
      </c>
      <c r="O173" s="275">
        <v>595528</v>
      </c>
      <c r="P173" s="273">
        <v>36.299999999999997</v>
      </c>
      <c r="Q173" s="274">
        <v>34.5</v>
      </c>
      <c r="R173" s="275">
        <v>35.4</v>
      </c>
      <c r="S173" s="273">
        <v>301954</v>
      </c>
      <c r="T173" s="274">
        <v>293574</v>
      </c>
      <c r="U173" s="275">
        <v>595528</v>
      </c>
      <c r="V173" s="320" t="s">
        <v>191</v>
      </c>
      <c r="W173" s="320" t="s">
        <v>191</v>
      </c>
      <c r="X173" s="320" t="s">
        <v>191</v>
      </c>
      <c r="Y173" s="320" t="s">
        <v>191</v>
      </c>
      <c r="Z173" s="320" t="s">
        <v>191</v>
      </c>
      <c r="AA173" s="320" t="s">
        <v>191</v>
      </c>
      <c r="AB173" s="320" t="s">
        <v>191</v>
      </c>
      <c r="AC173" s="320" t="s">
        <v>191</v>
      </c>
      <c r="AD173" s="320" t="s">
        <v>191</v>
      </c>
      <c r="AE173" s="320" t="s">
        <v>191</v>
      </c>
      <c r="AF173" s="320" t="s">
        <v>191</v>
      </c>
      <c r="AG173" s="320" t="s">
        <v>191</v>
      </c>
      <c r="AH173" s="320" t="s">
        <v>191</v>
      </c>
      <c r="AI173" s="320" t="s">
        <v>191</v>
      </c>
      <c r="AJ173" s="320" t="s">
        <v>191</v>
      </c>
      <c r="AK173" s="320" t="s">
        <v>191</v>
      </c>
      <c r="AL173" s="320" t="s">
        <v>191</v>
      </c>
      <c r="AM173" s="320" t="s">
        <v>191</v>
      </c>
      <c r="AN173" s="320" t="s">
        <v>191</v>
      </c>
      <c r="AO173" s="320" t="s">
        <v>191</v>
      </c>
      <c r="AP173" s="320" t="s">
        <v>191</v>
      </c>
      <c r="AQ173" s="320" t="s">
        <v>191</v>
      </c>
      <c r="AR173" s="320" t="s">
        <v>191</v>
      </c>
      <c r="AS173" s="320" t="s">
        <v>191</v>
      </c>
      <c r="AT173" s="320" t="s">
        <v>191</v>
      </c>
      <c r="AU173" s="320" t="s">
        <v>191</v>
      </c>
      <c r="AV173" s="320" t="s">
        <v>191</v>
      </c>
      <c r="AW173" s="320" t="s">
        <v>191</v>
      </c>
      <c r="AX173" s="320" t="s">
        <v>191</v>
      </c>
      <c r="AY173" s="320" t="s">
        <v>191</v>
      </c>
      <c r="AZ173" s="320" t="s">
        <v>191</v>
      </c>
      <c r="BA173" s="320" t="s">
        <v>191</v>
      </c>
      <c r="BB173" s="320" t="s">
        <v>191</v>
      </c>
      <c r="BC173" s="320" t="s">
        <v>191</v>
      </c>
      <c r="BD173" s="320" t="s">
        <v>191</v>
      </c>
      <c r="BE173" s="320" t="s">
        <v>191</v>
      </c>
      <c r="BF173" s="273">
        <v>31</v>
      </c>
      <c r="BG173" s="274">
        <v>22</v>
      </c>
      <c r="BH173" s="275">
        <v>25</v>
      </c>
      <c r="BI173" s="273">
        <v>15321</v>
      </c>
      <c r="BJ173" s="274">
        <v>36570</v>
      </c>
      <c r="BK173" s="275">
        <v>51891</v>
      </c>
      <c r="BL173" s="273">
        <v>32</v>
      </c>
      <c r="BM173" s="274">
        <v>24</v>
      </c>
      <c r="BN173" s="275">
        <v>26</v>
      </c>
      <c r="BO173" s="273">
        <v>15321</v>
      </c>
      <c r="BP173" s="274">
        <v>36570</v>
      </c>
      <c r="BQ173" s="275">
        <v>51891</v>
      </c>
      <c r="BR173" s="273">
        <v>27.8</v>
      </c>
      <c r="BS173" s="274">
        <v>26.3</v>
      </c>
      <c r="BT173" s="275">
        <v>26.7</v>
      </c>
      <c r="BU173" s="273">
        <v>15321</v>
      </c>
      <c r="BV173" s="274">
        <v>36570</v>
      </c>
      <c r="BW173" s="275">
        <v>51891</v>
      </c>
      <c r="BX173" s="273">
        <v>5</v>
      </c>
      <c r="BY173" s="274">
        <v>3</v>
      </c>
      <c r="BZ173" s="275">
        <v>4</v>
      </c>
      <c r="CA173" s="273">
        <v>2401</v>
      </c>
      <c r="CB173" s="274">
        <v>6268</v>
      </c>
      <c r="CC173" s="275">
        <v>8669</v>
      </c>
      <c r="CD173" s="273">
        <v>6</v>
      </c>
      <c r="CE173" s="274">
        <v>4</v>
      </c>
      <c r="CF173" s="275">
        <v>4</v>
      </c>
      <c r="CG173" s="273">
        <v>2401</v>
      </c>
      <c r="CH173" s="274">
        <v>6268</v>
      </c>
      <c r="CI173" s="275">
        <v>8669</v>
      </c>
      <c r="CJ173" s="273">
        <v>19.7</v>
      </c>
      <c r="CK173" s="274">
        <v>19.5</v>
      </c>
      <c r="CL173" s="275">
        <v>19.5</v>
      </c>
      <c r="CM173" s="273">
        <v>2401</v>
      </c>
      <c r="CN173" s="274">
        <v>6268</v>
      </c>
      <c r="CO173" s="275">
        <v>8669</v>
      </c>
      <c r="CP173" s="273">
        <v>75</v>
      </c>
      <c r="CQ173" s="274">
        <v>60</v>
      </c>
      <c r="CR173" s="275">
        <v>67</v>
      </c>
      <c r="CS173" s="273">
        <v>326105</v>
      </c>
      <c r="CT173" s="274">
        <v>342947</v>
      </c>
      <c r="CU173" s="275">
        <v>669052</v>
      </c>
      <c r="CV173" s="273">
        <v>77</v>
      </c>
      <c r="CW173" s="274">
        <v>62</v>
      </c>
      <c r="CX173" s="275">
        <v>69</v>
      </c>
      <c r="CY173" s="273">
        <v>326105</v>
      </c>
      <c r="CZ173" s="274">
        <v>342947</v>
      </c>
      <c r="DA173" s="275">
        <v>669052</v>
      </c>
      <c r="DB173" s="273">
        <v>35.700000000000003</v>
      </c>
      <c r="DC173" s="274">
        <v>33.200000000000003</v>
      </c>
      <c r="DD173" s="275">
        <v>34.5</v>
      </c>
      <c r="DE173" s="273">
        <v>326105</v>
      </c>
      <c r="DF173" s="274">
        <v>342947</v>
      </c>
      <c r="DG173" s="275">
        <v>669052</v>
      </c>
    </row>
    <row r="174" spans="1:112" x14ac:dyDescent="0.35">
      <c r="A174" s="309" t="s">
        <v>91</v>
      </c>
      <c r="B174" t="s">
        <v>336</v>
      </c>
      <c r="D174" s="273">
        <v>81</v>
      </c>
      <c r="E174" s="274">
        <v>70</v>
      </c>
      <c r="F174" s="275">
        <v>76</v>
      </c>
      <c r="G174" s="273">
        <v>47570</v>
      </c>
      <c r="H174" s="274">
        <v>45850</v>
      </c>
      <c r="I174" s="275">
        <v>93430</v>
      </c>
      <c r="J174" s="273">
        <v>82</v>
      </c>
      <c r="K174" s="274">
        <v>72</v>
      </c>
      <c r="L174" s="275">
        <v>77</v>
      </c>
      <c r="M174" s="273">
        <v>47570</v>
      </c>
      <c r="N174" s="274">
        <v>45850</v>
      </c>
      <c r="O174" s="275">
        <v>93430</v>
      </c>
      <c r="P174" s="273">
        <v>36.5</v>
      </c>
      <c r="Q174" s="274">
        <v>34.9</v>
      </c>
      <c r="R174" s="275">
        <v>35.700000000000003</v>
      </c>
      <c r="S174" s="273">
        <v>47570</v>
      </c>
      <c r="T174" s="274">
        <v>45850</v>
      </c>
      <c r="U174" s="275">
        <v>93430</v>
      </c>
      <c r="V174" s="320" t="s">
        <v>191</v>
      </c>
      <c r="W174" s="320" t="s">
        <v>191</v>
      </c>
      <c r="X174" s="320" t="s">
        <v>191</v>
      </c>
      <c r="Y174" s="320" t="s">
        <v>191</v>
      </c>
      <c r="Z174" s="320" t="s">
        <v>191</v>
      </c>
      <c r="AA174" s="320" t="s">
        <v>191</v>
      </c>
      <c r="AB174" s="320" t="s">
        <v>191</v>
      </c>
      <c r="AC174" s="320" t="s">
        <v>191</v>
      </c>
      <c r="AD174" s="320" t="s">
        <v>191</v>
      </c>
      <c r="AE174" s="320" t="s">
        <v>191</v>
      </c>
      <c r="AF174" s="320" t="s">
        <v>191</v>
      </c>
      <c r="AG174" s="320" t="s">
        <v>191</v>
      </c>
      <c r="AH174" s="320" t="s">
        <v>191</v>
      </c>
      <c r="AI174" s="320" t="s">
        <v>191</v>
      </c>
      <c r="AJ174" s="320" t="s">
        <v>191</v>
      </c>
      <c r="AK174" s="320" t="s">
        <v>191</v>
      </c>
      <c r="AL174" s="320" t="s">
        <v>191</v>
      </c>
      <c r="AM174" s="320" t="s">
        <v>191</v>
      </c>
      <c r="AN174" s="320" t="s">
        <v>191</v>
      </c>
      <c r="AO174" s="320" t="s">
        <v>191</v>
      </c>
      <c r="AP174" s="320" t="s">
        <v>191</v>
      </c>
      <c r="AQ174" s="320" t="s">
        <v>191</v>
      </c>
      <c r="AR174" s="320" t="s">
        <v>191</v>
      </c>
      <c r="AS174" s="320" t="s">
        <v>191</v>
      </c>
      <c r="AT174" s="320" t="s">
        <v>191</v>
      </c>
      <c r="AU174" s="320" t="s">
        <v>191</v>
      </c>
      <c r="AV174" s="320" t="s">
        <v>191</v>
      </c>
      <c r="AW174" s="320" t="s">
        <v>191</v>
      </c>
      <c r="AX174" s="320" t="s">
        <v>191</v>
      </c>
      <c r="AY174" s="320" t="s">
        <v>191</v>
      </c>
      <c r="AZ174" s="320" t="s">
        <v>191</v>
      </c>
      <c r="BA174" s="320" t="s">
        <v>191</v>
      </c>
      <c r="BB174" s="320" t="s">
        <v>191</v>
      </c>
      <c r="BC174" s="320" t="s">
        <v>191</v>
      </c>
      <c r="BD174" s="320" t="s">
        <v>191</v>
      </c>
      <c r="BE174" s="320" t="s">
        <v>191</v>
      </c>
      <c r="BF174" s="273">
        <v>35</v>
      </c>
      <c r="BG174" s="274">
        <v>26</v>
      </c>
      <c r="BH174" s="275">
        <v>29</v>
      </c>
      <c r="BI174" s="273">
        <v>2630</v>
      </c>
      <c r="BJ174" s="274">
        <v>6250</v>
      </c>
      <c r="BK174" s="275">
        <v>8880</v>
      </c>
      <c r="BL174" s="273">
        <v>36</v>
      </c>
      <c r="BM174" s="274">
        <v>28</v>
      </c>
      <c r="BN174" s="275">
        <v>31</v>
      </c>
      <c r="BO174" s="273">
        <v>2630</v>
      </c>
      <c r="BP174" s="274">
        <v>6250</v>
      </c>
      <c r="BQ174" s="275">
        <v>8880</v>
      </c>
      <c r="BR174" s="273">
        <v>28.4</v>
      </c>
      <c r="BS174" s="274">
        <v>26.8</v>
      </c>
      <c r="BT174" s="275">
        <v>27.3</v>
      </c>
      <c r="BU174" s="273">
        <v>2630</v>
      </c>
      <c r="BV174" s="274">
        <v>6250</v>
      </c>
      <c r="BW174" s="275">
        <v>8880</v>
      </c>
      <c r="BX174" s="273">
        <v>6</v>
      </c>
      <c r="BY174" s="274">
        <v>4</v>
      </c>
      <c r="BZ174" s="275">
        <v>4</v>
      </c>
      <c r="CA174" s="273">
        <v>450</v>
      </c>
      <c r="CB174" s="274">
        <v>1240</v>
      </c>
      <c r="CC174" s="275">
        <v>1690</v>
      </c>
      <c r="CD174" s="273">
        <v>6</v>
      </c>
      <c r="CE174" s="274">
        <v>4</v>
      </c>
      <c r="CF174" s="275">
        <v>5</v>
      </c>
      <c r="CG174" s="273">
        <v>450</v>
      </c>
      <c r="CH174" s="274">
        <v>1240</v>
      </c>
      <c r="CI174" s="275">
        <v>1690</v>
      </c>
      <c r="CJ174" s="273">
        <v>19.7</v>
      </c>
      <c r="CK174" s="274">
        <v>19.5</v>
      </c>
      <c r="CL174" s="275">
        <v>19.600000000000001</v>
      </c>
      <c r="CM174" s="273">
        <v>450</v>
      </c>
      <c r="CN174" s="274">
        <v>1240</v>
      </c>
      <c r="CO174" s="275">
        <v>1690</v>
      </c>
      <c r="CP174" s="273">
        <v>77</v>
      </c>
      <c r="CQ174" s="274">
        <v>63</v>
      </c>
      <c r="CR174" s="275">
        <v>70</v>
      </c>
      <c r="CS174" s="273">
        <v>52590</v>
      </c>
      <c r="CT174" s="274">
        <v>55320</v>
      </c>
      <c r="CU174" s="275">
        <v>107910</v>
      </c>
      <c r="CV174" s="273">
        <v>78</v>
      </c>
      <c r="CW174" s="274">
        <v>65</v>
      </c>
      <c r="CX174" s="275">
        <v>71</v>
      </c>
      <c r="CY174" s="273">
        <v>52590</v>
      </c>
      <c r="CZ174" s="274">
        <v>55320</v>
      </c>
      <c r="DA174" s="275">
        <v>107910</v>
      </c>
      <c r="DB174" s="273">
        <v>35.9</v>
      </c>
      <c r="DC174" s="274">
        <v>33.5</v>
      </c>
      <c r="DD174" s="275">
        <v>34.700000000000003</v>
      </c>
      <c r="DE174" s="273">
        <v>52590</v>
      </c>
      <c r="DF174" s="274">
        <v>55320</v>
      </c>
      <c r="DG174" s="275">
        <v>107910</v>
      </c>
    </row>
  </sheetData>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H174"/>
  <sheetViews>
    <sheetView topLeftCell="CQ1" workbookViewId="0">
      <selection activeCell="DB17" sqref="DB17"/>
    </sheetView>
  </sheetViews>
  <sheetFormatPr defaultRowHeight="12.75" x14ac:dyDescent="0.35"/>
  <cols>
    <col min="1" max="1" width="12.1328125" customWidth="1"/>
    <col min="2" max="2" width="29" bestFit="1" customWidth="1"/>
    <col min="3" max="3" width="25.59765625" bestFit="1" customWidth="1"/>
  </cols>
  <sheetData>
    <row r="1" spans="1:111" ht="15" x14ac:dyDescent="0.4">
      <c r="A1" s="159" t="s">
        <v>193</v>
      </c>
      <c r="B1" s="310"/>
      <c r="C1" s="310"/>
    </row>
    <row r="2" spans="1:111" ht="13.15" x14ac:dyDescent="0.4">
      <c r="A2" s="156">
        <v>1</v>
      </c>
      <c r="B2" s="310">
        <v>2</v>
      </c>
      <c r="C2" s="310">
        <v>3</v>
      </c>
      <c r="D2" s="156">
        <v>4</v>
      </c>
      <c r="E2" s="310">
        <v>5</v>
      </c>
      <c r="F2" s="310">
        <v>6</v>
      </c>
      <c r="G2" s="156">
        <v>7</v>
      </c>
      <c r="H2" s="310">
        <v>8</v>
      </c>
      <c r="I2" s="310">
        <v>9</v>
      </c>
      <c r="J2" s="156">
        <v>10</v>
      </c>
      <c r="K2" s="310">
        <v>11</v>
      </c>
      <c r="L2" s="310">
        <v>12</v>
      </c>
      <c r="M2" s="156">
        <v>13</v>
      </c>
      <c r="N2" s="310">
        <v>14</v>
      </c>
      <c r="O2" s="310">
        <v>15</v>
      </c>
      <c r="P2" s="156">
        <v>16</v>
      </c>
      <c r="Q2" s="310">
        <v>17</v>
      </c>
      <c r="R2" s="310">
        <v>18</v>
      </c>
      <c r="S2" s="156">
        <v>19</v>
      </c>
      <c r="T2" s="310">
        <v>20</v>
      </c>
      <c r="U2" s="310">
        <v>21</v>
      </c>
      <c r="V2" s="156">
        <v>22</v>
      </c>
      <c r="W2" s="310">
        <v>23</v>
      </c>
      <c r="X2" s="310">
        <v>24</v>
      </c>
      <c r="Y2" s="156">
        <v>25</v>
      </c>
      <c r="Z2" s="310">
        <v>26</v>
      </c>
      <c r="AA2" s="310">
        <v>27</v>
      </c>
      <c r="AB2" s="156">
        <v>28</v>
      </c>
      <c r="AC2" s="310">
        <v>29</v>
      </c>
      <c r="AD2" s="310">
        <v>30</v>
      </c>
      <c r="AE2" s="156">
        <v>31</v>
      </c>
      <c r="AF2" s="310">
        <v>32</v>
      </c>
      <c r="AG2" s="310">
        <v>33</v>
      </c>
      <c r="AH2" s="156">
        <v>34</v>
      </c>
      <c r="AI2" s="310">
        <v>35</v>
      </c>
      <c r="AJ2" s="310">
        <v>36</v>
      </c>
      <c r="AK2" s="156">
        <v>37</v>
      </c>
      <c r="AL2" s="310">
        <v>38</v>
      </c>
      <c r="AM2" s="310">
        <v>39</v>
      </c>
      <c r="AN2" s="156">
        <v>40</v>
      </c>
      <c r="AO2" s="310">
        <v>41</v>
      </c>
      <c r="AP2" s="310">
        <v>42</v>
      </c>
      <c r="AQ2" s="156">
        <v>43</v>
      </c>
      <c r="AR2" s="310">
        <v>44</v>
      </c>
      <c r="AS2" s="310">
        <v>45</v>
      </c>
      <c r="AT2" s="156">
        <v>46</v>
      </c>
      <c r="AU2" s="310">
        <v>47</v>
      </c>
      <c r="AV2" s="310">
        <v>48</v>
      </c>
      <c r="AW2" s="156">
        <v>49</v>
      </c>
      <c r="AX2" s="310">
        <v>50</v>
      </c>
      <c r="AY2" s="310">
        <v>51</v>
      </c>
      <c r="AZ2" s="156">
        <v>52</v>
      </c>
      <c r="BA2" s="310">
        <v>53</v>
      </c>
      <c r="BB2" s="310">
        <v>54</v>
      </c>
      <c r="BC2" s="156">
        <v>55</v>
      </c>
      <c r="BD2" s="310">
        <v>56</v>
      </c>
      <c r="BE2" s="310">
        <v>57</v>
      </c>
      <c r="BF2" s="156">
        <v>58</v>
      </c>
      <c r="BG2" s="310">
        <v>59</v>
      </c>
      <c r="BH2" s="310">
        <v>60</v>
      </c>
      <c r="BI2" s="156">
        <v>61</v>
      </c>
      <c r="BJ2" s="310">
        <v>62</v>
      </c>
      <c r="BK2" s="310">
        <v>63</v>
      </c>
      <c r="BL2" s="156">
        <v>64</v>
      </c>
      <c r="BM2" s="310">
        <v>65</v>
      </c>
      <c r="BN2" s="310">
        <v>66</v>
      </c>
      <c r="BO2" s="156">
        <v>67</v>
      </c>
      <c r="BP2" s="310">
        <v>68</v>
      </c>
      <c r="BQ2" s="310">
        <v>69</v>
      </c>
      <c r="BR2" s="156">
        <v>70</v>
      </c>
      <c r="BS2" s="310">
        <v>71</v>
      </c>
      <c r="BT2" s="310">
        <v>72</v>
      </c>
      <c r="BU2" s="156">
        <v>73</v>
      </c>
      <c r="BV2" s="310">
        <v>74</v>
      </c>
      <c r="BW2" s="310">
        <v>75</v>
      </c>
      <c r="BX2" s="156">
        <v>76</v>
      </c>
      <c r="BY2" s="310">
        <v>77</v>
      </c>
      <c r="BZ2" s="310">
        <v>78</v>
      </c>
      <c r="CA2" s="156">
        <v>79</v>
      </c>
      <c r="CB2" s="310">
        <v>80</v>
      </c>
      <c r="CC2" s="310">
        <v>81</v>
      </c>
      <c r="CD2" s="156">
        <v>82</v>
      </c>
      <c r="CE2" s="310">
        <v>83</v>
      </c>
      <c r="CF2" s="310">
        <v>84</v>
      </c>
      <c r="CG2" s="156">
        <v>85</v>
      </c>
      <c r="CH2" s="310">
        <v>86</v>
      </c>
      <c r="CI2" s="310">
        <v>87</v>
      </c>
      <c r="CJ2" s="156">
        <v>88</v>
      </c>
      <c r="CK2" s="310">
        <v>89</v>
      </c>
      <c r="CL2" s="310">
        <v>90</v>
      </c>
      <c r="CM2" s="156">
        <v>91</v>
      </c>
      <c r="CN2" s="310">
        <v>92</v>
      </c>
      <c r="CO2" s="310">
        <v>93</v>
      </c>
      <c r="CP2" s="156">
        <v>94</v>
      </c>
      <c r="CQ2" s="310">
        <v>95</v>
      </c>
      <c r="CR2" s="310">
        <v>96</v>
      </c>
      <c r="CS2" s="156">
        <v>97</v>
      </c>
      <c r="CT2" s="310">
        <v>98</v>
      </c>
      <c r="CU2" s="310">
        <v>99</v>
      </c>
      <c r="CV2" s="156">
        <v>100</v>
      </c>
      <c r="CW2" s="310">
        <v>101</v>
      </c>
      <c r="CX2" s="310">
        <v>102</v>
      </c>
      <c r="CY2" s="156">
        <v>103</v>
      </c>
      <c r="CZ2" s="310">
        <v>104</v>
      </c>
      <c r="DA2" s="310">
        <v>105</v>
      </c>
      <c r="DB2" s="156">
        <v>106</v>
      </c>
      <c r="DC2" s="310">
        <v>107</v>
      </c>
      <c r="DD2" s="310">
        <v>108</v>
      </c>
      <c r="DE2" s="156">
        <v>109</v>
      </c>
      <c r="DF2" s="310">
        <v>110</v>
      </c>
      <c r="DG2" s="310">
        <v>111</v>
      </c>
    </row>
    <row r="3" spans="1:111" ht="13.15" x14ac:dyDescent="0.4">
      <c r="A3" s="310"/>
      <c r="B3" s="310"/>
      <c r="C3" s="310"/>
      <c r="D3" t="s">
        <v>190</v>
      </c>
      <c r="BF3" t="s">
        <v>564</v>
      </c>
    </row>
    <row r="4" spans="1:111" ht="14.25" x14ac:dyDescent="0.45">
      <c r="A4" s="310"/>
      <c r="B4" s="310"/>
      <c r="C4" s="310"/>
      <c r="D4" s="603" t="s">
        <v>1555</v>
      </c>
      <c r="E4" s="604"/>
      <c r="F4" s="604"/>
      <c r="G4" s="604"/>
      <c r="H4" s="604"/>
      <c r="I4" s="604"/>
      <c r="J4" s="604"/>
      <c r="K4" s="604"/>
      <c r="L4" s="605"/>
      <c r="M4" s="604"/>
      <c r="N4" s="604"/>
      <c r="O4" s="604"/>
      <c r="P4" s="604"/>
      <c r="Q4" s="604"/>
      <c r="R4" s="604"/>
      <c r="S4" s="604"/>
      <c r="T4" s="604"/>
      <c r="U4" s="605"/>
      <c r="V4" s="606" t="s">
        <v>1562</v>
      </c>
      <c r="W4" s="607"/>
      <c r="X4" s="607"/>
      <c r="Y4" s="607"/>
      <c r="Z4" s="607"/>
      <c r="AA4" s="607"/>
      <c r="AB4" s="607"/>
      <c r="AC4" s="607"/>
      <c r="AD4" s="608"/>
      <c r="AE4" s="607"/>
      <c r="AF4" s="607"/>
      <c r="AG4" s="607"/>
      <c r="AH4" s="607"/>
      <c r="AI4" s="607"/>
      <c r="AJ4" s="607"/>
      <c r="AK4" s="607"/>
      <c r="AL4" s="607"/>
      <c r="AM4" s="608"/>
      <c r="AN4" s="609" t="s">
        <v>1158</v>
      </c>
      <c r="AO4" s="610"/>
      <c r="AP4" s="610"/>
      <c r="AQ4" s="610"/>
      <c r="AR4" s="610"/>
      <c r="AS4" s="610"/>
      <c r="AT4" s="610"/>
      <c r="AU4" s="610"/>
      <c r="AV4" s="611"/>
      <c r="AW4" s="610"/>
      <c r="AX4" s="610"/>
      <c r="AY4" s="610"/>
      <c r="AZ4" s="610"/>
      <c r="BA4" s="610"/>
      <c r="BB4" s="610"/>
      <c r="BC4" s="610"/>
      <c r="BD4" s="610"/>
      <c r="BE4" s="611"/>
      <c r="BF4" s="612" t="s">
        <v>230</v>
      </c>
      <c r="BG4" s="613"/>
      <c r="BH4" s="613"/>
      <c r="BI4" s="613"/>
      <c r="BJ4" s="613"/>
      <c r="BK4" s="613"/>
      <c r="BL4" s="613"/>
      <c r="BM4" s="613"/>
      <c r="BN4" s="614"/>
      <c r="BO4" s="613"/>
      <c r="BP4" s="613"/>
      <c r="BQ4" s="613"/>
      <c r="BR4" s="613"/>
      <c r="BS4" s="613"/>
      <c r="BT4" s="613"/>
      <c r="BU4" s="613"/>
      <c r="BV4" s="613"/>
      <c r="BW4" s="614"/>
      <c r="BX4" s="615" t="s">
        <v>1566</v>
      </c>
      <c r="BY4" s="616"/>
      <c r="BZ4" s="616"/>
      <c r="CA4" s="616"/>
      <c r="CB4" s="616"/>
      <c r="CC4" s="616"/>
      <c r="CD4" s="616"/>
      <c r="CE4" s="616"/>
      <c r="CF4" s="617"/>
      <c r="CG4" s="616"/>
      <c r="CH4" s="616"/>
      <c r="CI4" s="616"/>
      <c r="CJ4" s="616"/>
      <c r="CK4" s="616"/>
      <c r="CL4" s="616"/>
      <c r="CM4" s="616"/>
      <c r="CN4" s="616"/>
      <c r="CO4" s="617"/>
      <c r="CP4" s="618" t="s">
        <v>236</v>
      </c>
      <c r="CQ4" s="619"/>
      <c r="CR4" s="619"/>
      <c r="CS4" s="619"/>
      <c r="CT4" s="619"/>
      <c r="CU4" s="619"/>
      <c r="CV4" s="619"/>
      <c r="CW4" s="619"/>
      <c r="CX4" s="620"/>
      <c r="CY4" s="619"/>
      <c r="CZ4" s="619"/>
      <c r="DA4" s="619"/>
      <c r="DB4" s="619"/>
      <c r="DC4" s="619"/>
      <c r="DD4" s="619"/>
      <c r="DE4" s="619"/>
      <c r="DF4" s="619"/>
      <c r="DG4" s="620"/>
    </row>
    <row r="5" spans="1:111" ht="13.15" x14ac:dyDescent="0.4">
      <c r="A5" s="310"/>
      <c r="B5" s="310"/>
      <c r="C5" s="310"/>
      <c r="D5" t="s">
        <v>524</v>
      </c>
      <c r="J5" t="s">
        <v>525</v>
      </c>
      <c r="P5" t="s">
        <v>526</v>
      </c>
      <c r="V5" t="s">
        <v>524</v>
      </c>
      <c r="AB5" t="s">
        <v>525</v>
      </c>
      <c r="AH5" t="s">
        <v>526</v>
      </c>
      <c r="AN5" t="s">
        <v>524</v>
      </c>
      <c r="AT5" t="s">
        <v>525</v>
      </c>
      <c r="AZ5" t="s">
        <v>526</v>
      </c>
      <c r="BF5" t="s">
        <v>524</v>
      </c>
      <c r="BL5" t="s">
        <v>525</v>
      </c>
      <c r="BR5" t="s">
        <v>526</v>
      </c>
      <c r="BX5" t="s">
        <v>524</v>
      </c>
      <c r="CD5" t="s">
        <v>525</v>
      </c>
      <c r="CJ5" t="s">
        <v>526</v>
      </c>
      <c r="CP5" t="s">
        <v>524</v>
      </c>
      <c r="CV5" t="s">
        <v>525</v>
      </c>
      <c r="DB5" t="s">
        <v>526</v>
      </c>
    </row>
    <row r="6" spans="1:111" ht="13.15" x14ac:dyDescent="0.4">
      <c r="A6" s="310"/>
      <c r="B6" s="310"/>
      <c r="C6" s="310"/>
      <c r="D6">
        <v>1</v>
      </c>
      <c r="G6" t="s">
        <v>236</v>
      </c>
      <c r="J6">
        <v>1</v>
      </c>
      <c r="M6" t="s">
        <v>236</v>
      </c>
      <c r="P6" t="s">
        <v>528</v>
      </c>
      <c r="S6" t="s">
        <v>236</v>
      </c>
      <c r="V6">
        <v>1</v>
      </c>
      <c r="Y6" t="s">
        <v>236</v>
      </c>
      <c r="AB6">
        <v>1</v>
      </c>
      <c r="AE6" t="s">
        <v>236</v>
      </c>
      <c r="AH6" t="s">
        <v>528</v>
      </c>
      <c r="AK6" t="s">
        <v>236</v>
      </c>
      <c r="AN6">
        <v>1</v>
      </c>
      <c r="AQ6" t="s">
        <v>236</v>
      </c>
      <c r="AT6">
        <v>1</v>
      </c>
      <c r="AW6" t="s">
        <v>236</v>
      </c>
      <c r="AZ6" t="s">
        <v>528</v>
      </c>
      <c r="BC6" t="s">
        <v>236</v>
      </c>
      <c r="BF6">
        <v>1</v>
      </c>
      <c r="BI6" t="s">
        <v>236</v>
      </c>
      <c r="BL6">
        <v>1</v>
      </c>
      <c r="BO6" t="s">
        <v>236</v>
      </c>
      <c r="BR6" t="s">
        <v>528</v>
      </c>
      <c r="BU6" t="s">
        <v>236</v>
      </c>
      <c r="BX6">
        <v>1</v>
      </c>
      <c r="CA6" t="s">
        <v>236</v>
      </c>
      <c r="CD6">
        <v>1</v>
      </c>
      <c r="CG6" t="s">
        <v>236</v>
      </c>
      <c r="CJ6" t="s">
        <v>528</v>
      </c>
      <c r="CM6" t="s">
        <v>236</v>
      </c>
      <c r="CP6">
        <v>1</v>
      </c>
      <c r="CS6" t="s">
        <v>236</v>
      </c>
      <c r="CV6">
        <v>1</v>
      </c>
      <c r="CY6" t="s">
        <v>236</v>
      </c>
      <c r="DB6" t="s">
        <v>528</v>
      </c>
      <c r="DE6" t="s">
        <v>236</v>
      </c>
    </row>
    <row r="7" spans="1:111" ht="13.15" x14ac:dyDescent="0.4">
      <c r="A7" s="310"/>
      <c r="B7" s="310"/>
      <c r="C7" s="310"/>
      <c r="D7" t="s">
        <v>528</v>
      </c>
      <c r="G7" t="s">
        <v>528</v>
      </c>
      <c r="J7" t="s">
        <v>528</v>
      </c>
      <c r="M7" t="s">
        <v>528</v>
      </c>
      <c r="P7" t="s">
        <v>412</v>
      </c>
      <c r="Q7" t="s">
        <v>184</v>
      </c>
      <c r="R7" t="s">
        <v>236</v>
      </c>
      <c r="S7" t="s">
        <v>528</v>
      </c>
      <c r="V7" t="s">
        <v>528</v>
      </c>
      <c r="Y7" t="s">
        <v>528</v>
      </c>
      <c r="AB7" t="s">
        <v>528</v>
      </c>
      <c r="AE7" t="s">
        <v>528</v>
      </c>
      <c r="AH7" t="s">
        <v>412</v>
      </c>
      <c r="AI7" t="s">
        <v>184</v>
      </c>
      <c r="AJ7" t="s">
        <v>236</v>
      </c>
      <c r="AK7" t="s">
        <v>528</v>
      </c>
      <c r="AN7" t="s">
        <v>528</v>
      </c>
      <c r="AQ7" t="s">
        <v>528</v>
      </c>
      <c r="AT7" t="s">
        <v>528</v>
      </c>
      <c r="AW7" t="s">
        <v>528</v>
      </c>
      <c r="AZ7" t="s">
        <v>412</v>
      </c>
      <c r="BA7" t="s">
        <v>184</v>
      </c>
      <c r="BB7" t="s">
        <v>236</v>
      </c>
      <c r="BC7" t="s">
        <v>528</v>
      </c>
      <c r="BF7" t="s">
        <v>528</v>
      </c>
      <c r="BI7" t="s">
        <v>528</v>
      </c>
      <c r="BL7" t="s">
        <v>528</v>
      </c>
      <c r="BO7" t="s">
        <v>528</v>
      </c>
      <c r="BR7" t="s">
        <v>412</v>
      </c>
      <c r="BS7" t="s">
        <v>184</v>
      </c>
      <c r="BT7" t="s">
        <v>236</v>
      </c>
      <c r="BU7" t="s">
        <v>528</v>
      </c>
      <c r="BX7" t="s">
        <v>528</v>
      </c>
      <c r="CA7" t="s">
        <v>528</v>
      </c>
      <c r="CD7" t="s">
        <v>528</v>
      </c>
      <c r="CG7" t="s">
        <v>528</v>
      </c>
      <c r="CJ7" t="s">
        <v>412</v>
      </c>
      <c r="CK7" t="s">
        <v>184</v>
      </c>
      <c r="CL7" t="s">
        <v>236</v>
      </c>
      <c r="CM7" t="s">
        <v>528</v>
      </c>
      <c r="CP7" t="s">
        <v>528</v>
      </c>
      <c r="CS7" t="s">
        <v>528</v>
      </c>
      <c r="CV7" t="s">
        <v>528</v>
      </c>
      <c r="CY7" t="s">
        <v>528</v>
      </c>
      <c r="DB7" t="s">
        <v>412</v>
      </c>
      <c r="DC7" t="s">
        <v>184</v>
      </c>
      <c r="DD7" t="s">
        <v>236</v>
      </c>
      <c r="DE7" t="s">
        <v>528</v>
      </c>
    </row>
    <row r="8" spans="1:111" x14ac:dyDescent="0.35">
      <c r="D8" t="s">
        <v>412</v>
      </c>
      <c r="E8" t="s">
        <v>184</v>
      </c>
      <c r="F8" t="s">
        <v>236</v>
      </c>
      <c r="G8" t="s">
        <v>412</v>
      </c>
      <c r="H8" t="s">
        <v>184</v>
      </c>
      <c r="I8" t="s">
        <v>236</v>
      </c>
      <c r="J8" t="s">
        <v>412</v>
      </c>
      <c r="K8" t="s">
        <v>184</v>
      </c>
      <c r="L8" t="s">
        <v>236</v>
      </c>
      <c r="M8" t="s">
        <v>412</v>
      </c>
      <c r="N8" t="s">
        <v>184</v>
      </c>
      <c r="O8" t="s">
        <v>236</v>
      </c>
      <c r="P8" t="s">
        <v>529</v>
      </c>
      <c r="Q8" t="s">
        <v>529</v>
      </c>
      <c r="R8" t="s">
        <v>529</v>
      </c>
      <c r="S8" t="s">
        <v>412</v>
      </c>
      <c r="T8" t="s">
        <v>184</v>
      </c>
      <c r="U8" t="s">
        <v>236</v>
      </c>
      <c r="V8" t="s">
        <v>412</v>
      </c>
      <c r="W8" t="s">
        <v>184</v>
      </c>
      <c r="X8" t="s">
        <v>236</v>
      </c>
      <c r="Y8" t="s">
        <v>412</v>
      </c>
      <c r="Z8" t="s">
        <v>184</v>
      </c>
      <c r="AA8" t="s">
        <v>236</v>
      </c>
      <c r="AB8" t="s">
        <v>412</v>
      </c>
      <c r="AC8" t="s">
        <v>184</v>
      </c>
      <c r="AD8" t="s">
        <v>236</v>
      </c>
      <c r="AE8" t="s">
        <v>412</v>
      </c>
      <c r="AF8" t="s">
        <v>184</v>
      </c>
      <c r="AG8" t="s">
        <v>236</v>
      </c>
      <c r="AH8" t="s">
        <v>529</v>
      </c>
      <c r="AI8" t="s">
        <v>529</v>
      </c>
      <c r="AJ8" t="s">
        <v>529</v>
      </c>
      <c r="AK8" t="s">
        <v>412</v>
      </c>
      <c r="AL8" t="s">
        <v>184</v>
      </c>
      <c r="AM8" t="s">
        <v>236</v>
      </c>
      <c r="AN8" t="s">
        <v>412</v>
      </c>
      <c r="AO8" t="s">
        <v>184</v>
      </c>
      <c r="AP8" t="s">
        <v>236</v>
      </c>
      <c r="AQ8" t="s">
        <v>412</v>
      </c>
      <c r="AR8" t="s">
        <v>184</v>
      </c>
      <c r="AS8" t="s">
        <v>236</v>
      </c>
      <c r="AT8" t="s">
        <v>412</v>
      </c>
      <c r="AU8" t="s">
        <v>184</v>
      </c>
      <c r="AV8" t="s">
        <v>236</v>
      </c>
      <c r="AW8" t="s">
        <v>412</v>
      </c>
      <c r="AX8" t="s">
        <v>184</v>
      </c>
      <c r="AY8" t="s">
        <v>236</v>
      </c>
      <c r="AZ8" t="s">
        <v>529</v>
      </c>
      <c r="BA8" t="s">
        <v>529</v>
      </c>
      <c r="BB8" t="s">
        <v>529</v>
      </c>
      <c r="BC8" t="s">
        <v>412</v>
      </c>
      <c r="BD8" t="s">
        <v>184</v>
      </c>
      <c r="BE8" t="s">
        <v>236</v>
      </c>
      <c r="BF8" t="s">
        <v>412</v>
      </c>
      <c r="BG8" t="s">
        <v>184</v>
      </c>
      <c r="BH8" t="s">
        <v>236</v>
      </c>
      <c r="BI8" t="s">
        <v>412</v>
      </c>
      <c r="BJ8" t="s">
        <v>184</v>
      </c>
      <c r="BK8" t="s">
        <v>236</v>
      </c>
      <c r="BL8" t="s">
        <v>412</v>
      </c>
      <c r="BM8" t="s">
        <v>184</v>
      </c>
      <c r="BN8" t="s">
        <v>236</v>
      </c>
      <c r="BO8" t="s">
        <v>412</v>
      </c>
      <c r="BP8" t="s">
        <v>184</v>
      </c>
      <c r="BQ8" t="s">
        <v>236</v>
      </c>
      <c r="BR8" t="s">
        <v>529</v>
      </c>
      <c r="BS8" t="s">
        <v>529</v>
      </c>
      <c r="BT8" t="s">
        <v>529</v>
      </c>
      <c r="BU8" t="s">
        <v>412</v>
      </c>
      <c r="BV8" t="s">
        <v>184</v>
      </c>
      <c r="BW8" t="s">
        <v>236</v>
      </c>
      <c r="BX8" t="s">
        <v>412</v>
      </c>
      <c r="BY8" t="s">
        <v>184</v>
      </c>
      <c r="BZ8" t="s">
        <v>236</v>
      </c>
      <c r="CA8" t="s">
        <v>412</v>
      </c>
      <c r="CB8" t="s">
        <v>184</v>
      </c>
      <c r="CC8" t="s">
        <v>236</v>
      </c>
      <c r="CD8" t="s">
        <v>412</v>
      </c>
      <c r="CE8" t="s">
        <v>184</v>
      </c>
      <c r="CF8" t="s">
        <v>236</v>
      </c>
      <c r="CG8" t="s">
        <v>412</v>
      </c>
      <c r="CH8" t="s">
        <v>184</v>
      </c>
      <c r="CI8" t="s">
        <v>236</v>
      </c>
      <c r="CJ8" t="s">
        <v>529</v>
      </c>
      <c r="CK8" t="s">
        <v>529</v>
      </c>
      <c r="CL8" t="s">
        <v>529</v>
      </c>
      <c r="CM8" t="s">
        <v>412</v>
      </c>
      <c r="CN8" t="s">
        <v>184</v>
      </c>
      <c r="CO8" t="s">
        <v>236</v>
      </c>
      <c r="CP8" t="s">
        <v>412</v>
      </c>
      <c r="CQ8" t="s">
        <v>184</v>
      </c>
      <c r="CR8" t="s">
        <v>236</v>
      </c>
      <c r="CS8" t="s">
        <v>412</v>
      </c>
      <c r="CT8" t="s">
        <v>184</v>
      </c>
      <c r="CU8" t="s">
        <v>236</v>
      </c>
      <c r="CV8" t="s">
        <v>412</v>
      </c>
      <c r="CW8" t="s">
        <v>184</v>
      </c>
      <c r="CX8" t="s">
        <v>236</v>
      </c>
      <c r="CY8" t="s">
        <v>412</v>
      </c>
      <c r="CZ8" t="s">
        <v>184</v>
      </c>
      <c r="DA8" t="s">
        <v>236</v>
      </c>
      <c r="DB8" t="s">
        <v>529</v>
      </c>
      <c r="DC8" t="s">
        <v>529</v>
      </c>
      <c r="DD8" t="s">
        <v>529</v>
      </c>
      <c r="DE8" t="s">
        <v>412</v>
      </c>
      <c r="DF8" t="s">
        <v>184</v>
      </c>
      <c r="DG8" t="s">
        <v>236</v>
      </c>
    </row>
    <row r="9" spans="1:111" x14ac:dyDescent="0.35">
      <c r="D9" t="s">
        <v>185</v>
      </c>
      <c r="E9" t="s">
        <v>185</v>
      </c>
      <c r="F9" t="s">
        <v>185</v>
      </c>
      <c r="G9" t="s">
        <v>185</v>
      </c>
      <c r="H9" t="s">
        <v>185</v>
      </c>
      <c r="I9" t="s">
        <v>185</v>
      </c>
      <c r="J9" t="s">
        <v>185</v>
      </c>
      <c r="K9" t="s">
        <v>185</v>
      </c>
      <c r="L9" t="s">
        <v>185</v>
      </c>
      <c r="M9" t="s">
        <v>185</v>
      </c>
      <c r="N9" t="s">
        <v>185</v>
      </c>
      <c r="O9" t="s">
        <v>185</v>
      </c>
      <c r="P9" t="s">
        <v>185</v>
      </c>
      <c r="Q9" t="s">
        <v>185</v>
      </c>
      <c r="R9" t="s">
        <v>185</v>
      </c>
      <c r="S9" t="s">
        <v>185</v>
      </c>
      <c r="T9" t="s">
        <v>185</v>
      </c>
      <c r="U9" t="s">
        <v>185</v>
      </c>
      <c r="V9" t="s">
        <v>185</v>
      </c>
      <c r="W9" t="s">
        <v>185</v>
      </c>
      <c r="X9" t="s">
        <v>185</v>
      </c>
      <c r="Y9" t="s">
        <v>185</v>
      </c>
      <c r="Z9" t="s">
        <v>185</v>
      </c>
      <c r="AA9" t="s">
        <v>185</v>
      </c>
      <c r="AB9" t="s">
        <v>185</v>
      </c>
      <c r="AC9" t="s">
        <v>185</v>
      </c>
      <c r="AD9" t="s">
        <v>185</v>
      </c>
      <c r="AE9" t="s">
        <v>185</v>
      </c>
      <c r="AF9" t="s">
        <v>185</v>
      </c>
      <c r="AG9" t="s">
        <v>185</v>
      </c>
      <c r="AH9" t="s">
        <v>185</v>
      </c>
      <c r="AI9" t="s">
        <v>185</v>
      </c>
      <c r="AJ9" t="s">
        <v>185</v>
      </c>
      <c r="AK9" t="s">
        <v>185</v>
      </c>
      <c r="AL9" t="s">
        <v>185</v>
      </c>
      <c r="AM9" t="s">
        <v>185</v>
      </c>
      <c r="AN9" t="s">
        <v>185</v>
      </c>
      <c r="AO9" t="s">
        <v>185</v>
      </c>
      <c r="AP9" t="s">
        <v>185</v>
      </c>
      <c r="AQ9" t="s">
        <v>185</v>
      </c>
      <c r="AR9" t="s">
        <v>185</v>
      </c>
      <c r="AS9" t="s">
        <v>185</v>
      </c>
      <c r="AT9" t="s">
        <v>185</v>
      </c>
      <c r="AU9" t="s">
        <v>185</v>
      </c>
      <c r="AV9" t="s">
        <v>185</v>
      </c>
      <c r="AW9" t="s">
        <v>185</v>
      </c>
      <c r="AX9" t="s">
        <v>185</v>
      </c>
      <c r="AY9" t="s">
        <v>185</v>
      </c>
      <c r="AZ9" t="s">
        <v>185</v>
      </c>
      <c r="BA9" t="s">
        <v>185</v>
      </c>
      <c r="BB9" t="s">
        <v>185</v>
      </c>
      <c r="BC9" t="s">
        <v>185</v>
      </c>
      <c r="BD9" t="s">
        <v>185</v>
      </c>
      <c r="BE9" t="s">
        <v>185</v>
      </c>
      <c r="BF9" t="s">
        <v>185</v>
      </c>
      <c r="BG9" t="s">
        <v>185</v>
      </c>
      <c r="BH9" t="s">
        <v>185</v>
      </c>
      <c r="BI9" t="s">
        <v>185</v>
      </c>
      <c r="BJ9" t="s">
        <v>185</v>
      </c>
      <c r="BK9" t="s">
        <v>185</v>
      </c>
      <c r="BL9" t="s">
        <v>185</v>
      </c>
      <c r="BM9" t="s">
        <v>185</v>
      </c>
      <c r="BN9" t="s">
        <v>185</v>
      </c>
      <c r="BO9" t="s">
        <v>185</v>
      </c>
      <c r="BP9" t="s">
        <v>185</v>
      </c>
      <c r="BQ9" t="s">
        <v>185</v>
      </c>
      <c r="BR9" t="s">
        <v>185</v>
      </c>
      <c r="BS9" t="s">
        <v>185</v>
      </c>
      <c r="BT9" t="s">
        <v>185</v>
      </c>
      <c r="BU9" t="s">
        <v>185</v>
      </c>
      <c r="BV9" t="s">
        <v>185</v>
      </c>
      <c r="BW9" t="s">
        <v>185</v>
      </c>
      <c r="BX9" t="s">
        <v>185</v>
      </c>
      <c r="BY9" t="s">
        <v>185</v>
      </c>
      <c r="BZ9" t="s">
        <v>185</v>
      </c>
      <c r="CA9" t="s">
        <v>185</v>
      </c>
      <c r="CB9" t="s">
        <v>185</v>
      </c>
      <c r="CC9" t="s">
        <v>185</v>
      </c>
      <c r="CD9" t="s">
        <v>185</v>
      </c>
      <c r="CE9" t="s">
        <v>185</v>
      </c>
      <c r="CF9" t="s">
        <v>185</v>
      </c>
      <c r="CG9" t="s">
        <v>185</v>
      </c>
      <c r="CH9" t="s">
        <v>185</v>
      </c>
      <c r="CI9" t="s">
        <v>185</v>
      </c>
      <c r="CJ9" t="s">
        <v>185</v>
      </c>
      <c r="CK9" t="s">
        <v>185</v>
      </c>
      <c r="CL9" t="s">
        <v>185</v>
      </c>
      <c r="CM9" t="s">
        <v>185</v>
      </c>
      <c r="CN9" t="s">
        <v>185</v>
      </c>
      <c r="CO9" t="s">
        <v>185</v>
      </c>
      <c r="CP9" t="s">
        <v>185</v>
      </c>
      <c r="CQ9" t="s">
        <v>185</v>
      </c>
      <c r="CR9" t="s">
        <v>185</v>
      </c>
      <c r="CS9" t="s">
        <v>185</v>
      </c>
      <c r="CT9" t="s">
        <v>185</v>
      </c>
      <c r="CU9" t="s">
        <v>185</v>
      </c>
      <c r="CV9" t="s">
        <v>185</v>
      </c>
      <c r="CW9" t="s">
        <v>185</v>
      </c>
      <c r="CX9" t="s">
        <v>185</v>
      </c>
      <c r="CY9" t="s">
        <v>185</v>
      </c>
      <c r="CZ9" t="s">
        <v>185</v>
      </c>
      <c r="DA9" t="s">
        <v>185</v>
      </c>
      <c r="DB9" t="s">
        <v>185</v>
      </c>
      <c r="DC9" t="s">
        <v>185</v>
      </c>
      <c r="DD9" t="s">
        <v>185</v>
      </c>
      <c r="DE9" t="s">
        <v>185</v>
      </c>
      <c r="DF9" t="s">
        <v>185</v>
      </c>
      <c r="DG9" t="s">
        <v>185</v>
      </c>
    </row>
    <row r="10" spans="1:111" x14ac:dyDescent="0.35">
      <c r="A10" t="s">
        <v>6</v>
      </c>
      <c r="B10" t="s">
        <v>251</v>
      </c>
      <c r="C10" t="s">
        <v>247</v>
      </c>
      <c r="D10" s="273">
        <v>80</v>
      </c>
      <c r="E10" s="274">
        <v>69</v>
      </c>
      <c r="F10" s="275">
        <v>75</v>
      </c>
      <c r="G10" s="273">
        <v>536</v>
      </c>
      <c r="H10" s="274">
        <v>521</v>
      </c>
      <c r="I10" s="275">
        <v>1057</v>
      </c>
      <c r="J10" s="273">
        <v>81</v>
      </c>
      <c r="K10" s="274">
        <v>71</v>
      </c>
      <c r="L10" s="275">
        <v>76</v>
      </c>
      <c r="M10" s="273">
        <v>536</v>
      </c>
      <c r="N10" s="274">
        <v>521</v>
      </c>
      <c r="O10" s="275">
        <v>1057</v>
      </c>
      <c r="P10" s="273">
        <v>36.6</v>
      </c>
      <c r="Q10" s="274">
        <v>34.5</v>
      </c>
      <c r="R10" s="275">
        <v>35.6</v>
      </c>
      <c r="S10" s="273">
        <v>536</v>
      </c>
      <c r="T10" s="274">
        <v>521</v>
      </c>
      <c r="U10" s="275">
        <v>1057</v>
      </c>
      <c r="V10" s="320" t="s">
        <v>191</v>
      </c>
      <c r="W10" s="320" t="s">
        <v>191</v>
      </c>
      <c r="X10" s="320" t="s">
        <v>191</v>
      </c>
      <c r="Y10" s="320" t="s">
        <v>191</v>
      </c>
      <c r="Z10" s="320" t="s">
        <v>191</v>
      </c>
      <c r="AA10" s="320" t="s">
        <v>191</v>
      </c>
      <c r="AB10" s="320" t="s">
        <v>191</v>
      </c>
      <c r="AC10" s="320" t="s">
        <v>191</v>
      </c>
      <c r="AD10" s="320" t="s">
        <v>191</v>
      </c>
      <c r="AE10" s="320" t="s">
        <v>191</v>
      </c>
      <c r="AF10" s="320" t="s">
        <v>191</v>
      </c>
      <c r="AG10" s="320" t="s">
        <v>191</v>
      </c>
      <c r="AH10" s="320" t="s">
        <v>191</v>
      </c>
      <c r="AI10" s="320" t="s">
        <v>191</v>
      </c>
      <c r="AJ10" s="320" t="s">
        <v>191</v>
      </c>
      <c r="AK10" s="320" t="s">
        <v>191</v>
      </c>
      <c r="AL10" s="320" t="s">
        <v>191</v>
      </c>
      <c r="AM10" s="320" t="s">
        <v>191</v>
      </c>
      <c r="AN10" s="320" t="s">
        <v>191</v>
      </c>
      <c r="AO10" s="320" t="s">
        <v>191</v>
      </c>
      <c r="AP10" s="320" t="s">
        <v>191</v>
      </c>
      <c r="AQ10" s="320" t="s">
        <v>191</v>
      </c>
      <c r="AR10" s="320" t="s">
        <v>191</v>
      </c>
      <c r="AS10" s="320" t="s">
        <v>191</v>
      </c>
      <c r="AT10" s="320" t="s">
        <v>191</v>
      </c>
      <c r="AU10" s="320" t="s">
        <v>191</v>
      </c>
      <c r="AV10" s="320" t="s">
        <v>191</v>
      </c>
      <c r="AW10" s="320" t="s">
        <v>191</v>
      </c>
      <c r="AX10" s="320" t="s">
        <v>191</v>
      </c>
      <c r="AY10" s="320" t="s">
        <v>191</v>
      </c>
      <c r="AZ10" s="320" t="s">
        <v>191</v>
      </c>
      <c r="BA10" s="320" t="s">
        <v>191</v>
      </c>
      <c r="BB10" s="320" t="s">
        <v>191</v>
      </c>
      <c r="BC10" s="320" t="s">
        <v>191</v>
      </c>
      <c r="BD10" s="320" t="s">
        <v>191</v>
      </c>
      <c r="BE10" s="320" t="s">
        <v>191</v>
      </c>
      <c r="BF10" s="273">
        <v>26</v>
      </c>
      <c r="BG10" s="274">
        <v>19</v>
      </c>
      <c r="BH10" s="275">
        <v>20</v>
      </c>
      <c r="BI10" s="273">
        <v>27</v>
      </c>
      <c r="BJ10" s="274">
        <v>100</v>
      </c>
      <c r="BK10" s="275">
        <v>127</v>
      </c>
      <c r="BL10" s="273">
        <v>26</v>
      </c>
      <c r="BM10" s="274">
        <v>21</v>
      </c>
      <c r="BN10" s="275">
        <v>22</v>
      </c>
      <c r="BO10" s="273">
        <v>27</v>
      </c>
      <c r="BP10" s="274">
        <v>100</v>
      </c>
      <c r="BQ10" s="275">
        <v>127</v>
      </c>
      <c r="BR10" s="273">
        <v>27.1</v>
      </c>
      <c r="BS10" s="274">
        <v>25.3</v>
      </c>
      <c r="BT10" s="275">
        <v>25.7</v>
      </c>
      <c r="BU10" s="273">
        <v>27</v>
      </c>
      <c r="BV10" s="274">
        <v>100</v>
      </c>
      <c r="BW10" s="275">
        <v>127</v>
      </c>
      <c r="BX10" s="273" t="s">
        <v>197</v>
      </c>
      <c r="BY10" s="274" t="s">
        <v>197</v>
      </c>
      <c r="BZ10" s="275" t="s">
        <v>197</v>
      </c>
      <c r="CA10" s="273">
        <v>4</v>
      </c>
      <c r="CB10" s="274">
        <v>6</v>
      </c>
      <c r="CC10" s="275">
        <v>10</v>
      </c>
      <c r="CD10" s="273" t="s">
        <v>197</v>
      </c>
      <c r="CE10" s="274" t="s">
        <v>197</v>
      </c>
      <c r="CF10" s="275" t="s">
        <v>197</v>
      </c>
      <c r="CG10" s="273">
        <v>4</v>
      </c>
      <c r="CH10" s="274">
        <v>6</v>
      </c>
      <c r="CI10" s="275">
        <v>10</v>
      </c>
      <c r="CJ10" s="273">
        <v>21.5</v>
      </c>
      <c r="CK10" s="274">
        <v>17.3</v>
      </c>
      <c r="CL10" s="275">
        <v>19</v>
      </c>
      <c r="CM10" s="273">
        <v>4</v>
      </c>
      <c r="CN10" s="274">
        <v>6</v>
      </c>
      <c r="CO10" s="275">
        <v>10</v>
      </c>
      <c r="CP10" s="273">
        <v>77</v>
      </c>
      <c r="CQ10" s="274">
        <v>60</v>
      </c>
      <c r="CR10" s="275">
        <v>68</v>
      </c>
      <c r="CS10" s="273">
        <v>569</v>
      </c>
      <c r="CT10" s="274">
        <v>628</v>
      </c>
      <c r="CU10" s="275">
        <v>1197</v>
      </c>
      <c r="CV10" s="273">
        <v>78</v>
      </c>
      <c r="CW10" s="274">
        <v>62</v>
      </c>
      <c r="CX10" s="275">
        <v>70</v>
      </c>
      <c r="CY10" s="273">
        <v>569</v>
      </c>
      <c r="CZ10" s="274">
        <v>628</v>
      </c>
      <c r="DA10" s="275">
        <v>1197</v>
      </c>
      <c r="DB10" s="273">
        <v>36.1</v>
      </c>
      <c r="DC10" s="274">
        <v>32.9</v>
      </c>
      <c r="DD10" s="275">
        <v>34.4</v>
      </c>
      <c r="DE10" s="273">
        <v>569</v>
      </c>
      <c r="DF10" s="274">
        <v>628</v>
      </c>
      <c r="DG10" s="275">
        <v>1197</v>
      </c>
    </row>
    <row r="11" spans="1:111" x14ac:dyDescent="0.35">
      <c r="A11" t="s">
        <v>7</v>
      </c>
      <c r="B11" t="s">
        <v>252</v>
      </c>
      <c r="C11" t="s">
        <v>247</v>
      </c>
      <c r="D11" s="273">
        <v>74</v>
      </c>
      <c r="E11" s="274">
        <v>59</v>
      </c>
      <c r="F11" s="275">
        <v>67</v>
      </c>
      <c r="G11" s="273">
        <v>878</v>
      </c>
      <c r="H11" s="274">
        <v>867</v>
      </c>
      <c r="I11" s="275">
        <v>1745</v>
      </c>
      <c r="J11" s="273">
        <v>75</v>
      </c>
      <c r="K11" s="274">
        <v>62</v>
      </c>
      <c r="L11" s="275">
        <v>69</v>
      </c>
      <c r="M11" s="273">
        <v>878</v>
      </c>
      <c r="N11" s="274">
        <v>867</v>
      </c>
      <c r="O11" s="275">
        <v>1745</v>
      </c>
      <c r="P11" s="273">
        <v>34.799999999999997</v>
      </c>
      <c r="Q11" s="274">
        <v>32.6</v>
      </c>
      <c r="R11" s="275">
        <v>33.700000000000003</v>
      </c>
      <c r="S11" s="273">
        <v>878</v>
      </c>
      <c r="T11" s="274">
        <v>867</v>
      </c>
      <c r="U11" s="275">
        <v>1745</v>
      </c>
      <c r="V11" s="320" t="s">
        <v>191</v>
      </c>
      <c r="W11" s="320" t="s">
        <v>191</v>
      </c>
      <c r="X11" s="320" t="s">
        <v>191</v>
      </c>
      <c r="Y11" s="320" t="s">
        <v>191</v>
      </c>
      <c r="Z11" s="320" t="s">
        <v>191</v>
      </c>
      <c r="AA11" s="320" t="s">
        <v>191</v>
      </c>
      <c r="AB11" s="320" t="s">
        <v>191</v>
      </c>
      <c r="AC11" s="320" t="s">
        <v>191</v>
      </c>
      <c r="AD11" s="320" t="s">
        <v>191</v>
      </c>
      <c r="AE11" s="320" t="s">
        <v>191</v>
      </c>
      <c r="AF11" s="320" t="s">
        <v>191</v>
      </c>
      <c r="AG11" s="320" t="s">
        <v>191</v>
      </c>
      <c r="AH11" s="320" t="s">
        <v>191</v>
      </c>
      <c r="AI11" s="320" t="s">
        <v>191</v>
      </c>
      <c r="AJ11" s="320" t="s">
        <v>191</v>
      </c>
      <c r="AK11" s="320" t="s">
        <v>191</v>
      </c>
      <c r="AL11" s="320" t="s">
        <v>191</v>
      </c>
      <c r="AM11" s="320" t="s">
        <v>191</v>
      </c>
      <c r="AN11" s="320" t="s">
        <v>191</v>
      </c>
      <c r="AO11" s="320" t="s">
        <v>191</v>
      </c>
      <c r="AP11" s="320" t="s">
        <v>191</v>
      </c>
      <c r="AQ11" s="320" t="s">
        <v>191</v>
      </c>
      <c r="AR11" s="320" t="s">
        <v>191</v>
      </c>
      <c r="AS11" s="320" t="s">
        <v>191</v>
      </c>
      <c r="AT11" s="320" t="s">
        <v>191</v>
      </c>
      <c r="AU11" s="320" t="s">
        <v>191</v>
      </c>
      <c r="AV11" s="320" t="s">
        <v>191</v>
      </c>
      <c r="AW11" s="320" t="s">
        <v>191</v>
      </c>
      <c r="AX11" s="320" t="s">
        <v>191</v>
      </c>
      <c r="AY11" s="320" t="s">
        <v>191</v>
      </c>
      <c r="AZ11" s="320" t="s">
        <v>191</v>
      </c>
      <c r="BA11" s="320" t="s">
        <v>191</v>
      </c>
      <c r="BB11" s="320" t="s">
        <v>191</v>
      </c>
      <c r="BC11" s="320" t="s">
        <v>191</v>
      </c>
      <c r="BD11" s="320" t="s">
        <v>191</v>
      </c>
      <c r="BE11" s="320" t="s">
        <v>191</v>
      </c>
      <c r="BF11" s="273">
        <v>22</v>
      </c>
      <c r="BG11" s="274">
        <v>13</v>
      </c>
      <c r="BH11" s="275">
        <v>16</v>
      </c>
      <c r="BI11" s="273">
        <v>46</v>
      </c>
      <c r="BJ11" s="274">
        <v>106</v>
      </c>
      <c r="BK11" s="275">
        <v>152</v>
      </c>
      <c r="BL11" s="273">
        <v>22</v>
      </c>
      <c r="BM11" s="274">
        <v>16</v>
      </c>
      <c r="BN11" s="275">
        <v>18</v>
      </c>
      <c r="BO11" s="273">
        <v>46</v>
      </c>
      <c r="BP11" s="274">
        <v>106</v>
      </c>
      <c r="BQ11" s="275">
        <v>152</v>
      </c>
      <c r="BR11" s="273">
        <v>25.9</v>
      </c>
      <c r="BS11" s="274">
        <v>23.7</v>
      </c>
      <c r="BT11" s="275">
        <v>24.3</v>
      </c>
      <c r="BU11" s="273">
        <v>46</v>
      </c>
      <c r="BV11" s="274">
        <v>106</v>
      </c>
      <c r="BW11" s="275">
        <v>152</v>
      </c>
      <c r="BX11" s="273" t="s">
        <v>197</v>
      </c>
      <c r="BY11" s="274" t="s">
        <v>197</v>
      </c>
      <c r="BZ11" s="275" t="s">
        <v>197</v>
      </c>
      <c r="CA11" s="273">
        <v>11</v>
      </c>
      <c r="CB11" s="274">
        <v>28</v>
      </c>
      <c r="CC11" s="275">
        <v>39</v>
      </c>
      <c r="CD11" s="273" t="s">
        <v>197</v>
      </c>
      <c r="CE11" s="274" t="s">
        <v>197</v>
      </c>
      <c r="CF11" s="275" t="s">
        <v>197</v>
      </c>
      <c r="CG11" s="273">
        <v>11</v>
      </c>
      <c r="CH11" s="274">
        <v>28</v>
      </c>
      <c r="CI11" s="275">
        <v>39</v>
      </c>
      <c r="CJ11" s="273">
        <v>17.899999999999999</v>
      </c>
      <c r="CK11" s="274">
        <v>17.399999999999999</v>
      </c>
      <c r="CL11" s="275">
        <v>17.5</v>
      </c>
      <c r="CM11" s="273">
        <v>11</v>
      </c>
      <c r="CN11" s="274">
        <v>28</v>
      </c>
      <c r="CO11" s="275">
        <v>39</v>
      </c>
      <c r="CP11" s="273">
        <v>70</v>
      </c>
      <c r="CQ11" s="274">
        <v>53</v>
      </c>
      <c r="CR11" s="275">
        <v>61</v>
      </c>
      <c r="CS11" s="273">
        <v>939</v>
      </c>
      <c r="CT11" s="274">
        <v>1002</v>
      </c>
      <c r="CU11" s="275">
        <v>1941</v>
      </c>
      <c r="CV11" s="273">
        <v>71</v>
      </c>
      <c r="CW11" s="274">
        <v>55</v>
      </c>
      <c r="CX11" s="275">
        <v>63</v>
      </c>
      <c r="CY11" s="273">
        <v>939</v>
      </c>
      <c r="CZ11" s="274">
        <v>1002</v>
      </c>
      <c r="DA11" s="275">
        <v>1941</v>
      </c>
      <c r="DB11" s="273">
        <v>34.1</v>
      </c>
      <c r="DC11" s="274">
        <v>31.2</v>
      </c>
      <c r="DD11" s="275">
        <v>32.6</v>
      </c>
      <c r="DE11" s="273">
        <v>939</v>
      </c>
      <c r="DF11" s="274">
        <v>1002</v>
      </c>
      <c r="DG11" s="275">
        <v>1941</v>
      </c>
    </row>
    <row r="12" spans="1:111" x14ac:dyDescent="0.35">
      <c r="A12" t="s">
        <v>10</v>
      </c>
      <c r="B12" t="s">
        <v>256</v>
      </c>
      <c r="C12" t="s">
        <v>247</v>
      </c>
      <c r="D12" s="273">
        <v>80</v>
      </c>
      <c r="E12" s="274">
        <v>65</v>
      </c>
      <c r="F12" s="275">
        <v>73</v>
      </c>
      <c r="G12" s="273">
        <v>741</v>
      </c>
      <c r="H12" s="274">
        <v>711</v>
      </c>
      <c r="I12" s="275">
        <v>1452</v>
      </c>
      <c r="J12" s="273">
        <v>82</v>
      </c>
      <c r="K12" s="274">
        <v>70</v>
      </c>
      <c r="L12" s="275">
        <v>76</v>
      </c>
      <c r="M12" s="273">
        <v>741</v>
      </c>
      <c r="N12" s="274">
        <v>711</v>
      </c>
      <c r="O12" s="275">
        <v>1452</v>
      </c>
      <c r="P12" s="273">
        <v>34.1</v>
      </c>
      <c r="Q12" s="274">
        <v>32.700000000000003</v>
      </c>
      <c r="R12" s="275">
        <v>33.4</v>
      </c>
      <c r="S12" s="273">
        <v>741</v>
      </c>
      <c r="T12" s="274">
        <v>711</v>
      </c>
      <c r="U12" s="275">
        <v>1452</v>
      </c>
      <c r="V12" s="320" t="s">
        <v>191</v>
      </c>
      <c r="W12" s="320" t="s">
        <v>191</v>
      </c>
      <c r="X12" s="320" t="s">
        <v>191</v>
      </c>
      <c r="Y12" s="320" t="s">
        <v>191</v>
      </c>
      <c r="Z12" s="320" t="s">
        <v>191</v>
      </c>
      <c r="AA12" s="320" t="s">
        <v>191</v>
      </c>
      <c r="AB12" s="320" t="s">
        <v>191</v>
      </c>
      <c r="AC12" s="320" t="s">
        <v>191</v>
      </c>
      <c r="AD12" s="320" t="s">
        <v>191</v>
      </c>
      <c r="AE12" s="320" t="s">
        <v>191</v>
      </c>
      <c r="AF12" s="320" t="s">
        <v>191</v>
      </c>
      <c r="AG12" s="320" t="s">
        <v>191</v>
      </c>
      <c r="AH12" s="320" t="s">
        <v>191</v>
      </c>
      <c r="AI12" s="320" t="s">
        <v>191</v>
      </c>
      <c r="AJ12" s="320" t="s">
        <v>191</v>
      </c>
      <c r="AK12" s="320" t="s">
        <v>191</v>
      </c>
      <c r="AL12" s="320" t="s">
        <v>191</v>
      </c>
      <c r="AM12" s="320" t="s">
        <v>191</v>
      </c>
      <c r="AN12" s="320" t="s">
        <v>191</v>
      </c>
      <c r="AO12" s="320" t="s">
        <v>191</v>
      </c>
      <c r="AP12" s="320" t="s">
        <v>191</v>
      </c>
      <c r="AQ12" s="320" t="s">
        <v>191</v>
      </c>
      <c r="AR12" s="320" t="s">
        <v>191</v>
      </c>
      <c r="AS12" s="320" t="s">
        <v>191</v>
      </c>
      <c r="AT12" s="320" t="s">
        <v>191</v>
      </c>
      <c r="AU12" s="320" t="s">
        <v>191</v>
      </c>
      <c r="AV12" s="320" t="s">
        <v>191</v>
      </c>
      <c r="AW12" s="320" t="s">
        <v>191</v>
      </c>
      <c r="AX12" s="320" t="s">
        <v>191</v>
      </c>
      <c r="AY12" s="320" t="s">
        <v>191</v>
      </c>
      <c r="AZ12" s="320" t="s">
        <v>191</v>
      </c>
      <c r="BA12" s="320" t="s">
        <v>191</v>
      </c>
      <c r="BB12" s="320" t="s">
        <v>191</v>
      </c>
      <c r="BC12" s="320" t="s">
        <v>191</v>
      </c>
      <c r="BD12" s="320" t="s">
        <v>191</v>
      </c>
      <c r="BE12" s="320" t="s">
        <v>191</v>
      </c>
      <c r="BF12" s="273">
        <v>45</v>
      </c>
      <c r="BG12" s="274">
        <v>25</v>
      </c>
      <c r="BH12" s="275">
        <v>31</v>
      </c>
      <c r="BI12" s="273">
        <v>78</v>
      </c>
      <c r="BJ12" s="274">
        <v>166</v>
      </c>
      <c r="BK12" s="275">
        <v>244</v>
      </c>
      <c r="BL12" s="273">
        <v>46</v>
      </c>
      <c r="BM12" s="274">
        <v>27</v>
      </c>
      <c r="BN12" s="275">
        <v>33</v>
      </c>
      <c r="BO12" s="273">
        <v>78</v>
      </c>
      <c r="BP12" s="274">
        <v>166</v>
      </c>
      <c r="BQ12" s="275">
        <v>244</v>
      </c>
      <c r="BR12" s="273">
        <v>30</v>
      </c>
      <c r="BS12" s="274">
        <v>26.1</v>
      </c>
      <c r="BT12" s="275">
        <v>27.4</v>
      </c>
      <c r="BU12" s="273">
        <v>78</v>
      </c>
      <c r="BV12" s="274">
        <v>166</v>
      </c>
      <c r="BW12" s="275">
        <v>244</v>
      </c>
      <c r="BX12" s="273" t="s">
        <v>197</v>
      </c>
      <c r="BY12" s="274" t="s">
        <v>197</v>
      </c>
      <c r="BZ12" s="275" t="s">
        <v>197</v>
      </c>
      <c r="CA12" s="273">
        <v>8</v>
      </c>
      <c r="CB12" s="274">
        <v>19</v>
      </c>
      <c r="CC12" s="275">
        <v>27</v>
      </c>
      <c r="CD12" s="273" t="s">
        <v>197</v>
      </c>
      <c r="CE12" s="274" t="s">
        <v>197</v>
      </c>
      <c r="CF12" s="275" t="s">
        <v>197</v>
      </c>
      <c r="CG12" s="273">
        <v>8</v>
      </c>
      <c r="CH12" s="274">
        <v>19</v>
      </c>
      <c r="CI12" s="275">
        <v>27</v>
      </c>
      <c r="CJ12" s="273">
        <v>18.600000000000001</v>
      </c>
      <c r="CK12" s="274">
        <v>17.5</v>
      </c>
      <c r="CL12" s="275">
        <v>17.8</v>
      </c>
      <c r="CM12" s="273">
        <v>8</v>
      </c>
      <c r="CN12" s="274">
        <v>19</v>
      </c>
      <c r="CO12" s="275">
        <v>27</v>
      </c>
      <c r="CP12" s="273">
        <v>76</v>
      </c>
      <c r="CQ12" s="274">
        <v>56</v>
      </c>
      <c r="CR12" s="275">
        <v>66</v>
      </c>
      <c r="CS12" s="273">
        <v>829</v>
      </c>
      <c r="CT12" s="274">
        <v>898</v>
      </c>
      <c r="CU12" s="275">
        <v>1727</v>
      </c>
      <c r="CV12" s="273">
        <v>78</v>
      </c>
      <c r="CW12" s="274">
        <v>61</v>
      </c>
      <c r="CX12" s="275">
        <v>69</v>
      </c>
      <c r="CY12" s="273">
        <v>829</v>
      </c>
      <c r="CZ12" s="274">
        <v>898</v>
      </c>
      <c r="DA12" s="275">
        <v>1727</v>
      </c>
      <c r="DB12" s="273">
        <v>33.6</v>
      </c>
      <c r="DC12" s="274">
        <v>31.1</v>
      </c>
      <c r="DD12" s="275">
        <v>32.299999999999997</v>
      </c>
      <c r="DE12" s="273">
        <v>829</v>
      </c>
      <c r="DF12" s="274">
        <v>898</v>
      </c>
      <c r="DG12" s="275">
        <v>1727</v>
      </c>
    </row>
    <row r="13" spans="1:111" x14ac:dyDescent="0.35">
      <c r="A13" t="s">
        <v>12</v>
      </c>
      <c r="B13" t="s">
        <v>258</v>
      </c>
      <c r="C13" t="s">
        <v>247</v>
      </c>
      <c r="D13" s="273">
        <v>78</v>
      </c>
      <c r="E13" s="274">
        <v>68</v>
      </c>
      <c r="F13" s="275">
        <v>73</v>
      </c>
      <c r="G13" s="273">
        <v>1170</v>
      </c>
      <c r="H13" s="274">
        <v>1056</v>
      </c>
      <c r="I13" s="275">
        <v>2226</v>
      </c>
      <c r="J13" s="273">
        <v>79</v>
      </c>
      <c r="K13" s="274">
        <v>71</v>
      </c>
      <c r="L13" s="275">
        <v>75</v>
      </c>
      <c r="M13" s="273">
        <v>1170</v>
      </c>
      <c r="N13" s="274">
        <v>1056</v>
      </c>
      <c r="O13" s="275">
        <v>2226</v>
      </c>
      <c r="P13" s="273">
        <v>37</v>
      </c>
      <c r="Q13" s="274">
        <v>35.299999999999997</v>
      </c>
      <c r="R13" s="275">
        <v>36.200000000000003</v>
      </c>
      <c r="S13" s="273">
        <v>1170</v>
      </c>
      <c r="T13" s="274">
        <v>1056</v>
      </c>
      <c r="U13" s="275">
        <v>2226</v>
      </c>
      <c r="V13" s="320" t="s">
        <v>191</v>
      </c>
      <c r="W13" s="320" t="s">
        <v>191</v>
      </c>
      <c r="X13" s="320" t="s">
        <v>191</v>
      </c>
      <c r="Y13" s="320" t="s">
        <v>191</v>
      </c>
      <c r="Z13" s="320" t="s">
        <v>191</v>
      </c>
      <c r="AA13" s="320" t="s">
        <v>191</v>
      </c>
      <c r="AB13" s="320" t="s">
        <v>191</v>
      </c>
      <c r="AC13" s="320" t="s">
        <v>191</v>
      </c>
      <c r="AD13" s="320" t="s">
        <v>191</v>
      </c>
      <c r="AE13" s="320" t="s">
        <v>191</v>
      </c>
      <c r="AF13" s="320" t="s">
        <v>191</v>
      </c>
      <c r="AG13" s="320" t="s">
        <v>191</v>
      </c>
      <c r="AH13" s="320" t="s">
        <v>191</v>
      </c>
      <c r="AI13" s="320" t="s">
        <v>191</v>
      </c>
      <c r="AJ13" s="320" t="s">
        <v>191</v>
      </c>
      <c r="AK13" s="320" t="s">
        <v>191</v>
      </c>
      <c r="AL13" s="320" t="s">
        <v>191</v>
      </c>
      <c r="AM13" s="320" t="s">
        <v>191</v>
      </c>
      <c r="AN13" s="320" t="s">
        <v>191</v>
      </c>
      <c r="AO13" s="320" t="s">
        <v>191</v>
      </c>
      <c r="AP13" s="320" t="s">
        <v>191</v>
      </c>
      <c r="AQ13" s="320" t="s">
        <v>191</v>
      </c>
      <c r="AR13" s="320" t="s">
        <v>191</v>
      </c>
      <c r="AS13" s="320" t="s">
        <v>191</v>
      </c>
      <c r="AT13" s="320" t="s">
        <v>191</v>
      </c>
      <c r="AU13" s="320" t="s">
        <v>191</v>
      </c>
      <c r="AV13" s="320" t="s">
        <v>191</v>
      </c>
      <c r="AW13" s="320" t="s">
        <v>191</v>
      </c>
      <c r="AX13" s="320" t="s">
        <v>191</v>
      </c>
      <c r="AY13" s="320" t="s">
        <v>191</v>
      </c>
      <c r="AZ13" s="320" t="s">
        <v>191</v>
      </c>
      <c r="BA13" s="320" t="s">
        <v>191</v>
      </c>
      <c r="BB13" s="320" t="s">
        <v>191</v>
      </c>
      <c r="BC13" s="320" t="s">
        <v>191</v>
      </c>
      <c r="BD13" s="320" t="s">
        <v>191</v>
      </c>
      <c r="BE13" s="320" t="s">
        <v>191</v>
      </c>
      <c r="BF13" s="273">
        <v>26</v>
      </c>
      <c r="BG13" s="274">
        <v>21</v>
      </c>
      <c r="BH13" s="275">
        <v>22</v>
      </c>
      <c r="BI13" s="273">
        <v>61</v>
      </c>
      <c r="BJ13" s="274">
        <v>196</v>
      </c>
      <c r="BK13" s="275">
        <v>257</v>
      </c>
      <c r="BL13" s="273">
        <v>31</v>
      </c>
      <c r="BM13" s="274">
        <v>25</v>
      </c>
      <c r="BN13" s="275">
        <v>26</v>
      </c>
      <c r="BO13" s="273">
        <v>61</v>
      </c>
      <c r="BP13" s="274">
        <v>196</v>
      </c>
      <c r="BQ13" s="275">
        <v>257</v>
      </c>
      <c r="BR13" s="273">
        <v>27</v>
      </c>
      <c r="BS13" s="274">
        <v>26.2</v>
      </c>
      <c r="BT13" s="275">
        <v>26.4</v>
      </c>
      <c r="BU13" s="273">
        <v>61</v>
      </c>
      <c r="BV13" s="274">
        <v>196</v>
      </c>
      <c r="BW13" s="275">
        <v>257</v>
      </c>
      <c r="BX13" s="273" t="s">
        <v>197</v>
      </c>
      <c r="BY13" s="274" t="s">
        <v>197</v>
      </c>
      <c r="BZ13" s="275" t="s">
        <v>197</v>
      </c>
      <c r="CA13" s="273">
        <v>12</v>
      </c>
      <c r="CB13" s="274">
        <v>21</v>
      </c>
      <c r="CC13" s="275">
        <v>33</v>
      </c>
      <c r="CD13" s="273" t="s">
        <v>197</v>
      </c>
      <c r="CE13" s="274" t="s">
        <v>197</v>
      </c>
      <c r="CF13" s="275" t="s">
        <v>197</v>
      </c>
      <c r="CG13" s="273">
        <v>12</v>
      </c>
      <c r="CH13" s="274">
        <v>21</v>
      </c>
      <c r="CI13" s="275">
        <v>33</v>
      </c>
      <c r="CJ13" s="273">
        <v>17.3</v>
      </c>
      <c r="CK13" s="274">
        <v>17.100000000000001</v>
      </c>
      <c r="CL13" s="275">
        <v>17.2</v>
      </c>
      <c r="CM13" s="273">
        <v>12</v>
      </c>
      <c r="CN13" s="274">
        <v>21</v>
      </c>
      <c r="CO13" s="275">
        <v>33</v>
      </c>
      <c r="CP13" s="273">
        <v>74</v>
      </c>
      <c r="CQ13" s="274">
        <v>60</v>
      </c>
      <c r="CR13" s="275">
        <v>67</v>
      </c>
      <c r="CS13" s="273">
        <v>1264</v>
      </c>
      <c r="CT13" s="274">
        <v>1290</v>
      </c>
      <c r="CU13" s="275">
        <v>2554</v>
      </c>
      <c r="CV13" s="273">
        <v>76</v>
      </c>
      <c r="CW13" s="274">
        <v>63</v>
      </c>
      <c r="CX13" s="275">
        <v>69</v>
      </c>
      <c r="CY13" s="273">
        <v>1264</v>
      </c>
      <c r="CZ13" s="274">
        <v>1290</v>
      </c>
      <c r="DA13" s="275">
        <v>2554</v>
      </c>
      <c r="DB13" s="273">
        <v>36.299999999999997</v>
      </c>
      <c r="DC13" s="274">
        <v>33.700000000000003</v>
      </c>
      <c r="DD13" s="275">
        <v>35</v>
      </c>
      <c r="DE13" s="273">
        <v>1264</v>
      </c>
      <c r="DF13" s="274">
        <v>1290</v>
      </c>
      <c r="DG13" s="275">
        <v>2554</v>
      </c>
    </row>
    <row r="14" spans="1:111" x14ac:dyDescent="0.35">
      <c r="A14" t="s">
        <v>4</v>
      </c>
      <c r="B14" t="s">
        <v>248</v>
      </c>
      <c r="C14" t="s">
        <v>247</v>
      </c>
      <c r="D14" s="273">
        <v>83</v>
      </c>
      <c r="E14" s="274">
        <v>71</v>
      </c>
      <c r="F14" s="275">
        <v>77</v>
      </c>
      <c r="G14" s="273">
        <v>615</v>
      </c>
      <c r="H14" s="274">
        <v>534</v>
      </c>
      <c r="I14" s="275">
        <v>1149</v>
      </c>
      <c r="J14" s="273">
        <v>83</v>
      </c>
      <c r="K14" s="274">
        <v>73</v>
      </c>
      <c r="L14" s="275">
        <v>78</v>
      </c>
      <c r="M14" s="273">
        <v>615</v>
      </c>
      <c r="N14" s="274">
        <v>534</v>
      </c>
      <c r="O14" s="275">
        <v>1149</v>
      </c>
      <c r="P14" s="273">
        <v>36.9</v>
      </c>
      <c r="Q14" s="274">
        <v>34.299999999999997</v>
      </c>
      <c r="R14" s="275">
        <v>35.700000000000003</v>
      </c>
      <c r="S14" s="273">
        <v>615</v>
      </c>
      <c r="T14" s="274">
        <v>534</v>
      </c>
      <c r="U14" s="275">
        <v>1149</v>
      </c>
      <c r="V14" s="320" t="s">
        <v>191</v>
      </c>
      <c r="W14" s="320" t="s">
        <v>191</v>
      </c>
      <c r="X14" s="320" t="s">
        <v>191</v>
      </c>
      <c r="Y14" s="320" t="s">
        <v>191</v>
      </c>
      <c r="Z14" s="320" t="s">
        <v>191</v>
      </c>
      <c r="AA14" s="320" t="s">
        <v>191</v>
      </c>
      <c r="AB14" s="320" t="s">
        <v>191</v>
      </c>
      <c r="AC14" s="320" t="s">
        <v>191</v>
      </c>
      <c r="AD14" s="320" t="s">
        <v>191</v>
      </c>
      <c r="AE14" s="320" t="s">
        <v>191</v>
      </c>
      <c r="AF14" s="320" t="s">
        <v>191</v>
      </c>
      <c r="AG14" s="320" t="s">
        <v>191</v>
      </c>
      <c r="AH14" s="320" t="s">
        <v>191</v>
      </c>
      <c r="AI14" s="320" t="s">
        <v>191</v>
      </c>
      <c r="AJ14" s="320" t="s">
        <v>191</v>
      </c>
      <c r="AK14" s="320" t="s">
        <v>191</v>
      </c>
      <c r="AL14" s="320" t="s">
        <v>191</v>
      </c>
      <c r="AM14" s="320" t="s">
        <v>191</v>
      </c>
      <c r="AN14" s="320" t="s">
        <v>191</v>
      </c>
      <c r="AO14" s="320" t="s">
        <v>191</v>
      </c>
      <c r="AP14" s="320" t="s">
        <v>191</v>
      </c>
      <c r="AQ14" s="320" t="s">
        <v>191</v>
      </c>
      <c r="AR14" s="320" t="s">
        <v>191</v>
      </c>
      <c r="AS14" s="320" t="s">
        <v>191</v>
      </c>
      <c r="AT14" s="320" t="s">
        <v>191</v>
      </c>
      <c r="AU14" s="320" t="s">
        <v>191</v>
      </c>
      <c r="AV14" s="320" t="s">
        <v>191</v>
      </c>
      <c r="AW14" s="320" t="s">
        <v>191</v>
      </c>
      <c r="AX14" s="320" t="s">
        <v>191</v>
      </c>
      <c r="AY14" s="320" t="s">
        <v>191</v>
      </c>
      <c r="AZ14" s="320" t="s">
        <v>191</v>
      </c>
      <c r="BA14" s="320" t="s">
        <v>191</v>
      </c>
      <c r="BB14" s="320" t="s">
        <v>191</v>
      </c>
      <c r="BC14" s="320" t="s">
        <v>191</v>
      </c>
      <c r="BD14" s="320" t="s">
        <v>191</v>
      </c>
      <c r="BE14" s="320" t="s">
        <v>191</v>
      </c>
      <c r="BF14" s="273">
        <v>48</v>
      </c>
      <c r="BG14" s="274">
        <v>27</v>
      </c>
      <c r="BH14" s="275">
        <v>33</v>
      </c>
      <c r="BI14" s="273">
        <v>40</v>
      </c>
      <c r="BJ14" s="274">
        <v>94</v>
      </c>
      <c r="BK14" s="275">
        <v>134</v>
      </c>
      <c r="BL14" s="273">
        <v>48</v>
      </c>
      <c r="BM14" s="274">
        <v>27</v>
      </c>
      <c r="BN14" s="275">
        <v>33</v>
      </c>
      <c r="BO14" s="273">
        <v>40</v>
      </c>
      <c r="BP14" s="274">
        <v>94</v>
      </c>
      <c r="BQ14" s="275">
        <v>134</v>
      </c>
      <c r="BR14" s="273">
        <v>28.5</v>
      </c>
      <c r="BS14" s="274">
        <v>24.8</v>
      </c>
      <c r="BT14" s="275">
        <v>25.9</v>
      </c>
      <c r="BU14" s="273">
        <v>40</v>
      </c>
      <c r="BV14" s="274">
        <v>94</v>
      </c>
      <c r="BW14" s="275">
        <v>134</v>
      </c>
      <c r="BX14" s="273" t="s">
        <v>197</v>
      </c>
      <c r="BY14" s="274" t="s">
        <v>197</v>
      </c>
      <c r="BZ14" s="275" t="s">
        <v>197</v>
      </c>
      <c r="CA14" s="273">
        <v>6</v>
      </c>
      <c r="CB14" s="274">
        <v>13</v>
      </c>
      <c r="CC14" s="275">
        <v>19</v>
      </c>
      <c r="CD14" s="273" t="s">
        <v>197</v>
      </c>
      <c r="CE14" s="274" t="s">
        <v>197</v>
      </c>
      <c r="CF14" s="275" t="s">
        <v>197</v>
      </c>
      <c r="CG14" s="273">
        <v>6</v>
      </c>
      <c r="CH14" s="274">
        <v>13</v>
      </c>
      <c r="CI14" s="275">
        <v>19</v>
      </c>
      <c r="CJ14" s="273">
        <v>17</v>
      </c>
      <c r="CK14" s="274">
        <v>18.3</v>
      </c>
      <c r="CL14" s="275">
        <v>17.899999999999999</v>
      </c>
      <c r="CM14" s="273">
        <v>6</v>
      </c>
      <c r="CN14" s="274">
        <v>13</v>
      </c>
      <c r="CO14" s="275">
        <v>19</v>
      </c>
      <c r="CP14" s="273">
        <v>80</v>
      </c>
      <c r="CQ14" s="274">
        <v>62</v>
      </c>
      <c r="CR14" s="275">
        <v>71</v>
      </c>
      <c r="CS14" s="273">
        <v>663</v>
      </c>
      <c r="CT14" s="274">
        <v>645</v>
      </c>
      <c r="CU14" s="275">
        <v>1308</v>
      </c>
      <c r="CV14" s="273">
        <v>80</v>
      </c>
      <c r="CW14" s="274">
        <v>64</v>
      </c>
      <c r="CX14" s="275">
        <v>72</v>
      </c>
      <c r="CY14" s="273">
        <v>663</v>
      </c>
      <c r="CZ14" s="274">
        <v>645</v>
      </c>
      <c r="DA14" s="275">
        <v>1308</v>
      </c>
      <c r="DB14" s="273">
        <v>36.200000000000003</v>
      </c>
      <c r="DC14" s="274">
        <v>32.5</v>
      </c>
      <c r="DD14" s="275">
        <v>34.4</v>
      </c>
      <c r="DE14" s="273">
        <v>663</v>
      </c>
      <c r="DF14" s="274">
        <v>645</v>
      </c>
      <c r="DG14" s="275">
        <v>1308</v>
      </c>
    </row>
    <row r="15" spans="1:111" x14ac:dyDescent="0.35">
      <c r="A15" t="s">
        <v>22</v>
      </c>
      <c r="B15" t="s">
        <v>268</v>
      </c>
      <c r="C15" t="s">
        <v>260</v>
      </c>
      <c r="D15" s="273">
        <v>70</v>
      </c>
      <c r="E15" s="274">
        <v>58</v>
      </c>
      <c r="F15" s="275">
        <v>64</v>
      </c>
      <c r="G15" s="273">
        <v>676</v>
      </c>
      <c r="H15" s="274">
        <v>714</v>
      </c>
      <c r="I15" s="275">
        <v>1390</v>
      </c>
      <c r="J15" s="273">
        <v>72</v>
      </c>
      <c r="K15" s="274">
        <v>61</v>
      </c>
      <c r="L15" s="275">
        <v>66</v>
      </c>
      <c r="M15" s="273">
        <v>676</v>
      </c>
      <c r="N15" s="274">
        <v>714</v>
      </c>
      <c r="O15" s="275">
        <v>1390</v>
      </c>
      <c r="P15" s="273">
        <v>33.700000000000003</v>
      </c>
      <c r="Q15" s="274">
        <v>32.299999999999997</v>
      </c>
      <c r="R15" s="275">
        <v>33</v>
      </c>
      <c r="S15" s="273">
        <v>676</v>
      </c>
      <c r="T15" s="274">
        <v>714</v>
      </c>
      <c r="U15" s="275">
        <v>1390</v>
      </c>
      <c r="V15" s="320" t="s">
        <v>191</v>
      </c>
      <c r="W15" s="320" t="s">
        <v>191</v>
      </c>
      <c r="X15" s="320" t="s">
        <v>191</v>
      </c>
      <c r="Y15" s="320" t="s">
        <v>191</v>
      </c>
      <c r="Z15" s="320" t="s">
        <v>191</v>
      </c>
      <c r="AA15" s="320" t="s">
        <v>191</v>
      </c>
      <c r="AB15" s="320" t="s">
        <v>191</v>
      </c>
      <c r="AC15" s="320" t="s">
        <v>191</v>
      </c>
      <c r="AD15" s="320" t="s">
        <v>191</v>
      </c>
      <c r="AE15" s="320" t="s">
        <v>191</v>
      </c>
      <c r="AF15" s="320" t="s">
        <v>191</v>
      </c>
      <c r="AG15" s="320" t="s">
        <v>191</v>
      </c>
      <c r="AH15" s="320" t="s">
        <v>191</v>
      </c>
      <c r="AI15" s="320" t="s">
        <v>191</v>
      </c>
      <c r="AJ15" s="320" t="s">
        <v>191</v>
      </c>
      <c r="AK15" s="320" t="s">
        <v>191</v>
      </c>
      <c r="AL15" s="320" t="s">
        <v>191</v>
      </c>
      <c r="AM15" s="320" t="s">
        <v>191</v>
      </c>
      <c r="AN15" s="320" t="s">
        <v>191</v>
      </c>
      <c r="AO15" s="320" t="s">
        <v>191</v>
      </c>
      <c r="AP15" s="320" t="s">
        <v>191</v>
      </c>
      <c r="AQ15" s="320" t="s">
        <v>191</v>
      </c>
      <c r="AR15" s="320" t="s">
        <v>191</v>
      </c>
      <c r="AS15" s="320" t="s">
        <v>191</v>
      </c>
      <c r="AT15" s="320" t="s">
        <v>191</v>
      </c>
      <c r="AU15" s="320" t="s">
        <v>191</v>
      </c>
      <c r="AV15" s="320" t="s">
        <v>191</v>
      </c>
      <c r="AW15" s="320" t="s">
        <v>191</v>
      </c>
      <c r="AX15" s="320" t="s">
        <v>191</v>
      </c>
      <c r="AY15" s="320" t="s">
        <v>191</v>
      </c>
      <c r="AZ15" s="320" t="s">
        <v>191</v>
      </c>
      <c r="BA15" s="320" t="s">
        <v>191</v>
      </c>
      <c r="BB15" s="320" t="s">
        <v>191</v>
      </c>
      <c r="BC15" s="320" t="s">
        <v>191</v>
      </c>
      <c r="BD15" s="320" t="s">
        <v>191</v>
      </c>
      <c r="BE15" s="320" t="s">
        <v>191</v>
      </c>
      <c r="BF15" s="273">
        <v>22</v>
      </c>
      <c r="BG15" s="274">
        <v>18</v>
      </c>
      <c r="BH15" s="275">
        <v>19</v>
      </c>
      <c r="BI15" s="273">
        <v>49</v>
      </c>
      <c r="BJ15" s="274">
        <v>107</v>
      </c>
      <c r="BK15" s="275">
        <v>156</v>
      </c>
      <c r="BL15" s="273">
        <v>24</v>
      </c>
      <c r="BM15" s="274">
        <v>21</v>
      </c>
      <c r="BN15" s="275">
        <v>22</v>
      </c>
      <c r="BO15" s="273">
        <v>49</v>
      </c>
      <c r="BP15" s="274">
        <v>107</v>
      </c>
      <c r="BQ15" s="275">
        <v>156</v>
      </c>
      <c r="BR15" s="273">
        <v>26.4</v>
      </c>
      <c r="BS15" s="274">
        <v>24.9</v>
      </c>
      <c r="BT15" s="275">
        <v>25.4</v>
      </c>
      <c r="BU15" s="273">
        <v>49</v>
      </c>
      <c r="BV15" s="274">
        <v>107</v>
      </c>
      <c r="BW15" s="275">
        <v>156</v>
      </c>
      <c r="BX15" s="273" t="s">
        <v>197</v>
      </c>
      <c r="BY15" s="274" t="s">
        <v>197</v>
      </c>
      <c r="BZ15" s="275" t="s">
        <v>197</v>
      </c>
      <c r="CA15" s="273">
        <v>5</v>
      </c>
      <c r="CB15" s="274">
        <v>13</v>
      </c>
      <c r="CC15" s="275">
        <v>18</v>
      </c>
      <c r="CD15" s="273" t="s">
        <v>197</v>
      </c>
      <c r="CE15" s="274" t="s">
        <v>197</v>
      </c>
      <c r="CF15" s="275" t="s">
        <v>197</v>
      </c>
      <c r="CG15" s="273">
        <v>5</v>
      </c>
      <c r="CH15" s="274">
        <v>13</v>
      </c>
      <c r="CI15" s="275">
        <v>18</v>
      </c>
      <c r="CJ15" s="273">
        <v>17.2</v>
      </c>
      <c r="CK15" s="274">
        <v>17.100000000000001</v>
      </c>
      <c r="CL15" s="275">
        <v>17.100000000000001</v>
      </c>
      <c r="CM15" s="273">
        <v>5</v>
      </c>
      <c r="CN15" s="274">
        <v>13</v>
      </c>
      <c r="CO15" s="275">
        <v>18</v>
      </c>
      <c r="CP15" s="273">
        <v>66</v>
      </c>
      <c r="CQ15" s="274">
        <v>52</v>
      </c>
      <c r="CR15" s="275">
        <v>59</v>
      </c>
      <c r="CS15" s="273">
        <v>732</v>
      </c>
      <c r="CT15" s="274">
        <v>838</v>
      </c>
      <c r="CU15" s="275">
        <v>1570</v>
      </c>
      <c r="CV15" s="273">
        <v>68</v>
      </c>
      <c r="CW15" s="274">
        <v>55</v>
      </c>
      <c r="CX15" s="275">
        <v>61</v>
      </c>
      <c r="CY15" s="273">
        <v>732</v>
      </c>
      <c r="CZ15" s="274">
        <v>838</v>
      </c>
      <c r="DA15" s="275">
        <v>1570</v>
      </c>
      <c r="DB15" s="273">
        <v>33.1</v>
      </c>
      <c r="DC15" s="274">
        <v>31.1</v>
      </c>
      <c r="DD15" s="275">
        <v>32</v>
      </c>
      <c r="DE15" s="273">
        <v>732</v>
      </c>
      <c r="DF15" s="274">
        <v>838</v>
      </c>
      <c r="DG15" s="275">
        <v>1570</v>
      </c>
    </row>
    <row r="16" spans="1:111" x14ac:dyDescent="0.35">
      <c r="A16" t="s">
        <v>35</v>
      </c>
      <c r="B16" t="s">
        <v>281</v>
      </c>
      <c r="C16" t="s">
        <v>260</v>
      </c>
      <c r="D16" s="273">
        <v>81</v>
      </c>
      <c r="E16" s="274">
        <v>67</v>
      </c>
      <c r="F16" s="275">
        <v>74</v>
      </c>
      <c r="G16" s="273">
        <v>1197</v>
      </c>
      <c r="H16" s="274">
        <v>1239</v>
      </c>
      <c r="I16" s="275">
        <v>2436</v>
      </c>
      <c r="J16" s="273">
        <v>82</v>
      </c>
      <c r="K16" s="274">
        <v>69</v>
      </c>
      <c r="L16" s="275">
        <v>75</v>
      </c>
      <c r="M16" s="273">
        <v>1197</v>
      </c>
      <c r="N16" s="274">
        <v>1239</v>
      </c>
      <c r="O16" s="275">
        <v>2436</v>
      </c>
      <c r="P16" s="273">
        <v>37.200000000000003</v>
      </c>
      <c r="Q16" s="274">
        <v>34.6</v>
      </c>
      <c r="R16" s="275">
        <v>35.9</v>
      </c>
      <c r="S16" s="273">
        <v>1197</v>
      </c>
      <c r="T16" s="274">
        <v>1239</v>
      </c>
      <c r="U16" s="275">
        <v>2436</v>
      </c>
      <c r="V16" s="320" t="s">
        <v>191</v>
      </c>
      <c r="W16" s="320" t="s">
        <v>191</v>
      </c>
      <c r="X16" s="320" t="s">
        <v>191</v>
      </c>
      <c r="Y16" s="320" t="s">
        <v>191</v>
      </c>
      <c r="Z16" s="320" t="s">
        <v>191</v>
      </c>
      <c r="AA16" s="320" t="s">
        <v>191</v>
      </c>
      <c r="AB16" s="320" t="s">
        <v>191</v>
      </c>
      <c r="AC16" s="320" t="s">
        <v>191</v>
      </c>
      <c r="AD16" s="320" t="s">
        <v>191</v>
      </c>
      <c r="AE16" s="320" t="s">
        <v>191</v>
      </c>
      <c r="AF16" s="320" t="s">
        <v>191</v>
      </c>
      <c r="AG16" s="320" t="s">
        <v>191</v>
      </c>
      <c r="AH16" s="320" t="s">
        <v>191</v>
      </c>
      <c r="AI16" s="320" t="s">
        <v>191</v>
      </c>
      <c r="AJ16" s="320" t="s">
        <v>191</v>
      </c>
      <c r="AK16" s="320" t="s">
        <v>191</v>
      </c>
      <c r="AL16" s="320" t="s">
        <v>191</v>
      </c>
      <c r="AM16" s="320" t="s">
        <v>191</v>
      </c>
      <c r="AN16" s="320" t="s">
        <v>191</v>
      </c>
      <c r="AO16" s="320" t="s">
        <v>191</v>
      </c>
      <c r="AP16" s="320" t="s">
        <v>191</v>
      </c>
      <c r="AQ16" s="320" t="s">
        <v>191</v>
      </c>
      <c r="AR16" s="320" t="s">
        <v>191</v>
      </c>
      <c r="AS16" s="320" t="s">
        <v>191</v>
      </c>
      <c r="AT16" s="320" t="s">
        <v>191</v>
      </c>
      <c r="AU16" s="320" t="s">
        <v>191</v>
      </c>
      <c r="AV16" s="320" t="s">
        <v>191</v>
      </c>
      <c r="AW16" s="320" t="s">
        <v>191</v>
      </c>
      <c r="AX16" s="320" t="s">
        <v>191</v>
      </c>
      <c r="AY16" s="320" t="s">
        <v>191</v>
      </c>
      <c r="AZ16" s="320" t="s">
        <v>191</v>
      </c>
      <c r="BA16" s="320" t="s">
        <v>191</v>
      </c>
      <c r="BB16" s="320" t="s">
        <v>191</v>
      </c>
      <c r="BC16" s="320" t="s">
        <v>191</v>
      </c>
      <c r="BD16" s="320" t="s">
        <v>191</v>
      </c>
      <c r="BE16" s="320" t="s">
        <v>191</v>
      </c>
      <c r="BF16" s="273">
        <v>19</v>
      </c>
      <c r="BG16" s="274">
        <v>20</v>
      </c>
      <c r="BH16" s="275">
        <v>20</v>
      </c>
      <c r="BI16" s="273">
        <v>43</v>
      </c>
      <c r="BJ16" s="274">
        <v>59</v>
      </c>
      <c r="BK16" s="275">
        <v>102</v>
      </c>
      <c r="BL16" s="273">
        <v>19</v>
      </c>
      <c r="BM16" s="274">
        <v>24</v>
      </c>
      <c r="BN16" s="275">
        <v>22</v>
      </c>
      <c r="BO16" s="273">
        <v>43</v>
      </c>
      <c r="BP16" s="274">
        <v>59</v>
      </c>
      <c r="BQ16" s="275">
        <v>102</v>
      </c>
      <c r="BR16" s="273">
        <v>26.3</v>
      </c>
      <c r="BS16" s="274">
        <v>26.9</v>
      </c>
      <c r="BT16" s="275">
        <v>26.6</v>
      </c>
      <c r="BU16" s="273">
        <v>43</v>
      </c>
      <c r="BV16" s="274">
        <v>59</v>
      </c>
      <c r="BW16" s="275">
        <v>102</v>
      </c>
      <c r="BX16" s="273" t="s">
        <v>197</v>
      </c>
      <c r="BY16" s="274" t="s">
        <v>197</v>
      </c>
      <c r="BZ16" s="275" t="s">
        <v>197</v>
      </c>
      <c r="CA16" s="273">
        <v>17</v>
      </c>
      <c r="CB16" s="274">
        <v>34</v>
      </c>
      <c r="CC16" s="275">
        <v>51</v>
      </c>
      <c r="CD16" s="273" t="s">
        <v>197</v>
      </c>
      <c r="CE16" s="274" t="s">
        <v>197</v>
      </c>
      <c r="CF16" s="275" t="s">
        <v>197</v>
      </c>
      <c r="CG16" s="273">
        <v>17</v>
      </c>
      <c r="CH16" s="274">
        <v>34</v>
      </c>
      <c r="CI16" s="275">
        <v>51</v>
      </c>
      <c r="CJ16" s="273">
        <v>17.7</v>
      </c>
      <c r="CK16" s="274">
        <v>18.600000000000001</v>
      </c>
      <c r="CL16" s="275">
        <v>18.3</v>
      </c>
      <c r="CM16" s="273">
        <v>17</v>
      </c>
      <c r="CN16" s="274">
        <v>34</v>
      </c>
      <c r="CO16" s="275">
        <v>51</v>
      </c>
      <c r="CP16" s="273">
        <v>77</v>
      </c>
      <c r="CQ16" s="274">
        <v>63</v>
      </c>
      <c r="CR16" s="275">
        <v>70</v>
      </c>
      <c r="CS16" s="273">
        <v>1269</v>
      </c>
      <c r="CT16" s="274">
        <v>1341</v>
      </c>
      <c r="CU16" s="275">
        <v>2610</v>
      </c>
      <c r="CV16" s="273">
        <v>78</v>
      </c>
      <c r="CW16" s="274">
        <v>65</v>
      </c>
      <c r="CX16" s="275">
        <v>71</v>
      </c>
      <c r="CY16" s="273">
        <v>1269</v>
      </c>
      <c r="CZ16" s="274">
        <v>1341</v>
      </c>
      <c r="DA16" s="275">
        <v>2610</v>
      </c>
      <c r="DB16" s="273">
        <v>36.4</v>
      </c>
      <c r="DC16" s="274">
        <v>33.799999999999997</v>
      </c>
      <c r="DD16" s="275">
        <v>35.1</v>
      </c>
      <c r="DE16" s="273">
        <v>1269</v>
      </c>
      <c r="DF16" s="274">
        <v>1341</v>
      </c>
      <c r="DG16" s="275">
        <v>2610</v>
      </c>
    </row>
    <row r="17" spans="1:111" x14ac:dyDescent="0.35">
      <c r="A17" t="s">
        <v>15</v>
      </c>
      <c r="B17" t="s">
        <v>261</v>
      </c>
      <c r="C17" t="s">
        <v>260</v>
      </c>
      <c r="D17" s="273">
        <v>75</v>
      </c>
      <c r="E17" s="274">
        <v>64</v>
      </c>
      <c r="F17" s="275">
        <v>70</v>
      </c>
      <c r="G17" s="273">
        <v>971</v>
      </c>
      <c r="H17" s="274">
        <v>924</v>
      </c>
      <c r="I17" s="275">
        <v>1895</v>
      </c>
      <c r="J17" s="273">
        <v>77</v>
      </c>
      <c r="K17" s="274">
        <v>67</v>
      </c>
      <c r="L17" s="275">
        <v>72</v>
      </c>
      <c r="M17" s="273">
        <v>971</v>
      </c>
      <c r="N17" s="274">
        <v>924</v>
      </c>
      <c r="O17" s="275">
        <v>1895</v>
      </c>
      <c r="P17" s="273">
        <v>35.6</v>
      </c>
      <c r="Q17" s="274">
        <v>33.799999999999997</v>
      </c>
      <c r="R17" s="275">
        <v>34.700000000000003</v>
      </c>
      <c r="S17" s="273">
        <v>971</v>
      </c>
      <c r="T17" s="274">
        <v>924</v>
      </c>
      <c r="U17" s="275">
        <v>1895</v>
      </c>
      <c r="V17" s="320" t="s">
        <v>191</v>
      </c>
      <c r="W17" s="320" t="s">
        <v>191</v>
      </c>
      <c r="X17" s="320" t="s">
        <v>191</v>
      </c>
      <c r="Y17" s="320" t="s">
        <v>191</v>
      </c>
      <c r="Z17" s="320" t="s">
        <v>191</v>
      </c>
      <c r="AA17" s="320" t="s">
        <v>191</v>
      </c>
      <c r="AB17" s="320" t="s">
        <v>191</v>
      </c>
      <c r="AC17" s="320" t="s">
        <v>191</v>
      </c>
      <c r="AD17" s="320" t="s">
        <v>191</v>
      </c>
      <c r="AE17" s="320" t="s">
        <v>191</v>
      </c>
      <c r="AF17" s="320" t="s">
        <v>191</v>
      </c>
      <c r="AG17" s="320" t="s">
        <v>191</v>
      </c>
      <c r="AH17" s="320" t="s">
        <v>191</v>
      </c>
      <c r="AI17" s="320" t="s">
        <v>191</v>
      </c>
      <c r="AJ17" s="320" t="s">
        <v>191</v>
      </c>
      <c r="AK17" s="320" t="s">
        <v>191</v>
      </c>
      <c r="AL17" s="320" t="s">
        <v>191</v>
      </c>
      <c r="AM17" s="320" t="s">
        <v>191</v>
      </c>
      <c r="AN17" s="320" t="s">
        <v>191</v>
      </c>
      <c r="AO17" s="320" t="s">
        <v>191</v>
      </c>
      <c r="AP17" s="320" t="s">
        <v>191</v>
      </c>
      <c r="AQ17" s="320" t="s">
        <v>191</v>
      </c>
      <c r="AR17" s="320" t="s">
        <v>191</v>
      </c>
      <c r="AS17" s="320" t="s">
        <v>191</v>
      </c>
      <c r="AT17" s="320" t="s">
        <v>191</v>
      </c>
      <c r="AU17" s="320" t="s">
        <v>191</v>
      </c>
      <c r="AV17" s="320" t="s">
        <v>191</v>
      </c>
      <c r="AW17" s="320" t="s">
        <v>191</v>
      </c>
      <c r="AX17" s="320" t="s">
        <v>191</v>
      </c>
      <c r="AY17" s="320" t="s">
        <v>191</v>
      </c>
      <c r="AZ17" s="320" t="s">
        <v>191</v>
      </c>
      <c r="BA17" s="320" t="s">
        <v>191</v>
      </c>
      <c r="BB17" s="320" t="s">
        <v>191</v>
      </c>
      <c r="BC17" s="320" t="s">
        <v>191</v>
      </c>
      <c r="BD17" s="320" t="s">
        <v>191</v>
      </c>
      <c r="BE17" s="320" t="s">
        <v>191</v>
      </c>
      <c r="BF17" s="273">
        <v>32</v>
      </c>
      <c r="BG17" s="274">
        <v>30</v>
      </c>
      <c r="BH17" s="275">
        <v>30</v>
      </c>
      <c r="BI17" s="273">
        <v>60</v>
      </c>
      <c r="BJ17" s="274">
        <v>155</v>
      </c>
      <c r="BK17" s="275">
        <v>215</v>
      </c>
      <c r="BL17" s="273">
        <v>33</v>
      </c>
      <c r="BM17" s="274">
        <v>33</v>
      </c>
      <c r="BN17" s="275">
        <v>33</v>
      </c>
      <c r="BO17" s="273">
        <v>60</v>
      </c>
      <c r="BP17" s="274">
        <v>155</v>
      </c>
      <c r="BQ17" s="275">
        <v>215</v>
      </c>
      <c r="BR17" s="273">
        <v>28.1</v>
      </c>
      <c r="BS17" s="274">
        <v>26.8</v>
      </c>
      <c r="BT17" s="275">
        <v>27.1</v>
      </c>
      <c r="BU17" s="273">
        <v>60</v>
      </c>
      <c r="BV17" s="274">
        <v>155</v>
      </c>
      <c r="BW17" s="275">
        <v>215</v>
      </c>
      <c r="BX17" s="273" t="s">
        <v>197</v>
      </c>
      <c r="BY17" s="274" t="s">
        <v>197</v>
      </c>
      <c r="BZ17" s="275" t="s">
        <v>197</v>
      </c>
      <c r="CA17" s="273">
        <v>26</v>
      </c>
      <c r="CB17" s="274">
        <v>42</v>
      </c>
      <c r="CC17" s="275">
        <v>68</v>
      </c>
      <c r="CD17" s="273" t="s">
        <v>197</v>
      </c>
      <c r="CE17" s="274">
        <v>7</v>
      </c>
      <c r="CF17" s="275">
        <v>4</v>
      </c>
      <c r="CG17" s="273">
        <v>26</v>
      </c>
      <c r="CH17" s="274">
        <v>42</v>
      </c>
      <c r="CI17" s="275">
        <v>68</v>
      </c>
      <c r="CJ17" s="273">
        <v>18.2</v>
      </c>
      <c r="CK17" s="274">
        <v>19.7</v>
      </c>
      <c r="CL17" s="275">
        <v>19.100000000000001</v>
      </c>
      <c r="CM17" s="273">
        <v>26</v>
      </c>
      <c r="CN17" s="274">
        <v>42</v>
      </c>
      <c r="CO17" s="275">
        <v>68</v>
      </c>
      <c r="CP17" s="273">
        <v>71</v>
      </c>
      <c r="CQ17" s="274">
        <v>56</v>
      </c>
      <c r="CR17" s="275">
        <v>63</v>
      </c>
      <c r="CS17" s="273">
        <v>1072</v>
      </c>
      <c r="CT17" s="274">
        <v>1136</v>
      </c>
      <c r="CU17" s="275">
        <v>2208</v>
      </c>
      <c r="CV17" s="273">
        <v>72</v>
      </c>
      <c r="CW17" s="274">
        <v>60</v>
      </c>
      <c r="CX17" s="275">
        <v>66</v>
      </c>
      <c r="CY17" s="273">
        <v>1072</v>
      </c>
      <c r="CZ17" s="274">
        <v>1136</v>
      </c>
      <c r="DA17" s="275">
        <v>2208</v>
      </c>
      <c r="DB17" s="273">
        <v>34.799999999999997</v>
      </c>
      <c r="DC17" s="274">
        <v>32.299999999999997</v>
      </c>
      <c r="DD17" s="275">
        <v>33.5</v>
      </c>
      <c r="DE17" s="273">
        <v>1072</v>
      </c>
      <c r="DF17" s="274">
        <v>1136</v>
      </c>
      <c r="DG17" s="275">
        <v>2208</v>
      </c>
    </row>
    <row r="18" spans="1:111" x14ac:dyDescent="0.35">
      <c r="A18" t="s">
        <v>16</v>
      </c>
      <c r="B18" t="s">
        <v>262</v>
      </c>
      <c r="C18" t="s">
        <v>260</v>
      </c>
      <c r="D18" s="273">
        <v>78</v>
      </c>
      <c r="E18" s="274">
        <v>65</v>
      </c>
      <c r="F18" s="275">
        <v>72</v>
      </c>
      <c r="G18" s="273">
        <v>764</v>
      </c>
      <c r="H18" s="274">
        <v>686</v>
      </c>
      <c r="I18" s="275">
        <v>1450</v>
      </c>
      <c r="J18" s="273">
        <v>79</v>
      </c>
      <c r="K18" s="274">
        <v>68</v>
      </c>
      <c r="L18" s="275">
        <v>74</v>
      </c>
      <c r="M18" s="273">
        <v>764</v>
      </c>
      <c r="N18" s="274">
        <v>686</v>
      </c>
      <c r="O18" s="275">
        <v>1450</v>
      </c>
      <c r="P18" s="273">
        <v>34.9</v>
      </c>
      <c r="Q18" s="274">
        <v>33.700000000000003</v>
      </c>
      <c r="R18" s="275">
        <v>34.299999999999997</v>
      </c>
      <c r="S18" s="273">
        <v>764</v>
      </c>
      <c r="T18" s="274">
        <v>686</v>
      </c>
      <c r="U18" s="275">
        <v>1450</v>
      </c>
      <c r="V18" s="320" t="s">
        <v>191</v>
      </c>
      <c r="W18" s="320" t="s">
        <v>191</v>
      </c>
      <c r="X18" s="320" t="s">
        <v>191</v>
      </c>
      <c r="Y18" s="320" t="s">
        <v>191</v>
      </c>
      <c r="Z18" s="320" t="s">
        <v>191</v>
      </c>
      <c r="AA18" s="320" t="s">
        <v>191</v>
      </c>
      <c r="AB18" s="320" t="s">
        <v>191</v>
      </c>
      <c r="AC18" s="320" t="s">
        <v>191</v>
      </c>
      <c r="AD18" s="320" t="s">
        <v>191</v>
      </c>
      <c r="AE18" s="320" t="s">
        <v>191</v>
      </c>
      <c r="AF18" s="320" t="s">
        <v>191</v>
      </c>
      <c r="AG18" s="320" t="s">
        <v>191</v>
      </c>
      <c r="AH18" s="320" t="s">
        <v>191</v>
      </c>
      <c r="AI18" s="320" t="s">
        <v>191</v>
      </c>
      <c r="AJ18" s="320" t="s">
        <v>191</v>
      </c>
      <c r="AK18" s="320" t="s">
        <v>191</v>
      </c>
      <c r="AL18" s="320" t="s">
        <v>191</v>
      </c>
      <c r="AM18" s="320" t="s">
        <v>191</v>
      </c>
      <c r="AN18" s="320" t="s">
        <v>191</v>
      </c>
      <c r="AO18" s="320" t="s">
        <v>191</v>
      </c>
      <c r="AP18" s="320" t="s">
        <v>191</v>
      </c>
      <c r="AQ18" s="320" t="s">
        <v>191</v>
      </c>
      <c r="AR18" s="320" t="s">
        <v>191</v>
      </c>
      <c r="AS18" s="320" t="s">
        <v>191</v>
      </c>
      <c r="AT18" s="320" t="s">
        <v>191</v>
      </c>
      <c r="AU18" s="320" t="s">
        <v>191</v>
      </c>
      <c r="AV18" s="320" t="s">
        <v>191</v>
      </c>
      <c r="AW18" s="320" t="s">
        <v>191</v>
      </c>
      <c r="AX18" s="320" t="s">
        <v>191</v>
      </c>
      <c r="AY18" s="320" t="s">
        <v>191</v>
      </c>
      <c r="AZ18" s="320" t="s">
        <v>191</v>
      </c>
      <c r="BA18" s="320" t="s">
        <v>191</v>
      </c>
      <c r="BB18" s="320" t="s">
        <v>191</v>
      </c>
      <c r="BC18" s="320" t="s">
        <v>191</v>
      </c>
      <c r="BD18" s="320" t="s">
        <v>191</v>
      </c>
      <c r="BE18" s="320" t="s">
        <v>191</v>
      </c>
      <c r="BF18" s="273">
        <v>27</v>
      </c>
      <c r="BG18" s="274">
        <v>32</v>
      </c>
      <c r="BH18" s="275">
        <v>30</v>
      </c>
      <c r="BI18" s="273">
        <v>70</v>
      </c>
      <c r="BJ18" s="274">
        <v>153</v>
      </c>
      <c r="BK18" s="275">
        <v>223</v>
      </c>
      <c r="BL18" s="273">
        <v>29</v>
      </c>
      <c r="BM18" s="274">
        <v>34</v>
      </c>
      <c r="BN18" s="275">
        <v>32</v>
      </c>
      <c r="BO18" s="273">
        <v>70</v>
      </c>
      <c r="BP18" s="274">
        <v>153</v>
      </c>
      <c r="BQ18" s="275">
        <v>223</v>
      </c>
      <c r="BR18" s="273">
        <v>26.6</v>
      </c>
      <c r="BS18" s="274">
        <v>27.2</v>
      </c>
      <c r="BT18" s="275">
        <v>27</v>
      </c>
      <c r="BU18" s="273">
        <v>70</v>
      </c>
      <c r="BV18" s="274">
        <v>153</v>
      </c>
      <c r="BW18" s="275">
        <v>223</v>
      </c>
      <c r="BX18" s="273" t="s">
        <v>197</v>
      </c>
      <c r="BY18" s="274" t="s">
        <v>197</v>
      </c>
      <c r="BZ18" s="275" t="s">
        <v>197</v>
      </c>
      <c r="CA18" s="273">
        <v>9</v>
      </c>
      <c r="CB18" s="274">
        <v>22</v>
      </c>
      <c r="CC18" s="275">
        <v>31</v>
      </c>
      <c r="CD18" s="273" t="s">
        <v>197</v>
      </c>
      <c r="CE18" s="274" t="s">
        <v>197</v>
      </c>
      <c r="CF18" s="275" t="s">
        <v>197</v>
      </c>
      <c r="CG18" s="273">
        <v>9</v>
      </c>
      <c r="CH18" s="274">
        <v>22</v>
      </c>
      <c r="CI18" s="275">
        <v>31</v>
      </c>
      <c r="CJ18" s="273">
        <v>20.100000000000001</v>
      </c>
      <c r="CK18" s="274">
        <v>18</v>
      </c>
      <c r="CL18" s="275">
        <v>18.600000000000001</v>
      </c>
      <c r="CM18" s="273">
        <v>9</v>
      </c>
      <c r="CN18" s="274">
        <v>22</v>
      </c>
      <c r="CO18" s="275">
        <v>31</v>
      </c>
      <c r="CP18" s="273">
        <v>73</v>
      </c>
      <c r="CQ18" s="274">
        <v>58</v>
      </c>
      <c r="CR18" s="275">
        <v>65</v>
      </c>
      <c r="CS18" s="273">
        <v>845</v>
      </c>
      <c r="CT18" s="274">
        <v>866</v>
      </c>
      <c r="CU18" s="275">
        <v>1711</v>
      </c>
      <c r="CV18" s="273">
        <v>73</v>
      </c>
      <c r="CW18" s="274">
        <v>60</v>
      </c>
      <c r="CX18" s="275">
        <v>67</v>
      </c>
      <c r="CY18" s="273">
        <v>845</v>
      </c>
      <c r="CZ18" s="274">
        <v>866</v>
      </c>
      <c r="DA18" s="275">
        <v>1711</v>
      </c>
      <c r="DB18" s="273">
        <v>34</v>
      </c>
      <c r="DC18" s="274">
        <v>32.1</v>
      </c>
      <c r="DD18" s="275">
        <v>33</v>
      </c>
      <c r="DE18" s="273">
        <v>845</v>
      </c>
      <c r="DF18" s="274">
        <v>866</v>
      </c>
      <c r="DG18" s="275">
        <v>1711</v>
      </c>
    </row>
    <row r="19" spans="1:111" x14ac:dyDescent="0.35">
      <c r="A19" t="s">
        <v>44</v>
      </c>
      <c r="B19" t="s">
        <v>563</v>
      </c>
      <c r="C19" t="s">
        <v>408</v>
      </c>
      <c r="D19" s="273">
        <v>74</v>
      </c>
      <c r="E19" s="274">
        <v>58</v>
      </c>
      <c r="F19" s="275">
        <v>67</v>
      </c>
      <c r="G19" s="273">
        <v>1644</v>
      </c>
      <c r="H19" s="274">
        <v>1548</v>
      </c>
      <c r="I19" s="275">
        <v>3192</v>
      </c>
      <c r="J19" s="273">
        <v>78</v>
      </c>
      <c r="K19" s="274">
        <v>63</v>
      </c>
      <c r="L19" s="275">
        <v>71</v>
      </c>
      <c r="M19" s="273">
        <v>1644</v>
      </c>
      <c r="N19" s="274">
        <v>1548</v>
      </c>
      <c r="O19" s="275">
        <v>3192</v>
      </c>
      <c r="P19" s="273">
        <v>34.700000000000003</v>
      </c>
      <c r="Q19" s="274">
        <v>32.200000000000003</v>
      </c>
      <c r="R19" s="275">
        <v>33.5</v>
      </c>
      <c r="S19" s="273">
        <v>1644</v>
      </c>
      <c r="T19" s="274">
        <v>1548</v>
      </c>
      <c r="U19" s="275">
        <v>3192</v>
      </c>
      <c r="V19" s="320" t="s">
        <v>191</v>
      </c>
      <c r="W19" s="320" t="s">
        <v>191</v>
      </c>
      <c r="X19" s="320" t="s">
        <v>191</v>
      </c>
      <c r="Y19" s="320" t="s">
        <v>191</v>
      </c>
      <c r="Z19" s="320" t="s">
        <v>191</v>
      </c>
      <c r="AA19" s="320" t="s">
        <v>191</v>
      </c>
      <c r="AB19" s="320" t="s">
        <v>191</v>
      </c>
      <c r="AC19" s="320" t="s">
        <v>191</v>
      </c>
      <c r="AD19" s="320" t="s">
        <v>191</v>
      </c>
      <c r="AE19" s="320" t="s">
        <v>191</v>
      </c>
      <c r="AF19" s="320" t="s">
        <v>191</v>
      </c>
      <c r="AG19" s="320" t="s">
        <v>191</v>
      </c>
      <c r="AH19" s="320" t="s">
        <v>191</v>
      </c>
      <c r="AI19" s="320" t="s">
        <v>191</v>
      </c>
      <c r="AJ19" s="320" t="s">
        <v>191</v>
      </c>
      <c r="AK19" s="320" t="s">
        <v>191</v>
      </c>
      <c r="AL19" s="320" t="s">
        <v>191</v>
      </c>
      <c r="AM19" s="320" t="s">
        <v>191</v>
      </c>
      <c r="AN19" s="320" t="s">
        <v>191</v>
      </c>
      <c r="AO19" s="320" t="s">
        <v>191</v>
      </c>
      <c r="AP19" s="320" t="s">
        <v>191</v>
      </c>
      <c r="AQ19" s="320" t="s">
        <v>191</v>
      </c>
      <c r="AR19" s="320" t="s">
        <v>191</v>
      </c>
      <c r="AS19" s="320" t="s">
        <v>191</v>
      </c>
      <c r="AT19" s="320" t="s">
        <v>191</v>
      </c>
      <c r="AU19" s="320" t="s">
        <v>191</v>
      </c>
      <c r="AV19" s="320" t="s">
        <v>191</v>
      </c>
      <c r="AW19" s="320" t="s">
        <v>191</v>
      </c>
      <c r="AX19" s="320" t="s">
        <v>191</v>
      </c>
      <c r="AY19" s="320" t="s">
        <v>191</v>
      </c>
      <c r="AZ19" s="320" t="s">
        <v>191</v>
      </c>
      <c r="BA19" s="320" t="s">
        <v>191</v>
      </c>
      <c r="BB19" s="320" t="s">
        <v>191</v>
      </c>
      <c r="BC19" s="320" t="s">
        <v>191</v>
      </c>
      <c r="BD19" s="320" t="s">
        <v>191</v>
      </c>
      <c r="BE19" s="320" t="s">
        <v>191</v>
      </c>
      <c r="BF19" s="273">
        <v>21</v>
      </c>
      <c r="BG19" s="274">
        <v>18</v>
      </c>
      <c r="BH19" s="275">
        <v>19</v>
      </c>
      <c r="BI19" s="273">
        <v>89</v>
      </c>
      <c r="BJ19" s="274">
        <v>210</v>
      </c>
      <c r="BK19" s="275">
        <v>299</v>
      </c>
      <c r="BL19" s="273">
        <v>24</v>
      </c>
      <c r="BM19" s="274">
        <v>20</v>
      </c>
      <c r="BN19" s="275">
        <v>21</v>
      </c>
      <c r="BO19" s="273">
        <v>89</v>
      </c>
      <c r="BP19" s="274">
        <v>210</v>
      </c>
      <c r="BQ19" s="275">
        <v>299</v>
      </c>
      <c r="BR19" s="273">
        <v>25.7</v>
      </c>
      <c r="BS19" s="274">
        <v>25</v>
      </c>
      <c r="BT19" s="275">
        <v>25.2</v>
      </c>
      <c r="BU19" s="273">
        <v>89</v>
      </c>
      <c r="BV19" s="274">
        <v>210</v>
      </c>
      <c r="BW19" s="275">
        <v>299</v>
      </c>
      <c r="BX19" s="273" t="s">
        <v>197</v>
      </c>
      <c r="BY19" s="274">
        <v>8</v>
      </c>
      <c r="BZ19" s="275">
        <v>6</v>
      </c>
      <c r="CA19" s="273">
        <v>11</v>
      </c>
      <c r="CB19" s="274">
        <v>38</v>
      </c>
      <c r="CC19" s="275">
        <v>49</v>
      </c>
      <c r="CD19" s="273" t="s">
        <v>197</v>
      </c>
      <c r="CE19" s="274">
        <v>8</v>
      </c>
      <c r="CF19" s="275">
        <v>6</v>
      </c>
      <c r="CG19" s="273">
        <v>11</v>
      </c>
      <c r="CH19" s="274">
        <v>38</v>
      </c>
      <c r="CI19" s="275">
        <v>49</v>
      </c>
      <c r="CJ19" s="273">
        <v>19.5</v>
      </c>
      <c r="CK19" s="274">
        <v>20.5</v>
      </c>
      <c r="CL19" s="275">
        <v>20.3</v>
      </c>
      <c r="CM19" s="273">
        <v>11</v>
      </c>
      <c r="CN19" s="274">
        <v>38</v>
      </c>
      <c r="CO19" s="275">
        <v>49</v>
      </c>
      <c r="CP19" s="273">
        <v>70</v>
      </c>
      <c r="CQ19" s="274">
        <v>52</v>
      </c>
      <c r="CR19" s="275">
        <v>61</v>
      </c>
      <c r="CS19" s="273">
        <v>1767</v>
      </c>
      <c r="CT19" s="274">
        <v>1820</v>
      </c>
      <c r="CU19" s="275">
        <v>3587</v>
      </c>
      <c r="CV19" s="273">
        <v>74</v>
      </c>
      <c r="CW19" s="274">
        <v>56</v>
      </c>
      <c r="CX19" s="275">
        <v>65</v>
      </c>
      <c r="CY19" s="273">
        <v>1767</v>
      </c>
      <c r="CZ19" s="274">
        <v>1820</v>
      </c>
      <c r="DA19" s="275">
        <v>3587</v>
      </c>
      <c r="DB19" s="273">
        <v>34</v>
      </c>
      <c r="DC19" s="274">
        <v>31</v>
      </c>
      <c r="DD19" s="275">
        <v>32.5</v>
      </c>
      <c r="DE19" s="273">
        <v>1767</v>
      </c>
      <c r="DF19" s="274">
        <v>1820</v>
      </c>
      <c r="DG19" s="275">
        <v>3587</v>
      </c>
    </row>
    <row r="20" spans="1:111" x14ac:dyDescent="0.35">
      <c r="A20" t="s">
        <v>43</v>
      </c>
      <c r="B20" t="s">
        <v>288</v>
      </c>
      <c r="C20" t="s">
        <v>408</v>
      </c>
      <c r="D20" s="273">
        <v>81</v>
      </c>
      <c r="E20" s="274">
        <v>68</v>
      </c>
      <c r="F20" s="275">
        <v>74</v>
      </c>
      <c r="G20" s="273">
        <v>1652</v>
      </c>
      <c r="H20" s="274">
        <v>1743</v>
      </c>
      <c r="I20" s="275">
        <v>3395</v>
      </c>
      <c r="J20" s="273">
        <v>82</v>
      </c>
      <c r="K20" s="274">
        <v>69</v>
      </c>
      <c r="L20" s="275">
        <v>75</v>
      </c>
      <c r="M20" s="273">
        <v>1652</v>
      </c>
      <c r="N20" s="274">
        <v>1743</v>
      </c>
      <c r="O20" s="275">
        <v>3395</v>
      </c>
      <c r="P20" s="273">
        <v>37.4</v>
      </c>
      <c r="Q20" s="274">
        <v>35.4</v>
      </c>
      <c r="R20" s="275">
        <v>36.4</v>
      </c>
      <c r="S20" s="273">
        <v>1652</v>
      </c>
      <c r="T20" s="274">
        <v>1743</v>
      </c>
      <c r="U20" s="275">
        <v>3395</v>
      </c>
      <c r="V20" s="320" t="s">
        <v>191</v>
      </c>
      <c r="W20" s="320" t="s">
        <v>191</v>
      </c>
      <c r="X20" s="320" t="s">
        <v>191</v>
      </c>
      <c r="Y20" s="320" t="s">
        <v>191</v>
      </c>
      <c r="Z20" s="320" t="s">
        <v>191</v>
      </c>
      <c r="AA20" s="320" t="s">
        <v>191</v>
      </c>
      <c r="AB20" s="320" t="s">
        <v>191</v>
      </c>
      <c r="AC20" s="320" t="s">
        <v>191</v>
      </c>
      <c r="AD20" s="320" t="s">
        <v>191</v>
      </c>
      <c r="AE20" s="320" t="s">
        <v>191</v>
      </c>
      <c r="AF20" s="320" t="s">
        <v>191</v>
      </c>
      <c r="AG20" s="320" t="s">
        <v>191</v>
      </c>
      <c r="AH20" s="320" t="s">
        <v>191</v>
      </c>
      <c r="AI20" s="320" t="s">
        <v>191</v>
      </c>
      <c r="AJ20" s="320" t="s">
        <v>191</v>
      </c>
      <c r="AK20" s="320" t="s">
        <v>191</v>
      </c>
      <c r="AL20" s="320" t="s">
        <v>191</v>
      </c>
      <c r="AM20" s="320" t="s">
        <v>191</v>
      </c>
      <c r="AN20" s="320" t="s">
        <v>191</v>
      </c>
      <c r="AO20" s="320" t="s">
        <v>191</v>
      </c>
      <c r="AP20" s="320" t="s">
        <v>191</v>
      </c>
      <c r="AQ20" s="320" t="s">
        <v>191</v>
      </c>
      <c r="AR20" s="320" t="s">
        <v>191</v>
      </c>
      <c r="AS20" s="320" t="s">
        <v>191</v>
      </c>
      <c r="AT20" s="320" t="s">
        <v>191</v>
      </c>
      <c r="AU20" s="320" t="s">
        <v>191</v>
      </c>
      <c r="AV20" s="320" t="s">
        <v>191</v>
      </c>
      <c r="AW20" s="320" t="s">
        <v>191</v>
      </c>
      <c r="AX20" s="320" t="s">
        <v>191</v>
      </c>
      <c r="AY20" s="320" t="s">
        <v>191</v>
      </c>
      <c r="AZ20" s="320" t="s">
        <v>191</v>
      </c>
      <c r="BA20" s="320" t="s">
        <v>191</v>
      </c>
      <c r="BB20" s="320" t="s">
        <v>191</v>
      </c>
      <c r="BC20" s="320" t="s">
        <v>191</v>
      </c>
      <c r="BD20" s="320" t="s">
        <v>191</v>
      </c>
      <c r="BE20" s="320" t="s">
        <v>191</v>
      </c>
      <c r="BF20" s="273">
        <v>36</v>
      </c>
      <c r="BG20" s="274">
        <v>24</v>
      </c>
      <c r="BH20" s="275">
        <v>27</v>
      </c>
      <c r="BI20" s="273">
        <v>58</v>
      </c>
      <c r="BJ20" s="274">
        <v>174</v>
      </c>
      <c r="BK20" s="275">
        <v>232</v>
      </c>
      <c r="BL20" s="273">
        <v>38</v>
      </c>
      <c r="BM20" s="274">
        <v>25</v>
      </c>
      <c r="BN20" s="275">
        <v>28</v>
      </c>
      <c r="BO20" s="273">
        <v>58</v>
      </c>
      <c r="BP20" s="274">
        <v>174</v>
      </c>
      <c r="BQ20" s="275">
        <v>232</v>
      </c>
      <c r="BR20" s="273">
        <v>29.2</v>
      </c>
      <c r="BS20" s="274">
        <v>27.3</v>
      </c>
      <c r="BT20" s="275">
        <v>27.8</v>
      </c>
      <c r="BU20" s="273">
        <v>58</v>
      </c>
      <c r="BV20" s="274">
        <v>174</v>
      </c>
      <c r="BW20" s="275">
        <v>232</v>
      </c>
      <c r="BX20" s="273" t="s">
        <v>197</v>
      </c>
      <c r="BY20" s="274" t="s">
        <v>197</v>
      </c>
      <c r="BZ20" s="275">
        <v>8</v>
      </c>
      <c r="CA20" s="273">
        <v>15</v>
      </c>
      <c r="CB20" s="274">
        <v>44</v>
      </c>
      <c r="CC20" s="275">
        <v>59</v>
      </c>
      <c r="CD20" s="273" t="s">
        <v>197</v>
      </c>
      <c r="CE20" s="274" t="s">
        <v>197</v>
      </c>
      <c r="CF20" s="275">
        <v>10</v>
      </c>
      <c r="CG20" s="273">
        <v>15</v>
      </c>
      <c r="CH20" s="274">
        <v>44</v>
      </c>
      <c r="CI20" s="275">
        <v>59</v>
      </c>
      <c r="CJ20" s="273">
        <v>21.1</v>
      </c>
      <c r="CK20" s="274">
        <v>22.6</v>
      </c>
      <c r="CL20" s="275">
        <v>22.2</v>
      </c>
      <c r="CM20" s="273">
        <v>15</v>
      </c>
      <c r="CN20" s="274">
        <v>44</v>
      </c>
      <c r="CO20" s="275">
        <v>59</v>
      </c>
      <c r="CP20" s="273">
        <v>79</v>
      </c>
      <c r="CQ20" s="274">
        <v>63</v>
      </c>
      <c r="CR20" s="275">
        <v>70</v>
      </c>
      <c r="CS20" s="273">
        <v>1741</v>
      </c>
      <c r="CT20" s="274">
        <v>1974</v>
      </c>
      <c r="CU20" s="275">
        <v>3715</v>
      </c>
      <c r="CV20" s="273">
        <v>80</v>
      </c>
      <c r="CW20" s="274">
        <v>64</v>
      </c>
      <c r="CX20" s="275">
        <v>71</v>
      </c>
      <c r="CY20" s="273">
        <v>1741</v>
      </c>
      <c r="CZ20" s="274">
        <v>1974</v>
      </c>
      <c r="DA20" s="275">
        <v>3715</v>
      </c>
      <c r="DB20" s="273">
        <v>37</v>
      </c>
      <c r="DC20" s="274">
        <v>34.299999999999997</v>
      </c>
      <c r="DD20" s="275">
        <v>35.6</v>
      </c>
      <c r="DE20" s="273">
        <v>1741</v>
      </c>
      <c r="DF20" s="274">
        <v>1974</v>
      </c>
      <c r="DG20" s="275">
        <v>3715</v>
      </c>
    </row>
    <row r="21" spans="1:111" x14ac:dyDescent="0.35">
      <c r="A21" t="s">
        <v>47</v>
      </c>
      <c r="B21" t="s">
        <v>292</v>
      </c>
      <c r="C21" t="s">
        <v>408</v>
      </c>
      <c r="D21" s="273">
        <v>79</v>
      </c>
      <c r="E21" s="274">
        <v>67</v>
      </c>
      <c r="F21" s="275">
        <v>73</v>
      </c>
      <c r="G21" s="273">
        <v>929</v>
      </c>
      <c r="H21" s="274">
        <v>923</v>
      </c>
      <c r="I21" s="275">
        <v>1852</v>
      </c>
      <c r="J21" s="273">
        <v>80</v>
      </c>
      <c r="K21" s="274">
        <v>70</v>
      </c>
      <c r="L21" s="275">
        <v>75</v>
      </c>
      <c r="M21" s="273">
        <v>929</v>
      </c>
      <c r="N21" s="274">
        <v>923</v>
      </c>
      <c r="O21" s="275">
        <v>1852</v>
      </c>
      <c r="P21" s="273">
        <v>35.4</v>
      </c>
      <c r="Q21" s="274">
        <v>33.799999999999997</v>
      </c>
      <c r="R21" s="275">
        <v>34.6</v>
      </c>
      <c r="S21" s="273">
        <v>929</v>
      </c>
      <c r="T21" s="274">
        <v>923</v>
      </c>
      <c r="U21" s="275">
        <v>1852</v>
      </c>
      <c r="V21" s="320" t="s">
        <v>191</v>
      </c>
      <c r="W21" s="320" t="s">
        <v>191</v>
      </c>
      <c r="X21" s="320" t="s">
        <v>191</v>
      </c>
      <c r="Y21" s="320" t="s">
        <v>191</v>
      </c>
      <c r="Z21" s="320" t="s">
        <v>191</v>
      </c>
      <c r="AA21" s="320" t="s">
        <v>191</v>
      </c>
      <c r="AB21" s="320" t="s">
        <v>191</v>
      </c>
      <c r="AC21" s="320" t="s">
        <v>191</v>
      </c>
      <c r="AD21" s="320" t="s">
        <v>191</v>
      </c>
      <c r="AE21" s="320" t="s">
        <v>191</v>
      </c>
      <c r="AF21" s="320" t="s">
        <v>191</v>
      </c>
      <c r="AG21" s="320" t="s">
        <v>191</v>
      </c>
      <c r="AH21" s="320" t="s">
        <v>191</v>
      </c>
      <c r="AI21" s="320" t="s">
        <v>191</v>
      </c>
      <c r="AJ21" s="320" t="s">
        <v>191</v>
      </c>
      <c r="AK21" s="320" t="s">
        <v>191</v>
      </c>
      <c r="AL21" s="320" t="s">
        <v>191</v>
      </c>
      <c r="AM21" s="320" t="s">
        <v>191</v>
      </c>
      <c r="AN21" s="320" t="s">
        <v>191</v>
      </c>
      <c r="AO21" s="320" t="s">
        <v>191</v>
      </c>
      <c r="AP21" s="320" t="s">
        <v>191</v>
      </c>
      <c r="AQ21" s="320" t="s">
        <v>191</v>
      </c>
      <c r="AR21" s="320" t="s">
        <v>191</v>
      </c>
      <c r="AS21" s="320" t="s">
        <v>191</v>
      </c>
      <c r="AT21" s="320" t="s">
        <v>191</v>
      </c>
      <c r="AU21" s="320" t="s">
        <v>191</v>
      </c>
      <c r="AV21" s="320" t="s">
        <v>191</v>
      </c>
      <c r="AW21" s="320" t="s">
        <v>191</v>
      </c>
      <c r="AX21" s="320" t="s">
        <v>191</v>
      </c>
      <c r="AY21" s="320" t="s">
        <v>191</v>
      </c>
      <c r="AZ21" s="320" t="s">
        <v>191</v>
      </c>
      <c r="BA21" s="320" t="s">
        <v>191</v>
      </c>
      <c r="BB21" s="320" t="s">
        <v>191</v>
      </c>
      <c r="BC21" s="320" t="s">
        <v>191</v>
      </c>
      <c r="BD21" s="320" t="s">
        <v>191</v>
      </c>
      <c r="BE21" s="320" t="s">
        <v>191</v>
      </c>
      <c r="BF21" s="273">
        <v>20</v>
      </c>
      <c r="BG21" s="274">
        <v>11</v>
      </c>
      <c r="BH21" s="275">
        <v>14</v>
      </c>
      <c r="BI21" s="273">
        <v>30</v>
      </c>
      <c r="BJ21" s="274">
        <v>71</v>
      </c>
      <c r="BK21" s="275">
        <v>101</v>
      </c>
      <c r="BL21" s="273">
        <v>20</v>
      </c>
      <c r="BM21" s="274">
        <v>13</v>
      </c>
      <c r="BN21" s="275">
        <v>15</v>
      </c>
      <c r="BO21" s="273">
        <v>30</v>
      </c>
      <c r="BP21" s="274">
        <v>71</v>
      </c>
      <c r="BQ21" s="275">
        <v>101</v>
      </c>
      <c r="BR21" s="273">
        <v>24.4</v>
      </c>
      <c r="BS21" s="274">
        <v>23.5</v>
      </c>
      <c r="BT21" s="275">
        <v>23.8</v>
      </c>
      <c r="BU21" s="273">
        <v>30</v>
      </c>
      <c r="BV21" s="274">
        <v>71</v>
      </c>
      <c r="BW21" s="275">
        <v>101</v>
      </c>
      <c r="BX21" s="273" t="s">
        <v>197</v>
      </c>
      <c r="BY21" s="274" t="s">
        <v>197</v>
      </c>
      <c r="BZ21" s="275" t="s">
        <v>197</v>
      </c>
      <c r="CA21" s="273">
        <v>5</v>
      </c>
      <c r="CB21" s="274">
        <v>7</v>
      </c>
      <c r="CC21" s="275">
        <v>12</v>
      </c>
      <c r="CD21" s="273" t="s">
        <v>197</v>
      </c>
      <c r="CE21" s="274" t="s">
        <v>197</v>
      </c>
      <c r="CF21" s="275" t="s">
        <v>197</v>
      </c>
      <c r="CG21" s="273">
        <v>5</v>
      </c>
      <c r="CH21" s="274">
        <v>7</v>
      </c>
      <c r="CI21" s="275">
        <v>12</v>
      </c>
      <c r="CJ21" s="273">
        <v>18.8</v>
      </c>
      <c r="CK21" s="274">
        <v>18.7</v>
      </c>
      <c r="CL21" s="275">
        <v>18.8</v>
      </c>
      <c r="CM21" s="273">
        <v>5</v>
      </c>
      <c r="CN21" s="274">
        <v>7</v>
      </c>
      <c r="CO21" s="275">
        <v>12</v>
      </c>
      <c r="CP21" s="273">
        <v>76</v>
      </c>
      <c r="CQ21" s="274">
        <v>62</v>
      </c>
      <c r="CR21" s="275">
        <v>69</v>
      </c>
      <c r="CS21" s="273">
        <v>979</v>
      </c>
      <c r="CT21" s="274">
        <v>1014</v>
      </c>
      <c r="CU21" s="275">
        <v>1993</v>
      </c>
      <c r="CV21" s="273">
        <v>77</v>
      </c>
      <c r="CW21" s="274">
        <v>65</v>
      </c>
      <c r="CX21" s="275">
        <v>71</v>
      </c>
      <c r="CY21" s="273">
        <v>979</v>
      </c>
      <c r="CZ21" s="274">
        <v>1014</v>
      </c>
      <c r="DA21" s="275">
        <v>1993</v>
      </c>
      <c r="DB21" s="273">
        <v>34.9</v>
      </c>
      <c r="DC21" s="274">
        <v>32.9</v>
      </c>
      <c r="DD21" s="275">
        <v>33.9</v>
      </c>
      <c r="DE21" s="273">
        <v>979</v>
      </c>
      <c r="DF21" s="274">
        <v>1014</v>
      </c>
      <c r="DG21" s="275">
        <v>1993</v>
      </c>
    </row>
    <row r="22" spans="1:111" x14ac:dyDescent="0.35">
      <c r="A22" t="s">
        <v>48</v>
      </c>
      <c r="B22" t="s">
        <v>293</v>
      </c>
      <c r="C22" t="s">
        <v>408</v>
      </c>
      <c r="D22" s="273">
        <v>79</v>
      </c>
      <c r="E22" s="274">
        <v>70</v>
      </c>
      <c r="F22" s="275">
        <v>75</v>
      </c>
      <c r="G22" s="273">
        <v>926</v>
      </c>
      <c r="H22" s="274">
        <v>900</v>
      </c>
      <c r="I22" s="275">
        <v>1826</v>
      </c>
      <c r="J22" s="273">
        <v>80</v>
      </c>
      <c r="K22" s="274">
        <v>72</v>
      </c>
      <c r="L22" s="275">
        <v>77</v>
      </c>
      <c r="M22" s="273">
        <v>926</v>
      </c>
      <c r="N22" s="274">
        <v>900</v>
      </c>
      <c r="O22" s="275">
        <v>1826</v>
      </c>
      <c r="P22" s="273">
        <v>35.700000000000003</v>
      </c>
      <c r="Q22" s="274">
        <v>34.299999999999997</v>
      </c>
      <c r="R22" s="275">
        <v>35</v>
      </c>
      <c r="S22" s="273">
        <v>926</v>
      </c>
      <c r="T22" s="274">
        <v>900</v>
      </c>
      <c r="U22" s="275">
        <v>1826</v>
      </c>
      <c r="V22" s="320" t="s">
        <v>191</v>
      </c>
      <c r="W22" s="320" t="s">
        <v>191</v>
      </c>
      <c r="X22" s="320" t="s">
        <v>191</v>
      </c>
      <c r="Y22" s="320" t="s">
        <v>191</v>
      </c>
      <c r="Z22" s="320" t="s">
        <v>191</v>
      </c>
      <c r="AA22" s="320" t="s">
        <v>191</v>
      </c>
      <c r="AB22" s="320" t="s">
        <v>191</v>
      </c>
      <c r="AC22" s="320" t="s">
        <v>191</v>
      </c>
      <c r="AD22" s="320" t="s">
        <v>191</v>
      </c>
      <c r="AE22" s="320" t="s">
        <v>191</v>
      </c>
      <c r="AF22" s="320" t="s">
        <v>191</v>
      </c>
      <c r="AG22" s="320" t="s">
        <v>191</v>
      </c>
      <c r="AH22" s="320" t="s">
        <v>191</v>
      </c>
      <c r="AI22" s="320" t="s">
        <v>191</v>
      </c>
      <c r="AJ22" s="320" t="s">
        <v>191</v>
      </c>
      <c r="AK22" s="320" t="s">
        <v>191</v>
      </c>
      <c r="AL22" s="320" t="s">
        <v>191</v>
      </c>
      <c r="AM22" s="320" t="s">
        <v>191</v>
      </c>
      <c r="AN22" s="320" t="s">
        <v>191</v>
      </c>
      <c r="AO22" s="320" t="s">
        <v>191</v>
      </c>
      <c r="AP22" s="320" t="s">
        <v>191</v>
      </c>
      <c r="AQ22" s="320" t="s">
        <v>191</v>
      </c>
      <c r="AR22" s="320" t="s">
        <v>191</v>
      </c>
      <c r="AS22" s="320" t="s">
        <v>191</v>
      </c>
      <c r="AT22" s="320" t="s">
        <v>191</v>
      </c>
      <c r="AU22" s="320" t="s">
        <v>191</v>
      </c>
      <c r="AV22" s="320" t="s">
        <v>191</v>
      </c>
      <c r="AW22" s="320" t="s">
        <v>191</v>
      </c>
      <c r="AX22" s="320" t="s">
        <v>191</v>
      </c>
      <c r="AY22" s="320" t="s">
        <v>191</v>
      </c>
      <c r="AZ22" s="320" t="s">
        <v>191</v>
      </c>
      <c r="BA22" s="320" t="s">
        <v>191</v>
      </c>
      <c r="BB22" s="320" t="s">
        <v>191</v>
      </c>
      <c r="BC22" s="320" t="s">
        <v>191</v>
      </c>
      <c r="BD22" s="320" t="s">
        <v>191</v>
      </c>
      <c r="BE22" s="320" t="s">
        <v>191</v>
      </c>
      <c r="BF22" s="273">
        <v>56</v>
      </c>
      <c r="BG22" s="274">
        <v>29</v>
      </c>
      <c r="BH22" s="275">
        <v>36</v>
      </c>
      <c r="BI22" s="273">
        <v>34</v>
      </c>
      <c r="BJ22" s="274">
        <v>102</v>
      </c>
      <c r="BK22" s="275">
        <v>136</v>
      </c>
      <c r="BL22" s="273">
        <v>56</v>
      </c>
      <c r="BM22" s="274">
        <v>30</v>
      </c>
      <c r="BN22" s="275">
        <v>37</v>
      </c>
      <c r="BO22" s="273">
        <v>34</v>
      </c>
      <c r="BP22" s="274">
        <v>102</v>
      </c>
      <c r="BQ22" s="275">
        <v>136</v>
      </c>
      <c r="BR22" s="273">
        <v>31.9</v>
      </c>
      <c r="BS22" s="274">
        <v>27.3</v>
      </c>
      <c r="BT22" s="275">
        <v>28.4</v>
      </c>
      <c r="BU22" s="273">
        <v>34</v>
      </c>
      <c r="BV22" s="274">
        <v>102</v>
      </c>
      <c r="BW22" s="275">
        <v>136</v>
      </c>
      <c r="BX22" s="273" t="s">
        <v>197</v>
      </c>
      <c r="BY22" s="274" t="s">
        <v>197</v>
      </c>
      <c r="BZ22" s="275" t="s">
        <v>197</v>
      </c>
      <c r="CA22" s="273">
        <v>11</v>
      </c>
      <c r="CB22" s="274">
        <v>16</v>
      </c>
      <c r="CC22" s="275">
        <v>27</v>
      </c>
      <c r="CD22" s="273" t="s">
        <v>197</v>
      </c>
      <c r="CE22" s="274" t="s">
        <v>197</v>
      </c>
      <c r="CF22" s="275" t="s">
        <v>197</v>
      </c>
      <c r="CG22" s="273">
        <v>11</v>
      </c>
      <c r="CH22" s="274">
        <v>16</v>
      </c>
      <c r="CI22" s="275">
        <v>27</v>
      </c>
      <c r="CJ22" s="273">
        <v>17.7</v>
      </c>
      <c r="CK22" s="274">
        <v>19.100000000000001</v>
      </c>
      <c r="CL22" s="275">
        <v>18.600000000000001</v>
      </c>
      <c r="CM22" s="273">
        <v>11</v>
      </c>
      <c r="CN22" s="274">
        <v>16</v>
      </c>
      <c r="CO22" s="275">
        <v>27</v>
      </c>
      <c r="CP22" s="273">
        <v>77</v>
      </c>
      <c r="CQ22" s="274">
        <v>64</v>
      </c>
      <c r="CR22" s="275">
        <v>70</v>
      </c>
      <c r="CS22" s="273">
        <v>977</v>
      </c>
      <c r="CT22" s="274">
        <v>1030</v>
      </c>
      <c r="CU22" s="275">
        <v>2007</v>
      </c>
      <c r="CV22" s="273">
        <v>78</v>
      </c>
      <c r="CW22" s="274">
        <v>66</v>
      </c>
      <c r="CX22" s="275">
        <v>72</v>
      </c>
      <c r="CY22" s="273">
        <v>977</v>
      </c>
      <c r="CZ22" s="274">
        <v>1030</v>
      </c>
      <c r="DA22" s="275">
        <v>2007</v>
      </c>
      <c r="DB22" s="273">
        <v>35.200000000000003</v>
      </c>
      <c r="DC22" s="274">
        <v>33.200000000000003</v>
      </c>
      <c r="DD22" s="275">
        <v>34.200000000000003</v>
      </c>
      <c r="DE22" s="273">
        <v>977</v>
      </c>
      <c r="DF22" s="274">
        <v>1030</v>
      </c>
      <c r="DG22" s="275">
        <v>2007</v>
      </c>
    </row>
    <row r="23" spans="1:111" x14ac:dyDescent="0.35">
      <c r="A23" t="s">
        <v>53</v>
      </c>
      <c r="B23" t="s">
        <v>298</v>
      </c>
      <c r="C23" t="s">
        <v>408</v>
      </c>
      <c r="D23" s="273">
        <v>82</v>
      </c>
      <c r="E23" s="274">
        <v>73</v>
      </c>
      <c r="F23" s="275">
        <v>78</v>
      </c>
      <c r="G23" s="273">
        <v>927</v>
      </c>
      <c r="H23" s="274">
        <v>932</v>
      </c>
      <c r="I23" s="275">
        <v>1859</v>
      </c>
      <c r="J23" s="273">
        <v>82</v>
      </c>
      <c r="K23" s="274">
        <v>74</v>
      </c>
      <c r="L23" s="275">
        <v>78</v>
      </c>
      <c r="M23" s="273">
        <v>927</v>
      </c>
      <c r="N23" s="274">
        <v>932</v>
      </c>
      <c r="O23" s="275">
        <v>1859</v>
      </c>
      <c r="P23" s="273">
        <v>37.1</v>
      </c>
      <c r="Q23" s="274">
        <v>35.6</v>
      </c>
      <c r="R23" s="275">
        <v>36.4</v>
      </c>
      <c r="S23" s="273">
        <v>927</v>
      </c>
      <c r="T23" s="274">
        <v>932</v>
      </c>
      <c r="U23" s="275">
        <v>1859</v>
      </c>
      <c r="V23" s="320" t="s">
        <v>191</v>
      </c>
      <c r="W23" s="320" t="s">
        <v>191</v>
      </c>
      <c r="X23" s="320" t="s">
        <v>191</v>
      </c>
      <c r="Y23" s="320" t="s">
        <v>191</v>
      </c>
      <c r="Z23" s="320" t="s">
        <v>191</v>
      </c>
      <c r="AA23" s="320" t="s">
        <v>191</v>
      </c>
      <c r="AB23" s="320" t="s">
        <v>191</v>
      </c>
      <c r="AC23" s="320" t="s">
        <v>191</v>
      </c>
      <c r="AD23" s="320" t="s">
        <v>191</v>
      </c>
      <c r="AE23" s="320" t="s">
        <v>191</v>
      </c>
      <c r="AF23" s="320" t="s">
        <v>191</v>
      </c>
      <c r="AG23" s="320" t="s">
        <v>191</v>
      </c>
      <c r="AH23" s="320" t="s">
        <v>191</v>
      </c>
      <c r="AI23" s="320" t="s">
        <v>191</v>
      </c>
      <c r="AJ23" s="320" t="s">
        <v>191</v>
      </c>
      <c r="AK23" s="320" t="s">
        <v>191</v>
      </c>
      <c r="AL23" s="320" t="s">
        <v>191</v>
      </c>
      <c r="AM23" s="320" t="s">
        <v>191</v>
      </c>
      <c r="AN23" s="320" t="s">
        <v>191</v>
      </c>
      <c r="AO23" s="320" t="s">
        <v>191</v>
      </c>
      <c r="AP23" s="320" t="s">
        <v>191</v>
      </c>
      <c r="AQ23" s="320" t="s">
        <v>191</v>
      </c>
      <c r="AR23" s="320" t="s">
        <v>191</v>
      </c>
      <c r="AS23" s="320" t="s">
        <v>191</v>
      </c>
      <c r="AT23" s="320" t="s">
        <v>191</v>
      </c>
      <c r="AU23" s="320" t="s">
        <v>191</v>
      </c>
      <c r="AV23" s="320" t="s">
        <v>191</v>
      </c>
      <c r="AW23" s="320" t="s">
        <v>191</v>
      </c>
      <c r="AX23" s="320" t="s">
        <v>191</v>
      </c>
      <c r="AY23" s="320" t="s">
        <v>191</v>
      </c>
      <c r="AZ23" s="320" t="s">
        <v>191</v>
      </c>
      <c r="BA23" s="320" t="s">
        <v>191</v>
      </c>
      <c r="BB23" s="320" t="s">
        <v>191</v>
      </c>
      <c r="BC23" s="320" t="s">
        <v>191</v>
      </c>
      <c r="BD23" s="320" t="s">
        <v>191</v>
      </c>
      <c r="BE23" s="320" t="s">
        <v>191</v>
      </c>
      <c r="BF23" s="273">
        <v>40</v>
      </c>
      <c r="BG23" s="274">
        <v>11</v>
      </c>
      <c r="BH23" s="275">
        <v>20</v>
      </c>
      <c r="BI23" s="273">
        <v>25</v>
      </c>
      <c r="BJ23" s="274">
        <v>62</v>
      </c>
      <c r="BK23" s="275">
        <v>87</v>
      </c>
      <c r="BL23" s="273">
        <v>40</v>
      </c>
      <c r="BM23" s="274">
        <v>11</v>
      </c>
      <c r="BN23" s="275">
        <v>20</v>
      </c>
      <c r="BO23" s="273">
        <v>25</v>
      </c>
      <c r="BP23" s="274">
        <v>62</v>
      </c>
      <c r="BQ23" s="275">
        <v>87</v>
      </c>
      <c r="BR23" s="273">
        <v>28</v>
      </c>
      <c r="BS23" s="274">
        <v>23.5</v>
      </c>
      <c r="BT23" s="275">
        <v>24.8</v>
      </c>
      <c r="BU23" s="273">
        <v>25</v>
      </c>
      <c r="BV23" s="274">
        <v>62</v>
      </c>
      <c r="BW23" s="275">
        <v>87</v>
      </c>
      <c r="BX23" s="273" t="s">
        <v>197</v>
      </c>
      <c r="BY23" s="274" t="s">
        <v>197</v>
      </c>
      <c r="BZ23" s="275" t="s">
        <v>197</v>
      </c>
      <c r="CA23" s="273">
        <v>8</v>
      </c>
      <c r="CB23" s="274">
        <v>21</v>
      </c>
      <c r="CC23" s="275">
        <v>29</v>
      </c>
      <c r="CD23" s="273" t="s">
        <v>197</v>
      </c>
      <c r="CE23" s="274" t="s">
        <v>197</v>
      </c>
      <c r="CF23" s="275" t="s">
        <v>197</v>
      </c>
      <c r="CG23" s="273">
        <v>8</v>
      </c>
      <c r="CH23" s="274">
        <v>21</v>
      </c>
      <c r="CI23" s="275">
        <v>29</v>
      </c>
      <c r="CJ23" s="273">
        <v>22.1</v>
      </c>
      <c r="CK23" s="274">
        <v>18.5</v>
      </c>
      <c r="CL23" s="275">
        <v>19.5</v>
      </c>
      <c r="CM23" s="273">
        <v>8</v>
      </c>
      <c r="CN23" s="274">
        <v>21</v>
      </c>
      <c r="CO23" s="275">
        <v>29</v>
      </c>
      <c r="CP23" s="273">
        <v>80</v>
      </c>
      <c r="CQ23" s="274">
        <v>68</v>
      </c>
      <c r="CR23" s="275">
        <v>74</v>
      </c>
      <c r="CS23" s="273">
        <v>976</v>
      </c>
      <c r="CT23" s="274">
        <v>1032</v>
      </c>
      <c r="CU23" s="275">
        <v>2008</v>
      </c>
      <c r="CV23" s="273">
        <v>80</v>
      </c>
      <c r="CW23" s="274">
        <v>69</v>
      </c>
      <c r="CX23" s="275">
        <v>74</v>
      </c>
      <c r="CY23" s="273">
        <v>976</v>
      </c>
      <c r="CZ23" s="274">
        <v>1032</v>
      </c>
      <c r="DA23" s="275">
        <v>2008</v>
      </c>
      <c r="DB23" s="273">
        <v>36.700000000000003</v>
      </c>
      <c r="DC23" s="274">
        <v>34.6</v>
      </c>
      <c r="DD23" s="275">
        <v>35.6</v>
      </c>
      <c r="DE23" s="273">
        <v>976</v>
      </c>
      <c r="DF23" s="274">
        <v>1032</v>
      </c>
      <c r="DG23" s="275">
        <v>2008</v>
      </c>
    </row>
    <row r="24" spans="1:111" x14ac:dyDescent="0.35">
      <c r="A24" t="s">
        <v>55</v>
      </c>
      <c r="B24" t="s">
        <v>300</v>
      </c>
      <c r="C24" t="s">
        <v>299</v>
      </c>
      <c r="D24" s="273">
        <v>78</v>
      </c>
      <c r="E24" s="274">
        <v>65</v>
      </c>
      <c r="F24" s="275">
        <v>72</v>
      </c>
      <c r="G24" s="273">
        <v>1553</v>
      </c>
      <c r="H24" s="274">
        <v>1481</v>
      </c>
      <c r="I24" s="275">
        <v>3034</v>
      </c>
      <c r="J24" s="273">
        <v>80</v>
      </c>
      <c r="K24" s="274">
        <v>68</v>
      </c>
      <c r="L24" s="275">
        <v>74</v>
      </c>
      <c r="M24" s="273">
        <v>1553</v>
      </c>
      <c r="N24" s="274">
        <v>1481</v>
      </c>
      <c r="O24" s="275">
        <v>3034</v>
      </c>
      <c r="P24" s="273">
        <v>36</v>
      </c>
      <c r="Q24" s="274">
        <v>34.1</v>
      </c>
      <c r="R24" s="275">
        <v>35</v>
      </c>
      <c r="S24" s="273">
        <v>1553</v>
      </c>
      <c r="T24" s="274">
        <v>1481</v>
      </c>
      <c r="U24" s="275">
        <v>3034</v>
      </c>
      <c r="V24" s="320" t="s">
        <v>191</v>
      </c>
      <c r="W24" s="320" t="s">
        <v>191</v>
      </c>
      <c r="X24" s="320" t="s">
        <v>191</v>
      </c>
      <c r="Y24" s="320" t="s">
        <v>191</v>
      </c>
      <c r="Z24" s="320" t="s">
        <v>191</v>
      </c>
      <c r="AA24" s="320" t="s">
        <v>191</v>
      </c>
      <c r="AB24" s="320" t="s">
        <v>191</v>
      </c>
      <c r="AC24" s="320" t="s">
        <v>191</v>
      </c>
      <c r="AD24" s="320" t="s">
        <v>191</v>
      </c>
      <c r="AE24" s="320" t="s">
        <v>191</v>
      </c>
      <c r="AF24" s="320" t="s">
        <v>191</v>
      </c>
      <c r="AG24" s="320" t="s">
        <v>191</v>
      </c>
      <c r="AH24" s="320" t="s">
        <v>191</v>
      </c>
      <c r="AI24" s="320" t="s">
        <v>191</v>
      </c>
      <c r="AJ24" s="320" t="s">
        <v>191</v>
      </c>
      <c r="AK24" s="320" t="s">
        <v>191</v>
      </c>
      <c r="AL24" s="320" t="s">
        <v>191</v>
      </c>
      <c r="AM24" s="320" t="s">
        <v>191</v>
      </c>
      <c r="AN24" s="320" t="s">
        <v>191</v>
      </c>
      <c r="AO24" s="320" t="s">
        <v>191</v>
      </c>
      <c r="AP24" s="320" t="s">
        <v>191</v>
      </c>
      <c r="AQ24" s="320" t="s">
        <v>191</v>
      </c>
      <c r="AR24" s="320" t="s">
        <v>191</v>
      </c>
      <c r="AS24" s="320" t="s">
        <v>191</v>
      </c>
      <c r="AT24" s="320" t="s">
        <v>191</v>
      </c>
      <c r="AU24" s="320" t="s">
        <v>191</v>
      </c>
      <c r="AV24" s="320" t="s">
        <v>191</v>
      </c>
      <c r="AW24" s="320" t="s">
        <v>191</v>
      </c>
      <c r="AX24" s="320" t="s">
        <v>191</v>
      </c>
      <c r="AY24" s="320" t="s">
        <v>191</v>
      </c>
      <c r="AZ24" s="320" t="s">
        <v>191</v>
      </c>
      <c r="BA24" s="320" t="s">
        <v>191</v>
      </c>
      <c r="BB24" s="320" t="s">
        <v>191</v>
      </c>
      <c r="BC24" s="320" t="s">
        <v>191</v>
      </c>
      <c r="BD24" s="320" t="s">
        <v>191</v>
      </c>
      <c r="BE24" s="320" t="s">
        <v>191</v>
      </c>
      <c r="BF24" s="273">
        <v>41</v>
      </c>
      <c r="BG24" s="274">
        <v>26</v>
      </c>
      <c r="BH24" s="275">
        <v>31</v>
      </c>
      <c r="BI24" s="273">
        <v>123</v>
      </c>
      <c r="BJ24" s="274">
        <v>247</v>
      </c>
      <c r="BK24" s="275">
        <v>370</v>
      </c>
      <c r="BL24" s="273">
        <v>42</v>
      </c>
      <c r="BM24" s="274">
        <v>28</v>
      </c>
      <c r="BN24" s="275">
        <v>33</v>
      </c>
      <c r="BO24" s="273">
        <v>123</v>
      </c>
      <c r="BP24" s="274">
        <v>247</v>
      </c>
      <c r="BQ24" s="275">
        <v>370</v>
      </c>
      <c r="BR24" s="273">
        <v>28</v>
      </c>
      <c r="BS24" s="274">
        <v>26.4</v>
      </c>
      <c r="BT24" s="275">
        <v>26.9</v>
      </c>
      <c r="BU24" s="273">
        <v>123</v>
      </c>
      <c r="BV24" s="274">
        <v>247</v>
      </c>
      <c r="BW24" s="275">
        <v>370</v>
      </c>
      <c r="BX24" s="273" t="s">
        <v>197</v>
      </c>
      <c r="BY24" s="274" t="s">
        <v>197</v>
      </c>
      <c r="BZ24" s="275">
        <v>11</v>
      </c>
      <c r="CA24" s="273">
        <v>14</v>
      </c>
      <c r="CB24" s="274">
        <v>24</v>
      </c>
      <c r="CC24" s="275">
        <v>38</v>
      </c>
      <c r="CD24" s="273" t="s">
        <v>197</v>
      </c>
      <c r="CE24" s="274" t="s">
        <v>197</v>
      </c>
      <c r="CF24" s="275">
        <v>11</v>
      </c>
      <c r="CG24" s="273">
        <v>14</v>
      </c>
      <c r="CH24" s="274">
        <v>24</v>
      </c>
      <c r="CI24" s="275">
        <v>38</v>
      </c>
      <c r="CJ24" s="273">
        <v>20.3</v>
      </c>
      <c r="CK24" s="274">
        <v>21.5</v>
      </c>
      <c r="CL24" s="275">
        <v>21</v>
      </c>
      <c r="CM24" s="273">
        <v>14</v>
      </c>
      <c r="CN24" s="274">
        <v>24</v>
      </c>
      <c r="CO24" s="275">
        <v>38</v>
      </c>
      <c r="CP24" s="273">
        <v>74</v>
      </c>
      <c r="CQ24" s="274">
        <v>58</v>
      </c>
      <c r="CR24" s="275">
        <v>66</v>
      </c>
      <c r="CS24" s="273">
        <v>1725</v>
      </c>
      <c r="CT24" s="274">
        <v>1779</v>
      </c>
      <c r="CU24" s="275">
        <v>3504</v>
      </c>
      <c r="CV24" s="273">
        <v>76</v>
      </c>
      <c r="CW24" s="274">
        <v>61</v>
      </c>
      <c r="CX24" s="275">
        <v>68</v>
      </c>
      <c r="CY24" s="273">
        <v>1725</v>
      </c>
      <c r="CZ24" s="274">
        <v>1779</v>
      </c>
      <c r="DA24" s="275">
        <v>3504</v>
      </c>
      <c r="DB24" s="273">
        <v>35.1</v>
      </c>
      <c r="DC24" s="274">
        <v>32.700000000000003</v>
      </c>
      <c r="DD24" s="275">
        <v>33.9</v>
      </c>
      <c r="DE24" s="273">
        <v>1725</v>
      </c>
      <c r="DF24" s="274">
        <v>1779</v>
      </c>
      <c r="DG24" s="275">
        <v>3504</v>
      </c>
    </row>
    <row r="25" spans="1:111" x14ac:dyDescent="0.35">
      <c r="A25" t="s">
        <v>57</v>
      </c>
      <c r="B25" t="s">
        <v>302</v>
      </c>
      <c r="C25" t="s">
        <v>299</v>
      </c>
      <c r="D25" s="273">
        <v>75</v>
      </c>
      <c r="E25" s="274">
        <v>62</v>
      </c>
      <c r="F25" s="275">
        <v>68</v>
      </c>
      <c r="G25" s="273">
        <v>2099</v>
      </c>
      <c r="H25" s="274">
        <v>2084</v>
      </c>
      <c r="I25" s="275">
        <v>4183</v>
      </c>
      <c r="J25" s="273">
        <v>76</v>
      </c>
      <c r="K25" s="274">
        <v>65</v>
      </c>
      <c r="L25" s="275">
        <v>71</v>
      </c>
      <c r="M25" s="273">
        <v>2099</v>
      </c>
      <c r="N25" s="274">
        <v>2084</v>
      </c>
      <c r="O25" s="275">
        <v>4183</v>
      </c>
      <c r="P25" s="273">
        <v>35.6</v>
      </c>
      <c r="Q25" s="274">
        <v>33.5</v>
      </c>
      <c r="R25" s="275">
        <v>34.6</v>
      </c>
      <c r="S25" s="273">
        <v>2099</v>
      </c>
      <c r="T25" s="274">
        <v>2084</v>
      </c>
      <c r="U25" s="275">
        <v>4183</v>
      </c>
      <c r="V25" s="320" t="s">
        <v>191</v>
      </c>
      <c r="W25" s="320" t="s">
        <v>191</v>
      </c>
      <c r="X25" s="320" t="s">
        <v>191</v>
      </c>
      <c r="Y25" s="320" t="s">
        <v>191</v>
      </c>
      <c r="Z25" s="320" t="s">
        <v>191</v>
      </c>
      <c r="AA25" s="320" t="s">
        <v>191</v>
      </c>
      <c r="AB25" s="320" t="s">
        <v>191</v>
      </c>
      <c r="AC25" s="320" t="s">
        <v>191</v>
      </c>
      <c r="AD25" s="320" t="s">
        <v>191</v>
      </c>
      <c r="AE25" s="320" t="s">
        <v>191</v>
      </c>
      <c r="AF25" s="320" t="s">
        <v>191</v>
      </c>
      <c r="AG25" s="320" t="s">
        <v>191</v>
      </c>
      <c r="AH25" s="320" t="s">
        <v>191</v>
      </c>
      <c r="AI25" s="320" t="s">
        <v>191</v>
      </c>
      <c r="AJ25" s="320" t="s">
        <v>191</v>
      </c>
      <c r="AK25" s="320" t="s">
        <v>191</v>
      </c>
      <c r="AL25" s="320" t="s">
        <v>191</v>
      </c>
      <c r="AM25" s="320" t="s">
        <v>191</v>
      </c>
      <c r="AN25" s="320" t="s">
        <v>191</v>
      </c>
      <c r="AO25" s="320" t="s">
        <v>191</v>
      </c>
      <c r="AP25" s="320" t="s">
        <v>191</v>
      </c>
      <c r="AQ25" s="320" t="s">
        <v>191</v>
      </c>
      <c r="AR25" s="320" t="s">
        <v>191</v>
      </c>
      <c r="AS25" s="320" t="s">
        <v>191</v>
      </c>
      <c r="AT25" s="320" t="s">
        <v>191</v>
      </c>
      <c r="AU25" s="320" t="s">
        <v>191</v>
      </c>
      <c r="AV25" s="320" t="s">
        <v>191</v>
      </c>
      <c r="AW25" s="320" t="s">
        <v>191</v>
      </c>
      <c r="AX25" s="320" t="s">
        <v>191</v>
      </c>
      <c r="AY25" s="320" t="s">
        <v>191</v>
      </c>
      <c r="AZ25" s="320" t="s">
        <v>191</v>
      </c>
      <c r="BA25" s="320" t="s">
        <v>191</v>
      </c>
      <c r="BB25" s="320" t="s">
        <v>191</v>
      </c>
      <c r="BC25" s="320" t="s">
        <v>191</v>
      </c>
      <c r="BD25" s="320" t="s">
        <v>191</v>
      </c>
      <c r="BE25" s="320" t="s">
        <v>191</v>
      </c>
      <c r="BF25" s="273">
        <v>28</v>
      </c>
      <c r="BG25" s="274">
        <v>20</v>
      </c>
      <c r="BH25" s="275">
        <v>22</v>
      </c>
      <c r="BI25" s="273">
        <v>120</v>
      </c>
      <c r="BJ25" s="274">
        <v>325</v>
      </c>
      <c r="BK25" s="275">
        <v>445</v>
      </c>
      <c r="BL25" s="273">
        <v>29</v>
      </c>
      <c r="BM25" s="274">
        <v>22</v>
      </c>
      <c r="BN25" s="275">
        <v>24</v>
      </c>
      <c r="BO25" s="273">
        <v>120</v>
      </c>
      <c r="BP25" s="274">
        <v>325</v>
      </c>
      <c r="BQ25" s="275">
        <v>445</v>
      </c>
      <c r="BR25" s="273">
        <v>26.9</v>
      </c>
      <c r="BS25" s="274">
        <v>25</v>
      </c>
      <c r="BT25" s="275">
        <v>25.5</v>
      </c>
      <c r="BU25" s="273">
        <v>120</v>
      </c>
      <c r="BV25" s="274">
        <v>325</v>
      </c>
      <c r="BW25" s="275">
        <v>445</v>
      </c>
      <c r="BX25" s="273" t="s">
        <v>197</v>
      </c>
      <c r="BY25" s="274" t="s">
        <v>197</v>
      </c>
      <c r="BZ25" s="275" t="s">
        <v>197</v>
      </c>
      <c r="CA25" s="273">
        <v>25</v>
      </c>
      <c r="CB25" s="274">
        <v>36</v>
      </c>
      <c r="CC25" s="275">
        <v>61</v>
      </c>
      <c r="CD25" s="273" t="s">
        <v>197</v>
      </c>
      <c r="CE25" s="274" t="s">
        <v>197</v>
      </c>
      <c r="CF25" s="275" t="s">
        <v>197</v>
      </c>
      <c r="CG25" s="273">
        <v>25</v>
      </c>
      <c r="CH25" s="274">
        <v>36</v>
      </c>
      <c r="CI25" s="275">
        <v>61</v>
      </c>
      <c r="CJ25" s="273">
        <v>18.899999999999999</v>
      </c>
      <c r="CK25" s="274">
        <v>17.3</v>
      </c>
      <c r="CL25" s="275">
        <v>18</v>
      </c>
      <c r="CM25" s="273">
        <v>25</v>
      </c>
      <c r="CN25" s="274">
        <v>36</v>
      </c>
      <c r="CO25" s="275">
        <v>61</v>
      </c>
      <c r="CP25" s="273">
        <v>70</v>
      </c>
      <c r="CQ25" s="274">
        <v>55</v>
      </c>
      <c r="CR25" s="275">
        <v>62</v>
      </c>
      <c r="CS25" s="273">
        <v>2314</v>
      </c>
      <c r="CT25" s="274">
        <v>2523</v>
      </c>
      <c r="CU25" s="275">
        <v>4837</v>
      </c>
      <c r="CV25" s="273">
        <v>72</v>
      </c>
      <c r="CW25" s="274">
        <v>58</v>
      </c>
      <c r="CX25" s="275">
        <v>64</v>
      </c>
      <c r="CY25" s="273">
        <v>2314</v>
      </c>
      <c r="CZ25" s="274">
        <v>2523</v>
      </c>
      <c r="DA25" s="275">
        <v>4837</v>
      </c>
      <c r="DB25" s="273">
        <v>34.799999999999997</v>
      </c>
      <c r="DC25" s="274">
        <v>32</v>
      </c>
      <c r="DD25" s="275">
        <v>33.299999999999997</v>
      </c>
      <c r="DE25" s="273">
        <v>2314</v>
      </c>
      <c r="DF25" s="274">
        <v>2523</v>
      </c>
      <c r="DG25" s="275">
        <v>4837</v>
      </c>
    </row>
    <row r="26" spans="1:111" x14ac:dyDescent="0.35">
      <c r="A26" t="s">
        <v>63</v>
      </c>
      <c r="B26" t="s">
        <v>308</v>
      </c>
      <c r="C26" t="s">
        <v>299</v>
      </c>
      <c r="D26" s="273">
        <v>81</v>
      </c>
      <c r="E26" s="274">
        <v>75</v>
      </c>
      <c r="F26" s="275">
        <v>78</v>
      </c>
      <c r="G26" s="273">
        <v>183</v>
      </c>
      <c r="H26" s="274">
        <v>193</v>
      </c>
      <c r="I26" s="275">
        <v>376</v>
      </c>
      <c r="J26" s="273">
        <v>83</v>
      </c>
      <c r="K26" s="274">
        <v>76</v>
      </c>
      <c r="L26" s="275">
        <v>79</v>
      </c>
      <c r="M26" s="273">
        <v>183</v>
      </c>
      <c r="N26" s="274">
        <v>193</v>
      </c>
      <c r="O26" s="275">
        <v>376</v>
      </c>
      <c r="P26" s="273">
        <v>37.1</v>
      </c>
      <c r="Q26" s="274">
        <v>35.700000000000003</v>
      </c>
      <c r="R26" s="275">
        <v>36.4</v>
      </c>
      <c r="S26" s="273">
        <v>183</v>
      </c>
      <c r="T26" s="274">
        <v>193</v>
      </c>
      <c r="U26" s="275">
        <v>376</v>
      </c>
      <c r="V26" s="320" t="s">
        <v>191</v>
      </c>
      <c r="W26" s="320" t="s">
        <v>191</v>
      </c>
      <c r="X26" s="320" t="s">
        <v>191</v>
      </c>
      <c r="Y26" s="320" t="s">
        <v>191</v>
      </c>
      <c r="Z26" s="320" t="s">
        <v>191</v>
      </c>
      <c r="AA26" s="320" t="s">
        <v>191</v>
      </c>
      <c r="AB26" s="320" t="s">
        <v>191</v>
      </c>
      <c r="AC26" s="320" t="s">
        <v>191</v>
      </c>
      <c r="AD26" s="320" t="s">
        <v>191</v>
      </c>
      <c r="AE26" s="320" t="s">
        <v>191</v>
      </c>
      <c r="AF26" s="320" t="s">
        <v>191</v>
      </c>
      <c r="AG26" s="320" t="s">
        <v>191</v>
      </c>
      <c r="AH26" s="320" t="s">
        <v>191</v>
      </c>
      <c r="AI26" s="320" t="s">
        <v>191</v>
      </c>
      <c r="AJ26" s="320" t="s">
        <v>191</v>
      </c>
      <c r="AK26" s="320" t="s">
        <v>191</v>
      </c>
      <c r="AL26" s="320" t="s">
        <v>191</v>
      </c>
      <c r="AM26" s="320" t="s">
        <v>191</v>
      </c>
      <c r="AN26" s="320" t="s">
        <v>191</v>
      </c>
      <c r="AO26" s="320" t="s">
        <v>191</v>
      </c>
      <c r="AP26" s="320" t="s">
        <v>191</v>
      </c>
      <c r="AQ26" s="320" t="s">
        <v>191</v>
      </c>
      <c r="AR26" s="320" t="s">
        <v>191</v>
      </c>
      <c r="AS26" s="320" t="s">
        <v>191</v>
      </c>
      <c r="AT26" s="320" t="s">
        <v>191</v>
      </c>
      <c r="AU26" s="320" t="s">
        <v>191</v>
      </c>
      <c r="AV26" s="320" t="s">
        <v>191</v>
      </c>
      <c r="AW26" s="320" t="s">
        <v>191</v>
      </c>
      <c r="AX26" s="320" t="s">
        <v>191</v>
      </c>
      <c r="AY26" s="320" t="s">
        <v>191</v>
      </c>
      <c r="AZ26" s="320" t="s">
        <v>191</v>
      </c>
      <c r="BA26" s="320" t="s">
        <v>191</v>
      </c>
      <c r="BB26" s="320" t="s">
        <v>191</v>
      </c>
      <c r="BC26" s="320" t="s">
        <v>191</v>
      </c>
      <c r="BD26" s="320" t="s">
        <v>191</v>
      </c>
      <c r="BE26" s="320" t="s">
        <v>191</v>
      </c>
      <c r="BF26" s="273" t="s">
        <v>197</v>
      </c>
      <c r="BG26" s="274" t="s">
        <v>197</v>
      </c>
      <c r="BH26" s="275">
        <v>21</v>
      </c>
      <c r="BI26" s="273">
        <v>4</v>
      </c>
      <c r="BJ26" s="274">
        <v>15</v>
      </c>
      <c r="BK26" s="275">
        <v>19</v>
      </c>
      <c r="BL26" s="273" t="s">
        <v>197</v>
      </c>
      <c r="BM26" s="274" t="s">
        <v>197</v>
      </c>
      <c r="BN26" s="275">
        <v>21</v>
      </c>
      <c r="BO26" s="273">
        <v>4</v>
      </c>
      <c r="BP26" s="274">
        <v>15</v>
      </c>
      <c r="BQ26" s="275">
        <v>19</v>
      </c>
      <c r="BR26" s="273">
        <v>35.799999999999997</v>
      </c>
      <c r="BS26" s="274">
        <v>25.9</v>
      </c>
      <c r="BT26" s="275">
        <v>28</v>
      </c>
      <c r="BU26" s="273">
        <v>4</v>
      </c>
      <c r="BV26" s="274">
        <v>15</v>
      </c>
      <c r="BW26" s="275">
        <v>19</v>
      </c>
      <c r="BX26" s="273" t="s">
        <v>197</v>
      </c>
      <c r="BY26" s="274" t="s">
        <v>197</v>
      </c>
      <c r="BZ26" s="275" t="s">
        <v>197</v>
      </c>
      <c r="CA26" s="273" t="s">
        <v>197</v>
      </c>
      <c r="CB26" s="274" t="s">
        <v>197</v>
      </c>
      <c r="CC26" s="275">
        <v>3</v>
      </c>
      <c r="CD26" s="273" t="s">
        <v>197</v>
      </c>
      <c r="CE26" s="274" t="s">
        <v>197</v>
      </c>
      <c r="CF26" s="275" t="s">
        <v>197</v>
      </c>
      <c r="CG26" s="273" t="s">
        <v>197</v>
      </c>
      <c r="CH26" s="274" t="s">
        <v>197</v>
      </c>
      <c r="CI26" s="275">
        <v>3</v>
      </c>
      <c r="CJ26" s="273">
        <v>17</v>
      </c>
      <c r="CK26" s="274">
        <v>18</v>
      </c>
      <c r="CL26" s="275">
        <v>17.7</v>
      </c>
      <c r="CM26" s="273" t="s">
        <v>197</v>
      </c>
      <c r="CN26" s="274" t="s">
        <v>197</v>
      </c>
      <c r="CO26" s="275">
        <v>3</v>
      </c>
      <c r="CP26" s="273">
        <v>80</v>
      </c>
      <c r="CQ26" s="274">
        <v>70</v>
      </c>
      <c r="CR26" s="275">
        <v>75</v>
      </c>
      <c r="CS26" s="273">
        <v>188</v>
      </c>
      <c r="CT26" s="274">
        <v>216</v>
      </c>
      <c r="CU26" s="275">
        <v>404</v>
      </c>
      <c r="CV26" s="273">
        <v>81</v>
      </c>
      <c r="CW26" s="274">
        <v>71</v>
      </c>
      <c r="CX26" s="275">
        <v>76</v>
      </c>
      <c r="CY26" s="273">
        <v>188</v>
      </c>
      <c r="CZ26" s="274">
        <v>216</v>
      </c>
      <c r="DA26" s="275">
        <v>404</v>
      </c>
      <c r="DB26" s="273">
        <v>37</v>
      </c>
      <c r="DC26" s="274">
        <v>34.9</v>
      </c>
      <c r="DD26" s="275">
        <v>35.9</v>
      </c>
      <c r="DE26" s="273">
        <v>188</v>
      </c>
      <c r="DF26" s="274">
        <v>216</v>
      </c>
      <c r="DG26" s="275">
        <v>404</v>
      </c>
    </row>
    <row r="27" spans="1:111" x14ac:dyDescent="0.35">
      <c r="A27" t="s">
        <v>61</v>
      </c>
      <c r="B27" t="s">
        <v>306</v>
      </c>
      <c r="C27" t="s">
        <v>299</v>
      </c>
      <c r="D27" s="273">
        <v>73</v>
      </c>
      <c r="E27" s="274">
        <v>61</v>
      </c>
      <c r="F27" s="275">
        <v>67</v>
      </c>
      <c r="G27" s="273">
        <v>1730</v>
      </c>
      <c r="H27" s="274">
        <v>1746</v>
      </c>
      <c r="I27" s="275">
        <v>3476</v>
      </c>
      <c r="J27" s="273">
        <v>77</v>
      </c>
      <c r="K27" s="274">
        <v>65</v>
      </c>
      <c r="L27" s="275">
        <v>71</v>
      </c>
      <c r="M27" s="273">
        <v>1730</v>
      </c>
      <c r="N27" s="274">
        <v>1746</v>
      </c>
      <c r="O27" s="275">
        <v>3476</v>
      </c>
      <c r="P27" s="273">
        <v>34.700000000000003</v>
      </c>
      <c r="Q27" s="274">
        <v>32.6</v>
      </c>
      <c r="R27" s="275">
        <v>33.6</v>
      </c>
      <c r="S27" s="273">
        <v>1730</v>
      </c>
      <c r="T27" s="274">
        <v>1746</v>
      </c>
      <c r="U27" s="275">
        <v>3476</v>
      </c>
      <c r="V27" s="320" t="s">
        <v>191</v>
      </c>
      <c r="W27" s="320" t="s">
        <v>191</v>
      </c>
      <c r="X27" s="320" t="s">
        <v>191</v>
      </c>
      <c r="Y27" s="320" t="s">
        <v>191</v>
      </c>
      <c r="Z27" s="320" t="s">
        <v>191</v>
      </c>
      <c r="AA27" s="320" t="s">
        <v>191</v>
      </c>
      <c r="AB27" s="320" t="s">
        <v>191</v>
      </c>
      <c r="AC27" s="320" t="s">
        <v>191</v>
      </c>
      <c r="AD27" s="320" t="s">
        <v>191</v>
      </c>
      <c r="AE27" s="320" t="s">
        <v>191</v>
      </c>
      <c r="AF27" s="320" t="s">
        <v>191</v>
      </c>
      <c r="AG27" s="320" t="s">
        <v>191</v>
      </c>
      <c r="AH27" s="320" t="s">
        <v>191</v>
      </c>
      <c r="AI27" s="320" t="s">
        <v>191</v>
      </c>
      <c r="AJ27" s="320" t="s">
        <v>191</v>
      </c>
      <c r="AK27" s="320" t="s">
        <v>191</v>
      </c>
      <c r="AL27" s="320" t="s">
        <v>191</v>
      </c>
      <c r="AM27" s="320" t="s">
        <v>191</v>
      </c>
      <c r="AN27" s="320" t="s">
        <v>191</v>
      </c>
      <c r="AO27" s="320" t="s">
        <v>191</v>
      </c>
      <c r="AP27" s="320" t="s">
        <v>191</v>
      </c>
      <c r="AQ27" s="320" t="s">
        <v>191</v>
      </c>
      <c r="AR27" s="320" t="s">
        <v>191</v>
      </c>
      <c r="AS27" s="320" t="s">
        <v>191</v>
      </c>
      <c r="AT27" s="320" t="s">
        <v>191</v>
      </c>
      <c r="AU27" s="320" t="s">
        <v>191</v>
      </c>
      <c r="AV27" s="320" t="s">
        <v>191</v>
      </c>
      <c r="AW27" s="320" t="s">
        <v>191</v>
      </c>
      <c r="AX27" s="320" t="s">
        <v>191</v>
      </c>
      <c r="AY27" s="320" t="s">
        <v>191</v>
      </c>
      <c r="AZ27" s="320" t="s">
        <v>191</v>
      </c>
      <c r="BA27" s="320" t="s">
        <v>191</v>
      </c>
      <c r="BB27" s="320" t="s">
        <v>191</v>
      </c>
      <c r="BC27" s="320" t="s">
        <v>191</v>
      </c>
      <c r="BD27" s="320" t="s">
        <v>191</v>
      </c>
      <c r="BE27" s="320" t="s">
        <v>191</v>
      </c>
      <c r="BF27" s="273">
        <v>27</v>
      </c>
      <c r="BG27" s="274">
        <v>25</v>
      </c>
      <c r="BH27" s="275">
        <v>26</v>
      </c>
      <c r="BI27" s="273">
        <v>106</v>
      </c>
      <c r="BJ27" s="274">
        <v>196</v>
      </c>
      <c r="BK27" s="275">
        <v>302</v>
      </c>
      <c r="BL27" s="273">
        <v>28</v>
      </c>
      <c r="BM27" s="274">
        <v>29</v>
      </c>
      <c r="BN27" s="275">
        <v>29</v>
      </c>
      <c r="BO27" s="273">
        <v>106</v>
      </c>
      <c r="BP27" s="274">
        <v>196</v>
      </c>
      <c r="BQ27" s="275">
        <v>302</v>
      </c>
      <c r="BR27" s="273">
        <v>26</v>
      </c>
      <c r="BS27" s="274">
        <v>25.3</v>
      </c>
      <c r="BT27" s="275">
        <v>25.6</v>
      </c>
      <c r="BU27" s="273">
        <v>106</v>
      </c>
      <c r="BV27" s="274">
        <v>196</v>
      </c>
      <c r="BW27" s="275">
        <v>302</v>
      </c>
      <c r="BX27" s="273" t="s">
        <v>197</v>
      </c>
      <c r="BY27" s="274" t="s">
        <v>197</v>
      </c>
      <c r="BZ27" s="275" t="s">
        <v>197</v>
      </c>
      <c r="CA27" s="273">
        <v>3</v>
      </c>
      <c r="CB27" s="274">
        <v>10</v>
      </c>
      <c r="CC27" s="275">
        <v>13</v>
      </c>
      <c r="CD27" s="273" t="s">
        <v>197</v>
      </c>
      <c r="CE27" s="274" t="s">
        <v>197</v>
      </c>
      <c r="CF27" s="275" t="s">
        <v>197</v>
      </c>
      <c r="CG27" s="273">
        <v>3</v>
      </c>
      <c r="CH27" s="274">
        <v>10</v>
      </c>
      <c r="CI27" s="275">
        <v>13</v>
      </c>
      <c r="CJ27" s="273">
        <v>24.3</v>
      </c>
      <c r="CK27" s="274">
        <v>18.600000000000001</v>
      </c>
      <c r="CL27" s="275">
        <v>19.899999999999999</v>
      </c>
      <c r="CM27" s="273">
        <v>3</v>
      </c>
      <c r="CN27" s="274">
        <v>10</v>
      </c>
      <c r="CO27" s="275">
        <v>13</v>
      </c>
      <c r="CP27" s="273">
        <v>69</v>
      </c>
      <c r="CQ27" s="274">
        <v>56</v>
      </c>
      <c r="CR27" s="275">
        <v>62</v>
      </c>
      <c r="CS27" s="273">
        <v>1888</v>
      </c>
      <c r="CT27" s="274">
        <v>1997</v>
      </c>
      <c r="CU27" s="275">
        <v>3885</v>
      </c>
      <c r="CV27" s="273">
        <v>73</v>
      </c>
      <c r="CW27" s="274">
        <v>60</v>
      </c>
      <c r="CX27" s="275">
        <v>66</v>
      </c>
      <c r="CY27" s="273">
        <v>1888</v>
      </c>
      <c r="CZ27" s="274">
        <v>1997</v>
      </c>
      <c r="DA27" s="275">
        <v>3885</v>
      </c>
      <c r="DB27" s="273">
        <v>34</v>
      </c>
      <c r="DC27" s="274">
        <v>31.6</v>
      </c>
      <c r="DD27" s="275">
        <v>32.799999999999997</v>
      </c>
      <c r="DE27" s="273">
        <v>1888</v>
      </c>
      <c r="DF27" s="274">
        <v>1997</v>
      </c>
      <c r="DG27" s="275">
        <v>3885</v>
      </c>
    </row>
    <row r="28" spans="1:111" x14ac:dyDescent="0.35">
      <c r="A28" t="s">
        <v>68</v>
      </c>
      <c r="B28" t="s">
        <v>313</v>
      </c>
      <c r="C28" t="s">
        <v>309</v>
      </c>
      <c r="D28" s="273">
        <v>86</v>
      </c>
      <c r="E28" s="274">
        <v>71</v>
      </c>
      <c r="F28" s="275">
        <v>78</v>
      </c>
      <c r="G28" s="273">
        <v>879</v>
      </c>
      <c r="H28" s="274">
        <v>853</v>
      </c>
      <c r="I28" s="275">
        <v>1732</v>
      </c>
      <c r="J28" s="273">
        <v>87</v>
      </c>
      <c r="K28" s="274">
        <v>72</v>
      </c>
      <c r="L28" s="275">
        <v>80</v>
      </c>
      <c r="M28" s="273">
        <v>879</v>
      </c>
      <c r="N28" s="274">
        <v>853</v>
      </c>
      <c r="O28" s="275">
        <v>1732</v>
      </c>
      <c r="P28" s="273">
        <v>36.299999999999997</v>
      </c>
      <c r="Q28" s="274">
        <v>34.200000000000003</v>
      </c>
      <c r="R28" s="275">
        <v>35.299999999999997</v>
      </c>
      <c r="S28" s="273">
        <v>879</v>
      </c>
      <c r="T28" s="274">
        <v>853</v>
      </c>
      <c r="U28" s="275">
        <v>1732</v>
      </c>
      <c r="V28" s="320" t="s">
        <v>191</v>
      </c>
      <c r="W28" s="320" t="s">
        <v>191</v>
      </c>
      <c r="X28" s="320" t="s">
        <v>191</v>
      </c>
      <c r="Y28" s="320" t="s">
        <v>191</v>
      </c>
      <c r="Z28" s="320" t="s">
        <v>191</v>
      </c>
      <c r="AA28" s="320" t="s">
        <v>191</v>
      </c>
      <c r="AB28" s="320" t="s">
        <v>191</v>
      </c>
      <c r="AC28" s="320" t="s">
        <v>191</v>
      </c>
      <c r="AD28" s="320" t="s">
        <v>191</v>
      </c>
      <c r="AE28" s="320" t="s">
        <v>191</v>
      </c>
      <c r="AF28" s="320" t="s">
        <v>191</v>
      </c>
      <c r="AG28" s="320" t="s">
        <v>191</v>
      </c>
      <c r="AH28" s="320" t="s">
        <v>191</v>
      </c>
      <c r="AI28" s="320" t="s">
        <v>191</v>
      </c>
      <c r="AJ28" s="320" t="s">
        <v>191</v>
      </c>
      <c r="AK28" s="320" t="s">
        <v>191</v>
      </c>
      <c r="AL28" s="320" t="s">
        <v>191</v>
      </c>
      <c r="AM28" s="320" t="s">
        <v>191</v>
      </c>
      <c r="AN28" s="320" t="s">
        <v>191</v>
      </c>
      <c r="AO28" s="320" t="s">
        <v>191</v>
      </c>
      <c r="AP28" s="320" t="s">
        <v>191</v>
      </c>
      <c r="AQ28" s="320" t="s">
        <v>191</v>
      </c>
      <c r="AR28" s="320" t="s">
        <v>191</v>
      </c>
      <c r="AS28" s="320" t="s">
        <v>191</v>
      </c>
      <c r="AT28" s="320" t="s">
        <v>191</v>
      </c>
      <c r="AU28" s="320" t="s">
        <v>191</v>
      </c>
      <c r="AV28" s="320" t="s">
        <v>191</v>
      </c>
      <c r="AW28" s="320" t="s">
        <v>191</v>
      </c>
      <c r="AX28" s="320" t="s">
        <v>191</v>
      </c>
      <c r="AY28" s="320" t="s">
        <v>191</v>
      </c>
      <c r="AZ28" s="320" t="s">
        <v>191</v>
      </c>
      <c r="BA28" s="320" t="s">
        <v>191</v>
      </c>
      <c r="BB28" s="320" t="s">
        <v>191</v>
      </c>
      <c r="BC28" s="320" t="s">
        <v>191</v>
      </c>
      <c r="BD28" s="320" t="s">
        <v>191</v>
      </c>
      <c r="BE28" s="320" t="s">
        <v>191</v>
      </c>
      <c r="BF28" s="273">
        <v>50</v>
      </c>
      <c r="BG28" s="274">
        <v>22</v>
      </c>
      <c r="BH28" s="275">
        <v>30</v>
      </c>
      <c r="BI28" s="273">
        <v>38</v>
      </c>
      <c r="BJ28" s="274">
        <v>96</v>
      </c>
      <c r="BK28" s="275">
        <v>134</v>
      </c>
      <c r="BL28" s="273">
        <v>53</v>
      </c>
      <c r="BM28" s="274">
        <v>22</v>
      </c>
      <c r="BN28" s="275">
        <v>31</v>
      </c>
      <c r="BO28" s="273">
        <v>38</v>
      </c>
      <c r="BP28" s="274">
        <v>96</v>
      </c>
      <c r="BQ28" s="275">
        <v>134</v>
      </c>
      <c r="BR28" s="273">
        <v>31.6</v>
      </c>
      <c r="BS28" s="274">
        <v>27.3</v>
      </c>
      <c r="BT28" s="275">
        <v>28.6</v>
      </c>
      <c r="BU28" s="273">
        <v>38</v>
      </c>
      <c r="BV28" s="274">
        <v>96</v>
      </c>
      <c r="BW28" s="275">
        <v>134</v>
      </c>
      <c r="BX28" s="273" t="s">
        <v>197</v>
      </c>
      <c r="BY28" s="274" t="s">
        <v>197</v>
      </c>
      <c r="BZ28" s="275" t="s">
        <v>197</v>
      </c>
      <c r="CA28" s="273">
        <v>3</v>
      </c>
      <c r="CB28" s="274">
        <v>18</v>
      </c>
      <c r="CC28" s="275">
        <v>21</v>
      </c>
      <c r="CD28" s="273" t="s">
        <v>197</v>
      </c>
      <c r="CE28" s="274" t="s">
        <v>197</v>
      </c>
      <c r="CF28" s="275" t="s">
        <v>197</v>
      </c>
      <c r="CG28" s="273">
        <v>3</v>
      </c>
      <c r="CH28" s="274">
        <v>18</v>
      </c>
      <c r="CI28" s="275">
        <v>21</v>
      </c>
      <c r="CJ28" s="273">
        <v>18</v>
      </c>
      <c r="CK28" s="274">
        <v>19.2</v>
      </c>
      <c r="CL28" s="275">
        <v>19</v>
      </c>
      <c r="CM28" s="273">
        <v>3</v>
      </c>
      <c r="CN28" s="274">
        <v>18</v>
      </c>
      <c r="CO28" s="275">
        <v>21</v>
      </c>
      <c r="CP28" s="273">
        <v>84</v>
      </c>
      <c r="CQ28" s="274">
        <v>64</v>
      </c>
      <c r="CR28" s="275">
        <v>74</v>
      </c>
      <c r="CS28" s="273">
        <v>935</v>
      </c>
      <c r="CT28" s="274">
        <v>978</v>
      </c>
      <c r="CU28" s="275">
        <v>1913</v>
      </c>
      <c r="CV28" s="273">
        <v>85</v>
      </c>
      <c r="CW28" s="274">
        <v>66</v>
      </c>
      <c r="CX28" s="275">
        <v>75</v>
      </c>
      <c r="CY28" s="273">
        <v>935</v>
      </c>
      <c r="CZ28" s="274">
        <v>978</v>
      </c>
      <c r="DA28" s="275">
        <v>1913</v>
      </c>
      <c r="DB28" s="273">
        <v>36</v>
      </c>
      <c r="DC28" s="274">
        <v>33.200000000000003</v>
      </c>
      <c r="DD28" s="275">
        <v>34.6</v>
      </c>
      <c r="DE28" s="273">
        <v>935</v>
      </c>
      <c r="DF28" s="274">
        <v>978</v>
      </c>
      <c r="DG28" s="275">
        <v>1913</v>
      </c>
    </row>
    <row r="29" spans="1:111" x14ac:dyDescent="0.35">
      <c r="A29" t="s">
        <v>74</v>
      </c>
      <c r="B29" t="s">
        <v>319</v>
      </c>
      <c r="C29" t="s">
        <v>309</v>
      </c>
      <c r="D29" s="273">
        <v>81</v>
      </c>
      <c r="E29" s="274">
        <v>68</v>
      </c>
      <c r="F29" s="275">
        <v>74</v>
      </c>
      <c r="G29" s="273">
        <v>1023</v>
      </c>
      <c r="H29" s="274">
        <v>1002</v>
      </c>
      <c r="I29" s="275">
        <v>2025</v>
      </c>
      <c r="J29" s="273">
        <v>81</v>
      </c>
      <c r="K29" s="274">
        <v>71</v>
      </c>
      <c r="L29" s="275">
        <v>76</v>
      </c>
      <c r="M29" s="273">
        <v>1023</v>
      </c>
      <c r="N29" s="274">
        <v>1002</v>
      </c>
      <c r="O29" s="275">
        <v>2025</v>
      </c>
      <c r="P29" s="273">
        <v>36.200000000000003</v>
      </c>
      <c r="Q29" s="274">
        <v>34.4</v>
      </c>
      <c r="R29" s="275">
        <v>35.299999999999997</v>
      </c>
      <c r="S29" s="273">
        <v>1023</v>
      </c>
      <c r="T29" s="274">
        <v>1002</v>
      </c>
      <c r="U29" s="275">
        <v>2025</v>
      </c>
      <c r="V29" s="320" t="s">
        <v>191</v>
      </c>
      <c r="W29" s="320" t="s">
        <v>191</v>
      </c>
      <c r="X29" s="320" t="s">
        <v>191</v>
      </c>
      <c r="Y29" s="320" t="s">
        <v>191</v>
      </c>
      <c r="Z29" s="320" t="s">
        <v>191</v>
      </c>
      <c r="AA29" s="320" t="s">
        <v>191</v>
      </c>
      <c r="AB29" s="320" t="s">
        <v>191</v>
      </c>
      <c r="AC29" s="320" t="s">
        <v>191</v>
      </c>
      <c r="AD29" s="320" t="s">
        <v>191</v>
      </c>
      <c r="AE29" s="320" t="s">
        <v>191</v>
      </c>
      <c r="AF29" s="320" t="s">
        <v>191</v>
      </c>
      <c r="AG29" s="320" t="s">
        <v>191</v>
      </c>
      <c r="AH29" s="320" t="s">
        <v>191</v>
      </c>
      <c r="AI29" s="320" t="s">
        <v>191</v>
      </c>
      <c r="AJ29" s="320" t="s">
        <v>191</v>
      </c>
      <c r="AK29" s="320" t="s">
        <v>191</v>
      </c>
      <c r="AL29" s="320" t="s">
        <v>191</v>
      </c>
      <c r="AM29" s="320" t="s">
        <v>191</v>
      </c>
      <c r="AN29" s="320" t="s">
        <v>191</v>
      </c>
      <c r="AO29" s="320" t="s">
        <v>191</v>
      </c>
      <c r="AP29" s="320" t="s">
        <v>191</v>
      </c>
      <c r="AQ29" s="320" t="s">
        <v>191</v>
      </c>
      <c r="AR29" s="320" t="s">
        <v>191</v>
      </c>
      <c r="AS29" s="320" t="s">
        <v>191</v>
      </c>
      <c r="AT29" s="320" t="s">
        <v>191</v>
      </c>
      <c r="AU29" s="320" t="s">
        <v>191</v>
      </c>
      <c r="AV29" s="320" t="s">
        <v>191</v>
      </c>
      <c r="AW29" s="320" t="s">
        <v>191</v>
      </c>
      <c r="AX29" s="320" t="s">
        <v>191</v>
      </c>
      <c r="AY29" s="320" t="s">
        <v>191</v>
      </c>
      <c r="AZ29" s="320" t="s">
        <v>191</v>
      </c>
      <c r="BA29" s="320" t="s">
        <v>191</v>
      </c>
      <c r="BB29" s="320" t="s">
        <v>191</v>
      </c>
      <c r="BC29" s="320" t="s">
        <v>191</v>
      </c>
      <c r="BD29" s="320" t="s">
        <v>191</v>
      </c>
      <c r="BE29" s="320" t="s">
        <v>191</v>
      </c>
      <c r="BF29" s="273">
        <v>34</v>
      </c>
      <c r="BG29" s="274">
        <v>26</v>
      </c>
      <c r="BH29" s="275">
        <v>29</v>
      </c>
      <c r="BI29" s="273">
        <v>64</v>
      </c>
      <c r="BJ29" s="274">
        <v>137</v>
      </c>
      <c r="BK29" s="275">
        <v>201</v>
      </c>
      <c r="BL29" s="273">
        <v>34</v>
      </c>
      <c r="BM29" s="274">
        <v>28</v>
      </c>
      <c r="BN29" s="275">
        <v>30</v>
      </c>
      <c r="BO29" s="273">
        <v>64</v>
      </c>
      <c r="BP29" s="274">
        <v>137</v>
      </c>
      <c r="BQ29" s="275">
        <v>201</v>
      </c>
      <c r="BR29" s="273">
        <v>27.9</v>
      </c>
      <c r="BS29" s="274">
        <v>27.6</v>
      </c>
      <c r="BT29" s="275">
        <v>27.7</v>
      </c>
      <c r="BU29" s="273">
        <v>64</v>
      </c>
      <c r="BV29" s="274">
        <v>137</v>
      </c>
      <c r="BW29" s="275">
        <v>201</v>
      </c>
      <c r="BX29" s="273" t="s">
        <v>197</v>
      </c>
      <c r="BY29" s="274" t="s">
        <v>197</v>
      </c>
      <c r="BZ29" s="275" t="s">
        <v>197</v>
      </c>
      <c r="CA29" s="273">
        <v>22</v>
      </c>
      <c r="CB29" s="274">
        <v>34</v>
      </c>
      <c r="CC29" s="275">
        <v>56</v>
      </c>
      <c r="CD29" s="273" t="s">
        <v>197</v>
      </c>
      <c r="CE29" s="274" t="s">
        <v>197</v>
      </c>
      <c r="CF29" s="275" t="s">
        <v>197</v>
      </c>
      <c r="CG29" s="273">
        <v>22</v>
      </c>
      <c r="CH29" s="274">
        <v>34</v>
      </c>
      <c r="CI29" s="275">
        <v>56</v>
      </c>
      <c r="CJ29" s="273">
        <v>19.5</v>
      </c>
      <c r="CK29" s="274">
        <v>19.2</v>
      </c>
      <c r="CL29" s="275">
        <v>19.3</v>
      </c>
      <c r="CM29" s="273">
        <v>22</v>
      </c>
      <c r="CN29" s="274">
        <v>34</v>
      </c>
      <c r="CO29" s="275">
        <v>56</v>
      </c>
      <c r="CP29" s="273">
        <v>76</v>
      </c>
      <c r="CQ29" s="274">
        <v>60</v>
      </c>
      <c r="CR29" s="275">
        <v>68</v>
      </c>
      <c r="CS29" s="273">
        <v>1126</v>
      </c>
      <c r="CT29" s="274">
        <v>1192</v>
      </c>
      <c r="CU29" s="275">
        <v>2318</v>
      </c>
      <c r="CV29" s="273">
        <v>77</v>
      </c>
      <c r="CW29" s="274">
        <v>63</v>
      </c>
      <c r="CX29" s="275">
        <v>70</v>
      </c>
      <c r="CY29" s="273">
        <v>1126</v>
      </c>
      <c r="CZ29" s="274">
        <v>1192</v>
      </c>
      <c r="DA29" s="275">
        <v>2318</v>
      </c>
      <c r="DB29" s="273">
        <v>35.299999999999997</v>
      </c>
      <c r="DC29" s="274">
        <v>33.1</v>
      </c>
      <c r="DD29" s="275">
        <v>34.200000000000003</v>
      </c>
      <c r="DE29" s="273">
        <v>1126</v>
      </c>
      <c r="DF29" s="274">
        <v>1192</v>
      </c>
      <c r="DG29" s="275">
        <v>2318</v>
      </c>
    </row>
    <row r="30" spans="1:111" x14ac:dyDescent="0.35">
      <c r="A30" t="s">
        <v>73</v>
      </c>
      <c r="B30" t="s">
        <v>318</v>
      </c>
      <c r="C30" t="s">
        <v>309</v>
      </c>
      <c r="D30" s="273">
        <v>78</v>
      </c>
      <c r="E30" s="274">
        <v>64</v>
      </c>
      <c r="F30" s="275">
        <v>71</v>
      </c>
      <c r="G30" s="273">
        <v>1502</v>
      </c>
      <c r="H30" s="274">
        <v>1385</v>
      </c>
      <c r="I30" s="275">
        <v>2887</v>
      </c>
      <c r="J30" s="273">
        <v>81</v>
      </c>
      <c r="K30" s="274">
        <v>66</v>
      </c>
      <c r="L30" s="275">
        <v>74</v>
      </c>
      <c r="M30" s="273">
        <v>1502</v>
      </c>
      <c r="N30" s="274">
        <v>1385</v>
      </c>
      <c r="O30" s="275">
        <v>2887</v>
      </c>
      <c r="P30" s="273">
        <v>36.200000000000003</v>
      </c>
      <c r="Q30" s="274">
        <v>33.299999999999997</v>
      </c>
      <c r="R30" s="275">
        <v>34.799999999999997</v>
      </c>
      <c r="S30" s="273">
        <v>1502</v>
      </c>
      <c r="T30" s="274">
        <v>1385</v>
      </c>
      <c r="U30" s="275">
        <v>2887</v>
      </c>
      <c r="V30" s="320" t="s">
        <v>191</v>
      </c>
      <c r="W30" s="320" t="s">
        <v>191</v>
      </c>
      <c r="X30" s="320" t="s">
        <v>191</v>
      </c>
      <c r="Y30" s="320" t="s">
        <v>191</v>
      </c>
      <c r="Z30" s="320" t="s">
        <v>191</v>
      </c>
      <c r="AA30" s="320" t="s">
        <v>191</v>
      </c>
      <c r="AB30" s="320" t="s">
        <v>191</v>
      </c>
      <c r="AC30" s="320" t="s">
        <v>191</v>
      </c>
      <c r="AD30" s="320" t="s">
        <v>191</v>
      </c>
      <c r="AE30" s="320" t="s">
        <v>191</v>
      </c>
      <c r="AF30" s="320" t="s">
        <v>191</v>
      </c>
      <c r="AG30" s="320" t="s">
        <v>191</v>
      </c>
      <c r="AH30" s="320" t="s">
        <v>191</v>
      </c>
      <c r="AI30" s="320" t="s">
        <v>191</v>
      </c>
      <c r="AJ30" s="320" t="s">
        <v>191</v>
      </c>
      <c r="AK30" s="320" t="s">
        <v>191</v>
      </c>
      <c r="AL30" s="320" t="s">
        <v>191</v>
      </c>
      <c r="AM30" s="320" t="s">
        <v>191</v>
      </c>
      <c r="AN30" s="320" t="s">
        <v>191</v>
      </c>
      <c r="AO30" s="320" t="s">
        <v>191</v>
      </c>
      <c r="AP30" s="320" t="s">
        <v>191</v>
      </c>
      <c r="AQ30" s="320" t="s">
        <v>191</v>
      </c>
      <c r="AR30" s="320" t="s">
        <v>191</v>
      </c>
      <c r="AS30" s="320" t="s">
        <v>191</v>
      </c>
      <c r="AT30" s="320" t="s">
        <v>191</v>
      </c>
      <c r="AU30" s="320" t="s">
        <v>191</v>
      </c>
      <c r="AV30" s="320" t="s">
        <v>191</v>
      </c>
      <c r="AW30" s="320" t="s">
        <v>191</v>
      </c>
      <c r="AX30" s="320" t="s">
        <v>191</v>
      </c>
      <c r="AY30" s="320" t="s">
        <v>191</v>
      </c>
      <c r="AZ30" s="320" t="s">
        <v>191</v>
      </c>
      <c r="BA30" s="320" t="s">
        <v>191</v>
      </c>
      <c r="BB30" s="320" t="s">
        <v>191</v>
      </c>
      <c r="BC30" s="320" t="s">
        <v>191</v>
      </c>
      <c r="BD30" s="320" t="s">
        <v>191</v>
      </c>
      <c r="BE30" s="320" t="s">
        <v>191</v>
      </c>
      <c r="BF30" s="273">
        <v>24</v>
      </c>
      <c r="BG30" s="274">
        <v>23</v>
      </c>
      <c r="BH30" s="275">
        <v>23</v>
      </c>
      <c r="BI30" s="273">
        <v>109</v>
      </c>
      <c r="BJ30" s="274">
        <v>266</v>
      </c>
      <c r="BK30" s="275">
        <v>375</v>
      </c>
      <c r="BL30" s="273">
        <v>24</v>
      </c>
      <c r="BM30" s="274">
        <v>25</v>
      </c>
      <c r="BN30" s="275">
        <v>25</v>
      </c>
      <c r="BO30" s="273">
        <v>109</v>
      </c>
      <c r="BP30" s="274">
        <v>266</v>
      </c>
      <c r="BQ30" s="275">
        <v>375</v>
      </c>
      <c r="BR30" s="273">
        <v>24.8</v>
      </c>
      <c r="BS30" s="274">
        <v>24.7</v>
      </c>
      <c r="BT30" s="275">
        <v>24.7</v>
      </c>
      <c r="BU30" s="273">
        <v>109</v>
      </c>
      <c r="BV30" s="274">
        <v>266</v>
      </c>
      <c r="BW30" s="275">
        <v>375</v>
      </c>
      <c r="BX30" s="273" t="s">
        <v>197</v>
      </c>
      <c r="BY30" s="274" t="s">
        <v>197</v>
      </c>
      <c r="BZ30" s="275" t="s">
        <v>197</v>
      </c>
      <c r="CA30" s="273">
        <v>23</v>
      </c>
      <c r="CB30" s="274">
        <v>50</v>
      </c>
      <c r="CC30" s="275">
        <v>73</v>
      </c>
      <c r="CD30" s="273" t="s">
        <v>197</v>
      </c>
      <c r="CE30" s="274" t="s">
        <v>197</v>
      </c>
      <c r="CF30" s="275" t="s">
        <v>197</v>
      </c>
      <c r="CG30" s="273">
        <v>23</v>
      </c>
      <c r="CH30" s="274">
        <v>50</v>
      </c>
      <c r="CI30" s="275">
        <v>73</v>
      </c>
      <c r="CJ30" s="273">
        <v>18.100000000000001</v>
      </c>
      <c r="CK30" s="274">
        <v>18.2</v>
      </c>
      <c r="CL30" s="275">
        <v>18.2</v>
      </c>
      <c r="CM30" s="273">
        <v>23</v>
      </c>
      <c r="CN30" s="274">
        <v>50</v>
      </c>
      <c r="CO30" s="275">
        <v>73</v>
      </c>
      <c r="CP30" s="273">
        <v>73</v>
      </c>
      <c r="CQ30" s="274">
        <v>55</v>
      </c>
      <c r="CR30" s="275">
        <v>64</v>
      </c>
      <c r="CS30" s="273">
        <v>1657</v>
      </c>
      <c r="CT30" s="274">
        <v>1723</v>
      </c>
      <c r="CU30" s="275">
        <v>3380</v>
      </c>
      <c r="CV30" s="273">
        <v>75</v>
      </c>
      <c r="CW30" s="274">
        <v>58</v>
      </c>
      <c r="CX30" s="275">
        <v>66</v>
      </c>
      <c r="CY30" s="273">
        <v>1657</v>
      </c>
      <c r="CZ30" s="274">
        <v>1723</v>
      </c>
      <c r="DA30" s="275">
        <v>3380</v>
      </c>
      <c r="DB30" s="273">
        <v>35</v>
      </c>
      <c r="DC30" s="274">
        <v>31.4</v>
      </c>
      <c r="DD30" s="275">
        <v>33.200000000000003</v>
      </c>
      <c r="DE30" s="273">
        <v>1657</v>
      </c>
      <c r="DF30" s="274">
        <v>1723</v>
      </c>
      <c r="DG30" s="275">
        <v>3380</v>
      </c>
    </row>
    <row r="31" spans="1:111" x14ac:dyDescent="0.35">
      <c r="A31" t="s">
        <v>148</v>
      </c>
      <c r="B31" t="s">
        <v>393</v>
      </c>
      <c r="C31" t="s">
        <v>392</v>
      </c>
      <c r="D31" s="273">
        <v>79</v>
      </c>
      <c r="E31" s="274">
        <v>70</v>
      </c>
      <c r="F31" s="275">
        <v>75</v>
      </c>
      <c r="G31" s="273">
        <v>862</v>
      </c>
      <c r="H31" s="274">
        <v>841</v>
      </c>
      <c r="I31" s="275">
        <v>1703</v>
      </c>
      <c r="J31" s="273">
        <v>80</v>
      </c>
      <c r="K31" s="274">
        <v>74</v>
      </c>
      <c r="L31" s="275">
        <v>77</v>
      </c>
      <c r="M31" s="273">
        <v>862</v>
      </c>
      <c r="N31" s="274">
        <v>841</v>
      </c>
      <c r="O31" s="275">
        <v>1703</v>
      </c>
      <c r="P31" s="273">
        <v>35.799999999999997</v>
      </c>
      <c r="Q31" s="274">
        <v>34.9</v>
      </c>
      <c r="R31" s="275">
        <v>35.4</v>
      </c>
      <c r="S31" s="273">
        <v>862</v>
      </c>
      <c r="T31" s="274">
        <v>841</v>
      </c>
      <c r="U31" s="275">
        <v>1703</v>
      </c>
      <c r="V31" s="320" t="s">
        <v>191</v>
      </c>
      <c r="W31" s="320" t="s">
        <v>191</v>
      </c>
      <c r="X31" s="320" t="s">
        <v>191</v>
      </c>
      <c r="Y31" s="320" t="s">
        <v>191</v>
      </c>
      <c r="Z31" s="320" t="s">
        <v>191</v>
      </c>
      <c r="AA31" s="320" t="s">
        <v>191</v>
      </c>
      <c r="AB31" s="320" t="s">
        <v>191</v>
      </c>
      <c r="AC31" s="320" t="s">
        <v>191</v>
      </c>
      <c r="AD31" s="320" t="s">
        <v>191</v>
      </c>
      <c r="AE31" s="320" t="s">
        <v>191</v>
      </c>
      <c r="AF31" s="320" t="s">
        <v>191</v>
      </c>
      <c r="AG31" s="320" t="s">
        <v>191</v>
      </c>
      <c r="AH31" s="320" t="s">
        <v>191</v>
      </c>
      <c r="AI31" s="320" t="s">
        <v>191</v>
      </c>
      <c r="AJ31" s="320" t="s">
        <v>191</v>
      </c>
      <c r="AK31" s="320" t="s">
        <v>191</v>
      </c>
      <c r="AL31" s="320" t="s">
        <v>191</v>
      </c>
      <c r="AM31" s="320" t="s">
        <v>191</v>
      </c>
      <c r="AN31" s="320" t="s">
        <v>191</v>
      </c>
      <c r="AO31" s="320" t="s">
        <v>191</v>
      </c>
      <c r="AP31" s="320" t="s">
        <v>191</v>
      </c>
      <c r="AQ31" s="320" t="s">
        <v>191</v>
      </c>
      <c r="AR31" s="320" t="s">
        <v>191</v>
      </c>
      <c r="AS31" s="320" t="s">
        <v>191</v>
      </c>
      <c r="AT31" s="320" t="s">
        <v>191</v>
      </c>
      <c r="AU31" s="320" t="s">
        <v>191</v>
      </c>
      <c r="AV31" s="320" t="s">
        <v>191</v>
      </c>
      <c r="AW31" s="320" t="s">
        <v>191</v>
      </c>
      <c r="AX31" s="320" t="s">
        <v>191</v>
      </c>
      <c r="AY31" s="320" t="s">
        <v>191</v>
      </c>
      <c r="AZ31" s="320" t="s">
        <v>191</v>
      </c>
      <c r="BA31" s="320" t="s">
        <v>191</v>
      </c>
      <c r="BB31" s="320" t="s">
        <v>191</v>
      </c>
      <c r="BC31" s="320" t="s">
        <v>191</v>
      </c>
      <c r="BD31" s="320" t="s">
        <v>191</v>
      </c>
      <c r="BE31" s="320" t="s">
        <v>191</v>
      </c>
      <c r="BF31" s="273">
        <v>23</v>
      </c>
      <c r="BG31" s="274">
        <v>25</v>
      </c>
      <c r="BH31" s="275">
        <v>24</v>
      </c>
      <c r="BI31" s="273">
        <v>48</v>
      </c>
      <c r="BJ31" s="274">
        <v>84</v>
      </c>
      <c r="BK31" s="275">
        <v>132</v>
      </c>
      <c r="BL31" s="273">
        <v>23</v>
      </c>
      <c r="BM31" s="274">
        <v>32</v>
      </c>
      <c r="BN31" s="275">
        <v>29</v>
      </c>
      <c r="BO31" s="273">
        <v>48</v>
      </c>
      <c r="BP31" s="274">
        <v>84</v>
      </c>
      <c r="BQ31" s="275">
        <v>132</v>
      </c>
      <c r="BR31" s="273">
        <v>27.6</v>
      </c>
      <c r="BS31" s="274">
        <v>27.7</v>
      </c>
      <c r="BT31" s="275">
        <v>27.6</v>
      </c>
      <c r="BU31" s="273">
        <v>48</v>
      </c>
      <c r="BV31" s="274">
        <v>84</v>
      </c>
      <c r="BW31" s="275">
        <v>132</v>
      </c>
      <c r="BX31" s="273" t="s">
        <v>197</v>
      </c>
      <c r="BY31" s="274" t="s">
        <v>197</v>
      </c>
      <c r="BZ31" s="275" t="s">
        <v>197</v>
      </c>
      <c r="CA31" s="273">
        <v>18</v>
      </c>
      <c r="CB31" s="274">
        <v>29</v>
      </c>
      <c r="CC31" s="275">
        <v>47</v>
      </c>
      <c r="CD31" s="273" t="s">
        <v>197</v>
      </c>
      <c r="CE31" s="274" t="s">
        <v>197</v>
      </c>
      <c r="CF31" s="275" t="s">
        <v>197</v>
      </c>
      <c r="CG31" s="273">
        <v>18</v>
      </c>
      <c r="CH31" s="274">
        <v>29</v>
      </c>
      <c r="CI31" s="275">
        <v>47</v>
      </c>
      <c r="CJ31" s="273">
        <v>20.8</v>
      </c>
      <c r="CK31" s="274">
        <v>20</v>
      </c>
      <c r="CL31" s="275">
        <v>20.3</v>
      </c>
      <c r="CM31" s="273">
        <v>18</v>
      </c>
      <c r="CN31" s="274">
        <v>29</v>
      </c>
      <c r="CO31" s="275">
        <v>47</v>
      </c>
      <c r="CP31" s="273">
        <v>75</v>
      </c>
      <c r="CQ31" s="274">
        <v>64</v>
      </c>
      <c r="CR31" s="275">
        <v>70</v>
      </c>
      <c r="CS31" s="273">
        <v>959</v>
      </c>
      <c r="CT31" s="274">
        <v>980</v>
      </c>
      <c r="CU31" s="275">
        <v>1939</v>
      </c>
      <c r="CV31" s="273">
        <v>76</v>
      </c>
      <c r="CW31" s="274">
        <v>68</v>
      </c>
      <c r="CX31" s="275">
        <v>72</v>
      </c>
      <c r="CY31" s="273">
        <v>959</v>
      </c>
      <c r="CZ31" s="274">
        <v>980</v>
      </c>
      <c r="DA31" s="275">
        <v>1939</v>
      </c>
      <c r="DB31" s="273">
        <v>35.200000000000003</v>
      </c>
      <c r="DC31" s="274">
        <v>33.799999999999997</v>
      </c>
      <c r="DD31" s="275">
        <v>34.5</v>
      </c>
      <c r="DE31" s="273">
        <v>959</v>
      </c>
      <c r="DF31" s="274">
        <v>980</v>
      </c>
      <c r="DG31" s="275">
        <v>1939</v>
      </c>
    </row>
    <row r="32" spans="1:111" x14ac:dyDescent="0.35">
      <c r="A32" t="s">
        <v>150</v>
      </c>
      <c r="B32" t="s">
        <v>182</v>
      </c>
      <c r="C32" t="s">
        <v>392</v>
      </c>
      <c r="D32" s="273">
        <v>75</v>
      </c>
      <c r="E32" s="274">
        <v>66</v>
      </c>
      <c r="F32" s="275">
        <v>71</v>
      </c>
      <c r="G32" s="273">
        <v>2569</v>
      </c>
      <c r="H32" s="274">
        <v>2377</v>
      </c>
      <c r="I32" s="275">
        <v>4946</v>
      </c>
      <c r="J32" s="273">
        <v>77</v>
      </c>
      <c r="K32" s="274">
        <v>69</v>
      </c>
      <c r="L32" s="275">
        <v>73</v>
      </c>
      <c r="M32" s="273">
        <v>2569</v>
      </c>
      <c r="N32" s="274">
        <v>2377</v>
      </c>
      <c r="O32" s="275">
        <v>4946</v>
      </c>
      <c r="P32" s="273">
        <v>35</v>
      </c>
      <c r="Q32" s="274">
        <v>33.9</v>
      </c>
      <c r="R32" s="275">
        <v>34.5</v>
      </c>
      <c r="S32" s="273">
        <v>2569</v>
      </c>
      <c r="T32" s="274">
        <v>2377</v>
      </c>
      <c r="U32" s="275">
        <v>4946</v>
      </c>
      <c r="V32" s="320" t="s">
        <v>191</v>
      </c>
      <c r="W32" s="320" t="s">
        <v>191</v>
      </c>
      <c r="X32" s="320" t="s">
        <v>191</v>
      </c>
      <c r="Y32" s="320" t="s">
        <v>191</v>
      </c>
      <c r="Z32" s="320" t="s">
        <v>191</v>
      </c>
      <c r="AA32" s="320" t="s">
        <v>191</v>
      </c>
      <c r="AB32" s="320" t="s">
        <v>191</v>
      </c>
      <c r="AC32" s="320" t="s">
        <v>191</v>
      </c>
      <c r="AD32" s="320" t="s">
        <v>191</v>
      </c>
      <c r="AE32" s="320" t="s">
        <v>191</v>
      </c>
      <c r="AF32" s="320" t="s">
        <v>191</v>
      </c>
      <c r="AG32" s="320" t="s">
        <v>191</v>
      </c>
      <c r="AH32" s="320" t="s">
        <v>191</v>
      </c>
      <c r="AI32" s="320" t="s">
        <v>191</v>
      </c>
      <c r="AJ32" s="320" t="s">
        <v>191</v>
      </c>
      <c r="AK32" s="320" t="s">
        <v>191</v>
      </c>
      <c r="AL32" s="320" t="s">
        <v>191</v>
      </c>
      <c r="AM32" s="320" t="s">
        <v>191</v>
      </c>
      <c r="AN32" s="320" t="s">
        <v>191</v>
      </c>
      <c r="AO32" s="320" t="s">
        <v>191</v>
      </c>
      <c r="AP32" s="320" t="s">
        <v>191</v>
      </c>
      <c r="AQ32" s="320" t="s">
        <v>191</v>
      </c>
      <c r="AR32" s="320" t="s">
        <v>191</v>
      </c>
      <c r="AS32" s="320" t="s">
        <v>191</v>
      </c>
      <c r="AT32" s="320" t="s">
        <v>191</v>
      </c>
      <c r="AU32" s="320" t="s">
        <v>191</v>
      </c>
      <c r="AV32" s="320" t="s">
        <v>191</v>
      </c>
      <c r="AW32" s="320" t="s">
        <v>191</v>
      </c>
      <c r="AX32" s="320" t="s">
        <v>191</v>
      </c>
      <c r="AY32" s="320" t="s">
        <v>191</v>
      </c>
      <c r="AZ32" s="320" t="s">
        <v>191</v>
      </c>
      <c r="BA32" s="320" t="s">
        <v>191</v>
      </c>
      <c r="BB32" s="320" t="s">
        <v>191</v>
      </c>
      <c r="BC32" s="320" t="s">
        <v>191</v>
      </c>
      <c r="BD32" s="320" t="s">
        <v>191</v>
      </c>
      <c r="BE32" s="320" t="s">
        <v>191</v>
      </c>
      <c r="BF32" s="273">
        <v>23</v>
      </c>
      <c r="BG32" s="274">
        <v>22</v>
      </c>
      <c r="BH32" s="275">
        <v>22</v>
      </c>
      <c r="BI32" s="273">
        <v>136</v>
      </c>
      <c r="BJ32" s="274">
        <v>348</v>
      </c>
      <c r="BK32" s="275">
        <v>484</v>
      </c>
      <c r="BL32" s="273">
        <v>26</v>
      </c>
      <c r="BM32" s="274">
        <v>24</v>
      </c>
      <c r="BN32" s="275">
        <v>25</v>
      </c>
      <c r="BO32" s="273">
        <v>136</v>
      </c>
      <c r="BP32" s="274">
        <v>348</v>
      </c>
      <c r="BQ32" s="275">
        <v>484</v>
      </c>
      <c r="BR32" s="273">
        <v>25.9</v>
      </c>
      <c r="BS32" s="274">
        <v>25.7</v>
      </c>
      <c r="BT32" s="275">
        <v>25.8</v>
      </c>
      <c r="BU32" s="273">
        <v>136</v>
      </c>
      <c r="BV32" s="274">
        <v>348</v>
      </c>
      <c r="BW32" s="275">
        <v>484</v>
      </c>
      <c r="BX32" s="273" t="s">
        <v>197</v>
      </c>
      <c r="BY32" s="274" t="s">
        <v>197</v>
      </c>
      <c r="BZ32" s="275" t="s">
        <v>197</v>
      </c>
      <c r="CA32" s="273">
        <v>15</v>
      </c>
      <c r="CB32" s="274">
        <v>31</v>
      </c>
      <c r="CC32" s="275">
        <v>46</v>
      </c>
      <c r="CD32" s="273" t="s">
        <v>197</v>
      </c>
      <c r="CE32" s="274" t="s">
        <v>197</v>
      </c>
      <c r="CF32" s="275" t="s">
        <v>197</v>
      </c>
      <c r="CG32" s="273">
        <v>15</v>
      </c>
      <c r="CH32" s="274">
        <v>31</v>
      </c>
      <c r="CI32" s="275">
        <v>46</v>
      </c>
      <c r="CJ32" s="273">
        <v>17.600000000000001</v>
      </c>
      <c r="CK32" s="274">
        <v>17.8</v>
      </c>
      <c r="CL32" s="275">
        <v>17.7</v>
      </c>
      <c r="CM32" s="273">
        <v>15</v>
      </c>
      <c r="CN32" s="274">
        <v>31</v>
      </c>
      <c r="CO32" s="275">
        <v>46</v>
      </c>
      <c r="CP32" s="273">
        <v>72</v>
      </c>
      <c r="CQ32" s="274">
        <v>59</v>
      </c>
      <c r="CR32" s="275">
        <v>65</v>
      </c>
      <c r="CS32" s="273">
        <v>2777</v>
      </c>
      <c r="CT32" s="274">
        <v>2803</v>
      </c>
      <c r="CU32" s="275">
        <v>5580</v>
      </c>
      <c r="CV32" s="273">
        <v>73</v>
      </c>
      <c r="CW32" s="274">
        <v>62</v>
      </c>
      <c r="CX32" s="275">
        <v>68</v>
      </c>
      <c r="CY32" s="273">
        <v>2777</v>
      </c>
      <c r="CZ32" s="274">
        <v>2803</v>
      </c>
      <c r="DA32" s="275">
        <v>5580</v>
      </c>
      <c r="DB32" s="273">
        <v>34.4</v>
      </c>
      <c r="DC32" s="274">
        <v>32.700000000000003</v>
      </c>
      <c r="DD32" s="275">
        <v>33.5</v>
      </c>
      <c r="DE32" s="273">
        <v>2777</v>
      </c>
      <c r="DF32" s="274">
        <v>2803</v>
      </c>
      <c r="DG32" s="275">
        <v>5580</v>
      </c>
    </row>
    <row r="33" spans="1:111" x14ac:dyDescent="0.35">
      <c r="A33" t="s">
        <v>156</v>
      </c>
      <c r="B33" t="s">
        <v>400</v>
      </c>
      <c r="C33" t="s">
        <v>392</v>
      </c>
      <c r="D33" s="273">
        <v>83</v>
      </c>
      <c r="E33" s="274">
        <v>73</v>
      </c>
      <c r="F33" s="275">
        <v>78</v>
      </c>
      <c r="G33" s="273">
        <v>1121</v>
      </c>
      <c r="H33" s="274">
        <v>1154</v>
      </c>
      <c r="I33" s="275">
        <v>2275</v>
      </c>
      <c r="J33" s="273">
        <v>84</v>
      </c>
      <c r="K33" s="274">
        <v>74</v>
      </c>
      <c r="L33" s="275">
        <v>79</v>
      </c>
      <c r="M33" s="273">
        <v>1121</v>
      </c>
      <c r="N33" s="274">
        <v>1154</v>
      </c>
      <c r="O33" s="275">
        <v>2275</v>
      </c>
      <c r="P33" s="273">
        <v>37.1</v>
      </c>
      <c r="Q33" s="274">
        <v>35.6</v>
      </c>
      <c r="R33" s="275">
        <v>36.4</v>
      </c>
      <c r="S33" s="273">
        <v>1121</v>
      </c>
      <c r="T33" s="274">
        <v>1154</v>
      </c>
      <c r="U33" s="275">
        <v>2275</v>
      </c>
      <c r="V33" s="320" t="s">
        <v>191</v>
      </c>
      <c r="W33" s="320" t="s">
        <v>191</v>
      </c>
      <c r="X33" s="320" t="s">
        <v>191</v>
      </c>
      <c r="Y33" s="320" t="s">
        <v>191</v>
      </c>
      <c r="Z33" s="320" t="s">
        <v>191</v>
      </c>
      <c r="AA33" s="320" t="s">
        <v>191</v>
      </c>
      <c r="AB33" s="320" t="s">
        <v>191</v>
      </c>
      <c r="AC33" s="320" t="s">
        <v>191</v>
      </c>
      <c r="AD33" s="320" t="s">
        <v>191</v>
      </c>
      <c r="AE33" s="320" t="s">
        <v>191</v>
      </c>
      <c r="AF33" s="320" t="s">
        <v>191</v>
      </c>
      <c r="AG33" s="320" t="s">
        <v>191</v>
      </c>
      <c r="AH33" s="320" t="s">
        <v>191</v>
      </c>
      <c r="AI33" s="320" t="s">
        <v>191</v>
      </c>
      <c r="AJ33" s="320" t="s">
        <v>191</v>
      </c>
      <c r="AK33" s="320" t="s">
        <v>191</v>
      </c>
      <c r="AL33" s="320" t="s">
        <v>191</v>
      </c>
      <c r="AM33" s="320" t="s">
        <v>191</v>
      </c>
      <c r="AN33" s="320" t="s">
        <v>191</v>
      </c>
      <c r="AO33" s="320" t="s">
        <v>191</v>
      </c>
      <c r="AP33" s="320" t="s">
        <v>191</v>
      </c>
      <c r="AQ33" s="320" t="s">
        <v>191</v>
      </c>
      <c r="AR33" s="320" t="s">
        <v>191</v>
      </c>
      <c r="AS33" s="320" t="s">
        <v>191</v>
      </c>
      <c r="AT33" s="320" t="s">
        <v>191</v>
      </c>
      <c r="AU33" s="320" t="s">
        <v>191</v>
      </c>
      <c r="AV33" s="320" t="s">
        <v>191</v>
      </c>
      <c r="AW33" s="320" t="s">
        <v>191</v>
      </c>
      <c r="AX33" s="320" t="s">
        <v>191</v>
      </c>
      <c r="AY33" s="320" t="s">
        <v>191</v>
      </c>
      <c r="AZ33" s="320" t="s">
        <v>191</v>
      </c>
      <c r="BA33" s="320" t="s">
        <v>191</v>
      </c>
      <c r="BB33" s="320" t="s">
        <v>191</v>
      </c>
      <c r="BC33" s="320" t="s">
        <v>191</v>
      </c>
      <c r="BD33" s="320" t="s">
        <v>191</v>
      </c>
      <c r="BE33" s="320" t="s">
        <v>191</v>
      </c>
      <c r="BF33" s="273">
        <v>31</v>
      </c>
      <c r="BG33" s="274">
        <v>24</v>
      </c>
      <c r="BH33" s="275">
        <v>26</v>
      </c>
      <c r="BI33" s="273">
        <v>51</v>
      </c>
      <c r="BJ33" s="274">
        <v>89</v>
      </c>
      <c r="BK33" s="275">
        <v>140</v>
      </c>
      <c r="BL33" s="273">
        <v>31</v>
      </c>
      <c r="BM33" s="274">
        <v>24</v>
      </c>
      <c r="BN33" s="275">
        <v>26</v>
      </c>
      <c r="BO33" s="273">
        <v>51</v>
      </c>
      <c r="BP33" s="274">
        <v>89</v>
      </c>
      <c r="BQ33" s="275">
        <v>140</v>
      </c>
      <c r="BR33" s="273">
        <v>26.5</v>
      </c>
      <c r="BS33" s="274">
        <v>26</v>
      </c>
      <c r="BT33" s="275">
        <v>26.2</v>
      </c>
      <c r="BU33" s="273">
        <v>51</v>
      </c>
      <c r="BV33" s="274">
        <v>89</v>
      </c>
      <c r="BW33" s="275">
        <v>140</v>
      </c>
      <c r="BX33" s="273" t="s">
        <v>197</v>
      </c>
      <c r="BY33" s="274" t="s">
        <v>197</v>
      </c>
      <c r="BZ33" s="275" t="s">
        <v>197</v>
      </c>
      <c r="CA33" s="273">
        <v>4</v>
      </c>
      <c r="CB33" s="274">
        <v>14</v>
      </c>
      <c r="CC33" s="275">
        <v>18</v>
      </c>
      <c r="CD33" s="273" t="s">
        <v>197</v>
      </c>
      <c r="CE33" s="274" t="s">
        <v>197</v>
      </c>
      <c r="CF33" s="275" t="s">
        <v>197</v>
      </c>
      <c r="CG33" s="273">
        <v>4</v>
      </c>
      <c r="CH33" s="274">
        <v>14</v>
      </c>
      <c r="CI33" s="275">
        <v>18</v>
      </c>
      <c r="CJ33" s="273">
        <v>17.8</v>
      </c>
      <c r="CK33" s="274">
        <v>17.2</v>
      </c>
      <c r="CL33" s="275">
        <v>17.3</v>
      </c>
      <c r="CM33" s="273">
        <v>4</v>
      </c>
      <c r="CN33" s="274">
        <v>14</v>
      </c>
      <c r="CO33" s="275">
        <v>18</v>
      </c>
      <c r="CP33" s="273">
        <v>80</v>
      </c>
      <c r="CQ33" s="274">
        <v>69</v>
      </c>
      <c r="CR33" s="275">
        <v>74</v>
      </c>
      <c r="CS33" s="273">
        <v>1200</v>
      </c>
      <c r="CT33" s="274">
        <v>1274</v>
      </c>
      <c r="CU33" s="275">
        <v>2474</v>
      </c>
      <c r="CV33" s="273">
        <v>81</v>
      </c>
      <c r="CW33" s="274">
        <v>69</v>
      </c>
      <c r="CX33" s="275">
        <v>75</v>
      </c>
      <c r="CY33" s="273">
        <v>1200</v>
      </c>
      <c r="CZ33" s="274">
        <v>1274</v>
      </c>
      <c r="DA33" s="275">
        <v>2474</v>
      </c>
      <c r="DB33" s="273">
        <v>36.5</v>
      </c>
      <c r="DC33" s="274">
        <v>34.700000000000003</v>
      </c>
      <c r="DD33" s="275">
        <v>35.6</v>
      </c>
      <c r="DE33" s="273">
        <v>1200</v>
      </c>
      <c r="DF33" s="274">
        <v>1274</v>
      </c>
      <c r="DG33" s="275">
        <v>2474</v>
      </c>
    </row>
    <row r="34" spans="1:111" x14ac:dyDescent="0.35">
      <c r="A34" t="s">
        <v>160</v>
      </c>
      <c r="B34" t="s">
        <v>404</v>
      </c>
      <c r="C34" t="s">
        <v>392</v>
      </c>
      <c r="D34" s="273">
        <v>86</v>
      </c>
      <c r="E34" s="274">
        <v>75</v>
      </c>
      <c r="F34" s="275">
        <v>81</v>
      </c>
      <c r="G34" s="273">
        <v>1598</v>
      </c>
      <c r="H34" s="274">
        <v>1619</v>
      </c>
      <c r="I34" s="275">
        <v>3217</v>
      </c>
      <c r="J34" s="273">
        <v>86</v>
      </c>
      <c r="K34" s="274">
        <v>77</v>
      </c>
      <c r="L34" s="275">
        <v>82</v>
      </c>
      <c r="M34" s="273">
        <v>1598</v>
      </c>
      <c r="N34" s="274">
        <v>1619</v>
      </c>
      <c r="O34" s="275">
        <v>3217</v>
      </c>
      <c r="P34" s="273">
        <v>37.5</v>
      </c>
      <c r="Q34" s="274">
        <v>36</v>
      </c>
      <c r="R34" s="275">
        <v>36.799999999999997</v>
      </c>
      <c r="S34" s="273">
        <v>1598</v>
      </c>
      <c r="T34" s="274">
        <v>1619</v>
      </c>
      <c r="U34" s="275">
        <v>3217</v>
      </c>
      <c r="V34" s="320" t="s">
        <v>191</v>
      </c>
      <c r="W34" s="320" t="s">
        <v>191</v>
      </c>
      <c r="X34" s="320" t="s">
        <v>191</v>
      </c>
      <c r="Y34" s="320" t="s">
        <v>191</v>
      </c>
      <c r="Z34" s="320" t="s">
        <v>191</v>
      </c>
      <c r="AA34" s="320" t="s">
        <v>191</v>
      </c>
      <c r="AB34" s="320" t="s">
        <v>191</v>
      </c>
      <c r="AC34" s="320" t="s">
        <v>191</v>
      </c>
      <c r="AD34" s="320" t="s">
        <v>191</v>
      </c>
      <c r="AE34" s="320" t="s">
        <v>191</v>
      </c>
      <c r="AF34" s="320" t="s">
        <v>191</v>
      </c>
      <c r="AG34" s="320" t="s">
        <v>191</v>
      </c>
      <c r="AH34" s="320" t="s">
        <v>191</v>
      </c>
      <c r="AI34" s="320" t="s">
        <v>191</v>
      </c>
      <c r="AJ34" s="320" t="s">
        <v>191</v>
      </c>
      <c r="AK34" s="320" t="s">
        <v>191</v>
      </c>
      <c r="AL34" s="320" t="s">
        <v>191</v>
      </c>
      <c r="AM34" s="320" t="s">
        <v>191</v>
      </c>
      <c r="AN34" s="320" t="s">
        <v>191</v>
      </c>
      <c r="AO34" s="320" t="s">
        <v>191</v>
      </c>
      <c r="AP34" s="320" t="s">
        <v>191</v>
      </c>
      <c r="AQ34" s="320" t="s">
        <v>191</v>
      </c>
      <c r="AR34" s="320" t="s">
        <v>191</v>
      </c>
      <c r="AS34" s="320" t="s">
        <v>191</v>
      </c>
      <c r="AT34" s="320" t="s">
        <v>191</v>
      </c>
      <c r="AU34" s="320" t="s">
        <v>191</v>
      </c>
      <c r="AV34" s="320" t="s">
        <v>191</v>
      </c>
      <c r="AW34" s="320" t="s">
        <v>191</v>
      </c>
      <c r="AX34" s="320" t="s">
        <v>191</v>
      </c>
      <c r="AY34" s="320" t="s">
        <v>191</v>
      </c>
      <c r="AZ34" s="320" t="s">
        <v>191</v>
      </c>
      <c r="BA34" s="320" t="s">
        <v>191</v>
      </c>
      <c r="BB34" s="320" t="s">
        <v>191</v>
      </c>
      <c r="BC34" s="320" t="s">
        <v>191</v>
      </c>
      <c r="BD34" s="320" t="s">
        <v>191</v>
      </c>
      <c r="BE34" s="320" t="s">
        <v>191</v>
      </c>
      <c r="BF34" s="273">
        <v>42</v>
      </c>
      <c r="BG34" s="274">
        <v>30</v>
      </c>
      <c r="BH34" s="275">
        <v>33</v>
      </c>
      <c r="BI34" s="273">
        <v>53</v>
      </c>
      <c r="BJ34" s="274">
        <v>148</v>
      </c>
      <c r="BK34" s="275">
        <v>201</v>
      </c>
      <c r="BL34" s="273">
        <v>42</v>
      </c>
      <c r="BM34" s="274">
        <v>31</v>
      </c>
      <c r="BN34" s="275">
        <v>34</v>
      </c>
      <c r="BO34" s="273">
        <v>53</v>
      </c>
      <c r="BP34" s="274">
        <v>148</v>
      </c>
      <c r="BQ34" s="275">
        <v>201</v>
      </c>
      <c r="BR34" s="273">
        <v>28.6</v>
      </c>
      <c r="BS34" s="274">
        <v>28</v>
      </c>
      <c r="BT34" s="275">
        <v>28.2</v>
      </c>
      <c r="BU34" s="273">
        <v>53</v>
      </c>
      <c r="BV34" s="274">
        <v>148</v>
      </c>
      <c r="BW34" s="275">
        <v>201</v>
      </c>
      <c r="BX34" s="273" t="s">
        <v>197</v>
      </c>
      <c r="BY34" s="274" t="s">
        <v>197</v>
      </c>
      <c r="BZ34" s="275">
        <v>7</v>
      </c>
      <c r="CA34" s="273">
        <v>13</v>
      </c>
      <c r="CB34" s="274">
        <v>61</v>
      </c>
      <c r="CC34" s="275">
        <v>74</v>
      </c>
      <c r="CD34" s="273" t="s">
        <v>197</v>
      </c>
      <c r="CE34" s="274" t="s">
        <v>197</v>
      </c>
      <c r="CF34" s="275">
        <v>7</v>
      </c>
      <c r="CG34" s="273">
        <v>13</v>
      </c>
      <c r="CH34" s="274">
        <v>61</v>
      </c>
      <c r="CI34" s="275">
        <v>74</v>
      </c>
      <c r="CJ34" s="273">
        <v>19.399999999999999</v>
      </c>
      <c r="CK34" s="274">
        <v>20.7</v>
      </c>
      <c r="CL34" s="275">
        <v>20.5</v>
      </c>
      <c r="CM34" s="273">
        <v>13</v>
      </c>
      <c r="CN34" s="274">
        <v>61</v>
      </c>
      <c r="CO34" s="275">
        <v>74</v>
      </c>
      <c r="CP34" s="273">
        <v>84</v>
      </c>
      <c r="CQ34" s="274">
        <v>69</v>
      </c>
      <c r="CR34" s="275">
        <v>76</v>
      </c>
      <c r="CS34" s="273">
        <v>1677</v>
      </c>
      <c r="CT34" s="274">
        <v>1850</v>
      </c>
      <c r="CU34" s="275">
        <v>3527</v>
      </c>
      <c r="CV34" s="273">
        <v>84</v>
      </c>
      <c r="CW34" s="274">
        <v>71</v>
      </c>
      <c r="CX34" s="275">
        <v>77</v>
      </c>
      <c r="CY34" s="273">
        <v>1677</v>
      </c>
      <c r="CZ34" s="274">
        <v>1850</v>
      </c>
      <c r="DA34" s="275">
        <v>3527</v>
      </c>
      <c r="DB34" s="273">
        <v>37.1</v>
      </c>
      <c r="DC34" s="274">
        <v>34.799999999999997</v>
      </c>
      <c r="DD34" s="275">
        <v>35.9</v>
      </c>
      <c r="DE34" s="273">
        <v>1677</v>
      </c>
      <c r="DF34" s="274">
        <v>1850</v>
      </c>
      <c r="DG34" s="275">
        <v>3527</v>
      </c>
    </row>
    <row r="35" spans="1:111" x14ac:dyDescent="0.35">
      <c r="A35" t="s">
        <v>157</v>
      </c>
      <c r="B35" t="s">
        <v>401</v>
      </c>
      <c r="C35" t="s">
        <v>392</v>
      </c>
      <c r="D35" s="273">
        <v>77</v>
      </c>
      <c r="E35" s="274">
        <v>64</v>
      </c>
      <c r="F35" s="275">
        <v>71</v>
      </c>
      <c r="G35" s="273">
        <v>1384</v>
      </c>
      <c r="H35" s="274">
        <v>1346</v>
      </c>
      <c r="I35" s="275">
        <v>2730</v>
      </c>
      <c r="J35" s="273">
        <v>78</v>
      </c>
      <c r="K35" s="274">
        <v>67</v>
      </c>
      <c r="L35" s="275">
        <v>73</v>
      </c>
      <c r="M35" s="273">
        <v>1384</v>
      </c>
      <c r="N35" s="274">
        <v>1346</v>
      </c>
      <c r="O35" s="275">
        <v>2730</v>
      </c>
      <c r="P35" s="273">
        <v>34.5</v>
      </c>
      <c r="Q35" s="274">
        <v>33</v>
      </c>
      <c r="R35" s="275">
        <v>33.799999999999997</v>
      </c>
      <c r="S35" s="273">
        <v>1384</v>
      </c>
      <c r="T35" s="274">
        <v>1346</v>
      </c>
      <c r="U35" s="275">
        <v>2730</v>
      </c>
      <c r="V35" s="320" t="s">
        <v>191</v>
      </c>
      <c r="W35" s="320" t="s">
        <v>191</v>
      </c>
      <c r="X35" s="320" t="s">
        <v>191</v>
      </c>
      <c r="Y35" s="320" t="s">
        <v>191</v>
      </c>
      <c r="Z35" s="320" t="s">
        <v>191</v>
      </c>
      <c r="AA35" s="320" t="s">
        <v>191</v>
      </c>
      <c r="AB35" s="320" t="s">
        <v>191</v>
      </c>
      <c r="AC35" s="320" t="s">
        <v>191</v>
      </c>
      <c r="AD35" s="320" t="s">
        <v>191</v>
      </c>
      <c r="AE35" s="320" t="s">
        <v>191</v>
      </c>
      <c r="AF35" s="320" t="s">
        <v>191</v>
      </c>
      <c r="AG35" s="320" t="s">
        <v>191</v>
      </c>
      <c r="AH35" s="320" t="s">
        <v>191</v>
      </c>
      <c r="AI35" s="320" t="s">
        <v>191</v>
      </c>
      <c r="AJ35" s="320" t="s">
        <v>191</v>
      </c>
      <c r="AK35" s="320" t="s">
        <v>191</v>
      </c>
      <c r="AL35" s="320" t="s">
        <v>191</v>
      </c>
      <c r="AM35" s="320" t="s">
        <v>191</v>
      </c>
      <c r="AN35" s="320" t="s">
        <v>191</v>
      </c>
      <c r="AO35" s="320" t="s">
        <v>191</v>
      </c>
      <c r="AP35" s="320" t="s">
        <v>191</v>
      </c>
      <c r="AQ35" s="320" t="s">
        <v>191</v>
      </c>
      <c r="AR35" s="320" t="s">
        <v>191</v>
      </c>
      <c r="AS35" s="320" t="s">
        <v>191</v>
      </c>
      <c r="AT35" s="320" t="s">
        <v>191</v>
      </c>
      <c r="AU35" s="320" t="s">
        <v>191</v>
      </c>
      <c r="AV35" s="320" t="s">
        <v>191</v>
      </c>
      <c r="AW35" s="320" t="s">
        <v>191</v>
      </c>
      <c r="AX35" s="320" t="s">
        <v>191</v>
      </c>
      <c r="AY35" s="320" t="s">
        <v>191</v>
      </c>
      <c r="AZ35" s="320" t="s">
        <v>191</v>
      </c>
      <c r="BA35" s="320" t="s">
        <v>191</v>
      </c>
      <c r="BB35" s="320" t="s">
        <v>191</v>
      </c>
      <c r="BC35" s="320" t="s">
        <v>191</v>
      </c>
      <c r="BD35" s="320" t="s">
        <v>191</v>
      </c>
      <c r="BE35" s="320" t="s">
        <v>191</v>
      </c>
      <c r="BF35" s="273">
        <v>31</v>
      </c>
      <c r="BG35" s="274">
        <v>18</v>
      </c>
      <c r="BH35" s="275">
        <v>23</v>
      </c>
      <c r="BI35" s="273">
        <v>121</v>
      </c>
      <c r="BJ35" s="274">
        <v>218</v>
      </c>
      <c r="BK35" s="275">
        <v>339</v>
      </c>
      <c r="BL35" s="273">
        <v>32</v>
      </c>
      <c r="BM35" s="274">
        <v>20</v>
      </c>
      <c r="BN35" s="275">
        <v>24</v>
      </c>
      <c r="BO35" s="273">
        <v>121</v>
      </c>
      <c r="BP35" s="274">
        <v>218</v>
      </c>
      <c r="BQ35" s="275">
        <v>339</v>
      </c>
      <c r="BR35" s="273">
        <v>28.2</v>
      </c>
      <c r="BS35" s="274">
        <v>25.7</v>
      </c>
      <c r="BT35" s="275">
        <v>26.6</v>
      </c>
      <c r="BU35" s="273">
        <v>121</v>
      </c>
      <c r="BV35" s="274">
        <v>218</v>
      </c>
      <c r="BW35" s="275">
        <v>339</v>
      </c>
      <c r="BX35" s="273" t="s">
        <v>197</v>
      </c>
      <c r="BY35" s="274" t="s">
        <v>197</v>
      </c>
      <c r="BZ35" s="275" t="s">
        <v>197</v>
      </c>
      <c r="CA35" s="273">
        <v>11</v>
      </c>
      <c r="CB35" s="274">
        <v>47</v>
      </c>
      <c r="CC35" s="275">
        <v>58</v>
      </c>
      <c r="CD35" s="273" t="s">
        <v>197</v>
      </c>
      <c r="CE35" s="274" t="s">
        <v>197</v>
      </c>
      <c r="CF35" s="275" t="s">
        <v>197</v>
      </c>
      <c r="CG35" s="273">
        <v>11</v>
      </c>
      <c r="CH35" s="274">
        <v>47</v>
      </c>
      <c r="CI35" s="275">
        <v>58</v>
      </c>
      <c r="CJ35" s="273">
        <v>18</v>
      </c>
      <c r="CK35" s="274">
        <v>18.899999999999999</v>
      </c>
      <c r="CL35" s="275">
        <v>18.7</v>
      </c>
      <c r="CM35" s="273">
        <v>11</v>
      </c>
      <c r="CN35" s="274">
        <v>47</v>
      </c>
      <c r="CO35" s="275">
        <v>58</v>
      </c>
      <c r="CP35" s="273">
        <v>73</v>
      </c>
      <c r="CQ35" s="274">
        <v>56</v>
      </c>
      <c r="CR35" s="275">
        <v>64</v>
      </c>
      <c r="CS35" s="273">
        <v>1541</v>
      </c>
      <c r="CT35" s="274">
        <v>1636</v>
      </c>
      <c r="CU35" s="275">
        <v>3177</v>
      </c>
      <c r="CV35" s="273">
        <v>74</v>
      </c>
      <c r="CW35" s="274">
        <v>59</v>
      </c>
      <c r="CX35" s="275">
        <v>66</v>
      </c>
      <c r="CY35" s="273">
        <v>1541</v>
      </c>
      <c r="CZ35" s="274">
        <v>1636</v>
      </c>
      <c r="DA35" s="275">
        <v>3177</v>
      </c>
      <c r="DB35" s="273">
        <v>33.9</v>
      </c>
      <c r="DC35" s="274">
        <v>31.6</v>
      </c>
      <c r="DD35" s="275">
        <v>32.700000000000003</v>
      </c>
      <c r="DE35" s="273">
        <v>1541</v>
      </c>
      <c r="DF35" s="274">
        <v>1636</v>
      </c>
      <c r="DG35" s="275">
        <v>3177</v>
      </c>
    </row>
    <row r="36" spans="1:111" x14ac:dyDescent="0.35">
      <c r="A36" t="s">
        <v>162</v>
      </c>
      <c r="B36" t="s">
        <v>406</v>
      </c>
      <c r="C36" t="s">
        <v>392</v>
      </c>
      <c r="D36" s="273">
        <v>81</v>
      </c>
      <c r="E36" s="274">
        <v>72</v>
      </c>
      <c r="F36" s="275">
        <v>77</v>
      </c>
      <c r="G36" s="273">
        <v>661</v>
      </c>
      <c r="H36" s="274">
        <v>629</v>
      </c>
      <c r="I36" s="275">
        <v>1290</v>
      </c>
      <c r="J36" s="273">
        <v>82</v>
      </c>
      <c r="K36" s="274">
        <v>73</v>
      </c>
      <c r="L36" s="275">
        <v>78</v>
      </c>
      <c r="M36" s="273">
        <v>661</v>
      </c>
      <c r="N36" s="274">
        <v>629</v>
      </c>
      <c r="O36" s="275">
        <v>1290</v>
      </c>
      <c r="P36" s="273">
        <v>35.200000000000003</v>
      </c>
      <c r="Q36" s="274">
        <v>33.9</v>
      </c>
      <c r="R36" s="275">
        <v>34.6</v>
      </c>
      <c r="S36" s="273">
        <v>661</v>
      </c>
      <c r="T36" s="274">
        <v>629</v>
      </c>
      <c r="U36" s="275">
        <v>1290</v>
      </c>
      <c r="V36" s="320" t="s">
        <v>191</v>
      </c>
      <c r="W36" s="320" t="s">
        <v>191</v>
      </c>
      <c r="X36" s="320" t="s">
        <v>191</v>
      </c>
      <c r="Y36" s="320" t="s">
        <v>191</v>
      </c>
      <c r="Z36" s="320" t="s">
        <v>191</v>
      </c>
      <c r="AA36" s="320" t="s">
        <v>191</v>
      </c>
      <c r="AB36" s="320" t="s">
        <v>191</v>
      </c>
      <c r="AC36" s="320" t="s">
        <v>191</v>
      </c>
      <c r="AD36" s="320" t="s">
        <v>191</v>
      </c>
      <c r="AE36" s="320" t="s">
        <v>191</v>
      </c>
      <c r="AF36" s="320" t="s">
        <v>191</v>
      </c>
      <c r="AG36" s="320" t="s">
        <v>191</v>
      </c>
      <c r="AH36" s="320" t="s">
        <v>191</v>
      </c>
      <c r="AI36" s="320" t="s">
        <v>191</v>
      </c>
      <c r="AJ36" s="320" t="s">
        <v>191</v>
      </c>
      <c r="AK36" s="320" t="s">
        <v>191</v>
      </c>
      <c r="AL36" s="320" t="s">
        <v>191</v>
      </c>
      <c r="AM36" s="320" t="s">
        <v>191</v>
      </c>
      <c r="AN36" s="320" t="s">
        <v>191</v>
      </c>
      <c r="AO36" s="320" t="s">
        <v>191</v>
      </c>
      <c r="AP36" s="320" t="s">
        <v>191</v>
      </c>
      <c r="AQ36" s="320" t="s">
        <v>191</v>
      </c>
      <c r="AR36" s="320" t="s">
        <v>191</v>
      </c>
      <c r="AS36" s="320" t="s">
        <v>191</v>
      </c>
      <c r="AT36" s="320" t="s">
        <v>191</v>
      </c>
      <c r="AU36" s="320" t="s">
        <v>191</v>
      </c>
      <c r="AV36" s="320" t="s">
        <v>191</v>
      </c>
      <c r="AW36" s="320" t="s">
        <v>191</v>
      </c>
      <c r="AX36" s="320" t="s">
        <v>191</v>
      </c>
      <c r="AY36" s="320" t="s">
        <v>191</v>
      </c>
      <c r="AZ36" s="320" t="s">
        <v>191</v>
      </c>
      <c r="BA36" s="320" t="s">
        <v>191</v>
      </c>
      <c r="BB36" s="320" t="s">
        <v>191</v>
      </c>
      <c r="BC36" s="320" t="s">
        <v>191</v>
      </c>
      <c r="BD36" s="320" t="s">
        <v>191</v>
      </c>
      <c r="BE36" s="320" t="s">
        <v>191</v>
      </c>
      <c r="BF36" s="273">
        <v>33</v>
      </c>
      <c r="BG36" s="274">
        <v>22</v>
      </c>
      <c r="BH36" s="275">
        <v>25</v>
      </c>
      <c r="BI36" s="273">
        <v>30</v>
      </c>
      <c r="BJ36" s="274">
        <v>82</v>
      </c>
      <c r="BK36" s="275">
        <v>112</v>
      </c>
      <c r="BL36" s="273">
        <v>33</v>
      </c>
      <c r="BM36" s="274">
        <v>22</v>
      </c>
      <c r="BN36" s="275">
        <v>25</v>
      </c>
      <c r="BO36" s="273">
        <v>30</v>
      </c>
      <c r="BP36" s="274">
        <v>82</v>
      </c>
      <c r="BQ36" s="275">
        <v>112</v>
      </c>
      <c r="BR36" s="273">
        <v>27</v>
      </c>
      <c r="BS36" s="274">
        <v>24.8</v>
      </c>
      <c r="BT36" s="275">
        <v>25.4</v>
      </c>
      <c r="BU36" s="273">
        <v>30</v>
      </c>
      <c r="BV36" s="274">
        <v>82</v>
      </c>
      <c r="BW36" s="275">
        <v>112</v>
      </c>
      <c r="BX36" s="273" t="s">
        <v>197</v>
      </c>
      <c r="BY36" s="274" t="s">
        <v>197</v>
      </c>
      <c r="BZ36" s="275" t="s">
        <v>197</v>
      </c>
      <c r="CA36" s="273">
        <v>10</v>
      </c>
      <c r="CB36" s="274">
        <v>22</v>
      </c>
      <c r="CC36" s="275">
        <v>32</v>
      </c>
      <c r="CD36" s="273" t="s">
        <v>197</v>
      </c>
      <c r="CE36" s="274" t="s">
        <v>197</v>
      </c>
      <c r="CF36" s="275" t="s">
        <v>197</v>
      </c>
      <c r="CG36" s="273">
        <v>10</v>
      </c>
      <c r="CH36" s="274">
        <v>22</v>
      </c>
      <c r="CI36" s="275">
        <v>32</v>
      </c>
      <c r="CJ36" s="273">
        <v>17.899999999999999</v>
      </c>
      <c r="CK36" s="274">
        <v>19</v>
      </c>
      <c r="CL36" s="275">
        <v>18.600000000000001</v>
      </c>
      <c r="CM36" s="273">
        <v>10</v>
      </c>
      <c r="CN36" s="274">
        <v>22</v>
      </c>
      <c r="CO36" s="275">
        <v>32</v>
      </c>
      <c r="CP36" s="273">
        <v>78</v>
      </c>
      <c r="CQ36" s="274">
        <v>64</v>
      </c>
      <c r="CR36" s="275">
        <v>71</v>
      </c>
      <c r="CS36" s="273">
        <v>707</v>
      </c>
      <c r="CT36" s="274">
        <v>746</v>
      </c>
      <c r="CU36" s="275">
        <v>1453</v>
      </c>
      <c r="CV36" s="273">
        <v>79</v>
      </c>
      <c r="CW36" s="274">
        <v>65</v>
      </c>
      <c r="CX36" s="275">
        <v>72</v>
      </c>
      <c r="CY36" s="273">
        <v>707</v>
      </c>
      <c r="CZ36" s="274">
        <v>746</v>
      </c>
      <c r="DA36" s="275">
        <v>1453</v>
      </c>
      <c r="DB36" s="273">
        <v>34.700000000000003</v>
      </c>
      <c r="DC36" s="274">
        <v>32.4</v>
      </c>
      <c r="DD36" s="275">
        <v>33.5</v>
      </c>
      <c r="DE36" s="273">
        <v>707</v>
      </c>
      <c r="DF36" s="274">
        <v>746</v>
      </c>
      <c r="DG36" s="275">
        <v>1453</v>
      </c>
    </row>
    <row r="37" spans="1:111" x14ac:dyDescent="0.35">
      <c r="A37" t="s">
        <v>149</v>
      </c>
      <c r="B37" t="s">
        <v>394</v>
      </c>
      <c r="C37" t="s">
        <v>392</v>
      </c>
      <c r="D37" s="273">
        <v>86</v>
      </c>
      <c r="E37" s="274">
        <v>74</v>
      </c>
      <c r="F37" s="275">
        <v>80</v>
      </c>
      <c r="G37" s="273">
        <v>925</v>
      </c>
      <c r="H37" s="274">
        <v>877</v>
      </c>
      <c r="I37" s="275">
        <v>1802</v>
      </c>
      <c r="J37" s="273">
        <v>87</v>
      </c>
      <c r="K37" s="274">
        <v>74</v>
      </c>
      <c r="L37" s="275">
        <v>81</v>
      </c>
      <c r="M37" s="273">
        <v>925</v>
      </c>
      <c r="N37" s="274">
        <v>877</v>
      </c>
      <c r="O37" s="275">
        <v>1802</v>
      </c>
      <c r="P37" s="273">
        <v>37.700000000000003</v>
      </c>
      <c r="Q37" s="274">
        <v>36</v>
      </c>
      <c r="R37" s="275">
        <v>36.9</v>
      </c>
      <c r="S37" s="273">
        <v>925</v>
      </c>
      <c r="T37" s="274">
        <v>877</v>
      </c>
      <c r="U37" s="275">
        <v>1802</v>
      </c>
      <c r="V37" s="320" t="s">
        <v>191</v>
      </c>
      <c r="W37" s="320" t="s">
        <v>191</v>
      </c>
      <c r="X37" s="320" t="s">
        <v>191</v>
      </c>
      <c r="Y37" s="320" t="s">
        <v>191</v>
      </c>
      <c r="Z37" s="320" t="s">
        <v>191</v>
      </c>
      <c r="AA37" s="320" t="s">
        <v>191</v>
      </c>
      <c r="AB37" s="320" t="s">
        <v>191</v>
      </c>
      <c r="AC37" s="320" t="s">
        <v>191</v>
      </c>
      <c r="AD37" s="320" t="s">
        <v>191</v>
      </c>
      <c r="AE37" s="320" t="s">
        <v>191</v>
      </c>
      <c r="AF37" s="320" t="s">
        <v>191</v>
      </c>
      <c r="AG37" s="320" t="s">
        <v>191</v>
      </c>
      <c r="AH37" s="320" t="s">
        <v>191</v>
      </c>
      <c r="AI37" s="320" t="s">
        <v>191</v>
      </c>
      <c r="AJ37" s="320" t="s">
        <v>191</v>
      </c>
      <c r="AK37" s="320" t="s">
        <v>191</v>
      </c>
      <c r="AL37" s="320" t="s">
        <v>191</v>
      </c>
      <c r="AM37" s="320" t="s">
        <v>191</v>
      </c>
      <c r="AN37" s="320" t="s">
        <v>191</v>
      </c>
      <c r="AO37" s="320" t="s">
        <v>191</v>
      </c>
      <c r="AP37" s="320" t="s">
        <v>191</v>
      </c>
      <c r="AQ37" s="320" t="s">
        <v>191</v>
      </c>
      <c r="AR37" s="320" t="s">
        <v>191</v>
      </c>
      <c r="AS37" s="320" t="s">
        <v>191</v>
      </c>
      <c r="AT37" s="320" t="s">
        <v>191</v>
      </c>
      <c r="AU37" s="320" t="s">
        <v>191</v>
      </c>
      <c r="AV37" s="320" t="s">
        <v>191</v>
      </c>
      <c r="AW37" s="320" t="s">
        <v>191</v>
      </c>
      <c r="AX37" s="320" t="s">
        <v>191</v>
      </c>
      <c r="AY37" s="320" t="s">
        <v>191</v>
      </c>
      <c r="AZ37" s="320" t="s">
        <v>191</v>
      </c>
      <c r="BA37" s="320" t="s">
        <v>191</v>
      </c>
      <c r="BB37" s="320" t="s">
        <v>191</v>
      </c>
      <c r="BC37" s="320" t="s">
        <v>191</v>
      </c>
      <c r="BD37" s="320" t="s">
        <v>191</v>
      </c>
      <c r="BE37" s="320" t="s">
        <v>191</v>
      </c>
      <c r="BF37" s="273">
        <v>44</v>
      </c>
      <c r="BG37" s="274">
        <v>30</v>
      </c>
      <c r="BH37" s="275">
        <v>33</v>
      </c>
      <c r="BI37" s="273">
        <v>36</v>
      </c>
      <c r="BJ37" s="274">
        <v>128</v>
      </c>
      <c r="BK37" s="275">
        <v>164</v>
      </c>
      <c r="BL37" s="273">
        <v>44</v>
      </c>
      <c r="BM37" s="274">
        <v>31</v>
      </c>
      <c r="BN37" s="275">
        <v>34</v>
      </c>
      <c r="BO37" s="273">
        <v>36</v>
      </c>
      <c r="BP37" s="274">
        <v>128</v>
      </c>
      <c r="BQ37" s="275">
        <v>164</v>
      </c>
      <c r="BR37" s="273">
        <v>30.7</v>
      </c>
      <c r="BS37" s="274">
        <v>29.3</v>
      </c>
      <c r="BT37" s="275">
        <v>29.6</v>
      </c>
      <c r="BU37" s="273">
        <v>36</v>
      </c>
      <c r="BV37" s="274">
        <v>128</v>
      </c>
      <c r="BW37" s="275">
        <v>164</v>
      </c>
      <c r="BX37" s="273" t="s">
        <v>197</v>
      </c>
      <c r="BY37" s="274" t="s">
        <v>197</v>
      </c>
      <c r="BZ37" s="275">
        <v>9</v>
      </c>
      <c r="CA37" s="273">
        <v>8</v>
      </c>
      <c r="CB37" s="274">
        <v>24</v>
      </c>
      <c r="CC37" s="275">
        <v>32</v>
      </c>
      <c r="CD37" s="273" t="s">
        <v>197</v>
      </c>
      <c r="CE37" s="274" t="s">
        <v>197</v>
      </c>
      <c r="CF37" s="275">
        <v>9</v>
      </c>
      <c r="CG37" s="273">
        <v>8</v>
      </c>
      <c r="CH37" s="274">
        <v>24</v>
      </c>
      <c r="CI37" s="275">
        <v>32</v>
      </c>
      <c r="CJ37" s="273">
        <v>23.3</v>
      </c>
      <c r="CK37" s="274">
        <v>21.5</v>
      </c>
      <c r="CL37" s="275">
        <v>21.9</v>
      </c>
      <c r="CM37" s="273">
        <v>8</v>
      </c>
      <c r="CN37" s="274">
        <v>24</v>
      </c>
      <c r="CO37" s="275">
        <v>32</v>
      </c>
      <c r="CP37" s="273">
        <v>83</v>
      </c>
      <c r="CQ37" s="274">
        <v>66</v>
      </c>
      <c r="CR37" s="275">
        <v>74</v>
      </c>
      <c r="CS37" s="273">
        <v>1006</v>
      </c>
      <c r="CT37" s="274">
        <v>1072</v>
      </c>
      <c r="CU37" s="275">
        <v>2078</v>
      </c>
      <c r="CV37" s="273">
        <v>83</v>
      </c>
      <c r="CW37" s="274">
        <v>66</v>
      </c>
      <c r="CX37" s="275">
        <v>75</v>
      </c>
      <c r="CY37" s="273">
        <v>1006</v>
      </c>
      <c r="CZ37" s="274">
        <v>1072</v>
      </c>
      <c r="DA37" s="275">
        <v>2078</v>
      </c>
      <c r="DB37" s="273">
        <v>37.299999999999997</v>
      </c>
      <c r="DC37" s="274">
        <v>34.700000000000003</v>
      </c>
      <c r="DD37" s="275">
        <v>36</v>
      </c>
      <c r="DE37" s="273">
        <v>1006</v>
      </c>
      <c r="DF37" s="274">
        <v>1072</v>
      </c>
      <c r="DG37" s="275">
        <v>2078</v>
      </c>
    </row>
    <row r="38" spans="1:111" x14ac:dyDescent="0.35">
      <c r="A38" t="s">
        <v>158</v>
      </c>
      <c r="B38" t="s">
        <v>402</v>
      </c>
      <c r="C38" t="s">
        <v>392</v>
      </c>
      <c r="D38" s="273">
        <v>85</v>
      </c>
      <c r="E38" s="274">
        <v>76</v>
      </c>
      <c r="F38" s="275">
        <v>81</v>
      </c>
      <c r="G38" s="273">
        <v>756</v>
      </c>
      <c r="H38" s="274">
        <v>712</v>
      </c>
      <c r="I38" s="275">
        <v>1468</v>
      </c>
      <c r="J38" s="273">
        <v>85</v>
      </c>
      <c r="K38" s="274">
        <v>77</v>
      </c>
      <c r="L38" s="275">
        <v>81</v>
      </c>
      <c r="M38" s="273">
        <v>756</v>
      </c>
      <c r="N38" s="274">
        <v>712</v>
      </c>
      <c r="O38" s="275">
        <v>1468</v>
      </c>
      <c r="P38" s="273">
        <v>38</v>
      </c>
      <c r="Q38" s="274">
        <v>36.4</v>
      </c>
      <c r="R38" s="275">
        <v>37.200000000000003</v>
      </c>
      <c r="S38" s="273">
        <v>756</v>
      </c>
      <c r="T38" s="274">
        <v>712</v>
      </c>
      <c r="U38" s="275">
        <v>1468</v>
      </c>
      <c r="V38" s="320" t="s">
        <v>191</v>
      </c>
      <c r="W38" s="320" t="s">
        <v>191</v>
      </c>
      <c r="X38" s="320" t="s">
        <v>191</v>
      </c>
      <c r="Y38" s="320" t="s">
        <v>191</v>
      </c>
      <c r="Z38" s="320" t="s">
        <v>191</v>
      </c>
      <c r="AA38" s="320" t="s">
        <v>191</v>
      </c>
      <c r="AB38" s="320" t="s">
        <v>191</v>
      </c>
      <c r="AC38" s="320" t="s">
        <v>191</v>
      </c>
      <c r="AD38" s="320" t="s">
        <v>191</v>
      </c>
      <c r="AE38" s="320" t="s">
        <v>191</v>
      </c>
      <c r="AF38" s="320" t="s">
        <v>191</v>
      </c>
      <c r="AG38" s="320" t="s">
        <v>191</v>
      </c>
      <c r="AH38" s="320" t="s">
        <v>191</v>
      </c>
      <c r="AI38" s="320" t="s">
        <v>191</v>
      </c>
      <c r="AJ38" s="320" t="s">
        <v>191</v>
      </c>
      <c r="AK38" s="320" t="s">
        <v>191</v>
      </c>
      <c r="AL38" s="320" t="s">
        <v>191</v>
      </c>
      <c r="AM38" s="320" t="s">
        <v>191</v>
      </c>
      <c r="AN38" s="320" t="s">
        <v>191</v>
      </c>
      <c r="AO38" s="320" t="s">
        <v>191</v>
      </c>
      <c r="AP38" s="320" t="s">
        <v>191</v>
      </c>
      <c r="AQ38" s="320" t="s">
        <v>191</v>
      </c>
      <c r="AR38" s="320" t="s">
        <v>191</v>
      </c>
      <c r="AS38" s="320" t="s">
        <v>191</v>
      </c>
      <c r="AT38" s="320" t="s">
        <v>191</v>
      </c>
      <c r="AU38" s="320" t="s">
        <v>191</v>
      </c>
      <c r="AV38" s="320" t="s">
        <v>191</v>
      </c>
      <c r="AW38" s="320" t="s">
        <v>191</v>
      </c>
      <c r="AX38" s="320" t="s">
        <v>191</v>
      </c>
      <c r="AY38" s="320" t="s">
        <v>191</v>
      </c>
      <c r="AZ38" s="320" t="s">
        <v>191</v>
      </c>
      <c r="BA38" s="320" t="s">
        <v>191</v>
      </c>
      <c r="BB38" s="320" t="s">
        <v>191</v>
      </c>
      <c r="BC38" s="320" t="s">
        <v>191</v>
      </c>
      <c r="BD38" s="320" t="s">
        <v>191</v>
      </c>
      <c r="BE38" s="320" t="s">
        <v>191</v>
      </c>
      <c r="BF38" s="273">
        <v>38</v>
      </c>
      <c r="BG38" s="274">
        <v>30</v>
      </c>
      <c r="BH38" s="275">
        <v>32</v>
      </c>
      <c r="BI38" s="273">
        <v>55</v>
      </c>
      <c r="BJ38" s="274">
        <v>131</v>
      </c>
      <c r="BK38" s="275">
        <v>186</v>
      </c>
      <c r="BL38" s="273">
        <v>38</v>
      </c>
      <c r="BM38" s="274">
        <v>31</v>
      </c>
      <c r="BN38" s="275">
        <v>33</v>
      </c>
      <c r="BO38" s="273">
        <v>55</v>
      </c>
      <c r="BP38" s="274">
        <v>131</v>
      </c>
      <c r="BQ38" s="275">
        <v>186</v>
      </c>
      <c r="BR38" s="273">
        <v>30.7</v>
      </c>
      <c r="BS38" s="274">
        <v>29</v>
      </c>
      <c r="BT38" s="275">
        <v>29.5</v>
      </c>
      <c r="BU38" s="273">
        <v>55</v>
      </c>
      <c r="BV38" s="274">
        <v>131</v>
      </c>
      <c r="BW38" s="275">
        <v>186</v>
      </c>
      <c r="BX38" s="273" t="s">
        <v>197</v>
      </c>
      <c r="BY38" s="274" t="s">
        <v>197</v>
      </c>
      <c r="BZ38" s="275" t="s">
        <v>197</v>
      </c>
      <c r="CA38" s="273">
        <v>9</v>
      </c>
      <c r="CB38" s="274">
        <v>16</v>
      </c>
      <c r="CC38" s="275">
        <v>25</v>
      </c>
      <c r="CD38" s="273" t="s">
        <v>197</v>
      </c>
      <c r="CE38" s="274" t="s">
        <v>197</v>
      </c>
      <c r="CF38" s="275" t="s">
        <v>197</v>
      </c>
      <c r="CG38" s="273">
        <v>9</v>
      </c>
      <c r="CH38" s="274">
        <v>16</v>
      </c>
      <c r="CI38" s="275">
        <v>25</v>
      </c>
      <c r="CJ38" s="273">
        <v>17.600000000000001</v>
      </c>
      <c r="CK38" s="274">
        <v>18.100000000000001</v>
      </c>
      <c r="CL38" s="275">
        <v>17.899999999999999</v>
      </c>
      <c r="CM38" s="273">
        <v>9</v>
      </c>
      <c r="CN38" s="274">
        <v>16</v>
      </c>
      <c r="CO38" s="275">
        <v>25</v>
      </c>
      <c r="CP38" s="273">
        <v>81</v>
      </c>
      <c r="CQ38" s="274">
        <v>67</v>
      </c>
      <c r="CR38" s="275">
        <v>74</v>
      </c>
      <c r="CS38" s="273">
        <v>830</v>
      </c>
      <c r="CT38" s="274">
        <v>871</v>
      </c>
      <c r="CU38" s="275">
        <v>1701</v>
      </c>
      <c r="CV38" s="273">
        <v>81</v>
      </c>
      <c r="CW38" s="274">
        <v>68</v>
      </c>
      <c r="CX38" s="275">
        <v>75</v>
      </c>
      <c r="CY38" s="273">
        <v>830</v>
      </c>
      <c r="CZ38" s="274">
        <v>871</v>
      </c>
      <c r="DA38" s="275">
        <v>1701</v>
      </c>
      <c r="DB38" s="273">
        <v>37.299999999999997</v>
      </c>
      <c r="DC38" s="274">
        <v>35</v>
      </c>
      <c r="DD38" s="275">
        <v>36.1</v>
      </c>
      <c r="DE38" s="273">
        <v>830</v>
      </c>
      <c r="DF38" s="274">
        <v>871</v>
      </c>
      <c r="DG38" s="275">
        <v>1701</v>
      </c>
    </row>
    <row r="39" spans="1:111" x14ac:dyDescent="0.35">
      <c r="A39" t="s">
        <v>161</v>
      </c>
      <c r="B39" t="s">
        <v>405</v>
      </c>
      <c r="C39" t="s">
        <v>392</v>
      </c>
      <c r="D39" s="273">
        <v>79</v>
      </c>
      <c r="E39" s="274">
        <v>68</v>
      </c>
      <c r="F39" s="275">
        <v>73</v>
      </c>
      <c r="G39" s="273">
        <v>1412</v>
      </c>
      <c r="H39" s="274">
        <v>1397</v>
      </c>
      <c r="I39" s="275">
        <v>2809</v>
      </c>
      <c r="J39" s="273">
        <v>80</v>
      </c>
      <c r="K39" s="274">
        <v>70</v>
      </c>
      <c r="L39" s="275">
        <v>75</v>
      </c>
      <c r="M39" s="273">
        <v>1412</v>
      </c>
      <c r="N39" s="274">
        <v>1397</v>
      </c>
      <c r="O39" s="275">
        <v>2809</v>
      </c>
      <c r="P39" s="273">
        <v>36.4</v>
      </c>
      <c r="Q39" s="274">
        <v>34.5</v>
      </c>
      <c r="R39" s="275">
        <v>35.4</v>
      </c>
      <c r="S39" s="273">
        <v>1412</v>
      </c>
      <c r="T39" s="274">
        <v>1397</v>
      </c>
      <c r="U39" s="275">
        <v>2809</v>
      </c>
      <c r="V39" s="320" t="s">
        <v>191</v>
      </c>
      <c r="W39" s="320" t="s">
        <v>191</v>
      </c>
      <c r="X39" s="320" t="s">
        <v>191</v>
      </c>
      <c r="Y39" s="320" t="s">
        <v>191</v>
      </c>
      <c r="Z39" s="320" t="s">
        <v>191</v>
      </c>
      <c r="AA39" s="320" t="s">
        <v>191</v>
      </c>
      <c r="AB39" s="320" t="s">
        <v>191</v>
      </c>
      <c r="AC39" s="320" t="s">
        <v>191</v>
      </c>
      <c r="AD39" s="320" t="s">
        <v>191</v>
      </c>
      <c r="AE39" s="320" t="s">
        <v>191</v>
      </c>
      <c r="AF39" s="320" t="s">
        <v>191</v>
      </c>
      <c r="AG39" s="320" t="s">
        <v>191</v>
      </c>
      <c r="AH39" s="320" t="s">
        <v>191</v>
      </c>
      <c r="AI39" s="320" t="s">
        <v>191</v>
      </c>
      <c r="AJ39" s="320" t="s">
        <v>191</v>
      </c>
      <c r="AK39" s="320" t="s">
        <v>191</v>
      </c>
      <c r="AL39" s="320" t="s">
        <v>191</v>
      </c>
      <c r="AM39" s="320" t="s">
        <v>191</v>
      </c>
      <c r="AN39" s="320" t="s">
        <v>191</v>
      </c>
      <c r="AO39" s="320" t="s">
        <v>191</v>
      </c>
      <c r="AP39" s="320" t="s">
        <v>191</v>
      </c>
      <c r="AQ39" s="320" t="s">
        <v>191</v>
      </c>
      <c r="AR39" s="320" t="s">
        <v>191</v>
      </c>
      <c r="AS39" s="320" t="s">
        <v>191</v>
      </c>
      <c r="AT39" s="320" t="s">
        <v>191</v>
      </c>
      <c r="AU39" s="320" t="s">
        <v>191</v>
      </c>
      <c r="AV39" s="320" t="s">
        <v>191</v>
      </c>
      <c r="AW39" s="320" t="s">
        <v>191</v>
      </c>
      <c r="AX39" s="320" t="s">
        <v>191</v>
      </c>
      <c r="AY39" s="320" t="s">
        <v>191</v>
      </c>
      <c r="AZ39" s="320" t="s">
        <v>191</v>
      </c>
      <c r="BA39" s="320" t="s">
        <v>191</v>
      </c>
      <c r="BB39" s="320" t="s">
        <v>191</v>
      </c>
      <c r="BC39" s="320" t="s">
        <v>191</v>
      </c>
      <c r="BD39" s="320" t="s">
        <v>191</v>
      </c>
      <c r="BE39" s="320" t="s">
        <v>191</v>
      </c>
      <c r="BF39" s="273">
        <v>35</v>
      </c>
      <c r="BG39" s="274">
        <v>16</v>
      </c>
      <c r="BH39" s="275">
        <v>23</v>
      </c>
      <c r="BI39" s="273">
        <v>71</v>
      </c>
      <c r="BJ39" s="274">
        <v>132</v>
      </c>
      <c r="BK39" s="275">
        <v>203</v>
      </c>
      <c r="BL39" s="273">
        <v>38</v>
      </c>
      <c r="BM39" s="274">
        <v>18</v>
      </c>
      <c r="BN39" s="275">
        <v>25</v>
      </c>
      <c r="BO39" s="273">
        <v>71</v>
      </c>
      <c r="BP39" s="274">
        <v>132</v>
      </c>
      <c r="BQ39" s="275">
        <v>203</v>
      </c>
      <c r="BR39" s="273">
        <v>28</v>
      </c>
      <c r="BS39" s="274">
        <v>26.8</v>
      </c>
      <c r="BT39" s="275">
        <v>27.2</v>
      </c>
      <c r="BU39" s="273">
        <v>71</v>
      </c>
      <c r="BV39" s="274">
        <v>132</v>
      </c>
      <c r="BW39" s="275">
        <v>203</v>
      </c>
      <c r="BX39" s="273" t="s">
        <v>197</v>
      </c>
      <c r="BY39" s="274" t="s">
        <v>197</v>
      </c>
      <c r="BZ39" s="275" t="s">
        <v>197</v>
      </c>
      <c r="CA39" s="273">
        <v>16</v>
      </c>
      <c r="CB39" s="274">
        <v>50</v>
      </c>
      <c r="CC39" s="275">
        <v>66</v>
      </c>
      <c r="CD39" s="273" t="s">
        <v>197</v>
      </c>
      <c r="CE39" s="274">
        <v>6</v>
      </c>
      <c r="CF39" s="275">
        <v>5</v>
      </c>
      <c r="CG39" s="273">
        <v>16</v>
      </c>
      <c r="CH39" s="274">
        <v>50</v>
      </c>
      <c r="CI39" s="275">
        <v>66</v>
      </c>
      <c r="CJ39" s="273">
        <v>19.399999999999999</v>
      </c>
      <c r="CK39" s="274">
        <v>19.8</v>
      </c>
      <c r="CL39" s="275">
        <v>19.7</v>
      </c>
      <c r="CM39" s="273">
        <v>16</v>
      </c>
      <c r="CN39" s="274">
        <v>50</v>
      </c>
      <c r="CO39" s="275">
        <v>66</v>
      </c>
      <c r="CP39" s="273">
        <v>76</v>
      </c>
      <c r="CQ39" s="274">
        <v>61</v>
      </c>
      <c r="CR39" s="275">
        <v>68</v>
      </c>
      <c r="CS39" s="273">
        <v>1517</v>
      </c>
      <c r="CT39" s="274">
        <v>1593</v>
      </c>
      <c r="CU39" s="275">
        <v>3110</v>
      </c>
      <c r="CV39" s="273">
        <v>77</v>
      </c>
      <c r="CW39" s="274">
        <v>63</v>
      </c>
      <c r="CX39" s="275">
        <v>70</v>
      </c>
      <c r="CY39" s="273">
        <v>1517</v>
      </c>
      <c r="CZ39" s="274">
        <v>1593</v>
      </c>
      <c r="DA39" s="275">
        <v>3110</v>
      </c>
      <c r="DB39" s="273">
        <v>35.700000000000003</v>
      </c>
      <c r="DC39" s="274">
        <v>33.299999999999997</v>
      </c>
      <c r="DD39" s="275">
        <v>34.5</v>
      </c>
      <c r="DE39" s="273">
        <v>1517</v>
      </c>
      <c r="DF39" s="274">
        <v>1593</v>
      </c>
      <c r="DG39" s="275">
        <v>3110</v>
      </c>
    </row>
    <row r="40" spans="1:111" x14ac:dyDescent="0.35">
      <c r="A40" t="s">
        <v>87</v>
      </c>
      <c r="B40" t="s">
        <v>332</v>
      </c>
      <c r="C40" t="s">
        <v>324</v>
      </c>
      <c r="D40" s="273">
        <v>71</v>
      </c>
      <c r="E40" s="274">
        <v>58</v>
      </c>
      <c r="F40" s="275">
        <v>65</v>
      </c>
      <c r="G40" s="273">
        <v>1422</v>
      </c>
      <c r="H40" s="274">
        <v>1376</v>
      </c>
      <c r="I40" s="275">
        <v>2798</v>
      </c>
      <c r="J40" s="273">
        <v>74</v>
      </c>
      <c r="K40" s="274">
        <v>62</v>
      </c>
      <c r="L40" s="275">
        <v>68</v>
      </c>
      <c r="M40" s="273">
        <v>1422</v>
      </c>
      <c r="N40" s="274">
        <v>1376</v>
      </c>
      <c r="O40" s="275">
        <v>2798</v>
      </c>
      <c r="P40" s="273">
        <v>36.5</v>
      </c>
      <c r="Q40" s="274">
        <v>33.9</v>
      </c>
      <c r="R40" s="275">
        <v>35.200000000000003</v>
      </c>
      <c r="S40" s="273">
        <v>1422</v>
      </c>
      <c r="T40" s="274">
        <v>1376</v>
      </c>
      <c r="U40" s="275">
        <v>2798</v>
      </c>
      <c r="V40" s="320" t="s">
        <v>191</v>
      </c>
      <c r="W40" s="320" t="s">
        <v>191</v>
      </c>
      <c r="X40" s="320" t="s">
        <v>191</v>
      </c>
      <c r="Y40" s="320" t="s">
        <v>191</v>
      </c>
      <c r="Z40" s="320" t="s">
        <v>191</v>
      </c>
      <c r="AA40" s="320" t="s">
        <v>191</v>
      </c>
      <c r="AB40" s="320" t="s">
        <v>191</v>
      </c>
      <c r="AC40" s="320" t="s">
        <v>191</v>
      </c>
      <c r="AD40" s="320" t="s">
        <v>191</v>
      </c>
      <c r="AE40" s="320" t="s">
        <v>191</v>
      </c>
      <c r="AF40" s="320" t="s">
        <v>191</v>
      </c>
      <c r="AG40" s="320" t="s">
        <v>191</v>
      </c>
      <c r="AH40" s="320" t="s">
        <v>191</v>
      </c>
      <c r="AI40" s="320" t="s">
        <v>191</v>
      </c>
      <c r="AJ40" s="320" t="s">
        <v>191</v>
      </c>
      <c r="AK40" s="320" t="s">
        <v>191</v>
      </c>
      <c r="AL40" s="320" t="s">
        <v>191</v>
      </c>
      <c r="AM40" s="320" t="s">
        <v>191</v>
      </c>
      <c r="AN40" s="320" t="s">
        <v>191</v>
      </c>
      <c r="AO40" s="320" t="s">
        <v>191</v>
      </c>
      <c r="AP40" s="320" t="s">
        <v>191</v>
      </c>
      <c r="AQ40" s="320" t="s">
        <v>191</v>
      </c>
      <c r="AR40" s="320" t="s">
        <v>191</v>
      </c>
      <c r="AS40" s="320" t="s">
        <v>191</v>
      </c>
      <c r="AT40" s="320" t="s">
        <v>191</v>
      </c>
      <c r="AU40" s="320" t="s">
        <v>191</v>
      </c>
      <c r="AV40" s="320" t="s">
        <v>191</v>
      </c>
      <c r="AW40" s="320" t="s">
        <v>191</v>
      </c>
      <c r="AX40" s="320" t="s">
        <v>191</v>
      </c>
      <c r="AY40" s="320" t="s">
        <v>191</v>
      </c>
      <c r="AZ40" s="320" t="s">
        <v>191</v>
      </c>
      <c r="BA40" s="320" t="s">
        <v>191</v>
      </c>
      <c r="BB40" s="320" t="s">
        <v>191</v>
      </c>
      <c r="BC40" s="320" t="s">
        <v>191</v>
      </c>
      <c r="BD40" s="320" t="s">
        <v>191</v>
      </c>
      <c r="BE40" s="320" t="s">
        <v>191</v>
      </c>
      <c r="BF40" s="273">
        <v>36</v>
      </c>
      <c r="BG40" s="274">
        <v>21</v>
      </c>
      <c r="BH40" s="275">
        <v>26</v>
      </c>
      <c r="BI40" s="273">
        <v>77</v>
      </c>
      <c r="BJ40" s="274">
        <v>150</v>
      </c>
      <c r="BK40" s="275">
        <v>227</v>
      </c>
      <c r="BL40" s="273">
        <v>39</v>
      </c>
      <c r="BM40" s="274">
        <v>23</v>
      </c>
      <c r="BN40" s="275">
        <v>29</v>
      </c>
      <c r="BO40" s="273">
        <v>77</v>
      </c>
      <c r="BP40" s="274">
        <v>150</v>
      </c>
      <c r="BQ40" s="275">
        <v>227</v>
      </c>
      <c r="BR40" s="273">
        <v>27.7</v>
      </c>
      <c r="BS40" s="274">
        <v>25</v>
      </c>
      <c r="BT40" s="275">
        <v>25.9</v>
      </c>
      <c r="BU40" s="273">
        <v>77</v>
      </c>
      <c r="BV40" s="274">
        <v>150</v>
      </c>
      <c r="BW40" s="275">
        <v>227</v>
      </c>
      <c r="BX40" s="273" t="s">
        <v>197</v>
      </c>
      <c r="BY40" s="274" t="s">
        <v>197</v>
      </c>
      <c r="BZ40" s="275" t="s">
        <v>197</v>
      </c>
      <c r="CA40" s="273">
        <v>19</v>
      </c>
      <c r="CB40" s="274">
        <v>38</v>
      </c>
      <c r="CC40" s="275">
        <v>57</v>
      </c>
      <c r="CD40" s="273" t="s">
        <v>197</v>
      </c>
      <c r="CE40" s="274" t="s">
        <v>197</v>
      </c>
      <c r="CF40" s="275" t="s">
        <v>197</v>
      </c>
      <c r="CG40" s="273">
        <v>19</v>
      </c>
      <c r="CH40" s="274">
        <v>38</v>
      </c>
      <c r="CI40" s="275">
        <v>57</v>
      </c>
      <c r="CJ40" s="273">
        <v>18.600000000000001</v>
      </c>
      <c r="CK40" s="274">
        <v>18.3</v>
      </c>
      <c r="CL40" s="275">
        <v>18.399999999999999</v>
      </c>
      <c r="CM40" s="273">
        <v>19</v>
      </c>
      <c r="CN40" s="274">
        <v>38</v>
      </c>
      <c r="CO40" s="275">
        <v>57</v>
      </c>
      <c r="CP40" s="273">
        <v>68</v>
      </c>
      <c r="CQ40" s="274">
        <v>52</v>
      </c>
      <c r="CR40" s="275">
        <v>60</v>
      </c>
      <c r="CS40" s="273">
        <v>1560</v>
      </c>
      <c r="CT40" s="274">
        <v>1604</v>
      </c>
      <c r="CU40" s="275">
        <v>3164</v>
      </c>
      <c r="CV40" s="273">
        <v>70</v>
      </c>
      <c r="CW40" s="274">
        <v>56</v>
      </c>
      <c r="CX40" s="275">
        <v>63</v>
      </c>
      <c r="CY40" s="273">
        <v>1560</v>
      </c>
      <c r="CZ40" s="274">
        <v>1604</v>
      </c>
      <c r="DA40" s="275">
        <v>3164</v>
      </c>
      <c r="DB40" s="273">
        <v>35.6</v>
      </c>
      <c r="DC40" s="274">
        <v>32.5</v>
      </c>
      <c r="DD40" s="275">
        <v>34</v>
      </c>
      <c r="DE40" s="273">
        <v>1560</v>
      </c>
      <c r="DF40" s="274">
        <v>1604</v>
      </c>
      <c r="DG40" s="275">
        <v>3164</v>
      </c>
    </row>
    <row r="41" spans="1:111" x14ac:dyDescent="0.35">
      <c r="A41" t="s">
        <v>85</v>
      </c>
      <c r="B41" t="s">
        <v>330</v>
      </c>
      <c r="C41" t="s">
        <v>324</v>
      </c>
      <c r="D41" s="273">
        <v>78</v>
      </c>
      <c r="E41" s="274">
        <v>64</v>
      </c>
      <c r="F41" s="275">
        <v>71</v>
      </c>
      <c r="G41" s="273">
        <v>1504</v>
      </c>
      <c r="H41" s="274">
        <v>1475</v>
      </c>
      <c r="I41" s="275">
        <v>2979</v>
      </c>
      <c r="J41" s="273">
        <v>80</v>
      </c>
      <c r="K41" s="274">
        <v>67</v>
      </c>
      <c r="L41" s="275">
        <v>74</v>
      </c>
      <c r="M41" s="273">
        <v>1504</v>
      </c>
      <c r="N41" s="274">
        <v>1475</v>
      </c>
      <c r="O41" s="275">
        <v>2979</v>
      </c>
      <c r="P41" s="273">
        <v>35.4</v>
      </c>
      <c r="Q41" s="274">
        <v>33.6</v>
      </c>
      <c r="R41" s="275">
        <v>34.5</v>
      </c>
      <c r="S41" s="273">
        <v>1504</v>
      </c>
      <c r="T41" s="274">
        <v>1475</v>
      </c>
      <c r="U41" s="275">
        <v>2979</v>
      </c>
      <c r="V41" s="320" t="s">
        <v>191</v>
      </c>
      <c r="W41" s="320" t="s">
        <v>191</v>
      </c>
      <c r="X41" s="320" t="s">
        <v>191</v>
      </c>
      <c r="Y41" s="320" t="s">
        <v>191</v>
      </c>
      <c r="Z41" s="320" t="s">
        <v>191</v>
      </c>
      <c r="AA41" s="320" t="s">
        <v>191</v>
      </c>
      <c r="AB41" s="320" t="s">
        <v>191</v>
      </c>
      <c r="AC41" s="320" t="s">
        <v>191</v>
      </c>
      <c r="AD41" s="320" t="s">
        <v>191</v>
      </c>
      <c r="AE41" s="320" t="s">
        <v>191</v>
      </c>
      <c r="AF41" s="320" t="s">
        <v>191</v>
      </c>
      <c r="AG41" s="320" t="s">
        <v>191</v>
      </c>
      <c r="AH41" s="320" t="s">
        <v>191</v>
      </c>
      <c r="AI41" s="320" t="s">
        <v>191</v>
      </c>
      <c r="AJ41" s="320" t="s">
        <v>191</v>
      </c>
      <c r="AK41" s="320" t="s">
        <v>191</v>
      </c>
      <c r="AL41" s="320" t="s">
        <v>191</v>
      </c>
      <c r="AM41" s="320" t="s">
        <v>191</v>
      </c>
      <c r="AN41" s="320" t="s">
        <v>191</v>
      </c>
      <c r="AO41" s="320" t="s">
        <v>191</v>
      </c>
      <c r="AP41" s="320" t="s">
        <v>191</v>
      </c>
      <c r="AQ41" s="320" t="s">
        <v>191</v>
      </c>
      <c r="AR41" s="320" t="s">
        <v>191</v>
      </c>
      <c r="AS41" s="320" t="s">
        <v>191</v>
      </c>
      <c r="AT41" s="320" t="s">
        <v>191</v>
      </c>
      <c r="AU41" s="320" t="s">
        <v>191</v>
      </c>
      <c r="AV41" s="320" t="s">
        <v>191</v>
      </c>
      <c r="AW41" s="320" t="s">
        <v>191</v>
      </c>
      <c r="AX41" s="320" t="s">
        <v>191</v>
      </c>
      <c r="AY41" s="320" t="s">
        <v>191</v>
      </c>
      <c r="AZ41" s="320" t="s">
        <v>191</v>
      </c>
      <c r="BA41" s="320" t="s">
        <v>191</v>
      </c>
      <c r="BB41" s="320" t="s">
        <v>191</v>
      </c>
      <c r="BC41" s="320" t="s">
        <v>191</v>
      </c>
      <c r="BD41" s="320" t="s">
        <v>191</v>
      </c>
      <c r="BE41" s="320" t="s">
        <v>191</v>
      </c>
      <c r="BF41" s="273">
        <v>26</v>
      </c>
      <c r="BG41" s="274">
        <v>23</v>
      </c>
      <c r="BH41" s="275">
        <v>24</v>
      </c>
      <c r="BI41" s="273">
        <v>85</v>
      </c>
      <c r="BJ41" s="274">
        <v>186</v>
      </c>
      <c r="BK41" s="275">
        <v>271</v>
      </c>
      <c r="BL41" s="273">
        <v>33</v>
      </c>
      <c r="BM41" s="274">
        <v>24</v>
      </c>
      <c r="BN41" s="275">
        <v>27</v>
      </c>
      <c r="BO41" s="273">
        <v>85</v>
      </c>
      <c r="BP41" s="274">
        <v>186</v>
      </c>
      <c r="BQ41" s="275">
        <v>271</v>
      </c>
      <c r="BR41" s="273">
        <v>25.9</v>
      </c>
      <c r="BS41" s="274">
        <v>25.1</v>
      </c>
      <c r="BT41" s="275">
        <v>25.4</v>
      </c>
      <c r="BU41" s="273">
        <v>85</v>
      </c>
      <c r="BV41" s="274">
        <v>186</v>
      </c>
      <c r="BW41" s="275">
        <v>271</v>
      </c>
      <c r="BX41" s="273" t="s">
        <v>197</v>
      </c>
      <c r="BY41" s="274" t="s">
        <v>197</v>
      </c>
      <c r="BZ41" s="275" t="s">
        <v>197</v>
      </c>
      <c r="CA41" s="273">
        <v>8</v>
      </c>
      <c r="CB41" s="274">
        <v>20</v>
      </c>
      <c r="CC41" s="275">
        <v>28</v>
      </c>
      <c r="CD41" s="273" t="s">
        <v>197</v>
      </c>
      <c r="CE41" s="274" t="s">
        <v>197</v>
      </c>
      <c r="CF41" s="275" t="s">
        <v>197</v>
      </c>
      <c r="CG41" s="273">
        <v>8</v>
      </c>
      <c r="CH41" s="274">
        <v>20</v>
      </c>
      <c r="CI41" s="275">
        <v>28</v>
      </c>
      <c r="CJ41" s="273">
        <v>18.899999999999999</v>
      </c>
      <c r="CK41" s="274">
        <v>18.600000000000001</v>
      </c>
      <c r="CL41" s="275">
        <v>18.600000000000001</v>
      </c>
      <c r="CM41" s="273">
        <v>8</v>
      </c>
      <c r="CN41" s="274">
        <v>20</v>
      </c>
      <c r="CO41" s="275">
        <v>28</v>
      </c>
      <c r="CP41" s="273">
        <v>74</v>
      </c>
      <c r="CQ41" s="274">
        <v>58</v>
      </c>
      <c r="CR41" s="275">
        <v>66</v>
      </c>
      <c r="CS41" s="273">
        <v>1634</v>
      </c>
      <c r="CT41" s="274">
        <v>1713</v>
      </c>
      <c r="CU41" s="275">
        <v>3347</v>
      </c>
      <c r="CV41" s="273">
        <v>76</v>
      </c>
      <c r="CW41" s="274">
        <v>61</v>
      </c>
      <c r="CX41" s="275">
        <v>68</v>
      </c>
      <c r="CY41" s="273">
        <v>1634</v>
      </c>
      <c r="CZ41" s="274">
        <v>1713</v>
      </c>
      <c r="DA41" s="275">
        <v>3347</v>
      </c>
      <c r="DB41" s="273">
        <v>34.700000000000003</v>
      </c>
      <c r="DC41" s="274">
        <v>32.4</v>
      </c>
      <c r="DD41" s="275">
        <v>33.5</v>
      </c>
      <c r="DE41" s="273">
        <v>1634</v>
      </c>
      <c r="DF41" s="274">
        <v>1713</v>
      </c>
      <c r="DG41" s="275">
        <v>3347</v>
      </c>
    </row>
    <row r="42" spans="1:111" x14ac:dyDescent="0.35">
      <c r="A42" t="s">
        <v>88</v>
      </c>
      <c r="B42" t="s">
        <v>333</v>
      </c>
      <c r="C42" t="s">
        <v>324</v>
      </c>
      <c r="D42" s="273">
        <v>84</v>
      </c>
      <c r="E42" s="274">
        <v>73</v>
      </c>
      <c r="F42" s="275">
        <v>79</v>
      </c>
      <c r="G42" s="273">
        <v>1017</v>
      </c>
      <c r="H42" s="274">
        <v>944</v>
      </c>
      <c r="I42" s="275">
        <v>1961</v>
      </c>
      <c r="J42" s="273">
        <v>84</v>
      </c>
      <c r="K42" s="274">
        <v>74</v>
      </c>
      <c r="L42" s="275">
        <v>80</v>
      </c>
      <c r="M42" s="273">
        <v>1017</v>
      </c>
      <c r="N42" s="274">
        <v>944</v>
      </c>
      <c r="O42" s="275">
        <v>1961</v>
      </c>
      <c r="P42" s="273">
        <v>38.299999999999997</v>
      </c>
      <c r="Q42" s="274">
        <v>36.4</v>
      </c>
      <c r="R42" s="275">
        <v>37.4</v>
      </c>
      <c r="S42" s="273">
        <v>1017</v>
      </c>
      <c r="T42" s="274">
        <v>944</v>
      </c>
      <c r="U42" s="275">
        <v>1961</v>
      </c>
      <c r="V42" s="320" t="s">
        <v>191</v>
      </c>
      <c r="W42" s="320" t="s">
        <v>191</v>
      </c>
      <c r="X42" s="320" t="s">
        <v>191</v>
      </c>
      <c r="Y42" s="320" t="s">
        <v>191</v>
      </c>
      <c r="Z42" s="320" t="s">
        <v>191</v>
      </c>
      <c r="AA42" s="320" t="s">
        <v>191</v>
      </c>
      <c r="AB42" s="320" t="s">
        <v>191</v>
      </c>
      <c r="AC42" s="320" t="s">
        <v>191</v>
      </c>
      <c r="AD42" s="320" t="s">
        <v>191</v>
      </c>
      <c r="AE42" s="320" t="s">
        <v>191</v>
      </c>
      <c r="AF42" s="320" t="s">
        <v>191</v>
      </c>
      <c r="AG42" s="320" t="s">
        <v>191</v>
      </c>
      <c r="AH42" s="320" t="s">
        <v>191</v>
      </c>
      <c r="AI42" s="320" t="s">
        <v>191</v>
      </c>
      <c r="AJ42" s="320" t="s">
        <v>191</v>
      </c>
      <c r="AK42" s="320" t="s">
        <v>191</v>
      </c>
      <c r="AL42" s="320" t="s">
        <v>191</v>
      </c>
      <c r="AM42" s="320" t="s">
        <v>191</v>
      </c>
      <c r="AN42" s="320" t="s">
        <v>191</v>
      </c>
      <c r="AO42" s="320" t="s">
        <v>191</v>
      </c>
      <c r="AP42" s="320" t="s">
        <v>191</v>
      </c>
      <c r="AQ42" s="320" t="s">
        <v>191</v>
      </c>
      <c r="AR42" s="320" t="s">
        <v>191</v>
      </c>
      <c r="AS42" s="320" t="s">
        <v>191</v>
      </c>
      <c r="AT42" s="320" t="s">
        <v>191</v>
      </c>
      <c r="AU42" s="320" t="s">
        <v>191</v>
      </c>
      <c r="AV42" s="320" t="s">
        <v>191</v>
      </c>
      <c r="AW42" s="320" t="s">
        <v>191</v>
      </c>
      <c r="AX42" s="320" t="s">
        <v>191</v>
      </c>
      <c r="AY42" s="320" t="s">
        <v>191</v>
      </c>
      <c r="AZ42" s="320" t="s">
        <v>191</v>
      </c>
      <c r="BA42" s="320" t="s">
        <v>191</v>
      </c>
      <c r="BB42" s="320" t="s">
        <v>191</v>
      </c>
      <c r="BC42" s="320" t="s">
        <v>191</v>
      </c>
      <c r="BD42" s="320" t="s">
        <v>191</v>
      </c>
      <c r="BE42" s="320" t="s">
        <v>191</v>
      </c>
      <c r="BF42" s="273">
        <v>27</v>
      </c>
      <c r="BG42" s="274">
        <v>28</v>
      </c>
      <c r="BH42" s="275">
        <v>28</v>
      </c>
      <c r="BI42" s="273">
        <v>37</v>
      </c>
      <c r="BJ42" s="274">
        <v>86</v>
      </c>
      <c r="BK42" s="275">
        <v>123</v>
      </c>
      <c r="BL42" s="273">
        <v>27</v>
      </c>
      <c r="BM42" s="274">
        <v>31</v>
      </c>
      <c r="BN42" s="275">
        <v>30</v>
      </c>
      <c r="BO42" s="273">
        <v>37</v>
      </c>
      <c r="BP42" s="274">
        <v>86</v>
      </c>
      <c r="BQ42" s="275">
        <v>123</v>
      </c>
      <c r="BR42" s="273">
        <v>26.7</v>
      </c>
      <c r="BS42" s="274">
        <v>26.3</v>
      </c>
      <c r="BT42" s="275">
        <v>26.4</v>
      </c>
      <c r="BU42" s="273">
        <v>37</v>
      </c>
      <c r="BV42" s="274">
        <v>86</v>
      </c>
      <c r="BW42" s="275">
        <v>123</v>
      </c>
      <c r="BX42" s="273" t="s">
        <v>197</v>
      </c>
      <c r="BY42" s="274" t="s">
        <v>197</v>
      </c>
      <c r="BZ42" s="275" t="s">
        <v>197</v>
      </c>
      <c r="CA42" s="273">
        <v>15</v>
      </c>
      <c r="CB42" s="274">
        <v>46</v>
      </c>
      <c r="CC42" s="275">
        <v>61</v>
      </c>
      <c r="CD42" s="273" t="s">
        <v>197</v>
      </c>
      <c r="CE42" s="274" t="s">
        <v>197</v>
      </c>
      <c r="CF42" s="275" t="s">
        <v>197</v>
      </c>
      <c r="CG42" s="273">
        <v>15</v>
      </c>
      <c r="CH42" s="274">
        <v>46</v>
      </c>
      <c r="CI42" s="275">
        <v>61</v>
      </c>
      <c r="CJ42" s="273">
        <v>22.5</v>
      </c>
      <c r="CK42" s="274">
        <v>20.7</v>
      </c>
      <c r="CL42" s="275">
        <v>21.2</v>
      </c>
      <c r="CM42" s="273">
        <v>15</v>
      </c>
      <c r="CN42" s="274">
        <v>46</v>
      </c>
      <c r="CO42" s="275">
        <v>61</v>
      </c>
      <c r="CP42" s="273">
        <v>80</v>
      </c>
      <c r="CQ42" s="274">
        <v>66</v>
      </c>
      <c r="CR42" s="275">
        <v>73</v>
      </c>
      <c r="CS42" s="273">
        <v>1091</v>
      </c>
      <c r="CT42" s="274">
        <v>1105</v>
      </c>
      <c r="CU42" s="275">
        <v>2196</v>
      </c>
      <c r="CV42" s="273">
        <v>81</v>
      </c>
      <c r="CW42" s="274">
        <v>67</v>
      </c>
      <c r="CX42" s="275">
        <v>74</v>
      </c>
      <c r="CY42" s="273">
        <v>1091</v>
      </c>
      <c r="CZ42" s="274">
        <v>1105</v>
      </c>
      <c r="DA42" s="275">
        <v>2196</v>
      </c>
      <c r="DB42" s="273">
        <v>37.6</v>
      </c>
      <c r="DC42" s="274">
        <v>34.9</v>
      </c>
      <c r="DD42" s="275">
        <v>36.200000000000003</v>
      </c>
      <c r="DE42" s="273">
        <v>1091</v>
      </c>
      <c r="DF42" s="274">
        <v>1105</v>
      </c>
      <c r="DG42" s="275">
        <v>2196</v>
      </c>
    </row>
    <row r="43" spans="1:111" x14ac:dyDescent="0.35">
      <c r="A43" t="s">
        <v>90</v>
      </c>
      <c r="B43" t="s">
        <v>335</v>
      </c>
      <c r="C43" t="s">
        <v>324</v>
      </c>
      <c r="D43" s="273">
        <v>83</v>
      </c>
      <c r="E43" s="274">
        <v>73</v>
      </c>
      <c r="F43" s="275">
        <v>78</v>
      </c>
      <c r="G43" s="273">
        <v>1138</v>
      </c>
      <c r="H43" s="274">
        <v>1205</v>
      </c>
      <c r="I43" s="275">
        <v>2343</v>
      </c>
      <c r="J43" s="273">
        <v>84</v>
      </c>
      <c r="K43" s="274">
        <v>75</v>
      </c>
      <c r="L43" s="275">
        <v>79</v>
      </c>
      <c r="M43" s="273">
        <v>1138</v>
      </c>
      <c r="N43" s="274">
        <v>1205</v>
      </c>
      <c r="O43" s="275">
        <v>2343</v>
      </c>
      <c r="P43" s="273">
        <v>35.700000000000003</v>
      </c>
      <c r="Q43" s="274">
        <v>34.1</v>
      </c>
      <c r="R43" s="275">
        <v>34.9</v>
      </c>
      <c r="S43" s="273">
        <v>1138</v>
      </c>
      <c r="T43" s="274">
        <v>1205</v>
      </c>
      <c r="U43" s="275">
        <v>2343</v>
      </c>
      <c r="V43" s="320" t="s">
        <v>191</v>
      </c>
      <c r="W43" s="320" t="s">
        <v>191</v>
      </c>
      <c r="X43" s="320" t="s">
        <v>191</v>
      </c>
      <c r="Y43" s="320" t="s">
        <v>191</v>
      </c>
      <c r="Z43" s="320" t="s">
        <v>191</v>
      </c>
      <c r="AA43" s="320" t="s">
        <v>191</v>
      </c>
      <c r="AB43" s="320" t="s">
        <v>191</v>
      </c>
      <c r="AC43" s="320" t="s">
        <v>191</v>
      </c>
      <c r="AD43" s="320" t="s">
        <v>191</v>
      </c>
      <c r="AE43" s="320" t="s">
        <v>191</v>
      </c>
      <c r="AF43" s="320" t="s">
        <v>191</v>
      </c>
      <c r="AG43" s="320" t="s">
        <v>191</v>
      </c>
      <c r="AH43" s="320" t="s">
        <v>191</v>
      </c>
      <c r="AI43" s="320" t="s">
        <v>191</v>
      </c>
      <c r="AJ43" s="320" t="s">
        <v>191</v>
      </c>
      <c r="AK43" s="320" t="s">
        <v>191</v>
      </c>
      <c r="AL43" s="320" t="s">
        <v>191</v>
      </c>
      <c r="AM43" s="320" t="s">
        <v>191</v>
      </c>
      <c r="AN43" s="320" t="s">
        <v>191</v>
      </c>
      <c r="AO43" s="320" t="s">
        <v>191</v>
      </c>
      <c r="AP43" s="320" t="s">
        <v>191</v>
      </c>
      <c r="AQ43" s="320" t="s">
        <v>191</v>
      </c>
      <c r="AR43" s="320" t="s">
        <v>191</v>
      </c>
      <c r="AS43" s="320" t="s">
        <v>191</v>
      </c>
      <c r="AT43" s="320" t="s">
        <v>191</v>
      </c>
      <c r="AU43" s="320" t="s">
        <v>191</v>
      </c>
      <c r="AV43" s="320" t="s">
        <v>191</v>
      </c>
      <c r="AW43" s="320" t="s">
        <v>191</v>
      </c>
      <c r="AX43" s="320" t="s">
        <v>191</v>
      </c>
      <c r="AY43" s="320" t="s">
        <v>191</v>
      </c>
      <c r="AZ43" s="320" t="s">
        <v>191</v>
      </c>
      <c r="BA43" s="320" t="s">
        <v>191</v>
      </c>
      <c r="BB43" s="320" t="s">
        <v>191</v>
      </c>
      <c r="BC43" s="320" t="s">
        <v>191</v>
      </c>
      <c r="BD43" s="320" t="s">
        <v>191</v>
      </c>
      <c r="BE43" s="320" t="s">
        <v>191</v>
      </c>
      <c r="BF43" s="273">
        <v>16</v>
      </c>
      <c r="BG43" s="274">
        <v>31</v>
      </c>
      <c r="BH43" s="275">
        <v>28</v>
      </c>
      <c r="BI43" s="273">
        <v>25</v>
      </c>
      <c r="BJ43" s="274">
        <v>97</v>
      </c>
      <c r="BK43" s="275">
        <v>122</v>
      </c>
      <c r="BL43" s="273">
        <v>16</v>
      </c>
      <c r="BM43" s="274">
        <v>31</v>
      </c>
      <c r="BN43" s="275">
        <v>28</v>
      </c>
      <c r="BO43" s="273">
        <v>25</v>
      </c>
      <c r="BP43" s="274">
        <v>97</v>
      </c>
      <c r="BQ43" s="275">
        <v>122</v>
      </c>
      <c r="BR43" s="273">
        <v>24.8</v>
      </c>
      <c r="BS43" s="274">
        <v>27.2</v>
      </c>
      <c r="BT43" s="275">
        <v>26.7</v>
      </c>
      <c r="BU43" s="273">
        <v>25</v>
      </c>
      <c r="BV43" s="274">
        <v>97</v>
      </c>
      <c r="BW43" s="275">
        <v>122</v>
      </c>
      <c r="BX43" s="273" t="s">
        <v>197</v>
      </c>
      <c r="BY43" s="274">
        <v>14</v>
      </c>
      <c r="BZ43" s="275">
        <v>12</v>
      </c>
      <c r="CA43" s="273">
        <v>5</v>
      </c>
      <c r="CB43" s="274">
        <v>28</v>
      </c>
      <c r="CC43" s="275">
        <v>33</v>
      </c>
      <c r="CD43" s="273" t="s">
        <v>197</v>
      </c>
      <c r="CE43" s="274">
        <v>18</v>
      </c>
      <c r="CF43" s="275">
        <v>15</v>
      </c>
      <c r="CG43" s="273">
        <v>5</v>
      </c>
      <c r="CH43" s="274">
        <v>28</v>
      </c>
      <c r="CI43" s="275">
        <v>33</v>
      </c>
      <c r="CJ43" s="273">
        <v>18.2</v>
      </c>
      <c r="CK43" s="274">
        <v>23.2</v>
      </c>
      <c r="CL43" s="275">
        <v>22.4</v>
      </c>
      <c r="CM43" s="273">
        <v>5</v>
      </c>
      <c r="CN43" s="274">
        <v>28</v>
      </c>
      <c r="CO43" s="275">
        <v>33</v>
      </c>
      <c r="CP43" s="273">
        <v>81</v>
      </c>
      <c r="CQ43" s="274">
        <v>69</v>
      </c>
      <c r="CR43" s="275">
        <v>75</v>
      </c>
      <c r="CS43" s="273">
        <v>1176</v>
      </c>
      <c r="CT43" s="274">
        <v>1336</v>
      </c>
      <c r="CU43" s="275">
        <v>2512</v>
      </c>
      <c r="CV43" s="273">
        <v>82</v>
      </c>
      <c r="CW43" s="274">
        <v>70</v>
      </c>
      <c r="CX43" s="275">
        <v>76</v>
      </c>
      <c r="CY43" s="273">
        <v>1176</v>
      </c>
      <c r="CZ43" s="274">
        <v>1336</v>
      </c>
      <c r="DA43" s="275">
        <v>2512</v>
      </c>
      <c r="DB43" s="273">
        <v>35.299999999999997</v>
      </c>
      <c r="DC43" s="274">
        <v>33.299999999999997</v>
      </c>
      <c r="DD43" s="275">
        <v>34.299999999999997</v>
      </c>
      <c r="DE43" s="273">
        <v>1176</v>
      </c>
      <c r="DF43" s="274">
        <v>1336</v>
      </c>
      <c r="DG43" s="275">
        <v>2512</v>
      </c>
    </row>
    <row r="44" spans="1:111" x14ac:dyDescent="0.35">
      <c r="A44" t="s">
        <v>135</v>
      </c>
      <c r="B44" t="s">
        <v>380</v>
      </c>
      <c r="C44" t="s">
        <v>372</v>
      </c>
      <c r="D44" s="273">
        <v>84</v>
      </c>
      <c r="E44" s="274">
        <v>71</v>
      </c>
      <c r="F44" s="275">
        <v>78</v>
      </c>
      <c r="G44" s="273">
        <v>1618</v>
      </c>
      <c r="H44" s="274">
        <v>1623</v>
      </c>
      <c r="I44" s="275">
        <v>3241</v>
      </c>
      <c r="J44" s="273">
        <v>85</v>
      </c>
      <c r="K44" s="274">
        <v>73</v>
      </c>
      <c r="L44" s="275">
        <v>79</v>
      </c>
      <c r="M44" s="273">
        <v>1618</v>
      </c>
      <c r="N44" s="274">
        <v>1623</v>
      </c>
      <c r="O44" s="275">
        <v>3241</v>
      </c>
      <c r="P44" s="273">
        <v>37.200000000000003</v>
      </c>
      <c r="Q44" s="274">
        <v>35</v>
      </c>
      <c r="R44" s="275">
        <v>36.1</v>
      </c>
      <c r="S44" s="273">
        <v>1618</v>
      </c>
      <c r="T44" s="274">
        <v>1623</v>
      </c>
      <c r="U44" s="275">
        <v>3241</v>
      </c>
      <c r="V44" s="320" t="s">
        <v>191</v>
      </c>
      <c r="W44" s="320" t="s">
        <v>191</v>
      </c>
      <c r="X44" s="320" t="s">
        <v>191</v>
      </c>
      <c r="Y44" s="320" t="s">
        <v>191</v>
      </c>
      <c r="Z44" s="320" t="s">
        <v>191</v>
      </c>
      <c r="AA44" s="320" t="s">
        <v>191</v>
      </c>
      <c r="AB44" s="320" t="s">
        <v>191</v>
      </c>
      <c r="AC44" s="320" t="s">
        <v>191</v>
      </c>
      <c r="AD44" s="320" t="s">
        <v>191</v>
      </c>
      <c r="AE44" s="320" t="s">
        <v>191</v>
      </c>
      <c r="AF44" s="320" t="s">
        <v>191</v>
      </c>
      <c r="AG44" s="320" t="s">
        <v>191</v>
      </c>
      <c r="AH44" s="320" t="s">
        <v>191</v>
      </c>
      <c r="AI44" s="320" t="s">
        <v>191</v>
      </c>
      <c r="AJ44" s="320" t="s">
        <v>191</v>
      </c>
      <c r="AK44" s="320" t="s">
        <v>191</v>
      </c>
      <c r="AL44" s="320" t="s">
        <v>191</v>
      </c>
      <c r="AM44" s="320" t="s">
        <v>191</v>
      </c>
      <c r="AN44" s="320" t="s">
        <v>191</v>
      </c>
      <c r="AO44" s="320" t="s">
        <v>191</v>
      </c>
      <c r="AP44" s="320" t="s">
        <v>191</v>
      </c>
      <c r="AQ44" s="320" t="s">
        <v>191</v>
      </c>
      <c r="AR44" s="320" t="s">
        <v>191</v>
      </c>
      <c r="AS44" s="320" t="s">
        <v>191</v>
      </c>
      <c r="AT44" s="320" t="s">
        <v>191</v>
      </c>
      <c r="AU44" s="320" t="s">
        <v>191</v>
      </c>
      <c r="AV44" s="320" t="s">
        <v>191</v>
      </c>
      <c r="AW44" s="320" t="s">
        <v>191</v>
      </c>
      <c r="AX44" s="320" t="s">
        <v>191</v>
      </c>
      <c r="AY44" s="320" t="s">
        <v>191</v>
      </c>
      <c r="AZ44" s="320" t="s">
        <v>191</v>
      </c>
      <c r="BA44" s="320" t="s">
        <v>191</v>
      </c>
      <c r="BB44" s="320" t="s">
        <v>191</v>
      </c>
      <c r="BC44" s="320" t="s">
        <v>191</v>
      </c>
      <c r="BD44" s="320" t="s">
        <v>191</v>
      </c>
      <c r="BE44" s="320" t="s">
        <v>191</v>
      </c>
      <c r="BF44" s="273">
        <v>33</v>
      </c>
      <c r="BG44" s="274">
        <v>29</v>
      </c>
      <c r="BH44" s="275">
        <v>30</v>
      </c>
      <c r="BI44" s="273">
        <v>76</v>
      </c>
      <c r="BJ44" s="274">
        <v>216</v>
      </c>
      <c r="BK44" s="275">
        <v>292</v>
      </c>
      <c r="BL44" s="273">
        <v>33</v>
      </c>
      <c r="BM44" s="274">
        <v>32</v>
      </c>
      <c r="BN44" s="275">
        <v>32</v>
      </c>
      <c r="BO44" s="273">
        <v>76</v>
      </c>
      <c r="BP44" s="274">
        <v>216</v>
      </c>
      <c r="BQ44" s="275">
        <v>292</v>
      </c>
      <c r="BR44" s="273">
        <v>27.8</v>
      </c>
      <c r="BS44" s="274">
        <v>28.4</v>
      </c>
      <c r="BT44" s="275">
        <v>28.2</v>
      </c>
      <c r="BU44" s="273">
        <v>76</v>
      </c>
      <c r="BV44" s="274">
        <v>216</v>
      </c>
      <c r="BW44" s="275">
        <v>292</v>
      </c>
      <c r="BX44" s="273" t="s">
        <v>197</v>
      </c>
      <c r="BY44" s="274">
        <v>12</v>
      </c>
      <c r="BZ44" s="275">
        <v>8</v>
      </c>
      <c r="CA44" s="273">
        <v>14</v>
      </c>
      <c r="CB44" s="274">
        <v>25</v>
      </c>
      <c r="CC44" s="275">
        <v>39</v>
      </c>
      <c r="CD44" s="273" t="s">
        <v>197</v>
      </c>
      <c r="CE44" s="274">
        <v>12</v>
      </c>
      <c r="CF44" s="275">
        <v>8</v>
      </c>
      <c r="CG44" s="273">
        <v>14</v>
      </c>
      <c r="CH44" s="274">
        <v>25</v>
      </c>
      <c r="CI44" s="275">
        <v>39</v>
      </c>
      <c r="CJ44" s="273">
        <v>18.3</v>
      </c>
      <c r="CK44" s="274">
        <v>19.7</v>
      </c>
      <c r="CL44" s="275">
        <v>19.2</v>
      </c>
      <c r="CM44" s="273">
        <v>14</v>
      </c>
      <c r="CN44" s="274">
        <v>25</v>
      </c>
      <c r="CO44" s="275">
        <v>39</v>
      </c>
      <c r="CP44" s="273">
        <v>81</v>
      </c>
      <c r="CQ44" s="274">
        <v>65</v>
      </c>
      <c r="CR44" s="275">
        <v>72</v>
      </c>
      <c r="CS44" s="273">
        <v>1744</v>
      </c>
      <c r="CT44" s="274">
        <v>1899</v>
      </c>
      <c r="CU44" s="275">
        <v>3643</v>
      </c>
      <c r="CV44" s="273">
        <v>81</v>
      </c>
      <c r="CW44" s="274">
        <v>67</v>
      </c>
      <c r="CX44" s="275">
        <v>74</v>
      </c>
      <c r="CY44" s="273">
        <v>1744</v>
      </c>
      <c r="CZ44" s="274">
        <v>1899</v>
      </c>
      <c r="DA44" s="275">
        <v>3643</v>
      </c>
      <c r="DB44" s="273">
        <v>36.5</v>
      </c>
      <c r="DC44" s="274">
        <v>34</v>
      </c>
      <c r="DD44" s="275">
        <v>35.200000000000003</v>
      </c>
      <c r="DE44" s="273">
        <v>1744</v>
      </c>
      <c r="DF44" s="274">
        <v>1899</v>
      </c>
      <c r="DG44" s="275">
        <v>3643</v>
      </c>
    </row>
    <row r="45" spans="1:111" x14ac:dyDescent="0.35">
      <c r="A45" t="s">
        <v>128</v>
      </c>
      <c r="B45" t="s">
        <v>373</v>
      </c>
      <c r="C45" t="s">
        <v>372</v>
      </c>
      <c r="D45" s="273">
        <v>82</v>
      </c>
      <c r="E45" s="274">
        <v>70</v>
      </c>
      <c r="F45" s="275">
        <v>76</v>
      </c>
      <c r="G45" s="273">
        <v>720</v>
      </c>
      <c r="H45" s="274">
        <v>676</v>
      </c>
      <c r="I45" s="275">
        <v>1396</v>
      </c>
      <c r="J45" s="273">
        <v>83</v>
      </c>
      <c r="K45" s="274">
        <v>70</v>
      </c>
      <c r="L45" s="275">
        <v>77</v>
      </c>
      <c r="M45" s="273">
        <v>720</v>
      </c>
      <c r="N45" s="274">
        <v>676</v>
      </c>
      <c r="O45" s="275">
        <v>1396</v>
      </c>
      <c r="P45" s="273">
        <v>37.5</v>
      </c>
      <c r="Q45" s="274">
        <v>35.5</v>
      </c>
      <c r="R45" s="275">
        <v>36.5</v>
      </c>
      <c r="S45" s="273">
        <v>720</v>
      </c>
      <c r="T45" s="274">
        <v>676</v>
      </c>
      <c r="U45" s="275">
        <v>1396</v>
      </c>
      <c r="V45" s="320" t="s">
        <v>191</v>
      </c>
      <c r="W45" s="320" t="s">
        <v>191</v>
      </c>
      <c r="X45" s="320" t="s">
        <v>191</v>
      </c>
      <c r="Y45" s="320" t="s">
        <v>191</v>
      </c>
      <c r="Z45" s="320" t="s">
        <v>191</v>
      </c>
      <c r="AA45" s="320" t="s">
        <v>191</v>
      </c>
      <c r="AB45" s="320" t="s">
        <v>191</v>
      </c>
      <c r="AC45" s="320" t="s">
        <v>191</v>
      </c>
      <c r="AD45" s="320" t="s">
        <v>191</v>
      </c>
      <c r="AE45" s="320" t="s">
        <v>191</v>
      </c>
      <c r="AF45" s="320" t="s">
        <v>191</v>
      </c>
      <c r="AG45" s="320" t="s">
        <v>191</v>
      </c>
      <c r="AH45" s="320" t="s">
        <v>191</v>
      </c>
      <c r="AI45" s="320" t="s">
        <v>191</v>
      </c>
      <c r="AJ45" s="320" t="s">
        <v>191</v>
      </c>
      <c r="AK45" s="320" t="s">
        <v>191</v>
      </c>
      <c r="AL45" s="320" t="s">
        <v>191</v>
      </c>
      <c r="AM45" s="320" t="s">
        <v>191</v>
      </c>
      <c r="AN45" s="320" t="s">
        <v>191</v>
      </c>
      <c r="AO45" s="320" t="s">
        <v>191</v>
      </c>
      <c r="AP45" s="320" t="s">
        <v>191</v>
      </c>
      <c r="AQ45" s="320" t="s">
        <v>191</v>
      </c>
      <c r="AR45" s="320" t="s">
        <v>191</v>
      </c>
      <c r="AS45" s="320" t="s">
        <v>191</v>
      </c>
      <c r="AT45" s="320" t="s">
        <v>191</v>
      </c>
      <c r="AU45" s="320" t="s">
        <v>191</v>
      </c>
      <c r="AV45" s="320" t="s">
        <v>191</v>
      </c>
      <c r="AW45" s="320" t="s">
        <v>191</v>
      </c>
      <c r="AX45" s="320" t="s">
        <v>191</v>
      </c>
      <c r="AY45" s="320" t="s">
        <v>191</v>
      </c>
      <c r="AZ45" s="320" t="s">
        <v>191</v>
      </c>
      <c r="BA45" s="320" t="s">
        <v>191</v>
      </c>
      <c r="BB45" s="320" t="s">
        <v>191</v>
      </c>
      <c r="BC45" s="320" t="s">
        <v>191</v>
      </c>
      <c r="BD45" s="320" t="s">
        <v>191</v>
      </c>
      <c r="BE45" s="320" t="s">
        <v>191</v>
      </c>
      <c r="BF45" s="273">
        <v>26</v>
      </c>
      <c r="BG45" s="274">
        <v>20</v>
      </c>
      <c r="BH45" s="275">
        <v>22</v>
      </c>
      <c r="BI45" s="273">
        <v>23</v>
      </c>
      <c r="BJ45" s="274">
        <v>56</v>
      </c>
      <c r="BK45" s="275">
        <v>79</v>
      </c>
      <c r="BL45" s="273">
        <v>26</v>
      </c>
      <c r="BM45" s="274">
        <v>23</v>
      </c>
      <c r="BN45" s="275">
        <v>24</v>
      </c>
      <c r="BO45" s="273">
        <v>23</v>
      </c>
      <c r="BP45" s="274">
        <v>56</v>
      </c>
      <c r="BQ45" s="275">
        <v>79</v>
      </c>
      <c r="BR45" s="273">
        <v>27.6</v>
      </c>
      <c r="BS45" s="274">
        <v>25.4</v>
      </c>
      <c r="BT45" s="275">
        <v>26</v>
      </c>
      <c r="BU45" s="273">
        <v>23</v>
      </c>
      <c r="BV45" s="274">
        <v>56</v>
      </c>
      <c r="BW45" s="275">
        <v>79</v>
      </c>
      <c r="BX45" s="273" t="s">
        <v>197</v>
      </c>
      <c r="BY45" s="274" t="s">
        <v>197</v>
      </c>
      <c r="BZ45" s="275" t="s">
        <v>197</v>
      </c>
      <c r="CA45" s="273" t="s">
        <v>197</v>
      </c>
      <c r="CB45" s="274" t="s">
        <v>197</v>
      </c>
      <c r="CC45" s="275">
        <v>6</v>
      </c>
      <c r="CD45" s="273" t="s">
        <v>197</v>
      </c>
      <c r="CE45" s="274" t="s">
        <v>197</v>
      </c>
      <c r="CF45" s="275" t="s">
        <v>197</v>
      </c>
      <c r="CG45" s="273" t="s">
        <v>197</v>
      </c>
      <c r="CH45" s="274" t="s">
        <v>197</v>
      </c>
      <c r="CI45" s="275">
        <v>6</v>
      </c>
      <c r="CJ45" s="273">
        <v>17</v>
      </c>
      <c r="CK45" s="274">
        <v>25.8</v>
      </c>
      <c r="CL45" s="275">
        <v>22.8</v>
      </c>
      <c r="CM45" s="273" t="s">
        <v>197</v>
      </c>
      <c r="CN45" s="274" t="s">
        <v>197</v>
      </c>
      <c r="CO45" s="275">
        <v>6</v>
      </c>
      <c r="CP45" s="273">
        <v>80</v>
      </c>
      <c r="CQ45" s="274">
        <v>65</v>
      </c>
      <c r="CR45" s="275">
        <v>73</v>
      </c>
      <c r="CS45" s="273">
        <v>751</v>
      </c>
      <c r="CT45" s="274">
        <v>740</v>
      </c>
      <c r="CU45" s="275">
        <v>1491</v>
      </c>
      <c r="CV45" s="273">
        <v>81</v>
      </c>
      <c r="CW45" s="274">
        <v>66</v>
      </c>
      <c r="CX45" s="275">
        <v>73</v>
      </c>
      <c r="CY45" s="273">
        <v>751</v>
      </c>
      <c r="CZ45" s="274">
        <v>740</v>
      </c>
      <c r="DA45" s="275">
        <v>1491</v>
      </c>
      <c r="DB45" s="273">
        <v>37.1</v>
      </c>
      <c r="DC45" s="274">
        <v>34.6</v>
      </c>
      <c r="DD45" s="275">
        <v>35.9</v>
      </c>
      <c r="DE45" s="273">
        <v>751</v>
      </c>
      <c r="DF45" s="274">
        <v>740</v>
      </c>
      <c r="DG45" s="275">
        <v>1491</v>
      </c>
    </row>
    <row r="46" spans="1:111" x14ac:dyDescent="0.35">
      <c r="A46" t="s">
        <v>143</v>
      </c>
      <c r="B46" t="s">
        <v>388</v>
      </c>
      <c r="C46" t="s">
        <v>372</v>
      </c>
      <c r="D46" s="273">
        <v>84</v>
      </c>
      <c r="E46" s="274">
        <v>73</v>
      </c>
      <c r="F46" s="275">
        <v>79</v>
      </c>
      <c r="G46" s="273">
        <v>897</v>
      </c>
      <c r="H46" s="274">
        <v>940</v>
      </c>
      <c r="I46" s="275">
        <v>1837</v>
      </c>
      <c r="J46" s="273">
        <v>85</v>
      </c>
      <c r="K46" s="274">
        <v>74</v>
      </c>
      <c r="L46" s="275">
        <v>79</v>
      </c>
      <c r="M46" s="273">
        <v>897</v>
      </c>
      <c r="N46" s="274">
        <v>940</v>
      </c>
      <c r="O46" s="275">
        <v>1837</v>
      </c>
      <c r="P46" s="273">
        <v>37.700000000000003</v>
      </c>
      <c r="Q46" s="274">
        <v>36.1</v>
      </c>
      <c r="R46" s="275">
        <v>36.9</v>
      </c>
      <c r="S46" s="273">
        <v>897</v>
      </c>
      <c r="T46" s="274">
        <v>940</v>
      </c>
      <c r="U46" s="275">
        <v>1837</v>
      </c>
      <c r="V46" s="320" t="s">
        <v>191</v>
      </c>
      <c r="W46" s="320" t="s">
        <v>191</v>
      </c>
      <c r="X46" s="320" t="s">
        <v>191</v>
      </c>
      <c r="Y46" s="320" t="s">
        <v>191</v>
      </c>
      <c r="Z46" s="320" t="s">
        <v>191</v>
      </c>
      <c r="AA46" s="320" t="s">
        <v>191</v>
      </c>
      <c r="AB46" s="320" t="s">
        <v>191</v>
      </c>
      <c r="AC46" s="320" t="s">
        <v>191</v>
      </c>
      <c r="AD46" s="320" t="s">
        <v>191</v>
      </c>
      <c r="AE46" s="320" t="s">
        <v>191</v>
      </c>
      <c r="AF46" s="320" t="s">
        <v>191</v>
      </c>
      <c r="AG46" s="320" t="s">
        <v>191</v>
      </c>
      <c r="AH46" s="320" t="s">
        <v>191</v>
      </c>
      <c r="AI46" s="320" t="s">
        <v>191</v>
      </c>
      <c r="AJ46" s="320" t="s">
        <v>191</v>
      </c>
      <c r="AK46" s="320" t="s">
        <v>191</v>
      </c>
      <c r="AL46" s="320" t="s">
        <v>191</v>
      </c>
      <c r="AM46" s="320" t="s">
        <v>191</v>
      </c>
      <c r="AN46" s="320" t="s">
        <v>191</v>
      </c>
      <c r="AO46" s="320" t="s">
        <v>191</v>
      </c>
      <c r="AP46" s="320" t="s">
        <v>191</v>
      </c>
      <c r="AQ46" s="320" t="s">
        <v>191</v>
      </c>
      <c r="AR46" s="320" t="s">
        <v>191</v>
      </c>
      <c r="AS46" s="320" t="s">
        <v>191</v>
      </c>
      <c r="AT46" s="320" t="s">
        <v>191</v>
      </c>
      <c r="AU46" s="320" t="s">
        <v>191</v>
      </c>
      <c r="AV46" s="320" t="s">
        <v>191</v>
      </c>
      <c r="AW46" s="320" t="s">
        <v>191</v>
      </c>
      <c r="AX46" s="320" t="s">
        <v>191</v>
      </c>
      <c r="AY46" s="320" t="s">
        <v>191</v>
      </c>
      <c r="AZ46" s="320" t="s">
        <v>191</v>
      </c>
      <c r="BA46" s="320" t="s">
        <v>191</v>
      </c>
      <c r="BB46" s="320" t="s">
        <v>191</v>
      </c>
      <c r="BC46" s="320" t="s">
        <v>191</v>
      </c>
      <c r="BD46" s="320" t="s">
        <v>191</v>
      </c>
      <c r="BE46" s="320" t="s">
        <v>191</v>
      </c>
      <c r="BF46" s="273">
        <v>39</v>
      </c>
      <c r="BG46" s="274">
        <v>28</v>
      </c>
      <c r="BH46" s="275">
        <v>30</v>
      </c>
      <c r="BI46" s="273">
        <v>18</v>
      </c>
      <c r="BJ46" s="274">
        <v>78</v>
      </c>
      <c r="BK46" s="275">
        <v>96</v>
      </c>
      <c r="BL46" s="273">
        <v>39</v>
      </c>
      <c r="BM46" s="274">
        <v>28</v>
      </c>
      <c r="BN46" s="275">
        <v>30</v>
      </c>
      <c r="BO46" s="273">
        <v>18</v>
      </c>
      <c r="BP46" s="274">
        <v>78</v>
      </c>
      <c r="BQ46" s="275">
        <v>96</v>
      </c>
      <c r="BR46" s="273">
        <v>30.1</v>
      </c>
      <c r="BS46" s="274">
        <v>27.6</v>
      </c>
      <c r="BT46" s="275">
        <v>28.1</v>
      </c>
      <c r="BU46" s="273">
        <v>18</v>
      </c>
      <c r="BV46" s="274">
        <v>78</v>
      </c>
      <c r="BW46" s="275">
        <v>96</v>
      </c>
      <c r="BX46" s="273" t="s">
        <v>197</v>
      </c>
      <c r="BY46" s="274" t="s">
        <v>197</v>
      </c>
      <c r="BZ46" s="275" t="s">
        <v>197</v>
      </c>
      <c r="CA46" s="273">
        <v>5</v>
      </c>
      <c r="CB46" s="274">
        <v>7</v>
      </c>
      <c r="CC46" s="275">
        <v>12</v>
      </c>
      <c r="CD46" s="273" t="s">
        <v>197</v>
      </c>
      <c r="CE46" s="274" t="s">
        <v>197</v>
      </c>
      <c r="CF46" s="275" t="s">
        <v>197</v>
      </c>
      <c r="CG46" s="273">
        <v>5</v>
      </c>
      <c r="CH46" s="274">
        <v>7</v>
      </c>
      <c r="CI46" s="275">
        <v>12</v>
      </c>
      <c r="CJ46" s="273">
        <v>21.8</v>
      </c>
      <c r="CK46" s="274">
        <v>23.3</v>
      </c>
      <c r="CL46" s="275">
        <v>22.7</v>
      </c>
      <c r="CM46" s="273">
        <v>5</v>
      </c>
      <c r="CN46" s="274">
        <v>7</v>
      </c>
      <c r="CO46" s="275">
        <v>12</v>
      </c>
      <c r="CP46" s="273">
        <v>82</v>
      </c>
      <c r="CQ46" s="274">
        <v>69</v>
      </c>
      <c r="CR46" s="275">
        <v>75</v>
      </c>
      <c r="CS46" s="273">
        <v>940</v>
      </c>
      <c r="CT46" s="274">
        <v>1047</v>
      </c>
      <c r="CU46" s="275">
        <v>1987</v>
      </c>
      <c r="CV46" s="273">
        <v>83</v>
      </c>
      <c r="CW46" s="274">
        <v>70</v>
      </c>
      <c r="CX46" s="275">
        <v>76</v>
      </c>
      <c r="CY46" s="273">
        <v>940</v>
      </c>
      <c r="CZ46" s="274">
        <v>1047</v>
      </c>
      <c r="DA46" s="275">
        <v>1987</v>
      </c>
      <c r="DB46" s="273">
        <v>37.4</v>
      </c>
      <c r="DC46" s="274">
        <v>35.4</v>
      </c>
      <c r="DD46" s="275">
        <v>36.299999999999997</v>
      </c>
      <c r="DE46" s="273">
        <v>940</v>
      </c>
      <c r="DF46" s="274">
        <v>1047</v>
      </c>
      <c r="DG46" s="275">
        <v>1987</v>
      </c>
    </row>
    <row r="47" spans="1:111" x14ac:dyDescent="0.35">
      <c r="A47" t="s">
        <v>139</v>
      </c>
      <c r="B47" t="s">
        <v>384</v>
      </c>
      <c r="C47" t="s">
        <v>372</v>
      </c>
      <c r="D47" s="273">
        <v>82</v>
      </c>
      <c r="E47" s="274">
        <v>68</v>
      </c>
      <c r="F47" s="275">
        <v>75</v>
      </c>
      <c r="G47" s="273">
        <v>902</v>
      </c>
      <c r="H47" s="274">
        <v>884</v>
      </c>
      <c r="I47" s="275">
        <v>1786</v>
      </c>
      <c r="J47" s="273">
        <v>83</v>
      </c>
      <c r="K47" s="274">
        <v>70</v>
      </c>
      <c r="L47" s="275">
        <v>77</v>
      </c>
      <c r="M47" s="273">
        <v>902</v>
      </c>
      <c r="N47" s="274">
        <v>884</v>
      </c>
      <c r="O47" s="275">
        <v>1786</v>
      </c>
      <c r="P47" s="273">
        <v>36.6</v>
      </c>
      <c r="Q47" s="274">
        <v>34.299999999999997</v>
      </c>
      <c r="R47" s="275">
        <v>35.4</v>
      </c>
      <c r="S47" s="273">
        <v>902</v>
      </c>
      <c r="T47" s="274">
        <v>884</v>
      </c>
      <c r="U47" s="275">
        <v>1786</v>
      </c>
      <c r="V47" s="320" t="s">
        <v>191</v>
      </c>
      <c r="W47" s="320" t="s">
        <v>191</v>
      </c>
      <c r="X47" s="320" t="s">
        <v>191</v>
      </c>
      <c r="Y47" s="320" t="s">
        <v>191</v>
      </c>
      <c r="Z47" s="320" t="s">
        <v>191</v>
      </c>
      <c r="AA47" s="320" t="s">
        <v>191</v>
      </c>
      <c r="AB47" s="320" t="s">
        <v>191</v>
      </c>
      <c r="AC47" s="320" t="s">
        <v>191</v>
      </c>
      <c r="AD47" s="320" t="s">
        <v>191</v>
      </c>
      <c r="AE47" s="320" t="s">
        <v>191</v>
      </c>
      <c r="AF47" s="320" t="s">
        <v>191</v>
      </c>
      <c r="AG47" s="320" t="s">
        <v>191</v>
      </c>
      <c r="AH47" s="320" t="s">
        <v>191</v>
      </c>
      <c r="AI47" s="320" t="s">
        <v>191</v>
      </c>
      <c r="AJ47" s="320" t="s">
        <v>191</v>
      </c>
      <c r="AK47" s="320" t="s">
        <v>191</v>
      </c>
      <c r="AL47" s="320" t="s">
        <v>191</v>
      </c>
      <c r="AM47" s="320" t="s">
        <v>191</v>
      </c>
      <c r="AN47" s="320" t="s">
        <v>191</v>
      </c>
      <c r="AO47" s="320" t="s">
        <v>191</v>
      </c>
      <c r="AP47" s="320" t="s">
        <v>191</v>
      </c>
      <c r="AQ47" s="320" t="s">
        <v>191</v>
      </c>
      <c r="AR47" s="320" t="s">
        <v>191</v>
      </c>
      <c r="AS47" s="320" t="s">
        <v>191</v>
      </c>
      <c r="AT47" s="320" t="s">
        <v>191</v>
      </c>
      <c r="AU47" s="320" t="s">
        <v>191</v>
      </c>
      <c r="AV47" s="320" t="s">
        <v>191</v>
      </c>
      <c r="AW47" s="320" t="s">
        <v>191</v>
      </c>
      <c r="AX47" s="320" t="s">
        <v>191</v>
      </c>
      <c r="AY47" s="320" t="s">
        <v>191</v>
      </c>
      <c r="AZ47" s="320" t="s">
        <v>191</v>
      </c>
      <c r="BA47" s="320" t="s">
        <v>191</v>
      </c>
      <c r="BB47" s="320" t="s">
        <v>191</v>
      </c>
      <c r="BC47" s="320" t="s">
        <v>191</v>
      </c>
      <c r="BD47" s="320" t="s">
        <v>191</v>
      </c>
      <c r="BE47" s="320" t="s">
        <v>191</v>
      </c>
      <c r="BF47" s="273">
        <v>33</v>
      </c>
      <c r="BG47" s="274">
        <v>22</v>
      </c>
      <c r="BH47" s="275">
        <v>24</v>
      </c>
      <c r="BI47" s="273">
        <v>46</v>
      </c>
      <c r="BJ47" s="274">
        <v>130</v>
      </c>
      <c r="BK47" s="275">
        <v>176</v>
      </c>
      <c r="BL47" s="273">
        <v>33</v>
      </c>
      <c r="BM47" s="274">
        <v>25</v>
      </c>
      <c r="BN47" s="275">
        <v>27</v>
      </c>
      <c r="BO47" s="273">
        <v>46</v>
      </c>
      <c r="BP47" s="274">
        <v>130</v>
      </c>
      <c r="BQ47" s="275">
        <v>176</v>
      </c>
      <c r="BR47" s="273">
        <v>27.3</v>
      </c>
      <c r="BS47" s="274">
        <v>26.6</v>
      </c>
      <c r="BT47" s="275">
        <v>26.8</v>
      </c>
      <c r="BU47" s="273">
        <v>46</v>
      </c>
      <c r="BV47" s="274">
        <v>130</v>
      </c>
      <c r="BW47" s="275">
        <v>176</v>
      </c>
      <c r="BX47" s="273" t="s">
        <v>197</v>
      </c>
      <c r="BY47" s="274" t="s">
        <v>197</v>
      </c>
      <c r="BZ47" s="275" t="s">
        <v>197</v>
      </c>
      <c r="CA47" s="273">
        <v>5</v>
      </c>
      <c r="CB47" s="274">
        <v>16</v>
      </c>
      <c r="CC47" s="275">
        <v>21</v>
      </c>
      <c r="CD47" s="273" t="s">
        <v>197</v>
      </c>
      <c r="CE47" s="274" t="s">
        <v>197</v>
      </c>
      <c r="CF47" s="275" t="s">
        <v>197</v>
      </c>
      <c r="CG47" s="273">
        <v>5</v>
      </c>
      <c r="CH47" s="274">
        <v>16</v>
      </c>
      <c r="CI47" s="275">
        <v>21</v>
      </c>
      <c r="CJ47" s="273">
        <v>19.399999999999999</v>
      </c>
      <c r="CK47" s="274">
        <v>19.8</v>
      </c>
      <c r="CL47" s="275">
        <v>19.7</v>
      </c>
      <c r="CM47" s="273">
        <v>5</v>
      </c>
      <c r="CN47" s="274">
        <v>16</v>
      </c>
      <c r="CO47" s="275">
        <v>21</v>
      </c>
      <c r="CP47" s="273">
        <v>78</v>
      </c>
      <c r="CQ47" s="274">
        <v>60</v>
      </c>
      <c r="CR47" s="275">
        <v>69</v>
      </c>
      <c r="CS47" s="273">
        <v>993</v>
      </c>
      <c r="CT47" s="274">
        <v>1064</v>
      </c>
      <c r="CU47" s="275">
        <v>2057</v>
      </c>
      <c r="CV47" s="273">
        <v>79</v>
      </c>
      <c r="CW47" s="274">
        <v>62</v>
      </c>
      <c r="CX47" s="275">
        <v>70</v>
      </c>
      <c r="CY47" s="273">
        <v>993</v>
      </c>
      <c r="CZ47" s="274">
        <v>1064</v>
      </c>
      <c r="DA47" s="275">
        <v>2057</v>
      </c>
      <c r="DB47" s="273">
        <v>35.9</v>
      </c>
      <c r="DC47" s="274">
        <v>32.9</v>
      </c>
      <c r="DD47" s="275">
        <v>34.299999999999997</v>
      </c>
      <c r="DE47" s="273">
        <v>993</v>
      </c>
      <c r="DF47" s="274">
        <v>1064</v>
      </c>
      <c r="DG47" s="275">
        <v>2057</v>
      </c>
    </row>
    <row r="48" spans="1:111" x14ac:dyDescent="0.35">
      <c r="A48" t="s">
        <v>140</v>
      </c>
      <c r="B48" t="s">
        <v>385</v>
      </c>
      <c r="C48" t="s">
        <v>372</v>
      </c>
      <c r="D48" s="273">
        <v>79</v>
      </c>
      <c r="E48" s="274">
        <v>70</v>
      </c>
      <c r="F48" s="275">
        <v>75</v>
      </c>
      <c r="G48" s="273">
        <v>1142</v>
      </c>
      <c r="H48" s="274">
        <v>1048</v>
      </c>
      <c r="I48" s="275">
        <v>2190</v>
      </c>
      <c r="J48" s="273">
        <v>80</v>
      </c>
      <c r="K48" s="274">
        <v>72</v>
      </c>
      <c r="L48" s="275">
        <v>76</v>
      </c>
      <c r="M48" s="273">
        <v>1142</v>
      </c>
      <c r="N48" s="274">
        <v>1048</v>
      </c>
      <c r="O48" s="275">
        <v>2190</v>
      </c>
      <c r="P48" s="273">
        <v>35.1</v>
      </c>
      <c r="Q48" s="274">
        <v>33.9</v>
      </c>
      <c r="R48" s="275">
        <v>34.5</v>
      </c>
      <c r="S48" s="273">
        <v>1142</v>
      </c>
      <c r="T48" s="274">
        <v>1048</v>
      </c>
      <c r="U48" s="275">
        <v>2190</v>
      </c>
      <c r="V48" s="320" t="s">
        <v>191</v>
      </c>
      <c r="W48" s="320" t="s">
        <v>191</v>
      </c>
      <c r="X48" s="320" t="s">
        <v>191</v>
      </c>
      <c r="Y48" s="320" t="s">
        <v>191</v>
      </c>
      <c r="Z48" s="320" t="s">
        <v>191</v>
      </c>
      <c r="AA48" s="320" t="s">
        <v>191</v>
      </c>
      <c r="AB48" s="320" t="s">
        <v>191</v>
      </c>
      <c r="AC48" s="320" t="s">
        <v>191</v>
      </c>
      <c r="AD48" s="320" t="s">
        <v>191</v>
      </c>
      <c r="AE48" s="320" t="s">
        <v>191</v>
      </c>
      <c r="AF48" s="320" t="s">
        <v>191</v>
      </c>
      <c r="AG48" s="320" t="s">
        <v>191</v>
      </c>
      <c r="AH48" s="320" t="s">
        <v>191</v>
      </c>
      <c r="AI48" s="320" t="s">
        <v>191</v>
      </c>
      <c r="AJ48" s="320" t="s">
        <v>191</v>
      </c>
      <c r="AK48" s="320" t="s">
        <v>191</v>
      </c>
      <c r="AL48" s="320" t="s">
        <v>191</v>
      </c>
      <c r="AM48" s="320" t="s">
        <v>191</v>
      </c>
      <c r="AN48" s="320" t="s">
        <v>191</v>
      </c>
      <c r="AO48" s="320" t="s">
        <v>191</v>
      </c>
      <c r="AP48" s="320" t="s">
        <v>191</v>
      </c>
      <c r="AQ48" s="320" t="s">
        <v>191</v>
      </c>
      <c r="AR48" s="320" t="s">
        <v>191</v>
      </c>
      <c r="AS48" s="320" t="s">
        <v>191</v>
      </c>
      <c r="AT48" s="320" t="s">
        <v>191</v>
      </c>
      <c r="AU48" s="320" t="s">
        <v>191</v>
      </c>
      <c r="AV48" s="320" t="s">
        <v>191</v>
      </c>
      <c r="AW48" s="320" t="s">
        <v>191</v>
      </c>
      <c r="AX48" s="320" t="s">
        <v>191</v>
      </c>
      <c r="AY48" s="320" t="s">
        <v>191</v>
      </c>
      <c r="AZ48" s="320" t="s">
        <v>191</v>
      </c>
      <c r="BA48" s="320" t="s">
        <v>191</v>
      </c>
      <c r="BB48" s="320" t="s">
        <v>191</v>
      </c>
      <c r="BC48" s="320" t="s">
        <v>191</v>
      </c>
      <c r="BD48" s="320" t="s">
        <v>191</v>
      </c>
      <c r="BE48" s="320" t="s">
        <v>191</v>
      </c>
      <c r="BF48" s="273">
        <v>54</v>
      </c>
      <c r="BG48" s="274">
        <v>26</v>
      </c>
      <c r="BH48" s="275">
        <v>35</v>
      </c>
      <c r="BI48" s="273">
        <v>56</v>
      </c>
      <c r="BJ48" s="274">
        <v>118</v>
      </c>
      <c r="BK48" s="275">
        <v>174</v>
      </c>
      <c r="BL48" s="273">
        <v>54</v>
      </c>
      <c r="BM48" s="274">
        <v>27</v>
      </c>
      <c r="BN48" s="275">
        <v>36</v>
      </c>
      <c r="BO48" s="273">
        <v>56</v>
      </c>
      <c r="BP48" s="274">
        <v>118</v>
      </c>
      <c r="BQ48" s="275">
        <v>174</v>
      </c>
      <c r="BR48" s="273">
        <v>30.8</v>
      </c>
      <c r="BS48" s="274">
        <v>27</v>
      </c>
      <c r="BT48" s="275">
        <v>28.2</v>
      </c>
      <c r="BU48" s="273">
        <v>56</v>
      </c>
      <c r="BV48" s="274">
        <v>118</v>
      </c>
      <c r="BW48" s="275">
        <v>174</v>
      </c>
      <c r="BX48" s="273" t="s">
        <v>197</v>
      </c>
      <c r="BY48" s="274" t="s">
        <v>197</v>
      </c>
      <c r="BZ48" s="275" t="s">
        <v>197</v>
      </c>
      <c r="CA48" s="273">
        <v>7</v>
      </c>
      <c r="CB48" s="274">
        <v>37</v>
      </c>
      <c r="CC48" s="275">
        <v>44</v>
      </c>
      <c r="CD48" s="273" t="s">
        <v>197</v>
      </c>
      <c r="CE48" s="274" t="s">
        <v>197</v>
      </c>
      <c r="CF48" s="275" t="s">
        <v>197</v>
      </c>
      <c r="CG48" s="273">
        <v>7</v>
      </c>
      <c r="CH48" s="274">
        <v>37</v>
      </c>
      <c r="CI48" s="275">
        <v>44</v>
      </c>
      <c r="CJ48" s="273">
        <v>20.7</v>
      </c>
      <c r="CK48" s="274">
        <v>20.100000000000001</v>
      </c>
      <c r="CL48" s="275">
        <v>20.2</v>
      </c>
      <c r="CM48" s="273">
        <v>7</v>
      </c>
      <c r="CN48" s="274">
        <v>37</v>
      </c>
      <c r="CO48" s="275">
        <v>44</v>
      </c>
      <c r="CP48" s="273">
        <v>76</v>
      </c>
      <c r="CQ48" s="274">
        <v>63</v>
      </c>
      <c r="CR48" s="275">
        <v>70</v>
      </c>
      <c r="CS48" s="273">
        <v>1241</v>
      </c>
      <c r="CT48" s="274">
        <v>1227</v>
      </c>
      <c r="CU48" s="275">
        <v>2468</v>
      </c>
      <c r="CV48" s="273">
        <v>77</v>
      </c>
      <c r="CW48" s="274">
        <v>65</v>
      </c>
      <c r="CX48" s="275">
        <v>71</v>
      </c>
      <c r="CY48" s="273">
        <v>1241</v>
      </c>
      <c r="CZ48" s="274">
        <v>1227</v>
      </c>
      <c r="DA48" s="275">
        <v>2468</v>
      </c>
      <c r="DB48" s="273">
        <v>34.6</v>
      </c>
      <c r="DC48" s="274">
        <v>32.700000000000003</v>
      </c>
      <c r="DD48" s="275">
        <v>33.700000000000003</v>
      </c>
      <c r="DE48" s="273">
        <v>1241</v>
      </c>
      <c r="DF48" s="274">
        <v>1227</v>
      </c>
      <c r="DG48" s="275">
        <v>2468</v>
      </c>
    </row>
    <row r="49" spans="1:111" x14ac:dyDescent="0.35">
      <c r="A49" t="s">
        <v>145</v>
      </c>
      <c r="B49" t="s">
        <v>390</v>
      </c>
      <c r="C49" t="s">
        <v>372</v>
      </c>
      <c r="D49" s="273">
        <v>85</v>
      </c>
      <c r="E49" s="274">
        <v>77</v>
      </c>
      <c r="F49" s="275">
        <v>81</v>
      </c>
      <c r="G49" s="273">
        <v>753</v>
      </c>
      <c r="H49" s="274">
        <v>769</v>
      </c>
      <c r="I49" s="275">
        <v>1522</v>
      </c>
      <c r="J49" s="273">
        <v>86</v>
      </c>
      <c r="K49" s="274">
        <v>78</v>
      </c>
      <c r="L49" s="275">
        <v>82</v>
      </c>
      <c r="M49" s="273">
        <v>753</v>
      </c>
      <c r="N49" s="274">
        <v>769</v>
      </c>
      <c r="O49" s="275">
        <v>1522</v>
      </c>
      <c r="P49" s="273">
        <v>39.200000000000003</v>
      </c>
      <c r="Q49" s="274">
        <v>37.200000000000003</v>
      </c>
      <c r="R49" s="275">
        <v>38.200000000000003</v>
      </c>
      <c r="S49" s="273">
        <v>753</v>
      </c>
      <c r="T49" s="274">
        <v>769</v>
      </c>
      <c r="U49" s="275">
        <v>1522</v>
      </c>
      <c r="V49" s="320" t="s">
        <v>191</v>
      </c>
      <c r="W49" s="320" t="s">
        <v>191</v>
      </c>
      <c r="X49" s="320" t="s">
        <v>191</v>
      </c>
      <c r="Y49" s="320" t="s">
        <v>191</v>
      </c>
      <c r="Z49" s="320" t="s">
        <v>191</v>
      </c>
      <c r="AA49" s="320" t="s">
        <v>191</v>
      </c>
      <c r="AB49" s="320" t="s">
        <v>191</v>
      </c>
      <c r="AC49" s="320" t="s">
        <v>191</v>
      </c>
      <c r="AD49" s="320" t="s">
        <v>191</v>
      </c>
      <c r="AE49" s="320" t="s">
        <v>191</v>
      </c>
      <c r="AF49" s="320" t="s">
        <v>191</v>
      </c>
      <c r="AG49" s="320" t="s">
        <v>191</v>
      </c>
      <c r="AH49" s="320" t="s">
        <v>191</v>
      </c>
      <c r="AI49" s="320" t="s">
        <v>191</v>
      </c>
      <c r="AJ49" s="320" t="s">
        <v>191</v>
      </c>
      <c r="AK49" s="320" t="s">
        <v>191</v>
      </c>
      <c r="AL49" s="320" t="s">
        <v>191</v>
      </c>
      <c r="AM49" s="320" t="s">
        <v>191</v>
      </c>
      <c r="AN49" s="320" t="s">
        <v>191</v>
      </c>
      <c r="AO49" s="320" t="s">
        <v>191</v>
      </c>
      <c r="AP49" s="320" t="s">
        <v>191</v>
      </c>
      <c r="AQ49" s="320" t="s">
        <v>191</v>
      </c>
      <c r="AR49" s="320" t="s">
        <v>191</v>
      </c>
      <c r="AS49" s="320" t="s">
        <v>191</v>
      </c>
      <c r="AT49" s="320" t="s">
        <v>191</v>
      </c>
      <c r="AU49" s="320" t="s">
        <v>191</v>
      </c>
      <c r="AV49" s="320" t="s">
        <v>191</v>
      </c>
      <c r="AW49" s="320" t="s">
        <v>191</v>
      </c>
      <c r="AX49" s="320" t="s">
        <v>191</v>
      </c>
      <c r="AY49" s="320" t="s">
        <v>191</v>
      </c>
      <c r="AZ49" s="320" t="s">
        <v>191</v>
      </c>
      <c r="BA49" s="320" t="s">
        <v>191</v>
      </c>
      <c r="BB49" s="320" t="s">
        <v>191</v>
      </c>
      <c r="BC49" s="320" t="s">
        <v>191</v>
      </c>
      <c r="BD49" s="320" t="s">
        <v>191</v>
      </c>
      <c r="BE49" s="320" t="s">
        <v>191</v>
      </c>
      <c r="BF49" s="273">
        <v>32</v>
      </c>
      <c r="BG49" s="274">
        <v>27</v>
      </c>
      <c r="BH49" s="275">
        <v>28</v>
      </c>
      <c r="BI49" s="273">
        <v>38</v>
      </c>
      <c r="BJ49" s="274">
        <v>78</v>
      </c>
      <c r="BK49" s="275">
        <v>116</v>
      </c>
      <c r="BL49" s="273">
        <v>32</v>
      </c>
      <c r="BM49" s="274">
        <v>27</v>
      </c>
      <c r="BN49" s="275">
        <v>28</v>
      </c>
      <c r="BO49" s="273">
        <v>38</v>
      </c>
      <c r="BP49" s="274">
        <v>78</v>
      </c>
      <c r="BQ49" s="275">
        <v>116</v>
      </c>
      <c r="BR49" s="273">
        <v>31.4</v>
      </c>
      <c r="BS49" s="274">
        <v>28.7</v>
      </c>
      <c r="BT49" s="275">
        <v>29.6</v>
      </c>
      <c r="BU49" s="273">
        <v>38</v>
      </c>
      <c r="BV49" s="274">
        <v>78</v>
      </c>
      <c r="BW49" s="275">
        <v>116</v>
      </c>
      <c r="BX49" s="273" t="s">
        <v>197</v>
      </c>
      <c r="BY49" s="274" t="s">
        <v>197</v>
      </c>
      <c r="BZ49" s="275" t="s">
        <v>197</v>
      </c>
      <c r="CA49" s="273">
        <v>5</v>
      </c>
      <c r="CB49" s="274">
        <v>13</v>
      </c>
      <c r="CC49" s="275">
        <v>18</v>
      </c>
      <c r="CD49" s="273" t="s">
        <v>197</v>
      </c>
      <c r="CE49" s="274" t="s">
        <v>197</v>
      </c>
      <c r="CF49" s="275" t="s">
        <v>197</v>
      </c>
      <c r="CG49" s="273">
        <v>5</v>
      </c>
      <c r="CH49" s="274">
        <v>13</v>
      </c>
      <c r="CI49" s="275">
        <v>18</v>
      </c>
      <c r="CJ49" s="273">
        <v>21</v>
      </c>
      <c r="CK49" s="274">
        <v>19.600000000000001</v>
      </c>
      <c r="CL49" s="275">
        <v>20</v>
      </c>
      <c r="CM49" s="273">
        <v>5</v>
      </c>
      <c r="CN49" s="274">
        <v>13</v>
      </c>
      <c r="CO49" s="275">
        <v>18</v>
      </c>
      <c r="CP49" s="273">
        <v>82</v>
      </c>
      <c r="CQ49" s="274">
        <v>70</v>
      </c>
      <c r="CR49" s="275">
        <v>76</v>
      </c>
      <c r="CS49" s="273">
        <v>841</v>
      </c>
      <c r="CT49" s="274">
        <v>888</v>
      </c>
      <c r="CU49" s="275">
        <v>1729</v>
      </c>
      <c r="CV49" s="273">
        <v>82</v>
      </c>
      <c r="CW49" s="274">
        <v>71</v>
      </c>
      <c r="CX49" s="275">
        <v>77</v>
      </c>
      <c r="CY49" s="273">
        <v>841</v>
      </c>
      <c r="CZ49" s="274">
        <v>888</v>
      </c>
      <c r="DA49" s="275">
        <v>1729</v>
      </c>
      <c r="DB49" s="273">
        <v>38.6</v>
      </c>
      <c r="DC49" s="274">
        <v>36.1</v>
      </c>
      <c r="DD49" s="275">
        <v>37.299999999999997</v>
      </c>
      <c r="DE49" s="273">
        <v>841</v>
      </c>
      <c r="DF49" s="274">
        <v>888</v>
      </c>
      <c r="DG49" s="275">
        <v>1729</v>
      </c>
    </row>
    <row r="50" spans="1:111" x14ac:dyDescent="0.35">
      <c r="A50" t="s">
        <v>146</v>
      </c>
      <c r="B50" t="s">
        <v>391</v>
      </c>
      <c r="C50" t="s">
        <v>372</v>
      </c>
      <c r="D50" s="273">
        <v>85</v>
      </c>
      <c r="E50" s="274">
        <v>73</v>
      </c>
      <c r="F50" s="275">
        <v>79</v>
      </c>
      <c r="G50" s="273">
        <v>1026</v>
      </c>
      <c r="H50" s="274">
        <v>1020</v>
      </c>
      <c r="I50" s="275">
        <v>2046</v>
      </c>
      <c r="J50" s="273">
        <v>86</v>
      </c>
      <c r="K50" s="274">
        <v>75</v>
      </c>
      <c r="L50" s="275">
        <v>80</v>
      </c>
      <c r="M50" s="273">
        <v>1026</v>
      </c>
      <c r="N50" s="274">
        <v>1020</v>
      </c>
      <c r="O50" s="275">
        <v>2046</v>
      </c>
      <c r="P50" s="273">
        <v>37.799999999999997</v>
      </c>
      <c r="Q50" s="274">
        <v>36.299999999999997</v>
      </c>
      <c r="R50" s="275">
        <v>37.1</v>
      </c>
      <c r="S50" s="273">
        <v>1026</v>
      </c>
      <c r="T50" s="274">
        <v>1020</v>
      </c>
      <c r="U50" s="275">
        <v>2046</v>
      </c>
      <c r="V50" s="320" t="s">
        <v>191</v>
      </c>
      <c r="W50" s="320" t="s">
        <v>191</v>
      </c>
      <c r="X50" s="320" t="s">
        <v>191</v>
      </c>
      <c r="Y50" s="320" t="s">
        <v>191</v>
      </c>
      <c r="Z50" s="320" t="s">
        <v>191</v>
      </c>
      <c r="AA50" s="320" t="s">
        <v>191</v>
      </c>
      <c r="AB50" s="320" t="s">
        <v>191</v>
      </c>
      <c r="AC50" s="320" t="s">
        <v>191</v>
      </c>
      <c r="AD50" s="320" t="s">
        <v>191</v>
      </c>
      <c r="AE50" s="320" t="s">
        <v>191</v>
      </c>
      <c r="AF50" s="320" t="s">
        <v>191</v>
      </c>
      <c r="AG50" s="320" t="s">
        <v>191</v>
      </c>
      <c r="AH50" s="320" t="s">
        <v>191</v>
      </c>
      <c r="AI50" s="320" t="s">
        <v>191</v>
      </c>
      <c r="AJ50" s="320" t="s">
        <v>191</v>
      </c>
      <c r="AK50" s="320" t="s">
        <v>191</v>
      </c>
      <c r="AL50" s="320" t="s">
        <v>191</v>
      </c>
      <c r="AM50" s="320" t="s">
        <v>191</v>
      </c>
      <c r="AN50" s="320" t="s">
        <v>191</v>
      </c>
      <c r="AO50" s="320" t="s">
        <v>191</v>
      </c>
      <c r="AP50" s="320" t="s">
        <v>191</v>
      </c>
      <c r="AQ50" s="320" t="s">
        <v>191</v>
      </c>
      <c r="AR50" s="320" t="s">
        <v>191</v>
      </c>
      <c r="AS50" s="320" t="s">
        <v>191</v>
      </c>
      <c r="AT50" s="320" t="s">
        <v>191</v>
      </c>
      <c r="AU50" s="320" t="s">
        <v>191</v>
      </c>
      <c r="AV50" s="320" t="s">
        <v>191</v>
      </c>
      <c r="AW50" s="320" t="s">
        <v>191</v>
      </c>
      <c r="AX50" s="320" t="s">
        <v>191</v>
      </c>
      <c r="AY50" s="320" t="s">
        <v>191</v>
      </c>
      <c r="AZ50" s="320" t="s">
        <v>191</v>
      </c>
      <c r="BA50" s="320" t="s">
        <v>191</v>
      </c>
      <c r="BB50" s="320" t="s">
        <v>191</v>
      </c>
      <c r="BC50" s="320" t="s">
        <v>191</v>
      </c>
      <c r="BD50" s="320" t="s">
        <v>191</v>
      </c>
      <c r="BE50" s="320" t="s">
        <v>191</v>
      </c>
      <c r="BF50" s="273">
        <v>38</v>
      </c>
      <c r="BG50" s="274">
        <v>27</v>
      </c>
      <c r="BH50" s="275">
        <v>30</v>
      </c>
      <c r="BI50" s="273">
        <v>45</v>
      </c>
      <c r="BJ50" s="274">
        <v>90</v>
      </c>
      <c r="BK50" s="275">
        <v>135</v>
      </c>
      <c r="BL50" s="273">
        <v>38</v>
      </c>
      <c r="BM50" s="274">
        <v>28</v>
      </c>
      <c r="BN50" s="275">
        <v>31</v>
      </c>
      <c r="BO50" s="273">
        <v>45</v>
      </c>
      <c r="BP50" s="274">
        <v>90</v>
      </c>
      <c r="BQ50" s="275">
        <v>135</v>
      </c>
      <c r="BR50" s="273">
        <v>29.2</v>
      </c>
      <c r="BS50" s="274">
        <v>28.8</v>
      </c>
      <c r="BT50" s="275">
        <v>28.9</v>
      </c>
      <c r="BU50" s="273">
        <v>45</v>
      </c>
      <c r="BV50" s="274">
        <v>90</v>
      </c>
      <c r="BW50" s="275">
        <v>135</v>
      </c>
      <c r="BX50" s="273" t="s">
        <v>197</v>
      </c>
      <c r="BY50" s="274" t="s">
        <v>197</v>
      </c>
      <c r="BZ50" s="275" t="s">
        <v>197</v>
      </c>
      <c r="CA50" s="273">
        <v>4</v>
      </c>
      <c r="CB50" s="274">
        <v>10</v>
      </c>
      <c r="CC50" s="275">
        <v>14</v>
      </c>
      <c r="CD50" s="273" t="s">
        <v>197</v>
      </c>
      <c r="CE50" s="274" t="s">
        <v>197</v>
      </c>
      <c r="CF50" s="275" t="s">
        <v>197</v>
      </c>
      <c r="CG50" s="273">
        <v>4</v>
      </c>
      <c r="CH50" s="274">
        <v>10</v>
      </c>
      <c r="CI50" s="275">
        <v>14</v>
      </c>
      <c r="CJ50" s="273">
        <v>18</v>
      </c>
      <c r="CK50" s="274">
        <v>24.5</v>
      </c>
      <c r="CL50" s="275">
        <v>22.6</v>
      </c>
      <c r="CM50" s="273">
        <v>4</v>
      </c>
      <c r="CN50" s="274">
        <v>10</v>
      </c>
      <c r="CO50" s="275">
        <v>14</v>
      </c>
      <c r="CP50" s="273">
        <v>82</v>
      </c>
      <c r="CQ50" s="274">
        <v>68</v>
      </c>
      <c r="CR50" s="275">
        <v>75</v>
      </c>
      <c r="CS50" s="273">
        <v>1112</v>
      </c>
      <c r="CT50" s="274">
        <v>1164</v>
      </c>
      <c r="CU50" s="275">
        <v>2276</v>
      </c>
      <c r="CV50" s="273">
        <v>83</v>
      </c>
      <c r="CW50" s="274">
        <v>70</v>
      </c>
      <c r="CX50" s="275">
        <v>76</v>
      </c>
      <c r="CY50" s="273">
        <v>1112</v>
      </c>
      <c r="CZ50" s="274">
        <v>1164</v>
      </c>
      <c r="DA50" s="275">
        <v>2276</v>
      </c>
      <c r="DB50" s="273">
        <v>37.299999999999997</v>
      </c>
      <c r="DC50" s="274">
        <v>35.6</v>
      </c>
      <c r="DD50" s="275">
        <v>36.4</v>
      </c>
      <c r="DE50" s="273">
        <v>1112</v>
      </c>
      <c r="DF50" s="274">
        <v>1164</v>
      </c>
      <c r="DG50" s="275">
        <v>2276</v>
      </c>
    </row>
    <row r="51" spans="1:111" x14ac:dyDescent="0.35">
      <c r="A51" t="s">
        <v>136</v>
      </c>
      <c r="B51" t="s">
        <v>381</v>
      </c>
      <c r="C51" t="s">
        <v>372</v>
      </c>
      <c r="D51" s="273">
        <v>83</v>
      </c>
      <c r="E51" s="274">
        <v>72</v>
      </c>
      <c r="F51" s="275">
        <v>78</v>
      </c>
      <c r="G51" s="273">
        <v>1766</v>
      </c>
      <c r="H51" s="274">
        <v>1760</v>
      </c>
      <c r="I51" s="275">
        <v>3526</v>
      </c>
      <c r="J51" s="273">
        <v>84</v>
      </c>
      <c r="K51" s="274">
        <v>74</v>
      </c>
      <c r="L51" s="275">
        <v>79</v>
      </c>
      <c r="M51" s="273">
        <v>1766</v>
      </c>
      <c r="N51" s="274">
        <v>1760</v>
      </c>
      <c r="O51" s="275">
        <v>3526</v>
      </c>
      <c r="P51" s="273">
        <v>37.799999999999997</v>
      </c>
      <c r="Q51" s="274">
        <v>36</v>
      </c>
      <c r="R51" s="275">
        <v>36.9</v>
      </c>
      <c r="S51" s="273">
        <v>1766</v>
      </c>
      <c r="T51" s="274">
        <v>1760</v>
      </c>
      <c r="U51" s="275">
        <v>3526</v>
      </c>
      <c r="V51" s="320" t="s">
        <v>191</v>
      </c>
      <c r="W51" s="320" t="s">
        <v>191</v>
      </c>
      <c r="X51" s="320" t="s">
        <v>191</v>
      </c>
      <c r="Y51" s="320" t="s">
        <v>191</v>
      </c>
      <c r="Z51" s="320" t="s">
        <v>191</v>
      </c>
      <c r="AA51" s="320" t="s">
        <v>191</v>
      </c>
      <c r="AB51" s="320" t="s">
        <v>191</v>
      </c>
      <c r="AC51" s="320" t="s">
        <v>191</v>
      </c>
      <c r="AD51" s="320" t="s">
        <v>191</v>
      </c>
      <c r="AE51" s="320" t="s">
        <v>191</v>
      </c>
      <c r="AF51" s="320" t="s">
        <v>191</v>
      </c>
      <c r="AG51" s="320" t="s">
        <v>191</v>
      </c>
      <c r="AH51" s="320" t="s">
        <v>191</v>
      </c>
      <c r="AI51" s="320" t="s">
        <v>191</v>
      </c>
      <c r="AJ51" s="320" t="s">
        <v>191</v>
      </c>
      <c r="AK51" s="320" t="s">
        <v>191</v>
      </c>
      <c r="AL51" s="320" t="s">
        <v>191</v>
      </c>
      <c r="AM51" s="320" t="s">
        <v>191</v>
      </c>
      <c r="AN51" s="320" t="s">
        <v>191</v>
      </c>
      <c r="AO51" s="320" t="s">
        <v>191</v>
      </c>
      <c r="AP51" s="320" t="s">
        <v>191</v>
      </c>
      <c r="AQ51" s="320" t="s">
        <v>191</v>
      </c>
      <c r="AR51" s="320" t="s">
        <v>191</v>
      </c>
      <c r="AS51" s="320" t="s">
        <v>191</v>
      </c>
      <c r="AT51" s="320" t="s">
        <v>191</v>
      </c>
      <c r="AU51" s="320" t="s">
        <v>191</v>
      </c>
      <c r="AV51" s="320" t="s">
        <v>191</v>
      </c>
      <c r="AW51" s="320" t="s">
        <v>191</v>
      </c>
      <c r="AX51" s="320" t="s">
        <v>191</v>
      </c>
      <c r="AY51" s="320" t="s">
        <v>191</v>
      </c>
      <c r="AZ51" s="320" t="s">
        <v>191</v>
      </c>
      <c r="BA51" s="320" t="s">
        <v>191</v>
      </c>
      <c r="BB51" s="320" t="s">
        <v>191</v>
      </c>
      <c r="BC51" s="320" t="s">
        <v>191</v>
      </c>
      <c r="BD51" s="320" t="s">
        <v>191</v>
      </c>
      <c r="BE51" s="320" t="s">
        <v>191</v>
      </c>
      <c r="BF51" s="273">
        <v>25</v>
      </c>
      <c r="BG51" s="274">
        <v>19</v>
      </c>
      <c r="BH51" s="275">
        <v>21</v>
      </c>
      <c r="BI51" s="273">
        <v>68</v>
      </c>
      <c r="BJ51" s="274">
        <v>189</v>
      </c>
      <c r="BK51" s="275">
        <v>257</v>
      </c>
      <c r="BL51" s="273">
        <v>25</v>
      </c>
      <c r="BM51" s="274">
        <v>20</v>
      </c>
      <c r="BN51" s="275">
        <v>21</v>
      </c>
      <c r="BO51" s="273">
        <v>68</v>
      </c>
      <c r="BP51" s="274">
        <v>189</v>
      </c>
      <c r="BQ51" s="275">
        <v>257</v>
      </c>
      <c r="BR51" s="273">
        <v>26.5</v>
      </c>
      <c r="BS51" s="274">
        <v>25.9</v>
      </c>
      <c r="BT51" s="275">
        <v>26.1</v>
      </c>
      <c r="BU51" s="273">
        <v>68</v>
      </c>
      <c r="BV51" s="274">
        <v>189</v>
      </c>
      <c r="BW51" s="275">
        <v>257</v>
      </c>
      <c r="BX51" s="273" t="s">
        <v>197</v>
      </c>
      <c r="BY51" s="274" t="s">
        <v>197</v>
      </c>
      <c r="BZ51" s="275" t="s">
        <v>197</v>
      </c>
      <c r="CA51" s="273">
        <v>17</v>
      </c>
      <c r="CB51" s="274">
        <v>49</v>
      </c>
      <c r="CC51" s="275">
        <v>66</v>
      </c>
      <c r="CD51" s="273" t="s">
        <v>197</v>
      </c>
      <c r="CE51" s="274" t="s">
        <v>197</v>
      </c>
      <c r="CF51" s="275" t="s">
        <v>197</v>
      </c>
      <c r="CG51" s="273">
        <v>17</v>
      </c>
      <c r="CH51" s="274">
        <v>49</v>
      </c>
      <c r="CI51" s="275">
        <v>66</v>
      </c>
      <c r="CJ51" s="273">
        <v>19</v>
      </c>
      <c r="CK51" s="274">
        <v>18.899999999999999</v>
      </c>
      <c r="CL51" s="275">
        <v>18.899999999999999</v>
      </c>
      <c r="CM51" s="273">
        <v>17</v>
      </c>
      <c r="CN51" s="274">
        <v>49</v>
      </c>
      <c r="CO51" s="275">
        <v>66</v>
      </c>
      <c r="CP51" s="273">
        <v>80</v>
      </c>
      <c r="CQ51" s="274">
        <v>65</v>
      </c>
      <c r="CR51" s="275">
        <v>72</v>
      </c>
      <c r="CS51" s="273">
        <v>1880</v>
      </c>
      <c r="CT51" s="274">
        <v>2037</v>
      </c>
      <c r="CU51" s="275">
        <v>3917</v>
      </c>
      <c r="CV51" s="273">
        <v>81</v>
      </c>
      <c r="CW51" s="274">
        <v>67</v>
      </c>
      <c r="CX51" s="275">
        <v>73</v>
      </c>
      <c r="CY51" s="273">
        <v>1880</v>
      </c>
      <c r="CZ51" s="274">
        <v>2037</v>
      </c>
      <c r="DA51" s="275">
        <v>3917</v>
      </c>
      <c r="DB51" s="273">
        <v>37.200000000000003</v>
      </c>
      <c r="DC51" s="274">
        <v>34.6</v>
      </c>
      <c r="DD51" s="275">
        <v>35.799999999999997</v>
      </c>
      <c r="DE51" s="273">
        <v>1880</v>
      </c>
      <c r="DF51" s="274">
        <v>2037</v>
      </c>
      <c r="DG51" s="275">
        <v>3917</v>
      </c>
    </row>
    <row r="52" spans="1:111" x14ac:dyDescent="0.35">
      <c r="A52" t="s">
        <v>129</v>
      </c>
      <c r="B52" t="s">
        <v>374</v>
      </c>
      <c r="C52" t="s">
        <v>372</v>
      </c>
      <c r="D52" s="273">
        <v>81</v>
      </c>
      <c r="E52" s="274">
        <v>66</v>
      </c>
      <c r="F52" s="275">
        <v>74</v>
      </c>
      <c r="G52" s="273">
        <v>1308</v>
      </c>
      <c r="H52" s="274">
        <v>1199</v>
      </c>
      <c r="I52" s="275">
        <v>2507</v>
      </c>
      <c r="J52" s="273">
        <v>81</v>
      </c>
      <c r="K52" s="274">
        <v>67</v>
      </c>
      <c r="L52" s="275">
        <v>75</v>
      </c>
      <c r="M52" s="273">
        <v>1308</v>
      </c>
      <c r="N52" s="274">
        <v>1199</v>
      </c>
      <c r="O52" s="275">
        <v>2507</v>
      </c>
      <c r="P52" s="273">
        <v>35.6</v>
      </c>
      <c r="Q52" s="274">
        <v>33.9</v>
      </c>
      <c r="R52" s="275">
        <v>34.799999999999997</v>
      </c>
      <c r="S52" s="273">
        <v>1308</v>
      </c>
      <c r="T52" s="274">
        <v>1199</v>
      </c>
      <c r="U52" s="275">
        <v>2507</v>
      </c>
      <c r="V52" s="320" t="s">
        <v>191</v>
      </c>
      <c r="W52" s="320" t="s">
        <v>191</v>
      </c>
      <c r="X52" s="320" t="s">
        <v>191</v>
      </c>
      <c r="Y52" s="320" t="s">
        <v>191</v>
      </c>
      <c r="Z52" s="320" t="s">
        <v>191</v>
      </c>
      <c r="AA52" s="320" t="s">
        <v>191</v>
      </c>
      <c r="AB52" s="320" t="s">
        <v>191</v>
      </c>
      <c r="AC52" s="320" t="s">
        <v>191</v>
      </c>
      <c r="AD52" s="320" t="s">
        <v>191</v>
      </c>
      <c r="AE52" s="320" t="s">
        <v>191</v>
      </c>
      <c r="AF52" s="320" t="s">
        <v>191</v>
      </c>
      <c r="AG52" s="320" t="s">
        <v>191</v>
      </c>
      <c r="AH52" s="320" t="s">
        <v>191</v>
      </c>
      <c r="AI52" s="320" t="s">
        <v>191</v>
      </c>
      <c r="AJ52" s="320" t="s">
        <v>191</v>
      </c>
      <c r="AK52" s="320" t="s">
        <v>191</v>
      </c>
      <c r="AL52" s="320" t="s">
        <v>191</v>
      </c>
      <c r="AM52" s="320" t="s">
        <v>191</v>
      </c>
      <c r="AN52" s="320" t="s">
        <v>191</v>
      </c>
      <c r="AO52" s="320" t="s">
        <v>191</v>
      </c>
      <c r="AP52" s="320" t="s">
        <v>191</v>
      </c>
      <c r="AQ52" s="320" t="s">
        <v>191</v>
      </c>
      <c r="AR52" s="320" t="s">
        <v>191</v>
      </c>
      <c r="AS52" s="320" t="s">
        <v>191</v>
      </c>
      <c r="AT52" s="320" t="s">
        <v>191</v>
      </c>
      <c r="AU52" s="320" t="s">
        <v>191</v>
      </c>
      <c r="AV52" s="320" t="s">
        <v>191</v>
      </c>
      <c r="AW52" s="320" t="s">
        <v>191</v>
      </c>
      <c r="AX52" s="320" t="s">
        <v>191</v>
      </c>
      <c r="AY52" s="320" t="s">
        <v>191</v>
      </c>
      <c r="AZ52" s="320" t="s">
        <v>191</v>
      </c>
      <c r="BA52" s="320" t="s">
        <v>191</v>
      </c>
      <c r="BB52" s="320" t="s">
        <v>191</v>
      </c>
      <c r="BC52" s="320" t="s">
        <v>191</v>
      </c>
      <c r="BD52" s="320" t="s">
        <v>191</v>
      </c>
      <c r="BE52" s="320" t="s">
        <v>191</v>
      </c>
      <c r="BF52" s="273">
        <v>31</v>
      </c>
      <c r="BG52" s="274">
        <v>17</v>
      </c>
      <c r="BH52" s="275">
        <v>21</v>
      </c>
      <c r="BI52" s="273">
        <v>52</v>
      </c>
      <c r="BJ52" s="274">
        <v>115</v>
      </c>
      <c r="BK52" s="275">
        <v>167</v>
      </c>
      <c r="BL52" s="273">
        <v>31</v>
      </c>
      <c r="BM52" s="274">
        <v>17</v>
      </c>
      <c r="BN52" s="275">
        <v>21</v>
      </c>
      <c r="BO52" s="273">
        <v>52</v>
      </c>
      <c r="BP52" s="274">
        <v>115</v>
      </c>
      <c r="BQ52" s="275">
        <v>167</v>
      </c>
      <c r="BR52" s="273">
        <v>27.5</v>
      </c>
      <c r="BS52" s="274">
        <v>25.9</v>
      </c>
      <c r="BT52" s="275">
        <v>26.4</v>
      </c>
      <c r="BU52" s="273">
        <v>52</v>
      </c>
      <c r="BV52" s="274">
        <v>115</v>
      </c>
      <c r="BW52" s="275">
        <v>167</v>
      </c>
      <c r="BX52" s="273" t="s">
        <v>197</v>
      </c>
      <c r="BY52" s="274" t="s">
        <v>197</v>
      </c>
      <c r="BZ52" s="275" t="s">
        <v>197</v>
      </c>
      <c r="CA52" s="273">
        <v>6</v>
      </c>
      <c r="CB52" s="274">
        <v>37</v>
      </c>
      <c r="CC52" s="275">
        <v>43</v>
      </c>
      <c r="CD52" s="273" t="s">
        <v>197</v>
      </c>
      <c r="CE52" s="274" t="s">
        <v>197</v>
      </c>
      <c r="CF52" s="275" t="s">
        <v>197</v>
      </c>
      <c r="CG52" s="273">
        <v>6</v>
      </c>
      <c r="CH52" s="274">
        <v>37</v>
      </c>
      <c r="CI52" s="275">
        <v>43</v>
      </c>
      <c r="CJ52" s="273">
        <v>18.7</v>
      </c>
      <c r="CK52" s="274">
        <v>19</v>
      </c>
      <c r="CL52" s="275">
        <v>18.899999999999999</v>
      </c>
      <c r="CM52" s="273">
        <v>6</v>
      </c>
      <c r="CN52" s="274">
        <v>37</v>
      </c>
      <c r="CO52" s="275">
        <v>43</v>
      </c>
      <c r="CP52" s="273">
        <v>78</v>
      </c>
      <c r="CQ52" s="274">
        <v>59</v>
      </c>
      <c r="CR52" s="275">
        <v>69</v>
      </c>
      <c r="CS52" s="273">
        <v>1393</v>
      </c>
      <c r="CT52" s="274">
        <v>1390</v>
      </c>
      <c r="CU52" s="275">
        <v>2783</v>
      </c>
      <c r="CV52" s="273">
        <v>79</v>
      </c>
      <c r="CW52" s="274">
        <v>60</v>
      </c>
      <c r="CX52" s="275">
        <v>69</v>
      </c>
      <c r="CY52" s="273">
        <v>1393</v>
      </c>
      <c r="CZ52" s="274">
        <v>1390</v>
      </c>
      <c r="DA52" s="275">
        <v>2783</v>
      </c>
      <c r="DB52" s="273">
        <v>35.200000000000003</v>
      </c>
      <c r="DC52" s="274">
        <v>32.700000000000003</v>
      </c>
      <c r="DD52" s="275">
        <v>34</v>
      </c>
      <c r="DE52" s="273">
        <v>1393</v>
      </c>
      <c r="DF52" s="274">
        <v>1390</v>
      </c>
      <c r="DG52" s="275">
        <v>2783</v>
      </c>
    </row>
    <row r="53" spans="1:111" x14ac:dyDescent="0.35">
      <c r="A53" t="s">
        <v>138</v>
      </c>
      <c r="B53" t="s">
        <v>383</v>
      </c>
      <c r="C53" t="s">
        <v>372</v>
      </c>
      <c r="D53" s="273">
        <v>81</v>
      </c>
      <c r="E53" s="274">
        <v>69</v>
      </c>
      <c r="F53" s="275">
        <v>75</v>
      </c>
      <c r="G53" s="273">
        <v>1145</v>
      </c>
      <c r="H53" s="274">
        <v>1015</v>
      </c>
      <c r="I53" s="275">
        <v>2160</v>
      </c>
      <c r="J53" s="273">
        <v>82</v>
      </c>
      <c r="K53" s="274">
        <v>70</v>
      </c>
      <c r="L53" s="275">
        <v>76</v>
      </c>
      <c r="M53" s="273">
        <v>1145</v>
      </c>
      <c r="N53" s="274">
        <v>1015</v>
      </c>
      <c r="O53" s="275">
        <v>2160</v>
      </c>
      <c r="P53" s="273">
        <v>36.299999999999997</v>
      </c>
      <c r="Q53" s="274">
        <v>34.5</v>
      </c>
      <c r="R53" s="275">
        <v>35.4</v>
      </c>
      <c r="S53" s="273">
        <v>1145</v>
      </c>
      <c r="T53" s="274">
        <v>1015</v>
      </c>
      <c r="U53" s="275">
        <v>2160</v>
      </c>
      <c r="V53" s="320" t="s">
        <v>191</v>
      </c>
      <c r="W53" s="320" t="s">
        <v>191</v>
      </c>
      <c r="X53" s="320" t="s">
        <v>191</v>
      </c>
      <c r="Y53" s="320" t="s">
        <v>191</v>
      </c>
      <c r="Z53" s="320" t="s">
        <v>191</v>
      </c>
      <c r="AA53" s="320" t="s">
        <v>191</v>
      </c>
      <c r="AB53" s="320" t="s">
        <v>191</v>
      </c>
      <c r="AC53" s="320" t="s">
        <v>191</v>
      </c>
      <c r="AD53" s="320" t="s">
        <v>191</v>
      </c>
      <c r="AE53" s="320" t="s">
        <v>191</v>
      </c>
      <c r="AF53" s="320" t="s">
        <v>191</v>
      </c>
      <c r="AG53" s="320" t="s">
        <v>191</v>
      </c>
      <c r="AH53" s="320" t="s">
        <v>191</v>
      </c>
      <c r="AI53" s="320" t="s">
        <v>191</v>
      </c>
      <c r="AJ53" s="320" t="s">
        <v>191</v>
      </c>
      <c r="AK53" s="320" t="s">
        <v>191</v>
      </c>
      <c r="AL53" s="320" t="s">
        <v>191</v>
      </c>
      <c r="AM53" s="320" t="s">
        <v>191</v>
      </c>
      <c r="AN53" s="320" t="s">
        <v>191</v>
      </c>
      <c r="AO53" s="320" t="s">
        <v>191</v>
      </c>
      <c r="AP53" s="320" t="s">
        <v>191</v>
      </c>
      <c r="AQ53" s="320" t="s">
        <v>191</v>
      </c>
      <c r="AR53" s="320" t="s">
        <v>191</v>
      </c>
      <c r="AS53" s="320" t="s">
        <v>191</v>
      </c>
      <c r="AT53" s="320" t="s">
        <v>191</v>
      </c>
      <c r="AU53" s="320" t="s">
        <v>191</v>
      </c>
      <c r="AV53" s="320" t="s">
        <v>191</v>
      </c>
      <c r="AW53" s="320" t="s">
        <v>191</v>
      </c>
      <c r="AX53" s="320" t="s">
        <v>191</v>
      </c>
      <c r="AY53" s="320" t="s">
        <v>191</v>
      </c>
      <c r="AZ53" s="320" t="s">
        <v>191</v>
      </c>
      <c r="BA53" s="320" t="s">
        <v>191</v>
      </c>
      <c r="BB53" s="320" t="s">
        <v>191</v>
      </c>
      <c r="BC53" s="320" t="s">
        <v>191</v>
      </c>
      <c r="BD53" s="320" t="s">
        <v>191</v>
      </c>
      <c r="BE53" s="320" t="s">
        <v>191</v>
      </c>
      <c r="BF53" s="273">
        <v>34</v>
      </c>
      <c r="BG53" s="274">
        <v>33</v>
      </c>
      <c r="BH53" s="275">
        <v>34</v>
      </c>
      <c r="BI53" s="273">
        <v>61</v>
      </c>
      <c r="BJ53" s="274">
        <v>138</v>
      </c>
      <c r="BK53" s="275">
        <v>199</v>
      </c>
      <c r="BL53" s="273">
        <v>34</v>
      </c>
      <c r="BM53" s="274">
        <v>35</v>
      </c>
      <c r="BN53" s="275">
        <v>35</v>
      </c>
      <c r="BO53" s="273">
        <v>61</v>
      </c>
      <c r="BP53" s="274">
        <v>138</v>
      </c>
      <c r="BQ53" s="275">
        <v>199</v>
      </c>
      <c r="BR53" s="273">
        <v>27.5</v>
      </c>
      <c r="BS53" s="274">
        <v>28.1</v>
      </c>
      <c r="BT53" s="275">
        <v>27.9</v>
      </c>
      <c r="BU53" s="273">
        <v>61</v>
      </c>
      <c r="BV53" s="274">
        <v>138</v>
      </c>
      <c r="BW53" s="275">
        <v>199</v>
      </c>
      <c r="BX53" s="273" t="s">
        <v>197</v>
      </c>
      <c r="BY53" s="274" t="s">
        <v>197</v>
      </c>
      <c r="BZ53" s="275" t="s">
        <v>197</v>
      </c>
      <c r="CA53" s="273">
        <v>10</v>
      </c>
      <c r="CB53" s="274">
        <v>40</v>
      </c>
      <c r="CC53" s="275">
        <v>50</v>
      </c>
      <c r="CD53" s="273" t="s">
        <v>197</v>
      </c>
      <c r="CE53" s="274" t="s">
        <v>197</v>
      </c>
      <c r="CF53" s="275" t="s">
        <v>197</v>
      </c>
      <c r="CG53" s="273">
        <v>10</v>
      </c>
      <c r="CH53" s="274">
        <v>40</v>
      </c>
      <c r="CI53" s="275">
        <v>50</v>
      </c>
      <c r="CJ53" s="273">
        <v>21.6</v>
      </c>
      <c r="CK53" s="274">
        <v>19.8</v>
      </c>
      <c r="CL53" s="275">
        <v>20.2</v>
      </c>
      <c r="CM53" s="273">
        <v>10</v>
      </c>
      <c r="CN53" s="274">
        <v>40</v>
      </c>
      <c r="CO53" s="275">
        <v>50</v>
      </c>
      <c r="CP53" s="273">
        <v>77</v>
      </c>
      <c r="CQ53" s="274">
        <v>62</v>
      </c>
      <c r="CR53" s="275">
        <v>70</v>
      </c>
      <c r="CS53" s="273">
        <v>1244</v>
      </c>
      <c r="CT53" s="274">
        <v>1222</v>
      </c>
      <c r="CU53" s="275">
        <v>2466</v>
      </c>
      <c r="CV53" s="273">
        <v>79</v>
      </c>
      <c r="CW53" s="274">
        <v>63</v>
      </c>
      <c r="CX53" s="275">
        <v>71</v>
      </c>
      <c r="CY53" s="273">
        <v>1244</v>
      </c>
      <c r="CZ53" s="274">
        <v>1222</v>
      </c>
      <c r="DA53" s="275">
        <v>2466</v>
      </c>
      <c r="DB53" s="273">
        <v>35.700000000000003</v>
      </c>
      <c r="DC53" s="274">
        <v>33.1</v>
      </c>
      <c r="DD53" s="275">
        <v>34.4</v>
      </c>
      <c r="DE53" s="273">
        <v>1244</v>
      </c>
      <c r="DF53" s="274">
        <v>1222</v>
      </c>
      <c r="DG53" s="275">
        <v>2466</v>
      </c>
    </row>
    <row r="54" spans="1:111" x14ac:dyDescent="0.35">
      <c r="A54" t="s">
        <v>141</v>
      </c>
      <c r="B54" t="s">
        <v>386</v>
      </c>
      <c r="C54" t="s">
        <v>372</v>
      </c>
      <c r="D54" s="273">
        <v>82</v>
      </c>
      <c r="E54" s="274">
        <v>68</v>
      </c>
      <c r="F54" s="275">
        <v>75</v>
      </c>
      <c r="G54" s="273">
        <v>1317</v>
      </c>
      <c r="H54" s="274">
        <v>1269</v>
      </c>
      <c r="I54" s="275">
        <v>2586</v>
      </c>
      <c r="J54" s="273">
        <v>82</v>
      </c>
      <c r="K54" s="274">
        <v>71</v>
      </c>
      <c r="L54" s="275">
        <v>76</v>
      </c>
      <c r="M54" s="273">
        <v>1317</v>
      </c>
      <c r="N54" s="274">
        <v>1269</v>
      </c>
      <c r="O54" s="275">
        <v>2586</v>
      </c>
      <c r="P54" s="273">
        <v>36.6</v>
      </c>
      <c r="Q54" s="274">
        <v>34.6</v>
      </c>
      <c r="R54" s="275">
        <v>35.6</v>
      </c>
      <c r="S54" s="273">
        <v>1317</v>
      </c>
      <c r="T54" s="274">
        <v>1269</v>
      </c>
      <c r="U54" s="275">
        <v>2586</v>
      </c>
      <c r="V54" s="320" t="s">
        <v>191</v>
      </c>
      <c r="W54" s="320" t="s">
        <v>191</v>
      </c>
      <c r="X54" s="320" t="s">
        <v>191</v>
      </c>
      <c r="Y54" s="320" t="s">
        <v>191</v>
      </c>
      <c r="Z54" s="320" t="s">
        <v>191</v>
      </c>
      <c r="AA54" s="320" t="s">
        <v>191</v>
      </c>
      <c r="AB54" s="320" t="s">
        <v>191</v>
      </c>
      <c r="AC54" s="320" t="s">
        <v>191</v>
      </c>
      <c r="AD54" s="320" t="s">
        <v>191</v>
      </c>
      <c r="AE54" s="320" t="s">
        <v>191</v>
      </c>
      <c r="AF54" s="320" t="s">
        <v>191</v>
      </c>
      <c r="AG54" s="320" t="s">
        <v>191</v>
      </c>
      <c r="AH54" s="320" t="s">
        <v>191</v>
      </c>
      <c r="AI54" s="320" t="s">
        <v>191</v>
      </c>
      <c r="AJ54" s="320" t="s">
        <v>191</v>
      </c>
      <c r="AK54" s="320" t="s">
        <v>191</v>
      </c>
      <c r="AL54" s="320" t="s">
        <v>191</v>
      </c>
      <c r="AM54" s="320" t="s">
        <v>191</v>
      </c>
      <c r="AN54" s="320" t="s">
        <v>191</v>
      </c>
      <c r="AO54" s="320" t="s">
        <v>191</v>
      </c>
      <c r="AP54" s="320" t="s">
        <v>191</v>
      </c>
      <c r="AQ54" s="320" t="s">
        <v>191</v>
      </c>
      <c r="AR54" s="320" t="s">
        <v>191</v>
      </c>
      <c r="AS54" s="320" t="s">
        <v>191</v>
      </c>
      <c r="AT54" s="320" t="s">
        <v>191</v>
      </c>
      <c r="AU54" s="320" t="s">
        <v>191</v>
      </c>
      <c r="AV54" s="320" t="s">
        <v>191</v>
      </c>
      <c r="AW54" s="320" t="s">
        <v>191</v>
      </c>
      <c r="AX54" s="320" t="s">
        <v>191</v>
      </c>
      <c r="AY54" s="320" t="s">
        <v>191</v>
      </c>
      <c r="AZ54" s="320" t="s">
        <v>191</v>
      </c>
      <c r="BA54" s="320" t="s">
        <v>191</v>
      </c>
      <c r="BB54" s="320" t="s">
        <v>191</v>
      </c>
      <c r="BC54" s="320" t="s">
        <v>191</v>
      </c>
      <c r="BD54" s="320" t="s">
        <v>191</v>
      </c>
      <c r="BE54" s="320" t="s">
        <v>191</v>
      </c>
      <c r="BF54" s="273">
        <v>44</v>
      </c>
      <c r="BG54" s="274">
        <v>34</v>
      </c>
      <c r="BH54" s="275">
        <v>37</v>
      </c>
      <c r="BI54" s="273">
        <v>112</v>
      </c>
      <c r="BJ54" s="274">
        <v>242</v>
      </c>
      <c r="BK54" s="275">
        <v>354</v>
      </c>
      <c r="BL54" s="273">
        <v>44</v>
      </c>
      <c r="BM54" s="274">
        <v>35</v>
      </c>
      <c r="BN54" s="275">
        <v>38</v>
      </c>
      <c r="BO54" s="273">
        <v>112</v>
      </c>
      <c r="BP54" s="274">
        <v>242</v>
      </c>
      <c r="BQ54" s="275">
        <v>354</v>
      </c>
      <c r="BR54" s="273">
        <v>31.3</v>
      </c>
      <c r="BS54" s="274">
        <v>29</v>
      </c>
      <c r="BT54" s="275">
        <v>29.8</v>
      </c>
      <c r="BU54" s="273">
        <v>112</v>
      </c>
      <c r="BV54" s="274">
        <v>242</v>
      </c>
      <c r="BW54" s="275">
        <v>354</v>
      </c>
      <c r="BX54" s="273" t="s">
        <v>197</v>
      </c>
      <c r="BY54" s="274" t="s">
        <v>197</v>
      </c>
      <c r="BZ54" s="275">
        <v>16</v>
      </c>
      <c r="CA54" s="273">
        <v>14</v>
      </c>
      <c r="CB54" s="274">
        <v>42</v>
      </c>
      <c r="CC54" s="275">
        <v>56</v>
      </c>
      <c r="CD54" s="273" t="s">
        <v>197</v>
      </c>
      <c r="CE54" s="274" t="s">
        <v>197</v>
      </c>
      <c r="CF54" s="275">
        <v>16</v>
      </c>
      <c r="CG54" s="273">
        <v>14</v>
      </c>
      <c r="CH54" s="274">
        <v>42</v>
      </c>
      <c r="CI54" s="275">
        <v>56</v>
      </c>
      <c r="CJ54" s="273">
        <v>22.5</v>
      </c>
      <c r="CK54" s="274">
        <v>22.1</v>
      </c>
      <c r="CL54" s="275">
        <v>22.2</v>
      </c>
      <c r="CM54" s="273">
        <v>14</v>
      </c>
      <c r="CN54" s="274">
        <v>42</v>
      </c>
      <c r="CO54" s="275">
        <v>56</v>
      </c>
      <c r="CP54" s="273">
        <v>78</v>
      </c>
      <c r="CQ54" s="274">
        <v>61</v>
      </c>
      <c r="CR54" s="275">
        <v>69</v>
      </c>
      <c r="CS54" s="273">
        <v>1458</v>
      </c>
      <c r="CT54" s="274">
        <v>1574</v>
      </c>
      <c r="CU54" s="275">
        <v>3032</v>
      </c>
      <c r="CV54" s="273">
        <v>78</v>
      </c>
      <c r="CW54" s="274">
        <v>63</v>
      </c>
      <c r="CX54" s="275">
        <v>70</v>
      </c>
      <c r="CY54" s="273">
        <v>1458</v>
      </c>
      <c r="CZ54" s="274">
        <v>1574</v>
      </c>
      <c r="DA54" s="275">
        <v>3032</v>
      </c>
      <c r="DB54" s="273">
        <v>36</v>
      </c>
      <c r="DC54" s="274">
        <v>33.4</v>
      </c>
      <c r="DD54" s="275">
        <v>34.700000000000003</v>
      </c>
      <c r="DE54" s="273">
        <v>1458</v>
      </c>
      <c r="DF54" s="274">
        <v>1574</v>
      </c>
      <c r="DG54" s="275">
        <v>3032</v>
      </c>
    </row>
    <row r="55" spans="1:111" x14ac:dyDescent="0.35">
      <c r="A55" t="s">
        <v>133</v>
      </c>
      <c r="B55" t="s">
        <v>378</v>
      </c>
      <c r="C55" t="s">
        <v>372</v>
      </c>
      <c r="D55" s="273">
        <v>79</v>
      </c>
      <c r="E55" s="274">
        <v>70</v>
      </c>
      <c r="F55" s="275">
        <v>74</v>
      </c>
      <c r="G55" s="273">
        <v>599</v>
      </c>
      <c r="H55" s="274">
        <v>639</v>
      </c>
      <c r="I55" s="275">
        <v>1238</v>
      </c>
      <c r="J55" s="273">
        <v>79</v>
      </c>
      <c r="K55" s="274">
        <v>71</v>
      </c>
      <c r="L55" s="275">
        <v>75</v>
      </c>
      <c r="M55" s="273">
        <v>599</v>
      </c>
      <c r="N55" s="274">
        <v>639</v>
      </c>
      <c r="O55" s="275">
        <v>1238</v>
      </c>
      <c r="P55" s="273">
        <v>34.6</v>
      </c>
      <c r="Q55" s="274">
        <v>33.200000000000003</v>
      </c>
      <c r="R55" s="275">
        <v>33.9</v>
      </c>
      <c r="S55" s="273">
        <v>599</v>
      </c>
      <c r="T55" s="274">
        <v>639</v>
      </c>
      <c r="U55" s="275">
        <v>1238</v>
      </c>
      <c r="V55" s="320" t="s">
        <v>191</v>
      </c>
      <c r="W55" s="320" t="s">
        <v>191</v>
      </c>
      <c r="X55" s="320" t="s">
        <v>191</v>
      </c>
      <c r="Y55" s="320" t="s">
        <v>191</v>
      </c>
      <c r="Z55" s="320" t="s">
        <v>191</v>
      </c>
      <c r="AA55" s="320" t="s">
        <v>191</v>
      </c>
      <c r="AB55" s="320" t="s">
        <v>191</v>
      </c>
      <c r="AC55" s="320" t="s">
        <v>191</v>
      </c>
      <c r="AD55" s="320" t="s">
        <v>191</v>
      </c>
      <c r="AE55" s="320" t="s">
        <v>191</v>
      </c>
      <c r="AF55" s="320" t="s">
        <v>191</v>
      </c>
      <c r="AG55" s="320" t="s">
        <v>191</v>
      </c>
      <c r="AH55" s="320" t="s">
        <v>191</v>
      </c>
      <c r="AI55" s="320" t="s">
        <v>191</v>
      </c>
      <c r="AJ55" s="320" t="s">
        <v>191</v>
      </c>
      <c r="AK55" s="320" t="s">
        <v>191</v>
      </c>
      <c r="AL55" s="320" t="s">
        <v>191</v>
      </c>
      <c r="AM55" s="320" t="s">
        <v>191</v>
      </c>
      <c r="AN55" s="320" t="s">
        <v>191</v>
      </c>
      <c r="AO55" s="320" t="s">
        <v>191</v>
      </c>
      <c r="AP55" s="320" t="s">
        <v>191</v>
      </c>
      <c r="AQ55" s="320" t="s">
        <v>191</v>
      </c>
      <c r="AR55" s="320" t="s">
        <v>191</v>
      </c>
      <c r="AS55" s="320" t="s">
        <v>191</v>
      </c>
      <c r="AT55" s="320" t="s">
        <v>191</v>
      </c>
      <c r="AU55" s="320" t="s">
        <v>191</v>
      </c>
      <c r="AV55" s="320" t="s">
        <v>191</v>
      </c>
      <c r="AW55" s="320" t="s">
        <v>191</v>
      </c>
      <c r="AX55" s="320" t="s">
        <v>191</v>
      </c>
      <c r="AY55" s="320" t="s">
        <v>191</v>
      </c>
      <c r="AZ55" s="320" t="s">
        <v>191</v>
      </c>
      <c r="BA55" s="320" t="s">
        <v>191</v>
      </c>
      <c r="BB55" s="320" t="s">
        <v>191</v>
      </c>
      <c r="BC55" s="320" t="s">
        <v>191</v>
      </c>
      <c r="BD55" s="320" t="s">
        <v>191</v>
      </c>
      <c r="BE55" s="320" t="s">
        <v>191</v>
      </c>
      <c r="BF55" s="273">
        <v>48</v>
      </c>
      <c r="BG55" s="274">
        <v>33</v>
      </c>
      <c r="BH55" s="275">
        <v>38</v>
      </c>
      <c r="BI55" s="273">
        <v>27</v>
      </c>
      <c r="BJ55" s="274">
        <v>54</v>
      </c>
      <c r="BK55" s="275">
        <v>81</v>
      </c>
      <c r="BL55" s="273">
        <v>48</v>
      </c>
      <c r="BM55" s="274">
        <v>35</v>
      </c>
      <c r="BN55" s="275">
        <v>40</v>
      </c>
      <c r="BO55" s="273">
        <v>27</v>
      </c>
      <c r="BP55" s="274">
        <v>54</v>
      </c>
      <c r="BQ55" s="275">
        <v>81</v>
      </c>
      <c r="BR55" s="273">
        <v>28.9</v>
      </c>
      <c r="BS55" s="274">
        <v>28.2</v>
      </c>
      <c r="BT55" s="275">
        <v>28.4</v>
      </c>
      <c r="BU55" s="273">
        <v>27</v>
      </c>
      <c r="BV55" s="274">
        <v>54</v>
      </c>
      <c r="BW55" s="275">
        <v>81</v>
      </c>
      <c r="BX55" s="273" t="s">
        <v>197</v>
      </c>
      <c r="BY55" s="274" t="s">
        <v>197</v>
      </c>
      <c r="BZ55" s="275" t="s">
        <v>197</v>
      </c>
      <c r="CA55" s="273">
        <v>8</v>
      </c>
      <c r="CB55" s="274">
        <v>15</v>
      </c>
      <c r="CC55" s="275">
        <v>23</v>
      </c>
      <c r="CD55" s="273" t="s">
        <v>197</v>
      </c>
      <c r="CE55" s="274" t="s">
        <v>197</v>
      </c>
      <c r="CF55" s="275" t="s">
        <v>197</v>
      </c>
      <c r="CG55" s="273">
        <v>8</v>
      </c>
      <c r="CH55" s="274">
        <v>15</v>
      </c>
      <c r="CI55" s="275">
        <v>23</v>
      </c>
      <c r="CJ55" s="273">
        <v>18</v>
      </c>
      <c r="CK55" s="274">
        <v>17.7</v>
      </c>
      <c r="CL55" s="275">
        <v>17.8</v>
      </c>
      <c r="CM55" s="273">
        <v>8</v>
      </c>
      <c r="CN55" s="274">
        <v>15</v>
      </c>
      <c r="CO55" s="275">
        <v>23</v>
      </c>
      <c r="CP55" s="273">
        <v>76</v>
      </c>
      <c r="CQ55" s="274">
        <v>64</v>
      </c>
      <c r="CR55" s="275">
        <v>70</v>
      </c>
      <c r="CS55" s="273">
        <v>642</v>
      </c>
      <c r="CT55" s="274">
        <v>718</v>
      </c>
      <c r="CU55" s="275">
        <v>1360</v>
      </c>
      <c r="CV55" s="273">
        <v>77</v>
      </c>
      <c r="CW55" s="274">
        <v>66</v>
      </c>
      <c r="CX55" s="275">
        <v>71</v>
      </c>
      <c r="CY55" s="273">
        <v>642</v>
      </c>
      <c r="CZ55" s="274">
        <v>718</v>
      </c>
      <c r="DA55" s="275">
        <v>1360</v>
      </c>
      <c r="DB55" s="273">
        <v>34.1</v>
      </c>
      <c r="DC55" s="274">
        <v>32.4</v>
      </c>
      <c r="DD55" s="275">
        <v>33.200000000000003</v>
      </c>
      <c r="DE55" s="273">
        <v>642</v>
      </c>
      <c r="DF55" s="274">
        <v>718</v>
      </c>
      <c r="DG55" s="275">
        <v>1360</v>
      </c>
    </row>
    <row r="56" spans="1:111" x14ac:dyDescent="0.35">
      <c r="A56" t="s">
        <v>5</v>
      </c>
      <c r="B56" t="s">
        <v>249</v>
      </c>
      <c r="C56" t="s">
        <v>247</v>
      </c>
      <c r="D56" s="273">
        <v>82</v>
      </c>
      <c r="E56" s="274">
        <v>69</v>
      </c>
      <c r="F56" s="275">
        <v>76</v>
      </c>
      <c r="G56" s="273">
        <v>2463</v>
      </c>
      <c r="H56" s="274">
        <v>2499</v>
      </c>
      <c r="I56" s="275">
        <v>4962</v>
      </c>
      <c r="J56" s="273">
        <v>83</v>
      </c>
      <c r="K56" s="274">
        <v>72</v>
      </c>
      <c r="L56" s="275">
        <v>78</v>
      </c>
      <c r="M56" s="273">
        <v>2463</v>
      </c>
      <c r="N56" s="274">
        <v>2499</v>
      </c>
      <c r="O56" s="275">
        <v>4962</v>
      </c>
      <c r="P56" s="273">
        <v>37.4</v>
      </c>
      <c r="Q56" s="274">
        <v>35</v>
      </c>
      <c r="R56" s="275">
        <v>36.200000000000003</v>
      </c>
      <c r="S56" s="273">
        <v>2463</v>
      </c>
      <c r="T56" s="274">
        <v>2499</v>
      </c>
      <c r="U56" s="275">
        <v>4962</v>
      </c>
      <c r="V56" s="320" t="s">
        <v>191</v>
      </c>
      <c r="W56" s="320" t="s">
        <v>191</v>
      </c>
      <c r="X56" s="320" t="s">
        <v>191</v>
      </c>
      <c r="Y56" s="320" t="s">
        <v>191</v>
      </c>
      <c r="Z56" s="320" t="s">
        <v>191</v>
      </c>
      <c r="AA56" s="320" t="s">
        <v>191</v>
      </c>
      <c r="AB56" s="320" t="s">
        <v>191</v>
      </c>
      <c r="AC56" s="320" t="s">
        <v>191</v>
      </c>
      <c r="AD56" s="320" t="s">
        <v>191</v>
      </c>
      <c r="AE56" s="320" t="s">
        <v>191</v>
      </c>
      <c r="AF56" s="320" t="s">
        <v>191</v>
      </c>
      <c r="AG56" s="320" t="s">
        <v>191</v>
      </c>
      <c r="AH56" s="320" t="s">
        <v>191</v>
      </c>
      <c r="AI56" s="320" t="s">
        <v>191</v>
      </c>
      <c r="AJ56" s="320" t="s">
        <v>191</v>
      </c>
      <c r="AK56" s="320" t="s">
        <v>191</v>
      </c>
      <c r="AL56" s="320" t="s">
        <v>191</v>
      </c>
      <c r="AM56" s="320" t="s">
        <v>191</v>
      </c>
      <c r="AN56" s="320" t="s">
        <v>191</v>
      </c>
      <c r="AO56" s="320" t="s">
        <v>191</v>
      </c>
      <c r="AP56" s="320" t="s">
        <v>191</v>
      </c>
      <c r="AQ56" s="320" t="s">
        <v>191</v>
      </c>
      <c r="AR56" s="320" t="s">
        <v>191</v>
      </c>
      <c r="AS56" s="320" t="s">
        <v>191</v>
      </c>
      <c r="AT56" s="320" t="s">
        <v>191</v>
      </c>
      <c r="AU56" s="320" t="s">
        <v>191</v>
      </c>
      <c r="AV56" s="320" t="s">
        <v>191</v>
      </c>
      <c r="AW56" s="320" t="s">
        <v>191</v>
      </c>
      <c r="AX56" s="320" t="s">
        <v>191</v>
      </c>
      <c r="AY56" s="320" t="s">
        <v>191</v>
      </c>
      <c r="AZ56" s="320" t="s">
        <v>191</v>
      </c>
      <c r="BA56" s="320" t="s">
        <v>191</v>
      </c>
      <c r="BB56" s="320" t="s">
        <v>191</v>
      </c>
      <c r="BC56" s="320" t="s">
        <v>191</v>
      </c>
      <c r="BD56" s="320" t="s">
        <v>191</v>
      </c>
      <c r="BE56" s="320" t="s">
        <v>191</v>
      </c>
      <c r="BF56" s="273">
        <v>34</v>
      </c>
      <c r="BG56" s="274">
        <v>30</v>
      </c>
      <c r="BH56" s="275">
        <v>31</v>
      </c>
      <c r="BI56" s="273">
        <v>182</v>
      </c>
      <c r="BJ56" s="274">
        <v>356</v>
      </c>
      <c r="BK56" s="275">
        <v>538</v>
      </c>
      <c r="BL56" s="273">
        <v>36</v>
      </c>
      <c r="BM56" s="274">
        <v>33</v>
      </c>
      <c r="BN56" s="275">
        <v>34</v>
      </c>
      <c r="BO56" s="273">
        <v>182</v>
      </c>
      <c r="BP56" s="274">
        <v>356</v>
      </c>
      <c r="BQ56" s="275">
        <v>538</v>
      </c>
      <c r="BR56" s="273">
        <v>28.4</v>
      </c>
      <c r="BS56" s="274">
        <v>27.4</v>
      </c>
      <c r="BT56" s="275">
        <v>27.7</v>
      </c>
      <c r="BU56" s="273">
        <v>182</v>
      </c>
      <c r="BV56" s="274">
        <v>356</v>
      </c>
      <c r="BW56" s="275">
        <v>538</v>
      </c>
      <c r="BX56" s="273" t="s">
        <v>197</v>
      </c>
      <c r="BY56" s="274" t="s">
        <v>197</v>
      </c>
      <c r="BZ56" s="275" t="s">
        <v>197</v>
      </c>
      <c r="CA56" s="273">
        <v>18</v>
      </c>
      <c r="CB56" s="274">
        <v>81</v>
      </c>
      <c r="CC56" s="275">
        <v>99</v>
      </c>
      <c r="CD56" s="273" t="s">
        <v>197</v>
      </c>
      <c r="CE56" s="274" t="s">
        <v>197</v>
      </c>
      <c r="CF56" s="275" t="s">
        <v>197</v>
      </c>
      <c r="CG56" s="273">
        <v>18</v>
      </c>
      <c r="CH56" s="274">
        <v>81</v>
      </c>
      <c r="CI56" s="275">
        <v>99</v>
      </c>
      <c r="CJ56" s="273">
        <v>18.7</v>
      </c>
      <c r="CK56" s="274">
        <v>19</v>
      </c>
      <c r="CL56" s="275">
        <v>18.899999999999999</v>
      </c>
      <c r="CM56" s="273">
        <v>18</v>
      </c>
      <c r="CN56" s="274">
        <v>81</v>
      </c>
      <c r="CO56" s="275">
        <v>99</v>
      </c>
      <c r="CP56" s="273">
        <v>78</v>
      </c>
      <c r="CQ56" s="274">
        <v>63</v>
      </c>
      <c r="CR56" s="275">
        <v>70</v>
      </c>
      <c r="CS56" s="273">
        <v>2675</v>
      </c>
      <c r="CT56" s="274">
        <v>2950</v>
      </c>
      <c r="CU56" s="275">
        <v>5625</v>
      </c>
      <c r="CV56" s="273">
        <v>80</v>
      </c>
      <c r="CW56" s="274">
        <v>65</v>
      </c>
      <c r="CX56" s="275">
        <v>72</v>
      </c>
      <c r="CY56" s="273">
        <v>2675</v>
      </c>
      <c r="CZ56" s="274">
        <v>2950</v>
      </c>
      <c r="DA56" s="275">
        <v>5625</v>
      </c>
      <c r="DB56" s="273">
        <v>36.6</v>
      </c>
      <c r="DC56" s="274">
        <v>33.6</v>
      </c>
      <c r="DD56" s="275">
        <v>35</v>
      </c>
      <c r="DE56" s="273">
        <v>2675</v>
      </c>
      <c r="DF56" s="274">
        <v>2950</v>
      </c>
      <c r="DG56" s="275">
        <v>5625</v>
      </c>
    </row>
    <row r="57" spans="1:111" x14ac:dyDescent="0.35">
      <c r="A57" t="s">
        <v>1086</v>
      </c>
      <c r="B57" t="s">
        <v>255</v>
      </c>
      <c r="C57" t="s">
        <v>247</v>
      </c>
      <c r="D57" s="273">
        <v>83</v>
      </c>
      <c r="E57" s="274">
        <v>77</v>
      </c>
      <c r="F57" s="275">
        <v>81</v>
      </c>
      <c r="G57" s="273">
        <v>1557</v>
      </c>
      <c r="H57" s="274">
        <v>1453</v>
      </c>
      <c r="I57" s="275">
        <v>3010</v>
      </c>
      <c r="J57" s="273">
        <v>84</v>
      </c>
      <c r="K57" s="274">
        <v>79</v>
      </c>
      <c r="L57" s="275">
        <v>82</v>
      </c>
      <c r="M57" s="273">
        <v>1557</v>
      </c>
      <c r="N57" s="274">
        <v>1453</v>
      </c>
      <c r="O57" s="275">
        <v>3010</v>
      </c>
      <c r="P57" s="273">
        <v>37.9</v>
      </c>
      <c r="Q57" s="274">
        <v>36.299999999999997</v>
      </c>
      <c r="R57" s="275">
        <v>37.1</v>
      </c>
      <c r="S57" s="273">
        <v>1557</v>
      </c>
      <c r="T57" s="274">
        <v>1453</v>
      </c>
      <c r="U57" s="275">
        <v>3010</v>
      </c>
      <c r="V57" s="320" t="s">
        <v>191</v>
      </c>
      <c r="W57" s="320" t="s">
        <v>191</v>
      </c>
      <c r="X57" s="320" t="s">
        <v>191</v>
      </c>
      <c r="Y57" s="320" t="s">
        <v>191</v>
      </c>
      <c r="Z57" s="320" t="s">
        <v>191</v>
      </c>
      <c r="AA57" s="320" t="s">
        <v>191</v>
      </c>
      <c r="AB57" s="320" t="s">
        <v>191</v>
      </c>
      <c r="AC57" s="320" t="s">
        <v>191</v>
      </c>
      <c r="AD57" s="320" t="s">
        <v>191</v>
      </c>
      <c r="AE57" s="320" t="s">
        <v>191</v>
      </c>
      <c r="AF57" s="320" t="s">
        <v>191</v>
      </c>
      <c r="AG57" s="320" t="s">
        <v>191</v>
      </c>
      <c r="AH57" s="320" t="s">
        <v>191</v>
      </c>
      <c r="AI57" s="320" t="s">
        <v>191</v>
      </c>
      <c r="AJ57" s="320" t="s">
        <v>191</v>
      </c>
      <c r="AK57" s="320" t="s">
        <v>191</v>
      </c>
      <c r="AL57" s="320" t="s">
        <v>191</v>
      </c>
      <c r="AM57" s="320" t="s">
        <v>191</v>
      </c>
      <c r="AN57" s="320" t="s">
        <v>191</v>
      </c>
      <c r="AO57" s="320" t="s">
        <v>191</v>
      </c>
      <c r="AP57" s="320" t="s">
        <v>191</v>
      </c>
      <c r="AQ57" s="320" t="s">
        <v>191</v>
      </c>
      <c r="AR57" s="320" t="s">
        <v>191</v>
      </c>
      <c r="AS57" s="320" t="s">
        <v>191</v>
      </c>
      <c r="AT57" s="320" t="s">
        <v>191</v>
      </c>
      <c r="AU57" s="320" t="s">
        <v>191</v>
      </c>
      <c r="AV57" s="320" t="s">
        <v>191</v>
      </c>
      <c r="AW57" s="320" t="s">
        <v>191</v>
      </c>
      <c r="AX57" s="320" t="s">
        <v>191</v>
      </c>
      <c r="AY57" s="320" t="s">
        <v>191</v>
      </c>
      <c r="AZ57" s="320" t="s">
        <v>191</v>
      </c>
      <c r="BA57" s="320" t="s">
        <v>191</v>
      </c>
      <c r="BB57" s="320" t="s">
        <v>191</v>
      </c>
      <c r="BC57" s="320" t="s">
        <v>191</v>
      </c>
      <c r="BD57" s="320" t="s">
        <v>191</v>
      </c>
      <c r="BE57" s="320" t="s">
        <v>191</v>
      </c>
      <c r="BF57" s="273">
        <v>33</v>
      </c>
      <c r="BG57" s="274">
        <v>32</v>
      </c>
      <c r="BH57" s="275">
        <v>32</v>
      </c>
      <c r="BI57" s="273">
        <v>132</v>
      </c>
      <c r="BJ57" s="274">
        <v>294</v>
      </c>
      <c r="BK57" s="275">
        <v>426</v>
      </c>
      <c r="BL57" s="273">
        <v>34</v>
      </c>
      <c r="BM57" s="274">
        <v>33</v>
      </c>
      <c r="BN57" s="275">
        <v>33</v>
      </c>
      <c r="BO57" s="273">
        <v>132</v>
      </c>
      <c r="BP57" s="274">
        <v>294</v>
      </c>
      <c r="BQ57" s="275">
        <v>426</v>
      </c>
      <c r="BR57" s="273">
        <v>28.6</v>
      </c>
      <c r="BS57" s="274">
        <v>28.1</v>
      </c>
      <c r="BT57" s="275">
        <v>28.2</v>
      </c>
      <c r="BU57" s="273">
        <v>132</v>
      </c>
      <c r="BV57" s="274">
        <v>294</v>
      </c>
      <c r="BW57" s="275">
        <v>426</v>
      </c>
      <c r="BX57" s="273" t="s">
        <v>197</v>
      </c>
      <c r="BY57" s="274" t="s">
        <v>197</v>
      </c>
      <c r="BZ57" s="275" t="s">
        <v>197</v>
      </c>
      <c r="CA57" s="273">
        <v>7</v>
      </c>
      <c r="CB57" s="274">
        <v>19</v>
      </c>
      <c r="CC57" s="275">
        <v>26</v>
      </c>
      <c r="CD57" s="273" t="s">
        <v>197</v>
      </c>
      <c r="CE57" s="274" t="s">
        <v>197</v>
      </c>
      <c r="CF57" s="275" t="s">
        <v>197</v>
      </c>
      <c r="CG57" s="273">
        <v>7</v>
      </c>
      <c r="CH57" s="274">
        <v>19</v>
      </c>
      <c r="CI57" s="275">
        <v>26</v>
      </c>
      <c r="CJ57" s="273">
        <v>20</v>
      </c>
      <c r="CK57" s="274">
        <v>18.7</v>
      </c>
      <c r="CL57" s="275">
        <v>19.100000000000001</v>
      </c>
      <c r="CM57" s="273">
        <v>7</v>
      </c>
      <c r="CN57" s="274">
        <v>19</v>
      </c>
      <c r="CO57" s="275">
        <v>26</v>
      </c>
      <c r="CP57" s="273">
        <v>79</v>
      </c>
      <c r="CQ57" s="274">
        <v>69</v>
      </c>
      <c r="CR57" s="275">
        <v>74</v>
      </c>
      <c r="CS57" s="273">
        <v>1705</v>
      </c>
      <c r="CT57" s="274">
        <v>1777</v>
      </c>
      <c r="CU57" s="275">
        <v>3482</v>
      </c>
      <c r="CV57" s="273">
        <v>80</v>
      </c>
      <c r="CW57" s="274">
        <v>70</v>
      </c>
      <c r="CX57" s="275">
        <v>75</v>
      </c>
      <c r="CY57" s="273">
        <v>1705</v>
      </c>
      <c r="CZ57" s="274">
        <v>1777</v>
      </c>
      <c r="DA57" s="275">
        <v>3482</v>
      </c>
      <c r="DB57" s="273">
        <v>37.1</v>
      </c>
      <c r="DC57" s="274">
        <v>34.700000000000003</v>
      </c>
      <c r="DD57" s="275">
        <v>35.9</v>
      </c>
      <c r="DE57" s="273">
        <v>1705</v>
      </c>
      <c r="DF57" s="274">
        <v>1777</v>
      </c>
      <c r="DG57" s="275">
        <v>3482</v>
      </c>
    </row>
    <row r="58" spans="1:111" x14ac:dyDescent="0.35">
      <c r="A58" t="s">
        <v>19</v>
      </c>
      <c r="B58" t="s">
        <v>265</v>
      </c>
      <c r="C58" t="s">
        <v>260</v>
      </c>
      <c r="D58" s="273">
        <v>79</v>
      </c>
      <c r="E58" s="274">
        <v>67</v>
      </c>
      <c r="F58" s="275">
        <v>73</v>
      </c>
      <c r="G58" s="273">
        <v>1964</v>
      </c>
      <c r="H58" s="274">
        <v>2037</v>
      </c>
      <c r="I58" s="275">
        <v>4001</v>
      </c>
      <c r="J58" s="273">
        <v>81</v>
      </c>
      <c r="K58" s="274">
        <v>70</v>
      </c>
      <c r="L58" s="275">
        <v>75</v>
      </c>
      <c r="M58" s="273">
        <v>1964</v>
      </c>
      <c r="N58" s="274">
        <v>2037</v>
      </c>
      <c r="O58" s="275">
        <v>4001</v>
      </c>
      <c r="P58" s="273">
        <v>36.4</v>
      </c>
      <c r="Q58" s="274">
        <v>34.4</v>
      </c>
      <c r="R58" s="275">
        <v>35.4</v>
      </c>
      <c r="S58" s="273">
        <v>1964</v>
      </c>
      <c r="T58" s="274">
        <v>2037</v>
      </c>
      <c r="U58" s="275">
        <v>4001</v>
      </c>
      <c r="V58" s="320" t="s">
        <v>191</v>
      </c>
      <c r="W58" s="320" t="s">
        <v>191</v>
      </c>
      <c r="X58" s="320" t="s">
        <v>191</v>
      </c>
      <c r="Y58" s="320" t="s">
        <v>191</v>
      </c>
      <c r="Z58" s="320" t="s">
        <v>191</v>
      </c>
      <c r="AA58" s="320" t="s">
        <v>191</v>
      </c>
      <c r="AB58" s="320" t="s">
        <v>191</v>
      </c>
      <c r="AC58" s="320" t="s">
        <v>191</v>
      </c>
      <c r="AD58" s="320" t="s">
        <v>191</v>
      </c>
      <c r="AE58" s="320" t="s">
        <v>191</v>
      </c>
      <c r="AF58" s="320" t="s">
        <v>191</v>
      </c>
      <c r="AG58" s="320" t="s">
        <v>191</v>
      </c>
      <c r="AH58" s="320" t="s">
        <v>191</v>
      </c>
      <c r="AI58" s="320" t="s">
        <v>191</v>
      </c>
      <c r="AJ58" s="320" t="s">
        <v>191</v>
      </c>
      <c r="AK58" s="320" t="s">
        <v>191</v>
      </c>
      <c r="AL58" s="320" t="s">
        <v>191</v>
      </c>
      <c r="AM58" s="320" t="s">
        <v>191</v>
      </c>
      <c r="AN58" s="320" t="s">
        <v>191</v>
      </c>
      <c r="AO58" s="320" t="s">
        <v>191</v>
      </c>
      <c r="AP58" s="320" t="s">
        <v>191</v>
      </c>
      <c r="AQ58" s="320" t="s">
        <v>191</v>
      </c>
      <c r="AR58" s="320" t="s">
        <v>191</v>
      </c>
      <c r="AS58" s="320" t="s">
        <v>191</v>
      </c>
      <c r="AT58" s="320" t="s">
        <v>191</v>
      </c>
      <c r="AU58" s="320" t="s">
        <v>191</v>
      </c>
      <c r="AV58" s="320" t="s">
        <v>191</v>
      </c>
      <c r="AW58" s="320" t="s">
        <v>191</v>
      </c>
      <c r="AX58" s="320" t="s">
        <v>191</v>
      </c>
      <c r="AY58" s="320" t="s">
        <v>191</v>
      </c>
      <c r="AZ58" s="320" t="s">
        <v>191</v>
      </c>
      <c r="BA58" s="320" t="s">
        <v>191</v>
      </c>
      <c r="BB58" s="320" t="s">
        <v>191</v>
      </c>
      <c r="BC58" s="320" t="s">
        <v>191</v>
      </c>
      <c r="BD58" s="320" t="s">
        <v>191</v>
      </c>
      <c r="BE58" s="320" t="s">
        <v>191</v>
      </c>
      <c r="BF58" s="273">
        <v>20</v>
      </c>
      <c r="BG58" s="274">
        <v>22</v>
      </c>
      <c r="BH58" s="275">
        <v>21</v>
      </c>
      <c r="BI58" s="273">
        <v>64</v>
      </c>
      <c r="BJ58" s="274">
        <v>127</v>
      </c>
      <c r="BK58" s="275">
        <v>191</v>
      </c>
      <c r="BL58" s="273">
        <v>20</v>
      </c>
      <c r="BM58" s="274">
        <v>24</v>
      </c>
      <c r="BN58" s="275">
        <v>23</v>
      </c>
      <c r="BO58" s="273">
        <v>64</v>
      </c>
      <c r="BP58" s="274">
        <v>127</v>
      </c>
      <c r="BQ58" s="275">
        <v>191</v>
      </c>
      <c r="BR58" s="273">
        <v>24.9</v>
      </c>
      <c r="BS58" s="274">
        <v>25.6</v>
      </c>
      <c r="BT58" s="275">
        <v>25.4</v>
      </c>
      <c r="BU58" s="273">
        <v>64</v>
      </c>
      <c r="BV58" s="274">
        <v>127</v>
      </c>
      <c r="BW58" s="275">
        <v>191</v>
      </c>
      <c r="BX58" s="273" t="s">
        <v>197</v>
      </c>
      <c r="BY58" s="274" t="s">
        <v>197</v>
      </c>
      <c r="BZ58" s="275" t="s">
        <v>197</v>
      </c>
      <c r="CA58" s="273">
        <v>13</v>
      </c>
      <c r="CB58" s="274">
        <v>31</v>
      </c>
      <c r="CC58" s="275">
        <v>44</v>
      </c>
      <c r="CD58" s="273" t="s">
        <v>197</v>
      </c>
      <c r="CE58" s="274" t="s">
        <v>197</v>
      </c>
      <c r="CF58" s="275" t="s">
        <v>197</v>
      </c>
      <c r="CG58" s="273">
        <v>13</v>
      </c>
      <c r="CH58" s="274">
        <v>31</v>
      </c>
      <c r="CI58" s="275">
        <v>44</v>
      </c>
      <c r="CJ58" s="273">
        <v>23.3</v>
      </c>
      <c r="CK58" s="274">
        <v>19.8</v>
      </c>
      <c r="CL58" s="275">
        <v>20.9</v>
      </c>
      <c r="CM58" s="273">
        <v>13</v>
      </c>
      <c r="CN58" s="274">
        <v>31</v>
      </c>
      <c r="CO58" s="275">
        <v>44</v>
      </c>
      <c r="CP58" s="273">
        <v>77</v>
      </c>
      <c r="CQ58" s="274">
        <v>63</v>
      </c>
      <c r="CR58" s="275">
        <v>70</v>
      </c>
      <c r="CS58" s="273">
        <v>2074</v>
      </c>
      <c r="CT58" s="274">
        <v>2223</v>
      </c>
      <c r="CU58" s="275">
        <v>4297</v>
      </c>
      <c r="CV58" s="273">
        <v>78</v>
      </c>
      <c r="CW58" s="274">
        <v>66</v>
      </c>
      <c r="CX58" s="275">
        <v>72</v>
      </c>
      <c r="CY58" s="273">
        <v>2074</v>
      </c>
      <c r="CZ58" s="274">
        <v>2223</v>
      </c>
      <c r="DA58" s="275">
        <v>4297</v>
      </c>
      <c r="DB58" s="273">
        <v>36</v>
      </c>
      <c r="DC58" s="274">
        <v>33.700000000000003</v>
      </c>
      <c r="DD58" s="275">
        <v>34.799999999999997</v>
      </c>
      <c r="DE58" s="273">
        <v>2074</v>
      </c>
      <c r="DF58" s="274">
        <v>2223</v>
      </c>
      <c r="DG58" s="275">
        <v>4297</v>
      </c>
    </row>
    <row r="59" spans="1:111" x14ac:dyDescent="0.35">
      <c r="A59" t="s">
        <v>20</v>
      </c>
      <c r="B59" t="s">
        <v>266</v>
      </c>
      <c r="C59" t="s">
        <v>260</v>
      </c>
      <c r="D59" s="273">
        <v>81</v>
      </c>
      <c r="E59" s="274">
        <v>66</v>
      </c>
      <c r="F59" s="275">
        <v>74</v>
      </c>
      <c r="G59" s="273">
        <v>1784</v>
      </c>
      <c r="H59" s="274">
        <v>1817</v>
      </c>
      <c r="I59" s="275">
        <v>3601</v>
      </c>
      <c r="J59" s="273">
        <v>82</v>
      </c>
      <c r="K59" s="274">
        <v>68</v>
      </c>
      <c r="L59" s="275">
        <v>75</v>
      </c>
      <c r="M59" s="273">
        <v>1784</v>
      </c>
      <c r="N59" s="274">
        <v>1817</v>
      </c>
      <c r="O59" s="275">
        <v>3601</v>
      </c>
      <c r="P59" s="273">
        <v>37.700000000000003</v>
      </c>
      <c r="Q59" s="274">
        <v>35.5</v>
      </c>
      <c r="R59" s="275">
        <v>36.6</v>
      </c>
      <c r="S59" s="273">
        <v>1784</v>
      </c>
      <c r="T59" s="274">
        <v>1817</v>
      </c>
      <c r="U59" s="275">
        <v>3601</v>
      </c>
      <c r="V59" s="320" t="s">
        <v>191</v>
      </c>
      <c r="W59" s="320" t="s">
        <v>191</v>
      </c>
      <c r="X59" s="320" t="s">
        <v>191</v>
      </c>
      <c r="Y59" s="320" t="s">
        <v>191</v>
      </c>
      <c r="Z59" s="320" t="s">
        <v>191</v>
      </c>
      <c r="AA59" s="320" t="s">
        <v>191</v>
      </c>
      <c r="AB59" s="320" t="s">
        <v>191</v>
      </c>
      <c r="AC59" s="320" t="s">
        <v>191</v>
      </c>
      <c r="AD59" s="320" t="s">
        <v>191</v>
      </c>
      <c r="AE59" s="320" t="s">
        <v>191</v>
      </c>
      <c r="AF59" s="320" t="s">
        <v>191</v>
      </c>
      <c r="AG59" s="320" t="s">
        <v>191</v>
      </c>
      <c r="AH59" s="320" t="s">
        <v>191</v>
      </c>
      <c r="AI59" s="320" t="s">
        <v>191</v>
      </c>
      <c r="AJ59" s="320" t="s">
        <v>191</v>
      </c>
      <c r="AK59" s="320" t="s">
        <v>191</v>
      </c>
      <c r="AL59" s="320" t="s">
        <v>191</v>
      </c>
      <c r="AM59" s="320" t="s">
        <v>191</v>
      </c>
      <c r="AN59" s="320" t="s">
        <v>191</v>
      </c>
      <c r="AO59" s="320" t="s">
        <v>191</v>
      </c>
      <c r="AP59" s="320" t="s">
        <v>191</v>
      </c>
      <c r="AQ59" s="320" t="s">
        <v>191</v>
      </c>
      <c r="AR59" s="320" t="s">
        <v>191</v>
      </c>
      <c r="AS59" s="320" t="s">
        <v>191</v>
      </c>
      <c r="AT59" s="320" t="s">
        <v>191</v>
      </c>
      <c r="AU59" s="320" t="s">
        <v>191</v>
      </c>
      <c r="AV59" s="320" t="s">
        <v>191</v>
      </c>
      <c r="AW59" s="320" t="s">
        <v>191</v>
      </c>
      <c r="AX59" s="320" t="s">
        <v>191</v>
      </c>
      <c r="AY59" s="320" t="s">
        <v>191</v>
      </c>
      <c r="AZ59" s="320" t="s">
        <v>191</v>
      </c>
      <c r="BA59" s="320" t="s">
        <v>191</v>
      </c>
      <c r="BB59" s="320" t="s">
        <v>191</v>
      </c>
      <c r="BC59" s="320" t="s">
        <v>191</v>
      </c>
      <c r="BD59" s="320" t="s">
        <v>191</v>
      </c>
      <c r="BE59" s="320" t="s">
        <v>191</v>
      </c>
      <c r="BF59" s="273">
        <v>43</v>
      </c>
      <c r="BG59" s="274">
        <v>22</v>
      </c>
      <c r="BH59" s="275">
        <v>28</v>
      </c>
      <c r="BI59" s="273">
        <v>67</v>
      </c>
      <c r="BJ59" s="274">
        <v>181</v>
      </c>
      <c r="BK59" s="275">
        <v>248</v>
      </c>
      <c r="BL59" s="273">
        <v>43</v>
      </c>
      <c r="BM59" s="274">
        <v>25</v>
      </c>
      <c r="BN59" s="275">
        <v>30</v>
      </c>
      <c r="BO59" s="273">
        <v>67</v>
      </c>
      <c r="BP59" s="274">
        <v>181</v>
      </c>
      <c r="BQ59" s="275">
        <v>248</v>
      </c>
      <c r="BR59" s="273">
        <v>28.8</v>
      </c>
      <c r="BS59" s="274">
        <v>27.1</v>
      </c>
      <c r="BT59" s="275">
        <v>27.6</v>
      </c>
      <c r="BU59" s="273">
        <v>67</v>
      </c>
      <c r="BV59" s="274">
        <v>181</v>
      </c>
      <c r="BW59" s="275">
        <v>248</v>
      </c>
      <c r="BX59" s="273" t="s">
        <v>197</v>
      </c>
      <c r="BY59" s="274" t="s">
        <v>197</v>
      </c>
      <c r="BZ59" s="275" t="s">
        <v>197</v>
      </c>
      <c r="CA59" s="273">
        <v>22</v>
      </c>
      <c r="CB59" s="274">
        <v>62</v>
      </c>
      <c r="CC59" s="275">
        <v>84</v>
      </c>
      <c r="CD59" s="273" t="s">
        <v>197</v>
      </c>
      <c r="CE59" s="274" t="s">
        <v>197</v>
      </c>
      <c r="CF59" s="275" t="s">
        <v>197</v>
      </c>
      <c r="CG59" s="273">
        <v>22</v>
      </c>
      <c r="CH59" s="274">
        <v>62</v>
      </c>
      <c r="CI59" s="275">
        <v>84</v>
      </c>
      <c r="CJ59" s="273">
        <v>18.2</v>
      </c>
      <c r="CK59" s="274">
        <v>18.8</v>
      </c>
      <c r="CL59" s="275">
        <v>18.7</v>
      </c>
      <c r="CM59" s="273">
        <v>22</v>
      </c>
      <c r="CN59" s="274">
        <v>62</v>
      </c>
      <c r="CO59" s="275">
        <v>84</v>
      </c>
      <c r="CP59" s="273">
        <v>78</v>
      </c>
      <c r="CQ59" s="274">
        <v>60</v>
      </c>
      <c r="CR59" s="275">
        <v>69</v>
      </c>
      <c r="CS59" s="273">
        <v>1912</v>
      </c>
      <c r="CT59" s="274">
        <v>2099</v>
      </c>
      <c r="CU59" s="275">
        <v>4011</v>
      </c>
      <c r="CV59" s="273">
        <v>80</v>
      </c>
      <c r="CW59" s="274">
        <v>62</v>
      </c>
      <c r="CX59" s="275">
        <v>71</v>
      </c>
      <c r="CY59" s="273">
        <v>1912</v>
      </c>
      <c r="CZ59" s="274">
        <v>2099</v>
      </c>
      <c r="DA59" s="275">
        <v>4011</v>
      </c>
      <c r="DB59" s="273">
        <v>37.200000000000003</v>
      </c>
      <c r="DC59" s="274">
        <v>34.200000000000003</v>
      </c>
      <c r="DD59" s="275">
        <v>35.6</v>
      </c>
      <c r="DE59" s="273">
        <v>1912</v>
      </c>
      <c r="DF59" s="274">
        <v>2099</v>
      </c>
      <c r="DG59" s="275">
        <v>4011</v>
      </c>
    </row>
    <row r="60" spans="1:111" x14ac:dyDescent="0.35">
      <c r="A60" t="s">
        <v>70</v>
      </c>
      <c r="B60" t="s">
        <v>315</v>
      </c>
      <c r="C60" t="s">
        <v>309</v>
      </c>
      <c r="D60" s="273">
        <v>79</v>
      </c>
      <c r="E60" s="274">
        <v>71</v>
      </c>
      <c r="F60" s="275">
        <v>75</v>
      </c>
      <c r="G60" s="273">
        <v>1433</v>
      </c>
      <c r="H60" s="274">
        <v>1321</v>
      </c>
      <c r="I60" s="275">
        <v>2754</v>
      </c>
      <c r="J60" s="273">
        <v>80</v>
      </c>
      <c r="K60" s="274">
        <v>72</v>
      </c>
      <c r="L60" s="275">
        <v>76</v>
      </c>
      <c r="M60" s="273">
        <v>1433</v>
      </c>
      <c r="N60" s="274">
        <v>1321</v>
      </c>
      <c r="O60" s="275">
        <v>2754</v>
      </c>
      <c r="P60" s="273">
        <v>37.299999999999997</v>
      </c>
      <c r="Q60" s="274">
        <v>35.799999999999997</v>
      </c>
      <c r="R60" s="275">
        <v>36.6</v>
      </c>
      <c r="S60" s="273">
        <v>1433</v>
      </c>
      <c r="T60" s="274">
        <v>1321</v>
      </c>
      <c r="U60" s="275">
        <v>2754</v>
      </c>
      <c r="V60" s="320" t="s">
        <v>191</v>
      </c>
      <c r="W60" s="320" t="s">
        <v>191</v>
      </c>
      <c r="X60" s="320" t="s">
        <v>191</v>
      </c>
      <c r="Y60" s="320" t="s">
        <v>191</v>
      </c>
      <c r="Z60" s="320" t="s">
        <v>191</v>
      </c>
      <c r="AA60" s="320" t="s">
        <v>191</v>
      </c>
      <c r="AB60" s="320" t="s">
        <v>191</v>
      </c>
      <c r="AC60" s="320" t="s">
        <v>191</v>
      </c>
      <c r="AD60" s="320" t="s">
        <v>191</v>
      </c>
      <c r="AE60" s="320" t="s">
        <v>191</v>
      </c>
      <c r="AF60" s="320" t="s">
        <v>191</v>
      </c>
      <c r="AG60" s="320" t="s">
        <v>191</v>
      </c>
      <c r="AH60" s="320" t="s">
        <v>191</v>
      </c>
      <c r="AI60" s="320" t="s">
        <v>191</v>
      </c>
      <c r="AJ60" s="320" t="s">
        <v>191</v>
      </c>
      <c r="AK60" s="320" t="s">
        <v>191</v>
      </c>
      <c r="AL60" s="320" t="s">
        <v>191</v>
      </c>
      <c r="AM60" s="320" t="s">
        <v>191</v>
      </c>
      <c r="AN60" s="320" t="s">
        <v>191</v>
      </c>
      <c r="AO60" s="320" t="s">
        <v>191</v>
      </c>
      <c r="AP60" s="320" t="s">
        <v>191</v>
      </c>
      <c r="AQ60" s="320" t="s">
        <v>191</v>
      </c>
      <c r="AR60" s="320" t="s">
        <v>191</v>
      </c>
      <c r="AS60" s="320" t="s">
        <v>191</v>
      </c>
      <c r="AT60" s="320" t="s">
        <v>191</v>
      </c>
      <c r="AU60" s="320" t="s">
        <v>191</v>
      </c>
      <c r="AV60" s="320" t="s">
        <v>191</v>
      </c>
      <c r="AW60" s="320" t="s">
        <v>191</v>
      </c>
      <c r="AX60" s="320" t="s">
        <v>191</v>
      </c>
      <c r="AY60" s="320" t="s">
        <v>191</v>
      </c>
      <c r="AZ60" s="320" t="s">
        <v>191</v>
      </c>
      <c r="BA60" s="320" t="s">
        <v>191</v>
      </c>
      <c r="BB60" s="320" t="s">
        <v>191</v>
      </c>
      <c r="BC60" s="320" t="s">
        <v>191</v>
      </c>
      <c r="BD60" s="320" t="s">
        <v>191</v>
      </c>
      <c r="BE60" s="320" t="s">
        <v>191</v>
      </c>
      <c r="BF60" s="273">
        <v>30</v>
      </c>
      <c r="BG60" s="274">
        <v>32</v>
      </c>
      <c r="BH60" s="275">
        <v>31</v>
      </c>
      <c r="BI60" s="273">
        <v>57</v>
      </c>
      <c r="BJ60" s="274">
        <v>130</v>
      </c>
      <c r="BK60" s="275">
        <v>187</v>
      </c>
      <c r="BL60" s="273">
        <v>30</v>
      </c>
      <c r="BM60" s="274">
        <v>32</v>
      </c>
      <c r="BN60" s="275">
        <v>32</v>
      </c>
      <c r="BO60" s="273">
        <v>57</v>
      </c>
      <c r="BP60" s="274">
        <v>130</v>
      </c>
      <c r="BQ60" s="275">
        <v>187</v>
      </c>
      <c r="BR60" s="273">
        <v>28.5</v>
      </c>
      <c r="BS60" s="274">
        <v>28.2</v>
      </c>
      <c r="BT60" s="275">
        <v>28.3</v>
      </c>
      <c r="BU60" s="273">
        <v>57</v>
      </c>
      <c r="BV60" s="274">
        <v>130</v>
      </c>
      <c r="BW60" s="275">
        <v>187</v>
      </c>
      <c r="BX60" s="273" t="s">
        <v>197</v>
      </c>
      <c r="BY60" s="274" t="s">
        <v>197</v>
      </c>
      <c r="BZ60" s="275" t="s">
        <v>197</v>
      </c>
      <c r="CA60" s="273">
        <v>18</v>
      </c>
      <c r="CB60" s="274">
        <v>48</v>
      </c>
      <c r="CC60" s="275">
        <v>66</v>
      </c>
      <c r="CD60" s="273" t="s">
        <v>197</v>
      </c>
      <c r="CE60" s="274" t="s">
        <v>197</v>
      </c>
      <c r="CF60" s="275" t="s">
        <v>197</v>
      </c>
      <c r="CG60" s="273">
        <v>18</v>
      </c>
      <c r="CH60" s="274">
        <v>48</v>
      </c>
      <c r="CI60" s="275">
        <v>66</v>
      </c>
      <c r="CJ60" s="273">
        <v>20.399999999999999</v>
      </c>
      <c r="CK60" s="274">
        <v>19</v>
      </c>
      <c r="CL60" s="275">
        <v>19.399999999999999</v>
      </c>
      <c r="CM60" s="273">
        <v>18</v>
      </c>
      <c r="CN60" s="274">
        <v>48</v>
      </c>
      <c r="CO60" s="275">
        <v>66</v>
      </c>
      <c r="CP60" s="273">
        <v>76</v>
      </c>
      <c r="CQ60" s="274">
        <v>65</v>
      </c>
      <c r="CR60" s="275">
        <v>70</v>
      </c>
      <c r="CS60" s="273">
        <v>1533</v>
      </c>
      <c r="CT60" s="274">
        <v>1529</v>
      </c>
      <c r="CU60" s="275">
        <v>3062</v>
      </c>
      <c r="CV60" s="273">
        <v>77</v>
      </c>
      <c r="CW60" s="274">
        <v>66</v>
      </c>
      <c r="CX60" s="275">
        <v>71</v>
      </c>
      <c r="CY60" s="273">
        <v>1533</v>
      </c>
      <c r="CZ60" s="274">
        <v>1529</v>
      </c>
      <c r="DA60" s="275">
        <v>3062</v>
      </c>
      <c r="DB60" s="273">
        <v>36.799999999999997</v>
      </c>
      <c r="DC60" s="274">
        <v>34.6</v>
      </c>
      <c r="DD60" s="275">
        <v>35.700000000000003</v>
      </c>
      <c r="DE60" s="273">
        <v>1533</v>
      </c>
      <c r="DF60" s="274">
        <v>1529</v>
      </c>
      <c r="DG60" s="275">
        <v>3062</v>
      </c>
    </row>
    <row r="61" spans="1:111" x14ac:dyDescent="0.35">
      <c r="A61" t="s">
        <v>151</v>
      </c>
      <c r="B61" t="s">
        <v>395</v>
      </c>
      <c r="C61" t="s">
        <v>392</v>
      </c>
      <c r="D61" s="273">
        <v>79</v>
      </c>
      <c r="E61" s="274">
        <v>65</v>
      </c>
      <c r="F61" s="275">
        <v>72</v>
      </c>
      <c r="G61" s="273">
        <v>2790</v>
      </c>
      <c r="H61" s="274">
        <v>2719</v>
      </c>
      <c r="I61" s="275">
        <v>5509</v>
      </c>
      <c r="J61" s="273">
        <v>80</v>
      </c>
      <c r="K61" s="274">
        <v>67</v>
      </c>
      <c r="L61" s="275">
        <v>73</v>
      </c>
      <c r="M61" s="273">
        <v>2790</v>
      </c>
      <c r="N61" s="274">
        <v>2719</v>
      </c>
      <c r="O61" s="275">
        <v>5509</v>
      </c>
      <c r="P61" s="273">
        <v>35.9</v>
      </c>
      <c r="Q61" s="274">
        <v>34.1</v>
      </c>
      <c r="R61" s="275">
        <v>35</v>
      </c>
      <c r="S61" s="273">
        <v>2790</v>
      </c>
      <c r="T61" s="274">
        <v>2719</v>
      </c>
      <c r="U61" s="275">
        <v>5509</v>
      </c>
      <c r="V61" s="320" t="s">
        <v>191</v>
      </c>
      <c r="W61" s="320" t="s">
        <v>191</v>
      </c>
      <c r="X61" s="320" t="s">
        <v>191</v>
      </c>
      <c r="Y61" s="320" t="s">
        <v>191</v>
      </c>
      <c r="Z61" s="320" t="s">
        <v>191</v>
      </c>
      <c r="AA61" s="320" t="s">
        <v>191</v>
      </c>
      <c r="AB61" s="320" t="s">
        <v>191</v>
      </c>
      <c r="AC61" s="320" t="s">
        <v>191</v>
      </c>
      <c r="AD61" s="320" t="s">
        <v>191</v>
      </c>
      <c r="AE61" s="320" t="s">
        <v>191</v>
      </c>
      <c r="AF61" s="320" t="s">
        <v>191</v>
      </c>
      <c r="AG61" s="320" t="s">
        <v>191</v>
      </c>
      <c r="AH61" s="320" t="s">
        <v>191</v>
      </c>
      <c r="AI61" s="320" t="s">
        <v>191</v>
      </c>
      <c r="AJ61" s="320" t="s">
        <v>191</v>
      </c>
      <c r="AK61" s="320" t="s">
        <v>191</v>
      </c>
      <c r="AL61" s="320" t="s">
        <v>191</v>
      </c>
      <c r="AM61" s="320" t="s">
        <v>191</v>
      </c>
      <c r="AN61" s="320" t="s">
        <v>191</v>
      </c>
      <c r="AO61" s="320" t="s">
        <v>191</v>
      </c>
      <c r="AP61" s="320" t="s">
        <v>191</v>
      </c>
      <c r="AQ61" s="320" t="s">
        <v>191</v>
      </c>
      <c r="AR61" s="320" t="s">
        <v>191</v>
      </c>
      <c r="AS61" s="320" t="s">
        <v>191</v>
      </c>
      <c r="AT61" s="320" t="s">
        <v>191</v>
      </c>
      <c r="AU61" s="320" t="s">
        <v>191</v>
      </c>
      <c r="AV61" s="320" t="s">
        <v>191</v>
      </c>
      <c r="AW61" s="320" t="s">
        <v>191</v>
      </c>
      <c r="AX61" s="320" t="s">
        <v>191</v>
      </c>
      <c r="AY61" s="320" t="s">
        <v>191</v>
      </c>
      <c r="AZ61" s="320" t="s">
        <v>191</v>
      </c>
      <c r="BA61" s="320" t="s">
        <v>191</v>
      </c>
      <c r="BB61" s="320" t="s">
        <v>191</v>
      </c>
      <c r="BC61" s="320" t="s">
        <v>191</v>
      </c>
      <c r="BD61" s="320" t="s">
        <v>191</v>
      </c>
      <c r="BE61" s="320" t="s">
        <v>191</v>
      </c>
      <c r="BF61" s="273">
        <v>31</v>
      </c>
      <c r="BG61" s="274">
        <v>19</v>
      </c>
      <c r="BH61" s="275">
        <v>23</v>
      </c>
      <c r="BI61" s="273">
        <v>129</v>
      </c>
      <c r="BJ61" s="274">
        <v>291</v>
      </c>
      <c r="BK61" s="275">
        <v>420</v>
      </c>
      <c r="BL61" s="273">
        <v>32</v>
      </c>
      <c r="BM61" s="274">
        <v>20</v>
      </c>
      <c r="BN61" s="275">
        <v>24</v>
      </c>
      <c r="BO61" s="273">
        <v>129</v>
      </c>
      <c r="BP61" s="274">
        <v>291</v>
      </c>
      <c r="BQ61" s="275">
        <v>420</v>
      </c>
      <c r="BR61" s="273">
        <v>26.9</v>
      </c>
      <c r="BS61" s="274">
        <v>25.5</v>
      </c>
      <c r="BT61" s="275">
        <v>25.9</v>
      </c>
      <c r="BU61" s="273">
        <v>129</v>
      </c>
      <c r="BV61" s="274">
        <v>291</v>
      </c>
      <c r="BW61" s="275">
        <v>420</v>
      </c>
      <c r="BX61" s="273" t="s">
        <v>197</v>
      </c>
      <c r="BY61" s="274" t="s">
        <v>197</v>
      </c>
      <c r="BZ61" s="275" t="s">
        <v>197</v>
      </c>
      <c r="CA61" s="273">
        <v>12</v>
      </c>
      <c r="CB61" s="274">
        <v>39</v>
      </c>
      <c r="CC61" s="275">
        <v>51</v>
      </c>
      <c r="CD61" s="273" t="s">
        <v>197</v>
      </c>
      <c r="CE61" s="274" t="s">
        <v>197</v>
      </c>
      <c r="CF61" s="275" t="s">
        <v>197</v>
      </c>
      <c r="CG61" s="273">
        <v>12</v>
      </c>
      <c r="CH61" s="274">
        <v>39</v>
      </c>
      <c r="CI61" s="275">
        <v>51</v>
      </c>
      <c r="CJ61" s="273">
        <v>18.7</v>
      </c>
      <c r="CK61" s="274">
        <v>18.899999999999999</v>
      </c>
      <c r="CL61" s="275">
        <v>18.899999999999999</v>
      </c>
      <c r="CM61" s="273">
        <v>12</v>
      </c>
      <c r="CN61" s="274">
        <v>39</v>
      </c>
      <c r="CO61" s="275">
        <v>51</v>
      </c>
      <c r="CP61" s="273">
        <v>76</v>
      </c>
      <c r="CQ61" s="274">
        <v>59</v>
      </c>
      <c r="CR61" s="275">
        <v>67</v>
      </c>
      <c r="CS61" s="273">
        <v>2965</v>
      </c>
      <c r="CT61" s="274">
        <v>3081</v>
      </c>
      <c r="CU61" s="275">
        <v>6046</v>
      </c>
      <c r="CV61" s="273">
        <v>77</v>
      </c>
      <c r="CW61" s="274">
        <v>61</v>
      </c>
      <c r="CX61" s="275">
        <v>69</v>
      </c>
      <c r="CY61" s="273">
        <v>2965</v>
      </c>
      <c r="CZ61" s="274">
        <v>3081</v>
      </c>
      <c r="DA61" s="275">
        <v>6046</v>
      </c>
      <c r="DB61" s="273">
        <v>35.4</v>
      </c>
      <c r="DC61" s="274">
        <v>33.1</v>
      </c>
      <c r="DD61" s="275">
        <v>34.200000000000003</v>
      </c>
      <c r="DE61" s="273">
        <v>2965</v>
      </c>
      <c r="DF61" s="274">
        <v>3081</v>
      </c>
      <c r="DG61" s="275">
        <v>6046</v>
      </c>
    </row>
    <row r="62" spans="1:111" x14ac:dyDescent="0.35">
      <c r="A62" t="s">
        <v>155</v>
      </c>
      <c r="B62" t="s">
        <v>399</v>
      </c>
      <c r="C62" t="s">
        <v>392</v>
      </c>
      <c r="D62" s="273" t="s">
        <v>417</v>
      </c>
      <c r="E62" s="274" t="s">
        <v>417</v>
      </c>
      <c r="F62" s="275" t="s">
        <v>417</v>
      </c>
      <c r="G62" s="273" t="s">
        <v>417</v>
      </c>
      <c r="H62" s="274" t="s">
        <v>417</v>
      </c>
      <c r="I62" s="275" t="s">
        <v>417</v>
      </c>
      <c r="J62" s="273" t="s">
        <v>417</v>
      </c>
      <c r="K62" s="274" t="s">
        <v>417</v>
      </c>
      <c r="L62" s="275" t="s">
        <v>417</v>
      </c>
      <c r="M62" s="273" t="s">
        <v>417</v>
      </c>
      <c r="N62" s="274" t="s">
        <v>417</v>
      </c>
      <c r="O62" s="275" t="s">
        <v>417</v>
      </c>
      <c r="P62" s="273" t="s">
        <v>417</v>
      </c>
      <c r="Q62" s="274" t="s">
        <v>417</v>
      </c>
      <c r="R62" s="275" t="s">
        <v>417</v>
      </c>
      <c r="S62" s="273" t="s">
        <v>417</v>
      </c>
      <c r="T62" s="274" t="s">
        <v>417</v>
      </c>
      <c r="U62" s="275" t="s">
        <v>417</v>
      </c>
      <c r="V62" s="320" t="s">
        <v>191</v>
      </c>
      <c r="W62" s="320" t="s">
        <v>191</v>
      </c>
      <c r="X62" s="320" t="s">
        <v>191</v>
      </c>
      <c r="Y62" s="320" t="s">
        <v>191</v>
      </c>
      <c r="Z62" s="320" t="s">
        <v>191</v>
      </c>
      <c r="AA62" s="320" t="s">
        <v>191</v>
      </c>
      <c r="AB62" s="320" t="s">
        <v>191</v>
      </c>
      <c r="AC62" s="320" t="s">
        <v>191</v>
      </c>
      <c r="AD62" s="320" t="s">
        <v>191</v>
      </c>
      <c r="AE62" s="320" t="s">
        <v>191</v>
      </c>
      <c r="AF62" s="320" t="s">
        <v>191</v>
      </c>
      <c r="AG62" s="320" t="s">
        <v>191</v>
      </c>
      <c r="AH62" s="320" t="s">
        <v>191</v>
      </c>
      <c r="AI62" s="320" t="s">
        <v>191</v>
      </c>
      <c r="AJ62" s="320" t="s">
        <v>191</v>
      </c>
      <c r="AK62" s="320" t="s">
        <v>191</v>
      </c>
      <c r="AL62" s="320" t="s">
        <v>191</v>
      </c>
      <c r="AM62" s="320" t="s">
        <v>191</v>
      </c>
      <c r="AN62" s="320" t="s">
        <v>191</v>
      </c>
      <c r="AO62" s="320" t="s">
        <v>191</v>
      </c>
      <c r="AP62" s="320" t="s">
        <v>191</v>
      </c>
      <c r="AQ62" s="320" t="s">
        <v>191</v>
      </c>
      <c r="AR62" s="320" t="s">
        <v>191</v>
      </c>
      <c r="AS62" s="320" t="s">
        <v>191</v>
      </c>
      <c r="AT62" s="320" t="s">
        <v>191</v>
      </c>
      <c r="AU62" s="320" t="s">
        <v>191</v>
      </c>
      <c r="AV62" s="320" t="s">
        <v>191</v>
      </c>
      <c r="AW62" s="320" t="s">
        <v>191</v>
      </c>
      <c r="AX62" s="320" t="s">
        <v>191</v>
      </c>
      <c r="AY62" s="320" t="s">
        <v>191</v>
      </c>
      <c r="AZ62" s="320" t="s">
        <v>191</v>
      </c>
      <c r="BA62" s="320" t="s">
        <v>191</v>
      </c>
      <c r="BB62" s="320" t="s">
        <v>191</v>
      </c>
      <c r="BC62" s="320" t="s">
        <v>191</v>
      </c>
      <c r="BD62" s="320" t="s">
        <v>191</v>
      </c>
      <c r="BE62" s="320" t="s">
        <v>191</v>
      </c>
      <c r="BF62" s="273" t="s">
        <v>417</v>
      </c>
      <c r="BG62" s="274" t="s">
        <v>417</v>
      </c>
      <c r="BH62" s="275" t="s">
        <v>417</v>
      </c>
      <c r="BI62" s="273" t="s">
        <v>417</v>
      </c>
      <c r="BJ62" s="274" t="s">
        <v>417</v>
      </c>
      <c r="BK62" s="275" t="s">
        <v>417</v>
      </c>
      <c r="BL62" s="273" t="s">
        <v>417</v>
      </c>
      <c r="BM62" s="274" t="s">
        <v>417</v>
      </c>
      <c r="BN62" s="275" t="s">
        <v>417</v>
      </c>
      <c r="BO62" s="273" t="s">
        <v>417</v>
      </c>
      <c r="BP62" s="274" t="s">
        <v>417</v>
      </c>
      <c r="BQ62" s="275" t="s">
        <v>417</v>
      </c>
      <c r="BR62" s="273" t="s">
        <v>417</v>
      </c>
      <c r="BS62" s="274" t="s">
        <v>417</v>
      </c>
      <c r="BT62" s="275" t="s">
        <v>417</v>
      </c>
      <c r="BU62" s="273" t="s">
        <v>417</v>
      </c>
      <c r="BV62" s="274" t="s">
        <v>417</v>
      </c>
      <c r="BW62" s="275" t="s">
        <v>417</v>
      </c>
      <c r="BX62" s="273" t="s">
        <v>417</v>
      </c>
      <c r="BY62" s="274" t="s">
        <v>417</v>
      </c>
      <c r="BZ62" s="275" t="s">
        <v>417</v>
      </c>
      <c r="CA62" s="273" t="s">
        <v>417</v>
      </c>
      <c r="CB62" s="274" t="s">
        <v>417</v>
      </c>
      <c r="CC62" s="275" t="s">
        <v>417</v>
      </c>
      <c r="CD62" s="273" t="s">
        <v>417</v>
      </c>
      <c r="CE62" s="274" t="s">
        <v>417</v>
      </c>
      <c r="CF62" s="275" t="s">
        <v>417</v>
      </c>
      <c r="CG62" s="273" t="s">
        <v>417</v>
      </c>
      <c r="CH62" s="274" t="s">
        <v>417</v>
      </c>
      <c r="CI62" s="275" t="s">
        <v>417</v>
      </c>
      <c r="CJ62" s="273" t="s">
        <v>417</v>
      </c>
      <c r="CK62" s="274" t="s">
        <v>417</v>
      </c>
      <c r="CL62" s="275" t="s">
        <v>417</v>
      </c>
      <c r="CM62" s="273" t="s">
        <v>417</v>
      </c>
      <c r="CN62" s="274" t="s">
        <v>417</v>
      </c>
      <c r="CO62" s="275" t="s">
        <v>417</v>
      </c>
      <c r="CP62" s="273" t="s">
        <v>417</v>
      </c>
      <c r="CQ62" s="274" t="s">
        <v>417</v>
      </c>
      <c r="CR62" s="275" t="s">
        <v>417</v>
      </c>
      <c r="CS62" s="273" t="s">
        <v>417</v>
      </c>
      <c r="CT62" s="274" t="s">
        <v>417</v>
      </c>
      <c r="CU62" s="275" t="s">
        <v>417</v>
      </c>
      <c r="CV62" s="273" t="s">
        <v>417</v>
      </c>
      <c r="CW62" s="274" t="s">
        <v>417</v>
      </c>
      <c r="CX62" s="275" t="s">
        <v>417</v>
      </c>
      <c r="CY62" s="273" t="s">
        <v>417</v>
      </c>
      <c r="CZ62" s="274" t="s">
        <v>417</v>
      </c>
      <c r="DA62" s="275" t="s">
        <v>417</v>
      </c>
      <c r="DB62" s="273" t="s">
        <v>417</v>
      </c>
      <c r="DC62" s="274" t="s">
        <v>417</v>
      </c>
      <c r="DD62" s="275" t="s">
        <v>417</v>
      </c>
      <c r="DE62" s="273" t="s">
        <v>417</v>
      </c>
      <c r="DF62" s="274" t="s">
        <v>417</v>
      </c>
      <c r="DG62" s="275" t="s">
        <v>417</v>
      </c>
    </row>
    <row r="63" spans="1:111" x14ac:dyDescent="0.35">
      <c r="A63" t="s">
        <v>163</v>
      </c>
      <c r="B63" t="s">
        <v>407</v>
      </c>
      <c r="C63" t="s">
        <v>392</v>
      </c>
      <c r="D63" s="273">
        <v>80</v>
      </c>
      <c r="E63" s="274">
        <v>70</v>
      </c>
      <c r="F63" s="275">
        <v>75</v>
      </c>
      <c r="G63" s="273">
        <v>2456</v>
      </c>
      <c r="H63" s="274">
        <v>2502</v>
      </c>
      <c r="I63" s="275">
        <v>4958</v>
      </c>
      <c r="J63" s="273">
        <v>80</v>
      </c>
      <c r="K63" s="274">
        <v>72</v>
      </c>
      <c r="L63" s="275">
        <v>76</v>
      </c>
      <c r="M63" s="273">
        <v>2456</v>
      </c>
      <c r="N63" s="274">
        <v>2502</v>
      </c>
      <c r="O63" s="275">
        <v>4958</v>
      </c>
      <c r="P63" s="273">
        <v>36</v>
      </c>
      <c r="Q63" s="274">
        <v>34.6</v>
      </c>
      <c r="R63" s="275">
        <v>35.299999999999997</v>
      </c>
      <c r="S63" s="273">
        <v>2456</v>
      </c>
      <c r="T63" s="274">
        <v>2502</v>
      </c>
      <c r="U63" s="275">
        <v>4958</v>
      </c>
      <c r="V63" s="320" t="s">
        <v>191</v>
      </c>
      <c r="W63" s="320" t="s">
        <v>191</v>
      </c>
      <c r="X63" s="320" t="s">
        <v>191</v>
      </c>
      <c r="Y63" s="320" t="s">
        <v>191</v>
      </c>
      <c r="Z63" s="320" t="s">
        <v>191</v>
      </c>
      <c r="AA63" s="320" t="s">
        <v>191</v>
      </c>
      <c r="AB63" s="320" t="s">
        <v>191</v>
      </c>
      <c r="AC63" s="320" t="s">
        <v>191</v>
      </c>
      <c r="AD63" s="320" t="s">
        <v>191</v>
      </c>
      <c r="AE63" s="320" t="s">
        <v>191</v>
      </c>
      <c r="AF63" s="320" t="s">
        <v>191</v>
      </c>
      <c r="AG63" s="320" t="s">
        <v>191</v>
      </c>
      <c r="AH63" s="320" t="s">
        <v>191</v>
      </c>
      <c r="AI63" s="320" t="s">
        <v>191</v>
      </c>
      <c r="AJ63" s="320" t="s">
        <v>191</v>
      </c>
      <c r="AK63" s="320" t="s">
        <v>191</v>
      </c>
      <c r="AL63" s="320" t="s">
        <v>191</v>
      </c>
      <c r="AM63" s="320" t="s">
        <v>191</v>
      </c>
      <c r="AN63" s="320" t="s">
        <v>191</v>
      </c>
      <c r="AO63" s="320" t="s">
        <v>191</v>
      </c>
      <c r="AP63" s="320" t="s">
        <v>191</v>
      </c>
      <c r="AQ63" s="320" t="s">
        <v>191</v>
      </c>
      <c r="AR63" s="320" t="s">
        <v>191</v>
      </c>
      <c r="AS63" s="320" t="s">
        <v>191</v>
      </c>
      <c r="AT63" s="320" t="s">
        <v>191</v>
      </c>
      <c r="AU63" s="320" t="s">
        <v>191</v>
      </c>
      <c r="AV63" s="320" t="s">
        <v>191</v>
      </c>
      <c r="AW63" s="320" t="s">
        <v>191</v>
      </c>
      <c r="AX63" s="320" t="s">
        <v>191</v>
      </c>
      <c r="AY63" s="320" t="s">
        <v>191</v>
      </c>
      <c r="AZ63" s="320" t="s">
        <v>191</v>
      </c>
      <c r="BA63" s="320" t="s">
        <v>191</v>
      </c>
      <c r="BB63" s="320" t="s">
        <v>191</v>
      </c>
      <c r="BC63" s="320" t="s">
        <v>191</v>
      </c>
      <c r="BD63" s="320" t="s">
        <v>191</v>
      </c>
      <c r="BE63" s="320" t="s">
        <v>191</v>
      </c>
      <c r="BF63" s="273">
        <v>37</v>
      </c>
      <c r="BG63" s="274">
        <v>29</v>
      </c>
      <c r="BH63" s="275">
        <v>31</v>
      </c>
      <c r="BI63" s="273">
        <v>124</v>
      </c>
      <c r="BJ63" s="274">
        <v>311</v>
      </c>
      <c r="BK63" s="275">
        <v>435</v>
      </c>
      <c r="BL63" s="273">
        <v>37</v>
      </c>
      <c r="BM63" s="274">
        <v>30</v>
      </c>
      <c r="BN63" s="275">
        <v>32</v>
      </c>
      <c r="BO63" s="273">
        <v>124</v>
      </c>
      <c r="BP63" s="274">
        <v>311</v>
      </c>
      <c r="BQ63" s="275">
        <v>435</v>
      </c>
      <c r="BR63" s="273">
        <v>29.2</v>
      </c>
      <c r="BS63" s="274">
        <v>27.6</v>
      </c>
      <c r="BT63" s="275">
        <v>28.1</v>
      </c>
      <c r="BU63" s="273">
        <v>124</v>
      </c>
      <c r="BV63" s="274">
        <v>311</v>
      </c>
      <c r="BW63" s="275">
        <v>435</v>
      </c>
      <c r="BX63" s="273">
        <v>11</v>
      </c>
      <c r="BY63" s="274">
        <v>6</v>
      </c>
      <c r="BZ63" s="275">
        <v>7</v>
      </c>
      <c r="CA63" s="273">
        <v>27</v>
      </c>
      <c r="CB63" s="274">
        <v>95</v>
      </c>
      <c r="CC63" s="275">
        <v>122</v>
      </c>
      <c r="CD63" s="273">
        <v>11</v>
      </c>
      <c r="CE63" s="274">
        <v>7</v>
      </c>
      <c r="CF63" s="275">
        <v>8</v>
      </c>
      <c r="CG63" s="273">
        <v>27</v>
      </c>
      <c r="CH63" s="274">
        <v>95</v>
      </c>
      <c r="CI63" s="275">
        <v>122</v>
      </c>
      <c r="CJ63" s="273">
        <v>20.5</v>
      </c>
      <c r="CK63" s="274">
        <v>21.1</v>
      </c>
      <c r="CL63" s="275">
        <v>21</v>
      </c>
      <c r="CM63" s="273">
        <v>27</v>
      </c>
      <c r="CN63" s="274">
        <v>95</v>
      </c>
      <c r="CO63" s="275">
        <v>122</v>
      </c>
      <c r="CP63" s="273">
        <v>77</v>
      </c>
      <c r="CQ63" s="274">
        <v>64</v>
      </c>
      <c r="CR63" s="275">
        <v>70</v>
      </c>
      <c r="CS63" s="273">
        <v>2643</v>
      </c>
      <c r="CT63" s="274">
        <v>2953</v>
      </c>
      <c r="CU63" s="275">
        <v>5596</v>
      </c>
      <c r="CV63" s="273">
        <v>77</v>
      </c>
      <c r="CW63" s="274">
        <v>65</v>
      </c>
      <c r="CX63" s="275">
        <v>71</v>
      </c>
      <c r="CY63" s="273">
        <v>2643</v>
      </c>
      <c r="CZ63" s="274">
        <v>2953</v>
      </c>
      <c r="DA63" s="275">
        <v>5596</v>
      </c>
      <c r="DB63" s="273">
        <v>35.5</v>
      </c>
      <c r="DC63" s="274">
        <v>33.4</v>
      </c>
      <c r="DD63" s="275">
        <v>34.4</v>
      </c>
      <c r="DE63" s="273">
        <v>2643</v>
      </c>
      <c r="DF63" s="274">
        <v>2953</v>
      </c>
      <c r="DG63" s="275">
        <v>5596</v>
      </c>
    </row>
    <row r="64" spans="1:111" x14ac:dyDescent="0.35">
      <c r="A64" t="s">
        <v>80</v>
      </c>
      <c r="B64" t="s">
        <v>325</v>
      </c>
      <c r="C64" t="s">
        <v>324</v>
      </c>
      <c r="D64" s="273">
        <v>76</v>
      </c>
      <c r="E64" s="274">
        <v>63</v>
      </c>
      <c r="F64" s="275">
        <v>69</v>
      </c>
      <c r="G64" s="273">
        <v>1038</v>
      </c>
      <c r="H64" s="274">
        <v>1003</v>
      </c>
      <c r="I64" s="275">
        <v>2041</v>
      </c>
      <c r="J64" s="273">
        <v>77</v>
      </c>
      <c r="K64" s="274">
        <v>67</v>
      </c>
      <c r="L64" s="275">
        <v>72</v>
      </c>
      <c r="M64" s="273">
        <v>1038</v>
      </c>
      <c r="N64" s="274">
        <v>1003</v>
      </c>
      <c r="O64" s="275">
        <v>2041</v>
      </c>
      <c r="P64" s="273">
        <v>35</v>
      </c>
      <c r="Q64" s="274">
        <v>33.4</v>
      </c>
      <c r="R64" s="275">
        <v>34.200000000000003</v>
      </c>
      <c r="S64" s="273">
        <v>1038</v>
      </c>
      <c r="T64" s="274">
        <v>1003</v>
      </c>
      <c r="U64" s="275">
        <v>2041</v>
      </c>
      <c r="V64" s="320" t="s">
        <v>191</v>
      </c>
      <c r="W64" s="320" t="s">
        <v>191</v>
      </c>
      <c r="X64" s="320" t="s">
        <v>191</v>
      </c>
      <c r="Y64" s="320" t="s">
        <v>191</v>
      </c>
      <c r="Z64" s="320" t="s">
        <v>191</v>
      </c>
      <c r="AA64" s="320" t="s">
        <v>191</v>
      </c>
      <c r="AB64" s="320" t="s">
        <v>191</v>
      </c>
      <c r="AC64" s="320" t="s">
        <v>191</v>
      </c>
      <c r="AD64" s="320" t="s">
        <v>191</v>
      </c>
      <c r="AE64" s="320" t="s">
        <v>191</v>
      </c>
      <c r="AF64" s="320" t="s">
        <v>191</v>
      </c>
      <c r="AG64" s="320" t="s">
        <v>191</v>
      </c>
      <c r="AH64" s="320" t="s">
        <v>191</v>
      </c>
      <c r="AI64" s="320" t="s">
        <v>191</v>
      </c>
      <c r="AJ64" s="320" t="s">
        <v>191</v>
      </c>
      <c r="AK64" s="320" t="s">
        <v>191</v>
      </c>
      <c r="AL64" s="320" t="s">
        <v>191</v>
      </c>
      <c r="AM64" s="320" t="s">
        <v>191</v>
      </c>
      <c r="AN64" s="320" t="s">
        <v>191</v>
      </c>
      <c r="AO64" s="320" t="s">
        <v>191</v>
      </c>
      <c r="AP64" s="320" t="s">
        <v>191</v>
      </c>
      <c r="AQ64" s="320" t="s">
        <v>191</v>
      </c>
      <c r="AR64" s="320" t="s">
        <v>191</v>
      </c>
      <c r="AS64" s="320" t="s">
        <v>191</v>
      </c>
      <c r="AT64" s="320" t="s">
        <v>191</v>
      </c>
      <c r="AU64" s="320" t="s">
        <v>191</v>
      </c>
      <c r="AV64" s="320" t="s">
        <v>191</v>
      </c>
      <c r="AW64" s="320" t="s">
        <v>191</v>
      </c>
      <c r="AX64" s="320" t="s">
        <v>191</v>
      </c>
      <c r="AY64" s="320" t="s">
        <v>191</v>
      </c>
      <c r="AZ64" s="320" t="s">
        <v>191</v>
      </c>
      <c r="BA64" s="320" t="s">
        <v>191</v>
      </c>
      <c r="BB64" s="320" t="s">
        <v>191</v>
      </c>
      <c r="BC64" s="320" t="s">
        <v>191</v>
      </c>
      <c r="BD64" s="320" t="s">
        <v>191</v>
      </c>
      <c r="BE64" s="320" t="s">
        <v>191</v>
      </c>
      <c r="BF64" s="273">
        <v>21</v>
      </c>
      <c r="BG64" s="274">
        <v>19</v>
      </c>
      <c r="BH64" s="275">
        <v>19</v>
      </c>
      <c r="BI64" s="273">
        <v>53</v>
      </c>
      <c r="BJ64" s="274">
        <v>123</v>
      </c>
      <c r="BK64" s="275">
        <v>176</v>
      </c>
      <c r="BL64" s="273">
        <v>21</v>
      </c>
      <c r="BM64" s="274">
        <v>21</v>
      </c>
      <c r="BN64" s="275">
        <v>21</v>
      </c>
      <c r="BO64" s="273">
        <v>53</v>
      </c>
      <c r="BP64" s="274">
        <v>123</v>
      </c>
      <c r="BQ64" s="275">
        <v>176</v>
      </c>
      <c r="BR64" s="273">
        <v>24.6</v>
      </c>
      <c r="BS64" s="274">
        <v>24.7</v>
      </c>
      <c r="BT64" s="275">
        <v>24.7</v>
      </c>
      <c r="BU64" s="273">
        <v>53</v>
      </c>
      <c r="BV64" s="274">
        <v>123</v>
      </c>
      <c r="BW64" s="275">
        <v>176</v>
      </c>
      <c r="BX64" s="273" t="s">
        <v>197</v>
      </c>
      <c r="BY64" s="274" t="s">
        <v>197</v>
      </c>
      <c r="BZ64" s="275" t="s">
        <v>197</v>
      </c>
      <c r="CA64" s="273">
        <v>10</v>
      </c>
      <c r="CB64" s="274">
        <v>33</v>
      </c>
      <c r="CC64" s="275">
        <v>43</v>
      </c>
      <c r="CD64" s="273" t="s">
        <v>197</v>
      </c>
      <c r="CE64" s="274" t="s">
        <v>197</v>
      </c>
      <c r="CF64" s="275" t="s">
        <v>197</v>
      </c>
      <c r="CG64" s="273">
        <v>10</v>
      </c>
      <c r="CH64" s="274">
        <v>33</v>
      </c>
      <c r="CI64" s="275">
        <v>43</v>
      </c>
      <c r="CJ64" s="273">
        <v>17</v>
      </c>
      <c r="CK64" s="274">
        <v>18.399999999999999</v>
      </c>
      <c r="CL64" s="275">
        <v>18.100000000000001</v>
      </c>
      <c r="CM64" s="273">
        <v>10</v>
      </c>
      <c r="CN64" s="274">
        <v>33</v>
      </c>
      <c r="CO64" s="275">
        <v>43</v>
      </c>
      <c r="CP64" s="273">
        <v>72</v>
      </c>
      <c r="CQ64" s="274">
        <v>57</v>
      </c>
      <c r="CR64" s="275">
        <v>64</v>
      </c>
      <c r="CS64" s="273">
        <v>1125</v>
      </c>
      <c r="CT64" s="274">
        <v>1188</v>
      </c>
      <c r="CU64" s="275">
        <v>2313</v>
      </c>
      <c r="CV64" s="273">
        <v>74</v>
      </c>
      <c r="CW64" s="274">
        <v>60</v>
      </c>
      <c r="CX64" s="275">
        <v>67</v>
      </c>
      <c r="CY64" s="273">
        <v>1125</v>
      </c>
      <c r="CZ64" s="274">
        <v>1188</v>
      </c>
      <c r="DA64" s="275">
        <v>2313</v>
      </c>
      <c r="DB64" s="273">
        <v>34.299999999999997</v>
      </c>
      <c r="DC64" s="274">
        <v>32</v>
      </c>
      <c r="DD64" s="275">
        <v>33.200000000000003</v>
      </c>
      <c r="DE64" s="273">
        <v>1125</v>
      </c>
      <c r="DF64" s="274">
        <v>1188</v>
      </c>
      <c r="DG64" s="275">
        <v>2313</v>
      </c>
    </row>
    <row r="65" spans="1:111" x14ac:dyDescent="0.35">
      <c r="A65" t="s">
        <v>81</v>
      </c>
      <c r="B65" t="s">
        <v>326</v>
      </c>
      <c r="C65" t="s">
        <v>324</v>
      </c>
      <c r="D65" s="273">
        <v>80</v>
      </c>
      <c r="E65" s="274">
        <v>68</v>
      </c>
      <c r="F65" s="275">
        <v>74</v>
      </c>
      <c r="G65" s="273">
        <v>1685</v>
      </c>
      <c r="H65" s="274">
        <v>1598</v>
      </c>
      <c r="I65" s="275">
        <v>3283</v>
      </c>
      <c r="J65" s="273">
        <v>82</v>
      </c>
      <c r="K65" s="274">
        <v>71</v>
      </c>
      <c r="L65" s="275">
        <v>77</v>
      </c>
      <c r="M65" s="273">
        <v>1685</v>
      </c>
      <c r="N65" s="274">
        <v>1598</v>
      </c>
      <c r="O65" s="275">
        <v>3283</v>
      </c>
      <c r="P65" s="273">
        <v>35.700000000000003</v>
      </c>
      <c r="Q65" s="274">
        <v>34.200000000000003</v>
      </c>
      <c r="R65" s="275">
        <v>34.9</v>
      </c>
      <c r="S65" s="273">
        <v>1685</v>
      </c>
      <c r="T65" s="274">
        <v>1598</v>
      </c>
      <c r="U65" s="275">
        <v>3283</v>
      </c>
      <c r="V65" s="320" t="s">
        <v>191</v>
      </c>
      <c r="W65" s="320" t="s">
        <v>191</v>
      </c>
      <c r="X65" s="320" t="s">
        <v>191</v>
      </c>
      <c r="Y65" s="320" t="s">
        <v>191</v>
      </c>
      <c r="Z65" s="320" t="s">
        <v>191</v>
      </c>
      <c r="AA65" s="320" t="s">
        <v>191</v>
      </c>
      <c r="AB65" s="320" t="s">
        <v>191</v>
      </c>
      <c r="AC65" s="320" t="s">
        <v>191</v>
      </c>
      <c r="AD65" s="320" t="s">
        <v>191</v>
      </c>
      <c r="AE65" s="320" t="s">
        <v>191</v>
      </c>
      <c r="AF65" s="320" t="s">
        <v>191</v>
      </c>
      <c r="AG65" s="320" t="s">
        <v>191</v>
      </c>
      <c r="AH65" s="320" t="s">
        <v>191</v>
      </c>
      <c r="AI65" s="320" t="s">
        <v>191</v>
      </c>
      <c r="AJ65" s="320" t="s">
        <v>191</v>
      </c>
      <c r="AK65" s="320" t="s">
        <v>191</v>
      </c>
      <c r="AL65" s="320" t="s">
        <v>191</v>
      </c>
      <c r="AM65" s="320" t="s">
        <v>191</v>
      </c>
      <c r="AN65" s="320" t="s">
        <v>191</v>
      </c>
      <c r="AO65" s="320" t="s">
        <v>191</v>
      </c>
      <c r="AP65" s="320" t="s">
        <v>191</v>
      </c>
      <c r="AQ65" s="320" t="s">
        <v>191</v>
      </c>
      <c r="AR65" s="320" t="s">
        <v>191</v>
      </c>
      <c r="AS65" s="320" t="s">
        <v>191</v>
      </c>
      <c r="AT65" s="320" t="s">
        <v>191</v>
      </c>
      <c r="AU65" s="320" t="s">
        <v>191</v>
      </c>
      <c r="AV65" s="320" t="s">
        <v>191</v>
      </c>
      <c r="AW65" s="320" t="s">
        <v>191</v>
      </c>
      <c r="AX65" s="320" t="s">
        <v>191</v>
      </c>
      <c r="AY65" s="320" t="s">
        <v>191</v>
      </c>
      <c r="AZ65" s="320" t="s">
        <v>191</v>
      </c>
      <c r="BA65" s="320" t="s">
        <v>191</v>
      </c>
      <c r="BB65" s="320" t="s">
        <v>191</v>
      </c>
      <c r="BC65" s="320" t="s">
        <v>191</v>
      </c>
      <c r="BD65" s="320" t="s">
        <v>191</v>
      </c>
      <c r="BE65" s="320" t="s">
        <v>191</v>
      </c>
      <c r="BF65" s="273">
        <v>29</v>
      </c>
      <c r="BG65" s="274">
        <v>23</v>
      </c>
      <c r="BH65" s="275">
        <v>25</v>
      </c>
      <c r="BI65" s="273">
        <v>78</v>
      </c>
      <c r="BJ65" s="274">
        <v>177</v>
      </c>
      <c r="BK65" s="275">
        <v>255</v>
      </c>
      <c r="BL65" s="273">
        <v>29</v>
      </c>
      <c r="BM65" s="274">
        <v>26</v>
      </c>
      <c r="BN65" s="275">
        <v>27</v>
      </c>
      <c r="BO65" s="273">
        <v>78</v>
      </c>
      <c r="BP65" s="274">
        <v>177</v>
      </c>
      <c r="BQ65" s="275">
        <v>255</v>
      </c>
      <c r="BR65" s="273">
        <v>27.8</v>
      </c>
      <c r="BS65" s="274">
        <v>27.5</v>
      </c>
      <c r="BT65" s="275">
        <v>27.6</v>
      </c>
      <c r="BU65" s="273">
        <v>78</v>
      </c>
      <c r="BV65" s="274">
        <v>177</v>
      </c>
      <c r="BW65" s="275">
        <v>255</v>
      </c>
      <c r="BX65" s="273" t="s">
        <v>197</v>
      </c>
      <c r="BY65" s="274" t="s">
        <v>197</v>
      </c>
      <c r="BZ65" s="275" t="s">
        <v>197</v>
      </c>
      <c r="CA65" s="273">
        <v>19</v>
      </c>
      <c r="CB65" s="274">
        <v>47</v>
      </c>
      <c r="CC65" s="275">
        <v>66</v>
      </c>
      <c r="CD65" s="273" t="s">
        <v>197</v>
      </c>
      <c r="CE65" s="274" t="s">
        <v>197</v>
      </c>
      <c r="CF65" s="275" t="s">
        <v>197</v>
      </c>
      <c r="CG65" s="273">
        <v>19</v>
      </c>
      <c r="CH65" s="274">
        <v>47</v>
      </c>
      <c r="CI65" s="275">
        <v>66</v>
      </c>
      <c r="CJ65" s="273">
        <v>19.2</v>
      </c>
      <c r="CK65" s="274">
        <v>19.7</v>
      </c>
      <c r="CL65" s="275">
        <v>19.5</v>
      </c>
      <c r="CM65" s="273">
        <v>19</v>
      </c>
      <c r="CN65" s="274">
        <v>47</v>
      </c>
      <c r="CO65" s="275">
        <v>66</v>
      </c>
      <c r="CP65" s="273">
        <v>77</v>
      </c>
      <c r="CQ65" s="274">
        <v>62</v>
      </c>
      <c r="CR65" s="275">
        <v>69</v>
      </c>
      <c r="CS65" s="273">
        <v>1799</v>
      </c>
      <c r="CT65" s="274">
        <v>1842</v>
      </c>
      <c r="CU65" s="275">
        <v>3641</v>
      </c>
      <c r="CV65" s="273">
        <v>79</v>
      </c>
      <c r="CW65" s="274">
        <v>65</v>
      </c>
      <c r="CX65" s="275">
        <v>72</v>
      </c>
      <c r="CY65" s="273">
        <v>1799</v>
      </c>
      <c r="CZ65" s="274">
        <v>1842</v>
      </c>
      <c r="DA65" s="275">
        <v>3641</v>
      </c>
      <c r="DB65" s="273">
        <v>35.1</v>
      </c>
      <c r="DC65" s="274">
        <v>33.1</v>
      </c>
      <c r="DD65" s="275">
        <v>34.1</v>
      </c>
      <c r="DE65" s="273">
        <v>1799</v>
      </c>
      <c r="DF65" s="274">
        <v>1842</v>
      </c>
      <c r="DG65" s="275">
        <v>3641</v>
      </c>
    </row>
    <row r="66" spans="1:111" x14ac:dyDescent="0.35">
      <c r="A66" t="s">
        <v>17</v>
      </c>
      <c r="B66" t="s">
        <v>263</v>
      </c>
      <c r="C66" t="s">
        <v>260</v>
      </c>
      <c r="D66" s="273">
        <v>74</v>
      </c>
      <c r="E66" s="274">
        <v>61</v>
      </c>
      <c r="F66" s="275">
        <v>67</v>
      </c>
      <c r="G66" s="273">
        <v>1878</v>
      </c>
      <c r="H66" s="274">
        <v>1841</v>
      </c>
      <c r="I66" s="275">
        <v>3719</v>
      </c>
      <c r="J66" s="273">
        <v>77</v>
      </c>
      <c r="K66" s="274">
        <v>66</v>
      </c>
      <c r="L66" s="275">
        <v>71</v>
      </c>
      <c r="M66" s="273">
        <v>1878</v>
      </c>
      <c r="N66" s="274">
        <v>1841</v>
      </c>
      <c r="O66" s="275">
        <v>3719</v>
      </c>
      <c r="P66" s="273">
        <v>35.4</v>
      </c>
      <c r="Q66" s="274">
        <v>33</v>
      </c>
      <c r="R66" s="275">
        <v>34.200000000000003</v>
      </c>
      <c r="S66" s="273">
        <v>1878</v>
      </c>
      <c r="T66" s="274">
        <v>1841</v>
      </c>
      <c r="U66" s="275">
        <v>3719</v>
      </c>
      <c r="V66" s="320" t="s">
        <v>191</v>
      </c>
      <c r="W66" s="320" t="s">
        <v>191</v>
      </c>
      <c r="X66" s="320" t="s">
        <v>191</v>
      </c>
      <c r="Y66" s="320" t="s">
        <v>191</v>
      </c>
      <c r="Z66" s="320" t="s">
        <v>191</v>
      </c>
      <c r="AA66" s="320" t="s">
        <v>191</v>
      </c>
      <c r="AB66" s="320" t="s">
        <v>191</v>
      </c>
      <c r="AC66" s="320" t="s">
        <v>191</v>
      </c>
      <c r="AD66" s="320" t="s">
        <v>191</v>
      </c>
      <c r="AE66" s="320" t="s">
        <v>191</v>
      </c>
      <c r="AF66" s="320" t="s">
        <v>191</v>
      </c>
      <c r="AG66" s="320" t="s">
        <v>191</v>
      </c>
      <c r="AH66" s="320" t="s">
        <v>191</v>
      </c>
      <c r="AI66" s="320" t="s">
        <v>191</v>
      </c>
      <c r="AJ66" s="320" t="s">
        <v>191</v>
      </c>
      <c r="AK66" s="320" t="s">
        <v>191</v>
      </c>
      <c r="AL66" s="320" t="s">
        <v>191</v>
      </c>
      <c r="AM66" s="320" t="s">
        <v>191</v>
      </c>
      <c r="AN66" s="320" t="s">
        <v>191</v>
      </c>
      <c r="AO66" s="320" t="s">
        <v>191</v>
      </c>
      <c r="AP66" s="320" t="s">
        <v>191</v>
      </c>
      <c r="AQ66" s="320" t="s">
        <v>191</v>
      </c>
      <c r="AR66" s="320" t="s">
        <v>191</v>
      </c>
      <c r="AS66" s="320" t="s">
        <v>191</v>
      </c>
      <c r="AT66" s="320" t="s">
        <v>191</v>
      </c>
      <c r="AU66" s="320" t="s">
        <v>191</v>
      </c>
      <c r="AV66" s="320" t="s">
        <v>191</v>
      </c>
      <c r="AW66" s="320" t="s">
        <v>191</v>
      </c>
      <c r="AX66" s="320" t="s">
        <v>191</v>
      </c>
      <c r="AY66" s="320" t="s">
        <v>191</v>
      </c>
      <c r="AZ66" s="320" t="s">
        <v>191</v>
      </c>
      <c r="BA66" s="320" t="s">
        <v>191</v>
      </c>
      <c r="BB66" s="320" t="s">
        <v>191</v>
      </c>
      <c r="BC66" s="320" t="s">
        <v>191</v>
      </c>
      <c r="BD66" s="320" t="s">
        <v>191</v>
      </c>
      <c r="BE66" s="320" t="s">
        <v>191</v>
      </c>
      <c r="BF66" s="273">
        <v>28</v>
      </c>
      <c r="BG66" s="274">
        <v>16</v>
      </c>
      <c r="BH66" s="275">
        <v>19</v>
      </c>
      <c r="BI66" s="273">
        <v>86</v>
      </c>
      <c r="BJ66" s="274">
        <v>235</v>
      </c>
      <c r="BK66" s="275">
        <v>321</v>
      </c>
      <c r="BL66" s="273">
        <v>29</v>
      </c>
      <c r="BM66" s="274">
        <v>18</v>
      </c>
      <c r="BN66" s="275">
        <v>21</v>
      </c>
      <c r="BO66" s="273">
        <v>86</v>
      </c>
      <c r="BP66" s="274">
        <v>235</v>
      </c>
      <c r="BQ66" s="275">
        <v>321</v>
      </c>
      <c r="BR66" s="273">
        <v>26.8</v>
      </c>
      <c r="BS66" s="274">
        <v>24.2</v>
      </c>
      <c r="BT66" s="275">
        <v>24.9</v>
      </c>
      <c r="BU66" s="273">
        <v>86</v>
      </c>
      <c r="BV66" s="274">
        <v>235</v>
      </c>
      <c r="BW66" s="275">
        <v>321</v>
      </c>
      <c r="BX66" s="273" t="s">
        <v>197</v>
      </c>
      <c r="BY66" s="274" t="s">
        <v>197</v>
      </c>
      <c r="BZ66" s="275" t="s">
        <v>197</v>
      </c>
      <c r="CA66" s="273">
        <v>16</v>
      </c>
      <c r="CB66" s="274">
        <v>40</v>
      </c>
      <c r="CC66" s="275">
        <v>56</v>
      </c>
      <c r="CD66" s="273" t="s">
        <v>197</v>
      </c>
      <c r="CE66" s="274" t="s">
        <v>197</v>
      </c>
      <c r="CF66" s="275" t="s">
        <v>197</v>
      </c>
      <c r="CG66" s="273">
        <v>16</v>
      </c>
      <c r="CH66" s="274">
        <v>40</v>
      </c>
      <c r="CI66" s="275">
        <v>56</v>
      </c>
      <c r="CJ66" s="273">
        <v>18.3</v>
      </c>
      <c r="CK66" s="274">
        <v>17.8</v>
      </c>
      <c r="CL66" s="275">
        <v>18</v>
      </c>
      <c r="CM66" s="273">
        <v>16</v>
      </c>
      <c r="CN66" s="274">
        <v>40</v>
      </c>
      <c r="CO66" s="275">
        <v>56</v>
      </c>
      <c r="CP66" s="273">
        <v>71</v>
      </c>
      <c r="CQ66" s="274">
        <v>55</v>
      </c>
      <c r="CR66" s="275">
        <v>63</v>
      </c>
      <c r="CS66" s="273">
        <v>2011</v>
      </c>
      <c r="CT66" s="274">
        <v>2146</v>
      </c>
      <c r="CU66" s="275">
        <v>4157</v>
      </c>
      <c r="CV66" s="273">
        <v>74</v>
      </c>
      <c r="CW66" s="274">
        <v>59</v>
      </c>
      <c r="CX66" s="275">
        <v>66</v>
      </c>
      <c r="CY66" s="273">
        <v>2011</v>
      </c>
      <c r="CZ66" s="274">
        <v>2146</v>
      </c>
      <c r="DA66" s="275">
        <v>4157</v>
      </c>
      <c r="DB66" s="273">
        <v>34.799999999999997</v>
      </c>
      <c r="DC66" s="274">
        <v>31.7</v>
      </c>
      <c r="DD66" s="275">
        <v>33.200000000000003</v>
      </c>
      <c r="DE66" s="273">
        <v>2011</v>
      </c>
      <c r="DF66" s="274">
        <v>2146</v>
      </c>
      <c r="DG66" s="275">
        <v>4157</v>
      </c>
    </row>
    <row r="67" spans="1:111" x14ac:dyDescent="0.35">
      <c r="A67" t="s">
        <v>18</v>
      </c>
      <c r="B67" t="s">
        <v>264</v>
      </c>
      <c r="C67" t="s">
        <v>260</v>
      </c>
      <c r="D67" s="273">
        <v>78</v>
      </c>
      <c r="E67" s="274">
        <v>66</v>
      </c>
      <c r="F67" s="275">
        <v>72</v>
      </c>
      <c r="G67" s="273">
        <v>1143</v>
      </c>
      <c r="H67" s="274">
        <v>1070</v>
      </c>
      <c r="I67" s="275">
        <v>2213</v>
      </c>
      <c r="J67" s="273">
        <v>79</v>
      </c>
      <c r="K67" s="274">
        <v>68</v>
      </c>
      <c r="L67" s="275">
        <v>74</v>
      </c>
      <c r="M67" s="273">
        <v>1143</v>
      </c>
      <c r="N67" s="274">
        <v>1070</v>
      </c>
      <c r="O67" s="275">
        <v>2213</v>
      </c>
      <c r="P67" s="273">
        <v>36.5</v>
      </c>
      <c r="Q67" s="274">
        <v>35</v>
      </c>
      <c r="R67" s="275">
        <v>35.799999999999997</v>
      </c>
      <c r="S67" s="273">
        <v>1143</v>
      </c>
      <c r="T67" s="274">
        <v>1070</v>
      </c>
      <c r="U67" s="275">
        <v>2213</v>
      </c>
      <c r="V67" s="320" t="s">
        <v>191</v>
      </c>
      <c r="W67" s="320" t="s">
        <v>191</v>
      </c>
      <c r="X67" s="320" t="s">
        <v>191</v>
      </c>
      <c r="Y67" s="320" t="s">
        <v>191</v>
      </c>
      <c r="Z67" s="320" t="s">
        <v>191</v>
      </c>
      <c r="AA67" s="320" t="s">
        <v>191</v>
      </c>
      <c r="AB67" s="320" t="s">
        <v>191</v>
      </c>
      <c r="AC67" s="320" t="s">
        <v>191</v>
      </c>
      <c r="AD67" s="320" t="s">
        <v>191</v>
      </c>
      <c r="AE67" s="320" t="s">
        <v>191</v>
      </c>
      <c r="AF67" s="320" t="s">
        <v>191</v>
      </c>
      <c r="AG67" s="320" t="s">
        <v>191</v>
      </c>
      <c r="AH67" s="320" t="s">
        <v>191</v>
      </c>
      <c r="AI67" s="320" t="s">
        <v>191</v>
      </c>
      <c r="AJ67" s="320" t="s">
        <v>191</v>
      </c>
      <c r="AK67" s="320" t="s">
        <v>191</v>
      </c>
      <c r="AL67" s="320" t="s">
        <v>191</v>
      </c>
      <c r="AM67" s="320" t="s">
        <v>191</v>
      </c>
      <c r="AN67" s="320" t="s">
        <v>191</v>
      </c>
      <c r="AO67" s="320" t="s">
        <v>191</v>
      </c>
      <c r="AP67" s="320" t="s">
        <v>191</v>
      </c>
      <c r="AQ67" s="320" t="s">
        <v>191</v>
      </c>
      <c r="AR67" s="320" t="s">
        <v>191</v>
      </c>
      <c r="AS67" s="320" t="s">
        <v>191</v>
      </c>
      <c r="AT67" s="320" t="s">
        <v>191</v>
      </c>
      <c r="AU67" s="320" t="s">
        <v>191</v>
      </c>
      <c r="AV67" s="320" t="s">
        <v>191</v>
      </c>
      <c r="AW67" s="320" t="s">
        <v>191</v>
      </c>
      <c r="AX67" s="320" t="s">
        <v>191</v>
      </c>
      <c r="AY67" s="320" t="s">
        <v>191</v>
      </c>
      <c r="AZ67" s="320" t="s">
        <v>191</v>
      </c>
      <c r="BA67" s="320" t="s">
        <v>191</v>
      </c>
      <c r="BB67" s="320" t="s">
        <v>191</v>
      </c>
      <c r="BC67" s="320" t="s">
        <v>191</v>
      </c>
      <c r="BD67" s="320" t="s">
        <v>191</v>
      </c>
      <c r="BE67" s="320" t="s">
        <v>191</v>
      </c>
      <c r="BF67" s="273">
        <v>35</v>
      </c>
      <c r="BG67" s="274">
        <v>25</v>
      </c>
      <c r="BH67" s="275">
        <v>28</v>
      </c>
      <c r="BI67" s="273">
        <v>57</v>
      </c>
      <c r="BJ67" s="274">
        <v>146</v>
      </c>
      <c r="BK67" s="275">
        <v>203</v>
      </c>
      <c r="BL67" s="273">
        <v>39</v>
      </c>
      <c r="BM67" s="274">
        <v>27</v>
      </c>
      <c r="BN67" s="275">
        <v>30</v>
      </c>
      <c r="BO67" s="273">
        <v>57</v>
      </c>
      <c r="BP67" s="274">
        <v>146</v>
      </c>
      <c r="BQ67" s="275">
        <v>203</v>
      </c>
      <c r="BR67" s="273">
        <v>29</v>
      </c>
      <c r="BS67" s="274">
        <v>26.5</v>
      </c>
      <c r="BT67" s="275">
        <v>27.2</v>
      </c>
      <c r="BU67" s="273">
        <v>57</v>
      </c>
      <c r="BV67" s="274">
        <v>146</v>
      </c>
      <c r="BW67" s="275">
        <v>203</v>
      </c>
      <c r="BX67" s="273" t="s">
        <v>197</v>
      </c>
      <c r="BY67" s="274" t="s">
        <v>197</v>
      </c>
      <c r="BZ67" s="275" t="s">
        <v>197</v>
      </c>
      <c r="CA67" s="273">
        <v>9</v>
      </c>
      <c r="CB67" s="274">
        <v>29</v>
      </c>
      <c r="CC67" s="275">
        <v>38</v>
      </c>
      <c r="CD67" s="273" t="s">
        <v>197</v>
      </c>
      <c r="CE67" s="274" t="s">
        <v>197</v>
      </c>
      <c r="CF67" s="275" t="s">
        <v>197</v>
      </c>
      <c r="CG67" s="273">
        <v>9</v>
      </c>
      <c r="CH67" s="274">
        <v>29</v>
      </c>
      <c r="CI67" s="275">
        <v>38</v>
      </c>
      <c r="CJ67" s="273">
        <v>19.600000000000001</v>
      </c>
      <c r="CK67" s="274">
        <v>18.899999999999999</v>
      </c>
      <c r="CL67" s="275">
        <v>19.100000000000001</v>
      </c>
      <c r="CM67" s="273">
        <v>9</v>
      </c>
      <c r="CN67" s="274">
        <v>29</v>
      </c>
      <c r="CO67" s="275">
        <v>38</v>
      </c>
      <c r="CP67" s="273">
        <v>75</v>
      </c>
      <c r="CQ67" s="274">
        <v>60</v>
      </c>
      <c r="CR67" s="275">
        <v>67</v>
      </c>
      <c r="CS67" s="273">
        <v>1223</v>
      </c>
      <c r="CT67" s="274">
        <v>1258</v>
      </c>
      <c r="CU67" s="275">
        <v>2481</v>
      </c>
      <c r="CV67" s="273">
        <v>76</v>
      </c>
      <c r="CW67" s="274">
        <v>61</v>
      </c>
      <c r="CX67" s="275">
        <v>69</v>
      </c>
      <c r="CY67" s="273">
        <v>1223</v>
      </c>
      <c r="CZ67" s="274">
        <v>1258</v>
      </c>
      <c r="DA67" s="275">
        <v>2481</v>
      </c>
      <c r="DB67" s="273">
        <v>36</v>
      </c>
      <c r="DC67" s="274">
        <v>33.6</v>
      </c>
      <c r="DD67" s="275">
        <v>34.799999999999997</v>
      </c>
      <c r="DE67" s="273">
        <v>1223</v>
      </c>
      <c r="DF67" s="274">
        <v>1258</v>
      </c>
      <c r="DG67" s="275">
        <v>2481</v>
      </c>
    </row>
    <row r="68" spans="1:111" x14ac:dyDescent="0.35">
      <c r="A68" t="s">
        <v>26</v>
      </c>
      <c r="B68" t="s">
        <v>272</v>
      </c>
      <c r="C68" t="s">
        <v>260</v>
      </c>
      <c r="D68" s="273">
        <v>77</v>
      </c>
      <c r="E68" s="274">
        <v>62</v>
      </c>
      <c r="F68" s="275">
        <v>69</v>
      </c>
      <c r="G68" s="273">
        <v>3225</v>
      </c>
      <c r="H68" s="274">
        <v>3102</v>
      </c>
      <c r="I68" s="275">
        <v>6327</v>
      </c>
      <c r="J68" s="273">
        <v>78</v>
      </c>
      <c r="K68" s="274">
        <v>66</v>
      </c>
      <c r="L68" s="275">
        <v>72</v>
      </c>
      <c r="M68" s="273">
        <v>3225</v>
      </c>
      <c r="N68" s="274">
        <v>3102</v>
      </c>
      <c r="O68" s="275">
        <v>6327</v>
      </c>
      <c r="P68" s="273">
        <v>34.9</v>
      </c>
      <c r="Q68" s="274">
        <v>32.6</v>
      </c>
      <c r="R68" s="275">
        <v>33.799999999999997</v>
      </c>
      <c r="S68" s="273">
        <v>3225</v>
      </c>
      <c r="T68" s="274">
        <v>3102</v>
      </c>
      <c r="U68" s="275">
        <v>6327</v>
      </c>
      <c r="V68" s="320" t="s">
        <v>191</v>
      </c>
      <c r="W68" s="320" t="s">
        <v>191</v>
      </c>
      <c r="X68" s="320" t="s">
        <v>191</v>
      </c>
      <c r="Y68" s="320" t="s">
        <v>191</v>
      </c>
      <c r="Z68" s="320" t="s">
        <v>191</v>
      </c>
      <c r="AA68" s="320" t="s">
        <v>191</v>
      </c>
      <c r="AB68" s="320" t="s">
        <v>191</v>
      </c>
      <c r="AC68" s="320" t="s">
        <v>191</v>
      </c>
      <c r="AD68" s="320" t="s">
        <v>191</v>
      </c>
      <c r="AE68" s="320" t="s">
        <v>191</v>
      </c>
      <c r="AF68" s="320" t="s">
        <v>191</v>
      </c>
      <c r="AG68" s="320" t="s">
        <v>191</v>
      </c>
      <c r="AH68" s="320" t="s">
        <v>191</v>
      </c>
      <c r="AI68" s="320" t="s">
        <v>191</v>
      </c>
      <c r="AJ68" s="320" t="s">
        <v>191</v>
      </c>
      <c r="AK68" s="320" t="s">
        <v>191</v>
      </c>
      <c r="AL68" s="320" t="s">
        <v>191</v>
      </c>
      <c r="AM68" s="320" t="s">
        <v>191</v>
      </c>
      <c r="AN68" s="320" t="s">
        <v>191</v>
      </c>
      <c r="AO68" s="320" t="s">
        <v>191</v>
      </c>
      <c r="AP68" s="320" t="s">
        <v>191</v>
      </c>
      <c r="AQ68" s="320" t="s">
        <v>191</v>
      </c>
      <c r="AR68" s="320" t="s">
        <v>191</v>
      </c>
      <c r="AS68" s="320" t="s">
        <v>191</v>
      </c>
      <c r="AT68" s="320" t="s">
        <v>191</v>
      </c>
      <c r="AU68" s="320" t="s">
        <v>191</v>
      </c>
      <c r="AV68" s="320" t="s">
        <v>191</v>
      </c>
      <c r="AW68" s="320" t="s">
        <v>191</v>
      </c>
      <c r="AX68" s="320" t="s">
        <v>191</v>
      </c>
      <c r="AY68" s="320" t="s">
        <v>191</v>
      </c>
      <c r="AZ68" s="320" t="s">
        <v>191</v>
      </c>
      <c r="BA68" s="320" t="s">
        <v>191</v>
      </c>
      <c r="BB68" s="320" t="s">
        <v>191</v>
      </c>
      <c r="BC68" s="320" t="s">
        <v>191</v>
      </c>
      <c r="BD68" s="320" t="s">
        <v>191</v>
      </c>
      <c r="BE68" s="320" t="s">
        <v>191</v>
      </c>
      <c r="BF68" s="273">
        <v>25</v>
      </c>
      <c r="BG68" s="274">
        <v>22</v>
      </c>
      <c r="BH68" s="275">
        <v>23</v>
      </c>
      <c r="BI68" s="273">
        <v>209</v>
      </c>
      <c r="BJ68" s="274">
        <v>435</v>
      </c>
      <c r="BK68" s="275">
        <v>644</v>
      </c>
      <c r="BL68" s="273">
        <v>25</v>
      </c>
      <c r="BM68" s="274">
        <v>24</v>
      </c>
      <c r="BN68" s="275">
        <v>24</v>
      </c>
      <c r="BO68" s="273">
        <v>209</v>
      </c>
      <c r="BP68" s="274">
        <v>435</v>
      </c>
      <c r="BQ68" s="275">
        <v>644</v>
      </c>
      <c r="BR68" s="273">
        <v>25.5</v>
      </c>
      <c r="BS68" s="274">
        <v>24.5</v>
      </c>
      <c r="BT68" s="275">
        <v>24.8</v>
      </c>
      <c r="BU68" s="273">
        <v>209</v>
      </c>
      <c r="BV68" s="274">
        <v>435</v>
      </c>
      <c r="BW68" s="275">
        <v>644</v>
      </c>
      <c r="BX68" s="273" t="s">
        <v>197</v>
      </c>
      <c r="BY68" s="274" t="s">
        <v>197</v>
      </c>
      <c r="BZ68" s="275" t="s">
        <v>197</v>
      </c>
      <c r="CA68" s="273">
        <v>16</v>
      </c>
      <c r="CB68" s="274">
        <v>59</v>
      </c>
      <c r="CC68" s="275">
        <v>75</v>
      </c>
      <c r="CD68" s="273" t="s">
        <v>197</v>
      </c>
      <c r="CE68" s="274" t="s">
        <v>197</v>
      </c>
      <c r="CF68" s="275" t="s">
        <v>197</v>
      </c>
      <c r="CG68" s="273">
        <v>16</v>
      </c>
      <c r="CH68" s="274">
        <v>59</v>
      </c>
      <c r="CI68" s="275">
        <v>75</v>
      </c>
      <c r="CJ68" s="273">
        <v>17.399999999999999</v>
      </c>
      <c r="CK68" s="274">
        <v>17.899999999999999</v>
      </c>
      <c r="CL68" s="275">
        <v>17.8</v>
      </c>
      <c r="CM68" s="273">
        <v>16</v>
      </c>
      <c r="CN68" s="274">
        <v>59</v>
      </c>
      <c r="CO68" s="275">
        <v>75</v>
      </c>
      <c r="CP68" s="273">
        <v>72</v>
      </c>
      <c r="CQ68" s="274">
        <v>55</v>
      </c>
      <c r="CR68" s="275">
        <v>64</v>
      </c>
      <c r="CS68" s="273">
        <v>3530</v>
      </c>
      <c r="CT68" s="274">
        <v>3669</v>
      </c>
      <c r="CU68" s="275">
        <v>7199</v>
      </c>
      <c r="CV68" s="273">
        <v>74</v>
      </c>
      <c r="CW68" s="274">
        <v>59</v>
      </c>
      <c r="CX68" s="275">
        <v>66</v>
      </c>
      <c r="CY68" s="273">
        <v>3530</v>
      </c>
      <c r="CZ68" s="274">
        <v>3669</v>
      </c>
      <c r="DA68" s="275">
        <v>7199</v>
      </c>
      <c r="DB68" s="273">
        <v>34.1</v>
      </c>
      <c r="DC68" s="274">
        <v>31.3</v>
      </c>
      <c r="DD68" s="275">
        <v>32.700000000000003</v>
      </c>
      <c r="DE68" s="273">
        <v>3530</v>
      </c>
      <c r="DF68" s="274">
        <v>3669</v>
      </c>
      <c r="DG68" s="275">
        <v>7199</v>
      </c>
    </row>
    <row r="69" spans="1:111" x14ac:dyDescent="0.35">
      <c r="A69" t="s">
        <v>27</v>
      </c>
      <c r="B69" t="s">
        <v>273</v>
      </c>
      <c r="C69" t="s">
        <v>260</v>
      </c>
      <c r="D69" s="273">
        <v>74</v>
      </c>
      <c r="E69" s="274">
        <v>60</v>
      </c>
      <c r="F69" s="275">
        <v>67</v>
      </c>
      <c r="G69" s="273">
        <v>1600</v>
      </c>
      <c r="H69" s="274">
        <v>1391</v>
      </c>
      <c r="I69" s="275">
        <v>2991</v>
      </c>
      <c r="J69" s="273">
        <v>76</v>
      </c>
      <c r="K69" s="274">
        <v>63</v>
      </c>
      <c r="L69" s="275">
        <v>70</v>
      </c>
      <c r="M69" s="273">
        <v>1600</v>
      </c>
      <c r="N69" s="274">
        <v>1391</v>
      </c>
      <c r="O69" s="275">
        <v>2991</v>
      </c>
      <c r="P69" s="273">
        <v>34.299999999999997</v>
      </c>
      <c r="Q69" s="274">
        <v>32.5</v>
      </c>
      <c r="R69" s="275">
        <v>33.5</v>
      </c>
      <c r="S69" s="273">
        <v>1600</v>
      </c>
      <c r="T69" s="274">
        <v>1391</v>
      </c>
      <c r="U69" s="275">
        <v>2991</v>
      </c>
      <c r="V69" s="320" t="s">
        <v>191</v>
      </c>
      <c r="W69" s="320" t="s">
        <v>191</v>
      </c>
      <c r="X69" s="320" t="s">
        <v>191</v>
      </c>
      <c r="Y69" s="320" t="s">
        <v>191</v>
      </c>
      <c r="Z69" s="320" t="s">
        <v>191</v>
      </c>
      <c r="AA69" s="320" t="s">
        <v>191</v>
      </c>
      <c r="AB69" s="320" t="s">
        <v>191</v>
      </c>
      <c r="AC69" s="320" t="s">
        <v>191</v>
      </c>
      <c r="AD69" s="320" t="s">
        <v>191</v>
      </c>
      <c r="AE69" s="320" t="s">
        <v>191</v>
      </c>
      <c r="AF69" s="320" t="s">
        <v>191</v>
      </c>
      <c r="AG69" s="320" t="s">
        <v>191</v>
      </c>
      <c r="AH69" s="320" t="s">
        <v>191</v>
      </c>
      <c r="AI69" s="320" t="s">
        <v>191</v>
      </c>
      <c r="AJ69" s="320" t="s">
        <v>191</v>
      </c>
      <c r="AK69" s="320" t="s">
        <v>191</v>
      </c>
      <c r="AL69" s="320" t="s">
        <v>191</v>
      </c>
      <c r="AM69" s="320" t="s">
        <v>191</v>
      </c>
      <c r="AN69" s="320" t="s">
        <v>191</v>
      </c>
      <c r="AO69" s="320" t="s">
        <v>191</v>
      </c>
      <c r="AP69" s="320" t="s">
        <v>191</v>
      </c>
      <c r="AQ69" s="320" t="s">
        <v>191</v>
      </c>
      <c r="AR69" s="320" t="s">
        <v>191</v>
      </c>
      <c r="AS69" s="320" t="s">
        <v>191</v>
      </c>
      <c r="AT69" s="320" t="s">
        <v>191</v>
      </c>
      <c r="AU69" s="320" t="s">
        <v>191</v>
      </c>
      <c r="AV69" s="320" t="s">
        <v>191</v>
      </c>
      <c r="AW69" s="320" t="s">
        <v>191</v>
      </c>
      <c r="AX69" s="320" t="s">
        <v>191</v>
      </c>
      <c r="AY69" s="320" t="s">
        <v>191</v>
      </c>
      <c r="AZ69" s="320" t="s">
        <v>191</v>
      </c>
      <c r="BA69" s="320" t="s">
        <v>191</v>
      </c>
      <c r="BB69" s="320" t="s">
        <v>191</v>
      </c>
      <c r="BC69" s="320" t="s">
        <v>191</v>
      </c>
      <c r="BD69" s="320" t="s">
        <v>191</v>
      </c>
      <c r="BE69" s="320" t="s">
        <v>191</v>
      </c>
      <c r="BF69" s="273">
        <v>19</v>
      </c>
      <c r="BG69" s="274">
        <v>13</v>
      </c>
      <c r="BH69" s="275">
        <v>14</v>
      </c>
      <c r="BI69" s="273">
        <v>78</v>
      </c>
      <c r="BJ69" s="274">
        <v>199</v>
      </c>
      <c r="BK69" s="275">
        <v>277</v>
      </c>
      <c r="BL69" s="273">
        <v>23</v>
      </c>
      <c r="BM69" s="274">
        <v>15</v>
      </c>
      <c r="BN69" s="275">
        <v>17</v>
      </c>
      <c r="BO69" s="273">
        <v>78</v>
      </c>
      <c r="BP69" s="274">
        <v>199</v>
      </c>
      <c r="BQ69" s="275">
        <v>277</v>
      </c>
      <c r="BR69" s="273">
        <v>23.7</v>
      </c>
      <c r="BS69" s="274">
        <v>23.3</v>
      </c>
      <c r="BT69" s="275">
        <v>23.4</v>
      </c>
      <c r="BU69" s="273">
        <v>78</v>
      </c>
      <c r="BV69" s="274">
        <v>199</v>
      </c>
      <c r="BW69" s="275">
        <v>277</v>
      </c>
      <c r="BX69" s="273" t="s">
        <v>197</v>
      </c>
      <c r="BY69" s="274" t="s">
        <v>197</v>
      </c>
      <c r="BZ69" s="275" t="s">
        <v>197</v>
      </c>
      <c r="CA69" s="273">
        <v>12</v>
      </c>
      <c r="CB69" s="274">
        <v>42</v>
      </c>
      <c r="CC69" s="275">
        <v>54</v>
      </c>
      <c r="CD69" s="273" t="s">
        <v>197</v>
      </c>
      <c r="CE69" s="274" t="s">
        <v>197</v>
      </c>
      <c r="CF69" s="275" t="s">
        <v>197</v>
      </c>
      <c r="CG69" s="273">
        <v>12</v>
      </c>
      <c r="CH69" s="274">
        <v>42</v>
      </c>
      <c r="CI69" s="275">
        <v>54</v>
      </c>
      <c r="CJ69" s="273">
        <v>17.8</v>
      </c>
      <c r="CK69" s="274">
        <v>17.899999999999999</v>
      </c>
      <c r="CL69" s="275">
        <v>17.899999999999999</v>
      </c>
      <c r="CM69" s="273">
        <v>12</v>
      </c>
      <c r="CN69" s="274">
        <v>42</v>
      </c>
      <c r="CO69" s="275">
        <v>54</v>
      </c>
      <c r="CP69" s="273">
        <v>70</v>
      </c>
      <c r="CQ69" s="274">
        <v>52</v>
      </c>
      <c r="CR69" s="275">
        <v>61</v>
      </c>
      <c r="CS69" s="273">
        <v>1715</v>
      </c>
      <c r="CT69" s="274">
        <v>1664</v>
      </c>
      <c r="CU69" s="275">
        <v>3379</v>
      </c>
      <c r="CV69" s="273">
        <v>72</v>
      </c>
      <c r="CW69" s="274">
        <v>55</v>
      </c>
      <c r="CX69" s="275">
        <v>64</v>
      </c>
      <c r="CY69" s="273">
        <v>1715</v>
      </c>
      <c r="CZ69" s="274">
        <v>1664</v>
      </c>
      <c r="DA69" s="275">
        <v>3379</v>
      </c>
      <c r="DB69" s="273">
        <v>33.700000000000003</v>
      </c>
      <c r="DC69" s="274">
        <v>30.9</v>
      </c>
      <c r="DD69" s="275">
        <v>32.299999999999997</v>
      </c>
      <c r="DE69" s="273">
        <v>1715</v>
      </c>
      <c r="DF69" s="274">
        <v>1664</v>
      </c>
      <c r="DG69" s="275">
        <v>3379</v>
      </c>
    </row>
    <row r="70" spans="1:111" x14ac:dyDescent="0.35">
      <c r="A70" t="s">
        <v>28</v>
      </c>
      <c r="B70" t="s">
        <v>274</v>
      </c>
      <c r="C70" t="s">
        <v>260</v>
      </c>
      <c r="D70" s="273">
        <v>74</v>
      </c>
      <c r="E70" s="274">
        <v>58</v>
      </c>
      <c r="F70" s="275">
        <v>66</v>
      </c>
      <c r="G70" s="273">
        <v>1415</v>
      </c>
      <c r="H70" s="274">
        <v>1370</v>
      </c>
      <c r="I70" s="275">
        <v>2785</v>
      </c>
      <c r="J70" s="273">
        <v>76</v>
      </c>
      <c r="K70" s="274">
        <v>62</v>
      </c>
      <c r="L70" s="275">
        <v>69</v>
      </c>
      <c r="M70" s="273">
        <v>1415</v>
      </c>
      <c r="N70" s="274">
        <v>1370</v>
      </c>
      <c r="O70" s="275">
        <v>2785</v>
      </c>
      <c r="P70" s="273">
        <v>34.4</v>
      </c>
      <c r="Q70" s="274">
        <v>32.200000000000003</v>
      </c>
      <c r="R70" s="275">
        <v>33.299999999999997</v>
      </c>
      <c r="S70" s="273">
        <v>1415</v>
      </c>
      <c r="T70" s="274">
        <v>1370</v>
      </c>
      <c r="U70" s="275">
        <v>2785</v>
      </c>
      <c r="V70" s="320" t="s">
        <v>191</v>
      </c>
      <c r="W70" s="320" t="s">
        <v>191</v>
      </c>
      <c r="X70" s="320" t="s">
        <v>191</v>
      </c>
      <c r="Y70" s="320" t="s">
        <v>191</v>
      </c>
      <c r="Z70" s="320" t="s">
        <v>191</v>
      </c>
      <c r="AA70" s="320" t="s">
        <v>191</v>
      </c>
      <c r="AB70" s="320" t="s">
        <v>191</v>
      </c>
      <c r="AC70" s="320" t="s">
        <v>191</v>
      </c>
      <c r="AD70" s="320" t="s">
        <v>191</v>
      </c>
      <c r="AE70" s="320" t="s">
        <v>191</v>
      </c>
      <c r="AF70" s="320" t="s">
        <v>191</v>
      </c>
      <c r="AG70" s="320" t="s">
        <v>191</v>
      </c>
      <c r="AH70" s="320" t="s">
        <v>191</v>
      </c>
      <c r="AI70" s="320" t="s">
        <v>191</v>
      </c>
      <c r="AJ70" s="320" t="s">
        <v>191</v>
      </c>
      <c r="AK70" s="320" t="s">
        <v>191</v>
      </c>
      <c r="AL70" s="320" t="s">
        <v>191</v>
      </c>
      <c r="AM70" s="320" t="s">
        <v>191</v>
      </c>
      <c r="AN70" s="320" t="s">
        <v>191</v>
      </c>
      <c r="AO70" s="320" t="s">
        <v>191</v>
      </c>
      <c r="AP70" s="320" t="s">
        <v>191</v>
      </c>
      <c r="AQ70" s="320" t="s">
        <v>191</v>
      </c>
      <c r="AR70" s="320" t="s">
        <v>191</v>
      </c>
      <c r="AS70" s="320" t="s">
        <v>191</v>
      </c>
      <c r="AT70" s="320" t="s">
        <v>191</v>
      </c>
      <c r="AU70" s="320" t="s">
        <v>191</v>
      </c>
      <c r="AV70" s="320" t="s">
        <v>191</v>
      </c>
      <c r="AW70" s="320" t="s">
        <v>191</v>
      </c>
      <c r="AX70" s="320" t="s">
        <v>191</v>
      </c>
      <c r="AY70" s="320" t="s">
        <v>191</v>
      </c>
      <c r="AZ70" s="320" t="s">
        <v>191</v>
      </c>
      <c r="BA70" s="320" t="s">
        <v>191</v>
      </c>
      <c r="BB70" s="320" t="s">
        <v>191</v>
      </c>
      <c r="BC70" s="320" t="s">
        <v>191</v>
      </c>
      <c r="BD70" s="320" t="s">
        <v>191</v>
      </c>
      <c r="BE70" s="320" t="s">
        <v>191</v>
      </c>
      <c r="BF70" s="273">
        <v>30</v>
      </c>
      <c r="BG70" s="274">
        <v>14</v>
      </c>
      <c r="BH70" s="275">
        <v>18</v>
      </c>
      <c r="BI70" s="273">
        <v>54</v>
      </c>
      <c r="BJ70" s="274">
        <v>168</v>
      </c>
      <c r="BK70" s="275">
        <v>222</v>
      </c>
      <c r="BL70" s="273">
        <v>31</v>
      </c>
      <c r="BM70" s="274">
        <v>15</v>
      </c>
      <c r="BN70" s="275">
        <v>19</v>
      </c>
      <c r="BO70" s="273">
        <v>54</v>
      </c>
      <c r="BP70" s="274">
        <v>168</v>
      </c>
      <c r="BQ70" s="275">
        <v>222</v>
      </c>
      <c r="BR70" s="273">
        <v>25.7</v>
      </c>
      <c r="BS70" s="274">
        <v>23</v>
      </c>
      <c r="BT70" s="275">
        <v>23.7</v>
      </c>
      <c r="BU70" s="273">
        <v>54</v>
      </c>
      <c r="BV70" s="274">
        <v>168</v>
      </c>
      <c r="BW70" s="275">
        <v>222</v>
      </c>
      <c r="BX70" s="273" t="s">
        <v>197</v>
      </c>
      <c r="BY70" s="274" t="s">
        <v>197</v>
      </c>
      <c r="BZ70" s="275" t="s">
        <v>197</v>
      </c>
      <c r="CA70" s="273">
        <v>11</v>
      </c>
      <c r="CB70" s="274">
        <v>40</v>
      </c>
      <c r="CC70" s="275">
        <v>51</v>
      </c>
      <c r="CD70" s="273" t="s">
        <v>197</v>
      </c>
      <c r="CE70" s="274" t="s">
        <v>197</v>
      </c>
      <c r="CF70" s="275" t="s">
        <v>197</v>
      </c>
      <c r="CG70" s="273">
        <v>11</v>
      </c>
      <c r="CH70" s="274">
        <v>40</v>
      </c>
      <c r="CI70" s="275">
        <v>51</v>
      </c>
      <c r="CJ70" s="273">
        <v>18</v>
      </c>
      <c r="CK70" s="274">
        <v>19</v>
      </c>
      <c r="CL70" s="275">
        <v>18.7</v>
      </c>
      <c r="CM70" s="273">
        <v>11</v>
      </c>
      <c r="CN70" s="274">
        <v>40</v>
      </c>
      <c r="CO70" s="275">
        <v>51</v>
      </c>
      <c r="CP70" s="273">
        <v>71</v>
      </c>
      <c r="CQ70" s="274">
        <v>51</v>
      </c>
      <c r="CR70" s="275">
        <v>61</v>
      </c>
      <c r="CS70" s="273">
        <v>1498</v>
      </c>
      <c r="CT70" s="274">
        <v>1604</v>
      </c>
      <c r="CU70" s="275">
        <v>3102</v>
      </c>
      <c r="CV70" s="273">
        <v>73</v>
      </c>
      <c r="CW70" s="274">
        <v>55</v>
      </c>
      <c r="CX70" s="275">
        <v>64</v>
      </c>
      <c r="CY70" s="273">
        <v>1498</v>
      </c>
      <c r="CZ70" s="274">
        <v>1604</v>
      </c>
      <c r="DA70" s="275">
        <v>3102</v>
      </c>
      <c r="DB70" s="273">
        <v>33.9</v>
      </c>
      <c r="DC70" s="274">
        <v>30.8</v>
      </c>
      <c r="DD70" s="275">
        <v>32.299999999999997</v>
      </c>
      <c r="DE70" s="273">
        <v>1498</v>
      </c>
      <c r="DF70" s="274">
        <v>1604</v>
      </c>
      <c r="DG70" s="275">
        <v>3102</v>
      </c>
    </row>
    <row r="71" spans="1:111" x14ac:dyDescent="0.35">
      <c r="A71" t="s">
        <v>29</v>
      </c>
      <c r="B71" t="s">
        <v>275</v>
      </c>
      <c r="C71" t="s">
        <v>260</v>
      </c>
      <c r="D71" s="273">
        <v>81</v>
      </c>
      <c r="E71" s="274">
        <v>71</v>
      </c>
      <c r="F71" s="275">
        <v>76</v>
      </c>
      <c r="G71" s="273">
        <v>1394</v>
      </c>
      <c r="H71" s="274">
        <v>1317</v>
      </c>
      <c r="I71" s="275">
        <v>2711</v>
      </c>
      <c r="J71" s="273">
        <v>82</v>
      </c>
      <c r="K71" s="274">
        <v>73</v>
      </c>
      <c r="L71" s="275">
        <v>77</v>
      </c>
      <c r="M71" s="273">
        <v>1394</v>
      </c>
      <c r="N71" s="274">
        <v>1317</v>
      </c>
      <c r="O71" s="275">
        <v>2711</v>
      </c>
      <c r="P71" s="273">
        <v>35.6</v>
      </c>
      <c r="Q71" s="274">
        <v>34</v>
      </c>
      <c r="R71" s="275">
        <v>34.799999999999997</v>
      </c>
      <c r="S71" s="273">
        <v>1394</v>
      </c>
      <c r="T71" s="274">
        <v>1317</v>
      </c>
      <c r="U71" s="275">
        <v>2711</v>
      </c>
      <c r="V71" s="320" t="s">
        <v>191</v>
      </c>
      <c r="W71" s="320" t="s">
        <v>191</v>
      </c>
      <c r="X71" s="320" t="s">
        <v>191</v>
      </c>
      <c r="Y71" s="320" t="s">
        <v>191</v>
      </c>
      <c r="Z71" s="320" t="s">
        <v>191</v>
      </c>
      <c r="AA71" s="320" t="s">
        <v>191</v>
      </c>
      <c r="AB71" s="320" t="s">
        <v>191</v>
      </c>
      <c r="AC71" s="320" t="s">
        <v>191</v>
      </c>
      <c r="AD71" s="320" t="s">
        <v>191</v>
      </c>
      <c r="AE71" s="320" t="s">
        <v>191</v>
      </c>
      <c r="AF71" s="320" t="s">
        <v>191</v>
      </c>
      <c r="AG71" s="320" t="s">
        <v>191</v>
      </c>
      <c r="AH71" s="320" t="s">
        <v>191</v>
      </c>
      <c r="AI71" s="320" t="s">
        <v>191</v>
      </c>
      <c r="AJ71" s="320" t="s">
        <v>191</v>
      </c>
      <c r="AK71" s="320" t="s">
        <v>191</v>
      </c>
      <c r="AL71" s="320" t="s">
        <v>191</v>
      </c>
      <c r="AM71" s="320" t="s">
        <v>191</v>
      </c>
      <c r="AN71" s="320" t="s">
        <v>191</v>
      </c>
      <c r="AO71" s="320" t="s">
        <v>191</v>
      </c>
      <c r="AP71" s="320" t="s">
        <v>191</v>
      </c>
      <c r="AQ71" s="320" t="s">
        <v>191</v>
      </c>
      <c r="AR71" s="320" t="s">
        <v>191</v>
      </c>
      <c r="AS71" s="320" t="s">
        <v>191</v>
      </c>
      <c r="AT71" s="320" t="s">
        <v>191</v>
      </c>
      <c r="AU71" s="320" t="s">
        <v>191</v>
      </c>
      <c r="AV71" s="320" t="s">
        <v>191</v>
      </c>
      <c r="AW71" s="320" t="s">
        <v>191</v>
      </c>
      <c r="AX71" s="320" t="s">
        <v>191</v>
      </c>
      <c r="AY71" s="320" t="s">
        <v>191</v>
      </c>
      <c r="AZ71" s="320" t="s">
        <v>191</v>
      </c>
      <c r="BA71" s="320" t="s">
        <v>191</v>
      </c>
      <c r="BB71" s="320" t="s">
        <v>191</v>
      </c>
      <c r="BC71" s="320" t="s">
        <v>191</v>
      </c>
      <c r="BD71" s="320" t="s">
        <v>191</v>
      </c>
      <c r="BE71" s="320" t="s">
        <v>191</v>
      </c>
      <c r="BF71" s="273">
        <v>34</v>
      </c>
      <c r="BG71" s="274">
        <v>21</v>
      </c>
      <c r="BH71" s="275">
        <v>26</v>
      </c>
      <c r="BI71" s="273">
        <v>128</v>
      </c>
      <c r="BJ71" s="274">
        <v>275</v>
      </c>
      <c r="BK71" s="275">
        <v>403</v>
      </c>
      <c r="BL71" s="273">
        <v>34</v>
      </c>
      <c r="BM71" s="274">
        <v>23</v>
      </c>
      <c r="BN71" s="275">
        <v>26</v>
      </c>
      <c r="BO71" s="273">
        <v>128</v>
      </c>
      <c r="BP71" s="274">
        <v>275</v>
      </c>
      <c r="BQ71" s="275">
        <v>403</v>
      </c>
      <c r="BR71" s="273">
        <v>27.3</v>
      </c>
      <c r="BS71" s="274">
        <v>25.6</v>
      </c>
      <c r="BT71" s="275">
        <v>26.1</v>
      </c>
      <c r="BU71" s="273">
        <v>128</v>
      </c>
      <c r="BV71" s="274">
        <v>275</v>
      </c>
      <c r="BW71" s="275">
        <v>403</v>
      </c>
      <c r="BX71" s="273" t="s">
        <v>197</v>
      </c>
      <c r="BY71" s="274" t="s">
        <v>197</v>
      </c>
      <c r="BZ71" s="275" t="s">
        <v>197</v>
      </c>
      <c r="CA71" s="273">
        <v>16</v>
      </c>
      <c r="CB71" s="274">
        <v>22</v>
      </c>
      <c r="CC71" s="275">
        <v>38</v>
      </c>
      <c r="CD71" s="273" t="s">
        <v>197</v>
      </c>
      <c r="CE71" s="274" t="s">
        <v>197</v>
      </c>
      <c r="CF71" s="275" t="s">
        <v>197</v>
      </c>
      <c r="CG71" s="273">
        <v>16</v>
      </c>
      <c r="CH71" s="274">
        <v>22</v>
      </c>
      <c r="CI71" s="275">
        <v>38</v>
      </c>
      <c r="CJ71" s="273">
        <v>18.8</v>
      </c>
      <c r="CK71" s="274">
        <v>19.7</v>
      </c>
      <c r="CL71" s="275">
        <v>19.3</v>
      </c>
      <c r="CM71" s="273">
        <v>16</v>
      </c>
      <c r="CN71" s="274">
        <v>22</v>
      </c>
      <c r="CO71" s="275">
        <v>38</v>
      </c>
      <c r="CP71" s="273">
        <v>74</v>
      </c>
      <c r="CQ71" s="274">
        <v>59</v>
      </c>
      <c r="CR71" s="275">
        <v>66</v>
      </c>
      <c r="CS71" s="273">
        <v>1611</v>
      </c>
      <c r="CT71" s="274">
        <v>1712</v>
      </c>
      <c r="CU71" s="275">
        <v>3323</v>
      </c>
      <c r="CV71" s="273">
        <v>75</v>
      </c>
      <c r="CW71" s="274">
        <v>61</v>
      </c>
      <c r="CX71" s="275">
        <v>68</v>
      </c>
      <c r="CY71" s="273">
        <v>1611</v>
      </c>
      <c r="CZ71" s="274">
        <v>1712</v>
      </c>
      <c r="DA71" s="275">
        <v>3323</v>
      </c>
      <c r="DB71" s="273">
        <v>34.5</v>
      </c>
      <c r="DC71" s="274">
        <v>32.1</v>
      </c>
      <c r="DD71" s="275">
        <v>33.299999999999997</v>
      </c>
      <c r="DE71" s="273">
        <v>1611</v>
      </c>
      <c r="DF71" s="274">
        <v>1712</v>
      </c>
      <c r="DG71" s="275">
        <v>3323</v>
      </c>
    </row>
    <row r="72" spans="1:111" x14ac:dyDescent="0.35">
      <c r="A72" t="s">
        <v>32</v>
      </c>
      <c r="B72" t="s">
        <v>278</v>
      </c>
      <c r="C72" t="s">
        <v>260</v>
      </c>
      <c r="D72" s="273">
        <v>78</v>
      </c>
      <c r="E72" s="274">
        <v>68</v>
      </c>
      <c r="F72" s="275">
        <v>73</v>
      </c>
      <c r="G72" s="273">
        <v>1692</v>
      </c>
      <c r="H72" s="274">
        <v>1622</v>
      </c>
      <c r="I72" s="275">
        <v>3314</v>
      </c>
      <c r="J72" s="273">
        <v>80</v>
      </c>
      <c r="K72" s="274">
        <v>71</v>
      </c>
      <c r="L72" s="275">
        <v>76</v>
      </c>
      <c r="M72" s="273">
        <v>1692</v>
      </c>
      <c r="N72" s="274">
        <v>1622</v>
      </c>
      <c r="O72" s="275">
        <v>3314</v>
      </c>
      <c r="P72" s="273">
        <v>37.200000000000003</v>
      </c>
      <c r="Q72" s="274">
        <v>35.200000000000003</v>
      </c>
      <c r="R72" s="275">
        <v>36.200000000000003</v>
      </c>
      <c r="S72" s="273">
        <v>1692</v>
      </c>
      <c r="T72" s="274">
        <v>1622</v>
      </c>
      <c r="U72" s="275">
        <v>3314</v>
      </c>
      <c r="V72" s="320" t="s">
        <v>191</v>
      </c>
      <c r="W72" s="320" t="s">
        <v>191</v>
      </c>
      <c r="X72" s="320" t="s">
        <v>191</v>
      </c>
      <c r="Y72" s="320" t="s">
        <v>191</v>
      </c>
      <c r="Z72" s="320" t="s">
        <v>191</v>
      </c>
      <c r="AA72" s="320" t="s">
        <v>191</v>
      </c>
      <c r="AB72" s="320" t="s">
        <v>191</v>
      </c>
      <c r="AC72" s="320" t="s">
        <v>191</v>
      </c>
      <c r="AD72" s="320" t="s">
        <v>191</v>
      </c>
      <c r="AE72" s="320" t="s">
        <v>191</v>
      </c>
      <c r="AF72" s="320" t="s">
        <v>191</v>
      </c>
      <c r="AG72" s="320" t="s">
        <v>191</v>
      </c>
      <c r="AH72" s="320" t="s">
        <v>191</v>
      </c>
      <c r="AI72" s="320" t="s">
        <v>191</v>
      </c>
      <c r="AJ72" s="320" t="s">
        <v>191</v>
      </c>
      <c r="AK72" s="320" t="s">
        <v>191</v>
      </c>
      <c r="AL72" s="320" t="s">
        <v>191</v>
      </c>
      <c r="AM72" s="320" t="s">
        <v>191</v>
      </c>
      <c r="AN72" s="320" t="s">
        <v>191</v>
      </c>
      <c r="AO72" s="320" t="s">
        <v>191</v>
      </c>
      <c r="AP72" s="320" t="s">
        <v>191</v>
      </c>
      <c r="AQ72" s="320" t="s">
        <v>191</v>
      </c>
      <c r="AR72" s="320" t="s">
        <v>191</v>
      </c>
      <c r="AS72" s="320" t="s">
        <v>191</v>
      </c>
      <c r="AT72" s="320" t="s">
        <v>191</v>
      </c>
      <c r="AU72" s="320" t="s">
        <v>191</v>
      </c>
      <c r="AV72" s="320" t="s">
        <v>191</v>
      </c>
      <c r="AW72" s="320" t="s">
        <v>191</v>
      </c>
      <c r="AX72" s="320" t="s">
        <v>191</v>
      </c>
      <c r="AY72" s="320" t="s">
        <v>191</v>
      </c>
      <c r="AZ72" s="320" t="s">
        <v>191</v>
      </c>
      <c r="BA72" s="320" t="s">
        <v>191</v>
      </c>
      <c r="BB72" s="320" t="s">
        <v>191</v>
      </c>
      <c r="BC72" s="320" t="s">
        <v>191</v>
      </c>
      <c r="BD72" s="320" t="s">
        <v>191</v>
      </c>
      <c r="BE72" s="320" t="s">
        <v>191</v>
      </c>
      <c r="BF72" s="273">
        <v>32</v>
      </c>
      <c r="BG72" s="274">
        <v>18</v>
      </c>
      <c r="BH72" s="275">
        <v>23</v>
      </c>
      <c r="BI72" s="273">
        <v>75</v>
      </c>
      <c r="BJ72" s="274">
        <v>152</v>
      </c>
      <c r="BK72" s="275">
        <v>227</v>
      </c>
      <c r="BL72" s="273">
        <v>32</v>
      </c>
      <c r="BM72" s="274">
        <v>18</v>
      </c>
      <c r="BN72" s="275">
        <v>23</v>
      </c>
      <c r="BO72" s="273">
        <v>75</v>
      </c>
      <c r="BP72" s="274">
        <v>152</v>
      </c>
      <c r="BQ72" s="275">
        <v>227</v>
      </c>
      <c r="BR72" s="273">
        <v>27.3</v>
      </c>
      <c r="BS72" s="274">
        <v>26.4</v>
      </c>
      <c r="BT72" s="275">
        <v>26.7</v>
      </c>
      <c r="BU72" s="273">
        <v>75</v>
      </c>
      <c r="BV72" s="274">
        <v>152</v>
      </c>
      <c r="BW72" s="275">
        <v>227</v>
      </c>
      <c r="BX72" s="273" t="s">
        <v>197</v>
      </c>
      <c r="BY72" s="274">
        <v>9</v>
      </c>
      <c r="BZ72" s="275">
        <v>8</v>
      </c>
      <c r="CA72" s="273">
        <v>6</v>
      </c>
      <c r="CB72" s="274">
        <v>33</v>
      </c>
      <c r="CC72" s="275">
        <v>39</v>
      </c>
      <c r="CD72" s="273" t="s">
        <v>197</v>
      </c>
      <c r="CE72" s="274">
        <v>9</v>
      </c>
      <c r="CF72" s="275">
        <v>8</v>
      </c>
      <c r="CG72" s="273">
        <v>6</v>
      </c>
      <c r="CH72" s="274">
        <v>33</v>
      </c>
      <c r="CI72" s="275">
        <v>39</v>
      </c>
      <c r="CJ72" s="273">
        <v>18.3</v>
      </c>
      <c r="CK72" s="274">
        <v>20.6</v>
      </c>
      <c r="CL72" s="275">
        <v>20.3</v>
      </c>
      <c r="CM72" s="273">
        <v>6</v>
      </c>
      <c r="CN72" s="274">
        <v>33</v>
      </c>
      <c r="CO72" s="275">
        <v>39</v>
      </c>
      <c r="CP72" s="273">
        <v>76</v>
      </c>
      <c r="CQ72" s="274">
        <v>63</v>
      </c>
      <c r="CR72" s="275">
        <v>70</v>
      </c>
      <c r="CS72" s="273">
        <v>1819</v>
      </c>
      <c r="CT72" s="274">
        <v>1845</v>
      </c>
      <c r="CU72" s="275">
        <v>3664</v>
      </c>
      <c r="CV72" s="273">
        <v>78</v>
      </c>
      <c r="CW72" s="274">
        <v>66</v>
      </c>
      <c r="CX72" s="275">
        <v>72</v>
      </c>
      <c r="CY72" s="273">
        <v>1819</v>
      </c>
      <c r="CZ72" s="274">
        <v>1845</v>
      </c>
      <c r="DA72" s="275">
        <v>3664</v>
      </c>
      <c r="DB72" s="273">
        <v>36.700000000000003</v>
      </c>
      <c r="DC72" s="274">
        <v>34.200000000000003</v>
      </c>
      <c r="DD72" s="275">
        <v>35.5</v>
      </c>
      <c r="DE72" s="273">
        <v>1819</v>
      </c>
      <c r="DF72" s="274">
        <v>1845</v>
      </c>
      <c r="DG72" s="275">
        <v>3664</v>
      </c>
    </row>
    <row r="73" spans="1:111" x14ac:dyDescent="0.35">
      <c r="A73" t="s">
        <v>33</v>
      </c>
      <c r="B73" t="s">
        <v>279</v>
      </c>
      <c r="C73" t="s">
        <v>260</v>
      </c>
      <c r="D73" s="273">
        <v>74</v>
      </c>
      <c r="E73" s="274">
        <v>62</v>
      </c>
      <c r="F73" s="275">
        <v>68</v>
      </c>
      <c r="G73" s="273">
        <v>1453</v>
      </c>
      <c r="H73" s="274">
        <v>1392</v>
      </c>
      <c r="I73" s="275">
        <v>2845</v>
      </c>
      <c r="J73" s="273">
        <v>76</v>
      </c>
      <c r="K73" s="274">
        <v>65</v>
      </c>
      <c r="L73" s="275">
        <v>71</v>
      </c>
      <c r="M73" s="273">
        <v>1453</v>
      </c>
      <c r="N73" s="274">
        <v>1392</v>
      </c>
      <c r="O73" s="275">
        <v>2845</v>
      </c>
      <c r="P73" s="273">
        <v>34.4</v>
      </c>
      <c r="Q73" s="274">
        <v>32.6</v>
      </c>
      <c r="R73" s="275">
        <v>33.5</v>
      </c>
      <c r="S73" s="273">
        <v>1453</v>
      </c>
      <c r="T73" s="274">
        <v>1392</v>
      </c>
      <c r="U73" s="275">
        <v>2845</v>
      </c>
      <c r="V73" s="320" t="s">
        <v>191</v>
      </c>
      <c r="W73" s="320" t="s">
        <v>191</v>
      </c>
      <c r="X73" s="320" t="s">
        <v>191</v>
      </c>
      <c r="Y73" s="320" t="s">
        <v>191</v>
      </c>
      <c r="Z73" s="320" t="s">
        <v>191</v>
      </c>
      <c r="AA73" s="320" t="s">
        <v>191</v>
      </c>
      <c r="AB73" s="320" t="s">
        <v>191</v>
      </c>
      <c r="AC73" s="320" t="s">
        <v>191</v>
      </c>
      <c r="AD73" s="320" t="s">
        <v>191</v>
      </c>
      <c r="AE73" s="320" t="s">
        <v>191</v>
      </c>
      <c r="AF73" s="320" t="s">
        <v>191</v>
      </c>
      <c r="AG73" s="320" t="s">
        <v>191</v>
      </c>
      <c r="AH73" s="320" t="s">
        <v>191</v>
      </c>
      <c r="AI73" s="320" t="s">
        <v>191</v>
      </c>
      <c r="AJ73" s="320" t="s">
        <v>191</v>
      </c>
      <c r="AK73" s="320" t="s">
        <v>191</v>
      </c>
      <c r="AL73" s="320" t="s">
        <v>191</v>
      </c>
      <c r="AM73" s="320" t="s">
        <v>191</v>
      </c>
      <c r="AN73" s="320" t="s">
        <v>191</v>
      </c>
      <c r="AO73" s="320" t="s">
        <v>191</v>
      </c>
      <c r="AP73" s="320" t="s">
        <v>191</v>
      </c>
      <c r="AQ73" s="320" t="s">
        <v>191</v>
      </c>
      <c r="AR73" s="320" t="s">
        <v>191</v>
      </c>
      <c r="AS73" s="320" t="s">
        <v>191</v>
      </c>
      <c r="AT73" s="320" t="s">
        <v>191</v>
      </c>
      <c r="AU73" s="320" t="s">
        <v>191</v>
      </c>
      <c r="AV73" s="320" t="s">
        <v>191</v>
      </c>
      <c r="AW73" s="320" t="s">
        <v>191</v>
      </c>
      <c r="AX73" s="320" t="s">
        <v>191</v>
      </c>
      <c r="AY73" s="320" t="s">
        <v>191</v>
      </c>
      <c r="AZ73" s="320" t="s">
        <v>191</v>
      </c>
      <c r="BA73" s="320" t="s">
        <v>191</v>
      </c>
      <c r="BB73" s="320" t="s">
        <v>191</v>
      </c>
      <c r="BC73" s="320" t="s">
        <v>191</v>
      </c>
      <c r="BD73" s="320" t="s">
        <v>191</v>
      </c>
      <c r="BE73" s="320" t="s">
        <v>191</v>
      </c>
      <c r="BF73" s="273">
        <v>18</v>
      </c>
      <c r="BG73" s="274">
        <v>11</v>
      </c>
      <c r="BH73" s="275">
        <v>13</v>
      </c>
      <c r="BI73" s="273">
        <v>50</v>
      </c>
      <c r="BJ73" s="274">
        <v>158</v>
      </c>
      <c r="BK73" s="275">
        <v>208</v>
      </c>
      <c r="BL73" s="273">
        <v>22</v>
      </c>
      <c r="BM73" s="274">
        <v>11</v>
      </c>
      <c r="BN73" s="275">
        <v>13</v>
      </c>
      <c r="BO73" s="273">
        <v>50</v>
      </c>
      <c r="BP73" s="274">
        <v>158</v>
      </c>
      <c r="BQ73" s="275">
        <v>208</v>
      </c>
      <c r="BR73" s="273">
        <v>25.7</v>
      </c>
      <c r="BS73" s="274">
        <v>22.9</v>
      </c>
      <c r="BT73" s="275">
        <v>23.6</v>
      </c>
      <c r="BU73" s="273">
        <v>50</v>
      </c>
      <c r="BV73" s="274">
        <v>158</v>
      </c>
      <c r="BW73" s="275">
        <v>208</v>
      </c>
      <c r="BX73" s="273" t="s">
        <v>197</v>
      </c>
      <c r="BY73" s="274" t="s">
        <v>197</v>
      </c>
      <c r="BZ73" s="275" t="s">
        <v>197</v>
      </c>
      <c r="CA73" s="273">
        <v>6</v>
      </c>
      <c r="CB73" s="274">
        <v>10</v>
      </c>
      <c r="CC73" s="275">
        <v>16</v>
      </c>
      <c r="CD73" s="273" t="s">
        <v>197</v>
      </c>
      <c r="CE73" s="274" t="s">
        <v>197</v>
      </c>
      <c r="CF73" s="275" t="s">
        <v>197</v>
      </c>
      <c r="CG73" s="273">
        <v>6</v>
      </c>
      <c r="CH73" s="274">
        <v>10</v>
      </c>
      <c r="CI73" s="275">
        <v>16</v>
      </c>
      <c r="CJ73" s="273">
        <v>17</v>
      </c>
      <c r="CK73" s="274">
        <v>17.2</v>
      </c>
      <c r="CL73" s="275">
        <v>17.100000000000001</v>
      </c>
      <c r="CM73" s="273">
        <v>6</v>
      </c>
      <c r="CN73" s="274">
        <v>10</v>
      </c>
      <c r="CO73" s="275">
        <v>16</v>
      </c>
      <c r="CP73" s="273">
        <v>71</v>
      </c>
      <c r="CQ73" s="274">
        <v>56</v>
      </c>
      <c r="CR73" s="275">
        <v>64</v>
      </c>
      <c r="CS73" s="273">
        <v>1517</v>
      </c>
      <c r="CT73" s="274">
        <v>1571</v>
      </c>
      <c r="CU73" s="275">
        <v>3088</v>
      </c>
      <c r="CV73" s="273">
        <v>73</v>
      </c>
      <c r="CW73" s="274">
        <v>59</v>
      </c>
      <c r="CX73" s="275">
        <v>66</v>
      </c>
      <c r="CY73" s="273">
        <v>1517</v>
      </c>
      <c r="CZ73" s="274">
        <v>1571</v>
      </c>
      <c r="DA73" s="275">
        <v>3088</v>
      </c>
      <c r="DB73" s="273">
        <v>34</v>
      </c>
      <c r="DC73" s="274">
        <v>31.5</v>
      </c>
      <c r="DD73" s="275">
        <v>32.700000000000003</v>
      </c>
      <c r="DE73" s="273">
        <v>1517</v>
      </c>
      <c r="DF73" s="274">
        <v>1571</v>
      </c>
      <c r="DG73" s="275">
        <v>3088</v>
      </c>
    </row>
    <row r="74" spans="1:111" x14ac:dyDescent="0.35">
      <c r="A74" t="s">
        <v>34</v>
      </c>
      <c r="B74" t="s">
        <v>280</v>
      </c>
      <c r="C74" t="s">
        <v>260</v>
      </c>
      <c r="D74" s="273">
        <v>82</v>
      </c>
      <c r="E74" s="274">
        <v>71</v>
      </c>
      <c r="F74" s="275">
        <v>76</v>
      </c>
      <c r="G74" s="273">
        <v>1439</v>
      </c>
      <c r="H74" s="274">
        <v>1423</v>
      </c>
      <c r="I74" s="275">
        <v>2862</v>
      </c>
      <c r="J74" s="273">
        <v>83</v>
      </c>
      <c r="K74" s="274">
        <v>72</v>
      </c>
      <c r="L74" s="275">
        <v>78</v>
      </c>
      <c r="M74" s="273">
        <v>1439</v>
      </c>
      <c r="N74" s="274">
        <v>1423</v>
      </c>
      <c r="O74" s="275">
        <v>2862</v>
      </c>
      <c r="P74" s="273">
        <v>39</v>
      </c>
      <c r="Q74" s="274">
        <v>36.700000000000003</v>
      </c>
      <c r="R74" s="275">
        <v>37.799999999999997</v>
      </c>
      <c r="S74" s="273">
        <v>1439</v>
      </c>
      <c r="T74" s="274">
        <v>1423</v>
      </c>
      <c r="U74" s="275">
        <v>2862</v>
      </c>
      <c r="V74" s="320" t="s">
        <v>191</v>
      </c>
      <c r="W74" s="320" t="s">
        <v>191</v>
      </c>
      <c r="X74" s="320" t="s">
        <v>191</v>
      </c>
      <c r="Y74" s="320" t="s">
        <v>191</v>
      </c>
      <c r="Z74" s="320" t="s">
        <v>191</v>
      </c>
      <c r="AA74" s="320" t="s">
        <v>191</v>
      </c>
      <c r="AB74" s="320" t="s">
        <v>191</v>
      </c>
      <c r="AC74" s="320" t="s">
        <v>191</v>
      </c>
      <c r="AD74" s="320" t="s">
        <v>191</v>
      </c>
      <c r="AE74" s="320" t="s">
        <v>191</v>
      </c>
      <c r="AF74" s="320" t="s">
        <v>191</v>
      </c>
      <c r="AG74" s="320" t="s">
        <v>191</v>
      </c>
      <c r="AH74" s="320" t="s">
        <v>191</v>
      </c>
      <c r="AI74" s="320" t="s">
        <v>191</v>
      </c>
      <c r="AJ74" s="320" t="s">
        <v>191</v>
      </c>
      <c r="AK74" s="320" t="s">
        <v>191</v>
      </c>
      <c r="AL74" s="320" t="s">
        <v>191</v>
      </c>
      <c r="AM74" s="320" t="s">
        <v>191</v>
      </c>
      <c r="AN74" s="320" t="s">
        <v>191</v>
      </c>
      <c r="AO74" s="320" t="s">
        <v>191</v>
      </c>
      <c r="AP74" s="320" t="s">
        <v>191</v>
      </c>
      <c r="AQ74" s="320" t="s">
        <v>191</v>
      </c>
      <c r="AR74" s="320" t="s">
        <v>191</v>
      </c>
      <c r="AS74" s="320" t="s">
        <v>191</v>
      </c>
      <c r="AT74" s="320" t="s">
        <v>191</v>
      </c>
      <c r="AU74" s="320" t="s">
        <v>191</v>
      </c>
      <c r="AV74" s="320" t="s">
        <v>191</v>
      </c>
      <c r="AW74" s="320" t="s">
        <v>191</v>
      </c>
      <c r="AX74" s="320" t="s">
        <v>191</v>
      </c>
      <c r="AY74" s="320" t="s">
        <v>191</v>
      </c>
      <c r="AZ74" s="320" t="s">
        <v>191</v>
      </c>
      <c r="BA74" s="320" t="s">
        <v>191</v>
      </c>
      <c r="BB74" s="320" t="s">
        <v>191</v>
      </c>
      <c r="BC74" s="320" t="s">
        <v>191</v>
      </c>
      <c r="BD74" s="320" t="s">
        <v>191</v>
      </c>
      <c r="BE74" s="320" t="s">
        <v>191</v>
      </c>
      <c r="BF74" s="273">
        <v>19</v>
      </c>
      <c r="BG74" s="274">
        <v>22</v>
      </c>
      <c r="BH74" s="275">
        <v>21</v>
      </c>
      <c r="BI74" s="273">
        <v>43</v>
      </c>
      <c r="BJ74" s="274">
        <v>146</v>
      </c>
      <c r="BK74" s="275">
        <v>189</v>
      </c>
      <c r="BL74" s="273">
        <v>19</v>
      </c>
      <c r="BM74" s="274">
        <v>22</v>
      </c>
      <c r="BN74" s="275">
        <v>21</v>
      </c>
      <c r="BO74" s="273">
        <v>43</v>
      </c>
      <c r="BP74" s="274">
        <v>146</v>
      </c>
      <c r="BQ74" s="275">
        <v>189</v>
      </c>
      <c r="BR74" s="273">
        <v>27.3</v>
      </c>
      <c r="BS74" s="274">
        <v>26.5</v>
      </c>
      <c r="BT74" s="275">
        <v>26.7</v>
      </c>
      <c r="BU74" s="273">
        <v>43</v>
      </c>
      <c r="BV74" s="274">
        <v>146</v>
      </c>
      <c r="BW74" s="275">
        <v>189</v>
      </c>
      <c r="BX74" s="273" t="s">
        <v>197</v>
      </c>
      <c r="BY74" s="274" t="s">
        <v>197</v>
      </c>
      <c r="BZ74" s="275" t="s">
        <v>197</v>
      </c>
      <c r="CA74" s="273">
        <v>14</v>
      </c>
      <c r="CB74" s="274">
        <v>33</v>
      </c>
      <c r="CC74" s="275">
        <v>47</v>
      </c>
      <c r="CD74" s="273" t="s">
        <v>197</v>
      </c>
      <c r="CE74" s="274" t="s">
        <v>197</v>
      </c>
      <c r="CF74" s="275" t="s">
        <v>197</v>
      </c>
      <c r="CG74" s="273">
        <v>14</v>
      </c>
      <c r="CH74" s="274">
        <v>33</v>
      </c>
      <c r="CI74" s="275">
        <v>47</v>
      </c>
      <c r="CJ74" s="273">
        <v>19.100000000000001</v>
      </c>
      <c r="CK74" s="274">
        <v>18.3</v>
      </c>
      <c r="CL74" s="275">
        <v>18.600000000000001</v>
      </c>
      <c r="CM74" s="273">
        <v>14</v>
      </c>
      <c r="CN74" s="274">
        <v>33</v>
      </c>
      <c r="CO74" s="275">
        <v>47</v>
      </c>
      <c r="CP74" s="273">
        <v>79</v>
      </c>
      <c r="CQ74" s="274">
        <v>65</v>
      </c>
      <c r="CR74" s="275">
        <v>72</v>
      </c>
      <c r="CS74" s="273">
        <v>1522</v>
      </c>
      <c r="CT74" s="274">
        <v>1639</v>
      </c>
      <c r="CU74" s="275">
        <v>3161</v>
      </c>
      <c r="CV74" s="273">
        <v>80</v>
      </c>
      <c r="CW74" s="274">
        <v>66</v>
      </c>
      <c r="CX74" s="275">
        <v>73</v>
      </c>
      <c r="CY74" s="273">
        <v>1522</v>
      </c>
      <c r="CZ74" s="274">
        <v>1639</v>
      </c>
      <c r="DA74" s="275">
        <v>3161</v>
      </c>
      <c r="DB74" s="273">
        <v>38.4</v>
      </c>
      <c r="DC74" s="274">
        <v>35.5</v>
      </c>
      <c r="DD74" s="275">
        <v>36.9</v>
      </c>
      <c r="DE74" s="273">
        <v>1522</v>
      </c>
      <c r="DF74" s="274">
        <v>1639</v>
      </c>
      <c r="DG74" s="275">
        <v>3161</v>
      </c>
    </row>
    <row r="75" spans="1:111" x14ac:dyDescent="0.35">
      <c r="A75" t="s">
        <v>36</v>
      </c>
      <c r="B75" t="s">
        <v>282</v>
      </c>
      <c r="C75" t="s">
        <v>260</v>
      </c>
      <c r="D75" s="273">
        <v>78</v>
      </c>
      <c r="E75" s="274">
        <v>64</v>
      </c>
      <c r="F75" s="275">
        <v>71</v>
      </c>
      <c r="G75" s="273">
        <v>1749</v>
      </c>
      <c r="H75" s="274">
        <v>1705</v>
      </c>
      <c r="I75" s="275">
        <v>3454</v>
      </c>
      <c r="J75" s="273">
        <v>80</v>
      </c>
      <c r="K75" s="274">
        <v>69</v>
      </c>
      <c r="L75" s="275">
        <v>74</v>
      </c>
      <c r="M75" s="273">
        <v>1749</v>
      </c>
      <c r="N75" s="274">
        <v>1705</v>
      </c>
      <c r="O75" s="275">
        <v>3454</v>
      </c>
      <c r="P75" s="273">
        <v>35.4</v>
      </c>
      <c r="Q75" s="274">
        <v>33.4</v>
      </c>
      <c r="R75" s="275">
        <v>34.4</v>
      </c>
      <c r="S75" s="273">
        <v>1749</v>
      </c>
      <c r="T75" s="274">
        <v>1705</v>
      </c>
      <c r="U75" s="275">
        <v>3454</v>
      </c>
      <c r="V75" s="320" t="s">
        <v>191</v>
      </c>
      <c r="W75" s="320" t="s">
        <v>191</v>
      </c>
      <c r="X75" s="320" t="s">
        <v>191</v>
      </c>
      <c r="Y75" s="320" t="s">
        <v>191</v>
      </c>
      <c r="Z75" s="320" t="s">
        <v>191</v>
      </c>
      <c r="AA75" s="320" t="s">
        <v>191</v>
      </c>
      <c r="AB75" s="320" t="s">
        <v>191</v>
      </c>
      <c r="AC75" s="320" t="s">
        <v>191</v>
      </c>
      <c r="AD75" s="320" t="s">
        <v>191</v>
      </c>
      <c r="AE75" s="320" t="s">
        <v>191</v>
      </c>
      <c r="AF75" s="320" t="s">
        <v>191</v>
      </c>
      <c r="AG75" s="320" t="s">
        <v>191</v>
      </c>
      <c r="AH75" s="320" t="s">
        <v>191</v>
      </c>
      <c r="AI75" s="320" t="s">
        <v>191</v>
      </c>
      <c r="AJ75" s="320" t="s">
        <v>191</v>
      </c>
      <c r="AK75" s="320" t="s">
        <v>191</v>
      </c>
      <c r="AL75" s="320" t="s">
        <v>191</v>
      </c>
      <c r="AM75" s="320" t="s">
        <v>191</v>
      </c>
      <c r="AN75" s="320" t="s">
        <v>191</v>
      </c>
      <c r="AO75" s="320" t="s">
        <v>191</v>
      </c>
      <c r="AP75" s="320" t="s">
        <v>191</v>
      </c>
      <c r="AQ75" s="320" t="s">
        <v>191</v>
      </c>
      <c r="AR75" s="320" t="s">
        <v>191</v>
      </c>
      <c r="AS75" s="320" t="s">
        <v>191</v>
      </c>
      <c r="AT75" s="320" t="s">
        <v>191</v>
      </c>
      <c r="AU75" s="320" t="s">
        <v>191</v>
      </c>
      <c r="AV75" s="320" t="s">
        <v>191</v>
      </c>
      <c r="AW75" s="320" t="s">
        <v>191</v>
      </c>
      <c r="AX75" s="320" t="s">
        <v>191</v>
      </c>
      <c r="AY75" s="320" t="s">
        <v>191</v>
      </c>
      <c r="AZ75" s="320" t="s">
        <v>191</v>
      </c>
      <c r="BA75" s="320" t="s">
        <v>191</v>
      </c>
      <c r="BB75" s="320" t="s">
        <v>191</v>
      </c>
      <c r="BC75" s="320" t="s">
        <v>191</v>
      </c>
      <c r="BD75" s="320" t="s">
        <v>191</v>
      </c>
      <c r="BE75" s="320" t="s">
        <v>191</v>
      </c>
      <c r="BF75" s="273">
        <v>22</v>
      </c>
      <c r="BG75" s="274">
        <v>13</v>
      </c>
      <c r="BH75" s="275">
        <v>16</v>
      </c>
      <c r="BI75" s="273">
        <v>87</v>
      </c>
      <c r="BJ75" s="274">
        <v>196</v>
      </c>
      <c r="BK75" s="275">
        <v>283</v>
      </c>
      <c r="BL75" s="273">
        <v>25</v>
      </c>
      <c r="BM75" s="274">
        <v>16</v>
      </c>
      <c r="BN75" s="275">
        <v>19</v>
      </c>
      <c r="BO75" s="273">
        <v>87</v>
      </c>
      <c r="BP75" s="274">
        <v>196</v>
      </c>
      <c r="BQ75" s="275">
        <v>283</v>
      </c>
      <c r="BR75" s="273">
        <v>25.5</v>
      </c>
      <c r="BS75" s="274">
        <v>22.9</v>
      </c>
      <c r="BT75" s="275">
        <v>23.7</v>
      </c>
      <c r="BU75" s="273">
        <v>87</v>
      </c>
      <c r="BV75" s="274">
        <v>196</v>
      </c>
      <c r="BW75" s="275">
        <v>283</v>
      </c>
      <c r="BX75" s="273" t="s">
        <v>197</v>
      </c>
      <c r="BY75" s="274" t="s">
        <v>197</v>
      </c>
      <c r="BZ75" s="275" t="s">
        <v>197</v>
      </c>
      <c r="CA75" s="273">
        <v>11</v>
      </c>
      <c r="CB75" s="274">
        <v>37</v>
      </c>
      <c r="CC75" s="275">
        <v>48</v>
      </c>
      <c r="CD75" s="273" t="s">
        <v>197</v>
      </c>
      <c r="CE75" s="274" t="s">
        <v>197</v>
      </c>
      <c r="CF75" s="275" t="s">
        <v>197</v>
      </c>
      <c r="CG75" s="273">
        <v>11</v>
      </c>
      <c r="CH75" s="274">
        <v>37</v>
      </c>
      <c r="CI75" s="275">
        <v>48</v>
      </c>
      <c r="CJ75" s="273">
        <v>17.5</v>
      </c>
      <c r="CK75" s="274">
        <v>18.3</v>
      </c>
      <c r="CL75" s="275">
        <v>18.100000000000001</v>
      </c>
      <c r="CM75" s="273">
        <v>11</v>
      </c>
      <c r="CN75" s="274">
        <v>37</v>
      </c>
      <c r="CO75" s="275">
        <v>48</v>
      </c>
      <c r="CP75" s="273">
        <v>74</v>
      </c>
      <c r="CQ75" s="274">
        <v>57</v>
      </c>
      <c r="CR75" s="275">
        <v>66</v>
      </c>
      <c r="CS75" s="273">
        <v>1854</v>
      </c>
      <c r="CT75" s="274">
        <v>1942</v>
      </c>
      <c r="CU75" s="275">
        <v>3796</v>
      </c>
      <c r="CV75" s="273">
        <v>77</v>
      </c>
      <c r="CW75" s="274">
        <v>62</v>
      </c>
      <c r="CX75" s="275">
        <v>69</v>
      </c>
      <c r="CY75" s="273">
        <v>1854</v>
      </c>
      <c r="CZ75" s="274">
        <v>1942</v>
      </c>
      <c r="DA75" s="275">
        <v>3796</v>
      </c>
      <c r="DB75" s="273">
        <v>34.799999999999997</v>
      </c>
      <c r="DC75" s="274">
        <v>32</v>
      </c>
      <c r="DD75" s="275">
        <v>33.4</v>
      </c>
      <c r="DE75" s="273">
        <v>1854</v>
      </c>
      <c r="DF75" s="274">
        <v>1942</v>
      </c>
      <c r="DG75" s="275">
        <v>3796</v>
      </c>
    </row>
    <row r="76" spans="1:111" x14ac:dyDescent="0.35">
      <c r="A76" t="s">
        <v>23</v>
      </c>
      <c r="B76" t="s">
        <v>269</v>
      </c>
      <c r="C76" t="s">
        <v>260</v>
      </c>
      <c r="D76" s="273">
        <v>78</v>
      </c>
      <c r="E76" s="274">
        <v>65</v>
      </c>
      <c r="F76" s="275">
        <v>72</v>
      </c>
      <c r="G76" s="273">
        <v>874</v>
      </c>
      <c r="H76" s="274">
        <v>851</v>
      </c>
      <c r="I76" s="275">
        <v>1725</v>
      </c>
      <c r="J76" s="273">
        <v>79</v>
      </c>
      <c r="K76" s="274">
        <v>67</v>
      </c>
      <c r="L76" s="275">
        <v>73</v>
      </c>
      <c r="M76" s="273">
        <v>874</v>
      </c>
      <c r="N76" s="274">
        <v>851</v>
      </c>
      <c r="O76" s="275">
        <v>1725</v>
      </c>
      <c r="P76" s="273">
        <v>35.299999999999997</v>
      </c>
      <c r="Q76" s="274">
        <v>34</v>
      </c>
      <c r="R76" s="275">
        <v>34.700000000000003</v>
      </c>
      <c r="S76" s="273">
        <v>874</v>
      </c>
      <c r="T76" s="274">
        <v>851</v>
      </c>
      <c r="U76" s="275">
        <v>1725</v>
      </c>
      <c r="V76" s="320" t="s">
        <v>191</v>
      </c>
      <c r="W76" s="320" t="s">
        <v>191</v>
      </c>
      <c r="X76" s="320" t="s">
        <v>191</v>
      </c>
      <c r="Y76" s="320" t="s">
        <v>191</v>
      </c>
      <c r="Z76" s="320" t="s">
        <v>191</v>
      </c>
      <c r="AA76" s="320" t="s">
        <v>191</v>
      </c>
      <c r="AB76" s="320" t="s">
        <v>191</v>
      </c>
      <c r="AC76" s="320" t="s">
        <v>191</v>
      </c>
      <c r="AD76" s="320" t="s">
        <v>191</v>
      </c>
      <c r="AE76" s="320" t="s">
        <v>191</v>
      </c>
      <c r="AF76" s="320" t="s">
        <v>191</v>
      </c>
      <c r="AG76" s="320" t="s">
        <v>191</v>
      </c>
      <c r="AH76" s="320" t="s">
        <v>191</v>
      </c>
      <c r="AI76" s="320" t="s">
        <v>191</v>
      </c>
      <c r="AJ76" s="320" t="s">
        <v>191</v>
      </c>
      <c r="AK76" s="320" t="s">
        <v>191</v>
      </c>
      <c r="AL76" s="320" t="s">
        <v>191</v>
      </c>
      <c r="AM76" s="320" t="s">
        <v>191</v>
      </c>
      <c r="AN76" s="320" t="s">
        <v>191</v>
      </c>
      <c r="AO76" s="320" t="s">
        <v>191</v>
      </c>
      <c r="AP76" s="320" t="s">
        <v>191</v>
      </c>
      <c r="AQ76" s="320" t="s">
        <v>191</v>
      </c>
      <c r="AR76" s="320" t="s">
        <v>191</v>
      </c>
      <c r="AS76" s="320" t="s">
        <v>191</v>
      </c>
      <c r="AT76" s="320" t="s">
        <v>191</v>
      </c>
      <c r="AU76" s="320" t="s">
        <v>191</v>
      </c>
      <c r="AV76" s="320" t="s">
        <v>191</v>
      </c>
      <c r="AW76" s="320" t="s">
        <v>191</v>
      </c>
      <c r="AX76" s="320" t="s">
        <v>191</v>
      </c>
      <c r="AY76" s="320" t="s">
        <v>191</v>
      </c>
      <c r="AZ76" s="320" t="s">
        <v>191</v>
      </c>
      <c r="BA76" s="320" t="s">
        <v>191</v>
      </c>
      <c r="BB76" s="320" t="s">
        <v>191</v>
      </c>
      <c r="BC76" s="320" t="s">
        <v>191</v>
      </c>
      <c r="BD76" s="320" t="s">
        <v>191</v>
      </c>
      <c r="BE76" s="320" t="s">
        <v>191</v>
      </c>
      <c r="BF76" s="273">
        <v>22</v>
      </c>
      <c r="BG76" s="274">
        <v>17</v>
      </c>
      <c r="BH76" s="275">
        <v>18</v>
      </c>
      <c r="BI76" s="273">
        <v>46</v>
      </c>
      <c r="BJ76" s="274">
        <v>134</v>
      </c>
      <c r="BK76" s="275">
        <v>180</v>
      </c>
      <c r="BL76" s="273">
        <v>22</v>
      </c>
      <c r="BM76" s="274">
        <v>21</v>
      </c>
      <c r="BN76" s="275">
        <v>21</v>
      </c>
      <c r="BO76" s="273">
        <v>46</v>
      </c>
      <c r="BP76" s="274">
        <v>134</v>
      </c>
      <c r="BQ76" s="275">
        <v>180</v>
      </c>
      <c r="BR76" s="273">
        <v>26.7</v>
      </c>
      <c r="BS76" s="274">
        <v>25.6</v>
      </c>
      <c r="BT76" s="275">
        <v>25.9</v>
      </c>
      <c r="BU76" s="273">
        <v>46</v>
      </c>
      <c r="BV76" s="274">
        <v>134</v>
      </c>
      <c r="BW76" s="275">
        <v>180</v>
      </c>
      <c r="BX76" s="273" t="s">
        <v>197</v>
      </c>
      <c r="BY76" s="274" t="s">
        <v>197</v>
      </c>
      <c r="BZ76" s="275" t="s">
        <v>197</v>
      </c>
      <c r="CA76" s="273">
        <v>5</v>
      </c>
      <c r="CB76" s="274">
        <v>23</v>
      </c>
      <c r="CC76" s="275">
        <v>28</v>
      </c>
      <c r="CD76" s="273" t="s">
        <v>197</v>
      </c>
      <c r="CE76" s="274" t="s">
        <v>197</v>
      </c>
      <c r="CF76" s="275" t="s">
        <v>197</v>
      </c>
      <c r="CG76" s="273">
        <v>5</v>
      </c>
      <c r="CH76" s="274">
        <v>23</v>
      </c>
      <c r="CI76" s="275">
        <v>28</v>
      </c>
      <c r="CJ76" s="273">
        <v>17</v>
      </c>
      <c r="CK76" s="274">
        <v>19.399999999999999</v>
      </c>
      <c r="CL76" s="275">
        <v>19</v>
      </c>
      <c r="CM76" s="273">
        <v>5</v>
      </c>
      <c r="CN76" s="274">
        <v>23</v>
      </c>
      <c r="CO76" s="275">
        <v>28</v>
      </c>
      <c r="CP76" s="273">
        <v>75</v>
      </c>
      <c r="CQ76" s="274">
        <v>57</v>
      </c>
      <c r="CR76" s="275">
        <v>66</v>
      </c>
      <c r="CS76" s="273">
        <v>927</v>
      </c>
      <c r="CT76" s="274">
        <v>1013</v>
      </c>
      <c r="CU76" s="275">
        <v>1940</v>
      </c>
      <c r="CV76" s="273">
        <v>76</v>
      </c>
      <c r="CW76" s="274">
        <v>59</v>
      </c>
      <c r="CX76" s="275">
        <v>67</v>
      </c>
      <c r="CY76" s="273">
        <v>927</v>
      </c>
      <c r="CZ76" s="274">
        <v>1013</v>
      </c>
      <c r="DA76" s="275">
        <v>1940</v>
      </c>
      <c r="DB76" s="273">
        <v>34.799999999999997</v>
      </c>
      <c r="DC76" s="274">
        <v>32.5</v>
      </c>
      <c r="DD76" s="275">
        <v>33.6</v>
      </c>
      <c r="DE76" s="273">
        <v>927</v>
      </c>
      <c r="DF76" s="274">
        <v>1013</v>
      </c>
      <c r="DG76" s="275">
        <v>1940</v>
      </c>
    </row>
    <row r="77" spans="1:111" x14ac:dyDescent="0.35">
      <c r="A77" t="s">
        <v>25</v>
      </c>
      <c r="B77" t="s">
        <v>271</v>
      </c>
      <c r="C77" t="s">
        <v>260</v>
      </c>
      <c r="D77" s="273">
        <v>74</v>
      </c>
      <c r="E77" s="274">
        <v>61</v>
      </c>
      <c r="F77" s="275">
        <v>68</v>
      </c>
      <c r="G77" s="273">
        <v>2553</v>
      </c>
      <c r="H77" s="274">
        <v>2206</v>
      </c>
      <c r="I77" s="275">
        <v>4759</v>
      </c>
      <c r="J77" s="273">
        <v>74</v>
      </c>
      <c r="K77" s="274">
        <v>63</v>
      </c>
      <c r="L77" s="275">
        <v>69</v>
      </c>
      <c r="M77" s="273">
        <v>2553</v>
      </c>
      <c r="N77" s="274">
        <v>2206</v>
      </c>
      <c r="O77" s="275">
        <v>4759</v>
      </c>
      <c r="P77" s="273">
        <v>35</v>
      </c>
      <c r="Q77" s="274">
        <v>33.299999999999997</v>
      </c>
      <c r="R77" s="275">
        <v>34.200000000000003</v>
      </c>
      <c r="S77" s="273">
        <v>2553</v>
      </c>
      <c r="T77" s="274">
        <v>2206</v>
      </c>
      <c r="U77" s="275">
        <v>4759</v>
      </c>
      <c r="V77" s="320" t="s">
        <v>191</v>
      </c>
      <c r="W77" s="320" t="s">
        <v>191</v>
      </c>
      <c r="X77" s="320" t="s">
        <v>191</v>
      </c>
      <c r="Y77" s="320" t="s">
        <v>191</v>
      </c>
      <c r="Z77" s="320" t="s">
        <v>191</v>
      </c>
      <c r="AA77" s="320" t="s">
        <v>191</v>
      </c>
      <c r="AB77" s="320" t="s">
        <v>191</v>
      </c>
      <c r="AC77" s="320" t="s">
        <v>191</v>
      </c>
      <c r="AD77" s="320" t="s">
        <v>191</v>
      </c>
      <c r="AE77" s="320" t="s">
        <v>191</v>
      </c>
      <c r="AF77" s="320" t="s">
        <v>191</v>
      </c>
      <c r="AG77" s="320" t="s">
        <v>191</v>
      </c>
      <c r="AH77" s="320" t="s">
        <v>191</v>
      </c>
      <c r="AI77" s="320" t="s">
        <v>191</v>
      </c>
      <c r="AJ77" s="320" t="s">
        <v>191</v>
      </c>
      <c r="AK77" s="320" t="s">
        <v>191</v>
      </c>
      <c r="AL77" s="320" t="s">
        <v>191</v>
      </c>
      <c r="AM77" s="320" t="s">
        <v>191</v>
      </c>
      <c r="AN77" s="320" t="s">
        <v>191</v>
      </c>
      <c r="AO77" s="320" t="s">
        <v>191</v>
      </c>
      <c r="AP77" s="320" t="s">
        <v>191</v>
      </c>
      <c r="AQ77" s="320" t="s">
        <v>191</v>
      </c>
      <c r="AR77" s="320" t="s">
        <v>191</v>
      </c>
      <c r="AS77" s="320" t="s">
        <v>191</v>
      </c>
      <c r="AT77" s="320" t="s">
        <v>191</v>
      </c>
      <c r="AU77" s="320" t="s">
        <v>191</v>
      </c>
      <c r="AV77" s="320" t="s">
        <v>191</v>
      </c>
      <c r="AW77" s="320" t="s">
        <v>191</v>
      </c>
      <c r="AX77" s="320" t="s">
        <v>191</v>
      </c>
      <c r="AY77" s="320" t="s">
        <v>191</v>
      </c>
      <c r="AZ77" s="320" t="s">
        <v>191</v>
      </c>
      <c r="BA77" s="320" t="s">
        <v>191</v>
      </c>
      <c r="BB77" s="320" t="s">
        <v>191</v>
      </c>
      <c r="BC77" s="320" t="s">
        <v>191</v>
      </c>
      <c r="BD77" s="320" t="s">
        <v>191</v>
      </c>
      <c r="BE77" s="320" t="s">
        <v>191</v>
      </c>
      <c r="BF77" s="273">
        <v>24</v>
      </c>
      <c r="BG77" s="274">
        <v>19</v>
      </c>
      <c r="BH77" s="275">
        <v>20</v>
      </c>
      <c r="BI77" s="273">
        <v>205</v>
      </c>
      <c r="BJ77" s="274">
        <v>497</v>
      </c>
      <c r="BK77" s="275">
        <v>702</v>
      </c>
      <c r="BL77" s="273">
        <v>24</v>
      </c>
      <c r="BM77" s="274">
        <v>20</v>
      </c>
      <c r="BN77" s="275">
        <v>21</v>
      </c>
      <c r="BO77" s="273">
        <v>205</v>
      </c>
      <c r="BP77" s="274">
        <v>497</v>
      </c>
      <c r="BQ77" s="275">
        <v>702</v>
      </c>
      <c r="BR77" s="273">
        <v>26.5</v>
      </c>
      <c r="BS77" s="274">
        <v>25.7</v>
      </c>
      <c r="BT77" s="275">
        <v>26</v>
      </c>
      <c r="BU77" s="273">
        <v>205</v>
      </c>
      <c r="BV77" s="274">
        <v>497</v>
      </c>
      <c r="BW77" s="275">
        <v>702</v>
      </c>
      <c r="BX77" s="273" t="s">
        <v>197</v>
      </c>
      <c r="BY77" s="274" t="s">
        <v>197</v>
      </c>
      <c r="BZ77" s="275" t="s">
        <v>197</v>
      </c>
      <c r="CA77" s="273">
        <v>14</v>
      </c>
      <c r="CB77" s="274">
        <v>32</v>
      </c>
      <c r="CC77" s="275">
        <v>46</v>
      </c>
      <c r="CD77" s="273" t="s">
        <v>197</v>
      </c>
      <c r="CE77" s="274" t="s">
        <v>197</v>
      </c>
      <c r="CF77" s="275" t="s">
        <v>197</v>
      </c>
      <c r="CG77" s="273">
        <v>14</v>
      </c>
      <c r="CH77" s="274">
        <v>32</v>
      </c>
      <c r="CI77" s="275">
        <v>46</v>
      </c>
      <c r="CJ77" s="273">
        <v>21.1</v>
      </c>
      <c r="CK77" s="274">
        <v>18</v>
      </c>
      <c r="CL77" s="275">
        <v>18.899999999999999</v>
      </c>
      <c r="CM77" s="273">
        <v>14</v>
      </c>
      <c r="CN77" s="274">
        <v>32</v>
      </c>
      <c r="CO77" s="275">
        <v>46</v>
      </c>
      <c r="CP77" s="273">
        <v>69</v>
      </c>
      <c r="CQ77" s="274">
        <v>52</v>
      </c>
      <c r="CR77" s="275">
        <v>61</v>
      </c>
      <c r="CS77" s="273">
        <v>2797</v>
      </c>
      <c r="CT77" s="274">
        <v>2768</v>
      </c>
      <c r="CU77" s="275">
        <v>5565</v>
      </c>
      <c r="CV77" s="273">
        <v>70</v>
      </c>
      <c r="CW77" s="274">
        <v>54</v>
      </c>
      <c r="CX77" s="275">
        <v>62</v>
      </c>
      <c r="CY77" s="273">
        <v>2797</v>
      </c>
      <c r="CZ77" s="274">
        <v>2768</v>
      </c>
      <c r="DA77" s="275">
        <v>5565</v>
      </c>
      <c r="DB77" s="273">
        <v>34.200000000000003</v>
      </c>
      <c r="DC77" s="274">
        <v>31.7</v>
      </c>
      <c r="DD77" s="275">
        <v>32.9</v>
      </c>
      <c r="DE77" s="273">
        <v>2797</v>
      </c>
      <c r="DF77" s="274">
        <v>2768</v>
      </c>
      <c r="DG77" s="275">
        <v>5565</v>
      </c>
    </row>
    <row r="78" spans="1:111" x14ac:dyDescent="0.35">
      <c r="A78" t="s">
        <v>31</v>
      </c>
      <c r="B78" t="s">
        <v>277</v>
      </c>
      <c r="C78" t="s">
        <v>260</v>
      </c>
      <c r="D78" s="273">
        <v>79</v>
      </c>
      <c r="E78" s="274">
        <v>63</v>
      </c>
      <c r="F78" s="275">
        <v>71</v>
      </c>
      <c r="G78" s="273">
        <v>976</v>
      </c>
      <c r="H78" s="274">
        <v>930</v>
      </c>
      <c r="I78" s="275">
        <v>1906</v>
      </c>
      <c r="J78" s="273">
        <v>79</v>
      </c>
      <c r="K78" s="274">
        <v>67</v>
      </c>
      <c r="L78" s="275">
        <v>73</v>
      </c>
      <c r="M78" s="273">
        <v>976</v>
      </c>
      <c r="N78" s="274">
        <v>930</v>
      </c>
      <c r="O78" s="275">
        <v>1906</v>
      </c>
      <c r="P78" s="273">
        <v>35.6</v>
      </c>
      <c r="Q78" s="274">
        <v>33.700000000000003</v>
      </c>
      <c r="R78" s="275">
        <v>34.700000000000003</v>
      </c>
      <c r="S78" s="273">
        <v>976</v>
      </c>
      <c r="T78" s="274">
        <v>930</v>
      </c>
      <c r="U78" s="275">
        <v>1906</v>
      </c>
      <c r="V78" s="320" t="s">
        <v>191</v>
      </c>
      <c r="W78" s="320" t="s">
        <v>191</v>
      </c>
      <c r="X78" s="320" t="s">
        <v>191</v>
      </c>
      <c r="Y78" s="320" t="s">
        <v>191</v>
      </c>
      <c r="Z78" s="320" t="s">
        <v>191</v>
      </c>
      <c r="AA78" s="320" t="s">
        <v>191</v>
      </c>
      <c r="AB78" s="320" t="s">
        <v>191</v>
      </c>
      <c r="AC78" s="320" t="s">
        <v>191</v>
      </c>
      <c r="AD78" s="320" t="s">
        <v>191</v>
      </c>
      <c r="AE78" s="320" t="s">
        <v>191</v>
      </c>
      <c r="AF78" s="320" t="s">
        <v>191</v>
      </c>
      <c r="AG78" s="320" t="s">
        <v>191</v>
      </c>
      <c r="AH78" s="320" t="s">
        <v>191</v>
      </c>
      <c r="AI78" s="320" t="s">
        <v>191</v>
      </c>
      <c r="AJ78" s="320" t="s">
        <v>191</v>
      </c>
      <c r="AK78" s="320" t="s">
        <v>191</v>
      </c>
      <c r="AL78" s="320" t="s">
        <v>191</v>
      </c>
      <c r="AM78" s="320" t="s">
        <v>191</v>
      </c>
      <c r="AN78" s="320" t="s">
        <v>191</v>
      </c>
      <c r="AO78" s="320" t="s">
        <v>191</v>
      </c>
      <c r="AP78" s="320" t="s">
        <v>191</v>
      </c>
      <c r="AQ78" s="320" t="s">
        <v>191</v>
      </c>
      <c r="AR78" s="320" t="s">
        <v>191</v>
      </c>
      <c r="AS78" s="320" t="s">
        <v>191</v>
      </c>
      <c r="AT78" s="320" t="s">
        <v>191</v>
      </c>
      <c r="AU78" s="320" t="s">
        <v>191</v>
      </c>
      <c r="AV78" s="320" t="s">
        <v>191</v>
      </c>
      <c r="AW78" s="320" t="s">
        <v>191</v>
      </c>
      <c r="AX78" s="320" t="s">
        <v>191</v>
      </c>
      <c r="AY78" s="320" t="s">
        <v>191</v>
      </c>
      <c r="AZ78" s="320" t="s">
        <v>191</v>
      </c>
      <c r="BA78" s="320" t="s">
        <v>191</v>
      </c>
      <c r="BB78" s="320" t="s">
        <v>191</v>
      </c>
      <c r="BC78" s="320" t="s">
        <v>191</v>
      </c>
      <c r="BD78" s="320" t="s">
        <v>191</v>
      </c>
      <c r="BE78" s="320" t="s">
        <v>191</v>
      </c>
      <c r="BF78" s="273">
        <v>17</v>
      </c>
      <c r="BG78" s="274">
        <v>17</v>
      </c>
      <c r="BH78" s="275">
        <v>17</v>
      </c>
      <c r="BI78" s="273">
        <v>71</v>
      </c>
      <c r="BJ78" s="274">
        <v>148</v>
      </c>
      <c r="BK78" s="275">
        <v>219</v>
      </c>
      <c r="BL78" s="273">
        <v>20</v>
      </c>
      <c r="BM78" s="274">
        <v>19</v>
      </c>
      <c r="BN78" s="275">
        <v>19</v>
      </c>
      <c r="BO78" s="273">
        <v>71</v>
      </c>
      <c r="BP78" s="274">
        <v>148</v>
      </c>
      <c r="BQ78" s="275">
        <v>219</v>
      </c>
      <c r="BR78" s="273">
        <v>24.3</v>
      </c>
      <c r="BS78" s="274">
        <v>24.3</v>
      </c>
      <c r="BT78" s="275">
        <v>24.3</v>
      </c>
      <c r="BU78" s="273">
        <v>71</v>
      </c>
      <c r="BV78" s="274">
        <v>148</v>
      </c>
      <c r="BW78" s="275">
        <v>219</v>
      </c>
      <c r="BX78" s="273" t="s">
        <v>197</v>
      </c>
      <c r="BY78" s="274" t="s">
        <v>197</v>
      </c>
      <c r="BZ78" s="275" t="s">
        <v>197</v>
      </c>
      <c r="CA78" s="273">
        <v>6</v>
      </c>
      <c r="CB78" s="274">
        <v>11</v>
      </c>
      <c r="CC78" s="275">
        <v>17</v>
      </c>
      <c r="CD78" s="273" t="s">
        <v>197</v>
      </c>
      <c r="CE78" s="274" t="s">
        <v>197</v>
      </c>
      <c r="CF78" s="275" t="s">
        <v>197</v>
      </c>
      <c r="CG78" s="273">
        <v>6</v>
      </c>
      <c r="CH78" s="274">
        <v>11</v>
      </c>
      <c r="CI78" s="275">
        <v>17</v>
      </c>
      <c r="CJ78" s="273">
        <v>17</v>
      </c>
      <c r="CK78" s="274">
        <v>17.399999999999999</v>
      </c>
      <c r="CL78" s="275">
        <v>17.2</v>
      </c>
      <c r="CM78" s="273">
        <v>6</v>
      </c>
      <c r="CN78" s="274">
        <v>11</v>
      </c>
      <c r="CO78" s="275">
        <v>17</v>
      </c>
      <c r="CP78" s="273">
        <v>74</v>
      </c>
      <c r="CQ78" s="274">
        <v>56</v>
      </c>
      <c r="CR78" s="275">
        <v>65</v>
      </c>
      <c r="CS78" s="273">
        <v>1061</v>
      </c>
      <c r="CT78" s="274">
        <v>1102</v>
      </c>
      <c r="CU78" s="275">
        <v>2163</v>
      </c>
      <c r="CV78" s="273">
        <v>75</v>
      </c>
      <c r="CW78" s="274">
        <v>60</v>
      </c>
      <c r="CX78" s="275">
        <v>67</v>
      </c>
      <c r="CY78" s="273">
        <v>1061</v>
      </c>
      <c r="CZ78" s="274">
        <v>1102</v>
      </c>
      <c r="DA78" s="275">
        <v>2163</v>
      </c>
      <c r="DB78" s="273">
        <v>34.799999999999997</v>
      </c>
      <c r="DC78" s="274">
        <v>32.200000000000003</v>
      </c>
      <c r="DD78" s="275">
        <v>33.5</v>
      </c>
      <c r="DE78" s="273">
        <v>1061</v>
      </c>
      <c r="DF78" s="274">
        <v>1102</v>
      </c>
      <c r="DG78" s="275">
        <v>2163</v>
      </c>
    </row>
    <row r="79" spans="1:111" x14ac:dyDescent="0.35">
      <c r="A79" t="s">
        <v>30</v>
      </c>
      <c r="B79" t="s">
        <v>276</v>
      </c>
      <c r="C79" t="s">
        <v>260</v>
      </c>
      <c r="D79" s="273">
        <v>78</v>
      </c>
      <c r="E79" s="274">
        <v>67</v>
      </c>
      <c r="F79" s="275">
        <v>73</v>
      </c>
      <c r="G79" s="273">
        <v>1426</v>
      </c>
      <c r="H79" s="274">
        <v>1367</v>
      </c>
      <c r="I79" s="275">
        <v>2793</v>
      </c>
      <c r="J79" s="273">
        <v>79</v>
      </c>
      <c r="K79" s="274">
        <v>69</v>
      </c>
      <c r="L79" s="275">
        <v>74</v>
      </c>
      <c r="M79" s="273">
        <v>1426</v>
      </c>
      <c r="N79" s="274">
        <v>1367</v>
      </c>
      <c r="O79" s="275">
        <v>2793</v>
      </c>
      <c r="P79" s="273">
        <v>35.6</v>
      </c>
      <c r="Q79" s="274">
        <v>33.799999999999997</v>
      </c>
      <c r="R79" s="275">
        <v>34.700000000000003</v>
      </c>
      <c r="S79" s="273">
        <v>1426</v>
      </c>
      <c r="T79" s="274">
        <v>1367</v>
      </c>
      <c r="U79" s="275">
        <v>2793</v>
      </c>
      <c r="V79" s="320" t="s">
        <v>191</v>
      </c>
      <c r="W79" s="320" t="s">
        <v>191</v>
      </c>
      <c r="X79" s="320" t="s">
        <v>191</v>
      </c>
      <c r="Y79" s="320" t="s">
        <v>191</v>
      </c>
      <c r="Z79" s="320" t="s">
        <v>191</v>
      </c>
      <c r="AA79" s="320" t="s">
        <v>191</v>
      </c>
      <c r="AB79" s="320" t="s">
        <v>191</v>
      </c>
      <c r="AC79" s="320" t="s">
        <v>191</v>
      </c>
      <c r="AD79" s="320" t="s">
        <v>191</v>
      </c>
      <c r="AE79" s="320" t="s">
        <v>191</v>
      </c>
      <c r="AF79" s="320" t="s">
        <v>191</v>
      </c>
      <c r="AG79" s="320" t="s">
        <v>191</v>
      </c>
      <c r="AH79" s="320" t="s">
        <v>191</v>
      </c>
      <c r="AI79" s="320" t="s">
        <v>191</v>
      </c>
      <c r="AJ79" s="320" t="s">
        <v>191</v>
      </c>
      <c r="AK79" s="320" t="s">
        <v>191</v>
      </c>
      <c r="AL79" s="320" t="s">
        <v>191</v>
      </c>
      <c r="AM79" s="320" t="s">
        <v>191</v>
      </c>
      <c r="AN79" s="320" t="s">
        <v>191</v>
      </c>
      <c r="AO79" s="320" t="s">
        <v>191</v>
      </c>
      <c r="AP79" s="320" t="s">
        <v>191</v>
      </c>
      <c r="AQ79" s="320" t="s">
        <v>191</v>
      </c>
      <c r="AR79" s="320" t="s">
        <v>191</v>
      </c>
      <c r="AS79" s="320" t="s">
        <v>191</v>
      </c>
      <c r="AT79" s="320" t="s">
        <v>191</v>
      </c>
      <c r="AU79" s="320" t="s">
        <v>191</v>
      </c>
      <c r="AV79" s="320" t="s">
        <v>191</v>
      </c>
      <c r="AW79" s="320" t="s">
        <v>191</v>
      </c>
      <c r="AX79" s="320" t="s">
        <v>191</v>
      </c>
      <c r="AY79" s="320" t="s">
        <v>191</v>
      </c>
      <c r="AZ79" s="320" t="s">
        <v>191</v>
      </c>
      <c r="BA79" s="320" t="s">
        <v>191</v>
      </c>
      <c r="BB79" s="320" t="s">
        <v>191</v>
      </c>
      <c r="BC79" s="320" t="s">
        <v>191</v>
      </c>
      <c r="BD79" s="320" t="s">
        <v>191</v>
      </c>
      <c r="BE79" s="320" t="s">
        <v>191</v>
      </c>
      <c r="BF79" s="273">
        <v>26</v>
      </c>
      <c r="BG79" s="274">
        <v>12</v>
      </c>
      <c r="BH79" s="275">
        <v>16</v>
      </c>
      <c r="BI79" s="273">
        <v>47</v>
      </c>
      <c r="BJ79" s="274">
        <v>112</v>
      </c>
      <c r="BK79" s="275">
        <v>159</v>
      </c>
      <c r="BL79" s="273">
        <v>26</v>
      </c>
      <c r="BM79" s="274">
        <v>12</v>
      </c>
      <c r="BN79" s="275">
        <v>16</v>
      </c>
      <c r="BO79" s="273">
        <v>47</v>
      </c>
      <c r="BP79" s="274">
        <v>112</v>
      </c>
      <c r="BQ79" s="275">
        <v>159</v>
      </c>
      <c r="BR79" s="273">
        <v>25.4</v>
      </c>
      <c r="BS79" s="274">
        <v>24.1</v>
      </c>
      <c r="BT79" s="275">
        <v>24.5</v>
      </c>
      <c r="BU79" s="273">
        <v>47</v>
      </c>
      <c r="BV79" s="274">
        <v>112</v>
      </c>
      <c r="BW79" s="275">
        <v>159</v>
      </c>
      <c r="BX79" s="273" t="s">
        <v>197</v>
      </c>
      <c r="BY79" s="274" t="s">
        <v>197</v>
      </c>
      <c r="BZ79" s="275" t="s">
        <v>197</v>
      </c>
      <c r="CA79" s="273">
        <v>3</v>
      </c>
      <c r="CB79" s="274">
        <v>15</v>
      </c>
      <c r="CC79" s="275">
        <v>18</v>
      </c>
      <c r="CD79" s="273" t="s">
        <v>197</v>
      </c>
      <c r="CE79" s="274" t="s">
        <v>197</v>
      </c>
      <c r="CF79" s="275" t="s">
        <v>197</v>
      </c>
      <c r="CG79" s="273">
        <v>3</v>
      </c>
      <c r="CH79" s="274">
        <v>15</v>
      </c>
      <c r="CI79" s="275">
        <v>18</v>
      </c>
      <c r="CJ79" s="273">
        <v>19.7</v>
      </c>
      <c r="CK79" s="274">
        <v>21.6</v>
      </c>
      <c r="CL79" s="275">
        <v>21.3</v>
      </c>
      <c r="CM79" s="273">
        <v>3</v>
      </c>
      <c r="CN79" s="274">
        <v>15</v>
      </c>
      <c r="CO79" s="275">
        <v>18</v>
      </c>
      <c r="CP79" s="273">
        <v>76</v>
      </c>
      <c r="CQ79" s="274">
        <v>62</v>
      </c>
      <c r="CR79" s="275">
        <v>69</v>
      </c>
      <c r="CS79" s="273">
        <v>1495</v>
      </c>
      <c r="CT79" s="274">
        <v>1512</v>
      </c>
      <c r="CU79" s="275">
        <v>3007</v>
      </c>
      <c r="CV79" s="273">
        <v>77</v>
      </c>
      <c r="CW79" s="274">
        <v>64</v>
      </c>
      <c r="CX79" s="275">
        <v>70</v>
      </c>
      <c r="CY79" s="273">
        <v>1495</v>
      </c>
      <c r="CZ79" s="274">
        <v>1512</v>
      </c>
      <c r="DA79" s="275">
        <v>3007</v>
      </c>
      <c r="DB79" s="273">
        <v>35.200000000000003</v>
      </c>
      <c r="DC79" s="274">
        <v>33</v>
      </c>
      <c r="DD79" s="275">
        <v>34.1</v>
      </c>
      <c r="DE79" s="273">
        <v>1495</v>
      </c>
      <c r="DF79" s="274">
        <v>1512</v>
      </c>
      <c r="DG79" s="275">
        <v>3007</v>
      </c>
    </row>
    <row r="80" spans="1:111" x14ac:dyDescent="0.35">
      <c r="A80" t="s">
        <v>37</v>
      </c>
      <c r="B80" t="s">
        <v>283</v>
      </c>
      <c r="C80" t="s">
        <v>260</v>
      </c>
      <c r="D80" s="273">
        <v>78</v>
      </c>
      <c r="E80" s="274">
        <v>67</v>
      </c>
      <c r="F80" s="275">
        <v>73</v>
      </c>
      <c r="G80" s="273">
        <v>1780</v>
      </c>
      <c r="H80" s="274">
        <v>1758</v>
      </c>
      <c r="I80" s="275">
        <v>3538</v>
      </c>
      <c r="J80" s="273">
        <v>79</v>
      </c>
      <c r="K80" s="274">
        <v>70</v>
      </c>
      <c r="L80" s="275">
        <v>75</v>
      </c>
      <c r="M80" s="273">
        <v>1780</v>
      </c>
      <c r="N80" s="274">
        <v>1758</v>
      </c>
      <c r="O80" s="275">
        <v>3538</v>
      </c>
      <c r="P80" s="273">
        <v>34.799999999999997</v>
      </c>
      <c r="Q80" s="274">
        <v>33.5</v>
      </c>
      <c r="R80" s="275">
        <v>34.200000000000003</v>
      </c>
      <c r="S80" s="273">
        <v>1780</v>
      </c>
      <c r="T80" s="274">
        <v>1758</v>
      </c>
      <c r="U80" s="275">
        <v>3538</v>
      </c>
      <c r="V80" s="320" t="s">
        <v>191</v>
      </c>
      <c r="W80" s="320" t="s">
        <v>191</v>
      </c>
      <c r="X80" s="320" t="s">
        <v>191</v>
      </c>
      <c r="Y80" s="320" t="s">
        <v>191</v>
      </c>
      <c r="Z80" s="320" t="s">
        <v>191</v>
      </c>
      <c r="AA80" s="320" t="s">
        <v>191</v>
      </c>
      <c r="AB80" s="320" t="s">
        <v>191</v>
      </c>
      <c r="AC80" s="320" t="s">
        <v>191</v>
      </c>
      <c r="AD80" s="320" t="s">
        <v>191</v>
      </c>
      <c r="AE80" s="320" t="s">
        <v>191</v>
      </c>
      <c r="AF80" s="320" t="s">
        <v>191</v>
      </c>
      <c r="AG80" s="320" t="s">
        <v>191</v>
      </c>
      <c r="AH80" s="320" t="s">
        <v>191</v>
      </c>
      <c r="AI80" s="320" t="s">
        <v>191</v>
      </c>
      <c r="AJ80" s="320" t="s">
        <v>191</v>
      </c>
      <c r="AK80" s="320" t="s">
        <v>191</v>
      </c>
      <c r="AL80" s="320" t="s">
        <v>191</v>
      </c>
      <c r="AM80" s="320" t="s">
        <v>191</v>
      </c>
      <c r="AN80" s="320" t="s">
        <v>191</v>
      </c>
      <c r="AO80" s="320" t="s">
        <v>191</v>
      </c>
      <c r="AP80" s="320" t="s">
        <v>191</v>
      </c>
      <c r="AQ80" s="320" t="s">
        <v>191</v>
      </c>
      <c r="AR80" s="320" t="s">
        <v>191</v>
      </c>
      <c r="AS80" s="320" t="s">
        <v>191</v>
      </c>
      <c r="AT80" s="320" t="s">
        <v>191</v>
      </c>
      <c r="AU80" s="320" t="s">
        <v>191</v>
      </c>
      <c r="AV80" s="320" t="s">
        <v>191</v>
      </c>
      <c r="AW80" s="320" t="s">
        <v>191</v>
      </c>
      <c r="AX80" s="320" t="s">
        <v>191</v>
      </c>
      <c r="AY80" s="320" t="s">
        <v>191</v>
      </c>
      <c r="AZ80" s="320" t="s">
        <v>191</v>
      </c>
      <c r="BA80" s="320" t="s">
        <v>191</v>
      </c>
      <c r="BB80" s="320" t="s">
        <v>191</v>
      </c>
      <c r="BC80" s="320" t="s">
        <v>191</v>
      </c>
      <c r="BD80" s="320" t="s">
        <v>191</v>
      </c>
      <c r="BE80" s="320" t="s">
        <v>191</v>
      </c>
      <c r="BF80" s="273">
        <v>34</v>
      </c>
      <c r="BG80" s="274">
        <v>16</v>
      </c>
      <c r="BH80" s="275">
        <v>21</v>
      </c>
      <c r="BI80" s="273">
        <v>82</v>
      </c>
      <c r="BJ80" s="274">
        <v>208</v>
      </c>
      <c r="BK80" s="275">
        <v>290</v>
      </c>
      <c r="BL80" s="273">
        <v>34</v>
      </c>
      <c r="BM80" s="274">
        <v>17</v>
      </c>
      <c r="BN80" s="275">
        <v>22</v>
      </c>
      <c r="BO80" s="273">
        <v>82</v>
      </c>
      <c r="BP80" s="274">
        <v>208</v>
      </c>
      <c r="BQ80" s="275">
        <v>290</v>
      </c>
      <c r="BR80" s="273">
        <v>26.3</v>
      </c>
      <c r="BS80" s="274">
        <v>24.2</v>
      </c>
      <c r="BT80" s="275">
        <v>24.8</v>
      </c>
      <c r="BU80" s="273">
        <v>82</v>
      </c>
      <c r="BV80" s="274">
        <v>208</v>
      </c>
      <c r="BW80" s="275">
        <v>290</v>
      </c>
      <c r="BX80" s="273" t="s">
        <v>197</v>
      </c>
      <c r="BY80" s="274" t="s">
        <v>197</v>
      </c>
      <c r="BZ80" s="275" t="s">
        <v>197</v>
      </c>
      <c r="CA80" s="273">
        <v>15</v>
      </c>
      <c r="CB80" s="274">
        <v>58</v>
      </c>
      <c r="CC80" s="275">
        <v>73</v>
      </c>
      <c r="CD80" s="273" t="s">
        <v>197</v>
      </c>
      <c r="CE80" s="274" t="s">
        <v>197</v>
      </c>
      <c r="CF80" s="275" t="s">
        <v>197</v>
      </c>
      <c r="CG80" s="273">
        <v>15</v>
      </c>
      <c r="CH80" s="274">
        <v>58</v>
      </c>
      <c r="CI80" s="275">
        <v>73</v>
      </c>
      <c r="CJ80" s="273">
        <v>18.7</v>
      </c>
      <c r="CK80" s="274">
        <v>17.600000000000001</v>
      </c>
      <c r="CL80" s="275">
        <v>17.8</v>
      </c>
      <c r="CM80" s="273">
        <v>15</v>
      </c>
      <c r="CN80" s="274">
        <v>58</v>
      </c>
      <c r="CO80" s="275">
        <v>73</v>
      </c>
      <c r="CP80" s="273">
        <v>76</v>
      </c>
      <c r="CQ80" s="274">
        <v>60</v>
      </c>
      <c r="CR80" s="275">
        <v>67</v>
      </c>
      <c r="CS80" s="273">
        <v>1898</v>
      </c>
      <c r="CT80" s="274">
        <v>2048</v>
      </c>
      <c r="CU80" s="275">
        <v>3946</v>
      </c>
      <c r="CV80" s="273">
        <v>77</v>
      </c>
      <c r="CW80" s="274">
        <v>63</v>
      </c>
      <c r="CX80" s="275">
        <v>69</v>
      </c>
      <c r="CY80" s="273">
        <v>1898</v>
      </c>
      <c r="CZ80" s="274">
        <v>2048</v>
      </c>
      <c r="DA80" s="275">
        <v>3946</v>
      </c>
      <c r="DB80" s="273">
        <v>34.299999999999997</v>
      </c>
      <c r="DC80" s="274">
        <v>32.1</v>
      </c>
      <c r="DD80" s="275">
        <v>33.200000000000003</v>
      </c>
      <c r="DE80" s="273">
        <v>1898</v>
      </c>
      <c r="DF80" s="274">
        <v>2048</v>
      </c>
      <c r="DG80" s="275">
        <v>3946</v>
      </c>
    </row>
    <row r="81" spans="1:111" x14ac:dyDescent="0.35">
      <c r="A81" t="s">
        <v>39</v>
      </c>
      <c r="B81" t="s">
        <v>284</v>
      </c>
      <c r="C81" t="s">
        <v>408</v>
      </c>
      <c r="D81" s="273">
        <v>80</v>
      </c>
      <c r="E81" s="274">
        <v>65</v>
      </c>
      <c r="F81" s="275">
        <v>73</v>
      </c>
      <c r="G81" s="273">
        <v>1440</v>
      </c>
      <c r="H81" s="274">
        <v>1288</v>
      </c>
      <c r="I81" s="275">
        <v>2728</v>
      </c>
      <c r="J81" s="273">
        <v>80</v>
      </c>
      <c r="K81" s="274">
        <v>66</v>
      </c>
      <c r="L81" s="275">
        <v>74</v>
      </c>
      <c r="M81" s="273">
        <v>1440</v>
      </c>
      <c r="N81" s="274">
        <v>1288</v>
      </c>
      <c r="O81" s="275">
        <v>2728</v>
      </c>
      <c r="P81" s="273">
        <v>35.9</v>
      </c>
      <c r="Q81" s="274">
        <v>33.5</v>
      </c>
      <c r="R81" s="275">
        <v>34.799999999999997</v>
      </c>
      <c r="S81" s="273">
        <v>1440</v>
      </c>
      <c r="T81" s="274">
        <v>1288</v>
      </c>
      <c r="U81" s="275">
        <v>2728</v>
      </c>
      <c r="V81" s="320" t="s">
        <v>191</v>
      </c>
      <c r="W81" s="320" t="s">
        <v>191</v>
      </c>
      <c r="X81" s="320" t="s">
        <v>191</v>
      </c>
      <c r="Y81" s="320" t="s">
        <v>191</v>
      </c>
      <c r="Z81" s="320" t="s">
        <v>191</v>
      </c>
      <c r="AA81" s="320" t="s">
        <v>191</v>
      </c>
      <c r="AB81" s="320" t="s">
        <v>191</v>
      </c>
      <c r="AC81" s="320" t="s">
        <v>191</v>
      </c>
      <c r="AD81" s="320" t="s">
        <v>191</v>
      </c>
      <c r="AE81" s="320" t="s">
        <v>191</v>
      </c>
      <c r="AF81" s="320" t="s">
        <v>191</v>
      </c>
      <c r="AG81" s="320" t="s">
        <v>191</v>
      </c>
      <c r="AH81" s="320" t="s">
        <v>191</v>
      </c>
      <c r="AI81" s="320" t="s">
        <v>191</v>
      </c>
      <c r="AJ81" s="320" t="s">
        <v>191</v>
      </c>
      <c r="AK81" s="320" t="s">
        <v>191</v>
      </c>
      <c r="AL81" s="320" t="s">
        <v>191</v>
      </c>
      <c r="AM81" s="320" t="s">
        <v>191</v>
      </c>
      <c r="AN81" s="320" t="s">
        <v>191</v>
      </c>
      <c r="AO81" s="320" t="s">
        <v>191</v>
      </c>
      <c r="AP81" s="320" t="s">
        <v>191</v>
      </c>
      <c r="AQ81" s="320" t="s">
        <v>191</v>
      </c>
      <c r="AR81" s="320" t="s">
        <v>191</v>
      </c>
      <c r="AS81" s="320" t="s">
        <v>191</v>
      </c>
      <c r="AT81" s="320" t="s">
        <v>191</v>
      </c>
      <c r="AU81" s="320" t="s">
        <v>191</v>
      </c>
      <c r="AV81" s="320" t="s">
        <v>191</v>
      </c>
      <c r="AW81" s="320" t="s">
        <v>191</v>
      </c>
      <c r="AX81" s="320" t="s">
        <v>191</v>
      </c>
      <c r="AY81" s="320" t="s">
        <v>191</v>
      </c>
      <c r="AZ81" s="320" t="s">
        <v>191</v>
      </c>
      <c r="BA81" s="320" t="s">
        <v>191</v>
      </c>
      <c r="BB81" s="320" t="s">
        <v>191</v>
      </c>
      <c r="BC81" s="320" t="s">
        <v>191</v>
      </c>
      <c r="BD81" s="320" t="s">
        <v>191</v>
      </c>
      <c r="BE81" s="320" t="s">
        <v>191</v>
      </c>
      <c r="BF81" s="273">
        <v>31</v>
      </c>
      <c r="BG81" s="274">
        <v>16</v>
      </c>
      <c r="BH81" s="275">
        <v>20</v>
      </c>
      <c r="BI81" s="273">
        <v>58</v>
      </c>
      <c r="BJ81" s="274">
        <v>170</v>
      </c>
      <c r="BK81" s="275">
        <v>228</v>
      </c>
      <c r="BL81" s="273">
        <v>31</v>
      </c>
      <c r="BM81" s="274">
        <v>17</v>
      </c>
      <c r="BN81" s="275">
        <v>21</v>
      </c>
      <c r="BO81" s="273">
        <v>58</v>
      </c>
      <c r="BP81" s="274">
        <v>170</v>
      </c>
      <c r="BQ81" s="275">
        <v>228</v>
      </c>
      <c r="BR81" s="273">
        <v>26.6</v>
      </c>
      <c r="BS81" s="274">
        <v>24.8</v>
      </c>
      <c r="BT81" s="275">
        <v>25.3</v>
      </c>
      <c r="BU81" s="273">
        <v>58</v>
      </c>
      <c r="BV81" s="274">
        <v>170</v>
      </c>
      <c r="BW81" s="275">
        <v>228</v>
      </c>
      <c r="BX81" s="273" t="s">
        <v>197</v>
      </c>
      <c r="BY81" s="274" t="s">
        <v>197</v>
      </c>
      <c r="BZ81" s="275" t="s">
        <v>197</v>
      </c>
      <c r="CA81" s="273">
        <v>8</v>
      </c>
      <c r="CB81" s="274">
        <v>30</v>
      </c>
      <c r="CC81" s="275">
        <v>38</v>
      </c>
      <c r="CD81" s="273" t="s">
        <v>197</v>
      </c>
      <c r="CE81" s="274" t="s">
        <v>197</v>
      </c>
      <c r="CF81" s="275" t="s">
        <v>197</v>
      </c>
      <c r="CG81" s="273">
        <v>8</v>
      </c>
      <c r="CH81" s="274">
        <v>30</v>
      </c>
      <c r="CI81" s="275">
        <v>38</v>
      </c>
      <c r="CJ81" s="273">
        <v>17.399999999999999</v>
      </c>
      <c r="CK81" s="274">
        <v>19.600000000000001</v>
      </c>
      <c r="CL81" s="275">
        <v>19.100000000000001</v>
      </c>
      <c r="CM81" s="273">
        <v>8</v>
      </c>
      <c r="CN81" s="274">
        <v>30</v>
      </c>
      <c r="CO81" s="275">
        <v>38</v>
      </c>
      <c r="CP81" s="273">
        <v>77</v>
      </c>
      <c r="CQ81" s="274">
        <v>58</v>
      </c>
      <c r="CR81" s="275">
        <v>67</v>
      </c>
      <c r="CS81" s="273">
        <v>1517</v>
      </c>
      <c r="CT81" s="274">
        <v>1494</v>
      </c>
      <c r="CU81" s="275">
        <v>3011</v>
      </c>
      <c r="CV81" s="273">
        <v>78</v>
      </c>
      <c r="CW81" s="274">
        <v>59</v>
      </c>
      <c r="CX81" s="275">
        <v>69</v>
      </c>
      <c r="CY81" s="273">
        <v>1517</v>
      </c>
      <c r="CZ81" s="274">
        <v>1494</v>
      </c>
      <c r="DA81" s="275">
        <v>3011</v>
      </c>
      <c r="DB81" s="273">
        <v>35.299999999999997</v>
      </c>
      <c r="DC81" s="274">
        <v>32.200000000000003</v>
      </c>
      <c r="DD81" s="275">
        <v>33.799999999999997</v>
      </c>
      <c r="DE81" s="273">
        <v>1517</v>
      </c>
      <c r="DF81" s="274">
        <v>1494</v>
      </c>
      <c r="DG81" s="275">
        <v>3011</v>
      </c>
    </row>
    <row r="82" spans="1:111" x14ac:dyDescent="0.35">
      <c r="A82" t="s">
        <v>42</v>
      </c>
      <c r="B82" t="s">
        <v>287</v>
      </c>
      <c r="C82" t="s">
        <v>408</v>
      </c>
      <c r="D82" s="273">
        <v>79</v>
      </c>
      <c r="E82" s="274">
        <v>69</v>
      </c>
      <c r="F82" s="275">
        <v>74</v>
      </c>
      <c r="G82" s="273">
        <v>1734</v>
      </c>
      <c r="H82" s="274">
        <v>1658</v>
      </c>
      <c r="I82" s="275">
        <v>3392</v>
      </c>
      <c r="J82" s="273">
        <v>79</v>
      </c>
      <c r="K82" s="274">
        <v>71</v>
      </c>
      <c r="L82" s="275">
        <v>75</v>
      </c>
      <c r="M82" s="273">
        <v>1734</v>
      </c>
      <c r="N82" s="274">
        <v>1658</v>
      </c>
      <c r="O82" s="275">
        <v>3392</v>
      </c>
      <c r="P82" s="273">
        <v>36.1</v>
      </c>
      <c r="Q82" s="274">
        <v>34</v>
      </c>
      <c r="R82" s="275">
        <v>35.1</v>
      </c>
      <c r="S82" s="273">
        <v>1734</v>
      </c>
      <c r="T82" s="274">
        <v>1658</v>
      </c>
      <c r="U82" s="275">
        <v>3392</v>
      </c>
      <c r="V82" s="320" t="s">
        <v>191</v>
      </c>
      <c r="W82" s="320" t="s">
        <v>191</v>
      </c>
      <c r="X82" s="320" t="s">
        <v>191</v>
      </c>
      <c r="Y82" s="320" t="s">
        <v>191</v>
      </c>
      <c r="Z82" s="320" t="s">
        <v>191</v>
      </c>
      <c r="AA82" s="320" t="s">
        <v>191</v>
      </c>
      <c r="AB82" s="320" t="s">
        <v>191</v>
      </c>
      <c r="AC82" s="320" t="s">
        <v>191</v>
      </c>
      <c r="AD82" s="320" t="s">
        <v>191</v>
      </c>
      <c r="AE82" s="320" t="s">
        <v>191</v>
      </c>
      <c r="AF82" s="320" t="s">
        <v>191</v>
      </c>
      <c r="AG82" s="320" t="s">
        <v>191</v>
      </c>
      <c r="AH82" s="320" t="s">
        <v>191</v>
      </c>
      <c r="AI82" s="320" t="s">
        <v>191</v>
      </c>
      <c r="AJ82" s="320" t="s">
        <v>191</v>
      </c>
      <c r="AK82" s="320" t="s">
        <v>191</v>
      </c>
      <c r="AL82" s="320" t="s">
        <v>191</v>
      </c>
      <c r="AM82" s="320" t="s">
        <v>191</v>
      </c>
      <c r="AN82" s="320" t="s">
        <v>191</v>
      </c>
      <c r="AO82" s="320" t="s">
        <v>191</v>
      </c>
      <c r="AP82" s="320" t="s">
        <v>191</v>
      </c>
      <c r="AQ82" s="320" t="s">
        <v>191</v>
      </c>
      <c r="AR82" s="320" t="s">
        <v>191</v>
      </c>
      <c r="AS82" s="320" t="s">
        <v>191</v>
      </c>
      <c r="AT82" s="320" t="s">
        <v>191</v>
      </c>
      <c r="AU82" s="320" t="s">
        <v>191</v>
      </c>
      <c r="AV82" s="320" t="s">
        <v>191</v>
      </c>
      <c r="AW82" s="320" t="s">
        <v>191</v>
      </c>
      <c r="AX82" s="320" t="s">
        <v>191</v>
      </c>
      <c r="AY82" s="320" t="s">
        <v>191</v>
      </c>
      <c r="AZ82" s="320" t="s">
        <v>191</v>
      </c>
      <c r="BA82" s="320" t="s">
        <v>191</v>
      </c>
      <c r="BB82" s="320" t="s">
        <v>191</v>
      </c>
      <c r="BC82" s="320" t="s">
        <v>191</v>
      </c>
      <c r="BD82" s="320" t="s">
        <v>191</v>
      </c>
      <c r="BE82" s="320" t="s">
        <v>191</v>
      </c>
      <c r="BF82" s="273">
        <v>24</v>
      </c>
      <c r="BG82" s="274">
        <v>16</v>
      </c>
      <c r="BH82" s="275">
        <v>19</v>
      </c>
      <c r="BI82" s="273">
        <v>76</v>
      </c>
      <c r="BJ82" s="274">
        <v>170</v>
      </c>
      <c r="BK82" s="275">
        <v>246</v>
      </c>
      <c r="BL82" s="273">
        <v>24</v>
      </c>
      <c r="BM82" s="274">
        <v>18</v>
      </c>
      <c r="BN82" s="275">
        <v>20</v>
      </c>
      <c r="BO82" s="273">
        <v>76</v>
      </c>
      <c r="BP82" s="274">
        <v>170</v>
      </c>
      <c r="BQ82" s="275">
        <v>246</v>
      </c>
      <c r="BR82" s="273">
        <v>25.3</v>
      </c>
      <c r="BS82" s="274">
        <v>24.2</v>
      </c>
      <c r="BT82" s="275">
        <v>24.5</v>
      </c>
      <c r="BU82" s="273">
        <v>76</v>
      </c>
      <c r="BV82" s="274">
        <v>170</v>
      </c>
      <c r="BW82" s="275">
        <v>246</v>
      </c>
      <c r="BX82" s="273" t="s">
        <v>197</v>
      </c>
      <c r="BY82" s="274" t="s">
        <v>197</v>
      </c>
      <c r="BZ82" s="275" t="s">
        <v>197</v>
      </c>
      <c r="CA82" s="273">
        <v>12</v>
      </c>
      <c r="CB82" s="274">
        <v>39</v>
      </c>
      <c r="CC82" s="275">
        <v>51</v>
      </c>
      <c r="CD82" s="273" t="s">
        <v>197</v>
      </c>
      <c r="CE82" s="274" t="s">
        <v>197</v>
      </c>
      <c r="CF82" s="275" t="s">
        <v>197</v>
      </c>
      <c r="CG82" s="273">
        <v>12</v>
      </c>
      <c r="CH82" s="274">
        <v>39</v>
      </c>
      <c r="CI82" s="275">
        <v>51</v>
      </c>
      <c r="CJ82" s="273">
        <v>19.399999999999999</v>
      </c>
      <c r="CK82" s="274">
        <v>19.399999999999999</v>
      </c>
      <c r="CL82" s="275">
        <v>19.399999999999999</v>
      </c>
      <c r="CM82" s="273">
        <v>12</v>
      </c>
      <c r="CN82" s="274">
        <v>39</v>
      </c>
      <c r="CO82" s="275">
        <v>51</v>
      </c>
      <c r="CP82" s="273">
        <v>76</v>
      </c>
      <c r="CQ82" s="274">
        <v>62</v>
      </c>
      <c r="CR82" s="275">
        <v>69</v>
      </c>
      <c r="CS82" s="273">
        <v>1842</v>
      </c>
      <c r="CT82" s="274">
        <v>1883</v>
      </c>
      <c r="CU82" s="275">
        <v>3725</v>
      </c>
      <c r="CV82" s="273">
        <v>76</v>
      </c>
      <c r="CW82" s="274">
        <v>64</v>
      </c>
      <c r="CX82" s="275">
        <v>70</v>
      </c>
      <c r="CY82" s="273">
        <v>1842</v>
      </c>
      <c r="CZ82" s="274">
        <v>1883</v>
      </c>
      <c r="DA82" s="275">
        <v>3725</v>
      </c>
      <c r="DB82" s="273">
        <v>35.5</v>
      </c>
      <c r="DC82" s="274">
        <v>32.799999999999997</v>
      </c>
      <c r="DD82" s="275">
        <v>34.1</v>
      </c>
      <c r="DE82" s="273">
        <v>1842</v>
      </c>
      <c r="DF82" s="274">
        <v>1883</v>
      </c>
      <c r="DG82" s="275">
        <v>3725</v>
      </c>
    </row>
    <row r="83" spans="1:111" x14ac:dyDescent="0.35">
      <c r="A83" t="s">
        <v>50</v>
      </c>
      <c r="B83" t="s">
        <v>295</v>
      </c>
      <c r="C83" t="s">
        <v>408</v>
      </c>
      <c r="D83" s="273">
        <v>80</v>
      </c>
      <c r="E83" s="274">
        <v>70</v>
      </c>
      <c r="F83" s="275">
        <v>75</v>
      </c>
      <c r="G83" s="273">
        <v>1540</v>
      </c>
      <c r="H83" s="274">
        <v>1460</v>
      </c>
      <c r="I83" s="275">
        <v>3000</v>
      </c>
      <c r="J83" s="273">
        <v>82</v>
      </c>
      <c r="K83" s="274">
        <v>72</v>
      </c>
      <c r="L83" s="275">
        <v>77</v>
      </c>
      <c r="M83" s="273">
        <v>1540</v>
      </c>
      <c r="N83" s="274">
        <v>1460</v>
      </c>
      <c r="O83" s="275">
        <v>3000</v>
      </c>
      <c r="P83" s="273">
        <v>36.4</v>
      </c>
      <c r="Q83" s="274">
        <v>34.4</v>
      </c>
      <c r="R83" s="275">
        <v>35.4</v>
      </c>
      <c r="S83" s="273">
        <v>1540</v>
      </c>
      <c r="T83" s="274">
        <v>1460</v>
      </c>
      <c r="U83" s="275">
        <v>3000</v>
      </c>
      <c r="V83" s="320" t="s">
        <v>191</v>
      </c>
      <c r="W83" s="320" t="s">
        <v>191</v>
      </c>
      <c r="X83" s="320" t="s">
        <v>191</v>
      </c>
      <c r="Y83" s="320" t="s">
        <v>191</v>
      </c>
      <c r="Z83" s="320" t="s">
        <v>191</v>
      </c>
      <c r="AA83" s="320" t="s">
        <v>191</v>
      </c>
      <c r="AB83" s="320" t="s">
        <v>191</v>
      </c>
      <c r="AC83" s="320" t="s">
        <v>191</v>
      </c>
      <c r="AD83" s="320" t="s">
        <v>191</v>
      </c>
      <c r="AE83" s="320" t="s">
        <v>191</v>
      </c>
      <c r="AF83" s="320" t="s">
        <v>191</v>
      </c>
      <c r="AG83" s="320" t="s">
        <v>191</v>
      </c>
      <c r="AH83" s="320" t="s">
        <v>191</v>
      </c>
      <c r="AI83" s="320" t="s">
        <v>191</v>
      </c>
      <c r="AJ83" s="320" t="s">
        <v>191</v>
      </c>
      <c r="AK83" s="320" t="s">
        <v>191</v>
      </c>
      <c r="AL83" s="320" t="s">
        <v>191</v>
      </c>
      <c r="AM83" s="320" t="s">
        <v>191</v>
      </c>
      <c r="AN83" s="320" t="s">
        <v>191</v>
      </c>
      <c r="AO83" s="320" t="s">
        <v>191</v>
      </c>
      <c r="AP83" s="320" t="s">
        <v>191</v>
      </c>
      <c r="AQ83" s="320" t="s">
        <v>191</v>
      </c>
      <c r="AR83" s="320" t="s">
        <v>191</v>
      </c>
      <c r="AS83" s="320" t="s">
        <v>191</v>
      </c>
      <c r="AT83" s="320" t="s">
        <v>191</v>
      </c>
      <c r="AU83" s="320" t="s">
        <v>191</v>
      </c>
      <c r="AV83" s="320" t="s">
        <v>191</v>
      </c>
      <c r="AW83" s="320" t="s">
        <v>191</v>
      </c>
      <c r="AX83" s="320" t="s">
        <v>191</v>
      </c>
      <c r="AY83" s="320" t="s">
        <v>191</v>
      </c>
      <c r="AZ83" s="320" t="s">
        <v>191</v>
      </c>
      <c r="BA83" s="320" t="s">
        <v>191</v>
      </c>
      <c r="BB83" s="320" t="s">
        <v>191</v>
      </c>
      <c r="BC83" s="320" t="s">
        <v>191</v>
      </c>
      <c r="BD83" s="320" t="s">
        <v>191</v>
      </c>
      <c r="BE83" s="320" t="s">
        <v>191</v>
      </c>
      <c r="BF83" s="273">
        <v>42</v>
      </c>
      <c r="BG83" s="274">
        <v>33</v>
      </c>
      <c r="BH83" s="275">
        <v>36</v>
      </c>
      <c r="BI83" s="273">
        <v>110</v>
      </c>
      <c r="BJ83" s="274">
        <v>240</v>
      </c>
      <c r="BK83" s="275">
        <v>350</v>
      </c>
      <c r="BL83" s="273">
        <v>42</v>
      </c>
      <c r="BM83" s="274">
        <v>35</v>
      </c>
      <c r="BN83" s="275">
        <v>37</v>
      </c>
      <c r="BO83" s="273">
        <v>110</v>
      </c>
      <c r="BP83" s="274">
        <v>240</v>
      </c>
      <c r="BQ83" s="275">
        <v>350</v>
      </c>
      <c r="BR83" s="273">
        <v>29.4</v>
      </c>
      <c r="BS83" s="274">
        <v>27.5</v>
      </c>
      <c r="BT83" s="275">
        <v>28.1</v>
      </c>
      <c r="BU83" s="273">
        <v>110</v>
      </c>
      <c r="BV83" s="274">
        <v>240</v>
      </c>
      <c r="BW83" s="275">
        <v>350</v>
      </c>
      <c r="BX83" s="273" t="s">
        <v>197</v>
      </c>
      <c r="BY83" s="274" t="s">
        <v>197</v>
      </c>
      <c r="BZ83" s="275" t="s">
        <v>197</v>
      </c>
      <c r="CA83" s="273">
        <v>8</v>
      </c>
      <c r="CB83" s="274">
        <v>29</v>
      </c>
      <c r="CC83" s="275">
        <v>37</v>
      </c>
      <c r="CD83" s="273" t="s">
        <v>197</v>
      </c>
      <c r="CE83" s="274" t="s">
        <v>197</v>
      </c>
      <c r="CF83" s="275" t="s">
        <v>197</v>
      </c>
      <c r="CG83" s="273">
        <v>8</v>
      </c>
      <c r="CH83" s="274">
        <v>29</v>
      </c>
      <c r="CI83" s="275">
        <v>37</v>
      </c>
      <c r="CJ83" s="273">
        <v>19.5</v>
      </c>
      <c r="CK83" s="274">
        <v>18.7</v>
      </c>
      <c r="CL83" s="275">
        <v>18.8</v>
      </c>
      <c r="CM83" s="273">
        <v>8</v>
      </c>
      <c r="CN83" s="274">
        <v>29</v>
      </c>
      <c r="CO83" s="275">
        <v>37</v>
      </c>
      <c r="CP83" s="273">
        <v>77</v>
      </c>
      <c r="CQ83" s="274">
        <v>63</v>
      </c>
      <c r="CR83" s="275">
        <v>70</v>
      </c>
      <c r="CS83" s="273">
        <v>1669</v>
      </c>
      <c r="CT83" s="274">
        <v>1738</v>
      </c>
      <c r="CU83" s="275">
        <v>3407</v>
      </c>
      <c r="CV83" s="273">
        <v>79</v>
      </c>
      <c r="CW83" s="274">
        <v>66</v>
      </c>
      <c r="CX83" s="275">
        <v>72</v>
      </c>
      <c r="CY83" s="273">
        <v>1669</v>
      </c>
      <c r="CZ83" s="274">
        <v>1738</v>
      </c>
      <c r="DA83" s="275">
        <v>3407</v>
      </c>
      <c r="DB83" s="273">
        <v>35.799999999999997</v>
      </c>
      <c r="DC83" s="274">
        <v>33.1</v>
      </c>
      <c r="DD83" s="275">
        <v>34.4</v>
      </c>
      <c r="DE83" s="273">
        <v>1669</v>
      </c>
      <c r="DF83" s="274">
        <v>1738</v>
      </c>
      <c r="DG83" s="275">
        <v>3407</v>
      </c>
    </row>
    <row r="84" spans="1:111" x14ac:dyDescent="0.35">
      <c r="A84" t="s">
        <v>51</v>
      </c>
      <c r="B84" t="s">
        <v>296</v>
      </c>
      <c r="C84" t="s">
        <v>408</v>
      </c>
      <c r="D84" s="273">
        <v>79</v>
      </c>
      <c r="E84" s="274">
        <v>69</v>
      </c>
      <c r="F84" s="275">
        <v>74</v>
      </c>
      <c r="G84" s="273">
        <v>2956</v>
      </c>
      <c r="H84" s="274">
        <v>2754</v>
      </c>
      <c r="I84" s="275">
        <v>5710</v>
      </c>
      <c r="J84" s="273">
        <v>80</v>
      </c>
      <c r="K84" s="274">
        <v>70</v>
      </c>
      <c r="L84" s="275">
        <v>75</v>
      </c>
      <c r="M84" s="273">
        <v>2956</v>
      </c>
      <c r="N84" s="274">
        <v>2754</v>
      </c>
      <c r="O84" s="275">
        <v>5710</v>
      </c>
      <c r="P84" s="273">
        <v>35.799999999999997</v>
      </c>
      <c r="Q84" s="274">
        <v>34.200000000000003</v>
      </c>
      <c r="R84" s="275">
        <v>35</v>
      </c>
      <c r="S84" s="273">
        <v>2956</v>
      </c>
      <c r="T84" s="274">
        <v>2754</v>
      </c>
      <c r="U84" s="275">
        <v>5710</v>
      </c>
      <c r="V84" s="320" t="s">
        <v>191</v>
      </c>
      <c r="W84" s="320" t="s">
        <v>191</v>
      </c>
      <c r="X84" s="320" t="s">
        <v>191</v>
      </c>
      <c r="Y84" s="320" t="s">
        <v>191</v>
      </c>
      <c r="Z84" s="320" t="s">
        <v>191</v>
      </c>
      <c r="AA84" s="320" t="s">
        <v>191</v>
      </c>
      <c r="AB84" s="320" t="s">
        <v>191</v>
      </c>
      <c r="AC84" s="320" t="s">
        <v>191</v>
      </c>
      <c r="AD84" s="320" t="s">
        <v>191</v>
      </c>
      <c r="AE84" s="320" t="s">
        <v>191</v>
      </c>
      <c r="AF84" s="320" t="s">
        <v>191</v>
      </c>
      <c r="AG84" s="320" t="s">
        <v>191</v>
      </c>
      <c r="AH84" s="320" t="s">
        <v>191</v>
      </c>
      <c r="AI84" s="320" t="s">
        <v>191</v>
      </c>
      <c r="AJ84" s="320" t="s">
        <v>191</v>
      </c>
      <c r="AK84" s="320" t="s">
        <v>191</v>
      </c>
      <c r="AL84" s="320" t="s">
        <v>191</v>
      </c>
      <c r="AM84" s="320" t="s">
        <v>191</v>
      </c>
      <c r="AN84" s="320" t="s">
        <v>191</v>
      </c>
      <c r="AO84" s="320" t="s">
        <v>191</v>
      </c>
      <c r="AP84" s="320" t="s">
        <v>191</v>
      </c>
      <c r="AQ84" s="320" t="s">
        <v>191</v>
      </c>
      <c r="AR84" s="320" t="s">
        <v>191</v>
      </c>
      <c r="AS84" s="320" t="s">
        <v>191</v>
      </c>
      <c r="AT84" s="320" t="s">
        <v>191</v>
      </c>
      <c r="AU84" s="320" t="s">
        <v>191</v>
      </c>
      <c r="AV84" s="320" t="s">
        <v>191</v>
      </c>
      <c r="AW84" s="320" t="s">
        <v>191</v>
      </c>
      <c r="AX84" s="320" t="s">
        <v>191</v>
      </c>
      <c r="AY84" s="320" t="s">
        <v>191</v>
      </c>
      <c r="AZ84" s="320" t="s">
        <v>191</v>
      </c>
      <c r="BA84" s="320" t="s">
        <v>191</v>
      </c>
      <c r="BB84" s="320" t="s">
        <v>191</v>
      </c>
      <c r="BC84" s="320" t="s">
        <v>191</v>
      </c>
      <c r="BD84" s="320" t="s">
        <v>191</v>
      </c>
      <c r="BE84" s="320" t="s">
        <v>191</v>
      </c>
      <c r="BF84" s="273">
        <v>41</v>
      </c>
      <c r="BG84" s="274">
        <v>31</v>
      </c>
      <c r="BH84" s="275">
        <v>34</v>
      </c>
      <c r="BI84" s="273">
        <v>212</v>
      </c>
      <c r="BJ84" s="274">
        <v>476</v>
      </c>
      <c r="BK84" s="275">
        <v>688</v>
      </c>
      <c r="BL84" s="273">
        <v>41</v>
      </c>
      <c r="BM84" s="274">
        <v>33</v>
      </c>
      <c r="BN84" s="275">
        <v>35</v>
      </c>
      <c r="BO84" s="273">
        <v>212</v>
      </c>
      <c r="BP84" s="274">
        <v>476</v>
      </c>
      <c r="BQ84" s="275">
        <v>688</v>
      </c>
      <c r="BR84" s="273">
        <v>29.3</v>
      </c>
      <c r="BS84" s="274">
        <v>28</v>
      </c>
      <c r="BT84" s="275">
        <v>28.4</v>
      </c>
      <c r="BU84" s="273">
        <v>212</v>
      </c>
      <c r="BV84" s="274">
        <v>476</v>
      </c>
      <c r="BW84" s="275">
        <v>688</v>
      </c>
      <c r="BX84" s="273" t="s">
        <v>197</v>
      </c>
      <c r="BY84" s="274" t="s">
        <v>197</v>
      </c>
      <c r="BZ84" s="275">
        <v>9</v>
      </c>
      <c r="CA84" s="273">
        <v>26</v>
      </c>
      <c r="CB84" s="274">
        <v>44</v>
      </c>
      <c r="CC84" s="275">
        <v>70</v>
      </c>
      <c r="CD84" s="273" t="s">
        <v>197</v>
      </c>
      <c r="CE84" s="274" t="s">
        <v>197</v>
      </c>
      <c r="CF84" s="275">
        <v>9</v>
      </c>
      <c r="CG84" s="273">
        <v>26</v>
      </c>
      <c r="CH84" s="274">
        <v>44</v>
      </c>
      <c r="CI84" s="275">
        <v>70</v>
      </c>
      <c r="CJ84" s="273">
        <v>22.5</v>
      </c>
      <c r="CK84" s="274">
        <v>18</v>
      </c>
      <c r="CL84" s="275">
        <v>19.7</v>
      </c>
      <c r="CM84" s="273">
        <v>26</v>
      </c>
      <c r="CN84" s="274">
        <v>44</v>
      </c>
      <c r="CO84" s="275">
        <v>70</v>
      </c>
      <c r="CP84" s="273">
        <v>76</v>
      </c>
      <c r="CQ84" s="274">
        <v>62</v>
      </c>
      <c r="CR84" s="275">
        <v>69</v>
      </c>
      <c r="CS84" s="273">
        <v>3234</v>
      </c>
      <c r="CT84" s="274">
        <v>3325</v>
      </c>
      <c r="CU84" s="275">
        <v>6559</v>
      </c>
      <c r="CV84" s="273">
        <v>77</v>
      </c>
      <c r="CW84" s="274">
        <v>63</v>
      </c>
      <c r="CX84" s="275">
        <v>70</v>
      </c>
      <c r="CY84" s="273">
        <v>3234</v>
      </c>
      <c r="CZ84" s="274">
        <v>3325</v>
      </c>
      <c r="DA84" s="275">
        <v>6559</v>
      </c>
      <c r="DB84" s="273">
        <v>35.200000000000003</v>
      </c>
      <c r="DC84" s="274">
        <v>33</v>
      </c>
      <c r="DD84" s="275">
        <v>34.1</v>
      </c>
      <c r="DE84" s="273">
        <v>3234</v>
      </c>
      <c r="DF84" s="274">
        <v>3325</v>
      </c>
      <c r="DG84" s="275">
        <v>6559</v>
      </c>
    </row>
    <row r="85" spans="1:111" x14ac:dyDescent="0.35">
      <c r="A85" t="s">
        <v>1087</v>
      </c>
      <c r="B85" t="s">
        <v>250</v>
      </c>
      <c r="C85" t="s">
        <v>247</v>
      </c>
      <c r="D85" s="273">
        <v>80</v>
      </c>
      <c r="E85" s="274">
        <v>70</v>
      </c>
      <c r="F85" s="275">
        <v>75</v>
      </c>
      <c r="G85" s="273">
        <v>989</v>
      </c>
      <c r="H85" s="274">
        <v>951</v>
      </c>
      <c r="I85" s="275">
        <v>1940</v>
      </c>
      <c r="J85" s="273">
        <v>80</v>
      </c>
      <c r="K85" s="274">
        <v>71</v>
      </c>
      <c r="L85" s="275">
        <v>76</v>
      </c>
      <c r="M85" s="273">
        <v>989</v>
      </c>
      <c r="N85" s="274">
        <v>951</v>
      </c>
      <c r="O85" s="275">
        <v>1940</v>
      </c>
      <c r="P85" s="273">
        <v>38.700000000000003</v>
      </c>
      <c r="Q85" s="274">
        <v>36.9</v>
      </c>
      <c r="R85" s="275">
        <v>37.799999999999997</v>
      </c>
      <c r="S85" s="273">
        <v>989</v>
      </c>
      <c r="T85" s="274">
        <v>951</v>
      </c>
      <c r="U85" s="275">
        <v>1940</v>
      </c>
      <c r="V85" s="320" t="s">
        <v>191</v>
      </c>
      <c r="W85" s="320" t="s">
        <v>191</v>
      </c>
      <c r="X85" s="320" t="s">
        <v>191</v>
      </c>
      <c r="Y85" s="320" t="s">
        <v>191</v>
      </c>
      <c r="Z85" s="320" t="s">
        <v>191</v>
      </c>
      <c r="AA85" s="320" t="s">
        <v>191</v>
      </c>
      <c r="AB85" s="320" t="s">
        <v>191</v>
      </c>
      <c r="AC85" s="320" t="s">
        <v>191</v>
      </c>
      <c r="AD85" s="320" t="s">
        <v>191</v>
      </c>
      <c r="AE85" s="320" t="s">
        <v>191</v>
      </c>
      <c r="AF85" s="320" t="s">
        <v>191</v>
      </c>
      <c r="AG85" s="320" t="s">
        <v>191</v>
      </c>
      <c r="AH85" s="320" t="s">
        <v>191</v>
      </c>
      <c r="AI85" s="320" t="s">
        <v>191</v>
      </c>
      <c r="AJ85" s="320" t="s">
        <v>191</v>
      </c>
      <c r="AK85" s="320" t="s">
        <v>191</v>
      </c>
      <c r="AL85" s="320" t="s">
        <v>191</v>
      </c>
      <c r="AM85" s="320" t="s">
        <v>191</v>
      </c>
      <c r="AN85" s="320" t="s">
        <v>191</v>
      </c>
      <c r="AO85" s="320" t="s">
        <v>191</v>
      </c>
      <c r="AP85" s="320" t="s">
        <v>191</v>
      </c>
      <c r="AQ85" s="320" t="s">
        <v>191</v>
      </c>
      <c r="AR85" s="320" t="s">
        <v>191</v>
      </c>
      <c r="AS85" s="320" t="s">
        <v>191</v>
      </c>
      <c r="AT85" s="320" t="s">
        <v>191</v>
      </c>
      <c r="AU85" s="320" t="s">
        <v>191</v>
      </c>
      <c r="AV85" s="320" t="s">
        <v>191</v>
      </c>
      <c r="AW85" s="320" t="s">
        <v>191</v>
      </c>
      <c r="AX85" s="320" t="s">
        <v>191</v>
      </c>
      <c r="AY85" s="320" t="s">
        <v>191</v>
      </c>
      <c r="AZ85" s="320" t="s">
        <v>191</v>
      </c>
      <c r="BA85" s="320" t="s">
        <v>191</v>
      </c>
      <c r="BB85" s="320" t="s">
        <v>191</v>
      </c>
      <c r="BC85" s="320" t="s">
        <v>191</v>
      </c>
      <c r="BD85" s="320" t="s">
        <v>191</v>
      </c>
      <c r="BE85" s="320" t="s">
        <v>191</v>
      </c>
      <c r="BF85" s="273">
        <v>26</v>
      </c>
      <c r="BG85" s="274">
        <v>26</v>
      </c>
      <c r="BH85" s="275">
        <v>26</v>
      </c>
      <c r="BI85" s="273">
        <v>47</v>
      </c>
      <c r="BJ85" s="274">
        <v>141</v>
      </c>
      <c r="BK85" s="275">
        <v>188</v>
      </c>
      <c r="BL85" s="273">
        <v>28</v>
      </c>
      <c r="BM85" s="274">
        <v>30</v>
      </c>
      <c r="BN85" s="275">
        <v>29</v>
      </c>
      <c r="BO85" s="273">
        <v>47</v>
      </c>
      <c r="BP85" s="274">
        <v>141</v>
      </c>
      <c r="BQ85" s="275">
        <v>188</v>
      </c>
      <c r="BR85" s="273">
        <v>28.3</v>
      </c>
      <c r="BS85" s="274">
        <v>28</v>
      </c>
      <c r="BT85" s="275">
        <v>28.1</v>
      </c>
      <c r="BU85" s="273">
        <v>47</v>
      </c>
      <c r="BV85" s="274">
        <v>141</v>
      </c>
      <c r="BW85" s="275">
        <v>188</v>
      </c>
      <c r="BX85" s="273" t="s">
        <v>197</v>
      </c>
      <c r="BY85" s="274" t="s">
        <v>197</v>
      </c>
      <c r="BZ85" s="275" t="s">
        <v>197</v>
      </c>
      <c r="CA85" s="273">
        <v>13</v>
      </c>
      <c r="CB85" s="274">
        <v>28</v>
      </c>
      <c r="CC85" s="275">
        <v>41</v>
      </c>
      <c r="CD85" s="273" t="s">
        <v>197</v>
      </c>
      <c r="CE85" s="274" t="s">
        <v>197</v>
      </c>
      <c r="CF85" s="275" t="s">
        <v>197</v>
      </c>
      <c r="CG85" s="273">
        <v>13</v>
      </c>
      <c r="CH85" s="274">
        <v>28</v>
      </c>
      <c r="CI85" s="275">
        <v>41</v>
      </c>
      <c r="CJ85" s="273">
        <v>19.399999999999999</v>
      </c>
      <c r="CK85" s="274">
        <v>20.100000000000001</v>
      </c>
      <c r="CL85" s="275">
        <v>19.899999999999999</v>
      </c>
      <c r="CM85" s="273">
        <v>13</v>
      </c>
      <c r="CN85" s="274">
        <v>28</v>
      </c>
      <c r="CO85" s="275">
        <v>41</v>
      </c>
      <c r="CP85" s="273">
        <v>76</v>
      </c>
      <c r="CQ85" s="274">
        <v>62</v>
      </c>
      <c r="CR85" s="275">
        <v>69</v>
      </c>
      <c r="CS85" s="273">
        <v>1077</v>
      </c>
      <c r="CT85" s="274">
        <v>1150</v>
      </c>
      <c r="CU85" s="275">
        <v>2227</v>
      </c>
      <c r="CV85" s="273">
        <v>76</v>
      </c>
      <c r="CW85" s="274">
        <v>64</v>
      </c>
      <c r="CX85" s="275">
        <v>70</v>
      </c>
      <c r="CY85" s="273">
        <v>1077</v>
      </c>
      <c r="CZ85" s="274">
        <v>1150</v>
      </c>
      <c r="DA85" s="275">
        <v>2227</v>
      </c>
      <c r="DB85" s="273">
        <v>37.9</v>
      </c>
      <c r="DC85" s="274">
        <v>35.299999999999997</v>
      </c>
      <c r="DD85" s="275">
        <v>36.5</v>
      </c>
      <c r="DE85" s="273">
        <v>1077</v>
      </c>
      <c r="DF85" s="274">
        <v>1150</v>
      </c>
      <c r="DG85" s="275">
        <v>2227</v>
      </c>
    </row>
    <row r="86" spans="1:111" x14ac:dyDescent="0.35">
      <c r="A86" t="s">
        <v>8</v>
      </c>
      <c r="B86" t="s">
        <v>253</v>
      </c>
      <c r="C86" t="s">
        <v>247</v>
      </c>
      <c r="D86" s="273">
        <v>81</v>
      </c>
      <c r="E86" s="274">
        <v>71</v>
      </c>
      <c r="F86" s="275">
        <v>76</v>
      </c>
      <c r="G86" s="273">
        <v>1423</v>
      </c>
      <c r="H86" s="274">
        <v>1407</v>
      </c>
      <c r="I86" s="275">
        <v>2830</v>
      </c>
      <c r="J86" s="273">
        <v>82</v>
      </c>
      <c r="K86" s="274">
        <v>72</v>
      </c>
      <c r="L86" s="275">
        <v>77</v>
      </c>
      <c r="M86" s="273">
        <v>1423</v>
      </c>
      <c r="N86" s="274">
        <v>1407</v>
      </c>
      <c r="O86" s="275">
        <v>2830</v>
      </c>
      <c r="P86" s="273">
        <v>36.700000000000003</v>
      </c>
      <c r="Q86" s="274">
        <v>35</v>
      </c>
      <c r="R86" s="275">
        <v>35.9</v>
      </c>
      <c r="S86" s="273">
        <v>1423</v>
      </c>
      <c r="T86" s="274">
        <v>1407</v>
      </c>
      <c r="U86" s="275">
        <v>2830</v>
      </c>
      <c r="V86" s="320" t="s">
        <v>191</v>
      </c>
      <c r="W86" s="320" t="s">
        <v>191</v>
      </c>
      <c r="X86" s="320" t="s">
        <v>191</v>
      </c>
      <c r="Y86" s="320" t="s">
        <v>191</v>
      </c>
      <c r="Z86" s="320" t="s">
        <v>191</v>
      </c>
      <c r="AA86" s="320" t="s">
        <v>191</v>
      </c>
      <c r="AB86" s="320" t="s">
        <v>191</v>
      </c>
      <c r="AC86" s="320" t="s">
        <v>191</v>
      </c>
      <c r="AD86" s="320" t="s">
        <v>191</v>
      </c>
      <c r="AE86" s="320" t="s">
        <v>191</v>
      </c>
      <c r="AF86" s="320" t="s">
        <v>191</v>
      </c>
      <c r="AG86" s="320" t="s">
        <v>191</v>
      </c>
      <c r="AH86" s="320" t="s">
        <v>191</v>
      </c>
      <c r="AI86" s="320" t="s">
        <v>191</v>
      </c>
      <c r="AJ86" s="320" t="s">
        <v>191</v>
      </c>
      <c r="AK86" s="320" t="s">
        <v>191</v>
      </c>
      <c r="AL86" s="320" t="s">
        <v>191</v>
      </c>
      <c r="AM86" s="320" t="s">
        <v>191</v>
      </c>
      <c r="AN86" s="320" t="s">
        <v>191</v>
      </c>
      <c r="AO86" s="320" t="s">
        <v>191</v>
      </c>
      <c r="AP86" s="320" t="s">
        <v>191</v>
      </c>
      <c r="AQ86" s="320" t="s">
        <v>191</v>
      </c>
      <c r="AR86" s="320" t="s">
        <v>191</v>
      </c>
      <c r="AS86" s="320" t="s">
        <v>191</v>
      </c>
      <c r="AT86" s="320" t="s">
        <v>191</v>
      </c>
      <c r="AU86" s="320" t="s">
        <v>191</v>
      </c>
      <c r="AV86" s="320" t="s">
        <v>191</v>
      </c>
      <c r="AW86" s="320" t="s">
        <v>191</v>
      </c>
      <c r="AX86" s="320" t="s">
        <v>191</v>
      </c>
      <c r="AY86" s="320" t="s">
        <v>191</v>
      </c>
      <c r="AZ86" s="320" t="s">
        <v>191</v>
      </c>
      <c r="BA86" s="320" t="s">
        <v>191</v>
      </c>
      <c r="BB86" s="320" t="s">
        <v>191</v>
      </c>
      <c r="BC86" s="320" t="s">
        <v>191</v>
      </c>
      <c r="BD86" s="320" t="s">
        <v>191</v>
      </c>
      <c r="BE86" s="320" t="s">
        <v>191</v>
      </c>
      <c r="BF86" s="273">
        <v>39</v>
      </c>
      <c r="BG86" s="274">
        <v>23</v>
      </c>
      <c r="BH86" s="275">
        <v>28</v>
      </c>
      <c r="BI86" s="273">
        <v>111</v>
      </c>
      <c r="BJ86" s="274">
        <v>209</v>
      </c>
      <c r="BK86" s="275">
        <v>320</v>
      </c>
      <c r="BL86" s="273">
        <v>40</v>
      </c>
      <c r="BM86" s="274">
        <v>23</v>
      </c>
      <c r="BN86" s="275">
        <v>29</v>
      </c>
      <c r="BO86" s="273">
        <v>111</v>
      </c>
      <c r="BP86" s="274">
        <v>209</v>
      </c>
      <c r="BQ86" s="275">
        <v>320</v>
      </c>
      <c r="BR86" s="273">
        <v>28.7</v>
      </c>
      <c r="BS86" s="274">
        <v>26.2</v>
      </c>
      <c r="BT86" s="275">
        <v>27.1</v>
      </c>
      <c r="BU86" s="273">
        <v>111</v>
      </c>
      <c r="BV86" s="274">
        <v>209</v>
      </c>
      <c r="BW86" s="275">
        <v>320</v>
      </c>
      <c r="BX86" s="273" t="s">
        <v>197</v>
      </c>
      <c r="BY86" s="274" t="s">
        <v>197</v>
      </c>
      <c r="BZ86" s="275" t="s">
        <v>197</v>
      </c>
      <c r="CA86" s="273">
        <v>10</v>
      </c>
      <c r="CB86" s="274">
        <v>30</v>
      </c>
      <c r="CC86" s="275">
        <v>40</v>
      </c>
      <c r="CD86" s="273" t="s">
        <v>197</v>
      </c>
      <c r="CE86" s="274" t="s">
        <v>197</v>
      </c>
      <c r="CF86" s="275" t="s">
        <v>197</v>
      </c>
      <c r="CG86" s="273">
        <v>10</v>
      </c>
      <c r="CH86" s="274">
        <v>30</v>
      </c>
      <c r="CI86" s="275">
        <v>40</v>
      </c>
      <c r="CJ86" s="273">
        <v>19.399999999999999</v>
      </c>
      <c r="CK86" s="274">
        <v>18.600000000000001</v>
      </c>
      <c r="CL86" s="275">
        <v>18.8</v>
      </c>
      <c r="CM86" s="273">
        <v>10</v>
      </c>
      <c r="CN86" s="274">
        <v>30</v>
      </c>
      <c r="CO86" s="275">
        <v>40</v>
      </c>
      <c r="CP86" s="273">
        <v>77</v>
      </c>
      <c r="CQ86" s="274">
        <v>64</v>
      </c>
      <c r="CR86" s="275">
        <v>70</v>
      </c>
      <c r="CS86" s="273">
        <v>1589</v>
      </c>
      <c r="CT86" s="274">
        <v>1686</v>
      </c>
      <c r="CU86" s="275">
        <v>3275</v>
      </c>
      <c r="CV86" s="273">
        <v>78</v>
      </c>
      <c r="CW86" s="274">
        <v>65</v>
      </c>
      <c r="CX86" s="275">
        <v>71</v>
      </c>
      <c r="CY86" s="273">
        <v>1589</v>
      </c>
      <c r="CZ86" s="274">
        <v>1686</v>
      </c>
      <c r="DA86" s="275">
        <v>3275</v>
      </c>
      <c r="DB86" s="273">
        <v>36.1</v>
      </c>
      <c r="DC86" s="274">
        <v>33.700000000000003</v>
      </c>
      <c r="DD86" s="275">
        <v>34.9</v>
      </c>
      <c r="DE86" s="273">
        <v>1589</v>
      </c>
      <c r="DF86" s="274">
        <v>1686</v>
      </c>
      <c r="DG86" s="275">
        <v>3275</v>
      </c>
    </row>
    <row r="87" spans="1:111" x14ac:dyDescent="0.35">
      <c r="A87" t="s">
        <v>9</v>
      </c>
      <c r="B87" t="s">
        <v>254</v>
      </c>
      <c r="C87" t="s">
        <v>247</v>
      </c>
      <c r="D87" s="273">
        <v>80</v>
      </c>
      <c r="E87" s="274">
        <v>69</v>
      </c>
      <c r="F87" s="275">
        <v>75</v>
      </c>
      <c r="G87" s="273">
        <v>1075</v>
      </c>
      <c r="H87" s="274">
        <v>972</v>
      </c>
      <c r="I87" s="275">
        <v>2047</v>
      </c>
      <c r="J87" s="273">
        <v>81</v>
      </c>
      <c r="K87" s="274">
        <v>71</v>
      </c>
      <c r="L87" s="275">
        <v>76</v>
      </c>
      <c r="M87" s="273">
        <v>1075</v>
      </c>
      <c r="N87" s="274">
        <v>972</v>
      </c>
      <c r="O87" s="275">
        <v>2047</v>
      </c>
      <c r="P87" s="273">
        <v>37.1</v>
      </c>
      <c r="Q87" s="274">
        <v>35.4</v>
      </c>
      <c r="R87" s="275">
        <v>36.299999999999997</v>
      </c>
      <c r="S87" s="273">
        <v>1075</v>
      </c>
      <c r="T87" s="274">
        <v>972</v>
      </c>
      <c r="U87" s="275">
        <v>2047</v>
      </c>
      <c r="V87" s="320" t="s">
        <v>191</v>
      </c>
      <c r="W87" s="320" t="s">
        <v>191</v>
      </c>
      <c r="X87" s="320" t="s">
        <v>191</v>
      </c>
      <c r="Y87" s="320" t="s">
        <v>191</v>
      </c>
      <c r="Z87" s="320" t="s">
        <v>191</v>
      </c>
      <c r="AA87" s="320" t="s">
        <v>191</v>
      </c>
      <c r="AB87" s="320" t="s">
        <v>191</v>
      </c>
      <c r="AC87" s="320" t="s">
        <v>191</v>
      </c>
      <c r="AD87" s="320" t="s">
        <v>191</v>
      </c>
      <c r="AE87" s="320" t="s">
        <v>191</v>
      </c>
      <c r="AF87" s="320" t="s">
        <v>191</v>
      </c>
      <c r="AG87" s="320" t="s">
        <v>191</v>
      </c>
      <c r="AH87" s="320" t="s">
        <v>191</v>
      </c>
      <c r="AI87" s="320" t="s">
        <v>191</v>
      </c>
      <c r="AJ87" s="320" t="s">
        <v>191</v>
      </c>
      <c r="AK87" s="320" t="s">
        <v>191</v>
      </c>
      <c r="AL87" s="320" t="s">
        <v>191</v>
      </c>
      <c r="AM87" s="320" t="s">
        <v>191</v>
      </c>
      <c r="AN87" s="320" t="s">
        <v>191</v>
      </c>
      <c r="AO87" s="320" t="s">
        <v>191</v>
      </c>
      <c r="AP87" s="320" t="s">
        <v>191</v>
      </c>
      <c r="AQ87" s="320" t="s">
        <v>191</v>
      </c>
      <c r="AR87" s="320" t="s">
        <v>191</v>
      </c>
      <c r="AS87" s="320" t="s">
        <v>191</v>
      </c>
      <c r="AT87" s="320" t="s">
        <v>191</v>
      </c>
      <c r="AU87" s="320" t="s">
        <v>191</v>
      </c>
      <c r="AV87" s="320" t="s">
        <v>191</v>
      </c>
      <c r="AW87" s="320" t="s">
        <v>191</v>
      </c>
      <c r="AX87" s="320" t="s">
        <v>191</v>
      </c>
      <c r="AY87" s="320" t="s">
        <v>191</v>
      </c>
      <c r="AZ87" s="320" t="s">
        <v>191</v>
      </c>
      <c r="BA87" s="320" t="s">
        <v>191</v>
      </c>
      <c r="BB87" s="320" t="s">
        <v>191</v>
      </c>
      <c r="BC87" s="320" t="s">
        <v>191</v>
      </c>
      <c r="BD87" s="320" t="s">
        <v>191</v>
      </c>
      <c r="BE87" s="320" t="s">
        <v>191</v>
      </c>
      <c r="BF87" s="273">
        <v>33</v>
      </c>
      <c r="BG87" s="274">
        <v>30</v>
      </c>
      <c r="BH87" s="275">
        <v>31</v>
      </c>
      <c r="BI87" s="273">
        <v>78</v>
      </c>
      <c r="BJ87" s="274">
        <v>154</v>
      </c>
      <c r="BK87" s="275">
        <v>232</v>
      </c>
      <c r="BL87" s="273">
        <v>35</v>
      </c>
      <c r="BM87" s="274">
        <v>30</v>
      </c>
      <c r="BN87" s="275">
        <v>31</v>
      </c>
      <c r="BO87" s="273">
        <v>78</v>
      </c>
      <c r="BP87" s="274">
        <v>154</v>
      </c>
      <c r="BQ87" s="275">
        <v>232</v>
      </c>
      <c r="BR87" s="273">
        <v>28.2</v>
      </c>
      <c r="BS87" s="274">
        <v>27.6</v>
      </c>
      <c r="BT87" s="275">
        <v>27.8</v>
      </c>
      <c r="BU87" s="273">
        <v>78</v>
      </c>
      <c r="BV87" s="274">
        <v>154</v>
      </c>
      <c r="BW87" s="275">
        <v>232</v>
      </c>
      <c r="BX87" s="273" t="s">
        <v>197</v>
      </c>
      <c r="BY87" s="274" t="s">
        <v>197</v>
      </c>
      <c r="BZ87" s="275" t="s">
        <v>197</v>
      </c>
      <c r="CA87" s="273">
        <v>9</v>
      </c>
      <c r="CB87" s="274">
        <v>24</v>
      </c>
      <c r="CC87" s="275">
        <v>33</v>
      </c>
      <c r="CD87" s="273" t="s">
        <v>197</v>
      </c>
      <c r="CE87" s="274" t="s">
        <v>197</v>
      </c>
      <c r="CF87" s="275" t="s">
        <v>197</v>
      </c>
      <c r="CG87" s="273">
        <v>9</v>
      </c>
      <c r="CH87" s="274">
        <v>24</v>
      </c>
      <c r="CI87" s="275">
        <v>33</v>
      </c>
      <c r="CJ87" s="273">
        <v>17.600000000000001</v>
      </c>
      <c r="CK87" s="274">
        <v>19.3</v>
      </c>
      <c r="CL87" s="275">
        <v>18.8</v>
      </c>
      <c r="CM87" s="273">
        <v>9</v>
      </c>
      <c r="CN87" s="274">
        <v>24</v>
      </c>
      <c r="CO87" s="275">
        <v>33</v>
      </c>
      <c r="CP87" s="273">
        <v>76</v>
      </c>
      <c r="CQ87" s="274">
        <v>62</v>
      </c>
      <c r="CR87" s="275">
        <v>69</v>
      </c>
      <c r="CS87" s="273">
        <v>1165</v>
      </c>
      <c r="CT87" s="274">
        <v>1152</v>
      </c>
      <c r="CU87" s="275">
        <v>2317</v>
      </c>
      <c r="CV87" s="273">
        <v>77</v>
      </c>
      <c r="CW87" s="274">
        <v>64</v>
      </c>
      <c r="CX87" s="275">
        <v>70</v>
      </c>
      <c r="CY87" s="273">
        <v>1165</v>
      </c>
      <c r="CZ87" s="274">
        <v>1152</v>
      </c>
      <c r="DA87" s="275">
        <v>2317</v>
      </c>
      <c r="DB87" s="273">
        <v>36.299999999999997</v>
      </c>
      <c r="DC87" s="274">
        <v>34</v>
      </c>
      <c r="DD87" s="275">
        <v>35.1</v>
      </c>
      <c r="DE87" s="273">
        <v>1165</v>
      </c>
      <c r="DF87" s="274">
        <v>1152</v>
      </c>
      <c r="DG87" s="275">
        <v>2317</v>
      </c>
    </row>
    <row r="88" spans="1:111" x14ac:dyDescent="0.35">
      <c r="A88" t="s">
        <v>11</v>
      </c>
      <c r="B88" t="s">
        <v>257</v>
      </c>
      <c r="C88" t="s">
        <v>247</v>
      </c>
      <c r="D88" s="273">
        <v>82</v>
      </c>
      <c r="E88" s="274">
        <v>71</v>
      </c>
      <c r="F88" s="275">
        <v>77</v>
      </c>
      <c r="G88" s="273">
        <v>763</v>
      </c>
      <c r="H88" s="274">
        <v>709</v>
      </c>
      <c r="I88" s="275">
        <v>1472</v>
      </c>
      <c r="J88" s="273">
        <v>84</v>
      </c>
      <c r="K88" s="274">
        <v>75</v>
      </c>
      <c r="L88" s="275">
        <v>79</v>
      </c>
      <c r="M88" s="273">
        <v>763</v>
      </c>
      <c r="N88" s="274">
        <v>709</v>
      </c>
      <c r="O88" s="275">
        <v>1472</v>
      </c>
      <c r="P88" s="273">
        <v>35.9</v>
      </c>
      <c r="Q88" s="274">
        <v>34.1</v>
      </c>
      <c r="R88" s="275">
        <v>35</v>
      </c>
      <c r="S88" s="273">
        <v>763</v>
      </c>
      <c r="T88" s="274">
        <v>709</v>
      </c>
      <c r="U88" s="275">
        <v>1472</v>
      </c>
      <c r="V88" s="320" t="s">
        <v>191</v>
      </c>
      <c r="W88" s="320" t="s">
        <v>191</v>
      </c>
      <c r="X88" s="320" t="s">
        <v>191</v>
      </c>
      <c r="Y88" s="320" t="s">
        <v>191</v>
      </c>
      <c r="Z88" s="320" t="s">
        <v>191</v>
      </c>
      <c r="AA88" s="320" t="s">
        <v>191</v>
      </c>
      <c r="AB88" s="320" t="s">
        <v>191</v>
      </c>
      <c r="AC88" s="320" t="s">
        <v>191</v>
      </c>
      <c r="AD88" s="320" t="s">
        <v>191</v>
      </c>
      <c r="AE88" s="320" t="s">
        <v>191</v>
      </c>
      <c r="AF88" s="320" t="s">
        <v>191</v>
      </c>
      <c r="AG88" s="320" t="s">
        <v>191</v>
      </c>
      <c r="AH88" s="320" t="s">
        <v>191</v>
      </c>
      <c r="AI88" s="320" t="s">
        <v>191</v>
      </c>
      <c r="AJ88" s="320" t="s">
        <v>191</v>
      </c>
      <c r="AK88" s="320" t="s">
        <v>191</v>
      </c>
      <c r="AL88" s="320" t="s">
        <v>191</v>
      </c>
      <c r="AM88" s="320" t="s">
        <v>191</v>
      </c>
      <c r="AN88" s="320" t="s">
        <v>191</v>
      </c>
      <c r="AO88" s="320" t="s">
        <v>191</v>
      </c>
      <c r="AP88" s="320" t="s">
        <v>191</v>
      </c>
      <c r="AQ88" s="320" t="s">
        <v>191</v>
      </c>
      <c r="AR88" s="320" t="s">
        <v>191</v>
      </c>
      <c r="AS88" s="320" t="s">
        <v>191</v>
      </c>
      <c r="AT88" s="320" t="s">
        <v>191</v>
      </c>
      <c r="AU88" s="320" t="s">
        <v>191</v>
      </c>
      <c r="AV88" s="320" t="s">
        <v>191</v>
      </c>
      <c r="AW88" s="320" t="s">
        <v>191</v>
      </c>
      <c r="AX88" s="320" t="s">
        <v>191</v>
      </c>
      <c r="AY88" s="320" t="s">
        <v>191</v>
      </c>
      <c r="AZ88" s="320" t="s">
        <v>191</v>
      </c>
      <c r="BA88" s="320" t="s">
        <v>191</v>
      </c>
      <c r="BB88" s="320" t="s">
        <v>191</v>
      </c>
      <c r="BC88" s="320" t="s">
        <v>191</v>
      </c>
      <c r="BD88" s="320" t="s">
        <v>191</v>
      </c>
      <c r="BE88" s="320" t="s">
        <v>191</v>
      </c>
      <c r="BF88" s="273">
        <v>44</v>
      </c>
      <c r="BG88" s="274">
        <v>23</v>
      </c>
      <c r="BH88" s="275">
        <v>29</v>
      </c>
      <c r="BI88" s="273">
        <v>64</v>
      </c>
      <c r="BJ88" s="274">
        <v>163</v>
      </c>
      <c r="BK88" s="275">
        <v>227</v>
      </c>
      <c r="BL88" s="273">
        <v>44</v>
      </c>
      <c r="BM88" s="274">
        <v>27</v>
      </c>
      <c r="BN88" s="275">
        <v>32</v>
      </c>
      <c r="BO88" s="273">
        <v>64</v>
      </c>
      <c r="BP88" s="274">
        <v>163</v>
      </c>
      <c r="BQ88" s="275">
        <v>227</v>
      </c>
      <c r="BR88" s="273">
        <v>28.9</v>
      </c>
      <c r="BS88" s="274">
        <v>26.1</v>
      </c>
      <c r="BT88" s="275">
        <v>26.9</v>
      </c>
      <c r="BU88" s="273">
        <v>64</v>
      </c>
      <c r="BV88" s="274">
        <v>163</v>
      </c>
      <c r="BW88" s="275">
        <v>227</v>
      </c>
      <c r="BX88" s="273" t="s">
        <v>197</v>
      </c>
      <c r="BY88" s="274" t="s">
        <v>197</v>
      </c>
      <c r="BZ88" s="275" t="s">
        <v>197</v>
      </c>
      <c r="CA88" s="273">
        <v>6</v>
      </c>
      <c r="CB88" s="274">
        <v>13</v>
      </c>
      <c r="CC88" s="275">
        <v>19</v>
      </c>
      <c r="CD88" s="273" t="s">
        <v>197</v>
      </c>
      <c r="CE88" s="274" t="s">
        <v>197</v>
      </c>
      <c r="CF88" s="275" t="s">
        <v>197</v>
      </c>
      <c r="CG88" s="273">
        <v>6</v>
      </c>
      <c r="CH88" s="274">
        <v>13</v>
      </c>
      <c r="CI88" s="275">
        <v>19</v>
      </c>
      <c r="CJ88" s="273">
        <v>18.8</v>
      </c>
      <c r="CK88" s="274">
        <v>18.7</v>
      </c>
      <c r="CL88" s="275">
        <v>18.7</v>
      </c>
      <c r="CM88" s="273">
        <v>6</v>
      </c>
      <c r="CN88" s="274">
        <v>13</v>
      </c>
      <c r="CO88" s="275">
        <v>19</v>
      </c>
      <c r="CP88" s="273">
        <v>78</v>
      </c>
      <c r="CQ88" s="274">
        <v>61</v>
      </c>
      <c r="CR88" s="275">
        <v>69</v>
      </c>
      <c r="CS88" s="273">
        <v>837</v>
      </c>
      <c r="CT88" s="274">
        <v>887</v>
      </c>
      <c r="CU88" s="275">
        <v>1724</v>
      </c>
      <c r="CV88" s="273">
        <v>80</v>
      </c>
      <c r="CW88" s="274">
        <v>65</v>
      </c>
      <c r="CX88" s="275">
        <v>72</v>
      </c>
      <c r="CY88" s="273">
        <v>837</v>
      </c>
      <c r="CZ88" s="274">
        <v>887</v>
      </c>
      <c r="DA88" s="275">
        <v>1724</v>
      </c>
      <c r="DB88" s="273">
        <v>35.200000000000003</v>
      </c>
      <c r="DC88" s="274">
        <v>32.4</v>
      </c>
      <c r="DD88" s="275">
        <v>33.700000000000003</v>
      </c>
      <c r="DE88" s="273">
        <v>837</v>
      </c>
      <c r="DF88" s="274">
        <v>887</v>
      </c>
      <c r="DG88" s="275">
        <v>1724</v>
      </c>
    </row>
    <row r="89" spans="1:111" x14ac:dyDescent="0.35">
      <c r="A89" t="s">
        <v>13</v>
      </c>
      <c r="B89" t="s">
        <v>259</v>
      </c>
      <c r="C89" t="s">
        <v>247</v>
      </c>
      <c r="D89" s="273">
        <v>82</v>
      </c>
      <c r="E89" s="274">
        <v>69</v>
      </c>
      <c r="F89" s="275">
        <v>76</v>
      </c>
      <c r="G89" s="273">
        <v>1494</v>
      </c>
      <c r="H89" s="274">
        <v>1347</v>
      </c>
      <c r="I89" s="275">
        <v>2841</v>
      </c>
      <c r="J89" s="273">
        <v>83</v>
      </c>
      <c r="K89" s="274">
        <v>70</v>
      </c>
      <c r="L89" s="275">
        <v>77</v>
      </c>
      <c r="M89" s="273">
        <v>1494</v>
      </c>
      <c r="N89" s="274">
        <v>1347</v>
      </c>
      <c r="O89" s="275">
        <v>2841</v>
      </c>
      <c r="P89" s="273">
        <v>37</v>
      </c>
      <c r="Q89" s="274">
        <v>34.799999999999997</v>
      </c>
      <c r="R89" s="275">
        <v>36</v>
      </c>
      <c r="S89" s="273">
        <v>1494</v>
      </c>
      <c r="T89" s="274">
        <v>1347</v>
      </c>
      <c r="U89" s="275">
        <v>2841</v>
      </c>
      <c r="V89" s="320" t="s">
        <v>191</v>
      </c>
      <c r="W89" s="320" t="s">
        <v>191</v>
      </c>
      <c r="X89" s="320" t="s">
        <v>191</v>
      </c>
      <c r="Y89" s="320" t="s">
        <v>191</v>
      </c>
      <c r="Z89" s="320" t="s">
        <v>191</v>
      </c>
      <c r="AA89" s="320" t="s">
        <v>191</v>
      </c>
      <c r="AB89" s="320" t="s">
        <v>191</v>
      </c>
      <c r="AC89" s="320" t="s">
        <v>191</v>
      </c>
      <c r="AD89" s="320" t="s">
        <v>191</v>
      </c>
      <c r="AE89" s="320" t="s">
        <v>191</v>
      </c>
      <c r="AF89" s="320" t="s">
        <v>191</v>
      </c>
      <c r="AG89" s="320" t="s">
        <v>191</v>
      </c>
      <c r="AH89" s="320" t="s">
        <v>191</v>
      </c>
      <c r="AI89" s="320" t="s">
        <v>191</v>
      </c>
      <c r="AJ89" s="320" t="s">
        <v>191</v>
      </c>
      <c r="AK89" s="320" t="s">
        <v>191</v>
      </c>
      <c r="AL89" s="320" t="s">
        <v>191</v>
      </c>
      <c r="AM89" s="320" t="s">
        <v>191</v>
      </c>
      <c r="AN89" s="320" t="s">
        <v>191</v>
      </c>
      <c r="AO89" s="320" t="s">
        <v>191</v>
      </c>
      <c r="AP89" s="320" t="s">
        <v>191</v>
      </c>
      <c r="AQ89" s="320" t="s">
        <v>191</v>
      </c>
      <c r="AR89" s="320" t="s">
        <v>191</v>
      </c>
      <c r="AS89" s="320" t="s">
        <v>191</v>
      </c>
      <c r="AT89" s="320" t="s">
        <v>191</v>
      </c>
      <c r="AU89" s="320" t="s">
        <v>191</v>
      </c>
      <c r="AV89" s="320" t="s">
        <v>191</v>
      </c>
      <c r="AW89" s="320" t="s">
        <v>191</v>
      </c>
      <c r="AX89" s="320" t="s">
        <v>191</v>
      </c>
      <c r="AY89" s="320" t="s">
        <v>191</v>
      </c>
      <c r="AZ89" s="320" t="s">
        <v>191</v>
      </c>
      <c r="BA89" s="320" t="s">
        <v>191</v>
      </c>
      <c r="BB89" s="320" t="s">
        <v>191</v>
      </c>
      <c r="BC89" s="320" t="s">
        <v>191</v>
      </c>
      <c r="BD89" s="320" t="s">
        <v>191</v>
      </c>
      <c r="BE89" s="320" t="s">
        <v>191</v>
      </c>
      <c r="BF89" s="273">
        <v>38</v>
      </c>
      <c r="BG89" s="274">
        <v>26</v>
      </c>
      <c r="BH89" s="275">
        <v>30</v>
      </c>
      <c r="BI89" s="273">
        <v>121</v>
      </c>
      <c r="BJ89" s="274">
        <v>256</v>
      </c>
      <c r="BK89" s="275">
        <v>377</v>
      </c>
      <c r="BL89" s="273">
        <v>38</v>
      </c>
      <c r="BM89" s="274">
        <v>27</v>
      </c>
      <c r="BN89" s="275">
        <v>30</v>
      </c>
      <c r="BO89" s="273">
        <v>121</v>
      </c>
      <c r="BP89" s="274">
        <v>256</v>
      </c>
      <c r="BQ89" s="275">
        <v>377</v>
      </c>
      <c r="BR89" s="273">
        <v>28.7</v>
      </c>
      <c r="BS89" s="274">
        <v>27.2</v>
      </c>
      <c r="BT89" s="275">
        <v>27.7</v>
      </c>
      <c r="BU89" s="273">
        <v>121</v>
      </c>
      <c r="BV89" s="274">
        <v>256</v>
      </c>
      <c r="BW89" s="275">
        <v>377</v>
      </c>
      <c r="BX89" s="273" t="s">
        <v>197</v>
      </c>
      <c r="BY89" s="274" t="s">
        <v>197</v>
      </c>
      <c r="BZ89" s="275" t="s">
        <v>197</v>
      </c>
      <c r="CA89" s="273">
        <v>11</v>
      </c>
      <c r="CB89" s="274">
        <v>26</v>
      </c>
      <c r="CC89" s="275">
        <v>37</v>
      </c>
      <c r="CD89" s="273" t="s">
        <v>197</v>
      </c>
      <c r="CE89" s="274" t="s">
        <v>197</v>
      </c>
      <c r="CF89" s="275" t="s">
        <v>197</v>
      </c>
      <c r="CG89" s="273">
        <v>11</v>
      </c>
      <c r="CH89" s="274">
        <v>26</v>
      </c>
      <c r="CI89" s="275">
        <v>37</v>
      </c>
      <c r="CJ89" s="273">
        <v>17.8</v>
      </c>
      <c r="CK89" s="274">
        <v>18.7</v>
      </c>
      <c r="CL89" s="275">
        <v>18.5</v>
      </c>
      <c r="CM89" s="273">
        <v>11</v>
      </c>
      <c r="CN89" s="274">
        <v>26</v>
      </c>
      <c r="CO89" s="275">
        <v>37</v>
      </c>
      <c r="CP89" s="273">
        <v>78</v>
      </c>
      <c r="CQ89" s="274">
        <v>62</v>
      </c>
      <c r="CR89" s="275">
        <v>70</v>
      </c>
      <c r="CS89" s="273">
        <v>1633</v>
      </c>
      <c r="CT89" s="274">
        <v>1637</v>
      </c>
      <c r="CU89" s="275">
        <v>3270</v>
      </c>
      <c r="CV89" s="273">
        <v>79</v>
      </c>
      <c r="CW89" s="274">
        <v>62</v>
      </c>
      <c r="CX89" s="275">
        <v>70</v>
      </c>
      <c r="CY89" s="273">
        <v>1633</v>
      </c>
      <c r="CZ89" s="274">
        <v>1637</v>
      </c>
      <c r="DA89" s="275">
        <v>3270</v>
      </c>
      <c r="DB89" s="273">
        <v>36.299999999999997</v>
      </c>
      <c r="DC89" s="274">
        <v>33.299999999999997</v>
      </c>
      <c r="DD89" s="275">
        <v>34.799999999999997</v>
      </c>
      <c r="DE89" s="273">
        <v>1633</v>
      </c>
      <c r="DF89" s="274">
        <v>1637</v>
      </c>
      <c r="DG89" s="275">
        <v>3270</v>
      </c>
    </row>
    <row r="90" spans="1:111" x14ac:dyDescent="0.35">
      <c r="A90" t="s">
        <v>65</v>
      </c>
      <c r="B90" t="s">
        <v>310</v>
      </c>
      <c r="C90" t="s">
        <v>309</v>
      </c>
      <c r="D90" s="273">
        <v>76</v>
      </c>
      <c r="E90" s="274">
        <v>65</v>
      </c>
      <c r="F90" s="275">
        <v>70</v>
      </c>
      <c r="G90" s="273">
        <v>7213</v>
      </c>
      <c r="H90" s="274">
        <v>7063</v>
      </c>
      <c r="I90" s="275">
        <v>14276</v>
      </c>
      <c r="J90" s="273">
        <v>78</v>
      </c>
      <c r="K90" s="274">
        <v>68</v>
      </c>
      <c r="L90" s="275">
        <v>73</v>
      </c>
      <c r="M90" s="273">
        <v>7213</v>
      </c>
      <c r="N90" s="274">
        <v>7063</v>
      </c>
      <c r="O90" s="275">
        <v>14276</v>
      </c>
      <c r="P90" s="273">
        <v>35.200000000000003</v>
      </c>
      <c r="Q90" s="274">
        <v>33.5</v>
      </c>
      <c r="R90" s="275">
        <v>34.299999999999997</v>
      </c>
      <c r="S90" s="273">
        <v>7213</v>
      </c>
      <c r="T90" s="274">
        <v>7063</v>
      </c>
      <c r="U90" s="275">
        <v>14276</v>
      </c>
      <c r="V90" s="320" t="s">
        <v>191</v>
      </c>
      <c r="W90" s="320" t="s">
        <v>191</v>
      </c>
      <c r="X90" s="320" t="s">
        <v>191</v>
      </c>
      <c r="Y90" s="320" t="s">
        <v>191</v>
      </c>
      <c r="Z90" s="320" t="s">
        <v>191</v>
      </c>
      <c r="AA90" s="320" t="s">
        <v>191</v>
      </c>
      <c r="AB90" s="320" t="s">
        <v>191</v>
      </c>
      <c r="AC90" s="320" t="s">
        <v>191</v>
      </c>
      <c r="AD90" s="320" t="s">
        <v>191</v>
      </c>
      <c r="AE90" s="320" t="s">
        <v>191</v>
      </c>
      <c r="AF90" s="320" t="s">
        <v>191</v>
      </c>
      <c r="AG90" s="320" t="s">
        <v>191</v>
      </c>
      <c r="AH90" s="320" t="s">
        <v>191</v>
      </c>
      <c r="AI90" s="320" t="s">
        <v>191</v>
      </c>
      <c r="AJ90" s="320" t="s">
        <v>191</v>
      </c>
      <c r="AK90" s="320" t="s">
        <v>191</v>
      </c>
      <c r="AL90" s="320" t="s">
        <v>191</v>
      </c>
      <c r="AM90" s="320" t="s">
        <v>191</v>
      </c>
      <c r="AN90" s="320" t="s">
        <v>191</v>
      </c>
      <c r="AO90" s="320" t="s">
        <v>191</v>
      </c>
      <c r="AP90" s="320" t="s">
        <v>191</v>
      </c>
      <c r="AQ90" s="320" t="s">
        <v>191</v>
      </c>
      <c r="AR90" s="320" t="s">
        <v>191</v>
      </c>
      <c r="AS90" s="320" t="s">
        <v>191</v>
      </c>
      <c r="AT90" s="320" t="s">
        <v>191</v>
      </c>
      <c r="AU90" s="320" t="s">
        <v>191</v>
      </c>
      <c r="AV90" s="320" t="s">
        <v>191</v>
      </c>
      <c r="AW90" s="320" t="s">
        <v>191</v>
      </c>
      <c r="AX90" s="320" t="s">
        <v>191</v>
      </c>
      <c r="AY90" s="320" t="s">
        <v>191</v>
      </c>
      <c r="AZ90" s="320" t="s">
        <v>191</v>
      </c>
      <c r="BA90" s="320" t="s">
        <v>191</v>
      </c>
      <c r="BB90" s="320" t="s">
        <v>191</v>
      </c>
      <c r="BC90" s="320" t="s">
        <v>191</v>
      </c>
      <c r="BD90" s="320" t="s">
        <v>191</v>
      </c>
      <c r="BE90" s="320" t="s">
        <v>191</v>
      </c>
      <c r="BF90" s="273">
        <v>25</v>
      </c>
      <c r="BG90" s="274">
        <v>18</v>
      </c>
      <c r="BH90" s="275">
        <v>20</v>
      </c>
      <c r="BI90" s="273">
        <v>512</v>
      </c>
      <c r="BJ90" s="274">
        <v>1149</v>
      </c>
      <c r="BK90" s="275">
        <v>1661</v>
      </c>
      <c r="BL90" s="273">
        <v>28</v>
      </c>
      <c r="BM90" s="274">
        <v>20</v>
      </c>
      <c r="BN90" s="275">
        <v>22</v>
      </c>
      <c r="BO90" s="273">
        <v>512</v>
      </c>
      <c r="BP90" s="274">
        <v>1149</v>
      </c>
      <c r="BQ90" s="275">
        <v>1661</v>
      </c>
      <c r="BR90" s="273">
        <v>26.4</v>
      </c>
      <c r="BS90" s="274">
        <v>24.5</v>
      </c>
      <c r="BT90" s="275">
        <v>25.1</v>
      </c>
      <c r="BU90" s="273">
        <v>512</v>
      </c>
      <c r="BV90" s="274">
        <v>1149</v>
      </c>
      <c r="BW90" s="275">
        <v>1661</v>
      </c>
      <c r="BX90" s="273">
        <v>9</v>
      </c>
      <c r="BY90" s="274">
        <v>2</v>
      </c>
      <c r="BZ90" s="275">
        <v>4</v>
      </c>
      <c r="CA90" s="273">
        <v>98</v>
      </c>
      <c r="CB90" s="274">
        <v>200</v>
      </c>
      <c r="CC90" s="275">
        <v>298</v>
      </c>
      <c r="CD90" s="273">
        <v>9</v>
      </c>
      <c r="CE90" s="274">
        <v>2</v>
      </c>
      <c r="CF90" s="275">
        <v>4</v>
      </c>
      <c r="CG90" s="273">
        <v>98</v>
      </c>
      <c r="CH90" s="274">
        <v>200</v>
      </c>
      <c r="CI90" s="275">
        <v>298</v>
      </c>
      <c r="CJ90" s="273">
        <v>19.7</v>
      </c>
      <c r="CK90" s="274">
        <v>18.3</v>
      </c>
      <c r="CL90" s="275">
        <v>18.7</v>
      </c>
      <c r="CM90" s="273">
        <v>98</v>
      </c>
      <c r="CN90" s="274">
        <v>200</v>
      </c>
      <c r="CO90" s="275">
        <v>298</v>
      </c>
      <c r="CP90" s="273">
        <v>71</v>
      </c>
      <c r="CQ90" s="274">
        <v>56</v>
      </c>
      <c r="CR90" s="275">
        <v>64</v>
      </c>
      <c r="CS90" s="273">
        <v>7996</v>
      </c>
      <c r="CT90" s="274">
        <v>8579</v>
      </c>
      <c r="CU90" s="275">
        <v>16575</v>
      </c>
      <c r="CV90" s="273">
        <v>73</v>
      </c>
      <c r="CW90" s="274">
        <v>59</v>
      </c>
      <c r="CX90" s="275">
        <v>66</v>
      </c>
      <c r="CY90" s="273">
        <v>7996</v>
      </c>
      <c r="CZ90" s="274">
        <v>8579</v>
      </c>
      <c r="DA90" s="275">
        <v>16575</v>
      </c>
      <c r="DB90" s="273">
        <v>34.4</v>
      </c>
      <c r="DC90" s="274">
        <v>31.8</v>
      </c>
      <c r="DD90" s="275">
        <v>33</v>
      </c>
      <c r="DE90" s="273">
        <v>7996</v>
      </c>
      <c r="DF90" s="274">
        <v>8579</v>
      </c>
      <c r="DG90" s="275">
        <v>16575</v>
      </c>
    </row>
    <row r="91" spans="1:111" x14ac:dyDescent="0.35">
      <c r="A91" t="s">
        <v>66</v>
      </c>
      <c r="B91" t="s">
        <v>311</v>
      </c>
      <c r="C91" t="s">
        <v>309</v>
      </c>
      <c r="D91" s="273">
        <v>77</v>
      </c>
      <c r="E91" s="274">
        <v>63</v>
      </c>
      <c r="F91" s="275">
        <v>70</v>
      </c>
      <c r="G91" s="273">
        <v>2072</v>
      </c>
      <c r="H91" s="274">
        <v>2041</v>
      </c>
      <c r="I91" s="275">
        <v>4113</v>
      </c>
      <c r="J91" s="273">
        <v>77</v>
      </c>
      <c r="K91" s="274">
        <v>64</v>
      </c>
      <c r="L91" s="275">
        <v>71</v>
      </c>
      <c r="M91" s="273">
        <v>2072</v>
      </c>
      <c r="N91" s="274">
        <v>2041</v>
      </c>
      <c r="O91" s="275">
        <v>4113</v>
      </c>
      <c r="P91" s="273">
        <v>34.5</v>
      </c>
      <c r="Q91" s="274">
        <v>32.4</v>
      </c>
      <c r="R91" s="275">
        <v>33.5</v>
      </c>
      <c r="S91" s="273">
        <v>2072</v>
      </c>
      <c r="T91" s="274">
        <v>2041</v>
      </c>
      <c r="U91" s="275">
        <v>4113</v>
      </c>
      <c r="V91" s="320" t="s">
        <v>191</v>
      </c>
      <c r="W91" s="320" t="s">
        <v>191</v>
      </c>
      <c r="X91" s="320" t="s">
        <v>191</v>
      </c>
      <c r="Y91" s="320" t="s">
        <v>191</v>
      </c>
      <c r="Z91" s="320" t="s">
        <v>191</v>
      </c>
      <c r="AA91" s="320" t="s">
        <v>191</v>
      </c>
      <c r="AB91" s="320" t="s">
        <v>191</v>
      </c>
      <c r="AC91" s="320" t="s">
        <v>191</v>
      </c>
      <c r="AD91" s="320" t="s">
        <v>191</v>
      </c>
      <c r="AE91" s="320" t="s">
        <v>191</v>
      </c>
      <c r="AF91" s="320" t="s">
        <v>191</v>
      </c>
      <c r="AG91" s="320" t="s">
        <v>191</v>
      </c>
      <c r="AH91" s="320" t="s">
        <v>191</v>
      </c>
      <c r="AI91" s="320" t="s">
        <v>191</v>
      </c>
      <c r="AJ91" s="320" t="s">
        <v>191</v>
      </c>
      <c r="AK91" s="320" t="s">
        <v>191</v>
      </c>
      <c r="AL91" s="320" t="s">
        <v>191</v>
      </c>
      <c r="AM91" s="320" t="s">
        <v>191</v>
      </c>
      <c r="AN91" s="320" t="s">
        <v>191</v>
      </c>
      <c r="AO91" s="320" t="s">
        <v>191</v>
      </c>
      <c r="AP91" s="320" t="s">
        <v>191</v>
      </c>
      <c r="AQ91" s="320" t="s">
        <v>191</v>
      </c>
      <c r="AR91" s="320" t="s">
        <v>191</v>
      </c>
      <c r="AS91" s="320" t="s">
        <v>191</v>
      </c>
      <c r="AT91" s="320" t="s">
        <v>191</v>
      </c>
      <c r="AU91" s="320" t="s">
        <v>191</v>
      </c>
      <c r="AV91" s="320" t="s">
        <v>191</v>
      </c>
      <c r="AW91" s="320" t="s">
        <v>191</v>
      </c>
      <c r="AX91" s="320" t="s">
        <v>191</v>
      </c>
      <c r="AY91" s="320" t="s">
        <v>191</v>
      </c>
      <c r="AZ91" s="320" t="s">
        <v>191</v>
      </c>
      <c r="BA91" s="320" t="s">
        <v>191</v>
      </c>
      <c r="BB91" s="320" t="s">
        <v>191</v>
      </c>
      <c r="BC91" s="320" t="s">
        <v>191</v>
      </c>
      <c r="BD91" s="320" t="s">
        <v>191</v>
      </c>
      <c r="BE91" s="320" t="s">
        <v>191</v>
      </c>
      <c r="BF91" s="273">
        <v>35</v>
      </c>
      <c r="BG91" s="274">
        <v>22</v>
      </c>
      <c r="BH91" s="275">
        <v>26</v>
      </c>
      <c r="BI91" s="273">
        <v>112</v>
      </c>
      <c r="BJ91" s="274">
        <v>236</v>
      </c>
      <c r="BK91" s="275">
        <v>348</v>
      </c>
      <c r="BL91" s="273">
        <v>37</v>
      </c>
      <c r="BM91" s="274">
        <v>23</v>
      </c>
      <c r="BN91" s="275">
        <v>28</v>
      </c>
      <c r="BO91" s="273">
        <v>112</v>
      </c>
      <c r="BP91" s="274">
        <v>236</v>
      </c>
      <c r="BQ91" s="275">
        <v>348</v>
      </c>
      <c r="BR91" s="273">
        <v>27.8</v>
      </c>
      <c r="BS91" s="274">
        <v>25.1</v>
      </c>
      <c r="BT91" s="275">
        <v>26</v>
      </c>
      <c r="BU91" s="273">
        <v>112</v>
      </c>
      <c r="BV91" s="274">
        <v>236</v>
      </c>
      <c r="BW91" s="275">
        <v>348</v>
      </c>
      <c r="BX91" s="273" t="s">
        <v>197</v>
      </c>
      <c r="BY91" s="274" t="s">
        <v>197</v>
      </c>
      <c r="BZ91" s="275" t="s">
        <v>197</v>
      </c>
      <c r="CA91" s="273">
        <v>16</v>
      </c>
      <c r="CB91" s="274">
        <v>36</v>
      </c>
      <c r="CC91" s="275">
        <v>52</v>
      </c>
      <c r="CD91" s="273" t="s">
        <v>197</v>
      </c>
      <c r="CE91" s="274" t="s">
        <v>197</v>
      </c>
      <c r="CF91" s="275" t="s">
        <v>197</v>
      </c>
      <c r="CG91" s="273">
        <v>16</v>
      </c>
      <c r="CH91" s="274">
        <v>36</v>
      </c>
      <c r="CI91" s="275">
        <v>52</v>
      </c>
      <c r="CJ91" s="273">
        <v>17.7</v>
      </c>
      <c r="CK91" s="274">
        <v>17.100000000000001</v>
      </c>
      <c r="CL91" s="275">
        <v>17.3</v>
      </c>
      <c r="CM91" s="273">
        <v>16</v>
      </c>
      <c r="CN91" s="274">
        <v>36</v>
      </c>
      <c r="CO91" s="275">
        <v>52</v>
      </c>
      <c r="CP91" s="273">
        <v>73</v>
      </c>
      <c r="CQ91" s="274">
        <v>57</v>
      </c>
      <c r="CR91" s="275">
        <v>65</v>
      </c>
      <c r="CS91" s="273">
        <v>2240</v>
      </c>
      <c r="CT91" s="274">
        <v>2345</v>
      </c>
      <c r="CU91" s="275">
        <v>4585</v>
      </c>
      <c r="CV91" s="273">
        <v>74</v>
      </c>
      <c r="CW91" s="274">
        <v>59</v>
      </c>
      <c r="CX91" s="275">
        <v>66</v>
      </c>
      <c r="CY91" s="273">
        <v>2240</v>
      </c>
      <c r="CZ91" s="274">
        <v>2345</v>
      </c>
      <c r="DA91" s="275">
        <v>4585</v>
      </c>
      <c r="DB91" s="273">
        <v>33.9</v>
      </c>
      <c r="DC91" s="274">
        <v>31.4</v>
      </c>
      <c r="DD91" s="275">
        <v>32.6</v>
      </c>
      <c r="DE91" s="273">
        <v>2240</v>
      </c>
      <c r="DF91" s="274">
        <v>2345</v>
      </c>
      <c r="DG91" s="275">
        <v>4585</v>
      </c>
    </row>
    <row r="92" spans="1:111" x14ac:dyDescent="0.35">
      <c r="A92" t="s">
        <v>67</v>
      </c>
      <c r="B92" t="s">
        <v>312</v>
      </c>
      <c r="C92" t="s">
        <v>309</v>
      </c>
      <c r="D92" s="273">
        <v>74</v>
      </c>
      <c r="E92" s="274">
        <v>63</v>
      </c>
      <c r="F92" s="275">
        <v>69</v>
      </c>
      <c r="G92" s="273">
        <v>1782</v>
      </c>
      <c r="H92" s="274">
        <v>1707</v>
      </c>
      <c r="I92" s="275">
        <v>3489</v>
      </c>
      <c r="J92" s="273">
        <v>77</v>
      </c>
      <c r="K92" s="274">
        <v>67</v>
      </c>
      <c r="L92" s="275">
        <v>72</v>
      </c>
      <c r="M92" s="273">
        <v>1782</v>
      </c>
      <c r="N92" s="274">
        <v>1707</v>
      </c>
      <c r="O92" s="275">
        <v>3489</v>
      </c>
      <c r="P92" s="273">
        <v>35.700000000000003</v>
      </c>
      <c r="Q92" s="274">
        <v>33.6</v>
      </c>
      <c r="R92" s="275">
        <v>34.700000000000003</v>
      </c>
      <c r="S92" s="273">
        <v>1782</v>
      </c>
      <c r="T92" s="274">
        <v>1707</v>
      </c>
      <c r="U92" s="275">
        <v>3489</v>
      </c>
      <c r="V92" s="320" t="s">
        <v>191</v>
      </c>
      <c r="W92" s="320" t="s">
        <v>191</v>
      </c>
      <c r="X92" s="320" t="s">
        <v>191</v>
      </c>
      <c r="Y92" s="320" t="s">
        <v>191</v>
      </c>
      <c r="Z92" s="320" t="s">
        <v>191</v>
      </c>
      <c r="AA92" s="320" t="s">
        <v>191</v>
      </c>
      <c r="AB92" s="320" t="s">
        <v>191</v>
      </c>
      <c r="AC92" s="320" t="s">
        <v>191</v>
      </c>
      <c r="AD92" s="320" t="s">
        <v>191</v>
      </c>
      <c r="AE92" s="320" t="s">
        <v>191</v>
      </c>
      <c r="AF92" s="320" t="s">
        <v>191</v>
      </c>
      <c r="AG92" s="320" t="s">
        <v>191</v>
      </c>
      <c r="AH92" s="320" t="s">
        <v>191</v>
      </c>
      <c r="AI92" s="320" t="s">
        <v>191</v>
      </c>
      <c r="AJ92" s="320" t="s">
        <v>191</v>
      </c>
      <c r="AK92" s="320" t="s">
        <v>191</v>
      </c>
      <c r="AL92" s="320" t="s">
        <v>191</v>
      </c>
      <c r="AM92" s="320" t="s">
        <v>191</v>
      </c>
      <c r="AN92" s="320" t="s">
        <v>191</v>
      </c>
      <c r="AO92" s="320" t="s">
        <v>191</v>
      </c>
      <c r="AP92" s="320" t="s">
        <v>191</v>
      </c>
      <c r="AQ92" s="320" t="s">
        <v>191</v>
      </c>
      <c r="AR92" s="320" t="s">
        <v>191</v>
      </c>
      <c r="AS92" s="320" t="s">
        <v>191</v>
      </c>
      <c r="AT92" s="320" t="s">
        <v>191</v>
      </c>
      <c r="AU92" s="320" t="s">
        <v>191</v>
      </c>
      <c r="AV92" s="320" t="s">
        <v>191</v>
      </c>
      <c r="AW92" s="320" t="s">
        <v>191</v>
      </c>
      <c r="AX92" s="320" t="s">
        <v>191</v>
      </c>
      <c r="AY92" s="320" t="s">
        <v>191</v>
      </c>
      <c r="AZ92" s="320" t="s">
        <v>191</v>
      </c>
      <c r="BA92" s="320" t="s">
        <v>191</v>
      </c>
      <c r="BB92" s="320" t="s">
        <v>191</v>
      </c>
      <c r="BC92" s="320" t="s">
        <v>191</v>
      </c>
      <c r="BD92" s="320" t="s">
        <v>191</v>
      </c>
      <c r="BE92" s="320" t="s">
        <v>191</v>
      </c>
      <c r="BF92" s="273">
        <v>30</v>
      </c>
      <c r="BG92" s="274">
        <v>26</v>
      </c>
      <c r="BH92" s="275">
        <v>27</v>
      </c>
      <c r="BI92" s="273">
        <v>165</v>
      </c>
      <c r="BJ92" s="274">
        <v>276</v>
      </c>
      <c r="BK92" s="275">
        <v>441</v>
      </c>
      <c r="BL92" s="273">
        <v>32</v>
      </c>
      <c r="BM92" s="274">
        <v>27</v>
      </c>
      <c r="BN92" s="275">
        <v>29</v>
      </c>
      <c r="BO92" s="273">
        <v>165</v>
      </c>
      <c r="BP92" s="274">
        <v>276</v>
      </c>
      <c r="BQ92" s="275">
        <v>441</v>
      </c>
      <c r="BR92" s="273">
        <v>28.6</v>
      </c>
      <c r="BS92" s="274">
        <v>26.9</v>
      </c>
      <c r="BT92" s="275">
        <v>27.5</v>
      </c>
      <c r="BU92" s="273">
        <v>165</v>
      </c>
      <c r="BV92" s="274">
        <v>276</v>
      </c>
      <c r="BW92" s="275">
        <v>441</v>
      </c>
      <c r="BX92" s="273" t="s">
        <v>197</v>
      </c>
      <c r="BY92" s="274" t="s">
        <v>197</v>
      </c>
      <c r="BZ92" s="275" t="s">
        <v>197</v>
      </c>
      <c r="CA92" s="273">
        <v>25</v>
      </c>
      <c r="CB92" s="274">
        <v>75</v>
      </c>
      <c r="CC92" s="275">
        <v>100</v>
      </c>
      <c r="CD92" s="273" t="s">
        <v>197</v>
      </c>
      <c r="CE92" s="274" t="s">
        <v>197</v>
      </c>
      <c r="CF92" s="275" t="s">
        <v>197</v>
      </c>
      <c r="CG92" s="273">
        <v>25</v>
      </c>
      <c r="CH92" s="274">
        <v>75</v>
      </c>
      <c r="CI92" s="275">
        <v>100</v>
      </c>
      <c r="CJ92" s="273">
        <v>19.600000000000001</v>
      </c>
      <c r="CK92" s="274">
        <v>18</v>
      </c>
      <c r="CL92" s="275">
        <v>18.399999999999999</v>
      </c>
      <c r="CM92" s="273">
        <v>25</v>
      </c>
      <c r="CN92" s="274">
        <v>75</v>
      </c>
      <c r="CO92" s="275">
        <v>100</v>
      </c>
      <c r="CP92" s="273">
        <v>70</v>
      </c>
      <c r="CQ92" s="274">
        <v>55</v>
      </c>
      <c r="CR92" s="275">
        <v>62</v>
      </c>
      <c r="CS92" s="273">
        <v>1979</v>
      </c>
      <c r="CT92" s="274">
        <v>2066</v>
      </c>
      <c r="CU92" s="275">
        <v>4045</v>
      </c>
      <c r="CV92" s="273">
        <v>72</v>
      </c>
      <c r="CW92" s="274">
        <v>59</v>
      </c>
      <c r="CX92" s="275">
        <v>65</v>
      </c>
      <c r="CY92" s="273">
        <v>1979</v>
      </c>
      <c r="CZ92" s="274">
        <v>2066</v>
      </c>
      <c r="DA92" s="275">
        <v>4045</v>
      </c>
      <c r="DB92" s="273">
        <v>34.799999999999997</v>
      </c>
      <c r="DC92" s="274">
        <v>32.200000000000003</v>
      </c>
      <c r="DD92" s="275">
        <v>33.5</v>
      </c>
      <c r="DE92" s="273">
        <v>1979</v>
      </c>
      <c r="DF92" s="274">
        <v>2066</v>
      </c>
      <c r="DG92" s="275">
        <v>4045</v>
      </c>
    </row>
    <row r="93" spans="1:111" x14ac:dyDescent="0.35">
      <c r="A93" t="s">
        <v>69</v>
      </c>
      <c r="B93" t="s">
        <v>314</v>
      </c>
      <c r="C93" t="s">
        <v>309</v>
      </c>
      <c r="D93" s="273">
        <v>74</v>
      </c>
      <c r="E93" s="274">
        <v>62</v>
      </c>
      <c r="F93" s="275">
        <v>68</v>
      </c>
      <c r="G93" s="273">
        <v>2183</v>
      </c>
      <c r="H93" s="274">
        <v>2132</v>
      </c>
      <c r="I93" s="275">
        <v>4315</v>
      </c>
      <c r="J93" s="273">
        <v>76</v>
      </c>
      <c r="K93" s="274">
        <v>65</v>
      </c>
      <c r="L93" s="275">
        <v>70</v>
      </c>
      <c r="M93" s="273">
        <v>2183</v>
      </c>
      <c r="N93" s="274">
        <v>2132</v>
      </c>
      <c r="O93" s="275">
        <v>4315</v>
      </c>
      <c r="P93" s="273">
        <v>34.4</v>
      </c>
      <c r="Q93" s="274">
        <v>32.700000000000003</v>
      </c>
      <c r="R93" s="275">
        <v>33.6</v>
      </c>
      <c r="S93" s="273">
        <v>2183</v>
      </c>
      <c r="T93" s="274">
        <v>2132</v>
      </c>
      <c r="U93" s="275">
        <v>4315</v>
      </c>
      <c r="V93" s="320" t="s">
        <v>191</v>
      </c>
      <c r="W93" s="320" t="s">
        <v>191</v>
      </c>
      <c r="X93" s="320" t="s">
        <v>191</v>
      </c>
      <c r="Y93" s="320" t="s">
        <v>191</v>
      </c>
      <c r="Z93" s="320" t="s">
        <v>191</v>
      </c>
      <c r="AA93" s="320" t="s">
        <v>191</v>
      </c>
      <c r="AB93" s="320" t="s">
        <v>191</v>
      </c>
      <c r="AC93" s="320" t="s">
        <v>191</v>
      </c>
      <c r="AD93" s="320" t="s">
        <v>191</v>
      </c>
      <c r="AE93" s="320" t="s">
        <v>191</v>
      </c>
      <c r="AF93" s="320" t="s">
        <v>191</v>
      </c>
      <c r="AG93" s="320" t="s">
        <v>191</v>
      </c>
      <c r="AH93" s="320" t="s">
        <v>191</v>
      </c>
      <c r="AI93" s="320" t="s">
        <v>191</v>
      </c>
      <c r="AJ93" s="320" t="s">
        <v>191</v>
      </c>
      <c r="AK93" s="320" t="s">
        <v>191</v>
      </c>
      <c r="AL93" s="320" t="s">
        <v>191</v>
      </c>
      <c r="AM93" s="320" t="s">
        <v>191</v>
      </c>
      <c r="AN93" s="320" t="s">
        <v>191</v>
      </c>
      <c r="AO93" s="320" t="s">
        <v>191</v>
      </c>
      <c r="AP93" s="320" t="s">
        <v>191</v>
      </c>
      <c r="AQ93" s="320" t="s">
        <v>191</v>
      </c>
      <c r="AR93" s="320" t="s">
        <v>191</v>
      </c>
      <c r="AS93" s="320" t="s">
        <v>191</v>
      </c>
      <c r="AT93" s="320" t="s">
        <v>191</v>
      </c>
      <c r="AU93" s="320" t="s">
        <v>191</v>
      </c>
      <c r="AV93" s="320" t="s">
        <v>191</v>
      </c>
      <c r="AW93" s="320" t="s">
        <v>191</v>
      </c>
      <c r="AX93" s="320" t="s">
        <v>191</v>
      </c>
      <c r="AY93" s="320" t="s">
        <v>191</v>
      </c>
      <c r="AZ93" s="320" t="s">
        <v>191</v>
      </c>
      <c r="BA93" s="320" t="s">
        <v>191</v>
      </c>
      <c r="BB93" s="320" t="s">
        <v>191</v>
      </c>
      <c r="BC93" s="320" t="s">
        <v>191</v>
      </c>
      <c r="BD93" s="320" t="s">
        <v>191</v>
      </c>
      <c r="BE93" s="320" t="s">
        <v>191</v>
      </c>
      <c r="BF93" s="273">
        <v>28</v>
      </c>
      <c r="BG93" s="274">
        <v>19</v>
      </c>
      <c r="BH93" s="275">
        <v>22</v>
      </c>
      <c r="BI93" s="273">
        <v>155</v>
      </c>
      <c r="BJ93" s="274">
        <v>349</v>
      </c>
      <c r="BK93" s="275">
        <v>504</v>
      </c>
      <c r="BL93" s="273">
        <v>29</v>
      </c>
      <c r="BM93" s="274">
        <v>20</v>
      </c>
      <c r="BN93" s="275">
        <v>23</v>
      </c>
      <c r="BO93" s="273">
        <v>155</v>
      </c>
      <c r="BP93" s="274">
        <v>349</v>
      </c>
      <c r="BQ93" s="275">
        <v>504</v>
      </c>
      <c r="BR93" s="273">
        <v>25.7</v>
      </c>
      <c r="BS93" s="274">
        <v>24.4</v>
      </c>
      <c r="BT93" s="275">
        <v>24.8</v>
      </c>
      <c r="BU93" s="273">
        <v>155</v>
      </c>
      <c r="BV93" s="274">
        <v>349</v>
      </c>
      <c r="BW93" s="275">
        <v>504</v>
      </c>
      <c r="BX93" s="273" t="s">
        <v>197</v>
      </c>
      <c r="BY93" s="274" t="s">
        <v>197</v>
      </c>
      <c r="BZ93" s="275" t="s">
        <v>197</v>
      </c>
      <c r="CA93" s="273">
        <v>18</v>
      </c>
      <c r="CB93" s="274">
        <v>58</v>
      </c>
      <c r="CC93" s="275">
        <v>76</v>
      </c>
      <c r="CD93" s="273" t="s">
        <v>197</v>
      </c>
      <c r="CE93" s="274" t="s">
        <v>197</v>
      </c>
      <c r="CF93" s="275" t="s">
        <v>197</v>
      </c>
      <c r="CG93" s="273">
        <v>18</v>
      </c>
      <c r="CH93" s="274">
        <v>58</v>
      </c>
      <c r="CI93" s="275">
        <v>76</v>
      </c>
      <c r="CJ93" s="273">
        <v>17.2</v>
      </c>
      <c r="CK93" s="274">
        <v>18.600000000000001</v>
      </c>
      <c r="CL93" s="275">
        <v>18.3</v>
      </c>
      <c r="CM93" s="273">
        <v>18</v>
      </c>
      <c r="CN93" s="274">
        <v>58</v>
      </c>
      <c r="CO93" s="275">
        <v>76</v>
      </c>
      <c r="CP93" s="273">
        <v>69</v>
      </c>
      <c r="CQ93" s="274">
        <v>54</v>
      </c>
      <c r="CR93" s="275">
        <v>61</v>
      </c>
      <c r="CS93" s="273">
        <v>2386</v>
      </c>
      <c r="CT93" s="274">
        <v>2567</v>
      </c>
      <c r="CU93" s="275">
        <v>4953</v>
      </c>
      <c r="CV93" s="273">
        <v>71</v>
      </c>
      <c r="CW93" s="274">
        <v>57</v>
      </c>
      <c r="CX93" s="275">
        <v>64</v>
      </c>
      <c r="CY93" s="273">
        <v>2386</v>
      </c>
      <c r="CZ93" s="274">
        <v>2567</v>
      </c>
      <c r="DA93" s="275">
        <v>4953</v>
      </c>
      <c r="DB93" s="273">
        <v>33.6</v>
      </c>
      <c r="DC93" s="274">
        <v>31.1</v>
      </c>
      <c r="DD93" s="275">
        <v>32.299999999999997</v>
      </c>
      <c r="DE93" s="273">
        <v>2386</v>
      </c>
      <c r="DF93" s="274">
        <v>2567</v>
      </c>
      <c r="DG93" s="275">
        <v>4953</v>
      </c>
    </row>
    <row r="94" spans="1:111" x14ac:dyDescent="0.35">
      <c r="A94" t="s">
        <v>71</v>
      </c>
      <c r="B94" t="s">
        <v>316</v>
      </c>
      <c r="C94" t="s">
        <v>309</v>
      </c>
      <c r="D94" s="273">
        <v>80</v>
      </c>
      <c r="E94" s="274">
        <v>69</v>
      </c>
      <c r="F94" s="275">
        <v>75</v>
      </c>
      <c r="G94" s="273">
        <v>1278</v>
      </c>
      <c r="H94" s="274">
        <v>1289</v>
      </c>
      <c r="I94" s="275">
        <v>2567</v>
      </c>
      <c r="J94" s="273">
        <v>82</v>
      </c>
      <c r="K94" s="274">
        <v>73</v>
      </c>
      <c r="L94" s="275">
        <v>78</v>
      </c>
      <c r="M94" s="273">
        <v>1278</v>
      </c>
      <c r="N94" s="274">
        <v>1289</v>
      </c>
      <c r="O94" s="275">
        <v>2567</v>
      </c>
      <c r="P94" s="273">
        <v>36.6</v>
      </c>
      <c r="Q94" s="274">
        <v>35.200000000000003</v>
      </c>
      <c r="R94" s="275">
        <v>35.9</v>
      </c>
      <c r="S94" s="273">
        <v>1278</v>
      </c>
      <c r="T94" s="274">
        <v>1289</v>
      </c>
      <c r="U94" s="275">
        <v>2567</v>
      </c>
      <c r="V94" s="320" t="s">
        <v>191</v>
      </c>
      <c r="W94" s="320" t="s">
        <v>191</v>
      </c>
      <c r="X94" s="320" t="s">
        <v>191</v>
      </c>
      <c r="Y94" s="320" t="s">
        <v>191</v>
      </c>
      <c r="Z94" s="320" t="s">
        <v>191</v>
      </c>
      <c r="AA94" s="320" t="s">
        <v>191</v>
      </c>
      <c r="AB94" s="320" t="s">
        <v>191</v>
      </c>
      <c r="AC94" s="320" t="s">
        <v>191</v>
      </c>
      <c r="AD94" s="320" t="s">
        <v>191</v>
      </c>
      <c r="AE94" s="320" t="s">
        <v>191</v>
      </c>
      <c r="AF94" s="320" t="s">
        <v>191</v>
      </c>
      <c r="AG94" s="320" t="s">
        <v>191</v>
      </c>
      <c r="AH94" s="320" t="s">
        <v>191</v>
      </c>
      <c r="AI94" s="320" t="s">
        <v>191</v>
      </c>
      <c r="AJ94" s="320" t="s">
        <v>191</v>
      </c>
      <c r="AK94" s="320" t="s">
        <v>191</v>
      </c>
      <c r="AL94" s="320" t="s">
        <v>191</v>
      </c>
      <c r="AM94" s="320" t="s">
        <v>191</v>
      </c>
      <c r="AN94" s="320" t="s">
        <v>191</v>
      </c>
      <c r="AO94" s="320" t="s">
        <v>191</v>
      </c>
      <c r="AP94" s="320" t="s">
        <v>191</v>
      </c>
      <c r="AQ94" s="320" t="s">
        <v>191</v>
      </c>
      <c r="AR94" s="320" t="s">
        <v>191</v>
      </c>
      <c r="AS94" s="320" t="s">
        <v>191</v>
      </c>
      <c r="AT94" s="320" t="s">
        <v>191</v>
      </c>
      <c r="AU94" s="320" t="s">
        <v>191</v>
      </c>
      <c r="AV94" s="320" t="s">
        <v>191</v>
      </c>
      <c r="AW94" s="320" t="s">
        <v>191</v>
      </c>
      <c r="AX94" s="320" t="s">
        <v>191</v>
      </c>
      <c r="AY94" s="320" t="s">
        <v>191</v>
      </c>
      <c r="AZ94" s="320" t="s">
        <v>191</v>
      </c>
      <c r="BA94" s="320" t="s">
        <v>191</v>
      </c>
      <c r="BB94" s="320" t="s">
        <v>191</v>
      </c>
      <c r="BC94" s="320" t="s">
        <v>191</v>
      </c>
      <c r="BD94" s="320" t="s">
        <v>191</v>
      </c>
      <c r="BE94" s="320" t="s">
        <v>191</v>
      </c>
      <c r="BF94" s="273">
        <v>17</v>
      </c>
      <c r="BG94" s="274">
        <v>21</v>
      </c>
      <c r="BH94" s="275">
        <v>20</v>
      </c>
      <c r="BI94" s="273">
        <v>69</v>
      </c>
      <c r="BJ94" s="274">
        <v>195</v>
      </c>
      <c r="BK94" s="275">
        <v>264</v>
      </c>
      <c r="BL94" s="273">
        <v>22</v>
      </c>
      <c r="BM94" s="274">
        <v>24</v>
      </c>
      <c r="BN94" s="275">
        <v>23</v>
      </c>
      <c r="BO94" s="273">
        <v>69</v>
      </c>
      <c r="BP94" s="274">
        <v>195</v>
      </c>
      <c r="BQ94" s="275">
        <v>264</v>
      </c>
      <c r="BR94" s="273">
        <v>25.4</v>
      </c>
      <c r="BS94" s="274">
        <v>26.6</v>
      </c>
      <c r="BT94" s="275">
        <v>26.3</v>
      </c>
      <c r="BU94" s="273">
        <v>69</v>
      </c>
      <c r="BV94" s="274">
        <v>195</v>
      </c>
      <c r="BW94" s="275">
        <v>264</v>
      </c>
      <c r="BX94" s="273" t="s">
        <v>197</v>
      </c>
      <c r="BY94" s="274" t="s">
        <v>197</v>
      </c>
      <c r="BZ94" s="275" t="s">
        <v>197</v>
      </c>
      <c r="CA94" s="273">
        <v>7</v>
      </c>
      <c r="CB94" s="274">
        <v>15</v>
      </c>
      <c r="CC94" s="275">
        <v>22</v>
      </c>
      <c r="CD94" s="273" t="s">
        <v>197</v>
      </c>
      <c r="CE94" s="274" t="s">
        <v>197</v>
      </c>
      <c r="CF94" s="275" t="s">
        <v>197</v>
      </c>
      <c r="CG94" s="273">
        <v>7</v>
      </c>
      <c r="CH94" s="274">
        <v>15</v>
      </c>
      <c r="CI94" s="275">
        <v>22</v>
      </c>
      <c r="CJ94" s="273">
        <v>19</v>
      </c>
      <c r="CK94" s="274">
        <v>19.899999999999999</v>
      </c>
      <c r="CL94" s="275">
        <v>19.600000000000001</v>
      </c>
      <c r="CM94" s="273">
        <v>7</v>
      </c>
      <c r="CN94" s="274">
        <v>15</v>
      </c>
      <c r="CO94" s="275">
        <v>22</v>
      </c>
      <c r="CP94" s="273">
        <v>76</v>
      </c>
      <c r="CQ94" s="274">
        <v>62</v>
      </c>
      <c r="CR94" s="275">
        <v>69</v>
      </c>
      <c r="CS94" s="273">
        <v>1388</v>
      </c>
      <c r="CT94" s="274">
        <v>1528</v>
      </c>
      <c r="CU94" s="275">
        <v>2916</v>
      </c>
      <c r="CV94" s="273">
        <v>78</v>
      </c>
      <c r="CW94" s="274">
        <v>66</v>
      </c>
      <c r="CX94" s="275">
        <v>72</v>
      </c>
      <c r="CY94" s="273">
        <v>1388</v>
      </c>
      <c r="CZ94" s="274">
        <v>1528</v>
      </c>
      <c r="DA94" s="275">
        <v>2916</v>
      </c>
      <c r="DB94" s="273">
        <v>35.9</v>
      </c>
      <c r="DC94" s="274">
        <v>33.9</v>
      </c>
      <c r="DD94" s="275">
        <v>34.799999999999997</v>
      </c>
      <c r="DE94" s="273">
        <v>1388</v>
      </c>
      <c r="DF94" s="274">
        <v>1528</v>
      </c>
      <c r="DG94" s="275">
        <v>2916</v>
      </c>
    </row>
    <row r="95" spans="1:111" x14ac:dyDescent="0.35">
      <c r="A95" t="s">
        <v>75</v>
      </c>
      <c r="B95" t="s">
        <v>320</v>
      </c>
      <c r="C95" t="s">
        <v>309</v>
      </c>
      <c r="D95" s="273">
        <v>75</v>
      </c>
      <c r="E95" s="274">
        <v>60</v>
      </c>
      <c r="F95" s="275">
        <v>67</v>
      </c>
      <c r="G95" s="273">
        <v>1711</v>
      </c>
      <c r="H95" s="274">
        <v>1785</v>
      </c>
      <c r="I95" s="275">
        <v>3496</v>
      </c>
      <c r="J95" s="273">
        <v>78</v>
      </c>
      <c r="K95" s="274">
        <v>64</v>
      </c>
      <c r="L95" s="275">
        <v>71</v>
      </c>
      <c r="M95" s="273">
        <v>1711</v>
      </c>
      <c r="N95" s="274">
        <v>1785</v>
      </c>
      <c r="O95" s="275">
        <v>3496</v>
      </c>
      <c r="P95" s="273">
        <v>34</v>
      </c>
      <c r="Q95" s="274">
        <v>32</v>
      </c>
      <c r="R95" s="275">
        <v>33</v>
      </c>
      <c r="S95" s="273">
        <v>1711</v>
      </c>
      <c r="T95" s="274">
        <v>1785</v>
      </c>
      <c r="U95" s="275">
        <v>3496</v>
      </c>
      <c r="V95" s="320" t="s">
        <v>191</v>
      </c>
      <c r="W95" s="320" t="s">
        <v>191</v>
      </c>
      <c r="X95" s="320" t="s">
        <v>191</v>
      </c>
      <c r="Y95" s="320" t="s">
        <v>191</v>
      </c>
      <c r="Z95" s="320" t="s">
        <v>191</v>
      </c>
      <c r="AA95" s="320" t="s">
        <v>191</v>
      </c>
      <c r="AB95" s="320" t="s">
        <v>191</v>
      </c>
      <c r="AC95" s="320" t="s">
        <v>191</v>
      </c>
      <c r="AD95" s="320" t="s">
        <v>191</v>
      </c>
      <c r="AE95" s="320" t="s">
        <v>191</v>
      </c>
      <c r="AF95" s="320" t="s">
        <v>191</v>
      </c>
      <c r="AG95" s="320" t="s">
        <v>191</v>
      </c>
      <c r="AH95" s="320" t="s">
        <v>191</v>
      </c>
      <c r="AI95" s="320" t="s">
        <v>191</v>
      </c>
      <c r="AJ95" s="320" t="s">
        <v>191</v>
      </c>
      <c r="AK95" s="320" t="s">
        <v>191</v>
      </c>
      <c r="AL95" s="320" t="s">
        <v>191</v>
      </c>
      <c r="AM95" s="320" t="s">
        <v>191</v>
      </c>
      <c r="AN95" s="320" t="s">
        <v>191</v>
      </c>
      <c r="AO95" s="320" t="s">
        <v>191</v>
      </c>
      <c r="AP95" s="320" t="s">
        <v>191</v>
      </c>
      <c r="AQ95" s="320" t="s">
        <v>191</v>
      </c>
      <c r="AR95" s="320" t="s">
        <v>191</v>
      </c>
      <c r="AS95" s="320" t="s">
        <v>191</v>
      </c>
      <c r="AT95" s="320" t="s">
        <v>191</v>
      </c>
      <c r="AU95" s="320" t="s">
        <v>191</v>
      </c>
      <c r="AV95" s="320" t="s">
        <v>191</v>
      </c>
      <c r="AW95" s="320" t="s">
        <v>191</v>
      </c>
      <c r="AX95" s="320" t="s">
        <v>191</v>
      </c>
      <c r="AY95" s="320" t="s">
        <v>191</v>
      </c>
      <c r="AZ95" s="320" t="s">
        <v>191</v>
      </c>
      <c r="BA95" s="320" t="s">
        <v>191</v>
      </c>
      <c r="BB95" s="320" t="s">
        <v>191</v>
      </c>
      <c r="BC95" s="320" t="s">
        <v>191</v>
      </c>
      <c r="BD95" s="320" t="s">
        <v>191</v>
      </c>
      <c r="BE95" s="320" t="s">
        <v>191</v>
      </c>
      <c r="BF95" s="273">
        <v>19</v>
      </c>
      <c r="BG95" s="274">
        <v>9</v>
      </c>
      <c r="BH95" s="275">
        <v>12</v>
      </c>
      <c r="BI95" s="273">
        <v>85</v>
      </c>
      <c r="BJ95" s="274">
        <v>184</v>
      </c>
      <c r="BK95" s="275">
        <v>269</v>
      </c>
      <c r="BL95" s="273">
        <v>21</v>
      </c>
      <c r="BM95" s="274">
        <v>11</v>
      </c>
      <c r="BN95" s="275">
        <v>14</v>
      </c>
      <c r="BO95" s="273">
        <v>85</v>
      </c>
      <c r="BP95" s="274">
        <v>184</v>
      </c>
      <c r="BQ95" s="275">
        <v>269</v>
      </c>
      <c r="BR95" s="273">
        <v>24.4</v>
      </c>
      <c r="BS95" s="274">
        <v>22.7</v>
      </c>
      <c r="BT95" s="275">
        <v>23.2</v>
      </c>
      <c r="BU95" s="273">
        <v>85</v>
      </c>
      <c r="BV95" s="274">
        <v>184</v>
      </c>
      <c r="BW95" s="275">
        <v>269</v>
      </c>
      <c r="BX95" s="273" t="s">
        <v>197</v>
      </c>
      <c r="BY95" s="274" t="s">
        <v>197</v>
      </c>
      <c r="BZ95" s="275" t="s">
        <v>197</v>
      </c>
      <c r="CA95" s="273">
        <v>18</v>
      </c>
      <c r="CB95" s="274">
        <v>44</v>
      </c>
      <c r="CC95" s="275">
        <v>62</v>
      </c>
      <c r="CD95" s="273" t="s">
        <v>197</v>
      </c>
      <c r="CE95" s="274" t="s">
        <v>197</v>
      </c>
      <c r="CF95" s="275" t="s">
        <v>197</v>
      </c>
      <c r="CG95" s="273">
        <v>18</v>
      </c>
      <c r="CH95" s="274">
        <v>44</v>
      </c>
      <c r="CI95" s="275">
        <v>62</v>
      </c>
      <c r="CJ95" s="273">
        <v>19.2</v>
      </c>
      <c r="CK95" s="274">
        <v>19.2</v>
      </c>
      <c r="CL95" s="275">
        <v>19.2</v>
      </c>
      <c r="CM95" s="273">
        <v>18</v>
      </c>
      <c r="CN95" s="274">
        <v>44</v>
      </c>
      <c r="CO95" s="275">
        <v>62</v>
      </c>
      <c r="CP95" s="273">
        <v>71</v>
      </c>
      <c r="CQ95" s="274">
        <v>54</v>
      </c>
      <c r="CR95" s="275">
        <v>62</v>
      </c>
      <c r="CS95" s="273">
        <v>1852</v>
      </c>
      <c r="CT95" s="274">
        <v>2045</v>
      </c>
      <c r="CU95" s="275">
        <v>3897</v>
      </c>
      <c r="CV95" s="273">
        <v>74</v>
      </c>
      <c r="CW95" s="274">
        <v>58</v>
      </c>
      <c r="CX95" s="275">
        <v>66</v>
      </c>
      <c r="CY95" s="273">
        <v>1852</v>
      </c>
      <c r="CZ95" s="274">
        <v>2045</v>
      </c>
      <c r="DA95" s="275">
        <v>3897</v>
      </c>
      <c r="DB95" s="273">
        <v>33.299999999999997</v>
      </c>
      <c r="DC95" s="274">
        <v>30.9</v>
      </c>
      <c r="DD95" s="275">
        <v>32</v>
      </c>
      <c r="DE95" s="273">
        <v>1852</v>
      </c>
      <c r="DF95" s="274">
        <v>2045</v>
      </c>
      <c r="DG95" s="275">
        <v>3897</v>
      </c>
    </row>
    <row r="96" spans="1:111" x14ac:dyDescent="0.35">
      <c r="A96" t="s">
        <v>77</v>
      </c>
      <c r="B96" t="s">
        <v>322</v>
      </c>
      <c r="C96" t="s">
        <v>309</v>
      </c>
      <c r="D96" s="273">
        <v>74</v>
      </c>
      <c r="E96" s="274">
        <v>62</v>
      </c>
      <c r="F96" s="275">
        <v>68</v>
      </c>
      <c r="G96" s="273">
        <v>1602</v>
      </c>
      <c r="H96" s="274">
        <v>1549</v>
      </c>
      <c r="I96" s="275">
        <v>3151</v>
      </c>
      <c r="J96" s="273">
        <v>76</v>
      </c>
      <c r="K96" s="274">
        <v>67</v>
      </c>
      <c r="L96" s="275">
        <v>72</v>
      </c>
      <c r="M96" s="273">
        <v>1602</v>
      </c>
      <c r="N96" s="274">
        <v>1549</v>
      </c>
      <c r="O96" s="275">
        <v>3151</v>
      </c>
      <c r="P96" s="273">
        <v>34.700000000000003</v>
      </c>
      <c r="Q96" s="274">
        <v>32.799999999999997</v>
      </c>
      <c r="R96" s="275">
        <v>33.799999999999997</v>
      </c>
      <c r="S96" s="273">
        <v>1602</v>
      </c>
      <c r="T96" s="274">
        <v>1549</v>
      </c>
      <c r="U96" s="275">
        <v>3151</v>
      </c>
      <c r="V96" s="320" t="s">
        <v>191</v>
      </c>
      <c r="W96" s="320" t="s">
        <v>191</v>
      </c>
      <c r="X96" s="320" t="s">
        <v>191</v>
      </c>
      <c r="Y96" s="320" t="s">
        <v>191</v>
      </c>
      <c r="Z96" s="320" t="s">
        <v>191</v>
      </c>
      <c r="AA96" s="320" t="s">
        <v>191</v>
      </c>
      <c r="AB96" s="320" t="s">
        <v>191</v>
      </c>
      <c r="AC96" s="320" t="s">
        <v>191</v>
      </c>
      <c r="AD96" s="320" t="s">
        <v>191</v>
      </c>
      <c r="AE96" s="320" t="s">
        <v>191</v>
      </c>
      <c r="AF96" s="320" t="s">
        <v>191</v>
      </c>
      <c r="AG96" s="320" t="s">
        <v>191</v>
      </c>
      <c r="AH96" s="320" t="s">
        <v>191</v>
      </c>
      <c r="AI96" s="320" t="s">
        <v>191</v>
      </c>
      <c r="AJ96" s="320" t="s">
        <v>191</v>
      </c>
      <c r="AK96" s="320" t="s">
        <v>191</v>
      </c>
      <c r="AL96" s="320" t="s">
        <v>191</v>
      </c>
      <c r="AM96" s="320" t="s">
        <v>191</v>
      </c>
      <c r="AN96" s="320" t="s">
        <v>191</v>
      </c>
      <c r="AO96" s="320" t="s">
        <v>191</v>
      </c>
      <c r="AP96" s="320" t="s">
        <v>191</v>
      </c>
      <c r="AQ96" s="320" t="s">
        <v>191</v>
      </c>
      <c r="AR96" s="320" t="s">
        <v>191</v>
      </c>
      <c r="AS96" s="320" t="s">
        <v>191</v>
      </c>
      <c r="AT96" s="320" t="s">
        <v>191</v>
      </c>
      <c r="AU96" s="320" t="s">
        <v>191</v>
      </c>
      <c r="AV96" s="320" t="s">
        <v>191</v>
      </c>
      <c r="AW96" s="320" t="s">
        <v>191</v>
      </c>
      <c r="AX96" s="320" t="s">
        <v>191</v>
      </c>
      <c r="AY96" s="320" t="s">
        <v>191</v>
      </c>
      <c r="AZ96" s="320" t="s">
        <v>191</v>
      </c>
      <c r="BA96" s="320" t="s">
        <v>191</v>
      </c>
      <c r="BB96" s="320" t="s">
        <v>191</v>
      </c>
      <c r="BC96" s="320" t="s">
        <v>191</v>
      </c>
      <c r="BD96" s="320" t="s">
        <v>191</v>
      </c>
      <c r="BE96" s="320" t="s">
        <v>191</v>
      </c>
      <c r="BF96" s="273">
        <v>24</v>
      </c>
      <c r="BG96" s="274">
        <v>14</v>
      </c>
      <c r="BH96" s="275">
        <v>17</v>
      </c>
      <c r="BI96" s="273">
        <v>114</v>
      </c>
      <c r="BJ96" s="274">
        <v>236</v>
      </c>
      <c r="BK96" s="275">
        <v>350</v>
      </c>
      <c r="BL96" s="273">
        <v>25</v>
      </c>
      <c r="BM96" s="274">
        <v>17</v>
      </c>
      <c r="BN96" s="275">
        <v>19</v>
      </c>
      <c r="BO96" s="273">
        <v>114</v>
      </c>
      <c r="BP96" s="274">
        <v>236</v>
      </c>
      <c r="BQ96" s="275">
        <v>350</v>
      </c>
      <c r="BR96" s="273">
        <v>25.7</v>
      </c>
      <c r="BS96" s="274">
        <v>24.4</v>
      </c>
      <c r="BT96" s="275">
        <v>24.8</v>
      </c>
      <c r="BU96" s="273">
        <v>114</v>
      </c>
      <c r="BV96" s="274">
        <v>236</v>
      </c>
      <c r="BW96" s="275">
        <v>350</v>
      </c>
      <c r="BX96" s="273" t="s">
        <v>197</v>
      </c>
      <c r="BY96" s="274" t="s">
        <v>197</v>
      </c>
      <c r="BZ96" s="275" t="s">
        <v>197</v>
      </c>
      <c r="CA96" s="273">
        <v>18</v>
      </c>
      <c r="CB96" s="274">
        <v>21</v>
      </c>
      <c r="CC96" s="275">
        <v>39</v>
      </c>
      <c r="CD96" s="273" t="s">
        <v>197</v>
      </c>
      <c r="CE96" s="274" t="s">
        <v>197</v>
      </c>
      <c r="CF96" s="275" t="s">
        <v>197</v>
      </c>
      <c r="CG96" s="273">
        <v>18</v>
      </c>
      <c r="CH96" s="274">
        <v>21</v>
      </c>
      <c r="CI96" s="275">
        <v>39</v>
      </c>
      <c r="CJ96" s="273">
        <v>20</v>
      </c>
      <c r="CK96" s="274">
        <v>17.399999999999999</v>
      </c>
      <c r="CL96" s="275">
        <v>18.600000000000001</v>
      </c>
      <c r="CM96" s="273">
        <v>18</v>
      </c>
      <c r="CN96" s="274">
        <v>21</v>
      </c>
      <c r="CO96" s="275">
        <v>39</v>
      </c>
      <c r="CP96" s="273">
        <v>69</v>
      </c>
      <c r="CQ96" s="274">
        <v>55</v>
      </c>
      <c r="CR96" s="275">
        <v>62</v>
      </c>
      <c r="CS96" s="273">
        <v>1758</v>
      </c>
      <c r="CT96" s="274">
        <v>1826</v>
      </c>
      <c r="CU96" s="275">
        <v>3584</v>
      </c>
      <c r="CV96" s="273">
        <v>72</v>
      </c>
      <c r="CW96" s="274">
        <v>60</v>
      </c>
      <c r="CX96" s="275">
        <v>66</v>
      </c>
      <c r="CY96" s="273">
        <v>1758</v>
      </c>
      <c r="CZ96" s="274">
        <v>1826</v>
      </c>
      <c r="DA96" s="275">
        <v>3584</v>
      </c>
      <c r="DB96" s="273">
        <v>33.9</v>
      </c>
      <c r="DC96" s="274">
        <v>31.5</v>
      </c>
      <c r="DD96" s="275">
        <v>32.700000000000003</v>
      </c>
      <c r="DE96" s="273">
        <v>1758</v>
      </c>
      <c r="DF96" s="274">
        <v>1826</v>
      </c>
      <c r="DG96" s="275">
        <v>3584</v>
      </c>
    </row>
    <row r="97" spans="1:111" x14ac:dyDescent="0.35">
      <c r="A97" t="s">
        <v>40</v>
      </c>
      <c r="B97" t="s">
        <v>285</v>
      </c>
      <c r="C97" t="s">
        <v>408</v>
      </c>
      <c r="D97" s="273">
        <v>77</v>
      </c>
      <c r="E97" s="274">
        <v>64</v>
      </c>
      <c r="F97" s="275">
        <v>71</v>
      </c>
      <c r="G97" s="273">
        <v>3526</v>
      </c>
      <c r="H97" s="274">
        <v>3331</v>
      </c>
      <c r="I97" s="275">
        <v>6857</v>
      </c>
      <c r="J97" s="273">
        <v>79</v>
      </c>
      <c r="K97" s="274">
        <v>67</v>
      </c>
      <c r="L97" s="275">
        <v>73</v>
      </c>
      <c r="M97" s="273">
        <v>3526</v>
      </c>
      <c r="N97" s="274">
        <v>3331</v>
      </c>
      <c r="O97" s="275">
        <v>6857</v>
      </c>
      <c r="P97" s="273">
        <v>35.700000000000003</v>
      </c>
      <c r="Q97" s="274">
        <v>33.9</v>
      </c>
      <c r="R97" s="275">
        <v>34.9</v>
      </c>
      <c r="S97" s="273">
        <v>3526</v>
      </c>
      <c r="T97" s="274">
        <v>3331</v>
      </c>
      <c r="U97" s="275">
        <v>6857</v>
      </c>
      <c r="V97" s="320" t="s">
        <v>191</v>
      </c>
      <c r="W97" s="320" t="s">
        <v>191</v>
      </c>
      <c r="X97" s="320" t="s">
        <v>191</v>
      </c>
      <c r="Y97" s="320" t="s">
        <v>191</v>
      </c>
      <c r="Z97" s="320" t="s">
        <v>191</v>
      </c>
      <c r="AA97" s="320" t="s">
        <v>191</v>
      </c>
      <c r="AB97" s="320" t="s">
        <v>191</v>
      </c>
      <c r="AC97" s="320" t="s">
        <v>191</v>
      </c>
      <c r="AD97" s="320" t="s">
        <v>191</v>
      </c>
      <c r="AE97" s="320" t="s">
        <v>191</v>
      </c>
      <c r="AF97" s="320" t="s">
        <v>191</v>
      </c>
      <c r="AG97" s="320" t="s">
        <v>191</v>
      </c>
      <c r="AH97" s="320" t="s">
        <v>191</v>
      </c>
      <c r="AI97" s="320" t="s">
        <v>191</v>
      </c>
      <c r="AJ97" s="320" t="s">
        <v>191</v>
      </c>
      <c r="AK97" s="320" t="s">
        <v>191</v>
      </c>
      <c r="AL97" s="320" t="s">
        <v>191</v>
      </c>
      <c r="AM97" s="320" t="s">
        <v>191</v>
      </c>
      <c r="AN97" s="320" t="s">
        <v>191</v>
      </c>
      <c r="AO97" s="320" t="s">
        <v>191</v>
      </c>
      <c r="AP97" s="320" t="s">
        <v>191</v>
      </c>
      <c r="AQ97" s="320" t="s">
        <v>191</v>
      </c>
      <c r="AR97" s="320" t="s">
        <v>191</v>
      </c>
      <c r="AS97" s="320" t="s">
        <v>191</v>
      </c>
      <c r="AT97" s="320" t="s">
        <v>191</v>
      </c>
      <c r="AU97" s="320" t="s">
        <v>191</v>
      </c>
      <c r="AV97" s="320" t="s">
        <v>191</v>
      </c>
      <c r="AW97" s="320" t="s">
        <v>191</v>
      </c>
      <c r="AX97" s="320" t="s">
        <v>191</v>
      </c>
      <c r="AY97" s="320" t="s">
        <v>191</v>
      </c>
      <c r="AZ97" s="320" t="s">
        <v>191</v>
      </c>
      <c r="BA97" s="320" t="s">
        <v>191</v>
      </c>
      <c r="BB97" s="320" t="s">
        <v>191</v>
      </c>
      <c r="BC97" s="320" t="s">
        <v>191</v>
      </c>
      <c r="BD97" s="320" t="s">
        <v>191</v>
      </c>
      <c r="BE97" s="320" t="s">
        <v>191</v>
      </c>
      <c r="BF97" s="273">
        <v>38</v>
      </c>
      <c r="BG97" s="274">
        <v>23</v>
      </c>
      <c r="BH97" s="275">
        <v>28</v>
      </c>
      <c r="BI97" s="273">
        <v>209</v>
      </c>
      <c r="BJ97" s="274">
        <v>504</v>
      </c>
      <c r="BK97" s="275">
        <v>713</v>
      </c>
      <c r="BL97" s="273">
        <v>39</v>
      </c>
      <c r="BM97" s="274">
        <v>25</v>
      </c>
      <c r="BN97" s="275">
        <v>29</v>
      </c>
      <c r="BO97" s="273">
        <v>209</v>
      </c>
      <c r="BP97" s="274">
        <v>504</v>
      </c>
      <c r="BQ97" s="275">
        <v>713</v>
      </c>
      <c r="BR97" s="273">
        <v>27.6</v>
      </c>
      <c r="BS97" s="274">
        <v>25.5</v>
      </c>
      <c r="BT97" s="275">
        <v>26.1</v>
      </c>
      <c r="BU97" s="273">
        <v>209</v>
      </c>
      <c r="BV97" s="274">
        <v>504</v>
      </c>
      <c r="BW97" s="275">
        <v>713</v>
      </c>
      <c r="BX97" s="273" t="s">
        <v>197</v>
      </c>
      <c r="BY97" s="274" t="s">
        <v>197</v>
      </c>
      <c r="BZ97" s="275" t="s">
        <v>197</v>
      </c>
      <c r="CA97" s="273">
        <v>34</v>
      </c>
      <c r="CB97" s="274">
        <v>56</v>
      </c>
      <c r="CC97" s="275">
        <v>90</v>
      </c>
      <c r="CD97" s="273" t="s">
        <v>197</v>
      </c>
      <c r="CE97" s="274">
        <v>5</v>
      </c>
      <c r="CF97" s="275">
        <v>3</v>
      </c>
      <c r="CG97" s="273">
        <v>34</v>
      </c>
      <c r="CH97" s="274">
        <v>56</v>
      </c>
      <c r="CI97" s="275">
        <v>90</v>
      </c>
      <c r="CJ97" s="273">
        <v>18.7</v>
      </c>
      <c r="CK97" s="274">
        <v>18.899999999999999</v>
      </c>
      <c r="CL97" s="275">
        <v>18.8</v>
      </c>
      <c r="CM97" s="273">
        <v>34</v>
      </c>
      <c r="CN97" s="274">
        <v>56</v>
      </c>
      <c r="CO97" s="275">
        <v>90</v>
      </c>
      <c r="CP97" s="273">
        <v>74</v>
      </c>
      <c r="CQ97" s="274">
        <v>58</v>
      </c>
      <c r="CR97" s="275">
        <v>65</v>
      </c>
      <c r="CS97" s="273">
        <v>3845</v>
      </c>
      <c r="CT97" s="274">
        <v>3951</v>
      </c>
      <c r="CU97" s="275">
        <v>7796</v>
      </c>
      <c r="CV97" s="273">
        <v>75</v>
      </c>
      <c r="CW97" s="274">
        <v>60</v>
      </c>
      <c r="CX97" s="275">
        <v>68</v>
      </c>
      <c r="CY97" s="273">
        <v>3845</v>
      </c>
      <c r="CZ97" s="274">
        <v>3951</v>
      </c>
      <c r="DA97" s="275">
        <v>7796</v>
      </c>
      <c r="DB97" s="273">
        <v>35</v>
      </c>
      <c r="DC97" s="274">
        <v>32.5</v>
      </c>
      <c r="DD97" s="275">
        <v>33.799999999999997</v>
      </c>
      <c r="DE97" s="273">
        <v>3845</v>
      </c>
      <c r="DF97" s="274">
        <v>3951</v>
      </c>
      <c r="DG97" s="275">
        <v>7796</v>
      </c>
    </row>
    <row r="98" spans="1:111" x14ac:dyDescent="0.35">
      <c r="A98" t="s">
        <v>41</v>
      </c>
      <c r="B98" t="s">
        <v>286</v>
      </c>
      <c r="C98" t="s">
        <v>408</v>
      </c>
      <c r="D98" s="273">
        <v>75</v>
      </c>
      <c r="E98" s="274">
        <v>66</v>
      </c>
      <c r="F98" s="275">
        <v>71</v>
      </c>
      <c r="G98" s="273">
        <v>1323</v>
      </c>
      <c r="H98" s="274">
        <v>1274</v>
      </c>
      <c r="I98" s="275">
        <v>2597</v>
      </c>
      <c r="J98" s="273">
        <v>76</v>
      </c>
      <c r="K98" s="274">
        <v>69</v>
      </c>
      <c r="L98" s="275">
        <v>72</v>
      </c>
      <c r="M98" s="273">
        <v>1323</v>
      </c>
      <c r="N98" s="274">
        <v>1274</v>
      </c>
      <c r="O98" s="275">
        <v>2597</v>
      </c>
      <c r="P98" s="273">
        <v>35.4</v>
      </c>
      <c r="Q98" s="274">
        <v>34.1</v>
      </c>
      <c r="R98" s="275">
        <v>34.799999999999997</v>
      </c>
      <c r="S98" s="273">
        <v>1323</v>
      </c>
      <c r="T98" s="274">
        <v>1274</v>
      </c>
      <c r="U98" s="275">
        <v>2597</v>
      </c>
      <c r="V98" s="320" t="s">
        <v>191</v>
      </c>
      <c r="W98" s="320" t="s">
        <v>191</v>
      </c>
      <c r="X98" s="320" t="s">
        <v>191</v>
      </c>
      <c r="Y98" s="320" t="s">
        <v>191</v>
      </c>
      <c r="Z98" s="320" t="s">
        <v>191</v>
      </c>
      <c r="AA98" s="320" t="s">
        <v>191</v>
      </c>
      <c r="AB98" s="320" t="s">
        <v>191</v>
      </c>
      <c r="AC98" s="320" t="s">
        <v>191</v>
      </c>
      <c r="AD98" s="320" t="s">
        <v>191</v>
      </c>
      <c r="AE98" s="320" t="s">
        <v>191</v>
      </c>
      <c r="AF98" s="320" t="s">
        <v>191</v>
      </c>
      <c r="AG98" s="320" t="s">
        <v>191</v>
      </c>
      <c r="AH98" s="320" t="s">
        <v>191</v>
      </c>
      <c r="AI98" s="320" t="s">
        <v>191</v>
      </c>
      <c r="AJ98" s="320" t="s">
        <v>191</v>
      </c>
      <c r="AK98" s="320" t="s">
        <v>191</v>
      </c>
      <c r="AL98" s="320" t="s">
        <v>191</v>
      </c>
      <c r="AM98" s="320" t="s">
        <v>191</v>
      </c>
      <c r="AN98" s="320" t="s">
        <v>191</v>
      </c>
      <c r="AO98" s="320" t="s">
        <v>191</v>
      </c>
      <c r="AP98" s="320" t="s">
        <v>191</v>
      </c>
      <c r="AQ98" s="320" t="s">
        <v>191</v>
      </c>
      <c r="AR98" s="320" t="s">
        <v>191</v>
      </c>
      <c r="AS98" s="320" t="s">
        <v>191</v>
      </c>
      <c r="AT98" s="320" t="s">
        <v>191</v>
      </c>
      <c r="AU98" s="320" t="s">
        <v>191</v>
      </c>
      <c r="AV98" s="320" t="s">
        <v>191</v>
      </c>
      <c r="AW98" s="320" t="s">
        <v>191</v>
      </c>
      <c r="AX98" s="320" t="s">
        <v>191</v>
      </c>
      <c r="AY98" s="320" t="s">
        <v>191</v>
      </c>
      <c r="AZ98" s="320" t="s">
        <v>191</v>
      </c>
      <c r="BA98" s="320" t="s">
        <v>191</v>
      </c>
      <c r="BB98" s="320" t="s">
        <v>191</v>
      </c>
      <c r="BC98" s="320" t="s">
        <v>191</v>
      </c>
      <c r="BD98" s="320" t="s">
        <v>191</v>
      </c>
      <c r="BE98" s="320" t="s">
        <v>191</v>
      </c>
      <c r="BF98" s="273">
        <v>29</v>
      </c>
      <c r="BG98" s="274">
        <v>28</v>
      </c>
      <c r="BH98" s="275">
        <v>28</v>
      </c>
      <c r="BI98" s="273">
        <v>52</v>
      </c>
      <c r="BJ98" s="274">
        <v>127</v>
      </c>
      <c r="BK98" s="275">
        <v>179</v>
      </c>
      <c r="BL98" s="273">
        <v>31</v>
      </c>
      <c r="BM98" s="274">
        <v>31</v>
      </c>
      <c r="BN98" s="275">
        <v>31</v>
      </c>
      <c r="BO98" s="273">
        <v>52</v>
      </c>
      <c r="BP98" s="274">
        <v>127</v>
      </c>
      <c r="BQ98" s="275">
        <v>179</v>
      </c>
      <c r="BR98" s="273">
        <v>26.6</v>
      </c>
      <c r="BS98" s="274">
        <v>26.4</v>
      </c>
      <c r="BT98" s="275">
        <v>26.5</v>
      </c>
      <c r="BU98" s="273">
        <v>52</v>
      </c>
      <c r="BV98" s="274">
        <v>127</v>
      </c>
      <c r="BW98" s="275">
        <v>179</v>
      </c>
      <c r="BX98" s="273" t="s">
        <v>197</v>
      </c>
      <c r="BY98" s="274" t="s">
        <v>197</v>
      </c>
      <c r="BZ98" s="275">
        <v>7</v>
      </c>
      <c r="CA98" s="273">
        <v>13</v>
      </c>
      <c r="CB98" s="274">
        <v>32</v>
      </c>
      <c r="CC98" s="275">
        <v>45</v>
      </c>
      <c r="CD98" s="273" t="s">
        <v>197</v>
      </c>
      <c r="CE98" s="274" t="s">
        <v>197</v>
      </c>
      <c r="CF98" s="275">
        <v>7</v>
      </c>
      <c r="CG98" s="273">
        <v>13</v>
      </c>
      <c r="CH98" s="274">
        <v>32</v>
      </c>
      <c r="CI98" s="275">
        <v>45</v>
      </c>
      <c r="CJ98" s="273">
        <v>20.5</v>
      </c>
      <c r="CK98" s="274">
        <v>18.8</v>
      </c>
      <c r="CL98" s="275">
        <v>19.3</v>
      </c>
      <c r="CM98" s="273">
        <v>13</v>
      </c>
      <c r="CN98" s="274">
        <v>32</v>
      </c>
      <c r="CO98" s="275">
        <v>45</v>
      </c>
      <c r="CP98" s="273">
        <v>72</v>
      </c>
      <c r="CQ98" s="274">
        <v>61</v>
      </c>
      <c r="CR98" s="275">
        <v>67</v>
      </c>
      <c r="CS98" s="273">
        <v>1407</v>
      </c>
      <c r="CT98" s="274">
        <v>1458</v>
      </c>
      <c r="CU98" s="275">
        <v>2865</v>
      </c>
      <c r="CV98" s="273">
        <v>73</v>
      </c>
      <c r="CW98" s="274">
        <v>63</v>
      </c>
      <c r="CX98" s="275">
        <v>68</v>
      </c>
      <c r="CY98" s="273">
        <v>1407</v>
      </c>
      <c r="CZ98" s="274">
        <v>1458</v>
      </c>
      <c r="DA98" s="275">
        <v>2865</v>
      </c>
      <c r="DB98" s="273">
        <v>34.9</v>
      </c>
      <c r="DC98" s="274">
        <v>33</v>
      </c>
      <c r="DD98" s="275">
        <v>33.9</v>
      </c>
      <c r="DE98" s="273">
        <v>1407</v>
      </c>
      <c r="DF98" s="274">
        <v>1458</v>
      </c>
      <c r="DG98" s="275">
        <v>2865</v>
      </c>
    </row>
    <row r="99" spans="1:111" x14ac:dyDescent="0.35">
      <c r="A99" t="s">
        <v>45</v>
      </c>
      <c r="B99" t="s">
        <v>290</v>
      </c>
      <c r="C99" t="s">
        <v>408</v>
      </c>
      <c r="D99" s="273">
        <v>78</v>
      </c>
      <c r="E99" s="274">
        <v>64</v>
      </c>
      <c r="F99" s="275">
        <v>71</v>
      </c>
      <c r="G99" s="273">
        <v>2628</v>
      </c>
      <c r="H99" s="274">
        <v>2409</v>
      </c>
      <c r="I99" s="275">
        <v>5037</v>
      </c>
      <c r="J99" s="273">
        <v>79</v>
      </c>
      <c r="K99" s="274">
        <v>66</v>
      </c>
      <c r="L99" s="275">
        <v>73</v>
      </c>
      <c r="M99" s="273">
        <v>2628</v>
      </c>
      <c r="N99" s="274">
        <v>2409</v>
      </c>
      <c r="O99" s="275">
        <v>5037</v>
      </c>
      <c r="P99" s="273">
        <v>36</v>
      </c>
      <c r="Q99" s="274">
        <v>33.9</v>
      </c>
      <c r="R99" s="275">
        <v>35</v>
      </c>
      <c r="S99" s="273">
        <v>2628</v>
      </c>
      <c r="T99" s="274">
        <v>2409</v>
      </c>
      <c r="U99" s="275">
        <v>5037</v>
      </c>
      <c r="V99" s="320" t="s">
        <v>191</v>
      </c>
      <c r="W99" s="320" t="s">
        <v>191</v>
      </c>
      <c r="X99" s="320" t="s">
        <v>191</v>
      </c>
      <c r="Y99" s="320" t="s">
        <v>191</v>
      </c>
      <c r="Z99" s="320" t="s">
        <v>191</v>
      </c>
      <c r="AA99" s="320" t="s">
        <v>191</v>
      </c>
      <c r="AB99" s="320" t="s">
        <v>191</v>
      </c>
      <c r="AC99" s="320" t="s">
        <v>191</v>
      </c>
      <c r="AD99" s="320" t="s">
        <v>191</v>
      </c>
      <c r="AE99" s="320" t="s">
        <v>191</v>
      </c>
      <c r="AF99" s="320" t="s">
        <v>191</v>
      </c>
      <c r="AG99" s="320" t="s">
        <v>191</v>
      </c>
      <c r="AH99" s="320" t="s">
        <v>191</v>
      </c>
      <c r="AI99" s="320" t="s">
        <v>191</v>
      </c>
      <c r="AJ99" s="320" t="s">
        <v>191</v>
      </c>
      <c r="AK99" s="320" t="s">
        <v>191</v>
      </c>
      <c r="AL99" s="320" t="s">
        <v>191</v>
      </c>
      <c r="AM99" s="320" t="s">
        <v>191</v>
      </c>
      <c r="AN99" s="320" t="s">
        <v>191</v>
      </c>
      <c r="AO99" s="320" t="s">
        <v>191</v>
      </c>
      <c r="AP99" s="320" t="s">
        <v>191</v>
      </c>
      <c r="AQ99" s="320" t="s">
        <v>191</v>
      </c>
      <c r="AR99" s="320" t="s">
        <v>191</v>
      </c>
      <c r="AS99" s="320" t="s">
        <v>191</v>
      </c>
      <c r="AT99" s="320" t="s">
        <v>191</v>
      </c>
      <c r="AU99" s="320" t="s">
        <v>191</v>
      </c>
      <c r="AV99" s="320" t="s">
        <v>191</v>
      </c>
      <c r="AW99" s="320" t="s">
        <v>191</v>
      </c>
      <c r="AX99" s="320" t="s">
        <v>191</v>
      </c>
      <c r="AY99" s="320" t="s">
        <v>191</v>
      </c>
      <c r="AZ99" s="320" t="s">
        <v>191</v>
      </c>
      <c r="BA99" s="320" t="s">
        <v>191</v>
      </c>
      <c r="BB99" s="320" t="s">
        <v>191</v>
      </c>
      <c r="BC99" s="320" t="s">
        <v>191</v>
      </c>
      <c r="BD99" s="320" t="s">
        <v>191</v>
      </c>
      <c r="BE99" s="320" t="s">
        <v>191</v>
      </c>
      <c r="BF99" s="273">
        <v>13</v>
      </c>
      <c r="BG99" s="274">
        <v>15</v>
      </c>
      <c r="BH99" s="275">
        <v>14</v>
      </c>
      <c r="BI99" s="273">
        <v>115</v>
      </c>
      <c r="BJ99" s="274">
        <v>241</v>
      </c>
      <c r="BK99" s="275">
        <v>356</v>
      </c>
      <c r="BL99" s="273">
        <v>14</v>
      </c>
      <c r="BM99" s="274">
        <v>17</v>
      </c>
      <c r="BN99" s="275">
        <v>16</v>
      </c>
      <c r="BO99" s="273">
        <v>115</v>
      </c>
      <c r="BP99" s="274">
        <v>241</v>
      </c>
      <c r="BQ99" s="275">
        <v>356</v>
      </c>
      <c r="BR99" s="273">
        <v>25.5</v>
      </c>
      <c r="BS99" s="274">
        <v>24.6</v>
      </c>
      <c r="BT99" s="275">
        <v>24.9</v>
      </c>
      <c r="BU99" s="273">
        <v>115</v>
      </c>
      <c r="BV99" s="274">
        <v>241</v>
      </c>
      <c r="BW99" s="275">
        <v>356</v>
      </c>
      <c r="BX99" s="273" t="s">
        <v>197</v>
      </c>
      <c r="BY99" s="274" t="s">
        <v>197</v>
      </c>
      <c r="BZ99" s="275" t="s">
        <v>197</v>
      </c>
      <c r="CA99" s="273">
        <v>19</v>
      </c>
      <c r="CB99" s="274">
        <v>41</v>
      </c>
      <c r="CC99" s="275">
        <v>60</v>
      </c>
      <c r="CD99" s="273" t="s">
        <v>197</v>
      </c>
      <c r="CE99" s="274" t="s">
        <v>197</v>
      </c>
      <c r="CF99" s="275" t="s">
        <v>197</v>
      </c>
      <c r="CG99" s="273">
        <v>19</v>
      </c>
      <c r="CH99" s="274">
        <v>41</v>
      </c>
      <c r="CI99" s="275">
        <v>60</v>
      </c>
      <c r="CJ99" s="273">
        <v>19.8</v>
      </c>
      <c r="CK99" s="274">
        <v>19.3</v>
      </c>
      <c r="CL99" s="275">
        <v>19.5</v>
      </c>
      <c r="CM99" s="273">
        <v>19</v>
      </c>
      <c r="CN99" s="274">
        <v>41</v>
      </c>
      <c r="CO99" s="275">
        <v>60</v>
      </c>
      <c r="CP99" s="273">
        <v>75</v>
      </c>
      <c r="CQ99" s="274">
        <v>58</v>
      </c>
      <c r="CR99" s="275">
        <v>66</v>
      </c>
      <c r="CS99" s="273">
        <v>2797</v>
      </c>
      <c r="CT99" s="274">
        <v>2737</v>
      </c>
      <c r="CU99" s="275">
        <v>5534</v>
      </c>
      <c r="CV99" s="273">
        <v>76</v>
      </c>
      <c r="CW99" s="274">
        <v>61</v>
      </c>
      <c r="CX99" s="275">
        <v>68</v>
      </c>
      <c r="CY99" s="273">
        <v>2797</v>
      </c>
      <c r="CZ99" s="274">
        <v>2737</v>
      </c>
      <c r="DA99" s="275">
        <v>5534</v>
      </c>
      <c r="DB99" s="273">
        <v>35.4</v>
      </c>
      <c r="DC99" s="274">
        <v>32.799999999999997</v>
      </c>
      <c r="DD99" s="275">
        <v>34.1</v>
      </c>
      <c r="DE99" s="273">
        <v>2797</v>
      </c>
      <c r="DF99" s="274">
        <v>2737</v>
      </c>
      <c r="DG99" s="275">
        <v>5534</v>
      </c>
    </row>
    <row r="100" spans="1:111" x14ac:dyDescent="0.35">
      <c r="A100" t="s">
        <v>46</v>
      </c>
      <c r="B100" t="s">
        <v>291</v>
      </c>
      <c r="C100" t="s">
        <v>408</v>
      </c>
      <c r="D100" s="273">
        <v>75</v>
      </c>
      <c r="E100" s="274">
        <v>63</v>
      </c>
      <c r="F100" s="275">
        <v>69</v>
      </c>
      <c r="G100" s="273">
        <v>4566</v>
      </c>
      <c r="H100" s="274">
        <v>4417</v>
      </c>
      <c r="I100" s="275">
        <v>8983</v>
      </c>
      <c r="J100" s="273">
        <v>76</v>
      </c>
      <c r="K100" s="274">
        <v>65</v>
      </c>
      <c r="L100" s="275">
        <v>71</v>
      </c>
      <c r="M100" s="273">
        <v>4566</v>
      </c>
      <c r="N100" s="274">
        <v>4417</v>
      </c>
      <c r="O100" s="275">
        <v>8983</v>
      </c>
      <c r="P100" s="273">
        <v>36</v>
      </c>
      <c r="Q100" s="274">
        <v>34.5</v>
      </c>
      <c r="R100" s="275">
        <v>35.299999999999997</v>
      </c>
      <c r="S100" s="273">
        <v>4566</v>
      </c>
      <c r="T100" s="274">
        <v>4417</v>
      </c>
      <c r="U100" s="275">
        <v>8983</v>
      </c>
      <c r="V100" s="320" t="s">
        <v>191</v>
      </c>
      <c r="W100" s="320" t="s">
        <v>191</v>
      </c>
      <c r="X100" s="320" t="s">
        <v>191</v>
      </c>
      <c r="Y100" s="320" t="s">
        <v>191</v>
      </c>
      <c r="Z100" s="320" t="s">
        <v>191</v>
      </c>
      <c r="AA100" s="320" t="s">
        <v>191</v>
      </c>
      <c r="AB100" s="320" t="s">
        <v>191</v>
      </c>
      <c r="AC100" s="320" t="s">
        <v>191</v>
      </c>
      <c r="AD100" s="320" t="s">
        <v>191</v>
      </c>
      <c r="AE100" s="320" t="s">
        <v>191</v>
      </c>
      <c r="AF100" s="320" t="s">
        <v>191</v>
      </c>
      <c r="AG100" s="320" t="s">
        <v>191</v>
      </c>
      <c r="AH100" s="320" t="s">
        <v>191</v>
      </c>
      <c r="AI100" s="320" t="s">
        <v>191</v>
      </c>
      <c r="AJ100" s="320" t="s">
        <v>191</v>
      </c>
      <c r="AK100" s="320" t="s">
        <v>191</v>
      </c>
      <c r="AL100" s="320" t="s">
        <v>191</v>
      </c>
      <c r="AM100" s="320" t="s">
        <v>191</v>
      </c>
      <c r="AN100" s="320" t="s">
        <v>191</v>
      </c>
      <c r="AO100" s="320" t="s">
        <v>191</v>
      </c>
      <c r="AP100" s="320" t="s">
        <v>191</v>
      </c>
      <c r="AQ100" s="320" t="s">
        <v>191</v>
      </c>
      <c r="AR100" s="320" t="s">
        <v>191</v>
      </c>
      <c r="AS100" s="320" t="s">
        <v>191</v>
      </c>
      <c r="AT100" s="320" t="s">
        <v>191</v>
      </c>
      <c r="AU100" s="320" t="s">
        <v>191</v>
      </c>
      <c r="AV100" s="320" t="s">
        <v>191</v>
      </c>
      <c r="AW100" s="320" t="s">
        <v>191</v>
      </c>
      <c r="AX100" s="320" t="s">
        <v>191</v>
      </c>
      <c r="AY100" s="320" t="s">
        <v>191</v>
      </c>
      <c r="AZ100" s="320" t="s">
        <v>191</v>
      </c>
      <c r="BA100" s="320" t="s">
        <v>191</v>
      </c>
      <c r="BB100" s="320" t="s">
        <v>191</v>
      </c>
      <c r="BC100" s="320" t="s">
        <v>191</v>
      </c>
      <c r="BD100" s="320" t="s">
        <v>191</v>
      </c>
      <c r="BE100" s="320" t="s">
        <v>191</v>
      </c>
      <c r="BF100" s="273">
        <v>27</v>
      </c>
      <c r="BG100" s="274">
        <v>19</v>
      </c>
      <c r="BH100" s="275">
        <v>21</v>
      </c>
      <c r="BI100" s="273">
        <v>352</v>
      </c>
      <c r="BJ100" s="274">
        <v>757</v>
      </c>
      <c r="BK100" s="275">
        <v>1109</v>
      </c>
      <c r="BL100" s="273">
        <v>28</v>
      </c>
      <c r="BM100" s="274">
        <v>21</v>
      </c>
      <c r="BN100" s="275">
        <v>23</v>
      </c>
      <c r="BO100" s="273">
        <v>352</v>
      </c>
      <c r="BP100" s="274">
        <v>757</v>
      </c>
      <c r="BQ100" s="275">
        <v>1109</v>
      </c>
      <c r="BR100" s="273">
        <v>27.1</v>
      </c>
      <c r="BS100" s="274">
        <v>26.1</v>
      </c>
      <c r="BT100" s="275">
        <v>26.5</v>
      </c>
      <c r="BU100" s="273">
        <v>352</v>
      </c>
      <c r="BV100" s="274">
        <v>757</v>
      </c>
      <c r="BW100" s="275">
        <v>1109</v>
      </c>
      <c r="BX100" s="273" t="s">
        <v>197</v>
      </c>
      <c r="BY100" s="274" t="s">
        <v>197</v>
      </c>
      <c r="BZ100" s="275" t="s">
        <v>197</v>
      </c>
      <c r="CA100" s="273">
        <v>21</v>
      </c>
      <c r="CB100" s="274">
        <v>57</v>
      </c>
      <c r="CC100" s="275">
        <v>78</v>
      </c>
      <c r="CD100" s="273" t="s">
        <v>197</v>
      </c>
      <c r="CE100" s="274" t="s">
        <v>197</v>
      </c>
      <c r="CF100" s="275" t="s">
        <v>197</v>
      </c>
      <c r="CG100" s="273">
        <v>21</v>
      </c>
      <c r="CH100" s="274">
        <v>57</v>
      </c>
      <c r="CI100" s="275">
        <v>78</v>
      </c>
      <c r="CJ100" s="273">
        <v>19.600000000000001</v>
      </c>
      <c r="CK100" s="274">
        <v>17.899999999999999</v>
      </c>
      <c r="CL100" s="275">
        <v>18.399999999999999</v>
      </c>
      <c r="CM100" s="273">
        <v>21</v>
      </c>
      <c r="CN100" s="274">
        <v>57</v>
      </c>
      <c r="CO100" s="275">
        <v>78</v>
      </c>
      <c r="CP100" s="273">
        <v>71</v>
      </c>
      <c r="CQ100" s="274">
        <v>56</v>
      </c>
      <c r="CR100" s="275">
        <v>63</v>
      </c>
      <c r="CS100" s="273">
        <v>5001</v>
      </c>
      <c r="CT100" s="274">
        <v>5320</v>
      </c>
      <c r="CU100" s="275">
        <v>10321</v>
      </c>
      <c r="CV100" s="273">
        <v>72</v>
      </c>
      <c r="CW100" s="274">
        <v>58</v>
      </c>
      <c r="CX100" s="275">
        <v>65</v>
      </c>
      <c r="CY100" s="273">
        <v>5001</v>
      </c>
      <c r="CZ100" s="274">
        <v>5320</v>
      </c>
      <c r="DA100" s="275">
        <v>10321</v>
      </c>
      <c r="DB100" s="273">
        <v>35.299999999999997</v>
      </c>
      <c r="DC100" s="274">
        <v>33.1</v>
      </c>
      <c r="DD100" s="275">
        <v>34.200000000000003</v>
      </c>
      <c r="DE100" s="273">
        <v>5001</v>
      </c>
      <c r="DF100" s="274">
        <v>5320</v>
      </c>
      <c r="DG100" s="275">
        <v>10321</v>
      </c>
    </row>
    <row r="101" spans="1:111" x14ac:dyDescent="0.35">
      <c r="A101" t="s">
        <v>52</v>
      </c>
      <c r="B101" t="s">
        <v>297</v>
      </c>
      <c r="C101" t="s">
        <v>408</v>
      </c>
      <c r="D101" s="273">
        <v>76</v>
      </c>
      <c r="E101" s="274">
        <v>63</v>
      </c>
      <c r="F101" s="275">
        <v>70</v>
      </c>
      <c r="G101" s="273">
        <v>1898</v>
      </c>
      <c r="H101" s="274">
        <v>1871</v>
      </c>
      <c r="I101" s="275">
        <v>3769</v>
      </c>
      <c r="J101" s="273">
        <v>78</v>
      </c>
      <c r="K101" s="274">
        <v>67</v>
      </c>
      <c r="L101" s="275">
        <v>73</v>
      </c>
      <c r="M101" s="273">
        <v>1898</v>
      </c>
      <c r="N101" s="274">
        <v>1871</v>
      </c>
      <c r="O101" s="275">
        <v>3769</v>
      </c>
      <c r="P101" s="273">
        <v>34.799999999999997</v>
      </c>
      <c r="Q101" s="274">
        <v>32.799999999999997</v>
      </c>
      <c r="R101" s="275">
        <v>33.799999999999997</v>
      </c>
      <c r="S101" s="273">
        <v>1898</v>
      </c>
      <c r="T101" s="274">
        <v>1871</v>
      </c>
      <c r="U101" s="275">
        <v>3769</v>
      </c>
      <c r="V101" s="320" t="s">
        <v>191</v>
      </c>
      <c r="W101" s="320" t="s">
        <v>191</v>
      </c>
      <c r="X101" s="320" t="s">
        <v>191</v>
      </c>
      <c r="Y101" s="320" t="s">
        <v>191</v>
      </c>
      <c r="Z101" s="320" t="s">
        <v>191</v>
      </c>
      <c r="AA101" s="320" t="s">
        <v>191</v>
      </c>
      <c r="AB101" s="320" t="s">
        <v>191</v>
      </c>
      <c r="AC101" s="320" t="s">
        <v>191</v>
      </c>
      <c r="AD101" s="320" t="s">
        <v>191</v>
      </c>
      <c r="AE101" s="320" t="s">
        <v>191</v>
      </c>
      <c r="AF101" s="320" t="s">
        <v>191</v>
      </c>
      <c r="AG101" s="320" t="s">
        <v>191</v>
      </c>
      <c r="AH101" s="320" t="s">
        <v>191</v>
      </c>
      <c r="AI101" s="320" t="s">
        <v>191</v>
      </c>
      <c r="AJ101" s="320" t="s">
        <v>191</v>
      </c>
      <c r="AK101" s="320" t="s">
        <v>191</v>
      </c>
      <c r="AL101" s="320" t="s">
        <v>191</v>
      </c>
      <c r="AM101" s="320" t="s">
        <v>191</v>
      </c>
      <c r="AN101" s="320" t="s">
        <v>191</v>
      </c>
      <c r="AO101" s="320" t="s">
        <v>191</v>
      </c>
      <c r="AP101" s="320" t="s">
        <v>191</v>
      </c>
      <c r="AQ101" s="320" t="s">
        <v>191</v>
      </c>
      <c r="AR101" s="320" t="s">
        <v>191</v>
      </c>
      <c r="AS101" s="320" t="s">
        <v>191</v>
      </c>
      <c r="AT101" s="320" t="s">
        <v>191</v>
      </c>
      <c r="AU101" s="320" t="s">
        <v>191</v>
      </c>
      <c r="AV101" s="320" t="s">
        <v>191</v>
      </c>
      <c r="AW101" s="320" t="s">
        <v>191</v>
      </c>
      <c r="AX101" s="320" t="s">
        <v>191</v>
      </c>
      <c r="AY101" s="320" t="s">
        <v>191</v>
      </c>
      <c r="AZ101" s="320" t="s">
        <v>191</v>
      </c>
      <c r="BA101" s="320" t="s">
        <v>191</v>
      </c>
      <c r="BB101" s="320" t="s">
        <v>191</v>
      </c>
      <c r="BC101" s="320" t="s">
        <v>191</v>
      </c>
      <c r="BD101" s="320" t="s">
        <v>191</v>
      </c>
      <c r="BE101" s="320" t="s">
        <v>191</v>
      </c>
      <c r="BF101" s="273">
        <v>28</v>
      </c>
      <c r="BG101" s="274">
        <v>20</v>
      </c>
      <c r="BH101" s="275">
        <v>22</v>
      </c>
      <c r="BI101" s="273">
        <v>67</v>
      </c>
      <c r="BJ101" s="274">
        <v>248</v>
      </c>
      <c r="BK101" s="275">
        <v>315</v>
      </c>
      <c r="BL101" s="273">
        <v>30</v>
      </c>
      <c r="BM101" s="274">
        <v>23</v>
      </c>
      <c r="BN101" s="275">
        <v>24</v>
      </c>
      <c r="BO101" s="273">
        <v>67</v>
      </c>
      <c r="BP101" s="274">
        <v>248</v>
      </c>
      <c r="BQ101" s="275">
        <v>315</v>
      </c>
      <c r="BR101" s="273">
        <v>25.7</v>
      </c>
      <c r="BS101" s="274">
        <v>24.8</v>
      </c>
      <c r="BT101" s="275">
        <v>25</v>
      </c>
      <c r="BU101" s="273">
        <v>67</v>
      </c>
      <c r="BV101" s="274">
        <v>248</v>
      </c>
      <c r="BW101" s="275">
        <v>315</v>
      </c>
      <c r="BX101" s="273" t="s">
        <v>197</v>
      </c>
      <c r="BY101" s="274" t="s">
        <v>197</v>
      </c>
      <c r="BZ101" s="275">
        <v>7</v>
      </c>
      <c r="CA101" s="273">
        <v>20</v>
      </c>
      <c r="CB101" s="274">
        <v>48</v>
      </c>
      <c r="CC101" s="275">
        <v>68</v>
      </c>
      <c r="CD101" s="273">
        <v>15</v>
      </c>
      <c r="CE101" s="274">
        <v>8</v>
      </c>
      <c r="CF101" s="275">
        <v>10</v>
      </c>
      <c r="CG101" s="273">
        <v>20</v>
      </c>
      <c r="CH101" s="274">
        <v>48</v>
      </c>
      <c r="CI101" s="275">
        <v>68</v>
      </c>
      <c r="CJ101" s="273">
        <v>20</v>
      </c>
      <c r="CK101" s="274">
        <v>20.3</v>
      </c>
      <c r="CL101" s="275">
        <v>20.2</v>
      </c>
      <c r="CM101" s="273">
        <v>20</v>
      </c>
      <c r="CN101" s="274">
        <v>48</v>
      </c>
      <c r="CO101" s="275">
        <v>68</v>
      </c>
      <c r="CP101" s="273">
        <v>74</v>
      </c>
      <c r="CQ101" s="274">
        <v>57</v>
      </c>
      <c r="CR101" s="275">
        <v>65</v>
      </c>
      <c r="CS101" s="273">
        <v>2012</v>
      </c>
      <c r="CT101" s="274">
        <v>2199</v>
      </c>
      <c r="CU101" s="275">
        <v>4211</v>
      </c>
      <c r="CV101" s="273">
        <v>76</v>
      </c>
      <c r="CW101" s="274">
        <v>60</v>
      </c>
      <c r="CX101" s="275">
        <v>68</v>
      </c>
      <c r="CY101" s="273">
        <v>2012</v>
      </c>
      <c r="CZ101" s="274">
        <v>2199</v>
      </c>
      <c r="DA101" s="275">
        <v>4211</v>
      </c>
      <c r="DB101" s="273">
        <v>34.4</v>
      </c>
      <c r="DC101" s="274">
        <v>31.6</v>
      </c>
      <c r="DD101" s="275">
        <v>32.9</v>
      </c>
      <c r="DE101" s="273">
        <v>2012</v>
      </c>
      <c r="DF101" s="274">
        <v>2199</v>
      </c>
      <c r="DG101" s="275">
        <v>4211</v>
      </c>
    </row>
    <row r="102" spans="1:111" x14ac:dyDescent="0.35">
      <c r="A102" t="s">
        <v>94</v>
      </c>
      <c r="B102" t="s">
        <v>337</v>
      </c>
      <c r="C102" t="s">
        <v>338</v>
      </c>
      <c r="D102" s="273">
        <v>71</v>
      </c>
      <c r="E102" s="274">
        <v>54</v>
      </c>
      <c r="F102" s="275">
        <v>64</v>
      </c>
      <c r="G102" s="273">
        <v>31</v>
      </c>
      <c r="H102" s="274">
        <v>24</v>
      </c>
      <c r="I102" s="275">
        <v>55</v>
      </c>
      <c r="J102" s="273">
        <v>87</v>
      </c>
      <c r="K102" s="274">
        <v>79</v>
      </c>
      <c r="L102" s="275">
        <v>84</v>
      </c>
      <c r="M102" s="273">
        <v>31</v>
      </c>
      <c r="N102" s="274">
        <v>24</v>
      </c>
      <c r="O102" s="275">
        <v>55</v>
      </c>
      <c r="P102" s="273">
        <v>35.700000000000003</v>
      </c>
      <c r="Q102" s="274">
        <v>34.9</v>
      </c>
      <c r="R102" s="275">
        <v>35.4</v>
      </c>
      <c r="S102" s="273">
        <v>31</v>
      </c>
      <c r="T102" s="274">
        <v>24</v>
      </c>
      <c r="U102" s="275">
        <v>55</v>
      </c>
      <c r="V102" s="320" t="s">
        <v>191</v>
      </c>
      <c r="W102" s="320" t="s">
        <v>191</v>
      </c>
      <c r="X102" s="320" t="s">
        <v>191</v>
      </c>
      <c r="Y102" s="320" t="s">
        <v>191</v>
      </c>
      <c r="Z102" s="320" t="s">
        <v>191</v>
      </c>
      <c r="AA102" s="320" t="s">
        <v>191</v>
      </c>
      <c r="AB102" s="320" t="s">
        <v>191</v>
      </c>
      <c r="AC102" s="320" t="s">
        <v>191</v>
      </c>
      <c r="AD102" s="320" t="s">
        <v>191</v>
      </c>
      <c r="AE102" s="320" t="s">
        <v>191</v>
      </c>
      <c r="AF102" s="320" t="s">
        <v>191</v>
      </c>
      <c r="AG102" s="320" t="s">
        <v>191</v>
      </c>
      <c r="AH102" s="320" t="s">
        <v>191</v>
      </c>
      <c r="AI102" s="320" t="s">
        <v>191</v>
      </c>
      <c r="AJ102" s="320" t="s">
        <v>191</v>
      </c>
      <c r="AK102" s="320" t="s">
        <v>191</v>
      </c>
      <c r="AL102" s="320" t="s">
        <v>191</v>
      </c>
      <c r="AM102" s="320" t="s">
        <v>191</v>
      </c>
      <c r="AN102" s="320" t="s">
        <v>191</v>
      </c>
      <c r="AO102" s="320" t="s">
        <v>191</v>
      </c>
      <c r="AP102" s="320" t="s">
        <v>191</v>
      </c>
      <c r="AQ102" s="320" t="s">
        <v>191</v>
      </c>
      <c r="AR102" s="320" t="s">
        <v>191</v>
      </c>
      <c r="AS102" s="320" t="s">
        <v>191</v>
      </c>
      <c r="AT102" s="320" t="s">
        <v>191</v>
      </c>
      <c r="AU102" s="320" t="s">
        <v>191</v>
      </c>
      <c r="AV102" s="320" t="s">
        <v>191</v>
      </c>
      <c r="AW102" s="320" t="s">
        <v>191</v>
      </c>
      <c r="AX102" s="320" t="s">
        <v>191</v>
      </c>
      <c r="AY102" s="320" t="s">
        <v>191</v>
      </c>
      <c r="AZ102" s="320" t="s">
        <v>191</v>
      </c>
      <c r="BA102" s="320" t="s">
        <v>191</v>
      </c>
      <c r="BB102" s="320" t="s">
        <v>191</v>
      </c>
      <c r="BC102" s="320" t="s">
        <v>191</v>
      </c>
      <c r="BD102" s="320" t="s">
        <v>191</v>
      </c>
      <c r="BE102" s="320" t="s">
        <v>191</v>
      </c>
      <c r="BF102" s="273" t="s">
        <v>191</v>
      </c>
      <c r="BG102" s="274" t="s">
        <v>197</v>
      </c>
      <c r="BH102" s="275" t="s">
        <v>197</v>
      </c>
      <c r="BI102" s="273">
        <v>0</v>
      </c>
      <c r="BJ102" s="274">
        <v>6</v>
      </c>
      <c r="BK102" s="275">
        <v>6</v>
      </c>
      <c r="BL102" s="273" t="s">
        <v>191</v>
      </c>
      <c r="BM102" s="274" t="s">
        <v>197</v>
      </c>
      <c r="BN102" s="275" t="s">
        <v>197</v>
      </c>
      <c r="BO102" s="273">
        <v>0</v>
      </c>
      <c r="BP102" s="274">
        <v>6</v>
      </c>
      <c r="BQ102" s="275">
        <v>6</v>
      </c>
      <c r="BR102" s="273">
        <v>0</v>
      </c>
      <c r="BS102" s="274">
        <v>29.2</v>
      </c>
      <c r="BT102" s="275">
        <v>29.2</v>
      </c>
      <c r="BU102" s="273">
        <v>0</v>
      </c>
      <c r="BV102" s="274">
        <v>6</v>
      </c>
      <c r="BW102" s="275">
        <v>6</v>
      </c>
      <c r="BX102" s="273" t="s">
        <v>191</v>
      </c>
      <c r="BY102" s="274" t="s">
        <v>191</v>
      </c>
      <c r="BZ102" s="275" t="s">
        <v>191</v>
      </c>
      <c r="CA102" s="273">
        <v>0</v>
      </c>
      <c r="CB102" s="274">
        <v>0</v>
      </c>
      <c r="CC102" s="275">
        <v>0</v>
      </c>
      <c r="CD102" s="273" t="s">
        <v>191</v>
      </c>
      <c r="CE102" s="274" t="s">
        <v>191</v>
      </c>
      <c r="CF102" s="275" t="s">
        <v>191</v>
      </c>
      <c r="CG102" s="273">
        <v>0</v>
      </c>
      <c r="CH102" s="274">
        <v>0</v>
      </c>
      <c r="CI102" s="275">
        <v>0</v>
      </c>
      <c r="CJ102" s="273">
        <v>0</v>
      </c>
      <c r="CK102" s="274">
        <v>0</v>
      </c>
      <c r="CL102" s="275">
        <v>0</v>
      </c>
      <c r="CM102" s="273">
        <v>0</v>
      </c>
      <c r="CN102" s="274">
        <v>0</v>
      </c>
      <c r="CO102" s="275">
        <v>0</v>
      </c>
      <c r="CP102" s="273">
        <v>72</v>
      </c>
      <c r="CQ102" s="274">
        <v>52</v>
      </c>
      <c r="CR102" s="275">
        <v>62</v>
      </c>
      <c r="CS102" s="273">
        <v>39</v>
      </c>
      <c r="CT102" s="274">
        <v>42</v>
      </c>
      <c r="CU102" s="275">
        <v>81</v>
      </c>
      <c r="CV102" s="273">
        <v>85</v>
      </c>
      <c r="CW102" s="274">
        <v>69</v>
      </c>
      <c r="CX102" s="275">
        <v>77</v>
      </c>
      <c r="CY102" s="273">
        <v>39</v>
      </c>
      <c r="CZ102" s="274">
        <v>42</v>
      </c>
      <c r="DA102" s="275">
        <v>81</v>
      </c>
      <c r="DB102" s="273">
        <v>37.1</v>
      </c>
      <c r="DC102" s="274">
        <v>34.799999999999997</v>
      </c>
      <c r="DD102" s="275">
        <v>35.9</v>
      </c>
      <c r="DE102" s="273">
        <v>39</v>
      </c>
      <c r="DF102" s="274">
        <v>42</v>
      </c>
      <c r="DG102" s="275">
        <v>81</v>
      </c>
    </row>
    <row r="103" spans="1:111" x14ac:dyDescent="0.35">
      <c r="A103" t="s">
        <v>108</v>
      </c>
      <c r="B103" t="s">
        <v>353</v>
      </c>
      <c r="C103" t="s">
        <v>352</v>
      </c>
      <c r="D103" s="273">
        <v>80</v>
      </c>
      <c r="E103" s="274">
        <v>70</v>
      </c>
      <c r="F103" s="275">
        <v>75</v>
      </c>
      <c r="G103" s="273">
        <v>1655</v>
      </c>
      <c r="H103" s="274">
        <v>1612</v>
      </c>
      <c r="I103" s="275">
        <v>3267</v>
      </c>
      <c r="J103" s="273">
        <v>83</v>
      </c>
      <c r="K103" s="274">
        <v>74</v>
      </c>
      <c r="L103" s="275">
        <v>78</v>
      </c>
      <c r="M103" s="273">
        <v>1655</v>
      </c>
      <c r="N103" s="274">
        <v>1612</v>
      </c>
      <c r="O103" s="275">
        <v>3267</v>
      </c>
      <c r="P103" s="273">
        <v>35.799999999999997</v>
      </c>
      <c r="Q103" s="274">
        <v>34.299999999999997</v>
      </c>
      <c r="R103" s="275">
        <v>35.1</v>
      </c>
      <c r="S103" s="273">
        <v>1655</v>
      </c>
      <c r="T103" s="274">
        <v>1612</v>
      </c>
      <c r="U103" s="275">
        <v>3267</v>
      </c>
      <c r="V103" s="320" t="s">
        <v>191</v>
      </c>
      <c r="W103" s="320" t="s">
        <v>191</v>
      </c>
      <c r="X103" s="320" t="s">
        <v>191</v>
      </c>
      <c r="Y103" s="320" t="s">
        <v>191</v>
      </c>
      <c r="Z103" s="320" t="s">
        <v>191</v>
      </c>
      <c r="AA103" s="320" t="s">
        <v>191</v>
      </c>
      <c r="AB103" s="320" t="s">
        <v>191</v>
      </c>
      <c r="AC103" s="320" t="s">
        <v>191</v>
      </c>
      <c r="AD103" s="320" t="s">
        <v>191</v>
      </c>
      <c r="AE103" s="320" t="s">
        <v>191</v>
      </c>
      <c r="AF103" s="320" t="s">
        <v>191</v>
      </c>
      <c r="AG103" s="320" t="s">
        <v>191</v>
      </c>
      <c r="AH103" s="320" t="s">
        <v>191</v>
      </c>
      <c r="AI103" s="320" t="s">
        <v>191</v>
      </c>
      <c r="AJ103" s="320" t="s">
        <v>191</v>
      </c>
      <c r="AK103" s="320" t="s">
        <v>191</v>
      </c>
      <c r="AL103" s="320" t="s">
        <v>191</v>
      </c>
      <c r="AM103" s="320" t="s">
        <v>191</v>
      </c>
      <c r="AN103" s="320" t="s">
        <v>191</v>
      </c>
      <c r="AO103" s="320" t="s">
        <v>191</v>
      </c>
      <c r="AP103" s="320" t="s">
        <v>191</v>
      </c>
      <c r="AQ103" s="320" t="s">
        <v>191</v>
      </c>
      <c r="AR103" s="320" t="s">
        <v>191</v>
      </c>
      <c r="AS103" s="320" t="s">
        <v>191</v>
      </c>
      <c r="AT103" s="320" t="s">
        <v>191</v>
      </c>
      <c r="AU103" s="320" t="s">
        <v>191</v>
      </c>
      <c r="AV103" s="320" t="s">
        <v>191</v>
      </c>
      <c r="AW103" s="320" t="s">
        <v>191</v>
      </c>
      <c r="AX103" s="320" t="s">
        <v>191</v>
      </c>
      <c r="AY103" s="320" t="s">
        <v>191</v>
      </c>
      <c r="AZ103" s="320" t="s">
        <v>191</v>
      </c>
      <c r="BA103" s="320" t="s">
        <v>191</v>
      </c>
      <c r="BB103" s="320" t="s">
        <v>191</v>
      </c>
      <c r="BC103" s="320" t="s">
        <v>191</v>
      </c>
      <c r="BD103" s="320" t="s">
        <v>191</v>
      </c>
      <c r="BE103" s="320" t="s">
        <v>191</v>
      </c>
      <c r="BF103" s="273">
        <v>41</v>
      </c>
      <c r="BG103" s="274">
        <v>26</v>
      </c>
      <c r="BH103" s="275">
        <v>30</v>
      </c>
      <c r="BI103" s="273">
        <v>111</v>
      </c>
      <c r="BJ103" s="274">
        <v>296</v>
      </c>
      <c r="BK103" s="275">
        <v>407</v>
      </c>
      <c r="BL103" s="273">
        <v>45</v>
      </c>
      <c r="BM103" s="274">
        <v>29</v>
      </c>
      <c r="BN103" s="275">
        <v>34</v>
      </c>
      <c r="BO103" s="273">
        <v>111</v>
      </c>
      <c r="BP103" s="274">
        <v>296</v>
      </c>
      <c r="BQ103" s="275">
        <v>407</v>
      </c>
      <c r="BR103" s="273">
        <v>28.8</v>
      </c>
      <c r="BS103" s="274">
        <v>26.1</v>
      </c>
      <c r="BT103" s="275">
        <v>26.9</v>
      </c>
      <c r="BU103" s="273">
        <v>111</v>
      </c>
      <c r="BV103" s="274">
        <v>296</v>
      </c>
      <c r="BW103" s="275">
        <v>407</v>
      </c>
      <c r="BX103" s="273" t="s">
        <v>197</v>
      </c>
      <c r="BY103" s="274" t="s">
        <v>197</v>
      </c>
      <c r="BZ103" s="275">
        <v>6</v>
      </c>
      <c r="CA103" s="273">
        <v>9</v>
      </c>
      <c r="CB103" s="274">
        <v>43</v>
      </c>
      <c r="CC103" s="275">
        <v>52</v>
      </c>
      <c r="CD103" s="273" t="s">
        <v>197</v>
      </c>
      <c r="CE103" s="274" t="s">
        <v>197</v>
      </c>
      <c r="CF103" s="275">
        <v>6</v>
      </c>
      <c r="CG103" s="273">
        <v>9</v>
      </c>
      <c r="CH103" s="274">
        <v>43</v>
      </c>
      <c r="CI103" s="275">
        <v>52</v>
      </c>
      <c r="CJ103" s="273">
        <v>19.7</v>
      </c>
      <c r="CK103" s="274">
        <v>19.399999999999999</v>
      </c>
      <c r="CL103" s="275">
        <v>19.399999999999999</v>
      </c>
      <c r="CM103" s="273">
        <v>9</v>
      </c>
      <c r="CN103" s="274">
        <v>43</v>
      </c>
      <c r="CO103" s="275">
        <v>52</v>
      </c>
      <c r="CP103" s="273">
        <v>77</v>
      </c>
      <c r="CQ103" s="274">
        <v>61</v>
      </c>
      <c r="CR103" s="275">
        <v>69</v>
      </c>
      <c r="CS103" s="273">
        <v>1813</v>
      </c>
      <c r="CT103" s="274">
        <v>1985</v>
      </c>
      <c r="CU103" s="275">
        <v>3798</v>
      </c>
      <c r="CV103" s="273">
        <v>79</v>
      </c>
      <c r="CW103" s="274">
        <v>65</v>
      </c>
      <c r="CX103" s="275">
        <v>72</v>
      </c>
      <c r="CY103" s="273">
        <v>1813</v>
      </c>
      <c r="CZ103" s="274">
        <v>1985</v>
      </c>
      <c r="DA103" s="275">
        <v>3798</v>
      </c>
      <c r="DB103" s="273">
        <v>35.200000000000003</v>
      </c>
      <c r="DC103" s="274">
        <v>32.5</v>
      </c>
      <c r="DD103" s="275">
        <v>33.799999999999997</v>
      </c>
      <c r="DE103" s="273">
        <v>1813</v>
      </c>
      <c r="DF103" s="274">
        <v>1985</v>
      </c>
      <c r="DG103" s="275">
        <v>3798</v>
      </c>
    </row>
    <row r="104" spans="1:111" x14ac:dyDescent="0.35">
      <c r="A104" t="s">
        <v>109</v>
      </c>
      <c r="B104" t="s">
        <v>354</v>
      </c>
      <c r="C104" t="s">
        <v>352</v>
      </c>
      <c r="D104" s="273">
        <v>83</v>
      </c>
      <c r="E104" s="274">
        <v>72</v>
      </c>
      <c r="F104" s="275">
        <v>77</v>
      </c>
      <c r="G104" s="273">
        <v>2081</v>
      </c>
      <c r="H104" s="274">
        <v>2007</v>
      </c>
      <c r="I104" s="275">
        <v>4088</v>
      </c>
      <c r="J104" s="273">
        <v>83</v>
      </c>
      <c r="K104" s="274">
        <v>74</v>
      </c>
      <c r="L104" s="275">
        <v>79</v>
      </c>
      <c r="M104" s="273">
        <v>2081</v>
      </c>
      <c r="N104" s="274">
        <v>2007</v>
      </c>
      <c r="O104" s="275">
        <v>4088</v>
      </c>
      <c r="P104" s="273">
        <v>36.6</v>
      </c>
      <c r="Q104" s="274">
        <v>35.5</v>
      </c>
      <c r="R104" s="275">
        <v>36.1</v>
      </c>
      <c r="S104" s="273">
        <v>2081</v>
      </c>
      <c r="T104" s="274">
        <v>2007</v>
      </c>
      <c r="U104" s="275">
        <v>4088</v>
      </c>
      <c r="V104" s="320" t="s">
        <v>191</v>
      </c>
      <c r="W104" s="320" t="s">
        <v>191</v>
      </c>
      <c r="X104" s="320" t="s">
        <v>191</v>
      </c>
      <c r="Y104" s="320" t="s">
        <v>191</v>
      </c>
      <c r="Z104" s="320" t="s">
        <v>191</v>
      </c>
      <c r="AA104" s="320" t="s">
        <v>191</v>
      </c>
      <c r="AB104" s="320" t="s">
        <v>191</v>
      </c>
      <c r="AC104" s="320" t="s">
        <v>191</v>
      </c>
      <c r="AD104" s="320" t="s">
        <v>191</v>
      </c>
      <c r="AE104" s="320" t="s">
        <v>191</v>
      </c>
      <c r="AF104" s="320" t="s">
        <v>191</v>
      </c>
      <c r="AG104" s="320" t="s">
        <v>191</v>
      </c>
      <c r="AH104" s="320" t="s">
        <v>191</v>
      </c>
      <c r="AI104" s="320" t="s">
        <v>191</v>
      </c>
      <c r="AJ104" s="320" t="s">
        <v>191</v>
      </c>
      <c r="AK104" s="320" t="s">
        <v>191</v>
      </c>
      <c r="AL104" s="320" t="s">
        <v>191</v>
      </c>
      <c r="AM104" s="320" t="s">
        <v>191</v>
      </c>
      <c r="AN104" s="320" t="s">
        <v>191</v>
      </c>
      <c r="AO104" s="320" t="s">
        <v>191</v>
      </c>
      <c r="AP104" s="320" t="s">
        <v>191</v>
      </c>
      <c r="AQ104" s="320" t="s">
        <v>191</v>
      </c>
      <c r="AR104" s="320" t="s">
        <v>191</v>
      </c>
      <c r="AS104" s="320" t="s">
        <v>191</v>
      </c>
      <c r="AT104" s="320" t="s">
        <v>191</v>
      </c>
      <c r="AU104" s="320" t="s">
        <v>191</v>
      </c>
      <c r="AV104" s="320" t="s">
        <v>191</v>
      </c>
      <c r="AW104" s="320" t="s">
        <v>191</v>
      </c>
      <c r="AX104" s="320" t="s">
        <v>191</v>
      </c>
      <c r="AY104" s="320" t="s">
        <v>191</v>
      </c>
      <c r="AZ104" s="320" t="s">
        <v>191</v>
      </c>
      <c r="BA104" s="320" t="s">
        <v>191</v>
      </c>
      <c r="BB104" s="320" t="s">
        <v>191</v>
      </c>
      <c r="BC104" s="320" t="s">
        <v>191</v>
      </c>
      <c r="BD104" s="320" t="s">
        <v>191</v>
      </c>
      <c r="BE104" s="320" t="s">
        <v>191</v>
      </c>
      <c r="BF104" s="273">
        <v>40</v>
      </c>
      <c r="BG104" s="274">
        <v>21</v>
      </c>
      <c r="BH104" s="275">
        <v>26</v>
      </c>
      <c r="BI104" s="273">
        <v>73</v>
      </c>
      <c r="BJ104" s="274">
        <v>231</v>
      </c>
      <c r="BK104" s="275">
        <v>304</v>
      </c>
      <c r="BL104" s="273">
        <v>42</v>
      </c>
      <c r="BM104" s="274">
        <v>24</v>
      </c>
      <c r="BN104" s="275">
        <v>28</v>
      </c>
      <c r="BO104" s="273">
        <v>73</v>
      </c>
      <c r="BP104" s="274">
        <v>231</v>
      </c>
      <c r="BQ104" s="275">
        <v>304</v>
      </c>
      <c r="BR104" s="273">
        <v>27.7</v>
      </c>
      <c r="BS104" s="274">
        <v>26.1</v>
      </c>
      <c r="BT104" s="275">
        <v>26.5</v>
      </c>
      <c r="BU104" s="273">
        <v>73</v>
      </c>
      <c r="BV104" s="274">
        <v>231</v>
      </c>
      <c r="BW104" s="275">
        <v>304</v>
      </c>
      <c r="BX104" s="273" t="s">
        <v>197</v>
      </c>
      <c r="BY104" s="274" t="s">
        <v>197</v>
      </c>
      <c r="BZ104" s="275" t="s">
        <v>197</v>
      </c>
      <c r="CA104" s="273">
        <v>13</v>
      </c>
      <c r="CB104" s="274">
        <v>56</v>
      </c>
      <c r="CC104" s="275">
        <v>69</v>
      </c>
      <c r="CD104" s="273" t="s">
        <v>197</v>
      </c>
      <c r="CE104" s="274" t="s">
        <v>197</v>
      </c>
      <c r="CF104" s="275" t="s">
        <v>197</v>
      </c>
      <c r="CG104" s="273">
        <v>13</v>
      </c>
      <c r="CH104" s="274">
        <v>56</v>
      </c>
      <c r="CI104" s="275">
        <v>69</v>
      </c>
      <c r="CJ104" s="273">
        <v>20.100000000000001</v>
      </c>
      <c r="CK104" s="274">
        <v>18.3</v>
      </c>
      <c r="CL104" s="275">
        <v>18.7</v>
      </c>
      <c r="CM104" s="273">
        <v>13</v>
      </c>
      <c r="CN104" s="274">
        <v>56</v>
      </c>
      <c r="CO104" s="275">
        <v>69</v>
      </c>
      <c r="CP104" s="273">
        <v>79</v>
      </c>
      <c r="CQ104" s="274">
        <v>65</v>
      </c>
      <c r="CR104" s="275">
        <v>72</v>
      </c>
      <c r="CS104" s="273">
        <v>2240</v>
      </c>
      <c r="CT104" s="274">
        <v>2358</v>
      </c>
      <c r="CU104" s="275">
        <v>4598</v>
      </c>
      <c r="CV104" s="273">
        <v>80</v>
      </c>
      <c r="CW104" s="274">
        <v>67</v>
      </c>
      <c r="CX104" s="275">
        <v>73</v>
      </c>
      <c r="CY104" s="273">
        <v>2240</v>
      </c>
      <c r="CZ104" s="274">
        <v>2358</v>
      </c>
      <c r="DA104" s="275">
        <v>4598</v>
      </c>
      <c r="DB104" s="273">
        <v>36</v>
      </c>
      <c r="DC104" s="274">
        <v>34.1</v>
      </c>
      <c r="DD104" s="275">
        <v>35</v>
      </c>
      <c r="DE104" s="273">
        <v>2240</v>
      </c>
      <c r="DF104" s="274">
        <v>2358</v>
      </c>
      <c r="DG104" s="275">
        <v>4598</v>
      </c>
    </row>
    <row r="105" spans="1:111" x14ac:dyDescent="0.35">
      <c r="A105" t="s">
        <v>110</v>
      </c>
      <c r="B105" t="s">
        <v>355</v>
      </c>
      <c r="C105" t="s">
        <v>352</v>
      </c>
      <c r="D105" s="273">
        <v>87</v>
      </c>
      <c r="E105" s="274">
        <v>75</v>
      </c>
      <c r="F105" s="275">
        <v>81</v>
      </c>
      <c r="G105" s="273">
        <v>1500</v>
      </c>
      <c r="H105" s="274">
        <v>1500</v>
      </c>
      <c r="I105" s="275">
        <v>3000</v>
      </c>
      <c r="J105" s="273">
        <v>87</v>
      </c>
      <c r="K105" s="274">
        <v>76</v>
      </c>
      <c r="L105" s="275">
        <v>82</v>
      </c>
      <c r="M105" s="273">
        <v>1500</v>
      </c>
      <c r="N105" s="274">
        <v>1500</v>
      </c>
      <c r="O105" s="275">
        <v>3000</v>
      </c>
      <c r="P105" s="273">
        <v>37.299999999999997</v>
      </c>
      <c r="Q105" s="274">
        <v>35.299999999999997</v>
      </c>
      <c r="R105" s="275">
        <v>36.299999999999997</v>
      </c>
      <c r="S105" s="273">
        <v>1500</v>
      </c>
      <c r="T105" s="274">
        <v>1500</v>
      </c>
      <c r="U105" s="275">
        <v>3000</v>
      </c>
      <c r="V105" s="320" t="s">
        <v>191</v>
      </c>
      <c r="W105" s="320" t="s">
        <v>191</v>
      </c>
      <c r="X105" s="320" t="s">
        <v>191</v>
      </c>
      <c r="Y105" s="320" t="s">
        <v>191</v>
      </c>
      <c r="Z105" s="320" t="s">
        <v>191</v>
      </c>
      <c r="AA105" s="320" t="s">
        <v>191</v>
      </c>
      <c r="AB105" s="320" t="s">
        <v>191</v>
      </c>
      <c r="AC105" s="320" t="s">
        <v>191</v>
      </c>
      <c r="AD105" s="320" t="s">
        <v>191</v>
      </c>
      <c r="AE105" s="320" t="s">
        <v>191</v>
      </c>
      <c r="AF105" s="320" t="s">
        <v>191</v>
      </c>
      <c r="AG105" s="320" t="s">
        <v>191</v>
      </c>
      <c r="AH105" s="320" t="s">
        <v>191</v>
      </c>
      <c r="AI105" s="320" t="s">
        <v>191</v>
      </c>
      <c r="AJ105" s="320" t="s">
        <v>191</v>
      </c>
      <c r="AK105" s="320" t="s">
        <v>191</v>
      </c>
      <c r="AL105" s="320" t="s">
        <v>191</v>
      </c>
      <c r="AM105" s="320" t="s">
        <v>191</v>
      </c>
      <c r="AN105" s="320" t="s">
        <v>191</v>
      </c>
      <c r="AO105" s="320" t="s">
        <v>191</v>
      </c>
      <c r="AP105" s="320" t="s">
        <v>191</v>
      </c>
      <c r="AQ105" s="320" t="s">
        <v>191</v>
      </c>
      <c r="AR105" s="320" t="s">
        <v>191</v>
      </c>
      <c r="AS105" s="320" t="s">
        <v>191</v>
      </c>
      <c r="AT105" s="320" t="s">
        <v>191</v>
      </c>
      <c r="AU105" s="320" t="s">
        <v>191</v>
      </c>
      <c r="AV105" s="320" t="s">
        <v>191</v>
      </c>
      <c r="AW105" s="320" t="s">
        <v>191</v>
      </c>
      <c r="AX105" s="320" t="s">
        <v>191</v>
      </c>
      <c r="AY105" s="320" t="s">
        <v>191</v>
      </c>
      <c r="AZ105" s="320" t="s">
        <v>191</v>
      </c>
      <c r="BA105" s="320" t="s">
        <v>191</v>
      </c>
      <c r="BB105" s="320" t="s">
        <v>191</v>
      </c>
      <c r="BC105" s="320" t="s">
        <v>191</v>
      </c>
      <c r="BD105" s="320" t="s">
        <v>191</v>
      </c>
      <c r="BE105" s="320" t="s">
        <v>191</v>
      </c>
      <c r="BF105" s="273">
        <v>34</v>
      </c>
      <c r="BG105" s="274">
        <v>36</v>
      </c>
      <c r="BH105" s="275">
        <v>36</v>
      </c>
      <c r="BI105" s="273">
        <v>61</v>
      </c>
      <c r="BJ105" s="274">
        <v>178</v>
      </c>
      <c r="BK105" s="275">
        <v>239</v>
      </c>
      <c r="BL105" s="273">
        <v>34</v>
      </c>
      <c r="BM105" s="274">
        <v>37</v>
      </c>
      <c r="BN105" s="275">
        <v>36</v>
      </c>
      <c r="BO105" s="273">
        <v>61</v>
      </c>
      <c r="BP105" s="274">
        <v>178</v>
      </c>
      <c r="BQ105" s="275">
        <v>239</v>
      </c>
      <c r="BR105" s="273">
        <v>27.9</v>
      </c>
      <c r="BS105" s="274">
        <v>27.5</v>
      </c>
      <c r="BT105" s="275">
        <v>27.6</v>
      </c>
      <c r="BU105" s="273">
        <v>61</v>
      </c>
      <c r="BV105" s="274">
        <v>178</v>
      </c>
      <c r="BW105" s="275">
        <v>239</v>
      </c>
      <c r="BX105" s="273" t="s">
        <v>197</v>
      </c>
      <c r="BY105" s="274" t="s">
        <v>197</v>
      </c>
      <c r="BZ105" s="275" t="s">
        <v>197</v>
      </c>
      <c r="CA105" s="273">
        <v>14</v>
      </c>
      <c r="CB105" s="274">
        <v>28</v>
      </c>
      <c r="CC105" s="275">
        <v>42</v>
      </c>
      <c r="CD105" s="273" t="s">
        <v>197</v>
      </c>
      <c r="CE105" s="274" t="s">
        <v>197</v>
      </c>
      <c r="CF105" s="275" t="s">
        <v>197</v>
      </c>
      <c r="CG105" s="273">
        <v>14</v>
      </c>
      <c r="CH105" s="274">
        <v>28</v>
      </c>
      <c r="CI105" s="275">
        <v>42</v>
      </c>
      <c r="CJ105" s="273">
        <v>21.5</v>
      </c>
      <c r="CK105" s="274">
        <v>18.600000000000001</v>
      </c>
      <c r="CL105" s="275">
        <v>19.600000000000001</v>
      </c>
      <c r="CM105" s="273">
        <v>14</v>
      </c>
      <c r="CN105" s="274">
        <v>28</v>
      </c>
      <c r="CO105" s="275">
        <v>42</v>
      </c>
      <c r="CP105" s="273">
        <v>84</v>
      </c>
      <c r="CQ105" s="274">
        <v>69</v>
      </c>
      <c r="CR105" s="275">
        <v>76</v>
      </c>
      <c r="CS105" s="273">
        <v>1599</v>
      </c>
      <c r="CT105" s="274">
        <v>1738</v>
      </c>
      <c r="CU105" s="275">
        <v>3337</v>
      </c>
      <c r="CV105" s="273">
        <v>84</v>
      </c>
      <c r="CW105" s="274">
        <v>70</v>
      </c>
      <c r="CX105" s="275">
        <v>77</v>
      </c>
      <c r="CY105" s="273">
        <v>1599</v>
      </c>
      <c r="CZ105" s="274">
        <v>1738</v>
      </c>
      <c r="DA105" s="275">
        <v>3337</v>
      </c>
      <c r="DB105" s="273">
        <v>36.799999999999997</v>
      </c>
      <c r="DC105" s="274">
        <v>34.200000000000003</v>
      </c>
      <c r="DD105" s="275">
        <v>35.4</v>
      </c>
      <c r="DE105" s="273">
        <v>1599</v>
      </c>
      <c r="DF105" s="274">
        <v>1738</v>
      </c>
      <c r="DG105" s="275">
        <v>3337</v>
      </c>
    </row>
    <row r="106" spans="1:111" x14ac:dyDescent="0.35">
      <c r="A106" t="s">
        <v>111</v>
      </c>
      <c r="B106" t="s">
        <v>356</v>
      </c>
      <c r="C106" t="s">
        <v>352</v>
      </c>
      <c r="D106" s="273">
        <v>81</v>
      </c>
      <c r="E106" s="274">
        <v>67</v>
      </c>
      <c r="F106" s="275">
        <v>74</v>
      </c>
      <c r="G106" s="273">
        <v>1775</v>
      </c>
      <c r="H106" s="274">
        <v>1674</v>
      </c>
      <c r="I106" s="275">
        <v>3449</v>
      </c>
      <c r="J106" s="273">
        <v>82</v>
      </c>
      <c r="K106" s="274">
        <v>70</v>
      </c>
      <c r="L106" s="275">
        <v>76</v>
      </c>
      <c r="M106" s="273">
        <v>1775</v>
      </c>
      <c r="N106" s="274">
        <v>1674</v>
      </c>
      <c r="O106" s="275">
        <v>3449</v>
      </c>
      <c r="P106" s="273">
        <v>35.6</v>
      </c>
      <c r="Q106" s="274">
        <v>33.799999999999997</v>
      </c>
      <c r="R106" s="275">
        <v>34.700000000000003</v>
      </c>
      <c r="S106" s="273">
        <v>1775</v>
      </c>
      <c r="T106" s="274">
        <v>1674</v>
      </c>
      <c r="U106" s="275">
        <v>3449</v>
      </c>
      <c r="V106" s="320" t="s">
        <v>191</v>
      </c>
      <c r="W106" s="320" t="s">
        <v>191</v>
      </c>
      <c r="X106" s="320" t="s">
        <v>191</v>
      </c>
      <c r="Y106" s="320" t="s">
        <v>191</v>
      </c>
      <c r="Z106" s="320" t="s">
        <v>191</v>
      </c>
      <c r="AA106" s="320" t="s">
        <v>191</v>
      </c>
      <c r="AB106" s="320" t="s">
        <v>191</v>
      </c>
      <c r="AC106" s="320" t="s">
        <v>191</v>
      </c>
      <c r="AD106" s="320" t="s">
        <v>191</v>
      </c>
      <c r="AE106" s="320" t="s">
        <v>191</v>
      </c>
      <c r="AF106" s="320" t="s">
        <v>191</v>
      </c>
      <c r="AG106" s="320" t="s">
        <v>191</v>
      </c>
      <c r="AH106" s="320" t="s">
        <v>191</v>
      </c>
      <c r="AI106" s="320" t="s">
        <v>191</v>
      </c>
      <c r="AJ106" s="320" t="s">
        <v>191</v>
      </c>
      <c r="AK106" s="320" t="s">
        <v>191</v>
      </c>
      <c r="AL106" s="320" t="s">
        <v>191</v>
      </c>
      <c r="AM106" s="320" t="s">
        <v>191</v>
      </c>
      <c r="AN106" s="320" t="s">
        <v>191</v>
      </c>
      <c r="AO106" s="320" t="s">
        <v>191</v>
      </c>
      <c r="AP106" s="320" t="s">
        <v>191</v>
      </c>
      <c r="AQ106" s="320" t="s">
        <v>191</v>
      </c>
      <c r="AR106" s="320" t="s">
        <v>191</v>
      </c>
      <c r="AS106" s="320" t="s">
        <v>191</v>
      </c>
      <c r="AT106" s="320" t="s">
        <v>191</v>
      </c>
      <c r="AU106" s="320" t="s">
        <v>191</v>
      </c>
      <c r="AV106" s="320" t="s">
        <v>191</v>
      </c>
      <c r="AW106" s="320" t="s">
        <v>191</v>
      </c>
      <c r="AX106" s="320" t="s">
        <v>191</v>
      </c>
      <c r="AY106" s="320" t="s">
        <v>191</v>
      </c>
      <c r="AZ106" s="320" t="s">
        <v>191</v>
      </c>
      <c r="BA106" s="320" t="s">
        <v>191</v>
      </c>
      <c r="BB106" s="320" t="s">
        <v>191</v>
      </c>
      <c r="BC106" s="320" t="s">
        <v>191</v>
      </c>
      <c r="BD106" s="320" t="s">
        <v>191</v>
      </c>
      <c r="BE106" s="320" t="s">
        <v>191</v>
      </c>
      <c r="BF106" s="273">
        <v>39</v>
      </c>
      <c r="BG106" s="274">
        <v>28</v>
      </c>
      <c r="BH106" s="275">
        <v>31</v>
      </c>
      <c r="BI106" s="273">
        <v>82</v>
      </c>
      <c r="BJ106" s="274">
        <v>206</v>
      </c>
      <c r="BK106" s="275">
        <v>288</v>
      </c>
      <c r="BL106" s="273">
        <v>40</v>
      </c>
      <c r="BM106" s="274">
        <v>30</v>
      </c>
      <c r="BN106" s="275">
        <v>33</v>
      </c>
      <c r="BO106" s="273">
        <v>82</v>
      </c>
      <c r="BP106" s="274">
        <v>206</v>
      </c>
      <c r="BQ106" s="275">
        <v>288</v>
      </c>
      <c r="BR106" s="273">
        <v>29.1</v>
      </c>
      <c r="BS106" s="274">
        <v>26.8</v>
      </c>
      <c r="BT106" s="275">
        <v>27.4</v>
      </c>
      <c r="BU106" s="273">
        <v>82</v>
      </c>
      <c r="BV106" s="274">
        <v>206</v>
      </c>
      <c r="BW106" s="275">
        <v>288</v>
      </c>
      <c r="BX106" s="273" t="s">
        <v>197</v>
      </c>
      <c r="BY106" s="274" t="s">
        <v>197</v>
      </c>
      <c r="BZ106" s="275" t="s">
        <v>197</v>
      </c>
      <c r="CA106" s="273">
        <v>24</v>
      </c>
      <c r="CB106" s="274">
        <v>61</v>
      </c>
      <c r="CC106" s="275">
        <v>85</v>
      </c>
      <c r="CD106" s="273" t="s">
        <v>197</v>
      </c>
      <c r="CE106" s="274" t="s">
        <v>197</v>
      </c>
      <c r="CF106" s="275" t="s">
        <v>197</v>
      </c>
      <c r="CG106" s="273">
        <v>24</v>
      </c>
      <c r="CH106" s="274">
        <v>61</v>
      </c>
      <c r="CI106" s="275">
        <v>85</v>
      </c>
      <c r="CJ106" s="273">
        <v>18.8</v>
      </c>
      <c r="CK106" s="274">
        <v>18.899999999999999</v>
      </c>
      <c r="CL106" s="275">
        <v>18.899999999999999</v>
      </c>
      <c r="CM106" s="273">
        <v>24</v>
      </c>
      <c r="CN106" s="274">
        <v>61</v>
      </c>
      <c r="CO106" s="275">
        <v>85</v>
      </c>
      <c r="CP106" s="273">
        <v>77</v>
      </c>
      <c r="CQ106" s="274">
        <v>60</v>
      </c>
      <c r="CR106" s="275">
        <v>68</v>
      </c>
      <c r="CS106" s="273">
        <v>1943</v>
      </c>
      <c r="CT106" s="274">
        <v>2004</v>
      </c>
      <c r="CU106" s="275">
        <v>3947</v>
      </c>
      <c r="CV106" s="273">
        <v>78</v>
      </c>
      <c r="CW106" s="274">
        <v>62</v>
      </c>
      <c r="CX106" s="275">
        <v>70</v>
      </c>
      <c r="CY106" s="273">
        <v>1943</v>
      </c>
      <c r="CZ106" s="274">
        <v>2004</v>
      </c>
      <c r="DA106" s="275">
        <v>3947</v>
      </c>
      <c r="DB106" s="273">
        <v>34.9</v>
      </c>
      <c r="DC106" s="274">
        <v>32.299999999999997</v>
      </c>
      <c r="DD106" s="275">
        <v>33.6</v>
      </c>
      <c r="DE106" s="273">
        <v>1943</v>
      </c>
      <c r="DF106" s="274">
        <v>2004</v>
      </c>
      <c r="DG106" s="275">
        <v>3947</v>
      </c>
    </row>
    <row r="107" spans="1:111" x14ac:dyDescent="0.35">
      <c r="A107" t="s">
        <v>112</v>
      </c>
      <c r="B107" t="s">
        <v>357</v>
      </c>
      <c r="C107" t="s">
        <v>352</v>
      </c>
      <c r="D107" s="273">
        <v>86</v>
      </c>
      <c r="E107" s="274">
        <v>77</v>
      </c>
      <c r="F107" s="275">
        <v>82</v>
      </c>
      <c r="G107" s="273">
        <v>1900</v>
      </c>
      <c r="H107" s="274">
        <v>1759</v>
      </c>
      <c r="I107" s="275">
        <v>3659</v>
      </c>
      <c r="J107" s="273">
        <v>87</v>
      </c>
      <c r="K107" s="274">
        <v>78</v>
      </c>
      <c r="L107" s="275">
        <v>83</v>
      </c>
      <c r="M107" s="273">
        <v>1900</v>
      </c>
      <c r="N107" s="274">
        <v>1759</v>
      </c>
      <c r="O107" s="275">
        <v>3659</v>
      </c>
      <c r="P107" s="273">
        <v>37.1</v>
      </c>
      <c r="Q107" s="274">
        <v>35.700000000000003</v>
      </c>
      <c r="R107" s="275">
        <v>36.4</v>
      </c>
      <c r="S107" s="273">
        <v>1900</v>
      </c>
      <c r="T107" s="274">
        <v>1759</v>
      </c>
      <c r="U107" s="275">
        <v>3659</v>
      </c>
      <c r="V107" s="320" t="s">
        <v>191</v>
      </c>
      <c r="W107" s="320" t="s">
        <v>191</v>
      </c>
      <c r="X107" s="320" t="s">
        <v>191</v>
      </c>
      <c r="Y107" s="320" t="s">
        <v>191</v>
      </c>
      <c r="Z107" s="320" t="s">
        <v>191</v>
      </c>
      <c r="AA107" s="320" t="s">
        <v>191</v>
      </c>
      <c r="AB107" s="320" t="s">
        <v>191</v>
      </c>
      <c r="AC107" s="320" t="s">
        <v>191</v>
      </c>
      <c r="AD107" s="320" t="s">
        <v>191</v>
      </c>
      <c r="AE107" s="320" t="s">
        <v>191</v>
      </c>
      <c r="AF107" s="320" t="s">
        <v>191</v>
      </c>
      <c r="AG107" s="320" t="s">
        <v>191</v>
      </c>
      <c r="AH107" s="320" t="s">
        <v>191</v>
      </c>
      <c r="AI107" s="320" t="s">
        <v>191</v>
      </c>
      <c r="AJ107" s="320" t="s">
        <v>191</v>
      </c>
      <c r="AK107" s="320" t="s">
        <v>191</v>
      </c>
      <c r="AL107" s="320" t="s">
        <v>191</v>
      </c>
      <c r="AM107" s="320" t="s">
        <v>191</v>
      </c>
      <c r="AN107" s="320" t="s">
        <v>191</v>
      </c>
      <c r="AO107" s="320" t="s">
        <v>191</v>
      </c>
      <c r="AP107" s="320" t="s">
        <v>191</v>
      </c>
      <c r="AQ107" s="320" t="s">
        <v>191</v>
      </c>
      <c r="AR107" s="320" t="s">
        <v>191</v>
      </c>
      <c r="AS107" s="320" t="s">
        <v>191</v>
      </c>
      <c r="AT107" s="320" t="s">
        <v>191</v>
      </c>
      <c r="AU107" s="320" t="s">
        <v>191</v>
      </c>
      <c r="AV107" s="320" t="s">
        <v>191</v>
      </c>
      <c r="AW107" s="320" t="s">
        <v>191</v>
      </c>
      <c r="AX107" s="320" t="s">
        <v>191</v>
      </c>
      <c r="AY107" s="320" t="s">
        <v>191</v>
      </c>
      <c r="AZ107" s="320" t="s">
        <v>191</v>
      </c>
      <c r="BA107" s="320" t="s">
        <v>191</v>
      </c>
      <c r="BB107" s="320" t="s">
        <v>191</v>
      </c>
      <c r="BC107" s="320" t="s">
        <v>191</v>
      </c>
      <c r="BD107" s="320" t="s">
        <v>191</v>
      </c>
      <c r="BE107" s="320" t="s">
        <v>191</v>
      </c>
      <c r="BF107" s="273">
        <v>43</v>
      </c>
      <c r="BG107" s="274">
        <v>31</v>
      </c>
      <c r="BH107" s="275">
        <v>34</v>
      </c>
      <c r="BI107" s="273">
        <v>81</v>
      </c>
      <c r="BJ107" s="274">
        <v>183</v>
      </c>
      <c r="BK107" s="275">
        <v>264</v>
      </c>
      <c r="BL107" s="273">
        <v>43</v>
      </c>
      <c r="BM107" s="274">
        <v>31</v>
      </c>
      <c r="BN107" s="275">
        <v>35</v>
      </c>
      <c r="BO107" s="273">
        <v>81</v>
      </c>
      <c r="BP107" s="274">
        <v>183</v>
      </c>
      <c r="BQ107" s="275">
        <v>264</v>
      </c>
      <c r="BR107" s="273">
        <v>29.3</v>
      </c>
      <c r="BS107" s="274">
        <v>27.4</v>
      </c>
      <c r="BT107" s="275">
        <v>28</v>
      </c>
      <c r="BU107" s="273">
        <v>81</v>
      </c>
      <c r="BV107" s="274">
        <v>183</v>
      </c>
      <c r="BW107" s="275">
        <v>264</v>
      </c>
      <c r="BX107" s="273" t="s">
        <v>197</v>
      </c>
      <c r="BY107" s="274" t="s">
        <v>197</v>
      </c>
      <c r="BZ107" s="275">
        <v>5</v>
      </c>
      <c r="CA107" s="273">
        <v>15</v>
      </c>
      <c r="CB107" s="274">
        <v>65</v>
      </c>
      <c r="CC107" s="275">
        <v>80</v>
      </c>
      <c r="CD107" s="273" t="s">
        <v>197</v>
      </c>
      <c r="CE107" s="274" t="s">
        <v>197</v>
      </c>
      <c r="CF107" s="275">
        <v>5</v>
      </c>
      <c r="CG107" s="273">
        <v>15</v>
      </c>
      <c r="CH107" s="274">
        <v>65</v>
      </c>
      <c r="CI107" s="275">
        <v>80</v>
      </c>
      <c r="CJ107" s="273">
        <v>20.3</v>
      </c>
      <c r="CK107" s="274">
        <v>19.2</v>
      </c>
      <c r="CL107" s="275">
        <v>19.399999999999999</v>
      </c>
      <c r="CM107" s="273">
        <v>15</v>
      </c>
      <c r="CN107" s="274">
        <v>65</v>
      </c>
      <c r="CO107" s="275">
        <v>80</v>
      </c>
      <c r="CP107" s="273">
        <v>83</v>
      </c>
      <c r="CQ107" s="274">
        <v>70</v>
      </c>
      <c r="CR107" s="275">
        <v>77</v>
      </c>
      <c r="CS107" s="273">
        <v>2050</v>
      </c>
      <c r="CT107" s="274">
        <v>2080</v>
      </c>
      <c r="CU107" s="275">
        <v>4130</v>
      </c>
      <c r="CV107" s="273">
        <v>84</v>
      </c>
      <c r="CW107" s="274">
        <v>71</v>
      </c>
      <c r="CX107" s="275">
        <v>77</v>
      </c>
      <c r="CY107" s="273">
        <v>2050</v>
      </c>
      <c r="CZ107" s="274">
        <v>2080</v>
      </c>
      <c r="DA107" s="275">
        <v>4130</v>
      </c>
      <c r="DB107" s="273">
        <v>36.6</v>
      </c>
      <c r="DC107" s="274">
        <v>34.4</v>
      </c>
      <c r="DD107" s="275">
        <v>35.5</v>
      </c>
      <c r="DE107" s="273">
        <v>2050</v>
      </c>
      <c r="DF107" s="274">
        <v>2080</v>
      </c>
      <c r="DG107" s="275">
        <v>4130</v>
      </c>
    </row>
    <row r="108" spans="1:111" x14ac:dyDescent="0.35">
      <c r="A108" t="s">
        <v>93</v>
      </c>
      <c r="B108" t="s">
        <v>339</v>
      </c>
      <c r="C108" t="s">
        <v>338</v>
      </c>
      <c r="D108" s="273">
        <v>77</v>
      </c>
      <c r="E108" s="274">
        <v>70</v>
      </c>
      <c r="F108" s="275">
        <v>74</v>
      </c>
      <c r="G108" s="273">
        <v>716</v>
      </c>
      <c r="H108" s="274">
        <v>655</v>
      </c>
      <c r="I108" s="275">
        <v>1371</v>
      </c>
      <c r="J108" s="273">
        <v>78</v>
      </c>
      <c r="K108" s="274">
        <v>72</v>
      </c>
      <c r="L108" s="275">
        <v>75</v>
      </c>
      <c r="M108" s="273">
        <v>716</v>
      </c>
      <c r="N108" s="274">
        <v>655</v>
      </c>
      <c r="O108" s="275">
        <v>1371</v>
      </c>
      <c r="P108" s="273">
        <v>36.4</v>
      </c>
      <c r="Q108" s="274">
        <v>35.200000000000003</v>
      </c>
      <c r="R108" s="275">
        <v>35.799999999999997</v>
      </c>
      <c r="S108" s="273">
        <v>716</v>
      </c>
      <c r="T108" s="274">
        <v>655</v>
      </c>
      <c r="U108" s="275">
        <v>1371</v>
      </c>
      <c r="V108" s="320" t="s">
        <v>191</v>
      </c>
      <c r="W108" s="320" t="s">
        <v>191</v>
      </c>
      <c r="X108" s="320" t="s">
        <v>191</v>
      </c>
      <c r="Y108" s="320" t="s">
        <v>191</v>
      </c>
      <c r="Z108" s="320" t="s">
        <v>191</v>
      </c>
      <c r="AA108" s="320" t="s">
        <v>191</v>
      </c>
      <c r="AB108" s="320" t="s">
        <v>191</v>
      </c>
      <c r="AC108" s="320" t="s">
        <v>191</v>
      </c>
      <c r="AD108" s="320" t="s">
        <v>191</v>
      </c>
      <c r="AE108" s="320" t="s">
        <v>191</v>
      </c>
      <c r="AF108" s="320" t="s">
        <v>191</v>
      </c>
      <c r="AG108" s="320" t="s">
        <v>191</v>
      </c>
      <c r="AH108" s="320" t="s">
        <v>191</v>
      </c>
      <c r="AI108" s="320" t="s">
        <v>191</v>
      </c>
      <c r="AJ108" s="320" t="s">
        <v>191</v>
      </c>
      <c r="AK108" s="320" t="s">
        <v>191</v>
      </c>
      <c r="AL108" s="320" t="s">
        <v>191</v>
      </c>
      <c r="AM108" s="320" t="s">
        <v>191</v>
      </c>
      <c r="AN108" s="320" t="s">
        <v>191</v>
      </c>
      <c r="AO108" s="320" t="s">
        <v>191</v>
      </c>
      <c r="AP108" s="320" t="s">
        <v>191</v>
      </c>
      <c r="AQ108" s="320" t="s">
        <v>191</v>
      </c>
      <c r="AR108" s="320" t="s">
        <v>191</v>
      </c>
      <c r="AS108" s="320" t="s">
        <v>191</v>
      </c>
      <c r="AT108" s="320" t="s">
        <v>191</v>
      </c>
      <c r="AU108" s="320" t="s">
        <v>191</v>
      </c>
      <c r="AV108" s="320" t="s">
        <v>191</v>
      </c>
      <c r="AW108" s="320" t="s">
        <v>191</v>
      </c>
      <c r="AX108" s="320" t="s">
        <v>191</v>
      </c>
      <c r="AY108" s="320" t="s">
        <v>191</v>
      </c>
      <c r="AZ108" s="320" t="s">
        <v>191</v>
      </c>
      <c r="BA108" s="320" t="s">
        <v>191</v>
      </c>
      <c r="BB108" s="320" t="s">
        <v>191</v>
      </c>
      <c r="BC108" s="320" t="s">
        <v>191</v>
      </c>
      <c r="BD108" s="320" t="s">
        <v>191</v>
      </c>
      <c r="BE108" s="320" t="s">
        <v>191</v>
      </c>
      <c r="BF108" s="273">
        <v>32</v>
      </c>
      <c r="BG108" s="274">
        <v>24</v>
      </c>
      <c r="BH108" s="275">
        <v>27</v>
      </c>
      <c r="BI108" s="273">
        <v>59</v>
      </c>
      <c r="BJ108" s="274">
        <v>119</v>
      </c>
      <c r="BK108" s="275">
        <v>178</v>
      </c>
      <c r="BL108" s="273">
        <v>34</v>
      </c>
      <c r="BM108" s="274">
        <v>28</v>
      </c>
      <c r="BN108" s="275">
        <v>30</v>
      </c>
      <c r="BO108" s="273">
        <v>59</v>
      </c>
      <c r="BP108" s="274">
        <v>119</v>
      </c>
      <c r="BQ108" s="275">
        <v>178</v>
      </c>
      <c r="BR108" s="273">
        <v>28.7</v>
      </c>
      <c r="BS108" s="274">
        <v>26.6</v>
      </c>
      <c r="BT108" s="275">
        <v>27.3</v>
      </c>
      <c r="BU108" s="273">
        <v>59</v>
      </c>
      <c r="BV108" s="274">
        <v>119</v>
      </c>
      <c r="BW108" s="275">
        <v>178</v>
      </c>
      <c r="BX108" s="273" t="s">
        <v>197</v>
      </c>
      <c r="BY108" s="274" t="s">
        <v>197</v>
      </c>
      <c r="BZ108" s="275" t="s">
        <v>197</v>
      </c>
      <c r="CA108" s="273">
        <v>11</v>
      </c>
      <c r="CB108" s="274">
        <v>33</v>
      </c>
      <c r="CC108" s="275">
        <v>44</v>
      </c>
      <c r="CD108" s="273" t="s">
        <v>197</v>
      </c>
      <c r="CE108" s="274" t="s">
        <v>197</v>
      </c>
      <c r="CF108" s="275" t="s">
        <v>197</v>
      </c>
      <c r="CG108" s="273">
        <v>11</v>
      </c>
      <c r="CH108" s="274">
        <v>33</v>
      </c>
      <c r="CI108" s="275">
        <v>44</v>
      </c>
      <c r="CJ108" s="273">
        <v>19.7</v>
      </c>
      <c r="CK108" s="274">
        <v>20</v>
      </c>
      <c r="CL108" s="275">
        <v>19.899999999999999</v>
      </c>
      <c r="CM108" s="273">
        <v>11</v>
      </c>
      <c r="CN108" s="274">
        <v>33</v>
      </c>
      <c r="CO108" s="275">
        <v>44</v>
      </c>
      <c r="CP108" s="273">
        <v>71</v>
      </c>
      <c r="CQ108" s="274">
        <v>59</v>
      </c>
      <c r="CR108" s="275">
        <v>65</v>
      </c>
      <c r="CS108" s="273">
        <v>869</v>
      </c>
      <c r="CT108" s="274">
        <v>877</v>
      </c>
      <c r="CU108" s="275">
        <v>1746</v>
      </c>
      <c r="CV108" s="273">
        <v>72</v>
      </c>
      <c r="CW108" s="274">
        <v>61</v>
      </c>
      <c r="CX108" s="275">
        <v>66</v>
      </c>
      <c r="CY108" s="273">
        <v>869</v>
      </c>
      <c r="CZ108" s="274">
        <v>877</v>
      </c>
      <c r="DA108" s="275">
        <v>1746</v>
      </c>
      <c r="DB108" s="273">
        <v>35.4</v>
      </c>
      <c r="DC108" s="274">
        <v>33.200000000000003</v>
      </c>
      <c r="DD108" s="275">
        <v>34.299999999999997</v>
      </c>
      <c r="DE108" s="273">
        <v>869</v>
      </c>
      <c r="DF108" s="274">
        <v>877</v>
      </c>
      <c r="DG108" s="275">
        <v>1746</v>
      </c>
    </row>
    <row r="109" spans="1:111" x14ac:dyDescent="0.35">
      <c r="A109" t="s">
        <v>113</v>
      </c>
      <c r="B109" t="s">
        <v>358</v>
      </c>
      <c r="C109" t="s">
        <v>352</v>
      </c>
      <c r="D109" s="273">
        <v>83</v>
      </c>
      <c r="E109" s="274">
        <v>70</v>
      </c>
      <c r="F109" s="275">
        <v>77</v>
      </c>
      <c r="G109" s="273">
        <v>2369</v>
      </c>
      <c r="H109" s="274">
        <v>2126</v>
      </c>
      <c r="I109" s="275">
        <v>4495</v>
      </c>
      <c r="J109" s="273">
        <v>84</v>
      </c>
      <c r="K109" s="274">
        <v>73</v>
      </c>
      <c r="L109" s="275">
        <v>79</v>
      </c>
      <c r="M109" s="273">
        <v>2369</v>
      </c>
      <c r="N109" s="274">
        <v>2126</v>
      </c>
      <c r="O109" s="275">
        <v>4495</v>
      </c>
      <c r="P109" s="273">
        <v>36</v>
      </c>
      <c r="Q109" s="274">
        <v>34</v>
      </c>
      <c r="R109" s="275">
        <v>35.1</v>
      </c>
      <c r="S109" s="273">
        <v>2369</v>
      </c>
      <c r="T109" s="274">
        <v>2126</v>
      </c>
      <c r="U109" s="275">
        <v>4495</v>
      </c>
      <c r="V109" s="320" t="s">
        <v>191</v>
      </c>
      <c r="W109" s="320" t="s">
        <v>191</v>
      </c>
      <c r="X109" s="320" t="s">
        <v>191</v>
      </c>
      <c r="Y109" s="320" t="s">
        <v>191</v>
      </c>
      <c r="Z109" s="320" t="s">
        <v>191</v>
      </c>
      <c r="AA109" s="320" t="s">
        <v>191</v>
      </c>
      <c r="AB109" s="320" t="s">
        <v>191</v>
      </c>
      <c r="AC109" s="320" t="s">
        <v>191</v>
      </c>
      <c r="AD109" s="320" t="s">
        <v>191</v>
      </c>
      <c r="AE109" s="320" t="s">
        <v>191</v>
      </c>
      <c r="AF109" s="320" t="s">
        <v>191</v>
      </c>
      <c r="AG109" s="320" t="s">
        <v>191</v>
      </c>
      <c r="AH109" s="320" t="s">
        <v>191</v>
      </c>
      <c r="AI109" s="320" t="s">
        <v>191</v>
      </c>
      <c r="AJ109" s="320" t="s">
        <v>191</v>
      </c>
      <c r="AK109" s="320" t="s">
        <v>191</v>
      </c>
      <c r="AL109" s="320" t="s">
        <v>191</v>
      </c>
      <c r="AM109" s="320" t="s">
        <v>191</v>
      </c>
      <c r="AN109" s="320" t="s">
        <v>191</v>
      </c>
      <c r="AO109" s="320" t="s">
        <v>191</v>
      </c>
      <c r="AP109" s="320" t="s">
        <v>191</v>
      </c>
      <c r="AQ109" s="320" t="s">
        <v>191</v>
      </c>
      <c r="AR109" s="320" t="s">
        <v>191</v>
      </c>
      <c r="AS109" s="320" t="s">
        <v>191</v>
      </c>
      <c r="AT109" s="320" t="s">
        <v>191</v>
      </c>
      <c r="AU109" s="320" t="s">
        <v>191</v>
      </c>
      <c r="AV109" s="320" t="s">
        <v>191</v>
      </c>
      <c r="AW109" s="320" t="s">
        <v>191</v>
      </c>
      <c r="AX109" s="320" t="s">
        <v>191</v>
      </c>
      <c r="AY109" s="320" t="s">
        <v>191</v>
      </c>
      <c r="AZ109" s="320" t="s">
        <v>191</v>
      </c>
      <c r="BA109" s="320" t="s">
        <v>191</v>
      </c>
      <c r="BB109" s="320" t="s">
        <v>191</v>
      </c>
      <c r="BC109" s="320" t="s">
        <v>191</v>
      </c>
      <c r="BD109" s="320" t="s">
        <v>191</v>
      </c>
      <c r="BE109" s="320" t="s">
        <v>191</v>
      </c>
      <c r="BF109" s="273">
        <v>38</v>
      </c>
      <c r="BG109" s="274">
        <v>24</v>
      </c>
      <c r="BH109" s="275">
        <v>28</v>
      </c>
      <c r="BI109" s="273">
        <v>80</v>
      </c>
      <c r="BJ109" s="274">
        <v>221</v>
      </c>
      <c r="BK109" s="275">
        <v>301</v>
      </c>
      <c r="BL109" s="273">
        <v>38</v>
      </c>
      <c r="BM109" s="274">
        <v>26</v>
      </c>
      <c r="BN109" s="275">
        <v>29</v>
      </c>
      <c r="BO109" s="273">
        <v>80</v>
      </c>
      <c r="BP109" s="274">
        <v>221</v>
      </c>
      <c r="BQ109" s="275">
        <v>301</v>
      </c>
      <c r="BR109" s="273">
        <v>28.3</v>
      </c>
      <c r="BS109" s="274">
        <v>26.2</v>
      </c>
      <c r="BT109" s="275">
        <v>26.8</v>
      </c>
      <c r="BU109" s="273">
        <v>80</v>
      </c>
      <c r="BV109" s="274">
        <v>221</v>
      </c>
      <c r="BW109" s="275">
        <v>301</v>
      </c>
      <c r="BX109" s="273" t="s">
        <v>197</v>
      </c>
      <c r="BY109" s="274" t="s">
        <v>197</v>
      </c>
      <c r="BZ109" s="275">
        <v>5</v>
      </c>
      <c r="CA109" s="273">
        <v>32</v>
      </c>
      <c r="CB109" s="274">
        <v>82</v>
      </c>
      <c r="CC109" s="275">
        <v>114</v>
      </c>
      <c r="CD109" s="273" t="s">
        <v>197</v>
      </c>
      <c r="CE109" s="274" t="s">
        <v>197</v>
      </c>
      <c r="CF109" s="275">
        <v>5</v>
      </c>
      <c r="CG109" s="273">
        <v>32</v>
      </c>
      <c r="CH109" s="274">
        <v>82</v>
      </c>
      <c r="CI109" s="275">
        <v>114</v>
      </c>
      <c r="CJ109" s="273">
        <v>19.5</v>
      </c>
      <c r="CK109" s="274">
        <v>19.3</v>
      </c>
      <c r="CL109" s="275">
        <v>19.3</v>
      </c>
      <c r="CM109" s="273">
        <v>32</v>
      </c>
      <c r="CN109" s="274">
        <v>82</v>
      </c>
      <c r="CO109" s="275">
        <v>114</v>
      </c>
      <c r="CP109" s="273">
        <v>80</v>
      </c>
      <c r="CQ109" s="274">
        <v>63</v>
      </c>
      <c r="CR109" s="275">
        <v>72</v>
      </c>
      <c r="CS109" s="273">
        <v>2540</v>
      </c>
      <c r="CT109" s="274">
        <v>2512</v>
      </c>
      <c r="CU109" s="275">
        <v>5052</v>
      </c>
      <c r="CV109" s="273">
        <v>81</v>
      </c>
      <c r="CW109" s="274">
        <v>66</v>
      </c>
      <c r="CX109" s="275">
        <v>73</v>
      </c>
      <c r="CY109" s="273">
        <v>2540</v>
      </c>
      <c r="CZ109" s="274">
        <v>2512</v>
      </c>
      <c r="DA109" s="275">
        <v>5052</v>
      </c>
      <c r="DB109" s="273">
        <v>35.6</v>
      </c>
      <c r="DC109" s="274">
        <v>32.700000000000003</v>
      </c>
      <c r="DD109" s="275">
        <v>34.200000000000003</v>
      </c>
      <c r="DE109" s="273">
        <v>2540</v>
      </c>
      <c r="DF109" s="274">
        <v>2512</v>
      </c>
      <c r="DG109" s="275">
        <v>5052</v>
      </c>
    </row>
    <row r="110" spans="1:111" x14ac:dyDescent="0.35">
      <c r="A110" t="s">
        <v>114</v>
      </c>
      <c r="B110" t="s">
        <v>359</v>
      </c>
      <c r="C110" t="s">
        <v>352</v>
      </c>
      <c r="D110" s="273">
        <v>81</v>
      </c>
      <c r="E110" s="274">
        <v>74</v>
      </c>
      <c r="F110" s="275">
        <v>77</v>
      </c>
      <c r="G110" s="273">
        <v>2048</v>
      </c>
      <c r="H110" s="274">
        <v>1895</v>
      </c>
      <c r="I110" s="275">
        <v>3943</v>
      </c>
      <c r="J110" s="273">
        <v>82</v>
      </c>
      <c r="K110" s="274">
        <v>75</v>
      </c>
      <c r="L110" s="275">
        <v>78</v>
      </c>
      <c r="M110" s="273">
        <v>2048</v>
      </c>
      <c r="N110" s="274">
        <v>1895</v>
      </c>
      <c r="O110" s="275">
        <v>3943</v>
      </c>
      <c r="P110" s="273">
        <v>36.700000000000003</v>
      </c>
      <c r="Q110" s="274">
        <v>35.1</v>
      </c>
      <c r="R110" s="275">
        <v>35.9</v>
      </c>
      <c r="S110" s="273">
        <v>2048</v>
      </c>
      <c r="T110" s="274">
        <v>1895</v>
      </c>
      <c r="U110" s="275">
        <v>3943</v>
      </c>
      <c r="V110" s="320" t="s">
        <v>191</v>
      </c>
      <c r="W110" s="320" t="s">
        <v>191</v>
      </c>
      <c r="X110" s="320" t="s">
        <v>191</v>
      </c>
      <c r="Y110" s="320" t="s">
        <v>191</v>
      </c>
      <c r="Z110" s="320" t="s">
        <v>191</v>
      </c>
      <c r="AA110" s="320" t="s">
        <v>191</v>
      </c>
      <c r="AB110" s="320" t="s">
        <v>191</v>
      </c>
      <c r="AC110" s="320" t="s">
        <v>191</v>
      </c>
      <c r="AD110" s="320" t="s">
        <v>191</v>
      </c>
      <c r="AE110" s="320" t="s">
        <v>191</v>
      </c>
      <c r="AF110" s="320" t="s">
        <v>191</v>
      </c>
      <c r="AG110" s="320" t="s">
        <v>191</v>
      </c>
      <c r="AH110" s="320" t="s">
        <v>191</v>
      </c>
      <c r="AI110" s="320" t="s">
        <v>191</v>
      </c>
      <c r="AJ110" s="320" t="s">
        <v>191</v>
      </c>
      <c r="AK110" s="320" t="s">
        <v>191</v>
      </c>
      <c r="AL110" s="320" t="s">
        <v>191</v>
      </c>
      <c r="AM110" s="320" t="s">
        <v>191</v>
      </c>
      <c r="AN110" s="320" t="s">
        <v>191</v>
      </c>
      <c r="AO110" s="320" t="s">
        <v>191</v>
      </c>
      <c r="AP110" s="320" t="s">
        <v>191</v>
      </c>
      <c r="AQ110" s="320" t="s">
        <v>191</v>
      </c>
      <c r="AR110" s="320" t="s">
        <v>191</v>
      </c>
      <c r="AS110" s="320" t="s">
        <v>191</v>
      </c>
      <c r="AT110" s="320" t="s">
        <v>191</v>
      </c>
      <c r="AU110" s="320" t="s">
        <v>191</v>
      </c>
      <c r="AV110" s="320" t="s">
        <v>191</v>
      </c>
      <c r="AW110" s="320" t="s">
        <v>191</v>
      </c>
      <c r="AX110" s="320" t="s">
        <v>191</v>
      </c>
      <c r="AY110" s="320" t="s">
        <v>191</v>
      </c>
      <c r="AZ110" s="320" t="s">
        <v>191</v>
      </c>
      <c r="BA110" s="320" t="s">
        <v>191</v>
      </c>
      <c r="BB110" s="320" t="s">
        <v>191</v>
      </c>
      <c r="BC110" s="320" t="s">
        <v>191</v>
      </c>
      <c r="BD110" s="320" t="s">
        <v>191</v>
      </c>
      <c r="BE110" s="320" t="s">
        <v>191</v>
      </c>
      <c r="BF110" s="273">
        <v>28</v>
      </c>
      <c r="BG110" s="274">
        <v>29</v>
      </c>
      <c r="BH110" s="275">
        <v>29</v>
      </c>
      <c r="BI110" s="273">
        <v>89</v>
      </c>
      <c r="BJ110" s="274">
        <v>253</v>
      </c>
      <c r="BK110" s="275">
        <v>342</v>
      </c>
      <c r="BL110" s="273">
        <v>29</v>
      </c>
      <c r="BM110" s="274">
        <v>30</v>
      </c>
      <c r="BN110" s="275">
        <v>30</v>
      </c>
      <c r="BO110" s="273">
        <v>89</v>
      </c>
      <c r="BP110" s="274">
        <v>253</v>
      </c>
      <c r="BQ110" s="275">
        <v>342</v>
      </c>
      <c r="BR110" s="273">
        <v>27.5</v>
      </c>
      <c r="BS110" s="274">
        <v>27.1</v>
      </c>
      <c r="BT110" s="275">
        <v>27.2</v>
      </c>
      <c r="BU110" s="273">
        <v>89</v>
      </c>
      <c r="BV110" s="274">
        <v>253</v>
      </c>
      <c r="BW110" s="275">
        <v>342</v>
      </c>
      <c r="BX110" s="273" t="s">
        <v>197</v>
      </c>
      <c r="BY110" s="274" t="s">
        <v>197</v>
      </c>
      <c r="BZ110" s="275" t="s">
        <v>197</v>
      </c>
      <c r="CA110" s="273">
        <v>33</v>
      </c>
      <c r="CB110" s="274">
        <v>73</v>
      </c>
      <c r="CC110" s="275">
        <v>106</v>
      </c>
      <c r="CD110" s="273" t="s">
        <v>197</v>
      </c>
      <c r="CE110" s="274" t="s">
        <v>197</v>
      </c>
      <c r="CF110" s="275" t="s">
        <v>197</v>
      </c>
      <c r="CG110" s="273">
        <v>33</v>
      </c>
      <c r="CH110" s="274">
        <v>73</v>
      </c>
      <c r="CI110" s="275">
        <v>106</v>
      </c>
      <c r="CJ110" s="273">
        <v>18.399999999999999</v>
      </c>
      <c r="CK110" s="274">
        <v>18.3</v>
      </c>
      <c r="CL110" s="275">
        <v>18.3</v>
      </c>
      <c r="CM110" s="273">
        <v>33</v>
      </c>
      <c r="CN110" s="274">
        <v>73</v>
      </c>
      <c r="CO110" s="275">
        <v>106</v>
      </c>
      <c r="CP110" s="273">
        <v>76</v>
      </c>
      <c r="CQ110" s="274">
        <v>65</v>
      </c>
      <c r="CR110" s="275">
        <v>70</v>
      </c>
      <c r="CS110" s="273">
        <v>2234</v>
      </c>
      <c r="CT110" s="274">
        <v>2281</v>
      </c>
      <c r="CU110" s="275">
        <v>4515</v>
      </c>
      <c r="CV110" s="273">
        <v>77</v>
      </c>
      <c r="CW110" s="274">
        <v>66</v>
      </c>
      <c r="CX110" s="275">
        <v>72</v>
      </c>
      <c r="CY110" s="273">
        <v>2234</v>
      </c>
      <c r="CZ110" s="274">
        <v>2281</v>
      </c>
      <c r="DA110" s="275">
        <v>4515</v>
      </c>
      <c r="DB110" s="273">
        <v>35.9</v>
      </c>
      <c r="DC110" s="274">
        <v>33.5</v>
      </c>
      <c r="DD110" s="275">
        <v>34.700000000000003</v>
      </c>
      <c r="DE110" s="273">
        <v>2234</v>
      </c>
      <c r="DF110" s="274">
        <v>2281</v>
      </c>
      <c r="DG110" s="275">
        <v>4515</v>
      </c>
    </row>
    <row r="111" spans="1:111" x14ac:dyDescent="0.35">
      <c r="A111" t="s">
        <v>115</v>
      </c>
      <c r="B111" t="s">
        <v>360</v>
      </c>
      <c r="C111" t="s">
        <v>352</v>
      </c>
      <c r="D111" s="273">
        <v>77</v>
      </c>
      <c r="E111" s="274">
        <v>67</v>
      </c>
      <c r="F111" s="275">
        <v>72</v>
      </c>
      <c r="G111" s="273">
        <v>2080</v>
      </c>
      <c r="H111" s="274">
        <v>2051</v>
      </c>
      <c r="I111" s="275">
        <v>4131</v>
      </c>
      <c r="J111" s="273">
        <v>78</v>
      </c>
      <c r="K111" s="274">
        <v>69</v>
      </c>
      <c r="L111" s="275">
        <v>73</v>
      </c>
      <c r="M111" s="273">
        <v>2080</v>
      </c>
      <c r="N111" s="274">
        <v>2051</v>
      </c>
      <c r="O111" s="275">
        <v>4131</v>
      </c>
      <c r="P111" s="273">
        <v>35.299999999999997</v>
      </c>
      <c r="Q111" s="274">
        <v>34</v>
      </c>
      <c r="R111" s="275">
        <v>34.6</v>
      </c>
      <c r="S111" s="273">
        <v>2080</v>
      </c>
      <c r="T111" s="274">
        <v>2051</v>
      </c>
      <c r="U111" s="275">
        <v>4131</v>
      </c>
      <c r="V111" s="320" t="s">
        <v>191</v>
      </c>
      <c r="W111" s="320" t="s">
        <v>191</v>
      </c>
      <c r="X111" s="320" t="s">
        <v>191</v>
      </c>
      <c r="Y111" s="320" t="s">
        <v>191</v>
      </c>
      <c r="Z111" s="320" t="s">
        <v>191</v>
      </c>
      <c r="AA111" s="320" t="s">
        <v>191</v>
      </c>
      <c r="AB111" s="320" t="s">
        <v>191</v>
      </c>
      <c r="AC111" s="320" t="s">
        <v>191</v>
      </c>
      <c r="AD111" s="320" t="s">
        <v>191</v>
      </c>
      <c r="AE111" s="320" t="s">
        <v>191</v>
      </c>
      <c r="AF111" s="320" t="s">
        <v>191</v>
      </c>
      <c r="AG111" s="320" t="s">
        <v>191</v>
      </c>
      <c r="AH111" s="320" t="s">
        <v>191</v>
      </c>
      <c r="AI111" s="320" t="s">
        <v>191</v>
      </c>
      <c r="AJ111" s="320" t="s">
        <v>191</v>
      </c>
      <c r="AK111" s="320" t="s">
        <v>191</v>
      </c>
      <c r="AL111" s="320" t="s">
        <v>191</v>
      </c>
      <c r="AM111" s="320" t="s">
        <v>191</v>
      </c>
      <c r="AN111" s="320" t="s">
        <v>191</v>
      </c>
      <c r="AO111" s="320" t="s">
        <v>191</v>
      </c>
      <c r="AP111" s="320" t="s">
        <v>191</v>
      </c>
      <c r="AQ111" s="320" t="s">
        <v>191</v>
      </c>
      <c r="AR111" s="320" t="s">
        <v>191</v>
      </c>
      <c r="AS111" s="320" t="s">
        <v>191</v>
      </c>
      <c r="AT111" s="320" t="s">
        <v>191</v>
      </c>
      <c r="AU111" s="320" t="s">
        <v>191</v>
      </c>
      <c r="AV111" s="320" t="s">
        <v>191</v>
      </c>
      <c r="AW111" s="320" t="s">
        <v>191</v>
      </c>
      <c r="AX111" s="320" t="s">
        <v>191</v>
      </c>
      <c r="AY111" s="320" t="s">
        <v>191</v>
      </c>
      <c r="AZ111" s="320" t="s">
        <v>191</v>
      </c>
      <c r="BA111" s="320" t="s">
        <v>191</v>
      </c>
      <c r="BB111" s="320" t="s">
        <v>191</v>
      </c>
      <c r="BC111" s="320" t="s">
        <v>191</v>
      </c>
      <c r="BD111" s="320" t="s">
        <v>191</v>
      </c>
      <c r="BE111" s="320" t="s">
        <v>191</v>
      </c>
      <c r="BF111" s="273">
        <v>24</v>
      </c>
      <c r="BG111" s="274">
        <v>23</v>
      </c>
      <c r="BH111" s="275">
        <v>23</v>
      </c>
      <c r="BI111" s="273">
        <v>104</v>
      </c>
      <c r="BJ111" s="274">
        <v>278</v>
      </c>
      <c r="BK111" s="275">
        <v>382</v>
      </c>
      <c r="BL111" s="273">
        <v>26</v>
      </c>
      <c r="BM111" s="274">
        <v>24</v>
      </c>
      <c r="BN111" s="275">
        <v>25</v>
      </c>
      <c r="BO111" s="273">
        <v>104</v>
      </c>
      <c r="BP111" s="274">
        <v>278</v>
      </c>
      <c r="BQ111" s="275">
        <v>382</v>
      </c>
      <c r="BR111" s="273">
        <v>25.7</v>
      </c>
      <c r="BS111" s="274">
        <v>24.7</v>
      </c>
      <c r="BT111" s="275">
        <v>25</v>
      </c>
      <c r="BU111" s="273">
        <v>104</v>
      </c>
      <c r="BV111" s="274">
        <v>278</v>
      </c>
      <c r="BW111" s="275">
        <v>382</v>
      </c>
      <c r="BX111" s="273" t="s">
        <v>197</v>
      </c>
      <c r="BY111" s="274" t="s">
        <v>197</v>
      </c>
      <c r="BZ111" s="275">
        <v>6</v>
      </c>
      <c r="CA111" s="273">
        <v>16</v>
      </c>
      <c r="CB111" s="274">
        <v>38</v>
      </c>
      <c r="CC111" s="275">
        <v>54</v>
      </c>
      <c r="CD111" s="273" t="s">
        <v>197</v>
      </c>
      <c r="CE111" s="274" t="s">
        <v>197</v>
      </c>
      <c r="CF111" s="275">
        <v>6</v>
      </c>
      <c r="CG111" s="273">
        <v>16</v>
      </c>
      <c r="CH111" s="274">
        <v>38</v>
      </c>
      <c r="CI111" s="275">
        <v>54</v>
      </c>
      <c r="CJ111" s="273">
        <v>22.9</v>
      </c>
      <c r="CK111" s="274">
        <v>17.899999999999999</v>
      </c>
      <c r="CL111" s="275">
        <v>19.399999999999999</v>
      </c>
      <c r="CM111" s="273">
        <v>16</v>
      </c>
      <c r="CN111" s="274">
        <v>38</v>
      </c>
      <c r="CO111" s="275">
        <v>54</v>
      </c>
      <c r="CP111" s="273">
        <v>73</v>
      </c>
      <c r="CQ111" s="274">
        <v>60</v>
      </c>
      <c r="CR111" s="275">
        <v>67</v>
      </c>
      <c r="CS111" s="273">
        <v>2251</v>
      </c>
      <c r="CT111" s="274">
        <v>2417</v>
      </c>
      <c r="CU111" s="275">
        <v>4668</v>
      </c>
      <c r="CV111" s="273">
        <v>74</v>
      </c>
      <c r="CW111" s="274">
        <v>62</v>
      </c>
      <c r="CX111" s="275">
        <v>68</v>
      </c>
      <c r="CY111" s="273">
        <v>2251</v>
      </c>
      <c r="CZ111" s="274">
        <v>2417</v>
      </c>
      <c r="DA111" s="275">
        <v>4668</v>
      </c>
      <c r="DB111" s="273">
        <v>34.700000000000003</v>
      </c>
      <c r="DC111" s="274">
        <v>32.6</v>
      </c>
      <c r="DD111" s="275">
        <v>33.6</v>
      </c>
      <c r="DE111" s="273">
        <v>2251</v>
      </c>
      <c r="DF111" s="274">
        <v>2417</v>
      </c>
      <c r="DG111" s="275">
        <v>4668</v>
      </c>
    </row>
    <row r="112" spans="1:111" x14ac:dyDescent="0.35">
      <c r="A112" t="s">
        <v>116</v>
      </c>
      <c r="B112" t="s">
        <v>361</v>
      </c>
      <c r="C112" t="s">
        <v>352</v>
      </c>
      <c r="D112" s="273">
        <v>89</v>
      </c>
      <c r="E112" s="274">
        <v>80</v>
      </c>
      <c r="F112" s="275">
        <v>85</v>
      </c>
      <c r="G112" s="273">
        <v>1621</v>
      </c>
      <c r="H112" s="274">
        <v>1502</v>
      </c>
      <c r="I112" s="275">
        <v>3123</v>
      </c>
      <c r="J112" s="273">
        <v>89</v>
      </c>
      <c r="K112" s="274">
        <v>81</v>
      </c>
      <c r="L112" s="275">
        <v>85</v>
      </c>
      <c r="M112" s="273">
        <v>1621</v>
      </c>
      <c r="N112" s="274">
        <v>1502</v>
      </c>
      <c r="O112" s="275">
        <v>3123</v>
      </c>
      <c r="P112" s="273">
        <v>38</v>
      </c>
      <c r="Q112" s="274">
        <v>35.9</v>
      </c>
      <c r="R112" s="275">
        <v>37</v>
      </c>
      <c r="S112" s="273">
        <v>1621</v>
      </c>
      <c r="T112" s="274">
        <v>1502</v>
      </c>
      <c r="U112" s="275">
        <v>3123</v>
      </c>
      <c r="V112" s="320" t="s">
        <v>191</v>
      </c>
      <c r="W112" s="320" t="s">
        <v>191</v>
      </c>
      <c r="X112" s="320" t="s">
        <v>191</v>
      </c>
      <c r="Y112" s="320" t="s">
        <v>191</v>
      </c>
      <c r="Z112" s="320" t="s">
        <v>191</v>
      </c>
      <c r="AA112" s="320" t="s">
        <v>191</v>
      </c>
      <c r="AB112" s="320" t="s">
        <v>191</v>
      </c>
      <c r="AC112" s="320" t="s">
        <v>191</v>
      </c>
      <c r="AD112" s="320" t="s">
        <v>191</v>
      </c>
      <c r="AE112" s="320" t="s">
        <v>191</v>
      </c>
      <c r="AF112" s="320" t="s">
        <v>191</v>
      </c>
      <c r="AG112" s="320" t="s">
        <v>191</v>
      </c>
      <c r="AH112" s="320" t="s">
        <v>191</v>
      </c>
      <c r="AI112" s="320" t="s">
        <v>191</v>
      </c>
      <c r="AJ112" s="320" t="s">
        <v>191</v>
      </c>
      <c r="AK112" s="320" t="s">
        <v>191</v>
      </c>
      <c r="AL112" s="320" t="s">
        <v>191</v>
      </c>
      <c r="AM112" s="320" t="s">
        <v>191</v>
      </c>
      <c r="AN112" s="320" t="s">
        <v>191</v>
      </c>
      <c r="AO112" s="320" t="s">
        <v>191</v>
      </c>
      <c r="AP112" s="320" t="s">
        <v>191</v>
      </c>
      <c r="AQ112" s="320" t="s">
        <v>191</v>
      </c>
      <c r="AR112" s="320" t="s">
        <v>191</v>
      </c>
      <c r="AS112" s="320" t="s">
        <v>191</v>
      </c>
      <c r="AT112" s="320" t="s">
        <v>191</v>
      </c>
      <c r="AU112" s="320" t="s">
        <v>191</v>
      </c>
      <c r="AV112" s="320" t="s">
        <v>191</v>
      </c>
      <c r="AW112" s="320" t="s">
        <v>191</v>
      </c>
      <c r="AX112" s="320" t="s">
        <v>191</v>
      </c>
      <c r="AY112" s="320" t="s">
        <v>191</v>
      </c>
      <c r="AZ112" s="320" t="s">
        <v>191</v>
      </c>
      <c r="BA112" s="320" t="s">
        <v>191</v>
      </c>
      <c r="BB112" s="320" t="s">
        <v>191</v>
      </c>
      <c r="BC112" s="320" t="s">
        <v>191</v>
      </c>
      <c r="BD112" s="320" t="s">
        <v>191</v>
      </c>
      <c r="BE112" s="320" t="s">
        <v>191</v>
      </c>
      <c r="BF112" s="273">
        <v>47</v>
      </c>
      <c r="BG112" s="274">
        <v>36</v>
      </c>
      <c r="BH112" s="275">
        <v>39</v>
      </c>
      <c r="BI112" s="273">
        <v>121</v>
      </c>
      <c r="BJ112" s="274">
        <v>345</v>
      </c>
      <c r="BK112" s="275">
        <v>466</v>
      </c>
      <c r="BL112" s="273">
        <v>47</v>
      </c>
      <c r="BM112" s="274">
        <v>37</v>
      </c>
      <c r="BN112" s="275">
        <v>40</v>
      </c>
      <c r="BO112" s="273">
        <v>121</v>
      </c>
      <c r="BP112" s="274">
        <v>345</v>
      </c>
      <c r="BQ112" s="275">
        <v>466</v>
      </c>
      <c r="BR112" s="273">
        <v>29.4</v>
      </c>
      <c r="BS112" s="274">
        <v>27.6</v>
      </c>
      <c r="BT112" s="275">
        <v>28.1</v>
      </c>
      <c r="BU112" s="273">
        <v>121</v>
      </c>
      <c r="BV112" s="274">
        <v>345</v>
      </c>
      <c r="BW112" s="275">
        <v>466</v>
      </c>
      <c r="BX112" s="273" t="s">
        <v>197</v>
      </c>
      <c r="BY112" s="274" t="s">
        <v>197</v>
      </c>
      <c r="BZ112" s="275" t="s">
        <v>197</v>
      </c>
      <c r="CA112" s="273">
        <v>7</v>
      </c>
      <c r="CB112" s="274">
        <v>36</v>
      </c>
      <c r="CC112" s="275">
        <v>43</v>
      </c>
      <c r="CD112" s="273" t="s">
        <v>197</v>
      </c>
      <c r="CE112" s="274" t="s">
        <v>197</v>
      </c>
      <c r="CF112" s="275" t="s">
        <v>197</v>
      </c>
      <c r="CG112" s="273">
        <v>7</v>
      </c>
      <c r="CH112" s="274">
        <v>36</v>
      </c>
      <c r="CI112" s="275">
        <v>43</v>
      </c>
      <c r="CJ112" s="273">
        <v>19.100000000000001</v>
      </c>
      <c r="CK112" s="274">
        <v>17.7</v>
      </c>
      <c r="CL112" s="275">
        <v>18</v>
      </c>
      <c r="CM112" s="273">
        <v>7</v>
      </c>
      <c r="CN112" s="274">
        <v>36</v>
      </c>
      <c r="CO112" s="275">
        <v>43</v>
      </c>
      <c r="CP112" s="273">
        <v>85</v>
      </c>
      <c r="CQ112" s="274">
        <v>70</v>
      </c>
      <c r="CR112" s="275">
        <v>77</v>
      </c>
      <c r="CS112" s="273">
        <v>1798</v>
      </c>
      <c r="CT112" s="274">
        <v>1932</v>
      </c>
      <c r="CU112" s="275">
        <v>3730</v>
      </c>
      <c r="CV112" s="273">
        <v>85</v>
      </c>
      <c r="CW112" s="274">
        <v>71</v>
      </c>
      <c r="CX112" s="275">
        <v>78</v>
      </c>
      <c r="CY112" s="273">
        <v>1798</v>
      </c>
      <c r="CZ112" s="274">
        <v>1932</v>
      </c>
      <c r="DA112" s="275">
        <v>3730</v>
      </c>
      <c r="DB112" s="273">
        <v>37.200000000000003</v>
      </c>
      <c r="DC112" s="274">
        <v>34</v>
      </c>
      <c r="DD112" s="275">
        <v>35.5</v>
      </c>
      <c r="DE112" s="273">
        <v>1798</v>
      </c>
      <c r="DF112" s="274">
        <v>1932</v>
      </c>
      <c r="DG112" s="275">
        <v>3730</v>
      </c>
    </row>
    <row r="113" spans="1:111" x14ac:dyDescent="0.35">
      <c r="A113" t="s">
        <v>95</v>
      </c>
      <c r="B113" t="s">
        <v>340</v>
      </c>
      <c r="C113" t="s">
        <v>338</v>
      </c>
      <c r="D113" s="273">
        <v>85</v>
      </c>
      <c r="E113" s="274">
        <v>77</v>
      </c>
      <c r="F113" s="275">
        <v>81</v>
      </c>
      <c r="G113" s="273">
        <v>1238</v>
      </c>
      <c r="H113" s="274">
        <v>1180</v>
      </c>
      <c r="I113" s="275">
        <v>2418</v>
      </c>
      <c r="J113" s="273">
        <v>86</v>
      </c>
      <c r="K113" s="274">
        <v>79</v>
      </c>
      <c r="L113" s="275">
        <v>83</v>
      </c>
      <c r="M113" s="273">
        <v>1238</v>
      </c>
      <c r="N113" s="274">
        <v>1180</v>
      </c>
      <c r="O113" s="275">
        <v>2418</v>
      </c>
      <c r="P113" s="273">
        <v>36.700000000000003</v>
      </c>
      <c r="Q113" s="274">
        <v>35.700000000000003</v>
      </c>
      <c r="R113" s="275">
        <v>36.200000000000003</v>
      </c>
      <c r="S113" s="273">
        <v>1238</v>
      </c>
      <c r="T113" s="274">
        <v>1180</v>
      </c>
      <c r="U113" s="275">
        <v>2418</v>
      </c>
      <c r="V113" s="320" t="s">
        <v>191</v>
      </c>
      <c r="W113" s="320" t="s">
        <v>191</v>
      </c>
      <c r="X113" s="320" t="s">
        <v>191</v>
      </c>
      <c r="Y113" s="320" t="s">
        <v>191</v>
      </c>
      <c r="Z113" s="320" t="s">
        <v>191</v>
      </c>
      <c r="AA113" s="320" t="s">
        <v>191</v>
      </c>
      <c r="AB113" s="320" t="s">
        <v>191</v>
      </c>
      <c r="AC113" s="320" t="s">
        <v>191</v>
      </c>
      <c r="AD113" s="320" t="s">
        <v>191</v>
      </c>
      <c r="AE113" s="320" t="s">
        <v>191</v>
      </c>
      <c r="AF113" s="320" t="s">
        <v>191</v>
      </c>
      <c r="AG113" s="320" t="s">
        <v>191</v>
      </c>
      <c r="AH113" s="320" t="s">
        <v>191</v>
      </c>
      <c r="AI113" s="320" t="s">
        <v>191</v>
      </c>
      <c r="AJ113" s="320" t="s">
        <v>191</v>
      </c>
      <c r="AK113" s="320" t="s">
        <v>191</v>
      </c>
      <c r="AL113" s="320" t="s">
        <v>191</v>
      </c>
      <c r="AM113" s="320" t="s">
        <v>191</v>
      </c>
      <c r="AN113" s="320" t="s">
        <v>191</v>
      </c>
      <c r="AO113" s="320" t="s">
        <v>191</v>
      </c>
      <c r="AP113" s="320" t="s">
        <v>191</v>
      </c>
      <c r="AQ113" s="320" t="s">
        <v>191</v>
      </c>
      <c r="AR113" s="320" t="s">
        <v>191</v>
      </c>
      <c r="AS113" s="320" t="s">
        <v>191</v>
      </c>
      <c r="AT113" s="320" t="s">
        <v>191</v>
      </c>
      <c r="AU113" s="320" t="s">
        <v>191</v>
      </c>
      <c r="AV113" s="320" t="s">
        <v>191</v>
      </c>
      <c r="AW113" s="320" t="s">
        <v>191</v>
      </c>
      <c r="AX113" s="320" t="s">
        <v>191</v>
      </c>
      <c r="AY113" s="320" t="s">
        <v>191</v>
      </c>
      <c r="AZ113" s="320" t="s">
        <v>191</v>
      </c>
      <c r="BA113" s="320" t="s">
        <v>191</v>
      </c>
      <c r="BB113" s="320" t="s">
        <v>191</v>
      </c>
      <c r="BC113" s="320" t="s">
        <v>191</v>
      </c>
      <c r="BD113" s="320" t="s">
        <v>191</v>
      </c>
      <c r="BE113" s="320" t="s">
        <v>191</v>
      </c>
      <c r="BF113" s="273">
        <v>40</v>
      </c>
      <c r="BG113" s="274">
        <v>33</v>
      </c>
      <c r="BH113" s="275">
        <v>35</v>
      </c>
      <c r="BI113" s="273">
        <v>77</v>
      </c>
      <c r="BJ113" s="274">
        <v>174</v>
      </c>
      <c r="BK113" s="275">
        <v>251</v>
      </c>
      <c r="BL113" s="273">
        <v>43</v>
      </c>
      <c r="BM113" s="274">
        <v>34</v>
      </c>
      <c r="BN113" s="275">
        <v>37</v>
      </c>
      <c r="BO113" s="273">
        <v>77</v>
      </c>
      <c r="BP113" s="274">
        <v>174</v>
      </c>
      <c r="BQ113" s="275">
        <v>251</v>
      </c>
      <c r="BR113" s="273">
        <v>29.6</v>
      </c>
      <c r="BS113" s="274">
        <v>27.8</v>
      </c>
      <c r="BT113" s="275">
        <v>28.3</v>
      </c>
      <c r="BU113" s="273">
        <v>77</v>
      </c>
      <c r="BV113" s="274">
        <v>174</v>
      </c>
      <c r="BW113" s="275">
        <v>251</v>
      </c>
      <c r="BX113" s="273" t="s">
        <v>197</v>
      </c>
      <c r="BY113" s="274" t="s">
        <v>197</v>
      </c>
      <c r="BZ113" s="275" t="s">
        <v>197</v>
      </c>
      <c r="CA113" s="273">
        <v>12</v>
      </c>
      <c r="CB113" s="274">
        <v>49</v>
      </c>
      <c r="CC113" s="275">
        <v>61</v>
      </c>
      <c r="CD113" s="273" t="s">
        <v>197</v>
      </c>
      <c r="CE113" s="274">
        <v>6</v>
      </c>
      <c r="CF113" s="275">
        <v>5</v>
      </c>
      <c r="CG113" s="273">
        <v>12</v>
      </c>
      <c r="CH113" s="274">
        <v>49</v>
      </c>
      <c r="CI113" s="275">
        <v>61</v>
      </c>
      <c r="CJ113" s="273">
        <v>18.399999999999999</v>
      </c>
      <c r="CK113" s="274">
        <v>19.600000000000001</v>
      </c>
      <c r="CL113" s="275">
        <v>19.399999999999999</v>
      </c>
      <c r="CM113" s="273">
        <v>12</v>
      </c>
      <c r="CN113" s="274">
        <v>49</v>
      </c>
      <c r="CO113" s="275">
        <v>61</v>
      </c>
      <c r="CP113" s="273">
        <v>77</v>
      </c>
      <c r="CQ113" s="274">
        <v>62</v>
      </c>
      <c r="CR113" s="275">
        <v>70</v>
      </c>
      <c r="CS113" s="273">
        <v>1482</v>
      </c>
      <c r="CT113" s="274">
        <v>1581</v>
      </c>
      <c r="CU113" s="275">
        <v>3063</v>
      </c>
      <c r="CV113" s="273">
        <v>79</v>
      </c>
      <c r="CW113" s="274">
        <v>64</v>
      </c>
      <c r="CX113" s="275">
        <v>71</v>
      </c>
      <c r="CY113" s="273">
        <v>1482</v>
      </c>
      <c r="CZ113" s="274">
        <v>1581</v>
      </c>
      <c r="DA113" s="275">
        <v>3063</v>
      </c>
      <c r="DB113" s="273">
        <v>35.799999999999997</v>
      </c>
      <c r="DC113" s="274">
        <v>33.700000000000003</v>
      </c>
      <c r="DD113" s="275">
        <v>34.700000000000003</v>
      </c>
      <c r="DE113" s="273">
        <v>1482</v>
      </c>
      <c r="DF113" s="274">
        <v>1581</v>
      </c>
      <c r="DG113" s="275">
        <v>3063</v>
      </c>
    </row>
    <row r="114" spans="1:111" x14ac:dyDescent="0.35">
      <c r="A114" t="s">
        <v>96</v>
      </c>
      <c r="B114" t="s">
        <v>341</v>
      </c>
      <c r="C114" t="s">
        <v>338</v>
      </c>
      <c r="D114" s="273">
        <v>82</v>
      </c>
      <c r="E114" s="274">
        <v>74</v>
      </c>
      <c r="F114" s="275">
        <v>78</v>
      </c>
      <c r="G114" s="273">
        <v>693</v>
      </c>
      <c r="H114" s="274">
        <v>608</v>
      </c>
      <c r="I114" s="275">
        <v>1301</v>
      </c>
      <c r="J114" s="273">
        <v>84</v>
      </c>
      <c r="K114" s="274">
        <v>77</v>
      </c>
      <c r="L114" s="275">
        <v>81</v>
      </c>
      <c r="M114" s="273">
        <v>693</v>
      </c>
      <c r="N114" s="274">
        <v>608</v>
      </c>
      <c r="O114" s="275">
        <v>1301</v>
      </c>
      <c r="P114" s="273">
        <v>37.200000000000003</v>
      </c>
      <c r="Q114" s="274">
        <v>35.700000000000003</v>
      </c>
      <c r="R114" s="275">
        <v>36.5</v>
      </c>
      <c r="S114" s="273">
        <v>693</v>
      </c>
      <c r="T114" s="274">
        <v>608</v>
      </c>
      <c r="U114" s="275">
        <v>1301</v>
      </c>
      <c r="V114" s="320" t="s">
        <v>191</v>
      </c>
      <c r="W114" s="320" t="s">
        <v>191</v>
      </c>
      <c r="X114" s="320" t="s">
        <v>191</v>
      </c>
      <c r="Y114" s="320" t="s">
        <v>191</v>
      </c>
      <c r="Z114" s="320" t="s">
        <v>191</v>
      </c>
      <c r="AA114" s="320" t="s">
        <v>191</v>
      </c>
      <c r="AB114" s="320" t="s">
        <v>191</v>
      </c>
      <c r="AC114" s="320" t="s">
        <v>191</v>
      </c>
      <c r="AD114" s="320" t="s">
        <v>191</v>
      </c>
      <c r="AE114" s="320" t="s">
        <v>191</v>
      </c>
      <c r="AF114" s="320" t="s">
        <v>191</v>
      </c>
      <c r="AG114" s="320" t="s">
        <v>191</v>
      </c>
      <c r="AH114" s="320" t="s">
        <v>191</v>
      </c>
      <c r="AI114" s="320" t="s">
        <v>191</v>
      </c>
      <c r="AJ114" s="320" t="s">
        <v>191</v>
      </c>
      <c r="AK114" s="320" t="s">
        <v>191</v>
      </c>
      <c r="AL114" s="320" t="s">
        <v>191</v>
      </c>
      <c r="AM114" s="320" t="s">
        <v>191</v>
      </c>
      <c r="AN114" s="320" t="s">
        <v>191</v>
      </c>
      <c r="AO114" s="320" t="s">
        <v>191</v>
      </c>
      <c r="AP114" s="320" t="s">
        <v>191</v>
      </c>
      <c r="AQ114" s="320" t="s">
        <v>191</v>
      </c>
      <c r="AR114" s="320" t="s">
        <v>191</v>
      </c>
      <c r="AS114" s="320" t="s">
        <v>191</v>
      </c>
      <c r="AT114" s="320" t="s">
        <v>191</v>
      </c>
      <c r="AU114" s="320" t="s">
        <v>191</v>
      </c>
      <c r="AV114" s="320" t="s">
        <v>191</v>
      </c>
      <c r="AW114" s="320" t="s">
        <v>191</v>
      </c>
      <c r="AX114" s="320" t="s">
        <v>191</v>
      </c>
      <c r="AY114" s="320" t="s">
        <v>191</v>
      </c>
      <c r="AZ114" s="320" t="s">
        <v>191</v>
      </c>
      <c r="BA114" s="320" t="s">
        <v>191</v>
      </c>
      <c r="BB114" s="320" t="s">
        <v>191</v>
      </c>
      <c r="BC114" s="320" t="s">
        <v>191</v>
      </c>
      <c r="BD114" s="320" t="s">
        <v>191</v>
      </c>
      <c r="BE114" s="320" t="s">
        <v>191</v>
      </c>
      <c r="BF114" s="273">
        <v>22</v>
      </c>
      <c r="BG114" s="274">
        <v>32</v>
      </c>
      <c r="BH114" s="275">
        <v>29</v>
      </c>
      <c r="BI114" s="273">
        <v>45</v>
      </c>
      <c r="BJ114" s="274">
        <v>98</v>
      </c>
      <c r="BK114" s="275">
        <v>143</v>
      </c>
      <c r="BL114" s="273">
        <v>24</v>
      </c>
      <c r="BM114" s="274">
        <v>33</v>
      </c>
      <c r="BN114" s="275">
        <v>30</v>
      </c>
      <c r="BO114" s="273">
        <v>45</v>
      </c>
      <c r="BP114" s="274">
        <v>98</v>
      </c>
      <c r="BQ114" s="275">
        <v>143</v>
      </c>
      <c r="BR114" s="273">
        <v>26.6</v>
      </c>
      <c r="BS114" s="274">
        <v>27.2</v>
      </c>
      <c r="BT114" s="275">
        <v>27</v>
      </c>
      <c r="BU114" s="273">
        <v>45</v>
      </c>
      <c r="BV114" s="274">
        <v>98</v>
      </c>
      <c r="BW114" s="275">
        <v>143</v>
      </c>
      <c r="BX114" s="273" t="s">
        <v>197</v>
      </c>
      <c r="BY114" s="274" t="s">
        <v>197</v>
      </c>
      <c r="BZ114" s="275" t="s">
        <v>197</v>
      </c>
      <c r="CA114" s="273">
        <v>3</v>
      </c>
      <c r="CB114" s="274">
        <v>9</v>
      </c>
      <c r="CC114" s="275">
        <v>12</v>
      </c>
      <c r="CD114" s="273" t="s">
        <v>197</v>
      </c>
      <c r="CE114" s="274" t="s">
        <v>197</v>
      </c>
      <c r="CF114" s="275" t="s">
        <v>197</v>
      </c>
      <c r="CG114" s="273">
        <v>3</v>
      </c>
      <c r="CH114" s="274">
        <v>9</v>
      </c>
      <c r="CI114" s="275">
        <v>12</v>
      </c>
      <c r="CJ114" s="273">
        <v>21.7</v>
      </c>
      <c r="CK114" s="274">
        <v>24.3</v>
      </c>
      <c r="CL114" s="275">
        <v>23.7</v>
      </c>
      <c r="CM114" s="273">
        <v>3</v>
      </c>
      <c r="CN114" s="274">
        <v>9</v>
      </c>
      <c r="CO114" s="275">
        <v>12</v>
      </c>
      <c r="CP114" s="273">
        <v>77</v>
      </c>
      <c r="CQ114" s="274">
        <v>66</v>
      </c>
      <c r="CR114" s="275">
        <v>72</v>
      </c>
      <c r="CS114" s="273">
        <v>825</v>
      </c>
      <c r="CT114" s="274">
        <v>812</v>
      </c>
      <c r="CU114" s="275">
        <v>1637</v>
      </c>
      <c r="CV114" s="273">
        <v>79</v>
      </c>
      <c r="CW114" s="274">
        <v>69</v>
      </c>
      <c r="CX114" s="275">
        <v>74</v>
      </c>
      <c r="CY114" s="273">
        <v>825</v>
      </c>
      <c r="CZ114" s="274">
        <v>812</v>
      </c>
      <c r="DA114" s="275">
        <v>1637</v>
      </c>
      <c r="DB114" s="273">
        <v>36.200000000000003</v>
      </c>
      <c r="DC114" s="274">
        <v>34.200000000000003</v>
      </c>
      <c r="DD114" s="275">
        <v>35.200000000000003</v>
      </c>
      <c r="DE114" s="273">
        <v>825</v>
      </c>
      <c r="DF114" s="274">
        <v>812</v>
      </c>
      <c r="DG114" s="275">
        <v>1637</v>
      </c>
    </row>
    <row r="115" spans="1:111" x14ac:dyDescent="0.35">
      <c r="A115" t="s">
        <v>97</v>
      </c>
      <c r="B115" t="s">
        <v>342</v>
      </c>
      <c r="C115" t="s">
        <v>338</v>
      </c>
      <c r="D115" s="273">
        <v>84</v>
      </c>
      <c r="E115" s="274">
        <v>76</v>
      </c>
      <c r="F115" s="275">
        <v>80</v>
      </c>
      <c r="G115" s="273">
        <v>1333</v>
      </c>
      <c r="H115" s="274">
        <v>1316</v>
      </c>
      <c r="I115" s="275">
        <v>2649</v>
      </c>
      <c r="J115" s="273">
        <v>84</v>
      </c>
      <c r="K115" s="274">
        <v>77</v>
      </c>
      <c r="L115" s="275">
        <v>80</v>
      </c>
      <c r="M115" s="273">
        <v>1333</v>
      </c>
      <c r="N115" s="274">
        <v>1316</v>
      </c>
      <c r="O115" s="275">
        <v>2649</v>
      </c>
      <c r="P115" s="273">
        <v>36.799999999999997</v>
      </c>
      <c r="Q115" s="274">
        <v>35.4</v>
      </c>
      <c r="R115" s="275">
        <v>36.1</v>
      </c>
      <c r="S115" s="273">
        <v>1333</v>
      </c>
      <c r="T115" s="274">
        <v>1316</v>
      </c>
      <c r="U115" s="275">
        <v>2649</v>
      </c>
      <c r="V115" s="320" t="s">
        <v>191</v>
      </c>
      <c r="W115" s="320" t="s">
        <v>191</v>
      </c>
      <c r="X115" s="320" t="s">
        <v>191</v>
      </c>
      <c r="Y115" s="320" t="s">
        <v>191</v>
      </c>
      <c r="Z115" s="320" t="s">
        <v>191</v>
      </c>
      <c r="AA115" s="320" t="s">
        <v>191</v>
      </c>
      <c r="AB115" s="320" t="s">
        <v>191</v>
      </c>
      <c r="AC115" s="320" t="s">
        <v>191</v>
      </c>
      <c r="AD115" s="320" t="s">
        <v>191</v>
      </c>
      <c r="AE115" s="320" t="s">
        <v>191</v>
      </c>
      <c r="AF115" s="320" t="s">
        <v>191</v>
      </c>
      <c r="AG115" s="320" t="s">
        <v>191</v>
      </c>
      <c r="AH115" s="320" t="s">
        <v>191</v>
      </c>
      <c r="AI115" s="320" t="s">
        <v>191</v>
      </c>
      <c r="AJ115" s="320" t="s">
        <v>191</v>
      </c>
      <c r="AK115" s="320" t="s">
        <v>191</v>
      </c>
      <c r="AL115" s="320" t="s">
        <v>191</v>
      </c>
      <c r="AM115" s="320" t="s">
        <v>191</v>
      </c>
      <c r="AN115" s="320" t="s">
        <v>191</v>
      </c>
      <c r="AO115" s="320" t="s">
        <v>191</v>
      </c>
      <c r="AP115" s="320" t="s">
        <v>191</v>
      </c>
      <c r="AQ115" s="320" t="s">
        <v>191</v>
      </c>
      <c r="AR115" s="320" t="s">
        <v>191</v>
      </c>
      <c r="AS115" s="320" t="s">
        <v>191</v>
      </c>
      <c r="AT115" s="320" t="s">
        <v>191</v>
      </c>
      <c r="AU115" s="320" t="s">
        <v>191</v>
      </c>
      <c r="AV115" s="320" t="s">
        <v>191</v>
      </c>
      <c r="AW115" s="320" t="s">
        <v>191</v>
      </c>
      <c r="AX115" s="320" t="s">
        <v>191</v>
      </c>
      <c r="AY115" s="320" t="s">
        <v>191</v>
      </c>
      <c r="AZ115" s="320" t="s">
        <v>191</v>
      </c>
      <c r="BA115" s="320" t="s">
        <v>191</v>
      </c>
      <c r="BB115" s="320" t="s">
        <v>191</v>
      </c>
      <c r="BC115" s="320" t="s">
        <v>191</v>
      </c>
      <c r="BD115" s="320" t="s">
        <v>191</v>
      </c>
      <c r="BE115" s="320" t="s">
        <v>191</v>
      </c>
      <c r="BF115" s="273">
        <v>37</v>
      </c>
      <c r="BG115" s="274">
        <v>34</v>
      </c>
      <c r="BH115" s="275">
        <v>35</v>
      </c>
      <c r="BI115" s="273">
        <v>83</v>
      </c>
      <c r="BJ115" s="274">
        <v>214</v>
      </c>
      <c r="BK115" s="275">
        <v>297</v>
      </c>
      <c r="BL115" s="273">
        <v>37</v>
      </c>
      <c r="BM115" s="274">
        <v>36</v>
      </c>
      <c r="BN115" s="275">
        <v>36</v>
      </c>
      <c r="BO115" s="273">
        <v>83</v>
      </c>
      <c r="BP115" s="274">
        <v>214</v>
      </c>
      <c r="BQ115" s="275">
        <v>297</v>
      </c>
      <c r="BR115" s="273">
        <v>29.3</v>
      </c>
      <c r="BS115" s="274">
        <v>28.3</v>
      </c>
      <c r="BT115" s="275">
        <v>28.6</v>
      </c>
      <c r="BU115" s="273">
        <v>83</v>
      </c>
      <c r="BV115" s="274">
        <v>214</v>
      </c>
      <c r="BW115" s="275">
        <v>297</v>
      </c>
      <c r="BX115" s="273" t="s">
        <v>197</v>
      </c>
      <c r="BY115" s="274" t="s">
        <v>197</v>
      </c>
      <c r="BZ115" s="275" t="s">
        <v>197</v>
      </c>
      <c r="CA115" s="273">
        <v>7</v>
      </c>
      <c r="CB115" s="274">
        <v>32</v>
      </c>
      <c r="CC115" s="275">
        <v>39</v>
      </c>
      <c r="CD115" s="273" t="s">
        <v>197</v>
      </c>
      <c r="CE115" s="274" t="s">
        <v>197</v>
      </c>
      <c r="CF115" s="275" t="s">
        <v>197</v>
      </c>
      <c r="CG115" s="273">
        <v>7</v>
      </c>
      <c r="CH115" s="274">
        <v>32</v>
      </c>
      <c r="CI115" s="275">
        <v>39</v>
      </c>
      <c r="CJ115" s="273">
        <v>19.899999999999999</v>
      </c>
      <c r="CK115" s="274">
        <v>18.7</v>
      </c>
      <c r="CL115" s="275">
        <v>18.899999999999999</v>
      </c>
      <c r="CM115" s="273">
        <v>7</v>
      </c>
      <c r="CN115" s="274">
        <v>32</v>
      </c>
      <c r="CO115" s="275">
        <v>39</v>
      </c>
      <c r="CP115" s="273">
        <v>80</v>
      </c>
      <c r="CQ115" s="274">
        <v>68</v>
      </c>
      <c r="CR115" s="275">
        <v>74</v>
      </c>
      <c r="CS115" s="273">
        <v>1482</v>
      </c>
      <c r="CT115" s="274">
        <v>1597</v>
      </c>
      <c r="CU115" s="275">
        <v>3079</v>
      </c>
      <c r="CV115" s="273">
        <v>80</v>
      </c>
      <c r="CW115" s="274">
        <v>69</v>
      </c>
      <c r="CX115" s="275">
        <v>74</v>
      </c>
      <c r="CY115" s="273">
        <v>1482</v>
      </c>
      <c r="CZ115" s="274">
        <v>1597</v>
      </c>
      <c r="DA115" s="275">
        <v>3079</v>
      </c>
      <c r="DB115" s="273">
        <v>36.299999999999997</v>
      </c>
      <c r="DC115" s="274">
        <v>34.1</v>
      </c>
      <c r="DD115" s="275">
        <v>35.200000000000003</v>
      </c>
      <c r="DE115" s="273">
        <v>1482</v>
      </c>
      <c r="DF115" s="274">
        <v>1597</v>
      </c>
      <c r="DG115" s="275">
        <v>3079</v>
      </c>
    </row>
    <row r="116" spans="1:111" x14ac:dyDescent="0.35">
      <c r="A116" t="s">
        <v>117</v>
      </c>
      <c r="B116" t="s">
        <v>362</v>
      </c>
      <c r="C116" t="s">
        <v>352</v>
      </c>
      <c r="D116" s="273">
        <v>83</v>
      </c>
      <c r="E116" s="274">
        <v>71</v>
      </c>
      <c r="F116" s="275">
        <v>77</v>
      </c>
      <c r="G116" s="273">
        <v>1448</v>
      </c>
      <c r="H116" s="274">
        <v>1360</v>
      </c>
      <c r="I116" s="275">
        <v>2808</v>
      </c>
      <c r="J116" s="273">
        <v>84</v>
      </c>
      <c r="K116" s="274">
        <v>74</v>
      </c>
      <c r="L116" s="275">
        <v>79</v>
      </c>
      <c r="M116" s="273">
        <v>1448</v>
      </c>
      <c r="N116" s="274">
        <v>1360</v>
      </c>
      <c r="O116" s="275">
        <v>2808</v>
      </c>
      <c r="P116" s="273">
        <v>36.200000000000003</v>
      </c>
      <c r="Q116" s="274">
        <v>34.6</v>
      </c>
      <c r="R116" s="275">
        <v>35.4</v>
      </c>
      <c r="S116" s="273">
        <v>1448</v>
      </c>
      <c r="T116" s="274">
        <v>1360</v>
      </c>
      <c r="U116" s="275">
        <v>2808</v>
      </c>
      <c r="V116" s="320" t="s">
        <v>191</v>
      </c>
      <c r="W116" s="320" t="s">
        <v>191</v>
      </c>
      <c r="X116" s="320" t="s">
        <v>191</v>
      </c>
      <c r="Y116" s="320" t="s">
        <v>191</v>
      </c>
      <c r="Z116" s="320" t="s">
        <v>191</v>
      </c>
      <c r="AA116" s="320" t="s">
        <v>191</v>
      </c>
      <c r="AB116" s="320" t="s">
        <v>191</v>
      </c>
      <c r="AC116" s="320" t="s">
        <v>191</v>
      </c>
      <c r="AD116" s="320" t="s">
        <v>191</v>
      </c>
      <c r="AE116" s="320" t="s">
        <v>191</v>
      </c>
      <c r="AF116" s="320" t="s">
        <v>191</v>
      </c>
      <c r="AG116" s="320" t="s">
        <v>191</v>
      </c>
      <c r="AH116" s="320" t="s">
        <v>191</v>
      </c>
      <c r="AI116" s="320" t="s">
        <v>191</v>
      </c>
      <c r="AJ116" s="320" t="s">
        <v>191</v>
      </c>
      <c r="AK116" s="320" t="s">
        <v>191</v>
      </c>
      <c r="AL116" s="320" t="s">
        <v>191</v>
      </c>
      <c r="AM116" s="320" t="s">
        <v>191</v>
      </c>
      <c r="AN116" s="320" t="s">
        <v>191</v>
      </c>
      <c r="AO116" s="320" t="s">
        <v>191</v>
      </c>
      <c r="AP116" s="320" t="s">
        <v>191</v>
      </c>
      <c r="AQ116" s="320" t="s">
        <v>191</v>
      </c>
      <c r="AR116" s="320" t="s">
        <v>191</v>
      </c>
      <c r="AS116" s="320" t="s">
        <v>191</v>
      </c>
      <c r="AT116" s="320" t="s">
        <v>191</v>
      </c>
      <c r="AU116" s="320" t="s">
        <v>191</v>
      </c>
      <c r="AV116" s="320" t="s">
        <v>191</v>
      </c>
      <c r="AW116" s="320" t="s">
        <v>191</v>
      </c>
      <c r="AX116" s="320" t="s">
        <v>191</v>
      </c>
      <c r="AY116" s="320" t="s">
        <v>191</v>
      </c>
      <c r="AZ116" s="320" t="s">
        <v>191</v>
      </c>
      <c r="BA116" s="320" t="s">
        <v>191</v>
      </c>
      <c r="BB116" s="320" t="s">
        <v>191</v>
      </c>
      <c r="BC116" s="320" t="s">
        <v>191</v>
      </c>
      <c r="BD116" s="320" t="s">
        <v>191</v>
      </c>
      <c r="BE116" s="320" t="s">
        <v>191</v>
      </c>
      <c r="BF116" s="273">
        <v>31</v>
      </c>
      <c r="BG116" s="274">
        <v>22</v>
      </c>
      <c r="BH116" s="275">
        <v>25</v>
      </c>
      <c r="BI116" s="273">
        <v>70</v>
      </c>
      <c r="BJ116" s="274">
        <v>169</v>
      </c>
      <c r="BK116" s="275">
        <v>239</v>
      </c>
      <c r="BL116" s="273">
        <v>31</v>
      </c>
      <c r="BM116" s="274">
        <v>25</v>
      </c>
      <c r="BN116" s="275">
        <v>27</v>
      </c>
      <c r="BO116" s="273">
        <v>70</v>
      </c>
      <c r="BP116" s="274">
        <v>169</v>
      </c>
      <c r="BQ116" s="275">
        <v>239</v>
      </c>
      <c r="BR116" s="273">
        <v>27.5</v>
      </c>
      <c r="BS116" s="274">
        <v>25.5</v>
      </c>
      <c r="BT116" s="275">
        <v>26.1</v>
      </c>
      <c r="BU116" s="273">
        <v>70</v>
      </c>
      <c r="BV116" s="274">
        <v>169</v>
      </c>
      <c r="BW116" s="275">
        <v>239</v>
      </c>
      <c r="BX116" s="273" t="s">
        <v>197</v>
      </c>
      <c r="BY116" s="274" t="s">
        <v>197</v>
      </c>
      <c r="BZ116" s="275">
        <v>5</v>
      </c>
      <c r="CA116" s="273">
        <v>23</v>
      </c>
      <c r="CB116" s="274">
        <v>42</v>
      </c>
      <c r="CC116" s="275">
        <v>65</v>
      </c>
      <c r="CD116" s="273" t="s">
        <v>197</v>
      </c>
      <c r="CE116" s="274" t="s">
        <v>197</v>
      </c>
      <c r="CF116" s="275">
        <v>5</v>
      </c>
      <c r="CG116" s="273">
        <v>23</v>
      </c>
      <c r="CH116" s="274">
        <v>42</v>
      </c>
      <c r="CI116" s="275">
        <v>65</v>
      </c>
      <c r="CJ116" s="273">
        <v>20.8</v>
      </c>
      <c r="CK116" s="274">
        <v>19.5</v>
      </c>
      <c r="CL116" s="275">
        <v>20</v>
      </c>
      <c r="CM116" s="273">
        <v>23</v>
      </c>
      <c r="CN116" s="274">
        <v>42</v>
      </c>
      <c r="CO116" s="275">
        <v>65</v>
      </c>
      <c r="CP116" s="273">
        <v>79</v>
      </c>
      <c r="CQ116" s="274">
        <v>64</v>
      </c>
      <c r="CR116" s="275">
        <v>71</v>
      </c>
      <c r="CS116" s="273">
        <v>1573</v>
      </c>
      <c r="CT116" s="274">
        <v>1614</v>
      </c>
      <c r="CU116" s="275">
        <v>3187</v>
      </c>
      <c r="CV116" s="273">
        <v>80</v>
      </c>
      <c r="CW116" s="274">
        <v>66</v>
      </c>
      <c r="CX116" s="275">
        <v>73</v>
      </c>
      <c r="CY116" s="273">
        <v>1573</v>
      </c>
      <c r="CZ116" s="274">
        <v>1614</v>
      </c>
      <c r="DA116" s="275">
        <v>3187</v>
      </c>
      <c r="DB116" s="273">
        <v>35.5</v>
      </c>
      <c r="DC116" s="274">
        <v>33.200000000000003</v>
      </c>
      <c r="DD116" s="275">
        <v>34.4</v>
      </c>
      <c r="DE116" s="273">
        <v>1573</v>
      </c>
      <c r="DF116" s="274">
        <v>1614</v>
      </c>
      <c r="DG116" s="275">
        <v>3187</v>
      </c>
    </row>
    <row r="117" spans="1:111" x14ac:dyDescent="0.35">
      <c r="A117" t="s">
        <v>118</v>
      </c>
      <c r="B117" t="s">
        <v>363</v>
      </c>
      <c r="C117" t="s">
        <v>352</v>
      </c>
      <c r="D117" s="273">
        <v>80</v>
      </c>
      <c r="E117" s="274">
        <v>69</v>
      </c>
      <c r="F117" s="275">
        <v>74</v>
      </c>
      <c r="G117" s="273">
        <v>1544</v>
      </c>
      <c r="H117" s="274">
        <v>1546</v>
      </c>
      <c r="I117" s="275">
        <v>3090</v>
      </c>
      <c r="J117" s="273">
        <v>80</v>
      </c>
      <c r="K117" s="274">
        <v>69</v>
      </c>
      <c r="L117" s="275">
        <v>75</v>
      </c>
      <c r="M117" s="273">
        <v>1544</v>
      </c>
      <c r="N117" s="274">
        <v>1546</v>
      </c>
      <c r="O117" s="275">
        <v>3090</v>
      </c>
      <c r="P117" s="273">
        <v>35</v>
      </c>
      <c r="Q117" s="274">
        <v>33.799999999999997</v>
      </c>
      <c r="R117" s="275">
        <v>34.4</v>
      </c>
      <c r="S117" s="273">
        <v>1544</v>
      </c>
      <c r="T117" s="274">
        <v>1546</v>
      </c>
      <c r="U117" s="275">
        <v>3090</v>
      </c>
      <c r="V117" s="320" t="s">
        <v>191</v>
      </c>
      <c r="W117" s="320" t="s">
        <v>191</v>
      </c>
      <c r="X117" s="320" t="s">
        <v>191</v>
      </c>
      <c r="Y117" s="320" t="s">
        <v>191</v>
      </c>
      <c r="Z117" s="320" t="s">
        <v>191</v>
      </c>
      <c r="AA117" s="320" t="s">
        <v>191</v>
      </c>
      <c r="AB117" s="320" t="s">
        <v>191</v>
      </c>
      <c r="AC117" s="320" t="s">
        <v>191</v>
      </c>
      <c r="AD117" s="320" t="s">
        <v>191</v>
      </c>
      <c r="AE117" s="320" t="s">
        <v>191</v>
      </c>
      <c r="AF117" s="320" t="s">
        <v>191</v>
      </c>
      <c r="AG117" s="320" t="s">
        <v>191</v>
      </c>
      <c r="AH117" s="320" t="s">
        <v>191</v>
      </c>
      <c r="AI117" s="320" t="s">
        <v>191</v>
      </c>
      <c r="AJ117" s="320" t="s">
        <v>191</v>
      </c>
      <c r="AK117" s="320" t="s">
        <v>191</v>
      </c>
      <c r="AL117" s="320" t="s">
        <v>191</v>
      </c>
      <c r="AM117" s="320" t="s">
        <v>191</v>
      </c>
      <c r="AN117" s="320" t="s">
        <v>191</v>
      </c>
      <c r="AO117" s="320" t="s">
        <v>191</v>
      </c>
      <c r="AP117" s="320" t="s">
        <v>191</v>
      </c>
      <c r="AQ117" s="320" t="s">
        <v>191</v>
      </c>
      <c r="AR117" s="320" t="s">
        <v>191</v>
      </c>
      <c r="AS117" s="320" t="s">
        <v>191</v>
      </c>
      <c r="AT117" s="320" t="s">
        <v>191</v>
      </c>
      <c r="AU117" s="320" t="s">
        <v>191</v>
      </c>
      <c r="AV117" s="320" t="s">
        <v>191</v>
      </c>
      <c r="AW117" s="320" t="s">
        <v>191</v>
      </c>
      <c r="AX117" s="320" t="s">
        <v>191</v>
      </c>
      <c r="AY117" s="320" t="s">
        <v>191</v>
      </c>
      <c r="AZ117" s="320" t="s">
        <v>191</v>
      </c>
      <c r="BA117" s="320" t="s">
        <v>191</v>
      </c>
      <c r="BB117" s="320" t="s">
        <v>191</v>
      </c>
      <c r="BC117" s="320" t="s">
        <v>191</v>
      </c>
      <c r="BD117" s="320" t="s">
        <v>191</v>
      </c>
      <c r="BE117" s="320" t="s">
        <v>191</v>
      </c>
      <c r="BF117" s="273">
        <v>34</v>
      </c>
      <c r="BG117" s="274">
        <v>23</v>
      </c>
      <c r="BH117" s="275">
        <v>27</v>
      </c>
      <c r="BI117" s="273">
        <v>44</v>
      </c>
      <c r="BJ117" s="274">
        <v>94</v>
      </c>
      <c r="BK117" s="275">
        <v>138</v>
      </c>
      <c r="BL117" s="273">
        <v>34</v>
      </c>
      <c r="BM117" s="274">
        <v>24</v>
      </c>
      <c r="BN117" s="275">
        <v>28</v>
      </c>
      <c r="BO117" s="273">
        <v>44</v>
      </c>
      <c r="BP117" s="274">
        <v>94</v>
      </c>
      <c r="BQ117" s="275">
        <v>138</v>
      </c>
      <c r="BR117" s="273">
        <v>27.3</v>
      </c>
      <c r="BS117" s="274">
        <v>26.1</v>
      </c>
      <c r="BT117" s="275">
        <v>26.5</v>
      </c>
      <c r="BU117" s="273">
        <v>44</v>
      </c>
      <c r="BV117" s="274">
        <v>94</v>
      </c>
      <c r="BW117" s="275">
        <v>138</v>
      </c>
      <c r="BX117" s="273" t="s">
        <v>197</v>
      </c>
      <c r="BY117" s="274" t="s">
        <v>197</v>
      </c>
      <c r="BZ117" s="275" t="s">
        <v>197</v>
      </c>
      <c r="CA117" s="273">
        <v>5</v>
      </c>
      <c r="CB117" s="274">
        <v>28</v>
      </c>
      <c r="CC117" s="275">
        <v>33</v>
      </c>
      <c r="CD117" s="273" t="s">
        <v>197</v>
      </c>
      <c r="CE117" s="274" t="s">
        <v>197</v>
      </c>
      <c r="CF117" s="275" t="s">
        <v>197</v>
      </c>
      <c r="CG117" s="273">
        <v>5</v>
      </c>
      <c r="CH117" s="274">
        <v>28</v>
      </c>
      <c r="CI117" s="275">
        <v>33</v>
      </c>
      <c r="CJ117" s="273">
        <v>18</v>
      </c>
      <c r="CK117" s="274">
        <v>19</v>
      </c>
      <c r="CL117" s="275">
        <v>18.899999999999999</v>
      </c>
      <c r="CM117" s="273">
        <v>5</v>
      </c>
      <c r="CN117" s="274">
        <v>28</v>
      </c>
      <c r="CO117" s="275">
        <v>33</v>
      </c>
      <c r="CP117" s="273">
        <v>78</v>
      </c>
      <c r="CQ117" s="274">
        <v>65</v>
      </c>
      <c r="CR117" s="275">
        <v>71</v>
      </c>
      <c r="CS117" s="273">
        <v>1619</v>
      </c>
      <c r="CT117" s="274">
        <v>1696</v>
      </c>
      <c r="CU117" s="275">
        <v>3315</v>
      </c>
      <c r="CV117" s="273">
        <v>78</v>
      </c>
      <c r="CW117" s="274">
        <v>65</v>
      </c>
      <c r="CX117" s="275">
        <v>72</v>
      </c>
      <c r="CY117" s="273">
        <v>1619</v>
      </c>
      <c r="CZ117" s="274">
        <v>1696</v>
      </c>
      <c r="DA117" s="275">
        <v>3315</v>
      </c>
      <c r="DB117" s="273">
        <v>34.700000000000003</v>
      </c>
      <c r="DC117" s="274">
        <v>33</v>
      </c>
      <c r="DD117" s="275">
        <v>33.9</v>
      </c>
      <c r="DE117" s="273">
        <v>1619</v>
      </c>
      <c r="DF117" s="274">
        <v>1696</v>
      </c>
      <c r="DG117" s="275">
        <v>3315</v>
      </c>
    </row>
    <row r="118" spans="1:111" x14ac:dyDescent="0.35">
      <c r="A118" t="s">
        <v>119</v>
      </c>
      <c r="B118" t="s">
        <v>364</v>
      </c>
      <c r="C118" t="s">
        <v>352</v>
      </c>
      <c r="D118" s="273">
        <v>81</v>
      </c>
      <c r="E118" s="274">
        <v>71</v>
      </c>
      <c r="F118" s="275">
        <v>76</v>
      </c>
      <c r="G118" s="273">
        <v>1833</v>
      </c>
      <c r="H118" s="274">
        <v>1877</v>
      </c>
      <c r="I118" s="275">
        <v>3710</v>
      </c>
      <c r="J118" s="273">
        <v>82</v>
      </c>
      <c r="K118" s="274">
        <v>74</v>
      </c>
      <c r="L118" s="275">
        <v>78</v>
      </c>
      <c r="M118" s="273">
        <v>1833</v>
      </c>
      <c r="N118" s="274">
        <v>1877</v>
      </c>
      <c r="O118" s="275">
        <v>3710</v>
      </c>
      <c r="P118" s="273">
        <v>36.299999999999997</v>
      </c>
      <c r="Q118" s="274">
        <v>34.6</v>
      </c>
      <c r="R118" s="275">
        <v>35.4</v>
      </c>
      <c r="S118" s="273">
        <v>1833</v>
      </c>
      <c r="T118" s="274">
        <v>1877</v>
      </c>
      <c r="U118" s="275">
        <v>3710</v>
      </c>
      <c r="V118" s="320" t="s">
        <v>191</v>
      </c>
      <c r="W118" s="320" t="s">
        <v>191</v>
      </c>
      <c r="X118" s="320" t="s">
        <v>191</v>
      </c>
      <c r="Y118" s="320" t="s">
        <v>191</v>
      </c>
      <c r="Z118" s="320" t="s">
        <v>191</v>
      </c>
      <c r="AA118" s="320" t="s">
        <v>191</v>
      </c>
      <c r="AB118" s="320" t="s">
        <v>191</v>
      </c>
      <c r="AC118" s="320" t="s">
        <v>191</v>
      </c>
      <c r="AD118" s="320" t="s">
        <v>191</v>
      </c>
      <c r="AE118" s="320" t="s">
        <v>191</v>
      </c>
      <c r="AF118" s="320" t="s">
        <v>191</v>
      </c>
      <c r="AG118" s="320" t="s">
        <v>191</v>
      </c>
      <c r="AH118" s="320" t="s">
        <v>191</v>
      </c>
      <c r="AI118" s="320" t="s">
        <v>191</v>
      </c>
      <c r="AJ118" s="320" t="s">
        <v>191</v>
      </c>
      <c r="AK118" s="320" t="s">
        <v>191</v>
      </c>
      <c r="AL118" s="320" t="s">
        <v>191</v>
      </c>
      <c r="AM118" s="320" t="s">
        <v>191</v>
      </c>
      <c r="AN118" s="320" t="s">
        <v>191</v>
      </c>
      <c r="AO118" s="320" t="s">
        <v>191</v>
      </c>
      <c r="AP118" s="320" t="s">
        <v>191</v>
      </c>
      <c r="AQ118" s="320" t="s">
        <v>191</v>
      </c>
      <c r="AR118" s="320" t="s">
        <v>191</v>
      </c>
      <c r="AS118" s="320" t="s">
        <v>191</v>
      </c>
      <c r="AT118" s="320" t="s">
        <v>191</v>
      </c>
      <c r="AU118" s="320" t="s">
        <v>191</v>
      </c>
      <c r="AV118" s="320" t="s">
        <v>191</v>
      </c>
      <c r="AW118" s="320" t="s">
        <v>191</v>
      </c>
      <c r="AX118" s="320" t="s">
        <v>191</v>
      </c>
      <c r="AY118" s="320" t="s">
        <v>191</v>
      </c>
      <c r="AZ118" s="320" t="s">
        <v>191</v>
      </c>
      <c r="BA118" s="320" t="s">
        <v>191</v>
      </c>
      <c r="BB118" s="320" t="s">
        <v>191</v>
      </c>
      <c r="BC118" s="320" t="s">
        <v>191</v>
      </c>
      <c r="BD118" s="320" t="s">
        <v>191</v>
      </c>
      <c r="BE118" s="320" t="s">
        <v>191</v>
      </c>
      <c r="BF118" s="273">
        <v>33</v>
      </c>
      <c r="BG118" s="274">
        <v>32</v>
      </c>
      <c r="BH118" s="275">
        <v>32</v>
      </c>
      <c r="BI118" s="273">
        <v>99</v>
      </c>
      <c r="BJ118" s="274">
        <v>263</v>
      </c>
      <c r="BK118" s="275">
        <v>362</v>
      </c>
      <c r="BL118" s="273">
        <v>33</v>
      </c>
      <c r="BM118" s="274">
        <v>33</v>
      </c>
      <c r="BN118" s="275">
        <v>33</v>
      </c>
      <c r="BO118" s="273">
        <v>99</v>
      </c>
      <c r="BP118" s="274">
        <v>263</v>
      </c>
      <c r="BQ118" s="275">
        <v>362</v>
      </c>
      <c r="BR118" s="273">
        <v>27.7</v>
      </c>
      <c r="BS118" s="274">
        <v>27.2</v>
      </c>
      <c r="BT118" s="275">
        <v>27.3</v>
      </c>
      <c r="BU118" s="273">
        <v>99</v>
      </c>
      <c r="BV118" s="274">
        <v>263</v>
      </c>
      <c r="BW118" s="275">
        <v>362</v>
      </c>
      <c r="BX118" s="273" t="s">
        <v>197</v>
      </c>
      <c r="BY118" s="274">
        <v>9</v>
      </c>
      <c r="BZ118" s="275">
        <v>7</v>
      </c>
      <c r="CA118" s="273">
        <v>18</v>
      </c>
      <c r="CB118" s="274">
        <v>58</v>
      </c>
      <c r="CC118" s="275">
        <v>76</v>
      </c>
      <c r="CD118" s="273" t="s">
        <v>197</v>
      </c>
      <c r="CE118" s="274">
        <v>10</v>
      </c>
      <c r="CF118" s="275">
        <v>8</v>
      </c>
      <c r="CG118" s="273">
        <v>18</v>
      </c>
      <c r="CH118" s="274">
        <v>58</v>
      </c>
      <c r="CI118" s="275">
        <v>76</v>
      </c>
      <c r="CJ118" s="273">
        <v>17.3</v>
      </c>
      <c r="CK118" s="274">
        <v>20.7</v>
      </c>
      <c r="CL118" s="275">
        <v>19.899999999999999</v>
      </c>
      <c r="CM118" s="273">
        <v>18</v>
      </c>
      <c r="CN118" s="274">
        <v>58</v>
      </c>
      <c r="CO118" s="275">
        <v>76</v>
      </c>
      <c r="CP118" s="273">
        <v>77</v>
      </c>
      <c r="CQ118" s="274">
        <v>65</v>
      </c>
      <c r="CR118" s="275">
        <v>71</v>
      </c>
      <c r="CS118" s="273">
        <v>2009</v>
      </c>
      <c r="CT118" s="274">
        <v>2269</v>
      </c>
      <c r="CU118" s="275">
        <v>4278</v>
      </c>
      <c r="CV118" s="273">
        <v>79</v>
      </c>
      <c r="CW118" s="274">
        <v>67</v>
      </c>
      <c r="CX118" s="275">
        <v>73</v>
      </c>
      <c r="CY118" s="273">
        <v>2009</v>
      </c>
      <c r="CZ118" s="274">
        <v>2269</v>
      </c>
      <c r="DA118" s="275">
        <v>4278</v>
      </c>
      <c r="DB118" s="273">
        <v>35.6</v>
      </c>
      <c r="DC118" s="274">
        <v>33.4</v>
      </c>
      <c r="DD118" s="275">
        <v>34.4</v>
      </c>
      <c r="DE118" s="273">
        <v>2009</v>
      </c>
      <c r="DF118" s="274">
        <v>2269</v>
      </c>
      <c r="DG118" s="275">
        <v>4278</v>
      </c>
    </row>
    <row r="119" spans="1:111" x14ac:dyDescent="0.35">
      <c r="A119" t="s">
        <v>120</v>
      </c>
      <c r="B119" t="s">
        <v>365</v>
      </c>
      <c r="C119" t="s">
        <v>352</v>
      </c>
      <c r="D119" s="273">
        <v>81</v>
      </c>
      <c r="E119" s="274">
        <v>71</v>
      </c>
      <c r="F119" s="275">
        <v>76</v>
      </c>
      <c r="G119" s="273">
        <v>1596</v>
      </c>
      <c r="H119" s="274">
        <v>1489</v>
      </c>
      <c r="I119" s="275">
        <v>3085</v>
      </c>
      <c r="J119" s="273">
        <v>83</v>
      </c>
      <c r="K119" s="274">
        <v>74</v>
      </c>
      <c r="L119" s="275">
        <v>78</v>
      </c>
      <c r="M119" s="273">
        <v>1596</v>
      </c>
      <c r="N119" s="274">
        <v>1489</v>
      </c>
      <c r="O119" s="275">
        <v>3085</v>
      </c>
      <c r="P119" s="273">
        <v>36.299999999999997</v>
      </c>
      <c r="Q119" s="274">
        <v>34.9</v>
      </c>
      <c r="R119" s="275">
        <v>35.6</v>
      </c>
      <c r="S119" s="273">
        <v>1596</v>
      </c>
      <c r="T119" s="274">
        <v>1489</v>
      </c>
      <c r="U119" s="275">
        <v>3085</v>
      </c>
      <c r="V119" s="320" t="s">
        <v>191</v>
      </c>
      <c r="W119" s="320" t="s">
        <v>191</v>
      </c>
      <c r="X119" s="320" t="s">
        <v>191</v>
      </c>
      <c r="Y119" s="320" t="s">
        <v>191</v>
      </c>
      <c r="Z119" s="320" t="s">
        <v>191</v>
      </c>
      <c r="AA119" s="320" t="s">
        <v>191</v>
      </c>
      <c r="AB119" s="320" t="s">
        <v>191</v>
      </c>
      <c r="AC119" s="320" t="s">
        <v>191</v>
      </c>
      <c r="AD119" s="320" t="s">
        <v>191</v>
      </c>
      <c r="AE119" s="320" t="s">
        <v>191</v>
      </c>
      <c r="AF119" s="320" t="s">
        <v>191</v>
      </c>
      <c r="AG119" s="320" t="s">
        <v>191</v>
      </c>
      <c r="AH119" s="320" t="s">
        <v>191</v>
      </c>
      <c r="AI119" s="320" t="s">
        <v>191</v>
      </c>
      <c r="AJ119" s="320" t="s">
        <v>191</v>
      </c>
      <c r="AK119" s="320" t="s">
        <v>191</v>
      </c>
      <c r="AL119" s="320" t="s">
        <v>191</v>
      </c>
      <c r="AM119" s="320" t="s">
        <v>191</v>
      </c>
      <c r="AN119" s="320" t="s">
        <v>191</v>
      </c>
      <c r="AO119" s="320" t="s">
        <v>191</v>
      </c>
      <c r="AP119" s="320" t="s">
        <v>191</v>
      </c>
      <c r="AQ119" s="320" t="s">
        <v>191</v>
      </c>
      <c r="AR119" s="320" t="s">
        <v>191</v>
      </c>
      <c r="AS119" s="320" t="s">
        <v>191</v>
      </c>
      <c r="AT119" s="320" t="s">
        <v>191</v>
      </c>
      <c r="AU119" s="320" t="s">
        <v>191</v>
      </c>
      <c r="AV119" s="320" t="s">
        <v>191</v>
      </c>
      <c r="AW119" s="320" t="s">
        <v>191</v>
      </c>
      <c r="AX119" s="320" t="s">
        <v>191</v>
      </c>
      <c r="AY119" s="320" t="s">
        <v>191</v>
      </c>
      <c r="AZ119" s="320" t="s">
        <v>191</v>
      </c>
      <c r="BA119" s="320" t="s">
        <v>191</v>
      </c>
      <c r="BB119" s="320" t="s">
        <v>191</v>
      </c>
      <c r="BC119" s="320" t="s">
        <v>191</v>
      </c>
      <c r="BD119" s="320" t="s">
        <v>191</v>
      </c>
      <c r="BE119" s="320" t="s">
        <v>191</v>
      </c>
      <c r="BF119" s="273">
        <v>30</v>
      </c>
      <c r="BG119" s="274">
        <v>30</v>
      </c>
      <c r="BH119" s="275">
        <v>30</v>
      </c>
      <c r="BI119" s="273">
        <v>104</v>
      </c>
      <c r="BJ119" s="274">
        <v>271</v>
      </c>
      <c r="BK119" s="275">
        <v>375</v>
      </c>
      <c r="BL119" s="273">
        <v>30</v>
      </c>
      <c r="BM119" s="274">
        <v>32</v>
      </c>
      <c r="BN119" s="275">
        <v>31</v>
      </c>
      <c r="BO119" s="273">
        <v>104</v>
      </c>
      <c r="BP119" s="274">
        <v>271</v>
      </c>
      <c r="BQ119" s="275">
        <v>375</v>
      </c>
      <c r="BR119" s="273">
        <v>28.1</v>
      </c>
      <c r="BS119" s="274">
        <v>27.4</v>
      </c>
      <c r="BT119" s="275">
        <v>27.6</v>
      </c>
      <c r="BU119" s="273">
        <v>104</v>
      </c>
      <c r="BV119" s="274">
        <v>271</v>
      </c>
      <c r="BW119" s="275">
        <v>375</v>
      </c>
      <c r="BX119" s="273" t="s">
        <v>197</v>
      </c>
      <c r="BY119" s="274" t="s">
        <v>197</v>
      </c>
      <c r="BZ119" s="275" t="s">
        <v>197</v>
      </c>
      <c r="CA119" s="273">
        <v>20</v>
      </c>
      <c r="CB119" s="274">
        <v>58</v>
      </c>
      <c r="CC119" s="275">
        <v>78</v>
      </c>
      <c r="CD119" s="273" t="s">
        <v>197</v>
      </c>
      <c r="CE119" s="274" t="s">
        <v>197</v>
      </c>
      <c r="CF119" s="275" t="s">
        <v>197</v>
      </c>
      <c r="CG119" s="273">
        <v>20</v>
      </c>
      <c r="CH119" s="274">
        <v>58</v>
      </c>
      <c r="CI119" s="275">
        <v>78</v>
      </c>
      <c r="CJ119" s="273">
        <v>20.100000000000001</v>
      </c>
      <c r="CK119" s="274">
        <v>18.600000000000001</v>
      </c>
      <c r="CL119" s="275">
        <v>19</v>
      </c>
      <c r="CM119" s="273">
        <v>20</v>
      </c>
      <c r="CN119" s="274">
        <v>58</v>
      </c>
      <c r="CO119" s="275">
        <v>78</v>
      </c>
      <c r="CP119" s="273">
        <v>76</v>
      </c>
      <c r="CQ119" s="274">
        <v>62</v>
      </c>
      <c r="CR119" s="275">
        <v>69</v>
      </c>
      <c r="CS119" s="273">
        <v>1768</v>
      </c>
      <c r="CT119" s="274">
        <v>1873</v>
      </c>
      <c r="CU119" s="275">
        <v>3641</v>
      </c>
      <c r="CV119" s="273">
        <v>78</v>
      </c>
      <c r="CW119" s="274">
        <v>65</v>
      </c>
      <c r="CX119" s="275">
        <v>71</v>
      </c>
      <c r="CY119" s="273">
        <v>1768</v>
      </c>
      <c r="CZ119" s="274">
        <v>1873</v>
      </c>
      <c r="DA119" s="275">
        <v>3641</v>
      </c>
      <c r="DB119" s="273">
        <v>35.5</v>
      </c>
      <c r="DC119" s="274">
        <v>33.200000000000003</v>
      </c>
      <c r="DD119" s="275">
        <v>34.299999999999997</v>
      </c>
      <c r="DE119" s="273">
        <v>1768</v>
      </c>
      <c r="DF119" s="274">
        <v>1873</v>
      </c>
      <c r="DG119" s="275">
        <v>3641</v>
      </c>
    </row>
    <row r="120" spans="1:111" x14ac:dyDescent="0.35">
      <c r="A120" t="s">
        <v>98</v>
      </c>
      <c r="B120" t="s">
        <v>343</v>
      </c>
      <c r="C120" t="s">
        <v>338</v>
      </c>
      <c r="D120" s="273">
        <v>80</v>
      </c>
      <c r="E120" s="274">
        <v>70</v>
      </c>
      <c r="F120" s="275">
        <v>75</v>
      </c>
      <c r="G120" s="273">
        <v>907</v>
      </c>
      <c r="H120" s="274">
        <v>823</v>
      </c>
      <c r="I120" s="275">
        <v>1730</v>
      </c>
      <c r="J120" s="273">
        <v>81</v>
      </c>
      <c r="K120" s="274">
        <v>72</v>
      </c>
      <c r="L120" s="275">
        <v>77</v>
      </c>
      <c r="M120" s="273">
        <v>907</v>
      </c>
      <c r="N120" s="274">
        <v>823</v>
      </c>
      <c r="O120" s="275">
        <v>1730</v>
      </c>
      <c r="P120" s="273">
        <v>35.799999999999997</v>
      </c>
      <c r="Q120" s="274">
        <v>34.200000000000003</v>
      </c>
      <c r="R120" s="275">
        <v>35</v>
      </c>
      <c r="S120" s="273">
        <v>907</v>
      </c>
      <c r="T120" s="274">
        <v>823</v>
      </c>
      <c r="U120" s="275">
        <v>1730</v>
      </c>
      <c r="V120" s="320" t="s">
        <v>191</v>
      </c>
      <c r="W120" s="320" t="s">
        <v>191</v>
      </c>
      <c r="X120" s="320" t="s">
        <v>191</v>
      </c>
      <c r="Y120" s="320" t="s">
        <v>191</v>
      </c>
      <c r="Z120" s="320" t="s">
        <v>191</v>
      </c>
      <c r="AA120" s="320" t="s">
        <v>191</v>
      </c>
      <c r="AB120" s="320" t="s">
        <v>191</v>
      </c>
      <c r="AC120" s="320" t="s">
        <v>191</v>
      </c>
      <c r="AD120" s="320" t="s">
        <v>191</v>
      </c>
      <c r="AE120" s="320" t="s">
        <v>191</v>
      </c>
      <c r="AF120" s="320" t="s">
        <v>191</v>
      </c>
      <c r="AG120" s="320" t="s">
        <v>191</v>
      </c>
      <c r="AH120" s="320" t="s">
        <v>191</v>
      </c>
      <c r="AI120" s="320" t="s">
        <v>191</v>
      </c>
      <c r="AJ120" s="320" t="s">
        <v>191</v>
      </c>
      <c r="AK120" s="320" t="s">
        <v>191</v>
      </c>
      <c r="AL120" s="320" t="s">
        <v>191</v>
      </c>
      <c r="AM120" s="320" t="s">
        <v>191</v>
      </c>
      <c r="AN120" s="320" t="s">
        <v>191</v>
      </c>
      <c r="AO120" s="320" t="s">
        <v>191</v>
      </c>
      <c r="AP120" s="320" t="s">
        <v>191</v>
      </c>
      <c r="AQ120" s="320" t="s">
        <v>191</v>
      </c>
      <c r="AR120" s="320" t="s">
        <v>191</v>
      </c>
      <c r="AS120" s="320" t="s">
        <v>191</v>
      </c>
      <c r="AT120" s="320" t="s">
        <v>191</v>
      </c>
      <c r="AU120" s="320" t="s">
        <v>191</v>
      </c>
      <c r="AV120" s="320" t="s">
        <v>191</v>
      </c>
      <c r="AW120" s="320" t="s">
        <v>191</v>
      </c>
      <c r="AX120" s="320" t="s">
        <v>191</v>
      </c>
      <c r="AY120" s="320" t="s">
        <v>191</v>
      </c>
      <c r="AZ120" s="320" t="s">
        <v>191</v>
      </c>
      <c r="BA120" s="320" t="s">
        <v>191</v>
      </c>
      <c r="BB120" s="320" t="s">
        <v>191</v>
      </c>
      <c r="BC120" s="320" t="s">
        <v>191</v>
      </c>
      <c r="BD120" s="320" t="s">
        <v>191</v>
      </c>
      <c r="BE120" s="320" t="s">
        <v>191</v>
      </c>
      <c r="BF120" s="273">
        <v>39</v>
      </c>
      <c r="BG120" s="274">
        <v>29</v>
      </c>
      <c r="BH120" s="275">
        <v>32</v>
      </c>
      <c r="BI120" s="273">
        <v>61</v>
      </c>
      <c r="BJ120" s="274">
        <v>153</v>
      </c>
      <c r="BK120" s="275">
        <v>214</v>
      </c>
      <c r="BL120" s="273">
        <v>39</v>
      </c>
      <c r="BM120" s="274">
        <v>31</v>
      </c>
      <c r="BN120" s="275">
        <v>33</v>
      </c>
      <c r="BO120" s="273">
        <v>61</v>
      </c>
      <c r="BP120" s="274">
        <v>153</v>
      </c>
      <c r="BQ120" s="275">
        <v>214</v>
      </c>
      <c r="BR120" s="273">
        <v>28.8</v>
      </c>
      <c r="BS120" s="274">
        <v>26.2</v>
      </c>
      <c r="BT120" s="275">
        <v>27</v>
      </c>
      <c r="BU120" s="273">
        <v>61</v>
      </c>
      <c r="BV120" s="274">
        <v>153</v>
      </c>
      <c r="BW120" s="275">
        <v>214</v>
      </c>
      <c r="BX120" s="273" t="s">
        <v>197</v>
      </c>
      <c r="BY120" s="274" t="s">
        <v>197</v>
      </c>
      <c r="BZ120" s="275">
        <v>13</v>
      </c>
      <c r="CA120" s="273">
        <v>9</v>
      </c>
      <c r="CB120" s="274">
        <v>39</v>
      </c>
      <c r="CC120" s="275">
        <v>48</v>
      </c>
      <c r="CD120" s="273" t="s">
        <v>197</v>
      </c>
      <c r="CE120" s="274" t="s">
        <v>197</v>
      </c>
      <c r="CF120" s="275">
        <v>13</v>
      </c>
      <c r="CG120" s="273">
        <v>9</v>
      </c>
      <c r="CH120" s="274">
        <v>39</v>
      </c>
      <c r="CI120" s="275">
        <v>48</v>
      </c>
      <c r="CJ120" s="273">
        <v>22.3</v>
      </c>
      <c r="CK120" s="274">
        <v>20.100000000000001</v>
      </c>
      <c r="CL120" s="275">
        <v>20.5</v>
      </c>
      <c r="CM120" s="273">
        <v>9</v>
      </c>
      <c r="CN120" s="274">
        <v>39</v>
      </c>
      <c r="CO120" s="275">
        <v>48</v>
      </c>
      <c r="CP120" s="273">
        <v>76</v>
      </c>
      <c r="CQ120" s="274">
        <v>61</v>
      </c>
      <c r="CR120" s="275">
        <v>69</v>
      </c>
      <c r="CS120" s="273">
        <v>1008</v>
      </c>
      <c r="CT120" s="274">
        <v>1045</v>
      </c>
      <c r="CU120" s="275">
        <v>2053</v>
      </c>
      <c r="CV120" s="273">
        <v>77</v>
      </c>
      <c r="CW120" s="274">
        <v>63</v>
      </c>
      <c r="CX120" s="275">
        <v>70</v>
      </c>
      <c r="CY120" s="273">
        <v>1008</v>
      </c>
      <c r="CZ120" s="274">
        <v>1045</v>
      </c>
      <c r="DA120" s="275">
        <v>2053</v>
      </c>
      <c r="DB120" s="273">
        <v>35.200000000000003</v>
      </c>
      <c r="DC120" s="274">
        <v>32.5</v>
      </c>
      <c r="DD120" s="275">
        <v>33.799999999999997</v>
      </c>
      <c r="DE120" s="273">
        <v>1008</v>
      </c>
      <c r="DF120" s="274">
        <v>1045</v>
      </c>
      <c r="DG120" s="275">
        <v>2053</v>
      </c>
    </row>
    <row r="121" spans="1:111" x14ac:dyDescent="0.35">
      <c r="A121" t="s">
        <v>99</v>
      </c>
      <c r="B121" t="s">
        <v>344</v>
      </c>
      <c r="C121" t="s">
        <v>338</v>
      </c>
      <c r="D121" s="273">
        <v>82</v>
      </c>
      <c r="E121" s="274">
        <v>70</v>
      </c>
      <c r="F121" s="275">
        <v>76</v>
      </c>
      <c r="G121" s="273">
        <v>424</v>
      </c>
      <c r="H121" s="274">
        <v>433</v>
      </c>
      <c r="I121" s="275">
        <v>857</v>
      </c>
      <c r="J121" s="273">
        <v>83</v>
      </c>
      <c r="K121" s="274">
        <v>72</v>
      </c>
      <c r="L121" s="275">
        <v>77</v>
      </c>
      <c r="M121" s="273">
        <v>424</v>
      </c>
      <c r="N121" s="274">
        <v>433</v>
      </c>
      <c r="O121" s="275">
        <v>857</v>
      </c>
      <c r="P121" s="273">
        <v>36.5</v>
      </c>
      <c r="Q121" s="274">
        <v>34.700000000000003</v>
      </c>
      <c r="R121" s="275">
        <v>35.6</v>
      </c>
      <c r="S121" s="273">
        <v>424</v>
      </c>
      <c r="T121" s="274">
        <v>433</v>
      </c>
      <c r="U121" s="275">
        <v>857</v>
      </c>
      <c r="V121" s="320" t="s">
        <v>191</v>
      </c>
      <c r="W121" s="320" t="s">
        <v>191</v>
      </c>
      <c r="X121" s="320" t="s">
        <v>191</v>
      </c>
      <c r="Y121" s="320" t="s">
        <v>191</v>
      </c>
      <c r="Z121" s="320" t="s">
        <v>191</v>
      </c>
      <c r="AA121" s="320" t="s">
        <v>191</v>
      </c>
      <c r="AB121" s="320" t="s">
        <v>191</v>
      </c>
      <c r="AC121" s="320" t="s">
        <v>191</v>
      </c>
      <c r="AD121" s="320" t="s">
        <v>191</v>
      </c>
      <c r="AE121" s="320" t="s">
        <v>191</v>
      </c>
      <c r="AF121" s="320" t="s">
        <v>191</v>
      </c>
      <c r="AG121" s="320" t="s">
        <v>191</v>
      </c>
      <c r="AH121" s="320" t="s">
        <v>191</v>
      </c>
      <c r="AI121" s="320" t="s">
        <v>191</v>
      </c>
      <c r="AJ121" s="320" t="s">
        <v>191</v>
      </c>
      <c r="AK121" s="320" t="s">
        <v>191</v>
      </c>
      <c r="AL121" s="320" t="s">
        <v>191</v>
      </c>
      <c r="AM121" s="320" t="s">
        <v>191</v>
      </c>
      <c r="AN121" s="320" t="s">
        <v>191</v>
      </c>
      <c r="AO121" s="320" t="s">
        <v>191</v>
      </c>
      <c r="AP121" s="320" t="s">
        <v>191</v>
      </c>
      <c r="AQ121" s="320" t="s">
        <v>191</v>
      </c>
      <c r="AR121" s="320" t="s">
        <v>191</v>
      </c>
      <c r="AS121" s="320" t="s">
        <v>191</v>
      </c>
      <c r="AT121" s="320" t="s">
        <v>191</v>
      </c>
      <c r="AU121" s="320" t="s">
        <v>191</v>
      </c>
      <c r="AV121" s="320" t="s">
        <v>191</v>
      </c>
      <c r="AW121" s="320" t="s">
        <v>191</v>
      </c>
      <c r="AX121" s="320" t="s">
        <v>191</v>
      </c>
      <c r="AY121" s="320" t="s">
        <v>191</v>
      </c>
      <c r="AZ121" s="320" t="s">
        <v>191</v>
      </c>
      <c r="BA121" s="320" t="s">
        <v>191</v>
      </c>
      <c r="BB121" s="320" t="s">
        <v>191</v>
      </c>
      <c r="BC121" s="320" t="s">
        <v>191</v>
      </c>
      <c r="BD121" s="320" t="s">
        <v>191</v>
      </c>
      <c r="BE121" s="320" t="s">
        <v>191</v>
      </c>
      <c r="BF121" s="273" t="s">
        <v>197</v>
      </c>
      <c r="BG121" s="274" t="s">
        <v>197</v>
      </c>
      <c r="BH121" s="275">
        <v>14</v>
      </c>
      <c r="BI121" s="273">
        <v>15</v>
      </c>
      <c r="BJ121" s="274">
        <v>64</v>
      </c>
      <c r="BK121" s="275">
        <v>79</v>
      </c>
      <c r="BL121" s="273" t="s">
        <v>197</v>
      </c>
      <c r="BM121" s="274" t="s">
        <v>197</v>
      </c>
      <c r="BN121" s="275">
        <v>18</v>
      </c>
      <c r="BO121" s="273">
        <v>15</v>
      </c>
      <c r="BP121" s="274">
        <v>64</v>
      </c>
      <c r="BQ121" s="275">
        <v>79</v>
      </c>
      <c r="BR121" s="273">
        <v>25.3</v>
      </c>
      <c r="BS121" s="274">
        <v>24.6</v>
      </c>
      <c r="BT121" s="275">
        <v>24.8</v>
      </c>
      <c r="BU121" s="273">
        <v>15</v>
      </c>
      <c r="BV121" s="274">
        <v>64</v>
      </c>
      <c r="BW121" s="275">
        <v>79</v>
      </c>
      <c r="BX121" s="273" t="s">
        <v>197</v>
      </c>
      <c r="BY121" s="274" t="s">
        <v>197</v>
      </c>
      <c r="BZ121" s="275" t="s">
        <v>197</v>
      </c>
      <c r="CA121" s="273">
        <v>10</v>
      </c>
      <c r="CB121" s="274">
        <v>7</v>
      </c>
      <c r="CC121" s="275">
        <v>17</v>
      </c>
      <c r="CD121" s="273" t="s">
        <v>197</v>
      </c>
      <c r="CE121" s="274" t="s">
        <v>197</v>
      </c>
      <c r="CF121" s="275" t="s">
        <v>197</v>
      </c>
      <c r="CG121" s="273">
        <v>10</v>
      </c>
      <c r="CH121" s="274">
        <v>7</v>
      </c>
      <c r="CI121" s="275">
        <v>17</v>
      </c>
      <c r="CJ121" s="273">
        <v>19.3</v>
      </c>
      <c r="CK121" s="274">
        <v>20.3</v>
      </c>
      <c r="CL121" s="275">
        <v>19.7</v>
      </c>
      <c r="CM121" s="273">
        <v>10</v>
      </c>
      <c r="CN121" s="274">
        <v>7</v>
      </c>
      <c r="CO121" s="275">
        <v>17</v>
      </c>
      <c r="CP121" s="273">
        <v>77</v>
      </c>
      <c r="CQ121" s="274">
        <v>61</v>
      </c>
      <c r="CR121" s="275">
        <v>68</v>
      </c>
      <c r="CS121" s="273">
        <v>486</v>
      </c>
      <c r="CT121" s="274">
        <v>551</v>
      </c>
      <c r="CU121" s="275">
        <v>1037</v>
      </c>
      <c r="CV121" s="273">
        <v>78</v>
      </c>
      <c r="CW121" s="274">
        <v>63</v>
      </c>
      <c r="CX121" s="275">
        <v>70</v>
      </c>
      <c r="CY121" s="273">
        <v>486</v>
      </c>
      <c r="CZ121" s="274">
        <v>551</v>
      </c>
      <c r="DA121" s="275">
        <v>1037</v>
      </c>
      <c r="DB121" s="273">
        <v>35.799999999999997</v>
      </c>
      <c r="DC121" s="274">
        <v>33</v>
      </c>
      <c r="DD121" s="275">
        <v>34.299999999999997</v>
      </c>
      <c r="DE121" s="273">
        <v>486</v>
      </c>
      <c r="DF121" s="274">
        <v>551</v>
      </c>
      <c r="DG121" s="275">
        <v>1037</v>
      </c>
    </row>
    <row r="122" spans="1:111" x14ac:dyDescent="0.35">
      <c r="A122" t="s">
        <v>121</v>
      </c>
      <c r="B122" t="s">
        <v>366</v>
      </c>
      <c r="C122" t="s">
        <v>352</v>
      </c>
      <c r="D122" s="273">
        <v>85</v>
      </c>
      <c r="E122" s="274">
        <v>74</v>
      </c>
      <c r="F122" s="275">
        <v>80</v>
      </c>
      <c r="G122" s="273">
        <v>928</v>
      </c>
      <c r="H122" s="274">
        <v>909</v>
      </c>
      <c r="I122" s="275">
        <v>1837</v>
      </c>
      <c r="J122" s="273">
        <v>85</v>
      </c>
      <c r="K122" s="274">
        <v>75</v>
      </c>
      <c r="L122" s="275">
        <v>80</v>
      </c>
      <c r="M122" s="273">
        <v>928</v>
      </c>
      <c r="N122" s="274">
        <v>909</v>
      </c>
      <c r="O122" s="275">
        <v>1837</v>
      </c>
      <c r="P122" s="273">
        <v>39</v>
      </c>
      <c r="Q122" s="274">
        <v>37.200000000000003</v>
      </c>
      <c r="R122" s="275">
        <v>38.1</v>
      </c>
      <c r="S122" s="273">
        <v>928</v>
      </c>
      <c r="T122" s="274">
        <v>909</v>
      </c>
      <c r="U122" s="275">
        <v>1837</v>
      </c>
      <c r="V122" s="320" t="s">
        <v>191</v>
      </c>
      <c r="W122" s="320" t="s">
        <v>191</v>
      </c>
      <c r="X122" s="320" t="s">
        <v>191</v>
      </c>
      <c r="Y122" s="320" t="s">
        <v>191</v>
      </c>
      <c r="Z122" s="320" t="s">
        <v>191</v>
      </c>
      <c r="AA122" s="320" t="s">
        <v>191</v>
      </c>
      <c r="AB122" s="320" t="s">
        <v>191</v>
      </c>
      <c r="AC122" s="320" t="s">
        <v>191</v>
      </c>
      <c r="AD122" s="320" t="s">
        <v>191</v>
      </c>
      <c r="AE122" s="320" t="s">
        <v>191</v>
      </c>
      <c r="AF122" s="320" t="s">
        <v>191</v>
      </c>
      <c r="AG122" s="320" t="s">
        <v>191</v>
      </c>
      <c r="AH122" s="320" t="s">
        <v>191</v>
      </c>
      <c r="AI122" s="320" t="s">
        <v>191</v>
      </c>
      <c r="AJ122" s="320" t="s">
        <v>191</v>
      </c>
      <c r="AK122" s="320" t="s">
        <v>191</v>
      </c>
      <c r="AL122" s="320" t="s">
        <v>191</v>
      </c>
      <c r="AM122" s="320" t="s">
        <v>191</v>
      </c>
      <c r="AN122" s="320" t="s">
        <v>191</v>
      </c>
      <c r="AO122" s="320" t="s">
        <v>191</v>
      </c>
      <c r="AP122" s="320" t="s">
        <v>191</v>
      </c>
      <c r="AQ122" s="320" t="s">
        <v>191</v>
      </c>
      <c r="AR122" s="320" t="s">
        <v>191</v>
      </c>
      <c r="AS122" s="320" t="s">
        <v>191</v>
      </c>
      <c r="AT122" s="320" t="s">
        <v>191</v>
      </c>
      <c r="AU122" s="320" t="s">
        <v>191</v>
      </c>
      <c r="AV122" s="320" t="s">
        <v>191</v>
      </c>
      <c r="AW122" s="320" t="s">
        <v>191</v>
      </c>
      <c r="AX122" s="320" t="s">
        <v>191</v>
      </c>
      <c r="AY122" s="320" t="s">
        <v>191</v>
      </c>
      <c r="AZ122" s="320" t="s">
        <v>191</v>
      </c>
      <c r="BA122" s="320" t="s">
        <v>191</v>
      </c>
      <c r="BB122" s="320" t="s">
        <v>191</v>
      </c>
      <c r="BC122" s="320" t="s">
        <v>191</v>
      </c>
      <c r="BD122" s="320" t="s">
        <v>191</v>
      </c>
      <c r="BE122" s="320" t="s">
        <v>191</v>
      </c>
      <c r="BF122" s="273">
        <v>43</v>
      </c>
      <c r="BG122" s="274">
        <v>20</v>
      </c>
      <c r="BH122" s="275">
        <v>27</v>
      </c>
      <c r="BI122" s="273">
        <v>40</v>
      </c>
      <c r="BJ122" s="274">
        <v>87</v>
      </c>
      <c r="BK122" s="275">
        <v>127</v>
      </c>
      <c r="BL122" s="273">
        <v>43</v>
      </c>
      <c r="BM122" s="274">
        <v>20</v>
      </c>
      <c r="BN122" s="275">
        <v>27</v>
      </c>
      <c r="BO122" s="273">
        <v>40</v>
      </c>
      <c r="BP122" s="274">
        <v>87</v>
      </c>
      <c r="BQ122" s="275">
        <v>127</v>
      </c>
      <c r="BR122" s="273">
        <v>28.7</v>
      </c>
      <c r="BS122" s="274">
        <v>25.7</v>
      </c>
      <c r="BT122" s="275">
        <v>26.6</v>
      </c>
      <c r="BU122" s="273">
        <v>40</v>
      </c>
      <c r="BV122" s="274">
        <v>87</v>
      </c>
      <c r="BW122" s="275">
        <v>127</v>
      </c>
      <c r="BX122" s="273" t="s">
        <v>197</v>
      </c>
      <c r="BY122" s="274" t="s">
        <v>197</v>
      </c>
      <c r="BZ122" s="275" t="s">
        <v>197</v>
      </c>
      <c r="CA122" s="273">
        <v>3</v>
      </c>
      <c r="CB122" s="274">
        <v>8</v>
      </c>
      <c r="CC122" s="275">
        <v>11</v>
      </c>
      <c r="CD122" s="273" t="s">
        <v>197</v>
      </c>
      <c r="CE122" s="274" t="s">
        <v>197</v>
      </c>
      <c r="CF122" s="275" t="s">
        <v>197</v>
      </c>
      <c r="CG122" s="273">
        <v>3</v>
      </c>
      <c r="CH122" s="274">
        <v>8</v>
      </c>
      <c r="CI122" s="275">
        <v>11</v>
      </c>
      <c r="CJ122" s="273">
        <v>28.7</v>
      </c>
      <c r="CK122" s="274">
        <v>18.3</v>
      </c>
      <c r="CL122" s="275">
        <v>21.1</v>
      </c>
      <c r="CM122" s="273">
        <v>3</v>
      </c>
      <c r="CN122" s="274">
        <v>8</v>
      </c>
      <c r="CO122" s="275">
        <v>11</v>
      </c>
      <c r="CP122" s="273">
        <v>83</v>
      </c>
      <c r="CQ122" s="274">
        <v>69</v>
      </c>
      <c r="CR122" s="275">
        <v>76</v>
      </c>
      <c r="CS122" s="273">
        <v>999</v>
      </c>
      <c r="CT122" s="274">
        <v>1030</v>
      </c>
      <c r="CU122" s="275">
        <v>2029</v>
      </c>
      <c r="CV122" s="273">
        <v>83</v>
      </c>
      <c r="CW122" s="274">
        <v>69</v>
      </c>
      <c r="CX122" s="275">
        <v>76</v>
      </c>
      <c r="CY122" s="273">
        <v>999</v>
      </c>
      <c r="CZ122" s="274">
        <v>1030</v>
      </c>
      <c r="DA122" s="275">
        <v>2029</v>
      </c>
      <c r="DB122" s="273">
        <v>38.5</v>
      </c>
      <c r="DC122" s="274">
        <v>36.1</v>
      </c>
      <c r="DD122" s="275">
        <v>37.299999999999997</v>
      </c>
      <c r="DE122" s="273">
        <v>999</v>
      </c>
      <c r="DF122" s="274">
        <v>1030</v>
      </c>
      <c r="DG122" s="275">
        <v>2029</v>
      </c>
    </row>
    <row r="123" spans="1:111" x14ac:dyDescent="0.35">
      <c r="A123" t="s">
        <v>100</v>
      </c>
      <c r="B123" t="s">
        <v>345</v>
      </c>
      <c r="C123" t="s">
        <v>338</v>
      </c>
      <c r="D123" s="273">
        <v>79</v>
      </c>
      <c r="E123" s="274">
        <v>71</v>
      </c>
      <c r="F123" s="275">
        <v>75</v>
      </c>
      <c r="G123" s="273">
        <v>1500</v>
      </c>
      <c r="H123" s="274">
        <v>1356</v>
      </c>
      <c r="I123" s="275">
        <v>2856</v>
      </c>
      <c r="J123" s="273">
        <v>80</v>
      </c>
      <c r="K123" s="274">
        <v>74</v>
      </c>
      <c r="L123" s="275">
        <v>77</v>
      </c>
      <c r="M123" s="273">
        <v>1500</v>
      </c>
      <c r="N123" s="274">
        <v>1356</v>
      </c>
      <c r="O123" s="275">
        <v>2856</v>
      </c>
      <c r="P123" s="273">
        <v>35.5</v>
      </c>
      <c r="Q123" s="274">
        <v>33.9</v>
      </c>
      <c r="R123" s="275">
        <v>34.700000000000003</v>
      </c>
      <c r="S123" s="273">
        <v>1500</v>
      </c>
      <c r="T123" s="274">
        <v>1356</v>
      </c>
      <c r="U123" s="275">
        <v>2856</v>
      </c>
      <c r="V123" s="320" t="s">
        <v>191</v>
      </c>
      <c r="W123" s="320" t="s">
        <v>191</v>
      </c>
      <c r="X123" s="320" t="s">
        <v>191</v>
      </c>
      <c r="Y123" s="320" t="s">
        <v>191</v>
      </c>
      <c r="Z123" s="320" t="s">
        <v>191</v>
      </c>
      <c r="AA123" s="320" t="s">
        <v>191</v>
      </c>
      <c r="AB123" s="320" t="s">
        <v>191</v>
      </c>
      <c r="AC123" s="320" t="s">
        <v>191</v>
      </c>
      <c r="AD123" s="320" t="s">
        <v>191</v>
      </c>
      <c r="AE123" s="320" t="s">
        <v>191</v>
      </c>
      <c r="AF123" s="320" t="s">
        <v>191</v>
      </c>
      <c r="AG123" s="320" t="s">
        <v>191</v>
      </c>
      <c r="AH123" s="320" t="s">
        <v>191</v>
      </c>
      <c r="AI123" s="320" t="s">
        <v>191</v>
      </c>
      <c r="AJ123" s="320" t="s">
        <v>191</v>
      </c>
      <c r="AK123" s="320" t="s">
        <v>191</v>
      </c>
      <c r="AL123" s="320" t="s">
        <v>191</v>
      </c>
      <c r="AM123" s="320" t="s">
        <v>191</v>
      </c>
      <c r="AN123" s="320" t="s">
        <v>191</v>
      </c>
      <c r="AO123" s="320" t="s">
        <v>191</v>
      </c>
      <c r="AP123" s="320" t="s">
        <v>191</v>
      </c>
      <c r="AQ123" s="320" t="s">
        <v>191</v>
      </c>
      <c r="AR123" s="320" t="s">
        <v>191</v>
      </c>
      <c r="AS123" s="320" t="s">
        <v>191</v>
      </c>
      <c r="AT123" s="320" t="s">
        <v>191</v>
      </c>
      <c r="AU123" s="320" t="s">
        <v>191</v>
      </c>
      <c r="AV123" s="320" t="s">
        <v>191</v>
      </c>
      <c r="AW123" s="320" t="s">
        <v>191</v>
      </c>
      <c r="AX123" s="320" t="s">
        <v>191</v>
      </c>
      <c r="AY123" s="320" t="s">
        <v>191</v>
      </c>
      <c r="AZ123" s="320" t="s">
        <v>191</v>
      </c>
      <c r="BA123" s="320" t="s">
        <v>191</v>
      </c>
      <c r="BB123" s="320" t="s">
        <v>191</v>
      </c>
      <c r="BC123" s="320" t="s">
        <v>191</v>
      </c>
      <c r="BD123" s="320" t="s">
        <v>191</v>
      </c>
      <c r="BE123" s="320" t="s">
        <v>191</v>
      </c>
      <c r="BF123" s="273">
        <v>33</v>
      </c>
      <c r="BG123" s="274">
        <v>21</v>
      </c>
      <c r="BH123" s="275">
        <v>25</v>
      </c>
      <c r="BI123" s="273">
        <v>93</v>
      </c>
      <c r="BJ123" s="274">
        <v>192</v>
      </c>
      <c r="BK123" s="275">
        <v>285</v>
      </c>
      <c r="BL123" s="273">
        <v>34</v>
      </c>
      <c r="BM123" s="274">
        <v>22</v>
      </c>
      <c r="BN123" s="275">
        <v>26</v>
      </c>
      <c r="BO123" s="273">
        <v>93</v>
      </c>
      <c r="BP123" s="274">
        <v>192</v>
      </c>
      <c r="BQ123" s="275">
        <v>285</v>
      </c>
      <c r="BR123" s="273">
        <v>27.8</v>
      </c>
      <c r="BS123" s="274">
        <v>26.5</v>
      </c>
      <c r="BT123" s="275">
        <v>26.9</v>
      </c>
      <c r="BU123" s="273">
        <v>93</v>
      </c>
      <c r="BV123" s="274">
        <v>192</v>
      </c>
      <c r="BW123" s="275">
        <v>285</v>
      </c>
      <c r="BX123" s="273" t="s">
        <v>197</v>
      </c>
      <c r="BY123" s="274" t="s">
        <v>197</v>
      </c>
      <c r="BZ123" s="275" t="s">
        <v>197</v>
      </c>
      <c r="CA123" s="273">
        <v>9</v>
      </c>
      <c r="CB123" s="274">
        <v>42</v>
      </c>
      <c r="CC123" s="275">
        <v>51</v>
      </c>
      <c r="CD123" s="273" t="s">
        <v>197</v>
      </c>
      <c r="CE123" s="274" t="s">
        <v>197</v>
      </c>
      <c r="CF123" s="275" t="s">
        <v>197</v>
      </c>
      <c r="CG123" s="273">
        <v>9</v>
      </c>
      <c r="CH123" s="274">
        <v>42</v>
      </c>
      <c r="CI123" s="275">
        <v>51</v>
      </c>
      <c r="CJ123" s="273">
        <v>19.7</v>
      </c>
      <c r="CK123" s="274">
        <v>18.5</v>
      </c>
      <c r="CL123" s="275">
        <v>18.7</v>
      </c>
      <c r="CM123" s="273">
        <v>9</v>
      </c>
      <c r="CN123" s="274">
        <v>42</v>
      </c>
      <c r="CO123" s="275">
        <v>51</v>
      </c>
      <c r="CP123" s="273">
        <v>75</v>
      </c>
      <c r="CQ123" s="274">
        <v>63</v>
      </c>
      <c r="CR123" s="275">
        <v>69</v>
      </c>
      <c r="CS123" s="273">
        <v>1644</v>
      </c>
      <c r="CT123" s="274">
        <v>1628</v>
      </c>
      <c r="CU123" s="275">
        <v>3272</v>
      </c>
      <c r="CV123" s="273">
        <v>77</v>
      </c>
      <c r="CW123" s="274">
        <v>65</v>
      </c>
      <c r="CX123" s="275">
        <v>71</v>
      </c>
      <c r="CY123" s="273">
        <v>1644</v>
      </c>
      <c r="CZ123" s="274">
        <v>1628</v>
      </c>
      <c r="DA123" s="275">
        <v>3272</v>
      </c>
      <c r="DB123" s="273">
        <v>34.9</v>
      </c>
      <c r="DC123" s="274">
        <v>32.5</v>
      </c>
      <c r="DD123" s="275">
        <v>33.700000000000003</v>
      </c>
      <c r="DE123" s="273">
        <v>1644</v>
      </c>
      <c r="DF123" s="274">
        <v>1628</v>
      </c>
      <c r="DG123" s="275">
        <v>3272</v>
      </c>
    </row>
    <row r="124" spans="1:111" x14ac:dyDescent="0.35">
      <c r="A124" t="s">
        <v>101</v>
      </c>
      <c r="B124" t="s">
        <v>346</v>
      </c>
      <c r="C124" t="s">
        <v>338</v>
      </c>
      <c r="D124" s="273">
        <v>87</v>
      </c>
      <c r="E124" s="274">
        <v>81</v>
      </c>
      <c r="F124" s="275">
        <v>84</v>
      </c>
      <c r="G124" s="273">
        <v>1753</v>
      </c>
      <c r="H124" s="274">
        <v>1623</v>
      </c>
      <c r="I124" s="275">
        <v>3376</v>
      </c>
      <c r="J124" s="273">
        <v>87</v>
      </c>
      <c r="K124" s="274">
        <v>82</v>
      </c>
      <c r="L124" s="275">
        <v>85</v>
      </c>
      <c r="M124" s="273">
        <v>1753</v>
      </c>
      <c r="N124" s="274">
        <v>1623</v>
      </c>
      <c r="O124" s="275">
        <v>3376</v>
      </c>
      <c r="P124" s="273">
        <v>34.299999999999997</v>
      </c>
      <c r="Q124" s="274">
        <v>33.799999999999997</v>
      </c>
      <c r="R124" s="275">
        <v>34.1</v>
      </c>
      <c r="S124" s="273">
        <v>1753</v>
      </c>
      <c r="T124" s="274">
        <v>1623</v>
      </c>
      <c r="U124" s="275">
        <v>3376</v>
      </c>
      <c r="V124" s="320" t="s">
        <v>191</v>
      </c>
      <c r="W124" s="320" t="s">
        <v>191</v>
      </c>
      <c r="X124" s="320" t="s">
        <v>191</v>
      </c>
      <c r="Y124" s="320" t="s">
        <v>191</v>
      </c>
      <c r="Z124" s="320" t="s">
        <v>191</v>
      </c>
      <c r="AA124" s="320" t="s">
        <v>191</v>
      </c>
      <c r="AB124" s="320" t="s">
        <v>191</v>
      </c>
      <c r="AC124" s="320" t="s">
        <v>191</v>
      </c>
      <c r="AD124" s="320" t="s">
        <v>191</v>
      </c>
      <c r="AE124" s="320" t="s">
        <v>191</v>
      </c>
      <c r="AF124" s="320" t="s">
        <v>191</v>
      </c>
      <c r="AG124" s="320" t="s">
        <v>191</v>
      </c>
      <c r="AH124" s="320" t="s">
        <v>191</v>
      </c>
      <c r="AI124" s="320" t="s">
        <v>191</v>
      </c>
      <c r="AJ124" s="320" t="s">
        <v>191</v>
      </c>
      <c r="AK124" s="320" t="s">
        <v>191</v>
      </c>
      <c r="AL124" s="320" t="s">
        <v>191</v>
      </c>
      <c r="AM124" s="320" t="s">
        <v>191</v>
      </c>
      <c r="AN124" s="320" t="s">
        <v>191</v>
      </c>
      <c r="AO124" s="320" t="s">
        <v>191</v>
      </c>
      <c r="AP124" s="320" t="s">
        <v>191</v>
      </c>
      <c r="AQ124" s="320" t="s">
        <v>191</v>
      </c>
      <c r="AR124" s="320" t="s">
        <v>191</v>
      </c>
      <c r="AS124" s="320" t="s">
        <v>191</v>
      </c>
      <c r="AT124" s="320" t="s">
        <v>191</v>
      </c>
      <c r="AU124" s="320" t="s">
        <v>191</v>
      </c>
      <c r="AV124" s="320" t="s">
        <v>191</v>
      </c>
      <c r="AW124" s="320" t="s">
        <v>191</v>
      </c>
      <c r="AX124" s="320" t="s">
        <v>191</v>
      </c>
      <c r="AY124" s="320" t="s">
        <v>191</v>
      </c>
      <c r="AZ124" s="320" t="s">
        <v>191</v>
      </c>
      <c r="BA124" s="320" t="s">
        <v>191</v>
      </c>
      <c r="BB124" s="320" t="s">
        <v>191</v>
      </c>
      <c r="BC124" s="320" t="s">
        <v>191</v>
      </c>
      <c r="BD124" s="320" t="s">
        <v>191</v>
      </c>
      <c r="BE124" s="320" t="s">
        <v>191</v>
      </c>
      <c r="BF124" s="273">
        <v>40</v>
      </c>
      <c r="BG124" s="274">
        <v>29</v>
      </c>
      <c r="BH124" s="275">
        <v>32</v>
      </c>
      <c r="BI124" s="273">
        <v>67</v>
      </c>
      <c r="BJ124" s="274">
        <v>193</v>
      </c>
      <c r="BK124" s="275">
        <v>260</v>
      </c>
      <c r="BL124" s="273">
        <v>40</v>
      </c>
      <c r="BM124" s="274">
        <v>30</v>
      </c>
      <c r="BN124" s="275">
        <v>33</v>
      </c>
      <c r="BO124" s="273">
        <v>67</v>
      </c>
      <c r="BP124" s="274">
        <v>193</v>
      </c>
      <c r="BQ124" s="275">
        <v>260</v>
      </c>
      <c r="BR124" s="273">
        <v>28.4</v>
      </c>
      <c r="BS124" s="274">
        <v>27.1</v>
      </c>
      <c r="BT124" s="275">
        <v>27.5</v>
      </c>
      <c r="BU124" s="273">
        <v>67</v>
      </c>
      <c r="BV124" s="274">
        <v>193</v>
      </c>
      <c r="BW124" s="275">
        <v>260</v>
      </c>
      <c r="BX124" s="273" t="s">
        <v>197</v>
      </c>
      <c r="BY124" s="274" t="s">
        <v>197</v>
      </c>
      <c r="BZ124" s="275" t="s">
        <v>197</v>
      </c>
      <c r="CA124" s="273">
        <v>16</v>
      </c>
      <c r="CB124" s="274">
        <v>41</v>
      </c>
      <c r="CC124" s="275">
        <v>57</v>
      </c>
      <c r="CD124" s="273" t="s">
        <v>197</v>
      </c>
      <c r="CE124" s="274" t="s">
        <v>197</v>
      </c>
      <c r="CF124" s="275" t="s">
        <v>197</v>
      </c>
      <c r="CG124" s="273">
        <v>16</v>
      </c>
      <c r="CH124" s="274">
        <v>41</v>
      </c>
      <c r="CI124" s="275">
        <v>57</v>
      </c>
      <c r="CJ124" s="273">
        <v>18.5</v>
      </c>
      <c r="CK124" s="274">
        <v>18.3</v>
      </c>
      <c r="CL124" s="275">
        <v>18.399999999999999</v>
      </c>
      <c r="CM124" s="273">
        <v>16</v>
      </c>
      <c r="CN124" s="274">
        <v>41</v>
      </c>
      <c r="CO124" s="275">
        <v>57</v>
      </c>
      <c r="CP124" s="273">
        <v>84</v>
      </c>
      <c r="CQ124" s="274">
        <v>73</v>
      </c>
      <c r="CR124" s="275">
        <v>78</v>
      </c>
      <c r="CS124" s="273">
        <v>1867</v>
      </c>
      <c r="CT124" s="274">
        <v>1891</v>
      </c>
      <c r="CU124" s="275">
        <v>3758</v>
      </c>
      <c r="CV124" s="273">
        <v>84</v>
      </c>
      <c r="CW124" s="274">
        <v>74</v>
      </c>
      <c r="CX124" s="275">
        <v>79</v>
      </c>
      <c r="CY124" s="273">
        <v>1867</v>
      </c>
      <c r="CZ124" s="274">
        <v>1891</v>
      </c>
      <c r="DA124" s="275">
        <v>3758</v>
      </c>
      <c r="DB124" s="273">
        <v>33.9</v>
      </c>
      <c r="DC124" s="274">
        <v>32.700000000000003</v>
      </c>
      <c r="DD124" s="275">
        <v>33.299999999999997</v>
      </c>
      <c r="DE124" s="273">
        <v>1867</v>
      </c>
      <c r="DF124" s="274">
        <v>1891</v>
      </c>
      <c r="DG124" s="275">
        <v>3758</v>
      </c>
    </row>
    <row r="125" spans="1:111" x14ac:dyDescent="0.35">
      <c r="A125" t="s">
        <v>122</v>
      </c>
      <c r="B125" t="s">
        <v>367</v>
      </c>
      <c r="C125" t="s">
        <v>352</v>
      </c>
      <c r="D125" s="273">
        <v>83</v>
      </c>
      <c r="E125" s="274">
        <v>75</v>
      </c>
      <c r="F125" s="275">
        <v>79</v>
      </c>
      <c r="G125" s="273">
        <v>1173</v>
      </c>
      <c r="H125" s="274">
        <v>1065</v>
      </c>
      <c r="I125" s="275">
        <v>2238</v>
      </c>
      <c r="J125" s="273">
        <v>84</v>
      </c>
      <c r="K125" s="274">
        <v>76</v>
      </c>
      <c r="L125" s="275">
        <v>80</v>
      </c>
      <c r="M125" s="273">
        <v>1173</v>
      </c>
      <c r="N125" s="274">
        <v>1065</v>
      </c>
      <c r="O125" s="275">
        <v>2238</v>
      </c>
      <c r="P125" s="273">
        <v>37.200000000000003</v>
      </c>
      <c r="Q125" s="274">
        <v>36</v>
      </c>
      <c r="R125" s="275">
        <v>36.6</v>
      </c>
      <c r="S125" s="273">
        <v>1173</v>
      </c>
      <c r="T125" s="274">
        <v>1065</v>
      </c>
      <c r="U125" s="275">
        <v>2238</v>
      </c>
      <c r="V125" s="320" t="s">
        <v>191</v>
      </c>
      <c r="W125" s="320" t="s">
        <v>191</v>
      </c>
      <c r="X125" s="320" t="s">
        <v>191</v>
      </c>
      <c r="Y125" s="320" t="s">
        <v>191</v>
      </c>
      <c r="Z125" s="320" t="s">
        <v>191</v>
      </c>
      <c r="AA125" s="320" t="s">
        <v>191</v>
      </c>
      <c r="AB125" s="320" t="s">
        <v>191</v>
      </c>
      <c r="AC125" s="320" t="s">
        <v>191</v>
      </c>
      <c r="AD125" s="320" t="s">
        <v>191</v>
      </c>
      <c r="AE125" s="320" t="s">
        <v>191</v>
      </c>
      <c r="AF125" s="320" t="s">
        <v>191</v>
      </c>
      <c r="AG125" s="320" t="s">
        <v>191</v>
      </c>
      <c r="AH125" s="320" t="s">
        <v>191</v>
      </c>
      <c r="AI125" s="320" t="s">
        <v>191</v>
      </c>
      <c r="AJ125" s="320" t="s">
        <v>191</v>
      </c>
      <c r="AK125" s="320" t="s">
        <v>191</v>
      </c>
      <c r="AL125" s="320" t="s">
        <v>191</v>
      </c>
      <c r="AM125" s="320" t="s">
        <v>191</v>
      </c>
      <c r="AN125" s="320" t="s">
        <v>191</v>
      </c>
      <c r="AO125" s="320" t="s">
        <v>191</v>
      </c>
      <c r="AP125" s="320" t="s">
        <v>191</v>
      </c>
      <c r="AQ125" s="320" t="s">
        <v>191</v>
      </c>
      <c r="AR125" s="320" t="s">
        <v>191</v>
      </c>
      <c r="AS125" s="320" t="s">
        <v>191</v>
      </c>
      <c r="AT125" s="320" t="s">
        <v>191</v>
      </c>
      <c r="AU125" s="320" t="s">
        <v>191</v>
      </c>
      <c r="AV125" s="320" t="s">
        <v>191</v>
      </c>
      <c r="AW125" s="320" t="s">
        <v>191</v>
      </c>
      <c r="AX125" s="320" t="s">
        <v>191</v>
      </c>
      <c r="AY125" s="320" t="s">
        <v>191</v>
      </c>
      <c r="AZ125" s="320" t="s">
        <v>191</v>
      </c>
      <c r="BA125" s="320" t="s">
        <v>191</v>
      </c>
      <c r="BB125" s="320" t="s">
        <v>191</v>
      </c>
      <c r="BC125" s="320" t="s">
        <v>191</v>
      </c>
      <c r="BD125" s="320" t="s">
        <v>191</v>
      </c>
      <c r="BE125" s="320" t="s">
        <v>191</v>
      </c>
      <c r="BF125" s="273">
        <v>23</v>
      </c>
      <c r="BG125" s="274">
        <v>24</v>
      </c>
      <c r="BH125" s="275">
        <v>24</v>
      </c>
      <c r="BI125" s="273">
        <v>56</v>
      </c>
      <c r="BJ125" s="274">
        <v>148</v>
      </c>
      <c r="BK125" s="275">
        <v>204</v>
      </c>
      <c r="BL125" s="273">
        <v>23</v>
      </c>
      <c r="BM125" s="274">
        <v>25</v>
      </c>
      <c r="BN125" s="275">
        <v>25</v>
      </c>
      <c r="BO125" s="273">
        <v>56</v>
      </c>
      <c r="BP125" s="274">
        <v>148</v>
      </c>
      <c r="BQ125" s="275">
        <v>204</v>
      </c>
      <c r="BR125" s="273">
        <v>26.4</v>
      </c>
      <c r="BS125" s="274">
        <v>26.6</v>
      </c>
      <c r="BT125" s="275">
        <v>26.5</v>
      </c>
      <c r="BU125" s="273">
        <v>56</v>
      </c>
      <c r="BV125" s="274">
        <v>148</v>
      </c>
      <c r="BW125" s="275">
        <v>204</v>
      </c>
      <c r="BX125" s="273" t="s">
        <v>197</v>
      </c>
      <c r="BY125" s="274" t="s">
        <v>197</v>
      </c>
      <c r="BZ125" s="275" t="s">
        <v>197</v>
      </c>
      <c r="CA125" s="273">
        <v>14</v>
      </c>
      <c r="CB125" s="274">
        <v>25</v>
      </c>
      <c r="CC125" s="275">
        <v>39</v>
      </c>
      <c r="CD125" s="273" t="s">
        <v>197</v>
      </c>
      <c r="CE125" s="274" t="s">
        <v>197</v>
      </c>
      <c r="CF125" s="275" t="s">
        <v>197</v>
      </c>
      <c r="CG125" s="273">
        <v>14</v>
      </c>
      <c r="CH125" s="274">
        <v>25</v>
      </c>
      <c r="CI125" s="275">
        <v>39</v>
      </c>
      <c r="CJ125" s="273">
        <v>18.7</v>
      </c>
      <c r="CK125" s="274">
        <v>19</v>
      </c>
      <c r="CL125" s="275">
        <v>18.899999999999999</v>
      </c>
      <c r="CM125" s="273">
        <v>14</v>
      </c>
      <c r="CN125" s="274">
        <v>25</v>
      </c>
      <c r="CO125" s="275">
        <v>39</v>
      </c>
      <c r="CP125" s="273">
        <v>79</v>
      </c>
      <c r="CQ125" s="274">
        <v>67</v>
      </c>
      <c r="CR125" s="275">
        <v>73</v>
      </c>
      <c r="CS125" s="273">
        <v>1269</v>
      </c>
      <c r="CT125" s="274">
        <v>1280</v>
      </c>
      <c r="CU125" s="275">
        <v>2549</v>
      </c>
      <c r="CV125" s="273">
        <v>79</v>
      </c>
      <c r="CW125" s="274">
        <v>68</v>
      </c>
      <c r="CX125" s="275">
        <v>74</v>
      </c>
      <c r="CY125" s="273">
        <v>1269</v>
      </c>
      <c r="CZ125" s="274">
        <v>1280</v>
      </c>
      <c r="DA125" s="275">
        <v>2549</v>
      </c>
      <c r="DB125" s="273">
        <v>36.4</v>
      </c>
      <c r="DC125" s="274">
        <v>34.4</v>
      </c>
      <c r="DD125" s="275">
        <v>35.4</v>
      </c>
      <c r="DE125" s="273">
        <v>1269</v>
      </c>
      <c r="DF125" s="274">
        <v>1280</v>
      </c>
      <c r="DG125" s="275">
        <v>2549</v>
      </c>
    </row>
    <row r="126" spans="1:111" x14ac:dyDescent="0.35">
      <c r="A126" t="s">
        <v>102</v>
      </c>
      <c r="B126" t="s">
        <v>347</v>
      </c>
      <c r="C126" t="s">
        <v>338</v>
      </c>
      <c r="D126" s="273">
        <v>84</v>
      </c>
      <c r="E126" s="274">
        <v>75</v>
      </c>
      <c r="F126" s="275">
        <v>79</v>
      </c>
      <c r="G126" s="273">
        <v>2325</v>
      </c>
      <c r="H126" s="274">
        <v>2133</v>
      </c>
      <c r="I126" s="275">
        <v>4458</v>
      </c>
      <c r="J126" s="273">
        <v>85</v>
      </c>
      <c r="K126" s="274">
        <v>77</v>
      </c>
      <c r="L126" s="275">
        <v>81</v>
      </c>
      <c r="M126" s="273">
        <v>2325</v>
      </c>
      <c r="N126" s="274">
        <v>2133</v>
      </c>
      <c r="O126" s="275">
        <v>4458</v>
      </c>
      <c r="P126" s="273">
        <v>37.4</v>
      </c>
      <c r="Q126" s="274">
        <v>35.5</v>
      </c>
      <c r="R126" s="275">
        <v>36.5</v>
      </c>
      <c r="S126" s="273">
        <v>2325</v>
      </c>
      <c r="T126" s="274">
        <v>2133</v>
      </c>
      <c r="U126" s="275">
        <v>4458</v>
      </c>
      <c r="V126" s="320" t="s">
        <v>191</v>
      </c>
      <c r="W126" s="320" t="s">
        <v>191</v>
      </c>
      <c r="X126" s="320" t="s">
        <v>191</v>
      </c>
      <c r="Y126" s="320" t="s">
        <v>191</v>
      </c>
      <c r="Z126" s="320" t="s">
        <v>191</v>
      </c>
      <c r="AA126" s="320" t="s">
        <v>191</v>
      </c>
      <c r="AB126" s="320" t="s">
        <v>191</v>
      </c>
      <c r="AC126" s="320" t="s">
        <v>191</v>
      </c>
      <c r="AD126" s="320" t="s">
        <v>191</v>
      </c>
      <c r="AE126" s="320" t="s">
        <v>191</v>
      </c>
      <c r="AF126" s="320" t="s">
        <v>191</v>
      </c>
      <c r="AG126" s="320" t="s">
        <v>191</v>
      </c>
      <c r="AH126" s="320" t="s">
        <v>191</v>
      </c>
      <c r="AI126" s="320" t="s">
        <v>191</v>
      </c>
      <c r="AJ126" s="320" t="s">
        <v>191</v>
      </c>
      <c r="AK126" s="320" t="s">
        <v>191</v>
      </c>
      <c r="AL126" s="320" t="s">
        <v>191</v>
      </c>
      <c r="AM126" s="320" t="s">
        <v>191</v>
      </c>
      <c r="AN126" s="320" t="s">
        <v>191</v>
      </c>
      <c r="AO126" s="320" t="s">
        <v>191</v>
      </c>
      <c r="AP126" s="320" t="s">
        <v>191</v>
      </c>
      <c r="AQ126" s="320" t="s">
        <v>191</v>
      </c>
      <c r="AR126" s="320" t="s">
        <v>191</v>
      </c>
      <c r="AS126" s="320" t="s">
        <v>191</v>
      </c>
      <c r="AT126" s="320" t="s">
        <v>191</v>
      </c>
      <c r="AU126" s="320" t="s">
        <v>191</v>
      </c>
      <c r="AV126" s="320" t="s">
        <v>191</v>
      </c>
      <c r="AW126" s="320" t="s">
        <v>191</v>
      </c>
      <c r="AX126" s="320" t="s">
        <v>191</v>
      </c>
      <c r="AY126" s="320" t="s">
        <v>191</v>
      </c>
      <c r="AZ126" s="320" t="s">
        <v>191</v>
      </c>
      <c r="BA126" s="320" t="s">
        <v>191</v>
      </c>
      <c r="BB126" s="320" t="s">
        <v>191</v>
      </c>
      <c r="BC126" s="320" t="s">
        <v>191</v>
      </c>
      <c r="BD126" s="320" t="s">
        <v>191</v>
      </c>
      <c r="BE126" s="320" t="s">
        <v>191</v>
      </c>
      <c r="BF126" s="273">
        <v>27</v>
      </c>
      <c r="BG126" s="274">
        <v>21</v>
      </c>
      <c r="BH126" s="275">
        <v>23</v>
      </c>
      <c r="BI126" s="273">
        <v>125</v>
      </c>
      <c r="BJ126" s="274">
        <v>295</v>
      </c>
      <c r="BK126" s="275">
        <v>420</v>
      </c>
      <c r="BL126" s="273">
        <v>28</v>
      </c>
      <c r="BM126" s="274">
        <v>25</v>
      </c>
      <c r="BN126" s="275">
        <v>26</v>
      </c>
      <c r="BO126" s="273">
        <v>125</v>
      </c>
      <c r="BP126" s="274">
        <v>295</v>
      </c>
      <c r="BQ126" s="275">
        <v>420</v>
      </c>
      <c r="BR126" s="273">
        <v>26</v>
      </c>
      <c r="BS126" s="274">
        <v>25.4</v>
      </c>
      <c r="BT126" s="275">
        <v>25.6</v>
      </c>
      <c r="BU126" s="273">
        <v>125</v>
      </c>
      <c r="BV126" s="274">
        <v>295</v>
      </c>
      <c r="BW126" s="275">
        <v>420</v>
      </c>
      <c r="BX126" s="273" t="s">
        <v>191</v>
      </c>
      <c r="BY126" s="274" t="s">
        <v>197</v>
      </c>
      <c r="BZ126" s="275" t="s">
        <v>197</v>
      </c>
      <c r="CA126" s="273">
        <v>0</v>
      </c>
      <c r="CB126" s="274">
        <v>6</v>
      </c>
      <c r="CC126" s="275">
        <v>6</v>
      </c>
      <c r="CD126" s="273" t="s">
        <v>191</v>
      </c>
      <c r="CE126" s="274" t="s">
        <v>197</v>
      </c>
      <c r="CF126" s="275" t="s">
        <v>197</v>
      </c>
      <c r="CG126" s="273">
        <v>0</v>
      </c>
      <c r="CH126" s="274">
        <v>6</v>
      </c>
      <c r="CI126" s="275">
        <v>6</v>
      </c>
      <c r="CJ126" s="273">
        <v>0</v>
      </c>
      <c r="CK126" s="274">
        <v>18.7</v>
      </c>
      <c r="CL126" s="275">
        <v>18.7</v>
      </c>
      <c r="CM126" s="273">
        <v>0</v>
      </c>
      <c r="CN126" s="274">
        <v>6</v>
      </c>
      <c r="CO126" s="275">
        <v>6</v>
      </c>
      <c r="CP126" s="273">
        <v>80</v>
      </c>
      <c r="CQ126" s="274">
        <v>66</v>
      </c>
      <c r="CR126" s="275">
        <v>73</v>
      </c>
      <c r="CS126" s="273">
        <v>2498</v>
      </c>
      <c r="CT126" s="274">
        <v>2511</v>
      </c>
      <c r="CU126" s="275">
        <v>5009</v>
      </c>
      <c r="CV126" s="273">
        <v>81</v>
      </c>
      <c r="CW126" s="274">
        <v>69</v>
      </c>
      <c r="CX126" s="275">
        <v>75</v>
      </c>
      <c r="CY126" s="273">
        <v>2498</v>
      </c>
      <c r="CZ126" s="274">
        <v>2511</v>
      </c>
      <c r="DA126" s="275">
        <v>5009</v>
      </c>
      <c r="DB126" s="273">
        <v>36.700000000000003</v>
      </c>
      <c r="DC126" s="274">
        <v>34</v>
      </c>
      <c r="DD126" s="275">
        <v>35.299999999999997</v>
      </c>
      <c r="DE126" s="273">
        <v>2498</v>
      </c>
      <c r="DF126" s="274">
        <v>2511</v>
      </c>
      <c r="DG126" s="275">
        <v>5009</v>
      </c>
    </row>
    <row r="127" spans="1:111" x14ac:dyDescent="0.35">
      <c r="A127" t="s">
        <v>123</v>
      </c>
      <c r="B127" t="s">
        <v>368</v>
      </c>
      <c r="C127" t="s">
        <v>352</v>
      </c>
      <c r="D127" s="273">
        <v>83</v>
      </c>
      <c r="E127" s="274">
        <v>72</v>
      </c>
      <c r="F127" s="275">
        <v>77</v>
      </c>
      <c r="G127" s="273">
        <v>2018</v>
      </c>
      <c r="H127" s="274">
        <v>1987</v>
      </c>
      <c r="I127" s="275">
        <v>4005</v>
      </c>
      <c r="J127" s="273">
        <v>84</v>
      </c>
      <c r="K127" s="274">
        <v>74</v>
      </c>
      <c r="L127" s="275">
        <v>79</v>
      </c>
      <c r="M127" s="273">
        <v>2018</v>
      </c>
      <c r="N127" s="274">
        <v>1987</v>
      </c>
      <c r="O127" s="275">
        <v>4005</v>
      </c>
      <c r="P127" s="273">
        <v>38.4</v>
      </c>
      <c r="Q127" s="274">
        <v>36</v>
      </c>
      <c r="R127" s="275">
        <v>37.200000000000003</v>
      </c>
      <c r="S127" s="273">
        <v>2018</v>
      </c>
      <c r="T127" s="274">
        <v>1987</v>
      </c>
      <c r="U127" s="275">
        <v>4005</v>
      </c>
      <c r="V127" s="320" t="s">
        <v>191</v>
      </c>
      <c r="W127" s="320" t="s">
        <v>191</v>
      </c>
      <c r="X127" s="320" t="s">
        <v>191</v>
      </c>
      <c r="Y127" s="320" t="s">
        <v>191</v>
      </c>
      <c r="Z127" s="320" t="s">
        <v>191</v>
      </c>
      <c r="AA127" s="320" t="s">
        <v>191</v>
      </c>
      <c r="AB127" s="320" t="s">
        <v>191</v>
      </c>
      <c r="AC127" s="320" t="s">
        <v>191</v>
      </c>
      <c r="AD127" s="320" t="s">
        <v>191</v>
      </c>
      <c r="AE127" s="320" t="s">
        <v>191</v>
      </c>
      <c r="AF127" s="320" t="s">
        <v>191</v>
      </c>
      <c r="AG127" s="320" t="s">
        <v>191</v>
      </c>
      <c r="AH127" s="320" t="s">
        <v>191</v>
      </c>
      <c r="AI127" s="320" t="s">
        <v>191</v>
      </c>
      <c r="AJ127" s="320" t="s">
        <v>191</v>
      </c>
      <c r="AK127" s="320" t="s">
        <v>191</v>
      </c>
      <c r="AL127" s="320" t="s">
        <v>191</v>
      </c>
      <c r="AM127" s="320" t="s">
        <v>191</v>
      </c>
      <c r="AN127" s="320" t="s">
        <v>191</v>
      </c>
      <c r="AO127" s="320" t="s">
        <v>191</v>
      </c>
      <c r="AP127" s="320" t="s">
        <v>191</v>
      </c>
      <c r="AQ127" s="320" t="s">
        <v>191</v>
      </c>
      <c r="AR127" s="320" t="s">
        <v>191</v>
      </c>
      <c r="AS127" s="320" t="s">
        <v>191</v>
      </c>
      <c r="AT127" s="320" t="s">
        <v>191</v>
      </c>
      <c r="AU127" s="320" t="s">
        <v>191</v>
      </c>
      <c r="AV127" s="320" t="s">
        <v>191</v>
      </c>
      <c r="AW127" s="320" t="s">
        <v>191</v>
      </c>
      <c r="AX127" s="320" t="s">
        <v>191</v>
      </c>
      <c r="AY127" s="320" t="s">
        <v>191</v>
      </c>
      <c r="AZ127" s="320" t="s">
        <v>191</v>
      </c>
      <c r="BA127" s="320" t="s">
        <v>191</v>
      </c>
      <c r="BB127" s="320" t="s">
        <v>191</v>
      </c>
      <c r="BC127" s="320" t="s">
        <v>191</v>
      </c>
      <c r="BD127" s="320" t="s">
        <v>191</v>
      </c>
      <c r="BE127" s="320" t="s">
        <v>191</v>
      </c>
      <c r="BF127" s="273">
        <v>18</v>
      </c>
      <c r="BG127" s="274">
        <v>20</v>
      </c>
      <c r="BH127" s="275">
        <v>19</v>
      </c>
      <c r="BI127" s="273">
        <v>74</v>
      </c>
      <c r="BJ127" s="274">
        <v>164</v>
      </c>
      <c r="BK127" s="275">
        <v>238</v>
      </c>
      <c r="BL127" s="273">
        <v>18</v>
      </c>
      <c r="BM127" s="274">
        <v>23</v>
      </c>
      <c r="BN127" s="275">
        <v>21</v>
      </c>
      <c r="BO127" s="273">
        <v>74</v>
      </c>
      <c r="BP127" s="274">
        <v>164</v>
      </c>
      <c r="BQ127" s="275">
        <v>238</v>
      </c>
      <c r="BR127" s="273">
        <v>26.1</v>
      </c>
      <c r="BS127" s="274">
        <v>25.5</v>
      </c>
      <c r="BT127" s="275">
        <v>25.7</v>
      </c>
      <c r="BU127" s="273">
        <v>74</v>
      </c>
      <c r="BV127" s="274">
        <v>164</v>
      </c>
      <c r="BW127" s="275">
        <v>238</v>
      </c>
      <c r="BX127" s="273" t="s">
        <v>197</v>
      </c>
      <c r="BY127" s="274" t="s">
        <v>197</v>
      </c>
      <c r="BZ127" s="275">
        <v>3</v>
      </c>
      <c r="CA127" s="273">
        <v>25</v>
      </c>
      <c r="CB127" s="274">
        <v>62</v>
      </c>
      <c r="CC127" s="275">
        <v>87</v>
      </c>
      <c r="CD127" s="273" t="s">
        <v>197</v>
      </c>
      <c r="CE127" s="274" t="s">
        <v>197</v>
      </c>
      <c r="CF127" s="275">
        <v>3</v>
      </c>
      <c r="CG127" s="273">
        <v>25</v>
      </c>
      <c r="CH127" s="274">
        <v>62</v>
      </c>
      <c r="CI127" s="275">
        <v>87</v>
      </c>
      <c r="CJ127" s="273">
        <v>20.2</v>
      </c>
      <c r="CK127" s="274">
        <v>20</v>
      </c>
      <c r="CL127" s="275">
        <v>20.100000000000001</v>
      </c>
      <c r="CM127" s="273">
        <v>25</v>
      </c>
      <c r="CN127" s="274">
        <v>62</v>
      </c>
      <c r="CO127" s="275">
        <v>87</v>
      </c>
      <c r="CP127" s="273">
        <v>79</v>
      </c>
      <c r="CQ127" s="274">
        <v>65</v>
      </c>
      <c r="CR127" s="275">
        <v>72</v>
      </c>
      <c r="CS127" s="273">
        <v>2217</v>
      </c>
      <c r="CT127" s="274">
        <v>2310</v>
      </c>
      <c r="CU127" s="275">
        <v>4527</v>
      </c>
      <c r="CV127" s="273">
        <v>80</v>
      </c>
      <c r="CW127" s="274">
        <v>67</v>
      </c>
      <c r="CX127" s="275">
        <v>73</v>
      </c>
      <c r="CY127" s="273">
        <v>2217</v>
      </c>
      <c r="CZ127" s="274">
        <v>2310</v>
      </c>
      <c r="DA127" s="275">
        <v>4527</v>
      </c>
      <c r="DB127" s="273">
        <v>37.5</v>
      </c>
      <c r="DC127" s="274">
        <v>34.6</v>
      </c>
      <c r="DD127" s="275">
        <v>36</v>
      </c>
      <c r="DE127" s="273">
        <v>2217</v>
      </c>
      <c r="DF127" s="274">
        <v>2310</v>
      </c>
      <c r="DG127" s="275">
        <v>4527</v>
      </c>
    </row>
    <row r="128" spans="1:111" x14ac:dyDescent="0.35">
      <c r="A128" t="s">
        <v>124</v>
      </c>
      <c r="B128" t="s">
        <v>369</v>
      </c>
      <c r="C128" t="s">
        <v>352</v>
      </c>
      <c r="D128" s="273">
        <v>85</v>
      </c>
      <c r="E128" s="274">
        <v>79</v>
      </c>
      <c r="F128" s="275">
        <v>82</v>
      </c>
      <c r="G128" s="273">
        <v>1181</v>
      </c>
      <c r="H128" s="274">
        <v>1159</v>
      </c>
      <c r="I128" s="275">
        <v>2340</v>
      </c>
      <c r="J128" s="273">
        <v>86</v>
      </c>
      <c r="K128" s="274">
        <v>79</v>
      </c>
      <c r="L128" s="275">
        <v>83</v>
      </c>
      <c r="M128" s="273">
        <v>1181</v>
      </c>
      <c r="N128" s="274">
        <v>1159</v>
      </c>
      <c r="O128" s="275">
        <v>2340</v>
      </c>
      <c r="P128" s="273">
        <v>39.1</v>
      </c>
      <c r="Q128" s="274">
        <v>38.200000000000003</v>
      </c>
      <c r="R128" s="275">
        <v>38.700000000000003</v>
      </c>
      <c r="S128" s="273">
        <v>1181</v>
      </c>
      <c r="T128" s="274">
        <v>1159</v>
      </c>
      <c r="U128" s="275">
        <v>2340</v>
      </c>
      <c r="V128" s="320" t="s">
        <v>191</v>
      </c>
      <c r="W128" s="320" t="s">
        <v>191</v>
      </c>
      <c r="X128" s="320" t="s">
        <v>191</v>
      </c>
      <c r="Y128" s="320" t="s">
        <v>191</v>
      </c>
      <c r="Z128" s="320" t="s">
        <v>191</v>
      </c>
      <c r="AA128" s="320" t="s">
        <v>191</v>
      </c>
      <c r="AB128" s="320" t="s">
        <v>191</v>
      </c>
      <c r="AC128" s="320" t="s">
        <v>191</v>
      </c>
      <c r="AD128" s="320" t="s">
        <v>191</v>
      </c>
      <c r="AE128" s="320" t="s">
        <v>191</v>
      </c>
      <c r="AF128" s="320" t="s">
        <v>191</v>
      </c>
      <c r="AG128" s="320" t="s">
        <v>191</v>
      </c>
      <c r="AH128" s="320" t="s">
        <v>191</v>
      </c>
      <c r="AI128" s="320" t="s">
        <v>191</v>
      </c>
      <c r="AJ128" s="320" t="s">
        <v>191</v>
      </c>
      <c r="AK128" s="320" t="s">
        <v>191</v>
      </c>
      <c r="AL128" s="320" t="s">
        <v>191</v>
      </c>
      <c r="AM128" s="320" t="s">
        <v>191</v>
      </c>
      <c r="AN128" s="320" t="s">
        <v>191</v>
      </c>
      <c r="AO128" s="320" t="s">
        <v>191</v>
      </c>
      <c r="AP128" s="320" t="s">
        <v>191</v>
      </c>
      <c r="AQ128" s="320" t="s">
        <v>191</v>
      </c>
      <c r="AR128" s="320" t="s">
        <v>191</v>
      </c>
      <c r="AS128" s="320" t="s">
        <v>191</v>
      </c>
      <c r="AT128" s="320" t="s">
        <v>191</v>
      </c>
      <c r="AU128" s="320" t="s">
        <v>191</v>
      </c>
      <c r="AV128" s="320" t="s">
        <v>191</v>
      </c>
      <c r="AW128" s="320" t="s">
        <v>191</v>
      </c>
      <c r="AX128" s="320" t="s">
        <v>191</v>
      </c>
      <c r="AY128" s="320" t="s">
        <v>191</v>
      </c>
      <c r="AZ128" s="320" t="s">
        <v>191</v>
      </c>
      <c r="BA128" s="320" t="s">
        <v>191</v>
      </c>
      <c r="BB128" s="320" t="s">
        <v>191</v>
      </c>
      <c r="BC128" s="320" t="s">
        <v>191</v>
      </c>
      <c r="BD128" s="320" t="s">
        <v>191</v>
      </c>
      <c r="BE128" s="320" t="s">
        <v>191</v>
      </c>
      <c r="BF128" s="273">
        <v>39</v>
      </c>
      <c r="BG128" s="274">
        <v>28</v>
      </c>
      <c r="BH128" s="275">
        <v>31</v>
      </c>
      <c r="BI128" s="273">
        <v>28</v>
      </c>
      <c r="BJ128" s="274">
        <v>76</v>
      </c>
      <c r="BK128" s="275">
        <v>104</v>
      </c>
      <c r="BL128" s="273">
        <v>39</v>
      </c>
      <c r="BM128" s="274">
        <v>29</v>
      </c>
      <c r="BN128" s="275">
        <v>32</v>
      </c>
      <c r="BO128" s="273">
        <v>28</v>
      </c>
      <c r="BP128" s="274">
        <v>76</v>
      </c>
      <c r="BQ128" s="275">
        <v>104</v>
      </c>
      <c r="BR128" s="273">
        <v>29.9</v>
      </c>
      <c r="BS128" s="274">
        <v>28.5</v>
      </c>
      <c r="BT128" s="275">
        <v>28.9</v>
      </c>
      <c r="BU128" s="273">
        <v>28</v>
      </c>
      <c r="BV128" s="274">
        <v>76</v>
      </c>
      <c r="BW128" s="275">
        <v>104</v>
      </c>
      <c r="BX128" s="273" t="s">
        <v>197</v>
      </c>
      <c r="BY128" s="274" t="s">
        <v>197</v>
      </c>
      <c r="BZ128" s="275">
        <v>8</v>
      </c>
      <c r="CA128" s="273">
        <v>17</v>
      </c>
      <c r="CB128" s="274">
        <v>47</v>
      </c>
      <c r="CC128" s="275">
        <v>64</v>
      </c>
      <c r="CD128" s="273">
        <v>18</v>
      </c>
      <c r="CE128" s="274">
        <v>6</v>
      </c>
      <c r="CF128" s="275">
        <v>9</v>
      </c>
      <c r="CG128" s="273">
        <v>17</v>
      </c>
      <c r="CH128" s="274">
        <v>47</v>
      </c>
      <c r="CI128" s="275">
        <v>64</v>
      </c>
      <c r="CJ128" s="273">
        <v>25.1</v>
      </c>
      <c r="CK128" s="274">
        <v>22.1</v>
      </c>
      <c r="CL128" s="275">
        <v>22.9</v>
      </c>
      <c r="CM128" s="273">
        <v>17</v>
      </c>
      <c r="CN128" s="274">
        <v>47</v>
      </c>
      <c r="CO128" s="275">
        <v>64</v>
      </c>
      <c r="CP128" s="273">
        <v>83</v>
      </c>
      <c r="CQ128" s="274">
        <v>73</v>
      </c>
      <c r="CR128" s="275">
        <v>78</v>
      </c>
      <c r="CS128" s="273">
        <v>1309</v>
      </c>
      <c r="CT128" s="274">
        <v>1380</v>
      </c>
      <c r="CU128" s="275">
        <v>2689</v>
      </c>
      <c r="CV128" s="273">
        <v>84</v>
      </c>
      <c r="CW128" s="274">
        <v>73</v>
      </c>
      <c r="CX128" s="275">
        <v>78</v>
      </c>
      <c r="CY128" s="273">
        <v>1309</v>
      </c>
      <c r="CZ128" s="274">
        <v>1380</v>
      </c>
      <c r="DA128" s="275">
        <v>2689</v>
      </c>
      <c r="DB128" s="273">
        <v>38.9</v>
      </c>
      <c r="DC128" s="274">
        <v>37</v>
      </c>
      <c r="DD128" s="275">
        <v>37.9</v>
      </c>
      <c r="DE128" s="273">
        <v>1309</v>
      </c>
      <c r="DF128" s="274">
        <v>1380</v>
      </c>
      <c r="DG128" s="275">
        <v>2689</v>
      </c>
    </row>
    <row r="129" spans="1:111" x14ac:dyDescent="0.35">
      <c r="A129" t="s">
        <v>103</v>
      </c>
      <c r="B129" t="s">
        <v>348</v>
      </c>
      <c r="C129" t="s">
        <v>338</v>
      </c>
      <c r="D129" s="273">
        <v>83</v>
      </c>
      <c r="E129" s="274">
        <v>72</v>
      </c>
      <c r="F129" s="275">
        <v>77</v>
      </c>
      <c r="G129" s="273">
        <v>1544</v>
      </c>
      <c r="H129" s="274">
        <v>1534</v>
      </c>
      <c r="I129" s="275">
        <v>3078</v>
      </c>
      <c r="J129" s="273">
        <v>84</v>
      </c>
      <c r="K129" s="274">
        <v>75</v>
      </c>
      <c r="L129" s="275">
        <v>79</v>
      </c>
      <c r="M129" s="273">
        <v>1544</v>
      </c>
      <c r="N129" s="274">
        <v>1534</v>
      </c>
      <c r="O129" s="275">
        <v>3078</v>
      </c>
      <c r="P129" s="273">
        <v>36.6</v>
      </c>
      <c r="Q129" s="274">
        <v>34.700000000000003</v>
      </c>
      <c r="R129" s="275">
        <v>35.6</v>
      </c>
      <c r="S129" s="273">
        <v>1544</v>
      </c>
      <c r="T129" s="274">
        <v>1534</v>
      </c>
      <c r="U129" s="275">
        <v>3078</v>
      </c>
      <c r="V129" s="320" t="s">
        <v>191</v>
      </c>
      <c r="W129" s="320" t="s">
        <v>191</v>
      </c>
      <c r="X129" s="320" t="s">
        <v>191</v>
      </c>
      <c r="Y129" s="320" t="s">
        <v>191</v>
      </c>
      <c r="Z129" s="320" t="s">
        <v>191</v>
      </c>
      <c r="AA129" s="320" t="s">
        <v>191</v>
      </c>
      <c r="AB129" s="320" t="s">
        <v>191</v>
      </c>
      <c r="AC129" s="320" t="s">
        <v>191</v>
      </c>
      <c r="AD129" s="320" t="s">
        <v>191</v>
      </c>
      <c r="AE129" s="320" t="s">
        <v>191</v>
      </c>
      <c r="AF129" s="320" t="s">
        <v>191</v>
      </c>
      <c r="AG129" s="320" t="s">
        <v>191</v>
      </c>
      <c r="AH129" s="320" t="s">
        <v>191</v>
      </c>
      <c r="AI129" s="320" t="s">
        <v>191</v>
      </c>
      <c r="AJ129" s="320" t="s">
        <v>191</v>
      </c>
      <c r="AK129" s="320" t="s">
        <v>191</v>
      </c>
      <c r="AL129" s="320" t="s">
        <v>191</v>
      </c>
      <c r="AM129" s="320" t="s">
        <v>191</v>
      </c>
      <c r="AN129" s="320" t="s">
        <v>191</v>
      </c>
      <c r="AO129" s="320" t="s">
        <v>191</v>
      </c>
      <c r="AP129" s="320" t="s">
        <v>191</v>
      </c>
      <c r="AQ129" s="320" t="s">
        <v>191</v>
      </c>
      <c r="AR129" s="320" t="s">
        <v>191</v>
      </c>
      <c r="AS129" s="320" t="s">
        <v>191</v>
      </c>
      <c r="AT129" s="320" t="s">
        <v>191</v>
      </c>
      <c r="AU129" s="320" t="s">
        <v>191</v>
      </c>
      <c r="AV129" s="320" t="s">
        <v>191</v>
      </c>
      <c r="AW129" s="320" t="s">
        <v>191</v>
      </c>
      <c r="AX129" s="320" t="s">
        <v>191</v>
      </c>
      <c r="AY129" s="320" t="s">
        <v>191</v>
      </c>
      <c r="AZ129" s="320" t="s">
        <v>191</v>
      </c>
      <c r="BA129" s="320" t="s">
        <v>191</v>
      </c>
      <c r="BB129" s="320" t="s">
        <v>191</v>
      </c>
      <c r="BC129" s="320" t="s">
        <v>191</v>
      </c>
      <c r="BD129" s="320" t="s">
        <v>191</v>
      </c>
      <c r="BE129" s="320" t="s">
        <v>191</v>
      </c>
      <c r="BF129" s="273">
        <v>35</v>
      </c>
      <c r="BG129" s="274">
        <v>30</v>
      </c>
      <c r="BH129" s="275">
        <v>32</v>
      </c>
      <c r="BI129" s="273">
        <v>120</v>
      </c>
      <c r="BJ129" s="274">
        <v>221</v>
      </c>
      <c r="BK129" s="275">
        <v>341</v>
      </c>
      <c r="BL129" s="273">
        <v>36</v>
      </c>
      <c r="BM129" s="274">
        <v>32</v>
      </c>
      <c r="BN129" s="275">
        <v>33</v>
      </c>
      <c r="BO129" s="273">
        <v>120</v>
      </c>
      <c r="BP129" s="274">
        <v>221</v>
      </c>
      <c r="BQ129" s="275">
        <v>341</v>
      </c>
      <c r="BR129" s="273">
        <v>27.4</v>
      </c>
      <c r="BS129" s="274">
        <v>26.3</v>
      </c>
      <c r="BT129" s="275">
        <v>26.7</v>
      </c>
      <c r="BU129" s="273">
        <v>120</v>
      </c>
      <c r="BV129" s="274">
        <v>221</v>
      </c>
      <c r="BW129" s="275">
        <v>341</v>
      </c>
      <c r="BX129" s="273" t="s">
        <v>197</v>
      </c>
      <c r="BY129" s="274" t="s">
        <v>197</v>
      </c>
      <c r="BZ129" s="275" t="s">
        <v>197</v>
      </c>
      <c r="CA129" s="273">
        <v>15</v>
      </c>
      <c r="CB129" s="274">
        <v>33</v>
      </c>
      <c r="CC129" s="275">
        <v>48</v>
      </c>
      <c r="CD129" s="273" t="s">
        <v>197</v>
      </c>
      <c r="CE129" s="274" t="s">
        <v>197</v>
      </c>
      <c r="CF129" s="275" t="s">
        <v>197</v>
      </c>
      <c r="CG129" s="273">
        <v>15</v>
      </c>
      <c r="CH129" s="274">
        <v>33</v>
      </c>
      <c r="CI129" s="275">
        <v>48</v>
      </c>
      <c r="CJ129" s="273">
        <v>19.7</v>
      </c>
      <c r="CK129" s="274">
        <v>18.8</v>
      </c>
      <c r="CL129" s="275">
        <v>19.100000000000001</v>
      </c>
      <c r="CM129" s="273">
        <v>15</v>
      </c>
      <c r="CN129" s="274">
        <v>33</v>
      </c>
      <c r="CO129" s="275">
        <v>48</v>
      </c>
      <c r="CP129" s="273">
        <v>78</v>
      </c>
      <c r="CQ129" s="274">
        <v>65</v>
      </c>
      <c r="CR129" s="275">
        <v>72</v>
      </c>
      <c r="CS129" s="273">
        <v>1725</v>
      </c>
      <c r="CT129" s="274">
        <v>1869</v>
      </c>
      <c r="CU129" s="275">
        <v>3594</v>
      </c>
      <c r="CV129" s="273">
        <v>79</v>
      </c>
      <c r="CW129" s="274">
        <v>68</v>
      </c>
      <c r="CX129" s="275">
        <v>73</v>
      </c>
      <c r="CY129" s="273">
        <v>1725</v>
      </c>
      <c r="CZ129" s="274">
        <v>1869</v>
      </c>
      <c r="DA129" s="275">
        <v>3594</v>
      </c>
      <c r="DB129" s="273">
        <v>35.799999999999997</v>
      </c>
      <c r="DC129" s="274">
        <v>33.5</v>
      </c>
      <c r="DD129" s="275">
        <v>34.6</v>
      </c>
      <c r="DE129" s="273">
        <v>1725</v>
      </c>
      <c r="DF129" s="274">
        <v>1869</v>
      </c>
      <c r="DG129" s="275">
        <v>3594</v>
      </c>
    </row>
    <row r="130" spans="1:111" x14ac:dyDescent="0.35">
      <c r="A130" t="s">
        <v>125</v>
      </c>
      <c r="B130" t="s">
        <v>370</v>
      </c>
      <c r="C130" t="s">
        <v>352</v>
      </c>
      <c r="D130" s="273">
        <v>81</v>
      </c>
      <c r="E130" s="274">
        <v>66</v>
      </c>
      <c r="F130" s="275">
        <v>73</v>
      </c>
      <c r="G130" s="273">
        <v>1202</v>
      </c>
      <c r="H130" s="274">
        <v>1189</v>
      </c>
      <c r="I130" s="275">
        <v>2391</v>
      </c>
      <c r="J130" s="273">
        <v>82</v>
      </c>
      <c r="K130" s="274">
        <v>69</v>
      </c>
      <c r="L130" s="275">
        <v>76</v>
      </c>
      <c r="M130" s="273">
        <v>1202</v>
      </c>
      <c r="N130" s="274">
        <v>1189</v>
      </c>
      <c r="O130" s="275">
        <v>2391</v>
      </c>
      <c r="P130" s="273">
        <v>37.1</v>
      </c>
      <c r="Q130" s="274">
        <v>34.9</v>
      </c>
      <c r="R130" s="275">
        <v>36</v>
      </c>
      <c r="S130" s="273">
        <v>1202</v>
      </c>
      <c r="T130" s="274">
        <v>1189</v>
      </c>
      <c r="U130" s="275">
        <v>2391</v>
      </c>
      <c r="V130" s="320" t="s">
        <v>191</v>
      </c>
      <c r="W130" s="320" t="s">
        <v>191</v>
      </c>
      <c r="X130" s="320" t="s">
        <v>191</v>
      </c>
      <c r="Y130" s="320" t="s">
        <v>191</v>
      </c>
      <c r="Z130" s="320" t="s">
        <v>191</v>
      </c>
      <c r="AA130" s="320" t="s">
        <v>191</v>
      </c>
      <c r="AB130" s="320" t="s">
        <v>191</v>
      </c>
      <c r="AC130" s="320" t="s">
        <v>191</v>
      </c>
      <c r="AD130" s="320" t="s">
        <v>191</v>
      </c>
      <c r="AE130" s="320" t="s">
        <v>191</v>
      </c>
      <c r="AF130" s="320" t="s">
        <v>191</v>
      </c>
      <c r="AG130" s="320" t="s">
        <v>191</v>
      </c>
      <c r="AH130" s="320" t="s">
        <v>191</v>
      </c>
      <c r="AI130" s="320" t="s">
        <v>191</v>
      </c>
      <c r="AJ130" s="320" t="s">
        <v>191</v>
      </c>
      <c r="AK130" s="320" t="s">
        <v>191</v>
      </c>
      <c r="AL130" s="320" t="s">
        <v>191</v>
      </c>
      <c r="AM130" s="320" t="s">
        <v>191</v>
      </c>
      <c r="AN130" s="320" t="s">
        <v>191</v>
      </c>
      <c r="AO130" s="320" t="s">
        <v>191</v>
      </c>
      <c r="AP130" s="320" t="s">
        <v>191</v>
      </c>
      <c r="AQ130" s="320" t="s">
        <v>191</v>
      </c>
      <c r="AR130" s="320" t="s">
        <v>191</v>
      </c>
      <c r="AS130" s="320" t="s">
        <v>191</v>
      </c>
      <c r="AT130" s="320" t="s">
        <v>191</v>
      </c>
      <c r="AU130" s="320" t="s">
        <v>191</v>
      </c>
      <c r="AV130" s="320" t="s">
        <v>191</v>
      </c>
      <c r="AW130" s="320" t="s">
        <v>191</v>
      </c>
      <c r="AX130" s="320" t="s">
        <v>191</v>
      </c>
      <c r="AY130" s="320" t="s">
        <v>191</v>
      </c>
      <c r="AZ130" s="320" t="s">
        <v>191</v>
      </c>
      <c r="BA130" s="320" t="s">
        <v>191</v>
      </c>
      <c r="BB130" s="320" t="s">
        <v>191</v>
      </c>
      <c r="BC130" s="320" t="s">
        <v>191</v>
      </c>
      <c r="BD130" s="320" t="s">
        <v>191</v>
      </c>
      <c r="BE130" s="320" t="s">
        <v>191</v>
      </c>
      <c r="BF130" s="273">
        <v>10</v>
      </c>
      <c r="BG130" s="274">
        <v>19</v>
      </c>
      <c r="BH130" s="275">
        <v>16</v>
      </c>
      <c r="BI130" s="273">
        <v>41</v>
      </c>
      <c r="BJ130" s="274">
        <v>106</v>
      </c>
      <c r="BK130" s="275">
        <v>147</v>
      </c>
      <c r="BL130" s="273">
        <v>10</v>
      </c>
      <c r="BM130" s="274">
        <v>20</v>
      </c>
      <c r="BN130" s="275">
        <v>17</v>
      </c>
      <c r="BO130" s="273">
        <v>41</v>
      </c>
      <c r="BP130" s="274">
        <v>106</v>
      </c>
      <c r="BQ130" s="275">
        <v>147</v>
      </c>
      <c r="BR130" s="273">
        <v>24.8</v>
      </c>
      <c r="BS130" s="274">
        <v>25.8</v>
      </c>
      <c r="BT130" s="275">
        <v>25.5</v>
      </c>
      <c r="BU130" s="273">
        <v>41</v>
      </c>
      <c r="BV130" s="274">
        <v>106</v>
      </c>
      <c r="BW130" s="275">
        <v>147</v>
      </c>
      <c r="BX130" s="273" t="s">
        <v>197</v>
      </c>
      <c r="BY130" s="274" t="s">
        <v>197</v>
      </c>
      <c r="BZ130" s="275" t="s">
        <v>197</v>
      </c>
      <c r="CA130" s="273">
        <v>15</v>
      </c>
      <c r="CB130" s="274">
        <v>43</v>
      </c>
      <c r="CC130" s="275">
        <v>58</v>
      </c>
      <c r="CD130" s="273" t="s">
        <v>197</v>
      </c>
      <c r="CE130" s="274" t="s">
        <v>197</v>
      </c>
      <c r="CF130" s="275" t="s">
        <v>197</v>
      </c>
      <c r="CG130" s="273">
        <v>15</v>
      </c>
      <c r="CH130" s="274">
        <v>43</v>
      </c>
      <c r="CI130" s="275">
        <v>58</v>
      </c>
      <c r="CJ130" s="273">
        <v>18.100000000000001</v>
      </c>
      <c r="CK130" s="274">
        <v>19</v>
      </c>
      <c r="CL130" s="275">
        <v>18.8</v>
      </c>
      <c r="CM130" s="273">
        <v>15</v>
      </c>
      <c r="CN130" s="274">
        <v>43</v>
      </c>
      <c r="CO130" s="275">
        <v>58</v>
      </c>
      <c r="CP130" s="273">
        <v>77</v>
      </c>
      <c r="CQ130" s="274">
        <v>60</v>
      </c>
      <c r="CR130" s="275">
        <v>68</v>
      </c>
      <c r="CS130" s="273">
        <v>1283</v>
      </c>
      <c r="CT130" s="274">
        <v>1351</v>
      </c>
      <c r="CU130" s="275">
        <v>2634</v>
      </c>
      <c r="CV130" s="273">
        <v>78</v>
      </c>
      <c r="CW130" s="274">
        <v>63</v>
      </c>
      <c r="CX130" s="275">
        <v>70</v>
      </c>
      <c r="CY130" s="273">
        <v>1283</v>
      </c>
      <c r="CZ130" s="274">
        <v>1351</v>
      </c>
      <c r="DA130" s="275">
        <v>2634</v>
      </c>
      <c r="DB130" s="273">
        <v>36.4</v>
      </c>
      <c r="DC130" s="274">
        <v>33.6</v>
      </c>
      <c r="DD130" s="275">
        <v>35</v>
      </c>
      <c r="DE130" s="273">
        <v>1283</v>
      </c>
      <c r="DF130" s="274">
        <v>1351</v>
      </c>
      <c r="DG130" s="275">
        <v>2634</v>
      </c>
    </row>
    <row r="131" spans="1:111" x14ac:dyDescent="0.35">
      <c r="A131" t="s">
        <v>104</v>
      </c>
      <c r="B131" t="s">
        <v>349</v>
      </c>
      <c r="C131" t="s">
        <v>338</v>
      </c>
      <c r="D131" s="273">
        <v>78</v>
      </c>
      <c r="E131" s="274">
        <v>68</v>
      </c>
      <c r="F131" s="275">
        <v>73</v>
      </c>
      <c r="G131" s="273">
        <v>1534</v>
      </c>
      <c r="H131" s="274">
        <v>1489</v>
      </c>
      <c r="I131" s="275">
        <v>3023</v>
      </c>
      <c r="J131" s="273">
        <v>81</v>
      </c>
      <c r="K131" s="274">
        <v>72</v>
      </c>
      <c r="L131" s="275">
        <v>76</v>
      </c>
      <c r="M131" s="273">
        <v>1534</v>
      </c>
      <c r="N131" s="274">
        <v>1489</v>
      </c>
      <c r="O131" s="275">
        <v>3023</v>
      </c>
      <c r="P131" s="273">
        <v>36.5</v>
      </c>
      <c r="Q131" s="274">
        <v>34.5</v>
      </c>
      <c r="R131" s="275">
        <v>35.5</v>
      </c>
      <c r="S131" s="273">
        <v>1534</v>
      </c>
      <c r="T131" s="274">
        <v>1489</v>
      </c>
      <c r="U131" s="275">
        <v>3023</v>
      </c>
      <c r="V131" s="320" t="s">
        <v>191</v>
      </c>
      <c r="W131" s="320" t="s">
        <v>191</v>
      </c>
      <c r="X131" s="320" t="s">
        <v>191</v>
      </c>
      <c r="Y131" s="320" t="s">
        <v>191</v>
      </c>
      <c r="Z131" s="320" t="s">
        <v>191</v>
      </c>
      <c r="AA131" s="320" t="s">
        <v>191</v>
      </c>
      <c r="AB131" s="320" t="s">
        <v>191</v>
      </c>
      <c r="AC131" s="320" t="s">
        <v>191</v>
      </c>
      <c r="AD131" s="320" t="s">
        <v>191</v>
      </c>
      <c r="AE131" s="320" t="s">
        <v>191</v>
      </c>
      <c r="AF131" s="320" t="s">
        <v>191</v>
      </c>
      <c r="AG131" s="320" t="s">
        <v>191</v>
      </c>
      <c r="AH131" s="320" t="s">
        <v>191</v>
      </c>
      <c r="AI131" s="320" t="s">
        <v>191</v>
      </c>
      <c r="AJ131" s="320" t="s">
        <v>191</v>
      </c>
      <c r="AK131" s="320" t="s">
        <v>191</v>
      </c>
      <c r="AL131" s="320" t="s">
        <v>191</v>
      </c>
      <c r="AM131" s="320" t="s">
        <v>191</v>
      </c>
      <c r="AN131" s="320" t="s">
        <v>191</v>
      </c>
      <c r="AO131" s="320" t="s">
        <v>191</v>
      </c>
      <c r="AP131" s="320" t="s">
        <v>191</v>
      </c>
      <c r="AQ131" s="320" t="s">
        <v>191</v>
      </c>
      <c r="AR131" s="320" t="s">
        <v>191</v>
      </c>
      <c r="AS131" s="320" t="s">
        <v>191</v>
      </c>
      <c r="AT131" s="320" t="s">
        <v>191</v>
      </c>
      <c r="AU131" s="320" t="s">
        <v>191</v>
      </c>
      <c r="AV131" s="320" t="s">
        <v>191</v>
      </c>
      <c r="AW131" s="320" t="s">
        <v>191</v>
      </c>
      <c r="AX131" s="320" t="s">
        <v>191</v>
      </c>
      <c r="AY131" s="320" t="s">
        <v>191</v>
      </c>
      <c r="AZ131" s="320" t="s">
        <v>191</v>
      </c>
      <c r="BA131" s="320" t="s">
        <v>191</v>
      </c>
      <c r="BB131" s="320" t="s">
        <v>191</v>
      </c>
      <c r="BC131" s="320" t="s">
        <v>191</v>
      </c>
      <c r="BD131" s="320" t="s">
        <v>191</v>
      </c>
      <c r="BE131" s="320" t="s">
        <v>191</v>
      </c>
      <c r="BF131" s="273">
        <v>24</v>
      </c>
      <c r="BG131" s="274">
        <v>24</v>
      </c>
      <c r="BH131" s="275">
        <v>24</v>
      </c>
      <c r="BI131" s="273">
        <v>108</v>
      </c>
      <c r="BJ131" s="274">
        <v>258</v>
      </c>
      <c r="BK131" s="275">
        <v>366</v>
      </c>
      <c r="BL131" s="273">
        <v>24</v>
      </c>
      <c r="BM131" s="274">
        <v>29</v>
      </c>
      <c r="BN131" s="275">
        <v>27</v>
      </c>
      <c r="BO131" s="273">
        <v>108</v>
      </c>
      <c r="BP131" s="274">
        <v>258</v>
      </c>
      <c r="BQ131" s="275">
        <v>366</v>
      </c>
      <c r="BR131" s="273">
        <v>26.1</v>
      </c>
      <c r="BS131" s="274">
        <v>26.3</v>
      </c>
      <c r="BT131" s="275">
        <v>26.2</v>
      </c>
      <c r="BU131" s="273">
        <v>108</v>
      </c>
      <c r="BV131" s="274">
        <v>258</v>
      </c>
      <c r="BW131" s="275">
        <v>366</v>
      </c>
      <c r="BX131" s="273" t="s">
        <v>197</v>
      </c>
      <c r="BY131" s="274" t="s">
        <v>197</v>
      </c>
      <c r="BZ131" s="275">
        <v>6</v>
      </c>
      <c r="CA131" s="273">
        <v>30</v>
      </c>
      <c r="CB131" s="274">
        <v>73</v>
      </c>
      <c r="CC131" s="275">
        <v>103</v>
      </c>
      <c r="CD131" s="273" t="s">
        <v>197</v>
      </c>
      <c r="CE131" s="274" t="s">
        <v>197</v>
      </c>
      <c r="CF131" s="275">
        <v>7</v>
      </c>
      <c r="CG131" s="273">
        <v>30</v>
      </c>
      <c r="CH131" s="274">
        <v>73</v>
      </c>
      <c r="CI131" s="275">
        <v>103</v>
      </c>
      <c r="CJ131" s="273">
        <v>20.399999999999999</v>
      </c>
      <c r="CK131" s="274">
        <v>20.100000000000001</v>
      </c>
      <c r="CL131" s="275">
        <v>20.2</v>
      </c>
      <c r="CM131" s="273">
        <v>30</v>
      </c>
      <c r="CN131" s="274">
        <v>73</v>
      </c>
      <c r="CO131" s="275">
        <v>103</v>
      </c>
      <c r="CP131" s="273">
        <v>73</v>
      </c>
      <c r="CQ131" s="274">
        <v>59</v>
      </c>
      <c r="CR131" s="275">
        <v>66</v>
      </c>
      <c r="CS131" s="273">
        <v>1727</v>
      </c>
      <c r="CT131" s="274">
        <v>1883</v>
      </c>
      <c r="CU131" s="275">
        <v>3610</v>
      </c>
      <c r="CV131" s="273">
        <v>75</v>
      </c>
      <c r="CW131" s="274">
        <v>63</v>
      </c>
      <c r="CX131" s="275">
        <v>68</v>
      </c>
      <c r="CY131" s="273">
        <v>1727</v>
      </c>
      <c r="CZ131" s="274">
        <v>1883</v>
      </c>
      <c r="DA131" s="275">
        <v>3610</v>
      </c>
      <c r="DB131" s="273">
        <v>35.6</v>
      </c>
      <c r="DC131" s="274">
        <v>32.799999999999997</v>
      </c>
      <c r="DD131" s="275">
        <v>34.1</v>
      </c>
      <c r="DE131" s="273">
        <v>1727</v>
      </c>
      <c r="DF131" s="274">
        <v>1883</v>
      </c>
      <c r="DG131" s="275">
        <v>3610</v>
      </c>
    </row>
    <row r="132" spans="1:111" x14ac:dyDescent="0.35">
      <c r="A132" t="s">
        <v>126</v>
      </c>
      <c r="B132" t="s">
        <v>371</v>
      </c>
      <c r="C132" t="s">
        <v>352</v>
      </c>
      <c r="D132" s="273">
        <v>83</v>
      </c>
      <c r="E132" s="274">
        <v>74</v>
      </c>
      <c r="F132" s="275">
        <v>79</v>
      </c>
      <c r="G132" s="273">
        <v>1615</v>
      </c>
      <c r="H132" s="274">
        <v>1689</v>
      </c>
      <c r="I132" s="275">
        <v>3304</v>
      </c>
      <c r="J132" s="273">
        <v>84</v>
      </c>
      <c r="K132" s="274">
        <v>76</v>
      </c>
      <c r="L132" s="275">
        <v>80</v>
      </c>
      <c r="M132" s="273">
        <v>1615</v>
      </c>
      <c r="N132" s="274">
        <v>1689</v>
      </c>
      <c r="O132" s="275">
        <v>3304</v>
      </c>
      <c r="P132" s="273">
        <v>36.9</v>
      </c>
      <c r="Q132" s="274">
        <v>35.4</v>
      </c>
      <c r="R132" s="275">
        <v>36.200000000000003</v>
      </c>
      <c r="S132" s="273">
        <v>1615</v>
      </c>
      <c r="T132" s="274">
        <v>1689</v>
      </c>
      <c r="U132" s="275">
        <v>3304</v>
      </c>
      <c r="V132" s="320" t="s">
        <v>191</v>
      </c>
      <c r="W132" s="320" t="s">
        <v>191</v>
      </c>
      <c r="X132" s="320" t="s">
        <v>191</v>
      </c>
      <c r="Y132" s="320" t="s">
        <v>191</v>
      </c>
      <c r="Z132" s="320" t="s">
        <v>191</v>
      </c>
      <c r="AA132" s="320" t="s">
        <v>191</v>
      </c>
      <c r="AB132" s="320" t="s">
        <v>191</v>
      </c>
      <c r="AC132" s="320" t="s">
        <v>191</v>
      </c>
      <c r="AD132" s="320" t="s">
        <v>191</v>
      </c>
      <c r="AE132" s="320" t="s">
        <v>191</v>
      </c>
      <c r="AF132" s="320" t="s">
        <v>191</v>
      </c>
      <c r="AG132" s="320" t="s">
        <v>191</v>
      </c>
      <c r="AH132" s="320" t="s">
        <v>191</v>
      </c>
      <c r="AI132" s="320" t="s">
        <v>191</v>
      </c>
      <c r="AJ132" s="320" t="s">
        <v>191</v>
      </c>
      <c r="AK132" s="320" t="s">
        <v>191</v>
      </c>
      <c r="AL132" s="320" t="s">
        <v>191</v>
      </c>
      <c r="AM132" s="320" t="s">
        <v>191</v>
      </c>
      <c r="AN132" s="320" t="s">
        <v>191</v>
      </c>
      <c r="AO132" s="320" t="s">
        <v>191</v>
      </c>
      <c r="AP132" s="320" t="s">
        <v>191</v>
      </c>
      <c r="AQ132" s="320" t="s">
        <v>191</v>
      </c>
      <c r="AR132" s="320" t="s">
        <v>191</v>
      </c>
      <c r="AS132" s="320" t="s">
        <v>191</v>
      </c>
      <c r="AT132" s="320" t="s">
        <v>191</v>
      </c>
      <c r="AU132" s="320" t="s">
        <v>191</v>
      </c>
      <c r="AV132" s="320" t="s">
        <v>191</v>
      </c>
      <c r="AW132" s="320" t="s">
        <v>191</v>
      </c>
      <c r="AX132" s="320" t="s">
        <v>191</v>
      </c>
      <c r="AY132" s="320" t="s">
        <v>191</v>
      </c>
      <c r="AZ132" s="320" t="s">
        <v>191</v>
      </c>
      <c r="BA132" s="320" t="s">
        <v>191</v>
      </c>
      <c r="BB132" s="320" t="s">
        <v>191</v>
      </c>
      <c r="BC132" s="320" t="s">
        <v>191</v>
      </c>
      <c r="BD132" s="320" t="s">
        <v>191</v>
      </c>
      <c r="BE132" s="320" t="s">
        <v>191</v>
      </c>
      <c r="BF132" s="273">
        <v>40</v>
      </c>
      <c r="BG132" s="274">
        <v>33</v>
      </c>
      <c r="BH132" s="275">
        <v>35</v>
      </c>
      <c r="BI132" s="273">
        <v>124</v>
      </c>
      <c r="BJ132" s="274">
        <v>231</v>
      </c>
      <c r="BK132" s="275">
        <v>355</v>
      </c>
      <c r="BL132" s="273">
        <v>42</v>
      </c>
      <c r="BM132" s="274">
        <v>37</v>
      </c>
      <c r="BN132" s="275">
        <v>39</v>
      </c>
      <c r="BO132" s="273">
        <v>124</v>
      </c>
      <c r="BP132" s="274">
        <v>231</v>
      </c>
      <c r="BQ132" s="275">
        <v>355</v>
      </c>
      <c r="BR132" s="273">
        <v>29</v>
      </c>
      <c r="BS132" s="274">
        <v>27.7</v>
      </c>
      <c r="BT132" s="275">
        <v>28.1</v>
      </c>
      <c r="BU132" s="273">
        <v>124</v>
      </c>
      <c r="BV132" s="274">
        <v>231</v>
      </c>
      <c r="BW132" s="275">
        <v>355</v>
      </c>
      <c r="BX132" s="273" t="s">
        <v>197</v>
      </c>
      <c r="BY132" s="274" t="s">
        <v>197</v>
      </c>
      <c r="BZ132" s="275">
        <v>15</v>
      </c>
      <c r="CA132" s="273">
        <v>17</v>
      </c>
      <c r="CB132" s="274">
        <v>49</v>
      </c>
      <c r="CC132" s="275">
        <v>66</v>
      </c>
      <c r="CD132" s="273" t="s">
        <v>197</v>
      </c>
      <c r="CE132" s="274" t="s">
        <v>197</v>
      </c>
      <c r="CF132" s="275">
        <v>15</v>
      </c>
      <c r="CG132" s="273">
        <v>17</v>
      </c>
      <c r="CH132" s="274">
        <v>49</v>
      </c>
      <c r="CI132" s="275">
        <v>66</v>
      </c>
      <c r="CJ132" s="273">
        <v>19.8</v>
      </c>
      <c r="CK132" s="274">
        <v>21.7</v>
      </c>
      <c r="CL132" s="275">
        <v>21.2</v>
      </c>
      <c r="CM132" s="273">
        <v>17</v>
      </c>
      <c r="CN132" s="274">
        <v>49</v>
      </c>
      <c r="CO132" s="275">
        <v>66</v>
      </c>
      <c r="CP132" s="273">
        <v>78</v>
      </c>
      <c r="CQ132" s="274">
        <v>67</v>
      </c>
      <c r="CR132" s="275">
        <v>72</v>
      </c>
      <c r="CS132" s="273">
        <v>1803</v>
      </c>
      <c r="CT132" s="274">
        <v>2017</v>
      </c>
      <c r="CU132" s="275">
        <v>3820</v>
      </c>
      <c r="CV132" s="273">
        <v>79</v>
      </c>
      <c r="CW132" s="274">
        <v>69</v>
      </c>
      <c r="CX132" s="275">
        <v>74</v>
      </c>
      <c r="CY132" s="273">
        <v>1803</v>
      </c>
      <c r="CZ132" s="274">
        <v>2017</v>
      </c>
      <c r="DA132" s="275">
        <v>3820</v>
      </c>
      <c r="DB132" s="273">
        <v>36</v>
      </c>
      <c r="DC132" s="274">
        <v>34.1</v>
      </c>
      <c r="DD132" s="275">
        <v>35</v>
      </c>
      <c r="DE132" s="273">
        <v>1803</v>
      </c>
      <c r="DF132" s="274">
        <v>2017</v>
      </c>
      <c r="DG132" s="275">
        <v>3820</v>
      </c>
    </row>
    <row r="133" spans="1:111" x14ac:dyDescent="0.35">
      <c r="A133" t="s">
        <v>105</v>
      </c>
      <c r="B133" t="s">
        <v>350</v>
      </c>
      <c r="C133" t="s">
        <v>338</v>
      </c>
      <c r="D133" s="273">
        <v>84</v>
      </c>
      <c r="E133" s="274">
        <v>75</v>
      </c>
      <c r="F133" s="275">
        <v>80</v>
      </c>
      <c r="G133" s="273">
        <v>1414</v>
      </c>
      <c r="H133" s="274">
        <v>1274</v>
      </c>
      <c r="I133" s="275">
        <v>2688</v>
      </c>
      <c r="J133" s="273">
        <v>84</v>
      </c>
      <c r="K133" s="274">
        <v>76</v>
      </c>
      <c r="L133" s="275">
        <v>81</v>
      </c>
      <c r="M133" s="273">
        <v>1414</v>
      </c>
      <c r="N133" s="274">
        <v>1274</v>
      </c>
      <c r="O133" s="275">
        <v>2688</v>
      </c>
      <c r="P133" s="273">
        <v>37.299999999999997</v>
      </c>
      <c r="Q133" s="274">
        <v>35.799999999999997</v>
      </c>
      <c r="R133" s="275">
        <v>36.6</v>
      </c>
      <c r="S133" s="273">
        <v>1414</v>
      </c>
      <c r="T133" s="274">
        <v>1274</v>
      </c>
      <c r="U133" s="275">
        <v>2688</v>
      </c>
      <c r="V133" s="320" t="s">
        <v>191</v>
      </c>
      <c r="W133" s="320" t="s">
        <v>191</v>
      </c>
      <c r="X133" s="320" t="s">
        <v>191</v>
      </c>
      <c r="Y133" s="320" t="s">
        <v>191</v>
      </c>
      <c r="Z133" s="320" t="s">
        <v>191</v>
      </c>
      <c r="AA133" s="320" t="s">
        <v>191</v>
      </c>
      <c r="AB133" s="320" t="s">
        <v>191</v>
      </c>
      <c r="AC133" s="320" t="s">
        <v>191</v>
      </c>
      <c r="AD133" s="320" t="s">
        <v>191</v>
      </c>
      <c r="AE133" s="320" t="s">
        <v>191</v>
      </c>
      <c r="AF133" s="320" t="s">
        <v>191</v>
      </c>
      <c r="AG133" s="320" t="s">
        <v>191</v>
      </c>
      <c r="AH133" s="320" t="s">
        <v>191</v>
      </c>
      <c r="AI133" s="320" t="s">
        <v>191</v>
      </c>
      <c r="AJ133" s="320" t="s">
        <v>191</v>
      </c>
      <c r="AK133" s="320" t="s">
        <v>191</v>
      </c>
      <c r="AL133" s="320" t="s">
        <v>191</v>
      </c>
      <c r="AM133" s="320" t="s">
        <v>191</v>
      </c>
      <c r="AN133" s="320" t="s">
        <v>191</v>
      </c>
      <c r="AO133" s="320" t="s">
        <v>191</v>
      </c>
      <c r="AP133" s="320" t="s">
        <v>191</v>
      </c>
      <c r="AQ133" s="320" t="s">
        <v>191</v>
      </c>
      <c r="AR133" s="320" t="s">
        <v>191</v>
      </c>
      <c r="AS133" s="320" t="s">
        <v>191</v>
      </c>
      <c r="AT133" s="320" t="s">
        <v>191</v>
      </c>
      <c r="AU133" s="320" t="s">
        <v>191</v>
      </c>
      <c r="AV133" s="320" t="s">
        <v>191</v>
      </c>
      <c r="AW133" s="320" t="s">
        <v>191</v>
      </c>
      <c r="AX133" s="320" t="s">
        <v>191</v>
      </c>
      <c r="AY133" s="320" t="s">
        <v>191</v>
      </c>
      <c r="AZ133" s="320" t="s">
        <v>191</v>
      </c>
      <c r="BA133" s="320" t="s">
        <v>191</v>
      </c>
      <c r="BB133" s="320" t="s">
        <v>191</v>
      </c>
      <c r="BC133" s="320" t="s">
        <v>191</v>
      </c>
      <c r="BD133" s="320" t="s">
        <v>191</v>
      </c>
      <c r="BE133" s="320" t="s">
        <v>191</v>
      </c>
      <c r="BF133" s="273">
        <v>29</v>
      </c>
      <c r="BG133" s="274">
        <v>33</v>
      </c>
      <c r="BH133" s="275">
        <v>32</v>
      </c>
      <c r="BI133" s="273">
        <v>68</v>
      </c>
      <c r="BJ133" s="274">
        <v>164</v>
      </c>
      <c r="BK133" s="275">
        <v>232</v>
      </c>
      <c r="BL133" s="273">
        <v>29</v>
      </c>
      <c r="BM133" s="274">
        <v>34</v>
      </c>
      <c r="BN133" s="275">
        <v>33</v>
      </c>
      <c r="BO133" s="273">
        <v>68</v>
      </c>
      <c r="BP133" s="274">
        <v>164</v>
      </c>
      <c r="BQ133" s="275">
        <v>232</v>
      </c>
      <c r="BR133" s="273">
        <v>27.3</v>
      </c>
      <c r="BS133" s="274">
        <v>28</v>
      </c>
      <c r="BT133" s="275">
        <v>27.8</v>
      </c>
      <c r="BU133" s="273">
        <v>68</v>
      </c>
      <c r="BV133" s="274">
        <v>164</v>
      </c>
      <c r="BW133" s="275">
        <v>232</v>
      </c>
      <c r="BX133" s="273" t="s">
        <v>197</v>
      </c>
      <c r="BY133" s="274" t="s">
        <v>197</v>
      </c>
      <c r="BZ133" s="275">
        <v>7</v>
      </c>
      <c r="CA133" s="273">
        <v>18</v>
      </c>
      <c r="CB133" s="274">
        <v>38</v>
      </c>
      <c r="CC133" s="275">
        <v>56</v>
      </c>
      <c r="CD133" s="273" t="s">
        <v>197</v>
      </c>
      <c r="CE133" s="274" t="s">
        <v>197</v>
      </c>
      <c r="CF133" s="275">
        <v>9</v>
      </c>
      <c r="CG133" s="273">
        <v>18</v>
      </c>
      <c r="CH133" s="274">
        <v>38</v>
      </c>
      <c r="CI133" s="275">
        <v>56</v>
      </c>
      <c r="CJ133" s="273">
        <v>21.8</v>
      </c>
      <c r="CK133" s="274">
        <v>20.3</v>
      </c>
      <c r="CL133" s="275">
        <v>20.8</v>
      </c>
      <c r="CM133" s="273">
        <v>18</v>
      </c>
      <c r="CN133" s="274">
        <v>38</v>
      </c>
      <c r="CO133" s="275">
        <v>56</v>
      </c>
      <c r="CP133" s="273">
        <v>81</v>
      </c>
      <c r="CQ133" s="274">
        <v>67</v>
      </c>
      <c r="CR133" s="275">
        <v>74</v>
      </c>
      <c r="CS133" s="273">
        <v>1644</v>
      </c>
      <c r="CT133" s="274">
        <v>1626</v>
      </c>
      <c r="CU133" s="275">
        <v>3270</v>
      </c>
      <c r="CV133" s="273">
        <v>81</v>
      </c>
      <c r="CW133" s="274">
        <v>69</v>
      </c>
      <c r="CX133" s="275">
        <v>75</v>
      </c>
      <c r="CY133" s="273">
        <v>1644</v>
      </c>
      <c r="CZ133" s="274">
        <v>1626</v>
      </c>
      <c r="DA133" s="275">
        <v>3270</v>
      </c>
      <c r="DB133" s="273">
        <v>36.9</v>
      </c>
      <c r="DC133" s="274">
        <v>34.700000000000003</v>
      </c>
      <c r="DD133" s="275">
        <v>35.799999999999997</v>
      </c>
      <c r="DE133" s="273">
        <v>1644</v>
      </c>
      <c r="DF133" s="274">
        <v>1626</v>
      </c>
      <c r="DG133" s="275">
        <v>3270</v>
      </c>
    </row>
    <row r="134" spans="1:111" x14ac:dyDescent="0.35">
      <c r="A134" t="s">
        <v>106</v>
      </c>
      <c r="B134" t="s">
        <v>351</v>
      </c>
      <c r="C134" t="s">
        <v>338</v>
      </c>
      <c r="D134" s="273">
        <v>79</v>
      </c>
      <c r="E134" s="274">
        <v>71</v>
      </c>
      <c r="F134" s="275">
        <v>75</v>
      </c>
      <c r="G134" s="273">
        <v>649</v>
      </c>
      <c r="H134" s="274">
        <v>596</v>
      </c>
      <c r="I134" s="275">
        <v>1245</v>
      </c>
      <c r="J134" s="273">
        <v>80</v>
      </c>
      <c r="K134" s="274">
        <v>73</v>
      </c>
      <c r="L134" s="275">
        <v>77</v>
      </c>
      <c r="M134" s="273">
        <v>649</v>
      </c>
      <c r="N134" s="274">
        <v>596</v>
      </c>
      <c r="O134" s="275">
        <v>1245</v>
      </c>
      <c r="P134" s="273">
        <v>36.1</v>
      </c>
      <c r="Q134" s="274">
        <v>34.5</v>
      </c>
      <c r="R134" s="275">
        <v>35.4</v>
      </c>
      <c r="S134" s="273">
        <v>649</v>
      </c>
      <c r="T134" s="274">
        <v>596</v>
      </c>
      <c r="U134" s="275">
        <v>1245</v>
      </c>
      <c r="V134" s="320" t="s">
        <v>191</v>
      </c>
      <c r="W134" s="320" t="s">
        <v>191</v>
      </c>
      <c r="X134" s="320" t="s">
        <v>191</v>
      </c>
      <c r="Y134" s="320" t="s">
        <v>191</v>
      </c>
      <c r="Z134" s="320" t="s">
        <v>191</v>
      </c>
      <c r="AA134" s="320" t="s">
        <v>191</v>
      </c>
      <c r="AB134" s="320" t="s">
        <v>191</v>
      </c>
      <c r="AC134" s="320" t="s">
        <v>191</v>
      </c>
      <c r="AD134" s="320" t="s">
        <v>191</v>
      </c>
      <c r="AE134" s="320" t="s">
        <v>191</v>
      </c>
      <c r="AF134" s="320" t="s">
        <v>191</v>
      </c>
      <c r="AG134" s="320" t="s">
        <v>191</v>
      </c>
      <c r="AH134" s="320" t="s">
        <v>191</v>
      </c>
      <c r="AI134" s="320" t="s">
        <v>191</v>
      </c>
      <c r="AJ134" s="320" t="s">
        <v>191</v>
      </c>
      <c r="AK134" s="320" t="s">
        <v>191</v>
      </c>
      <c r="AL134" s="320" t="s">
        <v>191</v>
      </c>
      <c r="AM134" s="320" t="s">
        <v>191</v>
      </c>
      <c r="AN134" s="320" t="s">
        <v>191</v>
      </c>
      <c r="AO134" s="320" t="s">
        <v>191</v>
      </c>
      <c r="AP134" s="320" t="s">
        <v>191</v>
      </c>
      <c r="AQ134" s="320" t="s">
        <v>191</v>
      </c>
      <c r="AR134" s="320" t="s">
        <v>191</v>
      </c>
      <c r="AS134" s="320" t="s">
        <v>191</v>
      </c>
      <c r="AT134" s="320" t="s">
        <v>191</v>
      </c>
      <c r="AU134" s="320" t="s">
        <v>191</v>
      </c>
      <c r="AV134" s="320" t="s">
        <v>191</v>
      </c>
      <c r="AW134" s="320" t="s">
        <v>191</v>
      </c>
      <c r="AX134" s="320" t="s">
        <v>191</v>
      </c>
      <c r="AY134" s="320" t="s">
        <v>191</v>
      </c>
      <c r="AZ134" s="320" t="s">
        <v>191</v>
      </c>
      <c r="BA134" s="320" t="s">
        <v>191</v>
      </c>
      <c r="BB134" s="320" t="s">
        <v>191</v>
      </c>
      <c r="BC134" s="320" t="s">
        <v>191</v>
      </c>
      <c r="BD134" s="320" t="s">
        <v>191</v>
      </c>
      <c r="BE134" s="320" t="s">
        <v>191</v>
      </c>
      <c r="BF134" s="273">
        <v>28</v>
      </c>
      <c r="BG134" s="274">
        <v>30</v>
      </c>
      <c r="BH134" s="275">
        <v>29</v>
      </c>
      <c r="BI134" s="273">
        <v>32</v>
      </c>
      <c r="BJ134" s="274">
        <v>81</v>
      </c>
      <c r="BK134" s="275">
        <v>113</v>
      </c>
      <c r="BL134" s="273">
        <v>28</v>
      </c>
      <c r="BM134" s="274">
        <v>32</v>
      </c>
      <c r="BN134" s="275">
        <v>31</v>
      </c>
      <c r="BO134" s="273">
        <v>32</v>
      </c>
      <c r="BP134" s="274">
        <v>81</v>
      </c>
      <c r="BQ134" s="275">
        <v>113</v>
      </c>
      <c r="BR134" s="273">
        <v>26.6</v>
      </c>
      <c r="BS134" s="274">
        <v>26.7</v>
      </c>
      <c r="BT134" s="275">
        <v>26.7</v>
      </c>
      <c r="BU134" s="273">
        <v>32</v>
      </c>
      <c r="BV134" s="274">
        <v>81</v>
      </c>
      <c r="BW134" s="275">
        <v>113</v>
      </c>
      <c r="BX134" s="273" t="s">
        <v>197</v>
      </c>
      <c r="BY134" s="274" t="s">
        <v>197</v>
      </c>
      <c r="BZ134" s="275" t="s">
        <v>197</v>
      </c>
      <c r="CA134" s="273">
        <v>7</v>
      </c>
      <c r="CB134" s="274">
        <v>14</v>
      </c>
      <c r="CC134" s="275">
        <v>21</v>
      </c>
      <c r="CD134" s="273" t="s">
        <v>197</v>
      </c>
      <c r="CE134" s="274" t="s">
        <v>197</v>
      </c>
      <c r="CF134" s="275" t="s">
        <v>197</v>
      </c>
      <c r="CG134" s="273">
        <v>7</v>
      </c>
      <c r="CH134" s="274">
        <v>14</v>
      </c>
      <c r="CI134" s="275">
        <v>21</v>
      </c>
      <c r="CJ134" s="273">
        <v>17.899999999999999</v>
      </c>
      <c r="CK134" s="274">
        <v>19.600000000000001</v>
      </c>
      <c r="CL134" s="275">
        <v>19</v>
      </c>
      <c r="CM134" s="273">
        <v>7</v>
      </c>
      <c r="CN134" s="274">
        <v>14</v>
      </c>
      <c r="CO134" s="275">
        <v>21</v>
      </c>
      <c r="CP134" s="273">
        <v>75</v>
      </c>
      <c r="CQ134" s="274">
        <v>63</v>
      </c>
      <c r="CR134" s="275">
        <v>69</v>
      </c>
      <c r="CS134" s="273">
        <v>738</v>
      </c>
      <c r="CT134" s="274">
        <v>751</v>
      </c>
      <c r="CU134" s="275">
        <v>1489</v>
      </c>
      <c r="CV134" s="273">
        <v>76</v>
      </c>
      <c r="CW134" s="274">
        <v>65</v>
      </c>
      <c r="CX134" s="275">
        <v>71</v>
      </c>
      <c r="CY134" s="273">
        <v>738</v>
      </c>
      <c r="CZ134" s="274">
        <v>751</v>
      </c>
      <c r="DA134" s="275">
        <v>1489</v>
      </c>
      <c r="DB134" s="273">
        <v>35.5</v>
      </c>
      <c r="DC134" s="274">
        <v>33.200000000000003</v>
      </c>
      <c r="DD134" s="275">
        <v>34.4</v>
      </c>
      <c r="DE134" s="273">
        <v>738</v>
      </c>
      <c r="DF134" s="274">
        <v>751</v>
      </c>
      <c r="DG134" s="275">
        <v>1489</v>
      </c>
    </row>
    <row r="135" spans="1:111" x14ac:dyDescent="0.35">
      <c r="A135" t="s">
        <v>130</v>
      </c>
      <c r="B135" t="s">
        <v>375</v>
      </c>
      <c r="C135" t="s">
        <v>372</v>
      </c>
      <c r="D135" s="273">
        <v>83</v>
      </c>
      <c r="E135" s="274">
        <v>70</v>
      </c>
      <c r="F135" s="275">
        <v>77</v>
      </c>
      <c r="G135" s="273">
        <v>3033</v>
      </c>
      <c r="H135" s="274">
        <v>2948</v>
      </c>
      <c r="I135" s="275">
        <v>5981</v>
      </c>
      <c r="J135" s="273">
        <v>84</v>
      </c>
      <c r="K135" s="274">
        <v>72</v>
      </c>
      <c r="L135" s="275">
        <v>78</v>
      </c>
      <c r="M135" s="273">
        <v>3033</v>
      </c>
      <c r="N135" s="274">
        <v>2948</v>
      </c>
      <c r="O135" s="275">
        <v>5981</v>
      </c>
      <c r="P135" s="273">
        <v>37.200000000000003</v>
      </c>
      <c r="Q135" s="274">
        <v>35.5</v>
      </c>
      <c r="R135" s="275">
        <v>36.299999999999997</v>
      </c>
      <c r="S135" s="273">
        <v>3033</v>
      </c>
      <c r="T135" s="274">
        <v>2948</v>
      </c>
      <c r="U135" s="275">
        <v>5981</v>
      </c>
      <c r="V135" s="320" t="s">
        <v>191</v>
      </c>
      <c r="W135" s="320" t="s">
        <v>191</v>
      </c>
      <c r="X135" s="320" t="s">
        <v>191</v>
      </c>
      <c r="Y135" s="320" t="s">
        <v>191</v>
      </c>
      <c r="Z135" s="320" t="s">
        <v>191</v>
      </c>
      <c r="AA135" s="320" t="s">
        <v>191</v>
      </c>
      <c r="AB135" s="320" t="s">
        <v>191</v>
      </c>
      <c r="AC135" s="320" t="s">
        <v>191</v>
      </c>
      <c r="AD135" s="320" t="s">
        <v>191</v>
      </c>
      <c r="AE135" s="320" t="s">
        <v>191</v>
      </c>
      <c r="AF135" s="320" t="s">
        <v>191</v>
      </c>
      <c r="AG135" s="320" t="s">
        <v>191</v>
      </c>
      <c r="AH135" s="320" t="s">
        <v>191</v>
      </c>
      <c r="AI135" s="320" t="s">
        <v>191</v>
      </c>
      <c r="AJ135" s="320" t="s">
        <v>191</v>
      </c>
      <c r="AK135" s="320" t="s">
        <v>191</v>
      </c>
      <c r="AL135" s="320" t="s">
        <v>191</v>
      </c>
      <c r="AM135" s="320" t="s">
        <v>191</v>
      </c>
      <c r="AN135" s="320" t="s">
        <v>191</v>
      </c>
      <c r="AO135" s="320" t="s">
        <v>191</v>
      </c>
      <c r="AP135" s="320" t="s">
        <v>191</v>
      </c>
      <c r="AQ135" s="320" t="s">
        <v>191</v>
      </c>
      <c r="AR135" s="320" t="s">
        <v>191</v>
      </c>
      <c r="AS135" s="320" t="s">
        <v>191</v>
      </c>
      <c r="AT135" s="320" t="s">
        <v>191</v>
      </c>
      <c r="AU135" s="320" t="s">
        <v>191</v>
      </c>
      <c r="AV135" s="320" t="s">
        <v>191</v>
      </c>
      <c r="AW135" s="320" t="s">
        <v>191</v>
      </c>
      <c r="AX135" s="320" t="s">
        <v>191</v>
      </c>
      <c r="AY135" s="320" t="s">
        <v>191</v>
      </c>
      <c r="AZ135" s="320" t="s">
        <v>191</v>
      </c>
      <c r="BA135" s="320" t="s">
        <v>191</v>
      </c>
      <c r="BB135" s="320" t="s">
        <v>191</v>
      </c>
      <c r="BC135" s="320" t="s">
        <v>191</v>
      </c>
      <c r="BD135" s="320" t="s">
        <v>191</v>
      </c>
      <c r="BE135" s="320" t="s">
        <v>191</v>
      </c>
      <c r="BF135" s="273">
        <v>31</v>
      </c>
      <c r="BG135" s="274">
        <v>21</v>
      </c>
      <c r="BH135" s="275">
        <v>24</v>
      </c>
      <c r="BI135" s="273">
        <v>118</v>
      </c>
      <c r="BJ135" s="274">
        <v>262</v>
      </c>
      <c r="BK135" s="275">
        <v>380</v>
      </c>
      <c r="BL135" s="273">
        <v>31</v>
      </c>
      <c r="BM135" s="274">
        <v>23</v>
      </c>
      <c r="BN135" s="275">
        <v>26</v>
      </c>
      <c r="BO135" s="273">
        <v>118</v>
      </c>
      <c r="BP135" s="274">
        <v>262</v>
      </c>
      <c r="BQ135" s="275">
        <v>380</v>
      </c>
      <c r="BR135" s="273">
        <v>27.7</v>
      </c>
      <c r="BS135" s="274">
        <v>27.6</v>
      </c>
      <c r="BT135" s="275">
        <v>27.6</v>
      </c>
      <c r="BU135" s="273">
        <v>118</v>
      </c>
      <c r="BV135" s="274">
        <v>262</v>
      </c>
      <c r="BW135" s="275">
        <v>380</v>
      </c>
      <c r="BX135" s="273" t="s">
        <v>197</v>
      </c>
      <c r="BY135" s="274" t="s">
        <v>197</v>
      </c>
      <c r="BZ135" s="275">
        <v>5</v>
      </c>
      <c r="CA135" s="273">
        <v>33</v>
      </c>
      <c r="CB135" s="274">
        <v>78</v>
      </c>
      <c r="CC135" s="275">
        <v>111</v>
      </c>
      <c r="CD135" s="273" t="s">
        <v>197</v>
      </c>
      <c r="CE135" s="274" t="s">
        <v>197</v>
      </c>
      <c r="CF135" s="275">
        <v>5</v>
      </c>
      <c r="CG135" s="273">
        <v>33</v>
      </c>
      <c r="CH135" s="274">
        <v>78</v>
      </c>
      <c r="CI135" s="275">
        <v>111</v>
      </c>
      <c r="CJ135" s="273">
        <v>21.3</v>
      </c>
      <c r="CK135" s="274">
        <v>20.399999999999999</v>
      </c>
      <c r="CL135" s="275">
        <v>20.7</v>
      </c>
      <c r="CM135" s="273">
        <v>33</v>
      </c>
      <c r="CN135" s="274">
        <v>78</v>
      </c>
      <c r="CO135" s="275">
        <v>111</v>
      </c>
      <c r="CP135" s="273">
        <v>80</v>
      </c>
      <c r="CQ135" s="274">
        <v>65</v>
      </c>
      <c r="CR135" s="275">
        <v>72</v>
      </c>
      <c r="CS135" s="273">
        <v>3205</v>
      </c>
      <c r="CT135" s="274">
        <v>3311</v>
      </c>
      <c r="CU135" s="275">
        <v>6516</v>
      </c>
      <c r="CV135" s="273">
        <v>81</v>
      </c>
      <c r="CW135" s="274">
        <v>67</v>
      </c>
      <c r="CX135" s="275">
        <v>74</v>
      </c>
      <c r="CY135" s="273">
        <v>3205</v>
      </c>
      <c r="CZ135" s="274">
        <v>3311</v>
      </c>
      <c r="DA135" s="275">
        <v>6516</v>
      </c>
      <c r="DB135" s="273">
        <v>36.6</v>
      </c>
      <c r="DC135" s="274">
        <v>34.4</v>
      </c>
      <c r="DD135" s="275">
        <v>35.5</v>
      </c>
      <c r="DE135" s="273">
        <v>3205</v>
      </c>
      <c r="DF135" s="274">
        <v>3311</v>
      </c>
      <c r="DG135" s="275">
        <v>6516</v>
      </c>
    </row>
    <row r="136" spans="1:111" x14ac:dyDescent="0.35">
      <c r="A136" t="s">
        <v>82</v>
      </c>
      <c r="B136" t="s">
        <v>327</v>
      </c>
      <c r="C136" t="s">
        <v>324</v>
      </c>
      <c r="D136" s="273">
        <v>79</v>
      </c>
      <c r="E136" s="274">
        <v>66</v>
      </c>
      <c r="F136" s="275">
        <v>73</v>
      </c>
      <c r="G136" s="273">
        <v>3551</v>
      </c>
      <c r="H136" s="274">
        <v>3412</v>
      </c>
      <c r="I136" s="275">
        <v>6963</v>
      </c>
      <c r="J136" s="273">
        <v>81</v>
      </c>
      <c r="K136" s="274">
        <v>69</v>
      </c>
      <c r="L136" s="275">
        <v>75</v>
      </c>
      <c r="M136" s="273">
        <v>3551</v>
      </c>
      <c r="N136" s="274">
        <v>3412</v>
      </c>
      <c r="O136" s="275">
        <v>6963</v>
      </c>
      <c r="P136" s="273">
        <v>35.700000000000003</v>
      </c>
      <c r="Q136" s="274">
        <v>34.1</v>
      </c>
      <c r="R136" s="275">
        <v>34.9</v>
      </c>
      <c r="S136" s="273">
        <v>3551</v>
      </c>
      <c r="T136" s="274">
        <v>3412</v>
      </c>
      <c r="U136" s="275">
        <v>6963</v>
      </c>
      <c r="V136" s="320" t="s">
        <v>191</v>
      </c>
      <c r="W136" s="320" t="s">
        <v>191</v>
      </c>
      <c r="X136" s="320" t="s">
        <v>191</v>
      </c>
      <c r="Y136" s="320" t="s">
        <v>191</v>
      </c>
      <c r="Z136" s="320" t="s">
        <v>191</v>
      </c>
      <c r="AA136" s="320" t="s">
        <v>191</v>
      </c>
      <c r="AB136" s="320" t="s">
        <v>191</v>
      </c>
      <c r="AC136" s="320" t="s">
        <v>191</v>
      </c>
      <c r="AD136" s="320" t="s">
        <v>191</v>
      </c>
      <c r="AE136" s="320" t="s">
        <v>191</v>
      </c>
      <c r="AF136" s="320" t="s">
        <v>191</v>
      </c>
      <c r="AG136" s="320" t="s">
        <v>191</v>
      </c>
      <c r="AH136" s="320" t="s">
        <v>191</v>
      </c>
      <c r="AI136" s="320" t="s">
        <v>191</v>
      </c>
      <c r="AJ136" s="320" t="s">
        <v>191</v>
      </c>
      <c r="AK136" s="320" t="s">
        <v>191</v>
      </c>
      <c r="AL136" s="320" t="s">
        <v>191</v>
      </c>
      <c r="AM136" s="320" t="s">
        <v>191</v>
      </c>
      <c r="AN136" s="320" t="s">
        <v>191</v>
      </c>
      <c r="AO136" s="320" t="s">
        <v>191</v>
      </c>
      <c r="AP136" s="320" t="s">
        <v>191</v>
      </c>
      <c r="AQ136" s="320" t="s">
        <v>191</v>
      </c>
      <c r="AR136" s="320" t="s">
        <v>191</v>
      </c>
      <c r="AS136" s="320" t="s">
        <v>191</v>
      </c>
      <c r="AT136" s="320" t="s">
        <v>191</v>
      </c>
      <c r="AU136" s="320" t="s">
        <v>191</v>
      </c>
      <c r="AV136" s="320" t="s">
        <v>191</v>
      </c>
      <c r="AW136" s="320" t="s">
        <v>191</v>
      </c>
      <c r="AX136" s="320" t="s">
        <v>191</v>
      </c>
      <c r="AY136" s="320" t="s">
        <v>191</v>
      </c>
      <c r="AZ136" s="320" t="s">
        <v>191</v>
      </c>
      <c r="BA136" s="320" t="s">
        <v>191</v>
      </c>
      <c r="BB136" s="320" t="s">
        <v>191</v>
      </c>
      <c r="BC136" s="320" t="s">
        <v>191</v>
      </c>
      <c r="BD136" s="320" t="s">
        <v>191</v>
      </c>
      <c r="BE136" s="320" t="s">
        <v>191</v>
      </c>
      <c r="BF136" s="273">
        <v>31</v>
      </c>
      <c r="BG136" s="274">
        <v>19</v>
      </c>
      <c r="BH136" s="275">
        <v>22</v>
      </c>
      <c r="BI136" s="273">
        <v>121</v>
      </c>
      <c r="BJ136" s="274">
        <v>319</v>
      </c>
      <c r="BK136" s="275">
        <v>440</v>
      </c>
      <c r="BL136" s="273">
        <v>36</v>
      </c>
      <c r="BM136" s="274">
        <v>22</v>
      </c>
      <c r="BN136" s="275">
        <v>25</v>
      </c>
      <c r="BO136" s="273">
        <v>121</v>
      </c>
      <c r="BP136" s="274">
        <v>319</v>
      </c>
      <c r="BQ136" s="275">
        <v>440</v>
      </c>
      <c r="BR136" s="273">
        <v>28</v>
      </c>
      <c r="BS136" s="274">
        <v>25.3</v>
      </c>
      <c r="BT136" s="275">
        <v>26</v>
      </c>
      <c r="BU136" s="273">
        <v>121</v>
      </c>
      <c r="BV136" s="274">
        <v>319</v>
      </c>
      <c r="BW136" s="275">
        <v>440</v>
      </c>
      <c r="BX136" s="273" t="s">
        <v>197</v>
      </c>
      <c r="BY136" s="274">
        <v>7</v>
      </c>
      <c r="BZ136" s="275">
        <v>5</v>
      </c>
      <c r="CA136" s="273">
        <v>30</v>
      </c>
      <c r="CB136" s="274">
        <v>75</v>
      </c>
      <c r="CC136" s="275">
        <v>105</v>
      </c>
      <c r="CD136" s="273" t="s">
        <v>197</v>
      </c>
      <c r="CE136" s="274">
        <v>7</v>
      </c>
      <c r="CF136" s="275">
        <v>5</v>
      </c>
      <c r="CG136" s="273">
        <v>30</v>
      </c>
      <c r="CH136" s="274">
        <v>75</v>
      </c>
      <c r="CI136" s="275">
        <v>105</v>
      </c>
      <c r="CJ136" s="273">
        <v>18.600000000000001</v>
      </c>
      <c r="CK136" s="274">
        <v>20</v>
      </c>
      <c r="CL136" s="275">
        <v>19.600000000000001</v>
      </c>
      <c r="CM136" s="273">
        <v>30</v>
      </c>
      <c r="CN136" s="274">
        <v>75</v>
      </c>
      <c r="CO136" s="275">
        <v>105</v>
      </c>
      <c r="CP136" s="273">
        <v>77</v>
      </c>
      <c r="CQ136" s="274">
        <v>61</v>
      </c>
      <c r="CR136" s="275">
        <v>68</v>
      </c>
      <c r="CS136" s="273">
        <v>3761</v>
      </c>
      <c r="CT136" s="274">
        <v>3872</v>
      </c>
      <c r="CU136" s="275">
        <v>7633</v>
      </c>
      <c r="CV136" s="273">
        <v>78</v>
      </c>
      <c r="CW136" s="274">
        <v>63</v>
      </c>
      <c r="CX136" s="275">
        <v>71</v>
      </c>
      <c r="CY136" s="273">
        <v>3761</v>
      </c>
      <c r="CZ136" s="274">
        <v>3872</v>
      </c>
      <c r="DA136" s="275">
        <v>7633</v>
      </c>
      <c r="DB136" s="273">
        <v>35.200000000000003</v>
      </c>
      <c r="DC136" s="274">
        <v>33.1</v>
      </c>
      <c r="DD136" s="275">
        <v>34.1</v>
      </c>
      <c r="DE136" s="273">
        <v>3761</v>
      </c>
      <c r="DF136" s="274">
        <v>3872</v>
      </c>
      <c r="DG136" s="275">
        <v>7633</v>
      </c>
    </row>
    <row r="137" spans="1:111" x14ac:dyDescent="0.35">
      <c r="A137" t="s">
        <v>21</v>
      </c>
      <c r="B137" t="s">
        <v>267</v>
      </c>
      <c r="C137" t="s">
        <v>260</v>
      </c>
      <c r="D137" s="273">
        <v>78</v>
      </c>
      <c r="E137" s="274">
        <v>63</v>
      </c>
      <c r="F137" s="275">
        <v>71</v>
      </c>
      <c r="G137" s="273">
        <v>2363</v>
      </c>
      <c r="H137" s="274">
        <v>2239</v>
      </c>
      <c r="I137" s="275">
        <v>4602</v>
      </c>
      <c r="J137" s="273">
        <v>79</v>
      </c>
      <c r="K137" s="274">
        <v>66</v>
      </c>
      <c r="L137" s="275">
        <v>73</v>
      </c>
      <c r="M137" s="273">
        <v>2363</v>
      </c>
      <c r="N137" s="274">
        <v>2239</v>
      </c>
      <c r="O137" s="275">
        <v>4602</v>
      </c>
      <c r="P137" s="273">
        <v>35.9</v>
      </c>
      <c r="Q137" s="274">
        <v>34.200000000000003</v>
      </c>
      <c r="R137" s="275">
        <v>35</v>
      </c>
      <c r="S137" s="273">
        <v>2363</v>
      </c>
      <c r="T137" s="274">
        <v>2239</v>
      </c>
      <c r="U137" s="275">
        <v>4602</v>
      </c>
      <c r="V137" s="320" t="s">
        <v>191</v>
      </c>
      <c r="W137" s="320" t="s">
        <v>191</v>
      </c>
      <c r="X137" s="320" t="s">
        <v>191</v>
      </c>
      <c r="Y137" s="320" t="s">
        <v>191</v>
      </c>
      <c r="Z137" s="320" t="s">
        <v>191</v>
      </c>
      <c r="AA137" s="320" t="s">
        <v>191</v>
      </c>
      <c r="AB137" s="320" t="s">
        <v>191</v>
      </c>
      <c r="AC137" s="320" t="s">
        <v>191</v>
      </c>
      <c r="AD137" s="320" t="s">
        <v>191</v>
      </c>
      <c r="AE137" s="320" t="s">
        <v>191</v>
      </c>
      <c r="AF137" s="320" t="s">
        <v>191</v>
      </c>
      <c r="AG137" s="320" t="s">
        <v>191</v>
      </c>
      <c r="AH137" s="320" t="s">
        <v>191</v>
      </c>
      <c r="AI137" s="320" t="s">
        <v>191</v>
      </c>
      <c r="AJ137" s="320" t="s">
        <v>191</v>
      </c>
      <c r="AK137" s="320" t="s">
        <v>191</v>
      </c>
      <c r="AL137" s="320" t="s">
        <v>191</v>
      </c>
      <c r="AM137" s="320" t="s">
        <v>191</v>
      </c>
      <c r="AN137" s="320" t="s">
        <v>191</v>
      </c>
      <c r="AO137" s="320" t="s">
        <v>191</v>
      </c>
      <c r="AP137" s="320" t="s">
        <v>191</v>
      </c>
      <c r="AQ137" s="320" t="s">
        <v>191</v>
      </c>
      <c r="AR137" s="320" t="s">
        <v>191</v>
      </c>
      <c r="AS137" s="320" t="s">
        <v>191</v>
      </c>
      <c r="AT137" s="320" t="s">
        <v>191</v>
      </c>
      <c r="AU137" s="320" t="s">
        <v>191</v>
      </c>
      <c r="AV137" s="320" t="s">
        <v>191</v>
      </c>
      <c r="AW137" s="320" t="s">
        <v>191</v>
      </c>
      <c r="AX137" s="320" t="s">
        <v>191</v>
      </c>
      <c r="AY137" s="320" t="s">
        <v>191</v>
      </c>
      <c r="AZ137" s="320" t="s">
        <v>191</v>
      </c>
      <c r="BA137" s="320" t="s">
        <v>191</v>
      </c>
      <c r="BB137" s="320" t="s">
        <v>191</v>
      </c>
      <c r="BC137" s="320" t="s">
        <v>191</v>
      </c>
      <c r="BD137" s="320" t="s">
        <v>191</v>
      </c>
      <c r="BE137" s="320" t="s">
        <v>191</v>
      </c>
      <c r="BF137" s="273">
        <v>23</v>
      </c>
      <c r="BG137" s="274">
        <v>22</v>
      </c>
      <c r="BH137" s="275">
        <v>23</v>
      </c>
      <c r="BI137" s="273">
        <v>103</v>
      </c>
      <c r="BJ137" s="274">
        <v>217</v>
      </c>
      <c r="BK137" s="275">
        <v>320</v>
      </c>
      <c r="BL137" s="273">
        <v>24</v>
      </c>
      <c r="BM137" s="274">
        <v>24</v>
      </c>
      <c r="BN137" s="275">
        <v>24</v>
      </c>
      <c r="BO137" s="273">
        <v>103</v>
      </c>
      <c r="BP137" s="274">
        <v>217</v>
      </c>
      <c r="BQ137" s="275">
        <v>320</v>
      </c>
      <c r="BR137" s="273">
        <v>27.1</v>
      </c>
      <c r="BS137" s="274">
        <v>27.3</v>
      </c>
      <c r="BT137" s="275">
        <v>27.2</v>
      </c>
      <c r="BU137" s="273">
        <v>103</v>
      </c>
      <c r="BV137" s="274">
        <v>217</v>
      </c>
      <c r="BW137" s="275">
        <v>320</v>
      </c>
      <c r="BX137" s="273" t="s">
        <v>197</v>
      </c>
      <c r="BY137" s="274" t="s">
        <v>197</v>
      </c>
      <c r="BZ137" s="275" t="s">
        <v>197</v>
      </c>
      <c r="CA137" s="273">
        <v>22</v>
      </c>
      <c r="CB137" s="274">
        <v>70</v>
      </c>
      <c r="CC137" s="275">
        <v>92</v>
      </c>
      <c r="CD137" s="273" t="s">
        <v>197</v>
      </c>
      <c r="CE137" s="274" t="s">
        <v>197</v>
      </c>
      <c r="CF137" s="275">
        <v>3</v>
      </c>
      <c r="CG137" s="273">
        <v>22</v>
      </c>
      <c r="CH137" s="274">
        <v>70</v>
      </c>
      <c r="CI137" s="275">
        <v>92</v>
      </c>
      <c r="CJ137" s="273">
        <v>21.3</v>
      </c>
      <c r="CK137" s="274">
        <v>18.8</v>
      </c>
      <c r="CL137" s="275">
        <v>19.399999999999999</v>
      </c>
      <c r="CM137" s="273">
        <v>22</v>
      </c>
      <c r="CN137" s="274">
        <v>70</v>
      </c>
      <c r="CO137" s="275">
        <v>92</v>
      </c>
      <c r="CP137" s="273">
        <v>75</v>
      </c>
      <c r="CQ137" s="274">
        <v>58</v>
      </c>
      <c r="CR137" s="275">
        <v>67</v>
      </c>
      <c r="CS137" s="273">
        <v>2500</v>
      </c>
      <c r="CT137" s="274">
        <v>2536</v>
      </c>
      <c r="CU137" s="275">
        <v>5036</v>
      </c>
      <c r="CV137" s="273">
        <v>76</v>
      </c>
      <c r="CW137" s="274">
        <v>61</v>
      </c>
      <c r="CX137" s="275">
        <v>68</v>
      </c>
      <c r="CY137" s="273">
        <v>2500</v>
      </c>
      <c r="CZ137" s="274">
        <v>2536</v>
      </c>
      <c r="DA137" s="275">
        <v>5036</v>
      </c>
      <c r="DB137" s="273">
        <v>35.299999999999997</v>
      </c>
      <c r="DC137" s="274">
        <v>33.1</v>
      </c>
      <c r="DD137" s="275">
        <v>34.200000000000003</v>
      </c>
      <c r="DE137" s="273">
        <v>2500</v>
      </c>
      <c r="DF137" s="274">
        <v>2536</v>
      </c>
      <c r="DG137" s="275">
        <v>5036</v>
      </c>
    </row>
    <row r="138" spans="1:111" x14ac:dyDescent="0.35">
      <c r="A138" t="s">
        <v>56</v>
      </c>
      <c r="B138" t="s">
        <v>301</v>
      </c>
      <c r="C138" t="s">
        <v>299</v>
      </c>
      <c r="D138" s="273">
        <v>79</v>
      </c>
      <c r="E138" s="274">
        <v>68</v>
      </c>
      <c r="F138" s="275">
        <v>73</v>
      </c>
      <c r="G138" s="273">
        <v>3963</v>
      </c>
      <c r="H138" s="274">
        <v>3782</v>
      </c>
      <c r="I138" s="275">
        <v>7745</v>
      </c>
      <c r="J138" s="273">
        <v>81</v>
      </c>
      <c r="K138" s="274">
        <v>71</v>
      </c>
      <c r="L138" s="275">
        <v>76</v>
      </c>
      <c r="M138" s="273">
        <v>3963</v>
      </c>
      <c r="N138" s="274">
        <v>3782</v>
      </c>
      <c r="O138" s="275">
        <v>7745</v>
      </c>
      <c r="P138" s="273">
        <v>37</v>
      </c>
      <c r="Q138" s="274">
        <v>35.1</v>
      </c>
      <c r="R138" s="275">
        <v>36</v>
      </c>
      <c r="S138" s="273">
        <v>3963</v>
      </c>
      <c r="T138" s="274">
        <v>3782</v>
      </c>
      <c r="U138" s="275">
        <v>7745</v>
      </c>
      <c r="V138" s="320" t="s">
        <v>191</v>
      </c>
      <c r="W138" s="320" t="s">
        <v>191</v>
      </c>
      <c r="X138" s="320" t="s">
        <v>191</v>
      </c>
      <c r="Y138" s="320" t="s">
        <v>191</v>
      </c>
      <c r="Z138" s="320" t="s">
        <v>191</v>
      </c>
      <c r="AA138" s="320" t="s">
        <v>191</v>
      </c>
      <c r="AB138" s="320" t="s">
        <v>191</v>
      </c>
      <c r="AC138" s="320" t="s">
        <v>191</v>
      </c>
      <c r="AD138" s="320" t="s">
        <v>191</v>
      </c>
      <c r="AE138" s="320" t="s">
        <v>191</v>
      </c>
      <c r="AF138" s="320" t="s">
        <v>191</v>
      </c>
      <c r="AG138" s="320" t="s">
        <v>191</v>
      </c>
      <c r="AH138" s="320" t="s">
        <v>191</v>
      </c>
      <c r="AI138" s="320" t="s">
        <v>191</v>
      </c>
      <c r="AJ138" s="320" t="s">
        <v>191</v>
      </c>
      <c r="AK138" s="320" t="s">
        <v>191</v>
      </c>
      <c r="AL138" s="320" t="s">
        <v>191</v>
      </c>
      <c r="AM138" s="320" t="s">
        <v>191</v>
      </c>
      <c r="AN138" s="320" t="s">
        <v>191</v>
      </c>
      <c r="AO138" s="320" t="s">
        <v>191</v>
      </c>
      <c r="AP138" s="320" t="s">
        <v>191</v>
      </c>
      <c r="AQ138" s="320" t="s">
        <v>191</v>
      </c>
      <c r="AR138" s="320" t="s">
        <v>191</v>
      </c>
      <c r="AS138" s="320" t="s">
        <v>191</v>
      </c>
      <c r="AT138" s="320" t="s">
        <v>191</v>
      </c>
      <c r="AU138" s="320" t="s">
        <v>191</v>
      </c>
      <c r="AV138" s="320" t="s">
        <v>191</v>
      </c>
      <c r="AW138" s="320" t="s">
        <v>191</v>
      </c>
      <c r="AX138" s="320" t="s">
        <v>191</v>
      </c>
      <c r="AY138" s="320" t="s">
        <v>191</v>
      </c>
      <c r="AZ138" s="320" t="s">
        <v>191</v>
      </c>
      <c r="BA138" s="320" t="s">
        <v>191</v>
      </c>
      <c r="BB138" s="320" t="s">
        <v>191</v>
      </c>
      <c r="BC138" s="320" t="s">
        <v>191</v>
      </c>
      <c r="BD138" s="320" t="s">
        <v>191</v>
      </c>
      <c r="BE138" s="320" t="s">
        <v>191</v>
      </c>
      <c r="BF138" s="273">
        <v>33</v>
      </c>
      <c r="BG138" s="274">
        <v>21</v>
      </c>
      <c r="BH138" s="275">
        <v>25</v>
      </c>
      <c r="BI138" s="273">
        <v>235</v>
      </c>
      <c r="BJ138" s="274">
        <v>557</v>
      </c>
      <c r="BK138" s="275">
        <v>792</v>
      </c>
      <c r="BL138" s="273">
        <v>36</v>
      </c>
      <c r="BM138" s="274">
        <v>24</v>
      </c>
      <c r="BN138" s="275">
        <v>28</v>
      </c>
      <c r="BO138" s="273">
        <v>235</v>
      </c>
      <c r="BP138" s="274">
        <v>557</v>
      </c>
      <c r="BQ138" s="275">
        <v>792</v>
      </c>
      <c r="BR138" s="273">
        <v>27.8</v>
      </c>
      <c r="BS138" s="274">
        <v>26.2</v>
      </c>
      <c r="BT138" s="275">
        <v>26.7</v>
      </c>
      <c r="BU138" s="273">
        <v>235</v>
      </c>
      <c r="BV138" s="274">
        <v>557</v>
      </c>
      <c r="BW138" s="275">
        <v>792</v>
      </c>
      <c r="BX138" s="273" t="s">
        <v>197</v>
      </c>
      <c r="BY138" s="274" t="s">
        <v>197</v>
      </c>
      <c r="BZ138" s="275">
        <v>9</v>
      </c>
      <c r="CA138" s="273">
        <v>28</v>
      </c>
      <c r="CB138" s="274">
        <v>60</v>
      </c>
      <c r="CC138" s="275">
        <v>88</v>
      </c>
      <c r="CD138" s="273" t="s">
        <v>197</v>
      </c>
      <c r="CE138" s="274" t="s">
        <v>197</v>
      </c>
      <c r="CF138" s="275">
        <v>9</v>
      </c>
      <c r="CG138" s="273">
        <v>28</v>
      </c>
      <c r="CH138" s="274">
        <v>60</v>
      </c>
      <c r="CI138" s="275">
        <v>88</v>
      </c>
      <c r="CJ138" s="273">
        <v>22.5</v>
      </c>
      <c r="CK138" s="274">
        <v>18.5</v>
      </c>
      <c r="CL138" s="275">
        <v>19.8</v>
      </c>
      <c r="CM138" s="273">
        <v>28</v>
      </c>
      <c r="CN138" s="274">
        <v>60</v>
      </c>
      <c r="CO138" s="275">
        <v>88</v>
      </c>
      <c r="CP138" s="273">
        <v>76</v>
      </c>
      <c r="CQ138" s="274">
        <v>61</v>
      </c>
      <c r="CR138" s="275">
        <v>68</v>
      </c>
      <c r="CS138" s="273">
        <v>4278</v>
      </c>
      <c r="CT138" s="274">
        <v>4446</v>
      </c>
      <c r="CU138" s="275">
        <v>8724</v>
      </c>
      <c r="CV138" s="273">
        <v>77</v>
      </c>
      <c r="CW138" s="274">
        <v>64</v>
      </c>
      <c r="CX138" s="275">
        <v>70</v>
      </c>
      <c r="CY138" s="273">
        <v>4278</v>
      </c>
      <c r="CZ138" s="274">
        <v>4446</v>
      </c>
      <c r="DA138" s="275">
        <v>8724</v>
      </c>
      <c r="DB138" s="273">
        <v>36.299999999999997</v>
      </c>
      <c r="DC138" s="274">
        <v>33.700000000000003</v>
      </c>
      <c r="DD138" s="275">
        <v>35</v>
      </c>
      <c r="DE138" s="273">
        <v>4278</v>
      </c>
      <c r="DF138" s="274">
        <v>4446</v>
      </c>
      <c r="DG138" s="275">
        <v>8724</v>
      </c>
    </row>
    <row r="139" spans="1:111" x14ac:dyDescent="0.35">
      <c r="A139" t="s">
        <v>152</v>
      </c>
      <c r="B139" t="s">
        <v>396</v>
      </c>
      <c r="C139" t="s">
        <v>392</v>
      </c>
      <c r="D139" s="273">
        <v>81</v>
      </c>
      <c r="E139" s="274">
        <v>69</v>
      </c>
      <c r="F139" s="275">
        <v>75</v>
      </c>
      <c r="G139" s="273">
        <v>3618</v>
      </c>
      <c r="H139" s="274">
        <v>3630</v>
      </c>
      <c r="I139" s="275">
        <v>7248</v>
      </c>
      <c r="J139" s="273">
        <v>81</v>
      </c>
      <c r="K139" s="274">
        <v>70</v>
      </c>
      <c r="L139" s="275">
        <v>76</v>
      </c>
      <c r="M139" s="273">
        <v>3618</v>
      </c>
      <c r="N139" s="274">
        <v>3630</v>
      </c>
      <c r="O139" s="275">
        <v>7248</v>
      </c>
      <c r="P139" s="273">
        <v>36.299999999999997</v>
      </c>
      <c r="Q139" s="274">
        <v>34.6</v>
      </c>
      <c r="R139" s="275">
        <v>35.5</v>
      </c>
      <c r="S139" s="273">
        <v>3618</v>
      </c>
      <c r="T139" s="274">
        <v>3630</v>
      </c>
      <c r="U139" s="275">
        <v>7248</v>
      </c>
      <c r="V139" s="320" t="s">
        <v>191</v>
      </c>
      <c r="W139" s="320" t="s">
        <v>191</v>
      </c>
      <c r="X139" s="320" t="s">
        <v>191</v>
      </c>
      <c r="Y139" s="320" t="s">
        <v>191</v>
      </c>
      <c r="Z139" s="320" t="s">
        <v>191</v>
      </c>
      <c r="AA139" s="320" t="s">
        <v>191</v>
      </c>
      <c r="AB139" s="320" t="s">
        <v>191</v>
      </c>
      <c r="AC139" s="320" t="s">
        <v>191</v>
      </c>
      <c r="AD139" s="320" t="s">
        <v>191</v>
      </c>
      <c r="AE139" s="320" t="s">
        <v>191</v>
      </c>
      <c r="AF139" s="320" t="s">
        <v>191</v>
      </c>
      <c r="AG139" s="320" t="s">
        <v>191</v>
      </c>
      <c r="AH139" s="320" t="s">
        <v>191</v>
      </c>
      <c r="AI139" s="320" t="s">
        <v>191</v>
      </c>
      <c r="AJ139" s="320" t="s">
        <v>191</v>
      </c>
      <c r="AK139" s="320" t="s">
        <v>191</v>
      </c>
      <c r="AL139" s="320" t="s">
        <v>191</v>
      </c>
      <c r="AM139" s="320" t="s">
        <v>191</v>
      </c>
      <c r="AN139" s="320" t="s">
        <v>191</v>
      </c>
      <c r="AO139" s="320" t="s">
        <v>191</v>
      </c>
      <c r="AP139" s="320" t="s">
        <v>191</v>
      </c>
      <c r="AQ139" s="320" t="s">
        <v>191</v>
      </c>
      <c r="AR139" s="320" t="s">
        <v>191</v>
      </c>
      <c r="AS139" s="320" t="s">
        <v>191</v>
      </c>
      <c r="AT139" s="320" t="s">
        <v>191</v>
      </c>
      <c r="AU139" s="320" t="s">
        <v>191</v>
      </c>
      <c r="AV139" s="320" t="s">
        <v>191</v>
      </c>
      <c r="AW139" s="320" t="s">
        <v>191</v>
      </c>
      <c r="AX139" s="320" t="s">
        <v>191</v>
      </c>
      <c r="AY139" s="320" t="s">
        <v>191</v>
      </c>
      <c r="AZ139" s="320" t="s">
        <v>191</v>
      </c>
      <c r="BA139" s="320" t="s">
        <v>191</v>
      </c>
      <c r="BB139" s="320" t="s">
        <v>191</v>
      </c>
      <c r="BC139" s="320" t="s">
        <v>191</v>
      </c>
      <c r="BD139" s="320" t="s">
        <v>191</v>
      </c>
      <c r="BE139" s="320" t="s">
        <v>191</v>
      </c>
      <c r="BF139" s="273">
        <v>36</v>
      </c>
      <c r="BG139" s="274">
        <v>23</v>
      </c>
      <c r="BH139" s="275">
        <v>27</v>
      </c>
      <c r="BI139" s="273">
        <v>196</v>
      </c>
      <c r="BJ139" s="274">
        <v>487</v>
      </c>
      <c r="BK139" s="275">
        <v>683</v>
      </c>
      <c r="BL139" s="273">
        <v>36</v>
      </c>
      <c r="BM139" s="274">
        <v>24</v>
      </c>
      <c r="BN139" s="275">
        <v>27</v>
      </c>
      <c r="BO139" s="273">
        <v>196</v>
      </c>
      <c r="BP139" s="274">
        <v>487</v>
      </c>
      <c r="BQ139" s="275">
        <v>683</v>
      </c>
      <c r="BR139" s="273">
        <v>28.1</v>
      </c>
      <c r="BS139" s="274">
        <v>27.1</v>
      </c>
      <c r="BT139" s="275">
        <v>27.4</v>
      </c>
      <c r="BU139" s="273">
        <v>196</v>
      </c>
      <c r="BV139" s="274">
        <v>487</v>
      </c>
      <c r="BW139" s="275">
        <v>683</v>
      </c>
      <c r="BX139" s="273" t="s">
        <v>197</v>
      </c>
      <c r="BY139" s="274" t="s">
        <v>197</v>
      </c>
      <c r="BZ139" s="275">
        <v>6</v>
      </c>
      <c r="CA139" s="273">
        <v>13</v>
      </c>
      <c r="CB139" s="274">
        <v>39</v>
      </c>
      <c r="CC139" s="275">
        <v>52</v>
      </c>
      <c r="CD139" s="273" t="s">
        <v>197</v>
      </c>
      <c r="CE139" s="274" t="s">
        <v>197</v>
      </c>
      <c r="CF139" s="275">
        <v>6</v>
      </c>
      <c r="CG139" s="273">
        <v>13</v>
      </c>
      <c r="CH139" s="274">
        <v>39</v>
      </c>
      <c r="CI139" s="275">
        <v>52</v>
      </c>
      <c r="CJ139" s="273">
        <v>21.4</v>
      </c>
      <c r="CK139" s="274">
        <v>19.2</v>
      </c>
      <c r="CL139" s="275">
        <v>19.7</v>
      </c>
      <c r="CM139" s="273">
        <v>13</v>
      </c>
      <c r="CN139" s="274">
        <v>39</v>
      </c>
      <c r="CO139" s="275">
        <v>52</v>
      </c>
      <c r="CP139" s="273">
        <v>78</v>
      </c>
      <c r="CQ139" s="274">
        <v>62</v>
      </c>
      <c r="CR139" s="275">
        <v>70</v>
      </c>
      <c r="CS139" s="273">
        <v>3877</v>
      </c>
      <c r="CT139" s="274">
        <v>4206</v>
      </c>
      <c r="CU139" s="275">
        <v>8083</v>
      </c>
      <c r="CV139" s="273">
        <v>79</v>
      </c>
      <c r="CW139" s="274">
        <v>64</v>
      </c>
      <c r="CX139" s="275">
        <v>71</v>
      </c>
      <c r="CY139" s="273">
        <v>3877</v>
      </c>
      <c r="CZ139" s="274">
        <v>4206</v>
      </c>
      <c r="DA139" s="275">
        <v>8083</v>
      </c>
      <c r="DB139" s="273">
        <v>35.799999999999997</v>
      </c>
      <c r="DC139" s="274">
        <v>33.6</v>
      </c>
      <c r="DD139" s="275">
        <v>34.6</v>
      </c>
      <c r="DE139" s="273">
        <v>3877</v>
      </c>
      <c r="DF139" s="274">
        <v>4206</v>
      </c>
      <c r="DG139" s="275">
        <v>8083</v>
      </c>
    </row>
    <row r="140" spans="1:111" x14ac:dyDescent="0.35">
      <c r="A140" t="s">
        <v>153</v>
      </c>
      <c r="B140" t="s">
        <v>397</v>
      </c>
      <c r="C140" t="s">
        <v>392</v>
      </c>
      <c r="D140" s="273">
        <v>80</v>
      </c>
      <c r="E140" s="274">
        <v>70</v>
      </c>
      <c r="F140" s="275">
        <v>75</v>
      </c>
      <c r="G140" s="273">
        <v>1780</v>
      </c>
      <c r="H140" s="274">
        <v>1788</v>
      </c>
      <c r="I140" s="275">
        <v>3568</v>
      </c>
      <c r="J140" s="273">
        <v>80</v>
      </c>
      <c r="K140" s="274">
        <v>71</v>
      </c>
      <c r="L140" s="275">
        <v>75</v>
      </c>
      <c r="M140" s="273">
        <v>1780</v>
      </c>
      <c r="N140" s="274">
        <v>1788</v>
      </c>
      <c r="O140" s="275">
        <v>3568</v>
      </c>
      <c r="P140" s="273">
        <v>36.799999999999997</v>
      </c>
      <c r="Q140" s="274">
        <v>35.1</v>
      </c>
      <c r="R140" s="275">
        <v>35.9</v>
      </c>
      <c r="S140" s="273">
        <v>1780</v>
      </c>
      <c r="T140" s="274">
        <v>1788</v>
      </c>
      <c r="U140" s="275">
        <v>3568</v>
      </c>
      <c r="V140" s="320" t="s">
        <v>191</v>
      </c>
      <c r="W140" s="320" t="s">
        <v>191</v>
      </c>
      <c r="X140" s="320" t="s">
        <v>191</v>
      </c>
      <c r="Y140" s="320" t="s">
        <v>191</v>
      </c>
      <c r="Z140" s="320" t="s">
        <v>191</v>
      </c>
      <c r="AA140" s="320" t="s">
        <v>191</v>
      </c>
      <c r="AB140" s="320" t="s">
        <v>191</v>
      </c>
      <c r="AC140" s="320" t="s">
        <v>191</v>
      </c>
      <c r="AD140" s="320" t="s">
        <v>191</v>
      </c>
      <c r="AE140" s="320" t="s">
        <v>191</v>
      </c>
      <c r="AF140" s="320" t="s">
        <v>191</v>
      </c>
      <c r="AG140" s="320" t="s">
        <v>191</v>
      </c>
      <c r="AH140" s="320" t="s">
        <v>191</v>
      </c>
      <c r="AI140" s="320" t="s">
        <v>191</v>
      </c>
      <c r="AJ140" s="320" t="s">
        <v>191</v>
      </c>
      <c r="AK140" s="320" t="s">
        <v>191</v>
      </c>
      <c r="AL140" s="320" t="s">
        <v>191</v>
      </c>
      <c r="AM140" s="320" t="s">
        <v>191</v>
      </c>
      <c r="AN140" s="320" t="s">
        <v>191</v>
      </c>
      <c r="AO140" s="320" t="s">
        <v>191</v>
      </c>
      <c r="AP140" s="320" t="s">
        <v>191</v>
      </c>
      <c r="AQ140" s="320" t="s">
        <v>191</v>
      </c>
      <c r="AR140" s="320" t="s">
        <v>191</v>
      </c>
      <c r="AS140" s="320" t="s">
        <v>191</v>
      </c>
      <c r="AT140" s="320" t="s">
        <v>191</v>
      </c>
      <c r="AU140" s="320" t="s">
        <v>191</v>
      </c>
      <c r="AV140" s="320" t="s">
        <v>191</v>
      </c>
      <c r="AW140" s="320" t="s">
        <v>191</v>
      </c>
      <c r="AX140" s="320" t="s">
        <v>191</v>
      </c>
      <c r="AY140" s="320" t="s">
        <v>191</v>
      </c>
      <c r="AZ140" s="320" t="s">
        <v>191</v>
      </c>
      <c r="BA140" s="320" t="s">
        <v>191</v>
      </c>
      <c r="BB140" s="320" t="s">
        <v>191</v>
      </c>
      <c r="BC140" s="320" t="s">
        <v>191</v>
      </c>
      <c r="BD140" s="320" t="s">
        <v>191</v>
      </c>
      <c r="BE140" s="320" t="s">
        <v>191</v>
      </c>
      <c r="BF140" s="273">
        <v>26</v>
      </c>
      <c r="BG140" s="274">
        <v>27</v>
      </c>
      <c r="BH140" s="275">
        <v>27</v>
      </c>
      <c r="BI140" s="273">
        <v>130</v>
      </c>
      <c r="BJ140" s="274">
        <v>303</v>
      </c>
      <c r="BK140" s="275">
        <v>433</v>
      </c>
      <c r="BL140" s="273">
        <v>27</v>
      </c>
      <c r="BM140" s="274">
        <v>27</v>
      </c>
      <c r="BN140" s="275">
        <v>27</v>
      </c>
      <c r="BO140" s="273">
        <v>130</v>
      </c>
      <c r="BP140" s="274">
        <v>303</v>
      </c>
      <c r="BQ140" s="275">
        <v>433</v>
      </c>
      <c r="BR140" s="273">
        <v>28.8</v>
      </c>
      <c r="BS140" s="274">
        <v>28.5</v>
      </c>
      <c r="BT140" s="275">
        <v>28.6</v>
      </c>
      <c r="BU140" s="273">
        <v>130</v>
      </c>
      <c r="BV140" s="274">
        <v>303</v>
      </c>
      <c r="BW140" s="275">
        <v>433</v>
      </c>
      <c r="BX140" s="273" t="s">
        <v>197</v>
      </c>
      <c r="BY140" s="274" t="s">
        <v>197</v>
      </c>
      <c r="BZ140" s="275" t="s">
        <v>197</v>
      </c>
      <c r="CA140" s="273">
        <v>15</v>
      </c>
      <c r="CB140" s="274">
        <v>46</v>
      </c>
      <c r="CC140" s="275">
        <v>61</v>
      </c>
      <c r="CD140" s="273" t="s">
        <v>197</v>
      </c>
      <c r="CE140" s="274" t="s">
        <v>197</v>
      </c>
      <c r="CF140" s="275" t="s">
        <v>197</v>
      </c>
      <c r="CG140" s="273">
        <v>15</v>
      </c>
      <c r="CH140" s="274">
        <v>46</v>
      </c>
      <c r="CI140" s="275">
        <v>61</v>
      </c>
      <c r="CJ140" s="273">
        <v>19.5</v>
      </c>
      <c r="CK140" s="274">
        <v>20.5</v>
      </c>
      <c r="CL140" s="275">
        <v>20.2</v>
      </c>
      <c r="CM140" s="273">
        <v>15</v>
      </c>
      <c r="CN140" s="274">
        <v>46</v>
      </c>
      <c r="CO140" s="275">
        <v>61</v>
      </c>
      <c r="CP140" s="273">
        <v>75</v>
      </c>
      <c r="CQ140" s="274">
        <v>62</v>
      </c>
      <c r="CR140" s="275">
        <v>68</v>
      </c>
      <c r="CS140" s="273">
        <v>1958</v>
      </c>
      <c r="CT140" s="274">
        <v>2158</v>
      </c>
      <c r="CU140" s="275">
        <v>4116</v>
      </c>
      <c r="CV140" s="273">
        <v>75</v>
      </c>
      <c r="CW140" s="274">
        <v>63</v>
      </c>
      <c r="CX140" s="275">
        <v>69</v>
      </c>
      <c r="CY140" s="273">
        <v>1958</v>
      </c>
      <c r="CZ140" s="274">
        <v>2158</v>
      </c>
      <c r="DA140" s="275">
        <v>4116</v>
      </c>
      <c r="DB140" s="273">
        <v>36.1</v>
      </c>
      <c r="DC140" s="274">
        <v>33.799999999999997</v>
      </c>
      <c r="DD140" s="275">
        <v>34.9</v>
      </c>
      <c r="DE140" s="273">
        <v>1958</v>
      </c>
      <c r="DF140" s="274">
        <v>2158</v>
      </c>
      <c r="DG140" s="275">
        <v>4116</v>
      </c>
    </row>
    <row r="141" spans="1:111" x14ac:dyDescent="0.35">
      <c r="A141" t="s">
        <v>131</v>
      </c>
      <c r="B141" t="s">
        <v>376</v>
      </c>
      <c r="C141" t="s">
        <v>372</v>
      </c>
      <c r="D141" s="273">
        <v>86</v>
      </c>
      <c r="E141" s="274">
        <v>74</v>
      </c>
      <c r="F141" s="275">
        <v>80</v>
      </c>
      <c r="G141" s="273">
        <v>2586</v>
      </c>
      <c r="H141" s="274">
        <v>2575</v>
      </c>
      <c r="I141" s="275">
        <v>5161</v>
      </c>
      <c r="J141" s="273">
        <v>86</v>
      </c>
      <c r="K141" s="274">
        <v>75</v>
      </c>
      <c r="L141" s="275">
        <v>81</v>
      </c>
      <c r="M141" s="273">
        <v>2586</v>
      </c>
      <c r="N141" s="274">
        <v>2575</v>
      </c>
      <c r="O141" s="275">
        <v>5161</v>
      </c>
      <c r="P141" s="273">
        <v>38.9</v>
      </c>
      <c r="Q141" s="274">
        <v>36.799999999999997</v>
      </c>
      <c r="R141" s="275">
        <v>37.9</v>
      </c>
      <c r="S141" s="273">
        <v>2586</v>
      </c>
      <c r="T141" s="274">
        <v>2575</v>
      </c>
      <c r="U141" s="275">
        <v>5161</v>
      </c>
      <c r="V141" s="320" t="s">
        <v>191</v>
      </c>
      <c r="W141" s="320" t="s">
        <v>191</v>
      </c>
      <c r="X141" s="320" t="s">
        <v>191</v>
      </c>
      <c r="Y141" s="320" t="s">
        <v>191</v>
      </c>
      <c r="Z141" s="320" t="s">
        <v>191</v>
      </c>
      <c r="AA141" s="320" t="s">
        <v>191</v>
      </c>
      <c r="AB141" s="320" t="s">
        <v>191</v>
      </c>
      <c r="AC141" s="320" t="s">
        <v>191</v>
      </c>
      <c r="AD141" s="320" t="s">
        <v>191</v>
      </c>
      <c r="AE141" s="320" t="s">
        <v>191</v>
      </c>
      <c r="AF141" s="320" t="s">
        <v>191</v>
      </c>
      <c r="AG141" s="320" t="s">
        <v>191</v>
      </c>
      <c r="AH141" s="320" t="s">
        <v>191</v>
      </c>
      <c r="AI141" s="320" t="s">
        <v>191</v>
      </c>
      <c r="AJ141" s="320" t="s">
        <v>191</v>
      </c>
      <c r="AK141" s="320" t="s">
        <v>191</v>
      </c>
      <c r="AL141" s="320" t="s">
        <v>191</v>
      </c>
      <c r="AM141" s="320" t="s">
        <v>191</v>
      </c>
      <c r="AN141" s="320" t="s">
        <v>191</v>
      </c>
      <c r="AO141" s="320" t="s">
        <v>191</v>
      </c>
      <c r="AP141" s="320" t="s">
        <v>191</v>
      </c>
      <c r="AQ141" s="320" t="s">
        <v>191</v>
      </c>
      <c r="AR141" s="320" t="s">
        <v>191</v>
      </c>
      <c r="AS141" s="320" t="s">
        <v>191</v>
      </c>
      <c r="AT141" s="320" t="s">
        <v>191</v>
      </c>
      <c r="AU141" s="320" t="s">
        <v>191</v>
      </c>
      <c r="AV141" s="320" t="s">
        <v>191</v>
      </c>
      <c r="AW141" s="320" t="s">
        <v>191</v>
      </c>
      <c r="AX141" s="320" t="s">
        <v>191</v>
      </c>
      <c r="AY141" s="320" t="s">
        <v>191</v>
      </c>
      <c r="AZ141" s="320" t="s">
        <v>191</v>
      </c>
      <c r="BA141" s="320" t="s">
        <v>191</v>
      </c>
      <c r="BB141" s="320" t="s">
        <v>191</v>
      </c>
      <c r="BC141" s="320" t="s">
        <v>191</v>
      </c>
      <c r="BD141" s="320" t="s">
        <v>191</v>
      </c>
      <c r="BE141" s="320" t="s">
        <v>191</v>
      </c>
      <c r="BF141" s="273">
        <v>36</v>
      </c>
      <c r="BG141" s="274">
        <v>28</v>
      </c>
      <c r="BH141" s="275">
        <v>31</v>
      </c>
      <c r="BI141" s="273">
        <v>99</v>
      </c>
      <c r="BJ141" s="274">
        <v>238</v>
      </c>
      <c r="BK141" s="275">
        <v>337</v>
      </c>
      <c r="BL141" s="273">
        <v>37</v>
      </c>
      <c r="BM141" s="274">
        <v>30</v>
      </c>
      <c r="BN141" s="275">
        <v>32</v>
      </c>
      <c r="BO141" s="273">
        <v>99</v>
      </c>
      <c r="BP141" s="274">
        <v>238</v>
      </c>
      <c r="BQ141" s="275">
        <v>337</v>
      </c>
      <c r="BR141" s="273">
        <v>29.4</v>
      </c>
      <c r="BS141" s="274">
        <v>28.2</v>
      </c>
      <c r="BT141" s="275">
        <v>28.5</v>
      </c>
      <c r="BU141" s="273">
        <v>99</v>
      </c>
      <c r="BV141" s="274">
        <v>238</v>
      </c>
      <c r="BW141" s="275">
        <v>337</v>
      </c>
      <c r="BX141" s="273">
        <v>27</v>
      </c>
      <c r="BY141" s="274">
        <v>8</v>
      </c>
      <c r="BZ141" s="275">
        <v>12</v>
      </c>
      <c r="CA141" s="273">
        <v>15</v>
      </c>
      <c r="CB141" s="274">
        <v>52</v>
      </c>
      <c r="CC141" s="275">
        <v>67</v>
      </c>
      <c r="CD141" s="273">
        <v>27</v>
      </c>
      <c r="CE141" s="274">
        <v>8</v>
      </c>
      <c r="CF141" s="275">
        <v>12</v>
      </c>
      <c r="CG141" s="273">
        <v>15</v>
      </c>
      <c r="CH141" s="274">
        <v>52</v>
      </c>
      <c r="CI141" s="275">
        <v>67</v>
      </c>
      <c r="CJ141" s="273">
        <v>23.1</v>
      </c>
      <c r="CK141" s="274">
        <v>20.100000000000001</v>
      </c>
      <c r="CL141" s="275">
        <v>20.8</v>
      </c>
      <c r="CM141" s="273">
        <v>15</v>
      </c>
      <c r="CN141" s="274">
        <v>52</v>
      </c>
      <c r="CO141" s="275">
        <v>67</v>
      </c>
      <c r="CP141" s="273">
        <v>83</v>
      </c>
      <c r="CQ141" s="274">
        <v>69</v>
      </c>
      <c r="CR141" s="275">
        <v>76</v>
      </c>
      <c r="CS141" s="273">
        <v>2752</v>
      </c>
      <c r="CT141" s="274">
        <v>2911</v>
      </c>
      <c r="CU141" s="275">
        <v>5663</v>
      </c>
      <c r="CV141" s="273">
        <v>84</v>
      </c>
      <c r="CW141" s="274">
        <v>70</v>
      </c>
      <c r="CX141" s="275">
        <v>76</v>
      </c>
      <c r="CY141" s="273">
        <v>2752</v>
      </c>
      <c r="CZ141" s="274">
        <v>2911</v>
      </c>
      <c r="DA141" s="275">
        <v>5663</v>
      </c>
      <c r="DB141" s="273">
        <v>38.4</v>
      </c>
      <c r="DC141" s="274">
        <v>35.700000000000003</v>
      </c>
      <c r="DD141" s="275">
        <v>37</v>
      </c>
      <c r="DE141" s="273">
        <v>2752</v>
      </c>
      <c r="DF141" s="274">
        <v>2911</v>
      </c>
      <c r="DG141" s="275">
        <v>5663</v>
      </c>
    </row>
    <row r="142" spans="1:111" x14ac:dyDescent="0.35">
      <c r="A142" t="s">
        <v>83</v>
      </c>
      <c r="B142" t="s">
        <v>328</v>
      </c>
      <c r="C142" t="s">
        <v>324</v>
      </c>
      <c r="D142" s="273">
        <v>82</v>
      </c>
      <c r="E142" s="274">
        <v>71</v>
      </c>
      <c r="F142" s="275">
        <v>76</v>
      </c>
      <c r="G142" s="273">
        <v>7902</v>
      </c>
      <c r="H142" s="274">
        <v>7707</v>
      </c>
      <c r="I142" s="275">
        <v>15609</v>
      </c>
      <c r="J142" s="273">
        <v>83</v>
      </c>
      <c r="K142" s="274">
        <v>73</v>
      </c>
      <c r="L142" s="275">
        <v>78</v>
      </c>
      <c r="M142" s="273">
        <v>7902</v>
      </c>
      <c r="N142" s="274">
        <v>7707</v>
      </c>
      <c r="O142" s="275">
        <v>15609</v>
      </c>
      <c r="P142" s="273">
        <v>36.799999999999997</v>
      </c>
      <c r="Q142" s="274">
        <v>35.1</v>
      </c>
      <c r="R142" s="275">
        <v>36</v>
      </c>
      <c r="S142" s="273">
        <v>7902</v>
      </c>
      <c r="T142" s="274">
        <v>7707</v>
      </c>
      <c r="U142" s="275">
        <v>15609</v>
      </c>
      <c r="V142" s="320" t="s">
        <v>191</v>
      </c>
      <c r="W142" s="320" t="s">
        <v>191</v>
      </c>
      <c r="X142" s="320" t="s">
        <v>191</v>
      </c>
      <c r="Y142" s="320" t="s">
        <v>191</v>
      </c>
      <c r="Z142" s="320" t="s">
        <v>191</v>
      </c>
      <c r="AA142" s="320" t="s">
        <v>191</v>
      </c>
      <c r="AB142" s="320" t="s">
        <v>191</v>
      </c>
      <c r="AC142" s="320" t="s">
        <v>191</v>
      </c>
      <c r="AD142" s="320" t="s">
        <v>191</v>
      </c>
      <c r="AE142" s="320" t="s">
        <v>191</v>
      </c>
      <c r="AF142" s="320" t="s">
        <v>191</v>
      </c>
      <c r="AG142" s="320" t="s">
        <v>191</v>
      </c>
      <c r="AH142" s="320" t="s">
        <v>191</v>
      </c>
      <c r="AI142" s="320" t="s">
        <v>191</v>
      </c>
      <c r="AJ142" s="320" t="s">
        <v>191</v>
      </c>
      <c r="AK142" s="320" t="s">
        <v>191</v>
      </c>
      <c r="AL142" s="320" t="s">
        <v>191</v>
      </c>
      <c r="AM142" s="320" t="s">
        <v>191</v>
      </c>
      <c r="AN142" s="320" t="s">
        <v>191</v>
      </c>
      <c r="AO142" s="320" t="s">
        <v>191</v>
      </c>
      <c r="AP142" s="320" t="s">
        <v>191</v>
      </c>
      <c r="AQ142" s="320" t="s">
        <v>191</v>
      </c>
      <c r="AR142" s="320" t="s">
        <v>191</v>
      </c>
      <c r="AS142" s="320" t="s">
        <v>191</v>
      </c>
      <c r="AT142" s="320" t="s">
        <v>191</v>
      </c>
      <c r="AU142" s="320" t="s">
        <v>191</v>
      </c>
      <c r="AV142" s="320" t="s">
        <v>191</v>
      </c>
      <c r="AW142" s="320" t="s">
        <v>191</v>
      </c>
      <c r="AX142" s="320" t="s">
        <v>191</v>
      </c>
      <c r="AY142" s="320" t="s">
        <v>191</v>
      </c>
      <c r="AZ142" s="320" t="s">
        <v>191</v>
      </c>
      <c r="BA142" s="320" t="s">
        <v>191</v>
      </c>
      <c r="BB142" s="320" t="s">
        <v>191</v>
      </c>
      <c r="BC142" s="320" t="s">
        <v>191</v>
      </c>
      <c r="BD142" s="320" t="s">
        <v>191</v>
      </c>
      <c r="BE142" s="320" t="s">
        <v>191</v>
      </c>
      <c r="BF142" s="273">
        <v>31</v>
      </c>
      <c r="BG142" s="274">
        <v>25</v>
      </c>
      <c r="BH142" s="275">
        <v>26</v>
      </c>
      <c r="BI142" s="273">
        <v>297</v>
      </c>
      <c r="BJ142" s="274">
        <v>757</v>
      </c>
      <c r="BK142" s="275">
        <v>1054</v>
      </c>
      <c r="BL142" s="273">
        <v>32</v>
      </c>
      <c r="BM142" s="274">
        <v>26</v>
      </c>
      <c r="BN142" s="275">
        <v>28</v>
      </c>
      <c r="BO142" s="273">
        <v>297</v>
      </c>
      <c r="BP142" s="274">
        <v>757</v>
      </c>
      <c r="BQ142" s="275">
        <v>1054</v>
      </c>
      <c r="BR142" s="273">
        <v>28.1</v>
      </c>
      <c r="BS142" s="274">
        <v>26.7</v>
      </c>
      <c r="BT142" s="275">
        <v>27.1</v>
      </c>
      <c r="BU142" s="273">
        <v>297</v>
      </c>
      <c r="BV142" s="274">
        <v>757</v>
      </c>
      <c r="BW142" s="275">
        <v>1054</v>
      </c>
      <c r="BX142" s="273">
        <v>11</v>
      </c>
      <c r="BY142" s="274">
        <v>8</v>
      </c>
      <c r="BZ142" s="275">
        <v>9</v>
      </c>
      <c r="CA142" s="273">
        <v>81</v>
      </c>
      <c r="CB142" s="274">
        <v>160</v>
      </c>
      <c r="CC142" s="275">
        <v>241</v>
      </c>
      <c r="CD142" s="273">
        <v>11</v>
      </c>
      <c r="CE142" s="274">
        <v>8</v>
      </c>
      <c r="CF142" s="275">
        <v>9</v>
      </c>
      <c r="CG142" s="273">
        <v>81</v>
      </c>
      <c r="CH142" s="274">
        <v>160</v>
      </c>
      <c r="CI142" s="275">
        <v>241</v>
      </c>
      <c r="CJ142" s="273">
        <v>21.3</v>
      </c>
      <c r="CK142" s="274">
        <v>21.8</v>
      </c>
      <c r="CL142" s="275">
        <v>21.6</v>
      </c>
      <c r="CM142" s="273">
        <v>81</v>
      </c>
      <c r="CN142" s="274">
        <v>160</v>
      </c>
      <c r="CO142" s="275">
        <v>241</v>
      </c>
      <c r="CP142" s="273">
        <v>79</v>
      </c>
      <c r="CQ142" s="274">
        <v>65</v>
      </c>
      <c r="CR142" s="275">
        <v>72</v>
      </c>
      <c r="CS142" s="273">
        <v>8416</v>
      </c>
      <c r="CT142" s="274">
        <v>8798</v>
      </c>
      <c r="CU142" s="275">
        <v>17214</v>
      </c>
      <c r="CV142" s="273">
        <v>80</v>
      </c>
      <c r="CW142" s="274">
        <v>67</v>
      </c>
      <c r="CX142" s="275">
        <v>73</v>
      </c>
      <c r="CY142" s="273">
        <v>8416</v>
      </c>
      <c r="CZ142" s="274">
        <v>8798</v>
      </c>
      <c r="DA142" s="275">
        <v>17214</v>
      </c>
      <c r="DB142" s="273">
        <v>36.299999999999997</v>
      </c>
      <c r="DC142" s="274">
        <v>34.1</v>
      </c>
      <c r="DD142" s="275">
        <v>35.200000000000003</v>
      </c>
      <c r="DE142" s="273">
        <v>8416</v>
      </c>
      <c r="DF142" s="274">
        <v>8798</v>
      </c>
      <c r="DG142" s="275">
        <v>17214</v>
      </c>
    </row>
    <row r="143" spans="1:111" x14ac:dyDescent="0.35">
      <c r="A143" t="s">
        <v>154</v>
      </c>
      <c r="B143" t="s">
        <v>398</v>
      </c>
      <c r="C143" t="s">
        <v>392</v>
      </c>
      <c r="D143" s="273">
        <v>77</v>
      </c>
      <c r="E143" s="274">
        <v>67</v>
      </c>
      <c r="F143" s="275">
        <v>72</v>
      </c>
      <c r="G143" s="273">
        <v>3197</v>
      </c>
      <c r="H143" s="274">
        <v>3148</v>
      </c>
      <c r="I143" s="275">
        <v>6345</v>
      </c>
      <c r="J143" s="273">
        <v>78</v>
      </c>
      <c r="K143" s="274">
        <v>69</v>
      </c>
      <c r="L143" s="275">
        <v>73</v>
      </c>
      <c r="M143" s="273">
        <v>3197</v>
      </c>
      <c r="N143" s="274">
        <v>3148</v>
      </c>
      <c r="O143" s="275">
        <v>6345</v>
      </c>
      <c r="P143" s="273">
        <v>36.799999999999997</v>
      </c>
      <c r="Q143" s="274">
        <v>35.299999999999997</v>
      </c>
      <c r="R143" s="275">
        <v>36.1</v>
      </c>
      <c r="S143" s="273">
        <v>3197</v>
      </c>
      <c r="T143" s="274">
        <v>3148</v>
      </c>
      <c r="U143" s="275">
        <v>6345</v>
      </c>
      <c r="V143" s="320" t="s">
        <v>191</v>
      </c>
      <c r="W143" s="320" t="s">
        <v>191</v>
      </c>
      <c r="X143" s="320" t="s">
        <v>191</v>
      </c>
      <c r="Y143" s="320" t="s">
        <v>191</v>
      </c>
      <c r="Z143" s="320" t="s">
        <v>191</v>
      </c>
      <c r="AA143" s="320" t="s">
        <v>191</v>
      </c>
      <c r="AB143" s="320" t="s">
        <v>191</v>
      </c>
      <c r="AC143" s="320" t="s">
        <v>191</v>
      </c>
      <c r="AD143" s="320" t="s">
        <v>191</v>
      </c>
      <c r="AE143" s="320" t="s">
        <v>191</v>
      </c>
      <c r="AF143" s="320" t="s">
        <v>191</v>
      </c>
      <c r="AG143" s="320" t="s">
        <v>191</v>
      </c>
      <c r="AH143" s="320" t="s">
        <v>191</v>
      </c>
      <c r="AI143" s="320" t="s">
        <v>191</v>
      </c>
      <c r="AJ143" s="320" t="s">
        <v>191</v>
      </c>
      <c r="AK143" s="320" t="s">
        <v>191</v>
      </c>
      <c r="AL143" s="320" t="s">
        <v>191</v>
      </c>
      <c r="AM143" s="320" t="s">
        <v>191</v>
      </c>
      <c r="AN143" s="320" t="s">
        <v>191</v>
      </c>
      <c r="AO143" s="320" t="s">
        <v>191</v>
      </c>
      <c r="AP143" s="320" t="s">
        <v>191</v>
      </c>
      <c r="AQ143" s="320" t="s">
        <v>191</v>
      </c>
      <c r="AR143" s="320" t="s">
        <v>191</v>
      </c>
      <c r="AS143" s="320" t="s">
        <v>191</v>
      </c>
      <c r="AT143" s="320" t="s">
        <v>191</v>
      </c>
      <c r="AU143" s="320" t="s">
        <v>191</v>
      </c>
      <c r="AV143" s="320" t="s">
        <v>191</v>
      </c>
      <c r="AW143" s="320" t="s">
        <v>191</v>
      </c>
      <c r="AX143" s="320" t="s">
        <v>191</v>
      </c>
      <c r="AY143" s="320" t="s">
        <v>191</v>
      </c>
      <c r="AZ143" s="320" t="s">
        <v>191</v>
      </c>
      <c r="BA143" s="320" t="s">
        <v>191</v>
      </c>
      <c r="BB143" s="320" t="s">
        <v>191</v>
      </c>
      <c r="BC143" s="320" t="s">
        <v>191</v>
      </c>
      <c r="BD143" s="320" t="s">
        <v>191</v>
      </c>
      <c r="BE143" s="320" t="s">
        <v>191</v>
      </c>
      <c r="BF143" s="273">
        <v>25</v>
      </c>
      <c r="BG143" s="274">
        <v>15</v>
      </c>
      <c r="BH143" s="275">
        <v>18</v>
      </c>
      <c r="BI143" s="273">
        <v>153</v>
      </c>
      <c r="BJ143" s="274">
        <v>339</v>
      </c>
      <c r="BK143" s="275">
        <v>492</v>
      </c>
      <c r="BL143" s="273">
        <v>25</v>
      </c>
      <c r="BM143" s="274">
        <v>15</v>
      </c>
      <c r="BN143" s="275">
        <v>18</v>
      </c>
      <c r="BO143" s="273">
        <v>153</v>
      </c>
      <c r="BP143" s="274">
        <v>339</v>
      </c>
      <c r="BQ143" s="275">
        <v>492</v>
      </c>
      <c r="BR143" s="273">
        <v>28.1</v>
      </c>
      <c r="BS143" s="274">
        <v>25.4</v>
      </c>
      <c r="BT143" s="275">
        <v>26.2</v>
      </c>
      <c r="BU143" s="273">
        <v>153</v>
      </c>
      <c r="BV143" s="274">
        <v>339</v>
      </c>
      <c r="BW143" s="275">
        <v>492</v>
      </c>
      <c r="BX143" s="273" t="s">
        <v>197</v>
      </c>
      <c r="BY143" s="274" t="s">
        <v>197</v>
      </c>
      <c r="BZ143" s="275">
        <v>4</v>
      </c>
      <c r="CA143" s="273">
        <v>21</v>
      </c>
      <c r="CB143" s="274">
        <v>72</v>
      </c>
      <c r="CC143" s="275">
        <v>93</v>
      </c>
      <c r="CD143" s="273" t="s">
        <v>197</v>
      </c>
      <c r="CE143" s="274" t="s">
        <v>197</v>
      </c>
      <c r="CF143" s="275">
        <v>4</v>
      </c>
      <c r="CG143" s="273">
        <v>21</v>
      </c>
      <c r="CH143" s="274">
        <v>72</v>
      </c>
      <c r="CI143" s="275">
        <v>93</v>
      </c>
      <c r="CJ143" s="273">
        <v>21.5</v>
      </c>
      <c r="CK143" s="274">
        <v>19.7</v>
      </c>
      <c r="CL143" s="275">
        <v>20.100000000000001</v>
      </c>
      <c r="CM143" s="273">
        <v>21</v>
      </c>
      <c r="CN143" s="274">
        <v>72</v>
      </c>
      <c r="CO143" s="275">
        <v>93</v>
      </c>
      <c r="CP143" s="273">
        <v>74</v>
      </c>
      <c r="CQ143" s="274">
        <v>60</v>
      </c>
      <c r="CR143" s="275">
        <v>67</v>
      </c>
      <c r="CS143" s="273">
        <v>3438</v>
      </c>
      <c r="CT143" s="274">
        <v>3627</v>
      </c>
      <c r="CU143" s="275">
        <v>7065</v>
      </c>
      <c r="CV143" s="273">
        <v>75</v>
      </c>
      <c r="CW143" s="274">
        <v>62</v>
      </c>
      <c r="CX143" s="275">
        <v>68</v>
      </c>
      <c r="CY143" s="273">
        <v>3438</v>
      </c>
      <c r="CZ143" s="274">
        <v>3627</v>
      </c>
      <c r="DA143" s="275">
        <v>7065</v>
      </c>
      <c r="DB143" s="273">
        <v>36.299999999999997</v>
      </c>
      <c r="DC143" s="274">
        <v>34</v>
      </c>
      <c r="DD143" s="275">
        <v>35.1</v>
      </c>
      <c r="DE143" s="273">
        <v>3438</v>
      </c>
      <c r="DF143" s="274">
        <v>3627</v>
      </c>
      <c r="DG143" s="275">
        <v>7065</v>
      </c>
    </row>
    <row r="144" spans="1:111" x14ac:dyDescent="0.35">
      <c r="A144" t="s">
        <v>132</v>
      </c>
      <c r="B144" t="s">
        <v>377</v>
      </c>
      <c r="C144" t="s">
        <v>372</v>
      </c>
      <c r="D144" s="273">
        <v>84</v>
      </c>
      <c r="E144" s="274">
        <v>74</v>
      </c>
      <c r="F144" s="275">
        <v>79</v>
      </c>
      <c r="G144" s="273">
        <v>7288</v>
      </c>
      <c r="H144" s="274">
        <v>7257</v>
      </c>
      <c r="I144" s="275">
        <v>14545</v>
      </c>
      <c r="J144" s="273">
        <v>85</v>
      </c>
      <c r="K144" s="274">
        <v>75</v>
      </c>
      <c r="L144" s="275">
        <v>80</v>
      </c>
      <c r="M144" s="273">
        <v>7288</v>
      </c>
      <c r="N144" s="274">
        <v>7257</v>
      </c>
      <c r="O144" s="275">
        <v>14545</v>
      </c>
      <c r="P144" s="273">
        <v>36.5</v>
      </c>
      <c r="Q144" s="274">
        <v>35.1</v>
      </c>
      <c r="R144" s="275">
        <v>35.799999999999997</v>
      </c>
      <c r="S144" s="273">
        <v>7288</v>
      </c>
      <c r="T144" s="274">
        <v>7257</v>
      </c>
      <c r="U144" s="275">
        <v>14545</v>
      </c>
      <c r="V144" s="320" t="s">
        <v>191</v>
      </c>
      <c r="W144" s="320" t="s">
        <v>191</v>
      </c>
      <c r="X144" s="320" t="s">
        <v>191</v>
      </c>
      <c r="Y144" s="320" t="s">
        <v>191</v>
      </c>
      <c r="Z144" s="320" t="s">
        <v>191</v>
      </c>
      <c r="AA144" s="320" t="s">
        <v>191</v>
      </c>
      <c r="AB144" s="320" t="s">
        <v>191</v>
      </c>
      <c r="AC144" s="320" t="s">
        <v>191</v>
      </c>
      <c r="AD144" s="320" t="s">
        <v>191</v>
      </c>
      <c r="AE144" s="320" t="s">
        <v>191</v>
      </c>
      <c r="AF144" s="320" t="s">
        <v>191</v>
      </c>
      <c r="AG144" s="320" t="s">
        <v>191</v>
      </c>
      <c r="AH144" s="320" t="s">
        <v>191</v>
      </c>
      <c r="AI144" s="320" t="s">
        <v>191</v>
      </c>
      <c r="AJ144" s="320" t="s">
        <v>191</v>
      </c>
      <c r="AK144" s="320" t="s">
        <v>191</v>
      </c>
      <c r="AL144" s="320" t="s">
        <v>191</v>
      </c>
      <c r="AM144" s="320" t="s">
        <v>191</v>
      </c>
      <c r="AN144" s="320" t="s">
        <v>191</v>
      </c>
      <c r="AO144" s="320" t="s">
        <v>191</v>
      </c>
      <c r="AP144" s="320" t="s">
        <v>191</v>
      </c>
      <c r="AQ144" s="320" t="s">
        <v>191</v>
      </c>
      <c r="AR144" s="320" t="s">
        <v>191</v>
      </c>
      <c r="AS144" s="320" t="s">
        <v>191</v>
      </c>
      <c r="AT144" s="320" t="s">
        <v>191</v>
      </c>
      <c r="AU144" s="320" t="s">
        <v>191</v>
      </c>
      <c r="AV144" s="320" t="s">
        <v>191</v>
      </c>
      <c r="AW144" s="320" t="s">
        <v>191</v>
      </c>
      <c r="AX144" s="320" t="s">
        <v>191</v>
      </c>
      <c r="AY144" s="320" t="s">
        <v>191</v>
      </c>
      <c r="AZ144" s="320" t="s">
        <v>191</v>
      </c>
      <c r="BA144" s="320" t="s">
        <v>191</v>
      </c>
      <c r="BB144" s="320" t="s">
        <v>191</v>
      </c>
      <c r="BC144" s="320" t="s">
        <v>191</v>
      </c>
      <c r="BD144" s="320" t="s">
        <v>191</v>
      </c>
      <c r="BE144" s="320" t="s">
        <v>191</v>
      </c>
      <c r="BF144" s="273">
        <v>38</v>
      </c>
      <c r="BG144" s="274">
        <v>21</v>
      </c>
      <c r="BH144" s="275">
        <v>26</v>
      </c>
      <c r="BI144" s="273">
        <v>276</v>
      </c>
      <c r="BJ144" s="274">
        <v>686</v>
      </c>
      <c r="BK144" s="275">
        <v>962</v>
      </c>
      <c r="BL144" s="273">
        <v>39</v>
      </c>
      <c r="BM144" s="274">
        <v>22</v>
      </c>
      <c r="BN144" s="275">
        <v>27</v>
      </c>
      <c r="BO144" s="273">
        <v>276</v>
      </c>
      <c r="BP144" s="274">
        <v>686</v>
      </c>
      <c r="BQ144" s="275">
        <v>962</v>
      </c>
      <c r="BR144" s="273">
        <v>28.6</v>
      </c>
      <c r="BS144" s="274">
        <v>26.5</v>
      </c>
      <c r="BT144" s="275">
        <v>27.1</v>
      </c>
      <c r="BU144" s="273">
        <v>276</v>
      </c>
      <c r="BV144" s="274">
        <v>686</v>
      </c>
      <c r="BW144" s="275">
        <v>962</v>
      </c>
      <c r="BX144" s="273">
        <v>9</v>
      </c>
      <c r="BY144" s="274">
        <v>5</v>
      </c>
      <c r="BZ144" s="275">
        <v>6</v>
      </c>
      <c r="CA144" s="273">
        <v>70</v>
      </c>
      <c r="CB144" s="274">
        <v>175</v>
      </c>
      <c r="CC144" s="275">
        <v>245</v>
      </c>
      <c r="CD144" s="273">
        <v>9</v>
      </c>
      <c r="CE144" s="274">
        <v>7</v>
      </c>
      <c r="CF144" s="275">
        <v>8</v>
      </c>
      <c r="CG144" s="273">
        <v>70</v>
      </c>
      <c r="CH144" s="274">
        <v>175</v>
      </c>
      <c r="CI144" s="275">
        <v>245</v>
      </c>
      <c r="CJ144" s="273">
        <v>20.399999999999999</v>
      </c>
      <c r="CK144" s="274">
        <v>21.3</v>
      </c>
      <c r="CL144" s="275">
        <v>21.1</v>
      </c>
      <c r="CM144" s="273">
        <v>70</v>
      </c>
      <c r="CN144" s="274">
        <v>175</v>
      </c>
      <c r="CO144" s="275">
        <v>245</v>
      </c>
      <c r="CP144" s="273">
        <v>82</v>
      </c>
      <c r="CQ144" s="274">
        <v>68</v>
      </c>
      <c r="CR144" s="275">
        <v>75</v>
      </c>
      <c r="CS144" s="273">
        <v>7757</v>
      </c>
      <c r="CT144" s="274">
        <v>8240</v>
      </c>
      <c r="CU144" s="275">
        <v>15997</v>
      </c>
      <c r="CV144" s="273">
        <v>83</v>
      </c>
      <c r="CW144" s="274">
        <v>69</v>
      </c>
      <c r="CX144" s="275">
        <v>76</v>
      </c>
      <c r="CY144" s="273">
        <v>7757</v>
      </c>
      <c r="CZ144" s="274">
        <v>8240</v>
      </c>
      <c r="DA144" s="275">
        <v>15997</v>
      </c>
      <c r="DB144" s="273">
        <v>36</v>
      </c>
      <c r="DC144" s="274">
        <v>34.1</v>
      </c>
      <c r="DD144" s="275">
        <v>35</v>
      </c>
      <c r="DE144" s="273">
        <v>7757</v>
      </c>
      <c r="DF144" s="274">
        <v>8240</v>
      </c>
      <c r="DG144" s="275">
        <v>15997</v>
      </c>
    </row>
    <row r="145" spans="1:111" x14ac:dyDescent="0.35">
      <c r="A145" t="s">
        <v>84</v>
      </c>
      <c r="B145" t="s">
        <v>329</v>
      </c>
      <c r="C145" t="s">
        <v>324</v>
      </c>
      <c r="D145" s="273">
        <v>81</v>
      </c>
      <c r="E145" s="274">
        <v>70</v>
      </c>
      <c r="F145" s="275">
        <v>75</v>
      </c>
      <c r="G145" s="273">
        <v>6811</v>
      </c>
      <c r="H145" s="274">
        <v>6573</v>
      </c>
      <c r="I145" s="275">
        <v>13384</v>
      </c>
      <c r="J145" s="273">
        <v>82</v>
      </c>
      <c r="K145" s="274">
        <v>72</v>
      </c>
      <c r="L145" s="275">
        <v>77</v>
      </c>
      <c r="M145" s="273">
        <v>6811</v>
      </c>
      <c r="N145" s="274">
        <v>6573</v>
      </c>
      <c r="O145" s="275">
        <v>13384</v>
      </c>
      <c r="P145" s="273">
        <v>37.200000000000003</v>
      </c>
      <c r="Q145" s="274">
        <v>35.4</v>
      </c>
      <c r="R145" s="275">
        <v>36.299999999999997</v>
      </c>
      <c r="S145" s="273">
        <v>6811</v>
      </c>
      <c r="T145" s="274">
        <v>6573</v>
      </c>
      <c r="U145" s="275">
        <v>13384</v>
      </c>
      <c r="V145" s="320" t="s">
        <v>191</v>
      </c>
      <c r="W145" s="320" t="s">
        <v>191</v>
      </c>
      <c r="X145" s="320" t="s">
        <v>191</v>
      </c>
      <c r="Y145" s="320" t="s">
        <v>191</v>
      </c>
      <c r="Z145" s="320" t="s">
        <v>191</v>
      </c>
      <c r="AA145" s="320" t="s">
        <v>191</v>
      </c>
      <c r="AB145" s="320" t="s">
        <v>191</v>
      </c>
      <c r="AC145" s="320" t="s">
        <v>191</v>
      </c>
      <c r="AD145" s="320" t="s">
        <v>191</v>
      </c>
      <c r="AE145" s="320" t="s">
        <v>191</v>
      </c>
      <c r="AF145" s="320" t="s">
        <v>191</v>
      </c>
      <c r="AG145" s="320" t="s">
        <v>191</v>
      </c>
      <c r="AH145" s="320" t="s">
        <v>191</v>
      </c>
      <c r="AI145" s="320" t="s">
        <v>191</v>
      </c>
      <c r="AJ145" s="320" t="s">
        <v>191</v>
      </c>
      <c r="AK145" s="320" t="s">
        <v>191</v>
      </c>
      <c r="AL145" s="320" t="s">
        <v>191</v>
      </c>
      <c r="AM145" s="320" t="s">
        <v>191</v>
      </c>
      <c r="AN145" s="320" t="s">
        <v>191</v>
      </c>
      <c r="AO145" s="320" t="s">
        <v>191</v>
      </c>
      <c r="AP145" s="320" t="s">
        <v>191</v>
      </c>
      <c r="AQ145" s="320" t="s">
        <v>191</v>
      </c>
      <c r="AR145" s="320" t="s">
        <v>191</v>
      </c>
      <c r="AS145" s="320" t="s">
        <v>191</v>
      </c>
      <c r="AT145" s="320" t="s">
        <v>191</v>
      </c>
      <c r="AU145" s="320" t="s">
        <v>191</v>
      </c>
      <c r="AV145" s="320" t="s">
        <v>191</v>
      </c>
      <c r="AW145" s="320" t="s">
        <v>191</v>
      </c>
      <c r="AX145" s="320" t="s">
        <v>191</v>
      </c>
      <c r="AY145" s="320" t="s">
        <v>191</v>
      </c>
      <c r="AZ145" s="320" t="s">
        <v>191</v>
      </c>
      <c r="BA145" s="320" t="s">
        <v>191</v>
      </c>
      <c r="BB145" s="320" t="s">
        <v>191</v>
      </c>
      <c r="BC145" s="320" t="s">
        <v>191</v>
      </c>
      <c r="BD145" s="320" t="s">
        <v>191</v>
      </c>
      <c r="BE145" s="320" t="s">
        <v>191</v>
      </c>
      <c r="BF145" s="273">
        <v>33</v>
      </c>
      <c r="BG145" s="274">
        <v>25</v>
      </c>
      <c r="BH145" s="275">
        <v>28</v>
      </c>
      <c r="BI145" s="273">
        <v>359</v>
      </c>
      <c r="BJ145" s="274">
        <v>875</v>
      </c>
      <c r="BK145" s="275">
        <v>1234</v>
      </c>
      <c r="BL145" s="273">
        <v>34</v>
      </c>
      <c r="BM145" s="274">
        <v>27</v>
      </c>
      <c r="BN145" s="275">
        <v>29</v>
      </c>
      <c r="BO145" s="273">
        <v>359</v>
      </c>
      <c r="BP145" s="274">
        <v>875</v>
      </c>
      <c r="BQ145" s="275">
        <v>1234</v>
      </c>
      <c r="BR145" s="273">
        <v>28.2</v>
      </c>
      <c r="BS145" s="274">
        <v>26.3</v>
      </c>
      <c r="BT145" s="275">
        <v>26.8</v>
      </c>
      <c r="BU145" s="273">
        <v>359</v>
      </c>
      <c r="BV145" s="274">
        <v>875</v>
      </c>
      <c r="BW145" s="275">
        <v>1234</v>
      </c>
      <c r="BX145" s="273" t="s">
        <v>197</v>
      </c>
      <c r="BY145" s="274">
        <v>4</v>
      </c>
      <c r="BZ145" s="275">
        <v>2</v>
      </c>
      <c r="CA145" s="273">
        <v>62</v>
      </c>
      <c r="CB145" s="274">
        <v>100</v>
      </c>
      <c r="CC145" s="275">
        <v>162</v>
      </c>
      <c r="CD145" s="273" t="s">
        <v>197</v>
      </c>
      <c r="CE145" s="274">
        <v>4</v>
      </c>
      <c r="CF145" s="275">
        <v>2</v>
      </c>
      <c r="CG145" s="273">
        <v>62</v>
      </c>
      <c r="CH145" s="274">
        <v>100</v>
      </c>
      <c r="CI145" s="275">
        <v>162</v>
      </c>
      <c r="CJ145" s="273">
        <v>17.8</v>
      </c>
      <c r="CK145" s="274">
        <v>19.600000000000001</v>
      </c>
      <c r="CL145" s="275">
        <v>18.899999999999999</v>
      </c>
      <c r="CM145" s="273">
        <v>62</v>
      </c>
      <c r="CN145" s="274">
        <v>100</v>
      </c>
      <c r="CO145" s="275">
        <v>162</v>
      </c>
      <c r="CP145" s="273">
        <v>77</v>
      </c>
      <c r="CQ145" s="274">
        <v>64</v>
      </c>
      <c r="CR145" s="275">
        <v>70</v>
      </c>
      <c r="CS145" s="273">
        <v>7279</v>
      </c>
      <c r="CT145" s="274">
        <v>7618</v>
      </c>
      <c r="CU145" s="275">
        <v>14897</v>
      </c>
      <c r="CV145" s="273">
        <v>79</v>
      </c>
      <c r="CW145" s="274">
        <v>66</v>
      </c>
      <c r="CX145" s="275">
        <v>72</v>
      </c>
      <c r="CY145" s="273">
        <v>7279</v>
      </c>
      <c r="CZ145" s="274">
        <v>7618</v>
      </c>
      <c r="DA145" s="275">
        <v>14897</v>
      </c>
      <c r="DB145" s="273">
        <v>36.6</v>
      </c>
      <c r="DC145" s="274">
        <v>34.1</v>
      </c>
      <c r="DD145" s="275">
        <v>35.299999999999997</v>
      </c>
      <c r="DE145" s="273">
        <v>7279</v>
      </c>
      <c r="DF145" s="274">
        <v>7618</v>
      </c>
      <c r="DG145" s="275">
        <v>14897</v>
      </c>
    </row>
    <row r="146" spans="1:111" x14ac:dyDescent="0.35">
      <c r="A146" t="s">
        <v>134</v>
      </c>
      <c r="B146" t="s">
        <v>379</v>
      </c>
      <c r="C146" t="s">
        <v>372</v>
      </c>
      <c r="D146" s="273">
        <v>83</v>
      </c>
      <c r="E146" s="274">
        <v>74</v>
      </c>
      <c r="F146" s="275">
        <v>78</v>
      </c>
      <c r="G146" s="273">
        <v>8554</v>
      </c>
      <c r="H146" s="274">
        <v>8400</v>
      </c>
      <c r="I146" s="275">
        <v>16954</v>
      </c>
      <c r="J146" s="273">
        <v>84</v>
      </c>
      <c r="K146" s="274">
        <v>75</v>
      </c>
      <c r="L146" s="275">
        <v>79</v>
      </c>
      <c r="M146" s="273">
        <v>8554</v>
      </c>
      <c r="N146" s="274">
        <v>8400</v>
      </c>
      <c r="O146" s="275">
        <v>16954</v>
      </c>
      <c r="P146" s="273">
        <v>37.299999999999997</v>
      </c>
      <c r="Q146" s="274">
        <v>35.700000000000003</v>
      </c>
      <c r="R146" s="275">
        <v>36.5</v>
      </c>
      <c r="S146" s="273">
        <v>8554</v>
      </c>
      <c r="T146" s="274">
        <v>8400</v>
      </c>
      <c r="U146" s="275">
        <v>16954</v>
      </c>
      <c r="V146" s="320" t="s">
        <v>191</v>
      </c>
      <c r="W146" s="320" t="s">
        <v>191</v>
      </c>
      <c r="X146" s="320" t="s">
        <v>191</v>
      </c>
      <c r="Y146" s="320" t="s">
        <v>191</v>
      </c>
      <c r="Z146" s="320" t="s">
        <v>191</v>
      </c>
      <c r="AA146" s="320" t="s">
        <v>191</v>
      </c>
      <c r="AB146" s="320" t="s">
        <v>191</v>
      </c>
      <c r="AC146" s="320" t="s">
        <v>191</v>
      </c>
      <c r="AD146" s="320" t="s">
        <v>191</v>
      </c>
      <c r="AE146" s="320" t="s">
        <v>191</v>
      </c>
      <c r="AF146" s="320" t="s">
        <v>191</v>
      </c>
      <c r="AG146" s="320" t="s">
        <v>191</v>
      </c>
      <c r="AH146" s="320" t="s">
        <v>191</v>
      </c>
      <c r="AI146" s="320" t="s">
        <v>191</v>
      </c>
      <c r="AJ146" s="320" t="s">
        <v>191</v>
      </c>
      <c r="AK146" s="320" t="s">
        <v>191</v>
      </c>
      <c r="AL146" s="320" t="s">
        <v>191</v>
      </c>
      <c r="AM146" s="320" t="s">
        <v>191</v>
      </c>
      <c r="AN146" s="320" t="s">
        <v>191</v>
      </c>
      <c r="AO146" s="320" t="s">
        <v>191</v>
      </c>
      <c r="AP146" s="320" t="s">
        <v>191</v>
      </c>
      <c r="AQ146" s="320" t="s">
        <v>191</v>
      </c>
      <c r="AR146" s="320" t="s">
        <v>191</v>
      </c>
      <c r="AS146" s="320" t="s">
        <v>191</v>
      </c>
      <c r="AT146" s="320" t="s">
        <v>191</v>
      </c>
      <c r="AU146" s="320" t="s">
        <v>191</v>
      </c>
      <c r="AV146" s="320" t="s">
        <v>191</v>
      </c>
      <c r="AW146" s="320" t="s">
        <v>191</v>
      </c>
      <c r="AX146" s="320" t="s">
        <v>191</v>
      </c>
      <c r="AY146" s="320" t="s">
        <v>191</v>
      </c>
      <c r="AZ146" s="320" t="s">
        <v>191</v>
      </c>
      <c r="BA146" s="320" t="s">
        <v>191</v>
      </c>
      <c r="BB146" s="320" t="s">
        <v>191</v>
      </c>
      <c r="BC146" s="320" t="s">
        <v>191</v>
      </c>
      <c r="BD146" s="320" t="s">
        <v>191</v>
      </c>
      <c r="BE146" s="320" t="s">
        <v>191</v>
      </c>
      <c r="BF146" s="273">
        <v>28</v>
      </c>
      <c r="BG146" s="274">
        <v>23</v>
      </c>
      <c r="BH146" s="275">
        <v>24</v>
      </c>
      <c r="BI146" s="273">
        <v>319</v>
      </c>
      <c r="BJ146" s="274">
        <v>795</v>
      </c>
      <c r="BK146" s="275">
        <v>1114</v>
      </c>
      <c r="BL146" s="273">
        <v>29</v>
      </c>
      <c r="BM146" s="274">
        <v>24</v>
      </c>
      <c r="BN146" s="275">
        <v>25</v>
      </c>
      <c r="BO146" s="273">
        <v>319</v>
      </c>
      <c r="BP146" s="274">
        <v>795</v>
      </c>
      <c r="BQ146" s="275">
        <v>1114</v>
      </c>
      <c r="BR146" s="273">
        <v>28.3</v>
      </c>
      <c r="BS146" s="274">
        <v>26.3</v>
      </c>
      <c r="BT146" s="275">
        <v>26.9</v>
      </c>
      <c r="BU146" s="273">
        <v>319</v>
      </c>
      <c r="BV146" s="274">
        <v>795</v>
      </c>
      <c r="BW146" s="275">
        <v>1114</v>
      </c>
      <c r="BX146" s="273">
        <v>4</v>
      </c>
      <c r="BY146" s="274">
        <v>2</v>
      </c>
      <c r="BZ146" s="275">
        <v>2</v>
      </c>
      <c r="CA146" s="273">
        <v>77</v>
      </c>
      <c r="CB146" s="274">
        <v>248</v>
      </c>
      <c r="CC146" s="275">
        <v>325</v>
      </c>
      <c r="CD146" s="273">
        <v>4</v>
      </c>
      <c r="CE146" s="274">
        <v>3</v>
      </c>
      <c r="CF146" s="275">
        <v>3</v>
      </c>
      <c r="CG146" s="273">
        <v>77</v>
      </c>
      <c r="CH146" s="274">
        <v>248</v>
      </c>
      <c r="CI146" s="275">
        <v>325</v>
      </c>
      <c r="CJ146" s="273">
        <v>20.5</v>
      </c>
      <c r="CK146" s="274">
        <v>19.899999999999999</v>
      </c>
      <c r="CL146" s="275">
        <v>20</v>
      </c>
      <c r="CM146" s="273">
        <v>77</v>
      </c>
      <c r="CN146" s="274">
        <v>248</v>
      </c>
      <c r="CO146" s="275">
        <v>325</v>
      </c>
      <c r="CP146" s="273">
        <v>80</v>
      </c>
      <c r="CQ146" s="274">
        <v>67</v>
      </c>
      <c r="CR146" s="275">
        <v>73</v>
      </c>
      <c r="CS146" s="273">
        <v>9112</v>
      </c>
      <c r="CT146" s="274">
        <v>9624</v>
      </c>
      <c r="CU146" s="275">
        <v>18736</v>
      </c>
      <c r="CV146" s="273">
        <v>81</v>
      </c>
      <c r="CW146" s="274">
        <v>68</v>
      </c>
      <c r="CX146" s="275">
        <v>74</v>
      </c>
      <c r="CY146" s="273">
        <v>9112</v>
      </c>
      <c r="CZ146" s="274">
        <v>9624</v>
      </c>
      <c r="DA146" s="275">
        <v>18736</v>
      </c>
      <c r="DB146" s="273">
        <v>36.799999999999997</v>
      </c>
      <c r="DC146" s="274">
        <v>34.4</v>
      </c>
      <c r="DD146" s="275">
        <v>35.6</v>
      </c>
      <c r="DE146" s="273">
        <v>9112</v>
      </c>
      <c r="DF146" s="274">
        <v>9624</v>
      </c>
      <c r="DG146" s="275">
        <v>18736</v>
      </c>
    </row>
    <row r="147" spans="1:111" x14ac:dyDescent="0.35">
      <c r="A147" t="s">
        <v>24</v>
      </c>
      <c r="B147" t="s">
        <v>270</v>
      </c>
      <c r="C147" t="s">
        <v>260</v>
      </c>
      <c r="D147" s="273">
        <v>77</v>
      </c>
      <c r="E147" s="274">
        <v>64</v>
      </c>
      <c r="F147" s="275">
        <v>71</v>
      </c>
      <c r="G147" s="273">
        <v>6552</v>
      </c>
      <c r="H147" s="274">
        <v>6474</v>
      </c>
      <c r="I147" s="275">
        <v>13026</v>
      </c>
      <c r="J147" s="273">
        <v>79</v>
      </c>
      <c r="K147" s="274">
        <v>67</v>
      </c>
      <c r="L147" s="275">
        <v>73</v>
      </c>
      <c r="M147" s="273">
        <v>6552</v>
      </c>
      <c r="N147" s="274">
        <v>6474</v>
      </c>
      <c r="O147" s="275">
        <v>13026</v>
      </c>
      <c r="P147" s="273">
        <v>36.4</v>
      </c>
      <c r="Q147" s="274">
        <v>34.299999999999997</v>
      </c>
      <c r="R147" s="275">
        <v>35.4</v>
      </c>
      <c r="S147" s="273">
        <v>6552</v>
      </c>
      <c r="T147" s="274">
        <v>6474</v>
      </c>
      <c r="U147" s="275">
        <v>13026</v>
      </c>
      <c r="V147" s="320" t="s">
        <v>191</v>
      </c>
      <c r="W147" s="320" t="s">
        <v>191</v>
      </c>
      <c r="X147" s="320" t="s">
        <v>191</v>
      </c>
      <c r="Y147" s="320" t="s">
        <v>191</v>
      </c>
      <c r="Z147" s="320" t="s">
        <v>191</v>
      </c>
      <c r="AA147" s="320" t="s">
        <v>191</v>
      </c>
      <c r="AB147" s="320" t="s">
        <v>191</v>
      </c>
      <c r="AC147" s="320" t="s">
        <v>191</v>
      </c>
      <c r="AD147" s="320" t="s">
        <v>191</v>
      </c>
      <c r="AE147" s="320" t="s">
        <v>191</v>
      </c>
      <c r="AF147" s="320" t="s">
        <v>191</v>
      </c>
      <c r="AG147" s="320" t="s">
        <v>191</v>
      </c>
      <c r="AH147" s="320" t="s">
        <v>191</v>
      </c>
      <c r="AI147" s="320" t="s">
        <v>191</v>
      </c>
      <c r="AJ147" s="320" t="s">
        <v>191</v>
      </c>
      <c r="AK147" s="320" t="s">
        <v>191</v>
      </c>
      <c r="AL147" s="320" t="s">
        <v>191</v>
      </c>
      <c r="AM147" s="320" t="s">
        <v>191</v>
      </c>
      <c r="AN147" s="320" t="s">
        <v>191</v>
      </c>
      <c r="AO147" s="320" t="s">
        <v>191</v>
      </c>
      <c r="AP147" s="320" t="s">
        <v>191</v>
      </c>
      <c r="AQ147" s="320" t="s">
        <v>191</v>
      </c>
      <c r="AR147" s="320" t="s">
        <v>191</v>
      </c>
      <c r="AS147" s="320" t="s">
        <v>191</v>
      </c>
      <c r="AT147" s="320" t="s">
        <v>191</v>
      </c>
      <c r="AU147" s="320" t="s">
        <v>191</v>
      </c>
      <c r="AV147" s="320" t="s">
        <v>191</v>
      </c>
      <c r="AW147" s="320" t="s">
        <v>191</v>
      </c>
      <c r="AX147" s="320" t="s">
        <v>191</v>
      </c>
      <c r="AY147" s="320" t="s">
        <v>191</v>
      </c>
      <c r="AZ147" s="320" t="s">
        <v>191</v>
      </c>
      <c r="BA147" s="320" t="s">
        <v>191</v>
      </c>
      <c r="BB147" s="320" t="s">
        <v>191</v>
      </c>
      <c r="BC147" s="320" t="s">
        <v>191</v>
      </c>
      <c r="BD147" s="320" t="s">
        <v>191</v>
      </c>
      <c r="BE147" s="320" t="s">
        <v>191</v>
      </c>
      <c r="BF147" s="273">
        <v>25</v>
      </c>
      <c r="BG147" s="274">
        <v>18</v>
      </c>
      <c r="BH147" s="275">
        <v>20</v>
      </c>
      <c r="BI147" s="273">
        <v>207</v>
      </c>
      <c r="BJ147" s="274">
        <v>522</v>
      </c>
      <c r="BK147" s="275">
        <v>729</v>
      </c>
      <c r="BL147" s="273">
        <v>28</v>
      </c>
      <c r="BM147" s="274">
        <v>20</v>
      </c>
      <c r="BN147" s="275">
        <v>22</v>
      </c>
      <c r="BO147" s="273">
        <v>207</v>
      </c>
      <c r="BP147" s="274">
        <v>522</v>
      </c>
      <c r="BQ147" s="275">
        <v>729</v>
      </c>
      <c r="BR147" s="273">
        <v>26.8</v>
      </c>
      <c r="BS147" s="274">
        <v>25.3</v>
      </c>
      <c r="BT147" s="275">
        <v>25.8</v>
      </c>
      <c r="BU147" s="273">
        <v>207</v>
      </c>
      <c r="BV147" s="274">
        <v>522</v>
      </c>
      <c r="BW147" s="275">
        <v>729</v>
      </c>
      <c r="BX147" s="273" t="s">
        <v>197</v>
      </c>
      <c r="BY147" s="274" t="s">
        <v>197</v>
      </c>
      <c r="BZ147" s="275">
        <v>2</v>
      </c>
      <c r="CA147" s="273">
        <v>61</v>
      </c>
      <c r="CB147" s="274">
        <v>143</v>
      </c>
      <c r="CC147" s="275">
        <v>204</v>
      </c>
      <c r="CD147" s="273" t="s">
        <v>197</v>
      </c>
      <c r="CE147" s="274" t="s">
        <v>197</v>
      </c>
      <c r="CF147" s="275">
        <v>2</v>
      </c>
      <c r="CG147" s="273">
        <v>61</v>
      </c>
      <c r="CH147" s="274">
        <v>143</v>
      </c>
      <c r="CI147" s="275">
        <v>204</v>
      </c>
      <c r="CJ147" s="273">
        <v>19.399999999999999</v>
      </c>
      <c r="CK147" s="274">
        <v>18.600000000000001</v>
      </c>
      <c r="CL147" s="275">
        <v>18.899999999999999</v>
      </c>
      <c r="CM147" s="273">
        <v>61</v>
      </c>
      <c r="CN147" s="274">
        <v>143</v>
      </c>
      <c r="CO147" s="275">
        <v>204</v>
      </c>
      <c r="CP147" s="273">
        <v>75</v>
      </c>
      <c r="CQ147" s="274">
        <v>59</v>
      </c>
      <c r="CR147" s="275">
        <v>67</v>
      </c>
      <c r="CS147" s="273">
        <v>6878</v>
      </c>
      <c r="CT147" s="274">
        <v>7191</v>
      </c>
      <c r="CU147" s="275">
        <v>14069</v>
      </c>
      <c r="CV147" s="273">
        <v>77</v>
      </c>
      <c r="CW147" s="274">
        <v>62</v>
      </c>
      <c r="CX147" s="275">
        <v>69</v>
      </c>
      <c r="CY147" s="273">
        <v>6878</v>
      </c>
      <c r="CZ147" s="274">
        <v>7191</v>
      </c>
      <c r="DA147" s="275">
        <v>14069</v>
      </c>
      <c r="DB147" s="273">
        <v>35.9</v>
      </c>
      <c r="DC147" s="274">
        <v>33.299999999999997</v>
      </c>
      <c r="DD147" s="275">
        <v>34.6</v>
      </c>
      <c r="DE147" s="273">
        <v>6878</v>
      </c>
      <c r="DF147" s="274">
        <v>7191</v>
      </c>
      <c r="DG147" s="275">
        <v>14069</v>
      </c>
    </row>
    <row r="148" spans="1:111" x14ac:dyDescent="0.35">
      <c r="A148" t="s">
        <v>58</v>
      </c>
      <c r="B148" t="s">
        <v>303</v>
      </c>
      <c r="C148" t="s">
        <v>299</v>
      </c>
      <c r="D148" s="273">
        <v>78</v>
      </c>
      <c r="E148" s="274">
        <v>65</v>
      </c>
      <c r="F148" s="275">
        <v>71</v>
      </c>
      <c r="G148" s="273">
        <v>3666</v>
      </c>
      <c r="H148" s="274">
        <v>3776</v>
      </c>
      <c r="I148" s="275">
        <v>7442</v>
      </c>
      <c r="J148" s="273">
        <v>79</v>
      </c>
      <c r="K148" s="274">
        <v>68</v>
      </c>
      <c r="L148" s="275">
        <v>73</v>
      </c>
      <c r="M148" s="273">
        <v>3666</v>
      </c>
      <c r="N148" s="274">
        <v>3776</v>
      </c>
      <c r="O148" s="275">
        <v>7442</v>
      </c>
      <c r="P148" s="273">
        <v>36.200000000000003</v>
      </c>
      <c r="Q148" s="274">
        <v>34.4</v>
      </c>
      <c r="R148" s="275">
        <v>35.299999999999997</v>
      </c>
      <c r="S148" s="273">
        <v>3666</v>
      </c>
      <c r="T148" s="274">
        <v>3776</v>
      </c>
      <c r="U148" s="275">
        <v>7442</v>
      </c>
      <c r="V148" s="320" t="s">
        <v>191</v>
      </c>
      <c r="W148" s="320" t="s">
        <v>191</v>
      </c>
      <c r="X148" s="320" t="s">
        <v>191</v>
      </c>
      <c r="Y148" s="320" t="s">
        <v>191</v>
      </c>
      <c r="Z148" s="320" t="s">
        <v>191</v>
      </c>
      <c r="AA148" s="320" t="s">
        <v>191</v>
      </c>
      <c r="AB148" s="320" t="s">
        <v>191</v>
      </c>
      <c r="AC148" s="320" t="s">
        <v>191</v>
      </c>
      <c r="AD148" s="320" t="s">
        <v>191</v>
      </c>
      <c r="AE148" s="320" t="s">
        <v>191</v>
      </c>
      <c r="AF148" s="320" t="s">
        <v>191</v>
      </c>
      <c r="AG148" s="320" t="s">
        <v>191</v>
      </c>
      <c r="AH148" s="320" t="s">
        <v>191</v>
      </c>
      <c r="AI148" s="320" t="s">
        <v>191</v>
      </c>
      <c r="AJ148" s="320" t="s">
        <v>191</v>
      </c>
      <c r="AK148" s="320" t="s">
        <v>191</v>
      </c>
      <c r="AL148" s="320" t="s">
        <v>191</v>
      </c>
      <c r="AM148" s="320" t="s">
        <v>191</v>
      </c>
      <c r="AN148" s="320" t="s">
        <v>191</v>
      </c>
      <c r="AO148" s="320" t="s">
        <v>191</v>
      </c>
      <c r="AP148" s="320" t="s">
        <v>191</v>
      </c>
      <c r="AQ148" s="320" t="s">
        <v>191</v>
      </c>
      <c r="AR148" s="320" t="s">
        <v>191</v>
      </c>
      <c r="AS148" s="320" t="s">
        <v>191</v>
      </c>
      <c r="AT148" s="320" t="s">
        <v>191</v>
      </c>
      <c r="AU148" s="320" t="s">
        <v>191</v>
      </c>
      <c r="AV148" s="320" t="s">
        <v>191</v>
      </c>
      <c r="AW148" s="320" t="s">
        <v>191</v>
      </c>
      <c r="AX148" s="320" t="s">
        <v>191</v>
      </c>
      <c r="AY148" s="320" t="s">
        <v>191</v>
      </c>
      <c r="AZ148" s="320" t="s">
        <v>191</v>
      </c>
      <c r="BA148" s="320" t="s">
        <v>191</v>
      </c>
      <c r="BB148" s="320" t="s">
        <v>191</v>
      </c>
      <c r="BC148" s="320" t="s">
        <v>191</v>
      </c>
      <c r="BD148" s="320" t="s">
        <v>191</v>
      </c>
      <c r="BE148" s="320" t="s">
        <v>191</v>
      </c>
      <c r="BF148" s="273">
        <v>29</v>
      </c>
      <c r="BG148" s="274">
        <v>19</v>
      </c>
      <c r="BH148" s="275">
        <v>22</v>
      </c>
      <c r="BI148" s="273">
        <v>84</v>
      </c>
      <c r="BJ148" s="274">
        <v>177</v>
      </c>
      <c r="BK148" s="275">
        <v>261</v>
      </c>
      <c r="BL148" s="273">
        <v>29</v>
      </c>
      <c r="BM148" s="274">
        <v>20</v>
      </c>
      <c r="BN148" s="275">
        <v>23</v>
      </c>
      <c r="BO148" s="273">
        <v>84</v>
      </c>
      <c r="BP148" s="274">
        <v>177</v>
      </c>
      <c r="BQ148" s="275">
        <v>261</v>
      </c>
      <c r="BR148" s="273">
        <v>27.3</v>
      </c>
      <c r="BS148" s="274">
        <v>25.3</v>
      </c>
      <c r="BT148" s="275">
        <v>26</v>
      </c>
      <c r="BU148" s="273">
        <v>84</v>
      </c>
      <c r="BV148" s="274">
        <v>177</v>
      </c>
      <c r="BW148" s="275">
        <v>261</v>
      </c>
      <c r="BX148" s="273" t="s">
        <v>197</v>
      </c>
      <c r="BY148" s="274" t="s">
        <v>197</v>
      </c>
      <c r="BZ148" s="275" t="s">
        <v>197</v>
      </c>
      <c r="CA148" s="273">
        <v>34</v>
      </c>
      <c r="CB148" s="274">
        <v>84</v>
      </c>
      <c r="CC148" s="275">
        <v>118</v>
      </c>
      <c r="CD148" s="273" t="s">
        <v>197</v>
      </c>
      <c r="CE148" s="274" t="s">
        <v>197</v>
      </c>
      <c r="CF148" s="275" t="s">
        <v>197</v>
      </c>
      <c r="CG148" s="273">
        <v>34</v>
      </c>
      <c r="CH148" s="274">
        <v>84</v>
      </c>
      <c r="CI148" s="275">
        <v>118</v>
      </c>
      <c r="CJ148" s="273">
        <v>18.3</v>
      </c>
      <c r="CK148" s="274">
        <v>19.100000000000001</v>
      </c>
      <c r="CL148" s="275">
        <v>18.899999999999999</v>
      </c>
      <c r="CM148" s="273">
        <v>34</v>
      </c>
      <c r="CN148" s="274">
        <v>84</v>
      </c>
      <c r="CO148" s="275">
        <v>118</v>
      </c>
      <c r="CP148" s="273">
        <v>76</v>
      </c>
      <c r="CQ148" s="274">
        <v>62</v>
      </c>
      <c r="CR148" s="275">
        <v>68</v>
      </c>
      <c r="CS148" s="273">
        <v>3826</v>
      </c>
      <c r="CT148" s="274">
        <v>4084</v>
      </c>
      <c r="CU148" s="275">
        <v>7910</v>
      </c>
      <c r="CV148" s="273">
        <v>77</v>
      </c>
      <c r="CW148" s="274">
        <v>64</v>
      </c>
      <c r="CX148" s="275">
        <v>70</v>
      </c>
      <c r="CY148" s="273">
        <v>3826</v>
      </c>
      <c r="CZ148" s="274">
        <v>4084</v>
      </c>
      <c r="DA148" s="275">
        <v>7910</v>
      </c>
      <c r="DB148" s="273">
        <v>35.799999999999997</v>
      </c>
      <c r="DC148" s="274">
        <v>33.700000000000003</v>
      </c>
      <c r="DD148" s="275">
        <v>34.700000000000003</v>
      </c>
      <c r="DE148" s="273">
        <v>3826</v>
      </c>
      <c r="DF148" s="274">
        <v>4084</v>
      </c>
      <c r="DG148" s="275">
        <v>7910</v>
      </c>
    </row>
    <row r="149" spans="1:111" x14ac:dyDescent="0.35">
      <c r="A149" t="s">
        <v>59</v>
      </c>
      <c r="B149" t="s">
        <v>304</v>
      </c>
      <c r="C149" t="s">
        <v>299</v>
      </c>
      <c r="D149" s="273">
        <v>78</v>
      </c>
      <c r="E149" s="274">
        <v>68</v>
      </c>
      <c r="F149" s="275">
        <v>73</v>
      </c>
      <c r="G149" s="273">
        <v>3771</v>
      </c>
      <c r="H149" s="274">
        <v>3678</v>
      </c>
      <c r="I149" s="275">
        <v>7449</v>
      </c>
      <c r="J149" s="273">
        <v>79</v>
      </c>
      <c r="K149" s="274">
        <v>70</v>
      </c>
      <c r="L149" s="275">
        <v>74</v>
      </c>
      <c r="M149" s="273">
        <v>3771</v>
      </c>
      <c r="N149" s="274">
        <v>3678</v>
      </c>
      <c r="O149" s="275">
        <v>7449</v>
      </c>
      <c r="P149" s="273">
        <v>36.1</v>
      </c>
      <c r="Q149" s="274">
        <v>34.6</v>
      </c>
      <c r="R149" s="275">
        <v>35.4</v>
      </c>
      <c r="S149" s="273">
        <v>3771</v>
      </c>
      <c r="T149" s="274">
        <v>3678</v>
      </c>
      <c r="U149" s="275">
        <v>7449</v>
      </c>
      <c r="V149" s="320" t="s">
        <v>191</v>
      </c>
      <c r="W149" s="320" t="s">
        <v>191</v>
      </c>
      <c r="X149" s="320" t="s">
        <v>191</v>
      </c>
      <c r="Y149" s="320" t="s">
        <v>191</v>
      </c>
      <c r="Z149" s="320" t="s">
        <v>191</v>
      </c>
      <c r="AA149" s="320" t="s">
        <v>191</v>
      </c>
      <c r="AB149" s="320" t="s">
        <v>191</v>
      </c>
      <c r="AC149" s="320" t="s">
        <v>191</v>
      </c>
      <c r="AD149" s="320" t="s">
        <v>191</v>
      </c>
      <c r="AE149" s="320" t="s">
        <v>191</v>
      </c>
      <c r="AF149" s="320" t="s">
        <v>191</v>
      </c>
      <c r="AG149" s="320" t="s">
        <v>191</v>
      </c>
      <c r="AH149" s="320" t="s">
        <v>191</v>
      </c>
      <c r="AI149" s="320" t="s">
        <v>191</v>
      </c>
      <c r="AJ149" s="320" t="s">
        <v>191</v>
      </c>
      <c r="AK149" s="320" t="s">
        <v>191</v>
      </c>
      <c r="AL149" s="320" t="s">
        <v>191</v>
      </c>
      <c r="AM149" s="320" t="s">
        <v>191</v>
      </c>
      <c r="AN149" s="320" t="s">
        <v>191</v>
      </c>
      <c r="AO149" s="320" t="s">
        <v>191</v>
      </c>
      <c r="AP149" s="320" t="s">
        <v>191</v>
      </c>
      <c r="AQ149" s="320" t="s">
        <v>191</v>
      </c>
      <c r="AR149" s="320" t="s">
        <v>191</v>
      </c>
      <c r="AS149" s="320" t="s">
        <v>191</v>
      </c>
      <c r="AT149" s="320" t="s">
        <v>191</v>
      </c>
      <c r="AU149" s="320" t="s">
        <v>191</v>
      </c>
      <c r="AV149" s="320" t="s">
        <v>191</v>
      </c>
      <c r="AW149" s="320" t="s">
        <v>191</v>
      </c>
      <c r="AX149" s="320" t="s">
        <v>191</v>
      </c>
      <c r="AY149" s="320" t="s">
        <v>191</v>
      </c>
      <c r="AZ149" s="320" t="s">
        <v>191</v>
      </c>
      <c r="BA149" s="320" t="s">
        <v>191</v>
      </c>
      <c r="BB149" s="320" t="s">
        <v>191</v>
      </c>
      <c r="BC149" s="320" t="s">
        <v>191</v>
      </c>
      <c r="BD149" s="320" t="s">
        <v>191</v>
      </c>
      <c r="BE149" s="320" t="s">
        <v>191</v>
      </c>
      <c r="BF149" s="273">
        <v>31</v>
      </c>
      <c r="BG149" s="274">
        <v>22</v>
      </c>
      <c r="BH149" s="275">
        <v>24</v>
      </c>
      <c r="BI149" s="273">
        <v>155</v>
      </c>
      <c r="BJ149" s="274">
        <v>373</v>
      </c>
      <c r="BK149" s="275">
        <v>528</v>
      </c>
      <c r="BL149" s="273">
        <v>31</v>
      </c>
      <c r="BM149" s="274">
        <v>23</v>
      </c>
      <c r="BN149" s="275">
        <v>25</v>
      </c>
      <c r="BO149" s="273">
        <v>155</v>
      </c>
      <c r="BP149" s="274">
        <v>373</v>
      </c>
      <c r="BQ149" s="275">
        <v>528</v>
      </c>
      <c r="BR149" s="273">
        <v>27.2</v>
      </c>
      <c r="BS149" s="274">
        <v>26.1</v>
      </c>
      <c r="BT149" s="275">
        <v>26.4</v>
      </c>
      <c r="BU149" s="273">
        <v>155</v>
      </c>
      <c r="BV149" s="274">
        <v>373</v>
      </c>
      <c r="BW149" s="275">
        <v>528</v>
      </c>
      <c r="BX149" s="273" t="s">
        <v>197</v>
      </c>
      <c r="BY149" s="274" t="s">
        <v>197</v>
      </c>
      <c r="BZ149" s="275" t="s">
        <v>197</v>
      </c>
      <c r="CA149" s="273">
        <v>40</v>
      </c>
      <c r="CB149" s="274">
        <v>81</v>
      </c>
      <c r="CC149" s="275">
        <v>121</v>
      </c>
      <c r="CD149" s="273" t="s">
        <v>197</v>
      </c>
      <c r="CE149" s="274" t="s">
        <v>197</v>
      </c>
      <c r="CF149" s="275" t="s">
        <v>197</v>
      </c>
      <c r="CG149" s="273">
        <v>40</v>
      </c>
      <c r="CH149" s="274">
        <v>81</v>
      </c>
      <c r="CI149" s="275">
        <v>121</v>
      </c>
      <c r="CJ149" s="273">
        <v>19.100000000000001</v>
      </c>
      <c r="CK149" s="274">
        <v>19.5</v>
      </c>
      <c r="CL149" s="275">
        <v>19.3</v>
      </c>
      <c r="CM149" s="273">
        <v>40</v>
      </c>
      <c r="CN149" s="274">
        <v>81</v>
      </c>
      <c r="CO149" s="275">
        <v>121</v>
      </c>
      <c r="CP149" s="273">
        <v>75</v>
      </c>
      <c r="CQ149" s="274">
        <v>62</v>
      </c>
      <c r="CR149" s="275">
        <v>69</v>
      </c>
      <c r="CS149" s="273">
        <v>4036</v>
      </c>
      <c r="CT149" s="274">
        <v>4195</v>
      </c>
      <c r="CU149" s="275">
        <v>8231</v>
      </c>
      <c r="CV149" s="273">
        <v>76</v>
      </c>
      <c r="CW149" s="274">
        <v>64</v>
      </c>
      <c r="CX149" s="275">
        <v>70</v>
      </c>
      <c r="CY149" s="273">
        <v>4036</v>
      </c>
      <c r="CZ149" s="274">
        <v>4195</v>
      </c>
      <c r="DA149" s="275">
        <v>8231</v>
      </c>
      <c r="DB149" s="273">
        <v>35.6</v>
      </c>
      <c r="DC149" s="274">
        <v>33.5</v>
      </c>
      <c r="DD149" s="275">
        <v>34.5</v>
      </c>
      <c r="DE149" s="273">
        <v>4036</v>
      </c>
      <c r="DF149" s="274">
        <v>4195</v>
      </c>
      <c r="DG149" s="275">
        <v>8231</v>
      </c>
    </row>
    <row r="150" spans="1:111" x14ac:dyDescent="0.35">
      <c r="A150" t="s">
        <v>86</v>
      </c>
      <c r="B150" t="s">
        <v>331</v>
      </c>
      <c r="C150" t="s">
        <v>324</v>
      </c>
      <c r="D150" s="273">
        <v>79</v>
      </c>
      <c r="E150" s="274">
        <v>67</v>
      </c>
      <c r="F150" s="275">
        <v>73</v>
      </c>
      <c r="G150" s="273">
        <v>4437</v>
      </c>
      <c r="H150" s="274">
        <v>4215</v>
      </c>
      <c r="I150" s="275">
        <v>8652</v>
      </c>
      <c r="J150" s="273">
        <v>80</v>
      </c>
      <c r="K150" s="274">
        <v>69</v>
      </c>
      <c r="L150" s="275">
        <v>75</v>
      </c>
      <c r="M150" s="273">
        <v>4437</v>
      </c>
      <c r="N150" s="274">
        <v>4215</v>
      </c>
      <c r="O150" s="275">
        <v>8652</v>
      </c>
      <c r="P150" s="273">
        <v>34.4</v>
      </c>
      <c r="Q150" s="274">
        <v>33.200000000000003</v>
      </c>
      <c r="R150" s="275">
        <v>33.799999999999997</v>
      </c>
      <c r="S150" s="273">
        <v>4437</v>
      </c>
      <c r="T150" s="274">
        <v>4215</v>
      </c>
      <c r="U150" s="275">
        <v>8652</v>
      </c>
      <c r="V150" s="320" t="s">
        <v>191</v>
      </c>
      <c r="W150" s="320" t="s">
        <v>191</v>
      </c>
      <c r="X150" s="320" t="s">
        <v>191</v>
      </c>
      <c r="Y150" s="320" t="s">
        <v>191</v>
      </c>
      <c r="Z150" s="320" t="s">
        <v>191</v>
      </c>
      <c r="AA150" s="320" t="s">
        <v>191</v>
      </c>
      <c r="AB150" s="320" t="s">
        <v>191</v>
      </c>
      <c r="AC150" s="320" t="s">
        <v>191</v>
      </c>
      <c r="AD150" s="320" t="s">
        <v>191</v>
      </c>
      <c r="AE150" s="320" t="s">
        <v>191</v>
      </c>
      <c r="AF150" s="320" t="s">
        <v>191</v>
      </c>
      <c r="AG150" s="320" t="s">
        <v>191</v>
      </c>
      <c r="AH150" s="320" t="s">
        <v>191</v>
      </c>
      <c r="AI150" s="320" t="s">
        <v>191</v>
      </c>
      <c r="AJ150" s="320" t="s">
        <v>191</v>
      </c>
      <c r="AK150" s="320" t="s">
        <v>191</v>
      </c>
      <c r="AL150" s="320" t="s">
        <v>191</v>
      </c>
      <c r="AM150" s="320" t="s">
        <v>191</v>
      </c>
      <c r="AN150" s="320" t="s">
        <v>191</v>
      </c>
      <c r="AO150" s="320" t="s">
        <v>191</v>
      </c>
      <c r="AP150" s="320" t="s">
        <v>191</v>
      </c>
      <c r="AQ150" s="320" t="s">
        <v>191</v>
      </c>
      <c r="AR150" s="320" t="s">
        <v>191</v>
      </c>
      <c r="AS150" s="320" t="s">
        <v>191</v>
      </c>
      <c r="AT150" s="320" t="s">
        <v>191</v>
      </c>
      <c r="AU150" s="320" t="s">
        <v>191</v>
      </c>
      <c r="AV150" s="320" t="s">
        <v>191</v>
      </c>
      <c r="AW150" s="320" t="s">
        <v>191</v>
      </c>
      <c r="AX150" s="320" t="s">
        <v>191</v>
      </c>
      <c r="AY150" s="320" t="s">
        <v>191</v>
      </c>
      <c r="AZ150" s="320" t="s">
        <v>191</v>
      </c>
      <c r="BA150" s="320" t="s">
        <v>191</v>
      </c>
      <c r="BB150" s="320" t="s">
        <v>191</v>
      </c>
      <c r="BC150" s="320" t="s">
        <v>191</v>
      </c>
      <c r="BD150" s="320" t="s">
        <v>191</v>
      </c>
      <c r="BE150" s="320" t="s">
        <v>191</v>
      </c>
      <c r="BF150" s="273">
        <v>32</v>
      </c>
      <c r="BG150" s="274">
        <v>25</v>
      </c>
      <c r="BH150" s="275">
        <v>27</v>
      </c>
      <c r="BI150" s="273">
        <v>258</v>
      </c>
      <c r="BJ150" s="274">
        <v>568</v>
      </c>
      <c r="BK150" s="275">
        <v>826</v>
      </c>
      <c r="BL150" s="273">
        <v>34</v>
      </c>
      <c r="BM150" s="274">
        <v>27</v>
      </c>
      <c r="BN150" s="275">
        <v>29</v>
      </c>
      <c r="BO150" s="273">
        <v>258</v>
      </c>
      <c r="BP150" s="274">
        <v>568</v>
      </c>
      <c r="BQ150" s="275">
        <v>826</v>
      </c>
      <c r="BR150" s="273">
        <v>27.8</v>
      </c>
      <c r="BS150" s="274">
        <v>27.1</v>
      </c>
      <c r="BT150" s="275">
        <v>27.3</v>
      </c>
      <c r="BU150" s="273">
        <v>258</v>
      </c>
      <c r="BV150" s="274">
        <v>568</v>
      </c>
      <c r="BW150" s="275">
        <v>826</v>
      </c>
      <c r="BX150" s="273" t="s">
        <v>197</v>
      </c>
      <c r="BY150" s="274" t="s">
        <v>197</v>
      </c>
      <c r="BZ150" s="275">
        <v>4</v>
      </c>
      <c r="CA150" s="273">
        <v>21</v>
      </c>
      <c r="CB150" s="274">
        <v>58</v>
      </c>
      <c r="CC150" s="275">
        <v>79</v>
      </c>
      <c r="CD150" s="273" t="s">
        <v>197</v>
      </c>
      <c r="CE150" s="274" t="s">
        <v>197</v>
      </c>
      <c r="CF150" s="275">
        <v>5</v>
      </c>
      <c r="CG150" s="273">
        <v>21</v>
      </c>
      <c r="CH150" s="274">
        <v>58</v>
      </c>
      <c r="CI150" s="275">
        <v>79</v>
      </c>
      <c r="CJ150" s="273">
        <v>19.600000000000001</v>
      </c>
      <c r="CK150" s="274">
        <v>19.7</v>
      </c>
      <c r="CL150" s="275">
        <v>19.7</v>
      </c>
      <c r="CM150" s="273">
        <v>21</v>
      </c>
      <c r="CN150" s="274">
        <v>58</v>
      </c>
      <c r="CO150" s="275">
        <v>79</v>
      </c>
      <c r="CP150" s="273">
        <v>76</v>
      </c>
      <c r="CQ150" s="274">
        <v>61</v>
      </c>
      <c r="CR150" s="275">
        <v>68</v>
      </c>
      <c r="CS150" s="273">
        <v>4798</v>
      </c>
      <c r="CT150" s="274">
        <v>4917</v>
      </c>
      <c r="CU150" s="275">
        <v>9715</v>
      </c>
      <c r="CV150" s="273">
        <v>77</v>
      </c>
      <c r="CW150" s="274">
        <v>63</v>
      </c>
      <c r="CX150" s="275">
        <v>70</v>
      </c>
      <c r="CY150" s="273">
        <v>4798</v>
      </c>
      <c r="CZ150" s="274">
        <v>4917</v>
      </c>
      <c r="DA150" s="275">
        <v>9715</v>
      </c>
      <c r="DB150" s="273">
        <v>33.9</v>
      </c>
      <c r="DC150" s="274">
        <v>32.299999999999997</v>
      </c>
      <c r="DD150" s="275">
        <v>33.1</v>
      </c>
      <c r="DE150" s="273">
        <v>4798</v>
      </c>
      <c r="DF150" s="274">
        <v>4917</v>
      </c>
      <c r="DG150" s="275">
        <v>9715</v>
      </c>
    </row>
    <row r="151" spans="1:111" x14ac:dyDescent="0.35">
      <c r="A151" t="s">
        <v>60</v>
      </c>
      <c r="B151" t="s">
        <v>305</v>
      </c>
      <c r="C151" t="s">
        <v>299</v>
      </c>
      <c r="D151" s="273">
        <v>77</v>
      </c>
      <c r="E151" s="274">
        <v>65</v>
      </c>
      <c r="F151" s="275">
        <v>71</v>
      </c>
      <c r="G151" s="273">
        <v>4513</v>
      </c>
      <c r="H151" s="274">
        <v>4359</v>
      </c>
      <c r="I151" s="275">
        <v>8872</v>
      </c>
      <c r="J151" s="273">
        <v>79</v>
      </c>
      <c r="K151" s="274">
        <v>68</v>
      </c>
      <c r="L151" s="275">
        <v>73</v>
      </c>
      <c r="M151" s="273">
        <v>4513</v>
      </c>
      <c r="N151" s="274">
        <v>4359</v>
      </c>
      <c r="O151" s="275">
        <v>8872</v>
      </c>
      <c r="P151" s="273">
        <v>35.700000000000003</v>
      </c>
      <c r="Q151" s="274">
        <v>33.700000000000003</v>
      </c>
      <c r="R151" s="275">
        <v>34.700000000000003</v>
      </c>
      <c r="S151" s="273">
        <v>4513</v>
      </c>
      <c r="T151" s="274">
        <v>4359</v>
      </c>
      <c r="U151" s="275">
        <v>8872</v>
      </c>
      <c r="V151" s="320" t="s">
        <v>191</v>
      </c>
      <c r="W151" s="320" t="s">
        <v>191</v>
      </c>
      <c r="X151" s="320" t="s">
        <v>191</v>
      </c>
      <c r="Y151" s="320" t="s">
        <v>191</v>
      </c>
      <c r="Z151" s="320" t="s">
        <v>191</v>
      </c>
      <c r="AA151" s="320" t="s">
        <v>191</v>
      </c>
      <c r="AB151" s="320" t="s">
        <v>191</v>
      </c>
      <c r="AC151" s="320" t="s">
        <v>191</v>
      </c>
      <c r="AD151" s="320" t="s">
        <v>191</v>
      </c>
      <c r="AE151" s="320" t="s">
        <v>191</v>
      </c>
      <c r="AF151" s="320" t="s">
        <v>191</v>
      </c>
      <c r="AG151" s="320" t="s">
        <v>191</v>
      </c>
      <c r="AH151" s="320" t="s">
        <v>191</v>
      </c>
      <c r="AI151" s="320" t="s">
        <v>191</v>
      </c>
      <c r="AJ151" s="320" t="s">
        <v>191</v>
      </c>
      <c r="AK151" s="320" t="s">
        <v>191</v>
      </c>
      <c r="AL151" s="320" t="s">
        <v>191</v>
      </c>
      <c r="AM151" s="320" t="s">
        <v>191</v>
      </c>
      <c r="AN151" s="320" t="s">
        <v>191</v>
      </c>
      <c r="AO151" s="320" t="s">
        <v>191</v>
      </c>
      <c r="AP151" s="320" t="s">
        <v>191</v>
      </c>
      <c r="AQ151" s="320" t="s">
        <v>191</v>
      </c>
      <c r="AR151" s="320" t="s">
        <v>191</v>
      </c>
      <c r="AS151" s="320" t="s">
        <v>191</v>
      </c>
      <c r="AT151" s="320" t="s">
        <v>191</v>
      </c>
      <c r="AU151" s="320" t="s">
        <v>191</v>
      </c>
      <c r="AV151" s="320" t="s">
        <v>191</v>
      </c>
      <c r="AW151" s="320" t="s">
        <v>191</v>
      </c>
      <c r="AX151" s="320" t="s">
        <v>191</v>
      </c>
      <c r="AY151" s="320" t="s">
        <v>191</v>
      </c>
      <c r="AZ151" s="320" t="s">
        <v>191</v>
      </c>
      <c r="BA151" s="320" t="s">
        <v>191</v>
      </c>
      <c r="BB151" s="320" t="s">
        <v>191</v>
      </c>
      <c r="BC151" s="320" t="s">
        <v>191</v>
      </c>
      <c r="BD151" s="320" t="s">
        <v>191</v>
      </c>
      <c r="BE151" s="320" t="s">
        <v>191</v>
      </c>
      <c r="BF151" s="273">
        <v>39</v>
      </c>
      <c r="BG151" s="274">
        <v>23</v>
      </c>
      <c r="BH151" s="275">
        <v>27</v>
      </c>
      <c r="BI151" s="273">
        <v>160</v>
      </c>
      <c r="BJ151" s="274">
        <v>402</v>
      </c>
      <c r="BK151" s="275">
        <v>562</v>
      </c>
      <c r="BL151" s="273">
        <v>41</v>
      </c>
      <c r="BM151" s="274">
        <v>25</v>
      </c>
      <c r="BN151" s="275">
        <v>29</v>
      </c>
      <c r="BO151" s="273">
        <v>160</v>
      </c>
      <c r="BP151" s="274">
        <v>402</v>
      </c>
      <c r="BQ151" s="275">
        <v>562</v>
      </c>
      <c r="BR151" s="273">
        <v>28.4</v>
      </c>
      <c r="BS151" s="274">
        <v>26.6</v>
      </c>
      <c r="BT151" s="275">
        <v>27.1</v>
      </c>
      <c r="BU151" s="273">
        <v>160</v>
      </c>
      <c r="BV151" s="274">
        <v>402</v>
      </c>
      <c r="BW151" s="275">
        <v>562</v>
      </c>
      <c r="BX151" s="273" t="s">
        <v>197</v>
      </c>
      <c r="BY151" s="274" t="s">
        <v>197</v>
      </c>
      <c r="BZ151" s="275" t="s">
        <v>197</v>
      </c>
      <c r="CA151" s="273">
        <v>21</v>
      </c>
      <c r="CB151" s="274">
        <v>75</v>
      </c>
      <c r="CC151" s="275">
        <v>96</v>
      </c>
      <c r="CD151" s="273" t="s">
        <v>197</v>
      </c>
      <c r="CE151" s="274" t="s">
        <v>197</v>
      </c>
      <c r="CF151" s="275" t="s">
        <v>197</v>
      </c>
      <c r="CG151" s="273">
        <v>21</v>
      </c>
      <c r="CH151" s="274">
        <v>75</v>
      </c>
      <c r="CI151" s="275">
        <v>96</v>
      </c>
      <c r="CJ151" s="273">
        <v>17.600000000000001</v>
      </c>
      <c r="CK151" s="274">
        <v>18.899999999999999</v>
      </c>
      <c r="CL151" s="275">
        <v>18.600000000000001</v>
      </c>
      <c r="CM151" s="273">
        <v>21</v>
      </c>
      <c r="CN151" s="274">
        <v>75</v>
      </c>
      <c r="CO151" s="275">
        <v>96</v>
      </c>
      <c r="CP151" s="273">
        <v>75</v>
      </c>
      <c r="CQ151" s="274">
        <v>60</v>
      </c>
      <c r="CR151" s="275">
        <v>68</v>
      </c>
      <c r="CS151" s="273">
        <v>4752</v>
      </c>
      <c r="CT151" s="274">
        <v>4901</v>
      </c>
      <c r="CU151" s="275">
        <v>9653</v>
      </c>
      <c r="CV151" s="273">
        <v>77</v>
      </c>
      <c r="CW151" s="274">
        <v>63</v>
      </c>
      <c r="CX151" s="275">
        <v>70</v>
      </c>
      <c r="CY151" s="273">
        <v>4752</v>
      </c>
      <c r="CZ151" s="274">
        <v>4901</v>
      </c>
      <c r="DA151" s="275">
        <v>9653</v>
      </c>
      <c r="DB151" s="273">
        <v>35.299999999999997</v>
      </c>
      <c r="DC151" s="274">
        <v>32.9</v>
      </c>
      <c r="DD151" s="275">
        <v>34.1</v>
      </c>
      <c r="DE151" s="273">
        <v>4752</v>
      </c>
      <c r="DF151" s="274">
        <v>4901</v>
      </c>
      <c r="DG151" s="275">
        <v>9653</v>
      </c>
    </row>
    <row r="152" spans="1:111" x14ac:dyDescent="0.35">
      <c r="A152" t="s">
        <v>49</v>
      </c>
      <c r="B152" t="s">
        <v>294</v>
      </c>
      <c r="C152" t="s">
        <v>408</v>
      </c>
      <c r="D152" s="273">
        <v>79</v>
      </c>
      <c r="E152" s="274">
        <v>68</v>
      </c>
      <c r="F152" s="275">
        <v>74</v>
      </c>
      <c r="G152" s="273">
        <v>2914</v>
      </c>
      <c r="H152" s="274">
        <v>2797</v>
      </c>
      <c r="I152" s="275">
        <v>5711</v>
      </c>
      <c r="J152" s="273">
        <v>80</v>
      </c>
      <c r="K152" s="274">
        <v>71</v>
      </c>
      <c r="L152" s="275">
        <v>76</v>
      </c>
      <c r="M152" s="273">
        <v>2914</v>
      </c>
      <c r="N152" s="274">
        <v>2797</v>
      </c>
      <c r="O152" s="275">
        <v>5711</v>
      </c>
      <c r="P152" s="273">
        <v>36</v>
      </c>
      <c r="Q152" s="274">
        <v>34.5</v>
      </c>
      <c r="R152" s="275">
        <v>35.299999999999997</v>
      </c>
      <c r="S152" s="273">
        <v>2914</v>
      </c>
      <c r="T152" s="274">
        <v>2797</v>
      </c>
      <c r="U152" s="275">
        <v>5711</v>
      </c>
      <c r="V152" s="320" t="s">
        <v>191</v>
      </c>
      <c r="W152" s="320" t="s">
        <v>191</v>
      </c>
      <c r="X152" s="320" t="s">
        <v>191</v>
      </c>
      <c r="Y152" s="320" t="s">
        <v>191</v>
      </c>
      <c r="Z152" s="320" t="s">
        <v>191</v>
      </c>
      <c r="AA152" s="320" t="s">
        <v>191</v>
      </c>
      <c r="AB152" s="320" t="s">
        <v>191</v>
      </c>
      <c r="AC152" s="320" t="s">
        <v>191</v>
      </c>
      <c r="AD152" s="320" t="s">
        <v>191</v>
      </c>
      <c r="AE152" s="320" t="s">
        <v>191</v>
      </c>
      <c r="AF152" s="320" t="s">
        <v>191</v>
      </c>
      <c r="AG152" s="320" t="s">
        <v>191</v>
      </c>
      <c r="AH152" s="320" t="s">
        <v>191</v>
      </c>
      <c r="AI152" s="320" t="s">
        <v>191</v>
      </c>
      <c r="AJ152" s="320" t="s">
        <v>191</v>
      </c>
      <c r="AK152" s="320" t="s">
        <v>191</v>
      </c>
      <c r="AL152" s="320" t="s">
        <v>191</v>
      </c>
      <c r="AM152" s="320" t="s">
        <v>191</v>
      </c>
      <c r="AN152" s="320" t="s">
        <v>191</v>
      </c>
      <c r="AO152" s="320" t="s">
        <v>191</v>
      </c>
      <c r="AP152" s="320" t="s">
        <v>191</v>
      </c>
      <c r="AQ152" s="320" t="s">
        <v>191</v>
      </c>
      <c r="AR152" s="320" t="s">
        <v>191</v>
      </c>
      <c r="AS152" s="320" t="s">
        <v>191</v>
      </c>
      <c r="AT152" s="320" t="s">
        <v>191</v>
      </c>
      <c r="AU152" s="320" t="s">
        <v>191</v>
      </c>
      <c r="AV152" s="320" t="s">
        <v>191</v>
      </c>
      <c r="AW152" s="320" t="s">
        <v>191</v>
      </c>
      <c r="AX152" s="320" t="s">
        <v>191</v>
      </c>
      <c r="AY152" s="320" t="s">
        <v>191</v>
      </c>
      <c r="AZ152" s="320" t="s">
        <v>191</v>
      </c>
      <c r="BA152" s="320" t="s">
        <v>191</v>
      </c>
      <c r="BB152" s="320" t="s">
        <v>191</v>
      </c>
      <c r="BC152" s="320" t="s">
        <v>191</v>
      </c>
      <c r="BD152" s="320" t="s">
        <v>191</v>
      </c>
      <c r="BE152" s="320" t="s">
        <v>191</v>
      </c>
      <c r="BF152" s="273">
        <v>24</v>
      </c>
      <c r="BG152" s="274">
        <v>19</v>
      </c>
      <c r="BH152" s="275">
        <v>21</v>
      </c>
      <c r="BI152" s="273">
        <v>95</v>
      </c>
      <c r="BJ152" s="274">
        <v>232</v>
      </c>
      <c r="BK152" s="275">
        <v>327</v>
      </c>
      <c r="BL152" s="273">
        <v>25</v>
      </c>
      <c r="BM152" s="274">
        <v>19</v>
      </c>
      <c r="BN152" s="275">
        <v>21</v>
      </c>
      <c r="BO152" s="273">
        <v>95</v>
      </c>
      <c r="BP152" s="274">
        <v>232</v>
      </c>
      <c r="BQ152" s="275">
        <v>327</v>
      </c>
      <c r="BR152" s="273">
        <v>26.1</v>
      </c>
      <c r="BS152" s="274">
        <v>25.7</v>
      </c>
      <c r="BT152" s="275">
        <v>25.8</v>
      </c>
      <c r="BU152" s="273">
        <v>95</v>
      </c>
      <c r="BV152" s="274">
        <v>232</v>
      </c>
      <c r="BW152" s="275">
        <v>327</v>
      </c>
      <c r="BX152" s="273" t="s">
        <v>197</v>
      </c>
      <c r="BY152" s="274" t="s">
        <v>197</v>
      </c>
      <c r="BZ152" s="275">
        <v>9</v>
      </c>
      <c r="CA152" s="273">
        <v>19</v>
      </c>
      <c r="CB152" s="274">
        <v>36</v>
      </c>
      <c r="CC152" s="275">
        <v>55</v>
      </c>
      <c r="CD152" s="273" t="s">
        <v>197</v>
      </c>
      <c r="CE152" s="274" t="s">
        <v>197</v>
      </c>
      <c r="CF152" s="275">
        <v>11</v>
      </c>
      <c r="CG152" s="273">
        <v>19</v>
      </c>
      <c r="CH152" s="274">
        <v>36</v>
      </c>
      <c r="CI152" s="275">
        <v>55</v>
      </c>
      <c r="CJ152" s="273">
        <v>20.6</v>
      </c>
      <c r="CK152" s="274">
        <v>21.1</v>
      </c>
      <c r="CL152" s="275">
        <v>21</v>
      </c>
      <c r="CM152" s="273">
        <v>19</v>
      </c>
      <c r="CN152" s="274">
        <v>36</v>
      </c>
      <c r="CO152" s="275">
        <v>55</v>
      </c>
      <c r="CP152" s="273">
        <v>77</v>
      </c>
      <c r="CQ152" s="274">
        <v>64</v>
      </c>
      <c r="CR152" s="275">
        <v>70</v>
      </c>
      <c r="CS152" s="273">
        <v>3077</v>
      </c>
      <c r="CT152" s="274">
        <v>3119</v>
      </c>
      <c r="CU152" s="275">
        <v>6196</v>
      </c>
      <c r="CV152" s="273">
        <v>78</v>
      </c>
      <c r="CW152" s="274">
        <v>66</v>
      </c>
      <c r="CX152" s="275">
        <v>72</v>
      </c>
      <c r="CY152" s="273">
        <v>3077</v>
      </c>
      <c r="CZ152" s="274">
        <v>3119</v>
      </c>
      <c r="DA152" s="275">
        <v>6196</v>
      </c>
      <c r="DB152" s="273">
        <v>35.6</v>
      </c>
      <c r="DC152" s="274">
        <v>33.700000000000003</v>
      </c>
      <c r="DD152" s="275">
        <v>34.6</v>
      </c>
      <c r="DE152" s="273">
        <v>3077</v>
      </c>
      <c r="DF152" s="274">
        <v>3119</v>
      </c>
      <c r="DG152" s="275">
        <v>6196</v>
      </c>
    </row>
    <row r="153" spans="1:111" x14ac:dyDescent="0.35">
      <c r="A153" t="s">
        <v>62</v>
      </c>
      <c r="B153" t="s">
        <v>307</v>
      </c>
      <c r="C153" t="s">
        <v>299</v>
      </c>
      <c r="D153" s="273">
        <v>77</v>
      </c>
      <c r="E153" s="274">
        <v>61</v>
      </c>
      <c r="F153" s="275">
        <v>69</v>
      </c>
      <c r="G153" s="273">
        <v>4492</v>
      </c>
      <c r="H153" s="274">
        <v>4674</v>
      </c>
      <c r="I153" s="275">
        <v>9166</v>
      </c>
      <c r="J153" s="273">
        <v>78</v>
      </c>
      <c r="K153" s="274">
        <v>65</v>
      </c>
      <c r="L153" s="275">
        <v>71</v>
      </c>
      <c r="M153" s="273">
        <v>4492</v>
      </c>
      <c r="N153" s="274">
        <v>4674</v>
      </c>
      <c r="O153" s="275">
        <v>9166</v>
      </c>
      <c r="P153" s="273">
        <v>35.1</v>
      </c>
      <c r="Q153" s="274">
        <v>33.1</v>
      </c>
      <c r="R153" s="275">
        <v>34.1</v>
      </c>
      <c r="S153" s="273">
        <v>4492</v>
      </c>
      <c r="T153" s="274">
        <v>4674</v>
      </c>
      <c r="U153" s="275">
        <v>9166</v>
      </c>
      <c r="V153" s="320" t="s">
        <v>191</v>
      </c>
      <c r="W153" s="320" t="s">
        <v>191</v>
      </c>
      <c r="X153" s="320" t="s">
        <v>191</v>
      </c>
      <c r="Y153" s="320" t="s">
        <v>191</v>
      </c>
      <c r="Z153" s="320" t="s">
        <v>191</v>
      </c>
      <c r="AA153" s="320" t="s">
        <v>191</v>
      </c>
      <c r="AB153" s="320" t="s">
        <v>191</v>
      </c>
      <c r="AC153" s="320" t="s">
        <v>191</v>
      </c>
      <c r="AD153" s="320" t="s">
        <v>191</v>
      </c>
      <c r="AE153" s="320" t="s">
        <v>191</v>
      </c>
      <c r="AF153" s="320" t="s">
        <v>191</v>
      </c>
      <c r="AG153" s="320" t="s">
        <v>191</v>
      </c>
      <c r="AH153" s="320" t="s">
        <v>191</v>
      </c>
      <c r="AI153" s="320" t="s">
        <v>191</v>
      </c>
      <c r="AJ153" s="320" t="s">
        <v>191</v>
      </c>
      <c r="AK153" s="320" t="s">
        <v>191</v>
      </c>
      <c r="AL153" s="320" t="s">
        <v>191</v>
      </c>
      <c r="AM153" s="320" t="s">
        <v>191</v>
      </c>
      <c r="AN153" s="320" t="s">
        <v>191</v>
      </c>
      <c r="AO153" s="320" t="s">
        <v>191</v>
      </c>
      <c r="AP153" s="320" t="s">
        <v>191</v>
      </c>
      <c r="AQ153" s="320" t="s">
        <v>191</v>
      </c>
      <c r="AR153" s="320" t="s">
        <v>191</v>
      </c>
      <c r="AS153" s="320" t="s">
        <v>191</v>
      </c>
      <c r="AT153" s="320" t="s">
        <v>191</v>
      </c>
      <c r="AU153" s="320" t="s">
        <v>191</v>
      </c>
      <c r="AV153" s="320" t="s">
        <v>191</v>
      </c>
      <c r="AW153" s="320" t="s">
        <v>191</v>
      </c>
      <c r="AX153" s="320" t="s">
        <v>191</v>
      </c>
      <c r="AY153" s="320" t="s">
        <v>191</v>
      </c>
      <c r="AZ153" s="320" t="s">
        <v>191</v>
      </c>
      <c r="BA153" s="320" t="s">
        <v>191</v>
      </c>
      <c r="BB153" s="320" t="s">
        <v>191</v>
      </c>
      <c r="BC153" s="320" t="s">
        <v>191</v>
      </c>
      <c r="BD153" s="320" t="s">
        <v>191</v>
      </c>
      <c r="BE153" s="320" t="s">
        <v>191</v>
      </c>
      <c r="BF153" s="273">
        <v>21</v>
      </c>
      <c r="BG153" s="274">
        <v>14</v>
      </c>
      <c r="BH153" s="275">
        <v>16</v>
      </c>
      <c r="BI153" s="273">
        <v>141</v>
      </c>
      <c r="BJ153" s="274">
        <v>360</v>
      </c>
      <c r="BK153" s="275">
        <v>501</v>
      </c>
      <c r="BL153" s="273">
        <v>21</v>
      </c>
      <c r="BM153" s="274">
        <v>16</v>
      </c>
      <c r="BN153" s="275">
        <v>17</v>
      </c>
      <c r="BO153" s="273">
        <v>141</v>
      </c>
      <c r="BP153" s="274">
        <v>360</v>
      </c>
      <c r="BQ153" s="275">
        <v>501</v>
      </c>
      <c r="BR153" s="273">
        <v>25.2</v>
      </c>
      <c r="BS153" s="274">
        <v>24.2</v>
      </c>
      <c r="BT153" s="275">
        <v>24.5</v>
      </c>
      <c r="BU153" s="273">
        <v>141</v>
      </c>
      <c r="BV153" s="274">
        <v>360</v>
      </c>
      <c r="BW153" s="275">
        <v>501</v>
      </c>
      <c r="BX153" s="273" t="s">
        <v>197</v>
      </c>
      <c r="BY153" s="274" t="s">
        <v>197</v>
      </c>
      <c r="BZ153" s="275" t="s">
        <v>197</v>
      </c>
      <c r="CA153" s="273">
        <v>7</v>
      </c>
      <c r="CB153" s="274">
        <v>15</v>
      </c>
      <c r="CC153" s="275">
        <v>22</v>
      </c>
      <c r="CD153" s="273" t="s">
        <v>197</v>
      </c>
      <c r="CE153" s="274" t="s">
        <v>197</v>
      </c>
      <c r="CF153" s="275" t="s">
        <v>197</v>
      </c>
      <c r="CG153" s="273">
        <v>7</v>
      </c>
      <c r="CH153" s="274">
        <v>15</v>
      </c>
      <c r="CI153" s="275">
        <v>22</v>
      </c>
      <c r="CJ153" s="273">
        <v>19.100000000000001</v>
      </c>
      <c r="CK153" s="274">
        <v>18.899999999999999</v>
      </c>
      <c r="CL153" s="275">
        <v>19</v>
      </c>
      <c r="CM153" s="273">
        <v>7</v>
      </c>
      <c r="CN153" s="274">
        <v>15</v>
      </c>
      <c r="CO153" s="275">
        <v>22</v>
      </c>
      <c r="CP153" s="273">
        <v>75</v>
      </c>
      <c r="CQ153" s="274">
        <v>58</v>
      </c>
      <c r="CR153" s="275">
        <v>66</v>
      </c>
      <c r="CS153" s="273">
        <v>4682</v>
      </c>
      <c r="CT153" s="274">
        <v>5093</v>
      </c>
      <c r="CU153" s="275">
        <v>9775</v>
      </c>
      <c r="CV153" s="273">
        <v>76</v>
      </c>
      <c r="CW153" s="274">
        <v>61</v>
      </c>
      <c r="CX153" s="275">
        <v>68</v>
      </c>
      <c r="CY153" s="273">
        <v>4682</v>
      </c>
      <c r="CZ153" s="274">
        <v>5093</v>
      </c>
      <c r="DA153" s="275">
        <v>9775</v>
      </c>
      <c r="DB153" s="273">
        <v>34.799999999999997</v>
      </c>
      <c r="DC153" s="274">
        <v>32.4</v>
      </c>
      <c r="DD153" s="275">
        <v>33.6</v>
      </c>
      <c r="DE153" s="273">
        <v>4682</v>
      </c>
      <c r="DF153" s="274">
        <v>5093</v>
      </c>
      <c r="DG153" s="275">
        <v>9775</v>
      </c>
    </row>
    <row r="154" spans="1:111" x14ac:dyDescent="0.35">
      <c r="A154" t="s">
        <v>137</v>
      </c>
      <c r="B154" t="s">
        <v>382</v>
      </c>
      <c r="C154" t="s">
        <v>372</v>
      </c>
      <c r="D154" s="273">
        <v>82</v>
      </c>
      <c r="E154" s="274">
        <v>69</v>
      </c>
      <c r="F154" s="275">
        <v>75</v>
      </c>
      <c r="G154" s="273">
        <v>3605</v>
      </c>
      <c r="H154" s="274">
        <v>3604</v>
      </c>
      <c r="I154" s="275">
        <v>7209</v>
      </c>
      <c r="J154" s="273">
        <v>83</v>
      </c>
      <c r="K154" s="274">
        <v>71</v>
      </c>
      <c r="L154" s="275">
        <v>77</v>
      </c>
      <c r="M154" s="273">
        <v>3605</v>
      </c>
      <c r="N154" s="274">
        <v>3604</v>
      </c>
      <c r="O154" s="275">
        <v>7209</v>
      </c>
      <c r="P154" s="273">
        <v>36.299999999999997</v>
      </c>
      <c r="Q154" s="274">
        <v>34.4</v>
      </c>
      <c r="R154" s="275">
        <v>35.4</v>
      </c>
      <c r="S154" s="273">
        <v>3605</v>
      </c>
      <c r="T154" s="274">
        <v>3604</v>
      </c>
      <c r="U154" s="275">
        <v>7209</v>
      </c>
      <c r="V154" s="320" t="s">
        <v>191</v>
      </c>
      <c r="W154" s="320" t="s">
        <v>191</v>
      </c>
      <c r="X154" s="320" t="s">
        <v>191</v>
      </c>
      <c r="Y154" s="320" t="s">
        <v>191</v>
      </c>
      <c r="Z154" s="320" t="s">
        <v>191</v>
      </c>
      <c r="AA154" s="320" t="s">
        <v>191</v>
      </c>
      <c r="AB154" s="320" t="s">
        <v>191</v>
      </c>
      <c r="AC154" s="320" t="s">
        <v>191</v>
      </c>
      <c r="AD154" s="320" t="s">
        <v>191</v>
      </c>
      <c r="AE154" s="320" t="s">
        <v>191</v>
      </c>
      <c r="AF154" s="320" t="s">
        <v>191</v>
      </c>
      <c r="AG154" s="320" t="s">
        <v>191</v>
      </c>
      <c r="AH154" s="320" t="s">
        <v>191</v>
      </c>
      <c r="AI154" s="320" t="s">
        <v>191</v>
      </c>
      <c r="AJ154" s="320" t="s">
        <v>191</v>
      </c>
      <c r="AK154" s="320" t="s">
        <v>191</v>
      </c>
      <c r="AL154" s="320" t="s">
        <v>191</v>
      </c>
      <c r="AM154" s="320" t="s">
        <v>191</v>
      </c>
      <c r="AN154" s="320" t="s">
        <v>191</v>
      </c>
      <c r="AO154" s="320" t="s">
        <v>191</v>
      </c>
      <c r="AP154" s="320" t="s">
        <v>191</v>
      </c>
      <c r="AQ154" s="320" t="s">
        <v>191</v>
      </c>
      <c r="AR154" s="320" t="s">
        <v>191</v>
      </c>
      <c r="AS154" s="320" t="s">
        <v>191</v>
      </c>
      <c r="AT154" s="320" t="s">
        <v>191</v>
      </c>
      <c r="AU154" s="320" t="s">
        <v>191</v>
      </c>
      <c r="AV154" s="320" t="s">
        <v>191</v>
      </c>
      <c r="AW154" s="320" t="s">
        <v>191</v>
      </c>
      <c r="AX154" s="320" t="s">
        <v>191</v>
      </c>
      <c r="AY154" s="320" t="s">
        <v>191</v>
      </c>
      <c r="AZ154" s="320" t="s">
        <v>191</v>
      </c>
      <c r="BA154" s="320" t="s">
        <v>191</v>
      </c>
      <c r="BB154" s="320" t="s">
        <v>191</v>
      </c>
      <c r="BC154" s="320" t="s">
        <v>191</v>
      </c>
      <c r="BD154" s="320" t="s">
        <v>191</v>
      </c>
      <c r="BE154" s="320" t="s">
        <v>191</v>
      </c>
      <c r="BF154" s="273">
        <v>33</v>
      </c>
      <c r="BG154" s="274">
        <v>15</v>
      </c>
      <c r="BH154" s="275">
        <v>21</v>
      </c>
      <c r="BI154" s="273">
        <v>115</v>
      </c>
      <c r="BJ154" s="274">
        <v>279</v>
      </c>
      <c r="BK154" s="275">
        <v>394</v>
      </c>
      <c r="BL154" s="273">
        <v>34</v>
      </c>
      <c r="BM154" s="274">
        <v>16</v>
      </c>
      <c r="BN154" s="275">
        <v>22</v>
      </c>
      <c r="BO154" s="273">
        <v>115</v>
      </c>
      <c r="BP154" s="274">
        <v>279</v>
      </c>
      <c r="BQ154" s="275">
        <v>394</v>
      </c>
      <c r="BR154" s="273">
        <v>28</v>
      </c>
      <c r="BS154" s="274">
        <v>25.8</v>
      </c>
      <c r="BT154" s="275">
        <v>26.4</v>
      </c>
      <c r="BU154" s="273">
        <v>115</v>
      </c>
      <c r="BV154" s="274">
        <v>279</v>
      </c>
      <c r="BW154" s="275">
        <v>394</v>
      </c>
      <c r="BX154" s="273" t="s">
        <v>197</v>
      </c>
      <c r="BY154" s="274" t="s">
        <v>197</v>
      </c>
      <c r="BZ154" s="275" t="s">
        <v>197</v>
      </c>
      <c r="CA154" s="273">
        <v>17</v>
      </c>
      <c r="CB154" s="274">
        <v>64</v>
      </c>
      <c r="CC154" s="275">
        <v>81</v>
      </c>
      <c r="CD154" s="273" t="s">
        <v>197</v>
      </c>
      <c r="CE154" s="274" t="s">
        <v>197</v>
      </c>
      <c r="CF154" s="275" t="s">
        <v>197</v>
      </c>
      <c r="CG154" s="273">
        <v>17</v>
      </c>
      <c r="CH154" s="274">
        <v>64</v>
      </c>
      <c r="CI154" s="275">
        <v>81</v>
      </c>
      <c r="CJ154" s="273">
        <v>18.600000000000001</v>
      </c>
      <c r="CK154" s="274">
        <v>19.5</v>
      </c>
      <c r="CL154" s="275">
        <v>19.3</v>
      </c>
      <c r="CM154" s="273">
        <v>17</v>
      </c>
      <c r="CN154" s="274">
        <v>64</v>
      </c>
      <c r="CO154" s="275">
        <v>81</v>
      </c>
      <c r="CP154" s="273">
        <v>79</v>
      </c>
      <c r="CQ154" s="274">
        <v>64</v>
      </c>
      <c r="CR154" s="275">
        <v>71</v>
      </c>
      <c r="CS154" s="273">
        <v>3833</v>
      </c>
      <c r="CT154" s="274">
        <v>4047</v>
      </c>
      <c r="CU154" s="275">
        <v>7880</v>
      </c>
      <c r="CV154" s="273">
        <v>80</v>
      </c>
      <c r="CW154" s="274">
        <v>66</v>
      </c>
      <c r="CX154" s="275">
        <v>73</v>
      </c>
      <c r="CY154" s="273">
        <v>3833</v>
      </c>
      <c r="CZ154" s="274">
        <v>4047</v>
      </c>
      <c r="DA154" s="275">
        <v>7880</v>
      </c>
      <c r="DB154" s="273">
        <v>35.9</v>
      </c>
      <c r="DC154" s="274">
        <v>33.6</v>
      </c>
      <c r="DD154" s="275">
        <v>34.700000000000003</v>
      </c>
      <c r="DE154" s="273">
        <v>3833</v>
      </c>
      <c r="DF154" s="274">
        <v>4047</v>
      </c>
      <c r="DG154" s="275">
        <v>7880</v>
      </c>
    </row>
    <row r="155" spans="1:111" x14ac:dyDescent="0.35">
      <c r="A155" t="s">
        <v>159</v>
      </c>
      <c r="B155" t="s">
        <v>403</v>
      </c>
      <c r="C155" t="s">
        <v>392</v>
      </c>
      <c r="D155" s="273">
        <v>80</v>
      </c>
      <c r="E155" s="274">
        <v>69</v>
      </c>
      <c r="F155" s="275">
        <v>75</v>
      </c>
      <c r="G155" s="273">
        <v>2694</v>
      </c>
      <c r="H155" s="274">
        <v>2627</v>
      </c>
      <c r="I155" s="275">
        <v>5321</v>
      </c>
      <c r="J155" s="273">
        <v>81</v>
      </c>
      <c r="K155" s="274">
        <v>70</v>
      </c>
      <c r="L155" s="275">
        <v>76</v>
      </c>
      <c r="M155" s="273">
        <v>2694</v>
      </c>
      <c r="N155" s="274">
        <v>2627</v>
      </c>
      <c r="O155" s="275">
        <v>5321</v>
      </c>
      <c r="P155" s="273">
        <v>36.1</v>
      </c>
      <c r="Q155" s="274">
        <v>34.700000000000003</v>
      </c>
      <c r="R155" s="275">
        <v>35.4</v>
      </c>
      <c r="S155" s="273">
        <v>2694</v>
      </c>
      <c r="T155" s="274">
        <v>2627</v>
      </c>
      <c r="U155" s="275">
        <v>5321</v>
      </c>
      <c r="V155" s="320" t="s">
        <v>191</v>
      </c>
      <c r="W155" s="320" t="s">
        <v>191</v>
      </c>
      <c r="X155" s="320" t="s">
        <v>191</v>
      </c>
      <c r="Y155" s="320" t="s">
        <v>191</v>
      </c>
      <c r="Z155" s="320" t="s">
        <v>191</v>
      </c>
      <c r="AA155" s="320" t="s">
        <v>191</v>
      </c>
      <c r="AB155" s="320" t="s">
        <v>191</v>
      </c>
      <c r="AC155" s="320" t="s">
        <v>191</v>
      </c>
      <c r="AD155" s="320" t="s">
        <v>191</v>
      </c>
      <c r="AE155" s="320" t="s">
        <v>191</v>
      </c>
      <c r="AF155" s="320" t="s">
        <v>191</v>
      </c>
      <c r="AG155" s="320" t="s">
        <v>191</v>
      </c>
      <c r="AH155" s="320" t="s">
        <v>191</v>
      </c>
      <c r="AI155" s="320" t="s">
        <v>191</v>
      </c>
      <c r="AJ155" s="320" t="s">
        <v>191</v>
      </c>
      <c r="AK155" s="320" t="s">
        <v>191</v>
      </c>
      <c r="AL155" s="320" t="s">
        <v>191</v>
      </c>
      <c r="AM155" s="320" t="s">
        <v>191</v>
      </c>
      <c r="AN155" s="320" t="s">
        <v>191</v>
      </c>
      <c r="AO155" s="320" t="s">
        <v>191</v>
      </c>
      <c r="AP155" s="320" t="s">
        <v>191</v>
      </c>
      <c r="AQ155" s="320" t="s">
        <v>191</v>
      </c>
      <c r="AR155" s="320" t="s">
        <v>191</v>
      </c>
      <c r="AS155" s="320" t="s">
        <v>191</v>
      </c>
      <c r="AT155" s="320" t="s">
        <v>191</v>
      </c>
      <c r="AU155" s="320" t="s">
        <v>191</v>
      </c>
      <c r="AV155" s="320" t="s">
        <v>191</v>
      </c>
      <c r="AW155" s="320" t="s">
        <v>191</v>
      </c>
      <c r="AX155" s="320" t="s">
        <v>191</v>
      </c>
      <c r="AY155" s="320" t="s">
        <v>191</v>
      </c>
      <c r="AZ155" s="320" t="s">
        <v>191</v>
      </c>
      <c r="BA155" s="320" t="s">
        <v>191</v>
      </c>
      <c r="BB155" s="320" t="s">
        <v>191</v>
      </c>
      <c r="BC155" s="320" t="s">
        <v>191</v>
      </c>
      <c r="BD155" s="320" t="s">
        <v>191</v>
      </c>
      <c r="BE155" s="320" t="s">
        <v>191</v>
      </c>
      <c r="BF155" s="273">
        <v>37</v>
      </c>
      <c r="BG155" s="274">
        <v>26</v>
      </c>
      <c r="BH155" s="275">
        <v>30</v>
      </c>
      <c r="BI155" s="273">
        <v>183</v>
      </c>
      <c r="BJ155" s="274">
        <v>344</v>
      </c>
      <c r="BK155" s="275">
        <v>527</v>
      </c>
      <c r="BL155" s="273">
        <v>38</v>
      </c>
      <c r="BM155" s="274">
        <v>27</v>
      </c>
      <c r="BN155" s="275">
        <v>31</v>
      </c>
      <c r="BO155" s="273">
        <v>183</v>
      </c>
      <c r="BP155" s="274">
        <v>344</v>
      </c>
      <c r="BQ155" s="275">
        <v>527</v>
      </c>
      <c r="BR155" s="273">
        <v>28.7</v>
      </c>
      <c r="BS155" s="274">
        <v>27</v>
      </c>
      <c r="BT155" s="275">
        <v>27.6</v>
      </c>
      <c r="BU155" s="273">
        <v>183</v>
      </c>
      <c r="BV155" s="274">
        <v>344</v>
      </c>
      <c r="BW155" s="275">
        <v>527</v>
      </c>
      <c r="BX155" s="273" t="s">
        <v>197</v>
      </c>
      <c r="BY155" s="274" t="s">
        <v>197</v>
      </c>
      <c r="BZ155" s="275" t="s">
        <v>197</v>
      </c>
      <c r="CA155" s="273">
        <v>5</v>
      </c>
      <c r="CB155" s="274">
        <v>22</v>
      </c>
      <c r="CC155" s="275">
        <v>27</v>
      </c>
      <c r="CD155" s="273" t="s">
        <v>197</v>
      </c>
      <c r="CE155" s="274" t="s">
        <v>197</v>
      </c>
      <c r="CF155" s="275" t="s">
        <v>197</v>
      </c>
      <c r="CG155" s="273">
        <v>5</v>
      </c>
      <c r="CH155" s="274">
        <v>22</v>
      </c>
      <c r="CI155" s="275">
        <v>27</v>
      </c>
      <c r="CJ155" s="273">
        <v>22.2</v>
      </c>
      <c r="CK155" s="274">
        <v>17.2</v>
      </c>
      <c r="CL155" s="275">
        <v>18.100000000000001</v>
      </c>
      <c r="CM155" s="273">
        <v>5</v>
      </c>
      <c r="CN155" s="274">
        <v>22</v>
      </c>
      <c r="CO155" s="275">
        <v>27</v>
      </c>
      <c r="CP155" s="273">
        <v>77</v>
      </c>
      <c r="CQ155" s="274">
        <v>63</v>
      </c>
      <c r="CR155" s="275">
        <v>70</v>
      </c>
      <c r="CS155" s="273">
        <v>2925</v>
      </c>
      <c r="CT155" s="274">
        <v>3035</v>
      </c>
      <c r="CU155" s="275">
        <v>5960</v>
      </c>
      <c r="CV155" s="273">
        <v>78</v>
      </c>
      <c r="CW155" s="274">
        <v>65</v>
      </c>
      <c r="CX155" s="275">
        <v>71</v>
      </c>
      <c r="CY155" s="273">
        <v>2925</v>
      </c>
      <c r="CZ155" s="274">
        <v>3035</v>
      </c>
      <c r="DA155" s="275">
        <v>5960</v>
      </c>
      <c r="DB155" s="273">
        <v>35.6</v>
      </c>
      <c r="DC155" s="274">
        <v>33.700000000000003</v>
      </c>
      <c r="DD155" s="275">
        <v>34.6</v>
      </c>
      <c r="DE155" s="273">
        <v>2925</v>
      </c>
      <c r="DF155" s="274">
        <v>3035</v>
      </c>
      <c r="DG155" s="275">
        <v>5960</v>
      </c>
    </row>
    <row r="156" spans="1:111" x14ac:dyDescent="0.35">
      <c r="A156" t="s">
        <v>72</v>
      </c>
      <c r="B156" t="s">
        <v>317</v>
      </c>
      <c r="C156" t="s">
        <v>309</v>
      </c>
      <c r="D156" s="273">
        <v>83</v>
      </c>
      <c r="E156" s="274">
        <v>71</v>
      </c>
      <c r="F156" s="275">
        <v>77</v>
      </c>
      <c r="G156" s="273">
        <v>4480</v>
      </c>
      <c r="H156" s="274">
        <v>4413</v>
      </c>
      <c r="I156" s="275">
        <v>8893</v>
      </c>
      <c r="J156" s="273">
        <v>84</v>
      </c>
      <c r="K156" s="274">
        <v>73</v>
      </c>
      <c r="L156" s="275">
        <v>78</v>
      </c>
      <c r="M156" s="273">
        <v>4480</v>
      </c>
      <c r="N156" s="274">
        <v>4413</v>
      </c>
      <c r="O156" s="275">
        <v>8893</v>
      </c>
      <c r="P156" s="273">
        <v>37.9</v>
      </c>
      <c r="Q156" s="274">
        <v>35.4</v>
      </c>
      <c r="R156" s="275">
        <v>36.6</v>
      </c>
      <c r="S156" s="273">
        <v>4480</v>
      </c>
      <c r="T156" s="274">
        <v>4413</v>
      </c>
      <c r="U156" s="275">
        <v>8893</v>
      </c>
      <c r="V156" s="320" t="s">
        <v>191</v>
      </c>
      <c r="W156" s="320" t="s">
        <v>191</v>
      </c>
      <c r="X156" s="320" t="s">
        <v>191</v>
      </c>
      <c r="Y156" s="320" t="s">
        <v>191</v>
      </c>
      <c r="Z156" s="320" t="s">
        <v>191</v>
      </c>
      <c r="AA156" s="320" t="s">
        <v>191</v>
      </c>
      <c r="AB156" s="320" t="s">
        <v>191</v>
      </c>
      <c r="AC156" s="320" t="s">
        <v>191</v>
      </c>
      <c r="AD156" s="320" t="s">
        <v>191</v>
      </c>
      <c r="AE156" s="320" t="s">
        <v>191</v>
      </c>
      <c r="AF156" s="320" t="s">
        <v>191</v>
      </c>
      <c r="AG156" s="320" t="s">
        <v>191</v>
      </c>
      <c r="AH156" s="320" t="s">
        <v>191</v>
      </c>
      <c r="AI156" s="320" t="s">
        <v>191</v>
      </c>
      <c r="AJ156" s="320" t="s">
        <v>191</v>
      </c>
      <c r="AK156" s="320" t="s">
        <v>191</v>
      </c>
      <c r="AL156" s="320" t="s">
        <v>191</v>
      </c>
      <c r="AM156" s="320" t="s">
        <v>191</v>
      </c>
      <c r="AN156" s="320" t="s">
        <v>191</v>
      </c>
      <c r="AO156" s="320" t="s">
        <v>191</v>
      </c>
      <c r="AP156" s="320" t="s">
        <v>191</v>
      </c>
      <c r="AQ156" s="320" t="s">
        <v>191</v>
      </c>
      <c r="AR156" s="320" t="s">
        <v>191</v>
      </c>
      <c r="AS156" s="320" t="s">
        <v>191</v>
      </c>
      <c r="AT156" s="320" t="s">
        <v>191</v>
      </c>
      <c r="AU156" s="320" t="s">
        <v>191</v>
      </c>
      <c r="AV156" s="320" t="s">
        <v>191</v>
      </c>
      <c r="AW156" s="320" t="s">
        <v>191</v>
      </c>
      <c r="AX156" s="320" t="s">
        <v>191</v>
      </c>
      <c r="AY156" s="320" t="s">
        <v>191</v>
      </c>
      <c r="AZ156" s="320" t="s">
        <v>191</v>
      </c>
      <c r="BA156" s="320" t="s">
        <v>191</v>
      </c>
      <c r="BB156" s="320" t="s">
        <v>191</v>
      </c>
      <c r="BC156" s="320" t="s">
        <v>191</v>
      </c>
      <c r="BD156" s="320" t="s">
        <v>191</v>
      </c>
      <c r="BE156" s="320" t="s">
        <v>191</v>
      </c>
      <c r="BF156" s="273">
        <v>32</v>
      </c>
      <c r="BG156" s="274">
        <v>22</v>
      </c>
      <c r="BH156" s="275">
        <v>25</v>
      </c>
      <c r="BI156" s="273">
        <v>140</v>
      </c>
      <c r="BJ156" s="274">
        <v>349</v>
      </c>
      <c r="BK156" s="275">
        <v>489</v>
      </c>
      <c r="BL156" s="273">
        <v>34</v>
      </c>
      <c r="BM156" s="274">
        <v>23</v>
      </c>
      <c r="BN156" s="275">
        <v>26</v>
      </c>
      <c r="BO156" s="273">
        <v>140</v>
      </c>
      <c r="BP156" s="274">
        <v>349</v>
      </c>
      <c r="BQ156" s="275">
        <v>489</v>
      </c>
      <c r="BR156" s="273">
        <v>26.3</v>
      </c>
      <c r="BS156" s="274">
        <v>25</v>
      </c>
      <c r="BT156" s="275">
        <v>25.4</v>
      </c>
      <c r="BU156" s="273">
        <v>140</v>
      </c>
      <c r="BV156" s="274">
        <v>349</v>
      </c>
      <c r="BW156" s="275">
        <v>489</v>
      </c>
      <c r="BX156" s="273" t="s">
        <v>197</v>
      </c>
      <c r="BY156" s="274" t="s">
        <v>197</v>
      </c>
      <c r="BZ156" s="275">
        <v>3</v>
      </c>
      <c r="CA156" s="273">
        <v>32</v>
      </c>
      <c r="CB156" s="274">
        <v>95</v>
      </c>
      <c r="CC156" s="275">
        <v>127</v>
      </c>
      <c r="CD156" s="273" t="s">
        <v>197</v>
      </c>
      <c r="CE156" s="274" t="s">
        <v>197</v>
      </c>
      <c r="CF156" s="275">
        <v>4</v>
      </c>
      <c r="CG156" s="273">
        <v>32</v>
      </c>
      <c r="CH156" s="274">
        <v>95</v>
      </c>
      <c r="CI156" s="275">
        <v>127</v>
      </c>
      <c r="CJ156" s="273">
        <v>20.3</v>
      </c>
      <c r="CK156" s="274">
        <v>18.8</v>
      </c>
      <c r="CL156" s="275">
        <v>19.2</v>
      </c>
      <c r="CM156" s="273">
        <v>32</v>
      </c>
      <c r="CN156" s="274">
        <v>95</v>
      </c>
      <c r="CO156" s="275">
        <v>127</v>
      </c>
      <c r="CP156" s="273">
        <v>81</v>
      </c>
      <c r="CQ156" s="274">
        <v>66</v>
      </c>
      <c r="CR156" s="275">
        <v>73</v>
      </c>
      <c r="CS156" s="273">
        <v>4685</v>
      </c>
      <c r="CT156" s="274">
        <v>4887</v>
      </c>
      <c r="CU156" s="275">
        <v>9572</v>
      </c>
      <c r="CV156" s="273">
        <v>82</v>
      </c>
      <c r="CW156" s="274">
        <v>68</v>
      </c>
      <c r="CX156" s="275">
        <v>74</v>
      </c>
      <c r="CY156" s="273">
        <v>4685</v>
      </c>
      <c r="CZ156" s="274">
        <v>4887</v>
      </c>
      <c r="DA156" s="275">
        <v>9572</v>
      </c>
      <c r="DB156" s="273">
        <v>37.4</v>
      </c>
      <c r="DC156" s="274">
        <v>34.299999999999997</v>
      </c>
      <c r="DD156" s="275">
        <v>35.799999999999997</v>
      </c>
      <c r="DE156" s="273">
        <v>4685</v>
      </c>
      <c r="DF156" s="274">
        <v>4887</v>
      </c>
      <c r="DG156" s="275">
        <v>9572</v>
      </c>
    </row>
    <row r="157" spans="1:111" x14ac:dyDescent="0.35">
      <c r="A157" t="s">
        <v>89</v>
      </c>
      <c r="B157" t="s">
        <v>334</v>
      </c>
      <c r="C157" t="s">
        <v>324</v>
      </c>
      <c r="D157" s="273">
        <v>80</v>
      </c>
      <c r="E157" s="274">
        <v>66</v>
      </c>
      <c r="F157" s="275">
        <v>73</v>
      </c>
      <c r="G157" s="273">
        <v>3775</v>
      </c>
      <c r="H157" s="274">
        <v>3780</v>
      </c>
      <c r="I157" s="275">
        <v>7555</v>
      </c>
      <c r="J157" s="273">
        <v>82</v>
      </c>
      <c r="K157" s="274">
        <v>70</v>
      </c>
      <c r="L157" s="275">
        <v>76</v>
      </c>
      <c r="M157" s="273">
        <v>3775</v>
      </c>
      <c r="N157" s="274">
        <v>3780</v>
      </c>
      <c r="O157" s="275">
        <v>7555</v>
      </c>
      <c r="P157" s="273">
        <v>36.1</v>
      </c>
      <c r="Q157" s="274">
        <v>34.299999999999997</v>
      </c>
      <c r="R157" s="275">
        <v>35.200000000000003</v>
      </c>
      <c r="S157" s="273">
        <v>3775</v>
      </c>
      <c r="T157" s="274">
        <v>3780</v>
      </c>
      <c r="U157" s="275">
        <v>7555</v>
      </c>
      <c r="V157" s="320" t="s">
        <v>191</v>
      </c>
      <c r="W157" s="320" t="s">
        <v>191</v>
      </c>
      <c r="X157" s="320" t="s">
        <v>191</v>
      </c>
      <c r="Y157" s="320" t="s">
        <v>191</v>
      </c>
      <c r="Z157" s="320" t="s">
        <v>191</v>
      </c>
      <c r="AA157" s="320" t="s">
        <v>191</v>
      </c>
      <c r="AB157" s="320" t="s">
        <v>191</v>
      </c>
      <c r="AC157" s="320" t="s">
        <v>191</v>
      </c>
      <c r="AD157" s="320" t="s">
        <v>191</v>
      </c>
      <c r="AE157" s="320" t="s">
        <v>191</v>
      </c>
      <c r="AF157" s="320" t="s">
        <v>191</v>
      </c>
      <c r="AG157" s="320" t="s">
        <v>191</v>
      </c>
      <c r="AH157" s="320" t="s">
        <v>191</v>
      </c>
      <c r="AI157" s="320" t="s">
        <v>191</v>
      </c>
      <c r="AJ157" s="320" t="s">
        <v>191</v>
      </c>
      <c r="AK157" s="320" t="s">
        <v>191</v>
      </c>
      <c r="AL157" s="320" t="s">
        <v>191</v>
      </c>
      <c r="AM157" s="320" t="s">
        <v>191</v>
      </c>
      <c r="AN157" s="320" t="s">
        <v>191</v>
      </c>
      <c r="AO157" s="320" t="s">
        <v>191</v>
      </c>
      <c r="AP157" s="320" t="s">
        <v>191</v>
      </c>
      <c r="AQ157" s="320" t="s">
        <v>191</v>
      </c>
      <c r="AR157" s="320" t="s">
        <v>191</v>
      </c>
      <c r="AS157" s="320" t="s">
        <v>191</v>
      </c>
      <c r="AT157" s="320" t="s">
        <v>191</v>
      </c>
      <c r="AU157" s="320" t="s">
        <v>191</v>
      </c>
      <c r="AV157" s="320" t="s">
        <v>191</v>
      </c>
      <c r="AW157" s="320" t="s">
        <v>191</v>
      </c>
      <c r="AX157" s="320" t="s">
        <v>191</v>
      </c>
      <c r="AY157" s="320" t="s">
        <v>191</v>
      </c>
      <c r="AZ157" s="320" t="s">
        <v>191</v>
      </c>
      <c r="BA157" s="320" t="s">
        <v>191</v>
      </c>
      <c r="BB157" s="320" t="s">
        <v>191</v>
      </c>
      <c r="BC157" s="320" t="s">
        <v>191</v>
      </c>
      <c r="BD157" s="320" t="s">
        <v>191</v>
      </c>
      <c r="BE157" s="320" t="s">
        <v>191</v>
      </c>
      <c r="BF157" s="273">
        <v>25</v>
      </c>
      <c r="BG157" s="274">
        <v>21</v>
      </c>
      <c r="BH157" s="275">
        <v>22</v>
      </c>
      <c r="BI157" s="273">
        <v>152</v>
      </c>
      <c r="BJ157" s="274">
        <v>388</v>
      </c>
      <c r="BK157" s="275">
        <v>540</v>
      </c>
      <c r="BL157" s="273">
        <v>26</v>
      </c>
      <c r="BM157" s="274">
        <v>22</v>
      </c>
      <c r="BN157" s="275">
        <v>23</v>
      </c>
      <c r="BO157" s="273">
        <v>152</v>
      </c>
      <c r="BP157" s="274">
        <v>388</v>
      </c>
      <c r="BQ157" s="275">
        <v>540</v>
      </c>
      <c r="BR157" s="273">
        <v>26.1</v>
      </c>
      <c r="BS157" s="274">
        <v>26</v>
      </c>
      <c r="BT157" s="275">
        <v>26</v>
      </c>
      <c r="BU157" s="273">
        <v>152</v>
      </c>
      <c r="BV157" s="274">
        <v>388</v>
      </c>
      <c r="BW157" s="275">
        <v>540</v>
      </c>
      <c r="BX157" s="273" t="s">
        <v>197</v>
      </c>
      <c r="BY157" s="274" t="s">
        <v>197</v>
      </c>
      <c r="BZ157" s="275" t="s">
        <v>197</v>
      </c>
      <c r="CA157" s="273">
        <v>15</v>
      </c>
      <c r="CB157" s="274">
        <v>34</v>
      </c>
      <c r="CC157" s="275">
        <v>49</v>
      </c>
      <c r="CD157" s="273" t="s">
        <v>197</v>
      </c>
      <c r="CE157" s="274">
        <v>9</v>
      </c>
      <c r="CF157" s="275">
        <v>6</v>
      </c>
      <c r="CG157" s="273">
        <v>15</v>
      </c>
      <c r="CH157" s="274">
        <v>34</v>
      </c>
      <c r="CI157" s="275">
        <v>49</v>
      </c>
      <c r="CJ157" s="273">
        <v>18.8</v>
      </c>
      <c r="CK157" s="274">
        <v>20.6</v>
      </c>
      <c r="CL157" s="275">
        <v>20</v>
      </c>
      <c r="CM157" s="273">
        <v>15</v>
      </c>
      <c r="CN157" s="274">
        <v>34</v>
      </c>
      <c r="CO157" s="275">
        <v>49</v>
      </c>
      <c r="CP157" s="273">
        <v>77</v>
      </c>
      <c r="CQ157" s="274">
        <v>61</v>
      </c>
      <c r="CR157" s="275">
        <v>69</v>
      </c>
      <c r="CS157" s="273">
        <v>4032</v>
      </c>
      <c r="CT157" s="274">
        <v>4269</v>
      </c>
      <c r="CU157" s="275">
        <v>8301</v>
      </c>
      <c r="CV157" s="273">
        <v>78</v>
      </c>
      <c r="CW157" s="274">
        <v>64</v>
      </c>
      <c r="CX157" s="275">
        <v>71</v>
      </c>
      <c r="CY157" s="273">
        <v>4032</v>
      </c>
      <c r="CZ157" s="274">
        <v>4269</v>
      </c>
      <c r="DA157" s="275">
        <v>8301</v>
      </c>
      <c r="DB157" s="273">
        <v>35.5</v>
      </c>
      <c r="DC157" s="274">
        <v>33.299999999999997</v>
      </c>
      <c r="DD157" s="275">
        <v>34.4</v>
      </c>
      <c r="DE157" s="273">
        <v>4032</v>
      </c>
      <c r="DF157" s="274">
        <v>4269</v>
      </c>
      <c r="DG157" s="275">
        <v>8301</v>
      </c>
    </row>
    <row r="158" spans="1:111" x14ac:dyDescent="0.35">
      <c r="A158" t="s">
        <v>142</v>
      </c>
      <c r="B158" t="s">
        <v>387</v>
      </c>
      <c r="C158" t="s">
        <v>372</v>
      </c>
      <c r="D158" s="273">
        <v>86</v>
      </c>
      <c r="E158" s="274">
        <v>77</v>
      </c>
      <c r="F158" s="275">
        <v>82</v>
      </c>
      <c r="G158" s="273">
        <v>6303</v>
      </c>
      <c r="H158" s="274">
        <v>6099</v>
      </c>
      <c r="I158" s="275">
        <v>12402</v>
      </c>
      <c r="J158" s="273">
        <v>87</v>
      </c>
      <c r="K158" s="274">
        <v>77</v>
      </c>
      <c r="L158" s="275">
        <v>82</v>
      </c>
      <c r="M158" s="273">
        <v>6303</v>
      </c>
      <c r="N158" s="274">
        <v>6099</v>
      </c>
      <c r="O158" s="275">
        <v>12402</v>
      </c>
      <c r="P158" s="273">
        <v>38.1</v>
      </c>
      <c r="Q158" s="274">
        <v>36.6</v>
      </c>
      <c r="R158" s="275">
        <v>37.4</v>
      </c>
      <c r="S158" s="273">
        <v>6303</v>
      </c>
      <c r="T158" s="274">
        <v>6099</v>
      </c>
      <c r="U158" s="275">
        <v>12402</v>
      </c>
      <c r="V158" s="320" t="s">
        <v>191</v>
      </c>
      <c r="W158" s="320" t="s">
        <v>191</v>
      </c>
      <c r="X158" s="320" t="s">
        <v>191</v>
      </c>
      <c r="Y158" s="320" t="s">
        <v>191</v>
      </c>
      <c r="Z158" s="320" t="s">
        <v>191</v>
      </c>
      <c r="AA158" s="320" t="s">
        <v>191</v>
      </c>
      <c r="AB158" s="320" t="s">
        <v>191</v>
      </c>
      <c r="AC158" s="320" t="s">
        <v>191</v>
      </c>
      <c r="AD158" s="320" t="s">
        <v>191</v>
      </c>
      <c r="AE158" s="320" t="s">
        <v>191</v>
      </c>
      <c r="AF158" s="320" t="s">
        <v>191</v>
      </c>
      <c r="AG158" s="320" t="s">
        <v>191</v>
      </c>
      <c r="AH158" s="320" t="s">
        <v>191</v>
      </c>
      <c r="AI158" s="320" t="s">
        <v>191</v>
      </c>
      <c r="AJ158" s="320" t="s">
        <v>191</v>
      </c>
      <c r="AK158" s="320" t="s">
        <v>191</v>
      </c>
      <c r="AL158" s="320" t="s">
        <v>191</v>
      </c>
      <c r="AM158" s="320" t="s">
        <v>191</v>
      </c>
      <c r="AN158" s="320" t="s">
        <v>191</v>
      </c>
      <c r="AO158" s="320" t="s">
        <v>191</v>
      </c>
      <c r="AP158" s="320" t="s">
        <v>191</v>
      </c>
      <c r="AQ158" s="320" t="s">
        <v>191</v>
      </c>
      <c r="AR158" s="320" t="s">
        <v>191</v>
      </c>
      <c r="AS158" s="320" t="s">
        <v>191</v>
      </c>
      <c r="AT158" s="320" t="s">
        <v>191</v>
      </c>
      <c r="AU158" s="320" t="s">
        <v>191</v>
      </c>
      <c r="AV158" s="320" t="s">
        <v>191</v>
      </c>
      <c r="AW158" s="320" t="s">
        <v>191</v>
      </c>
      <c r="AX158" s="320" t="s">
        <v>191</v>
      </c>
      <c r="AY158" s="320" t="s">
        <v>191</v>
      </c>
      <c r="AZ158" s="320" t="s">
        <v>191</v>
      </c>
      <c r="BA158" s="320" t="s">
        <v>191</v>
      </c>
      <c r="BB158" s="320" t="s">
        <v>191</v>
      </c>
      <c r="BC158" s="320" t="s">
        <v>191</v>
      </c>
      <c r="BD158" s="320" t="s">
        <v>191</v>
      </c>
      <c r="BE158" s="320" t="s">
        <v>191</v>
      </c>
      <c r="BF158" s="273">
        <v>34</v>
      </c>
      <c r="BG158" s="274">
        <v>27</v>
      </c>
      <c r="BH158" s="275">
        <v>29</v>
      </c>
      <c r="BI158" s="273">
        <v>210</v>
      </c>
      <c r="BJ158" s="274">
        <v>604</v>
      </c>
      <c r="BK158" s="275">
        <v>814</v>
      </c>
      <c r="BL158" s="273">
        <v>34</v>
      </c>
      <c r="BM158" s="274">
        <v>27</v>
      </c>
      <c r="BN158" s="275">
        <v>29</v>
      </c>
      <c r="BO158" s="273">
        <v>210</v>
      </c>
      <c r="BP158" s="274">
        <v>604</v>
      </c>
      <c r="BQ158" s="275">
        <v>814</v>
      </c>
      <c r="BR158" s="273">
        <v>29.8</v>
      </c>
      <c r="BS158" s="274">
        <v>28.4</v>
      </c>
      <c r="BT158" s="275">
        <v>28.7</v>
      </c>
      <c r="BU158" s="273">
        <v>210</v>
      </c>
      <c r="BV158" s="274">
        <v>604</v>
      </c>
      <c r="BW158" s="275">
        <v>814</v>
      </c>
      <c r="BX158" s="273">
        <v>8</v>
      </c>
      <c r="BY158" s="274">
        <v>4</v>
      </c>
      <c r="BZ158" s="275">
        <v>5</v>
      </c>
      <c r="CA158" s="273">
        <v>61</v>
      </c>
      <c r="CB158" s="274">
        <v>184</v>
      </c>
      <c r="CC158" s="275">
        <v>245</v>
      </c>
      <c r="CD158" s="273">
        <v>8</v>
      </c>
      <c r="CE158" s="274">
        <v>4</v>
      </c>
      <c r="CF158" s="275">
        <v>5</v>
      </c>
      <c r="CG158" s="273">
        <v>61</v>
      </c>
      <c r="CH158" s="274">
        <v>184</v>
      </c>
      <c r="CI158" s="275">
        <v>245</v>
      </c>
      <c r="CJ158" s="273">
        <v>21.2</v>
      </c>
      <c r="CK158" s="274">
        <v>20.2</v>
      </c>
      <c r="CL158" s="275">
        <v>20.5</v>
      </c>
      <c r="CM158" s="273">
        <v>61</v>
      </c>
      <c r="CN158" s="274">
        <v>184</v>
      </c>
      <c r="CO158" s="275">
        <v>245</v>
      </c>
      <c r="CP158" s="273">
        <v>84</v>
      </c>
      <c r="CQ158" s="274">
        <v>70</v>
      </c>
      <c r="CR158" s="275">
        <v>77</v>
      </c>
      <c r="CS158" s="273">
        <v>6827</v>
      </c>
      <c r="CT158" s="274">
        <v>7192</v>
      </c>
      <c r="CU158" s="275">
        <v>14019</v>
      </c>
      <c r="CV158" s="273">
        <v>84</v>
      </c>
      <c r="CW158" s="274">
        <v>71</v>
      </c>
      <c r="CX158" s="275">
        <v>77</v>
      </c>
      <c r="CY158" s="273">
        <v>6827</v>
      </c>
      <c r="CZ158" s="274">
        <v>7192</v>
      </c>
      <c r="DA158" s="275">
        <v>14019</v>
      </c>
      <c r="DB158" s="273">
        <v>37.700000000000003</v>
      </c>
      <c r="DC158" s="274">
        <v>35.4</v>
      </c>
      <c r="DD158" s="275">
        <v>36.5</v>
      </c>
      <c r="DE158" s="273">
        <v>6827</v>
      </c>
      <c r="DF158" s="274">
        <v>7192</v>
      </c>
      <c r="DG158" s="275">
        <v>14019</v>
      </c>
    </row>
    <row r="159" spans="1:111" x14ac:dyDescent="0.35">
      <c r="A159" t="s">
        <v>76</v>
      </c>
      <c r="B159" t="s">
        <v>321</v>
      </c>
      <c r="C159" t="s">
        <v>309</v>
      </c>
      <c r="D159" s="273">
        <v>82</v>
      </c>
      <c r="E159" s="274">
        <v>68</v>
      </c>
      <c r="F159" s="275">
        <v>75</v>
      </c>
      <c r="G159" s="273">
        <v>3048</v>
      </c>
      <c r="H159" s="274">
        <v>2927</v>
      </c>
      <c r="I159" s="275">
        <v>5975</v>
      </c>
      <c r="J159" s="273">
        <v>83</v>
      </c>
      <c r="K159" s="274">
        <v>71</v>
      </c>
      <c r="L159" s="275">
        <v>77</v>
      </c>
      <c r="M159" s="273">
        <v>3048</v>
      </c>
      <c r="N159" s="274">
        <v>2927</v>
      </c>
      <c r="O159" s="275">
        <v>5975</v>
      </c>
      <c r="P159" s="273">
        <v>36.1</v>
      </c>
      <c r="Q159" s="274">
        <v>34.1</v>
      </c>
      <c r="R159" s="275">
        <v>35.1</v>
      </c>
      <c r="S159" s="273">
        <v>3048</v>
      </c>
      <c r="T159" s="274">
        <v>2927</v>
      </c>
      <c r="U159" s="275">
        <v>5975</v>
      </c>
      <c r="V159" s="320" t="s">
        <v>191</v>
      </c>
      <c r="W159" s="320" t="s">
        <v>191</v>
      </c>
      <c r="X159" s="320" t="s">
        <v>191</v>
      </c>
      <c r="Y159" s="320" t="s">
        <v>191</v>
      </c>
      <c r="Z159" s="320" t="s">
        <v>191</v>
      </c>
      <c r="AA159" s="320" t="s">
        <v>191</v>
      </c>
      <c r="AB159" s="320" t="s">
        <v>191</v>
      </c>
      <c r="AC159" s="320" t="s">
        <v>191</v>
      </c>
      <c r="AD159" s="320" t="s">
        <v>191</v>
      </c>
      <c r="AE159" s="320" t="s">
        <v>191</v>
      </c>
      <c r="AF159" s="320" t="s">
        <v>191</v>
      </c>
      <c r="AG159" s="320" t="s">
        <v>191</v>
      </c>
      <c r="AH159" s="320" t="s">
        <v>191</v>
      </c>
      <c r="AI159" s="320" t="s">
        <v>191</v>
      </c>
      <c r="AJ159" s="320" t="s">
        <v>191</v>
      </c>
      <c r="AK159" s="320" t="s">
        <v>191</v>
      </c>
      <c r="AL159" s="320" t="s">
        <v>191</v>
      </c>
      <c r="AM159" s="320" t="s">
        <v>191</v>
      </c>
      <c r="AN159" s="320" t="s">
        <v>191</v>
      </c>
      <c r="AO159" s="320" t="s">
        <v>191</v>
      </c>
      <c r="AP159" s="320" t="s">
        <v>191</v>
      </c>
      <c r="AQ159" s="320" t="s">
        <v>191</v>
      </c>
      <c r="AR159" s="320" t="s">
        <v>191</v>
      </c>
      <c r="AS159" s="320" t="s">
        <v>191</v>
      </c>
      <c r="AT159" s="320" t="s">
        <v>191</v>
      </c>
      <c r="AU159" s="320" t="s">
        <v>191</v>
      </c>
      <c r="AV159" s="320" t="s">
        <v>191</v>
      </c>
      <c r="AW159" s="320" t="s">
        <v>191</v>
      </c>
      <c r="AX159" s="320" t="s">
        <v>191</v>
      </c>
      <c r="AY159" s="320" t="s">
        <v>191</v>
      </c>
      <c r="AZ159" s="320" t="s">
        <v>191</v>
      </c>
      <c r="BA159" s="320" t="s">
        <v>191</v>
      </c>
      <c r="BB159" s="320" t="s">
        <v>191</v>
      </c>
      <c r="BC159" s="320" t="s">
        <v>191</v>
      </c>
      <c r="BD159" s="320" t="s">
        <v>191</v>
      </c>
      <c r="BE159" s="320" t="s">
        <v>191</v>
      </c>
      <c r="BF159" s="273">
        <v>29</v>
      </c>
      <c r="BG159" s="274">
        <v>19</v>
      </c>
      <c r="BH159" s="275">
        <v>22</v>
      </c>
      <c r="BI159" s="273">
        <v>129</v>
      </c>
      <c r="BJ159" s="274">
        <v>312</v>
      </c>
      <c r="BK159" s="275">
        <v>441</v>
      </c>
      <c r="BL159" s="273">
        <v>31</v>
      </c>
      <c r="BM159" s="274">
        <v>21</v>
      </c>
      <c r="BN159" s="275">
        <v>24</v>
      </c>
      <c r="BO159" s="273">
        <v>129</v>
      </c>
      <c r="BP159" s="274">
        <v>312</v>
      </c>
      <c r="BQ159" s="275">
        <v>441</v>
      </c>
      <c r="BR159" s="273">
        <v>27</v>
      </c>
      <c r="BS159" s="274">
        <v>25.7</v>
      </c>
      <c r="BT159" s="275">
        <v>26.1</v>
      </c>
      <c r="BU159" s="273">
        <v>129</v>
      </c>
      <c r="BV159" s="274">
        <v>312</v>
      </c>
      <c r="BW159" s="275">
        <v>441</v>
      </c>
      <c r="BX159" s="273" t="s">
        <v>197</v>
      </c>
      <c r="BY159" s="274" t="s">
        <v>197</v>
      </c>
      <c r="BZ159" s="275" t="s">
        <v>197</v>
      </c>
      <c r="CA159" s="273">
        <v>23</v>
      </c>
      <c r="CB159" s="274">
        <v>51</v>
      </c>
      <c r="CC159" s="275">
        <v>74</v>
      </c>
      <c r="CD159" s="273" t="s">
        <v>197</v>
      </c>
      <c r="CE159" s="274" t="s">
        <v>197</v>
      </c>
      <c r="CF159" s="275" t="s">
        <v>197</v>
      </c>
      <c r="CG159" s="273">
        <v>23</v>
      </c>
      <c r="CH159" s="274">
        <v>51</v>
      </c>
      <c r="CI159" s="275">
        <v>74</v>
      </c>
      <c r="CJ159" s="273">
        <v>18.899999999999999</v>
      </c>
      <c r="CK159" s="274">
        <v>18.3</v>
      </c>
      <c r="CL159" s="275">
        <v>18.399999999999999</v>
      </c>
      <c r="CM159" s="273">
        <v>23</v>
      </c>
      <c r="CN159" s="274">
        <v>51</v>
      </c>
      <c r="CO159" s="275">
        <v>74</v>
      </c>
      <c r="CP159" s="273">
        <v>79</v>
      </c>
      <c r="CQ159" s="274">
        <v>62</v>
      </c>
      <c r="CR159" s="275">
        <v>71</v>
      </c>
      <c r="CS159" s="273">
        <v>3263</v>
      </c>
      <c r="CT159" s="274">
        <v>3342</v>
      </c>
      <c r="CU159" s="275">
        <v>6605</v>
      </c>
      <c r="CV159" s="273">
        <v>80</v>
      </c>
      <c r="CW159" s="274">
        <v>65</v>
      </c>
      <c r="CX159" s="275">
        <v>73</v>
      </c>
      <c r="CY159" s="273">
        <v>3263</v>
      </c>
      <c r="CZ159" s="274">
        <v>3342</v>
      </c>
      <c r="DA159" s="275">
        <v>6605</v>
      </c>
      <c r="DB159" s="273">
        <v>35.6</v>
      </c>
      <c r="DC159" s="274">
        <v>33</v>
      </c>
      <c r="DD159" s="275">
        <v>34.299999999999997</v>
      </c>
      <c r="DE159" s="273">
        <v>3263</v>
      </c>
      <c r="DF159" s="274">
        <v>3342</v>
      </c>
      <c r="DG159" s="275">
        <v>6605</v>
      </c>
    </row>
    <row r="160" spans="1:111" x14ac:dyDescent="0.35">
      <c r="A160" t="s">
        <v>144</v>
      </c>
      <c r="B160" t="s">
        <v>389</v>
      </c>
      <c r="C160" t="s">
        <v>372</v>
      </c>
      <c r="D160" s="273">
        <v>80</v>
      </c>
      <c r="E160" s="274">
        <v>66</v>
      </c>
      <c r="F160" s="275">
        <v>73</v>
      </c>
      <c r="G160" s="273">
        <v>4420</v>
      </c>
      <c r="H160" s="274">
        <v>4397</v>
      </c>
      <c r="I160" s="275">
        <v>8817</v>
      </c>
      <c r="J160" s="273">
        <v>82</v>
      </c>
      <c r="K160" s="274">
        <v>69</v>
      </c>
      <c r="L160" s="275">
        <v>75</v>
      </c>
      <c r="M160" s="273">
        <v>4420</v>
      </c>
      <c r="N160" s="274">
        <v>4397</v>
      </c>
      <c r="O160" s="275">
        <v>8817</v>
      </c>
      <c r="P160" s="273">
        <v>34.799999999999997</v>
      </c>
      <c r="Q160" s="274">
        <v>33.6</v>
      </c>
      <c r="R160" s="275">
        <v>34.200000000000003</v>
      </c>
      <c r="S160" s="273">
        <v>4420</v>
      </c>
      <c r="T160" s="274">
        <v>4397</v>
      </c>
      <c r="U160" s="275">
        <v>8817</v>
      </c>
      <c r="V160" s="320" t="s">
        <v>191</v>
      </c>
      <c r="W160" s="320" t="s">
        <v>191</v>
      </c>
      <c r="X160" s="320" t="s">
        <v>191</v>
      </c>
      <c r="Y160" s="320" t="s">
        <v>191</v>
      </c>
      <c r="Z160" s="320" t="s">
        <v>191</v>
      </c>
      <c r="AA160" s="320" t="s">
        <v>191</v>
      </c>
      <c r="AB160" s="320" t="s">
        <v>191</v>
      </c>
      <c r="AC160" s="320" t="s">
        <v>191</v>
      </c>
      <c r="AD160" s="320" t="s">
        <v>191</v>
      </c>
      <c r="AE160" s="320" t="s">
        <v>191</v>
      </c>
      <c r="AF160" s="320" t="s">
        <v>191</v>
      </c>
      <c r="AG160" s="320" t="s">
        <v>191</v>
      </c>
      <c r="AH160" s="320" t="s">
        <v>191</v>
      </c>
      <c r="AI160" s="320" t="s">
        <v>191</v>
      </c>
      <c r="AJ160" s="320" t="s">
        <v>191</v>
      </c>
      <c r="AK160" s="320" t="s">
        <v>191</v>
      </c>
      <c r="AL160" s="320" t="s">
        <v>191</v>
      </c>
      <c r="AM160" s="320" t="s">
        <v>191</v>
      </c>
      <c r="AN160" s="320" t="s">
        <v>191</v>
      </c>
      <c r="AO160" s="320" t="s">
        <v>191</v>
      </c>
      <c r="AP160" s="320" t="s">
        <v>191</v>
      </c>
      <c r="AQ160" s="320" t="s">
        <v>191</v>
      </c>
      <c r="AR160" s="320" t="s">
        <v>191</v>
      </c>
      <c r="AS160" s="320" t="s">
        <v>191</v>
      </c>
      <c r="AT160" s="320" t="s">
        <v>191</v>
      </c>
      <c r="AU160" s="320" t="s">
        <v>191</v>
      </c>
      <c r="AV160" s="320" t="s">
        <v>191</v>
      </c>
      <c r="AW160" s="320" t="s">
        <v>191</v>
      </c>
      <c r="AX160" s="320" t="s">
        <v>191</v>
      </c>
      <c r="AY160" s="320" t="s">
        <v>191</v>
      </c>
      <c r="AZ160" s="320" t="s">
        <v>191</v>
      </c>
      <c r="BA160" s="320" t="s">
        <v>191</v>
      </c>
      <c r="BB160" s="320" t="s">
        <v>191</v>
      </c>
      <c r="BC160" s="320" t="s">
        <v>191</v>
      </c>
      <c r="BD160" s="320" t="s">
        <v>191</v>
      </c>
      <c r="BE160" s="320" t="s">
        <v>191</v>
      </c>
      <c r="BF160" s="273">
        <v>34</v>
      </c>
      <c r="BG160" s="274">
        <v>25</v>
      </c>
      <c r="BH160" s="275">
        <v>28</v>
      </c>
      <c r="BI160" s="273">
        <v>186</v>
      </c>
      <c r="BJ160" s="274">
        <v>393</v>
      </c>
      <c r="BK160" s="275">
        <v>579</v>
      </c>
      <c r="BL160" s="273">
        <v>34</v>
      </c>
      <c r="BM160" s="274">
        <v>26</v>
      </c>
      <c r="BN160" s="275">
        <v>28</v>
      </c>
      <c r="BO160" s="273">
        <v>186</v>
      </c>
      <c r="BP160" s="274">
        <v>393</v>
      </c>
      <c r="BQ160" s="275">
        <v>579</v>
      </c>
      <c r="BR160" s="273">
        <v>29.4</v>
      </c>
      <c r="BS160" s="274">
        <v>27.2</v>
      </c>
      <c r="BT160" s="275">
        <v>27.9</v>
      </c>
      <c r="BU160" s="273">
        <v>186</v>
      </c>
      <c r="BV160" s="274">
        <v>393</v>
      </c>
      <c r="BW160" s="275">
        <v>579</v>
      </c>
      <c r="BX160" s="273">
        <v>8</v>
      </c>
      <c r="BY160" s="274">
        <v>6</v>
      </c>
      <c r="BZ160" s="275">
        <v>6</v>
      </c>
      <c r="CA160" s="273">
        <v>51</v>
      </c>
      <c r="CB160" s="274">
        <v>144</v>
      </c>
      <c r="CC160" s="275">
        <v>195</v>
      </c>
      <c r="CD160" s="273">
        <v>8</v>
      </c>
      <c r="CE160" s="274">
        <v>7</v>
      </c>
      <c r="CF160" s="275">
        <v>7</v>
      </c>
      <c r="CG160" s="273">
        <v>51</v>
      </c>
      <c r="CH160" s="274">
        <v>144</v>
      </c>
      <c r="CI160" s="275">
        <v>195</v>
      </c>
      <c r="CJ160" s="273">
        <v>21.9</v>
      </c>
      <c r="CK160" s="274">
        <v>21.3</v>
      </c>
      <c r="CL160" s="275">
        <v>21.5</v>
      </c>
      <c r="CM160" s="273">
        <v>51</v>
      </c>
      <c r="CN160" s="274">
        <v>144</v>
      </c>
      <c r="CO160" s="275">
        <v>195</v>
      </c>
      <c r="CP160" s="273">
        <v>77</v>
      </c>
      <c r="CQ160" s="274">
        <v>61</v>
      </c>
      <c r="CR160" s="275">
        <v>69</v>
      </c>
      <c r="CS160" s="273">
        <v>4764</v>
      </c>
      <c r="CT160" s="274">
        <v>5039</v>
      </c>
      <c r="CU160" s="275">
        <v>9803</v>
      </c>
      <c r="CV160" s="273">
        <v>78</v>
      </c>
      <c r="CW160" s="274">
        <v>63</v>
      </c>
      <c r="CX160" s="275">
        <v>71</v>
      </c>
      <c r="CY160" s="273">
        <v>4764</v>
      </c>
      <c r="CZ160" s="274">
        <v>5039</v>
      </c>
      <c r="DA160" s="275">
        <v>9803</v>
      </c>
      <c r="DB160" s="273">
        <v>34.5</v>
      </c>
      <c r="DC160" s="274">
        <v>32.700000000000003</v>
      </c>
      <c r="DD160" s="275">
        <v>33.6</v>
      </c>
      <c r="DE160" s="273">
        <v>4764</v>
      </c>
      <c r="DF160" s="274">
        <v>5039</v>
      </c>
      <c r="DG160" s="275">
        <v>9803</v>
      </c>
    </row>
    <row r="161" spans="1:112" x14ac:dyDescent="0.35">
      <c r="A161" t="s">
        <v>78</v>
      </c>
      <c r="B161" t="s">
        <v>323</v>
      </c>
      <c r="C161" t="s">
        <v>309</v>
      </c>
      <c r="D161" s="273">
        <v>79</v>
      </c>
      <c r="E161" s="274">
        <v>69</v>
      </c>
      <c r="F161" s="275">
        <v>74</v>
      </c>
      <c r="G161" s="273">
        <v>2986</v>
      </c>
      <c r="H161" s="274">
        <v>2815</v>
      </c>
      <c r="I161" s="275">
        <v>5801</v>
      </c>
      <c r="J161" s="273">
        <v>80</v>
      </c>
      <c r="K161" s="274">
        <v>71</v>
      </c>
      <c r="L161" s="275">
        <v>76</v>
      </c>
      <c r="M161" s="273">
        <v>2986</v>
      </c>
      <c r="N161" s="274">
        <v>2815</v>
      </c>
      <c r="O161" s="275">
        <v>5801</v>
      </c>
      <c r="P161" s="273">
        <v>36</v>
      </c>
      <c r="Q161" s="274">
        <v>34.6</v>
      </c>
      <c r="R161" s="275">
        <v>35.4</v>
      </c>
      <c r="S161" s="273">
        <v>2986</v>
      </c>
      <c r="T161" s="274">
        <v>2815</v>
      </c>
      <c r="U161" s="275">
        <v>5801</v>
      </c>
      <c r="V161" s="320" t="s">
        <v>191</v>
      </c>
      <c r="W161" s="320" t="s">
        <v>191</v>
      </c>
      <c r="X161" s="320" t="s">
        <v>191</v>
      </c>
      <c r="Y161" s="320" t="s">
        <v>191</v>
      </c>
      <c r="Z161" s="320" t="s">
        <v>191</v>
      </c>
      <c r="AA161" s="320" t="s">
        <v>191</v>
      </c>
      <c r="AB161" s="320" t="s">
        <v>191</v>
      </c>
      <c r="AC161" s="320" t="s">
        <v>191</v>
      </c>
      <c r="AD161" s="320" t="s">
        <v>191</v>
      </c>
      <c r="AE161" s="320" t="s">
        <v>191</v>
      </c>
      <c r="AF161" s="320" t="s">
        <v>191</v>
      </c>
      <c r="AG161" s="320" t="s">
        <v>191</v>
      </c>
      <c r="AH161" s="320" t="s">
        <v>191</v>
      </c>
      <c r="AI161" s="320" t="s">
        <v>191</v>
      </c>
      <c r="AJ161" s="320" t="s">
        <v>191</v>
      </c>
      <c r="AK161" s="320" t="s">
        <v>191</v>
      </c>
      <c r="AL161" s="320" t="s">
        <v>191</v>
      </c>
      <c r="AM161" s="320" t="s">
        <v>191</v>
      </c>
      <c r="AN161" s="320" t="s">
        <v>191</v>
      </c>
      <c r="AO161" s="320" t="s">
        <v>191</v>
      </c>
      <c r="AP161" s="320" t="s">
        <v>191</v>
      </c>
      <c r="AQ161" s="320" t="s">
        <v>191</v>
      </c>
      <c r="AR161" s="320" t="s">
        <v>191</v>
      </c>
      <c r="AS161" s="320" t="s">
        <v>191</v>
      </c>
      <c r="AT161" s="320" t="s">
        <v>191</v>
      </c>
      <c r="AU161" s="320" t="s">
        <v>191</v>
      </c>
      <c r="AV161" s="320" t="s">
        <v>191</v>
      </c>
      <c r="AW161" s="320" t="s">
        <v>191</v>
      </c>
      <c r="AX161" s="320" t="s">
        <v>191</v>
      </c>
      <c r="AY161" s="320" t="s">
        <v>191</v>
      </c>
      <c r="AZ161" s="320" t="s">
        <v>191</v>
      </c>
      <c r="BA161" s="320" t="s">
        <v>191</v>
      </c>
      <c r="BB161" s="320" t="s">
        <v>191</v>
      </c>
      <c r="BC161" s="320" t="s">
        <v>191</v>
      </c>
      <c r="BD161" s="320" t="s">
        <v>191</v>
      </c>
      <c r="BE161" s="320" t="s">
        <v>191</v>
      </c>
      <c r="BF161" s="273">
        <v>28</v>
      </c>
      <c r="BG161" s="274">
        <v>24</v>
      </c>
      <c r="BH161" s="275">
        <v>25</v>
      </c>
      <c r="BI161" s="273">
        <v>223</v>
      </c>
      <c r="BJ161" s="274">
        <v>503</v>
      </c>
      <c r="BK161" s="275">
        <v>726</v>
      </c>
      <c r="BL161" s="273">
        <v>30</v>
      </c>
      <c r="BM161" s="274">
        <v>25</v>
      </c>
      <c r="BN161" s="275">
        <v>26</v>
      </c>
      <c r="BO161" s="273">
        <v>223</v>
      </c>
      <c r="BP161" s="274">
        <v>503</v>
      </c>
      <c r="BQ161" s="275">
        <v>726</v>
      </c>
      <c r="BR161" s="273">
        <v>27.2</v>
      </c>
      <c r="BS161" s="274">
        <v>26.5</v>
      </c>
      <c r="BT161" s="275">
        <v>26.7</v>
      </c>
      <c r="BU161" s="273">
        <v>223</v>
      </c>
      <c r="BV161" s="274">
        <v>503</v>
      </c>
      <c r="BW161" s="275">
        <v>726</v>
      </c>
      <c r="BX161" s="273" t="s">
        <v>197</v>
      </c>
      <c r="BY161" s="274" t="s">
        <v>197</v>
      </c>
      <c r="BZ161" s="275" t="s">
        <v>197</v>
      </c>
      <c r="CA161" s="273">
        <v>14</v>
      </c>
      <c r="CB161" s="274">
        <v>32</v>
      </c>
      <c r="CC161" s="275">
        <v>46</v>
      </c>
      <c r="CD161" s="273" t="s">
        <v>197</v>
      </c>
      <c r="CE161" s="274" t="s">
        <v>197</v>
      </c>
      <c r="CF161" s="275" t="s">
        <v>197</v>
      </c>
      <c r="CG161" s="273">
        <v>14</v>
      </c>
      <c r="CH161" s="274">
        <v>32</v>
      </c>
      <c r="CI161" s="275">
        <v>46</v>
      </c>
      <c r="CJ161" s="273">
        <v>19.3</v>
      </c>
      <c r="CK161" s="274">
        <v>17.899999999999999</v>
      </c>
      <c r="CL161" s="275">
        <v>18.3</v>
      </c>
      <c r="CM161" s="273">
        <v>14</v>
      </c>
      <c r="CN161" s="274">
        <v>32</v>
      </c>
      <c r="CO161" s="275">
        <v>46</v>
      </c>
      <c r="CP161" s="273">
        <v>76</v>
      </c>
      <c r="CQ161" s="274">
        <v>61</v>
      </c>
      <c r="CR161" s="275">
        <v>68</v>
      </c>
      <c r="CS161" s="273">
        <v>3258</v>
      </c>
      <c r="CT161" s="274">
        <v>3393</v>
      </c>
      <c r="CU161" s="275">
        <v>6651</v>
      </c>
      <c r="CV161" s="273">
        <v>76</v>
      </c>
      <c r="CW161" s="274">
        <v>63</v>
      </c>
      <c r="CX161" s="275">
        <v>70</v>
      </c>
      <c r="CY161" s="273">
        <v>3258</v>
      </c>
      <c r="CZ161" s="274">
        <v>3393</v>
      </c>
      <c r="DA161" s="275">
        <v>6651</v>
      </c>
      <c r="DB161" s="273">
        <v>35.4</v>
      </c>
      <c r="DC161" s="274">
        <v>33.299999999999997</v>
      </c>
      <c r="DD161" s="275">
        <v>34.299999999999997</v>
      </c>
      <c r="DE161" s="273">
        <v>3258</v>
      </c>
      <c r="DF161" s="274">
        <v>3393</v>
      </c>
      <c r="DG161" s="275">
        <v>6651</v>
      </c>
    </row>
    <row r="162" spans="1:112" x14ac:dyDescent="0.35">
      <c r="A162" s="157"/>
      <c r="B162" s="157"/>
      <c r="C162" s="157"/>
      <c r="D162" s="273"/>
      <c r="E162" s="274"/>
      <c r="F162" s="275"/>
      <c r="G162" s="273"/>
      <c r="H162" s="274"/>
      <c r="I162" s="275"/>
      <c r="J162" s="273"/>
      <c r="K162" s="274"/>
      <c r="L162" s="275"/>
      <c r="M162" s="273"/>
      <c r="N162" s="274"/>
      <c r="O162" s="275"/>
      <c r="P162" s="273"/>
      <c r="Q162" s="274"/>
      <c r="R162" s="275"/>
      <c r="S162" s="273"/>
      <c r="T162" s="274"/>
      <c r="U162" s="275"/>
      <c r="V162" s="320" t="s">
        <v>191</v>
      </c>
      <c r="W162" s="320" t="s">
        <v>191</v>
      </c>
      <c r="X162" s="320" t="s">
        <v>191</v>
      </c>
      <c r="Y162" s="320" t="s">
        <v>191</v>
      </c>
      <c r="Z162" s="320" t="s">
        <v>191</v>
      </c>
      <c r="AA162" s="320" t="s">
        <v>191</v>
      </c>
      <c r="AB162" s="320" t="s">
        <v>191</v>
      </c>
      <c r="AC162" s="320" t="s">
        <v>191</v>
      </c>
      <c r="AD162" s="320" t="s">
        <v>191</v>
      </c>
      <c r="AE162" s="320" t="s">
        <v>191</v>
      </c>
      <c r="AF162" s="320" t="s">
        <v>191</v>
      </c>
      <c r="AG162" s="320" t="s">
        <v>191</v>
      </c>
      <c r="AH162" s="320" t="s">
        <v>191</v>
      </c>
      <c r="AI162" s="320" t="s">
        <v>191</v>
      </c>
      <c r="AJ162" s="320" t="s">
        <v>191</v>
      </c>
      <c r="AK162" s="320" t="s">
        <v>191</v>
      </c>
      <c r="AL162" s="320" t="s">
        <v>191</v>
      </c>
      <c r="AM162" s="320" t="s">
        <v>191</v>
      </c>
      <c r="AN162" s="320" t="s">
        <v>191</v>
      </c>
      <c r="AO162" s="320" t="s">
        <v>191</v>
      </c>
      <c r="AP162" s="320" t="s">
        <v>191</v>
      </c>
      <c r="AQ162" s="320" t="s">
        <v>191</v>
      </c>
      <c r="AR162" s="320" t="s">
        <v>191</v>
      </c>
      <c r="AS162" s="320" t="s">
        <v>191</v>
      </c>
      <c r="AT162" s="320" t="s">
        <v>191</v>
      </c>
      <c r="AU162" s="320" t="s">
        <v>191</v>
      </c>
      <c r="AV162" s="320" t="s">
        <v>191</v>
      </c>
      <c r="AW162" s="320" t="s">
        <v>191</v>
      </c>
      <c r="AX162" s="320" t="s">
        <v>191</v>
      </c>
      <c r="AY162" s="320" t="s">
        <v>191</v>
      </c>
      <c r="AZ162" s="320" t="s">
        <v>191</v>
      </c>
      <c r="BA162" s="320" t="s">
        <v>191</v>
      </c>
      <c r="BB162" s="320" t="s">
        <v>191</v>
      </c>
      <c r="BC162" s="320" t="s">
        <v>191</v>
      </c>
      <c r="BD162" s="320" t="s">
        <v>191</v>
      </c>
      <c r="BE162" s="320" t="s">
        <v>191</v>
      </c>
      <c r="BF162" s="273"/>
      <c r="BG162" s="274"/>
      <c r="BH162" s="275"/>
      <c r="BI162" s="273"/>
      <c r="BJ162" s="274"/>
      <c r="BK162" s="275"/>
      <c r="BL162" s="273"/>
      <c r="BM162" s="274"/>
      <c r="BN162" s="275"/>
      <c r="BO162" s="273"/>
      <c r="BP162" s="274"/>
      <c r="BQ162" s="275"/>
      <c r="BR162" s="273"/>
      <c r="BS162" s="274"/>
      <c r="BT162" s="275"/>
      <c r="BU162" s="273"/>
      <c r="BV162" s="274"/>
      <c r="BW162" s="275"/>
      <c r="BX162" s="273"/>
      <c r="BY162" s="274"/>
      <c r="BZ162" s="275"/>
      <c r="CA162" s="273"/>
      <c r="CB162" s="274"/>
      <c r="CC162" s="275"/>
      <c r="CD162" s="273"/>
      <c r="CE162" s="274"/>
      <c r="CF162" s="275"/>
      <c r="CG162" s="273"/>
      <c r="CH162" s="274"/>
      <c r="CI162" s="275"/>
      <c r="CJ162" s="273"/>
      <c r="CK162" s="274"/>
      <c r="CL162" s="275"/>
      <c r="CM162" s="273"/>
      <c r="CN162" s="274"/>
      <c r="CO162" s="275"/>
      <c r="CP162" s="273"/>
      <c r="CQ162" s="274"/>
      <c r="CR162" s="275"/>
      <c r="CS162" s="273"/>
      <c r="CT162" s="274"/>
      <c r="CU162" s="275"/>
      <c r="CV162" s="273"/>
      <c r="CW162" s="274"/>
      <c r="CX162" s="275"/>
      <c r="CY162" s="273"/>
      <c r="CZ162" s="274"/>
      <c r="DA162" s="275"/>
      <c r="DB162" s="273"/>
      <c r="DC162" s="274"/>
      <c r="DD162" s="275"/>
      <c r="DE162" s="273"/>
      <c r="DF162" s="274"/>
      <c r="DG162" s="275"/>
      <c r="DH162" s="157"/>
    </row>
    <row r="163" spans="1:112" x14ac:dyDescent="0.35">
      <c r="A163" t="s">
        <v>3</v>
      </c>
      <c r="B163" t="s">
        <v>247</v>
      </c>
      <c r="D163" s="273">
        <v>81</v>
      </c>
      <c r="E163" s="274">
        <v>70</v>
      </c>
      <c r="F163" s="275">
        <v>75</v>
      </c>
      <c r="G163" s="273">
        <v>13700</v>
      </c>
      <c r="H163" s="274">
        <v>13030</v>
      </c>
      <c r="I163" s="275">
        <v>26730</v>
      </c>
      <c r="J163" s="273">
        <v>82</v>
      </c>
      <c r="K163" s="274">
        <v>72</v>
      </c>
      <c r="L163" s="275">
        <v>77</v>
      </c>
      <c r="M163" s="273">
        <v>13700</v>
      </c>
      <c r="N163" s="274">
        <v>13030</v>
      </c>
      <c r="O163" s="275">
        <v>26730</v>
      </c>
      <c r="P163" s="273">
        <v>36.9</v>
      </c>
      <c r="Q163" s="274">
        <v>34.9</v>
      </c>
      <c r="R163" s="275">
        <v>35.9</v>
      </c>
      <c r="S163" s="273">
        <v>13700</v>
      </c>
      <c r="T163" s="274">
        <v>13030</v>
      </c>
      <c r="U163" s="275">
        <v>26730</v>
      </c>
      <c r="V163" s="320" t="s">
        <v>191</v>
      </c>
      <c r="W163" s="320" t="s">
        <v>191</v>
      </c>
      <c r="X163" s="320" t="s">
        <v>191</v>
      </c>
      <c r="Y163" s="320" t="s">
        <v>191</v>
      </c>
      <c r="Z163" s="320" t="s">
        <v>191</v>
      </c>
      <c r="AA163" s="320" t="s">
        <v>191</v>
      </c>
      <c r="AB163" s="320" t="s">
        <v>191</v>
      </c>
      <c r="AC163" s="320" t="s">
        <v>191</v>
      </c>
      <c r="AD163" s="320" t="s">
        <v>191</v>
      </c>
      <c r="AE163" s="320" t="s">
        <v>191</v>
      </c>
      <c r="AF163" s="320" t="s">
        <v>191</v>
      </c>
      <c r="AG163" s="320" t="s">
        <v>191</v>
      </c>
      <c r="AH163" s="320" t="s">
        <v>191</v>
      </c>
      <c r="AI163" s="320" t="s">
        <v>191</v>
      </c>
      <c r="AJ163" s="320" t="s">
        <v>191</v>
      </c>
      <c r="AK163" s="320" t="s">
        <v>191</v>
      </c>
      <c r="AL163" s="320" t="s">
        <v>191</v>
      </c>
      <c r="AM163" s="320" t="s">
        <v>191</v>
      </c>
      <c r="AN163" s="320" t="s">
        <v>191</v>
      </c>
      <c r="AO163" s="320" t="s">
        <v>191</v>
      </c>
      <c r="AP163" s="320" t="s">
        <v>191</v>
      </c>
      <c r="AQ163" s="320" t="s">
        <v>191</v>
      </c>
      <c r="AR163" s="320" t="s">
        <v>191</v>
      </c>
      <c r="AS163" s="320" t="s">
        <v>191</v>
      </c>
      <c r="AT163" s="320" t="s">
        <v>191</v>
      </c>
      <c r="AU163" s="320" t="s">
        <v>191</v>
      </c>
      <c r="AV163" s="320" t="s">
        <v>191</v>
      </c>
      <c r="AW163" s="320" t="s">
        <v>191</v>
      </c>
      <c r="AX163" s="320" t="s">
        <v>191</v>
      </c>
      <c r="AY163" s="320" t="s">
        <v>191</v>
      </c>
      <c r="AZ163" s="320" t="s">
        <v>191</v>
      </c>
      <c r="BA163" s="320" t="s">
        <v>191</v>
      </c>
      <c r="BB163" s="320" t="s">
        <v>191</v>
      </c>
      <c r="BC163" s="320" t="s">
        <v>191</v>
      </c>
      <c r="BD163" s="320" t="s">
        <v>191</v>
      </c>
      <c r="BE163" s="320" t="s">
        <v>191</v>
      </c>
      <c r="BF163" s="273">
        <v>35</v>
      </c>
      <c r="BG163" s="274">
        <v>26</v>
      </c>
      <c r="BH163" s="275">
        <v>29</v>
      </c>
      <c r="BI163" s="273">
        <v>990</v>
      </c>
      <c r="BJ163" s="274">
        <v>2240</v>
      </c>
      <c r="BK163" s="275">
        <v>3220</v>
      </c>
      <c r="BL163" s="273">
        <v>36</v>
      </c>
      <c r="BM163" s="274">
        <v>28</v>
      </c>
      <c r="BN163" s="275">
        <v>30</v>
      </c>
      <c r="BO163" s="273">
        <v>990</v>
      </c>
      <c r="BP163" s="274">
        <v>2240</v>
      </c>
      <c r="BQ163" s="275">
        <v>3220</v>
      </c>
      <c r="BR163" s="273">
        <v>28.4</v>
      </c>
      <c r="BS163" s="274">
        <v>26.7</v>
      </c>
      <c r="BT163" s="275">
        <v>27.2</v>
      </c>
      <c r="BU163" s="273">
        <v>990</v>
      </c>
      <c r="BV163" s="274">
        <v>2240</v>
      </c>
      <c r="BW163" s="275">
        <v>3220</v>
      </c>
      <c r="BX163" s="273" t="s">
        <v>197</v>
      </c>
      <c r="BY163" s="274" t="s">
        <v>197</v>
      </c>
      <c r="BZ163" s="275">
        <v>1</v>
      </c>
      <c r="CA163" s="273">
        <v>120</v>
      </c>
      <c r="CB163" s="274">
        <v>310</v>
      </c>
      <c r="CC163" s="275">
        <v>420</v>
      </c>
      <c r="CD163" s="273" t="s">
        <v>197</v>
      </c>
      <c r="CE163" s="274" t="s">
        <v>197</v>
      </c>
      <c r="CF163" s="275">
        <v>1</v>
      </c>
      <c r="CG163" s="273">
        <v>120</v>
      </c>
      <c r="CH163" s="274">
        <v>310</v>
      </c>
      <c r="CI163" s="275">
        <v>420</v>
      </c>
      <c r="CJ163" s="273">
        <v>18.5</v>
      </c>
      <c r="CK163" s="274">
        <v>18.600000000000001</v>
      </c>
      <c r="CL163" s="275">
        <v>18.600000000000001</v>
      </c>
      <c r="CM163" s="273">
        <v>120</v>
      </c>
      <c r="CN163" s="274">
        <v>310</v>
      </c>
      <c r="CO163" s="275">
        <v>420</v>
      </c>
      <c r="CP163" s="273">
        <v>77</v>
      </c>
      <c r="CQ163" s="274">
        <v>62</v>
      </c>
      <c r="CR163" s="275">
        <v>69</v>
      </c>
      <c r="CS163" s="273">
        <v>14950</v>
      </c>
      <c r="CT163" s="274">
        <v>15700</v>
      </c>
      <c r="CU163" s="275">
        <v>30650</v>
      </c>
      <c r="CV163" s="273">
        <v>78</v>
      </c>
      <c r="CW163" s="274">
        <v>64</v>
      </c>
      <c r="CX163" s="275">
        <v>71</v>
      </c>
      <c r="CY163" s="273">
        <v>14950</v>
      </c>
      <c r="CZ163" s="274">
        <v>15700</v>
      </c>
      <c r="DA163" s="275">
        <v>30650</v>
      </c>
      <c r="DB163" s="273">
        <v>36.200000000000003</v>
      </c>
      <c r="DC163" s="274">
        <v>33.4</v>
      </c>
      <c r="DD163" s="275">
        <v>34.799999999999997</v>
      </c>
      <c r="DE163" s="273">
        <v>14950</v>
      </c>
      <c r="DF163" s="274">
        <v>15700</v>
      </c>
      <c r="DG163" s="275">
        <v>30650</v>
      </c>
    </row>
    <row r="164" spans="1:112" x14ac:dyDescent="0.35">
      <c r="A164" t="s">
        <v>14</v>
      </c>
      <c r="B164" t="s">
        <v>260</v>
      </c>
      <c r="D164" s="273">
        <v>77</v>
      </c>
      <c r="E164" s="274">
        <v>64</v>
      </c>
      <c r="F164" s="275">
        <v>71</v>
      </c>
      <c r="G164" s="273">
        <v>40870</v>
      </c>
      <c r="H164" s="274">
        <v>39480</v>
      </c>
      <c r="I164" s="275">
        <v>80340</v>
      </c>
      <c r="J164" s="273">
        <v>79</v>
      </c>
      <c r="K164" s="274">
        <v>67</v>
      </c>
      <c r="L164" s="275">
        <v>73</v>
      </c>
      <c r="M164" s="273">
        <v>40870</v>
      </c>
      <c r="N164" s="274">
        <v>39480</v>
      </c>
      <c r="O164" s="275">
        <v>80340</v>
      </c>
      <c r="P164" s="273">
        <v>35.799999999999997</v>
      </c>
      <c r="Q164" s="274">
        <v>33.9</v>
      </c>
      <c r="R164" s="275">
        <v>34.9</v>
      </c>
      <c r="S164" s="273">
        <v>40870</v>
      </c>
      <c r="T164" s="274">
        <v>39480</v>
      </c>
      <c r="U164" s="275">
        <v>80340</v>
      </c>
      <c r="V164" s="320" t="s">
        <v>191</v>
      </c>
      <c r="W164" s="320" t="s">
        <v>191</v>
      </c>
      <c r="X164" s="320" t="s">
        <v>191</v>
      </c>
      <c r="Y164" s="320" t="s">
        <v>191</v>
      </c>
      <c r="Z164" s="320" t="s">
        <v>191</v>
      </c>
      <c r="AA164" s="320" t="s">
        <v>191</v>
      </c>
      <c r="AB164" s="320" t="s">
        <v>191</v>
      </c>
      <c r="AC164" s="320" t="s">
        <v>191</v>
      </c>
      <c r="AD164" s="320" t="s">
        <v>191</v>
      </c>
      <c r="AE164" s="320" t="s">
        <v>191</v>
      </c>
      <c r="AF164" s="320" t="s">
        <v>191</v>
      </c>
      <c r="AG164" s="320" t="s">
        <v>191</v>
      </c>
      <c r="AH164" s="320" t="s">
        <v>191</v>
      </c>
      <c r="AI164" s="320" t="s">
        <v>191</v>
      </c>
      <c r="AJ164" s="320" t="s">
        <v>191</v>
      </c>
      <c r="AK164" s="320" t="s">
        <v>191</v>
      </c>
      <c r="AL164" s="320" t="s">
        <v>191</v>
      </c>
      <c r="AM164" s="320" t="s">
        <v>191</v>
      </c>
      <c r="AN164" s="320" t="s">
        <v>191</v>
      </c>
      <c r="AO164" s="320" t="s">
        <v>191</v>
      </c>
      <c r="AP164" s="320" t="s">
        <v>191</v>
      </c>
      <c r="AQ164" s="320" t="s">
        <v>191</v>
      </c>
      <c r="AR164" s="320" t="s">
        <v>191</v>
      </c>
      <c r="AS164" s="320" t="s">
        <v>191</v>
      </c>
      <c r="AT164" s="320" t="s">
        <v>191</v>
      </c>
      <c r="AU164" s="320" t="s">
        <v>191</v>
      </c>
      <c r="AV164" s="320" t="s">
        <v>191</v>
      </c>
      <c r="AW164" s="320" t="s">
        <v>191</v>
      </c>
      <c r="AX164" s="320" t="s">
        <v>191</v>
      </c>
      <c r="AY164" s="320" t="s">
        <v>191</v>
      </c>
      <c r="AZ164" s="320" t="s">
        <v>191</v>
      </c>
      <c r="BA164" s="320" t="s">
        <v>191</v>
      </c>
      <c r="BB164" s="320" t="s">
        <v>191</v>
      </c>
      <c r="BC164" s="320" t="s">
        <v>191</v>
      </c>
      <c r="BD164" s="320" t="s">
        <v>191</v>
      </c>
      <c r="BE164" s="320" t="s">
        <v>191</v>
      </c>
      <c r="BF164" s="273">
        <v>26</v>
      </c>
      <c r="BG164" s="274">
        <v>19</v>
      </c>
      <c r="BH164" s="275">
        <v>21</v>
      </c>
      <c r="BI164" s="273">
        <v>1980</v>
      </c>
      <c r="BJ164" s="274">
        <v>4730</v>
      </c>
      <c r="BK164" s="275">
        <v>6710</v>
      </c>
      <c r="BL164" s="273">
        <v>27</v>
      </c>
      <c r="BM164" s="274">
        <v>21</v>
      </c>
      <c r="BN164" s="275">
        <v>23</v>
      </c>
      <c r="BO164" s="273">
        <v>1980</v>
      </c>
      <c r="BP164" s="274">
        <v>4730</v>
      </c>
      <c r="BQ164" s="275">
        <v>6710</v>
      </c>
      <c r="BR164" s="273">
        <v>26.4</v>
      </c>
      <c r="BS164" s="274">
        <v>25.2</v>
      </c>
      <c r="BT164" s="275">
        <v>25.6</v>
      </c>
      <c r="BU164" s="273">
        <v>1980</v>
      </c>
      <c r="BV164" s="274">
        <v>4730</v>
      </c>
      <c r="BW164" s="275">
        <v>6710</v>
      </c>
      <c r="BX164" s="273">
        <v>2</v>
      </c>
      <c r="BY164" s="274">
        <v>2</v>
      </c>
      <c r="BZ164" s="275">
        <v>2</v>
      </c>
      <c r="CA164" s="273">
        <v>340</v>
      </c>
      <c r="CB164" s="274">
        <v>900</v>
      </c>
      <c r="CC164" s="275">
        <v>1240</v>
      </c>
      <c r="CD164" s="273">
        <v>2</v>
      </c>
      <c r="CE164" s="274">
        <v>2</v>
      </c>
      <c r="CF164" s="275">
        <v>2</v>
      </c>
      <c r="CG164" s="273">
        <v>340</v>
      </c>
      <c r="CH164" s="274">
        <v>900</v>
      </c>
      <c r="CI164" s="275">
        <v>1240</v>
      </c>
      <c r="CJ164" s="273">
        <v>19</v>
      </c>
      <c r="CK164" s="274">
        <v>18.600000000000001</v>
      </c>
      <c r="CL164" s="275">
        <v>18.7</v>
      </c>
      <c r="CM164" s="273">
        <v>340</v>
      </c>
      <c r="CN164" s="274">
        <v>900</v>
      </c>
      <c r="CO164" s="275">
        <v>1240</v>
      </c>
      <c r="CP164" s="273">
        <v>74</v>
      </c>
      <c r="CQ164" s="274">
        <v>58</v>
      </c>
      <c r="CR164" s="275">
        <v>66</v>
      </c>
      <c r="CS164" s="273">
        <v>43760</v>
      </c>
      <c r="CT164" s="274">
        <v>45720</v>
      </c>
      <c r="CU164" s="275">
        <v>89480</v>
      </c>
      <c r="CV164" s="273">
        <v>75</v>
      </c>
      <c r="CW164" s="274">
        <v>61</v>
      </c>
      <c r="CX164" s="275">
        <v>68</v>
      </c>
      <c r="CY164" s="273">
        <v>43760</v>
      </c>
      <c r="CZ164" s="274">
        <v>45720</v>
      </c>
      <c r="DA164" s="275">
        <v>89480</v>
      </c>
      <c r="DB164" s="273">
        <v>35.200000000000003</v>
      </c>
      <c r="DC164" s="274">
        <v>32.6</v>
      </c>
      <c r="DD164" s="275">
        <v>33.9</v>
      </c>
      <c r="DE164" s="273">
        <v>43760</v>
      </c>
      <c r="DF164" s="274">
        <v>45720</v>
      </c>
      <c r="DG164" s="275">
        <v>89480</v>
      </c>
    </row>
    <row r="165" spans="1:112" x14ac:dyDescent="0.35">
      <c r="A165" t="s">
        <v>38</v>
      </c>
      <c r="B165" t="s">
        <v>408</v>
      </c>
      <c r="D165" s="273">
        <v>78</v>
      </c>
      <c r="E165" s="274">
        <v>66</v>
      </c>
      <c r="F165" s="275">
        <v>72</v>
      </c>
      <c r="G165" s="273">
        <v>30600</v>
      </c>
      <c r="H165" s="274">
        <v>29310</v>
      </c>
      <c r="I165" s="275">
        <v>59910</v>
      </c>
      <c r="J165" s="273">
        <v>79</v>
      </c>
      <c r="K165" s="274">
        <v>68</v>
      </c>
      <c r="L165" s="275">
        <v>74</v>
      </c>
      <c r="M165" s="273">
        <v>30600</v>
      </c>
      <c r="N165" s="274">
        <v>29310</v>
      </c>
      <c r="O165" s="275">
        <v>59910</v>
      </c>
      <c r="P165" s="273">
        <v>35.9</v>
      </c>
      <c r="Q165" s="274">
        <v>34.1</v>
      </c>
      <c r="R165" s="275">
        <v>35</v>
      </c>
      <c r="S165" s="273">
        <v>30600</v>
      </c>
      <c r="T165" s="274">
        <v>29310</v>
      </c>
      <c r="U165" s="275">
        <v>59910</v>
      </c>
      <c r="V165" s="320" t="s">
        <v>191</v>
      </c>
      <c r="W165" s="320" t="s">
        <v>191</v>
      </c>
      <c r="X165" s="320" t="s">
        <v>191</v>
      </c>
      <c r="Y165" s="320" t="s">
        <v>191</v>
      </c>
      <c r="Z165" s="320" t="s">
        <v>191</v>
      </c>
      <c r="AA165" s="320" t="s">
        <v>191</v>
      </c>
      <c r="AB165" s="320" t="s">
        <v>191</v>
      </c>
      <c r="AC165" s="320" t="s">
        <v>191</v>
      </c>
      <c r="AD165" s="320" t="s">
        <v>191</v>
      </c>
      <c r="AE165" s="320" t="s">
        <v>191</v>
      </c>
      <c r="AF165" s="320" t="s">
        <v>191</v>
      </c>
      <c r="AG165" s="320" t="s">
        <v>191</v>
      </c>
      <c r="AH165" s="320" t="s">
        <v>191</v>
      </c>
      <c r="AI165" s="320" t="s">
        <v>191</v>
      </c>
      <c r="AJ165" s="320" t="s">
        <v>191</v>
      </c>
      <c r="AK165" s="320" t="s">
        <v>191</v>
      </c>
      <c r="AL165" s="320" t="s">
        <v>191</v>
      </c>
      <c r="AM165" s="320" t="s">
        <v>191</v>
      </c>
      <c r="AN165" s="320" t="s">
        <v>191</v>
      </c>
      <c r="AO165" s="320" t="s">
        <v>191</v>
      </c>
      <c r="AP165" s="320" t="s">
        <v>191</v>
      </c>
      <c r="AQ165" s="320" t="s">
        <v>191</v>
      </c>
      <c r="AR165" s="320" t="s">
        <v>191</v>
      </c>
      <c r="AS165" s="320" t="s">
        <v>191</v>
      </c>
      <c r="AT165" s="320" t="s">
        <v>191</v>
      </c>
      <c r="AU165" s="320" t="s">
        <v>191</v>
      </c>
      <c r="AV165" s="320" t="s">
        <v>191</v>
      </c>
      <c r="AW165" s="320" t="s">
        <v>191</v>
      </c>
      <c r="AX165" s="320" t="s">
        <v>191</v>
      </c>
      <c r="AY165" s="320" t="s">
        <v>191</v>
      </c>
      <c r="AZ165" s="320" t="s">
        <v>191</v>
      </c>
      <c r="BA165" s="320" t="s">
        <v>191</v>
      </c>
      <c r="BB165" s="320" t="s">
        <v>191</v>
      </c>
      <c r="BC165" s="320" t="s">
        <v>191</v>
      </c>
      <c r="BD165" s="320" t="s">
        <v>191</v>
      </c>
      <c r="BE165" s="320" t="s">
        <v>191</v>
      </c>
      <c r="BF165" s="273">
        <v>31</v>
      </c>
      <c r="BG165" s="274">
        <v>22</v>
      </c>
      <c r="BH165" s="275">
        <v>25</v>
      </c>
      <c r="BI165" s="273">
        <v>1580</v>
      </c>
      <c r="BJ165" s="274">
        <v>3780</v>
      </c>
      <c r="BK165" s="275">
        <v>5370</v>
      </c>
      <c r="BL165" s="273">
        <v>32</v>
      </c>
      <c r="BM165" s="274">
        <v>24</v>
      </c>
      <c r="BN165" s="275">
        <v>26</v>
      </c>
      <c r="BO165" s="273">
        <v>1580</v>
      </c>
      <c r="BP165" s="274">
        <v>3780</v>
      </c>
      <c r="BQ165" s="275">
        <v>5370</v>
      </c>
      <c r="BR165" s="273">
        <v>27.3</v>
      </c>
      <c r="BS165" s="274">
        <v>26</v>
      </c>
      <c r="BT165" s="275">
        <v>26.4</v>
      </c>
      <c r="BU165" s="273">
        <v>1580</v>
      </c>
      <c r="BV165" s="274">
        <v>3780</v>
      </c>
      <c r="BW165" s="275">
        <v>5370</v>
      </c>
      <c r="BX165" s="273">
        <v>7</v>
      </c>
      <c r="BY165" s="274">
        <v>4</v>
      </c>
      <c r="BZ165" s="275">
        <v>5</v>
      </c>
      <c r="CA165" s="273">
        <v>230</v>
      </c>
      <c r="CB165" s="274">
        <v>540</v>
      </c>
      <c r="CC165" s="275">
        <v>770</v>
      </c>
      <c r="CD165" s="273">
        <v>7</v>
      </c>
      <c r="CE165" s="274">
        <v>5</v>
      </c>
      <c r="CF165" s="275">
        <v>5</v>
      </c>
      <c r="CG165" s="273">
        <v>230</v>
      </c>
      <c r="CH165" s="274">
        <v>540</v>
      </c>
      <c r="CI165" s="275">
        <v>770</v>
      </c>
      <c r="CJ165" s="273">
        <v>20</v>
      </c>
      <c r="CK165" s="274">
        <v>19.5</v>
      </c>
      <c r="CL165" s="275">
        <v>19.600000000000001</v>
      </c>
      <c r="CM165" s="273">
        <v>230</v>
      </c>
      <c r="CN165" s="274">
        <v>540</v>
      </c>
      <c r="CO165" s="275">
        <v>770</v>
      </c>
      <c r="CP165" s="273">
        <v>75</v>
      </c>
      <c r="CQ165" s="274">
        <v>60</v>
      </c>
      <c r="CR165" s="275">
        <v>67</v>
      </c>
      <c r="CS165" s="273">
        <v>32840</v>
      </c>
      <c r="CT165" s="274">
        <v>34090</v>
      </c>
      <c r="CU165" s="275">
        <v>66940</v>
      </c>
      <c r="CV165" s="273">
        <v>76</v>
      </c>
      <c r="CW165" s="274">
        <v>62</v>
      </c>
      <c r="CX165" s="275">
        <v>69</v>
      </c>
      <c r="CY165" s="273">
        <v>32840</v>
      </c>
      <c r="CZ165" s="274">
        <v>34090</v>
      </c>
      <c r="DA165" s="275">
        <v>66940</v>
      </c>
      <c r="DB165" s="273">
        <v>35.299999999999997</v>
      </c>
      <c r="DC165" s="274">
        <v>32.9</v>
      </c>
      <c r="DD165" s="275">
        <v>34.1</v>
      </c>
      <c r="DE165" s="273">
        <v>32840</v>
      </c>
      <c r="DF165" s="274">
        <v>34090</v>
      </c>
      <c r="DG165" s="275">
        <v>66940</v>
      </c>
    </row>
    <row r="166" spans="1:112" x14ac:dyDescent="0.35">
      <c r="A166" t="s">
        <v>54</v>
      </c>
      <c r="B166" t="s">
        <v>299</v>
      </c>
      <c r="D166" s="273">
        <v>77</v>
      </c>
      <c r="E166" s="274">
        <v>65</v>
      </c>
      <c r="F166" s="275">
        <v>71</v>
      </c>
      <c r="G166" s="273">
        <v>25970</v>
      </c>
      <c r="H166" s="274">
        <v>25770</v>
      </c>
      <c r="I166" s="275">
        <v>51740</v>
      </c>
      <c r="J166" s="273">
        <v>79</v>
      </c>
      <c r="K166" s="274">
        <v>68</v>
      </c>
      <c r="L166" s="275">
        <v>73</v>
      </c>
      <c r="M166" s="273">
        <v>25970</v>
      </c>
      <c r="N166" s="274">
        <v>25770</v>
      </c>
      <c r="O166" s="275">
        <v>51740</v>
      </c>
      <c r="P166" s="273">
        <v>35.9</v>
      </c>
      <c r="Q166" s="274">
        <v>34</v>
      </c>
      <c r="R166" s="275">
        <v>34.9</v>
      </c>
      <c r="S166" s="273">
        <v>25970</v>
      </c>
      <c r="T166" s="274">
        <v>25770</v>
      </c>
      <c r="U166" s="275">
        <v>51740</v>
      </c>
      <c r="V166" s="320" t="s">
        <v>191</v>
      </c>
      <c r="W166" s="320" t="s">
        <v>191</v>
      </c>
      <c r="X166" s="320" t="s">
        <v>191</v>
      </c>
      <c r="Y166" s="320" t="s">
        <v>191</v>
      </c>
      <c r="Z166" s="320" t="s">
        <v>191</v>
      </c>
      <c r="AA166" s="320" t="s">
        <v>191</v>
      </c>
      <c r="AB166" s="320" t="s">
        <v>191</v>
      </c>
      <c r="AC166" s="320" t="s">
        <v>191</v>
      </c>
      <c r="AD166" s="320" t="s">
        <v>191</v>
      </c>
      <c r="AE166" s="320" t="s">
        <v>191</v>
      </c>
      <c r="AF166" s="320" t="s">
        <v>191</v>
      </c>
      <c r="AG166" s="320" t="s">
        <v>191</v>
      </c>
      <c r="AH166" s="320" t="s">
        <v>191</v>
      </c>
      <c r="AI166" s="320" t="s">
        <v>191</v>
      </c>
      <c r="AJ166" s="320" t="s">
        <v>191</v>
      </c>
      <c r="AK166" s="320" t="s">
        <v>191</v>
      </c>
      <c r="AL166" s="320" t="s">
        <v>191</v>
      </c>
      <c r="AM166" s="320" t="s">
        <v>191</v>
      </c>
      <c r="AN166" s="320" t="s">
        <v>191</v>
      </c>
      <c r="AO166" s="320" t="s">
        <v>191</v>
      </c>
      <c r="AP166" s="320" t="s">
        <v>191</v>
      </c>
      <c r="AQ166" s="320" t="s">
        <v>191</v>
      </c>
      <c r="AR166" s="320" t="s">
        <v>191</v>
      </c>
      <c r="AS166" s="320" t="s">
        <v>191</v>
      </c>
      <c r="AT166" s="320" t="s">
        <v>191</v>
      </c>
      <c r="AU166" s="320" t="s">
        <v>191</v>
      </c>
      <c r="AV166" s="320" t="s">
        <v>191</v>
      </c>
      <c r="AW166" s="320" t="s">
        <v>191</v>
      </c>
      <c r="AX166" s="320" t="s">
        <v>191</v>
      </c>
      <c r="AY166" s="320" t="s">
        <v>191</v>
      </c>
      <c r="AZ166" s="320" t="s">
        <v>191</v>
      </c>
      <c r="BA166" s="320" t="s">
        <v>191</v>
      </c>
      <c r="BB166" s="320" t="s">
        <v>191</v>
      </c>
      <c r="BC166" s="320" t="s">
        <v>191</v>
      </c>
      <c r="BD166" s="320" t="s">
        <v>191</v>
      </c>
      <c r="BE166" s="320" t="s">
        <v>191</v>
      </c>
      <c r="BF166" s="273">
        <v>32</v>
      </c>
      <c r="BG166" s="274">
        <v>21</v>
      </c>
      <c r="BH166" s="275">
        <v>24</v>
      </c>
      <c r="BI166" s="273">
        <v>1130</v>
      </c>
      <c r="BJ166" s="274">
        <v>2650</v>
      </c>
      <c r="BK166" s="275">
        <v>3780</v>
      </c>
      <c r="BL166" s="273">
        <v>33</v>
      </c>
      <c r="BM166" s="274">
        <v>23</v>
      </c>
      <c r="BN166" s="275">
        <v>26</v>
      </c>
      <c r="BO166" s="273">
        <v>1130</v>
      </c>
      <c r="BP166" s="274">
        <v>2650</v>
      </c>
      <c r="BQ166" s="275">
        <v>3780</v>
      </c>
      <c r="BR166" s="273">
        <v>27.2</v>
      </c>
      <c r="BS166" s="274">
        <v>25.7</v>
      </c>
      <c r="BT166" s="275">
        <v>26.2</v>
      </c>
      <c r="BU166" s="273">
        <v>1130</v>
      </c>
      <c r="BV166" s="274">
        <v>2650</v>
      </c>
      <c r="BW166" s="275">
        <v>3780</v>
      </c>
      <c r="BX166" s="273">
        <v>5</v>
      </c>
      <c r="BY166" s="274">
        <v>1</v>
      </c>
      <c r="BZ166" s="275">
        <v>3</v>
      </c>
      <c r="CA166" s="273">
        <v>170</v>
      </c>
      <c r="CB166" s="274">
        <v>390</v>
      </c>
      <c r="CC166" s="275">
        <v>560</v>
      </c>
      <c r="CD166" s="273">
        <v>6</v>
      </c>
      <c r="CE166" s="274">
        <v>2</v>
      </c>
      <c r="CF166" s="275">
        <v>3</v>
      </c>
      <c r="CG166" s="273">
        <v>170</v>
      </c>
      <c r="CH166" s="274">
        <v>390</v>
      </c>
      <c r="CI166" s="275">
        <v>560</v>
      </c>
      <c r="CJ166" s="273">
        <v>19.5</v>
      </c>
      <c r="CK166" s="274">
        <v>19</v>
      </c>
      <c r="CL166" s="275">
        <v>19.100000000000001</v>
      </c>
      <c r="CM166" s="273">
        <v>170</v>
      </c>
      <c r="CN166" s="274">
        <v>390</v>
      </c>
      <c r="CO166" s="275">
        <v>560</v>
      </c>
      <c r="CP166" s="273">
        <v>74</v>
      </c>
      <c r="CQ166" s="274">
        <v>60</v>
      </c>
      <c r="CR166" s="275">
        <v>67</v>
      </c>
      <c r="CS166" s="273">
        <v>27690</v>
      </c>
      <c r="CT166" s="274">
        <v>29230</v>
      </c>
      <c r="CU166" s="275">
        <v>56920</v>
      </c>
      <c r="CV166" s="273">
        <v>76</v>
      </c>
      <c r="CW166" s="274">
        <v>62</v>
      </c>
      <c r="CX166" s="275">
        <v>69</v>
      </c>
      <c r="CY166" s="273">
        <v>27690</v>
      </c>
      <c r="CZ166" s="274">
        <v>29230</v>
      </c>
      <c r="DA166" s="275">
        <v>56920</v>
      </c>
      <c r="DB166" s="273">
        <v>35.4</v>
      </c>
      <c r="DC166" s="274">
        <v>33</v>
      </c>
      <c r="DD166" s="275">
        <v>34.1</v>
      </c>
      <c r="DE166" s="273">
        <v>27690</v>
      </c>
      <c r="DF166" s="274">
        <v>29230</v>
      </c>
      <c r="DG166" s="275">
        <v>56920</v>
      </c>
    </row>
    <row r="167" spans="1:112" x14ac:dyDescent="0.35">
      <c r="A167" t="s">
        <v>64</v>
      </c>
      <c r="B167" t="s">
        <v>309</v>
      </c>
      <c r="D167" s="273">
        <v>78</v>
      </c>
      <c r="E167" s="274">
        <v>66</v>
      </c>
      <c r="F167" s="275">
        <v>72</v>
      </c>
      <c r="G167" s="273">
        <v>33190</v>
      </c>
      <c r="H167" s="274">
        <v>32280</v>
      </c>
      <c r="I167" s="275">
        <v>65470</v>
      </c>
      <c r="J167" s="273">
        <v>80</v>
      </c>
      <c r="K167" s="274">
        <v>69</v>
      </c>
      <c r="L167" s="275">
        <v>74</v>
      </c>
      <c r="M167" s="273">
        <v>33190</v>
      </c>
      <c r="N167" s="274">
        <v>32280</v>
      </c>
      <c r="O167" s="275">
        <v>65470</v>
      </c>
      <c r="P167" s="273">
        <v>35.799999999999997</v>
      </c>
      <c r="Q167" s="274">
        <v>33.9</v>
      </c>
      <c r="R167" s="275">
        <v>34.9</v>
      </c>
      <c r="S167" s="273">
        <v>33190</v>
      </c>
      <c r="T167" s="274">
        <v>32280</v>
      </c>
      <c r="U167" s="275">
        <v>65470</v>
      </c>
      <c r="V167" s="320" t="s">
        <v>191</v>
      </c>
      <c r="W167" s="320" t="s">
        <v>191</v>
      </c>
      <c r="X167" s="320" t="s">
        <v>191</v>
      </c>
      <c r="Y167" s="320" t="s">
        <v>191</v>
      </c>
      <c r="Z167" s="320" t="s">
        <v>191</v>
      </c>
      <c r="AA167" s="320" t="s">
        <v>191</v>
      </c>
      <c r="AB167" s="320" t="s">
        <v>191</v>
      </c>
      <c r="AC167" s="320" t="s">
        <v>191</v>
      </c>
      <c r="AD167" s="320" t="s">
        <v>191</v>
      </c>
      <c r="AE167" s="320" t="s">
        <v>191</v>
      </c>
      <c r="AF167" s="320" t="s">
        <v>191</v>
      </c>
      <c r="AG167" s="320" t="s">
        <v>191</v>
      </c>
      <c r="AH167" s="320" t="s">
        <v>191</v>
      </c>
      <c r="AI167" s="320" t="s">
        <v>191</v>
      </c>
      <c r="AJ167" s="320" t="s">
        <v>191</v>
      </c>
      <c r="AK167" s="320" t="s">
        <v>191</v>
      </c>
      <c r="AL167" s="320" t="s">
        <v>191</v>
      </c>
      <c r="AM167" s="320" t="s">
        <v>191</v>
      </c>
      <c r="AN167" s="320" t="s">
        <v>191</v>
      </c>
      <c r="AO167" s="320" t="s">
        <v>191</v>
      </c>
      <c r="AP167" s="320" t="s">
        <v>191</v>
      </c>
      <c r="AQ167" s="320" t="s">
        <v>191</v>
      </c>
      <c r="AR167" s="320" t="s">
        <v>191</v>
      </c>
      <c r="AS167" s="320" t="s">
        <v>191</v>
      </c>
      <c r="AT167" s="320" t="s">
        <v>191</v>
      </c>
      <c r="AU167" s="320" t="s">
        <v>191</v>
      </c>
      <c r="AV167" s="320" t="s">
        <v>191</v>
      </c>
      <c r="AW167" s="320" t="s">
        <v>191</v>
      </c>
      <c r="AX167" s="320" t="s">
        <v>191</v>
      </c>
      <c r="AY167" s="320" t="s">
        <v>191</v>
      </c>
      <c r="AZ167" s="320" t="s">
        <v>191</v>
      </c>
      <c r="BA167" s="320" t="s">
        <v>191</v>
      </c>
      <c r="BB167" s="320" t="s">
        <v>191</v>
      </c>
      <c r="BC167" s="320" t="s">
        <v>191</v>
      </c>
      <c r="BD167" s="320" t="s">
        <v>191</v>
      </c>
      <c r="BE167" s="320" t="s">
        <v>191</v>
      </c>
      <c r="BF167" s="273">
        <v>28</v>
      </c>
      <c r="BG167" s="274">
        <v>21</v>
      </c>
      <c r="BH167" s="275">
        <v>23</v>
      </c>
      <c r="BI167" s="273">
        <v>1970</v>
      </c>
      <c r="BJ167" s="274">
        <v>4420</v>
      </c>
      <c r="BK167" s="275">
        <v>6390</v>
      </c>
      <c r="BL167" s="273">
        <v>29</v>
      </c>
      <c r="BM167" s="274">
        <v>22</v>
      </c>
      <c r="BN167" s="275">
        <v>24</v>
      </c>
      <c r="BO167" s="273">
        <v>1970</v>
      </c>
      <c r="BP167" s="274">
        <v>4420</v>
      </c>
      <c r="BQ167" s="275">
        <v>6390</v>
      </c>
      <c r="BR167" s="273">
        <v>26.7</v>
      </c>
      <c r="BS167" s="274">
        <v>25.3</v>
      </c>
      <c r="BT167" s="275">
        <v>25.7</v>
      </c>
      <c r="BU167" s="273">
        <v>1970</v>
      </c>
      <c r="BV167" s="274">
        <v>4420</v>
      </c>
      <c r="BW167" s="275">
        <v>6390</v>
      </c>
      <c r="BX167" s="273">
        <v>5</v>
      </c>
      <c r="BY167" s="274">
        <v>2</v>
      </c>
      <c r="BZ167" s="275">
        <v>3</v>
      </c>
      <c r="CA167" s="273">
        <v>340</v>
      </c>
      <c r="CB167" s="274">
        <v>780</v>
      </c>
      <c r="CC167" s="275">
        <v>1110</v>
      </c>
      <c r="CD167" s="273">
        <v>5</v>
      </c>
      <c r="CE167" s="274">
        <v>2</v>
      </c>
      <c r="CF167" s="275">
        <v>3</v>
      </c>
      <c r="CG167" s="273">
        <v>340</v>
      </c>
      <c r="CH167" s="274">
        <v>780</v>
      </c>
      <c r="CI167" s="275">
        <v>1110</v>
      </c>
      <c r="CJ167" s="273">
        <v>19.3</v>
      </c>
      <c r="CK167" s="274">
        <v>18.399999999999999</v>
      </c>
      <c r="CL167" s="275">
        <v>18.7</v>
      </c>
      <c r="CM167" s="273">
        <v>340</v>
      </c>
      <c r="CN167" s="274">
        <v>780</v>
      </c>
      <c r="CO167" s="275">
        <v>1110</v>
      </c>
      <c r="CP167" s="273">
        <v>74</v>
      </c>
      <c r="CQ167" s="274">
        <v>59</v>
      </c>
      <c r="CR167" s="275">
        <v>66</v>
      </c>
      <c r="CS167" s="273">
        <v>36060</v>
      </c>
      <c r="CT167" s="274">
        <v>38000</v>
      </c>
      <c r="CU167" s="275">
        <v>74060</v>
      </c>
      <c r="CV167" s="273">
        <v>76</v>
      </c>
      <c r="CW167" s="274">
        <v>62</v>
      </c>
      <c r="CX167" s="275">
        <v>69</v>
      </c>
      <c r="CY167" s="273">
        <v>36060</v>
      </c>
      <c r="CZ167" s="274">
        <v>38000</v>
      </c>
      <c r="DA167" s="275">
        <v>74060</v>
      </c>
      <c r="DB167" s="273">
        <v>35.1</v>
      </c>
      <c r="DC167" s="274">
        <v>32.5</v>
      </c>
      <c r="DD167" s="275">
        <v>33.799999999999997</v>
      </c>
      <c r="DE167" s="273">
        <v>36060</v>
      </c>
      <c r="DF167" s="274">
        <v>38000</v>
      </c>
      <c r="DG167" s="275">
        <v>74060</v>
      </c>
    </row>
    <row r="168" spans="1:112" x14ac:dyDescent="0.35">
      <c r="A168" t="s">
        <v>79</v>
      </c>
      <c r="B168" t="s">
        <v>324</v>
      </c>
      <c r="D168" s="273">
        <v>80</v>
      </c>
      <c r="E168" s="274">
        <v>68</v>
      </c>
      <c r="F168" s="275">
        <v>74</v>
      </c>
      <c r="G168" s="273">
        <v>34280</v>
      </c>
      <c r="H168" s="274">
        <v>33290</v>
      </c>
      <c r="I168" s="275">
        <v>67570</v>
      </c>
      <c r="J168" s="273">
        <v>82</v>
      </c>
      <c r="K168" s="274">
        <v>71</v>
      </c>
      <c r="L168" s="275">
        <v>76</v>
      </c>
      <c r="M168" s="273">
        <v>34280</v>
      </c>
      <c r="N168" s="274">
        <v>33290</v>
      </c>
      <c r="O168" s="275">
        <v>67570</v>
      </c>
      <c r="P168" s="273">
        <v>36.200000000000003</v>
      </c>
      <c r="Q168" s="274">
        <v>34.5</v>
      </c>
      <c r="R168" s="275">
        <v>35.4</v>
      </c>
      <c r="S168" s="273">
        <v>34280</v>
      </c>
      <c r="T168" s="274">
        <v>33290</v>
      </c>
      <c r="U168" s="275">
        <v>67570</v>
      </c>
      <c r="V168" s="320" t="s">
        <v>191</v>
      </c>
      <c r="W168" s="320" t="s">
        <v>191</v>
      </c>
      <c r="X168" s="320" t="s">
        <v>191</v>
      </c>
      <c r="Y168" s="320" t="s">
        <v>191</v>
      </c>
      <c r="Z168" s="320" t="s">
        <v>191</v>
      </c>
      <c r="AA168" s="320" t="s">
        <v>191</v>
      </c>
      <c r="AB168" s="320" t="s">
        <v>191</v>
      </c>
      <c r="AC168" s="320" t="s">
        <v>191</v>
      </c>
      <c r="AD168" s="320" t="s">
        <v>191</v>
      </c>
      <c r="AE168" s="320" t="s">
        <v>191</v>
      </c>
      <c r="AF168" s="320" t="s">
        <v>191</v>
      </c>
      <c r="AG168" s="320" t="s">
        <v>191</v>
      </c>
      <c r="AH168" s="320" t="s">
        <v>191</v>
      </c>
      <c r="AI168" s="320" t="s">
        <v>191</v>
      </c>
      <c r="AJ168" s="320" t="s">
        <v>191</v>
      </c>
      <c r="AK168" s="320" t="s">
        <v>191</v>
      </c>
      <c r="AL168" s="320" t="s">
        <v>191</v>
      </c>
      <c r="AM168" s="320" t="s">
        <v>191</v>
      </c>
      <c r="AN168" s="320" t="s">
        <v>191</v>
      </c>
      <c r="AO168" s="320" t="s">
        <v>191</v>
      </c>
      <c r="AP168" s="320" t="s">
        <v>191</v>
      </c>
      <c r="AQ168" s="320" t="s">
        <v>191</v>
      </c>
      <c r="AR168" s="320" t="s">
        <v>191</v>
      </c>
      <c r="AS168" s="320" t="s">
        <v>191</v>
      </c>
      <c r="AT168" s="320" t="s">
        <v>191</v>
      </c>
      <c r="AU168" s="320" t="s">
        <v>191</v>
      </c>
      <c r="AV168" s="320" t="s">
        <v>191</v>
      </c>
      <c r="AW168" s="320" t="s">
        <v>191</v>
      </c>
      <c r="AX168" s="320" t="s">
        <v>191</v>
      </c>
      <c r="AY168" s="320" t="s">
        <v>191</v>
      </c>
      <c r="AZ168" s="320" t="s">
        <v>191</v>
      </c>
      <c r="BA168" s="320" t="s">
        <v>191</v>
      </c>
      <c r="BB168" s="320" t="s">
        <v>191</v>
      </c>
      <c r="BC168" s="320" t="s">
        <v>191</v>
      </c>
      <c r="BD168" s="320" t="s">
        <v>191</v>
      </c>
      <c r="BE168" s="320" t="s">
        <v>191</v>
      </c>
      <c r="BF168" s="273">
        <v>30</v>
      </c>
      <c r="BG168" s="274">
        <v>24</v>
      </c>
      <c r="BH168" s="275">
        <v>26</v>
      </c>
      <c r="BI168" s="273">
        <v>1540</v>
      </c>
      <c r="BJ168" s="274">
        <v>3730</v>
      </c>
      <c r="BK168" s="275">
        <v>5270</v>
      </c>
      <c r="BL168" s="273">
        <v>32</v>
      </c>
      <c r="BM168" s="274">
        <v>25</v>
      </c>
      <c r="BN168" s="275">
        <v>27</v>
      </c>
      <c r="BO168" s="273">
        <v>1540</v>
      </c>
      <c r="BP168" s="274">
        <v>3730</v>
      </c>
      <c r="BQ168" s="275">
        <v>5270</v>
      </c>
      <c r="BR168" s="273">
        <v>27.5</v>
      </c>
      <c r="BS168" s="274">
        <v>26.3</v>
      </c>
      <c r="BT168" s="275">
        <v>26.6</v>
      </c>
      <c r="BU168" s="273">
        <v>1540</v>
      </c>
      <c r="BV168" s="274">
        <v>3730</v>
      </c>
      <c r="BW168" s="275">
        <v>5270</v>
      </c>
      <c r="BX168" s="273">
        <v>5</v>
      </c>
      <c r="BY168" s="274">
        <v>5</v>
      </c>
      <c r="BZ168" s="275">
        <v>5</v>
      </c>
      <c r="CA168" s="273">
        <v>290</v>
      </c>
      <c r="CB168" s="274">
        <v>640</v>
      </c>
      <c r="CC168" s="275">
        <v>920</v>
      </c>
      <c r="CD168" s="273">
        <v>5</v>
      </c>
      <c r="CE168" s="274">
        <v>6</v>
      </c>
      <c r="CF168" s="275">
        <v>5</v>
      </c>
      <c r="CG168" s="273">
        <v>290</v>
      </c>
      <c r="CH168" s="274">
        <v>640</v>
      </c>
      <c r="CI168" s="275">
        <v>920</v>
      </c>
      <c r="CJ168" s="273">
        <v>19.5</v>
      </c>
      <c r="CK168" s="274">
        <v>20.3</v>
      </c>
      <c r="CL168" s="275">
        <v>20.100000000000001</v>
      </c>
      <c r="CM168" s="273">
        <v>290</v>
      </c>
      <c r="CN168" s="274">
        <v>640</v>
      </c>
      <c r="CO168" s="275">
        <v>920</v>
      </c>
      <c r="CP168" s="273">
        <v>77</v>
      </c>
      <c r="CQ168" s="274">
        <v>62</v>
      </c>
      <c r="CR168" s="275">
        <v>69</v>
      </c>
      <c r="CS168" s="273">
        <v>36670</v>
      </c>
      <c r="CT168" s="274">
        <v>38260</v>
      </c>
      <c r="CU168" s="275">
        <v>74930</v>
      </c>
      <c r="CV168" s="273">
        <v>78</v>
      </c>
      <c r="CW168" s="274">
        <v>65</v>
      </c>
      <c r="CX168" s="275">
        <v>71</v>
      </c>
      <c r="CY168" s="273">
        <v>36670</v>
      </c>
      <c r="CZ168" s="274">
        <v>38260</v>
      </c>
      <c r="DA168" s="275">
        <v>74930</v>
      </c>
      <c r="DB168" s="273">
        <v>35.6</v>
      </c>
      <c r="DC168" s="274">
        <v>33.4</v>
      </c>
      <c r="DD168" s="275">
        <v>34.5</v>
      </c>
      <c r="DE168" s="273">
        <v>36670</v>
      </c>
      <c r="DF168" s="274">
        <v>38260</v>
      </c>
      <c r="DG168" s="275">
        <v>74930</v>
      </c>
    </row>
    <row r="169" spans="1:112" x14ac:dyDescent="0.35">
      <c r="A169" s="157" t="s">
        <v>127</v>
      </c>
      <c r="B169" t="s">
        <v>372</v>
      </c>
      <c r="D169" s="273">
        <v>83</v>
      </c>
      <c r="E169" s="274">
        <v>72</v>
      </c>
      <c r="F169" s="275">
        <v>78</v>
      </c>
      <c r="G169" s="273">
        <v>48980</v>
      </c>
      <c r="H169" s="274">
        <v>48120</v>
      </c>
      <c r="I169" s="275">
        <v>97100</v>
      </c>
      <c r="J169" s="273">
        <v>84</v>
      </c>
      <c r="K169" s="274">
        <v>74</v>
      </c>
      <c r="L169" s="275">
        <v>79</v>
      </c>
      <c r="M169" s="273">
        <v>48980</v>
      </c>
      <c r="N169" s="274">
        <v>48120</v>
      </c>
      <c r="O169" s="275">
        <v>97100</v>
      </c>
      <c r="P169" s="273">
        <v>36.9</v>
      </c>
      <c r="Q169" s="274">
        <v>35.299999999999997</v>
      </c>
      <c r="R169" s="275">
        <v>36.1</v>
      </c>
      <c r="S169" s="273">
        <v>48980</v>
      </c>
      <c r="T169" s="274">
        <v>48120</v>
      </c>
      <c r="U169" s="275">
        <v>97100</v>
      </c>
      <c r="V169" s="320" t="s">
        <v>191</v>
      </c>
      <c r="W169" s="320" t="s">
        <v>191</v>
      </c>
      <c r="X169" s="320" t="s">
        <v>191</v>
      </c>
      <c r="Y169" s="320" t="s">
        <v>191</v>
      </c>
      <c r="Z169" s="320" t="s">
        <v>191</v>
      </c>
      <c r="AA169" s="320" t="s">
        <v>191</v>
      </c>
      <c r="AB169" s="320" t="s">
        <v>191</v>
      </c>
      <c r="AC169" s="320" t="s">
        <v>191</v>
      </c>
      <c r="AD169" s="320" t="s">
        <v>191</v>
      </c>
      <c r="AE169" s="320" t="s">
        <v>191</v>
      </c>
      <c r="AF169" s="320" t="s">
        <v>191</v>
      </c>
      <c r="AG169" s="320" t="s">
        <v>191</v>
      </c>
      <c r="AH169" s="320" t="s">
        <v>191</v>
      </c>
      <c r="AI169" s="320" t="s">
        <v>191</v>
      </c>
      <c r="AJ169" s="320" t="s">
        <v>191</v>
      </c>
      <c r="AK169" s="320" t="s">
        <v>191</v>
      </c>
      <c r="AL169" s="320" t="s">
        <v>191</v>
      </c>
      <c r="AM169" s="320" t="s">
        <v>191</v>
      </c>
      <c r="AN169" s="320" t="s">
        <v>191</v>
      </c>
      <c r="AO169" s="320" t="s">
        <v>191</v>
      </c>
      <c r="AP169" s="320" t="s">
        <v>191</v>
      </c>
      <c r="AQ169" s="320" t="s">
        <v>191</v>
      </c>
      <c r="AR169" s="320" t="s">
        <v>191</v>
      </c>
      <c r="AS169" s="320" t="s">
        <v>191</v>
      </c>
      <c r="AT169" s="320" t="s">
        <v>191</v>
      </c>
      <c r="AU169" s="320" t="s">
        <v>191</v>
      </c>
      <c r="AV169" s="320" t="s">
        <v>191</v>
      </c>
      <c r="AW169" s="320" t="s">
        <v>191</v>
      </c>
      <c r="AX169" s="320" t="s">
        <v>191</v>
      </c>
      <c r="AY169" s="320" t="s">
        <v>191</v>
      </c>
      <c r="AZ169" s="320" t="s">
        <v>191</v>
      </c>
      <c r="BA169" s="320" t="s">
        <v>191</v>
      </c>
      <c r="BB169" s="320" t="s">
        <v>191</v>
      </c>
      <c r="BC169" s="320" t="s">
        <v>191</v>
      </c>
      <c r="BD169" s="320" t="s">
        <v>191</v>
      </c>
      <c r="BE169" s="320" t="s">
        <v>191</v>
      </c>
      <c r="BF169" s="273">
        <v>34</v>
      </c>
      <c r="BG169" s="274">
        <v>24</v>
      </c>
      <c r="BH169" s="275">
        <v>27</v>
      </c>
      <c r="BI169" s="273">
        <v>1950</v>
      </c>
      <c r="BJ169" s="274">
        <v>4760</v>
      </c>
      <c r="BK169" s="275">
        <v>6710</v>
      </c>
      <c r="BL169" s="273">
        <v>35</v>
      </c>
      <c r="BM169" s="274">
        <v>25</v>
      </c>
      <c r="BN169" s="275">
        <v>28</v>
      </c>
      <c r="BO169" s="273">
        <v>1950</v>
      </c>
      <c r="BP169" s="274">
        <v>4760</v>
      </c>
      <c r="BQ169" s="275">
        <v>6710</v>
      </c>
      <c r="BR169" s="273">
        <v>28.8</v>
      </c>
      <c r="BS169" s="274">
        <v>27.2</v>
      </c>
      <c r="BT169" s="275">
        <v>27.7</v>
      </c>
      <c r="BU169" s="273">
        <v>1950</v>
      </c>
      <c r="BV169" s="274">
        <v>4760</v>
      </c>
      <c r="BW169" s="275">
        <v>6710</v>
      </c>
      <c r="BX169" s="273">
        <v>6</v>
      </c>
      <c r="BY169" s="274">
        <v>4</v>
      </c>
      <c r="BZ169" s="275">
        <v>5</v>
      </c>
      <c r="CA169" s="273">
        <v>420</v>
      </c>
      <c r="CB169" s="274">
        <v>1240</v>
      </c>
      <c r="CC169" s="275">
        <v>1660</v>
      </c>
      <c r="CD169" s="273">
        <v>6</v>
      </c>
      <c r="CE169" s="274">
        <v>5</v>
      </c>
      <c r="CF169" s="275">
        <v>5</v>
      </c>
      <c r="CG169" s="273">
        <v>420</v>
      </c>
      <c r="CH169" s="274">
        <v>1240</v>
      </c>
      <c r="CI169" s="275">
        <v>1660</v>
      </c>
      <c r="CJ169" s="273">
        <v>20.7</v>
      </c>
      <c r="CK169" s="274">
        <v>20.399999999999999</v>
      </c>
      <c r="CL169" s="275">
        <v>20.5</v>
      </c>
      <c r="CM169" s="273">
        <v>420</v>
      </c>
      <c r="CN169" s="274">
        <v>1240</v>
      </c>
      <c r="CO169" s="275">
        <v>1660</v>
      </c>
      <c r="CP169" s="273">
        <v>80</v>
      </c>
      <c r="CQ169" s="274">
        <v>66</v>
      </c>
      <c r="CR169" s="275">
        <v>73</v>
      </c>
      <c r="CS169" s="273">
        <v>52490</v>
      </c>
      <c r="CT169" s="274">
        <v>55330</v>
      </c>
      <c r="CU169" s="275">
        <v>107820</v>
      </c>
      <c r="CV169" s="273">
        <v>81</v>
      </c>
      <c r="CW169" s="274">
        <v>67</v>
      </c>
      <c r="CX169" s="275">
        <v>74</v>
      </c>
      <c r="CY169" s="273">
        <v>52490</v>
      </c>
      <c r="CZ169" s="274">
        <v>55330</v>
      </c>
      <c r="DA169" s="275">
        <v>107820</v>
      </c>
      <c r="DB169" s="273">
        <v>36.5</v>
      </c>
      <c r="DC169" s="274">
        <v>34.200000000000003</v>
      </c>
      <c r="DD169" s="275">
        <v>35.299999999999997</v>
      </c>
      <c r="DE169" s="273">
        <v>52490</v>
      </c>
      <c r="DF169" s="274">
        <v>55330</v>
      </c>
      <c r="DG169" s="275">
        <v>107820</v>
      </c>
    </row>
    <row r="170" spans="1:112" x14ac:dyDescent="0.35">
      <c r="A170" t="s">
        <v>147</v>
      </c>
      <c r="B170" t="s">
        <v>392</v>
      </c>
      <c r="D170" s="273">
        <v>80</v>
      </c>
      <c r="E170" s="274">
        <v>69</v>
      </c>
      <c r="F170" s="275">
        <v>74</v>
      </c>
      <c r="G170" s="273">
        <v>27830</v>
      </c>
      <c r="H170" s="274">
        <v>27380</v>
      </c>
      <c r="I170" s="275">
        <v>55210</v>
      </c>
      <c r="J170" s="273">
        <v>81</v>
      </c>
      <c r="K170" s="274">
        <v>71</v>
      </c>
      <c r="L170" s="275">
        <v>76</v>
      </c>
      <c r="M170" s="273">
        <v>27830</v>
      </c>
      <c r="N170" s="274">
        <v>27380</v>
      </c>
      <c r="O170" s="275">
        <v>55210</v>
      </c>
      <c r="P170" s="273">
        <v>36.299999999999997</v>
      </c>
      <c r="Q170" s="274">
        <v>34.799999999999997</v>
      </c>
      <c r="R170" s="275">
        <v>35.5</v>
      </c>
      <c r="S170" s="273">
        <v>27830</v>
      </c>
      <c r="T170" s="274">
        <v>27380</v>
      </c>
      <c r="U170" s="275">
        <v>55210</v>
      </c>
      <c r="V170" s="320" t="s">
        <v>191</v>
      </c>
      <c r="W170" s="320" t="s">
        <v>191</v>
      </c>
      <c r="X170" s="320" t="s">
        <v>191</v>
      </c>
      <c r="Y170" s="320" t="s">
        <v>191</v>
      </c>
      <c r="Z170" s="320" t="s">
        <v>191</v>
      </c>
      <c r="AA170" s="320" t="s">
        <v>191</v>
      </c>
      <c r="AB170" s="320" t="s">
        <v>191</v>
      </c>
      <c r="AC170" s="320" t="s">
        <v>191</v>
      </c>
      <c r="AD170" s="320" t="s">
        <v>191</v>
      </c>
      <c r="AE170" s="320" t="s">
        <v>191</v>
      </c>
      <c r="AF170" s="320" t="s">
        <v>191</v>
      </c>
      <c r="AG170" s="320" t="s">
        <v>191</v>
      </c>
      <c r="AH170" s="320" t="s">
        <v>191</v>
      </c>
      <c r="AI170" s="320" t="s">
        <v>191</v>
      </c>
      <c r="AJ170" s="320" t="s">
        <v>191</v>
      </c>
      <c r="AK170" s="320" t="s">
        <v>191</v>
      </c>
      <c r="AL170" s="320" t="s">
        <v>191</v>
      </c>
      <c r="AM170" s="320" t="s">
        <v>191</v>
      </c>
      <c r="AN170" s="320" t="s">
        <v>191</v>
      </c>
      <c r="AO170" s="320" t="s">
        <v>191</v>
      </c>
      <c r="AP170" s="320" t="s">
        <v>191</v>
      </c>
      <c r="AQ170" s="320" t="s">
        <v>191</v>
      </c>
      <c r="AR170" s="320" t="s">
        <v>191</v>
      </c>
      <c r="AS170" s="320" t="s">
        <v>191</v>
      </c>
      <c r="AT170" s="320" t="s">
        <v>191</v>
      </c>
      <c r="AU170" s="320" t="s">
        <v>191</v>
      </c>
      <c r="AV170" s="320" t="s">
        <v>191</v>
      </c>
      <c r="AW170" s="320" t="s">
        <v>191</v>
      </c>
      <c r="AX170" s="320" t="s">
        <v>191</v>
      </c>
      <c r="AY170" s="320" t="s">
        <v>191</v>
      </c>
      <c r="AZ170" s="320" t="s">
        <v>191</v>
      </c>
      <c r="BA170" s="320" t="s">
        <v>191</v>
      </c>
      <c r="BB170" s="320" t="s">
        <v>191</v>
      </c>
      <c r="BC170" s="320" t="s">
        <v>191</v>
      </c>
      <c r="BD170" s="320" t="s">
        <v>191</v>
      </c>
      <c r="BE170" s="320" t="s">
        <v>191</v>
      </c>
      <c r="BF170" s="273">
        <v>32</v>
      </c>
      <c r="BG170" s="274">
        <v>23</v>
      </c>
      <c r="BH170" s="275">
        <v>26</v>
      </c>
      <c r="BI170" s="273">
        <v>1520</v>
      </c>
      <c r="BJ170" s="274">
        <v>3440</v>
      </c>
      <c r="BK170" s="275">
        <v>4950</v>
      </c>
      <c r="BL170" s="273">
        <v>33</v>
      </c>
      <c r="BM170" s="274">
        <v>24</v>
      </c>
      <c r="BN170" s="275">
        <v>27</v>
      </c>
      <c r="BO170" s="273">
        <v>1520</v>
      </c>
      <c r="BP170" s="274">
        <v>3440</v>
      </c>
      <c r="BQ170" s="275">
        <v>4950</v>
      </c>
      <c r="BR170" s="273">
        <v>28.1</v>
      </c>
      <c r="BS170" s="274">
        <v>26.8</v>
      </c>
      <c r="BT170" s="275">
        <v>27.2</v>
      </c>
      <c r="BU170" s="273">
        <v>1520</v>
      </c>
      <c r="BV170" s="274">
        <v>3440</v>
      </c>
      <c r="BW170" s="275">
        <v>4950</v>
      </c>
      <c r="BX170" s="273">
        <v>6</v>
      </c>
      <c r="BY170" s="274">
        <v>3</v>
      </c>
      <c r="BZ170" s="275">
        <v>4</v>
      </c>
      <c r="CA170" s="273">
        <v>200</v>
      </c>
      <c r="CB170" s="274">
        <v>610</v>
      </c>
      <c r="CC170" s="275">
        <v>800</v>
      </c>
      <c r="CD170" s="273">
        <v>6</v>
      </c>
      <c r="CE170" s="274">
        <v>4</v>
      </c>
      <c r="CF170" s="275">
        <v>4</v>
      </c>
      <c r="CG170" s="273">
        <v>200</v>
      </c>
      <c r="CH170" s="274">
        <v>610</v>
      </c>
      <c r="CI170" s="275">
        <v>800</v>
      </c>
      <c r="CJ170" s="273">
        <v>19.8</v>
      </c>
      <c r="CK170" s="274">
        <v>19.7</v>
      </c>
      <c r="CL170" s="275">
        <v>19.7</v>
      </c>
      <c r="CM170" s="273">
        <v>200</v>
      </c>
      <c r="CN170" s="274">
        <v>610</v>
      </c>
      <c r="CO170" s="275">
        <v>800</v>
      </c>
      <c r="CP170" s="273">
        <v>77</v>
      </c>
      <c r="CQ170" s="274">
        <v>62</v>
      </c>
      <c r="CR170" s="275">
        <v>69</v>
      </c>
      <c r="CS170" s="273">
        <v>30030</v>
      </c>
      <c r="CT170" s="274">
        <v>31900</v>
      </c>
      <c r="CU170" s="275">
        <v>61920</v>
      </c>
      <c r="CV170" s="273">
        <v>77</v>
      </c>
      <c r="CW170" s="274">
        <v>64</v>
      </c>
      <c r="CX170" s="275">
        <v>70</v>
      </c>
      <c r="CY170" s="273">
        <v>30030</v>
      </c>
      <c r="CZ170" s="274">
        <v>31900</v>
      </c>
      <c r="DA170" s="275">
        <v>61920</v>
      </c>
      <c r="DB170" s="273">
        <v>35.700000000000003</v>
      </c>
      <c r="DC170" s="274">
        <v>33.6</v>
      </c>
      <c r="DD170" s="275">
        <v>34.6</v>
      </c>
      <c r="DE170" s="273">
        <v>30030</v>
      </c>
      <c r="DF170" s="274">
        <v>31900</v>
      </c>
      <c r="DG170" s="275">
        <v>61920</v>
      </c>
    </row>
    <row r="171" spans="1:112" x14ac:dyDescent="0.35">
      <c r="A171" t="s">
        <v>92</v>
      </c>
      <c r="B171" t="s">
        <v>338</v>
      </c>
      <c r="D171" s="273">
        <v>82</v>
      </c>
      <c r="E171" s="274">
        <v>74</v>
      </c>
      <c r="F171" s="275">
        <v>78</v>
      </c>
      <c r="G171" s="273">
        <v>16060</v>
      </c>
      <c r="H171" s="274">
        <v>15040</v>
      </c>
      <c r="I171" s="275">
        <v>31110</v>
      </c>
      <c r="J171" s="273">
        <v>83</v>
      </c>
      <c r="K171" s="274">
        <v>76</v>
      </c>
      <c r="L171" s="275">
        <v>80</v>
      </c>
      <c r="M171" s="273">
        <v>16060</v>
      </c>
      <c r="N171" s="274">
        <v>15040</v>
      </c>
      <c r="O171" s="275">
        <v>31110</v>
      </c>
      <c r="P171" s="273">
        <v>36.4</v>
      </c>
      <c r="Q171" s="274">
        <v>34.9</v>
      </c>
      <c r="R171" s="275">
        <v>35.700000000000003</v>
      </c>
      <c r="S171" s="273">
        <v>16060</v>
      </c>
      <c r="T171" s="274">
        <v>15040</v>
      </c>
      <c r="U171" s="275">
        <v>31110</v>
      </c>
      <c r="V171" s="320" t="s">
        <v>191</v>
      </c>
      <c r="W171" s="320" t="s">
        <v>191</v>
      </c>
      <c r="X171" s="320" t="s">
        <v>191</v>
      </c>
      <c r="Y171" s="320" t="s">
        <v>191</v>
      </c>
      <c r="Z171" s="320" t="s">
        <v>191</v>
      </c>
      <c r="AA171" s="320" t="s">
        <v>191</v>
      </c>
      <c r="AB171" s="320" t="s">
        <v>191</v>
      </c>
      <c r="AC171" s="320" t="s">
        <v>191</v>
      </c>
      <c r="AD171" s="320" t="s">
        <v>191</v>
      </c>
      <c r="AE171" s="320" t="s">
        <v>191</v>
      </c>
      <c r="AF171" s="320" t="s">
        <v>191</v>
      </c>
      <c r="AG171" s="320" t="s">
        <v>191</v>
      </c>
      <c r="AH171" s="320" t="s">
        <v>191</v>
      </c>
      <c r="AI171" s="320" t="s">
        <v>191</v>
      </c>
      <c r="AJ171" s="320" t="s">
        <v>191</v>
      </c>
      <c r="AK171" s="320" t="s">
        <v>191</v>
      </c>
      <c r="AL171" s="320" t="s">
        <v>191</v>
      </c>
      <c r="AM171" s="320" t="s">
        <v>191</v>
      </c>
      <c r="AN171" s="320" t="s">
        <v>191</v>
      </c>
      <c r="AO171" s="320" t="s">
        <v>191</v>
      </c>
      <c r="AP171" s="320" t="s">
        <v>191</v>
      </c>
      <c r="AQ171" s="320" t="s">
        <v>191</v>
      </c>
      <c r="AR171" s="320" t="s">
        <v>191</v>
      </c>
      <c r="AS171" s="320" t="s">
        <v>191</v>
      </c>
      <c r="AT171" s="320" t="s">
        <v>191</v>
      </c>
      <c r="AU171" s="320" t="s">
        <v>191</v>
      </c>
      <c r="AV171" s="320" t="s">
        <v>191</v>
      </c>
      <c r="AW171" s="320" t="s">
        <v>191</v>
      </c>
      <c r="AX171" s="320" t="s">
        <v>191</v>
      </c>
      <c r="AY171" s="320" t="s">
        <v>191</v>
      </c>
      <c r="AZ171" s="320" t="s">
        <v>191</v>
      </c>
      <c r="BA171" s="320" t="s">
        <v>191</v>
      </c>
      <c r="BB171" s="320" t="s">
        <v>191</v>
      </c>
      <c r="BC171" s="320" t="s">
        <v>191</v>
      </c>
      <c r="BD171" s="320" t="s">
        <v>191</v>
      </c>
      <c r="BE171" s="320" t="s">
        <v>191</v>
      </c>
      <c r="BF171" s="273">
        <v>32</v>
      </c>
      <c r="BG171" s="274">
        <v>27</v>
      </c>
      <c r="BH171" s="275">
        <v>29</v>
      </c>
      <c r="BI171" s="273">
        <v>950</v>
      </c>
      <c r="BJ171" s="274">
        <v>2230</v>
      </c>
      <c r="BK171" s="275">
        <v>3190</v>
      </c>
      <c r="BL171" s="273">
        <v>33</v>
      </c>
      <c r="BM171" s="274">
        <v>30</v>
      </c>
      <c r="BN171" s="275">
        <v>31</v>
      </c>
      <c r="BO171" s="273">
        <v>950</v>
      </c>
      <c r="BP171" s="274">
        <v>2230</v>
      </c>
      <c r="BQ171" s="275">
        <v>3190</v>
      </c>
      <c r="BR171" s="273">
        <v>27.6</v>
      </c>
      <c r="BS171" s="274">
        <v>26.7</v>
      </c>
      <c r="BT171" s="275">
        <v>27</v>
      </c>
      <c r="BU171" s="273">
        <v>950</v>
      </c>
      <c r="BV171" s="274">
        <v>2230</v>
      </c>
      <c r="BW171" s="275">
        <v>3190</v>
      </c>
      <c r="BX171" s="273">
        <v>7</v>
      </c>
      <c r="BY171" s="274">
        <v>4</v>
      </c>
      <c r="BZ171" s="275">
        <v>5</v>
      </c>
      <c r="CA171" s="273">
        <v>150</v>
      </c>
      <c r="CB171" s="274">
        <v>420</v>
      </c>
      <c r="CC171" s="275">
        <v>560</v>
      </c>
      <c r="CD171" s="273">
        <v>7</v>
      </c>
      <c r="CE171" s="274">
        <v>5</v>
      </c>
      <c r="CF171" s="275">
        <v>5</v>
      </c>
      <c r="CG171" s="273">
        <v>150</v>
      </c>
      <c r="CH171" s="274">
        <v>420</v>
      </c>
      <c r="CI171" s="275">
        <v>560</v>
      </c>
      <c r="CJ171" s="273">
        <v>20</v>
      </c>
      <c r="CK171" s="274">
        <v>19.600000000000001</v>
      </c>
      <c r="CL171" s="275">
        <v>19.7</v>
      </c>
      <c r="CM171" s="273">
        <v>150</v>
      </c>
      <c r="CN171" s="274">
        <v>420</v>
      </c>
      <c r="CO171" s="275">
        <v>560</v>
      </c>
      <c r="CP171" s="273">
        <v>78</v>
      </c>
      <c r="CQ171" s="274">
        <v>65</v>
      </c>
      <c r="CR171" s="275">
        <v>71</v>
      </c>
      <c r="CS171" s="273">
        <v>18030</v>
      </c>
      <c r="CT171" s="274">
        <v>18660</v>
      </c>
      <c r="CU171" s="275">
        <v>36700</v>
      </c>
      <c r="CV171" s="273">
        <v>79</v>
      </c>
      <c r="CW171" s="274">
        <v>67</v>
      </c>
      <c r="CX171" s="275">
        <v>73</v>
      </c>
      <c r="CY171" s="273">
        <v>18030</v>
      </c>
      <c r="CZ171" s="274">
        <v>18660</v>
      </c>
      <c r="DA171" s="275">
        <v>36700</v>
      </c>
      <c r="DB171" s="273">
        <v>35.700000000000003</v>
      </c>
      <c r="DC171" s="274">
        <v>33.4</v>
      </c>
      <c r="DD171" s="275">
        <v>34.6</v>
      </c>
      <c r="DE171" s="273">
        <v>18030</v>
      </c>
      <c r="DF171" s="274">
        <v>18660</v>
      </c>
      <c r="DG171" s="275">
        <v>36700</v>
      </c>
    </row>
    <row r="172" spans="1:112" x14ac:dyDescent="0.35">
      <c r="A172" t="s">
        <v>107</v>
      </c>
      <c r="B172" t="s">
        <v>352</v>
      </c>
      <c r="D172" s="273">
        <v>83</v>
      </c>
      <c r="E172" s="274">
        <v>72</v>
      </c>
      <c r="F172" s="275">
        <v>77</v>
      </c>
      <c r="G172" s="273">
        <v>31570</v>
      </c>
      <c r="H172" s="274">
        <v>30400</v>
      </c>
      <c r="I172" s="275">
        <v>61960</v>
      </c>
      <c r="J172" s="273">
        <v>83</v>
      </c>
      <c r="K172" s="274">
        <v>74</v>
      </c>
      <c r="L172" s="275">
        <v>79</v>
      </c>
      <c r="M172" s="273">
        <v>31570</v>
      </c>
      <c r="N172" s="274">
        <v>30400</v>
      </c>
      <c r="O172" s="275">
        <v>61960</v>
      </c>
      <c r="P172" s="273">
        <v>36.700000000000003</v>
      </c>
      <c r="Q172" s="274">
        <v>35.1</v>
      </c>
      <c r="R172" s="275">
        <v>35.9</v>
      </c>
      <c r="S172" s="273">
        <v>31570</v>
      </c>
      <c r="T172" s="274">
        <v>30400</v>
      </c>
      <c r="U172" s="275">
        <v>61960</v>
      </c>
      <c r="V172" s="320" t="s">
        <v>191</v>
      </c>
      <c r="W172" s="320" t="s">
        <v>191</v>
      </c>
      <c r="X172" s="320" t="s">
        <v>191</v>
      </c>
      <c r="Y172" s="320" t="s">
        <v>191</v>
      </c>
      <c r="Z172" s="320" t="s">
        <v>191</v>
      </c>
      <c r="AA172" s="320" t="s">
        <v>191</v>
      </c>
      <c r="AB172" s="320" t="s">
        <v>191</v>
      </c>
      <c r="AC172" s="320" t="s">
        <v>191</v>
      </c>
      <c r="AD172" s="320" t="s">
        <v>191</v>
      </c>
      <c r="AE172" s="320" t="s">
        <v>191</v>
      </c>
      <c r="AF172" s="320" t="s">
        <v>191</v>
      </c>
      <c r="AG172" s="320" t="s">
        <v>191</v>
      </c>
      <c r="AH172" s="320" t="s">
        <v>191</v>
      </c>
      <c r="AI172" s="320" t="s">
        <v>191</v>
      </c>
      <c r="AJ172" s="320" t="s">
        <v>191</v>
      </c>
      <c r="AK172" s="320" t="s">
        <v>191</v>
      </c>
      <c r="AL172" s="320" t="s">
        <v>191</v>
      </c>
      <c r="AM172" s="320" t="s">
        <v>191</v>
      </c>
      <c r="AN172" s="320" t="s">
        <v>191</v>
      </c>
      <c r="AO172" s="320" t="s">
        <v>191</v>
      </c>
      <c r="AP172" s="320" t="s">
        <v>191</v>
      </c>
      <c r="AQ172" s="320" t="s">
        <v>191</v>
      </c>
      <c r="AR172" s="320" t="s">
        <v>191</v>
      </c>
      <c r="AS172" s="320" t="s">
        <v>191</v>
      </c>
      <c r="AT172" s="320" t="s">
        <v>191</v>
      </c>
      <c r="AU172" s="320" t="s">
        <v>191</v>
      </c>
      <c r="AV172" s="320" t="s">
        <v>191</v>
      </c>
      <c r="AW172" s="320" t="s">
        <v>191</v>
      </c>
      <c r="AX172" s="320" t="s">
        <v>191</v>
      </c>
      <c r="AY172" s="320" t="s">
        <v>191</v>
      </c>
      <c r="AZ172" s="320" t="s">
        <v>191</v>
      </c>
      <c r="BA172" s="320" t="s">
        <v>191</v>
      </c>
      <c r="BB172" s="320" t="s">
        <v>191</v>
      </c>
      <c r="BC172" s="320" t="s">
        <v>191</v>
      </c>
      <c r="BD172" s="320" t="s">
        <v>191</v>
      </c>
      <c r="BE172" s="320" t="s">
        <v>191</v>
      </c>
      <c r="BF172" s="273">
        <v>34</v>
      </c>
      <c r="BG172" s="274">
        <v>27</v>
      </c>
      <c r="BH172" s="275">
        <v>29</v>
      </c>
      <c r="BI172" s="273">
        <v>1480</v>
      </c>
      <c r="BJ172" s="274">
        <v>3800</v>
      </c>
      <c r="BK172" s="275">
        <v>5280</v>
      </c>
      <c r="BL172" s="273">
        <v>35</v>
      </c>
      <c r="BM172" s="274">
        <v>29</v>
      </c>
      <c r="BN172" s="275">
        <v>31</v>
      </c>
      <c r="BO172" s="273">
        <v>1480</v>
      </c>
      <c r="BP172" s="274">
        <v>3800</v>
      </c>
      <c r="BQ172" s="275">
        <v>5280</v>
      </c>
      <c r="BR172" s="273">
        <v>28</v>
      </c>
      <c r="BS172" s="274">
        <v>26.6</v>
      </c>
      <c r="BT172" s="275">
        <v>27</v>
      </c>
      <c r="BU172" s="273">
        <v>1480</v>
      </c>
      <c r="BV172" s="274">
        <v>3800</v>
      </c>
      <c r="BW172" s="275">
        <v>5280</v>
      </c>
      <c r="BX172" s="273">
        <v>6</v>
      </c>
      <c r="BY172" s="274">
        <v>3</v>
      </c>
      <c r="BZ172" s="275">
        <v>4</v>
      </c>
      <c r="CA172" s="273">
        <v>320</v>
      </c>
      <c r="CB172" s="274">
        <v>900</v>
      </c>
      <c r="CC172" s="275">
        <v>1220</v>
      </c>
      <c r="CD172" s="273">
        <v>6</v>
      </c>
      <c r="CE172" s="274">
        <v>4</v>
      </c>
      <c r="CF172" s="275">
        <v>4</v>
      </c>
      <c r="CG172" s="273">
        <v>320</v>
      </c>
      <c r="CH172" s="274">
        <v>900</v>
      </c>
      <c r="CI172" s="275">
        <v>1220</v>
      </c>
      <c r="CJ172" s="273">
        <v>20</v>
      </c>
      <c r="CK172" s="274">
        <v>19.3</v>
      </c>
      <c r="CL172" s="275">
        <v>19.5</v>
      </c>
      <c r="CM172" s="273">
        <v>320</v>
      </c>
      <c r="CN172" s="274">
        <v>900</v>
      </c>
      <c r="CO172" s="275">
        <v>1220</v>
      </c>
      <c r="CP172" s="273">
        <v>79</v>
      </c>
      <c r="CQ172" s="274">
        <v>65</v>
      </c>
      <c r="CR172" s="275">
        <v>72</v>
      </c>
      <c r="CS172" s="273">
        <v>34320</v>
      </c>
      <c r="CT172" s="274">
        <v>36130</v>
      </c>
      <c r="CU172" s="275">
        <v>70440</v>
      </c>
      <c r="CV172" s="273">
        <v>80</v>
      </c>
      <c r="CW172" s="274">
        <v>67</v>
      </c>
      <c r="CX172" s="275">
        <v>73</v>
      </c>
      <c r="CY172" s="273">
        <v>34320</v>
      </c>
      <c r="CZ172" s="274">
        <v>36130</v>
      </c>
      <c r="DA172" s="275">
        <v>70440</v>
      </c>
      <c r="DB172" s="273">
        <v>36.1</v>
      </c>
      <c r="DC172" s="274">
        <v>33.700000000000003</v>
      </c>
      <c r="DD172" s="275">
        <v>34.9</v>
      </c>
      <c r="DE172" s="273">
        <v>34320</v>
      </c>
      <c r="DF172" s="274">
        <v>36130</v>
      </c>
      <c r="DG172" s="275">
        <v>70440</v>
      </c>
    </row>
    <row r="173" spans="1:112" x14ac:dyDescent="0.35">
      <c r="A173" t="s">
        <v>2</v>
      </c>
      <c r="B173" t="s">
        <v>409</v>
      </c>
      <c r="D173" s="273">
        <v>80</v>
      </c>
      <c r="E173" s="274">
        <v>68</v>
      </c>
      <c r="F173" s="275">
        <v>74</v>
      </c>
      <c r="G173" s="273">
        <v>303055</v>
      </c>
      <c r="H173" s="274">
        <v>294089</v>
      </c>
      <c r="I173" s="275">
        <v>597144</v>
      </c>
      <c r="J173" s="273">
        <v>81</v>
      </c>
      <c r="K173" s="274">
        <v>71</v>
      </c>
      <c r="L173" s="275">
        <v>76</v>
      </c>
      <c r="M173" s="273">
        <v>303055</v>
      </c>
      <c r="N173" s="274">
        <v>294089</v>
      </c>
      <c r="O173" s="275">
        <v>597144</v>
      </c>
      <c r="P173" s="273">
        <v>36.299999999999997</v>
      </c>
      <c r="Q173" s="274">
        <v>34.5</v>
      </c>
      <c r="R173" s="275">
        <v>35.4</v>
      </c>
      <c r="S173" s="273">
        <v>303055</v>
      </c>
      <c r="T173" s="274">
        <v>294089</v>
      </c>
      <c r="U173" s="275">
        <v>597144</v>
      </c>
      <c r="V173" s="320" t="s">
        <v>191</v>
      </c>
      <c r="W173" s="320" t="s">
        <v>191</v>
      </c>
      <c r="X173" s="320" t="s">
        <v>191</v>
      </c>
      <c r="Y173" s="320" t="s">
        <v>191</v>
      </c>
      <c r="Z173" s="320" t="s">
        <v>191</v>
      </c>
      <c r="AA173" s="320" t="s">
        <v>191</v>
      </c>
      <c r="AB173" s="320" t="s">
        <v>191</v>
      </c>
      <c r="AC173" s="320" t="s">
        <v>191</v>
      </c>
      <c r="AD173" s="320" t="s">
        <v>191</v>
      </c>
      <c r="AE173" s="320" t="s">
        <v>191</v>
      </c>
      <c r="AF173" s="320" t="s">
        <v>191</v>
      </c>
      <c r="AG173" s="320" t="s">
        <v>191</v>
      </c>
      <c r="AH173" s="320" t="s">
        <v>191</v>
      </c>
      <c r="AI173" s="320" t="s">
        <v>191</v>
      </c>
      <c r="AJ173" s="320" t="s">
        <v>191</v>
      </c>
      <c r="AK173" s="320" t="s">
        <v>191</v>
      </c>
      <c r="AL173" s="320" t="s">
        <v>191</v>
      </c>
      <c r="AM173" s="320" t="s">
        <v>191</v>
      </c>
      <c r="AN173" s="320" t="s">
        <v>191</v>
      </c>
      <c r="AO173" s="320" t="s">
        <v>191</v>
      </c>
      <c r="AP173" s="320" t="s">
        <v>191</v>
      </c>
      <c r="AQ173" s="320" t="s">
        <v>191</v>
      </c>
      <c r="AR173" s="320" t="s">
        <v>191</v>
      </c>
      <c r="AS173" s="320" t="s">
        <v>191</v>
      </c>
      <c r="AT173" s="320" t="s">
        <v>191</v>
      </c>
      <c r="AU173" s="320" t="s">
        <v>191</v>
      </c>
      <c r="AV173" s="320" t="s">
        <v>191</v>
      </c>
      <c r="AW173" s="320" t="s">
        <v>191</v>
      </c>
      <c r="AX173" s="320" t="s">
        <v>191</v>
      </c>
      <c r="AY173" s="320" t="s">
        <v>191</v>
      </c>
      <c r="AZ173" s="320" t="s">
        <v>191</v>
      </c>
      <c r="BA173" s="320" t="s">
        <v>191</v>
      </c>
      <c r="BB173" s="320" t="s">
        <v>191</v>
      </c>
      <c r="BC173" s="320" t="s">
        <v>191</v>
      </c>
      <c r="BD173" s="320" t="s">
        <v>191</v>
      </c>
      <c r="BE173" s="320" t="s">
        <v>191</v>
      </c>
      <c r="BF173" s="273">
        <v>31</v>
      </c>
      <c r="BG173" s="274">
        <v>23</v>
      </c>
      <c r="BH173" s="275">
        <v>25</v>
      </c>
      <c r="BI173" s="273">
        <v>15088</v>
      </c>
      <c r="BJ173" s="274">
        <v>35774</v>
      </c>
      <c r="BK173" s="275">
        <v>50862</v>
      </c>
      <c r="BL173" s="273">
        <v>32</v>
      </c>
      <c r="BM173" s="274">
        <v>25</v>
      </c>
      <c r="BN173" s="275">
        <v>27</v>
      </c>
      <c r="BO173" s="273">
        <v>15088</v>
      </c>
      <c r="BP173" s="274">
        <v>35774</v>
      </c>
      <c r="BQ173" s="275">
        <v>50862</v>
      </c>
      <c r="BR173" s="273">
        <v>27.6</v>
      </c>
      <c r="BS173" s="274">
        <v>26.2</v>
      </c>
      <c r="BT173" s="275">
        <v>26.6</v>
      </c>
      <c r="BU173" s="273">
        <v>15088</v>
      </c>
      <c r="BV173" s="274">
        <v>35774</v>
      </c>
      <c r="BW173" s="275">
        <v>50862</v>
      </c>
      <c r="BX173" s="273">
        <v>5</v>
      </c>
      <c r="BY173" s="274">
        <v>3</v>
      </c>
      <c r="BZ173" s="275">
        <v>4</v>
      </c>
      <c r="CA173" s="273">
        <v>2558</v>
      </c>
      <c r="CB173" s="274">
        <v>6715</v>
      </c>
      <c r="CC173" s="275">
        <v>9273</v>
      </c>
      <c r="CD173" s="273">
        <v>5</v>
      </c>
      <c r="CE173" s="274">
        <v>4</v>
      </c>
      <c r="CF173" s="275">
        <v>4</v>
      </c>
      <c r="CG173" s="273">
        <v>2558</v>
      </c>
      <c r="CH173" s="274">
        <v>6715</v>
      </c>
      <c r="CI173" s="275">
        <v>9273</v>
      </c>
      <c r="CJ173" s="273">
        <v>19.7</v>
      </c>
      <c r="CK173" s="274">
        <v>19.399999999999999</v>
      </c>
      <c r="CL173" s="275">
        <v>19.5</v>
      </c>
      <c r="CM173" s="273">
        <v>2558</v>
      </c>
      <c r="CN173" s="274">
        <v>6715</v>
      </c>
      <c r="CO173" s="275">
        <v>9273</v>
      </c>
      <c r="CP173" s="273">
        <v>77</v>
      </c>
      <c r="CQ173" s="274">
        <v>62</v>
      </c>
      <c r="CR173" s="275">
        <v>69</v>
      </c>
      <c r="CS173" s="273">
        <v>326827</v>
      </c>
      <c r="CT173" s="274">
        <v>343037</v>
      </c>
      <c r="CU173" s="275">
        <v>669864</v>
      </c>
      <c r="CV173" s="273">
        <v>78</v>
      </c>
      <c r="CW173" s="274">
        <v>64</v>
      </c>
      <c r="CX173" s="275">
        <v>71</v>
      </c>
      <c r="CY173" s="273">
        <v>326827</v>
      </c>
      <c r="CZ173" s="274">
        <v>343037</v>
      </c>
      <c r="DA173" s="275">
        <v>669864</v>
      </c>
      <c r="DB173" s="273">
        <v>35.700000000000003</v>
      </c>
      <c r="DC173" s="274">
        <v>33.299999999999997</v>
      </c>
      <c r="DD173" s="275">
        <v>34.5</v>
      </c>
      <c r="DE173" s="273">
        <v>326827</v>
      </c>
      <c r="DF173" s="274">
        <v>343037</v>
      </c>
      <c r="DG173" s="275">
        <v>669864</v>
      </c>
    </row>
    <row r="174" spans="1:112" x14ac:dyDescent="0.35">
      <c r="A174" s="309" t="s">
        <v>91</v>
      </c>
      <c r="B174" t="s">
        <v>336</v>
      </c>
      <c r="D174" s="273">
        <v>82</v>
      </c>
      <c r="E174" s="274">
        <v>73</v>
      </c>
      <c r="F174" s="275">
        <v>78</v>
      </c>
      <c r="G174" s="273">
        <v>47630</v>
      </c>
      <c r="H174" s="274">
        <v>45440</v>
      </c>
      <c r="I174" s="275">
        <v>93070</v>
      </c>
      <c r="J174" s="273">
        <v>83</v>
      </c>
      <c r="K174" s="274">
        <v>75</v>
      </c>
      <c r="L174" s="275">
        <v>79</v>
      </c>
      <c r="M174" s="273">
        <v>47630</v>
      </c>
      <c r="N174" s="274">
        <v>45440</v>
      </c>
      <c r="O174" s="275">
        <v>93070</v>
      </c>
      <c r="P174" s="273">
        <v>36.6</v>
      </c>
      <c r="Q174" s="274">
        <v>35</v>
      </c>
      <c r="R174" s="275">
        <v>35.799999999999997</v>
      </c>
      <c r="S174" s="273">
        <v>47630</v>
      </c>
      <c r="T174" s="274">
        <v>45440</v>
      </c>
      <c r="U174" s="275">
        <v>93070</v>
      </c>
      <c r="V174" s="320" t="s">
        <v>191</v>
      </c>
      <c r="W174" s="320" t="s">
        <v>191</v>
      </c>
      <c r="X174" s="320" t="s">
        <v>191</v>
      </c>
      <c r="Y174" s="320" t="s">
        <v>191</v>
      </c>
      <c r="Z174" s="320" t="s">
        <v>191</v>
      </c>
      <c r="AA174" s="320" t="s">
        <v>191</v>
      </c>
      <c r="AB174" s="320" t="s">
        <v>191</v>
      </c>
      <c r="AC174" s="320" t="s">
        <v>191</v>
      </c>
      <c r="AD174" s="320" t="s">
        <v>191</v>
      </c>
      <c r="AE174" s="320" t="s">
        <v>191</v>
      </c>
      <c r="AF174" s="320" t="s">
        <v>191</v>
      </c>
      <c r="AG174" s="320" t="s">
        <v>191</v>
      </c>
      <c r="AH174" s="320" t="s">
        <v>191</v>
      </c>
      <c r="AI174" s="320" t="s">
        <v>191</v>
      </c>
      <c r="AJ174" s="320" t="s">
        <v>191</v>
      </c>
      <c r="AK174" s="320" t="s">
        <v>191</v>
      </c>
      <c r="AL174" s="320" t="s">
        <v>191</v>
      </c>
      <c r="AM174" s="320" t="s">
        <v>191</v>
      </c>
      <c r="AN174" s="320" t="s">
        <v>191</v>
      </c>
      <c r="AO174" s="320" t="s">
        <v>191</v>
      </c>
      <c r="AP174" s="320" t="s">
        <v>191</v>
      </c>
      <c r="AQ174" s="320" t="s">
        <v>191</v>
      </c>
      <c r="AR174" s="320" t="s">
        <v>191</v>
      </c>
      <c r="AS174" s="320" t="s">
        <v>191</v>
      </c>
      <c r="AT174" s="320" t="s">
        <v>191</v>
      </c>
      <c r="AU174" s="320" t="s">
        <v>191</v>
      </c>
      <c r="AV174" s="320" t="s">
        <v>191</v>
      </c>
      <c r="AW174" s="320" t="s">
        <v>191</v>
      </c>
      <c r="AX174" s="320" t="s">
        <v>191</v>
      </c>
      <c r="AY174" s="320" t="s">
        <v>191</v>
      </c>
      <c r="AZ174" s="320" t="s">
        <v>191</v>
      </c>
      <c r="BA174" s="320" t="s">
        <v>191</v>
      </c>
      <c r="BB174" s="320" t="s">
        <v>191</v>
      </c>
      <c r="BC174" s="320" t="s">
        <v>191</v>
      </c>
      <c r="BD174" s="320" t="s">
        <v>191</v>
      </c>
      <c r="BE174" s="320" t="s">
        <v>191</v>
      </c>
      <c r="BF174" s="273">
        <v>33</v>
      </c>
      <c r="BG174" s="274">
        <v>27</v>
      </c>
      <c r="BH174" s="275">
        <v>29</v>
      </c>
      <c r="BI174" s="273">
        <v>2440</v>
      </c>
      <c r="BJ174" s="274">
        <v>6030</v>
      </c>
      <c r="BK174" s="275">
        <v>8470</v>
      </c>
      <c r="BL174" s="273">
        <v>34</v>
      </c>
      <c r="BM174" s="274">
        <v>29</v>
      </c>
      <c r="BN174" s="275">
        <v>31</v>
      </c>
      <c r="BO174" s="273">
        <v>2440</v>
      </c>
      <c r="BP174" s="274">
        <v>6030</v>
      </c>
      <c r="BQ174" s="275">
        <v>8470</v>
      </c>
      <c r="BR174" s="273">
        <v>27.8</v>
      </c>
      <c r="BS174" s="274">
        <v>26.7</v>
      </c>
      <c r="BT174" s="275">
        <v>27</v>
      </c>
      <c r="BU174" s="273">
        <v>2440</v>
      </c>
      <c r="BV174" s="274">
        <v>6030</v>
      </c>
      <c r="BW174" s="275">
        <v>8470</v>
      </c>
      <c r="BX174" s="273">
        <v>6</v>
      </c>
      <c r="BY174" s="274">
        <v>4</v>
      </c>
      <c r="BZ174" s="275">
        <v>4</v>
      </c>
      <c r="CA174" s="273">
        <v>470</v>
      </c>
      <c r="CB174" s="274">
        <v>1320</v>
      </c>
      <c r="CC174" s="275">
        <v>1790</v>
      </c>
      <c r="CD174" s="273">
        <v>7</v>
      </c>
      <c r="CE174" s="274">
        <v>4</v>
      </c>
      <c r="CF174" s="275">
        <v>5</v>
      </c>
      <c r="CG174" s="273">
        <v>470</v>
      </c>
      <c r="CH174" s="274">
        <v>1320</v>
      </c>
      <c r="CI174" s="275">
        <v>1790</v>
      </c>
      <c r="CJ174" s="273">
        <v>20</v>
      </c>
      <c r="CK174" s="274">
        <v>19.399999999999999</v>
      </c>
      <c r="CL174" s="275">
        <v>19.5</v>
      </c>
      <c r="CM174" s="273">
        <v>470</v>
      </c>
      <c r="CN174" s="274">
        <v>1320</v>
      </c>
      <c r="CO174" s="275">
        <v>1790</v>
      </c>
      <c r="CP174" s="273">
        <v>79</v>
      </c>
      <c r="CQ174" s="274">
        <v>65</v>
      </c>
      <c r="CR174" s="275">
        <v>72</v>
      </c>
      <c r="CS174" s="273">
        <v>52350</v>
      </c>
      <c r="CT174" s="274">
        <v>54790</v>
      </c>
      <c r="CU174" s="275">
        <v>107140</v>
      </c>
      <c r="CV174" s="273">
        <v>80</v>
      </c>
      <c r="CW174" s="274">
        <v>67</v>
      </c>
      <c r="CX174" s="275">
        <v>73</v>
      </c>
      <c r="CY174" s="273">
        <v>52350</v>
      </c>
      <c r="CZ174" s="274">
        <v>54790</v>
      </c>
      <c r="DA174" s="275">
        <v>107140</v>
      </c>
      <c r="DB174" s="273">
        <v>36</v>
      </c>
      <c r="DC174" s="274">
        <v>33.6</v>
      </c>
      <c r="DD174" s="275">
        <v>34.799999999999997</v>
      </c>
      <c r="DE174" s="273">
        <v>52350</v>
      </c>
      <c r="DF174" s="274">
        <v>54790</v>
      </c>
      <c r="DG174" s="275">
        <v>107140</v>
      </c>
    </row>
  </sheetData>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40"/>
  <sheetViews>
    <sheetView workbookViewId="0">
      <selection activeCell="G12" sqref="G12"/>
    </sheetView>
  </sheetViews>
  <sheetFormatPr defaultColWidth="9.1328125" defaultRowHeight="12.75" x14ac:dyDescent="0.35"/>
  <cols>
    <col min="1" max="1" width="4" style="344" customWidth="1"/>
    <col min="2" max="2" width="22.3984375" style="344" bestFit="1" customWidth="1"/>
    <col min="3" max="3" width="1.86328125" style="344" customWidth="1"/>
    <col min="4" max="4" width="9.1328125" style="344"/>
    <col min="5" max="5" width="18.59765625" style="344" customWidth="1"/>
    <col min="6" max="6" width="16.86328125" style="344" customWidth="1"/>
    <col min="7" max="7" width="14.3984375" style="344" customWidth="1"/>
    <col min="8" max="16384" width="9.1328125" style="344"/>
  </cols>
  <sheetData>
    <row r="1" spans="1:9" ht="15" x14ac:dyDescent="0.4">
      <c r="A1" s="410" t="s">
        <v>193</v>
      </c>
    </row>
    <row r="2" spans="1:9" x14ac:dyDescent="0.35">
      <c r="A2" s="335"/>
    </row>
    <row r="3" spans="1:9" ht="13.15" x14ac:dyDescent="0.4">
      <c r="A3" s="411" t="s">
        <v>1096</v>
      </c>
      <c r="B3" s="411"/>
      <c r="C3" s="411"/>
      <c r="D3" s="411"/>
      <c r="E3" s="411"/>
      <c r="F3" s="411"/>
      <c r="G3" s="411"/>
      <c r="H3" s="411"/>
      <c r="I3" s="411"/>
    </row>
    <row r="4" spans="1:9" x14ac:dyDescent="0.35">
      <c r="A4" s="854" t="s">
        <v>1102</v>
      </c>
      <c r="B4" s="855"/>
      <c r="C4" s="855"/>
      <c r="D4" s="855"/>
      <c r="E4" s="412"/>
      <c r="F4" s="412"/>
      <c r="G4" s="412"/>
      <c r="H4" s="412"/>
      <c r="I4" s="412"/>
    </row>
    <row r="5" spans="1:9" x14ac:dyDescent="0.35">
      <c r="A5" s="413" t="s">
        <v>1097</v>
      </c>
      <c r="B5" s="414"/>
      <c r="C5" s="412"/>
      <c r="D5" s="412"/>
      <c r="E5" s="412"/>
      <c r="H5" s="412"/>
      <c r="I5" s="412"/>
    </row>
    <row r="6" spans="1:9" x14ac:dyDescent="0.35">
      <c r="A6" s="415" t="s">
        <v>1098</v>
      </c>
      <c r="B6" s="413"/>
      <c r="C6" s="416"/>
      <c r="D6" s="416"/>
      <c r="E6" s="416"/>
      <c r="H6" s="416"/>
      <c r="I6" s="416"/>
    </row>
    <row r="7" spans="1:9" x14ac:dyDescent="0.35">
      <c r="A7" s="417"/>
      <c r="B7" s="417"/>
      <c r="C7" s="418"/>
      <c r="D7" s="418"/>
      <c r="E7" s="418"/>
      <c r="F7" s="418"/>
      <c r="G7" s="418"/>
      <c r="H7" s="418"/>
      <c r="I7" s="418"/>
    </row>
    <row r="8" spans="1:9" x14ac:dyDescent="0.35">
      <c r="A8" s="419"/>
      <c r="B8" s="860" t="s">
        <v>1092</v>
      </c>
      <c r="C8" s="419"/>
      <c r="D8" s="856" t="s">
        <v>1095</v>
      </c>
      <c r="E8" s="858" t="s">
        <v>414</v>
      </c>
      <c r="F8" s="858"/>
      <c r="G8" s="858"/>
      <c r="H8" s="420"/>
      <c r="I8" s="420"/>
    </row>
    <row r="9" spans="1:9" ht="20.25" x14ac:dyDescent="0.35">
      <c r="A9" s="421"/>
      <c r="B9" s="861"/>
      <c r="C9" s="421"/>
      <c r="D9" s="857"/>
      <c r="E9" s="363" t="s">
        <v>466</v>
      </c>
      <c r="F9" s="363" t="s">
        <v>233</v>
      </c>
      <c r="G9" s="363" t="s">
        <v>436</v>
      </c>
      <c r="H9" s="420"/>
      <c r="I9" s="420"/>
    </row>
    <row r="10" spans="1:9" x14ac:dyDescent="0.35">
      <c r="A10" s="418"/>
      <c r="B10" s="422"/>
      <c r="C10" s="418"/>
      <c r="D10" s="418"/>
      <c r="E10" s="423"/>
      <c r="F10" s="423"/>
      <c r="G10" s="423"/>
      <c r="H10" s="424"/>
      <c r="I10" s="424"/>
    </row>
    <row r="11" spans="1:9" x14ac:dyDescent="0.35">
      <c r="A11" s="425" t="s">
        <v>572</v>
      </c>
      <c r="B11" s="402" t="s">
        <v>409</v>
      </c>
      <c r="C11" s="426"/>
      <c r="D11" s="426"/>
      <c r="E11" s="424"/>
      <c r="F11" s="424"/>
      <c r="G11" s="424"/>
      <c r="H11" s="424"/>
      <c r="I11" s="424"/>
    </row>
    <row r="12" spans="1:9" x14ac:dyDescent="0.35">
      <c r="A12" s="424"/>
      <c r="B12" s="424" t="s">
        <v>573</v>
      </c>
      <c r="C12" s="418"/>
      <c r="D12" s="490">
        <v>90593</v>
      </c>
      <c r="E12" s="491">
        <v>48</v>
      </c>
      <c r="F12" s="491">
        <v>52</v>
      </c>
      <c r="G12" s="491">
        <v>31.7</v>
      </c>
      <c r="H12" s="424"/>
      <c r="I12" s="427"/>
    </row>
    <row r="13" spans="1:9" x14ac:dyDescent="0.35">
      <c r="A13" s="424"/>
      <c r="B13" s="428" t="s">
        <v>574</v>
      </c>
      <c r="C13" s="429"/>
      <c r="D13" s="490">
        <v>80640</v>
      </c>
      <c r="E13" s="491">
        <v>50</v>
      </c>
      <c r="F13" s="491">
        <v>53</v>
      </c>
      <c r="G13" s="491">
        <v>32</v>
      </c>
      <c r="H13" s="424"/>
      <c r="I13" s="427"/>
    </row>
    <row r="14" spans="1:9" x14ac:dyDescent="0.35">
      <c r="A14" s="424"/>
      <c r="B14" s="424" t="s">
        <v>575</v>
      </c>
      <c r="C14" s="418"/>
      <c r="D14" s="490">
        <v>71623</v>
      </c>
      <c r="E14" s="491">
        <v>52</v>
      </c>
      <c r="F14" s="491">
        <v>55</v>
      </c>
      <c r="G14" s="491">
        <v>32.6</v>
      </c>
      <c r="H14" s="424"/>
      <c r="I14" s="427"/>
    </row>
    <row r="15" spans="1:9" x14ac:dyDescent="0.35">
      <c r="A15" s="424"/>
      <c r="B15" s="424" t="s">
        <v>576</v>
      </c>
      <c r="C15" s="418"/>
      <c r="D15" s="490">
        <v>66285</v>
      </c>
      <c r="E15" s="491">
        <v>56</v>
      </c>
      <c r="F15" s="491">
        <v>58</v>
      </c>
      <c r="G15" s="491">
        <v>33.299999999999997</v>
      </c>
      <c r="H15" s="424"/>
      <c r="I15" s="427"/>
    </row>
    <row r="16" spans="1:9" x14ac:dyDescent="0.35">
      <c r="A16" s="424"/>
      <c r="B16" s="424" t="s">
        <v>577</v>
      </c>
      <c r="C16" s="418"/>
      <c r="D16" s="490">
        <v>61124</v>
      </c>
      <c r="E16" s="491">
        <v>59</v>
      </c>
      <c r="F16" s="491">
        <v>61</v>
      </c>
      <c r="G16" s="491">
        <v>34</v>
      </c>
      <c r="H16" s="424"/>
      <c r="I16" s="427"/>
    </row>
    <row r="17" spans="1:9" x14ac:dyDescent="0.35">
      <c r="A17" s="424"/>
      <c r="B17" s="424" t="s">
        <v>578</v>
      </c>
      <c r="C17" s="418"/>
      <c r="D17" s="490">
        <v>57280</v>
      </c>
      <c r="E17" s="491">
        <v>62</v>
      </c>
      <c r="F17" s="491">
        <v>64</v>
      </c>
      <c r="G17" s="491">
        <v>34.6</v>
      </c>
      <c r="H17" s="424"/>
      <c r="I17" s="427"/>
    </row>
    <row r="18" spans="1:9" x14ac:dyDescent="0.35">
      <c r="A18" s="424"/>
      <c r="B18" s="424" t="s">
        <v>579</v>
      </c>
      <c r="C18" s="418"/>
      <c r="D18" s="490">
        <v>55830</v>
      </c>
      <c r="E18" s="491">
        <v>64</v>
      </c>
      <c r="F18" s="491">
        <v>66</v>
      </c>
      <c r="G18" s="491">
        <v>35</v>
      </c>
      <c r="H18" s="424"/>
      <c r="I18" s="427"/>
    </row>
    <row r="19" spans="1:9" x14ac:dyDescent="0.35">
      <c r="A19" s="424"/>
      <c r="B19" s="424" t="s">
        <v>580</v>
      </c>
      <c r="C19" s="418"/>
      <c r="D19" s="490">
        <v>54169</v>
      </c>
      <c r="E19" s="491">
        <v>66</v>
      </c>
      <c r="F19" s="491">
        <v>68</v>
      </c>
      <c r="G19" s="491">
        <v>35.5</v>
      </c>
      <c r="H19" s="424"/>
      <c r="I19" s="427"/>
    </row>
    <row r="20" spans="1:9" x14ac:dyDescent="0.35">
      <c r="A20" s="424"/>
      <c r="B20" s="424" t="s">
        <v>581</v>
      </c>
      <c r="C20" s="418"/>
      <c r="D20" s="490">
        <v>52064</v>
      </c>
      <c r="E20" s="491">
        <v>67</v>
      </c>
      <c r="F20" s="491">
        <v>69</v>
      </c>
      <c r="G20" s="491">
        <v>35.799999999999997</v>
      </c>
      <c r="H20" s="424"/>
      <c r="I20" s="427"/>
    </row>
    <row r="21" spans="1:9" x14ac:dyDescent="0.35">
      <c r="A21" s="424"/>
      <c r="B21" s="424" t="s">
        <v>582</v>
      </c>
      <c r="C21" s="418"/>
      <c r="D21" s="490">
        <v>49782</v>
      </c>
      <c r="E21" s="491">
        <v>70</v>
      </c>
      <c r="F21" s="491">
        <v>72</v>
      </c>
      <c r="G21" s="491">
        <v>36.5</v>
      </c>
      <c r="H21" s="424" t="s">
        <v>183</v>
      </c>
      <c r="I21" s="427"/>
    </row>
    <row r="22" spans="1:9" x14ac:dyDescent="0.35">
      <c r="A22" s="424"/>
      <c r="B22" s="424"/>
      <c r="C22" s="418"/>
      <c r="D22" s="473"/>
      <c r="E22" s="474"/>
      <c r="F22" s="474"/>
      <c r="G22" s="474"/>
      <c r="H22" s="424"/>
      <c r="I22" s="427"/>
    </row>
    <row r="23" spans="1:9" x14ac:dyDescent="0.35">
      <c r="A23" s="402" t="s">
        <v>583</v>
      </c>
      <c r="B23" s="402" t="s">
        <v>247</v>
      </c>
      <c r="C23" s="426"/>
      <c r="D23" s="473"/>
      <c r="E23" s="474"/>
      <c r="F23" s="474"/>
      <c r="G23" s="474"/>
      <c r="H23" s="424"/>
      <c r="I23" s="427"/>
    </row>
    <row r="24" spans="1:9" x14ac:dyDescent="0.35">
      <c r="A24" s="424"/>
      <c r="B24" s="424" t="s">
        <v>573</v>
      </c>
      <c r="C24" s="418"/>
      <c r="D24" s="490">
        <v>5321</v>
      </c>
      <c r="E24" s="491">
        <v>41</v>
      </c>
      <c r="F24" s="491">
        <v>45</v>
      </c>
      <c r="G24" s="491">
        <v>30.6</v>
      </c>
      <c r="H24" s="424"/>
      <c r="I24" s="427"/>
    </row>
    <row r="25" spans="1:9" x14ac:dyDescent="0.35">
      <c r="A25" s="424"/>
      <c r="B25" s="428" t="s">
        <v>574</v>
      </c>
      <c r="C25" s="429"/>
      <c r="D25" s="490">
        <v>4578</v>
      </c>
      <c r="E25" s="491">
        <v>44</v>
      </c>
      <c r="F25" s="491">
        <v>48</v>
      </c>
      <c r="G25" s="491">
        <v>31.2</v>
      </c>
      <c r="H25" s="424"/>
      <c r="I25" s="427"/>
    </row>
    <row r="26" spans="1:9" x14ac:dyDescent="0.35">
      <c r="A26" s="424"/>
      <c r="B26" s="424" t="s">
        <v>575</v>
      </c>
      <c r="C26" s="418"/>
      <c r="D26" s="490">
        <v>3990</v>
      </c>
      <c r="E26" s="491">
        <v>48</v>
      </c>
      <c r="F26" s="491">
        <v>52</v>
      </c>
      <c r="G26" s="491">
        <v>32</v>
      </c>
      <c r="H26" s="424"/>
      <c r="I26" s="427"/>
    </row>
    <row r="27" spans="1:9" x14ac:dyDescent="0.35">
      <c r="A27" s="424"/>
      <c r="B27" s="424" t="s">
        <v>576</v>
      </c>
      <c r="C27" s="418"/>
      <c r="D27" s="490">
        <v>2962</v>
      </c>
      <c r="E27" s="491">
        <v>53</v>
      </c>
      <c r="F27" s="491">
        <v>56</v>
      </c>
      <c r="G27" s="491">
        <v>33</v>
      </c>
      <c r="H27" s="424"/>
      <c r="I27" s="427"/>
    </row>
    <row r="28" spans="1:9" x14ac:dyDescent="0.35">
      <c r="A28" s="424"/>
      <c r="B28" s="424" t="s">
        <v>577</v>
      </c>
      <c r="C28" s="418"/>
      <c r="D28" s="490">
        <v>2669</v>
      </c>
      <c r="E28" s="491">
        <v>54</v>
      </c>
      <c r="F28" s="491">
        <v>57</v>
      </c>
      <c r="G28" s="491">
        <v>33.200000000000003</v>
      </c>
      <c r="H28" s="424"/>
      <c r="I28" s="427"/>
    </row>
    <row r="29" spans="1:9" x14ac:dyDescent="0.35">
      <c r="A29" s="424"/>
      <c r="B29" s="424" t="s">
        <v>578</v>
      </c>
      <c r="C29" s="418"/>
      <c r="D29" s="490">
        <v>1809</v>
      </c>
      <c r="E29" s="491">
        <v>61</v>
      </c>
      <c r="F29" s="491">
        <v>63</v>
      </c>
      <c r="G29" s="491">
        <v>34.1</v>
      </c>
      <c r="H29" s="424"/>
      <c r="I29" s="427"/>
    </row>
    <row r="30" spans="1:9" x14ac:dyDescent="0.35">
      <c r="A30" s="424"/>
      <c r="B30" s="424" t="s">
        <v>579</v>
      </c>
      <c r="C30" s="418"/>
      <c r="D30" s="490">
        <v>1987</v>
      </c>
      <c r="E30" s="491">
        <v>63</v>
      </c>
      <c r="F30" s="491">
        <v>64</v>
      </c>
      <c r="G30" s="491">
        <v>34.9</v>
      </c>
      <c r="H30" s="424"/>
      <c r="I30" s="427"/>
    </row>
    <row r="31" spans="1:9" x14ac:dyDescent="0.35">
      <c r="A31" s="424"/>
      <c r="B31" s="424" t="s">
        <v>580</v>
      </c>
      <c r="C31" s="418"/>
      <c r="D31" s="490">
        <v>1632</v>
      </c>
      <c r="E31" s="491">
        <v>62</v>
      </c>
      <c r="F31" s="491">
        <v>65</v>
      </c>
      <c r="G31" s="491">
        <v>35.1</v>
      </c>
      <c r="H31" s="424"/>
      <c r="I31" s="427"/>
    </row>
    <row r="32" spans="1:9" x14ac:dyDescent="0.35">
      <c r="A32" s="424"/>
      <c r="B32" s="424" t="s">
        <v>581</v>
      </c>
      <c r="C32" s="418"/>
      <c r="D32" s="490">
        <v>1905</v>
      </c>
      <c r="E32" s="491">
        <v>67</v>
      </c>
      <c r="F32" s="491">
        <v>69</v>
      </c>
      <c r="G32" s="491">
        <v>36</v>
      </c>
      <c r="H32" s="424"/>
      <c r="I32" s="427"/>
    </row>
    <row r="33" spans="1:9" x14ac:dyDescent="0.35">
      <c r="A33" s="424"/>
      <c r="B33" s="424" t="s">
        <v>582</v>
      </c>
      <c r="C33" s="418"/>
      <c r="D33" s="490">
        <v>2619</v>
      </c>
      <c r="E33" s="491">
        <v>69</v>
      </c>
      <c r="F33" s="491">
        <v>71</v>
      </c>
      <c r="G33" s="491">
        <v>36.700000000000003</v>
      </c>
      <c r="H33" s="424"/>
      <c r="I33" s="427"/>
    </row>
    <row r="34" spans="1:9" x14ac:dyDescent="0.35">
      <c r="A34" s="424"/>
      <c r="B34" s="424"/>
      <c r="C34" s="418"/>
      <c r="D34" s="473"/>
      <c r="E34" s="474"/>
      <c r="F34" s="474"/>
      <c r="G34" s="474"/>
      <c r="H34" s="424"/>
      <c r="I34" s="427"/>
    </row>
    <row r="35" spans="1:9" x14ac:dyDescent="0.35">
      <c r="A35" s="402" t="s">
        <v>584</v>
      </c>
      <c r="B35" s="402" t="s">
        <v>260</v>
      </c>
      <c r="C35" s="426"/>
      <c r="D35" s="473"/>
      <c r="E35" s="474"/>
      <c r="F35" s="474"/>
      <c r="G35" s="474"/>
      <c r="H35" s="424"/>
      <c r="I35" s="427"/>
    </row>
    <row r="36" spans="1:9" x14ac:dyDescent="0.35">
      <c r="A36" s="402"/>
      <c r="B36" s="424" t="s">
        <v>573</v>
      </c>
      <c r="C36" s="418"/>
      <c r="D36" s="490">
        <v>16525</v>
      </c>
      <c r="E36" s="491">
        <v>44</v>
      </c>
      <c r="F36" s="491">
        <v>48</v>
      </c>
      <c r="G36" s="491">
        <v>30.7</v>
      </c>
      <c r="H36" s="424"/>
      <c r="I36" s="427"/>
    </row>
    <row r="37" spans="1:9" x14ac:dyDescent="0.35">
      <c r="A37" s="402"/>
      <c r="B37" s="428" t="s">
        <v>574</v>
      </c>
      <c r="C37" s="429"/>
      <c r="D37" s="490">
        <v>11398</v>
      </c>
      <c r="E37" s="491">
        <v>45</v>
      </c>
      <c r="F37" s="491">
        <v>48</v>
      </c>
      <c r="G37" s="491">
        <v>31.1</v>
      </c>
      <c r="H37" s="424"/>
      <c r="I37" s="427"/>
    </row>
    <row r="38" spans="1:9" x14ac:dyDescent="0.35">
      <c r="A38" s="402"/>
      <c r="B38" s="424" t="s">
        <v>575</v>
      </c>
      <c r="C38" s="418"/>
      <c r="D38" s="490">
        <v>9587</v>
      </c>
      <c r="E38" s="491">
        <v>49</v>
      </c>
      <c r="F38" s="491">
        <v>52</v>
      </c>
      <c r="G38" s="491">
        <v>31.7</v>
      </c>
      <c r="H38" s="424"/>
      <c r="I38" s="427"/>
    </row>
    <row r="39" spans="1:9" x14ac:dyDescent="0.35">
      <c r="A39" s="402"/>
      <c r="B39" s="424" t="s">
        <v>576</v>
      </c>
      <c r="C39" s="418"/>
      <c r="D39" s="490">
        <v>8190</v>
      </c>
      <c r="E39" s="491">
        <v>53</v>
      </c>
      <c r="F39" s="491">
        <v>57</v>
      </c>
      <c r="G39" s="491">
        <v>32.700000000000003</v>
      </c>
      <c r="H39" s="424"/>
      <c r="I39" s="427"/>
    </row>
    <row r="40" spans="1:9" x14ac:dyDescent="0.35">
      <c r="A40" s="402"/>
      <c r="B40" s="424" t="s">
        <v>577</v>
      </c>
      <c r="C40" s="418"/>
      <c r="D40" s="490">
        <v>6730</v>
      </c>
      <c r="E40" s="491">
        <v>56</v>
      </c>
      <c r="F40" s="491">
        <v>58</v>
      </c>
      <c r="G40" s="491">
        <v>33.6</v>
      </c>
      <c r="H40" s="424"/>
      <c r="I40" s="427"/>
    </row>
    <row r="41" spans="1:9" x14ac:dyDescent="0.35">
      <c r="A41" s="402"/>
      <c r="B41" s="424" t="s">
        <v>578</v>
      </c>
      <c r="C41" s="418"/>
      <c r="D41" s="490">
        <v>5925</v>
      </c>
      <c r="E41" s="491">
        <v>61</v>
      </c>
      <c r="F41" s="491">
        <v>63</v>
      </c>
      <c r="G41" s="491">
        <v>34.299999999999997</v>
      </c>
      <c r="H41" s="424"/>
      <c r="I41" s="427"/>
    </row>
    <row r="42" spans="1:9" x14ac:dyDescent="0.35">
      <c r="A42" s="402"/>
      <c r="B42" s="424" t="s">
        <v>579</v>
      </c>
      <c r="C42" s="418"/>
      <c r="D42" s="490">
        <v>6001</v>
      </c>
      <c r="E42" s="491">
        <v>63</v>
      </c>
      <c r="F42" s="491">
        <v>65</v>
      </c>
      <c r="G42" s="491">
        <v>34.799999999999997</v>
      </c>
      <c r="H42" s="424"/>
      <c r="I42" s="427"/>
    </row>
    <row r="43" spans="1:9" x14ac:dyDescent="0.35">
      <c r="A43" s="402"/>
      <c r="B43" s="424" t="s">
        <v>580</v>
      </c>
      <c r="C43" s="418"/>
      <c r="D43" s="490">
        <v>6279</v>
      </c>
      <c r="E43" s="491">
        <v>66</v>
      </c>
      <c r="F43" s="491">
        <v>67</v>
      </c>
      <c r="G43" s="491">
        <v>35.4</v>
      </c>
      <c r="H43" s="424"/>
      <c r="I43" s="427"/>
    </row>
    <row r="44" spans="1:9" x14ac:dyDescent="0.35">
      <c r="A44" s="402"/>
      <c r="B44" s="424" t="s">
        <v>581</v>
      </c>
      <c r="C44" s="418"/>
      <c r="D44" s="490">
        <v>7169</v>
      </c>
      <c r="E44" s="491">
        <v>68</v>
      </c>
      <c r="F44" s="491">
        <v>70</v>
      </c>
      <c r="G44" s="491">
        <v>36</v>
      </c>
      <c r="H44" s="424"/>
      <c r="I44" s="427"/>
    </row>
    <row r="45" spans="1:9" x14ac:dyDescent="0.35">
      <c r="A45" s="402"/>
      <c r="B45" s="424" t="s">
        <v>582</v>
      </c>
      <c r="C45" s="418"/>
      <c r="D45" s="490">
        <v>7881</v>
      </c>
      <c r="E45" s="491">
        <v>72</v>
      </c>
      <c r="F45" s="491">
        <v>73</v>
      </c>
      <c r="G45" s="491">
        <v>36.700000000000003</v>
      </c>
      <c r="H45" s="424"/>
      <c r="I45" s="427"/>
    </row>
    <row r="46" spans="1:9" x14ac:dyDescent="0.35">
      <c r="A46" s="402"/>
      <c r="B46" s="424"/>
      <c r="C46" s="418"/>
      <c r="D46" s="473"/>
      <c r="E46" s="474"/>
      <c r="F46" s="474"/>
      <c r="G46" s="474"/>
      <c r="H46" s="424"/>
      <c r="I46" s="427"/>
    </row>
    <row r="47" spans="1:9" x14ac:dyDescent="0.35">
      <c r="A47" s="402" t="s">
        <v>585</v>
      </c>
      <c r="B47" s="402" t="s">
        <v>408</v>
      </c>
      <c r="C47" s="426"/>
      <c r="D47" s="473"/>
      <c r="E47" s="474"/>
      <c r="F47" s="474"/>
      <c r="G47" s="474"/>
      <c r="H47" s="424"/>
      <c r="I47" s="427"/>
    </row>
    <row r="48" spans="1:9" x14ac:dyDescent="0.35">
      <c r="A48" s="424"/>
      <c r="B48" s="424" t="s">
        <v>573</v>
      </c>
      <c r="C48" s="418"/>
      <c r="D48" s="490">
        <v>9342</v>
      </c>
      <c r="E48" s="491">
        <v>43</v>
      </c>
      <c r="F48" s="491">
        <v>47</v>
      </c>
      <c r="G48" s="491">
        <v>30.1</v>
      </c>
      <c r="H48" s="424"/>
      <c r="I48" s="427"/>
    </row>
    <row r="49" spans="1:9" x14ac:dyDescent="0.35">
      <c r="A49" s="424"/>
      <c r="B49" s="428" t="s">
        <v>574</v>
      </c>
      <c r="C49" s="429"/>
      <c r="D49" s="490">
        <v>9769</v>
      </c>
      <c r="E49" s="491">
        <v>46</v>
      </c>
      <c r="F49" s="491">
        <v>50</v>
      </c>
      <c r="G49" s="491">
        <v>30.7</v>
      </c>
      <c r="H49" s="424"/>
      <c r="I49" s="427"/>
    </row>
    <row r="50" spans="1:9" x14ac:dyDescent="0.35">
      <c r="A50" s="424"/>
      <c r="B50" s="424" t="s">
        <v>575</v>
      </c>
      <c r="C50" s="418"/>
      <c r="D50" s="490">
        <v>7293</v>
      </c>
      <c r="E50" s="491">
        <v>50</v>
      </c>
      <c r="F50" s="491">
        <v>54</v>
      </c>
      <c r="G50" s="491">
        <v>31.7</v>
      </c>
      <c r="H50" s="424"/>
      <c r="I50" s="427"/>
    </row>
    <row r="51" spans="1:9" x14ac:dyDescent="0.35">
      <c r="A51" s="424"/>
      <c r="B51" s="424" t="s">
        <v>576</v>
      </c>
      <c r="C51" s="418"/>
      <c r="D51" s="490">
        <v>6344</v>
      </c>
      <c r="E51" s="491">
        <v>54</v>
      </c>
      <c r="F51" s="491">
        <v>57</v>
      </c>
      <c r="G51" s="491">
        <v>32.4</v>
      </c>
      <c r="H51" s="424"/>
      <c r="I51" s="427"/>
    </row>
    <row r="52" spans="1:9" x14ac:dyDescent="0.35">
      <c r="A52" s="424"/>
      <c r="B52" s="424" t="s">
        <v>577</v>
      </c>
      <c r="C52" s="418"/>
      <c r="D52" s="490">
        <v>5363</v>
      </c>
      <c r="E52" s="491">
        <v>58</v>
      </c>
      <c r="F52" s="491">
        <v>60</v>
      </c>
      <c r="G52" s="491">
        <v>33.200000000000003</v>
      </c>
      <c r="H52" s="424"/>
      <c r="I52" s="427"/>
    </row>
    <row r="53" spans="1:9" x14ac:dyDescent="0.35">
      <c r="A53" s="424"/>
      <c r="B53" s="424" t="s">
        <v>578</v>
      </c>
      <c r="C53" s="418"/>
      <c r="D53" s="490">
        <v>4871</v>
      </c>
      <c r="E53" s="491">
        <v>61</v>
      </c>
      <c r="F53" s="491">
        <v>63</v>
      </c>
      <c r="G53" s="491">
        <v>34</v>
      </c>
      <c r="H53" s="424"/>
      <c r="I53" s="427"/>
    </row>
    <row r="54" spans="1:9" x14ac:dyDescent="0.35">
      <c r="A54" s="424"/>
      <c r="B54" s="424" t="s">
        <v>579</v>
      </c>
      <c r="C54" s="418"/>
      <c r="D54" s="490">
        <v>5444</v>
      </c>
      <c r="E54" s="491">
        <v>64</v>
      </c>
      <c r="F54" s="491">
        <v>66</v>
      </c>
      <c r="G54" s="491">
        <v>34.799999999999997</v>
      </c>
      <c r="H54" s="424"/>
      <c r="I54" s="427"/>
    </row>
    <row r="55" spans="1:9" x14ac:dyDescent="0.35">
      <c r="A55" s="424"/>
      <c r="B55" s="424" t="s">
        <v>580</v>
      </c>
      <c r="C55" s="418"/>
      <c r="D55" s="490">
        <v>5150</v>
      </c>
      <c r="E55" s="491">
        <v>67</v>
      </c>
      <c r="F55" s="491">
        <v>69</v>
      </c>
      <c r="G55" s="491">
        <v>35.200000000000003</v>
      </c>
      <c r="H55" s="424"/>
      <c r="I55" s="427"/>
    </row>
    <row r="56" spans="1:9" x14ac:dyDescent="0.35">
      <c r="A56" s="424"/>
      <c r="B56" s="424" t="s">
        <v>581</v>
      </c>
      <c r="C56" s="418"/>
      <c r="D56" s="490">
        <v>5563</v>
      </c>
      <c r="E56" s="491">
        <v>67</v>
      </c>
      <c r="F56" s="491">
        <v>68</v>
      </c>
      <c r="G56" s="491">
        <v>35.1</v>
      </c>
      <c r="H56" s="424"/>
      <c r="I56" s="427"/>
    </row>
    <row r="57" spans="1:9" x14ac:dyDescent="0.35">
      <c r="A57" s="424"/>
      <c r="B57" s="424" t="s">
        <v>582</v>
      </c>
      <c r="C57" s="418"/>
      <c r="D57" s="490">
        <v>5356</v>
      </c>
      <c r="E57" s="491">
        <v>70</v>
      </c>
      <c r="F57" s="491">
        <v>72</v>
      </c>
      <c r="G57" s="491">
        <v>36.1</v>
      </c>
      <c r="H57" s="424"/>
      <c r="I57" s="427"/>
    </row>
    <row r="58" spans="1:9" x14ac:dyDescent="0.35">
      <c r="A58" s="424"/>
      <c r="B58" s="424"/>
      <c r="C58" s="418"/>
      <c r="D58" s="473"/>
      <c r="E58" s="474"/>
      <c r="F58" s="474"/>
      <c r="G58" s="474"/>
      <c r="H58" s="424"/>
      <c r="I58" s="427"/>
    </row>
    <row r="59" spans="1:9" x14ac:dyDescent="0.35">
      <c r="A59" s="402" t="s">
        <v>586</v>
      </c>
      <c r="B59" s="402" t="s">
        <v>299</v>
      </c>
      <c r="C59" s="426"/>
      <c r="D59" s="473"/>
      <c r="E59" s="474"/>
      <c r="F59" s="474"/>
      <c r="G59" s="474"/>
      <c r="H59" s="424"/>
      <c r="I59" s="427"/>
    </row>
    <row r="60" spans="1:9" x14ac:dyDescent="0.35">
      <c r="A60" s="402"/>
      <c r="B60" s="424" t="s">
        <v>573</v>
      </c>
      <c r="C60" s="418"/>
      <c r="D60" s="490">
        <v>5688</v>
      </c>
      <c r="E60" s="491">
        <v>39</v>
      </c>
      <c r="F60" s="491">
        <v>43</v>
      </c>
      <c r="G60" s="491">
        <v>30.3</v>
      </c>
      <c r="H60" s="424"/>
      <c r="I60" s="427"/>
    </row>
    <row r="61" spans="1:9" x14ac:dyDescent="0.35">
      <c r="A61" s="402"/>
      <c r="B61" s="428" t="s">
        <v>574</v>
      </c>
      <c r="C61" s="429"/>
      <c r="D61" s="490">
        <v>6060</v>
      </c>
      <c r="E61" s="491">
        <v>44</v>
      </c>
      <c r="F61" s="491">
        <v>47</v>
      </c>
      <c r="G61" s="491">
        <v>31.2</v>
      </c>
      <c r="H61" s="424"/>
      <c r="I61" s="427"/>
    </row>
    <row r="62" spans="1:9" x14ac:dyDescent="0.35">
      <c r="A62" s="402"/>
      <c r="B62" s="424" t="s">
        <v>575</v>
      </c>
      <c r="C62" s="418"/>
      <c r="D62" s="490">
        <v>5375</v>
      </c>
      <c r="E62" s="491">
        <v>48</v>
      </c>
      <c r="F62" s="491">
        <v>51</v>
      </c>
      <c r="G62" s="491">
        <v>32.1</v>
      </c>
      <c r="H62" s="424"/>
      <c r="I62" s="427"/>
    </row>
    <row r="63" spans="1:9" x14ac:dyDescent="0.35">
      <c r="A63" s="402"/>
      <c r="B63" s="424" t="s">
        <v>576</v>
      </c>
      <c r="C63" s="418"/>
      <c r="D63" s="490">
        <v>5412</v>
      </c>
      <c r="E63" s="491">
        <v>52</v>
      </c>
      <c r="F63" s="491">
        <v>54</v>
      </c>
      <c r="G63" s="491">
        <v>32.9</v>
      </c>
      <c r="H63" s="424"/>
      <c r="I63" s="427"/>
    </row>
    <row r="64" spans="1:9" x14ac:dyDescent="0.35">
      <c r="A64" s="402"/>
      <c r="B64" s="424" t="s">
        <v>577</v>
      </c>
      <c r="C64" s="418"/>
      <c r="D64" s="490">
        <v>5541</v>
      </c>
      <c r="E64" s="491">
        <v>56</v>
      </c>
      <c r="F64" s="491">
        <v>58</v>
      </c>
      <c r="G64" s="491">
        <v>33.700000000000003</v>
      </c>
      <c r="H64" s="424"/>
      <c r="I64" s="427"/>
    </row>
    <row r="65" spans="1:9" x14ac:dyDescent="0.35">
      <c r="A65" s="402"/>
      <c r="B65" s="424" t="s">
        <v>578</v>
      </c>
      <c r="C65" s="418"/>
      <c r="D65" s="490">
        <v>4984</v>
      </c>
      <c r="E65" s="491">
        <v>59</v>
      </c>
      <c r="F65" s="491">
        <v>61</v>
      </c>
      <c r="G65" s="491">
        <v>34.4</v>
      </c>
      <c r="H65" s="424"/>
      <c r="I65" s="427"/>
    </row>
    <row r="66" spans="1:9" x14ac:dyDescent="0.35">
      <c r="A66" s="402"/>
      <c r="B66" s="424" t="s">
        <v>579</v>
      </c>
      <c r="C66" s="418"/>
      <c r="D66" s="490">
        <v>5105</v>
      </c>
      <c r="E66" s="491">
        <v>61</v>
      </c>
      <c r="F66" s="491">
        <v>63</v>
      </c>
      <c r="G66" s="491">
        <v>35</v>
      </c>
      <c r="H66" s="424"/>
      <c r="I66" s="427"/>
    </row>
    <row r="67" spans="1:9" x14ac:dyDescent="0.35">
      <c r="A67" s="402"/>
      <c r="B67" s="424" t="s">
        <v>580</v>
      </c>
      <c r="C67" s="418"/>
      <c r="D67" s="490">
        <v>5921</v>
      </c>
      <c r="E67" s="491">
        <v>64</v>
      </c>
      <c r="F67" s="491">
        <v>66</v>
      </c>
      <c r="G67" s="491">
        <v>35.6</v>
      </c>
      <c r="H67" s="424"/>
      <c r="I67" s="427"/>
    </row>
    <row r="68" spans="1:9" x14ac:dyDescent="0.35">
      <c r="A68" s="402"/>
      <c r="B68" s="424" t="s">
        <v>581</v>
      </c>
      <c r="C68" s="418"/>
      <c r="D68" s="490">
        <v>5683</v>
      </c>
      <c r="E68" s="491">
        <v>66</v>
      </c>
      <c r="F68" s="491">
        <v>67</v>
      </c>
      <c r="G68" s="491">
        <v>35.799999999999997</v>
      </c>
      <c r="H68" s="424"/>
      <c r="I68" s="427"/>
    </row>
    <row r="69" spans="1:9" x14ac:dyDescent="0.35">
      <c r="A69" s="402"/>
      <c r="B69" s="424" t="s">
        <v>582</v>
      </c>
      <c r="C69" s="418"/>
      <c r="D69" s="490">
        <v>4096</v>
      </c>
      <c r="E69" s="491">
        <v>70</v>
      </c>
      <c r="F69" s="491">
        <v>71</v>
      </c>
      <c r="G69" s="491">
        <v>36.6</v>
      </c>
      <c r="H69" s="424"/>
      <c r="I69" s="427"/>
    </row>
    <row r="70" spans="1:9" x14ac:dyDescent="0.35">
      <c r="A70" s="402"/>
      <c r="B70" s="424"/>
      <c r="C70" s="418"/>
      <c r="D70" s="473"/>
      <c r="E70" s="474"/>
      <c r="F70" s="474"/>
      <c r="G70" s="474"/>
      <c r="H70" s="424"/>
      <c r="I70" s="427"/>
    </row>
    <row r="71" spans="1:9" x14ac:dyDescent="0.35">
      <c r="A71" s="402" t="s">
        <v>412</v>
      </c>
      <c r="B71" s="402" t="s">
        <v>309</v>
      </c>
      <c r="C71" s="426"/>
      <c r="D71" s="473"/>
      <c r="E71" s="474"/>
      <c r="F71" s="474"/>
      <c r="G71" s="474"/>
      <c r="H71" s="424"/>
      <c r="I71" s="427"/>
    </row>
    <row r="72" spans="1:9" x14ac:dyDescent="0.35">
      <c r="A72" s="424"/>
      <c r="B72" s="424" t="s">
        <v>573</v>
      </c>
      <c r="C72" s="418"/>
      <c r="D72" s="490">
        <v>13545</v>
      </c>
      <c r="E72" s="491">
        <v>47</v>
      </c>
      <c r="F72" s="491">
        <v>51</v>
      </c>
      <c r="G72" s="491">
        <v>31.6</v>
      </c>
      <c r="H72" s="424"/>
      <c r="I72" s="427"/>
    </row>
    <row r="73" spans="1:9" x14ac:dyDescent="0.35">
      <c r="A73" s="424"/>
      <c r="B73" s="428" t="s">
        <v>574</v>
      </c>
      <c r="C73" s="429"/>
      <c r="D73" s="490">
        <v>10942</v>
      </c>
      <c r="E73" s="491">
        <v>48</v>
      </c>
      <c r="F73" s="491">
        <v>51</v>
      </c>
      <c r="G73" s="491">
        <v>31.9</v>
      </c>
      <c r="H73" s="424"/>
      <c r="I73" s="427"/>
    </row>
    <row r="74" spans="1:9" x14ac:dyDescent="0.35">
      <c r="A74" s="424"/>
      <c r="B74" s="424" t="s">
        <v>575</v>
      </c>
      <c r="C74" s="418"/>
      <c r="D74" s="490">
        <v>7849</v>
      </c>
      <c r="E74" s="491">
        <v>50</v>
      </c>
      <c r="F74" s="491">
        <v>53</v>
      </c>
      <c r="G74" s="491">
        <v>32.5</v>
      </c>
      <c r="H74" s="424"/>
      <c r="I74" s="427"/>
    </row>
    <row r="75" spans="1:9" x14ac:dyDescent="0.35">
      <c r="A75" s="424"/>
      <c r="B75" s="424" t="s">
        <v>576</v>
      </c>
      <c r="C75" s="418"/>
      <c r="D75" s="490">
        <v>6440</v>
      </c>
      <c r="E75" s="491">
        <v>56</v>
      </c>
      <c r="F75" s="491">
        <v>58</v>
      </c>
      <c r="G75" s="491">
        <v>33.6</v>
      </c>
      <c r="H75" s="424"/>
      <c r="I75" s="427"/>
    </row>
    <row r="76" spans="1:9" x14ac:dyDescent="0.35">
      <c r="A76" s="424"/>
      <c r="B76" s="424" t="s">
        <v>577</v>
      </c>
      <c r="C76" s="418"/>
      <c r="D76" s="490">
        <v>5773</v>
      </c>
      <c r="E76" s="491">
        <v>57</v>
      </c>
      <c r="F76" s="491">
        <v>60</v>
      </c>
      <c r="G76" s="491">
        <v>34</v>
      </c>
      <c r="H76" s="424"/>
      <c r="I76" s="427"/>
    </row>
    <row r="77" spans="1:9" x14ac:dyDescent="0.35">
      <c r="A77" s="424"/>
      <c r="B77" s="424" t="s">
        <v>578</v>
      </c>
      <c r="C77" s="418"/>
      <c r="D77" s="490">
        <v>5793</v>
      </c>
      <c r="E77" s="491">
        <v>60</v>
      </c>
      <c r="F77" s="491">
        <v>63</v>
      </c>
      <c r="G77" s="491">
        <v>34.9</v>
      </c>
      <c r="H77" s="424"/>
      <c r="I77" s="427"/>
    </row>
    <row r="78" spans="1:9" x14ac:dyDescent="0.35">
      <c r="A78" s="424"/>
      <c r="B78" s="424" t="s">
        <v>579</v>
      </c>
      <c r="C78" s="418"/>
      <c r="D78" s="490">
        <v>5358</v>
      </c>
      <c r="E78" s="491">
        <v>64</v>
      </c>
      <c r="F78" s="491">
        <v>66</v>
      </c>
      <c r="G78" s="491">
        <v>35.6</v>
      </c>
      <c r="H78" s="424"/>
      <c r="I78" s="427"/>
    </row>
    <row r="79" spans="1:9" x14ac:dyDescent="0.35">
      <c r="A79" s="424"/>
      <c r="B79" s="424" t="s">
        <v>580</v>
      </c>
      <c r="C79" s="418"/>
      <c r="D79" s="490">
        <v>4999</v>
      </c>
      <c r="E79" s="491">
        <v>66</v>
      </c>
      <c r="F79" s="491">
        <v>67</v>
      </c>
      <c r="G79" s="491">
        <v>35.9</v>
      </c>
      <c r="H79" s="424"/>
      <c r="I79" s="427"/>
    </row>
    <row r="80" spans="1:9" x14ac:dyDescent="0.35">
      <c r="A80" s="424"/>
      <c r="B80" s="424" t="s">
        <v>581</v>
      </c>
      <c r="C80" s="418"/>
      <c r="D80" s="490">
        <v>4736</v>
      </c>
      <c r="E80" s="491">
        <v>68</v>
      </c>
      <c r="F80" s="491">
        <v>69</v>
      </c>
      <c r="G80" s="491">
        <v>36.299999999999997</v>
      </c>
      <c r="H80" s="424"/>
      <c r="I80" s="427"/>
    </row>
    <row r="81" spans="1:9" x14ac:dyDescent="0.35">
      <c r="A81" s="424"/>
      <c r="B81" s="424" t="s">
        <v>582</v>
      </c>
      <c r="C81" s="418"/>
      <c r="D81" s="490">
        <v>4229</v>
      </c>
      <c r="E81" s="491">
        <v>70</v>
      </c>
      <c r="F81" s="491">
        <v>72</v>
      </c>
      <c r="G81" s="491">
        <v>37</v>
      </c>
      <c r="H81" s="424"/>
      <c r="I81" s="427"/>
    </row>
    <row r="82" spans="1:9" x14ac:dyDescent="0.35">
      <c r="A82" s="424"/>
      <c r="B82" s="424"/>
      <c r="C82" s="418"/>
      <c r="D82" s="473"/>
      <c r="E82" s="474"/>
      <c r="F82" s="474"/>
      <c r="G82" s="474"/>
      <c r="H82" s="424"/>
      <c r="I82" s="427"/>
    </row>
    <row r="83" spans="1:9" x14ac:dyDescent="0.35">
      <c r="A83" s="402" t="s">
        <v>587</v>
      </c>
      <c r="B83" s="402" t="s">
        <v>510</v>
      </c>
      <c r="C83" s="426"/>
      <c r="D83" s="473"/>
      <c r="E83" s="474"/>
      <c r="F83" s="474"/>
      <c r="G83" s="474"/>
      <c r="H83" s="424"/>
      <c r="I83" s="427"/>
    </row>
    <row r="84" spans="1:9" x14ac:dyDescent="0.35">
      <c r="A84" s="402"/>
      <c r="B84" s="424" t="s">
        <v>573</v>
      </c>
      <c r="C84" s="418"/>
      <c r="D84" s="490">
        <v>3571</v>
      </c>
      <c r="E84" s="491">
        <v>45</v>
      </c>
      <c r="F84" s="491">
        <v>49</v>
      </c>
      <c r="G84" s="491">
        <v>31.3</v>
      </c>
      <c r="H84" s="424"/>
      <c r="I84" s="427"/>
    </row>
    <row r="85" spans="1:9" x14ac:dyDescent="0.35">
      <c r="A85" s="402"/>
      <c r="B85" s="428" t="s">
        <v>574</v>
      </c>
      <c r="C85" s="429"/>
      <c r="D85" s="490">
        <v>6143</v>
      </c>
      <c r="E85" s="491">
        <v>48</v>
      </c>
      <c r="F85" s="491">
        <v>51</v>
      </c>
      <c r="G85" s="491">
        <v>32</v>
      </c>
      <c r="H85" s="424"/>
      <c r="I85" s="427"/>
    </row>
    <row r="86" spans="1:9" x14ac:dyDescent="0.35">
      <c r="A86" s="402"/>
      <c r="B86" s="424" t="s">
        <v>575</v>
      </c>
      <c r="C86" s="418"/>
      <c r="D86" s="490">
        <v>7361</v>
      </c>
      <c r="E86" s="491">
        <v>50</v>
      </c>
      <c r="F86" s="491">
        <v>53</v>
      </c>
      <c r="G86" s="491">
        <v>32.4</v>
      </c>
      <c r="H86" s="424"/>
      <c r="I86" s="427"/>
    </row>
    <row r="87" spans="1:9" x14ac:dyDescent="0.35">
      <c r="A87" s="402"/>
      <c r="B87" s="424" t="s">
        <v>576</v>
      </c>
      <c r="C87" s="418"/>
      <c r="D87" s="490">
        <v>8203</v>
      </c>
      <c r="E87" s="491">
        <v>55</v>
      </c>
      <c r="F87" s="491">
        <v>57</v>
      </c>
      <c r="G87" s="491">
        <v>33.200000000000003</v>
      </c>
      <c r="H87" s="424"/>
      <c r="I87" s="427"/>
    </row>
    <row r="88" spans="1:9" x14ac:dyDescent="0.35">
      <c r="A88" s="402"/>
      <c r="B88" s="424" t="s">
        <v>577</v>
      </c>
      <c r="C88" s="418"/>
      <c r="D88" s="490">
        <v>8611</v>
      </c>
      <c r="E88" s="491">
        <v>60</v>
      </c>
      <c r="F88" s="491">
        <v>62</v>
      </c>
      <c r="G88" s="491">
        <v>34</v>
      </c>
      <c r="H88" s="424"/>
      <c r="I88" s="427"/>
    </row>
    <row r="89" spans="1:9" x14ac:dyDescent="0.35">
      <c r="A89" s="402"/>
      <c r="B89" s="424" t="s">
        <v>578</v>
      </c>
      <c r="C89" s="418"/>
      <c r="D89" s="490">
        <v>8469</v>
      </c>
      <c r="E89" s="491">
        <v>60</v>
      </c>
      <c r="F89" s="491">
        <v>62</v>
      </c>
      <c r="G89" s="491">
        <v>34.299999999999997</v>
      </c>
      <c r="H89" s="424"/>
      <c r="I89" s="427"/>
    </row>
    <row r="90" spans="1:9" x14ac:dyDescent="0.35">
      <c r="A90" s="402"/>
      <c r="B90" s="424" t="s">
        <v>579</v>
      </c>
      <c r="C90" s="418"/>
      <c r="D90" s="490">
        <v>8368</v>
      </c>
      <c r="E90" s="491">
        <v>62</v>
      </c>
      <c r="F90" s="491">
        <v>65</v>
      </c>
      <c r="G90" s="491">
        <v>34.6</v>
      </c>
      <c r="H90" s="424"/>
      <c r="I90" s="427"/>
    </row>
    <row r="91" spans="1:9" x14ac:dyDescent="0.35">
      <c r="A91" s="402"/>
      <c r="B91" s="424" t="s">
        <v>580</v>
      </c>
      <c r="C91" s="418"/>
      <c r="D91" s="490">
        <v>8386</v>
      </c>
      <c r="E91" s="491">
        <v>64</v>
      </c>
      <c r="F91" s="491">
        <v>67</v>
      </c>
      <c r="G91" s="491">
        <v>35.200000000000003</v>
      </c>
      <c r="H91" s="424"/>
      <c r="I91" s="427"/>
    </row>
    <row r="92" spans="1:9" x14ac:dyDescent="0.35">
      <c r="A92" s="402"/>
      <c r="B92" s="424" t="s">
        <v>581</v>
      </c>
      <c r="C92" s="418"/>
      <c r="D92" s="490">
        <v>6453</v>
      </c>
      <c r="E92" s="491">
        <v>65</v>
      </c>
      <c r="F92" s="491">
        <v>67</v>
      </c>
      <c r="G92" s="491">
        <v>35.4</v>
      </c>
      <c r="H92" s="424"/>
      <c r="I92" s="427"/>
    </row>
    <row r="93" spans="1:9" x14ac:dyDescent="0.35">
      <c r="A93" s="402"/>
      <c r="B93" s="424" t="s">
        <v>582</v>
      </c>
      <c r="C93" s="418"/>
      <c r="D93" s="490">
        <v>5490</v>
      </c>
      <c r="E93" s="491">
        <v>70</v>
      </c>
      <c r="F93" s="491">
        <v>71</v>
      </c>
      <c r="G93" s="491">
        <v>36.299999999999997</v>
      </c>
      <c r="H93" s="424"/>
      <c r="I93" s="427"/>
    </row>
    <row r="94" spans="1:9" x14ac:dyDescent="0.35">
      <c r="A94" s="402"/>
      <c r="B94" s="424"/>
      <c r="C94" s="418"/>
      <c r="D94" s="473"/>
      <c r="E94" s="474"/>
      <c r="F94" s="474"/>
      <c r="G94" s="474"/>
      <c r="H94" s="424"/>
      <c r="I94" s="427"/>
    </row>
    <row r="95" spans="1:9" x14ac:dyDescent="0.35">
      <c r="A95" s="402" t="s">
        <v>588</v>
      </c>
      <c r="B95" s="402" t="s">
        <v>336</v>
      </c>
      <c r="C95" s="426"/>
      <c r="D95" s="473"/>
      <c r="E95" s="474"/>
      <c r="F95" s="474"/>
      <c r="G95" s="474"/>
      <c r="H95" s="424"/>
      <c r="I95" s="427"/>
    </row>
    <row r="96" spans="1:9" x14ac:dyDescent="0.35">
      <c r="A96" s="424"/>
      <c r="B96" s="424" t="s">
        <v>573</v>
      </c>
      <c r="C96" s="418"/>
      <c r="D96" s="490">
        <v>29629</v>
      </c>
      <c r="E96" s="491">
        <v>56</v>
      </c>
      <c r="F96" s="491">
        <v>59</v>
      </c>
      <c r="G96" s="491">
        <v>33.1</v>
      </c>
      <c r="H96" s="424"/>
      <c r="I96" s="427"/>
    </row>
    <row r="97" spans="1:9" x14ac:dyDescent="0.35">
      <c r="A97" s="424"/>
      <c r="B97" s="428" t="s">
        <v>574</v>
      </c>
      <c r="C97" s="429"/>
      <c r="D97" s="490">
        <v>21267</v>
      </c>
      <c r="E97" s="491">
        <v>57</v>
      </c>
      <c r="F97" s="491">
        <v>59</v>
      </c>
      <c r="G97" s="491">
        <v>33.299999999999997</v>
      </c>
      <c r="H97" s="424"/>
      <c r="I97" s="427"/>
    </row>
    <row r="98" spans="1:9" x14ac:dyDescent="0.35">
      <c r="A98" s="424"/>
      <c r="B98" s="424" t="s">
        <v>575</v>
      </c>
      <c r="C98" s="418"/>
      <c r="D98" s="490">
        <v>15273</v>
      </c>
      <c r="E98" s="491">
        <v>59</v>
      </c>
      <c r="F98" s="491">
        <v>61</v>
      </c>
      <c r="G98" s="491">
        <v>33.6</v>
      </c>
      <c r="H98" s="424"/>
      <c r="I98" s="427"/>
    </row>
    <row r="99" spans="1:9" x14ac:dyDescent="0.35">
      <c r="A99" s="424"/>
      <c r="B99" s="424" t="s">
        <v>576</v>
      </c>
      <c r="C99" s="418"/>
      <c r="D99" s="490">
        <v>10209</v>
      </c>
      <c r="E99" s="491">
        <v>61</v>
      </c>
      <c r="F99" s="491">
        <v>63</v>
      </c>
      <c r="G99" s="491">
        <v>34.1</v>
      </c>
      <c r="H99" s="424"/>
      <c r="I99" s="427"/>
    </row>
    <row r="100" spans="1:9" x14ac:dyDescent="0.35">
      <c r="A100" s="424"/>
      <c r="B100" s="424" t="s">
        <v>577</v>
      </c>
      <c r="C100" s="418"/>
      <c r="D100" s="490">
        <v>7092</v>
      </c>
      <c r="E100" s="491">
        <v>64</v>
      </c>
      <c r="F100" s="491">
        <v>65</v>
      </c>
      <c r="G100" s="491">
        <v>34.799999999999997</v>
      </c>
      <c r="H100" s="424"/>
      <c r="I100" s="427"/>
    </row>
    <row r="101" spans="1:9" x14ac:dyDescent="0.35">
      <c r="A101" s="424"/>
      <c r="B101" s="424" t="s">
        <v>578</v>
      </c>
      <c r="C101" s="418"/>
      <c r="D101" s="490">
        <v>5466</v>
      </c>
      <c r="E101" s="491">
        <v>66</v>
      </c>
      <c r="F101" s="491">
        <v>67</v>
      </c>
      <c r="G101" s="491">
        <v>35</v>
      </c>
      <c r="H101" s="424"/>
      <c r="I101" s="427"/>
    </row>
    <row r="102" spans="1:9" x14ac:dyDescent="0.35">
      <c r="A102" s="424"/>
      <c r="B102" s="424" t="s">
        <v>579</v>
      </c>
      <c r="C102" s="418"/>
      <c r="D102" s="490">
        <v>4781</v>
      </c>
      <c r="E102" s="491">
        <v>65</v>
      </c>
      <c r="F102" s="491">
        <v>67</v>
      </c>
      <c r="G102" s="491">
        <v>35.1</v>
      </c>
      <c r="H102" s="424"/>
      <c r="I102" s="427"/>
    </row>
    <row r="103" spans="1:9" x14ac:dyDescent="0.35">
      <c r="A103" s="424"/>
      <c r="B103" s="424" t="s">
        <v>580</v>
      </c>
      <c r="C103" s="418"/>
      <c r="D103" s="490">
        <v>3748</v>
      </c>
      <c r="E103" s="491">
        <v>69</v>
      </c>
      <c r="F103" s="491">
        <v>70</v>
      </c>
      <c r="G103" s="491">
        <v>35.6</v>
      </c>
      <c r="H103" s="424"/>
      <c r="I103" s="427"/>
    </row>
    <row r="104" spans="1:9" x14ac:dyDescent="0.35">
      <c r="A104" s="424"/>
      <c r="B104" s="424" t="s">
        <v>581</v>
      </c>
      <c r="C104" s="418"/>
      <c r="D104" s="490">
        <v>3672</v>
      </c>
      <c r="E104" s="491">
        <v>70</v>
      </c>
      <c r="F104" s="491">
        <v>72</v>
      </c>
      <c r="G104" s="491">
        <v>36.4</v>
      </c>
      <c r="H104" s="424"/>
      <c r="I104" s="427"/>
    </row>
    <row r="105" spans="1:9" x14ac:dyDescent="0.35">
      <c r="A105" s="424"/>
      <c r="B105" s="424" t="s">
        <v>582</v>
      </c>
      <c r="C105" s="418"/>
      <c r="D105" s="490">
        <v>2854</v>
      </c>
      <c r="E105" s="491">
        <v>73</v>
      </c>
      <c r="F105" s="491">
        <v>74</v>
      </c>
      <c r="G105" s="491">
        <v>36.6</v>
      </c>
      <c r="H105" s="424"/>
      <c r="I105" s="427"/>
    </row>
    <row r="106" spans="1:9" x14ac:dyDescent="0.35">
      <c r="A106" s="424"/>
      <c r="B106" s="424"/>
      <c r="C106" s="418"/>
      <c r="D106" s="473"/>
      <c r="E106" s="474"/>
      <c r="F106" s="474"/>
      <c r="G106" s="474"/>
      <c r="H106" s="424"/>
      <c r="I106" s="427"/>
    </row>
    <row r="107" spans="1:9" x14ac:dyDescent="0.35">
      <c r="A107" s="402" t="s">
        <v>589</v>
      </c>
      <c r="B107" s="402" t="s">
        <v>372</v>
      </c>
      <c r="C107" s="426"/>
      <c r="D107" s="473"/>
      <c r="E107" s="474"/>
      <c r="F107" s="474"/>
      <c r="G107" s="474"/>
      <c r="H107" s="424"/>
      <c r="I107" s="427"/>
    </row>
    <row r="108" spans="1:9" x14ac:dyDescent="0.35">
      <c r="A108" s="402"/>
      <c r="B108" s="424" t="s">
        <v>573</v>
      </c>
      <c r="C108" s="418"/>
      <c r="D108" s="490">
        <v>4058</v>
      </c>
      <c r="E108" s="491">
        <v>51</v>
      </c>
      <c r="F108" s="491">
        <v>53</v>
      </c>
      <c r="G108" s="491">
        <v>32.299999999999997</v>
      </c>
      <c r="H108" s="424"/>
      <c r="I108" s="427"/>
    </row>
    <row r="109" spans="1:9" x14ac:dyDescent="0.35">
      <c r="A109" s="402"/>
      <c r="B109" s="428" t="s">
        <v>574</v>
      </c>
      <c r="C109" s="429"/>
      <c r="D109" s="490">
        <v>6961</v>
      </c>
      <c r="E109" s="491">
        <v>54</v>
      </c>
      <c r="F109" s="491">
        <v>56</v>
      </c>
      <c r="G109" s="491">
        <v>33</v>
      </c>
      <c r="H109" s="424"/>
      <c r="I109" s="427"/>
    </row>
    <row r="110" spans="1:9" x14ac:dyDescent="0.35">
      <c r="A110" s="402"/>
      <c r="B110" s="424" t="s">
        <v>575</v>
      </c>
      <c r="C110" s="418"/>
      <c r="D110" s="490">
        <v>9390</v>
      </c>
      <c r="E110" s="491">
        <v>54</v>
      </c>
      <c r="F110" s="491">
        <v>56</v>
      </c>
      <c r="G110" s="491">
        <v>33.200000000000003</v>
      </c>
      <c r="H110" s="424"/>
      <c r="I110" s="427"/>
    </row>
    <row r="111" spans="1:9" x14ac:dyDescent="0.35">
      <c r="A111" s="402"/>
      <c r="B111" s="424" t="s">
        <v>576</v>
      </c>
      <c r="C111" s="418"/>
      <c r="D111" s="490">
        <v>12150</v>
      </c>
      <c r="E111" s="491">
        <v>57</v>
      </c>
      <c r="F111" s="491">
        <v>59</v>
      </c>
      <c r="G111" s="491">
        <v>33.6</v>
      </c>
      <c r="H111" s="424"/>
      <c r="I111" s="427"/>
    </row>
    <row r="112" spans="1:9" x14ac:dyDescent="0.35">
      <c r="A112" s="402"/>
      <c r="B112" s="424" t="s">
        <v>577</v>
      </c>
      <c r="C112" s="418"/>
      <c r="D112" s="490">
        <v>11389</v>
      </c>
      <c r="E112" s="491">
        <v>61</v>
      </c>
      <c r="F112" s="491">
        <v>63</v>
      </c>
      <c r="G112" s="491">
        <v>34.299999999999997</v>
      </c>
      <c r="H112" s="424"/>
      <c r="I112" s="427"/>
    </row>
    <row r="113" spans="1:10" x14ac:dyDescent="0.35">
      <c r="A113" s="402"/>
      <c r="B113" s="424" t="s">
        <v>578</v>
      </c>
      <c r="C113" s="418"/>
      <c r="D113" s="490">
        <v>11225</v>
      </c>
      <c r="E113" s="491">
        <v>64</v>
      </c>
      <c r="F113" s="491">
        <v>65</v>
      </c>
      <c r="G113" s="491">
        <v>34.9</v>
      </c>
      <c r="H113" s="424"/>
      <c r="I113" s="427"/>
    </row>
    <row r="114" spans="1:10" x14ac:dyDescent="0.35">
      <c r="A114" s="402"/>
      <c r="B114" s="424" t="s">
        <v>579</v>
      </c>
      <c r="C114" s="418"/>
      <c r="D114" s="490">
        <v>11326</v>
      </c>
      <c r="E114" s="491">
        <v>66</v>
      </c>
      <c r="F114" s="491">
        <v>67</v>
      </c>
      <c r="G114" s="491">
        <v>35.4</v>
      </c>
      <c r="H114" s="424"/>
      <c r="I114" s="427"/>
    </row>
    <row r="115" spans="1:10" x14ac:dyDescent="0.35">
      <c r="A115" s="402"/>
      <c r="B115" s="424" t="s">
        <v>580</v>
      </c>
      <c r="C115" s="418"/>
      <c r="D115" s="490">
        <v>11034</v>
      </c>
      <c r="E115" s="491">
        <v>68</v>
      </c>
      <c r="F115" s="491">
        <v>69</v>
      </c>
      <c r="G115" s="491">
        <v>35.6</v>
      </c>
      <c r="H115" s="424"/>
      <c r="I115" s="427"/>
    </row>
    <row r="116" spans="1:10" x14ac:dyDescent="0.35">
      <c r="A116" s="402"/>
      <c r="B116" s="424" t="s">
        <v>581</v>
      </c>
      <c r="C116" s="418"/>
      <c r="D116" s="490">
        <v>11385</v>
      </c>
      <c r="E116" s="491">
        <v>68</v>
      </c>
      <c r="F116" s="491">
        <v>69</v>
      </c>
      <c r="G116" s="491">
        <v>35.799999999999997</v>
      </c>
      <c r="H116" s="424"/>
      <c r="I116" s="427"/>
    </row>
    <row r="117" spans="1:10" x14ac:dyDescent="0.35">
      <c r="A117" s="402"/>
      <c r="B117" s="424" t="s">
        <v>582</v>
      </c>
      <c r="C117" s="418"/>
      <c r="D117" s="490">
        <v>13578</v>
      </c>
      <c r="E117" s="491">
        <v>70</v>
      </c>
      <c r="F117" s="491">
        <v>72</v>
      </c>
      <c r="G117" s="491">
        <v>36.299999999999997</v>
      </c>
      <c r="H117" s="424"/>
      <c r="I117" s="427"/>
    </row>
    <row r="118" spans="1:10" x14ac:dyDescent="0.35">
      <c r="A118" s="402"/>
      <c r="B118" s="424"/>
      <c r="C118" s="418"/>
      <c r="D118" s="473"/>
      <c r="E118" s="474"/>
      <c r="F118" s="474"/>
      <c r="G118" s="474"/>
      <c r="H118" s="424"/>
      <c r="I118" s="427"/>
    </row>
    <row r="119" spans="1:10" x14ac:dyDescent="0.35">
      <c r="A119" s="402" t="s">
        <v>590</v>
      </c>
      <c r="B119" s="402" t="s">
        <v>392</v>
      </c>
      <c r="C119" s="426"/>
      <c r="D119" s="473"/>
      <c r="E119" s="474"/>
      <c r="F119" s="474"/>
      <c r="G119" s="474"/>
      <c r="H119" s="424"/>
      <c r="I119" s="427"/>
    </row>
    <row r="120" spans="1:10" x14ac:dyDescent="0.35">
      <c r="A120" s="424"/>
      <c r="B120" s="424" t="s">
        <v>573</v>
      </c>
      <c r="C120" s="418"/>
      <c r="D120" s="490">
        <v>2914</v>
      </c>
      <c r="E120" s="491">
        <v>45</v>
      </c>
      <c r="F120" s="491">
        <v>49</v>
      </c>
      <c r="G120" s="491">
        <v>31.6</v>
      </c>
      <c r="H120" s="424"/>
      <c r="I120" s="427"/>
    </row>
    <row r="121" spans="1:10" x14ac:dyDescent="0.35">
      <c r="A121" s="424"/>
      <c r="B121" s="428" t="s">
        <v>574</v>
      </c>
      <c r="C121" s="429"/>
      <c r="D121" s="490">
        <v>3522</v>
      </c>
      <c r="E121" s="491">
        <v>50</v>
      </c>
      <c r="F121" s="491">
        <v>52</v>
      </c>
      <c r="G121" s="491">
        <v>32.200000000000003</v>
      </c>
      <c r="H121" s="424"/>
      <c r="I121" s="427"/>
    </row>
    <row r="122" spans="1:10" x14ac:dyDescent="0.35">
      <c r="A122" s="424"/>
      <c r="B122" s="424" t="s">
        <v>575</v>
      </c>
      <c r="C122" s="418"/>
      <c r="D122" s="490">
        <v>5505</v>
      </c>
      <c r="E122" s="491">
        <v>52</v>
      </c>
      <c r="F122" s="491">
        <v>54</v>
      </c>
      <c r="G122" s="491">
        <v>32.9</v>
      </c>
      <c r="H122" s="424"/>
      <c r="I122" s="427"/>
    </row>
    <row r="123" spans="1:10" x14ac:dyDescent="0.35">
      <c r="A123" s="424"/>
      <c r="B123" s="424" t="s">
        <v>576</v>
      </c>
      <c r="C123" s="418"/>
      <c r="D123" s="490">
        <v>6375</v>
      </c>
      <c r="E123" s="491">
        <v>57</v>
      </c>
      <c r="F123" s="491">
        <v>59</v>
      </c>
      <c r="G123" s="491">
        <v>33.700000000000003</v>
      </c>
      <c r="H123" s="424"/>
      <c r="I123" s="427"/>
      <c r="J123" s="344" t="s">
        <v>183</v>
      </c>
    </row>
    <row r="124" spans="1:10" x14ac:dyDescent="0.35">
      <c r="A124" s="424"/>
      <c r="B124" s="424" t="s">
        <v>577</v>
      </c>
      <c r="C124" s="418"/>
      <c r="D124" s="490">
        <v>7956</v>
      </c>
      <c r="E124" s="491">
        <v>61</v>
      </c>
      <c r="F124" s="491">
        <v>62</v>
      </c>
      <c r="G124" s="491">
        <v>34.299999999999997</v>
      </c>
      <c r="H124" s="424"/>
      <c r="I124" s="427"/>
    </row>
    <row r="125" spans="1:10" x14ac:dyDescent="0.35">
      <c r="A125" s="424"/>
      <c r="B125" s="424" t="s">
        <v>578</v>
      </c>
      <c r="C125" s="418"/>
      <c r="D125" s="490">
        <v>8738</v>
      </c>
      <c r="E125" s="491">
        <v>62</v>
      </c>
      <c r="F125" s="491">
        <v>64</v>
      </c>
      <c r="G125" s="491">
        <v>34.799999999999997</v>
      </c>
      <c r="H125" s="424"/>
      <c r="I125" s="427"/>
    </row>
    <row r="126" spans="1:10" x14ac:dyDescent="0.35">
      <c r="A126" s="424"/>
      <c r="B126" s="424" t="s">
        <v>579</v>
      </c>
      <c r="C126" s="418"/>
      <c r="D126" s="490">
        <v>7460</v>
      </c>
      <c r="E126" s="491">
        <v>63</v>
      </c>
      <c r="F126" s="491">
        <v>65</v>
      </c>
      <c r="G126" s="491">
        <v>34.9</v>
      </c>
      <c r="H126" s="424"/>
      <c r="I126" s="427"/>
    </row>
    <row r="127" spans="1:10" x14ac:dyDescent="0.35">
      <c r="A127" s="424"/>
      <c r="B127" s="424" t="s">
        <v>580</v>
      </c>
      <c r="C127" s="418"/>
      <c r="D127" s="490">
        <v>7020</v>
      </c>
      <c r="E127" s="491">
        <v>68</v>
      </c>
      <c r="F127" s="491">
        <v>69</v>
      </c>
      <c r="G127" s="491">
        <v>35.799999999999997</v>
      </c>
      <c r="H127" s="424"/>
      <c r="I127" s="427"/>
    </row>
    <row r="128" spans="1:10" x14ac:dyDescent="0.35">
      <c r="A128" s="424"/>
      <c r="B128" s="424" t="s">
        <v>581</v>
      </c>
      <c r="C128" s="418"/>
      <c r="D128" s="490">
        <v>5498</v>
      </c>
      <c r="E128" s="491">
        <v>67</v>
      </c>
      <c r="F128" s="491">
        <v>68</v>
      </c>
      <c r="G128" s="491">
        <v>35.5</v>
      </c>
      <c r="H128" s="424"/>
      <c r="I128" s="427"/>
    </row>
    <row r="129" spans="1:9" x14ac:dyDescent="0.35">
      <c r="A129" s="430"/>
      <c r="B129" s="430" t="s">
        <v>582</v>
      </c>
      <c r="C129" s="431"/>
      <c r="D129" s="492">
        <v>3679</v>
      </c>
      <c r="E129" s="493">
        <v>70</v>
      </c>
      <c r="F129" s="493">
        <v>71</v>
      </c>
      <c r="G129" s="493">
        <v>36.4</v>
      </c>
      <c r="H129" s="430"/>
      <c r="I129" s="427"/>
    </row>
    <row r="130" spans="1:9" x14ac:dyDescent="0.35">
      <c r="A130" s="424"/>
      <c r="B130" s="424"/>
      <c r="C130" s="418"/>
      <c r="D130" s="418"/>
      <c r="E130" s="432"/>
      <c r="F130" s="432"/>
      <c r="G130" s="433" t="s">
        <v>232</v>
      </c>
      <c r="H130" s="432"/>
      <c r="I130" s="418"/>
    </row>
    <row r="131" spans="1:9" x14ac:dyDescent="0.35">
      <c r="A131" s="434"/>
      <c r="B131" s="435"/>
      <c r="C131" s="435"/>
      <c r="D131" s="435"/>
      <c r="E131" s="435"/>
      <c r="F131" s="435"/>
      <c r="G131" s="435"/>
      <c r="H131" s="436"/>
      <c r="I131" s="436"/>
    </row>
    <row r="132" spans="1:9" x14ac:dyDescent="0.35">
      <c r="A132" s="434"/>
      <c r="B132" s="435"/>
      <c r="C132" s="435"/>
      <c r="D132" s="435"/>
      <c r="E132" s="435"/>
      <c r="F132" s="435"/>
      <c r="G132" s="435"/>
      <c r="H132" s="436"/>
      <c r="I132" s="436"/>
    </row>
    <row r="133" spans="1:9" x14ac:dyDescent="0.35">
      <c r="A133" s="434"/>
      <c r="B133" s="437"/>
      <c r="C133" s="437"/>
      <c r="D133" s="437"/>
      <c r="E133" s="437"/>
      <c r="F133" s="437"/>
      <c r="G133" s="437"/>
      <c r="H133" s="434"/>
      <c r="I133" s="434"/>
    </row>
    <row r="134" spans="1:9" x14ac:dyDescent="0.35">
      <c r="A134" s="438"/>
      <c r="B134" s="439"/>
      <c r="C134" s="439"/>
      <c r="D134" s="439"/>
      <c r="E134" s="439"/>
      <c r="F134" s="439"/>
      <c r="G134" s="439"/>
      <c r="H134" s="440"/>
      <c r="I134" s="440"/>
    </row>
    <row r="135" spans="1:9" x14ac:dyDescent="0.35">
      <c r="A135" s="441"/>
      <c r="B135" s="441"/>
      <c r="C135" s="442"/>
      <c r="D135" s="442"/>
      <c r="E135" s="442"/>
      <c r="F135" s="442"/>
      <c r="G135" s="442"/>
      <c r="H135" s="442"/>
      <c r="I135" s="442"/>
    </row>
    <row r="136" spans="1:9" x14ac:dyDescent="0.35">
      <c r="A136" s="443"/>
      <c r="B136" s="444"/>
      <c r="C136" s="444"/>
      <c r="D136" s="444"/>
      <c r="E136" s="444"/>
      <c r="F136" s="444"/>
      <c r="G136" s="444"/>
      <c r="H136" s="444"/>
      <c r="I136" s="444"/>
    </row>
    <row r="137" spans="1:9" x14ac:dyDescent="0.35">
      <c r="A137" s="443"/>
      <c r="B137" s="444"/>
      <c r="C137" s="444"/>
      <c r="D137" s="444"/>
      <c r="E137" s="444"/>
      <c r="F137" s="444"/>
      <c r="G137" s="444"/>
      <c r="H137" s="445"/>
      <c r="I137" s="445"/>
    </row>
    <row r="138" spans="1:9" x14ac:dyDescent="0.35">
      <c r="A138" s="446"/>
      <c r="B138" s="446"/>
      <c r="C138" s="437"/>
      <c r="D138" s="437"/>
      <c r="E138" s="437"/>
      <c r="F138" s="437"/>
      <c r="G138" s="437"/>
      <c r="H138" s="437"/>
      <c r="I138" s="437"/>
    </row>
    <row r="139" spans="1:9" x14ac:dyDescent="0.35">
      <c r="A139" s="447" t="s">
        <v>175</v>
      </c>
      <c r="B139" s="448"/>
      <c r="C139" s="448"/>
      <c r="D139" s="448"/>
      <c r="E139" s="448"/>
      <c r="F139" s="448"/>
      <c r="G139" s="448"/>
      <c r="H139" s="449"/>
      <c r="I139" s="449"/>
    </row>
    <row r="140" spans="1:9" x14ac:dyDescent="0.35">
      <c r="A140" s="448" t="s">
        <v>1099</v>
      </c>
      <c r="B140" s="448"/>
      <c r="C140" s="448"/>
      <c r="D140" s="448"/>
      <c r="E140" s="450"/>
      <c r="F140" s="437"/>
      <c r="G140" s="437"/>
      <c r="H140" s="437"/>
      <c r="I140" s="449"/>
    </row>
  </sheetData>
  <mergeCells count="4">
    <mergeCell ref="A4:D4"/>
    <mergeCell ref="B8:B9"/>
    <mergeCell ref="D8:D9"/>
    <mergeCell ref="E8:G8"/>
  </mergeCells>
  <pageMargins left="0.7" right="0.7" top="0.75" bottom="0.75" header="0.3" footer="0.3"/>
  <pageSetup paperSize="9" orientation="portrait" horizontalDpi="4294967293"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267"/>
  <sheetViews>
    <sheetView topLeftCell="S1" workbookViewId="0">
      <selection activeCell="H13" sqref="H13"/>
    </sheetView>
  </sheetViews>
  <sheetFormatPr defaultRowHeight="12.75" x14ac:dyDescent="0.35"/>
  <cols>
    <col min="2" max="2" width="44" customWidth="1"/>
    <col min="21" max="21" width="9.1328125" customWidth="1"/>
    <col min="24" max="24" width="9.3984375" bestFit="1" customWidth="1"/>
    <col min="25" max="25" width="11.59765625" bestFit="1" customWidth="1"/>
    <col min="26" max="26" width="9.3984375" bestFit="1" customWidth="1"/>
  </cols>
  <sheetData>
    <row r="1" spans="1:26" ht="15" x14ac:dyDescent="0.4">
      <c r="A1" s="159" t="s">
        <v>193</v>
      </c>
    </row>
    <row r="2" spans="1:26" ht="14.25" x14ac:dyDescent="0.45">
      <c r="A2" s="621"/>
      <c r="B2" s="272">
        <v>1</v>
      </c>
      <c r="C2" s="272">
        <v>2</v>
      </c>
      <c r="D2" s="272">
        <v>3</v>
      </c>
      <c r="E2" s="272">
        <v>4</v>
      </c>
      <c r="F2" s="272">
        <v>5</v>
      </c>
      <c r="G2" s="272">
        <v>6</v>
      </c>
      <c r="H2" s="272">
        <v>7</v>
      </c>
      <c r="I2" s="272">
        <v>8</v>
      </c>
      <c r="J2" s="272">
        <v>9</v>
      </c>
      <c r="K2" s="272">
        <v>10</v>
      </c>
      <c r="L2" s="272">
        <v>11</v>
      </c>
      <c r="M2" s="272">
        <v>12</v>
      </c>
      <c r="N2" s="272">
        <v>13</v>
      </c>
      <c r="O2" s="272">
        <v>14</v>
      </c>
      <c r="P2" s="272">
        <v>15</v>
      </c>
      <c r="Q2" s="272">
        <v>16</v>
      </c>
      <c r="R2" s="272">
        <v>17</v>
      </c>
      <c r="S2" s="272">
        <v>18</v>
      </c>
      <c r="T2" s="272">
        <v>19</v>
      </c>
      <c r="U2" s="272">
        <v>20</v>
      </c>
      <c r="V2" s="272">
        <v>21</v>
      </c>
      <c r="W2" s="272">
        <v>22</v>
      </c>
      <c r="X2" s="272">
        <v>23</v>
      </c>
      <c r="Y2" s="272">
        <v>24</v>
      </c>
      <c r="Z2" s="272">
        <v>25</v>
      </c>
    </row>
    <row r="3" spans="1:26" x14ac:dyDescent="0.35">
      <c r="A3" s="157" t="s">
        <v>183</v>
      </c>
      <c r="B3" t="s">
        <v>183</v>
      </c>
      <c r="C3" t="s">
        <v>524</v>
      </c>
      <c r="L3" t="s">
        <v>525</v>
      </c>
      <c r="U3" t="s">
        <v>526</v>
      </c>
      <c r="X3" t="s">
        <v>527</v>
      </c>
    </row>
    <row r="4" spans="1:26" x14ac:dyDescent="0.35">
      <c r="C4">
        <v>0</v>
      </c>
      <c r="F4">
        <v>1</v>
      </c>
      <c r="I4" t="s">
        <v>236</v>
      </c>
      <c r="L4">
        <v>0</v>
      </c>
      <c r="O4">
        <v>1</v>
      </c>
      <c r="R4" t="s">
        <v>236</v>
      </c>
      <c r="U4" t="s">
        <v>528</v>
      </c>
    </row>
    <row r="5" spans="1:26" x14ac:dyDescent="0.35">
      <c r="C5" t="s">
        <v>528</v>
      </c>
      <c r="F5" t="s">
        <v>528</v>
      </c>
      <c r="I5" t="s">
        <v>528</v>
      </c>
      <c r="L5" t="s">
        <v>528</v>
      </c>
      <c r="O5" t="s">
        <v>528</v>
      </c>
      <c r="R5" t="s">
        <v>528</v>
      </c>
      <c r="U5" s="273" t="s">
        <v>412</v>
      </c>
      <c r="V5" s="274" t="s">
        <v>184</v>
      </c>
      <c r="W5" s="275" t="s">
        <v>236</v>
      </c>
      <c r="X5" s="157"/>
      <c r="Y5" s="157"/>
      <c r="Z5" s="157"/>
    </row>
    <row r="6" spans="1:26" x14ac:dyDescent="0.35">
      <c r="C6" s="273" t="s">
        <v>412</v>
      </c>
      <c r="D6" s="274" t="s">
        <v>184</v>
      </c>
      <c r="E6" s="275" t="s">
        <v>236</v>
      </c>
      <c r="F6" s="273" t="s">
        <v>412</v>
      </c>
      <c r="G6" s="274" t="s">
        <v>184</v>
      </c>
      <c r="H6" s="275" t="s">
        <v>236</v>
      </c>
      <c r="I6" s="273" t="s">
        <v>412</v>
      </c>
      <c r="J6" s="274" t="s">
        <v>184</v>
      </c>
      <c r="K6" s="275" t="s">
        <v>236</v>
      </c>
      <c r="L6" s="273" t="s">
        <v>412</v>
      </c>
      <c r="M6" s="274" t="s">
        <v>184</v>
      </c>
      <c r="N6" s="275" t="s">
        <v>236</v>
      </c>
      <c r="O6" s="273" t="s">
        <v>412</v>
      </c>
      <c r="P6" s="274" t="s">
        <v>184</v>
      </c>
      <c r="Q6" s="275" t="s">
        <v>236</v>
      </c>
      <c r="R6" s="273" t="s">
        <v>412</v>
      </c>
      <c r="S6" s="274" t="s">
        <v>184</v>
      </c>
      <c r="T6" s="275" t="s">
        <v>236</v>
      </c>
      <c r="U6" s="273" t="s">
        <v>529</v>
      </c>
      <c r="V6" s="274" t="s">
        <v>529</v>
      </c>
      <c r="W6" s="275" t="s">
        <v>529</v>
      </c>
      <c r="X6" s="273" t="s">
        <v>412</v>
      </c>
      <c r="Y6" s="274" t="s">
        <v>184</v>
      </c>
      <c r="Z6" s="275" t="s">
        <v>236</v>
      </c>
    </row>
    <row r="7" spans="1:26" x14ac:dyDescent="0.35">
      <c r="C7" s="273" t="s">
        <v>185</v>
      </c>
      <c r="D7" s="274" t="s">
        <v>185</v>
      </c>
      <c r="E7" s="275" t="s">
        <v>185</v>
      </c>
      <c r="F7" s="273" t="s">
        <v>185</v>
      </c>
      <c r="G7" s="274" t="s">
        <v>185</v>
      </c>
      <c r="H7" s="275" t="s">
        <v>185</v>
      </c>
      <c r="I7" s="273" t="s">
        <v>185</v>
      </c>
      <c r="J7" s="274" t="s">
        <v>185</v>
      </c>
      <c r="K7" s="275" t="s">
        <v>185</v>
      </c>
      <c r="L7" s="273" t="s">
        <v>185</v>
      </c>
      <c r="M7" s="274" t="s">
        <v>185</v>
      </c>
      <c r="N7" s="275" t="s">
        <v>185</v>
      </c>
      <c r="O7" s="273" t="s">
        <v>185</v>
      </c>
      <c r="P7" s="274" t="s">
        <v>185</v>
      </c>
      <c r="Q7" s="275" t="s">
        <v>185</v>
      </c>
      <c r="R7" s="273" t="s">
        <v>185</v>
      </c>
      <c r="S7" s="274" t="s">
        <v>185</v>
      </c>
      <c r="T7" s="275" t="s">
        <v>185</v>
      </c>
      <c r="U7" s="273" t="s">
        <v>185</v>
      </c>
      <c r="V7" s="274" t="s">
        <v>185</v>
      </c>
      <c r="W7" s="275" t="s">
        <v>185</v>
      </c>
      <c r="X7" s="273" t="s">
        <v>185</v>
      </c>
      <c r="Y7" s="274" t="s">
        <v>185</v>
      </c>
      <c r="Z7" s="275" t="s">
        <v>185</v>
      </c>
    </row>
    <row r="8" spans="1:26" x14ac:dyDescent="0.35">
      <c r="A8" t="s">
        <v>186</v>
      </c>
      <c r="B8" t="s">
        <v>216</v>
      </c>
      <c r="C8" s="273"/>
      <c r="D8" s="274"/>
      <c r="E8" s="275"/>
      <c r="F8" s="622">
        <v>72</v>
      </c>
      <c r="G8" s="622">
        <v>57</v>
      </c>
      <c r="H8" s="622">
        <v>65</v>
      </c>
      <c r="I8" s="273">
        <v>30330</v>
      </c>
      <c r="J8" s="274">
        <v>31669</v>
      </c>
      <c r="K8" s="275">
        <v>61999</v>
      </c>
      <c r="L8" s="273"/>
      <c r="M8" s="274"/>
      <c r="N8" s="275"/>
      <c r="O8" s="622">
        <v>75</v>
      </c>
      <c r="P8" s="622">
        <v>61</v>
      </c>
      <c r="Q8" s="622">
        <v>68</v>
      </c>
      <c r="R8" s="273">
        <v>30330</v>
      </c>
      <c r="S8" s="274">
        <v>31669</v>
      </c>
      <c r="T8" s="275">
        <v>61999</v>
      </c>
      <c r="U8" s="276">
        <v>34.799999999999997</v>
      </c>
      <c r="V8" s="277">
        <v>32.200000000000003</v>
      </c>
      <c r="W8" s="278">
        <v>33.5</v>
      </c>
      <c r="X8" s="623">
        <v>-1.7</v>
      </c>
      <c r="Y8" s="624">
        <v>-1.1000000000000001</v>
      </c>
      <c r="Z8" s="625">
        <v>-1.4</v>
      </c>
    </row>
    <row r="9" spans="1:26" x14ac:dyDescent="0.35">
      <c r="B9" t="s">
        <v>220</v>
      </c>
      <c r="C9" s="273"/>
      <c r="D9" s="274"/>
      <c r="E9" s="275"/>
      <c r="F9" s="622">
        <v>75</v>
      </c>
      <c r="G9" s="622">
        <v>58</v>
      </c>
      <c r="H9" s="622">
        <v>66</v>
      </c>
      <c r="I9" s="273">
        <v>15218</v>
      </c>
      <c r="J9" s="274">
        <v>15458</v>
      </c>
      <c r="K9" s="275">
        <v>30676</v>
      </c>
      <c r="L9" s="273"/>
      <c r="M9" s="274"/>
      <c r="N9" s="275"/>
      <c r="O9" s="622">
        <v>76</v>
      </c>
      <c r="P9" s="622">
        <v>61</v>
      </c>
      <c r="Q9" s="622">
        <v>68</v>
      </c>
      <c r="R9" s="273">
        <v>15218</v>
      </c>
      <c r="S9" s="274">
        <v>15458</v>
      </c>
      <c r="T9" s="275">
        <v>30676</v>
      </c>
      <c r="U9" s="276">
        <v>35.1</v>
      </c>
      <c r="V9" s="277">
        <v>32.200000000000003</v>
      </c>
      <c r="W9" s="278">
        <v>33.6</v>
      </c>
      <c r="X9" s="623">
        <v>-0.6</v>
      </c>
      <c r="Y9" s="624">
        <v>-1.4</v>
      </c>
      <c r="Z9" s="625">
        <v>-0.9</v>
      </c>
    </row>
    <row r="10" spans="1:26" x14ac:dyDescent="0.35">
      <c r="B10" t="s">
        <v>221</v>
      </c>
      <c r="C10" s="273"/>
      <c r="D10" s="274"/>
      <c r="E10" s="275"/>
      <c r="F10" s="622">
        <v>75</v>
      </c>
      <c r="G10" s="622">
        <v>58</v>
      </c>
      <c r="H10" s="622">
        <v>66</v>
      </c>
      <c r="I10" s="273">
        <v>1388</v>
      </c>
      <c r="J10" s="274">
        <v>1540</v>
      </c>
      <c r="K10" s="275">
        <v>2928</v>
      </c>
      <c r="L10" s="273"/>
      <c r="M10" s="274"/>
      <c r="N10" s="275"/>
      <c r="O10" s="622">
        <v>77</v>
      </c>
      <c r="P10" s="622">
        <v>63</v>
      </c>
      <c r="Q10" s="622">
        <v>69</v>
      </c>
      <c r="R10" s="273">
        <v>1388</v>
      </c>
      <c r="S10" s="274">
        <v>1540</v>
      </c>
      <c r="T10" s="275">
        <v>2928</v>
      </c>
      <c r="U10" s="276">
        <v>35.700000000000003</v>
      </c>
      <c r="V10" s="277">
        <v>33</v>
      </c>
      <c r="W10" s="278">
        <v>34.299999999999997</v>
      </c>
      <c r="X10" s="623">
        <v>0.1</v>
      </c>
      <c r="Y10" s="624">
        <v>0.6</v>
      </c>
      <c r="Z10" s="625">
        <v>0.2</v>
      </c>
    </row>
    <row r="11" spans="1:26" x14ac:dyDescent="0.35">
      <c r="B11" t="s">
        <v>215</v>
      </c>
      <c r="C11" s="273"/>
      <c r="D11" s="274"/>
      <c r="E11" s="275"/>
      <c r="F11" s="622">
        <v>77</v>
      </c>
      <c r="G11" s="622">
        <v>61</v>
      </c>
      <c r="H11" s="622">
        <v>69</v>
      </c>
      <c r="I11" s="273">
        <v>18629</v>
      </c>
      <c r="J11" s="274">
        <v>19233</v>
      </c>
      <c r="K11" s="275">
        <v>37862</v>
      </c>
      <c r="L11" s="273"/>
      <c r="M11" s="274"/>
      <c r="N11" s="275"/>
      <c r="O11" s="622">
        <v>78</v>
      </c>
      <c r="P11" s="622">
        <v>64</v>
      </c>
      <c r="Q11" s="622">
        <v>71</v>
      </c>
      <c r="R11" s="273">
        <v>18629</v>
      </c>
      <c r="S11" s="274">
        <v>19233</v>
      </c>
      <c r="T11" s="275">
        <v>37862</v>
      </c>
      <c r="U11" s="276">
        <v>36.1</v>
      </c>
      <c r="V11" s="277">
        <v>33.5</v>
      </c>
      <c r="W11" s="278">
        <v>34.799999999999997</v>
      </c>
      <c r="X11" s="623">
        <v>1.4</v>
      </c>
      <c r="Y11" s="624">
        <v>1.7</v>
      </c>
      <c r="Z11" s="625">
        <v>1.6</v>
      </c>
    </row>
    <row r="12" spans="1:26" x14ac:dyDescent="0.35">
      <c r="B12" t="s">
        <v>187</v>
      </c>
      <c r="C12" s="273"/>
      <c r="D12" s="274"/>
      <c r="E12" s="275"/>
      <c r="F12" s="622">
        <v>67</v>
      </c>
      <c r="G12" s="622">
        <v>53</v>
      </c>
      <c r="H12" s="622">
        <v>60</v>
      </c>
      <c r="I12" s="273">
        <v>32470</v>
      </c>
      <c r="J12" s="274">
        <v>34085</v>
      </c>
      <c r="K12" s="275">
        <v>66555</v>
      </c>
      <c r="L12" s="273"/>
      <c r="M12" s="274"/>
      <c r="N12" s="275"/>
      <c r="O12" s="622">
        <v>69</v>
      </c>
      <c r="P12" s="622">
        <v>56</v>
      </c>
      <c r="Q12" s="622">
        <v>62</v>
      </c>
      <c r="R12" s="273">
        <v>32470</v>
      </c>
      <c r="S12" s="274">
        <v>34085</v>
      </c>
      <c r="T12" s="275">
        <v>66555</v>
      </c>
      <c r="U12" s="276">
        <v>34.6</v>
      </c>
      <c r="V12" s="277">
        <v>32.200000000000003</v>
      </c>
      <c r="W12" s="278">
        <v>33.4</v>
      </c>
      <c r="X12" s="623">
        <v>-7.7</v>
      </c>
      <c r="Y12" s="624">
        <v>-6.5</v>
      </c>
      <c r="Z12" s="625">
        <v>-7.1</v>
      </c>
    </row>
    <row r="13" spans="1:26" x14ac:dyDescent="0.35">
      <c r="B13" t="s">
        <v>213</v>
      </c>
      <c r="C13" s="273"/>
      <c r="D13" s="274"/>
      <c r="E13" s="275"/>
      <c r="F13" s="622">
        <v>77</v>
      </c>
      <c r="G13" s="622">
        <v>61</v>
      </c>
      <c r="H13" s="622">
        <v>69</v>
      </c>
      <c r="I13" s="273">
        <v>228070</v>
      </c>
      <c r="J13" s="274">
        <v>240962</v>
      </c>
      <c r="K13" s="275">
        <v>469032</v>
      </c>
      <c r="L13" s="273"/>
      <c r="M13" s="274"/>
      <c r="N13" s="275"/>
      <c r="O13" s="622">
        <v>78</v>
      </c>
      <c r="P13" s="622">
        <v>63</v>
      </c>
      <c r="Q13" s="622">
        <v>70</v>
      </c>
      <c r="R13" s="273">
        <v>228070</v>
      </c>
      <c r="S13" s="274">
        <v>240962</v>
      </c>
      <c r="T13" s="275">
        <v>469032</v>
      </c>
      <c r="U13" s="276">
        <v>36</v>
      </c>
      <c r="V13" s="277">
        <v>33.6</v>
      </c>
      <c r="W13" s="278">
        <v>34.799999999999997</v>
      </c>
      <c r="X13" s="623">
        <v>1.2</v>
      </c>
      <c r="Y13" s="624">
        <v>1</v>
      </c>
      <c r="Z13" s="625">
        <v>1.1000000000000001</v>
      </c>
    </row>
    <row r="14" spans="1:26" x14ac:dyDescent="0.35">
      <c r="B14" t="s">
        <v>236</v>
      </c>
      <c r="C14" s="273"/>
      <c r="D14" s="274"/>
      <c r="E14" s="275"/>
      <c r="F14" s="622">
        <v>75</v>
      </c>
      <c r="G14" s="622">
        <v>60</v>
      </c>
      <c r="H14" s="622">
        <v>67</v>
      </c>
      <c r="I14" s="273">
        <v>326105</v>
      </c>
      <c r="J14" s="274">
        <v>342947</v>
      </c>
      <c r="K14" s="275">
        <v>669052</v>
      </c>
      <c r="L14" s="273"/>
      <c r="M14" s="274"/>
      <c r="N14" s="275"/>
      <c r="O14" s="622">
        <v>77</v>
      </c>
      <c r="P14" s="622">
        <v>62</v>
      </c>
      <c r="Q14" s="622">
        <v>69</v>
      </c>
      <c r="R14" s="273">
        <v>326105</v>
      </c>
      <c r="S14" s="274">
        <v>342947</v>
      </c>
      <c r="T14" s="275">
        <v>669052</v>
      </c>
      <c r="U14" s="276">
        <v>35.700000000000003</v>
      </c>
      <c r="V14" s="277">
        <v>33.200000000000003</v>
      </c>
      <c r="W14" s="278">
        <v>34.5</v>
      </c>
      <c r="X14" s="623"/>
      <c r="Y14" s="624"/>
      <c r="Z14" s="625"/>
    </row>
    <row r="15" spans="1:26" x14ac:dyDescent="0.35">
      <c r="A15" t="s">
        <v>530</v>
      </c>
      <c r="B15" t="s">
        <v>531</v>
      </c>
      <c r="C15" s="273"/>
      <c r="D15" s="274"/>
      <c r="E15" s="275"/>
      <c r="F15" s="622">
        <v>75</v>
      </c>
      <c r="G15" s="622">
        <v>58</v>
      </c>
      <c r="H15" s="622">
        <v>67</v>
      </c>
      <c r="I15" s="273">
        <v>10331</v>
      </c>
      <c r="J15" s="274">
        <v>10506</v>
      </c>
      <c r="K15" s="275">
        <v>20837</v>
      </c>
      <c r="L15" s="273"/>
      <c r="M15" s="274"/>
      <c r="N15" s="275"/>
      <c r="O15" s="622">
        <v>77</v>
      </c>
      <c r="P15" s="622">
        <v>62</v>
      </c>
      <c r="Q15" s="622">
        <v>69</v>
      </c>
      <c r="R15" s="273">
        <v>10331</v>
      </c>
      <c r="S15" s="274">
        <v>10506</v>
      </c>
      <c r="T15" s="275">
        <v>20837</v>
      </c>
      <c r="U15" s="276">
        <v>35.1</v>
      </c>
      <c r="V15" s="277">
        <v>32.200000000000003</v>
      </c>
      <c r="W15" s="278">
        <v>33.6</v>
      </c>
      <c r="X15" s="623">
        <v>0</v>
      </c>
      <c r="Y15" s="624">
        <v>-0.5</v>
      </c>
      <c r="Z15" s="625">
        <v>-0.1</v>
      </c>
    </row>
    <row r="16" spans="1:26" x14ac:dyDescent="0.35">
      <c r="B16" t="s">
        <v>173</v>
      </c>
      <c r="C16" s="273"/>
      <c r="D16" s="274"/>
      <c r="E16" s="275"/>
      <c r="F16" s="622">
        <v>73</v>
      </c>
      <c r="G16" s="622">
        <v>58</v>
      </c>
      <c r="H16" s="622">
        <v>65</v>
      </c>
      <c r="I16" s="273">
        <v>5256</v>
      </c>
      <c r="J16" s="274">
        <v>5511</v>
      </c>
      <c r="K16" s="275">
        <v>10767</v>
      </c>
      <c r="L16" s="273"/>
      <c r="M16" s="274"/>
      <c r="N16" s="275"/>
      <c r="O16" s="622">
        <v>75</v>
      </c>
      <c r="P16" s="622">
        <v>62</v>
      </c>
      <c r="Q16" s="622">
        <v>69</v>
      </c>
      <c r="R16" s="273">
        <v>5256</v>
      </c>
      <c r="S16" s="274">
        <v>5511</v>
      </c>
      <c r="T16" s="275">
        <v>10767</v>
      </c>
      <c r="U16" s="276">
        <v>34.799999999999997</v>
      </c>
      <c r="V16" s="277">
        <v>32.4</v>
      </c>
      <c r="W16" s="278">
        <v>33.6</v>
      </c>
      <c r="X16" s="623">
        <v>-1.5</v>
      </c>
      <c r="Y16" s="624">
        <v>-0.1</v>
      </c>
      <c r="Z16" s="625">
        <v>-0.8</v>
      </c>
    </row>
    <row r="17" spans="2:26" x14ac:dyDescent="0.35">
      <c r="B17" t="s">
        <v>174</v>
      </c>
      <c r="C17" s="273"/>
      <c r="D17" s="274"/>
      <c r="E17" s="275"/>
      <c r="F17" s="622">
        <v>73</v>
      </c>
      <c r="G17" s="622">
        <v>56</v>
      </c>
      <c r="H17" s="622">
        <v>65</v>
      </c>
      <c r="I17" s="273">
        <v>2122</v>
      </c>
      <c r="J17" s="274">
        <v>2185</v>
      </c>
      <c r="K17" s="275">
        <v>4307</v>
      </c>
      <c r="L17" s="273"/>
      <c r="M17" s="274"/>
      <c r="N17" s="275"/>
      <c r="O17" s="622">
        <v>75</v>
      </c>
      <c r="P17" s="622">
        <v>59</v>
      </c>
      <c r="Q17" s="622">
        <v>67</v>
      </c>
      <c r="R17" s="273">
        <v>2122</v>
      </c>
      <c r="S17" s="274">
        <v>2185</v>
      </c>
      <c r="T17" s="275">
        <v>4307</v>
      </c>
      <c r="U17" s="276">
        <v>34.799999999999997</v>
      </c>
      <c r="V17" s="277">
        <v>32.1</v>
      </c>
      <c r="W17" s="278">
        <v>33.4</v>
      </c>
      <c r="X17" s="623">
        <v>-2</v>
      </c>
      <c r="Y17" s="624">
        <v>-3.1</v>
      </c>
      <c r="Z17" s="625">
        <v>-2.5</v>
      </c>
    </row>
    <row r="18" spans="2:26" x14ac:dyDescent="0.35">
      <c r="B18" t="s">
        <v>222</v>
      </c>
      <c r="C18" s="273"/>
      <c r="D18" s="274"/>
      <c r="E18" s="275"/>
      <c r="F18" s="622">
        <v>66</v>
      </c>
      <c r="G18" s="622">
        <v>52</v>
      </c>
      <c r="H18" s="622">
        <v>58</v>
      </c>
      <c r="I18" s="273">
        <v>4939</v>
      </c>
      <c r="J18" s="274">
        <v>5471</v>
      </c>
      <c r="K18" s="275">
        <v>10410</v>
      </c>
      <c r="L18" s="273"/>
      <c r="M18" s="274"/>
      <c r="N18" s="275"/>
      <c r="O18" s="622">
        <v>68</v>
      </c>
      <c r="P18" s="622">
        <v>55</v>
      </c>
      <c r="Q18" s="622">
        <v>61</v>
      </c>
      <c r="R18" s="273">
        <v>4939</v>
      </c>
      <c r="S18" s="274">
        <v>5471</v>
      </c>
      <c r="T18" s="275">
        <v>10410</v>
      </c>
      <c r="U18" s="276">
        <v>33.700000000000003</v>
      </c>
      <c r="V18" s="277">
        <v>31.3</v>
      </c>
      <c r="W18" s="278">
        <v>32.5</v>
      </c>
      <c r="X18" s="623">
        <v>-8.6</v>
      </c>
      <c r="Y18" s="624">
        <v>-7.2</v>
      </c>
      <c r="Z18" s="625">
        <v>-8</v>
      </c>
    </row>
    <row r="19" spans="2:26" x14ac:dyDescent="0.35">
      <c r="B19" t="s">
        <v>172</v>
      </c>
      <c r="C19" s="273"/>
      <c r="D19" s="274"/>
      <c r="E19" s="275"/>
      <c r="F19" s="622">
        <v>77</v>
      </c>
      <c r="G19" s="622">
        <v>62</v>
      </c>
      <c r="H19" s="622">
        <v>69</v>
      </c>
      <c r="I19" s="273">
        <v>6669</v>
      </c>
      <c r="J19" s="274">
        <v>7065</v>
      </c>
      <c r="K19" s="275">
        <v>13734</v>
      </c>
      <c r="L19" s="273"/>
      <c r="M19" s="274"/>
      <c r="N19" s="275"/>
      <c r="O19" s="622">
        <v>78</v>
      </c>
      <c r="P19" s="622">
        <v>64</v>
      </c>
      <c r="Q19" s="622">
        <v>71</v>
      </c>
      <c r="R19" s="273">
        <v>6669</v>
      </c>
      <c r="S19" s="274">
        <v>7065</v>
      </c>
      <c r="T19" s="275">
        <v>13734</v>
      </c>
      <c r="U19" s="276">
        <v>36.1</v>
      </c>
      <c r="V19" s="277">
        <v>33.5</v>
      </c>
      <c r="W19" s="278">
        <v>34.799999999999997</v>
      </c>
      <c r="X19" s="623">
        <v>1.1000000000000001</v>
      </c>
      <c r="Y19" s="624">
        <v>2.2000000000000002</v>
      </c>
      <c r="Z19" s="625">
        <v>1.7</v>
      </c>
    </row>
    <row r="20" spans="2:26" x14ac:dyDescent="0.35">
      <c r="B20" t="s">
        <v>171</v>
      </c>
      <c r="C20" s="273"/>
      <c r="D20" s="274"/>
      <c r="E20" s="275"/>
      <c r="F20" s="622">
        <v>67</v>
      </c>
      <c r="G20" s="622">
        <v>52</v>
      </c>
      <c r="H20" s="622">
        <v>59</v>
      </c>
      <c r="I20" s="273">
        <v>20773</v>
      </c>
      <c r="J20" s="274">
        <v>21865</v>
      </c>
      <c r="K20" s="275">
        <v>42638</v>
      </c>
      <c r="L20" s="273"/>
      <c r="M20" s="274"/>
      <c r="N20" s="275"/>
      <c r="O20" s="622">
        <v>69</v>
      </c>
      <c r="P20" s="622">
        <v>54</v>
      </c>
      <c r="Q20" s="622">
        <v>62</v>
      </c>
      <c r="R20" s="273">
        <v>20773</v>
      </c>
      <c r="S20" s="274">
        <v>21865</v>
      </c>
      <c r="T20" s="275">
        <v>42638</v>
      </c>
      <c r="U20" s="276">
        <v>34</v>
      </c>
      <c r="V20" s="277">
        <v>31.5</v>
      </c>
      <c r="W20" s="278">
        <v>32.700000000000003</v>
      </c>
      <c r="X20" s="623">
        <v>-7.6</v>
      </c>
      <c r="Y20" s="624">
        <v>-7.9</v>
      </c>
      <c r="Z20" s="625">
        <v>-7.8</v>
      </c>
    </row>
    <row r="21" spans="2:26" x14ac:dyDescent="0.35">
      <c r="B21" t="s">
        <v>244</v>
      </c>
      <c r="C21" s="273"/>
      <c r="D21" s="274"/>
      <c r="E21" s="275"/>
      <c r="F21" s="622">
        <v>70</v>
      </c>
      <c r="G21" s="622">
        <v>53</v>
      </c>
      <c r="H21" s="622">
        <v>62</v>
      </c>
      <c r="I21" s="273">
        <v>4469</v>
      </c>
      <c r="J21" s="274">
        <v>4596</v>
      </c>
      <c r="K21" s="275">
        <v>9065</v>
      </c>
      <c r="L21" s="273"/>
      <c r="M21" s="274"/>
      <c r="N21" s="275"/>
      <c r="O21" s="622">
        <v>73</v>
      </c>
      <c r="P21" s="622">
        <v>58</v>
      </c>
      <c r="Q21" s="622">
        <v>65</v>
      </c>
      <c r="R21" s="273">
        <v>4469</v>
      </c>
      <c r="S21" s="274">
        <v>4596</v>
      </c>
      <c r="T21" s="275">
        <v>9065</v>
      </c>
      <c r="U21" s="276">
        <v>34.5</v>
      </c>
      <c r="V21" s="277">
        <v>31.4</v>
      </c>
      <c r="W21" s="278">
        <v>32.9</v>
      </c>
      <c r="X21" s="623">
        <v>-4</v>
      </c>
      <c r="Y21" s="624">
        <v>-4.5999999999999996</v>
      </c>
      <c r="Z21" s="625">
        <v>-4.2</v>
      </c>
    </row>
    <row r="22" spans="2:26" x14ac:dyDescent="0.35">
      <c r="B22" t="s">
        <v>532</v>
      </c>
      <c r="C22" s="273"/>
      <c r="D22" s="274"/>
      <c r="E22" s="275"/>
      <c r="F22" s="622">
        <v>74</v>
      </c>
      <c r="G22" s="622">
        <v>56</v>
      </c>
      <c r="H22" s="622">
        <v>65</v>
      </c>
      <c r="I22" s="273">
        <v>2765</v>
      </c>
      <c r="J22" s="274">
        <v>2767</v>
      </c>
      <c r="K22" s="275">
        <v>5532</v>
      </c>
      <c r="L22" s="276"/>
      <c r="M22" s="276"/>
      <c r="N22" s="276"/>
      <c r="O22" s="622">
        <v>75</v>
      </c>
      <c r="P22" s="622">
        <v>59</v>
      </c>
      <c r="Q22" s="622">
        <v>67</v>
      </c>
      <c r="R22" s="273">
        <v>2765</v>
      </c>
      <c r="S22" s="274">
        <v>2767</v>
      </c>
      <c r="T22" s="275">
        <v>5532</v>
      </c>
      <c r="U22" s="276">
        <v>35.299999999999997</v>
      </c>
      <c r="V22" s="276">
        <v>32.299999999999997</v>
      </c>
      <c r="W22" s="276">
        <v>33.799999999999997</v>
      </c>
      <c r="X22" s="276">
        <v>-1.5</v>
      </c>
      <c r="Y22" s="276">
        <v>-3.6</v>
      </c>
      <c r="Z22" s="276">
        <v>-2.4</v>
      </c>
    </row>
    <row r="23" spans="2:26" x14ac:dyDescent="0.35">
      <c r="B23" t="s">
        <v>221</v>
      </c>
      <c r="C23" s="273"/>
      <c r="D23" s="274"/>
      <c r="E23" s="275"/>
      <c r="F23" s="622">
        <v>75</v>
      </c>
      <c r="G23" s="622">
        <v>58</v>
      </c>
      <c r="H23" s="622">
        <v>66</v>
      </c>
      <c r="I23" s="273">
        <v>1388</v>
      </c>
      <c r="J23" s="274">
        <v>1540</v>
      </c>
      <c r="K23" s="275">
        <v>2928</v>
      </c>
      <c r="L23" s="273"/>
      <c r="M23" s="274"/>
      <c r="N23" s="275"/>
      <c r="O23" s="622">
        <v>77</v>
      </c>
      <c r="P23" s="622">
        <v>63</v>
      </c>
      <c r="Q23" s="622">
        <v>69</v>
      </c>
      <c r="R23" s="273">
        <v>1388</v>
      </c>
      <c r="S23" s="274">
        <v>1540</v>
      </c>
      <c r="T23" s="275">
        <v>2928</v>
      </c>
      <c r="U23" s="276">
        <v>35.700000000000003</v>
      </c>
      <c r="V23" s="277">
        <v>33</v>
      </c>
      <c r="W23" s="278">
        <v>34.299999999999997</v>
      </c>
      <c r="X23" s="623">
        <v>0.1</v>
      </c>
      <c r="Y23" s="624">
        <v>0.6</v>
      </c>
      <c r="Z23" s="625">
        <v>0.2</v>
      </c>
    </row>
    <row r="24" spans="2:26" x14ac:dyDescent="0.35">
      <c r="B24" t="s">
        <v>164</v>
      </c>
      <c r="C24" s="273"/>
      <c r="D24" s="274"/>
      <c r="E24" s="275"/>
      <c r="F24" s="622">
        <v>30</v>
      </c>
      <c r="G24" s="622">
        <v>18</v>
      </c>
      <c r="H24" s="622">
        <v>24</v>
      </c>
      <c r="I24" s="273">
        <v>902</v>
      </c>
      <c r="J24" s="274">
        <v>891</v>
      </c>
      <c r="K24" s="275">
        <v>1793</v>
      </c>
      <c r="L24" s="273"/>
      <c r="M24" s="274"/>
      <c r="N24" s="275"/>
      <c r="O24" s="622">
        <v>32</v>
      </c>
      <c r="P24" s="622">
        <v>20</v>
      </c>
      <c r="Q24" s="622">
        <v>26</v>
      </c>
      <c r="R24" s="273">
        <v>902</v>
      </c>
      <c r="S24" s="274">
        <v>891</v>
      </c>
      <c r="T24" s="275">
        <v>1793</v>
      </c>
      <c r="U24" s="276">
        <v>28.4</v>
      </c>
      <c r="V24" s="277">
        <v>26.6</v>
      </c>
      <c r="W24" s="278">
        <v>27.5</v>
      </c>
      <c r="X24" s="623">
        <v>-44.3</v>
      </c>
      <c r="Y24" s="624">
        <v>-42.2</v>
      </c>
      <c r="Z24" s="625">
        <v>-43</v>
      </c>
    </row>
    <row r="25" spans="2:26" x14ac:dyDescent="0.35">
      <c r="B25" t="s">
        <v>242</v>
      </c>
      <c r="C25" s="273"/>
      <c r="D25" s="274"/>
      <c r="E25" s="275"/>
      <c r="F25" s="622">
        <v>81</v>
      </c>
      <c r="G25" s="622">
        <v>66</v>
      </c>
      <c r="H25" s="622">
        <v>73</v>
      </c>
      <c r="I25" s="273">
        <v>8941</v>
      </c>
      <c r="J25" s="274">
        <v>9516</v>
      </c>
      <c r="K25" s="275">
        <v>18457</v>
      </c>
      <c r="L25" s="273"/>
      <c r="M25" s="274"/>
      <c r="N25" s="275"/>
      <c r="O25" s="622">
        <v>83</v>
      </c>
      <c r="P25" s="622">
        <v>70</v>
      </c>
      <c r="Q25" s="622">
        <v>76</v>
      </c>
      <c r="R25" s="273">
        <v>8941</v>
      </c>
      <c r="S25" s="274">
        <v>9516</v>
      </c>
      <c r="T25" s="275">
        <v>18457</v>
      </c>
      <c r="U25" s="276">
        <v>36.4</v>
      </c>
      <c r="V25" s="277">
        <v>34</v>
      </c>
      <c r="W25" s="278">
        <v>35.200000000000003</v>
      </c>
      <c r="X25" s="623">
        <v>6</v>
      </c>
      <c r="Y25" s="624">
        <v>7.6</v>
      </c>
      <c r="Z25" s="625">
        <v>6.8</v>
      </c>
    </row>
    <row r="26" spans="2:26" x14ac:dyDescent="0.35">
      <c r="B26" t="s">
        <v>238</v>
      </c>
      <c r="C26" s="273"/>
      <c r="D26" s="274"/>
      <c r="E26" s="275"/>
      <c r="F26" s="622">
        <v>77</v>
      </c>
      <c r="G26" s="622">
        <v>64</v>
      </c>
      <c r="H26" s="622">
        <v>70</v>
      </c>
      <c r="I26" s="273">
        <v>736</v>
      </c>
      <c r="J26" s="274">
        <v>862</v>
      </c>
      <c r="K26" s="275">
        <v>1598</v>
      </c>
      <c r="L26" s="273"/>
      <c r="M26" s="274"/>
      <c r="N26" s="275"/>
      <c r="O26" s="622">
        <v>77</v>
      </c>
      <c r="P26" s="622">
        <v>66</v>
      </c>
      <c r="Q26" s="622">
        <v>71</v>
      </c>
      <c r="R26" s="273">
        <v>736</v>
      </c>
      <c r="S26" s="274">
        <v>862</v>
      </c>
      <c r="T26" s="275">
        <v>1598</v>
      </c>
      <c r="U26" s="276">
        <v>36.6</v>
      </c>
      <c r="V26" s="277">
        <v>34.6</v>
      </c>
      <c r="W26" s="278">
        <v>35.6</v>
      </c>
      <c r="X26" s="623">
        <v>0.6</v>
      </c>
      <c r="Y26" s="624">
        <v>3.5</v>
      </c>
      <c r="Z26" s="625">
        <v>1.8</v>
      </c>
    </row>
    <row r="27" spans="2:26" x14ac:dyDescent="0.35">
      <c r="B27" t="s">
        <v>243</v>
      </c>
      <c r="C27" s="273"/>
      <c r="D27" s="274"/>
      <c r="E27" s="275"/>
      <c r="F27" s="622">
        <v>67</v>
      </c>
      <c r="G27" s="622">
        <v>51</v>
      </c>
      <c r="H27" s="622">
        <v>59</v>
      </c>
      <c r="I27" s="273">
        <v>11664</v>
      </c>
      <c r="J27" s="274">
        <v>12046</v>
      </c>
      <c r="K27" s="275">
        <v>23710</v>
      </c>
      <c r="L27" s="273"/>
      <c r="M27" s="274"/>
      <c r="N27" s="275"/>
      <c r="O27" s="622">
        <v>70</v>
      </c>
      <c r="P27" s="622">
        <v>55</v>
      </c>
      <c r="Q27" s="622">
        <v>62</v>
      </c>
      <c r="R27" s="273">
        <v>11664</v>
      </c>
      <c r="S27" s="274">
        <v>12046</v>
      </c>
      <c r="T27" s="275">
        <v>23710</v>
      </c>
      <c r="U27" s="276">
        <v>33.6</v>
      </c>
      <c r="V27" s="277">
        <v>31.1</v>
      </c>
      <c r="W27" s="278">
        <v>32.299999999999997</v>
      </c>
      <c r="X27" s="623">
        <v>-6.8</v>
      </c>
      <c r="Y27" s="624">
        <v>-7.1</v>
      </c>
      <c r="Z27" s="625">
        <v>-6.9</v>
      </c>
    </row>
    <row r="28" spans="2:26" x14ac:dyDescent="0.35">
      <c r="B28" t="s">
        <v>188</v>
      </c>
      <c r="C28" s="273"/>
      <c r="D28" s="274"/>
      <c r="E28" s="275"/>
      <c r="F28" s="622">
        <v>45</v>
      </c>
      <c r="G28" s="622">
        <v>27</v>
      </c>
      <c r="H28" s="622">
        <v>36</v>
      </c>
      <c r="I28" s="273">
        <v>316</v>
      </c>
      <c r="J28" s="274">
        <v>328</v>
      </c>
      <c r="K28" s="275">
        <v>644</v>
      </c>
      <c r="L28" s="273"/>
      <c r="M28" s="274"/>
      <c r="N28" s="275"/>
      <c r="O28" s="622">
        <v>45</v>
      </c>
      <c r="P28" s="622">
        <v>28</v>
      </c>
      <c r="Q28" s="622">
        <v>36</v>
      </c>
      <c r="R28" s="273">
        <v>316</v>
      </c>
      <c r="S28" s="274">
        <v>328</v>
      </c>
      <c r="T28" s="275">
        <v>644</v>
      </c>
      <c r="U28" s="276">
        <v>30.8</v>
      </c>
      <c r="V28" s="277">
        <v>28.5</v>
      </c>
      <c r="W28" s="278">
        <v>29.6</v>
      </c>
      <c r="X28" s="623">
        <v>-31.9</v>
      </c>
      <c r="Y28" s="624">
        <v>-33.799999999999997</v>
      </c>
      <c r="Z28" s="625">
        <v>-32.799999999999997</v>
      </c>
    </row>
    <row r="29" spans="2:26" x14ac:dyDescent="0.35">
      <c r="B29" t="s">
        <v>241</v>
      </c>
      <c r="C29" s="273"/>
      <c r="D29" s="274"/>
      <c r="E29" s="275"/>
      <c r="F29" s="622">
        <v>80</v>
      </c>
      <c r="G29" s="622">
        <v>66</v>
      </c>
      <c r="H29" s="622">
        <v>73</v>
      </c>
      <c r="I29" s="273">
        <v>4527</v>
      </c>
      <c r="J29" s="274">
        <v>4626</v>
      </c>
      <c r="K29" s="275">
        <v>9153</v>
      </c>
      <c r="L29" s="273"/>
      <c r="M29" s="274"/>
      <c r="N29" s="275"/>
      <c r="O29" s="622">
        <v>82</v>
      </c>
      <c r="P29" s="622">
        <v>69</v>
      </c>
      <c r="Q29" s="622">
        <v>75</v>
      </c>
      <c r="R29" s="273">
        <v>4527</v>
      </c>
      <c r="S29" s="274">
        <v>4626</v>
      </c>
      <c r="T29" s="275">
        <v>9153</v>
      </c>
      <c r="U29" s="276">
        <v>36.9</v>
      </c>
      <c r="V29" s="277">
        <v>34.5</v>
      </c>
      <c r="W29" s="278">
        <v>35.700000000000003</v>
      </c>
      <c r="X29" s="623">
        <v>4.9000000000000004</v>
      </c>
      <c r="Y29" s="624">
        <v>6.6</v>
      </c>
      <c r="Z29" s="625">
        <v>5.9</v>
      </c>
    </row>
    <row r="30" spans="2:26" x14ac:dyDescent="0.35">
      <c r="B30" t="s">
        <v>240</v>
      </c>
      <c r="C30" s="273"/>
      <c r="D30" s="274"/>
      <c r="E30" s="275"/>
      <c r="F30" s="622">
        <v>77</v>
      </c>
      <c r="G30" s="622">
        <v>61</v>
      </c>
      <c r="H30" s="622">
        <v>69</v>
      </c>
      <c r="I30" s="273">
        <v>2744</v>
      </c>
      <c r="J30" s="274">
        <v>2730</v>
      </c>
      <c r="K30" s="275">
        <v>5474</v>
      </c>
      <c r="L30" s="273"/>
      <c r="M30" s="274"/>
      <c r="N30" s="275"/>
      <c r="O30" s="622">
        <v>78</v>
      </c>
      <c r="P30" s="622">
        <v>63</v>
      </c>
      <c r="Q30" s="622">
        <v>71</v>
      </c>
      <c r="R30" s="273">
        <v>2744</v>
      </c>
      <c r="S30" s="274">
        <v>2730</v>
      </c>
      <c r="T30" s="275">
        <v>5474</v>
      </c>
      <c r="U30" s="276">
        <v>35.9</v>
      </c>
      <c r="V30" s="277">
        <v>33.4</v>
      </c>
      <c r="W30" s="278">
        <v>34.700000000000003</v>
      </c>
      <c r="X30" s="623">
        <v>1.2</v>
      </c>
      <c r="Y30" s="624">
        <v>1</v>
      </c>
      <c r="Z30" s="625">
        <v>1.3</v>
      </c>
    </row>
    <row r="31" spans="2:26" x14ac:dyDescent="0.35">
      <c r="B31" t="s">
        <v>239</v>
      </c>
      <c r="C31" s="273"/>
      <c r="D31" s="274"/>
      <c r="E31" s="275"/>
      <c r="F31" s="622">
        <v>74</v>
      </c>
      <c r="G31" s="622">
        <v>56</v>
      </c>
      <c r="H31" s="622">
        <v>65</v>
      </c>
      <c r="I31" s="273">
        <v>4689</v>
      </c>
      <c r="J31" s="274">
        <v>4812</v>
      </c>
      <c r="K31" s="275">
        <v>9501</v>
      </c>
      <c r="L31" s="273"/>
      <c r="M31" s="274"/>
      <c r="N31" s="275"/>
      <c r="O31" s="622">
        <v>75</v>
      </c>
      <c r="P31" s="622">
        <v>59</v>
      </c>
      <c r="Q31" s="622">
        <v>67</v>
      </c>
      <c r="R31" s="273">
        <v>4689</v>
      </c>
      <c r="S31" s="274">
        <v>4812</v>
      </c>
      <c r="T31" s="275">
        <v>9501</v>
      </c>
      <c r="U31" s="276">
        <v>35.5</v>
      </c>
      <c r="V31" s="277">
        <v>32.700000000000003</v>
      </c>
      <c r="W31" s="278">
        <v>34.1</v>
      </c>
      <c r="X31" s="623">
        <v>-1.5</v>
      </c>
      <c r="Y31" s="624">
        <v>-3.3</v>
      </c>
      <c r="Z31" s="625">
        <v>-2.2999999999999998</v>
      </c>
    </row>
    <row r="32" spans="2:26" x14ac:dyDescent="0.35">
      <c r="B32" t="s">
        <v>237</v>
      </c>
      <c r="C32" s="273"/>
      <c r="D32" s="274"/>
      <c r="E32" s="275"/>
      <c r="F32" s="622">
        <v>78</v>
      </c>
      <c r="G32" s="622">
        <v>62</v>
      </c>
      <c r="H32" s="622">
        <v>70</v>
      </c>
      <c r="I32" s="273">
        <v>205343</v>
      </c>
      <c r="J32" s="274">
        <v>217016</v>
      </c>
      <c r="K32" s="275">
        <v>422359</v>
      </c>
      <c r="L32" s="273"/>
      <c r="M32" s="274"/>
      <c r="N32" s="275"/>
      <c r="O32" s="622">
        <v>79</v>
      </c>
      <c r="P32" s="622">
        <v>64</v>
      </c>
      <c r="Q32" s="622">
        <v>72</v>
      </c>
      <c r="R32" s="273">
        <v>205343</v>
      </c>
      <c r="S32" s="274">
        <v>217016</v>
      </c>
      <c r="T32" s="275">
        <v>422359</v>
      </c>
      <c r="U32" s="276">
        <v>36.299999999999997</v>
      </c>
      <c r="V32" s="277">
        <v>33.799999999999997</v>
      </c>
      <c r="W32" s="278">
        <v>35</v>
      </c>
      <c r="X32" s="623">
        <v>2.4</v>
      </c>
      <c r="Y32" s="624">
        <v>2.1</v>
      </c>
      <c r="Z32" s="625">
        <v>2.2000000000000002</v>
      </c>
    </row>
    <row r="33" spans="1:26" x14ac:dyDescent="0.35">
      <c r="B33" t="s">
        <v>223</v>
      </c>
      <c r="C33" s="273"/>
      <c r="D33" s="274"/>
      <c r="E33" s="275"/>
      <c r="F33" s="622">
        <v>75</v>
      </c>
      <c r="G33" s="622">
        <v>60</v>
      </c>
      <c r="H33" s="622">
        <v>67</v>
      </c>
      <c r="I33" s="273">
        <v>326105</v>
      </c>
      <c r="J33" s="274">
        <v>342947</v>
      </c>
      <c r="K33" s="275">
        <v>669052</v>
      </c>
      <c r="L33" s="273"/>
      <c r="M33" s="274"/>
      <c r="N33" s="275"/>
      <c r="O33" s="622">
        <v>77</v>
      </c>
      <c r="P33" s="622">
        <v>62</v>
      </c>
      <c r="Q33" s="622">
        <v>69</v>
      </c>
      <c r="R33" s="273">
        <v>326105</v>
      </c>
      <c r="S33" s="274">
        <v>342947</v>
      </c>
      <c r="T33" s="275">
        <v>669052</v>
      </c>
      <c r="U33" s="276">
        <v>35.700000000000003</v>
      </c>
      <c r="V33" s="277">
        <v>33.200000000000003</v>
      </c>
      <c r="W33" s="278">
        <v>34.5</v>
      </c>
      <c r="X33" s="623"/>
      <c r="Y33" s="624"/>
      <c r="Z33" s="625"/>
    </row>
    <row r="34" spans="1:26" x14ac:dyDescent="0.35">
      <c r="B34" t="s">
        <v>431</v>
      </c>
      <c r="C34" s="273"/>
      <c r="D34" s="274"/>
      <c r="E34" s="275"/>
      <c r="F34" s="622">
        <v>67</v>
      </c>
      <c r="G34" s="622">
        <v>53</v>
      </c>
      <c r="H34" s="622">
        <v>60</v>
      </c>
      <c r="I34" s="273">
        <v>27531</v>
      </c>
      <c r="J34" s="274">
        <v>28614</v>
      </c>
      <c r="K34" s="275">
        <v>56145</v>
      </c>
      <c r="L34" s="273"/>
      <c r="M34" s="274"/>
      <c r="N34" s="275"/>
      <c r="O34" s="622">
        <v>69</v>
      </c>
      <c r="P34" s="622">
        <v>56</v>
      </c>
      <c r="Q34" s="622">
        <v>62</v>
      </c>
      <c r="R34" s="273">
        <v>27531</v>
      </c>
      <c r="S34" s="274">
        <v>28614</v>
      </c>
      <c r="T34" s="275">
        <v>56145</v>
      </c>
      <c r="U34" s="276">
        <v>34.799999999999997</v>
      </c>
      <c r="V34" s="277">
        <v>32.299999999999997</v>
      </c>
      <c r="W34" s="278">
        <v>33.5</v>
      </c>
      <c r="X34" s="623">
        <v>-7.5</v>
      </c>
      <c r="Y34" s="624">
        <v>-6.4</v>
      </c>
      <c r="Z34" s="625">
        <v>-6.9</v>
      </c>
    </row>
    <row r="35" spans="1:26" x14ac:dyDescent="0.35">
      <c r="A35" t="s">
        <v>189</v>
      </c>
      <c r="B35" t="s">
        <v>533</v>
      </c>
      <c r="C35" s="273"/>
      <c r="D35" s="274"/>
      <c r="E35" s="275"/>
      <c r="F35" s="622">
        <v>78</v>
      </c>
      <c r="G35" s="622">
        <v>62</v>
      </c>
      <c r="H35" s="622">
        <v>70</v>
      </c>
      <c r="I35" s="273">
        <v>228756</v>
      </c>
      <c r="J35" s="274">
        <v>241119</v>
      </c>
      <c r="K35" s="275">
        <v>469875</v>
      </c>
      <c r="L35" s="273"/>
      <c r="M35" s="274"/>
      <c r="N35" s="275"/>
      <c r="O35" s="622">
        <v>79</v>
      </c>
      <c r="P35" s="622">
        <v>64</v>
      </c>
      <c r="Q35" s="622">
        <v>71</v>
      </c>
      <c r="R35" s="273">
        <v>228756</v>
      </c>
      <c r="S35" s="274">
        <v>241119</v>
      </c>
      <c r="T35" s="275">
        <v>469875</v>
      </c>
      <c r="U35" s="276">
        <v>36.200000000000003</v>
      </c>
      <c r="V35" s="277">
        <v>33.700000000000003</v>
      </c>
      <c r="W35" s="278">
        <v>35</v>
      </c>
      <c r="X35" s="626">
        <v>8.5</v>
      </c>
      <c r="Y35" s="627">
        <v>7.7</v>
      </c>
      <c r="Z35" s="628">
        <v>8.1</v>
      </c>
    </row>
    <row r="36" spans="1:26" x14ac:dyDescent="0.35">
      <c r="B36" t="s">
        <v>534</v>
      </c>
      <c r="C36" s="273"/>
      <c r="D36" s="274"/>
      <c r="E36" s="275"/>
      <c r="F36" s="622">
        <v>68</v>
      </c>
      <c r="G36" s="622">
        <v>53</v>
      </c>
      <c r="H36" s="622">
        <v>61</v>
      </c>
      <c r="I36" s="273">
        <v>57676</v>
      </c>
      <c r="J36" s="274">
        <v>60354</v>
      </c>
      <c r="K36" s="275">
        <v>118030</v>
      </c>
      <c r="L36" s="273"/>
      <c r="M36" s="274"/>
      <c r="N36" s="275"/>
      <c r="O36" s="622">
        <v>71</v>
      </c>
      <c r="P36" s="622">
        <v>57</v>
      </c>
      <c r="Q36" s="622">
        <v>63</v>
      </c>
      <c r="R36" s="273">
        <v>57676</v>
      </c>
      <c r="S36" s="274">
        <v>60354</v>
      </c>
      <c r="T36" s="275">
        <v>118030</v>
      </c>
      <c r="U36" s="276">
        <v>34</v>
      </c>
      <c r="V36" s="277">
        <v>31.5</v>
      </c>
      <c r="W36" s="278">
        <v>32.799999999999997</v>
      </c>
      <c r="X36" s="626"/>
      <c r="Y36" s="627"/>
      <c r="Z36" s="628"/>
    </row>
    <row r="37" spans="1:26" x14ac:dyDescent="0.35">
      <c r="B37" t="s">
        <v>431</v>
      </c>
      <c r="C37" s="273"/>
      <c r="D37" s="274"/>
      <c r="E37" s="275"/>
      <c r="F37" s="622">
        <v>71</v>
      </c>
      <c r="G37" s="622">
        <v>56</v>
      </c>
      <c r="H37" s="622">
        <v>63</v>
      </c>
      <c r="I37" s="273">
        <v>39673</v>
      </c>
      <c r="J37" s="274">
        <v>41474</v>
      </c>
      <c r="K37" s="275">
        <v>81147</v>
      </c>
      <c r="L37" s="273"/>
      <c r="M37" s="274"/>
      <c r="N37" s="275"/>
      <c r="O37" s="622">
        <v>73</v>
      </c>
      <c r="P37" s="622">
        <v>58</v>
      </c>
      <c r="Q37" s="622">
        <v>65</v>
      </c>
      <c r="R37" s="273">
        <v>39673</v>
      </c>
      <c r="S37" s="274">
        <v>41474</v>
      </c>
      <c r="T37" s="275">
        <v>81147</v>
      </c>
      <c r="U37" s="276">
        <v>35.299999999999997</v>
      </c>
      <c r="V37" s="277">
        <v>32.799999999999997</v>
      </c>
      <c r="W37" s="278">
        <v>34</v>
      </c>
      <c r="X37" s="623"/>
      <c r="Y37" s="624"/>
      <c r="Z37" s="625"/>
    </row>
    <row r="38" spans="1:26" x14ac:dyDescent="0.35">
      <c r="B38" t="s">
        <v>223</v>
      </c>
      <c r="C38" s="273"/>
      <c r="D38" s="274"/>
      <c r="E38" s="275"/>
      <c r="F38" s="622">
        <v>75</v>
      </c>
      <c r="G38" s="622">
        <v>60</v>
      </c>
      <c r="H38" s="622">
        <v>67</v>
      </c>
      <c r="I38" s="273">
        <v>326105</v>
      </c>
      <c r="J38" s="274">
        <v>342947</v>
      </c>
      <c r="K38" s="275">
        <v>669052</v>
      </c>
      <c r="L38" s="273"/>
      <c r="M38" s="274"/>
      <c r="N38" s="275"/>
      <c r="O38" s="622">
        <v>77</v>
      </c>
      <c r="P38" s="622">
        <v>62</v>
      </c>
      <c r="Q38" s="622">
        <v>69</v>
      </c>
      <c r="R38" s="273">
        <v>326105</v>
      </c>
      <c r="S38" s="274">
        <v>342947</v>
      </c>
      <c r="T38" s="275">
        <v>669052</v>
      </c>
      <c r="U38" s="276">
        <v>35.700000000000003</v>
      </c>
      <c r="V38" s="277">
        <v>33.200000000000003</v>
      </c>
      <c r="W38" s="278">
        <v>34.5</v>
      </c>
      <c r="X38" s="623"/>
      <c r="Y38" s="624"/>
      <c r="Z38" s="625"/>
    </row>
    <row r="39" spans="1:26" x14ac:dyDescent="0.35">
      <c r="A39" t="s">
        <v>535</v>
      </c>
      <c r="B39" t="s">
        <v>226</v>
      </c>
      <c r="C39" s="273"/>
      <c r="D39" s="274"/>
      <c r="E39" s="275"/>
      <c r="F39" s="622">
        <v>61</v>
      </c>
      <c r="G39" s="622">
        <v>43</v>
      </c>
      <c r="H39" s="622">
        <v>52</v>
      </c>
      <c r="I39" s="273">
        <v>45393</v>
      </c>
      <c r="J39" s="274">
        <v>48145</v>
      </c>
      <c r="K39" s="275">
        <v>93538</v>
      </c>
      <c r="L39" s="273"/>
      <c r="M39" s="274"/>
      <c r="N39" s="275"/>
      <c r="O39" s="622">
        <v>63</v>
      </c>
      <c r="P39" s="622">
        <v>46</v>
      </c>
      <c r="Q39" s="622">
        <v>54</v>
      </c>
      <c r="R39" s="273">
        <v>45393</v>
      </c>
      <c r="S39" s="274">
        <v>48145</v>
      </c>
      <c r="T39" s="275">
        <v>93538</v>
      </c>
      <c r="U39" s="276">
        <v>32.9</v>
      </c>
      <c r="V39" s="277">
        <v>30.1</v>
      </c>
      <c r="W39" s="278">
        <v>31.5</v>
      </c>
      <c r="X39" s="626">
        <v>15.5</v>
      </c>
      <c r="Y39" s="627">
        <v>19</v>
      </c>
      <c r="Z39" s="628">
        <v>17.3</v>
      </c>
    </row>
    <row r="40" spans="1:26" x14ac:dyDescent="0.35">
      <c r="B40" t="s">
        <v>536</v>
      </c>
      <c r="C40" s="273"/>
      <c r="D40" s="274"/>
      <c r="E40" s="275"/>
      <c r="F40" s="622">
        <v>78</v>
      </c>
      <c r="G40" s="622">
        <v>62</v>
      </c>
      <c r="H40" s="622">
        <v>70</v>
      </c>
      <c r="I40" s="273">
        <v>280712</v>
      </c>
      <c r="J40" s="274">
        <v>294802</v>
      </c>
      <c r="K40" s="275">
        <v>575514</v>
      </c>
      <c r="L40" s="273"/>
      <c r="M40" s="274"/>
      <c r="N40" s="275"/>
      <c r="O40" s="622">
        <v>79</v>
      </c>
      <c r="P40" s="622">
        <v>65</v>
      </c>
      <c r="Q40" s="622">
        <v>72</v>
      </c>
      <c r="R40" s="273">
        <v>280712</v>
      </c>
      <c r="S40" s="274">
        <v>294802</v>
      </c>
      <c r="T40" s="275">
        <v>575514</v>
      </c>
      <c r="U40" s="276">
        <v>36.200000000000003</v>
      </c>
      <c r="V40" s="277">
        <v>33.799999999999997</v>
      </c>
      <c r="W40" s="278">
        <v>34.9</v>
      </c>
      <c r="X40" s="626"/>
      <c r="Y40" s="627"/>
      <c r="Z40" s="628"/>
    </row>
    <row r="41" spans="1:26" x14ac:dyDescent="0.35">
      <c r="B41" t="s">
        <v>223</v>
      </c>
      <c r="C41" s="273"/>
      <c r="D41" s="274"/>
      <c r="E41" s="275"/>
      <c r="F41" s="622">
        <v>75</v>
      </c>
      <c r="G41" s="622">
        <v>60</v>
      </c>
      <c r="H41" s="622">
        <v>67</v>
      </c>
      <c r="I41" s="273">
        <v>326105</v>
      </c>
      <c r="J41" s="274">
        <v>342947</v>
      </c>
      <c r="K41" s="275">
        <v>669052</v>
      </c>
      <c r="L41" s="273"/>
      <c r="M41" s="274"/>
      <c r="N41" s="275"/>
      <c r="O41" s="622">
        <v>77</v>
      </c>
      <c r="P41" s="622">
        <v>62</v>
      </c>
      <c r="Q41" s="622">
        <v>69</v>
      </c>
      <c r="R41" s="273">
        <v>326105</v>
      </c>
      <c r="S41" s="274">
        <v>342947</v>
      </c>
      <c r="T41" s="275">
        <v>669052</v>
      </c>
      <c r="U41" s="276">
        <v>35.700000000000003</v>
      </c>
      <c r="V41" s="277">
        <v>33.200000000000003</v>
      </c>
      <c r="W41" s="278">
        <v>34.5</v>
      </c>
      <c r="X41" s="623"/>
      <c r="Y41" s="624"/>
      <c r="Z41" s="625"/>
    </row>
    <row r="42" spans="1:26" x14ac:dyDescent="0.35">
      <c r="A42" t="s">
        <v>537</v>
      </c>
      <c r="B42" t="s">
        <v>501</v>
      </c>
      <c r="C42" s="273"/>
      <c r="D42" s="274"/>
      <c r="E42" s="275"/>
      <c r="F42" s="622">
        <v>84</v>
      </c>
      <c r="G42" s="622">
        <v>71</v>
      </c>
      <c r="H42" s="622">
        <v>77</v>
      </c>
      <c r="I42" s="273">
        <v>110744</v>
      </c>
      <c r="J42" s="274">
        <v>116893</v>
      </c>
      <c r="K42" s="275">
        <v>227637</v>
      </c>
      <c r="L42" s="273"/>
      <c r="M42" s="274"/>
      <c r="N42" s="275"/>
      <c r="O42" s="622">
        <v>85</v>
      </c>
      <c r="P42" s="622">
        <v>73</v>
      </c>
      <c r="Q42" s="622">
        <v>79</v>
      </c>
      <c r="R42" s="273">
        <v>110744</v>
      </c>
      <c r="S42" s="274">
        <v>116893</v>
      </c>
      <c r="T42" s="275">
        <v>227637</v>
      </c>
      <c r="U42" s="276">
        <v>37.799999999999997</v>
      </c>
      <c r="V42" s="277">
        <v>35.4</v>
      </c>
      <c r="W42" s="278">
        <v>36.6</v>
      </c>
      <c r="X42" s="626">
        <v>18</v>
      </c>
      <c r="Y42" s="627">
        <v>22.1</v>
      </c>
      <c r="Z42" s="628">
        <v>20.100000000000001</v>
      </c>
    </row>
    <row r="43" spans="1:26" x14ac:dyDescent="0.35">
      <c r="B43" t="s">
        <v>500</v>
      </c>
      <c r="C43" s="273"/>
      <c r="D43" s="274"/>
      <c r="E43" s="275"/>
      <c r="F43" s="622">
        <v>76</v>
      </c>
      <c r="G43" s="622">
        <v>60</v>
      </c>
      <c r="H43" s="622">
        <v>68</v>
      </c>
      <c r="I43" s="273">
        <v>103711</v>
      </c>
      <c r="J43" s="274">
        <v>109134</v>
      </c>
      <c r="K43" s="275">
        <v>212845</v>
      </c>
      <c r="L43" s="273"/>
      <c r="M43" s="274"/>
      <c r="N43" s="275"/>
      <c r="O43" s="622">
        <v>78</v>
      </c>
      <c r="P43" s="622">
        <v>63</v>
      </c>
      <c r="Q43" s="622">
        <v>70</v>
      </c>
      <c r="R43" s="273">
        <v>103711</v>
      </c>
      <c r="S43" s="274">
        <v>109134</v>
      </c>
      <c r="T43" s="275">
        <v>212845</v>
      </c>
      <c r="U43" s="276">
        <v>35.700000000000003</v>
      </c>
      <c r="V43" s="277">
        <v>33.200000000000003</v>
      </c>
      <c r="W43" s="278">
        <v>34.4</v>
      </c>
      <c r="X43" s="626"/>
      <c r="Y43" s="627"/>
      <c r="Z43" s="628"/>
    </row>
    <row r="44" spans="1:26" x14ac:dyDescent="0.35">
      <c r="B44" t="s">
        <v>499</v>
      </c>
      <c r="C44" s="273"/>
      <c r="D44" s="274"/>
      <c r="E44" s="275"/>
      <c r="F44" s="622">
        <v>66</v>
      </c>
      <c r="G44" s="622">
        <v>48</v>
      </c>
      <c r="H44" s="622">
        <v>57</v>
      </c>
      <c r="I44" s="273">
        <v>111650</v>
      </c>
      <c r="J44" s="274">
        <v>116920</v>
      </c>
      <c r="K44" s="275">
        <v>228570</v>
      </c>
      <c r="L44" s="273"/>
      <c r="M44" s="274"/>
      <c r="N44" s="275"/>
      <c r="O44" s="622">
        <v>67</v>
      </c>
      <c r="P44" s="622">
        <v>51</v>
      </c>
      <c r="Q44" s="622">
        <v>59</v>
      </c>
      <c r="R44" s="273">
        <v>111650</v>
      </c>
      <c r="S44" s="274">
        <v>116920</v>
      </c>
      <c r="T44" s="275">
        <v>228570</v>
      </c>
      <c r="U44" s="276">
        <v>33.700000000000003</v>
      </c>
      <c r="V44" s="277">
        <v>31.1</v>
      </c>
      <c r="W44" s="278">
        <v>32.4</v>
      </c>
      <c r="X44" s="626"/>
      <c r="Y44" s="624"/>
      <c r="Z44" s="625"/>
    </row>
    <row r="45" spans="1:26" x14ac:dyDescent="0.35">
      <c r="B45" t="s">
        <v>223</v>
      </c>
      <c r="C45" s="273"/>
      <c r="D45" s="274"/>
      <c r="E45" s="275"/>
      <c r="F45" s="622">
        <v>75</v>
      </c>
      <c r="G45" s="622">
        <v>60</v>
      </c>
      <c r="H45" s="622">
        <v>67</v>
      </c>
      <c r="I45" s="273">
        <v>326105</v>
      </c>
      <c r="J45" s="274">
        <v>342947</v>
      </c>
      <c r="K45" s="275">
        <v>669052</v>
      </c>
      <c r="L45" s="273"/>
      <c r="M45" s="274"/>
      <c r="N45" s="275"/>
      <c r="O45" s="622">
        <v>77</v>
      </c>
      <c r="P45" s="622">
        <v>62</v>
      </c>
      <c r="Q45" s="622">
        <v>69</v>
      </c>
      <c r="R45" s="273">
        <v>326105</v>
      </c>
      <c r="S45" s="274">
        <v>342947</v>
      </c>
      <c r="T45" s="275">
        <v>669052</v>
      </c>
      <c r="U45" s="276">
        <v>35.700000000000003</v>
      </c>
      <c r="V45" s="277">
        <v>33.200000000000003</v>
      </c>
      <c r="W45" s="278">
        <v>34.5</v>
      </c>
      <c r="X45" s="623"/>
      <c r="Y45" s="624"/>
      <c r="Z45" s="625"/>
    </row>
    <row r="46" spans="1:26" x14ac:dyDescent="0.35">
      <c r="A46" t="s">
        <v>190</v>
      </c>
      <c r="B46" t="s">
        <v>228</v>
      </c>
      <c r="C46" s="273"/>
      <c r="D46" s="274"/>
      <c r="E46" s="275"/>
      <c r="F46" s="622">
        <v>79</v>
      </c>
      <c r="G46" s="622">
        <v>66</v>
      </c>
      <c r="H46" s="622">
        <v>72</v>
      </c>
      <c r="I46" s="273">
        <v>301954</v>
      </c>
      <c r="J46" s="274">
        <v>293574</v>
      </c>
      <c r="K46" s="275">
        <v>595528</v>
      </c>
      <c r="L46" s="273"/>
      <c r="M46" s="274"/>
      <c r="N46" s="275"/>
      <c r="O46" s="622">
        <v>80</v>
      </c>
      <c r="P46" s="622">
        <v>69</v>
      </c>
      <c r="Q46" s="622">
        <v>75</v>
      </c>
      <c r="R46" s="273">
        <v>301954</v>
      </c>
      <c r="S46" s="274">
        <v>293574</v>
      </c>
      <c r="T46" s="275">
        <v>595528</v>
      </c>
      <c r="U46" s="276">
        <v>36.299999999999997</v>
      </c>
      <c r="V46" s="277">
        <v>34.5</v>
      </c>
      <c r="W46" s="278">
        <v>35.4</v>
      </c>
      <c r="X46" s="623">
        <v>51.4</v>
      </c>
      <c r="Y46" s="624">
        <v>48</v>
      </c>
      <c r="Z46" s="625">
        <v>51.4</v>
      </c>
    </row>
    <row r="47" spans="1:26" x14ac:dyDescent="0.35">
      <c r="B47" t="s">
        <v>1553</v>
      </c>
      <c r="C47" s="273"/>
      <c r="D47" s="274"/>
      <c r="E47" s="275"/>
      <c r="F47" s="622">
        <v>31</v>
      </c>
      <c r="G47" s="622">
        <v>22</v>
      </c>
      <c r="H47" s="622">
        <v>25</v>
      </c>
      <c r="I47" s="273">
        <v>15321</v>
      </c>
      <c r="J47" s="274">
        <v>36570</v>
      </c>
      <c r="K47" s="275">
        <v>51891</v>
      </c>
      <c r="L47" s="273"/>
      <c r="M47" s="274"/>
      <c r="N47" s="275"/>
      <c r="O47" s="622">
        <v>32</v>
      </c>
      <c r="P47" s="622">
        <v>24</v>
      </c>
      <c r="Q47" s="622">
        <v>26</v>
      </c>
      <c r="R47" s="273">
        <v>15321</v>
      </c>
      <c r="S47" s="274">
        <v>36570</v>
      </c>
      <c r="T47" s="275">
        <v>51891</v>
      </c>
      <c r="U47" s="276">
        <v>27.8</v>
      </c>
      <c r="V47" s="277">
        <v>26.3</v>
      </c>
      <c r="W47" s="278">
        <v>26.7</v>
      </c>
      <c r="X47" s="623"/>
      <c r="Y47" s="624"/>
      <c r="Z47" s="625"/>
    </row>
    <row r="48" spans="1:26" x14ac:dyDescent="0.35">
      <c r="B48" s="501" t="s">
        <v>176</v>
      </c>
      <c r="C48" s="273"/>
      <c r="D48" s="274"/>
      <c r="E48" s="275"/>
      <c r="F48" s="633" t="s">
        <v>191</v>
      </c>
      <c r="G48" s="633" t="s">
        <v>191</v>
      </c>
      <c r="H48" s="633" t="s">
        <v>191</v>
      </c>
      <c r="I48" s="633" t="s">
        <v>191</v>
      </c>
      <c r="J48" s="633" t="s">
        <v>191</v>
      </c>
      <c r="K48" s="633" t="s">
        <v>191</v>
      </c>
      <c r="L48" s="633" t="s">
        <v>191</v>
      </c>
      <c r="M48" s="633" t="s">
        <v>191</v>
      </c>
      <c r="N48" s="633" t="s">
        <v>191</v>
      </c>
      <c r="O48" s="633" t="s">
        <v>191</v>
      </c>
      <c r="P48" s="633" t="s">
        <v>191</v>
      </c>
      <c r="Q48" s="633" t="s">
        <v>191</v>
      </c>
      <c r="R48" s="633" t="s">
        <v>191</v>
      </c>
      <c r="S48" s="633" t="s">
        <v>191</v>
      </c>
      <c r="T48" s="633" t="s">
        <v>191</v>
      </c>
      <c r="U48" s="633" t="s">
        <v>191</v>
      </c>
      <c r="V48" s="633" t="s">
        <v>191</v>
      </c>
      <c r="W48" s="633" t="s">
        <v>191</v>
      </c>
      <c r="X48" s="633" t="s">
        <v>191</v>
      </c>
      <c r="Y48" s="633" t="s">
        <v>191</v>
      </c>
      <c r="Z48" s="633" t="s">
        <v>191</v>
      </c>
    </row>
    <row r="49" spans="1:256" x14ac:dyDescent="0.35">
      <c r="B49" s="501" t="s">
        <v>177</v>
      </c>
      <c r="C49" s="273"/>
      <c r="D49" s="274"/>
      <c r="E49" s="275"/>
      <c r="F49" s="633" t="s">
        <v>191</v>
      </c>
      <c r="G49" s="633" t="s">
        <v>191</v>
      </c>
      <c r="H49" s="633" t="s">
        <v>191</v>
      </c>
      <c r="I49" s="633" t="s">
        <v>191</v>
      </c>
      <c r="J49" s="633" t="s">
        <v>191</v>
      </c>
      <c r="K49" s="633" t="s">
        <v>191</v>
      </c>
      <c r="L49" s="633" t="s">
        <v>191</v>
      </c>
      <c r="M49" s="633" t="s">
        <v>191</v>
      </c>
      <c r="N49" s="633" t="s">
        <v>191</v>
      </c>
      <c r="O49" s="633" t="s">
        <v>191</v>
      </c>
      <c r="P49" s="633" t="s">
        <v>191</v>
      </c>
      <c r="Q49" s="633" t="s">
        <v>191</v>
      </c>
      <c r="R49" s="633" t="s">
        <v>191</v>
      </c>
      <c r="S49" s="633" t="s">
        <v>191</v>
      </c>
      <c r="T49" s="633" t="s">
        <v>191</v>
      </c>
      <c r="U49" s="633" t="s">
        <v>191</v>
      </c>
      <c r="V49" s="633" t="s">
        <v>191</v>
      </c>
      <c r="W49" s="633" t="s">
        <v>191</v>
      </c>
      <c r="X49" s="633" t="s">
        <v>191</v>
      </c>
      <c r="Y49" s="633" t="s">
        <v>191</v>
      </c>
      <c r="Z49" s="633" t="s">
        <v>191</v>
      </c>
    </row>
    <row r="50" spans="1:256" x14ac:dyDescent="0.35">
      <c r="B50" s="501" t="s">
        <v>231</v>
      </c>
      <c r="C50" s="273"/>
      <c r="D50" s="274"/>
      <c r="E50" s="275"/>
      <c r="F50" s="633" t="s">
        <v>191</v>
      </c>
      <c r="G50" s="633" t="s">
        <v>191</v>
      </c>
      <c r="H50" s="633" t="s">
        <v>191</v>
      </c>
      <c r="I50" s="633" t="s">
        <v>191</v>
      </c>
      <c r="J50" s="633" t="s">
        <v>191</v>
      </c>
      <c r="K50" s="633" t="s">
        <v>191</v>
      </c>
      <c r="L50" s="633" t="s">
        <v>191</v>
      </c>
      <c r="M50" s="633" t="s">
        <v>191</v>
      </c>
      <c r="N50" s="633" t="s">
        <v>191</v>
      </c>
      <c r="O50" s="633" t="s">
        <v>191</v>
      </c>
      <c r="P50" s="633" t="s">
        <v>191</v>
      </c>
      <c r="Q50" s="633" t="s">
        <v>191</v>
      </c>
      <c r="R50" s="633" t="s">
        <v>191</v>
      </c>
      <c r="S50" s="633" t="s">
        <v>191</v>
      </c>
      <c r="T50" s="633" t="s">
        <v>191</v>
      </c>
      <c r="U50" s="633" t="s">
        <v>191</v>
      </c>
      <c r="V50" s="633" t="s">
        <v>191</v>
      </c>
      <c r="W50" s="633" t="s">
        <v>191</v>
      </c>
      <c r="X50" s="633" t="s">
        <v>191</v>
      </c>
      <c r="Y50" s="633" t="s">
        <v>191</v>
      </c>
      <c r="Z50" s="633" t="s">
        <v>191</v>
      </c>
    </row>
    <row r="51" spans="1:256" x14ac:dyDescent="0.35">
      <c r="B51" t="s">
        <v>1567</v>
      </c>
      <c r="C51" s="273"/>
      <c r="D51" s="274"/>
      <c r="E51" s="275"/>
      <c r="F51" s="622">
        <v>5</v>
      </c>
      <c r="G51" s="622">
        <v>3</v>
      </c>
      <c r="H51" s="622">
        <v>4</v>
      </c>
      <c r="I51" s="273">
        <v>2401</v>
      </c>
      <c r="J51" s="274">
        <v>6268</v>
      </c>
      <c r="K51" s="275">
        <v>8669</v>
      </c>
      <c r="L51" s="273"/>
      <c r="M51" s="274"/>
      <c r="N51" s="275"/>
      <c r="O51" s="622">
        <v>6</v>
      </c>
      <c r="P51" s="622">
        <v>4</v>
      </c>
      <c r="Q51" s="622">
        <v>4</v>
      </c>
      <c r="R51" s="273">
        <v>2401</v>
      </c>
      <c r="S51" s="274">
        <v>6268</v>
      </c>
      <c r="T51" s="275">
        <v>8669</v>
      </c>
      <c r="U51" s="276">
        <v>19.7</v>
      </c>
      <c r="V51" s="277">
        <v>19.5</v>
      </c>
      <c r="W51" s="278">
        <v>19.5</v>
      </c>
      <c r="X51" s="623"/>
      <c r="Y51" s="624"/>
      <c r="Z51" s="625"/>
    </row>
    <row r="52" spans="1:256" x14ac:dyDescent="0.35">
      <c r="B52" t="s">
        <v>538</v>
      </c>
      <c r="C52" s="273"/>
      <c r="D52" s="274"/>
      <c r="E52" s="275"/>
      <c r="F52" s="622">
        <v>51</v>
      </c>
      <c r="G52" s="622">
        <v>39</v>
      </c>
      <c r="H52" s="622">
        <v>45</v>
      </c>
      <c r="I52" s="273">
        <v>6429</v>
      </c>
      <c r="J52" s="274">
        <v>6535</v>
      </c>
      <c r="K52" s="275">
        <v>12964</v>
      </c>
      <c r="L52" s="273"/>
      <c r="M52" s="274"/>
      <c r="N52" s="275"/>
      <c r="O52" s="622">
        <v>52</v>
      </c>
      <c r="P52" s="622">
        <v>40</v>
      </c>
      <c r="Q52" s="622">
        <v>46</v>
      </c>
      <c r="R52" s="273">
        <v>6429</v>
      </c>
      <c r="S52" s="274">
        <v>6535</v>
      </c>
      <c r="T52" s="275">
        <v>12964</v>
      </c>
      <c r="U52" s="276">
        <v>33</v>
      </c>
      <c r="V52" s="277">
        <v>30.8</v>
      </c>
      <c r="W52" s="278">
        <v>31.9</v>
      </c>
      <c r="X52" s="623"/>
      <c r="Y52" s="624"/>
      <c r="Z52" s="625"/>
    </row>
    <row r="53" spans="1:256" x14ac:dyDescent="0.35">
      <c r="B53" t="s">
        <v>223</v>
      </c>
      <c r="C53" s="273"/>
      <c r="D53" s="274"/>
      <c r="E53" s="275"/>
      <c r="F53" s="622">
        <v>75</v>
      </c>
      <c r="G53" s="622">
        <v>60</v>
      </c>
      <c r="H53" s="622">
        <v>67</v>
      </c>
      <c r="I53" s="273">
        <v>326105</v>
      </c>
      <c r="J53" s="274">
        <v>342947</v>
      </c>
      <c r="K53" s="275">
        <v>669052</v>
      </c>
      <c r="L53" s="273"/>
      <c r="M53" s="274"/>
      <c r="N53" s="275"/>
      <c r="O53" s="622">
        <v>77</v>
      </c>
      <c r="P53" s="622">
        <v>62</v>
      </c>
      <c r="Q53" s="622">
        <v>69</v>
      </c>
      <c r="R53" s="273">
        <v>326105</v>
      </c>
      <c r="S53" s="274">
        <v>342947</v>
      </c>
      <c r="T53" s="275">
        <v>669052</v>
      </c>
      <c r="U53" s="276">
        <v>35.700000000000003</v>
      </c>
      <c r="V53" s="277">
        <v>33.200000000000003</v>
      </c>
      <c r="W53" s="278">
        <v>34.5</v>
      </c>
      <c r="X53" s="623"/>
      <c r="Y53" s="624"/>
      <c r="Z53" s="625"/>
    </row>
    <row r="54" spans="1:256" x14ac:dyDescent="0.35">
      <c r="B54" t="s">
        <v>230</v>
      </c>
      <c r="C54" s="273"/>
      <c r="D54" s="274"/>
      <c r="E54" s="275"/>
      <c r="F54" s="633" t="s">
        <v>191</v>
      </c>
      <c r="G54" s="633" t="s">
        <v>191</v>
      </c>
      <c r="H54" s="633" t="s">
        <v>191</v>
      </c>
      <c r="I54" s="633" t="s">
        <v>191</v>
      </c>
      <c r="J54" s="633" t="s">
        <v>191</v>
      </c>
      <c r="K54" s="633" t="s">
        <v>191</v>
      </c>
      <c r="L54" s="633" t="s">
        <v>191</v>
      </c>
      <c r="M54" s="633" t="s">
        <v>191</v>
      </c>
      <c r="N54" s="633" t="s">
        <v>191</v>
      </c>
      <c r="O54" s="633" t="s">
        <v>191</v>
      </c>
      <c r="P54" s="633" t="s">
        <v>191</v>
      </c>
      <c r="Q54" s="633" t="s">
        <v>191</v>
      </c>
      <c r="R54" s="633" t="s">
        <v>191</v>
      </c>
      <c r="S54" s="633" t="s">
        <v>191</v>
      </c>
      <c r="T54" s="633" t="s">
        <v>191</v>
      </c>
      <c r="U54" s="633" t="s">
        <v>191</v>
      </c>
      <c r="V54" s="633" t="s">
        <v>191</v>
      </c>
      <c r="W54" s="633" t="s">
        <v>191</v>
      </c>
      <c r="X54" s="633" t="s">
        <v>191</v>
      </c>
      <c r="Y54" s="633" t="s">
        <v>191</v>
      </c>
      <c r="Z54" s="633" t="s">
        <v>191</v>
      </c>
    </row>
    <row r="55" spans="1:256" x14ac:dyDescent="0.35">
      <c r="B55" t="s">
        <v>229</v>
      </c>
      <c r="C55" s="273"/>
      <c r="D55" s="274"/>
      <c r="E55" s="275"/>
      <c r="F55" s="622">
        <v>27</v>
      </c>
      <c r="G55" s="622">
        <v>19</v>
      </c>
      <c r="H55" s="622">
        <v>22</v>
      </c>
      <c r="I55" s="273">
        <v>17722</v>
      </c>
      <c r="J55" s="274">
        <v>42838</v>
      </c>
      <c r="K55" s="275">
        <v>60560</v>
      </c>
      <c r="L55" s="273"/>
      <c r="M55" s="274"/>
      <c r="N55" s="275"/>
      <c r="O55" s="622">
        <v>29</v>
      </c>
      <c r="P55" s="622">
        <v>21</v>
      </c>
      <c r="Q55" s="622">
        <v>23</v>
      </c>
      <c r="R55" s="273">
        <v>17722</v>
      </c>
      <c r="S55" s="274">
        <v>42838</v>
      </c>
      <c r="T55" s="275">
        <v>60560</v>
      </c>
      <c r="U55" s="276">
        <v>26.7</v>
      </c>
      <c r="V55" s="277">
        <v>25.3</v>
      </c>
      <c r="W55" s="278">
        <v>25.7</v>
      </c>
      <c r="X55" s="623"/>
      <c r="Y55" s="624"/>
      <c r="Z55" s="625"/>
    </row>
    <row r="56" spans="1:256" x14ac:dyDescent="0.35">
      <c r="A56" t="s">
        <v>1556</v>
      </c>
      <c r="B56" t="s">
        <v>1109</v>
      </c>
      <c r="C56" s="273"/>
      <c r="D56" s="274"/>
      <c r="E56" s="275"/>
      <c r="F56" s="622">
        <v>19</v>
      </c>
      <c r="G56" s="622">
        <v>13</v>
      </c>
      <c r="H56" s="622">
        <v>15</v>
      </c>
      <c r="I56" s="273">
        <v>417</v>
      </c>
      <c r="J56" s="274">
        <v>960</v>
      </c>
      <c r="K56" s="275">
        <v>1377</v>
      </c>
      <c r="L56" s="273"/>
      <c r="M56" s="274"/>
      <c r="N56" s="275"/>
      <c r="O56" s="622">
        <v>21</v>
      </c>
      <c r="P56" s="622">
        <v>15</v>
      </c>
      <c r="Q56" s="622">
        <v>17</v>
      </c>
      <c r="R56" s="273">
        <v>417</v>
      </c>
      <c r="S56" s="274">
        <v>960</v>
      </c>
      <c r="T56" s="275">
        <v>1377</v>
      </c>
      <c r="U56" s="276">
        <v>25.8</v>
      </c>
      <c r="V56" s="277">
        <v>24.3</v>
      </c>
      <c r="W56" s="278">
        <v>24.7</v>
      </c>
      <c r="X56" s="623">
        <v>59.3</v>
      </c>
      <c r="Y56" s="624">
        <v>53.7</v>
      </c>
      <c r="Z56" s="625">
        <v>57.7</v>
      </c>
    </row>
    <row r="57" spans="1:256" x14ac:dyDescent="0.35">
      <c r="B57" t="s">
        <v>1110</v>
      </c>
      <c r="C57" s="273"/>
      <c r="D57" s="274"/>
      <c r="E57" s="275"/>
      <c r="F57" s="622">
        <v>14</v>
      </c>
      <c r="G57" s="622">
        <v>13</v>
      </c>
      <c r="H57" s="622">
        <v>13</v>
      </c>
      <c r="I57" s="273">
        <v>1739</v>
      </c>
      <c r="J57" s="274">
        <v>3635</v>
      </c>
      <c r="K57" s="275">
        <v>5374</v>
      </c>
      <c r="L57" s="273"/>
      <c r="M57" s="274"/>
      <c r="N57" s="275"/>
      <c r="O57" s="622">
        <v>16</v>
      </c>
      <c r="P57" s="622">
        <v>14</v>
      </c>
      <c r="Q57" s="622">
        <v>14</v>
      </c>
      <c r="R57" s="273">
        <v>1739</v>
      </c>
      <c r="S57" s="274">
        <v>3635</v>
      </c>
      <c r="T57" s="275">
        <v>5374</v>
      </c>
      <c r="U57" s="276">
        <v>24.6</v>
      </c>
      <c r="V57" s="277">
        <v>24.2</v>
      </c>
      <c r="W57" s="278">
        <v>24.3</v>
      </c>
      <c r="X57" s="623">
        <v>64.5</v>
      </c>
      <c r="Y57" s="624">
        <v>55</v>
      </c>
      <c r="Z57" s="625">
        <v>60.2</v>
      </c>
    </row>
    <row r="58" spans="1:256" x14ac:dyDescent="0.35">
      <c r="B58" t="s">
        <v>1111</v>
      </c>
      <c r="C58" s="273"/>
      <c r="D58" s="274"/>
      <c r="E58" s="275"/>
      <c r="F58" s="622" t="s">
        <v>197</v>
      </c>
      <c r="G58" s="622">
        <v>1</v>
      </c>
      <c r="H58" s="622" t="s">
        <v>197</v>
      </c>
      <c r="I58" s="273">
        <v>469</v>
      </c>
      <c r="J58" s="274">
        <v>1128</v>
      </c>
      <c r="K58" s="275">
        <v>1597</v>
      </c>
      <c r="L58" s="273"/>
      <c r="M58" s="274"/>
      <c r="N58" s="275"/>
      <c r="O58" s="622" t="s">
        <v>197</v>
      </c>
      <c r="P58" s="622">
        <v>1</v>
      </c>
      <c r="Q58" s="622" t="s">
        <v>197</v>
      </c>
      <c r="R58" s="273">
        <v>469</v>
      </c>
      <c r="S58" s="274">
        <v>1128</v>
      </c>
      <c r="T58" s="275">
        <v>1597</v>
      </c>
      <c r="U58" s="276">
        <v>17.399999999999999</v>
      </c>
      <c r="V58" s="277">
        <v>17.600000000000001</v>
      </c>
      <c r="W58" s="278">
        <v>17.600000000000001</v>
      </c>
      <c r="X58" s="623">
        <v>80.2</v>
      </c>
      <c r="Y58" s="624">
        <v>68.099999999999994</v>
      </c>
      <c r="Z58" s="625">
        <v>74.099999999999994</v>
      </c>
    </row>
    <row r="59" spans="1:256" x14ac:dyDescent="0.35">
      <c r="B59" t="s">
        <v>1112</v>
      </c>
      <c r="C59" s="273"/>
      <c r="D59" s="274"/>
      <c r="E59" s="275"/>
      <c r="F59" s="622">
        <v>1</v>
      </c>
      <c r="G59" s="622">
        <v>1</v>
      </c>
      <c r="H59" s="622">
        <v>1</v>
      </c>
      <c r="I59" s="273">
        <v>355</v>
      </c>
      <c r="J59" s="274">
        <v>478</v>
      </c>
      <c r="K59" s="275">
        <v>833</v>
      </c>
      <c r="L59" s="273"/>
      <c r="M59" s="274"/>
      <c r="N59" s="275"/>
      <c r="O59" s="622">
        <v>1</v>
      </c>
      <c r="P59" s="629">
        <v>1</v>
      </c>
      <c r="Q59" s="630">
        <v>1</v>
      </c>
      <c r="R59" s="273">
        <v>355</v>
      </c>
      <c r="S59" s="274">
        <v>478</v>
      </c>
      <c r="T59" s="275">
        <v>833</v>
      </c>
      <c r="U59" s="276">
        <v>17.600000000000001</v>
      </c>
      <c r="V59" s="277">
        <v>17.5</v>
      </c>
      <c r="W59" s="278">
        <v>17.5</v>
      </c>
      <c r="X59" s="623">
        <v>78.7</v>
      </c>
      <c r="Y59" s="624">
        <v>68.099999999999994</v>
      </c>
      <c r="Z59" s="625">
        <v>73.5</v>
      </c>
    </row>
    <row r="60" spans="1:256" x14ac:dyDescent="0.35">
      <c r="B60" t="s">
        <v>1557</v>
      </c>
      <c r="C60" s="273"/>
      <c r="D60" s="274"/>
      <c r="E60" s="275"/>
      <c r="F60" s="622">
        <v>28</v>
      </c>
      <c r="G60" s="622">
        <v>20</v>
      </c>
      <c r="H60" s="622">
        <v>22</v>
      </c>
      <c r="I60" s="273">
        <v>1576</v>
      </c>
      <c r="J60" s="274">
        <v>5300</v>
      </c>
      <c r="K60" s="275">
        <v>6876</v>
      </c>
      <c r="L60" s="273"/>
      <c r="M60" s="274"/>
      <c r="N60" s="275"/>
      <c r="O60" s="622">
        <v>30</v>
      </c>
      <c r="P60" s="622">
        <v>22</v>
      </c>
      <c r="Q60" s="622">
        <v>24</v>
      </c>
      <c r="R60" s="273">
        <v>1576</v>
      </c>
      <c r="S60" s="274">
        <v>5300</v>
      </c>
      <c r="T60" s="275">
        <v>6876</v>
      </c>
      <c r="U60" s="276">
        <v>28.1</v>
      </c>
      <c r="V60" s="277">
        <v>26.9</v>
      </c>
      <c r="W60" s="278">
        <v>27.1</v>
      </c>
      <c r="X60" s="623">
        <v>50</v>
      </c>
      <c r="Y60" s="624">
        <v>47.1</v>
      </c>
      <c r="Z60" s="625">
        <v>50.9</v>
      </c>
    </row>
    <row r="61" spans="1:256" x14ac:dyDescent="0.35">
      <c r="B61" t="s">
        <v>1164</v>
      </c>
      <c r="C61" s="273"/>
      <c r="D61" s="274"/>
      <c r="E61" s="275"/>
      <c r="F61" s="622">
        <v>33</v>
      </c>
      <c r="G61" s="622">
        <v>23</v>
      </c>
      <c r="H61" s="622">
        <v>26</v>
      </c>
      <c r="I61" s="273">
        <v>9203</v>
      </c>
      <c r="J61" s="274">
        <v>21834</v>
      </c>
      <c r="K61" s="275">
        <v>31037</v>
      </c>
      <c r="L61" s="273"/>
      <c r="M61" s="274"/>
      <c r="N61" s="275"/>
      <c r="O61" s="622">
        <v>34</v>
      </c>
      <c r="P61" s="622">
        <v>25</v>
      </c>
      <c r="Q61" s="622">
        <v>27</v>
      </c>
      <c r="R61" s="273">
        <v>9203</v>
      </c>
      <c r="S61" s="274">
        <v>21834</v>
      </c>
      <c r="T61" s="275">
        <v>31037</v>
      </c>
      <c r="U61" s="276">
        <v>27.9</v>
      </c>
      <c r="V61" s="277">
        <v>26.2</v>
      </c>
      <c r="W61" s="278">
        <v>26.7</v>
      </c>
      <c r="X61" s="623">
        <v>46.1</v>
      </c>
      <c r="Y61" s="624">
        <v>44</v>
      </c>
      <c r="Z61" s="625">
        <v>47.1</v>
      </c>
    </row>
    <row r="62" spans="1:256" x14ac:dyDescent="0.35">
      <c r="B62" t="s">
        <v>1115</v>
      </c>
      <c r="C62" s="273"/>
      <c r="D62" s="274"/>
      <c r="E62" s="275"/>
      <c r="F62" s="622">
        <v>36</v>
      </c>
      <c r="G62" s="622">
        <v>29</v>
      </c>
      <c r="H62" s="622">
        <v>32</v>
      </c>
      <c r="I62" s="273">
        <v>452</v>
      </c>
      <c r="J62" s="274">
        <v>558</v>
      </c>
      <c r="K62" s="275">
        <v>1010</v>
      </c>
      <c r="L62" s="273"/>
      <c r="M62" s="274"/>
      <c r="N62" s="275"/>
      <c r="O62" s="622">
        <v>38</v>
      </c>
      <c r="P62" s="622">
        <v>30</v>
      </c>
      <c r="Q62" s="622">
        <v>33</v>
      </c>
      <c r="R62" s="273">
        <v>452</v>
      </c>
      <c r="S62" s="274">
        <v>558</v>
      </c>
      <c r="T62" s="275">
        <v>1010</v>
      </c>
      <c r="U62" s="276">
        <v>28.8</v>
      </c>
      <c r="V62" s="277">
        <v>27.1</v>
      </c>
      <c r="W62" s="278">
        <v>27.9</v>
      </c>
      <c r="X62" s="623">
        <v>42.3</v>
      </c>
      <c r="Y62" s="624">
        <v>38.9</v>
      </c>
      <c r="Z62" s="625">
        <v>41.1</v>
      </c>
    </row>
    <row r="63" spans="1:256" x14ac:dyDescent="0.35">
      <c r="B63" t="s">
        <v>1116</v>
      </c>
      <c r="C63" s="273"/>
      <c r="D63" s="274"/>
      <c r="E63" s="275"/>
      <c r="F63" s="622">
        <v>44</v>
      </c>
      <c r="G63" s="622">
        <v>38</v>
      </c>
      <c r="H63" s="622">
        <v>41</v>
      </c>
      <c r="I63" s="273">
        <v>242</v>
      </c>
      <c r="J63" s="274">
        <v>321</v>
      </c>
      <c r="K63" s="275">
        <v>563</v>
      </c>
      <c r="L63" s="273"/>
      <c r="M63" s="274"/>
      <c r="N63" s="275"/>
      <c r="O63" s="622">
        <v>48</v>
      </c>
      <c r="P63" s="622">
        <v>40</v>
      </c>
      <c r="Q63" s="622">
        <v>44</v>
      </c>
      <c r="R63" s="273">
        <v>242</v>
      </c>
      <c r="S63" s="274">
        <v>321</v>
      </c>
      <c r="T63" s="275">
        <v>563</v>
      </c>
      <c r="U63" s="276">
        <v>30.1</v>
      </c>
      <c r="V63" s="277">
        <v>29.9</v>
      </c>
      <c r="W63" s="278">
        <v>30</v>
      </c>
      <c r="X63" s="623">
        <v>32.6</v>
      </c>
      <c r="Y63" s="624">
        <v>28.2</v>
      </c>
      <c r="Z63" s="625">
        <v>31</v>
      </c>
    </row>
    <row r="64" spans="1:256" x14ac:dyDescent="0.35">
      <c r="B64" t="s">
        <v>1163</v>
      </c>
      <c r="F64" t="s">
        <v>191</v>
      </c>
      <c r="G64" t="s">
        <v>191</v>
      </c>
      <c r="H64" t="s">
        <v>191</v>
      </c>
      <c r="I64" t="s">
        <v>191</v>
      </c>
      <c r="J64" t="s">
        <v>191</v>
      </c>
      <c r="K64" t="s">
        <v>191</v>
      </c>
      <c r="L64" t="s">
        <v>191</v>
      </c>
      <c r="M64" t="s">
        <v>191</v>
      </c>
      <c r="N64" t="s">
        <v>191</v>
      </c>
      <c r="O64" t="s">
        <v>191</v>
      </c>
      <c r="P64" t="s">
        <v>191</v>
      </c>
      <c r="Q64" t="s">
        <v>191</v>
      </c>
      <c r="R64" t="s">
        <v>191</v>
      </c>
      <c r="S64" t="s">
        <v>191</v>
      </c>
      <c r="T64" t="s">
        <v>191</v>
      </c>
      <c r="U64" t="s">
        <v>191</v>
      </c>
      <c r="V64" t="s">
        <v>191</v>
      </c>
      <c r="W64" t="s">
        <v>191</v>
      </c>
      <c r="X64" t="s">
        <v>191</v>
      </c>
      <c r="Y64" t="s">
        <v>191</v>
      </c>
      <c r="Z64" t="s">
        <v>191</v>
      </c>
      <c r="CO64" t="s">
        <v>1163</v>
      </c>
      <c r="CP64" t="s">
        <v>1163</v>
      </c>
      <c r="CQ64" t="s">
        <v>1163</v>
      </c>
      <c r="CR64" t="s">
        <v>1163</v>
      </c>
      <c r="CS64" t="s">
        <v>1163</v>
      </c>
      <c r="CT64" t="s">
        <v>1163</v>
      </c>
      <c r="CU64" t="s">
        <v>1163</v>
      </c>
      <c r="CV64" t="s">
        <v>1163</v>
      </c>
      <c r="CW64" t="s">
        <v>1163</v>
      </c>
      <c r="CX64" t="s">
        <v>1163</v>
      </c>
      <c r="CY64" t="s">
        <v>1163</v>
      </c>
      <c r="CZ64" t="s">
        <v>1163</v>
      </c>
      <c r="DA64" t="s">
        <v>1163</v>
      </c>
      <c r="DB64" t="s">
        <v>1163</v>
      </c>
      <c r="DC64" t="s">
        <v>1163</v>
      </c>
      <c r="DD64" t="s">
        <v>1163</v>
      </c>
      <c r="DE64" t="s">
        <v>1163</v>
      </c>
      <c r="DF64" t="s">
        <v>1163</v>
      </c>
      <c r="DG64" t="s">
        <v>1163</v>
      </c>
      <c r="DH64" t="s">
        <v>1163</v>
      </c>
      <c r="DI64" t="s">
        <v>1163</v>
      </c>
      <c r="DJ64" t="s">
        <v>1163</v>
      </c>
      <c r="DK64" t="s">
        <v>1163</v>
      </c>
      <c r="DL64" t="s">
        <v>1163</v>
      </c>
      <c r="DM64" t="s">
        <v>1163</v>
      </c>
      <c r="DN64" t="s">
        <v>1163</v>
      </c>
      <c r="DO64" t="s">
        <v>1163</v>
      </c>
      <c r="DP64" t="s">
        <v>1163</v>
      </c>
      <c r="DQ64" t="s">
        <v>1163</v>
      </c>
      <c r="DR64" t="s">
        <v>1163</v>
      </c>
      <c r="DS64" t="s">
        <v>1163</v>
      </c>
      <c r="DT64" t="s">
        <v>1163</v>
      </c>
      <c r="DU64" t="s">
        <v>1163</v>
      </c>
      <c r="DV64" t="s">
        <v>1163</v>
      </c>
      <c r="DW64" t="s">
        <v>1163</v>
      </c>
      <c r="DX64" t="s">
        <v>1163</v>
      </c>
      <c r="DY64" t="s">
        <v>1163</v>
      </c>
      <c r="DZ64" t="s">
        <v>1163</v>
      </c>
      <c r="EA64" t="s">
        <v>1163</v>
      </c>
      <c r="EB64" t="s">
        <v>1163</v>
      </c>
      <c r="EC64" t="s">
        <v>1163</v>
      </c>
      <c r="ED64" t="s">
        <v>1163</v>
      </c>
      <c r="EE64" t="s">
        <v>1163</v>
      </c>
      <c r="EF64" t="s">
        <v>1163</v>
      </c>
      <c r="EG64" t="s">
        <v>1163</v>
      </c>
      <c r="EH64" t="s">
        <v>1163</v>
      </c>
      <c r="EI64" t="s">
        <v>1163</v>
      </c>
      <c r="EJ64" t="s">
        <v>1163</v>
      </c>
      <c r="EK64" t="s">
        <v>1163</v>
      </c>
      <c r="EL64" t="s">
        <v>1163</v>
      </c>
      <c r="EM64" t="s">
        <v>1163</v>
      </c>
      <c r="EN64" t="s">
        <v>1163</v>
      </c>
      <c r="EO64" t="s">
        <v>1163</v>
      </c>
      <c r="EP64" t="s">
        <v>1163</v>
      </c>
      <c r="EQ64" t="s">
        <v>1163</v>
      </c>
      <c r="ER64" t="s">
        <v>1163</v>
      </c>
      <c r="ES64" t="s">
        <v>1163</v>
      </c>
      <c r="ET64" t="s">
        <v>1163</v>
      </c>
      <c r="EU64" t="s">
        <v>1163</v>
      </c>
      <c r="EV64" t="s">
        <v>1163</v>
      </c>
      <c r="EW64" t="s">
        <v>1163</v>
      </c>
      <c r="EX64" t="s">
        <v>1163</v>
      </c>
      <c r="EY64" t="s">
        <v>1163</v>
      </c>
      <c r="EZ64" t="s">
        <v>1163</v>
      </c>
      <c r="FA64" t="s">
        <v>1163</v>
      </c>
      <c r="FB64" t="s">
        <v>1163</v>
      </c>
      <c r="FC64" t="s">
        <v>1163</v>
      </c>
      <c r="FD64" t="s">
        <v>1163</v>
      </c>
      <c r="FE64" t="s">
        <v>1163</v>
      </c>
      <c r="FF64" t="s">
        <v>1163</v>
      </c>
      <c r="FG64" t="s">
        <v>1163</v>
      </c>
      <c r="FH64" t="s">
        <v>1163</v>
      </c>
      <c r="FI64" t="s">
        <v>1163</v>
      </c>
      <c r="FJ64" t="s">
        <v>1163</v>
      </c>
      <c r="FK64" t="s">
        <v>1163</v>
      </c>
      <c r="FL64" t="s">
        <v>1163</v>
      </c>
      <c r="FM64" t="s">
        <v>1163</v>
      </c>
      <c r="FN64" t="s">
        <v>1163</v>
      </c>
      <c r="FO64" t="s">
        <v>1163</v>
      </c>
      <c r="FP64" t="s">
        <v>1163</v>
      </c>
      <c r="FQ64" t="s">
        <v>1163</v>
      </c>
      <c r="FR64" t="s">
        <v>1163</v>
      </c>
      <c r="FS64" t="s">
        <v>1163</v>
      </c>
      <c r="FT64" t="s">
        <v>1163</v>
      </c>
      <c r="FU64" t="s">
        <v>1163</v>
      </c>
      <c r="FV64" t="s">
        <v>1163</v>
      </c>
      <c r="FW64" t="s">
        <v>1163</v>
      </c>
      <c r="FX64" t="s">
        <v>1163</v>
      </c>
      <c r="FY64" t="s">
        <v>1163</v>
      </c>
      <c r="FZ64" t="s">
        <v>1163</v>
      </c>
      <c r="GA64" t="s">
        <v>1163</v>
      </c>
      <c r="GB64" t="s">
        <v>1163</v>
      </c>
      <c r="GC64" t="s">
        <v>1163</v>
      </c>
      <c r="GD64" t="s">
        <v>1163</v>
      </c>
      <c r="GE64" t="s">
        <v>1163</v>
      </c>
      <c r="GF64" t="s">
        <v>1163</v>
      </c>
      <c r="GG64" t="s">
        <v>1163</v>
      </c>
      <c r="GH64" t="s">
        <v>1163</v>
      </c>
      <c r="GI64" t="s">
        <v>1163</v>
      </c>
      <c r="GJ64" t="s">
        <v>1163</v>
      </c>
      <c r="GK64" t="s">
        <v>1163</v>
      </c>
      <c r="GL64" t="s">
        <v>1163</v>
      </c>
      <c r="GM64" t="s">
        <v>1163</v>
      </c>
      <c r="GN64" t="s">
        <v>1163</v>
      </c>
      <c r="GO64" t="s">
        <v>1163</v>
      </c>
      <c r="GP64" t="s">
        <v>1163</v>
      </c>
      <c r="GQ64" t="s">
        <v>1163</v>
      </c>
      <c r="GR64" t="s">
        <v>1163</v>
      </c>
      <c r="GS64" t="s">
        <v>1163</v>
      </c>
      <c r="GT64" t="s">
        <v>1163</v>
      </c>
      <c r="GU64" t="s">
        <v>1163</v>
      </c>
      <c r="GV64" t="s">
        <v>1163</v>
      </c>
      <c r="GW64" t="s">
        <v>1163</v>
      </c>
      <c r="GX64" t="s">
        <v>1163</v>
      </c>
      <c r="GY64" t="s">
        <v>1163</v>
      </c>
      <c r="GZ64" t="s">
        <v>1163</v>
      </c>
      <c r="HA64" t="s">
        <v>1163</v>
      </c>
      <c r="HB64" t="s">
        <v>1163</v>
      </c>
      <c r="HC64" t="s">
        <v>1163</v>
      </c>
      <c r="HD64" t="s">
        <v>1163</v>
      </c>
      <c r="HE64" t="s">
        <v>1163</v>
      </c>
      <c r="HF64" t="s">
        <v>1163</v>
      </c>
      <c r="HG64" t="s">
        <v>1163</v>
      </c>
      <c r="HH64" t="s">
        <v>1163</v>
      </c>
      <c r="HI64" t="s">
        <v>1163</v>
      </c>
      <c r="HJ64" t="s">
        <v>1163</v>
      </c>
      <c r="HK64" t="s">
        <v>1163</v>
      </c>
      <c r="HL64" t="s">
        <v>1163</v>
      </c>
      <c r="HM64" t="s">
        <v>1163</v>
      </c>
      <c r="HN64" t="s">
        <v>1163</v>
      </c>
      <c r="HO64" t="s">
        <v>1163</v>
      </c>
      <c r="HP64" t="s">
        <v>1163</v>
      </c>
      <c r="HQ64" t="s">
        <v>1163</v>
      </c>
      <c r="HR64" t="s">
        <v>1163</v>
      </c>
      <c r="HS64" t="s">
        <v>1163</v>
      </c>
      <c r="HT64" t="s">
        <v>1163</v>
      </c>
      <c r="HU64" t="s">
        <v>1163</v>
      </c>
      <c r="HV64" t="s">
        <v>1163</v>
      </c>
      <c r="HW64" t="s">
        <v>1163</v>
      </c>
      <c r="HX64" t="s">
        <v>1163</v>
      </c>
      <c r="HY64" t="s">
        <v>1163</v>
      </c>
      <c r="HZ64" t="s">
        <v>1163</v>
      </c>
      <c r="IA64" t="s">
        <v>1163</v>
      </c>
      <c r="IB64" t="s">
        <v>1163</v>
      </c>
      <c r="IC64" t="s">
        <v>1163</v>
      </c>
      <c r="ID64" t="s">
        <v>1163</v>
      </c>
      <c r="IE64" t="s">
        <v>1163</v>
      </c>
      <c r="IF64" t="s">
        <v>1163</v>
      </c>
      <c r="IG64" t="s">
        <v>1163</v>
      </c>
      <c r="IH64" t="s">
        <v>1163</v>
      </c>
      <c r="II64" t="s">
        <v>1163</v>
      </c>
      <c r="IJ64" t="s">
        <v>1163</v>
      </c>
      <c r="IK64" t="s">
        <v>1163</v>
      </c>
      <c r="IL64" t="s">
        <v>1163</v>
      </c>
      <c r="IM64" t="s">
        <v>1163</v>
      </c>
      <c r="IN64" t="s">
        <v>1163</v>
      </c>
      <c r="IO64" t="s">
        <v>1163</v>
      </c>
      <c r="IP64" t="s">
        <v>1163</v>
      </c>
      <c r="IQ64" t="s">
        <v>1163</v>
      </c>
      <c r="IR64" t="s">
        <v>1163</v>
      </c>
      <c r="IS64" t="s">
        <v>1163</v>
      </c>
      <c r="IT64" t="s">
        <v>1163</v>
      </c>
      <c r="IU64" t="s">
        <v>1163</v>
      </c>
      <c r="IV64" t="s">
        <v>1163</v>
      </c>
    </row>
    <row r="66" spans="1:26" x14ac:dyDescent="0.35">
      <c r="B66" t="s">
        <v>1117</v>
      </c>
      <c r="C66" s="273"/>
      <c r="D66" s="274"/>
      <c r="E66" s="275"/>
      <c r="F66" s="622">
        <v>21</v>
      </c>
      <c r="G66" s="622">
        <v>24</v>
      </c>
      <c r="H66" s="622">
        <v>23</v>
      </c>
      <c r="I66" s="273">
        <v>71</v>
      </c>
      <c r="J66" s="274">
        <v>113</v>
      </c>
      <c r="K66" s="275">
        <v>184</v>
      </c>
      <c r="L66" s="273"/>
      <c r="M66" s="274"/>
      <c r="N66" s="275"/>
      <c r="O66" s="622">
        <v>23</v>
      </c>
      <c r="P66" s="622">
        <v>27</v>
      </c>
      <c r="Q66" s="622">
        <v>26</v>
      </c>
      <c r="R66" s="273">
        <v>71</v>
      </c>
      <c r="S66" s="274">
        <v>113</v>
      </c>
      <c r="T66" s="275">
        <v>184</v>
      </c>
      <c r="U66" s="276">
        <v>24.7</v>
      </c>
      <c r="V66" s="277">
        <v>26.5</v>
      </c>
      <c r="W66" s="278">
        <v>25.8</v>
      </c>
      <c r="X66" s="623">
        <v>57.6</v>
      </c>
      <c r="Y66" s="624">
        <v>41.3</v>
      </c>
      <c r="Z66" s="625">
        <v>49</v>
      </c>
    </row>
    <row r="67" spans="1:26" x14ac:dyDescent="0.35">
      <c r="B67" t="s">
        <v>1118</v>
      </c>
      <c r="C67" s="273"/>
      <c r="D67" s="274"/>
      <c r="E67" s="275"/>
      <c r="F67" s="622">
        <v>31</v>
      </c>
      <c r="G67" s="622">
        <v>25</v>
      </c>
      <c r="H67" s="622">
        <v>27</v>
      </c>
      <c r="I67" s="273">
        <v>980</v>
      </c>
      <c r="J67" s="274">
        <v>1304</v>
      </c>
      <c r="K67" s="275">
        <v>2284</v>
      </c>
      <c r="L67" s="273"/>
      <c r="M67" s="274"/>
      <c r="N67" s="275"/>
      <c r="O67" s="622">
        <v>32</v>
      </c>
      <c r="P67" s="622">
        <v>26</v>
      </c>
      <c r="Q67" s="622">
        <v>28</v>
      </c>
      <c r="R67" s="273">
        <v>980</v>
      </c>
      <c r="S67" s="274">
        <v>1304</v>
      </c>
      <c r="T67" s="275">
        <v>2284</v>
      </c>
      <c r="U67" s="276">
        <v>27.2</v>
      </c>
      <c r="V67" s="277">
        <v>26.8</v>
      </c>
      <c r="W67" s="278">
        <v>27</v>
      </c>
      <c r="X67" s="623">
        <v>48.6</v>
      </c>
      <c r="Y67" s="624">
        <v>42.5</v>
      </c>
      <c r="Z67" s="625">
        <v>46</v>
      </c>
    </row>
    <row r="68" spans="1:26" x14ac:dyDescent="0.35">
      <c r="B68" t="s">
        <v>1119</v>
      </c>
      <c r="C68" s="273"/>
      <c r="D68" s="274"/>
      <c r="E68" s="275"/>
      <c r="F68" s="622">
        <v>11</v>
      </c>
      <c r="G68" s="622">
        <v>8</v>
      </c>
      <c r="H68" s="622">
        <v>8</v>
      </c>
      <c r="I68" s="273">
        <v>996</v>
      </c>
      <c r="J68" s="274">
        <v>4692</v>
      </c>
      <c r="K68" s="275">
        <v>5688</v>
      </c>
      <c r="L68" s="273"/>
      <c r="M68" s="274"/>
      <c r="N68" s="275"/>
      <c r="O68" s="622">
        <v>12</v>
      </c>
      <c r="P68" s="622">
        <v>9</v>
      </c>
      <c r="Q68" s="622">
        <v>9</v>
      </c>
      <c r="R68" s="273">
        <v>996</v>
      </c>
      <c r="S68" s="274">
        <v>4692</v>
      </c>
      <c r="T68" s="275">
        <v>5688</v>
      </c>
      <c r="U68" s="276">
        <v>21.9</v>
      </c>
      <c r="V68" s="277">
        <v>21.3</v>
      </c>
      <c r="W68" s="278">
        <v>21.4</v>
      </c>
      <c r="X68" s="623">
        <v>67.8</v>
      </c>
      <c r="Y68" s="624">
        <v>59.8</v>
      </c>
      <c r="Z68" s="625">
        <v>65</v>
      </c>
    </row>
    <row r="69" spans="1:26" x14ac:dyDescent="0.35">
      <c r="B69" t="s">
        <v>1120</v>
      </c>
      <c r="C69" s="273"/>
      <c r="D69" s="274"/>
      <c r="E69" s="275"/>
      <c r="F69" s="622">
        <v>35</v>
      </c>
      <c r="G69" s="622">
        <v>24</v>
      </c>
      <c r="H69" s="622">
        <v>28</v>
      </c>
      <c r="I69" s="273">
        <v>730</v>
      </c>
      <c r="J69" s="274">
        <v>1303</v>
      </c>
      <c r="K69" s="275">
        <v>2033</v>
      </c>
      <c r="L69" s="273"/>
      <c r="M69" s="274"/>
      <c r="N69" s="275"/>
      <c r="O69" s="622">
        <v>36</v>
      </c>
      <c r="P69" s="622">
        <v>27</v>
      </c>
      <c r="Q69" s="622">
        <v>30</v>
      </c>
      <c r="R69" s="273">
        <v>730</v>
      </c>
      <c r="S69" s="274">
        <v>1303</v>
      </c>
      <c r="T69" s="275">
        <v>2033</v>
      </c>
      <c r="U69" s="276">
        <v>27.9</v>
      </c>
      <c r="V69" s="277">
        <v>26.8</v>
      </c>
      <c r="W69" s="278">
        <v>27.2</v>
      </c>
      <c r="X69" s="623">
        <v>44.4</v>
      </c>
      <c r="Y69" s="624">
        <v>41.9</v>
      </c>
      <c r="Z69" s="625">
        <v>44.5</v>
      </c>
    </row>
    <row r="70" spans="1:26" x14ac:dyDescent="0.35">
      <c r="B70" t="s">
        <v>1558</v>
      </c>
      <c r="C70" s="273"/>
      <c r="D70" s="274"/>
      <c r="E70" s="275"/>
      <c r="F70" s="622">
        <v>26</v>
      </c>
      <c r="G70" s="622">
        <v>18</v>
      </c>
      <c r="H70" s="622">
        <v>20</v>
      </c>
      <c r="I70" s="273">
        <v>492</v>
      </c>
      <c r="J70" s="274">
        <v>1212</v>
      </c>
      <c r="K70" s="275">
        <v>1704</v>
      </c>
      <c r="L70" s="273"/>
      <c r="M70" s="274"/>
      <c r="N70" s="275"/>
      <c r="O70" s="622">
        <v>27</v>
      </c>
      <c r="P70" s="622">
        <v>21</v>
      </c>
      <c r="Q70" s="622">
        <v>22</v>
      </c>
      <c r="R70" s="273">
        <v>492</v>
      </c>
      <c r="S70" s="274">
        <v>1212</v>
      </c>
      <c r="T70" s="275">
        <v>1704</v>
      </c>
      <c r="U70" s="276">
        <v>27.2</v>
      </c>
      <c r="V70" s="277">
        <v>26.1</v>
      </c>
      <c r="W70" s="278">
        <v>26.4</v>
      </c>
      <c r="X70" s="623">
        <v>53.3</v>
      </c>
      <c r="Y70" s="624">
        <v>48.1</v>
      </c>
      <c r="Z70" s="625">
        <v>52.1</v>
      </c>
    </row>
    <row r="71" spans="1:26" x14ac:dyDescent="0.35">
      <c r="B71" t="s">
        <v>1137</v>
      </c>
      <c r="C71" s="273"/>
      <c r="D71" s="274"/>
      <c r="E71" s="275"/>
      <c r="F71" s="622">
        <v>78</v>
      </c>
      <c r="G71" s="622">
        <v>65</v>
      </c>
      <c r="H71" s="622">
        <v>72</v>
      </c>
      <c r="I71" s="273">
        <v>308383</v>
      </c>
      <c r="J71" s="274">
        <v>300109</v>
      </c>
      <c r="K71" s="275">
        <v>608492</v>
      </c>
      <c r="L71" s="273"/>
      <c r="M71" s="274"/>
      <c r="N71" s="275"/>
      <c r="O71" s="622">
        <v>80</v>
      </c>
      <c r="P71" s="622">
        <v>68</v>
      </c>
      <c r="Q71" s="622">
        <v>74</v>
      </c>
      <c r="R71" s="273">
        <v>308383</v>
      </c>
      <c r="S71" s="274">
        <v>300109</v>
      </c>
      <c r="T71" s="275">
        <v>608492</v>
      </c>
      <c r="U71" s="276">
        <v>36.200000000000003</v>
      </c>
      <c r="V71" s="277">
        <v>34.4</v>
      </c>
      <c r="W71" s="278">
        <v>35.299999999999997</v>
      </c>
      <c r="X71" s="623">
        <v>0.6</v>
      </c>
      <c r="Y71" s="624">
        <v>0.6</v>
      </c>
      <c r="Z71" s="625">
        <v>0.6</v>
      </c>
    </row>
    <row r="72" spans="1:26" x14ac:dyDescent="0.35">
      <c r="B72" t="s">
        <v>1138</v>
      </c>
      <c r="C72" s="273"/>
      <c r="D72" s="274"/>
      <c r="E72" s="275"/>
      <c r="F72" s="622" t="s">
        <v>191</v>
      </c>
      <c r="G72" s="629" t="s">
        <v>191</v>
      </c>
      <c r="H72" s="622" t="s">
        <v>191</v>
      </c>
      <c r="I72" s="273">
        <v>0</v>
      </c>
      <c r="J72" s="274">
        <v>0</v>
      </c>
      <c r="K72" s="275">
        <v>0</v>
      </c>
      <c r="L72" s="273"/>
      <c r="M72" s="274"/>
      <c r="N72" s="275"/>
      <c r="O72" s="622" t="s">
        <v>191</v>
      </c>
      <c r="P72" s="622" t="s">
        <v>191</v>
      </c>
      <c r="Q72" s="622" t="s">
        <v>191</v>
      </c>
      <c r="R72" s="273">
        <v>0</v>
      </c>
      <c r="S72" s="274">
        <v>0</v>
      </c>
      <c r="T72" s="275">
        <v>0</v>
      </c>
      <c r="U72" s="276">
        <v>0</v>
      </c>
      <c r="V72" s="277">
        <v>0</v>
      </c>
      <c r="W72" s="278">
        <v>0</v>
      </c>
      <c r="X72" s="623" t="s">
        <v>191</v>
      </c>
      <c r="Y72" s="624" t="s">
        <v>191</v>
      </c>
      <c r="Z72" s="625" t="s">
        <v>191</v>
      </c>
    </row>
    <row r="73" spans="1:26" x14ac:dyDescent="0.35">
      <c r="B73" t="s">
        <v>223</v>
      </c>
      <c r="C73" s="273"/>
      <c r="D73" s="274"/>
      <c r="E73" s="275"/>
      <c r="F73" s="622">
        <v>75</v>
      </c>
      <c r="G73" s="622">
        <v>60</v>
      </c>
      <c r="H73" s="622">
        <v>67</v>
      </c>
      <c r="I73" s="273">
        <v>326105</v>
      </c>
      <c r="J73" s="274">
        <v>342947</v>
      </c>
      <c r="K73" s="275">
        <v>669052</v>
      </c>
      <c r="L73" s="273"/>
      <c r="M73" s="274"/>
      <c r="N73" s="275"/>
      <c r="O73" s="622">
        <v>77</v>
      </c>
      <c r="P73" s="622">
        <v>62</v>
      </c>
      <c r="Q73" s="622">
        <v>69</v>
      </c>
      <c r="R73" s="273">
        <v>326105</v>
      </c>
      <c r="S73" s="274">
        <v>342947</v>
      </c>
      <c r="T73" s="275">
        <v>669052</v>
      </c>
      <c r="U73" s="276">
        <v>35.700000000000003</v>
      </c>
      <c r="V73" s="277">
        <v>33.200000000000003</v>
      </c>
      <c r="W73" s="278">
        <v>34.5</v>
      </c>
      <c r="X73" s="623">
        <v>3.3</v>
      </c>
      <c r="Y73" s="624">
        <v>6.5</v>
      </c>
      <c r="Z73" s="625">
        <v>5.2</v>
      </c>
    </row>
    <row r="74" spans="1:26" x14ac:dyDescent="0.35">
      <c r="A74" t="s">
        <v>1559</v>
      </c>
      <c r="B74" t="s">
        <v>1151</v>
      </c>
      <c r="C74" s="273"/>
      <c r="D74" s="274"/>
      <c r="E74" s="275"/>
      <c r="F74" s="622">
        <v>27</v>
      </c>
      <c r="G74" s="622">
        <v>19</v>
      </c>
      <c r="H74" s="622">
        <v>22</v>
      </c>
      <c r="I74" s="273">
        <v>17722</v>
      </c>
      <c r="J74" s="274">
        <v>42838</v>
      </c>
      <c r="K74" s="275">
        <v>60560</v>
      </c>
      <c r="L74" s="273"/>
      <c r="M74" s="274"/>
      <c r="N74" s="275"/>
      <c r="O74" s="622">
        <v>29</v>
      </c>
      <c r="P74" s="622">
        <v>21</v>
      </c>
      <c r="Q74" s="622">
        <v>23</v>
      </c>
      <c r="R74" s="273">
        <v>17722</v>
      </c>
      <c r="S74" s="274">
        <v>42838</v>
      </c>
      <c r="T74" s="275">
        <v>60560</v>
      </c>
      <c r="U74" s="276">
        <v>26.7</v>
      </c>
      <c r="V74" s="277">
        <v>25.3</v>
      </c>
      <c r="W74" s="278">
        <v>25.7</v>
      </c>
      <c r="X74" s="623">
        <v>51.4</v>
      </c>
      <c r="Y74" s="624">
        <v>48</v>
      </c>
      <c r="Z74" s="625">
        <v>51.4</v>
      </c>
    </row>
    <row r="75" spans="1:26" x14ac:dyDescent="0.35">
      <c r="C75" s="157"/>
      <c r="D75" s="157"/>
      <c r="E75" s="157"/>
      <c r="F75" s="157"/>
      <c r="G75" s="157"/>
      <c r="H75" s="157"/>
      <c r="I75" s="157"/>
      <c r="J75" s="157"/>
      <c r="K75" s="157"/>
      <c r="L75" s="157"/>
      <c r="M75" s="157"/>
      <c r="N75" s="157"/>
      <c r="O75" s="157"/>
      <c r="P75" s="157"/>
      <c r="Q75" s="157"/>
      <c r="R75" s="157"/>
      <c r="S75" s="157"/>
      <c r="T75" s="157"/>
      <c r="U75" s="631"/>
      <c r="V75" s="631"/>
      <c r="W75" s="631"/>
      <c r="X75" s="632"/>
      <c r="Y75" s="632"/>
      <c r="Z75" s="632"/>
    </row>
    <row r="77" spans="1:26" x14ac:dyDescent="0.35">
      <c r="C77" s="273"/>
      <c r="D77" s="274"/>
      <c r="E77" s="275"/>
      <c r="F77" s="279"/>
      <c r="G77" s="274"/>
      <c r="H77" s="275"/>
      <c r="I77" s="273"/>
      <c r="J77" s="274"/>
      <c r="K77" s="275"/>
      <c r="L77" s="273"/>
      <c r="M77" s="274"/>
      <c r="N77" s="275"/>
      <c r="O77" s="273"/>
      <c r="P77" s="274"/>
      <c r="Q77" s="275"/>
      <c r="R77" s="273"/>
      <c r="S77" s="274"/>
      <c r="T77" s="275"/>
      <c r="U77" s="276"/>
      <c r="V77" s="277"/>
      <c r="W77" s="278"/>
      <c r="X77" s="623"/>
      <c r="Y77" s="624"/>
      <c r="Z77" s="625"/>
    </row>
    <row r="78" spans="1:26" x14ac:dyDescent="0.35">
      <c r="C78" s="273"/>
      <c r="D78" s="274"/>
      <c r="E78" s="275"/>
      <c r="F78" s="273"/>
      <c r="G78" s="274"/>
      <c r="H78" s="275"/>
      <c r="I78" s="273"/>
      <c r="J78" s="274"/>
      <c r="K78" s="275"/>
      <c r="L78" s="273"/>
      <c r="M78" s="274"/>
      <c r="N78" s="275"/>
      <c r="O78" s="273"/>
      <c r="P78" s="274"/>
      <c r="Q78" s="275"/>
      <c r="R78" s="273"/>
      <c r="S78" s="274"/>
      <c r="T78" s="275"/>
      <c r="U78" s="276"/>
      <c r="V78" s="277"/>
      <c r="W78" s="278"/>
      <c r="X78" s="623"/>
      <c r="Y78" s="624"/>
      <c r="Z78" s="625"/>
    </row>
    <row r="79" spans="1:26" x14ac:dyDescent="0.35">
      <c r="C79" s="273"/>
      <c r="D79" s="274"/>
      <c r="E79" s="275"/>
      <c r="F79" s="273"/>
      <c r="G79" s="274"/>
      <c r="H79" s="275"/>
      <c r="I79" s="273"/>
      <c r="J79" s="274"/>
      <c r="K79" s="275"/>
      <c r="L79" s="273"/>
      <c r="M79" s="274"/>
      <c r="N79" s="275"/>
      <c r="O79" s="273"/>
      <c r="P79" s="274"/>
      <c r="Q79" s="275"/>
      <c r="R79" s="273"/>
      <c r="S79" s="274"/>
      <c r="T79" s="275"/>
      <c r="U79" s="276"/>
      <c r="V79" s="277"/>
      <c r="W79" s="278"/>
      <c r="X79" s="623"/>
      <c r="Y79" s="624"/>
      <c r="Z79" s="625"/>
    </row>
    <row r="80" spans="1:26" x14ac:dyDescent="0.35">
      <c r="C80" s="273"/>
      <c r="D80" s="274"/>
      <c r="E80" s="275"/>
      <c r="F80" s="273"/>
      <c r="G80" s="274"/>
      <c r="H80" s="275"/>
      <c r="I80" s="273"/>
      <c r="J80" s="274"/>
      <c r="K80" s="275"/>
      <c r="L80" s="273"/>
      <c r="M80" s="274"/>
      <c r="N80" s="275"/>
      <c r="O80" s="273"/>
      <c r="P80" s="274"/>
      <c r="Q80" s="275"/>
      <c r="R80" s="273"/>
      <c r="S80" s="274"/>
      <c r="T80" s="275"/>
      <c r="U80" s="276"/>
      <c r="V80" s="277"/>
      <c r="W80" s="278"/>
      <c r="X80" s="623"/>
      <c r="Y80" s="624"/>
      <c r="Z80" s="625"/>
    </row>
    <row r="81" spans="3:26" x14ac:dyDescent="0.35">
      <c r="C81" s="273"/>
      <c r="D81" s="274"/>
      <c r="E81" s="275"/>
      <c r="F81" s="273"/>
      <c r="G81" s="274"/>
      <c r="H81" s="275"/>
      <c r="I81" s="273"/>
      <c r="J81" s="274"/>
      <c r="K81" s="275"/>
      <c r="L81" s="273"/>
      <c r="M81" s="274"/>
      <c r="N81" s="275"/>
      <c r="O81" s="273"/>
      <c r="P81" s="274"/>
      <c r="Q81" s="275"/>
      <c r="R81" s="273"/>
      <c r="S81" s="274"/>
      <c r="T81" s="275"/>
      <c r="U81" s="276"/>
      <c r="V81" s="277"/>
      <c r="W81" s="278"/>
      <c r="X81" s="623"/>
      <c r="Y81" s="624"/>
      <c r="Z81" s="625"/>
    </row>
    <row r="82" spans="3:26" x14ac:dyDescent="0.35">
      <c r="C82" s="273"/>
      <c r="D82" s="274"/>
      <c r="E82" s="275"/>
      <c r="F82" s="273"/>
      <c r="G82" s="274"/>
      <c r="H82" s="275"/>
      <c r="I82" s="273"/>
      <c r="J82" s="274"/>
      <c r="K82" s="275"/>
      <c r="L82" s="273"/>
      <c r="M82" s="274"/>
      <c r="N82" s="275"/>
      <c r="O82" s="273"/>
      <c r="P82" s="274"/>
      <c r="Q82" s="275"/>
      <c r="R82" s="273"/>
      <c r="S82" s="274"/>
      <c r="T82" s="275"/>
      <c r="U82" s="276"/>
      <c r="V82" s="277"/>
      <c r="W82" s="278"/>
      <c r="X82" s="623"/>
      <c r="Y82" s="624"/>
      <c r="Z82" s="625"/>
    </row>
    <row r="83" spans="3:26" x14ac:dyDescent="0.35">
      <c r="C83" s="273"/>
      <c r="D83" s="274"/>
      <c r="E83" s="275"/>
      <c r="F83" s="273"/>
      <c r="G83" s="274"/>
      <c r="H83" s="275"/>
      <c r="I83" s="273"/>
      <c r="J83" s="274"/>
      <c r="K83" s="275"/>
      <c r="L83" s="273"/>
      <c r="M83" s="274"/>
      <c r="N83" s="275"/>
      <c r="O83" s="273"/>
      <c r="P83" s="274"/>
      <c r="Q83" s="275"/>
      <c r="R83" s="273"/>
      <c r="S83" s="274"/>
      <c r="T83" s="275"/>
      <c r="U83" s="276"/>
      <c r="V83" s="277"/>
      <c r="W83" s="278"/>
      <c r="X83" s="623"/>
      <c r="Y83" s="624"/>
      <c r="Z83" s="625"/>
    </row>
    <row r="84" spans="3:26" x14ac:dyDescent="0.35">
      <c r="C84" s="273"/>
      <c r="D84" s="274"/>
      <c r="E84" s="275"/>
      <c r="F84" s="273"/>
      <c r="G84" s="274"/>
      <c r="H84" s="275"/>
      <c r="I84" s="273"/>
      <c r="J84" s="274"/>
      <c r="K84" s="275"/>
      <c r="L84" s="273"/>
      <c r="M84" s="274"/>
      <c r="N84" s="275"/>
      <c r="O84" s="273"/>
      <c r="P84" s="274"/>
      <c r="Q84" s="275"/>
      <c r="R84" s="273"/>
      <c r="S84" s="274"/>
      <c r="T84" s="275"/>
      <c r="U84" s="276"/>
      <c r="V84" s="277"/>
      <c r="W84" s="278"/>
      <c r="X84" s="623"/>
      <c r="Y84" s="624"/>
      <c r="Z84" s="625"/>
    </row>
    <row r="85" spans="3:26" x14ac:dyDescent="0.35">
      <c r="C85" s="273"/>
      <c r="D85" s="274"/>
      <c r="E85" s="275"/>
      <c r="F85" s="273"/>
      <c r="G85" s="274"/>
      <c r="H85" s="275"/>
      <c r="I85" s="273"/>
      <c r="J85" s="274"/>
      <c r="K85" s="275"/>
      <c r="L85" s="273"/>
      <c r="M85" s="274"/>
      <c r="N85" s="275"/>
      <c r="O85" s="273"/>
      <c r="P85" s="274"/>
      <c r="Q85" s="275"/>
      <c r="R85" s="273"/>
      <c r="S85" s="274"/>
      <c r="T85" s="275"/>
      <c r="U85" s="276"/>
      <c r="V85" s="277"/>
      <c r="W85" s="278"/>
      <c r="X85" s="623"/>
      <c r="Y85" s="624"/>
      <c r="Z85" s="625"/>
    </row>
    <row r="86" spans="3:26" x14ac:dyDescent="0.35">
      <c r="C86" s="273"/>
      <c r="D86" s="274"/>
      <c r="E86" s="275"/>
      <c r="F86" s="273"/>
      <c r="G86" s="274"/>
      <c r="H86" s="275"/>
      <c r="I86" s="273"/>
      <c r="J86" s="274"/>
      <c r="K86" s="275"/>
      <c r="L86" s="273"/>
      <c r="M86" s="274"/>
      <c r="N86" s="275"/>
      <c r="O86" s="273"/>
      <c r="P86" s="274"/>
      <c r="Q86" s="275"/>
      <c r="R86" s="273"/>
      <c r="S86" s="274"/>
      <c r="T86" s="275"/>
      <c r="U86" s="276"/>
      <c r="V86" s="277"/>
      <c r="W86" s="278"/>
      <c r="X86" s="623"/>
      <c r="Y86" s="624"/>
      <c r="Z86" s="625"/>
    </row>
    <row r="87" spans="3:26" x14ac:dyDescent="0.35">
      <c r="C87" s="273"/>
      <c r="D87" s="274"/>
      <c r="E87" s="275"/>
      <c r="F87" s="273"/>
      <c r="G87" s="274"/>
      <c r="H87" s="275"/>
      <c r="I87" s="273"/>
      <c r="J87" s="274"/>
      <c r="K87" s="275"/>
      <c r="L87" s="273"/>
      <c r="M87" s="274"/>
      <c r="N87" s="275"/>
      <c r="O87" s="273"/>
      <c r="P87" s="274"/>
      <c r="Q87" s="275"/>
      <c r="R87" s="273"/>
      <c r="S87" s="274"/>
      <c r="T87" s="275"/>
      <c r="U87" s="276"/>
      <c r="V87" s="277"/>
      <c r="W87" s="278"/>
      <c r="X87" s="623"/>
      <c r="Y87" s="624"/>
      <c r="Z87" s="625"/>
    </row>
    <row r="88" spans="3:26" x14ac:dyDescent="0.35">
      <c r="C88" s="273"/>
      <c r="D88" s="274"/>
      <c r="E88" s="275"/>
      <c r="F88" s="273"/>
      <c r="G88" s="274"/>
      <c r="H88" s="275"/>
      <c r="I88" s="273"/>
      <c r="J88" s="274"/>
      <c r="K88" s="275"/>
      <c r="L88" s="273"/>
      <c r="M88" s="274"/>
      <c r="N88" s="275"/>
      <c r="O88" s="273"/>
      <c r="P88" s="274"/>
      <c r="Q88" s="275"/>
      <c r="R88" s="273"/>
      <c r="S88" s="274"/>
      <c r="T88" s="275"/>
      <c r="U88" s="276"/>
      <c r="V88" s="277"/>
      <c r="W88" s="278"/>
      <c r="X88" s="623"/>
      <c r="Y88" s="624"/>
      <c r="Z88" s="625"/>
    </row>
    <row r="89" spans="3:26" x14ac:dyDescent="0.35">
      <c r="C89" s="273"/>
      <c r="D89" s="274"/>
      <c r="E89" s="275"/>
      <c r="F89" s="273"/>
      <c r="G89" s="274"/>
      <c r="H89" s="275"/>
      <c r="I89" s="273"/>
      <c r="J89" s="274"/>
      <c r="K89" s="275"/>
      <c r="L89" s="273"/>
      <c r="M89" s="274"/>
      <c r="N89" s="275"/>
      <c r="O89" s="273"/>
      <c r="P89" s="274"/>
      <c r="Q89" s="275"/>
      <c r="R89" s="273"/>
      <c r="S89" s="274"/>
      <c r="T89" s="275"/>
      <c r="U89" s="276"/>
      <c r="V89" s="277"/>
      <c r="W89" s="278"/>
      <c r="X89" s="623"/>
      <c r="Y89" s="624"/>
      <c r="Z89" s="625"/>
    </row>
    <row r="90" spans="3:26" x14ac:dyDescent="0.35">
      <c r="C90" s="273"/>
      <c r="D90" s="274"/>
      <c r="E90" s="275"/>
      <c r="F90" s="273"/>
      <c r="G90" s="274"/>
      <c r="H90" s="275"/>
      <c r="I90" s="273"/>
      <c r="J90" s="274"/>
      <c r="K90" s="275"/>
      <c r="L90" s="273"/>
      <c r="M90" s="274"/>
      <c r="N90" s="275"/>
      <c r="O90" s="273"/>
      <c r="P90" s="274"/>
      <c r="Q90" s="275"/>
      <c r="R90" s="273"/>
      <c r="S90" s="274"/>
      <c r="T90" s="275"/>
      <c r="U90" s="276"/>
      <c r="V90" s="277"/>
      <c r="W90" s="278"/>
      <c r="X90" s="623"/>
      <c r="Y90" s="624"/>
      <c r="Z90" s="625"/>
    </row>
    <row r="91" spans="3:26" x14ac:dyDescent="0.35">
      <c r="C91" s="273"/>
      <c r="D91" s="274"/>
      <c r="E91" s="275"/>
      <c r="F91" s="273"/>
      <c r="G91" s="274"/>
      <c r="H91" s="275"/>
      <c r="I91" s="273"/>
      <c r="J91" s="274"/>
      <c r="K91" s="275"/>
      <c r="L91" s="273"/>
      <c r="M91" s="274"/>
      <c r="N91" s="275"/>
      <c r="O91" s="273"/>
      <c r="P91" s="274"/>
      <c r="Q91" s="275"/>
      <c r="R91" s="273"/>
      <c r="S91" s="274"/>
      <c r="T91" s="275"/>
      <c r="U91" s="276"/>
      <c r="V91" s="277"/>
      <c r="W91" s="278"/>
      <c r="X91" s="623"/>
      <c r="Y91" s="624"/>
      <c r="Z91" s="625"/>
    </row>
    <row r="92" spans="3:26" x14ac:dyDescent="0.35">
      <c r="C92" s="273"/>
      <c r="D92" s="274"/>
      <c r="E92" s="275"/>
      <c r="F92" s="273"/>
      <c r="G92" s="274"/>
      <c r="H92" s="275"/>
      <c r="I92" s="273"/>
      <c r="J92" s="274"/>
      <c r="K92" s="275"/>
      <c r="L92" s="273"/>
      <c r="M92" s="274"/>
      <c r="N92" s="275"/>
      <c r="O92" s="273"/>
      <c r="P92" s="274"/>
      <c r="Q92" s="275"/>
      <c r="R92" s="273"/>
      <c r="S92" s="274"/>
      <c r="T92" s="275"/>
      <c r="U92" s="276"/>
      <c r="V92" s="277"/>
      <c r="W92" s="278"/>
      <c r="X92" s="623"/>
      <c r="Y92" s="624"/>
      <c r="Z92" s="625"/>
    </row>
    <row r="93" spans="3:26" x14ac:dyDescent="0.35">
      <c r="C93" s="273"/>
      <c r="D93" s="274"/>
      <c r="E93" s="275"/>
      <c r="F93" s="273"/>
      <c r="G93" s="274"/>
      <c r="H93" s="275"/>
      <c r="I93" s="273"/>
      <c r="J93" s="274"/>
      <c r="K93" s="275"/>
      <c r="L93" s="273"/>
      <c r="M93" s="274"/>
      <c r="N93" s="275"/>
      <c r="O93" s="273"/>
      <c r="P93" s="274"/>
      <c r="Q93" s="275"/>
      <c r="R93" s="273"/>
      <c r="S93" s="274"/>
      <c r="T93" s="275"/>
      <c r="U93" s="276"/>
      <c r="V93" s="277"/>
      <c r="W93" s="278"/>
      <c r="X93" s="623"/>
      <c r="Y93" s="624"/>
      <c r="Z93" s="625"/>
    </row>
    <row r="94" spans="3:26" x14ac:dyDescent="0.35">
      <c r="C94" s="273"/>
      <c r="D94" s="274"/>
      <c r="E94" s="275"/>
      <c r="F94" s="273"/>
      <c r="G94" s="274"/>
      <c r="H94" s="275"/>
      <c r="I94" s="273"/>
      <c r="J94" s="274"/>
      <c r="K94" s="275"/>
      <c r="L94" s="273"/>
      <c r="M94" s="274"/>
      <c r="N94" s="275"/>
      <c r="O94" s="273"/>
      <c r="P94" s="274"/>
      <c r="Q94" s="275"/>
      <c r="R94" s="273"/>
      <c r="S94" s="274"/>
      <c r="T94" s="275"/>
      <c r="U94" s="276"/>
      <c r="V94" s="277"/>
      <c r="W94" s="278"/>
      <c r="X94" s="623"/>
      <c r="Y94" s="624"/>
      <c r="Z94" s="625"/>
    </row>
    <row r="95" spans="3:26" x14ac:dyDescent="0.35">
      <c r="C95" s="273"/>
      <c r="D95" s="274"/>
      <c r="E95" s="275"/>
      <c r="F95" s="273"/>
      <c r="G95" s="274"/>
      <c r="H95" s="275"/>
      <c r="I95" s="273"/>
      <c r="J95" s="274"/>
      <c r="K95" s="275"/>
      <c r="L95" s="273"/>
      <c r="M95" s="274"/>
      <c r="N95" s="275"/>
      <c r="O95" s="273"/>
      <c r="P95" s="274"/>
      <c r="Q95" s="275"/>
      <c r="R95" s="273"/>
      <c r="S95" s="274"/>
      <c r="T95" s="275"/>
      <c r="U95" s="276"/>
      <c r="V95" s="277"/>
      <c r="W95" s="278"/>
      <c r="X95" s="623"/>
      <c r="Y95" s="624"/>
      <c r="Z95" s="625"/>
    </row>
    <row r="96" spans="3:26" x14ac:dyDescent="0.35">
      <c r="C96" s="273"/>
      <c r="D96" s="274"/>
      <c r="E96" s="275"/>
      <c r="F96" s="273"/>
      <c r="G96" s="274"/>
      <c r="H96" s="275"/>
      <c r="I96" s="273"/>
      <c r="J96" s="274"/>
      <c r="K96" s="275"/>
      <c r="L96" s="273"/>
      <c r="M96" s="274"/>
      <c r="N96" s="275"/>
      <c r="O96" s="273"/>
      <c r="P96" s="274"/>
      <c r="Q96" s="275"/>
      <c r="R96" s="273"/>
      <c r="S96" s="274"/>
      <c r="T96" s="275"/>
      <c r="U96" s="276"/>
      <c r="V96" s="277"/>
      <c r="W96" s="278"/>
      <c r="X96" s="623"/>
      <c r="Y96" s="624"/>
      <c r="Z96" s="625"/>
    </row>
    <row r="97" spans="3:26" x14ac:dyDescent="0.35">
      <c r="C97" s="273"/>
      <c r="D97" s="274"/>
      <c r="E97" s="275"/>
      <c r="F97" s="273"/>
      <c r="G97" s="274"/>
      <c r="H97" s="275"/>
      <c r="I97" s="273"/>
      <c r="J97" s="274"/>
      <c r="K97" s="275"/>
      <c r="L97" s="273"/>
      <c r="M97" s="274"/>
      <c r="N97" s="275"/>
      <c r="O97" s="273"/>
      <c r="P97" s="274"/>
      <c r="Q97" s="275"/>
      <c r="R97" s="273"/>
      <c r="S97" s="274"/>
      <c r="T97" s="275"/>
      <c r="U97" s="276"/>
      <c r="V97" s="277"/>
      <c r="W97" s="278"/>
      <c r="X97" s="623"/>
      <c r="Y97" s="624"/>
      <c r="Z97" s="625"/>
    </row>
    <row r="98" spans="3:26" x14ac:dyDescent="0.35">
      <c r="C98" s="273"/>
      <c r="D98" s="274"/>
      <c r="E98" s="275"/>
      <c r="F98" s="273"/>
      <c r="G98" s="274"/>
      <c r="H98" s="275"/>
      <c r="I98" s="273"/>
      <c r="J98" s="274"/>
      <c r="K98" s="275"/>
      <c r="L98" s="273"/>
      <c r="M98" s="274"/>
      <c r="N98" s="275"/>
      <c r="O98" s="273"/>
      <c r="P98" s="274"/>
      <c r="Q98" s="275"/>
      <c r="R98" s="273"/>
      <c r="S98" s="274"/>
      <c r="T98" s="275"/>
      <c r="U98" s="276"/>
      <c r="V98" s="277"/>
      <c r="W98" s="278"/>
      <c r="X98" s="623"/>
      <c r="Y98" s="624"/>
      <c r="Z98" s="625"/>
    </row>
    <row r="99" spans="3:26" x14ac:dyDescent="0.35">
      <c r="C99" s="273"/>
      <c r="D99" s="274"/>
      <c r="E99" s="275"/>
      <c r="F99" s="273"/>
      <c r="G99" s="274"/>
      <c r="H99" s="275"/>
      <c r="I99" s="273"/>
      <c r="J99" s="274"/>
      <c r="K99" s="275"/>
      <c r="L99" s="273"/>
      <c r="M99" s="274"/>
      <c r="N99" s="275"/>
      <c r="O99" s="273"/>
      <c r="P99" s="274"/>
      <c r="Q99" s="275"/>
      <c r="R99" s="273"/>
      <c r="S99" s="274"/>
      <c r="T99" s="275"/>
      <c r="U99" s="276"/>
      <c r="V99" s="277"/>
      <c r="W99" s="278"/>
      <c r="X99" s="623"/>
      <c r="Y99" s="624"/>
      <c r="Z99" s="625"/>
    </row>
    <row r="100" spans="3:26" x14ac:dyDescent="0.35">
      <c r="C100" s="273"/>
      <c r="D100" s="274"/>
      <c r="E100" s="275"/>
      <c r="F100" s="273"/>
      <c r="G100" s="274"/>
      <c r="H100" s="275"/>
      <c r="I100" s="273"/>
      <c r="J100" s="274"/>
      <c r="K100" s="275"/>
      <c r="L100" s="273"/>
      <c r="M100" s="274"/>
      <c r="N100" s="275"/>
      <c r="O100" s="273"/>
      <c r="P100" s="274"/>
      <c r="Q100" s="275"/>
      <c r="R100" s="273"/>
      <c r="S100" s="274"/>
      <c r="T100" s="275"/>
      <c r="U100" s="276"/>
      <c r="V100" s="277"/>
      <c r="W100" s="278"/>
      <c r="X100" s="623"/>
      <c r="Y100" s="624"/>
      <c r="Z100" s="625"/>
    </row>
    <row r="101" spans="3:26" x14ac:dyDescent="0.35">
      <c r="C101" s="273"/>
      <c r="D101" s="274"/>
      <c r="E101" s="275"/>
      <c r="F101" s="273"/>
      <c r="G101" s="274"/>
      <c r="H101" s="275"/>
      <c r="I101" s="273"/>
      <c r="J101" s="274"/>
      <c r="K101" s="275"/>
      <c r="L101" s="273"/>
      <c r="M101" s="274"/>
      <c r="N101" s="275"/>
      <c r="O101" s="273"/>
      <c r="P101" s="274"/>
      <c r="Q101" s="275"/>
      <c r="R101" s="273"/>
      <c r="S101" s="274"/>
      <c r="T101" s="275"/>
      <c r="U101" s="276"/>
      <c r="V101" s="277"/>
      <c r="W101" s="278"/>
      <c r="X101" s="623"/>
      <c r="Y101" s="624"/>
      <c r="Z101" s="625"/>
    </row>
    <row r="102" spans="3:26" x14ac:dyDescent="0.35">
      <c r="C102" s="273"/>
      <c r="D102" s="274"/>
      <c r="E102" s="275"/>
      <c r="F102" s="273"/>
      <c r="G102" s="274"/>
      <c r="H102" s="275"/>
      <c r="I102" s="273"/>
      <c r="J102" s="274"/>
      <c r="K102" s="275"/>
      <c r="L102" s="273"/>
      <c r="M102" s="274"/>
      <c r="N102" s="275"/>
      <c r="O102" s="273"/>
      <c r="P102" s="274"/>
      <c r="Q102" s="275"/>
      <c r="R102" s="273"/>
      <c r="S102" s="274"/>
      <c r="T102" s="275"/>
      <c r="U102" s="276"/>
      <c r="V102" s="277"/>
      <c r="W102" s="278"/>
      <c r="X102" s="623"/>
      <c r="Y102" s="624"/>
      <c r="Z102" s="625"/>
    </row>
    <row r="103" spans="3:26" x14ac:dyDescent="0.35">
      <c r="C103" s="273"/>
      <c r="D103" s="274"/>
      <c r="E103" s="275"/>
      <c r="F103" s="273"/>
      <c r="G103" s="274"/>
      <c r="H103" s="275"/>
      <c r="I103" s="273"/>
      <c r="J103" s="274"/>
      <c r="K103" s="275"/>
      <c r="L103" s="273"/>
      <c r="M103" s="274"/>
      <c r="N103" s="275"/>
      <c r="O103" s="273"/>
      <c r="P103" s="274"/>
      <c r="Q103" s="275"/>
      <c r="R103" s="273"/>
      <c r="S103" s="274"/>
      <c r="T103" s="275"/>
      <c r="U103" s="276"/>
      <c r="V103" s="277"/>
      <c r="W103" s="278"/>
      <c r="X103" s="623"/>
      <c r="Y103" s="624"/>
      <c r="Z103" s="625"/>
    </row>
    <row r="104" spans="3:26" x14ac:dyDescent="0.35">
      <c r="C104" s="273"/>
      <c r="D104" s="274"/>
      <c r="E104" s="275"/>
      <c r="F104" s="273"/>
      <c r="G104" s="274"/>
      <c r="H104" s="275"/>
      <c r="I104" s="273"/>
      <c r="J104" s="274"/>
      <c r="K104" s="275"/>
      <c r="L104" s="273"/>
      <c r="M104" s="274"/>
      <c r="N104" s="275"/>
      <c r="O104" s="273"/>
      <c r="P104" s="274"/>
      <c r="Q104" s="275"/>
      <c r="R104" s="273"/>
      <c r="S104" s="274"/>
      <c r="T104" s="275"/>
      <c r="U104" s="276"/>
      <c r="V104" s="277"/>
      <c r="W104" s="278"/>
      <c r="X104" s="626"/>
      <c r="Y104" s="627"/>
      <c r="Z104" s="628"/>
    </row>
    <row r="105" spans="3:26" x14ac:dyDescent="0.35">
      <c r="C105" s="273"/>
      <c r="D105" s="274"/>
      <c r="E105" s="275"/>
      <c r="F105" s="273"/>
      <c r="G105" s="274"/>
      <c r="H105" s="275"/>
      <c r="I105" s="273"/>
      <c r="J105" s="274"/>
      <c r="K105" s="275"/>
      <c r="L105" s="273"/>
      <c r="M105" s="274"/>
      <c r="N105" s="275"/>
      <c r="O105" s="273"/>
      <c r="P105" s="274"/>
      <c r="Q105" s="275"/>
      <c r="R105" s="273"/>
      <c r="S105" s="274"/>
      <c r="T105" s="275"/>
      <c r="U105" s="276"/>
      <c r="V105" s="277"/>
      <c r="W105" s="278"/>
      <c r="X105" s="626"/>
      <c r="Y105" s="627"/>
      <c r="Z105" s="628"/>
    </row>
    <row r="106" spans="3:26" x14ac:dyDescent="0.35">
      <c r="C106" s="273"/>
      <c r="D106" s="274"/>
      <c r="E106" s="275"/>
      <c r="F106" s="273"/>
      <c r="G106" s="274"/>
      <c r="H106" s="275"/>
      <c r="I106" s="273"/>
      <c r="J106" s="274"/>
      <c r="K106" s="275"/>
      <c r="L106" s="273"/>
      <c r="M106" s="274"/>
      <c r="N106" s="275"/>
      <c r="O106" s="273"/>
      <c r="P106" s="274"/>
      <c r="Q106" s="275"/>
      <c r="R106" s="273"/>
      <c r="S106" s="274"/>
      <c r="T106" s="275"/>
      <c r="U106" s="276"/>
      <c r="V106" s="277"/>
      <c r="W106" s="278"/>
      <c r="X106" s="623"/>
      <c r="Y106" s="624"/>
      <c r="Z106" s="625"/>
    </row>
    <row r="107" spans="3:26" x14ac:dyDescent="0.35">
      <c r="C107" s="273"/>
      <c r="D107" s="274"/>
      <c r="E107" s="275"/>
      <c r="F107" s="273"/>
      <c r="G107" s="274"/>
      <c r="H107" s="275"/>
      <c r="I107" s="273"/>
      <c r="J107" s="274"/>
      <c r="K107" s="275"/>
      <c r="L107" s="273"/>
      <c r="M107" s="274"/>
      <c r="N107" s="275"/>
      <c r="O107" s="273"/>
      <c r="P107" s="274"/>
      <c r="Q107" s="275"/>
      <c r="R107" s="273"/>
      <c r="S107" s="274"/>
      <c r="T107" s="275"/>
      <c r="U107" s="276"/>
      <c r="V107" s="277"/>
      <c r="W107" s="278"/>
      <c r="X107" s="623"/>
      <c r="Y107" s="624"/>
      <c r="Z107" s="625"/>
    </row>
    <row r="108" spans="3:26" x14ac:dyDescent="0.35">
      <c r="C108" s="273"/>
      <c r="D108" s="274"/>
      <c r="E108" s="275"/>
      <c r="F108" s="273"/>
      <c r="G108" s="274"/>
      <c r="H108" s="275"/>
      <c r="I108" s="273"/>
      <c r="J108" s="274"/>
      <c r="K108" s="275"/>
      <c r="L108" s="273"/>
      <c r="M108" s="274"/>
      <c r="N108" s="275"/>
      <c r="O108" s="273"/>
      <c r="P108" s="274"/>
      <c r="Q108" s="275"/>
      <c r="R108" s="273"/>
      <c r="S108" s="274"/>
      <c r="T108" s="275"/>
      <c r="U108" s="276"/>
      <c r="V108" s="277"/>
      <c r="W108" s="278"/>
      <c r="X108" s="626"/>
      <c r="Y108" s="627"/>
      <c r="Z108" s="628"/>
    </row>
    <row r="109" spans="3:26" x14ac:dyDescent="0.35">
      <c r="C109" s="273"/>
      <c r="D109" s="274"/>
      <c r="E109" s="275"/>
      <c r="F109" s="273"/>
      <c r="G109" s="274"/>
      <c r="H109" s="275"/>
      <c r="I109" s="273"/>
      <c r="J109" s="274"/>
      <c r="K109" s="275"/>
      <c r="L109" s="273"/>
      <c r="M109" s="274"/>
      <c r="N109" s="275"/>
      <c r="O109" s="273"/>
      <c r="P109" s="274"/>
      <c r="Q109" s="275"/>
      <c r="R109" s="273"/>
      <c r="S109" s="274"/>
      <c r="T109" s="275"/>
      <c r="U109" s="276"/>
      <c r="V109" s="277"/>
      <c r="W109" s="278"/>
      <c r="X109" s="626"/>
      <c r="Y109" s="627"/>
      <c r="Z109" s="628"/>
    </row>
    <row r="110" spans="3:26" x14ac:dyDescent="0.35">
      <c r="C110" s="273"/>
      <c r="D110" s="274"/>
      <c r="E110" s="275"/>
      <c r="F110" s="273"/>
      <c r="G110" s="274"/>
      <c r="H110" s="275"/>
      <c r="I110" s="273"/>
      <c r="J110" s="274"/>
      <c r="K110" s="275"/>
      <c r="L110" s="273"/>
      <c r="M110" s="274"/>
      <c r="N110" s="275"/>
      <c r="O110" s="273"/>
      <c r="P110" s="274"/>
      <c r="Q110" s="275"/>
      <c r="R110" s="273"/>
      <c r="S110" s="274"/>
      <c r="T110" s="275"/>
      <c r="U110" s="276"/>
      <c r="V110" s="277"/>
      <c r="W110" s="278"/>
      <c r="X110" s="623"/>
      <c r="Y110" s="624"/>
      <c r="Z110" s="625"/>
    </row>
    <row r="111" spans="3:26" x14ac:dyDescent="0.35">
      <c r="C111" s="273"/>
      <c r="D111" s="274"/>
      <c r="E111" s="275"/>
      <c r="F111" s="273"/>
      <c r="G111" s="274"/>
      <c r="H111" s="275"/>
      <c r="I111" s="273"/>
      <c r="J111" s="274"/>
      <c r="K111" s="275"/>
      <c r="L111" s="273"/>
      <c r="M111" s="274"/>
      <c r="N111" s="275"/>
      <c r="O111" s="273"/>
      <c r="P111" s="274"/>
      <c r="Q111" s="275"/>
      <c r="R111" s="273"/>
      <c r="S111" s="274"/>
      <c r="T111" s="275"/>
      <c r="U111" s="276"/>
      <c r="V111" s="277"/>
      <c r="W111" s="278"/>
      <c r="X111" s="626"/>
      <c r="Y111" s="627"/>
      <c r="Z111" s="628"/>
    </row>
    <row r="112" spans="3:26" x14ac:dyDescent="0.35">
      <c r="C112" s="273"/>
      <c r="D112" s="274"/>
      <c r="E112" s="275"/>
      <c r="F112" s="273"/>
      <c r="G112" s="274"/>
      <c r="H112" s="275"/>
      <c r="I112" s="273"/>
      <c r="J112" s="274"/>
      <c r="K112" s="275"/>
      <c r="L112" s="273"/>
      <c r="M112" s="274"/>
      <c r="N112" s="275"/>
      <c r="O112" s="273"/>
      <c r="P112" s="274"/>
      <c r="Q112" s="275"/>
      <c r="R112" s="273"/>
      <c r="S112" s="274"/>
      <c r="T112" s="275"/>
      <c r="U112" s="276"/>
      <c r="V112" s="277"/>
      <c r="W112" s="278"/>
      <c r="X112" s="626"/>
      <c r="Y112" s="627"/>
      <c r="Z112" s="628"/>
    </row>
    <row r="113" spans="3:26" x14ac:dyDescent="0.35">
      <c r="C113" s="273"/>
      <c r="D113" s="274"/>
      <c r="E113" s="275"/>
      <c r="F113" s="273"/>
      <c r="G113" s="274"/>
      <c r="H113" s="275"/>
      <c r="I113" s="273"/>
      <c r="J113" s="274"/>
      <c r="K113" s="275"/>
      <c r="L113" s="273"/>
      <c r="M113" s="274"/>
      <c r="N113" s="275"/>
      <c r="O113" s="273"/>
      <c r="P113" s="274"/>
      <c r="Q113" s="275"/>
      <c r="R113" s="273"/>
      <c r="S113" s="274"/>
      <c r="T113" s="275"/>
      <c r="U113" s="276"/>
      <c r="V113" s="277"/>
      <c r="W113" s="278"/>
      <c r="X113" s="626"/>
      <c r="Y113" s="624"/>
      <c r="Z113" s="625"/>
    </row>
    <row r="114" spans="3:26" x14ac:dyDescent="0.35">
      <c r="C114" s="273"/>
      <c r="D114" s="274"/>
      <c r="E114" s="275"/>
      <c r="F114" s="273"/>
      <c r="G114" s="274"/>
      <c r="H114" s="275"/>
      <c r="I114" s="273"/>
      <c r="J114" s="274"/>
      <c r="K114" s="275"/>
      <c r="L114" s="273"/>
      <c r="M114" s="274"/>
      <c r="N114" s="275"/>
      <c r="O114" s="273"/>
      <c r="P114" s="274"/>
      <c r="Q114" s="275"/>
      <c r="R114" s="273"/>
      <c r="S114" s="274"/>
      <c r="T114" s="275"/>
      <c r="U114" s="276"/>
      <c r="V114" s="277"/>
      <c r="W114" s="278"/>
      <c r="X114" s="623"/>
      <c r="Y114" s="624"/>
      <c r="Z114" s="625"/>
    </row>
    <row r="115" spans="3:26" x14ac:dyDescent="0.35">
      <c r="C115" s="273"/>
      <c r="D115" s="274"/>
      <c r="E115" s="275"/>
      <c r="F115" s="273"/>
      <c r="G115" s="274"/>
      <c r="H115" s="275"/>
      <c r="I115" s="273"/>
      <c r="J115" s="274"/>
      <c r="K115" s="275"/>
      <c r="L115" s="273"/>
      <c r="M115" s="274"/>
      <c r="N115" s="275"/>
      <c r="O115" s="273"/>
      <c r="P115" s="274"/>
      <c r="Q115" s="275"/>
      <c r="R115" s="273"/>
      <c r="S115" s="274"/>
      <c r="T115" s="275"/>
      <c r="U115" s="276"/>
      <c r="V115" s="277"/>
      <c r="W115" s="278"/>
      <c r="X115" s="623"/>
      <c r="Y115" s="624"/>
      <c r="Z115" s="625"/>
    </row>
    <row r="116" spans="3:26" x14ac:dyDescent="0.35">
      <c r="C116" s="273"/>
      <c r="D116" s="274"/>
      <c r="E116" s="275"/>
      <c r="F116" s="273"/>
      <c r="G116" s="274"/>
      <c r="H116" s="275"/>
      <c r="I116" s="273"/>
      <c r="J116" s="274"/>
      <c r="K116" s="275"/>
      <c r="L116" s="273"/>
      <c r="M116" s="274"/>
      <c r="N116" s="275"/>
      <c r="O116" s="273"/>
      <c r="P116" s="274"/>
      <c r="Q116" s="275"/>
      <c r="R116" s="273"/>
      <c r="S116" s="274"/>
      <c r="T116" s="275"/>
      <c r="U116" s="276"/>
      <c r="V116" s="277"/>
      <c r="W116" s="278"/>
      <c r="X116" s="623"/>
      <c r="Y116" s="624"/>
      <c r="Z116" s="625"/>
    </row>
    <row r="117" spans="3:26" x14ac:dyDescent="0.35">
      <c r="C117" s="273"/>
      <c r="D117" s="274"/>
      <c r="E117" s="275"/>
      <c r="F117" s="273"/>
      <c r="G117" s="274"/>
      <c r="H117" s="275"/>
      <c r="I117" s="273"/>
      <c r="J117" s="274"/>
      <c r="K117" s="275"/>
      <c r="L117" s="273"/>
      <c r="M117" s="274"/>
      <c r="N117" s="275"/>
      <c r="O117" s="273"/>
      <c r="P117" s="274"/>
      <c r="Q117" s="275"/>
      <c r="R117" s="273"/>
      <c r="S117" s="274"/>
      <c r="T117" s="275"/>
      <c r="U117" s="276"/>
      <c r="V117" s="277"/>
      <c r="W117" s="278"/>
      <c r="X117" s="623"/>
      <c r="Y117" s="624"/>
      <c r="Z117" s="625"/>
    </row>
    <row r="118" spans="3:26" x14ac:dyDescent="0.35">
      <c r="C118" s="273"/>
      <c r="D118" s="274"/>
      <c r="E118" s="275"/>
      <c r="F118" s="273"/>
      <c r="G118" s="274"/>
      <c r="H118" s="275"/>
      <c r="I118" s="273"/>
      <c r="J118" s="274"/>
      <c r="K118" s="275"/>
      <c r="L118" s="273"/>
      <c r="M118" s="274"/>
      <c r="N118" s="275"/>
      <c r="O118" s="273"/>
      <c r="P118" s="274"/>
      <c r="Q118" s="275"/>
      <c r="R118" s="273"/>
      <c r="S118" s="274"/>
      <c r="T118" s="275"/>
      <c r="U118" s="276"/>
      <c r="V118" s="277"/>
      <c r="W118" s="278"/>
      <c r="X118" s="623"/>
      <c r="Y118" s="624"/>
      <c r="Z118" s="625"/>
    </row>
    <row r="119" spans="3:26" x14ac:dyDescent="0.35">
      <c r="C119" s="273"/>
      <c r="D119" s="274"/>
      <c r="E119" s="275"/>
      <c r="F119" s="273"/>
      <c r="G119" s="274"/>
      <c r="H119" s="275"/>
      <c r="I119" s="273"/>
      <c r="J119" s="274"/>
      <c r="K119" s="275"/>
      <c r="L119" s="273"/>
      <c r="M119" s="274"/>
      <c r="N119" s="275"/>
      <c r="O119" s="273"/>
      <c r="P119" s="274"/>
      <c r="Q119" s="275"/>
      <c r="R119" s="273"/>
      <c r="S119" s="274"/>
      <c r="T119" s="275"/>
      <c r="U119" s="276"/>
      <c r="V119" s="277"/>
      <c r="W119" s="278"/>
      <c r="X119" s="623"/>
      <c r="Y119" s="624"/>
      <c r="Z119" s="625"/>
    </row>
    <row r="120" spans="3:26" x14ac:dyDescent="0.35">
      <c r="C120" s="273"/>
      <c r="D120" s="274"/>
      <c r="E120" s="275"/>
      <c r="F120" s="273"/>
      <c r="G120" s="274"/>
      <c r="H120" s="275"/>
      <c r="I120" s="273"/>
      <c r="J120" s="274"/>
      <c r="K120" s="275"/>
      <c r="L120" s="273"/>
      <c r="M120" s="274"/>
      <c r="N120" s="275"/>
      <c r="O120" s="273"/>
      <c r="P120" s="274"/>
      <c r="Q120" s="275"/>
      <c r="R120" s="273"/>
      <c r="S120" s="274"/>
      <c r="T120" s="275"/>
      <c r="U120" s="276"/>
      <c r="V120" s="277"/>
      <c r="W120" s="278"/>
      <c r="X120" s="623"/>
      <c r="Y120" s="624"/>
      <c r="Z120" s="625"/>
    </row>
    <row r="121" spans="3:26" x14ac:dyDescent="0.35">
      <c r="C121" s="273"/>
      <c r="D121" s="274"/>
      <c r="E121" s="275"/>
      <c r="F121" s="273"/>
      <c r="G121" s="274"/>
      <c r="H121" s="275"/>
      <c r="I121" s="273"/>
      <c r="J121" s="274"/>
      <c r="K121" s="275"/>
      <c r="L121" s="273"/>
      <c r="M121" s="274"/>
      <c r="N121" s="275"/>
      <c r="O121" s="273"/>
      <c r="P121" s="274"/>
      <c r="Q121" s="275"/>
      <c r="R121" s="273"/>
      <c r="S121" s="274"/>
      <c r="T121" s="275"/>
      <c r="U121" s="276"/>
      <c r="V121" s="277"/>
      <c r="W121" s="278"/>
      <c r="X121" s="623"/>
      <c r="Y121" s="624"/>
      <c r="Z121" s="625"/>
    </row>
    <row r="122" spans="3:26" x14ac:dyDescent="0.35">
      <c r="C122" s="273"/>
      <c r="D122" s="274"/>
      <c r="E122" s="275"/>
      <c r="F122" s="273"/>
      <c r="G122" s="274"/>
      <c r="H122" s="275"/>
      <c r="I122" s="273"/>
      <c r="J122" s="274"/>
      <c r="K122" s="275"/>
      <c r="L122" s="273"/>
      <c r="M122" s="274"/>
      <c r="N122" s="275"/>
      <c r="O122" s="273"/>
      <c r="P122" s="274"/>
      <c r="Q122" s="275"/>
      <c r="R122" s="273"/>
      <c r="S122" s="274"/>
      <c r="T122" s="275"/>
      <c r="U122" s="276"/>
      <c r="V122" s="277"/>
      <c r="W122" s="278"/>
      <c r="X122" s="623"/>
      <c r="Y122" s="624"/>
      <c r="Z122" s="625"/>
    </row>
    <row r="123" spans="3:26" x14ac:dyDescent="0.35">
      <c r="C123" s="273"/>
      <c r="D123" s="274"/>
      <c r="E123" s="275"/>
      <c r="F123" s="273"/>
      <c r="G123" s="274"/>
      <c r="H123" s="275"/>
      <c r="I123" s="273"/>
      <c r="J123" s="274"/>
      <c r="K123" s="275"/>
      <c r="L123" s="273"/>
      <c r="M123" s="274"/>
      <c r="N123" s="275"/>
      <c r="O123" s="273"/>
      <c r="P123" s="274"/>
      <c r="Q123" s="275"/>
      <c r="R123" s="273"/>
      <c r="S123" s="274"/>
      <c r="T123" s="275"/>
      <c r="U123" s="276"/>
      <c r="V123" s="277"/>
      <c r="W123" s="278"/>
      <c r="X123" s="623"/>
      <c r="Y123" s="624"/>
      <c r="Z123" s="625"/>
    </row>
    <row r="124" spans="3:26" x14ac:dyDescent="0.35">
      <c r="C124" s="273"/>
      <c r="D124" s="274"/>
      <c r="E124" s="275"/>
      <c r="F124" s="273"/>
      <c r="G124" s="274"/>
      <c r="H124" s="275"/>
      <c r="I124" s="273"/>
      <c r="J124" s="274"/>
      <c r="K124" s="275"/>
      <c r="L124" s="273"/>
      <c r="M124" s="274"/>
      <c r="N124" s="275"/>
      <c r="O124" s="273"/>
      <c r="P124" s="274"/>
      <c r="Q124" s="275"/>
      <c r="R124" s="273"/>
      <c r="S124" s="274"/>
      <c r="T124" s="275"/>
      <c r="U124" s="276"/>
      <c r="V124" s="277"/>
      <c r="W124" s="278"/>
      <c r="X124" s="623"/>
      <c r="Y124" s="624"/>
      <c r="Z124" s="625"/>
    </row>
    <row r="125" spans="3:26" x14ac:dyDescent="0.35">
      <c r="C125" s="273"/>
      <c r="D125" s="274"/>
      <c r="E125" s="275"/>
      <c r="F125" s="273"/>
      <c r="G125" s="274"/>
      <c r="H125" s="275"/>
      <c r="I125" s="273"/>
      <c r="J125" s="274"/>
      <c r="K125" s="275"/>
      <c r="L125" s="273"/>
      <c r="M125" s="274"/>
      <c r="N125" s="275"/>
      <c r="O125" s="273"/>
      <c r="P125" s="274"/>
      <c r="Q125" s="275"/>
      <c r="R125" s="273"/>
      <c r="S125" s="274"/>
      <c r="T125" s="275"/>
      <c r="U125" s="276"/>
      <c r="V125" s="277"/>
      <c r="W125" s="278"/>
      <c r="X125" s="623"/>
      <c r="Y125" s="624"/>
      <c r="Z125" s="625"/>
    </row>
    <row r="126" spans="3:26" x14ac:dyDescent="0.35">
      <c r="C126" s="273"/>
      <c r="D126" s="274"/>
      <c r="E126" s="275"/>
      <c r="F126" s="273"/>
      <c r="G126" s="274"/>
      <c r="H126" s="275"/>
      <c r="I126" s="273"/>
      <c r="J126" s="274"/>
      <c r="K126" s="275"/>
      <c r="L126" s="273"/>
      <c r="M126" s="274"/>
      <c r="N126" s="275"/>
      <c r="O126" s="273"/>
      <c r="P126" s="274"/>
      <c r="Q126" s="275"/>
      <c r="R126" s="273"/>
      <c r="S126" s="274"/>
      <c r="T126" s="275"/>
      <c r="U126" s="276"/>
      <c r="V126" s="277"/>
      <c r="W126" s="278"/>
      <c r="X126" s="623"/>
      <c r="Y126" s="624"/>
      <c r="Z126" s="625"/>
    </row>
    <row r="127" spans="3:26" x14ac:dyDescent="0.35">
      <c r="C127" s="273"/>
      <c r="D127" s="274"/>
      <c r="E127" s="275"/>
      <c r="F127" s="273"/>
      <c r="G127" s="274"/>
      <c r="H127" s="275"/>
      <c r="I127" s="273"/>
      <c r="J127" s="274"/>
      <c r="K127" s="275"/>
      <c r="L127" s="273"/>
      <c r="M127" s="274"/>
      <c r="N127" s="275"/>
      <c r="O127" s="273"/>
      <c r="P127" s="274"/>
      <c r="Q127" s="275"/>
      <c r="R127" s="273"/>
      <c r="S127" s="274"/>
      <c r="T127" s="275"/>
      <c r="U127" s="276"/>
      <c r="V127" s="277"/>
      <c r="W127" s="278"/>
      <c r="X127" s="623"/>
      <c r="Y127" s="624"/>
      <c r="Z127" s="625"/>
    </row>
    <row r="128" spans="3:26" x14ac:dyDescent="0.35">
      <c r="C128" s="273"/>
      <c r="D128" s="274"/>
      <c r="E128" s="275"/>
      <c r="F128" s="273"/>
      <c r="G128" s="274"/>
      <c r="H128" s="275"/>
      <c r="I128" s="273"/>
      <c r="J128" s="274"/>
      <c r="K128" s="275"/>
      <c r="L128" s="273"/>
      <c r="M128" s="274"/>
      <c r="N128" s="275"/>
      <c r="O128" s="273"/>
      <c r="P128" s="274"/>
      <c r="Q128" s="275"/>
      <c r="R128" s="273"/>
      <c r="S128" s="274"/>
      <c r="T128" s="275"/>
      <c r="U128" s="276"/>
      <c r="V128" s="277"/>
      <c r="W128" s="278"/>
      <c r="X128" s="623"/>
      <c r="Y128" s="624"/>
      <c r="Z128" s="625"/>
    </row>
    <row r="129" spans="1:26" x14ac:dyDescent="0.35">
      <c r="C129" s="273"/>
      <c r="D129" s="274"/>
      <c r="E129" s="275"/>
      <c r="F129" s="273"/>
      <c r="G129" s="274"/>
      <c r="H129" s="275"/>
      <c r="I129" s="273"/>
      <c r="J129" s="274"/>
      <c r="K129" s="275"/>
      <c r="L129" s="273"/>
      <c r="M129" s="274"/>
      <c r="N129" s="275"/>
      <c r="O129" s="273"/>
      <c r="P129" s="274"/>
      <c r="Q129" s="275"/>
      <c r="R129" s="273"/>
      <c r="S129" s="274"/>
      <c r="T129" s="275"/>
      <c r="U129" s="276"/>
      <c r="V129" s="277"/>
      <c r="W129" s="278"/>
      <c r="X129" s="623"/>
      <c r="Y129" s="624"/>
      <c r="Z129" s="625"/>
    </row>
    <row r="130" spans="1:26" x14ac:dyDescent="0.35">
      <c r="C130" s="273"/>
      <c r="D130" s="274"/>
      <c r="E130" s="275"/>
      <c r="F130" s="273"/>
      <c r="G130" s="274"/>
      <c r="H130" s="275"/>
      <c r="I130" s="273"/>
      <c r="J130" s="274"/>
      <c r="K130" s="275"/>
      <c r="L130" s="273"/>
      <c r="M130" s="274"/>
      <c r="N130" s="275"/>
      <c r="O130" s="273"/>
      <c r="P130" s="274"/>
      <c r="Q130" s="275"/>
      <c r="R130" s="273"/>
      <c r="S130" s="274"/>
      <c r="T130" s="275"/>
      <c r="U130" s="276"/>
      <c r="V130" s="277"/>
      <c r="W130" s="278"/>
      <c r="X130" s="623"/>
      <c r="Y130" s="624"/>
      <c r="Z130" s="625"/>
    </row>
    <row r="131" spans="1:26" x14ac:dyDescent="0.35">
      <c r="C131" s="273"/>
      <c r="D131" s="274"/>
      <c r="E131" s="275"/>
      <c r="F131" s="273"/>
      <c r="G131" s="274"/>
      <c r="H131" s="275"/>
      <c r="I131" s="273"/>
      <c r="J131" s="274"/>
      <c r="K131" s="275"/>
      <c r="L131" s="273"/>
      <c r="M131" s="274"/>
      <c r="N131" s="275"/>
      <c r="O131" s="273"/>
      <c r="P131" s="274"/>
      <c r="Q131" s="275"/>
      <c r="R131" s="273"/>
      <c r="S131" s="274"/>
      <c r="T131" s="275"/>
      <c r="U131" s="276"/>
      <c r="V131" s="277"/>
      <c r="W131" s="278"/>
      <c r="X131" s="623"/>
      <c r="Y131" s="624"/>
      <c r="Z131" s="625"/>
    </row>
    <row r="132" spans="1:26" x14ac:dyDescent="0.35">
      <c r="C132" s="273"/>
      <c r="D132" s="274"/>
      <c r="E132" s="275"/>
      <c r="F132" s="273"/>
      <c r="G132" s="274"/>
      <c r="H132" s="275"/>
      <c r="I132" s="273"/>
      <c r="J132" s="274"/>
      <c r="K132" s="275"/>
      <c r="L132" s="273"/>
      <c r="M132" s="274"/>
      <c r="N132" s="275"/>
      <c r="O132" s="273"/>
      <c r="P132" s="274"/>
      <c r="Q132" s="275"/>
      <c r="R132" s="273"/>
      <c r="S132" s="274"/>
      <c r="T132" s="275"/>
      <c r="U132" s="276"/>
      <c r="V132" s="277"/>
      <c r="W132" s="278"/>
      <c r="X132" s="623"/>
      <c r="Y132" s="624"/>
      <c r="Z132" s="625"/>
    </row>
    <row r="133" spans="1:26" x14ac:dyDescent="0.35">
      <c r="C133" s="273"/>
      <c r="D133" s="274"/>
      <c r="E133" s="275"/>
      <c r="F133" s="273"/>
      <c r="G133" s="274"/>
      <c r="H133" s="275"/>
      <c r="I133" s="273"/>
      <c r="J133" s="274"/>
      <c r="K133" s="275"/>
      <c r="L133" s="273"/>
      <c r="M133" s="274"/>
      <c r="N133" s="275"/>
      <c r="O133" s="273"/>
      <c r="P133" s="274"/>
      <c r="Q133" s="275"/>
      <c r="R133" s="273"/>
      <c r="S133" s="274"/>
      <c r="T133" s="275"/>
      <c r="U133" s="276"/>
      <c r="V133" s="277"/>
      <c r="W133" s="278"/>
      <c r="X133" s="623"/>
      <c r="Y133" s="624"/>
      <c r="Z133" s="625"/>
    </row>
    <row r="134" spans="1:26" x14ac:dyDescent="0.35">
      <c r="C134" s="273"/>
      <c r="D134" s="274"/>
      <c r="E134" s="275"/>
      <c r="F134" s="273"/>
      <c r="G134" s="274"/>
      <c r="H134" s="275"/>
      <c r="I134" s="273"/>
      <c r="J134" s="274"/>
      <c r="K134" s="275"/>
      <c r="L134" s="273"/>
      <c r="M134" s="274"/>
      <c r="N134" s="275"/>
      <c r="O134" s="273"/>
      <c r="P134" s="274"/>
      <c r="Q134" s="275"/>
      <c r="R134" s="273"/>
      <c r="S134" s="274"/>
      <c r="T134" s="275"/>
      <c r="U134" s="276"/>
      <c r="V134" s="277"/>
      <c r="W134" s="278"/>
      <c r="X134" s="623"/>
      <c r="Y134" s="624"/>
      <c r="Z134" s="625"/>
    </row>
    <row r="135" spans="1:26" x14ac:dyDescent="0.35">
      <c r="C135" s="273"/>
      <c r="D135" s="274"/>
      <c r="E135" s="275"/>
      <c r="F135" s="273"/>
      <c r="G135" s="274"/>
      <c r="H135" s="275"/>
      <c r="I135" s="273"/>
      <c r="J135" s="274"/>
      <c r="K135" s="275"/>
      <c r="L135" s="273"/>
      <c r="M135" s="274"/>
      <c r="N135" s="275"/>
      <c r="O135" s="273"/>
      <c r="P135" s="274"/>
      <c r="Q135" s="275"/>
      <c r="R135" s="273"/>
      <c r="S135" s="274"/>
      <c r="T135" s="275"/>
      <c r="U135" s="276"/>
      <c r="V135" s="277"/>
      <c r="W135" s="278"/>
      <c r="X135" s="623"/>
      <c r="Y135" s="624"/>
      <c r="Z135" s="625"/>
    </row>
    <row r="136" spans="1:26" x14ac:dyDescent="0.35">
      <c r="C136" s="273"/>
      <c r="D136" s="274"/>
      <c r="E136" s="275"/>
      <c r="F136" s="273"/>
      <c r="G136" s="274"/>
      <c r="H136" s="275"/>
      <c r="I136" s="273"/>
      <c r="J136" s="274"/>
      <c r="K136" s="275"/>
      <c r="L136" s="273"/>
      <c r="M136" s="274"/>
      <c r="N136" s="275"/>
      <c r="O136" s="273"/>
      <c r="P136" s="274"/>
      <c r="Q136" s="275"/>
      <c r="R136" s="273"/>
      <c r="S136" s="274"/>
      <c r="T136" s="275"/>
      <c r="U136" s="276"/>
      <c r="V136" s="277"/>
      <c r="W136" s="278"/>
      <c r="X136" s="623"/>
      <c r="Y136" s="624"/>
      <c r="Z136" s="625"/>
    </row>
    <row r="137" spans="1:26" x14ac:dyDescent="0.35">
      <c r="C137" s="273"/>
      <c r="D137" s="274"/>
      <c r="E137" s="275"/>
      <c r="F137" s="273"/>
      <c r="G137" s="274"/>
      <c r="H137" s="275"/>
      <c r="I137" s="273"/>
      <c r="J137" s="274"/>
      <c r="K137" s="275"/>
      <c r="L137" s="273"/>
      <c r="M137" s="274"/>
      <c r="N137" s="275"/>
      <c r="O137" s="273"/>
      <c r="P137" s="274"/>
      <c r="Q137" s="275"/>
      <c r="R137" s="273"/>
      <c r="S137" s="274"/>
      <c r="T137" s="275"/>
      <c r="U137" s="276"/>
      <c r="V137" s="277"/>
      <c r="W137" s="278"/>
      <c r="X137" s="623"/>
      <c r="Y137" s="624"/>
      <c r="Z137" s="625"/>
    </row>
    <row r="138" spans="1:26" x14ac:dyDescent="0.35">
      <c r="C138" s="273"/>
      <c r="D138" s="274"/>
      <c r="E138" s="275"/>
      <c r="F138" s="273"/>
      <c r="G138" s="274"/>
      <c r="H138" s="275"/>
      <c r="I138" s="273"/>
      <c r="J138" s="274"/>
      <c r="K138" s="275"/>
      <c r="L138" s="273"/>
      <c r="M138" s="274"/>
      <c r="N138" s="275"/>
      <c r="O138" s="273"/>
      <c r="P138" s="274"/>
      <c r="Q138" s="275"/>
      <c r="R138" s="273"/>
      <c r="S138" s="274"/>
      <c r="T138" s="275"/>
      <c r="U138" s="276"/>
      <c r="V138" s="277"/>
      <c r="W138" s="278"/>
      <c r="X138" s="623"/>
      <c r="Y138" s="624"/>
      <c r="Z138" s="625"/>
    </row>
    <row r="140" spans="1:26" x14ac:dyDescent="0.35">
      <c r="C140" t="s">
        <v>1589</v>
      </c>
    </row>
    <row r="141" spans="1:26" x14ac:dyDescent="0.35">
      <c r="A141" t="s">
        <v>186</v>
      </c>
      <c r="B141" t="s">
        <v>216</v>
      </c>
      <c r="C141" s="273">
        <f t="shared" ref="C141:E160" si="0">C77-C8</f>
        <v>0</v>
      </c>
      <c r="D141" s="274">
        <f t="shared" si="0"/>
        <v>0</v>
      </c>
      <c r="E141" s="275">
        <f t="shared" si="0"/>
        <v>0</v>
      </c>
      <c r="F141" s="273"/>
      <c r="G141" s="274"/>
      <c r="H141" s="275"/>
      <c r="I141" s="273"/>
      <c r="J141" s="274"/>
      <c r="K141" s="275"/>
      <c r="L141" s="273"/>
      <c r="M141" s="274"/>
      <c r="N141" s="275"/>
      <c r="O141" s="273"/>
      <c r="P141" s="274"/>
      <c r="Q141" s="275"/>
      <c r="R141" s="273"/>
      <c r="S141" s="274"/>
      <c r="T141" s="275"/>
      <c r="U141" s="276"/>
      <c r="V141" s="277"/>
      <c r="W141" s="278"/>
      <c r="X141" s="655"/>
      <c r="Y141" s="656"/>
      <c r="Z141" s="657"/>
    </row>
    <row r="142" spans="1:26" x14ac:dyDescent="0.35">
      <c r="B142" t="s">
        <v>220</v>
      </c>
      <c r="C142" s="273">
        <f t="shared" si="0"/>
        <v>0</v>
      </c>
      <c r="D142" s="274">
        <f t="shared" si="0"/>
        <v>0</v>
      </c>
      <c r="E142" s="275">
        <f t="shared" si="0"/>
        <v>0</v>
      </c>
      <c r="F142" s="273"/>
      <c r="G142" s="274"/>
      <c r="H142" s="275"/>
      <c r="I142" s="273"/>
      <c r="J142" s="274"/>
      <c r="K142" s="275"/>
      <c r="L142" s="273"/>
      <c r="M142" s="274"/>
      <c r="N142" s="275"/>
      <c r="O142" s="273"/>
      <c r="P142" s="274"/>
      <c r="Q142" s="275"/>
      <c r="R142" s="273"/>
      <c r="S142" s="274"/>
      <c r="T142" s="275"/>
      <c r="U142" s="276"/>
      <c r="V142" s="277"/>
      <c r="W142" s="278"/>
      <c r="X142" s="655"/>
      <c r="Y142" s="656"/>
      <c r="Z142" s="657"/>
    </row>
    <row r="143" spans="1:26" x14ac:dyDescent="0.35">
      <c r="B143" t="s">
        <v>221</v>
      </c>
      <c r="C143" s="273">
        <f t="shared" si="0"/>
        <v>0</v>
      </c>
      <c r="D143" s="274">
        <f t="shared" si="0"/>
        <v>0</v>
      </c>
      <c r="E143" s="275">
        <f t="shared" si="0"/>
        <v>0</v>
      </c>
      <c r="F143" s="273"/>
      <c r="G143" s="274"/>
      <c r="H143" s="275"/>
      <c r="I143" s="273"/>
      <c r="J143" s="274"/>
      <c r="K143" s="275"/>
      <c r="L143" s="273"/>
      <c r="M143" s="274"/>
      <c r="N143" s="275"/>
      <c r="O143" s="273"/>
      <c r="P143" s="274"/>
      <c r="Q143" s="275"/>
      <c r="R143" s="273"/>
      <c r="S143" s="274"/>
      <c r="T143" s="275"/>
      <c r="U143" s="276"/>
      <c r="V143" s="277"/>
      <c r="W143" s="278"/>
      <c r="X143" s="655"/>
      <c r="Y143" s="656"/>
      <c r="Z143" s="657"/>
    </row>
    <row r="144" spans="1:26" x14ac:dyDescent="0.35">
      <c r="B144" t="s">
        <v>215</v>
      </c>
      <c r="C144" s="273">
        <f t="shared" si="0"/>
        <v>0</v>
      </c>
      <c r="D144" s="274">
        <f t="shared" si="0"/>
        <v>0</v>
      </c>
      <c r="E144" s="275">
        <f t="shared" si="0"/>
        <v>0</v>
      </c>
      <c r="F144" s="273"/>
      <c r="G144" s="274"/>
      <c r="H144" s="275"/>
      <c r="I144" s="273"/>
      <c r="J144" s="274"/>
      <c r="K144" s="275"/>
      <c r="L144" s="273"/>
      <c r="M144" s="274"/>
      <c r="N144" s="275"/>
      <c r="O144" s="273"/>
      <c r="P144" s="274"/>
      <c r="Q144" s="275"/>
      <c r="R144" s="273"/>
      <c r="S144" s="274"/>
      <c r="T144" s="275"/>
      <c r="U144" s="276"/>
      <c r="V144" s="277"/>
      <c r="W144" s="278"/>
      <c r="X144" s="655"/>
      <c r="Y144" s="656"/>
      <c r="Z144" s="657"/>
    </row>
    <row r="145" spans="1:26" x14ac:dyDescent="0.35">
      <c r="B145" t="s">
        <v>187</v>
      </c>
      <c r="C145" s="273">
        <f t="shared" si="0"/>
        <v>0</v>
      </c>
      <c r="D145" s="274">
        <f t="shared" si="0"/>
        <v>0</v>
      </c>
      <c r="E145" s="275">
        <f t="shared" si="0"/>
        <v>0</v>
      </c>
      <c r="F145" s="273"/>
      <c r="G145" s="274"/>
      <c r="H145" s="275"/>
      <c r="I145" s="273"/>
      <c r="J145" s="274"/>
      <c r="K145" s="275"/>
      <c r="L145" s="273"/>
      <c r="M145" s="274"/>
      <c r="N145" s="275"/>
      <c r="O145" s="273"/>
      <c r="P145" s="274"/>
      <c r="Q145" s="275"/>
      <c r="R145" s="273"/>
      <c r="S145" s="274"/>
      <c r="T145" s="275"/>
      <c r="U145" s="276"/>
      <c r="V145" s="277"/>
      <c r="W145" s="278"/>
      <c r="X145" s="655"/>
      <c r="Y145" s="656"/>
      <c r="Z145" s="657"/>
    </row>
    <row r="146" spans="1:26" x14ac:dyDescent="0.35">
      <c r="B146" t="s">
        <v>213</v>
      </c>
      <c r="C146" s="273">
        <f t="shared" si="0"/>
        <v>0</v>
      </c>
      <c r="D146" s="274">
        <f t="shared" si="0"/>
        <v>0</v>
      </c>
      <c r="E146" s="275">
        <f t="shared" si="0"/>
        <v>0</v>
      </c>
      <c r="F146" s="273"/>
      <c r="G146" s="274"/>
      <c r="H146" s="275"/>
      <c r="I146" s="273"/>
      <c r="J146" s="274"/>
      <c r="K146" s="275"/>
      <c r="L146" s="273"/>
      <c r="M146" s="274"/>
      <c r="N146" s="275"/>
      <c r="O146" s="273"/>
      <c r="P146" s="274"/>
      <c r="Q146" s="275"/>
      <c r="R146" s="273"/>
      <c r="S146" s="274"/>
      <c r="T146" s="275"/>
      <c r="U146" s="276"/>
      <c r="V146" s="277"/>
      <c r="W146" s="278"/>
      <c r="X146" s="655"/>
      <c r="Y146" s="656"/>
      <c r="Z146" s="657"/>
    </row>
    <row r="147" spans="1:26" x14ac:dyDescent="0.35">
      <c r="B147" t="s">
        <v>236</v>
      </c>
      <c r="C147" s="273">
        <f t="shared" si="0"/>
        <v>0</v>
      </c>
      <c r="D147" s="274">
        <f t="shared" si="0"/>
        <v>0</v>
      </c>
      <c r="E147" s="275">
        <f t="shared" si="0"/>
        <v>0</v>
      </c>
      <c r="F147" s="273"/>
      <c r="G147" s="274"/>
      <c r="H147" s="275"/>
      <c r="I147" s="273"/>
      <c r="J147" s="274"/>
      <c r="K147" s="275"/>
      <c r="L147" s="273"/>
      <c r="M147" s="274"/>
      <c r="N147" s="275"/>
      <c r="O147" s="273"/>
      <c r="P147" s="274"/>
      <c r="Q147" s="275"/>
      <c r="R147" s="273"/>
      <c r="S147" s="274"/>
      <c r="T147" s="275"/>
      <c r="U147" s="276"/>
      <c r="V147" s="277"/>
      <c r="W147" s="278"/>
      <c r="X147" s="655"/>
      <c r="Y147" s="656"/>
      <c r="Z147" s="657"/>
    </row>
    <row r="148" spans="1:26" x14ac:dyDescent="0.35">
      <c r="A148" t="s">
        <v>530</v>
      </c>
      <c r="B148" t="s">
        <v>531</v>
      </c>
      <c r="C148" s="273">
        <f t="shared" si="0"/>
        <v>0</v>
      </c>
      <c r="D148" s="274">
        <f t="shared" si="0"/>
        <v>0</v>
      </c>
      <c r="E148" s="275">
        <f t="shared" si="0"/>
        <v>0</v>
      </c>
      <c r="F148" s="273"/>
      <c r="G148" s="274"/>
      <c r="H148" s="275"/>
      <c r="I148" s="273"/>
      <c r="J148" s="274"/>
      <c r="K148" s="275"/>
      <c r="L148" s="273"/>
      <c r="M148" s="274"/>
      <c r="N148" s="275"/>
      <c r="O148" s="273"/>
      <c r="P148" s="274"/>
      <c r="Q148" s="275"/>
      <c r="R148" s="273"/>
      <c r="S148" s="274"/>
      <c r="T148" s="275"/>
      <c r="U148" s="276"/>
      <c r="V148" s="277"/>
      <c r="W148" s="278"/>
      <c r="X148" s="655"/>
      <c r="Y148" s="656"/>
      <c r="Z148" s="657"/>
    </row>
    <row r="149" spans="1:26" x14ac:dyDescent="0.35">
      <c r="B149" t="s">
        <v>173</v>
      </c>
      <c r="C149" s="273">
        <f t="shared" si="0"/>
        <v>0</v>
      </c>
      <c r="D149" s="274">
        <f t="shared" si="0"/>
        <v>0</v>
      </c>
      <c r="E149" s="275">
        <f t="shared" si="0"/>
        <v>0</v>
      </c>
      <c r="F149" s="273"/>
      <c r="G149" s="274"/>
      <c r="H149" s="275"/>
      <c r="I149" s="273"/>
      <c r="J149" s="274"/>
      <c r="K149" s="275"/>
      <c r="L149" s="273"/>
      <c r="M149" s="274"/>
      <c r="N149" s="275"/>
      <c r="O149" s="273"/>
      <c r="P149" s="274"/>
      <c r="Q149" s="275"/>
      <c r="R149" s="273"/>
      <c r="S149" s="274"/>
      <c r="T149" s="275"/>
      <c r="U149" s="276"/>
      <c r="V149" s="277"/>
      <c r="W149" s="278"/>
      <c r="X149" s="655"/>
      <c r="Y149" s="656"/>
      <c r="Z149" s="657"/>
    </row>
    <row r="150" spans="1:26" x14ac:dyDescent="0.35">
      <c r="B150" t="s">
        <v>174</v>
      </c>
      <c r="C150" s="273">
        <f t="shared" si="0"/>
        <v>0</v>
      </c>
      <c r="D150" s="274">
        <f t="shared" si="0"/>
        <v>0</v>
      </c>
      <c r="E150" s="275">
        <f t="shared" si="0"/>
        <v>0</v>
      </c>
      <c r="F150" s="273"/>
      <c r="G150" s="274"/>
      <c r="H150" s="275"/>
      <c r="I150" s="273"/>
      <c r="J150" s="274"/>
      <c r="K150" s="275"/>
      <c r="L150" s="273"/>
      <c r="M150" s="274"/>
      <c r="N150" s="275"/>
      <c r="O150" s="273"/>
      <c r="P150" s="274"/>
      <c r="Q150" s="275"/>
      <c r="R150" s="273"/>
      <c r="S150" s="274"/>
      <c r="T150" s="275"/>
      <c r="U150" s="276"/>
      <c r="V150" s="277"/>
      <c r="W150" s="278"/>
      <c r="X150" s="655"/>
      <c r="Y150" s="656"/>
      <c r="Z150" s="657"/>
    </row>
    <row r="151" spans="1:26" x14ac:dyDescent="0.35">
      <c r="B151" t="s">
        <v>222</v>
      </c>
      <c r="C151" s="273">
        <f t="shared" si="0"/>
        <v>0</v>
      </c>
      <c r="D151" s="274">
        <f t="shared" si="0"/>
        <v>0</v>
      </c>
      <c r="E151" s="275">
        <f t="shared" si="0"/>
        <v>0</v>
      </c>
      <c r="F151" s="273"/>
      <c r="G151" s="274"/>
      <c r="H151" s="275"/>
      <c r="I151" s="273"/>
      <c r="J151" s="274"/>
      <c r="K151" s="275"/>
      <c r="L151" s="273"/>
      <c r="M151" s="274"/>
      <c r="N151" s="275"/>
      <c r="O151" s="273"/>
      <c r="P151" s="274"/>
      <c r="Q151" s="275"/>
      <c r="R151" s="273"/>
      <c r="S151" s="274"/>
      <c r="T151" s="275"/>
      <c r="U151" s="276"/>
      <c r="V151" s="277"/>
      <c r="W151" s="278"/>
      <c r="X151" s="655"/>
      <c r="Y151" s="656"/>
      <c r="Z151" s="657"/>
    </row>
    <row r="152" spans="1:26" x14ac:dyDescent="0.35">
      <c r="B152" t="s">
        <v>172</v>
      </c>
      <c r="C152" s="273">
        <f t="shared" si="0"/>
        <v>0</v>
      </c>
      <c r="D152" s="274">
        <f t="shared" si="0"/>
        <v>0</v>
      </c>
      <c r="E152" s="275">
        <f t="shared" si="0"/>
        <v>0</v>
      </c>
      <c r="F152" s="273"/>
      <c r="G152" s="274"/>
      <c r="H152" s="275"/>
      <c r="I152" s="273"/>
      <c r="J152" s="274"/>
      <c r="K152" s="275"/>
      <c r="L152" s="273"/>
      <c r="M152" s="274"/>
      <c r="N152" s="275"/>
      <c r="O152" s="273"/>
      <c r="P152" s="274"/>
      <c r="Q152" s="275"/>
      <c r="R152" s="273"/>
      <c r="S152" s="274"/>
      <c r="T152" s="275"/>
      <c r="U152" s="276"/>
      <c r="V152" s="277"/>
      <c r="W152" s="278"/>
      <c r="X152" s="655"/>
      <c r="Y152" s="656"/>
      <c r="Z152" s="657"/>
    </row>
    <row r="153" spans="1:26" x14ac:dyDescent="0.35">
      <c r="B153" t="s">
        <v>171</v>
      </c>
      <c r="C153" s="273">
        <f t="shared" si="0"/>
        <v>0</v>
      </c>
      <c r="D153" s="274">
        <f t="shared" si="0"/>
        <v>0</v>
      </c>
      <c r="E153" s="275">
        <f t="shared" si="0"/>
        <v>0</v>
      </c>
      <c r="F153" s="273"/>
      <c r="G153" s="274"/>
      <c r="H153" s="275"/>
      <c r="I153" s="273"/>
      <c r="J153" s="274"/>
      <c r="K153" s="275"/>
      <c r="L153" s="273"/>
      <c r="M153" s="274"/>
      <c r="N153" s="275"/>
      <c r="O153" s="273"/>
      <c r="P153" s="274"/>
      <c r="Q153" s="275"/>
      <c r="R153" s="273"/>
      <c r="S153" s="274"/>
      <c r="T153" s="275"/>
      <c r="U153" s="276"/>
      <c r="V153" s="277"/>
      <c r="W153" s="278"/>
      <c r="X153" s="655"/>
      <c r="Y153" s="656"/>
      <c r="Z153" s="657"/>
    </row>
    <row r="154" spans="1:26" x14ac:dyDescent="0.35">
      <c r="B154" t="s">
        <v>244</v>
      </c>
      <c r="C154" s="273">
        <f t="shared" si="0"/>
        <v>0</v>
      </c>
      <c r="D154" s="274">
        <f t="shared" si="0"/>
        <v>0</v>
      </c>
      <c r="E154" s="275">
        <f t="shared" si="0"/>
        <v>0</v>
      </c>
      <c r="F154" s="273"/>
      <c r="G154" s="274"/>
      <c r="H154" s="275"/>
      <c r="I154" s="273"/>
      <c r="J154" s="274"/>
      <c r="K154" s="275"/>
      <c r="L154" s="273"/>
      <c r="M154" s="274"/>
      <c r="N154" s="275"/>
      <c r="O154" s="273"/>
      <c r="P154" s="274"/>
      <c r="Q154" s="275"/>
      <c r="R154" s="273"/>
      <c r="S154" s="274"/>
      <c r="T154" s="275"/>
      <c r="U154" s="276"/>
      <c r="V154" s="277"/>
      <c r="W154" s="278"/>
      <c r="X154" s="655"/>
      <c r="Y154" s="656"/>
      <c r="Z154" s="657"/>
    </row>
    <row r="155" spans="1:26" x14ac:dyDescent="0.35">
      <c r="B155" t="s">
        <v>532</v>
      </c>
      <c r="C155" s="273">
        <f t="shared" si="0"/>
        <v>0</v>
      </c>
      <c r="D155" s="274">
        <f t="shared" si="0"/>
        <v>0</v>
      </c>
      <c r="E155" s="275">
        <f t="shared" si="0"/>
        <v>0</v>
      </c>
      <c r="F155" s="273"/>
      <c r="G155" s="274"/>
      <c r="H155" s="275"/>
      <c r="I155" s="273"/>
      <c r="J155" s="274"/>
      <c r="K155" s="275"/>
      <c r="L155" s="273"/>
      <c r="M155" s="274"/>
      <c r="N155" s="275"/>
      <c r="O155" s="273"/>
      <c r="P155" s="274"/>
      <c r="Q155" s="275"/>
      <c r="R155" s="273"/>
      <c r="S155" s="274"/>
      <c r="T155" s="275"/>
      <c r="U155" s="276"/>
      <c r="V155" s="277"/>
      <c r="W155" s="278"/>
      <c r="X155" s="655"/>
      <c r="Y155" s="656"/>
      <c r="Z155" s="657"/>
    </row>
    <row r="156" spans="1:26" x14ac:dyDescent="0.35">
      <c r="B156" t="s">
        <v>221</v>
      </c>
      <c r="C156" s="273">
        <f t="shared" si="0"/>
        <v>0</v>
      </c>
      <c r="D156" s="274">
        <f t="shared" si="0"/>
        <v>0</v>
      </c>
      <c r="E156" s="275">
        <f t="shared" si="0"/>
        <v>0</v>
      </c>
      <c r="F156" s="273"/>
      <c r="G156" s="274"/>
      <c r="H156" s="275"/>
      <c r="I156" s="273"/>
      <c r="J156" s="274"/>
      <c r="K156" s="275"/>
      <c r="L156" s="273"/>
      <c r="M156" s="274"/>
      <c r="N156" s="275"/>
      <c r="O156" s="273"/>
      <c r="P156" s="274"/>
      <c r="Q156" s="275"/>
      <c r="R156" s="273"/>
      <c r="S156" s="274"/>
      <c r="T156" s="275"/>
      <c r="U156" s="276"/>
      <c r="V156" s="277"/>
      <c r="W156" s="278"/>
      <c r="X156" s="655"/>
      <c r="Y156" s="656"/>
      <c r="Z156" s="657"/>
    </row>
    <row r="157" spans="1:26" x14ac:dyDescent="0.35">
      <c r="B157" t="s">
        <v>164</v>
      </c>
      <c r="C157" s="273">
        <f t="shared" si="0"/>
        <v>0</v>
      </c>
      <c r="D157" s="274">
        <f t="shared" si="0"/>
        <v>0</v>
      </c>
      <c r="E157" s="275">
        <f t="shared" si="0"/>
        <v>0</v>
      </c>
      <c r="F157" s="273"/>
      <c r="G157" s="274"/>
      <c r="H157" s="275"/>
      <c r="I157" s="273"/>
      <c r="J157" s="274"/>
      <c r="K157" s="275"/>
      <c r="L157" s="273"/>
      <c r="M157" s="274"/>
      <c r="N157" s="275"/>
      <c r="O157" s="273"/>
      <c r="P157" s="274"/>
      <c r="Q157" s="275"/>
      <c r="R157" s="273"/>
      <c r="S157" s="274"/>
      <c r="T157" s="275"/>
      <c r="U157" s="276"/>
      <c r="V157" s="277"/>
      <c r="W157" s="278"/>
      <c r="X157" s="655"/>
      <c r="Y157" s="656"/>
      <c r="Z157" s="657"/>
    </row>
    <row r="158" spans="1:26" x14ac:dyDescent="0.35">
      <c r="B158" t="s">
        <v>242</v>
      </c>
      <c r="C158" s="273">
        <f t="shared" si="0"/>
        <v>0</v>
      </c>
      <c r="D158" s="274">
        <f t="shared" si="0"/>
        <v>0</v>
      </c>
      <c r="E158" s="275">
        <f t="shared" si="0"/>
        <v>0</v>
      </c>
      <c r="F158" s="273"/>
      <c r="G158" s="274"/>
      <c r="H158" s="275"/>
      <c r="I158" s="273"/>
      <c r="J158" s="274"/>
      <c r="K158" s="275"/>
      <c r="L158" s="273"/>
      <c r="M158" s="274"/>
      <c r="N158" s="275"/>
      <c r="O158" s="273"/>
      <c r="P158" s="274"/>
      <c r="Q158" s="275"/>
      <c r="R158" s="273"/>
      <c r="S158" s="274"/>
      <c r="T158" s="275"/>
      <c r="U158" s="276"/>
      <c r="V158" s="277"/>
      <c r="W158" s="278"/>
      <c r="X158" s="655"/>
      <c r="Y158" s="656"/>
      <c r="Z158" s="657"/>
    </row>
    <row r="159" spans="1:26" x14ac:dyDescent="0.35">
      <c r="B159" t="s">
        <v>238</v>
      </c>
      <c r="C159" s="273">
        <f t="shared" si="0"/>
        <v>0</v>
      </c>
      <c r="D159" s="274">
        <f t="shared" si="0"/>
        <v>0</v>
      </c>
      <c r="E159" s="275">
        <f t="shared" si="0"/>
        <v>0</v>
      </c>
      <c r="F159" s="273"/>
      <c r="G159" s="274"/>
      <c r="H159" s="275"/>
      <c r="I159" s="273"/>
      <c r="J159" s="274"/>
      <c r="K159" s="275"/>
      <c r="L159" s="273"/>
      <c r="M159" s="274"/>
      <c r="N159" s="275"/>
      <c r="O159" s="273"/>
      <c r="P159" s="274"/>
      <c r="Q159" s="275"/>
      <c r="R159" s="273"/>
      <c r="S159" s="274"/>
      <c r="T159" s="275"/>
      <c r="U159" s="276"/>
      <c r="V159" s="277"/>
      <c r="W159" s="278"/>
      <c r="X159" s="655"/>
      <c r="Y159" s="656"/>
      <c r="Z159" s="657"/>
    </row>
    <row r="160" spans="1:26" x14ac:dyDescent="0.35">
      <c r="B160" t="s">
        <v>243</v>
      </c>
      <c r="C160" s="273">
        <f t="shared" si="0"/>
        <v>0</v>
      </c>
      <c r="D160" s="274">
        <f t="shared" si="0"/>
        <v>0</v>
      </c>
      <c r="E160" s="275">
        <f t="shared" si="0"/>
        <v>0</v>
      </c>
      <c r="F160" s="273"/>
      <c r="G160" s="274"/>
      <c r="H160" s="275"/>
      <c r="I160" s="273"/>
      <c r="J160" s="274"/>
      <c r="K160" s="275"/>
      <c r="L160" s="273"/>
      <c r="M160" s="274"/>
      <c r="N160" s="275"/>
      <c r="O160" s="273"/>
      <c r="P160" s="274"/>
      <c r="Q160" s="275"/>
      <c r="R160" s="273"/>
      <c r="S160" s="274"/>
      <c r="T160" s="275"/>
      <c r="U160" s="276"/>
      <c r="V160" s="277"/>
      <c r="W160" s="278"/>
      <c r="X160" s="655"/>
      <c r="Y160" s="656"/>
      <c r="Z160" s="657"/>
    </row>
    <row r="161" spans="1:26" x14ac:dyDescent="0.35">
      <c r="B161" t="s">
        <v>188</v>
      </c>
      <c r="C161" s="273">
        <f t="shared" ref="C161:E180" si="1">C97-C28</f>
        <v>0</v>
      </c>
      <c r="D161" s="274">
        <f t="shared" si="1"/>
        <v>0</v>
      </c>
      <c r="E161" s="275">
        <f t="shared" si="1"/>
        <v>0</v>
      </c>
      <c r="F161" s="273"/>
      <c r="G161" s="274"/>
      <c r="H161" s="275"/>
      <c r="I161" s="273"/>
      <c r="J161" s="274"/>
      <c r="K161" s="275"/>
      <c r="L161" s="273"/>
      <c r="M161" s="274"/>
      <c r="N161" s="275"/>
      <c r="O161" s="273"/>
      <c r="P161" s="274"/>
      <c r="Q161" s="275"/>
      <c r="R161" s="273"/>
      <c r="S161" s="274"/>
      <c r="T161" s="275"/>
      <c r="U161" s="276"/>
      <c r="V161" s="277"/>
      <c r="W161" s="278"/>
      <c r="X161" s="655"/>
      <c r="Y161" s="656"/>
      <c r="Z161" s="657"/>
    </row>
    <row r="162" spans="1:26" x14ac:dyDescent="0.35">
      <c r="B162" t="s">
        <v>241</v>
      </c>
      <c r="C162" s="273">
        <f t="shared" si="1"/>
        <v>0</v>
      </c>
      <c r="D162" s="274">
        <f t="shared" si="1"/>
        <v>0</v>
      </c>
      <c r="E162" s="275">
        <f t="shared" si="1"/>
        <v>0</v>
      </c>
      <c r="F162" s="273"/>
      <c r="G162" s="274"/>
      <c r="H162" s="275"/>
      <c r="I162" s="273"/>
      <c r="J162" s="274"/>
      <c r="K162" s="275"/>
      <c r="L162" s="273"/>
      <c r="M162" s="274"/>
      <c r="N162" s="275"/>
      <c r="O162" s="273"/>
      <c r="P162" s="274"/>
      <c r="Q162" s="275"/>
      <c r="R162" s="273"/>
      <c r="S162" s="274"/>
      <c r="T162" s="275"/>
      <c r="U162" s="276"/>
      <c r="V162" s="277"/>
      <c r="W162" s="278"/>
      <c r="X162" s="655"/>
      <c r="Y162" s="656"/>
      <c r="Z162" s="657"/>
    </row>
    <row r="163" spans="1:26" x14ac:dyDescent="0.35">
      <c r="B163" t="s">
        <v>240</v>
      </c>
      <c r="C163" s="273">
        <f t="shared" si="1"/>
        <v>0</v>
      </c>
      <c r="D163" s="274">
        <f t="shared" si="1"/>
        <v>0</v>
      </c>
      <c r="E163" s="275">
        <f t="shared" si="1"/>
        <v>0</v>
      </c>
      <c r="F163" s="273"/>
      <c r="G163" s="274"/>
      <c r="H163" s="275"/>
      <c r="I163" s="273"/>
      <c r="J163" s="274"/>
      <c r="K163" s="275"/>
      <c r="L163" s="273"/>
      <c r="M163" s="274"/>
      <c r="N163" s="275"/>
      <c r="O163" s="273"/>
      <c r="P163" s="274"/>
      <c r="Q163" s="275"/>
      <c r="R163" s="273"/>
      <c r="S163" s="274"/>
      <c r="T163" s="275"/>
      <c r="U163" s="276"/>
      <c r="V163" s="277"/>
      <c r="W163" s="278"/>
      <c r="X163" s="655"/>
      <c r="Y163" s="656"/>
      <c r="Z163" s="657"/>
    </row>
    <row r="164" spans="1:26" x14ac:dyDescent="0.35">
      <c r="B164" t="s">
        <v>239</v>
      </c>
      <c r="C164" s="273">
        <f t="shared" si="1"/>
        <v>0</v>
      </c>
      <c r="D164" s="274">
        <f t="shared" si="1"/>
        <v>0</v>
      </c>
      <c r="E164" s="275">
        <f t="shared" si="1"/>
        <v>0</v>
      </c>
      <c r="F164" s="273"/>
      <c r="G164" s="274"/>
      <c r="H164" s="275"/>
      <c r="I164" s="273"/>
      <c r="J164" s="274"/>
      <c r="K164" s="275"/>
      <c r="L164" s="273"/>
      <c r="M164" s="274"/>
      <c r="N164" s="275"/>
      <c r="O164" s="273"/>
      <c r="P164" s="274"/>
      <c r="Q164" s="275"/>
      <c r="R164" s="273"/>
      <c r="S164" s="274"/>
      <c r="T164" s="275"/>
      <c r="U164" s="276"/>
      <c r="V164" s="277"/>
      <c r="W164" s="278"/>
      <c r="X164" s="655"/>
      <c r="Y164" s="656"/>
      <c r="Z164" s="657"/>
    </row>
    <row r="165" spans="1:26" x14ac:dyDescent="0.35">
      <c r="B165" t="s">
        <v>237</v>
      </c>
      <c r="C165" s="273">
        <f t="shared" si="1"/>
        <v>0</v>
      </c>
      <c r="D165" s="274">
        <f t="shared" si="1"/>
        <v>0</v>
      </c>
      <c r="E165" s="275">
        <f t="shared" si="1"/>
        <v>0</v>
      </c>
      <c r="F165" s="273"/>
      <c r="G165" s="274"/>
      <c r="H165" s="275"/>
      <c r="I165" s="273"/>
      <c r="J165" s="274"/>
      <c r="K165" s="275"/>
      <c r="L165" s="273"/>
      <c r="M165" s="274"/>
      <c r="N165" s="275"/>
      <c r="O165" s="273"/>
      <c r="P165" s="274"/>
      <c r="Q165" s="275"/>
      <c r="R165" s="273"/>
      <c r="S165" s="274"/>
      <c r="T165" s="275"/>
      <c r="U165" s="276"/>
      <c r="V165" s="277"/>
      <c r="W165" s="278"/>
      <c r="X165" s="655"/>
      <c r="Y165" s="656"/>
      <c r="Z165" s="657"/>
    </row>
    <row r="166" spans="1:26" x14ac:dyDescent="0.35">
      <c r="B166" t="s">
        <v>223</v>
      </c>
      <c r="C166" s="273">
        <f t="shared" si="1"/>
        <v>0</v>
      </c>
      <c r="D166" s="274">
        <f t="shared" si="1"/>
        <v>0</v>
      </c>
      <c r="E166" s="275">
        <f t="shared" si="1"/>
        <v>0</v>
      </c>
      <c r="F166" s="273"/>
      <c r="G166" s="274"/>
      <c r="H166" s="275"/>
      <c r="I166" s="273"/>
      <c r="J166" s="274"/>
      <c r="K166" s="275"/>
      <c r="L166" s="273"/>
      <c r="M166" s="274"/>
      <c r="N166" s="275"/>
      <c r="O166" s="273"/>
      <c r="P166" s="274"/>
      <c r="Q166" s="275"/>
      <c r="R166" s="273"/>
      <c r="S166" s="274"/>
      <c r="T166" s="275"/>
      <c r="U166" s="276"/>
      <c r="V166" s="277"/>
      <c r="W166" s="278"/>
      <c r="X166" s="655"/>
      <c r="Y166" s="656"/>
      <c r="Z166" s="657"/>
    </row>
    <row r="167" spans="1:26" x14ac:dyDescent="0.35">
      <c r="B167" t="s">
        <v>431</v>
      </c>
      <c r="C167" s="273">
        <f t="shared" si="1"/>
        <v>0</v>
      </c>
      <c r="D167" s="274">
        <f t="shared" si="1"/>
        <v>0</v>
      </c>
      <c r="E167" s="275">
        <f t="shared" si="1"/>
        <v>0</v>
      </c>
      <c r="F167" s="273"/>
      <c r="G167" s="274"/>
      <c r="H167" s="275"/>
      <c r="I167" s="273"/>
      <c r="J167" s="274"/>
      <c r="K167" s="275"/>
      <c r="L167" s="273"/>
      <c r="M167" s="274"/>
      <c r="N167" s="275"/>
      <c r="O167" s="273"/>
      <c r="P167" s="274"/>
      <c r="Q167" s="275"/>
      <c r="R167" s="273"/>
      <c r="S167" s="274"/>
      <c r="T167" s="275"/>
      <c r="U167" s="276"/>
      <c r="V167" s="277"/>
      <c r="W167" s="278"/>
      <c r="X167" s="655"/>
      <c r="Y167" s="656"/>
      <c r="Z167" s="657"/>
    </row>
    <row r="168" spans="1:26" x14ac:dyDescent="0.35">
      <c r="A168" t="s">
        <v>189</v>
      </c>
      <c r="B168" t="s">
        <v>533</v>
      </c>
      <c r="C168" s="273">
        <f t="shared" si="1"/>
        <v>0</v>
      </c>
      <c r="D168" s="274">
        <f t="shared" si="1"/>
        <v>0</v>
      </c>
      <c r="E168" s="275">
        <f t="shared" si="1"/>
        <v>0</v>
      </c>
      <c r="F168" s="273"/>
      <c r="G168" s="274"/>
      <c r="H168" s="275"/>
      <c r="I168" s="273"/>
      <c r="J168" s="274"/>
      <c r="K168" s="275"/>
      <c r="L168" s="273"/>
      <c r="M168" s="274"/>
      <c r="N168" s="275"/>
      <c r="O168" s="273"/>
      <c r="P168" s="274"/>
      <c r="Q168" s="275"/>
      <c r="R168" s="273"/>
      <c r="S168" s="274"/>
      <c r="T168" s="275"/>
      <c r="U168" s="276"/>
      <c r="V168" s="277"/>
      <c r="W168" s="278"/>
      <c r="X168" s="655"/>
      <c r="Y168" s="656"/>
      <c r="Z168" s="657"/>
    </row>
    <row r="169" spans="1:26" x14ac:dyDescent="0.35">
      <c r="B169" t="s">
        <v>534</v>
      </c>
      <c r="C169" s="273">
        <f t="shared" si="1"/>
        <v>0</v>
      </c>
      <c r="D169" s="274">
        <f t="shared" si="1"/>
        <v>0</v>
      </c>
      <c r="E169" s="275">
        <f t="shared" si="1"/>
        <v>0</v>
      </c>
      <c r="F169" s="273"/>
      <c r="G169" s="274"/>
      <c r="H169" s="275"/>
      <c r="I169" s="273"/>
      <c r="J169" s="274"/>
      <c r="K169" s="275"/>
      <c r="L169" s="273"/>
      <c r="M169" s="274"/>
      <c r="N169" s="275"/>
      <c r="O169" s="273"/>
      <c r="P169" s="274"/>
      <c r="Q169" s="275"/>
      <c r="R169" s="273"/>
      <c r="S169" s="274"/>
      <c r="T169" s="275"/>
      <c r="U169" s="276"/>
      <c r="V169" s="277"/>
      <c r="W169" s="278"/>
      <c r="X169" s="655"/>
      <c r="Y169" s="656"/>
      <c r="Z169" s="657"/>
    </row>
    <row r="170" spans="1:26" x14ac:dyDescent="0.35">
      <c r="B170" t="s">
        <v>431</v>
      </c>
      <c r="C170" s="273">
        <f t="shared" si="1"/>
        <v>0</v>
      </c>
      <c r="D170" s="274">
        <f t="shared" si="1"/>
        <v>0</v>
      </c>
      <c r="E170" s="275">
        <f t="shared" si="1"/>
        <v>0</v>
      </c>
      <c r="F170" s="273"/>
      <c r="G170" s="274"/>
      <c r="H170" s="275"/>
      <c r="I170" s="273"/>
      <c r="J170" s="274"/>
      <c r="K170" s="275"/>
      <c r="L170" s="273"/>
      <c r="M170" s="274"/>
      <c r="N170" s="275"/>
      <c r="O170" s="273"/>
      <c r="P170" s="274"/>
      <c r="Q170" s="275"/>
      <c r="R170" s="273"/>
      <c r="S170" s="274"/>
      <c r="T170" s="275"/>
      <c r="U170" s="276"/>
      <c r="V170" s="277"/>
      <c r="W170" s="278"/>
      <c r="X170" s="655"/>
      <c r="Y170" s="656"/>
      <c r="Z170" s="657"/>
    </row>
    <row r="171" spans="1:26" x14ac:dyDescent="0.35">
      <c r="B171" t="s">
        <v>223</v>
      </c>
      <c r="C171" s="273">
        <f t="shared" si="1"/>
        <v>0</v>
      </c>
      <c r="D171" s="274">
        <f t="shared" si="1"/>
        <v>0</v>
      </c>
      <c r="E171" s="275">
        <f t="shared" si="1"/>
        <v>0</v>
      </c>
      <c r="F171" s="273"/>
      <c r="G171" s="274"/>
      <c r="H171" s="275"/>
      <c r="I171" s="273"/>
      <c r="J171" s="274"/>
      <c r="K171" s="275"/>
      <c r="L171" s="273"/>
      <c r="M171" s="274"/>
      <c r="N171" s="275"/>
      <c r="O171" s="273"/>
      <c r="P171" s="274"/>
      <c r="Q171" s="275"/>
      <c r="R171" s="273"/>
      <c r="S171" s="274"/>
      <c r="T171" s="275"/>
      <c r="U171" s="276"/>
      <c r="V171" s="277"/>
      <c r="W171" s="278"/>
      <c r="X171" s="655"/>
      <c r="Y171" s="656"/>
      <c r="Z171" s="657"/>
    </row>
    <row r="172" spans="1:26" x14ac:dyDescent="0.35">
      <c r="A172" t="s">
        <v>535</v>
      </c>
      <c r="B172" t="s">
        <v>226</v>
      </c>
      <c r="C172" s="273">
        <f t="shared" si="1"/>
        <v>0</v>
      </c>
      <c r="D172" s="274">
        <f t="shared" si="1"/>
        <v>0</v>
      </c>
      <c r="E172" s="275">
        <f t="shared" si="1"/>
        <v>0</v>
      </c>
      <c r="F172" s="273"/>
      <c r="G172" s="274"/>
      <c r="H172" s="275"/>
      <c r="I172" s="273"/>
      <c r="J172" s="274"/>
      <c r="K172" s="275"/>
      <c r="L172" s="273"/>
      <c r="M172" s="274"/>
      <c r="N172" s="275"/>
      <c r="O172" s="273"/>
      <c r="P172" s="274"/>
      <c r="Q172" s="275"/>
      <c r="R172" s="273"/>
      <c r="S172" s="274"/>
      <c r="T172" s="275"/>
      <c r="U172" s="276"/>
      <c r="V172" s="277"/>
      <c r="W172" s="278"/>
      <c r="X172" s="655"/>
      <c r="Y172" s="656"/>
      <c r="Z172" s="657"/>
    </row>
    <row r="173" spans="1:26" x14ac:dyDescent="0.35">
      <c r="B173" t="s">
        <v>536</v>
      </c>
      <c r="C173" s="273">
        <f t="shared" si="1"/>
        <v>0</v>
      </c>
      <c r="D173" s="274">
        <f t="shared" si="1"/>
        <v>0</v>
      </c>
      <c r="E173" s="275">
        <f t="shared" si="1"/>
        <v>0</v>
      </c>
      <c r="F173" s="273"/>
      <c r="G173" s="274"/>
      <c r="H173" s="275"/>
      <c r="I173" s="273"/>
      <c r="J173" s="274"/>
      <c r="K173" s="275"/>
      <c r="L173" s="273"/>
      <c r="M173" s="274"/>
      <c r="N173" s="275"/>
      <c r="O173" s="273"/>
      <c r="P173" s="274"/>
      <c r="Q173" s="275"/>
      <c r="R173" s="273"/>
      <c r="S173" s="274"/>
      <c r="T173" s="275"/>
      <c r="U173" s="276"/>
      <c r="V173" s="277"/>
      <c r="W173" s="278"/>
      <c r="X173" s="655"/>
      <c r="Y173" s="656"/>
      <c r="Z173" s="657"/>
    </row>
    <row r="174" spans="1:26" x14ac:dyDescent="0.35">
      <c r="B174" t="s">
        <v>223</v>
      </c>
      <c r="C174" s="273">
        <f t="shared" si="1"/>
        <v>0</v>
      </c>
      <c r="D174" s="274">
        <f t="shared" si="1"/>
        <v>0</v>
      </c>
      <c r="E174" s="275">
        <f t="shared" si="1"/>
        <v>0</v>
      </c>
      <c r="F174" s="273"/>
      <c r="G174" s="274"/>
      <c r="H174" s="275"/>
      <c r="I174" s="273"/>
      <c r="J174" s="274"/>
      <c r="K174" s="275"/>
      <c r="L174" s="273"/>
      <c r="M174" s="274"/>
      <c r="N174" s="275"/>
      <c r="O174" s="273"/>
      <c r="P174" s="274"/>
      <c r="Q174" s="275"/>
      <c r="R174" s="273"/>
      <c r="S174" s="274"/>
      <c r="T174" s="275"/>
      <c r="U174" s="276"/>
      <c r="V174" s="277"/>
      <c r="W174" s="278"/>
      <c r="X174" s="655"/>
      <c r="Y174" s="656"/>
      <c r="Z174" s="657"/>
    </row>
    <row r="175" spans="1:26" x14ac:dyDescent="0.35">
      <c r="A175" t="s">
        <v>537</v>
      </c>
      <c r="B175" t="s">
        <v>501</v>
      </c>
      <c r="C175" s="273">
        <f t="shared" si="1"/>
        <v>0</v>
      </c>
      <c r="D175" s="274">
        <f t="shared" si="1"/>
        <v>0</v>
      </c>
      <c r="E175" s="275">
        <f t="shared" si="1"/>
        <v>0</v>
      </c>
      <c r="F175" s="273"/>
      <c r="G175" s="274"/>
      <c r="H175" s="275"/>
      <c r="I175" s="273"/>
      <c r="J175" s="274"/>
      <c r="K175" s="275"/>
      <c r="L175" s="273"/>
      <c r="M175" s="274"/>
      <c r="N175" s="275"/>
      <c r="O175" s="273"/>
      <c r="P175" s="274"/>
      <c r="Q175" s="275"/>
      <c r="R175" s="273"/>
      <c r="S175" s="274"/>
      <c r="T175" s="275"/>
      <c r="U175" s="276"/>
      <c r="V175" s="277"/>
      <c r="W175" s="278"/>
      <c r="X175" s="655"/>
      <c r="Y175" s="656"/>
      <c r="Z175" s="657"/>
    </row>
    <row r="176" spans="1:26" x14ac:dyDescent="0.35">
      <c r="B176" t="s">
        <v>500</v>
      </c>
      <c r="C176" s="273">
        <f t="shared" si="1"/>
        <v>0</v>
      </c>
      <c r="D176" s="274">
        <f t="shared" si="1"/>
        <v>0</v>
      </c>
      <c r="E176" s="275">
        <f t="shared" si="1"/>
        <v>0</v>
      </c>
      <c r="F176" s="273"/>
      <c r="G176" s="274"/>
      <c r="H176" s="275"/>
      <c r="I176" s="273"/>
      <c r="J176" s="274"/>
      <c r="K176" s="275"/>
      <c r="L176" s="273"/>
      <c r="M176" s="274"/>
      <c r="N176" s="275"/>
      <c r="O176" s="273"/>
      <c r="P176" s="274"/>
      <c r="Q176" s="275"/>
      <c r="R176" s="273"/>
      <c r="S176" s="274"/>
      <c r="T176" s="275"/>
      <c r="U176" s="276"/>
      <c r="V176" s="277"/>
      <c r="W176" s="278"/>
      <c r="X176" s="655"/>
      <c r="Y176" s="656"/>
      <c r="Z176" s="657"/>
    </row>
    <row r="177" spans="1:26" x14ac:dyDescent="0.35">
      <c r="B177" t="s">
        <v>499</v>
      </c>
      <c r="C177" s="273">
        <f t="shared" si="1"/>
        <v>0</v>
      </c>
      <c r="D177" s="274">
        <f t="shared" si="1"/>
        <v>0</v>
      </c>
      <c r="E177" s="275">
        <f t="shared" si="1"/>
        <v>0</v>
      </c>
      <c r="F177" s="273"/>
      <c r="G177" s="274"/>
      <c r="H177" s="275"/>
      <c r="I177" s="273"/>
      <c r="J177" s="274"/>
      <c r="K177" s="275"/>
      <c r="L177" s="273"/>
      <c r="M177" s="274"/>
      <c r="N177" s="275"/>
      <c r="O177" s="273"/>
      <c r="P177" s="274"/>
      <c r="Q177" s="275"/>
      <c r="R177" s="273"/>
      <c r="S177" s="274"/>
      <c r="T177" s="275"/>
      <c r="U177" s="276"/>
      <c r="V177" s="277"/>
      <c r="W177" s="278"/>
      <c r="X177" s="655"/>
      <c r="Y177" s="656"/>
      <c r="Z177" s="657"/>
    </row>
    <row r="178" spans="1:26" x14ac:dyDescent="0.35">
      <c r="B178" t="s">
        <v>223</v>
      </c>
      <c r="C178" s="273">
        <f t="shared" si="1"/>
        <v>0</v>
      </c>
      <c r="D178" s="274">
        <f t="shared" si="1"/>
        <v>0</v>
      </c>
      <c r="E178" s="275">
        <f t="shared" si="1"/>
        <v>0</v>
      </c>
      <c r="F178" s="273"/>
      <c r="G178" s="274"/>
      <c r="H178" s="275"/>
      <c r="I178" s="273"/>
      <c r="J178" s="274"/>
      <c r="K178" s="275"/>
      <c r="L178" s="273"/>
      <c r="M178" s="274"/>
      <c r="N178" s="275"/>
      <c r="O178" s="273"/>
      <c r="P178" s="274"/>
      <c r="Q178" s="275"/>
      <c r="R178" s="273"/>
      <c r="S178" s="274"/>
      <c r="T178" s="275"/>
      <c r="U178" s="276"/>
      <c r="V178" s="277"/>
      <c r="W178" s="278"/>
      <c r="X178" s="655"/>
      <c r="Y178" s="656"/>
      <c r="Z178" s="657"/>
    </row>
    <row r="179" spans="1:26" x14ac:dyDescent="0.35">
      <c r="A179" t="s">
        <v>190</v>
      </c>
      <c r="B179" t="s">
        <v>228</v>
      </c>
      <c r="C179" s="273">
        <f t="shared" si="1"/>
        <v>0</v>
      </c>
      <c r="D179" s="274">
        <f t="shared" si="1"/>
        <v>0</v>
      </c>
      <c r="E179" s="275">
        <f t="shared" si="1"/>
        <v>0</v>
      </c>
      <c r="F179" s="273"/>
      <c r="G179" s="274"/>
      <c r="H179" s="275"/>
      <c r="I179" s="273"/>
      <c r="J179" s="274"/>
      <c r="K179" s="275"/>
      <c r="L179" s="273"/>
      <c r="M179" s="274"/>
      <c r="N179" s="275"/>
      <c r="O179" s="273"/>
      <c r="P179" s="274"/>
      <c r="Q179" s="275"/>
      <c r="R179" s="273"/>
      <c r="S179" s="274"/>
      <c r="T179" s="275"/>
      <c r="U179" s="276"/>
      <c r="V179" s="277"/>
      <c r="W179" s="278"/>
      <c r="X179" s="655"/>
      <c r="Y179" s="656"/>
      <c r="Z179" s="657"/>
    </row>
    <row r="180" spans="1:26" x14ac:dyDescent="0.35">
      <c r="B180" t="s">
        <v>1553</v>
      </c>
      <c r="C180" s="273">
        <f t="shared" si="1"/>
        <v>0</v>
      </c>
      <c r="D180" s="274">
        <f t="shared" si="1"/>
        <v>0</v>
      </c>
      <c r="E180" s="275">
        <f t="shared" si="1"/>
        <v>0</v>
      </c>
      <c r="F180" s="273"/>
      <c r="G180" s="274"/>
      <c r="H180" s="275"/>
      <c r="I180" s="273"/>
      <c r="J180" s="274"/>
      <c r="K180" s="275"/>
      <c r="L180" s="273"/>
      <c r="M180" s="274"/>
      <c r="N180" s="275"/>
      <c r="O180" s="273"/>
      <c r="P180" s="274"/>
      <c r="Q180" s="275"/>
      <c r="R180" s="273"/>
      <c r="S180" s="274"/>
      <c r="T180" s="275"/>
      <c r="U180" s="276"/>
      <c r="V180" s="277"/>
      <c r="W180" s="278"/>
      <c r="X180" s="655"/>
      <c r="Y180" s="656"/>
      <c r="Z180" s="657"/>
    </row>
    <row r="181" spans="1:26" x14ac:dyDescent="0.35">
      <c r="C181" s="273">
        <f t="shared" ref="C181:E194" si="2">C117-C50</f>
        <v>0</v>
      </c>
      <c r="D181" s="274">
        <f t="shared" si="2"/>
        <v>0</v>
      </c>
      <c r="E181" s="275">
        <f t="shared" si="2"/>
        <v>0</v>
      </c>
      <c r="F181" s="273"/>
      <c r="G181" s="274"/>
      <c r="H181" s="275"/>
      <c r="I181" s="273"/>
      <c r="J181" s="274"/>
      <c r="K181" s="275"/>
      <c r="L181" s="273"/>
      <c r="M181" s="274"/>
      <c r="N181" s="275"/>
      <c r="O181" s="273"/>
      <c r="P181" s="274"/>
      <c r="Q181" s="275"/>
      <c r="R181" s="273"/>
      <c r="S181" s="274"/>
      <c r="T181" s="275"/>
      <c r="U181" s="276"/>
      <c r="V181" s="277"/>
      <c r="W181" s="278"/>
      <c r="X181" s="655"/>
      <c r="Y181" s="656"/>
      <c r="Z181" s="657"/>
    </row>
    <row r="182" spans="1:26" x14ac:dyDescent="0.35">
      <c r="B182" t="s">
        <v>1587</v>
      </c>
      <c r="C182" s="273">
        <f t="shared" si="2"/>
        <v>0</v>
      </c>
      <c r="D182" s="274">
        <f t="shared" si="2"/>
        <v>0</v>
      </c>
      <c r="E182" s="275">
        <f t="shared" si="2"/>
        <v>0</v>
      </c>
      <c r="F182" s="273"/>
      <c r="G182" s="274"/>
      <c r="H182" s="275"/>
      <c r="I182" s="273"/>
      <c r="J182" s="274"/>
      <c r="K182" s="275"/>
      <c r="L182" s="273"/>
      <c r="M182" s="274"/>
      <c r="N182" s="275"/>
      <c r="O182" s="273"/>
      <c r="P182" s="274"/>
      <c r="Q182" s="275"/>
      <c r="R182" s="273"/>
      <c r="S182" s="274"/>
      <c r="T182" s="275"/>
      <c r="U182" s="276"/>
      <c r="V182" s="277"/>
      <c r="W182" s="278"/>
      <c r="X182" s="655"/>
      <c r="Y182" s="656"/>
      <c r="Z182" s="657"/>
    </row>
    <row r="183" spans="1:26" x14ac:dyDescent="0.35">
      <c r="B183" t="s">
        <v>538</v>
      </c>
      <c r="C183" s="273">
        <f t="shared" si="2"/>
        <v>0</v>
      </c>
      <c r="D183" s="274">
        <f t="shared" si="2"/>
        <v>0</v>
      </c>
      <c r="E183" s="275">
        <f t="shared" si="2"/>
        <v>0</v>
      </c>
      <c r="F183" s="273"/>
      <c r="G183" s="274"/>
      <c r="H183" s="275"/>
      <c r="I183" s="273"/>
      <c r="J183" s="274"/>
      <c r="K183" s="275"/>
      <c r="L183" s="273"/>
      <c r="M183" s="274"/>
      <c r="N183" s="275"/>
      <c r="O183" s="273"/>
      <c r="P183" s="274"/>
      <c r="Q183" s="275"/>
      <c r="R183" s="273"/>
      <c r="S183" s="274"/>
      <c r="T183" s="275"/>
      <c r="U183" s="276"/>
      <c r="V183" s="277"/>
      <c r="W183" s="278"/>
      <c r="X183" s="655"/>
      <c r="Y183" s="656"/>
      <c r="Z183" s="657"/>
    </row>
    <row r="184" spans="1:26" x14ac:dyDescent="0.35">
      <c r="B184" t="s">
        <v>223</v>
      </c>
      <c r="C184" s="273">
        <f t="shared" si="2"/>
        <v>0</v>
      </c>
      <c r="D184" s="274">
        <f t="shared" si="2"/>
        <v>0</v>
      </c>
      <c r="E184" s="275">
        <f t="shared" si="2"/>
        <v>0</v>
      </c>
      <c r="F184" s="273"/>
      <c r="G184" s="274"/>
      <c r="H184" s="275"/>
      <c r="I184" s="273"/>
      <c r="J184" s="274"/>
      <c r="K184" s="275"/>
      <c r="L184" s="273"/>
      <c r="M184" s="274"/>
      <c r="N184" s="275"/>
      <c r="O184" s="273"/>
      <c r="P184" s="274"/>
      <c r="Q184" s="275"/>
      <c r="R184" s="273"/>
      <c r="S184" s="274"/>
      <c r="T184" s="275"/>
      <c r="U184" s="276"/>
      <c r="V184" s="277"/>
      <c r="W184" s="278"/>
      <c r="X184" s="655"/>
      <c r="Y184" s="656"/>
      <c r="Z184" s="657"/>
    </row>
    <row r="185" spans="1:26" x14ac:dyDescent="0.35">
      <c r="B185" t="s">
        <v>230</v>
      </c>
      <c r="C185" s="273">
        <f t="shared" si="2"/>
        <v>0</v>
      </c>
      <c r="D185" s="274">
        <f t="shared" si="2"/>
        <v>0</v>
      </c>
      <c r="E185" s="275">
        <f t="shared" si="2"/>
        <v>0</v>
      </c>
      <c r="F185" s="273"/>
      <c r="G185" s="274"/>
      <c r="H185" s="275"/>
      <c r="I185" s="273"/>
      <c r="J185" s="274"/>
      <c r="K185" s="275"/>
      <c r="L185" s="273"/>
      <c r="M185" s="274"/>
      <c r="N185" s="275"/>
      <c r="O185" s="273"/>
      <c r="P185" s="274"/>
      <c r="Q185" s="275"/>
      <c r="R185" s="273"/>
      <c r="S185" s="274"/>
      <c r="T185" s="275"/>
      <c r="U185" s="276"/>
      <c r="V185" s="277"/>
      <c r="W185" s="278"/>
      <c r="X185" s="655"/>
      <c r="Y185" s="656"/>
      <c r="Z185" s="657"/>
    </row>
    <row r="186" spans="1:26" x14ac:dyDescent="0.35">
      <c r="B186" t="s">
        <v>229</v>
      </c>
      <c r="C186" s="273">
        <f t="shared" si="2"/>
        <v>0</v>
      </c>
      <c r="D186" s="274">
        <f t="shared" si="2"/>
        <v>0</v>
      </c>
      <c r="E186" s="275">
        <f t="shared" si="2"/>
        <v>0</v>
      </c>
      <c r="F186" s="273"/>
      <c r="G186" s="274"/>
      <c r="H186" s="275"/>
      <c r="I186" s="273"/>
      <c r="J186" s="274"/>
      <c r="K186" s="275"/>
      <c r="L186" s="273"/>
      <c r="M186" s="274"/>
      <c r="N186" s="275"/>
      <c r="O186" s="273"/>
      <c r="P186" s="274"/>
      <c r="Q186" s="275"/>
      <c r="R186" s="273"/>
      <c r="S186" s="274"/>
      <c r="T186" s="275"/>
      <c r="U186" s="276"/>
      <c r="V186" s="277"/>
      <c r="W186" s="278"/>
      <c r="X186" s="655"/>
      <c r="Y186" s="656"/>
      <c r="Z186" s="657"/>
    </row>
    <row r="187" spans="1:26" x14ac:dyDescent="0.35">
      <c r="A187" t="s">
        <v>1556</v>
      </c>
      <c r="B187" t="s">
        <v>1109</v>
      </c>
      <c r="C187" s="273">
        <f t="shared" si="2"/>
        <v>0</v>
      </c>
      <c r="D187" s="274">
        <f t="shared" si="2"/>
        <v>0</v>
      </c>
      <c r="E187" s="275">
        <f t="shared" si="2"/>
        <v>0</v>
      </c>
      <c r="F187" s="273"/>
      <c r="G187" s="274"/>
      <c r="H187" s="275"/>
      <c r="I187" s="273"/>
      <c r="J187" s="274"/>
      <c r="K187" s="275"/>
      <c r="L187" s="273"/>
      <c r="M187" s="274"/>
      <c r="N187" s="275"/>
      <c r="O187" s="273"/>
      <c r="P187" s="274"/>
      <c r="Q187" s="275"/>
      <c r="R187" s="273"/>
      <c r="S187" s="274"/>
      <c r="T187" s="275"/>
      <c r="U187" s="276"/>
      <c r="V187" s="277"/>
      <c r="W187" s="278"/>
      <c r="X187" s="655"/>
      <c r="Y187" s="656"/>
      <c r="Z187" s="657"/>
    </row>
    <row r="188" spans="1:26" x14ac:dyDescent="0.35">
      <c r="B188" t="s">
        <v>1110</v>
      </c>
      <c r="C188" s="273">
        <f t="shared" si="2"/>
        <v>0</v>
      </c>
      <c r="D188" s="274">
        <f t="shared" si="2"/>
        <v>0</v>
      </c>
      <c r="E188" s="275">
        <f t="shared" si="2"/>
        <v>0</v>
      </c>
      <c r="F188" s="273"/>
      <c r="G188" s="274"/>
      <c r="H188" s="275"/>
      <c r="I188" s="273"/>
      <c r="J188" s="274"/>
      <c r="K188" s="275"/>
      <c r="L188" s="273"/>
      <c r="M188" s="274"/>
      <c r="N188" s="275"/>
      <c r="O188" s="273"/>
      <c r="P188" s="274"/>
      <c r="Q188" s="275"/>
      <c r="R188" s="273"/>
      <c r="S188" s="274"/>
      <c r="T188" s="275"/>
      <c r="U188" s="276"/>
      <c r="V188" s="277"/>
      <c r="W188" s="278"/>
      <c r="X188" s="655"/>
      <c r="Y188" s="656"/>
      <c r="Z188" s="657"/>
    </row>
    <row r="189" spans="1:26" x14ac:dyDescent="0.35">
      <c r="B189" t="s">
        <v>1111</v>
      </c>
      <c r="C189" s="273">
        <f t="shared" si="2"/>
        <v>0</v>
      </c>
      <c r="D189" s="274">
        <f t="shared" si="2"/>
        <v>0</v>
      </c>
      <c r="E189" s="275">
        <f t="shared" si="2"/>
        <v>0</v>
      </c>
      <c r="F189" s="273"/>
      <c r="G189" s="274"/>
      <c r="H189" s="275"/>
      <c r="I189" s="273"/>
      <c r="J189" s="274"/>
      <c r="K189" s="275"/>
      <c r="L189" s="273"/>
      <c r="M189" s="274"/>
      <c r="N189" s="275"/>
      <c r="O189" s="273"/>
      <c r="P189" s="274"/>
      <c r="Q189" s="275"/>
      <c r="R189" s="273"/>
      <c r="S189" s="274"/>
      <c r="T189" s="275"/>
      <c r="U189" s="276"/>
      <c r="V189" s="277"/>
      <c r="W189" s="278"/>
      <c r="X189" s="655"/>
      <c r="Y189" s="656"/>
      <c r="Z189" s="657"/>
    </row>
    <row r="190" spans="1:26" x14ac:dyDescent="0.35">
      <c r="B190" t="s">
        <v>1112</v>
      </c>
      <c r="C190" s="273">
        <f t="shared" si="2"/>
        <v>0</v>
      </c>
      <c r="D190" s="274">
        <f t="shared" si="2"/>
        <v>0</v>
      </c>
      <c r="E190" s="275">
        <f t="shared" si="2"/>
        <v>0</v>
      </c>
      <c r="F190" s="273"/>
      <c r="G190" s="274"/>
      <c r="H190" s="275"/>
      <c r="I190" s="273"/>
      <c r="J190" s="274"/>
      <c r="K190" s="275"/>
      <c r="L190" s="273"/>
      <c r="M190" s="274"/>
      <c r="N190" s="275"/>
      <c r="O190" s="273"/>
      <c r="P190" s="274"/>
      <c r="Q190" s="275"/>
      <c r="R190" s="273"/>
      <c r="S190" s="274"/>
      <c r="T190" s="275"/>
      <c r="U190" s="276"/>
      <c r="V190" s="277"/>
      <c r="W190" s="278"/>
      <c r="X190" s="655"/>
      <c r="Y190" s="656"/>
      <c r="Z190" s="657"/>
    </row>
    <row r="191" spans="1:26" x14ac:dyDescent="0.35">
      <c r="B191" t="s">
        <v>1590</v>
      </c>
      <c r="C191" s="273">
        <f t="shared" si="2"/>
        <v>0</v>
      </c>
      <c r="D191" s="274">
        <f t="shared" si="2"/>
        <v>0</v>
      </c>
      <c r="E191" s="275">
        <f t="shared" si="2"/>
        <v>0</v>
      </c>
      <c r="F191" s="273"/>
      <c r="G191" s="274"/>
      <c r="H191" s="275"/>
      <c r="I191" s="273"/>
      <c r="J191" s="274"/>
      <c r="K191" s="275"/>
      <c r="L191" s="273"/>
      <c r="M191" s="274"/>
      <c r="N191" s="275"/>
      <c r="O191" s="273"/>
      <c r="P191" s="274"/>
      <c r="Q191" s="275"/>
      <c r="R191" s="273"/>
      <c r="S191" s="274"/>
      <c r="T191" s="275"/>
      <c r="U191" s="276"/>
      <c r="V191" s="277"/>
      <c r="W191" s="278"/>
      <c r="X191" s="655"/>
      <c r="Y191" s="656"/>
      <c r="Z191" s="657"/>
    </row>
    <row r="192" spans="1:26" x14ac:dyDescent="0.35">
      <c r="B192" t="s">
        <v>1588</v>
      </c>
      <c r="C192" s="273">
        <f t="shared" si="2"/>
        <v>0</v>
      </c>
      <c r="D192" s="274">
        <f t="shared" si="2"/>
        <v>0</v>
      </c>
      <c r="E192" s="275">
        <f t="shared" si="2"/>
        <v>0</v>
      </c>
      <c r="F192" s="273"/>
      <c r="G192" s="274"/>
      <c r="H192" s="275"/>
      <c r="I192" s="273"/>
      <c r="J192" s="274"/>
      <c r="K192" s="275"/>
      <c r="L192" s="273"/>
      <c r="M192" s="274"/>
      <c r="N192" s="275"/>
      <c r="O192" s="273"/>
      <c r="P192" s="274"/>
      <c r="Q192" s="275"/>
      <c r="R192" s="273"/>
      <c r="S192" s="274"/>
      <c r="T192" s="275"/>
      <c r="U192" s="276"/>
      <c r="V192" s="277"/>
      <c r="W192" s="278"/>
      <c r="X192" s="655"/>
      <c r="Y192" s="656"/>
      <c r="Z192" s="657"/>
    </row>
    <row r="193" spans="1:26" x14ac:dyDescent="0.35">
      <c r="B193" t="s">
        <v>1115</v>
      </c>
      <c r="C193" s="273">
        <f t="shared" si="2"/>
        <v>0</v>
      </c>
      <c r="D193" s="274">
        <f t="shared" si="2"/>
        <v>0</v>
      </c>
      <c r="E193" s="275">
        <f t="shared" si="2"/>
        <v>0</v>
      </c>
      <c r="F193" s="273"/>
      <c r="G193" s="274"/>
      <c r="H193" s="275"/>
      <c r="I193" s="273"/>
      <c r="J193" s="274"/>
      <c r="K193" s="275"/>
      <c r="L193" s="273"/>
      <c r="M193" s="274"/>
      <c r="N193" s="275"/>
      <c r="O193" s="273"/>
      <c r="P193" s="274"/>
      <c r="Q193" s="275"/>
      <c r="R193" s="273"/>
      <c r="S193" s="274"/>
      <c r="T193" s="275"/>
      <c r="U193" s="276"/>
      <c r="V193" s="277"/>
      <c r="W193" s="278"/>
      <c r="X193" s="655"/>
      <c r="Y193" s="656"/>
      <c r="Z193" s="657"/>
    </row>
    <row r="194" spans="1:26" x14ac:dyDescent="0.35">
      <c r="B194" t="s">
        <v>1116</v>
      </c>
      <c r="C194" s="273">
        <f t="shared" si="2"/>
        <v>0</v>
      </c>
      <c r="D194" s="274">
        <f t="shared" si="2"/>
        <v>0</v>
      </c>
      <c r="E194" s="275">
        <f t="shared" si="2"/>
        <v>0</v>
      </c>
      <c r="F194" s="273"/>
      <c r="G194" s="274"/>
      <c r="H194" s="275"/>
      <c r="I194" s="273"/>
      <c r="J194" s="274"/>
      <c r="K194" s="275"/>
      <c r="L194" s="273"/>
      <c r="M194" s="274"/>
      <c r="N194" s="275"/>
      <c r="O194" s="273"/>
      <c r="P194" s="274"/>
      <c r="Q194" s="275"/>
      <c r="R194" s="273"/>
      <c r="S194" s="274"/>
      <c r="T194" s="275"/>
      <c r="U194" s="276"/>
      <c r="V194" s="277"/>
      <c r="W194" s="278"/>
      <c r="X194" s="655"/>
      <c r="Y194" s="656"/>
      <c r="Z194" s="657"/>
    </row>
    <row r="195" spans="1:26" x14ac:dyDescent="0.35">
      <c r="B195" t="s">
        <v>1117</v>
      </c>
      <c r="C195" s="273">
        <f t="shared" ref="C195:E198" si="3">C131-C66</f>
        <v>0</v>
      </c>
      <c r="D195" s="274">
        <f t="shared" si="3"/>
        <v>0</v>
      </c>
      <c r="E195" s="275">
        <f t="shared" si="3"/>
        <v>0</v>
      </c>
      <c r="F195" s="273"/>
      <c r="G195" s="274"/>
      <c r="H195" s="275"/>
      <c r="I195" s="273"/>
      <c r="J195" s="274"/>
      <c r="K195" s="275"/>
      <c r="L195" s="273"/>
      <c r="M195" s="274"/>
      <c r="N195" s="275"/>
      <c r="O195" s="273"/>
      <c r="P195" s="274"/>
      <c r="Q195" s="275"/>
      <c r="R195" s="273"/>
      <c r="S195" s="274"/>
      <c r="T195" s="275"/>
      <c r="U195" s="276"/>
      <c r="V195" s="277"/>
      <c r="W195" s="278"/>
      <c r="X195" s="655"/>
      <c r="Y195" s="656"/>
      <c r="Z195" s="657"/>
    </row>
    <row r="196" spans="1:26" x14ac:dyDescent="0.35">
      <c r="B196" t="s">
        <v>1118</v>
      </c>
      <c r="C196" s="273">
        <f t="shared" si="3"/>
        <v>0</v>
      </c>
      <c r="D196" s="274">
        <f t="shared" si="3"/>
        <v>0</v>
      </c>
      <c r="E196" s="275">
        <f t="shared" si="3"/>
        <v>0</v>
      </c>
      <c r="F196" s="273"/>
      <c r="G196" s="274"/>
      <c r="H196" s="275"/>
      <c r="I196" s="273"/>
      <c r="J196" s="274"/>
      <c r="K196" s="275"/>
      <c r="L196" s="273"/>
      <c r="M196" s="274"/>
      <c r="N196" s="275"/>
      <c r="O196" s="273"/>
      <c r="P196" s="274"/>
      <c r="Q196" s="275"/>
      <c r="R196" s="273"/>
      <c r="S196" s="274"/>
      <c r="T196" s="275"/>
      <c r="U196" s="276"/>
      <c r="V196" s="277"/>
      <c r="W196" s="278"/>
      <c r="X196" s="655"/>
      <c r="Y196" s="656"/>
      <c r="Z196" s="657"/>
    </row>
    <row r="197" spans="1:26" x14ac:dyDescent="0.35">
      <c r="B197" t="s">
        <v>1119</v>
      </c>
      <c r="C197" s="273">
        <f t="shared" si="3"/>
        <v>0</v>
      </c>
      <c r="D197" s="274">
        <f t="shared" si="3"/>
        <v>0</v>
      </c>
      <c r="E197" s="275">
        <f t="shared" si="3"/>
        <v>0</v>
      </c>
      <c r="F197" s="273"/>
      <c r="G197" s="274"/>
      <c r="H197" s="275"/>
      <c r="I197" s="273"/>
      <c r="J197" s="274"/>
      <c r="K197" s="275"/>
      <c r="L197" s="273"/>
      <c r="M197" s="274"/>
      <c r="N197" s="275"/>
      <c r="O197" s="273"/>
      <c r="P197" s="274"/>
      <c r="Q197" s="275"/>
      <c r="R197" s="273"/>
      <c r="S197" s="274"/>
      <c r="T197" s="275"/>
      <c r="U197" s="276"/>
      <c r="V197" s="277"/>
      <c r="W197" s="278"/>
      <c r="X197" s="655"/>
      <c r="Y197" s="656"/>
      <c r="Z197" s="657"/>
    </row>
    <row r="198" spans="1:26" x14ac:dyDescent="0.35">
      <c r="B198" t="s">
        <v>1120</v>
      </c>
      <c r="C198" s="273">
        <f t="shared" si="3"/>
        <v>0</v>
      </c>
      <c r="D198" s="274">
        <f t="shared" si="3"/>
        <v>0</v>
      </c>
      <c r="E198" s="275">
        <f t="shared" si="3"/>
        <v>0</v>
      </c>
      <c r="F198" s="273"/>
      <c r="G198" s="274"/>
      <c r="H198" s="275"/>
      <c r="I198" s="273"/>
      <c r="J198" s="274"/>
      <c r="K198" s="275"/>
      <c r="L198" s="273"/>
      <c r="M198" s="274"/>
      <c r="N198" s="275"/>
      <c r="O198" s="273"/>
      <c r="P198" s="274"/>
      <c r="Q198" s="275"/>
      <c r="R198" s="273"/>
      <c r="S198" s="274"/>
      <c r="T198" s="275"/>
      <c r="U198" s="276"/>
      <c r="V198" s="277"/>
      <c r="W198" s="278"/>
      <c r="X198" s="655"/>
      <c r="Y198" s="656"/>
      <c r="Z198" s="657"/>
    </row>
    <row r="199" spans="1:26" x14ac:dyDescent="0.35">
      <c r="B199" t="s">
        <v>1558</v>
      </c>
      <c r="C199" s="273"/>
      <c r="D199" s="274"/>
      <c r="E199" s="275"/>
      <c r="F199" s="273"/>
      <c r="G199" s="274"/>
      <c r="H199" s="275"/>
      <c r="I199" s="273"/>
      <c r="J199" s="274"/>
      <c r="K199" s="275"/>
      <c r="L199" s="273"/>
      <c r="M199" s="274"/>
      <c r="N199" s="275"/>
      <c r="O199" s="273"/>
      <c r="P199" s="274"/>
      <c r="Q199" s="275"/>
      <c r="R199" s="273"/>
      <c r="S199" s="274"/>
      <c r="T199" s="275"/>
      <c r="U199" s="276"/>
      <c r="V199" s="277"/>
      <c r="W199" s="278"/>
      <c r="X199" s="655"/>
      <c r="Y199" s="656"/>
      <c r="Z199" s="657"/>
    </row>
    <row r="200" spans="1:26" x14ac:dyDescent="0.35">
      <c r="B200" t="s">
        <v>1137</v>
      </c>
      <c r="C200" s="273">
        <f t="shared" ref="C200:E202" si="4">C136-C71</f>
        <v>0</v>
      </c>
      <c r="D200" s="274">
        <f t="shared" si="4"/>
        <v>0</v>
      </c>
      <c r="E200" s="275">
        <f t="shared" si="4"/>
        <v>0</v>
      </c>
      <c r="F200" s="273"/>
      <c r="G200" s="274"/>
      <c r="H200" s="275"/>
      <c r="I200" s="273"/>
      <c r="J200" s="274"/>
      <c r="K200" s="275"/>
      <c r="L200" s="273"/>
      <c r="M200" s="274"/>
      <c r="N200" s="275"/>
      <c r="O200" s="273"/>
      <c r="P200" s="274"/>
      <c r="Q200" s="275"/>
      <c r="R200" s="273"/>
      <c r="S200" s="274"/>
      <c r="T200" s="275"/>
      <c r="U200" s="276"/>
      <c r="V200" s="277"/>
      <c r="W200" s="278"/>
      <c r="X200" s="655"/>
      <c r="Y200" s="656"/>
      <c r="Z200" s="657"/>
    </row>
    <row r="201" spans="1:26" x14ac:dyDescent="0.35">
      <c r="B201" t="s">
        <v>1138</v>
      </c>
      <c r="C201" s="273">
        <f t="shared" si="4"/>
        <v>0</v>
      </c>
      <c r="D201" s="274">
        <f t="shared" si="4"/>
        <v>0</v>
      </c>
      <c r="E201" s="275">
        <f t="shared" si="4"/>
        <v>0</v>
      </c>
      <c r="F201" s="273"/>
      <c r="G201" s="274"/>
      <c r="H201" s="275"/>
      <c r="I201" s="273"/>
      <c r="J201" s="274"/>
      <c r="K201" s="275"/>
      <c r="L201" s="273"/>
      <c r="M201" s="274"/>
      <c r="N201" s="275"/>
      <c r="O201" s="273"/>
      <c r="P201" s="274"/>
      <c r="Q201" s="275"/>
      <c r="R201" s="273"/>
      <c r="S201" s="274"/>
      <c r="T201" s="275"/>
      <c r="U201" s="276"/>
      <c r="V201" s="277"/>
      <c r="W201" s="278"/>
      <c r="X201" s="655"/>
      <c r="Y201" s="656"/>
      <c r="Z201" s="657"/>
    </row>
    <row r="202" spans="1:26" x14ac:dyDescent="0.35">
      <c r="B202" t="s">
        <v>236</v>
      </c>
      <c r="C202" s="273">
        <f t="shared" si="4"/>
        <v>0</v>
      </c>
      <c r="D202" s="274">
        <f t="shared" si="4"/>
        <v>0</v>
      </c>
      <c r="E202" s="275">
        <f t="shared" si="4"/>
        <v>0</v>
      </c>
      <c r="F202" s="273"/>
      <c r="G202" s="274"/>
      <c r="H202" s="275"/>
      <c r="I202" s="273"/>
      <c r="J202" s="274"/>
      <c r="K202" s="275"/>
      <c r="L202" s="273"/>
      <c r="M202" s="274"/>
      <c r="N202" s="275"/>
      <c r="O202" s="273"/>
      <c r="P202" s="274"/>
      <c r="Q202" s="275"/>
      <c r="R202" s="273"/>
      <c r="S202" s="274"/>
      <c r="T202" s="275"/>
      <c r="U202" s="276"/>
      <c r="V202" s="277"/>
      <c r="W202" s="278"/>
      <c r="X202" s="655"/>
      <c r="Y202" s="656"/>
      <c r="Z202" s="657"/>
    </row>
    <row r="203" spans="1:26" x14ac:dyDescent="0.35">
      <c r="C203" s="273"/>
      <c r="D203" s="274"/>
      <c r="E203" s="275"/>
      <c r="F203" s="273"/>
      <c r="G203" s="274"/>
      <c r="H203" s="275"/>
      <c r="I203" s="273"/>
      <c r="J203" s="274"/>
      <c r="K203" s="275"/>
      <c r="L203" s="273"/>
      <c r="M203" s="274"/>
      <c r="N203" s="275"/>
      <c r="O203" s="273"/>
      <c r="P203" s="274"/>
      <c r="Q203" s="275"/>
      <c r="R203" s="273"/>
      <c r="S203" s="274"/>
      <c r="T203" s="275"/>
      <c r="U203" s="276"/>
      <c r="V203" s="277"/>
      <c r="W203" s="278"/>
      <c r="X203" s="655"/>
      <c r="Y203" s="656"/>
      <c r="Z203" s="657"/>
    </row>
    <row r="205" spans="1:26" x14ac:dyDescent="0.35">
      <c r="C205" t="s">
        <v>1589</v>
      </c>
    </row>
    <row r="206" spans="1:26" x14ac:dyDescent="0.35">
      <c r="A206" t="s">
        <v>186</v>
      </c>
      <c r="B206" t="s">
        <v>216</v>
      </c>
      <c r="C206">
        <f t="shared" ref="C206:E225" si="5">IF(ISERROR(C141),"x",C141)</f>
        <v>0</v>
      </c>
      <c r="D206">
        <f t="shared" si="5"/>
        <v>0</v>
      </c>
      <c r="E206">
        <f t="shared" si="5"/>
        <v>0</v>
      </c>
    </row>
    <row r="207" spans="1:26" x14ac:dyDescent="0.35">
      <c r="B207" t="s">
        <v>220</v>
      </c>
      <c r="C207">
        <f t="shared" si="5"/>
        <v>0</v>
      </c>
      <c r="D207">
        <f t="shared" si="5"/>
        <v>0</v>
      </c>
      <c r="E207">
        <f t="shared" si="5"/>
        <v>0</v>
      </c>
    </row>
    <row r="208" spans="1:26" x14ac:dyDescent="0.35">
      <c r="B208" t="s">
        <v>221</v>
      </c>
      <c r="C208">
        <f t="shared" si="5"/>
        <v>0</v>
      </c>
      <c r="D208">
        <f t="shared" si="5"/>
        <v>0</v>
      </c>
      <c r="E208">
        <f t="shared" si="5"/>
        <v>0</v>
      </c>
    </row>
    <row r="209" spans="1:5" x14ac:dyDescent="0.35">
      <c r="B209" t="s">
        <v>215</v>
      </c>
      <c r="C209">
        <f t="shared" si="5"/>
        <v>0</v>
      </c>
      <c r="D209">
        <f t="shared" si="5"/>
        <v>0</v>
      </c>
      <c r="E209">
        <f t="shared" si="5"/>
        <v>0</v>
      </c>
    </row>
    <row r="210" spans="1:5" x14ac:dyDescent="0.35">
      <c r="B210" t="s">
        <v>187</v>
      </c>
      <c r="C210">
        <f t="shared" si="5"/>
        <v>0</v>
      </c>
      <c r="D210">
        <f t="shared" si="5"/>
        <v>0</v>
      </c>
      <c r="E210">
        <f t="shared" si="5"/>
        <v>0</v>
      </c>
    </row>
    <row r="211" spans="1:5" x14ac:dyDescent="0.35">
      <c r="B211" t="s">
        <v>213</v>
      </c>
      <c r="C211">
        <f t="shared" si="5"/>
        <v>0</v>
      </c>
      <c r="D211">
        <f t="shared" si="5"/>
        <v>0</v>
      </c>
      <c r="E211">
        <f t="shared" si="5"/>
        <v>0</v>
      </c>
    </row>
    <row r="212" spans="1:5" x14ac:dyDescent="0.35">
      <c r="B212" t="s">
        <v>236</v>
      </c>
      <c r="C212">
        <f t="shared" si="5"/>
        <v>0</v>
      </c>
      <c r="D212">
        <f t="shared" si="5"/>
        <v>0</v>
      </c>
      <c r="E212">
        <f t="shared" si="5"/>
        <v>0</v>
      </c>
    </row>
    <row r="213" spans="1:5" x14ac:dyDescent="0.35">
      <c r="A213" t="s">
        <v>530</v>
      </c>
      <c r="B213" t="s">
        <v>531</v>
      </c>
      <c r="C213">
        <f t="shared" si="5"/>
        <v>0</v>
      </c>
      <c r="D213">
        <f t="shared" si="5"/>
        <v>0</v>
      </c>
      <c r="E213">
        <f t="shared" si="5"/>
        <v>0</v>
      </c>
    </row>
    <row r="214" spans="1:5" x14ac:dyDescent="0.35">
      <c r="B214" t="s">
        <v>173</v>
      </c>
      <c r="C214">
        <f t="shared" si="5"/>
        <v>0</v>
      </c>
      <c r="D214">
        <f t="shared" si="5"/>
        <v>0</v>
      </c>
      <c r="E214">
        <f t="shared" si="5"/>
        <v>0</v>
      </c>
    </row>
    <row r="215" spans="1:5" x14ac:dyDescent="0.35">
      <c r="B215" t="s">
        <v>174</v>
      </c>
      <c r="C215">
        <f t="shared" si="5"/>
        <v>0</v>
      </c>
      <c r="D215">
        <f t="shared" si="5"/>
        <v>0</v>
      </c>
      <c r="E215">
        <f t="shared" si="5"/>
        <v>0</v>
      </c>
    </row>
    <row r="216" spans="1:5" x14ac:dyDescent="0.35">
      <c r="B216" t="s">
        <v>222</v>
      </c>
      <c r="C216">
        <f t="shared" si="5"/>
        <v>0</v>
      </c>
      <c r="D216">
        <f t="shared" si="5"/>
        <v>0</v>
      </c>
      <c r="E216">
        <f t="shared" si="5"/>
        <v>0</v>
      </c>
    </row>
    <row r="217" spans="1:5" x14ac:dyDescent="0.35">
      <c r="B217" t="s">
        <v>172</v>
      </c>
      <c r="C217">
        <f t="shared" si="5"/>
        <v>0</v>
      </c>
      <c r="D217">
        <f t="shared" si="5"/>
        <v>0</v>
      </c>
      <c r="E217">
        <f t="shared" si="5"/>
        <v>0</v>
      </c>
    </row>
    <row r="218" spans="1:5" x14ac:dyDescent="0.35">
      <c r="B218" t="s">
        <v>171</v>
      </c>
      <c r="C218">
        <f t="shared" si="5"/>
        <v>0</v>
      </c>
      <c r="D218">
        <f t="shared" si="5"/>
        <v>0</v>
      </c>
      <c r="E218">
        <f t="shared" si="5"/>
        <v>0</v>
      </c>
    </row>
    <row r="219" spans="1:5" x14ac:dyDescent="0.35">
      <c r="B219" t="s">
        <v>244</v>
      </c>
      <c r="C219">
        <f t="shared" si="5"/>
        <v>0</v>
      </c>
      <c r="D219">
        <f t="shared" si="5"/>
        <v>0</v>
      </c>
      <c r="E219">
        <f t="shared" si="5"/>
        <v>0</v>
      </c>
    </row>
    <row r="220" spans="1:5" x14ac:dyDescent="0.35">
      <c r="B220" t="s">
        <v>532</v>
      </c>
      <c r="C220">
        <f t="shared" si="5"/>
        <v>0</v>
      </c>
      <c r="D220">
        <f t="shared" si="5"/>
        <v>0</v>
      </c>
      <c r="E220">
        <f t="shared" si="5"/>
        <v>0</v>
      </c>
    </row>
    <row r="221" spans="1:5" x14ac:dyDescent="0.35">
      <c r="B221" t="s">
        <v>221</v>
      </c>
      <c r="C221">
        <f t="shared" si="5"/>
        <v>0</v>
      </c>
      <c r="D221">
        <f t="shared" si="5"/>
        <v>0</v>
      </c>
      <c r="E221">
        <f t="shared" si="5"/>
        <v>0</v>
      </c>
    </row>
    <row r="222" spans="1:5" x14ac:dyDescent="0.35">
      <c r="B222" t="s">
        <v>164</v>
      </c>
      <c r="C222">
        <f t="shared" si="5"/>
        <v>0</v>
      </c>
      <c r="D222">
        <f t="shared" si="5"/>
        <v>0</v>
      </c>
      <c r="E222">
        <f t="shared" si="5"/>
        <v>0</v>
      </c>
    </row>
    <row r="223" spans="1:5" x14ac:dyDescent="0.35">
      <c r="B223" t="s">
        <v>242</v>
      </c>
      <c r="C223">
        <f t="shared" si="5"/>
        <v>0</v>
      </c>
      <c r="D223">
        <f t="shared" si="5"/>
        <v>0</v>
      </c>
      <c r="E223">
        <f t="shared" si="5"/>
        <v>0</v>
      </c>
    </row>
    <row r="224" spans="1:5" x14ac:dyDescent="0.35">
      <c r="B224" t="s">
        <v>238</v>
      </c>
      <c r="C224">
        <f t="shared" si="5"/>
        <v>0</v>
      </c>
      <c r="D224">
        <f t="shared" si="5"/>
        <v>0</v>
      </c>
      <c r="E224">
        <f t="shared" si="5"/>
        <v>0</v>
      </c>
    </row>
    <row r="225" spans="1:5" x14ac:dyDescent="0.35">
      <c r="B225" t="s">
        <v>243</v>
      </c>
      <c r="C225">
        <f t="shared" si="5"/>
        <v>0</v>
      </c>
      <c r="D225">
        <f t="shared" si="5"/>
        <v>0</v>
      </c>
      <c r="E225">
        <f t="shared" si="5"/>
        <v>0</v>
      </c>
    </row>
    <row r="226" spans="1:5" x14ac:dyDescent="0.35">
      <c r="B226" t="s">
        <v>188</v>
      </c>
      <c r="C226">
        <f t="shared" ref="C226:E245" si="6">IF(ISERROR(C161),"x",C161)</f>
        <v>0</v>
      </c>
      <c r="D226">
        <f t="shared" si="6"/>
        <v>0</v>
      </c>
      <c r="E226">
        <f t="shared" si="6"/>
        <v>0</v>
      </c>
    </row>
    <row r="227" spans="1:5" x14ac:dyDescent="0.35">
      <c r="B227" t="s">
        <v>241</v>
      </c>
      <c r="C227">
        <f t="shared" si="6"/>
        <v>0</v>
      </c>
      <c r="D227">
        <f t="shared" si="6"/>
        <v>0</v>
      </c>
      <c r="E227">
        <f t="shared" si="6"/>
        <v>0</v>
      </c>
    </row>
    <row r="228" spans="1:5" x14ac:dyDescent="0.35">
      <c r="B228" t="s">
        <v>240</v>
      </c>
      <c r="C228">
        <f t="shared" si="6"/>
        <v>0</v>
      </c>
      <c r="D228">
        <f t="shared" si="6"/>
        <v>0</v>
      </c>
      <c r="E228">
        <f t="shared" si="6"/>
        <v>0</v>
      </c>
    </row>
    <row r="229" spans="1:5" x14ac:dyDescent="0.35">
      <c r="B229" t="s">
        <v>239</v>
      </c>
      <c r="C229">
        <f t="shared" si="6"/>
        <v>0</v>
      </c>
      <c r="D229">
        <f t="shared" si="6"/>
        <v>0</v>
      </c>
      <c r="E229">
        <f t="shared" si="6"/>
        <v>0</v>
      </c>
    </row>
    <row r="230" spans="1:5" x14ac:dyDescent="0.35">
      <c r="B230" t="s">
        <v>237</v>
      </c>
      <c r="C230">
        <f t="shared" si="6"/>
        <v>0</v>
      </c>
      <c r="D230">
        <f t="shared" si="6"/>
        <v>0</v>
      </c>
      <c r="E230">
        <f t="shared" si="6"/>
        <v>0</v>
      </c>
    </row>
    <row r="231" spans="1:5" x14ac:dyDescent="0.35">
      <c r="B231" t="s">
        <v>223</v>
      </c>
      <c r="C231">
        <f t="shared" si="6"/>
        <v>0</v>
      </c>
      <c r="D231">
        <f t="shared" si="6"/>
        <v>0</v>
      </c>
      <c r="E231">
        <f t="shared" si="6"/>
        <v>0</v>
      </c>
    </row>
    <row r="232" spans="1:5" x14ac:dyDescent="0.35">
      <c r="B232" t="s">
        <v>431</v>
      </c>
      <c r="C232">
        <f t="shared" si="6"/>
        <v>0</v>
      </c>
      <c r="D232">
        <f t="shared" si="6"/>
        <v>0</v>
      </c>
      <c r="E232">
        <f t="shared" si="6"/>
        <v>0</v>
      </c>
    </row>
    <row r="233" spans="1:5" x14ac:dyDescent="0.35">
      <c r="A233" t="s">
        <v>189</v>
      </c>
      <c r="B233" t="s">
        <v>533</v>
      </c>
      <c r="C233">
        <f t="shared" si="6"/>
        <v>0</v>
      </c>
      <c r="D233">
        <f t="shared" si="6"/>
        <v>0</v>
      </c>
      <c r="E233">
        <f t="shared" si="6"/>
        <v>0</v>
      </c>
    </row>
    <row r="234" spans="1:5" x14ac:dyDescent="0.35">
      <c r="B234" t="s">
        <v>534</v>
      </c>
      <c r="C234">
        <f t="shared" si="6"/>
        <v>0</v>
      </c>
      <c r="D234">
        <f t="shared" si="6"/>
        <v>0</v>
      </c>
      <c r="E234">
        <f t="shared" si="6"/>
        <v>0</v>
      </c>
    </row>
    <row r="235" spans="1:5" x14ac:dyDescent="0.35">
      <c r="B235" t="s">
        <v>431</v>
      </c>
      <c r="C235">
        <f t="shared" si="6"/>
        <v>0</v>
      </c>
      <c r="D235">
        <f t="shared" si="6"/>
        <v>0</v>
      </c>
      <c r="E235">
        <f t="shared" si="6"/>
        <v>0</v>
      </c>
    </row>
    <row r="236" spans="1:5" x14ac:dyDescent="0.35">
      <c r="B236" t="s">
        <v>223</v>
      </c>
      <c r="C236">
        <f t="shared" si="6"/>
        <v>0</v>
      </c>
      <c r="D236">
        <f t="shared" si="6"/>
        <v>0</v>
      </c>
      <c r="E236">
        <f t="shared" si="6"/>
        <v>0</v>
      </c>
    </row>
    <row r="237" spans="1:5" x14ac:dyDescent="0.35">
      <c r="A237" t="s">
        <v>535</v>
      </c>
      <c r="B237" t="s">
        <v>226</v>
      </c>
      <c r="C237">
        <f t="shared" si="6"/>
        <v>0</v>
      </c>
      <c r="D237">
        <f t="shared" si="6"/>
        <v>0</v>
      </c>
      <c r="E237">
        <f t="shared" si="6"/>
        <v>0</v>
      </c>
    </row>
    <row r="238" spans="1:5" x14ac:dyDescent="0.35">
      <c r="B238" t="s">
        <v>536</v>
      </c>
      <c r="C238">
        <f t="shared" si="6"/>
        <v>0</v>
      </c>
      <c r="D238">
        <f t="shared" si="6"/>
        <v>0</v>
      </c>
      <c r="E238">
        <f t="shared" si="6"/>
        <v>0</v>
      </c>
    </row>
    <row r="239" spans="1:5" x14ac:dyDescent="0.35">
      <c r="B239" t="s">
        <v>223</v>
      </c>
      <c r="C239">
        <f t="shared" si="6"/>
        <v>0</v>
      </c>
      <c r="D239">
        <f t="shared" si="6"/>
        <v>0</v>
      </c>
      <c r="E239">
        <f t="shared" si="6"/>
        <v>0</v>
      </c>
    </row>
    <row r="240" spans="1:5" x14ac:dyDescent="0.35">
      <c r="A240" t="s">
        <v>537</v>
      </c>
      <c r="B240" t="s">
        <v>501</v>
      </c>
      <c r="C240">
        <f t="shared" si="6"/>
        <v>0</v>
      </c>
      <c r="D240">
        <f t="shared" si="6"/>
        <v>0</v>
      </c>
      <c r="E240">
        <f t="shared" si="6"/>
        <v>0</v>
      </c>
    </row>
    <row r="241" spans="1:5" x14ac:dyDescent="0.35">
      <c r="B241" t="s">
        <v>500</v>
      </c>
      <c r="C241">
        <f t="shared" si="6"/>
        <v>0</v>
      </c>
      <c r="D241">
        <f t="shared" si="6"/>
        <v>0</v>
      </c>
      <c r="E241">
        <f t="shared" si="6"/>
        <v>0</v>
      </c>
    </row>
    <row r="242" spans="1:5" x14ac:dyDescent="0.35">
      <c r="B242" t="s">
        <v>499</v>
      </c>
      <c r="C242">
        <f t="shared" si="6"/>
        <v>0</v>
      </c>
      <c r="D242">
        <f t="shared" si="6"/>
        <v>0</v>
      </c>
      <c r="E242">
        <f t="shared" si="6"/>
        <v>0</v>
      </c>
    </row>
    <row r="243" spans="1:5" x14ac:dyDescent="0.35">
      <c r="B243" t="s">
        <v>223</v>
      </c>
      <c r="C243">
        <f t="shared" si="6"/>
        <v>0</v>
      </c>
      <c r="D243">
        <f t="shared" si="6"/>
        <v>0</v>
      </c>
      <c r="E243">
        <f t="shared" si="6"/>
        <v>0</v>
      </c>
    </row>
    <row r="244" spans="1:5" x14ac:dyDescent="0.35">
      <c r="A244" t="s">
        <v>190</v>
      </c>
      <c r="B244" t="s">
        <v>228</v>
      </c>
      <c r="C244">
        <f t="shared" si="6"/>
        <v>0</v>
      </c>
      <c r="D244">
        <f t="shared" si="6"/>
        <v>0</v>
      </c>
      <c r="E244">
        <f t="shared" si="6"/>
        <v>0</v>
      </c>
    </row>
    <row r="245" spans="1:5" x14ac:dyDescent="0.35">
      <c r="B245" t="s">
        <v>176</v>
      </c>
      <c r="C245">
        <f t="shared" si="6"/>
        <v>0</v>
      </c>
      <c r="D245">
        <f t="shared" si="6"/>
        <v>0</v>
      </c>
      <c r="E245">
        <f t="shared" si="6"/>
        <v>0</v>
      </c>
    </row>
    <row r="246" spans="1:5" x14ac:dyDescent="0.35">
      <c r="B246" t="s">
        <v>177</v>
      </c>
      <c r="C246">
        <f t="shared" ref="C246:E263" si="7">IF(ISERROR(C181),"x",C181)</f>
        <v>0</v>
      </c>
      <c r="D246">
        <f t="shared" si="7"/>
        <v>0</v>
      </c>
      <c r="E246">
        <f t="shared" si="7"/>
        <v>0</v>
      </c>
    </row>
    <row r="247" spans="1:5" x14ac:dyDescent="0.35">
      <c r="B247" t="s">
        <v>231</v>
      </c>
      <c r="C247">
        <f t="shared" si="7"/>
        <v>0</v>
      </c>
      <c r="D247">
        <f t="shared" si="7"/>
        <v>0</v>
      </c>
      <c r="E247">
        <f t="shared" si="7"/>
        <v>0</v>
      </c>
    </row>
    <row r="248" spans="1:5" x14ac:dyDescent="0.35">
      <c r="B248" t="s">
        <v>538</v>
      </c>
      <c r="C248">
        <f t="shared" si="7"/>
        <v>0</v>
      </c>
      <c r="D248">
        <f t="shared" si="7"/>
        <v>0</v>
      </c>
      <c r="E248">
        <f t="shared" si="7"/>
        <v>0</v>
      </c>
    </row>
    <row r="249" spans="1:5" x14ac:dyDescent="0.35">
      <c r="B249" t="s">
        <v>223</v>
      </c>
      <c r="C249">
        <f t="shared" si="7"/>
        <v>0</v>
      </c>
      <c r="D249">
        <f t="shared" si="7"/>
        <v>0</v>
      </c>
      <c r="E249">
        <f t="shared" si="7"/>
        <v>0</v>
      </c>
    </row>
    <row r="250" spans="1:5" x14ac:dyDescent="0.35">
      <c r="B250" t="s">
        <v>230</v>
      </c>
      <c r="C250">
        <f t="shared" si="7"/>
        <v>0</v>
      </c>
      <c r="D250">
        <f t="shared" si="7"/>
        <v>0</v>
      </c>
      <c r="E250">
        <f t="shared" si="7"/>
        <v>0</v>
      </c>
    </row>
    <row r="251" spans="1:5" x14ac:dyDescent="0.35">
      <c r="B251" t="s">
        <v>229</v>
      </c>
      <c r="C251">
        <f t="shared" si="7"/>
        <v>0</v>
      </c>
      <c r="D251">
        <f t="shared" si="7"/>
        <v>0</v>
      </c>
      <c r="E251">
        <f t="shared" si="7"/>
        <v>0</v>
      </c>
    </row>
    <row r="252" spans="1:5" x14ac:dyDescent="0.35">
      <c r="A252" t="s">
        <v>1556</v>
      </c>
      <c r="B252" t="s">
        <v>1109</v>
      </c>
      <c r="C252">
        <f t="shared" si="7"/>
        <v>0</v>
      </c>
      <c r="D252">
        <f t="shared" si="7"/>
        <v>0</v>
      </c>
      <c r="E252">
        <f t="shared" si="7"/>
        <v>0</v>
      </c>
    </row>
    <row r="253" spans="1:5" x14ac:dyDescent="0.35">
      <c r="B253" t="s">
        <v>1110</v>
      </c>
      <c r="C253">
        <f t="shared" si="7"/>
        <v>0</v>
      </c>
      <c r="D253">
        <f t="shared" si="7"/>
        <v>0</v>
      </c>
      <c r="E253">
        <f t="shared" si="7"/>
        <v>0</v>
      </c>
    </row>
    <row r="254" spans="1:5" x14ac:dyDescent="0.35">
      <c r="B254" t="s">
        <v>1111</v>
      </c>
      <c r="C254">
        <f t="shared" si="7"/>
        <v>0</v>
      </c>
      <c r="D254">
        <f t="shared" si="7"/>
        <v>0</v>
      </c>
      <c r="E254">
        <f t="shared" si="7"/>
        <v>0</v>
      </c>
    </row>
    <row r="255" spans="1:5" x14ac:dyDescent="0.35">
      <c r="B255" t="s">
        <v>1112</v>
      </c>
      <c r="C255">
        <f t="shared" si="7"/>
        <v>0</v>
      </c>
      <c r="D255">
        <f t="shared" si="7"/>
        <v>0</v>
      </c>
      <c r="E255">
        <f t="shared" si="7"/>
        <v>0</v>
      </c>
    </row>
    <row r="256" spans="1:5" x14ac:dyDescent="0.35">
      <c r="B256" t="s">
        <v>1590</v>
      </c>
      <c r="C256">
        <f t="shared" si="7"/>
        <v>0</v>
      </c>
      <c r="D256">
        <f t="shared" si="7"/>
        <v>0</v>
      </c>
      <c r="E256">
        <f t="shared" si="7"/>
        <v>0</v>
      </c>
    </row>
    <row r="257" spans="2:5" x14ac:dyDescent="0.35">
      <c r="B257" t="s">
        <v>1588</v>
      </c>
      <c r="C257">
        <f t="shared" si="7"/>
        <v>0</v>
      </c>
      <c r="D257">
        <f t="shared" si="7"/>
        <v>0</v>
      </c>
      <c r="E257">
        <f t="shared" si="7"/>
        <v>0</v>
      </c>
    </row>
    <row r="258" spans="2:5" x14ac:dyDescent="0.35">
      <c r="B258" t="s">
        <v>1115</v>
      </c>
      <c r="C258">
        <f t="shared" si="7"/>
        <v>0</v>
      </c>
      <c r="D258">
        <f t="shared" si="7"/>
        <v>0</v>
      </c>
      <c r="E258">
        <f t="shared" si="7"/>
        <v>0</v>
      </c>
    </row>
    <row r="259" spans="2:5" x14ac:dyDescent="0.35">
      <c r="B259" t="s">
        <v>1116</v>
      </c>
      <c r="C259">
        <f t="shared" si="7"/>
        <v>0</v>
      </c>
      <c r="D259">
        <f t="shared" si="7"/>
        <v>0</v>
      </c>
      <c r="E259">
        <f t="shared" si="7"/>
        <v>0</v>
      </c>
    </row>
    <row r="260" spans="2:5" x14ac:dyDescent="0.35">
      <c r="B260" t="s">
        <v>1117</v>
      </c>
      <c r="C260">
        <f t="shared" si="7"/>
        <v>0</v>
      </c>
      <c r="D260">
        <f t="shared" si="7"/>
        <v>0</v>
      </c>
      <c r="E260">
        <f t="shared" si="7"/>
        <v>0</v>
      </c>
    </row>
    <row r="261" spans="2:5" x14ac:dyDescent="0.35">
      <c r="B261" t="s">
        <v>1118</v>
      </c>
      <c r="C261">
        <f t="shared" si="7"/>
        <v>0</v>
      </c>
      <c r="D261">
        <f t="shared" si="7"/>
        <v>0</v>
      </c>
      <c r="E261">
        <f t="shared" si="7"/>
        <v>0</v>
      </c>
    </row>
    <row r="262" spans="2:5" x14ac:dyDescent="0.35">
      <c r="B262" t="s">
        <v>1119</v>
      </c>
      <c r="C262">
        <f t="shared" si="7"/>
        <v>0</v>
      </c>
      <c r="D262">
        <f t="shared" si="7"/>
        <v>0</v>
      </c>
      <c r="E262">
        <f t="shared" si="7"/>
        <v>0</v>
      </c>
    </row>
    <row r="263" spans="2:5" x14ac:dyDescent="0.35">
      <c r="B263" t="s">
        <v>1120</v>
      </c>
      <c r="C263">
        <f t="shared" si="7"/>
        <v>0</v>
      </c>
      <c r="D263">
        <f t="shared" si="7"/>
        <v>0</v>
      </c>
      <c r="E263">
        <f t="shared" si="7"/>
        <v>0</v>
      </c>
    </row>
    <row r="264" spans="2:5" x14ac:dyDescent="0.35">
      <c r="B264" t="s">
        <v>1558</v>
      </c>
    </row>
    <row r="265" spans="2:5" x14ac:dyDescent="0.35">
      <c r="B265" t="s">
        <v>1137</v>
      </c>
      <c r="C265">
        <f t="shared" ref="C265:E267" si="8">IF(ISERROR(C200),"x",C200)</f>
        <v>0</v>
      </c>
      <c r="D265">
        <f t="shared" si="8"/>
        <v>0</v>
      </c>
      <c r="E265">
        <f t="shared" si="8"/>
        <v>0</v>
      </c>
    </row>
    <row r="266" spans="2:5" x14ac:dyDescent="0.35">
      <c r="B266" t="s">
        <v>1138</v>
      </c>
      <c r="C266">
        <f t="shared" si="8"/>
        <v>0</v>
      </c>
      <c r="D266">
        <f t="shared" si="8"/>
        <v>0</v>
      </c>
      <c r="E266">
        <f t="shared" si="8"/>
        <v>0</v>
      </c>
    </row>
    <row r="267" spans="2:5" x14ac:dyDescent="0.35">
      <c r="B267" t="s">
        <v>223</v>
      </c>
      <c r="C267">
        <f t="shared" si="8"/>
        <v>0</v>
      </c>
      <c r="D267">
        <f t="shared" si="8"/>
        <v>0</v>
      </c>
      <c r="E267">
        <f t="shared" si="8"/>
        <v>0</v>
      </c>
    </row>
  </sheetData>
  <pageMargins left="0.7" right="0.7" top="0.75" bottom="0.75"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40"/>
  <sheetViews>
    <sheetView workbookViewId="0">
      <selection activeCell="D12" sqref="D12"/>
    </sheetView>
  </sheetViews>
  <sheetFormatPr defaultColWidth="9.1328125" defaultRowHeight="12.75" x14ac:dyDescent="0.35"/>
  <cols>
    <col min="1" max="1" width="4" style="344" customWidth="1"/>
    <col min="2" max="2" width="22.3984375" style="344" bestFit="1" customWidth="1"/>
    <col min="3" max="3" width="1.86328125" style="344" customWidth="1"/>
    <col min="4" max="4" width="9.1328125" style="344"/>
    <col min="5" max="5" width="18.59765625" style="344" customWidth="1"/>
    <col min="6" max="6" width="16.86328125" style="344" customWidth="1"/>
    <col min="7" max="7" width="14.3984375" style="344" customWidth="1"/>
    <col min="8" max="16384" width="9.1328125" style="344"/>
  </cols>
  <sheetData>
    <row r="1" spans="1:9" ht="15" x14ac:dyDescent="0.4">
      <c r="A1" s="410" t="s">
        <v>193</v>
      </c>
    </row>
    <row r="2" spans="1:9" x14ac:dyDescent="0.35">
      <c r="A2" s="335"/>
    </row>
    <row r="3" spans="1:9" ht="13.15" x14ac:dyDescent="0.4">
      <c r="A3" s="411" t="s">
        <v>1096</v>
      </c>
      <c r="B3" s="411"/>
      <c r="C3" s="411"/>
      <c r="D3" s="411"/>
      <c r="E3" s="411"/>
      <c r="F3" s="411"/>
      <c r="G3" s="411"/>
      <c r="H3" s="411"/>
      <c r="I3" s="411"/>
    </row>
    <row r="4" spans="1:9" x14ac:dyDescent="0.35">
      <c r="A4" s="854" t="s">
        <v>1195</v>
      </c>
      <c r="B4" s="855"/>
      <c r="C4" s="855"/>
      <c r="D4" s="855"/>
      <c r="E4" s="412"/>
      <c r="F4" s="412"/>
      <c r="G4" s="412"/>
      <c r="H4" s="412"/>
      <c r="I4" s="412"/>
    </row>
    <row r="5" spans="1:9" x14ac:dyDescent="0.35">
      <c r="A5" s="413" t="s">
        <v>1097</v>
      </c>
      <c r="B5" s="414"/>
      <c r="C5" s="412"/>
      <c r="D5" s="412"/>
      <c r="E5" s="412"/>
      <c r="H5" s="412"/>
      <c r="I5" s="412"/>
    </row>
    <row r="6" spans="1:9" x14ac:dyDescent="0.35">
      <c r="A6" s="415" t="s">
        <v>1098</v>
      </c>
      <c r="B6" s="413"/>
      <c r="C6" s="416"/>
      <c r="D6" s="416"/>
      <c r="E6" s="416"/>
      <c r="H6" s="416"/>
      <c r="I6" s="416"/>
    </row>
    <row r="7" spans="1:9" x14ac:dyDescent="0.35">
      <c r="A7" s="417"/>
      <c r="B7" s="417"/>
      <c r="C7" s="418"/>
      <c r="D7" s="418"/>
      <c r="E7" s="418"/>
      <c r="F7" s="418"/>
      <c r="G7" s="418"/>
      <c r="H7" s="418"/>
      <c r="I7" s="418"/>
    </row>
    <row r="8" spans="1:9" x14ac:dyDescent="0.35">
      <c r="A8" s="419"/>
      <c r="B8" s="860" t="s">
        <v>1092</v>
      </c>
      <c r="C8" s="419"/>
      <c r="D8" s="856" t="s">
        <v>1095</v>
      </c>
      <c r="E8" s="858" t="s">
        <v>414</v>
      </c>
      <c r="F8" s="858"/>
      <c r="G8" s="858"/>
      <c r="H8" s="420"/>
      <c r="I8" s="420"/>
    </row>
    <row r="9" spans="1:9" ht="20.25" x14ac:dyDescent="0.35">
      <c r="A9" s="421"/>
      <c r="B9" s="861"/>
      <c r="C9" s="421"/>
      <c r="D9" s="857"/>
      <c r="E9" s="363" t="s">
        <v>466</v>
      </c>
      <c r="F9" s="363" t="s">
        <v>233</v>
      </c>
      <c r="G9" s="363" t="s">
        <v>436</v>
      </c>
      <c r="H9" s="420"/>
      <c r="I9" s="420"/>
    </row>
    <row r="10" spans="1:9" x14ac:dyDescent="0.35">
      <c r="A10" s="418"/>
      <c r="B10" s="422"/>
      <c r="C10" s="418"/>
      <c r="D10" s="418"/>
      <c r="E10" s="423"/>
      <c r="F10" s="423"/>
      <c r="G10" s="423"/>
      <c r="H10" s="424"/>
      <c r="I10" s="424"/>
    </row>
    <row r="11" spans="1:9" x14ac:dyDescent="0.35">
      <c r="A11" s="425" t="s">
        <v>572</v>
      </c>
      <c r="B11" s="402" t="s">
        <v>409</v>
      </c>
      <c r="C11" s="426"/>
      <c r="D11" s="426"/>
      <c r="E11" s="424"/>
      <c r="F11" s="424"/>
      <c r="G11" s="424"/>
      <c r="H11" s="424"/>
      <c r="I11" s="424"/>
    </row>
    <row r="12" spans="1:9" x14ac:dyDescent="0.35">
      <c r="A12" s="424"/>
      <c r="B12" s="424" t="s">
        <v>573</v>
      </c>
      <c r="C12" s="418"/>
      <c r="D12" s="490">
        <v>92542</v>
      </c>
      <c r="E12" s="535">
        <v>55</v>
      </c>
      <c r="F12" s="535">
        <v>58</v>
      </c>
      <c r="G12" s="491">
        <v>32.200000000000003</v>
      </c>
      <c r="H12" s="424"/>
      <c r="I12" s="427"/>
    </row>
    <row r="13" spans="1:9" x14ac:dyDescent="0.35">
      <c r="A13" s="424"/>
      <c r="B13" s="428" t="s">
        <v>574</v>
      </c>
      <c r="C13" s="429"/>
      <c r="D13" s="490">
        <v>82030</v>
      </c>
      <c r="E13" s="535">
        <v>57</v>
      </c>
      <c r="F13" s="535">
        <v>59</v>
      </c>
      <c r="G13" s="491">
        <v>32.6</v>
      </c>
      <c r="H13" s="424"/>
      <c r="I13" s="427"/>
    </row>
    <row r="14" spans="1:9" x14ac:dyDescent="0.35">
      <c r="A14" s="424"/>
      <c r="B14" s="424" t="s">
        <v>575</v>
      </c>
      <c r="C14" s="418"/>
      <c r="D14" s="490">
        <v>72994</v>
      </c>
      <c r="E14" s="535">
        <v>59</v>
      </c>
      <c r="F14" s="535">
        <v>62</v>
      </c>
      <c r="G14" s="491">
        <v>33.200000000000003</v>
      </c>
      <c r="H14" s="424"/>
      <c r="I14" s="427"/>
    </row>
    <row r="15" spans="1:9" x14ac:dyDescent="0.35">
      <c r="A15" s="424"/>
      <c r="B15" s="424" t="s">
        <v>576</v>
      </c>
      <c r="C15" s="418"/>
      <c r="D15" s="490">
        <v>68071</v>
      </c>
      <c r="E15" s="535">
        <v>62</v>
      </c>
      <c r="F15" s="535">
        <v>64</v>
      </c>
      <c r="G15" s="491">
        <v>33.9</v>
      </c>
      <c r="H15" s="424"/>
      <c r="I15" s="427"/>
    </row>
    <row r="16" spans="1:9" x14ac:dyDescent="0.35">
      <c r="A16" s="424"/>
      <c r="B16" s="424" t="s">
        <v>577</v>
      </c>
      <c r="C16" s="418"/>
      <c r="D16" s="490">
        <v>62661</v>
      </c>
      <c r="E16" s="535">
        <v>65</v>
      </c>
      <c r="F16" s="535">
        <v>67</v>
      </c>
      <c r="G16" s="491">
        <v>34.5</v>
      </c>
      <c r="H16" s="424"/>
      <c r="I16" s="427"/>
    </row>
    <row r="17" spans="1:9" x14ac:dyDescent="0.35">
      <c r="A17" s="424"/>
      <c r="B17" s="424" t="s">
        <v>578</v>
      </c>
      <c r="C17" s="418"/>
      <c r="D17" s="490">
        <v>58131</v>
      </c>
      <c r="E17" s="535">
        <v>67</v>
      </c>
      <c r="F17" s="535">
        <v>69</v>
      </c>
      <c r="G17" s="491">
        <v>35.1</v>
      </c>
      <c r="H17" s="424"/>
      <c r="I17" s="427"/>
    </row>
    <row r="18" spans="1:9" x14ac:dyDescent="0.35">
      <c r="A18" s="424"/>
      <c r="B18" s="424" t="s">
        <v>579</v>
      </c>
      <c r="C18" s="418"/>
      <c r="D18" s="490">
        <v>57023</v>
      </c>
      <c r="E18" s="535">
        <v>69</v>
      </c>
      <c r="F18" s="535">
        <v>71</v>
      </c>
      <c r="G18" s="491">
        <v>35.5</v>
      </c>
      <c r="H18" s="424"/>
      <c r="I18" s="427"/>
    </row>
    <row r="19" spans="1:9" x14ac:dyDescent="0.35">
      <c r="A19" s="424"/>
      <c r="B19" s="424" t="s">
        <v>580</v>
      </c>
      <c r="C19" s="418"/>
      <c r="D19" s="490">
        <v>55446</v>
      </c>
      <c r="E19" s="535">
        <v>71</v>
      </c>
      <c r="F19" s="535">
        <v>73</v>
      </c>
      <c r="G19" s="491">
        <v>36</v>
      </c>
      <c r="H19" s="424"/>
      <c r="I19" s="427"/>
    </row>
    <row r="20" spans="1:9" x14ac:dyDescent="0.35">
      <c r="A20" s="424"/>
      <c r="B20" s="424" t="s">
        <v>581</v>
      </c>
      <c r="C20" s="418"/>
      <c r="D20" s="490">
        <v>53262</v>
      </c>
      <c r="E20" s="535">
        <v>73</v>
      </c>
      <c r="F20" s="535">
        <v>75</v>
      </c>
      <c r="G20" s="491">
        <v>36.4</v>
      </c>
      <c r="H20" s="424"/>
      <c r="I20" s="427"/>
    </row>
    <row r="21" spans="1:9" x14ac:dyDescent="0.35">
      <c r="A21" s="424"/>
      <c r="B21" s="424" t="s">
        <v>582</v>
      </c>
      <c r="C21" s="418"/>
      <c r="D21" s="490">
        <v>50660</v>
      </c>
      <c r="E21" s="535">
        <v>75</v>
      </c>
      <c r="F21" s="535">
        <v>77</v>
      </c>
      <c r="G21" s="491">
        <v>37</v>
      </c>
      <c r="H21" s="424" t="s">
        <v>183</v>
      </c>
      <c r="I21" s="427"/>
    </row>
    <row r="22" spans="1:9" x14ac:dyDescent="0.35">
      <c r="A22" s="424"/>
      <c r="B22" s="424"/>
      <c r="C22" s="418"/>
      <c r="D22" s="473"/>
      <c r="E22" s="536"/>
      <c r="F22" s="536"/>
      <c r="G22" s="474"/>
      <c r="H22" s="424"/>
      <c r="I22" s="427"/>
    </row>
    <row r="23" spans="1:9" x14ac:dyDescent="0.35">
      <c r="A23" s="402" t="s">
        <v>583</v>
      </c>
      <c r="B23" s="402" t="s">
        <v>247</v>
      </c>
      <c r="C23" s="426"/>
      <c r="D23" s="473"/>
      <c r="E23" s="536"/>
      <c r="F23" s="536"/>
      <c r="G23" s="474"/>
      <c r="H23" s="424"/>
      <c r="I23" s="427"/>
    </row>
    <row r="24" spans="1:9" x14ac:dyDescent="0.35">
      <c r="A24" s="424"/>
      <c r="B24" s="424" t="s">
        <v>573</v>
      </c>
      <c r="C24" s="418"/>
      <c r="D24" s="490">
        <v>5592</v>
      </c>
      <c r="E24" s="535">
        <v>49</v>
      </c>
      <c r="F24" s="535">
        <v>53</v>
      </c>
      <c r="G24" s="491">
        <v>31.5</v>
      </c>
      <c r="H24" s="424"/>
      <c r="I24" s="427"/>
    </row>
    <row r="25" spans="1:9" x14ac:dyDescent="0.35">
      <c r="A25" s="424"/>
      <c r="B25" s="428" t="s">
        <v>574</v>
      </c>
      <c r="C25" s="429"/>
      <c r="D25" s="490">
        <v>4611</v>
      </c>
      <c r="E25" s="535">
        <v>54</v>
      </c>
      <c r="F25" s="535">
        <v>57</v>
      </c>
      <c r="G25" s="491">
        <v>32.200000000000003</v>
      </c>
      <c r="H25" s="424"/>
      <c r="I25" s="427"/>
    </row>
    <row r="26" spans="1:9" x14ac:dyDescent="0.35">
      <c r="A26" s="424"/>
      <c r="B26" s="424" t="s">
        <v>575</v>
      </c>
      <c r="C26" s="418"/>
      <c r="D26" s="490">
        <v>4125</v>
      </c>
      <c r="E26" s="535">
        <v>58</v>
      </c>
      <c r="F26" s="535">
        <v>60</v>
      </c>
      <c r="G26" s="491">
        <v>32.799999999999997</v>
      </c>
      <c r="H26" s="424"/>
      <c r="I26" s="427"/>
    </row>
    <row r="27" spans="1:9" x14ac:dyDescent="0.35">
      <c r="A27" s="424"/>
      <c r="B27" s="424" t="s">
        <v>576</v>
      </c>
      <c r="C27" s="418"/>
      <c r="D27" s="490">
        <v>3005</v>
      </c>
      <c r="E27" s="535">
        <v>59</v>
      </c>
      <c r="F27" s="535">
        <v>61</v>
      </c>
      <c r="G27" s="491">
        <v>33.6</v>
      </c>
      <c r="H27" s="424"/>
      <c r="I27" s="427"/>
    </row>
    <row r="28" spans="1:9" x14ac:dyDescent="0.35">
      <c r="A28" s="424"/>
      <c r="B28" s="424" t="s">
        <v>577</v>
      </c>
      <c r="C28" s="418"/>
      <c r="D28" s="490">
        <v>2774</v>
      </c>
      <c r="E28" s="535">
        <v>64</v>
      </c>
      <c r="F28" s="535">
        <v>66</v>
      </c>
      <c r="G28" s="491">
        <v>34.4</v>
      </c>
      <c r="H28" s="424"/>
      <c r="I28" s="427"/>
    </row>
    <row r="29" spans="1:9" x14ac:dyDescent="0.35">
      <c r="A29" s="424"/>
      <c r="B29" s="424" t="s">
        <v>578</v>
      </c>
      <c r="C29" s="418"/>
      <c r="D29" s="490">
        <v>1824</v>
      </c>
      <c r="E29" s="535">
        <v>65</v>
      </c>
      <c r="F29" s="535">
        <v>66</v>
      </c>
      <c r="G29" s="491">
        <v>34.700000000000003</v>
      </c>
      <c r="H29" s="424"/>
      <c r="I29" s="427"/>
    </row>
    <row r="30" spans="1:9" x14ac:dyDescent="0.35">
      <c r="A30" s="424"/>
      <c r="B30" s="424" t="s">
        <v>579</v>
      </c>
      <c r="C30" s="418"/>
      <c r="D30" s="490">
        <v>2000</v>
      </c>
      <c r="E30" s="535">
        <v>69</v>
      </c>
      <c r="F30" s="535">
        <v>71</v>
      </c>
      <c r="G30" s="491">
        <v>35.700000000000003</v>
      </c>
      <c r="H30" s="424"/>
      <c r="I30" s="427"/>
    </row>
    <row r="31" spans="1:9" x14ac:dyDescent="0.35">
      <c r="A31" s="424"/>
      <c r="B31" s="424" t="s">
        <v>580</v>
      </c>
      <c r="C31" s="418"/>
      <c r="D31" s="490">
        <v>1623</v>
      </c>
      <c r="E31" s="535">
        <v>69</v>
      </c>
      <c r="F31" s="535">
        <v>72</v>
      </c>
      <c r="G31" s="491">
        <v>36</v>
      </c>
      <c r="H31" s="424"/>
      <c r="I31" s="427"/>
    </row>
    <row r="32" spans="1:9" x14ac:dyDescent="0.35">
      <c r="A32" s="424"/>
      <c r="B32" s="424" t="s">
        <v>581</v>
      </c>
      <c r="C32" s="418"/>
      <c r="D32" s="490">
        <v>2027</v>
      </c>
      <c r="E32" s="535">
        <v>72</v>
      </c>
      <c r="F32" s="535">
        <v>75</v>
      </c>
      <c r="G32" s="491">
        <v>36.5</v>
      </c>
      <c r="H32" s="424"/>
      <c r="I32" s="427"/>
    </row>
    <row r="33" spans="1:9" x14ac:dyDescent="0.35">
      <c r="A33" s="424"/>
      <c r="B33" s="424" t="s">
        <v>582</v>
      </c>
      <c r="C33" s="418"/>
      <c r="D33" s="490">
        <v>2509</v>
      </c>
      <c r="E33" s="535">
        <v>78</v>
      </c>
      <c r="F33" s="535">
        <v>79</v>
      </c>
      <c r="G33" s="491">
        <v>37.799999999999997</v>
      </c>
      <c r="H33" s="424"/>
      <c r="I33" s="427"/>
    </row>
    <row r="34" spans="1:9" x14ac:dyDescent="0.35">
      <c r="A34" s="424"/>
      <c r="B34" s="424"/>
      <c r="C34" s="418"/>
      <c r="D34" s="473"/>
      <c r="E34" s="536"/>
      <c r="F34" s="536"/>
      <c r="G34" s="474"/>
      <c r="H34" s="424"/>
      <c r="I34" s="427"/>
    </row>
    <row r="35" spans="1:9" x14ac:dyDescent="0.35">
      <c r="A35" s="402" t="s">
        <v>584</v>
      </c>
      <c r="B35" s="402" t="s">
        <v>260</v>
      </c>
      <c r="C35" s="426"/>
      <c r="D35" s="473"/>
      <c r="E35" s="536"/>
      <c r="F35" s="536"/>
      <c r="G35" s="474"/>
      <c r="H35" s="424"/>
      <c r="I35" s="427"/>
    </row>
    <row r="36" spans="1:9" x14ac:dyDescent="0.35">
      <c r="A36" s="402"/>
      <c r="B36" s="424" t="s">
        <v>573</v>
      </c>
      <c r="C36" s="418"/>
      <c r="D36" s="490">
        <v>16733</v>
      </c>
      <c r="E36" s="535">
        <v>50</v>
      </c>
      <c r="F36" s="535">
        <v>54</v>
      </c>
      <c r="G36" s="491">
        <v>31.2</v>
      </c>
      <c r="H36" s="424"/>
      <c r="I36" s="427"/>
    </row>
    <row r="37" spans="1:9" x14ac:dyDescent="0.35">
      <c r="A37" s="402"/>
      <c r="B37" s="428" t="s">
        <v>574</v>
      </c>
      <c r="C37" s="429"/>
      <c r="D37" s="490">
        <v>11562</v>
      </c>
      <c r="E37" s="535">
        <v>52</v>
      </c>
      <c r="F37" s="535">
        <v>56</v>
      </c>
      <c r="G37" s="491">
        <v>31.9</v>
      </c>
      <c r="H37" s="424"/>
      <c r="I37" s="427"/>
    </row>
    <row r="38" spans="1:9" x14ac:dyDescent="0.35">
      <c r="A38" s="402"/>
      <c r="B38" s="424" t="s">
        <v>575</v>
      </c>
      <c r="C38" s="418"/>
      <c r="D38" s="490">
        <v>9765</v>
      </c>
      <c r="E38" s="535">
        <v>56</v>
      </c>
      <c r="F38" s="535">
        <v>59</v>
      </c>
      <c r="G38" s="491">
        <v>32.4</v>
      </c>
      <c r="H38" s="424"/>
      <c r="I38" s="427"/>
    </row>
    <row r="39" spans="1:9" x14ac:dyDescent="0.35">
      <c r="A39" s="402"/>
      <c r="B39" s="424" t="s">
        <v>576</v>
      </c>
      <c r="C39" s="418"/>
      <c r="D39" s="490">
        <v>8333</v>
      </c>
      <c r="E39" s="535">
        <v>60</v>
      </c>
      <c r="F39" s="535">
        <v>63</v>
      </c>
      <c r="G39" s="491">
        <v>33.5</v>
      </c>
      <c r="H39" s="424"/>
      <c r="I39" s="427"/>
    </row>
    <row r="40" spans="1:9" x14ac:dyDescent="0.35">
      <c r="A40" s="402"/>
      <c r="B40" s="424" t="s">
        <v>577</v>
      </c>
      <c r="C40" s="418"/>
      <c r="D40" s="490">
        <v>6872</v>
      </c>
      <c r="E40" s="535">
        <v>62</v>
      </c>
      <c r="F40" s="535">
        <v>65</v>
      </c>
      <c r="G40" s="491">
        <v>34.200000000000003</v>
      </c>
      <c r="H40" s="424"/>
      <c r="I40" s="427"/>
    </row>
    <row r="41" spans="1:9" x14ac:dyDescent="0.35">
      <c r="A41" s="402"/>
      <c r="B41" s="424" t="s">
        <v>578</v>
      </c>
      <c r="C41" s="418"/>
      <c r="D41" s="490">
        <v>5867</v>
      </c>
      <c r="E41" s="535">
        <v>67</v>
      </c>
      <c r="F41" s="535">
        <v>69</v>
      </c>
      <c r="G41" s="491">
        <v>35</v>
      </c>
      <c r="H41" s="424"/>
      <c r="I41" s="427"/>
    </row>
    <row r="42" spans="1:9" x14ac:dyDescent="0.35">
      <c r="A42" s="402"/>
      <c r="B42" s="424" t="s">
        <v>579</v>
      </c>
      <c r="C42" s="418"/>
      <c r="D42" s="490">
        <v>6100</v>
      </c>
      <c r="E42" s="535">
        <v>67</v>
      </c>
      <c r="F42" s="535">
        <v>69</v>
      </c>
      <c r="G42" s="491">
        <v>35.1</v>
      </c>
      <c r="H42" s="424"/>
      <c r="I42" s="427"/>
    </row>
    <row r="43" spans="1:9" x14ac:dyDescent="0.35">
      <c r="A43" s="402"/>
      <c r="B43" s="424" t="s">
        <v>580</v>
      </c>
      <c r="C43" s="418"/>
      <c r="D43" s="490">
        <v>6369</v>
      </c>
      <c r="E43" s="535">
        <v>71</v>
      </c>
      <c r="F43" s="535">
        <v>73</v>
      </c>
      <c r="G43" s="491">
        <v>36.200000000000003</v>
      </c>
      <c r="H43" s="424"/>
      <c r="I43" s="427"/>
    </row>
    <row r="44" spans="1:9" x14ac:dyDescent="0.35">
      <c r="A44" s="402"/>
      <c r="B44" s="424" t="s">
        <v>581</v>
      </c>
      <c r="C44" s="418"/>
      <c r="D44" s="490">
        <v>7556</v>
      </c>
      <c r="E44" s="535">
        <v>74</v>
      </c>
      <c r="F44" s="535">
        <v>75</v>
      </c>
      <c r="G44" s="491">
        <v>36.799999999999997</v>
      </c>
      <c r="H44" s="424"/>
      <c r="I44" s="427"/>
    </row>
    <row r="45" spans="1:9" x14ac:dyDescent="0.35">
      <c r="A45" s="402"/>
      <c r="B45" s="424" t="s">
        <v>582</v>
      </c>
      <c r="C45" s="418"/>
      <c r="D45" s="490">
        <v>7829</v>
      </c>
      <c r="E45" s="535">
        <v>76</v>
      </c>
      <c r="F45" s="535">
        <v>77</v>
      </c>
      <c r="G45" s="491">
        <v>37.200000000000003</v>
      </c>
      <c r="H45" s="424"/>
      <c r="I45" s="427"/>
    </row>
    <row r="46" spans="1:9" x14ac:dyDescent="0.35">
      <c r="A46" s="402"/>
      <c r="B46" s="424"/>
      <c r="C46" s="418"/>
      <c r="D46" s="473"/>
      <c r="E46" s="536"/>
      <c r="F46" s="536"/>
      <c r="G46" s="474"/>
      <c r="H46" s="424"/>
      <c r="I46" s="427"/>
    </row>
    <row r="47" spans="1:9" x14ac:dyDescent="0.35">
      <c r="A47" s="402" t="s">
        <v>585</v>
      </c>
      <c r="B47" s="402" t="s">
        <v>408</v>
      </c>
      <c r="C47" s="426"/>
      <c r="D47" s="473"/>
      <c r="E47" s="536"/>
      <c r="F47" s="536"/>
      <c r="G47" s="474"/>
      <c r="H47" s="424"/>
      <c r="I47" s="427"/>
    </row>
    <row r="48" spans="1:9" x14ac:dyDescent="0.35">
      <c r="A48" s="424"/>
      <c r="B48" s="424" t="s">
        <v>573</v>
      </c>
      <c r="C48" s="418"/>
      <c r="D48" s="490">
        <v>9586</v>
      </c>
      <c r="E48" s="535">
        <v>51</v>
      </c>
      <c r="F48" s="535">
        <v>54</v>
      </c>
      <c r="G48" s="491">
        <v>31.1</v>
      </c>
      <c r="H48" s="424"/>
      <c r="I48" s="427"/>
    </row>
    <row r="49" spans="1:9" x14ac:dyDescent="0.35">
      <c r="A49" s="424"/>
      <c r="B49" s="428" t="s">
        <v>574</v>
      </c>
      <c r="C49" s="429"/>
      <c r="D49" s="490">
        <v>9948</v>
      </c>
      <c r="E49" s="535">
        <v>53</v>
      </c>
      <c r="F49" s="535">
        <v>57</v>
      </c>
      <c r="G49" s="491">
        <v>31.6</v>
      </c>
      <c r="H49" s="424"/>
      <c r="I49" s="427"/>
    </row>
    <row r="50" spans="1:9" x14ac:dyDescent="0.35">
      <c r="A50" s="424"/>
      <c r="B50" s="424" t="s">
        <v>575</v>
      </c>
      <c r="C50" s="418"/>
      <c r="D50" s="490">
        <v>7237</v>
      </c>
      <c r="E50" s="535">
        <v>56</v>
      </c>
      <c r="F50" s="535">
        <v>59</v>
      </c>
      <c r="G50" s="491">
        <v>32.299999999999997</v>
      </c>
      <c r="H50" s="424"/>
      <c r="I50" s="427"/>
    </row>
    <row r="51" spans="1:9" x14ac:dyDescent="0.35">
      <c r="A51" s="424"/>
      <c r="B51" s="424" t="s">
        <v>576</v>
      </c>
      <c r="C51" s="418"/>
      <c r="D51" s="490">
        <v>6405</v>
      </c>
      <c r="E51" s="535">
        <v>60</v>
      </c>
      <c r="F51" s="535">
        <v>63</v>
      </c>
      <c r="G51" s="491">
        <v>33.299999999999997</v>
      </c>
      <c r="H51" s="424"/>
      <c r="I51" s="427"/>
    </row>
    <row r="52" spans="1:9" x14ac:dyDescent="0.35">
      <c r="A52" s="424"/>
      <c r="B52" s="424" t="s">
        <v>577</v>
      </c>
      <c r="C52" s="418"/>
      <c r="D52" s="490">
        <v>5665</v>
      </c>
      <c r="E52" s="535">
        <v>64</v>
      </c>
      <c r="F52" s="535">
        <v>66</v>
      </c>
      <c r="G52" s="491">
        <v>33.9</v>
      </c>
      <c r="H52" s="424"/>
      <c r="I52" s="427"/>
    </row>
    <row r="53" spans="1:9" x14ac:dyDescent="0.35">
      <c r="A53" s="424"/>
      <c r="B53" s="424" t="s">
        <v>578</v>
      </c>
      <c r="C53" s="418"/>
      <c r="D53" s="490">
        <v>5089</v>
      </c>
      <c r="E53" s="535">
        <v>66</v>
      </c>
      <c r="F53" s="535">
        <v>69</v>
      </c>
      <c r="G53" s="491">
        <v>34.5</v>
      </c>
      <c r="H53" s="424"/>
      <c r="I53" s="427"/>
    </row>
    <row r="54" spans="1:9" x14ac:dyDescent="0.35">
      <c r="A54" s="424"/>
      <c r="B54" s="424" t="s">
        <v>579</v>
      </c>
      <c r="C54" s="418"/>
      <c r="D54" s="490">
        <v>5513</v>
      </c>
      <c r="E54" s="535">
        <v>69</v>
      </c>
      <c r="F54" s="535">
        <v>71</v>
      </c>
      <c r="G54" s="491">
        <v>35.200000000000003</v>
      </c>
      <c r="H54" s="424"/>
      <c r="I54" s="427"/>
    </row>
    <row r="55" spans="1:9" x14ac:dyDescent="0.35">
      <c r="A55" s="424"/>
      <c r="B55" s="424" t="s">
        <v>580</v>
      </c>
      <c r="C55" s="418"/>
      <c r="D55" s="490">
        <v>5289</v>
      </c>
      <c r="E55" s="535">
        <v>72</v>
      </c>
      <c r="F55" s="535">
        <v>73</v>
      </c>
      <c r="G55" s="491">
        <v>35.6</v>
      </c>
      <c r="H55" s="424"/>
      <c r="I55" s="427"/>
    </row>
    <row r="56" spans="1:9" x14ac:dyDescent="0.35">
      <c r="A56" s="424"/>
      <c r="B56" s="424" t="s">
        <v>581</v>
      </c>
      <c r="C56" s="418"/>
      <c r="D56" s="490">
        <v>5723</v>
      </c>
      <c r="E56" s="535">
        <v>72</v>
      </c>
      <c r="F56" s="535">
        <v>74</v>
      </c>
      <c r="G56" s="491">
        <v>35.700000000000003</v>
      </c>
      <c r="H56" s="424"/>
      <c r="I56" s="427"/>
    </row>
    <row r="57" spans="1:9" x14ac:dyDescent="0.35">
      <c r="A57" s="424"/>
      <c r="B57" s="424" t="s">
        <v>582</v>
      </c>
      <c r="C57" s="418"/>
      <c r="D57" s="490">
        <v>5509</v>
      </c>
      <c r="E57" s="535">
        <v>76</v>
      </c>
      <c r="F57" s="535">
        <v>77</v>
      </c>
      <c r="G57" s="491">
        <v>36.799999999999997</v>
      </c>
      <c r="H57" s="424"/>
      <c r="I57" s="427"/>
    </row>
    <row r="58" spans="1:9" x14ac:dyDescent="0.35">
      <c r="A58" s="424"/>
      <c r="B58" s="424"/>
      <c r="C58" s="418"/>
      <c r="D58" s="473"/>
      <c r="E58" s="536"/>
      <c r="F58" s="536"/>
      <c r="G58" s="474"/>
      <c r="H58" s="424"/>
      <c r="I58" s="427"/>
    </row>
    <row r="59" spans="1:9" x14ac:dyDescent="0.35">
      <c r="A59" s="402" t="s">
        <v>586</v>
      </c>
      <c r="B59" s="402" t="s">
        <v>299</v>
      </c>
      <c r="C59" s="426"/>
      <c r="D59" s="473"/>
      <c r="E59" s="536"/>
      <c r="F59" s="536"/>
      <c r="G59" s="474"/>
      <c r="H59" s="424"/>
      <c r="I59" s="427"/>
    </row>
    <row r="60" spans="1:9" x14ac:dyDescent="0.35">
      <c r="A60" s="402"/>
      <c r="B60" s="424" t="s">
        <v>573</v>
      </c>
      <c r="C60" s="418"/>
      <c r="D60" s="490">
        <v>5756</v>
      </c>
      <c r="E60" s="535">
        <v>48</v>
      </c>
      <c r="F60" s="535">
        <v>52</v>
      </c>
      <c r="G60" s="491">
        <v>31.2</v>
      </c>
      <c r="H60" s="424"/>
      <c r="I60" s="427"/>
    </row>
    <row r="61" spans="1:9" x14ac:dyDescent="0.35">
      <c r="A61" s="402"/>
      <c r="B61" s="428" t="s">
        <v>574</v>
      </c>
      <c r="C61" s="429"/>
      <c r="D61" s="490">
        <v>6274</v>
      </c>
      <c r="E61" s="535">
        <v>52</v>
      </c>
      <c r="F61" s="535">
        <v>55</v>
      </c>
      <c r="G61" s="491">
        <v>31.9</v>
      </c>
      <c r="H61" s="424"/>
      <c r="I61" s="427"/>
    </row>
    <row r="62" spans="1:9" x14ac:dyDescent="0.35">
      <c r="A62" s="402"/>
      <c r="B62" s="424" t="s">
        <v>575</v>
      </c>
      <c r="C62" s="418"/>
      <c r="D62" s="490">
        <v>5549</v>
      </c>
      <c r="E62" s="535">
        <v>56</v>
      </c>
      <c r="F62" s="535">
        <v>59</v>
      </c>
      <c r="G62" s="491">
        <v>32.700000000000003</v>
      </c>
      <c r="H62" s="424"/>
      <c r="I62" s="427"/>
    </row>
    <row r="63" spans="1:9" x14ac:dyDescent="0.35">
      <c r="A63" s="402"/>
      <c r="B63" s="424" t="s">
        <v>576</v>
      </c>
      <c r="C63" s="418"/>
      <c r="D63" s="490">
        <v>5599</v>
      </c>
      <c r="E63" s="535">
        <v>58</v>
      </c>
      <c r="F63" s="535">
        <v>60</v>
      </c>
      <c r="G63" s="491">
        <v>33.4</v>
      </c>
      <c r="H63" s="424"/>
      <c r="I63" s="427"/>
    </row>
    <row r="64" spans="1:9" x14ac:dyDescent="0.35">
      <c r="A64" s="402"/>
      <c r="B64" s="424" t="s">
        <v>577</v>
      </c>
      <c r="C64" s="418"/>
      <c r="D64" s="490">
        <v>5572</v>
      </c>
      <c r="E64" s="535">
        <v>62</v>
      </c>
      <c r="F64" s="535">
        <v>64</v>
      </c>
      <c r="G64" s="491">
        <v>34</v>
      </c>
      <c r="H64" s="424"/>
      <c r="I64" s="427"/>
    </row>
    <row r="65" spans="1:9" x14ac:dyDescent="0.35">
      <c r="A65" s="402"/>
      <c r="B65" s="424" t="s">
        <v>578</v>
      </c>
      <c r="C65" s="418"/>
      <c r="D65" s="490">
        <v>5100</v>
      </c>
      <c r="E65" s="535">
        <v>66</v>
      </c>
      <c r="F65" s="535">
        <v>68</v>
      </c>
      <c r="G65" s="491">
        <v>34.799999999999997</v>
      </c>
      <c r="H65" s="424"/>
      <c r="I65" s="427"/>
    </row>
    <row r="66" spans="1:9" x14ac:dyDescent="0.35">
      <c r="A66" s="402"/>
      <c r="B66" s="424" t="s">
        <v>579</v>
      </c>
      <c r="C66" s="418"/>
      <c r="D66" s="490">
        <v>5258</v>
      </c>
      <c r="E66" s="535">
        <v>67</v>
      </c>
      <c r="F66" s="535">
        <v>69</v>
      </c>
      <c r="G66" s="491">
        <v>35.1</v>
      </c>
      <c r="H66" s="424"/>
      <c r="I66" s="427"/>
    </row>
    <row r="67" spans="1:9" x14ac:dyDescent="0.35">
      <c r="A67" s="402"/>
      <c r="B67" s="424" t="s">
        <v>580</v>
      </c>
      <c r="C67" s="418"/>
      <c r="D67" s="490">
        <v>6112</v>
      </c>
      <c r="E67" s="535">
        <v>69</v>
      </c>
      <c r="F67" s="535">
        <v>71</v>
      </c>
      <c r="G67" s="491">
        <v>35.9</v>
      </c>
      <c r="H67" s="424"/>
      <c r="I67" s="427"/>
    </row>
    <row r="68" spans="1:9" x14ac:dyDescent="0.35">
      <c r="A68" s="402"/>
      <c r="B68" s="424" t="s">
        <v>581</v>
      </c>
      <c r="C68" s="418"/>
      <c r="D68" s="490">
        <v>5701</v>
      </c>
      <c r="E68" s="535">
        <v>71</v>
      </c>
      <c r="F68" s="535">
        <v>73</v>
      </c>
      <c r="G68" s="491">
        <v>36.299999999999997</v>
      </c>
      <c r="H68" s="424"/>
      <c r="I68" s="427"/>
    </row>
    <row r="69" spans="1:9" x14ac:dyDescent="0.35">
      <c r="A69" s="402"/>
      <c r="B69" s="424" t="s">
        <v>582</v>
      </c>
      <c r="C69" s="418"/>
      <c r="D69" s="490">
        <v>4268</v>
      </c>
      <c r="E69" s="535">
        <v>72</v>
      </c>
      <c r="F69" s="535">
        <v>73</v>
      </c>
      <c r="G69" s="491">
        <v>36.6</v>
      </c>
      <c r="H69" s="424"/>
      <c r="I69" s="427"/>
    </row>
    <row r="70" spans="1:9" x14ac:dyDescent="0.35">
      <c r="A70" s="402"/>
      <c r="B70" s="424"/>
      <c r="C70" s="418"/>
      <c r="D70" s="473"/>
      <c r="E70" s="536"/>
      <c r="F70" s="536"/>
      <c r="G70" s="474"/>
      <c r="H70" s="424"/>
      <c r="I70" s="427"/>
    </row>
    <row r="71" spans="1:9" x14ac:dyDescent="0.35">
      <c r="A71" s="402" t="s">
        <v>412</v>
      </c>
      <c r="B71" s="402" t="s">
        <v>309</v>
      </c>
      <c r="C71" s="426"/>
      <c r="D71" s="473"/>
      <c r="E71" s="536"/>
      <c r="F71" s="536"/>
      <c r="G71" s="474"/>
      <c r="H71" s="424"/>
      <c r="I71" s="427"/>
    </row>
    <row r="72" spans="1:9" x14ac:dyDescent="0.35">
      <c r="A72" s="424"/>
      <c r="B72" s="424" t="s">
        <v>573</v>
      </c>
      <c r="C72" s="418"/>
      <c r="D72" s="490">
        <v>13704</v>
      </c>
      <c r="E72" s="535">
        <v>53</v>
      </c>
      <c r="F72" s="535">
        <v>57</v>
      </c>
      <c r="G72" s="491">
        <v>31.9</v>
      </c>
      <c r="H72" s="424"/>
      <c r="I72" s="427"/>
    </row>
    <row r="73" spans="1:9" x14ac:dyDescent="0.35">
      <c r="A73" s="424"/>
      <c r="B73" s="428" t="s">
        <v>574</v>
      </c>
      <c r="C73" s="429"/>
      <c r="D73" s="490">
        <v>11029</v>
      </c>
      <c r="E73" s="535">
        <v>54</v>
      </c>
      <c r="F73" s="535">
        <v>57</v>
      </c>
      <c r="G73" s="491">
        <v>32.200000000000003</v>
      </c>
      <c r="H73" s="424"/>
      <c r="I73" s="427"/>
    </row>
    <row r="74" spans="1:9" x14ac:dyDescent="0.35">
      <c r="A74" s="424"/>
      <c r="B74" s="424" t="s">
        <v>575</v>
      </c>
      <c r="C74" s="418"/>
      <c r="D74" s="490">
        <v>7922</v>
      </c>
      <c r="E74" s="535">
        <v>56</v>
      </c>
      <c r="F74" s="535">
        <v>59</v>
      </c>
      <c r="G74" s="491">
        <v>32.9</v>
      </c>
      <c r="H74" s="424"/>
      <c r="I74" s="427"/>
    </row>
    <row r="75" spans="1:9" x14ac:dyDescent="0.35">
      <c r="A75" s="424"/>
      <c r="B75" s="424" t="s">
        <v>576</v>
      </c>
      <c r="C75" s="418"/>
      <c r="D75" s="490">
        <v>6643</v>
      </c>
      <c r="E75" s="535">
        <v>60</v>
      </c>
      <c r="F75" s="535">
        <v>63</v>
      </c>
      <c r="G75" s="491">
        <v>33.799999999999997</v>
      </c>
      <c r="H75" s="424"/>
      <c r="I75" s="427"/>
    </row>
    <row r="76" spans="1:9" x14ac:dyDescent="0.35">
      <c r="A76" s="424"/>
      <c r="B76" s="424" t="s">
        <v>577</v>
      </c>
      <c r="C76" s="418"/>
      <c r="D76" s="490">
        <v>6062</v>
      </c>
      <c r="E76" s="535">
        <v>65</v>
      </c>
      <c r="F76" s="535">
        <v>67</v>
      </c>
      <c r="G76" s="491">
        <v>34.5</v>
      </c>
      <c r="H76" s="424"/>
      <c r="I76" s="427"/>
    </row>
    <row r="77" spans="1:9" x14ac:dyDescent="0.35">
      <c r="A77" s="424"/>
      <c r="B77" s="424" t="s">
        <v>578</v>
      </c>
      <c r="C77" s="418"/>
      <c r="D77" s="490">
        <v>5864</v>
      </c>
      <c r="E77" s="535">
        <v>66</v>
      </c>
      <c r="F77" s="535">
        <v>69</v>
      </c>
      <c r="G77" s="491">
        <v>35.200000000000003</v>
      </c>
      <c r="H77" s="424"/>
      <c r="I77" s="427"/>
    </row>
    <row r="78" spans="1:9" x14ac:dyDescent="0.35">
      <c r="A78" s="424"/>
      <c r="B78" s="424" t="s">
        <v>579</v>
      </c>
      <c r="C78" s="418"/>
      <c r="D78" s="490">
        <v>5299</v>
      </c>
      <c r="E78" s="535">
        <v>68</v>
      </c>
      <c r="F78" s="535">
        <v>70</v>
      </c>
      <c r="G78" s="491">
        <v>35.700000000000003</v>
      </c>
      <c r="H78" s="424"/>
      <c r="I78" s="427"/>
    </row>
    <row r="79" spans="1:9" x14ac:dyDescent="0.35">
      <c r="A79" s="424"/>
      <c r="B79" s="424" t="s">
        <v>580</v>
      </c>
      <c r="C79" s="418"/>
      <c r="D79" s="490">
        <v>4951</v>
      </c>
      <c r="E79" s="535">
        <v>72</v>
      </c>
      <c r="F79" s="535">
        <v>73</v>
      </c>
      <c r="G79" s="491">
        <v>36.5</v>
      </c>
      <c r="H79" s="424"/>
      <c r="I79" s="427"/>
    </row>
    <row r="80" spans="1:9" x14ac:dyDescent="0.35">
      <c r="A80" s="424"/>
      <c r="B80" s="424" t="s">
        <v>581</v>
      </c>
      <c r="C80" s="418"/>
      <c r="D80" s="490">
        <v>4907</v>
      </c>
      <c r="E80" s="535">
        <v>73</v>
      </c>
      <c r="F80" s="535">
        <v>75</v>
      </c>
      <c r="G80" s="491">
        <v>36.700000000000003</v>
      </c>
      <c r="H80" s="424"/>
      <c r="I80" s="427"/>
    </row>
    <row r="81" spans="1:9" x14ac:dyDescent="0.35">
      <c r="A81" s="424"/>
      <c r="B81" s="424" t="s">
        <v>582</v>
      </c>
      <c r="C81" s="418"/>
      <c r="D81" s="490">
        <v>4319</v>
      </c>
      <c r="E81" s="535">
        <v>76</v>
      </c>
      <c r="F81" s="535">
        <v>78</v>
      </c>
      <c r="G81" s="491">
        <v>37.4</v>
      </c>
      <c r="H81" s="424"/>
      <c r="I81" s="427"/>
    </row>
    <row r="82" spans="1:9" x14ac:dyDescent="0.35">
      <c r="A82" s="424"/>
      <c r="B82" s="424"/>
      <c r="C82" s="418"/>
      <c r="D82" s="473"/>
      <c r="E82" s="536"/>
      <c r="F82" s="536"/>
      <c r="G82" s="474"/>
      <c r="H82" s="424"/>
      <c r="I82" s="427"/>
    </row>
    <row r="83" spans="1:9" x14ac:dyDescent="0.35">
      <c r="A83" s="402" t="s">
        <v>587</v>
      </c>
      <c r="B83" s="402" t="s">
        <v>510</v>
      </c>
      <c r="C83" s="426"/>
      <c r="D83" s="473"/>
      <c r="E83" s="536"/>
      <c r="F83" s="536"/>
      <c r="G83" s="474"/>
      <c r="H83" s="424"/>
      <c r="I83" s="427"/>
    </row>
    <row r="84" spans="1:9" x14ac:dyDescent="0.35">
      <c r="A84" s="402"/>
      <c r="B84" s="424" t="s">
        <v>573</v>
      </c>
      <c r="C84" s="418"/>
      <c r="D84" s="490">
        <v>3726</v>
      </c>
      <c r="E84" s="535">
        <v>54</v>
      </c>
      <c r="F84" s="535">
        <v>57</v>
      </c>
      <c r="G84" s="491">
        <v>32.1</v>
      </c>
      <c r="H84" s="424"/>
      <c r="I84" s="427"/>
    </row>
    <row r="85" spans="1:9" x14ac:dyDescent="0.35">
      <c r="A85" s="402"/>
      <c r="B85" s="428" t="s">
        <v>574</v>
      </c>
      <c r="C85" s="429"/>
      <c r="D85" s="490">
        <v>6290</v>
      </c>
      <c r="E85" s="535">
        <v>55</v>
      </c>
      <c r="F85" s="535">
        <v>58</v>
      </c>
      <c r="G85" s="491">
        <v>32.6</v>
      </c>
      <c r="H85" s="424"/>
      <c r="I85" s="427"/>
    </row>
    <row r="86" spans="1:9" x14ac:dyDescent="0.35">
      <c r="A86" s="402"/>
      <c r="B86" s="424" t="s">
        <v>575</v>
      </c>
      <c r="C86" s="418"/>
      <c r="D86" s="490">
        <v>7495</v>
      </c>
      <c r="E86" s="535">
        <v>58</v>
      </c>
      <c r="F86" s="535">
        <v>61</v>
      </c>
      <c r="G86" s="491">
        <v>33.1</v>
      </c>
      <c r="H86" s="424"/>
      <c r="I86" s="427"/>
    </row>
    <row r="87" spans="1:9" x14ac:dyDescent="0.35">
      <c r="A87" s="402"/>
      <c r="B87" s="424" t="s">
        <v>576</v>
      </c>
      <c r="C87" s="418"/>
      <c r="D87" s="490">
        <v>8503</v>
      </c>
      <c r="E87" s="535">
        <v>62</v>
      </c>
      <c r="F87" s="535">
        <v>64</v>
      </c>
      <c r="G87" s="491">
        <v>33.700000000000003</v>
      </c>
      <c r="H87" s="424"/>
      <c r="I87" s="427"/>
    </row>
    <row r="88" spans="1:9" x14ac:dyDescent="0.35">
      <c r="A88" s="402"/>
      <c r="B88" s="424" t="s">
        <v>577</v>
      </c>
      <c r="C88" s="418"/>
      <c r="D88" s="490">
        <v>8597</v>
      </c>
      <c r="E88" s="535">
        <v>65</v>
      </c>
      <c r="F88" s="535">
        <v>67</v>
      </c>
      <c r="G88" s="491">
        <v>34.4</v>
      </c>
      <c r="H88" s="424"/>
      <c r="I88" s="427"/>
    </row>
    <row r="89" spans="1:9" x14ac:dyDescent="0.35">
      <c r="A89" s="402"/>
      <c r="B89" s="424" t="s">
        <v>578</v>
      </c>
      <c r="C89" s="418"/>
      <c r="D89" s="490">
        <v>8637</v>
      </c>
      <c r="E89" s="535">
        <v>66</v>
      </c>
      <c r="F89" s="535">
        <v>68</v>
      </c>
      <c r="G89" s="491">
        <v>34.6</v>
      </c>
      <c r="H89" s="424"/>
      <c r="I89" s="427"/>
    </row>
    <row r="90" spans="1:9" x14ac:dyDescent="0.35">
      <c r="A90" s="402"/>
      <c r="B90" s="424" t="s">
        <v>579</v>
      </c>
      <c r="C90" s="418"/>
      <c r="D90" s="490">
        <v>8711</v>
      </c>
      <c r="E90" s="535">
        <v>68</v>
      </c>
      <c r="F90" s="535">
        <v>69</v>
      </c>
      <c r="G90" s="491">
        <v>34.9</v>
      </c>
      <c r="H90" s="424"/>
      <c r="I90" s="427"/>
    </row>
    <row r="91" spans="1:9" x14ac:dyDescent="0.35">
      <c r="A91" s="402"/>
      <c r="B91" s="424" t="s">
        <v>580</v>
      </c>
      <c r="C91" s="418"/>
      <c r="D91" s="490">
        <v>8764</v>
      </c>
      <c r="E91" s="535">
        <v>69</v>
      </c>
      <c r="F91" s="535">
        <v>71</v>
      </c>
      <c r="G91" s="491">
        <v>35.4</v>
      </c>
      <c r="H91" s="424"/>
      <c r="I91" s="427"/>
    </row>
    <row r="92" spans="1:9" x14ac:dyDescent="0.35">
      <c r="A92" s="402"/>
      <c r="B92" s="424" t="s">
        <v>581</v>
      </c>
      <c r="C92" s="418"/>
      <c r="D92" s="490">
        <v>6466</v>
      </c>
      <c r="E92" s="535">
        <v>71</v>
      </c>
      <c r="F92" s="535">
        <v>73</v>
      </c>
      <c r="G92" s="491">
        <v>35.799999999999997</v>
      </c>
      <c r="H92" s="424"/>
      <c r="I92" s="427"/>
    </row>
    <row r="93" spans="1:9" x14ac:dyDescent="0.35">
      <c r="A93" s="402"/>
      <c r="B93" s="424" t="s">
        <v>582</v>
      </c>
      <c r="C93" s="418"/>
      <c r="D93" s="490">
        <v>5421</v>
      </c>
      <c r="E93" s="535">
        <v>74</v>
      </c>
      <c r="F93" s="535">
        <v>76</v>
      </c>
      <c r="G93" s="491">
        <v>36.5</v>
      </c>
      <c r="H93" s="424"/>
      <c r="I93" s="427"/>
    </row>
    <row r="94" spans="1:9" x14ac:dyDescent="0.35">
      <c r="A94" s="402"/>
      <c r="B94" s="424"/>
      <c r="C94" s="418"/>
      <c r="D94" s="473"/>
      <c r="E94" s="536"/>
      <c r="F94" s="536"/>
      <c r="G94" s="474"/>
      <c r="H94" s="424"/>
      <c r="I94" s="427"/>
    </row>
    <row r="95" spans="1:9" x14ac:dyDescent="0.35">
      <c r="A95" s="402" t="s">
        <v>588</v>
      </c>
      <c r="B95" s="402" t="s">
        <v>336</v>
      </c>
      <c r="C95" s="426"/>
      <c r="D95" s="473"/>
      <c r="E95" s="536"/>
      <c r="F95" s="536"/>
      <c r="G95" s="474"/>
      <c r="H95" s="424"/>
      <c r="I95" s="427"/>
    </row>
    <row r="96" spans="1:9" x14ac:dyDescent="0.35">
      <c r="A96" s="424"/>
      <c r="B96" s="424" t="s">
        <v>573</v>
      </c>
      <c r="C96" s="418"/>
      <c r="D96" s="490">
        <v>30207</v>
      </c>
      <c r="E96" s="535">
        <v>61</v>
      </c>
      <c r="F96" s="535">
        <v>64</v>
      </c>
      <c r="G96" s="491">
        <v>33.6</v>
      </c>
      <c r="H96" s="424"/>
      <c r="I96" s="427"/>
    </row>
    <row r="97" spans="1:9" x14ac:dyDescent="0.35">
      <c r="A97" s="424"/>
      <c r="B97" s="428" t="s">
        <v>574</v>
      </c>
      <c r="C97" s="429"/>
      <c r="D97" s="490">
        <v>21720</v>
      </c>
      <c r="E97" s="535">
        <v>63</v>
      </c>
      <c r="F97" s="535">
        <v>65</v>
      </c>
      <c r="G97" s="491">
        <v>33.799999999999997</v>
      </c>
      <c r="H97" s="424"/>
      <c r="I97" s="427"/>
    </row>
    <row r="98" spans="1:9" x14ac:dyDescent="0.35">
      <c r="A98" s="424"/>
      <c r="B98" s="424" t="s">
        <v>575</v>
      </c>
      <c r="C98" s="418"/>
      <c r="D98" s="490">
        <v>15708</v>
      </c>
      <c r="E98" s="535">
        <v>65</v>
      </c>
      <c r="F98" s="535">
        <v>68</v>
      </c>
      <c r="G98" s="491">
        <v>34.1</v>
      </c>
      <c r="H98" s="424"/>
      <c r="I98" s="427"/>
    </row>
    <row r="99" spans="1:9" x14ac:dyDescent="0.35">
      <c r="A99" s="424"/>
      <c r="B99" s="424" t="s">
        <v>576</v>
      </c>
      <c r="C99" s="418"/>
      <c r="D99" s="490">
        <v>10543</v>
      </c>
      <c r="E99" s="535">
        <v>68</v>
      </c>
      <c r="F99" s="535">
        <v>70</v>
      </c>
      <c r="G99" s="491">
        <v>34.9</v>
      </c>
      <c r="H99" s="424"/>
      <c r="I99" s="427"/>
    </row>
    <row r="100" spans="1:9" x14ac:dyDescent="0.35">
      <c r="A100" s="424"/>
      <c r="B100" s="424" t="s">
        <v>577</v>
      </c>
      <c r="C100" s="418"/>
      <c r="D100" s="490">
        <v>7389</v>
      </c>
      <c r="E100" s="535">
        <v>69</v>
      </c>
      <c r="F100" s="535">
        <v>70</v>
      </c>
      <c r="G100" s="491">
        <v>35.299999999999997</v>
      </c>
      <c r="H100" s="424"/>
      <c r="I100" s="427"/>
    </row>
    <row r="101" spans="1:9" x14ac:dyDescent="0.35">
      <c r="A101" s="424"/>
      <c r="B101" s="424" t="s">
        <v>578</v>
      </c>
      <c r="C101" s="418"/>
      <c r="D101" s="490">
        <v>5487</v>
      </c>
      <c r="E101" s="535">
        <v>71</v>
      </c>
      <c r="F101" s="535">
        <v>73</v>
      </c>
      <c r="G101" s="491">
        <v>35.700000000000003</v>
      </c>
      <c r="H101" s="424"/>
      <c r="I101" s="427"/>
    </row>
    <row r="102" spans="1:9" x14ac:dyDescent="0.35">
      <c r="A102" s="424"/>
      <c r="B102" s="424" t="s">
        <v>579</v>
      </c>
      <c r="C102" s="418"/>
      <c r="D102" s="490">
        <v>4858</v>
      </c>
      <c r="E102" s="535">
        <v>74</v>
      </c>
      <c r="F102" s="535">
        <v>75</v>
      </c>
      <c r="G102" s="491">
        <v>36.200000000000003</v>
      </c>
      <c r="H102" s="424"/>
      <c r="I102" s="427"/>
    </row>
    <row r="103" spans="1:9" x14ac:dyDescent="0.35">
      <c r="A103" s="424"/>
      <c r="B103" s="424" t="s">
        <v>580</v>
      </c>
      <c r="C103" s="418"/>
      <c r="D103" s="490">
        <v>3946</v>
      </c>
      <c r="E103" s="535">
        <v>74</v>
      </c>
      <c r="F103" s="535">
        <v>75</v>
      </c>
      <c r="G103" s="491">
        <v>36.4</v>
      </c>
      <c r="H103" s="424"/>
      <c r="I103" s="427"/>
    </row>
    <row r="104" spans="1:9" x14ac:dyDescent="0.35">
      <c r="A104" s="424"/>
      <c r="B104" s="424" t="s">
        <v>581</v>
      </c>
      <c r="C104" s="418"/>
      <c r="D104" s="490">
        <v>3628</v>
      </c>
      <c r="E104" s="535">
        <v>77</v>
      </c>
      <c r="F104" s="535">
        <v>78</v>
      </c>
      <c r="G104" s="491">
        <v>37.299999999999997</v>
      </c>
      <c r="H104" s="424"/>
      <c r="I104" s="427"/>
    </row>
    <row r="105" spans="1:9" x14ac:dyDescent="0.35">
      <c r="A105" s="424"/>
      <c r="B105" s="424" t="s">
        <v>582</v>
      </c>
      <c r="C105" s="418"/>
      <c r="D105" s="490">
        <v>2946</v>
      </c>
      <c r="E105" s="535">
        <v>76</v>
      </c>
      <c r="F105" s="535">
        <v>77</v>
      </c>
      <c r="G105" s="491">
        <v>37.5</v>
      </c>
      <c r="H105" s="424"/>
      <c r="I105" s="427"/>
    </row>
    <row r="106" spans="1:9" x14ac:dyDescent="0.35">
      <c r="A106" s="424"/>
      <c r="B106" s="424"/>
      <c r="C106" s="418"/>
      <c r="D106" s="473"/>
      <c r="E106" s="536"/>
      <c r="F106" s="536"/>
      <c r="G106" s="474"/>
      <c r="H106" s="424"/>
      <c r="I106" s="427"/>
    </row>
    <row r="107" spans="1:9" x14ac:dyDescent="0.35">
      <c r="A107" s="402" t="s">
        <v>589</v>
      </c>
      <c r="B107" s="402" t="s">
        <v>372</v>
      </c>
      <c r="C107" s="426"/>
      <c r="D107" s="473"/>
      <c r="E107" s="536"/>
      <c r="F107" s="536"/>
      <c r="G107" s="474"/>
      <c r="H107" s="424"/>
      <c r="I107" s="427"/>
    </row>
    <row r="108" spans="1:9" x14ac:dyDescent="0.35">
      <c r="A108" s="402"/>
      <c r="B108" s="424" t="s">
        <v>573</v>
      </c>
      <c r="C108" s="418"/>
      <c r="D108" s="490">
        <v>4218</v>
      </c>
      <c r="E108" s="535">
        <v>58</v>
      </c>
      <c r="F108" s="535">
        <v>60</v>
      </c>
      <c r="G108" s="491">
        <v>32.9</v>
      </c>
      <c r="H108" s="424"/>
      <c r="I108" s="427"/>
    </row>
    <row r="109" spans="1:9" x14ac:dyDescent="0.35">
      <c r="A109" s="402"/>
      <c r="B109" s="428" t="s">
        <v>574</v>
      </c>
      <c r="C109" s="429"/>
      <c r="D109" s="490">
        <v>6975</v>
      </c>
      <c r="E109" s="535">
        <v>60</v>
      </c>
      <c r="F109" s="535">
        <v>62</v>
      </c>
      <c r="G109" s="491">
        <v>33.4</v>
      </c>
      <c r="H109" s="424"/>
      <c r="I109" s="427"/>
    </row>
    <row r="110" spans="1:9" x14ac:dyDescent="0.35">
      <c r="A110" s="402"/>
      <c r="B110" s="424" t="s">
        <v>575</v>
      </c>
      <c r="C110" s="418"/>
      <c r="D110" s="490">
        <v>9638</v>
      </c>
      <c r="E110" s="535">
        <v>62</v>
      </c>
      <c r="F110" s="535">
        <v>64</v>
      </c>
      <c r="G110" s="491">
        <v>33.700000000000003</v>
      </c>
      <c r="H110" s="424"/>
      <c r="I110" s="427"/>
    </row>
    <row r="111" spans="1:9" x14ac:dyDescent="0.35">
      <c r="A111" s="402"/>
      <c r="B111" s="424" t="s">
        <v>576</v>
      </c>
      <c r="C111" s="418"/>
      <c r="D111" s="490">
        <v>12414</v>
      </c>
      <c r="E111" s="535">
        <v>64</v>
      </c>
      <c r="F111" s="535">
        <v>66</v>
      </c>
      <c r="G111" s="491">
        <v>34.1</v>
      </c>
      <c r="H111" s="424"/>
      <c r="I111" s="427"/>
    </row>
    <row r="112" spans="1:9" x14ac:dyDescent="0.35">
      <c r="A112" s="402"/>
      <c r="B112" s="424" t="s">
        <v>577</v>
      </c>
      <c r="C112" s="418"/>
      <c r="D112" s="490">
        <v>11679</v>
      </c>
      <c r="E112" s="535">
        <v>66</v>
      </c>
      <c r="F112" s="535">
        <v>68</v>
      </c>
      <c r="G112" s="491">
        <v>34.799999999999997</v>
      </c>
      <c r="H112" s="424"/>
      <c r="I112" s="427"/>
    </row>
    <row r="113" spans="1:10" x14ac:dyDescent="0.35">
      <c r="A113" s="402"/>
      <c r="B113" s="424" t="s">
        <v>578</v>
      </c>
      <c r="C113" s="418"/>
      <c r="D113" s="490">
        <v>11502</v>
      </c>
      <c r="E113" s="535">
        <v>69</v>
      </c>
      <c r="F113" s="535">
        <v>70</v>
      </c>
      <c r="G113" s="491">
        <v>35.299999999999997</v>
      </c>
      <c r="H113" s="424"/>
      <c r="I113" s="427"/>
    </row>
    <row r="114" spans="1:10" x14ac:dyDescent="0.35">
      <c r="A114" s="402"/>
      <c r="B114" s="424" t="s">
        <v>579</v>
      </c>
      <c r="C114" s="418"/>
      <c r="D114" s="490">
        <v>11651</v>
      </c>
      <c r="E114" s="535">
        <v>72</v>
      </c>
      <c r="F114" s="535">
        <v>73</v>
      </c>
      <c r="G114" s="491">
        <v>35.799999999999997</v>
      </c>
      <c r="H114" s="424"/>
      <c r="I114" s="427"/>
    </row>
    <row r="115" spans="1:10" x14ac:dyDescent="0.35">
      <c r="A115" s="402"/>
      <c r="B115" s="424" t="s">
        <v>580</v>
      </c>
      <c r="C115" s="418"/>
      <c r="D115" s="490">
        <v>11202</v>
      </c>
      <c r="E115" s="535">
        <v>73</v>
      </c>
      <c r="F115" s="535">
        <v>74</v>
      </c>
      <c r="G115" s="491">
        <v>36.1</v>
      </c>
      <c r="H115" s="424"/>
      <c r="I115" s="427"/>
    </row>
    <row r="116" spans="1:10" x14ac:dyDescent="0.35">
      <c r="A116" s="402"/>
      <c r="B116" s="424" t="s">
        <v>581</v>
      </c>
      <c r="C116" s="418"/>
      <c r="D116" s="490">
        <v>11507</v>
      </c>
      <c r="E116" s="535">
        <v>74</v>
      </c>
      <c r="F116" s="535">
        <v>75</v>
      </c>
      <c r="G116" s="491">
        <v>36.4</v>
      </c>
      <c r="H116" s="424"/>
      <c r="I116" s="427"/>
    </row>
    <row r="117" spans="1:10" x14ac:dyDescent="0.35">
      <c r="A117" s="402"/>
      <c r="B117" s="424" t="s">
        <v>582</v>
      </c>
      <c r="C117" s="418"/>
      <c r="D117" s="490">
        <v>14090</v>
      </c>
      <c r="E117" s="535">
        <v>76</v>
      </c>
      <c r="F117" s="535">
        <v>77</v>
      </c>
      <c r="G117" s="491">
        <v>36.9</v>
      </c>
      <c r="H117" s="424"/>
      <c r="I117" s="427"/>
    </row>
    <row r="118" spans="1:10" x14ac:dyDescent="0.35">
      <c r="A118" s="402"/>
      <c r="B118" s="424"/>
      <c r="C118" s="418"/>
      <c r="D118" s="473"/>
      <c r="E118" s="536"/>
      <c r="F118" s="536"/>
      <c r="G118" s="474"/>
      <c r="H118" s="424"/>
      <c r="I118" s="427"/>
    </row>
    <row r="119" spans="1:10" x14ac:dyDescent="0.35">
      <c r="A119" s="402" t="s">
        <v>590</v>
      </c>
      <c r="B119" s="402" t="s">
        <v>392</v>
      </c>
      <c r="C119" s="426"/>
      <c r="D119" s="473"/>
      <c r="E119" s="536"/>
      <c r="F119" s="536"/>
      <c r="G119" s="474"/>
      <c r="H119" s="424"/>
      <c r="I119" s="427"/>
    </row>
    <row r="120" spans="1:10" x14ac:dyDescent="0.35">
      <c r="A120" s="424"/>
      <c r="B120" s="424" t="s">
        <v>573</v>
      </c>
      <c r="C120" s="418"/>
      <c r="D120" s="490">
        <v>3020</v>
      </c>
      <c r="E120" s="535">
        <v>50</v>
      </c>
      <c r="F120" s="535">
        <v>53</v>
      </c>
      <c r="G120" s="491">
        <v>31.7</v>
      </c>
      <c r="H120" s="424"/>
      <c r="I120" s="427"/>
    </row>
    <row r="121" spans="1:10" x14ac:dyDescent="0.35">
      <c r="A121" s="424"/>
      <c r="B121" s="428" t="s">
        <v>574</v>
      </c>
      <c r="C121" s="429"/>
      <c r="D121" s="490">
        <v>3621</v>
      </c>
      <c r="E121" s="535">
        <v>55</v>
      </c>
      <c r="F121" s="535">
        <v>58</v>
      </c>
      <c r="G121" s="491">
        <v>32.6</v>
      </c>
      <c r="H121" s="424"/>
      <c r="I121" s="427"/>
    </row>
    <row r="122" spans="1:10" x14ac:dyDescent="0.35">
      <c r="A122" s="424"/>
      <c r="B122" s="424" t="s">
        <v>575</v>
      </c>
      <c r="C122" s="418"/>
      <c r="D122" s="490">
        <v>5555</v>
      </c>
      <c r="E122" s="535">
        <v>58</v>
      </c>
      <c r="F122" s="535">
        <v>60</v>
      </c>
      <c r="G122" s="491">
        <v>33.4</v>
      </c>
      <c r="H122" s="424"/>
      <c r="I122" s="427"/>
    </row>
    <row r="123" spans="1:10" x14ac:dyDescent="0.35">
      <c r="A123" s="424"/>
      <c r="B123" s="424" t="s">
        <v>576</v>
      </c>
      <c r="C123" s="418"/>
      <c r="D123" s="490">
        <v>6626</v>
      </c>
      <c r="E123" s="535">
        <v>62</v>
      </c>
      <c r="F123" s="535">
        <v>64</v>
      </c>
      <c r="G123" s="491">
        <v>34</v>
      </c>
      <c r="H123" s="424"/>
      <c r="I123" s="427"/>
      <c r="J123" s="344" t="s">
        <v>183</v>
      </c>
    </row>
    <row r="124" spans="1:10" x14ac:dyDescent="0.35">
      <c r="A124" s="424"/>
      <c r="B124" s="424" t="s">
        <v>577</v>
      </c>
      <c r="C124" s="418"/>
      <c r="D124" s="490">
        <v>8051</v>
      </c>
      <c r="E124" s="535">
        <v>66</v>
      </c>
      <c r="F124" s="535">
        <v>67</v>
      </c>
      <c r="G124" s="491">
        <v>34.799999999999997</v>
      </c>
      <c r="H124" s="424"/>
      <c r="I124" s="427"/>
    </row>
    <row r="125" spans="1:10" x14ac:dyDescent="0.35">
      <c r="A125" s="424"/>
      <c r="B125" s="424" t="s">
        <v>578</v>
      </c>
      <c r="C125" s="418"/>
      <c r="D125" s="490">
        <v>8761</v>
      </c>
      <c r="E125" s="535">
        <v>68</v>
      </c>
      <c r="F125" s="535">
        <v>69</v>
      </c>
      <c r="G125" s="491">
        <v>35.299999999999997</v>
      </c>
      <c r="H125" s="424"/>
      <c r="I125" s="427"/>
    </row>
    <row r="126" spans="1:10" x14ac:dyDescent="0.35">
      <c r="A126" s="424"/>
      <c r="B126" s="424" t="s">
        <v>579</v>
      </c>
      <c r="C126" s="418"/>
      <c r="D126" s="490">
        <v>7633</v>
      </c>
      <c r="E126" s="535">
        <v>69</v>
      </c>
      <c r="F126" s="535">
        <v>71</v>
      </c>
      <c r="G126" s="491">
        <v>35.4</v>
      </c>
      <c r="H126" s="424"/>
      <c r="I126" s="427"/>
    </row>
    <row r="127" spans="1:10" x14ac:dyDescent="0.35">
      <c r="A127" s="424"/>
      <c r="B127" s="424" t="s">
        <v>580</v>
      </c>
      <c r="C127" s="418"/>
      <c r="D127" s="490">
        <v>7190</v>
      </c>
      <c r="E127" s="535">
        <v>71</v>
      </c>
      <c r="F127" s="535">
        <v>72</v>
      </c>
      <c r="G127" s="491">
        <v>36.1</v>
      </c>
      <c r="H127" s="424"/>
      <c r="I127" s="427"/>
    </row>
    <row r="128" spans="1:10" x14ac:dyDescent="0.35">
      <c r="A128" s="424"/>
      <c r="B128" s="424" t="s">
        <v>581</v>
      </c>
      <c r="C128" s="418"/>
      <c r="D128" s="490">
        <v>5747</v>
      </c>
      <c r="E128" s="535">
        <v>73</v>
      </c>
      <c r="F128" s="535">
        <v>74</v>
      </c>
      <c r="G128" s="491">
        <v>36.1</v>
      </c>
      <c r="H128" s="424"/>
      <c r="I128" s="427"/>
    </row>
    <row r="129" spans="1:9" x14ac:dyDescent="0.35">
      <c r="A129" s="430"/>
      <c r="B129" s="430" t="s">
        <v>582</v>
      </c>
      <c r="C129" s="431"/>
      <c r="D129" s="492">
        <v>3769</v>
      </c>
      <c r="E129" s="537">
        <v>74</v>
      </c>
      <c r="F129" s="537">
        <v>75</v>
      </c>
      <c r="G129" s="493">
        <v>37.1</v>
      </c>
      <c r="H129" s="430"/>
      <c r="I129" s="427"/>
    </row>
    <row r="130" spans="1:9" x14ac:dyDescent="0.35">
      <c r="A130" s="424"/>
      <c r="B130" s="424"/>
      <c r="C130" s="418"/>
      <c r="D130" s="418"/>
      <c r="E130" s="432"/>
      <c r="F130" s="432"/>
      <c r="G130" s="433" t="s">
        <v>232</v>
      </c>
      <c r="H130" s="432"/>
      <c r="I130" s="418"/>
    </row>
    <row r="131" spans="1:9" x14ac:dyDescent="0.35">
      <c r="A131" s="434"/>
      <c r="B131" s="435"/>
      <c r="C131" s="435"/>
      <c r="D131" s="435"/>
      <c r="E131" s="435"/>
      <c r="F131" s="435"/>
      <c r="G131" s="435"/>
      <c r="H131" s="436"/>
      <c r="I131" s="436"/>
    </row>
    <row r="132" spans="1:9" x14ac:dyDescent="0.35">
      <c r="A132" s="434"/>
      <c r="B132" s="435"/>
      <c r="C132" s="435"/>
      <c r="D132" s="435"/>
      <c r="E132" s="435"/>
      <c r="F132" s="435"/>
      <c r="G132" s="435"/>
      <c r="H132" s="436"/>
      <c r="I132" s="436"/>
    </row>
    <row r="133" spans="1:9" x14ac:dyDescent="0.35">
      <c r="A133" s="434"/>
      <c r="B133" s="437"/>
      <c r="C133" s="437"/>
      <c r="D133" s="437"/>
      <c r="E133" s="437"/>
      <c r="F133" s="437"/>
      <c r="G133" s="437"/>
      <c r="H133" s="434"/>
      <c r="I133" s="434"/>
    </row>
    <row r="134" spans="1:9" x14ac:dyDescent="0.35">
      <c r="A134" s="438"/>
      <c r="B134" s="439"/>
      <c r="C134" s="439"/>
      <c r="D134" s="439"/>
      <c r="E134" s="439"/>
      <c r="F134" s="439"/>
      <c r="G134" s="439"/>
      <c r="H134" s="440"/>
      <c r="I134" s="440"/>
    </row>
    <row r="135" spans="1:9" x14ac:dyDescent="0.35">
      <c r="A135" s="441"/>
      <c r="B135" s="441"/>
      <c r="C135" s="442"/>
      <c r="D135" s="442"/>
      <c r="E135" s="442"/>
      <c r="F135" s="442"/>
      <c r="G135" s="442"/>
      <c r="H135" s="442"/>
      <c r="I135" s="442"/>
    </row>
    <row r="136" spans="1:9" x14ac:dyDescent="0.35">
      <c r="A136" s="443"/>
      <c r="B136" s="444"/>
      <c r="C136" s="444"/>
      <c r="D136" s="444"/>
      <c r="E136" s="444"/>
      <c r="F136" s="444"/>
      <c r="G136" s="444"/>
      <c r="H136" s="444"/>
      <c r="I136" s="444"/>
    </row>
    <row r="137" spans="1:9" x14ac:dyDescent="0.35">
      <c r="A137" s="443"/>
      <c r="B137" s="444"/>
      <c r="C137" s="444"/>
      <c r="D137" s="444"/>
      <c r="E137" s="444"/>
      <c r="F137" s="444"/>
      <c r="G137" s="444"/>
      <c r="H137" s="445"/>
      <c r="I137" s="445"/>
    </row>
    <row r="138" spans="1:9" x14ac:dyDescent="0.35">
      <c r="A138" s="446"/>
      <c r="B138" s="446"/>
      <c r="C138" s="437"/>
      <c r="D138" s="437"/>
      <c r="E138" s="437"/>
      <c r="F138" s="437"/>
      <c r="G138" s="437"/>
      <c r="H138" s="437"/>
      <c r="I138" s="437"/>
    </row>
    <row r="139" spans="1:9" x14ac:dyDescent="0.35">
      <c r="A139" s="447" t="s">
        <v>175</v>
      </c>
      <c r="B139" s="448"/>
      <c r="C139" s="448"/>
      <c r="D139" s="448"/>
      <c r="E139" s="448"/>
      <c r="F139" s="448"/>
      <c r="G139" s="448"/>
      <c r="H139" s="449"/>
      <c r="I139" s="449"/>
    </row>
    <row r="140" spans="1:9" x14ac:dyDescent="0.35">
      <c r="A140" s="448" t="s">
        <v>1099</v>
      </c>
      <c r="B140" s="448"/>
      <c r="C140" s="448"/>
      <c r="D140" s="448"/>
      <c r="E140" s="450"/>
      <c r="F140" s="437"/>
      <c r="G140" s="437"/>
      <c r="H140" s="437"/>
      <c r="I140" s="449"/>
    </row>
  </sheetData>
  <mergeCells count="4">
    <mergeCell ref="A4:D4"/>
    <mergeCell ref="B8:B9"/>
    <mergeCell ref="D8:D9"/>
    <mergeCell ref="E8:G8"/>
  </mergeCells>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0"/>
  <sheetViews>
    <sheetView workbookViewId="0">
      <selection activeCell="G23" sqref="G23"/>
    </sheetView>
  </sheetViews>
  <sheetFormatPr defaultRowHeight="12.75" x14ac:dyDescent="0.35"/>
  <cols>
    <col min="1" max="1" width="10.1328125" customWidth="1"/>
    <col min="2" max="2" width="22.3984375" bestFit="1" customWidth="1"/>
    <col min="3" max="3" width="1.86328125" customWidth="1"/>
    <col min="4" max="4" width="20.1328125" customWidth="1"/>
    <col min="5" max="5" width="19.3984375" customWidth="1"/>
    <col min="6" max="6" width="20.3984375" customWidth="1"/>
    <col min="7" max="7" width="23" customWidth="1"/>
    <col min="9" max="14" width="8.86328125" style="659" customWidth="1"/>
  </cols>
  <sheetData>
    <row r="1" spans="1:8" ht="15" x14ac:dyDescent="0.4">
      <c r="A1" s="346" t="s">
        <v>1591</v>
      </c>
      <c r="B1" s="346"/>
      <c r="C1" s="346"/>
      <c r="D1" s="346"/>
      <c r="E1" s="346"/>
      <c r="F1" s="658"/>
      <c r="G1" s="658"/>
      <c r="H1" s="658"/>
    </row>
    <row r="2" spans="1:8" ht="14.25" x14ac:dyDescent="0.35">
      <c r="A2" s="829" t="s">
        <v>1592</v>
      </c>
      <c r="B2" s="829"/>
      <c r="C2" s="829"/>
      <c r="D2" s="829"/>
      <c r="E2" s="349"/>
      <c r="F2" s="155"/>
      <c r="G2" s="155"/>
      <c r="H2" s="155"/>
    </row>
    <row r="3" spans="1:8" ht="14.25" x14ac:dyDescent="0.35">
      <c r="A3" s="350" t="s">
        <v>1593</v>
      </c>
      <c r="B3" s="351"/>
      <c r="C3" s="349"/>
      <c r="D3" s="349"/>
      <c r="E3" s="349"/>
      <c r="F3" s="341"/>
      <c r="G3" s="341"/>
      <c r="H3" s="155"/>
    </row>
    <row r="4" spans="1:8" ht="12.75" customHeight="1" x14ac:dyDescent="0.35">
      <c r="A4" s="862" t="s">
        <v>1594</v>
      </c>
      <c r="B4" s="862"/>
      <c r="C4" s="862"/>
      <c r="D4" s="862"/>
      <c r="E4" s="862"/>
      <c r="F4" s="862"/>
      <c r="G4" s="862"/>
      <c r="H4" s="660"/>
    </row>
    <row r="5" spans="1:8" x14ac:dyDescent="0.35">
      <c r="A5" s="862"/>
      <c r="B5" s="862"/>
      <c r="C5" s="862"/>
      <c r="D5" s="862"/>
      <c r="E5" s="862"/>
      <c r="F5" s="862"/>
      <c r="G5" s="862"/>
      <c r="H5" s="661"/>
    </row>
    <row r="6" spans="1:8" s="659" customFormat="1" x14ac:dyDescent="0.35">
      <c r="A6" s="662"/>
      <c r="B6" s="662"/>
      <c r="C6" s="662"/>
      <c r="D6" s="662"/>
      <c r="E6" s="662"/>
      <c r="F6" s="663"/>
      <c r="G6" s="663"/>
      <c r="H6" s="663"/>
    </row>
    <row r="7" spans="1:8" ht="15" customHeight="1" x14ac:dyDescent="0.35">
      <c r="A7" s="664"/>
      <c r="B7" s="863" t="s">
        <v>1092</v>
      </c>
      <c r="C7" s="664"/>
      <c r="D7" s="775" t="s">
        <v>1095</v>
      </c>
      <c r="E7" s="839" t="s">
        <v>414</v>
      </c>
      <c r="F7" s="839"/>
      <c r="G7" s="839"/>
      <c r="H7" s="553"/>
    </row>
    <row r="8" spans="1:8" ht="35.25" customHeight="1" x14ac:dyDescent="0.35">
      <c r="A8" s="554"/>
      <c r="B8" s="864"/>
      <c r="C8" s="554"/>
      <c r="D8" s="777"/>
      <c r="E8" s="363" t="s">
        <v>466</v>
      </c>
      <c r="F8" s="363" t="s">
        <v>233</v>
      </c>
      <c r="G8" s="363" t="s">
        <v>436</v>
      </c>
      <c r="H8" s="553"/>
    </row>
    <row r="9" spans="1:8" ht="35.25" customHeight="1" x14ac:dyDescent="0.35">
      <c r="A9" s="694"/>
      <c r="B9" s="199"/>
      <c r="C9" s="694"/>
      <c r="D9" s="693"/>
      <c r="E9" s="695"/>
      <c r="F9" s="695"/>
      <c r="G9" s="695"/>
      <c r="H9" s="553"/>
    </row>
    <row r="10" spans="1:8" x14ac:dyDescent="0.35">
      <c r="A10" s="661"/>
      <c r="B10" s="665"/>
      <c r="C10" s="661"/>
      <c r="D10" s="661"/>
      <c r="E10" s="666"/>
      <c r="F10" s="666"/>
      <c r="G10" s="666"/>
      <c r="H10" s="78"/>
    </row>
    <row r="11" spans="1:8" x14ac:dyDescent="0.35">
      <c r="A11" s="667" t="s">
        <v>572</v>
      </c>
      <c r="B11" s="333" t="s">
        <v>409</v>
      </c>
      <c r="C11" s="668"/>
      <c r="D11" s="668"/>
      <c r="E11" s="78"/>
      <c r="F11" s="78"/>
      <c r="G11" s="78"/>
      <c r="H11" s="78"/>
    </row>
    <row r="12" spans="1:8" x14ac:dyDescent="0.35">
      <c r="A12" s="78"/>
      <c r="B12" s="78" t="s">
        <v>573</v>
      </c>
      <c r="C12" s="661"/>
      <c r="D12" s="76">
        <v>90977</v>
      </c>
      <c r="E12" s="79">
        <v>57</v>
      </c>
      <c r="F12" s="79">
        <v>60</v>
      </c>
      <c r="G12" s="669">
        <v>32.200000000000003</v>
      </c>
      <c r="H12" s="78"/>
    </row>
    <row r="13" spans="1:8" x14ac:dyDescent="0.35">
      <c r="A13" s="78"/>
      <c r="B13" s="670" t="s">
        <v>574</v>
      </c>
      <c r="C13" s="671"/>
      <c r="D13" s="76">
        <v>82294</v>
      </c>
      <c r="E13" s="79">
        <v>61</v>
      </c>
      <c r="F13" s="79">
        <v>63</v>
      </c>
      <c r="G13" s="669">
        <v>32.9</v>
      </c>
      <c r="H13" s="78"/>
    </row>
    <row r="14" spans="1:8" x14ac:dyDescent="0.35">
      <c r="A14" s="78"/>
      <c r="B14" s="78" t="s">
        <v>575</v>
      </c>
      <c r="C14" s="661"/>
      <c r="D14" s="76">
        <v>77817</v>
      </c>
      <c r="E14" s="79">
        <v>63</v>
      </c>
      <c r="F14" s="79">
        <v>65</v>
      </c>
      <c r="G14" s="669">
        <v>33.4</v>
      </c>
      <c r="H14" s="78"/>
    </row>
    <row r="15" spans="1:8" x14ac:dyDescent="0.35">
      <c r="A15" s="78"/>
      <c r="B15" s="78" t="s">
        <v>576</v>
      </c>
      <c r="C15" s="661"/>
      <c r="D15" s="76">
        <v>70224</v>
      </c>
      <c r="E15" s="79">
        <v>66</v>
      </c>
      <c r="F15" s="79">
        <v>68</v>
      </c>
      <c r="G15" s="669">
        <v>34</v>
      </c>
      <c r="H15" s="78"/>
    </row>
    <row r="16" spans="1:8" x14ac:dyDescent="0.35">
      <c r="A16" s="78"/>
      <c r="B16" s="78" t="s">
        <v>577</v>
      </c>
      <c r="C16" s="661"/>
      <c r="D16" s="76">
        <v>65965</v>
      </c>
      <c r="E16" s="79">
        <v>68</v>
      </c>
      <c r="F16" s="79">
        <v>70</v>
      </c>
      <c r="G16" s="669">
        <v>34.5</v>
      </c>
      <c r="H16" s="78"/>
    </row>
    <row r="17" spans="1:10" x14ac:dyDescent="0.35">
      <c r="A17" s="78"/>
      <c r="B17" s="78" t="s">
        <v>578</v>
      </c>
      <c r="C17" s="661"/>
      <c r="D17" s="76">
        <v>61144</v>
      </c>
      <c r="E17" s="79">
        <v>71</v>
      </c>
      <c r="F17" s="79">
        <v>72</v>
      </c>
      <c r="G17" s="669">
        <v>35.1</v>
      </c>
      <c r="H17" s="78"/>
    </row>
    <row r="18" spans="1:10" x14ac:dyDescent="0.35">
      <c r="A18" s="78"/>
      <c r="B18" s="78" t="s">
        <v>579</v>
      </c>
      <c r="C18" s="661"/>
      <c r="D18" s="76">
        <v>57443</v>
      </c>
      <c r="E18" s="79">
        <v>72</v>
      </c>
      <c r="F18" s="79">
        <v>73</v>
      </c>
      <c r="G18" s="669">
        <v>35.6</v>
      </c>
      <c r="H18" s="78"/>
    </row>
    <row r="19" spans="1:10" x14ac:dyDescent="0.35">
      <c r="A19" s="78"/>
      <c r="B19" s="78" t="s">
        <v>580</v>
      </c>
      <c r="C19" s="661"/>
      <c r="D19" s="76">
        <v>55063</v>
      </c>
      <c r="E19" s="79">
        <v>74</v>
      </c>
      <c r="F19" s="79">
        <v>75</v>
      </c>
      <c r="G19" s="669">
        <v>36</v>
      </c>
      <c r="H19" s="78"/>
    </row>
    <row r="20" spans="1:10" x14ac:dyDescent="0.35">
      <c r="A20" s="78"/>
      <c r="B20" s="78" t="s">
        <v>581</v>
      </c>
      <c r="C20" s="661"/>
      <c r="D20" s="76">
        <v>54189</v>
      </c>
      <c r="E20" s="79">
        <v>76</v>
      </c>
      <c r="F20" s="79">
        <v>77</v>
      </c>
      <c r="G20" s="669">
        <v>36.4</v>
      </c>
      <c r="H20" s="78"/>
    </row>
    <row r="21" spans="1:10" x14ac:dyDescent="0.35">
      <c r="A21" s="78"/>
      <c r="B21" s="78" t="s">
        <v>582</v>
      </c>
      <c r="C21" s="661"/>
      <c r="D21" s="76">
        <v>52139</v>
      </c>
      <c r="E21" s="79">
        <v>78</v>
      </c>
      <c r="F21" s="79">
        <v>79</v>
      </c>
      <c r="G21" s="669">
        <v>37.200000000000003</v>
      </c>
      <c r="H21" s="78"/>
    </row>
    <row r="22" spans="1:10" x14ac:dyDescent="0.35">
      <c r="A22" s="78"/>
      <c r="B22" s="78"/>
      <c r="C22" s="661"/>
      <c r="D22" s="76"/>
      <c r="E22" s="79"/>
      <c r="F22" s="79"/>
      <c r="G22" s="669"/>
      <c r="H22" s="78"/>
      <c r="J22" s="211"/>
    </row>
    <row r="23" spans="1:10" x14ac:dyDescent="0.35">
      <c r="A23" s="333" t="s">
        <v>583</v>
      </c>
      <c r="B23" s="333" t="s">
        <v>247</v>
      </c>
      <c r="C23" s="668"/>
      <c r="D23" s="76"/>
      <c r="E23" s="79"/>
      <c r="F23" s="79"/>
      <c r="G23" s="669"/>
      <c r="H23" s="78"/>
    </row>
    <row r="24" spans="1:10" x14ac:dyDescent="0.35">
      <c r="A24" s="78"/>
      <c r="B24" s="78" t="s">
        <v>573</v>
      </c>
      <c r="C24" s="661"/>
      <c r="D24" s="76">
        <v>7349</v>
      </c>
      <c r="E24" s="79">
        <v>56</v>
      </c>
      <c r="F24" s="79">
        <v>59</v>
      </c>
      <c r="G24" s="669">
        <v>32.1</v>
      </c>
      <c r="H24" s="78"/>
    </row>
    <row r="25" spans="1:10" x14ac:dyDescent="0.35">
      <c r="A25" s="78"/>
      <c r="B25" s="670" t="s">
        <v>574</v>
      </c>
      <c r="C25" s="671"/>
      <c r="D25" s="76">
        <v>4963</v>
      </c>
      <c r="E25" s="79">
        <v>61</v>
      </c>
      <c r="F25" s="79">
        <v>63</v>
      </c>
      <c r="G25" s="669">
        <v>33</v>
      </c>
      <c r="H25" s="78"/>
    </row>
    <row r="26" spans="1:10" x14ac:dyDescent="0.35">
      <c r="A26" s="78"/>
      <c r="B26" s="78" t="s">
        <v>575</v>
      </c>
      <c r="C26" s="661"/>
      <c r="D26" s="76">
        <v>3441</v>
      </c>
      <c r="E26" s="79">
        <v>64</v>
      </c>
      <c r="F26" s="79">
        <v>66</v>
      </c>
      <c r="G26" s="669">
        <v>33.700000000000003</v>
      </c>
      <c r="H26" s="78"/>
    </row>
    <row r="27" spans="1:10" x14ac:dyDescent="0.35">
      <c r="A27" s="78"/>
      <c r="B27" s="78" t="s">
        <v>576</v>
      </c>
      <c r="C27" s="661"/>
      <c r="D27" s="76">
        <v>3007</v>
      </c>
      <c r="E27" s="79">
        <v>67</v>
      </c>
      <c r="F27" s="79">
        <v>69</v>
      </c>
      <c r="G27" s="669">
        <v>34.4</v>
      </c>
      <c r="H27" s="78"/>
    </row>
    <row r="28" spans="1:10" x14ac:dyDescent="0.35">
      <c r="A28" s="78"/>
      <c r="B28" s="78" t="s">
        <v>577</v>
      </c>
      <c r="C28" s="661"/>
      <c r="D28" s="76">
        <v>2427</v>
      </c>
      <c r="E28" s="79">
        <v>70</v>
      </c>
      <c r="F28" s="79">
        <v>72</v>
      </c>
      <c r="G28" s="669">
        <v>35</v>
      </c>
      <c r="H28" s="78"/>
    </row>
    <row r="29" spans="1:10" x14ac:dyDescent="0.35">
      <c r="A29" s="78"/>
      <c r="B29" s="78" t="s">
        <v>578</v>
      </c>
      <c r="C29" s="661"/>
      <c r="D29" s="76">
        <v>1648</v>
      </c>
      <c r="E29" s="79">
        <v>74</v>
      </c>
      <c r="F29" s="79">
        <v>76</v>
      </c>
      <c r="G29" s="669">
        <v>35.9</v>
      </c>
      <c r="H29" s="78"/>
    </row>
    <row r="30" spans="1:10" x14ac:dyDescent="0.35">
      <c r="A30" s="78"/>
      <c r="B30" s="78" t="s">
        <v>579</v>
      </c>
      <c r="C30" s="661"/>
      <c r="D30" s="76">
        <v>1709</v>
      </c>
      <c r="E30" s="79">
        <v>75</v>
      </c>
      <c r="F30" s="79">
        <v>76</v>
      </c>
      <c r="G30" s="669">
        <v>36.5</v>
      </c>
      <c r="H30" s="78"/>
    </row>
    <row r="31" spans="1:10" x14ac:dyDescent="0.35">
      <c r="A31" s="78"/>
      <c r="B31" s="78" t="s">
        <v>580</v>
      </c>
      <c r="C31" s="661"/>
      <c r="D31" s="76">
        <v>1915</v>
      </c>
      <c r="E31" s="79">
        <v>75</v>
      </c>
      <c r="F31" s="79">
        <v>76</v>
      </c>
      <c r="G31" s="669">
        <v>36.299999999999997</v>
      </c>
      <c r="H31" s="78"/>
    </row>
    <row r="32" spans="1:10" x14ac:dyDescent="0.35">
      <c r="A32" s="78"/>
      <c r="B32" s="78" t="s">
        <v>581</v>
      </c>
      <c r="C32" s="661"/>
      <c r="D32" s="76">
        <v>2034</v>
      </c>
      <c r="E32" s="79">
        <v>77</v>
      </c>
      <c r="F32" s="79">
        <v>78</v>
      </c>
      <c r="G32" s="669">
        <v>37.5</v>
      </c>
      <c r="H32" s="78"/>
    </row>
    <row r="33" spans="1:8" x14ac:dyDescent="0.35">
      <c r="A33" s="78"/>
      <c r="B33" s="78" t="s">
        <v>582</v>
      </c>
      <c r="C33" s="661"/>
      <c r="D33" s="76">
        <v>2246</v>
      </c>
      <c r="E33" s="79">
        <v>80</v>
      </c>
      <c r="F33" s="79">
        <v>81</v>
      </c>
      <c r="G33" s="669">
        <v>37.799999999999997</v>
      </c>
      <c r="H33" s="78"/>
    </row>
    <row r="34" spans="1:8" x14ac:dyDescent="0.35">
      <c r="A34" s="78"/>
      <c r="B34" s="78"/>
      <c r="C34" s="661"/>
      <c r="D34" s="76"/>
      <c r="E34" s="79"/>
      <c r="F34" s="79"/>
      <c r="G34" s="669"/>
      <c r="H34" s="78"/>
    </row>
    <row r="35" spans="1:8" x14ac:dyDescent="0.35">
      <c r="A35" s="333" t="s">
        <v>584</v>
      </c>
      <c r="B35" s="333" t="s">
        <v>260</v>
      </c>
      <c r="C35" s="668"/>
      <c r="D35" s="76"/>
      <c r="E35" s="79"/>
      <c r="F35" s="79"/>
      <c r="G35" s="669"/>
      <c r="H35" s="78"/>
    </row>
    <row r="36" spans="1:8" x14ac:dyDescent="0.35">
      <c r="A36" s="333"/>
      <c r="B36" s="78" t="s">
        <v>573</v>
      </c>
      <c r="C36" s="661"/>
      <c r="D36" s="76">
        <v>18129</v>
      </c>
      <c r="E36" s="79">
        <v>54</v>
      </c>
      <c r="F36" s="79">
        <v>57</v>
      </c>
      <c r="G36" s="669">
        <v>31.6</v>
      </c>
      <c r="H36" s="78"/>
    </row>
    <row r="37" spans="1:8" x14ac:dyDescent="0.35">
      <c r="A37" s="333"/>
      <c r="B37" s="670" t="s">
        <v>574</v>
      </c>
      <c r="C37" s="671"/>
      <c r="D37" s="76">
        <v>11268</v>
      </c>
      <c r="E37" s="79">
        <v>56</v>
      </c>
      <c r="F37" s="79">
        <v>59</v>
      </c>
      <c r="G37" s="669">
        <v>32</v>
      </c>
      <c r="H37" s="78"/>
    </row>
    <row r="38" spans="1:8" x14ac:dyDescent="0.35">
      <c r="A38" s="333"/>
      <c r="B38" s="78" t="s">
        <v>575</v>
      </c>
      <c r="C38" s="661"/>
      <c r="D38" s="76">
        <v>10892</v>
      </c>
      <c r="E38" s="79">
        <v>60</v>
      </c>
      <c r="F38" s="79">
        <v>63</v>
      </c>
      <c r="G38" s="669">
        <v>32.700000000000003</v>
      </c>
      <c r="H38" s="78"/>
    </row>
    <row r="39" spans="1:8" x14ac:dyDescent="0.35">
      <c r="A39" s="333"/>
      <c r="B39" s="78" t="s">
        <v>576</v>
      </c>
      <c r="C39" s="661"/>
      <c r="D39" s="76">
        <v>8432</v>
      </c>
      <c r="E39" s="79">
        <v>63</v>
      </c>
      <c r="F39" s="79">
        <v>65</v>
      </c>
      <c r="G39" s="669">
        <v>33.5</v>
      </c>
      <c r="H39" s="78"/>
    </row>
    <row r="40" spans="1:8" x14ac:dyDescent="0.35">
      <c r="A40" s="333"/>
      <c r="B40" s="78" t="s">
        <v>577</v>
      </c>
      <c r="C40" s="661"/>
      <c r="D40" s="76">
        <v>6471</v>
      </c>
      <c r="E40" s="79">
        <v>66</v>
      </c>
      <c r="F40" s="79">
        <v>68</v>
      </c>
      <c r="G40" s="669">
        <v>34.200000000000003</v>
      </c>
      <c r="H40" s="78"/>
    </row>
    <row r="41" spans="1:8" x14ac:dyDescent="0.35">
      <c r="A41" s="333"/>
      <c r="B41" s="78" t="s">
        <v>578</v>
      </c>
      <c r="C41" s="661"/>
      <c r="D41" s="76">
        <v>6622</v>
      </c>
      <c r="E41" s="79">
        <v>69</v>
      </c>
      <c r="F41" s="79">
        <v>71</v>
      </c>
      <c r="G41" s="669">
        <v>35</v>
      </c>
      <c r="H41" s="78"/>
    </row>
    <row r="42" spans="1:8" x14ac:dyDescent="0.35">
      <c r="A42" s="333"/>
      <c r="B42" s="78" t="s">
        <v>579</v>
      </c>
      <c r="C42" s="661"/>
      <c r="D42" s="76">
        <v>5707</v>
      </c>
      <c r="E42" s="79">
        <v>71</v>
      </c>
      <c r="F42" s="79">
        <v>73</v>
      </c>
      <c r="G42" s="669">
        <v>35.700000000000003</v>
      </c>
      <c r="H42" s="78"/>
    </row>
    <row r="43" spans="1:8" x14ac:dyDescent="0.35">
      <c r="A43" s="333"/>
      <c r="B43" s="78" t="s">
        <v>580</v>
      </c>
      <c r="C43" s="661"/>
      <c r="D43" s="76">
        <v>6441</v>
      </c>
      <c r="E43" s="79">
        <v>74</v>
      </c>
      <c r="F43" s="79">
        <v>76</v>
      </c>
      <c r="G43" s="669">
        <v>36.299999999999997</v>
      </c>
      <c r="H43" s="78"/>
    </row>
    <row r="44" spans="1:8" x14ac:dyDescent="0.35">
      <c r="A44" s="333"/>
      <c r="B44" s="78" t="s">
        <v>581</v>
      </c>
      <c r="C44" s="661"/>
      <c r="D44" s="76">
        <v>7413</v>
      </c>
      <c r="E44" s="79">
        <v>76</v>
      </c>
      <c r="F44" s="79">
        <v>77</v>
      </c>
      <c r="G44" s="669">
        <v>36.799999999999997</v>
      </c>
      <c r="H44" s="78"/>
    </row>
    <row r="45" spans="1:8" x14ac:dyDescent="0.35">
      <c r="A45" s="333"/>
      <c r="B45" s="78" t="s">
        <v>582</v>
      </c>
      <c r="C45" s="661"/>
      <c r="D45" s="76">
        <v>7409</v>
      </c>
      <c r="E45" s="79">
        <v>78</v>
      </c>
      <c r="F45" s="79">
        <v>79</v>
      </c>
      <c r="G45" s="669">
        <v>37.5</v>
      </c>
      <c r="H45" s="78"/>
    </row>
    <row r="46" spans="1:8" x14ac:dyDescent="0.35">
      <c r="A46" s="333"/>
      <c r="B46" s="78"/>
      <c r="C46" s="661"/>
      <c r="D46" s="76"/>
      <c r="E46" s="79"/>
      <c r="F46" s="79"/>
      <c r="G46" s="669"/>
      <c r="H46" s="78"/>
    </row>
    <row r="47" spans="1:8" x14ac:dyDescent="0.35">
      <c r="A47" s="333" t="s">
        <v>585</v>
      </c>
      <c r="B47" s="333" t="s">
        <v>408</v>
      </c>
      <c r="C47" s="668"/>
      <c r="D47" s="76"/>
      <c r="E47" s="79"/>
      <c r="F47" s="79"/>
      <c r="G47" s="669"/>
      <c r="H47" s="78"/>
    </row>
    <row r="48" spans="1:8" x14ac:dyDescent="0.35">
      <c r="A48" s="78"/>
      <c r="B48" s="78" t="s">
        <v>573</v>
      </c>
      <c r="C48" s="661"/>
      <c r="D48" s="76">
        <v>12302</v>
      </c>
      <c r="E48" s="79">
        <v>54</v>
      </c>
      <c r="F48" s="79">
        <v>58</v>
      </c>
      <c r="G48" s="669">
        <v>31.6</v>
      </c>
      <c r="H48" s="78"/>
    </row>
    <row r="49" spans="1:8" x14ac:dyDescent="0.35">
      <c r="A49" s="78"/>
      <c r="B49" s="670" t="s">
        <v>574</v>
      </c>
      <c r="C49" s="671"/>
      <c r="D49" s="76">
        <v>8587</v>
      </c>
      <c r="E49" s="79">
        <v>58</v>
      </c>
      <c r="F49" s="79">
        <v>61</v>
      </c>
      <c r="G49" s="669">
        <v>32.4</v>
      </c>
      <c r="H49" s="78"/>
    </row>
    <row r="50" spans="1:8" x14ac:dyDescent="0.35">
      <c r="A50" s="78"/>
      <c r="B50" s="78" t="s">
        <v>575</v>
      </c>
      <c r="C50" s="661"/>
      <c r="D50" s="76">
        <v>7639</v>
      </c>
      <c r="E50" s="79">
        <v>59</v>
      </c>
      <c r="F50" s="79">
        <v>62</v>
      </c>
      <c r="G50" s="669">
        <v>32.700000000000003</v>
      </c>
      <c r="H50" s="78"/>
    </row>
    <row r="51" spans="1:8" x14ac:dyDescent="0.35">
      <c r="A51" s="78"/>
      <c r="B51" s="78" t="s">
        <v>576</v>
      </c>
      <c r="C51" s="661"/>
      <c r="D51" s="76">
        <v>6966</v>
      </c>
      <c r="E51" s="79">
        <v>63</v>
      </c>
      <c r="F51" s="79">
        <v>65</v>
      </c>
      <c r="G51" s="669">
        <v>33.4</v>
      </c>
      <c r="H51" s="78"/>
    </row>
    <row r="52" spans="1:8" x14ac:dyDescent="0.35">
      <c r="A52" s="78"/>
      <c r="B52" s="78" t="s">
        <v>577</v>
      </c>
      <c r="C52" s="661"/>
      <c r="D52" s="76">
        <v>5358</v>
      </c>
      <c r="E52" s="79">
        <v>68</v>
      </c>
      <c r="F52" s="79">
        <v>70</v>
      </c>
      <c r="G52" s="669">
        <v>34.4</v>
      </c>
      <c r="H52" s="78"/>
    </row>
    <row r="53" spans="1:8" x14ac:dyDescent="0.35">
      <c r="A53" s="78"/>
      <c r="B53" s="78" t="s">
        <v>578</v>
      </c>
      <c r="C53" s="661"/>
      <c r="D53" s="76">
        <v>4962</v>
      </c>
      <c r="E53" s="79">
        <v>70</v>
      </c>
      <c r="F53" s="79">
        <v>72</v>
      </c>
      <c r="G53" s="669">
        <v>35</v>
      </c>
      <c r="H53" s="78"/>
    </row>
    <row r="54" spans="1:8" x14ac:dyDescent="0.35">
      <c r="A54" s="78"/>
      <c r="B54" s="78" t="s">
        <v>579</v>
      </c>
      <c r="C54" s="661"/>
      <c r="D54" s="76">
        <v>5044</v>
      </c>
      <c r="E54" s="79">
        <v>73</v>
      </c>
      <c r="F54" s="79">
        <v>75</v>
      </c>
      <c r="G54" s="669">
        <v>35.4</v>
      </c>
      <c r="H54" s="78"/>
    </row>
    <row r="55" spans="1:8" x14ac:dyDescent="0.35">
      <c r="A55" s="78"/>
      <c r="B55" s="78" t="s">
        <v>580</v>
      </c>
      <c r="C55" s="661"/>
      <c r="D55" s="76">
        <v>4791</v>
      </c>
      <c r="E55" s="79">
        <v>74</v>
      </c>
      <c r="F55" s="79">
        <v>76</v>
      </c>
      <c r="G55" s="669">
        <v>36.1</v>
      </c>
      <c r="H55" s="78"/>
    </row>
    <row r="56" spans="1:8" x14ac:dyDescent="0.35">
      <c r="A56" s="78"/>
      <c r="B56" s="78" t="s">
        <v>581</v>
      </c>
      <c r="C56" s="661"/>
      <c r="D56" s="76">
        <v>5379</v>
      </c>
      <c r="E56" s="79">
        <v>76</v>
      </c>
      <c r="F56" s="79">
        <v>77</v>
      </c>
      <c r="G56" s="669">
        <v>36.1</v>
      </c>
      <c r="H56" s="78"/>
    </row>
    <row r="57" spans="1:8" x14ac:dyDescent="0.35">
      <c r="A57" s="78"/>
      <c r="B57" s="78" t="s">
        <v>582</v>
      </c>
      <c r="C57" s="661"/>
      <c r="D57" s="76">
        <v>5264</v>
      </c>
      <c r="E57" s="79">
        <v>78</v>
      </c>
      <c r="F57" s="79">
        <v>79</v>
      </c>
      <c r="G57" s="669">
        <v>37</v>
      </c>
      <c r="H57" s="78"/>
    </row>
    <row r="58" spans="1:8" x14ac:dyDescent="0.35">
      <c r="A58" s="78"/>
      <c r="B58" s="78"/>
      <c r="C58" s="661"/>
      <c r="D58" s="76"/>
      <c r="E58" s="79"/>
      <c r="F58" s="79"/>
      <c r="G58" s="669"/>
      <c r="H58" s="78"/>
    </row>
    <row r="59" spans="1:8" x14ac:dyDescent="0.35">
      <c r="A59" s="333" t="s">
        <v>586</v>
      </c>
      <c r="B59" s="333" t="s">
        <v>299</v>
      </c>
      <c r="C59" s="668"/>
      <c r="D59" s="76"/>
      <c r="E59" s="79"/>
      <c r="F59" s="79"/>
      <c r="G59" s="669"/>
      <c r="H59" s="78"/>
    </row>
    <row r="60" spans="1:8" x14ac:dyDescent="0.35">
      <c r="A60" s="333"/>
      <c r="B60" s="78" t="s">
        <v>573</v>
      </c>
      <c r="C60" s="661"/>
      <c r="D60" s="76">
        <v>7312</v>
      </c>
      <c r="E60" s="79">
        <v>55</v>
      </c>
      <c r="F60" s="79">
        <v>58</v>
      </c>
      <c r="G60" s="669">
        <v>31.8</v>
      </c>
      <c r="H60" s="78"/>
    </row>
    <row r="61" spans="1:8" x14ac:dyDescent="0.35">
      <c r="A61" s="333"/>
      <c r="B61" s="670" t="s">
        <v>574</v>
      </c>
      <c r="C61" s="671"/>
      <c r="D61" s="76">
        <v>6733</v>
      </c>
      <c r="E61" s="79">
        <v>56</v>
      </c>
      <c r="F61" s="79">
        <v>60</v>
      </c>
      <c r="G61" s="669">
        <v>32.200000000000003</v>
      </c>
      <c r="H61" s="78"/>
    </row>
    <row r="62" spans="1:8" x14ac:dyDescent="0.35">
      <c r="A62" s="333"/>
      <c r="B62" s="78" t="s">
        <v>575</v>
      </c>
      <c r="C62" s="661"/>
      <c r="D62" s="76">
        <v>5358</v>
      </c>
      <c r="E62" s="79">
        <v>60</v>
      </c>
      <c r="F62" s="79">
        <v>63</v>
      </c>
      <c r="G62" s="669">
        <v>33</v>
      </c>
      <c r="H62" s="78"/>
    </row>
    <row r="63" spans="1:8" x14ac:dyDescent="0.35">
      <c r="A63" s="333"/>
      <c r="B63" s="78" t="s">
        <v>576</v>
      </c>
      <c r="C63" s="661"/>
      <c r="D63" s="76">
        <v>5527</v>
      </c>
      <c r="E63" s="79">
        <v>63</v>
      </c>
      <c r="F63" s="79">
        <v>65</v>
      </c>
      <c r="G63" s="669">
        <v>33.6</v>
      </c>
      <c r="H63" s="78"/>
    </row>
    <row r="64" spans="1:8" x14ac:dyDescent="0.35">
      <c r="A64" s="333"/>
      <c r="B64" s="78" t="s">
        <v>577</v>
      </c>
      <c r="C64" s="661"/>
      <c r="D64" s="76">
        <v>6085</v>
      </c>
      <c r="E64" s="79">
        <v>65</v>
      </c>
      <c r="F64" s="79">
        <v>68</v>
      </c>
      <c r="G64" s="669">
        <v>34</v>
      </c>
      <c r="H64" s="78"/>
    </row>
    <row r="65" spans="1:8" x14ac:dyDescent="0.35">
      <c r="A65" s="333"/>
      <c r="B65" s="78" t="s">
        <v>578</v>
      </c>
      <c r="C65" s="661"/>
      <c r="D65" s="76">
        <v>5414</v>
      </c>
      <c r="E65" s="79">
        <v>69</v>
      </c>
      <c r="F65" s="79">
        <v>71</v>
      </c>
      <c r="G65" s="669">
        <v>34.9</v>
      </c>
      <c r="H65" s="78"/>
    </row>
    <row r="66" spans="1:8" x14ac:dyDescent="0.35">
      <c r="A66" s="333"/>
      <c r="B66" s="78" t="s">
        <v>579</v>
      </c>
      <c r="C66" s="661"/>
      <c r="D66" s="76">
        <v>5408</v>
      </c>
      <c r="E66" s="79">
        <v>70</v>
      </c>
      <c r="F66" s="79">
        <v>72</v>
      </c>
      <c r="G66" s="669">
        <v>35.4</v>
      </c>
      <c r="H66" s="78"/>
    </row>
    <row r="67" spans="1:8" x14ac:dyDescent="0.35">
      <c r="A67" s="333"/>
      <c r="B67" s="78" t="s">
        <v>580</v>
      </c>
      <c r="C67" s="661"/>
      <c r="D67" s="76">
        <v>5304</v>
      </c>
      <c r="E67" s="79">
        <v>72</v>
      </c>
      <c r="F67" s="79">
        <v>74</v>
      </c>
      <c r="G67" s="669">
        <v>35.6</v>
      </c>
      <c r="H67" s="78"/>
    </row>
    <row r="68" spans="1:8" x14ac:dyDescent="0.35">
      <c r="A68" s="333"/>
      <c r="B68" s="78" t="s">
        <v>581</v>
      </c>
      <c r="C68" s="661"/>
      <c r="D68" s="76">
        <v>5316</v>
      </c>
      <c r="E68" s="79">
        <v>74</v>
      </c>
      <c r="F68" s="79">
        <v>76</v>
      </c>
      <c r="G68" s="669">
        <v>36.200000000000003</v>
      </c>
      <c r="H68" s="78"/>
    </row>
    <row r="69" spans="1:8" x14ac:dyDescent="0.35">
      <c r="A69" s="333"/>
      <c r="B69" s="78" t="s">
        <v>582</v>
      </c>
      <c r="C69" s="661"/>
      <c r="D69" s="76">
        <v>4178</v>
      </c>
      <c r="E69" s="79">
        <v>76</v>
      </c>
      <c r="F69" s="79">
        <v>77</v>
      </c>
      <c r="G69" s="669">
        <v>37</v>
      </c>
      <c r="H69" s="78"/>
    </row>
    <row r="70" spans="1:8" x14ac:dyDescent="0.35">
      <c r="A70" s="333"/>
      <c r="B70" s="78"/>
      <c r="C70" s="661"/>
      <c r="D70" s="76"/>
      <c r="E70" s="79"/>
      <c r="F70" s="79"/>
      <c r="G70" s="669"/>
      <c r="H70" s="78"/>
    </row>
    <row r="71" spans="1:8" x14ac:dyDescent="0.35">
      <c r="A71" s="333" t="s">
        <v>412</v>
      </c>
      <c r="B71" s="333" t="s">
        <v>309</v>
      </c>
      <c r="C71" s="668"/>
      <c r="D71" s="76"/>
      <c r="E71" s="79"/>
      <c r="F71" s="79"/>
      <c r="G71" s="669"/>
      <c r="H71" s="78"/>
    </row>
    <row r="72" spans="1:8" x14ac:dyDescent="0.35">
      <c r="A72" s="78"/>
      <c r="B72" s="78" t="s">
        <v>573</v>
      </c>
      <c r="C72" s="661"/>
      <c r="D72" s="76">
        <v>13632</v>
      </c>
      <c r="E72" s="79">
        <v>56</v>
      </c>
      <c r="F72" s="79">
        <v>60</v>
      </c>
      <c r="G72" s="669">
        <v>32</v>
      </c>
      <c r="H72" s="78"/>
    </row>
    <row r="73" spans="1:8" x14ac:dyDescent="0.35">
      <c r="A73" s="78"/>
      <c r="B73" s="670" t="s">
        <v>574</v>
      </c>
      <c r="C73" s="671"/>
      <c r="D73" s="76">
        <v>12638</v>
      </c>
      <c r="E73" s="79">
        <v>57</v>
      </c>
      <c r="F73" s="79">
        <v>61</v>
      </c>
      <c r="G73" s="669">
        <v>32.299999999999997</v>
      </c>
      <c r="H73" s="78"/>
    </row>
    <row r="74" spans="1:8" x14ac:dyDescent="0.35">
      <c r="A74" s="78"/>
      <c r="B74" s="78" t="s">
        <v>575</v>
      </c>
      <c r="C74" s="661"/>
      <c r="D74" s="76">
        <v>8573</v>
      </c>
      <c r="E74" s="79">
        <v>60</v>
      </c>
      <c r="F74" s="79">
        <v>63</v>
      </c>
      <c r="G74" s="669">
        <v>32.9</v>
      </c>
      <c r="H74" s="78"/>
    </row>
    <row r="75" spans="1:8" x14ac:dyDescent="0.35">
      <c r="A75" s="78"/>
      <c r="B75" s="78" t="s">
        <v>576</v>
      </c>
      <c r="C75" s="661"/>
      <c r="D75" s="76">
        <v>7211</v>
      </c>
      <c r="E75" s="79">
        <v>65</v>
      </c>
      <c r="F75" s="79">
        <v>67</v>
      </c>
      <c r="G75" s="669">
        <v>33.799999999999997</v>
      </c>
      <c r="H75" s="78"/>
    </row>
    <row r="76" spans="1:8" x14ac:dyDescent="0.35">
      <c r="A76" s="78"/>
      <c r="B76" s="78" t="s">
        <v>577</v>
      </c>
      <c r="C76" s="661"/>
      <c r="D76" s="76">
        <v>5973</v>
      </c>
      <c r="E76" s="79">
        <v>67</v>
      </c>
      <c r="F76" s="79">
        <v>69</v>
      </c>
      <c r="G76" s="669">
        <v>34.4</v>
      </c>
      <c r="H76" s="78"/>
    </row>
    <row r="77" spans="1:8" x14ac:dyDescent="0.35">
      <c r="A77" s="78"/>
      <c r="B77" s="78" t="s">
        <v>578</v>
      </c>
      <c r="C77" s="661"/>
      <c r="D77" s="76">
        <v>5656</v>
      </c>
      <c r="E77" s="79">
        <v>69</v>
      </c>
      <c r="F77" s="79">
        <v>71</v>
      </c>
      <c r="G77" s="669">
        <v>35</v>
      </c>
      <c r="H77" s="78"/>
    </row>
    <row r="78" spans="1:8" x14ac:dyDescent="0.35">
      <c r="A78" s="78"/>
      <c r="B78" s="78" t="s">
        <v>579</v>
      </c>
      <c r="C78" s="661"/>
      <c r="D78" s="76">
        <v>5374</v>
      </c>
      <c r="E78" s="79">
        <v>71</v>
      </c>
      <c r="F78" s="79">
        <v>73</v>
      </c>
      <c r="G78" s="669">
        <v>35.6</v>
      </c>
      <c r="H78" s="78"/>
    </row>
    <row r="79" spans="1:8" x14ac:dyDescent="0.35">
      <c r="A79" s="78"/>
      <c r="B79" s="78" t="s">
        <v>580</v>
      </c>
      <c r="C79" s="661"/>
      <c r="D79" s="76">
        <v>5381</v>
      </c>
      <c r="E79" s="79">
        <v>74</v>
      </c>
      <c r="F79" s="79">
        <v>76</v>
      </c>
      <c r="G79" s="669">
        <v>36</v>
      </c>
      <c r="H79" s="78"/>
    </row>
    <row r="80" spans="1:8" x14ac:dyDescent="0.35">
      <c r="A80" s="78"/>
      <c r="B80" s="78" t="s">
        <v>581</v>
      </c>
      <c r="C80" s="661"/>
      <c r="D80" s="76">
        <v>4692</v>
      </c>
      <c r="E80" s="79">
        <v>75</v>
      </c>
      <c r="F80" s="79">
        <v>76</v>
      </c>
      <c r="G80" s="669">
        <v>36.5</v>
      </c>
      <c r="H80" s="78"/>
    </row>
    <row r="81" spans="1:8" x14ac:dyDescent="0.35">
      <c r="A81" s="78"/>
      <c r="B81" s="78" t="s">
        <v>582</v>
      </c>
      <c r="C81" s="661"/>
      <c r="D81" s="76">
        <v>4381</v>
      </c>
      <c r="E81" s="79">
        <v>79</v>
      </c>
      <c r="F81" s="79">
        <v>80</v>
      </c>
      <c r="G81" s="669">
        <v>37.299999999999997</v>
      </c>
      <c r="H81" s="78"/>
    </row>
    <row r="82" spans="1:8" x14ac:dyDescent="0.35">
      <c r="A82" s="78"/>
      <c r="B82" s="78"/>
      <c r="C82" s="661"/>
      <c r="D82" s="76"/>
      <c r="E82" s="79"/>
      <c r="F82" s="79"/>
      <c r="G82" s="669"/>
      <c r="H82" s="78"/>
    </row>
    <row r="83" spans="1:8" x14ac:dyDescent="0.35">
      <c r="A83" s="333" t="s">
        <v>587</v>
      </c>
      <c r="B83" s="333" t="s">
        <v>510</v>
      </c>
      <c r="C83" s="668"/>
      <c r="D83" s="76"/>
      <c r="E83" s="79"/>
      <c r="F83" s="79"/>
      <c r="G83" s="669"/>
      <c r="H83" s="78"/>
    </row>
    <row r="84" spans="1:8" x14ac:dyDescent="0.35">
      <c r="A84" s="333"/>
      <c r="B84" s="78" t="s">
        <v>573</v>
      </c>
      <c r="C84" s="661"/>
      <c r="D84" s="76">
        <v>4692</v>
      </c>
      <c r="E84" s="79">
        <v>58</v>
      </c>
      <c r="F84" s="79">
        <v>60</v>
      </c>
      <c r="G84" s="669">
        <v>32.4</v>
      </c>
      <c r="H84" s="78"/>
    </row>
    <row r="85" spans="1:8" x14ac:dyDescent="0.35">
      <c r="A85" s="333"/>
      <c r="B85" s="670" t="s">
        <v>574</v>
      </c>
      <c r="C85" s="671"/>
      <c r="D85" s="76">
        <v>6441</v>
      </c>
      <c r="E85" s="79">
        <v>61</v>
      </c>
      <c r="F85" s="79">
        <v>64</v>
      </c>
      <c r="G85" s="669">
        <v>33.1</v>
      </c>
      <c r="H85" s="78"/>
    </row>
    <row r="86" spans="1:8" x14ac:dyDescent="0.35">
      <c r="A86" s="333"/>
      <c r="B86" s="78" t="s">
        <v>575</v>
      </c>
      <c r="C86" s="661"/>
      <c r="D86" s="76">
        <v>8405</v>
      </c>
      <c r="E86" s="79">
        <v>63</v>
      </c>
      <c r="F86" s="79">
        <v>65</v>
      </c>
      <c r="G86" s="669">
        <v>33.4</v>
      </c>
      <c r="H86" s="78"/>
    </row>
    <row r="87" spans="1:8" x14ac:dyDescent="0.35">
      <c r="A87" s="333"/>
      <c r="B87" s="78" t="s">
        <v>576</v>
      </c>
      <c r="C87" s="661"/>
      <c r="D87" s="76">
        <v>8217</v>
      </c>
      <c r="E87" s="79">
        <v>64</v>
      </c>
      <c r="F87" s="79">
        <v>66</v>
      </c>
      <c r="G87" s="669">
        <v>33.700000000000003</v>
      </c>
      <c r="H87" s="78"/>
    </row>
    <row r="88" spans="1:8" x14ac:dyDescent="0.35">
      <c r="A88" s="333"/>
      <c r="B88" s="78" t="s">
        <v>577</v>
      </c>
      <c r="C88" s="661"/>
      <c r="D88" s="76">
        <v>8601</v>
      </c>
      <c r="E88" s="79">
        <v>68</v>
      </c>
      <c r="F88" s="79">
        <v>69</v>
      </c>
      <c r="G88" s="669">
        <v>34.200000000000003</v>
      </c>
      <c r="H88" s="78"/>
    </row>
    <row r="89" spans="1:8" x14ac:dyDescent="0.35">
      <c r="A89" s="333"/>
      <c r="B89" s="78" t="s">
        <v>578</v>
      </c>
      <c r="C89" s="661"/>
      <c r="D89" s="76">
        <v>9009</v>
      </c>
      <c r="E89" s="79">
        <v>69</v>
      </c>
      <c r="F89" s="79">
        <v>71</v>
      </c>
      <c r="G89" s="669">
        <v>34.799999999999997</v>
      </c>
      <c r="H89" s="78"/>
    </row>
    <row r="90" spans="1:8" x14ac:dyDescent="0.35">
      <c r="A90" s="333"/>
      <c r="B90" s="78" t="s">
        <v>579</v>
      </c>
      <c r="C90" s="661"/>
      <c r="D90" s="76">
        <v>8566</v>
      </c>
      <c r="E90" s="79">
        <v>69</v>
      </c>
      <c r="F90" s="79">
        <v>71</v>
      </c>
      <c r="G90" s="669">
        <v>35</v>
      </c>
      <c r="H90" s="78"/>
    </row>
    <row r="91" spans="1:8" x14ac:dyDescent="0.35">
      <c r="A91" s="333"/>
      <c r="B91" s="78" t="s">
        <v>580</v>
      </c>
      <c r="C91" s="661"/>
      <c r="D91" s="76">
        <v>7826</v>
      </c>
      <c r="E91" s="79">
        <v>73</v>
      </c>
      <c r="F91" s="79">
        <v>74</v>
      </c>
      <c r="G91" s="669">
        <v>35.6</v>
      </c>
      <c r="H91" s="78"/>
    </row>
    <row r="92" spans="1:8" x14ac:dyDescent="0.35">
      <c r="A92" s="333"/>
      <c r="B92" s="78" t="s">
        <v>581</v>
      </c>
      <c r="C92" s="661"/>
      <c r="D92" s="76">
        <v>7316</v>
      </c>
      <c r="E92" s="79">
        <v>74</v>
      </c>
      <c r="F92" s="79">
        <v>76</v>
      </c>
      <c r="G92" s="669">
        <v>35.9</v>
      </c>
      <c r="H92" s="78"/>
    </row>
    <row r="93" spans="1:8" x14ac:dyDescent="0.35">
      <c r="A93" s="333"/>
      <c r="B93" s="78" t="s">
        <v>582</v>
      </c>
      <c r="C93" s="661"/>
      <c r="D93" s="76">
        <v>5489</v>
      </c>
      <c r="E93" s="79">
        <v>78</v>
      </c>
      <c r="F93" s="79">
        <v>79</v>
      </c>
      <c r="G93" s="669">
        <v>36.799999999999997</v>
      </c>
      <c r="H93" s="78"/>
    </row>
    <row r="94" spans="1:8" x14ac:dyDescent="0.35">
      <c r="A94" s="333"/>
      <c r="B94" s="78"/>
      <c r="C94" s="661"/>
      <c r="D94" s="76"/>
      <c r="E94" s="79"/>
      <c r="F94" s="79"/>
      <c r="G94" s="669"/>
      <c r="H94" s="78"/>
    </row>
    <row r="95" spans="1:8" x14ac:dyDescent="0.35">
      <c r="A95" s="333" t="s">
        <v>588</v>
      </c>
      <c r="B95" s="333" t="s">
        <v>336</v>
      </c>
      <c r="C95" s="668"/>
      <c r="D95" s="76"/>
      <c r="E95" s="79"/>
      <c r="F95" s="79"/>
      <c r="G95" s="669"/>
      <c r="H95" s="78"/>
    </row>
    <row r="96" spans="1:8" x14ac:dyDescent="0.35">
      <c r="A96" s="78"/>
      <c r="B96" s="78" t="s">
        <v>573</v>
      </c>
      <c r="C96" s="661"/>
      <c r="D96" s="76">
        <v>17763</v>
      </c>
      <c r="E96" s="79">
        <v>64</v>
      </c>
      <c r="F96" s="79">
        <v>66</v>
      </c>
      <c r="G96" s="669">
        <v>33.5</v>
      </c>
      <c r="H96" s="78"/>
    </row>
    <row r="97" spans="1:8" x14ac:dyDescent="0.35">
      <c r="A97" s="78"/>
      <c r="B97" s="670" t="s">
        <v>574</v>
      </c>
      <c r="C97" s="671"/>
      <c r="D97" s="76">
        <v>20436</v>
      </c>
      <c r="E97" s="79">
        <v>67</v>
      </c>
      <c r="F97" s="79">
        <v>69</v>
      </c>
      <c r="G97" s="669">
        <v>33.799999999999997</v>
      </c>
      <c r="H97" s="78"/>
    </row>
    <row r="98" spans="1:8" x14ac:dyDescent="0.35">
      <c r="A98" s="78"/>
      <c r="B98" s="78" t="s">
        <v>575</v>
      </c>
      <c r="C98" s="661"/>
      <c r="D98" s="76">
        <v>18607</v>
      </c>
      <c r="E98" s="79">
        <v>68</v>
      </c>
      <c r="F98" s="79">
        <v>70</v>
      </c>
      <c r="G98" s="669">
        <v>34.1</v>
      </c>
      <c r="H98" s="78"/>
    </row>
    <row r="99" spans="1:8" x14ac:dyDescent="0.35">
      <c r="A99" s="78"/>
      <c r="B99" s="78" t="s">
        <v>576</v>
      </c>
      <c r="C99" s="661"/>
      <c r="D99" s="76">
        <v>13067</v>
      </c>
      <c r="E99" s="79">
        <v>69</v>
      </c>
      <c r="F99" s="79">
        <v>71</v>
      </c>
      <c r="G99" s="669">
        <v>34.6</v>
      </c>
      <c r="H99" s="78"/>
    </row>
    <row r="100" spans="1:8" x14ac:dyDescent="0.35">
      <c r="A100" s="78"/>
      <c r="B100" s="78" t="s">
        <v>577</v>
      </c>
      <c r="C100" s="661"/>
      <c r="D100" s="76">
        <v>11054</v>
      </c>
      <c r="E100" s="79">
        <v>71</v>
      </c>
      <c r="F100" s="79">
        <v>72</v>
      </c>
      <c r="G100" s="669">
        <v>35</v>
      </c>
      <c r="H100" s="78"/>
    </row>
    <row r="101" spans="1:8" x14ac:dyDescent="0.35">
      <c r="A101" s="78"/>
      <c r="B101" s="78" t="s">
        <v>578</v>
      </c>
      <c r="C101" s="661"/>
      <c r="D101" s="76">
        <v>7835</v>
      </c>
      <c r="E101" s="79">
        <v>73</v>
      </c>
      <c r="F101" s="79">
        <v>74</v>
      </c>
      <c r="G101" s="669">
        <v>35.4</v>
      </c>
      <c r="H101" s="78"/>
    </row>
    <row r="102" spans="1:8" x14ac:dyDescent="0.35">
      <c r="A102" s="78"/>
      <c r="B102" s="78" t="s">
        <v>579</v>
      </c>
      <c r="C102" s="661"/>
      <c r="D102" s="76">
        <v>6138</v>
      </c>
      <c r="E102" s="79">
        <v>74</v>
      </c>
      <c r="F102" s="79">
        <v>75</v>
      </c>
      <c r="G102" s="669">
        <v>35.9</v>
      </c>
      <c r="H102" s="78"/>
    </row>
    <row r="103" spans="1:8" x14ac:dyDescent="0.35">
      <c r="A103" s="78"/>
      <c r="B103" s="78" t="s">
        <v>580</v>
      </c>
      <c r="C103" s="661"/>
      <c r="D103" s="76">
        <v>4612</v>
      </c>
      <c r="E103" s="79">
        <v>76</v>
      </c>
      <c r="F103" s="79">
        <v>77</v>
      </c>
      <c r="G103" s="669">
        <v>36.4</v>
      </c>
      <c r="H103" s="78"/>
    </row>
    <row r="104" spans="1:8" x14ac:dyDescent="0.35">
      <c r="A104" s="78"/>
      <c r="B104" s="78" t="s">
        <v>581</v>
      </c>
      <c r="C104" s="661"/>
      <c r="D104" s="76">
        <v>3559</v>
      </c>
      <c r="E104" s="79">
        <v>79</v>
      </c>
      <c r="F104" s="79">
        <v>80</v>
      </c>
      <c r="G104" s="669">
        <v>37.200000000000003</v>
      </c>
      <c r="H104" s="78"/>
    </row>
    <row r="105" spans="1:8" x14ac:dyDescent="0.35">
      <c r="A105" s="78"/>
      <c r="B105" s="78" t="s">
        <v>582</v>
      </c>
      <c r="C105" s="661"/>
      <c r="D105" s="76">
        <v>4205</v>
      </c>
      <c r="E105" s="79">
        <v>79</v>
      </c>
      <c r="F105" s="79">
        <v>80</v>
      </c>
      <c r="G105" s="669">
        <v>37.799999999999997</v>
      </c>
      <c r="H105" s="78"/>
    </row>
    <row r="106" spans="1:8" x14ac:dyDescent="0.35">
      <c r="A106" s="78"/>
      <c r="B106" s="78"/>
      <c r="C106" s="661"/>
      <c r="D106" s="76"/>
      <c r="E106" s="79"/>
      <c r="F106" s="79"/>
      <c r="G106" s="669"/>
      <c r="H106" s="78"/>
    </row>
    <row r="107" spans="1:8" x14ac:dyDescent="0.35">
      <c r="A107" s="333" t="s">
        <v>589</v>
      </c>
      <c r="B107" s="333" t="s">
        <v>372</v>
      </c>
      <c r="C107" s="668"/>
      <c r="D107" s="76"/>
      <c r="E107" s="79"/>
      <c r="F107" s="79"/>
      <c r="G107" s="669"/>
      <c r="H107" s="78"/>
    </row>
    <row r="108" spans="1:8" x14ac:dyDescent="0.35">
      <c r="A108" s="333"/>
      <c r="B108" s="78" t="s">
        <v>573</v>
      </c>
      <c r="C108" s="661"/>
      <c r="D108" s="76">
        <v>5544</v>
      </c>
      <c r="E108" s="79">
        <v>62</v>
      </c>
      <c r="F108" s="79">
        <v>64</v>
      </c>
      <c r="G108" s="669">
        <v>33.200000000000003</v>
      </c>
      <c r="H108" s="78"/>
    </row>
    <row r="109" spans="1:8" x14ac:dyDescent="0.35">
      <c r="A109" s="333"/>
      <c r="B109" s="670" t="s">
        <v>574</v>
      </c>
      <c r="C109" s="671"/>
      <c r="D109" s="76">
        <v>7006</v>
      </c>
      <c r="E109" s="79">
        <v>64</v>
      </c>
      <c r="F109" s="79">
        <v>65</v>
      </c>
      <c r="G109" s="669">
        <v>33.4</v>
      </c>
      <c r="H109" s="78"/>
    </row>
    <row r="110" spans="1:8" x14ac:dyDescent="0.35">
      <c r="A110" s="333"/>
      <c r="B110" s="78" t="s">
        <v>575</v>
      </c>
      <c r="C110" s="661"/>
      <c r="D110" s="76">
        <v>9385</v>
      </c>
      <c r="E110" s="79">
        <v>65</v>
      </c>
      <c r="F110" s="79">
        <v>67</v>
      </c>
      <c r="G110" s="669">
        <v>33.9</v>
      </c>
      <c r="H110" s="78"/>
    </row>
    <row r="111" spans="1:8" x14ac:dyDescent="0.35">
      <c r="A111" s="333"/>
      <c r="B111" s="78" t="s">
        <v>576</v>
      </c>
      <c r="C111" s="661"/>
      <c r="D111" s="76">
        <v>11771</v>
      </c>
      <c r="E111" s="79">
        <v>67</v>
      </c>
      <c r="F111" s="79">
        <v>69</v>
      </c>
      <c r="G111" s="669">
        <v>34.299999999999997</v>
      </c>
      <c r="H111" s="78"/>
    </row>
    <row r="112" spans="1:8" x14ac:dyDescent="0.35">
      <c r="A112" s="333"/>
      <c r="B112" s="78" t="s">
        <v>577</v>
      </c>
      <c r="C112" s="661"/>
      <c r="D112" s="76">
        <v>12029</v>
      </c>
      <c r="E112" s="79">
        <v>70</v>
      </c>
      <c r="F112" s="79">
        <v>72</v>
      </c>
      <c r="G112" s="669">
        <v>34.700000000000003</v>
      </c>
      <c r="H112" s="78"/>
    </row>
    <row r="113" spans="1:8" x14ac:dyDescent="0.35">
      <c r="A113" s="333"/>
      <c r="B113" s="78" t="s">
        <v>578</v>
      </c>
      <c r="C113" s="661"/>
      <c r="D113" s="76">
        <v>11897</v>
      </c>
      <c r="E113" s="79">
        <v>73</v>
      </c>
      <c r="F113" s="79">
        <v>74</v>
      </c>
      <c r="G113" s="669">
        <v>35.299999999999997</v>
      </c>
      <c r="H113" s="78"/>
    </row>
    <row r="114" spans="1:8" x14ac:dyDescent="0.35">
      <c r="A114" s="333"/>
      <c r="B114" s="78" t="s">
        <v>579</v>
      </c>
      <c r="C114" s="661"/>
      <c r="D114" s="76">
        <v>11643</v>
      </c>
      <c r="E114" s="79">
        <v>74</v>
      </c>
      <c r="F114" s="79">
        <v>75</v>
      </c>
      <c r="G114" s="669">
        <v>35.799999999999997</v>
      </c>
      <c r="H114" s="78"/>
    </row>
    <row r="115" spans="1:8" x14ac:dyDescent="0.35">
      <c r="A115" s="333"/>
      <c r="B115" s="78" t="s">
        <v>580</v>
      </c>
      <c r="C115" s="661"/>
      <c r="D115" s="76">
        <v>11466</v>
      </c>
      <c r="E115" s="79">
        <v>75</v>
      </c>
      <c r="F115" s="79">
        <v>76</v>
      </c>
      <c r="G115" s="669">
        <v>36.1</v>
      </c>
      <c r="H115" s="78"/>
    </row>
    <row r="116" spans="1:8" x14ac:dyDescent="0.35">
      <c r="A116" s="333"/>
      <c r="B116" s="78" t="s">
        <v>581</v>
      </c>
      <c r="C116" s="661"/>
      <c r="D116" s="76">
        <v>12591</v>
      </c>
      <c r="E116" s="79">
        <v>77</v>
      </c>
      <c r="F116" s="79">
        <v>78</v>
      </c>
      <c r="G116" s="669">
        <v>36.4</v>
      </c>
      <c r="H116" s="78"/>
    </row>
    <row r="117" spans="1:8" x14ac:dyDescent="0.35">
      <c r="A117" s="333"/>
      <c r="B117" s="78" t="s">
        <v>582</v>
      </c>
      <c r="C117" s="661"/>
      <c r="D117" s="76">
        <v>14430</v>
      </c>
      <c r="E117" s="79">
        <v>79</v>
      </c>
      <c r="F117" s="79">
        <v>79</v>
      </c>
      <c r="G117" s="669">
        <v>37</v>
      </c>
      <c r="H117" s="78"/>
    </row>
    <row r="118" spans="1:8" x14ac:dyDescent="0.35">
      <c r="A118" s="333"/>
      <c r="B118" s="78"/>
      <c r="C118" s="661"/>
      <c r="D118" s="76"/>
      <c r="E118" s="79"/>
      <c r="F118" s="79"/>
      <c r="G118" s="669"/>
      <c r="H118" s="78"/>
    </row>
    <row r="119" spans="1:8" x14ac:dyDescent="0.35">
      <c r="A119" s="333" t="s">
        <v>590</v>
      </c>
      <c r="B119" s="333" t="s">
        <v>392</v>
      </c>
      <c r="C119" s="668"/>
      <c r="D119" s="76"/>
      <c r="E119" s="79"/>
      <c r="F119" s="79"/>
      <c r="G119" s="669"/>
      <c r="H119" s="78"/>
    </row>
    <row r="120" spans="1:8" x14ac:dyDescent="0.35">
      <c r="A120" s="78"/>
      <c r="B120" s="78" t="s">
        <v>573</v>
      </c>
      <c r="C120" s="661"/>
      <c r="D120" s="76">
        <v>4254</v>
      </c>
      <c r="E120" s="79">
        <v>55</v>
      </c>
      <c r="F120" s="79">
        <v>57</v>
      </c>
      <c r="G120" s="669">
        <v>32</v>
      </c>
      <c r="H120" s="78"/>
    </row>
    <row r="121" spans="1:8" x14ac:dyDescent="0.35">
      <c r="A121" s="78"/>
      <c r="B121" s="670" t="s">
        <v>574</v>
      </c>
      <c r="C121" s="671"/>
      <c r="D121" s="76">
        <v>4222</v>
      </c>
      <c r="E121" s="79">
        <v>60</v>
      </c>
      <c r="F121" s="79">
        <v>61</v>
      </c>
      <c r="G121" s="669">
        <v>32.9</v>
      </c>
      <c r="H121" s="78"/>
    </row>
    <row r="122" spans="1:8" x14ac:dyDescent="0.35">
      <c r="A122" s="78"/>
      <c r="B122" s="78" t="s">
        <v>575</v>
      </c>
      <c r="C122" s="661"/>
      <c r="D122" s="76">
        <v>5517</v>
      </c>
      <c r="E122" s="79">
        <v>62</v>
      </c>
      <c r="F122" s="79">
        <v>64</v>
      </c>
      <c r="G122" s="669">
        <v>33.4</v>
      </c>
      <c r="H122" s="78"/>
    </row>
    <row r="123" spans="1:8" x14ac:dyDescent="0.35">
      <c r="A123" s="78"/>
      <c r="B123" s="78" t="s">
        <v>576</v>
      </c>
      <c r="C123" s="661"/>
      <c r="D123" s="76">
        <v>6026</v>
      </c>
      <c r="E123" s="79">
        <v>65</v>
      </c>
      <c r="F123" s="79">
        <v>67</v>
      </c>
      <c r="G123" s="669">
        <v>34.200000000000003</v>
      </c>
      <c r="H123" s="78"/>
    </row>
    <row r="124" spans="1:8" x14ac:dyDescent="0.35">
      <c r="A124" s="78"/>
      <c r="B124" s="78" t="s">
        <v>577</v>
      </c>
      <c r="C124" s="661"/>
      <c r="D124" s="76">
        <v>7967</v>
      </c>
      <c r="E124" s="79">
        <v>68</v>
      </c>
      <c r="F124" s="79">
        <v>69</v>
      </c>
      <c r="G124" s="669">
        <v>34.6</v>
      </c>
      <c r="H124" s="78"/>
    </row>
    <row r="125" spans="1:8" x14ac:dyDescent="0.35">
      <c r="A125" s="78"/>
      <c r="B125" s="78" t="s">
        <v>578</v>
      </c>
      <c r="C125" s="661"/>
      <c r="D125" s="76">
        <v>8101</v>
      </c>
      <c r="E125" s="79">
        <v>70</v>
      </c>
      <c r="F125" s="79">
        <v>71</v>
      </c>
      <c r="G125" s="669">
        <v>35.200000000000003</v>
      </c>
      <c r="H125" s="78"/>
    </row>
    <row r="126" spans="1:8" x14ac:dyDescent="0.35">
      <c r="A126" s="78"/>
      <c r="B126" s="78" t="s">
        <v>579</v>
      </c>
      <c r="C126" s="661"/>
      <c r="D126" s="76">
        <v>7854</v>
      </c>
      <c r="E126" s="79">
        <v>71</v>
      </c>
      <c r="F126" s="79">
        <v>72</v>
      </c>
      <c r="G126" s="669">
        <v>35.5</v>
      </c>
      <c r="H126" s="78"/>
    </row>
    <row r="127" spans="1:8" x14ac:dyDescent="0.35">
      <c r="A127" s="78"/>
      <c r="B127" s="78" t="s">
        <v>580</v>
      </c>
      <c r="C127" s="661"/>
      <c r="D127" s="76">
        <v>7327</v>
      </c>
      <c r="E127" s="79">
        <v>73</v>
      </c>
      <c r="F127" s="79">
        <v>74</v>
      </c>
      <c r="G127" s="669">
        <v>36</v>
      </c>
      <c r="H127" s="78"/>
    </row>
    <row r="128" spans="1:8" x14ac:dyDescent="0.35">
      <c r="A128" s="78"/>
      <c r="B128" s="78" t="s">
        <v>581</v>
      </c>
      <c r="C128" s="661"/>
      <c r="D128" s="76">
        <v>5889</v>
      </c>
      <c r="E128" s="79">
        <v>75</v>
      </c>
      <c r="F128" s="79">
        <v>76</v>
      </c>
      <c r="G128" s="669">
        <v>36.299999999999997</v>
      </c>
      <c r="H128" s="78"/>
    </row>
    <row r="129" spans="1:8" x14ac:dyDescent="0.35">
      <c r="A129" s="160"/>
      <c r="B129" s="160" t="s">
        <v>582</v>
      </c>
      <c r="C129" s="672"/>
      <c r="D129" s="136">
        <v>4537</v>
      </c>
      <c r="E129" s="673">
        <v>77</v>
      </c>
      <c r="F129" s="673">
        <v>78</v>
      </c>
      <c r="G129" s="674">
        <v>37</v>
      </c>
      <c r="H129" s="78"/>
    </row>
    <row r="130" spans="1:8" x14ac:dyDescent="0.35">
      <c r="A130" s="78"/>
      <c r="B130" s="78"/>
      <c r="C130" s="661"/>
      <c r="D130" s="661"/>
      <c r="E130" s="675"/>
      <c r="F130" s="675"/>
      <c r="G130" s="676" t="s">
        <v>232</v>
      </c>
      <c r="H130" s="675"/>
    </row>
    <row r="131" spans="1:8" ht="12.75" customHeight="1" x14ac:dyDescent="0.35">
      <c r="A131" s="840" t="s">
        <v>1595</v>
      </c>
      <c r="B131" s="840"/>
      <c r="C131" s="840"/>
      <c r="D131" s="840"/>
      <c r="E131" s="840"/>
      <c r="F131" s="840"/>
      <c r="G131" s="840"/>
      <c r="H131" s="677"/>
    </row>
    <row r="132" spans="1:8" ht="12.75" customHeight="1" x14ac:dyDescent="0.35">
      <c r="A132" s="840" t="s">
        <v>1596</v>
      </c>
      <c r="B132" s="840"/>
      <c r="C132" s="840"/>
      <c r="D132" s="840"/>
      <c r="E132" s="840"/>
      <c r="F132" s="840"/>
      <c r="G132" s="840"/>
      <c r="H132" s="677"/>
    </row>
    <row r="133" spans="1:8" x14ac:dyDescent="0.35">
      <c r="A133" s="841" t="s">
        <v>1597</v>
      </c>
      <c r="B133" s="841"/>
      <c r="C133" s="841"/>
      <c r="D133" s="841"/>
      <c r="E133" s="841"/>
      <c r="F133" s="841"/>
      <c r="G133" s="841"/>
      <c r="H133" s="180"/>
    </row>
    <row r="134" spans="1:8" ht="12.75" customHeight="1" x14ac:dyDescent="0.35">
      <c r="A134" s="842" t="s">
        <v>1598</v>
      </c>
      <c r="B134" s="842"/>
      <c r="C134" s="842"/>
      <c r="D134" s="842"/>
      <c r="E134" s="842"/>
      <c r="F134" s="842"/>
      <c r="G134" s="842"/>
      <c r="H134" s="589"/>
    </row>
    <row r="135" spans="1:8" x14ac:dyDescent="0.35">
      <c r="A135" s="842" t="s">
        <v>1599</v>
      </c>
      <c r="B135" s="843"/>
      <c r="C135" s="843"/>
      <c r="D135" s="843"/>
      <c r="E135" s="843"/>
      <c r="F135" s="843"/>
      <c r="G135" s="843"/>
      <c r="H135" s="678"/>
    </row>
    <row r="136" spans="1:8" ht="12.75" customHeight="1" x14ac:dyDescent="0.35">
      <c r="A136" s="387" t="s">
        <v>1094</v>
      </c>
      <c r="B136" s="387"/>
      <c r="C136" s="388"/>
      <c r="D136" s="388"/>
      <c r="E136" s="388"/>
      <c r="F136" s="388"/>
      <c r="G136" s="388"/>
      <c r="H136" s="592"/>
    </row>
    <row r="137" spans="1:8" ht="12.75" customHeight="1" x14ac:dyDescent="0.35">
      <c r="A137" s="828"/>
      <c r="B137" s="828"/>
      <c r="C137" s="828"/>
      <c r="D137" s="828"/>
      <c r="E137" s="828"/>
      <c r="F137" s="828"/>
      <c r="G137" s="828"/>
      <c r="H137" s="679"/>
    </row>
    <row r="138" spans="1:8" x14ac:dyDescent="0.35">
      <c r="A138" s="393" t="s">
        <v>175</v>
      </c>
      <c r="B138" s="394"/>
      <c r="C138" s="394"/>
      <c r="D138" s="394"/>
      <c r="E138" s="394"/>
      <c r="F138" s="394"/>
      <c r="G138" s="394"/>
      <c r="H138" s="59"/>
    </row>
    <row r="139" spans="1:8" ht="12.75" customHeight="1" x14ac:dyDescent="0.35">
      <c r="A139" s="394" t="s">
        <v>1600</v>
      </c>
      <c r="B139" s="394"/>
      <c r="C139" s="395"/>
      <c r="D139" s="395"/>
      <c r="E139" s="395"/>
      <c r="F139" s="396"/>
      <c r="G139" s="395"/>
      <c r="H139" s="126"/>
    </row>
    <row r="140" spans="1:8" x14ac:dyDescent="0.35">
      <c r="A140" s="57"/>
      <c r="B140" s="57"/>
      <c r="C140" s="57"/>
      <c r="D140" s="57"/>
      <c r="E140" s="56"/>
      <c r="F140" s="59"/>
      <c r="G140" s="59"/>
      <c r="H140" s="59"/>
    </row>
  </sheetData>
  <mergeCells count="11">
    <mergeCell ref="A2:D2"/>
    <mergeCell ref="A4:G5"/>
    <mergeCell ref="B7:B8"/>
    <mergeCell ref="D7:D8"/>
    <mergeCell ref="E7:G7"/>
    <mergeCell ref="A137:G137"/>
    <mergeCell ref="A131:G131"/>
    <mergeCell ref="A132:G132"/>
    <mergeCell ref="A133:G133"/>
    <mergeCell ref="A134:G134"/>
    <mergeCell ref="A135:G135"/>
  </mergeCells>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0"/>
  <sheetViews>
    <sheetView topLeftCell="A10" workbookViewId="0">
      <selection activeCell="J116" sqref="J116"/>
    </sheetView>
  </sheetViews>
  <sheetFormatPr defaultRowHeight="12.75" x14ac:dyDescent="0.35"/>
  <cols>
    <col min="1" max="1" width="10.1328125" customWidth="1"/>
    <col min="2" max="2" width="22.3984375" bestFit="1" customWidth="1"/>
    <col min="3" max="3" width="1.86328125" customWidth="1"/>
    <col min="4" max="4" width="20.1328125" customWidth="1"/>
    <col min="5" max="5" width="19.3984375" customWidth="1"/>
    <col min="6" max="6" width="20.3984375" customWidth="1"/>
    <col min="7" max="7" width="23" customWidth="1"/>
    <col min="9" max="14" width="8.86328125" style="659" customWidth="1"/>
  </cols>
  <sheetData>
    <row r="1" spans="1:8" ht="15" x14ac:dyDescent="0.4">
      <c r="A1" s="346" t="s">
        <v>1591</v>
      </c>
      <c r="B1" s="346"/>
      <c r="C1" s="346"/>
      <c r="D1" s="346"/>
      <c r="E1" s="346"/>
      <c r="F1" s="658"/>
      <c r="G1" s="658"/>
      <c r="H1" s="658"/>
    </row>
    <row r="2" spans="1:8" ht="14.25" x14ac:dyDescent="0.35">
      <c r="A2" s="829" t="s">
        <v>1614</v>
      </c>
      <c r="B2" s="829"/>
      <c r="C2" s="829"/>
      <c r="D2" s="829"/>
      <c r="E2" s="349"/>
      <c r="F2" s="155"/>
      <c r="G2" s="155"/>
      <c r="H2" s="155"/>
    </row>
    <row r="3" spans="1:8" ht="14.25" x14ac:dyDescent="0.35">
      <c r="A3" s="350" t="s">
        <v>1593</v>
      </c>
      <c r="B3" s="351"/>
      <c r="C3" s="349"/>
      <c r="D3" s="349"/>
      <c r="E3" s="349"/>
      <c r="F3" s="341"/>
      <c r="G3" s="341"/>
      <c r="H3" s="155"/>
    </row>
    <row r="4" spans="1:8" ht="12.75" customHeight="1" x14ac:dyDescent="0.35">
      <c r="A4" s="862" t="s">
        <v>1594</v>
      </c>
      <c r="B4" s="862"/>
      <c r="C4" s="862"/>
      <c r="D4" s="862"/>
      <c r="E4" s="862"/>
      <c r="F4" s="862"/>
      <c r="G4" s="862"/>
      <c r="H4" s="660"/>
    </row>
    <row r="5" spans="1:8" x14ac:dyDescent="0.35">
      <c r="A5" s="862"/>
      <c r="B5" s="862"/>
      <c r="C5" s="862"/>
      <c r="D5" s="862"/>
      <c r="E5" s="862"/>
      <c r="F5" s="862"/>
      <c r="G5" s="862"/>
      <c r="H5" s="661"/>
    </row>
    <row r="6" spans="1:8" s="659" customFormat="1" x14ac:dyDescent="0.35">
      <c r="A6" s="662"/>
      <c r="B6" s="662"/>
      <c r="C6" s="662"/>
      <c r="D6" s="662"/>
      <c r="E6" s="662"/>
      <c r="F6" s="663"/>
      <c r="G6" s="663"/>
      <c r="H6" s="663"/>
    </row>
    <row r="7" spans="1:8" ht="15" customHeight="1" x14ac:dyDescent="0.35">
      <c r="A7" s="664"/>
      <c r="B7" s="863" t="s">
        <v>1092</v>
      </c>
      <c r="C7" s="664"/>
      <c r="D7" s="775" t="s">
        <v>1095</v>
      </c>
      <c r="E7" s="839" t="s">
        <v>414</v>
      </c>
      <c r="F7" s="839"/>
      <c r="G7" s="839"/>
      <c r="H7" s="553"/>
    </row>
    <row r="8" spans="1:8" ht="35.25" customHeight="1" x14ac:dyDescent="0.35">
      <c r="A8" s="554"/>
      <c r="B8" s="864"/>
      <c r="C8" s="554"/>
      <c r="D8" s="777"/>
      <c r="E8" s="363" t="s">
        <v>466</v>
      </c>
      <c r="F8" s="363" t="s">
        <v>233</v>
      </c>
      <c r="G8" s="363" t="s">
        <v>436</v>
      </c>
      <c r="H8" s="553"/>
    </row>
    <row r="9" spans="1:8" ht="35.25" customHeight="1" x14ac:dyDescent="0.35">
      <c r="A9" s="694"/>
      <c r="B9" s="199"/>
      <c r="C9" s="694"/>
      <c r="D9" s="721"/>
      <c r="E9" s="695"/>
      <c r="F9" s="695"/>
      <c r="G9" s="695"/>
      <c r="H9" s="553"/>
    </row>
    <row r="10" spans="1:8" x14ac:dyDescent="0.35">
      <c r="A10" s="661"/>
      <c r="B10" s="665"/>
      <c r="C10" s="661"/>
      <c r="D10" s="661"/>
      <c r="E10" s="666"/>
      <c r="F10" s="666"/>
      <c r="G10" s="666"/>
      <c r="H10" s="78"/>
    </row>
    <row r="11" spans="1:8" x14ac:dyDescent="0.35">
      <c r="A11" s="667" t="s">
        <v>572</v>
      </c>
      <c r="B11" s="333" t="s">
        <v>409</v>
      </c>
      <c r="C11" s="668"/>
      <c r="D11" s="668"/>
      <c r="E11" s="78"/>
      <c r="F11" s="78"/>
      <c r="G11" s="78"/>
      <c r="H11" s="78"/>
    </row>
    <row r="12" spans="1:8" x14ac:dyDescent="0.35">
      <c r="A12" s="78"/>
      <c r="B12" s="78" t="s">
        <v>573</v>
      </c>
      <c r="C12" s="661"/>
      <c r="D12" s="76">
        <v>90246</v>
      </c>
      <c r="E12" s="79">
        <v>60</v>
      </c>
      <c r="F12" s="79">
        <v>62</v>
      </c>
      <c r="G12" s="669">
        <v>32.299999999999997</v>
      </c>
      <c r="H12" s="78"/>
    </row>
    <row r="13" spans="1:8" x14ac:dyDescent="0.35">
      <c r="A13" s="78"/>
      <c r="B13" s="670" t="s">
        <v>574</v>
      </c>
      <c r="C13" s="671"/>
      <c r="D13" s="76">
        <v>82507</v>
      </c>
      <c r="E13" s="79">
        <v>63</v>
      </c>
      <c r="F13" s="79">
        <v>65</v>
      </c>
      <c r="G13" s="669">
        <v>32.9</v>
      </c>
      <c r="H13" s="78"/>
    </row>
    <row r="14" spans="1:8" x14ac:dyDescent="0.35">
      <c r="A14" s="78"/>
      <c r="B14" s="78" t="s">
        <v>575</v>
      </c>
      <c r="C14" s="661"/>
      <c r="D14" s="76">
        <v>78042</v>
      </c>
      <c r="E14" s="79">
        <v>65</v>
      </c>
      <c r="F14" s="79">
        <v>67</v>
      </c>
      <c r="G14" s="669">
        <v>33.5</v>
      </c>
      <c r="H14" s="78"/>
    </row>
    <row r="15" spans="1:8" x14ac:dyDescent="0.35">
      <c r="A15" s="78"/>
      <c r="B15" s="78" t="s">
        <v>576</v>
      </c>
      <c r="C15" s="661"/>
      <c r="D15" s="76">
        <v>70405</v>
      </c>
      <c r="E15" s="79">
        <v>67</v>
      </c>
      <c r="F15" s="79">
        <v>69</v>
      </c>
      <c r="G15" s="669">
        <v>34</v>
      </c>
      <c r="H15" s="78"/>
    </row>
    <row r="16" spans="1:8" x14ac:dyDescent="0.35">
      <c r="A16" s="78"/>
      <c r="B16" s="78" t="s">
        <v>577</v>
      </c>
      <c r="C16" s="661"/>
      <c r="D16" s="76">
        <v>66101</v>
      </c>
      <c r="E16" s="79">
        <v>70</v>
      </c>
      <c r="F16" s="79">
        <v>71</v>
      </c>
      <c r="G16" s="669">
        <v>34.5</v>
      </c>
      <c r="H16" s="78"/>
    </row>
    <row r="17" spans="1:10" x14ac:dyDescent="0.35">
      <c r="A17" s="78"/>
      <c r="B17" s="78" t="s">
        <v>578</v>
      </c>
      <c r="C17" s="661"/>
      <c r="D17" s="76">
        <v>61309</v>
      </c>
      <c r="E17" s="79">
        <v>72</v>
      </c>
      <c r="F17" s="79">
        <v>73</v>
      </c>
      <c r="G17" s="669">
        <v>35</v>
      </c>
      <c r="H17" s="78"/>
    </row>
    <row r="18" spans="1:10" x14ac:dyDescent="0.35">
      <c r="A18" s="78"/>
      <c r="B18" s="78" t="s">
        <v>579</v>
      </c>
      <c r="C18" s="661"/>
      <c r="D18" s="76">
        <v>58018</v>
      </c>
      <c r="E18" s="79">
        <v>73</v>
      </c>
      <c r="F18" s="79">
        <v>75</v>
      </c>
      <c r="G18" s="669">
        <v>35.5</v>
      </c>
      <c r="H18" s="78"/>
    </row>
    <row r="19" spans="1:10" x14ac:dyDescent="0.35">
      <c r="A19" s="78"/>
      <c r="B19" s="78" t="s">
        <v>580</v>
      </c>
      <c r="C19" s="661"/>
      <c r="D19" s="76">
        <v>55000</v>
      </c>
      <c r="E19" s="79">
        <v>75</v>
      </c>
      <c r="F19" s="79">
        <v>76</v>
      </c>
      <c r="G19" s="669">
        <v>35.9</v>
      </c>
      <c r="H19" s="78"/>
    </row>
    <row r="20" spans="1:10" x14ac:dyDescent="0.35">
      <c r="A20" s="78"/>
      <c r="B20" s="78" t="s">
        <v>581</v>
      </c>
      <c r="C20" s="661"/>
      <c r="D20" s="76">
        <v>53971</v>
      </c>
      <c r="E20" s="79">
        <v>77</v>
      </c>
      <c r="F20" s="79">
        <v>78</v>
      </c>
      <c r="G20" s="669">
        <v>36.4</v>
      </c>
      <c r="H20" s="78"/>
    </row>
    <row r="21" spans="1:10" x14ac:dyDescent="0.35">
      <c r="A21" s="78"/>
      <c r="B21" s="78" t="s">
        <v>582</v>
      </c>
      <c r="C21" s="661"/>
      <c r="D21" s="76">
        <v>52673</v>
      </c>
      <c r="E21" s="79">
        <v>79</v>
      </c>
      <c r="F21" s="79">
        <v>80</v>
      </c>
      <c r="G21" s="669">
        <v>37.1</v>
      </c>
      <c r="H21" s="78"/>
    </row>
    <row r="22" spans="1:10" x14ac:dyDescent="0.35">
      <c r="A22" s="78"/>
      <c r="B22" s="78"/>
      <c r="C22" s="661"/>
      <c r="D22" s="76"/>
      <c r="E22" s="79"/>
      <c r="F22" s="79"/>
      <c r="G22" s="669"/>
      <c r="H22" s="78"/>
      <c r="J22" s="211"/>
    </row>
    <row r="23" spans="1:10" x14ac:dyDescent="0.35">
      <c r="A23" s="333" t="s">
        <v>583</v>
      </c>
      <c r="B23" s="333" t="s">
        <v>247</v>
      </c>
      <c r="C23" s="668"/>
      <c r="D23" s="76"/>
      <c r="E23" s="79"/>
      <c r="F23" s="79"/>
      <c r="G23" s="669"/>
      <c r="H23" s="78"/>
    </row>
    <row r="24" spans="1:10" x14ac:dyDescent="0.35">
      <c r="A24" s="78"/>
      <c r="B24" s="78" t="s">
        <v>573</v>
      </c>
      <c r="C24" s="661"/>
      <c r="D24" s="76">
        <v>7311</v>
      </c>
      <c r="E24" s="79">
        <v>61</v>
      </c>
      <c r="F24" s="79">
        <v>63</v>
      </c>
      <c r="G24" s="669">
        <v>32.6</v>
      </c>
      <c r="H24" s="78"/>
    </row>
    <row r="25" spans="1:10" x14ac:dyDescent="0.35">
      <c r="A25" s="78"/>
      <c r="B25" s="670" t="s">
        <v>574</v>
      </c>
      <c r="C25" s="671"/>
      <c r="D25" s="76">
        <v>4758</v>
      </c>
      <c r="E25" s="79">
        <v>64</v>
      </c>
      <c r="F25" s="79">
        <v>66</v>
      </c>
      <c r="G25" s="669">
        <v>33.4</v>
      </c>
      <c r="H25" s="78"/>
    </row>
    <row r="26" spans="1:10" x14ac:dyDescent="0.35">
      <c r="A26" s="78"/>
      <c r="B26" s="78" t="s">
        <v>575</v>
      </c>
      <c r="C26" s="661"/>
      <c r="D26" s="76">
        <v>3482</v>
      </c>
      <c r="E26" s="79">
        <v>67</v>
      </c>
      <c r="F26" s="79">
        <v>69</v>
      </c>
      <c r="G26" s="669">
        <v>34.4</v>
      </c>
      <c r="H26" s="78"/>
    </row>
    <row r="27" spans="1:10" x14ac:dyDescent="0.35">
      <c r="A27" s="78"/>
      <c r="B27" s="78" t="s">
        <v>576</v>
      </c>
      <c r="C27" s="661"/>
      <c r="D27" s="76">
        <v>3077</v>
      </c>
      <c r="E27" s="79">
        <v>69</v>
      </c>
      <c r="F27" s="79">
        <v>71</v>
      </c>
      <c r="G27" s="669">
        <v>34.6</v>
      </c>
      <c r="H27" s="78"/>
    </row>
    <row r="28" spans="1:10" x14ac:dyDescent="0.35">
      <c r="A28" s="78"/>
      <c r="B28" s="78" t="s">
        <v>577</v>
      </c>
      <c r="C28" s="661"/>
      <c r="D28" s="76">
        <v>2357</v>
      </c>
      <c r="E28" s="79">
        <v>72</v>
      </c>
      <c r="F28" s="79">
        <v>74</v>
      </c>
      <c r="G28" s="669">
        <v>35.200000000000003</v>
      </c>
      <c r="H28" s="78"/>
    </row>
    <row r="29" spans="1:10" x14ac:dyDescent="0.35">
      <c r="A29" s="78"/>
      <c r="B29" s="78" t="s">
        <v>578</v>
      </c>
      <c r="C29" s="661"/>
      <c r="D29" s="76">
        <v>1739</v>
      </c>
      <c r="E29" s="79">
        <v>74</v>
      </c>
      <c r="F29" s="79">
        <v>75</v>
      </c>
      <c r="G29" s="669">
        <v>36</v>
      </c>
      <c r="H29" s="78"/>
    </row>
    <row r="30" spans="1:10" x14ac:dyDescent="0.35">
      <c r="A30" s="78"/>
      <c r="B30" s="78" t="s">
        <v>579</v>
      </c>
      <c r="C30" s="661"/>
      <c r="D30" s="76">
        <v>1713</v>
      </c>
      <c r="E30" s="79">
        <v>77</v>
      </c>
      <c r="F30" s="79">
        <v>78</v>
      </c>
      <c r="G30" s="669">
        <v>36.700000000000003</v>
      </c>
      <c r="H30" s="78"/>
    </row>
    <row r="31" spans="1:10" x14ac:dyDescent="0.35">
      <c r="A31" s="78"/>
      <c r="B31" s="78" t="s">
        <v>580</v>
      </c>
      <c r="C31" s="661"/>
      <c r="D31" s="76">
        <v>1895</v>
      </c>
      <c r="E31" s="79">
        <v>75</v>
      </c>
      <c r="F31" s="79">
        <v>76</v>
      </c>
      <c r="G31" s="669">
        <v>36.4</v>
      </c>
      <c r="H31" s="78"/>
    </row>
    <row r="32" spans="1:10" x14ac:dyDescent="0.35">
      <c r="A32" s="78"/>
      <c r="B32" s="78" t="s">
        <v>581</v>
      </c>
      <c r="C32" s="661"/>
      <c r="D32" s="76">
        <v>1968</v>
      </c>
      <c r="E32" s="79">
        <v>81</v>
      </c>
      <c r="F32" s="79">
        <v>82</v>
      </c>
      <c r="G32" s="669">
        <v>37.9</v>
      </c>
      <c r="H32" s="78"/>
    </row>
    <row r="33" spans="1:8" x14ac:dyDescent="0.35">
      <c r="A33" s="78"/>
      <c r="B33" s="78" t="s">
        <v>582</v>
      </c>
      <c r="C33" s="661"/>
      <c r="D33" s="76">
        <v>2305</v>
      </c>
      <c r="E33" s="79">
        <v>82</v>
      </c>
      <c r="F33" s="79">
        <v>83</v>
      </c>
      <c r="G33" s="669">
        <v>38.299999999999997</v>
      </c>
      <c r="H33" s="78"/>
    </row>
    <row r="34" spans="1:8" x14ac:dyDescent="0.35">
      <c r="A34" s="78"/>
      <c r="B34" s="78"/>
      <c r="C34" s="661"/>
      <c r="D34" s="76"/>
      <c r="E34" s="79"/>
      <c r="F34" s="79"/>
      <c r="G34" s="669"/>
      <c r="H34" s="78"/>
    </row>
    <row r="35" spans="1:8" x14ac:dyDescent="0.35">
      <c r="A35" s="333" t="s">
        <v>584</v>
      </c>
      <c r="B35" s="333" t="s">
        <v>260</v>
      </c>
      <c r="C35" s="668"/>
      <c r="D35" s="76"/>
      <c r="E35" s="79"/>
      <c r="F35" s="79"/>
      <c r="G35" s="669"/>
      <c r="H35" s="78"/>
    </row>
    <row r="36" spans="1:8" x14ac:dyDescent="0.35">
      <c r="A36" s="333"/>
      <c r="B36" s="78" t="s">
        <v>573</v>
      </c>
      <c r="C36" s="661"/>
      <c r="D36" s="76">
        <v>18305</v>
      </c>
      <c r="E36" s="79">
        <v>57</v>
      </c>
      <c r="F36" s="79">
        <v>59</v>
      </c>
      <c r="G36" s="669">
        <v>31.6</v>
      </c>
      <c r="H36" s="78"/>
    </row>
    <row r="37" spans="1:8" x14ac:dyDescent="0.35">
      <c r="A37" s="333"/>
      <c r="B37" s="670" t="s">
        <v>574</v>
      </c>
      <c r="C37" s="671"/>
      <c r="D37" s="76">
        <v>11277</v>
      </c>
      <c r="E37" s="79">
        <v>60</v>
      </c>
      <c r="F37" s="79">
        <v>62</v>
      </c>
      <c r="G37" s="669">
        <v>32.200000000000003</v>
      </c>
      <c r="H37" s="78"/>
    </row>
    <row r="38" spans="1:8" x14ac:dyDescent="0.35">
      <c r="A38" s="333"/>
      <c r="B38" s="78" t="s">
        <v>575</v>
      </c>
      <c r="C38" s="661"/>
      <c r="D38" s="76">
        <v>10973</v>
      </c>
      <c r="E38" s="79">
        <v>61</v>
      </c>
      <c r="F38" s="79">
        <v>63</v>
      </c>
      <c r="G38" s="669">
        <v>32.6</v>
      </c>
      <c r="H38" s="78"/>
    </row>
    <row r="39" spans="1:8" x14ac:dyDescent="0.35">
      <c r="A39" s="333"/>
      <c r="B39" s="78" t="s">
        <v>576</v>
      </c>
      <c r="C39" s="661"/>
      <c r="D39" s="76">
        <v>8558</v>
      </c>
      <c r="E39" s="79">
        <v>65</v>
      </c>
      <c r="F39" s="79">
        <v>67</v>
      </c>
      <c r="G39" s="669">
        <v>33.4</v>
      </c>
      <c r="H39" s="78"/>
    </row>
    <row r="40" spans="1:8" x14ac:dyDescent="0.35">
      <c r="A40" s="333"/>
      <c r="B40" s="78" t="s">
        <v>577</v>
      </c>
      <c r="C40" s="661"/>
      <c r="D40" s="76">
        <v>6458</v>
      </c>
      <c r="E40" s="79">
        <v>67</v>
      </c>
      <c r="F40" s="79">
        <v>69</v>
      </c>
      <c r="G40" s="669">
        <v>34.1</v>
      </c>
      <c r="H40" s="78"/>
    </row>
    <row r="41" spans="1:8" x14ac:dyDescent="0.35">
      <c r="A41" s="333"/>
      <c r="B41" s="78" t="s">
        <v>578</v>
      </c>
      <c r="C41" s="661"/>
      <c r="D41" s="76">
        <v>6422</v>
      </c>
      <c r="E41" s="79">
        <v>71</v>
      </c>
      <c r="F41" s="79">
        <v>73</v>
      </c>
      <c r="G41" s="669">
        <v>34.9</v>
      </c>
      <c r="H41" s="78"/>
    </row>
    <row r="42" spans="1:8" x14ac:dyDescent="0.35">
      <c r="A42" s="333"/>
      <c r="B42" s="78" t="s">
        <v>579</v>
      </c>
      <c r="C42" s="661"/>
      <c r="D42" s="76">
        <v>5748</v>
      </c>
      <c r="E42" s="79">
        <v>72</v>
      </c>
      <c r="F42" s="79">
        <v>74</v>
      </c>
      <c r="G42" s="669">
        <v>35.6</v>
      </c>
      <c r="H42" s="78"/>
    </row>
    <row r="43" spans="1:8" x14ac:dyDescent="0.35">
      <c r="A43" s="333"/>
      <c r="B43" s="78" t="s">
        <v>580</v>
      </c>
      <c r="C43" s="661"/>
      <c r="D43" s="76">
        <v>6402</v>
      </c>
      <c r="E43" s="79">
        <v>75</v>
      </c>
      <c r="F43" s="79">
        <v>76</v>
      </c>
      <c r="G43" s="669">
        <v>36.1</v>
      </c>
      <c r="H43" s="78"/>
    </row>
    <row r="44" spans="1:8" x14ac:dyDescent="0.35">
      <c r="A44" s="333"/>
      <c r="B44" s="78" t="s">
        <v>581</v>
      </c>
      <c r="C44" s="661"/>
      <c r="D44" s="76">
        <v>7281</v>
      </c>
      <c r="E44" s="79">
        <v>76</v>
      </c>
      <c r="F44" s="79">
        <v>77</v>
      </c>
      <c r="G44" s="669">
        <v>36.5</v>
      </c>
      <c r="H44" s="78"/>
    </row>
    <row r="45" spans="1:8" x14ac:dyDescent="0.35">
      <c r="A45" s="333"/>
      <c r="B45" s="78" t="s">
        <v>582</v>
      </c>
      <c r="C45" s="661"/>
      <c r="D45" s="76">
        <v>7706</v>
      </c>
      <c r="E45" s="79">
        <v>78</v>
      </c>
      <c r="F45" s="79">
        <v>79</v>
      </c>
      <c r="G45" s="669">
        <v>37.299999999999997</v>
      </c>
      <c r="H45" s="78"/>
    </row>
    <row r="46" spans="1:8" x14ac:dyDescent="0.35">
      <c r="A46" s="333"/>
      <c r="B46" s="78"/>
      <c r="C46" s="661"/>
      <c r="D46" s="76"/>
      <c r="E46" s="79"/>
      <c r="F46" s="79"/>
      <c r="G46" s="669"/>
      <c r="H46" s="78"/>
    </row>
    <row r="47" spans="1:8" x14ac:dyDescent="0.35">
      <c r="A47" s="333" t="s">
        <v>585</v>
      </c>
      <c r="B47" s="333" t="s">
        <v>408</v>
      </c>
      <c r="C47" s="668"/>
      <c r="D47" s="76"/>
      <c r="E47" s="79"/>
      <c r="F47" s="79"/>
      <c r="G47" s="669"/>
      <c r="H47" s="78"/>
    </row>
    <row r="48" spans="1:8" x14ac:dyDescent="0.35">
      <c r="A48" s="78"/>
      <c r="B48" s="78" t="s">
        <v>573</v>
      </c>
      <c r="C48" s="661"/>
      <c r="D48" s="76">
        <v>12327</v>
      </c>
      <c r="E48" s="79">
        <v>58</v>
      </c>
      <c r="F48" s="79">
        <v>60</v>
      </c>
      <c r="G48" s="669">
        <v>32</v>
      </c>
      <c r="H48" s="78"/>
    </row>
    <row r="49" spans="1:8" x14ac:dyDescent="0.35">
      <c r="A49" s="78"/>
      <c r="B49" s="670" t="s">
        <v>574</v>
      </c>
      <c r="C49" s="671"/>
      <c r="D49" s="76">
        <v>8462</v>
      </c>
      <c r="E49" s="79">
        <v>61</v>
      </c>
      <c r="F49" s="79">
        <v>63</v>
      </c>
      <c r="G49" s="669">
        <v>32.5</v>
      </c>
      <c r="H49" s="78"/>
    </row>
    <row r="50" spans="1:8" x14ac:dyDescent="0.35">
      <c r="A50" s="78"/>
      <c r="B50" s="78" t="s">
        <v>575</v>
      </c>
      <c r="C50" s="661"/>
      <c r="D50" s="76">
        <v>7547</v>
      </c>
      <c r="E50" s="79">
        <v>61</v>
      </c>
      <c r="F50" s="79">
        <v>64</v>
      </c>
      <c r="G50" s="669">
        <v>32.9</v>
      </c>
      <c r="H50" s="78"/>
    </row>
    <row r="51" spans="1:8" x14ac:dyDescent="0.35">
      <c r="A51" s="78"/>
      <c r="B51" s="78" t="s">
        <v>576</v>
      </c>
      <c r="C51" s="661"/>
      <c r="D51" s="76">
        <v>7040</v>
      </c>
      <c r="E51" s="79">
        <v>65</v>
      </c>
      <c r="F51" s="79">
        <v>67</v>
      </c>
      <c r="G51" s="669">
        <v>33.5</v>
      </c>
      <c r="H51" s="78"/>
    </row>
    <row r="52" spans="1:8" x14ac:dyDescent="0.35">
      <c r="A52" s="78"/>
      <c r="B52" s="78" t="s">
        <v>577</v>
      </c>
      <c r="C52" s="661"/>
      <c r="D52" s="76">
        <v>5690</v>
      </c>
      <c r="E52" s="79">
        <v>70</v>
      </c>
      <c r="F52" s="79">
        <v>71</v>
      </c>
      <c r="G52" s="669">
        <v>34.4</v>
      </c>
      <c r="H52" s="78"/>
    </row>
    <row r="53" spans="1:8" x14ac:dyDescent="0.35">
      <c r="A53" s="78"/>
      <c r="B53" s="78" t="s">
        <v>578</v>
      </c>
      <c r="C53" s="661"/>
      <c r="D53" s="76">
        <v>4996</v>
      </c>
      <c r="E53" s="79">
        <v>71</v>
      </c>
      <c r="F53" s="79">
        <v>72</v>
      </c>
      <c r="G53" s="669">
        <v>34.799999999999997</v>
      </c>
      <c r="H53" s="78"/>
    </row>
    <row r="54" spans="1:8" x14ac:dyDescent="0.35">
      <c r="A54" s="78"/>
      <c r="B54" s="78" t="s">
        <v>579</v>
      </c>
      <c r="C54" s="661"/>
      <c r="D54" s="76">
        <v>5118</v>
      </c>
      <c r="E54" s="79">
        <v>74</v>
      </c>
      <c r="F54" s="79">
        <v>75</v>
      </c>
      <c r="G54" s="669">
        <v>35.6</v>
      </c>
      <c r="H54" s="78"/>
    </row>
    <row r="55" spans="1:8" x14ac:dyDescent="0.35">
      <c r="A55" s="78"/>
      <c r="B55" s="78" t="s">
        <v>580</v>
      </c>
      <c r="C55" s="661"/>
      <c r="D55" s="76">
        <v>4896</v>
      </c>
      <c r="E55" s="79">
        <v>74</v>
      </c>
      <c r="F55" s="79">
        <v>76</v>
      </c>
      <c r="G55" s="669">
        <v>35.9</v>
      </c>
      <c r="H55" s="78"/>
    </row>
    <row r="56" spans="1:8" x14ac:dyDescent="0.35">
      <c r="A56" s="78"/>
      <c r="B56" s="78" t="s">
        <v>581</v>
      </c>
      <c r="C56" s="661"/>
      <c r="D56" s="76">
        <v>5342</v>
      </c>
      <c r="E56" s="79">
        <v>78</v>
      </c>
      <c r="F56" s="79">
        <v>79</v>
      </c>
      <c r="G56" s="669">
        <v>36.4</v>
      </c>
      <c r="H56" s="78"/>
    </row>
    <row r="57" spans="1:8" x14ac:dyDescent="0.35">
      <c r="A57" s="78"/>
      <c r="B57" s="78" t="s">
        <v>582</v>
      </c>
      <c r="C57" s="661"/>
      <c r="D57" s="76">
        <v>5441</v>
      </c>
      <c r="E57" s="79">
        <v>78</v>
      </c>
      <c r="F57" s="79">
        <v>79</v>
      </c>
      <c r="G57" s="669">
        <v>37.1</v>
      </c>
      <c r="H57" s="78"/>
    </row>
    <row r="58" spans="1:8" x14ac:dyDescent="0.35">
      <c r="A58" s="78"/>
      <c r="B58" s="78"/>
      <c r="C58" s="661"/>
      <c r="D58" s="76"/>
      <c r="E58" s="79"/>
      <c r="F58" s="79"/>
      <c r="G58" s="669"/>
      <c r="H58" s="78"/>
    </row>
    <row r="59" spans="1:8" x14ac:dyDescent="0.35">
      <c r="A59" s="333" t="s">
        <v>586</v>
      </c>
      <c r="B59" s="333" t="s">
        <v>299</v>
      </c>
      <c r="C59" s="668"/>
      <c r="D59" s="76"/>
      <c r="E59" s="79"/>
      <c r="F59" s="79"/>
      <c r="G59" s="669"/>
      <c r="H59" s="78"/>
    </row>
    <row r="60" spans="1:8" x14ac:dyDescent="0.35">
      <c r="A60" s="333"/>
      <c r="B60" s="78" t="s">
        <v>573</v>
      </c>
      <c r="C60" s="661"/>
      <c r="D60" s="76">
        <v>7162</v>
      </c>
      <c r="E60" s="79">
        <v>57</v>
      </c>
      <c r="F60" s="79">
        <v>60</v>
      </c>
      <c r="G60" s="669">
        <v>31.9</v>
      </c>
      <c r="H60" s="78"/>
    </row>
    <row r="61" spans="1:8" x14ac:dyDescent="0.35">
      <c r="A61" s="333"/>
      <c r="B61" s="670" t="s">
        <v>574</v>
      </c>
      <c r="C61" s="671"/>
      <c r="D61" s="76">
        <v>6739</v>
      </c>
      <c r="E61" s="79">
        <v>60</v>
      </c>
      <c r="F61" s="79">
        <v>62</v>
      </c>
      <c r="G61" s="669">
        <v>32.4</v>
      </c>
      <c r="H61" s="78"/>
    </row>
    <row r="62" spans="1:8" x14ac:dyDescent="0.35">
      <c r="A62" s="333"/>
      <c r="B62" s="78" t="s">
        <v>575</v>
      </c>
      <c r="C62" s="661"/>
      <c r="D62" s="76">
        <v>5591</v>
      </c>
      <c r="E62" s="79">
        <v>63</v>
      </c>
      <c r="F62" s="79">
        <v>65</v>
      </c>
      <c r="G62" s="669">
        <v>33.1</v>
      </c>
      <c r="H62" s="78"/>
    </row>
    <row r="63" spans="1:8" x14ac:dyDescent="0.35">
      <c r="A63" s="333"/>
      <c r="B63" s="78" t="s">
        <v>576</v>
      </c>
      <c r="C63" s="661"/>
      <c r="D63" s="76">
        <v>5554</v>
      </c>
      <c r="E63" s="79">
        <v>63</v>
      </c>
      <c r="F63" s="79">
        <v>65</v>
      </c>
      <c r="G63" s="669">
        <v>33.4</v>
      </c>
      <c r="H63" s="78"/>
    </row>
    <row r="64" spans="1:8" x14ac:dyDescent="0.35">
      <c r="A64" s="333"/>
      <c r="B64" s="78" t="s">
        <v>577</v>
      </c>
      <c r="C64" s="661"/>
      <c r="D64" s="76">
        <v>5890</v>
      </c>
      <c r="E64" s="79">
        <v>68</v>
      </c>
      <c r="F64" s="79">
        <v>69</v>
      </c>
      <c r="G64" s="669">
        <v>34.1</v>
      </c>
      <c r="H64" s="78"/>
    </row>
    <row r="65" spans="1:8" x14ac:dyDescent="0.35">
      <c r="A65" s="333"/>
      <c r="B65" s="78" t="s">
        <v>578</v>
      </c>
      <c r="C65" s="661"/>
      <c r="D65" s="76">
        <v>5484</v>
      </c>
      <c r="E65" s="79">
        <v>70</v>
      </c>
      <c r="F65" s="79">
        <v>72</v>
      </c>
      <c r="G65" s="669">
        <v>34.799999999999997</v>
      </c>
      <c r="H65" s="78"/>
    </row>
    <row r="66" spans="1:8" x14ac:dyDescent="0.35">
      <c r="A66" s="333"/>
      <c r="B66" s="78" t="s">
        <v>579</v>
      </c>
      <c r="C66" s="661"/>
      <c r="D66" s="76">
        <v>5562</v>
      </c>
      <c r="E66" s="79">
        <v>71</v>
      </c>
      <c r="F66" s="79">
        <v>72</v>
      </c>
      <c r="G66" s="669">
        <v>35.1</v>
      </c>
      <c r="H66" s="78"/>
    </row>
    <row r="67" spans="1:8" x14ac:dyDescent="0.35">
      <c r="A67" s="333"/>
      <c r="B67" s="78" t="s">
        <v>580</v>
      </c>
      <c r="C67" s="661"/>
      <c r="D67" s="76">
        <v>5186</v>
      </c>
      <c r="E67" s="79">
        <v>73</v>
      </c>
      <c r="F67" s="79">
        <v>75</v>
      </c>
      <c r="G67" s="669">
        <v>35.6</v>
      </c>
      <c r="H67" s="78"/>
    </row>
    <row r="68" spans="1:8" x14ac:dyDescent="0.35">
      <c r="A68" s="333"/>
      <c r="B68" s="78" t="s">
        <v>581</v>
      </c>
      <c r="C68" s="661"/>
      <c r="D68" s="76">
        <v>5362</v>
      </c>
      <c r="E68" s="79">
        <v>74</v>
      </c>
      <c r="F68" s="79">
        <v>75</v>
      </c>
      <c r="G68" s="669">
        <v>35.9</v>
      </c>
      <c r="H68" s="78"/>
    </row>
    <row r="69" spans="1:8" x14ac:dyDescent="0.35">
      <c r="A69" s="333"/>
      <c r="B69" s="78" t="s">
        <v>582</v>
      </c>
      <c r="C69" s="661"/>
      <c r="D69" s="76">
        <v>4247</v>
      </c>
      <c r="E69" s="79">
        <v>77</v>
      </c>
      <c r="F69" s="79">
        <v>78</v>
      </c>
      <c r="G69" s="669">
        <v>36.700000000000003</v>
      </c>
      <c r="H69" s="78"/>
    </row>
    <row r="70" spans="1:8" x14ac:dyDescent="0.35">
      <c r="A70" s="333"/>
      <c r="B70" s="78"/>
      <c r="C70" s="661"/>
      <c r="D70" s="76"/>
      <c r="E70" s="79"/>
      <c r="F70" s="79"/>
      <c r="G70" s="669"/>
      <c r="H70" s="78"/>
    </row>
    <row r="71" spans="1:8" x14ac:dyDescent="0.35">
      <c r="A71" s="333" t="s">
        <v>412</v>
      </c>
      <c r="B71" s="333" t="s">
        <v>309</v>
      </c>
      <c r="C71" s="668"/>
      <c r="D71" s="76"/>
      <c r="E71" s="79"/>
      <c r="F71" s="79"/>
      <c r="G71" s="669"/>
      <c r="H71" s="78"/>
    </row>
    <row r="72" spans="1:8" x14ac:dyDescent="0.35">
      <c r="A72" s="78"/>
      <c r="B72" s="78" t="s">
        <v>573</v>
      </c>
      <c r="C72" s="661"/>
      <c r="D72" s="76">
        <v>13416</v>
      </c>
      <c r="E72" s="79">
        <v>59</v>
      </c>
      <c r="F72" s="79">
        <v>62</v>
      </c>
      <c r="G72" s="669">
        <v>31.9</v>
      </c>
      <c r="H72" s="78"/>
    </row>
    <row r="73" spans="1:8" x14ac:dyDescent="0.35">
      <c r="A73" s="78"/>
      <c r="B73" s="670" t="s">
        <v>574</v>
      </c>
      <c r="C73" s="671"/>
      <c r="D73" s="76">
        <v>12869</v>
      </c>
      <c r="E73" s="79">
        <v>60</v>
      </c>
      <c r="F73" s="79">
        <v>62</v>
      </c>
      <c r="G73" s="669">
        <v>32.1</v>
      </c>
      <c r="H73" s="78"/>
    </row>
    <row r="74" spans="1:8" x14ac:dyDescent="0.35">
      <c r="A74" s="78"/>
      <c r="B74" s="78" t="s">
        <v>575</v>
      </c>
      <c r="C74" s="661"/>
      <c r="D74" s="76">
        <v>8549</v>
      </c>
      <c r="E74" s="79">
        <v>62</v>
      </c>
      <c r="F74" s="79">
        <v>65</v>
      </c>
      <c r="G74" s="669">
        <v>32.700000000000003</v>
      </c>
      <c r="H74" s="78"/>
    </row>
    <row r="75" spans="1:8" x14ac:dyDescent="0.35">
      <c r="A75" s="78"/>
      <c r="B75" s="78" t="s">
        <v>576</v>
      </c>
      <c r="C75" s="661"/>
      <c r="D75" s="76">
        <v>7036</v>
      </c>
      <c r="E75" s="79">
        <v>67</v>
      </c>
      <c r="F75" s="79">
        <v>69</v>
      </c>
      <c r="G75" s="669">
        <v>33.700000000000003</v>
      </c>
      <c r="H75" s="78"/>
    </row>
    <row r="76" spans="1:8" x14ac:dyDescent="0.35">
      <c r="A76" s="78"/>
      <c r="B76" s="78" t="s">
        <v>577</v>
      </c>
      <c r="C76" s="661"/>
      <c r="D76" s="76">
        <v>5879</v>
      </c>
      <c r="E76" s="79">
        <v>69</v>
      </c>
      <c r="F76" s="79">
        <v>71</v>
      </c>
      <c r="G76" s="669">
        <v>34.299999999999997</v>
      </c>
      <c r="H76" s="78"/>
    </row>
    <row r="77" spans="1:8" x14ac:dyDescent="0.35">
      <c r="A77" s="78"/>
      <c r="B77" s="78" t="s">
        <v>578</v>
      </c>
      <c r="C77" s="661"/>
      <c r="D77" s="76">
        <v>5781</v>
      </c>
      <c r="E77" s="79">
        <v>71</v>
      </c>
      <c r="F77" s="79">
        <v>73</v>
      </c>
      <c r="G77" s="669">
        <v>34.9</v>
      </c>
      <c r="H77" s="78"/>
    </row>
    <row r="78" spans="1:8" x14ac:dyDescent="0.35">
      <c r="A78" s="78"/>
      <c r="B78" s="78" t="s">
        <v>579</v>
      </c>
      <c r="C78" s="661"/>
      <c r="D78" s="76">
        <v>5650</v>
      </c>
      <c r="E78" s="79">
        <v>74</v>
      </c>
      <c r="F78" s="79">
        <v>75</v>
      </c>
      <c r="G78" s="669">
        <v>35.6</v>
      </c>
      <c r="H78" s="78"/>
    </row>
    <row r="79" spans="1:8" x14ac:dyDescent="0.35">
      <c r="A79" s="78"/>
      <c r="B79" s="78" t="s">
        <v>580</v>
      </c>
      <c r="C79" s="661"/>
      <c r="D79" s="76">
        <v>5390</v>
      </c>
      <c r="E79" s="79">
        <v>74</v>
      </c>
      <c r="F79" s="79">
        <v>76</v>
      </c>
      <c r="G79" s="669">
        <v>35.700000000000003</v>
      </c>
      <c r="H79" s="78"/>
    </row>
    <row r="80" spans="1:8" x14ac:dyDescent="0.35">
      <c r="A80" s="78"/>
      <c r="B80" s="78" t="s">
        <v>581</v>
      </c>
      <c r="C80" s="661"/>
      <c r="D80" s="76">
        <v>4758</v>
      </c>
      <c r="E80" s="79">
        <v>76</v>
      </c>
      <c r="F80" s="79">
        <v>78</v>
      </c>
      <c r="G80" s="669">
        <v>36.4</v>
      </c>
      <c r="H80" s="78"/>
    </row>
    <row r="81" spans="1:8" x14ac:dyDescent="0.35">
      <c r="A81" s="78"/>
      <c r="B81" s="78" t="s">
        <v>582</v>
      </c>
      <c r="C81" s="661"/>
      <c r="D81" s="76">
        <v>4574</v>
      </c>
      <c r="E81" s="79">
        <v>78</v>
      </c>
      <c r="F81" s="79">
        <v>79</v>
      </c>
      <c r="G81" s="669">
        <v>36.799999999999997</v>
      </c>
      <c r="H81" s="78"/>
    </row>
    <row r="82" spans="1:8" x14ac:dyDescent="0.35">
      <c r="A82" s="78"/>
      <c r="B82" s="78"/>
      <c r="C82" s="661"/>
      <c r="D82" s="76"/>
      <c r="E82" s="79"/>
      <c r="F82" s="79"/>
      <c r="G82" s="669"/>
      <c r="H82" s="78"/>
    </row>
    <row r="83" spans="1:8" x14ac:dyDescent="0.35">
      <c r="A83" s="333" t="s">
        <v>587</v>
      </c>
      <c r="B83" s="333" t="s">
        <v>510</v>
      </c>
      <c r="C83" s="668"/>
      <c r="D83" s="76"/>
      <c r="E83" s="79"/>
      <c r="F83" s="79"/>
      <c r="G83" s="669"/>
      <c r="H83" s="78"/>
    </row>
    <row r="84" spans="1:8" x14ac:dyDescent="0.35">
      <c r="A84" s="333"/>
      <c r="B84" s="78" t="s">
        <v>573</v>
      </c>
      <c r="C84" s="661"/>
      <c r="D84" s="76">
        <v>4658</v>
      </c>
      <c r="E84" s="79">
        <v>60</v>
      </c>
      <c r="F84" s="79">
        <v>62</v>
      </c>
      <c r="G84" s="669">
        <v>32.4</v>
      </c>
      <c r="H84" s="78"/>
    </row>
    <row r="85" spans="1:8" x14ac:dyDescent="0.35">
      <c r="A85" s="333"/>
      <c r="B85" s="670" t="s">
        <v>574</v>
      </c>
      <c r="C85" s="671"/>
      <c r="D85" s="76">
        <v>6732</v>
      </c>
      <c r="E85" s="79">
        <v>62</v>
      </c>
      <c r="F85" s="79">
        <v>64</v>
      </c>
      <c r="G85" s="669">
        <v>32.9</v>
      </c>
      <c r="H85" s="78"/>
    </row>
    <row r="86" spans="1:8" x14ac:dyDescent="0.35">
      <c r="A86" s="333"/>
      <c r="B86" s="78" t="s">
        <v>575</v>
      </c>
      <c r="C86" s="661"/>
      <c r="D86" s="76">
        <v>8357</v>
      </c>
      <c r="E86" s="79">
        <v>65</v>
      </c>
      <c r="F86" s="79">
        <v>67</v>
      </c>
      <c r="G86" s="669">
        <v>33.5</v>
      </c>
      <c r="H86" s="78"/>
    </row>
    <row r="87" spans="1:8" x14ac:dyDescent="0.35">
      <c r="A87" s="333"/>
      <c r="B87" s="78" t="s">
        <v>576</v>
      </c>
      <c r="C87" s="661"/>
      <c r="D87" s="76">
        <v>8321</v>
      </c>
      <c r="E87" s="79">
        <v>66</v>
      </c>
      <c r="F87" s="79">
        <v>68</v>
      </c>
      <c r="G87" s="669">
        <v>33.799999999999997</v>
      </c>
      <c r="H87" s="78"/>
    </row>
    <row r="88" spans="1:8" x14ac:dyDescent="0.35">
      <c r="A88" s="333"/>
      <c r="B88" s="78" t="s">
        <v>577</v>
      </c>
      <c r="C88" s="661"/>
      <c r="D88" s="76">
        <v>8551</v>
      </c>
      <c r="E88" s="79">
        <v>69</v>
      </c>
      <c r="F88" s="79">
        <v>71</v>
      </c>
      <c r="G88" s="669">
        <v>34.299999999999997</v>
      </c>
      <c r="H88" s="78"/>
    </row>
    <row r="89" spans="1:8" x14ac:dyDescent="0.35">
      <c r="A89" s="333"/>
      <c r="B89" s="78" t="s">
        <v>578</v>
      </c>
      <c r="C89" s="661"/>
      <c r="D89" s="76">
        <v>9114</v>
      </c>
      <c r="E89" s="79">
        <v>70</v>
      </c>
      <c r="F89" s="79">
        <v>72</v>
      </c>
      <c r="G89" s="669">
        <v>34.5</v>
      </c>
      <c r="H89" s="78"/>
    </row>
    <row r="90" spans="1:8" x14ac:dyDescent="0.35">
      <c r="A90" s="333"/>
      <c r="B90" s="78" t="s">
        <v>579</v>
      </c>
      <c r="C90" s="661"/>
      <c r="D90" s="76">
        <v>8649</v>
      </c>
      <c r="E90" s="79">
        <v>72</v>
      </c>
      <c r="F90" s="79">
        <v>73</v>
      </c>
      <c r="G90" s="669">
        <v>34.9</v>
      </c>
      <c r="H90" s="78"/>
    </row>
    <row r="91" spans="1:8" x14ac:dyDescent="0.35">
      <c r="A91" s="333"/>
      <c r="B91" s="78" t="s">
        <v>580</v>
      </c>
      <c r="C91" s="661"/>
      <c r="D91" s="76">
        <v>7810</v>
      </c>
      <c r="E91" s="79">
        <v>74</v>
      </c>
      <c r="F91" s="79">
        <v>76</v>
      </c>
      <c r="G91" s="669">
        <v>35.6</v>
      </c>
      <c r="H91" s="78"/>
    </row>
    <row r="92" spans="1:8" x14ac:dyDescent="0.35">
      <c r="A92" s="333"/>
      <c r="B92" s="78" t="s">
        <v>581</v>
      </c>
      <c r="C92" s="661"/>
      <c r="D92" s="76">
        <v>7156</v>
      </c>
      <c r="E92" s="79">
        <v>76</v>
      </c>
      <c r="F92" s="79">
        <v>78</v>
      </c>
      <c r="G92" s="669">
        <v>36</v>
      </c>
      <c r="H92" s="78"/>
    </row>
    <row r="93" spans="1:8" x14ac:dyDescent="0.35">
      <c r="A93" s="333"/>
      <c r="B93" s="78" t="s">
        <v>582</v>
      </c>
      <c r="C93" s="661"/>
      <c r="D93" s="76">
        <v>5510</v>
      </c>
      <c r="E93" s="79">
        <v>79</v>
      </c>
      <c r="F93" s="79">
        <v>80</v>
      </c>
      <c r="G93" s="669">
        <v>37</v>
      </c>
      <c r="H93" s="78"/>
    </row>
    <row r="94" spans="1:8" x14ac:dyDescent="0.35">
      <c r="A94" s="333"/>
      <c r="B94" s="78"/>
      <c r="C94" s="661"/>
      <c r="D94" s="76"/>
      <c r="E94" s="79"/>
      <c r="F94" s="79"/>
      <c r="G94" s="669"/>
      <c r="H94" s="78"/>
    </row>
    <row r="95" spans="1:8" x14ac:dyDescent="0.35">
      <c r="A95" s="333" t="s">
        <v>588</v>
      </c>
      <c r="B95" s="333" t="s">
        <v>336</v>
      </c>
      <c r="C95" s="668"/>
      <c r="D95" s="76"/>
      <c r="E95" s="79"/>
      <c r="F95" s="79"/>
      <c r="G95" s="669"/>
      <c r="H95" s="78"/>
    </row>
    <row r="96" spans="1:8" x14ac:dyDescent="0.35">
      <c r="A96" s="78"/>
      <c r="B96" s="78" t="s">
        <v>573</v>
      </c>
      <c r="C96" s="661"/>
      <c r="D96" s="76">
        <v>17231</v>
      </c>
      <c r="E96" s="79">
        <v>67</v>
      </c>
      <c r="F96" s="79">
        <v>69</v>
      </c>
      <c r="G96" s="669">
        <v>33.6</v>
      </c>
      <c r="H96" s="78"/>
    </row>
    <row r="97" spans="1:8" x14ac:dyDescent="0.35">
      <c r="A97" s="78"/>
      <c r="B97" s="670" t="s">
        <v>574</v>
      </c>
      <c r="C97" s="671"/>
      <c r="D97" s="76">
        <v>20513</v>
      </c>
      <c r="E97" s="79">
        <v>69</v>
      </c>
      <c r="F97" s="79">
        <v>71</v>
      </c>
      <c r="G97" s="669">
        <v>33.799999999999997</v>
      </c>
      <c r="H97" s="78"/>
    </row>
    <row r="98" spans="1:8" x14ac:dyDescent="0.35">
      <c r="A98" s="78"/>
      <c r="B98" s="78" t="s">
        <v>575</v>
      </c>
      <c r="C98" s="661"/>
      <c r="D98" s="76">
        <v>18428</v>
      </c>
      <c r="E98" s="79">
        <v>70</v>
      </c>
      <c r="F98" s="79">
        <v>72</v>
      </c>
      <c r="G98" s="669">
        <v>34.299999999999997</v>
      </c>
      <c r="H98" s="78"/>
    </row>
    <row r="99" spans="1:8" x14ac:dyDescent="0.35">
      <c r="A99" s="78"/>
      <c r="B99" s="78" t="s">
        <v>576</v>
      </c>
      <c r="C99" s="661"/>
      <c r="D99" s="76">
        <v>13011</v>
      </c>
      <c r="E99" s="79">
        <v>72</v>
      </c>
      <c r="F99" s="79">
        <v>73</v>
      </c>
      <c r="G99" s="669">
        <v>34.6</v>
      </c>
      <c r="H99" s="78"/>
    </row>
    <row r="100" spans="1:8" x14ac:dyDescent="0.35">
      <c r="A100" s="78"/>
      <c r="B100" s="78" t="s">
        <v>577</v>
      </c>
      <c r="C100" s="661"/>
      <c r="D100" s="76">
        <v>10943</v>
      </c>
      <c r="E100" s="79">
        <v>73</v>
      </c>
      <c r="F100" s="79">
        <v>74</v>
      </c>
      <c r="G100" s="669">
        <v>35.1</v>
      </c>
      <c r="H100" s="78"/>
    </row>
    <row r="101" spans="1:8" x14ac:dyDescent="0.35">
      <c r="A101" s="78"/>
      <c r="B101" s="78" t="s">
        <v>578</v>
      </c>
      <c r="C101" s="661"/>
      <c r="D101" s="76">
        <v>7897</v>
      </c>
      <c r="E101" s="79">
        <v>74</v>
      </c>
      <c r="F101" s="79">
        <v>76</v>
      </c>
      <c r="G101" s="669">
        <v>35.6</v>
      </c>
      <c r="H101" s="78"/>
    </row>
    <row r="102" spans="1:8" x14ac:dyDescent="0.35">
      <c r="A102" s="78"/>
      <c r="B102" s="78" t="s">
        <v>579</v>
      </c>
      <c r="C102" s="661"/>
      <c r="D102" s="76">
        <v>6161</v>
      </c>
      <c r="E102" s="79">
        <v>77</v>
      </c>
      <c r="F102" s="79">
        <v>78</v>
      </c>
      <c r="G102" s="669">
        <v>36.200000000000003</v>
      </c>
      <c r="H102" s="78"/>
    </row>
    <row r="103" spans="1:8" x14ac:dyDescent="0.35">
      <c r="A103" s="78"/>
      <c r="B103" s="78" t="s">
        <v>580</v>
      </c>
      <c r="C103" s="661"/>
      <c r="D103" s="76">
        <v>4718</v>
      </c>
      <c r="E103" s="79">
        <v>79</v>
      </c>
      <c r="F103" s="79">
        <v>80</v>
      </c>
      <c r="G103" s="669">
        <v>36.700000000000003</v>
      </c>
      <c r="H103" s="78"/>
    </row>
    <row r="104" spans="1:8" x14ac:dyDescent="0.35">
      <c r="A104" s="78"/>
      <c r="B104" s="78" t="s">
        <v>581</v>
      </c>
      <c r="C104" s="661"/>
      <c r="D104" s="76">
        <v>3586</v>
      </c>
      <c r="E104" s="79">
        <v>79</v>
      </c>
      <c r="F104" s="79">
        <v>80</v>
      </c>
      <c r="G104" s="669">
        <v>37.200000000000003</v>
      </c>
      <c r="H104" s="78"/>
    </row>
    <row r="105" spans="1:8" x14ac:dyDescent="0.35">
      <c r="A105" s="78"/>
      <c r="B105" s="78" t="s">
        <v>582</v>
      </c>
      <c r="C105" s="661"/>
      <c r="D105" s="76">
        <v>4052</v>
      </c>
      <c r="E105" s="79">
        <v>81</v>
      </c>
      <c r="F105" s="79">
        <v>82</v>
      </c>
      <c r="G105" s="669">
        <v>37.9</v>
      </c>
      <c r="H105" s="78"/>
    </row>
    <row r="106" spans="1:8" x14ac:dyDescent="0.35">
      <c r="A106" s="78"/>
      <c r="B106" s="78"/>
      <c r="C106" s="661"/>
      <c r="D106" s="76"/>
      <c r="E106" s="79"/>
      <c r="F106" s="79"/>
      <c r="G106" s="669"/>
      <c r="H106" s="78"/>
    </row>
    <row r="107" spans="1:8" x14ac:dyDescent="0.35">
      <c r="A107" s="333" t="s">
        <v>589</v>
      </c>
      <c r="B107" s="333" t="s">
        <v>372</v>
      </c>
      <c r="C107" s="668"/>
      <c r="D107" s="76"/>
      <c r="E107" s="79"/>
      <c r="F107" s="79"/>
      <c r="G107" s="669"/>
      <c r="H107" s="78"/>
    </row>
    <row r="108" spans="1:8" x14ac:dyDescent="0.35">
      <c r="A108" s="333"/>
      <c r="B108" s="78" t="s">
        <v>573</v>
      </c>
      <c r="C108" s="661"/>
      <c r="D108" s="76">
        <v>5495</v>
      </c>
      <c r="E108" s="79">
        <v>62</v>
      </c>
      <c r="F108" s="79">
        <v>64</v>
      </c>
      <c r="G108" s="669">
        <v>32.9</v>
      </c>
      <c r="H108" s="78"/>
    </row>
    <row r="109" spans="1:8" x14ac:dyDescent="0.35">
      <c r="A109" s="333"/>
      <c r="B109" s="670" t="s">
        <v>574</v>
      </c>
      <c r="C109" s="671"/>
      <c r="D109" s="76">
        <v>6847</v>
      </c>
      <c r="E109" s="79">
        <v>66</v>
      </c>
      <c r="F109" s="79">
        <v>67</v>
      </c>
      <c r="G109" s="669">
        <v>33.5</v>
      </c>
      <c r="H109" s="78"/>
    </row>
    <row r="110" spans="1:8" x14ac:dyDescent="0.35">
      <c r="A110" s="333"/>
      <c r="B110" s="78" t="s">
        <v>575</v>
      </c>
      <c r="C110" s="661"/>
      <c r="D110" s="76">
        <v>9572</v>
      </c>
      <c r="E110" s="79">
        <v>67</v>
      </c>
      <c r="F110" s="79">
        <v>69</v>
      </c>
      <c r="G110" s="669">
        <v>34</v>
      </c>
      <c r="H110" s="78"/>
    </row>
    <row r="111" spans="1:8" x14ac:dyDescent="0.35">
      <c r="A111" s="333"/>
      <c r="B111" s="78" t="s">
        <v>576</v>
      </c>
      <c r="C111" s="661"/>
      <c r="D111" s="76">
        <v>11744</v>
      </c>
      <c r="E111" s="79">
        <v>69</v>
      </c>
      <c r="F111" s="79">
        <v>70</v>
      </c>
      <c r="G111" s="669">
        <v>34.4</v>
      </c>
      <c r="H111" s="78"/>
    </row>
    <row r="112" spans="1:8" x14ac:dyDescent="0.35">
      <c r="A112" s="333"/>
      <c r="B112" s="78" t="s">
        <v>577</v>
      </c>
      <c r="C112" s="661"/>
      <c r="D112" s="76">
        <v>12142</v>
      </c>
      <c r="E112" s="79">
        <v>71</v>
      </c>
      <c r="F112" s="79">
        <v>72</v>
      </c>
      <c r="G112" s="669">
        <v>34.799999999999997</v>
      </c>
      <c r="H112" s="78"/>
    </row>
    <row r="113" spans="1:8" x14ac:dyDescent="0.35">
      <c r="A113" s="333"/>
      <c r="B113" s="78" t="s">
        <v>578</v>
      </c>
      <c r="C113" s="661"/>
      <c r="D113" s="76">
        <v>11828</v>
      </c>
      <c r="E113" s="79">
        <v>74</v>
      </c>
      <c r="F113" s="79">
        <v>75</v>
      </c>
      <c r="G113" s="669">
        <v>35.4</v>
      </c>
      <c r="H113" s="78"/>
    </row>
    <row r="114" spans="1:8" x14ac:dyDescent="0.35">
      <c r="A114" s="333"/>
      <c r="B114" s="78" t="s">
        <v>579</v>
      </c>
      <c r="C114" s="661"/>
      <c r="D114" s="76">
        <v>11731</v>
      </c>
      <c r="E114" s="79">
        <v>75</v>
      </c>
      <c r="F114" s="79">
        <v>76</v>
      </c>
      <c r="G114" s="669">
        <v>35.799999999999997</v>
      </c>
      <c r="H114" s="78"/>
    </row>
    <row r="115" spans="1:8" x14ac:dyDescent="0.35">
      <c r="A115" s="333"/>
      <c r="B115" s="78" t="s">
        <v>580</v>
      </c>
      <c r="C115" s="661"/>
      <c r="D115" s="76">
        <v>11383</v>
      </c>
      <c r="E115" s="79">
        <v>76</v>
      </c>
      <c r="F115" s="79">
        <v>77</v>
      </c>
      <c r="G115" s="669">
        <v>36</v>
      </c>
      <c r="H115" s="78"/>
    </row>
    <row r="116" spans="1:8" x14ac:dyDescent="0.35">
      <c r="A116" s="333"/>
      <c r="B116" s="78" t="s">
        <v>581</v>
      </c>
      <c r="C116" s="661"/>
      <c r="D116" s="76">
        <v>12634</v>
      </c>
      <c r="E116" s="79">
        <v>78</v>
      </c>
      <c r="F116" s="79">
        <v>79</v>
      </c>
      <c r="G116" s="669">
        <v>36.6</v>
      </c>
      <c r="H116" s="78"/>
    </row>
    <row r="117" spans="1:8" x14ac:dyDescent="0.35">
      <c r="A117" s="333"/>
      <c r="B117" s="78" t="s">
        <v>582</v>
      </c>
      <c r="C117" s="661"/>
      <c r="D117" s="76">
        <v>14340</v>
      </c>
      <c r="E117" s="79">
        <v>80</v>
      </c>
      <c r="F117" s="79">
        <v>80</v>
      </c>
      <c r="G117" s="669">
        <v>37</v>
      </c>
      <c r="H117" s="78"/>
    </row>
    <row r="118" spans="1:8" x14ac:dyDescent="0.35">
      <c r="A118" s="333"/>
      <c r="B118" s="78"/>
      <c r="C118" s="661"/>
      <c r="D118" s="76"/>
      <c r="E118" s="79"/>
      <c r="F118" s="79"/>
      <c r="G118" s="669"/>
      <c r="H118" s="78"/>
    </row>
    <row r="119" spans="1:8" x14ac:dyDescent="0.35">
      <c r="A119" s="333" t="s">
        <v>590</v>
      </c>
      <c r="B119" s="333" t="s">
        <v>392</v>
      </c>
      <c r="C119" s="668"/>
      <c r="D119" s="76"/>
      <c r="E119" s="79"/>
      <c r="F119" s="79"/>
      <c r="G119" s="669"/>
      <c r="H119" s="78"/>
    </row>
    <row r="120" spans="1:8" x14ac:dyDescent="0.35">
      <c r="A120" s="78"/>
      <c r="B120" s="78" t="s">
        <v>573</v>
      </c>
      <c r="C120" s="661"/>
      <c r="D120" s="76">
        <v>4341</v>
      </c>
      <c r="E120" s="79">
        <v>56</v>
      </c>
      <c r="F120" s="79">
        <v>59</v>
      </c>
      <c r="G120" s="669">
        <v>31.7</v>
      </c>
      <c r="H120" s="78"/>
    </row>
    <row r="121" spans="1:8" x14ac:dyDescent="0.35">
      <c r="A121" s="78"/>
      <c r="B121" s="670" t="s">
        <v>574</v>
      </c>
      <c r="C121" s="671"/>
      <c r="D121" s="76">
        <v>4310</v>
      </c>
      <c r="E121" s="79">
        <v>60</v>
      </c>
      <c r="F121" s="79">
        <v>62</v>
      </c>
      <c r="G121" s="669">
        <v>32.5</v>
      </c>
      <c r="H121" s="78"/>
    </row>
    <row r="122" spans="1:8" x14ac:dyDescent="0.35">
      <c r="A122" s="78"/>
      <c r="B122" s="78" t="s">
        <v>575</v>
      </c>
      <c r="C122" s="661"/>
      <c r="D122" s="76">
        <v>5543</v>
      </c>
      <c r="E122" s="79">
        <v>63</v>
      </c>
      <c r="F122" s="79">
        <v>65</v>
      </c>
      <c r="G122" s="669">
        <v>33.299999999999997</v>
      </c>
      <c r="H122" s="78"/>
    </row>
    <row r="123" spans="1:8" x14ac:dyDescent="0.35">
      <c r="A123" s="78"/>
      <c r="B123" s="78" t="s">
        <v>576</v>
      </c>
      <c r="C123" s="661"/>
      <c r="D123" s="76">
        <v>6064</v>
      </c>
      <c r="E123" s="79">
        <v>66</v>
      </c>
      <c r="F123" s="79">
        <v>68</v>
      </c>
      <c r="G123" s="669">
        <v>34</v>
      </c>
      <c r="H123" s="78"/>
    </row>
    <row r="124" spans="1:8" x14ac:dyDescent="0.35">
      <c r="A124" s="78"/>
      <c r="B124" s="78" t="s">
        <v>577</v>
      </c>
      <c r="C124" s="661"/>
      <c r="D124" s="76">
        <v>8191</v>
      </c>
      <c r="E124" s="79">
        <v>69</v>
      </c>
      <c r="F124" s="79">
        <v>70</v>
      </c>
      <c r="G124" s="669">
        <v>34.4</v>
      </c>
      <c r="H124" s="78"/>
    </row>
    <row r="125" spans="1:8" x14ac:dyDescent="0.35">
      <c r="A125" s="78"/>
      <c r="B125" s="78" t="s">
        <v>578</v>
      </c>
      <c r="C125" s="661"/>
      <c r="D125" s="76">
        <v>8048</v>
      </c>
      <c r="E125" s="79">
        <v>71</v>
      </c>
      <c r="F125" s="79">
        <v>72</v>
      </c>
      <c r="G125" s="669">
        <v>35</v>
      </c>
      <c r="H125" s="78"/>
    </row>
    <row r="126" spans="1:8" x14ac:dyDescent="0.35">
      <c r="A126" s="78"/>
      <c r="B126" s="78" t="s">
        <v>579</v>
      </c>
      <c r="C126" s="661"/>
      <c r="D126" s="76">
        <v>7686</v>
      </c>
      <c r="E126" s="79">
        <v>72</v>
      </c>
      <c r="F126" s="79">
        <v>73</v>
      </c>
      <c r="G126" s="669">
        <v>35.200000000000003</v>
      </c>
      <c r="H126" s="78"/>
    </row>
    <row r="127" spans="1:8" x14ac:dyDescent="0.35">
      <c r="A127" s="78"/>
      <c r="B127" s="78" t="s">
        <v>580</v>
      </c>
      <c r="C127" s="661"/>
      <c r="D127" s="76">
        <v>7320</v>
      </c>
      <c r="E127" s="79">
        <v>73</v>
      </c>
      <c r="F127" s="79">
        <v>74</v>
      </c>
      <c r="G127" s="669">
        <v>35.6</v>
      </c>
      <c r="H127" s="78"/>
    </row>
    <row r="128" spans="1:8" x14ac:dyDescent="0.35">
      <c r="A128" s="78"/>
      <c r="B128" s="78" t="s">
        <v>581</v>
      </c>
      <c r="C128" s="661"/>
      <c r="D128" s="76">
        <v>5884</v>
      </c>
      <c r="E128" s="79">
        <v>76</v>
      </c>
      <c r="F128" s="79">
        <v>77</v>
      </c>
      <c r="G128" s="669">
        <v>36.1</v>
      </c>
      <c r="H128" s="78"/>
    </row>
    <row r="129" spans="1:8" x14ac:dyDescent="0.35">
      <c r="A129" s="160"/>
      <c r="B129" s="160" t="s">
        <v>582</v>
      </c>
      <c r="C129" s="672"/>
      <c r="D129" s="136">
        <v>4498</v>
      </c>
      <c r="E129" s="673">
        <v>79</v>
      </c>
      <c r="F129" s="673">
        <v>79</v>
      </c>
      <c r="G129" s="674">
        <v>37.1</v>
      </c>
      <c r="H129" s="78"/>
    </row>
    <row r="130" spans="1:8" x14ac:dyDescent="0.35">
      <c r="A130" s="78"/>
      <c r="B130" s="78"/>
      <c r="C130" s="661"/>
      <c r="D130" s="661"/>
      <c r="E130" s="675"/>
      <c r="F130" s="675"/>
      <c r="G130" s="676" t="s">
        <v>232</v>
      </c>
      <c r="H130" s="675"/>
    </row>
    <row r="131" spans="1:8" ht="12.75" customHeight="1" x14ac:dyDescent="0.35">
      <c r="A131" s="840" t="s">
        <v>1595</v>
      </c>
      <c r="B131" s="840"/>
      <c r="C131" s="840"/>
      <c r="D131" s="840"/>
      <c r="E131" s="840"/>
      <c r="F131" s="840"/>
      <c r="G131" s="840"/>
      <c r="H131" s="677"/>
    </row>
    <row r="132" spans="1:8" ht="12.75" customHeight="1" x14ac:dyDescent="0.35">
      <c r="A132" s="840" t="s">
        <v>1596</v>
      </c>
      <c r="B132" s="840"/>
      <c r="C132" s="840"/>
      <c r="D132" s="840"/>
      <c r="E132" s="840"/>
      <c r="F132" s="840"/>
      <c r="G132" s="840"/>
      <c r="H132" s="677"/>
    </row>
    <row r="133" spans="1:8" x14ac:dyDescent="0.35">
      <c r="A133" s="841" t="s">
        <v>1597</v>
      </c>
      <c r="B133" s="841"/>
      <c r="C133" s="841"/>
      <c r="D133" s="841"/>
      <c r="E133" s="841"/>
      <c r="F133" s="841"/>
      <c r="G133" s="841"/>
      <c r="H133" s="180"/>
    </row>
    <row r="134" spans="1:8" ht="12.75" customHeight="1" x14ac:dyDescent="0.35">
      <c r="A134" s="842" t="s">
        <v>1598</v>
      </c>
      <c r="B134" s="842"/>
      <c r="C134" s="842"/>
      <c r="D134" s="842"/>
      <c r="E134" s="842"/>
      <c r="F134" s="842"/>
      <c r="G134" s="842"/>
      <c r="H134" s="589"/>
    </row>
    <row r="135" spans="1:8" x14ac:dyDescent="0.35">
      <c r="A135" s="842" t="s">
        <v>1599</v>
      </c>
      <c r="B135" s="843"/>
      <c r="C135" s="843"/>
      <c r="D135" s="843"/>
      <c r="E135" s="843"/>
      <c r="F135" s="843"/>
      <c r="G135" s="843"/>
      <c r="H135" s="678"/>
    </row>
    <row r="136" spans="1:8" ht="12.75" customHeight="1" x14ac:dyDescent="0.35">
      <c r="A136" s="387" t="s">
        <v>1094</v>
      </c>
      <c r="B136" s="387"/>
      <c r="C136" s="388"/>
      <c r="D136" s="388"/>
      <c r="E136" s="388"/>
      <c r="F136" s="388"/>
      <c r="G136" s="388"/>
      <c r="H136" s="725"/>
    </row>
    <row r="137" spans="1:8" ht="12.75" customHeight="1" x14ac:dyDescent="0.35">
      <c r="A137" s="828"/>
      <c r="B137" s="828"/>
      <c r="C137" s="828"/>
      <c r="D137" s="828"/>
      <c r="E137" s="828"/>
      <c r="F137" s="828"/>
      <c r="G137" s="828"/>
      <c r="H137" s="679"/>
    </row>
    <row r="138" spans="1:8" x14ac:dyDescent="0.35">
      <c r="A138" s="393" t="s">
        <v>175</v>
      </c>
      <c r="B138" s="394"/>
      <c r="C138" s="394"/>
      <c r="D138" s="394"/>
      <c r="E138" s="394"/>
      <c r="F138" s="394"/>
      <c r="G138" s="394"/>
      <c r="H138" s="59"/>
    </row>
    <row r="139" spans="1:8" ht="12.75" customHeight="1" x14ac:dyDescent="0.35">
      <c r="A139" s="394" t="s">
        <v>1600</v>
      </c>
      <c r="B139" s="394"/>
      <c r="C139" s="395"/>
      <c r="D139" s="395"/>
      <c r="E139" s="395"/>
      <c r="F139" s="396"/>
      <c r="G139" s="395"/>
      <c r="H139" s="126"/>
    </row>
    <row r="140" spans="1:8" x14ac:dyDescent="0.35">
      <c r="A140" s="57"/>
      <c r="B140" s="57"/>
      <c r="C140" s="57"/>
      <c r="D140" s="57"/>
      <c r="E140" s="56"/>
      <c r="F140" s="59"/>
      <c r="G140" s="59"/>
      <c r="H140" s="59"/>
    </row>
  </sheetData>
  <mergeCells count="11">
    <mergeCell ref="A132:G132"/>
    <mergeCell ref="A133:G133"/>
    <mergeCell ref="A134:G134"/>
    <mergeCell ref="A135:G135"/>
    <mergeCell ref="A137:G137"/>
    <mergeCell ref="A131:G131"/>
    <mergeCell ref="A2:D2"/>
    <mergeCell ref="A4:G5"/>
    <mergeCell ref="B7:B8"/>
    <mergeCell ref="D7:D8"/>
    <mergeCell ref="E7:G7"/>
  </mergeCells>
  <pageMargins left="0.7" right="0.7" top="0.75" bottom="0.75" header="0.3" footer="0.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466"/>
  <sheetViews>
    <sheetView topLeftCell="A373" workbookViewId="0">
      <selection activeCell="F391" sqref="F391:I391"/>
    </sheetView>
  </sheetViews>
  <sheetFormatPr defaultRowHeight="12.75" x14ac:dyDescent="0.35"/>
  <cols>
    <col min="1" max="1" width="2.86328125" customWidth="1"/>
    <col min="2" max="2" width="3" customWidth="1"/>
    <col min="3" max="3" width="5.59765625" customWidth="1"/>
    <col min="4" max="4" width="9" customWidth="1"/>
    <col min="5" max="5" width="30.3984375" customWidth="1"/>
    <col min="6" max="6" width="10" style="578" customWidth="1"/>
    <col min="7" max="8" width="10.59765625" style="594" customWidth="1"/>
    <col min="9" max="9" width="10.59765625" style="579" customWidth="1"/>
  </cols>
  <sheetData>
    <row r="1" spans="1:18" ht="15" x14ac:dyDescent="0.4">
      <c r="A1" s="410" t="s">
        <v>193</v>
      </c>
      <c r="B1" s="344"/>
      <c r="C1" s="344"/>
      <c r="D1" s="344"/>
      <c r="E1" s="344"/>
      <c r="F1" s="344"/>
      <c r="G1" s="344"/>
      <c r="H1" s="344"/>
      <c r="I1" s="344"/>
      <c r="J1" s="344"/>
      <c r="K1" s="344"/>
      <c r="L1" s="344"/>
      <c r="M1" s="344"/>
      <c r="N1" s="344"/>
      <c r="O1" s="344"/>
      <c r="P1" s="344"/>
      <c r="Q1" s="344"/>
      <c r="R1" s="344"/>
    </row>
    <row r="3" spans="1:18" ht="25.5" customHeight="1" x14ac:dyDescent="0.35">
      <c r="A3" s="868" t="s">
        <v>1196</v>
      </c>
      <c r="B3" s="740"/>
      <c r="C3" s="740"/>
      <c r="D3" s="740"/>
      <c r="E3" s="740"/>
      <c r="F3" s="740"/>
      <c r="G3" s="740"/>
      <c r="H3" s="740"/>
      <c r="I3" s="740"/>
      <c r="J3" s="543"/>
    </row>
    <row r="4" spans="1:18" x14ac:dyDescent="0.35">
      <c r="A4" s="544" t="s">
        <v>1195</v>
      </c>
      <c r="B4" s="115"/>
      <c r="C4" s="115"/>
      <c r="D4" s="115"/>
      <c r="E4" s="115"/>
      <c r="F4" s="545"/>
      <c r="G4" s="546"/>
      <c r="H4" s="546"/>
      <c r="I4" s="547"/>
      <c r="J4" s="155"/>
    </row>
    <row r="5" spans="1:18" x14ac:dyDescent="0.35">
      <c r="A5" s="548" t="s">
        <v>1097</v>
      </c>
      <c r="B5" s="548"/>
      <c r="C5" s="548"/>
      <c r="D5" s="155"/>
      <c r="E5" s="548"/>
      <c r="F5" s="545"/>
      <c r="G5" s="546"/>
      <c r="H5" s="549"/>
      <c r="I5" s="550"/>
      <c r="J5" s="155"/>
    </row>
    <row r="6" spans="1:18" ht="25.5" customHeight="1" x14ac:dyDescent="0.35">
      <c r="A6" s="862" t="s">
        <v>1197</v>
      </c>
      <c r="B6" s="740"/>
      <c r="C6" s="740"/>
      <c r="D6" s="740"/>
      <c r="E6" s="740"/>
      <c r="F6" s="740"/>
      <c r="G6" s="740"/>
      <c r="H6" s="740"/>
      <c r="I6" s="740"/>
      <c r="J6" s="155"/>
    </row>
    <row r="7" spans="1:18" ht="12.75" customHeight="1" x14ac:dyDescent="0.35">
      <c r="A7" s="551"/>
      <c r="B7" s="539"/>
      <c r="C7" s="539"/>
      <c r="D7" s="539"/>
      <c r="E7" s="539"/>
      <c r="F7" s="539"/>
      <c r="G7" s="539"/>
      <c r="H7" s="539"/>
      <c r="I7" s="539"/>
      <c r="J7" s="155"/>
    </row>
    <row r="8" spans="1:18" x14ac:dyDescent="0.35">
      <c r="A8" s="552" t="s">
        <v>1084</v>
      </c>
      <c r="B8" s="552"/>
      <c r="C8" s="552"/>
      <c r="D8" s="552"/>
      <c r="E8" s="552"/>
      <c r="F8" s="869" t="s">
        <v>1198</v>
      </c>
      <c r="G8" s="871" t="s">
        <v>414</v>
      </c>
      <c r="H8" s="872"/>
      <c r="I8" s="873" t="s">
        <v>436</v>
      </c>
      <c r="J8" s="553"/>
    </row>
    <row r="9" spans="1:18" ht="36" customHeight="1" x14ac:dyDescent="0.35">
      <c r="A9" s="554"/>
      <c r="B9" s="554"/>
      <c r="C9" s="555" t="s">
        <v>1085</v>
      </c>
      <c r="D9" s="555"/>
      <c r="E9" s="556"/>
      <c r="F9" s="870"/>
      <c r="G9" s="557" t="s">
        <v>466</v>
      </c>
      <c r="H9" s="557" t="s">
        <v>233</v>
      </c>
      <c r="I9" s="874"/>
      <c r="J9" s="553"/>
    </row>
    <row r="10" spans="1:18" x14ac:dyDescent="0.35">
      <c r="A10" s="78"/>
      <c r="B10" s="78"/>
      <c r="C10" s="78"/>
      <c r="D10" s="78"/>
      <c r="E10" s="78"/>
      <c r="F10" s="558"/>
      <c r="G10" s="559"/>
      <c r="H10" s="559"/>
      <c r="I10" s="560"/>
      <c r="J10" s="78"/>
    </row>
    <row r="11" spans="1:18" x14ac:dyDescent="0.35">
      <c r="A11" s="561" t="s">
        <v>583</v>
      </c>
      <c r="B11" s="26" t="s">
        <v>592</v>
      </c>
      <c r="C11" s="562"/>
      <c r="D11" s="562"/>
      <c r="E11" s="562"/>
      <c r="F11" s="563">
        <v>30090</v>
      </c>
      <c r="G11" s="564">
        <v>61</v>
      </c>
      <c r="H11" s="564">
        <v>63</v>
      </c>
      <c r="I11" s="564">
        <v>33.9</v>
      </c>
      <c r="J11" s="565"/>
    </row>
    <row r="12" spans="1:18" x14ac:dyDescent="0.35">
      <c r="A12" s="562"/>
      <c r="B12" s="562"/>
      <c r="C12" s="561"/>
      <c r="D12" s="561"/>
      <c r="E12" s="26"/>
      <c r="F12" s="566"/>
      <c r="G12" s="567"/>
      <c r="H12" s="567"/>
      <c r="I12" s="567"/>
      <c r="J12" s="559"/>
    </row>
    <row r="13" spans="1:18" x14ac:dyDescent="0.35">
      <c r="A13" s="562"/>
      <c r="B13" s="562"/>
      <c r="C13" s="561" t="s">
        <v>1199</v>
      </c>
      <c r="D13" s="561" t="s">
        <v>5</v>
      </c>
      <c r="E13" s="26" t="s">
        <v>1200</v>
      </c>
      <c r="F13" s="568">
        <v>5779</v>
      </c>
      <c r="G13" s="569">
        <v>60</v>
      </c>
      <c r="H13" s="569">
        <v>64</v>
      </c>
      <c r="I13" s="569">
        <v>33.6</v>
      </c>
      <c r="J13" s="170"/>
      <c r="M13" s="340"/>
    </row>
    <row r="14" spans="1:18" x14ac:dyDescent="0.35">
      <c r="A14" s="562"/>
      <c r="B14" s="562"/>
      <c r="C14" s="561" t="s">
        <v>1201</v>
      </c>
      <c r="D14" s="561" t="s">
        <v>4</v>
      </c>
      <c r="E14" s="26" t="s">
        <v>594</v>
      </c>
      <c r="F14" s="566">
        <v>1308</v>
      </c>
      <c r="G14" s="567">
        <v>65</v>
      </c>
      <c r="H14" s="567">
        <v>66</v>
      </c>
      <c r="I14" s="567">
        <v>32.9</v>
      </c>
      <c r="J14" s="170"/>
      <c r="M14" s="340"/>
    </row>
    <row r="15" spans="1:18" x14ac:dyDescent="0.35">
      <c r="A15" s="562"/>
      <c r="B15" s="562"/>
      <c r="C15" s="561" t="s">
        <v>1202</v>
      </c>
      <c r="D15" s="561" t="s">
        <v>6</v>
      </c>
      <c r="E15" s="26" t="s">
        <v>595</v>
      </c>
      <c r="F15" s="568">
        <v>1157</v>
      </c>
      <c r="G15" s="569">
        <v>66</v>
      </c>
      <c r="H15" s="569">
        <v>68</v>
      </c>
      <c r="I15" s="569">
        <v>34.1</v>
      </c>
      <c r="J15" s="170"/>
      <c r="M15" s="570"/>
    </row>
    <row r="16" spans="1:18" x14ac:dyDescent="0.35">
      <c r="A16" s="562"/>
      <c r="B16" s="562"/>
      <c r="C16" s="561" t="s">
        <v>1203</v>
      </c>
      <c r="D16" s="561" t="s">
        <v>7</v>
      </c>
      <c r="E16" s="26" t="s">
        <v>596</v>
      </c>
      <c r="F16" s="568">
        <v>1939</v>
      </c>
      <c r="G16" s="569">
        <v>55</v>
      </c>
      <c r="H16" s="569">
        <v>58</v>
      </c>
      <c r="I16" s="569">
        <v>32.1</v>
      </c>
      <c r="J16" s="170"/>
      <c r="M16" s="570"/>
    </row>
    <row r="17" spans="1:13" x14ac:dyDescent="0.35">
      <c r="A17" s="562"/>
      <c r="B17" s="562"/>
      <c r="C17" s="561" t="s">
        <v>1204</v>
      </c>
      <c r="D17" s="571" t="s">
        <v>1086</v>
      </c>
      <c r="E17" s="572" t="s">
        <v>1128</v>
      </c>
      <c r="F17" s="568">
        <v>3228</v>
      </c>
      <c r="G17" s="569">
        <v>63</v>
      </c>
      <c r="H17" s="569">
        <v>64</v>
      </c>
      <c r="I17" s="569">
        <v>34.9</v>
      </c>
      <c r="J17" s="170"/>
      <c r="M17" s="570"/>
    </row>
    <row r="18" spans="1:13" x14ac:dyDescent="0.35">
      <c r="A18" s="562"/>
      <c r="B18" s="562"/>
      <c r="C18" s="561" t="s">
        <v>1205</v>
      </c>
      <c r="D18" s="561" t="s">
        <v>10</v>
      </c>
      <c r="E18" s="26" t="s">
        <v>597</v>
      </c>
      <c r="F18" s="568">
        <v>1601</v>
      </c>
      <c r="G18" s="569">
        <v>62</v>
      </c>
      <c r="H18" s="569">
        <v>66</v>
      </c>
      <c r="I18" s="569">
        <v>32.1</v>
      </c>
      <c r="J18" s="170"/>
      <c r="M18" s="570"/>
    </row>
    <row r="19" spans="1:13" x14ac:dyDescent="0.35">
      <c r="A19" s="562"/>
      <c r="B19" s="562"/>
      <c r="C19" s="561" t="s">
        <v>1206</v>
      </c>
      <c r="D19" s="561" t="s">
        <v>12</v>
      </c>
      <c r="E19" s="26" t="s">
        <v>598</v>
      </c>
      <c r="F19" s="568">
        <v>2531</v>
      </c>
      <c r="G19" s="569">
        <v>57</v>
      </c>
      <c r="H19" s="569">
        <v>59</v>
      </c>
      <c r="I19" s="569">
        <v>33.799999999999997</v>
      </c>
      <c r="J19" s="170"/>
      <c r="M19" s="570"/>
    </row>
    <row r="20" spans="1:13" x14ac:dyDescent="0.35">
      <c r="A20" s="562"/>
      <c r="B20" s="562"/>
      <c r="C20" s="84"/>
      <c r="D20" s="84"/>
      <c r="E20" s="33"/>
      <c r="F20" s="568"/>
      <c r="G20" s="569"/>
      <c r="H20" s="569"/>
      <c r="I20" s="569"/>
      <c r="J20" s="170"/>
      <c r="M20" s="570"/>
    </row>
    <row r="21" spans="1:13" x14ac:dyDescent="0.35">
      <c r="A21" s="562"/>
      <c r="B21" s="562"/>
      <c r="C21" s="561" t="s">
        <v>1207</v>
      </c>
      <c r="D21" s="561"/>
      <c r="E21" s="26" t="s">
        <v>600</v>
      </c>
      <c r="F21" s="568"/>
      <c r="G21" s="569"/>
      <c r="H21" s="569"/>
      <c r="I21" s="569"/>
      <c r="J21" s="170"/>
      <c r="M21" s="570"/>
    </row>
    <row r="22" spans="1:13" x14ac:dyDescent="0.35">
      <c r="A22" s="562"/>
      <c r="B22" s="562"/>
      <c r="C22" s="84" t="s">
        <v>1208</v>
      </c>
      <c r="D22" s="573" t="s">
        <v>1087</v>
      </c>
      <c r="E22" s="574" t="s">
        <v>250</v>
      </c>
      <c r="F22" s="566">
        <v>2095</v>
      </c>
      <c r="G22" s="567">
        <v>62</v>
      </c>
      <c r="H22" s="567">
        <v>63</v>
      </c>
      <c r="I22" s="567">
        <v>35.700000000000003</v>
      </c>
      <c r="J22" s="170"/>
      <c r="M22" s="570"/>
    </row>
    <row r="23" spans="1:13" x14ac:dyDescent="0.35">
      <c r="A23" s="562"/>
      <c r="B23" s="562"/>
      <c r="C23" s="84" t="s">
        <v>1209</v>
      </c>
      <c r="D23" s="84" t="s">
        <v>8</v>
      </c>
      <c r="E23" s="33" t="s">
        <v>253</v>
      </c>
      <c r="F23" s="568">
        <v>3254</v>
      </c>
      <c r="G23" s="569">
        <v>58</v>
      </c>
      <c r="H23" s="569">
        <v>61</v>
      </c>
      <c r="I23" s="569">
        <v>34.200000000000003</v>
      </c>
      <c r="J23" s="170"/>
      <c r="M23" s="340"/>
    </row>
    <row r="24" spans="1:13" x14ac:dyDescent="0.35">
      <c r="A24" s="562"/>
      <c r="B24" s="562"/>
      <c r="C24" s="84" t="s">
        <v>1210</v>
      </c>
      <c r="D24" s="84" t="s">
        <v>9</v>
      </c>
      <c r="E24" s="33" t="s">
        <v>254</v>
      </c>
      <c r="F24" s="568">
        <v>2365</v>
      </c>
      <c r="G24" s="569">
        <v>63</v>
      </c>
      <c r="H24" s="569">
        <v>65</v>
      </c>
      <c r="I24" s="569">
        <v>34.6</v>
      </c>
      <c r="J24" s="170"/>
      <c r="M24" s="340"/>
    </row>
    <row r="25" spans="1:13" x14ac:dyDescent="0.35">
      <c r="A25" s="562"/>
      <c r="B25" s="562"/>
      <c r="C25" s="84" t="s">
        <v>1211</v>
      </c>
      <c r="D25" s="84" t="s">
        <v>11</v>
      </c>
      <c r="E25" s="33" t="s">
        <v>257</v>
      </c>
      <c r="F25" s="568">
        <v>1690</v>
      </c>
      <c r="G25" s="569">
        <v>58</v>
      </c>
      <c r="H25" s="569">
        <v>61</v>
      </c>
      <c r="I25" s="569">
        <v>32.5</v>
      </c>
      <c r="J25" s="170"/>
      <c r="M25" s="340"/>
    </row>
    <row r="26" spans="1:13" x14ac:dyDescent="0.35">
      <c r="A26" s="562"/>
      <c r="B26" s="562"/>
      <c r="C26" s="84" t="s">
        <v>1212</v>
      </c>
      <c r="D26" s="84" t="s">
        <v>13</v>
      </c>
      <c r="E26" s="33" t="s">
        <v>259</v>
      </c>
      <c r="F26" s="568">
        <v>3143</v>
      </c>
      <c r="G26" s="569">
        <v>64</v>
      </c>
      <c r="H26" s="569">
        <v>66</v>
      </c>
      <c r="I26" s="569">
        <v>34.299999999999997</v>
      </c>
      <c r="J26" s="170"/>
      <c r="M26" s="340"/>
    </row>
    <row r="27" spans="1:13" x14ac:dyDescent="0.35">
      <c r="A27" s="562"/>
      <c r="B27" s="562"/>
      <c r="C27" s="33"/>
      <c r="D27" s="33"/>
      <c r="E27" s="33"/>
      <c r="F27" s="568"/>
      <c r="G27" s="569"/>
      <c r="H27" s="569"/>
      <c r="I27" s="569"/>
      <c r="J27" s="170"/>
      <c r="M27" s="340"/>
    </row>
    <row r="28" spans="1:13" x14ac:dyDescent="0.35">
      <c r="A28" s="561" t="s">
        <v>584</v>
      </c>
      <c r="B28" s="26" t="s">
        <v>601</v>
      </c>
      <c r="C28" s="562"/>
      <c r="D28" s="562"/>
      <c r="E28" s="562"/>
      <c r="F28" s="563">
        <v>86986</v>
      </c>
      <c r="G28" s="564">
        <v>61</v>
      </c>
      <c r="H28" s="564">
        <v>64</v>
      </c>
      <c r="I28" s="564">
        <v>33.799999999999997</v>
      </c>
      <c r="J28" s="170"/>
      <c r="M28" s="570"/>
    </row>
    <row r="29" spans="1:13" x14ac:dyDescent="0.35">
      <c r="A29" s="562"/>
      <c r="B29" s="562"/>
      <c r="C29" s="561"/>
      <c r="D29" s="561"/>
      <c r="E29" s="26"/>
      <c r="F29" s="566"/>
      <c r="G29" s="567"/>
      <c r="H29" s="567"/>
      <c r="I29" s="567"/>
      <c r="J29" s="170"/>
      <c r="M29" s="570"/>
    </row>
    <row r="30" spans="1:13" x14ac:dyDescent="0.35">
      <c r="A30" s="562"/>
      <c r="B30" s="562"/>
      <c r="C30" s="561" t="s">
        <v>1213</v>
      </c>
      <c r="D30" s="561" t="s">
        <v>15</v>
      </c>
      <c r="E30" s="26" t="s">
        <v>602</v>
      </c>
      <c r="F30" s="568">
        <v>2133</v>
      </c>
      <c r="G30" s="569">
        <v>54</v>
      </c>
      <c r="H30" s="569">
        <v>57</v>
      </c>
      <c r="I30" s="569">
        <v>33.1</v>
      </c>
      <c r="J30" s="170"/>
      <c r="M30" s="570"/>
    </row>
    <row r="31" spans="1:13" x14ac:dyDescent="0.35">
      <c r="A31" s="562"/>
      <c r="B31" s="562"/>
      <c r="C31" s="561" t="s">
        <v>1214</v>
      </c>
      <c r="D31" s="561" t="s">
        <v>16</v>
      </c>
      <c r="E31" s="26" t="s">
        <v>603</v>
      </c>
      <c r="F31" s="568">
        <v>1669</v>
      </c>
      <c r="G31" s="569">
        <v>60</v>
      </c>
      <c r="H31" s="569">
        <v>61</v>
      </c>
      <c r="I31" s="569">
        <v>33</v>
      </c>
      <c r="J31" s="170"/>
      <c r="M31" s="570"/>
    </row>
    <row r="32" spans="1:13" x14ac:dyDescent="0.35">
      <c r="A32" s="562"/>
      <c r="B32" s="562"/>
      <c r="C32" s="561" t="s">
        <v>1215</v>
      </c>
      <c r="D32" s="561" t="s">
        <v>19</v>
      </c>
      <c r="E32" s="26" t="s">
        <v>1216</v>
      </c>
      <c r="F32" s="568">
        <v>4079</v>
      </c>
      <c r="G32" s="569">
        <v>66</v>
      </c>
      <c r="H32" s="569">
        <v>68</v>
      </c>
      <c r="I32" s="569">
        <v>35.6</v>
      </c>
      <c r="J32" s="170"/>
      <c r="M32" s="570"/>
    </row>
    <row r="33" spans="1:13" x14ac:dyDescent="0.35">
      <c r="A33" s="562"/>
      <c r="B33" s="562"/>
      <c r="C33" s="561" t="s">
        <v>1217</v>
      </c>
      <c r="D33" s="561" t="s">
        <v>20</v>
      </c>
      <c r="E33" s="26" t="s">
        <v>1218</v>
      </c>
      <c r="F33" s="568">
        <v>3861</v>
      </c>
      <c r="G33" s="569">
        <v>67</v>
      </c>
      <c r="H33" s="569">
        <v>68</v>
      </c>
      <c r="I33" s="569">
        <v>35.799999999999997</v>
      </c>
      <c r="J33" s="170"/>
      <c r="M33" s="570"/>
    </row>
    <row r="34" spans="1:13" x14ac:dyDescent="0.35">
      <c r="A34" s="562"/>
      <c r="B34" s="562"/>
      <c r="C34" s="561" t="s">
        <v>1219</v>
      </c>
      <c r="D34" s="561" t="s">
        <v>22</v>
      </c>
      <c r="E34" s="26" t="s">
        <v>606</v>
      </c>
      <c r="F34" s="568">
        <v>1666</v>
      </c>
      <c r="G34" s="569">
        <v>52</v>
      </c>
      <c r="H34" s="569">
        <v>56</v>
      </c>
      <c r="I34" s="569">
        <v>31.5</v>
      </c>
      <c r="J34" s="170"/>
      <c r="M34" s="570"/>
    </row>
    <row r="35" spans="1:13" x14ac:dyDescent="0.35">
      <c r="A35" s="562"/>
      <c r="B35" s="562"/>
      <c r="C35" s="561" t="s">
        <v>1220</v>
      </c>
      <c r="D35" s="561" t="s">
        <v>35</v>
      </c>
      <c r="E35" s="26" t="s">
        <v>607</v>
      </c>
      <c r="F35" s="568">
        <v>2561</v>
      </c>
      <c r="G35" s="569">
        <v>66</v>
      </c>
      <c r="H35" s="569">
        <v>67</v>
      </c>
      <c r="I35" s="569">
        <v>35.1</v>
      </c>
      <c r="J35" s="170"/>
      <c r="M35" s="340"/>
    </row>
    <row r="36" spans="1:13" x14ac:dyDescent="0.35">
      <c r="A36" s="562"/>
      <c r="B36" s="562"/>
      <c r="C36" s="84"/>
      <c r="D36" s="84"/>
      <c r="E36" s="33"/>
      <c r="F36" s="568"/>
      <c r="G36" s="569"/>
      <c r="H36" s="569"/>
      <c r="I36" s="569"/>
      <c r="J36" s="170"/>
      <c r="M36" s="340"/>
    </row>
    <row r="37" spans="1:13" x14ac:dyDescent="0.35">
      <c r="A37" s="562"/>
      <c r="B37" s="562"/>
      <c r="C37" s="561">
        <v>16</v>
      </c>
      <c r="D37" s="561"/>
      <c r="E37" s="26" t="s">
        <v>608</v>
      </c>
      <c r="F37" s="566"/>
      <c r="G37" s="567"/>
      <c r="H37" s="567"/>
      <c r="I37" s="567"/>
      <c r="J37" s="170"/>
      <c r="M37" s="107"/>
    </row>
    <row r="38" spans="1:13" x14ac:dyDescent="0.35">
      <c r="A38" s="562"/>
      <c r="B38" s="562"/>
      <c r="C38" s="84" t="s">
        <v>1221</v>
      </c>
      <c r="D38" s="84" t="s">
        <v>609</v>
      </c>
      <c r="E38" s="33" t="s">
        <v>610</v>
      </c>
      <c r="F38" s="568">
        <v>1064</v>
      </c>
      <c r="G38" s="569">
        <v>56</v>
      </c>
      <c r="H38" s="569">
        <v>59</v>
      </c>
      <c r="I38" s="569">
        <v>32.799999999999997</v>
      </c>
      <c r="J38" s="170"/>
      <c r="M38" s="340"/>
    </row>
    <row r="39" spans="1:13" x14ac:dyDescent="0.35">
      <c r="A39" s="562"/>
      <c r="B39" s="562"/>
      <c r="C39" s="84" t="s">
        <v>1222</v>
      </c>
      <c r="D39" s="84" t="s">
        <v>611</v>
      </c>
      <c r="E39" s="33" t="s">
        <v>612</v>
      </c>
      <c r="F39" s="568">
        <v>742</v>
      </c>
      <c r="G39" s="569">
        <v>62</v>
      </c>
      <c r="H39" s="569">
        <v>64</v>
      </c>
      <c r="I39" s="569">
        <v>34.299999999999997</v>
      </c>
      <c r="J39" s="170"/>
      <c r="M39" s="107"/>
    </row>
    <row r="40" spans="1:13" x14ac:dyDescent="0.35">
      <c r="A40" s="562"/>
      <c r="B40" s="562"/>
      <c r="C40" s="84" t="s">
        <v>1223</v>
      </c>
      <c r="D40" s="84" t="s">
        <v>613</v>
      </c>
      <c r="E40" s="33" t="s">
        <v>614</v>
      </c>
      <c r="F40" s="568">
        <v>1249</v>
      </c>
      <c r="G40" s="569">
        <v>60</v>
      </c>
      <c r="H40" s="569">
        <v>63</v>
      </c>
      <c r="I40" s="569">
        <v>34.200000000000003</v>
      </c>
      <c r="J40" s="170"/>
      <c r="M40" s="107"/>
    </row>
    <row r="41" spans="1:13" x14ac:dyDescent="0.35">
      <c r="A41" s="562"/>
      <c r="B41" s="562"/>
      <c r="C41" s="84" t="s">
        <v>1224</v>
      </c>
      <c r="D41" s="84" t="s">
        <v>615</v>
      </c>
      <c r="E41" s="33" t="s">
        <v>616</v>
      </c>
      <c r="F41" s="568">
        <v>702</v>
      </c>
      <c r="G41" s="569">
        <v>60</v>
      </c>
      <c r="H41" s="569">
        <v>62</v>
      </c>
      <c r="I41" s="569">
        <v>33.5</v>
      </c>
      <c r="J41" s="170"/>
      <c r="M41" s="107"/>
    </row>
    <row r="42" spans="1:13" x14ac:dyDescent="0.35">
      <c r="A42" s="562"/>
      <c r="B42" s="562"/>
      <c r="C42" s="84" t="s">
        <v>1225</v>
      </c>
      <c r="D42" s="84" t="s">
        <v>617</v>
      </c>
      <c r="E42" s="33" t="s">
        <v>618</v>
      </c>
      <c r="F42" s="568">
        <v>480</v>
      </c>
      <c r="G42" s="569">
        <v>63</v>
      </c>
      <c r="H42" s="569">
        <v>64</v>
      </c>
      <c r="I42" s="569">
        <v>34.1</v>
      </c>
      <c r="J42" s="170"/>
      <c r="M42" s="107"/>
    </row>
    <row r="43" spans="1:13" x14ac:dyDescent="0.35">
      <c r="A43" s="562"/>
      <c r="B43" s="562"/>
      <c r="C43" s="84" t="s">
        <v>1226</v>
      </c>
      <c r="D43" s="84" t="s">
        <v>619</v>
      </c>
      <c r="E43" s="33" t="s">
        <v>620</v>
      </c>
      <c r="F43" s="568">
        <v>847</v>
      </c>
      <c r="G43" s="569">
        <v>66</v>
      </c>
      <c r="H43" s="569">
        <v>68</v>
      </c>
      <c r="I43" s="569">
        <v>34.6</v>
      </c>
      <c r="J43" s="170"/>
      <c r="M43" s="107"/>
    </row>
    <row r="44" spans="1:13" x14ac:dyDescent="0.35">
      <c r="A44" s="562"/>
      <c r="B44" s="562"/>
      <c r="C44" s="84"/>
      <c r="D44" s="84"/>
      <c r="E44" s="33"/>
      <c r="F44" s="566"/>
      <c r="G44" s="567"/>
      <c r="H44" s="567"/>
      <c r="I44" s="567"/>
      <c r="J44" s="170"/>
      <c r="M44" s="78"/>
    </row>
    <row r="45" spans="1:13" x14ac:dyDescent="0.35">
      <c r="A45" s="562"/>
      <c r="B45" s="562"/>
      <c r="C45" s="561" t="s">
        <v>1227</v>
      </c>
      <c r="D45" s="561"/>
      <c r="E45" s="26" t="s">
        <v>622</v>
      </c>
      <c r="F45" s="566"/>
      <c r="G45" s="567"/>
      <c r="H45" s="567"/>
      <c r="I45" s="567"/>
      <c r="J45" s="170"/>
      <c r="M45" s="333"/>
    </row>
    <row r="46" spans="1:13" x14ac:dyDescent="0.35">
      <c r="A46" s="562"/>
      <c r="B46" s="562"/>
      <c r="C46" s="84" t="s">
        <v>1228</v>
      </c>
      <c r="D46" s="84" t="s">
        <v>17</v>
      </c>
      <c r="E46" s="33" t="s">
        <v>263</v>
      </c>
      <c r="F46" s="568">
        <v>3898</v>
      </c>
      <c r="G46" s="569">
        <v>57</v>
      </c>
      <c r="H46" s="569">
        <v>61</v>
      </c>
      <c r="I46" s="569">
        <v>32.9</v>
      </c>
      <c r="J46" s="575"/>
      <c r="M46" s="340"/>
    </row>
    <row r="47" spans="1:13" x14ac:dyDescent="0.35">
      <c r="A47" s="562"/>
      <c r="B47" s="562"/>
      <c r="C47" s="84" t="s">
        <v>1229</v>
      </c>
      <c r="D47" s="84" t="s">
        <v>18</v>
      </c>
      <c r="E47" s="33" t="s">
        <v>264</v>
      </c>
      <c r="F47" s="568">
        <v>2448</v>
      </c>
      <c r="G47" s="569">
        <v>65</v>
      </c>
      <c r="H47" s="569">
        <v>66</v>
      </c>
      <c r="I47" s="569">
        <v>33.700000000000003</v>
      </c>
      <c r="J47" s="170"/>
      <c r="M47" s="340"/>
    </row>
    <row r="48" spans="1:13" x14ac:dyDescent="0.35">
      <c r="A48" s="562"/>
      <c r="B48" s="562"/>
      <c r="C48" s="84" t="s">
        <v>1230</v>
      </c>
      <c r="D48" s="84" t="s">
        <v>26</v>
      </c>
      <c r="E48" s="33" t="s">
        <v>272</v>
      </c>
      <c r="F48" s="568">
        <v>7110</v>
      </c>
      <c r="G48" s="569">
        <v>57</v>
      </c>
      <c r="H48" s="569">
        <v>61</v>
      </c>
      <c r="I48" s="569">
        <v>32.4</v>
      </c>
      <c r="J48" s="170"/>
      <c r="M48" s="340"/>
    </row>
    <row r="49" spans="1:13" x14ac:dyDescent="0.35">
      <c r="A49" s="562"/>
      <c r="B49" s="562"/>
      <c r="C49" s="84" t="s">
        <v>1231</v>
      </c>
      <c r="D49" s="84" t="s">
        <v>27</v>
      </c>
      <c r="E49" s="33" t="s">
        <v>623</v>
      </c>
      <c r="F49" s="568">
        <v>3377</v>
      </c>
      <c r="G49" s="569">
        <v>52</v>
      </c>
      <c r="H49" s="569">
        <v>57</v>
      </c>
      <c r="I49" s="569">
        <v>31.6</v>
      </c>
      <c r="J49" s="170"/>
      <c r="M49" s="340"/>
    </row>
    <row r="50" spans="1:13" x14ac:dyDescent="0.35">
      <c r="A50" s="562"/>
      <c r="B50" s="562"/>
      <c r="C50" s="84" t="s">
        <v>1232</v>
      </c>
      <c r="D50" s="84" t="s">
        <v>28</v>
      </c>
      <c r="E50" s="33" t="s">
        <v>274</v>
      </c>
      <c r="F50" s="568">
        <v>2981</v>
      </c>
      <c r="G50" s="569">
        <v>53</v>
      </c>
      <c r="H50" s="569">
        <v>58</v>
      </c>
      <c r="I50" s="569">
        <v>32.1</v>
      </c>
      <c r="J50" s="170"/>
      <c r="M50" s="340"/>
    </row>
    <row r="51" spans="1:13" x14ac:dyDescent="0.35">
      <c r="A51" s="562"/>
      <c r="B51" s="562"/>
      <c r="C51" s="84" t="s">
        <v>1233</v>
      </c>
      <c r="D51" s="84" t="s">
        <v>29</v>
      </c>
      <c r="E51" s="33" t="s">
        <v>275</v>
      </c>
      <c r="F51" s="568">
        <v>3200</v>
      </c>
      <c r="G51" s="569">
        <v>58</v>
      </c>
      <c r="H51" s="569">
        <v>61</v>
      </c>
      <c r="I51" s="569">
        <v>32</v>
      </c>
      <c r="J51" s="170"/>
      <c r="M51" s="570"/>
    </row>
    <row r="52" spans="1:13" x14ac:dyDescent="0.35">
      <c r="A52" s="562"/>
      <c r="B52" s="562"/>
      <c r="C52" s="84" t="s">
        <v>1234</v>
      </c>
      <c r="D52" s="84" t="s">
        <v>32</v>
      </c>
      <c r="E52" s="33" t="s">
        <v>278</v>
      </c>
      <c r="F52" s="568">
        <v>3446</v>
      </c>
      <c r="G52" s="569">
        <v>66</v>
      </c>
      <c r="H52" s="569">
        <v>68</v>
      </c>
      <c r="I52" s="569">
        <v>34.9</v>
      </c>
      <c r="J52" s="170"/>
      <c r="M52" s="570"/>
    </row>
    <row r="53" spans="1:13" x14ac:dyDescent="0.35">
      <c r="A53" s="562"/>
      <c r="B53" s="562"/>
      <c r="C53" s="84" t="s">
        <v>1235</v>
      </c>
      <c r="D53" s="84" t="s">
        <v>33</v>
      </c>
      <c r="E53" s="33" t="s">
        <v>279</v>
      </c>
      <c r="F53" s="568">
        <v>3137</v>
      </c>
      <c r="G53" s="569">
        <v>56</v>
      </c>
      <c r="H53" s="569">
        <v>58</v>
      </c>
      <c r="I53" s="569">
        <v>32.299999999999997</v>
      </c>
      <c r="J53" s="170"/>
      <c r="M53" s="570"/>
    </row>
    <row r="54" spans="1:13" x14ac:dyDescent="0.35">
      <c r="A54" s="562"/>
      <c r="B54" s="562"/>
      <c r="C54" s="84" t="s">
        <v>1236</v>
      </c>
      <c r="D54" s="84" t="s">
        <v>34</v>
      </c>
      <c r="E54" s="33" t="s">
        <v>280</v>
      </c>
      <c r="F54" s="568">
        <v>2921</v>
      </c>
      <c r="G54" s="569">
        <v>73</v>
      </c>
      <c r="H54" s="569">
        <v>74</v>
      </c>
      <c r="I54" s="569">
        <v>37.4</v>
      </c>
      <c r="J54" s="170"/>
      <c r="M54" s="570"/>
    </row>
    <row r="55" spans="1:13" x14ac:dyDescent="0.35">
      <c r="A55" s="562"/>
      <c r="B55" s="562"/>
      <c r="C55" s="84" t="s">
        <v>1237</v>
      </c>
      <c r="D55" s="84" t="s">
        <v>36</v>
      </c>
      <c r="E55" s="33" t="s">
        <v>282</v>
      </c>
      <c r="F55" s="568">
        <v>3897</v>
      </c>
      <c r="G55" s="569">
        <v>59</v>
      </c>
      <c r="H55" s="569">
        <v>64</v>
      </c>
      <c r="I55" s="569">
        <v>33.299999999999997</v>
      </c>
      <c r="J55" s="170"/>
      <c r="M55" s="340"/>
    </row>
    <row r="56" spans="1:13" x14ac:dyDescent="0.35">
      <c r="A56" s="562"/>
      <c r="B56" s="562"/>
      <c r="C56" s="84"/>
      <c r="D56" s="84"/>
      <c r="E56" s="33"/>
      <c r="F56" s="566"/>
      <c r="G56" s="567"/>
      <c r="H56" s="567"/>
      <c r="I56" s="567"/>
      <c r="J56" s="170"/>
      <c r="M56" s="340"/>
    </row>
    <row r="57" spans="1:13" x14ac:dyDescent="0.35">
      <c r="A57" s="562"/>
      <c r="B57" s="562"/>
      <c r="C57" s="561">
        <v>30</v>
      </c>
      <c r="D57" s="561"/>
      <c r="E57" s="26" t="s">
        <v>624</v>
      </c>
      <c r="F57" s="566"/>
      <c r="G57" s="567"/>
      <c r="H57" s="567"/>
      <c r="I57" s="567"/>
      <c r="J57" s="170"/>
      <c r="M57" s="570"/>
    </row>
    <row r="58" spans="1:13" x14ac:dyDescent="0.35">
      <c r="A58" s="562"/>
      <c r="B58" s="562"/>
      <c r="C58" s="84" t="s">
        <v>1238</v>
      </c>
      <c r="D58" s="84" t="s">
        <v>625</v>
      </c>
      <c r="E58" s="33" t="s">
        <v>626</v>
      </c>
      <c r="F58" s="568">
        <v>1211</v>
      </c>
      <c r="G58" s="569">
        <v>55</v>
      </c>
      <c r="H58" s="569">
        <v>60</v>
      </c>
      <c r="I58" s="569">
        <v>32.5</v>
      </c>
      <c r="J58" s="170"/>
      <c r="M58" s="570"/>
    </row>
    <row r="59" spans="1:13" x14ac:dyDescent="0.35">
      <c r="A59" s="562"/>
      <c r="B59" s="562"/>
      <c r="C59" s="84" t="s">
        <v>1239</v>
      </c>
      <c r="D59" s="84" t="s">
        <v>627</v>
      </c>
      <c r="E59" s="33" t="s">
        <v>628</v>
      </c>
      <c r="F59" s="568">
        <v>1283</v>
      </c>
      <c r="G59" s="569">
        <v>68</v>
      </c>
      <c r="H59" s="569">
        <v>70</v>
      </c>
      <c r="I59" s="569">
        <v>35.6</v>
      </c>
      <c r="J59" s="170"/>
      <c r="M59" s="570"/>
    </row>
    <row r="60" spans="1:13" x14ac:dyDescent="0.35">
      <c r="A60" s="562"/>
      <c r="B60" s="562"/>
      <c r="C60" s="84" t="s">
        <v>1240</v>
      </c>
      <c r="D60" s="84" t="s">
        <v>629</v>
      </c>
      <c r="E60" s="33" t="s">
        <v>630</v>
      </c>
      <c r="F60" s="568">
        <v>693</v>
      </c>
      <c r="G60" s="569">
        <v>71</v>
      </c>
      <c r="H60" s="569">
        <v>72</v>
      </c>
      <c r="I60" s="569">
        <v>36.700000000000003</v>
      </c>
      <c r="J60" s="170"/>
      <c r="M60" s="570"/>
    </row>
    <row r="61" spans="1:13" x14ac:dyDescent="0.35">
      <c r="A61" s="562"/>
      <c r="B61" s="562"/>
      <c r="C61" s="84" t="s">
        <v>1241</v>
      </c>
      <c r="D61" s="84" t="s">
        <v>631</v>
      </c>
      <c r="E61" s="33" t="s">
        <v>632</v>
      </c>
      <c r="F61" s="568">
        <v>1092</v>
      </c>
      <c r="G61" s="569">
        <v>59</v>
      </c>
      <c r="H61" s="569">
        <v>62</v>
      </c>
      <c r="I61" s="569">
        <v>33.299999999999997</v>
      </c>
      <c r="J61" s="170"/>
      <c r="M61" s="340"/>
    </row>
    <row r="62" spans="1:13" x14ac:dyDescent="0.35">
      <c r="A62" s="562"/>
      <c r="B62" s="562"/>
      <c r="C62" s="84" t="s">
        <v>1242</v>
      </c>
      <c r="D62" s="84" t="s">
        <v>633</v>
      </c>
      <c r="E62" s="33" t="s">
        <v>634</v>
      </c>
      <c r="F62" s="568">
        <v>1513</v>
      </c>
      <c r="G62" s="569">
        <v>68</v>
      </c>
      <c r="H62" s="569">
        <v>70</v>
      </c>
      <c r="I62" s="569">
        <v>35.299999999999997</v>
      </c>
      <c r="J62" s="170"/>
      <c r="M62" s="340"/>
    </row>
    <row r="63" spans="1:13" x14ac:dyDescent="0.35">
      <c r="A63" s="562"/>
      <c r="B63" s="562"/>
      <c r="C63" s="84" t="s">
        <v>1243</v>
      </c>
      <c r="D63" s="84" t="s">
        <v>635</v>
      </c>
      <c r="E63" s="33" t="s">
        <v>636</v>
      </c>
      <c r="F63" s="568">
        <v>1265</v>
      </c>
      <c r="G63" s="569">
        <v>58</v>
      </c>
      <c r="H63" s="569">
        <v>63</v>
      </c>
      <c r="I63" s="569">
        <v>33.200000000000003</v>
      </c>
      <c r="J63" s="170"/>
      <c r="M63" s="107"/>
    </row>
    <row r="64" spans="1:13" x14ac:dyDescent="0.35">
      <c r="A64" s="562"/>
      <c r="B64" s="562"/>
      <c r="C64" s="84" t="s">
        <v>1244</v>
      </c>
      <c r="D64" s="84" t="s">
        <v>637</v>
      </c>
      <c r="E64" s="33" t="s">
        <v>638</v>
      </c>
      <c r="F64" s="568">
        <v>1837</v>
      </c>
      <c r="G64" s="569">
        <v>62</v>
      </c>
      <c r="H64" s="569">
        <v>65</v>
      </c>
      <c r="I64" s="569">
        <v>34.200000000000003</v>
      </c>
      <c r="J64" s="170"/>
      <c r="M64" s="340"/>
    </row>
    <row r="65" spans="1:13" x14ac:dyDescent="0.35">
      <c r="A65" s="562"/>
      <c r="B65" s="562"/>
      <c r="C65" s="84" t="s">
        <v>1245</v>
      </c>
      <c r="D65" s="84" t="s">
        <v>639</v>
      </c>
      <c r="E65" s="33" t="s">
        <v>640</v>
      </c>
      <c r="F65" s="568">
        <v>589</v>
      </c>
      <c r="G65" s="569">
        <v>73</v>
      </c>
      <c r="H65" s="569">
        <v>75</v>
      </c>
      <c r="I65" s="569">
        <v>37.5</v>
      </c>
      <c r="J65" s="170"/>
      <c r="M65" s="107"/>
    </row>
    <row r="66" spans="1:13" x14ac:dyDescent="0.35">
      <c r="A66" s="562"/>
      <c r="B66" s="562"/>
      <c r="C66" s="84" t="s">
        <v>1246</v>
      </c>
      <c r="D66" s="84" t="s">
        <v>641</v>
      </c>
      <c r="E66" s="33" t="s">
        <v>642</v>
      </c>
      <c r="F66" s="568">
        <v>889</v>
      </c>
      <c r="G66" s="569">
        <v>70</v>
      </c>
      <c r="H66" s="569">
        <v>72</v>
      </c>
      <c r="I66" s="569">
        <v>35.4</v>
      </c>
      <c r="J66" s="170"/>
      <c r="M66" s="107"/>
    </row>
    <row r="67" spans="1:13" x14ac:dyDescent="0.35">
      <c r="A67" s="562"/>
      <c r="B67" s="562"/>
      <c r="C67" s="84" t="s">
        <v>1247</v>
      </c>
      <c r="D67" s="84" t="s">
        <v>643</v>
      </c>
      <c r="E67" s="33" t="s">
        <v>644</v>
      </c>
      <c r="F67" s="568">
        <v>1199</v>
      </c>
      <c r="G67" s="569">
        <v>69</v>
      </c>
      <c r="H67" s="569">
        <v>70</v>
      </c>
      <c r="I67" s="569">
        <v>35.9</v>
      </c>
      <c r="J67" s="170"/>
      <c r="M67" s="107"/>
    </row>
    <row r="68" spans="1:13" x14ac:dyDescent="0.35">
      <c r="A68" s="562"/>
      <c r="B68" s="562"/>
      <c r="C68" s="84" t="s">
        <v>1248</v>
      </c>
      <c r="D68" s="84" t="s">
        <v>645</v>
      </c>
      <c r="E68" s="33" t="s">
        <v>646</v>
      </c>
      <c r="F68" s="568">
        <v>1236</v>
      </c>
      <c r="G68" s="569">
        <v>65</v>
      </c>
      <c r="H68" s="569">
        <v>67</v>
      </c>
      <c r="I68" s="569">
        <v>35</v>
      </c>
      <c r="J68" s="170"/>
      <c r="M68" s="107"/>
    </row>
    <row r="69" spans="1:13" x14ac:dyDescent="0.35">
      <c r="A69" s="562"/>
      <c r="B69" s="562"/>
      <c r="C69" s="84" t="s">
        <v>1249</v>
      </c>
      <c r="D69" s="84" t="s">
        <v>647</v>
      </c>
      <c r="E69" s="33" t="s">
        <v>648</v>
      </c>
      <c r="F69" s="568">
        <v>1018</v>
      </c>
      <c r="G69" s="569">
        <v>68</v>
      </c>
      <c r="H69" s="569">
        <v>70</v>
      </c>
      <c r="I69" s="569">
        <v>35.799999999999997</v>
      </c>
      <c r="J69" s="170"/>
      <c r="M69" s="107"/>
    </row>
    <row r="70" spans="1:13" x14ac:dyDescent="0.35">
      <c r="A70" s="562"/>
      <c r="B70" s="562"/>
      <c r="C70" s="84"/>
      <c r="D70" s="84"/>
      <c r="E70" s="33"/>
      <c r="F70" s="568"/>
      <c r="G70" s="569"/>
      <c r="H70" s="569"/>
      <c r="I70" s="569"/>
      <c r="J70" s="170"/>
      <c r="M70" s="107"/>
    </row>
    <row r="71" spans="1:13" x14ac:dyDescent="0.35">
      <c r="A71" s="562"/>
      <c r="B71" s="562"/>
      <c r="C71" s="561" t="s">
        <v>1250</v>
      </c>
      <c r="D71" s="561"/>
      <c r="E71" s="26" t="s">
        <v>650</v>
      </c>
      <c r="F71" s="568"/>
      <c r="G71" s="569"/>
      <c r="H71" s="569"/>
      <c r="I71" s="569"/>
      <c r="J71" s="170"/>
      <c r="M71" s="107"/>
    </row>
    <row r="72" spans="1:13" x14ac:dyDescent="0.35">
      <c r="A72" s="562"/>
      <c r="B72" s="562"/>
      <c r="C72" s="84" t="s">
        <v>1251</v>
      </c>
      <c r="D72" s="84" t="s">
        <v>23</v>
      </c>
      <c r="E72" s="33" t="s">
        <v>651</v>
      </c>
      <c r="F72" s="568">
        <v>1841</v>
      </c>
      <c r="G72" s="569">
        <v>61</v>
      </c>
      <c r="H72" s="569">
        <v>62</v>
      </c>
      <c r="I72" s="569">
        <v>34</v>
      </c>
      <c r="J72" s="170"/>
      <c r="M72" s="340"/>
    </row>
    <row r="73" spans="1:13" x14ac:dyDescent="0.35">
      <c r="A73" s="562"/>
      <c r="B73" s="562"/>
      <c r="C73" s="84" t="s">
        <v>1252</v>
      </c>
      <c r="D73" s="84" t="s">
        <v>25</v>
      </c>
      <c r="E73" s="33" t="s">
        <v>271</v>
      </c>
      <c r="F73" s="568">
        <v>5133</v>
      </c>
      <c r="G73" s="569">
        <v>55</v>
      </c>
      <c r="H73" s="569">
        <v>56</v>
      </c>
      <c r="I73" s="569">
        <v>33.1</v>
      </c>
      <c r="J73" s="170"/>
      <c r="M73" s="107"/>
    </row>
    <row r="74" spans="1:13" x14ac:dyDescent="0.35">
      <c r="A74" s="562"/>
      <c r="B74" s="562"/>
      <c r="C74" s="84" t="s">
        <v>1253</v>
      </c>
      <c r="D74" s="84" t="s">
        <v>30</v>
      </c>
      <c r="E74" s="33" t="s">
        <v>276</v>
      </c>
      <c r="F74" s="568">
        <v>2896</v>
      </c>
      <c r="G74" s="569">
        <v>64</v>
      </c>
      <c r="H74" s="569">
        <v>66</v>
      </c>
      <c r="I74" s="569">
        <v>34.4</v>
      </c>
      <c r="J74" s="170"/>
      <c r="M74" s="107"/>
    </row>
    <row r="75" spans="1:13" x14ac:dyDescent="0.35">
      <c r="A75" s="562"/>
      <c r="B75" s="562"/>
      <c r="C75" s="84" t="s">
        <v>1254</v>
      </c>
      <c r="D75" s="84" t="s">
        <v>31</v>
      </c>
      <c r="E75" s="33" t="s">
        <v>277</v>
      </c>
      <c r="F75" s="568">
        <v>2071</v>
      </c>
      <c r="G75" s="569">
        <v>62</v>
      </c>
      <c r="H75" s="569">
        <v>64</v>
      </c>
      <c r="I75" s="569">
        <v>33.5</v>
      </c>
      <c r="J75" s="170"/>
      <c r="M75" s="107"/>
    </row>
    <row r="76" spans="1:13" x14ac:dyDescent="0.35">
      <c r="A76" s="562"/>
      <c r="B76" s="562"/>
      <c r="C76" s="84" t="s">
        <v>1255</v>
      </c>
      <c r="D76" s="84" t="s">
        <v>37</v>
      </c>
      <c r="E76" s="33" t="s">
        <v>283</v>
      </c>
      <c r="F76" s="568">
        <v>3752</v>
      </c>
      <c r="G76" s="569">
        <v>67</v>
      </c>
      <c r="H76" s="569">
        <v>70</v>
      </c>
      <c r="I76" s="569">
        <v>34.1</v>
      </c>
      <c r="J76" s="170"/>
      <c r="M76" s="107"/>
    </row>
    <row r="77" spans="1:13" x14ac:dyDescent="0.35">
      <c r="A77" s="562"/>
      <c r="B77" s="562"/>
      <c r="C77" s="84"/>
      <c r="D77" s="84"/>
      <c r="E77" s="33"/>
      <c r="F77" s="566"/>
      <c r="G77" s="567"/>
      <c r="H77" s="567"/>
      <c r="I77" s="567"/>
      <c r="J77" s="170"/>
      <c r="M77" s="107"/>
    </row>
    <row r="78" spans="1:13" x14ac:dyDescent="0.35">
      <c r="A78" s="561" t="s">
        <v>585</v>
      </c>
      <c r="B78" s="26" t="s">
        <v>653</v>
      </c>
      <c r="C78" s="562"/>
      <c r="D78" s="562"/>
      <c r="E78" s="562"/>
      <c r="F78" s="576">
        <v>65964</v>
      </c>
      <c r="G78" s="577">
        <v>62</v>
      </c>
      <c r="H78" s="577">
        <v>65</v>
      </c>
      <c r="I78" s="577">
        <v>33.6</v>
      </c>
      <c r="J78" s="170"/>
      <c r="M78" s="107"/>
    </row>
    <row r="79" spans="1:13" x14ac:dyDescent="0.35">
      <c r="A79" s="562"/>
      <c r="B79" s="562"/>
      <c r="C79" s="561"/>
      <c r="D79" s="561"/>
      <c r="E79" s="26"/>
      <c r="F79" s="566"/>
      <c r="G79" s="567"/>
      <c r="H79" s="567"/>
      <c r="I79" s="567"/>
      <c r="J79" s="170"/>
      <c r="M79" s="107"/>
    </row>
    <row r="80" spans="1:13" x14ac:dyDescent="0.35">
      <c r="A80" s="562"/>
      <c r="B80" s="562"/>
      <c r="C80" s="561" t="s">
        <v>1256</v>
      </c>
      <c r="D80" s="561" t="s">
        <v>43</v>
      </c>
      <c r="E80" s="26" t="s">
        <v>654</v>
      </c>
      <c r="F80" s="568">
        <v>3389</v>
      </c>
      <c r="G80" s="569">
        <v>68</v>
      </c>
      <c r="H80" s="569">
        <v>69</v>
      </c>
      <c r="I80" s="569">
        <v>35.4</v>
      </c>
      <c r="J80" s="170"/>
      <c r="M80" s="107"/>
    </row>
    <row r="81" spans="1:13" x14ac:dyDescent="0.35">
      <c r="A81" s="562"/>
      <c r="B81" s="562"/>
      <c r="C81" s="561" t="s">
        <v>1257</v>
      </c>
      <c r="D81" s="561" t="s">
        <v>44</v>
      </c>
      <c r="E81" s="26" t="s">
        <v>1258</v>
      </c>
      <c r="F81" s="568">
        <v>3472</v>
      </c>
      <c r="G81" s="569">
        <v>57</v>
      </c>
      <c r="H81" s="569">
        <v>60</v>
      </c>
      <c r="I81" s="569">
        <v>31.9</v>
      </c>
      <c r="J81" s="170"/>
      <c r="M81" s="107"/>
    </row>
    <row r="82" spans="1:13" x14ac:dyDescent="0.35">
      <c r="A82" s="562"/>
      <c r="B82" s="562"/>
      <c r="C82" s="561" t="s">
        <v>1259</v>
      </c>
      <c r="D82" s="561" t="s">
        <v>47</v>
      </c>
      <c r="E82" s="26" t="s">
        <v>656</v>
      </c>
      <c r="F82" s="568">
        <v>1959</v>
      </c>
      <c r="G82" s="569">
        <v>63</v>
      </c>
      <c r="H82" s="569">
        <v>67</v>
      </c>
      <c r="I82" s="569">
        <v>33.299999999999997</v>
      </c>
      <c r="J82" s="170"/>
      <c r="M82" s="107"/>
    </row>
    <row r="83" spans="1:13" x14ac:dyDescent="0.35">
      <c r="A83" s="562"/>
      <c r="B83" s="562"/>
      <c r="C83" s="561" t="s">
        <v>1260</v>
      </c>
      <c r="D83" s="561" t="s">
        <v>48</v>
      </c>
      <c r="E83" s="26" t="s">
        <v>657</v>
      </c>
      <c r="F83" s="568">
        <v>1936</v>
      </c>
      <c r="G83" s="569">
        <v>69</v>
      </c>
      <c r="H83" s="569">
        <v>70</v>
      </c>
      <c r="I83" s="569">
        <v>34.700000000000003</v>
      </c>
      <c r="J83" s="170"/>
      <c r="M83" s="107"/>
    </row>
    <row r="84" spans="1:13" x14ac:dyDescent="0.35">
      <c r="A84" s="562"/>
      <c r="B84" s="562"/>
      <c r="C84" s="561" t="s">
        <v>1261</v>
      </c>
      <c r="D84" s="561" t="s">
        <v>53</v>
      </c>
      <c r="E84" s="26" t="s">
        <v>658</v>
      </c>
      <c r="F84" s="568">
        <v>2000</v>
      </c>
      <c r="G84" s="569">
        <v>68</v>
      </c>
      <c r="H84" s="569">
        <v>70</v>
      </c>
      <c r="I84" s="569">
        <v>34.799999999999997</v>
      </c>
      <c r="J84" s="170"/>
      <c r="M84" s="340"/>
    </row>
    <row r="85" spans="1:13" x14ac:dyDescent="0.35">
      <c r="A85" s="562"/>
      <c r="B85" s="562"/>
      <c r="C85" s="84"/>
      <c r="D85" s="84"/>
      <c r="E85" s="33"/>
      <c r="F85" s="568"/>
      <c r="G85" s="569"/>
      <c r="H85" s="569"/>
      <c r="I85" s="569"/>
      <c r="J85" s="170"/>
      <c r="M85" s="107"/>
    </row>
    <row r="86" spans="1:13" x14ac:dyDescent="0.35">
      <c r="A86" s="562"/>
      <c r="B86" s="562"/>
      <c r="C86" s="561">
        <v>36</v>
      </c>
      <c r="D86" s="561"/>
      <c r="E86" s="26" t="s">
        <v>659</v>
      </c>
      <c r="F86" s="568"/>
      <c r="G86" s="569"/>
      <c r="H86" s="569"/>
      <c r="I86" s="569"/>
      <c r="J86" s="170"/>
      <c r="M86" s="107"/>
    </row>
    <row r="87" spans="1:13" x14ac:dyDescent="0.35">
      <c r="A87" s="562"/>
      <c r="B87" s="562"/>
      <c r="C87" s="84" t="s">
        <v>1262</v>
      </c>
      <c r="D87" s="84" t="s">
        <v>660</v>
      </c>
      <c r="E87" s="33" t="s">
        <v>661</v>
      </c>
      <c r="F87" s="568">
        <v>522</v>
      </c>
      <c r="G87" s="569">
        <v>66</v>
      </c>
      <c r="H87" s="569">
        <v>68</v>
      </c>
      <c r="I87" s="569">
        <v>34.5</v>
      </c>
      <c r="J87" s="170"/>
      <c r="M87" s="107"/>
    </row>
    <row r="88" spans="1:13" x14ac:dyDescent="0.35">
      <c r="A88" s="562"/>
      <c r="B88" s="562"/>
      <c r="C88" s="84" t="s">
        <v>1263</v>
      </c>
      <c r="D88" s="84" t="s">
        <v>662</v>
      </c>
      <c r="E88" s="33" t="s">
        <v>663</v>
      </c>
      <c r="F88" s="568">
        <v>873</v>
      </c>
      <c r="G88" s="569">
        <v>68</v>
      </c>
      <c r="H88" s="569">
        <v>69</v>
      </c>
      <c r="I88" s="569">
        <v>34.5</v>
      </c>
      <c r="J88" s="170"/>
      <c r="M88" s="107"/>
    </row>
    <row r="89" spans="1:13" x14ac:dyDescent="0.35">
      <c r="A89" s="562"/>
      <c r="B89" s="562"/>
      <c r="C89" s="84" t="s">
        <v>1264</v>
      </c>
      <c r="D89" s="84" t="s">
        <v>664</v>
      </c>
      <c r="E89" s="33" t="s">
        <v>665</v>
      </c>
      <c r="F89" s="568">
        <v>1662</v>
      </c>
      <c r="G89" s="569">
        <v>67</v>
      </c>
      <c r="H89" s="569">
        <v>68</v>
      </c>
      <c r="I89" s="569">
        <v>34.799999999999997</v>
      </c>
      <c r="J89" s="170"/>
      <c r="M89" s="107"/>
    </row>
    <row r="90" spans="1:13" x14ac:dyDescent="0.35">
      <c r="A90" s="562"/>
      <c r="B90" s="562"/>
      <c r="C90" s="84" t="s">
        <v>1265</v>
      </c>
      <c r="D90" s="84" t="s">
        <v>666</v>
      </c>
      <c r="E90" s="33" t="s">
        <v>667</v>
      </c>
      <c r="F90" s="568">
        <v>495</v>
      </c>
      <c r="G90" s="569">
        <v>60</v>
      </c>
      <c r="H90" s="569">
        <v>66</v>
      </c>
      <c r="I90" s="569">
        <v>34</v>
      </c>
      <c r="J90" s="170"/>
      <c r="M90" s="107"/>
    </row>
    <row r="91" spans="1:13" x14ac:dyDescent="0.35">
      <c r="A91" s="562"/>
      <c r="B91" s="562"/>
      <c r="C91" s="84" t="s">
        <v>1266</v>
      </c>
      <c r="D91" s="84" t="s">
        <v>668</v>
      </c>
      <c r="E91" s="33" t="s">
        <v>669</v>
      </c>
      <c r="F91" s="568">
        <v>492</v>
      </c>
      <c r="G91" s="569">
        <v>64</v>
      </c>
      <c r="H91" s="569">
        <v>66</v>
      </c>
      <c r="I91" s="569">
        <v>34.299999999999997</v>
      </c>
      <c r="J91" s="170"/>
      <c r="M91" s="107"/>
    </row>
    <row r="92" spans="1:13" x14ac:dyDescent="0.35">
      <c r="A92" s="562"/>
      <c r="B92" s="562"/>
      <c r="C92" s="84" t="s">
        <v>1267</v>
      </c>
      <c r="D92" s="84" t="s">
        <v>670</v>
      </c>
      <c r="E92" s="33" t="s">
        <v>671</v>
      </c>
      <c r="F92" s="568">
        <v>1034</v>
      </c>
      <c r="G92" s="569">
        <v>59</v>
      </c>
      <c r="H92" s="569">
        <v>62</v>
      </c>
      <c r="I92" s="569">
        <v>33.1</v>
      </c>
      <c r="J92" s="170"/>
      <c r="M92" s="107"/>
    </row>
    <row r="93" spans="1:13" x14ac:dyDescent="0.35">
      <c r="A93" s="562"/>
      <c r="B93" s="562"/>
      <c r="C93" s="84" t="s">
        <v>1268</v>
      </c>
      <c r="D93" s="84" t="s">
        <v>672</v>
      </c>
      <c r="E93" s="33" t="s">
        <v>673</v>
      </c>
      <c r="F93" s="568">
        <v>1033</v>
      </c>
      <c r="G93" s="569">
        <v>63</v>
      </c>
      <c r="H93" s="569">
        <v>65</v>
      </c>
      <c r="I93" s="569">
        <v>33.9</v>
      </c>
      <c r="J93" s="170"/>
      <c r="M93" s="107"/>
    </row>
    <row r="94" spans="1:13" x14ac:dyDescent="0.35">
      <c r="A94" s="562"/>
      <c r="B94" s="562"/>
      <c r="C94" s="84"/>
      <c r="D94" s="84"/>
      <c r="E94" s="33"/>
      <c r="F94" s="566"/>
      <c r="G94" s="567"/>
      <c r="H94" s="567"/>
      <c r="I94" s="567"/>
      <c r="J94" s="170"/>
      <c r="M94" s="107"/>
    </row>
    <row r="95" spans="1:13" x14ac:dyDescent="0.35">
      <c r="A95" s="562"/>
      <c r="B95" s="562"/>
      <c r="C95" s="561" t="s">
        <v>1269</v>
      </c>
      <c r="D95" s="561"/>
      <c r="E95" s="26" t="s">
        <v>675</v>
      </c>
      <c r="F95" s="566"/>
      <c r="G95" s="567"/>
      <c r="H95" s="567"/>
      <c r="I95" s="567"/>
      <c r="J95" s="170"/>
      <c r="M95" s="107"/>
    </row>
    <row r="96" spans="1:13" x14ac:dyDescent="0.35">
      <c r="A96" s="562"/>
      <c r="B96" s="562"/>
      <c r="C96" s="84" t="s">
        <v>1270</v>
      </c>
      <c r="D96" s="84" t="s">
        <v>39</v>
      </c>
      <c r="E96" s="33" t="s">
        <v>284</v>
      </c>
      <c r="F96" s="568">
        <v>2906</v>
      </c>
      <c r="G96" s="569">
        <v>60</v>
      </c>
      <c r="H96" s="569">
        <v>63</v>
      </c>
      <c r="I96" s="569">
        <v>32.799999999999997</v>
      </c>
      <c r="J96" s="170"/>
      <c r="M96" s="107"/>
    </row>
    <row r="97" spans="1:13" x14ac:dyDescent="0.35">
      <c r="A97" s="562"/>
      <c r="B97" s="562"/>
      <c r="C97" s="84" t="s">
        <v>1271</v>
      </c>
      <c r="D97" s="84" t="s">
        <v>42</v>
      </c>
      <c r="E97" s="33" t="s">
        <v>287</v>
      </c>
      <c r="F97" s="568">
        <v>3714</v>
      </c>
      <c r="G97" s="569">
        <v>63</v>
      </c>
      <c r="H97" s="569">
        <v>65</v>
      </c>
      <c r="I97" s="569">
        <v>33.6</v>
      </c>
      <c r="J97" s="170"/>
      <c r="M97" s="107"/>
    </row>
    <row r="98" spans="1:13" x14ac:dyDescent="0.35">
      <c r="A98" s="562"/>
      <c r="B98" s="562"/>
      <c r="C98" s="84" t="s">
        <v>1272</v>
      </c>
      <c r="D98" s="84" t="s">
        <v>50</v>
      </c>
      <c r="E98" s="33" t="s">
        <v>676</v>
      </c>
      <c r="F98" s="568">
        <v>3357</v>
      </c>
      <c r="G98" s="569">
        <v>66</v>
      </c>
      <c r="H98" s="569">
        <v>67</v>
      </c>
      <c r="I98" s="569">
        <v>34.5</v>
      </c>
      <c r="J98" s="170"/>
      <c r="M98" s="340"/>
    </row>
    <row r="99" spans="1:13" x14ac:dyDescent="0.35">
      <c r="A99" s="562"/>
      <c r="B99" s="562"/>
      <c r="C99" s="84" t="s">
        <v>1273</v>
      </c>
      <c r="D99" s="84" t="s">
        <v>51</v>
      </c>
      <c r="E99" s="33" t="s">
        <v>296</v>
      </c>
      <c r="F99" s="568">
        <v>6439</v>
      </c>
      <c r="G99" s="569">
        <v>63</v>
      </c>
      <c r="H99" s="569">
        <v>65</v>
      </c>
      <c r="I99" s="569">
        <v>32.9</v>
      </c>
      <c r="J99" s="170"/>
      <c r="M99" s="107"/>
    </row>
    <row r="100" spans="1:13" x14ac:dyDescent="0.35">
      <c r="A100" s="562"/>
      <c r="B100" s="562"/>
      <c r="C100" s="84"/>
      <c r="D100" s="84"/>
      <c r="E100" s="33"/>
      <c r="F100" s="568"/>
      <c r="G100" s="569"/>
      <c r="H100" s="569"/>
      <c r="I100" s="569"/>
      <c r="J100" s="170"/>
      <c r="M100" s="107"/>
    </row>
    <row r="101" spans="1:13" x14ac:dyDescent="0.35">
      <c r="A101" s="562"/>
      <c r="B101" s="562"/>
      <c r="C101" s="561" t="s">
        <v>1274</v>
      </c>
      <c r="D101" s="561"/>
      <c r="E101" s="26" t="s">
        <v>678</v>
      </c>
      <c r="F101" s="566"/>
      <c r="G101" s="567"/>
      <c r="H101" s="567"/>
      <c r="I101" s="567"/>
      <c r="J101" s="170"/>
      <c r="M101" s="107"/>
    </row>
    <row r="102" spans="1:13" x14ac:dyDescent="0.35">
      <c r="A102" s="562"/>
      <c r="B102" s="562"/>
      <c r="C102" s="84" t="s">
        <v>1275</v>
      </c>
      <c r="D102" s="84" t="s">
        <v>40</v>
      </c>
      <c r="E102" s="33" t="s">
        <v>285</v>
      </c>
      <c r="F102" s="568">
        <v>8242</v>
      </c>
      <c r="G102" s="569">
        <v>58</v>
      </c>
      <c r="H102" s="569">
        <v>62</v>
      </c>
      <c r="I102" s="569">
        <v>33</v>
      </c>
      <c r="J102" s="170"/>
      <c r="M102" s="107"/>
    </row>
    <row r="103" spans="1:13" x14ac:dyDescent="0.35">
      <c r="A103" s="562"/>
      <c r="B103" s="562"/>
      <c r="C103" s="84" t="s">
        <v>1276</v>
      </c>
      <c r="D103" s="84" t="s">
        <v>41</v>
      </c>
      <c r="E103" s="33" t="s">
        <v>286</v>
      </c>
      <c r="F103" s="568">
        <v>2717</v>
      </c>
      <c r="G103" s="569">
        <v>60</v>
      </c>
      <c r="H103" s="569">
        <v>64</v>
      </c>
      <c r="I103" s="569">
        <v>33.200000000000003</v>
      </c>
      <c r="J103" s="170"/>
      <c r="M103" s="107"/>
    </row>
    <row r="104" spans="1:13" x14ac:dyDescent="0.35">
      <c r="A104" s="562"/>
      <c r="B104" s="562"/>
      <c r="C104" s="84" t="s">
        <v>1277</v>
      </c>
      <c r="D104" s="84" t="s">
        <v>45</v>
      </c>
      <c r="E104" s="33" t="s">
        <v>679</v>
      </c>
      <c r="F104" s="568">
        <v>5570</v>
      </c>
      <c r="G104" s="569">
        <v>63</v>
      </c>
      <c r="H104" s="569">
        <v>65</v>
      </c>
      <c r="I104" s="569">
        <v>34.299999999999997</v>
      </c>
      <c r="J104" s="170"/>
      <c r="M104" s="107"/>
    </row>
    <row r="105" spans="1:13" x14ac:dyDescent="0.35">
      <c r="A105" s="562"/>
      <c r="B105" s="562"/>
      <c r="C105" s="84" t="s">
        <v>1278</v>
      </c>
      <c r="D105" s="84" t="s">
        <v>46</v>
      </c>
      <c r="E105" s="33" t="s">
        <v>291</v>
      </c>
      <c r="F105" s="568">
        <v>10026</v>
      </c>
      <c r="G105" s="569">
        <v>59</v>
      </c>
      <c r="H105" s="569">
        <v>62</v>
      </c>
      <c r="I105" s="569">
        <v>33.6</v>
      </c>
      <c r="J105" s="170"/>
      <c r="M105" s="333"/>
    </row>
    <row r="106" spans="1:13" x14ac:dyDescent="0.35">
      <c r="A106" s="562"/>
      <c r="B106" s="562"/>
      <c r="C106" s="84" t="s">
        <v>1279</v>
      </c>
      <c r="D106" s="84" t="s">
        <v>52</v>
      </c>
      <c r="E106" s="33" t="s">
        <v>297</v>
      </c>
      <c r="F106" s="568">
        <v>4126</v>
      </c>
      <c r="G106" s="569">
        <v>63</v>
      </c>
      <c r="H106" s="569">
        <v>65</v>
      </c>
      <c r="I106" s="569">
        <v>33.200000000000003</v>
      </c>
      <c r="J106" s="575"/>
      <c r="M106" s="340"/>
    </row>
    <row r="107" spans="1:13" x14ac:dyDescent="0.35">
      <c r="A107" s="562"/>
      <c r="B107" s="562"/>
      <c r="C107" s="84"/>
      <c r="D107" s="84"/>
      <c r="E107" s="33"/>
      <c r="F107" s="566"/>
      <c r="G107" s="567"/>
      <c r="H107" s="567"/>
      <c r="I107" s="567"/>
      <c r="J107" s="170"/>
      <c r="M107" s="340"/>
    </row>
    <row r="108" spans="1:13" x14ac:dyDescent="0.35">
      <c r="A108" s="561" t="s">
        <v>586</v>
      </c>
      <c r="B108" s="26" t="s">
        <v>680</v>
      </c>
      <c r="C108" s="562"/>
      <c r="D108" s="562"/>
      <c r="E108" s="562"/>
      <c r="F108" s="576">
        <v>55189</v>
      </c>
      <c r="G108" s="577">
        <v>62</v>
      </c>
      <c r="H108" s="577">
        <v>64</v>
      </c>
      <c r="I108" s="577">
        <v>34.1</v>
      </c>
      <c r="J108" s="170"/>
      <c r="M108" s="340"/>
    </row>
    <row r="109" spans="1:13" x14ac:dyDescent="0.35">
      <c r="A109" s="562"/>
      <c r="B109" s="562"/>
      <c r="C109" s="561"/>
      <c r="D109" s="561"/>
      <c r="E109" s="26"/>
      <c r="F109" s="568"/>
      <c r="G109" s="569"/>
      <c r="H109" s="569"/>
      <c r="I109" s="569"/>
      <c r="J109" s="170"/>
      <c r="M109" s="340"/>
    </row>
    <row r="110" spans="1:13" x14ac:dyDescent="0.35">
      <c r="A110" s="562"/>
      <c r="B110" s="562"/>
      <c r="C110" s="561" t="s">
        <v>1280</v>
      </c>
      <c r="D110" s="561" t="s">
        <v>55</v>
      </c>
      <c r="E110" s="26" t="s">
        <v>681</v>
      </c>
      <c r="F110" s="568">
        <v>3412</v>
      </c>
      <c r="G110" s="569">
        <v>58</v>
      </c>
      <c r="H110" s="569">
        <v>61</v>
      </c>
      <c r="I110" s="569">
        <v>33.4</v>
      </c>
      <c r="J110" s="170"/>
      <c r="M110" s="340"/>
    </row>
    <row r="111" spans="1:13" x14ac:dyDescent="0.35">
      <c r="A111" s="562"/>
      <c r="B111" s="562"/>
      <c r="C111" s="561" t="s">
        <v>1281</v>
      </c>
      <c r="D111" s="561" t="s">
        <v>57</v>
      </c>
      <c r="E111" s="26" t="s">
        <v>682</v>
      </c>
      <c r="F111" s="568">
        <v>4818</v>
      </c>
      <c r="G111" s="569">
        <v>48</v>
      </c>
      <c r="H111" s="569">
        <v>51</v>
      </c>
      <c r="I111" s="569">
        <v>31</v>
      </c>
      <c r="J111" s="170"/>
      <c r="M111" s="340"/>
    </row>
    <row r="112" spans="1:13" x14ac:dyDescent="0.35">
      <c r="A112" s="562"/>
      <c r="B112" s="562"/>
      <c r="C112" s="561" t="s">
        <v>1282</v>
      </c>
      <c r="D112" s="561" t="s">
        <v>61</v>
      </c>
      <c r="E112" s="26" t="s">
        <v>683</v>
      </c>
      <c r="F112" s="568">
        <v>3898</v>
      </c>
      <c r="G112" s="569">
        <v>55</v>
      </c>
      <c r="H112" s="569">
        <v>58</v>
      </c>
      <c r="I112" s="569">
        <v>32.6</v>
      </c>
      <c r="J112" s="170"/>
      <c r="M112" s="107"/>
    </row>
    <row r="113" spans="1:13" x14ac:dyDescent="0.35">
      <c r="A113" s="562"/>
      <c r="B113" s="562"/>
      <c r="C113" s="561" t="s">
        <v>1283</v>
      </c>
      <c r="D113" s="561" t="s">
        <v>63</v>
      </c>
      <c r="E113" s="26" t="s">
        <v>684</v>
      </c>
      <c r="F113" s="568">
        <v>365</v>
      </c>
      <c r="G113" s="569">
        <v>73</v>
      </c>
      <c r="H113" s="569">
        <v>74</v>
      </c>
      <c r="I113" s="569">
        <v>36.799999999999997</v>
      </c>
      <c r="J113" s="170"/>
      <c r="M113" s="340"/>
    </row>
    <row r="114" spans="1:13" x14ac:dyDescent="0.35">
      <c r="A114" s="562"/>
      <c r="B114" s="562"/>
      <c r="C114" s="84"/>
      <c r="D114" s="84"/>
      <c r="E114" s="33"/>
      <c r="F114" s="568"/>
      <c r="G114" s="569"/>
      <c r="H114" s="569"/>
      <c r="I114" s="569"/>
      <c r="J114" s="170"/>
      <c r="M114" s="107"/>
    </row>
    <row r="115" spans="1:13" x14ac:dyDescent="0.35">
      <c r="A115" s="562"/>
      <c r="B115" s="562"/>
      <c r="C115" s="561">
        <v>17</v>
      </c>
      <c r="D115" s="561"/>
      <c r="E115" s="26" t="s">
        <v>685</v>
      </c>
      <c r="F115" s="568"/>
      <c r="G115" s="569"/>
      <c r="H115" s="569"/>
      <c r="I115" s="569"/>
      <c r="J115" s="170"/>
      <c r="M115" s="107"/>
    </row>
    <row r="116" spans="1:13" x14ac:dyDescent="0.35">
      <c r="A116" s="562"/>
      <c r="B116" s="562"/>
      <c r="C116" s="84" t="s">
        <v>1284</v>
      </c>
      <c r="D116" s="84" t="s">
        <v>686</v>
      </c>
      <c r="E116" s="33" t="s">
        <v>687</v>
      </c>
      <c r="F116" s="568">
        <v>1378</v>
      </c>
      <c r="G116" s="569">
        <v>66</v>
      </c>
      <c r="H116" s="569">
        <v>70</v>
      </c>
      <c r="I116" s="569">
        <v>35</v>
      </c>
      <c r="J116" s="170"/>
      <c r="M116" s="107"/>
    </row>
    <row r="117" spans="1:13" x14ac:dyDescent="0.35">
      <c r="A117" s="562"/>
      <c r="B117" s="562"/>
      <c r="C117" s="84" t="s">
        <v>1285</v>
      </c>
      <c r="D117" s="84" t="s">
        <v>688</v>
      </c>
      <c r="E117" s="33" t="s">
        <v>689</v>
      </c>
      <c r="F117" s="568">
        <v>857</v>
      </c>
      <c r="G117" s="569">
        <v>64</v>
      </c>
      <c r="H117" s="569">
        <v>66</v>
      </c>
      <c r="I117" s="569">
        <v>35.4</v>
      </c>
      <c r="J117" s="170"/>
      <c r="M117" s="107"/>
    </row>
    <row r="118" spans="1:13" x14ac:dyDescent="0.35">
      <c r="A118" s="562"/>
      <c r="B118" s="562"/>
      <c r="C118" s="84" t="s">
        <v>1286</v>
      </c>
      <c r="D118" s="84" t="s">
        <v>690</v>
      </c>
      <c r="E118" s="33" t="s">
        <v>691</v>
      </c>
      <c r="F118" s="568">
        <v>1184</v>
      </c>
      <c r="G118" s="569">
        <v>61</v>
      </c>
      <c r="H118" s="569">
        <v>64</v>
      </c>
      <c r="I118" s="569">
        <v>34.1</v>
      </c>
      <c r="J118" s="170"/>
      <c r="M118" s="107"/>
    </row>
    <row r="119" spans="1:13" x14ac:dyDescent="0.35">
      <c r="A119" s="562"/>
      <c r="B119" s="562"/>
      <c r="C119" s="84" t="s">
        <v>1287</v>
      </c>
      <c r="D119" s="84" t="s">
        <v>692</v>
      </c>
      <c r="E119" s="33" t="s">
        <v>693</v>
      </c>
      <c r="F119" s="568">
        <v>628</v>
      </c>
      <c r="G119" s="569">
        <v>71</v>
      </c>
      <c r="H119" s="569">
        <v>73</v>
      </c>
      <c r="I119" s="569">
        <v>37.200000000000003</v>
      </c>
      <c r="J119" s="170"/>
      <c r="M119" s="107"/>
    </row>
    <row r="120" spans="1:13" x14ac:dyDescent="0.35">
      <c r="A120" s="562"/>
      <c r="B120" s="562"/>
      <c r="C120" s="84" t="s">
        <v>1288</v>
      </c>
      <c r="D120" s="84" t="s">
        <v>694</v>
      </c>
      <c r="E120" s="33" t="s">
        <v>695</v>
      </c>
      <c r="F120" s="568">
        <v>1292</v>
      </c>
      <c r="G120" s="569">
        <v>64</v>
      </c>
      <c r="H120" s="569">
        <v>66</v>
      </c>
      <c r="I120" s="569">
        <v>35.6</v>
      </c>
      <c r="J120" s="170"/>
      <c r="M120" s="107"/>
    </row>
    <row r="121" spans="1:13" x14ac:dyDescent="0.35">
      <c r="A121" s="562"/>
      <c r="B121" s="562"/>
      <c r="C121" s="84" t="s">
        <v>1289</v>
      </c>
      <c r="D121" s="84" t="s">
        <v>696</v>
      </c>
      <c r="E121" s="33" t="s">
        <v>697</v>
      </c>
      <c r="F121" s="568">
        <v>938</v>
      </c>
      <c r="G121" s="569">
        <v>68</v>
      </c>
      <c r="H121" s="569">
        <v>70</v>
      </c>
      <c r="I121" s="569">
        <v>36.200000000000003</v>
      </c>
      <c r="J121" s="170"/>
      <c r="M121" s="107"/>
    </row>
    <row r="122" spans="1:13" x14ac:dyDescent="0.35">
      <c r="A122" s="562"/>
      <c r="B122" s="562"/>
      <c r="C122" s="84" t="s">
        <v>1290</v>
      </c>
      <c r="D122" s="84" t="s">
        <v>698</v>
      </c>
      <c r="E122" s="33" t="s">
        <v>699</v>
      </c>
      <c r="F122" s="566">
        <v>1023</v>
      </c>
      <c r="G122" s="567">
        <v>68</v>
      </c>
      <c r="H122" s="567">
        <v>71</v>
      </c>
      <c r="I122" s="567">
        <v>36</v>
      </c>
      <c r="J122" s="170"/>
      <c r="M122" s="340"/>
    </row>
    <row r="123" spans="1:13" x14ac:dyDescent="0.35">
      <c r="A123" s="562"/>
      <c r="B123" s="562"/>
      <c r="C123" s="84" t="s">
        <v>1291</v>
      </c>
      <c r="D123" s="84" t="s">
        <v>700</v>
      </c>
      <c r="E123" s="33" t="s">
        <v>701</v>
      </c>
      <c r="F123" s="566">
        <v>1181</v>
      </c>
      <c r="G123" s="567">
        <v>70</v>
      </c>
      <c r="H123" s="567">
        <v>71</v>
      </c>
      <c r="I123" s="567">
        <v>36.200000000000003</v>
      </c>
      <c r="J123" s="170"/>
      <c r="M123" s="107"/>
    </row>
    <row r="124" spans="1:13" x14ac:dyDescent="0.35">
      <c r="A124" s="562"/>
      <c r="B124" s="562"/>
      <c r="C124" s="84"/>
      <c r="D124" s="84"/>
      <c r="E124" s="33"/>
      <c r="F124" s="566"/>
      <c r="G124" s="567"/>
      <c r="H124" s="567"/>
      <c r="I124" s="567"/>
      <c r="J124" s="170"/>
      <c r="M124" s="107"/>
    </row>
    <row r="125" spans="1:13" x14ac:dyDescent="0.35">
      <c r="A125" s="562"/>
      <c r="B125" s="562"/>
      <c r="C125" s="561">
        <v>31</v>
      </c>
      <c r="D125" s="561"/>
      <c r="E125" s="26" t="s">
        <v>702</v>
      </c>
      <c r="F125" s="566"/>
      <c r="G125" s="567"/>
      <c r="H125" s="567"/>
      <c r="I125" s="567"/>
      <c r="J125" s="170"/>
      <c r="M125" s="107"/>
    </row>
    <row r="126" spans="1:13" x14ac:dyDescent="0.35">
      <c r="A126" s="562"/>
      <c r="B126" s="562"/>
      <c r="C126" s="84" t="s">
        <v>1292</v>
      </c>
      <c r="D126" s="84" t="s">
        <v>703</v>
      </c>
      <c r="E126" s="33" t="s">
        <v>704</v>
      </c>
      <c r="F126" s="568">
        <v>1104</v>
      </c>
      <c r="G126" s="569">
        <v>65</v>
      </c>
      <c r="H126" s="569">
        <v>67</v>
      </c>
      <c r="I126" s="569">
        <v>35</v>
      </c>
      <c r="J126" s="170"/>
      <c r="M126" s="107"/>
    </row>
    <row r="127" spans="1:13" x14ac:dyDescent="0.35">
      <c r="A127" s="562"/>
      <c r="B127" s="562"/>
      <c r="C127" s="84" t="s">
        <v>1293</v>
      </c>
      <c r="D127" s="84" t="s">
        <v>705</v>
      </c>
      <c r="E127" s="33" t="s">
        <v>706</v>
      </c>
      <c r="F127" s="568">
        <v>1898</v>
      </c>
      <c r="G127" s="569">
        <v>63</v>
      </c>
      <c r="H127" s="569">
        <v>64</v>
      </c>
      <c r="I127" s="569">
        <v>34.4</v>
      </c>
      <c r="J127" s="170"/>
      <c r="M127" s="107"/>
    </row>
    <row r="128" spans="1:13" x14ac:dyDescent="0.35">
      <c r="A128" s="562"/>
      <c r="B128" s="562"/>
      <c r="C128" s="84" t="s">
        <v>1294</v>
      </c>
      <c r="D128" s="84" t="s">
        <v>707</v>
      </c>
      <c r="E128" s="33" t="s">
        <v>708</v>
      </c>
      <c r="F128" s="568">
        <v>971</v>
      </c>
      <c r="G128" s="569">
        <v>64</v>
      </c>
      <c r="H128" s="569">
        <v>65</v>
      </c>
      <c r="I128" s="569">
        <v>35.1</v>
      </c>
      <c r="J128" s="170"/>
      <c r="M128" s="340"/>
    </row>
    <row r="129" spans="1:13" x14ac:dyDescent="0.35">
      <c r="A129" s="562"/>
      <c r="B129" s="562"/>
      <c r="C129" s="84" t="s">
        <v>1295</v>
      </c>
      <c r="D129" s="84" t="s">
        <v>709</v>
      </c>
      <c r="E129" s="33" t="s">
        <v>710</v>
      </c>
      <c r="F129" s="568">
        <v>1194</v>
      </c>
      <c r="G129" s="569">
        <v>60</v>
      </c>
      <c r="H129" s="569">
        <v>62</v>
      </c>
      <c r="I129" s="569">
        <v>33.799999999999997</v>
      </c>
      <c r="J129" s="170"/>
      <c r="M129" s="107"/>
    </row>
    <row r="130" spans="1:13" x14ac:dyDescent="0.35">
      <c r="A130" s="562"/>
      <c r="B130" s="562"/>
      <c r="C130" s="84" t="s">
        <v>1296</v>
      </c>
      <c r="D130" s="84" t="s">
        <v>711</v>
      </c>
      <c r="E130" s="33" t="s">
        <v>712</v>
      </c>
      <c r="F130" s="568">
        <v>535</v>
      </c>
      <c r="G130" s="569">
        <v>63</v>
      </c>
      <c r="H130" s="569">
        <v>64</v>
      </c>
      <c r="I130" s="569">
        <v>34.799999999999997</v>
      </c>
      <c r="J130" s="170"/>
      <c r="M130" s="107"/>
    </row>
    <row r="131" spans="1:13" x14ac:dyDescent="0.35">
      <c r="A131" s="562"/>
      <c r="B131" s="562"/>
      <c r="C131" s="84" t="s">
        <v>1297</v>
      </c>
      <c r="D131" s="84" t="s">
        <v>713</v>
      </c>
      <c r="E131" s="33" t="s">
        <v>714</v>
      </c>
      <c r="F131" s="568">
        <v>1099</v>
      </c>
      <c r="G131" s="569">
        <v>58</v>
      </c>
      <c r="H131" s="569">
        <v>61</v>
      </c>
      <c r="I131" s="569">
        <v>34</v>
      </c>
      <c r="J131" s="170"/>
      <c r="M131" s="107"/>
    </row>
    <row r="132" spans="1:13" x14ac:dyDescent="0.35">
      <c r="A132" s="562"/>
      <c r="B132" s="562"/>
      <c r="C132" s="84" t="s">
        <v>1298</v>
      </c>
      <c r="D132" s="84" t="s">
        <v>715</v>
      </c>
      <c r="E132" s="33" t="s">
        <v>716</v>
      </c>
      <c r="F132" s="566">
        <v>620</v>
      </c>
      <c r="G132" s="567">
        <v>60</v>
      </c>
      <c r="H132" s="567">
        <v>61</v>
      </c>
      <c r="I132" s="567">
        <v>34.200000000000003</v>
      </c>
      <c r="J132" s="170"/>
      <c r="M132" s="107"/>
    </row>
    <row r="133" spans="1:13" x14ac:dyDescent="0.35">
      <c r="A133" s="562"/>
      <c r="B133" s="562"/>
      <c r="C133" s="84"/>
      <c r="D133" s="84"/>
      <c r="E133" s="33"/>
      <c r="F133" s="566"/>
      <c r="G133" s="567"/>
      <c r="H133" s="567"/>
      <c r="I133" s="567"/>
      <c r="J133" s="170"/>
      <c r="M133" s="107"/>
    </row>
    <row r="134" spans="1:13" x14ac:dyDescent="0.35">
      <c r="A134" s="562"/>
      <c r="B134" s="562"/>
      <c r="C134" s="561">
        <v>32</v>
      </c>
      <c r="D134" s="561"/>
      <c r="E134" s="26" t="s">
        <v>304</v>
      </c>
      <c r="F134" s="566"/>
      <c r="G134" s="567"/>
      <c r="H134" s="567"/>
      <c r="I134" s="567"/>
      <c r="J134" s="170"/>
      <c r="M134" s="107"/>
    </row>
    <row r="135" spans="1:13" x14ac:dyDescent="0.35">
      <c r="A135" s="562"/>
      <c r="B135" s="562"/>
      <c r="C135" s="84" t="s">
        <v>1299</v>
      </c>
      <c r="D135" s="84" t="s">
        <v>717</v>
      </c>
      <c r="E135" s="33" t="s">
        <v>718</v>
      </c>
      <c r="F135" s="568">
        <v>825</v>
      </c>
      <c r="G135" s="569">
        <v>64</v>
      </c>
      <c r="H135" s="569">
        <v>67</v>
      </c>
      <c r="I135" s="569">
        <v>34.4</v>
      </c>
      <c r="J135" s="170"/>
      <c r="M135" s="333"/>
    </row>
    <row r="136" spans="1:13" x14ac:dyDescent="0.35">
      <c r="A136" s="562"/>
      <c r="B136" s="562"/>
      <c r="C136" s="84" t="s">
        <v>1300</v>
      </c>
      <c r="D136" s="84" t="s">
        <v>719</v>
      </c>
      <c r="E136" s="33" t="s">
        <v>720</v>
      </c>
      <c r="F136" s="568">
        <v>1387</v>
      </c>
      <c r="G136" s="569">
        <v>62</v>
      </c>
      <c r="H136" s="569">
        <v>64</v>
      </c>
      <c r="I136" s="569">
        <v>33.700000000000003</v>
      </c>
      <c r="J136" s="575"/>
      <c r="M136" s="340"/>
    </row>
    <row r="137" spans="1:13" x14ac:dyDescent="0.35">
      <c r="A137" s="562"/>
      <c r="B137" s="562"/>
      <c r="C137" s="84" t="s">
        <v>1301</v>
      </c>
      <c r="D137" s="84" t="s">
        <v>721</v>
      </c>
      <c r="E137" s="33" t="s">
        <v>722</v>
      </c>
      <c r="F137" s="568">
        <v>1091</v>
      </c>
      <c r="G137" s="569">
        <v>64</v>
      </c>
      <c r="H137" s="569">
        <v>65</v>
      </c>
      <c r="I137" s="569">
        <v>34.799999999999997</v>
      </c>
      <c r="J137" s="170"/>
      <c r="M137" s="340"/>
    </row>
    <row r="138" spans="1:13" x14ac:dyDescent="0.35">
      <c r="A138" s="562"/>
      <c r="B138" s="562"/>
      <c r="C138" s="84" t="s">
        <v>1302</v>
      </c>
      <c r="D138" s="84" t="s">
        <v>723</v>
      </c>
      <c r="E138" s="33" t="s">
        <v>724</v>
      </c>
      <c r="F138" s="568">
        <v>1192</v>
      </c>
      <c r="G138" s="569">
        <v>75</v>
      </c>
      <c r="H138" s="569">
        <v>76</v>
      </c>
      <c r="I138" s="569">
        <v>36.1</v>
      </c>
      <c r="J138" s="170"/>
      <c r="M138" s="340"/>
    </row>
    <row r="139" spans="1:13" x14ac:dyDescent="0.35">
      <c r="A139" s="562"/>
      <c r="B139" s="562"/>
      <c r="C139" s="84" t="s">
        <v>1303</v>
      </c>
      <c r="D139" s="84" t="s">
        <v>725</v>
      </c>
      <c r="E139" s="33" t="s">
        <v>726</v>
      </c>
      <c r="F139" s="568">
        <v>963</v>
      </c>
      <c r="G139" s="569">
        <v>68</v>
      </c>
      <c r="H139" s="569">
        <v>69</v>
      </c>
      <c r="I139" s="569">
        <v>35.200000000000003</v>
      </c>
      <c r="J139" s="170"/>
      <c r="M139" s="340"/>
    </row>
    <row r="140" spans="1:13" x14ac:dyDescent="0.35">
      <c r="A140" s="562"/>
      <c r="B140" s="562"/>
      <c r="C140" s="84" t="s">
        <v>1304</v>
      </c>
      <c r="D140" s="84" t="s">
        <v>727</v>
      </c>
      <c r="E140" s="33" t="s">
        <v>728</v>
      </c>
      <c r="F140" s="568">
        <v>1605</v>
      </c>
      <c r="G140" s="569">
        <v>70</v>
      </c>
      <c r="H140" s="569">
        <v>72</v>
      </c>
      <c r="I140" s="569">
        <v>35.4</v>
      </c>
      <c r="J140" s="170"/>
      <c r="M140" s="340"/>
    </row>
    <row r="141" spans="1:13" x14ac:dyDescent="0.35">
      <c r="A141" s="562"/>
      <c r="B141" s="562"/>
      <c r="C141" s="84" t="s">
        <v>1305</v>
      </c>
      <c r="D141" s="84" t="s">
        <v>729</v>
      </c>
      <c r="E141" s="33" t="s">
        <v>730</v>
      </c>
      <c r="F141" s="568">
        <v>981</v>
      </c>
      <c r="G141" s="569">
        <v>68</v>
      </c>
      <c r="H141" s="569">
        <v>70</v>
      </c>
      <c r="I141" s="569">
        <v>36.1</v>
      </c>
      <c r="J141" s="170"/>
      <c r="M141" s="107"/>
    </row>
    <row r="142" spans="1:13" x14ac:dyDescent="0.35">
      <c r="A142" s="562"/>
      <c r="B142" s="562"/>
      <c r="C142" s="84"/>
      <c r="D142" s="84"/>
      <c r="E142" s="33"/>
      <c r="F142" s="568"/>
      <c r="G142" s="569"/>
      <c r="H142" s="569"/>
      <c r="I142" s="569"/>
      <c r="J142" s="170"/>
      <c r="M142" s="340"/>
    </row>
    <row r="143" spans="1:13" x14ac:dyDescent="0.35">
      <c r="A143" s="562"/>
      <c r="B143" s="562"/>
      <c r="C143" s="561">
        <v>34</v>
      </c>
      <c r="D143" s="561"/>
      <c r="E143" s="26" t="s">
        <v>305</v>
      </c>
      <c r="F143" s="568"/>
      <c r="G143" s="569"/>
      <c r="H143" s="569"/>
      <c r="I143" s="569"/>
      <c r="J143" s="170"/>
      <c r="M143" s="107"/>
    </row>
    <row r="144" spans="1:13" x14ac:dyDescent="0.35">
      <c r="A144" s="562"/>
      <c r="B144" s="562"/>
      <c r="C144" s="84" t="s">
        <v>1306</v>
      </c>
      <c r="D144" s="84" t="s">
        <v>731</v>
      </c>
      <c r="E144" s="33" t="s">
        <v>732</v>
      </c>
      <c r="F144" s="568">
        <v>970</v>
      </c>
      <c r="G144" s="569">
        <v>57</v>
      </c>
      <c r="H144" s="569">
        <v>60</v>
      </c>
      <c r="I144" s="569">
        <v>32.9</v>
      </c>
      <c r="J144" s="170"/>
      <c r="M144" s="107"/>
    </row>
    <row r="145" spans="1:13" x14ac:dyDescent="0.35">
      <c r="A145" s="562"/>
      <c r="B145" s="562"/>
      <c r="C145" s="84" t="s">
        <v>1307</v>
      </c>
      <c r="D145" s="84" t="s">
        <v>733</v>
      </c>
      <c r="E145" s="33" t="s">
        <v>734</v>
      </c>
      <c r="F145" s="568">
        <v>897</v>
      </c>
      <c r="G145" s="569">
        <v>67</v>
      </c>
      <c r="H145" s="569">
        <v>70</v>
      </c>
      <c r="I145" s="569">
        <v>35.200000000000003</v>
      </c>
      <c r="J145" s="170"/>
      <c r="M145" s="107"/>
    </row>
    <row r="146" spans="1:13" x14ac:dyDescent="0.35">
      <c r="A146" s="562"/>
      <c r="B146" s="562"/>
      <c r="C146" s="84" t="s">
        <v>1308</v>
      </c>
      <c r="D146" s="84" t="s">
        <v>735</v>
      </c>
      <c r="E146" s="33" t="s">
        <v>736</v>
      </c>
      <c r="F146" s="568">
        <v>1032</v>
      </c>
      <c r="G146" s="569">
        <v>64</v>
      </c>
      <c r="H146" s="569">
        <v>65</v>
      </c>
      <c r="I146" s="569">
        <v>34.200000000000003</v>
      </c>
      <c r="J146" s="170"/>
      <c r="M146" s="107"/>
    </row>
    <row r="147" spans="1:13" x14ac:dyDescent="0.35">
      <c r="A147" s="562"/>
      <c r="B147" s="562"/>
      <c r="C147" s="84" t="s">
        <v>1309</v>
      </c>
      <c r="D147" s="84" t="s">
        <v>737</v>
      </c>
      <c r="E147" s="33" t="s">
        <v>738</v>
      </c>
      <c r="F147" s="566">
        <v>1339</v>
      </c>
      <c r="G147" s="567">
        <v>65</v>
      </c>
      <c r="H147" s="567">
        <v>67</v>
      </c>
      <c r="I147" s="567">
        <v>35.1</v>
      </c>
      <c r="J147" s="170"/>
      <c r="M147" s="107"/>
    </row>
    <row r="148" spans="1:13" x14ac:dyDescent="0.35">
      <c r="A148" s="562"/>
      <c r="B148" s="562"/>
      <c r="C148" s="84" t="s">
        <v>1310</v>
      </c>
      <c r="D148" s="84" t="s">
        <v>739</v>
      </c>
      <c r="E148" s="33" t="s">
        <v>740</v>
      </c>
      <c r="F148" s="566">
        <v>3205</v>
      </c>
      <c r="G148" s="567">
        <v>61</v>
      </c>
      <c r="H148" s="567">
        <v>63</v>
      </c>
      <c r="I148" s="567">
        <v>33.6</v>
      </c>
      <c r="J148" s="170"/>
      <c r="M148" s="107"/>
    </row>
    <row r="149" spans="1:13" x14ac:dyDescent="0.35">
      <c r="A149" s="562"/>
      <c r="B149" s="562"/>
      <c r="C149" s="84" t="s">
        <v>1311</v>
      </c>
      <c r="D149" s="84" t="s">
        <v>741</v>
      </c>
      <c r="E149" s="33" t="s">
        <v>742</v>
      </c>
      <c r="F149" s="568">
        <v>1013</v>
      </c>
      <c r="G149" s="569">
        <v>68</v>
      </c>
      <c r="H149" s="569">
        <v>69</v>
      </c>
      <c r="I149" s="569">
        <v>36</v>
      </c>
      <c r="J149" s="170"/>
      <c r="M149" s="107"/>
    </row>
    <row r="150" spans="1:13" x14ac:dyDescent="0.35">
      <c r="A150" s="562"/>
      <c r="B150" s="562"/>
      <c r="C150" s="84" t="s">
        <v>1312</v>
      </c>
      <c r="D150" s="84" t="s">
        <v>743</v>
      </c>
      <c r="E150" s="33" t="s">
        <v>744</v>
      </c>
      <c r="F150" s="568">
        <v>1014</v>
      </c>
      <c r="G150" s="569">
        <v>59</v>
      </c>
      <c r="H150" s="569">
        <v>61</v>
      </c>
      <c r="I150" s="569">
        <v>33.1</v>
      </c>
      <c r="J150" s="170"/>
      <c r="M150" s="107"/>
    </row>
    <row r="151" spans="1:13" x14ac:dyDescent="0.35">
      <c r="A151" s="562"/>
      <c r="B151" s="562"/>
      <c r="C151" s="84"/>
      <c r="D151" s="84"/>
      <c r="E151" s="33"/>
      <c r="F151" s="568"/>
      <c r="G151" s="569"/>
      <c r="H151" s="569"/>
      <c r="I151" s="569"/>
      <c r="J151" s="170"/>
      <c r="M151" s="107"/>
    </row>
    <row r="152" spans="1:13" x14ac:dyDescent="0.35">
      <c r="A152" s="562"/>
      <c r="B152" s="562"/>
      <c r="C152" s="561">
        <v>37</v>
      </c>
      <c r="D152" s="561"/>
      <c r="E152" s="26" t="s">
        <v>745</v>
      </c>
      <c r="F152" s="568"/>
      <c r="G152" s="569"/>
      <c r="H152" s="569"/>
      <c r="I152" s="569"/>
      <c r="J152" s="170"/>
      <c r="M152" s="340"/>
    </row>
    <row r="153" spans="1:13" x14ac:dyDescent="0.35">
      <c r="A153" s="562"/>
      <c r="B153" s="562"/>
      <c r="C153" s="84" t="s">
        <v>1313</v>
      </c>
      <c r="D153" s="84" t="s">
        <v>746</v>
      </c>
      <c r="E153" s="33" t="s">
        <v>747</v>
      </c>
      <c r="F153" s="568">
        <v>1514</v>
      </c>
      <c r="G153" s="569">
        <v>60</v>
      </c>
      <c r="H153" s="569">
        <v>61</v>
      </c>
      <c r="I153" s="569">
        <v>32.700000000000003</v>
      </c>
      <c r="J153" s="170"/>
      <c r="M153" s="107"/>
    </row>
    <row r="154" spans="1:13" x14ac:dyDescent="0.35">
      <c r="A154" s="562"/>
      <c r="B154" s="562"/>
      <c r="C154" s="84" t="s">
        <v>1314</v>
      </c>
      <c r="D154" s="84" t="s">
        <v>748</v>
      </c>
      <c r="E154" s="33" t="s">
        <v>749</v>
      </c>
      <c r="F154" s="568">
        <v>1276</v>
      </c>
      <c r="G154" s="569">
        <v>60</v>
      </c>
      <c r="H154" s="569">
        <v>62</v>
      </c>
      <c r="I154" s="569">
        <v>32.700000000000003</v>
      </c>
      <c r="J154" s="170"/>
      <c r="M154" s="107"/>
    </row>
    <row r="155" spans="1:13" x14ac:dyDescent="0.35">
      <c r="A155" s="562"/>
      <c r="B155" s="562"/>
      <c r="C155" s="84" t="s">
        <v>1315</v>
      </c>
      <c r="D155" s="84" t="s">
        <v>750</v>
      </c>
      <c r="E155" s="33" t="s">
        <v>751</v>
      </c>
      <c r="F155" s="568">
        <v>1220</v>
      </c>
      <c r="G155" s="569">
        <v>64</v>
      </c>
      <c r="H155" s="569">
        <v>65</v>
      </c>
      <c r="I155" s="569">
        <v>34.299999999999997</v>
      </c>
      <c r="J155" s="170"/>
      <c r="M155" s="107"/>
    </row>
    <row r="156" spans="1:13" x14ac:dyDescent="0.35">
      <c r="A156" s="562"/>
      <c r="B156" s="562"/>
      <c r="C156" s="84" t="s">
        <v>1316</v>
      </c>
      <c r="D156" s="84" t="s">
        <v>752</v>
      </c>
      <c r="E156" s="33" t="s">
        <v>753</v>
      </c>
      <c r="F156" s="568">
        <v>1284</v>
      </c>
      <c r="G156" s="569">
        <v>68</v>
      </c>
      <c r="H156" s="569">
        <v>70</v>
      </c>
      <c r="I156" s="569">
        <v>34.5</v>
      </c>
      <c r="J156" s="170"/>
      <c r="M156" s="107"/>
    </row>
    <row r="157" spans="1:13" x14ac:dyDescent="0.35">
      <c r="A157" s="562"/>
      <c r="B157" s="562"/>
      <c r="C157" s="84" t="s">
        <v>1317</v>
      </c>
      <c r="D157" s="84" t="s">
        <v>754</v>
      </c>
      <c r="E157" s="33" t="s">
        <v>755</v>
      </c>
      <c r="F157" s="568">
        <v>1337</v>
      </c>
      <c r="G157" s="569">
        <v>59</v>
      </c>
      <c r="H157" s="569">
        <v>61</v>
      </c>
      <c r="I157" s="569">
        <v>32.700000000000003</v>
      </c>
      <c r="J157" s="170"/>
      <c r="M157" s="107"/>
    </row>
    <row r="158" spans="1:13" x14ac:dyDescent="0.35">
      <c r="A158" s="562"/>
      <c r="B158" s="562"/>
      <c r="C158" s="84" t="s">
        <v>1318</v>
      </c>
      <c r="D158" s="84" t="s">
        <v>756</v>
      </c>
      <c r="E158" s="33" t="s">
        <v>757</v>
      </c>
      <c r="F158" s="568">
        <v>1352</v>
      </c>
      <c r="G158" s="569">
        <v>64</v>
      </c>
      <c r="H158" s="569">
        <v>66</v>
      </c>
      <c r="I158" s="569">
        <v>34.4</v>
      </c>
      <c r="J158" s="170"/>
      <c r="M158" s="107"/>
    </row>
    <row r="159" spans="1:13" x14ac:dyDescent="0.35">
      <c r="A159" s="562"/>
      <c r="B159" s="562"/>
      <c r="C159" s="84" t="s">
        <v>1319</v>
      </c>
      <c r="D159" s="84" t="s">
        <v>758</v>
      </c>
      <c r="E159" s="33" t="s">
        <v>759</v>
      </c>
      <c r="F159" s="568">
        <v>1297</v>
      </c>
      <c r="G159" s="569">
        <v>73</v>
      </c>
      <c r="H159" s="569">
        <v>73</v>
      </c>
      <c r="I159" s="569">
        <v>36.200000000000003</v>
      </c>
      <c r="J159" s="170"/>
      <c r="M159" s="107"/>
    </row>
    <row r="160" spans="1:13" x14ac:dyDescent="0.35">
      <c r="A160" s="562"/>
      <c r="B160" s="562"/>
      <c r="C160" s="84"/>
      <c r="D160" s="84"/>
      <c r="E160" s="33"/>
      <c r="F160" s="566"/>
      <c r="G160" s="567"/>
      <c r="H160" s="567"/>
      <c r="I160" s="567"/>
      <c r="J160" s="170"/>
      <c r="M160" s="107"/>
    </row>
    <row r="161" spans="1:13" x14ac:dyDescent="0.35">
      <c r="A161" s="561" t="s">
        <v>412</v>
      </c>
      <c r="B161" s="26" t="s">
        <v>760</v>
      </c>
      <c r="C161" s="562"/>
      <c r="D161" s="562"/>
      <c r="E161" s="562"/>
      <c r="F161" s="576">
        <v>70700</v>
      </c>
      <c r="G161" s="577">
        <v>62</v>
      </c>
      <c r="H161" s="577">
        <v>64</v>
      </c>
      <c r="I161" s="577">
        <v>34</v>
      </c>
      <c r="J161" s="170"/>
      <c r="M161" s="340"/>
    </row>
    <row r="162" spans="1:13" x14ac:dyDescent="0.35">
      <c r="A162" s="562"/>
      <c r="B162" s="562"/>
      <c r="C162" s="561"/>
      <c r="D162" s="561"/>
      <c r="E162" s="26"/>
      <c r="F162" s="566"/>
      <c r="G162" s="567"/>
      <c r="H162" s="567"/>
      <c r="I162" s="567"/>
      <c r="J162" s="170"/>
      <c r="M162" s="107"/>
    </row>
    <row r="163" spans="1:13" x14ac:dyDescent="0.35">
      <c r="A163" s="562"/>
      <c r="B163" s="562"/>
      <c r="C163" s="561" t="s">
        <v>1320</v>
      </c>
      <c r="D163" s="561" t="s">
        <v>68</v>
      </c>
      <c r="E163" s="26" t="s">
        <v>761</v>
      </c>
      <c r="F163" s="568">
        <v>1861</v>
      </c>
      <c r="G163" s="569">
        <v>63</v>
      </c>
      <c r="H163" s="569">
        <v>65</v>
      </c>
      <c r="I163" s="569">
        <v>34.200000000000003</v>
      </c>
      <c r="J163" s="170"/>
      <c r="M163" s="107"/>
    </row>
    <row r="164" spans="1:13" x14ac:dyDescent="0.35">
      <c r="A164" s="562"/>
      <c r="B164" s="562"/>
      <c r="C164" s="561" t="s">
        <v>1321</v>
      </c>
      <c r="D164" s="561" t="s">
        <v>70</v>
      </c>
      <c r="E164" s="26" t="s">
        <v>1322</v>
      </c>
      <c r="F164" s="568">
        <v>2894</v>
      </c>
      <c r="G164" s="569">
        <v>67</v>
      </c>
      <c r="H164" s="569">
        <v>68</v>
      </c>
      <c r="I164" s="569">
        <v>36</v>
      </c>
      <c r="J164" s="170"/>
      <c r="M164" s="107"/>
    </row>
    <row r="165" spans="1:13" x14ac:dyDescent="0.35">
      <c r="A165" s="562"/>
      <c r="B165" s="562"/>
      <c r="C165" s="561" t="s">
        <v>1323</v>
      </c>
      <c r="D165" s="561" t="s">
        <v>73</v>
      </c>
      <c r="E165" s="26" t="s">
        <v>763</v>
      </c>
      <c r="F165" s="568">
        <v>3439</v>
      </c>
      <c r="G165" s="569">
        <v>58</v>
      </c>
      <c r="H165" s="569">
        <v>63</v>
      </c>
      <c r="I165" s="569">
        <v>33.4</v>
      </c>
      <c r="J165" s="170"/>
      <c r="M165" s="107"/>
    </row>
    <row r="166" spans="1:13" x14ac:dyDescent="0.35">
      <c r="A166" s="562"/>
      <c r="B166" s="562"/>
      <c r="C166" s="561" t="s">
        <v>1324</v>
      </c>
      <c r="D166" s="561" t="s">
        <v>74</v>
      </c>
      <c r="E166" s="26" t="s">
        <v>764</v>
      </c>
      <c r="F166" s="568">
        <v>2198</v>
      </c>
      <c r="G166" s="569">
        <v>63</v>
      </c>
      <c r="H166" s="569">
        <v>67</v>
      </c>
      <c r="I166" s="569">
        <v>33.5</v>
      </c>
      <c r="J166" s="170"/>
      <c r="M166" s="107"/>
    </row>
    <row r="167" spans="1:13" x14ac:dyDescent="0.35">
      <c r="A167" s="562"/>
      <c r="B167" s="562"/>
      <c r="C167" s="84"/>
      <c r="D167" s="84"/>
      <c r="E167" s="33"/>
      <c r="F167" s="568"/>
      <c r="G167" s="569"/>
      <c r="H167" s="569"/>
      <c r="I167" s="569"/>
      <c r="J167" s="170"/>
      <c r="M167" s="107"/>
    </row>
    <row r="168" spans="1:13" x14ac:dyDescent="0.35">
      <c r="A168" s="562"/>
      <c r="B168" s="562"/>
      <c r="C168" s="561">
        <v>41</v>
      </c>
      <c r="D168" s="561"/>
      <c r="E168" s="26" t="s">
        <v>765</v>
      </c>
      <c r="F168" s="568"/>
      <c r="G168" s="569"/>
      <c r="H168" s="569"/>
      <c r="I168" s="569"/>
      <c r="J168" s="170"/>
      <c r="M168" s="107"/>
    </row>
    <row r="169" spans="1:13" x14ac:dyDescent="0.35">
      <c r="A169" s="562"/>
      <c r="B169" s="562"/>
      <c r="C169" s="84" t="s">
        <v>1325</v>
      </c>
      <c r="D169" s="84" t="s">
        <v>766</v>
      </c>
      <c r="E169" s="33" t="s">
        <v>767</v>
      </c>
      <c r="F169" s="568">
        <v>1141</v>
      </c>
      <c r="G169" s="569">
        <v>67</v>
      </c>
      <c r="H169" s="569">
        <v>69</v>
      </c>
      <c r="I169" s="569">
        <v>35.299999999999997</v>
      </c>
      <c r="J169" s="170"/>
      <c r="M169" s="107"/>
    </row>
    <row r="170" spans="1:13" x14ac:dyDescent="0.35">
      <c r="A170" s="562"/>
      <c r="B170" s="562"/>
      <c r="C170" s="84" t="s">
        <v>1326</v>
      </c>
      <c r="D170" s="84" t="s">
        <v>768</v>
      </c>
      <c r="E170" s="33" t="s">
        <v>769</v>
      </c>
      <c r="F170" s="568">
        <v>1481</v>
      </c>
      <c r="G170" s="569">
        <v>64</v>
      </c>
      <c r="H170" s="569">
        <v>65</v>
      </c>
      <c r="I170" s="569">
        <v>35.1</v>
      </c>
      <c r="J170" s="170"/>
      <c r="M170" s="340"/>
    </row>
    <row r="171" spans="1:13" x14ac:dyDescent="0.35">
      <c r="A171" s="562"/>
      <c r="B171" s="562"/>
      <c r="C171" s="84" t="s">
        <v>1327</v>
      </c>
      <c r="D171" s="84" t="s">
        <v>770</v>
      </c>
      <c r="E171" s="33" t="s">
        <v>771</v>
      </c>
      <c r="F171" s="568">
        <v>1021</v>
      </c>
      <c r="G171" s="569">
        <v>71</v>
      </c>
      <c r="H171" s="569">
        <v>72</v>
      </c>
      <c r="I171" s="569">
        <v>36.799999999999997</v>
      </c>
      <c r="J171" s="170"/>
      <c r="M171" s="107"/>
    </row>
    <row r="172" spans="1:13" x14ac:dyDescent="0.35">
      <c r="A172" s="562"/>
      <c r="B172" s="562"/>
      <c r="C172" s="84" t="s">
        <v>1328</v>
      </c>
      <c r="D172" s="84" t="s">
        <v>772</v>
      </c>
      <c r="E172" s="33" t="s">
        <v>773</v>
      </c>
      <c r="F172" s="568">
        <v>1224</v>
      </c>
      <c r="G172" s="569">
        <v>66</v>
      </c>
      <c r="H172" s="569">
        <v>69</v>
      </c>
      <c r="I172" s="569">
        <v>35.700000000000003</v>
      </c>
      <c r="J172" s="170"/>
      <c r="M172" s="107"/>
    </row>
    <row r="173" spans="1:13" x14ac:dyDescent="0.35">
      <c r="A173" s="562"/>
      <c r="B173" s="562"/>
      <c r="C173" s="84" t="s">
        <v>1329</v>
      </c>
      <c r="D173" s="84" t="s">
        <v>774</v>
      </c>
      <c r="E173" s="33" t="s">
        <v>775</v>
      </c>
      <c r="F173" s="568">
        <v>1024</v>
      </c>
      <c r="G173" s="569">
        <v>68</v>
      </c>
      <c r="H173" s="569">
        <v>70</v>
      </c>
      <c r="I173" s="569">
        <v>36.799999999999997</v>
      </c>
      <c r="J173" s="170"/>
      <c r="M173" s="107"/>
    </row>
    <row r="174" spans="1:13" x14ac:dyDescent="0.35">
      <c r="A174" s="562"/>
      <c r="B174" s="562"/>
      <c r="C174" s="84" t="s">
        <v>1330</v>
      </c>
      <c r="D174" s="84" t="s">
        <v>776</v>
      </c>
      <c r="E174" s="33" t="s">
        <v>777</v>
      </c>
      <c r="F174" s="568">
        <v>1297</v>
      </c>
      <c r="G174" s="569">
        <v>73</v>
      </c>
      <c r="H174" s="569">
        <v>74</v>
      </c>
      <c r="I174" s="569">
        <v>37</v>
      </c>
      <c r="J174" s="170"/>
      <c r="M174" s="107"/>
    </row>
    <row r="175" spans="1:13" x14ac:dyDescent="0.35">
      <c r="A175" s="562"/>
      <c r="B175" s="562"/>
      <c r="C175" s="84" t="s">
        <v>1331</v>
      </c>
      <c r="D175" s="84" t="s">
        <v>778</v>
      </c>
      <c r="E175" s="33" t="s">
        <v>779</v>
      </c>
      <c r="F175" s="568">
        <v>960</v>
      </c>
      <c r="G175" s="569">
        <v>68</v>
      </c>
      <c r="H175" s="569">
        <v>69</v>
      </c>
      <c r="I175" s="569">
        <v>36.1</v>
      </c>
      <c r="J175" s="170"/>
      <c r="M175" s="107"/>
    </row>
    <row r="176" spans="1:13" x14ac:dyDescent="0.35">
      <c r="A176" s="562"/>
      <c r="B176" s="562"/>
      <c r="C176" s="84" t="s">
        <v>1332</v>
      </c>
      <c r="D176" s="84" t="s">
        <v>780</v>
      </c>
      <c r="E176" s="33" t="s">
        <v>781</v>
      </c>
      <c r="F176" s="568">
        <v>1013</v>
      </c>
      <c r="G176" s="569">
        <v>66</v>
      </c>
      <c r="H176" s="569">
        <v>69</v>
      </c>
      <c r="I176" s="569">
        <v>35.6</v>
      </c>
      <c r="J176" s="170"/>
      <c r="M176" s="107"/>
    </row>
    <row r="177" spans="1:13" x14ac:dyDescent="0.35">
      <c r="A177" s="562"/>
      <c r="B177" s="562"/>
      <c r="C177" s="84"/>
      <c r="D177" s="84"/>
      <c r="E177" s="33"/>
      <c r="F177" s="566"/>
      <c r="G177" s="567"/>
      <c r="H177" s="567"/>
      <c r="I177" s="567"/>
      <c r="J177" s="170"/>
      <c r="M177" s="107"/>
    </row>
    <row r="178" spans="1:13" x14ac:dyDescent="0.35">
      <c r="A178" s="562"/>
      <c r="B178" s="562"/>
      <c r="C178" s="561">
        <v>44</v>
      </c>
      <c r="D178" s="561"/>
      <c r="E178" s="26" t="s">
        <v>321</v>
      </c>
      <c r="F178" s="566"/>
      <c r="G178" s="567"/>
      <c r="H178" s="567"/>
      <c r="I178" s="567"/>
      <c r="J178" s="170"/>
      <c r="M178" s="107"/>
    </row>
    <row r="179" spans="1:13" x14ac:dyDescent="0.35">
      <c r="A179" s="562"/>
      <c r="B179" s="562"/>
      <c r="C179" s="84" t="s">
        <v>1333</v>
      </c>
      <c r="D179" s="84" t="s">
        <v>782</v>
      </c>
      <c r="E179" s="33" t="s">
        <v>783</v>
      </c>
      <c r="F179" s="568">
        <v>649</v>
      </c>
      <c r="G179" s="569">
        <v>60</v>
      </c>
      <c r="H179" s="569">
        <v>64</v>
      </c>
      <c r="I179" s="569">
        <v>33.200000000000003</v>
      </c>
      <c r="J179" s="170"/>
      <c r="M179" s="340"/>
    </row>
    <row r="180" spans="1:13" x14ac:dyDescent="0.35">
      <c r="A180" s="562"/>
      <c r="B180" s="562"/>
      <c r="C180" s="84" t="s">
        <v>1334</v>
      </c>
      <c r="D180" s="84" t="s">
        <v>784</v>
      </c>
      <c r="E180" s="33" t="s">
        <v>785</v>
      </c>
      <c r="F180" s="568">
        <v>1646</v>
      </c>
      <c r="G180" s="569">
        <v>59</v>
      </c>
      <c r="H180" s="569">
        <v>63</v>
      </c>
      <c r="I180" s="569">
        <v>33</v>
      </c>
      <c r="J180" s="170"/>
      <c r="M180" s="107"/>
    </row>
    <row r="181" spans="1:13" x14ac:dyDescent="0.35">
      <c r="A181" s="562"/>
      <c r="B181" s="562"/>
      <c r="C181" s="84" t="s">
        <v>1335</v>
      </c>
      <c r="D181" s="84" t="s">
        <v>786</v>
      </c>
      <c r="E181" s="33" t="s">
        <v>787</v>
      </c>
      <c r="F181" s="568">
        <v>1254</v>
      </c>
      <c r="G181" s="569">
        <v>67</v>
      </c>
      <c r="H181" s="569">
        <v>69</v>
      </c>
      <c r="I181" s="569">
        <v>34.299999999999997</v>
      </c>
      <c r="J181" s="170"/>
      <c r="M181" s="107"/>
    </row>
    <row r="182" spans="1:13" x14ac:dyDescent="0.35">
      <c r="A182" s="562"/>
      <c r="B182" s="562"/>
      <c r="C182" s="84" t="s">
        <v>1336</v>
      </c>
      <c r="D182" s="84" t="s">
        <v>788</v>
      </c>
      <c r="E182" s="33" t="s">
        <v>789</v>
      </c>
      <c r="F182" s="568">
        <v>1124</v>
      </c>
      <c r="G182" s="569">
        <v>69</v>
      </c>
      <c r="H182" s="569">
        <v>71</v>
      </c>
      <c r="I182" s="569">
        <v>35.700000000000003</v>
      </c>
      <c r="J182" s="170"/>
      <c r="M182" s="107"/>
    </row>
    <row r="183" spans="1:13" x14ac:dyDescent="0.35">
      <c r="A183" s="562"/>
      <c r="B183" s="562"/>
      <c r="C183" s="84" t="s">
        <v>1337</v>
      </c>
      <c r="D183" s="84" t="s">
        <v>790</v>
      </c>
      <c r="E183" s="33" t="s">
        <v>791</v>
      </c>
      <c r="F183" s="568">
        <v>1523</v>
      </c>
      <c r="G183" s="569">
        <v>67</v>
      </c>
      <c r="H183" s="569">
        <v>69</v>
      </c>
      <c r="I183" s="569">
        <v>34.700000000000003</v>
      </c>
      <c r="J183" s="170"/>
      <c r="M183" s="107"/>
    </row>
    <row r="184" spans="1:13" x14ac:dyDescent="0.35">
      <c r="A184" s="562"/>
      <c r="B184" s="562"/>
      <c r="C184" s="84"/>
      <c r="D184" s="84"/>
      <c r="E184" s="33"/>
      <c r="F184" s="566"/>
      <c r="G184" s="567"/>
      <c r="H184" s="567"/>
      <c r="I184" s="567"/>
      <c r="J184" s="170"/>
      <c r="M184" s="107"/>
    </row>
    <row r="185" spans="1:13" x14ac:dyDescent="0.35">
      <c r="A185" s="562"/>
      <c r="B185" s="562"/>
      <c r="C185" s="561" t="s">
        <v>1338</v>
      </c>
      <c r="D185" s="561"/>
      <c r="E185" s="26" t="s">
        <v>793</v>
      </c>
      <c r="G185" s="579"/>
      <c r="H185" s="579"/>
      <c r="J185" s="170"/>
      <c r="M185" s="107"/>
    </row>
    <row r="186" spans="1:13" x14ac:dyDescent="0.35">
      <c r="A186" s="562"/>
      <c r="B186" s="562"/>
      <c r="C186" s="84" t="s">
        <v>1339</v>
      </c>
      <c r="D186" s="84" t="s">
        <v>65</v>
      </c>
      <c r="E186" s="33" t="s">
        <v>310</v>
      </c>
      <c r="F186" s="568">
        <v>16026</v>
      </c>
      <c r="G186" s="569">
        <v>59</v>
      </c>
      <c r="H186" s="569">
        <v>62</v>
      </c>
      <c r="I186" s="569">
        <v>33.5</v>
      </c>
      <c r="J186" s="170"/>
      <c r="M186" s="107"/>
    </row>
    <row r="187" spans="1:13" x14ac:dyDescent="0.35">
      <c r="A187" s="562"/>
      <c r="B187" s="562"/>
      <c r="C187" s="84" t="s">
        <v>1340</v>
      </c>
      <c r="D187" s="84" t="s">
        <v>66</v>
      </c>
      <c r="E187" s="33" t="s">
        <v>311</v>
      </c>
      <c r="F187" s="568">
        <v>4573</v>
      </c>
      <c r="G187" s="569">
        <v>62</v>
      </c>
      <c r="H187" s="569">
        <v>64</v>
      </c>
      <c r="I187" s="569">
        <v>33.200000000000003</v>
      </c>
      <c r="J187" s="170"/>
      <c r="M187" s="107"/>
    </row>
    <row r="188" spans="1:13" x14ac:dyDescent="0.35">
      <c r="A188" s="562"/>
      <c r="B188" s="562"/>
      <c r="C188" s="84" t="s">
        <v>1341</v>
      </c>
      <c r="D188" s="84" t="s">
        <v>67</v>
      </c>
      <c r="E188" s="33" t="s">
        <v>794</v>
      </c>
      <c r="F188" s="568">
        <v>3805</v>
      </c>
      <c r="G188" s="569">
        <v>58</v>
      </c>
      <c r="H188" s="569">
        <v>61</v>
      </c>
      <c r="I188" s="569">
        <v>33.700000000000003</v>
      </c>
      <c r="J188" s="170"/>
      <c r="M188" s="333"/>
    </row>
    <row r="189" spans="1:13" x14ac:dyDescent="0.35">
      <c r="A189" s="562"/>
      <c r="B189" s="562"/>
      <c r="C189" s="84" t="s">
        <v>1342</v>
      </c>
      <c r="D189" s="84" t="s">
        <v>69</v>
      </c>
      <c r="E189" s="33" t="s">
        <v>795</v>
      </c>
      <c r="F189" s="568">
        <v>4601</v>
      </c>
      <c r="G189" s="569">
        <v>54</v>
      </c>
      <c r="H189" s="569">
        <v>58</v>
      </c>
      <c r="I189" s="569">
        <v>32.1</v>
      </c>
      <c r="J189" s="575"/>
      <c r="M189" s="340"/>
    </row>
    <row r="190" spans="1:13" x14ac:dyDescent="0.35">
      <c r="A190" s="562"/>
      <c r="B190" s="562"/>
      <c r="C190" s="84" t="s">
        <v>1343</v>
      </c>
      <c r="D190" s="84" t="s">
        <v>71</v>
      </c>
      <c r="E190" s="33" t="s">
        <v>316</v>
      </c>
      <c r="F190" s="568">
        <v>2448</v>
      </c>
      <c r="G190" s="569">
        <v>64</v>
      </c>
      <c r="H190" s="569">
        <v>68</v>
      </c>
      <c r="I190" s="569">
        <v>34.700000000000003</v>
      </c>
      <c r="J190" s="170"/>
      <c r="M190" s="340"/>
    </row>
    <row r="191" spans="1:13" x14ac:dyDescent="0.35">
      <c r="A191" s="562"/>
      <c r="B191" s="562"/>
      <c r="C191" s="84" t="s">
        <v>1344</v>
      </c>
      <c r="D191" s="84" t="s">
        <v>75</v>
      </c>
      <c r="E191" s="33" t="s">
        <v>320</v>
      </c>
      <c r="F191" s="568">
        <v>3700</v>
      </c>
      <c r="G191" s="569">
        <v>57</v>
      </c>
      <c r="H191" s="569">
        <v>61</v>
      </c>
      <c r="I191" s="569">
        <v>32.1</v>
      </c>
      <c r="J191" s="170"/>
      <c r="M191" s="340"/>
    </row>
    <row r="192" spans="1:13" x14ac:dyDescent="0.35">
      <c r="A192" s="562"/>
      <c r="B192" s="562"/>
      <c r="C192" s="84" t="s">
        <v>1345</v>
      </c>
      <c r="D192" s="84" t="s">
        <v>77</v>
      </c>
      <c r="E192" s="33" t="s">
        <v>322</v>
      </c>
      <c r="F192" s="568">
        <v>3388</v>
      </c>
      <c r="G192" s="569">
        <v>58</v>
      </c>
      <c r="H192" s="569">
        <v>61</v>
      </c>
      <c r="I192" s="569">
        <v>33</v>
      </c>
      <c r="J192" s="170"/>
      <c r="M192" s="340"/>
    </row>
    <row r="193" spans="1:13" x14ac:dyDescent="0.35">
      <c r="A193" s="562"/>
      <c r="B193" s="562"/>
      <c r="C193" s="84"/>
      <c r="D193" s="84"/>
      <c r="E193" s="33"/>
      <c r="F193" s="566"/>
      <c r="G193" s="567"/>
      <c r="H193" s="567"/>
      <c r="I193" s="567"/>
      <c r="J193" s="170"/>
      <c r="M193" s="570"/>
    </row>
    <row r="194" spans="1:13" x14ac:dyDescent="0.35">
      <c r="A194" s="562"/>
      <c r="B194" s="562"/>
      <c r="C194" s="561">
        <v>47</v>
      </c>
      <c r="D194" s="561"/>
      <c r="E194" s="26" t="s">
        <v>796</v>
      </c>
      <c r="F194" s="566"/>
      <c r="G194" s="567"/>
      <c r="H194" s="567"/>
      <c r="I194" s="567"/>
      <c r="J194" s="170"/>
      <c r="M194" s="570"/>
    </row>
    <row r="195" spans="1:13" x14ac:dyDescent="0.35">
      <c r="A195" s="562"/>
      <c r="B195" s="562"/>
      <c r="C195" s="84" t="s">
        <v>1346</v>
      </c>
      <c r="D195" s="84" t="s">
        <v>797</v>
      </c>
      <c r="E195" s="33" t="s">
        <v>798</v>
      </c>
      <c r="F195" s="568">
        <v>1054</v>
      </c>
      <c r="G195" s="569">
        <v>71</v>
      </c>
      <c r="H195" s="569">
        <v>72</v>
      </c>
      <c r="I195" s="569">
        <v>37.200000000000003</v>
      </c>
      <c r="J195" s="170"/>
      <c r="M195" s="570"/>
    </row>
    <row r="196" spans="1:13" x14ac:dyDescent="0.35">
      <c r="A196" s="562"/>
      <c r="B196" s="562"/>
      <c r="C196" s="84" t="s">
        <v>1347</v>
      </c>
      <c r="D196" s="84" t="s">
        <v>799</v>
      </c>
      <c r="E196" s="33" t="s">
        <v>800</v>
      </c>
      <c r="F196" s="568">
        <v>691</v>
      </c>
      <c r="G196" s="569">
        <v>69</v>
      </c>
      <c r="H196" s="569">
        <v>71</v>
      </c>
      <c r="I196" s="569">
        <v>35.5</v>
      </c>
      <c r="J196" s="170"/>
      <c r="M196" s="570"/>
    </row>
    <row r="197" spans="1:13" x14ac:dyDescent="0.35">
      <c r="A197" s="562"/>
      <c r="B197" s="562"/>
      <c r="C197" s="84" t="s">
        <v>1348</v>
      </c>
      <c r="D197" s="84" t="s">
        <v>801</v>
      </c>
      <c r="E197" s="33" t="s">
        <v>802</v>
      </c>
      <c r="F197" s="568">
        <v>1082</v>
      </c>
      <c r="G197" s="569">
        <v>59</v>
      </c>
      <c r="H197" s="569">
        <v>61</v>
      </c>
      <c r="I197" s="569">
        <v>34.299999999999997</v>
      </c>
      <c r="J197" s="170"/>
      <c r="M197" s="570"/>
    </row>
    <row r="198" spans="1:13" x14ac:dyDescent="0.35">
      <c r="A198" s="562"/>
      <c r="B198" s="562"/>
      <c r="C198" s="84" t="s">
        <v>1349</v>
      </c>
      <c r="D198" s="84" t="s">
        <v>803</v>
      </c>
      <c r="E198" s="33" t="s">
        <v>804</v>
      </c>
      <c r="F198" s="568">
        <v>1248</v>
      </c>
      <c r="G198" s="569">
        <v>65</v>
      </c>
      <c r="H198" s="569">
        <v>67</v>
      </c>
      <c r="I198" s="569">
        <v>34.9</v>
      </c>
      <c r="J198" s="170"/>
      <c r="M198" s="570"/>
    </row>
    <row r="199" spans="1:13" x14ac:dyDescent="0.35">
      <c r="A199" s="562"/>
      <c r="B199" s="562"/>
      <c r="C199" s="84" t="s">
        <v>1350</v>
      </c>
      <c r="D199" s="84" t="s">
        <v>805</v>
      </c>
      <c r="E199" s="33" t="s">
        <v>806</v>
      </c>
      <c r="F199" s="568">
        <v>1211</v>
      </c>
      <c r="G199" s="569">
        <v>65</v>
      </c>
      <c r="H199" s="569">
        <v>66</v>
      </c>
      <c r="I199" s="569">
        <v>35.5</v>
      </c>
      <c r="J199" s="170"/>
      <c r="M199" s="340"/>
    </row>
    <row r="200" spans="1:13" x14ac:dyDescent="0.35">
      <c r="A200" s="562"/>
      <c r="B200" s="562"/>
      <c r="C200" s="84" t="s">
        <v>1351</v>
      </c>
      <c r="D200" s="84" t="s">
        <v>807</v>
      </c>
      <c r="E200" s="33" t="s">
        <v>808</v>
      </c>
      <c r="F200" s="568">
        <v>1124</v>
      </c>
      <c r="G200" s="569">
        <v>61</v>
      </c>
      <c r="H200" s="569">
        <v>63</v>
      </c>
      <c r="I200" s="569">
        <v>34.299999999999997</v>
      </c>
      <c r="J200" s="170"/>
      <c r="M200" s="340"/>
    </row>
    <row r="201" spans="1:13" x14ac:dyDescent="0.35">
      <c r="A201" s="562"/>
      <c r="B201" s="562"/>
      <c r="C201" s="84"/>
      <c r="D201" s="84"/>
      <c r="E201" s="33"/>
      <c r="F201" s="566"/>
      <c r="G201" s="567"/>
      <c r="H201" s="567"/>
      <c r="I201" s="567"/>
      <c r="J201" s="170"/>
      <c r="M201" s="107"/>
    </row>
    <row r="202" spans="1:13" x14ac:dyDescent="0.35">
      <c r="A202" s="561" t="s">
        <v>587</v>
      </c>
      <c r="B202" s="26" t="s">
        <v>1352</v>
      </c>
      <c r="C202" s="562"/>
      <c r="D202" s="562"/>
      <c r="E202" s="562"/>
      <c r="F202" s="576">
        <v>72610</v>
      </c>
      <c r="G202" s="577">
        <v>65</v>
      </c>
      <c r="H202" s="577">
        <v>67</v>
      </c>
      <c r="I202" s="577">
        <v>34.4</v>
      </c>
      <c r="J202" s="170"/>
      <c r="M202" s="340"/>
    </row>
    <row r="203" spans="1:13" x14ac:dyDescent="0.35">
      <c r="A203" s="562"/>
      <c r="B203" s="562"/>
      <c r="C203" s="561"/>
      <c r="D203" s="561"/>
      <c r="E203" s="26"/>
      <c r="F203" s="566"/>
      <c r="G203" s="567"/>
      <c r="H203" s="567"/>
      <c r="I203" s="567"/>
      <c r="J203" s="170"/>
      <c r="M203" s="107"/>
    </row>
    <row r="204" spans="1:13" x14ac:dyDescent="0.35">
      <c r="A204" s="562"/>
      <c r="B204" s="562"/>
      <c r="C204" s="561" t="s">
        <v>1353</v>
      </c>
      <c r="D204" s="561" t="s">
        <v>80</v>
      </c>
      <c r="E204" s="26" t="s">
        <v>1354</v>
      </c>
      <c r="F204" s="568">
        <v>2257</v>
      </c>
      <c r="G204" s="569">
        <v>58</v>
      </c>
      <c r="H204" s="569">
        <v>61</v>
      </c>
      <c r="I204" s="569">
        <v>33</v>
      </c>
      <c r="J204" s="170"/>
      <c r="M204" s="107"/>
    </row>
    <row r="205" spans="1:13" x14ac:dyDescent="0.35">
      <c r="A205" s="562"/>
      <c r="B205" s="562"/>
      <c r="C205" s="561" t="s">
        <v>1355</v>
      </c>
      <c r="D205" s="561" t="s">
        <v>81</v>
      </c>
      <c r="E205" s="26" t="s">
        <v>1356</v>
      </c>
      <c r="F205" s="568">
        <v>3409</v>
      </c>
      <c r="G205" s="569">
        <v>62</v>
      </c>
      <c r="H205" s="569">
        <v>64</v>
      </c>
      <c r="I205" s="569">
        <v>34</v>
      </c>
      <c r="J205" s="170"/>
      <c r="M205" s="107"/>
    </row>
    <row r="206" spans="1:13" x14ac:dyDescent="0.35">
      <c r="A206" s="562"/>
      <c r="B206" s="562"/>
      <c r="C206" s="561" t="s">
        <v>1357</v>
      </c>
      <c r="D206" s="561" t="s">
        <v>85</v>
      </c>
      <c r="E206" s="26" t="s">
        <v>811</v>
      </c>
      <c r="F206" s="568">
        <v>3301</v>
      </c>
      <c r="G206" s="569">
        <v>59</v>
      </c>
      <c r="H206" s="569">
        <v>60</v>
      </c>
      <c r="I206" s="569">
        <v>33.200000000000003</v>
      </c>
      <c r="J206" s="170"/>
      <c r="M206" s="107"/>
    </row>
    <row r="207" spans="1:13" x14ac:dyDescent="0.35">
      <c r="A207" s="562"/>
      <c r="B207" s="562"/>
      <c r="C207" s="561" t="s">
        <v>1358</v>
      </c>
      <c r="D207" s="561" t="s">
        <v>87</v>
      </c>
      <c r="E207" s="26" t="s">
        <v>812</v>
      </c>
      <c r="F207" s="568">
        <v>3084</v>
      </c>
      <c r="G207" s="569">
        <v>59</v>
      </c>
      <c r="H207" s="569">
        <v>61</v>
      </c>
      <c r="I207" s="569">
        <v>34.4</v>
      </c>
      <c r="J207" s="170"/>
      <c r="M207" s="107"/>
    </row>
    <row r="208" spans="1:13" x14ac:dyDescent="0.35">
      <c r="A208" s="562"/>
      <c r="B208" s="562"/>
      <c r="C208" s="561" t="s">
        <v>1359</v>
      </c>
      <c r="D208" s="561" t="s">
        <v>88</v>
      </c>
      <c r="E208" s="26" t="s">
        <v>1360</v>
      </c>
      <c r="F208" s="568">
        <v>2236</v>
      </c>
      <c r="G208" s="569">
        <v>68</v>
      </c>
      <c r="H208" s="569">
        <v>69</v>
      </c>
      <c r="I208" s="569">
        <v>36.299999999999997</v>
      </c>
      <c r="J208" s="170"/>
      <c r="M208" s="107"/>
    </row>
    <row r="209" spans="1:13" x14ac:dyDescent="0.35">
      <c r="A209" s="562"/>
      <c r="B209" s="562"/>
      <c r="C209" s="561" t="s">
        <v>1361</v>
      </c>
      <c r="D209" s="561" t="s">
        <v>90</v>
      </c>
      <c r="E209" s="26" t="s">
        <v>814</v>
      </c>
      <c r="F209" s="566">
        <v>2424</v>
      </c>
      <c r="G209" s="567">
        <v>71</v>
      </c>
      <c r="H209" s="567">
        <v>72</v>
      </c>
      <c r="I209" s="567">
        <v>34.299999999999997</v>
      </c>
      <c r="J209" s="170"/>
      <c r="M209" s="107"/>
    </row>
    <row r="210" spans="1:13" x14ac:dyDescent="0.35">
      <c r="A210" s="562"/>
      <c r="B210" s="562"/>
      <c r="C210" s="84"/>
      <c r="D210" s="84"/>
      <c r="E210" s="33"/>
      <c r="F210" s="566"/>
      <c r="G210" s="567"/>
      <c r="H210" s="567"/>
      <c r="I210" s="567"/>
      <c r="J210" s="170"/>
      <c r="M210" s="107"/>
    </row>
    <row r="211" spans="1:13" x14ac:dyDescent="0.35">
      <c r="A211" s="562"/>
      <c r="B211" s="562"/>
      <c r="C211" s="561">
        <v>12</v>
      </c>
      <c r="D211" s="561"/>
      <c r="E211" s="26" t="s">
        <v>815</v>
      </c>
      <c r="F211" s="568"/>
      <c r="G211" s="569"/>
      <c r="H211" s="569"/>
      <c r="I211" s="569"/>
      <c r="J211" s="170"/>
      <c r="M211" s="107"/>
    </row>
    <row r="212" spans="1:13" x14ac:dyDescent="0.35">
      <c r="A212" s="562"/>
      <c r="B212" s="562"/>
      <c r="C212" s="84" t="s">
        <v>1362</v>
      </c>
      <c r="D212" s="84" t="s">
        <v>816</v>
      </c>
      <c r="E212" s="33" t="s">
        <v>817</v>
      </c>
      <c r="F212" s="568">
        <v>1239</v>
      </c>
      <c r="G212" s="569">
        <v>62</v>
      </c>
      <c r="H212" s="569">
        <v>64</v>
      </c>
      <c r="I212" s="569">
        <v>34</v>
      </c>
      <c r="J212" s="170"/>
      <c r="M212" s="340"/>
    </row>
    <row r="213" spans="1:13" x14ac:dyDescent="0.35">
      <c r="A213" s="562"/>
      <c r="B213" s="562"/>
      <c r="C213" s="84" t="s">
        <v>1363</v>
      </c>
      <c r="D213" s="84" t="s">
        <v>818</v>
      </c>
      <c r="E213" s="33" t="s">
        <v>819</v>
      </c>
      <c r="F213" s="568">
        <v>1052</v>
      </c>
      <c r="G213" s="569">
        <v>64</v>
      </c>
      <c r="H213" s="569">
        <v>66</v>
      </c>
      <c r="I213" s="569">
        <v>34.4</v>
      </c>
      <c r="J213" s="170"/>
      <c r="M213" s="107"/>
    </row>
    <row r="214" spans="1:13" x14ac:dyDescent="0.35">
      <c r="A214" s="562"/>
      <c r="B214" s="562"/>
      <c r="C214" s="84" t="s">
        <v>1364</v>
      </c>
      <c r="D214" s="84" t="s">
        <v>820</v>
      </c>
      <c r="E214" s="33" t="s">
        <v>821</v>
      </c>
      <c r="F214" s="568">
        <v>1114</v>
      </c>
      <c r="G214" s="569">
        <v>56</v>
      </c>
      <c r="H214" s="569">
        <v>60</v>
      </c>
      <c r="I214" s="569">
        <v>32.200000000000003</v>
      </c>
      <c r="J214" s="170"/>
      <c r="M214" s="107"/>
    </row>
    <row r="215" spans="1:13" x14ac:dyDescent="0.35">
      <c r="A215" s="562"/>
      <c r="B215" s="562"/>
      <c r="C215" s="84" t="s">
        <v>1365</v>
      </c>
      <c r="D215" s="84" t="s">
        <v>822</v>
      </c>
      <c r="E215" s="33" t="s">
        <v>823</v>
      </c>
      <c r="F215" s="568">
        <v>2017</v>
      </c>
      <c r="G215" s="569">
        <v>64</v>
      </c>
      <c r="H215" s="569">
        <v>66</v>
      </c>
      <c r="I215" s="569">
        <v>34.6</v>
      </c>
      <c r="J215" s="170"/>
      <c r="M215" s="107"/>
    </row>
    <row r="216" spans="1:13" x14ac:dyDescent="0.35">
      <c r="A216" s="562"/>
      <c r="B216" s="562"/>
      <c r="C216" s="84" t="s">
        <v>1366</v>
      </c>
      <c r="D216" s="84" t="s">
        <v>824</v>
      </c>
      <c r="E216" s="33" t="s">
        <v>825</v>
      </c>
      <c r="F216" s="568">
        <v>1820</v>
      </c>
      <c r="G216" s="569">
        <v>68</v>
      </c>
      <c r="H216" s="569">
        <v>70</v>
      </c>
      <c r="I216" s="569">
        <v>35.4</v>
      </c>
      <c r="J216" s="170"/>
      <c r="M216" s="107"/>
    </row>
    <row r="217" spans="1:13" x14ac:dyDescent="0.35">
      <c r="A217" s="562"/>
      <c r="B217" s="562"/>
      <c r="C217" s="84"/>
      <c r="D217" s="84"/>
      <c r="E217" s="33"/>
      <c r="F217" s="568"/>
      <c r="G217" s="569"/>
      <c r="H217" s="569"/>
      <c r="I217" s="569"/>
      <c r="J217" s="170"/>
      <c r="M217" s="107"/>
    </row>
    <row r="218" spans="1:13" x14ac:dyDescent="0.35">
      <c r="A218" s="562"/>
      <c r="B218" s="562"/>
      <c r="C218" s="561">
        <v>22</v>
      </c>
      <c r="D218" s="561"/>
      <c r="E218" s="26" t="s">
        <v>826</v>
      </c>
      <c r="F218" s="566"/>
      <c r="G218" s="567"/>
      <c r="H218" s="567"/>
      <c r="I218" s="567"/>
      <c r="J218" s="170"/>
      <c r="M218" s="107"/>
    </row>
    <row r="219" spans="1:13" x14ac:dyDescent="0.35">
      <c r="A219" s="562"/>
      <c r="B219" s="562"/>
      <c r="C219" s="84" t="s">
        <v>1367</v>
      </c>
      <c r="D219" s="84" t="s">
        <v>827</v>
      </c>
      <c r="E219" s="33" t="s">
        <v>828</v>
      </c>
      <c r="F219" s="566">
        <v>2391</v>
      </c>
      <c r="G219" s="567">
        <v>65</v>
      </c>
      <c r="H219" s="567">
        <v>67</v>
      </c>
      <c r="I219" s="567">
        <v>34.4</v>
      </c>
      <c r="J219" s="170"/>
      <c r="M219" s="340"/>
    </row>
    <row r="220" spans="1:13" x14ac:dyDescent="0.35">
      <c r="A220" s="562"/>
      <c r="B220" s="562"/>
      <c r="C220" s="84" t="s">
        <v>1368</v>
      </c>
      <c r="D220" s="84" t="s">
        <v>829</v>
      </c>
      <c r="E220" s="33" t="s">
        <v>830</v>
      </c>
      <c r="F220" s="568">
        <v>1846</v>
      </c>
      <c r="G220" s="569">
        <v>63</v>
      </c>
      <c r="H220" s="569">
        <v>65</v>
      </c>
      <c r="I220" s="569">
        <v>34.299999999999997</v>
      </c>
      <c r="J220" s="170"/>
      <c r="M220" s="107"/>
    </row>
    <row r="221" spans="1:13" x14ac:dyDescent="0.35">
      <c r="A221" s="562"/>
      <c r="B221" s="562"/>
      <c r="C221" s="84" t="s">
        <v>1369</v>
      </c>
      <c r="D221" s="84" t="s">
        <v>831</v>
      </c>
      <c r="E221" s="33" t="s">
        <v>832</v>
      </c>
      <c r="F221" s="568">
        <v>760</v>
      </c>
      <c r="G221" s="569">
        <v>70</v>
      </c>
      <c r="H221" s="569">
        <v>71</v>
      </c>
      <c r="I221" s="569">
        <v>36.6</v>
      </c>
      <c r="J221" s="170"/>
      <c r="M221" s="107"/>
    </row>
    <row r="222" spans="1:13" x14ac:dyDescent="0.35">
      <c r="A222" s="562"/>
      <c r="B222" s="562"/>
      <c r="C222" s="84" t="s">
        <v>1370</v>
      </c>
      <c r="D222" s="84" t="s">
        <v>833</v>
      </c>
      <c r="E222" s="33" t="s">
        <v>834</v>
      </c>
      <c r="F222" s="568">
        <v>932</v>
      </c>
      <c r="G222" s="569">
        <v>61</v>
      </c>
      <c r="H222" s="569">
        <v>65</v>
      </c>
      <c r="I222" s="569">
        <v>34.5</v>
      </c>
      <c r="J222" s="170"/>
      <c r="M222" s="107"/>
    </row>
    <row r="223" spans="1:13" x14ac:dyDescent="0.35">
      <c r="A223" s="562"/>
      <c r="B223" s="562"/>
      <c r="C223" s="84" t="s">
        <v>1371</v>
      </c>
      <c r="D223" s="84" t="s">
        <v>835</v>
      </c>
      <c r="E223" s="33" t="s">
        <v>836</v>
      </c>
      <c r="F223" s="568">
        <v>1932</v>
      </c>
      <c r="G223" s="569">
        <v>68</v>
      </c>
      <c r="H223" s="569">
        <v>70</v>
      </c>
      <c r="I223" s="569">
        <v>35.299999999999997</v>
      </c>
      <c r="J223" s="170"/>
      <c r="M223" s="107"/>
    </row>
    <row r="224" spans="1:13" x14ac:dyDescent="0.35">
      <c r="A224" s="562"/>
      <c r="B224" s="562"/>
      <c r="C224" s="84" t="s">
        <v>1372</v>
      </c>
      <c r="D224" s="84" t="s">
        <v>837</v>
      </c>
      <c r="E224" s="33" t="s">
        <v>838</v>
      </c>
      <c r="F224" s="568">
        <v>2221</v>
      </c>
      <c r="G224" s="569">
        <v>64</v>
      </c>
      <c r="H224" s="569">
        <v>66</v>
      </c>
      <c r="I224" s="569">
        <v>34.6</v>
      </c>
      <c r="J224" s="170"/>
      <c r="M224" s="107"/>
    </row>
    <row r="225" spans="1:13" x14ac:dyDescent="0.35">
      <c r="A225" s="562"/>
      <c r="B225" s="562"/>
      <c r="C225" s="84" t="s">
        <v>1373</v>
      </c>
      <c r="D225" s="84" t="s">
        <v>839</v>
      </c>
      <c r="E225" s="33" t="s">
        <v>840</v>
      </c>
      <c r="F225" s="568">
        <v>1443</v>
      </c>
      <c r="G225" s="569">
        <v>67</v>
      </c>
      <c r="H225" s="569">
        <v>69</v>
      </c>
      <c r="I225" s="569">
        <v>35.200000000000003</v>
      </c>
      <c r="J225" s="170"/>
      <c r="M225" s="107"/>
    </row>
    <row r="226" spans="1:13" x14ac:dyDescent="0.35">
      <c r="A226" s="562"/>
      <c r="B226" s="562"/>
      <c r="C226" s="84" t="s">
        <v>1374</v>
      </c>
      <c r="D226" s="84" t="s">
        <v>841</v>
      </c>
      <c r="E226" s="33" t="s">
        <v>842</v>
      </c>
      <c r="F226" s="566">
        <v>1289</v>
      </c>
      <c r="G226" s="567">
        <v>65</v>
      </c>
      <c r="H226" s="567">
        <v>66</v>
      </c>
      <c r="I226" s="567">
        <v>34.700000000000003</v>
      </c>
      <c r="J226" s="170"/>
      <c r="M226" s="107"/>
    </row>
    <row r="227" spans="1:13" x14ac:dyDescent="0.35">
      <c r="A227" s="562"/>
      <c r="B227" s="562"/>
      <c r="C227" s="84" t="s">
        <v>1375</v>
      </c>
      <c r="D227" s="84" t="s">
        <v>843</v>
      </c>
      <c r="E227" s="33" t="s">
        <v>844</v>
      </c>
      <c r="F227" s="568">
        <v>627</v>
      </c>
      <c r="G227" s="569">
        <v>70</v>
      </c>
      <c r="H227" s="569">
        <v>72</v>
      </c>
      <c r="I227" s="569">
        <v>35.799999999999997</v>
      </c>
      <c r="J227" s="170"/>
      <c r="M227" s="107"/>
    </row>
    <row r="228" spans="1:13" x14ac:dyDescent="0.35">
      <c r="A228" s="562"/>
      <c r="B228" s="562"/>
      <c r="C228" s="84" t="s">
        <v>1376</v>
      </c>
      <c r="D228" s="84" t="s">
        <v>845</v>
      </c>
      <c r="E228" s="33" t="s">
        <v>846</v>
      </c>
      <c r="F228" s="566">
        <v>936</v>
      </c>
      <c r="G228" s="567">
        <v>70</v>
      </c>
      <c r="H228" s="567">
        <v>72</v>
      </c>
      <c r="I228" s="567">
        <v>35.700000000000003</v>
      </c>
      <c r="J228" s="170"/>
      <c r="M228" s="340"/>
    </row>
    <row r="229" spans="1:13" x14ac:dyDescent="0.35">
      <c r="A229" s="562"/>
      <c r="B229" s="562"/>
      <c r="C229" s="84" t="s">
        <v>1377</v>
      </c>
      <c r="D229" s="84" t="s">
        <v>847</v>
      </c>
      <c r="E229" s="33" t="s">
        <v>848</v>
      </c>
      <c r="F229" s="568">
        <v>1466</v>
      </c>
      <c r="G229" s="569">
        <v>64</v>
      </c>
      <c r="H229" s="569">
        <v>66</v>
      </c>
      <c r="I229" s="569">
        <v>34.4</v>
      </c>
      <c r="J229" s="170"/>
      <c r="M229" s="107"/>
    </row>
    <row r="230" spans="1:13" x14ac:dyDescent="0.35">
      <c r="A230" s="562"/>
      <c r="B230" s="562"/>
      <c r="C230" s="84" t="s">
        <v>1378</v>
      </c>
      <c r="D230" s="84" t="s">
        <v>849</v>
      </c>
      <c r="E230" s="33" t="s">
        <v>850</v>
      </c>
      <c r="F230" s="566">
        <v>1007</v>
      </c>
      <c r="G230" s="567">
        <v>72</v>
      </c>
      <c r="H230" s="567">
        <v>73</v>
      </c>
      <c r="I230" s="567">
        <v>36.6</v>
      </c>
      <c r="J230" s="170"/>
      <c r="M230" s="107"/>
    </row>
    <row r="231" spans="1:13" x14ac:dyDescent="0.35">
      <c r="A231" s="562"/>
      <c r="B231" s="562"/>
      <c r="C231" s="84"/>
      <c r="D231" s="84"/>
      <c r="E231" s="33"/>
      <c r="F231" s="568"/>
      <c r="G231" s="569"/>
      <c r="H231" s="569"/>
      <c r="I231" s="569"/>
      <c r="J231" s="170"/>
      <c r="M231" s="107"/>
    </row>
    <row r="232" spans="1:13" x14ac:dyDescent="0.35">
      <c r="A232" s="562"/>
      <c r="B232" s="562"/>
      <c r="C232" s="561">
        <v>26</v>
      </c>
      <c r="D232" s="561"/>
      <c r="E232" s="26" t="s">
        <v>329</v>
      </c>
      <c r="F232" s="566"/>
      <c r="G232" s="567"/>
      <c r="H232" s="567"/>
      <c r="I232" s="567"/>
      <c r="J232" s="170"/>
      <c r="M232" s="107"/>
    </row>
    <row r="233" spans="1:13" x14ac:dyDescent="0.35">
      <c r="A233" s="562"/>
      <c r="B233" s="562"/>
      <c r="C233" s="84" t="s">
        <v>1379</v>
      </c>
      <c r="D233" s="84" t="s">
        <v>851</v>
      </c>
      <c r="E233" s="33" t="s">
        <v>852</v>
      </c>
      <c r="F233" s="568">
        <v>1246</v>
      </c>
      <c r="G233" s="569">
        <v>67</v>
      </c>
      <c r="H233" s="569">
        <v>69</v>
      </c>
      <c r="I233" s="569">
        <v>34.200000000000003</v>
      </c>
      <c r="J233" s="170"/>
      <c r="M233" s="107"/>
    </row>
    <row r="234" spans="1:13" x14ac:dyDescent="0.35">
      <c r="A234" s="562"/>
      <c r="B234" s="562"/>
      <c r="C234" s="84" t="s">
        <v>1380</v>
      </c>
      <c r="D234" s="84" t="s">
        <v>853</v>
      </c>
      <c r="E234" s="33" t="s">
        <v>854</v>
      </c>
      <c r="F234" s="566">
        <v>1889</v>
      </c>
      <c r="G234" s="567">
        <v>66</v>
      </c>
      <c r="H234" s="567">
        <v>69</v>
      </c>
      <c r="I234" s="567">
        <v>35.200000000000003</v>
      </c>
      <c r="J234" s="170"/>
      <c r="M234" s="107"/>
    </row>
    <row r="235" spans="1:13" x14ac:dyDescent="0.35">
      <c r="A235" s="562"/>
      <c r="B235" s="562"/>
      <c r="C235" s="84" t="s">
        <v>1381</v>
      </c>
      <c r="D235" s="573" t="s">
        <v>1088</v>
      </c>
      <c r="E235" s="574" t="s">
        <v>1382</v>
      </c>
      <c r="F235" s="568">
        <v>1723</v>
      </c>
      <c r="G235" s="569">
        <v>69</v>
      </c>
      <c r="H235" s="569">
        <v>72</v>
      </c>
      <c r="I235" s="569">
        <v>35.700000000000003</v>
      </c>
      <c r="J235" s="170"/>
      <c r="M235" s="107"/>
    </row>
    <row r="236" spans="1:13" x14ac:dyDescent="0.35">
      <c r="A236" s="562"/>
      <c r="B236" s="562"/>
      <c r="C236" s="84" t="s">
        <v>1383</v>
      </c>
      <c r="D236" s="84" t="s">
        <v>855</v>
      </c>
      <c r="E236" s="33" t="s">
        <v>856</v>
      </c>
      <c r="F236" s="568">
        <v>1245</v>
      </c>
      <c r="G236" s="569">
        <v>66</v>
      </c>
      <c r="H236" s="569">
        <v>67</v>
      </c>
      <c r="I236" s="569">
        <v>35.6</v>
      </c>
      <c r="J236" s="170"/>
      <c r="M236" s="333"/>
    </row>
    <row r="237" spans="1:13" x14ac:dyDescent="0.35">
      <c r="A237" s="562"/>
      <c r="B237" s="562"/>
      <c r="C237" s="84" t="s">
        <v>1384</v>
      </c>
      <c r="D237" s="84" t="s">
        <v>857</v>
      </c>
      <c r="E237" s="33" t="s">
        <v>858</v>
      </c>
      <c r="F237" s="566">
        <v>1629</v>
      </c>
      <c r="G237" s="567">
        <v>69</v>
      </c>
      <c r="H237" s="567">
        <v>71</v>
      </c>
      <c r="I237" s="567">
        <v>35.799999999999997</v>
      </c>
      <c r="J237" s="575"/>
      <c r="M237" s="340"/>
    </row>
    <row r="238" spans="1:13" x14ac:dyDescent="0.35">
      <c r="A238" s="562"/>
      <c r="B238" s="562"/>
      <c r="C238" s="84" t="s">
        <v>1385</v>
      </c>
      <c r="D238" s="84" t="s">
        <v>1089</v>
      </c>
      <c r="E238" s="33" t="s">
        <v>1386</v>
      </c>
      <c r="F238" s="568">
        <v>1923</v>
      </c>
      <c r="G238" s="569">
        <v>72</v>
      </c>
      <c r="H238" s="569">
        <v>74</v>
      </c>
      <c r="I238" s="569">
        <v>36.200000000000003</v>
      </c>
      <c r="J238" s="170"/>
      <c r="M238" s="340"/>
    </row>
    <row r="239" spans="1:13" x14ac:dyDescent="0.35">
      <c r="A239" s="562"/>
      <c r="B239" s="562"/>
      <c r="C239" s="84" t="s">
        <v>1387</v>
      </c>
      <c r="D239" s="573" t="s">
        <v>1090</v>
      </c>
      <c r="E239" s="574" t="s">
        <v>1388</v>
      </c>
      <c r="F239" s="568">
        <v>1203</v>
      </c>
      <c r="G239" s="569">
        <v>63</v>
      </c>
      <c r="H239" s="569">
        <v>67</v>
      </c>
      <c r="I239" s="569">
        <v>34.1</v>
      </c>
      <c r="J239" s="170"/>
      <c r="M239" s="340"/>
    </row>
    <row r="240" spans="1:13" x14ac:dyDescent="0.35">
      <c r="A240" s="562"/>
      <c r="B240" s="562"/>
      <c r="C240" s="84" t="s">
        <v>1389</v>
      </c>
      <c r="D240" s="84" t="s">
        <v>859</v>
      </c>
      <c r="E240" s="33" t="s">
        <v>860</v>
      </c>
      <c r="F240" s="568">
        <v>1076</v>
      </c>
      <c r="G240" s="569">
        <v>70</v>
      </c>
      <c r="H240" s="569">
        <v>72</v>
      </c>
      <c r="I240" s="569">
        <v>35.4</v>
      </c>
      <c r="J240" s="170"/>
      <c r="M240" s="570"/>
    </row>
    <row r="241" spans="1:13" x14ac:dyDescent="0.35">
      <c r="A241" s="562"/>
      <c r="B241" s="562"/>
      <c r="C241" s="84" t="s">
        <v>1390</v>
      </c>
      <c r="D241" s="84" t="s">
        <v>861</v>
      </c>
      <c r="E241" s="33" t="s">
        <v>862</v>
      </c>
      <c r="F241" s="568">
        <v>1350</v>
      </c>
      <c r="G241" s="569">
        <v>62</v>
      </c>
      <c r="H241" s="569">
        <v>64</v>
      </c>
      <c r="I241" s="569">
        <v>34.1</v>
      </c>
      <c r="J241" s="170"/>
      <c r="M241" s="570"/>
    </row>
    <row r="242" spans="1:13" x14ac:dyDescent="0.35">
      <c r="A242" s="562"/>
      <c r="B242" s="562"/>
      <c r="C242" s="84" t="s">
        <v>1391</v>
      </c>
      <c r="D242" s="84" t="s">
        <v>1091</v>
      </c>
      <c r="E242" s="33" t="s">
        <v>1392</v>
      </c>
      <c r="F242" s="566">
        <v>1379</v>
      </c>
      <c r="G242" s="567">
        <v>63</v>
      </c>
      <c r="H242" s="567">
        <v>66</v>
      </c>
      <c r="I242" s="567">
        <v>34.4</v>
      </c>
      <c r="J242" s="170"/>
      <c r="M242" s="340"/>
    </row>
    <row r="243" spans="1:13" x14ac:dyDescent="0.35">
      <c r="A243" s="562"/>
      <c r="B243" s="562"/>
      <c r="C243" s="84"/>
      <c r="D243" s="84"/>
      <c r="E243" s="33"/>
      <c r="F243" s="566"/>
      <c r="G243" s="567"/>
      <c r="H243" s="567"/>
      <c r="I243" s="567"/>
      <c r="J243" s="170"/>
      <c r="M243" s="340"/>
    </row>
    <row r="244" spans="1:13" x14ac:dyDescent="0.35">
      <c r="A244" s="562"/>
      <c r="B244" s="562"/>
      <c r="C244" s="561">
        <v>33</v>
      </c>
      <c r="D244" s="561"/>
      <c r="E244" s="26" t="s">
        <v>331</v>
      </c>
      <c r="F244" s="568"/>
      <c r="G244" s="569"/>
      <c r="H244" s="569"/>
      <c r="I244" s="569"/>
      <c r="J244" s="170"/>
      <c r="M244" s="570"/>
    </row>
    <row r="245" spans="1:13" x14ac:dyDescent="0.35">
      <c r="A245" s="562"/>
      <c r="B245" s="562"/>
      <c r="C245" s="84" t="s">
        <v>1393</v>
      </c>
      <c r="D245" s="84" t="s">
        <v>863</v>
      </c>
      <c r="E245" s="33" t="s">
        <v>864</v>
      </c>
      <c r="F245" s="568">
        <v>1453</v>
      </c>
      <c r="G245" s="569">
        <v>63</v>
      </c>
      <c r="H245" s="569">
        <v>65</v>
      </c>
      <c r="I245" s="569">
        <v>33.1</v>
      </c>
      <c r="J245" s="170"/>
      <c r="M245" s="570"/>
    </row>
    <row r="246" spans="1:13" x14ac:dyDescent="0.35">
      <c r="A246" s="562"/>
      <c r="B246" s="562"/>
      <c r="C246" s="84" t="s">
        <v>1394</v>
      </c>
      <c r="D246" s="84" t="s">
        <v>865</v>
      </c>
      <c r="E246" s="33" t="s">
        <v>866</v>
      </c>
      <c r="F246" s="568">
        <v>1203</v>
      </c>
      <c r="G246" s="569">
        <v>68</v>
      </c>
      <c r="H246" s="569">
        <v>69</v>
      </c>
      <c r="I246" s="569">
        <v>34</v>
      </c>
      <c r="J246" s="170"/>
      <c r="M246" s="570"/>
    </row>
    <row r="247" spans="1:13" x14ac:dyDescent="0.35">
      <c r="A247" s="562"/>
      <c r="B247" s="562"/>
      <c r="C247" s="84" t="s">
        <v>1395</v>
      </c>
      <c r="D247" s="84" t="s">
        <v>867</v>
      </c>
      <c r="E247" s="33" t="s">
        <v>868</v>
      </c>
      <c r="F247" s="568">
        <v>1168</v>
      </c>
      <c r="G247" s="569">
        <v>57</v>
      </c>
      <c r="H247" s="569">
        <v>61</v>
      </c>
      <c r="I247" s="569">
        <v>32.1</v>
      </c>
      <c r="J247" s="170"/>
      <c r="M247" s="340"/>
    </row>
    <row r="248" spans="1:13" x14ac:dyDescent="0.35">
      <c r="A248" s="562"/>
      <c r="B248" s="562"/>
      <c r="C248" s="84" t="s">
        <v>1396</v>
      </c>
      <c r="D248" s="84" t="s">
        <v>869</v>
      </c>
      <c r="E248" s="33" t="s">
        <v>870</v>
      </c>
      <c r="F248" s="568">
        <v>1586</v>
      </c>
      <c r="G248" s="569">
        <v>64</v>
      </c>
      <c r="H248" s="569">
        <v>65</v>
      </c>
      <c r="I248" s="569">
        <v>33.6</v>
      </c>
      <c r="J248" s="170"/>
      <c r="M248" s="340"/>
    </row>
    <row r="249" spans="1:13" x14ac:dyDescent="0.35">
      <c r="A249" s="562"/>
      <c r="B249" s="562"/>
      <c r="C249" s="84" t="s">
        <v>1397</v>
      </c>
      <c r="D249" s="84" t="s">
        <v>871</v>
      </c>
      <c r="E249" s="33" t="s">
        <v>872</v>
      </c>
      <c r="F249" s="566">
        <v>875</v>
      </c>
      <c r="G249" s="567">
        <v>61</v>
      </c>
      <c r="H249" s="567">
        <v>62</v>
      </c>
      <c r="I249" s="567">
        <v>33</v>
      </c>
      <c r="J249" s="170"/>
      <c r="M249" s="340"/>
    </row>
    <row r="250" spans="1:13" x14ac:dyDescent="0.35">
      <c r="A250" s="562"/>
      <c r="B250" s="562"/>
      <c r="C250" s="84" t="s">
        <v>1398</v>
      </c>
      <c r="D250" s="84" t="s">
        <v>873</v>
      </c>
      <c r="E250" s="33" t="s">
        <v>874</v>
      </c>
      <c r="F250" s="566">
        <v>1558</v>
      </c>
      <c r="G250" s="567">
        <v>60</v>
      </c>
      <c r="H250" s="567">
        <v>63</v>
      </c>
      <c r="I250" s="567">
        <v>32</v>
      </c>
      <c r="J250" s="170"/>
      <c r="M250" s="340"/>
    </row>
    <row r="251" spans="1:13" x14ac:dyDescent="0.35">
      <c r="A251" s="562"/>
      <c r="B251" s="562"/>
      <c r="C251" s="84" t="s">
        <v>1399</v>
      </c>
      <c r="D251" s="84" t="s">
        <v>875</v>
      </c>
      <c r="E251" s="33" t="s">
        <v>876</v>
      </c>
      <c r="F251" s="568">
        <v>1333</v>
      </c>
      <c r="G251" s="569">
        <v>67</v>
      </c>
      <c r="H251" s="569">
        <v>70</v>
      </c>
      <c r="I251" s="569">
        <v>34.200000000000003</v>
      </c>
      <c r="J251" s="170"/>
      <c r="M251" s="107"/>
    </row>
    <row r="252" spans="1:13" x14ac:dyDescent="0.35">
      <c r="A252" s="562"/>
      <c r="B252" s="562"/>
      <c r="C252" s="84"/>
      <c r="D252" s="84"/>
      <c r="E252" s="33"/>
      <c r="F252" s="568"/>
      <c r="G252" s="569"/>
      <c r="H252" s="569"/>
      <c r="I252" s="569"/>
      <c r="J252" s="170"/>
      <c r="M252" s="340"/>
    </row>
    <row r="253" spans="1:13" x14ac:dyDescent="0.35">
      <c r="A253" s="562"/>
      <c r="B253" s="562"/>
      <c r="C253" s="561">
        <v>42</v>
      </c>
      <c r="D253" s="561"/>
      <c r="E253" s="26" t="s">
        <v>334</v>
      </c>
      <c r="F253" s="568"/>
      <c r="G253" s="569"/>
      <c r="H253" s="569"/>
      <c r="I253" s="569"/>
      <c r="J253" s="170"/>
      <c r="M253" s="107"/>
    </row>
    <row r="254" spans="1:13" x14ac:dyDescent="0.35">
      <c r="A254" s="562"/>
      <c r="B254" s="562"/>
      <c r="C254" s="84" t="s">
        <v>1400</v>
      </c>
      <c r="D254" s="84" t="s">
        <v>877</v>
      </c>
      <c r="E254" s="33" t="s">
        <v>878</v>
      </c>
      <c r="F254" s="568">
        <v>874</v>
      </c>
      <c r="G254" s="569">
        <v>69</v>
      </c>
      <c r="H254" s="569">
        <v>70</v>
      </c>
      <c r="I254" s="569">
        <v>34.5</v>
      </c>
      <c r="J254" s="170"/>
      <c r="M254" s="107"/>
    </row>
    <row r="255" spans="1:13" x14ac:dyDescent="0.35">
      <c r="A255" s="562"/>
      <c r="B255" s="562"/>
      <c r="C255" s="84" t="s">
        <v>1401</v>
      </c>
      <c r="D255" s="84" t="s">
        <v>879</v>
      </c>
      <c r="E255" s="33" t="s">
        <v>880</v>
      </c>
      <c r="F255" s="568">
        <v>714</v>
      </c>
      <c r="G255" s="569">
        <v>61</v>
      </c>
      <c r="H255" s="569">
        <v>64</v>
      </c>
      <c r="I255" s="569">
        <v>33.1</v>
      </c>
      <c r="J255" s="170"/>
      <c r="M255" s="107"/>
    </row>
    <row r="256" spans="1:13" x14ac:dyDescent="0.35">
      <c r="A256" s="562"/>
      <c r="B256" s="562"/>
      <c r="C256" s="84" t="s">
        <v>1402</v>
      </c>
      <c r="D256" s="84" t="s">
        <v>881</v>
      </c>
      <c r="E256" s="33" t="s">
        <v>882</v>
      </c>
      <c r="F256" s="568">
        <v>1826</v>
      </c>
      <c r="G256" s="569">
        <v>62</v>
      </c>
      <c r="H256" s="569">
        <v>65</v>
      </c>
      <c r="I256" s="569">
        <v>32.799999999999997</v>
      </c>
      <c r="J256" s="170"/>
      <c r="M256" s="107"/>
    </row>
    <row r="257" spans="1:13" x14ac:dyDescent="0.35">
      <c r="A257" s="562"/>
      <c r="B257" s="562"/>
      <c r="C257" s="84" t="s">
        <v>1403</v>
      </c>
      <c r="D257" s="84" t="s">
        <v>883</v>
      </c>
      <c r="E257" s="33" t="s">
        <v>884</v>
      </c>
      <c r="F257" s="568">
        <v>972</v>
      </c>
      <c r="G257" s="569">
        <v>68</v>
      </c>
      <c r="H257" s="569">
        <v>70</v>
      </c>
      <c r="I257" s="569">
        <v>34.4</v>
      </c>
      <c r="J257" s="170"/>
      <c r="M257" s="107"/>
    </row>
    <row r="258" spans="1:13" x14ac:dyDescent="0.35">
      <c r="A258" s="562"/>
      <c r="B258" s="562"/>
      <c r="C258" s="84" t="s">
        <v>1404</v>
      </c>
      <c r="D258" s="84" t="s">
        <v>885</v>
      </c>
      <c r="E258" s="33" t="s">
        <v>886</v>
      </c>
      <c r="F258" s="568">
        <v>1175</v>
      </c>
      <c r="G258" s="569">
        <v>67</v>
      </c>
      <c r="H258" s="569">
        <v>69</v>
      </c>
      <c r="I258" s="569">
        <v>34.700000000000003</v>
      </c>
      <c r="J258" s="170"/>
      <c r="M258" s="107"/>
    </row>
    <row r="259" spans="1:13" x14ac:dyDescent="0.35">
      <c r="A259" s="562"/>
      <c r="B259" s="562"/>
      <c r="C259" s="84" t="s">
        <v>1405</v>
      </c>
      <c r="D259" s="84" t="s">
        <v>887</v>
      </c>
      <c r="E259" s="33" t="s">
        <v>888</v>
      </c>
      <c r="F259" s="568">
        <v>1198</v>
      </c>
      <c r="G259" s="569">
        <v>68</v>
      </c>
      <c r="H259" s="569">
        <v>70</v>
      </c>
      <c r="I259" s="569">
        <v>34.5</v>
      </c>
      <c r="J259" s="170"/>
      <c r="M259" s="340"/>
    </row>
    <row r="260" spans="1:13" x14ac:dyDescent="0.35">
      <c r="A260" s="562"/>
      <c r="B260" s="562"/>
      <c r="C260" s="84" t="s">
        <v>1406</v>
      </c>
      <c r="D260" s="84" t="s">
        <v>889</v>
      </c>
      <c r="E260" s="33" t="s">
        <v>890</v>
      </c>
      <c r="F260" s="568">
        <v>1209</v>
      </c>
      <c r="G260" s="569">
        <v>65</v>
      </c>
      <c r="H260" s="569">
        <v>67</v>
      </c>
      <c r="I260" s="569">
        <v>33.700000000000003</v>
      </c>
      <c r="J260" s="170"/>
      <c r="M260" s="107"/>
    </row>
    <row r="261" spans="1:13" x14ac:dyDescent="0.35">
      <c r="A261" s="562"/>
      <c r="B261" s="562"/>
      <c r="C261" s="84"/>
      <c r="D261" s="84"/>
      <c r="E261" s="33"/>
      <c r="F261" s="568"/>
      <c r="G261" s="569"/>
      <c r="H261" s="569"/>
      <c r="I261" s="569"/>
      <c r="J261" s="170"/>
      <c r="M261" s="107"/>
    </row>
    <row r="262" spans="1:13" x14ac:dyDescent="0.35">
      <c r="A262" s="561" t="s">
        <v>588</v>
      </c>
      <c r="B262" s="26" t="s">
        <v>413</v>
      </c>
      <c r="C262" s="562"/>
      <c r="D262" s="562"/>
      <c r="E262" s="562"/>
      <c r="F262" s="563">
        <v>106432</v>
      </c>
      <c r="G262" s="564">
        <v>66</v>
      </c>
      <c r="H262" s="564">
        <v>68</v>
      </c>
      <c r="I262" s="564">
        <v>34.5</v>
      </c>
      <c r="J262" s="170"/>
      <c r="M262" s="107"/>
    </row>
    <row r="263" spans="1:13" x14ac:dyDescent="0.35">
      <c r="A263" s="562"/>
      <c r="B263" s="562"/>
      <c r="C263" s="84"/>
      <c r="D263" s="84"/>
      <c r="E263" s="33"/>
      <c r="F263" s="566"/>
      <c r="G263" s="567"/>
      <c r="H263" s="567"/>
      <c r="I263" s="567"/>
      <c r="J263" s="170"/>
      <c r="M263" s="107"/>
    </row>
    <row r="264" spans="1:13" x14ac:dyDescent="0.35">
      <c r="A264" s="562"/>
      <c r="B264" s="562"/>
      <c r="C264" s="561" t="s">
        <v>1407</v>
      </c>
      <c r="D264" s="561"/>
      <c r="E264" s="26" t="s">
        <v>338</v>
      </c>
      <c r="F264" s="566"/>
      <c r="G264" s="567"/>
      <c r="H264" s="567"/>
      <c r="I264" s="567"/>
      <c r="J264" s="170"/>
      <c r="M264" s="107"/>
    </row>
    <row r="265" spans="1:13" x14ac:dyDescent="0.35">
      <c r="A265" s="562"/>
      <c r="B265" s="562"/>
      <c r="C265" s="84" t="s">
        <v>1408</v>
      </c>
      <c r="D265" s="84" t="s">
        <v>93</v>
      </c>
      <c r="E265" s="33" t="s">
        <v>339</v>
      </c>
      <c r="F265" s="568">
        <v>1819</v>
      </c>
      <c r="G265" s="569">
        <v>59</v>
      </c>
      <c r="H265" s="569">
        <v>62</v>
      </c>
      <c r="I265" s="569">
        <v>33.9</v>
      </c>
      <c r="J265" s="170"/>
      <c r="M265" s="107"/>
    </row>
    <row r="266" spans="1:13" x14ac:dyDescent="0.35">
      <c r="A266" s="562"/>
      <c r="B266" s="562"/>
      <c r="C266" s="84" t="s">
        <v>1409</v>
      </c>
      <c r="D266" s="84" t="s">
        <v>94</v>
      </c>
      <c r="E266" s="33" t="s">
        <v>337</v>
      </c>
      <c r="F266" s="568">
        <v>30</v>
      </c>
      <c r="G266" s="569">
        <v>83</v>
      </c>
      <c r="H266" s="569">
        <v>83</v>
      </c>
      <c r="I266" s="569">
        <v>36.5</v>
      </c>
      <c r="J266" s="170"/>
      <c r="M266" s="107"/>
    </row>
    <row r="267" spans="1:13" x14ac:dyDescent="0.35">
      <c r="A267" s="562"/>
      <c r="B267" s="562"/>
      <c r="C267" s="84" t="s">
        <v>1410</v>
      </c>
      <c r="D267" s="84" t="s">
        <v>95</v>
      </c>
      <c r="E267" s="33" t="s">
        <v>340</v>
      </c>
      <c r="F267" s="568">
        <v>3160</v>
      </c>
      <c r="G267" s="569">
        <v>66</v>
      </c>
      <c r="H267" s="569">
        <v>68</v>
      </c>
      <c r="I267" s="569">
        <v>34.4</v>
      </c>
      <c r="J267" s="170"/>
      <c r="M267" s="107"/>
    </row>
    <row r="268" spans="1:13" x14ac:dyDescent="0.35">
      <c r="A268" s="562"/>
      <c r="B268" s="562"/>
      <c r="C268" s="84" t="s">
        <v>1411</v>
      </c>
      <c r="D268" s="84" t="s">
        <v>96</v>
      </c>
      <c r="E268" s="33" t="s">
        <v>341</v>
      </c>
      <c r="F268" s="568">
        <v>1576</v>
      </c>
      <c r="G268" s="569">
        <v>68</v>
      </c>
      <c r="H268" s="569">
        <v>70</v>
      </c>
      <c r="I268" s="569">
        <v>34.4</v>
      </c>
      <c r="J268" s="170"/>
      <c r="M268" s="107"/>
    </row>
    <row r="269" spans="1:13" x14ac:dyDescent="0.35">
      <c r="A269" s="562"/>
      <c r="B269" s="562"/>
      <c r="C269" s="84" t="s">
        <v>1412</v>
      </c>
      <c r="D269" s="84" t="s">
        <v>97</v>
      </c>
      <c r="E269" s="33" t="s">
        <v>342</v>
      </c>
      <c r="F269" s="568">
        <v>3210</v>
      </c>
      <c r="G269" s="569">
        <v>64</v>
      </c>
      <c r="H269" s="569">
        <v>66</v>
      </c>
      <c r="I269" s="569">
        <v>34.1</v>
      </c>
      <c r="J269" s="170"/>
      <c r="M269" s="107"/>
    </row>
    <row r="270" spans="1:13" x14ac:dyDescent="0.35">
      <c r="A270" s="562"/>
      <c r="B270" s="562"/>
      <c r="C270" s="84" t="s">
        <v>1413</v>
      </c>
      <c r="D270" s="84" t="s">
        <v>98</v>
      </c>
      <c r="E270" s="33" t="s">
        <v>343</v>
      </c>
      <c r="F270" s="568">
        <v>2047</v>
      </c>
      <c r="G270" s="569">
        <v>63</v>
      </c>
      <c r="H270" s="569">
        <v>64</v>
      </c>
      <c r="I270" s="569">
        <v>34.200000000000003</v>
      </c>
      <c r="J270" s="170"/>
      <c r="M270" s="107"/>
    </row>
    <row r="271" spans="1:13" x14ac:dyDescent="0.35">
      <c r="A271" s="562"/>
      <c r="B271" s="562"/>
      <c r="C271" s="84" t="s">
        <v>1414</v>
      </c>
      <c r="D271" s="84" t="s">
        <v>99</v>
      </c>
      <c r="E271" s="33" t="s">
        <v>344</v>
      </c>
      <c r="F271" s="568">
        <v>921</v>
      </c>
      <c r="G271" s="569">
        <v>62</v>
      </c>
      <c r="H271" s="569">
        <v>65</v>
      </c>
      <c r="I271" s="569">
        <v>34.5</v>
      </c>
      <c r="J271" s="170"/>
      <c r="M271" s="107"/>
    </row>
    <row r="272" spans="1:13" x14ac:dyDescent="0.35">
      <c r="A272" s="562"/>
      <c r="B272" s="562"/>
      <c r="C272" s="84" t="s">
        <v>1415</v>
      </c>
      <c r="D272" s="84" t="s">
        <v>100</v>
      </c>
      <c r="E272" s="33" t="s">
        <v>345</v>
      </c>
      <c r="F272" s="568">
        <v>3327</v>
      </c>
      <c r="G272" s="569">
        <v>61</v>
      </c>
      <c r="H272" s="569">
        <v>63</v>
      </c>
      <c r="I272" s="569">
        <v>33</v>
      </c>
      <c r="J272" s="170"/>
      <c r="M272" s="107"/>
    </row>
    <row r="273" spans="1:13" x14ac:dyDescent="0.35">
      <c r="A273" s="562"/>
      <c r="B273" s="562"/>
      <c r="C273" s="84" t="s">
        <v>1416</v>
      </c>
      <c r="D273" s="84" t="s">
        <v>101</v>
      </c>
      <c r="E273" s="33" t="s">
        <v>346</v>
      </c>
      <c r="F273" s="568">
        <v>3945</v>
      </c>
      <c r="G273" s="569">
        <v>76</v>
      </c>
      <c r="H273" s="569">
        <v>77</v>
      </c>
      <c r="I273" s="569">
        <v>33.4</v>
      </c>
      <c r="J273" s="170"/>
      <c r="M273" s="340"/>
    </row>
    <row r="274" spans="1:13" x14ac:dyDescent="0.35">
      <c r="A274" s="562"/>
      <c r="B274" s="562"/>
      <c r="C274" s="84" t="s">
        <v>1417</v>
      </c>
      <c r="D274" s="84" t="s">
        <v>102</v>
      </c>
      <c r="E274" s="33" t="s">
        <v>347</v>
      </c>
      <c r="F274" s="568">
        <v>4902</v>
      </c>
      <c r="G274" s="569">
        <v>66</v>
      </c>
      <c r="H274" s="569">
        <v>69</v>
      </c>
      <c r="I274" s="569">
        <v>35.200000000000003</v>
      </c>
      <c r="J274" s="170"/>
      <c r="M274" s="107"/>
    </row>
    <row r="275" spans="1:13" x14ac:dyDescent="0.35">
      <c r="A275" s="562"/>
      <c r="B275" s="562"/>
      <c r="C275" s="84" t="s">
        <v>1418</v>
      </c>
      <c r="D275" s="84" t="s">
        <v>103</v>
      </c>
      <c r="E275" s="33" t="s">
        <v>348</v>
      </c>
      <c r="F275" s="568">
        <v>3411</v>
      </c>
      <c r="G275" s="569">
        <v>68</v>
      </c>
      <c r="H275" s="569">
        <v>71</v>
      </c>
      <c r="I275" s="569">
        <v>34.4</v>
      </c>
      <c r="J275" s="170"/>
      <c r="M275" s="107"/>
    </row>
    <row r="276" spans="1:13" x14ac:dyDescent="0.35">
      <c r="A276" s="562"/>
      <c r="B276" s="562"/>
      <c r="C276" s="84" t="s">
        <v>1419</v>
      </c>
      <c r="D276" s="84" t="s">
        <v>104</v>
      </c>
      <c r="E276" s="33" t="s">
        <v>349</v>
      </c>
      <c r="F276" s="568">
        <v>3457</v>
      </c>
      <c r="G276" s="569">
        <v>58</v>
      </c>
      <c r="H276" s="569">
        <v>62</v>
      </c>
      <c r="I276" s="569">
        <v>33.9</v>
      </c>
      <c r="J276" s="170"/>
      <c r="M276" s="107"/>
    </row>
    <row r="277" spans="1:13" x14ac:dyDescent="0.35">
      <c r="A277" s="562"/>
      <c r="B277" s="562"/>
      <c r="C277" s="84" t="s">
        <v>1420</v>
      </c>
      <c r="D277" s="84" t="s">
        <v>105</v>
      </c>
      <c r="E277" s="33" t="s">
        <v>350</v>
      </c>
      <c r="F277" s="568">
        <v>3264</v>
      </c>
      <c r="G277" s="569">
        <v>68</v>
      </c>
      <c r="H277" s="569">
        <v>69</v>
      </c>
      <c r="I277" s="569">
        <v>35.299999999999997</v>
      </c>
      <c r="J277" s="170"/>
      <c r="M277" s="107"/>
    </row>
    <row r="278" spans="1:13" x14ac:dyDescent="0.35">
      <c r="A278" s="562"/>
      <c r="B278" s="562"/>
      <c r="C278" s="84" t="s">
        <v>1421</v>
      </c>
      <c r="D278" s="84" t="s">
        <v>106</v>
      </c>
      <c r="E278" s="33" t="s">
        <v>351</v>
      </c>
      <c r="F278" s="568">
        <v>1404</v>
      </c>
      <c r="G278" s="569">
        <v>63</v>
      </c>
      <c r="H278" s="569">
        <v>64</v>
      </c>
      <c r="I278" s="569">
        <v>34.5</v>
      </c>
      <c r="J278" s="170"/>
      <c r="M278" s="107"/>
    </row>
    <row r="279" spans="1:13" x14ac:dyDescent="0.35">
      <c r="A279" s="562"/>
      <c r="B279" s="562"/>
      <c r="C279" s="84"/>
      <c r="D279" s="84"/>
      <c r="E279" s="33"/>
      <c r="F279" s="568"/>
      <c r="G279" s="569"/>
      <c r="H279" s="569"/>
      <c r="I279" s="569"/>
      <c r="J279" s="170"/>
      <c r="M279" s="107"/>
    </row>
    <row r="280" spans="1:13" x14ac:dyDescent="0.35">
      <c r="A280" s="562"/>
      <c r="B280" s="562"/>
      <c r="C280" s="561" t="s">
        <v>1422</v>
      </c>
      <c r="D280" s="561"/>
      <c r="E280" s="26" t="s">
        <v>352</v>
      </c>
      <c r="F280" s="568"/>
      <c r="G280" s="569"/>
      <c r="H280" s="569"/>
      <c r="I280" s="569"/>
      <c r="J280" s="170"/>
      <c r="M280" s="107"/>
    </row>
    <row r="281" spans="1:13" x14ac:dyDescent="0.35">
      <c r="A281" s="562"/>
      <c r="B281" s="562"/>
      <c r="C281" s="84" t="s">
        <v>1423</v>
      </c>
      <c r="D281" s="84" t="s">
        <v>108</v>
      </c>
      <c r="E281" s="33" t="s">
        <v>353</v>
      </c>
      <c r="F281" s="568">
        <v>3733</v>
      </c>
      <c r="G281" s="569">
        <v>65</v>
      </c>
      <c r="H281" s="569">
        <v>68</v>
      </c>
      <c r="I281" s="569">
        <v>33.299999999999997</v>
      </c>
      <c r="J281" s="170"/>
      <c r="M281" s="107"/>
    </row>
    <row r="282" spans="1:13" x14ac:dyDescent="0.35">
      <c r="A282" s="562"/>
      <c r="B282" s="562"/>
      <c r="C282" s="84" t="s">
        <v>1424</v>
      </c>
      <c r="D282" s="84" t="s">
        <v>109</v>
      </c>
      <c r="E282" s="33" t="s">
        <v>354</v>
      </c>
      <c r="F282" s="568">
        <v>4534</v>
      </c>
      <c r="G282" s="569">
        <v>67</v>
      </c>
      <c r="H282" s="569">
        <v>69</v>
      </c>
      <c r="I282" s="569">
        <v>35.1</v>
      </c>
      <c r="J282" s="170"/>
      <c r="M282" s="107"/>
    </row>
    <row r="283" spans="1:13" x14ac:dyDescent="0.35">
      <c r="A283" s="562"/>
      <c r="B283" s="562"/>
      <c r="C283" s="84" t="s">
        <v>1425</v>
      </c>
      <c r="D283" s="84" t="s">
        <v>110</v>
      </c>
      <c r="E283" s="33" t="s">
        <v>355</v>
      </c>
      <c r="F283" s="568">
        <v>3212</v>
      </c>
      <c r="G283" s="569">
        <v>76</v>
      </c>
      <c r="H283" s="569">
        <v>77</v>
      </c>
      <c r="I283" s="569">
        <v>36</v>
      </c>
      <c r="J283" s="170"/>
      <c r="M283" s="107"/>
    </row>
    <row r="284" spans="1:13" x14ac:dyDescent="0.35">
      <c r="A284" s="562"/>
      <c r="B284" s="562"/>
      <c r="C284" s="84" t="s">
        <v>1426</v>
      </c>
      <c r="D284" s="84" t="s">
        <v>111</v>
      </c>
      <c r="E284" s="33" t="s">
        <v>356</v>
      </c>
      <c r="F284" s="568">
        <v>4076</v>
      </c>
      <c r="G284" s="569">
        <v>59</v>
      </c>
      <c r="H284" s="569">
        <v>63</v>
      </c>
      <c r="I284" s="569">
        <v>33.5</v>
      </c>
      <c r="J284" s="170"/>
      <c r="M284" s="107"/>
    </row>
    <row r="285" spans="1:13" x14ac:dyDescent="0.35">
      <c r="A285" s="562"/>
      <c r="B285" s="562"/>
      <c r="C285" s="84" t="s">
        <v>1427</v>
      </c>
      <c r="D285" s="84" t="s">
        <v>112</v>
      </c>
      <c r="E285" s="33" t="s">
        <v>357</v>
      </c>
      <c r="F285" s="568">
        <v>4124</v>
      </c>
      <c r="G285" s="569">
        <v>73</v>
      </c>
      <c r="H285" s="569">
        <v>74</v>
      </c>
      <c r="I285" s="569">
        <v>35.200000000000003</v>
      </c>
      <c r="J285" s="170"/>
      <c r="M285" s="340"/>
    </row>
    <row r="286" spans="1:13" x14ac:dyDescent="0.35">
      <c r="A286" s="562"/>
      <c r="B286" s="562"/>
      <c r="C286" s="84" t="s">
        <v>1428</v>
      </c>
      <c r="D286" s="84" t="s">
        <v>113</v>
      </c>
      <c r="E286" s="33" t="s">
        <v>358</v>
      </c>
      <c r="F286" s="568">
        <v>5103</v>
      </c>
      <c r="G286" s="569">
        <v>62</v>
      </c>
      <c r="H286" s="569">
        <v>65</v>
      </c>
      <c r="I286" s="569">
        <v>33.5</v>
      </c>
      <c r="J286" s="170"/>
      <c r="M286" s="107"/>
    </row>
    <row r="287" spans="1:13" x14ac:dyDescent="0.35">
      <c r="A287" s="562"/>
      <c r="B287" s="562"/>
      <c r="C287" s="84" t="s">
        <v>1429</v>
      </c>
      <c r="D287" s="84" t="s">
        <v>114</v>
      </c>
      <c r="E287" s="33" t="s">
        <v>359</v>
      </c>
      <c r="F287" s="568">
        <v>4742</v>
      </c>
      <c r="G287" s="569">
        <v>68</v>
      </c>
      <c r="H287" s="569">
        <v>69</v>
      </c>
      <c r="I287" s="569">
        <v>35.4</v>
      </c>
      <c r="J287" s="170"/>
      <c r="M287" s="107"/>
    </row>
    <row r="288" spans="1:13" x14ac:dyDescent="0.35">
      <c r="A288" s="562"/>
      <c r="B288" s="562"/>
      <c r="C288" s="84" t="s">
        <v>1430</v>
      </c>
      <c r="D288" s="84" t="s">
        <v>115</v>
      </c>
      <c r="E288" s="33" t="s">
        <v>360</v>
      </c>
      <c r="F288" s="568">
        <v>4742</v>
      </c>
      <c r="G288" s="569">
        <v>62</v>
      </c>
      <c r="H288" s="569">
        <v>63</v>
      </c>
      <c r="I288" s="569">
        <v>34.200000000000003</v>
      </c>
      <c r="J288" s="170"/>
      <c r="M288" s="107"/>
    </row>
    <row r="289" spans="1:13" x14ac:dyDescent="0.35">
      <c r="A289" s="562"/>
      <c r="B289" s="562"/>
      <c r="C289" s="84" t="s">
        <v>1431</v>
      </c>
      <c r="D289" s="84" t="s">
        <v>116</v>
      </c>
      <c r="E289" s="33" t="s">
        <v>361</v>
      </c>
      <c r="F289" s="568">
        <v>3800</v>
      </c>
      <c r="G289" s="569">
        <v>74</v>
      </c>
      <c r="H289" s="569">
        <v>76</v>
      </c>
      <c r="I289" s="569">
        <v>35.4</v>
      </c>
      <c r="J289" s="170"/>
      <c r="M289" s="107"/>
    </row>
    <row r="290" spans="1:13" x14ac:dyDescent="0.35">
      <c r="A290" s="562"/>
      <c r="B290" s="562"/>
      <c r="C290" s="84" t="s">
        <v>1432</v>
      </c>
      <c r="D290" s="84" t="s">
        <v>117</v>
      </c>
      <c r="E290" s="33" t="s">
        <v>362</v>
      </c>
      <c r="F290" s="568">
        <v>3228</v>
      </c>
      <c r="G290" s="569">
        <v>67</v>
      </c>
      <c r="H290" s="569">
        <v>69</v>
      </c>
      <c r="I290" s="569">
        <v>34.4</v>
      </c>
      <c r="J290" s="170"/>
      <c r="M290" s="107"/>
    </row>
    <row r="291" spans="1:13" x14ac:dyDescent="0.35">
      <c r="A291" s="562"/>
      <c r="B291" s="562"/>
      <c r="C291" s="84" t="s">
        <v>1433</v>
      </c>
      <c r="D291" s="84" t="s">
        <v>118</v>
      </c>
      <c r="E291" s="33" t="s">
        <v>363</v>
      </c>
      <c r="F291" s="568">
        <v>3040</v>
      </c>
      <c r="G291" s="569">
        <v>66</v>
      </c>
      <c r="H291" s="569">
        <v>68</v>
      </c>
      <c r="I291" s="569">
        <v>33.799999999999997</v>
      </c>
      <c r="J291" s="170"/>
      <c r="M291" s="107"/>
    </row>
    <row r="292" spans="1:13" x14ac:dyDescent="0.35">
      <c r="A292" s="562"/>
      <c r="B292" s="562"/>
      <c r="C292" s="84" t="s">
        <v>1434</v>
      </c>
      <c r="D292" s="84" t="s">
        <v>119</v>
      </c>
      <c r="E292" s="33" t="s">
        <v>364</v>
      </c>
      <c r="F292" s="568">
        <v>4052</v>
      </c>
      <c r="G292" s="569">
        <v>63</v>
      </c>
      <c r="H292" s="569">
        <v>66</v>
      </c>
      <c r="I292" s="569">
        <v>34</v>
      </c>
      <c r="J292" s="170"/>
      <c r="M292" s="107"/>
    </row>
    <row r="293" spans="1:13" x14ac:dyDescent="0.35">
      <c r="A293" s="562"/>
      <c r="B293" s="562"/>
      <c r="C293" s="84" t="s">
        <v>1435</v>
      </c>
      <c r="D293" s="84" t="s">
        <v>120</v>
      </c>
      <c r="E293" s="33" t="s">
        <v>365</v>
      </c>
      <c r="F293" s="568">
        <v>3733</v>
      </c>
      <c r="G293" s="569">
        <v>62</v>
      </c>
      <c r="H293" s="569">
        <v>64</v>
      </c>
      <c r="I293" s="569">
        <v>33.700000000000003</v>
      </c>
      <c r="J293" s="170"/>
      <c r="M293" s="107"/>
    </row>
    <row r="294" spans="1:13" x14ac:dyDescent="0.35">
      <c r="A294" s="562"/>
      <c r="B294" s="562"/>
      <c r="C294" s="84" t="s">
        <v>1436</v>
      </c>
      <c r="D294" s="84" t="s">
        <v>121</v>
      </c>
      <c r="E294" s="33" t="s">
        <v>366</v>
      </c>
      <c r="F294" s="568">
        <v>2012</v>
      </c>
      <c r="G294" s="569">
        <v>72</v>
      </c>
      <c r="H294" s="569">
        <v>72</v>
      </c>
      <c r="I294" s="569">
        <v>35.9</v>
      </c>
      <c r="J294" s="170"/>
      <c r="M294" s="340"/>
    </row>
    <row r="295" spans="1:13" x14ac:dyDescent="0.35">
      <c r="A295" s="562"/>
      <c r="B295" s="562"/>
      <c r="C295" s="84" t="s">
        <v>1437</v>
      </c>
      <c r="D295" s="84" t="s">
        <v>122</v>
      </c>
      <c r="E295" s="33" t="s">
        <v>367</v>
      </c>
      <c r="F295" s="568">
        <v>2703</v>
      </c>
      <c r="G295" s="569">
        <v>68</v>
      </c>
      <c r="H295" s="569">
        <v>68</v>
      </c>
      <c r="I295" s="569">
        <v>34.200000000000003</v>
      </c>
      <c r="J295" s="170"/>
      <c r="M295" s="107"/>
    </row>
    <row r="296" spans="1:13" x14ac:dyDescent="0.35">
      <c r="A296" s="562"/>
      <c r="B296" s="562"/>
      <c r="C296" s="84" t="s">
        <v>1438</v>
      </c>
      <c r="D296" s="84" t="s">
        <v>123</v>
      </c>
      <c r="E296" s="33" t="s">
        <v>368</v>
      </c>
      <c r="F296" s="568">
        <v>4140</v>
      </c>
      <c r="G296" s="569">
        <v>65</v>
      </c>
      <c r="H296" s="569">
        <v>68</v>
      </c>
      <c r="I296" s="569">
        <v>35.700000000000003</v>
      </c>
      <c r="J296" s="170"/>
      <c r="M296" s="107"/>
    </row>
    <row r="297" spans="1:13" x14ac:dyDescent="0.35">
      <c r="A297" s="562"/>
      <c r="B297" s="562"/>
      <c r="C297" s="84" t="s">
        <v>1439</v>
      </c>
      <c r="D297" s="84" t="s">
        <v>124</v>
      </c>
      <c r="E297" s="33" t="s">
        <v>369</v>
      </c>
      <c r="F297" s="568">
        <v>2560</v>
      </c>
      <c r="G297" s="569">
        <v>71</v>
      </c>
      <c r="H297" s="569">
        <v>72</v>
      </c>
      <c r="I297" s="569">
        <v>36.799999999999997</v>
      </c>
      <c r="J297" s="170"/>
      <c r="M297" s="107"/>
    </row>
    <row r="298" spans="1:13" x14ac:dyDescent="0.35">
      <c r="A298" s="562"/>
      <c r="B298" s="562"/>
      <c r="C298" s="84" t="s">
        <v>1440</v>
      </c>
      <c r="D298" s="84" t="s">
        <v>125</v>
      </c>
      <c r="E298" s="33" t="s">
        <v>370</v>
      </c>
      <c r="F298" s="568">
        <v>2669</v>
      </c>
      <c r="G298" s="569">
        <v>63</v>
      </c>
      <c r="H298" s="569">
        <v>65</v>
      </c>
      <c r="I298" s="569">
        <v>35.700000000000003</v>
      </c>
      <c r="J298" s="170"/>
      <c r="M298" s="107"/>
    </row>
    <row r="299" spans="1:13" x14ac:dyDescent="0.35">
      <c r="A299" s="562"/>
      <c r="B299" s="562"/>
      <c r="C299" s="84" t="s">
        <v>1441</v>
      </c>
      <c r="D299" s="84" t="s">
        <v>126</v>
      </c>
      <c r="E299" s="33" t="s">
        <v>371</v>
      </c>
      <c r="F299" s="568">
        <v>3756</v>
      </c>
      <c r="G299" s="569">
        <v>65</v>
      </c>
      <c r="H299" s="569">
        <v>67</v>
      </c>
      <c r="I299" s="569">
        <v>34.6</v>
      </c>
      <c r="J299" s="170"/>
      <c r="M299" s="107"/>
    </row>
    <row r="300" spans="1:13" x14ac:dyDescent="0.35">
      <c r="A300" s="562"/>
      <c r="B300" s="562"/>
      <c r="C300" s="84"/>
      <c r="D300" s="84"/>
      <c r="E300" s="33"/>
      <c r="F300" s="558"/>
      <c r="G300" s="579"/>
      <c r="H300" s="579"/>
      <c r="I300" s="559"/>
    </row>
    <row r="301" spans="1:13" x14ac:dyDescent="0.35">
      <c r="A301" s="561" t="s">
        <v>589</v>
      </c>
      <c r="B301" s="26" t="s">
        <v>891</v>
      </c>
      <c r="C301" s="562"/>
      <c r="D301" s="562"/>
      <c r="E301" s="562"/>
      <c r="F301" s="580">
        <v>104876</v>
      </c>
      <c r="G301" s="581">
        <v>69</v>
      </c>
      <c r="H301" s="581">
        <v>70</v>
      </c>
      <c r="I301" s="565">
        <v>35.200000000000003</v>
      </c>
    </row>
    <row r="302" spans="1:13" x14ac:dyDescent="0.35">
      <c r="A302" s="562"/>
      <c r="B302" s="562"/>
      <c r="C302" s="561"/>
      <c r="D302" s="561"/>
      <c r="E302" s="26"/>
      <c r="F302" s="558"/>
      <c r="G302" s="579"/>
      <c r="H302" s="579"/>
      <c r="I302" s="559"/>
    </row>
    <row r="303" spans="1:13" x14ac:dyDescent="0.35">
      <c r="A303" s="562"/>
      <c r="B303" s="562"/>
      <c r="C303" s="561" t="s">
        <v>1442</v>
      </c>
      <c r="D303" s="561" t="s">
        <v>128</v>
      </c>
      <c r="E303" s="26" t="s">
        <v>892</v>
      </c>
      <c r="F303" s="568">
        <v>1559</v>
      </c>
      <c r="G303" s="569">
        <v>70</v>
      </c>
      <c r="H303" s="569">
        <v>73</v>
      </c>
      <c r="I303" s="569">
        <v>35.799999999999997</v>
      </c>
    </row>
    <row r="304" spans="1:13" x14ac:dyDescent="0.35">
      <c r="A304" s="562"/>
      <c r="B304" s="562"/>
      <c r="C304" s="561" t="s">
        <v>1443</v>
      </c>
      <c r="D304" s="561" t="s">
        <v>129</v>
      </c>
      <c r="E304" s="26" t="s">
        <v>893</v>
      </c>
      <c r="F304" s="568">
        <v>2832</v>
      </c>
      <c r="G304" s="569">
        <v>64</v>
      </c>
      <c r="H304" s="569">
        <v>65</v>
      </c>
      <c r="I304" s="569">
        <v>34.200000000000003</v>
      </c>
    </row>
    <row r="305" spans="1:13" x14ac:dyDescent="0.35">
      <c r="A305" s="562"/>
      <c r="B305" s="562"/>
      <c r="C305" s="561" t="s">
        <v>1444</v>
      </c>
      <c r="D305" s="561" t="s">
        <v>133</v>
      </c>
      <c r="E305" s="26" t="s">
        <v>894</v>
      </c>
      <c r="F305" s="568">
        <v>1335</v>
      </c>
      <c r="G305" s="569">
        <v>69</v>
      </c>
      <c r="H305" s="569">
        <v>72</v>
      </c>
      <c r="I305" s="569">
        <v>33.5</v>
      </c>
    </row>
    <row r="306" spans="1:13" x14ac:dyDescent="0.35">
      <c r="A306" s="562"/>
      <c r="B306" s="562"/>
      <c r="C306" s="561" t="s">
        <v>1445</v>
      </c>
      <c r="D306" s="561" t="s">
        <v>135</v>
      </c>
      <c r="E306" s="26" t="s">
        <v>895</v>
      </c>
      <c r="F306" s="568">
        <v>3541</v>
      </c>
      <c r="G306" s="569">
        <v>68</v>
      </c>
      <c r="H306" s="569">
        <v>71</v>
      </c>
      <c r="I306" s="569">
        <v>35.4</v>
      </c>
      <c r="J306" s="170"/>
      <c r="M306" s="107"/>
    </row>
    <row r="307" spans="1:13" x14ac:dyDescent="0.35">
      <c r="A307" s="562"/>
      <c r="B307" s="562"/>
      <c r="C307" s="561" t="s">
        <v>1446</v>
      </c>
      <c r="D307" s="561" t="s">
        <v>136</v>
      </c>
      <c r="E307" s="26" t="s">
        <v>896</v>
      </c>
      <c r="F307" s="568">
        <v>3954</v>
      </c>
      <c r="G307" s="569">
        <v>65</v>
      </c>
      <c r="H307" s="569">
        <v>67</v>
      </c>
      <c r="I307" s="569">
        <v>34.6</v>
      </c>
      <c r="J307" s="170"/>
      <c r="M307" s="107"/>
    </row>
    <row r="308" spans="1:13" x14ac:dyDescent="0.35">
      <c r="A308" s="562"/>
      <c r="B308" s="562"/>
      <c r="C308" s="561" t="s">
        <v>1447</v>
      </c>
      <c r="D308" s="561" t="s">
        <v>138</v>
      </c>
      <c r="E308" s="26" t="s">
        <v>897</v>
      </c>
      <c r="F308" s="568">
        <v>2471</v>
      </c>
      <c r="G308" s="569">
        <v>68</v>
      </c>
      <c r="H308" s="569">
        <v>69</v>
      </c>
      <c r="I308" s="569">
        <v>34.700000000000003</v>
      </c>
      <c r="J308" s="170"/>
      <c r="M308" s="107"/>
    </row>
    <row r="309" spans="1:13" x14ac:dyDescent="0.35">
      <c r="A309" s="562"/>
      <c r="B309" s="562"/>
      <c r="C309" s="561" t="s">
        <v>1448</v>
      </c>
      <c r="D309" s="561" t="s">
        <v>139</v>
      </c>
      <c r="E309" s="26" t="s">
        <v>898</v>
      </c>
      <c r="F309" s="568">
        <v>2227</v>
      </c>
      <c r="G309" s="569">
        <v>65</v>
      </c>
      <c r="H309" s="569">
        <v>68</v>
      </c>
      <c r="I309" s="569">
        <v>34.1</v>
      </c>
      <c r="J309" s="170"/>
      <c r="M309" s="107"/>
    </row>
    <row r="310" spans="1:13" x14ac:dyDescent="0.35">
      <c r="A310" s="562"/>
      <c r="B310" s="562"/>
      <c r="C310" s="561" t="s">
        <v>1449</v>
      </c>
      <c r="D310" s="561" t="s">
        <v>140</v>
      </c>
      <c r="E310" s="26" t="s">
        <v>899</v>
      </c>
      <c r="F310" s="568">
        <v>2524</v>
      </c>
      <c r="G310" s="569">
        <v>64</v>
      </c>
      <c r="H310" s="569">
        <v>65</v>
      </c>
      <c r="I310" s="569">
        <v>33.299999999999997</v>
      </c>
      <c r="J310" s="170"/>
      <c r="M310" s="107"/>
    </row>
    <row r="311" spans="1:13" x14ac:dyDescent="0.35">
      <c r="A311" s="562"/>
      <c r="B311" s="562"/>
      <c r="C311" s="561" t="s">
        <v>1450</v>
      </c>
      <c r="D311" s="561" t="s">
        <v>141</v>
      </c>
      <c r="E311" s="26" t="s">
        <v>900</v>
      </c>
      <c r="F311" s="568">
        <v>3019</v>
      </c>
      <c r="G311" s="569">
        <v>64</v>
      </c>
      <c r="H311" s="569">
        <v>66</v>
      </c>
      <c r="I311" s="569">
        <v>34.9</v>
      </c>
      <c r="J311" s="170"/>
      <c r="M311" s="107"/>
    </row>
    <row r="312" spans="1:13" x14ac:dyDescent="0.35">
      <c r="A312" s="562"/>
      <c r="B312" s="562"/>
      <c r="C312" s="561" t="s">
        <v>1451</v>
      </c>
      <c r="D312" s="561" t="s">
        <v>143</v>
      </c>
      <c r="E312" s="26" t="s">
        <v>901</v>
      </c>
      <c r="F312" s="568">
        <v>1929</v>
      </c>
      <c r="G312" s="569">
        <v>70</v>
      </c>
      <c r="H312" s="569">
        <v>71</v>
      </c>
      <c r="I312" s="569">
        <v>36</v>
      </c>
      <c r="J312" s="170"/>
      <c r="M312" s="107"/>
    </row>
    <row r="313" spans="1:13" x14ac:dyDescent="0.35">
      <c r="A313" s="562"/>
      <c r="B313" s="562"/>
      <c r="C313" s="561" t="s">
        <v>1452</v>
      </c>
      <c r="D313" s="561" t="s">
        <v>145</v>
      </c>
      <c r="E313" s="26" t="s">
        <v>902</v>
      </c>
      <c r="F313" s="568">
        <v>1699</v>
      </c>
      <c r="G313" s="569">
        <v>73</v>
      </c>
      <c r="H313" s="569">
        <v>74</v>
      </c>
      <c r="I313" s="569">
        <v>36.4</v>
      </c>
      <c r="J313" s="170"/>
      <c r="M313" s="107"/>
    </row>
    <row r="314" spans="1:13" x14ac:dyDescent="0.35">
      <c r="A314" s="562"/>
      <c r="B314" s="562"/>
      <c r="C314" s="561" t="s">
        <v>1453</v>
      </c>
      <c r="D314" s="561" t="s">
        <v>146</v>
      </c>
      <c r="E314" s="26" t="s">
        <v>903</v>
      </c>
      <c r="F314" s="568">
        <v>2111</v>
      </c>
      <c r="G314" s="569">
        <v>69</v>
      </c>
      <c r="H314" s="569">
        <v>70</v>
      </c>
      <c r="I314" s="569">
        <v>35.700000000000003</v>
      </c>
      <c r="J314" s="170"/>
      <c r="M314" s="107"/>
    </row>
    <row r="315" spans="1:13" x14ac:dyDescent="0.35">
      <c r="A315" s="562"/>
      <c r="B315" s="562"/>
      <c r="C315" s="84"/>
      <c r="D315" s="84"/>
      <c r="E315" s="33"/>
      <c r="F315" s="568"/>
      <c r="G315" s="569"/>
      <c r="H315" s="569"/>
      <c r="I315" s="569"/>
      <c r="J315" s="170"/>
      <c r="M315" s="107"/>
    </row>
    <row r="316" spans="1:13" x14ac:dyDescent="0.35">
      <c r="A316" s="562"/>
      <c r="B316" s="562"/>
      <c r="C316" s="561">
        <v>11</v>
      </c>
      <c r="D316" s="561"/>
      <c r="E316" s="26" t="s">
        <v>904</v>
      </c>
      <c r="F316" s="568"/>
      <c r="G316" s="569"/>
      <c r="H316" s="569"/>
      <c r="I316" s="569"/>
      <c r="J316" s="170"/>
      <c r="M316" s="107"/>
    </row>
    <row r="317" spans="1:13" x14ac:dyDescent="0.35">
      <c r="A317" s="562"/>
      <c r="B317" s="562"/>
      <c r="C317" s="84" t="s">
        <v>1454</v>
      </c>
      <c r="D317" s="84" t="s">
        <v>905</v>
      </c>
      <c r="E317" s="33" t="s">
        <v>906</v>
      </c>
      <c r="F317" s="568">
        <v>2348</v>
      </c>
      <c r="G317" s="569">
        <v>70</v>
      </c>
      <c r="H317" s="569">
        <v>72</v>
      </c>
      <c r="I317" s="569">
        <v>35.299999999999997</v>
      </c>
      <c r="J317" s="170"/>
      <c r="M317" s="107"/>
    </row>
    <row r="318" spans="1:13" x14ac:dyDescent="0.35">
      <c r="A318" s="562"/>
      <c r="B318" s="562"/>
      <c r="C318" s="84" t="s">
        <v>1455</v>
      </c>
      <c r="D318" s="84" t="s">
        <v>907</v>
      </c>
      <c r="E318" s="33" t="s">
        <v>908</v>
      </c>
      <c r="F318" s="568">
        <v>1095</v>
      </c>
      <c r="G318" s="569">
        <v>71</v>
      </c>
      <c r="H318" s="569">
        <v>72</v>
      </c>
      <c r="I318" s="569">
        <v>35.799999999999997</v>
      </c>
      <c r="J318" s="170"/>
      <c r="M318" s="107"/>
    </row>
    <row r="319" spans="1:13" x14ac:dyDescent="0.35">
      <c r="A319" s="562"/>
      <c r="B319" s="562"/>
      <c r="C319" s="84" t="s">
        <v>1456</v>
      </c>
      <c r="D319" s="84" t="s">
        <v>909</v>
      </c>
      <c r="E319" s="33" t="s">
        <v>910</v>
      </c>
      <c r="F319" s="568">
        <v>728</v>
      </c>
      <c r="G319" s="569">
        <v>69</v>
      </c>
      <c r="H319" s="569">
        <v>70</v>
      </c>
      <c r="I319" s="569">
        <v>35</v>
      </c>
      <c r="J319" s="170"/>
      <c r="M319" s="107"/>
    </row>
    <row r="320" spans="1:13" x14ac:dyDescent="0.35">
      <c r="A320" s="562"/>
      <c r="B320" s="562"/>
      <c r="C320" s="84" t="s">
        <v>1457</v>
      </c>
      <c r="D320" s="84" t="s">
        <v>911</v>
      </c>
      <c r="E320" s="33" t="s">
        <v>912</v>
      </c>
      <c r="F320" s="568">
        <v>2159</v>
      </c>
      <c r="G320" s="569">
        <v>59</v>
      </c>
      <c r="H320" s="569">
        <v>62</v>
      </c>
      <c r="I320" s="569">
        <v>34.1</v>
      </c>
      <c r="J320" s="170"/>
      <c r="M320" s="107"/>
    </row>
    <row r="321" spans="1:13" x14ac:dyDescent="0.35">
      <c r="A321" s="562"/>
      <c r="B321" s="562"/>
      <c r="C321" s="84"/>
      <c r="D321" s="84"/>
      <c r="E321" s="33"/>
      <c r="F321" s="568"/>
      <c r="G321" s="569"/>
      <c r="H321" s="569"/>
      <c r="I321" s="569"/>
      <c r="J321" s="170"/>
      <c r="M321" s="340"/>
    </row>
    <row r="322" spans="1:13" x14ac:dyDescent="0.35">
      <c r="A322" s="562"/>
      <c r="B322" s="562"/>
      <c r="C322" s="561">
        <v>21</v>
      </c>
      <c r="D322" s="561"/>
      <c r="E322" s="26" t="s">
        <v>913</v>
      </c>
      <c r="F322" s="568"/>
      <c r="G322" s="569"/>
      <c r="H322" s="569"/>
      <c r="I322" s="569"/>
      <c r="J322" s="170"/>
      <c r="M322" s="107"/>
    </row>
    <row r="323" spans="1:13" x14ac:dyDescent="0.35">
      <c r="A323" s="562"/>
      <c r="B323" s="562"/>
      <c r="C323" s="84" t="s">
        <v>1458</v>
      </c>
      <c r="D323" s="84" t="s">
        <v>914</v>
      </c>
      <c r="E323" s="33" t="s">
        <v>915</v>
      </c>
      <c r="F323" s="568">
        <v>1138</v>
      </c>
      <c r="G323" s="569">
        <v>70</v>
      </c>
      <c r="H323" s="569">
        <v>70</v>
      </c>
      <c r="I323" s="569">
        <v>36.299999999999997</v>
      </c>
      <c r="J323" s="170"/>
      <c r="M323" s="107"/>
    </row>
    <row r="324" spans="1:13" x14ac:dyDescent="0.35">
      <c r="A324" s="562"/>
      <c r="B324" s="562"/>
      <c r="C324" s="84" t="s">
        <v>1459</v>
      </c>
      <c r="D324" s="84" t="s">
        <v>916</v>
      </c>
      <c r="E324" s="33" t="s">
        <v>917</v>
      </c>
      <c r="F324" s="568">
        <v>1056</v>
      </c>
      <c r="G324" s="569">
        <v>71</v>
      </c>
      <c r="H324" s="569">
        <v>73</v>
      </c>
      <c r="I324" s="569">
        <v>35.799999999999997</v>
      </c>
      <c r="J324" s="170"/>
      <c r="M324" s="107"/>
    </row>
    <row r="325" spans="1:13" x14ac:dyDescent="0.35">
      <c r="A325" s="562"/>
      <c r="B325" s="562"/>
      <c r="C325" s="84" t="s">
        <v>1460</v>
      </c>
      <c r="D325" s="84" t="s">
        <v>918</v>
      </c>
      <c r="E325" s="33" t="s">
        <v>919</v>
      </c>
      <c r="F325" s="568">
        <v>1110</v>
      </c>
      <c r="G325" s="569">
        <v>73</v>
      </c>
      <c r="H325" s="569">
        <v>74</v>
      </c>
      <c r="I325" s="569">
        <v>36.799999999999997</v>
      </c>
      <c r="J325" s="170"/>
      <c r="M325" s="107"/>
    </row>
    <row r="326" spans="1:13" x14ac:dyDescent="0.35">
      <c r="A326" s="562"/>
      <c r="B326" s="562"/>
      <c r="C326" s="84" t="s">
        <v>1461</v>
      </c>
      <c r="D326" s="84" t="s">
        <v>920</v>
      </c>
      <c r="E326" s="33" t="s">
        <v>921</v>
      </c>
      <c r="F326" s="566">
        <v>849</v>
      </c>
      <c r="G326" s="567">
        <v>73</v>
      </c>
      <c r="H326" s="567">
        <v>74</v>
      </c>
      <c r="I326" s="567">
        <v>36.6</v>
      </c>
      <c r="J326" s="170"/>
      <c r="M326" s="107"/>
    </row>
    <row r="327" spans="1:13" x14ac:dyDescent="0.35">
      <c r="A327" s="562"/>
      <c r="B327" s="562"/>
      <c r="C327" s="84" t="s">
        <v>1462</v>
      </c>
      <c r="D327" s="84" t="s">
        <v>922</v>
      </c>
      <c r="E327" s="33" t="s">
        <v>923</v>
      </c>
      <c r="F327" s="568">
        <v>1520</v>
      </c>
      <c r="G327" s="569">
        <v>77</v>
      </c>
      <c r="H327" s="569">
        <v>78</v>
      </c>
      <c r="I327" s="569">
        <v>37.6</v>
      </c>
      <c r="J327" s="170"/>
      <c r="M327" s="107"/>
    </row>
    <row r="328" spans="1:13" x14ac:dyDescent="0.35">
      <c r="A328" s="562"/>
      <c r="B328" s="562"/>
      <c r="C328" s="84"/>
      <c r="D328" s="84"/>
      <c r="E328" s="33"/>
      <c r="F328" s="568"/>
      <c r="G328" s="569"/>
      <c r="H328" s="569"/>
      <c r="I328" s="569"/>
      <c r="J328" s="170"/>
      <c r="M328" s="107"/>
    </row>
    <row r="329" spans="1:13" x14ac:dyDescent="0.35">
      <c r="A329" s="562"/>
      <c r="B329" s="562"/>
      <c r="C329" s="561">
        <v>24</v>
      </c>
      <c r="D329" s="561"/>
      <c r="E329" s="26" t="s">
        <v>924</v>
      </c>
      <c r="F329" s="566"/>
      <c r="G329" s="567"/>
      <c r="H329" s="567"/>
      <c r="I329" s="567"/>
      <c r="J329" s="170"/>
      <c r="M329" s="107"/>
    </row>
    <row r="330" spans="1:13" x14ac:dyDescent="0.35">
      <c r="A330" s="562"/>
      <c r="B330" s="562"/>
      <c r="C330" s="84" t="s">
        <v>1463</v>
      </c>
      <c r="D330" s="84" t="s">
        <v>925</v>
      </c>
      <c r="E330" s="33" t="s">
        <v>926</v>
      </c>
      <c r="F330" s="568">
        <v>2198</v>
      </c>
      <c r="G330" s="569">
        <v>72</v>
      </c>
      <c r="H330" s="569">
        <v>74</v>
      </c>
      <c r="I330" s="569">
        <v>35.1</v>
      </c>
      <c r="J330" s="170"/>
      <c r="M330" s="107"/>
    </row>
    <row r="331" spans="1:13" x14ac:dyDescent="0.35">
      <c r="A331" s="562"/>
      <c r="B331" s="562"/>
      <c r="C331" s="84" t="s">
        <v>1464</v>
      </c>
      <c r="D331" s="84" t="s">
        <v>927</v>
      </c>
      <c r="E331" s="33" t="s">
        <v>928</v>
      </c>
      <c r="F331" s="568">
        <v>1238</v>
      </c>
      <c r="G331" s="569">
        <v>70</v>
      </c>
      <c r="H331" s="569">
        <v>71</v>
      </c>
      <c r="I331" s="569">
        <v>36.200000000000003</v>
      </c>
      <c r="J331" s="170"/>
      <c r="M331" s="107"/>
    </row>
    <row r="332" spans="1:13" x14ac:dyDescent="0.35">
      <c r="A332" s="562"/>
      <c r="B332" s="562"/>
      <c r="C332" s="84" t="s">
        <v>1465</v>
      </c>
      <c r="D332" s="84" t="s">
        <v>929</v>
      </c>
      <c r="E332" s="33" t="s">
        <v>930</v>
      </c>
      <c r="F332" s="568">
        <v>1559</v>
      </c>
      <c r="G332" s="569">
        <v>71</v>
      </c>
      <c r="H332" s="569">
        <v>73</v>
      </c>
      <c r="I332" s="569">
        <v>35.799999999999997</v>
      </c>
      <c r="J332" s="170"/>
      <c r="M332" s="107"/>
    </row>
    <row r="333" spans="1:13" x14ac:dyDescent="0.35">
      <c r="A333" s="562"/>
      <c r="B333" s="562"/>
      <c r="C333" s="84" t="s">
        <v>1466</v>
      </c>
      <c r="D333" s="84" t="s">
        <v>931</v>
      </c>
      <c r="E333" s="33" t="s">
        <v>932</v>
      </c>
      <c r="F333" s="568">
        <v>1174</v>
      </c>
      <c r="G333" s="569">
        <v>73</v>
      </c>
      <c r="H333" s="569">
        <v>75</v>
      </c>
      <c r="I333" s="569">
        <v>36.200000000000003</v>
      </c>
      <c r="J333" s="170"/>
      <c r="M333" s="107"/>
    </row>
    <row r="334" spans="1:13" x14ac:dyDescent="0.35">
      <c r="A334" s="562"/>
      <c r="B334" s="562"/>
      <c r="C334" s="84" t="s">
        <v>1467</v>
      </c>
      <c r="D334" s="84" t="s">
        <v>933</v>
      </c>
      <c r="E334" s="33" t="s">
        <v>934</v>
      </c>
      <c r="F334" s="568">
        <v>1041</v>
      </c>
      <c r="G334" s="569">
        <v>66</v>
      </c>
      <c r="H334" s="569">
        <v>67</v>
      </c>
      <c r="I334" s="569">
        <v>34.1</v>
      </c>
      <c r="J334" s="170"/>
      <c r="M334" s="107"/>
    </row>
    <row r="335" spans="1:13" x14ac:dyDescent="0.35">
      <c r="A335" s="562"/>
      <c r="B335" s="562"/>
      <c r="C335" s="84" t="s">
        <v>1468</v>
      </c>
      <c r="D335" s="84" t="s">
        <v>935</v>
      </c>
      <c r="E335" s="33" t="s">
        <v>936</v>
      </c>
      <c r="F335" s="568">
        <v>1173</v>
      </c>
      <c r="G335" s="569">
        <v>79</v>
      </c>
      <c r="H335" s="569">
        <v>79</v>
      </c>
      <c r="I335" s="569">
        <v>37</v>
      </c>
      <c r="J335" s="170"/>
      <c r="M335" s="107"/>
    </row>
    <row r="336" spans="1:13" x14ac:dyDescent="0.35">
      <c r="A336" s="562"/>
      <c r="B336" s="562"/>
      <c r="C336" s="84" t="s">
        <v>1469</v>
      </c>
      <c r="D336" s="84" t="s">
        <v>937</v>
      </c>
      <c r="E336" s="33" t="s">
        <v>938</v>
      </c>
      <c r="F336" s="568">
        <v>1307</v>
      </c>
      <c r="G336" s="569">
        <v>59</v>
      </c>
      <c r="H336" s="569">
        <v>63</v>
      </c>
      <c r="I336" s="569">
        <v>33.200000000000003</v>
      </c>
      <c r="J336" s="170"/>
      <c r="M336" s="107"/>
    </row>
    <row r="337" spans="1:13" x14ac:dyDescent="0.35">
      <c r="A337" s="562"/>
      <c r="B337" s="562"/>
      <c r="C337" s="84" t="s">
        <v>1470</v>
      </c>
      <c r="D337" s="84" t="s">
        <v>939</v>
      </c>
      <c r="E337" s="33" t="s">
        <v>940</v>
      </c>
      <c r="F337" s="568">
        <v>1717</v>
      </c>
      <c r="G337" s="569">
        <v>72</v>
      </c>
      <c r="H337" s="569">
        <v>73</v>
      </c>
      <c r="I337" s="569">
        <v>34.799999999999997</v>
      </c>
      <c r="J337" s="170"/>
      <c r="M337" s="107"/>
    </row>
    <row r="338" spans="1:13" x14ac:dyDescent="0.35">
      <c r="A338" s="562"/>
      <c r="B338" s="562"/>
      <c r="C338" s="84" t="s">
        <v>1471</v>
      </c>
      <c r="D338" s="84" t="s">
        <v>941</v>
      </c>
      <c r="E338" s="33" t="s">
        <v>942</v>
      </c>
      <c r="F338" s="568">
        <v>1260</v>
      </c>
      <c r="G338" s="569">
        <v>66</v>
      </c>
      <c r="H338" s="569">
        <v>68</v>
      </c>
      <c r="I338" s="569">
        <v>34.1</v>
      </c>
      <c r="J338" s="170"/>
      <c r="M338" s="107"/>
    </row>
    <row r="339" spans="1:13" x14ac:dyDescent="0.35">
      <c r="A339" s="562"/>
      <c r="B339" s="562"/>
      <c r="C339" s="84" t="s">
        <v>1472</v>
      </c>
      <c r="D339" s="84" t="s">
        <v>943</v>
      </c>
      <c r="E339" s="33" t="s">
        <v>944</v>
      </c>
      <c r="F339" s="568">
        <v>1361</v>
      </c>
      <c r="G339" s="569">
        <v>76</v>
      </c>
      <c r="H339" s="569">
        <v>77</v>
      </c>
      <c r="I339" s="569">
        <v>35.6</v>
      </c>
      <c r="J339" s="170"/>
      <c r="M339" s="107"/>
    </row>
    <row r="340" spans="1:13" x14ac:dyDescent="0.35">
      <c r="A340" s="562"/>
      <c r="B340" s="562"/>
      <c r="C340" s="84" t="s">
        <v>1473</v>
      </c>
      <c r="D340" s="84" t="s">
        <v>945</v>
      </c>
      <c r="E340" s="33" t="s">
        <v>946</v>
      </c>
      <c r="F340" s="568">
        <v>1264</v>
      </c>
      <c r="G340" s="569">
        <v>75</v>
      </c>
      <c r="H340" s="569">
        <v>76</v>
      </c>
      <c r="I340" s="569">
        <v>36</v>
      </c>
      <c r="J340" s="170"/>
      <c r="M340" s="107"/>
    </row>
    <row r="341" spans="1:13" x14ac:dyDescent="0.35">
      <c r="A341" s="562"/>
      <c r="B341" s="562"/>
      <c r="C341" s="84"/>
      <c r="D341" s="84"/>
      <c r="E341" s="33"/>
      <c r="F341" s="566"/>
      <c r="G341" s="567"/>
      <c r="H341" s="567"/>
      <c r="I341" s="567"/>
      <c r="J341" s="170"/>
      <c r="M341" s="107"/>
    </row>
    <row r="342" spans="1:13" x14ac:dyDescent="0.35">
      <c r="A342" s="562"/>
      <c r="B342" s="562"/>
      <c r="C342" s="561">
        <v>29</v>
      </c>
      <c r="D342" s="561"/>
      <c r="E342" s="26" t="s">
        <v>947</v>
      </c>
      <c r="F342" s="566"/>
      <c r="G342" s="567"/>
      <c r="H342" s="567"/>
      <c r="I342" s="567"/>
      <c r="J342" s="170"/>
      <c r="M342" s="333"/>
    </row>
    <row r="343" spans="1:13" x14ac:dyDescent="0.35">
      <c r="A343" s="562"/>
      <c r="B343" s="562"/>
      <c r="C343" s="84" t="s">
        <v>1474</v>
      </c>
      <c r="D343" s="84" t="s">
        <v>948</v>
      </c>
      <c r="E343" s="33" t="s">
        <v>949</v>
      </c>
      <c r="F343" s="568">
        <v>1527</v>
      </c>
      <c r="G343" s="569">
        <v>72</v>
      </c>
      <c r="H343" s="569">
        <v>73</v>
      </c>
      <c r="I343" s="569">
        <v>37.1</v>
      </c>
      <c r="J343" s="575"/>
      <c r="M343" s="340"/>
    </row>
    <row r="344" spans="1:13" x14ac:dyDescent="0.35">
      <c r="A344" s="562"/>
      <c r="B344" s="562"/>
      <c r="C344" s="84" t="s">
        <v>1475</v>
      </c>
      <c r="D344" s="84" t="s">
        <v>950</v>
      </c>
      <c r="E344" s="33" t="s">
        <v>951</v>
      </c>
      <c r="F344" s="568">
        <v>1474</v>
      </c>
      <c r="G344" s="569">
        <v>72</v>
      </c>
      <c r="H344" s="569">
        <v>73</v>
      </c>
      <c r="I344" s="569">
        <v>35.9</v>
      </c>
      <c r="J344" s="170"/>
      <c r="M344" s="340"/>
    </row>
    <row r="345" spans="1:13" x14ac:dyDescent="0.35">
      <c r="A345" s="562"/>
      <c r="B345" s="562"/>
      <c r="C345" s="84" t="s">
        <v>1476</v>
      </c>
      <c r="D345" s="84" t="s">
        <v>952</v>
      </c>
      <c r="E345" s="33" t="s">
        <v>953</v>
      </c>
      <c r="F345" s="568">
        <v>1402</v>
      </c>
      <c r="G345" s="569">
        <v>71</v>
      </c>
      <c r="H345" s="569">
        <v>72</v>
      </c>
      <c r="I345" s="569">
        <v>35.700000000000003</v>
      </c>
      <c r="J345" s="170"/>
      <c r="M345" s="340"/>
    </row>
    <row r="346" spans="1:13" x14ac:dyDescent="0.35">
      <c r="A346" s="562"/>
      <c r="B346" s="562"/>
      <c r="C346" s="84" t="s">
        <v>1477</v>
      </c>
      <c r="D346" s="84" t="s">
        <v>954</v>
      </c>
      <c r="E346" s="33" t="s">
        <v>955</v>
      </c>
      <c r="F346" s="568">
        <v>1202</v>
      </c>
      <c r="G346" s="569">
        <v>73</v>
      </c>
      <c r="H346" s="569">
        <v>74</v>
      </c>
      <c r="I346" s="569">
        <v>36</v>
      </c>
      <c r="J346" s="170"/>
      <c r="M346" s="340"/>
    </row>
    <row r="347" spans="1:13" x14ac:dyDescent="0.35">
      <c r="A347" s="562"/>
      <c r="B347" s="562"/>
      <c r="C347" s="84" t="s">
        <v>1478</v>
      </c>
      <c r="D347" s="84" t="s">
        <v>956</v>
      </c>
      <c r="E347" s="33" t="s">
        <v>957</v>
      </c>
      <c r="F347" s="568">
        <v>1394</v>
      </c>
      <c r="G347" s="569">
        <v>62</v>
      </c>
      <c r="H347" s="569">
        <v>63</v>
      </c>
      <c r="I347" s="569">
        <v>34.6</v>
      </c>
      <c r="J347" s="170"/>
      <c r="M347" s="340"/>
    </row>
    <row r="348" spans="1:13" x14ac:dyDescent="0.35">
      <c r="A348" s="562"/>
      <c r="B348" s="562"/>
      <c r="C348" s="84" t="s">
        <v>1479</v>
      </c>
      <c r="D348" s="84" t="s">
        <v>958</v>
      </c>
      <c r="E348" s="33" t="s">
        <v>959</v>
      </c>
      <c r="F348" s="568">
        <v>1909</v>
      </c>
      <c r="G348" s="569">
        <v>75</v>
      </c>
      <c r="H348" s="569">
        <v>76</v>
      </c>
      <c r="I348" s="569">
        <v>37</v>
      </c>
      <c r="J348" s="170"/>
      <c r="M348" s="340"/>
    </row>
    <row r="349" spans="1:13" x14ac:dyDescent="0.35">
      <c r="A349" s="562"/>
      <c r="B349" s="562"/>
      <c r="C349" s="84" t="s">
        <v>1480</v>
      </c>
      <c r="D349" s="84" t="s">
        <v>960</v>
      </c>
      <c r="E349" s="33" t="s">
        <v>961</v>
      </c>
      <c r="F349" s="568">
        <v>1413</v>
      </c>
      <c r="G349" s="569">
        <v>77</v>
      </c>
      <c r="H349" s="569">
        <v>77</v>
      </c>
      <c r="I349" s="569">
        <v>37.9</v>
      </c>
      <c r="J349" s="170"/>
      <c r="M349" s="340"/>
    </row>
    <row r="350" spans="1:13" x14ac:dyDescent="0.35">
      <c r="A350" s="562"/>
      <c r="B350" s="562"/>
      <c r="C350" s="84" t="s">
        <v>1481</v>
      </c>
      <c r="D350" s="84" t="s">
        <v>962</v>
      </c>
      <c r="E350" s="33" t="s">
        <v>963</v>
      </c>
      <c r="F350" s="568">
        <v>1190</v>
      </c>
      <c r="G350" s="569">
        <v>69</v>
      </c>
      <c r="H350" s="569">
        <v>70</v>
      </c>
      <c r="I350" s="569">
        <v>35.6</v>
      </c>
      <c r="J350" s="170"/>
      <c r="M350" s="340"/>
    </row>
    <row r="351" spans="1:13" x14ac:dyDescent="0.35">
      <c r="A351" s="562"/>
      <c r="B351" s="562"/>
      <c r="C351" s="84" t="s">
        <v>1482</v>
      </c>
      <c r="D351" s="84" t="s">
        <v>964</v>
      </c>
      <c r="E351" s="33" t="s">
        <v>965</v>
      </c>
      <c r="F351" s="568">
        <v>1868</v>
      </c>
      <c r="G351" s="569">
        <v>71</v>
      </c>
      <c r="H351" s="569">
        <v>72</v>
      </c>
      <c r="I351" s="569">
        <v>35.299999999999997</v>
      </c>
      <c r="J351" s="170"/>
      <c r="M351" s="340"/>
    </row>
    <row r="352" spans="1:13" x14ac:dyDescent="0.35">
      <c r="A352" s="562"/>
      <c r="B352" s="562"/>
      <c r="C352" s="84" t="s">
        <v>1483</v>
      </c>
      <c r="D352" s="84" t="s">
        <v>966</v>
      </c>
      <c r="E352" s="33" t="s">
        <v>967</v>
      </c>
      <c r="F352" s="568">
        <v>1620</v>
      </c>
      <c r="G352" s="569">
        <v>70</v>
      </c>
      <c r="H352" s="569">
        <v>71</v>
      </c>
      <c r="I352" s="569">
        <v>34.4</v>
      </c>
      <c r="J352" s="170"/>
      <c r="M352" s="340"/>
    </row>
    <row r="353" spans="1:13" x14ac:dyDescent="0.35">
      <c r="A353" s="562"/>
      <c r="B353" s="562"/>
      <c r="C353" s="84" t="s">
        <v>1484</v>
      </c>
      <c r="D353" s="84" t="s">
        <v>968</v>
      </c>
      <c r="E353" s="33" t="s">
        <v>969</v>
      </c>
      <c r="F353" s="568">
        <v>1535</v>
      </c>
      <c r="G353" s="569">
        <v>74</v>
      </c>
      <c r="H353" s="569">
        <v>75</v>
      </c>
      <c r="I353" s="569">
        <v>37.1</v>
      </c>
      <c r="J353" s="170"/>
      <c r="M353" s="340"/>
    </row>
    <row r="354" spans="1:13" x14ac:dyDescent="0.35">
      <c r="A354" s="562"/>
      <c r="B354" s="562"/>
      <c r="C354" s="84" t="s">
        <v>1485</v>
      </c>
      <c r="D354" s="84" t="s">
        <v>970</v>
      </c>
      <c r="E354" s="33" t="s">
        <v>971</v>
      </c>
      <c r="F354" s="568">
        <v>1280</v>
      </c>
      <c r="G354" s="569">
        <v>76</v>
      </c>
      <c r="H354" s="569">
        <v>77</v>
      </c>
      <c r="I354" s="569">
        <v>36.9</v>
      </c>
      <c r="J354" s="170"/>
      <c r="M354" s="340"/>
    </row>
    <row r="355" spans="1:13" x14ac:dyDescent="0.35">
      <c r="A355" s="562"/>
      <c r="B355" s="562"/>
      <c r="C355" s="84"/>
      <c r="D355" s="84"/>
      <c r="E355" s="33"/>
      <c r="F355" s="568"/>
      <c r="G355" s="569"/>
      <c r="H355" s="569"/>
      <c r="I355" s="569"/>
      <c r="J355" s="170"/>
      <c r="M355" s="340"/>
    </row>
    <row r="356" spans="1:13" x14ac:dyDescent="0.35">
      <c r="A356" s="562"/>
      <c r="B356" s="562"/>
      <c r="C356" s="561">
        <v>38</v>
      </c>
      <c r="D356" s="561"/>
      <c r="E356" s="26" t="s">
        <v>382</v>
      </c>
      <c r="F356" s="568"/>
      <c r="G356" s="569"/>
      <c r="H356" s="569"/>
      <c r="I356" s="569"/>
      <c r="J356" s="170"/>
      <c r="M356" s="107"/>
    </row>
    <row r="357" spans="1:13" x14ac:dyDescent="0.35">
      <c r="A357" s="562"/>
      <c r="B357" s="562"/>
      <c r="C357" s="84" t="s">
        <v>1486</v>
      </c>
      <c r="D357" s="84" t="s">
        <v>972</v>
      </c>
      <c r="E357" s="33" t="s">
        <v>973</v>
      </c>
      <c r="F357" s="568">
        <v>1814</v>
      </c>
      <c r="G357" s="569">
        <v>66</v>
      </c>
      <c r="H357" s="569">
        <v>67</v>
      </c>
      <c r="I357" s="569">
        <v>34.5</v>
      </c>
      <c r="J357" s="170"/>
      <c r="M357" s="340"/>
    </row>
    <row r="358" spans="1:13" x14ac:dyDescent="0.35">
      <c r="A358" s="562"/>
      <c r="B358" s="562"/>
      <c r="C358" s="84" t="s">
        <v>1487</v>
      </c>
      <c r="D358" s="84" t="s">
        <v>974</v>
      </c>
      <c r="E358" s="33" t="s">
        <v>975</v>
      </c>
      <c r="F358" s="568">
        <v>1601</v>
      </c>
      <c r="G358" s="569">
        <v>58</v>
      </c>
      <c r="H358" s="569">
        <v>60</v>
      </c>
      <c r="I358" s="569">
        <v>32.799999999999997</v>
      </c>
      <c r="J358" s="170"/>
      <c r="M358" s="107"/>
    </row>
    <row r="359" spans="1:13" x14ac:dyDescent="0.35">
      <c r="A359" s="562"/>
      <c r="B359" s="562"/>
      <c r="C359" s="84" t="s">
        <v>1488</v>
      </c>
      <c r="D359" s="84" t="s">
        <v>976</v>
      </c>
      <c r="E359" s="33" t="s">
        <v>977</v>
      </c>
      <c r="F359" s="568">
        <v>1549</v>
      </c>
      <c r="G359" s="569">
        <v>67</v>
      </c>
      <c r="H359" s="569">
        <v>69</v>
      </c>
      <c r="I359" s="569">
        <v>34.700000000000003</v>
      </c>
      <c r="J359" s="170"/>
      <c r="M359" s="107"/>
    </row>
    <row r="360" spans="1:13" x14ac:dyDescent="0.35">
      <c r="A360" s="562"/>
      <c r="B360" s="562"/>
      <c r="C360" s="84" t="s">
        <v>1489</v>
      </c>
      <c r="D360" s="84" t="s">
        <v>978</v>
      </c>
      <c r="E360" s="33" t="s">
        <v>979</v>
      </c>
      <c r="F360" s="568">
        <v>1444</v>
      </c>
      <c r="G360" s="569">
        <v>61</v>
      </c>
      <c r="H360" s="569">
        <v>64</v>
      </c>
      <c r="I360" s="569">
        <v>33.799999999999997</v>
      </c>
      <c r="J360" s="170"/>
      <c r="M360" s="107"/>
    </row>
    <row r="361" spans="1:13" x14ac:dyDescent="0.35">
      <c r="A361" s="562"/>
      <c r="B361" s="562"/>
      <c r="C361" s="84" t="s">
        <v>1490</v>
      </c>
      <c r="D361" s="84" t="s">
        <v>980</v>
      </c>
      <c r="E361" s="33" t="s">
        <v>981</v>
      </c>
      <c r="F361" s="568">
        <v>1289</v>
      </c>
      <c r="G361" s="569">
        <v>71</v>
      </c>
      <c r="H361" s="569">
        <v>72</v>
      </c>
      <c r="I361" s="569">
        <v>35.200000000000003</v>
      </c>
      <c r="J361" s="170"/>
      <c r="M361" s="107"/>
    </row>
    <row r="362" spans="1:13" x14ac:dyDescent="0.35">
      <c r="A362" s="562"/>
      <c r="B362" s="562"/>
      <c r="C362" s="84"/>
      <c r="D362" s="84"/>
      <c r="E362" s="33"/>
      <c r="F362" s="568"/>
      <c r="G362" s="569"/>
      <c r="H362" s="569"/>
      <c r="I362" s="569"/>
      <c r="J362" s="170"/>
      <c r="M362" s="107"/>
    </row>
    <row r="363" spans="1:13" x14ac:dyDescent="0.35">
      <c r="A363" s="562"/>
      <c r="B363" s="562"/>
      <c r="C363" s="561">
        <v>43</v>
      </c>
      <c r="D363" s="561"/>
      <c r="E363" s="26" t="s">
        <v>387</v>
      </c>
      <c r="F363" s="568"/>
      <c r="G363" s="569"/>
      <c r="H363" s="569"/>
      <c r="I363" s="569"/>
      <c r="J363" s="170"/>
      <c r="M363" s="340"/>
    </row>
    <row r="364" spans="1:13" x14ac:dyDescent="0.35">
      <c r="A364" s="562"/>
      <c r="B364" s="562"/>
      <c r="C364" s="84" t="s">
        <v>1491</v>
      </c>
      <c r="D364" s="84" t="s">
        <v>982</v>
      </c>
      <c r="E364" s="33" t="s">
        <v>983</v>
      </c>
      <c r="F364" s="568">
        <v>1681</v>
      </c>
      <c r="G364" s="569">
        <v>73</v>
      </c>
      <c r="H364" s="569">
        <v>74</v>
      </c>
      <c r="I364" s="569">
        <v>36.700000000000003</v>
      </c>
      <c r="J364" s="170"/>
      <c r="M364" s="107"/>
    </row>
    <row r="365" spans="1:13" x14ac:dyDescent="0.35">
      <c r="A365" s="562"/>
      <c r="B365" s="562"/>
      <c r="C365" s="84" t="s">
        <v>1492</v>
      </c>
      <c r="D365" s="84" t="s">
        <v>984</v>
      </c>
      <c r="E365" s="33" t="s">
        <v>985</v>
      </c>
      <c r="F365" s="568">
        <v>935</v>
      </c>
      <c r="G365" s="569">
        <v>75</v>
      </c>
      <c r="H365" s="569">
        <v>76</v>
      </c>
      <c r="I365" s="569">
        <v>36.299999999999997</v>
      </c>
      <c r="J365" s="170"/>
      <c r="M365" s="107"/>
    </row>
    <row r="366" spans="1:13" x14ac:dyDescent="0.35">
      <c r="A366" s="562"/>
      <c r="B366" s="562"/>
      <c r="C366" s="84" t="s">
        <v>1493</v>
      </c>
      <c r="D366" s="84" t="s">
        <v>986</v>
      </c>
      <c r="E366" s="33" t="s">
        <v>987</v>
      </c>
      <c r="F366" s="568">
        <v>1449</v>
      </c>
      <c r="G366" s="569">
        <v>69</v>
      </c>
      <c r="H366" s="569">
        <v>71</v>
      </c>
      <c r="I366" s="569">
        <v>35.4</v>
      </c>
      <c r="J366" s="170"/>
      <c r="M366" s="107"/>
    </row>
    <row r="367" spans="1:13" x14ac:dyDescent="0.35">
      <c r="A367" s="562"/>
      <c r="B367" s="562"/>
      <c r="C367" s="84" t="s">
        <v>1494</v>
      </c>
      <c r="D367" s="84" t="s">
        <v>988</v>
      </c>
      <c r="E367" s="33" t="s">
        <v>989</v>
      </c>
      <c r="F367" s="568">
        <v>905</v>
      </c>
      <c r="G367" s="569">
        <v>75</v>
      </c>
      <c r="H367" s="569">
        <v>75</v>
      </c>
      <c r="I367" s="569">
        <v>36.799999999999997</v>
      </c>
      <c r="J367" s="170"/>
      <c r="M367" s="107"/>
    </row>
    <row r="368" spans="1:13" x14ac:dyDescent="0.35">
      <c r="A368" s="562"/>
      <c r="B368" s="562"/>
      <c r="C368" s="84" t="s">
        <v>1495</v>
      </c>
      <c r="D368" s="84" t="s">
        <v>990</v>
      </c>
      <c r="E368" s="33" t="s">
        <v>991</v>
      </c>
      <c r="F368" s="568">
        <v>1821</v>
      </c>
      <c r="G368" s="569">
        <v>74</v>
      </c>
      <c r="H368" s="569">
        <v>74</v>
      </c>
      <c r="I368" s="569">
        <v>36.299999999999997</v>
      </c>
      <c r="J368" s="170"/>
      <c r="M368" s="107"/>
    </row>
    <row r="369" spans="1:13" x14ac:dyDescent="0.35">
      <c r="A369" s="562"/>
      <c r="B369" s="562"/>
      <c r="C369" s="84" t="s">
        <v>1496</v>
      </c>
      <c r="D369" s="84" t="s">
        <v>992</v>
      </c>
      <c r="E369" s="33" t="s">
        <v>993</v>
      </c>
      <c r="F369" s="568">
        <v>893</v>
      </c>
      <c r="G369" s="569">
        <v>70</v>
      </c>
      <c r="H369" s="569">
        <v>71</v>
      </c>
      <c r="I369" s="569">
        <v>35.5</v>
      </c>
      <c r="J369" s="170"/>
      <c r="M369" s="107"/>
    </row>
    <row r="370" spans="1:13" x14ac:dyDescent="0.35">
      <c r="A370" s="562"/>
      <c r="B370" s="562"/>
      <c r="C370" s="84" t="s">
        <v>1497</v>
      </c>
      <c r="D370" s="84" t="s">
        <v>994</v>
      </c>
      <c r="E370" s="33" t="s">
        <v>995</v>
      </c>
      <c r="F370" s="568">
        <v>1157</v>
      </c>
      <c r="G370" s="569">
        <v>65</v>
      </c>
      <c r="H370" s="569">
        <v>68</v>
      </c>
      <c r="I370" s="569">
        <v>34.4</v>
      </c>
      <c r="J370" s="170"/>
      <c r="M370" s="340"/>
    </row>
    <row r="371" spans="1:13" x14ac:dyDescent="0.35">
      <c r="A371" s="562"/>
      <c r="B371" s="562"/>
      <c r="C371" s="84" t="s">
        <v>1498</v>
      </c>
      <c r="D371" s="84" t="s">
        <v>996</v>
      </c>
      <c r="E371" s="33" t="s">
        <v>997</v>
      </c>
      <c r="F371" s="568">
        <v>991</v>
      </c>
      <c r="G371" s="569">
        <v>74</v>
      </c>
      <c r="H371" s="569">
        <v>74</v>
      </c>
      <c r="I371" s="569">
        <v>35.700000000000003</v>
      </c>
      <c r="J371" s="170"/>
      <c r="M371" s="107"/>
    </row>
    <row r="372" spans="1:13" x14ac:dyDescent="0.35">
      <c r="A372" s="562"/>
      <c r="B372" s="562"/>
      <c r="C372" s="84" t="s">
        <v>1499</v>
      </c>
      <c r="D372" s="84" t="s">
        <v>998</v>
      </c>
      <c r="E372" s="33" t="s">
        <v>999</v>
      </c>
      <c r="F372" s="568">
        <v>907</v>
      </c>
      <c r="G372" s="569">
        <v>75</v>
      </c>
      <c r="H372" s="569">
        <v>76</v>
      </c>
      <c r="I372" s="569">
        <v>36.6</v>
      </c>
      <c r="J372" s="170"/>
      <c r="M372" s="107"/>
    </row>
    <row r="373" spans="1:13" x14ac:dyDescent="0.35">
      <c r="A373" s="562"/>
      <c r="B373" s="562"/>
      <c r="C373" s="84" t="s">
        <v>1500</v>
      </c>
      <c r="D373" s="84" t="s">
        <v>1000</v>
      </c>
      <c r="E373" s="33" t="s">
        <v>1001</v>
      </c>
      <c r="F373" s="568">
        <v>1446</v>
      </c>
      <c r="G373" s="569">
        <v>72</v>
      </c>
      <c r="H373" s="569">
        <v>73</v>
      </c>
      <c r="I373" s="569">
        <v>36.200000000000003</v>
      </c>
      <c r="J373" s="170"/>
      <c r="M373" s="107"/>
    </row>
    <row r="374" spans="1:13" x14ac:dyDescent="0.35">
      <c r="A374" s="562"/>
      <c r="B374" s="562"/>
      <c r="C374" s="84" t="s">
        <v>1501</v>
      </c>
      <c r="D374" s="84" t="s">
        <v>1002</v>
      </c>
      <c r="E374" s="33" t="s">
        <v>1003</v>
      </c>
      <c r="F374" s="568">
        <v>1365</v>
      </c>
      <c r="G374" s="569">
        <v>67</v>
      </c>
      <c r="H374" s="569">
        <v>69</v>
      </c>
      <c r="I374" s="569">
        <v>35.5</v>
      </c>
      <c r="J374" s="170"/>
      <c r="M374" s="107"/>
    </row>
    <row r="375" spans="1:13" x14ac:dyDescent="0.35">
      <c r="A375" s="562"/>
      <c r="B375" s="562"/>
      <c r="C375" s="84"/>
      <c r="D375" s="84"/>
      <c r="E375" s="33"/>
      <c r="F375" s="568"/>
      <c r="G375" s="569"/>
      <c r="H375" s="569"/>
      <c r="I375" s="569"/>
      <c r="J375" s="170"/>
      <c r="M375" s="107"/>
    </row>
    <row r="376" spans="1:13" x14ac:dyDescent="0.35">
      <c r="A376" s="562"/>
      <c r="B376" s="562"/>
      <c r="C376" s="561">
        <v>45</v>
      </c>
      <c r="D376" s="561"/>
      <c r="E376" s="26" t="s">
        <v>389</v>
      </c>
      <c r="F376" s="568"/>
      <c r="G376" s="569"/>
      <c r="H376" s="569"/>
      <c r="I376" s="569"/>
      <c r="J376" s="170"/>
      <c r="M376" s="107"/>
    </row>
    <row r="377" spans="1:13" x14ac:dyDescent="0.35">
      <c r="A377" s="562"/>
      <c r="B377" s="562"/>
      <c r="C377" s="84" t="s">
        <v>1502</v>
      </c>
      <c r="D377" s="84" t="s">
        <v>1004</v>
      </c>
      <c r="E377" s="33" t="s">
        <v>1005</v>
      </c>
      <c r="F377" s="568">
        <v>768</v>
      </c>
      <c r="G377" s="569">
        <v>66</v>
      </c>
      <c r="H377" s="569">
        <v>67</v>
      </c>
      <c r="I377" s="569">
        <v>33.799999999999997</v>
      </c>
      <c r="J377" s="170"/>
      <c r="M377" s="107"/>
    </row>
    <row r="378" spans="1:13" x14ac:dyDescent="0.35">
      <c r="A378" s="562"/>
      <c r="B378" s="562"/>
      <c r="C378" s="84" t="s">
        <v>1503</v>
      </c>
      <c r="D378" s="84" t="s">
        <v>1006</v>
      </c>
      <c r="E378" s="33" t="s">
        <v>1007</v>
      </c>
      <c r="F378" s="568">
        <v>1504</v>
      </c>
      <c r="G378" s="569">
        <v>55</v>
      </c>
      <c r="H378" s="569">
        <v>57</v>
      </c>
      <c r="I378" s="569">
        <v>32.5</v>
      </c>
      <c r="J378" s="170"/>
      <c r="M378" s="107"/>
    </row>
    <row r="379" spans="1:13" x14ac:dyDescent="0.35">
      <c r="A379" s="562"/>
      <c r="B379" s="562"/>
      <c r="C379" s="84" t="s">
        <v>1504</v>
      </c>
      <c r="D379" s="84" t="s">
        <v>1008</v>
      </c>
      <c r="E379" s="33" t="s">
        <v>1009</v>
      </c>
      <c r="F379" s="568">
        <v>1070</v>
      </c>
      <c r="G379" s="569">
        <v>60</v>
      </c>
      <c r="H379" s="569">
        <v>63</v>
      </c>
      <c r="I379" s="569">
        <v>34</v>
      </c>
      <c r="J379" s="170"/>
      <c r="M379" s="107"/>
    </row>
    <row r="380" spans="1:13" x14ac:dyDescent="0.35">
      <c r="A380" s="562"/>
      <c r="B380" s="562"/>
      <c r="C380" s="84" t="s">
        <v>1505</v>
      </c>
      <c r="D380" s="84" t="s">
        <v>1010</v>
      </c>
      <c r="E380" s="33" t="s">
        <v>1011</v>
      </c>
      <c r="F380" s="568">
        <v>1541</v>
      </c>
      <c r="G380" s="569">
        <v>59</v>
      </c>
      <c r="H380" s="569">
        <v>61</v>
      </c>
      <c r="I380" s="569">
        <v>33.5</v>
      </c>
      <c r="J380" s="170"/>
      <c r="M380" s="107"/>
    </row>
    <row r="381" spans="1:13" x14ac:dyDescent="0.35">
      <c r="A381" s="562"/>
      <c r="B381" s="562"/>
      <c r="C381" s="84" t="s">
        <v>1506</v>
      </c>
      <c r="D381" s="84" t="s">
        <v>1012</v>
      </c>
      <c r="E381" s="33" t="s">
        <v>1013</v>
      </c>
      <c r="F381" s="568">
        <v>1503</v>
      </c>
      <c r="G381" s="569">
        <v>64</v>
      </c>
      <c r="H381" s="569">
        <v>66</v>
      </c>
      <c r="I381" s="569">
        <v>34.1</v>
      </c>
      <c r="J381" s="170"/>
      <c r="M381" s="107"/>
    </row>
    <row r="382" spans="1:13" x14ac:dyDescent="0.35">
      <c r="A382" s="562"/>
      <c r="B382" s="562"/>
      <c r="C382" s="84" t="s">
        <v>1507</v>
      </c>
      <c r="D382" s="84" t="s">
        <v>1014</v>
      </c>
      <c r="E382" s="33" t="s">
        <v>1015</v>
      </c>
      <c r="F382" s="568">
        <v>1712</v>
      </c>
      <c r="G382" s="569">
        <v>67</v>
      </c>
      <c r="H382" s="569">
        <v>69</v>
      </c>
      <c r="I382" s="569">
        <v>34.299999999999997</v>
      </c>
      <c r="J382" s="170"/>
      <c r="M382" s="107"/>
    </row>
    <row r="383" spans="1:13" x14ac:dyDescent="0.35">
      <c r="A383" s="562"/>
      <c r="B383" s="562"/>
      <c r="C383" s="84" t="s">
        <v>1508</v>
      </c>
      <c r="D383" s="84" t="s">
        <v>1016</v>
      </c>
      <c r="E383" s="33" t="s">
        <v>1017</v>
      </c>
      <c r="F383" s="568">
        <v>1221</v>
      </c>
      <c r="G383" s="569">
        <v>62</v>
      </c>
      <c r="H383" s="569">
        <v>63</v>
      </c>
      <c r="I383" s="569">
        <v>32.9</v>
      </c>
      <c r="J383" s="170"/>
      <c r="M383" s="340"/>
    </row>
    <row r="384" spans="1:13" x14ac:dyDescent="0.35">
      <c r="A384" s="562"/>
      <c r="B384" s="562"/>
      <c r="C384" s="84"/>
      <c r="D384" s="84"/>
      <c r="E384" s="33"/>
      <c r="F384" s="566"/>
      <c r="G384" s="567"/>
      <c r="H384" s="567"/>
      <c r="I384" s="567"/>
      <c r="J384" s="170"/>
      <c r="M384" s="107"/>
    </row>
    <row r="385" spans="1:13" x14ac:dyDescent="0.35">
      <c r="A385" s="561" t="s">
        <v>590</v>
      </c>
      <c r="B385" s="26" t="s">
        <v>1018</v>
      </c>
      <c r="C385" s="562"/>
      <c r="D385" s="562"/>
      <c r="E385" s="562"/>
      <c r="F385" s="576">
        <v>59973</v>
      </c>
      <c r="G385" s="577">
        <v>66</v>
      </c>
      <c r="H385" s="577">
        <v>67</v>
      </c>
      <c r="I385" s="577">
        <v>34.9</v>
      </c>
      <c r="J385" s="170"/>
      <c r="M385" s="107"/>
    </row>
    <row r="386" spans="1:13" x14ac:dyDescent="0.35">
      <c r="A386" s="562"/>
      <c r="B386" s="562"/>
      <c r="C386" s="561"/>
      <c r="D386" s="561"/>
      <c r="E386" s="26"/>
      <c r="F386" s="566"/>
      <c r="G386" s="567"/>
      <c r="H386" s="567"/>
      <c r="I386" s="567"/>
      <c r="J386" s="170"/>
      <c r="M386" s="107"/>
    </row>
    <row r="387" spans="1:13" x14ac:dyDescent="0.35">
      <c r="A387" s="562"/>
      <c r="B387" s="562"/>
      <c r="C387" s="561" t="s">
        <v>1509</v>
      </c>
      <c r="D387" s="561" t="s">
        <v>148</v>
      </c>
      <c r="E387" s="26" t="s">
        <v>1019</v>
      </c>
      <c r="F387" s="568">
        <v>1849</v>
      </c>
      <c r="G387" s="569">
        <v>69</v>
      </c>
      <c r="H387" s="569">
        <v>70</v>
      </c>
      <c r="I387" s="569">
        <v>35.1</v>
      </c>
      <c r="J387" s="170"/>
      <c r="M387" s="107"/>
    </row>
    <row r="388" spans="1:13" x14ac:dyDescent="0.35">
      <c r="A388" s="562"/>
      <c r="B388" s="562"/>
      <c r="C388" s="561" t="s">
        <v>1510</v>
      </c>
      <c r="D388" s="561" t="s">
        <v>149</v>
      </c>
      <c r="E388" s="26" t="s">
        <v>1020</v>
      </c>
      <c r="F388" s="568">
        <v>1915</v>
      </c>
      <c r="G388" s="569">
        <v>70</v>
      </c>
      <c r="H388" s="569">
        <v>72</v>
      </c>
      <c r="I388" s="569">
        <v>37.1</v>
      </c>
      <c r="J388" s="170"/>
      <c r="M388" s="107"/>
    </row>
    <row r="389" spans="1:13" x14ac:dyDescent="0.35">
      <c r="A389" s="562"/>
      <c r="B389" s="562"/>
      <c r="C389" s="561" t="s">
        <v>1511</v>
      </c>
      <c r="D389" s="561" t="s">
        <v>150</v>
      </c>
      <c r="E389" s="26" t="s">
        <v>1512</v>
      </c>
      <c r="F389" s="568">
        <v>5520</v>
      </c>
      <c r="G389" s="569">
        <v>61</v>
      </c>
      <c r="H389" s="569">
        <v>64</v>
      </c>
      <c r="I389" s="569">
        <v>34</v>
      </c>
      <c r="J389" s="170"/>
      <c r="M389" s="107"/>
    </row>
    <row r="390" spans="1:13" x14ac:dyDescent="0.35">
      <c r="A390" s="562"/>
      <c r="B390" s="562"/>
      <c r="C390" s="561" t="s">
        <v>1513</v>
      </c>
      <c r="D390" s="561" t="s">
        <v>151</v>
      </c>
      <c r="E390" s="26" t="s">
        <v>1514</v>
      </c>
      <c r="F390" s="568">
        <v>5694</v>
      </c>
      <c r="G390" s="569">
        <v>62</v>
      </c>
      <c r="H390" s="569">
        <v>63</v>
      </c>
      <c r="I390" s="569">
        <v>34.700000000000003</v>
      </c>
      <c r="J390" s="170"/>
      <c r="M390" s="107"/>
    </row>
    <row r="391" spans="1:13" x14ac:dyDescent="0.35">
      <c r="A391" s="562"/>
      <c r="B391" s="562"/>
      <c r="C391" s="561" t="s">
        <v>1515</v>
      </c>
      <c r="D391" s="561" t="s">
        <v>155</v>
      </c>
      <c r="E391" s="26" t="s">
        <v>1516</v>
      </c>
      <c r="F391" s="568" t="s">
        <v>417</v>
      </c>
      <c r="G391" s="568" t="s">
        <v>417</v>
      </c>
      <c r="H391" s="568" t="s">
        <v>417</v>
      </c>
      <c r="I391" s="568" t="s">
        <v>417</v>
      </c>
      <c r="J391" s="170"/>
      <c r="M391" s="107"/>
    </row>
    <row r="392" spans="1:13" x14ac:dyDescent="0.35">
      <c r="A392" s="562"/>
      <c r="B392" s="562"/>
      <c r="C392" s="561" t="s">
        <v>1517</v>
      </c>
      <c r="D392" s="561" t="s">
        <v>156</v>
      </c>
      <c r="E392" s="26" t="s">
        <v>1024</v>
      </c>
      <c r="F392" s="568">
        <v>2474</v>
      </c>
      <c r="G392" s="569">
        <v>72</v>
      </c>
      <c r="H392" s="569">
        <v>73</v>
      </c>
      <c r="I392" s="569">
        <v>35.6</v>
      </c>
      <c r="J392" s="170"/>
      <c r="M392" s="107"/>
    </row>
    <row r="393" spans="1:13" x14ac:dyDescent="0.35">
      <c r="A393" s="562"/>
      <c r="B393" s="562"/>
      <c r="C393" s="561" t="s">
        <v>1518</v>
      </c>
      <c r="D393" s="561" t="s">
        <v>157</v>
      </c>
      <c r="E393" s="26" t="s">
        <v>1025</v>
      </c>
      <c r="F393" s="568">
        <v>3052</v>
      </c>
      <c r="G393" s="569">
        <v>61</v>
      </c>
      <c r="H393" s="569">
        <v>63</v>
      </c>
      <c r="I393" s="569">
        <v>32.6</v>
      </c>
      <c r="J393" s="170"/>
      <c r="M393" s="107"/>
    </row>
    <row r="394" spans="1:13" x14ac:dyDescent="0.35">
      <c r="A394" s="562"/>
      <c r="B394" s="562"/>
      <c r="C394" s="561" t="s">
        <v>1519</v>
      </c>
      <c r="D394" s="561" t="s">
        <v>158</v>
      </c>
      <c r="E394" s="26" t="s">
        <v>1026</v>
      </c>
      <c r="F394" s="568">
        <v>1707</v>
      </c>
      <c r="G394" s="569">
        <v>65</v>
      </c>
      <c r="H394" s="569">
        <v>67</v>
      </c>
      <c r="I394" s="569">
        <v>35.5</v>
      </c>
      <c r="J394" s="170"/>
      <c r="M394" s="107"/>
    </row>
    <row r="395" spans="1:13" x14ac:dyDescent="0.35">
      <c r="A395" s="562"/>
      <c r="B395" s="562"/>
      <c r="C395" s="561" t="s">
        <v>1520</v>
      </c>
      <c r="D395" s="561" t="s">
        <v>160</v>
      </c>
      <c r="E395" s="26" t="s">
        <v>1027</v>
      </c>
      <c r="F395" s="568">
        <v>3299</v>
      </c>
      <c r="G395" s="569">
        <v>73</v>
      </c>
      <c r="H395" s="569">
        <v>76</v>
      </c>
      <c r="I395" s="569">
        <v>35.4</v>
      </c>
      <c r="J395" s="170"/>
      <c r="M395" s="107"/>
    </row>
    <row r="396" spans="1:13" x14ac:dyDescent="0.35">
      <c r="A396" s="562"/>
      <c r="B396" s="562"/>
      <c r="C396" s="561" t="s">
        <v>1521</v>
      </c>
      <c r="D396" s="561" t="s">
        <v>161</v>
      </c>
      <c r="E396" s="26" t="s">
        <v>1028</v>
      </c>
      <c r="F396" s="568">
        <v>2910</v>
      </c>
      <c r="G396" s="569">
        <v>66</v>
      </c>
      <c r="H396" s="569">
        <v>67</v>
      </c>
      <c r="I396" s="569">
        <v>35.200000000000003</v>
      </c>
      <c r="J396" s="170"/>
      <c r="M396" s="340"/>
    </row>
    <row r="397" spans="1:13" x14ac:dyDescent="0.35">
      <c r="A397" s="562"/>
      <c r="B397" s="562"/>
      <c r="C397" s="561" t="s">
        <v>1522</v>
      </c>
      <c r="D397" s="561" t="s">
        <v>162</v>
      </c>
      <c r="E397" s="26" t="s">
        <v>1029</v>
      </c>
      <c r="F397" s="566">
        <v>1411</v>
      </c>
      <c r="G397" s="567">
        <v>62</v>
      </c>
      <c r="H397" s="567">
        <v>65</v>
      </c>
      <c r="I397" s="567">
        <v>33.4</v>
      </c>
      <c r="J397" s="170"/>
      <c r="M397" s="107"/>
    </row>
    <row r="398" spans="1:13" x14ac:dyDescent="0.35">
      <c r="A398" s="562"/>
      <c r="B398" s="562"/>
      <c r="C398" s="561" t="s">
        <v>1523</v>
      </c>
      <c r="D398" s="561" t="s">
        <v>163</v>
      </c>
      <c r="E398" s="26" t="s">
        <v>1524</v>
      </c>
      <c r="F398" s="566">
        <v>5557</v>
      </c>
      <c r="G398" s="567">
        <v>65</v>
      </c>
      <c r="H398" s="567">
        <v>66</v>
      </c>
      <c r="I398" s="567">
        <v>34.200000000000003</v>
      </c>
      <c r="J398" s="170"/>
      <c r="M398" s="107"/>
    </row>
    <row r="399" spans="1:13" x14ac:dyDescent="0.35">
      <c r="A399" s="562"/>
      <c r="B399" s="562"/>
      <c r="C399" s="84"/>
      <c r="D399" s="84"/>
      <c r="E399" s="33"/>
      <c r="F399" s="568"/>
      <c r="G399" s="569"/>
      <c r="H399" s="569"/>
      <c r="I399" s="569"/>
      <c r="J399" s="170"/>
      <c r="M399" s="107"/>
    </row>
    <row r="400" spans="1:13" x14ac:dyDescent="0.35">
      <c r="A400" s="562"/>
      <c r="B400" s="562"/>
      <c r="C400" s="561">
        <v>18</v>
      </c>
      <c r="D400" s="561"/>
      <c r="E400" s="26" t="s">
        <v>1031</v>
      </c>
      <c r="F400" s="568"/>
      <c r="G400" s="569"/>
      <c r="H400" s="569"/>
      <c r="I400" s="569"/>
      <c r="J400" s="170"/>
      <c r="M400" s="107"/>
    </row>
    <row r="401" spans="1:13" x14ac:dyDescent="0.35">
      <c r="A401" s="562"/>
      <c r="B401" s="562"/>
      <c r="C401" s="84" t="s">
        <v>1525</v>
      </c>
      <c r="D401" s="84" t="s">
        <v>1032</v>
      </c>
      <c r="E401" s="33" t="s">
        <v>1033</v>
      </c>
      <c r="F401" s="568">
        <v>1275</v>
      </c>
      <c r="G401" s="569">
        <v>73</v>
      </c>
      <c r="H401" s="569">
        <v>75</v>
      </c>
      <c r="I401" s="569">
        <v>36.299999999999997</v>
      </c>
      <c r="J401" s="170"/>
      <c r="M401" s="107"/>
    </row>
    <row r="402" spans="1:13" x14ac:dyDescent="0.35">
      <c r="A402" s="562"/>
      <c r="B402" s="562"/>
      <c r="C402" s="84" t="s">
        <v>1526</v>
      </c>
      <c r="D402" s="84" t="s">
        <v>1034</v>
      </c>
      <c r="E402" s="33" t="s">
        <v>1035</v>
      </c>
      <c r="F402" s="568">
        <v>1222</v>
      </c>
      <c r="G402" s="569">
        <v>69</v>
      </c>
      <c r="H402" s="569">
        <v>70</v>
      </c>
      <c r="I402" s="569">
        <v>35.299999999999997</v>
      </c>
      <c r="J402" s="170"/>
      <c r="M402" s="107"/>
    </row>
    <row r="403" spans="1:13" x14ac:dyDescent="0.35">
      <c r="A403" s="562"/>
      <c r="B403" s="562"/>
      <c r="C403" s="84" t="s">
        <v>1527</v>
      </c>
      <c r="D403" s="84" t="s">
        <v>1036</v>
      </c>
      <c r="E403" s="33" t="s">
        <v>1037</v>
      </c>
      <c r="F403" s="568">
        <v>861</v>
      </c>
      <c r="G403" s="569">
        <v>69</v>
      </c>
      <c r="H403" s="569">
        <v>71</v>
      </c>
      <c r="I403" s="569">
        <v>35</v>
      </c>
      <c r="J403" s="170"/>
      <c r="M403" s="340"/>
    </row>
    <row r="404" spans="1:13" x14ac:dyDescent="0.35">
      <c r="A404" s="562"/>
      <c r="B404" s="562"/>
      <c r="C404" s="84" t="s">
        <v>1528</v>
      </c>
      <c r="D404" s="84" t="s">
        <v>1038</v>
      </c>
      <c r="E404" s="33" t="s">
        <v>1039</v>
      </c>
      <c r="F404" s="568">
        <v>1016</v>
      </c>
      <c r="G404" s="569">
        <v>73</v>
      </c>
      <c r="H404" s="569">
        <v>74</v>
      </c>
      <c r="I404" s="569">
        <v>35.799999999999997</v>
      </c>
      <c r="J404" s="170"/>
      <c r="M404" s="107"/>
    </row>
    <row r="405" spans="1:13" x14ac:dyDescent="0.35">
      <c r="A405" s="562"/>
      <c r="B405" s="562"/>
      <c r="C405" s="84" t="s">
        <v>1529</v>
      </c>
      <c r="D405" s="84" t="s">
        <v>1040</v>
      </c>
      <c r="E405" s="33" t="s">
        <v>1041</v>
      </c>
      <c r="F405" s="568">
        <v>780</v>
      </c>
      <c r="G405" s="569">
        <v>74</v>
      </c>
      <c r="H405" s="569">
        <v>74</v>
      </c>
      <c r="I405" s="569">
        <v>36.5</v>
      </c>
      <c r="J405" s="170"/>
      <c r="M405" s="107"/>
    </row>
    <row r="406" spans="1:13" x14ac:dyDescent="0.35">
      <c r="A406" s="562"/>
      <c r="B406" s="562"/>
      <c r="C406" s="84" t="s">
        <v>1530</v>
      </c>
      <c r="D406" s="84" t="s">
        <v>1042</v>
      </c>
      <c r="E406" s="33" t="s">
        <v>1043</v>
      </c>
      <c r="F406" s="566">
        <v>1315</v>
      </c>
      <c r="G406" s="567">
        <v>70</v>
      </c>
      <c r="H406" s="567">
        <v>72</v>
      </c>
      <c r="I406" s="567">
        <v>35.200000000000003</v>
      </c>
      <c r="J406" s="170"/>
      <c r="M406" s="107"/>
    </row>
    <row r="407" spans="1:13" x14ac:dyDescent="0.35">
      <c r="A407" s="562"/>
      <c r="B407" s="562"/>
      <c r="C407" s="84" t="s">
        <v>1531</v>
      </c>
      <c r="D407" s="84" t="s">
        <v>1044</v>
      </c>
      <c r="E407" s="33" t="s">
        <v>1045</v>
      </c>
      <c r="F407" s="568">
        <v>696</v>
      </c>
      <c r="G407" s="569">
        <v>63</v>
      </c>
      <c r="H407" s="569">
        <v>64</v>
      </c>
      <c r="I407" s="569">
        <v>33.5</v>
      </c>
      <c r="J407" s="170"/>
      <c r="M407" s="107"/>
    </row>
    <row r="408" spans="1:13" x14ac:dyDescent="0.35">
      <c r="A408" s="562"/>
      <c r="B408" s="562"/>
      <c r="C408" s="84" t="s">
        <v>1532</v>
      </c>
      <c r="D408" s="84" t="s">
        <v>1046</v>
      </c>
      <c r="E408" s="33" t="s">
        <v>1047</v>
      </c>
      <c r="F408" s="566">
        <v>529</v>
      </c>
      <c r="G408" s="567">
        <v>68</v>
      </c>
      <c r="H408" s="567">
        <v>69</v>
      </c>
      <c r="I408" s="567">
        <v>35.299999999999997</v>
      </c>
      <c r="J408" s="170"/>
      <c r="M408" s="107"/>
    </row>
    <row r="409" spans="1:13" x14ac:dyDescent="0.35">
      <c r="A409" s="562"/>
      <c r="B409" s="562"/>
      <c r="C409" s="84"/>
      <c r="D409" s="84"/>
      <c r="E409" s="33"/>
      <c r="F409" s="568"/>
      <c r="G409" s="569"/>
      <c r="H409" s="569"/>
      <c r="I409" s="569"/>
      <c r="J409" s="170"/>
      <c r="M409" s="107"/>
    </row>
    <row r="410" spans="1:13" x14ac:dyDescent="0.35">
      <c r="A410" s="562"/>
      <c r="B410" s="562"/>
      <c r="C410" s="561">
        <v>19</v>
      </c>
      <c r="D410" s="561"/>
      <c r="E410" s="26" t="s">
        <v>1048</v>
      </c>
      <c r="F410" s="568"/>
      <c r="G410" s="569"/>
      <c r="H410" s="569"/>
      <c r="I410" s="569"/>
      <c r="J410" s="170"/>
      <c r="M410" s="107"/>
    </row>
    <row r="411" spans="1:13" x14ac:dyDescent="0.35">
      <c r="A411" s="562"/>
      <c r="B411" s="562"/>
      <c r="C411" s="84" t="s">
        <v>1533</v>
      </c>
      <c r="D411" s="84" t="s">
        <v>1049</v>
      </c>
      <c r="E411" s="33" t="s">
        <v>1050</v>
      </c>
      <c r="F411" s="568">
        <v>454</v>
      </c>
      <c r="G411" s="569">
        <v>63</v>
      </c>
      <c r="H411" s="569">
        <v>65</v>
      </c>
      <c r="I411" s="569">
        <v>34.5</v>
      </c>
      <c r="J411" s="170"/>
      <c r="M411" s="107"/>
    </row>
    <row r="412" spans="1:13" x14ac:dyDescent="0.35">
      <c r="A412" s="562"/>
      <c r="B412" s="562"/>
      <c r="C412" s="84" t="s">
        <v>1534</v>
      </c>
      <c r="D412" s="84" t="s">
        <v>1051</v>
      </c>
      <c r="E412" s="33" t="s">
        <v>1052</v>
      </c>
      <c r="F412" s="568">
        <v>798</v>
      </c>
      <c r="G412" s="569">
        <v>73</v>
      </c>
      <c r="H412" s="569">
        <v>74</v>
      </c>
      <c r="I412" s="569">
        <v>36.5</v>
      </c>
      <c r="J412" s="170"/>
      <c r="M412" s="107"/>
    </row>
    <row r="413" spans="1:13" x14ac:dyDescent="0.35">
      <c r="A413" s="562"/>
      <c r="B413" s="562"/>
      <c r="C413" s="84" t="s">
        <v>1535</v>
      </c>
      <c r="D413" s="84" t="s">
        <v>1053</v>
      </c>
      <c r="E413" s="33" t="s">
        <v>1054</v>
      </c>
      <c r="F413" s="566">
        <v>706</v>
      </c>
      <c r="G413" s="567">
        <v>67</v>
      </c>
      <c r="H413" s="567">
        <v>68</v>
      </c>
      <c r="I413" s="567">
        <v>35.799999999999997</v>
      </c>
      <c r="J413" s="170"/>
      <c r="M413" s="107"/>
    </row>
    <row r="414" spans="1:13" x14ac:dyDescent="0.35">
      <c r="A414" s="562"/>
      <c r="B414" s="562"/>
      <c r="C414" s="84" t="s">
        <v>1536</v>
      </c>
      <c r="D414" s="84" t="s">
        <v>1055</v>
      </c>
      <c r="E414" s="33" t="s">
        <v>1056</v>
      </c>
      <c r="F414" s="568">
        <v>443</v>
      </c>
      <c r="G414" s="569">
        <v>66</v>
      </c>
      <c r="H414" s="569">
        <v>67</v>
      </c>
      <c r="I414" s="569">
        <v>34.9</v>
      </c>
      <c r="J414" s="170"/>
      <c r="M414" s="107"/>
    </row>
    <row r="415" spans="1:13" x14ac:dyDescent="0.35">
      <c r="A415" s="562"/>
      <c r="B415" s="562"/>
      <c r="C415" s="84" t="s">
        <v>1537</v>
      </c>
      <c r="D415" s="84" t="s">
        <v>1057</v>
      </c>
      <c r="E415" s="33" t="s">
        <v>1058</v>
      </c>
      <c r="F415" s="568">
        <v>923</v>
      </c>
      <c r="G415" s="569">
        <v>67</v>
      </c>
      <c r="H415" s="569">
        <v>67</v>
      </c>
      <c r="I415" s="569">
        <v>34.799999999999997</v>
      </c>
      <c r="J415" s="170"/>
      <c r="M415" s="107"/>
    </row>
    <row r="416" spans="1:13" x14ac:dyDescent="0.35">
      <c r="A416" s="562"/>
      <c r="B416" s="562"/>
      <c r="C416" s="84" t="s">
        <v>1538</v>
      </c>
      <c r="D416" s="84" t="s">
        <v>1059</v>
      </c>
      <c r="E416" s="33" t="s">
        <v>1060</v>
      </c>
      <c r="F416" s="568">
        <v>731</v>
      </c>
      <c r="G416" s="569">
        <v>63</v>
      </c>
      <c r="H416" s="569">
        <v>64</v>
      </c>
      <c r="I416" s="569">
        <v>35</v>
      </c>
      <c r="J416" s="170"/>
      <c r="M416" s="340"/>
    </row>
    <row r="417" spans="1:13" x14ac:dyDescent="0.35">
      <c r="A417" s="562"/>
      <c r="B417" s="562"/>
      <c r="C417" s="84"/>
      <c r="D417" s="84"/>
      <c r="E417" s="33"/>
      <c r="F417" s="568"/>
      <c r="G417" s="569"/>
      <c r="H417" s="569"/>
      <c r="I417" s="569"/>
      <c r="J417" s="170"/>
      <c r="M417" s="107"/>
    </row>
    <row r="418" spans="1:13" x14ac:dyDescent="0.35">
      <c r="A418" s="562"/>
      <c r="B418" s="562"/>
      <c r="C418" s="561">
        <v>23</v>
      </c>
      <c r="D418" s="561"/>
      <c r="E418" s="26" t="s">
        <v>1061</v>
      </c>
      <c r="F418" s="568"/>
      <c r="G418" s="569"/>
      <c r="H418" s="569"/>
      <c r="I418" s="569"/>
      <c r="J418" s="170"/>
      <c r="M418" s="107"/>
    </row>
    <row r="419" spans="1:13" x14ac:dyDescent="0.35">
      <c r="A419" s="562"/>
      <c r="B419" s="562"/>
      <c r="C419" s="84" t="s">
        <v>1539</v>
      </c>
      <c r="D419" s="84" t="s">
        <v>1062</v>
      </c>
      <c r="E419" s="33" t="s">
        <v>1063</v>
      </c>
      <c r="F419" s="568">
        <v>1286</v>
      </c>
      <c r="G419" s="569">
        <v>64</v>
      </c>
      <c r="H419" s="569">
        <v>66</v>
      </c>
      <c r="I419" s="569">
        <v>35.299999999999997</v>
      </c>
      <c r="J419" s="170"/>
      <c r="M419" s="107"/>
    </row>
    <row r="420" spans="1:13" x14ac:dyDescent="0.35">
      <c r="A420" s="562"/>
      <c r="B420" s="562"/>
      <c r="C420" s="84" t="s">
        <v>1540</v>
      </c>
      <c r="D420" s="84" t="s">
        <v>1064</v>
      </c>
      <c r="E420" s="33" t="s">
        <v>1065</v>
      </c>
      <c r="F420" s="566">
        <v>831</v>
      </c>
      <c r="G420" s="567">
        <v>69</v>
      </c>
      <c r="H420" s="567">
        <v>70</v>
      </c>
      <c r="I420" s="567">
        <v>36.299999999999997</v>
      </c>
      <c r="J420" s="170"/>
      <c r="M420" s="107"/>
    </row>
    <row r="421" spans="1:13" x14ac:dyDescent="0.35">
      <c r="A421" s="562"/>
      <c r="B421" s="562"/>
      <c r="C421" s="84" t="s">
        <v>1541</v>
      </c>
      <c r="D421" s="84" t="s">
        <v>1066</v>
      </c>
      <c r="E421" s="33" t="s">
        <v>1067</v>
      </c>
      <c r="F421" s="568">
        <v>841</v>
      </c>
      <c r="G421" s="569">
        <v>59</v>
      </c>
      <c r="H421" s="569">
        <v>60</v>
      </c>
      <c r="I421" s="569">
        <v>34.9</v>
      </c>
      <c r="J421" s="170"/>
      <c r="M421" s="107"/>
    </row>
    <row r="422" spans="1:13" x14ac:dyDescent="0.35">
      <c r="A422" s="562"/>
      <c r="B422" s="562"/>
      <c r="C422" s="84" t="s">
        <v>1542</v>
      </c>
      <c r="D422" s="84" t="s">
        <v>1068</v>
      </c>
      <c r="E422" s="33" t="s">
        <v>1069</v>
      </c>
      <c r="F422" s="568">
        <v>1666</v>
      </c>
      <c r="G422" s="569">
        <v>57</v>
      </c>
      <c r="H422" s="569">
        <v>59</v>
      </c>
      <c r="I422" s="569">
        <v>34.799999999999997</v>
      </c>
      <c r="J422" s="170"/>
      <c r="M422" s="107"/>
    </row>
    <row r="423" spans="1:13" x14ac:dyDescent="0.35">
      <c r="A423" s="562"/>
      <c r="B423" s="562"/>
      <c r="C423" s="84" t="s">
        <v>1543</v>
      </c>
      <c r="D423" s="84" t="s">
        <v>1070</v>
      </c>
      <c r="E423" s="33" t="s">
        <v>1071</v>
      </c>
      <c r="F423" s="568">
        <v>1275</v>
      </c>
      <c r="G423" s="569">
        <v>68</v>
      </c>
      <c r="H423" s="569">
        <v>70</v>
      </c>
      <c r="I423" s="569">
        <v>35.5</v>
      </c>
      <c r="J423" s="170"/>
      <c r="M423" s="107"/>
    </row>
    <row r="424" spans="1:13" x14ac:dyDescent="0.35">
      <c r="A424" s="562"/>
      <c r="B424" s="562"/>
      <c r="C424" s="84" t="s">
        <v>1544</v>
      </c>
      <c r="D424" s="84" t="s">
        <v>1072</v>
      </c>
      <c r="E424" s="33" t="s">
        <v>1073</v>
      </c>
      <c r="F424" s="568">
        <v>964</v>
      </c>
      <c r="G424" s="569">
        <v>64</v>
      </c>
      <c r="H424" s="569">
        <v>65</v>
      </c>
      <c r="I424" s="569">
        <v>35.799999999999997</v>
      </c>
      <c r="J424" s="170"/>
      <c r="M424" s="107"/>
    </row>
    <row r="425" spans="1:13" x14ac:dyDescent="0.35">
      <c r="A425" s="562"/>
      <c r="B425" s="562"/>
      <c r="C425" s="84"/>
      <c r="D425" s="84"/>
      <c r="E425" s="33"/>
      <c r="F425" s="568"/>
      <c r="G425" s="569"/>
      <c r="H425" s="569"/>
      <c r="I425" s="569"/>
      <c r="J425" s="170"/>
      <c r="M425" s="333"/>
    </row>
    <row r="426" spans="1:13" x14ac:dyDescent="0.35">
      <c r="A426" s="562"/>
      <c r="B426" s="562"/>
      <c r="C426" s="561">
        <v>40</v>
      </c>
      <c r="D426" s="561"/>
      <c r="E426" s="26" t="s">
        <v>403</v>
      </c>
      <c r="F426" s="568"/>
      <c r="G426" s="569"/>
      <c r="H426" s="569"/>
      <c r="I426" s="569"/>
      <c r="J426" s="575"/>
      <c r="M426" s="340"/>
    </row>
    <row r="427" spans="1:13" x14ac:dyDescent="0.35">
      <c r="A427" s="562"/>
      <c r="B427" s="562"/>
      <c r="C427" s="84" t="s">
        <v>1545</v>
      </c>
      <c r="D427" s="84" t="s">
        <v>1074</v>
      </c>
      <c r="E427" s="33" t="s">
        <v>1075</v>
      </c>
      <c r="F427" s="568">
        <v>1201</v>
      </c>
      <c r="G427" s="569">
        <v>65</v>
      </c>
      <c r="H427" s="569">
        <v>66</v>
      </c>
      <c r="I427" s="569">
        <v>34.700000000000003</v>
      </c>
      <c r="J427" s="170"/>
      <c r="M427" s="340"/>
    </row>
    <row r="428" spans="1:13" x14ac:dyDescent="0.35">
      <c r="A428" s="562"/>
      <c r="B428" s="562"/>
      <c r="C428" s="84" t="s">
        <v>1546</v>
      </c>
      <c r="D428" s="84" t="s">
        <v>1076</v>
      </c>
      <c r="E428" s="33" t="s">
        <v>1077</v>
      </c>
      <c r="F428" s="568">
        <v>1385</v>
      </c>
      <c r="G428" s="569">
        <v>67</v>
      </c>
      <c r="H428" s="569">
        <v>68</v>
      </c>
      <c r="I428" s="569">
        <v>35</v>
      </c>
      <c r="J428" s="170"/>
      <c r="M428" s="340"/>
    </row>
    <row r="429" spans="1:13" x14ac:dyDescent="0.35">
      <c r="A429" s="562"/>
      <c r="B429" s="562"/>
      <c r="C429" s="84" t="s">
        <v>1547</v>
      </c>
      <c r="D429" s="84" t="s">
        <v>1078</v>
      </c>
      <c r="E429" s="33" t="s">
        <v>1079</v>
      </c>
      <c r="F429" s="566">
        <v>1784</v>
      </c>
      <c r="G429" s="567">
        <v>69</v>
      </c>
      <c r="H429" s="567">
        <v>70</v>
      </c>
      <c r="I429" s="567">
        <v>34.9</v>
      </c>
      <c r="J429" s="170"/>
      <c r="M429" s="340"/>
    </row>
    <row r="430" spans="1:13" x14ac:dyDescent="0.35">
      <c r="A430" s="562"/>
      <c r="B430" s="562"/>
      <c r="C430" s="84" t="s">
        <v>1548</v>
      </c>
      <c r="D430" s="84" t="s">
        <v>1080</v>
      </c>
      <c r="E430" s="33" t="s">
        <v>1081</v>
      </c>
      <c r="F430" s="568">
        <v>1306</v>
      </c>
      <c r="G430" s="569">
        <v>64</v>
      </c>
      <c r="H430" s="569">
        <v>65</v>
      </c>
      <c r="I430" s="569">
        <v>34.700000000000003</v>
      </c>
      <c r="J430" s="170"/>
      <c r="M430" s="340"/>
    </row>
    <row r="431" spans="1:13" x14ac:dyDescent="0.35">
      <c r="A431" s="562"/>
      <c r="B431" s="582"/>
      <c r="C431" s="583" t="s">
        <v>1549</v>
      </c>
      <c r="D431" s="583" t="s">
        <v>1082</v>
      </c>
      <c r="E431" s="71" t="s">
        <v>1083</v>
      </c>
      <c r="F431" s="584">
        <v>280</v>
      </c>
      <c r="G431" s="585">
        <v>48</v>
      </c>
      <c r="H431" s="585">
        <v>50</v>
      </c>
      <c r="I431" s="585">
        <v>32.5</v>
      </c>
      <c r="J431" s="170"/>
      <c r="M431" s="340"/>
    </row>
    <row r="432" spans="1:13" x14ac:dyDescent="0.35">
      <c r="A432" s="78"/>
      <c r="B432" s="78"/>
      <c r="C432" s="570"/>
      <c r="D432" s="343"/>
      <c r="E432" s="78"/>
      <c r="F432" s="568"/>
      <c r="G432" s="586"/>
      <c r="H432" s="586"/>
      <c r="I432" s="587" t="s">
        <v>1550</v>
      </c>
      <c r="J432" s="170"/>
      <c r="M432" s="588"/>
    </row>
    <row r="433" spans="1:13" x14ac:dyDescent="0.35">
      <c r="A433" s="359"/>
      <c r="B433" s="359"/>
      <c r="C433" s="359"/>
      <c r="D433" s="359"/>
      <c r="E433" s="359"/>
      <c r="F433" s="359"/>
      <c r="G433" s="359"/>
      <c r="H433" s="180"/>
      <c r="I433" s="180"/>
    </row>
    <row r="434" spans="1:13" ht="12.75" customHeight="1" x14ac:dyDescent="0.35">
      <c r="A434" s="865"/>
      <c r="B434" s="866"/>
      <c r="C434" s="866"/>
      <c r="D434" s="866"/>
      <c r="E434" s="866"/>
      <c r="F434" s="866"/>
      <c r="G434" s="866"/>
      <c r="H434" s="589"/>
      <c r="I434" s="589"/>
    </row>
    <row r="435" spans="1:13" ht="51" customHeight="1" x14ac:dyDescent="0.35">
      <c r="A435" s="865"/>
      <c r="B435" s="866"/>
      <c r="C435" s="866"/>
      <c r="D435" s="866"/>
      <c r="E435" s="866"/>
      <c r="F435" s="866"/>
      <c r="G435" s="866"/>
      <c r="H435" s="740"/>
      <c r="I435" s="740"/>
    </row>
    <row r="436" spans="1:13" ht="12.75" customHeight="1" x14ac:dyDescent="0.35">
      <c r="A436" s="590"/>
      <c r="B436" s="590"/>
      <c r="C436" s="591"/>
      <c r="D436" s="591"/>
      <c r="E436" s="591"/>
      <c r="F436" s="591"/>
      <c r="G436" s="591"/>
      <c r="H436" s="592"/>
      <c r="I436" s="592"/>
    </row>
    <row r="437" spans="1:13" x14ac:dyDescent="0.35">
      <c r="A437" s="593"/>
      <c r="B437" s="593"/>
      <c r="C437" s="593"/>
      <c r="D437" s="593"/>
      <c r="E437" s="593"/>
      <c r="J437" s="559"/>
      <c r="M437" s="107"/>
    </row>
    <row r="438" spans="1:13" x14ac:dyDescent="0.35">
      <c r="A438" s="447"/>
      <c r="B438" s="593"/>
      <c r="C438" s="593"/>
      <c r="D438" s="593"/>
      <c r="E438" s="593"/>
      <c r="J438" s="559"/>
      <c r="M438" s="107"/>
    </row>
    <row r="439" spans="1:13" ht="25.5" customHeight="1" x14ac:dyDescent="0.35">
      <c r="A439" s="867"/>
      <c r="B439" s="740"/>
      <c r="C439" s="740"/>
      <c r="D439" s="740"/>
      <c r="E439" s="740"/>
      <c r="F439" s="740"/>
      <c r="G439" s="740"/>
      <c r="H439" s="740"/>
      <c r="I439" s="740"/>
      <c r="J439" s="559"/>
      <c r="M439" s="340"/>
    </row>
    <row r="440" spans="1:13" x14ac:dyDescent="0.35">
      <c r="A440" s="57"/>
      <c r="B440" s="57"/>
      <c r="C440" s="57"/>
      <c r="D440" s="57"/>
      <c r="E440" s="57"/>
      <c r="J440" s="559"/>
      <c r="M440" s="107"/>
    </row>
    <row r="441" spans="1:13" x14ac:dyDescent="0.35">
      <c r="A441" s="595"/>
      <c r="B441" s="595"/>
      <c r="C441" s="595"/>
      <c r="D441" s="595"/>
      <c r="E441" s="595"/>
      <c r="J441" s="559"/>
      <c r="M441" s="107"/>
    </row>
    <row r="442" spans="1:13" x14ac:dyDescent="0.35">
      <c r="A442" s="593"/>
      <c r="B442" s="593"/>
      <c r="C442" s="593"/>
      <c r="D442" s="593"/>
      <c r="E442" s="593"/>
      <c r="J442" s="559"/>
      <c r="M442" s="107"/>
    </row>
    <row r="443" spans="1:13" x14ac:dyDescent="0.35">
      <c r="A443" s="593"/>
      <c r="B443" s="593"/>
      <c r="C443" s="593"/>
      <c r="D443" s="593"/>
      <c r="E443" s="593"/>
      <c r="J443" s="559"/>
      <c r="M443" s="107"/>
    </row>
    <row r="444" spans="1:13" x14ac:dyDescent="0.35">
      <c r="A444" s="593"/>
      <c r="B444" s="593"/>
      <c r="C444" s="593"/>
      <c r="D444" s="593"/>
      <c r="E444" s="593"/>
      <c r="J444" s="559"/>
      <c r="M444" s="107"/>
    </row>
    <row r="445" spans="1:13" x14ac:dyDescent="0.35">
      <c r="A445" s="593"/>
      <c r="B445" s="593"/>
      <c r="C445" s="593"/>
      <c r="D445" s="593"/>
      <c r="E445" s="593"/>
      <c r="J445" s="559"/>
    </row>
    <row r="446" spans="1:13" x14ac:dyDescent="0.35">
      <c r="A446" s="593"/>
      <c r="B446" s="593"/>
      <c r="C446" s="593"/>
      <c r="D446" s="593"/>
      <c r="E446" s="593"/>
      <c r="J446" s="559"/>
    </row>
    <row r="447" spans="1:13" ht="12.75" customHeight="1" x14ac:dyDescent="0.35">
      <c r="A447" s="593"/>
      <c r="B447" s="593"/>
      <c r="C447" s="593"/>
      <c r="D447" s="593"/>
      <c r="E447" s="593"/>
      <c r="J447" s="126"/>
    </row>
    <row r="448" spans="1:13" ht="12.75" customHeight="1" x14ac:dyDescent="0.35">
      <c r="A448" s="593"/>
      <c r="B448" s="593"/>
      <c r="C448" s="593"/>
      <c r="D448" s="593"/>
      <c r="E448" s="593"/>
      <c r="J448" s="596"/>
    </row>
    <row r="449" spans="1:10" ht="12.75" customHeight="1" x14ac:dyDescent="0.35">
      <c r="A449" s="593"/>
      <c r="B449" s="593"/>
      <c r="C449" s="593"/>
      <c r="D449" s="593"/>
      <c r="E449" s="593"/>
      <c r="J449" s="593"/>
    </row>
    <row r="450" spans="1:10" x14ac:dyDescent="0.35">
      <c r="A450" s="593"/>
      <c r="B450" s="593"/>
      <c r="C450" s="593"/>
      <c r="D450" s="593"/>
      <c r="E450" s="593"/>
      <c r="J450" s="593"/>
    </row>
    <row r="451" spans="1:10" ht="12.75" customHeight="1" x14ac:dyDescent="0.35">
      <c r="A451" s="596"/>
      <c r="B451" s="596"/>
      <c r="C451" s="596"/>
      <c r="D451" s="596"/>
      <c r="E451" s="596"/>
      <c r="J451" s="595"/>
    </row>
    <row r="452" spans="1:10" ht="12.75" customHeight="1" x14ac:dyDescent="0.35">
      <c r="A452" s="597"/>
      <c r="B452" s="597"/>
      <c r="C452" s="597"/>
      <c r="D452" s="598"/>
      <c r="E452" s="589"/>
      <c r="J452" s="57"/>
    </row>
    <row r="453" spans="1:10" ht="12.75" customHeight="1" x14ac:dyDescent="0.35">
      <c r="B453" s="57"/>
      <c r="C453" s="57"/>
      <c r="D453" s="57"/>
      <c r="E453" s="57"/>
      <c r="J453" s="595"/>
    </row>
    <row r="454" spans="1:10" ht="12.75" customHeight="1" x14ac:dyDescent="0.35">
      <c r="B454" s="57"/>
      <c r="C454" s="57"/>
      <c r="D454" s="57"/>
      <c r="E454" s="57"/>
      <c r="J454" s="593"/>
    </row>
    <row r="455" spans="1:10" ht="12.75" customHeight="1" x14ac:dyDescent="0.35">
      <c r="J455" s="593"/>
    </row>
    <row r="456" spans="1:10" ht="12.75" customHeight="1" x14ac:dyDescent="0.35">
      <c r="J456" s="593"/>
    </row>
    <row r="457" spans="1:10" ht="12.75" customHeight="1" x14ac:dyDescent="0.35">
      <c r="J457" s="593"/>
    </row>
    <row r="458" spans="1:10" ht="12.75" customHeight="1" x14ac:dyDescent="0.35">
      <c r="J458" s="593"/>
    </row>
    <row r="459" spans="1:10" ht="12.75" customHeight="1" x14ac:dyDescent="0.35">
      <c r="J459" s="593"/>
    </row>
    <row r="460" spans="1:10" ht="12.75" customHeight="1" x14ac:dyDescent="0.35">
      <c r="J460" s="593"/>
    </row>
    <row r="461" spans="1:10" ht="12.75" customHeight="1" x14ac:dyDescent="0.35">
      <c r="J461" s="593"/>
    </row>
    <row r="462" spans="1:10" ht="12.75" customHeight="1" x14ac:dyDescent="0.35">
      <c r="J462" s="593"/>
    </row>
    <row r="463" spans="1:10" x14ac:dyDescent="0.35">
      <c r="J463" s="596"/>
    </row>
    <row r="464" spans="1:10" x14ac:dyDescent="0.35">
      <c r="J464" s="589"/>
    </row>
    <row r="465" spans="10:10" x14ac:dyDescent="0.35">
      <c r="J465" s="126"/>
    </row>
    <row r="466" spans="10:10" x14ac:dyDescent="0.35">
      <c r="J466" s="126"/>
    </row>
  </sheetData>
  <mergeCells count="8">
    <mergeCell ref="A435:I435"/>
    <mergeCell ref="A439:I439"/>
    <mergeCell ref="A3:I3"/>
    <mergeCell ref="A6:I6"/>
    <mergeCell ref="F8:F9"/>
    <mergeCell ref="G8:H8"/>
    <mergeCell ref="I8:I9"/>
    <mergeCell ref="A434:G434"/>
  </mergeCells>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444"/>
  <sheetViews>
    <sheetView topLeftCell="A382" workbookViewId="0">
      <selection activeCell="F391" sqref="F391:I391"/>
    </sheetView>
  </sheetViews>
  <sheetFormatPr defaultRowHeight="12.75" x14ac:dyDescent="0.35"/>
  <cols>
    <col min="5" max="5" width="13.3984375" customWidth="1"/>
  </cols>
  <sheetData>
    <row r="1" spans="1:18" ht="15" x14ac:dyDescent="0.4">
      <c r="A1" s="410" t="s">
        <v>193</v>
      </c>
      <c r="B1" s="344"/>
      <c r="C1" s="344"/>
      <c r="D1" s="344"/>
      <c r="E1" s="344"/>
      <c r="F1" s="344"/>
      <c r="G1" s="344"/>
      <c r="H1" s="344"/>
      <c r="I1" s="344"/>
      <c r="J1" s="344"/>
      <c r="K1" s="344"/>
      <c r="L1" s="344"/>
      <c r="M1" s="344"/>
      <c r="N1" s="344"/>
      <c r="O1" s="344"/>
      <c r="P1" s="344"/>
      <c r="Q1" s="344"/>
      <c r="R1" s="344"/>
    </row>
    <row r="2" spans="1:18" x14ac:dyDescent="0.35">
      <c r="F2" s="578"/>
      <c r="G2" s="594"/>
      <c r="H2" s="594"/>
      <c r="I2" s="579"/>
    </row>
    <row r="3" spans="1:18" ht="25.5" customHeight="1" x14ac:dyDescent="0.35">
      <c r="A3" s="868" t="s">
        <v>1196</v>
      </c>
      <c r="B3" s="740"/>
      <c r="C3" s="740"/>
      <c r="D3" s="740"/>
      <c r="E3" s="740"/>
      <c r="F3" s="740"/>
      <c r="G3" s="740"/>
      <c r="H3" s="740"/>
      <c r="I3" s="740"/>
      <c r="J3" s="543"/>
    </row>
    <row r="4" spans="1:18" x14ac:dyDescent="0.35">
      <c r="A4" s="544" t="s">
        <v>1195</v>
      </c>
      <c r="B4" s="115"/>
      <c r="C4" s="115"/>
      <c r="D4" s="115"/>
      <c r="E4" s="115"/>
      <c r="F4" s="545"/>
      <c r="G4" s="546"/>
      <c r="H4" s="546"/>
      <c r="I4" s="547"/>
      <c r="J4" s="155"/>
    </row>
    <row r="5" spans="1:18" x14ac:dyDescent="0.35">
      <c r="A5" s="548" t="s">
        <v>1097</v>
      </c>
      <c r="B5" s="548"/>
      <c r="C5" s="548"/>
      <c r="D5" s="155"/>
      <c r="E5" s="548"/>
      <c r="F5" s="545"/>
      <c r="G5" s="546"/>
      <c r="H5" s="549"/>
      <c r="I5" s="550"/>
      <c r="J5" s="155"/>
    </row>
    <row r="6" spans="1:18" ht="25.5" customHeight="1" x14ac:dyDescent="0.35">
      <c r="A6" s="862" t="s">
        <v>1197</v>
      </c>
      <c r="B6" s="740"/>
      <c r="C6" s="740"/>
      <c r="D6" s="740"/>
      <c r="E6" s="740"/>
      <c r="F6" s="740"/>
      <c r="G6" s="740"/>
      <c r="H6" s="740"/>
      <c r="I6" s="740"/>
      <c r="J6" s="155"/>
    </row>
    <row r="7" spans="1:18" ht="12.75" customHeight="1" x14ac:dyDescent="0.35">
      <c r="A7" s="551"/>
      <c r="B7" s="539"/>
      <c r="C7" s="539"/>
      <c r="D7" s="539"/>
      <c r="E7" s="539"/>
      <c r="F7" s="539"/>
      <c r="G7" s="539"/>
      <c r="H7" s="539"/>
      <c r="I7" s="539"/>
      <c r="J7" s="155"/>
    </row>
    <row r="8" spans="1:18" x14ac:dyDescent="0.35">
      <c r="A8" s="477" t="s">
        <v>591</v>
      </c>
      <c r="B8" s="477"/>
      <c r="C8" s="477"/>
      <c r="D8" s="477"/>
      <c r="E8" s="477"/>
      <c r="F8" s="848" t="s">
        <v>1601</v>
      </c>
      <c r="G8" s="850" t="s">
        <v>414</v>
      </c>
      <c r="H8" s="850"/>
      <c r="I8" s="850"/>
    </row>
    <row r="9" spans="1:18" ht="40.5" x14ac:dyDescent="0.35">
      <c r="A9" s="362"/>
      <c r="B9" s="362"/>
      <c r="C9" s="876" t="s">
        <v>1085</v>
      </c>
      <c r="D9" s="876"/>
      <c r="E9" s="876"/>
      <c r="F9" s="849"/>
      <c r="G9" s="363" t="s">
        <v>466</v>
      </c>
      <c r="H9" s="363" t="s">
        <v>233</v>
      </c>
      <c r="I9" s="363" t="s">
        <v>436</v>
      </c>
    </row>
    <row r="10" spans="1:18" x14ac:dyDescent="0.35">
      <c r="A10" s="78"/>
      <c r="B10" s="78"/>
      <c r="C10" s="78"/>
      <c r="D10" s="78"/>
      <c r="E10" s="78"/>
      <c r="F10" s="78"/>
      <c r="G10" s="78"/>
      <c r="H10" s="78"/>
      <c r="I10" s="78"/>
    </row>
    <row r="11" spans="1:18" x14ac:dyDescent="0.35">
      <c r="A11" s="561" t="s">
        <v>583</v>
      </c>
      <c r="B11" s="26" t="s">
        <v>592</v>
      </c>
      <c r="C11" s="562"/>
      <c r="D11" s="562"/>
      <c r="E11" s="562"/>
      <c r="F11" s="680">
        <v>30739</v>
      </c>
      <c r="G11" s="680">
        <v>66</v>
      </c>
      <c r="H11" s="680">
        <v>68</v>
      </c>
      <c r="I11" s="681">
        <v>34.4</v>
      </c>
    </row>
    <row r="12" spans="1:18" x14ac:dyDescent="0.35">
      <c r="A12" s="562"/>
      <c r="B12" s="562"/>
      <c r="C12" s="561"/>
      <c r="D12" s="561"/>
      <c r="E12" s="26"/>
      <c r="F12" s="680"/>
      <c r="G12" s="680"/>
      <c r="H12" s="680"/>
      <c r="I12" s="681"/>
    </row>
    <row r="13" spans="1:18" x14ac:dyDescent="0.35">
      <c r="A13" s="562"/>
      <c r="B13" s="562"/>
      <c r="C13" s="561" t="s">
        <v>1199</v>
      </c>
      <c r="D13" s="561" t="s">
        <v>5</v>
      </c>
      <c r="E13" s="26" t="s">
        <v>1200</v>
      </c>
      <c r="F13" s="680">
        <v>5837</v>
      </c>
      <c r="G13" s="680">
        <v>67</v>
      </c>
      <c r="H13" s="680">
        <v>69</v>
      </c>
      <c r="I13" s="681">
        <v>34.1</v>
      </c>
    </row>
    <row r="14" spans="1:18" x14ac:dyDescent="0.35">
      <c r="A14" s="562"/>
      <c r="B14" s="562"/>
      <c r="C14" s="561" t="s">
        <v>1201</v>
      </c>
      <c r="D14" s="561" t="s">
        <v>4</v>
      </c>
      <c r="E14" s="26" t="s">
        <v>594</v>
      </c>
      <c r="F14" s="680">
        <v>1282</v>
      </c>
      <c r="G14" s="680">
        <v>66</v>
      </c>
      <c r="H14" s="680">
        <v>69</v>
      </c>
      <c r="I14" s="681">
        <v>33.9</v>
      </c>
    </row>
    <row r="15" spans="1:18" x14ac:dyDescent="0.35">
      <c r="A15" s="562"/>
      <c r="B15" s="562"/>
      <c r="C15" s="561" t="s">
        <v>1202</v>
      </c>
      <c r="D15" s="561" t="s">
        <v>6</v>
      </c>
      <c r="E15" s="26" t="s">
        <v>595</v>
      </c>
      <c r="F15" s="680">
        <v>1206</v>
      </c>
      <c r="G15" s="680">
        <v>65</v>
      </c>
      <c r="H15" s="680">
        <v>68</v>
      </c>
      <c r="I15" s="681">
        <v>33.799999999999997</v>
      </c>
    </row>
    <row r="16" spans="1:18" x14ac:dyDescent="0.35">
      <c r="A16" s="562"/>
      <c r="B16" s="562"/>
      <c r="C16" s="561" t="s">
        <v>1203</v>
      </c>
      <c r="D16" s="561" t="s">
        <v>7</v>
      </c>
      <c r="E16" s="26" t="s">
        <v>596</v>
      </c>
      <c r="F16" s="680">
        <v>2089</v>
      </c>
      <c r="G16" s="680">
        <v>57</v>
      </c>
      <c r="H16" s="680">
        <v>60</v>
      </c>
      <c r="I16" s="681">
        <v>32.200000000000003</v>
      </c>
    </row>
    <row r="17" spans="1:9" x14ac:dyDescent="0.35">
      <c r="A17" s="562"/>
      <c r="B17" s="562"/>
      <c r="C17" s="561" t="s">
        <v>1204</v>
      </c>
      <c r="D17" s="682" t="s">
        <v>1086</v>
      </c>
      <c r="E17" s="683" t="s">
        <v>1128</v>
      </c>
      <c r="F17" s="680">
        <v>3285</v>
      </c>
      <c r="G17" s="680">
        <v>71</v>
      </c>
      <c r="H17" s="680">
        <v>73</v>
      </c>
      <c r="I17" s="681">
        <v>35.700000000000003</v>
      </c>
    </row>
    <row r="18" spans="1:9" x14ac:dyDescent="0.35">
      <c r="A18" s="562"/>
      <c r="B18" s="562"/>
      <c r="C18" s="561" t="s">
        <v>1205</v>
      </c>
      <c r="D18" s="561" t="s">
        <v>10</v>
      </c>
      <c r="E18" s="26" t="s">
        <v>597</v>
      </c>
      <c r="F18" s="680">
        <v>1645</v>
      </c>
      <c r="G18" s="680">
        <v>66</v>
      </c>
      <c r="H18" s="680">
        <v>68</v>
      </c>
      <c r="I18" s="681">
        <v>32.299999999999997</v>
      </c>
    </row>
    <row r="19" spans="1:9" x14ac:dyDescent="0.35">
      <c r="A19" s="562"/>
      <c r="B19" s="562"/>
      <c r="C19" s="561" t="s">
        <v>1206</v>
      </c>
      <c r="D19" s="561" t="s">
        <v>12</v>
      </c>
      <c r="E19" s="26" t="s">
        <v>598</v>
      </c>
      <c r="F19" s="680">
        <v>2537</v>
      </c>
      <c r="G19" s="680">
        <v>63</v>
      </c>
      <c r="H19" s="680">
        <v>65</v>
      </c>
      <c r="I19" s="681">
        <v>34.4</v>
      </c>
    </row>
    <row r="20" spans="1:9" x14ac:dyDescent="0.35">
      <c r="A20" s="562"/>
      <c r="B20" s="562"/>
      <c r="C20" s="84"/>
      <c r="D20" s="84"/>
      <c r="E20" s="33"/>
      <c r="F20" s="680"/>
      <c r="G20" s="680"/>
      <c r="H20" s="680"/>
      <c r="I20" s="681"/>
    </row>
    <row r="21" spans="1:9" x14ac:dyDescent="0.35">
      <c r="A21" s="562"/>
      <c r="B21" s="562"/>
      <c r="C21" s="561" t="s">
        <v>1207</v>
      </c>
      <c r="D21" s="561"/>
      <c r="E21" s="26" t="s">
        <v>600</v>
      </c>
      <c r="F21" s="680"/>
      <c r="G21" s="680"/>
      <c r="H21" s="680"/>
      <c r="I21" s="681"/>
    </row>
    <row r="22" spans="1:9" x14ac:dyDescent="0.35">
      <c r="A22" s="562"/>
      <c r="B22" s="562"/>
      <c r="C22" s="84" t="s">
        <v>1208</v>
      </c>
      <c r="D22" s="684" t="s">
        <v>1087</v>
      </c>
      <c r="E22" s="685" t="s">
        <v>250</v>
      </c>
      <c r="F22" s="680">
        <v>2250</v>
      </c>
      <c r="G22" s="680">
        <v>67</v>
      </c>
      <c r="H22" s="680">
        <v>68</v>
      </c>
      <c r="I22" s="681">
        <v>36.1</v>
      </c>
    </row>
    <row r="23" spans="1:9" x14ac:dyDescent="0.35">
      <c r="A23" s="562"/>
      <c r="B23" s="562"/>
      <c r="C23" s="84" t="s">
        <v>1209</v>
      </c>
      <c r="D23" s="84" t="s">
        <v>8</v>
      </c>
      <c r="E23" s="33" t="s">
        <v>253</v>
      </c>
      <c r="F23" s="680">
        <v>3379</v>
      </c>
      <c r="G23" s="680">
        <v>68</v>
      </c>
      <c r="H23" s="680">
        <v>70</v>
      </c>
      <c r="I23" s="681">
        <v>34.700000000000003</v>
      </c>
    </row>
    <row r="24" spans="1:9" x14ac:dyDescent="0.35">
      <c r="A24" s="562"/>
      <c r="B24" s="562"/>
      <c r="C24" s="84" t="s">
        <v>1210</v>
      </c>
      <c r="D24" s="84" t="s">
        <v>9</v>
      </c>
      <c r="E24" s="33" t="s">
        <v>254</v>
      </c>
      <c r="F24" s="680">
        <v>2362</v>
      </c>
      <c r="G24" s="680">
        <v>68</v>
      </c>
      <c r="H24" s="680">
        <v>70</v>
      </c>
      <c r="I24" s="681">
        <v>35.200000000000003</v>
      </c>
    </row>
    <row r="25" spans="1:9" x14ac:dyDescent="0.35">
      <c r="A25" s="562"/>
      <c r="B25" s="562"/>
      <c r="C25" s="84" t="s">
        <v>1211</v>
      </c>
      <c r="D25" s="84" t="s">
        <v>11</v>
      </c>
      <c r="E25" s="33" t="s">
        <v>257</v>
      </c>
      <c r="F25" s="680">
        <v>1677</v>
      </c>
      <c r="G25" s="680">
        <v>66</v>
      </c>
      <c r="H25" s="680">
        <v>68</v>
      </c>
      <c r="I25" s="681">
        <v>33.6</v>
      </c>
    </row>
    <row r="26" spans="1:9" x14ac:dyDescent="0.35">
      <c r="A26" s="562"/>
      <c r="B26" s="562"/>
      <c r="C26" s="84" t="s">
        <v>1212</v>
      </c>
      <c r="D26" s="84" t="s">
        <v>13</v>
      </c>
      <c r="E26" s="33" t="s">
        <v>259</v>
      </c>
      <c r="F26" s="680">
        <v>3190</v>
      </c>
      <c r="G26" s="680">
        <v>67</v>
      </c>
      <c r="H26" s="680">
        <v>68</v>
      </c>
      <c r="I26" s="681">
        <v>34.5</v>
      </c>
    </row>
    <row r="27" spans="1:9" x14ac:dyDescent="0.35">
      <c r="A27" s="562"/>
      <c r="B27" s="562"/>
      <c r="C27" s="33"/>
      <c r="D27" s="33"/>
      <c r="E27" s="33"/>
      <c r="F27" s="680"/>
      <c r="G27" s="680"/>
      <c r="H27" s="680"/>
      <c r="I27" s="681"/>
    </row>
    <row r="28" spans="1:9" x14ac:dyDescent="0.35">
      <c r="A28" s="561" t="s">
        <v>584</v>
      </c>
      <c r="B28" s="26" t="s">
        <v>601</v>
      </c>
      <c r="C28" s="562"/>
      <c r="D28" s="562"/>
      <c r="E28" s="562"/>
      <c r="F28" s="680">
        <v>88784</v>
      </c>
      <c r="G28" s="680">
        <v>64</v>
      </c>
      <c r="H28" s="680">
        <v>67</v>
      </c>
      <c r="I28" s="681">
        <v>33.9</v>
      </c>
    </row>
    <row r="29" spans="1:9" x14ac:dyDescent="0.35">
      <c r="A29" s="562"/>
      <c r="B29" s="562"/>
      <c r="C29" s="561"/>
      <c r="D29" s="561"/>
      <c r="E29" s="26"/>
      <c r="F29" s="680"/>
      <c r="G29" s="680"/>
      <c r="H29" s="680"/>
      <c r="I29" s="681"/>
    </row>
    <row r="30" spans="1:9" x14ac:dyDescent="0.35">
      <c r="A30" s="562"/>
      <c r="B30" s="562"/>
      <c r="C30" s="561" t="s">
        <v>1213</v>
      </c>
      <c r="D30" s="561" t="s">
        <v>15</v>
      </c>
      <c r="E30" s="26" t="s">
        <v>602</v>
      </c>
      <c r="F30" s="680">
        <v>2260</v>
      </c>
      <c r="G30" s="680">
        <v>60</v>
      </c>
      <c r="H30" s="680">
        <v>63</v>
      </c>
      <c r="I30" s="681">
        <v>33.6</v>
      </c>
    </row>
    <row r="31" spans="1:9" x14ac:dyDescent="0.35">
      <c r="A31" s="562"/>
      <c r="B31" s="562"/>
      <c r="C31" s="561" t="s">
        <v>1214</v>
      </c>
      <c r="D31" s="561" t="s">
        <v>16</v>
      </c>
      <c r="E31" s="26" t="s">
        <v>603</v>
      </c>
      <c r="F31" s="680">
        <v>1628</v>
      </c>
      <c r="G31" s="680">
        <v>63</v>
      </c>
      <c r="H31" s="680">
        <v>64</v>
      </c>
      <c r="I31" s="681">
        <v>33.299999999999997</v>
      </c>
    </row>
    <row r="32" spans="1:9" x14ac:dyDescent="0.35">
      <c r="A32" s="562"/>
      <c r="B32" s="562"/>
      <c r="C32" s="561" t="s">
        <v>1215</v>
      </c>
      <c r="D32" s="561" t="s">
        <v>19</v>
      </c>
      <c r="E32" s="26" t="s">
        <v>1216</v>
      </c>
      <c r="F32" s="680">
        <v>4266</v>
      </c>
      <c r="G32" s="680">
        <v>69</v>
      </c>
      <c r="H32" s="680">
        <v>71</v>
      </c>
      <c r="I32" s="681">
        <v>35.200000000000003</v>
      </c>
    </row>
    <row r="33" spans="1:9" x14ac:dyDescent="0.35">
      <c r="A33" s="562"/>
      <c r="B33" s="562"/>
      <c r="C33" s="561" t="s">
        <v>1217</v>
      </c>
      <c r="D33" s="561" t="s">
        <v>20</v>
      </c>
      <c r="E33" s="26" t="s">
        <v>1218</v>
      </c>
      <c r="F33" s="680">
        <v>3860</v>
      </c>
      <c r="G33" s="680">
        <v>69</v>
      </c>
      <c r="H33" s="680">
        <v>71</v>
      </c>
      <c r="I33" s="681">
        <v>35.9</v>
      </c>
    </row>
    <row r="34" spans="1:9" x14ac:dyDescent="0.35">
      <c r="A34" s="562"/>
      <c r="B34" s="562"/>
      <c r="C34" s="561" t="s">
        <v>1219</v>
      </c>
      <c r="D34" s="561" t="s">
        <v>22</v>
      </c>
      <c r="E34" s="26" t="s">
        <v>606</v>
      </c>
      <c r="F34" s="680">
        <v>1583</v>
      </c>
      <c r="G34" s="680">
        <v>58</v>
      </c>
      <c r="H34" s="680">
        <v>62</v>
      </c>
      <c r="I34" s="681">
        <v>32.299999999999997</v>
      </c>
    </row>
    <row r="35" spans="1:9" x14ac:dyDescent="0.35">
      <c r="A35" s="562"/>
      <c r="B35" s="562"/>
      <c r="C35" s="561" t="s">
        <v>1220</v>
      </c>
      <c r="D35" s="561" t="s">
        <v>35</v>
      </c>
      <c r="E35" s="26" t="s">
        <v>607</v>
      </c>
      <c r="F35" s="680">
        <v>2585</v>
      </c>
      <c r="G35" s="680">
        <v>70</v>
      </c>
      <c r="H35" s="680">
        <v>71</v>
      </c>
      <c r="I35" s="681">
        <v>35.700000000000003</v>
      </c>
    </row>
    <row r="36" spans="1:9" x14ac:dyDescent="0.35">
      <c r="A36" s="562"/>
      <c r="B36" s="562"/>
      <c r="C36" s="84"/>
      <c r="D36" s="84"/>
      <c r="E36" s="33"/>
      <c r="F36" s="680"/>
      <c r="G36" s="680"/>
      <c r="H36" s="680"/>
      <c r="I36" s="681"/>
    </row>
    <row r="37" spans="1:9" x14ac:dyDescent="0.35">
      <c r="A37" s="562"/>
      <c r="B37" s="562"/>
      <c r="C37" s="561">
        <v>16</v>
      </c>
      <c r="D37" s="561"/>
      <c r="E37" s="26" t="s">
        <v>608</v>
      </c>
      <c r="F37" s="680"/>
      <c r="G37" s="680"/>
      <c r="H37" s="680"/>
      <c r="I37" s="681"/>
    </row>
    <row r="38" spans="1:9" x14ac:dyDescent="0.35">
      <c r="A38" s="562"/>
      <c r="B38" s="562"/>
      <c r="C38" s="84" t="s">
        <v>1221</v>
      </c>
      <c r="D38" s="84" t="s">
        <v>609</v>
      </c>
      <c r="E38" s="33" t="s">
        <v>610</v>
      </c>
      <c r="F38" s="680">
        <v>1033</v>
      </c>
      <c r="G38" s="680">
        <v>59</v>
      </c>
      <c r="H38" s="680">
        <v>62</v>
      </c>
      <c r="I38" s="681">
        <v>32.9</v>
      </c>
    </row>
    <row r="39" spans="1:9" x14ac:dyDescent="0.35">
      <c r="A39" s="562"/>
      <c r="B39" s="562"/>
      <c r="C39" s="84" t="s">
        <v>1222</v>
      </c>
      <c r="D39" s="84" t="s">
        <v>611</v>
      </c>
      <c r="E39" s="33" t="s">
        <v>612</v>
      </c>
      <c r="F39" s="680">
        <v>706</v>
      </c>
      <c r="G39" s="680">
        <v>64</v>
      </c>
      <c r="H39" s="680">
        <v>65</v>
      </c>
      <c r="I39" s="681">
        <v>34</v>
      </c>
    </row>
    <row r="40" spans="1:9" x14ac:dyDescent="0.35">
      <c r="A40" s="562"/>
      <c r="B40" s="562"/>
      <c r="C40" s="84" t="s">
        <v>1223</v>
      </c>
      <c r="D40" s="84" t="s">
        <v>613</v>
      </c>
      <c r="E40" s="33" t="s">
        <v>614</v>
      </c>
      <c r="F40" s="680">
        <v>1267</v>
      </c>
      <c r="G40" s="680">
        <v>61</v>
      </c>
      <c r="H40" s="680">
        <v>63</v>
      </c>
      <c r="I40" s="681">
        <v>34</v>
      </c>
    </row>
    <row r="41" spans="1:9" x14ac:dyDescent="0.35">
      <c r="A41" s="562"/>
      <c r="B41" s="562"/>
      <c r="C41" s="84" t="s">
        <v>1224</v>
      </c>
      <c r="D41" s="84" t="s">
        <v>615</v>
      </c>
      <c r="E41" s="33" t="s">
        <v>616</v>
      </c>
      <c r="F41" s="680">
        <v>752</v>
      </c>
      <c r="G41" s="680">
        <v>62</v>
      </c>
      <c r="H41" s="680">
        <v>64</v>
      </c>
      <c r="I41" s="681">
        <v>32.5</v>
      </c>
    </row>
    <row r="42" spans="1:9" x14ac:dyDescent="0.35">
      <c r="A42" s="562"/>
      <c r="B42" s="562"/>
      <c r="C42" s="84" t="s">
        <v>1225</v>
      </c>
      <c r="D42" s="84" t="s">
        <v>617</v>
      </c>
      <c r="E42" s="33" t="s">
        <v>618</v>
      </c>
      <c r="F42" s="680">
        <v>477</v>
      </c>
      <c r="G42" s="680">
        <v>66</v>
      </c>
      <c r="H42" s="680">
        <v>68</v>
      </c>
      <c r="I42" s="681">
        <v>35.4</v>
      </c>
    </row>
    <row r="43" spans="1:9" x14ac:dyDescent="0.35">
      <c r="A43" s="562"/>
      <c r="B43" s="562"/>
      <c r="C43" s="84" t="s">
        <v>1226</v>
      </c>
      <c r="D43" s="84" t="s">
        <v>619</v>
      </c>
      <c r="E43" s="33" t="s">
        <v>620</v>
      </c>
      <c r="F43" s="680">
        <v>882</v>
      </c>
      <c r="G43" s="680">
        <v>69</v>
      </c>
      <c r="H43" s="680">
        <v>70</v>
      </c>
      <c r="I43" s="681">
        <v>35.1</v>
      </c>
    </row>
    <row r="44" spans="1:9" x14ac:dyDescent="0.35">
      <c r="A44" s="562"/>
      <c r="B44" s="562"/>
      <c r="C44" s="84"/>
      <c r="D44" s="84"/>
      <c r="E44" s="33"/>
      <c r="F44" s="680"/>
      <c r="G44" s="680"/>
      <c r="H44" s="680"/>
      <c r="I44" s="681"/>
    </row>
    <row r="45" spans="1:9" x14ac:dyDescent="0.35">
      <c r="A45" s="562"/>
      <c r="B45" s="562"/>
      <c r="C45" s="561" t="s">
        <v>1227</v>
      </c>
      <c r="D45" s="561"/>
      <c r="E45" s="26" t="s">
        <v>622</v>
      </c>
      <c r="F45" s="680"/>
      <c r="G45" s="680"/>
      <c r="H45" s="680"/>
      <c r="I45" s="681"/>
    </row>
    <row r="46" spans="1:9" x14ac:dyDescent="0.35">
      <c r="A46" s="562"/>
      <c r="B46" s="562"/>
      <c r="C46" s="84" t="s">
        <v>1228</v>
      </c>
      <c r="D46" s="84" t="s">
        <v>17</v>
      </c>
      <c r="E46" s="33" t="s">
        <v>263</v>
      </c>
      <c r="F46" s="680">
        <v>3928</v>
      </c>
      <c r="G46" s="680">
        <v>61</v>
      </c>
      <c r="H46" s="680">
        <v>65</v>
      </c>
      <c r="I46" s="681">
        <v>33.1</v>
      </c>
    </row>
    <row r="47" spans="1:9" x14ac:dyDescent="0.35">
      <c r="A47" s="562"/>
      <c r="B47" s="562"/>
      <c r="C47" s="84" t="s">
        <v>1229</v>
      </c>
      <c r="D47" s="84" t="s">
        <v>18</v>
      </c>
      <c r="E47" s="33" t="s">
        <v>264</v>
      </c>
      <c r="F47" s="680">
        <v>2505</v>
      </c>
      <c r="G47" s="680">
        <v>68</v>
      </c>
      <c r="H47" s="680">
        <v>69</v>
      </c>
      <c r="I47" s="681">
        <v>34.799999999999997</v>
      </c>
    </row>
    <row r="48" spans="1:9" x14ac:dyDescent="0.35">
      <c r="A48" s="562"/>
      <c r="B48" s="562"/>
      <c r="C48" s="84" t="s">
        <v>1230</v>
      </c>
      <c r="D48" s="84" t="s">
        <v>26</v>
      </c>
      <c r="E48" s="33" t="s">
        <v>272</v>
      </c>
      <c r="F48" s="680">
        <v>7333</v>
      </c>
      <c r="G48" s="680">
        <v>60</v>
      </c>
      <c r="H48" s="680">
        <v>64</v>
      </c>
      <c r="I48" s="681">
        <v>32.6</v>
      </c>
    </row>
    <row r="49" spans="1:9" x14ac:dyDescent="0.35">
      <c r="A49" s="562"/>
      <c r="B49" s="562"/>
      <c r="C49" s="84" t="s">
        <v>1231</v>
      </c>
      <c r="D49" s="84" t="s">
        <v>27</v>
      </c>
      <c r="E49" s="33" t="s">
        <v>623</v>
      </c>
      <c r="F49" s="680">
        <v>3422</v>
      </c>
      <c r="G49" s="680">
        <v>56</v>
      </c>
      <c r="H49" s="680">
        <v>60</v>
      </c>
      <c r="I49" s="681">
        <v>31.6</v>
      </c>
    </row>
    <row r="50" spans="1:9" x14ac:dyDescent="0.35">
      <c r="A50" s="562"/>
      <c r="B50" s="562"/>
      <c r="C50" s="84" t="s">
        <v>1232</v>
      </c>
      <c r="D50" s="84" t="s">
        <v>28</v>
      </c>
      <c r="E50" s="33" t="s">
        <v>274</v>
      </c>
      <c r="F50" s="680">
        <v>3038</v>
      </c>
      <c r="G50" s="680">
        <v>59</v>
      </c>
      <c r="H50" s="680">
        <v>63</v>
      </c>
      <c r="I50" s="681">
        <v>32.6</v>
      </c>
    </row>
    <row r="51" spans="1:9" x14ac:dyDescent="0.35">
      <c r="A51" s="562"/>
      <c r="B51" s="562"/>
      <c r="C51" s="84" t="s">
        <v>1233</v>
      </c>
      <c r="D51" s="84" t="s">
        <v>29</v>
      </c>
      <c r="E51" s="33" t="s">
        <v>275</v>
      </c>
      <c r="F51" s="680">
        <v>3294</v>
      </c>
      <c r="G51" s="680">
        <v>63</v>
      </c>
      <c r="H51" s="680">
        <v>66</v>
      </c>
      <c r="I51" s="681">
        <v>32.799999999999997</v>
      </c>
    </row>
    <row r="52" spans="1:9" x14ac:dyDescent="0.35">
      <c r="A52" s="562"/>
      <c r="B52" s="562"/>
      <c r="C52" s="84" t="s">
        <v>1234</v>
      </c>
      <c r="D52" s="84" t="s">
        <v>32</v>
      </c>
      <c r="E52" s="33" t="s">
        <v>278</v>
      </c>
      <c r="F52" s="680">
        <v>3513</v>
      </c>
      <c r="G52" s="680">
        <v>67</v>
      </c>
      <c r="H52" s="680">
        <v>70</v>
      </c>
      <c r="I52" s="681">
        <v>34.9</v>
      </c>
    </row>
    <row r="53" spans="1:9" x14ac:dyDescent="0.35">
      <c r="A53" s="562"/>
      <c r="B53" s="562"/>
      <c r="C53" s="84" t="s">
        <v>1235</v>
      </c>
      <c r="D53" s="84" t="s">
        <v>33</v>
      </c>
      <c r="E53" s="33" t="s">
        <v>279</v>
      </c>
      <c r="F53" s="680">
        <v>2979</v>
      </c>
      <c r="G53" s="680">
        <v>60</v>
      </c>
      <c r="H53" s="680">
        <v>63</v>
      </c>
      <c r="I53" s="681">
        <v>32.4</v>
      </c>
    </row>
    <row r="54" spans="1:9" x14ac:dyDescent="0.35">
      <c r="A54" s="562"/>
      <c r="B54" s="562"/>
      <c r="C54" s="84" t="s">
        <v>1236</v>
      </c>
      <c r="D54" s="84" t="s">
        <v>34</v>
      </c>
      <c r="E54" s="33" t="s">
        <v>280</v>
      </c>
      <c r="F54" s="680">
        <v>3125</v>
      </c>
      <c r="G54" s="680">
        <v>72</v>
      </c>
      <c r="H54" s="680">
        <v>74</v>
      </c>
      <c r="I54" s="681">
        <v>37.1</v>
      </c>
    </row>
    <row r="55" spans="1:9" x14ac:dyDescent="0.35">
      <c r="A55" s="562"/>
      <c r="B55" s="562"/>
      <c r="C55" s="84" t="s">
        <v>1237</v>
      </c>
      <c r="D55" s="84" t="s">
        <v>36</v>
      </c>
      <c r="E55" s="33" t="s">
        <v>282</v>
      </c>
      <c r="F55" s="680">
        <v>3997</v>
      </c>
      <c r="G55" s="680">
        <v>63</v>
      </c>
      <c r="H55" s="680">
        <v>67</v>
      </c>
      <c r="I55" s="681">
        <v>33.200000000000003</v>
      </c>
    </row>
    <row r="56" spans="1:9" x14ac:dyDescent="0.35">
      <c r="A56" s="562"/>
      <c r="B56" s="562"/>
      <c r="C56" s="84"/>
      <c r="D56" s="84"/>
      <c r="E56" s="33"/>
      <c r="F56" s="680"/>
      <c r="G56" s="680"/>
      <c r="H56" s="680"/>
      <c r="I56" s="681"/>
    </row>
    <row r="57" spans="1:9" x14ac:dyDescent="0.35">
      <c r="A57" s="562"/>
      <c r="B57" s="562"/>
      <c r="C57" s="561">
        <v>30</v>
      </c>
      <c r="D57" s="561"/>
      <c r="E57" s="26" t="s">
        <v>624</v>
      </c>
      <c r="F57" s="680"/>
      <c r="G57" s="680"/>
      <c r="H57" s="680"/>
      <c r="I57" s="681"/>
    </row>
    <row r="58" spans="1:9" x14ac:dyDescent="0.35">
      <c r="A58" s="562"/>
      <c r="B58" s="562"/>
      <c r="C58" s="84" t="s">
        <v>1238</v>
      </c>
      <c r="D58" s="84" t="s">
        <v>625</v>
      </c>
      <c r="E58" s="33" t="s">
        <v>626</v>
      </c>
      <c r="F58" s="680">
        <v>1155</v>
      </c>
      <c r="G58" s="680">
        <v>60</v>
      </c>
      <c r="H58" s="680">
        <v>64</v>
      </c>
      <c r="I58" s="681">
        <v>33.4</v>
      </c>
    </row>
    <row r="59" spans="1:9" x14ac:dyDescent="0.35">
      <c r="A59" s="562"/>
      <c r="B59" s="562"/>
      <c r="C59" s="84" t="s">
        <v>1239</v>
      </c>
      <c r="D59" s="84" t="s">
        <v>627</v>
      </c>
      <c r="E59" s="33" t="s">
        <v>628</v>
      </c>
      <c r="F59" s="680">
        <v>1392</v>
      </c>
      <c r="G59" s="680">
        <v>71</v>
      </c>
      <c r="H59" s="680">
        <v>73</v>
      </c>
      <c r="I59" s="681">
        <v>35.700000000000003</v>
      </c>
    </row>
    <row r="60" spans="1:9" x14ac:dyDescent="0.35">
      <c r="A60" s="562"/>
      <c r="B60" s="562"/>
      <c r="C60" s="84" t="s">
        <v>1240</v>
      </c>
      <c r="D60" s="84" t="s">
        <v>629</v>
      </c>
      <c r="E60" s="33" t="s">
        <v>630</v>
      </c>
      <c r="F60" s="680">
        <v>765</v>
      </c>
      <c r="G60" s="680">
        <v>73</v>
      </c>
      <c r="H60" s="680">
        <v>74</v>
      </c>
      <c r="I60" s="681">
        <v>36.799999999999997</v>
      </c>
    </row>
    <row r="61" spans="1:9" x14ac:dyDescent="0.35">
      <c r="A61" s="562"/>
      <c r="B61" s="562"/>
      <c r="C61" s="84" t="s">
        <v>1241</v>
      </c>
      <c r="D61" s="84" t="s">
        <v>631</v>
      </c>
      <c r="E61" s="33" t="s">
        <v>632</v>
      </c>
      <c r="F61" s="680">
        <v>1125</v>
      </c>
      <c r="G61" s="680">
        <v>60</v>
      </c>
      <c r="H61" s="680">
        <v>63</v>
      </c>
      <c r="I61" s="681">
        <v>33.200000000000003</v>
      </c>
    </row>
    <row r="62" spans="1:9" x14ac:dyDescent="0.35">
      <c r="A62" s="562"/>
      <c r="B62" s="562"/>
      <c r="C62" s="84" t="s">
        <v>1242</v>
      </c>
      <c r="D62" s="84" t="s">
        <v>633</v>
      </c>
      <c r="E62" s="33" t="s">
        <v>634</v>
      </c>
      <c r="F62" s="680">
        <v>1604</v>
      </c>
      <c r="G62" s="680">
        <v>68</v>
      </c>
      <c r="H62" s="680">
        <v>70</v>
      </c>
      <c r="I62" s="681">
        <v>35.4</v>
      </c>
    </row>
    <row r="63" spans="1:9" x14ac:dyDescent="0.35">
      <c r="A63" s="562"/>
      <c r="B63" s="562"/>
      <c r="C63" s="84" t="s">
        <v>1243</v>
      </c>
      <c r="D63" s="84" t="s">
        <v>635</v>
      </c>
      <c r="E63" s="33" t="s">
        <v>636</v>
      </c>
      <c r="F63" s="680">
        <v>1334</v>
      </c>
      <c r="G63" s="680">
        <v>60</v>
      </c>
      <c r="H63" s="680">
        <v>63</v>
      </c>
      <c r="I63" s="681">
        <v>33.299999999999997</v>
      </c>
    </row>
    <row r="64" spans="1:9" x14ac:dyDescent="0.35">
      <c r="A64" s="562"/>
      <c r="B64" s="562"/>
      <c r="C64" s="84" t="s">
        <v>1244</v>
      </c>
      <c r="D64" s="84" t="s">
        <v>637</v>
      </c>
      <c r="E64" s="33" t="s">
        <v>638</v>
      </c>
      <c r="F64" s="680">
        <v>1833</v>
      </c>
      <c r="G64" s="680">
        <v>64</v>
      </c>
      <c r="H64" s="680">
        <v>68</v>
      </c>
      <c r="I64" s="681">
        <v>34.200000000000003</v>
      </c>
    </row>
    <row r="65" spans="1:9" x14ac:dyDescent="0.35">
      <c r="A65" s="562"/>
      <c r="B65" s="562"/>
      <c r="C65" s="84" t="s">
        <v>1245</v>
      </c>
      <c r="D65" s="84" t="s">
        <v>639</v>
      </c>
      <c r="E65" s="33" t="s">
        <v>640</v>
      </c>
      <c r="F65" s="680">
        <v>509</v>
      </c>
      <c r="G65" s="680">
        <v>77</v>
      </c>
      <c r="H65" s="680">
        <v>78</v>
      </c>
      <c r="I65" s="681">
        <v>37.700000000000003</v>
      </c>
    </row>
    <row r="66" spans="1:9" x14ac:dyDescent="0.35">
      <c r="A66" s="562"/>
      <c r="B66" s="562"/>
      <c r="C66" s="84" t="s">
        <v>1246</v>
      </c>
      <c r="D66" s="84" t="s">
        <v>641</v>
      </c>
      <c r="E66" s="33" t="s">
        <v>642</v>
      </c>
      <c r="F66" s="680">
        <v>887</v>
      </c>
      <c r="G66" s="680">
        <v>69</v>
      </c>
      <c r="H66" s="680">
        <v>71</v>
      </c>
      <c r="I66" s="681">
        <v>34.799999999999997</v>
      </c>
    </row>
    <row r="67" spans="1:9" x14ac:dyDescent="0.35">
      <c r="A67" s="562"/>
      <c r="B67" s="562"/>
      <c r="C67" s="84" t="s">
        <v>1247</v>
      </c>
      <c r="D67" s="84" t="s">
        <v>643</v>
      </c>
      <c r="E67" s="33" t="s">
        <v>644</v>
      </c>
      <c r="F67" s="680">
        <v>1323</v>
      </c>
      <c r="G67" s="680">
        <v>69</v>
      </c>
      <c r="H67" s="680">
        <v>70</v>
      </c>
      <c r="I67" s="681">
        <v>35.200000000000003</v>
      </c>
    </row>
    <row r="68" spans="1:9" x14ac:dyDescent="0.35">
      <c r="A68" s="562"/>
      <c r="B68" s="562"/>
      <c r="C68" s="84" t="s">
        <v>1248</v>
      </c>
      <c r="D68" s="84" t="s">
        <v>645</v>
      </c>
      <c r="E68" s="33" t="s">
        <v>646</v>
      </c>
      <c r="F68" s="680">
        <v>1194</v>
      </c>
      <c r="G68" s="680">
        <v>69</v>
      </c>
      <c r="H68" s="680">
        <v>71</v>
      </c>
      <c r="I68" s="681">
        <v>35.1</v>
      </c>
    </row>
    <row r="69" spans="1:9" x14ac:dyDescent="0.35">
      <c r="A69" s="562"/>
      <c r="B69" s="562"/>
      <c r="C69" s="84" t="s">
        <v>1249</v>
      </c>
      <c r="D69" s="84" t="s">
        <v>647</v>
      </c>
      <c r="E69" s="33" t="s">
        <v>648</v>
      </c>
      <c r="F69" s="680">
        <v>1049</v>
      </c>
      <c r="G69" s="680">
        <v>72</v>
      </c>
      <c r="H69" s="680">
        <v>74</v>
      </c>
      <c r="I69" s="681">
        <v>35.9</v>
      </c>
    </row>
    <row r="70" spans="1:9" x14ac:dyDescent="0.35">
      <c r="A70" s="562"/>
      <c r="B70" s="562"/>
      <c r="C70" s="84"/>
      <c r="D70" s="84"/>
      <c r="E70" s="33"/>
      <c r="F70" s="680"/>
      <c r="G70" s="680"/>
      <c r="H70" s="680"/>
      <c r="I70" s="681"/>
    </row>
    <row r="71" spans="1:9" x14ac:dyDescent="0.35">
      <c r="A71" s="562"/>
      <c r="B71" s="562"/>
      <c r="C71" s="561" t="s">
        <v>1250</v>
      </c>
      <c r="D71" s="561"/>
      <c r="E71" s="26" t="s">
        <v>650</v>
      </c>
      <c r="F71" s="680"/>
      <c r="G71" s="680"/>
      <c r="H71" s="680"/>
      <c r="I71" s="681"/>
    </row>
    <row r="72" spans="1:9" x14ac:dyDescent="0.35">
      <c r="A72" s="562"/>
      <c r="B72" s="562"/>
      <c r="C72" s="84" t="s">
        <v>1251</v>
      </c>
      <c r="D72" s="84" t="s">
        <v>23</v>
      </c>
      <c r="E72" s="33" t="s">
        <v>651</v>
      </c>
      <c r="F72" s="680">
        <v>1908</v>
      </c>
      <c r="G72" s="680">
        <v>66</v>
      </c>
      <c r="H72" s="680">
        <v>66</v>
      </c>
      <c r="I72" s="681">
        <v>33.799999999999997</v>
      </c>
    </row>
    <row r="73" spans="1:9" x14ac:dyDescent="0.35">
      <c r="A73" s="562"/>
      <c r="B73" s="562"/>
      <c r="C73" s="84" t="s">
        <v>1252</v>
      </c>
      <c r="D73" s="84" t="s">
        <v>25</v>
      </c>
      <c r="E73" s="33" t="s">
        <v>271</v>
      </c>
      <c r="F73" s="680">
        <v>5316</v>
      </c>
      <c r="G73" s="680">
        <v>58</v>
      </c>
      <c r="H73" s="680">
        <v>60</v>
      </c>
      <c r="I73" s="681">
        <v>32.9</v>
      </c>
    </row>
    <row r="74" spans="1:9" x14ac:dyDescent="0.35">
      <c r="A74" s="562"/>
      <c r="B74" s="562"/>
      <c r="C74" s="84" t="s">
        <v>1253</v>
      </c>
      <c r="D74" s="84" t="s">
        <v>30</v>
      </c>
      <c r="E74" s="33" t="s">
        <v>276</v>
      </c>
      <c r="F74" s="680">
        <v>3002</v>
      </c>
      <c r="G74" s="680">
        <v>68</v>
      </c>
      <c r="H74" s="680">
        <v>70</v>
      </c>
      <c r="I74" s="681">
        <v>34.299999999999997</v>
      </c>
    </row>
    <row r="75" spans="1:9" x14ac:dyDescent="0.35">
      <c r="A75" s="562"/>
      <c r="B75" s="562"/>
      <c r="C75" s="84" t="s">
        <v>1254</v>
      </c>
      <c r="D75" s="84" t="s">
        <v>31</v>
      </c>
      <c r="E75" s="33" t="s">
        <v>277</v>
      </c>
      <c r="F75" s="680">
        <v>2109</v>
      </c>
      <c r="G75" s="680">
        <v>64</v>
      </c>
      <c r="H75" s="680">
        <v>66</v>
      </c>
      <c r="I75" s="681">
        <v>33.4</v>
      </c>
    </row>
    <row r="76" spans="1:9" x14ac:dyDescent="0.35">
      <c r="A76" s="562"/>
      <c r="B76" s="562"/>
      <c r="C76" s="84" t="s">
        <v>1255</v>
      </c>
      <c r="D76" s="84" t="s">
        <v>37</v>
      </c>
      <c r="E76" s="33" t="s">
        <v>283</v>
      </c>
      <c r="F76" s="680">
        <v>3846</v>
      </c>
      <c r="G76" s="680">
        <v>68</v>
      </c>
      <c r="H76" s="680">
        <v>70</v>
      </c>
      <c r="I76" s="681">
        <v>33.9</v>
      </c>
    </row>
    <row r="77" spans="1:9" x14ac:dyDescent="0.35">
      <c r="A77" s="562"/>
      <c r="B77" s="562"/>
      <c r="C77" s="84"/>
      <c r="D77" s="84"/>
      <c r="E77" s="33"/>
      <c r="F77" s="680"/>
      <c r="G77" s="680"/>
      <c r="H77" s="680"/>
      <c r="I77" s="681"/>
    </row>
    <row r="78" spans="1:9" x14ac:dyDescent="0.35">
      <c r="A78" s="561" t="s">
        <v>585</v>
      </c>
      <c r="B78" s="26" t="s">
        <v>653</v>
      </c>
      <c r="C78" s="562"/>
      <c r="D78" s="562"/>
      <c r="E78" s="562"/>
      <c r="F78" s="680">
        <v>66292</v>
      </c>
      <c r="G78" s="680">
        <v>65</v>
      </c>
      <c r="H78" s="680">
        <v>67</v>
      </c>
      <c r="I78" s="681">
        <v>33.9</v>
      </c>
    </row>
    <row r="79" spans="1:9" x14ac:dyDescent="0.35">
      <c r="A79" s="562"/>
      <c r="B79" s="562"/>
      <c r="C79" s="561"/>
      <c r="D79" s="561"/>
      <c r="E79" s="26"/>
      <c r="F79" s="680"/>
      <c r="G79" s="680"/>
      <c r="H79" s="680"/>
      <c r="I79" s="681"/>
    </row>
    <row r="80" spans="1:9" x14ac:dyDescent="0.35">
      <c r="A80" s="562"/>
      <c r="B80" s="562"/>
      <c r="C80" s="561" t="s">
        <v>1256</v>
      </c>
      <c r="D80" s="561" t="s">
        <v>43</v>
      </c>
      <c r="E80" s="26" t="s">
        <v>654</v>
      </c>
      <c r="F80" s="680">
        <v>3350</v>
      </c>
      <c r="G80" s="680">
        <v>68</v>
      </c>
      <c r="H80" s="680">
        <v>69</v>
      </c>
      <c r="I80" s="681">
        <v>35.4</v>
      </c>
    </row>
    <row r="81" spans="1:9" x14ac:dyDescent="0.35">
      <c r="A81" s="562"/>
      <c r="B81" s="562"/>
      <c r="C81" s="561" t="s">
        <v>1257</v>
      </c>
      <c r="D81" s="561" t="s">
        <v>44</v>
      </c>
      <c r="E81" s="26" t="s">
        <v>1258</v>
      </c>
      <c r="F81" s="680">
        <v>3566</v>
      </c>
      <c r="G81" s="680">
        <v>60</v>
      </c>
      <c r="H81" s="680">
        <v>65</v>
      </c>
      <c r="I81" s="681">
        <v>32.5</v>
      </c>
    </row>
    <row r="82" spans="1:9" x14ac:dyDescent="0.35">
      <c r="A82" s="562"/>
      <c r="B82" s="562"/>
      <c r="C82" s="561" t="s">
        <v>1259</v>
      </c>
      <c r="D82" s="561" t="s">
        <v>47</v>
      </c>
      <c r="E82" s="26" t="s">
        <v>656</v>
      </c>
      <c r="F82" s="680">
        <v>1977</v>
      </c>
      <c r="G82" s="680">
        <v>68</v>
      </c>
      <c r="H82" s="680">
        <v>70</v>
      </c>
      <c r="I82" s="681">
        <v>33.9</v>
      </c>
    </row>
    <row r="83" spans="1:9" x14ac:dyDescent="0.35">
      <c r="A83" s="562"/>
      <c r="B83" s="562"/>
      <c r="C83" s="561" t="s">
        <v>1260</v>
      </c>
      <c r="D83" s="561" t="s">
        <v>48</v>
      </c>
      <c r="E83" s="26" t="s">
        <v>657</v>
      </c>
      <c r="F83" s="680">
        <v>1981</v>
      </c>
      <c r="G83" s="680">
        <v>73</v>
      </c>
      <c r="H83" s="680">
        <v>74</v>
      </c>
      <c r="I83" s="681">
        <v>34.5</v>
      </c>
    </row>
    <row r="84" spans="1:9" x14ac:dyDescent="0.35">
      <c r="A84" s="562"/>
      <c r="B84" s="562"/>
      <c r="C84" s="561" t="s">
        <v>1261</v>
      </c>
      <c r="D84" s="561" t="s">
        <v>53</v>
      </c>
      <c r="E84" s="26" t="s">
        <v>658</v>
      </c>
      <c r="F84" s="680">
        <v>1996</v>
      </c>
      <c r="G84" s="680">
        <v>73</v>
      </c>
      <c r="H84" s="680">
        <v>74</v>
      </c>
      <c r="I84" s="681">
        <v>35.299999999999997</v>
      </c>
    </row>
    <row r="85" spans="1:9" x14ac:dyDescent="0.35">
      <c r="A85" s="562"/>
      <c r="B85" s="562"/>
      <c r="C85" s="84"/>
      <c r="D85" s="84"/>
      <c r="E85" s="33"/>
      <c r="F85" s="680"/>
      <c r="G85" s="680"/>
      <c r="H85" s="680"/>
      <c r="I85" s="681"/>
    </row>
    <row r="86" spans="1:9" x14ac:dyDescent="0.35">
      <c r="A86" s="562"/>
      <c r="B86" s="562"/>
      <c r="C86" s="561">
        <v>36</v>
      </c>
      <c r="D86" s="561"/>
      <c r="E86" s="26" t="s">
        <v>659</v>
      </c>
      <c r="F86" s="680"/>
      <c r="G86" s="680"/>
      <c r="H86" s="680"/>
      <c r="I86" s="681"/>
    </row>
    <row r="87" spans="1:9" x14ac:dyDescent="0.35">
      <c r="A87" s="562"/>
      <c r="B87" s="562"/>
      <c r="C87" s="84" t="s">
        <v>1262</v>
      </c>
      <c r="D87" s="84" t="s">
        <v>660</v>
      </c>
      <c r="E87" s="33" t="s">
        <v>661</v>
      </c>
      <c r="F87" s="680">
        <v>518</v>
      </c>
      <c r="G87" s="680">
        <v>70</v>
      </c>
      <c r="H87" s="680">
        <v>70</v>
      </c>
      <c r="I87" s="681">
        <v>34.700000000000003</v>
      </c>
    </row>
    <row r="88" spans="1:9" x14ac:dyDescent="0.35">
      <c r="A88" s="562"/>
      <c r="B88" s="562"/>
      <c r="C88" s="84" t="s">
        <v>1263</v>
      </c>
      <c r="D88" s="84" t="s">
        <v>662</v>
      </c>
      <c r="E88" s="33" t="s">
        <v>663</v>
      </c>
      <c r="F88" s="680">
        <v>849</v>
      </c>
      <c r="G88" s="680">
        <v>71</v>
      </c>
      <c r="H88" s="680">
        <v>73</v>
      </c>
      <c r="I88" s="681">
        <v>35.200000000000003</v>
      </c>
    </row>
    <row r="89" spans="1:9" x14ac:dyDescent="0.35">
      <c r="A89" s="562"/>
      <c r="B89" s="562"/>
      <c r="C89" s="84" t="s">
        <v>1264</v>
      </c>
      <c r="D89" s="84" t="s">
        <v>664</v>
      </c>
      <c r="E89" s="33" t="s">
        <v>665</v>
      </c>
      <c r="F89" s="680">
        <v>1637</v>
      </c>
      <c r="G89" s="680">
        <v>72</v>
      </c>
      <c r="H89" s="680">
        <v>74</v>
      </c>
      <c r="I89" s="681">
        <v>35.1</v>
      </c>
    </row>
    <row r="90" spans="1:9" x14ac:dyDescent="0.35">
      <c r="A90" s="562"/>
      <c r="B90" s="562"/>
      <c r="C90" s="84" t="s">
        <v>1265</v>
      </c>
      <c r="D90" s="84" t="s">
        <v>666</v>
      </c>
      <c r="E90" s="33" t="s">
        <v>667</v>
      </c>
      <c r="F90" s="680">
        <v>560</v>
      </c>
      <c r="G90" s="680">
        <v>62</v>
      </c>
      <c r="H90" s="680">
        <v>67</v>
      </c>
      <c r="I90" s="681">
        <v>34.1</v>
      </c>
    </row>
    <row r="91" spans="1:9" x14ac:dyDescent="0.35">
      <c r="A91" s="562"/>
      <c r="B91" s="562"/>
      <c r="C91" s="84" t="s">
        <v>1266</v>
      </c>
      <c r="D91" s="84" t="s">
        <v>668</v>
      </c>
      <c r="E91" s="33" t="s">
        <v>669</v>
      </c>
      <c r="F91" s="680">
        <v>549</v>
      </c>
      <c r="G91" s="680">
        <v>64</v>
      </c>
      <c r="H91" s="680">
        <v>67</v>
      </c>
      <c r="I91" s="681">
        <v>33.9</v>
      </c>
    </row>
    <row r="92" spans="1:9" x14ac:dyDescent="0.35">
      <c r="A92" s="562"/>
      <c r="B92" s="562"/>
      <c r="C92" s="84" t="s">
        <v>1267</v>
      </c>
      <c r="D92" s="84" t="s">
        <v>670</v>
      </c>
      <c r="E92" s="33" t="s">
        <v>671</v>
      </c>
      <c r="F92" s="680">
        <v>1068</v>
      </c>
      <c r="G92" s="680">
        <v>60</v>
      </c>
      <c r="H92" s="680">
        <v>63</v>
      </c>
      <c r="I92" s="681">
        <v>32.700000000000003</v>
      </c>
    </row>
    <row r="93" spans="1:9" x14ac:dyDescent="0.35">
      <c r="A93" s="562"/>
      <c r="B93" s="562"/>
      <c r="C93" s="84" t="s">
        <v>1268</v>
      </c>
      <c r="D93" s="84" t="s">
        <v>672</v>
      </c>
      <c r="E93" s="33" t="s">
        <v>673</v>
      </c>
      <c r="F93" s="680">
        <v>975</v>
      </c>
      <c r="G93" s="680">
        <v>69</v>
      </c>
      <c r="H93" s="680">
        <v>72</v>
      </c>
      <c r="I93" s="681">
        <v>34.1</v>
      </c>
    </row>
    <row r="94" spans="1:9" x14ac:dyDescent="0.35">
      <c r="A94" s="562"/>
      <c r="B94" s="562"/>
      <c r="C94" s="84"/>
      <c r="D94" s="84"/>
      <c r="E94" s="33"/>
      <c r="F94" s="680"/>
      <c r="G94" s="680"/>
      <c r="H94" s="680"/>
      <c r="I94" s="681"/>
    </row>
    <row r="95" spans="1:9" x14ac:dyDescent="0.35">
      <c r="A95" s="562"/>
      <c r="B95" s="562"/>
      <c r="C95" s="561" t="s">
        <v>1269</v>
      </c>
      <c r="D95" s="561"/>
      <c r="E95" s="26" t="s">
        <v>675</v>
      </c>
      <c r="F95" s="680"/>
      <c r="G95" s="680"/>
      <c r="H95" s="680"/>
      <c r="I95" s="681"/>
    </row>
    <row r="96" spans="1:9" x14ac:dyDescent="0.35">
      <c r="A96" s="562"/>
      <c r="B96" s="562"/>
      <c r="C96" s="84" t="s">
        <v>1270</v>
      </c>
      <c r="D96" s="84" t="s">
        <v>39</v>
      </c>
      <c r="E96" s="33" t="s">
        <v>284</v>
      </c>
      <c r="F96" s="680">
        <v>3050</v>
      </c>
      <c r="G96" s="680">
        <v>63</v>
      </c>
      <c r="H96" s="680">
        <v>66</v>
      </c>
      <c r="I96" s="681">
        <v>33.299999999999997</v>
      </c>
    </row>
    <row r="97" spans="1:9" x14ac:dyDescent="0.35">
      <c r="A97" s="562"/>
      <c r="B97" s="562"/>
      <c r="C97" s="84" t="s">
        <v>1271</v>
      </c>
      <c r="D97" s="84" t="s">
        <v>42</v>
      </c>
      <c r="E97" s="33" t="s">
        <v>287</v>
      </c>
      <c r="F97" s="680">
        <v>3877</v>
      </c>
      <c r="G97" s="680">
        <v>67</v>
      </c>
      <c r="H97" s="680">
        <v>70</v>
      </c>
      <c r="I97" s="681">
        <v>34.299999999999997</v>
      </c>
    </row>
    <row r="98" spans="1:9" x14ac:dyDescent="0.35">
      <c r="A98" s="562"/>
      <c r="B98" s="562"/>
      <c r="C98" s="84" t="s">
        <v>1272</v>
      </c>
      <c r="D98" s="84" t="s">
        <v>50</v>
      </c>
      <c r="E98" s="33" t="s">
        <v>676</v>
      </c>
      <c r="F98" s="680">
        <v>3256</v>
      </c>
      <c r="G98" s="680">
        <v>69</v>
      </c>
      <c r="H98" s="680">
        <v>70</v>
      </c>
      <c r="I98" s="681">
        <v>34.4</v>
      </c>
    </row>
    <row r="99" spans="1:9" x14ac:dyDescent="0.35">
      <c r="A99" s="562"/>
      <c r="B99" s="562"/>
      <c r="C99" s="84" t="s">
        <v>1273</v>
      </c>
      <c r="D99" s="84" t="s">
        <v>51</v>
      </c>
      <c r="E99" s="33" t="s">
        <v>296</v>
      </c>
      <c r="F99" s="680">
        <v>6448</v>
      </c>
      <c r="G99" s="680">
        <v>68</v>
      </c>
      <c r="H99" s="680">
        <v>69</v>
      </c>
      <c r="I99" s="681">
        <v>34</v>
      </c>
    </row>
    <row r="100" spans="1:9" x14ac:dyDescent="0.35">
      <c r="A100" s="562"/>
      <c r="B100" s="562"/>
      <c r="C100" s="84"/>
      <c r="D100" s="84"/>
      <c r="E100" s="33"/>
      <c r="F100" s="680"/>
      <c r="G100" s="680"/>
      <c r="H100" s="680"/>
      <c r="I100" s="681"/>
    </row>
    <row r="101" spans="1:9" x14ac:dyDescent="0.35">
      <c r="A101" s="562"/>
      <c r="B101" s="562"/>
      <c r="C101" s="561" t="s">
        <v>1274</v>
      </c>
      <c r="D101" s="561"/>
      <c r="E101" s="26" t="s">
        <v>678</v>
      </c>
      <c r="F101" s="680"/>
      <c r="G101" s="680"/>
      <c r="H101" s="680"/>
      <c r="I101" s="681"/>
    </row>
    <row r="102" spans="1:9" x14ac:dyDescent="0.35">
      <c r="A102" s="562"/>
      <c r="B102" s="562"/>
      <c r="C102" s="84" t="s">
        <v>1275</v>
      </c>
      <c r="D102" s="84" t="s">
        <v>40</v>
      </c>
      <c r="E102" s="33" t="s">
        <v>285</v>
      </c>
      <c r="F102" s="680">
        <v>8124</v>
      </c>
      <c r="G102" s="680">
        <v>63</v>
      </c>
      <c r="H102" s="680">
        <v>66</v>
      </c>
      <c r="I102" s="681">
        <v>33.700000000000003</v>
      </c>
    </row>
    <row r="103" spans="1:9" x14ac:dyDescent="0.35">
      <c r="A103" s="562"/>
      <c r="B103" s="562"/>
      <c r="C103" s="84" t="s">
        <v>1276</v>
      </c>
      <c r="D103" s="84" t="s">
        <v>41</v>
      </c>
      <c r="E103" s="33" t="s">
        <v>286</v>
      </c>
      <c r="F103" s="680">
        <v>2625</v>
      </c>
      <c r="G103" s="680">
        <v>64</v>
      </c>
      <c r="H103" s="680">
        <v>67</v>
      </c>
      <c r="I103" s="681">
        <v>33.799999999999997</v>
      </c>
    </row>
    <row r="104" spans="1:9" x14ac:dyDescent="0.35">
      <c r="A104" s="562"/>
      <c r="B104" s="562"/>
      <c r="C104" s="84" t="s">
        <v>1277</v>
      </c>
      <c r="D104" s="84" t="s">
        <v>45</v>
      </c>
      <c r="E104" s="33" t="s">
        <v>679</v>
      </c>
      <c r="F104" s="680">
        <v>5756</v>
      </c>
      <c r="G104" s="680">
        <v>65</v>
      </c>
      <c r="H104" s="680">
        <v>67</v>
      </c>
      <c r="I104" s="681">
        <v>34.299999999999997</v>
      </c>
    </row>
    <row r="105" spans="1:9" x14ac:dyDescent="0.35">
      <c r="A105" s="562"/>
      <c r="B105" s="562"/>
      <c r="C105" s="84" t="s">
        <v>1278</v>
      </c>
      <c r="D105" s="84" t="s">
        <v>46</v>
      </c>
      <c r="E105" s="33" t="s">
        <v>291</v>
      </c>
      <c r="F105" s="680">
        <v>9958</v>
      </c>
      <c r="G105" s="680">
        <v>60</v>
      </c>
      <c r="H105" s="680">
        <v>63</v>
      </c>
      <c r="I105" s="681">
        <v>33.5</v>
      </c>
    </row>
    <row r="106" spans="1:9" x14ac:dyDescent="0.35">
      <c r="A106" s="562"/>
      <c r="B106" s="562"/>
      <c r="C106" s="84" t="s">
        <v>1279</v>
      </c>
      <c r="D106" s="84" t="s">
        <v>52</v>
      </c>
      <c r="E106" s="33" t="s">
        <v>297</v>
      </c>
      <c r="F106" s="680">
        <v>4172</v>
      </c>
      <c r="G106" s="680">
        <v>63</v>
      </c>
      <c r="H106" s="680">
        <v>65</v>
      </c>
      <c r="I106" s="681">
        <v>33</v>
      </c>
    </row>
    <row r="107" spans="1:9" x14ac:dyDescent="0.35">
      <c r="A107" s="562"/>
      <c r="B107" s="562"/>
      <c r="C107" s="84"/>
      <c r="D107" s="84"/>
      <c r="E107" s="33"/>
      <c r="F107" s="680"/>
      <c r="G107" s="680"/>
      <c r="H107" s="680"/>
      <c r="I107" s="681"/>
    </row>
    <row r="108" spans="1:9" x14ac:dyDescent="0.35">
      <c r="A108" s="561" t="s">
        <v>586</v>
      </c>
      <c r="B108" s="26" t="s">
        <v>680</v>
      </c>
      <c r="C108" s="562"/>
      <c r="D108" s="562"/>
      <c r="E108" s="562"/>
      <c r="F108" s="680">
        <v>56635</v>
      </c>
      <c r="G108" s="680">
        <v>65</v>
      </c>
      <c r="H108" s="680">
        <v>68</v>
      </c>
      <c r="I108" s="681">
        <v>34.200000000000003</v>
      </c>
    </row>
    <row r="109" spans="1:9" x14ac:dyDescent="0.35">
      <c r="A109" s="562"/>
      <c r="B109" s="562"/>
      <c r="C109" s="561"/>
      <c r="D109" s="561"/>
      <c r="E109" s="26"/>
      <c r="F109" s="680"/>
      <c r="G109" s="680"/>
      <c r="H109" s="680"/>
      <c r="I109" s="681"/>
    </row>
    <row r="110" spans="1:9" x14ac:dyDescent="0.35">
      <c r="A110" s="562"/>
      <c r="B110" s="562"/>
      <c r="C110" s="561" t="s">
        <v>1280</v>
      </c>
      <c r="D110" s="561" t="s">
        <v>55</v>
      </c>
      <c r="E110" s="26" t="s">
        <v>681</v>
      </c>
      <c r="F110" s="680">
        <v>3406</v>
      </c>
      <c r="G110" s="680">
        <v>64</v>
      </c>
      <c r="H110" s="680">
        <v>67</v>
      </c>
      <c r="I110" s="681">
        <v>33.700000000000003</v>
      </c>
    </row>
    <row r="111" spans="1:9" x14ac:dyDescent="0.35">
      <c r="A111" s="562"/>
      <c r="B111" s="562"/>
      <c r="C111" s="561" t="s">
        <v>1281</v>
      </c>
      <c r="D111" s="561" t="s">
        <v>57</v>
      </c>
      <c r="E111" s="26" t="s">
        <v>682</v>
      </c>
      <c r="F111" s="680">
        <v>4977</v>
      </c>
      <c r="G111" s="680">
        <v>58</v>
      </c>
      <c r="H111" s="680">
        <v>61</v>
      </c>
      <c r="I111" s="681">
        <v>32.799999999999997</v>
      </c>
    </row>
    <row r="112" spans="1:9" x14ac:dyDescent="0.35">
      <c r="A112" s="562"/>
      <c r="B112" s="562"/>
      <c r="C112" s="561" t="s">
        <v>1282</v>
      </c>
      <c r="D112" s="561" t="s">
        <v>61</v>
      </c>
      <c r="E112" s="26" t="s">
        <v>683</v>
      </c>
      <c r="F112" s="680">
        <v>4050</v>
      </c>
      <c r="G112" s="680">
        <v>61</v>
      </c>
      <c r="H112" s="680">
        <v>63</v>
      </c>
      <c r="I112" s="681">
        <v>32.5</v>
      </c>
    </row>
    <row r="113" spans="1:9" x14ac:dyDescent="0.35">
      <c r="A113" s="562"/>
      <c r="B113" s="562"/>
      <c r="C113" s="561" t="s">
        <v>1283</v>
      </c>
      <c r="D113" s="561" t="s">
        <v>63</v>
      </c>
      <c r="E113" s="26" t="s">
        <v>684</v>
      </c>
      <c r="F113" s="680">
        <v>383</v>
      </c>
      <c r="G113" s="680">
        <v>69</v>
      </c>
      <c r="H113" s="680">
        <v>72</v>
      </c>
      <c r="I113" s="681">
        <v>35.9</v>
      </c>
    </row>
    <row r="114" spans="1:9" x14ac:dyDescent="0.35">
      <c r="A114" s="562"/>
      <c r="B114" s="562"/>
      <c r="C114" s="84"/>
      <c r="D114" s="84"/>
      <c r="E114" s="33"/>
      <c r="F114" s="680"/>
      <c r="G114" s="680"/>
      <c r="H114" s="680"/>
      <c r="I114" s="681"/>
    </row>
    <row r="115" spans="1:9" x14ac:dyDescent="0.35">
      <c r="A115" s="562"/>
      <c r="B115" s="562"/>
      <c r="C115" s="561">
        <v>17</v>
      </c>
      <c r="D115" s="561"/>
      <c r="E115" s="26" t="s">
        <v>685</v>
      </c>
      <c r="F115" s="680"/>
      <c r="G115" s="680"/>
      <c r="H115" s="680"/>
      <c r="I115" s="681"/>
    </row>
    <row r="116" spans="1:9" x14ac:dyDescent="0.35">
      <c r="A116" s="562"/>
      <c r="B116" s="562"/>
      <c r="C116" s="84" t="s">
        <v>1284</v>
      </c>
      <c r="D116" s="84" t="s">
        <v>686</v>
      </c>
      <c r="E116" s="33" t="s">
        <v>687</v>
      </c>
      <c r="F116" s="680">
        <v>1337</v>
      </c>
      <c r="G116" s="680">
        <v>69</v>
      </c>
      <c r="H116" s="680">
        <v>73</v>
      </c>
      <c r="I116" s="681">
        <v>35.200000000000003</v>
      </c>
    </row>
    <row r="117" spans="1:9" x14ac:dyDescent="0.35">
      <c r="A117" s="562"/>
      <c r="B117" s="562"/>
      <c r="C117" s="84" t="s">
        <v>1285</v>
      </c>
      <c r="D117" s="84" t="s">
        <v>688</v>
      </c>
      <c r="E117" s="33" t="s">
        <v>689</v>
      </c>
      <c r="F117" s="680">
        <v>924</v>
      </c>
      <c r="G117" s="680">
        <v>64</v>
      </c>
      <c r="H117" s="680">
        <v>68</v>
      </c>
      <c r="I117" s="681">
        <v>34.4</v>
      </c>
    </row>
    <row r="118" spans="1:9" x14ac:dyDescent="0.35">
      <c r="A118" s="562"/>
      <c r="B118" s="562"/>
      <c r="C118" s="84" t="s">
        <v>1286</v>
      </c>
      <c r="D118" s="84" t="s">
        <v>690</v>
      </c>
      <c r="E118" s="33" t="s">
        <v>691</v>
      </c>
      <c r="F118" s="680">
        <v>1181</v>
      </c>
      <c r="G118" s="680">
        <v>66</v>
      </c>
      <c r="H118" s="680">
        <v>69</v>
      </c>
      <c r="I118" s="681">
        <v>34.4</v>
      </c>
    </row>
    <row r="119" spans="1:9" x14ac:dyDescent="0.35">
      <c r="A119" s="562"/>
      <c r="B119" s="562"/>
      <c r="C119" s="84" t="s">
        <v>1287</v>
      </c>
      <c r="D119" s="84" t="s">
        <v>692</v>
      </c>
      <c r="E119" s="33" t="s">
        <v>693</v>
      </c>
      <c r="F119" s="680">
        <v>678</v>
      </c>
      <c r="G119" s="680">
        <v>70</v>
      </c>
      <c r="H119" s="680">
        <v>72</v>
      </c>
      <c r="I119" s="681">
        <v>36.299999999999997</v>
      </c>
    </row>
    <row r="120" spans="1:9" x14ac:dyDescent="0.35">
      <c r="A120" s="562"/>
      <c r="B120" s="562"/>
      <c r="C120" s="84" t="s">
        <v>1288</v>
      </c>
      <c r="D120" s="84" t="s">
        <v>694</v>
      </c>
      <c r="E120" s="33" t="s">
        <v>695</v>
      </c>
      <c r="F120" s="680">
        <v>1301</v>
      </c>
      <c r="G120" s="680">
        <v>67</v>
      </c>
      <c r="H120" s="680">
        <v>69</v>
      </c>
      <c r="I120" s="681">
        <v>35.5</v>
      </c>
    </row>
    <row r="121" spans="1:9" x14ac:dyDescent="0.35">
      <c r="A121" s="562"/>
      <c r="B121" s="562"/>
      <c r="C121" s="84" t="s">
        <v>1289</v>
      </c>
      <c r="D121" s="84" t="s">
        <v>696</v>
      </c>
      <c r="E121" s="33" t="s">
        <v>697</v>
      </c>
      <c r="F121" s="680">
        <v>1002</v>
      </c>
      <c r="G121" s="680">
        <v>68</v>
      </c>
      <c r="H121" s="680">
        <v>71</v>
      </c>
      <c r="I121" s="681">
        <v>35.9</v>
      </c>
    </row>
    <row r="122" spans="1:9" x14ac:dyDescent="0.35">
      <c r="A122" s="562"/>
      <c r="B122" s="562"/>
      <c r="C122" s="84" t="s">
        <v>1290</v>
      </c>
      <c r="D122" s="84" t="s">
        <v>698</v>
      </c>
      <c r="E122" s="33" t="s">
        <v>699</v>
      </c>
      <c r="F122" s="680">
        <v>1068</v>
      </c>
      <c r="G122" s="680">
        <v>70</v>
      </c>
      <c r="H122" s="680">
        <v>73</v>
      </c>
      <c r="I122" s="681">
        <v>35.799999999999997</v>
      </c>
    </row>
    <row r="123" spans="1:9" x14ac:dyDescent="0.35">
      <c r="A123" s="562"/>
      <c r="B123" s="562"/>
      <c r="C123" s="84" t="s">
        <v>1291</v>
      </c>
      <c r="D123" s="84" t="s">
        <v>700</v>
      </c>
      <c r="E123" s="33" t="s">
        <v>701</v>
      </c>
      <c r="F123" s="680">
        <v>1201</v>
      </c>
      <c r="G123" s="680">
        <v>68</v>
      </c>
      <c r="H123" s="680">
        <v>71</v>
      </c>
      <c r="I123" s="681">
        <v>35.4</v>
      </c>
    </row>
    <row r="124" spans="1:9" x14ac:dyDescent="0.35">
      <c r="A124" s="562"/>
      <c r="B124" s="562"/>
      <c r="C124" s="84"/>
      <c r="D124" s="84"/>
      <c r="E124" s="33"/>
      <c r="F124" s="680"/>
      <c r="G124" s="680"/>
      <c r="H124" s="680"/>
      <c r="I124" s="681"/>
    </row>
    <row r="125" spans="1:9" x14ac:dyDescent="0.35">
      <c r="A125" s="562"/>
      <c r="B125" s="562"/>
      <c r="C125" s="561">
        <v>31</v>
      </c>
      <c r="D125" s="561"/>
      <c r="E125" s="26" t="s">
        <v>702</v>
      </c>
      <c r="F125" s="680"/>
      <c r="G125" s="680"/>
      <c r="H125" s="680"/>
      <c r="I125" s="681"/>
    </row>
    <row r="126" spans="1:9" x14ac:dyDescent="0.35">
      <c r="A126" s="562"/>
      <c r="B126" s="562"/>
      <c r="C126" s="84" t="s">
        <v>1292</v>
      </c>
      <c r="D126" s="84" t="s">
        <v>703</v>
      </c>
      <c r="E126" s="33" t="s">
        <v>704</v>
      </c>
      <c r="F126" s="680">
        <v>1160</v>
      </c>
      <c r="G126" s="680">
        <v>66</v>
      </c>
      <c r="H126" s="680">
        <v>69</v>
      </c>
      <c r="I126" s="681">
        <v>34.5</v>
      </c>
    </row>
    <row r="127" spans="1:9" x14ac:dyDescent="0.35">
      <c r="A127" s="562"/>
      <c r="B127" s="562"/>
      <c r="C127" s="84" t="s">
        <v>1293</v>
      </c>
      <c r="D127" s="84" t="s">
        <v>705</v>
      </c>
      <c r="E127" s="33" t="s">
        <v>706</v>
      </c>
      <c r="F127" s="680">
        <v>1960</v>
      </c>
      <c r="G127" s="680">
        <v>65</v>
      </c>
      <c r="H127" s="680">
        <v>66</v>
      </c>
      <c r="I127" s="681">
        <v>34.6</v>
      </c>
    </row>
    <row r="128" spans="1:9" x14ac:dyDescent="0.35">
      <c r="A128" s="562"/>
      <c r="B128" s="562"/>
      <c r="C128" s="84" t="s">
        <v>1294</v>
      </c>
      <c r="D128" s="84" t="s">
        <v>707</v>
      </c>
      <c r="E128" s="33" t="s">
        <v>708</v>
      </c>
      <c r="F128" s="680">
        <v>948</v>
      </c>
      <c r="G128" s="680">
        <v>72</v>
      </c>
      <c r="H128" s="680">
        <v>73</v>
      </c>
      <c r="I128" s="681">
        <v>35.6</v>
      </c>
    </row>
    <row r="129" spans="1:9" x14ac:dyDescent="0.35">
      <c r="A129" s="562"/>
      <c r="B129" s="562"/>
      <c r="C129" s="84" t="s">
        <v>1295</v>
      </c>
      <c r="D129" s="84" t="s">
        <v>709</v>
      </c>
      <c r="E129" s="33" t="s">
        <v>710</v>
      </c>
      <c r="F129" s="680">
        <v>1257</v>
      </c>
      <c r="G129" s="680">
        <v>67</v>
      </c>
      <c r="H129" s="680">
        <v>69</v>
      </c>
      <c r="I129" s="681">
        <v>34.5</v>
      </c>
    </row>
    <row r="130" spans="1:9" x14ac:dyDescent="0.35">
      <c r="A130" s="562"/>
      <c r="B130" s="562"/>
      <c r="C130" s="84" t="s">
        <v>1296</v>
      </c>
      <c r="D130" s="84" t="s">
        <v>711</v>
      </c>
      <c r="E130" s="33" t="s">
        <v>712</v>
      </c>
      <c r="F130" s="680">
        <v>578</v>
      </c>
      <c r="G130" s="680">
        <v>65</v>
      </c>
      <c r="H130" s="680">
        <v>66</v>
      </c>
      <c r="I130" s="681">
        <v>34.700000000000003</v>
      </c>
    </row>
    <row r="131" spans="1:9" x14ac:dyDescent="0.35">
      <c r="A131" s="562"/>
      <c r="B131" s="562"/>
      <c r="C131" s="84" t="s">
        <v>1297</v>
      </c>
      <c r="D131" s="84" t="s">
        <v>713</v>
      </c>
      <c r="E131" s="33" t="s">
        <v>714</v>
      </c>
      <c r="F131" s="680">
        <v>1150</v>
      </c>
      <c r="G131" s="680">
        <v>63</v>
      </c>
      <c r="H131" s="680">
        <v>66</v>
      </c>
      <c r="I131" s="681">
        <v>33.799999999999997</v>
      </c>
    </row>
    <row r="132" spans="1:9" x14ac:dyDescent="0.35">
      <c r="A132" s="562"/>
      <c r="B132" s="562"/>
      <c r="C132" s="84" t="s">
        <v>1298</v>
      </c>
      <c r="D132" s="84" t="s">
        <v>715</v>
      </c>
      <c r="E132" s="33" t="s">
        <v>716</v>
      </c>
      <c r="F132" s="680">
        <v>617</v>
      </c>
      <c r="G132" s="680">
        <v>63</v>
      </c>
      <c r="H132" s="680">
        <v>65</v>
      </c>
      <c r="I132" s="681">
        <v>35</v>
      </c>
    </row>
    <row r="133" spans="1:9" x14ac:dyDescent="0.35">
      <c r="A133" s="562"/>
      <c r="B133" s="562"/>
      <c r="C133" s="84"/>
      <c r="D133" s="84"/>
      <c r="E133" s="33"/>
      <c r="F133" s="680"/>
      <c r="G133" s="680"/>
      <c r="H133" s="680"/>
      <c r="I133" s="681"/>
    </row>
    <row r="134" spans="1:9" x14ac:dyDescent="0.35">
      <c r="A134" s="562"/>
      <c r="B134" s="562"/>
      <c r="C134" s="561">
        <v>32</v>
      </c>
      <c r="D134" s="561"/>
      <c r="E134" s="26" t="s">
        <v>304</v>
      </c>
      <c r="F134" s="680"/>
      <c r="G134" s="680"/>
      <c r="H134" s="680"/>
      <c r="I134" s="681"/>
    </row>
    <row r="135" spans="1:9" x14ac:dyDescent="0.35">
      <c r="A135" s="562"/>
      <c r="B135" s="562"/>
      <c r="C135" s="84" t="s">
        <v>1299</v>
      </c>
      <c r="D135" s="84" t="s">
        <v>717</v>
      </c>
      <c r="E135" s="33" t="s">
        <v>718</v>
      </c>
      <c r="F135" s="680">
        <v>866</v>
      </c>
      <c r="G135" s="680">
        <v>60</v>
      </c>
      <c r="H135" s="680">
        <v>66</v>
      </c>
      <c r="I135" s="681">
        <v>33.5</v>
      </c>
    </row>
    <row r="136" spans="1:9" x14ac:dyDescent="0.35">
      <c r="A136" s="562"/>
      <c r="B136" s="562"/>
      <c r="C136" s="84" t="s">
        <v>1300</v>
      </c>
      <c r="D136" s="84" t="s">
        <v>719</v>
      </c>
      <c r="E136" s="33" t="s">
        <v>720</v>
      </c>
      <c r="F136" s="680">
        <v>1327</v>
      </c>
      <c r="G136" s="680">
        <v>63</v>
      </c>
      <c r="H136" s="680">
        <v>65</v>
      </c>
      <c r="I136" s="681">
        <v>34.1</v>
      </c>
    </row>
    <row r="137" spans="1:9" x14ac:dyDescent="0.35">
      <c r="A137" s="562"/>
      <c r="B137" s="562"/>
      <c r="C137" s="84" t="s">
        <v>1301</v>
      </c>
      <c r="D137" s="84" t="s">
        <v>721</v>
      </c>
      <c r="E137" s="33" t="s">
        <v>722</v>
      </c>
      <c r="F137" s="680">
        <v>1125</v>
      </c>
      <c r="G137" s="680">
        <v>65</v>
      </c>
      <c r="H137" s="680">
        <v>65</v>
      </c>
      <c r="I137" s="681">
        <v>34.1</v>
      </c>
    </row>
    <row r="138" spans="1:9" x14ac:dyDescent="0.35">
      <c r="A138" s="562"/>
      <c r="B138" s="562"/>
      <c r="C138" s="84" t="s">
        <v>1302</v>
      </c>
      <c r="D138" s="84" t="s">
        <v>723</v>
      </c>
      <c r="E138" s="33" t="s">
        <v>724</v>
      </c>
      <c r="F138" s="680">
        <v>1280</v>
      </c>
      <c r="G138" s="680">
        <v>77</v>
      </c>
      <c r="H138" s="680">
        <v>77</v>
      </c>
      <c r="I138" s="681">
        <v>36.200000000000003</v>
      </c>
    </row>
    <row r="139" spans="1:9" x14ac:dyDescent="0.35">
      <c r="A139" s="562"/>
      <c r="B139" s="562"/>
      <c r="C139" s="84" t="s">
        <v>1303</v>
      </c>
      <c r="D139" s="84" t="s">
        <v>725</v>
      </c>
      <c r="E139" s="33" t="s">
        <v>726</v>
      </c>
      <c r="F139" s="680">
        <v>980</v>
      </c>
      <c r="G139" s="680">
        <v>69</v>
      </c>
      <c r="H139" s="680">
        <v>72</v>
      </c>
      <c r="I139" s="681">
        <v>34.4</v>
      </c>
    </row>
    <row r="140" spans="1:9" x14ac:dyDescent="0.35">
      <c r="A140" s="562"/>
      <c r="B140" s="562"/>
      <c r="C140" s="84" t="s">
        <v>1304</v>
      </c>
      <c r="D140" s="84" t="s">
        <v>727</v>
      </c>
      <c r="E140" s="33" t="s">
        <v>728</v>
      </c>
      <c r="F140" s="680">
        <v>1645</v>
      </c>
      <c r="G140" s="680">
        <v>73</v>
      </c>
      <c r="H140" s="680">
        <v>74</v>
      </c>
      <c r="I140" s="681">
        <v>35.9</v>
      </c>
    </row>
    <row r="141" spans="1:9" x14ac:dyDescent="0.35">
      <c r="A141" s="562"/>
      <c r="B141" s="562"/>
      <c r="C141" s="84" t="s">
        <v>1305</v>
      </c>
      <c r="D141" s="84" t="s">
        <v>729</v>
      </c>
      <c r="E141" s="33" t="s">
        <v>730</v>
      </c>
      <c r="F141" s="680">
        <v>1021</v>
      </c>
      <c r="G141" s="680">
        <v>71</v>
      </c>
      <c r="H141" s="680">
        <v>73</v>
      </c>
      <c r="I141" s="681">
        <v>35.5</v>
      </c>
    </row>
    <row r="142" spans="1:9" x14ac:dyDescent="0.35">
      <c r="A142" s="562"/>
      <c r="B142" s="562"/>
      <c r="C142" s="84"/>
      <c r="D142" s="84"/>
      <c r="E142" s="33"/>
      <c r="F142" s="680"/>
      <c r="G142" s="680"/>
      <c r="H142" s="680"/>
      <c r="I142" s="681"/>
    </row>
    <row r="143" spans="1:9" x14ac:dyDescent="0.35">
      <c r="A143" s="562"/>
      <c r="B143" s="562"/>
      <c r="C143" s="561">
        <v>34</v>
      </c>
      <c r="D143" s="561"/>
      <c r="E143" s="26" t="s">
        <v>305</v>
      </c>
      <c r="F143" s="680"/>
      <c r="G143" s="680"/>
      <c r="H143" s="680"/>
      <c r="I143" s="681"/>
    </row>
    <row r="144" spans="1:9" x14ac:dyDescent="0.35">
      <c r="A144" s="562"/>
      <c r="B144" s="562"/>
      <c r="C144" s="84" t="s">
        <v>1306</v>
      </c>
      <c r="D144" s="84" t="s">
        <v>731</v>
      </c>
      <c r="E144" s="33" t="s">
        <v>732</v>
      </c>
      <c r="F144" s="680">
        <v>1095</v>
      </c>
      <c r="G144" s="680">
        <v>62</v>
      </c>
      <c r="H144" s="680">
        <v>66</v>
      </c>
      <c r="I144" s="681">
        <v>33.1</v>
      </c>
    </row>
    <row r="145" spans="1:9" x14ac:dyDescent="0.35">
      <c r="A145" s="562"/>
      <c r="B145" s="562"/>
      <c r="C145" s="84" t="s">
        <v>1307</v>
      </c>
      <c r="D145" s="84" t="s">
        <v>733</v>
      </c>
      <c r="E145" s="33" t="s">
        <v>734</v>
      </c>
      <c r="F145" s="680">
        <v>916</v>
      </c>
      <c r="G145" s="680">
        <v>66</v>
      </c>
      <c r="H145" s="680">
        <v>68</v>
      </c>
      <c r="I145" s="681">
        <v>35.200000000000003</v>
      </c>
    </row>
    <row r="146" spans="1:9" x14ac:dyDescent="0.35">
      <c r="A146" s="562"/>
      <c r="B146" s="562"/>
      <c r="C146" s="84" t="s">
        <v>1308</v>
      </c>
      <c r="D146" s="84" t="s">
        <v>735</v>
      </c>
      <c r="E146" s="33" t="s">
        <v>736</v>
      </c>
      <c r="F146" s="680">
        <v>1049</v>
      </c>
      <c r="G146" s="680">
        <v>69</v>
      </c>
      <c r="H146" s="680">
        <v>70</v>
      </c>
      <c r="I146" s="681">
        <v>34.4</v>
      </c>
    </row>
    <row r="147" spans="1:9" x14ac:dyDescent="0.35">
      <c r="A147" s="562"/>
      <c r="B147" s="562"/>
      <c r="C147" s="84" t="s">
        <v>1309</v>
      </c>
      <c r="D147" s="84" t="s">
        <v>737</v>
      </c>
      <c r="E147" s="33" t="s">
        <v>738</v>
      </c>
      <c r="F147" s="680">
        <v>1309</v>
      </c>
      <c r="G147" s="680">
        <v>67</v>
      </c>
      <c r="H147" s="680">
        <v>70</v>
      </c>
      <c r="I147" s="681">
        <v>34.6</v>
      </c>
    </row>
    <row r="148" spans="1:9" x14ac:dyDescent="0.35">
      <c r="A148" s="562"/>
      <c r="B148" s="562"/>
      <c r="C148" s="84" t="s">
        <v>1310</v>
      </c>
      <c r="D148" s="84" t="s">
        <v>739</v>
      </c>
      <c r="E148" s="33" t="s">
        <v>740</v>
      </c>
      <c r="F148" s="680">
        <v>3221</v>
      </c>
      <c r="G148" s="680">
        <v>65</v>
      </c>
      <c r="H148" s="680">
        <v>68</v>
      </c>
      <c r="I148" s="681">
        <v>33.700000000000003</v>
      </c>
    </row>
    <row r="149" spans="1:9" x14ac:dyDescent="0.35">
      <c r="A149" s="562"/>
      <c r="B149" s="562"/>
      <c r="C149" s="84" t="s">
        <v>1311</v>
      </c>
      <c r="D149" s="84" t="s">
        <v>741</v>
      </c>
      <c r="E149" s="33" t="s">
        <v>742</v>
      </c>
      <c r="F149" s="680">
        <v>1028</v>
      </c>
      <c r="G149" s="680">
        <v>72</v>
      </c>
      <c r="H149" s="680">
        <v>73</v>
      </c>
      <c r="I149" s="681">
        <v>35.799999999999997</v>
      </c>
    </row>
    <row r="150" spans="1:9" x14ac:dyDescent="0.35">
      <c r="A150" s="562"/>
      <c r="B150" s="562"/>
      <c r="C150" s="84" t="s">
        <v>1312</v>
      </c>
      <c r="D150" s="84" t="s">
        <v>743</v>
      </c>
      <c r="E150" s="33" t="s">
        <v>744</v>
      </c>
      <c r="F150" s="680">
        <v>1076</v>
      </c>
      <c r="G150" s="680">
        <v>58</v>
      </c>
      <c r="H150" s="680">
        <v>64</v>
      </c>
      <c r="I150" s="681">
        <v>32.9</v>
      </c>
    </row>
    <row r="151" spans="1:9" x14ac:dyDescent="0.35">
      <c r="A151" s="562"/>
      <c r="B151" s="562"/>
      <c r="C151" s="84"/>
      <c r="D151" s="84"/>
      <c r="E151" s="33"/>
      <c r="F151" s="680"/>
      <c r="G151" s="680"/>
      <c r="H151" s="680"/>
      <c r="I151" s="681"/>
    </row>
    <row r="152" spans="1:9" x14ac:dyDescent="0.35">
      <c r="A152" s="562"/>
      <c r="B152" s="562"/>
      <c r="C152" s="561">
        <v>37</v>
      </c>
      <c r="D152" s="561"/>
      <c r="E152" s="26" t="s">
        <v>745</v>
      </c>
      <c r="F152" s="680"/>
      <c r="G152" s="680"/>
      <c r="H152" s="680"/>
      <c r="I152" s="681"/>
    </row>
    <row r="153" spans="1:9" x14ac:dyDescent="0.35">
      <c r="A153" s="562"/>
      <c r="B153" s="562"/>
      <c r="C153" s="84" t="s">
        <v>1313</v>
      </c>
      <c r="D153" s="84" t="s">
        <v>746</v>
      </c>
      <c r="E153" s="33" t="s">
        <v>747</v>
      </c>
      <c r="F153" s="680">
        <v>1587</v>
      </c>
      <c r="G153" s="680">
        <v>60</v>
      </c>
      <c r="H153" s="680">
        <v>62</v>
      </c>
      <c r="I153" s="681">
        <v>32.4</v>
      </c>
    </row>
    <row r="154" spans="1:9" x14ac:dyDescent="0.35">
      <c r="A154" s="562"/>
      <c r="B154" s="562"/>
      <c r="C154" s="84" t="s">
        <v>1314</v>
      </c>
      <c r="D154" s="84" t="s">
        <v>748</v>
      </c>
      <c r="E154" s="33" t="s">
        <v>749</v>
      </c>
      <c r="F154" s="680">
        <v>1285</v>
      </c>
      <c r="G154" s="680">
        <v>64</v>
      </c>
      <c r="H154" s="680">
        <v>67</v>
      </c>
      <c r="I154" s="681">
        <v>33</v>
      </c>
    </row>
    <row r="155" spans="1:9" x14ac:dyDescent="0.35">
      <c r="A155" s="562"/>
      <c r="B155" s="562"/>
      <c r="C155" s="84" t="s">
        <v>1315</v>
      </c>
      <c r="D155" s="84" t="s">
        <v>750</v>
      </c>
      <c r="E155" s="33" t="s">
        <v>751</v>
      </c>
      <c r="F155" s="680">
        <v>1270</v>
      </c>
      <c r="G155" s="680">
        <v>66</v>
      </c>
      <c r="H155" s="680">
        <v>69</v>
      </c>
      <c r="I155" s="681">
        <v>33.799999999999997</v>
      </c>
    </row>
    <row r="156" spans="1:9" x14ac:dyDescent="0.35">
      <c r="A156" s="562"/>
      <c r="B156" s="562"/>
      <c r="C156" s="84" t="s">
        <v>1316</v>
      </c>
      <c r="D156" s="84" t="s">
        <v>752</v>
      </c>
      <c r="E156" s="33" t="s">
        <v>753</v>
      </c>
      <c r="F156" s="680">
        <v>1345</v>
      </c>
      <c r="G156" s="680">
        <v>68</v>
      </c>
      <c r="H156" s="680">
        <v>70</v>
      </c>
      <c r="I156" s="681">
        <v>34.4</v>
      </c>
    </row>
    <row r="157" spans="1:9" x14ac:dyDescent="0.35">
      <c r="A157" s="562"/>
      <c r="B157" s="562"/>
      <c r="C157" s="84" t="s">
        <v>1317</v>
      </c>
      <c r="D157" s="84" t="s">
        <v>754</v>
      </c>
      <c r="E157" s="33" t="s">
        <v>755</v>
      </c>
      <c r="F157" s="680">
        <v>1356</v>
      </c>
      <c r="G157" s="680">
        <v>61</v>
      </c>
      <c r="H157" s="680">
        <v>66</v>
      </c>
      <c r="I157" s="681">
        <v>32.4</v>
      </c>
    </row>
    <row r="158" spans="1:9" x14ac:dyDescent="0.35">
      <c r="A158" s="562"/>
      <c r="B158" s="562"/>
      <c r="C158" s="84" t="s">
        <v>1318</v>
      </c>
      <c r="D158" s="84" t="s">
        <v>756</v>
      </c>
      <c r="E158" s="33" t="s">
        <v>757</v>
      </c>
      <c r="F158" s="680">
        <v>1349</v>
      </c>
      <c r="G158" s="680">
        <v>61</v>
      </c>
      <c r="H158" s="680">
        <v>65</v>
      </c>
      <c r="I158" s="681">
        <v>33.799999999999997</v>
      </c>
    </row>
    <row r="159" spans="1:9" x14ac:dyDescent="0.35">
      <c r="A159" s="562"/>
      <c r="B159" s="562"/>
      <c r="C159" s="84" t="s">
        <v>1319</v>
      </c>
      <c r="D159" s="84" t="s">
        <v>758</v>
      </c>
      <c r="E159" s="33" t="s">
        <v>759</v>
      </c>
      <c r="F159" s="680">
        <v>1327</v>
      </c>
      <c r="G159" s="680">
        <v>75</v>
      </c>
      <c r="H159" s="680">
        <v>76</v>
      </c>
      <c r="I159" s="681">
        <v>36.4</v>
      </c>
    </row>
    <row r="160" spans="1:9" x14ac:dyDescent="0.35">
      <c r="A160" s="562"/>
      <c r="B160" s="562"/>
      <c r="C160" s="84"/>
      <c r="D160" s="84"/>
      <c r="E160" s="33"/>
      <c r="F160" s="680"/>
      <c r="G160" s="680"/>
      <c r="H160" s="680"/>
      <c r="I160" s="681"/>
    </row>
    <row r="161" spans="1:9" x14ac:dyDescent="0.35">
      <c r="A161" s="561" t="s">
        <v>412</v>
      </c>
      <c r="B161" s="26" t="s">
        <v>760</v>
      </c>
      <c r="C161" s="562"/>
      <c r="D161" s="562"/>
      <c r="E161" s="562"/>
      <c r="F161" s="680">
        <v>73511</v>
      </c>
      <c r="G161" s="680">
        <v>64</v>
      </c>
      <c r="H161" s="680">
        <v>67</v>
      </c>
      <c r="I161" s="681">
        <v>33.9</v>
      </c>
    </row>
    <row r="162" spans="1:9" x14ac:dyDescent="0.35">
      <c r="A162" s="562"/>
      <c r="B162" s="562"/>
      <c r="C162" s="561"/>
      <c r="D162" s="561"/>
      <c r="E162" s="26"/>
      <c r="F162" s="680"/>
      <c r="G162" s="680"/>
      <c r="H162" s="680"/>
      <c r="I162" s="681"/>
    </row>
    <row r="163" spans="1:9" x14ac:dyDescent="0.35">
      <c r="A163" s="562"/>
      <c r="B163" s="562"/>
      <c r="C163" s="561" t="s">
        <v>1320</v>
      </c>
      <c r="D163" s="561" t="s">
        <v>68</v>
      </c>
      <c r="E163" s="26" t="s">
        <v>761</v>
      </c>
      <c r="F163" s="680">
        <v>1934</v>
      </c>
      <c r="G163" s="680">
        <v>71</v>
      </c>
      <c r="H163" s="680">
        <v>72</v>
      </c>
      <c r="I163" s="681">
        <v>34.6</v>
      </c>
    </row>
    <row r="164" spans="1:9" x14ac:dyDescent="0.35">
      <c r="A164" s="562"/>
      <c r="B164" s="562"/>
      <c r="C164" s="561" t="s">
        <v>1321</v>
      </c>
      <c r="D164" s="561" t="s">
        <v>70</v>
      </c>
      <c r="E164" s="26" t="s">
        <v>1322</v>
      </c>
      <c r="F164" s="680">
        <v>2950</v>
      </c>
      <c r="G164" s="680">
        <v>68</v>
      </c>
      <c r="H164" s="680">
        <v>69</v>
      </c>
      <c r="I164" s="681">
        <v>36</v>
      </c>
    </row>
    <row r="165" spans="1:9" x14ac:dyDescent="0.35">
      <c r="A165" s="562"/>
      <c r="B165" s="562"/>
      <c r="C165" s="561" t="s">
        <v>1323</v>
      </c>
      <c r="D165" s="561" t="s">
        <v>73</v>
      </c>
      <c r="E165" s="26" t="s">
        <v>763</v>
      </c>
      <c r="F165" s="680">
        <v>3655</v>
      </c>
      <c r="G165" s="680">
        <v>62</v>
      </c>
      <c r="H165" s="680">
        <v>66</v>
      </c>
      <c r="I165" s="681">
        <v>33.4</v>
      </c>
    </row>
    <row r="166" spans="1:9" x14ac:dyDescent="0.35">
      <c r="A166" s="562"/>
      <c r="B166" s="562"/>
      <c r="C166" s="561" t="s">
        <v>1324</v>
      </c>
      <c r="D166" s="561" t="s">
        <v>74</v>
      </c>
      <c r="E166" s="26" t="s">
        <v>764</v>
      </c>
      <c r="F166" s="680">
        <v>2336</v>
      </c>
      <c r="G166" s="680">
        <v>67</v>
      </c>
      <c r="H166" s="680">
        <v>69</v>
      </c>
      <c r="I166" s="681">
        <v>33.9</v>
      </c>
    </row>
    <row r="167" spans="1:9" x14ac:dyDescent="0.35">
      <c r="A167" s="562"/>
      <c r="B167" s="562"/>
      <c r="C167" s="84"/>
      <c r="D167" s="84"/>
      <c r="E167" s="33"/>
      <c r="F167" s="680"/>
      <c r="G167" s="680"/>
      <c r="H167" s="680"/>
      <c r="I167" s="681"/>
    </row>
    <row r="168" spans="1:9" x14ac:dyDescent="0.35">
      <c r="A168" s="562"/>
      <c r="B168" s="562"/>
      <c r="C168" s="561">
        <v>41</v>
      </c>
      <c r="D168" s="561"/>
      <c r="E168" s="26" t="s">
        <v>765</v>
      </c>
      <c r="F168" s="680"/>
      <c r="G168" s="680"/>
      <c r="H168" s="680"/>
      <c r="I168" s="681"/>
    </row>
    <row r="169" spans="1:9" x14ac:dyDescent="0.35">
      <c r="A169" s="562"/>
      <c r="B169" s="562"/>
      <c r="C169" s="84" t="s">
        <v>1325</v>
      </c>
      <c r="D169" s="84" t="s">
        <v>766</v>
      </c>
      <c r="E169" s="33" t="s">
        <v>767</v>
      </c>
      <c r="F169" s="680">
        <v>1128</v>
      </c>
      <c r="G169" s="680">
        <v>70</v>
      </c>
      <c r="H169" s="680">
        <v>72</v>
      </c>
      <c r="I169" s="681">
        <v>35</v>
      </c>
    </row>
    <row r="170" spans="1:9" x14ac:dyDescent="0.35">
      <c r="A170" s="562"/>
      <c r="B170" s="562"/>
      <c r="C170" s="84" t="s">
        <v>1326</v>
      </c>
      <c r="D170" s="84" t="s">
        <v>768</v>
      </c>
      <c r="E170" s="33" t="s">
        <v>769</v>
      </c>
      <c r="F170" s="680">
        <v>1456</v>
      </c>
      <c r="G170" s="680">
        <v>68</v>
      </c>
      <c r="H170" s="680">
        <v>70</v>
      </c>
      <c r="I170" s="681">
        <v>35.1</v>
      </c>
    </row>
    <row r="171" spans="1:9" x14ac:dyDescent="0.35">
      <c r="A171" s="562"/>
      <c r="B171" s="562"/>
      <c r="C171" s="84" t="s">
        <v>1327</v>
      </c>
      <c r="D171" s="84" t="s">
        <v>770</v>
      </c>
      <c r="E171" s="33" t="s">
        <v>771</v>
      </c>
      <c r="F171" s="680">
        <v>1124</v>
      </c>
      <c r="G171" s="680">
        <v>72</v>
      </c>
      <c r="H171" s="680">
        <v>73</v>
      </c>
      <c r="I171" s="681">
        <v>36.4</v>
      </c>
    </row>
    <row r="172" spans="1:9" x14ac:dyDescent="0.35">
      <c r="A172" s="562"/>
      <c r="B172" s="562"/>
      <c r="C172" s="84" t="s">
        <v>1328</v>
      </c>
      <c r="D172" s="84" t="s">
        <v>772</v>
      </c>
      <c r="E172" s="33" t="s">
        <v>773</v>
      </c>
      <c r="F172" s="680">
        <v>1334</v>
      </c>
      <c r="G172" s="680">
        <v>72</v>
      </c>
      <c r="H172" s="680">
        <v>75</v>
      </c>
      <c r="I172" s="681">
        <v>35.799999999999997</v>
      </c>
    </row>
    <row r="173" spans="1:9" x14ac:dyDescent="0.35">
      <c r="A173" s="562"/>
      <c r="B173" s="562"/>
      <c r="C173" s="84" t="s">
        <v>1329</v>
      </c>
      <c r="D173" s="84" t="s">
        <v>774</v>
      </c>
      <c r="E173" s="33" t="s">
        <v>775</v>
      </c>
      <c r="F173" s="680">
        <v>1019</v>
      </c>
      <c r="G173" s="680">
        <v>77</v>
      </c>
      <c r="H173" s="680">
        <v>77</v>
      </c>
      <c r="I173" s="681">
        <v>37</v>
      </c>
    </row>
    <row r="174" spans="1:9" x14ac:dyDescent="0.35">
      <c r="A174" s="562"/>
      <c r="B174" s="562"/>
      <c r="C174" s="84" t="s">
        <v>1330</v>
      </c>
      <c r="D174" s="84" t="s">
        <v>776</v>
      </c>
      <c r="E174" s="33" t="s">
        <v>777</v>
      </c>
      <c r="F174" s="680">
        <v>1359</v>
      </c>
      <c r="G174" s="680">
        <v>74</v>
      </c>
      <c r="H174" s="680">
        <v>76</v>
      </c>
      <c r="I174" s="681">
        <v>36.700000000000003</v>
      </c>
    </row>
    <row r="175" spans="1:9" x14ac:dyDescent="0.35">
      <c r="A175" s="562"/>
      <c r="B175" s="562"/>
      <c r="C175" s="84" t="s">
        <v>1331</v>
      </c>
      <c r="D175" s="84" t="s">
        <v>778</v>
      </c>
      <c r="E175" s="33" t="s">
        <v>779</v>
      </c>
      <c r="F175" s="680">
        <v>994</v>
      </c>
      <c r="G175" s="680">
        <v>72</v>
      </c>
      <c r="H175" s="680">
        <v>73</v>
      </c>
      <c r="I175" s="681">
        <v>36.299999999999997</v>
      </c>
    </row>
    <row r="176" spans="1:9" x14ac:dyDescent="0.35">
      <c r="A176" s="562"/>
      <c r="B176" s="562"/>
      <c r="C176" s="84" t="s">
        <v>1332</v>
      </c>
      <c r="D176" s="84" t="s">
        <v>780</v>
      </c>
      <c r="E176" s="33" t="s">
        <v>781</v>
      </c>
      <c r="F176" s="680">
        <v>953</v>
      </c>
      <c r="G176" s="680">
        <v>72</v>
      </c>
      <c r="H176" s="680">
        <v>74</v>
      </c>
      <c r="I176" s="681">
        <v>35.799999999999997</v>
      </c>
    </row>
    <row r="177" spans="1:9" x14ac:dyDescent="0.35">
      <c r="A177" s="562"/>
      <c r="B177" s="562"/>
      <c r="C177" s="84"/>
      <c r="D177" s="84"/>
      <c r="E177" s="33"/>
      <c r="F177" s="680"/>
      <c r="G177" s="680"/>
      <c r="H177" s="680"/>
      <c r="I177" s="681"/>
    </row>
    <row r="178" spans="1:9" x14ac:dyDescent="0.35">
      <c r="A178" s="562"/>
      <c r="B178" s="562"/>
      <c r="C178" s="561">
        <v>44</v>
      </c>
      <c r="D178" s="561"/>
      <c r="E178" s="26" t="s">
        <v>321</v>
      </c>
      <c r="F178" s="680"/>
      <c r="G178" s="680"/>
      <c r="H178" s="680"/>
      <c r="I178" s="681"/>
    </row>
    <row r="179" spans="1:9" x14ac:dyDescent="0.35">
      <c r="A179" s="562"/>
      <c r="B179" s="562"/>
      <c r="C179" s="84" t="s">
        <v>1333</v>
      </c>
      <c r="D179" s="84" t="s">
        <v>782</v>
      </c>
      <c r="E179" s="33" t="s">
        <v>783</v>
      </c>
      <c r="F179" s="680">
        <v>728</v>
      </c>
      <c r="G179" s="680">
        <v>65</v>
      </c>
      <c r="H179" s="680">
        <v>66</v>
      </c>
      <c r="I179" s="681">
        <v>33.299999999999997</v>
      </c>
    </row>
    <row r="180" spans="1:9" x14ac:dyDescent="0.35">
      <c r="A180" s="562"/>
      <c r="B180" s="562"/>
      <c r="C180" s="84" t="s">
        <v>1334</v>
      </c>
      <c r="D180" s="84" t="s">
        <v>784</v>
      </c>
      <c r="E180" s="33" t="s">
        <v>785</v>
      </c>
      <c r="F180" s="680">
        <v>1694</v>
      </c>
      <c r="G180" s="680">
        <v>64</v>
      </c>
      <c r="H180" s="680">
        <v>66</v>
      </c>
      <c r="I180" s="681">
        <v>33.700000000000003</v>
      </c>
    </row>
    <row r="181" spans="1:9" x14ac:dyDescent="0.35">
      <c r="A181" s="562"/>
      <c r="B181" s="562"/>
      <c r="C181" s="84" t="s">
        <v>1335</v>
      </c>
      <c r="D181" s="84" t="s">
        <v>786</v>
      </c>
      <c r="E181" s="33" t="s">
        <v>787</v>
      </c>
      <c r="F181" s="680">
        <v>1391</v>
      </c>
      <c r="G181" s="680">
        <v>69</v>
      </c>
      <c r="H181" s="680">
        <v>72</v>
      </c>
      <c r="I181" s="681">
        <v>34.4</v>
      </c>
    </row>
    <row r="182" spans="1:9" x14ac:dyDescent="0.35">
      <c r="A182" s="562"/>
      <c r="B182" s="562"/>
      <c r="C182" s="84" t="s">
        <v>1336</v>
      </c>
      <c r="D182" s="84" t="s">
        <v>788</v>
      </c>
      <c r="E182" s="33" t="s">
        <v>789</v>
      </c>
      <c r="F182" s="680">
        <v>1245</v>
      </c>
      <c r="G182" s="680">
        <v>74</v>
      </c>
      <c r="H182" s="680">
        <v>75</v>
      </c>
      <c r="I182" s="681">
        <v>35.799999999999997</v>
      </c>
    </row>
    <row r="183" spans="1:9" x14ac:dyDescent="0.35">
      <c r="A183" s="562"/>
      <c r="B183" s="562"/>
      <c r="C183" s="84" t="s">
        <v>1337</v>
      </c>
      <c r="D183" s="84" t="s">
        <v>790</v>
      </c>
      <c r="E183" s="33" t="s">
        <v>791</v>
      </c>
      <c r="F183" s="680">
        <v>1527</v>
      </c>
      <c r="G183" s="680">
        <v>72</v>
      </c>
      <c r="H183" s="680">
        <v>73</v>
      </c>
      <c r="I183" s="681">
        <v>34.700000000000003</v>
      </c>
    </row>
    <row r="184" spans="1:9" x14ac:dyDescent="0.35">
      <c r="A184" s="562"/>
      <c r="B184" s="562"/>
      <c r="C184" s="84"/>
      <c r="D184" s="84"/>
      <c r="E184" s="33"/>
      <c r="F184" s="680"/>
      <c r="G184" s="680"/>
      <c r="H184" s="680"/>
      <c r="I184" s="681"/>
    </row>
    <row r="185" spans="1:9" x14ac:dyDescent="0.35">
      <c r="A185" s="562"/>
      <c r="B185" s="562"/>
      <c r="C185" s="561" t="s">
        <v>1338</v>
      </c>
      <c r="D185" s="561"/>
      <c r="E185" s="26" t="s">
        <v>793</v>
      </c>
      <c r="F185" s="680"/>
      <c r="G185" s="680"/>
      <c r="H185" s="680"/>
      <c r="I185" s="681"/>
    </row>
    <row r="186" spans="1:9" x14ac:dyDescent="0.35">
      <c r="A186" s="562"/>
      <c r="B186" s="562"/>
      <c r="C186" s="84" t="s">
        <v>1339</v>
      </c>
      <c r="D186" s="84" t="s">
        <v>65</v>
      </c>
      <c r="E186" s="33" t="s">
        <v>310</v>
      </c>
      <c r="F186" s="680">
        <v>16777</v>
      </c>
      <c r="G186" s="680">
        <v>61</v>
      </c>
      <c r="H186" s="680">
        <v>64</v>
      </c>
      <c r="I186" s="681">
        <v>33.200000000000003</v>
      </c>
    </row>
    <row r="187" spans="1:9" x14ac:dyDescent="0.35">
      <c r="A187" s="562"/>
      <c r="B187" s="562"/>
      <c r="C187" s="84" t="s">
        <v>1340</v>
      </c>
      <c r="D187" s="84" t="s">
        <v>66</v>
      </c>
      <c r="E187" s="33" t="s">
        <v>311</v>
      </c>
      <c r="F187" s="680">
        <v>4612</v>
      </c>
      <c r="G187" s="680">
        <v>64</v>
      </c>
      <c r="H187" s="680">
        <v>65</v>
      </c>
      <c r="I187" s="681">
        <v>33.1</v>
      </c>
    </row>
    <row r="188" spans="1:9" x14ac:dyDescent="0.35">
      <c r="A188" s="562"/>
      <c r="B188" s="562"/>
      <c r="C188" s="84" t="s">
        <v>1341</v>
      </c>
      <c r="D188" s="84" t="s">
        <v>67</v>
      </c>
      <c r="E188" s="33" t="s">
        <v>794</v>
      </c>
      <c r="F188" s="680">
        <v>3848</v>
      </c>
      <c r="G188" s="680">
        <v>62</v>
      </c>
      <c r="H188" s="680">
        <v>64</v>
      </c>
      <c r="I188" s="681">
        <v>33.799999999999997</v>
      </c>
    </row>
    <row r="189" spans="1:9" x14ac:dyDescent="0.35">
      <c r="A189" s="562"/>
      <c r="B189" s="562"/>
      <c r="C189" s="84" t="s">
        <v>1342</v>
      </c>
      <c r="D189" s="84" t="s">
        <v>69</v>
      </c>
      <c r="E189" s="33" t="s">
        <v>795</v>
      </c>
      <c r="F189" s="680">
        <v>4835</v>
      </c>
      <c r="G189" s="680">
        <v>57</v>
      </c>
      <c r="H189" s="680">
        <v>60</v>
      </c>
      <c r="I189" s="681">
        <v>31.9</v>
      </c>
    </row>
    <row r="190" spans="1:9" x14ac:dyDescent="0.35">
      <c r="A190" s="562"/>
      <c r="B190" s="562"/>
      <c r="C190" s="84" t="s">
        <v>1343</v>
      </c>
      <c r="D190" s="84" t="s">
        <v>71</v>
      </c>
      <c r="E190" s="33" t="s">
        <v>316</v>
      </c>
      <c r="F190" s="680">
        <v>2622</v>
      </c>
      <c r="G190" s="680">
        <v>69</v>
      </c>
      <c r="H190" s="680">
        <v>72</v>
      </c>
      <c r="I190" s="681">
        <v>34.9</v>
      </c>
    </row>
    <row r="191" spans="1:9" x14ac:dyDescent="0.35">
      <c r="A191" s="562"/>
      <c r="B191" s="562"/>
      <c r="C191" s="84" t="s">
        <v>1344</v>
      </c>
      <c r="D191" s="84" t="s">
        <v>75</v>
      </c>
      <c r="E191" s="33" t="s">
        <v>320</v>
      </c>
      <c r="F191" s="680">
        <v>3916</v>
      </c>
      <c r="G191" s="680">
        <v>61</v>
      </c>
      <c r="H191" s="680">
        <v>65</v>
      </c>
      <c r="I191" s="681">
        <v>32.5</v>
      </c>
    </row>
    <row r="192" spans="1:9" x14ac:dyDescent="0.35">
      <c r="A192" s="562"/>
      <c r="B192" s="562"/>
      <c r="C192" s="84" t="s">
        <v>1345</v>
      </c>
      <c r="D192" s="84" t="s">
        <v>77</v>
      </c>
      <c r="E192" s="33" t="s">
        <v>322</v>
      </c>
      <c r="F192" s="680">
        <v>3631</v>
      </c>
      <c r="G192" s="680">
        <v>57</v>
      </c>
      <c r="H192" s="680">
        <v>62</v>
      </c>
      <c r="I192" s="681">
        <v>32.5</v>
      </c>
    </row>
    <row r="193" spans="1:9" x14ac:dyDescent="0.35">
      <c r="A193" s="562"/>
      <c r="B193" s="562"/>
      <c r="C193" s="84"/>
      <c r="D193" s="84"/>
      <c r="E193" s="33"/>
      <c r="F193" s="680"/>
      <c r="G193" s="680"/>
      <c r="H193" s="680"/>
      <c r="I193" s="681"/>
    </row>
    <row r="194" spans="1:9" x14ac:dyDescent="0.35">
      <c r="A194" s="562"/>
      <c r="B194" s="562"/>
      <c r="C194" s="561">
        <v>47</v>
      </c>
      <c r="D194" s="561"/>
      <c r="E194" s="26" t="s">
        <v>796</v>
      </c>
      <c r="F194" s="680"/>
      <c r="G194" s="680"/>
      <c r="H194" s="680"/>
      <c r="I194" s="681"/>
    </row>
    <row r="195" spans="1:9" x14ac:dyDescent="0.35">
      <c r="A195" s="562"/>
      <c r="B195" s="562"/>
      <c r="C195" s="84" t="s">
        <v>1346</v>
      </c>
      <c r="D195" s="84" t="s">
        <v>797</v>
      </c>
      <c r="E195" s="33" t="s">
        <v>798</v>
      </c>
      <c r="F195" s="680">
        <v>1027</v>
      </c>
      <c r="G195" s="680">
        <v>75</v>
      </c>
      <c r="H195" s="680">
        <v>75</v>
      </c>
      <c r="I195" s="681">
        <v>36.700000000000003</v>
      </c>
    </row>
    <row r="196" spans="1:9" x14ac:dyDescent="0.35">
      <c r="A196" s="562"/>
      <c r="B196" s="562"/>
      <c r="C196" s="84" t="s">
        <v>1347</v>
      </c>
      <c r="D196" s="84" t="s">
        <v>799</v>
      </c>
      <c r="E196" s="33" t="s">
        <v>800</v>
      </c>
      <c r="F196" s="680">
        <v>706</v>
      </c>
      <c r="G196" s="680">
        <v>69</v>
      </c>
      <c r="H196" s="680">
        <v>73</v>
      </c>
      <c r="I196" s="681">
        <v>34.799999999999997</v>
      </c>
    </row>
    <row r="197" spans="1:9" x14ac:dyDescent="0.35">
      <c r="A197" s="562"/>
      <c r="B197" s="562"/>
      <c r="C197" s="84" t="s">
        <v>1348</v>
      </c>
      <c r="D197" s="84" t="s">
        <v>801</v>
      </c>
      <c r="E197" s="33" t="s">
        <v>802</v>
      </c>
      <c r="F197" s="680">
        <v>1095</v>
      </c>
      <c r="G197" s="680">
        <v>66</v>
      </c>
      <c r="H197" s="680">
        <v>66</v>
      </c>
      <c r="I197" s="681">
        <v>34.799999999999997</v>
      </c>
    </row>
    <row r="198" spans="1:9" x14ac:dyDescent="0.35">
      <c r="A198" s="562"/>
      <c r="B198" s="562"/>
      <c r="C198" s="84" t="s">
        <v>1349</v>
      </c>
      <c r="D198" s="84" t="s">
        <v>803</v>
      </c>
      <c r="E198" s="33" t="s">
        <v>804</v>
      </c>
      <c r="F198" s="680">
        <v>1258</v>
      </c>
      <c r="G198" s="680">
        <v>63</v>
      </c>
      <c r="H198" s="680">
        <v>67</v>
      </c>
      <c r="I198" s="681">
        <v>34.200000000000003</v>
      </c>
    </row>
    <row r="199" spans="1:9" x14ac:dyDescent="0.35">
      <c r="A199" s="562"/>
      <c r="B199" s="562"/>
      <c r="C199" s="84" t="s">
        <v>1350</v>
      </c>
      <c r="D199" s="84" t="s">
        <v>805</v>
      </c>
      <c r="E199" s="33" t="s">
        <v>806</v>
      </c>
      <c r="F199" s="680">
        <v>1272</v>
      </c>
      <c r="G199" s="680">
        <v>69</v>
      </c>
      <c r="H199" s="680">
        <v>71</v>
      </c>
      <c r="I199" s="681">
        <v>35</v>
      </c>
    </row>
    <row r="200" spans="1:9" x14ac:dyDescent="0.35">
      <c r="A200" s="562"/>
      <c r="B200" s="562"/>
      <c r="C200" s="84" t="s">
        <v>1351</v>
      </c>
      <c r="D200" s="84" t="s">
        <v>807</v>
      </c>
      <c r="E200" s="33" t="s">
        <v>808</v>
      </c>
      <c r="F200" s="680">
        <v>1085</v>
      </c>
      <c r="G200" s="680">
        <v>64</v>
      </c>
      <c r="H200" s="680">
        <v>66</v>
      </c>
      <c r="I200" s="681">
        <v>33.6</v>
      </c>
    </row>
    <row r="201" spans="1:9" x14ac:dyDescent="0.35">
      <c r="A201" s="562"/>
      <c r="B201" s="562"/>
      <c r="C201" s="84"/>
      <c r="D201" s="84"/>
      <c r="E201" s="33"/>
      <c r="F201" s="680"/>
      <c r="G201" s="680"/>
      <c r="H201" s="680"/>
      <c r="I201" s="681"/>
    </row>
    <row r="202" spans="1:9" x14ac:dyDescent="0.35">
      <c r="A202" s="561" t="s">
        <v>587</v>
      </c>
      <c r="B202" s="26" t="s">
        <v>1352</v>
      </c>
      <c r="C202" s="562"/>
      <c r="D202" s="562"/>
      <c r="E202" s="562"/>
      <c r="F202" s="680">
        <v>74562</v>
      </c>
      <c r="G202" s="680">
        <v>68</v>
      </c>
      <c r="H202" s="680">
        <v>70</v>
      </c>
      <c r="I202" s="681">
        <v>34.5</v>
      </c>
    </row>
    <row r="203" spans="1:9" x14ac:dyDescent="0.35">
      <c r="A203" s="562"/>
      <c r="B203" s="562"/>
      <c r="C203" s="561"/>
      <c r="D203" s="561"/>
      <c r="E203" s="26"/>
      <c r="F203" s="680"/>
      <c r="G203" s="680"/>
      <c r="H203" s="680"/>
      <c r="I203" s="681"/>
    </row>
    <row r="204" spans="1:9" x14ac:dyDescent="0.35">
      <c r="A204" s="562"/>
      <c r="B204" s="562"/>
      <c r="C204" s="561" t="s">
        <v>1353</v>
      </c>
      <c r="D204" s="561" t="s">
        <v>80</v>
      </c>
      <c r="E204" s="26" t="s">
        <v>1354</v>
      </c>
      <c r="F204" s="680">
        <v>2247</v>
      </c>
      <c r="G204" s="680">
        <v>60</v>
      </c>
      <c r="H204" s="680">
        <v>64</v>
      </c>
      <c r="I204" s="681">
        <v>33.299999999999997</v>
      </c>
    </row>
    <row r="205" spans="1:9" x14ac:dyDescent="0.35">
      <c r="A205" s="562"/>
      <c r="B205" s="562"/>
      <c r="C205" s="561" t="s">
        <v>1355</v>
      </c>
      <c r="D205" s="561" t="s">
        <v>81</v>
      </c>
      <c r="E205" s="26" t="s">
        <v>1356</v>
      </c>
      <c r="F205" s="680">
        <v>3607</v>
      </c>
      <c r="G205" s="680">
        <v>68</v>
      </c>
      <c r="H205" s="680">
        <v>69</v>
      </c>
      <c r="I205" s="681">
        <v>33.9</v>
      </c>
    </row>
    <row r="206" spans="1:9" x14ac:dyDescent="0.35">
      <c r="A206" s="562"/>
      <c r="B206" s="562"/>
      <c r="C206" s="561" t="s">
        <v>1357</v>
      </c>
      <c r="D206" s="561" t="s">
        <v>85</v>
      </c>
      <c r="E206" s="26" t="s">
        <v>811</v>
      </c>
      <c r="F206" s="680">
        <v>3461</v>
      </c>
      <c r="G206" s="680">
        <v>62</v>
      </c>
      <c r="H206" s="680">
        <v>65</v>
      </c>
      <c r="I206" s="681">
        <v>33.299999999999997</v>
      </c>
    </row>
    <row r="207" spans="1:9" x14ac:dyDescent="0.35">
      <c r="A207" s="562"/>
      <c r="B207" s="562"/>
      <c r="C207" s="561" t="s">
        <v>1358</v>
      </c>
      <c r="D207" s="561" t="s">
        <v>87</v>
      </c>
      <c r="E207" s="26" t="s">
        <v>812</v>
      </c>
      <c r="F207" s="680">
        <v>3073</v>
      </c>
      <c r="G207" s="680">
        <v>60</v>
      </c>
      <c r="H207" s="680">
        <v>63</v>
      </c>
      <c r="I207" s="681">
        <v>34.1</v>
      </c>
    </row>
    <row r="208" spans="1:9" x14ac:dyDescent="0.35">
      <c r="A208" s="562"/>
      <c r="B208" s="562"/>
      <c r="C208" s="561" t="s">
        <v>1359</v>
      </c>
      <c r="D208" s="561" t="s">
        <v>88</v>
      </c>
      <c r="E208" s="26" t="s">
        <v>1360</v>
      </c>
      <c r="F208" s="680">
        <v>2229</v>
      </c>
      <c r="G208" s="680">
        <v>71</v>
      </c>
      <c r="H208" s="680">
        <v>71</v>
      </c>
      <c r="I208" s="681">
        <v>36.5</v>
      </c>
    </row>
    <row r="209" spans="1:9" x14ac:dyDescent="0.35">
      <c r="A209" s="562"/>
      <c r="B209" s="562"/>
      <c r="C209" s="561" t="s">
        <v>1361</v>
      </c>
      <c r="D209" s="561" t="s">
        <v>90</v>
      </c>
      <c r="E209" s="26" t="s">
        <v>814</v>
      </c>
      <c r="F209" s="680">
        <v>2545</v>
      </c>
      <c r="G209" s="680">
        <v>74</v>
      </c>
      <c r="H209" s="680">
        <v>75</v>
      </c>
      <c r="I209" s="681">
        <v>34.200000000000003</v>
      </c>
    </row>
    <row r="210" spans="1:9" x14ac:dyDescent="0.35">
      <c r="A210" s="562"/>
      <c r="B210" s="562"/>
      <c r="C210" s="84"/>
      <c r="D210" s="84"/>
      <c r="E210" s="33"/>
      <c r="F210" s="680"/>
      <c r="G210" s="680"/>
      <c r="H210" s="680"/>
      <c r="I210" s="681"/>
    </row>
    <row r="211" spans="1:9" x14ac:dyDescent="0.35">
      <c r="A211" s="562"/>
      <c r="B211" s="562"/>
      <c r="C211" s="561">
        <v>12</v>
      </c>
      <c r="D211" s="561"/>
      <c r="E211" s="26" t="s">
        <v>815</v>
      </c>
      <c r="F211" s="680"/>
      <c r="G211" s="680"/>
      <c r="H211" s="680"/>
      <c r="I211" s="681"/>
    </row>
    <row r="212" spans="1:9" x14ac:dyDescent="0.35">
      <c r="A212" s="562"/>
      <c r="B212" s="562"/>
      <c r="C212" s="84" t="s">
        <v>1362</v>
      </c>
      <c r="D212" s="84" t="s">
        <v>816</v>
      </c>
      <c r="E212" s="33" t="s">
        <v>817</v>
      </c>
      <c r="F212" s="680">
        <v>1187</v>
      </c>
      <c r="G212" s="680">
        <v>63</v>
      </c>
      <c r="H212" s="680">
        <v>66</v>
      </c>
      <c r="I212" s="681">
        <v>33.9</v>
      </c>
    </row>
    <row r="213" spans="1:9" x14ac:dyDescent="0.35">
      <c r="A213" s="562"/>
      <c r="B213" s="562"/>
      <c r="C213" s="84" t="s">
        <v>1363</v>
      </c>
      <c r="D213" s="84" t="s">
        <v>818</v>
      </c>
      <c r="E213" s="33" t="s">
        <v>819</v>
      </c>
      <c r="F213" s="680">
        <v>1168</v>
      </c>
      <c r="G213" s="680">
        <v>68</v>
      </c>
      <c r="H213" s="680">
        <v>71</v>
      </c>
      <c r="I213" s="681">
        <v>34.200000000000003</v>
      </c>
    </row>
    <row r="214" spans="1:9" x14ac:dyDescent="0.35">
      <c r="A214" s="562"/>
      <c r="B214" s="562"/>
      <c r="C214" s="84" t="s">
        <v>1364</v>
      </c>
      <c r="D214" s="84" t="s">
        <v>820</v>
      </c>
      <c r="E214" s="33" t="s">
        <v>821</v>
      </c>
      <c r="F214" s="680">
        <v>1136</v>
      </c>
      <c r="G214" s="680">
        <v>61</v>
      </c>
      <c r="H214" s="680">
        <v>65</v>
      </c>
      <c r="I214" s="681">
        <v>32.6</v>
      </c>
    </row>
    <row r="215" spans="1:9" x14ac:dyDescent="0.35">
      <c r="A215" s="562"/>
      <c r="B215" s="562"/>
      <c r="C215" s="84" t="s">
        <v>1365</v>
      </c>
      <c r="D215" s="84" t="s">
        <v>822</v>
      </c>
      <c r="E215" s="33" t="s">
        <v>823</v>
      </c>
      <c r="F215" s="680">
        <v>2104</v>
      </c>
      <c r="G215" s="680">
        <v>68</v>
      </c>
      <c r="H215" s="680">
        <v>71</v>
      </c>
      <c r="I215" s="681">
        <v>34.9</v>
      </c>
    </row>
    <row r="216" spans="1:9" x14ac:dyDescent="0.35">
      <c r="A216" s="562"/>
      <c r="B216" s="562"/>
      <c r="C216" s="84" t="s">
        <v>1366</v>
      </c>
      <c r="D216" s="84" t="s">
        <v>824</v>
      </c>
      <c r="E216" s="33" t="s">
        <v>825</v>
      </c>
      <c r="F216" s="680">
        <v>1904</v>
      </c>
      <c r="G216" s="680">
        <v>72</v>
      </c>
      <c r="H216" s="680">
        <v>74</v>
      </c>
      <c r="I216" s="681">
        <v>35.5</v>
      </c>
    </row>
    <row r="217" spans="1:9" x14ac:dyDescent="0.35">
      <c r="A217" s="562"/>
      <c r="B217" s="562"/>
      <c r="C217" s="84"/>
      <c r="D217" s="84"/>
      <c r="E217" s="33"/>
      <c r="F217" s="680"/>
      <c r="G217" s="680"/>
      <c r="H217" s="680"/>
      <c r="I217" s="681"/>
    </row>
    <row r="218" spans="1:9" x14ac:dyDescent="0.35">
      <c r="A218" s="562"/>
      <c r="B218" s="562"/>
      <c r="C218" s="561">
        <v>22</v>
      </c>
      <c r="D218" s="561"/>
      <c r="E218" s="26" t="s">
        <v>826</v>
      </c>
      <c r="F218" s="680"/>
      <c r="G218" s="680"/>
      <c r="H218" s="680"/>
      <c r="I218" s="681"/>
    </row>
    <row r="219" spans="1:9" x14ac:dyDescent="0.35">
      <c r="A219" s="562"/>
      <c r="B219" s="562"/>
      <c r="C219" s="84" t="s">
        <v>1367</v>
      </c>
      <c r="D219" s="84" t="s">
        <v>827</v>
      </c>
      <c r="E219" s="33" t="s">
        <v>828</v>
      </c>
      <c r="F219" s="680">
        <v>2417</v>
      </c>
      <c r="G219" s="680">
        <v>70</v>
      </c>
      <c r="H219" s="680">
        <v>71</v>
      </c>
      <c r="I219" s="681">
        <v>34.200000000000003</v>
      </c>
    </row>
    <row r="220" spans="1:9" x14ac:dyDescent="0.35">
      <c r="A220" s="562"/>
      <c r="B220" s="562"/>
      <c r="C220" s="84" t="s">
        <v>1368</v>
      </c>
      <c r="D220" s="84" t="s">
        <v>829</v>
      </c>
      <c r="E220" s="33" t="s">
        <v>830</v>
      </c>
      <c r="F220" s="680">
        <v>1753</v>
      </c>
      <c r="G220" s="680">
        <v>71</v>
      </c>
      <c r="H220" s="680">
        <v>72</v>
      </c>
      <c r="I220" s="681">
        <v>35.1</v>
      </c>
    </row>
    <row r="221" spans="1:9" x14ac:dyDescent="0.35">
      <c r="A221" s="562"/>
      <c r="B221" s="562"/>
      <c r="C221" s="84" t="s">
        <v>1369</v>
      </c>
      <c r="D221" s="84" t="s">
        <v>831</v>
      </c>
      <c r="E221" s="33" t="s">
        <v>832</v>
      </c>
      <c r="F221" s="680">
        <v>815</v>
      </c>
      <c r="G221" s="680">
        <v>73</v>
      </c>
      <c r="H221" s="680">
        <v>75</v>
      </c>
      <c r="I221" s="681">
        <v>36.700000000000003</v>
      </c>
    </row>
    <row r="222" spans="1:9" x14ac:dyDescent="0.35">
      <c r="A222" s="562"/>
      <c r="B222" s="562"/>
      <c r="C222" s="84" t="s">
        <v>1370</v>
      </c>
      <c r="D222" s="84" t="s">
        <v>833</v>
      </c>
      <c r="E222" s="33" t="s">
        <v>834</v>
      </c>
      <c r="F222" s="680">
        <v>945</v>
      </c>
      <c r="G222" s="680">
        <v>70</v>
      </c>
      <c r="H222" s="680">
        <v>72</v>
      </c>
      <c r="I222" s="681">
        <v>34.9</v>
      </c>
    </row>
    <row r="223" spans="1:9" x14ac:dyDescent="0.35">
      <c r="A223" s="562"/>
      <c r="B223" s="562"/>
      <c r="C223" s="84" t="s">
        <v>1371</v>
      </c>
      <c r="D223" s="84" t="s">
        <v>835</v>
      </c>
      <c r="E223" s="33" t="s">
        <v>836</v>
      </c>
      <c r="F223" s="680">
        <v>2048</v>
      </c>
      <c r="G223" s="680">
        <v>73</v>
      </c>
      <c r="H223" s="680">
        <v>73</v>
      </c>
      <c r="I223" s="681">
        <v>35.799999999999997</v>
      </c>
    </row>
    <row r="224" spans="1:9" x14ac:dyDescent="0.35">
      <c r="A224" s="562"/>
      <c r="B224" s="562"/>
      <c r="C224" s="84" t="s">
        <v>1372</v>
      </c>
      <c r="D224" s="84" t="s">
        <v>837</v>
      </c>
      <c r="E224" s="33" t="s">
        <v>838</v>
      </c>
      <c r="F224" s="680">
        <v>2186</v>
      </c>
      <c r="G224" s="680">
        <v>68</v>
      </c>
      <c r="H224" s="680">
        <v>70</v>
      </c>
      <c r="I224" s="681">
        <v>34.9</v>
      </c>
    </row>
    <row r="225" spans="1:9" x14ac:dyDescent="0.35">
      <c r="A225" s="562"/>
      <c r="B225" s="562"/>
      <c r="C225" s="84" t="s">
        <v>1373</v>
      </c>
      <c r="D225" s="84" t="s">
        <v>839</v>
      </c>
      <c r="E225" s="33" t="s">
        <v>840</v>
      </c>
      <c r="F225" s="680">
        <v>1504</v>
      </c>
      <c r="G225" s="680">
        <v>69</v>
      </c>
      <c r="H225" s="680">
        <v>70</v>
      </c>
      <c r="I225" s="681">
        <v>35</v>
      </c>
    </row>
    <row r="226" spans="1:9" x14ac:dyDescent="0.35">
      <c r="A226" s="562"/>
      <c r="B226" s="562"/>
      <c r="C226" s="84" t="s">
        <v>1374</v>
      </c>
      <c r="D226" s="84" t="s">
        <v>841</v>
      </c>
      <c r="E226" s="33" t="s">
        <v>842</v>
      </c>
      <c r="F226" s="680">
        <v>1284</v>
      </c>
      <c r="G226" s="680">
        <v>69</v>
      </c>
      <c r="H226" s="680">
        <v>71</v>
      </c>
      <c r="I226" s="681">
        <v>35.1</v>
      </c>
    </row>
    <row r="227" spans="1:9" x14ac:dyDescent="0.35">
      <c r="A227" s="562"/>
      <c r="B227" s="562"/>
      <c r="C227" s="84" t="s">
        <v>1375</v>
      </c>
      <c r="D227" s="84" t="s">
        <v>843</v>
      </c>
      <c r="E227" s="33" t="s">
        <v>844</v>
      </c>
      <c r="F227" s="680">
        <v>622</v>
      </c>
      <c r="G227" s="680">
        <v>73</v>
      </c>
      <c r="H227" s="680">
        <v>74</v>
      </c>
      <c r="I227" s="681">
        <v>35.200000000000003</v>
      </c>
    </row>
    <row r="228" spans="1:9" x14ac:dyDescent="0.35">
      <c r="A228" s="562"/>
      <c r="B228" s="562"/>
      <c r="C228" s="84" t="s">
        <v>1376</v>
      </c>
      <c r="D228" s="84" t="s">
        <v>845</v>
      </c>
      <c r="E228" s="33" t="s">
        <v>846</v>
      </c>
      <c r="F228" s="680">
        <v>896</v>
      </c>
      <c r="G228" s="680">
        <v>73</v>
      </c>
      <c r="H228" s="680">
        <v>74</v>
      </c>
      <c r="I228" s="681">
        <v>36.9</v>
      </c>
    </row>
    <row r="229" spans="1:9" x14ac:dyDescent="0.35">
      <c r="A229" s="562"/>
      <c r="B229" s="562"/>
      <c r="C229" s="84" t="s">
        <v>1377</v>
      </c>
      <c r="D229" s="84" t="s">
        <v>847</v>
      </c>
      <c r="E229" s="33" t="s">
        <v>848</v>
      </c>
      <c r="F229" s="680">
        <v>1516</v>
      </c>
      <c r="G229" s="680">
        <v>66</v>
      </c>
      <c r="H229" s="680">
        <v>67</v>
      </c>
      <c r="I229" s="681">
        <v>34.200000000000003</v>
      </c>
    </row>
    <row r="230" spans="1:9" x14ac:dyDescent="0.35">
      <c r="A230" s="562"/>
      <c r="B230" s="562"/>
      <c r="C230" s="84" t="s">
        <v>1378</v>
      </c>
      <c r="D230" s="84" t="s">
        <v>849</v>
      </c>
      <c r="E230" s="33" t="s">
        <v>850</v>
      </c>
      <c r="F230" s="680">
        <v>1043</v>
      </c>
      <c r="G230" s="680">
        <v>78</v>
      </c>
      <c r="H230" s="680">
        <v>79</v>
      </c>
      <c r="I230" s="681">
        <v>37.299999999999997</v>
      </c>
    </row>
    <row r="231" spans="1:9" x14ac:dyDescent="0.35">
      <c r="A231" s="562"/>
      <c r="B231" s="562"/>
      <c r="C231" s="84"/>
      <c r="D231" s="84"/>
      <c r="E231" s="33"/>
      <c r="F231" s="680"/>
      <c r="G231" s="680"/>
      <c r="H231" s="680"/>
      <c r="I231" s="681"/>
    </row>
    <row r="232" spans="1:9" x14ac:dyDescent="0.35">
      <c r="A232" s="562"/>
      <c r="B232" s="562"/>
      <c r="C232" s="561">
        <v>26</v>
      </c>
      <c r="D232" s="561"/>
      <c r="E232" s="26" t="s">
        <v>329</v>
      </c>
      <c r="F232" s="680"/>
      <c r="G232" s="680"/>
      <c r="H232" s="680"/>
      <c r="I232" s="681"/>
    </row>
    <row r="233" spans="1:9" x14ac:dyDescent="0.35">
      <c r="A233" s="562"/>
      <c r="B233" s="562"/>
      <c r="C233" s="84" t="s">
        <v>1379</v>
      </c>
      <c r="D233" s="84" t="s">
        <v>851</v>
      </c>
      <c r="E233" s="33" t="s">
        <v>852</v>
      </c>
      <c r="F233" s="680">
        <v>1302</v>
      </c>
      <c r="G233" s="680">
        <v>67</v>
      </c>
      <c r="H233" s="680">
        <v>69</v>
      </c>
      <c r="I233" s="681">
        <v>34.299999999999997</v>
      </c>
    </row>
    <row r="234" spans="1:9" x14ac:dyDescent="0.35">
      <c r="A234" s="562"/>
      <c r="B234" s="562"/>
      <c r="C234" s="84" t="s">
        <v>1380</v>
      </c>
      <c r="D234" s="84" t="s">
        <v>853</v>
      </c>
      <c r="E234" s="33" t="s">
        <v>854</v>
      </c>
      <c r="F234" s="680">
        <v>1948</v>
      </c>
      <c r="G234" s="680">
        <v>70</v>
      </c>
      <c r="H234" s="680">
        <v>72</v>
      </c>
      <c r="I234" s="681">
        <v>35.6</v>
      </c>
    </row>
    <row r="235" spans="1:9" x14ac:dyDescent="0.35">
      <c r="A235" s="562"/>
      <c r="B235" s="562"/>
      <c r="C235" s="84" t="s">
        <v>1381</v>
      </c>
      <c r="D235" s="686" t="s">
        <v>1088</v>
      </c>
      <c r="E235" s="687" t="s">
        <v>1382</v>
      </c>
      <c r="F235" s="680">
        <v>1743</v>
      </c>
      <c r="G235" s="680">
        <v>69</v>
      </c>
      <c r="H235" s="680">
        <v>71</v>
      </c>
      <c r="I235" s="681">
        <v>35.799999999999997</v>
      </c>
    </row>
    <row r="236" spans="1:9" x14ac:dyDescent="0.35">
      <c r="A236" s="562"/>
      <c r="B236" s="562"/>
      <c r="C236" s="84" t="s">
        <v>1383</v>
      </c>
      <c r="D236" s="84" t="s">
        <v>855</v>
      </c>
      <c r="E236" s="33" t="s">
        <v>856</v>
      </c>
      <c r="F236" s="680">
        <v>1272</v>
      </c>
      <c r="G236" s="680">
        <v>67</v>
      </c>
      <c r="H236" s="680">
        <v>68</v>
      </c>
      <c r="I236" s="681">
        <v>35.6</v>
      </c>
    </row>
    <row r="237" spans="1:9" x14ac:dyDescent="0.35">
      <c r="A237" s="562"/>
      <c r="B237" s="562"/>
      <c r="C237" s="84" t="s">
        <v>1384</v>
      </c>
      <c r="D237" s="84" t="s">
        <v>857</v>
      </c>
      <c r="E237" s="33" t="s">
        <v>858</v>
      </c>
      <c r="F237" s="680">
        <v>1653</v>
      </c>
      <c r="G237" s="680">
        <v>69</v>
      </c>
      <c r="H237" s="680">
        <v>71</v>
      </c>
      <c r="I237" s="681">
        <v>35.4</v>
      </c>
    </row>
    <row r="238" spans="1:9" x14ac:dyDescent="0.35">
      <c r="A238" s="562"/>
      <c r="B238" s="562"/>
      <c r="C238" s="84" t="s">
        <v>1385</v>
      </c>
      <c r="D238" s="84" t="s">
        <v>1089</v>
      </c>
      <c r="E238" s="33" t="s">
        <v>1386</v>
      </c>
      <c r="F238" s="680">
        <v>2016</v>
      </c>
      <c r="G238" s="680">
        <v>73</v>
      </c>
      <c r="H238" s="680">
        <v>74</v>
      </c>
      <c r="I238" s="681">
        <v>36.299999999999997</v>
      </c>
    </row>
    <row r="239" spans="1:9" x14ac:dyDescent="0.35">
      <c r="A239" s="562"/>
      <c r="B239" s="562"/>
      <c r="C239" s="84" t="s">
        <v>1387</v>
      </c>
      <c r="D239" s="688" t="s">
        <v>1090</v>
      </c>
      <c r="E239" s="689" t="s">
        <v>1388</v>
      </c>
      <c r="F239" s="680">
        <v>1234</v>
      </c>
      <c r="G239" s="680">
        <v>67</v>
      </c>
      <c r="H239" s="680">
        <v>69</v>
      </c>
      <c r="I239" s="681">
        <v>34.4</v>
      </c>
    </row>
    <row r="240" spans="1:9" x14ac:dyDescent="0.35">
      <c r="A240" s="562"/>
      <c r="B240" s="562"/>
      <c r="C240" s="84" t="s">
        <v>1389</v>
      </c>
      <c r="D240" s="84" t="s">
        <v>859</v>
      </c>
      <c r="E240" s="33" t="s">
        <v>860</v>
      </c>
      <c r="F240" s="680">
        <v>1107</v>
      </c>
      <c r="G240" s="680">
        <v>67</v>
      </c>
      <c r="H240" s="680">
        <v>69</v>
      </c>
      <c r="I240" s="681">
        <v>34.9</v>
      </c>
    </row>
    <row r="241" spans="1:9" x14ac:dyDescent="0.35">
      <c r="A241" s="562"/>
      <c r="B241" s="562"/>
      <c r="C241" s="84" t="s">
        <v>1390</v>
      </c>
      <c r="D241" s="84" t="s">
        <v>861</v>
      </c>
      <c r="E241" s="33" t="s">
        <v>862</v>
      </c>
      <c r="F241" s="680">
        <v>1406</v>
      </c>
      <c r="G241" s="680">
        <v>62</v>
      </c>
      <c r="H241" s="680">
        <v>65</v>
      </c>
      <c r="I241" s="681">
        <v>34.299999999999997</v>
      </c>
    </row>
    <row r="242" spans="1:9" x14ac:dyDescent="0.35">
      <c r="A242" s="562"/>
      <c r="B242" s="562"/>
      <c r="C242" s="84" t="s">
        <v>1391</v>
      </c>
      <c r="D242" s="84" t="s">
        <v>1091</v>
      </c>
      <c r="E242" s="33" t="s">
        <v>1392</v>
      </c>
      <c r="F242" s="680">
        <v>1411</v>
      </c>
      <c r="G242" s="680">
        <v>67</v>
      </c>
      <c r="H242" s="680">
        <v>68</v>
      </c>
      <c r="I242" s="681">
        <v>35</v>
      </c>
    </row>
    <row r="243" spans="1:9" x14ac:dyDescent="0.35">
      <c r="A243" s="562"/>
      <c r="B243" s="562"/>
      <c r="C243" s="84"/>
      <c r="D243" s="84"/>
      <c r="E243" s="33"/>
      <c r="F243" s="680"/>
      <c r="G243" s="680"/>
      <c r="H243" s="680"/>
      <c r="I243" s="681"/>
    </row>
    <row r="244" spans="1:9" x14ac:dyDescent="0.35">
      <c r="A244" s="562"/>
      <c r="B244" s="562"/>
      <c r="C244" s="561">
        <v>33</v>
      </c>
      <c r="D244" s="561"/>
      <c r="E244" s="26" t="s">
        <v>331</v>
      </c>
      <c r="F244" s="680"/>
      <c r="G244" s="680"/>
      <c r="H244" s="680"/>
      <c r="I244" s="681"/>
    </row>
    <row r="245" spans="1:9" x14ac:dyDescent="0.35">
      <c r="A245" s="562"/>
      <c r="B245" s="562"/>
      <c r="C245" s="84" t="s">
        <v>1393</v>
      </c>
      <c r="D245" s="84" t="s">
        <v>863</v>
      </c>
      <c r="E245" s="33" t="s">
        <v>864</v>
      </c>
      <c r="F245" s="680">
        <v>1517</v>
      </c>
      <c r="G245" s="680">
        <v>64</v>
      </c>
      <c r="H245" s="680">
        <v>67</v>
      </c>
      <c r="I245" s="681">
        <v>32.200000000000003</v>
      </c>
    </row>
    <row r="246" spans="1:9" x14ac:dyDescent="0.35">
      <c r="A246" s="562"/>
      <c r="B246" s="562"/>
      <c r="C246" s="84" t="s">
        <v>1394</v>
      </c>
      <c r="D246" s="84" t="s">
        <v>865</v>
      </c>
      <c r="E246" s="33" t="s">
        <v>866</v>
      </c>
      <c r="F246" s="680">
        <v>1284</v>
      </c>
      <c r="G246" s="680">
        <v>74</v>
      </c>
      <c r="H246" s="680">
        <v>76</v>
      </c>
      <c r="I246" s="681">
        <v>33.9</v>
      </c>
    </row>
    <row r="247" spans="1:9" x14ac:dyDescent="0.35">
      <c r="A247" s="562"/>
      <c r="B247" s="562"/>
      <c r="C247" s="84" t="s">
        <v>1395</v>
      </c>
      <c r="D247" s="84" t="s">
        <v>867</v>
      </c>
      <c r="E247" s="33" t="s">
        <v>868</v>
      </c>
      <c r="F247" s="680">
        <v>1128</v>
      </c>
      <c r="G247" s="680">
        <v>60</v>
      </c>
      <c r="H247" s="680">
        <v>65</v>
      </c>
      <c r="I247" s="681">
        <v>31.7</v>
      </c>
    </row>
    <row r="248" spans="1:9" x14ac:dyDescent="0.35">
      <c r="A248" s="562"/>
      <c r="B248" s="562"/>
      <c r="C248" s="84" t="s">
        <v>1396</v>
      </c>
      <c r="D248" s="84" t="s">
        <v>869</v>
      </c>
      <c r="E248" s="33" t="s">
        <v>870</v>
      </c>
      <c r="F248" s="680">
        <v>1643</v>
      </c>
      <c r="G248" s="680">
        <v>66</v>
      </c>
      <c r="H248" s="680">
        <v>68</v>
      </c>
      <c r="I248" s="681">
        <v>33</v>
      </c>
    </row>
    <row r="249" spans="1:9" x14ac:dyDescent="0.35">
      <c r="A249" s="562"/>
      <c r="B249" s="562"/>
      <c r="C249" s="84" t="s">
        <v>1397</v>
      </c>
      <c r="D249" s="84" t="s">
        <v>871</v>
      </c>
      <c r="E249" s="33" t="s">
        <v>872</v>
      </c>
      <c r="F249" s="680">
        <v>893</v>
      </c>
      <c r="G249" s="680">
        <v>69</v>
      </c>
      <c r="H249" s="680">
        <v>71</v>
      </c>
      <c r="I249" s="681">
        <v>33</v>
      </c>
    </row>
    <row r="250" spans="1:9" x14ac:dyDescent="0.35">
      <c r="A250" s="562"/>
      <c r="B250" s="562"/>
      <c r="C250" s="84" t="s">
        <v>1398</v>
      </c>
      <c r="D250" s="84" t="s">
        <v>873</v>
      </c>
      <c r="E250" s="33" t="s">
        <v>874</v>
      </c>
      <c r="F250" s="680">
        <v>1600</v>
      </c>
      <c r="G250" s="680">
        <v>63</v>
      </c>
      <c r="H250" s="680">
        <v>66</v>
      </c>
      <c r="I250" s="681">
        <v>32</v>
      </c>
    </row>
    <row r="251" spans="1:9" x14ac:dyDescent="0.35">
      <c r="A251" s="562"/>
      <c r="B251" s="562"/>
      <c r="C251" s="84" t="s">
        <v>1399</v>
      </c>
      <c r="D251" s="84" t="s">
        <v>875</v>
      </c>
      <c r="E251" s="33" t="s">
        <v>876</v>
      </c>
      <c r="F251" s="680">
        <v>1463</v>
      </c>
      <c r="G251" s="680">
        <v>72</v>
      </c>
      <c r="H251" s="680">
        <v>73</v>
      </c>
      <c r="I251" s="681">
        <v>34.1</v>
      </c>
    </row>
    <row r="252" spans="1:9" x14ac:dyDescent="0.35">
      <c r="A252" s="562"/>
      <c r="B252" s="562"/>
      <c r="C252" s="84"/>
      <c r="D252" s="84"/>
      <c r="E252" s="33"/>
      <c r="F252" s="680"/>
      <c r="G252" s="680"/>
      <c r="H252" s="680"/>
      <c r="I252" s="681"/>
    </row>
    <row r="253" spans="1:9" x14ac:dyDescent="0.35">
      <c r="A253" s="562"/>
      <c r="B253" s="562"/>
      <c r="C253" s="561">
        <v>42</v>
      </c>
      <c r="D253" s="561"/>
      <c r="E253" s="26" t="s">
        <v>334</v>
      </c>
      <c r="F253" s="680"/>
      <c r="G253" s="680"/>
      <c r="H253" s="680"/>
      <c r="I253" s="681"/>
    </row>
    <row r="254" spans="1:9" x14ac:dyDescent="0.35">
      <c r="A254" s="562"/>
      <c r="B254" s="562"/>
      <c r="C254" s="84" t="s">
        <v>1400</v>
      </c>
      <c r="D254" s="84" t="s">
        <v>877</v>
      </c>
      <c r="E254" s="33" t="s">
        <v>878</v>
      </c>
      <c r="F254" s="680">
        <v>874</v>
      </c>
      <c r="G254" s="680">
        <v>70</v>
      </c>
      <c r="H254" s="680">
        <v>72</v>
      </c>
      <c r="I254" s="681">
        <v>35.1</v>
      </c>
    </row>
    <row r="255" spans="1:9" x14ac:dyDescent="0.35">
      <c r="A255" s="562"/>
      <c r="B255" s="562"/>
      <c r="C255" s="84" t="s">
        <v>1401</v>
      </c>
      <c r="D255" s="84" t="s">
        <v>879</v>
      </c>
      <c r="E255" s="33" t="s">
        <v>880</v>
      </c>
      <c r="F255" s="680">
        <v>815</v>
      </c>
      <c r="G255" s="680">
        <v>65</v>
      </c>
      <c r="H255" s="680">
        <v>67</v>
      </c>
      <c r="I255" s="681">
        <v>34</v>
      </c>
    </row>
    <row r="256" spans="1:9" x14ac:dyDescent="0.35">
      <c r="A256" s="562"/>
      <c r="B256" s="562"/>
      <c r="C256" s="84" t="s">
        <v>1402</v>
      </c>
      <c r="D256" s="84" t="s">
        <v>881</v>
      </c>
      <c r="E256" s="33" t="s">
        <v>882</v>
      </c>
      <c r="F256" s="680">
        <v>1857</v>
      </c>
      <c r="G256" s="680">
        <v>66</v>
      </c>
      <c r="H256" s="680">
        <v>68</v>
      </c>
      <c r="I256" s="681">
        <v>33.5</v>
      </c>
    </row>
    <row r="257" spans="1:9" x14ac:dyDescent="0.35">
      <c r="A257" s="562"/>
      <c r="B257" s="562"/>
      <c r="C257" s="84" t="s">
        <v>1403</v>
      </c>
      <c r="D257" s="84" t="s">
        <v>883</v>
      </c>
      <c r="E257" s="33" t="s">
        <v>884</v>
      </c>
      <c r="F257" s="680">
        <v>994</v>
      </c>
      <c r="G257" s="680">
        <v>74</v>
      </c>
      <c r="H257" s="680">
        <v>74</v>
      </c>
      <c r="I257" s="681">
        <v>35.5</v>
      </c>
    </row>
    <row r="258" spans="1:9" x14ac:dyDescent="0.35">
      <c r="A258" s="562"/>
      <c r="B258" s="562"/>
      <c r="C258" s="84" t="s">
        <v>1404</v>
      </c>
      <c r="D258" s="84" t="s">
        <v>885</v>
      </c>
      <c r="E258" s="33" t="s">
        <v>886</v>
      </c>
      <c r="F258" s="680">
        <v>1271</v>
      </c>
      <c r="G258" s="680">
        <v>69</v>
      </c>
      <c r="H258" s="680">
        <v>71</v>
      </c>
      <c r="I258" s="681">
        <v>34.9</v>
      </c>
    </row>
    <row r="259" spans="1:9" x14ac:dyDescent="0.35">
      <c r="A259" s="562"/>
      <c r="B259" s="562"/>
      <c r="C259" s="84" t="s">
        <v>1405</v>
      </c>
      <c r="D259" s="84" t="s">
        <v>887</v>
      </c>
      <c r="E259" s="33" t="s">
        <v>888</v>
      </c>
      <c r="F259" s="680">
        <v>1162</v>
      </c>
      <c r="G259" s="680">
        <v>70</v>
      </c>
      <c r="H259" s="680">
        <v>71</v>
      </c>
      <c r="I259" s="681">
        <v>35.1</v>
      </c>
    </row>
    <row r="260" spans="1:9" x14ac:dyDescent="0.35">
      <c r="A260" s="562"/>
      <c r="B260" s="562"/>
      <c r="C260" s="84" t="s">
        <v>1406</v>
      </c>
      <c r="D260" s="84" t="s">
        <v>889</v>
      </c>
      <c r="E260" s="33" t="s">
        <v>890</v>
      </c>
      <c r="F260" s="680">
        <v>1279</v>
      </c>
      <c r="G260" s="680">
        <v>68</v>
      </c>
      <c r="H260" s="680">
        <v>70</v>
      </c>
      <c r="I260" s="681">
        <v>34.1</v>
      </c>
    </row>
    <row r="261" spans="1:9" x14ac:dyDescent="0.35">
      <c r="A261" s="562"/>
      <c r="B261" s="562"/>
      <c r="C261" s="84"/>
      <c r="D261" s="84"/>
      <c r="E261" s="33"/>
      <c r="F261" s="680"/>
      <c r="G261" s="680"/>
      <c r="H261" s="680"/>
      <c r="I261" s="681"/>
    </row>
    <row r="262" spans="1:9" x14ac:dyDescent="0.35">
      <c r="A262" s="561" t="s">
        <v>588</v>
      </c>
      <c r="B262" s="26" t="s">
        <v>413</v>
      </c>
      <c r="C262" s="562"/>
      <c r="D262" s="562"/>
      <c r="E262" s="562"/>
      <c r="F262" s="680">
        <v>107276</v>
      </c>
      <c r="G262" s="680">
        <v>70</v>
      </c>
      <c r="H262" s="680">
        <v>71</v>
      </c>
      <c r="I262" s="681">
        <v>34.700000000000003</v>
      </c>
    </row>
    <row r="263" spans="1:9" x14ac:dyDescent="0.35">
      <c r="A263" s="562"/>
      <c r="B263" s="562"/>
      <c r="C263" s="84"/>
      <c r="D263" s="84"/>
      <c r="E263" s="33"/>
      <c r="F263" s="680"/>
      <c r="G263" s="680"/>
      <c r="H263" s="680"/>
      <c r="I263" s="681"/>
    </row>
    <row r="264" spans="1:9" x14ac:dyDescent="0.35">
      <c r="A264" s="562"/>
      <c r="B264" s="562"/>
      <c r="C264" s="561" t="s">
        <v>1407</v>
      </c>
      <c r="D264" s="561"/>
      <c r="E264" s="26" t="s">
        <v>338</v>
      </c>
      <c r="F264" s="680"/>
      <c r="G264" s="680"/>
      <c r="H264" s="680"/>
      <c r="I264" s="681"/>
    </row>
    <row r="265" spans="1:9" x14ac:dyDescent="0.35">
      <c r="A265" s="562"/>
      <c r="B265" s="562"/>
      <c r="C265" s="84" t="s">
        <v>1408</v>
      </c>
      <c r="D265" s="84" t="s">
        <v>93</v>
      </c>
      <c r="E265" s="33" t="s">
        <v>339</v>
      </c>
      <c r="F265" s="680">
        <v>1855</v>
      </c>
      <c r="G265" s="680">
        <v>63</v>
      </c>
      <c r="H265" s="680">
        <v>65</v>
      </c>
      <c r="I265" s="681">
        <v>34.200000000000003</v>
      </c>
    </row>
    <row r="266" spans="1:9" x14ac:dyDescent="0.35">
      <c r="A266" s="562"/>
      <c r="B266" s="562"/>
      <c r="C266" s="84" t="s">
        <v>1409</v>
      </c>
      <c r="D266" s="84" t="s">
        <v>94</v>
      </c>
      <c r="E266" s="33" t="s">
        <v>337</v>
      </c>
      <c r="F266" s="680">
        <v>34</v>
      </c>
      <c r="G266" s="680">
        <v>68</v>
      </c>
      <c r="H266" s="680">
        <v>68</v>
      </c>
      <c r="I266" s="681">
        <v>36.9</v>
      </c>
    </row>
    <row r="267" spans="1:9" x14ac:dyDescent="0.35">
      <c r="A267" s="562"/>
      <c r="B267" s="562"/>
      <c r="C267" s="84" t="s">
        <v>1410</v>
      </c>
      <c r="D267" s="84" t="s">
        <v>95</v>
      </c>
      <c r="E267" s="33" t="s">
        <v>340</v>
      </c>
      <c r="F267" s="680">
        <v>3067</v>
      </c>
      <c r="G267" s="680">
        <v>68</v>
      </c>
      <c r="H267" s="680">
        <v>69</v>
      </c>
      <c r="I267" s="681">
        <v>34.799999999999997</v>
      </c>
    </row>
    <row r="268" spans="1:9" x14ac:dyDescent="0.35">
      <c r="A268" s="562"/>
      <c r="B268" s="562"/>
      <c r="C268" s="84" t="s">
        <v>1411</v>
      </c>
      <c r="D268" s="84" t="s">
        <v>96</v>
      </c>
      <c r="E268" s="33" t="s">
        <v>341</v>
      </c>
      <c r="F268" s="680">
        <v>1527</v>
      </c>
      <c r="G268" s="680">
        <v>68</v>
      </c>
      <c r="H268" s="680">
        <v>70</v>
      </c>
      <c r="I268" s="681">
        <v>34.6</v>
      </c>
    </row>
    <row r="269" spans="1:9" x14ac:dyDescent="0.35">
      <c r="A269" s="562"/>
      <c r="B269" s="562"/>
      <c r="C269" s="84" t="s">
        <v>1412</v>
      </c>
      <c r="D269" s="84" t="s">
        <v>97</v>
      </c>
      <c r="E269" s="33" t="s">
        <v>342</v>
      </c>
      <c r="F269" s="680">
        <v>3125</v>
      </c>
      <c r="G269" s="680">
        <v>70</v>
      </c>
      <c r="H269" s="680">
        <v>71</v>
      </c>
      <c r="I269" s="681">
        <v>34.6</v>
      </c>
    </row>
    <row r="270" spans="1:9" x14ac:dyDescent="0.35">
      <c r="A270" s="562"/>
      <c r="B270" s="562"/>
      <c r="C270" s="84" t="s">
        <v>1413</v>
      </c>
      <c r="D270" s="84" t="s">
        <v>98</v>
      </c>
      <c r="E270" s="33" t="s">
        <v>343</v>
      </c>
      <c r="F270" s="680">
        <v>2113</v>
      </c>
      <c r="G270" s="680">
        <v>65</v>
      </c>
      <c r="H270" s="680">
        <v>66</v>
      </c>
      <c r="I270" s="681">
        <v>33.799999999999997</v>
      </c>
    </row>
    <row r="271" spans="1:9" x14ac:dyDescent="0.35">
      <c r="A271" s="562"/>
      <c r="B271" s="562"/>
      <c r="C271" s="84" t="s">
        <v>1414</v>
      </c>
      <c r="D271" s="84" t="s">
        <v>99</v>
      </c>
      <c r="E271" s="33" t="s">
        <v>344</v>
      </c>
      <c r="F271" s="680">
        <v>889</v>
      </c>
      <c r="G271" s="680">
        <v>62</v>
      </c>
      <c r="H271" s="680">
        <v>65</v>
      </c>
      <c r="I271" s="681">
        <v>33.9</v>
      </c>
    </row>
    <row r="272" spans="1:9" x14ac:dyDescent="0.35">
      <c r="A272" s="562"/>
      <c r="B272" s="562"/>
      <c r="C272" s="84" t="s">
        <v>1415</v>
      </c>
      <c r="D272" s="84" t="s">
        <v>100</v>
      </c>
      <c r="E272" s="33" t="s">
        <v>345</v>
      </c>
      <c r="F272" s="680">
        <v>3211</v>
      </c>
      <c r="G272" s="680">
        <v>67</v>
      </c>
      <c r="H272" s="680">
        <v>69</v>
      </c>
      <c r="I272" s="681">
        <v>33.5</v>
      </c>
    </row>
    <row r="273" spans="1:9" x14ac:dyDescent="0.35">
      <c r="A273" s="562"/>
      <c r="B273" s="562"/>
      <c r="C273" s="84" t="s">
        <v>1416</v>
      </c>
      <c r="D273" s="84" t="s">
        <v>101</v>
      </c>
      <c r="E273" s="33" t="s">
        <v>346</v>
      </c>
      <c r="F273" s="680">
        <v>3959</v>
      </c>
      <c r="G273" s="680">
        <v>77</v>
      </c>
      <c r="H273" s="680">
        <v>77</v>
      </c>
      <c r="I273" s="681">
        <v>33.299999999999997</v>
      </c>
    </row>
    <row r="274" spans="1:9" x14ac:dyDescent="0.35">
      <c r="A274" s="562"/>
      <c r="B274" s="562"/>
      <c r="C274" s="84" t="s">
        <v>1417</v>
      </c>
      <c r="D274" s="84" t="s">
        <v>102</v>
      </c>
      <c r="E274" s="33" t="s">
        <v>347</v>
      </c>
      <c r="F274" s="680">
        <v>5038</v>
      </c>
      <c r="G274" s="680">
        <v>70</v>
      </c>
      <c r="H274" s="680">
        <v>73</v>
      </c>
      <c r="I274" s="681">
        <v>35.5</v>
      </c>
    </row>
    <row r="275" spans="1:9" x14ac:dyDescent="0.35">
      <c r="A275" s="562"/>
      <c r="B275" s="562"/>
      <c r="C275" s="84" t="s">
        <v>1418</v>
      </c>
      <c r="D275" s="84" t="s">
        <v>103</v>
      </c>
      <c r="E275" s="33" t="s">
        <v>348</v>
      </c>
      <c r="F275" s="680">
        <v>3607</v>
      </c>
      <c r="G275" s="680">
        <v>70</v>
      </c>
      <c r="H275" s="680">
        <v>72</v>
      </c>
      <c r="I275" s="681">
        <v>34.200000000000003</v>
      </c>
    </row>
    <row r="276" spans="1:9" x14ac:dyDescent="0.35">
      <c r="A276" s="562"/>
      <c r="B276" s="562"/>
      <c r="C276" s="84" t="s">
        <v>1419</v>
      </c>
      <c r="D276" s="84" t="s">
        <v>104</v>
      </c>
      <c r="E276" s="33" t="s">
        <v>349</v>
      </c>
      <c r="F276" s="680">
        <v>3415</v>
      </c>
      <c r="G276" s="680">
        <v>64</v>
      </c>
      <c r="H276" s="680">
        <v>66</v>
      </c>
      <c r="I276" s="681">
        <v>34.299999999999997</v>
      </c>
    </row>
    <row r="277" spans="1:9" x14ac:dyDescent="0.35">
      <c r="A277" s="562"/>
      <c r="B277" s="562"/>
      <c r="C277" s="84" t="s">
        <v>1420</v>
      </c>
      <c r="D277" s="84" t="s">
        <v>105</v>
      </c>
      <c r="E277" s="33" t="s">
        <v>350</v>
      </c>
      <c r="F277" s="680">
        <v>3137</v>
      </c>
      <c r="G277" s="680">
        <v>72</v>
      </c>
      <c r="H277" s="680">
        <v>73</v>
      </c>
      <c r="I277" s="681">
        <v>36</v>
      </c>
    </row>
    <row r="278" spans="1:9" x14ac:dyDescent="0.35">
      <c r="A278" s="562"/>
      <c r="B278" s="562"/>
      <c r="C278" s="84" t="s">
        <v>1421</v>
      </c>
      <c r="D278" s="84" t="s">
        <v>106</v>
      </c>
      <c r="E278" s="33" t="s">
        <v>351</v>
      </c>
      <c r="F278" s="680">
        <v>1467</v>
      </c>
      <c r="G278" s="680">
        <v>67</v>
      </c>
      <c r="H278" s="680">
        <v>68</v>
      </c>
      <c r="I278" s="681">
        <v>35</v>
      </c>
    </row>
    <row r="279" spans="1:9" x14ac:dyDescent="0.35">
      <c r="A279" s="562"/>
      <c r="B279" s="562"/>
      <c r="C279" s="84"/>
      <c r="D279" s="84"/>
      <c r="E279" s="33"/>
      <c r="F279" s="680"/>
      <c r="G279" s="680"/>
      <c r="H279" s="680"/>
      <c r="I279" s="681"/>
    </row>
    <row r="280" spans="1:9" x14ac:dyDescent="0.35">
      <c r="A280" s="562"/>
      <c r="B280" s="562"/>
      <c r="C280" s="561" t="s">
        <v>1422</v>
      </c>
      <c r="D280" s="561"/>
      <c r="E280" s="26" t="s">
        <v>352</v>
      </c>
      <c r="F280" s="680"/>
      <c r="G280" s="680"/>
      <c r="H280" s="680"/>
      <c r="I280" s="681"/>
    </row>
    <row r="281" spans="1:9" x14ac:dyDescent="0.35">
      <c r="A281" s="562"/>
      <c r="B281" s="562"/>
      <c r="C281" s="84" t="s">
        <v>1423</v>
      </c>
      <c r="D281" s="84" t="s">
        <v>108</v>
      </c>
      <c r="E281" s="33" t="s">
        <v>353</v>
      </c>
      <c r="F281" s="680">
        <v>3832</v>
      </c>
      <c r="G281" s="680">
        <v>67</v>
      </c>
      <c r="H281" s="680">
        <v>69</v>
      </c>
      <c r="I281" s="681">
        <v>33.6</v>
      </c>
    </row>
    <row r="282" spans="1:9" x14ac:dyDescent="0.35">
      <c r="A282" s="562"/>
      <c r="B282" s="562"/>
      <c r="C282" s="84" t="s">
        <v>1424</v>
      </c>
      <c r="D282" s="84" t="s">
        <v>109</v>
      </c>
      <c r="E282" s="33" t="s">
        <v>354</v>
      </c>
      <c r="F282" s="680">
        <v>4584</v>
      </c>
      <c r="G282" s="680">
        <v>69</v>
      </c>
      <c r="H282" s="680">
        <v>70</v>
      </c>
      <c r="I282" s="681">
        <v>34.799999999999997</v>
      </c>
    </row>
    <row r="283" spans="1:9" x14ac:dyDescent="0.35">
      <c r="A283" s="562"/>
      <c r="B283" s="562"/>
      <c r="C283" s="84" t="s">
        <v>1425</v>
      </c>
      <c r="D283" s="84" t="s">
        <v>110</v>
      </c>
      <c r="E283" s="33" t="s">
        <v>355</v>
      </c>
      <c r="F283" s="680">
        <v>3339</v>
      </c>
      <c r="G283" s="680">
        <v>77</v>
      </c>
      <c r="H283" s="680">
        <v>78</v>
      </c>
      <c r="I283" s="681">
        <v>35.700000000000003</v>
      </c>
    </row>
    <row r="284" spans="1:9" x14ac:dyDescent="0.35">
      <c r="A284" s="562"/>
      <c r="B284" s="562"/>
      <c r="C284" s="84" t="s">
        <v>1426</v>
      </c>
      <c r="D284" s="84" t="s">
        <v>111</v>
      </c>
      <c r="E284" s="33" t="s">
        <v>356</v>
      </c>
      <c r="F284" s="680">
        <v>4161</v>
      </c>
      <c r="G284" s="680">
        <v>65</v>
      </c>
      <c r="H284" s="680">
        <v>67</v>
      </c>
      <c r="I284" s="681">
        <v>33.200000000000003</v>
      </c>
    </row>
    <row r="285" spans="1:9" x14ac:dyDescent="0.35">
      <c r="A285" s="562"/>
      <c r="B285" s="562"/>
      <c r="C285" s="84" t="s">
        <v>1427</v>
      </c>
      <c r="D285" s="84" t="s">
        <v>112</v>
      </c>
      <c r="E285" s="33" t="s">
        <v>357</v>
      </c>
      <c r="F285" s="680">
        <v>4109</v>
      </c>
      <c r="G285" s="680">
        <v>75</v>
      </c>
      <c r="H285" s="680">
        <v>76</v>
      </c>
      <c r="I285" s="681">
        <v>35.4</v>
      </c>
    </row>
    <row r="286" spans="1:9" x14ac:dyDescent="0.35">
      <c r="A286" s="562"/>
      <c r="B286" s="562"/>
      <c r="C286" s="84" t="s">
        <v>1428</v>
      </c>
      <c r="D286" s="84" t="s">
        <v>113</v>
      </c>
      <c r="E286" s="33" t="s">
        <v>358</v>
      </c>
      <c r="F286" s="680">
        <v>5192</v>
      </c>
      <c r="G286" s="680">
        <v>69</v>
      </c>
      <c r="H286" s="680">
        <v>71</v>
      </c>
      <c r="I286" s="681">
        <v>34.1</v>
      </c>
    </row>
    <row r="287" spans="1:9" x14ac:dyDescent="0.35">
      <c r="A287" s="562"/>
      <c r="B287" s="562"/>
      <c r="C287" s="84" t="s">
        <v>1429</v>
      </c>
      <c r="D287" s="84" t="s">
        <v>114</v>
      </c>
      <c r="E287" s="33" t="s">
        <v>359</v>
      </c>
      <c r="F287" s="680">
        <v>4677</v>
      </c>
      <c r="G287" s="680">
        <v>68</v>
      </c>
      <c r="H287" s="680">
        <v>70</v>
      </c>
      <c r="I287" s="681">
        <v>35.1</v>
      </c>
    </row>
    <row r="288" spans="1:9" x14ac:dyDescent="0.35">
      <c r="A288" s="562"/>
      <c r="B288" s="562"/>
      <c r="C288" s="84" t="s">
        <v>1430</v>
      </c>
      <c r="D288" s="84" t="s">
        <v>115</v>
      </c>
      <c r="E288" s="33" t="s">
        <v>360</v>
      </c>
      <c r="F288" s="680">
        <v>4770</v>
      </c>
      <c r="G288" s="680">
        <v>64</v>
      </c>
      <c r="H288" s="680">
        <v>66</v>
      </c>
      <c r="I288" s="681">
        <v>34</v>
      </c>
    </row>
    <row r="289" spans="1:9" x14ac:dyDescent="0.35">
      <c r="A289" s="562"/>
      <c r="B289" s="562"/>
      <c r="C289" s="84" t="s">
        <v>1431</v>
      </c>
      <c r="D289" s="84" t="s">
        <v>116</v>
      </c>
      <c r="E289" s="33" t="s">
        <v>361</v>
      </c>
      <c r="F289" s="680">
        <v>3794</v>
      </c>
      <c r="G289" s="680">
        <v>77</v>
      </c>
      <c r="H289" s="680">
        <v>78</v>
      </c>
      <c r="I289" s="681">
        <v>35.6</v>
      </c>
    </row>
    <row r="290" spans="1:9" x14ac:dyDescent="0.35">
      <c r="A290" s="562"/>
      <c r="B290" s="562"/>
      <c r="C290" s="84" t="s">
        <v>1432</v>
      </c>
      <c r="D290" s="84" t="s">
        <v>117</v>
      </c>
      <c r="E290" s="33" t="s">
        <v>362</v>
      </c>
      <c r="F290" s="680">
        <v>3227</v>
      </c>
      <c r="G290" s="680">
        <v>70</v>
      </c>
      <c r="H290" s="680">
        <v>71</v>
      </c>
      <c r="I290" s="681">
        <v>34.4</v>
      </c>
    </row>
    <row r="291" spans="1:9" x14ac:dyDescent="0.35">
      <c r="A291" s="562"/>
      <c r="B291" s="562"/>
      <c r="C291" s="84" t="s">
        <v>1433</v>
      </c>
      <c r="D291" s="84" t="s">
        <v>118</v>
      </c>
      <c r="E291" s="33" t="s">
        <v>363</v>
      </c>
      <c r="F291" s="680">
        <v>3216</v>
      </c>
      <c r="G291" s="680">
        <v>69</v>
      </c>
      <c r="H291" s="680">
        <v>71</v>
      </c>
      <c r="I291" s="681">
        <v>33.700000000000003</v>
      </c>
    </row>
    <row r="292" spans="1:9" x14ac:dyDescent="0.35">
      <c r="A292" s="562"/>
      <c r="B292" s="562"/>
      <c r="C292" s="84" t="s">
        <v>1434</v>
      </c>
      <c r="D292" s="84" t="s">
        <v>119</v>
      </c>
      <c r="E292" s="33" t="s">
        <v>364</v>
      </c>
      <c r="F292" s="680">
        <v>4285</v>
      </c>
      <c r="G292" s="680">
        <v>68</v>
      </c>
      <c r="H292" s="680">
        <v>69</v>
      </c>
      <c r="I292" s="681">
        <v>34.200000000000003</v>
      </c>
    </row>
    <row r="293" spans="1:9" x14ac:dyDescent="0.35">
      <c r="A293" s="562"/>
      <c r="B293" s="562"/>
      <c r="C293" s="84" t="s">
        <v>1435</v>
      </c>
      <c r="D293" s="84" t="s">
        <v>120</v>
      </c>
      <c r="E293" s="33" t="s">
        <v>365</v>
      </c>
      <c r="F293" s="680">
        <v>3771</v>
      </c>
      <c r="G293" s="680">
        <v>68</v>
      </c>
      <c r="H293" s="680">
        <v>70</v>
      </c>
      <c r="I293" s="681">
        <v>34.1</v>
      </c>
    </row>
    <row r="294" spans="1:9" x14ac:dyDescent="0.35">
      <c r="A294" s="562"/>
      <c r="B294" s="562"/>
      <c r="C294" s="84" t="s">
        <v>1436</v>
      </c>
      <c r="D294" s="84" t="s">
        <v>121</v>
      </c>
      <c r="E294" s="33" t="s">
        <v>366</v>
      </c>
      <c r="F294" s="680">
        <v>2005</v>
      </c>
      <c r="G294" s="680">
        <v>75</v>
      </c>
      <c r="H294" s="680">
        <v>75</v>
      </c>
      <c r="I294" s="681">
        <v>36.299999999999997</v>
      </c>
    </row>
    <row r="295" spans="1:9" x14ac:dyDescent="0.35">
      <c r="A295" s="562"/>
      <c r="B295" s="562"/>
      <c r="C295" s="84" t="s">
        <v>1437</v>
      </c>
      <c r="D295" s="84" t="s">
        <v>122</v>
      </c>
      <c r="E295" s="33" t="s">
        <v>367</v>
      </c>
      <c r="F295" s="680">
        <v>2728</v>
      </c>
      <c r="G295" s="680">
        <v>70</v>
      </c>
      <c r="H295" s="680">
        <v>71</v>
      </c>
      <c r="I295" s="681">
        <v>34.700000000000003</v>
      </c>
    </row>
    <row r="296" spans="1:9" x14ac:dyDescent="0.35">
      <c r="A296" s="562"/>
      <c r="B296" s="562"/>
      <c r="C296" s="84" t="s">
        <v>1438</v>
      </c>
      <c r="D296" s="84" t="s">
        <v>123</v>
      </c>
      <c r="E296" s="33" t="s">
        <v>368</v>
      </c>
      <c r="F296" s="680">
        <v>4219</v>
      </c>
      <c r="G296" s="680">
        <v>70</v>
      </c>
      <c r="H296" s="680">
        <v>72</v>
      </c>
      <c r="I296" s="681">
        <v>36</v>
      </c>
    </row>
    <row r="297" spans="1:9" x14ac:dyDescent="0.35">
      <c r="A297" s="562"/>
      <c r="B297" s="562"/>
      <c r="C297" s="84" t="s">
        <v>1439</v>
      </c>
      <c r="D297" s="84" t="s">
        <v>124</v>
      </c>
      <c r="E297" s="33" t="s">
        <v>369</v>
      </c>
      <c r="F297" s="680">
        <v>2437</v>
      </c>
      <c r="G297" s="680">
        <v>78</v>
      </c>
      <c r="H297" s="680">
        <v>78</v>
      </c>
      <c r="I297" s="681">
        <v>37.299999999999997</v>
      </c>
    </row>
    <row r="298" spans="1:9" x14ac:dyDescent="0.35">
      <c r="A298" s="562"/>
      <c r="B298" s="562"/>
      <c r="C298" s="84" t="s">
        <v>1440</v>
      </c>
      <c r="D298" s="84" t="s">
        <v>125</v>
      </c>
      <c r="E298" s="33" t="s">
        <v>370</v>
      </c>
      <c r="F298" s="680">
        <v>2708</v>
      </c>
      <c r="G298" s="680">
        <v>69</v>
      </c>
      <c r="H298" s="680">
        <v>71</v>
      </c>
      <c r="I298" s="681">
        <v>35.5</v>
      </c>
    </row>
    <row r="299" spans="1:9" x14ac:dyDescent="0.35">
      <c r="A299" s="562"/>
      <c r="B299" s="562"/>
      <c r="C299" s="84" t="s">
        <v>1441</v>
      </c>
      <c r="D299" s="84" t="s">
        <v>126</v>
      </c>
      <c r="E299" s="33" t="s">
        <v>371</v>
      </c>
      <c r="F299" s="680">
        <v>3778</v>
      </c>
      <c r="G299" s="680">
        <v>71</v>
      </c>
      <c r="H299" s="680">
        <v>73</v>
      </c>
      <c r="I299" s="681">
        <v>34.9</v>
      </c>
    </row>
    <row r="300" spans="1:9" x14ac:dyDescent="0.35">
      <c r="A300" s="562"/>
      <c r="B300" s="562"/>
      <c r="C300" s="84"/>
      <c r="D300" s="84"/>
      <c r="E300" s="33"/>
      <c r="F300" s="680"/>
      <c r="G300" s="680"/>
      <c r="H300" s="680"/>
      <c r="I300" s="681"/>
    </row>
    <row r="301" spans="1:9" x14ac:dyDescent="0.35">
      <c r="A301" s="561" t="s">
        <v>589</v>
      </c>
      <c r="B301" s="26" t="s">
        <v>891</v>
      </c>
      <c r="C301" s="562"/>
      <c r="D301" s="562"/>
      <c r="E301" s="562"/>
      <c r="F301" s="680">
        <v>107762</v>
      </c>
      <c r="G301" s="680">
        <v>72</v>
      </c>
      <c r="H301" s="680">
        <v>73</v>
      </c>
      <c r="I301" s="681">
        <v>35.299999999999997</v>
      </c>
    </row>
    <row r="302" spans="1:9" x14ac:dyDescent="0.35">
      <c r="A302" s="562"/>
      <c r="B302" s="562"/>
      <c r="C302" s="561"/>
      <c r="D302" s="561"/>
      <c r="E302" s="26"/>
      <c r="F302" s="680"/>
      <c r="G302" s="680"/>
      <c r="H302" s="680"/>
      <c r="I302" s="681"/>
    </row>
    <row r="303" spans="1:9" x14ac:dyDescent="0.35">
      <c r="A303" s="562"/>
      <c r="B303" s="562"/>
      <c r="C303" s="561" t="s">
        <v>1442</v>
      </c>
      <c r="D303" s="561" t="s">
        <v>128</v>
      </c>
      <c r="E303" s="26" t="s">
        <v>892</v>
      </c>
      <c r="F303" s="680">
        <v>1494</v>
      </c>
      <c r="G303" s="680">
        <v>72</v>
      </c>
      <c r="H303" s="680">
        <v>73</v>
      </c>
      <c r="I303" s="681">
        <v>35.799999999999997</v>
      </c>
    </row>
    <row r="304" spans="1:9" x14ac:dyDescent="0.35">
      <c r="A304" s="562"/>
      <c r="B304" s="562"/>
      <c r="C304" s="561" t="s">
        <v>1443</v>
      </c>
      <c r="D304" s="561" t="s">
        <v>129</v>
      </c>
      <c r="E304" s="26" t="s">
        <v>893</v>
      </c>
      <c r="F304" s="680">
        <v>2738</v>
      </c>
      <c r="G304" s="680">
        <v>65</v>
      </c>
      <c r="H304" s="680">
        <v>66</v>
      </c>
      <c r="I304" s="681">
        <v>34.1</v>
      </c>
    </row>
    <row r="305" spans="1:9" x14ac:dyDescent="0.35">
      <c r="A305" s="562"/>
      <c r="B305" s="562"/>
      <c r="C305" s="561" t="s">
        <v>1444</v>
      </c>
      <c r="D305" s="561" t="s">
        <v>133</v>
      </c>
      <c r="E305" s="26" t="s">
        <v>894</v>
      </c>
      <c r="F305" s="680">
        <v>1330</v>
      </c>
      <c r="G305" s="680">
        <v>71</v>
      </c>
      <c r="H305" s="680">
        <v>72</v>
      </c>
      <c r="I305" s="681">
        <v>33.4</v>
      </c>
    </row>
    <row r="306" spans="1:9" x14ac:dyDescent="0.35">
      <c r="A306" s="562"/>
      <c r="B306" s="562"/>
      <c r="C306" s="561" t="s">
        <v>1445</v>
      </c>
      <c r="D306" s="561" t="s">
        <v>135</v>
      </c>
      <c r="E306" s="26" t="s">
        <v>895</v>
      </c>
      <c r="F306" s="680">
        <v>3714</v>
      </c>
      <c r="G306" s="680">
        <v>72</v>
      </c>
      <c r="H306" s="680">
        <v>74</v>
      </c>
      <c r="I306" s="681">
        <v>35.299999999999997</v>
      </c>
    </row>
    <row r="307" spans="1:9" x14ac:dyDescent="0.35">
      <c r="A307" s="562"/>
      <c r="B307" s="562"/>
      <c r="C307" s="561" t="s">
        <v>1446</v>
      </c>
      <c r="D307" s="561" t="s">
        <v>136</v>
      </c>
      <c r="E307" s="26" t="s">
        <v>896</v>
      </c>
      <c r="F307" s="680">
        <v>4115</v>
      </c>
      <c r="G307" s="680">
        <v>69</v>
      </c>
      <c r="H307" s="680">
        <v>71</v>
      </c>
      <c r="I307" s="681">
        <v>35.1</v>
      </c>
    </row>
    <row r="308" spans="1:9" x14ac:dyDescent="0.35">
      <c r="A308" s="562"/>
      <c r="B308" s="562"/>
      <c r="C308" s="561" t="s">
        <v>1447</v>
      </c>
      <c r="D308" s="561" t="s">
        <v>138</v>
      </c>
      <c r="E308" s="26" t="s">
        <v>897</v>
      </c>
      <c r="F308" s="680">
        <v>2460</v>
      </c>
      <c r="G308" s="680">
        <v>69</v>
      </c>
      <c r="H308" s="680">
        <v>70</v>
      </c>
      <c r="I308" s="681">
        <v>34.299999999999997</v>
      </c>
    </row>
    <row r="309" spans="1:9" x14ac:dyDescent="0.35">
      <c r="A309" s="562"/>
      <c r="B309" s="562"/>
      <c r="C309" s="561" t="s">
        <v>1448</v>
      </c>
      <c r="D309" s="561" t="s">
        <v>139</v>
      </c>
      <c r="E309" s="26" t="s">
        <v>898</v>
      </c>
      <c r="F309" s="680">
        <v>2191</v>
      </c>
      <c r="G309" s="680">
        <v>69</v>
      </c>
      <c r="H309" s="680">
        <v>71</v>
      </c>
      <c r="I309" s="681">
        <v>34.700000000000003</v>
      </c>
    </row>
    <row r="310" spans="1:9" x14ac:dyDescent="0.35">
      <c r="A310" s="562"/>
      <c r="B310" s="562"/>
      <c r="C310" s="561" t="s">
        <v>1449</v>
      </c>
      <c r="D310" s="561" t="s">
        <v>140</v>
      </c>
      <c r="E310" s="26" t="s">
        <v>899</v>
      </c>
      <c r="F310" s="680">
        <v>2602</v>
      </c>
      <c r="G310" s="680">
        <v>67</v>
      </c>
      <c r="H310" s="680">
        <v>68</v>
      </c>
      <c r="I310" s="681">
        <v>33.799999999999997</v>
      </c>
    </row>
    <row r="311" spans="1:9" x14ac:dyDescent="0.35">
      <c r="A311" s="562"/>
      <c r="B311" s="562"/>
      <c r="C311" s="561" t="s">
        <v>1450</v>
      </c>
      <c r="D311" s="561" t="s">
        <v>141</v>
      </c>
      <c r="E311" s="26" t="s">
        <v>900</v>
      </c>
      <c r="F311" s="680">
        <v>3225</v>
      </c>
      <c r="G311" s="680">
        <v>68</v>
      </c>
      <c r="H311" s="680">
        <v>70</v>
      </c>
      <c r="I311" s="681">
        <v>34.799999999999997</v>
      </c>
    </row>
    <row r="312" spans="1:9" x14ac:dyDescent="0.35">
      <c r="A312" s="562"/>
      <c r="B312" s="562"/>
      <c r="C312" s="561" t="s">
        <v>1451</v>
      </c>
      <c r="D312" s="561" t="s">
        <v>143</v>
      </c>
      <c r="E312" s="26" t="s">
        <v>901</v>
      </c>
      <c r="F312" s="680">
        <v>2025</v>
      </c>
      <c r="G312" s="680">
        <v>75</v>
      </c>
      <c r="H312" s="680">
        <v>75</v>
      </c>
      <c r="I312" s="681">
        <v>36.299999999999997</v>
      </c>
    </row>
    <row r="313" spans="1:9" x14ac:dyDescent="0.35">
      <c r="A313" s="562"/>
      <c r="B313" s="562"/>
      <c r="C313" s="561" t="s">
        <v>1452</v>
      </c>
      <c r="D313" s="561" t="s">
        <v>145</v>
      </c>
      <c r="E313" s="26" t="s">
        <v>902</v>
      </c>
      <c r="F313" s="680">
        <v>1694</v>
      </c>
      <c r="G313" s="680">
        <v>73</v>
      </c>
      <c r="H313" s="680">
        <v>75</v>
      </c>
      <c r="I313" s="681">
        <v>37</v>
      </c>
    </row>
    <row r="314" spans="1:9" x14ac:dyDescent="0.35">
      <c r="A314" s="562"/>
      <c r="B314" s="562"/>
      <c r="C314" s="561" t="s">
        <v>1453</v>
      </c>
      <c r="D314" s="561" t="s">
        <v>146</v>
      </c>
      <c r="E314" s="26" t="s">
        <v>903</v>
      </c>
      <c r="F314" s="680">
        <v>2110</v>
      </c>
      <c r="G314" s="680">
        <v>75</v>
      </c>
      <c r="H314" s="680">
        <v>76</v>
      </c>
      <c r="I314" s="681">
        <v>36.299999999999997</v>
      </c>
    </row>
    <row r="315" spans="1:9" x14ac:dyDescent="0.35">
      <c r="A315" s="562"/>
      <c r="B315" s="562"/>
      <c r="C315" s="84"/>
      <c r="D315" s="84"/>
      <c r="E315" s="33"/>
      <c r="F315" s="680"/>
      <c r="G315" s="680"/>
      <c r="H315" s="680"/>
      <c r="I315" s="681"/>
    </row>
    <row r="316" spans="1:9" x14ac:dyDescent="0.35">
      <c r="A316" s="562"/>
      <c r="B316" s="562"/>
      <c r="C316" s="561">
        <v>11</v>
      </c>
      <c r="D316" s="561"/>
      <c r="E316" s="26" t="s">
        <v>904</v>
      </c>
      <c r="F316" s="680"/>
      <c r="G316" s="680"/>
      <c r="H316" s="680"/>
      <c r="I316" s="681"/>
    </row>
    <row r="317" spans="1:9" x14ac:dyDescent="0.35">
      <c r="A317" s="562"/>
      <c r="B317" s="562"/>
      <c r="C317" s="84" t="s">
        <v>1454</v>
      </c>
      <c r="D317" s="84" t="s">
        <v>905</v>
      </c>
      <c r="E317" s="33" t="s">
        <v>906</v>
      </c>
      <c r="F317" s="680">
        <v>2480</v>
      </c>
      <c r="G317" s="680">
        <v>73</v>
      </c>
      <c r="H317" s="680">
        <v>74</v>
      </c>
      <c r="I317" s="681">
        <v>35.799999999999997</v>
      </c>
    </row>
    <row r="318" spans="1:9" x14ac:dyDescent="0.35">
      <c r="A318" s="562"/>
      <c r="B318" s="562"/>
      <c r="C318" s="84" t="s">
        <v>1455</v>
      </c>
      <c r="D318" s="84" t="s">
        <v>907</v>
      </c>
      <c r="E318" s="33" t="s">
        <v>908</v>
      </c>
      <c r="F318" s="680">
        <v>1059</v>
      </c>
      <c r="G318" s="680">
        <v>74</v>
      </c>
      <c r="H318" s="680">
        <v>75</v>
      </c>
      <c r="I318" s="681">
        <v>36</v>
      </c>
    </row>
    <row r="319" spans="1:9" x14ac:dyDescent="0.35">
      <c r="A319" s="562"/>
      <c r="B319" s="562"/>
      <c r="C319" s="84" t="s">
        <v>1456</v>
      </c>
      <c r="D319" s="84" t="s">
        <v>909</v>
      </c>
      <c r="E319" s="33" t="s">
        <v>910</v>
      </c>
      <c r="F319" s="680">
        <v>729</v>
      </c>
      <c r="G319" s="680">
        <v>69</v>
      </c>
      <c r="H319" s="680">
        <v>70</v>
      </c>
      <c r="I319" s="681">
        <v>34.700000000000003</v>
      </c>
    </row>
    <row r="320" spans="1:9" x14ac:dyDescent="0.35">
      <c r="A320" s="562"/>
      <c r="B320" s="562"/>
      <c r="C320" s="84" t="s">
        <v>1457</v>
      </c>
      <c r="D320" s="84" t="s">
        <v>911</v>
      </c>
      <c r="E320" s="33" t="s">
        <v>912</v>
      </c>
      <c r="F320" s="680">
        <v>2242</v>
      </c>
      <c r="G320" s="680">
        <v>63</v>
      </c>
      <c r="H320" s="680">
        <v>66</v>
      </c>
      <c r="I320" s="681">
        <v>34.5</v>
      </c>
    </row>
    <row r="321" spans="1:9" x14ac:dyDescent="0.35">
      <c r="A321" s="562"/>
      <c r="B321" s="562"/>
      <c r="C321" s="84"/>
      <c r="D321" s="84"/>
      <c r="E321" s="33"/>
      <c r="F321" s="680"/>
      <c r="G321" s="680"/>
      <c r="H321" s="680"/>
      <c r="I321" s="681"/>
    </row>
    <row r="322" spans="1:9" x14ac:dyDescent="0.35">
      <c r="A322" s="562"/>
      <c r="B322" s="562"/>
      <c r="C322" s="561">
        <v>21</v>
      </c>
      <c r="D322" s="561"/>
      <c r="E322" s="26" t="s">
        <v>913</v>
      </c>
      <c r="F322" s="680"/>
      <c r="G322" s="680"/>
      <c r="H322" s="680"/>
      <c r="I322" s="681"/>
    </row>
    <row r="323" spans="1:9" x14ac:dyDescent="0.35">
      <c r="A323" s="562"/>
      <c r="B323" s="562"/>
      <c r="C323" s="84" t="s">
        <v>1458</v>
      </c>
      <c r="D323" s="84" t="s">
        <v>914</v>
      </c>
      <c r="E323" s="33" t="s">
        <v>915</v>
      </c>
      <c r="F323" s="680">
        <v>1161</v>
      </c>
      <c r="G323" s="680">
        <v>73</v>
      </c>
      <c r="H323" s="680">
        <v>74</v>
      </c>
      <c r="I323" s="681">
        <v>35.700000000000003</v>
      </c>
    </row>
    <row r="324" spans="1:9" x14ac:dyDescent="0.35">
      <c r="A324" s="562"/>
      <c r="B324" s="562"/>
      <c r="C324" s="84" t="s">
        <v>1459</v>
      </c>
      <c r="D324" s="84" t="s">
        <v>916</v>
      </c>
      <c r="E324" s="33" t="s">
        <v>917</v>
      </c>
      <c r="F324" s="680">
        <v>1134</v>
      </c>
      <c r="G324" s="680">
        <v>74</v>
      </c>
      <c r="H324" s="680">
        <v>76</v>
      </c>
      <c r="I324" s="681">
        <v>36.200000000000003</v>
      </c>
    </row>
    <row r="325" spans="1:9" x14ac:dyDescent="0.35">
      <c r="A325" s="562"/>
      <c r="B325" s="562"/>
      <c r="C325" s="84" t="s">
        <v>1460</v>
      </c>
      <c r="D325" s="84" t="s">
        <v>918</v>
      </c>
      <c r="E325" s="33" t="s">
        <v>919</v>
      </c>
      <c r="F325" s="680">
        <v>1048</v>
      </c>
      <c r="G325" s="680">
        <v>74</v>
      </c>
      <c r="H325" s="680">
        <v>75</v>
      </c>
      <c r="I325" s="681">
        <v>36.6</v>
      </c>
    </row>
    <row r="326" spans="1:9" x14ac:dyDescent="0.35">
      <c r="A326" s="562"/>
      <c r="B326" s="562"/>
      <c r="C326" s="84" t="s">
        <v>1461</v>
      </c>
      <c r="D326" s="84" t="s">
        <v>920</v>
      </c>
      <c r="E326" s="33" t="s">
        <v>921</v>
      </c>
      <c r="F326" s="680">
        <v>872</v>
      </c>
      <c r="G326" s="680">
        <v>73</v>
      </c>
      <c r="H326" s="680">
        <v>74</v>
      </c>
      <c r="I326" s="681">
        <v>36.1</v>
      </c>
    </row>
    <row r="327" spans="1:9" x14ac:dyDescent="0.35">
      <c r="A327" s="562"/>
      <c r="B327" s="562"/>
      <c r="C327" s="84" t="s">
        <v>1462</v>
      </c>
      <c r="D327" s="84" t="s">
        <v>922</v>
      </c>
      <c r="E327" s="33" t="s">
        <v>923</v>
      </c>
      <c r="F327" s="680">
        <v>1550</v>
      </c>
      <c r="G327" s="680">
        <v>77</v>
      </c>
      <c r="H327" s="680">
        <v>79</v>
      </c>
      <c r="I327" s="681">
        <v>36.700000000000003</v>
      </c>
    </row>
    <row r="328" spans="1:9" x14ac:dyDescent="0.35">
      <c r="A328" s="562"/>
      <c r="B328" s="562"/>
      <c r="C328" s="84"/>
      <c r="D328" s="84"/>
      <c r="E328" s="33"/>
      <c r="F328" s="680"/>
      <c r="G328" s="680"/>
      <c r="H328" s="680"/>
      <c r="I328" s="681"/>
    </row>
    <row r="329" spans="1:9" x14ac:dyDescent="0.35">
      <c r="A329" s="562"/>
      <c r="B329" s="562"/>
      <c r="C329" s="561">
        <v>24</v>
      </c>
      <c r="D329" s="561"/>
      <c r="E329" s="26" t="s">
        <v>924</v>
      </c>
      <c r="F329" s="680"/>
      <c r="G329" s="680"/>
      <c r="H329" s="680"/>
      <c r="I329" s="681"/>
    </row>
    <row r="330" spans="1:9" x14ac:dyDescent="0.35">
      <c r="A330" s="562"/>
      <c r="B330" s="562"/>
      <c r="C330" s="84" t="s">
        <v>1463</v>
      </c>
      <c r="D330" s="84" t="s">
        <v>925</v>
      </c>
      <c r="E330" s="33" t="s">
        <v>926</v>
      </c>
      <c r="F330" s="680">
        <v>2327</v>
      </c>
      <c r="G330" s="680">
        <v>75</v>
      </c>
      <c r="H330" s="680">
        <v>76</v>
      </c>
      <c r="I330" s="681">
        <v>35.299999999999997</v>
      </c>
    </row>
    <row r="331" spans="1:9" x14ac:dyDescent="0.35">
      <c r="A331" s="562"/>
      <c r="B331" s="562"/>
      <c r="C331" s="84" t="s">
        <v>1464</v>
      </c>
      <c r="D331" s="84" t="s">
        <v>927</v>
      </c>
      <c r="E331" s="33" t="s">
        <v>928</v>
      </c>
      <c r="F331" s="680">
        <v>1226</v>
      </c>
      <c r="G331" s="680">
        <v>76</v>
      </c>
      <c r="H331" s="680">
        <v>76</v>
      </c>
      <c r="I331" s="681">
        <v>35.6</v>
      </c>
    </row>
    <row r="332" spans="1:9" x14ac:dyDescent="0.35">
      <c r="A332" s="562"/>
      <c r="B332" s="562"/>
      <c r="C332" s="84" t="s">
        <v>1465</v>
      </c>
      <c r="D332" s="84" t="s">
        <v>929</v>
      </c>
      <c r="E332" s="33" t="s">
        <v>930</v>
      </c>
      <c r="F332" s="680">
        <v>1654</v>
      </c>
      <c r="G332" s="680">
        <v>76</v>
      </c>
      <c r="H332" s="680">
        <v>77</v>
      </c>
      <c r="I332" s="681">
        <v>35.299999999999997</v>
      </c>
    </row>
    <row r="333" spans="1:9" x14ac:dyDescent="0.35">
      <c r="A333" s="562"/>
      <c r="B333" s="562"/>
      <c r="C333" s="84" t="s">
        <v>1466</v>
      </c>
      <c r="D333" s="84" t="s">
        <v>931</v>
      </c>
      <c r="E333" s="33" t="s">
        <v>932</v>
      </c>
      <c r="F333" s="680">
        <v>1224</v>
      </c>
      <c r="G333" s="680">
        <v>75</v>
      </c>
      <c r="H333" s="680">
        <v>76</v>
      </c>
      <c r="I333" s="681">
        <v>35.700000000000003</v>
      </c>
    </row>
    <row r="334" spans="1:9" x14ac:dyDescent="0.35">
      <c r="A334" s="562"/>
      <c r="B334" s="562"/>
      <c r="C334" s="84" t="s">
        <v>1467</v>
      </c>
      <c r="D334" s="84" t="s">
        <v>933</v>
      </c>
      <c r="E334" s="33" t="s">
        <v>934</v>
      </c>
      <c r="F334" s="680">
        <v>994</v>
      </c>
      <c r="G334" s="680">
        <v>71</v>
      </c>
      <c r="H334" s="680">
        <v>73</v>
      </c>
      <c r="I334" s="681">
        <v>34.4</v>
      </c>
    </row>
    <row r="335" spans="1:9" x14ac:dyDescent="0.35">
      <c r="A335" s="562"/>
      <c r="B335" s="562"/>
      <c r="C335" s="84" t="s">
        <v>1468</v>
      </c>
      <c r="D335" s="84" t="s">
        <v>935</v>
      </c>
      <c r="E335" s="33" t="s">
        <v>936</v>
      </c>
      <c r="F335" s="680">
        <v>1178</v>
      </c>
      <c r="G335" s="680">
        <v>77</v>
      </c>
      <c r="H335" s="680">
        <v>78</v>
      </c>
      <c r="I335" s="681">
        <v>36.4</v>
      </c>
    </row>
    <row r="336" spans="1:9" x14ac:dyDescent="0.35">
      <c r="A336" s="562"/>
      <c r="B336" s="562"/>
      <c r="C336" s="84" t="s">
        <v>1469</v>
      </c>
      <c r="D336" s="84" t="s">
        <v>937</v>
      </c>
      <c r="E336" s="33" t="s">
        <v>938</v>
      </c>
      <c r="F336" s="680">
        <v>1425</v>
      </c>
      <c r="G336" s="680">
        <v>62</v>
      </c>
      <c r="H336" s="680">
        <v>64</v>
      </c>
      <c r="I336" s="681">
        <v>33.5</v>
      </c>
    </row>
    <row r="337" spans="1:9" x14ac:dyDescent="0.35">
      <c r="A337" s="562"/>
      <c r="B337" s="562"/>
      <c r="C337" s="84" t="s">
        <v>1470</v>
      </c>
      <c r="D337" s="84" t="s">
        <v>939</v>
      </c>
      <c r="E337" s="33" t="s">
        <v>940</v>
      </c>
      <c r="F337" s="680">
        <v>1745</v>
      </c>
      <c r="G337" s="680">
        <v>75</v>
      </c>
      <c r="H337" s="680">
        <v>76</v>
      </c>
      <c r="I337" s="681">
        <v>34.5</v>
      </c>
    </row>
    <row r="338" spans="1:9" x14ac:dyDescent="0.35">
      <c r="A338" s="562"/>
      <c r="B338" s="562"/>
      <c r="C338" s="84" t="s">
        <v>1471</v>
      </c>
      <c r="D338" s="84" t="s">
        <v>941</v>
      </c>
      <c r="E338" s="33" t="s">
        <v>942</v>
      </c>
      <c r="F338" s="680">
        <v>1263</v>
      </c>
      <c r="G338" s="680">
        <v>71</v>
      </c>
      <c r="H338" s="680">
        <v>73</v>
      </c>
      <c r="I338" s="681">
        <v>34.5</v>
      </c>
    </row>
    <row r="339" spans="1:9" x14ac:dyDescent="0.35">
      <c r="A339" s="562"/>
      <c r="B339" s="562"/>
      <c r="C339" s="84" t="s">
        <v>1472</v>
      </c>
      <c r="D339" s="84" t="s">
        <v>943</v>
      </c>
      <c r="E339" s="33" t="s">
        <v>944</v>
      </c>
      <c r="F339" s="680">
        <v>1476</v>
      </c>
      <c r="G339" s="680">
        <v>79</v>
      </c>
      <c r="H339" s="680">
        <v>79</v>
      </c>
      <c r="I339" s="681">
        <v>35.6</v>
      </c>
    </row>
    <row r="340" spans="1:9" x14ac:dyDescent="0.35">
      <c r="A340" s="562"/>
      <c r="B340" s="562"/>
      <c r="C340" s="84" t="s">
        <v>1473</v>
      </c>
      <c r="D340" s="84" t="s">
        <v>945</v>
      </c>
      <c r="E340" s="33" t="s">
        <v>946</v>
      </c>
      <c r="F340" s="680">
        <v>1276</v>
      </c>
      <c r="G340" s="680">
        <v>78</v>
      </c>
      <c r="H340" s="680">
        <v>78</v>
      </c>
      <c r="I340" s="681">
        <v>35.6</v>
      </c>
    </row>
    <row r="341" spans="1:9" x14ac:dyDescent="0.35">
      <c r="A341" s="562"/>
      <c r="B341" s="562"/>
      <c r="C341" s="84"/>
      <c r="D341" s="84"/>
      <c r="E341" s="33"/>
      <c r="F341" s="680"/>
      <c r="G341" s="680"/>
      <c r="H341" s="680"/>
      <c r="I341" s="681"/>
    </row>
    <row r="342" spans="1:9" x14ac:dyDescent="0.35">
      <c r="A342" s="562"/>
      <c r="B342" s="562"/>
      <c r="C342" s="561">
        <v>29</v>
      </c>
      <c r="D342" s="561"/>
      <c r="E342" s="26" t="s">
        <v>947</v>
      </c>
      <c r="F342" s="680"/>
      <c r="G342" s="680"/>
      <c r="H342" s="680"/>
      <c r="I342" s="681"/>
    </row>
    <row r="343" spans="1:9" x14ac:dyDescent="0.35">
      <c r="A343" s="562"/>
      <c r="B343" s="562"/>
      <c r="C343" s="84" t="s">
        <v>1474</v>
      </c>
      <c r="D343" s="84" t="s">
        <v>948</v>
      </c>
      <c r="E343" s="33" t="s">
        <v>949</v>
      </c>
      <c r="F343" s="680">
        <v>1548</v>
      </c>
      <c r="G343" s="680">
        <v>74</v>
      </c>
      <c r="H343" s="680">
        <v>75</v>
      </c>
      <c r="I343" s="681">
        <v>36.799999999999997</v>
      </c>
    </row>
    <row r="344" spans="1:9" x14ac:dyDescent="0.35">
      <c r="A344" s="562"/>
      <c r="B344" s="562"/>
      <c r="C344" s="84" t="s">
        <v>1475</v>
      </c>
      <c r="D344" s="84" t="s">
        <v>950</v>
      </c>
      <c r="E344" s="33" t="s">
        <v>951</v>
      </c>
      <c r="F344" s="680">
        <v>1519</v>
      </c>
      <c r="G344" s="680">
        <v>75</v>
      </c>
      <c r="H344" s="680">
        <v>76</v>
      </c>
      <c r="I344" s="681">
        <v>36.4</v>
      </c>
    </row>
    <row r="345" spans="1:9" x14ac:dyDescent="0.35">
      <c r="A345" s="562"/>
      <c r="B345" s="562"/>
      <c r="C345" s="84" t="s">
        <v>1476</v>
      </c>
      <c r="D345" s="84" t="s">
        <v>952</v>
      </c>
      <c r="E345" s="33" t="s">
        <v>953</v>
      </c>
      <c r="F345" s="680">
        <v>1470</v>
      </c>
      <c r="G345" s="680">
        <v>72</v>
      </c>
      <c r="H345" s="680">
        <v>74</v>
      </c>
      <c r="I345" s="681">
        <v>35.200000000000003</v>
      </c>
    </row>
    <row r="346" spans="1:9" x14ac:dyDescent="0.35">
      <c r="A346" s="562"/>
      <c r="B346" s="562"/>
      <c r="C346" s="84" t="s">
        <v>1477</v>
      </c>
      <c r="D346" s="84" t="s">
        <v>954</v>
      </c>
      <c r="E346" s="33" t="s">
        <v>955</v>
      </c>
      <c r="F346" s="680">
        <v>1198</v>
      </c>
      <c r="G346" s="680">
        <v>74</v>
      </c>
      <c r="H346" s="680">
        <v>75</v>
      </c>
      <c r="I346" s="681">
        <v>35.9</v>
      </c>
    </row>
    <row r="347" spans="1:9" x14ac:dyDescent="0.35">
      <c r="A347" s="562"/>
      <c r="B347" s="562"/>
      <c r="C347" s="84" t="s">
        <v>1478</v>
      </c>
      <c r="D347" s="84" t="s">
        <v>956</v>
      </c>
      <c r="E347" s="33" t="s">
        <v>957</v>
      </c>
      <c r="F347" s="680">
        <v>1357</v>
      </c>
      <c r="G347" s="680">
        <v>72</v>
      </c>
      <c r="H347" s="680">
        <v>73</v>
      </c>
      <c r="I347" s="681">
        <v>35</v>
      </c>
    </row>
    <row r="348" spans="1:9" x14ac:dyDescent="0.35">
      <c r="A348" s="562"/>
      <c r="B348" s="562"/>
      <c r="C348" s="84" t="s">
        <v>1479</v>
      </c>
      <c r="D348" s="84" t="s">
        <v>958</v>
      </c>
      <c r="E348" s="33" t="s">
        <v>959</v>
      </c>
      <c r="F348" s="680">
        <v>2050</v>
      </c>
      <c r="G348" s="680">
        <v>75</v>
      </c>
      <c r="H348" s="680">
        <v>76</v>
      </c>
      <c r="I348" s="681">
        <v>36.200000000000003</v>
      </c>
    </row>
    <row r="349" spans="1:9" x14ac:dyDescent="0.35">
      <c r="A349" s="562"/>
      <c r="B349" s="562"/>
      <c r="C349" s="84" t="s">
        <v>1480</v>
      </c>
      <c r="D349" s="84" t="s">
        <v>960</v>
      </c>
      <c r="E349" s="33" t="s">
        <v>961</v>
      </c>
      <c r="F349" s="680">
        <v>1451</v>
      </c>
      <c r="G349" s="680">
        <v>76</v>
      </c>
      <c r="H349" s="680">
        <v>77</v>
      </c>
      <c r="I349" s="681">
        <v>37</v>
      </c>
    </row>
    <row r="350" spans="1:9" x14ac:dyDescent="0.35">
      <c r="A350" s="562"/>
      <c r="B350" s="562"/>
      <c r="C350" s="84" t="s">
        <v>1481</v>
      </c>
      <c r="D350" s="84" t="s">
        <v>962</v>
      </c>
      <c r="E350" s="33" t="s">
        <v>963</v>
      </c>
      <c r="F350" s="680">
        <v>1229</v>
      </c>
      <c r="G350" s="680">
        <v>73</v>
      </c>
      <c r="H350" s="680">
        <v>73</v>
      </c>
      <c r="I350" s="681">
        <v>35.9</v>
      </c>
    </row>
    <row r="351" spans="1:9" x14ac:dyDescent="0.35">
      <c r="A351" s="562"/>
      <c r="B351" s="562"/>
      <c r="C351" s="84" t="s">
        <v>1482</v>
      </c>
      <c r="D351" s="84" t="s">
        <v>964</v>
      </c>
      <c r="E351" s="33" t="s">
        <v>965</v>
      </c>
      <c r="F351" s="680">
        <v>1759</v>
      </c>
      <c r="G351" s="680">
        <v>72</v>
      </c>
      <c r="H351" s="680">
        <v>73</v>
      </c>
      <c r="I351" s="681">
        <v>35.4</v>
      </c>
    </row>
    <row r="352" spans="1:9" x14ac:dyDescent="0.35">
      <c r="A352" s="562"/>
      <c r="B352" s="562"/>
      <c r="C352" s="84" t="s">
        <v>1483</v>
      </c>
      <c r="D352" s="84" t="s">
        <v>966</v>
      </c>
      <c r="E352" s="33" t="s">
        <v>967</v>
      </c>
      <c r="F352" s="680">
        <v>1671</v>
      </c>
      <c r="G352" s="680">
        <v>70</v>
      </c>
      <c r="H352" s="680">
        <v>71</v>
      </c>
      <c r="I352" s="681">
        <v>34.299999999999997</v>
      </c>
    </row>
    <row r="353" spans="1:9" x14ac:dyDescent="0.35">
      <c r="A353" s="562"/>
      <c r="B353" s="562"/>
      <c r="C353" s="84" t="s">
        <v>1484</v>
      </c>
      <c r="D353" s="84" t="s">
        <v>968</v>
      </c>
      <c r="E353" s="33" t="s">
        <v>969</v>
      </c>
      <c r="F353" s="680">
        <v>1532</v>
      </c>
      <c r="G353" s="680">
        <v>79</v>
      </c>
      <c r="H353" s="680">
        <v>79</v>
      </c>
      <c r="I353" s="681">
        <v>37</v>
      </c>
    </row>
    <row r="354" spans="1:9" x14ac:dyDescent="0.35">
      <c r="A354" s="562"/>
      <c r="B354" s="562"/>
      <c r="C354" s="84" t="s">
        <v>1485</v>
      </c>
      <c r="D354" s="84" t="s">
        <v>970</v>
      </c>
      <c r="E354" s="33" t="s">
        <v>971</v>
      </c>
      <c r="F354" s="680">
        <v>1356</v>
      </c>
      <c r="G354" s="680">
        <v>76</v>
      </c>
      <c r="H354" s="680">
        <v>76</v>
      </c>
      <c r="I354" s="681">
        <v>37.200000000000003</v>
      </c>
    </row>
    <row r="355" spans="1:9" x14ac:dyDescent="0.35">
      <c r="A355" s="562"/>
      <c r="B355" s="562"/>
      <c r="C355" s="84"/>
      <c r="D355" s="84"/>
      <c r="E355" s="33"/>
      <c r="F355" s="680"/>
      <c r="G355" s="680"/>
      <c r="H355" s="680"/>
      <c r="I355" s="681"/>
    </row>
    <row r="356" spans="1:9" x14ac:dyDescent="0.35">
      <c r="A356" s="562"/>
      <c r="B356" s="562"/>
      <c r="C356" s="561">
        <v>38</v>
      </c>
      <c r="D356" s="561"/>
      <c r="E356" s="26" t="s">
        <v>382</v>
      </c>
      <c r="F356" s="680"/>
      <c r="G356" s="680"/>
      <c r="H356" s="680"/>
      <c r="I356" s="681"/>
    </row>
    <row r="357" spans="1:9" x14ac:dyDescent="0.35">
      <c r="A357" s="562"/>
      <c r="B357" s="562"/>
      <c r="C357" s="84" t="s">
        <v>1486</v>
      </c>
      <c r="D357" s="84" t="s">
        <v>972</v>
      </c>
      <c r="E357" s="33" t="s">
        <v>973</v>
      </c>
      <c r="F357" s="680">
        <v>1946</v>
      </c>
      <c r="G357" s="680">
        <v>72</v>
      </c>
      <c r="H357" s="680">
        <v>73</v>
      </c>
      <c r="I357" s="681">
        <v>34.6</v>
      </c>
    </row>
    <row r="358" spans="1:9" x14ac:dyDescent="0.35">
      <c r="A358" s="562"/>
      <c r="B358" s="562"/>
      <c r="C358" s="84" t="s">
        <v>1487</v>
      </c>
      <c r="D358" s="84" t="s">
        <v>974</v>
      </c>
      <c r="E358" s="33" t="s">
        <v>975</v>
      </c>
      <c r="F358" s="680">
        <v>1748</v>
      </c>
      <c r="G358" s="680">
        <v>62</v>
      </c>
      <c r="H358" s="680">
        <v>63</v>
      </c>
      <c r="I358" s="681">
        <v>33.4</v>
      </c>
    </row>
    <row r="359" spans="1:9" x14ac:dyDescent="0.35">
      <c r="A359" s="562"/>
      <c r="B359" s="562"/>
      <c r="C359" s="84" t="s">
        <v>1488</v>
      </c>
      <c r="D359" s="84" t="s">
        <v>976</v>
      </c>
      <c r="E359" s="33" t="s">
        <v>977</v>
      </c>
      <c r="F359" s="680">
        <v>1662</v>
      </c>
      <c r="G359" s="680">
        <v>72</v>
      </c>
      <c r="H359" s="680">
        <v>73</v>
      </c>
      <c r="I359" s="681">
        <v>35</v>
      </c>
    </row>
    <row r="360" spans="1:9" x14ac:dyDescent="0.35">
      <c r="A360" s="562"/>
      <c r="B360" s="562"/>
      <c r="C360" s="84" t="s">
        <v>1489</v>
      </c>
      <c r="D360" s="84" t="s">
        <v>978</v>
      </c>
      <c r="E360" s="33" t="s">
        <v>979</v>
      </c>
      <c r="F360" s="680">
        <v>1536</v>
      </c>
      <c r="G360" s="680">
        <v>65</v>
      </c>
      <c r="H360" s="680">
        <v>68</v>
      </c>
      <c r="I360" s="681">
        <v>34.200000000000003</v>
      </c>
    </row>
    <row r="361" spans="1:9" x14ac:dyDescent="0.35">
      <c r="A361" s="562"/>
      <c r="B361" s="562"/>
      <c r="C361" s="84" t="s">
        <v>1490</v>
      </c>
      <c r="D361" s="84" t="s">
        <v>980</v>
      </c>
      <c r="E361" s="33" t="s">
        <v>981</v>
      </c>
      <c r="F361" s="680">
        <v>1311</v>
      </c>
      <c r="G361" s="680">
        <v>75</v>
      </c>
      <c r="H361" s="680">
        <v>76</v>
      </c>
      <c r="I361" s="681">
        <v>35.799999999999997</v>
      </c>
    </row>
    <row r="362" spans="1:9" x14ac:dyDescent="0.35">
      <c r="A362" s="562"/>
      <c r="B362" s="562"/>
      <c r="C362" s="84"/>
      <c r="D362" s="84"/>
      <c r="E362" s="33"/>
      <c r="F362" s="680"/>
      <c r="G362" s="680"/>
      <c r="H362" s="680"/>
      <c r="I362" s="681"/>
    </row>
    <row r="363" spans="1:9" x14ac:dyDescent="0.35">
      <c r="A363" s="562"/>
      <c r="B363" s="562"/>
      <c r="C363" s="561">
        <v>43</v>
      </c>
      <c r="D363" s="561"/>
      <c r="E363" s="26" t="s">
        <v>387</v>
      </c>
      <c r="F363" s="680"/>
      <c r="G363" s="680"/>
      <c r="H363" s="680"/>
      <c r="I363" s="681"/>
    </row>
    <row r="364" spans="1:9" x14ac:dyDescent="0.35">
      <c r="A364" s="562"/>
      <c r="B364" s="562"/>
      <c r="C364" s="84" t="s">
        <v>1491</v>
      </c>
      <c r="D364" s="84" t="s">
        <v>982</v>
      </c>
      <c r="E364" s="33" t="s">
        <v>983</v>
      </c>
      <c r="F364" s="680">
        <v>1803</v>
      </c>
      <c r="G364" s="680">
        <v>77</v>
      </c>
      <c r="H364" s="680">
        <v>77</v>
      </c>
      <c r="I364" s="681">
        <v>37.1</v>
      </c>
    </row>
    <row r="365" spans="1:9" x14ac:dyDescent="0.35">
      <c r="A365" s="562"/>
      <c r="B365" s="562"/>
      <c r="C365" s="84" t="s">
        <v>1492</v>
      </c>
      <c r="D365" s="84" t="s">
        <v>984</v>
      </c>
      <c r="E365" s="33" t="s">
        <v>985</v>
      </c>
      <c r="F365" s="680">
        <v>990</v>
      </c>
      <c r="G365" s="680">
        <v>78</v>
      </c>
      <c r="H365" s="680">
        <v>78</v>
      </c>
      <c r="I365" s="681">
        <v>36.6</v>
      </c>
    </row>
    <row r="366" spans="1:9" x14ac:dyDescent="0.35">
      <c r="A366" s="562"/>
      <c r="B366" s="562"/>
      <c r="C366" s="84" t="s">
        <v>1493</v>
      </c>
      <c r="D366" s="84" t="s">
        <v>986</v>
      </c>
      <c r="E366" s="33" t="s">
        <v>987</v>
      </c>
      <c r="F366" s="680">
        <v>1522</v>
      </c>
      <c r="G366" s="680">
        <v>72</v>
      </c>
      <c r="H366" s="680">
        <v>73</v>
      </c>
      <c r="I366" s="681">
        <v>35.4</v>
      </c>
    </row>
    <row r="367" spans="1:9" x14ac:dyDescent="0.35">
      <c r="A367" s="562"/>
      <c r="B367" s="562"/>
      <c r="C367" s="84" t="s">
        <v>1494</v>
      </c>
      <c r="D367" s="84" t="s">
        <v>988</v>
      </c>
      <c r="E367" s="33" t="s">
        <v>989</v>
      </c>
      <c r="F367" s="680">
        <v>955</v>
      </c>
      <c r="G367" s="680">
        <v>77</v>
      </c>
      <c r="H367" s="680">
        <v>78</v>
      </c>
      <c r="I367" s="681">
        <v>36.9</v>
      </c>
    </row>
    <row r="368" spans="1:9" x14ac:dyDescent="0.35">
      <c r="A368" s="562"/>
      <c r="B368" s="562"/>
      <c r="C368" s="84" t="s">
        <v>1495</v>
      </c>
      <c r="D368" s="84" t="s">
        <v>990</v>
      </c>
      <c r="E368" s="33" t="s">
        <v>991</v>
      </c>
      <c r="F368" s="680">
        <v>1880</v>
      </c>
      <c r="G368" s="680">
        <v>76</v>
      </c>
      <c r="H368" s="680">
        <v>77</v>
      </c>
      <c r="I368" s="681">
        <v>36.5</v>
      </c>
    </row>
    <row r="369" spans="1:9" x14ac:dyDescent="0.35">
      <c r="A369" s="562"/>
      <c r="B369" s="562"/>
      <c r="C369" s="84" t="s">
        <v>1496</v>
      </c>
      <c r="D369" s="84" t="s">
        <v>992</v>
      </c>
      <c r="E369" s="33" t="s">
        <v>993</v>
      </c>
      <c r="F369" s="680">
        <v>871</v>
      </c>
      <c r="G369" s="680">
        <v>73</v>
      </c>
      <c r="H369" s="680">
        <v>74</v>
      </c>
      <c r="I369" s="681">
        <v>35.6</v>
      </c>
    </row>
    <row r="370" spans="1:9" x14ac:dyDescent="0.35">
      <c r="A370" s="562"/>
      <c r="B370" s="562"/>
      <c r="C370" s="84" t="s">
        <v>1497</v>
      </c>
      <c r="D370" s="84" t="s">
        <v>994</v>
      </c>
      <c r="E370" s="33" t="s">
        <v>995</v>
      </c>
      <c r="F370" s="680">
        <v>1218</v>
      </c>
      <c r="G370" s="680">
        <v>72</v>
      </c>
      <c r="H370" s="680">
        <v>73</v>
      </c>
      <c r="I370" s="681">
        <v>34.799999999999997</v>
      </c>
    </row>
    <row r="371" spans="1:9" x14ac:dyDescent="0.35">
      <c r="A371" s="562"/>
      <c r="B371" s="562"/>
      <c r="C371" s="84" t="s">
        <v>1498</v>
      </c>
      <c r="D371" s="84" t="s">
        <v>996</v>
      </c>
      <c r="E371" s="33" t="s">
        <v>997</v>
      </c>
      <c r="F371" s="680">
        <v>1024</v>
      </c>
      <c r="G371" s="680">
        <v>81</v>
      </c>
      <c r="H371" s="680">
        <v>82</v>
      </c>
      <c r="I371" s="681">
        <v>36.9</v>
      </c>
    </row>
    <row r="372" spans="1:9" x14ac:dyDescent="0.35">
      <c r="A372" s="562"/>
      <c r="B372" s="562"/>
      <c r="C372" s="84" t="s">
        <v>1499</v>
      </c>
      <c r="D372" s="84" t="s">
        <v>998</v>
      </c>
      <c r="E372" s="33" t="s">
        <v>999</v>
      </c>
      <c r="F372" s="680">
        <v>960</v>
      </c>
      <c r="G372" s="680">
        <v>76</v>
      </c>
      <c r="H372" s="680">
        <v>77</v>
      </c>
      <c r="I372" s="681">
        <v>36.6</v>
      </c>
    </row>
    <row r="373" spans="1:9" x14ac:dyDescent="0.35">
      <c r="A373" s="562"/>
      <c r="B373" s="562"/>
      <c r="C373" s="84" t="s">
        <v>1500</v>
      </c>
      <c r="D373" s="84" t="s">
        <v>1000</v>
      </c>
      <c r="E373" s="33" t="s">
        <v>1001</v>
      </c>
      <c r="F373" s="680">
        <v>1403</v>
      </c>
      <c r="G373" s="680">
        <v>74</v>
      </c>
      <c r="H373" s="680">
        <v>75</v>
      </c>
      <c r="I373" s="681">
        <v>36.1</v>
      </c>
    </row>
    <row r="374" spans="1:9" x14ac:dyDescent="0.35">
      <c r="A374" s="562"/>
      <c r="B374" s="562"/>
      <c r="C374" s="84" t="s">
        <v>1501</v>
      </c>
      <c r="D374" s="84" t="s">
        <v>1002</v>
      </c>
      <c r="E374" s="33" t="s">
        <v>1003</v>
      </c>
      <c r="F374" s="680">
        <v>1335</v>
      </c>
      <c r="G374" s="680">
        <v>71</v>
      </c>
      <c r="H374" s="680">
        <v>72</v>
      </c>
      <c r="I374" s="681">
        <v>35.6</v>
      </c>
    </row>
    <row r="375" spans="1:9" x14ac:dyDescent="0.35">
      <c r="A375" s="562"/>
      <c r="B375" s="562"/>
      <c r="C375" s="84"/>
      <c r="D375" s="84"/>
      <c r="E375" s="33"/>
      <c r="F375" s="680"/>
      <c r="G375" s="680"/>
      <c r="H375" s="680"/>
      <c r="I375" s="681"/>
    </row>
    <row r="376" spans="1:9" x14ac:dyDescent="0.35">
      <c r="A376" s="562"/>
      <c r="B376" s="562"/>
      <c r="C376" s="561">
        <v>45</v>
      </c>
      <c r="D376" s="561"/>
      <c r="E376" s="26" t="s">
        <v>389</v>
      </c>
      <c r="F376" s="680"/>
      <c r="G376" s="680"/>
      <c r="H376" s="680"/>
      <c r="I376" s="681"/>
    </row>
    <row r="377" spans="1:9" x14ac:dyDescent="0.35">
      <c r="A377" s="562"/>
      <c r="B377" s="562"/>
      <c r="C377" s="84" t="s">
        <v>1502</v>
      </c>
      <c r="D377" s="84" t="s">
        <v>1004</v>
      </c>
      <c r="E377" s="33" t="s">
        <v>1005</v>
      </c>
      <c r="F377" s="680">
        <v>787</v>
      </c>
      <c r="G377" s="680">
        <v>65</v>
      </c>
      <c r="H377" s="680">
        <v>66</v>
      </c>
      <c r="I377" s="681">
        <v>33.299999999999997</v>
      </c>
    </row>
    <row r="378" spans="1:9" x14ac:dyDescent="0.35">
      <c r="A378" s="562"/>
      <c r="B378" s="562"/>
      <c r="C378" s="84" t="s">
        <v>1503</v>
      </c>
      <c r="D378" s="84" t="s">
        <v>1006</v>
      </c>
      <c r="E378" s="33" t="s">
        <v>1007</v>
      </c>
      <c r="F378" s="680">
        <v>1631</v>
      </c>
      <c r="G378" s="680">
        <v>63</v>
      </c>
      <c r="H378" s="680">
        <v>65</v>
      </c>
      <c r="I378" s="681">
        <v>32.9</v>
      </c>
    </row>
    <row r="379" spans="1:9" x14ac:dyDescent="0.35">
      <c r="A379" s="562"/>
      <c r="B379" s="562"/>
      <c r="C379" s="84" t="s">
        <v>1504</v>
      </c>
      <c r="D379" s="84" t="s">
        <v>1008</v>
      </c>
      <c r="E379" s="33" t="s">
        <v>1009</v>
      </c>
      <c r="F379" s="680">
        <v>1187</v>
      </c>
      <c r="G379" s="680">
        <v>66</v>
      </c>
      <c r="H379" s="680">
        <v>68</v>
      </c>
      <c r="I379" s="681">
        <v>33.799999999999997</v>
      </c>
    </row>
    <row r="380" spans="1:9" x14ac:dyDescent="0.35">
      <c r="A380" s="562"/>
      <c r="B380" s="562"/>
      <c r="C380" s="84" t="s">
        <v>1505</v>
      </c>
      <c r="D380" s="84" t="s">
        <v>1010</v>
      </c>
      <c r="E380" s="33" t="s">
        <v>1011</v>
      </c>
      <c r="F380" s="680">
        <v>1611</v>
      </c>
      <c r="G380" s="680">
        <v>64</v>
      </c>
      <c r="H380" s="680">
        <v>67</v>
      </c>
      <c r="I380" s="681">
        <v>32.6</v>
      </c>
    </row>
    <row r="381" spans="1:9" x14ac:dyDescent="0.35">
      <c r="A381" s="562"/>
      <c r="B381" s="562"/>
      <c r="C381" s="84" t="s">
        <v>1506</v>
      </c>
      <c r="D381" s="84" t="s">
        <v>1012</v>
      </c>
      <c r="E381" s="33" t="s">
        <v>1013</v>
      </c>
      <c r="F381" s="680">
        <v>1466</v>
      </c>
      <c r="G381" s="680">
        <v>71</v>
      </c>
      <c r="H381" s="680">
        <v>72</v>
      </c>
      <c r="I381" s="681">
        <v>34.6</v>
      </c>
    </row>
    <row r="382" spans="1:9" x14ac:dyDescent="0.35">
      <c r="A382" s="562"/>
      <c r="B382" s="562"/>
      <c r="C382" s="84" t="s">
        <v>1507</v>
      </c>
      <c r="D382" s="84" t="s">
        <v>1014</v>
      </c>
      <c r="E382" s="33" t="s">
        <v>1015</v>
      </c>
      <c r="F382" s="680">
        <v>1751</v>
      </c>
      <c r="G382" s="680">
        <v>68</v>
      </c>
      <c r="H382" s="680">
        <v>69</v>
      </c>
      <c r="I382" s="681">
        <v>34.5</v>
      </c>
    </row>
    <row r="383" spans="1:9" x14ac:dyDescent="0.35">
      <c r="A383" s="562"/>
      <c r="B383" s="562"/>
      <c r="C383" s="84" t="s">
        <v>1508</v>
      </c>
      <c r="D383" s="84" t="s">
        <v>1016</v>
      </c>
      <c r="E383" s="33" t="s">
        <v>1017</v>
      </c>
      <c r="F383" s="680">
        <v>1264</v>
      </c>
      <c r="G383" s="680">
        <v>69</v>
      </c>
      <c r="H383" s="680">
        <v>70</v>
      </c>
      <c r="I383" s="681">
        <v>32.799999999999997</v>
      </c>
    </row>
    <row r="384" spans="1:9" x14ac:dyDescent="0.35">
      <c r="A384" s="562"/>
      <c r="B384" s="562"/>
      <c r="C384" s="84"/>
      <c r="D384" s="84"/>
      <c r="E384" s="33"/>
      <c r="F384" s="680"/>
      <c r="G384" s="680"/>
      <c r="H384" s="680"/>
      <c r="I384" s="681"/>
    </row>
    <row r="385" spans="1:9" x14ac:dyDescent="0.35">
      <c r="A385" s="561" t="s">
        <v>590</v>
      </c>
      <c r="B385" s="26" t="s">
        <v>1018</v>
      </c>
      <c r="C385" s="562"/>
      <c r="D385" s="562"/>
      <c r="E385" s="562"/>
      <c r="F385" s="680">
        <v>61694</v>
      </c>
      <c r="G385" s="680">
        <v>68</v>
      </c>
      <c r="H385" s="680">
        <v>70</v>
      </c>
      <c r="I385" s="681">
        <v>34.9</v>
      </c>
    </row>
    <row r="386" spans="1:9" x14ac:dyDescent="0.35">
      <c r="A386" s="562"/>
      <c r="B386" s="562"/>
      <c r="C386" s="561"/>
      <c r="D386" s="561"/>
      <c r="E386" s="26"/>
      <c r="F386" s="680"/>
      <c r="G386" s="680"/>
      <c r="H386" s="680"/>
      <c r="I386" s="681"/>
    </row>
    <row r="387" spans="1:9" x14ac:dyDescent="0.35">
      <c r="A387" s="562"/>
      <c r="B387" s="562"/>
      <c r="C387" s="561" t="s">
        <v>1509</v>
      </c>
      <c r="D387" s="561" t="s">
        <v>148</v>
      </c>
      <c r="E387" s="26" t="s">
        <v>1019</v>
      </c>
      <c r="F387" s="680">
        <v>1931</v>
      </c>
      <c r="G387" s="680">
        <v>68</v>
      </c>
      <c r="H387" s="680">
        <v>69</v>
      </c>
      <c r="I387" s="681">
        <v>34.299999999999997</v>
      </c>
    </row>
    <row r="388" spans="1:9" x14ac:dyDescent="0.35">
      <c r="A388" s="562"/>
      <c r="B388" s="562"/>
      <c r="C388" s="561" t="s">
        <v>1510</v>
      </c>
      <c r="D388" s="561" t="s">
        <v>149</v>
      </c>
      <c r="E388" s="26" t="s">
        <v>1020</v>
      </c>
      <c r="F388" s="680">
        <v>2069</v>
      </c>
      <c r="G388" s="680">
        <v>70</v>
      </c>
      <c r="H388" s="680">
        <v>72</v>
      </c>
      <c r="I388" s="681">
        <v>36.6</v>
      </c>
    </row>
    <row r="389" spans="1:9" x14ac:dyDescent="0.35">
      <c r="A389" s="562"/>
      <c r="B389" s="562"/>
      <c r="C389" s="561" t="s">
        <v>1511</v>
      </c>
      <c r="D389" s="561" t="s">
        <v>150</v>
      </c>
      <c r="E389" s="26" t="s">
        <v>1512</v>
      </c>
      <c r="F389" s="680">
        <v>5621</v>
      </c>
      <c r="G389" s="680">
        <v>65</v>
      </c>
      <c r="H389" s="680">
        <v>67</v>
      </c>
      <c r="I389" s="681">
        <v>34.1</v>
      </c>
    </row>
    <row r="390" spans="1:9" x14ac:dyDescent="0.35">
      <c r="A390" s="562"/>
      <c r="B390" s="562"/>
      <c r="C390" s="561" t="s">
        <v>1513</v>
      </c>
      <c r="D390" s="561" t="s">
        <v>151</v>
      </c>
      <c r="E390" s="26" t="s">
        <v>1514</v>
      </c>
      <c r="F390" s="680">
        <v>6062</v>
      </c>
      <c r="G390" s="680">
        <v>65</v>
      </c>
      <c r="H390" s="680">
        <v>67</v>
      </c>
      <c r="I390" s="681">
        <v>34.799999999999997</v>
      </c>
    </row>
    <row r="391" spans="1:9" x14ac:dyDescent="0.35">
      <c r="A391" s="562"/>
      <c r="B391" s="562"/>
      <c r="C391" s="561" t="s">
        <v>1515</v>
      </c>
      <c r="D391" s="561" t="s">
        <v>155</v>
      </c>
      <c r="E391" s="26" t="s">
        <v>1516</v>
      </c>
      <c r="F391" s="568" t="s">
        <v>417</v>
      </c>
      <c r="G391" s="568" t="s">
        <v>417</v>
      </c>
      <c r="H391" s="568" t="s">
        <v>417</v>
      </c>
      <c r="I391" s="568" t="s">
        <v>417</v>
      </c>
    </row>
    <row r="392" spans="1:9" x14ac:dyDescent="0.35">
      <c r="A392" s="562"/>
      <c r="B392" s="562"/>
      <c r="C392" s="561" t="s">
        <v>1517</v>
      </c>
      <c r="D392" s="561" t="s">
        <v>156</v>
      </c>
      <c r="E392" s="26" t="s">
        <v>1024</v>
      </c>
      <c r="F392" s="680">
        <v>2553</v>
      </c>
      <c r="G392" s="680">
        <v>73</v>
      </c>
      <c r="H392" s="680">
        <v>74</v>
      </c>
      <c r="I392" s="681">
        <v>35.6</v>
      </c>
    </row>
    <row r="393" spans="1:9" x14ac:dyDescent="0.35">
      <c r="A393" s="562"/>
      <c r="B393" s="562"/>
      <c r="C393" s="561" t="s">
        <v>1518</v>
      </c>
      <c r="D393" s="561" t="s">
        <v>157</v>
      </c>
      <c r="E393" s="26" t="s">
        <v>1025</v>
      </c>
      <c r="F393" s="680">
        <v>3154</v>
      </c>
      <c r="G393" s="680">
        <v>63</v>
      </c>
      <c r="H393" s="680">
        <v>64</v>
      </c>
      <c r="I393" s="681">
        <v>32.700000000000003</v>
      </c>
    </row>
    <row r="394" spans="1:9" x14ac:dyDescent="0.35">
      <c r="A394" s="562"/>
      <c r="B394" s="562"/>
      <c r="C394" s="561" t="s">
        <v>1519</v>
      </c>
      <c r="D394" s="561" t="s">
        <v>158</v>
      </c>
      <c r="E394" s="26" t="s">
        <v>1026</v>
      </c>
      <c r="F394" s="680">
        <v>1703</v>
      </c>
      <c r="G394" s="680">
        <v>71</v>
      </c>
      <c r="H394" s="680">
        <v>72</v>
      </c>
      <c r="I394" s="681">
        <v>35.6</v>
      </c>
    </row>
    <row r="395" spans="1:9" x14ac:dyDescent="0.35">
      <c r="A395" s="562"/>
      <c r="B395" s="562"/>
      <c r="C395" s="561" t="s">
        <v>1520</v>
      </c>
      <c r="D395" s="561" t="s">
        <v>160</v>
      </c>
      <c r="E395" s="26" t="s">
        <v>1027</v>
      </c>
      <c r="F395" s="680">
        <v>3349</v>
      </c>
      <c r="G395" s="680">
        <v>75</v>
      </c>
      <c r="H395" s="680">
        <v>76</v>
      </c>
      <c r="I395" s="681">
        <v>35.700000000000003</v>
      </c>
    </row>
    <row r="396" spans="1:9" x14ac:dyDescent="0.35">
      <c r="A396" s="562"/>
      <c r="B396" s="562"/>
      <c r="C396" s="561" t="s">
        <v>1521</v>
      </c>
      <c r="D396" s="561" t="s">
        <v>161</v>
      </c>
      <c r="E396" s="26" t="s">
        <v>1028</v>
      </c>
      <c r="F396" s="680">
        <v>3019</v>
      </c>
      <c r="G396" s="680">
        <v>67</v>
      </c>
      <c r="H396" s="680">
        <v>69</v>
      </c>
      <c r="I396" s="681">
        <v>34.6</v>
      </c>
    </row>
    <row r="397" spans="1:9" x14ac:dyDescent="0.35">
      <c r="A397" s="562"/>
      <c r="B397" s="562"/>
      <c r="C397" s="561" t="s">
        <v>1522</v>
      </c>
      <c r="D397" s="561" t="s">
        <v>162</v>
      </c>
      <c r="E397" s="26" t="s">
        <v>1029</v>
      </c>
      <c r="F397" s="680">
        <v>1474</v>
      </c>
      <c r="G397" s="680">
        <v>68</v>
      </c>
      <c r="H397" s="680">
        <v>71</v>
      </c>
      <c r="I397" s="681">
        <v>33.9</v>
      </c>
    </row>
    <row r="398" spans="1:9" x14ac:dyDescent="0.35">
      <c r="A398" s="562"/>
      <c r="B398" s="562"/>
      <c r="C398" s="561" t="s">
        <v>1523</v>
      </c>
      <c r="D398" s="561" t="s">
        <v>163</v>
      </c>
      <c r="E398" s="26" t="s">
        <v>1524</v>
      </c>
      <c r="F398" s="680">
        <v>5741</v>
      </c>
      <c r="G398" s="680">
        <v>70</v>
      </c>
      <c r="H398" s="680">
        <v>71</v>
      </c>
      <c r="I398" s="681">
        <v>34.6</v>
      </c>
    </row>
    <row r="399" spans="1:9" x14ac:dyDescent="0.35">
      <c r="A399" s="562"/>
      <c r="B399" s="562"/>
      <c r="C399" s="84"/>
      <c r="D399" s="84"/>
      <c r="E399" s="33"/>
      <c r="F399" s="680"/>
      <c r="G399" s="680"/>
      <c r="H399" s="680"/>
      <c r="I399" s="681"/>
    </row>
    <row r="400" spans="1:9" x14ac:dyDescent="0.35">
      <c r="A400" s="562"/>
      <c r="B400" s="562"/>
      <c r="C400" s="561">
        <v>18</v>
      </c>
      <c r="D400" s="561"/>
      <c r="E400" s="26" t="s">
        <v>1031</v>
      </c>
      <c r="F400" s="680"/>
      <c r="G400" s="680"/>
      <c r="H400" s="680"/>
      <c r="I400" s="681"/>
    </row>
    <row r="401" spans="1:9" x14ac:dyDescent="0.35">
      <c r="A401" s="562"/>
      <c r="B401" s="562"/>
      <c r="C401" s="84" t="s">
        <v>1525</v>
      </c>
      <c r="D401" s="84" t="s">
        <v>1032</v>
      </c>
      <c r="E401" s="33" t="s">
        <v>1033</v>
      </c>
      <c r="F401" s="680">
        <v>1389</v>
      </c>
      <c r="G401" s="680">
        <v>71</v>
      </c>
      <c r="H401" s="680">
        <v>72</v>
      </c>
      <c r="I401" s="681">
        <v>35.9</v>
      </c>
    </row>
    <row r="402" spans="1:9" x14ac:dyDescent="0.35">
      <c r="A402" s="562"/>
      <c r="B402" s="562"/>
      <c r="C402" s="84" t="s">
        <v>1526</v>
      </c>
      <c r="D402" s="84" t="s">
        <v>1034</v>
      </c>
      <c r="E402" s="33" t="s">
        <v>1035</v>
      </c>
      <c r="F402" s="680">
        <v>1289</v>
      </c>
      <c r="G402" s="680">
        <v>67</v>
      </c>
      <c r="H402" s="680">
        <v>69</v>
      </c>
      <c r="I402" s="681">
        <v>34.799999999999997</v>
      </c>
    </row>
    <row r="403" spans="1:9" x14ac:dyDescent="0.35">
      <c r="A403" s="562"/>
      <c r="B403" s="562"/>
      <c r="C403" s="84" t="s">
        <v>1527</v>
      </c>
      <c r="D403" s="84" t="s">
        <v>1036</v>
      </c>
      <c r="E403" s="33" t="s">
        <v>1037</v>
      </c>
      <c r="F403" s="680">
        <v>861</v>
      </c>
      <c r="G403" s="680">
        <v>70</v>
      </c>
      <c r="H403" s="680">
        <v>71</v>
      </c>
      <c r="I403" s="681">
        <v>34.5</v>
      </c>
    </row>
    <row r="404" spans="1:9" x14ac:dyDescent="0.35">
      <c r="A404" s="562"/>
      <c r="B404" s="562"/>
      <c r="C404" s="84" t="s">
        <v>1528</v>
      </c>
      <c r="D404" s="84" t="s">
        <v>1038</v>
      </c>
      <c r="E404" s="33" t="s">
        <v>1039</v>
      </c>
      <c r="F404" s="680">
        <v>1083</v>
      </c>
      <c r="G404" s="680">
        <v>74</v>
      </c>
      <c r="H404" s="680">
        <v>75</v>
      </c>
      <c r="I404" s="681">
        <v>35.4</v>
      </c>
    </row>
    <row r="405" spans="1:9" x14ac:dyDescent="0.35">
      <c r="A405" s="562"/>
      <c r="B405" s="562"/>
      <c r="C405" s="84" t="s">
        <v>1529</v>
      </c>
      <c r="D405" s="84" t="s">
        <v>1040</v>
      </c>
      <c r="E405" s="33" t="s">
        <v>1041</v>
      </c>
      <c r="F405" s="680">
        <v>808</v>
      </c>
      <c r="G405" s="680">
        <v>77</v>
      </c>
      <c r="H405" s="680">
        <v>77</v>
      </c>
      <c r="I405" s="681">
        <v>36.1</v>
      </c>
    </row>
    <row r="406" spans="1:9" x14ac:dyDescent="0.35">
      <c r="A406" s="562"/>
      <c r="B406" s="562"/>
      <c r="C406" s="84" t="s">
        <v>1530</v>
      </c>
      <c r="D406" s="84" t="s">
        <v>1042</v>
      </c>
      <c r="E406" s="33" t="s">
        <v>1043</v>
      </c>
      <c r="F406" s="680">
        <v>1321</v>
      </c>
      <c r="G406" s="680">
        <v>73</v>
      </c>
      <c r="H406" s="680">
        <v>73</v>
      </c>
      <c r="I406" s="681">
        <v>35.200000000000003</v>
      </c>
    </row>
    <row r="407" spans="1:9" x14ac:dyDescent="0.35">
      <c r="A407" s="562"/>
      <c r="B407" s="562"/>
      <c r="C407" s="84" t="s">
        <v>1531</v>
      </c>
      <c r="D407" s="84" t="s">
        <v>1044</v>
      </c>
      <c r="E407" s="33" t="s">
        <v>1045</v>
      </c>
      <c r="F407" s="680">
        <v>712</v>
      </c>
      <c r="G407" s="680">
        <v>65</v>
      </c>
      <c r="H407" s="680">
        <v>67</v>
      </c>
      <c r="I407" s="681">
        <v>33.6</v>
      </c>
    </row>
    <row r="408" spans="1:9" x14ac:dyDescent="0.35">
      <c r="A408" s="562"/>
      <c r="B408" s="562"/>
      <c r="C408" s="84" t="s">
        <v>1532</v>
      </c>
      <c r="D408" s="84" t="s">
        <v>1046</v>
      </c>
      <c r="E408" s="33" t="s">
        <v>1047</v>
      </c>
      <c r="F408" s="680">
        <v>517</v>
      </c>
      <c r="G408" s="680">
        <v>71</v>
      </c>
      <c r="H408" s="680">
        <v>73</v>
      </c>
      <c r="I408" s="681">
        <v>34.9</v>
      </c>
    </row>
    <row r="409" spans="1:9" x14ac:dyDescent="0.35">
      <c r="A409" s="562"/>
      <c r="B409" s="562"/>
      <c r="C409" s="84"/>
      <c r="D409" s="84"/>
      <c r="E409" s="33"/>
      <c r="F409" s="680"/>
      <c r="G409" s="680"/>
      <c r="H409" s="680"/>
      <c r="I409" s="681"/>
    </row>
    <row r="410" spans="1:9" x14ac:dyDescent="0.35">
      <c r="A410" s="562"/>
      <c r="B410" s="562"/>
      <c r="C410" s="561">
        <v>19</v>
      </c>
      <c r="D410" s="561"/>
      <c r="E410" s="26" t="s">
        <v>1048</v>
      </c>
      <c r="F410" s="680"/>
      <c r="G410" s="680"/>
      <c r="H410" s="680"/>
      <c r="I410" s="681"/>
    </row>
    <row r="411" spans="1:9" x14ac:dyDescent="0.35">
      <c r="A411" s="562"/>
      <c r="B411" s="562"/>
      <c r="C411" s="84" t="s">
        <v>1533</v>
      </c>
      <c r="D411" s="84" t="s">
        <v>1049</v>
      </c>
      <c r="E411" s="33" t="s">
        <v>1050</v>
      </c>
      <c r="F411" s="680">
        <v>473</v>
      </c>
      <c r="G411" s="680">
        <v>70</v>
      </c>
      <c r="H411" s="680">
        <v>70</v>
      </c>
      <c r="I411" s="681">
        <v>35.9</v>
      </c>
    </row>
    <row r="412" spans="1:9" x14ac:dyDescent="0.35">
      <c r="A412" s="562"/>
      <c r="B412" s="562"/>
      <c r="C412" s="84" t="s">
        <v>1534</v>
      </c>
      <c r="D412" s="84" t="s">
        <v>1051</v>
      </c>
      <c r="E412" s="33" t="s">
        <v>1052</v>
      </c>
      <c r="F412" s="680">
        <v>809</v>
      </c>
      <c r="G412" s="680">
        <v>75</v>
      </c>
      <c r="H412" s="680">
        <v>75</v>
      </c>
      <c r="I412" s="681">
        <v>37.5</v>
      </c>
    </row>
    <row r="413" spans="1:9" x14ac:dyDescent="0.35">
      <c r="A413" s="562"/>
      <c r="B413" s="562"/>
      <c r="C413" s="84" t="s">
        <v>1535</v>
      </c>
      <c r="D413" s="84" t="s">
        <v>1053</v>
      </c>
      <c r="E413" s="33" t="s">
        <v>1054</v>
      </c>
      <c r="F413" s="680">
        <v>733</v>
      </c>
      <c r="G413" s="680">
        <v>72</v>
      </c>
      <c r="H413" s="680">
        <v>73</v>
      </c>
      <c r="I413" s="681">
        <v>36</v>
      </c>
    </row>
    <row r="414" spans="1:9" x14ac:dyDescent="0.35">
      <c r="A414" s="562"/>
      <c r="B414" s="562"/>
      <c r="C414" s="84" t="s">
        <v>1536</v>
      </c>
      <c r="D414" s="84" t="s">
        <v>1055</v>
      </c>
      <c r="E414" s="33" t="s">
        <v>1056</v>
      </c>
      <c r="F414" s="680">
        <v>469</v>
      </c>
      <c r="G414" s="680">
        <v>66</v>
      </c>
      <c r="H414" s="680">
        <v>70</v>
      </c>
      <c r="I414" s="681">
        <v>35.1</v>
      </c>
    </row>
    <row r="415" spans="1:9" x14ac:dyDescent="0.35">
      <c r="A415" s="562"/>
      <c r="B415" s="562"/>
      <c r="C415" s="84" t="s">
        <v>1537</v>
      </c>
      <c r="D415" s="84" t="s">
        <v>1057</v>
      </c>
      <c r="E415" s="33" t="s">
        <v>1058</v>
      </c>
      <c r="F415" s="680">
        <v>917</v>
      </c>
      <c r="G415" s="680">
        <v>64</v>
      </c>
      <c r="H415" s="680">
        <v>66</v>
      </c>
      <c r="I415" s="681">
        <v>34.9</v>
      </c>
    </row>
    <row r="416" spans="1:9" x14ac:dyDescent="0.35">
      <c r="A416" s="562"/>
      <c r="B416" s="562"/>
      <c r="C416" s="84" t="s">
        <v>1538</v>
      </c>
      <c r="D416" s="84" t="s">
        <v>1059</v>
      </c>
      <c r="E416" s="33" t="s">
        <v>1060</v>
      </c>
      <c r="F416" s="680">
        <v>673</v>
      </c>
      <c r="G416" s="680">
        <v>66</v>
      </c>
      <c r="H416" s="680">
        <v>66</v>
      </c>
      <c r="I416" s="681">
        <v>34.700000000000003</v>
      </c>
    </row>
    <row r="417" spans="1:9" x14ac:dyDescent="0.35">
      <c r="A417" s="562"/>
      <c r="B417" s="562"/>
      <c r="C417" s="84"/>
      <c r="D417" s="84"/>
      <c r="E417" s="33"/>
      <c r="F417" s="680"/>
      <c r="G417" s="680"/>
      <c r="H417" s="680"/>
      <c r="I417" s="681"/>
    </row>
    <row r="418" spans="1:9" x14ac:dyDescent="0.35">
      <c r="A418" s="562"/>
      <c r="B418" s="562"/>
      <c r="C418" s="561">
        <v>23</v>
      </c>
      <c r="D418" s="561"/>
      <c r="E418" s="26" t="s">
        <v>1061</v>
      </c>
      <c r="F418" s="680"/>
      <c r="G418" s="680"/>
      <c r="H418" s="680"/>
      <c r="I418" s="681"/>
    </row>
    <row r="419" spans="1:9" x14ac:dyDescent="0.35">
      <c r="A419" s="562"/>
      <c r="B419" s="562"/>
      <c r="C419" s="84" t="s">
        <v>1539</v>
      </c>
      <c r="D419" s="84" t="s">
        <v>1062</v>
      </c>
      <c r="E419" s="33" t="s">
        <v>1063</v>
      </c>
      <c r="F419" s="680">
        <v>1246</v>
      </c>
      <c r="G419" s="680">
        <v>70</v>
      </c>
      <c r="H419" s="680">
        <v>71</v>
      </c>
      <c r="I419" s="681">
        <v>35.700000000000003</v>
      </c>
    </row>
    <row r="420" spans="1:9" x14ac:dyDescent="0.35">
      <c r="A420" s="562"/>
      <c r="B420" s="562"/>
      <c r="C420" s="84" t="s">
        <v>1540</v>
      </c>
      <c r="D420" s="84" t="s">
        <v>1064</v>
      </c>
      <c r="E420" s="33" t="s">
        <v>1065</v>
      </c>
      <c r="F420" s="680">
        <v>814</v>
      </c>
      <c r="G420" s="680">
        <v>70</v>
      </c>
      <c r="H420" s="680">
        <v>71</v>
      </c>
      <c r="I420" s="681">
        <v>35.9</v>
      </c>
    </row>
    <row r="421" spans="1:9" x14ac:dyDescent="0.35">
      <c r="A421" s="562"/>
      <c r="B421" s="562"/>
      <c r="C421" s="84" t="s">
        <v>1541</v>
      </c>
      <c r="D421" s="84" t="s">
        <v>1066</v>
      </c>
      <c r="E421" s="33" t="s">
        <v>1067</v>
      </c>
      <c r="F421" s="680">
        <v>887</v>
      </c>
      <c r="G421" s="680">
        <v>61</v>
      </c>
      <c r="H421" s="680">
        <v>63</v>
      </c>
      <c r="I421" s="681">
        <v>34.799999999999997</v>
      </c>
    </row>
    <row r="422" spans="1:9" x14ac:dyDescent="0.35">
      <c r="A422" s="562"/>
      <c r="B422" s="562"/>
      <c r="C422" s="84" t="s">
        <v>1542</v>
      </c>
      <c r="D422" s="84" t="s">
        <v>1068</v>
      </c>
      <c r="E422" s="33" t="s">
        <v>1069</v>
      </c>
      <c r="F422" s="680">
        <v>1704</v>
      </c>
      <c r="G422" s="680">
        <v>58</v>
      </c>
      <c r="H422" s="680">
        <v>61</v>
      </c>
      <c r="I422" s="681">
        <v>34.200000000000003</v>
      </c>
    </row>
    <row r="423" spans="1:9" x14ac:dyDescent="0.35">
      <c r="A423" s="562"/>
      <c r="B423" s="562"/>
      <c r="C423" s="84" t="s">
        <v>1543</v>
      </c>
      <c r="D423" s="84" t="s">
        <v>1070</v>
      </c>
      <c r="E423" s="33" t="s">
        <v>1071</v>
      </c>
      <c r="F423" s="680">
        <v>1234</v>
      </c>
      <c r="G423" s="680">
        <v>67</v>
      </c>
      <c r="H423" s="680">
        <v>69</v>
      </c>
      <c r="I423" s="681">
        <v>35.1</v>
      </c>
    </row>
    <row r="424" spans="1:9" x14ac:dyDescent="0.35">
      <c r="A424" s="562"/>
      <c r="B424" s="562"/>
      <c r="C424" s="84" t="s">
        <v>1544</v>
      </c>
      <c r="D424" s="84" t="s">
        <v>1072</v>
      </c>
      <c r="E424" s="33" t="s">
        <v>1073</v>
      </c>
      <c r="F424" s="680">
        <v>1064</v>
      </c>
      <c r="G424" s="680">
        <v>67</v>
      </c>
      <c r="H424" s="680">
        <v>67</v>
      </c>
      <c r="I424" s="681">
        <v>35.799999999999997</v>
      </c>
    </row>
    <row r="425" spans="1:9" x14ac:dyDescent="0.35">
      <c r="A425" s="562"/>
      <c r="B425" s="562"/>
      <c r="C425" s="84"/>
      <c r="D425" s="84"/>
      <c r="E425" s="33"/>
      <c r="F425" s="680"/>
      <c r="G425" s="680"/>
      <c r="H425" s="680"/>
      <c r="I425" s="681"/>
    </row>
    <row r="426" spans="1:9" x14ac:dyDescent="0.35">
      <c r="A426" s="562"/>
      <c r="B426" s="562"/>
      <c r="C426" s="561">
        <v>40</v>
      </c>
      <c r="D426" s="561"/>
      <c r="E426" s="26" t="s">
        <v>403</v>
      </c>
      <c r="F426" s="680"/>
      <c r="G426" s="680"/>
      <c r="H426" s="680"/>
      <c r="I426" s="681"/>
    </row>
    <row r="427" spans="1:9" x14ac:dyDescent="0.35">
      <c r="A427" s="562"/>
      <c r="B427" s="562"/>
      <c r="C427" s="84" t="s">
        <v>1545</v>
      </c>
      <c r="D427" s="84" t="s">
        <v>1074</v>
      </c>
      <c r="E427" s="33" t="s">
        <v>1075</v>
      </c>
      <c r="F427" s="680">
        <v>1188</v>
      </c>
      <c r="G427" s="680">
        <v>65</v>
      </c>
      <c r="H427" s="680">
        <v>66</v>
      </c>
      <c r="I427" s="681">
        <v>35.1</v>
      </c>
    </row>
    <row r="428" spans="1:9" x14ac:dyDescent="0.35">
      <c r="A428" s="562"/>
      <c r="B428" s="562"/>
      <c r="C428" s="84" t="s">
        <v>1546</v>
      </c>
      <c r="D428" s="84" t="s">
        <v>1076</v>
      </c>
      <c r="E428" s="33" t="s">
        <v>1077</v>
      </c>
      <c r="F428" s="680">
        <v>1393</v>
      </c>
      <c r="G428" s="680">
        <v>70</v>
      </c>
      <c r="H428" s="680">
        <v>70</v>
      </c>
      <c r="I428" s="681">
        <v>35</v>
      </c>
    </row>
    <row r="429" spans="1:9" x14ac:dyDescent="0.35">
      <c r="A429" s="562"/>
      <c r="B429" s="562"/>
      <c r="C429" s="84" t="s">
        <v>1547</v>
      </c>
      <c r="D429" s="84" t="s">
        <v>1078</v>
      </c>
      <c r="E429" s="33" t="s">
        <v>1079</v>
      </c>
      <c r="F429" s="680">
        <v>1819</v>
      </c>
      <c r="G429" s="680">
        <v>69</v>
      </c>
      <c r="H429" s="680">
        <v>70</v>
      </c>
      <c r="I429" s="681">
        <v>34.700000000000003</v>
      </c>
    </row>
    <row r="430" spans="1:9" x14ac:dyDescent="0.35">
      <c r="A430" s="562"/>
      <c r="B430" s="562"/>
      <c r="C430" s="84" t="s">
        <v>1548</v>
      </c>
      <c r="D430" s="84" t="s">
        <v>1080</v>
      </c>
      <c r="E430" s="33" t="s">
        <v>1081</v>
      </c>
      <c r="F430" s="680">
        <v>1304</v>
      </c>
      <c r="G430" s="680">
        <v>68</v>
      </c>
      <c r="H430" s="680">
        <v>70</v>
      </c>
      <c r="I430" s="681">
        <v>34.6</v>
      </c>
    </row>
    <row r="431" spans="1:9" x14ac:dyDescent="0.35">
      <c r="A431" s="562"/>
      <c r="B431" s="562"/>
      <c r="C431" s="84" t="s">
        <v>1549</v>
      </c>
      <c r="D431" s="84" t="s">
        <v>1082</v>
      </c>
      <c r="E431" s="33" t="s">
        <v>1083</v>
      </c>
      <c r="F431" s="680">
        <v>294</v>
      </c>
      <c r="G431" s="680">
        <v>57</v>
      </c>
      <c r="H431" s="680">
        <v>58</v>
      </c>
      <c r="I431" s="681">
        <v>34.200000000000003</v>
      </c>
    </row>
    <row r="432" spans="1:9" x14ac:dyDescent="0.35">
      <c r="A432" s="582"/>
      <c r="B432" s="582"/>
      <c r="C432" s="583"/>
      <c r="D432" s="583"/>
      <c r="E432" s="71"/>
      <c r="F432" s="690"/>
      <c r="G432" s="690"/>
      <c r="H432" s="690"/>
      <c r="I432" s="690"/>
    </row>
    <row r="433" spans="1:9" x14ac:dyDescent="0.35">
      <c r="A433" s="78"/>
      <c r="B433" s="78"/>
      <c r="C433" s="78"/>
      <c r="D433" s="465"/>
      <c r="E433" s="465"/>
      <c r="F433" s="465"/>
      <c r="G433" s="170"/>
      <c r="H433" s="126"/>
      <c r="I433" s="691" t="s">
        <v>232</v>
      </c>
    </row>
    <row r="434" spans="1:9" x14ac:dyDescent="0.35">
      <c r="A434" s="596"/>
      <c r="B434" s="596"/>
      <c r="C434" s="596"/>
      <c r="D434" s="596"/>
      <c r="E434" s="596"/>
      <c r="F434" s="596"/>
      <c r="G434" s="596"/>
      <c r="H434" s="596"/>
      <c r="I434" s="596"/>
    </row>
    <row r="435" spans="1:9" x14ac:dyDescent="0.35">
      <c r="A435" s="842" t="s">
        <v>1602</v>
      </c>
      <c r="B435" s="842"/>
      <c r="C435" s="842"/>
      <c r="D435" s="842"/>
      <c r="E435" s="842"/>
      <c r="F435" s="842"/>
      <c r="G435" s="842"/>
      <c r="H435" s="842"/>
      <c r="I435" s="842"/>
    </row>
    <row r="436" spans="1:9" x14ac:dyDescent="0.35">
      <c r="A436" s="842" t="s">
        <v>1603</v>
      </c>
      <c r="B436" s="842"/>
      <c r="C436" s="842"/>
      <c r="D436" s="842"/>
      <c r="E436" s="842"/>
      <c r="F436" s="842"/>
      <c r="G436" s="842"/>
      <c r="H436" s="842"/>
      <c r="I436" s="842"/>
    </row>
    <row r="437" spans="1:9" x14ac:dyDescent="0.35">
      <c r="A437" s="842" t="s">
        <v>1604</v>
      </c>
      <c r="B437" s="852"/>
      <c r="C437" s="852"/>
      <c r="D437" s="852"/>
      <c r="E437" s="852"/>
      <c r="F437" s="852"/>
      <c r="G437" s="852"/>
      <c r="H437" s="852"/>
      <c r="I437" s="852"/>
    </row>
    <row r="438" spans="1:9" x14ac:dyDescent="0.35">
      <c r="A438" s="406" t="s">
        <v>1605</v>
      </c>
      <c r="B438" s="407"/>
      <c r="C438" s="407"/>
      <c r="D438" s="407"/>
      <c r="E438" s="407"/>
      <c r="F438" s="407"/>
      <c r="G438" s="407"/>
      <c r="H438" s="407"/>
      <c r="I438" s="407"/>
    </row>
    <row r="439" spans="1:9" x14ac:dyDescent="0.35">
      <c r="A439" s="828"/>
      <c r="B439" s="828"/>
      <c r="C439" s="828"/>
      <c r="D439" s="828"/>
      <c r="E439" s="828"/>
      <c r="F439" s="828"/>
      <c r="G439" s="828"/>
      <c r="H439" s="828"/>
      <c r="I439" s="828"/>
    </row>
    <row r="440" spans="1:9" x14ac:dyDescent="0.35">
      <c r="A440" s="875"/>
      <c r="B440" s="875"/>
      <c r="C440" s="875"/>
      <c r="D440" s="875"/>
      <c r="E440" s="875"/>
      <c r="F440" s="875"/>
      <c r="G440" s="875"/>
      <c r="H440" s="875"/>
      <c r="I440" s="875"/>
    </row>
    <row r="441" spans="1:9" x14ac:dyDescent="0.35">
      <c r="A441" s="654"/>
      <c r="B441" s="654"/>
      <c r="C441" s="692"/>
      <c r="D441" s="692"/>
      <c r="E441" s="653"/>
      <c r="F441" s="653"/>
      <c r="G441" s="653"/>
      <c r="H441" s="653"/>
      <c r="I441" s="653"/>
    </row>
    <row r="442" spans="1:9" x14ac:dyDescent="0.35">
      <c r="A442" s="393" t="s">
        <v>175</v>
      </c>
      <c r="B442" s="394"/>
      <c r="C442" s="394"/>
      <c r="D442" s="394"/>
      <c r="E442" s="394"/>
      <c r="F442" s="394"/>
      <c r="G442" s="394"/>
      <c r="H442" s="394"/>
      <c r="I442" s="336"/>
    </row>
    <row r="443" spans="1:9" x14ac:dyDescent="0.35">
      <c r="A443" s="394" t="s">
        <v>1600</v>
      </c>
      <c r="B443" s="394"/>
      <c r="C443" s="395"/>
      <c r="D443" s="395"/>
      <c r="E443" s="395"/>
      <c r="F443" s="395"/>
      <c r="G443" s="396"/>
      <c r="H443" s="396"/>
      <c r="I443" s="395"/>
    </row>
    <row r="444" spans="1:9" x14ac:dyDescent="0.35">
      <c r="A444" s="593"/>
      <c r="B444" s="593"/>
      <c r="C444" s="593"/>
      <c r="D444" s="593"/>
      <c r="E444" s="593"/>
      <c r="F444" s="593"/>
      <c r="G444" s="593"/>
      <c r="H444" s="593"/>
      <c r="I444" s="593"/>
    </row>
  </sheetData>
  <mergeCells count="10">
    <mergeCell ref="A436:I436"/>
    <mergeCell ref="A437:I437"/>
    <mergeCell ref="A439:I439"/>
    <mergeCell ref="A440:I440"/>
    <mergeCell ref="A3:I3"/>
    <mergeCell ref="A6:I6"/>
    <mergeCell ref="F8:F9"/>
    <mergeCell ref="G8:I8"/>
    <mergeCell ref="C9:E9"/>
    <mergeCell ref="A435:I435"/>
  </mergeCells>
  <pageMargins left="0.7" right="0.7" top="0.75" bottom="0.75" header="0.3" footer="0.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444"/>
  <sheetViews>
    <sheetView topLeftCell="A387" workbookViewId="0">
      <selection activeCell="N407" sqref="N407"/>
    </sheetView>
  </sheetViews>
  <sheetFormatPr defaultRowHeight="12.75" x14ac:dyDescent="0.35"/>
  <cols>
    <col min="5" max="5" width="13.3984375" customWidth="1"/>
  </cols>
  <sheetData>
    <row r="1" spans="1:18" ht="15" x14ac:dyDescent="0.4">
      <c r="A1" s="410" t="s">
        <v>193</v>
      </c>
      <c r="B1" s="344"/>
      <c r="C1" s="344"/>
      <c r="D1" s="344"/>
      <c r="E1" s="344"/>
      <c r="F1" s="344"/>
      <c r="G1" s="344"/>
      <c r="H1" s="344"/>
      <c r="I1" s="344"/>
      <c r="J1" s="344"/>
      <c r="K1" s="344"/>
      <c r="L1" s="344"/>
      <c r="M1" s="344"/>
      <c r="N1" s="344"/>
      <c r="O1" s="344"/>
      <c r="P1" s="344"/>
      <c r="Q1" s="344"/>
      <c r="R1" s="344"/>
    </row>
    <row r="2" spans="1:18" x14ac:dyDescent="0.35">
      <c r="F2" s="578"/>
      <c r="G2" s="594"/>
      <c r="H2" s="594"/>
      <c r="I2" s="579"/>
    </row>
    <row r="3" spans="1:18" ht="25.5" customHeight="1" x14ac:dyDescent="0.35">
      <c r="A3" s="868" t="s">
        <v>1196</v>
      </c>
      <c r="B3" s="740"/>
      <c r="C3" s="740"/>
      <c r="D3" s="740"/>
      <c r="E3" s="740"/>
      <c r="F3" s="740"/>
      <c r="G3" s="740"/>
      <c r="H3" s="740"/>
      <c r="I3" s="740"/>
      <c r="J3" s="543"/>
    </row>
    <row r="4" spans="1:18" x14ac:dyDescent="0.35">
      <c r="A4" s="544" t="s">
        <v>1613</v>
      </c>
      <c r="B4" s="115"/>
      <c r="C4" s="115"/>
      <c r="D4" s="115"/>
      <c r="E4" s="115"/>
      <c r="F4" s="545"/>
      <c r="G4" s="546"/>
      <c r="H4" s="546"/>
      <c r="I4" s="547"/>
      <c r="J4" s="155"/>
    </row>
    <row r="5" spans="1:18" x14ac:dyDescent="0.35">
      <c r="A5" s="548" t="s">
        <v>1097</v>
      </c>
      <c r="B5" s="548"/>
      <c r="C5" s="548"/>
      <c r="D5" s="155"/>
      <c r="E5" s="548"/>
      <c r="F5" s="545"/>
      <c r="G5" s="546"/>
      <c r="H5" s="549"/>
      <c r="I5" s="550"/>
      <c r="J5" s="155"/>
    </row>
    <row r="6" spans="1:18" ht="25.5" customHeight="1" x14ac:dyDescent="0.35">
      <c r="A6" s="862" t="s">
        <v>1197</v>
      </c>
      <c r="B6" s="740"/>
      <c r="C6" s="740"/>
      <c r="D6" s="740"/>
      <c r="E6" s="740"/>
      <c r="F6" s="740"/>
      <c r="G6" s="740"/>
      <c r="H6" s="740"/>
      <c r="I6" s="740"/>
      <c r="J6" s="155"/>
    </row>
    <row r="7" spans="1:18" ht="12.75" customHeight="1" x14ac:dyDescent="0.35">
      <c r="A7" s="724"/>
      <c r="B7" s="720"/>
      <c r="C7" s="720"/>
      <c r="D7" s="720"/>
      <c r="E7" s="720"/>
      <c r="F7" s="720"/>
      <c r="G7" s="720"/>
      <c r="H7" s="720"/>
      <c r="I7" s="720"/>
      <c r="J7" s="155"/>
    </row>
    <row r="8" spans="1:18" x14ac:dyDescent="0.35">
      <c r="A8" s="477" t="s">
        <v>591</v>
      </c>
      <c r="B8" s="477"/>
      <c r="C8" s="477"/>
      <c r="D8" s="477"/>
      <c r="E8" s="477"/>
      <c r="F8" s="848" t="s">
        <v>1601</v>
      </c>
      <c r="G8" s="850" t="s">
        <v>414</v>
      </c>
      <c r="H8" s="850"/>
      <c r="I8" s="850"/>
    </row>
    <row r="9" spans="1:18" ht="40.5" x14ac:dyDescent="0.35">
      <c r="A9" s="362"/>
      <c r="B9" s="362"/>
      <c r="C9" s="876" t="s">
        <v>1085</v>
      </c>
      <c r="D9" s="876"/>
      <c r="E9" s="876"/>
      <c r="F9" s="849"/>
      <c r="G9" s="363" t="s">
        <v>466</v>
      </c>
      <c r="H9" s="363" t="s">
        <v>233</v>
      </c>
      <c r="I9" s="363" t="s">
        <v>436</v>
      </c>
    </row>
    <row r="10" spans="1:18" x14ac:dyDescent="0.35">
      <c r="A10" s="78"/>
      <c r="B10" s="78"/>
      <c r="C10" s="78"/>
      <c r="D10" s="78"/>
      <c r="E10" s="78"/>
      <c r="F10" s="78"/>
      <c r="G10" s="78"/>
      <c r="H10" s="78"/>
      <c r="I10" s="78"/>
    </row>
    <row r="11" spans="1:18" x14ac:dyDescent="0.35">
      <c r="A11" s="561" t="s">
        <v>583</v>
      </c>
      <c r="B11" s="26" t="s">
        <v>592</v>
      </c>
      <c r="C11" s="562"/>
      <c r="D11" s="562"/>
      <c r="E11" s="562"/>
      <c r="F11" s="680">
        <v>30605</v>
      </c>
      <c r="G11" s="680">
        <v>69</v>
      </c>
      <c r="H11" s="680">
        <v>71</v>
      </c>
      <c r="I11" s="681">
        <v>34.799999999999997</v>
      </c>
    </row>
    <row r="12" spans="1:18" x14ac:dyDescent="0.35">
      <c r="A12" s="562"/>
      <c r="B12" s="562"/>
      <c r="C12" s="561"/>
      <c r="D12" s="561"/>
      <c r="E12" s="26"/>
      <c r="F12" s="680"/>
      <c r="G12" s="680"/>
      <c r="H12" s="680"/>
      <c r="I12" s="681"/>
    </row>
    <row r="13" spans="1:18" x14ac:dyDescent="0.35">
      <c r="A13" s="562"/>
      <c r="B13" s="562"/>
      <c r="C13" s="561" t="s">
        <v>1199</v>
      </c>
      <c r="D13" s="561" t="s">
        <v>5</v>
      </c>
      <c r="E13" s="26" t="s">
        <v>1200</v>
      </c>
      <c r="F13" s="680">
        <v>5690</v>
      </c>
      <c r="G13" s="680">
        <v>70</v>
      </c>
      <c r="H13" s="680">
        <v>72</v>
      </c>
      <c r="I13" s="681">
        <v>35.1</v>
      </c>
    </row>
    <row r="14" spans="1:18" x14ac:dyDescent="0.35">
      <c r="A14" s="562"/>
      <c r="B14" s="562"/>
      <c r="C14" s="561" t="s">
        <v>1201</v>
      </c>
      <c r="D14" s="561" t="s">
        <v>4</v>
      </c>
      <c r="E14" s="26" t="s">
        <v>594</v>
      </c>
      <c r="F14" s="680">
        <v>1308</v>
      </c>
      <c r="G14" s="680">
        <v>71</v>
      </c>
      <c r="H14" s="680">
        <v>72</v>
      </c>
      <c r="I14" s="681">
        <v>34.4</v>
      </c>
    </row>
    <row r="15" spans="1:18" x14ac:dyDescent="0.35">
      <c r="A15" s="562"/>
      <c r="B15" s="562"/>
      <c r="C15" s="561" t="s">
        <v>1202</v>
      </c>
      <c r="D15" s="561" t="s">
        <v>6</v>
      </c>
      <c r="E15" s="26" t="s">
        <v>595</v>
      </c>
      <c r="F15" s="680">
        <v>1201</v>
      </c>
      <c r="G15" s="680">
        <v>68</v>
      </c>
      <c r="H15" s="680">
        <v>70</v>
      </c>
      <c r="I15" s="681">
        <v>34.4</v>
      </c>
    </row>
    <row r="16" spans="1:18" x14ac:dyDescent="0.35">
      <c r="A16" s="562"/>
      <c r="B16" s="562"/>
      <c r="C16" s="561" t="s">
        <v>1203</v>
      </c>
      <c r="D16" s="561" t="s">
        <v>7</v>
      </c>
      <c r="E16" s="26" t="s">
        <v>596</v>
      </c>
      <c r="F16" s="680">
        <v>1998</v>
      </c>
      <c r="G16" s="680">
        <v>61</v>
      </c>
      <c r="H16" s="680">
        <v>64</v>
      </c>
      <c r="I16" s="681">
        <v>32.6</v>
      </c>
    </row>
    <row r="17" spans="1:9" x14ac:dyDescent="0.35">
      <c r="A17" s="562"/>
      <c r="B17" s="562"/>
      <c r="C17" s="561" t="s">
        <v>1204</v>
      </c>
      <c r="D17" s="682" t="s">
        <v>1086</v>
      </c>
      <c r="E17" s="683" t="s">
        <v>1128</v>
      </c>
      <c r="F17" s="680">
        <v>3401</v>
      </c>
      <c r="G17" s="680">
        <v>73</v>
      </c>
      <c r="H17" s="680">
        <v>75</v>
      </c>
      <c r="I17" s="681">
        <v>35.799999999999997</v>
      </c>
    </row>
    <row r="18" spans="1:9" x14ac:dyDescent="0.35">
      <c r="A18" s="562"/>
      <c r="B18" s="562"/>
      <c r="C18" s="561" t="s">
        <v>1205</v>
      </c>
      <c r="D18" s="561" t="s">
        <v>10</v>
      </c>
      <c r="E18" s="26" t="s">
        <v>597</v>
      </c>
      <c r="F18" s="680">
        <v>1688</v>
      </c>
      <c r="G18" s="680">
        <v>66</v>
      </c>
      <c r="H18" s="680">
        <v>69</v>
      </c>
      <c r="I18" s="681">
        <v>32.4</v>
      </c>
    </row>
    <row r="19" spans="1:9" x14ac:dyDescent="0.35">
      <c r="A19" s="562"/>
      <c r="B19" s="562"/>
      <c r="C19" s="561" t="s">
        <v>1206</v>
      </c>
      <c r="D19" s="561" t="s">
        <v>12</v>
      </c>
      <c r="E19" s="26" t="s">
        <v>598</v>
      </c>
      <c r="F19" s="680">
        <v>2523</v>
      </c>
      <c r="G19" s="680">
        <v>67</v>
      </c>
      <c r="H19" s="680">
        <v>69</v>
      </c>
      <c r="I19" s="681">
        <v>34.9</v>
      </c>
    </row>
    <row r="20" spans="1:9" x14ac:dyDescent="0.35">
      <c r="A20" s="562"/>
      <c r="B20" s="562"/>
      <c r="C20" s="84"/>
      <c r="D20" s="84"/>
      <c r="E20" s="33"/>
      <c r="F20" s="680"/>
      <c r="G20" s="680"/>
      <c r="H20" s="680"/>
      <c r="I20" s="681"/>
    </row>
    <row r="21" spans="1:9" x14ac:dyDescent="0.35">
      <c r="A21" s="562"/>
      <c r="B21" s="562"/>
      <c r="C21" s="561" t="s">
        <v>1207</v>
      </c>
      <c r="D21" s="561"/>
      <c r="E21" s="26" t="s">
        <v>600</v>
      </c>
      <c r="F21" s="680"/>
      <c r="G21" s="680"/>
      <c r="H21" s="680"/>
      <c r="I21" s="681"/>
    </row>
    <row r="22" spans="1:9" x14ac:dyDescent="0.35">
      <c r="A22" s="562"/>
      <c r="B22" s="562"/>
      <c r="C22" s="84" t="s">
        <v>1208</v>
      </c>
      <c r="D22" s="684" t="s">
        <v>1087</v>
      </c>
      <c r="E22" s="685" t="s">
        <v>250</v>
      </c>
      <c r="F22" s="680">
        <v>2164</v>
      </c>
      <c r="G22" s="680">
        <v>68</v>
      </c>
      <c r="H22" s="680">
        <v>70</v>
      </c>
      <c r="I22" s="681">
        <v>36.5</v>
      </c>
    </row>
    <row r="23" spans="1:9" x14ac:dyDescent="0.35">
      <c r="A23" s="562"/>
      <c r="B23" s="562"/>
      <c r="C23" s="84" t="s">
        <v>1209</v>
      </c>
      <c r="D23" s="84" t="s">
        <v>8</v>
      </c>
      <c r="E23" s="33" t="s">
        <v>253</v>
      </c>
      <c r="F23" s="680">
        <v>3295</v>
      </c>
      <c r="G23" s="680">
        <v>71</v>
      </c>
      <c r="H23" s="680">
        <v>72</v>
      </c>
      <c r="I23" s="681">
        <v>34.9</v>
      </c>
    </row>
    <row r="24" spans="1:9" x14ac:dyDescent="0.35">
      <c r="A24" s="562"/>
      <c r="B24" s="562"/>
      <c r="C24" s="84" t="s">
        <v>1210</v>
      </c>
      <c r="D24" s="84" t="s">
        <v>9</v>
      </c>
      <c r="E24" s="33" t="s">
        <v>254</v>
      </c>
      <c r="F24" s="680">
        <v>2319</v>
      </c>
      <c r="G24" s="680">
        <v>69</v>
      </c>
      <c r="H24" s="680">
        <v>70</v>
      </c>
      <c r="I24" s="681">
        <v>35.200000000000003</v>
      </c>
    </row>
    <row r="25" spans="1:9" x14ac:dyDescent="0.35">
      <c r="A25" s="562"/>
      <c r="B25" s="562"/>
      <c r="C25" s="84" t="s">
        <v>1211</v>
      </c>
      <c r="D25" s="84" t="s">
        <v>11</v>
      </c>
      <c r="E25" s="33" t="s">
        <v>257</v>
      </c>
      <c r="F25" s="680">
        <v>1744</v>
      </c>
      <c r="G25" s="680">
        <v>69</v>
      </c>
      <c r="H25" s="680">
        <v>72</v>
      </c>
      <c r="I25" s="681">
        <v>33.799999999999997</v>
      </c>
    </row>
    <row r="26" spans="1:9" x14ac:dyDescent="0.35">
      <c r="A26" s="562"/>
      <c r="B26" s="562"/>
      <c r="C26" s="84" t="s">
        <v>1212</v>
      </c>
      <c r="D26" s="84" t="s">
        <v>13</v>
      </c>
      <c r="E26" s="33" t="s">
        <v>259</v>
      </c>
      <c r="F26" s="680">
        <v>3274</v>
      </c>
      <c r="G26" s="680">
        <v>70</v>
      </c>
      <c r="H26" s="680">
        <v>71</v>
      </c>
      <c r="I26" s="681">
        <v>34.799999999999997</v>
      </c>
    </row>
    <row r="27" spans="1:9" x14ac:dyDescent="0.35">
      <c r="A27" s="562"/>
      <c r="B27" s="562"/>
      <c r="C27" s="33"/>
      <c r="D27" s="33"/>
      <c r="E27" s="33"/>
      <c r="F27" s="680"/>
      <c r="G27" s="680"/>
      <c r="H27" s="680"/>
      <c r="I27" s="681"/>
    </row>
    <row r="28" spans="1:9" x14ac:dyDescent="0.35">
      <c r="A28" s="561" t="s">
        <v>584</v>
      </c>
      <c r="B28" s="26" t="s">
        <v>601</v>
      </c>
      <c r="C28" s="562"/>
      <c r="D28" s="562"/>
      <c r="E28" s="562"/>
      <c r="F28" s="680">
        <v>89130</v>
      </c>
      <c r="G28" s="680">
        <v>66</v>
      </c>
      <c r="H28" s="680">
        <v>68</v>
      </c>
      <c r="I28" s="681">
        <v>33.9</v>
      </c>
    </row>
    <row r="29" spans="1:9" x14ac:dyDescent="0.35">
      <c r="A29" s="562"/>
      <c r="B29" s="562"/>
      <c r="C29" s="561"/>
      <c r="D29" s="561"/>
      <c r="E29" s="26"/>
      <c r="F29" s="680"/>
      <c r="G29" s="680"/>
      <c r="H29" s="680"/>
      <c r="I29" s="681"/>
    </row>
    <row r="30" spans="1:9" x14ac:dyDescent="0.35">
      <c r="A30" s="562"/>
      <c r="B30" s="562"/>
      <c r="C30" s="561" t="s">
        <v>1213</v>
      </c>
      <c r="D30" s="561" t="s">
        <v>15</v>
      </c>
      <c r="E30" s="26" t="s">
        <v>602</v>
      </c>
      <c r="F30" s="680">
        <v>2264</v>
      </c>
      <c r="G30" s="680">
        <v>63</v>
      </c>
      <c r="H30" s="680">
        <v>66</v>
      </c>
      <c r="I30" s="681">
        <v>33.5</v>
      </c>
    </row>
    <row r="31" spans="1:9" x14ac:dyDescent="0.35">
      <c r="A31" s="562"/>
      <c r="B31" s="562"/>
      <c r="C31" s="561" t="s">
        <v>1214</v>
      </c>
      <c r="D31" s="561" t="s">
        <v>16</v>
      </c>
      <c r="E31" s="26" t="s">
        <v>603</v>
      </c>
      <c r="F31" s="680">
        <v>1684</v>
      </c>
      <c r="G31" s="680">
        <v>65</v>
      </c>
      <c r="H31" s="680">
        <v>66</v>
      </c>
      <c r="I31" s="681">
        <v>33</v>
      </c>
    </row>
    <row r="32" spans="1:9" x14ac:dyDescent="0.35">
      <c r="A32" s="562"/>
      <c r="B32" s="562"/>
      <c r="C32" s="561" t="s">
        <v>1215</v>
      </c>
      <c r="D32" s="561" t="s">
        <v>19</v>
      </c>
      <c r="E32" s="26" t="s">
        <v>1216</v>
      </c>
      <c r="F32" s="680">
        <v>4281</v>
      </c>
      <c r="G32" s="680">
        <v>70</v>
      </c>
      <c r="H32" s="680">
        <v>72</v>
      </c>
      <c r="I32" s="681">
        <v>34.9</v>
      </c>
    </row>
    <row r="33" spans="1:9" x14ac:dyDescent="0.35">
      <c r="A33" s="562"/>
      <c r="B33" s="562"/>
      <c r="C33" s="561" t="s">
        <v>1217</v>
      </c>
      <c r="D33" s="561" t="s">
        <v>20</v>
      </c>
      <c r="E33" s="26" t="s">
        <v>1218</v>
      </c>
      <c r="F33" s="680">
        <v>3894</v>
      </c>
      <c r="G33" s="680">
        <v>69</v>
      </c>
      <c r="H33" s="680">
        <v>70</v>
      </c>
      <c r="I33" s="681">
        <v>35.6</v>
      </c>
    </row>
    <row r="34" spans="1:9" x14ac:dyDescent="0.35">
      <c r="A34" s="562"/>
      <c r="B34" s="562"/>
      <c r="C34" s="561" t="s">
        <v>1219</v>
      </c>
      <c r="D34" s="561" t="s">
        <v>22</v>
      </c>
      <c r="E34" s="26" t="s">
        <v>606</v>
      </c>
      <c r="F34" s="680">
        <v>1639</v>
      </c>
      <c r="G34" s="680">
        <v>60</v>
      </c>
      <c r="H34" s="680">
        <v>62</v>
      </c>
      <c r="I34" s="681">
        <v>32.4</v>
      </c>
    </row>
    <row r="35" spans="1:9" x14ac:dyDescent="0.35">
      <c r="A35" s="562"/>
      <c r="B35" s="562"/>
      <c r="C35" s="561" t="s">
        <v>1220</v>
      </c>
      <c r="D35" s="561" t="s">
        <v>35</v>
      </c>
      <c r="E35" s="26" t="s">
        <v>607</v>
      </c>
      <c r="F35" s="680">
        <v>2555</v>
      </c>
      <c r="G35" s="680">
        <v>70</v>
      </c>
      <c r="H35" s="680">
        <v>71</v>
      </c>
      <c r="I35" s="681">
        <v>35.1</v>
      </c>
    </row>
    <row r="36" spans="1:9" x14ac:dyDescent="0.35">
      <c r="A36" s="562"/>
      <c r="B36" s="562"/>
      <c r="C36" s="84"/>
      <c r="D36" s="84"/>
      <c r="E36" s="33"/>
      <c r="F36" s="680"/>
      <c r="G36" s="680"/>
      <c r="H36" s="680"/>
      <c r="I36" s="681"/>
    </row>
    <row r="37" spans="1:9" x14ac:dyDescent="0.35">
      <c r="A37" s="562"/>
      <c r="B37" s="562"/>
      <c r="C37" s="561">
        <v>16</v>
      </c>
      <c r="D37" s="561"/>
      <c r="E37" s="26" t="s">
        <v>608</v>
      </c>
      <c r="F37" s="680"/>
      <c r="G37" s="680"/>
      <c r="H37" s="680"/>
      <c r="I37" s="681"/>
    </row>
    <row r="38" spans="1:9" x14ac:dyDescent="0.35">
      <c r="A38" s="562"/>
      <c r="B38" s="562"/>
      <c r="C38" s="84" t="s">
        <v>1221</v>
      </c>
      <c r="D38" s="84" t="s">
        <v>609</v>
      </c>
      <c r="E38" s="33" t="s">
        <v>610</v>
      </c>
      <c r="F38" s="680">
        <v>954</v>
      </c>
      <c r="G38" s="680">
        <v>63</v>
      </c>
      <c r="H38" s="680">
        <v>65</v>
      </c>
      <c r="I38" s="681">
        <v>33.299999999999997</v>
      </c>
    </row>
    <row r="39" spans="1:9" x14ac:dyDescent="0.35">
      <c r="A39" s="562"/>
      <c r="B39" s="562"/>
      <c r="C39" s="84" t="s">
        <v>1222</v>
      </c>
      <c r="D39" s="84" t="s">
        <v>611</v>
      </c>
      <c r="E39" s="33" t="s">
        <v>612</v>
      </c>
      <c r="F39" s="680">
        <v>738</v>
      </c>
      <c r="G39" s="680">
        <v>68</v>
      </c>
      <c r="H39" s="680">
        <v>69</v>
      </c>
      <c r="I39" s="681">
        <v>34.4</v>
      </c>
    </row>
    <row r="40" spans="1:9" x14ac:dyDescent="0.35">
      <c r="A40" s="562"/>
      <c r="B40" s="562"/>
      <c r="C40" s="84" t="s">
        <v>1223</v>
      </c>
      <c r="D40" s="84" t="s">
        <v>613</v>
      </c>
      <c r="E40" s="33" t="s">
        <v>614</v>
      </c>
      <c r="F40" s="680">
        <v>1230</v>
      </c>
      <c r="G40" s="680">
        <v>65</v>
      </c>
      <c r="H40" s="680">
        <v>67</v>
      </c>
      <c r="I40" s="681">
        <v>34.4</v>
      </c>
    </row>
    <row r="41" spans="1:9" x14ac:dyDescent="0.35">
      <c r="A41" s="562"/>
      <c r="B41" s="562"/>
      <c r="C41" s="84" t="s">
        <v>1224</v>
      </c>
      <c r="D41" s="84" t="s">
        <v>615</v>
      </c>
      <c r="E41" s="33" t="s">
        <v>616</v>
      </c>
      <c r="F41" s="680">
        <v>756</v>
      </c>
      <c r="G41" s="680">
        <v>65</v>
      </c>
      <c r="H41" s="680">
        <v>68</v>
      </c>
      <c r="I41" s="681">
        <v>33.1</v>
      </c>
    </row>
    <row r="42" spans="1:9" x14ac:dyDescent="0.35">
      <c r="A42" s="562"/>
      <c r="B42" s="562"/>
      <c r="C42" s="84" t="s">
        <v>1225</v>
      </c>
      <c r="D42" s="84" t="s">
        <v>617</v>
      </c>
      <c r="E42" s="33" t="s">
        <v>618</v>
      </c>
      <c r="F42" s="680">
        <v>460</v>
      </c>
      <c r="G42" s="680">
        <v>68</v>
      </c>
      <c r="H42" s="680">
        <v>71</v>
      </c>
      <c r="I42" s="681">
        <v>35.299999999999997</v>
      </c>
    </row>
    <row r="43" spans="1:9" x14ac:dyDescent="0.35">
      <c r="A43" s="562"/>
      <c r="B43" s="562"/>
      <c r="C43" s="84" t="s">
        <v>1226</v>
      </c>
      <c r="D43" s="84" t="s">
        <v>619</v>
      </c>
      <c r="E43" s="33" t="s">
        <v>620</v>
      </c>
      <c r="F43" s="680">
        <v>875</v>
      </c>
      <c r="G43" s="680">
        <v>72</v>
      </c>
      <c r="H43" s="680">
        <v>74</v>
      </c>
      <c r="I43" s="681">
        <v>35.5</v>
      </c>
    </row>
    <row r="44" spans="1:9" x14ac:dyDescent="0.35">
      <c r="A44" s="562"/>
      <c r="B44" s="562"/>
      <c r="C44" s="84"/>
      <c r="D44" s="84"/>
      <c r="E44" s="33"/>
      <c r="F44" s="680"/>
      <c r="G44" s="680"/>
      <c r="H44" s="680"/>
      <c r="I44" s="681"/>
    </row>
    <row r="45" spans="1:9" x14ac:dyDescent="0.35">
      <c r="A45" s="562"/>
      <c r="B45" s="562"/>
      <c r="C45" s="561" t="s">
        <v>1227</v>
      </c>
      <c r="D45" s="561"/>
      <c r="E45" s="26" t="s">
        <v>622</v>
      </c>
      <c r="F45" s="680"/>
      <c r="G45" s="680"/>
      <c r="H45" s="680"/>
      <c r="I45" s="681"/>
    </row>
    <row r="46" spans="1:9" x14ac:dyDescent="0.35">
      <c r="A46" s="562"/>
      <c r="B46" s="562"/>
      <c r="C46" s="84" t="s">
        <v>1228</v>
      </c>
      <c r="D46" s="84" t="s">
        <v>17</v>
      </c>
      <c r="E46" s="33" t="s">
        <v>263</v>
      </c>
      <c r="F46" s="680">
        <v>4149</v>
      </c>
      <c r="G46" s="680">
        <v>62</v>
      </c>
      <c r="H46" s="680">
        <v>66</v>
      </c>
      <c r="I46" s="681">
        <v>33.200000000000003</v>
      </c>
    </row>
    <row r="47" spans="1:9" x14ac:dyDescent="0.35">
      <c r="A47" s="562"/>
      <c r="B47" s="562"/>
      <c r="C47" s="84" t="s">
        <v>1229</v>
      </c>
      <c r="D47" s="84" t="s">
        <v>18</v>
      </c>
      <c r="E47" s="33" t="s">
        <v>264</v>
      </c>
      <c r="F47" s="680">
        <v>2516</v>
      </c>
      <c r="G47" s="680">
        <v>68</v>
      </c>
      <c r="H47" s="680">
        <v>69</v>
      </c>
      <c r="I47" s="681">
        <v>34.9</v>
      </c>
    </row>
    <row r="48" spans="1:9" x14ac:dyDescent="0.35">
      <c r="A48" s="562"/>
      <c r="B48" s="562"/>
      <c r="C48" s="84" t="s">
        <v>1230</v>
      </c>
      <c r="D48" s="84" t="s">
        <v>26</v>
      </c>
      <c r="E48" s="33" t="s">
        <v>272</v>
      </c>
      <c r="F48" s="680">
        <v>7347</v>
      </c>
      <c r="G48" s="680">
        <v>63</v>
      </c>
      <c r="H48" s="680">
        <v>66</v>
      </c>
      <c r="I48" s="681">
        <v>32.6</v>
      </c>
    </row>
    <row r="49" spans="1:9" x14ac:dyDescent="0.35">
      <c r="A49" s="562"/>
      <c r="B49" s="562"/>
      <c r="C49" s="84" t="s">
        <v>1231</v>
      </c>
      <c r="D49" s="84" t="s">
        <v>27</v>
      </c>
      <c r="E49" s="33" t="s">
        <v>623</v>
      </c>
      <c r="F49" s="680">
        <v>3314</v>
      </c>
      <c r="G49" s="680">
        <v>61</v>
      </c>
      <c r="H49" s="680">
        <v>63</v>
      </c>
      <c r="I49" s="681">
        <v>32.200000000000003</v>
      </c>
    </row>
    <row r="50" spans="1:9" x14ac:dyDescent="0.35">
      <c r="A50" s="562"/>
      <c r="B50" s="562"/>
      <c r="C50" s="84" t="s">
        <v>1232</v>
      </c>
      <c r="D50" s="84" t="s">
        <v>28</v>
      </c>
      <c r="E50" s="33" t="s">
        <v>274</v>
      </c>
      <c r="F50" s="680">
        <v>3157</v>
      </c>
      <c r="G50" s="680">
        <v>61</v>
      </c>
      <c r="H50" s="680">
        <v>64</v>
      </c>
      <c r="I50" s="681">
        <v>32.4</v>
      </c>
    </row>
    <row r="51" spans="1:9" x14ac:dyDescent="0.35">
      <c r="A51" s="562"/>
      <c r="B51" s="562"/>
      <c r="C51" s="84" t="s">
        <v>1233</v>
      </c>
      <c r="D51" s="84" t="s">
        <v>29</v>
      </c>
      <c r="E51" s="33" t="s">
        <v>275</v>
      </c>
      <c r="F51" s="680">
        <v>3226</v>
      </c>
      <c r="G51" s="680">
        <v>67</v>
      </c>
      <c r="H51" s="680">
        <v>68</v>
      </c>
      <c r="I51" s="681">
        <v>33.299999999999997</v>
      </c>
    </row>
    <row r="52" spans="1:9" x14ac:dyDescent="0.35">
      <c r="A52" s="562"/>
      <c r="B52" s="562"/>
      <c r="C52" s="84" t="s">
        <v>1234</v>
      </c>
      <c r="D52" s="84" t="s">
        <v>32</v>
      </c>
      <c r="E52" s="33" t="s">
        <v>278</v>
      </c>
      <c r="F52" s="680">
        <v>3575</v>
      </c>
      <c r="G52" s="680">
        <v>69</v>
      </c>
      <c r="H52" s="680">
        <v>71</v>
      </c>
      <c r="I52" s="681">
        <v>35.4</v>
      </c>
    </row>
    <row r="53" spans="1:9" x14ac:dyDescent="0.35">
      <c r="A53" s="562"/>
      <c r="B53" s="562"/>
      <c r="C53" s="84" t="s">
        <v>1235</v>
      </c>
      <c r="D53" s="84" t="s">
        <v>33</v>
      </c>
      <c r="E53" s="33" t="s">
        <v>279</v>
      </c>
      <c r="F53" s="680">
        <v>3085</v>
      </c>
      <c r="G53" s="680">
        <v>64</v>
      </c>
      <c r="H53" s="680">
        <v>66</v>
      </c>
      <c r="I53" s="681">
        <v>32.799999999999997</v>
      </c>
    </row>
    <row r="54" spans="1:9" x14ac:dyDescent="0.35">
      <c r="A54" s="562"/>
      <c r="B54" s="562"/>
      <c r="C54" s="84" t="s">
        <v>1236</v>
      </c>
      <c r="D54" s="84" t="s">
        <v>34</v>
      </c>
      <c r="E54" s="33" t="s">
        <v>280</v>
      </c>
      <c r="F54" s="680">
        <v>3093</v>
      </c>
      <c r="G54" s="680">
        <v>72</v>
      </c>
      <c r="H54" s="680">
        <v>74</v>
      </c>
      <c r="I54" s="681">
        <v>37</v>
      </c>
    </row>
    <row r="55" spans="1:9" x14ac:dyDescent="0.35">
      <c r="A55" s="562"/>
      <c r="B55" s="562"/>
      <c r="C55" s="84" t="s">
        <v>1237</v>
      </c>
      <c r="D55" s="84" t="s">
        <v>36</v>
      </c>
      <c r="E55" s="33" t="s">
        <v>282</v>
      </c>
      <c r="F55" s="680">
        <v>3823</v>
      </c>
      <c r="G55" s="680">
        <v>65</v>
      </c>
      <c r="H55" s="680">
        <v>69</v>
      </c>
      <c r="I55" s="681">
        <v>33.299999999999997</v>
      </c>
    </row>
    <row r="56" spans="1:9" x14ac:dyDescent="0.35">
      <c r="A56" s="562"/>
      <c r="B56" s="562"/>
      <c r="C56" s="84"/>
      <c r="D56" s="84"/>
      <c r="E56" s="33"/>
      <c r="F56" s="680"/>
      <c r="G56" s="680"/>
      <c r="H56" s="680"/>
      <c r="I56" s="681"/>
    </row>
    <row r="57" spans="1:9" x14ac:dyDescent="0.35">
      <c r="A57" s="562"/>
      <c r="B57" s="562"/>
      <c r="C57" s="561">
        <v>30</v>
      </c>
      <c r="D57" s="561"/>
      <c r="E57" s="26" t="s">
        <v>624</v>
      </c>
      <c r="F57" s="680"/>
      <c r="G57" s="680"/>
      <c r="H57" s="680"/>
      <c r="I57" s="681"/>
    </row>
    <row r="58" spans="1:9" x14ac:dyDescent="0.35">
      <c r="A58" s="562"/>
      <c r="B58" s="562"/>
      <c r="C58" s="84" t="s">
        <v>1238</v>
      </c>
      <c r="D58" s="84" t="s">
        <v>625</v>
      </c>
      <c r="E58" s="33" t="s">
        <v>626</v>
      </c>
      <c r="F58" s="680">
        <v>1223</v>
      </c>
      <c r="G58" s="680">
        <v>60</v>
      </c>
      <c r="H58" s="680">
        <v>63</v>
      </c>
      <c r="I58" s="681">
        <v>33</v>
      </c>
    </row>
    <row r="59" spans="1:9" x14ac:dyDescent="0.35">
      <c r="A59" s="562"/>
      <c r="B59" s="562"/>
      <c r="C59" s="84" t="s">
        <v>1239</v>
      </c>
      <c r="D59" s="84" t="s">
        <v>627</v>
      </c>
      <c r="E59" s="33" t="s">
        <v>628</v>
      </c>
      <c r="F59" s="680">
        <v>1374</v>
      </c>
      <c r="G59" s="680">
        <v>70</v>
      </c>
      <c r="H59" s="680">
        <v>72</v>
      </c>
      <c r="I59" s="681">
        <v>35.200000000000003</v>
      </c>
    </row>
    <row r="60" spans="1:9" x14ac:dyDescent="0.35">
      <c r="A60" s="562"/>
      <c r="B60" s="562"/>
      <c r="C60" s="84" t="s">
        <v>1240</v>
      </c>
      <c r="D60" s="84" t="s">
        <v>629</v>
      </c>
      <c r="E60" s="33" t="s">
        <v>630</v>
      </c>
      <c r="F60" s="680">
        <v>771</v>
      </c>
      <c r="G60" s="680">
        <v>73</v>
      </c>
      <c r="H60" s="680">
        <v>73</v>
      </c>
      <c r="I60" s="681">
        <v>36.299999999999997</v>
      </c>
    </row>
    <row r="61" spans="1:9" x14ac:dyDescent="0.35">
      <c r="A61" s="562"/>
      <c r="B61" s="562"/>
      <c r="C61" s="84" t="s">
        <v>1241</v>
      </c>
      <c r="D61" s="84" t="s">
        <v>631</v>
      </c>
      <c r="E61" s="33" t="s">
        <v>632</v>
      </c>
      <c r="F61" s="680">
        <v>1073</v>
      </c>
      <c r="G61" s="680">
        <v>60</v>
      </c>
      <c r="H61" s="680">
        <v>64</v>
      </c>
      <c r="I61" s="681">
        <v>33.200000000000003</v>
      </c>
    </row>
    <row r="62" spans="1:9" x14ac:dyDescent="0.35">
      <c r="A62" s="562"/>
      <c r="B62" s="562"/>
      <c r="C62" s="84" t="s">
        <v>1242</v>
      </c>
      <c r="D62" s="84" t="s">
        <v>633</v>
      </c>
      <c r="E62" s="33" t="s">
        <v>634</v>
      </c>
      <c r="F62" s="680">
        <v>1546</v>
      </c>
      <c r="G62" s="680">
        <v>65</v>
      </c>
      <c r="H62" s="680">
        <v>69</v>
      </c>
      <c r="I62" s="681">
        <v>34.799999999999997</v>
      </c>
    </row>
    <row r="63" spans="1:9" x14ac:dyDescent="0.35">
      <c r="A63" s="562"/>
      <c r="B63" s="562"/>
      <c r="C63" s="84" t="s">
        <v>1243</v>
      </c>
      <c r="D63" s="84" t="s">
        <v>635</v>
      </c>
      <c r="E63" s="33" t="s">
        <v>636</v>
      </c>
      <c r="F63" s="680">
        <v>1237</v>
      </c>
      <c r="G63" s="680">
        <v>63</v>
      </c>
      <c r="H63" s="680">
        <v>65</v>
      </c>
      <c r="I63" s="681">
        <v>33.200000000000003</v>
      </c>
    </row>
    <row r="64" spans="1:9" x14ac:dyDescent="0.35">
      <c r="A64" s="562"/>
      <c r="B64" s="562"/>
      <c r="C64" s="84" t="s">
        <v>1244</v>
      </c>
      <c r="D64" s="84" t="s">
        <v>637</v>
      </c>
      <c r="E64" s="33" t="s">
        <v>638</v>
      </c>
      <c r="F64" s="680">
        <v>1756</v>
      </c>
      <c r="G64" s="680">
        <v>65</v>
      </c>
      <c r="H64" s="680">
        <v>69</v>
      </c>
      <c r="I64" s="681">
        <v>33.9</v>
      </c>
    </row>
    <row r="65" spans="1:9" x14ac:dyDescent="0.35">
      <c r="A65" s="562"/>
      <c r="B65" s="562"/>
      <c r="C65" s="84" t="s">
        <v>1245</v>
      </c>
      <c r="D65" s="84" t="s">
        <v>639</v>
      </c>
      <c r="E65" s="33" t="s">
        <v>640</v>
      </c>
      <c r="F65" s="680">
        <v>577</v>
      </c>
      <c r="G65" s="680">
        <v>79</v>
      </c>
      <c r="H65" s="680">
        <v>80</v>
      </c>
      <c r="I65" s="681">
        <v>36.700000000000003</v>
      </c>
    </row>
    <row r="66" spans="1:9" x14ac:dyDescent="0.35">
      <c r="A66" s="562"/>
      <c r="B66" s="562"/>
      <c r="C66" s="84" t="s">
        <v>1246</v>
      </c>
      <c r="D66" s="84" t="s">
        <v>641</v>
      </c>
      <c r="E66" s="33" t="s">
        <v>642</v>
      </c>
      <c r="F66" s="680">
        <v>891</v>
      </c>
      <c r="G66" s="680">
        <v>67</v>
      </c>
      <c r="H66" s="680">
        <v>70</v>
      </c>
      <c r="I66" s="681">
        <v>34.700000000000003</v>
      </c>
    </row>
    <row r="67" spans="1:9" x14ac:dyDescent="0.35">
      <c r="A67" s="562"/>
      <c r="B67" s="562"/>
      <c r="C67" s="84" t="s">
        <v>1247</v>
      </c>
      <c r="D67" s="84" t="s">
        <v>643</v>
      </c>
      <c r="E67" s="33" t="s">
        <v>644</v>
      </c>
      <c r="F67" s="680">
        <v>1257</v>
      </c>
      <c r="G67" s="680">
        <v>71</v>
      </c>
      <c r="H67" s="680">
        <v>71</v>
      </c>
      <c r="I67" s="681">
        <v>35.1</v>
      </c>
    </row>
    <row r="68" spans="1:9" x14ac:dyDescent="0.35">
      <c r="A68" s="562"/>
      <c r="B68" s="562"/>
      <c r="C68" s="84" t="s">
        <v>1248</v>
      </c>
      <c r="D68" s="84" t="s">
        <v>645</v>
      </c>
      <c r="E68" s="33" t="s">
        <v>646</v>
      </c>
      <c r="F68" s="680">
        <v>1224</v>
      </c>
      <c r="G68" s="680">
        <v>67</v>
      </c>
      <c r="H68" s="680">
        <v>69</v>
      </c>
      <c r="I68" s="681">
        <v>34.6</v>
      </c>
    </row>
    <row r="69" spans="1:9" x14ac:dyDescent="0.35">
      <c r="A69" s="562"/>
      <c r="B69" s="562"/>
      <c r="C69" s="84" t="s">
        <v>1249</v>
      </c>
      <c r="D69" s="84" t="s">
        <v>647</v>
      </c>
      <c r="E69" s="33" t="s">
        <v>648</v>
      </c>
      <c r="F69" s="680">
        <v>1067</v>
      </c>
      <c r="G69" s="680">
        <v>71</v>
      </c>
      <c r="H69" s="680">
        <v>73</v>
      </c>
      <c r="I69" s="681">
        <v>36</v>
      </c>
    </row>
    <row r="70" spans="1:9" x14ac:dyDescent="0.35">
      <c r="A70" s="562"/>
      <c r="B70" s="562"/>
      <c r="C70" s="84"/>
      <c r="D70" s="84"/>
      <c r="E70" s="33"/>
      <c r="F70" s="680"/>
      <c r="G70" s="680"/>
      <c r="H70" s="680"/>
      <c r="I70" s="681"/>
    </row>
    <row r="71" spans="1:9" x14ac:dyDescent="0.35">
      <c r="A71" s="562"/>
      <c r="B71" s="562"/>
      <c r="C71" s="561" t="s">
        <v>1250</v>
      </c>
      <c r="D71" s="561"/>
      <c r="E71" s="26" t="s">
        <v>650</v>
      </c>
      <c r="F71" s="680"/>
      <c r="G71" s="680"/>
      <c r="H71" s="680"/>
      <c r="I71" s="681"/>
    </row>
    <row r="72" spans="1:9" x14ac:dyDescent="0.35">
      <c r="A72" s="562"/>
      <c r="B72" s="562"/>
      <c r="C72" s="84" t="s">
        <v>1251</v>
      </c>
      <c r="D72" s="84" t="s">
        <v>23</v>
      </c>
      <c r="E72" s="33" t="s">
        <v>651</v>
      </c>
      <c r="F72" s="680">
        <v>1921</v>
      </c>
      <c r="G72" s="680">
        <v>65</v>
      </c>
      <c r="H72" s="680">
        <v>67</v>
      </c>
      <c r="I72" s="681">
        <v>33.5</v>
      </c>
    </row>
    <row r="73" spans="1:9" x14ac:dyDescent="0.35">
      <c r="A73" s="562"/>
      <c r="B73" s="562"/>
      <c r="C73" s="84" t="s">
        <v>1252</v>
      </c>
      <c r="D73" s="84" t="s">
        <v>25</v>
      </c>
      <c r="E73" s="33" t="s">
        <v>271</v>
      </c>
      <c r="F73" s="680">
        <v>5561</v>
      </c>
      <c r="G73" s="680">
        <v>61</v>
      </c>
      <c r="H73" s="680">
        <v>62</v>
      </c>
      <c r="I73" s="681">
        <v>33</v>
      </c>
    </row>
    <row r="74" spans="1:9" x14ac:dyDescent="0.35">
      <c r="A74" s="562"/>
      <c r="B74" s="562"/>
      <c r="C74" s="84" t="s">
        <v>1253</v>
      </c>
      <c r="D74" s="84" t="s">
        <v>30</v>
      </c>
      <c r="E74" s="33" t="s">
        <v>276</v>
      </c>
      <c r="F74" s="680">
        <v>2918</v>
      </c>
      <c r="G74" s="680">
        <v>69</v>
      </c>
      <c r="H74" s="680">
        <v>70</v>
      </c>
      <c r="I74" s="681">
        <v>34.1</v>
      </c>
    </row>
    <row r="75" spans="1:9" x14ac:dyDescent="0.35">
      <c r="A75" s="562"/>
      <c r="B75" s="562"/>
      <c r="C75" s="84" t="s">
        <v>1254</v>
      </c>
      <c r="D75" s="84" t="s">
        <v>31</v>
      </c>
      <c r="E75" s="33" t="s">
        <v>277</v>
      </c>
      <c r="F75" s="680">
        <v>2168</v>
      </c>
      <c r="G75" s="680">
        <v>65</v>
      </c>
      <c r="H75" s="680">
        <v>67</v>
      </c>
      <c r="I75" s="681">
        <v>33.5</v>
      </c>
    </row>
    <row r="76" spans="1:9" x14ac:dyDescent="0.35">
      <c r="A76" s="562"/>
      <c r="B76" s="562"/>
      <c r="C76" s="84" t="s">
        <v>1255</v>
      </c>
      <c r="D76" s="84" t="s">
        <v>37</v>
      </c>
      <c r="E76" s="33" t="s">
        <v>283</v>
      </c>
      <c r="F76" s="680">
        <v>3951</v>
      </c>
      <c r="G76" s="680">
        <v>67</v>
      </c>
      <c r="H76" s="680">
        <v>69</v>
      </c>
      <c r="I76" s="681">
        <v>33.200000000000003</v>
      </c>
    </row>
    <row r="77" spans="1:9" x14ac:dyDescent="0.35">
      <c r="A77" s="562"/>
      <c r="B77" s="562"/>
      <c r="C77" s="84"/>
      <c r="D77" s="84"/>
      <c r="E77" s="33"/>
      <c r="F77" s="680"/>
      <c r="G77" s="680"/>
      <c r="H77" s="680"/>
      <c r="I77" s="681"/>
    </row>
    <row r="78" spans="1:9" x14ac:dyDescent="0.35">
      <c r="A78" s="561" t="s">
        <v>585</v>
      </c>
      <c r="B78" s="26" t="s">
        <v>653</v>
      </c>
      <c r="C78" s="562"/>
      <c r="D78" s="562"/>
      <c r="E78" s="562"/>
      <c r="F78" s="680">
        <v>66859</v>
      </c>
      <c r="G78" s="680">
        <v>67</v>
      </c>
      <c r="H78" s="680">
        <v>69</v>
      </c>
      <c r="I78" s="681">
        <v>34.1</v>
      </c>
    </row>
    <row r="79" spans="1:9" x14ac:dyDescent="0.35">
      <c r="A79" s="562"/>
      <c r="B79" s="562"/>
      <c r="C79" s="561"/>
      <c r="D79" s="561"/>
      <c r="E79" s="26"/>
      <c r="F79" s="680"/>
      <c r="G79" s="680"/>
      <c r="H79" s="680"/>
      <c r="I79" s="681"/>
    </row>
    <row r="80" spans="1:9" x14ac:dyDescent="0.35">
      <c r="A80" s="562"/>
      <c r="B80" s="562"/>
      <c r="C80" s="561" t="s">
        <v>1256</v>
      </c>
      <c r="D80" s="561" t="s">
        <v>43</v>
      </c>
      <c r="E80" s="26" t="s">
        <v>654</v>
      </c>
      <c r="F80" s="680">
        <v>3545</v>
      </c>
      <c r="G80" s="680">
        <v>70</v>
      </c>
      <c r="H80" s="680">
        <v>71</v>
      </c>
      <c r="I80" s="681">
        <v>35.6</v>
      </c>
    </row>
    <row r="81" spans="1:9" x14ac:dyDescent="0.35">
      <c r="A81" s="562"/>
      <c r="B81" s="562"/>
      <c r="C81" s="561" t="s">
        <v>1257</v>
      </c>
      <c r="D81" s="561" t="s">
        <v>44</v>
      </c>
      <c r="E81" s="26" t="s">
        <v>1258</v>
      </c>
      <c r="F81" s="680">
        <v>3732</v>
      </c>
      <c r="G81" s="680">
        <v>61</v>
      </c>
      <c r="H81" s="680">
        <v>65</v>
      </c>
      <c r="I81" s="681">
        <v>32.6</v>
      </c>
    </row>
    <row r="82" spans="1:9" x14ac:dyDescent="0.35">
      <c r="A82" s="562"/>
      <c r="B82" s="562"/>
      <c r="C82" s="561" t="s">
        <v>1259</v>
      </c>
      <c r="D82" s="561" t="s">
        <v>47</v>
      </c>
      <c r="E82" s="26" t="s">
        <v>656</v>
      </c>
      <c r="F82" s="680">
        <v>1975</v>
      </c>
      <c r="G82" s="680">
        <v>69</v>
      </c>
      <c r="H82" s="680">
        <v>71</v>
      </c>
      <c r="I82" s="681">
        <v>33.9</v>
      </c>
    </row>
    <row r="83" spans="1:9" x14ac:dyDescent="0.35">
      <c r="A83" s="562"/>
      <c r="B83" s="562"/>
      <c r="C83" s="561" t="s">
        <v>1260</v>
      </c>
      <c r="D83" s="561" t="s">
        <v>48</v>
      </c>
      <c r="E83" s="26" t="s">
        <v>657</v>
      </c>
      <c r="F83" s="680">
        <v>2010</v>
      </c>
      <c r="G83" s="680">
        <v>71</v>
      </c>
      <c r="H83" s="680">
        <v>73</v>
      </c>
      <c r="I83" s="681">
        <v>34.299999999999997</v>
      </c>
    </row>
    <row r="84" spans="1:9" x14ac:dyDescent="0.35">
      <c r="A84" s="562"/>
      <c r="B84" s="562"/>
      <c r="C84" s="561" t="s">
        <v>1261</v>
      </c>
      <c r="D84" s="561" t="s">
        <v>53</v>
      </c>
      <c r="E84" s="26" t="s">
        <v>658</v>
      </c>
      <c r="F84" s="680">
        <v>1984</v>
      </c>
      <c r="G84" s="680">
        <v>74</v>
      </c>
      <c r="H84" s="680">
        <v>74</v>
      </c>
      <c r="I84" s="681">
        <v>35.6</v>
      </c>
    </row>
    <row r="85" spans="1:9" x14ac:dyDescent="0.35">
      <c r="A85" s="562"/>
      <c r="B85" s="562"/>
      <c r="C85" s="84"/>
      <c r="D85" s="84"/>
      <c r="E85" s="33"/>
      <c r="F85" s="680"/>
      <c r="G85" s="680"/>
      <c r="H85" s="680"/>
      <c r="I85" s="681"/>
    </row>
    <row r="86" spans="1:9" x14ac:dyDescent="0.35">
      <c r="A86" s="562"/>
      <c r="B86" s="562"/>
      <c r="C86" s="561">
        <v>36</v>
      </c>
      <c r="D86" s="561"/>
      <c r="E86" s="26" t="s">
        <v>659</v>
      </c>
      <c r="F86" s="680"/>
      <c r="G86" s="680"/>
      <c r="H86" s="680"/>
      <c r="I86" s="681"/>
    </row>
    <row r="87" spans="1:9" x14ac:dyDescent="0.35">
      <c r="A87" s="562"/>
      <c r="B87" s="562"/>
      <c r="C87" s="84" t="s">
        <v>1262</v>
      </c>
      <c r="D87" s="84" t="s">
        <v>660</v>
      </c>
      <c r="E87" s="33" t="s">
        <v>661</v>
      </c>
      <c r="F87" s="680">
        <v>551</v>
      </c>
      <c r="G87" s="680">
        <v>71</v>
      </c>
      <c r="H87" s="680">
        <v>72</v>
      </c>
      <c r="I87" s="681">
        <v>34.799999999999997</v>
      </c>
    </row>
    <row r="88" spans="1:9" x14ac:dyDescent="0.35">
      <c r="A88" s="562"/>
      <c r="B88" s="562"/>
      <c r="C88" s="84" t="s">
        <v>1263</v>
      </c>
      <c r="D88" s="84" t="s">
        <v>662</v>
      </c>
      <c r="E88" s="33" t="s">
        <v>663</v>
      </c>
      <c r="F88" s="680">
        <v>899</v>
      </c>
      <c r="G88" s="680">
        <v>71</v>
      </c>
      <c r="H88" s="680">
        <v>72</v>
      </c>
      <c r="I88" s="681">
        <v>35.1</v>
      </c>
    </row>
    <row r="89" spans="1:9" x14ac:dyDescent="0.35">
      <c r="A89" s="562"/>
      <c r="B89" s="562"/>
      <c r="C89" s="84" t="s">
        <v>1264</v>
      </c>
      <c r="D89" s="84" t="s">
        <v>664</v>
      </c>
      <c r="E89" s="33" t="s">
        <v>665</v>
      </c>
      <c r="F89" s="680">
        <v>1612</v>
      </c>
      <c r="G89" s="680">
        <v>73</v>
      </c>
      <c r="H89" s="680">
        <v>74</v>
      </c>
      <c r="I89" s="681">
        <v>35.200000000000003</v>
      </c>
    </row>
    <row r="90" spans="1:9" x14ac:dyDescent="0.35">
      <c r="A90" s="562"/>
      <c r="B90" s="562"/>
      <c r="C90" s="84" t="s">
        <v>1265</v>
      </c>
      <c r="D90" s="84" t="s">
        <v>666</v>
      </c>
      <c r="E90" s="33" t="s">
        <v>667</v>
      </c>
      <c r="F90" s="680">
        <v>541</v>
      </c>
      <c r="G90" s="680">
        <v>69</v>
      </c>
      <c r="H90" s="680">
        <v>72</v>
      </c>
      <c r="I90" s="681">
        <v>34.6</v>
      </c>
    </row>
    <row r="91" spans="1:9" x14ac:dyDescent="0.35">
      <c r="A91" s="562"/>
      <c r="B91" s="562"/>
      <c r="C91" s="84" t="s">
        <v>1266</v>
      </c>
      <c r="D91" s="84" t="s">
        <v>668</v>
      </c>
      <c r="E91" s="33" t="s">
        <v>669</v>
      </c>
      <c r="F91" s="680">
        <v>493</v>
      </c>
      <c r="G91" s="680">
        <v>66</v>
      </c>
      <c r="H91" s="680">
        <v>68</v>
      </c>
      <c r="I91" s="681">
        <v>34</v>
      </c>
    </row>
    <row r="92" spans="1:9" x14ac:dyDescent="0.35">
      <c r="A92" s="562"/>
      <c r="B92" s="562"/>
      <c r="C92" s="84" t="s">
        <v>1267</v>
      </c>
      <c r="D92" s="84" t="s">
        <v>670</v>
      </c>
      <c r="E92" s="33" t="s">
        <v>671</v>
      </c>
      <c r="F92" s="680">
        <v>1044</v>
      </c>
      <c r="G92" s="680">
        <v>64</v>
      </c>
      <c r="H92" s="680">
        <v>67</v>
      </c>
      <c r="I92" s="681">
        <v>33</v>
      </c>
    </row>
    <row r="93" spans="1:9" x14ac:dyDescent="0.35">
      <c r="A93" s="562"/>
      <c r="B93" s="562"/>
      <c r="C93" s="84" t="s">
        <v>1268</v>
      </c>
      <c r="D93" s="84" t="s">
        <v>672</v>
      </c>
      <c r="E93" s="33" t="s">
        <v>673</v>
      </c>
      <c r="F93" s="680">
        <v>1003</v>
      </c>
      <c r="G93" s="680">
        <v>74</v>
      </c>
      <c r="H93" s="680">
        <v>76</v>
      </c>
      <c r="I93" s="681">
        <v>35.299999999999997</v>
      </c>
    </row>
    <row r="94" spans="1:9" x14ac:dyDescent="0.35">
      <c r="A94" s="562"/>
      <c r="B94" s="562"/>
      <c r="C94" s="84"/>
      <c r="D94" s="84"/>
      <c r="E94" s="33"/>
      <c r="F94" s="680"/>
      <c r="G94" s="680"/>
      <c r="H94" s="680"/>
      <c r="I94" s="681"/>
    </row>
    <row r="95" spans="1:9" x14ac:dyDescent="0.35">
      <c r="A95" s="562"/>
      <c r="B95" s="562"/>
      <c r="C95" s="561" t="s">
        <v>1269</v>
      </c>
      <c r="D95" s="561"/>
      <c r="E95" s="26" t="s">
        <v>675</v>
      </c>
      <c r="F95" s="680"/>
      <c r="G95" s="680"/>
      <c r="H95" s="680"/>
      <c r="I95" s="681"/>
    </row>
    <row r="96" spans="1:9" x14ac:dyDescent="0.35">
      <c r="A96" s="562"/>
      <c r="B96" s="562"/>
      <c r="C96" s="84" t="s">
        <v>1270</v>
      </c>
      <c r="D96" s="84" t="s">
        <v>39</v>
      </c>
      <c r="E96" s="33" t="s">
        <v>284</v>
      </c>
      <c r="F96" s="680">
        <v>3015</v>
      </c>
      <c r="G96" s="680">
        <v>68</v>
      </c>
      <c r="H96" s="680">
        <v>69</v>
      </c>
      <c r="I96" s="681">
        <v>33.799999999999997</v>
      </c>
    </row>
    <row r="97" spans="1:9" x14ac:dyDescent="0.35">
      <c r="A97" s="562"/>
      <c r="B97" s="562"/>
      <c r="C97" s="84" t="s">
        <v>1271</v>
      </c>
      <c r="D97" s="84" t="s">
        <v>42</v>
      </c>
      <c r="E97" s="33" t="s">
        <v>287</v>
      </c>
      <c r="F97" s="680">
        <v>3717</v>
      </c>
      <c r="G97" s="680">
        <v>69</v>
      </c>
      <c r="H97" s="680">
        <v>70</v>
      </c>
      <c r="I97" s="681">
        <v>34.1</v>
      </c>
    </row>
    <row r="98" spans="1:9" x14ac:dyDescent="0.35">
      <c r="A98" s="562"/>
      <c r="B98" s="562"/>
      <c r="C98" s="84" t="s">
        <v>1272</v>
      </c>
      <c r="D98" s="84" t="s">
        <v>50</v>
      </c>
      <c r="E98" s="33" t="s">
        <v>676</v>
      </c>
      <c r="F98" s="680">
        <v>3365</v>
      </c>
      <c r="G98" s="680">
        <v>70</v>
      </c>
      <c r="H98" s="680">
        <v>72</v>
      </c>
      <c r="I98" s="681">
        <v>34.4</v>
      </c>
    </row>
    <row r="99" spans="1:9" x14ac:dyDescent="0.35">
      <c r="A99" s="562"/>
      <c r="B99" s="562"/>
      <c r="C99" s="84" t="s">
        <v>1273</v>
      </c>
      <c r="D99" s="84" t="s">
        <v>51</v>
      </c>
      <c r="E99" s="33" t="s">
        <v>296</v>
      </c>
      <c r="F99" s="680">
        <v>6603</v>
      </c>
      <c r="G99" s="680">
        <v>69</v>
      </c>
      <c r="H99" s="680">
        <v>70</v>
      </c>
      <c r="I99" s="681">
        <v>34.1</v>
      </c>
    </row>
    <row r="100" spans="1:9" x14ac:dyDescent="0.35">
      <c r="A100" s="562"/>
      <c r="B100" s="562"/>
      <c r="C100" s="84"/>
      <c r="D100" s="84"/>
      <c r="E100" s="33"/>
      <c r="F100" s="680"/>
      <c r="G100" s="680"/>
      <c r="H100" s="680"/>
      <c r="I100" s="681"/>
    </row>
    <row r="101" spans="1:9" x14ac:dyDescent="0.35">
      <c r="A101" s="562"/>
      <c r="B101" s="562"/>
      <c r="C101" s="561" t="s">
        <v>1274</v>
      </c>
      <c r="D101" s="561"/>
      <c r="E101" s="26" t="s">
        <v>678</v>
      </c>
      <c r="F101" s="680"/>
      <c r="G101" s="680"/>
      <c r="H101" s="680"/>
      <c r="I101" s="681"/>
    </row>
    <row r="102" spans="1:9" x14ac:dyDescent="0.35">
      <c r="A102" s="562"/>
      <c r="B102" s="562"/>
      <c r="C102" s="84" t="s">
        <v>1275</v>
      </c>
      <c r="D102" s="84" t="s">
        <v>40</v>
      </c>
      <c r="E102" s="33" t="s">
        <v>285</v>
      </c>
      <c r="F102" s="680">
        <v>8002</v>
      </c>
      <c r="G102" s="680">
        <v>65</v>
      </c>
      <c r="H102" s="680">
        <v>68</v>
      </c>
      <c r="I102" s="681">
        <v>33.799999999999997</v>
      </c>
    </row>
    <row r="103" spans="1:9" x14ac:dyDescent="0.35">
      <c r="A103" s="562"/>
      <c r="B103" s="562"/>
      <c r="C103" s="84" t="s">
        <v>1276</v>
      </c>
      <c r="D103" s="84" t="s">
        <v>41</v>
      </c>
      <c r="E103" s="33" t="s">
        <v>286</v>
      </c>
      <c r="F103" s="680">
        <v>2728</v>
      </c>
      <c r="G103" s="680">
        <v>66</v>
      </c>
      <c r="H103" s="680">
        <v>68</v>
      </c>
      <c r="I103" s="681">
        <v>33.799999999999997</v>
      </c>
    </row>
    <row r="104" spans="1:9" x14ac:dyDescent="0.35">
      <c r="A104" s="562"/>
      <c r="B104" s="562"/>
      <c r="C104" s="84" t="s">
        <v>1277</v>
      </c>
      <c r="D104" s="84" t="s">
        <v>45</v>
      </c>
      <c r="E104" s="33" t="s">
        <v>679</v>
      </c>
      <c r="F104" s="680">
        <v>5618</v>
      </c>
      <c r="G104" s="680">
        <v>67</v>
      </c>
      <c r="H104" s="680">
        <v>68</v>
      </c>
      <c r="I104" s="681">
        <v>34.200000000000003</v>
      </c>
    </row>
    <row r="105" spans="1:9" x14ac:dyDescent="0.35">
      <c r="A105" s="562"/>
      <c r="B105" s="562"/>
      <c r="C105" s="84" t="s">
        <v>1278</v>
      </c>
      <c r="D105" s="84" t="s">
        <v>46</v>
      </c>
      <c r="E105" s="33" t="s">
        <v>291</v>
      </c>
      <c r="F105" s="680">
        <v>10212</v>
      </c>
      <c r="G105" s="680">
        <v>63</v>
      </c>
      <c r="H105" s="680">
        <v>65</v>
      </c>
      <c r="I105" s="681">
        <v>34.200000000000003</v>
      </c>
    </row>
    <row r="106" spans="1:9" x14ac:dyDescent="0.35">
      <c r="A106" s="562"/>
      <c r="B106" s="562"/>
      <c r="C106" s="84" t="s">
        <v>1279</v>
      </c>
      <c r="D106" s="84" t="s">
        <v>52</v>
      </c>
      <c r="E106" s="33" t="s">
        <v>297</v>
      </c>
      <c r="F106" s="680">
        <v>4210</v>
      </c>
      <c r="G106" s="680">
        <v>65</v>
      </c>
      <c r="H106" s="680">
        <v>68</v>
      </c>
      <c r="I106" s="681">
        <v>32.9</v>
      </c>
    </row>
    <row r="107" spans="1:9" x14ac:dyDescent="0.35">
      <c r="A107" s="562"/>
      <c r="B107" s="562"/>
      <c r="C107" s="84"/>
      <c r="D107" s="84"/>
      <c r="E107" s="33"/>
      <c r="F107" s="680"/>
      <c r="G107" s="680"/>
      <c r="H107" s="680"/>
      <c r="I107" s="681"/>
    </row>
    <row r="108" spans="1:9" x14ac:dyDescent="0.35">
      <c r="A108" s="561" t="s">
        <v>586</v>
      </c>
      <c r="B108" s="26" t="s">
        <v>680</v>
      </c>
      <c r="C108" s="562"/>
      <c r="D108" s="562"/>
      <c r="E108" s="562"/>
      <c r="F108" s="680">
        <v>56777</v>
      </c>
      <c r="G108" s="680">
        <v>67</v>
      </c>
      <c r="H108" s="680">
        <v>69</v>
      </c>
      <c r="I108" s="681">
        <v>34.1</v>
      </c>
    </row>
    <row r="109" spans="1:9" x14ac:dyDescent="0.35">
      <c r="A109" s="562"/>
      <c r="B109" s="562"/>
      <c r="C109" s="561"/>
      <c r="D109" s="561"/>
      <c r="E109" s="26"/>
      <c r="F109" s="680"/>
      <c r="G109" s="680"/>
      <c r="H109" s="680"/>
      <c r="I109" s="681"/>
    </row>
    <row r="110" spans="1:9" x14ac:dyDescent="0.35">
      <c r="A110" s="562"/>
      <c r="B110" s="562"/>
      <c r="C110" s="561" t="s">
        <v>1280</v>
      </c>
      <c r="D110" s="561" t="s">
        <v>55</v>
      </c>
      <c r="E110" s="26" t="s">
        <v>681</v>
      </c>
      <c r="F110" s="680">
        <v>3519</v>
      </c>
      <c r="G110" s="680">
        <v>66</v>
      </c>
      <c r="H110" s="680">
        <v>68</v>
      </c>
      <c r="I110" s="681">
        <v>33.9</v>
      </c>
    </row>
    <row r="111" spans="1:9" x14ac:dyDescent="0.35">
      <c r="A111" s="562"/>
      <c r="B111" s="562"/>
      <c r="C111" s="561" t="s">
        <v>1281</v>
      </c>
      <c r="D111" s="561" t="s">
        <v>57</v>
      </c>
      <c r="E111" s="26" t="s">
        <v>682</v>
      </c>
      <c r="F111" s="680">
        <v>5001</v>
      </c>
      <c r="G111" s="680">
        <v>62</v>
      </c>
      <c r="H111" s="680">
        <v>64</v>
      </c>
      <c r="I111" s="681">
        <v>33.299999999999997</v>
      </c>
    </row>
    <row r="112" spans="1:9" x14ac:dyDescent="0.35">
      <c r="A112" s="562"/>
      <c r="B112" s="562"/>
      <c r="C112" s="561" t="s">
        <v>1282</v>
      </c>
      <c r="D112" s="561" t="s">
        <v>61</v>
      </c>
      <c r="E112" s="26" t="s">
        <v>683</v>
      </c>
      <c r="F112" s="680">
        <v>4019</v>
      </c>
      <c r="G112" s="680">
        <v>62</v>
      </c>
      <c r="H112" s="680">
        <v>66</v>
      </c>
      <c r="I112" s="681">
        <v>32.700000000000003</v>
      </c>
    </row>
    <row r="113" spans="1:9" x14ac:dyDescent="0.35">
      <c r="A113" s="562"/>
      <c r="B113" s="562"/>
      <c r="C113" s="561" t="s">
        <v>1283</v>
      </c>
      <c r="D113" s="561" t="s">
        <v>63</v>
      </c>
      <c r="E113" s="26" t="s">
        <v>684</v>
      </c>
      <c r="F113" s="680">
        <v>366</v>
      </c>
      <c r="G113" s="680">
        <v>72</v>
      </c>
      <c r="H113" s="680">
        <v>73</v>
      </c>
      <c r="I113" s="681">
        <v>35.700000000000003</v>
      </c>
    </row>
    <row r="114" spans="1:9" x14ac:dyDescent="0.35">
      <c r="A114" s="562"/>
      <c r="B114" s="562"/>
      <c r="C114" s="84"/>
      <c r="D114" s="84"/>
      <c r="E114" s="33"/>
      <c r="F114" s="680"/>
      <c r="G114" s="680"/>
      <c r="H114" s="680"/>
      <c r="I114" s="681"/>
    </row>
    <row r="115" spans="1:9" x14ac:dyDescent="0.35">
      <c r="A115" s="562"/>
      <c r="B115" s="562"/>
      <c r="C115" s="561">
        <v>17</v>
      </c>
      <c r="D115" s="561"/>
      <c r="E115" s="26" t="s">
        <v>685</v>
      </c>
      <c r="F115" s="680"/>
      <c r="G115" s="680"/>
      <c r="H115" s="680"/>
      <c r="I115" s="681"/>
    </row>
    <row r="116" spans="1:9" x14ac:dyDescent="0.35">
      <c r="A116" s="562"/>
      <c r="B116" s="562"/>
      <c r="C116" s="84" t="s">
        <v>1284</v>
      </c>
      <c r="D116" s="84" t="s">
        <v>686</v>
      </c>
      <c r="E116" s="33" t="s">
        <v>687</v>
      </c>
      <c r="F116" s="680">
        <v>1317</v>
      </c>
      <c r="G116" s="680">
        <v>69</v>
      </c>
      <c r="H116" s="680">
        <v>72</v>
      </c>
      <c r="I116" s="681">
        <v>34.6</v>
      </c>
    </row>
    <row r="117" spans="1:9" x14ac:dyDescent="0.35">
      <c r="A117" s="562"/>
      <c r="B117" s="562"/>
      <c r="C117" s="84" t="s">
        <v>1285</v>
      </c>
      <c r="D117" s="84" t="s">
        <v>688</v>
      </c>
      <c r="E117" s="33" t="s">
        <v>689</v>
      </c>
      <c r="F117" s="680">
        <v>886</v>
      </c>
      <c r="G117" s="680">
        <v>63</v>
      </c>
      <c r="H117" s="680">
        <v>69</v>
      </c>
      <c r="I117" s="681">
        <v>34.6</v>
      </c>
    </row>
    <row r="118" spans="1:9" x14ac:dyDescent="0.35">
      <c r="A118" s="562"/>
      <c r="B118" s="562"/>
      <c r="C118" s="84" t="s">
        <v>1286</v>
      </c>
      <c r="D118" s="84" t="s">
        <v>690</v>
      </c>
      <c r="E118" s="33" t="s">
        <v>691</v>
      </c>
      <c r="F118" s="680">
        <v>1201</v>
      </c>
      <c r="G118" s="680">
        <v>66</v>
      </c>
      <c r="H118" s="680">
        <v>68</v>
      </c>
      <c r="I118" s="681">
        <v>34.1</v>
      </c>
    </row>
    <row r="119" spans="1:9" x14ac:dyDescent="0.35">
      <c r="A119" s="562"/>
      <c r="B119" s="562"/>
      <c r="C119" s="84" t="s">
        <v>1287</v>
      </c>
      <c r="D119" s="84" t="s">
        <v>692</v>
      </c>
      <c r="E119" s="33" t="s">
        <v>693</v>
      </c>
      <c r="F119" s="680">
        <v>634</v>
      </c>
      <c r="G119" s="680">
        <v>72</v>
      </c>
      <c r="H119" s="680">
        <v>74</v>
      </c>
      <c r="I119" s="681">
        <v>35.9</v>
      </c>
    </row>
    <row r="120" spans="1:9" x14ac:dyDescent="0.35">
      <c r="A120" s="562"/>
      <c r="B120" s="562"/>
      <c r="C120" s="84" t="s">
        <v>1288</v>
      </c>
      <c r="D120" s="84" t="s">
        <v>694</v>
      </c>
      <c r="E120" s="33" t="s">
        <v>695</v>
      </c>
      <c r="F120" s="680">
        <v>1341</v>
      </c>
      <c r="G120" s="680">
        <v>68</v>
      </c>
      <c r="H120" s="680">
        <v>69</v>
      </c>
      <c r="I120" s="681">
        <v>34.9</v>
      </c>
    </row>
    <row r="121" spans="1:9" x14ac:dyDescent="0.35">
      <c r="A121" s="562"/>
      <c r="B121" s="562"/>
      <c r="C121" s="84" t="s">
        <v>1289</v>
      </c>
      <c r="D121" s="84" t="s">
        <v>696</v>
      </c>
      <c r="E121" s="33" t="s">
        <v>697</v>
      </c>
      <c r="F121" s="680">
        <v>1007</v>
      </c>
      <c r="G121" s="680">
        <v>68</v>
      </c>
      <c r="H121" s="680">
        <v>71</v>
      </c>
      <c r="I121" s="681">
        <v>35.5</v>
      </c>
    </row>
    <row r="122" spans="1:9" x14ac:dyDescent="0.35">
      <c r="A122" s="562"/>
      <c r="B122" s="562"/>
      <c r="C122" s="84" t="s">
        <v>1290</v>
      </c>
      <c r="D122" s="84" t="s">
        <v>698</v>
      </c>
      <c r="E122" s="33" t="s">
        <v>699</v>
      </c>
      <c r="F122" s="680">
        <v>1041</v>
      </c>
      <c r="G122" s="680">
        <v>68</v>
      </c>
      <c r="H122" s="680">
        <v>70</v>
      </c>
      <c r="I122" s="681">
        <v>35.299999999999997</v>
      </c>
    </row>
    <row r="123" spans="1:9" x14ac:dyDescent="0.35">
      <c r="A123" s="562"/>
      <c r="B123" s="562"/>
      <c r="C123" s="84" t="s">
        <v>1291</v>
      </c>
      <c r="D123" s="84" t="s">
        <v>700</v>
      </c>
      <c r="E123" s="33" t="s">
        <v>701</v>
      </c>
      <c r="F123" s="680">
        <v>1238</v>
      </c>
      <c r="G123" s="680">
        <v>70</v>
      </c>
      <c r="H123" s="680">
        <v>73</v>
      </c>
      <c r="I123" s="681">
        <v>35.200000000000003</v>
      </c>
    </row>
    <row r="124" spans="1:9" x14ac:dyDescent="0.35">
      <c r="A124" s="562"/>
      <c r="B124" s="562"/>
      <c r="C124" s="84"/>
      <c r="D124" s="84"/>
      <c r="E124" s="33"/>
      <c r="F124" s="680"/>
      <c r="G124" s="680"/>
      <c r="H124" s="680"/>
      <c r="I124" s="681"/>
    </row>
    <row r="125" spans="1:9" x14ac:dyDescent="0.35">
      <c r="A125" s="562"/>
      <c r="B125" s="562"/>
      <c r="C125" s="561">
        <v>31</v>
      </c>
      <c r="D125" s="561"/>
      <c r="E125" s="26" t="s">
        <v>702</v>
      </c>
      <c r="F125" s="680"/>
      <c r="G125" s="680"/>
      <c r="H125" s="680"/>
      <c r="I125" s="681"/>
    </row>
    <row r="126" spans="1:9" x14ac:dyDescent="0.35">
      <c r="A126" s="562"/>
      <c r="B126" s="562"/>
      <c r="C126" s="84" t="s">
        <v>1292</v>
      </c>
      <c r="D126" s="84" t="s">
        <v>703</v>
      </c>
      <c r="E126" s="33" t="s">
        <v>704</v>
      </c>
      <c r="F126" s="680">
        <v>1177</v>
      </c>
      <c r="G126" s="680">
        <v>70</v>
      </c>
      <c r="H126" s="680">
        <v>72</v>
      </c>
      <c r="I126" s="681">
        <v>34.9</v>
      </c>
    </row>
    <row r="127" spans="1:9" x14ac:dyDescent="0.35">
      <c r="A127" s="562"/>
      <c r="B127" s="562"/>
      <c r="C127" s="84" t="s">
        <v>1293</v>
      </c>
      <c r="D127" s="84" t="s">
        <v>705</v>
      </c>
      <c r="E127" s="33" t="s">
        <v>706</v>
      </c>
      <c r="F127" s="680">
        <v>1932</v>
      </c>
      <c r="G127" s="680">
        <v>68</v>
      </c>
      <c r="H127" s="680">
        <v>69</v>
      </c>
      <c r="I127" s="681">
        <v>34.700000000000003</v>
      </c>
    </row>
    <row r="128" spans="1:9" x14ac:dyDescent="0.35">
      <c r="A128" s="562"/>
      <c r="B128" s="562"/>
      <c r="C128" s="84" t="s">
        <v>1294</v>
      </c>
      <c r="D128" s="84" t="s">
        <v>707</v>
      </c>
      <c r="E128" s="33" t="s">
        <v>708</v>
      </c>
      <c r="F128" s="680">
        <v>897</v>
      </c>
      <c r="G128" s="680">
        <v>76</v>
      </c>
      <c r="H128" s="680">
        <v>76</v>
      </c>
      <c r="I128" s="681">
        <v>36.4</v>
      </c>
    </row>
    <row r="129" spans="1:9" x14ac:dyDescent="0.35">
      <c r="A129" s="562"/>
      <c r="B129" s="562"/>
      <c r="C129" s="84" t="s">
        <v>1295</v>
      </c>
      <c r="D129" s="84" t="s">
        <v>709</v>
      </c>
      <c r="E129" s="33" t="s">
        <v>710</v>
      </c>
      <c r="F129" s="680">
        <v>1302</v>
      </c>
      <c r="G129" s="680">
        <v>66</v>
      </c>
      <c r="H129" s="680">
        <v>68</v>
      </c>
      <c r="I129" s="681">
        <v>33.9</v>
      </c>
    </row>
    <row r="130" spans="1:9" x14ac:dyDescent="0.35">
      <c r="A130" s="562"/>
      <c r="B130" s="562"/>
      <c r="C130" s="84" t="s">
        <v>1296</v>
      </c>
      <c r="D130" s="84" t="s">
        <v>711</v>
      </c>
      <c r="E130" s="33" t="s">
        <v>712</v>
      </c>
      <c r="F130" s="680">
        <v>605</v>
      </c>
      <c r="G130" s="680">
        <v>73</v>
      </c>
      <c r="H130" s="680">
        <v>74</v>
      </c>
      <c r="I130" s="681">
        <v>35.1</v>
      </c>
    </row>
    <row r="131" spans="1:9" x14ac:dyDescent="0.35">
      <c r="A131" s="562"/>
      <c r="B131" s="562"/>
      <c r="C131" s="84" t="s">
        <v>1297</v>
      </c>
      <c r="D131" s="84" t="s">
        <v>713</v>
      </c>
      <c r="E131" s="33" t="s">
        <v>714</v>
      </c>
      <c r="F131" s="680">
        <v>1092</v>
      </c>
      <c r="G131" s="680">
        <v>64</v>
      </c>
      <c r="H131" s="680">
        <v>67</v>
      </c>
      <c r="I131" s="681">
        <v>33.9</v>
      </c>
    </row>
    <row r="132" spans="1:9" x14ac:dyDescent="0.35">
      <c r="A132" s="562"/>
      <c r="B132" s="562"/>
      <c r="C132" s="84" t="s">
        <v>1298</v>
      </c>
      <c r="D132" s="84" t="s">
        <v>715</v>
      </c>
      <c r="E132" s="33" t="s">
        <v>716</v>
      </c>
      <c r="F132" s="680">
        <v>682</v>
      </c>
      <c r="G132" s="680">
        <v>68</v>
      </c>
      <c r="H132" s="680">
        <v>70</v>
      </c>
      <c r="I132" s="681">
        <v>35.200000000000003</v>
      </c>
    </row>
    <row r="133" spans="1:9" x14ac:dyDescent="0.35">
      <c r="A133" s="562"/>
      <c r="B133" s="562"/>
      <c r="C133" s="84"/>
      <c r="D133" s="84"/>
      <c r="E133" s="33"/>
      <c r="F133" s="680"/>
      <c r="G133" s="680"/>
      <c r="H133" s="680"/>
      <c r="I133" s="681"/>
    </row>
    <row r="134" spans="1:9" x14ac:dyDescent="0.35">
      <c r="A134" s="562"/>
      <c r="B134" s="562"/>
      <c r="C134" s="561">
        <v>32</v>
      </c>
      <c r="D134" s="561"/>
      <c r="E134" s="26" t="s">
        <v>304</v>
      </c>
      <c r="F134" s="680"/>
      <c r="G134" s="680"/>
      <c r="H134" s="680"/>
      <c r="I134" s="681"/>
    </row>
    <row r="135" spans="1:9" x14ac:dyDescent="0.35">
      <c r="A135" s="562"/>
      <c r="B135" s="562"/>
      <c r="C135" s="84" t="s">
        <v>1299</v>
      </c>
      <c r="D135" s="84" t="s">
        <v>717</v>
      </c>
      <c r="E135" s="33" t="s">
        <v>718</v>
      </c>
      <c r="F135" s="680">
        <v>855</v>
      </c>
      <c r="G135" s="680">
        <v>61</v>
      </c>
      <c r="H135" s="680">
        <v>63</v>
      </c>
      <c r="I135" s="681">
        <v>33.6</v>
      </c>
    </row>
    <row r="136" spans="1:9" x14ac:dyDescent="0.35">
      <c r="A136" s="562"/>
      <c r="B136" s="562"/>
      <c r="C136" s="84" t="s">
        <v>1300</v>
      </c>
      <c r="D136" s="84" t="s">
        <v>719</v>
      </c>
      <c r="E136" s="33" t="s">
        <v>720</v>
      </c>
      <c r="F136" s="680">
        <v>1332</v>
      </c>
      <c r="G136" s="680">
        <v>66</v>
      </c>
      <c r="H136" s="680">
        <v>67</v>
      </c>
      <c r="I136" s="681">
        <v>33.9</v>
      </c>
    </row>
    <row r="137" spans="1:9" x14ac:dyDescent="0.35">
      <c r="A137" s="562"/>
      <c r="B137" s="562"/>
      <c r="C137" s="84" t="s">
        <v>1301</v>
      </c>
      <c r="D137" s="84" t="s">
        <v>721</v>
      </c>
      <c r="E137" s="33" t="s">
        <v>722</v>
      </c>
      <c r="F137" s="680">
        <v>1165</v>
      </c>
      <c r="G137" s="680">
        <v>65</v>
      </c>
      <c r="H137" s="680">
        <v>66</v>
      </c>
      <c r="I137" s="681">
        <v>33.6</v>
      </c>
    </row>
    <row r="138" spans="1:9" x14ac:dyDescent="0.35">
      <c r="A138" s="562"/>
      <c r="B138" s="562"/>
      <c r="C138" s="84" t="s">
        <v>1302</v>
      </c>
      <c r="D138" s="84" t="s">
        <v>723</v>
      </c>
      <c r="E138" s="33" t="s">
        <v>724</v>
      </c>
      <c r="F138" s="680">
        <v>1258</v>
      </c>
      <c r="G138" s="680">
        <v>75</v>
      </c>
      <c r="H138" s="680">
        <v>76</v>
      </c>
      <c r="I138" s="681">
        <v>35.9</v>
      </c>
    </row>
    <row r="139" spans="1:9" x14ac:dyDescent="0.35">
      <c r="A139" s="562"/>
      <c r="B139" s="562"/>
      <c r="C139" s="84" t="s">
        <v>1303</v>
      </c>
      <c r="D139" s="84" t="s">
        <v>725</v>
      </c>
      <c r="E139" s="33" t="s">
        <v>726</v>
      </c>
      <c r="F139" s="680">
        <v>1002</v>
      </c>
      <c r="G139" s="680">
        <v>68</v>
      </c>
      <c r="H139" s="680">
        <v>69</v>
      </c>
      <c r="I139" s="681">
        <v>34</v>
      </c>
    </row>
    <row r="140" spans="1:9" x14ac:dyDescent="0.35">
      <c r="A140" s="562"/>
      <c r="B140" s="562"/>
      <c r="C140" s="84" t="s">
        <v>1304</v>
      </c>
      <c r="D140" s="84" t="s">
        <v>727</v>
      </c>
      <c r="E140" s="33" t="s">
        <v>728</v>
      </c>
      <c r="F140" s="680">
        <v>1590</v>
      </c>
      <c r="G140" s="680">
        <v>73</v>
      </c>
      <c r="H140" s="680">
        <v>73</v>
      </c>
      <c r="I140" s="681">
        <v>35.5</v>
      </c>
    </row>
    <row r="141" spans="1:9" x14ac:dyDescent="0.35">
      <c r="A141" s="562"/>
      <c r="B141" s="562"/>
      <c r="C141" s="84" t="s">
        <v>1305</v>
      </c>
      <c r="D141" s="84" t="s">
        <v>729</v>
      </c>
      <c r="E141" s="33" t="s">
        <v>730</v>
      </c>
      <c r="F141" s="680">
        <v>1015</v>
      </c>
      <c r="G141" s="680">
        <v>71</v>
      </c>
      <c r="H141" s="680">
        <v>71</v>
      </c>
      <c r="I141" s="681">
        <v>34.799999999999997</v>
      </c>
    </row>
    <row r="142" spans="1:9" x14ac:dyDescent="0.35">
      <c r="A142" s="562"/>
      <c r="B142" s="562"/>
      <c r="C142" s="84"/>
      <c r="D142" s="84"/>
      <c r="E142" s="33"/>
      <c r="F142" s="680"/>
      <c r="G142" s="680"/>
      <c r="H142" s="680"/>
      <c r="I142" s="681"/>
    </row>
    <row r="143" spans="1:9" x14ac:dyDescent="0.35">
      <c r="A143" s="562"/>
      <c r="B143" s="562"/>
      <c r="C143" s="561">
        <v>34</v>
      </c>
      <c r="D143" s="561"/>
      <c r="E143" s="26" t="s">
        <v>305</v>
      </c>
      <c r="F143" s="680"/>
      <c r="G143" s="680"/>
      <c r="H143" s="680"/>
      <c r="I143" s="681"/>
    </row>
    <row r="144" spans="1:9" x14ac:dyDescent="0.35">
      <c r="A144" s="562"/>
      <c r="B144" s="562"/>
      <c r="C144" s="84" t="s">
        <v>1306</v>
      </c>
      <c r="D144" s="84" t="s">
        <v>731</v>
      </c>
      <c r="E144" s="33" t="s">
        <v>732</v>
      </c>
      <c r="F144" s="680">
        <v>1018</v>
      </c>
      <c r="G144" s="680">
        <v>66</v>
      </c>
      <c r="H144" s="680">
        <v>67</v>
      </c>
      <c r="I144" s="681">
        <v>33.4</v>
      </c>
    </row>
    <row r="145" spans="1:9" x14ac:dyDescent="0.35">
      <c r="A145" s="562"/>
      <c r="B145" s="562"/>
      <c r="C145" s="84" t="s">
        <v>1307</v>
      </c>
      <c r="D145" s="84" t="s">
        <v>733</v>
      </c>
      <c r="E145" s="33" t="s">
        <v>734</v>
      </c>
      <c r="F145" s="680">
        <v>925</v>
      </c>
      <c r="G145" s="680">
        <v>71</v>
      </c>
      <c r="H145" s="680">
        <v>72</v>
      </c>
      <c r="I145" s="681">
        <v>34.4</v>
      </c>
    </row>
    <row r="146" spans="1:9" x14ac:dyDescent="0.35">
      <c r="A146" s="562"/>
      <c r="B146" s="562"/>
      <c r="C146" s="84" t="s">
        <v>1308</v>
      </c>
      <c r="D146" s="84" t="s">
        <v>735</v>
      </c>
      <c r="E146" s="33" t="s">
        <v>736</v>
      </c>
      <c r="F146" s="680">
        <v>1074</v>
      </c>
      <c r="G146" s="680">
        <v>65</v>
      </c>
      <c r="H146" s="680">
        <v>71</v>
      </c>
      <c r="I146" s="681">
        <v>33.5</v>
      </c>
    </row>
    <row r="147" spans="1:9" x14ac:dyDescent="0.35">
      <c r="A147" s="562"/>
      <c r="B147" s="562"/>
      <c r="C147" s="84" t="s">
        <v>1309</v>
      </c>
      <c r="D147" s="84" t="s">
        <v>737</v>
      </c>
      <c r="E147" s="33" t="s">
        <v>738</v>
      </c>
      <c r="F147" s="680">
        <v>1330</v>
      </c>
      <c r="G147" s="680">
        <v>70</v>
      </c>
      <c r="H147" s="680">
        <v>72</v>
      </c>
      <c r="I147" s="681">
        <v>34.9</v>
      </c>
    </row>
    <row r="148" spans="1:9" x14ac:dyDescent="0.35">
      <c r="A148" s="562"/>
      <c r="B148" s="562"/>
      <c r="C148" s="84" t="s">
        <v>1310</v>
      </c>
      <c r="D148" s="84" t="s">
        <v>739</v>
      </c>
      <c r="E148" s="33" t="s">
        <v>740</v>
      </c>
      <c r="F148" s="680">
        <v>3167</v>
      </c>
      <c r="G148" s="680">
        <v>68</v>
      </c>
      <c r="H148" s="680">
        <v>70</v>
      </c>
      <c r="I148" s="681">
        <v>33.700000000000003</v>
      </c>
    </row>
    <row r="149" spans="1:9" x14ac:dyDescent="0.35">
      <c r="A149" s="562"/>
      <c r="B149" s="562"/>
      <c r="C149" s="84" t="s">
        <v>1311</v>
      </c>
      <c r="D149" s="84" t="s">
        <v>741</v>
      </c>
      <c r="E149" s="33" t="s">
        <v>742</v>
      </c>
      <c r="F149" s="680">
        <v>1091</v>
      </c>
      <c r="G149" s="680">
        <v>74</v>
      </c>
      <c r="H149" s="680">
        <v>75</v>
      </c>
      <c r="I149" s="681">
        <v>36.299999999999997</v>
      </c>
    </row>
    <row r="150" spans="1:9" x14ac:dyDescent="0.35">
      <c r="A150" s="562"/>
      <c r="B150" s="562"/>
      <c r="C150" s="84" t="s">
        <v>1312</v>
      </c>
      <c r="D150" s="84" t="s">
        <v>743</v>
      </c>
      <c r="E150" s="33" t="s">
        <v>744</v>
      </c>
      <c r="F150" s="680">
        <v>1082</v>
      </c>
      <c r="G150" s="680">
        <v>59</v>
      </c>
      <c r="H150" s="680">
        <v>62</v>
      </c>
      <c r="I150" s="681">
        <v>32.9</v>
      </c>
    </row>
    <row r="151" spans="1:9" x14ac:dyDescent="0.35">
      <c r="A151" s="562"/>
      <c r="B151" s="562"/>
      <c r="C151" s="84"/>
      <c r="D151" s="84"/>
      <c r="E151" s="33"/>
      <c r="F151" s="680"/>
      <c r="G151" s="680"/>
      <c r="H151" s="680"/>
      <c r="I151" s="681"/>
    </row>
    <row r="152" spans="1:9" x14ac:dyDescent="0.35">
      <c r="A152" s="562"/>
      <c r="B152" s="562"/>
      <c r="C152" s="561">
        <v>37</v>
      </c>
      <c r="D152" s="561"/>
      <c r="E152" s="26" t="s">
        <v>745</v>
      </c>
      <c r="F152" s="680"/>
      <c r="G152" s="680"/>
      <c r="H152" s="680"/>
      <c r="I152" s="681"/>
    </row>
    <row r="153" spans="1:9" x14ac:dyDescent="0.35">
      <c r="A153" s="562"/>
      <c r="B153" s="562"/>
      <c r="C153" s="84" t="s">
        <v>1313</v>
      </c>
      <c r="D153" s="84" t="s">
        <v>746</v>
      </c>
      <c r="E153" s="33" t="s">
        <v>747</v>
      </c>
      <c r="F153" s="680">
        <v>1596</v>
      </c>
      <c r="G153" s="680">
        <v>63</v>
      </c>
      <c r="H153" s="680">
        <v>65</v>
      </c>
      <c r="I153" s="681">
        <v>32.700000000000003</v>
      </c>
    </row>
    <row r="154" spans="1:9" x14ac:dyDescent="0.35">
      <c r="A154" s="562"/>
      <c r="B154" s="562"/>
      <c r="C154" s="84" t="s">
        <v>1314</v>
      </c>
      <c r="D154" s="84" t="s">
        <v>748</v>
      </c>
      <c r="E154" s="33" t="s">
        <v>749</v>
      </c>
      <c r="F154" s="680">
        <v>1358</v>
      </c>
      <c r="G154" s="680">
        <v>65</v>
      </c>
      <c r="H154" s="680">
        <v>68</v>
      </c>
      <c r="I154" s="681">
        <v>33.1</v>
      </c>
    </row>
    <row r="155" spans="1:9" x14ac:dyDescent="0.35">
      <c r="A155" s="562"/>
      <c r="B155" s="562"/>
      <c r="C155" s="84" t="s">
        <v>1315</v>
      </c>
      <c r="D155" s="84" t="s">
        <v>750</v>
      </c>
      <c r="E155" s="33" t="s">
        <v>751</v>
      </c>
      <c r="F155" s="680">
        <v>1279</v>
      </c>
      <c r="G155" s="680">
        <v>69</v>
      </c>
      <c r="H155" s="680">
        <v>70</v>
      </c>
      <c r="I155" s="681">
        <v>34.1</v>
      </c>
    </row>
    <row r="156" spans="1:9" x14ac:dyDescent="0.35">
      <c r="A156" s="562"/>
      <c r="B156" s="562"/>
      <c r="C156" s="84" t="s">
        <v>1316</v>
      </c>
      <c r="D156" s="84" t="s">
        <v>752</v>
      </c>
      <c r="E156" s="33" t="s">
        <v>753</v>
      </c>
      <c r="F156" s="680">
        <v>1341</v>
      </c>
      <c r="G156" s="680">
        <v>67</v>
      </c>
      <c r="H156" s="680">
        <v>68</v>
      </c>
      <c r="I156" s="681">
        <v>34</v>
      </c>
    </row>
    <row r="157" spans="1:9" x14ac:dyDescent="0.35">
      <c r="A157" s="562"/>
      <c r="B157" s="562"/>
      <c r="C157" s="84" t="s">
        <v>1317</v>
      </c>
      <c r="D157" s="84" t="s">
        <v>754</v>
      </c>
      <c r="E157" s="33" t="s">
        <v>755</v>
      </c>
      <c r="F157" s="680">
        <v>1382</v>
      </c>
      <c r="G157" s="680">
        <v>63</v>
      </c>
      <c r="H157" s="680">
        <v>67</v>
      </c>
      <c r="I157" s="681">
        <v>32.4</v>
      </c>
    </row>
    <row r="158" spans="1:9" x14ac:dyDescent="0.35">
      <c r="A158" s="562"/>
      <c r="B158" s="562"/>
      <c r="C158" s="84" t="s">
        <v>1318</v>
      </c>
      <c r="D158" s="84" t="s">
        <v>756</v>
      </c>
      <c r="E158" s="33" t="s">
        <v>757</v>
      </c>
      <c r="F158" s="680">
        <v>1389</v>
      </c>
      <c r="G158" s="680">
        <v>61</v>
      </c>
      <c r="H158" s="680">
        <v>66</v>
      </c>
      <c r="I158" s="681">
        <v>33.6</v>
      </c>
    </row>
    <row r="159" spans="1:9" x14ac:dyDescent="0.35">
      <c r="A159" s="562"/>
      <c r="B159" s="562"/>
      <c r="C159" s="84" t="s">
        <v>1319</v>
      </c>
      <c r="D159" s="84" t="s">
        <v>758</v>
      </c>
      <c r="E159" s="33" t="s">
        <v>759</v>
      </c>
      <c r="F159" s="680">
        <v>1271</v>
      </c>
      <c r="G159" s="680">
        <v>75</v>
      </c>
      <c r="H159" s="680">
        <v>76</v>
      </c>
      <c r="I159" s="681">
        <v>35.6</v>
      </c>
    </row>
    <row r="160" spans="1:9" x14ac:dyDescent="0.35">
      <c r="A160" s="562"/>
      <c r="B160" s="562"/>
      <c r="C160" s="84"/>
      <c r="D160" s="84"/>
      <c r="E160" s="33"/>
      <c r="F160" s="680"/>
      <c r="G160" s="680"/>
      <c r="H160" s="680"/>
      <c r="I160" s="681"/>
    </row>
    <row r="161" spans="1:9" x14ac:dyDescent="0.35">
      <c r="A161" s="561" t="s">
        <v>412</v>
      </c>
      <c r="B161" s="26" t="s">
        <v>760</v>
      </c>
      <c r="C161" s="562"/>
      <c r="D161" s="562"/>
      <c r="E161" s="562"/>
      <c r="F161" s="680">
        <v>73902</v>
      </c>
      <c r="G161" s="680">
        <v>66</v>
      </c>
      <c r="H161" s="680">
        <v>69</v>
      </c>
      <c r="I161" s="681">
        <v>33.799999999999997</v>
      </c>
    </row>
    <row r="162" spans="1:9" x14ac:dyDescent="0.35">
      <c r="A162" s="562"/>
      <c r="B162" s="562"/>
      <c r="C162" s="561"/>
      <c r="D162" s="561"/>
      <c r="E162" s="26"/>
      <c r="F162" s="680"/>
      <c r="G162" s="680"/>
      <c r="H162" s="680"/>
      <c r="I162" s="681"/>
    </row>
    <row r="163" spans="1:9" x14ac:dyDescent="0.35">
      <c r="A163" s="562"/>
      <c r="B163" s="562"/>
      <c r="C163" s="561" t="s">
        <v>1320</v>
      </c>
      <c r="D163" s="561" t="s">
        <v>68</v>
      </c>
      <c r="E163" s="26" t="s">
        <v>761</v>
      </c>
      <c r="F163" s="680">
        <v>1850</v>
      </c>
      <c r="G163" s="680">
        <v>74</v>
      </c>
      <c r="H163" s="680">
        <v>75</v>
      </c>
      <c r="I163" s="681">
        <v>34.5</v>
      </c>
    </row>
    <row r="164" spans="1:9" x14ac:dyDescent="0.35">
      <c r="A164" s="562"/>
      <c r="B164" s="562"/>
      <c r="C164" s="561" t="s">
        <v>1321</v>
      </c>
      <c r="D164" s="561" t="s">
        <v>70</v>
      </c>
      <c r="E164" s="26" t="s">
        <v>1322</v>
      </c>
      <c r="F164" s="680">
        <v>3061</v>
      </c>
      <c r="G164" s="680">
        <v>70</v>
      </c>
      <c r="H164" s="680">
        <v>71</v>
      </c>
      <c r="I164" s="681">
        <v>35.700000000000003</v>
      </c>
    </row>
    <row r="165" spans="1:9" x14ac:dyDescent="0.35">
      <c r="A165" s="562"/>
      <c r="B165" s="562"/>
      <c r="C165" s="561" t="s">
        <v>1323</v>
      </c>
      <c r="D165" s="561" t="s">
        <v>73</v>
      </c>
      <c r="E165" s="26" t="s">
        <v>763</v>
      </c>
      <c r="F165" s="680">
        <v>3555</v>
      </c>
      <c r="G165" s="680">
        <v>64</v>
      </c>
      <c r="H165" s="680">
        <v>66</v>
      </c>
      <c r="I165" s="681">
        <v>33.299999999999997</v>
      </c>
    </row>
    <row r="166" spans="1:9" x14ac:dyDescent="0.35">
      <c r="A166" s="562"/>
      <c r="B166" s="562"/>
      <c r="C166" s="561" t="s">
        <v>1324</v>
      </c>
      <c r="D166" s="561" t="s">
        <v>74</v>
      </c>
      <c r="E166" s="26" t="s">
        <v>764</v>
      </c>
      <c r="F166" s="680">
        <v>2295</v>
      </c>
      <c r="G166" s="680">
        <v>68</v>
      </c>
      <c r="H166" s="680">
        <v>70</v>
      </c>
      <c r="I166" s="681">
        <v>34.200000000000003</v>
      </c>
    </row>
    <row r="167" spans="1:9" x14ac:dyDescent="0.35">
      <c r="A167" s="562"/>
      <c r="B167" s="562"/>
      <c r="C167" s="84"/>
      <c r="D167" s="84"/>
      <c r="E167" s="33"/>
      <c r="F167" s="680"/>
      <c r="G167" s="680"/>
      <c r="H167" s="680"/>
      <c r="I167" s="681"/>
    </row>
    <row r="168" spans="1:9" x14ac:dyDescent="0.35">
      <c r="A168" s="562"/>
      <c r="B168" s="562"/>
      <c r="C168" s="561">
        <v>41</v>
      </c>
      <c r="D168" s="561"/>
      <c r="E168" s="26" t="s">
        <v>765</v>
      </c>
      <c r="F168" s="680"/>
      <c r="G168" s="680"/>
      <c r="H168" s="680"/>
      <c r="I168" s="681"/>
    </row>
    <row r="169" spans="1:9" x14ac:dyDescent="0.35">
      <c r="A169" s="562"/>
      <c r="B169" s="562"/>
      <c r="C169" s="84" t="s">
        <v>1325</v>
      </c>
      <c r="D169" s="84" t="s">
        <v>766</v>
      </c>
      <c r="E169" s="33" t="s">
        <v>767</v>
      </c>
      <c r="F169" s="680">
        <v>1118</v>
      </c>
      <c r="G169" s="680">
        <v>72</v>
      </c>
      <c r="H169" s="680">
        <v>73</v>
      </c>
      <c r="I169" s="681">
        <v>35.1</v>
      </c>
    </row>
    <row r="170" spans="1:9" x14ac:dyDescent="0.35">
      <c r="A170" s="562"/>
      <c r="B170" s="562"/>
      <c r="C170" s="84" t="s">
        <v>1326</v>
      </c>
      <c r="D170" s="84" t="s">
        <v>768</v>
      </c>
      <c r="E170" s="33" t="s">
        <v>769</v>
      </c>
      <c r="F170" s="680">
        <v>1480</v>
      </c>
      <c r="G170" s="680">
        <v>69</v>
      </c>
      <c r="H170" s="680">
        <v>70</v>
      </c>
      <c r="I170" s="681">
        <v>34.799999999999997</v>
      </c>
    </row>
    <row r="171" spans="1:9" x14ac:dyDescent="0.35">
      <c r="A171" s="562"/>
      <c r="B171" s="562"/>
      <c r="C171" s="84" t="s">
        <v>1327</v>
      </c>
      <c r="D171" s="84" t="s">
        <v>770</v>
      </c>
      <c r="E171" s="33" t="s">
        <v>771</v>
      </c>
      <c r="F171" s="680">
        <v>1083</v>
      </c>
      <c r="G171" s="680">
        <v>73</v>
      </c>
      <c r="H171" s="680">
        <v>74</v>
      </c>
      <c r="I171" s="681">
        <v>35.9</v>
      </c>
    </row>
    <row r="172" spans="1:9" x14ac:dyDescent="0.35">
      <c r="A172" s="562"/>
      <c r="B172" s="562"/>
      <c r="C172" s="84" t="s">
        <v>1328</v>
      </c>
      <c r="D172" s="84" t="s">
        <v>772</v>
      </c>
      <c r="E172" s="33" t="s">
        <v>773</v>
      </c>
      <c r="F172" s="680">
        <v>1340</v>
      </c>
      <c r="G172" s="680">
        <v>72</v>
      </c>
      <c r="H172" s="680">
        <v>75</v>
      </c>
      <c r="I172" s="681">
        <v>35.799999999999997</v>
      </c>
    </row>
    <row r="173" spans="1:9" x14ac:dyDescent="0.35">
      <c r="A173" s="562"/>
      <c r="B173" s="562"/>
      <c r="C173" s="84" t="s">
        <v>1329</v>
      </c>
      <c r="D173" s="84" t="s">
        <v>774</v>
      </c>
      <c r="E173" s="33" t="s">
        <v>775</v>
      </c>
      <c r="F173" s="680">
        <v>1097</v>
      </c>
      <c r="G173" s="680">
        <v>76</v>
      </c>
      <c r="H173" s="680">
        <v>77</v>
      </c>
      <c r="I173" s="681">
        <v>36.6</v>
      </c>
    </row>
    <row r="174" spans="1:9" x14ac:dyDescent="0.35">
      <c r="A174" s="562"/>
      <c r="B174" s="562"/>
      <c r="C174" s="84" t="s">
        <v>1330</v>
      </c>
      <c r="D174" s="84" t="s">
        <v>776</v>
      </c>
      <c r="E174" s="33" t="s">
        <v>777</v>
      </c>
      <c r="F174" s="680">
        <v>1372</v>
      </c>
      <c r="G174" s="680">
        <v>76</v>
      </c>
      <c r="H174" s="680">
        <v>77</v>
      </c>
      <c r="I174" s="681">
        <v>36.200000000000003</v>
      </c>
    </row>
    <row r="175" spans="1:9" x14ac:dyDescent="0.35">
      <c r="A175" s="562"/>
      <c r="B175" s="562"/>
      <c r="C175" s="84" t="s">
        <v>1331</v>
      </c>
      <c r="D175" s="84" t="s">
        <v>778</v>
      </c>
      <c r="E175" s="33" t="s">
        <v>779</v>
      </c>
      <c r="F175" s="680">
        <v>932</v>
      </c>
      <c r="G175" s="680">
        <v>75</v>
      </c>
      <c r="H175" s="680">
        <v>77</v>
      </c>
      <c r="I175" s="681">
        <v>36.799999999999997</v>
      </c>
    </row>
    <row r="176" spans="1:9" x14ac:dyDescent="0.35">
      <c r="A176" s="562"/>
      <c r="B176" s="562"/>
      <c r="C176" s="84" t="s">
        <v>1332</v>
      </c>
      <c r="D176" s="84" t="s">
        <v>780</v>
      </c>
      <c r="E176" s="33" t="s">
        <v>781</v>
      </c>
      <c r="F176" s="680">
        <v>976</v>
      </c>
      <c r="G176" s="680">
        <v>73</v>
      </c>
      <c r="H176" s="680">
        <v>74</v>
      </c>
      <c r="I176" s="681">
        <v>35.4</v>
      </c>
    </row>
    <row r="177" spans="1:9" x14ac:dyDescent="0.35">
      <c r="A177" s="562"/>
      <c r="B177" s="562"/>
      <c r="C177" s="84"/>
      <c r="D177" s="84"/>
      <c r="E177" s="33"/>
      <c r="F177" s="680"/>
      <c r="G177" s="680"/>
      <c r="H177" s="680"/>
      <c r="I177" s="681"/>
    </row>
    <row r="178" spans="1:9" x14ac:dyDescent="0.35">
      <c r="A178" s="562"/>
      <c r="B178" s="562"/>
      <c r="C178" s="561">
        <v>44</v>
      </c>
      <c r="D178" s="561"/>
      <c r="E178" s="26" t="s">
        <v>321</v>
      </c>
      <c r="F178" s="680"/>
      <c r="G178" s="680"/>
      <c r="H178" s="680"/>
      <c r="I178" s="681"/>
    </row>
    <row r="179" spans="1:9" x14ac:dyDescent="0.35">
      <c r="A179" s="562"/>
      <c r="B179" s="562"/>
      <c r="C179" s="84" t="s">
        <v>1333</v>
      </c>
      <c r="D179" s="84" t="s">
        <v>782</v>
      </c>
      <c r="E179" s="33" t="s">
        <v>783</v>
      </c>
      <c r="F179" s="680">
        <v>696</v>
      </c>
      <c r="G179" s="680">
        <v>70</v>
      </c>
      <c r="H179" s="680">
        <v>71</v>
      </c>
      <c r="I179" s="681">
        <v>33.6</v>
      </c>
    </row>
    <row r="180" spans="1:9" x14ac:dyDescent="0.35">
      <c r="A180" s="562"/>
      <c r="B180" s="562"/>
      <c r="C180" s="84" t="s">
        <v>1334</v>
      </c>
      <c r="D180" s="84" t="s">
        <v>784</v>
      </c>
      <c r="E180" s="33" t="s">
        <v>785</v>
      </c>
      <c r="F180" s="680">
        <v>1596</v>
      </c>
      <c r="G180" s="680">
        <v>65</v>
      </c>
      <c r="H180" s="680">
        <v>68</v>
      </c>
      <c r="I180" s="681">
        <v>33.4</v>
      </c>
    </row>
    <row r="181" spans="1:9" x14ac:dyDescent="0.35">
      <c r="A181" s="562"/>
      <c r="B181" s="562"/>
      <c r="C181" s="84" t="s">
        <v>1335</v>
      </c>
      <c r="D181" s="84" t="s">
        <v>786</v>
      </c>
      <c r="E181" s="33" t="s">
        <v>787</v>
      </c>
      <c r="F181" s="680">
        <v>1348</v>
      </c>
      <c r="G181" s="680">
        <v>70</v>
      </c>
      <c r="H181" s="680">
        <v>72</v>
      </c>
      <c r="I181" s="681">
        <v>34.200000000000003</v>
      </c>
    </row>
    <row r="182" spans="1:9" x14ac:dyDescent="0.35">
      <c r="A182" s="562"/>
      <c r="B182" s="562"/>
      <c r="C182" s="84" t="s">
        <v>1336</v>
      </c>
      <c r="D182" s="84" t="s">
        <v>788</v>
      </c>
      <c r="E182" s="33" t="s">
        <v>789</v>
      </c>
      <c r="F182" s="680">
        <v>1222</v>
      </c>
      <c r="G182" s="680">
        <v>75</v>
      </c>
      <c r="H182" s="680">
        <v>76</v>
      </c>
      <c r="I182" s="681">
        <v>35.4</v>
      </c>
    </row>
    <row r="183" spans="1:9" x14ac:dyDescent="0.35">
      <c r="A183" s="562"/>
      <c r="B183" s="562"/>
      <c r="C183" s="84" t="s">
        <v>1337</v>
      </c>
      <c r="D183" s="84" t="s">
        <v>790</v>
      </c>
      <c r="E183" s="33" t="s">
        <v>791</v>
      </c>
      <c r="F183" s="680">
        <v>1617</v>
      </c>
      <c r="G183" s="680">
        <v>73</v>
      </c>
      <c r="H183" s="680">
        <v>75</v>
      </c>
      <c r="I183" s="681">
        <v>34.6</v>
      </c>
    </row>
    <row r="184" spans="1:9" x14ac:dyDescent="0.35">
      <c r="A184" s="562"/>
      <c r="B184" s="562"/>
      <c r="C184" s="84"/>
      <c r="D184" s="84"/>
      <c r="E184" s="33"/>
      <c r="F184" s="680"/>
      <c r="G184" s="680"/>
      <c r="H184" s="680"/>
      <c r="I184" s="681"/>
    </row>
    <row r="185" spans="1:9" x14ac:dyDescent="0.35">
      <c r="A185" s="562"/>
      <c r="B185" s="562"/>
      <c r="C185" s="561" t="s">
        <v>1338</v>
      </c>
      <c r="D185" s="561"/>
      <c r="E185" s="26" t="s">
        <v>793</v>
      </c>
      <c r="F185" s="680"/>
      <c r="G185" s="680"/>
      <c r="H185" s="680"/>
      <c r="I185" s="681"/>
    </row>
    <row r="186" spans="1:9" x14ac:dyDescent="0.35">
      <c r="A186" s="562"/>
      <c r="B186" s="562"/>
      <c r="C186" s="84" t="s">
        <v>1339</v>
      </c>
      <c r="D186" s="84" t="s">
        <v>65</v>
      </c>
      <c r="E186" s="33" t="s">
        <v>310</v>
      </c>
      <c r="F186" s="680">
        <v>16770</v>
      </c>
      <c r="G186" s="680">
        <v>64</v>
      </c>
      <c r="H186" s="680">
        <v>66</v>
      </c>
      <c r="I186" s="681">
        <v>33.1</v>
      </c>
    </row>
    <row r="187" spans="1:9" x14ac:dyDescent="0.35">
      <c r="A187" s="562"/>
      <c r="B187" s="562"/>
      <c r="C187" s="84" t="s">
        <v>1340</v>
      </c>
      <c r="D187" s="84" t="s">
        <v>66</v>
      </c>
      <c r="E187" s="33" t="s">
        <v>311</v>
      </c>
      <c r="F187" s="680">
        <v>4590</v>
      </c>
      <c r="G187" s="680">
        <v>65</v>
      </c>
      <c r="H187" s="680">
        <v>66</v>
      </c>
      <c r="I187" s="681">
        <v>32.700000000000003</v>
      </c>
    </row>
    <row r="188" spans="1:9" x14ac:dyDescent="0.35">
      <c r="A188" s="562"/>
      <c r="B188" s="562"/>
      <c r="C188" s="84" t="s">
        <v>1341</v>
      </c>
      <c r="D188" s="84" t="s">
        <v>67</v>
      </c>
      <c r="E188" s="33" t="s">
        <v>794</v>
      </c>
      <c r="F188" s="680">
        <v>3976</v>
      </c>
      <c r="G188" s="680">
        <v>62</v>
      </c>
      <c r="H188" s="680">
        <v>65</v>
      </c>
      <c r="I188" s="681">
        <v>33.5</v>
      </c>
    </row>
    <row r="189" spans="1:9" x14ac:dyDescent="0.35">
      <c r="A189" s="562"/>
      <c r="B189" s="562"/>
      <c r="C189" s="84" t="s">
        <v>1342</v>
      </c>
      <c r="D189" s="84" t="s">
        <v>69</v>
      </c>
      <c r="E189" s="33" t="s">
        <v>795</v>
      </c>
      <c r="F189" s="680">
        <v>4966</v>
      </c>
      <c r="G189" s="680">
        <v>61</v>
      </c>
      <c r="H189" s="680">
        <v>64</v>
      </c>
      <c r="I189" s="681">
        <v>32.299999999999997</v>
      </c>
    </row>
    <row r="190" spans="1:9" x14ac:dyDescent="0.35">
      <c r="A190" s="562"/>
      <c r="B190" s="562"/>
      <c r="C190" s="84" t="s">
        <v>1343</v>
      </c>
      <c r="D190" s="84" t="s">
        <v>71</v>
      </c>
      <c r="E190" s="33" t="s">
        <v>316</v>
      </c>
      <c r="F190" s="680">
        <v>2734</v>
      </c>
      <c r="G190" s="680">
        <v>69</v>
      </c>
      <c r="H190" s="680">
        <v>72</v>
      </c>
      <c r="I190" s="681">
        <v>34.799999999999997</v>
      </c>
    </row>
    <row r="191" spans="1:9" x14ac:dyDescent="0.35">
      <c r="A191" s="562"/>
      <c r="B191" s="562"/>
      <c r="C191" s="84" t="s">
        <v>1344</v>
      </c>
      <c r="D191" s="84" t="s">
        <v>75</v>
      </c>
      <c r="E191" s="33" t="s">
        <v>320</v>
      </c>
      <c r="F191" s="680">
        <v>3919</v>
      </c>
      <c r="G191" s="680">
        <v>62</v>
      </c>
      <c r="H191" s="680">
        <v>66</v>
      </c>
      <c r="I191" s="681">
        <v>32.1</v>
      </c>
    </row>
    <row r="192" spans="1:9" x14ac:dyDescent="0.35">
      <c r="A192" s="562"/>
      <c r="B192" s="562"/>
      <c r="C192" s="84" t="s">
        <v>1345</v>
      </c>
      <c r="D192" s="84" t="s">
        <v>77</v>
      </c>
      <c r="E192" s="33" t="s">
        <v>322</v>
      </c>
      <c r="F192" s="680">
        <v>3626</v>
      </c>
      <c r="G192" s="680">
        <v>62</v>
      </c>
      <c r="H192" s="680">
        <v>66</v>
      </c>
      <c r="I192" s="681">
        <v>32.700000000000003</v>
      </c>
    </row>
    <row r="193" spans="1:9" x14ac:dyDescent="0.35">
      <c r="A193" s="562"/>
      <c r="B193" s="562"/>
      <c r="C193" s="84"/>
      <c r="D193" s="84"/>
      <c r="E193" s="33"/>
      <c r="F193" s="680"/>
      <c r="G193" s="680"/>
      <c r="H193" s="680"/>
      <c r="I193" s="681"/>
    </row>
    <row r="194" spans="1:9" x14ac:dyDescent="0.35">
      <c r="A194" s="562"/>
      <c r="B194" s="562"/>
      <c r="C194" s="561">
        <v>47</v>
      </c>
      <c r="D194" s="561"/>
      <c r="E194" s="26" t="s">
        <v>796</v>
      </c>
      <c r="F194" s="680"/>
      <c r="G194" s="680"/>
      <c r="H194" s="680"/>
      <c r="I194" s="681"/>
    </row>
    <row r="195" spans="1:9" x14ac:dyDescent="0.35">
      <c r="A195" s="562"/>
      <c r="B195" s="562"/>
      <c r="C195" s="84" t="s">
        <v>1346</v>
      </c>
      <c r="D195" s="84" t="s">
        <v>797</v>
      </c>
      <c r="E195" s="33" t="s">
        <v>798</v>
      </c>
      <c r="F195" s="680">
        <v>1117</v>
      </c>
      <c r="G195" s="680">
        <v>71</v>
      </c>
      <c r="H195" s="680">
        <v>73</v>
      </c>
      <c r="I195" s="681">
        <v>35.200000000000003</v>
      </c>
    </row>
    <row r="196" spans="1:9" x14ac:dyDescent="0.35">
      <c r="A196" s="562"/>
      <c r="B196" s="562"/>
      <c r="C196" s="84" t="s">
        <v>1347</v>
      </c>
      <c r="D196" s="84" t="s">
        <v>799</v>
      </c>
      <c r="E196" s="33" t="s">
        <v>800</v>
      </c>
      <c r="F196" s="680">
        <v>734</v>
      </c>
      <c r="G196" s="680">
        <v>71</v>
      </c>
      <c r="H196" s="680">
        <v>72</v>
      </c>
      <c r="I196" s="681">
        <v>34.200000000000003</v>
      </c>
    </row>
    <row r="197" spans="1:9" x14ac:dyDescent="0.35">
      <c r="A197" s="562"/>
      <c r="B197" s="562"/>
      <c r="C197" s="84" t="s">
        <v>1348</v>
      </c>
      <c r="D197" s="84" t="s">
        <v>801</v>
      </c>
      <c r="E197" s="33" t="s">
        <v>802</v>
      </c>
      <c r="F197" s="680">
        <v>1179</v>
      </c>
      <c r="G197" s="680">
        <v>66</v>
      </c>
      <c r="H197" s="680">
        <v>66</v>
      </c>
      <c r="I197" s="681">
        <v>34.299999999999997</v>
      </c>
    </row>
    <row r="198" spans="1:9" x14ac:dyDescent="0.35">
      <c r="A198" s="562"/>
      <c r="B198" s="562"/>
      <c r="C198" s="84" t="s">
        <v>1349</v>
      </c>
      <c r="D198" s="84" t="s">
        <v>803</v>
      </c>
      <c r="E198" s="33" t="s">
        <v>804</v>
      </c>
      <c r="F198" s="680">
        <v>1240</v>
      </c>
      <c r="G198" s="680">
        <v>69</v>
      </c>
      <c r="H198" s="680">
        <v>70</v>
      </c>
      <c r="I198" s="681">
        <v>34.299999999999997</v>
      </c>
    </row>
    <row r="199" spans="1:9" x14ac:dyDescent="0.35">
      <c r="A199" s="562"/>
      <c r="B199" s="562"/>
      <c r="C199" s="84" t="s">
        <v>1350</v>
      </c>
      <c r="D199" s="84" t="s">
        <v>805</v>
      </c>
      <c r="E199" s="33" t="s">
        <v>806</v>
      </c>
      <c r="F199" s="680">
        <v>1336</v>
      </c>
      <c r="G199" s="680">
        <v>69</v>
      </c>
      <c r="H199" s="680">
        <v>71</v>
      </c>
      <c r="I199" s="681">
        <v>34.4</v>
      </c>
    </row>
    <row r="200" spans="1:9" x14ac:dyDescent="0.35">
      <c r="A200" s="562"/>
      <c r="B200" s="562"/>
      <c r="C200" s="84" t="s">
        <v>1351</v>
      </c>
      <c r="D200" s="84" t="s">
        <v>807</v>
      </c>
      <c r="E200" s="33" t="s">
        <v>808</v>
      </c>
      <c r="F200" s="680">
        <v>1077</v>
      </c>
      <c r="G200" s="680">
        <v>66</v>
      </c>
      <c r="H200" s="680">
        <v>68</v>
      </c>
      <c r="I200" s="681">
        <v>33.5</v>
      </c>
    </row>
    <row r="201" spans="1:9" x14ac:dyDescent="0.35">
      <c r="A201" s="562"/>
      <c r="B201" s="562"/>
      <c r="C201" s="84"/>
      <c r="D201" s="84"/>
      <c r="E201" s="33"/>
      <c r="F201" s="680"/>
      <c r="G201" s="680"/>
      <c r="H201" s="680"/>
      <c r="I201" s="681"/>
    </row>
    <row r="202" spans="1:9" x14ac:dyDescent="0.35">
      <c r="A202" s="561" t="s">
        <v>587</v>
      </c>
      <c r="B202" s="26" t="s">
        <v>1352</v>
      </c>
      <c r="C202" s="562"/>
      <c r="D202" s="562"/>
      <c r="E202" s="562"/>
      <c r="F202" s="680">
        <v>74858</v>
      </c>
      <c r="G202" s="680">
        <v>69</v>
      </c>
      <c r="H202" s="680">
        <v>71</v>
      </c>
      <c r="I202" s="681">
        <v>34.5</v>
      </c>
    </row>
    <row r="203" spans="1:9" x14ac:dyDescent="0.35">
      <c r="A203" s="562"/>
      <c r="B203" s="562"/>
      <c r="C203" s="561"/>
      <c r="D203" s="561"/>
      <c r="E203" s="26"/>
      <c r="F203" s="680"/>
      <c r="G203" s="680"/>
      <c r="H203" s="680"/>
      <c r="I203" s="681"/>
    </row>
    <row r="204" spans="1:9" x14ac:dyDescent="0.35">
      <c r="A204" s="562"/>
      <c r="B204" s="562"/>
      <c r="C204" s="561" t="s">
        <v>1353</v>
      </c>
      <c r="D204" s="561" t="s">
        <v>80</v>
      </c>
      <c r="E204" s="26" t="s">
        <v>1354</v>
      </c>
      <c r="F204" s="680">
        <v>2288</v>
      </c>
      <c r="G204" s="680">
        <v>64</v>
      </c>
      <c r="H204" s="680">
        <v>67</v>
      </c>
      <c r="I204" s="681">
        <v>33.1</v>
      </c>
    </row>
    <row r="205" spans="1:9" x14ac:dyDescent="0.35">
      <c r="A205" s="562"/>
      <c r="B205" s="562"/>
      <c r="C205" s="561" t="s">
        <v>1355</v>
      </c>
      <c r="D205" s="561" t="s">
        <v>81</v>
      </c>
      <c r="E205" s="26" t="s">
        <v>1356</v>
      </c>
      <c r="F205" s="680">
        <v>3556</v>
      </c>
      <c r="G205" s="680">
        <v>69</v>
      </c>
      <c r="H205" s="680">
        <v>71</v>
      </c>
      <c r="I205" s="681">
        <v>34.1</v>
      </c>
    </row>
    <row r="206" spans="1:9" x14ac:dyDescent="0.35">
      <c r="A206" s="562"/>
      <c r="B206" s="562"/>
      <c r="C206" s="561" t="s">
        <v>1357</v>
      </c>
      <c r="D206" s="561" t="s">
        <v>85</v>
      </c>
      <c r="E206" s="26" t="s">
        <v>811</v>
      </c>
      <c r="F206" s="680">
        <v>3399</v>
      </c>
      <c r="G206" s="680">
        <v>66</v>
      </c>
      <c r="H206" s="680">
        <v>68</v>
      </c>
      <c r="I206" s="681">
        <v>33.6</v>
      </c>
    </row>
    <row r="207" spans="1:9" x14ac:dyDescent="0.35">
      <c r="A207" s="562"/>
      <c r="B207" s="562"/>
      <c r="C207" s="561" t="s">
        <v>1358</v>
      </c>
      <c r="D207" s="561" t="s">
        <v>87</v>
      </c>
      <c r="E207" s="26" t="s">
        <v>812</v>
      </c>
      <c r="F207" s="680">
        <v>3178</v>
      </c>
      <c r="G207" s="680">
        <v>60</v>
      </c>
      <c r="H207" s="680">
        <v>63</v>
      </c>
      <c r="I207" s="681">
        <v>34</v>
      </c>
    </row>
    <row r="208" spans="1:9" x14ac:dyDescent="0.35">
      <c r="A208" s="562"/>
      <c r="B208" s="562"/>
      <c r="C208" s="561" t="s">
        <v>1359</v>
      </c>
      <c r="D208" s="561" t="s">
        <v>88</v>
      </c>
      <c r="E208" s="26" t="s">
        <v>1360</v>
      </c>
      <c r="F208" s="680">
        <v>2207</v>
      </c>
      <c r="G208" s="680">
        <v>73</v>
      </c>
      <c r="H208" s="680">
        <v>74</v>
      </c>
      <c r="I208" s="681">
        <v>36.200000000000003</v>
      </c>
    </row>
    <row r="209" spans="1:9" x14ac:dyDescent="0.35">
      <c r="A209" s="562"/>
      <c r="B209" s="562"/>
      <c r="C209" s="561" t="s">
        <v>1361</v>
      </c>
      <c r="D209" s="561" t="s">
        <v>90</v>
      </c>
      <c r="E209" s="26" t="s">
        <v>814</v>
      </c>
      <c r="F209" s="680">
        <v>2584</v>
      </c>
      <c r="G209" s="680">
        <v>74</v>
      </c>
      <c r="H209" s="680">
        <v>75</v>
      </c>
      <c r="I209" s="681">
        <v>34.200000000000003</v>
      </c>
    </row>
    <row r="210" spans="1:9" x14ac:dyDescent="0.35">
      <c r="A210" s="562"/>
      <c r="B210" s="562"/>
      <c r="C210" s="84"/>
      <c r="D210" s="84"/>
      <c r="E210" s="33"/>
      <c r="F210" s="680"/>
      <c r="G210" s="680"/>
      <c r="H210" s="680"/>
      <c r="I210" s="681"/>
    </row>
    <row r="211" spans="1:9" x14ac:dyDescent="0.35">
      <c r="A211" s="562"/>
      <c r="B211" s="562"/>
      <c r="C211" s="561">
        <v>12</v>
      </c>
      <c r="D211" s="561"/>
      <c r="E211" s="26" t="s">
        <v>815</v>
      </c>
      <c r="F211" s="680"/>
      <c r="G211" s="680"/>
      <c r="H211" s="680"/>
      <c r="I211" s="681"/>
    </row>
    <row r="212" spans="1:9" x14ac:dyDescent="0.35">
      <c r="A212" s="562"/>
      <c r="B212" s="562"/>
      <c r="C212" s="84" t="s">
        <v>1362</v>
      </c>
      <c r="D212" s="84" t="s">
        <v>816</v>
      </c>
      <c r="E212" s="33" t="s">
        <v>817</v>
      </c>
      <c r="F212" s="680">
        <v>1246</v>
      </c>
      <c r="G212" s="680">
        <v>68</v>
      </c>
      <c r="H212" s="680">
        <v>70</v>
      </c>
      <c r="I212" s="681">
        <v>34</v>
      </c>
    </row>
    <row r="213" spans="1:9" x14ac:dyDescent="0.35">
      <c r="A213" s="562"/>
      <c r="B213" s="562"/>
      <c r="C213" s="84" t="s">
        <v>1363</v>
      </c>
      <c r="D213" s="84" t="s">
        <v>818</v>
      </c>
      <c r="E213" s="33" t="s">
        <v>819</v>
      </c>
      <c r="F213" s="680">
        <v>1075</v>
      </c>
      <c r="G213" s="680">
        <v>70</v>
      </c>
      <c r="H213" s="680">
        <v>72</v>
      </c>
      <c r="I213" s="681">
        <v>34</v>
      </c>
    </row>
    <row r="214" spans="1:9" x14ac:dyDescent="0.35">
      <c r="A214" s="562"/>
      <c r="B214" s="562"/>
      <c r="C214" s="84" t="s">
        <v>1364</v>
      </c>
      <c r="D214" s="84" t="s">
        <v>820</v>
      </c>
      <c r="E214" s="33" t="s">
        <v>821</v>
      </c>
      <c r="F214" s="680">
        <v>1219</v>
      </c>
      <c r="G214" s="680">
        <v>61</v>
      </c>
      <c r="H214" s="680">
        <v>64</v>
      </c>
      <c r="I214" s="681">
        <v>32.4</v>
      </c>
    </row>
    <row r="215" spans="1:9" x14ac:dyDescent="0.35">
      <c r="A215" s="562"/>
      <c r="B215" s="562"/>
      <c r="C215" s="84" t="s">
        <v>1365</v>
      </c>
      <c r="D215" s="84" t="s">
        <v>822</v>
      </c>
      <c r="E215" s="33" t="s">
        <v>823</v>
      </c>
      <c r="F215" s="680">
        <v>2095</v>
      </c>
      <c r="G215" s="680">
        <v>68</v>
      </c>
      <c r="H215" s="680">
        <v>71</v>
      </c>
      <c r="I215" s="681">
        <v>34.200000000000003</v>
      </c>
    </row>
    <row r="216" spans="1:9" x14ac:dyDescent="0.35">
      <c r="A216" s="562"/>
      <c r="B216" s="562"/>
      <c r="C216" s="84" t="s">
        <v>1366</v>
      </c>
      <c r="D216" s="84" t="s">
        <v>824</v>
      </c>
      <c r="E216" s="33" t="s">
        <v>825</v>
      </c>
      <c r="F216" s="680">
        <v>1923</v>
      </c>
      <c r="G216" s="680">
        <v>73</v>
      </c>
      <c r="H216" s="680">
        <v>74</v>
      </c>
      <c r="I216" s="681">
        <v>35.5</v>
      </c>
    </row>
    <row r="217" spans="1:9" x14ac:dyDescent="0.35">
      <c r="A217" s="562"/>
      <c r="B217" s="562"/>
      <c r="C217" s="84"/>
      <c r="D217" s="84"/>
      <c r="E217" s="33"/>
      <c r="F217" s="680"/>
      <c r="G217" s="680"/>
      <c r="H217" s="680"/>
      <c r="I217" s="681"/>
    </row>
    <row r="218" spans="1:9" x14ac:dyDescent="0.35">
      <c r="A218" s="562"/>
      <c r="B218" s="562"/>
      <c r="C218" s="561">
        <v>22</v>
      </c>
      <c r="D218" s="561"/>
      <c r="E218" s="26" t="s">
        <v>826</v>
      </c>
      <c r="F218" s="680"/>
      <c r="G218" s="680"/>
      <c r="H218" s="680"/>
      <c r="I218" s="681"/>
    </row>
    <row r="219" spans="1:9" x14ac:dyDescent="0.35">
      <c r="A219" s="562"/>
      <c r="B219" s="562"/>
      <c r="C219" s="84" t="s">
        <v>1367</v>
      </c>
      <c r="D219" s="84" t="s">
        <v>827</v>
      </c>
      <c r="E219" s="33" t="s">
        <v>828</v>
      </c>
      <c r="F219" s="680">
        <v>2537</v>
      </c>
      <c r="G219" s="680">
        <v>70</v>
      </c>
      <c r="H219" s="680">
        <v>71</v>
      </c>
      <c r="I219" s="681">
        <v>34.200000000000003</v>
      </c>
    </row>
    <row r="220" spans="1:9" x14ac:dyDescent="0.35">
      <c r="A220" s="562"/>
      <c r="B220" s="562"/>
      <c r="C220" s="84" t="s">
        <v>1368</v>
      </c>
      <c r="D220" s="84" t="s">
        <v>829</v>
      </c>
      <c r="E220" s="33" t="s">
        <v>830</v>
      </c>
      <c r="F220" s="680">
        <v>1734</v>
      </c>
      <c r="G220" s="680">
        <v>72</v>
      </c>
      <c r="H220" s="680">
        <v>74</v>
      </c>
      <c r="I220" s="681">
        <v>34.9</v>
      </c>
    </row>
    <row r="221" spans="1:9" x14ac:dyDescent="0.35">
      <c r="A221" s="562"/>
      <c r="B221" s="562"/>
      <c r="C221" s="84" t="s">
        <v>1369</v>
      </c>
      <c r="D221" s="84" t="s">
        <v>831</v>
      </c>
      <c r="E221" s="33" t="s">
        <v>832</v>
      </c>
      <c r="F221" s="680">
        <v>840</v>
      </c>
      <c r="G221" s="680">
        <v>77</v>
      </c>
      <c r="H221" s="680">
        <v>78</v>
      </c>
      <c r="I221" s="681">
        <v>37.1</v>
      </c>
    </row>
    <row r="222" spans="1:9" x14ac:dyDescent="0.35">
      <c r="A222" s="562"/>
      <c r="B222" s="562"/>
      <c r="C222" s="84" t="s">
        <v>1370</v>
      </c>
      <c r="D222" s="84" t="s">
        <v>833</v>
      </c>
      <c r="E222" s="33" t="s">
        <v>834</v>
      </c>
      <c r="F222" s="680">
        <v>912</v>
      </c>
      <c r="G222" s="680">
        <v>70</v>
      </c>
      <c r="H222" s="680">
        <v>73</v>
      </c>
      <c r="I222" s="681">
        <v>34.299999999999997</v>
      </c>
    </row>
    <row r="223" spans="1:9" x14ac:dyDescent="0.35">
      <c r="A223" s="562"/>
      <c r="B223" s="562"/>
      <c r="C223" s="84" t="s">
        <v>1371</v>
      </c>
      <c r="D223" s="84" t="s">
        <v>835</v>
      </c>
      <c r="E223" s="33" t="s">
        <v>836</v>
      </c>
      <c r="F223" s="680">
        <v>2014</v>
      </c>
      <c r="G223" s="680">
        <v>74</v>
      </c>
      <c r="H223" s="680">
        <v>75</v>
      </c>
      <c r="I223" s="681">
        <v>35.799999999999997</v>
      </c>
    </row>
    <row r="224" spans="1:9" x14ac:dyDescent="0.35">
      <c r="A224" s="562"/>
      <c r="B224" s="562"/>
      <c r="C224" s="84" t="s">
        <v>1372</v>
      </c>
      <c r="D224" s="84" t="s">
        <v>837</v>
      </c>
      <c r="E224" s="33" t="s">
        <v>838</v>
      </c>
      <c r="F224" s="680">
        <v>2375</v>
      </c>
      <c r="G224" s="680">
        <v>71</v>
      </c>
      <c r="H224" s="680">
        <v>72</v>
      </c>
      <c r="I224" s="681">
        <v>34.700000000000003</v>
      </c>
    </row>
    <row r="225" spans="1:9" x14ac:dyDescent="0.35">
      <c r="A225" s="562"/>
      <c r="B225" s="562"/>
      <c r="C225" s="84" t="s">
        <v>1373</v>
      </c>
      <c r="D225" s="84" t="s">
        <v>839</v>
      </c>
      <c r="E225" s="33" t="s">
        <v>840</v>
      </c>
      <c r="F225" s="680">
        <v>1488</v>
      </c>
      <c r="G225" s="680">
        <v>72</v>
      </c>
      <c r="H225" s="680">
        <v>73</v>
      </c>
      <c r="I225" s="681">
        <v>35.299999999999997</v>
      </c>
    </row>
    <row r="226" spans="1:9" x14ac:dyDescent="0.35">
      <c r="A226" s="562"/>
      <c r="B226" s="562"/>
      <c r="C226" s="84" t="s">
        <v>1374</v>
      </c>
      <c r="D226" s="84" t="s">
        <v>841</v>
      </c>
      <c r="E226" s="33" t="s">
        <v>842</v>
      </c>
      <c r="F226" s="680">
        <v>1287</v>
      </c>
      <c r="G226" s="680">
        <v>69</v>
      </c>
      <c r="H226" s="680">
        <v>72</v>
      </c>
      <c r="I226" s="681">
        <v>35.299999999999997</v>
      </c>
    </row>
    <row r="227" spans="1:9" x14ac:dyDescent="0.35">
      <c r="A227" s="562"/>
      <c r="B227" s="562"/>
      <c r="C227" s="84" t="s">
        <v>1375</v>
      </c>
      <c r="D227" s="84" t="s">
        <v>843</v>
      </c>
      <c r="E227" s="33" t="s">
        <v>844</v>
      </c>
      <c r="F227" s="680">
        <v>624</v>
      </c>
      <c r="G227" s="680">
        <v>74</v>
      </c>
      <c r="H227" s="680">
        <v>75</v>
      </c>
      <c r="I227" s="681">
        <v>35.5</v>
      </c>
    </row>
    <row r="228" spans="1:9" x14ac:dyDescent="0.35">
      <c r="A228" s="562"/>
      <c r="B228" s="562"/>
      <c r="C228" s="84" t="s">
        <v>1376</v>
      </c>
      <c r="D228" s="84" t="s">
        <v>845</v>
      </c>
      <c r="E228" s="33" t="s">
        <v>846</v>
      </c>
      <c r="F228" s="680">
        <v>859</v>
      </c>
      <c r="G228" s="680">
        <v>76</v>
      </c>
      <c r="H228" s="680">
        <v>77</v>
      </c>
      <c r="I228" s="681">
        <v>36.6</v>
      </c>
    </row>
    <row r="229" spans="1:9" x14ac:dyDescent="0.35">
      <c r="A229" s="562"/>
      <c r="B229" s="562"/>
      <c r="C229" s="84" t="s">
        <v>1377</v>
      </c>
      <c r="D229" s="84" t="s">
        <v>847</v>
      </c>
      <c r="E229" s="33" t="s">
        <v>848</v>
      </c>
      <c r="F229" s="680">
        <v>1548</v>
      </c>
      <c r="G229" s="680">
        <v>67</v>
      </c>
      <c r="H229" s="680">
        <v>70</v>
      </c>
      <c r="I229" s="681">
        <v>34.299999999999997</v>
      </c>
    </row>
    <row r="230" spans="1:9" x14ac:dyDescent="0.35">
      <c r="A230" s="562"/>
      <c r="B230" s="562"/>
      <c r="C230" s="84" t="s">
        <v>1378</v>
      </c>
      <c r="D230" s="84" t="s">
        <v>849</v>
      </c>
      <c r="E230" s="33" t="s">
        <v>850</v>
      </c>
      <c r="F230" s="680">
        <v>979</v>
      </c>
      <c r="G230" s="680">
        <v>76</v>
      </c>
      <c r="H230" s="680">
        <v>77</v>
      </c>
      <c r="I230" s="681">
        <v>36.799999999999997</v>
      </c>
    </row>
    <row r="231" spans="1:9" x14ac:dyDescent="0.35">
      <c r="A231" s="562"/>
      <c r="B231" s="562"/>
      <c r="C231" s="84"/>
      <c r="D231" s="84"/>
      <c r="E231" s="33"/>
      <c r="F231" s="680"/>
      <c r="G231" s="680"/>
      <c r="H231" s="680"/>
      <c r="I231" s="681"/>
    </row>
    <row r="232" spans="1:9" x14ac:dyDescent="0.35">
      <c r="A232" s="562"/>
      <c r="B232" s="562"/>
      <c r="C232" s="561">
        <v>26</v>
      </c>
      <c r="D232" s="561"/>
      <c r="E232" s="26" t="s">
        <v>329</v>
      </c>
      <c r="F232" s="680"/>
      <c r="G232" s="680"/>
      <c r="H232" s="680"/>
      <c r="I232" s="681"/>
    </row>
    <row r="233" spans="1:9" x14ac:dyDescent="0.35">
      <c r="A233" s="562"/>
      <c r="B233" s="562"/>
      <c r="C233" s="84" t="s">
        <v>1379</v>
      </c>
      <c r="D233" s="84" t="s">
        <v>851</v>
      </c>
      <c r="E233" s="33" t="s">
        <v>852</v>
      </c>
      <c r="F233" s="680">
        <v>1236</v>
      </c>
      <c r="G233" s="680">
        <v>72</v>
      </c>
      <c r="H233" s="680">
        <v>73</v>
      </c>
      <c r="I233" s="681">
        <v>34.4</v>
      </c>
    </row>
    <row r="234" spans="1:9" x14ac:dyDescent="0.35">
      <c r="A234" s="562"/>
      <c r="B234" s="562"/>
      <c r="C234" s="84" t="s">
        <v>1380</v>
      </c>
      <c r="D234" s="84" t="s">
        <v>853</v>
      </c>
      <c r="E234" s="33" t="s">
        <v>854</v>
      </c>
      <c r="F234" s="680">
        <v>1834</v>
      </c>
      <c r="G234" s="680">
        <v>69</v>
      </c>
      <c r="H234" s="680">
        <v>71</v>
      </c>
      <c r="I234" s="681">
        <v>35.200000000000003</v>
      </c>
    </row>
    <row r="235" spans="1:9" x14ac:dyDescent="0.35">
      <c r="A235" s="562"/>
      <c r="B235" s="562"/>
      <c r="C235" s="84" t="s">
        <v>1381</v>
      </c>
      <c r="D235" s="686" t="s">
        <v>1088</v>
      </c>
      <c r="E235" s="687" t="s">
        <v>1382</v>
      </c>
      <c r="F235" s="680">
        <v>1716</v>
      </c>
      <c r="G235" s="680">
        <v>73</v>
      </c>
      <c r="H235" s="680">
        <v>75</v>
      </c>
      <c r="I235" s="681">
        <v>36</v>
      </c>
    </row>
    <row r="236" spans="1:9" x14ac:dyDescent="0.35">
      <c r="A236" s="562"/>
      <c r="B236" s="562"/>
      <c r="C236" s="84" t="s">
        <v>1383</v>
      </c>
      <c r="D236" s="84" t="s">
        <v>855</v>
      </c>
      <c r="E236" s="33" t="s">
        <v>856</v>
      </c>
      <c r="F236" s="680">
        <v>1269</v>
      </c>
      <c r="G236" s="680">
        <v>69</v>
      </c>
      <c r="H236" s="680">
        <v>71</v>
      </c>
      <c r="I236" s="681">
        <v>35.200000000000003</v>
      </c>
    </row>
    <row r="237" spans="1:9" x14ac:dyDescent="0.35">
      <c r="A237" s="562"/>
      <c r="B237" s="562"/>
      <c r="C237" s="84" t="s">
        <v>1384</v>
      </c>
      <c r="D237" s="84" t="s">
        <v>857</v>
      </c>
      <c r="E237" s="33" t="s">
        <v>858</v>
      </c>
      <c r="F237" s="680">
        <v>1683</v>
      </c>
      <c r="G237" s="680">
        <v>71</v>
      </c>
      <c r="H237" s="680">
        <v>73</v>
      </c>
      <c r="I237" s="681">
        <v>35.700000000000003</v>
      </c>
    </row>
    <row r="238" spans="1:9" x14ac:dyDescent="0.35">
      <c r="A238" s="562"/>
      <c r="B238" s="562"/>
      <c r="C238" s="84" t="s">
        <v>1385</v>
      </c>
      <c r="D238" s="84" t="s">
        <v>1089</v>
      </c>
      <c r="E238" s="33" t="s">
        <v>1386</v>
      </c>
      <c r="F238" s="680">
        <v>2009</v>
      </c>
      <c r="G238" s="680">
        <v>74</v>
      </c>
      <c r="H238" s="680">
        <v>77</v>
      </c>
      <c r="I238" s="681">
        <v>36.700000000000003</v>
      </c>
    </row>
    <row r="239" spans="1:9" x14ac:dyDescent="0.35">
      <c r="A239" s="562"/>
      <c r="B239" s="562"/>
      <c r="C239" s="84" t="s">
        <v>1387</v>
      </c>
      <c r="D239" s="688" t="s">
        <v>1090</v>
      </c>
      <c r="E239" s="689" t="s">
        <v>1388</v>
      </c>
      <c r="F239" s="680">
        <v>1270</v>
      </c>
      <c r="G239" s="680">
        <v>68</v>
      </c>
      <c r="H239" s="680">
        <v>70</v>
      </c>
      <c r="I239" s="681">
        <v>34</v>
      </c>
    </row>
    <row r="240" spans="1:9" x14ac:dyDescent="0.35">
      <c r="A240" s="562"/>
      <c r="B240" s="562"/>
      <c r="C240" s="84" t="s">
        <v>1389</v>
      </c>
      <c r="D240" s="84" t="s">
        <v>859</v>
      </c>
      <c r="E240" s="33" t="s">
        <v>860</v>
      </c>
      <c r="F240" s="680">
        <v>1084</v>
      </c>
      <c r="G240" s="680">
        <v>71</v>
      </c>
      <c r="H240" s="680">
        <v>72</v>
      </c>
      <c r="I240" s="681">
        <v>35.700000000000003</v>
      </c>
    </row>
    <row r="241" spans="1:9" x14ac:dyDescent="0.35">
      <c r="A241" s="562"/>
      <c r="B241" s="562"/>
      <c r="C241" s="84" t="s">
        <v>1390</v>
      </c>
      <c r="D241" s="84" t="s">
        <v>861</v>
      </c>
      <c r="E241" s="33" t="s">
        <v>862</v>
      </c>
      <c r="F241" s="680">
        <v>1388</v>
      </c>
      <c r="G241" s="680">
        <v>65</v>
      </c>
      <c r="H241" s="680">
        <v>67</v>
      </c>
      <c r="I241" s="681">
        <v>34.1</v>
      </c>
    </row>
    <row r="242" spans="1:9" x14ac:dyDescent="0.35">
      <c r="A242" s="562"/>
      <c r="B242" s="562"/>
      <c r="C242" s="84" t="s">
        <v>1391</v>
      </c>
      <c r="D242" s="84" t="s">
        <v>1091</v>
      </c>
      <c r="E242" s="33" t="s">
        <v>1392</v>
      </c>
      <c r="F242" s="680">
        <v>1390</v>
      </c>
      <c r="G242" s="680">
        <v>71</v>
      </c>
      <c r="H242" s="680">
        <v>72</v>
      </c>
      <c r="I242" s="681">
        <v>35.4</v>
      </c>
    </row>
    <row r="243" spans="1:9" x14ac:dyDescent="0.35">
      <c r="A243" s="562"/>
      <c r="B243" s="562"/>
      <c r="C243" s="84"/>
      <c r="D243" s="84"/>
      <c r="E243" s="33"/>
      <c r="F243" s="680"/>
      <c r="G243" s="680"/>
      <c r="H243" s="680"/>
      <c r="I243" s="681"/>
    </row>
    <row r="244" spans="1:9" x14ac:dyDescent="0.35">
      <c r="A244" s="562"/>
      <c r="B244" s="562"/>
      <c r="C244" s="561">
        <v>33</v>
      </c>
      <c r="D244" s="561"/>
      <c r="E244" s="26" t="s">
        <v>331</v>
      </c>
      <c r="F244" s="680"/>
      <c r="G244" s="680"/>
      <c r="H244" s="680"/>
      <c r="I244" s="681"/>
    </row>
    <row r="245" spans="1:9" x14ac:dyDescent="0.35">
      <c r="A245" s="562"/>
      <c r="B245" s="562"/>
      <c r="C245" s="84" t="s">
        <v>1393</v>
      </c>
      <c r="D245" s="84" t="s">
        <v>863</v>
      </c>
      <c r="E245" s="33" t="s">
        <v>864</v>
      </c>
      <c r="F245" s="680">
        <v>1532</v>
      </c>
      <c r="G245" s="680">
        <v>66</v>
      </c>
      <c r="H245" s="680">
        <v>69</v>
      </c>
      <c r="I245" s="681">
        <v>32.299999999999997</v>
      </c>
    </row>
    <row r="246" spans="1:9" x14ac:dyDescent="0.35">
      <c r="A246" s="562"/>
      <c r="B246" s="562"/>
      <c r="C246" s="84" t="s">
        <v>1394</v>
      </c>
      <c r="D246" s="84" t="s">
        <v>865</v>
      </c>
      <c r="E246" s="33" t="s">
        <v>866</v>
      </c>
      <c r="F246" s="680">
        <v>1303</v>
      </c>
      <c r="G246" s="680">
        <v>76</v>
      </c>
      <c r="H246" s="680">
        <v>77</v>
      </c>
      <c r="I246" s="681">
        <v>34.4</v>
      </c>
    </row>
    <row r="247" spans="1:9" x14ac:dyDescent="0.35">
      <c r="A247" s="562"/>
      <c r="B247" s="562"/>
      <c r="C247" s="84" t="s">
        <v>1395</v>
      </c>
      <c r="D247" s="84" t="s">
        <v>867</v>
      </c>
      <c r="E247" s="33" t="s">
        <v>868</v>
      </c>
      <c r="F247" s="680">
        <v>1145</v>
      </c>
      <c r="G247" s="680">
        <v>62</v>
      </c>
      <c r="H247" s="680">
        <v>65</v>
      </c>
      <c r="I247" s="681">
        <v>32.1</v>
      </c>
    </row>
    <row r="248" spans="1:9" x14ac:dyDescent="0.35">
      <c r="A248" s="562"/>
      <c r="B248" s="562"/>
      <c r="C248" s="84" t="s">
        <v>1396</v>
      </c>
      <c r="D248" s="84" t="s">
        <v>869</v>
      </c>
      <c r="E248" s="33" t="s">
        <v>870</v>
      </c>
      <c r="F248" s="680">
        <v>1661</v>
      </c>
      <c r="G248" s="680">
        <v>68</v>
      </c>
      <c r="H248" s="680">
        <v>70</v>
      </c>
      <c r="I248" s="681">
        <v>33.200000000000003</v>
      </c>
    </row>
    <row r="249" spans="1:9" x14ac:dyDescent="0.35">
      <c r="A249" s="562"/>
      <c r="B249" s="562"/>
      <c r="C249" s="84" t="s">
        <v>1397</v>
      </c>
      <c r="D249" s="84" t="s">
        <v>871</v>
      </c>
      <c r="E249" s="33" t="s">
        <v>872</v>
      </c>
      <c r="F249" s="680">
        <v>896</v>
      </c>
      <c r="G249" s="680">
        <v>70</v>
      </c>
      <c r="H249" s="680">
        <v>71</v>
      </c>
      <c r="I249" s="681">
        <v>33.5</v>
      </c>
    </row>
    <row r="250" spans="1:9" x14ac:dyDescent="0.35">
      <c r="A250" s="562"/>
      <c r="B250" s="562"/>
      <c r="C250" s="84" t="s">
        <v>1398</v>
      </c>
      <c r="D250" s="84" t="s">
        <v>873</v>
      </c>
      <c r="E250" s="33" t="s">
        <v>874</v>
      </c>
      <c r="F250" s="680">
        <v>1689</v>
      </c>
      <c r="G250" s="680">
        <v>64</v>
      </c>
      <c r="H250" s="680">
        <v>66</v>
      </c>
      <c r="I250" s="681">
        <v>32.299999999999997</v>
      </c>
    </row>
    <row r="251" spans="1:9" x14ac:dyDescent="0.35">
      <c r="A251" s="562"/>
      <c r="B251" s="562"/>
      <c r="C251" s="84" t="s">
        <v>1399</v>
      </c>
      <c r="D251" s="84" t="s">
        <v>875</v>
      </c>
      <c r="E251" s="33" t="s">
        <v>876</v>
      </c>
      <c r="F251" s="680">
        <v>1512</v>
      </c>
      <c r="G251" s="680">
        <v>72</v>
      </c>
      <c r="H251" s="680">
        <v>74</v>
      </c>
      <c r="I251" s="681">
        <v>34</v>
      </c>
    </row>
    <row r="252" spans="1:9" x14ac:dyDescent="0.35">
      <c r="A252" s="562"/>
      <c r="B252" s="562"/>
      <c r="C252" s="84"/>
      <c r="D252" s="84"/>
      <c r="E252" s="33"/>
      <c r="F252" s="680"/>
      <c r="G252" s="680"/>
      <c r="H252" s="680"/>
      <c r="I252" s="681"/>
    </row>
    <row r="253" spans="1:9" x14ac:dyDescent="0.35">
      <c r="A253" s="562"/>
      <c r="B253" s="562"/>
      <c r="C253" s="561">
        <v>42</v>
      </c>
      <c r="D253" s="561"/>
      <c r="E253" s="26" t="s">
        <v>334</v>
      </c>
      <c r="F253" s="680"/>
      <c r="G253" s="680"/>
      <c r="H253" s="680"/>
      <c r="I253" s="681"/>
    </row>
    <row r="254" spans="1:9" x14ac:dyDescent="0.35">
      <c r="A254" s="562"/>
      <c r="B254" s="562"/>
      <c r="C254" s="84" t="s">
        <v>1400</v>
      </c>
      <c r="D254" s="84" t="s">
        <v>877</v>
      </c>
      <c r="E254" s="33" t="s">
        <v>878</v>
      </c>
      <c r="F254" s="680">
        <v>861</v>
      </c>
      <c r="G254" s="680">
        <v>75</v>
      </c>
      <c r="H254" s="680">
        <v>77</v>
      </c>
      <c r="I254" s="681">
        <v>35.4</v>
      </c>
    </row>
    <row r="255" spans="1:9" x14ac:dyDescent="0.35">
      <c r="A255" s="562"/>
      <c r="B255" s="562"/>
      <c r="C255" s="84" t="s">
        <v>1401</v>
      </c>
      <c r="D255" s="84" t="s">
        <v>879</v>
      </c>
      <c r="E255" s="33" t="s">
        <v>880</v>
      </c>
      <c r="F255" s="680">
        <v>785</v>
      </c>
      <c r="G255" s="680">
        <v>64</v>
      </c>
      <c r="H255" s="680">
        <v>69</v>
      </c>
      <c r="I255" s="681">
        <v>33.700000000000003</v>
      </c>
    </row>
    <row r="256" spans="1:9" x14ac:dyDescent="0.35">
      <c r="A256" s="562"/>
      <c r="B256" s="562"/>
      <c r="C256" s="84" t="s">
        <v>1402</v>
      </c>
      <c r="D256" s="84" t="s">
        <v>881</v>
      </c>
      <c r="E256" s="33" t="s">
        <v>882</v>
      </c>
      <c r="F256" s="680">
        <v>1877</v>
      </c>
      <c r="G256" s="680">
        <v>67</v>
      </c>
      <c r="H256" s="680">
        <v>70</v>
      </c>
      <c r="I256" s="681">
        <v>33.6</v>
      </c>
    </row>
    <row r="257" spans="1:9" x14ac:dyDescent="0.35">
      <c r="A257" s="562"/>
      <c r="B257" s="562"/>
      <c r="C257" s="84" t="s">
        <v>1403</v>
      </c>
      <c r="D257" s="84" t="s">
        <v>883</v>
      </c>
      <c r="E257" s="33" t="s">
        <v>884</v>
      </c>
      <c r="F257" s="680">
        <v>1025</v>
      </c>
      <c r="G257" s="680">
        <v>73</v>
      </c>
      <c r="H257" s="680">
        <v>74</v>
      </c>
      <c r="I257" s="681">
        <v>36</v>
      </c>
    </row>
    <row r="258" spans="1:9" x14ac:dyDescent="0.35">
      <c r="A258" s="562"/>
      <c r="B258" s="562"/>
      <c r="C258" s="84" t="s">
        <v>1404</v>
      </c>
      <c r="D258" s="84" t="s">
        <v>885</v>
      </c>
      <c r="E258" s="33" t="s">
        <v>886</v>
      </c>
      <c r="F258" s="680">
        <v>1213</v>
      </c>
      <c r="G258" s="680">
        <v>70</v>
      </c>
      <c r="H258" s="680">
        <v>71</v>
      </c>
      <c r="I258" s="681">
        <v>34.6</v>
      </c>
    </row>
    <row r="259" spans="1:9" x14ac:dyDescent="0.35">
      <c r="A259" s="562"/>
      <c r="B259" s="562"/>
      <c r="C259" s="84" t="s">
        <v>1405</v>
      </c>
      <c r="D259" s="84" t="s">
        <v>887</v>
      </c>
      <c r="E259" s="33" t="s">
        <v>888</v>
      </c>
      <c r="F259" s="680">
        <v>1188</v>
      </c>
      <c r="G259" s="680">
        <v>66</v>
      </c>
      <c r="H259" s="680">
        <v>70</v>
      </c>
      <c r="I259" s="681">
        <v>34.799999999999997</v>
      </c>
    </row>
    <row r="260" spans="1:9" x14ac:dyDescent="0.35">
      <c r="A260" s="562"/>
      <c r="B260" s="562"/>
      <c r="C260" s="84" t="s">
        <v>1406</v>
      </c>
      <c r="D260" s="84" t="s">
        <v>889</v>
      </c>
      <c r="E260" s="33" t="s">
        <v>890</v>
      </c>
      <c r="F260" s="680">
        <v>1325</v>
      </c>
      <c r="G260" s="680">
        <v>68</v>
      </c>
      <c r="H260" s="680">
        <v>70</v>
      </c>
      <c r="I260" s="681">
        <v>33.700000000000003</v>
      </c>
    </row>
    <row r="261" spans="1:9" x14ac:dyDescent="0.35">
      <c r="A261" s="562"/>
      <c r="B261" s="562"/>
      <c r="C261" s="84"/>
      <c r="D261" s="84"/>
      <c r="E261" s="33"/>
      <c r="F261" s="680"/>
      <c r="G261" s="680"/>
      <c r="H261" s="680"/>
      <c r="I261" s="681"/>
    </row>
    <row r="262" spans="1:9" x14ac:dyDescent="0.35">
      <c r="A262" s="561" t="s">
        <v>588</v>
      </c>
      <c r="B262" s="26" t="s">
        <v>413</v>
      </c>
      <c r="C262" s="562"/>
      <c r="D262" s="562"/>
      <c r="E262" s="562"/>
      <c r="F262" s="680">
        <v>106540</v>
      </c>
      <c r="G262" s="680">
        <v>72</v>
      </c>
      <c r="H262" s="680">
        <v>73</v>
      </c>
      <c r="I262" s="681">
        <v>34.799999999999997</v>
      </c>
    </row>
    <row r="263" spans="1:9" x14ac:dyDescent="0.35">
      <c r="A263" s="562"/>
      <c r="B263" s="562"/>
      <c r="C263" s="84"/>
      <c r="D263" s="84"/>
      <c r="E263" s="33"/>
      <c r="F263" s="680"/>
      <c r="G263" s="680"/>
      <c r="H263" s="680"/>
      <c r="I263" s="681"/>
    </row>
    <row r="264" spans="1:9" x14ac:dyDescent="0.35">
      <c r="A264" s="562"/>
      <c r="B264" s="562"/>
      <c r="C264" s="561" t="s">
        <v>1407</v>
      </c>
      <c r="D264" s="561"/>
      <c r="E264" s="26" t="s">
        <v>338</v>
      </c>
      <c r="F264" s="680"/>
      <c r="G264" s="680"/>
      <c r="H264" s="680"/>
      <c r="I264" s="681"/>
    </row>
    <row r="265" spans="1:9" x14ac:dyDescent="0.35">
      <c r="A265" s="562"/>
      <c r="B265" s="562"/>
      <c r="C265" s="84" t="s">
        <v>1408</v>
      </c>
      <c r="D265" s="84" t="s">
        <v>93</v>
      </c>
      <c r="E265" s="33" t="s">
        <v>339</v>
      </c>
      <c r="F265" s="680">
        <v>1723</v>
      </c>
      <c r="G265" s="680">
        <v>65</v>
      </c>
      <c r="H265" s="680">
        <v>67</v>
      </c>
      <c r="I265" s="681">
        <v>34.200000000000003</v>
      </c>
    </row>
    <row r="266" spans="1:9" x14ac:dyDescent="0.35">
      <c r="A266" s="562"/>
      <c r="B266" s="562"/>
      <c r="C266" s="84" t="s">
        <v>1409</v>
      </c>
      <c r="D266" s="84" t="s">
        <v>94</v>
      </c>
      <c r="E266" s="33" t="s">
        <v>337</v>
      </c>
      <c r="F266" s="680">
        <v>40</v>
      </c>
      <c r="G266" s="680">
        <v>55</v>
      </c>
      <c r="H266" s="680">
        <v>65</v>
      </c>
      <c r="I266" s="681">
        <v>33.200000000000003</v>
      </c>
    </row>
    <row r="267" spans="1:9" x14ac:dyDescent="0.35">
      <c r="A267" s="562"/>
      <c r="B267" s="562"/>
      <c r="C267" s="84" t="s">
        <v>1410</v>
      </c>
      <c r="D267" s="84" t="s">
        <v>95</v>
      </c>
      <c r="E267" s="33" t="s">
        <v>340</v>
      </c>
      <c r="F267" s="680">
        <v>2950</v>
      </c>
      <c r="G267" s="680">
        <v>70</v>
      </c>
      <c r="H267" s="680">
        <v>72</v>
      </c>
      <c r="I267" s="681">
        <v>34.700000000000003</v>
      </c>
    </row>
    <row r="268" spans="1:9" x14ac:dyDescent="0.35">
      <c r="A268" s="562"/>
      <c r="B268" s="562"/>
      <c r="C268" s="84" t="s">
        <v>1411</v>
      </c>
      <c r="D268" s="84" t="s">
        <v>96</v>
      </c>
      <c r="E268" s="33" t="s">
        <v>341</v>
      </c>
      <c r="F268" s="680">
        <v>1583</v>
      </c>
      <c r="G268" s="680">
        <v>72</v>
      </c>
      <c r="H268" s="680">
        <v>74</v>
      </c>
      <c r="I268" s="681">
        <v>35.299999999999997</v>
      </c>
    </row>
    <row r="269" spans="1:9" x14ac:dyDescent="0.35">
      <c r="A269" s="562"/>
      <c r="B269" s="562"/>
      <c r="C269" s="84" t="s">
        <v>1412</v>
      </c>
      <c r="D269" s="84" t="s">
        <v>97</v>
      </c>
      <c r="E269" s="33" t="s">
        <v>342</v>
      </c>
      <c r="F269" s="680">
        <v>2973</v>
      </c>
      <c r="G269" s="680">
        <v>72</v>
      </c>
      <c r="H269" s="680">
        <v>73</v>
      </c>
      <c r="I269" s="681">
        <v>35</v>
      </c>
    </row>
    <row r="270" spans="1:9" x14ac:dyDescent="0.35">
      <c r="A270" s="562"/>
      <c r="B270" s="562"/>
      <c r="C270" s="84" t="s">
        <v>1413</v>
      </c>
      <c r="D270" s="84" t="s">
        <v>98</v>
      </c>
      <c r="E270" s="33" t="s">
        <v>343</v>
      </c>
      <c r="F270" s="680">
        <v>2031</v>
      </c>
      <c r="G270" s="680">
        <v>68</v>
      </c>
      <c r="H270" s="680">
        <v>70</v>
      </c>
      <c r="I270" s="681">
        <v>33.9</v>
      </c>
    </row>
    <row r="271" spans="1:9" x14ac:dyDescent="0.35">
      <c r="A271" s="562"/>
      <c r="B271" s="562"/>
      <c r="C271" s="84" t="s">
        <v>1414</v>
      </c>
      <c r="D271" s="84" t="s">
        <v>99</v>
      </c>
      <c r="E271" s="33" t="s">
        <v>344</v>
      </c>
      <c r="F271" s="680">
        <v>779</v>
      </c>
      <c r="G271" s="680">
        <v>68</v>
      </c>
      <c r="H271" s="680">
        <v>69</v>
      </c>
      <c r="I271" s="681">
        <v>34.200000000000003</v>
      </c>
    </row>
    <row r="272" spans="1:9" x14ac:dyDescent="0.35">
      <c r="A272" s="562"/>
      <c r="B272" s="562"/>
      <c r="C272" s="84" t="s">
        <v>1415</v>
      </c>
      <c r="D272" s="84" t="s">
        <v>100</v>
      </c>
      <c r="E272" s="33" t="s">
        <v>345</v>
      </c>
      <c r="F272" s="680">
        <v>3173</v>
      </c>
      <c r="G272" s="680">
        <v>69</v>
      </c>
      <c r="H272" s="680">
        <v>71</v>
      </c>
      <c r="I272" s="681">
        <v>33.799999999999997</v>
      </c>
    </row>
    <row r="273" spans="1:9" x14ac:dyDescent="0.35">
      <c r="A273" s="562"/>
      <c r="B273" s="562"/>
      <c r="C273" s="84" t="s">
        <v>1416</v>
      </c>
      <c r="D273" s="84" t="s">
        <v>101</v>
      </c>
      <c r="E273" s="33" t="s">
        <v>346</v>
      </c>
      <c r="F273" s="680">
        <v>3877</v>
      </c>
      <c r="G273" s="680">
        <v>78</v>
      </c>
      <c r="H273" s="680">
        <v>78</v>
      </c>
      <c r="I273" s="681">
        <v>33.4</v>
      </c>
    </row>
    <row r="274" spans="1:9" x14ac:dyDescent="0.35">
      <c r="A274" s="562"/>
      <c r="B274" s="562"/>
      <c r="C274" s="84" t="s">
        <v>1417</v>
      </c>
      <c r="D274" s="84" t="s">
        <v>102</v>
      </c>
      <c r="E274" s="33" t="s">
        <v>347</v>
      </c>
      <c r="F274" s="680">
        <v>5054</v>
      </c>
      <c r="G274" s="680">
        <v>73</v>
      </c>
      <c r="H274" s="680">
        <v>75</v>
      </c>
      <c r="I274" s="681">
        <v>35.299999999999997</v>
      </c>
    </row>
    <row r="275" spans="1:9" x14ac:dyDescent="0.35">
      <c r="A275" s="562"/>
      <c r="B275" s="562"/>
      <c r="C275" s="84" t="s">
        <v>1418</v>
      </c>
      <c r="D275" s="84" t="s">
        <v>103</v>
      </c>
      <c r="E275" s="33" t="s">
        <v>348</v>
      </c>
      <c r="F275" s="680">
        <v>3409</v>
      </c>
      <c r="G275" s="680">
        <v>72</v>
      </c>
      <c r="H275" s="680">
        <v>74</v>
      </c>
      <c r="I275" s="681">
        <v>34.6</v>
      </c>
    </row>
    <row r="276" spans="1:9" x14ac:dyDescent="0.35">
      <c r="A276" s="562"/>
      <c r="B276" s="562"/>
      <c r="C276" s="84" t="s">
        <v>1419</v>
      </c>
      <c r="D276" s="84" t="s">
        <v>104</v>
      </c>
      <c r="E276" s="33" t="s">
        <v>349</v>
      </c>
      <c r="F276" s="680">
        <v>3591</v>
      </c>
      <c r="G276" s="680">
        <v>66</v>
      </c>
      <c r="H276" s="680">
        <v>69</v>
      </c>
      <c r="I276" s="681">
        <v>34.1</v>
      </c>
    </row>
    <row r="277" spans="1:9" x14ac:dyDescent="0.35">
      <c r="A277" s="562"/>
      <c r="B277" s="562"/>
      <c r="C277" s="84" t="s">
        <v>1420</v>
      </c>
      <c r="D277" s="84" t="s">
        <v>105</v>
      </c>
      <c r="E277" s="33" t="s">
        <v>350</v>
      </c>
      <c r="F277" s="680">
        <v>3246</v>
      </c>
      <c r="G277" s="680">
        <v>74</v>
      </c>
      <c r="H277" s="680">
        <v>75</v>
      </c>
      <c r="I277" s="681">
        <v>35.799999999999997</v>
      </c>
    </row>
    <row r="278" spans="1:9" x14ac:dyDescent="0.35">
      <c r="A278" s="562"/>
      <c r="B278" s="562"/>
      <c r="C278" s="84" t="s">
        <v>1421</v>
      </c>
      <c r="D278" s="84" t="s">
        <v>106</v>
      </c>
      <c r="E278" s="33" t="s">
        <v>351</v>
      </c>
      <c r="F278" s="680">
        <v>1362</v>
      </c>
      <c r="G278" s="680">
        <v>70</v>
      </c>
      <c r="H278" s="680">
        <v>72</v>
      </c>
      <c r="I278" s="681">
        <v>34.5</v>
      </c>
    </row>
    <row r="279" spans="1:9" x14ac:dyDescent="0.35">
      <c r="A279" s="562"/>
      <c r="B279" s="562"/>
      <c r="C279" s="84"/>
      <c r="D279" s="84"/>
      <c r="E279" s="33"/>
      <c r="F279" s="680"/>
      <c r="G279" s="680"/>
      <c r="H279" s="680"/>
      <c r="I279" s="681"/>
    </row>
    <row r="280" spans="1:9" x14ac:dyDescent="0.35">
      <c r="A280" s="562"/>
      <c r="B280" s="562"/>
      <c r="C280" s="561" t="s">
        <v>1422</v>
      </c>
      <c r="D280" s="561"/>
      <c r="E280" s="26" t="s">
        <v>352</v>
      </c>
      <c r="F280" s="680"/>
      <c r="G280" s="680"/>
      <c r="H280" s="680"/>
      <c r="I280" s="681"/>
    </row>
    <row r="281" spans="1:9" x14ac:dyDescent="0.35">
      <c r="A281" s="562"/>
      <c r="B281" s="562"/>
      <c r="C281" s="84" t="s">
        <v>1423</v>
      </c>
      <c r="D281" s="84" t="s">
        <v>108</v>
      </c>
      <c r="E281" s="33" t="s">
        <v>353</v>
      </c>
      <c r="F281" s="680">
        <v>3921</v>
      </c>
      <c r="G281" s="680">
        <v>69</v>
      </c>
      <c r="H281" s="680">
        <v>72</v>
      </c>
      <c r="I281" s="681">
        <v>33.799999999999997</v>
      </c>
    </row>
    <row r="282" spans="1:9" x14ac:dyDescent="0.35">
      <c r="A282" s="562"/>
      <c r="B282" s="562"/>
      <c r="C282" s="84" t="s">
        <v>1424</v>
      </c>
      <c r="D282" s="84" t="s">
        <v>109</v>
      </c>
      <c r="E282" s="33" t="s">
        <v>354</v>
      </c>
      <c r="F282" s="680">
        <v>4648</v>
      </c>
      <c r="G282" s="680">
        <v>73</v>
      </c>
      <c r="H282" s="680">
        <v>74</v>
      </c>
      <c r="I282" s="681">
        <v>35.1</v>
      </c>
    </row>
    <row r="283" spans="1:9" x14ac:dyDescent="0.35">
      <c r="A283" s="562"/>
      <c r="B283" s="562"/>
      <c r="C283" s="84" t="s">
        <v>1425</v>
      </c>
      <c r="D283" s="84" t="s">
        <v>110</v>
      </c>
      <c r="E283" s="33" t="s">
        <v>355</v>
      </c>
      <c r="F283" s="680">
        <v>3267</v>
      </c>
      <c r="G283" s="680">
        <v>76</v>
      </c>
      <c r="H283" s="680">
        <v>77</v>
      </c>
      <c r="I283" s="681">
        <v>35.5</v>
      </c>
    </row>
    <row r="284" spans="1:9" x14ac:dyDescent="0.35">
      <c r="A284" s="562"/>
      <c r="B284" s="562"/>
      <c r="C284" s="84" t="s">
        <v>1426</v>
      </c>
      <c r="D284" s="84" t="s">
        <v>111</v>
      </c>
      <c r="E284" s="33" t="s">
        <v>356</v>
      </c>
      <c r="F284" s="680">
        <v>4134</v>
      </c>
      <c r="G284" s="680">
        <v>68</v>
      </c>
      <c r="H284" s="680">
        <v>69</v>
      </c>
      <c r="I284" s="681">
        <v>33.6</v>
      </c>
    </row>
    <row r="285" spans="1:9" x14ac:dyDescent="0.35">
      <c r="A285" s="562"/>
      <c r="B285" s="562"/>
      <c r="C285" s="84" t="s">
        <v>1427</v>
      </c>
      <c r="D285" s="84" t="s">
        <v>112</v>
      </c>
      <c r="E285" s="33" t="s">
        <v>357</v>
      </c>
      <c r="F285" s="680">
        <v>4078</v>
      </c>
      <c r="G285" s="680">
        <v>77</v>
      </c>
      <c r="H285" s="680">
        <v>78</v>
      </c>
      <c r="I285" s="681">
        <v>35.5</v>
      </c>
    </row>
    <row r="286" spans="1:9" x14ac:dyDescent="0.35">
      <c r="A286" s="562"/>
      <c r="B286" s="562"/>
      <c r="C286" s="84" t="s">
        <v>1428</v>
      </c>
      <c r="D286" s="84" t="s">
        <v>113</v>
      </c>
      <c r="E286" s="33" t="s">
        <v>358</v>
      </c>
      <c r="F286" s="680">
        <v>5197</v>
      </c>
      <c r="G286" s="680">
        <v>71</v>
      </c>
      <c r="H286" s="680">
        <v>73</v>
      </c>
      <c r="I286" s="681">
        <v>34.1</v>
      </c>
    </row>
    <row r="287" spans="1:9" x14ac:dyDescent="0.35">
      <c r="A287" s="562"/>
      <c r="B287" s="562"/>
      <c r="C287" s="84" t="s">
        <v>1429</v>
      </c>
      <c r="D287" s="84" t="s">
        <v>114</v>
      </c>
      <c r="E287" s="33" t="s">
        <v>359</v>
      </c>
      <c r="F287" s="680">
        <v>4495</v>
      </c>
      <c r="G287" s="680">
        <v>71</v>
      </c>
      <c r="H287" s="680">
        <v>72</v>
      </c>
      <c r="I287" s="681">
        <v>34.700000000000003</v>
      </c>
    </row>
    <row r="288" spans="1:9" x14ac:dyDescent="0.35">
      <c r="A288" s="562"/>
      <c r="B288" s="562"/>
      <c r="C288" s="84" t="s">
        <v>1430</v>
      </c>
      <c r="D288" s="84" t="s">
        <v>115</v>
      </c>
      <c r="E288" s="33" t="s">
        <v>360</v>
      </c>
      <c r="F288" s="680">
        <v>4740</v>
      </c>
      <c r="G288" s="680">
        <v>67</v>
      </c>
      <c r="H288" s="680">
        <v>68</v>
      </c>
      <c r="I288" s="681">
        <v>33.6</v>
      </c>
    </row>
    <row r="289" spans="1:9" x14ac:dyDescent="0.35">
      <c r="A289" s="562"/>
      <c r="B289" s="562"/>
      <c r="C289" s="84" t="s">
        <v>1431</v>
      </c>
      <c r="D289" s="84" t="s">
        <v>116</v>
      </c>
      <c r="E289" s="33" t="s">
        <v>361</v>
      </c>
      <c r="F289" s="680">
        <v>3835</v>
      </c>
      <c r="G289" s="680">
        <v>77</v>
      </c>
      <c r="H289" s="680">
        <v>77</v>
      </c>
      <c r="I289" s="681">
        <v>35.4</v>
      </c>
    </row>
    <row r="290" spans="1:9" x14ac:dyDescent="0.35">
      <c r="A290" s="562"/>
      <c r="B290" s="562"/>
      <c r="C290" s="84" t="s">
        <v>1432</v>
      </c>
      <c r="D290" s="84" t="s">
        <v>117</v>
      </c>
      <c r="E290" s="33" t="s">
        <v>362</v>
      </c>
      <c r="F290" s="680">
        <v>3179</v>
      </c>
      <c r="G290" s="680">
        <v>71</v>
      </c>
      <c r="H290" s="680">
        <v>73</v>
      </c>
      <c r="I290" s="681">
        <v>34.299999999999997</v>
      </c>
    </row>
    <row r="291" spans="1:9" x14ac:dyDescent="0.35">
      <c r="A291" s="562"/>
      <c r="B291" s="562"/>
      <c r="C291" s="84" t="s">
        <v>1433</v>
      </c>
      <c r="D291" s="84" t="s">
        <v>118</v>
      </c>
      <c r="E291" s="33" t="s">
        <v>363</v>
      </c>
      <c r="F291" s="680">
        <v>3291</v>
      </c>
      <c r="G291" s="680">
        <v>72</v>
      </c>
      <c r="H291" s="680">
        <v>72</v>
      </c>
      <c r="I291" s="681">
        <v>34.1</v>
      </c>
    </row>
    <row r="292" spans="1:9" x14ac:dyDescent="0.35">
      <c r="A292" s="562"/>
      <c r="B292" s="562"/>
      <c r="C292" s="84" t="s">
        <v>1434</v>
      </c>
      <c r="D292" s="84" t="s">
        <v>119</v>
      </c>
      <c r="E292" s="33" t="s">
        <v>364</v>
      </c>
      <c r="F292" s="680">
        <v>4168</v>
      </c>
      <c r="G292" s="680">
        <v>71</v>
      </c>
      <c r="H292" s="680">
        <v>73</v>
      </c>
      <c r="I292" s="681">
        <v>34.4</v>
      </c>
    </row>
    <row r="293" spans="1:9" x14ac:dyDescent="0.35">
      <c r="A293" s="562"/>
      <c r="B293" s="562"/>
      <c r="C293" s="84" t="s">
        <v>1435</v>
      </c>
      <c r="D293" s="84" t="s">
        <v>120</v>
      </c>
      <c r="E293" s="33" t="s">
        <v>365</v>
      </c>
      <c r="F293" s="680">
        <v>3877</v>
      </c>
      <c r="G293" s="680">
        <v>69</v>
      </c>
      <c r="H293" s="680">
        <v>71</v>
      </c>
      <c r="I293" s="681">
        <v>34.4</v>
      </c>
    </row>
    <row r="294" spans="1:9" x14ac:dyDescent="0.35">
      <c r="A294" s="562"/>
      <c r="B294" s="562"/>
      <c r="C294" s="84" t="s">
        <v>1436</v>
      </c>
      <c r="D294" s="84" t="s">
        <v>121</v>
      </c>
      <c r="E294" s="33" t="s">
        <v>366</v>
      </c>
      <c r="F294" s="680">
        <v>1990</v>
      </c>
      <c r="G294" s="680">
        <v>75</v>
      </c>
      <c r="H294" s="680">
        <v>76</v>
      </c>
      <c r="I294" s="681">
        <v>37.299999999999997</v>
      </c>
    </row>
    <row r="295" spans="1:9" x14ac:dyDescent="0.35">
      <c r="A295" s="562"/>
      <c r="B295" s="562"/>
      <c r="C295" s="84" t="s">
        <v>1437</v>
      </c>
      <c r="D295" s="84" t="s">
        <v>122</v>
      </c>
      <c r="E295" s="33" t="s">
        <v>367</v>
      </c>
      <c r="F295" s="680">
        <v>2602</v>
      </c>
      <c r="G295" s="680">
        <v>73</v>
      </c>
      <c r="H295" s="680">
        <v>74</v>
      </c>
      <c r="I295" s="681">
        <v>35.299999999999997</v>
      </c>
    </row>
    <row r="296" spans="1:9" x14ac:dyDescent="0.35">
      <c r="A296" s="562"/>
      <c r="B296" s="562"/>
      <c r="C296" s="84" t="s">
        <v>1438</v>
      </c>
      <c r="D296" s="84" t="s">
        <v>123</v>
      </c>
      <c r="E296" s="33" t="s">
        <v>368</v>
      </c>
      <c r="F296" s="680">
        <v>4363</v>
      </c>
      <c r="G296" s="680">
        <v>71</v>
      </c>
      <c r="H296" s="680">
        <v>73</v>
      </c>
      <c r="I296" s="681">
        <v>35.9</v>
      </c>
    </row>
    <row r="297" spans="1:9" x14ac:dyDescent="0.35">
      <c r="A297" s="562"/>
      <c r="B297" s="562"/>
      <c r="C297" s="84" t="s">
        <v>1439</v>
      </c>
      <c r="D297" s="84" t="s">
        <v>124</v>
      </c>
      <c r="E297" s="33" t="s">
        <v>369</v>
      </c>
      <c r="F297" s="680">
        <v>2405</v>
      </c>
      <c r="G297" s="680">
        <v>78</v>
      </c>
      <c r="H297" s="680">
        <v>78</v>
      </c>
      <c r="I297" s="681">
        <v>37.9</v>
      </c>
    </row>
    <row r="298" spans="1:9" x14ac:dyDescent="0.35">
      <c r="A298" s="562"/>
      <c r="B298" s="562"/>
      <c r="C298" s="84" t="s">
        <v>1440</v>
      </c>
      <c r="D298" s="84" t="s">
        <v>125</v>
      </c>
      <c r="E298" s="33" t="s">
        <v>370</v>
      </c>
      <c r="F298" s="680">
        <v>2764</v>
      </c>
      <c r="G298" s="680">
        <v>69</v>
      </c>
      <c r="H298" s="680">
        <v>71</v>
      </c>
      <c r="I298" s="681">
        <v>35.1</v>
      </c>
    </row>
    <row r="299" spans="1:9" x14ac:dyDescent="0.35">
      <c r="A299" s="562"/>
      <c r="B299" s="562"/>
      <c r="C299" s="84" t="s">
        <v>1441</v>
      </c>
      <c r="D299" s="84" t="s">
        <v>126</v>
      </c>
      <c r="E299" s="33" t="s">
        <v>371</v>
      </c>
      <c r="F299" s="680">
        <v>3795</v>
      </c>
      <c r="G299" s="680">
        <v>72</v>
      </c>
      <c r="H299" s="680">
        <v>74</v>
      </c>
      <c r="I299" s="681">
        <v>35.1</v>
      </c>
    </row>
    <row r="300" spans="1:9" x14ac:dyDescent="0.35">
      <c r="A300" s="562"/>
      <c r="B300" s="562"/>
      <c r="C300" s="84"/>
      <c r="D300" s="84"/>
      <c r="E300" s="33"/>
      <c r="F300" s="680"/>
      <c r="G300" s="680"/>
      <c r="H300" s="680"/>
      <c r="I300" s="681"/>
    </row>
    <row r="301" spans="1:9" x14ac:dyDescent="0.35">
      <c r="A301" s="561" t="s">
        <v>589</v>
      </c>
      <c r="B301" s="26" t="s">
        <v>891</v>
      </c>
      <c r="C301" s="562"/>
      <c r="D301" s="562"/>
      <c r="E301" s="562"/>
      <c r="F301" s="680">
        <v>107716</v>
      </c>
      <c r="G301" s="680">
        <v>73</v>
      </c>
      <c r="H301" s="680">
        <v>74</v>
      </c>
      <c r="I301" s="681">
        <v>35.299999999999997</v>
      </c>
    </row>
    <row r="302" spans="1:9" x14ac:dyDescent="0.35">
      <c r="A302" s="562"/>
      <c r="B302" s="562"/>
      <c r="C302" s="561"/>
      <c r="D302" s="561"/>
      <c r="E302" s="26"/>
      <c r="F302" s="680"/>
      <c r="G302" s="680"/>
      <c r="H302" s="680"/>
      <c r="I302" s="681"/>
    </row>
    <row r="303" spans="1:9" x14ac:dyDescent="0.35">
      <c r="A303" s="562"/>
      <c r="B303" s="562"/>
      <c r="C303" s="561" t="s">
        <v>1442</v>
      </c>
      <c r="D303" s="561" t="s">
        <v>128</v>
      </c>
      <c r="E303" s="26" t="s">
        <v>892</v>
      </c>
      <c r="F303" s="680">
        <v>1520</v>
      </c>
      <c r="G303" s="680">
        <v>72</v>
      </c>
      <c r="H303" s="680">
        <v>73</v>
      </c>
      <c r="I303" s="681">
        <v>35.799999999999997</v>
      </c>
    </row>
    <row r="304" spans="1:9" x14ac:dyDescent="0.35">
      <c r="A304" s="562"/>
      <c r="B304" s="562"/>
      <c r="C304" s="561" t="s">
        <v>1443</v>
      </c>
      <c r="D304" s="561" t="s">
        <v>129</v>
      </c>
      <c r="E304" s="26" t="s">
        <v>893</v>
      </c>
      <c r="F304" s="680">
        <v>2679</v>
      </c>
      <c r="G304" s="680">
        <v>69</v>
      </c>
      <c r="H304" s="680">
        <v>70</v>
      </c>
      <c r="I304" s="681">
        <v>34</v>
      </c>
    </row>
    <row r="305" spans="1:9" x14ac:dyDescent="0.35">
      <c r="A305" s="562"/>
      <c r="B305" s="562"/>
      <c r="C305" s="561" t="s">
        <v>1444</v>
      </c>
      <c r="D305" s="561" t="s">
        <v>133</v>
      </c>
      <c r="E305" s="26" t="s">
        <v>894</v>
      </c>
      <c r="F305" s="680">
        <v>1356</v>
      </c>
      <c r="G305" s="680">
        <v>70</v>
      </c>
      <c r="H305" s="680">
        <v>71</v>
      </c>
      <c r="I305" s="681">
        <v>33.200000000000003</v>
      </c>
    </row>
    <row r="306" spans="1:9" x14ac:dyDescent="0.35">
      <c r="A306" s="562"/>
      <c r="B306" s="562"/>
      <c r="C306" s="561" t="s">
        <v>1445</v>
      </c>
      <c r="D306" s="561" t="s">
        <v>135</v>
      </c>
      <c r="E306" s="26" t="s">
        <v>895</v>
      </c>
      <c r="F306" s="680">
        <v>3669</v>
      </c>
      <c r="G306" s="680">
        <v>72</v>
      </c>
      <c r="H306" s="680">
        <v>74</v>
      </c>
      <c r="I306" s="681">
        <v>35.299999999999997</v>
      </c>
    </row>
    <row r="307" spans="1:9" x14ac:dyDescent="0.35">
      <c r="A307" s="562"/>
      <c r="B307" s="562"/>
      <c r="C307" s="561" t="s">
        <v>1446</v>
      </c>
      <c r="D307" s="561" t="s">
        <v>136</v>
      </c>
      <c r="E307" s="26" t="s">
        <v>896</v>
      </c>
      <c r="F307" s="680">
        <v>3988</v>
      </c>
      <c r="G307" s="680">
        <v>72</v>
      </c>
      <c r="H307" s="680">
        <v>73</v>
      </c>
      <c r="I307" s="681">
        <v>35.799999999999997</v>
      </c>
    </row>
    <row r="308" spans="1:9" x14ac:dyDescent="0.35">
      <c r="A308" s="562"/>
      <c r="B308" s="562"/>
      <c r="C308" s="561" t="s">
        <v>1447</v>
      </c>
      <c r="D308" s="561" t="s">
        <v>138</v>
      </c>
      <c r="E308" s="26" t="s">
        <v>897</v>
      </c>
      <c r="F308" s="680">
        <v>2503</v>
      </c>
      <c r="G308" s="680">
        <v>69</v>
      </c>
      <c r="H308" s="680">
        <v>71</v>
      </c>
      <c r="I308" s="681">
        <v>34.4</v>
      </c>
    </row>
    <row r="309" spans="1:9" x14ac:dyDescent="0.35">
      <c r="A309" s="562"/>
      <c r="B309" s="562"/>
      <c r="C309" s="561" t="s">
        <v>1448</v>
      </c>
      <c r="D309" s="561" t="s">
        <v>139</v>
      </c>
      <c r="E309" s="26" t="s">
        <v>898</v>
      </c>
      <c r="F309" s="680">
        <v>2227</v>
      </c>
      <c r="G309" s="680">
        <v>69</v>
      </c>
      <c r="H309" s="680">
        <v>71</v>
      </c>
      <c r="I309" s="681">
        <v>34.5</v>
      </c>
    </row>
    <row r="310" spans="1:9" x14ac:dyDescent="0.35">
      <c r="A310" s="562"/>
      <c r="B310" s="562"/>
      <c r="C310" s="561" t="s">
        <v>1449</v>
      </c>
      <c r="D310" s="561" t="s">
        <v>140</v>
      </c>
      <c r="E310" s="26" t="s">
        <v>899</v>
      </c>
      <c r="F310" s="680">
        <v>2556</v>
      </c>
      <c r="G310" s="680">
        <v>70</v>
      </c>
      <c r="H310" s="680">
        <v>71</v>
      </c>
      <c r="I310" s="681">
        <v>33.799999999999997</v>
      </c>
    </row>
    <row r="311" spans="1:9" x14ac:dyDescent="0.35">
      <c r="A311" s="562"/>
      <c r="B311" s="562"/>
      <c r="C311" s="561" t="s">
        <v>1450</v>
      </c>
      <c r="D311" s="561" t="s">
        <v>141</v>
      </c>
      <c r="E311" s="26" t="s">
        <v>900</v>
      </c>
      <c r="F311" s="680">
        <v>3077</v>
      </c>
      <c r="G311" s="680">
        <v>69</v>
      </c>
      <c r="H311" s="680">
        <v>70</v>
      </c>
      <c r="I311" s="681">
        <v>34.6</v>
      </c>
    </row>
    <row r="312" spans="1:9" x14ac:dyDescent="0.35">
      <c r="A312" s="562"/>
      <c r="B312" s="562"/>
      <c r="C312" s="561" t="s">
        <v>1451</v>
      </c>
      <c r="D312" s="561" t="s">
        <v>143</v>
      </c>
      <c r="E312" s="26" t="s">
        <v>901</v>
      </c>
      <c r="F312" s="680">
        <v>1906</v>
      </c>
      <c r="G312" s="680">
        <v>76</v>
      </c>
      <c r="H312" s="680">
        <v>76</v>
      </c>
      <c r="I312" s="681">
        <v>36.200000000000003</v>
      </c>
    </row>
    <row r="313" spans="1:9" x14ac:dyDescent="0.35">
      <c r="A313" s="562"/>
      <c r="B313" s="562"/>
      <c r="C313" s="561" t="s">
        <v>1452</v>
      </c>
      <c r="D313" s="561" t="s">
        <v>145</v>
      </c>
      <c r="E313" s="26" t="s">
        <v>902</v>
      </c>
      <c r="F313" s="680">
        <v>1664</v>
      </c>
      <c r="G313" s="680">
        <v>76</v>
      </c>
      <c r="H313" s="680">
        <v>77</v>
      </c>
      <c r="I313" s="681">
        <v>37.4</v>
      </c>
    </row>
    <row r="314" spans="1:9" x14ac:dyDescent="0.35">
      <c r="A314" s="562"/>
      <c r="B314" s="562"/>
      <c r="C314" s="561" t="s">
        <v>1453</v>
      </c>
      <c r="D314" s="561" t="s">
        <v>146</v>
      </c>
      <c r="E314" s="26" t="s">
        <v>903</v>
      </c>
      <c r="F314" s="680">
        <v>2211</v>
      </c>
      <c r="G314" s="680">
        <v>75</v>
      </c>
      <c r="H314" s="680">
        <v>77</v>
      </c>
      <c r="I314" s="681">
        <v>36.4</v>
      </c>
    </row>
    <row r="315" spans="1:9" x14ac:dyDescent="0.35">
      <c r="A315" s="562"/>
      <c r="B315" s="562"/>
      <c r="C315" s="84"/>
      <c r="D315" s="84"/>
      <c r="E315" s="33"/>
      <c r="F315" s="680"/>
      <c r="G315" s="680"/>
      <c r="H315" s="680"/>
      <c r="I315" s="681"/>
    </row>
    <row r="316" spans="1:9" x14ac:dyDescent="0.35">
      <c r="A316" s="562"/>
      <c r="B316" s="562"/>
      <c r="C316" s="561">
        <v>11</v>
      </c>
      <c r="D316" s="561"/>
      <c r="E316" s="26" t="s">
        <v>904</v>
      </c>
      <c r="F316" s="680"/>
      <c r="G316" s="680"/>
      <c r="H316" s="680"/>
      <c r="I316" s="681"/>
    </row>
    <row r="317" spans="1:9" x14ac:dyDescent="0.35">
      <c r="A317" s="562"/>
      <c r="B317" s="562"/>
      <c r="C317" s="84" t="s">
        <v>1454</v>
      </c>
      <c r="D317" s="84" t="s">
        <v>905</v>
      </c>
      <c r="E317" s="33" t="s">
        <v>906</v>
      </c>
      <c r="F317" s="680">
        <v>2508</v>
      </c>
      <c r="G317" s="680">
        <v>74</v>
      </c>
      <c r="H317" s="680">
        <v>75</v>
      </c>
      <c r="I317" s="681">
        <v>35.5</v>
      </c>
    </row>
    <row r="318" spans="1:9" x14ac:dyDescent="0.35">
      <c r="A318" s="562"/>
      <c r="B318" s="562"/>
      <c r="C318" s="84" t="s">
        <v>1455</v>
      </c>
      <c r="D318" s="84" t="s">
        <v>907</v>
      </c>
      <c r="E318" s="33" t="s">
        <v>908</v>
      </c>
      <c r="F318" s="680">
        <v>1043</v>
      </c>
      <c r="G318" s="680">
        <v>75</v>
      </c>
      <c r="H318" s="680">
        <v>76</v>
      </c>
      <c r="I318" s="681">
        <v>36.1</v>
      </c>
    </row>
    <row r="319" spans="1:9" x14ac:dyDescent="0.35">
      <c r="A319" s="562"/>
      <c r="B319" s="562"/>
      <c r="C319" s="84" t="s">
        <v>1456</v>
      </c>
      <c r="D319" s="84" t="s">
        <v>909</v>
      </c>
      <c r="E319" s="33" t="s">
        <v>910</v>
      </c>
      <c r="F319" s="680">
        <v>733</v>
      </c>
      <c r="G319" s="680">
        <v>75</v>
      </c>
      <c r="H319" s="680">
        <v>76</v>
      </c>
      <c r="I319" s="681">
        <v>35.200000000000003</v>
      </c>
    </row>
    <row r="320" spans="1:9" x14ac:dyDescent="0.35">
      <c r="A320" s="562"/>
      <c r="B320" s="562"/>
      <c r="C320" s="84" t="s">
        <v>1457</v>
      </c>
      <c r="D320" s="84" t="s">
        <v>911</v>
      </c>
      <c r="E320" s="33" t="s">
        <v>912</v>
      </c>
      <c r="F320" s="680">
        <v>2198</v>
      </c>
      <c r="G320" s="680">
        <v>67</v>
      </c>
      <c r="H320" s="680">
        <v>70</v>
      </c>
      <c r="I320" s="681">
        <v>35.1</v>
      </c>
    </row>
    <row r="321" spans="1:9" x14ac:dyDescent="0.35">
      <c r="A321" s="562"/>
      <c r="B321" s="562"/>
      <c r="C321" s="84"/>
      <c r="D321" s="84"/>
      <c r="E321" s="33"/>
      <c r="F321" s="680"/>
      <c r="G321" s="680"/>
      <c r="H321" s="680"/>
      <c r="I321" s="681"/>
    </row>
    <row r="322" spans="1:9" x14ac:dyDescent="0.35">
      <c r="A322" s="562"/>
      <c r="B322" s="562"/>
      <c r="C322" s="561">
        <v>21</v>
      </c>
      <c r="D322" s="561"/>
      <c r="E322" s="26" t="s">
        <v>913</v>
      </c>
      <c r="F322" s="680"/>
      <c r="G322" s="680"/>
      <c r="H322" s="680"/>
      <c r="I322" s="681"/>
    </row>
    <row r="323" spans="1:9" x14ac:dyDescent="0.35">
      <c r="A323" s="562"/>
      <c r="B323" s="562"/>
      <c r="C323" s="84" t="s">
        <v>1458</v>
      </c>
      <c r="D323" s="84" t="s">
        <v>914</v>
      </c>
      <c r="E323" s="33" t="s">
        <v>915</v>
      </c>
      <c r="F323" s="680">
        <v>1169</v>
      </c>
      <c r="G323" s="680">
        <v>76</v>
      </c>
      <c r="H323" s="680">
        <v>76</v>
      </c>
      <c r="I323" s="681">
        <v>36.9</v>
      </c>
    </row>
    <row r="324" spans="1:9" x14ac:dyDescent="0.35">
      <c r="A324" s="562"/>
      <c r="B324" s="562"/>
      <c r="C324" s="84" t="s">
        <v>1459</v>
      </c>
      <c r="D324" s="84" t="s">
        <v>916</v>
      </c>
      <c r="E324" s="33" t="s">
        <v>917</v>
      </c>
      <c r="F324" s="680">
        <v>1092</v>
      </c>
      <c r="G324" s="680">
        <v>73</v>
      </c>
      <c r="H324" s="680">
        <v>73</v>
      </c>
      <c r="I324" s="681">
        <v>36.6</v>
      </c>
    </row>
    <row r="325" spans="1:9" x14ac:dyDescent="0.35">
      <c r="A325" s="562"/>
      <c r="B325" s="562"/>
      <c r="C325" s="84" t="s">
        <v>1460</v>
      </c>
      <c r="D325" s="84" t="s">
        <v>918</v>
      </c>
      <c r="E325" s="33" t="s">
        <v>919</v>
      </c>
      <c r="F325" s="680">
        <v>1087</v>
      </c>
      <c r="G325" s="680">
        <v>74</v>
      </c>
      <c r="H325" s="680">
        <v>75</v>
      </c>
      <c r="I325" s="681">
        <v>36.5</v>
      </c>
    </row>
    <row r="326" spans="1:9" x14ac:dyDescent="0.35">
      <c r="A326" s="562"/>
      <c r="B326" s="562"/>
      <c r="C326" s="84" t="s">
        <v>1461</v>
      </c>
      <c r="D326" s="84" t="s">
        <v>920</v>
      </c>
      <c r="E326" s="33" t="s">
        <v>921</v>
      </c>
      <c r="F326" s="680">
        <v>809</v>
      </c>
      <c r="G326" s="680">
        <v>77</v>
      </c>
      <c r="H326" s="680">
        <v>78</v>
      </c>
      <c r="I326" s="681">
        <v>37</v>
      </c>
    </row>
    <row r="327" spans="1:9" x14ac:dyDescent="0.35">
      <c r="A327" s="562"/>
      <c r="B327" s="562"/>
      <c r="C327" s="84" t="s">
        <v>1462</v>
      </c>
      <c r="D327" s="84" t="s">
        <v>922</v>
      </c>
      <c r="E327" s="33" t="s">
        <v>923</v>
      </c>
      <c r="F327" s="680">
        <v>1523</v>
      </c>
      <c r="G327" s="680">
        <v>79</v>
      </c>
      <c r="H327" s="680">
        <v>80</v>
      </c>
      <c r="I327" s="681">
        <v>37.700000000000003</v>
      </c>
    </row>
    <row r="328" spans="1:9" x14ac:dyDescent="0.35">
      <c r="A328" s="562"/>
      <c r="B328" s="562"/>
      <c r="C328" s="84"/>
      <c r="D328" s="84"/>
      <c r="E328" s="33"/>
      <c r="F328" s="680"/>
      <c r="G328" s="680"/>
      <c r="H328" s="680"/>
      <c r="I328" s="681"/>
    </row>
    <row r="329" spans="1:9" x14ac:dyDescent="0.35">
      <c r="A329" s="562"/>
      <c r="B329" s="562"/>
      <c r="C329" s="561">
        <v>24</v>
      </c>
      <c r="D329" s="561"/>
      <c r="E329" s="26" t="s">
        <v>924</v>
      </c>
      <c r="F329" s="680"/>
      <c r="G329" s="680"/>
      <c r="H329" s="680"/>
      <c r="I329" s="681"/>
    </row>
    <row r="330" spans="1:9" x14ac:dyDescent="0.35">
      <c r="A330" s="562"/>
      <c r="B330" s="562"/>
      <c r="C330" s="84" t="s">
        <v>1463</v>
      </c>
      <c r="D330" s="84" t="s">
        <v>925</v>
      </c>
      <c r="E330" s="33" t="s">
        <v>926</v>
      </c>
      <c r="F330" s="680">
        <v>2358</v>
      </c>
      <c r="G330" s="680">
        <v>76</v>
      </c>
      <c r="H330" s="680">
        <v>77</v>
      </c>
      <c r="I330" s="681">
        <v>35.299999999999997</v>
      </c>
    </row>
    <row r="331" spans="1:9" x14ac:dyDescent="0.35">
      <c r="A331" s="562"/>
      <c r="B331" s="562"/>
      <c r="C331" s="84" t="s">
        <v>1464</v>
      </c>
      <c r="D331" s="84" t="s">
        <v>927</v>
      </c>
      <c r="E331" s="33" t="s">
        <v>928</v>
      </c>
      <c r="F331" s="680">
        <v>1342</v>
      </c>
      <c r="G331" s="680">
        <v>74</v>
      </c>
      <c r="H331" s="680">
        <v>76</v>
      </c>
      <c r="I331" s="681">
        <v>35.5</v>
      </c>
    </row>
    <row r="332" spans="1:9" x14ac:dyDescent="0.35">
      <c r="A332" s="562"/>
      <c r="B332" s="562"/>
      <c r="C332" s="84" t="s">
        <v>1465</v>
      </c>
      <c r="D332" s="84" t="s">
        <v>929</v>
      </c>
      <c r="E332" s="33" t="s">
        <v>930</v>
      </c>
      <c r="F332" s="680">
        <v>1596</v>
      </c>
      <c r="G332" s="680">
        <v>77</v>
      </c>
      <c r="H332" s="680">
        <v>77</v>
      </c>
      <c r="I332" s="681">
        <v>35.200000000000003</v>
      </c>
    </row>
    <row r="333" spans="1:9" x14ac:dyDescent="0.35">
      <c r="A333" s="562"/>
      <c r="B333" s="562"/>
      <c r="C333" s="84" t="s">
        <v>1466</v>
      </c>
      <c r="D333" s="84" t="s">
        <v>931</v>
      </c>
      <c r="E333" s="33" t="s">
        <v>932</v>
      </c>
      <c r="F333" s="680">
        <v>1267</v>
      </c>
      <c r="G333" s="680">
        <v>75</v>
      </c>
      <c r="H333" s="680">
        <v>76</v>
      </c>
      <c r="I333" s="681">
        <v>35.700000000000003</v>
      </c>
    </row>
    <row r="334" spans="1:9" x14ac:dyDescent="0.35">
      <c r="A334" s="562"/>
      <c r="B334" s="562"/>
      <c r="C334" s="84" t="s">
        <v>1467</v>
      </c>
      <c r="D334" s="84" t="s">
        <v>933</v>
      </c>
      <c r="E334" s="33" t="s">
        <v>934</v>
      </c>
      <c r="F334" s="680">
        <v>997</v>
      </c>
      <c r="G334" s="680">
        <v>74</v>
      </c>
      <c r="H334" s="680">
        <v>75</v>
      </c>
      <c r="I334" s="681">
        <v>34.299999999999997</v>
      </c>
    </row>
    <row r="335" spans="1:9" x14ac:dyDescent="0.35">
      <c r="A335" s="562"/>
      <c r="B335" s="562"/>
      <c r="C335" s="84" t="s">
        <v>1468</v>
      </c>
      <c r="D335" s="84" t="s">
        <v>935</v>
      </c>
      <c r="E335" s="33" t="s">
        <v>936</v>
      </c>
      <c r="F335" s="680">
        <v>1202</v>
      </c>
      <c r="G335" s="680">
        <v>78</v>
      </c>
      <c r="H335" s="680">
        <v>79</v>
      </c>
      <c r="I335" s="681">
        <v>35.799999999999997</v>
      </c>
    </row>
    <row r="336" spans="1:9" x14ac:dyDescent="0.35">
      <c r="A336" s="562"/>
      <c r="B336" s="562"/>
      <c r="C336" s="84" t="s">
        <v>1469</v>
      </c>
      <c r="D336" s="84" t="s">
        <v>937</v>
      </c>
      <c r="E336" s="33" t="s">
        <v>938</v>
      </c>
      <c r="F336" s="680">
        <v>1400</v>
      </c>
      <c r="G336" s="680">
        <v>64</v>
      </c>
      <c r="H336" s="680">
        <v>67</v>
      </c>
      <c r="I336" s="681">
        <v>33.5</v>
      </c>
    </row>
    <row r="337" spans="1:9" x14ac:dyDescent="0.35">
      <c r="A337" s="562"/>
      <c r="B337" s="562"/>
      <c r="C337" s="84" t="s">
        <v>1470</v>
      </c>
      <c r="D337" s="84" t="s">
        <v>939</v>
      </c>
      <c r="E337" s="33" t="s">
        <v>940</v>
      </c>
      <c r="F337" s="680">
        <v>1707</v>
      </c>
      <c r="G337" s="680">
        <v>75</v>
      </c>
      <c r="H337" s="680">
        <v>76</v>
      </c>
      <c r="I337" s="681">
        <v>34.5</v>
      </c>
    </row>
    <row r="338" spans="1:9" x14ac:dyDescent="0.35">
      <c r="A338" s="562"/>
      <c r="B338" s="562"/>
      <c r="C338" s="84" t="s">
        <v>1471</v>
      </c>
      <c r="D338" s="84" t="s">
        <v>941</v>
      </c>
      <c r="E338" s="33" t="s">
        <v>942</v>
      </c>
      <c r="F338" s="680">
        <v>1278</v>
      </c>
      <c r="G338" s="680">
        <v>68</v>
      </c>
      <c r="H338" s="680">
        <v>70</v>
      </c>
      <c r="I338" s="681">
        <v>33.700000000000003</v>
      </c>
    </row>
    <row r="339" spans="1:9" x14ac:dyDescent="0.35">
      <c r="A339" s="562"/>
      <c r="B339" s="562"/>
      <c r="C339" s="84" t="s">
        <v>1472</v>
      </c>
      <c r="D339" s="84" t="s">
        <v>943</v>
      </c>
      <c r="E339" s="33" t="s">
        <v>944</v>
      </c>
      <c r="F339" s="680">
        <v>1452</v>
      </c>
      <c r="G339" s="680">
        <v>79</v>
      </c>
      <c r="H339" s="680">
        <v>80</v>
      </c>
      <c r="I339" s="681">
        <v>36.1</v>
      </c>
    </row>
    <row r="340" spans="1:9" x14ac:dyDescent="0.35">
      <c r="A340" s="562"/>
      <c r="B340" s="562"/>
      <c r="C340" s="84" t="s">
        <v>1473</v>
      </c>
      <c r="D340" s="84" t="s">
        <v>945</v>
      </c>
      <c r="E340" s="33" t="s">
        <v>946</v>
      </c>
      <c r="F340" s="680">
        <v>1301</v>
      </c>
      <c r="G340" s="680">
        <v>78</v>
      </c>
      <c r="H340" s="680">
        <v>78</v>
      </c>
      <c r="I340" s="681">
        <v>35.4</v>
      </c>
    </row>
    <row r="341" spans="1:9" x14ac:dyDescent="0.35">
      <c r="A341" s="562"/>
      <c r="B341" s="562"/>
      <c r="C341" s="84"/>
      <c r="D341" s="84"/>
      <c r="E341" s="33"/>
      <c r="F341" s="680"/>
      <c r="G341" s="680"/>
      <c r="H341" s="680"/>
      <c r="I341" s="681"/>
    </row>
    <row r="342" spans="1:9" x14ac:dyDescent="0.35">
      <c r="A342" s="562"/>
      <c r="B342" s="562"/>
      <c r="C342" s="561">
        <v>29</v>
      </c>
      <c r="D342" s="561"/>
      <c r="E342" s="26" t="s">
        <v>947</v>
      </c>
      <c r="F342" s="680"/>
      <c r="G342" s="680"/>
      <c r="H342" s="680"/>
      <c r="I342" s="681"/>
    </row>
    <row r="343" spans="1:9" x14ac:dyDescent="0.35">
      <c r="A343" s="562"/>
      <c r="B343" s="562"/>
      <c r="C343" s="84" t="s">
        <v>1474</v>
      </c>
      <c r="D343" s="84" t="s">
        <v>948</v>
      </c>
      <c r="E343" s="33" t="s">
        <v>949</v>
      </c>
      <c r="F343" s="680">
        <v>1643</v>
      </c>
      <c r="G343" s="680">
        <v>73</v>
      </c>
      <c r="H343" s="680">
        <v>74</v>
      </c>
      <c r="I343" s="681">
        <v>36.200000000000003</v>
      </c>
    </row>
    <row r="344" spans="1:9" x14ac:dyDescent="0.35">
      <c r="A344" s="562"/>
      <c r="B344" s="562"/>
      <c r="C344" s="84" t="s">
        <v>1475</v>
      </c>
      <c r="D344" s="84" t="s">
        <v>950</v>
      </c>
      <c r="E344" s="33" t="s">
        <v>951</v>
      </c>
      <c r="F344" s="680">
        <v>1524</v>
      </c>
      <c r="G344" s="680">
        <v>74</v>
      </c>
      <c r="H344" s="680">
        <v>74</v>
      </c>
      <c r="I344" s="681">
        <v>35.6</v>
      </c>
    </row>
    <row r="345" spans="1:9" x14ac:dyDescent="0.35">
      <c r="A345" s="562"/>
      <c r="B345" s="562"/>
      <c r="C345" s="84" t="s">
        <v>1476</v>
      </c>
      <c r="D345" s="84" t="s">
        <v>952</v>
      </c>
      <c r="E345" s="33" t="s">
        <v>953</v>
      </c>
      <c r="F345" s="680">
        <v>1558</v>
      </c>
      <c r="G345" s="680">
        <v>73</v>
      </c>
      <c r="H345" s="680">
        <v>75</v>
      </c>
      <c r="I345" s="681">
        <v>34.9</v>
      </c>
    </row>
    <row r="346" spans="1:9" x14ac:dyDescent="0.35">
      <c r="A346" s="562"/>
      <c r="B346" s="562"/>
      <c r="C346" s="84" t="s">
        <v>1477</v>
      </c>
      <c r="D346" s="84" t="s">
        <v>954</v>
      </c>
      <c r="E346" s="33" t="s">
        <v>955</v>
      </c>
      <c r="F346" s="680">
        <v>1272</v>
      </c>
      <c r="G346" s="680">
        <v>73</v>
      </c>
      <c r="H346" s="680">
        <v>74</v>
      </c>
      <c r="I346" s="681">
        <v>35.200000000000003</v>
      </c>
    </row>
    <row r="347" spans="1:9" x14ac:dyDescent="0.35">
      <c r="A347" s="562"/>
      <c r="B347" s="562"/>
      <c r="C347" s="84" t="s">
        <v>1478</v>
      </c>
      <c r="D347" s="84" t="s">
        <v>956</v>
      </c>
      <c r="E347" s="33" t="s">
        <v>957</v>
      </c>
      <c r="F347" s="680">
        <v>1461</v>
      </c>
      <c r="G347" s="680">
        <v>71</v>
      </c>
      <c r="H347" s="680">
        <v>72</v>
      </c>
      <c r="I347" s="681">
        <v>34.700000000000003</v>
      </c>
    </row>
    <row r="348" spans="1:9" x14ac:dyDescent="0.35">
      <c r="A348" s="562"/>
      <c r="B348" s="562"/>
      <c r="C348" s="84" t="s">
        <v>1479</v>
      </c>
      <c r="D348" s="84" t="s">
        <v>958</v>
      </c>
      <c r="E348" s="33" t="s">
        <v>959</v>
      </c>
      <c r="F348" s="680">
        <v>2117</v>
      </c>
      <c r="G348" s="680">
        <v>73</v>
      </c>
      <c r="H348" s="680">
        <v>74</v>
      </c>
      <c r="I348" s="681">
        <v>35.6</v>
      </c>
    </row>
    <row r="349" spans="1:9" x14ac:dyDescent="0.35">
      <c r="A349" s="562"/>
      <c r="B349" s="562"/>
      <c r="C349" s="84" t="s">
        <v>1480</v>
      </c>
      <c r="D349" s="84" t="s">
        <v>960</v>
      </c>
      <c r="E349" s="33" t="s">
        <v>961</v>
      </c>
      <c r="F349" s="680">
        <v>1383</v>
      </c>
      <c r="G349" s="680">
        <v>77</v>
      </c>
      <c r="H349" s="680">
        <v>77</v>
      </c>
      <c r="I349" s="681">
        <v>37</v>
      </c>
    </row>
    <row r="350" spans="1:9" x14ac:dyDescent="0.35">
      <c r="A350" s="562"/>
      <c r="B350" s="562"/>
      <c r="C350" s="84" t="s">
        <v>1481</v>
      </c>
      <c r="D350" s="84" t="s">
        <v>962</v>
      </c>
      <c r="E350" s="33" t="s">
        <v>963</v>
      </c>
      <c r="F350" s="680">
        <v>1187</v>
      </c>
      <c r="G350" s="680">
        <v>73</v>
      </c>
      <c r="H350" s="680">
        <v>74</v>
      </c>
      <c r="I350" s="681">
        <v>35.9</v>
      </c>
    </row>
    <row r="351" spans="1:9" x14ac:dyDescent="0.35">
      <c r="A351" s="562"/>
      <c r="B351" s="562"/>
      <c r="C351" s="84" t="s">
        <v>1482</v>
      </c>
      <c r="D351" s="84" t="s">
        <v>964</v>
      </c>
      <c r="E351" s="33" t="s">
        <v>965</v>
      </c>
      <c r="F351" s="680">
        <v>1915</v>
      </c>
      <c r="G351" s="680">
        <v>72</v>
      </c>
      <c r="H351" s="680">
        <v>73</v>
      </c>
      <c r="I351" s="681">
        <v>34.700000000000003</v>
      </c>
    </row>
    <row r="352" spans="1:9" x14ac:dyDescent="0.35">
      <c r="A352" s="562"/>
      <c r="B352" s="562"/>
      <c r="C352" s="84" t="s">
        <v>1483</v>
      </c>
      <c r="D352" s="84" t="s">
        <v>966</v>
      </c>
      <c r="E352" s="33" t="s">
        <v>967</v>
      </c>
      <c r="F352" s="680">
        <v>1701</v>
      </c>
      <c r="G352" s="680">
        <v>68</v>
      </c>
      <c r="H352" s="680">
        <v>70</v>
      </c>
      <c r="I352" s="681">
        <v>33.9</v>
      </c>
    </row>
    <row r="353" spans="1:9" x14ac:dyDescent="0.35">
      <c r="A353" s="562"/>
      <c r="B353" s="562"/>
      <c r="C353" s="84" t="s">
        <v>1484</v>
      </c>
      <c r="D353" s="84" t="s">
        <v>968</v>
      </c>
      <c r="E353" s="33" t="s">
        <v>969</v>
      </c>
      <c r="F353" s="680">
        <v>1566</v>
      </c>
      <c r="G353" s="680">
        <v>77</v>
      </c>
      <c r="H353" s="680">
        <v>77</v>
      </c>
      <c r="I353" s="681">
        <v>36.700000000000003</v>
      </c>
    </row>
    <row r="354" spans="1:9" x14ac:dyDescent="0.35">
      <c r="A354" s="562"/>
      <c r="B354" s="562"/>
      <c r="C354" s="84" t="s">
        <v>1485</v>
      </c>
      <c r="D354" s="84" t="s">
        <v>970</v>
      </c>
      <c r="E354" s="33" t="s">
        <v>971</v>
      </c>
      <c r="F354" s="680">
        <v>1351</v>
      </c>
      <c r="G354" s="680">
        <v>77</v>
      </c>
      <c r="H354" s="680">
        <v>78</v>
      </c>
      <c r="I354" s="681">
        <v>37.1</v>
      </c>
    </row>
    <row r="355" spans="1:9" x14ac:dyDescent="0.35">
      <c r="A355" s="562"/>
      <c r="B355" s="562"/>
      <c r="C355" s="84"/>
      <c r="D355" s="84"/>
      <c r="E355" s="33"/>
      <c r="F355" s="680"/>
      <c r="G355" s="680"/>
      <c r="H355" s="680"/>
      <c r="I355" s="681"/>
    </row>
    <row r="356" spans="1:9" x14ac:dyDescent="0.35">
      <c r="A356" s="562"/>
      <c r="B356" s="562"/>
      <c r="C356" s="561">
        <v>38</v>
      </c>
      <c r="D356" s="561"/>
      <c r="E356" s="26" t="s">
        <v>382</v>
      </c>
      <c r="F356" s="680"/>
      <c r="G356" s="680"/>
      <c r="H356" s="680"/>
      <c r="I356" s="681"/>
    </row>
    <row r="357" spans="1:9" x14ac:dyDescent="0.35">
      <c r="A357" s="562"/>
      <c r="B357" s="562"/>
      <c r="C357" s="84" t="s">
        <v>1486</v>
      </c>
      <c r="D357" s="84" t="s">
        <v>972</v>
      </c>
      <c r="E357" s="33" t="s">
        <v>973</v>
      </c>
      <c r="F357" s="680">
        <v>1789</v>
      </c>
      <c r="G357" s="680">
        <v>71</v>
      </c>
      <c r="H357" s="680">
        <v>72</v>
      </c>
      <c r="I357" s="681">
        <v>34.700000000000003</v>
      </c>
    </row>
    <row r="358" spans="1:9" x14ac:dyDescent="0.35">
      <c r="A358" s="562"/>
      <c r="B358" s="562"/>
      <c r="C358" s="84" t="s">
        <v>1487</v>
      </c>
      <c r="D358" s="84" t="s">
        <v>974</v>
      </c>
      <c r="E358" s="33" t="s">
        <v>975</v>
      </c>
      <c r="F358" s="680">
        <v>1620</v>
      </c>
      <c r="G358" s="680">
        <v>67</v>
      </c>
      <c r="H358" s="680">
        <v>68</v>
      </c>
      <c r="I358" s="681">
        <v>33.700000000000003</v>
      </c>
    </row>
    <row r="359" spans="1:9" x14ac:dyDescent="0.35">
      <c r="A359" s="562"/>
      <c r="B359" s="562"/>
      <c r="C359" s="84" t="s">
        <v>1488</v>
      </c>
      <c r="D359" s="84" t="s">
        <v>976</v>
      </c>
      <c r="E359" s="33" t="s">
        <v>977</v>
      </c>
      <c r="F359" s="680">
        <v>1616</v>
      </c>
      <c r="G359" s="680">
        <v>74</v>
      </c>
      <c r="H359" s="680">
        <v>75</v>
      </c>
      <c r="I359" s="681">
        <v>35.299999999999997</v>
      </c>
    </row>
    <row r="360" spans="1:9" x14ac:dyDescent="0.35">
      <c r="A360" s="562"/>
      <c r="B360" s="562"/>
      <c r="C360" s="84" t="s">
        <v>1489</v>
      </c>
      <c r="D360" s="84" t="s">
        <v>978</v>
      </c>
      <c r="E360" s="33" t="s">
        <v>979</v>
      </c>
      <c r="F360" s="680">
        <v>1551</v>
      </c>
      <c r="G360" s="680">
        <v>69</v>
      </c>
      <c r="H360" s="680">
        <v>71</v>
      </c>
      <c r="I360" s="681">
        <v>34.299999999999997</v>
      </c>
    </row>
    <row r="361" spans="1:9" x14ac:dyDescent="0.35">
      <c r="A361" s="562"/>
      <c r="B361" s="562"/>
      <c r="C361" s="84" t="s">
        <v>1490</v>
      </c>
      <c r="D361" s="84" t="s">
        <v>980</v>
      </c>
      <c r="E361" s="33" t="s">
        <v>981</v>
      </c>
      <c r="F361" s="680">
        <v>1299</v>
      </c>
      <c r="G361" s="680">
        <v>76</v>
      </c>
      <c r="H361" s="680">
        <v>77</v>
      </c>
      <c r="I361" s="681">
        <v>35.6</v>
      </c>
    </row>
    <row r="362" spans="1:9" x14ac:dyDescent="0.35">
      <c r="A362" s="562"/>
      <c r="B362" s="562"/>
      <c r="C362" s="84"/>
      <c r="D362" s="84"/>
      <c r="E362" s="33"/>
      <c r="F362" s="680"/>
      <c r="G362" s="680"/>
      <c r="H362" s="680"/>
      <c r="I362" s="681"/>
    </row>
    <row r="363" spans="1:9" x14ac:dyDescent="0.35">
      <c r="A363" s="562"/>
      <c r="B363" s="562"/>
      <c r="C363" s="561">
        <v>43</v>
      </c>
      <c r="D363" s="561"/>
      <c r="E363" s="26" t="s">
        <v>387</v>
      </c>
      <c r="F363" s="680"/>
      <c r="G363" s="680"/>
      <c r="H363" s="680"/>
      <c r="I363" s="681"/>
    </row>
    <row r="364" spans="1:9" x14ac:dyDescent="0.35">
      <c r="A364" s="562"/>
      <c r="B364" s="562"/>
      <c r="C364" s="84" t="s">
        <v>1491</v>
      </c>
      <c r="D364" s="84" t="s">
        <v>982</v>
      </c>
      <c r="E364" s="33" t="s">
        <v>983</v>
      </c>
      <c r="F364" s="680">
        <v>1757</v>
      </c>
      <c r="G364" s="680">
        <v>80</v>
      </c>
      <c r="H364" s="680">
        <v>80</v>
      </c>
      <c r="I364" s="681">
        <v>37.299999999999997</v>
      </c>
    </row>
    <row r="365" spans="1:9" x14ac:dyDescent="0.35">
      <c r="A365" s="562"/>
      <c r="B365" s="562"/>
      <c r="C365" s="84" t="s">
        <v>1492</v>
      </c>
      <c r="D365" s="84" t="s">
        <v>984</v>
      </c>
      <c r="E365" s="33" t="s">
        <v>985</v>
      </c>
      <c r="F365" s="680">
        <v>1013</v>
      </c>
      <c r="G365" s="680">
        <v>79</v>
      </c>
      <c r="H365" s="680">
        <v>79</v>
      </c>
      <c r="I365" s="681">
        <v>37</v>
      </c>
    </row>
    <row r="366" spans="1:9" x14ac:dyDescent="0.35">
      <c r="A366" s="562"/>
      <c r="B366" s="562"/>
      <c r="C366" s="84" t="s">
        <v>1493</v>
      </c>
      <c r="D366" s="84" t="s">
        <v>986</v>
      </c>
      <c r="E366" s="33" t="s">
        <v>987</v>
      </c>
      <c r="F366" s="680">
        <v>1473</v>
      </c>
      <c r="G366" s="680">
        <v>73</v>
      </c>
      <c r="H366" s="680">
        <v>74</v>
      </c>
      <c r="I366" s="681">
        <v>36.1</v>
      </c>
    </row>
    <row r="367" spans="1:9" x14ac:dyDescent="0.35">
      <c r="A367" s="562"/>
      <c r="B367" s="562"/>
      <c r="C367" s="84" t="s">
        <v>1494</v>
      </c>
      <c r="D367" s="84" t="s">
        <v>988</v>
      </c>
      <c r="E367" s="33" t="s">
        <v>989</v>
      </c>
      <c r="F367" s="680">
        <v>882</v>
      </c>
      <c r="G367" s="680">
        <v>79</v>
      </c>
      <c r="H367" s="680">
        <v>80</v>
      </c>
      <c r="I367" s="681">
        <v>36.9</v>
      </c>
    </row>
    <row r="368" spans="1:9" x14ac:dyDescent="0.35">
      <c r="A368" s="562"/>
      <c r="B368" s="562"/>
      <c r="C368" s="84" t="s">
        <v>1495</v>
      </c>
      <c r="D368" s="84" t="s">
        <v>990</v>
      </c>
      <c r="E368" s="33" t="s">
        <v>991</v>
      </c>
      <c r="F368" s="680">
        <v>1891</v>
      </c>
      <c r="G368" s="680">
        <v>78</v>
      </c>
      <c r="H368" s="680">
        <v>78</v>
      </c>
      <c r="I368" s="681">
        <v>36.9</v>
      </c>
    </row>
    <row r="369" spans="1:9" x14ac:dyDescent="0.35">
      <c r="A369" s="562"/>
      <c r="B369" s="562"/>
      <c r="C369" s="84" t="s">
        <v>1496</v>
      </c>
      <c r="D369" s="84" t="s">
        <v>992</v>
      </c>
      <c r="E369" s="33" t="s">
        <v>993</v>
      </c>
      <c r="F369" s="680">
        <v>928</v>
      </c>
      <c r="G369" s="680">
        <v>75</v>
      </c>
      <c r="H369" s="680">
        <v>75</v>
      </c>
      <c r="I369" s="681">
        <v>35.799999999999997</v>
      </c>
    </row>
    <row r="370" spans="1:9" x14ac:dyDescent="0.35">
      <c r="A370" s="562"/>
      <c r="B370" s="562"/>
      <c r="C370" s="84" t="s">
        <v>1497</v>
      </c>
      <c r="D370" s="84" t="s">
        <v>994</v>
      </c>
      <c r="E370" s="33" t="s">
        <v>995</v>
      </c>
      <c r="F370" s="680">
        <v>1228</v>
      </c>
      <c r="G370" s="680">
        <v>73</v>
      </c>
      <c r="H370" s="680">
        <v>75</v>
      </c>
      <c r="I370" s="681">
        <v>35.4</v>
      </c>
    </row>
    <row r="371" spans="1:9" x14ac:dyDescent="0.35">
      <c r="A371" s="562"/>
      <c r="B371" s="562"/>
      <c r="C371" s="84" t="s">
        <v>1498</v>
      </c>
      <c r="D371" s="84" t="s">
        <v>996</v>
      </c>
      <c r="E371" s="33" t="s">
        <v>997</v>
      </c>
      <c r="F371" s="680">
        <v>1035</v>
      </c>
      <c r="G371" s="680">
        <v>80</v>
      </c>
      <c r="H371" s="680">
        <v>80</v>
      </c>
      <c r="I371" s="681">
        <v>37</v>
      </c>
    </row>
    <row r="372" spans="1:9" x14ac:dyDescent="0.35">
      <c r="A372" s="562"/>
      <c r="B372" s="562"/>
      <c r="C372" s="84" t="s">
        <v>1499</v>
      </c>
      <c r="D372" s="84" t="s">
        <v>998</v>
      </c>
      <c r="E372" s="33" t="s">
        <v>999</v>
      </c>
      <c r="F372" s="680">
        <v>944</v>
      </c>
      <c r="G372" s="680">
        <v>78</v>
      </c>
      <c r="H372" s="680">
        <v>78</v>
      </c>
      <c r="I372" s="681">
        <v>36.9</v>
      </c>
    </row>
    <row r="373" spans="1:9" x14ac:dyDescent="0.35">
      <c r="A373" s="562"/>
      <c r="B373" s="562"/>
      <c r="C373" s="84" t="s">
        <v>1500</v>
      </c>
      <c r="D373" s="84" t="s">
        <v>1000</v>
      </c>
      <c r="E373" s="33" t="s">
        <v>1001</v>
      </c>
      <c r="F373" s="680">
        <v>1490</v>
      </c>
      <c r="G373" s="680">
        <v>76</v>
      </c>
      <c r="H373" s="680">
        <v>77</v>
      </c>
      <c r="I373" s="681">
        <v>36.5</v>
      </c>
    </row>
    <row r="374" spans="1:9" x14ac:dyDescent="0.35">
      <c r="A374" s="562"/>
      <c r="B374" s="562"/>
      <c r="C374" s="84" t="s">
        <v>1501</v>
      </c>
      <c r="D374" s="84" t="s">
        <v>1002</v>
      </c>
      <c r="E374" s="33" t="s">
        <v>1003</v>
      </c>
      <c r="F374" s="680">
        <v>1343</v>
      </c>
      <c r="G374" s="680">
        <v>73</v>
      </c>
      <c r="H374" s="680">
        <v>75</v>
      </c>
      <c r="I374" s="681">
        <v>35.799999999999997</v>
      </c>
    </row>
    <row r="375" spans="1:9" x14ac:dyDescent="0.35">
      <c r="A375" s="562"/>
      <c r="B375" s="562"/>
      <c r="C375" s="84"/>
      <c r="D375" s="84"/>
      <c r="E375" s="33"/>
      <c r="F375" s="680"/>
      <c r="G375" s="680"/>
      <c r="H375" s="680"/>
      <c r="I375" s="681"/>
    </row>
    <row r="376" spans="1:9" x14ac:dyDescent="0.35">
      <c r="A376" s="562"/>
      <c r="B376" s="562"/>
      <c r="C376" s="561">
        <v>45</v>
      </c>
      <c r="D376" s="561"/>
      <c r="E376" s="26" t="s">
        <v>389</v>
      </c>
      <c r="F376" s="680"/>
      <c r="G376" s="680"/>
      <c r="H376" s="680"/>
      <c r="I376" s="681"/>
    </row>
    <row r="377" spans="1:9" x14ac:dyDescent="0.35">
      <c r="A377" s="562"/>
      <c r="B377" s="562"/>
      <c r="C377" s="84" t="s">
        <v>1502</v>
      </c>
      <c r="D377" s="84" t="s">
        <v>1004</v>
      </c>
      <c r="E377" s="33" t="s">
        <v>1005</v>
      </c>
      <c r="F377" s="680">
        <v>788</v>
      </c>
      <c r="G377" s="680">
        <v>69</v>
      </c>
      <c r="H377" s="680">
        <v>69</v>
      </c>
      <c r="I377" s="681">
        <v>33.4</v>
      </c>
    </row>
    <row r="378" spans="1:9" x14ac:dyDescent="0.35">
      <c r="A378" s="562"/>
      <c r="B378" s="562"/>
      <c r="C378" s="84" t="s">
        <v>1503</v>
      </c>
      <c r="D378" s="84" t="s">
        <v>1006</v>
      </c>
      <c r="E378" s="33" t="s">
        <v>1007</v>
      </c>
      <c r="F378" s="680">
        <v>1697</v>
      </c>
      <c r="G378" s="680">
        <v>68</v>
      </c>
      <c r="H378" s="680">
        <v>70</v>
      </c>
      <c r="I378" s="681">
        <v>33.4</v>
      </c>
    </row>
    <row r="379" spans="1:9" x14ac:dyDescent="0.35">
      <c r="A379" s="562"/>
      <c r="B379" s="562"/>
      <c r="C379" s="84" t="s">
        <v>1504</v>
      </c>
      <c r="D379" s="84" t="s">
        <v>1008</v>
      </c>
      <c r="E379" s="33" t="s">
        <v>1009</v>
      </c>
      <c r="F379" s="680">
        <v>1149</v>
      </c>
      <c r="G379" s="680">
        <v>66</v>
      </c>
      <c r="H379" s="680">
        <v>68</v>
      </c>
      <c r="I379" s="681">
        <v>33.799999999999997</v>
      </c>
    </row>
    <row r="380" spans="1:9" x14ac:dyDescent="0.35">
      <c r="A380" s="562"/>
      <c r="B380" s="562"/>
      <c r="C380" s="84" t="s">
        <v>1505</v>
      </c>
      <c r="D380" s="84" t="s">
        <v>1010</v>
      </c>
      <c r="E380" s="33" t="s">
        <v>1011</v>
      </c>
      <c r="F380" s="680">
        <v>1648</v>
      </c>
      <c r="G380" s="680">
        <v>65</v>
      </c>
      <c r="H380" s="680">
        <v>69</v>
      </c>
      <c r="I380" s="681">
        <v>32.6</v>
      </c>
    </row>
    <row r="381" spans="1:9" x14ac:dyDescent="0.35">
      <c r="A381" s="562"/>
      <c r="B381" s="562"/>
      <c r="C381" s="84" t="s">
        <v>1506</v>
      </c>
      <c r="D381" s="84" t="s">
        <v>1012</v>
      </c>
      <c r="E381" s="33" t="s">
        <v>1013</v>
      </c>
      <c r="F381" s="680">
        <v>1537</v>
      </c>
      <c r="G381" s="680">
        <v>72</v>
      </c>
      <c r="H381" s="680">
        <v>74</v>
      </c>
      <c r="I381" s="681">
        <v>34.799999999999997</v>
      </c>
    </row>
    <row r="382" spans="1:9" x14ac:dyDescent="0.35">
      <c r="A382" s="562"/>
      <c r="B382" s="562"/>
      <c r="C382" s="84" t="s">
        <v>1507</v>
      </c>
      <c r="D382" s="84" t="s">
        <v>1014</v>
      </c>
      <c r="E382" s="33" t="s">
        <v>1015</v>
      </c>
      <c r="F382" s="680">
        <v>1742</v>
      </c>
      <c r="G382" s="680">
        <v>70</v>
      </c>
      <c r="H382" s="680">
        <v>71</v>
      </c>
      <c r="I382" s="681">
        <v>34</v>
      </c>
    </row>
    <row r="383" spans="1:9" x14ac:dyDescent="0.35">
      <c r="A383" s="562"/>
      <c r="B383" s="562"/>
      <c r="C383" s="84" t="s">
        <v>1508</v>
      </c>
      <c r="D383" s="84" t="s">
        <v>1016</v>
      </c>
      <c r="E383" s="33" t="s">
        <v>1017</v>
      </c>
      <c r="F383" s="680">
        <v>1200</v>
      </c>
      <c r="G383" s="680">
        <v>71</v>
      </c>
      <c r="H383" s="680">
        <v>72</v>
      </c>
      <c r="I383" s="681">
        <v>33</v>
      </c>
    </row>
    <row r="384" spans="1:9" x14ac:dyDescent="0.35">
      <c r="A384" s="562"/>
      <c r="B384" s="562"/>
      <c r="C384" s="84"/>
      <c r="D384" s="84"/>
      <c r="E384" s="33"/>
      <c r="F384" s="680"/>
      <c r="G384" s="680"/>
      <c r="H384" s="680"/>
      <c r="I384" s="681"/>
    </row>
    <row r="385" spans="1:9" x14ac:dyDescent="0.35">
      <c r="A385" s="561" t="s">
        <v>590</v>
      </c>
      <c r="B385" s="26" t="s">
        <v>1018</v>
      </c>
      <c r="C385" s="562"/>
      <c r="D385" s="562"/>
      <c r="E385" s="562"/>
      <c r="F385" s="680">
        <v>61885</v>
      </c>
      <c r="G385" s="680">
        <v>69</v>
      </c>
      <c r="H385" s="680">
        <v>70</v>
      </c>
      <c r="I385" s="681">
        <v>34.6</v>
      </c>
    </row>
    <row r="386" spans="1:9" x14ac:dyDescent="0.35">
      <c r="A386" s="562"/>
      <c r="B386" s="562"/>
      <c r="C386" s="561"/>
      <c r="D386" s="561"/>
      <c r="E386" s="26"/>
      <c r="F386" s="680"/>
      <c r="G386" s="680"/>
      <c r="H386" s="680"/>
      <c r="I386" s="681"/>
    </row>
    <row r="387" spans="1:9" x14ac:dyDescent="0.35">
      <c r="A387" s="562"/>
      <c r="B387" s="562"/>
      <c r="C387" s="561" t="s">
        <v>1509</v>
      </c>
      <c r="D387" s="561" t="s">
        <v>148</v>
      </c>
      <c r="E387" s="26" t="s">
        <v>1019</v>
      </c>
      <c r="F387" s="680">
        <v>1912</v>
      </c>
      <c r="G387" s="680">
        <v>70</v>
      </c>
      <c r="H387" s="680">
        <v>72</v>
      </c>
      <c r="I387" s="681">
        <v>34.5</v>
      </c>
    </row>
    <row r="388" spans="1:9" x14ac:dyDescent="0.35">
      <c r="A388" s="562"/>
      <c r="B388" s="562"/>
      <c r="C388" s="561" t="s">
        <v>1510</v>
      </c>
      <c r="D388" s="561" t="s">
        <v>149</v>
      </c>
      <c r="E388" s="26" t="s">
        <v>1020</v>
      </c>
      <c r="F388" s="680">
        <v>2094</v>
      </c>
      <c r="G388" s="680">
        <v>74</v>
      </c>
      <c r="H388" s="680">
        <v>75</v>
      </c>
      <c r="I388" s="681">
        <v>36</v>
      </c>
    </row>
    <row r="389" spans="1:9" x14ac:dyDescent="0.35">
      <c r="A389" s="562"/>
      <c r="B389" s="562"/>
      <c r="C389" s="561" t="s">
        <v>1511</v>
      </c>
      <c r="D389" s="561" t="s">
        <v>150</v>
      </c>
      <c r="E389" s="26" t="s">
        <v>1512</v>
      </c>
      <c r="F389" s="680">
        <v>5704</v>
      </c>
      <c r="G389" s="680">
        <v>66</v>
      </c>
      <c r="H389" s="680">
        <v>68</v>
      </c>
      <c r="I389" s="681">
        <v>33.6</v>
      </c>
    </row>
    <row r="390" spans="1:9" x14ac:dyDescent="0.35">
      <c r="A390" s="562"/>
      <c r="B390" s="562"/>
      <c r="C390" s="561" t="s">
        <v>1513</v>
      </c>
      <c r="D390" s="561" t="s">
        <v>151</v>
      </c>
      <c r="E390" s="26" t="s">
        <v>1514</v>
      </c>
      <c r="F390" s="680">
        <v>6047</v>
      </c>
      <c r="G390" s="680">
        <v>67</v>
      </c>
      <c r="H390" s="680">
        <v>69</v>
      </c>
      <c r="I390" s="681">
        <v>34.200000000000003</v>
      </c>
    </row>
    <row r="391" spans="1:9" x14ac:dyDescent="0.35">
      <c r="A391" s="562"/>
      <c r="B391" s="562"/>
      <c r="C391" s="561" t="s">
        <v>1515</v>
      </c>
      <c r="D391" s="561" t="s">
        <v>155</v>
      </c>
      <c r="E391" s="26" t="s">
        <v>1516</v>
      </c>
      <c r="F391" s="568" t="s">
        <v>417</v>
      </c>
      <c r="G391" s="568" t="s">
        <v>417</v>
      </c>
      <c r="H391" s="568" t="s">
        <v>417</v>
      </c>
      <c r="I391" s="568" t="s">
        <v>417</v>
      </c>
    </row>
    <row r="392" spans="1:9" x14ac:dyDescent="0.35">
      <c r="A392" s="562"/>
      <c r="B392" s="562"/>
      <c r="C392" s="561" t="s">
        <v>1517</v>
      </c>
      <c r="D392" s="561" t="s">
        <v>156</v>
      </c>
      <c r="E392" s="26" t="s">
        <v>1024</v>
      </c>
      <c r="F392" s="680">
        <v>2494</v>
      </c>
      <c r="G392" s="680">
        <v>74</v>
      </c>
      <c r="H392" s="680">
        <v>75</v>
      </c>
      <c r="I392" s="681">
        <v>35.6</v>
      </c>
    </row>
    <row r="393" spans="1:9" x14ac:dyDescent="0.35">
      <c r="A393" s="562"/>
      <c r="B393" s="562"/>
      <c r="C393" s="561" t="s">
        <v>1518</v>
      </c>
      <c r="D393" s="561" t="s">
        <v>157</v>
      </c>
      <c r="E393" s="26" t="s">
        <v>1025</v>
      </c>
      <c r="F393" s="680">
        <v>3201</v>
      </c>
      <c r="G393" s="680">
        <v>64</v>
      </c>
      <c r="H393" s="680">
        <v>66</v>
      </c>
      <c r="I393" s="681">
        <v>32.700000000000003</v>
      </c>
    </row>
    <row r="394" spans="1:9" x14ac:dyDescent="0.35">
      <c r="A394" s="562"/>
      <c r="B394" s="562"/>
      <c r="C394" s="561" t="s">
        <v>1519</v>
      </c>
      <c r="D394" s="561" t="s">
        <v>158</v>
      </c>
      <c r="E394" s="26" t="s">
        <v>1026</v>
      </c>
      <c r="F394" s="680">
        <v>1740</v>
      </c>
      <c r="G394" s="680">
        <v>73</v>
      </c>
      <c r="H394" s="680">
        <v>74</v>
      </c>
      <c r="I394" s="681">
        <v>36</v>
      </c>
    </row>
    <row r="395" spans="1:9" x14ac:dyDescent="0.35">
      <c r="A395" s="562"/>
      <c r="B395" s="562"/>
      <c r="C395" s="561" t="s">
        <v>1520</v>
      </c>
      <c r="D395" s="561" t="s">
        <v>160</v>
      </c>
      <c r="E395" s="26" t="s">
        <v>1027</v>
      </c>
      <c r="F395" s="680">
        <v>3392</v>
      </c>
      <c r="G395" s="680">
        <v>76</v>
      </c>
      <c r="H395" s="680">
        <v>77</v>
      </c>
      <c r="I395" s="681">
        <v>35.799999999999997</v>
      </c>
    </row>
    <row r="396" spans="1:9" x14ac:dyDescent="0.35">
      <c r="A396" s="562"/>
      <c r="B396" s="562"/>
      <c r="C396" s="561" t="s">
        <v>1521</v>
      </c>
      <c r="D396" s="561" t="s">
        <v>161</v>
      </c>
      <c r="E396" s="26" t="s">
        <v>1028</v>
      </c>
      <c r="F396" s="680">
        <v>3148</v>
      </c>
      <c r="G396" s="680">
        <v>68</v>
      </c>
      <c r="H396" s="680">
        <v>70</v>
      </c>
      <c r="I396" s="681">
        <v>34.5</v>
      </c>
    </row>
    <row r="397" spans="1:9" x14ac:dyDescent="0.35">
      <c r="A397" s="562"/>
      <c r="B397" s="562"/>
      <c r="C397" s="561" t="s">
        <v>1522</v>
      </c>
      <c r="D397" s="561" t="s">
        <v>162</v>
      </c>
      <c r="E397" s="26" t="s">
        <v>1029</v>
      </c>
      <c r="F397" s="680">
        <v>1475</v>
      </c>
      <c r="G397" s="680">
        <v>71</v>
      </c>
      <c r="H397" s="680">
        <v>72</v>
      </c>
      <c r="I397" s="681">
        <v>33.5</v>
      </c>
    </row>
    <row r="398" spans="1:9" x14ac:dyDescent="0.35">
      <c r="A398" s="562"/>
      <c r="B398" s="562"/>
      <c r="C398" s="561" t="s">
        <v>1523</v>
      </c>
      <c r="D398" s="561" t="s">
        <v>163</v>
      </c>
      <c r="E398" s="26" t="s">
        <v>1524</v>
      </c>
      <c r="F398" s="680">
        <v>5585</v>
      </c>
      <c r="G398" s="680">
        <v>70</v>
      </c>
      <c r="H398" s="680">
        <v>71</v>
      </c>
      <c r="I398" s="681">
        <v>34.4</v>
      </c>
    </row>
    <row r="399" spans="1:9" x14ac:dyDescent="0.35">
      <c r="A399" s="562"/>
      <c r="B399" s="562"/>
      <c r="C399" s="84"/>
      <c r="D399" s="84"/>
      <c r="E399" s="33"/>
      <c r="F399" s="680"/>
      <c r="G399" s="680"/>
      <c r="H399" s="680"/>
      <c r="I399" s="681"/>
    </row>
    <row r="400" spans="1:9" x14ac:dyDescent="0.35">
      <c r="A400" s="562"/>
      <c r="B400" s="562"/>
      <c r="C400" s="561">
        <v>18</v>
      </c>
      <c r="D400" s="561"/>
      <c r="E400" s="26" t="s">
        <v>1031</v>
      </c>
      <c r="F400" s="680"/>
      <c r="G400" s="680"/>
      <c r="H400" s="680"/>
      <c r="I400" s="681"/>
    </row>
    <row r="401" spans="1:9" x14ac:dyDescent="0.35">
      <c r="A401" s="562"/>
      <c r="B401" s="562"/>
      <c r="C401" s="84" t="s">
        <v>1525</v>
      </c>
      <c r="D401" s="84" t="s">
        <v>1032</v>
      </c>
      <c r="E401" s="33" t="s">
        <v>1033</v>
      </c>
      <c r="F401" s="680">
        <v>1392</v>
      </c>
      <c r="G401" s="680">
        <v>69</v>
      </c>
      <c r="H401" s="680">
        <v>70</v>
      </c>
      <c r="I401" s="681">
        <v>35.1</v>
      </c>
    </row>
    <row r="402" spans="1:9" x14ac:dyDescent="0.35">
      <c r="A402" s="562"/>
      <c r="B402" s="562"/>
      <c r="C402" s="84" t="s">
        <v>1526</v>
      </c>
      <c r="D402" s="84" t="s">
        <v>1034</v>
      </c>
      <c r="E402" s="33" t="s">
        <v>1035</v>
      </c>
      <c r="F402" s="680">
        <v>1259</v>
      </c>
      <c r="G402" s="680">
        <v>67</v>
      </c>
      <c r="H402" s="680">
        <v>68</v>
      </c>
      <c r="I402" s="681">
        <v>34.200000000000003</v>
      </c>
    </row>
    <row r="403" spans="1:9" x14ac:dyDescent="0.35">
      <c r="A403" s="562"/>
      <c r="B403" s="562"/>
      <c r="C403" s="84" t="s">
        <v>1527</v>
      </c>
      <c r="D403" s="84" t="s">
        <v>1036</v>
      </c>
      <c r="E403" s="33" t="s">
        <v>1037</v>
      </c>
      <c r="F403" s="680">
        <v>922</v>
      </c>
      <c r="G403" s="680">
        <v>68</v>
      </c>
      <c r="H403" s="680">
        <v>70</v>
      </c>
      <c r="I403" s="681">
        <v>33.700000000000003</v>
      </c>
    </row>
    <row r="404" spans="1:9" x14ac:dyDescent="0.35">
      <c r="A404" s="562"/>
      <c r="B404" s="562"/>
      <c r="C404" s="84" t="s">
        <v>1528</v>
      </c>
      <c r="D404" s="84" t="s">
        <v>1038</v>
      </c>
      <c r="E404" s="33" t="s">
        <v>1039</v>
      </c>
      <c r="F404" s="680">
        <v>1023</v>
      </c>
      <c r="G404" s="680">
        <v>71</v>
      </c>
      <c r="H404" s="680">
        <v>73</v>
      </c>
      <c r="I404" s="681">
        <v>34.9</v>
      </c>
    </row>
    <row r="405" spans="1:9" x14ac:dyDescent="0.35">
      <c r="A405" s="562"/>
      <c r="B405" s="562"/>
      <c r="C405" s="84" t="s">
        <v>1529</v>
      </c>
      <c r="D405" s="84" t="s">
        <v>1040</v>
      </c>
      <c r="E405" s="33" t="s">
        <v>1041</v>
      </c>
      <c r="F405" s="680">
        <v>796</v>
      </c>
      <c r="G405" s="680">
        <v>77</v>
      </c>
      <c r="H405" s="680">
        <v>78</v>
      </c>
      <c r="I405" s="681">
        <v>35.799999999999997</v>
      </c>
    </row>
    <row r="406" spans="1:9" x14ac:dyDescent="0.35">
      <c r="A406" s="562"/>
      <c r="B406" s="562"/>
      <c r="C406" s="84" t="s">
        <v>1530</v>
      </c>
      <c r="D406" s="84" t="s">
        <v>1042</v>
      </c>
      <c r="E406" s="33" t="s">
        <v>1043</v>
      </c>
      <c r="F406" s="680">
        <v>1367</v>
      </c>
      <c r="G406" s="680">
        <v>71</v>
      </c>
      <c r="H406" s="680">
        <v>71</v>
      </c>
      <c r="I406" s="681">
        <v>34.799999999999997</v>
      </c>
    </row>
    <row r="407" spans="1:9" x14ac:dyDescent="0.35">
      <c r="A407" s="562"/>
      <c r="B407" s="562"/>
      <c r="C407" s="84" t="s">
        <v>1531</v>
      </c>
      <c r="D407" s="84" t="s">
        <v>1044</v>
      </c>
      <c r="E407" s="33" t="s">
        <v>1045</v>
      </c>
      <c r="F407" s="680">
        <v>729</v>
      </c>
      <c r="G407" s="680">
        <v>66</v>
      </c>
      <c r="H407" s="680">
        <v>67</v>
      </c>
      <c r="I407" s="681">
        <v>33.5</v>
      </c>
    </row>
    <row r="408" spans="1:9" x14ac:dyDescent="0.35">
      <c r="A408" s="562"/>
      <c r="B408" s="562"/>
      <c r="C408" s="84" t="s">
        <v>1532</v>
      </c>
      <c r="D408" s="84" t="s">
        <v>1046</v>
      </c>
      <c r="E408" s="33" t="s">
        <v>1047</v>
      </c>
      <c r="F408" s="680">
        <v>503</v>
      </c>
      <c r="G408" s="680">
        <v>72</v>
      </c>
      <c r="H408" s="680">
        <v>74</v>
      </c>
      <c r="I408" s="681">
        <v>35.200000000000003</v>
      </c>
    </row>
    <row r="409" spans="1:9" x14ac:dyDescent="0.35">
      <c r="A409" s="562"/>
      <c r="B409" s="562"/>
      <c r="C409" s="84"/>
      <c r="D409" s="84"/>
      <c r="E409" s="33"/>
      <c r="F409" s="680"/>
      <c r="G409" s="680"/>
      <c r="H409" s="680"/>
      <c r="I409" s="681"/>
    </row>
    <row r="410" spans="1:9" x14ac:dyDescent="0.35">
      <c r="A410" s="562"/>
      <c r="B410" s="562"/>
      <c r="C410" s="561">
        <v>19</v>
      </c>
      <c r="D410" s="561"/>
      <c r="E410" s="26" t="s">
        <v>1048</v>
      </c>
      <c r="F410" s="680"/>
      <c r="G410" s="680"/>
      <c r="H410" s="680"/>
      <c r="I410" s="681"/>
    </row>
    <row r="411" spans="1:9" x14ac:dyDescent="0.35">
      <c r="A411" s="562"/>
      <c r="B411" s="562"/>
      <c r="C411" s="84" t="s">
        <v>1533</v>
      </c>
      <c r="D411" s="84" t="s">
        <v>1049</v>
      </c>
      <c r="E411" s="33" t="s">
        <v>1050</v>
      </c>
      <c r="F411" s="680">
        <v>492</v>
      </c>
      <c r="G411" s="680">
        <v>71</v>
      </c>
      <c r="H411" s="680">
        <v>73</v>
      </c>
      <c r="I411" s="681">
        <v>35.1</v>
      </c>
    </row>
    <row r="412" spans="1:9" x14ac:dyDescent="0.35">
      <c r="A412" s="562"/>
      <c r="B412" s="562"/>
      <c r="C412" s="84" t="s">
        <v>1534</v>
      </c>
      <c r="D412" s="84" t="s">
        <v>1051</v>
      </c>
      <c r="E412" s="33" t="s">
        <v>1052</v>
      </c>
      <c r="F412" s="680">
        <v>821</v>
      </c>
      <c r="G412" s="680">
        <v>73</v>
      </c>
      <c r="H412" s="680">
        <v>74</v>
      </c>
      <c r="I412" s="681">
        <v>36.1</v>
      </c>
    </row>
    <row r="413" spans="1:9" x14ac:dyDescent="0.35">
      <c r="A413" s="562"/>
      <c r="B413" s="562"/>
      <c r="C413" s="84" t="s">
        <v>1535</v>
      </c>
      <c r="D413" s="84" t="s">
        <v>1053</v>
      </c>
      <c r="E413" s="33" t="s">
        <v>1054</v>
      </c>
      <c r="F413" s="680">
        <v>708</v>
      </c>
      <c r="G413" s="680">
        <v>73</v>
      </c>
      <c r="H413" s="680">
        <v>73</v>
      </c>
      <c r="I413" s="681">
        <v>35.5</v>
      </c>
    </row>
    <row r="414" spans="1:9" x14ac:dyDescent="0.35">
      <c r="A414" s="562"/>
      <c r="B414" s="562"/>
      <c r="C414" s="84" t="s">
        <v>1536</v>
      </c>
      <c r="D414" s="84" t="s">
        <v>1055</v>
      </c>
      <c r="E414" s="33" t="s">
        <v>1056</v>
      </c>
      <c r="F414" s="680">
        <v>430</v>
      </c>
      <c r="G414" s="680">
        <v>63</v>
      </c>
      <c r="H414" s="680">
        <v>63</v>
      </c>
      <c r="I414" s="681">
        <v>34.4</v>
      </c>
    </row>
    <row r="415" spans="1:9" x14ac:dyDescent="0.35">
      <c r="A415" s="562"/>
      <c r="B415" s="562"/>
      <c r="C415" s="84" t="s">
        <v>1537</v>
      </c>
      <c r="D415" s="84" t="s">
        <v>1057</v>
      </c>
      <c r="E415" s="33" t="s">
        <v>1058</v>
      </c>
      <c r="F415" s="680">
        <v>921</v>
      </c>
      <c r="G415" s="680">
        <v>66</v>
      </c>
      <c r="H415" s="680">
        <v>67</v>
      </c>
      <c r="I415" s="681">
        <v>34.6</v>
      </c>
    </row>
    <row r="416" spans="1:9" x14ac:dyDescent="0.35">
      <c r="A416" s="562"/>
      <c r="B416" s="562"/>
      <c r="C416" s="84" t="s">
        <v>1538</v>
      </c>
      <c r="D416" s="84" t="s">
        <v>1059</v>
      </c>
      <c r="E416" s="33" t="s">
        <v>1060</v>
      </c>
      <c r="F416" s="680">
        <v>679</v>
      </c>
      <c r="G416" s="680">
        <v>65</v>
      </c>
      <c r="H416" s="680">
        <v>65</v>
      </c>
      <c r="I416" s="681">
        <v>33.9</v>
      </c>
    </row>
    <row r="417" spans="1:9" x14ac:dyDescent="0.35">
      <c r="A417" s="562"/>
      <c r="B417" s="562"/>
      <c r="C417" s="84"/>
      <c r="D417" s="84"/>
      <c r="E417" s="33"/>
      <c r="F417" s="680"/>
      <c r="G417" s="680"/>
      <c r="H417" s="680"/>
      <c r="I417" s="681"/>
    </row>
    <row r="418" spans="1:9" x14ac:dyDescent="0.35">
      <c r="A418" s="562"/>
      <c r="B418" s="562"/>
      <c r="C418" s="561">
        <v>23</v>
      </c>
      <c r="D418" s="561"/>
      <c r="E418" s="26" t="s">
        <v>1061</v>
      </c>
      <c r="F418" s="680"/>
      <c r="G418" s="680"/>
      <c r="H418" s="680"/>
      <c r="I418" s="681"/>
    </row>
    <row r="419" spans="1:9" x14ac:dyDescent="0.35">
      <c r="A419" s="562"/>
      <c r="B419" s="562"/>
      <c r="C419" s="84" t="s">
        <v>1539</v>
      </c>
      <c r="D419" s="84" t="s">
        <v>1062</v>
      </c>
      <c r="E419" s="33" t="s">
        <v>1063</v>
      </c>
      <c r="F419" s="680">
        <v>1233</v>
      </c>
      <c r="G419" s="680">
        <v>68</v>
      </c>
      <c r="H419" s="680">
        <v>69</v>
      </c>
      <c r="I419" s="681">
        <v>35.200000000000003</v>
      </c>
    </row>
    <row r="420" spans="1:9" x14ac:dyDescent="0.35">
      <c r="A420" s="562"/>
      <c r="B420" s="562"/>
      <c r="C420" s="84" t="s">
        <v>1540</v>
      </c>
      <c r="D420" s="84" t="s">
        <v>1064</v>
      </c>
      <c r="E420" s="33" t="s">
        <v>1065</v>
      </c>
      <c r="F420" s="680">
        <v>810</v>
      </c>
      <c r="G420" s="680">
        <v>71</v>
      </c>
      <c r="H420" s="680">
        <v>72</v>
      </c>
      <c r="I420" s="681">
        <v>35.9</v>
      </c>
    </row>
    <row r="421" spans="1:9" x14ac:dyDescent="0.35">
      <c r="A421" s="562"/>
      <c r="B421" s="562"/>
      <c r="C421" s="84" t="s">
        <v>1541</v>
      </c>
      <c r="D421" s="84" t="s">
        <v>1066</v>
      </c>
      <c r="E421" s="33" t="s">
        <v>1067</v>
      </c>
      <c r="F421" s="680">
        <v>878</v>
      </c>
      <c r="G421" s="680">
        <v>68</v>
      </c>
      <c r="H421" s="680">
        <v>68</v>
      </c>
      <c r="I421" s="681">
        <v>35.6</v>
      </c>
    </row>
    <row r="422" spans="1:9" x14ac:dyDescent="0.35">
      <c r="A422" s="562"/>
      <c r="B422" s="562"/>
      <c r="C422" s="84" t="s">
        <v>1542</v>
      </c>
      <c r="D422" s="84" t="s">
        <v>1068</v>
      </c>
      <c r="E422" s="33" t="s">
        <v>1069</v>
      </c>
      <c r="F422" s="680">
        <v>1804</v>
      </c>
      <c r="G422" s="680">
        <v>62</v>
      </c>
      <c r="H422" s="680">
        <v>64</v>
      </c>
      <c r="I422" s="681">
        <v>33.9</v>
      </c>
    </row>
    <row r="423" spans="1:9" x14ac:dyDescent="0.35">
      <c r="A423" s="562"/>
      <c r="B423" s="562"/>
      <c r="C423" s="84" t="s">
        <v>1543</v>
      </c>
      <c r="D423" s="84" t="s">
        <v>1070</v>
      </c>
      <c r="E423" s="33" t="s">
        <v>1071</v>
      </c>
      <c r="F423" s="680">
        <v>1300</v>
      </c>
      <c r="G423" s="680">
        <v>69</v>
      </c>
      <c r="H423" s="680">
        <v>71</v>
      </c>
      <c r="I423" s="681">
        <v>35.4</v>
      </c>
    </row>
    <row r="424" spans="1:9" x14ac:dyDescent="0.35">
      <c r="A424" s="562"/>
      <c r="B424" s="562"/>
      <c r="C424" s="84" t="s">
        <v>1544</v>
      </c>
      <c r="D424" s="84" t="s">
        <v>1072</v>
      </c>
      <c r="E424" s="33" t="s">
        <v>1073</v>
      </c>
      <c r="F424" s="680">
        <v>1038</v>
      </c>
      <c r="G424" s="680">
        <v>70</v>
      </c>
      <c r="H424" s="680">
        <v>70</v>
      </c>
      <c r="I424" s="681">
        <v>35.700000000000003</v>
      </c>
    </row>
    <row r="425" spans="1:9" x14ac:dyDescent="0.35">
      <c r="A425" s="562"/>
      <c r="B425" s="562"/>
      <c r="C425" s="84"/>
      <c r="D425" s="84"/>
      <c r="E425" s="33"/>
      <c r="F425" s="680"/>
      <c r="G425" s="680"/>
      <c r="H425" s="680"/>
      <c r="I425" s="681"/>
    </row>
    <row r="426" spans="1:9" x14ac:dyDescent="0.35">
      <c r="A426" s="562"/>
      <c r="B426" s="562"/>
      <c r="C426" s="561">
        <v>40</v>
      </c>
      <c r="D426" s="561"/>
      <c r="E426" s="26" t="s">
        <v>403</v>
      </c>
      <c r="F426" s="680"/>
      <c r="G426" s="680"/>
      <c r="H426" s="680"/>
      <c r="I426" s="681"/>
    </row>
    <row r="427" spans="1:9" x14ac:dyDescent="0.35">
      <c r="A427" s="562"/>
      <c r="B427" s="562"/>
      <c r="C427" s="84" t="s">
        <v>1545</v>
      </c>
      <c r="D427" s="84" t="s">
        <v>1074</v>
      </c>
      <c r="E427" s="33" t="s">
        <v>1075</v>
      </c>
      <c r="F427" s="680">
        <v>1152</v>
      </c>
      <c r="G427" s="680">
        <v>69</v>
      </c>
      <c r="H427" s="680">
        <v>71</v>
      </c>
      <c r="I427" s="681">
        <v>34.700000000000003</v>
      </c>
    </row>
    <row r="428" spans="1:9" x14ac:dyDescent="0.35">
      <c r="A428" s="562"/>
      <c r="B428" s="562"/>
      <c r="C428" s="84" t="s">
        <v>1546</v>
      </c>
      <c r="D428" s="84" t="s">
        <v>1076</v>
      </c>
      <c r="E428" s="33" t="s">
        <v>1077</v>
      </c>
      <c r="F428" s="680">
        <v>1389</v>
      </c>
      <c r="G428" s="680">
        <v>71</v>
      </c>
      <c r="H428" s="680">
        <v>71</v>
      </c>
      <c r="I428" s="681">
        <v>34.4</v>
      </c>
    </row>
    <row r="429" spans="1:9" x14ac:dyDescent="0.35">
      <c r="A429" s="562"/>
      <c r="B429" s="562"/>
      <c r="C429" s="84" t="s">
        <v>1547</v>
      </c>
      <c r="D429" s="84" t="s">
        <v>1078</v>
      </c>
      <c r="E429" s="33" t="s">
        <v>1079</v>
      </c>
      <c r="F429" s="680">
        <v>1785</v>
      </c>
      <c r="G429" s="680">
        <v>70</v>
      </c>
      <c r="H429" s="680">
        <v>71</v>
      </c>
      <c r="I429" s="681">
        <v>34.700000000000003</v>
      </c>
    </row>
    <row r="430" spans="1:9" x14ac:dyDescent="0.35">
      <c r="A430" s="562"/>
      <c r="B430" s="562"/>
      <c r="C430" s="84" t="s">
        <v>1548</v>
      </c>
      <c r="D430" s="84" t="s">
        <v>1080</v>
      </c>
      <c r="E430" s="33" t="s">
        <v>1081</v>
      </c>
      <c r="F430" s="680">
        <v>1327</v>
      </c>
      <c r="G430" s="680">
        <v>72</v>
      </c>
      <c r="H430" s="680">
        <v>72</v>
      </c>
      <c r="I430" s="681">
        <v>34.799999999999997</v>
      </c>
    </row>
    <row r="431" spans="1:9" x14ac:dyDescent="0.35">
      <c r="A431" s="562"/>
      <c r="B431" s="562"/>
      <c r="C431" s="84" t="s">
        <v>1549</v>
      </c>
      <c r="D431" s="84" t="s">
        <v>1082</v>
      </c>
      <c r="E431" s="33" t="s">
        <v>1083</v>
      </c>
      <c r="F431" s="680">
        <v>318</v>
      </c>
      <c r="G431" s="680">
        <v>61</v>
      </c>
      <c r="H431" s="680">
        <v>65</v>
      </c>
      <c r="I431" s="681">
        <v>33.9</v>
      </c>
    </row>
    <row r="432" spans="1:9" x14ac:dyDescent="0.35">
      <c r="A432" s="582"/>
      <c r="B432" s="582"/>
      <c r="C432" s="583"/>
      <c r="D432" s="583"/>
      <c r="E432" s="71"/>
      <c r="F432" s="690"/>
      <c r="G432" s="690"/>
      <c r="H432" s="690"/>
      <c r="I432" s="690"/>
    </row>
    <row r="433" spans="1:9" x14ac:dyDescent="0.35">
      <c r="A433" s="78"/>
      <c r="B433" s="78"/>
      <c r="C433" s="78"/>
      <c r="D433" s="465"/>
      <c r="E433" s="465"/>
      <c r="F433" s="465"/>
      <c r="G433" s="170"/>
      <c r="H433" s="126"/>
      <c r="I433" s="691" t="s">
        <v>232</v>
      </c>
    </row>
    <row r="434" spans="1:9" x14ac:dyDescent="0.35">
      <c r="A434" s="596"/>
      <c r="B434" s="596"/>
      <c r="C434" s="596"/>
      <c r="D434" s="596"/>
      <c r="E434" s="596"/>
      <c r="F434" s="596"/>
      <c r="G434" s="596"/>
      <c r="H434" s="596"/>
      <c r="I434" s="596"/>
    </row>
    <row r="435" spans="1:9" x14ac:dyDescent="0.35">
      <c r="A435" s="842" t="s">
        <v>1602</v>
      </c>
      <c r="B435" s="842"/>
      <c r="C435" s="842"/>
      <c r="D435" s="842"/>
      <c r="E435" s="842"/>
      <c r="F435" s="842"/>
      <c r="G435" s="842"/>
      <c r="H435" s="842"/>
      <c r="I435" s="842"/>
    </row>
    <row r="436" spans="1:9" x14ac:dyDescent="0.35">
      <c r="A436" s="842" t="s">
        <v>1603</v>
      </c>
      <c r="B436" s="842"/>
      <c r="C436" s="842"/>
      <c r="D436" s="842"/>
      <c r="E436" s="842"/>
      <c r="F436" s="842"/>
      <c r="G436" s="842"/>
      <c r="H436" s="842"/>
      <c r="I436" s="842"/>
    </row>
    <row r="437" spans="1:9" x14ac:dyDescent="0.35">
      <c r="A437" s="842" t="s">
        <v>1604</v>
      </c>
      <c r="B437" s="852"/>
      <c r="C437" s="852"/>
      <c r="D437" s="852"/>
      <c r="E437" s="852"/>
      <c r="F437" s="852"/>
      <c r="G437" s="852"/>
      <c r="H437" s="852"/>
      <c r="I437" s="852"/>
    </row>
    <row r="438" spans="1:9" x14ac:dyDescent="0.35">
      <c r="A438" s="406" t="s">
        <v>1605</v>
      </c>
      <c r="B438" s="726"/>
      <c r="C438" s="726"/>
      <c r="D438" s="726"/>
      <c r="E438" s="726"/>
      <c r="F438" s="726"/>
      <c r="G438" s="726"/>
      <c r="H438" s="726"/>
      <c r="I438" s="726"/>
    </row>
    <row r="439" spans="1:9" x14ac:dyDescent="0.35">
      <c r="A439" s="828"/>
      <c r="B439" s="828"/>
      <c r="C439" s="828"/>
      <c r="D439" s="828"/>
      <c r="E439" s="828"/>
      <c r="F439" s="828"/>
      <c r="G439" s="828"/>
      <c r="H439" s="828"/>
      <c r="I439" s="828"/>
    </row>
    <row r="440" spans="1:9" x14ac:dyDescent="0.35">
      <c r="A440" s="875"/>
      <c r="B440" s="875"/>
      <c r="C440" s="875"/>
      <c r="D440" s="875"/>
      <c r="E440" s="875"/>
      <c r="F440" s="875"/>
      <c r="G440" s="875"/>
      <c r="H440" s="875"/>
      <c r="I440" s="875"/>
    </row>
    <row r="441" spans="1:9" x14ac:dyDescent="0.35">
      <c r="A441" s="723"/>
      <c r="B441" s="723"/>
      <c r="C441" s="692"/>
      <c r="D441" s="692"/>
      <c r="E441" s="722"/>
      <c r="F441" s="722"/>
      <c r="G441" s="722"/>
      <c r="H441" s="722"/>
      <c r="I441" s="722"/>
    </row>
    <row r="442" spans="1:9" x14ac:dyDescent="0.35">
      <c r="A442" s="393" t="s">
        <v>175</v>
      </c>
      <c r="B442" s="394"/>
      <c r="C442" s="394"/>
      <c r="D442" s="394"/>
      <c r="E442" s="394"/>
      <c r="F442" s="394"/>
      <c r="G442" s="394"/>
      <c r="H442" s="394"/>
      <c r="I442" s="336"/>
    </row>
    <row r="443" spans="1:9" x14ac:dyDescent="0.35">
      <c r="A443" s="394" t="s">
        <v>1600</v>
      </c>
      <c r="B443" s="394"/>
      <c r="C443" s="395"/>
      <c r="D443" s="395"/>
      <c r="E443" s="395"/>
      <c r="F443" s="395"/>
      <c r="G443" s="396"/>
      <c r="H443" s="396"/>
      <c r="I443" s="395"/>
    </row>
    <row r="444" spans="1:9" x14ac:dyDescent="0.35">
      <c r="A444" s="593"/>
      <c r="B444" s="593"/>
      <c r="C444" s="593"/>
      <c r="D444" s="593"/>
      <c r="E444" s="593"/>
      <c r="F444" s="593"/>
      <c r="G444" s="593"/>
      <c r="H444" s="593"/>
      <c r="I444" s="593"/>
    </row>
  </sheetData>
  <mergeCells count="10">
    <mergeCell ref="A436:I436"/>
    <mergeCell ref="A437:I437"/>
    <mergeCell ref="A439:I439"/>
    <mergeCell ref="A440:I440"/>
    <mergeCell ref="A3:I3"/>
    <mergeCell ref="A6:I6"/>
    <mergeCell ref="F8:F9"/>
    <mergeCell ref="G8:I8"/>
    <mergeCell ref="C9:E9"/>
    <mergeCell ref="A435:I435"/>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4"/>
  </sheetPr>
  <dimension ref="A1:AA47"/>
  <sheetViews>
    <sheetView zoomScaleNormal="100" workbookViewId="0">
      <pane ySplit="10" topLeftCell="A11" activePane="bottomLeft" state="frozen"/>
      <selection activeCell="O5" sqref="O5:V5"/>
      <selection pane="bottomLeft"/>
    </sheetView>
  </sheetViews>
  <sheetFormatPr defaultColWidth="9.1328125" defaultRowHeight="10.15" x14ac:dyDescent="0.3"/>
  <cols>
    <col min="1" max="1" width="23.3984375" style="37" customWidth="1"/>
    <col min="2" max="2" width="2.86328125" style="37" customWidth="1"/>
    <col min="3" max="5" width="7.1328125" style="37" customWidth="1"/>
    <col min="6" max="8" width="6.3984375" style="37" customWidth="1"/>
    <col min="9" max="9" width="1" style="37" customWidth="1"/>
    <col min="10" max="12" width="7.1328125" style="37" customWidth="1"/>
    <col min="13" max="15" width="6.3984375" style="37" customWidth="1"/>
    <col min="16" max="16" width="1.1328125" style="37" customWidth="1"/>
    <col min="17" max="19" width="7.1328125" style="37" customWidth="1"/>
    <col min="20" max="22" width="6.3984375" style="37" customWidth="1"/>
    <col min="23" max="23" width="2" style="37" customWidth="1"/>
    <col min="24" max="24" width="2.59765625" style="91" customWidth="1"/>
    <col min="25" max="27" width="9.1328125" style="37" hidden="1" customWidth="1"/>
    <col min="28" max="28" width="9.1328125" style="37" customWidth="1"/>
    <col min="29" max="16384" width="9.1328125" style="37"/>
  </cols>
  <sheetData>
    <row r="1" spans="1:25" ht="13.15" x14ac:dyDescent="0.4">
      <c r="A1" s="649"/>
    </row>
    <row r="2" spans="1:25" s="19" customFormat="1" ht="14.25" customHeight="1" x14ac:dyDescent="0.4">
      <c r="A2" s="94" t="s">
        <v>513</v>
      </c>
      <c r="B2" s="94"/>
      <c r="C2" s="25"/>
      <c r="D2" s="25"/>
      <c r="Y2" s="196" t="s">
        <v>466</v>
      </c>
    </row>
    <row r="3" spans="1:25" s="19" customFormat="1" ht="14.25" customHeight="1" thickBot="1" x14ac:dyDescent="0.4">
      <c r="A3" s="742" t="s">
        <v>1616</v>
      </c>
      <c r="B3" s="743"/>
      <c r="C3" s="743"/>
      <c r="D3" s="743"/>
      <c r="Y3" s="196" t="s">
        <v>233</v>
      </c>
    </row>
    <row r="4" spans="1:25" s="19" customFormat="1" ht="14.25" customHeight="1" thickBot="1" x14ac:dyDescent="0.45">
      <c r="A4" s="83" t="s">
        <v>1152</v>
      </c>
      <c r="B4" s="83"/>
      <c r="C4" s="83"/>
      <c r="D4" s="25"/>
      <c r="J4" s="753" t="s">
        <v>209</v>
      </c>
      <c r="K4" s="762"/>
      <c r="L4" s="762"/>
      <c r="M4" s="762"/>
      <c r="N4" s="762"/>
      <c r="O4" s="762"/>
      <c r="P4" s="762"/>
      <c r="Q4" s="762"/>
      <c r="R4" s="762"/>
      <c r="S4" s="762"/>
      <c r="T4" s="762"/>
      <c r="U4" s="762"/>
      <c r="V4" s="762"/>
      <c r="W4" s="763"/>
      <c r="Y4" s="196" t="s">
        <v>436</v>
      </c>
    </row>
    <row r="5" spans="1:25" s="19" customFormat="1" ht="12.75" customHeight="1" x14ac:dyDescent="0.35">
      <c r="A5" s="750"/>
      <c r="B5" s="750"/>
      <c r="C5" s="750"/>
      <c r="D5" s="750"/>
      <c r="E5" s="750"/>
      <c r="F5" s="750"/>
      <c r="G5" s="750"/>
      <c r="J5" s="88" t="s">
        <v>234</v>
      </c>
      <c r="K5" s="96"/>
      <c r="L5" s="764" t="s">
        <v>466</v>
      </c>
      <c r="M5" s="764"/>
      <c r="N5" s="764"/>
      <c r="O5" s="764"/>
      <c r="P5" s="764"/>
      <c r="Q5" s="764"/>
      <c r="R5" s="764"/>
      <c r="S5" s="764"/>
      <c r="T5" s="764"/>
      <c r="U5" s="764"/>
      <c r="V5" s="764"/>
      <c r="W5" s="765"/>
      <c r="Y5" s="90"/>
    </row>
    <row r="6" spans="1:25" s="19" customFormat="1" ht="13.15" thickBot="1" x14ac:dyDescent="0.4">
      <c r="A6" s="750"/>
      <c r="B6" s="750"/>
      <c r="C6" s="750"/>
      <c r="D6" s="750"/>
      <c r="E6" s="750"/>
      <c r="F6" s="750"/>
      <c r="G6" s="750"/>
      <c r="J6" s="89" t="s">
        <v>211</v>
      </c>
      <c r="K6" s="97"/>
      <c r="L6" s="746">
        <v>2017</v>
      </c>
      <c r="M6" s="746"/>
      <c r="N6" s="746"/>
      <c r="O6" s="746"/>
      <c r="P6" s="746"/>
      <c r="Q6" s="746"/>
      <c r="R6" s="746"/>
      <c r="S6" s="746"/>
      <c r="T6" s="746"/>
      <c r="U6" s="746"/>
      <c r="V6" s="746"/>
      <c r="W6" s="747"/>
      <c r="Y6" s="90"/>
    </row>
    <row r="7" spans="1:25" x14ac:dyDescent="0.3">
      <c r="Y7" s="91"/>
    </row>
    <row r="8" spans="1:25" ht="27.75" customHeight="1" x14ac:dyDescent="0.3">
      <c r="A8" s="58"/>
      <c r="B8" s="58"/>
      <c r="C8" s="767" t="s">
        <v>235</v>
      </c>
      <c r="D8" s="767"/>
      <c r="E8" s="767"/>
      <c r="F8" s="767"/>
      <c r="G8" s="767"/>
      <c r="H8" s="767"/>
      <c r="I8" s="60"/>
      <c r="J8" s="766" t="s">
        <v>432</v>
      </c>
      <c r="K8" s="766"/>
      <c r="L8" s="766"/>
      <c r="M8" s="766"/>
      <c r="N8" s="766"/>
      <c r="O8" s="766"/>
      <c r="P8" s="98"/>
      <c r="Q8" s="767" t="s">
        <v>223</v>
      </c>
      <c r="R8" s="767"/>
      <c r="S8" s="767"/>
      <c r="T8" s="767"/>
      <c r="U8" s="767"/>
      <c r="V8" s="767"/>
      <c r="W8" s="150"/>
      <c r="Y8" s="91"/>
    </row>
    <row r="9" spans="1:25" ht="48" customHeight="1" x14ac:dyDescent="0.3">
      <c r="A9" s="133" t="str">
        <f>L5</f>
        <v>At least the expected standard in all ELGs</v>
      </c>
      <c r="B9" s="99">
        <f>IF($L$5="At least the expected standard in all ELGs",5,IF($L$5="A good level of development",6,IF($L$5="Average point score",7,"")))</f>
        <v>5</v>
      </c>
      <c r="C9" s="768" t="s">
        <v>170</v>
      </c>
      <c r="D9" s="768"/>
      <c r="E9" s="768"/>
      <c r="F9" s="769" t="str">
        <f>IF($L$5="At least the expected standard in all ELGs","Percentage achieving "&amp;LEFT(LOWER($L$5),1)&amp;RIGHT($L$5,LEN($L$5)-1),IF($L$5="A good level of development","Percentage achieving "&amp;LEFT(LOWER($L$5),1)&amp;RIGHT($L$5,LEN($L$5)-1),"Average point score"))</f>
        <v>Percentage achieving at least the expected standard in all ELGs</v>
      </c>
      <c r="G9" s="769"/>
      <c r="H9" s="769"/>
      <c r="I9" s="268">
        <f>IF($L$5="At least the expected standard in all ELGs",5,IF($L$5="A good level of development",6,IF($L$5="Average point score",7,"")))</f>
        <v>5</v>
      </c>
      <c r="J9" s="768" t="s">
        <v>170</v>
      </c>
      <c r="K9" s="768"/>
      <c r="L9" s="768"/>
      <c r="M9" s="769" t="str">
        <f>IF($L$5="At least the expected standard in all ELGs","Percentage achieving "&amp;LEFT(LOWER($L$5),1)&amp;RIGHT($L$5,LEN($L$5)-1),IF($L$5="A good level of development","Percentage achieving "&amp;LEFT(LOWER($L$5),1)&amp;RIGHT($L$5,LEN($L$5)-1),"Average point score"))</f>
        <v>Percentage achieving at least the expected standard in all ELGs</v>
      </c>
      <c r="N9" s="769"/>
      <c r="O9" s="769"/>
      <c r="P9" s="268">
        <f>IF($L$5="At least the expected standard in all ELGs",5,IF($L$5="A good level of development",6,IF($L$5="Average point score",7,"")))</f>
        <v>5</v>
      </c>
      <c r="Q9" s="768" t="s">
        <v>170</v>
      </c>
      <c r="R9" s="768"/>
      <c r="S9" s="768"/>
      <c r="T9" s="769" t="str">
        <f>IF($L$5="At least the expected standard in all ELGs","Percentage achieving "&amp;LEFT(LOWER($L$5),1)&amp;RIGHT($L$5,LEN($L$5)-1),IF($L$5="A good level of development","Percentage achieving "&amp;LEFT(LOWER($L$5),1)&amp;RIGHT($L$5,LEN($L$5)-1),"Average point score"))</f>
        <v>Percentage achieving at least the expected standard in all ELGs</v>
      </c>
      <c r="U9" s="769"/>
      <c r="V9" s="769"/>
      <c r="W9" s="268">
        <f>IF($L$5="At least the expected standard in all ELGs",5,IF($L$5="A good level of development",6,IF($L$5="Average point score",7,"")))</f>
        <v>5</v>
      </c>
      <c r="Y9" s="91"/>
    </row>
    <row r="10" spans="1:25" s="33" customFormat="1" ht="11.65" x14ac:dyDescent="0.3">
      <c r="A10" s="328"/>
      <c r="B10" s="328"/>
      <c r="C10" s="329" t="s">
        <v>206</v>
      </c>
      <c r="D10" s="329" t="s">
        <v>207</v>
      </c>
      <c r="E10" s="329" t="s">
        <v>236</v>
      </c>
      <c r="F10" s="329" t="s">
        <v>206</v>
      </c>
      <c r="G10" s="329" t="s">
        <v>207</v>
      </c>
      <c r="H10" s="329" t="s">
        <v>236</v>
      </c>
      <c r="I10" s="270"/>
      <c r="J10" s="151" t="s">
        <v>206</v>
      </c>
      <c r="K10" s="151" t="s">
        <v>207</v>
      </c>
      <c r="L10" s="151" t="s">
        <v>236</v>
      </c>
      <c r="M10" s="152" t="s">
        <v>206</v>
      </c>
      <c r="N10" s="152" t="s">
        <v>207</v>
      </c>
      <c r="O10" s="152" t="s">
        <v>236</v>
      </c>
      <c r="P10" s="209"/>
      <c r="Q10" s="329" t="s">
        <v>206</v>
      </c>
      <c r="R10" s="329" t="s">
        <v>207</v>
      </c>
      <c r="S10" s="329" t="s">
        <v>236</v>
      </c>
      <c r="T10" s="329" t="s">
        <v>206</v>
      </c>
      <c r="U10" s="329" t="s">
        <v>207</v>
      </c>
      <c r="V10" s="329" t="s">
        <v>236</v>
      </c>
      <c r="W10" s="150"/>
      <c r="Y10" s="113">
        <v>2013</v>
      </c>
    </row>
    <row r="11" spans="1:25" s="39" customFormat="1" ht="11.65" x14ac:dyDescent="0.3">
      <c r="A11" s="26" t="s">
        <v>469</v>
      </c>
      <c r="B11" s="26"/>
      <c r="C11" s="27">
        <f ca="1">VLOOKUP(TRIM($A11),INDIRECT($Y$15),9+$Y$18,FALSE)</f>
        <v>47250</v>
      </c>
      <c r="D11" s="27">
        <f ca="1">VLOOKUP(TRIM($A11),INDIRECT($Y$15),8+$Y$18,FALSE)</f>
        <v>44391</v>
      </c>
      <c r="E11" s="27">
        <f ca="1">VLOOKUP(TRIM($A11),INDIRECT($Y$15),10+$Y$18,FALSE)</f>
        <v>91641</v>
      </c>
      <c r="F11" s="27">
        <f ca="1">VLOOKUP(TRIM($A11),INDIRECT($Y$15),6+$Y$18,FALSE)</f>
        <v>46</v>
      </c>
      <c r="G11" s="27">
        <f ca="1">VLOOKUP(TRIM($A11),INDIRECT($Y$15),5+$Y$18,FALSE)</f>
        <v>63</v>
      </c>
      <c r="H11" s="27">
        <f ca="1">VLOOKUP(TRIM($A11),INDIRECT($Y$15),7+$Y$18,FALSE)</f>
        <v>54</v>
      </c>
      <c r="I11" s="27"/>
      <c r="J11" s="27">
        <f ca="1">VLOOKUP(TRIM($A11),INDIRECT($Y$15),36+$Y$18,FALSE)</f>
        <v>295787</v>
      </c>
      <c r="K11" s="27">
        <f ca="1">VLOOKUP(TRIM($A11),INDIRECT($Y$15),35+$Y$18,FALSE)</f>
        <v>282436</v>
      </c>
      <c r="L11" s="27">
        <f ca="1">VLOOKUP(TRIM($A11),INDIRECT($Y$15),37+$Y$18,FALSE)</f>
        <v>578223</v>
      </c>
      <c r="M11" s="27">
        <f ca="1">VLOOKUP(TRIM($A11),INDIRECT($Y$15),33+$Y$18,FALSE)</f>
        <v>64</v>
      </c>
      <c r="N11" s="27">
        <f ca="1">VLOOKUP(TRIM($A11),INDIRECT($Y$15),32+$Y$18,FALSE)</f>
        <v>79</v>
      </c>
      <c r="O11" s="27">
        <f ca="1">VLOOKUP(TRIM($A11),INDIRECT($Y$15),34+$Y$18,FALSE)</f>
        <v>71</v>
      </c>
      <c r="P11" s="27"/>
      <c r="Q11" s="27">
        <f ca="1">VLOOKUP(TRIM($A11),INDIRECT($Y$15),63+$Y$18,FALSE)</f>
        <v>343037</v>
      </c>
      <c r="R11" s="27">
        <f ca="1">VLOOKUP(TRIM($A11),INDIRECT($Y$15),62+$Y$18,FALSE)</f>
        <v>326827</v>
      </c>
      <c r="S11" s="27">
        <f ca="1">VLOOKUP(TRIM($A11),INDIRECT($Y$15),64+$Y$18,FALSE)</f>
        <v>669864</v>
      </c>
      <c r="T11" s="27">
        <f ca="1">VLOOKUP(TRIM($A11),INDIRECT($Y$15),60+$Y$18,FALSE)</f>
        <v>62</v>
      </c>
      <c r="U11" s="27">
        <f ca="1">VLOOKUP(TRIM($A11),INDIRECT($Y$15),59+$Y$18,FALSE)</f>
        <v>77</v>
      </c>
      <c r="V11" s="27">
        <f ca="1">VLOOKUP(TRIM($A11),INDIRECT($Y$15),61+$Y$18,FALSE)</f>
        <v>69</v>
      </c>
      <c r="W11" s="20"/>
      <c r="Y11" s="92">
        <v>2014</v>
      </c>
    </row>
    <row r="12" spans="1:25" s="39" customFormat="1" ht="9" customHeight="1" x14ac:dyDescent="0.3">
      <c r="A12" s="26"/>
      <c r="B12" s="26"/>
      <c r="C12" s="27"/>
      <c r="D12" s="27"/>
      <c r="E12" s="27"/>
      <c r="F12" s="27"/>
      <c r="G12" s="27"/>
      <c r="H12" s="27"/>
      <c r="I12" s="27"/>
      <c r="J12" s="27"/>
      <c r="K12" s="27"/>
      <c r="L12" s="27"/>
      <c r="M12" s="27"/>
      <c r="N12" s="27"/>
      <c r="O12" s="27"/>
      <c r="P12" s="27"/>
      <c r="Q12" s="27"/>
      <c r="R12" s="27"/>
      <c r="S12" s="27"/>
      <c r="T12" s="27"/>
      <c r="U12" s="27"/>
      <c r="V12" s="27"/>
      <c r="Y12" s="92">
        <v>2015</v>
      </c>
    </row>
    <row r="13" spans="1:25" x14ac:dyDescent="0.3">
      <c r="A13" s="264" t="s">
        <v>213</v>
      </c>
      <c r="B13" s="26"/>
      <c r="C13" s="27">
        <f t="shared" ref="C13:C34" ca="1" si="0">VLOOKUP(TRIM($A13),INDIRECT($Y$15),9+$Y$18,FALSE)</f>
        <v>33818</v>
      </c>
      <c r="D13" s="27">
        <f t="shared" ref="D13:D34" ca="1" si="1">VLOOKUP(TRIM($A13),INDIRECT($Y$15),8+$Y$18,FALSE)</f>
        <v>31727</v>
      </c>
      <c r="E13" s="27">
        <f t="shared" ref="E13:E34" ca="1" si="2">VLOOKUP(TRIM($A13),INDIRECT($Y$15),10+$Y$18,FALSE)</f>
        <v>65545</v>
      </c>
      <c r="F13" s="27">
        <f t="shared" ref="F13:F34" ca="1" si="3">VLOOKUP(TRIM($A13),INDIRECT($Y$15),6+$Y$18,FALSE)</f>
        <v>43</v>
      </c>
      <c r="G13" s="27">
        <f t="shared" ref="G13:G34" ca="1" si="4">VLOOKUP(TRIM($A13),INDIRECT($Y$15),5+$Y$18,FALSE)</f>
        <v>61</v>
      </c>
      <c r="H13" s="27">
        <f t="shared" ref="H13:H34" ca="1" si="5">VLOOKUP(TRIM($A13),INDIRECT($Y$15),7+$Y$18,FALSE)</f>
        <v>52</v>
      </c>
      <c r="I13" s="27"/>
      <c r="J13" s="27">
        <f t="shared" ref="J13:J34" ca="1" si="6">VLOOKUP(TRIM($A13),INDIRECT($Y$15),36+$Y$18,FALSE)</f>
        <v>217406</v>
      </c>
      <c r="K13" s="27">
        <f t="shared" ref="K13:K34" ca="1" si="7">VLOOKUP(TRIM($A13),INDIRECT($Y$15),35+$Y$18,FALSE)</f>
        <v>207439</v>
      </c>
      <c r="L13" s="27">
        <f t="shared" ref="L13:L34" ca="1" si="8">VLOOKUP(TRIM($A13),INDIRECT($Y$15),37+$Y$18,FALSE)</f>
        <v>424845</v>
      </c>
      <c r="M13" s="27">
        <f t="shared" ref="M13:M34" ca="1" si="9">VLOOKUP(TRIM($A13),INDIRECT($Y$15),33+$Y$18,FALSE)</f>
        <v>66</v>
      </c>
      <c r="N13" s="27">
        <f t="shared" ref="N13:N34" ca="1" si="10">VLOOKUP(TRIM($A13),INDIRECT($Y$15),32+$Y$18,FALSE)</f>
        <v>80</v>
      </c>
      <c r="O13" s="27">
        <f t="shared" ref="O13:O34" ca="1" si="11">VLOOKUP(TRIM($A13),INDIRECT($Y$15),34+$Y$18,FALSE)</f>
        <v>73</v>
      </c>
      <c r="P13" s="27"/>
      <c r="Q13" s="27">
        <f t="shared" ref="Q13:Q34" ca="1" si="12">VLOOKUP(TRIM($A13),INDIRECT($Y$15),63+$Y$18,FALSE)</f>
        <v>251224</v>
      </c>
      <c r="R13" s="27">
        <f t="shared" ref="R13:R34" ca="1" si="13">VLOOKUP(TRIM($A13),INDIRECT($Y$15),62+$Y$18,FALSE)</f>
        <v>239166</v>
      </c>
      <c r="S13" s="27">
        <f t="shared" ref="S13:S34" ca="1" si="14">VLOOKUP(TRIM($A13),INDIRECT($Y$15),64+$Y$18,FALSE)</f>
        <v>490390</v>
      </c>
      <c r="T13" s="27">
        <f t="shared" ref="T13:T34" ca="1" si="15">VLOOKUP(TRIM($A13),INDIRECT($Y$15),60+$Y$18,FALSE)</f>
        <v>63</v>
      </c>
      <c r="U13" s="27">
        <f t="shared" ref="U13:U34" ca="1" si="16">VLOOKUP(TRIM($A13),INDIRECT($Y$15),59+$Y$18,FALSE)</f>
        <v>77</v>
      </c>
      <c r="V13" s="27">
        <f t="shared" ref="V13:V34" ca="1" si="17">VLOOKUP(TRIM($A13),INDIRECT($Y$15),61+$Y$18,FALSE)</f>
        <v>70</v>
      </c>
      <c r="Y13" s="92">
        <v>2016</v>
      </c>
    </row>
    <row r="14" spans="1:25" x14ac:dyDescent="0.3">
      <c r="A14" s="265" t="s">
        <v>483</v>
      </c>
      <c r="B14" s="29"/>
      <c r="C14" s="30">
        <f t="shared" ca="1" si="0"/>
        <v>31900</v>
      </c>
      <c r="D14" s="30">
        <f t="shared" ca="1" si="1"/>
        <v>29866</v>
      </c>
      <c r="E14" s="30">
        <f t="shared" ca="1" si="2"/>
        <v>61766</v>
      </c>
      <c r="F14" s="30">
        <f t="shared" ca="1" si="3"/>
        <v>44</v>
      </c>
      <c r="G14" s="30">
        <f t="shared" ca="1" si="4"/>
        <v>61</v>
      </c>
      <c r="H14" s="30">
        <f t="shared" ca="1" si="5"/>
        <v>52</v>
      </c>
      <c r="I14" s="30"/>
      <c r="J14" s="30">
        <f t="shared" ca="1" si="6"/>
        <v>193614</v>
      </c>
      <c r="K14" s="30">
        <f t="shared" ca="1" si="7"/>
        <v>184506</v>
      </c>
      <c r="L14" s="30">
        <f t="shared" ca="1" si="8"/>
        <v>378120</v>
      </c>
      <c r="M14" s="30">
        <f t="shared" ca="1" si="9"/>
        <v>67</v>
      </c>
      <c r="N14" s="30">
        <f t="shared" ca="1" si="10"/>
        <v>81</v>
      </c>
      <c r="O14" s="30">
        <f t="shared" ca="1" si="11"/>
        <v>74</v>
      </c>
      <c r="P14" s="30"/>
      <c r="Q14" s="30">
        <f t="shared" ca="1" si="12"/>
        <v>225514</v>
      </c>
      <c r="R14" s="30">
        <f t="shared" ca="1" si="13"/>
        <v>214372</v>
      </c>
      <c r="S14" s="30">
        <f t="shared" ca="1" si="14"/>
        <v>439886</v>
      </c>
      <c r="T14" s="30">
        <f t="shared" ca="1" si="15"/>
        <v>64</v>
      </c>
      <c r="U14" s="30">
        <f t="shared" ca="1" si="16"/>
        <v>79</v>
      </c>
      <c r="V14" s="30">
        <f t="shared" ca="1" si="17"/>
        <v>71</v>
      </c>
      <c r="Y14" s="91">
        <v>2017</v>
      </c>
    </row>
    <row r="15" spans="1:25" x14ac:dyDescent="0.3">
      <c r="A15" s="265" t="s">
        <v>214</v>
      </c>
      <c r="B15" s="29"/>
      <c r="C15" s="30">
        <f t="shared" ca="1" si="0"/>
        <v>92</v>
      </c>
      <c r="D15" s="30">
        <f t="shared" ca="1" si="1"/>
        <v>106</v>
      </c>
      <c r="E15" s="30">
        <f t="shared" ca="1" si="2"/>
        <v>198</v>
      </c>
      <c r="F15" s="30">
        <f t="shared" ca="1" si="3"/>
        <v>36</v>
      </c>
      <c r="G15" s="30">
        <f t="shared" ca="1" si="4"/>
        <v>57</v>
      </c>
      <c r="H15" s="30">
        <f t="shared" ca="1" si="5"/>
        <v>47</v>
      </c>
      <c r="I15" s="30"/>
      <c r="J15" s="30">
        <f t="shared" ca="1" si="6"/>
        <v>692</v>
      </c>
      <c r="K15" s="30">
        <f t="shared" ca="1" si="7"/>
        <v>725</v>
      </c>
      <c r="L15" s="30">
        <f t="shared" ca="1" si="8"/>
        <v>1417</v>
      </c>
      <c r="M15" s="30">
        <f t="shared" ca="1" si="9"/>
        <v>72</v>
      </c>
      <c r="N15" s="30">
        <f t="shared" ca="1" si="10"/>
        <v>85</v>
      </c>
      <c r="O15" s="30">
        <f t="shared" ca="1" si="11"/>
        <v>78</v>
      </c>
      <c r="P15" s="30"/>
      <c r="Q15" s="30">
        <f t="shared" ca="1" si="12"/>
        <v>784</v>
      </c>
      <c r="R15" s="30">
        <f t="shared" ca="1" si="13"/>
        <v>831</v>
      </c>
      <c r="S15" s="30">
        <f t="shared" ca="1" si="14"/>
        <v>1615</v>
      </c>
      <c r="T15" s="30">
        <f t="shared" ca="1" si="15"/>
        <v>68</v>
      </c>
      <c r="U15" s="30">
        <f t="shared" ca="1" si="16"/>
        <v>81</v>
      </c>
      <c r="V15" s="30">
        <f t="shared" ca="1" si="17"/>
        <v>74</v>
      </c>
      <c r="Y15" s="293" t="str">
        <f>"Table2a_"&amp;L6</f>
        <v>Table2a_2017</v>
      </c>
    </row>
    <row r="16" spans="1:25" x14ac:dyDescent="0.3">
      <c r="A16" s="265" t="s">
        <v>484</v>
      </c>
      <c r="B16" s="29"/>
      <c r="C16" s="30">
        <f t="shared" ca="1" si="0"/>
        <v>150</v>
      </c>
      <c r="D16" s="30">
        <f t="shared" ca="1" si="1"/>
        <v>133</v>
      </c>
      <c r="E16" s="30">
        <f t="shared" ca="1" si="2"/>
        <v>283</v>
      </c>
      <c r="F16" s="30">
        <f t="shared" ca="1" si="3"/>
        <v>27</v>
      </c>
      <c r="G16" s="30">
        <f t="shared" ca="1" si="4"/>
        <v>37</v>
      </c>
      <c r="H16" s="30">
        <f t="shared" ca="1" si="5"/>
        <v>32</v>
      </c>
      <c r="I16" s="30"/>
      <c r="J16" s="30">
        <f t="shared" ca="1" si="6"/>
        <v>172</v>
      </c>
      <c r="K16" s="30">
        <f t="shared" ca="1" si="7"/>
        <v>201</v>
      </c>
      <c r="L16" s="30">
        <f t="shared" ca="1" si="8"/>
        <v>373</v>
      </c>
      <c r="M16" s="30">
        <f t="shared" ca="1" si="9"/>
        <v>33</v>
      </c>
      <c r="N16" s="30">
        <f t="shared" ca="1" si="10"/>
        <v>49</v>
      </c>
      <c r="O16" s="30">
        <f t="shared" ca="1" si="11"/>
        <v>42</v>
      </c>
      <c r="P16" s="30"/>
      <c r="Q16" s="30">
        <f t="shared" ca="1" si="12"/>
        <v>322</v>
      </c>
      <c r="R16" s="30">
        <f t="shared" ca="1" si="13"/>
        <v>334</v>
      </c>
      <c r="S16" s="30">
        <f t="shared" ca="1" si="14"/>
        <v>656</v>
      </c>
      <c r="T16" s="30">
        <f t="shared" ca="1" si="15"/>
        <v>30</v>
      </c>
      <c r="U16" s="30">
        <f t="shared" ca="1" si="16"/>
        <v>44</v>
      </c>
      <c r="V16" s="30">
        <f t="shared" ca="1" si="17"/>
        <v>37</v>
      </c>
      <c r="Y16" s="91"/>
    </row>
    <row r="17" spans="1:25" x14ac:dyDescent="0.3">
      <c r="A17" s="265" t="s">
        <v>165</v>
      </c>
      <c r="B17" s="29"/>
      <c r="C17" s="30">
        <f t="shared" ca="1" si="0"/>
        <v>279</v>
      </c>
      <c r="D17" s="30">
        <f t="shared" ca="1" si="1"/>
        <v>272</v>
      </c>
      <c r="E17" s="30">
        <f t="shared" ca="1" si="2"/>
        <v>551</v>
      </c>
      <c r="F17" s="30">
        <f t="shared" ca="1" si="3"/>
        <v>21</v>
      </c>
      <c r="G17" s="30">
        <f t="shared" ca="1" si="4"/>
        <v>36</v>
      </c>
      <c r="H17" s="30">
        <f t="shared" ca="1" si="5"/>
        <v>28</v>
      </c>
      <c r="I17" s="30"/>
      <c r="J17" s="30">
        <f t="shared" ca="1" si="6"/>
        <v>708</v>
      </c>
      <c r="K17" s="30">
        <f t="shared" ca="1" si="7"/>
        <v>738</v>
      </c>
      <c r="L17" s="30">
        <f t="shared" ca="1" si="8"/>
        <v>1446</v>
      </c>
      <c r="M17" s="30">
        <f t="shared" ca="1" si="9"/>
        <v>25</v>
      </c>
      <c r="N17" s="30">
        <f t="shared" ca="1" si="10"/>
        <v>36</v>
      </c>
      <c r="O17" s="30">
        <f t="shared" ca="1" si="11"/>
        <v>30</v>
      </c>
      <c r="P17" s="30"/>
      <c r="Q17" s="30">
        <f t="shared" ca="1" si="12"/>
        <v>987</v>
      </c>
      <c r="R17" s="30">
        <f t="shared" ca="1" si="13"/>
        <v>1010</v>
      </c>
      <c r="S17" s="30">
        <f t="shared" ca="1" si="14"/>
        <v>1997</v>
      </c>
      <c r="T17" s="30">
        <f t="shared" ca="1" si="15"/>
        <v>24</v>
      </c>
      <c r="U17" s="30">
        <f t="shared" ca="1" si="16"/>
        <v>36</v>
      </c>
      <c r="V17" s="30">
        <f t="shared" ca="1" si="17"/>
        <v>30</v>
      </c>
      <c r="Y17" s="91"/>
    </row>
    <row r="18" spans="1:25" s="39" customFormat="1" x14ac:dyDescent="0.3">
      <c r="A18" s="265" t="s">
        <v>485</v>
      </c>
      <c r="B18" s="29"/>
      <c r="C18" s="30">
        <f t="shared" ca="1" si="0"/>
        <v>1397</v>
      </c>
      <c r="D18" s="30">
        <f t="shared" ca="1" si="1"/>
        <v>1350</v>
      </c>
      <c r="E18" s="30">
        <f t="shared" ca="1" si="2"/>
        <v>2747</v>
      </c>
      <c r="F18" s="30">
        <f t="shared" ca="1" si="3"/>
        <v>45</v>
      </c>
      <c r="G18" s="30">
        <f t="shared" ca="1" si="4"/>
        <v>59</v>
      </c>
      <c r="H18" s="30">
        <f t="shared" ca="1" si="5"/>
        <v>52</v>
      </c>
      <c r="I18" s="30"/>
      <c r="J18" s="30">
        <f t="shared" ca="1" si="6"/>
        <v>22220</v>
      </c>
      <c r="K18" s="30">
        <f t="shared" ca="1" si="7"/>
        <v>21269</v>
      </c>
      <c r="L18" s="30">
        <f t="shared" ca="1" si="8"/>
        <v>43489</v>
      </c>
      <c r="M18" s="30">
        <f t="shared" ca="1" si="9"/>
        <v>56</v>
      </c>
      <c r="N18" s="30">
        <f t="shared" ca="1" si="10"/>
        <v>69</v>
      </c>
      <c r="O18" s="30">
        <f t="shared" ca="1" si="11"/>
        <v>62</v>
      </c>
      <c r="P18" s="30"/>
      <c r="Q18" s="30">
        <f t="shared" ca="1" si="12"/>
        <v>23617</v>
      </c>
      <c r="R18" s="30">
        <f t="shared" ca="1" si="13"/>
        <v>22619</v>
      </c>
      <c r="S18" s="30">
        <f t="shared" ca="1" si="14"/>
        <v>46236</v>
      </c>
      <c r="T18" s="30">
        <f t="shared" ca="1" si="15"/>
        <v>55</v>
      </c>
      <c r="U18" s="30">
        <f t="shared" ca="1" si="16"/>
        <v>69</v>
      </c>
      <c r="V18" s="30">
        <f t="shared" ca="1" si="17"/>
        <v>62</v>
      </c>
      <c r="Y18" s="294">
        <f>IF(L5="At least the expected standard in all ELGs",0,IF(L5="A good level of development",9,IF(L5="Average point score",18)))</f>
        <v>0</v>
      </c>
    </row>
    <row r="19" spans="1:25" x14ac:dyDescent="0.3">
      <c r="A19" s="264" t="s">
        <v>215</v>
      </c>
      <c r="B19" s="26"/>
      <c r="C19" s="27">
        <f t="shared" ca="1" si="0"/>
        <v>4134</v>
      </c>
      <c r="D19" s="27">
        <f t="shared" ca="1" si="1"/>
        <v>3891</v>
      </c>
      <c r="E19" s="27">
        <f t="shared" ca="1" si="2"/>
        <v>8025</v>
      </c>
      <c r="F19" s="27">
        <f t="shared" ca="1" si="3"/>
        <v>51</v>
      </c>
      <c r="G19" s="27">
        <f t="shared" ca="1" si="4"/>
        <v>67</v>
      </c>
      <c r="H19" s="27">
        <f t="shared" ca="1" si="5"/>
        <v>59</v>
      </c>
      <c r="I19" s="27"/>
      <c r="J19" s="27">
        <f t="shared" ca="1" si="6"/>
        <v>17164</v>
      </c>
      <c r="K19" s="27">
        <f t="shared" ca="1" si="7"/>
        <v>16212</v>
      </c>
      <c r="L19" s="27">
        <f t="shared" ca="1" si="8"/>
        <v>33376</v>
      </c>
      <c r="M19" s="27">
        <f t="shared" ca="1" si="9"/>
        <v>67</v>
      </c>
      <c r="N19" s="27">
        <f t="shared" ca="1" si="10"/>
        <v>81</v>
      </c>
      <c r="O19" s="27">
        <f t="shared" ca="1" si="11"/>
        <v>74</v>
      </c>
      <c r="P19" s="27"/>
      <c r="Q19" s="27">
        <f t="shared" ca="1" si="12"/>
        <v>21298</v>
      </c>
      <c r="R19" s="27">
        <f t="shared" ca="1" si="13"/>
        <v>20103</v>
      </c>
      <c r="S19" s="27">
        <f t="shared" ca="1" si="14"/>
        <v>41401</v>
      </c>
      <c r="T19" s="27">
        <f t="shared" ca="1" si="15"/>
        <v>64</v>
      </c>
      <c r="U19" s="27">
        <f t="shared" ca="1" si="16"/>
        <v>78</v>
      </c>
      <c r="V19" s="27">
        <f t="shared" ca="1" si="17"/>
        <v>71</v>
      </c>
    </row>
    <row r="20" spans="1:25" x14ac:dyDescent="0.3">
      <c r="A20" s="265" t="s">
        <v>486</v>
      </c>
      <c r="B20" s="29"/>
      <c r="C20" s="30">
        <f t="shared" ca="1" si="0"/>
        <v>1578</v>
      </c>
      <c r="D20" s="30">
        <f t="shared" ca="1" si="1"/>
        <v>1478</v>
      </c>
      <c r="E20" s="30">
        <f t="shared" ca="1" si="2"/>
        <v>3056</v>
      </c>
      <c r="F20" s="30">
        <f t="shared" ca="1" si="3"/>
        <v>49</v>
      </c>
      <c r="G20" s="30">
        <f t="shared" ca="1" si="4"/>
        <v>65</v>
      </c>
      <c r="H20" s="30">
        <f t="shared" ca="1" si="5"/>
        <v>57</v>
      </c>
      <c r="I20" s="30"/>
      <c r="J20" s="30">
        <f t="shared" ca="1" si="6"/>
        <v>3769</v>
      </c>
      <c r="K20" s="30">
        <f t="shared" ca="1" si="7"/>
        <v>3564</v>
      </c>
      <c r="L20" s="30">
        <f t="shared" ca="1" si="8"/>
        <v>7333</v>
      </c>
      <c r="M20" s="30">
        <f t="shared" ca="1" si="9"/>
        <v>63</v>
      </c>
      <c r="N20" s="30">
        <f t="shared" ca="1" si="10"/>
        <v>78</v>
      </c>
      <c r="O20" s="30">
        <f t="shared" ca="1" si="11"/>
        <v>70</v>
      </c>
      <c r="P20" s="30"/>
      <c r="Q20" s="30">
        <f t="shared" ca="1" si="12"/>
        <v>5347</v>
      </c>
      <c r="R20" s="30">
        <f t="shared" ca="1" si="13"/>
        <v>5042</v>
      </c>
      <c r="S20" s="30">
        <f t="shared" ca="1" si="14"/>
        <v>10389</v>
      </c>
      <c r="T20" s="30">
        <f t="shared" ca="1" si="15"/>
        <v>59</v>
      </c>
      <c r="U20" s="30">
        <f t="shared" ca="1" si="16"/>
        <v>75</v>
      </c>
      <c r="V20" s="30">
        <f t="shared" ca="1" si="17"/>
        <v>66</v>
      </c>
    </row>
    <row r="21" spans="1:25" x14ac:dyDescent="0.3">
      <c r="A21" s="265" t="s">
        <v>487</v>
      </c>
      <c r="B21" s="29"/>
      <c r="C21" s="30">
        <f t="shared" ca="1" si="0"/>
        <v>579</v>
      </c>
      <c r="D21" s="30">
        <f t="shared" ca="1" si="1"/>
        <v>567</v>
      </c>
      <c r="E21" s="30">
        <f t="shared" ca="1" si="2"/>
        <v>1146</v>
      </c>
      <c r="F21" s="30">
        <f t="shared" ca="1" si="3"/>
        <v>53</v>
      </c>
      <c r="G21" s="30">
        <f t="shared" ca="1" si="4"/>
        <v>71</v>
      </c>
      <c r="H21" s="30">
        <f t="shared" ca="1" si="5"/>
        <v>61</v>
      </c>
      <c r="I21" s="30"/>
      <c r="J21" s="30">
        <f t="shared" ca="1" si="6"/>
        <v>2349</v>
      </c>
      <c r="K21" s="30">
        <f t="shared" ca="1" si="7"/>
        <v>2203</v>
      </c>
      <c r="L21" s="30">
        <f t="shared" ca="1" si="8"/>
        <v>4552</v>
      </c>
      <c r="M21" s="30">
        <f t="shared" ca="1" si="9"/>
        <v>65</v>
      </c>
      <c r="N21" s="30">
        <f t="shared" ca="1" si="10"/>
        <v>80</v>
      </c>
      <c r="O21" s="30">
        <f t="shared" ca="1" si="11"/>
        <v>72</v>
      </c>
      <c r="P21" s="30"/>
      <c r="Q21" s="30">
        <f t="shared" ca="1" si="12"/>
        <v>2928</v>
      </c>
      <c r="R21" s="30">
        <f t="shared" ca="1" si="13"/>
        <v>2770</v>
      </c>
      <c r="S21" s="30">
        <f t="shared" ca="1" si="14"/>
        <v>5698</v>
      </c>
      <c r="T21" s="30">
        <f t="shared" ca="1" si="15"/>
        <v>62</v>
      </c>
      <c r="U21" s="30">
        <f t="shared" ca="1" si="16"/>
        <v>78</v>
      </c>
      <c r="V21" s="30">
        <f t="shared" ca="1" si="17"/>
        <v>70</v>
      </c>
    </row>
    <row r="22" spans="1:25" x14ac:dyDescent="0.3">
      <c r="A22" s="265" t="s">
        <v>488</v>
      </c>
      <c r="B22" s="29"/>
      <c r="C22" s="30">
        <f t="shared" ca="1" si="0"/>
        <v>656</v>
      </c>
      <c r="D22" s="30">
        <f t="shared" ca="1" si="1"/>
        <v>676</v>
      </c>
      <c r="E22" s="30">
        <f t="shared" ca="1" si="2"/>
        <v>1332</v>
      </c>
      <c r="F22" s="30">
        <f t="shared" ca="1" si="3"/>
        <v>52</v>
      </c>
      <c r="G22" s="30">
        <f t="shared" ca="1" si="4"/>
        <v>65</v>
      </c>
      <c r="H22" s="30">
        <f t="shared" ca="1" si="5"/>
        <v>59</v>
      </c>
      <c r="I22" s="30"/>
      <c r="J22" s="30">
        <f t="shared" ca="1" si="6"/>
        <v>4578</v>
      </c>
      <c r="K22" s="30">
        <f t="shared" ca="1" si="7"/>
        <v>4303</v>
      </c>
      <c r="L22" s="30">
        <f t="shared" ca="1" si="8"/>
        <v>8881</v>
      </c>
      <c r="M22" s="30">
        <f t="shared" ca="1" si="9"/>
        <v>71</v>
      </c>
      <c r="N22" s="30">
        <f t="shared" ca="1" si="10"/>
        <v>84</v>
      </c>
      <c r="O22" s="30">
        <f t="shared" ca="1" si="11"/>
        <v>78</v>
      </c>
      <c r="P22" s="30"/>
      <c r="Q22" s="30">
        <f t="shared" ca="1" si="12"/>
        <v>5234</v>
      </c>
      <c r="R22" s="30">
        <f t="shared" ca="1" si="13"/>
        <v>4979</v>
      </c>
      <c r="S22" s="30">
        <f t="shared" ca="1" si="14"/>
        <v>10213</v>
      </c>
      <c r="T22" s="30">
        <f t="shared" ca="1" si="15"/>
        <v>69</v>
      </c>
      <c r="U22" s="30">
        <f t="shared" ca="1" si="16"/>
        <v>82</v>
      </c>
      <c r="V22" s="30">
        <f t="shared" ca="1" si="17"/>
        <v>75</v>
      </c>
    </row>
    <row r="23" spans="1:25" s="39" customFormat="1" x14ac:dyDescent="0.3">
      <c r="A23" s="265" t="s">
        <v>489</v>
      </c>
      <c r="B23" s="29"/>
      <c r="C23" s="30">
        <f t="shared" ca="1" si="0"/>
        <v>1321</v>
      </c>
      <c r="D23" s="30">
        <f t="shared" ca="1" si="1"/>
        <v>1170</v>
      </c>
      <c r="E23" s="30">
        <f t="shared" ca="1" si="2"/>
        <v>2491</v>
      </c>
      <c r="F23" s="30">
        <f t="shared" ca="1" si="3"/>
        <v>53</v>
      </c>
      <c r="G23" s="30">
        <f t="shared" ca="1" si="4"/>
        <v>70</v>
      </c>
      <c r="H23" s="30">
        <f t="shared" ca="1" si="5"/>
        <v>61</v>
      </c>
      <c r="I23" s="30"/>
      <c r="J23" s="30">
        <f t="shared" ca="1" si="6"/>
        <v>6468</v>
      </c>
      <c r="K23" s="30">
        <f t="shared" ca="1" si="7"/>
        <v>6142</v>
      </c>
      <c r="L23" s="30">
        <f t="shared" ca="1" si="8"/>
        <v>12610</v>
      </c>
      <c r="M23" s="30">
        <f t="shared" ca="1" si="9"/>
        <v>67</v>
      </c>
      <c r="N23" s="30">
        <f t="shared" ca="1" si="10"/>
        <v>81</v>
      </c>
      <c r="O23" s="30">
        <f t="shared" ca="1" si="11"/>
        <v>74</v>
      </c>
      <c r="P23" s="30"/>
      <c r="Q23" s="30">
        <f t="shared" ca="1" si="12"/>
        <v>7789</v>
      </c>
      <c r="R23" s="30">
        <f t="shared" ca="1" si="13"/>
        <v>7312</v>
      </c>
      <c r="S23" s="30">
        <f t="shared" ca="1" si="14"/>
        <v>15101</v>
      </c>
      <c r="T23" s="30">
        <f t="shared" ca="1" si="15"/>
        <v>65</v>
      </c>
      <c r="U23" s="30">
        <f t="shared" ca="1" si="16"/>
        <v>79</v>
      </c>
      <c r="V23" s="30">
        <f t="shared" ca="1" si="17"/>
        <v>72</v>
      </c>
      <c r="X23" s="92"/>
    </row>
    <row r="24" spans="1:25" x14ac:dyDescent="0.3">
      <c r="A24" s="264" t="s">
        <v>216</v>
      </c>
      <c r="B24" s="26"/>
      <c r="C24" s="27">
        <f t="shared" ca="1" si="0"/>
        <v>3753</v>
      </c>
      <c r="D24" s="27">
        <f t="shared" ca="1" si="1"/>
        <v>3505</v>
      </c>
      <c r="E24" s="27">
        <f t="shared" ca="1" si="2"/>
        <v>7258</v>
      </c>
      <c r="F24" s="27">
        <f t="shared" ca="1" si="3"/>
        <v>51</v>
      </c>
      <c r="G24" s="27">
        <f t="shared" ca="1" si="4"/>
        <v>67</v>
      </c>
      <c r="H24" s="27">
        <f t="shared" ca="1" si="5"/>
        <v>59</v>
      </c>
      <c r="I24" s="27"/>
      <c r="J24" s="27">
        <f t="shared" ca="1" si="6"/>
        <v>32234</v>
      </c>
      <c r="K24" s="27">
        <f t="shared" ca="1" si="7"/>
        <v>30888</v>
      </c>
      <c r="L24" s="27">
        <f t="shared" ca="1" si="8"/>
        <v>63122</v>
      </c>
      <c r="M24" s="27">
        <f t="shared" ca="1" si="9"/>
        <v>60</v>
      </c>
      <c r="N24" s="27">
        <f t="shared" ca="1" si="10"/>
        <v>76</v>
      </c>
      <c r="O24" s="27">
        <f t="shared" ca="1" si="11"/>
        <v>68</v>
      </c>
      <c r="P24" s="27"/>
      <c r="Q24" s="27">
        <f t="shared" ca="1" si="12"/>
        <v>35987</v>
      </c>
      <c r="R24" s="27">
        <f t="shared" ca="1" si="13"/>
        <v>34393</v>
      </c>
      <c r="S24" s="27">
        <f t="shared" ca="1" si="14"/>
        <v>70380</v>
      </c>
      <c r="T24" s="27">
        <f t="shared" ca="1" si="15"/>
        <v>59</v>
      </c>
      <c r="U24" s="27">
        <f t="shared" ca="1" si="16"/>
        <v>75</v>
      </c>
      <c r="V24" s="27">
        <f t="shared" ca="1" si="17"/>
        <v>67</v>
      </c>
    </row>
    <row r="25" spans="1:25" x14ac:dyDescent="0.3">
      <c r="A25" s="265" t="s">
        <v>217</v>
      </c>
      <c r="B25" s="29"/>
      <c r="C25" s="30">
        <f t="shared" ca="1" si="0"/>
        <v>408</v>
      </c>
      <c r="D25" s="30">
        <f t="shared" ca="1" si="1"/>
        <v>355</v>
      </c>
      <c r="E25" s="30">
        <f t="shared" ca="1" si="2"/>
        <v>763</v>
      </c>
      <c r="F25" s="30">
        <f t="shared" ca="1" si="3"/>
        <v>53</v>
      </c>
      <c r="G25" s="30">
        <f t="shared" ca="1" si="4"/>
        <v>73</v>
      </c>
      <c r="H25" s="30">
        <f t="shared" ca="1" si="5"/>
        <v>63</v>
      </c>
      <c r="I25" s="30"/>
      <c r="J25" s="30">
        <f t="shared" ca="1" si="6"/>
        <v>10150</v>
      </c>
      <c r="K25" s="30">
        <f t="shared" ca="1" si="7"/>
        <v>9601</v>
      </c>
      <c r="L25" s="30">
        <f t="shared" ca="1" si="8"/>
        <v>19751</v>
      </c>
      <c r="M25" s="30">
        <f t="shared" ca="1" si="9"/>
        <v>69</v>
      </c>
      <c r="N25" s="30">
        <f t="shared" ca="1" si="10"/>
        <v>83</v>
      </c>
      <c r="O25" s="30">
        <f t="shared" ca="1" si="11"/>
        <v>76</v>
      </c>
      <c r="P25" s="30"/>
      <c r="Q25" s="30">
        <f t="shared" ca="1" si="12"/>
        <v>10558</v>
      </c>
      <c r="R25" s="30">
        <f t="shared" ca="1" si="13"/>
        <v>9956</v>
      </c>
      <c r="S25" s="30">
        <f t="shared" ca="1" si="14"/>
        <v>20514</v>
      </c>
      <c r="T25" s="30">
        <f t="shared" ca="1" si="15"/>
        <v>68</v>
      </c>
      <c r="U25" s="30">
        <f t="shared" ca="1" si="16"/>
        <v>83</v>
      </c>
      <c r="V25" s="30">
        <f t="shared" ca="1" si="17"/>
        <v>75</v>
      </c>
    </row>
    <row r="26" spans="1:25" x14ac:dyDescent="0.3">
      <c r="A26" s="265" t="s">
        <v>218</v>
      </c>
      <c r="B26" s="29"/>
      <c r="C26" s="30">
        <f t="shared" ca="1" si="0"/>
        <v>1816</v>
      </c>
      <c r="D26" s="30">
        <f t="shared" ca="1" si="1"/>
        <v>1792</v>
      </c>
      <c r="E26" s="30">
        <f t="shared" ca="1" si="2"/>
        <v>3608</v>
      </c>
      <c r="F26" s="30">
        <f t="shared" ca="1" si="3"/>
        <v>49</v>
      </c>
      <c r="G26" s="30">
        <f t="shared" ca="1" si="4"/>
        <v>66</v>
      </c>
      <c r="H26" s="30">
        <f t="shared" ca="1" si="5"/>
        <v>57</v>
      </c>
      <c r="I26" s="30"/>
      <c r="J26" s="30">
        <f t="shared" ca="1" si="6"/>
        <v>12278</v>
      </c>
      <c r="K26" s="30">
        <f t="shared" ca="1" si="7"/>
        <v>12045</v>
      </c>
      <c r="L26" s="30">
        <f t="shared" ca="1" si="8"/>
        <v>24323</v>
      </c>
      <c r="M26" s="30">
        <f t="shared" ca="1" si="9"/>
        <v>54</v>
      </c>
      <c r="N26" s="30">
        <f t="shared" ca="1" si="10"/>
        <v>70</v>
      </c>
      <c r="O26" s="30">
        <f t="shared" ca="1" si="11"/>
        <v>62</v>
      </c>
      <c r="P26" s="30"/>
      <c r="Q26" s="30">
        <f t="shared" ca="1" si="12"/>
        <v>14094</v>
      </c>
      <c r="R26" s="30">
        <f t="shared" ca="1" si="13"/>
        <v>13837</v>
      </c>
      <c r="S26" s="30">
        <f t="shared" ca="1" si="14"/>
        <v>27931</v>
      </c>
      <c r="T26" s="30">
        <f t="shared" ca="1" si="15"/>
        <v>53</v>
      </c>
      <c r="U26" s="30">
        <f t="shared" ca="1" si="16"/>
        <v>70</v>
      </c>
      <c r="V26" s="30">
        <f t="shared" ca="1" si="17"/>
        <v>61</v>
      </c>
    </row>
    <row r="27" spans="1:25" x14ac:dyDescent="0.3">
      <c r="A27" s="265" t="s">
        <v>219</v>
      </c>
      <c r="B27" s="29"/>
      <c r="C27" s="30">
        <f t="shared" ca="1" si="0"/>
        <v>861</v>
      </c>
      <c r="D27" s="30">
        <f t="shared" ca="1" si="1"/>
        <v>801</v>
      </c>
      <c r="E27" s="30">
        <f t="shared" ca="1" si="2"/>
        <v>1662</v>
      </c>
      <c r="F27" s="30">
        <f t="shared" ca="1" si="3"/>
        <v>52</v>
      </c>
      <c r="G27" s="30">
        <f t="shared" ca="1" si="4"/>
        <v>67</v>
      </c>
      <c r="H27" s="30">
        <f t="shared" ca="1" si="5"/>
        <v>59</v>
      </c>
      <c r="I27" s="30"/>
      <c r="J27" s="30">
        <f t="shared" ca="1" si="6"/>
        <v>4444</v>
      </c>
      <c r="K27" s="30">
        <f t="shared" ca="1" si="7"/>
        <v>4257</v>
      </c>
      <c r="L27" s="30">
        <f t="shared" ca="1" si="8"/>
        <v>8701</v>
      </c>
      <c r="M27" s="30">
        <f t="shared" ca="1" si="9"/>
        <v>57</v>
      </c>
      <c r="N27" s="30">
        <f t="shared" ca="1" si="10"/>
        <v>73</v>
      </c>
      <c r="O27" s="30">
        <f t="shared" ca="1" si="11"/>
        <v>65</v>
      </c>
      <c r="P27" s="30"/>
      <c r="Q27" s="30">
        <f t="shared" ca="1" si="12"/>
        <v>5305</v>
      </c>
      <c r="R27" s="30">
        <f t="shared" ca="1" si="13"/>
        <v>5058</v>
      </c>
      <c r="S27" s="30">
        <f t="shared" ca="1" si="14"/>
        <v>10363</v>
      </c>
      <c r="T27" s="30">
        <f t="shared" ca="1" si="15"/>
        <v>56</v>
      </c>
      <c r="U27" s="30">
        <f t="shared" ca="1" si="16"/>
        <v>73</v>
      </c>
      <c r="V27" s="30">
        <f t="shared" ca="1" si="17"/>
        <v>64</v>
      </c>
    </row>
    <row r="28" spans="1:25" s="39" customFormat="1" x14ac:dyDescent="0.3">
      <c r="A28" s="265" t="s">
        <v>490</v>
      </c>
      <c r="B28" s="29"/>
      <c r="C28" s="30">
        <f t="shared" ca="1" si="0"/>
        <v>668</v>
      </c>
      <c r="D28" s="30">
        <f t="shared" ca="1" si="1"/>
        <v>557</v>
      </c>
      <c r="E28" s="30">
        <f t="shared" ca="1" si="2"/>
        <v>1225</v>
      </c>
      <c r="F28" s="30">
        <f t="shared" ca="1" si="3"/>
        <v>52</v>
      </c>
      <c r="G28" s="30">
        <f t="shared" ca="1" si="4"/>
        <v>69</v>
      </c>
      <c r="H28" s="30">
        <f t="shared" ca="1" si="5"/>
        <v>60</v>
      </c>
      <c r="I28" s="30"/>
      <c r="J28" s="30">
        <f t="shared" ca="1" si="6"/>
        <v>5362</v>
      </c>
      <c r="K28" s="30">
        <f t="shared" ca="1" si="7"/>
        <v>4985</v>
      </c>
      <c r="L28" s="30">
        <f t="shared" ca="1" si="8"/>
        <v>10347</v>
      </c>
      <c r="M28" s="30">
        <f t="shared" ca="1" si="9"/>
        <v>61</v>
      </c>
      <c r="N28" s="30">
        <f t="shared" ca="1" si="10"/>
        <v>76</v>
      </c>
      <c r="O28" s="30">
        <f t="shared" ca="1" si="11"/>
        <v>68</v>
      </c>
      <c r="P28" s="30"/>
      <c r="Q28" s="30">
        <f t="shared" ca="1" si="12"/>
        <v>6030</v>
      </c>
      <c r="R28" s="30">
        <f t="shared" ca="1" si="13"/>
        <v>5542</v>
      </c>
      <c r="S28" s="30">
        <f t="shared" ca="1" si="14"/>
        <v>11572</v>
      </c>
      <c r="T28" s="30">
        <f t="shared" ca="1" si="15"/>
        <v>60</v>
      </c>
      <c r="U28" s="30">
        <f t="shared" ca="1" si="16"/>
        <v>75</v>
      </c>
      <c r="V28" s="30">
        <f t="shared" ca="1" si="17"/>
        <v>67</v>
      </c>
      <c r="X28" s="92"/>
    </row>
    <row r="29" spans="1:25" x14ac:dyDescent="0.3">
      <c r="A29" s="264" t="s">
        <v>220</v>
      </c>
      <c r="B29" s="26"/>
      <c r="C29" s="27">
        <f t="shared" ca="1" si="0"/>
        <v>3734</v>
      </c>
      <c r="D29" s="27">
        <f t="shared" ca="1" si="1"/>
        <v>3616</v>
      </c>
      <c r="E29" s="27">
        <f t="shared" ca="1" si="2"/>
        <v>7350</v>
      </c>
      <c r="F29" s="27">
        <f t="shared" ca="1" si="3"/>
        <v>53</v>
      </c>
      <c r="G29" s="27">
        <f t="shared" ca="1" si="4"/>
        <v>72</v>
      </c>
      <c r="H29" s="27">
        <f t="shared" ca="1" si="5"/>
        <v>63</v>
      </c>
      <c r="I29" s="27"/>
      <c r="J29" s="27">
        <f t="shared" ca="1" si="6"/>
        <v>13179</v>
      </c>
      <c r="K29" s="27">
        <f t="shared" ca="1" si="7"/>
        <v>12799</v>
      </c>
      <c r="L29" s="27">
        <f t="shared" ca="1" si="8"/>
        <v>25978</v>
      </c>
      <c r="M29" s="27">
        <f t="shared" ca="1" si="9"/>
        <v>61</v>
      </c>
      <c r="N29" s="27">
        <f t="shared" ca="1" si="10"/>
        <v>77</v>
      </c>
      <c r="O29" s="27">
        <f t="shared" ca="1" si="11"/>
        <v>69</v>
      </c>
      <c r="P29" s="27"/>
      <c r="Q29" s="27">
        <f t="shared" ca="1" si="12"/>
        <v>16913</v>
      </c>
      <c r="R29" s="27">
        <f t="shared" ca="1" si="13"/>
        <v>16415</v>
      </c>
      <c r="S29" s="27">
        <f t="shared" ca="1" si="14"/>
        <v>33328</v>
      </c>
      <c r="T29" s="27">
        <f t="shared" ca="1" si="15"/>
        <v>59</v>
      </c>
      <c r="U29" s="27">
        <f t="shared" ca="1" si="16"/>
        <v>76</v>
      </c>
      <c r="V29" s="27">
        <f t="shared" ca="1" si="17"/>
        <v>68</v>
      </c>
    </row>
    <row r="30" spans="1:25" x14ac:dyDescent="0.3">
      <c r="A30" s="265" t="s">
        <v>491</v>
      </c>
      <c r="B30" s="29"/>
      <c r="C30" s="30">
        <f t="shared" ca="1" si="0"/>
        <v>811</v>
      </c>
      <c r="D30" s="30">
        <f t="shared" ca="1" si="1"/>
        <v>821</v>
      </c>
      <c r="E30" s="30">
        <f t="shared" ca="1" si="2"/>
        <v>1632</v>
      </c>
      <c r="F30" s="30">
        <f t="shared" ca="1" si="3"/>
        <v>50</v>
      </c>
      <c r="G30" s="30">
        <f t="shared" ca="1" si="4"/>
        <v>71</v>
      </c>
      <c r="H30" s="30">
        <f t="shared" ca="1" si="5"/>
        <v>61</v>
      </c>
      <c r="I30" s="30"/>
      <c r="J30" s="30">
        <f t="shared" ca="1" si="6"/>
        <v>2182</v>
      </c>
      <c r="K30" s="30">
        <f t="shared" ca="1" si="7"/>
        <v>2150</v>
      </c>
      <c r="L30" s="30">
        <f t="shared" ca="1" si="8"/>
        <v>4332</v>
      </c>
      <c r="M30" s="30">
        <f t="shared" ca="1" si="9"/>
        <v>59</v>
      </c>
      <c r="N30" s="30">
        <f t="shared" ca="1" si="10"/>
        <v>79</v>
      </c>
      <c r="O30" s="30">
        <f t="shared" ca="1" si="11"/>
        <v>69</v>
      </c>
      <c r="P30" s="30"/>
      <c r="Q30" s="30">
        <f t="shared" ca="1" si="12"/>
        <v>2993</v>
      </c>
      <c r="R30" s="30">
        <f t="shared" ca="1" si="13"/>
        <v>2971</v>
      </c>
      <c r="S30" s="30">
        <f t="shared" ca="1" si="14"/>
        <v>5964</v>
      </c>
      <c r="T30" s="30">
        <f t="shared" ca="1" si="15"/>
        <v>57</v>
      </c>
      <c r="U30" s="30">
        <f t="shared" ca="1" si="16"/>
        <v>76</v>
      </c>
      <c r="V30" s="30">
        <f t="shared" ca="1" si="17"/>
        <v>67</v>
      </c>
    </row>
    <row r="31" spans="1:25" x14ac:dyDescent="0.3">
      <c r="A31" s="265" t="s">
        <v>492</v>
      </c>
      <c r="B31" s="29"/>
      <c r="C31" s="30">
        <f t="shared" ca="1" si="0"/>
        <v>2386</v>
      </c>
      <c r="D31" s="30">
        <f t="shared" ca="1" si="1"/>
        <v>2300</v>
      </c>
      <c r="E31" s="30">
        <f t="shared" ca="1" si="2"/>
        <v>4686</v>
      </c>
      <c r="F31" s="30">
        <f t="shared" ca="1" si="3"/>
        <v>55</v>
      </c>
      <c r="G31" s="30">
        <f t="shared" ca="1" si="4"/>
        <v>74</v>
      </c>
      <c r="H31" s="30">
        <f t="shared" ca="1" si="5"/>
        <v>64</v>
      </c>
      <c r="I31" s="30"/>
      <c r="J31" s="30">
        <f t="shared" ca="1" si="6"/>
        <v>9083</v>
      </c>
      <c r="K31" s="30">
        <f t="shared" ca="1" si="7"/>
        <v>8773</v>
      </c>
      <c r="L31" s="30">
        <f t="shared" ca="1" si="8"/>
        <v>17856</v>
      </c>
      <c r="M31" s="30">
        <f t="shared" ca="1" si="9"/>
        <v>61</v>
      </c>
      <c r="N31" s="30">
        <f t="shared" ca="1" si="10"/>
        <v>78</v>
      </c>
      <c r="O31" s="30">
        <f t="shared" ca="1" si="11"/>
        <v>69</v>
      </c>
      <c r="P31" s="30"/>
      <c r="Q31" s="30">
        <f t="shared" ca="1" si="12"/>
        <v>11469</v>
      </c>
      <c r="R31" s="30">
        <f t="shared" ca="1" si="13"/>
        <v>11073</v>
      </c>
      <c r="S31" s="30">
        <f t="shared" ca="1" si="14"/>
        <v>22542</v>
      </c>
      <c r="T31" s="30">
        <f t="shared" ca="1" si="15"/>
        <v>60</v>
      </c>
      <c r="U31" s="30">
        <f t="shared" ca="1" si="16"/>
        <v>77</v>
      </c>
      <c r="V31" s="30">
        <f t="shared" ca="1" si="17"/>
        <v>68</v>
      </c>
    </row>
    <row r="32" spans="1:25" s="39" customFormat="1" x14ac:dyDescent="0.3">
      <c r="A32" s="265" t="s">
        <v>493</v>
      </c>
      <c r="B32" s="29"/>
      <c r="C32" s="30">
        <f t="shared" ca="1" si="0"/>
        <v>537</v>
      </c>
      <c r="D32" s="30">
        <f t="shared" ca="1" si="1"/>
        <v>495</v>
      </c>
      <c r="E32" s="30">
        <f t="shared" ca="1" si="2"/>
        <v>1032</v>
      </c>
      <c r="F32" s="30">
        <f t="shared" ca="1" si="3"/>
        <v>53</v>
      </c>
      <c r="G32" s="30">
        <f t="shared" ca="1" si="4"/>
        <v>68</v>
      </c>
      <c r="H32" s="30">
        <f t="shared" ca="1" si="5"/>
        <v>60</v>
      </c>
      <c r="I32" s="30"/>
      <c r="J32" s="30">
        <f t="shared" ca="1" si="6"/>
        <v>1914</v>
      </c>
      <c r="K32" s="30">
        <f t="shared" ca="1" si="7"/>
        <v>1876</v>
      </c>
      <c r="L32" s="30">
        <f t="shared" ca="1" si="8"/>
        <v>3790</v>
      </c>
      <c r="M32" s="30">
        <f t="shared" ca="1" si="9"/>
        <v>60</v>
      </c>
      <c r="N32" s="30">
        <f t="shared" ca="1" si="10"/>
        <v>75</v>
      </c>
      <c r="O32" s="30">
        <f t="shared" ca="1" si="11"/>
        <v>67</v>
      </c>
      <c r="P32" s="30"/>
      <c r="Q32" s="30">
        <f t="shared" ca="1" si="12"/>
        <v>2451</v>
      </c>
      <c r="R32" s="30">
        <f t="shared" ca="1" si="13"/>
        <v>2371</v>
      </c>
      <c r="S32" s="30">
        <f t="shared" ca="1" si="14"/>
        <v>4822</v>
      </c>
      <c r="T32" s="30">
        <f t="shared" ca="1" si="15"/>
        <v>58</v>
      </c>
      <c r="U32" s="30">
        <f t="shared" ca="1" si="16"/>
        <v>74</v>
      </c>
      <c r="V32" s="30">
        <f t="shared" ca="1" si="17"/>
        <v>66</v>
      </c>
      <c r="X32" s="92"/>
    </row>
    <row r="33" spans="1:24" x14ac:dyDescent="0.3">
      <c r="A33" s="264" t="s">
        <v>221</v>
      </c>
      <c r="B33" s="26"/>
      <c r="C33" s="27">
        <f t="shared" ca="1" si="0"/>
        <v>106</v>
      </c>
      <c r="D33" s="27">
        <f t="shared" ca="1" si="1"/>
        <v>111</v>
      </c>
      <c r="E33" s="27">
        <f t="shared" ca="1" si="2"/>
        <v>217</v>
      </c>
      <c r="F33" s="27">
        <f t="shared" ca="1" si="3"/>
        <v>62</v>
      </c>
      <c r="G33" s="27">
        <f t="shared" ca="1" si="4"/>
        <v>67</v>
      </c>
      <c r="H33" s="27">
        <f t="shared" ca="1" si="5"/>
        <v>65</v>
      </c>
      <c r="I33" s="27"/>
      <c r="J33" s="27">
        <f t="shared" ca="1" si="6"/>
        <v>1623</v>
      </c>
      <c r="K33" s="27">
        <f t="shared" ca="1" si="7"/>
        <v>1494</v>
      </c>
      <c r="L33" s="27">
        <f t="shared" ca="1" si="8"/>
        <v>3117</v>
      </c>
      <c r="M33" s="27">
        <f t="shared" ca="1" si="9"/>
        <v>66</v>
      </c>
      <c r="N33" s="27">
        <f t="shared" ca="1" si="10"/>
        <v>79</v>
      </c>
      <c r="O33" s="27">
        <f t="shared" ca="1" si="11"/>
        <v>72</v>
      </c>
      <c r="P33" s="27"/>
      <c r="Q33" s="27">
        <f t="shared" ca="1" si="12"/>
        <v>1729</v>
      </c>
      <c r="R33" s="27">
        <f t="shared" ca="1" si="13"/>
        <v>1605</v>
      </c>
      <c r="S33" s="27">
        <f t="shared" ca="1" si="14"/>
        <v>3334</v>
      </c>
      <c r="T33" s="27">
        <f t="shared" ca="1" si="15"/>
        <v>65</v>
      </c>
      <c r="U33" s="27">
        <f t="shared" ca="1" si="16"/>
        <v>78</v>
      </c>
      <c r="V33" s="27">
        <f t="shared" ca="1" si="17"/>
        <v>72</v>
      </c>
    </row>
    <row r="34" spans="1:24" x14ac:dyDescent="0.3">
      <c r="A34" s="266" t="s">
        <v>494</v>
      </c>
      <c r="B34" s="71"/>
      <c r="C34" s="135">
        <f t="shared" ca="1" si="0"/>
        <v>1169</v>
      </c>
      <c r="D34" s="135">
        <f t="shared" ca="1" si="1"/>
        <v>1045</v>
      </c>
      <c r="E34" s="135">
        <f t="shared" ca="1" si="2"/>
        <v>2214</v>
      </c>
      <c r="F34" s="135">
        <f t="shared" ca="1" si="3"/>
        <v>46</v>
      </c>
      <c r="G34" s="135">
        <f t="shared" ca="1" si="4"/>
        <v>62</v>
      </c>
      <c r="H34" s="135">
        <f t="shared" ca="1" si="5"/>
        <v>53</v>
      </c>
      <c r="I34" s="135"/>
      <c r="J34" s="135">
        <f t="shared" ca="1" si="6"/>
        <v>4910</v>
      </c>
      <c r="K34" s="135">
        <f t="shared" ca="1" si="7"/>
        <v>4700</v>
      </c>
      <c r="L34" s="135">
        <f t="shared" ca="1" si="8"/>
        <v>9610</v>
      </c>
      <c r="M34" s="135">
        <f t="shared" ca="1" si="9"/>
        <v>56</v>
      </c>
      <c r="N34" s="135">
        <f t="shared" ca="1" si="10"/>
        <v>70</v>
      </c>
      <c r="O34" s="135">
        <f t="shared" ca="1" si="11"/>
        <v>63</v>
      </c>
      <c r="P34" s="135"/>
      <c r="Q34" s="135">
        <f t="shared" ca="1" si="12"/>
        <v>6079</v>
      </c>
      <c r="R34" s="135">
        <f t="shared" ca="1" si="13"/>
        <v>5745</v>
      </c>
      <c r="S34" s="135">
        <f t="shared" ca="1" si="14"/>
        <v>11824</v>
      </c>
      <c r="T34" s="135">
        <f t="shared" ca="1" si="15"/>
        <v>54</v>
      </c>
      <c r="U34" s="135">
        <f t="shared" ca="1" si="16"/>
        <v>69</v>
      </c>
      <c r="V34" s="135">
        <f t="shared" ca="1" si="17"/>
        <v>61</v>
      </c>
      <c r="W34" s="71"/>
    </row>
    <row r="35" spans="1:24" x14ac:dyDescent="0.3">
      <c r="M35" s="12"/>
      <c r="N35" s="12"/>
      <c r="W35" s="13" t="s">
        <v>232</v>
      </c>
    </row>
    <row r="36" spans="1:24" x14ac:dyDescent="0.3">
      <c r="A36" s="39" t="s">
        <v>1612</v>
      </c>
      <c r="M36" s="12"/>
      <c r="N36" s="12"/>
      <c r="W36" s="13"/>
    </row>
    <row r="37" spans="1:24" ht="12.75" customHeight="1" x14ac:dyDescent="0.3">
      <c r="A37" s="14" t="s">
        <v>439</v>
      </c>
      <c r="B37" s="14"/>
      <c r="C37" s="34"/>
      <c r="D37" s="34"/>
      <c r="E37" s="34"/>
      <c r="F37" s="35"/>
      <c r="G37" s="35"/>
      <c r="H37" s="35"/>
      <c r="I37" s="34"/>
      <c r="J37" s="36"/>
    </row>
    <row r="38" spans="1:24" ht="12.75" customHeight="1" x14ac:dyDescent="0.3">
      <c r="A38" s="14" t="s">
        <v>203</v>
      </c>
      <c r="B38" s="14"/>
      <c r="C38" s="34"/>
      <c r="D38" s="34"/>
      <c r="E38" s="34"/>
      <c r="F38" s="35"/>
      <c r="G38" s="35"/>
      <c r="H38" s="35"/>
      <c r="I38" s="34"/>
      <c r="J38" s="36"/>
    </row>
    <row r="39" spans="1:24" ht="24" customHeight="1" x14ac:dyDescent="0.3">
      <c r="A39" s="734" t="s">
        <v>1149</v>
      </c>
      <c r="B39" s="734"/>
      <c r="C39" s="734"/>
      <c r="D39" s="734"/>
      <c r="E39" s="734"/>
      <c r="F39" s="734"/>
      <c r="G39" s="734"/>
      <c r="H39" s="734"/>
      <c r="I39" s="734"/>
      <c r="J39" s="734"/>
      <c r="K39" s="734"/>
      <c r="L39" s="734"/>
      <c r="M39" s="734"/>
      <c r="N39" s="734"/>
      <c r="O39" s="734"/>
      <c r="P39" s="734"/>
      <c r="Q39" s="734"/>
      <c r="R39" s="734"/>
      <c r="S39" s="734"/>
      <c r="T39" s="734"/>
      <c r="U39" s="734"/>
      <c r="V39" s="734"/>
    </row>
    <row r="40" spans="1:24" ht="13.5" customHeight="1" x14ac:dyDescent="0.3">
      <c r="A40" s="57" t="s">
        <v>433</v>
      </c>
      <c r="B40" s="16"/>
      <c r="C40" s="16"/>
      <c r="D40" s="16"/>
      <c r="E40" s="16"/>
      <c r="F40" s="16"/>
      <c r="G40" s="16"/>
      <c r="H40" s="16"/>
      <c r="I40" s="16"/>
      <c r="J40" s="16"/>
      <c r="K40" s="16"/>
      <c r="L40" s="16"/>
      <c r="M40" s="16"/>
      <c r="N40" s="16"/>
      <c r="O40" s="16"/>
      <c r="P40" s="16"/>
      <c r="Q40" s="16"/>
      <c r="R40" s="16"/>
      <c r="S40" s="16"/>
      <c r="T40" s="16"/>
      <c r="U40" s="16"/>
      <c r="V40" s="16"/>
    </row>
    <row r="41" spans="1:24" ht="12.75" x14ac:dyDescent="0.35">
      <c r="A41" s="734" t="s">
        <v>475</v>
      </c>
      <c r="B41" s="734"/>
      <c r="C41" s="734"/>
      <c r="D41" s="734"/>
      <c r="E41" s="734"/>
      <c r="F41" s="734"/>
      <c r="G41" s="734"/>
      <c r="H41" s="734"/>
      <c r="I41" s="734"/>
      <c r="J41" s="740"/>
      <c r="K41" s="740"/>
      <c r="L41" s="740"/>
      <c r="M41" s="740"/>
      <c r="N41" s="740"/>
      <c r="O41" s="740"/>
      <c r="P41" s="740"/>
      <c r="Q41" s="740"/>
      <c r="R41" s="740"/>
      <c r="S41" s="740"/>
      <c r="T41" s="740"/>
      <c r="U41" s="740"/>
      <c r="V41" s="740"/>
    </row>
    <row r="42" spans="1:24" ht="12.75" x14ac:dyDescent="0.35">
      <c r="A42" s="734" t="s">
        <v>476</v>
      </c>
      <c r="B42" s="740"/>
      <c r="C42" s="740"/>
      <c r="D42" s="740"/>
      <c r="E42" s="740"/>
      <c r="F42" s="740"/>
      <c r="G42" s="740"/>
      <c r="H42" s="740"/>
      <c r="I42" s="740"/>
      <c r="J42" s="740"/>
      <c r="K42" s="740"/>
      <c r="L42" s="740"/>
      <c r="M42" s="740"/>
      <c r="N42" s="740"/>
      <c r="O42" s="740"/>
      <c r="P42" s="740"/>
      <c r="Q42" s="740"/>
      <c r="R42" s="740"/>
      <c r="S42" s="740"/>
      <c r="T42" s="740"/>
      <c r="U42" s="740"/>
      <c r="V42" s="740"/>
    </row>
    <row r="43" spans="1:24" ht="24.75" customHeight="1" x14ac:dyDescent="0.35">
      <c r="A43" s="734" t="s">
        <v>520</v>
      </c>
      <c r="B43" s="734"/>
      <c r="C43" s="734"/>
      <c r="D43" s="734"/>
      <c r="E43" s="734"/>
      <c r="F43" s="734"/>
      <c r="G43" s="734"/>
      <c r="H43" s="734"/>
      <c r="I43" s="734"/>
      <c r="J43" s="734"/>
      <c r="K43" s="734"/>
      <c r="L43" s="734"/>
      <c r="M43" s="734"/>
      <c r="N43" s="734"/>
      <c r="O43" s="734"/>
      <c r="P43" s="740"/>
      <c r="Q43" s="740"/>
      <c r="R43" s="740"/>
      <c r="S43" s="740"/>
      <c r="T43" s="740"/>
      <c r="U43" s="740"/>
      <c r="V43" s="740"/>
    </row>
    <row r="44" spans="1:24" ht="12.75" customHeight="1" x14ac:dyDescent="0.3">
      <c r="A44" s="14" t="s">
        <v>470</v>
      </c>
      <c r="B44" s="14"/>
      <c r="C44" s="34"/>
      <c r="D44" s="34"/>
      <c r="E44" s="34"/>
      <c r="F44" s="35"/>
      <c r="G44" s="35"/>
      <c r="H44" s="35"/>
      <c r="I44" s="34"/>
      <c r="J44" s="36"/>
    </row>
    <row r="45" spans="1:24" ht="8.25" customHeight="1" x14ac:dyDescent="0.3">
      <c r="A45" s="14"/>
      <c r="B45" s="14"/>
      <c r="C45" s="34"/>
      <c r="D45" s="34"/>
      <c r="E45" s="34"/>
      <c r="F45" s="35"/>
      <c r="G45" s="35"/>
      <c r="H45" s="35"/>
      <c r="I45" s="34"/>
      <c r="J45" s="36"/>
    </row>
    <row r="46" spans="1:24" ht="11.25" customHeight="1" x14ac:dyDescent="0.3">
      <c r="A46" s="18" t="s">
        <v>1632</v>
      </c>
      <c r="B46" s="18"/>
      <c r="C46" s="18"/>
      <c r="D46" s="18"/>
      <c r="E46" s="18"/>
      <c r="F46" s="18"/>
      <c r="G46" s="18"/>
      <c r="H46" s="18"/>
      <c r="I46" s="18"/>
      <c r="J46" s="18"/>
      <c r="K46" s="18"/>
      <c r="L46" s="18"/>
      <c r="M46" s="18"/>
      <c r="N46" s="18"/>
      <c r="O46" s="18"/>
      <c r="P46" s="18"/>
      <c r="Q46" s="18"/>
      <c r="R46" s="18"/>
      <c r="S46" s="18"/>
      <c r="T46" s="18"/>
      <c r="U46" s="18"/>
      <c r="V46" s="18"/>
      <c r="X46" s="37"/>
    </row>
    <row r="47" spans="1:24" ht="12.75" customHeight="1" x14ac:dyDescent="0.3">
      <c r="A47" s="18"/>
      <c r="B47" s="18"/>
      <c r="C47" s="18"/>
      <c r="D47" s="18"/>
      <c r="E47" s="18"/>
      <c r="F47" s="18"/>
      <c r="G47" s="18"/>
      <c r="H47" s="18"/>
      <c r="I47" s="18"/>
      <c r="J47" s="18"/>
      <c r="K47" s="18"/>
      <c r="L47" s="18"/>
      <c r="M47" s="18"/>
      <c r="N47" s="18"/>
      <c r="O47" s="18"/>
      <c r="P47" s="18"/>
      <c r="Q47" s="18"/>
      <c r="R47" s="18"/>
      <c r="S47" s="18"/>
      <c r="T47" s="18"/>
      <c r="U47" s="18"/>
      <c r="V47" s="18"/>
    </row>
  </sheetData>
  <sheetProtection sheet="1" autoFilter="0"/>
  <mergeCells count="18">
    <mergeCell ref="A3:D3"/>
    <mergeCell ref="C9:E9"/>
    <mergeCell ref="F9:H9"/>
    <mergeCell ref="Q9:S9"/>
    <mergeCell ref="T9:V9"/>
    <mergeCell ref="J9:L9"/>
    <mergeCell ref="M9:O9"/>
    <mergeCell ref="A42:V42"/>
    <mergeCell ref="A43:V43"/>
    <mergeCell ref="J4:W4"/>
    <mergeCell ref="L5:W5"/>
    <mergeCell ref="L6:W6"/>
    <mergeCell ref="J8:O8"/>
    <mergeCell ref="Q8:V8"/>
    <mergeCell ref="C8:H8"/>
    <mergeCell ref="A5:G6"/>
    <mergeCell ref="A39:V39"/>
    <mergeCell ref="A41:V41"/>
  </mergeCells>
  <phoneticPr fontId="6" type="noConversion"/>
  <conditionalFormatting sqref="F11:H34 M11:O34 T11:V34">
    <cfRule type="expression" dxfId="88" priority="1">
      <formula>$L$5="Average point score"</formula>
    </cfRule>
  </conditionalFormatting>
  <dataValidations count="2">
    <dataValidation type="list" allowBlank="1" showInputMessage="1" showErrorMessage="1" sqref="L5">
      <formula1>$Y$2:$Y$4</formula1>
    </dataValidation>
    <dataValidation type="list" allowBlank="1" showInputMessage="1" showErrorMessage="1" sqref="L6:W6">
      <formula1>$Y$10:$Y$14</formula1>
    </dataValidation>
  </dataValidations>
  <pageMargins left="0.39370078740157483" right="0.39370078740157483" top="0.43307086614173229" bottom="0.39370078740157483" header="0.23622047244094491" footer="0.23622047244094491"/>
  <pageSetup paperSize="9" scale="85" orientation="landscape"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99"/>
  </sheetPr>
  <dimension ref="A1:CE40"/>
  <sheetViews>
    <sheetView workbookViewId="0">
      <selection activeCell="P5" sqref="P5:X5"/>
    </sheetView>
  </sheetViews>
  <sheetFormatPr defaultRowHeight="12.75" x14ac:dyDescent="0.35"/>
  <cols>
    <col min="2" max="2" width="30.3984375" customWidth="1"/>
  </cols>
  <sheetData>
    <row r="1" spans="1:83" ht="15" x14ac:dyDescent="0.4">
      <c r="A1" s="159" t="s">
        <v>193</v>
      </c>
    </row>
    <row r="2" spans="1:83" x14ac:dyDescent="0.35">
      <c r="A2" s="157" t="s">
        <v>183</v>
      </c>
      <c r="B2" t="s">
        <v>183</v>
      </c>
      <c r="C2" t="s">
        <v>535</v>
      </c>
    </row>
    <row r="3" spans="1:83" x14ac:dyDescent="0.35">
      <c r="C3" t="s">
        <v>192</v>
      </c>
      <c r="AD3" t="s">
        <v>415</v>
      </c>
      <c r="BE3" t="s">
        <v>236</v>
      </c>
    </row>
    <row r="4" spans="1:83" x14ac:dyDescent="0.35">
      <c r="C4" t="s">
        <v>524</v>
      </c>
      <c r="L4" t="s">
        <v>525</v>
      </c>
      <c r="U4" t="s">
        <v>526</v>
      </c>
      <c r="AD4" t="s">
        <v>524</v>
      </c>
      <c r="AM4" t="s">
        <v>525</v>
      </c>
      <c r="AV4" t="s">
        <v>526</v>
      </c>
      <c r="BE4" t="s">
        <v>524</v>
      </c>
      <c r="BN4" t="s">
        <v>525</v>
      </c>
      <c r="BW4" t="s">
        <v>526</v>
      </c>
    </row>
    <row r="5" spans="1:83" x14ac:dyDescent="0.35">
      <c r="C5">
        <v>0</v>
      </c>
      <c r="F5">
        <v>1</v>
      </c>
      <c r="I5" t="s">
        <v>236</v>
      </c>
      <c r="L5">
        <v>0</v>
      </c>
      <c r="O5">
        <v>1</v>
      </c>
      <c r="R5" t="s">
        <v>236</v>
      </c>
      <c r="X5" t="s">
        <v>528</v>
      </c>
      <c r="AA5" t="s">
        <v>236</v>
      </c>
      <c r="AD5">
        <v>0</v>
      </c>
      <c r="AG5">
        <v>1</v>
      </c>
      <c r="AJ5" t="s">
        <v>236</v>
      </c>
      <c r="AM5">
        <v>0</v>
      </c>
      <c r="AP5">
        <v>1</v>
      </c>
      <c r="AS5" t="s">
        <v>236</v>
      </c>
      <c r="AY5" t="s">
        <v>528</v>
      </c>
      <c r="BB5" t="s">
        <v>236</v>
      </c>
      <c r="BE5">
        <v>0</v>
      </c>
      <c r="BH5">
        <v>1</v>
      </c>
      <c r="BK5" t="s">
        <v>236</v>
      </c>
      <c r="BN5">
        <v>0</v>
      </c>
      <c r="BQ5">
        <v>1</v>
      </c>
      <c r="BT5" t="s">
        <v>236</v>
      </c>
      <c r="BZ5" t="s">
        <v>528</v>
      </c>
      <c r="CC5" t="s">
        <v>236</v>
      </c>
    </row>
    <row r="6" spans="1:83" x14ac:dyDescent="0.35">
      <c r="C6" t="s">
        <v>528</v>
      </c>
      <c r="F6" t="s">
        <v>528</v>
      </c>
      <c r="I6" t="s">
        <v>528</v>
      </c>
      <c r="L6" t="s">
        <v>528</v>
      </c>
      <c r="O6" t="s">
        <v>528</v>
      </c>
      <c r="R6" t="s">
        <v>528</v>
      </c>
      <c r="X6" s="273" t="s">
        <v>412</v>
      </c>
      <c r="Y6" s="274" t="s">
        <v>184</v>
      </c>
      <c r="Z6" s="275" t="s">
        <v>236</v>
      </c>
      <c r="AA6" t="s">
        <v>528</v>
      </c>
      <c r="AD6" t="s">
        <v>528</v>
      </c>
      <c r="AG6" t="s">
        <v>528</v>
      </c>
      <c r="AJ6" t="s">
        <v>528</v>
      </c>
      <c r="AM6" t="s">
        <v>528</v>
      </c>
      <c r="AP6" t="s">
        <v>528</v>
      </c>
      <c r="AS6" t="s">
        <v>528</v>
      </c>
      <c r="AY6" s="273" t="s">
        <v>412</v>
      </c>
      <c r="AZ6" s="274" t="s">
        <v>184</v>
      </c>
      <c r="BA6" s="275" t="s">
        <v>236</v>
      </c>
      <c r="BB6" t="s">
        <v>528</v>
      </c>
      <c r="BE6" t="s">
        <v>528</v>
      </c>
      <c r="BH6" t="s">
        <v>528</v>
      </c>
      <c r="BK6" t="s">
        <v>528</v>
      </c>
      <c r="BN6" t="s">
        <v>528</v>
      </c>
      <c r="BQ6" t="s">
        <v>528</v>
      </c>
      <c r="BT6" t="s">
        <v>528</v>
      </c>
      <c r="BZ6" s="273" t="s">
        <v>412</v>
      </c>
      <c r="CA6" s="274" t="s">
        <v>184</v>
      </c>
      <c r="CB6" s="275" t="s">
        <v>236</v>
      </c>
      <c r="CC6" t="s">
        <v>528</v>
      </c>
    </row>
    <row r="7" spans="1:83" x14ac:dyDescent="0.35">
      <c r="C7" s="273" t="s">
        <v>412</v>
      </c>
      <c r="D7" s="274" t="s">
        <v>184</v>
      </c>
      <c r="E7" s="275" t="s">
        <v>236</v>
      </c>
      <c r="F7" s="273" t="s">
        <v>412</v>
      </c>
      <c r="G7" s="274" t="s">
        <v>184</v>
      </c>
      <c r="H7" s="275" t="s">
        <v>236</v>
      </c>
      <c r="I7" s="273" t="s">
        <v>412</v>
      </c>
      <c r="J7" s="274" t="s">
        <v>184</v>
      </c>
      <c r="K7" s="275" t="s">
        <v>236</v>
      </c>
      <c r="L7" s="273" t="s">
        <v>412</v>
      </c>
      <c r="M7" s="274" t="s">
        <v>184</v>
      </c>
      <c r="N7" s="275" t="s">
        <v>236</v>
      </c>
      <c r="O7" s="273" t="s">
        <v>412</v>
      </c>
      <c r="P7" s="274" t="s">
        <v>184</v>
      </c>
      <c r="Q7" s="275" t="s">
        <v>236</v>
      </c>
      <c r="R7" s="273" t="s">
        <v>412</v>
      </c>
      <c r="S7" s="274" t="s">
        <v>184</v>
      </c>
      <c r="T7" s="275" t="s">
        <v>236</v>
      </c>
      <c r="U7" s="273"/>
      <c r="V7" s="274"/>
      <c r="W7" s="275"/>
      <c r="X7" s="273" t="s">
        <v>529</v>
      </c>
      <c r="Y7" s="274" t="s">
        <v>529</v>
      </c>
      <c r="Z7" s="275" t="s">
        <v>529</v>
      </c>
      <c r="AA7" s="273" t="s">
        <v>412</v>
      </c>
      <c r="AB7" s="274" t="s">
        <v>184</v>
      </c>
      <c r="AC7" s="275" t="s">
        <v>236</v>
      </c>
      <c r="AD7" s="273" t="s">
        <v>412</v>
      </c>
      <c r="AE7" s="274" t="s">
        <v>184</v>
      </c>
      <c r="AF7" s="275" t="s">
        <v>236</v>
      </c>
      <c r="AG7" s="273" t="s">
        <v>412</v>
      </c>
      <c r="AH7" s="274" t="s">
        <v>184</v>
      </c>
      <c r="AI7" s="275" t="s">
        <v>236</v>
      </c>
      <c r="AJ7" s="273" t="s">
        <v>412</v>
      </c>
      <c r="AK7" s="274" t="s">
        <v>184</v>
      </c>
      <c r="AL7" s="275" t="s">
        <v>236</v>
      </c>
      <c r="AM7" s="273" t="s">
        <v>412</v>
      </c>
      <c r="AN7" s="274" t="s">
        <v>184</v>
      </c>
      <c r="AO7" s="275" t="s">
        <v>236</v>
      </c>
      <c r="AP7" s="273" t="s">
        <v>412</v>
      </c>
      <c r="AQ7" s="274" t="s">
        <v>184</v>
      </c>
      <c r="AR7" s="275" t="s">
        <v>236</v>
      </c>
      <c r="AS7" s="273" t="s">
        <v>412</v>
      </c>
      <c r="AT7" s="274" t="s">
        <v>184</v>
      </c>
      <c r="AU7" s="275" t="s">
        <v>236</v>
      </c>
      <c r="AV7" s="273"/>
      <c r="AW7" s="274"/>
      <c r="AX7" s="275"/>
      <c r="AY7" s="273" t="s">
        <v>529</v>
      </c>
      <c r="AZ7" s="274" t="s">
        <v>529</v>
      </c>
      <c r="BA7" s="275" t="s">
        <v>529</v>
      </c>
      <c r="BB7" s="273" t="s">
        <v>412</v>
      </c>
      <c r="BC7" s="274" t="s">
        <v>184</v>
      </c>
      <c r="BD7" s="275" t="s">
        <v>236</v>
      </c>
      <c r="BE7" s="273" t="s">
        <v>412</v>
      </c>
      <c r="BF7" s="274" t="s">
        <v>184</v>
      </c>
      <c r="BG7" s="275" t="s">
        <v>236</v>
      </c>
      <c r="BH7" s="273" t="s">
        <v>412</v>
      </c>
      <c r="BI7" s="274" t="s">
        <v>184</v>
      </c>
      <c r="BJ7" s="275" t="s">
        <v>236</v>
      </c>
      <c r="BK7" s="273" t="s">
        <v>412</v>
      </c>
      <c r="BL7" s="274" t="s">
        <v>184</v>
      </c>
      <c r="BM7" s="275" t="s">
        <v>236</v>
      </c>
      <c r="BN7" s="273" t="s">
        <v>412</v>
      </c>
      <c r="BO7" s="274" t="s">
        <v>184</v>
      </c>
      <c r="BP7" s="275" t="s">
        <v>236</v>
      </c>
      <c r="BQ7" s="273" t="s">
        <v>412</v>
      </c>
      <c r="BR7" s="274" t="s">
        <v>184</v>
      </c>
      <c r="BS7" s="275" t="s">
        <v>236</v>
      </c>
      <c r="BT7" s="273" t="s">
        <v>412</v>
      </c>
      <c r="BU7" s="274" t="s">
        <v>184</v>
      </c>
      <c r="BV7" s="275" t="s">
        <v>236</v>
      </c>
      <c r="BW7" s="273" t="s">
        <v>412</v>
      </c>
      <c r="BX7" s="274" t="s">
        <v>184</v>
      </c>
      <c r="BY7" s="275" t="s">
        <v>236</v>
      </c>
      <c r="BZ7" s="273" t="s">
        <v>529</v>
      </c>
      <c r="CA7" s="274" t="s">
        <v>529</v>
      </c>
      <c r="CB7" s="275" t="s">
        <v>529</v>
      </c>
      <c r="CC7" s="273" t="s">
        <v>412</v>
      </c>
      <c r="CD7" s="274" t="s">
        <v>184</v>
      </c>
      <c r="CE7" s="275" t="s">
        <v>236</v>
      </c>
    </row>
    <row r="8" spans="1:83" x14ac:dyDescent="0.35">
      <c r="C8" s="273" t="s">
        <v>185</v>
      </c>
      <c r="D8" s="274" t="s">
        <v>185</v>
      </c>
      <c r="E8" s="275" t="s">
        <v>185</v>
      </c>
      <c r="F8" s="273" t="s">
        <v>185</v>
      </c>
      <c r="G8" s="274" t="s">
        <v>185</v>
      </c>
      <c r="H8" s="275" t="s">
        <v>185</v>
      </c>
      <c r="I8" s="273" t="s">
        <v>185</v>
      </c>
      <c r="J8" s="274" t="s">
        <v>185</v>
      </c>
      <c r="K8" s="275" t="s">
        <v>185</v>
      </c>
      <c r="L8" s="273" t="s">
        <v>185</v>
      </c>
      <c r="M8" s="274" t="s">
        <v>185</v>
      </c>
      <c r="N8" s="275" t="s">
        <v>185</v>
      </c>
      <c r="O8" s="273" t="s">
        <v>185</v>
      </c>
      <c r="P8" s="274" t="s">
        <v>185</v>
      </c>
      <c r="Q8" s="275" t="s">
        <v>185</v>
      </c>
      <c r="R8" s="273" t="s">
        <v>185</v>
      </c>
      <c r="S8" s="274" t="s">
        <v>185</v>
      </c>
      <c r="T8" s="275" t="s">
        <v>185</v>
      </c>
      <c r="U8" s="273"/>
      <c r="V8" s="274"/>
      <c r="W8" s="275"/>
      <c r="X8" s="273" t="s">
        <v>185</v>
      </c>
      <c r="Y8" s="274" t="s">
        <v>185</v>
      </c>
      <c r="Z8" s="275" t="s">
        <v>185</v>
      </c>
      <c r="AA8" s="273" t="s">
        <v>185</v>
      </c>
      <c r="AB8" s="274" t="s">
        <v>185</v>
      </c>
      <c r="AC8" s="275" t="s">
        <v>185</v>
      </c>
      <c r="AD8" s="273" t="s">
        <v>185</v>
      </c>
      <c r="AE8" s="274" t="s">
        <v>185</v>
      </c>
      <c r="AF8" s="275" t="s">
        <v>185</v>
      </c>
      <c r="AG8" s="273" t="s">
        <v>185</v>
      </c>
      <c r="AH8" s="274" t="s">
        <v>185</v>
      </c>
      <c r="AI8" s="275" t="s">
        <v>185</v>
      </c>
      <c r="AJ8" s="273" t="s">
        <v>185</v>
      </c>
      <c r="AK8" s="274" t="s">
        <v>185</v>
      </c>
      <c r="AL8" s="275" t="s">
        <v>185</v>
      </c>
      <c r="AM8" s="273" t="s">
        <v>185</v>
      </c>
      <c r="AN8" s="274" t="s">
        <v>185</v>
      </c>
      <c r="AO8" s="275" t="s">
        <v>185</v>
      </c>
      <c r="AP8" s="273" t="s">
        <v>185</v>
      </c>
      <c r="AQ8" s="274" t="s">
        <v>185</v>
      </c>
      <c r="AR8" s="275" t="s">
        <v>185</v>
      </c>
      <c r="AS8" s="273" t="s">
        <v>185</v>
      </c>
      <c r="AT8" s="274" t="s">
        <v>185</v>
      </c>
      <c r="AU8" s="275" t="s">
        <v>185</v>
      </c>
      <c r="AV8" s="273"/>
      <c r="AW8" s="274"/>
      <c r="AX8" s="275"/>
      <c r="AY8" s="273" t="s">
        <v>185</v>
      </c>
      <c r="AZ8" s="274" t="s">
        <v>185</v>
      </c>
      <c r="BA8" s="275" t="s">
        <v>185</v>
      </c>
      <c r="BB8" s="273" t="s">
        <v>185</v>
      </c>
      <c r="BC8" s="274" t="s">
        <v>185</v>
      </c>
      <c r="BD8" s="275" t="s">
        <v>185</v>
      </c>
      <c r="BE8" s="273" t="s">
        <v>185</v>
      </c>
      <c r="BF8" s="274" t="s">
        <v>185</v>
      </c>
      <c r="BG8" s="275" t="s">
        <v>185</v>
      </c>
      <c r="BH8" s="273" t="s">
        <v>185</v>
      </c>
      <c r="BI8" s="274" t="s">
        <v>185</v>
      </c>
      <c r="BJ8" s="275" t="s">
        <v>185</v>
      </c>
      <c r="BK8" s="273" t="s">
        <v>185</v>
      </c>
      <c r="BL8" s="274" t="s">
        <v>185</v>
      </c>
      <c r="BM8" s="275" t="s">
        <v>185</v>
      </c>
      <c r="BN8" s="273" t="s">
        <v>185</v>
      </c>
      <c r="BO8" s="274" t="s">
        <v>185</v>
      </c>
      <c r="BP8" s="275" t="s">
        <v>185</v>
      </c>
      <c r="BQ8" s="273" t="s">
        <v>185</v>
      </c>
      <c r="BR8" s="274" t="s">
        <v>185</v>
      </c>
      <c r="BS8" s="275" t="s">
        <v>185</v>
      </c>
      <c r="BT8" s="273" t="s">
        <v>185</v>
      </c>
      <c r="BU8" s="274" t="s">
        <v>185</v>
      </c>
      <c r="BV8" s="275" t="s">
        <v>185</v>
      </c>
      <c r="BW8" s="273" t="s">
        <v>185</v>
      </c>
      <c r="BX8" s="274" t="s">
        <v>185</v>
      </c>
      <c r="BY8" s="275" t="s">
        <v>185</v>
      </c>
      <c r="BZ8" s="273" t="s">
        <v>185</v>
      </c>
      <c r="CA8" s="274" t="s">
        <v>185</v>
      </c>
      <c r="CB8" s="275" t="s">
        <v>185</v>
      </c>
      <c r="CC8" s="273" t="s">
        <v>185</v>
      </c>
      <c r="CD8" s="274" t="s">
        <v>185</v>
      </c>
      <c r="CE8" s="275" t="s">
        <v>185</v>
      </c>
    </row>
    <row r="9" spans="1:83" x14ac:dyDescent="0.35">
      <c r="A9" t="s">
        <v>186</v>
      </c>
      <c r="B9" t="s">
        <v>216</v>
      </c>
      <c r="C9" s="273"/>
      <c r="D9" s="274"/>
      <c r="E9" s="275"/>
      <c r="F9" s="273">
        <v>41</v>
      </c>
      <c r="G9" s="274">
        <v>26</v>
      </c>
      <c r="H9" s="275">
        <v>33</v>
      </c>
      <c r="I9" s="273">
        <v>4327</v>
      </c>
      <c r="J9" s="274">
        <v>4489</v>
      </c>
      <c r="K9" s="275">
        <v>8816</v>
      </c>
      <c r="L9" s="273"/>
      <c r="M9" s="274"/>
      <c r="N9" s="275"/>
      <c r="O9" s="273">
        <v>44</v>
      </c>
      <c r="P9" s="274">
        <v>30</v>
      </c>
      <c r="Q9" s="275">
        <v>37</v>
      </c>
      <c r="R9" s="273">
        <v>4327</v>
      </c>
      <c r="S9" s="274">
        <v>4489</v>
      </c>
      <c r="T9" s="275">
        <v>8816</v>
      </c>
      <c r="U9" s="273"/>
      <c r="V9" s="274"/>
      <c r="W9" s="275"/>
      <c r="X9" s="276">
        <v>30.8</v>
      </c>
      <c r="Y9" s="277">
        <v>28.2</v>
      </c>
      <c r="Z9" s="278">
        <v>29.5</v>
      </c>
      <c r="AA9" s="273">
        <v>4327</v>
      </c>
      <c r="AB9" s="274">
        <v>4489</v>
      </c>
      <c r="AC9" s="275">
        <v>8816</v>
      </c>
      <c r="AD9" s="273"/>
      <c r="AE9" s="274"/>
      <c r="AF9" s="275"/>
      <c r="AG9" s="273">
        <v>52</v>
      </c>
      <c r="AH9" s="274">
        <v>38</v>
      </c>
      <c r="AI9" s="275">
        <v>45</v>
      </c>
      <c r="AJ9" s="273">
        <v>25332</v>
      </c>
      <c r="AK9" s="274">
        <v>26408</v>
      </c>
      <c r="AL9" s="275">
        <v>51740</v>
      </c>
      <c r="AM9" s="273"/>
      <c r="AN9" s="274"/>
      <c r="AO9" s="275"/>
      <c r="AP9" s="273">
        <v>56</v>
      </c>
      <c r="AQ9" s="274">
        <v>42</v>
      </c>
      <c r="AR9" s="275">
        <v>49</v>
      </c>
      <c r="AS9" s="273">
        <v>25332</v>
      </c>
      <c r="AT9" s="274">
        <v>26408</v>
      </c>
      <c r="AU9" s="275">
        <v>51740</v>
      </c>
      <c r="AV9" s="273"/>
      <c r="AW9" s="274"/>
      <c r="AX9" s="275"/>
      <c r="AY9" s="276">
        <v>32.9</v>
      </c>
      <c r="AZ9" s="277">
        <v>30.4</v>
      </c>
      <c r="BA9" s="278">
        <v>31.6</v>
      </c>
      <c r="BB9" s="273">
        <v>25332</v>
      </c>
      <c r="BC9" s="274">
        <v>26408</v>
      </c>
      <c r="BD9" s="275">
        <v>51740</v>
      </c>
      <c r="BE9" s="273"/>
      <c r="BF9" s="274"/>
      <c r="BG9" s="275"/>
      <c r="BH9" s="273">
        <v>51</v>
      </c>
      <c r="BI9" s="274">
        <v>36</v>
      </c>
      <c r="BJ9" s="275">
        <v>43</v>
      </c>
      <c r="BK9" s="273">
        <v>29659</v>
      </c>
      <c r="BL9" s="274">
        <v>30897</v>
      </c>
      <c r="BM9" s="275">
        <v>60556</v>
      </c>
      <c r="BN9" s="273"/>
      <c r="BO9" s="274"/>
      <c r="BP9" s="275"/>
      <c r="BQ9" s="273">
        <v>54</v>
      </c>
      <c r="BR9" s="274">
        <v>41</v>
      </c>
      <c r="BS9" s="275">
        <v>47</v>
      </c>
      <c r="BT9" s="273">
        <v>29659</v>
      </c>
      <c r="BU9" s="274">
        <v>30897</v>
      </c>
      <c r="BV9" s="275">
        <v>60556</v>
      </c>
      <c r="BW9" s="273"/>
      <c r="BX9" s="274"/>
      <c r="BY9" s="275"/>
      <c r="BZ9" s="273">
        <v>32.6</v>
      </c>
      <c r="CA9" s="274">
        <v>30.1</v>
      </c>
      <c r="CB9" s="275">
        <v>31.3</v>
      </c>
      <c r="CC9" s="273">
        <v>29659</v>
      </c>
      <c r="CD9" s="274">
        <v>30897</v>
      </c>
      <c r="CE9" s="275">
        <v>60556</v>
      </c>
    </row>
    <row r="10" spans="1:83" x14ac:dyDescent="0.35">
      <c r="B10" t="s">
        <v>220</v>
      </c>
      <c r="C10" s="273"/>
      <c r="D10" s="274"/>
      <c r="E10" s="275"/>
      <c r="F10" s="273">
        <v>49</v>
      </c>
      <c r="G10" s="274">
        <v>32</v>
      </c>
      <c r="H10" s="275">
        <v>40</v>
      </c>
      <c r="I10" s="273">
        <v>5516</v>
      </c>
      <c r="J10" s="274">
        <v>5727</v>
      </c>
      <c r="K10" s="275">
        <v>11243</v>
      </c>
      <c r="L10" s="273"/>
      <c r="M10" s="274"/>
      <c r="N10" s="275"/>
      <c r="O10" s="273">
        <v>52</v>
      </c>
      <c r="P10" s="274">
        <v>37</v>
      </c>
      <c r="Q10" s="275">
        <v>44</v>
      </c>
      <c r="R10" s="273">
        <v>5516</v>
      </c>
      <c r="S10" s="274">
        <v>5727</v>
      </c>
      <c r="T10" s="275">
        <v>11243</v>
      </c>
      <c r="U10" s="273"/>
      <c r="V10" s="274"/>
      <c r="W10" s="275"/>
      <c r="X10" s="276">
        <v>32.4</v>
      </c>
      <c r="Y10" s="277">
        <v>29.7</v>
      </c>
      <c r="Z10" s="278">
        <v>31</v>
      </c>
      <c r="AA10" s="273">
        <v>5516</v>
      </c>
      <c r="AB10" s="274">
        <v>5727</v>
      </c>
      <c r="AC10" s="275">
        <v>11243</v>
      </c>
      <c r="AD10" s="273"/>
      <c r="AE10" s="274"/>
      <c r="AF10" s="275"/>
      <c r="AG10" s="273">
        <v>59</v>
      </c>
      <c r="AH10" s="274">
        <v>42</v>
      </c>
      <c r="AI10" s="275">
        <v>50</v>
      </c>
      <c r="AJ10" s="273">
        <v>10451</v>
      </c>
      <c r="AK10" s="274">
        <v>10611</v>
      </c>
      <c r="AL10" s="275">
        <v>21062</v>
      </c>
      <c r="AM10" s="273"/>
      <c r="AN10" s="274"/>
      <c r="AO10" s="275"/>
      <c r="AP10" s="273">
        <v>62</v>
      </c>
      <c r="AQ10" s="274">
        <v>46</v>
      </c>
      <c r="AR10" s="275">
        <v>54</v>
      </c>
      <c r="AS10" s="273">
        <v>10451</v>
      </c>
      <c r="AT10" s="274">
        <v>10611</v>
      </c>
      <c r="AU10" s="275">
        <v>21062</v>
      </c>
      <c r="AV10" s="273"/>
      <c r="AW10" s="274"/>
      <c r="AX10" s="275"/>
      <c r="AY10" s="276">
        <v>34</v>
      </c>
      <c r="AZ10" s="277">
        <v>31.3</v>
      </c>
      <c r="BA10" s="278">
        <v>32.700000000000003</v>
      </c>
      <c r="BB10" s="273">
        <v>10451</v>
      </c>
      <c r="BC10" s="274">
        <v>10611</v>
      </c>
      <c r="BD10" s="275">
        <v>21062</v>
      </c>
      <c r="BE10" s="273"/>
      <c r="BF10" s="274"/>
      <c r="BG10" s="275"/>
      <c r="BH10" s="273">
        <v>56</v>
      </c>
      <c r="BI10" s="274">
        <v>39</v>
      </c>
      <c r="BJ10" s="275">
        <v>47</v>
      </c>
      <c r="BK10" s="273">
        <v>15967</v>
      </c>
      <c r="BL10" s="274">
        <v>16338</v>
      </c>
      <c r="BM10" s="275">
        <v>32305</v>
      </c>
      <c r="BN10" s="273"/>
      <c r="BO10" s="274"/>
      <c r="BP10" s="275"/>
      <c r="BQ10" s="273">
        <v>59</v>
      </c>
      <c r="BR10" s="274">
        <v>43</v>
      </c>
      <c r="BS10" s="275">
        <v>51</v>
      </c>
      <c r="BT10" s="273">
        <v>15967</v>
      </c>
      <c r="BU10" s="274">
        <v>16338</v>
      </c>
      <c r="BV10" s="275">
        <v>32305</v>
      </c>
      <c r="BW10" s="273"/>
      <c r="BX10" s="274"/>
      <c r="BY10" s="275"/>
      <c r="BZ10" s="273">
        <v>33.5</v>
      </c>
      <c r="CA10" s="274">
        <v>30.8</v>
      </c>
      <c r="CB10" s="275">
        <v>32.1</v>
      </c>
      <c r="CC10" s="273">
        <v>15967</v>
      </c>
      <c r="CD10" s="274">
        <v>16338</v>
      </c>
      <c r="CE10" s="275">
        <v>32305</v>
      </c>
    </row>
    <row r="11" spans="1:83" x14ac:dyDescent="0.35">
      <c r="B11" t="s">
        <v>221</v>
      </c>
      <c r="C11" s="273"/>
      <c r="D11" s="274"/>
      <c r="E11" s="275"/>
      <c r="F11" s="273">
        <v>38</v>
      </c>
      <c r="G11" s="274">
        <v>28</v>
      </c>
      <c r="H11" s="275">
        <v>33</v>
      </c>
      <c r="I11" s="273">
        <v>120</v>
      </c>
      <c r="J11" s="274">
        <v>122</v>
      </c>
      <c r="K11" s="275">
        <v>242</v>
      </c>
      <c r="L11" s="273"/>
      <c r="M11" s="274"/>
      <c r="N11" s="275"/>
      <c r="O11" s="273">
        <v>42</v>
      </c>
      <c r="P11" s="274">
        <v>32</v>
      </c>
      <c r="Q11" s="275">
        <v>37</v>
      </c>
      <c r="R11" s="273">
        <v>120</v>
      </c>
      <c r="S11" s="274">
        <v>122</v>
      </c>
      <c r="T11" s="275">
        <v>242</v>
      </c>
      <c r="U11" s="273"/>
      <c r="V11" s="274"/>
      <c r="W11" s="275"/>
      <c r="X11" s="276">
        <v>30.9</v>
      </c>
      <c r="Y11" s="277">
        <v>29</v>
      </c>
      <c r="Z11" s="278">
        <v>30</v>
      </c>
      <c r="AA11" s="273">
        <v>120</v>
      </c>
      <c r="AB11" s="274">
        <v>122</v>
      </c>
      <c r="AC11" s="275">
        <v>242</v>
      </c>
      <c r="AD11" s="273"/>
      <c r="AE11" s="274"/>
      <c r="AF11" s="275"/>
      <c r="AG11" s="273">
        <v>53</v>
      </c>
      <c r="AH11" s="274">
        <v>41</v>
      </c>
      <c r="AI11" s="275">
        <v>47</v>
      </c>
      <c r="AJ11" s="273">
        <v>1129</v>
      </c>
      <c r="AK11" s="274">
        <v>1159</v>
      </c>
      <c r="AL11" s="275">
        <v>2288</v>
      </c>
      <c r="AM11" s="273"/>
      <c r="AN11" s="274"/>
      <c r="AO11" s="275"/>
      <c r="AP11" s="273">
        <v>56</v>
      </c>
      <c r="AQ11" s="274">
        <v>45</v>
      </c>
      <c r="AR11" s="275">
        <v>50</v>
      </c>
      <c r="AS11" s="273">
        <v>1129</v>
      </c>
      <c r="AT11" s="274">
        <v>1159</v>
      </c>
      <c r="AU11" s="275">
        <v>2288</v>
      </c>
      <c r="AV11" s="273"/>
      <c r="AW11" s="274"/>
      <c r="AX11" s="275"/>
      <c r="AY11" s="276">
        <v>33.700000000000003</v>
      </c>
      <c r="AZ11" s="277">
        <v>31.5</v>
      </c>
      <c r="BA11" s="278">
        <v>32.6</v>
      </c>
      <c r="BB11" s="273">
        <v>1129</v>
      </c>
      <c r="BC11" s="274">
        <v>1159</v>
      </c>
      <c r="BD11" s="275">
        <v>2288</v>
      </c>
      <c r="BE11" s="273"/>
      <c r="BF11" s="274"/>
      <c r="BG11" s="275"/>
      <c r="BH11" s="273">
        <v>52</v>
      </c>
      <c r="BI11" s="274">
        <v>40</v>
      </c>
      <c r="BJ11" s="275">
        <v>46</v>
      </c>
      <c r="BK11" s="273">
        <v>1249</v>
      </c>
      <c r="BL11" s="274">
        <v>1281</v>
      </c>
      <c r="BM11" s="275">
        <v>2530</v>
      </c>
      <c r="BN11" s="273"/>
      <c r="BO11" s="274"/>
      <c r="BP11" s="275"/>
      <c r="BQ11" s="273">
        <v>55</v>
      </c>
      <c r="BR11" s="274">
        <v>43</v>
      </c>
      <c r="BS11" s="275">
        <v>49</v>
      </c>
      <c r="BT11" s="273">
        <v>1249</v>
      </c>
      <c r="BU11" s="274">
        <v>1281</v>
      </c>
      <c r="BV11" s="275">
        <v>2530</v>
      </c>
      <c r="BW11" s="273"/>
      <c r="BX11" s="274"/>
      <c r="BY11" s="275"/>
      <c r="BZ11" s="273">
        <v>33.4</v>
      </c>
      <c r="CA11" s="274">
        <v>31.2</v>
      </c>
      <c r="CB11" s="275">
        <v>32.299999999999997</v>
      </c>
      <c r="CC11" s="273">
        <v>1249</v>
      </c>
      <c r="CD11" s="274">
        <v>1281</v>
      </c>
      <c r="CE11" s="275">
        <v>2530</v>
      </c>
    </row>
    <row r="12" spans="1:83" x14ac:dyDescent="0.35">
      <c r="B12" t="s">
        <v>215</v>
      </c>
      <c r="C12" s="273"/>
      <c r="D12" s="274"/>
      <c r="E12" s="275"/>
      <c r="F12" s="273">
        <v>47</v>
      </c>
      <c r="G12" s="274">
        <v>29</v>
      </c>
      <c r="H12" s="275">
        <v>38</v>
      </c>
      <c r="I12" s="273">
        <v>4575</v>
      </c>
      <c r="J12" s="274">
        <v>4646</v>
      </c>
      <c r="K12" s="275">
        <v>9221</v>
      </c>
      <c r="L12" s="273"/>
      <c r="M12" s="274"/>
      <c r="N12" s="275"/>
      <c r="O12" s="273">
        <v>50</v>
      </c>
      <c r="P12" s="274">
        <v>32</v>
      </c>
      <c r="Q12" s="275">
        <v>41</v>
      </c>
      <c r="R12" s="273">
        <v>4575</v>
      </c>
      <c r="S12" s="274">
        <v>4646</v>
      </c>
      <c r="T12" s="275">
        <v>9221</v>
      </c>
      <c r="U12" s="273"/>
      <c r="V12" s="274"/>
      <c r="W12" s="275"/>
      <c r="X12" s="276">
        <v>32.4</v>
      </c>
      <c r="Y12" s="277">
        <v>29.5</v>
      </c>
      <c r="Z12" s="278">
        <v>30.9</v>
      </c>
      <c r="AA12" s="273">
        <v>4575</v>
      </c>
      <c r="AB12" s="274">
        <v>4646</v>
      </c>
      <c r="AC12" s="275">
        <v>9221</v>
      </c>
      <c r="AD12" s="273"/>
      <c r="AE12" s="274"/>
      <c r="AF12" s="275"/>
      <c r="AG12" s="273">
        <v>64</v>
      </c>
      <c r="AH12" s="274">
        <v>46</v>
      </c>
      <c r="AI12" s="275">
        <v>55</v>
      </c>
      <c r="AJ12" s="273">
        <v>12117</v>
      </c>
      <c r="AK12" s="274">
        <v>12470</v>
      </c>
      <c r="AL12" s="275">
        <v>24587</v>
      </c>
      <c r="AM12" s="273"/>
      <c r="AN12" s="274"/>
      <c r="AO12" s="275"/>
      <c r="AP12" s="273">
        <v>66</v>
      </c>
      <c r="AQ12" s="274">
        <v>50</v>
      </c>
      <c r="AR12" s="275">
        <v>58</v>
      </c>
      <c r="AS12" s="273">
        <v>12117</v>
      </c>
      <c r="AT12" s="274">
        <v>12470</v>
      </c>
      <c r="AU12" s="275">
        <v>24587</v>
      </c>
      <c r="AV12" s="273"/>
      <c r="AW12" s="274"/>
      <c r="AX12" s="275"/>
      <c r="AY12" s="276">
        <v>35.299999999999997</v>
      </c>
      <c r="AZ12" s="277">
        <v>32.700000000000003</v>
      </c>
      <c r="BA12" s="278">
        <v>34</v>
      </c>
      <c r="BB12" s="273">
        <v>12117</v>
      </c>
      <c r="BC12" s="274">
        <v>12470</v>
      </c>
      <c r="BD12" s="275">
        <v>24587</v>
      </c>
      <c r="BE12" s="273"/>
      <c r="BF12" s="274"/>
      <c r="BG12" s="275"/>
      <c r="BH12" s="273">
        <v>60</v>
      </c>
      <c r="BI12" s="274">
        <v>41</v>
      </c>
      <c r="BJ12" s="275">
        <v>50</v>
      </c>
      <c r="BK12" s="273">
        <v>16692</v>
      </c>
      <c r="BL12" s="274">
        <v>17116</v>
      </c>
      <c r="BM12" s="275">
        <v>33808</v>
      </c>
      <c r="BN12" s="273"/>
      <c r="BO12" s="274"/>
      <c r="BP12" s="275"/>
      <c r="BQ12" s="273">
        <v>62</v>
      </c>
      <c r="BR12" s="274">
        <v>45</v>
      </c>
      <c r="BS12" s="275">
        <v>53</v>
      </c>
      <c r="BT12" s="273">
        <v>16692</v>
      </c>
      <c r="BU12" s="274">
        <v>17116</v>
      </c>
      <c r="BV12" s="275">
        <v>33808</v>
      </c>
      <c r="BW12" s="273"/>
      <c r="BX12" s="274"/>
      <c r="BY12" s="275"/>
      <c r="BZ12" s="273">
        <v>34.5</v>
      </c>
      <c r="CA12" s="274">
        <v>31.8</v>
      </c>
      <c r="CB12" s="275">
        <v>33.1</v>
      </c>
      <c r="CC12" s="273">
        <v>16692</v>
      </c>
      <c r="CD12" s="274">
        <v>17116</v>
      </c>
      <c r="CE12" s="275">
        <v>33808</v>
      </c>
    </row>
    <row r="13" spans="1:83" x14ac:dyDescent="0.35">
      <c r="B13" t="s">
        <v>187</v>
      </c>
      <c r="C13" s="273"/>
      <c r="D13" s="274"/>
      <c r="E13" s="275"/>
      <c r="F13" s="273">
        <v>40</v>
      </c>
      <c r="G13" s="274">
        <v>27</v>
      </c>
      <c r="H13" s="275">
        <v>33</v>
      </c>
      <c r="I13" s="273">
        <v>5653</v>
      </c>
      <c r="J13" s="274">
        <v>6185</v>
      </c>
      <c r="K13" s="275">
        <v>11838</v>
      </c>
      <c r="L13" s="273"/>
      <c r="M13" s="274"/>
      <c r="N13" s="275"/>
      <c r="O13" s="273">
        <v>43</v>
      </c>
      <c r="P13" s="274">
        <v>30</v>
      </c>
      <c r="Q13" s="275">
        <v>36</v>
      </c>
      <c r="R13" s="273">
        <v>5653</v>
      </c>
      <c r="S13" s="274">
        <v>6185</v>
      </c>
      <c r="T13" s="275">
        <v>11838</v>
      </c>
      <c r="U13" s="273"/>
      <c r="V13" s="274"/>
      <c r="W13" s="275"/>
      <c r="X13" s="276">
        <v>31.4</v>
      </c>
      <c r="Y13" s="277">
        <v>28.6</v>
      </c>
      <c r="Z13" s="278">
        <v>29.9</v>
      </c>
      <c r="AA13" s="273">
        <v>5653</v>
      </c>
      <c r="AB13" s="274">
        <v>6185</v>
      </c>
      <c r="AC13" s="275">
        <v>11838</v>
      </c>
      <c r="AD13" s="273"/>
      <c r="AE13" s="274"/>
      <c r="AF13" s="275"/>
      <c r="AG13" s="273">
        <v>54</v>
      </c>
      <c r="AH13" s="274">
        <v>38</v>
      </c>
      <c r="AI13" s="275">
        <v>46</v>
      </c>
      <c r="AJ13" s="273">
        <v>25387</v>
      </c>
      <c r="AK13" s="274">
        <v>26447</v>
      </c>
      <c r="AL13" s="275">
        <v>51834</v>
      </c>
      <c r="AM13" s="273"/>
      <c r="AN13" s="274"/>
      <c r="AO13" s="275"/>
      <c r="AP13" s="273">
        <v>56</v>
      </c>
      <c r="AQ13" s="274">
        <v>41</v>
      </c>
      <c r="AR13" s="275">
        <v>48</v>
      </c>
      <c r="AS13" s="273">
        <v>25387</v>
      </c>
      <c r="AT13" s="274">
        <v>26447</v>
      </c>
      <c r="AU13" s="275">
        <v>51834</v>
      </c>
      <c r="AV13" s="273"/>
      <c r="AW13" s="274"/>
      <c r="AX13" s="275"/>
      <c r="AY13" s="276">
        <v>33.9</v>
      </c>
      <c r="AZ13" s="277">
        <v>31.4</v>
      </c>
      <c r="BA13" s="278">
        <v>32.6</v>
      </c>
      <c r="BB13" s="273">
        <v>25387</v>
      </c>
      <c r="BC13" s="274">
        <v>26447</v>
      </c>
      <c r="BD13" s="275">
        <v>51834</v>
      </c>
      <c r="BE13" s="273"/>
      <c r="BF13" s="274"/>
      <c r="BG13" s="275"/>
      <c r="BH13" s="273">
        <v>51</v>
      </c>
      <c r="BI13" s="274">
        <v>36</v>
      </c>
      <c r="BJ13" s="275">
        <v>43</v>
      </c>
      <c r="BK13" s="273">
        <v>31040</v>
      </c>
      <c r="BL13" s="274">
        <v>32632</v>
      </c>
      <c r="BM13" s="275">
        <v>63672</v>
      </c>
      <c r="BN13" s="273"/>
      <c r="BO13" s="274"/>
      <c r="BP13" s="275"/>
      <c r="BQ13" s="273">
        <v>53</v>
      </c>
      <c r="BR13" s="274">
        <v>39</v>
      </c>
      <c r="BS13" s="275">
        <v>46</v>
      </c>
      <c r="BT13" s="273">
        <v>31040</v>
      </c>
      <c r="BU13" s="274">
        <v>32632</v>
      </c>
      <c r="BV13" s="275">
        <v>63672</v>
      </c>
      <c r="BW13" s="273"/>
      <c r="BX13" s="274"/>
      <c r="BY13" s="275"/>
      <c r="BZ13" s="273">
        <v>33.4</v>
      </c>
      <c r="CA13" s="274">
        <v>30.8</v>
      </c>
      <c r="CB13" s="275">
        <v>32.1</v>
      </c>
      <c r="CC13" s="273">
        <v>31040</v>
      </c>
      <c r="CD13" s="274">
        <v>32632</v>
      </c>
      <c r="CE13" s="275">
        <v>63672</v>
      </c>
    </row>
    <row r="14" spans="1:83" x14ac:dyDescent="0.35">
      <c r="B14" t="s">
        <v>213</v>
      </c>
      <c r="C14" s="273"/>
      <c r="D14" s="274"/>
      <c r="E14" s="275"/>
      <c r="F14" s="273">
        <v>40</v>
      </c>
      <c r="G14" s="274">
        <v>24</v>
      </c>
      <c r="H14" s="275">
        <v>32</v>
      </c>
      <c r="I14" s="273">
        <v>38112</v>
      </c>
      <c r="J14" s="274">
        <v>39473</v>
      </c>
      <c r="K14" s="275">
        <v>77585</v>
      </c>
      <c r="L14" s="273"/>
      <c r="M14" s="274"/>
      <c r="N14" s="275"/>
      <c r="O14" s="273">
        <v>42</v>
      </c>
      <c r="P14" s="274">
        <v>27</v>
      </c>
      <c r="Q14" s="275">
        <v>34</v>
      </c>
      <c r="R14" s="273">
        <v>38112</v>
      </c>
      <c r="S14" s="274">
        <v>39473</v>
      </c>
      <c r="T14" s="275">
        <v>77585</v>
      </c>
      <c r="U14" s="273"/>
      <c r="V14" s="274"/>
      <c r="W14" s="275"/>
      <c r="X14" s="276">
        <v>31.1</v>
      </c>
      <c r="Y14" s="277">
        <v>28.4</v>
      </c>
      <c r="Z14" s="278">
        <v>29.7</v>
      </c>
      <c r="AA14" s="273">
        <v>38112</v>
      </c>
      <c r="AB14" s="274">
        <v>39473</v>
      </c>
      <c r="AC14" s="275">
        <v>77585</v>
      </c>
      <c r="AD14" s="273"/>
      <c r="AE14" s="274"/>
      <c r="AF14" s="275"/>
      <c r="AG14" s="273">
        <v>64</v>
      </c>
      <c r="AH14" s="274">
        <v>46</v>
      </c>
      <c r="AI14" s="275">
        <v>54</v>
      </c>
      <c r="AJ14" s="273">
        <v>181379</v>
      </c>
      <c r="AK14" s="274">
        <v>191467</v>
      </c>
      <c r="AL14" s="275">
        <v>372846</v>
      </c>
      <c r="AM14" s="273"/>
      <c r="AN14" s="274"/>
      <c r="AO14" s="275"/>
      <c r="AP14" s="273">
        <v>66</v>
      </c>
      <c r="AQ14" s="274">
        <v>49</v>
      </c>
      <c r="AR14" s="275">
        <v>57</v>
      </c>
      <c r="AS14" s="273">
        <v>181379</v>
      </c>
      <c r="AT14" s="274">
        <v>191467</v>
      </c>
      <c r="AU14" s="275">
        <v>372846</v>
      </c>
      <c r="AV14" s="273"/>
      <c r="AW14" s="274"/>
      <c r="AX14" s="275"/>
      <c r="AY14" s="276">
        <v>35.200000000000003</v>
      </c>
      <c r="AZ14" s="277">
        <v>32.700000000000003</v>
      </c>
      <c r="BA14" s="278">
        <v>33.9</v>
      </c>
      <c r="BB14" s="273">
        <v>181379</v>
      </c>
      <c r="BC14" s="274">
        <v>191467</v>
      </c>
      <c r="BD14" s="275">
        <v>372846</v>
      </c>
      <c r="BE14" s="273"/>
      <c r="BF14" s="274"/>
      <c r="BG14" s="275"/>
      <c r="BH14" s="273">
        <v>60</v>
      </c>
      <c r="BI14" s="274">
        <v>42</v>
      </c>
      <c r="BJ14" s="275">
        <v>51</v>
      </c>
      <c r="BK14" s="273">
        <v>219491</v>
      </c>
      <c r="BL14" s="274">
        <v>230940</v>
      </c>
      <c r="BM14" s="275">
        <v>450431</v>
      </c>
      <c r="BN14" s="273"/>
      <c r="BO14" s="274"/>
      <c r="BP14" s="275"/>
      <c r="BQ14" s="273">
        <v>62</v>
      </c>
      <c r="BR14" s="274">
        <v>45</v>
      </c>
      <c r="BS14" s="275">
        <v>53</v>
      </c>
      <c r="BT14" s="273">
        <v>219491</v>
      </c>
      <c r="BU14" s="274">
        <v>230940</v>
      </c>
      <c r="BV14" s="275">
        <v>450431</v>
      </c>
      <c r="BW14" s="273"/>
      <c r="BX14" s="274"/>
      <c r="BY14" s="275"/>
      <c r="BZ14" s="273">
        <v>34.4</v>
      </c>
      <c r="CA14" s="274">
        <v>32</v>
      </c>
      <c r="CB14" s="275">
        <v>33.200000000000003</v>
      </c>
      <c r="CC14" s="273">
        <v>219491</v>
      </c>
      <c r="CD14" s="274">
        <v>230940</v>
      </c>
      <c r="CE14" s="275">
        <v>450431</v>
      </c>
    </row>
    <row r="15" spans="1:83" x14ac:dyDescent="0.35">
      <c r="B15" t="s">
        <v>539</v>
      </c>
      <c r="C15" s="273"/>
      <c r="D15" s="274"/>
      <c r="E15" s="275"/>
      <c r="F15" s="273">
        <v>41</v>
      </c>
      <c r="G15" s="274">
        <v>26</v>
      </c>
      <c r="H15" s="275">
        <v>33</v>
      </c>
      <c r="I15" s="273">
        <v>58303</v>
      </c>
      <c r="J15" s="274">
        <v>60642</v>
      </c>
      <c r="K15" s="275">
        <v>118945</v>
      </c>
      <c r="L15" s="273"/>
      <c r="M15" s="274"/>
      <c r="N15" s="275"/>
      <c r="O15" s="273">
        <v>44</v>
      </c>
      <c r="P15" s="274">
        <v>29</v>
      </c>
      <c r="Q15" s="275">
        <v>36</v>
      </c>
      <c r="R15" s="273">
        <v>58303</v>
      </c>
      <c r="S15" s="274">
        <v>60642</v>
      </c>
      <c r="T15" s="275">
        <v>118945</v>
      </c>
      <c r="U15" s="273"/>
      <c r="V15" s="274"/>
      <c r="W15" s="275"/>
      <c r="X15" s="276">
        <v>31.3</v>
      </c>
      <c r="Y15" s="277">
        <v>28.6</v>
      </c>
      <c r="Z15" s="278">
        <v>29.9</v>
      </c>
      <c r="AA15" s="273">
        <v>58303</v>
      </c>
      <c r="AB15" s="274">
        <v>60642</v>
      </c>
      <c r="AC15" s="275">
        <v>118945</v>
      </c>
      <c r="AD15" s="273"/>
      <c r="AE15" s="274"/>
      <c r="AF15" s="275"/>
      <c r="AG15" s="273">
        <v>61</v>
      </c>
      <c r="AH15" s="274">
        <v>44</v>
      </c>
      <c r="AI15" s="275">
        <v>52</v>
      </c>
      <c r="AJ15" s="273">
        <v>255795</v>
      </c>
      <c r="AK15" s="274">
        <v>268562</v>
      </c>
      <c r="AL15" s="275">
        <v>524357</v>
      </c>
      <c r="AM15" s="273"/>
      <c r="AN15" s="274"/>
      <c r="AO15" s="275"/>
      <c r="AP15" s="273">
        <v>63</v>
      </c>
      <c r="AQ15" s="274">
        <v>47</v>
      </c>
      <c r="AR15" s="275">
        <v>55</v>
      </c>
      <c r="AS15" s="273">
        <v>255795</v>
      </c>
      <c r="AT15" s="274">
        <v>268562</v>
      </c>
      <c r="AU15" s="275">
        <v>524357</v>
      </c>
      <c r="AV15" s="273"/>
      <c r="AW15" s="274"/>
      <c r="AX15" s="275"/>
      <c r="AY15" s="276">
        <v>34.799999999999997</v>
      </c>
      <c r="AZ15" s="277">
        <v>32.299999999999997</v>
      </c>
      <c r="BA15" s="278">
        <v>33.5</v>
      </c>
      <c r="BB15" s="273">
        <v>255795</v>
      </c>
      <c r="BC15" s="274">
        <v>268562</v>
      </c>
      <c r="BD15" s="275">
        <v>524357</v>
      </c>
      <c r="BE15" s="273"/>
      <c r="BF15" s="274"/>
      <c r="BG15" s="275"/>
      <c r="BH15" s="273">
        <v>58</v>
      </c>
      <c r="BI15" s="274">
        <v>41</v>
      </c>
      <c r="BJ15" s="275">
        <v>49</v>
      </c>
      <c r="BK15" s="273">
        <v>314098</v>
      </c>
      <c r="BL15" s="274">
        <v>329204</v>
      </c>
      <c r="BM15" s="275">
        <v>643302</v>
      </c>
      <c r="BN15" s="273"/>
      <c r="BO15" s="274"/>
      <c r="BP15" s="275"/>
      <c r="BQ15" s="273">
        <v>60</v>
      </c>
      <c r="BR15" s="274">
        <v>44</v>
      </c>
      <c r="BS15" s="275">
        <v>52</v>
      </c>
      <c r="BT15" s="273">
        <v>314098</v>
      </c>
      <c r="BU15" s="274">
        <v>329204</v>
      </c>
      <c r="BV15" s="275">
        <v>643302</v>
      </c>
      <c r="BW15" s="273"/>
      <c r="BX15" s="274"/>
      <c r="BY15" s="275"/>
      <c r="BZ15" s="273">
        <v>34.1</v>
      </c>
      <c r="CA15" s="274">
        <v>31.6</v>
      </c>
      <c r="CB15" s="275">
        <v>32.799999999999997</v>
      </c>
      <c r="CC15" s="273">
        <v>314098</v>
      </c>
      <c r="CD15" s="274">
        <v>329204</v>
      </c>
      <c r="CE15" s="275">
        <v>643302</v>
      </c>
    </row>
    <row r="16" spans="1:83" x14ac:dyDescent="0.35">
      <c r="A16" t="s">
        <v>530</v>
      </c>
      <c r="B16" t="s">
        <v>531</v>
      </c>
      <c r="C16" s="273"/>
      <c r="D16" s="274"/>
      <c r="E16" s="275"/>
      <c r="F16" s="273">
        <v>48</v>
      </c>
      <c r="G16" s="274">
        <v>33</v>
      </c>
      <c r="H16" s="275">
        <v>40</v>
      </c>
      <c r="I16" s="273">
        <v>3591</v>
      </c>
      <c r="J16" s="274">
        <v>3788</v>
      </c>
      <c r="K16" s="275">
        <v>7379</v>
      </c>
      <c r="L16" s="273"/>
      <c r="M16" s="274"/>
      <c r="N16" s="275"/>
      <c r="O16" s="273">
        <v>52</v>
      </c>
      <c r="P16" s="274">
        <v>38</v>
      </c>
      <c r="Q16" s="275">
        <v>45</v>
      </c>
      <c r="R16" s="273">
        <v>3591</v>
      </c>
      <c r="S16" s="274">
        <v>3788</v>
      </c>
      <c r="T16" s="275">
        <v>7379</v>
      </c>
      <c r="U16" s="273"/>
      <c r="V16" s="274"/>
      <c r="W16" s="275"/>
      <c r="X16" s="276">
        <v>32.200000000000003</v>
      </c>
      <c r="Y16" s="277">
        <v>29.7</v>
      </c>
      <c r="Z16" s="278">
        <v>30.9</v>
      </c>
      <c r="AA16" s="273">
        <v>3591</v>
      </c>
      <c r="AB16" s="274">
        <v>3788</v>
      </c>
      <c r="AC16" s="275">
        <v>7379</v>
      </c>
      <c r="AD16" s="273"/>
      <c r="AE16" s="274"/>
      <c r="AF16" s="275"/>
      <c r="AG16" s="273">
        <v>60</v>
      </c>
      <c r="AH16" s="274">
        <v>42</v>
      </c>
      <c r="AI16" s="275">
        <v>51</v>
      </c>
      <c r="AJ16" s="273">
        <v>7175</v>
      </c>
      <c r="AK16" s="274">
        <v>7308</v>
      </c>
      <c r="AL16" s="275">
        <v>14483</v>
      </c>
      <c r="AM16" s="273"/>
      <c r="AN16" s="274"/>
      <c r="AO16" s="275"/>
      <c r="AP16" s="273">
        <v>63</v>
      </c>
      <c r="AQ16" s="274">
        <v>47</v>
      </c>
      <c r="AR16" s="275">
        <v>55</v>
      </c>
      <c r="AS16" s="273">
        <v>7175</v>
      </c>
      <c r="AT16" s="274">
        <v>7308</v>
      </c>
      <c r="AU16" s="275">
        <v>14483</v>
      </c>
      <c r="AV16" s="273"/>
      <c r="AW16" s="274"/>
      <c r="AX16" s="275"/>
      <c r="AY16" s="276">
        <v>34</v>
      </c>
      <c r="AZ16" s="277">
        <v>31.3</v>
      </c>
      <c r="BA16" s="278">
        <v>32.700000000000003</v>
      </c>
      <c r="BB16" s="273">
        <v>7175</v>
      </c>
      <c r="BC16" s="274">
        <v>7308</v>
      </c>
      <c r="BD16" s="275">
        <v>14483</v>
      </c>
      <c r="BE16" s="273"/>
      <c r="BF16" s="274"/>
      <c r="BG16" s="275"/>
      <c r="BH16" s="273">
        <v>56</v>
      </c>
      <c r="BI16" s="274">
        <v>39</v>
      </c>
      <c r="BJ16" s="275">
        <v>47</v>
      </c>
      <c r="BK16" s="273">
        <v>10766</v>
      </c>
      <c r="BL16" s="274">
        <v>11096</v>
      </c>
      <c r="BM16" s="275">
        <v>21862</v>
      </c>
      <c r="BN16" s="273"/>
      <c r="BO16" s="274"/>
      <c r="BP16" s="275"/>
      <c r="BQ16" s="273">
        <v>59</v>
      </c>
      <c r="BR16" s="274">
        <v>44</v>
      </c>
      <c r="BS16" s="275">
        <v>51</v>
      </c>
      <c r="BT16" s="273">
        <v>10766</v>
      </c>
      <c r="BU16" s="274">
        <v>11096</v>
      </c>
      <c r="BV16" s="275">
        <v>21862</v>
      </c>
      <c r="BW16" s="273"/>
      <c r="BX16" s="274"/>
      <c r="BY16" s="275"/>
      <c r="BZ16" s="273">
        <v>33.4</v>
      </c>
      <c r="CA16" s="274">
        <v>30.7</v>
      </c>
      <c r="CB16" s="275">
        <v>32.1</v>
      </c>
      <c r="CC16" s="273">
        <v>10766</v>
      </c>
      <c r="CD16" s="274">
        <v>11096</v>
      </c>
      <c r="CE16" s="275">
        <v>21862</v>
      </c>
    </row>
    <row r="17" spans="2:83" x14ac:dyDescent="0.35">
      <c r="B17" t="s">
        <v>173</v>
      </c>
      <c r="C17" s="273"/>
      <c r="D17" s="274"/>
      <c r="E17" s="275"/>
      <c r="F17" s="273">
        <v>42</v>
      </c>
      <c r="G17" s="274">
        <v>26</v>
      </c>
      <c r="H17" s="275">
        <v>34</v>
      </c>
      <c r="I17" s="273">
        <v>963</v>
      </c>
      <c r="J17" s="274">
        <v>944</v>
      </c>
      <c r="K17" s="275">
        <v>1907</v>
      </c>
      <c r="L17" s="273"/>
      <c r="M17" s="274"/>
      <c r="N17" s="275"/>
      <c r="O17" s="273">
        <v>46</v>
      </c>
      <c r="P17" s="274">
        <v>30</v>
      </c>
      <c r="Q17" s="275">
        <v>38</v>
      </c>
      <c r="R17" s="273">
        <v>963</v>
      </c>
      <c r="S17" s="274">
        <v>944</v>
      </c>
      <c r="T17" s="275">
        <v>1907</v>
      </c>
      <c r="U17" s="273"/>
      <c r="V17" s="274"/>
      <c r="W17" s="275"/>
      <c r="X17" s="276">
        <v>30.8</v>
      </c>
      <c r="Y17" s="277">
        <v>28.4</v>
      </c>
      <c r="Z17" s="278">
        <v>29.6</v>
      </c>
      <c r="AA17" s="273">
        <v>963</v>
      </c>
      <c r="AB17" s="274">
        <v>944</v>
      </c>
      <c r="AC17" s="275">
        <v>1907</v>
      </c>
      <c r="AD17" s="273"/>
      <c r="AE17" s="274"/>
      <c r="AF17" s="275"/>
      <c r="AG17" s="273">
        <v>54</v>
      </c>
      <c r="AH17" s="274">
        <v>39</v>
      </c>
      <c r="AI17" s="275">
        <v>46</v>
      </c>
      <c r="AJ17" s="273">
        <v>4903</v>
      </c>
      <c r="AK17" s="274">
        <v>5114</v>
      </c>
      <c r="AL17" s="275">
        <v>10017</v>
      </c>
      <c r="AM17" s="273"/>
      <c r="AN17" s="274"/>
      <c r="AO17" s="275"/>
      <c r="AP17" s="273">
        <v>57</v>
      </c>
      <c r="AQ17" s="274">
        <v>43</v>
      </c>
      <c r="AR17" s="275">
        <v>50</v>
      </c>
      <c r="AS17" s="273">
        <v>4903</v>
      </c>
      <c r="AT17" s="274">
        <v>5114</v>
      </c>
      <c r="AU17" s="275">
        <v>10017</v>
      </c>
      <c r="AV17" s="273"/>
      <c r="AW17" s="274"/>
      <c r="AX17" s="275"/>
      <c r="AY17" s="276">
        <v>33.200000000000003</v>
      </c>
      <c r="AZ17" s="277">
        <v>30.9</v>
      </c>
      <c r="BA17" s="278">
        <v>32</v>
      </c>
      <c r="BB17" s="273">
        <v>4903</v>
      </c>
      <c r="BC17" s="274">
        <v>5114</v>
      </c>
      <c r="BD17" s="275">
        <v>10017</v>
      </c>
      <c r="BE17" s="273"/>
      <c r="BF17" s="274"/>
      <c r="BG17" s="275"/>
      <c r="BH17" s="273">
        <v>52</v>
      </c>
      <c r="BI17" s="274">
        <v>37</v>
      </c>
      <c r="BJ17" s="275">
        <v>45</v>
      </c>
      <c r="BK17" s="273">
        <v>5866</v>
      </c>
      <c r="BL17" s="274">
        <v>6058</v>
      </c>
      <c r="BM17" s="275">
        <v>11924</v>
      </c>
      <c r="BN17" s="273"/>
      <c r="BO17" s="274"/>
      <c r="BP17" s="275"/>
      <c r="BQ17" s="273">
        <v>55</v>
      </c>
      <c r="BR17" s="274">
        <v>41</v>
      </c>
      <c r="BS17" s="275">
        <v>48</v>
      </c>
      <c r="BT17" s="273">
        <v>5866</v>
      </c>
      <c r="BU17" s="274">
        <v>6058</v>
      </c>
      <c r="BV17" s="275">
        <v>11924</v>
      </c>
      <c r="BW17" s="273"/>
      <c r="BX17" s="274"/>
      <c r="BY17" s="275"/>
      <c r="BZ17" s="273">
        <v>32.799999999999997</v>
      </c>
      <c r="CA17" s="274">
        <v>30.5</v>
      </c>
      <c r="CB17" s="275">
        <v>31.6</v>
      </c>
      <c r="CC17" s="273">
        <v>5866</v>
      </c>
      <c r="CD17" s="274">
        <v>6058</v>
      </c>
      <c r="CE17" s="275">
        <v>11924</v>
      </c>
    </row>
    <row r="18" spans="2:83" x14ac:dyDescent="0.35">
      <c r="B18" t="s">
        <v>174</v>
      </c>
      <c r="C18" s="273"/>
      <c r="D18" s="274"/>
      <c r="E18" s="275"/>
      <c r="F18" s="273">
        <v>50</v>
      </c>
      <c r="G18" s="274">
        <v>32</v>
      </c>
      <c r="H18" s="275">
        <v>41</v>
      </c>
      <c r="I18" s="273">
        <v>731</v>
      </c>
      <c r="J18" s="274">
        <v>773</v>
      </c>
      <c r="K18" s="275">
        <v>1504</v>
      </c>
      <c r="L18" s="273"/>
      <c r="M18" s="274"/>
      <c r="N18" s="275"/>
      <c r="O18" s="273">
        <v>53</v>
      </c>
      <c r="P18" s="274">
        <v>35</v>
      </c>
      <c r="Q18" s="275">
        <v>44</v>
      </c>
      <c r="R18" s="273">
        <v>731</v>
      </c>
      <c r="S18" s="274">
        <v>773</v>
      </c>
      <c r="T18" s="275">
        <v>1504</v>
      </c>
      <c r="U18" s="273"/>
      <c r="V18" s="274"/>
      <c r="W18" s="275"/>
      <c r="X18" s="276">
        <v>32.299999999999997</v>
      </c>
      <c r="Y18" s="277">
        <v>29.5</v>
      </c>
      <c r="Z18" s="278">
        <v>30.9</v>
      </c>
      <c r="AA18" s="273">
        <v>731</v>
      </c>
      <c r="AB18" s="274">
        <v>773</v>
      </c>
      <c r="AC18" s="275">
        <v>1504</v>
      </c>
      <c r="AD18" s="273"/>
      <c r="AE18" s="274"/>
      <c r="AF18" s="275"/>
      <c r="AG18" s="273">
        <v>57</v>
      </c>
      <c r="AH18" s="274">
        <v>42</v>
      </c>
      <c r="AI18" s="275">
        <v>49</v>
      </c>
      <c r="AJ18" s="273">
        <v>1341</v>
      </c>
      <c r="AK18" s="274">
        <v>1360</v>
      </c>
      <c r="AL18" s="275">
        <v>2701</v>
      </c>
      <c r="AM18" s="273"/>
      <c r="AN18" s="274"/>
      <c r="AO18" s="275"/>
      <c r="AP18" s="273">
        <v>60</v>
      </c>
      <c r="AQ18" s="274">
        <v>45</v>
      </c>
      <c r="AR18" s="275">
        <v>53</v>
      </c>
      <c r="AS18" s="273">
        <v>1341</v>
      </c>
      <c r="AT18" s="274">
        <v>1360</v>
      </c>
      <c r="AU18" s="275">
        <v>2701</v>
      </c>
      <c r="AV18" s="273"/>
      <c r="AW18" s="274"/>
      <c r="AX18" s="275"/>
      <c r="AY18" s="276">
        <v>33.6</v>
      </c>
      <c r="AZ18" s="277">
        <v>31.2</v>
      </c>
      <c r="BA18" s="278">
        <v>32.4</v>
      </c>
      <c r="BB18" s="273">
        <v>1341</v>
      </c>
      <c r="BC18" s="274">
        <v>1360</v>
      </c>
      <c r="BD18" s="275">
        <v>2701</v>
      </c>
      <c r="BE18" s="273"/>
      <c r="BF18" s="274"/>
      <c r="BG18" s="275"/>
      <c r="BH18" s="273">
        <v>54</v>
      </c>
      <c r="BI18" s="274">
        <v>38</v>
      </c>
      <c r="BJ18" s="275">
        <v>46</v>
      </c>
      <c r="BK18" s="273">
        <v>2072</v>
      </c>
      <c r="BL18" s="274">
        <v>2133</v>
      </c>
      <c r="BM18" s="275">
        <v>4205</v>
      </c>
      <c r="BN18" s="273"/>
      <c r="BO18" s="274"/>
      <c r="BP18" s="275"/>
      <c r="BQ18" s="273">
        <v>58</v>
      </c>
      <c r="BR18" s="274">
        <v>42</v>
      </c>
      <c r="BS18" s="275">
        <v>49</v>
      </c>
      <c r="BT18" s="273">
        <v>2072</v>
      </c>
      <c r="BU18" s="274">
        <v>2133</v>
      </c>
      <c r="BV18" s="275">
        <v>4205</v>
      </c>
      <c r="BW18" s="273"/>
      <c r="BX18" s="274"/>
      <c r="BY18" s="275"/>
      <c r="BZ18" s="273">
        <v>33.200000000000003</v>
      </c>
      <c r="CA18" s="274">
        <v>30.6</v>
      </c>
      <c r="CB18" s="275">
        <v>31.9</v>
      </c>
      <c r="CC18" s="273">
        <v>2072</v>
      </c>
      <c r="CD18" s="274">
        <v>2133</v>
      </c>
      <c r="CE18" s="275">
        <v>4205</v>
      </c>
    </row>
    <row r="19" spans="2:83" x14ac:dyDescent="0.35">
      <c r="B19" t="s">
        <v>222</v>
      </c>
      <c r="C19" s="273"/>
      <c r="D19" s="274"/>
      <c r="E19" s="275"/>
      <c r="F19" s="273">
        <v>42</v>
      </c>
      <c r="G19" s="274">
        <v>29</v>
      </c>
      <c r="H19" s="275">
        <v>35</v>
      </c>
      <c r="I19" s="273">
        <v>1211</v>
      </c>
      <c r="J19" s="274">
        <v>1313</v>
      </c>
      <c r="K19" s="275">
        <v>2524</v>
      </c>
      <c r="L19" s="273"/>
      <c r="M19" s="274"/>
      <c r="N19" s="275"/>
      <c r="O19" s="273">
        <v>45</v>
      </c>
      <c r="P19" s="274">
        <v>32</v>
      </c>
      <c r="Q19" s="275">
        <v>38</v>
      </c>
      <c r="R19" s="273">
        <v>1211</v>
      </c>
      <c r="S19" s="274">
        <v>1313</v>
      </c>
      <c r="T19" s="275">
        <v>2524</v>
      </c>
      <c r="U19" s="273"/>
      <c r="V19" s="274"/>
      <c r="W19" s="275"/>
      <c r="X19" s="276">
        <v>31.4</v>
      </c>
      <c r="Y19" s="277">
        <v>28.7</v>
      </c>
      <c r="Z19" s="278">
        <v>30</v>
      </c>
      <c r="AA19" s="273">
        <v>1211</v>
      </c>
      <c r="AB19" s="274">
        <v>1313</v>
      </c>
      <c r="AC19" s="275">
        <v>2524</v>
      </c>
      <c r="AD19" s="273"/>
      <c r="AE19" s="274"/>
      <c r="AF19" s="275"/>
      <c r="AG19" s="273">
        <v>51</v>
      </c>
      <c r="AH19" s="274">
        <v>35</v>
      </c>
      <c r="AI19" s="275">
        <v>43</v>
      </c>
      <c r="AJ19" s="273">
        <v>3531</v>
      </c>
      <c r="AK19" s="274">
        <v>3735</v>
      </c>
      <c r="AL19" s="275">
        <v>7266</v>
      </c>
      <c r="AM19" s="273"/>
      <c r="AN19" s="274"/>
      <c r="AO19" s="275"/>
      <c r="AP19" s="273">
        <v>53</v>
      </c>
      <c r="AQ19" s="274">
        <v>39</v>
      </c>
      <c r="AR19" s="275">
        <v>46</v>
      </c>
      <c r="AS19" s="273">
        <v>3531</v>
      </c>
      <c r="AT19" s="274">
        <v>3735</v>
      </c>
      <c r="AU19" s="275">
        <v>7266</v>
      </c>
      <c r="AV19" s="273"/>
      <c r="AW19" s="274"/>
      <c r="AX19" s="275"/>
      <c r="AY19" s="276">
        <v>32.6</v>
      </c>
      <c r="AZ19" s="277">
        <v>30.3</v>
      </c>
      <c r="BA19" s="278">
        <v>31.4</v>
      </c>
      <c r="BB19" s="273">
        <v>3531</v>
      </c>
      <c r="BC19" s="274">
        <v>3735</v>
      </c>
      <c r="BD19" s="275">
        <v>7266</v>
      </c>
      <c r="BE19" s="273"/>
      <c r="BF19" s="274"/>
      <c r="BG19" s="275"/>
      <c r="BH19" s="273">
        <v>48</v>
      </c>
      <c r="BI19" s="274">
        <v>33</v>
      </c>
      <c r="BJ19" s="275">
        <v>41</v>
      </c>
      <c r="BK19" s="273">
        <v>4742</v>
      </c>
      <c r="BL19" s="274">
        <v>5048</v>
      </c>
      <c r="BM19" s="275">
        <v>9790</v>
      </c>
      <c r="BN19" s="273"/>
      <c r="BO19" s="274"/>
      <c r="BP19" s="275"/>
      <c r="BQ19" s="273">
        <v>51</v>
      </c>
      <c r="BR19" s="274">
        <v>37</v>
      </c>
      <c r="BS19" s="275">
        <v>44</v>
      </c>
      <c r="BT19" s="273">
        <v>4742</v>
      </c>
      <c r="BU19" s="274">
        <v>5048</v>
      </c>
      <c r="BV19" s="275">
        <v>9790</v>
      </c>
      <c r="BW19" s="273"/>
      <c r="BX19" s="274"/>
      <c r="BY19" s="275"/>
      <c r="BZ19" s="273">
        <v>32.299999999999997</v>
      </c>
      <c r="CA19" s="274">
        <v>29.8</v>
      </c>
      <c r="CB19" s="275">
        <v>31</v>
      </c>
      <c r="CC19" s="273">
        <v>4742</v>
      </c>
      <c r="CD19" s="274">
        <v>5048</v>
      </c>
      <c r="CE19" s="275">
        <v>9790</v>
      </c>
    </row>
    <row r="20" spans="2:83" x14ac:dyDescent="0.35">
      <c r="B20" t="s">
        <v>172</v>
      </c>
      <c r="C20" s="273"/>
      <c r="D20" s="274"/>
      <c r="E20" s="275"/>
      <c r="F20" s="273">
        <v>48</v>
      </c>
      <c r="G20" s="274">
        <v>29</v>
      </c>
      <c r="H20" s="275">
        <v>39</v>
      </c>
      <c r="I20" s="273">
        <v>1475</v>
      </c>
      <c r="J20" s="274">
        <v>1486</v>
      </c>
      <c r="K20" s="275">
        <v>2961</v>
      </c>
      <c r="L20" s="273"/>
      <c r="M20" s="274"/>
      <c r="N20" s="275"/>
      <c r="O20" s="273">
        <v>51</v>
      </c>
      <c r="P20" s="274">
        <v>33</v>
      </c>
      <c r="Q20" s="275">
        <v>42</v>
      </c>
      <c r="R20" s="273">
        <v>1475</v>
      </c>
      <c r="S20" s="274">
        <v>1486</v>
      </c>
      <c r="T20" s="275">
        <v>2961</v>
      </c>
      <c r="U20" s="273"/>
      <c r="V20" s="274"/>
      <c r="W20" s="275"/>
      <c r="X20" s="276">
        <v>32.4</v>
      </c>
      <c r="Y20" s="277">
        <v>29.7</v>
      </c>
      <c r="Z20" s="278">
        <v>31</v>
      </c>
      <c r="AA20" s="273">
        <v>1475</v>
      </c>
      <c r="AB20" s="274">
        <v>1486</v>
      </c>
      <c r="AC20" s="275">
        <v>2961</v>
      </c>
      <c r="AD20" s="273"/>
      <c r="AE20" s="274"/>
      <c r="AF20" s="275"/>
      <c r="AG20" s="273">
        <v>64</v>
      </c>
      <c r="AH20" s="274">
        <v>46</v>
      </c>
      <c r="AI20" s="275">
        <v>55</v>
      </c>
      <c r="AJ20" s="273">
        <v>4486</v>
      </c>
      <c r="AK20" s="274">
        <v>4640</v>
      </c>
      <c r="AL20" s="275">
        <v>9126</v>
      </c>
      <c r="AM20" s="273"/>
      <c r="AN20" s="274"/>
      <c r="AO20" s="275"/>
      <c r="AP20" s="273">
        <v>66</v>
      </c>
      <c r="AQ20" s="274">
        <v>50</v>
      </c>
      <c r="AR20" s="275">
        <v>58</v>
      </c>
      <c r="AS20" s="273">
        <v>4486</v>
      </c>
      <c r="AT20" s="274">
        <v>4640</v>
      </c>
      <c r="AU20" s="275">
        <v>9126</v>
      </c>
      <c r="AV20" s="273"/>
      <c r="AW20" s="274"/>
      <c r="AX20" s="275"/>
      <c r="AY20" s="276">
        <v>35.299999999999997</v>
      </c>
      <c r="AZ20" s="277">
        <v>32.700000000000003</v>
      </c>
      <c r="BA20" s="278">
        <v>34</v>
      </c>
      <c r="BB20" s="273">
        <v>4486</v>
      </c>
      <c r="BC20" s="274">
        <v>4640</v>
      </c>
      <c r="BD20" s="275">
        <v>9126</v>
      </c>
      <c r="BE20" s="273"/>
      <c r="BF20" s="274"/>
      <c r="BG20" s="275"/>
      <c r="BH20" s="273">
        <v>60</v>
      </c>
      <c r="BI20" s="274">
        <v>42</v>
      </c>
      <c r="BJ20" s="275">
        <v>51</v>
      </c>
      <c r="BK20" s="273">
        <v>5961</v>
      </c>
      <c r="BL20" s="274">
        <v>6126</v>
      </c>
      <c r="BM20" s="275">
        <v>12087</v>
      </c>
      <c r="BN20" s="273"/>
      <c r="BO20" s="274"/>
      <c r="BP20" s="275"/>
      <c r="BQ20" s="273">
        <v>62</v>
      </c>
      <c r="BR20" s="274">
        <v>46</v>
      </c>
      <c r="BS20" s="275">
        <v>54</v>
      </c>
      <c r="BT20" s="273">
        <v>5961</v>
      </c>
      <c r="BU20" s="274">
        <v>6126</v>
      </c>
      <c r="BV20" s="275">
        <v>12087</v>
      </c>
      <c r="BW20" s="273"/>
      <c r="BX20" s="274"/>
      <c r="BY20" s="275"/>
      <c r="BZ20" s="273">
        <v>34.6</v>
      </c>
      <c r="CA20" s="274">
        <v>32</v>
      </c>
      <c r="CB20" s="275">
        <v>33.299999999999997</v>
      </c>
      <c r="CC20" s="273">
        <v>5961</v>
      </c>
      <c r="CD20" s="274">
        <v>6126</v>
      </c>
      <c r="CE20" s="275">
        <v>12087</v>
      </c>
    </row>
    <row r="21" spans="2:83" x14ac:dyDescent="0.35">
      <c r="B21" t="s">
        <v>171</v>
      </c>
      <c r="C21" s="273"/>
      <c r="D21" s="274"/>
      <c r="E21" s="275"/>
      <c r="F21" s="273">
        <v>38</v>
      </c>
      <c r="G21" s="274">
        <v>24</v>
      </c>
      <c r="H21" s="275">
        <v>31</v>
      </c>
      <c r="I21" s="273">
        <v>1746</v>
      </c>
      <c r="J21" s="274">
        <v>1850</v>
      </c>
      <c r="K21" s="275">
        <v>3596</v>
      </c>
      <c r="L21" s="273"/>
      <c r="M21" s="274"/>
      <c r="N21" s="275"/>
      <c r="O21" s="273">
        <v>42</v>
      </c>
      <c r="P21" s="274">
        <v>27</v>
      </c>
      <c r="Q21" s="275">
        <v>34</v>
      </c>
      <c r="R21" s="273">
        <v>1746</v>
      </c>
      <c r="S21" s="274">
        <v>1850</v>
      </c>
      <c r="T21" s="275">
        <v>3596</v>
      </c>
      <c r="U21" s="273"/>
      <c r="V21" s="274"/>
      <c r="W21" s="275"/>
      <c r="X21" s="276">
        <v>30.8</v>
      </c>
      <c r="Y21" s="277">
        <v>27.9</v>
      </c>
      <c r="Z21" s="278">
        <v>29.3</v>
      </c>
      <c r="AA21" s="273">
        <v>1746</v>
      </c>
      <c r="AB21" s="274">
        <v>1850</v>
      </c>
      <c r="AC21" s="275">
        <v>3596</v>
      </c>
      <c r="AD21" s="273"/>
      <c r="AE21" s="274"/>
      <c r="AF21" s="275"/>
      <c r="AG21" s="273">
        <v>47</v>
      </c>
      <c r="AH21" s="274">
        <v>33</v>
      </c>
      <c r="AI21" s="275">
        <v>40</v>
      </c>
      <c r="AJ21" s="273">
        <v>14957</v>
      </c>
      <c r="AK21" s="274">
        <v>15625</v>
      </c>
      <c r="AL21" s="275">
        <v>30582</v>
      </c>
      <c r="AM21" s="273"/>
      <c r="AN21" s="274"/>
      <c r="AO21" s="275"/>
      <c r="AP21" s="273">
        <v>49</v>
      </c>
      <c r="AQ21" s="274">
        <v>36</v>
      </c>
      <c r="AR21" s="275">
        <v>42</v>
      </c>
      <c r="AS21" s="273">
        <v>14957</v>
      </c>
      <c r="AT21" s="274">
        <v>15625</v>
      </c>
      <c r="AU21" s="275">
        <v>30582</v>
      </c>
      <c r="AV21" s="273"/>
      <c r="AW21" s="274"/>
      <c r="AX21" s="275"/>
      <c r="AY21" s="276">
        <v>32.4</v>
      </c>
      <c r="AZ21" s="277">
        <v>29.9</v>
      </c>
      <c r="BA21" s="278">
        <v>31.1</v>
      </c>
      <c r="BB21" s="273">
        <v>14957</v>
      </c>
      <c r="BC21" s="274">
        <v>15625</v>
      </c>
      <c r="BD21" s="275">
        <v>30582</v>
      </c>
      <c r="BE21" s="273"/>
      <c r="BF21" s="274"/>
      <c r="BG21" s="275"/>
      <c r="BH21" s="273">
        <v>46</v>
      </c>
      <c r="BI21" s="274">
        <v>32</v>
      </c>
      <c r="BJ21" s="275">
        <v>39</v>
      </c>
      <c r="BK21" s="273">
        <v>16703</v>
      </c>
      <c r="BL21" s="274">
        <v>17475</v>
      </c>
      <c r="BM21" s="275">
        <v>34178</v>
      </c>
      <c r="BN21" s="273"/>
      <c r="BO21" s="274"/>
      <c r="BP21" s="275"/>
      <c r="BQ21" s="273">
        <v>48</v>
      </c>
      <c r="BR21" s="274">
        <v>35</v>
      </c>
      <c r="BS21" s="275">
        <v>41</v>
      </c>
      <c r="BT21" s="273">
        <v>16703</v>
      </c>
      <c r="BU21" s="274">
        <v>17475</v>
      </c>
      <c r="BV21" s="275">
        <v>34178</v>
      </c>
      <c r="BW21" s="273"/>
      <c r="BX21" s="274"/>
      <c r="BY21" s="275"/>
      <c r="BZ21" s="273">
        <v>32.299999999999997</v>
      </c>
      <c r="CA21" s="274">
        <v>29.7</v>
      </c>
      <c r="CB21" s="275">
        <v>30.9</v>
      </c>
      <c r="CC21" s="273">
        <v>16703</v>
      </c>
      <c r="CD21" s="274">
        <v>17475</v>
      </c>
      <c r="CE21" s="275">
        <v>34178</v>
      </c>
    </row>
    <row r="22" spans="2:83" x14ac:dyDescent="0.35">
      <c r="B22" t="s">
        <v>244</v>
      </c>
      <c r="C22" s="273"/>
      <c r="D22" s="274"/>
      <c r="E22" s="275"/>
      <c r="F22" s="273">
        <v>46</v>
      </c>
      <c r="G22" s="274">
        <v>28</v>
      </c>
      <c r="H22" s="275">
        <v>37</v>
      </c>
      <c r="I22" s="273">
        <v>1059</v>
      </c>
      <c r="J22" s="274">
        <v>1067</v>
      </c>
      <c r="K22" s="275">
        <v>2126</v>
      </c>
      <c r="L22" s="273"/>
      <c r="M22" s="274"/>
      <c r="N22" s="275"/>
      <c r="O22" s="273">
        <v>49</v>
      </c>
      <c r="P22" s="274">
        <v>33</v>
      </c>
      <c r="Q22" s="275">
        <v>41</v>
      </c>
      <c r="R22" s="273">
        <v>1059</v>
      </c>
      <c r="S22" s="274">
        <v>1067</v>
      </c>
      <c r="T22" s="275">
        <v>2126</v>
      </c>
      <c r="U22" s="273"/>
      <c r="V22" s="274"/>
      <c r="W22" s="275"/>
      <c r="X22" s="276">
        <v>31.7</v>
      </c>
      <c r="Y22" s="277">
        <v>28.7</v>
      </c>
      <c r="Z22" s="278">
        <v>30.2</v>
      </c>
      <c r="AA22" s="273">
        <v>1059</v>
      </c>
      <c r="AB22" s="274">
        <v>1067</v>
      </c>
      <c r="AC22" s="275">
        <v>2126</v>
      </c>
      <c r="AD22" s="273"/>
      <c r="AE22" s="274"/>
      <c r="AF22" s="275"/>
      <c r="AG22" s="273">
        <v>50</v>
      </c>
      <c r="AH22" s="274">
        <v>34</v>
      </c>
      <c r="AI22" s="275">
        <v>42</v>
      </c>
      <c r="AJ22" s="273">
        <v>3334</v>
      </c>
      <c r="AK22" s="274">
        <v>3548</v>
      </c>
      <c r="AL22" s="275">
        <v>6882</v>
      </c>
      <c r="AM22" s="273"/>
      <c r="AN22" s="274"/>
      <c r="AO22" s="275"/>
      <c r="AP22" s="273">
        <v>54</v>
      </c>
      <c r="AQ22" s="274">
        <v>38</v>
      </c>
      <c r="AR22" s="275">
        <v>46</v>
      </c>
      <c r="AS22" s="273">
        <v>3334</v>
      </c>
      <c r="AT22" s="274">
        <v>3548</v>
      </c>
      <c r="AU22" s="275">
        <v>6882</v>
      </c>
      <c r="AV22" s="273"/>
      <c r="AW22" s="274"/>
      <c r="AX22" s="275"/>
      <c r="AY22" s="276">
        <v>32.5</v>
      </c>
      <c r="AZ22" s="277">
        <v>29.7</v>
      </c>
      <c r="BA22" s="278">
        <v>31</v>
      </c>
      <c r="BB22" s="273">
        <v>3334</v>
      </c>
      <c r="BC22" s="274">
        <v>3548</v>
      </c>
      <c r="BD22" s="275">
        <v>6882</v>
      </c>
      <c r="BE22" s="273"/>
      <c r="BF22" s="274"/>
      <c r="BG22" s="275"/>
      <c r="BH22" s="273">
        <v>49</v>
      </c>
      <c r="BI22" s="274">
        <v>32</v>
      </c>
      <c r="BJ22" s="275">
        <v>40</v>
      </c>
      <c r="BK22" s="273">
        <v>4393</v>
      </c>
      <c r="BL22" s="274">
        <v>4615</v>
      </c>
      <c r="BM22" s="275">
        <v>9008</v>
      </c>
      <c r="BN22" s="273"/>
      <c r="BO22" s="274"/>
      <c r="BP22" s="275"/>
      <c r="BQ22" s="273">
        <v>53</v>
      </c>
      <c r="BR22" s="274">
        <v>37</v>
      </c>
      <c r="BS22" s="275">
        <v>45</v>
      </c>
      <c r="BT22" s="273">
        <v>4393</v>
      </c>
      <c r="BU22" s="274">
        <v>4615</v>
      </c>
      <c r="BV22" s="275">
        <v>9008</v>
      </c>
      <c r="BW22" s="273"/>
      <c r="BX22" s="274"/>
      <c r="BY22" s="275"/>
      <c r="BZ22" s="273">
        <v>32.299999999999997</v>
      </c>
      <c r="CA22" s="274">
        <v>29.5</v>
      </c>
      <c r="CB22" s="275">
        <v>30.8</v>
      </c>
      <c r="CC22" s="273">
        <v>4393</v>
      </c>
      <c r="CD22" s="274">
        <v>4615</v>
      </c>
      <c r="CE22" s="275">
        <v>9008</v>
      </c>
    </row>
    <row r="23" spans="2:83" x14ac:dyDescent="0.35">
      <c r="C23" s="273"/>
      <c r="D23" s="274"/>
      <c r="E23" s="275"/>
      <c r="F23" s="273"/>
      <c r="G23" s="274"/>
      <c r="H23" s="275"/>
      <c r="I23" s="273"/>
      <c r="J23" s="274"/>
      <c r="K23" s="275"/>
      <c r="L23" s="273"/>
      <c r="M23" s="274"/>
      <c r="N23" s="275"/>
      <c r="O23" s="273"/>
      <c r="P23" s="274"/>
      <c r="Q23" s="275"/>
      <c r="R23" s="273"/>
      <c r="S23" s="274"/>
      <c r="T23" s="275"/>
      <c r="U23" s="273"/>
      <c r="V23" s="274"/>
      <c r="W23" s="275"/>
      <c r="X23" s="276"/>
      <c r="Y23" s="277"/>
      <c r="Z23" s="278"/>
      <c r="AA23" s="273"/>
      <c r="AB23" s="274"/>
      <c r="AC23" s="275"/>
      <c r="AD23" s="273"/>
      <c r="AE23" s="274"/>
      <c r="AF23" s="275"/>
      <c r="AG23" s="273"/>
      <c r="AH23" s="274"/>
      <c r="AI23" s="275"/>
      <c r="AJ23" s="273"/>
      <c r="AK23" s="274"/>
      <c r="AL23" s="275"/>
      <c r="AM23" s="273"/>
      <c r="AN23" s="274"/>
      <c r="AO23" s="275"/>
      <c r="AP23" s="273"/>
      <c r="AQ23" s="274"/>
      <c r="AR23" s="275"/>
      <c r="AS23" s="273"/>
      <c r="AT23" s="274"/>
      <c r="AU23" s="275"/>
      <c r="AV23" s="273"/>
      <c r="AW23" s="274"/>
      <c r="AX23" s="275"/>
      <c r="AY23" s="276"/>
      <c r="AZ23" s="277"/>
      <c r="BA23" s="278"/>
      <c r="BB23" s="273"/>
      <c r="BC23" s="274"/>
      <c r="BD23" s="275"/>
      <c r="BE23" s="273"/>
      <c r="BF23" s="274"/>
      <c r="BG23" s="275"/>
      <c r="BH23" s="273"/>
      <c r="BI23" s="274"/>
      <c r="BJ23" s="275"/>
      <c r="BK23" s="273"/>
      <c r="BL23" s="274"/>
      <c r="BM23" s="275"/>
      <c r="BN23" s="273"/>
      <c r="BO23" s="274"/>
      <c r="BP23" s="275"/>
      <c r="BQ23" s="273"/>
      <c r="BR23" s="274"/>
      <c r="BS23" s="275"/>
      <c r="BT23" s="273"/>
      <c r="BU23" s="274"/>
      <c r="BV23" s="275"/>
      <c r="BW23" s="273"/>
      <c r="BX23" s="274"/>
      <c r="BY23" s="275"/>
      <c r="BZ23" s="273"/>
      <c r="CA23" s="274"/>
      <c r="CB23" s="275"/>
      <c r="CC23" s="273"/>
      <c r="CD23" s="274"/>
      <c r="CE23" s="275"/>
    </row>
    <row r="24" spans="2:83" x14ac:dyDescent="0.35">
      <c r="B24" t="s">
        <v>532</v>
      </c>
      <c r="C24" s="273"/>
      <c r="D24" s="274"/>
      <c r="E24" s="275"/>
      <c r="F24" s="273">
        <v>51</v>
      </c>
      <c r="G24" s="274">
        <v>28</v>
      </c>
      <c r="H24" s="275">
        <v>39</v>
      </c>
      <c r="I24" s="273">
        <v>1194</v>
      </c>
      <c r="J24" s="274">
        <v>1166</v>
      </c>
      <c r="K24" s="275">
        <v>2360</v>
      </c>
      <c r="L24" s="273"/>
      <c r="M24" s="274"/>
      <c r="N24" s="275"/>
      <c r="O24" s="273">
        <v>53</v>
      </c>
      <c r="P24" s="274">
        <v>32</v>
      </c>
      <c r="Q24" s="275">
        <v>43</v>
      </c>
      <c r="R24" s="273">
        <v>1194</v>
      </c>
      <c r="S24" s="274">
        <v>1166</v>
      </c>
      <c r="T24" s="275">
        <v>2360</v>
      </c>
      <c r="U24" s="273"/>
      <c r="V24" s="274"/>
      <c r="W24" s="275"/>
      <c r="X24" s="276">
        <v>33</v>
      </c>
      <c r="Y24" s="277">
        <v>29.9</v>
      </c>
      <c r="Z24" s="278">
        <v>31.5</v>
      </c>
      <c r="AA24" s="273">
        <v>1194</v>
      </c>
      <c r="AB24" s="274">
        <v>1166</v>
      </c>
      <c r="AC24" s="275">
        <v>2360</v>
      </c>
      <c r="AD24" s="273"/>
      <c r="AE24" s="274"/>
      <c r="AF24" s="275"/>
      <c r="AG24" s="273">
        <v>58</v>
      </c>
      <c r="AH24" s="274">
        <v>42</v>
      </c>
      <c r="AI24" s="275">
        <v>50</v>
      </c>
      <c r="AJ24" s="273">
        <v>1935</v>
      </c>
      <c r="AK24" s="274">
        <v>1943</v>
      </c>
      <c r="AL24" s="275">
        <v>3878</v>
      </c>
      <c r="AM24" s="273"/>
      <c r="AN24" s="274"/>
      <c r="AO24" s="275"/>
      <c r="AP24" s="273">
        <v>61</v>
      </c>
      <c r="AQ24" s="274">
        <v>45</v>
      </c>
      <c r="AR24" s="275">
        <v>53</v>
      </c>
      <c r="AS24" s="273">
        <v>1935</v>
      </c>
      <c r="AT24" s="274">
        <v>1943</v>
      </c>
      <c r="AU24" s="275">
        <v>3878</v>
      </c>
      <c r="AV24" s="273"/>
      <c r="AW24" s="274"/>
      <c r="AX24" s="275"/>
      <c r="AY24" s="276">
        <v>34.200000000000003</v>
      </c>
      <c r="AZ24" s="277">
        <v>31.5</v>
      </c>
      <c r="BA24" s="278">
        <v>32.799999999999997</v>
      </c>
      <c r="BB24" s="273">
        <v>1935</v>
      </c>
      <c r="BC24" s="274">
        <v>1943</v>
      </c>
      <c r="BD24" s="275">
        <v>3878</v>
      </c>
      <c r="BE24" s="273"/>
      <c r="BF24" s="274"/>
      <c r="BG24" s="275"/>
      <c r="BH24" s="273">
        <v>55</v>
      </c>
      <c r="BI24" s="274">
        <v>37</v>
      </c>
      <c r="BJ24" s="275">
        <v>46</v>
      </c>
      <c r="BK24" s="273">
        <v>3129</v>
      </c>
      <c r="BL24" s="274">
        <v>3109</v>
      </c>
      <c r="BM24" s="275">
        <v>6238</v>
      </c>
      <c r="BN24" s="273"/>
      <c r="BO24" s="274"/>
      <c r="BP24" s="275"/>
      <c r="BQ24" s="273">
        <v>58</v>
      </c>
      <c r="BR24" s="274">
        <v>40</v>
      </c>
      <c r="BS24" s="275">
        <v>49</v>
      </c>
      <c r="BT24" s="273">
        <v>3129</v>
      </c>
      <c r="BU24" s="274">
        <v>3109</v>
      </c>
      <c r="BV24" s="275">
        <v>6238</v>
      </c>
      <c r="BW24" s="273"/>
      <c r="BX24" s="274"/>
      <c r="BY24" s="275"/>
      <c r="BZ24" s="273">
        <v>33.700000000000003</v>
      </c>
      <c r="CA24" s="274">
        <v>30.9</v>
      </c>
      <c r="CB24" s="275">
        <v>32.299999999999997</v>
      </c>
      <c r="CC24" s="273">
        <v>3129</v>
      </c>
      <c r="CD24" s="274">
        <v>3109</v>
      </c>
      <c r="CE24" s="275">
        <v>6238</v>
      </c>
    </row>
    <row r="25" spans="2:83" x14ac:dyDescent="0.35">
      <c r="B25" t="s">
        <v>221</v>
      </c>
      <c r="C25" s="273"/>
      <c r="D25" s="274"/>
      <c r="E25" s="275"/>
      <c r="F25" s="273">
        <v>38</v>
      </c>
      <c r="G25" s="274">
        <v>28</v>
      </c>
      <c r="H25" s="275">
        <v>33</v>
      </c>
      <c r="I25" s="273">
        <v>120</v>
      </c>
      <c r="J25" s="274">
        <v>122</v>
      </c>
      <c r="K25" s="275">
        <v>242</v>
      </c>
      <c r="L25" s="273"/>
      <c r="M25" s="274"/>
      <c r="N25" s="275"/>
      <c r="O25" s="273">
        <v>42</v>
      </c>
      <c r="P25" s="274">
        <v>32</v>
      </c>
      <c r="Q25" s="275">
        <v>37</v>
      </c>
      <c r="R25" s="273">
        <v>120</v>
      </c>
      <c r="S25" s="274">
        <v>122</v>
      </c>
      <c r="T25" s="275">
        <v>242</v>
      </c>
      <c r="U25" s="273"/>
      <c r="V25" s="274"/>
      <c r="W25" s="275"/>
      <c r="X25" s="276">
        <v>30.9</v>
      </c>
      <c r="Y25" s="277">
        <v>29</v>
      </c>
      <c r="Z25" s="278">
        <v>30</v>
      </c>
      <c r="AA25" s="273">
        <v>120</v>
      </c>
      <c r="AB25" s="274">
        <v>122</v>
      </c>
      <c r="AC25" s="275">
        <v>242</v>
      </c>
      <c r="AD25" s="273"/>
      <c r="AE25" s="274"/>
      <c r="AF25" s="275"/>
      <c r="AG25" s="273">
        <v>53</v>
      </c>
      <c r="AH25" s="274">
        <v>41</v>
      </c>
      <c r="AI25" s="275">
        <v>47</v>
      </c>
      <c r="AJ25" s="273">
        <v>1129</v>
      </c>
      <c r="AK25" s="274">
        <v>1159</v>
      </c>
      <c r="AL25" s="275">
        <v>2288</v>
      </c>
      <c r="AM25" s="273"/>
      <c r="AN25" s="274"/>
      <c r="AO25" s="275"/>
      <c r="AP25" s="273">
        <v>56</v>
      </c>
      <c r="AQ25" s="274">
        <v>45</v>
      </c>
      <c r="AR25" s="275">
        <v>50</v>
      </c>
      <c r="AS25" s="273">
        <v>1129</v>
      </c>
      <c r="AT25" s="274">
        <v>1159</v>
      </c>
      <c r="AU25" s="275">
        <v>2288</v>
      </c>
      <c r="AV25" s="273"/>
      <c r="AW25" s="274"/>
      <c r="AX25" s="275"/>
      <c r="AY25" s="276">
        <v>33.700000000000003</v>
      </c>
      <c r="AZ25" s="277">
        <v>31.5</v>
      </c>
      <c r="BA25" s="278">
        <v>32.6</v>
      </c>
      <c r="BB25" s="273">
        <v>1129</v>
      </c>
      <c r="BC25" s="274">
        <v>1159</v>
      </c>
      <c r="BD25" s="275">
        <v>2288</v>
      </c>
      <c r="BE25" s="273"/>
      <c r="BF25" s="274"/>
      <c r="BG25" s="275"/>
      <c r="BH25" s="273">
        <v>52</v>
      </c>
      <c r="BI25" s="274">
        <v>40</v>
      </c>
      <c r="BJ25" s="275">
        <v>46</v>
      </c>
      <c r="BK25" s="273">
        <v>1249</v>
      </c>
      <c r="BL25" s="274">
        <v>1281</v>
      </c>
      <c r="BM25" s="275">
        <v>2530</v>
      </c>
      <c r="BN25" s="273"/>
      <c r="BO25" s="274"/>
      <c r="BP25" s="275"/>
      <c r="BQ25" s="273">
        <v>55</v>
      </c>
      <c r="BR25" s="274">
        <v>43</v>
      </c>
      <c r="BS25" s="275">
        <v>49</v>
      </c>
      <c r="BT25" s="273">
        <v>1249</v>
      </c>
      <c r="BU25" s="274">
        <v>1281</v>
      </c>
      <c r="BV25" s="275">
        <v>2530</v>
      </c>
      <c r="BW25" s="273"/>
      <c r="BX25" s="274"/>
      <c r="BY25" s="275"/>
      <c r="BZ25" s="273">
        <v>33.4</v>
      </c>
      <c r="CA25" s="274">
        <v>31.2</v>
      </c>
      <c r="CB25" s="275">
        <v>32.299999999999997</v>
      </c>
      <c r="CC25" s="273">
        <v>1249</v>
      </c>
      <c r="CD25" s="274">
        <v>1281</v>
      </c>
      <c r="CE25" s="275">
        <v>2530</v>
      </c>
    </row>
    <row r="26" spans="2:83" x14ac:dyDescent="0.35">
      <c r="B26" t="s">
        <v>164</v>
      </c>
      <c r="C26" s="273"/>
      <c r="D26" s="274"/>
      <c r="E26" s="275"/>
      <c r="F26" s="273">
        <v>15</v>
      </c>
      <c r="G26" s="274">
        <v>8</v>
      </c>
      <c r="H26" s="275">
        <v>11</v>
      </c>
      <c r="I26" s="273">
        <v>314</v>
      </c>
      <c r="J26" s="274">
        <v>337</v>
      </c>
      <c r="K26" s="275">
        <v>651</v>
      </c>
      <c r="L26" s="273"/>
      <c r="M26" s="274"/>
      <c r="N26" s="275"/>
      <c r="O26" s="273">
        <v>17</v>
      </c>
      <c r="P26" s="274">
        <v>9</v>
      </c>
      <c r="Q26" s="275">
        <v>12</v>
      </c>
      <c r="R26" s="273">
        <v>314</v>
      </c>
      <c r="S26" s="274">
        <v>337</v>
      </c>
      <c r="T26" s="275">
        <v>651</v>
      </c>
      <c r="U26" s="273"/>
      <c r="V26" s="274"/>
      <c r="W26" s="275"/>
      <c r="X26" s="276">
        <v>26.2</v>
      </c>
      <c r="Y26" s="277">
        <v>24.2</v>
      </c>
      <c r="Z26" s="278">
        <v>25.2</v>
      </c>
      <c r="AA26" s="273">
        <v>314</v>
      </c>
      <c r="AB26" s="274">
        <v>337</v>
      </c>
      <c r="AC26" s="275">
        <v>651</v>
      </c>
      <c r="AD26" s="273"/>
      <c r="AE26" s="274"/>
      <c r="AF26" s="275"/>
      <c r="AG26" s="273">
        <v>24</v>
      </c>
      <c r="AH26" s="274">
        <v>12</v>
      </c>
      <c r="AI26" s="275">
        <v>18</v>
      </c>
      <c r="AJ26" s="273">
        <v>399</v>
      </c>
      <c r="AK26" s="274">
        <v>393</v>
      </c>
      <c r="AL26" s="275">
        <v>792</v>
      </c>
      <c r="AM26" s="273"/>
      <c r="AN26" s="274"/>
      <c r="AO26" s="275"/>
      <c r="AP26" s="273">
        <v>26</v>
      </c>
      <c r="AQ26" s="274">
        <v>14</v>
      </c>
      <c r="AR26" s="275">
        <v>20</v>
      </c>
      <c r="AS26" s="273">
        <v>399</v>
      </c>
      <c r="AT26" s="274">
        <v>393</v>
      </c>
      <c r="AU26" s="275">
        <v>792</v>
      </c>
      <c r="AV26" s="273"/>
      <c r="AW26" s="274"/>
      <c r="AX26" s="275"/>
      <c r="AY26" s="276">
        <v>28.3</v>
      </c>
      <c r="AZ26" s="277">
        <v>25.6</v>
      </c>
      <c r="BA26" s="278">
        <v>27</v>
      </c>
      <c r="BB26" s="273">
        <v>399</v>
      </c>
      <c r="BC26" s="274">
        <v>393</v>
      </c>
      <c r="BD26" s="275">
        <v>792</v>
      </c>
      <c r="BE26" s="273"/>
      <c r="BF26" s="274"/>
      <c r="BG26" s="275"/>
      <c r="BH26" s="273">
        <v>20</v>
      </c>
      <c r="BI26" s="274">
        <v>10</v>
      </c>
      <c r="BJ26" s="275">
        <v>15</v>
      </c>
      <c r="BK26" s="273">
        <v>713</v>
      </c>
      <c r="BL26" s="274">
        <v>730</v>
      </c>
      <c r="BM26" s="275">
        <v>1443</v>
      </c>
      <c r="BN26" s="273"/>
      <c r="BO26" s="274"/>
      <c r="BP26" s="275"/>
      <c r="BQ26" s="273">
        <v>22</v>
      </c>
      <c r="BR26" s="274">
        <v>11</v>
      </c>
      <c r="BS26" s="275">
        <v>16</v>
      </c>
      <c r="BT26" s="273">
        <v>713</v>
      </c>
      <c r="BU26" s="274">
        <v>730</v>
      </c>
      <c r="BV26" s="275">
        <v>1443</v>
      </c>
      <c r="BW26" s="273"/>
      <c r="BX26" s="274"/>
      <c r="BY26" s="275"/>
      <c r="BZ26" s="273">
        <v>27.4</v>
      </c>
      <c r="CA26" s="274">
        <v>25</v>
      </c>
      <c r="CB26" s="275">
        <v>26.2</v>
      </c>
      <c r="CC26" s="273">
        <v>713</v>
      </c>
      <c r="CD26" s="274">
        <v>730</v>
      </c>
      <c r="CE26" s="275">
        <v>1443</v>
      </c>
    </row>
    <row r="27" spans="2:83" x14ac:dyDescent="0.35">
      <c r="B27" t="s">
        <v>242</v>
      </c>
      <c r="C27" s="273"/>
      <c r="D27" s="274"/>
      <c r="E27" s="275"/>
      <c r="F27" s="273">
        <v>44</v>
      </c>
      <c r="G27" s="274">
        <v>31</v>
      </c>
      <c r="H27" s="275">
        <v>37</v>
      </c>
      <c r="I27" s="273">
        <v>444</v>
      </c>
      <c r="J27" s="274">
        <v>504</v>
      </c>
      <c r="K27" s="275">
        <v>948</v>
      </c>
      <c r="L27" s="273"/>
      <c r="M27" s="274"/>
      <c r="N27" s="275"/>
      <c r="O27" s="273">
        <v>47</v>
      </c>
      <c r="P27" s="274">
        <v>36</v>
      </c>
      <c r="Q27" s="275">
        <v>41</v>
      </c>
      <c r="R27" s="273">
        <v>444</v>
      </c>
      <c r="S27" s="274">
        <v>504</v>
      </c>
      <c r="T27" s="275">
        <v>948</v>
      </c>
      <c r="U27" s="273"/>
      <c r="V27" s="274"/>
      <c r="W27" s="275"/>
      <c r="X27" s="276">
        <v>31.4</v>
      </c>
      <c r="Y27" s="277">
        <v>28.8</v>
      </c>
      <c r="Z27" s="278">
        <v>30</v>
      </c>
      <c r="AA27" s="273">
        <v>444</v>
      </c>
      <c r="AB27" s="274">
        <v>504</v>
      </c>
      <c r="AC27" s="275">
        <v>948</v>
      </c>
      <c r="AD27" s="273"/>
      <c r="AE27" s="274"/>
      <c r="AF27" s="275"/>
      <c r="AG27" s="273">
        <v>61</v>
      </c>
      <c r="AH27" s="274">
        <v>46</v>
      </c>
      <c r="AI27" s="275">
        <v>53</v>
      </c>
      <c r="AJ27" s="273">
        <v>7681</v>
      </c>
      <c r="AK27" s="274">
        <v>7925</v>
      </c>
      <c r="AL27" s="275">
        <v>15606</v>
      </c>
      <c r="AM27" s="273"/>
      <c r="AN27" s="274"/>
      <c r="AO27" s="275"/>
      <c r="AP27" s="273">
        <v>64</v>
      </c>
      <c r="AQ27" s="274">
        <v>51</v>
      </c>
      <c r="AR27" s="275">
        <v>58</v>
      </c>
      <c r="AS27" s="273">
        <v>7681</v>
      </c>
      <c r="AT27" s="274">
        <v>7925</v>
      </c>
      <c r="AU27" s="275">
        <v>15606</v>
      </c>
      <c r="AV27" s="273"/>
      <c r="AW27" s="274"/>
      <c r="AX27" s="275"/>
      <c r="AY27" s="276">
        <v>34.5</v>
      </c>
      <c r="AZ27" s="277">
        <v>32.200000000000003</v>
      </c>
      <c r="BA27" s="278">
        <v>33.299999999999997</v>
      </c>
      <c r="BB27" s="273">
        <v>7681</v>
      </c>
      <c r="BC27" s="274">
        <v>7925</v>
      </c>
      <c r="BD27" s="275">
        <v>15606</v>
      </c>
      <c r="BE27" s="273"/>
      <c r="BF27" s="274"/>
      <c r="BG27" s="275"/>
      <c r="BH27" s="273">
        <v>60</v>
      </c>
      <c r="BI27" s="274">
        <v>45</v>
      </c>
      <c r="BJ27" s="275">
        <v>52</v>
      </c>
      <c r="BK27" s="273">
        <v>8125</v>
      </c>
      <c r="BL27" s="274">
        <v>8429</v>
      </c>
      <c r="BM27" s="275">
        <v>16554</v>
      </c>
      <c r="BN27" s="273"/>
      <c r="BO27" s="274"/>
      <c r="BP27" s="275"/>
      <c r="BQ27" s="273">
        <v>64</v>
      </c>
      <c r="BR27" s="274">
        <v>50</v>
      </c>
      <c r="BS27" s="275">
        <v>57</v>
      </c>
      <c r="BT27" s="273">
        <v>8125</v>
      </c>
      <c r="BU27" s="274">
        <v>8429</v>
      </c>
      <c r="BV27" s="275">
        <v>16554</v>
      </c>
      <c r="BW27" s="273"/>
      <c r="BX27" s="274"/>
      <c r="BY27" s="275"/>
      <c r="BZ27" s="273">
        <v>34.4</v>
      </c>
      <c r="CA27" s="274">
        <v>32</v>
      </c>
      <c r="CB27" s="275">
        <v>33.1</v>
      </c>
      <c r="CC27" s="273">
        <v>8125</v>
      </c>
      <c r="CD27" s="274">
        <v>8429</v>
      </c>
      <c r="CE27" s="275">
        <v>16554</v>
      </c>
    </row>
    <row r="28" spans="2:83" x14ac:dyDescent="0.35">
      <c r="C28" s="273"/>
      <c r="D28" s="274"/>
      <c r="E28" s="275"/>
      <c r="F28" s="273"/>
      <c r="G28" s="274"/>
      <c r="H28" s="275"/>
      <c r="I28" s="273"/>
      <c r="J28" s="274"/>
      <c r="K28" s="275"/>
      <c r="L28" s="273"/>
      <c r="M28" s="274"/>
      <c r="N28" s="275"/>
      <c r="O28" s="273"/>
      <c r="P28" s="274"/>
      <c r="Q28" s="275"/>
      <c r="R28" s="273"/>
      <c r="S28" s="274"/>
      <c r="T28" s="275"/>
      <c r="U28" s="273"/>
      <c r="V28" s="274"/>
      <c r="W28" s="275"/>
      <c r="X28" s="276"/>
      <c r="Y28" s="277"/>
      <c r="Z28" s="278"/>
      <c r="AA28" s="273"/>
      <c r="AB28" s="274"/>
      <c r="AC28" s="275"/>
      <c r="AD28" s="273"/>
      <c r="AE28" s="274"/>
      <c r="AF28" s="275"/>
      <c r="AG28" s="273"/>
      <c r="AH28" s="274"/>
      <c r="AI28" s="275"/>
      <c r="AJ28" s="273"/>
      <c r="AK28" s="274"/>
      <c r="AL28" s="275"/>
      <c r="AM28" s="273"/>
      <c r="AN28" s="274"/>
      <c r="AO28" s="275"/>
      <c r="AP28" s="273"/>
      <c r="AQ28" s="274"/>
      <c r="AR28" s="275"/>
      <c r="AS28" s="273"/>
      <c r="AT28" s="274"/>
      <c r="AU28" s="275"/>
      <c r="AV28" s="273"/>
      <c r="AW28" s="274"/>
      <c r="AX28" s="275"/>
      <c r="AY28" s="276"/>
      <c r="AZ28" s="277"/>
      <c r="BA28" s="278"/>
      <c r="BB28" s="273"/>
      <c r="BC28" s="274"/>
      <c r="BD28" s="275"/>
      <c r="BE28" s="273"/>
      <c r="BF28" s="274"/>
      <c r="BG28" s="275"/>
      <c r="BH28" s="273"/>
      <c r="BI28" s="274"/>
      <c r="BJ28" s="275"/>
      <c r="BK28" s="273"/>
      <c r="BL28" s="274"/>
      <c r="BM28" s="275"/>
      <c r="BN28" s="273"/>
      <c r="BO28" s="274"/>
      <c r="BP28" s="275"/>
      <c r="BQ28" s="273"/>
      <c r="BR28" s="274"/>
      <c r="BS28" s="275"/>
      <c r="BT28" s="273"/>
      <c r="BU28" s="274"/>
      <c r="BV28" s="275"/>
      <c r="BW28" s="273"/>
      <c r="BX28" s="274"/>
      <c r="BY28" s="275"/>
      <c r="BZ28" s="273"/>
      <c r="CA28" s="274"/>
      <c r="CB28" s="275"/>
      <c r="CC28" s="273"/>
      <c r="CD28" s="274"/>
      <c r="CE28" s="275"/>
    </row>
    <row r="29" spans="2:83" x14ac:dyDescent="0.35">
      <c r="B29" t="s">
        <v>238</v>
      </c>
      <c r="C29" s="273"/>
      <c r="D29" s="274"/>
      <c r="E29" s="275"/>
      <c r="F29" s="273">
        <v>47</v>
      </c>
      <c r="G29" s="274">
        <v>26</v>
      </c>
      <c r="H29" s="275">
        <v>36</v>
      </c>
      <c r="I29" s="273">
        <v>146</v>
      </c>
      <c r="J29" s="274">
        <v>152</v>
      </c>
      <c r="K29" s="275">
        <v>298</v>
      </c>
      <c r="L29" s="273"/>
      <c r="M29" s="274"/>
      <c r="N29" s="275"/>
      <c r="O29" s="273">
        <v>48</v>
      </c>
      <c r="P29" s="274">
        <v>28</v>
      </c>
      <c r="Q29" s="275">
        <v>38</v>
      </c>
      <c r="R29" s="273">
        <v>146</v>
      </c>
      <c r="S29" s="274">
        <v>152</v>
      </c>
      <c r="T29" s="275">
        <v>298</v>
      </c>
      <c r="U29" s="273"/>
      <c r="V29" s="274"/>
      <c r="W29" s="275"/>
      <c r="X29" s="276">
        <v>31.9</v>
      </c>
      <c r="Y29" s="277">
        <v>29</v>
      </c>
      <c r="Z29" s="278">
        <v>30.4</v>
      </c>
      <c r="AA29" s="273">
        <v>146</v>
      </c>
      <c r="AB29" s="274">
        <v>152</v>
      </c>
      <c r="AC29" s="275">
        <v>298</v>
      </c>
      <c r="AD29" s="273"/>
      <c r="AE29" s="274"/>
      <c r="AF29" s="275"/>
      <c r="AG29" s="273">
        <v>67</v>
      </c>
      <c r="AH29" s="274">
        <v>52</v>
      </c>
      <c r="AI29" s="275">
        <v>59</v>
      </c>
      <c r="AJ29" s="273">
        <v>687</v>
      </c>
      <c r="AK29" s="274">
        <v>696</v>
      </c>
      <c r="AL29" s="275">
        <v>1383</v>
      </c>
      <c r="AM29" s="273"/>
      <c r="AN29" s="274"/>
      <c r="AO29" s="275"/>
      <c r="AP29" s="273">
        <v>69</v>
      </c>
      <c r="AQ29" s="274">
        <v>55</v>
      </c>
      <c r="AR29" s="275">
        <v>62</v>
      </c>
      <c r="AS29" s="273">
        <v>687</v>
      </c>
      <c r="AT29" s="274">
        <v>696</v>
      </c>
      <c r="AU29" s="275">
        <v>1383</v>
      </c>
      <c r="AV29" s="273"/>
      <c r="AW29" s="274"/>
      <c r="AX29" s="275"/>
      <c r="AY29" s="276">
        <v>36</v>
      </c>
      <c r="AZ29" s="277">
        <v>34</v>
      </c>
      <c r="BA29" s="278">
        <v>35</v>
      </c>
      <c r="BB29" s="273">
        <v>687</v>
      </c>
      <c r="BC29" s="274">
        <v>696</v>
      </c>
      <c r="BD29" s="275">
        <v>1383</v>
      </c>
      <c r="BE29" s="273"/>
      <c r="BF29" s="274"/>
      <c r="BG29" s="275"/>
      <c r="BH29" s="273">
        <v>64</v>
      </c>
      <c r="BI29" s="274">
        <v>47</v>
      </c>
      <c r="BJ29" s="275">
        <v>55</v>
      </c>
      <c r="BK29" s="273">
        <v>833</v>
      </c>
      <c r="BL29" s="274">
        <v>848</v>
      </c>
      <c r="BM29" s="275">
        <v>1681</v>
      </c>
      <c r="BN29" s="273"/>
      <c r="BO29" s="274"/>
      <c r="BP29" s="275"/>
      <c r="BQ29" s="273">
        <v>65</v>
      </c>
      <c r="BR29" s="274">
        <v>50</v>
      </c>
      <c r="BS29" s="275">
        <v>58</v>
      </c>
      <c r="BT29" s="273">
        <v>833</v>
      </c>
      <c r="BU29" s="274">
        <v>848</v>
      </c>
      <c r="BV29" s="275">
        <v>1681</v>
      </c>
      <c r="BW29" s="273"/>
      <c r="BX29" s="274"/>
      <c r="BY29" s="275"/>
      <c r="BZ29" s="273">
        <v>35.299999999999997</v>
      </c>
      <c r="CA29" s="274">
        <v>33.1</v>
      </c>
      <c r="CB29" s="275">
        <v>34.200000000000003</v>
      </c>
      <c r="CC29" s="273">
        <v>833</v>
      </c>
      <c r="CD29" s="274">
        <v>848</v>
      </c>
      <c r="CE29" s="275">
        <v>1681</v>
      </c>
    </row>
    <row r="30" spans="2:83" x14ac:dyDescent="0.35">
      <c r="B30" t="s">
        <v>243</v>
      </c>
      <c r="C30" s="273"/>
      <c r="D30" s="274"/>
      <c r="E30" s="275"/>
      <c r="F30" s="273">
        <v>37</v>
      </c>
      <c r="G30" s="274">
        <v>23</v>
      </c>
      <c r="H30" s="275">
        <v>30</v>
      </c>
      <c r="I30" s="273">
        <v>1861</v>
      </c>
      <c r="J30" s="274">
        <v>1974</v>
      </c>
      <c r="K30" s="275">
        <v>3835</v>
      </c>
      <c r="L30" s="273"/>
      <c r="M30" s="274"/>
      <c r="N30" s="275"/>
      <c r="O30" s="273">
        <v>41</v>
      </c>
      <c r="P30" s="274">
        <v>27</v>
      </c>
      <c r="Q30" s="275">
        <v>34</v>
      </c>
      <c r="R30" s="273">
        <v>1861</v>
      </c>
      <c r="S30" s="274">
        <v>1974</v>
      </c>
      <c r="T30" s="275">
        <v>3835</v>
      </c>
      <c r="U30" s="273"/>
      <c r="V30" s="274"/>
      <c r="W30" s="275"/>
      <c r="X30" s="276">
        <v>30.2</v>
      </c>
      <c r="Y30" s="277">
        <v>27.8</v>
      </c>
      <c r="Z30" s="278">
        <v>28.9</v>
      </c>
      <c r="AA30" s="273">
        <v>1861</v>
      </c>
      <c r="AB30" s="274">
        <v>1974</v>
      </c>
      <c r="AC30" s="275">
        <v>3835</v>
      </c>
      <c r="AD30" s="273"/>
      <c r="AE30" s="274"/>
      <c r="AF30" s="275"/>
      <c r="AG30" s="273">
        <v>45</v>
      </c>
      <c r="AH30" s="274">
        <v>32</v>
      </c>
      <c r="AI30" s="275">
        <v>38</v>
      </c>
      <c r="AJ30" s="273">
        <v>9414</v>
      </c>
      <c r="AK30" s="274">
        <v>9821</v>
      </c>
      <c r="AL30" s="275">
        <v>19235</v>
      </c>
      <c r="AM30" s="273"/>
      <c r="AN30" s="274"/>
      <c r="AO30" s="275"/>
      <c r="AP30" s="273">
        <v>49</v>
      </c>
      <c r="AQ30" s="274">
        <v>36</v>
      </c>
      <c r="AR30" s="275">
        <v>42</v>
      </c>
      <c r="AS30" s="273">
        <v>9414</v>
      </c>
      <c r="AT30" s="274">
        <v>9821</v>
      </c>
      <c r="AU30" s="275">
        <v>19235</v>
      </c>
      <c r="AV30" s="273"/>
      <c r="AW30" s="274"/>
      <c r="AX30" s="275"/>
      <c r="AY30" s="276">
        <v>31.4</v>
      </c>
      <c r="AZ30" s="277">
        <v>29.1</v>
      </c>
      <c r="BA30" s="278">
        <v>30.2</v>
      </c>
      <c r="BB30" s="273">
        <v>9414</v>
      </c>
      <c r="BC30" s="274">
        <v>9821</v>
      </c>
      <c r="BD30" s="275">
        <v>19235</v>
      </c>
      <c r="BE30" s="273"/>
      <c r="BF30" s="274"/>
      <c r="BG30" s="275"/>
      <c r="BH30" s="273">
        <v>44</v>
      </c>
      <c r="BI30" s="274">
        <v>30</v>
      </c>
      <c r="BJ30" s="275">
        <v>37</v>
      </c>
      <c r="BK30" s="273">
        <v>11275</v>
      </c>
      <c r="BL30" s="274">
        <v>11795</v>
      </c>
      <c r="BM30" s="275">
        <v>23070</v>
      </c>
      <c r="BN30" s="273"/>
      <c r="BO30" s="274"/>
      <c r="BP30" s="275"/>
      <c r="BQ30" s="273">
        <v>48</v>
      </c>
      <c r="BR30" s="274">
        <v>35</v>
      </c>
      <c r="BS30" s="275">
        <v>41</v>
      </c>
      <c r="BT30" s="273">
        <v>11275</v>
      </c>
      <c r="BU30" s="274">
        <v>11795</v>
      </c>
      <c r="BV30" s="275">
        <v>23070</v>
      </c>
      <c r="BW30" s="273"/>
      <c r="BX30" s="274"/>
      <c r="BY30" s="275"/>
      <c r="BZ30" s="273">
        <v>31.2</v>
      </c>
      <c r="CA30" s="274">
        <v>28.9</v>
      </c>
      <c r="CB30" s="275">
        <v>30</v>
      </c>
      <c r="CC30" s="273">
        <v>11275</v>
      </c>
      <c r="CD30" s="274">
        <v>11795</v>
      </c>
      <c r="CE30" s="275">
        <v>23070</v>
      </c>
    </row>
    <row r="31" spans="2:83" x14ac:dyDescent="0.35">
      <c r="C31" s="273"/>
      <c r="D31" s="274"/>
      <c r="E31" s="275"/>
      <c r="F31" s="273"/>
      <c r="G31" s="274"/>
      <c r="H31" s="275"/>
      <c r="I31" s="273"/>
      <c r="J31" s="274"/>
      <c r="K31" s="275"/>
      <c r="L31" s="273"/>
      <c r="M31" s="274"/>
      <c r="N31" s="275"/>
      <c r="O31" s="273"/>
      <c r="P31" s="274"/>
      <c r="Q31" s="275"/>
      <c r="R31" s="273"/>
      <c r="S31" s="274"/>
      <c r="T31" s="275"/>
      <c r="U31" s="273"/>
      <c r="V31" s="274"/>
      <c r="W31" s="275"/>
      <c r="X31" s="276"/>
      <c r="Y31" s="277"/>
      <c r="Z31" s="278"/>
      <c r="AA31" s="273"/>
      <c r="AB31" s="274"/>
      <c r="AC31" s="275"/>
      <c r="AD31" s="273"/>
      <c r="AE31" s="274"/>
      <c r="AF31" s="275"/>
      <c r="AG31" s="273"/>
      <c r="AH31" s="274"/>
      <c r="AI31" s="275"/>
      <c r="AJ31" s="273"/>
      <c r="AK31" s="274"/>
      <c r="AL31" s="275"/>
      <c r="AM31" s="273"/>
      <c r="AN31" s="274"/>
      <c r="AO31" s="275"/>
      <c r="AP31" s="273"/>
      <c r="AQ31" s="274"/>
      <c r="AR31" s="275"/>
      <c r="AS31" s="273"/>
      <c r="AT31" s="274"/>
      <c r="AU31" s="275"/>
      <c r="AV31" s="273"/>
      <c r="AW31" s="274"/>
      <c r="AX31" s="275"/>
      <c r="AY31" s="276"/>
      <c r="AZ31" s="277"/>
      <c r="BA31" s="278"/>
      <c r="BB31" s="273"/>
      <c r="BC31" s="274"/>
      <c r="BD31" s="275"/>
      <c r="BE31" s="273"/>
      <c r="BF31" s="274"/>
      <c r="BG31" s="275"/>
      <c r="BH31" s="273"/>
      <c r="BI31" s="274"/>
      <c r="BJ31" s="275"/>
      <c r="BK31" s="273"/>
      <c r="BL31" s="274"/>
      <c r="BM31" s="275"/>
      <c r="BN31" s="273"/>
      <c r="BO31" s="274"/>
      <c r="BP31" s="275"/>
      <c r="BQ31" s="273"/>
      <c r="BR31" s="274"/>
      <c r="BS31" s="275"/>
      <c r="BT31" s="273"/>
      <c r="BU31" s="274"/>
      <c r="BV31" s="275"/>
      <c r="BW31" s="273"/>
      <c r="BX31" s="274"/>
      <c r="BY31" s="275"/>
      <c r="BZ31" s="273"/>
      <c r="CA31" s="274"/>
      <c r="CB31" s="275"/>
      <c r="CC31" s="273"/>
      <c r="CD31" s="274"/>
      <c r="CE31" s="275"/>
    </row>
    <row r="32" spans="2:83" x14ac:dyDescent="0.35">
      <c r="B32" t="s">
        <v>188</v>
      </c>
      <c r="C32" s="273"/>
      <c r="D32" s="274"/>
      <c r="E32" s="275"/>
      <c r="F32" s="273">
        <v>14</v>
      </c>
      <c r="G32" s="274">
        <v>12</v>
      </c>
      <c r="H32" s="275">
        <v>13</v>
      </c>
      <c r="I32" s="273">
        <v>159</v>
      </c>
      <c r="J32" s="274">
        <v>139</v>
      </c>
      <c r="K32" s="275">
        <v>298</v>
      </c>
      <c r="L32" s="273"/>
      <c r="M32" s="274"/>
      <c r="N32" s="275"/>
      <c r="O32" s="273">
        <v>16</v>
      </c>
      <c r="P32" s="274">
        <v>12</v>
      </c>
      <c r="Q32" s="275">
        <v>14</v>
      </c>
      <c r="R32" s="273">
        <v>159</v>
      </c>
      <c r="S32" s="274">
        <v>139</v>
      </c>
      <c r="T32" s="275">
        <v>298</v>
      </c>
      <c r="U32" s="273"/>
      <c r="V32" s="274"/>
      <c r="W32" s="275"/>
      <c r="X32" s="276">
        <v>27.7</v>
      </c>
      <c r="Y32" s="277">
        <v>25.9</v>
      </c>
      <c r="Z32" s="278">
        <v>26.9</v>
      </c>
      <c r="AA32" s="273">
        <v>159</v>
      </c>
      <c r="AB32" s="274">
        <v>139</v>
      </c>
      <c r="AC32" s="275">
        <v>298</v>
      </c>
      <c r="AD32" s="273"/>
      <c r="AE32" s="274"/>
      <c r="AF32" s="275"/>
      <c r="AG32" s="273">
        <v>37</v>
      </c>
      <c r="AH32" s="274">
        <v>25</v>
      </c>
      <c r="AI32" s="275">
        <v>31</v>
      </c>
      <c r="AJ32" s="273">
        <v>121</v>
      </c>
      <c r="AK32" s="274">
        <v>123</v>
      </c>
      <c r="AL32" s="275">
        <v>244</v>
      </c>
      <c r="AM32" s="273"/>
      <c r="AN32" s="274"/>
      <c r="AO32" s="275"/>
      <c r="AP32" s="273">
        <v>40</v>
      </c>
      <c r="AQ32" s="274">
        <v>29</v>
      </c>
      <c r="AR32" s="275">
        <v>35</v>
      </c>
      <c r="AS32" s="273">
        <v>121</v>
      </c>
      <c r="AT32" s="274">
        <v>123</v>
      </c>
      <c r="AU32" s="275">
        <v>244</v>
      </c>
      <c r="AV32" s="273"/>
      <c r="AW32" s="274"/>
      <c r="AX32" s="275"/>
      <c r="AY32" s="276">
        <v>30.9</v>
      </c>
      <c r="AZ32" s="277">
        <v>28.8</v>
      </c>
      <c r="BA32" s="278">
        <v>29.8</v>
      </c>
      <c r="BB32" s="273">
        <v>121</v>
      </c>
      <c r="BC32" s="274">
        <v>123</v>
      </c>
      <c r="BD32" s="275">
        <v>244</v>
      </c>
      <c r="BE32" s="273"/>
      <c r="BF32" s="274"/>
      <c r="BG32" s="275"/>
      <c r="BH32" s="273">
        <v>24</v>
      </c>
      <c r="BI32" s="274">
        <v>18</v>
      </c>
      <c r="BJ32" s="275">
        <v>21</v>
      </c>
      <c r="BK32" s="273">
        <v>280</v>
      </c>
      <c r="BL32" s="274">
        <v>262</v>
      </c>
      <c r="BM32" s="275">
        <v>542</v>
      </c>
      <c r="BN32" s="273"/>
      <c r="BO32" s="274"/>
      <c r="BP32" s="275"/>
      <c r="BQ32" s="273">
        <v>27</v>
      </c>
      <c r="BR32" s="274">
        <v>20</v>
      </c>
      <c r="BS32" s="275">
        <v>24</v>
      </c>
      <c r="BT32" s="273">
        <v>280</v>
      </c>
      <c r="BU32" s="274">
        <v>262</v>
      </c>
      <c r="BV32" s="275">
        <v>542</v>
      </c>
      <c r="BW32" s="273"/>
      <c r="BX32" s="274"/>
      <c r="BY32" s="275"/>
      <c r="BZ32" s="273">
        <v>29.1</v>
      </c>
      <c r="CA32" s="274">
        <v>27.3</v>
      </c>
      <c r="CB32" s="275">
        <v>28.2</v>
      </c>
      <c r="CC32" s="273">
        <v>280</v>
      </c>
      <c r="CD32" s="274">
        <v>262</v>
      </c>
      <c r="CE32" s="275">
        <v>542</v>
      </c>
    </row>
    <row r="33" spans="2:83" x14ac:dyDescent="0.35">
      <c r="B33" t="s">
        <v>241</v>
      </c>
      <c r="C33" s="273"/>
      <c r="D33" s="274"/>
      <c r="E33" s="275"/>
      <c r="F33" s="273">
        <v>47</v>
      </c>
      <c r="G33" s="274">
        <v>30</v>
      </c>
      <c r="H33" s="275">
        <v>38</v>
      </c>
      <c r="I33" s="273">
        <v>704</v>
      </c>
      <c r="J33" s="274">
        <v>714</v>
      </c>
      <c r="K33" s="275">
        <v>1418</v>
      </c>
      <c r="L33" s="273"/>
      <c r="M33" s="274"/>
      <c r="N33" s="275"/>
      <c r="O33" s="273">
        <v>48</v>
      </c>
      <c r="P33" s="274">
        <v>33</v>
      </c>
      <c r="Q33" s="275">
        <v>41</v>
      </c>
      <c r="R33" s="273">
        <v>704</v>
      </c>
      <c r="S33" s="274">
        <v>714</v>
      </c>
      <c r="T33" s="275">
        <v>1418</v>
      </c>
      <c r="U33" s="273"/>
      <c r="V33" s="274"/>
      <c r="W33" s="275"/>
      <c r="X33" s="276">
        <v>32</v>
      </c>
      <c r="Y33" s="277">
        <v>29.2</v>
      </c>
      <c r="Z33" s="278">
        <v>30.6</v>
      </c>
      <c r="AA33" s="273">
        <v>704</v>
      </c>
      <c r="AB33" s="274">
        <v>714</v>
      </c>
      <c r="AC33" s="275">
        <v>1418</v>
      </c>
      <c r="AD33" s="273"/>
      <c r="AE33" s="274"/>
      <c r="AF33" s="275"/>
      <c r="AG33" s="273">
        <v>67</v>
      </c>
      <c r="AH33" s="274">
        <v>49</v>
      </c>
      <c r="AI33" s="275">
        <v>58</v>
      </c>
      <c r="AJ33" s="273">
        <v>3217</v>
      </c>
      <c r="AK33" s="274">
        <v>3330</v>
      </c>
      <c r="AL33" s="275">
        <v>6547</v>
      </c>
      <c r="AM33" s="273"/>
      <c r="AN33" s="274"/>
      <c r="AO33" s="275"/>
      <c r="AP33" s="273">
        <v>69</v>
      </c>
      <c r="AQ33" s="274">
        <v>53</v>
      </c>
      <c r="AR33" s="275">
        <v>61</v>
      </c>
      <c r="AS33" s="273">
        <v>3217</v>
      </c>
      <c r="AT33" s="274">
        <v>3330</v>
      </c>
      <c r="AU33" s="275">
        <v>6547</v>
      </c>
      <c r="AV33" s="273"/>
      <c r="AW33" s="274"/>
      <c r="AX33" s="275"/>
      <c r="AY33" s="276">
        <v>35.6</v>
      </c>
      <c r="AZ33" s="277">
        <v>33.299999999999997</v>
      </c>
      <c r="BA33" s="278">
        <v>34.4</v>
      </c>
      <c r="BB33" s="273">
        <v>3217</v>
      </c>
      <c r="BC33" s="274">
        <v>3330</v>
      </c>
      <c r="BD33" s="275">
        <v>6547</v>
      </c>
      <c r="BE33" s="273"/>
      <c r="BF33" s="274"/>
      <c r="BG33" s="275"/>
      <c r="BH33" s="273">
        <v>63</v>
      </c>
      <c r="BI33" s="274">
        <v>46</v>
      </c>
      <c r="BJ33" s="275">
        <v>54</v>
      </c>
      <c r="BK33" s="273">
        <v>3921</v>
      </c>
      <c r="BL33" s="274">
        <v>4044</v>
      </c>
      <c r="BM33" s="275">
        <v>7965</v>
      </c>
      <c r="BN33" s="273"/>
      <c r="BO33" s="274"/>
      <c r="BP33" s="275"/>
      <c r="BQ33" s="273">
        <v>65</v>
      </c>
      <c r="BR33" s="274">
        <v>50</v>
      </c>
      <c r="BS33" s="275">
        <v>57</v>
      </c>
      <c r="BT33" s="273">
        <v>3921</v>
      </c>
      <c r="BU33" s="274">
        <v>4044</v>
      </c>
      <c r="BV33" s="275">
        <v>7965</v>
      </c>
      <c r="BW33" s="273"/>
      <c r="BX33" s="274"/>
      <c r="BY33" s="275"/>
      <c r="BZ33" s="273">
        <v>35</v>
      </c>
      <c r="CA33" s="274">
        <v>32.6</v>
      </c>
      <c r="CB33" s="275">
        <v>33.799999999999997</v>
      </c>
      <c r="CC33" s="273">
        <v>3921</v>
      </c>
      <c r="CD33" s="274">
        <v>4044</v>
      </c>
      <c r="CE33" s="275">
        <v>7965</v>
      </c>
    </row>
    <row r="34" spans="2:83" x14ac:dyDescent="0.35">
      <c r="B34" t="s">
        <v>240</v>
      </c>
      <c r="C34" s="273"/>
      <c r="D34" s="274"/>
      <c r="E34" s="275"/>
      <c r="F34" s="273">
        <v>50</v>
      </c>
      <c r="G34" s="274">
        <v>26</v>
      </c>
      <c r="H34" s="275">
        <v>38</v>
      </c>
      <c r="I34" s="273">
        <v>735</v>
      </c>
      <c r="J34" s="274">
        <v>699</v>
      </c>
      <c r="K34" s="275">
        <v>1434</v>
      </c>
      <c r="L34" s="273"/>
      <c r="M34" s="274"/>
      <c r="N34" s="275"/>
      <c r="O34" s="273">
        <v>52</v>
      </c>
      <c r="P34" s="274">
        <v>29</v>
      </c>
      <c r="Q34" s="275">
        <v>41</v>
      </c>
      <c r="R34" s="273">
        <v>735</v>
      </c>
      <c r="S34" s="274">
        <v>699</v>
      </c>
      <c r="T34" s="275">
        <v>1434</v>
      </c>
      <c r="U34" s="273"/>
      <c r="V34" s="274"/>
      <c r="W34" s="275"/>
      <c r="X34" s="276">
        <v>32.6</v>
      </c>
      <c r="Y34" s="277">
        <v>29.2</v>
      </c>
      <c r="Z34" s="278">
        <v>30.9</v>
      </c>
      <c r="AA34" s="273">
        <v>735</v>
      </c>
      <c r="AB34" s="274">
        <v>699</v>
      </c>
      <c r="AC34" s="275">
        <v>1434</v>
      </c>
      <c r="AD34" s="273"/>
      <c r="AE34" s="274"/>
      <c r="AF34" s="275"/>
      <c r="AG34" s="273">
        <v>62</v>
      </c>
      <c r="AH34" s="274">
        <v>45</v>
      </c>
      <c r="AI34" s="275">
        <v>53</v>
      </c>
      <c r="AJ34" s="273">
        <v>1710</v>
      </c>
      <c r="AK34" s="274">
        <v>1693</v>
      </c>
      <c r="AL34" s="275">
        <v>3403</v>
      </c>
      <c r="AM34" s="273"/>
      <c r="AN34" s="274"/>
      <c r="AO34" s="275"/>
      <c r="AP34" s="273">
        <v>65</v>
      </c>
      <c r="AQ34" s="274">
        <v>48</v>
      </c>
      <c r="AR34" s="275">
        <v>57</v>
      </c>
      <c r="AS34" s="273">
        <v>1710</v>
      </c>
      <c r="AT34" s="274">
        <v>1693</v>
      </c>
      <c r="AU34" s="275">
        <v>3403</v>
      </c>
      <c r="AV34" s="273"/>
      <c r="AW34" s="274"/>
      <c r="AX34" s="275"/>
      <c r="AY34" s="276">
        <v>34.9</v>
      </c>
      <c r="AZ34" s="277">
        <v>32.299999999999997</v>
      </c>
      <c r="BA34" s="278">
        <v>33.6</v>
      </c>
      <c r="BB34" s="273">
        <v>1710</v>
      </c>
      <c r="BC34" s="274">
        <v>1693</v>
      </c>
      <c r="BD34" s="275">
        <v>3403</v>
      </c>
      <c r="BE34" s="273"/>
      <c r="BF34" s="274"/>
      <c r="BG34" s="275"/>
      <c r="BH34" s="273">
        <v>58</v>
      </c>
      <c r="BI34" s="274">
        <v>39</v>
      </c>
      <c r="BJ34" s="275">
        <v>49</v>
      </c>
      <c r="BK34" s="273">
        <v>2445</v>
      </c>
      <c r="BL34" s="274">
        <v>2392</v>
      </c>
      <c r="BM34" s="275">
        <v>4837</v>
      </c>
      <c r="BN34" s="273"/>
      <c r="BO34" s="274"/>
      <c r="BP34" s="275"/>
      <c r="BQ34" s="273">
        <v>61</v>
      </c>
      <c r="BR34" s="274">
        <v>43</v>
      </c>
      <c r="BS34" s="275">
        <v>52</v>
      </c>
      <c r="BT34" s="273">
        <v>2445</v>
      </c>
      <c r="BU34" s="274">
        <v>2392</v>
      </c>
      <c r="BV34" s="275">
        <v>4837</v>
      </c>
      <c r="BW34" s="273"/>
      <c r="BX34" s="274"/>
      <c r="BY34" s="275"/>
      <c r="BZ34" s="273">
        <v>34.299999999999997</v>
      </c>
      <c r="CA34" s="274">
        <v>31.4</v>
      </c>
      <c r="CB34" s="275">
        <v>32.799999999999997</v>
      </c>
      <c r="CC34" s="273">
        <v>2445</v>
      </c>
      <c r="CD34" s="274">
        <v>2392</v>
      </c>
      <c r="CE34" s="275">
        <v>4837</v>
      </c>
    </row>
    <row r="35" spans="2:83" x14ac:dyDescent="0.35">
      <c r="B35" t="s">
        <v>239</v>
      </c>
      <c r="C35" s="273"/>
      <c r="D35" s="274"/>
      <c r="E35" s="275"/>
      <c r="F35" s="273">
        <v>47</v>
      </c>
      <c r="G35" s="274">
        <v>28</v>
      </c>
      <c r="H35" s="275">
        <v>37</v>
      </c>
      <c r="I35" s="273">
        <v>1661</v>
      </c>
      <c r="J35" s="274">
        <v>1747</v>
      </c>
      <c r="K35" s="275">
        <v>3408</v>
      </c>
      <c r="L35" s="273"/>
      <c r="M35" s="274"/>
      <c r="N35" s="275"/>
      <c r="O35" s="273">
        <v>48</v>
      </c>
      <c r="P35" s="274">
        <v>31</v>
      </c>
      <c r="Q35" s="275">
        <v>39</v>
      </c>
      <c r="R35" s="273">
        <v>1661</v>
      </c>
      <c r="S35" s="274">
        <v>1747</v>
      </c>
      <c r="T35" s="275">
        <v>3408</v>
      </c>
      <c r="U35" s="273"/>
      <c r="V35" s="274"/>
      <c r="W35" s="275"/>
      <c r="X35" s="276">
        <v>32.299999999999997</v>
      </c>
      <c r="Y35" s="277">
        <v>29.5</v>
      </c>
      <c r="Z35" s="278">
        <v>30.9</v>
      </c>
      <c r="AA35" s="273">
        <v>1661</v>
      </c>
      <c r="AB35" s="274">
        <v>1747</v>
      </c>
      <c r="AC35" s="275">
        <v>3408</v>
      </c>
      <c r="AD35" s="273"/>
      <c r="AE35" s="274"/>
      <c r="AF35" s="275"/>
      <c r="AG35" s="273">
        <v>63</v>
      </c>
      <c r="AH35" s="274">
        <v>44</v>
      </c>
      <c r="AI35" s="275">
        <v>53</v>
      </c>
      <c r="AJ35" s="273">
        <v>2704</v>
      </c>
      <c r="AK35" s="274">
        <v>2807</v>
      </c>
      <c r="AL35" s="275">
        <v>5511</v>
      </c>
      <c r="AM35" s="273"/>
      <c r="AN35" s="274"/>
      <c r="AO35" s="275"/>
      <c r="AP35" s="273">
        <v>65</v>
      </c>
      <c r="AQ35" s="274">
        <v>47</v>
      </c>
      <c r="AR35" s="275">
        <v>55</v>
      </c>
      <c r="AS35" s="273">
        <v>2704</v>
      </c>
      <c r="AT35" s="274">
        <v>2807</v>
      </c>
      <c r="AU35" s="275">
        <v>5511</v>
      </c>
      <c r="AV35" s="273"/>
      <c r="AW35" s="274"/>
      <c r="AX35" s="275"/>
      <c r="AY35" s="276">
        <v>35.1</v>
      </c>
      <c r="AZ35" s="277">
        <v>32.299999999999997</v>
      </c>
      <c r="BA35" s="278">
        <v>33.700000000000003</v>
      </c>
      <c r="BB35" s="273">
        <v>2704</v>
      </c>
      <c r="BC35" s="274">
        <v>2807</v>
      </c>
      <c r="BD35" s="275">
        <v>5511</v>
      </c>
      <c r="BE35" s="273"/>
      <c r="BF35" s="274"/>
      <c r="BG35" s="275"/>
      <c r="BH35" s="273">
        <v>57</v>
      </c>
      <c r="BI35" s="274">
        <v>38</v>
      </c>
      <c r="BJ35" s="275">
        <v>47</v>
      </c>
      <c r="BK35" s="273">
        <v>4365</v>
      </c>
      <c r="BL35" s="274">
        <v>4554</v>
      </c>
      <c r="BM35" s="275">
        <v>8919</v>
      </c>
      <c r="BN35" s="273"/>
      <c r="BO35" s="274"/>
      <c r="BP35" s="275"/>
      <c r="BQ35" s="273">
        <v>59</v>
      </c>
      <c r="BR35" s="274">
        <v>41</v>
      </c>
      <c r="BS35" s="275">
        <v>49</v>
      </c>
      <c r="BT35" s="273">
        <v>4365</v>
      </c>
      <c r="BU35" s="274">
        <v>4554</v>
      </c>
      <c r="BV35" s="275">
        <v>8919</v>
      </c>
      <c r="BW35" s="273"/>
      <c r="BX35" s="274"/>
      <c r="BY35" s="275"/>
      <c r="BZ35" s="273">
        <v>34</v>
      </c>
      <c r="CA35" s="274">
        <v>31.3</v>
      </c>
      <c r="CB35" s="275">
        <v>32.6</v>
      </c>
      <c r="CC35" s="273">
        <v>4365</v>
      </c>
      <c r="CD35" s="274">
        <v>4554</v>
      </c>
      <c r="CE35" s="275">
        <v>8919</v>
      </c>
    </row>
    <row r="36" spans="2:83" x14ac:dyDescent="0.35">
      <c r="B36" t="s">
        <v>237</v>
      </c>
      <c r="C36" s="273"/>
      <c r="D36" s="274"/>
      <c r="E36" s="275"/>
      <c r="F36" s="273">
        <v>40</v>
      </c>
      <c r="G36" s="274">
        <v>24</v>
      </c>
      <c r="H36" s="275">
        <v>32</v>
      </c>
      <c r="I36" s="273">
        <v>35747</v>
      </c>
      <c r="J36" s="274">
        <v>36995</v>
      </c>
      <c r="K36" s="275">
        <v>72742</v>
      </c>
      <c r="L36" s="273"/>
      <c r="M36" s="274"/>
      <c r="N36" s="275"/>
      <c r="O36" s="273">
        <v>43</v>
      </c>
      <c r="P36" s="274">
        <v>27</v>
      </c>
      <c r="Q36" s="275">
        <v>35</v>
      </c>
      <c r="R36" s="273">
        <v>35747</v>
      </c>
      <c r="S36" s="274">
        <v>36995</v>
      </c>
      <c r="T36" s="275">
        <v>72742</v>
      </c>
      <c r="U36" s="273"/>
      <c r="V36" s="274"/>
      <c r="W36" s="275"/>
      <c r="X36" s="276">
        <v>31.1</v>
      </c>
      <c r="Y36" s="277">
        <v>28.5</v>
      </c>
      <c r="Z36" s="278">
        <v>29.8</v>
      </c>
      <c r="AA36" s="273">
        <v>35747</v>
      </c>
      <c r="AB36" s="274">
        <v>36995</v>
      </c>
      <c r="AC36" s="275">
        <v>72742</v>
      </c>
      <c r="AD36" s="273"/>
      <c r="AE36" s="274"/>
      <c r="AF36" s="275"/>
      <c r="AG36" s="273">
        <v>65</v>
      </c>
      <c r="AH36" s="274">
        <v>47</v>
      </c>
      <c r="AI36" s="275">
        <v>56</v>
      </c>
      <c r="AJ36" s="273">
        <v>165215</v>
      </c>
      <c r="AK36" s="274">
        <v>174630</v>
      </c>
      <c r="AL36" s="275">
        <v>339845</v>
      </c>
      <c r="AM36" s="273"/>
      <c r="AN36" s="274"/>
      <c r="AO36" s="275"/>
      <c r="AP36" s="273">
        <v>67</v>
      </c>
      <c r="AQ36" s="274">
        <v>50</v>
      </c>
      <c r="AR36" s="275">
        <v>58</v>
      </c>
      <c r="AS36" s="273">
        <v>165215</v>
      </c>
      <c r="AT36" s="274">
        <v>174630</v>
      </c>
      <c r="AU36" s="275">
        <v>339845</v>
      </c>
      <c r="AV36" s="273"/>
      <c r="AW36" s="274"/>
      <c r="AX36" s="275"/>
      <c r="AY36" s="276">
        <v>35.4</v>
      </c>
      <c r="AZ36" s="277">
        <v>33</v>
      </c>
      <c r="BA36" s="278">
        <v>34.200000000000003</v>
      </c>
      <c r="BB36" s="273">
        <v>165215</v>
      </c>
      <c r="BC36" s="274">
        <v>174630</v>
      </c>
      <c r="BD36" s="275">
        <v>339845</v>
      </c>
      <c r="BE36" s="273"/>
      <c r="BF36" s="274"/>
      <c r="BG36" s="275"/>
      <c r="BH36" s="273">
        <v>61</v>
      </c>
      <c r="BI36" s="274">
        <v>43</v>
      </c>
      <c r="BJ36" s="275">
        <v>52</v>
      </c>
      <c r="BK36" s="273">
        <v>200962</v>
      </c>
      <c r="BL36" s="274">
        <v>211625</v>
      </c>
      <c r="BM36" s="275">
        <v>412587</v>
      </c>
      <c r="BN36" s="273"/>
      <c r="BO36" s="274"/>
      <c r="BP36" s="275"/>
      <c r="BQ36" s="273">
        <v>63</v>
      </c>
      <c r="BR36" s="274">
        <v>46</v>
      </c>
      <c r="BS36" s="275">
        <v>54</v>
      </c>
      <c r="BT36" s="273">
        <v>200962</v>
      </c>
      <c r="BU36" s="274">
        <v>211625</v>
      </c>
      <c r="BV36" s="275">
        <v>412587</v>
      </c>
      <c r="BW36" s="273"/>
      <c r="BX36" s="274"/>
      <c r="BY36" s="275"/>
      <c r="BZ36" s="273">
        <v>34.700000000000003</v>
      </c>
      <c r="CA36" s="274">
        <v>32.200000000000003</v>
      </c>
      <c r="CB36" s="275">
        <v>33.4</v>
      </c>
      <c r="CC36" s="273">
        <v>200962</v>
      </c>
      <c r="CD36" s="274">
        <v>211625</v>
      </c>
      <c r="CE36" s="275">
        <v>412587</v>
      </c>
    </row>
    <row r="37" spans="2:83" x14ac:dyDescent="0.35">
      <c r="B37" t="s">
        <v>236</v>
      </c>
      <c r="C37" s="273"/>
      <c r="D37" s="274"/>
      <c r="E37" s="275"/>
      <c r="F37" s="273">
        <v>41</v>
      </c>
      <c r="G37" s="274">
        <v>26</v>
      </c>
      <c r="H37" s="275">
        <v>33</v>
      </c>
      <c r="I37" s="273">
        <v>58303</v>
      </c>
      <c r="J37" s="274">
        <v>60642</v>
      </c>
      <c r="K37" s="275">
        <v>118945</v>
      </c>
      <c r="L37" s="273"/>
      <c r="M37" s="274"/>
      <c r="N37" s="275"/>
      <c r="O37" s="273">
        <v>44</v>
      </c>
      <c r="P37" s="274">
        <v>29</v>
      </c>
      <c r="Q37" s="275">
        <v>36</v>
      </c>
      <c r="R37" s="273">
        <v>58303</v>
      </c>
      <c r="S37" s="274">
        <v>60642</v>
      </c>
      <c r="T37" s="275">
        <v>118945</v>
      </c>
      <c r="U37" s="273"/>
      <c r="V37" s="274"/>
      <c r="W37" s="275"/>
      <c r="X37" s="276">
        <v>31.3</v>
      </c>
      <c r="Y37" s="277">
        <v>28.6</v>
      </c>
      <c r="Z37" s="278">
        <v>29.9</v>
      </c>
      <c r="AA37" s="273">
        <v>58303</v>
      </c>
      <c r="AB37" s="274">
        <v>60642</v>
      </c>
      <c r="AC37" s="275">
        <v>118945</v>
      </c>
      <c r="AD37" s="273"/>
      <c r="AE37" s="274"/>
      <c r="AF37" s="275"/>
      <c r="AG37" s="273">
        <v>61</v>
      </c>
      <c r="AH37" s="274">
        <v>44</v>
      </c>
      <c r="AI37" s="275">
        <v>52</v>
      </c>
      <c r="AJ37" s="273">
        <v>255795</v>
      </c>
      <c r="AK37" s="274">
        <v>268562</v>
      </c>
      <c r="AL37" s="275">
        <v>524357</v>
      </c>
      <c r="AM37" s="273"/>
      <c r="AN37" s="274"/>
      <c r="AO37" s="275"/>
      <c r="AP37" s="273">
        <v>63</v>
      </c>
      <c r="AQ37" s="274">
        <v>47</v>
      </c>
      <c r="AR37" s="275">
        <v>55</v>
      </c>
      <c r="AS37" s="273">
        <v>255795</v>
      </c>
      <c r="AT37" s="274">
        <v>268562</v>
      </c>
      <c r="AU37" s="275">
        <v>524357</v>
      </c>
      <c r="AV37" s="273"/>
      <c r="AW37" s="274"/>
      <c r="AX37" s="275"/>
      <c r="AY37" s="276">
        <v>34.799999999999997</v>
      </c>
      <c r="AZ37" s="277">
        <v>32.299999999999997</v>
      </c>
      <c r="BA37" s="278">
        <v>33.5</v>
      </c>
      <c r="BB37" s="273">
        <v>255795</v>
      </c>
      <c r="BC37" s="274">
        <v>268562</v>
      </c>
      <c r="BD37" s="275">
        <v>524357</v>
      </c>
      <c r="BE37" s="273"/>
      <c r="BF37" s="274"/>
      <c r="BG37" s="275"/>
      <c r="BH37" s="273">
        <v>58</v>
      </c>
      <c r="BI37" s="274">
        <v>41</v>
      </c>
      <c r="BJ37" s="275">
        <v>49</v>
      </c>
      <c r="BK37" s="273">
        <v>314098</v>
      </c>
      <c r="BL37" s="274">
        <v>329204</v>
      </c>
      <c r="BM37" s="275">
        <v>643302</v>
      </c>
      <c r="BN37" s="273"/>
      <c r="BO37" s="274"/>
      <c r="BP37" s="275"/>
      <c r="BQ37" s="273">
        <v>60</v>
      </c>
      <c r="BR37" s="274">
        <v>44</v>
      </c>
      <c r="BS37" s="275">
        <v>52</v>
      </c>
      <c r="BT37" s="273">
        <v>314098</v>
      </c>
      <c r="BU37" s="274">
        <v>329204</v>
      </c>
      <c r="BV37" s="275">
        <v>643302</v>
      </c>
      <c r="BW37" s="273"/>
      <c r="BX37" s="274"/>
      <c r="BY37" s="275"/>
      <c r="BZ37" s="273">
        <v>34.1</v>
      </c>
      <c r="CA37" s="274">
        <v>31.6</v>
      </c>
      <c r="CB37" s="275">
        <v>32.799999999999997</v>
      </c>
      <c r="CC37" s="273">
        <v>314098</v>
      </c>
      <c r="CD37" s="274">
        <v>329204</v>
      </c>
      <c r="CE37" s="275">
        <v>643302</v>
      </c>
    </row>
    <row r="38" spans="2:83" x14ac:dyDescent="0.35">
      <c r="K38" s="157"/>
      <c r="AL38" s="157"/>
    </row>
    <row r="40" spans="2:83" ht="14.25" x14ac:dyDescent="0.45">
      <c r="B40" s="272">
        <v>1</v>
      </c>
      <c r="C40" s="292">
        <v>2</v>
      </c>
      <c r="D40" s="292">
        <v>3</v>
      </c>
      <c r="E40" s="272">
        <v>4</v>
      </c>
      <c r="F40" s="272">
        <v>5</v>
      </c>
      <c r="G40" s="292">
        <v>6</v>
      </c>
      <c r="H40" s="292">
        <v>7</v>
      </c>
      <c r="I40" s="272">
        <v>8</v>
      </c>
      <c r="J40" s="272">
        <v>9</v>
      </c>
      <c r="K40" s="292">
        <v>10</v>
      </c>
      <c r="L40" s="292">
        <v>11</v>
      </c>
      <c r="M40" s="272">
        <v>12</v>
      </c>
      <c r="N40" s="272">
        <v>13</v>
      </c>
      <c r="O40" s="292">
        <v>14</v>
      </c>
      <c r="P40" s="292">
        <v>15</v>
      </c>
      <c r="Q40" s="272">
        <v>16</v>
      </c>
      <c r="R40" s="272">
        <v>17</v>
      </c>
      <c r="S40" s="292">
        <v>18</v>
      </c>
      <c r="T40" s="292">
        <v>19</v>
      </c>
      <c r="U40" s="272">
        <v>20</v>
      </c>
      <c r="V40" s="272">
        <v>21</v>
      </c>
      <c r="W40" s="292">
        <v>22</v>
      </c>
      <c r="X40" s="292">
        <v>23</v>
      </c>
      <c r="Y40" s="272">
        <v>24</v>
      </c>
      <c r="Z40" s="272">
        <v>25</v>
      </c>
      <c r="AA40" s="292">
        <v>26</v>
      </c>
      <c r="AB40" s="292">
        <v>27</v>
      </c>
      <c r="AC40" s="272">
        <v>28</v>
      </c>
      <c r="AD40" s="272">
        <v>29</v>
      </c>
      <c r="AE40" s="292">
        <v>30</v>
      </c>
      <c r="AF40" s="292">
        <v>31</v>
      </c>
      <c r="AG40" s="272">
        <v>32</v>
      </c>
      <c r="AH40" s="272">
        <v>33</v>
      </c>
      <c r="AI40" s="292">
        <v>34</v>
      </c>
      <c r="AJ40" s="292">
        <v>35</v>
      </c>
      <c r="AK40" s="272">
        <v>36</v>
      </c>
      <c r="AL40" s="272">
        <v>37</v>
      </c>
      <c r="AM40" s="292">
        <v>38</v>
      </c>
      <c r="AN40" s="292">
        <v>39</v>
      </c>
      <c r="AO40" s="272">
        <v>40</v>
      </c>
      <c r="AP40" s="272">
        <v>41</v>
      </c>
      <c r="AQ40" s="292">
        <v>42</v>
      </c>
      <c r="AR40" s="292">
        <v>43</v>
      </c>
      <c r="AS40" s="272">
        <v>44</v>
      </c>
      <c r="AT40" s="272">
        <v>45</v>
      </c>
      <c r="AU40" s="292">
        <v>46</v>
      </c>
      <c r="AV40" s="292">
        <v>47</v>
      </c>
      <c r="AW40" s="272">
        <v>48</v>
      </c>
      <c r="AX40" s="272">
        <v>49</v>
      </c>
      <c r="AY40" s="292">
        <v>50</v>
      </c>
      <c r="AZ40" s="292">
        <v>51</v>
      </c>
      <c r="BA40" s="272">
        <v>52</v>
      </c>
      <c r="BB40" s="272">
        <v>53</v>
      </c>
      <c r="BC40" s="292">
        <v>54</v>
      </c>
      <c r="BD40" s="292">
        <v>55</v>
      </c>
      <c r="BE40" s="272">
        <v>56</v>
      </c>
      <c r="BF40" s="272">
        <v>57</v>
      </c>
      <c r="BG40" s="292">
        <v>58</v>
      </c>
      <c r="BH40" s="292">
        <v>59</v>
      </c>
      <c r="BI40" s="272">
        <v>60</v>
      </c>
      <c r="BJ40" s="272">
        <v>61</v>
      </c>
      <c r="BK40" s="292">
        <v>62</v>
      </c>
      <c r="BL40" s="292">
        <v>63</v>
      </c>
      <c r="BM40" s="272">
        <v>64</v>
      </c>
      <c r="BN40" s="272">
        <v>65</v>
      </c>
      <c r="BO40" s="292">
        <v>66</v>
      </c>
      <c r="BP40" s="292">
        <v>67</v>
      </c>
      <c r="BQ40" s="272">
        <v>68</v>
      </c>
      <c r="BR40" s="272">
        <v>69</v>
      </c>
      <c r="BS40" s="292">
        <v>70</v>
      </c>
      <c r="BT40" s="292">
        <v>71</v>
      </c>
      <c r="BU40" s="272">
        <v>72</v>
      </c>
      <c r="BV40" s="272">
        <v>73</v>
      </c>
      <c r="BW40" s="292">
        <v>74</v>
      </c>
      <c r="BX40" s="292">
        <v>75</v>
      </c>
      <c r="BY40" s="272">
        <v>76</v>
      </c>
      <c r="BZ40" s="272">
        <v>77</v>
      </c>
      <c r="CA40" s="292">
        <v>78</v>
      </c>
      <c r="CB40" s="292">
        <v>79</v>
      </c>
      <c r="CC40" s="272">
        <v>80</v>
      </c>
      <c r="CD40" s="272">
        <v>81</v>
      </c>
      <c r="CE40" s="292">
        <v>82</v>
      </c>
    </row>
  </sheetData>
  <conditionalFormatting sqref="C9:T37 X9:Z37 AD9:AU37 AY9:BA37 BE9:BV37 BZ9:CB37">
    <cfRule type="cellIs" dxfId="87" priority="15" operator="equal">
      <formula>2</formula>
    </cfRule>
    <cfRule type="cellIs" dxfId="86" priority="16" operator="equal">
      <formula>1</formula>
    </cfRule>
  </conditionalFormatting>
  <conditionalFormatting sqref="U9:W37">
    <cfRule type="cellIs" dxfId="85" priority="13" operator="equal">
      <formula>2</formula>
    </cfRule>
    <cfRule type="cellIs" dxfId="84" priority="14" operator="equal">
      <formula>1</formula>
    </cfRule>
  </conditionalFormatting>
  <conditionalFormatting sqref="AA9:AA37">
    <cfRule type="cellIs" dxfId="83" priority="11" operator="equal">
      <formula>2</formula>
    </cfRule>
    <cfRule type="cellIs" dxfId="82" priority="12" operator="equal">
      <formula>1</formula>
    </cfRule>
  </conditionalFormatting>
  <conditionalFormatting sqref="AB9:AC37">
    <cfRule type="cellIs" dxfId="81" priority="9" operator="equal">
      <formula>2</formula>
    </cfRule>
    <cfRule type="cellIs" dxfId="80" priority="10" operator="equal">
      <formula>1</formula>
    </cfRule>
  </conditionalFormatting>
  <conditionalFormatting sqref="AV9:AX37">
    <cfRule type="cellIs" dxfId="79" priority="7" operator="equal">
      <formula>2</formula>
    </cfRule>
    <cfRule type="cellIs" dxfId="78" priority="8" operator="equal">
      <formula>1</formula>
    </cfRule>
  </conditionalFormatting>
  <conditionalFormatting sqref="BB9:BD37">
    <cfRule type="cellIs" dxfId="77" priority="5" operator="equal">
      <formula>2</formula>
    </cfRule>
    <cfRule type="cellIs" dxfId="76" priority="6" operator="equal">
      <formula>1</formula>
    </cfRule>
  </conditionalFormatting>
  <conditionalFormatting sqref="BW9:BY37">
    <cfRule type="cellIs" dxfId="75" priority="3" operator="equal">
      <formula>2</formula>
    </cfRule>
    <cfRule type="cellIs" dxfId="74" priority="4" operator="equal">
      <formula>1</formula>
    </cfRule>
  </conditionalFormatting>
  <conditionalFormatting sqref="CC9:CE37">
    <cfRule type="cellIs" dxfId="73" priority="1" operator="equal">
      <formula>2</formula>
    </cfRule>
    <cfRule type="cellIs" dxfId="72" priority="2" operator="equal">
      <formula>1</formula>
    </cfRule>
  </conditionalFormatting>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99"/>
  </sheetPr>
  <dimension ref="A1:CE40"/>
  <sheetViews>
    <sheetView workbookViewId="0">
      <selection activeCell="CA45" sqref="CA45"/>
    </sheetView>
  </sheetViews>
  <sheetFormatPr defaultRowHeight="12.75" x14ac:dyDescent="0.35"/>
  <cols>
    <col min="2" max="2" width="30.3984375" customWidth="1"/>
  </cols>
  <sheetData>
    <row r="1" spans="1:83" ht="15" x14ac:dyDescent="0.4">
      <c r="A1" s="159" t="s">
        <v>193</v>
      </c>
    </row>
    <row r="2" spans="1:83" x14ac:dyDescent="0.35">
      <c r="A2" s="157" t="s">
        <v>183</v>
      </c>
      <c r="B2" t="s">
        <v>183</v>
      </c>
      <c r="C2" t="s">
        <v>535</v>
      </c>
    </row>
    <row r="3" spans="1:83" x14ac:dyDescent="0.35">
      <c r="C3" t="s">
        <v>192</v>
      </c>
      <c r="AD3" t="s">
        <v>415</v>
      </c>
      <c r="BE3" t="s">
        <v>236</v>
      </c>
    </row>
    <row r="4" spans="1:83" x14ac:dyDescent="0.35">
      <c r="C4" t="s">
        <v>524</v>
      </c>
      <c r="L4" t="s">
        <v>525</v>
      </c>
      <c r="U4" t="s">
        <v>526</v>
      </c>
      <c r="AD4" t="s">
        <v>524</v>
      </c>
      <c r="AM4" t="s">
        <v>525</v>
      </c>
      <c r="AV4" t="s">
        <v>526</v>
      </c>
      <c r="BE4" t="s">
        <v>524</v>
      </c>
      <c r="BN4" t="s">
        <v>525</v>
      </c>
      <c r="BW4" t="s">
        <v>526</v>
      </c>
    </row>
    <row r="5" spans="1:83" x14ac:dyDescent="0.35">
      <c r="C5">
        <v>0</v>
      </c>
      <c r="F5">
        <v>1</v>
      </c>
      <c r="I5" t="s">
        <v>236</v>
      </c>
      <c r="L5">
        <v>0</v>
      </c>
      <c r="O5">
        <v>1</v>
      </c>
      <c r="R5" t="s">
        <v>236</v>
      </c>
      <c r="X5" t="s">
        <v>528</v>
      </c>
      <c r="AA5" t="s">
        <v>236</v>
      </c>
      <c r="AD5">
        <v>0</v>
      </c>
      <c r="AG5">
        <v>1</v>
      </c>
      <c r="AJ5" t="s">
        <v>236</v>
      </c>
      <c r="AM5">
        <v>0</v>
      </c>
      <c r="AP5">
        <v>1</v>
      </c>
      <c r="AS5" t="s">
        <v>236</v>
      </c>
      <c r="AY5" t="s">
        <v>528</v>
      </c>
      <c r="BB5" t="s">
        <v>236</v>
      </c>
      <c r="BE5">
        <v>0</v>
      </c>
      <c r="BH5">
        <v>1</v>
      </c>
      <c r="BK5" t="s">
        <v>236</v>
      </c>
      <c r="BN5">
        <v>0</v>
      </c>
      <c r="BQ5">
        <v>1</v>
      </c>
      <c r="BT5" t="s">
        <v>236</v>
      </c>
      <c r="BZ5" t="s">
        <v>528</v>
      </c>
      <c r="CC5" t="s">
        <v>236</v>
      </c>
    </row>
    <row r="6" spans="1:83" x14ac:dyDescent="0.35">
      <c r="C6" t="s">
        <v>528</v>
      </c>
      <c r="F6" t="s">
        <v>528</v>
      </c>
      <c r="I6" t="s">
        <v>528</v>
      </c>
      <c r="L6" t="s">
        <v>528</v>
      </c>
      <c r="O6" t="s">
        <v>528</v>
      </c>
      <c r="R6" t="s">
        <v>528</v>
      </c>
      <c r="X6" s="273" t="s">
        <v>412</v>
      </c>
      <c r="Y6" s="274" t="s">
        <v>184</v>
      </c>
      <c r="Z6" s="275" t="s">
        <v>236</v>
      </c>
      <c r="AA6" t="s">
        <v>528</v>
      </c>
      <c r="AD6" t="s">
        <v>528</v>
      </c>
      <c r="AG6" t="s">
        <v>528</v>
      </c>
      <c r="AJ6" t="s">
        <v>528</v>
      </c>
      <c r="AM6" t="s">
        <v>528</v>
      </c>
      <c r="AP6" t="s">
        <v>528</v>
      </c>
      <c r="AS6" t="s">
        <v>528</v>
      </c>
      <c r="AY6" s="273" t="s">
        <v>412</v>
      </c>
      <c r="AZ6" s="274" t="s">
        <v>184</v>
      </c>
      <c r="BA6" s="275" t="s">
        <v>236</v>
      </c>
      <c r="BB6" t="s">
        <v>528</v>
      </c>
      <c r="BE6" t="s">
        <v>528</v>
      </c>
      <c r="BH6" t="s">
        <v>528</v>
      </c>
      <c r="BK6" t="s">
        <v>528</v>
      </c>
      <c r="BN6" t="s">
        <v>528</v>
      </c>
      <c r="BQ6" t="s">
        <v>528</v>
      </c>
      <c r="BT6" t="s">
        <v>528</v>
      </c>
      <c r="BZ6" s="273" t="s">
        <v>412</v>
      </c>
      <c r="CA6" s="274" t="s">
        <v>184</v>
      </c>
      <c r="CB6" s="275" t="s">
        <v>236</v>
      </c>
      <c r="CC6" t="s">
        <v>528</v>
      </c>
    </row>
    <row r="7" spans="1:83" x14ac:dyDescent="0.35">
      <c r="C7" s="273" t="s">
        <v>412</v>
      </c>
      <c r="D7" s="274" t="s">
        <v>184</v>
      </c>
      <c r="E7" s="275" t="s">
        <v>236</v>
      </c>
      <c r="F7" s="273" t="s">
        <v>412</v>
      </c>
      <c r="G7" s="274" t="s">
        <v>184</v>
      </c>
      <c r="H7" s="275" t="s">
        <v>236</v>
      </c>
      <c r="I7" s="273" t="s">
        <v>412</v>
      </c>
      <c r="J7" s="274" t="s">
        <v>184</v>
      </c>
      <c r="K7" s="275" t="s">
        <v>236</v>
      </c>
      <c r="L7" s="273" t="s">
        <v>412</v>
      </c>
      <c r="M7" s="274" t="s">
        <v>184</v>
      </c>
      <c r="N7" s="275" t="s">
        <v>236</v>
      </c>
      <c r="O7" s="273" t="s">
        <v>412</v>
      </c>
      <c r="P7" s="274" t="s">
        <v>184</v>
      </c>
      <c r="Q7" s="275" t="s">
        <v>236</v>
      </c>
      <c r="R7" s="273" t="s">
        <v>412</v>
      </c>
      <c r="S7" s="274" t="s">
        <v>184</v>
      </c>
      <c r="T7" s="275" t="s">
        <v>236</v>
      </c>
      <c r="U7" s="273"/>
      <c r="V7" s="274"/>
      <c r="W7" s="275"/>
      <c r="X7" s="273" t="s">
        <v>529</v>
      </c>
      <c r="Y7" s="274" t="s">
        <v>529</v>
      </c>
      <c r="Z7" s="275" t="s">
        <v>529</v>
      </c>
      <c r="AA7" s="273" t="s">
        <v>412</v>
      </c>
      <c r="AB7" s="274" t="s">
        <v>184</v>
      </c>
      <c r="AC7" s="275" t="s">
        <v>236</v>
      </c>
      <c r="AD7" s="273" t="s">
        <v>412</v>
      </c>
      <c r="AE7" s="274" t="s">
        <v>184</v>
      </c>
      <c r="AF7" s="275" t="s">
        <v>236</v>
      </c>
      <c r="AG7" s="273" t="s">
        <v>412</v>
      </c>
      <c r="AH7" s="274" t="s">
        <v>184</v>
      </c>
      <c r="AI7" s="275" t="s">
        <v>236</v>
      </c>
      <c r="AJ7" s="273" t="s">
        <v>412</v>
      </c>
      <c r="AK7" s="274" t="s">
        <v>184</v>
      </c>
      <c r="AL7" s="275" t="s">
        <v>236</v>
      </c>
      <c r="AM7" s="273" t="s">
        <v>412</v>
      </c>
      <c r="AN7" s="274" t="s">
        <v>184</v>
      </c>
      <c r="AO7" s="275" t="s">
        <v>236</v>
      </c>
      <c r="AP7" s="273" t="s">
        <v>412</v>
      </c>
      <c r="AQ7" s="274" t="s">
        <v>184</v>
      </c>
      <c r="AR7" s="275" t="s">
        <v>236</v>
      </c>
      <c r="AS7" s="273" t="s">
        <v>412</v>
      </c>
      <c r="AT7" s="274" t="s">
        <v>184</v>
      </c>
      <c r="AU7" s="275" t="s">
        <v>236</v>
      </c>
      <c r="AV7" s="273"/>
      <c r="AW7" s="274"/>
      <c r="AX7" s="275"/>
      <c r="AY7" s="273" t="s">
        <v>529</v>
      </c>
      <c r="AZ7" s="274" t="s">
        <v>529</v>
      </c>
      <c r="BA7" s="275" t="s">
        <v>529</v>
      </c>
      <c r="BB7" s="273" t="s">
        <v>412</v>
      </c>
      <c r="BC7" s="274" t="s">
        <v>184</v>
      </c>
      <c r="BD7" s="275" t="s">
        <v>236</v>
      </c>
      <c r="BE7" s="273" t="s">
        <v>412</v>
      </c>
      <c r="BF7" s="274" t="s">
        <v>184</v>
      </c>
      <c r="BG7" s="275" t="s">
        <v>236</v>
      </c>
      <c r="BH7" s="273" t="s">
        <v>412</v>
      </c>
      <c r="BI7" s="274" t="s">
        <v>184</v>
      </c>
      <c r="BJ7" s="275" t="s">
        <v>236</v>
      </c>
      <c r="BK7" s="273" t="s">
        <v>412</v>
      </c>
      <c r="BL7" s="274" t="s">
        <v>184</v>
      </c>
      <c r="BM7" s="275" t="s">
        <v>236</v>
      </c>
      <c r="BN7" s="273" t="s">
        <v>412</v>
      </c>
      <c r="BO7" s="274" t="s">
        <v>184</v>
      </c>
      <c r="BP7" s="275" t="s">
        <v>236</v>
      </c>
      <c r="BQ7" s="273" t="s">
        <v>412</v>
      </c>
      <c r="BR7" s="274" t="s">
        <v>184</v>
      </c>
      <c r="BS7" s="275" t="s">
        <v>236</v>
      </c>
      <c r="BT7" s="273" t="s">
        <v>412</v>
      </c>
      <c r="BU7" s="274" t="s">
        <v>184</v>
      </c>
      <c r="BV7" s="275" t="s">
        <v>236</v>
      </c>
      <c r="BW7" s="273" t="s">
        <v>412</v>
      </c>
      <c r="BX7" s="274" t="s">
        <v>184</v>
      </c>
      <c r="BY7" s="275" t="s">
        <v>236</v>
      </c>
      <c r="BZ7" s="273" t="s">
        <v>529</v>
      </c>
      <c r="CA7" s="274" t="s">
        <v>529</v>
      </c>
      <c r="CB7" s="275" t="s">
        <v>529</v>
      </c>
      <c r="CC7" s="273" t="s">
        <v>412</v>
      </c>
      <c r="CD7" s="274" t="s">
        <v>184</v>
      </c>
      <c r="CE7" s="275" t="s">
        <v>236</v>
      </c>
    </row>
    <row r="8" spans="1:83" x14ac:dyDescent="0.35">
      <c r="C8" s="273" t="s">
        <v>185</v>
      </c>
      <c r="D8" s="274" t="s">
        <v>185</v>
      </c>
      <c r="E8" s="275" t="s">
        <v>185</v>
      </c>
      <c r="F8" s="273" t="s">
        <v>185</v>
      </c>
      <c r="G8" s="274" t="s">
        <v>185</v>
      </c>
      <c r="H8" s="275" t="s">
        <v>185</v>
      </c>
      <c r="I8" s="273" t="s">
        <v>185</v>
      </c>
      <c r="J8" s="274" t="s">
        <v>185</v>
      </c>
      <c r="K8" s="275" t="s">
        <v>185</v>
      </c>
      <c r="L8" s="273" t="s">
        <v>185</v>
      </c>
      <c r="M8" s="274" t="s">
        <v>185</v>
      </c>
      <c r="N8" s="275" t="s">
        <v>185</v>
      </c>
      <c r="O8" s="273" t="s">
        <v>185</v>
      </c>
      <c r="P8" s="274" t="s">
        <v>185</v>
      </c>
      <c r="Q8" s="275" t="s">
        <v>185</v>
      </c>
      <c r="R8" s="273" t="s">
        <v>185</v>
      </c>
      <c r="S8" s="274" t="s">
        <v>185</v>
      </c>
      <c r="T8" s="275" t="s">
        <v>185</v>
      </c>
      <c r="U8" s="273"/>
      <c r="V8" s="274"/>
      <c r="W8" s="275"/>
      <c r="X8" s="273" t="s">
        <v>185</v>
      </c>
      <c r="Y8" s="274" t="s">
        <v>185</v>
      </c>
      <c r="Z8" s="275" t="s">
        <v>185</v>
      </c>
      <c r="AA8" s="273" t="s">
        <v>185</v>
      </c>
      <c r="AB8" s="274" t="s">
        <v>185</v>
      </c>
      <c r="AC8" s="275" t="s">
        <v>185</v>
      </c>
      <c r="AD8" s="273" t="s">
        <v>185</v>
      </c>
      <c r="AE8" s="274" t="s">
        <v>185</v>
      </c>
      <c r="AF8" s="275" t="s">
        <v>185</v>
      </c>
      <c r="AG8" s="273" t="s">
        <v>185</v>
      </c>
      <c r="AH8" s="274" t="s">
        <v>185</v>
      </c>
      <c r="AI8" s="275" t="s">
        <v>185</v>
      </c>
      <c r="AJ8" s="273" t="s">
        <v>185</v>
      </c>
      <c r="AK8" s="274" t="s">
        <v>185</v>
      </c>
      <c r="AL8" s="275" t="s">
        <v>185</v>
      </c>
      <c r="AM8" s="273" t="s">
        <v>185</v>
      </c>
      <c r="AN8" s="274" t="s">
        <v>185</v>
      </c>
      <c r="AO8" s="275" t="s">
        <v>185</v>
      </c>
      <c r="AP8" s="273" t="s">
        <v>185</v>
      </c>
      <c r="AQ8" s="274" t="s">
        <v>185</v>
      </c>
      <c r="AR8" s="275" t="s">
        <v>185</v>
      </c>
      <c r="AS8" s="273" t="s">
        <v>185</v>
      </c>
      <c r="AT8" s="274" t="s">
        <v>185</v>
      </c>
      <c r="AU8" s="275" t="s">
        <v>185</v>
      </c>
      <c r="AV8" s="273"/>
      <c r="AW8" s="274"/>
      <c r="AX8" s="275"/>
      <c r="AY8" s="273" t="s">
        <v>185</v>
      </c>
      <c r="AZ8" s="274" t="s">
        <v>185</v>
      </c>
      <c r="BA8" s="275" t="s">
        <v>185</v>
      </c>
      <c r="BB8" s="273" t="s">
        <v>185</v>
      </c>
      <c r="BC8" s="274" t="s">
        <v>185</v>
      </c>
      <c r="BD8" s="275" t="s">
        <v>185</v>
      </c>
      <c r="BE8" s="273" t="s">
        <v>185</v>
      </c>
      <c r="BF8" s="274" t="s">
        <v>185</v>
      </c>
      <c r="BG8" s="275" t="s">
        <v>185</v>
      </c>
      <c r="BH8" s="273" t="s">
        <v>185</v>
      </c>
      <c r="BI8" s="274" t="s">
        <v>185</v>
      </c>
      <c r="BJ8" s="275" t="s">
        <v>185</v>
      </c>
      <c r="BK8" s="273" t="s">
        <v>185</v>
      </c>
      <c r="BL8" s="274" t="s">
        <v>185</v>
      </c>
      <c r="BM8" s="275" t="s">
        <v>185</v>
      </c>
      <c r="BN8" s="273" t="s">
        <v>185</v>
      </c>
      <c r="BO8" s="274" t="s">
        <v>185</v>
      </c>
      <c r="BP8" s="275" t="s">
        <v>185</v>
      </c>
      <c r="BQ8" s="273" t="s">
        <v>185</v>
      </c>
      <c r="BR8" s="274" t="s">
        <v>185</v>
      </c>
      <c r="BS8" s="275" t="s">
        <v>185</v>
      </c>
      <c r="BT8" s="273" t="s">
        <v>185</v>
      </c>
      <c r="BU8" s="274" t="s">
        <v>185</v>
      </c>
      <c r="BV8" s="275" t="s">
        <v>185</v>
      </c>
      <c r="BW8" s="273" t="s">
        <v>185</v>
      </c>
      <c r="BX8" s="274" t="s">
        <v>185</v>
      </c>
      <c r="BY8" s="275" t="s">
        <v>185</v>
      </c>
      <c r="BZ8" s="273" t="s">
        <v>185</v>
      </c>
      <c r="CA8" s="274" t="s">
        <v>185</v>
      </c>
      <c r="CB8" s="275" t="s">
        <v>185</v>
      </c>
      <c r="CC8" s="273" t="s">
        <v>185</v>
      </c>
      <c r="CD8" s="274" t="s">
        <v>185</v>
      </c>
      <c r="CE8" s="275" t="s">
        <v>185</v>
      </c>
    </row>
    <row r="9" spans="1:83" x14ac:dyDescent="0.35">
      <c r="A9" t="s">
        <v>186</v>
      </c>
      <c r="B9" t="s">
        <v>216</v>
      </c>
      <c r="C9" s="273"/>
      <c r="D9" s="274"/>
      <c r="E9" s="275"/>
      <c r="F9" s="320">
        <v>50</v>
      </c>
      <c r="G9" s="274">
        <v>36</v>
      </c>
      <c r="H9" s="275">
        <v>43</v>
      </c>
      <c r="I9" s="273">
        <v>4082</v>
      </c>
      <c r="J9" s="274">
        <v>4083</v>
      </c>
      <c r="K9" s="275">
        <v>8165</v>
      </c>
      <c r="L9" s="273"/>
      <c r="M9" s="274"/>
      <c r="N9" s="275"/>
      <c r="O9" s="273">
        <v>55</v>
      </c>
      <c r="P9" s="274">
        <v>40</v>
      </c>
      <c r="Q9" s="275">
        <v>47</v>
      </c>
      <c r="R9" s="273">
        <v>4082</v>
      </c>
      <c r="S9" s="274">
        <v>4083</v>
      </c>
      <c r="T9" s="275">
        <v>8165</v>
      </c>
      <c r="U9" s="273"/>
      <c r="V9" s="274"/>
      <c r="W9" s="275"/>
      <c r="X9" s="276">
        <v>31.9</v>
      </c>
      <c r="Y9" s="277">
        <v>29.4</v>
      </c>
      <c r="Z9" s="278">
        <v>30.6</v>
      </c>
      <c r="AA9" s="273">
        <v>4082</v>
      </c>
      <c r="AB9" s="274">
        <v>4083</v>
      </c>
      <c r="AC9" s="275">
        <v>8165</v>
      </c>
      <c r="AD9" s="273"/>
      <c r="AE9" s="274"/>
      <c r="AF9" s="275"/>
      <c r="AG9" s="273">
        <v>63</v>
      </c>
      <c r="AH9" s="274">
        <v>47</v>
      </c>
      <c r="AI9" s="275">
        <v>55</v>
      </c>
      <c r="AJ9" s="273">
        <v>25622</v>
      </c>
      <c r="AK9" s="274">
        <v>26763</v>
      </c>
      <c r="AL9" s="275">
        <v>52385</v>
      </c>
      <c r="AM9" s="273"/>
      <c r="AN9" s="274"/>
      <c r="AO9" s="275"/>
      <c r="AP9" s="273">
        <v>66</v>
      </c>
      <c r="AQ9" s="274">
        <v>51</v>
      </c>
      <c r="AR9" s="275">
        <v>59</v>
      </c>
      <c r="AS9" s="273">
        <v>25622</v>
      </c>
      <c r="AT9" s="274">
        <v>26763</v>
      </c>
      <c r="AU9" s="275">
        <v>52385</v>
      </c>
      <c r="AV9" s="273"/>
      <c r="AW9" s="274"/>
      <c r="AX9" s="275"/>
      <c r="AY9" s="276">
        <v>34</v>
      </c>
      <c r="AZ9" s="277">
        <v>31.5</v>
      </c>
      <c r="BA9" s="278">
        <v>32.700000000000003</v>
      </c>
      <c r="BB9" s="273">
        <v>25622</v>
      </c>
      <c r="BC9" s="274">
        <v>26763</v>
      </c>
      <c r="BD9" s="275">
        <v>52385</v>
      </c>
      <c r="BE9" s="273"/>
      <c r="BF9" s="274"/>
      <c r="BG9" s="275"/>
      <c r="BH9" s="273">
        <v>61</v>
      </c>
      <c r="BI9" s="274">
        <v>45</v>
      </c>
      <c r="BJ9" s="275">
        <v>53</v>
      </c>
      <c r="BK9" s="273">
        <v>29704</v>
      </c>
      <c r="BL9" s="274">
        <v>30846</v>
      </c>
      <c r="BM9" s="275">
        <v>60550</v>
      </c>
      <c r="BN9" s="273"/>
      <c r="BO9" s="274"/>
      <c r="BP9" s="275"/>
      <c r="BQ9" s="273">
        <v>65</v>
      </c>
      <c r="BR9" s="274">
        <v>50</v>
      </c>
      <c r="BS9" s="275">
        <v>57</v>
      </c>
      <c r="BT9" s="273">
        <v>29704</v>
      </c>
      <c r="BU9" s="274">
        <v>30846</v>
      </c>
      <c r="BV9" s="275">
        <v>60550</v>
      </c>
      <c r="BW9" s="273"/>
      <c r="BX9" s="274"/>
      <c r="BY9" s="275"/>
      <c r="BZ9" s="273">
        <v>33.700000000000003</v>
      </c>
      <c r="CA9" s="274">
        <v>31.2</v>
      </c>
      <c r="CB9" s="275">
        <v>32.4</v>
      </c>
      <c r="CC9" s="273">
        <v>29704</v>
      </c>
      <c r="CD9" s="274">
        <v>30846</v>
      </c>
      <c r="CE9" s="275">
        <v>60550</v>
      </c>
    </row>
    <row r="10" spans="1:83" x14ac:dyDescent="0.35">
      <c r="B10" t="s">
        <v>220</v>
      </c>
      <c r="C10" s="273"/>
      <c r="D10" s="274"/>
      <c r="E10" s="275"/>
      <c r="F10" s="273">
        <v>60</v>
      </c>
      <c r="G10" s="274">
        <v>41</v>
      </c>
      <c r="H10" s="275">
        <v>50</v>
      </c>
      <c r="I10" s="273">
        <v>5005</v>
      </c>
      <c r="J10" s="274">
        <v>5164</v>
      </c>
      <c r="K10" s="275">
        <v>10169</v>
      </c>
      <c r="L10" s="273"/>
      <c r="M10" s="274"/>
      <c r="N10" s="275"/>
      <c r="O10" s="273">
        <v>62</v>
      </c>
      <c r="P10" s="274">
        <v>44</v>
      </c>
      <c r="Q10" s="275">
        <v>53</v>
      </c>
      <c r="R10" s="273">
        <v>5005</v>
      </c>
      <c r="S10" s="274">
        <v>5164</v>
      </c>
      <c r="T10" s="275">
        <v>10169</v>
      </c>
      <c r="U10" s="273"/>
      <c r="V10" s="274"/>
      <c r="W10" s="275"/>
      <c r="X10" s="276">
        <v>33.4</v>
      </c>
      <c r="Y10" s="277">
        <v>30.5</v>
      </c>
      <c r="Z10" s="278">
        <v>32</v>
      </c>
      <c r="AA10" s="273">
        <v>5005</v>
      </c>
      <c r="AB10" s="274">
        <v>5164</v>
      </c>
      <c r="AC10" s="275">
        <v>10169</v>
      </c>
      <c r="AD10" s="273"/>
      <c r="AE10" s="274"/>
      <c r="AF10" s="275"/>
      <c r="AG10" s="273">
        <v>68</v>
      </c>
      <c r="AH10" s="274">
        <v>51</v>
      </c>
      <c r="AI10" s="275">
        <v>59</v>
      </c>
      <c r="AJ10" s="273">
        <v>10556</v>
      </c>
      <c r="AK10" s="274">
        <v>11067</v>
      </c>
      <c r="AL10" s="275">
        <v>21623</v>
      </c>
      <c r="AM10" s="273"/>
      <c r="AN10" s="274"/>
      <c r="AO10" s="275"/>
      <c r="AP10" s="273">
        <v>70</v>
      </c>
      <c r="AQ10" s="274">
        <v>54</v>
      </c>
      <c r="AR10" s="275">
        <v>62</v>
      </c>
      <c r="AS10" s="273">
        <v>10556</v>
      </c>
      <c r="AT10" s="274">
        <v>11067</v>
      </c>
      <c r="AU10" s="275">
        <v>21623</v>
      </c>
      <c r="AV10" s="273"/>
      <c r="AW10" s="274"/>
      <c r="AX10" s="275"/>
      <c r="AY10" s="276">
        <v>34.799999999999997</v>
      </c>
      <c r="AZ10" s="277">
        <v>32.200000000000003</v>
      </c>
      <c r="BA10" s="278">
        <v>33.5</v>
      </c>
      <c r="BB10" s="273">
        <v>10556</v>
      </c>
      <c r="BC10" s="274">
        <v>11067</v>
      </c>
      <c r="BD10" s="275">
        <v>21623</v>
      </c>
      <c r="BE10" s="273"/>
      <c r="BF10" s="274"/>
      <c r="BG10" s="275"/>
      <c r="BH10" s="273">
        <v>65</v>
      </c>
      <c r="BI10" s="274">
        <v>48</v>
      </c>
      <c r="BJ10" s="275">
        <v>56</v>
      </c>
      <c r="BK10" s="273">
        <v>15561</v>
      </c>
      <c r="BL10" s="274">
        <v>16231</v>
      </c>
      <c r="BM10" s="275">
        <v>31792</v>
      </c>
      <c r="BN10" s="273"/>
      <c r="BO10" s="274"/>
      <c r="BP10" s="275"/>
      <c r="BQ10" s="273">
        <v>68</v>
      </c>
      <c r="BR10" s="274">
        <v>51</v>
      </c>
      <c r="BS10" s="275">
        <v>59</v>
      </c>
      <c r="BT10" s="273">
        <v>15561</v>
      </c>
      <c r="BU10" s="274">
        <v>16231</v>
      </c>
      <c r="BV10" s="275">
        <v>31792</v>
      </c>
      <c r="BW10" s="273"/>
      <c r="BX10" s="274"/>
      <c r="BY10" s="275"/>
      <c r="BZ10" s="273">
        <v>34.4</v>
      </c>
      <c r="CA10" s="274">
        <v>31.7</v>
      </c>
      <c r="CB10" s="275">
        <v>33</v>
      </c>
      <c r="CC10" s="273">
        <v>15561</v>
      </c>
      <c r="CD10" s="274">
        <v>16231</v>
      </c>
      <c r="CE10" s="275">
        <v>31792</v>
      </c>
    </row>
    <row r="11" spans="1:83" x14ac:dyDescent="0.35">
      <c r="B11" t="s">
        <v>221</v>
      </c>
      <c r="C11" s="273"/>
      <c r="D11" s="274"/>
      <c r="E11" s="275"/>
      <c r="F11" s="273">
        <v>54</v>
      </c>
      <c r="G11" s="274">
        <v>36</v>
      </c>
      <c r="H11" s="275">
        <v>45</v>
      </c>
      <c r="I11" s="273">
        <v>142</v>
      </c>
      <c r="J11" s="274">
        <v>143</v>
      </c>
      <c r="K11" s="275">
        <v>285</v>
      </c>
      <c r="L11" s="273"/>
      <c r="M11" s="274"/>
      <c r="N11" s="275"/>
      <c r="O11" s="273">
        <v>62</v>
      </c>
      <c r="P11" s="274">
        <v>39</v>
      </c>
      <c r="Q11" s="275">
        <v>51</v>
      </c>
      <c r="R11" s="273">
        <v>142</v>
      </c>
      <c r="S11" s="274">
        <v>143</v>
      </c>
      <c r="T11" s="275">
        <v>285</v>
      </c>
      <c r="U11" s="273"/>
      <c r="V11" s="274"/>
      <c r="W11" s="275"/>
      <c r="X11" s="276">
        <v>33</v>
      </c>
      <c r="Y11" s="277">
        <v>29.2</v>
      </c>
      <c r="Z11" s="278">
        <v>31.1</v>
      </c>
      <c r="AA11" s="273">
        <v>142</v>
      </c>
      <c r="AB11" s="274">
        <v>143</v>
      </c>
      <c r="AC11" s="275">
        <v>285</v>
      </c>
      <c r="AD11" s="273"/>
      <c r="AE11" s="274"/>
      <c r="AF11" s="275"/>
      <c r="AG11" s="273">
        <v>64</v>
      </c>
      <c r="AH11" s="274">
        <v>48</v>
      </c>
      <c r="AI11" s="275">
        <v>56</v>
      </c>
      <c r="AJ11" s="273">
        <v>1187</v>
      </c>
      <c r="AK11" s="274">
        <v>1302</v>
      </c>
      <c r="AL11" s="275">
        <v>2489</v>
      </c>
      <c r="AM11" s="273"/>
      <c r="AN11" s="274"/>
      <c r="AO11" s="275"/>
      <c r="AP11" s="273">
        <v>67</v>
      </c>
      <c r="AQ11" s="274">
        <v>52</v>
      </c>
      <c r="AR11" s="275">
        <v>59</v>
      </c>
      <c r="AS11" s="273">
        <v>1187</v>
      </c>
      <c r="AT11" s="274">
        <v>1302</v>
      </c>
      <c r="AU11" s="275">
        <v>2489</v>
      </c>
      <c r="AV11" s="273"/>
      <c r="AW11" s="274"/>
      <c r="AX11" s="275"/>
      <c r="AY11" s="276">
        <v>34.700000000000003</v>
      </c>
      <c r="AZ11" s="277">
        <v>32.1</v>
      </c>
      <c r="BA11" s="278">
        <v>33.299999999999997</v>
      </c>
      <c r="BB11" s="273">
        <v>1187</v>
      </c>
      <c r="BC11" s="274">
        <v>1302</v>
      </c>
      <c r="BD11" s="275">
        <v>2489</v>
      </c>
      <c r="BE11" s="273"/>
      <c r="BF11" s="274"/>
      <c r="BG11" s="275"/>
      <c r="BH11" s="273">
        <v>63</v>
      </c>
      <c r="BI11" s="274">
        <v>47</v>
      </c>
      <c r="BJ11" s="275">
        <v>55</v>
      </c>
      <c r="BK11" s="273">
        <v>1329</v>
      </c>
      <c r="BL11" s="274">
        <v>1445</v>
      </c>
      <c r="BM11" s="275">
        <v>2774</v>
      </c>
      <c r="BN11" s="273"/>
      <c r="BO11" s="274"/>
      <c r="BP11" s="275"/>
      <c r="BQ11" s="273">
        <v>66</v>
      </c>
      <c r="BR11" s="274">
        <v>51</v>
      </c>
      <c r="BS11" s="275">
        <v>58</v>
      </c>
      <c r="BT11" s="273">
        <v>1329</v>
      </c>
      <c r="BU11" s="274">
        <v>1445</v>
      </c>
      <c r="BV11" s="275">
        <v>2774</v>
      </c>
      <c r="BW11" s="273"/>
      <c r="BX11" s="274"/>
      <c r="BY11" s="275"/>
      <c r="BZ11" s="273">
        <v>34.5</v>
      </c>
      <c r="CA11" s="274">
        <v>31.8</v>
      </c>
      <c r="CB11" s="275">
        <v>33.1</v>
      </c>
      <c r="CC11" s="273">
        <v>1329</v>
      </c>
      <c r="CD11" s="274">
        <v>1445</v>
      </c>
      <c r="CE11" s="275">
        <v>2774</v>
      </c>
    </row>
    <row r="12" spans="1:83" x14ac:dyDescent="0.35">
      <c r="B12" t="s">
        <v>215</v>
      </c>
      <c r="C12" s="273"/>
      <c r="D12" s="274"/>
      <c r="E12" s="275"/>
      <c r="F12" s="273">
        <v>57</v>
      </c>
      <c r="G12" s="274">
        <v>38</v>
      </c>
      <c r="H12" s="275">
        <v>48</v>
      </c>
      <c r="I12" s="273">
        <v>4494</v>
      </c>
      <c r="J12" s="274">
        <v>4428</v>
      </c>
      <c r="K12" s="275">
        <v>8922</v>
      </c>
      <c r="L12" s="273"/>
      <c r="M12" s="274"/>
      <c r="N12" s="275"/>
      <c r="O12" s="273">
        <v>59</v>
      </c>
      <c r="P12" s="274">
        <v>41</v>
      </c>
      <c r="Q12" s="275">
        <v>50</v>
      </c>
      <c r="R12" s="273">
        <v>4494</v>
      </c>
      <c r="S12" s="274">
        <v>4428</v>
      </c>
      <c r="T12" s="275">
        <v>8922</v>
      </c>
      <c r="U12" s="273"/>
      <c r="V12" s="274"/>
      <c r="W12" s="275"/>
      <c r="X12" s="276">
        <v>33.200000000000003</v>
      </c>
      <c r="Y12" s="277">
        <v>30.6</v>
      </c>
      <c r="Z12" s="278">
        <v>31.9</v>
      </c>
      <c r="AA12" s="273">
        <v>4494</v>
      </c>
      <c r="AB12" s="274">
        <v>4428</v>
      </c>
      <c r="AC12" s="275">
        <v>8922</v>
      </c>
      <c r="AD12" s="273"/>
      <c r="AE12" s="274"/>
      <c r="AF12" s="275"/>
      <c r="AG12" s="273">
        <v>74</v>
      </c>
      <c r="AH12" s="274">
        <v>56</v>
      </c>
      <c r="AI12" s="275">
        <v>65</v>
      </c>
      <c r="AJ12" s="273">
        <v>12649</v>
      </c>
      <c r="AK12" s="274">
        <v>13146</v>
      </c>
      <c r="AL12" s="275">
        <v>25795</v>
      </c>
      <c r="AM12" s="273"/>
      <c r="AN12" s="274"/>
      <c r="AO12" s="275"/>
      <c r="AP12" s="273">
        <v>75</v>
      </c>
      <c r="AQ12" s="274">
        <v>58</v>
      </c>
      <c r="AR12" s="275">
        <v>67</v>
      </c>
      <c r="AS12" s="273">
        <v>12649</v>
      </c>
      <c r="AT12" s="274">
        <v>13146</v>
      </c>
      <c r="AU12" s="275">
        <v>25795</v>
      </c>
      <c r="AV12" s="273"/>
      <c r="AW12" s="274"/>
      <c r="AX12" s="275"/>
      <c r="AY12" s="276">
        <v>36.299999999999997</v>
      </c>
      <c r="AZ12" s="277">
        <v>33.6</v>
      </c>
      <c r="BA12" s="278">
        <v>34.9</v>
      </c>
      <c r="BB12" s="273">
        <v>12649</v>
      </c>
      <c r="BC12" s="274">
        <v>13146</v>
      </c>
      <c r="BD12" s="275">
        <v>25795</v>
      </c>
      <c r="BE12" s="273"/>
      <c r="BF12" s="274"/>
      <c r="BG12" s="275"/>
      <c r="BH12" s="273">
        <v>69</v>
      </c>
      <c r="BI12" s="274">
        <v>51</v>
      </c>
      <c r="BJ12" s="275">
        <v>60</v>
      </c>
      <c r="BK12" s="273">
        <v>17143</v>
      </c>
      <c r="BL12" s="274">
        <v>17574</v>
      </c>
      <c r="BM12" s="275">
        <v>34717</v>
      </c>
      <c r="BN12" s="273"/>
      <c r="BO12" s="274"/>
      <c r="BP12" s="275"/>
      <c r="BQ12" s="273">
        <v>71</v>
      </c>
      <c r="BR12" s="274">
        <v>54</v>
      </c>
      <c r="BS12" s="275">
        <v>62</v>
      </c>
      <c r="BT12" s="273">
        <v>17143</v>
      </c>
      <c r="BU12" s="274">
        <v>17574</v>
      </c>
      <c r="BV12" s="275">
        <v>34717</v>
      </c>
      <c r="BW12" s="273"/>
      <c r="BX12" s="274"/>
      <c r="BY12" s="275"/>
      <c r="BZ12" s="273">
        <v>35.5</v>
      </c>
      <c r="CA12" s="274">
        <v>32.9</v>
      </c>
      <c r="CB12" s="275">
        <v>34.200000000000003</v>
      </c>
      <c r="CC12" s="273">
        <v>17143</v>
      </c>
      <c r="CD12" s="274">
        <v>17574</v>
      </c>
      <c r="CE12" s="275">
        <v>34717</v>
      </c>
    </row>
    <row r="13" spans="1:83" x14ac:dyDescent="0.35">
      <c r="B13" t="s">
        <v>187</v>
      </c>
      <c r="C13" s="273"/>
      <c r="D13" s="274"/>
      <c r="E13" s="275"/>
      <c r="F13" s="273">
        <v>51</v>
      </c>
      <c r="G13" s="274">
        <v>34</v>
      </c>
      <c r="H13" s="275">
        <v>42</v>
      </c>
      <c r="I13" s="273">
        <v>5231</v>
      </c>
      <c r="J13" s="274">
        <v>5463</v>
      </c>
      <c r="K13" s="275">
        <v>10694</v>
      </c>
      <c r="L13" s="273"/>
      <c r="M13" s="274"/>
      <c r="N13" s="275"/>
      <c r="O13" s="273">
        <v>54</v>
      </c>
      <c r="P13" s="274">
        <v>37</v>
      </c>
      <c r="Q13" s="275">
        <v>45</v>
      </c>
      <c r="R13" s="273">
        <v>5231</v>
      </c>
      <c r="S13" s="274">
        <v>5463</v>
      </c>
      <c r="T13" s="275">
        <v>10694</v>
      </c>
      <c r="U13" s="273"/>
      <c r="V13" s="274"/>
      <c r="W13" s="275"/>
      <c r="X13" s="276">
        <v>32.299999999999997</v>
      </c>
      <c r="Y13" s="277">
        <v>29.3</v>
      </c>
      <c r="Z13" s="278">
        <v>30.8</v>
      </c>
      <c r="AA13" s="273">
        <v>5231</v>
      </c>
      <c r="AB13" s="274">
        <v>5463</v>
      </c>
      <c r="AC13" s="275">
        <v>10694</v>
      </c>
      <c r="AD13" s="273"/>
      <c r="AE13" s="274"/>
      <c r="AF13" s="275"/>
      <c r="AG13" s="273">
        <v>62</v>
      </c>
      <c r="AH13" s="274">
        <v>46</v>
      </c>
      <c r="AI13" s="275">
        <v>54</v>
      </c>
      <c r="AJ13" s="273">
        <v>24532</v>
      </c>
      <c r="AK13" s="274">
        <v>25947</v>
      </c>
      <c r="AL13" s="275">
        <v>50479</v>
      </c>
      <c r="AM13" s="273"/>
      <c r="AN13" s="274"/>
      <c r="AO13" s="275"/>
      <c r="AP13" s="273">
        <v>64</v>
      </c>
      <c r="AQ13" s="274">
        <v>49</v>
      </c>
      <c r="AR13" s="275">
        <v>56</v>
      </c>
      <c r="AS13" s="273">
        <v>24532</v>
      </c>
      <c r="AT13" s="274">
        <v>25947</v>
      </c>
      <c r="AU13" s="275">
        <v>50479</v>
      </c>
      <c r="AV13" s="273"/>
      <c r="AW13" s="274"/>
      <c r="AX13" s="275"/>
      <c r="AY13" s="276">
        <v>34.700000000000003</v>
      </c>
      <c r="AZ13" s="277">
        <v>32.1</v>
      </c>
      <c r="BA13" s="278">
        <v>33.4</v>
      </c>
      <c r="BB13" s="273">
        <v>24532</v>
      </c>
      <c r="BC13" s="274">
        <v>25947</v>
      </c>
      <c r="BD13" s="275">
        <v>50479</v>
      </c>
      <c r="BE13" s="273"/>
      <c r="BF13" s="274"/>
      <c r="BG13" s="275"/>
      <c r="BH13" s="273">
        <v>60</v>
      </c>
      <c r="BI13" s="274">
        <v>44</v>
      </c>
      <c r="BJ13" s="275">
        <v>52</v>
      </c>
      <c r="BK13" s="273">
        <v>29763</v>
      </c>
      <c r="BL13" s="274">
        <v>31410</v>
      </c>
      <c r="BM13" s="275">
        <v>61173</v>
      </c>
      <c r="BN13" s="273"/>
      <c r="BO13" s="274"/>
      <c r="BP13" s="275"/>
      <c r="BQ13" s="273">
        <v>62</v>
      </c>
      <c r="BR13" s="274">
        <v>47</v>
      </c>
      <c r="BS13" s="275">
        <v>54</v>
      </c>
      <c r="BT13" s="273">
        <v>29763</v>
      </c>
      <c r="BU13" s="274">
        <v>31410</v>
      </c>
      <c r="BV13" s="275">
        <v>61173</v>
      </c>
      <c r="BW13" s="273"/>
      <c r="BX13" s="274"/>
      <c r="BY13" s="275"/>
      <c r="BZ13" s="273">
        <v>34.299999999999997</v>
      </c>
      <c r="CA13" s="274">
        <v>31.7</v>
      </c>
      <c r="CB13" s="275">
        <v>32.9</v>
      </c>
      <c r="CC13" s="273">
        <v>29763</v>
      </c>
      <c r="CD13" s="274">
        <v>31410</v>
      </c>
      <c r="CE13" s="275">
        <v>61173</v>
      </c>
    </row>
    <row r="14" spans="1:83" x14ac:dyDescent="0.35">
      <c r="B14" t="s">
        <v>213</v>
      </c>
      <c r="C14" s="273"/>
      <c r="D14" s="274"/>
      <c r="E14" s="275"/>
      <c r="F14" s="273">
        <v>49</v>
      </c>
      <c r="G14" s="274">
        <v>32</v>
      </c>
      <c r="H14" s="275">
        <v>40</v>
      </c>
      <c r="I14" s="273">
        <v>36263</v>
      </c>
      <c r="J14" s="274">
        <v>38199</v>
      </c>
      <c r="K14" s="275">
        <v>74462</v>
      </c>
      <c r="L14" s="273"/>
      <c r="M14" s="274"/>
      <c r="N14" s="275"/>
      <c r="O14" s="273">
        <v>51</v>
      </c>
      <c r="P14" s="274">
        <v>34</v>
      </c>
      <c r="Q14" s="275">
        <v>43</v>
      </c>
      <c r="R14" s="273">
        <v>36263</v>
      </c>
      <c r="S14" s="274">
        <v>38199</v>
      </c>
      <c r="T14" s="275">
        <v>74462</v>
      </c>
      <c r="U14" s="273"/>
      <c r="V14" s="274"/>
      <c r="W14" s="275"/>
      <c r="X14" s="276">
        <v>31.9</v>
      </c>
      <c r="Y14" s="277">
        <v>29.3</v>
      </c>
      <c r="Z14" s="278">
        <v>30.6</v>
      </c>
      <c r="AA14" s="273">
        <v>36263</v>
      </c>
      <c r="AB14" s="274">
        <v>38199</v>
      </c>
      <c r="AC14" s="275">
        <v>74462</v>
      </c>
      <c r="AD14" s="273"/>
      <c r="AE14" s="274"/>
      <c r="AF14" s="275"/>
      <c r="AG14" s="273">
        <v>72</v>
      </c>
      <c r="AH14" s="274">
        <v>55</v>
      </c>
      <c r="AI14" s="275">
        <v>63</v>
      </c>
      <c r="AJ14" s="273">
        <v>183207</v>
      </c>
      <c r="AK14" s="274">
        <v>192656</v>
      </c>
      <c r="AL14" s="275">
        <v>375863</v>
      </c>
      <c r="AM14" s="273"/>
      <c r="AN14" s="274"/>
      <c r="AO14" s="275"/>
      <c r="AP14" s="273">
        <v>74</v>
      </c>
      <c r="AQ14" s="274">
        <v>57</v>
      </c>
      <c r="AR14" s="275">
        <v>65</v>
      </c>
      <c r="AS14" s="273">
        <v>183207</v>
      </c>
      <c r="AT14" s="274">
        <v>192656</v>
      </c>
      <c r="AU14" s="275">
        <v>375863</v>
      </c>
      <c r="AV14" s="273"/>
      <c r="AW14" s="274"/>
      <c r="AX14" s="275"/>
      <c r="AY14" s="276">
        <v>36.1</v>
      </c>
      <c r="AZ14" s="277">
        <v>33.6</v>
      </c>
      <c r="BA14" s="278">
        <v>34.799999999999997</v>
      </c>
      <c r="BB14" s="273">
        <v>183207</v>
      </c>
      <c r="BC14" s="274">
        <v>192656</v>
      </c>
      <c r="BD14" s="275">
        <v>375863</v>
      </c>
      <c r="BE14" s="273"/>
      <c r="BF14" s="274"/>
      <c r="BG14" s="275"/>
      <c r="BH14" s="273">
        <v>68</v>
      </c>
      <c r="BI14" s="274">
        <v>51</v>
      </c>
      <c r="BJ14" s="275">
        <v>60</v>
      </c>
      <c r="BK14" s="273">
        <v>219470</v>
      </c>
      <c r="BL14" s="274">
        <v>230855</v>
      </c>
      <c r="BM14" s="275">
        <v>450325</v>
      </c>
      <c r="BN14" s="273"/>
      <c r="BO14" s="274"/>
      <c r="BP14" s="275"/>
      <c r="BQ14" s="273">
        <v>70</v>
      </c>
      <c r="BR14" s="274">
        <v>53</v>
      </c>
      <c r="BS14" s="275">
        <v>62</v>
      </c>
      <c r="BT14" s="273">
        <v>219470</v>
      </c>
      <c r="BU14" s="274">
        <v>230855</v>
      </c>
      <c r="BV14" s="275">
        <v>450325</v>
      </c>
      <c r="BW14" s="273"/>
      <c r="BX14" s="274"/>
      <c r="BY14" s="275"/>
      <c r="BZ14" s="273">
        <v>35.4</v>
      </c>
      <c r="CA14" s="274">
        <v>32.9</v>
      </c>
      <c r="CB14" s="275">
        <v>34.1</v>
      </c>
      <c r="CC14" s="273">
        <v>219470</v>
      </c>
      <c r="CD14" s="274">
        <v>230855</v>
      </c>
      <c r="CE14" s="275">
        <v>450325</v>
      </c>
    </row>
    <row r="15" spans="1:83" x14ac:dyDescent="0.35">
      <c r="B15" t="s">
        <v>539</v>
      </c>
      <c r="C15" s="273"/>
      <c r="D15" s="274"/>
      <c r="E15" s="275"/>
      <c r="F15" s="273">
        <v>51</v>
      </c>
      <c r="G15" s="274">
        <v>33</v>
      </c>
      <c r="H15" s="275">
        <v>42</v>
      </c>
      <c r="I15" s="273">
        <v>55217</v>
      </c>
      <c r="J15" s="274">
        <v>57480</v>
      </c>
      <c r="K15" s="275">
        <v>112697</v>
      </c>
      <c r="L15" s="273"/>
      <c r="M15" s="274"/>
      <c r="N15" s="275"/>
      <c r="O15" s="273">
        <v>53</v>
      </c>
      <c r="P15" s="274">
        <v>36</v>
      </c>
      <c r="Q15" s="275">
        <v>45</v>
      </c>
      <c r="R15" s="273">
        <v>55217</v>
      </c>
      <c r="S15" s="274">
        <v>57480</v>
      </c>
      <c r="T15" s="275">
        <v>112697</v>
      </c>
      <c r="U15" s="273"/>
      <c r="V15" s="274"/>
      <c r="W15" s="275"/>
      <c r="X15" s="276">
        <v>32.200000000000003</v>
      </c>
      <c r="Y15" s="277">
        <v>29.5</v>
      </c>
      <c r="Z15" s="278">
        <v>30.8</v>
      </c>
      <c r="AA15" s="273">
        <v>55217</v>
      </c>
      <c r="AB15" s="274">
        <v>57480</v>
      </c>
      <c r="AC15" s="275">
        <v>112697</v>
      </c>
      <c r="AD15" s="273"/>
      <c r="AE15" s="274"/>
      <c r="AF15" s="275"/>
      <c r="AG15" s="273">
        <v>70</v>
      </c>
      <c r="AH15" s="274">
        <v>53</v>
      </c>
      <c r="AI15" s="275">
        <v>61</v>
      </c>
      <c r="AJ15" s="273">
        <v>257753</v>
      </c>
      <c r="AK15" s="274">
        <v>270881</v>
      </c>
      <c r="AL15" s="275">
        <v>528634</v>
      </c>
      <c r="AM15" s="273"/>
      <c r="AN15" s="274"/>
      <c r="AO15" s="275"/>
      <c r="AP15" s="273">
        <v>72</v>
      </c>
      <c r="AQ15" s="274">
        <v>56</v>
      </c>
      <c r="AR15" s="275">
        <v>64</v>
      </c>
      <c r="AS15" s="273">
        <v>257753</v>
      </c>
      <c r="AT15" s="274">
        <v>270881</v>
      </c>
      <c r="AU15" s="275">
        <v>528634</v>
      </c>
      <c r="AV15" s="273"/>
      <c r="AW15" s="274"/>
      <c r="AX15" s="275"/>
      <c r="AY15" s="276">
        <v>35.700000000000003</v>
      </c>
      <c r="AZ15" s="277">
        <v>33.200000000000003</v>
      </c>
      <c r="BA15" s="278">
        <v>34.4</v>
      </c>
      <c r="BB15" s="273">
        <v>257753</v>
      </c>
      <c r="BC15" s="274">
        <v>270881</v>
      </c>
      <c r="BD15" s="275">
        <v>528634</v>
      </c>
      <c r="BE15" s="273"/>
      <c r="BF15" s="274"/>
      <c r="BG15" s="275"/>
      <c r="BH15" s="273">
        <v>67</v>
      </c>
      <c r="BI15" s="274">
        <v>50</v>
      </c>
      <c r="BJ15" s="275">
        <v>58</v>
      </c>
      <c r="BK15" s="273">
        <v>312970</v>
      </c>
      <c r="BL15" s="274">
        <v>328361</v>
      </c>
      <c r="BM15" s="275">
        <v>641331</v>
      </c>
      <c r="BN15" s="273"/>
      <c r="BO15" s="274"/>
      <c r="BP15" s="275"/>
      <c r="BQ15" s="273">
        <v>69</v>
      </c>
      <c r="BR15" s="274">
        <v>52</v>
      </c>
      <c r="BS15" s="275">
        <v>60</v>
      </c>
      <c r="BT15" s="273">
        <v>312970</v>
      </c>
      <c r="BU15" s="274">
        <v>328361</v>
      </c>
      <c r="BV15" s="275">
        <v>641331</v>
      </c>
      <c r="BW15" s="273"/>
      <c r="BX15" s="274"/>
      <c r="BY15" s="275"/>
      <c r="BZ15" s="273">
        <v>35.1</v>
      </c>
      <c r="CA15" s="274">
        <v>32.6</v>
      </c>
      <c r="CB15" s="275">
        <v>33.799999999999997</v>
      </c>
      <c r="CC15" s="273">
        <v>312970</v>
      </c>
      <c r="CD15" s="274">
        <v>328361</v>
      </c>
      <c r="CE15" s="275">
        <v>641331</v>
      </c>
    </row>
    <row r="16" spans="1:83" x14ac:dyDescent="0.35">
      <c r="A16" t="s">
        <v>530</v>
      </c>
      <c r="B16" t="s">
        <v>531</v>
      </c>
      <c r="C16" s="273"/>
      <c r="D16" s="274"/>
      <c r="E16" s="275"/>
      <c r="F16" s="273">
        <v>61</v>
      </c>
      <c r="G16" s="274">
        <v>42</v>
      </c>
      <c r="H16" s="275">
        <v>51</v>
      </c>
      <c r="I16" s="273">
        <v>3201</v>
      </c>
      <c r="J16" s="274">
        <v>3344</v>
      </c>
      <c r="K16" s="275">
        <v>6545</v>
      </c>
      <c r="L16" s="273"/>
      <c r="M16" s="274"/>
      <c r="N16" s="275"/>
      <c r="O16" s="273">
        <v>63</v>
      </c>
      <c r="P16" s="274">
        <v>46</v>
      </c>
      <c r="Q16" s="275">
        <v>54</v>
      </c>
      <c r="R16" s="273">
        <v>3201</v>
      </c>
      <c r="S16" s="274">
        <v>3344</v>
      </c>
      <c r="T16" s="275">
        <v>6545</v>
      </c>
      <c r="U16" s="273"/>
      <c r="V16" s="274"/>
      <c r="W16" s="275"/>
      <c r="X16" s="276">
        <v>33.4</v>
      </c>
      <c r="Y16" s="277">
        <v>30.5</v>
      </c>
      <c r="Z16" s="278">
        <v>31.9</v>
      </c>
      <c r="AA16" s="273">
        <v>3201</v>
      </c>
      <c r="AB16" s="274">
        <v>3344</v>
      </c>
      <c r="AC16" s="275">
        <v>6545</v>
      </c>
      <c r="AD16" s="273"/>
      <c r="AE16" s="274"/>
      <c r="AF16" s="275"/>
      <c r="AG16" s="273">
        <v>68</v>
      </c>
      <c r="AH16" s="274">
        <v>51</v>
      </c>
      <c r="AI16" s="275">
        <v>59</v>
      </c>
      <c r="AJ16" s="273">
        <v>7363</v>
      </c>
      <c r="AK16" s="274">
        <v>7639</v>
      </c>
      <c r="AL16" s="275">
        <v>15002</v>
      </c>
      <c r="AM16" s="273"/>
      <c r="AN16" s="274"/>
      <c r="AO16" s="275"/>
      <c r="AP16" s="273">
        <v>71</v>
      </c>
      <c r="AQ16" s="274">
        <v>55</v>
      </c>
      <c r="AR16" s="275">
        <v>63</v>
      </c>
      <c r="AS16" s="273">
        <v>7363</v>
      </c>
      <c r="AT16" s="274">
        <v>7639</v>
      </c>
      <c r="AU16" s="275">
        <v>15002</v>
      </c>
      <c r="AV16" s="273"/>
      <c r="AW16" s="274"/>
      <c r="AX16" s="275"/>
      <c r="AY16" s="276">
        <v>34.799999999999997</v>
      </c>
      <c r="AZ16" s="277">
        <v>32.200000000000003</v>
      </c>
      <c r="BA16" s="278">
        <v>33.5</v>
      </c>
      <c r="BB16" s="273">
        <v>7363</v>
      </c>
      <c r="BC16" s="274">
        <v>7639</v>
      </c>
      <c r="BD16" s="275">
        <v>15002</v>
      </c>
      <c r="BE16" s="273"/>
      <c r="BF16" s="274"/>
      <c r="BG16" s="275"/>
      <c r="BH16" s="273">
        <v>66</v>
      </c>
      <c r="BI16" s="274">
        <v>48</v>
      </c>
      <c r="BJ16" s="275">
        <v>57</v>
      </c>
      <c r="BK16" s="273">
        <v>10564</v>
      </c>
      <c r="BL16" s="274">
        <v>10983</v>
      </c>
      <c r="BM16" s="275">
        <v>21547</v>
      </c>
      <c r="BN16" s="273"/>
      <c r="BO16" s="274"/>
      <c r="BP16" s="275"/>
      <c r="BQ16" s="273">
        <v>68</v>
      </c>
      <c r="BR16" s="274">
        <v>52</v>
      </c>
      <c r="BS16" s="275">
        <v>60</v>
      </c>
      <c r="BT16" s="273">
        <v>10564</v>
      </c>
      <c r="BU16" s="274">
        <v>10983</v>
      </c>
      <c r="BV16" s="275">
        <v>21547</v>
      </c>
      <c r="BW16" s="273"/>
      <c r="BX16" s="274"/>
      <c r="BY16" s="275"/>
      <c r="BZ16" s="273">
        <v>34.4</v>
      </c>
      <c r="CA16" s="274">
        <v>31.6</v>
      </c>
      <c r="CB16" s="275">
        <v>33</v>
      </c>
      <c r="CC16" s="273">
        <v>10564</v>
      </c>
      <c r="CD16" s="274">
        <v>10983</v>
      </c>
      <c r="CE16" s="275">
        <v>21547</v>
      </c>
    </row>
    <row r="17" spans="2:83" x14ac:dyDescent="0.35">
      <c r="B17" t="s">
        <v>173</v>
      </c>
      <c r="C17" s="273"/>
      <c r="D17" s="274"/>
      <c r="E17" s="275"/>
      <c r="F17" s="273">
        <v>54</v>
      </c>
      <c r="G17" s="274">
        <v>39</v>
      </c>
      <c r="H17" s="275">
        <v>47</v>
      </c>
      <c r="I17" s="273">
        <v>657</v>
      </c>
      <c r="J17" s="274">
        <v>705</v>
      </c>
      <c r="K17" s="275">
        <v>1362</v>
      </c>
      <c r="L17" s="273"/>
      <c r="M17" s="274"/>
      <c r="N17" s="275"/>
      <c r="O17" s="273">
        <v>58</v>
      </c>
      <c r="P17" s="274">
        <v>44</v>
      </c>
      <c r="Q17" s="275">
        <v>50</v>
      </c>
      <c r="R17" s="273">
        <v>657</v>
      </c>
      <c r="S17" s="274">
        <v>705</v>
      </c>
      <c r="T17" s="275">
        <v>1362</v>
      </c>
      <c r="U17" s="273"/>
      <c r="V17" s="274"/>
      <c r="W17" s="275"/>
      <c r="X17" s="276">
        <v>32.6</v>
      </c>
      <c r="Y17" s="277">
        <v>29.8</v>
      </c>
      <c r="Z17" s="278">
        <v>31.2</v>
      </c>
      <c r="AA17" s="273">
        <v>657</v>
      </c>
      <c r="AB17" s="274">
        <v>705</v>
      </c>
      <c r="AC17" s="275">
        <v>1362</v>
      </c>
      <c r="AD17" s="273"/>
      <c r="AE17" s="274"/>
      <c r="AF17" s="275"/>
      <c r="AG17" s="273">
        <v>66</v>
      </c>
      <c r="AH17" s="274">
        <v>48</v>
      </c>
      <c r="AI17" s="275">
        <v>57</v>
      </c>
      <c r="AJ17" s="273">
        <v>4515</v>
      </c>
      <c r="AK17" s="274">
        <v>4676</v>
      </c>
      <c r="AL17" s="275">
        <v>9191</v>
      </c>
      <c r="AM17" s="273"/>
      <c r="AN17" s="274"/>
      <c r="AO17" s="275"/>
      <c r="AP17" s="273">
        <v>69</v>
      </c>
      <c r="AQ17" s="274">
        <v>53</v>
      </c>
      <c r="AR17" s="275">
        <v>61</v>
      </c>
      <c r="AS17" s="273">
        <v>4515</v>
      </c>
      <c r="AT17" s="274">
        <v>4676</v>
      </c>
      <c r="AU17" s="275">
        <v>9191</v>
      </c>
      <c r="AV17" s="273"/>
      <c r="AW17" s="274"/>
      <c r="AX17" s="275"/>
      <c r="AY17" s="276">
        <v>34.6</v>
      </c>
      <c r="AZ17" s="277">
        <v>31.8</v>
      </c>
      <c r="BA17" s="278">
        <v>33.200000000000003</v>
      </c>
      <c r="BB17" s="273">
        <v>4515</v>
      </c>
      <c r="BC17" s="274">
        <v>4676</v>
      </c>
      <c r="BD17" s="275">
        <v>9191</v>
      </c>
      <c r="BE17" s="273"/>
      <c r="BF17" s="274"/>
      <c r="BG17" s="275"/>
      <c r="BH17" s="273">
        <v>64</v>
      </c>
      <c r="BI17" s="274">
        <v>47</v>
      </c>
      <c r="BJ17" s="275">
        <v>56</v>
      </c>
      <c r="BK17" s="273">
        <v>5172</v>
      </c>
      <c r="BL17" s="274">
        <v>5381</v>
      </c>
      <c r="BM17" s="275">
        <v>10553</v>
      </c>
      <c r="BN17" s="273"/>
      <c r="BO17" s="274"/>
      <c r="BP17" s="275"/>
      <c r="BQ17" s="273">
        <v>67</v>
      </c>
      <c r="BR17" s="274">
        <v>52</v>
      </c>
      <c r="BS17" s="275">
        <v>59</v>
      </c>
      <c r="BT17" s="273">
        <v>5172</v>
      </c>
      <c r="BU17" s="274">
        <v>5381</v>
      </c>
      <c r="BV17" s="275">
        <v>10553</v>
      </c>
      <c r="BW17" s="273"/>
      <c r="BX17" s="274"/>
      <c r="BY17" s="275"/>
      <c r="BZ17" s="273">
        <v>34.299999999999997</v>
      </c>
      <c r="CA17" s="274">
        <v>31.5</v>
      </c>
      <c r="CB17" s="275">
        <v>32.9</v>
      </c>
      <c r="CC17" s="273">
        <v>5172</v>
      </c>
      <c r="CD17" s="274">
        <v>5381</v>
      </c>
      <c r="CE17" s="275">
        <v>10553</v>
      </c>
    </row>
    <row r="18" spans="2:83" x14ac:dyDescent="0.35">
      <c r="B18" t="s">
        <v>174</v>
      </c>
      <c r="C18" s="273"/>
      <c r="D18" s="274"/>
      <c r="E18" s="275"/>
      <c r="F18" s="273">
        <v>59</v>
      </c>
      <c r="G18" s="274">
        <v>38</v>
      </c>
      <c r="H18" s="275">
        <v>48</v>
      </c>
      <c r="I18" s="273">
        <v>711</v>
      </c>
      <c r="J18" s="274">
        <v>740</v>
      </c>
      <c r="K18" s="275">
        <v>1451</v>
      </c>
      <c r="L18" s="273"/>
      <c r="M18" s="274"/>
      <c r="N18" s="275"/>
      <c r="O18" s="273">
        <v>61</v>
      </c>
      <c r="P18" s="274">
        <v>41</v>
      </c>
      <c r="Q18" s="275">
        <v>51</v>
      </c>
      <c r="R18" s="273">
        <v>711</v>
      </c>
      <c r="S18" s="274">
        <v>740</v>
      </c>
      <c r="T18" s="275">
        <v>1451</v>
      </c>
      <c r="U18" s="273"/>
      <c r="V18" s="274"/>
      <c r="W18" s="275"/>
      <c r="X18" s="276">
        <v>33.4</v>
      </c>
      <c r="Y18" s="277">
        <v>30.4</v>
      </c>
      <c r="Z18" s="278">
        <v>31.9</v>
      </c>
      <c r="AA18" s="273">
        <v>711</v>
      </c>
      <c r="AB18" s="274">
        <v>740</v>
      </c>
      <c r="AC18" s="275">
        <v>1451</v>
      </c>
      <c r="AD18" s="273"/>
      <c r="AE18" s="274"/>
      <c r="AF18" s="275"/>
      <c r="AG18" s="273">
        <v>66</v>
      </c>
      <c r="AH18" s="274">
        <v>50</v>
      </c>
      <c r="AI18" s="275">
        <v>58</v>
      </c>
      <c r="AJ18" s="273">
        <v>1352</v>
      </c>
      <c r="AK18" s="274">
        <v>1508</v>
      </c>
      <c r="AL18" s="275">
        <v>2860</v>
      </c>
      <c r="AM18" s="273"/>
      <c r="AN18" s="274"/>
      <c r="AO18" s="275"/>
      <c r="AP18" s="273">
        <v>69</v>
      </c>
      <c r="AQ18" s="274">
        <v>53</v>
      </c>
      <c r="AR18" s="275">
        <v>60</v>
      </c>
      <c r="AS18" s="273">
        <v>1352</v>
      </c>
      <c r="AT18" s="274">
        <v>1508</v>
      </c>
      <c r="AU18" s="275">
        <v>2860</v>
      </c>
      <c r="AV18" s="273"/>
      <c r="AW18" s="274"/>
      <c r="AX18" s="275"/>
      <c r="AY18" s="276">
        <v>34.5</v>
      </c>
      <c r="AZ18" s="277">
        <v>32</v>
      </c>
      <c r="BA18" s="278">
        <v>33.200000000000003</v>
      </c>
      <c r="BB18" s="273">
        <v>1352</v>
      </c>
      <c r="BC18" s="274">
        <v>1508</v>
      </c>
      <c r="BD18" s="275">
        <v>2860</v>
      </c>
      <c r="BE18" s="273"/>
      <c r="BF18" s="274"/>
      <c r="BG18" s="275"/>
      <c r="BH18" s="273">
        <v>64</v>
      </c>
      <c r="BI18" s="274">
        <v>46</v>
      </c>
      <c r="BJ18" s="275">
        <v>55</v>
      </c>
      <c r="BK18" s="273">
        <v>2063</v>
      </c>
      <c r="BL18" s="274">
        <v>2248</v>
      </c>
      <c r="BM18" s="275">
        <v>4311</v>
      </c>
      <c r="BN18" s="273"/>
      <c r="BO18" s="274"/>
      <c r="BP18" s="275"/>
      <c r="BQ18" s="273">
        <v>66</v>
      </c>
      <c r="BR18" s="274">
        <v>49</v>
      </c>
      <c r="BS18" s="275">
        <v>57</v>
      </c>
      <c r="BT18" s="273">
        <v>2063</v>
      </c>
      <c r="BU18" s="274">
        <v>2248</v>
      </c>
      <c r="BV18" s="275">
        <v>4311</v>
      </c>
      <c r="BW18" s="273"/>
      <c r="BX18" s="274"/>
      <c r="BY18" s="275"/>
      <c r="BZ18" s="273">
        <v>34.1</v>
      </c>
      <c r="CA18" s="274">
        <v>31.5</v>
      </c>
      <c r="CB18" s="275">
        <v>32.799999999999997</v>
      </c>
      <c r="CC18" s="273">
        <v>2063</v>
      </c>
      <c r="CD18" s="274">
        <v>2248</v>
      </c>
      <c r="CE18" s="275">
        <v>4311</v>
      </c>
    </row>
    <row r="19" spans="2:83" x14ac:dyDescent="0.35">
      <c r="B19" t="s">
        <v>222</v>
      </c>
      <c r="C19" s="273"/>
      <c r="D19" s="274"/>
      <c r="E19" s="275"/>
      <c r="F19" s="273">
        <v>53</v>
      </c>
      <c r="G19" s="274">
        <v>34</v>
      </c>
      <c r="H19" s="275">
        <v>43</v>
      </c>
      <c r="I19" s="273">
        <v>1124</v>
      </c>
      <c r="J19" s="274">
        <v>1242</v>
      </c>
      <c r="K19" s="275">
        <v>2366</v>
      </c>
      <c r="L19" s="273"/>
      <c r="M19" s="274"/>
      <c r="N19" s="275"/>
      <c r="O19" s="273">
        <v>56</v>
      </c>
      <c r="P19" s="274">
        <v>37</v>
      </c>
      <c r="Q19" s="275">
        <v>46</v>
      </c>
      <c r="R19" s="273">
        <v>1124</v>
      </c>
      <c r="S19" s="274">
        <v>1242</v>
      </c>
      <c r="T19" s="275">
        <v>2366</v>
      </c>
      <c r="U19" s="273"/>
      <c r="V19" s="274"/>
      <c r="W19" s="275"/>
      <c r="X19" s="276">
        <v>32.1</v>
      </c>
      <c r="Y19" s="277">
        <v>28.8</v>
      </c>
      <c r="Z19" s="278">
        <v>30.4</v>
      </c>
      <c r="AA19" s="273">
        <v>1124</v>
      </c>
      <c r="AB19" s="274">
        <v>1242</v>
      </c>
      <c r="AC19" s="275">
        <v>2366</v>
      </c>
      <c r="AD19" s="273"/>
      <c r="AE19" s="274"/>
      <c r="AF19" s="275"/>
      <c r="AG19" s="273">
        <v>58</v>
      </c>
      <c r="AH19" s="274">
        <v>43</v>
      </c>
      <c r="AI19" s="275">
        <v>50</v>
      </c>
      <c r="AJ19" s="273">
        <v>3717</v>
      </c>
      <c r="AK19" s="274">
        <v>3975</v>
      </c>
      <c r="AL19" s="275">
        <v>7692</v>
      </c>
      <c r="AM19" s="273"/>
      <c r="AN19" s="274"/>
      <c r="AO19" s="275"/>
      <c r="AP19" s="273">
        <v>61</v>
      </c>
      <c r="AQ19" s="274">
        <v>46</v>
      </c>
      <c r="AR19" s="275">
        <v>53</v>
      </c>
      <c r="AS19" s="273">
        <v>3717</v>
      </c>
      <c r="AT19" s="274">
        <v>3975</v>
      </c>
      <c r="AU19" s="275">
        <v>7692</v>
      </c>
      <c r="AV19" s="273"/>
      <c r="AW19" s="274"/>
      <c r="AX19" s="275"/>
      <c r="AY19" s="276">
        <v>33.299999999999997</v>
      </c>
      <c r="AZ19" s="277">
        <v>30.8</v>
      </c>
      <c r="BA19" s="278">
        <v>32</v>
      </c>
      <c r="BB19" s="273">
        <v>3717</v>
      </c>
      <c r="BC19" s="274">
        <v>3975</v>
      </c>
      <c r="BD19" s="275">
        <v>7692</v>
      </c>
      <c r="BE19" s="273"/>
      <c r="BF19" s="274"/>
      <c r="BG19" s="275"/>
      <c r="BH19" s="273">
        <v>57</v>
      </c>
      <c r="BI19" s="274">
        <v>41</v>
      </c>
      <c r="BJ19" s="275">
        <v>48</v>
      </c>
      <c r="BK19" s="273">
        <v>4841</v>
      </c>
      <c r="BL19" s="274">
        <v>5217</v>
      </c>
      <c r="BM19" s="275">
        <v>10058</v>
      </c>
      <c r="BN19" s="273"/>
      <c r="BO19" s="274"/>
      <c r="BP19" s="275"/>
      <c r="BQ19" s="273">
        <v>60</v>
      </c>
      <c r="BR19" s="274">
        <v>44</v>
      </c>
      <c r="BS19" s="275">
        <v>51</v>
      </c>
      <c r="BT19" s="273">
        <v>4841</v>
      </c>
      <c r="BU19" s="274">
        <v>5217</v>
      </c>
      <c r="BV19" s="275">
        <v>10058</v>
      </c>
      <c r="BW19" s="273"/>
      <c r="BX19" s="274"/>
      <c r="BY19" s="275"/>
      <c r="BZ19" s="273">
        <v>33</v>
      </c>
      <c r="CA19" s="274">
        <v>30.3</v>
      </c>
      <c r="CB19" s="275">
        <v>31.6</v>
      </c>
      <c r="CC19" s="273">
        <v>4841</v>
      </c>
      <c r="CD19" s="274">
        <v>5217</v>
      </c>
      <c r="CE19" s="275">
        <v>10058</v>
      </c>
    </row>
    <row r="20" spans="2:83" x14ac:dyDescent="0.35">
      <c r="B20" t="s">
        <v>172</v>
      </c>
      <c r="C20" s="273"/>
      <c r="D20" s="274"/>
      <c r="E20" s="275"/>
      <c r="F20" s="273">
        <v>59</v>
      </c>
      <c r="G20" s="274">
        <v>38</v>
      </c>
      <c r="H20" s="275">
        <v>49</v>
      </c>
      <c r="I20" s="273">
        <v>1476</v>
      </c>
      <c r="J20" s="274">
        <v>1443</v>
      </c>
      <c r="K20" s="275">
        <v>2919</v>
      </c>
      <c r="L20" s="273"/>
      <c r="M20" s="274"/>
      <c r="N20" s="275"/>
      <c r="O20" s="273">
        <v>61</v>
      </c>
      <c r="P20" s="274">
        <v>41</v>
      </c>
      <c r="Q20" s="275">
        <v>51</v>
      </c>
      <c r="R20" s="273">
        <v>1476</v>
      </c>
      <c r="S20" s="274">
        <v>1443</v>
      </c>
      <c r="T20" s="275">
        <v>2919</v>
      </c>
      <c r="U20" s="273"/>
      <c r="V20" s="274"/>
      <c r="W20" s="275"/>
      <c r="X20" s="276">
        <v>33.4</v>
      </c>
      <c r="Y20" s="277">
        <v>30.5</v>
      </c>
      <c r="Z20" s="278">
        <v>32</v>
      </c>
      <c r="AA20" s="273">
        <v>1476</v>
      </c>
      <c r="AB20" s="274">
        <v>1443</v>
      </c>
      <c r="AC20" s="275">
        <v>2919</v>
      </c>
      <c r="AD20" s="273"/>
      <c r="AE20" s="274"/>
      <c r="AF20" s="275"/>
      <c r="AG20" s="273">
        <v>73</v>
      </c>
      <c r="AH20" s="274">
        <v>56</v>
      </c>
      <c r="AI20" s="275">
        <v>64</v>
      </c>
      <c r="AJ20" s="273">
        <v>4750</v>
      </c>
      <c r="AK20" s="274">
        <v>4856</v>
      </c>
      <c r="AL20" s="275">
        <v>9606</v>
      </c>
      <c r="AM20" s="273"/>
      <c r="AN20" s="274"/>
      <c r="AO20" s="275"/>
      <c r="AP20" s="273">
        <v>75</v>
      </c>
      <c r="AQ20" s="274">
        <v>59</v>
      </c>
      <c r="AR20" s="275">
        <v>66</v>
      </c>
      <c r="AS20" s="273">
        <v>4750</v>
      </c>
      <c r="AT20" s="274">
        <v>4856</v>
      </c>
      <c r="AU20" s="275">
        <v>9606</v>
      </c>
      <c r="AV20" s="273"/>
      <c r="AW20" s="274"/>
      <c r="AX20" s="275"/>
      <c r="AY20" s="276">
        <v>36.299999999999997</v>
      </c>
      <c r="AZ20" s="277">
        <v>33.5</v>
      </c>
      <c r="BA20" s="278">
        <v>34.9</v>
      </c>
      <c r="BB20" s="273">
        <v>4750</v>
      </c>
      <c r="BC20" s="274">
        <v>4856</v>
      </c>
      <c r="BD20" s="275">
        <v>9606</v>
      </c>
      <c r="BE20" s="273"/>
      <c r="BF20" s="274"/>
      <c r="BG20" s="275"/>
      <c r="BH20" s="273">
        <v>70</v>
      </c>
      <c r="BI20" s="274">
        <v>52</v>
      </c>
      <c r="BJ20" s="275">
        <v>61</v>
      </c>
      <c r="BK20" s="273">
        <v>6226</v>
      </c>
      <c r="BL20" s="274">
        <v>6299</v>
      </c>
      <c r="BM20" s="275">
        <v>12525</v>
      </c>
      <c r="BN20" s="273"/>
      <c r="BO20" s="274"/>
      <c r="BP20" s="275"/>
      <c r="BQ20" s="273">
        <v>71</v>
      </c>
      <c r="BR20" s="274">
        <v>55</v>
      </c>
      <c r="BS20" s="275">
        <v>63</v>
      </c>
      <c r="BT20" s="273">
        <v>6226</v>
      </c>
      <c r="BU20" s="274">
        <v>6299</v>
      </c>
      <c r="BV20" s="275">
        <v>12525</v>
      </c>
      <c r="BW20" s="273"/>
      <c r="BX20" s="274"/>
      <c r="BY20" s="275"/>
      <c r="BZ20" s="273">
        <v>35.6</v>
      </c>
      <c r="CA20" s="274">
        <v>32.799999999999997</v>
      </c>
      <c r="CB20" s="275">
        <v>34.200000000000003</v>
      </c>
      <c r="CC20" s="273">
        <v>6226</v>
      </c>
      <c r="CD20" s="274">
        <v>6299</v>
      </c>
      <c r="CE20" s="275">
        <v>12525</v>
      </c>
    </row>
    <row r="21" spans="2:83" x14ac:dyDescent="0.35">
      <c r="B21" t="s">
        <v>171</v>
      </c>
      <c r="C21" s="273"/>
      <c r="D21" s="274"/>
      <c r="E21" s="275"/>
      <c r="F21" s="273">
        <v>46</v>
      </c>
      <c r="G21" s="274">
        <v>29</v>
      </c>
      <c r="H21" s="275">
        <v>37</v>
      </c>
      <c r="I21" s="273">
        <v>1626</v>
      </c>
      <c r="J21" s="274">
        <v>1794</v>
      </c>
      <c r="K21" s="275">
        <v>3420</v>
      </c>
      <c r="L21" s="273"/>
      <c r="M21" s="274"/>
      <c r="N21" s="275"/>
      <c r="O21" s="273">
        <v>47</v>
      </c>
      <c r="P21" s="274">
        <v>32</v>
      </c>
      <c r="Q21" s="275">
        <v>39</v>
      </c>
      <c r="R21" s="273">
        <v>1626</v>
      </c>
      <c r="S21" s="274">
        <v>1794</v>
      </c>
      <c r="T21" s="275">
        <v>3420</v>
      </c>
      <c r="U21" s="273"/>
      <c r="V21" s="274"/>
      <c r="W21" s="275"/>
      <c r="X21" s="276">
        <v>31</v>
      </c>
      <c r="Y21" s="277">
        <v>28.3</v>
      </c>
      <c r="Z21" s="278">
        <v>29.5</v>
      </c>
      <c r="AA21" s="273">
        <v>1626</v>
      </c>
      <c r="AB21" s="274">
        <v>1794</v>
      </c>
      <c r="AC21" s="275">
        <v>3420</v>
      </c>
      <c r="AD21" s="273"/>
      <c r="AE21" s="274"/>
      <c r="AF21" s="275"/>
      <c r="AG21" s="273">
        <v>56</v>
      </c>
      <c r="AH21" s="274">
        <v>42</v>
      </c>
      <c r="AI21" s="275">
        <v>49</v>
      </c>
      <c r="AJ21" s="273">
        <v>16640</v>
      </c>
      <c r="AK21" s="274">
        <v>17549</v>
      </c>
      <c r="AL21" s="275">
        <v>34189</v>
      </c>
      <c r="AM21" s="273"/>
      <c r="AN21" s="274"/>
      <c r="AO21" s="275"/>
      <c r="AP21" s="273">
        <v>58</v>
      </c>
      <c r="AQ21" s="274">
        <v>44</v>
      </c>
      <c r="AR21" s="275">
        <v>51</v>
      </c>
      <c r="AS21" s="273">
        <v>16640</v>
      </c>
      <c r="AT21" s="274">
        <v>17549</v>
      </c>
      <c r="AU21" s="275">
        <v>34189</v>
      </c>
      <c r="AV21" s="273"/>
      <c r="AW21" s="274"/>
      <c r="AX21" s="275"/>
      <c r="AY21" s="276">
        <v>33.299999999999997</v>
      </c>
      <c r="AZ21" s="277">
        <v>30.9</v>
      </c>
      <c r="BA21" s="278">
        <v>32.1</v>
      </c>
      <c r="BB21" s="273">
        <v>16640</v>
      </c>
      <c r="BC21" s="274">
        <v>17549</v>
      </c>
      <c r="BD21" s="275">
        <v>34189</v>
      </c>
      <c r="BE21" s="273"/>
      <c r="BF21" s="274"/>
      <c r="BG21" s="275"/>
      <c r="BH21" s="273">
        <v>55</v>
      </c>
      <c r="BI21" s="274">
        <v>40</v>
      </c>
      <c r="BJ21" s="275">
        <v>48</v>
      </c>
      <c r="BK21" s="273">
        <v>18266</v>
      </c>
      <c r="BL21" s="274">
        <v>19343</v>
      </c>
      <c r="BM21" s="275">
        <v>37609</v>
      </c>
      <c r="BN21" s="273"/>
      <c r="BO21" s="274"/>
      <c r="BP21" s="275"/>
      <c r="BQ21" s="273">
        <v>57</v>
      </c>
      <c r="BR21" s="274">
        <v>43</v>
      </c>
      <c r="BS21" s="275">
        <v>50</v>
      </c>
      <c r="BT21" s="273">
        <v>18266</v>
      </c>
      <c r="BU21" s="274">
        <v>19343</v>
      </c>
      <c r="BV21" s="275">
        <v>37609</v>
      </c>
      <c r="BW21" s="273"/>
      <c r="BX21" s="274"/>
      <c r="BY21" s="275"/>
      <c r="BZ21" s="273">
        <v>33.1</v>
      </c>
      <c r="CA21" s="274">
        <v>30.7</v>
      </c>
      <c r="CB21" s="275">
        <v>31.8</v>
      </c>
      <c r="CC21" s="273">
        <v>18266</v>
      </c>
      <c r="CD21" s="274">
        <v>19343</v>
      </c>
      <c r="CE21" s="275">
        <v>37609</v>
      </c>
    </row>
    <row r="22" spans="2:83" x14ac:dyDescent="0.35">
      <c r="B22" t="s">
        <v>244</v>
      </c>
      <c r="C22" s="273"/>
      <c r="D22" s="274"/>
      <c r="E22" s="275"/>
      <c r="F22" s="273">
        <v>53</v>
      </c>
      <c r="G22" s="274">
        <v>38</v>
      </c>
      <c r="H22" s="275">
        <v>46</v>
      </c>
      <c r="I22" s="273">
        <v>1047</v>
      </c>
      <c r="J22" s="274">
        <v>994</v>
      </c>
      <c r="K22" s="275">
        <v>2041</v>
      </c>
      <c r="L22" s="273"/>
      <c r="M22" s="274"/>
      <c r="N22" s="275"/>
      <c r="O22" s="273">
        <v>57</v>
      </c>
      <c r="P22" s="274">
        <v>43</v>
      </c>
      <c r="Q22" s="275">
        <v>50</v>
      </c>
      <c r="R22" s="273">
        <v>1047</v>
      </c>
      <c r="S22" s="274">
        <v>994</v>
      </c>
      <c r="T22" s="275">
        <v>2041</v>
      </c>
      <c r="U22" s="273"/>
      <c r="V22" s="274"/>
      <c r="W22" s="275"/>
      <c r="X22" s="276">
        <v>32.700000000000003</v>
      </c>
      <c r="Y22" s="277">
        <v>30</v>
      </c>
      <c r="Z22" s="278">
        <v>31.4</v>
      </c>
      <c r="AA22" s="273">
        <v>1047</v>
      </c>
      <c r="AB22" s="274">
        <v>994</v>
      </c>
      <c r="AC22" s="275">
        <v>2041</v>
      </c>
      <c r="AD22" s="273"/>
      <c r="AE22" s="274"/>
      <c r="AF22" s="275"/>
      <c r="AG22" s="273">
        <v>60</v>
      </c>
      <c r="AH22" s="274">
        <v>45</v>
      </c>
      <c r="AI22" s="275">
        <v>53</v>
      </c>
      <c r="AJ22" s="273">
        <v>3535</v>
      </c>
      <c r="AK22" s="274">
        <v>3561</v>
      </c>
      <c r="AL22" s="275">
        <v>7096</v>
      </c>
      <c r="AM22" s="273"/>
      <c r="AN22" s="274"/>
      <c r="AO22" s="275"/>
      <c r="AP22" s="273">
        <v>64</v>
      </c>
      <c r="AQ22" s="274">
        <v>50</v>
      </c>
      <c r="AR22" s="275">
        <v>57</v>
      </c>
      <c r="AS22" s="273">
        <v>3535</v>
      </c>
      <c r="AT22" s="274">
        <v>3561</v>
      </c>
      <c r="AU22" s="275">
        <v>7096</v>
      </c>
      <c r="AV22" s="273"/>
      <c r="AW22" s="274"/>
      <c r="AX22" s="275"/>
      <c r="AY22" s="276">
        <v>33.4</v>
      </c>
      <c r="AZ22" s="277">
        <v>31</v>
      </c>
      <c r="BA22" s="278">
        <v>32.200000000000003</v>
      </c>
      <c r="BB22" s="273">
        <v>3535</v>
      </c>
      <c r="BC22" s="274">
        <v>3561</v>
      </c>
      <c r="BD22" s="275">
        <v>7096</v>
      </c>
      <c r="BE22" s="273"/>
      <c r="BF22" s="274"/>
      <c r="BG22" s="275"/>
      <c r="BH22" s="273">
        <v>58</v>
      </c>
      <c r="BI22" s="274">
        <v>44</v>
      </c>
      <c r="BJ22" s="275">
        <v>51</v>
      </c>
      <c r="BK22" s="273">
        <v>4582</v>
      </c>
      <c r="BL22" s="274">
        <v>4555</v>
      </c>
      <c r="BM22" s="275">
        <v>9137</v>
      </c>
      <c r="BN22" s="273"/>
      <c r="BO22" s="274"/>
      <c r="BP22" s="275"/>
      <c r="BQ22" s="273">
        <v>62</v>
      </c>
      <c r="BR22" s="274">
        <v>48</v>
      </c>
      <c r="BS22" s="275">
        <v>55</v>
      </c>
      <c r="BT22" s="273">
        <v>4582</v>
      </c>
      <c r="BU22" s="274">
        <v>4555</v>
      </c>
      <c r="BV22" s="275">
        <v>9137</v>
      </c>
      <c r="BW22" s="273"/>
      <c r="BX22" s="274"/>
      <c r="BY22" s="275"/>
      <c r="BZ22" s="273">
        <v>33.200000000000003</v>
      </c>
      <c r="CA22" s="274">
        <v>30.8</v>
      </c>
      <c r="CB22" s="275">
        <v>32</v>
      </c>
      <c r="CC22" s="273">
        <v>4582</v>
      </c>
      <c r="CD22" s="274">
        <v>4555</v>
      </c>
      <c r="CE22" s="275">
        <v>9137</v>
      </c>
    </row>
    <row r="23" spans="2:83" x14ac:dyDescent="0.35">
      <c r="C23" s="273"/>
      <c r="D23" s="274"/>
      <c r="E23" s="275"/>
      <c r="F23" s="273"/>
      <c r="G23" s="274"/>
      <c r="H23" s="275"/>
      <c r="I23" s="273"/>
      <c r="J23" s="274"/>
      <c r="K23" s="275"/>
      <c r="L23" s="273"/>
      <c r="M23" s="274"/>
      <c r="N23" s="275"/>
      <c r="O23" s="273"/>
      <c r="P23" s="274"/>
      <c r="Q23" s="275"/>
      <c r="R23" s="273"/>
      <c r="S23" s="274"/>
      <c r="T23" s="275"/>
      <c r="U23" s="273"/>
      <c r="V23" s="274"/>
      <c r="W23" s="275"/>
      <c r="X23" s="276"/>
      <c r="Y23" s="277"/>
      <c r="Z23" s="278"/>
      <c r="AA23" s="273"/>
      <c r="AB23" s="274"/>
      <c r="AC23" s="275"/>
      <c r="AD23" s="273"/>
      <c r="AE23" s="274"/>
      <c r="AF23" s="275"/>
      <c r="AG23" s="273"/>
      <c r="AH23" s="274"/>
      <c r="AI23" s="275"/>
      <c r="AJ23" s="273"/>
      <c r="AK23" s="274"/>
      <c r="AL23" s="275"/>
      <c r="AM23" s="273"/>
      <c r="AN23" s="274"/>
      <c r="AO23" s="275"/>
      <c r="AP23" s="273"/>
      <c r="AQ23" s="274"/>
      <c r="AR23" s="275"/>
      <c r="AS23" s="273"/>
      <c r="AT23" s="274"/>
      <c r="AU23" s="275"/>
      <c r="AV23" s="273"/>
      <c r="AW23" s="274"/>
      <c r="AX23" s="275"/>
      <c r="AY23" s="276"/>
      <c r="AZ23" s="277"/>
      <c r="BA23" s="278"/>
      <c r="BB23" s="273"/>
      <c r="BC23" s="274"/>
      <c r="BD23" s="275"/>
      <c r="BE23" s="273"/>
      <c r="BF23" s="274"/>
      <c r="BG23" s="275"/>
      <c r="BH23" s="273"/>
      <c r="BI23" s="274"/>
      <c r="BJ23" s="275"/>
      <c r="BK23" s="273"/>
      <c r="BL23" s="274"/>
      <c r="BM23" s="275"/>
      <c r="BN23" s="273"/>
      <c r="BO23" s="274"/>
      <c r="BP23" s="275"/>
      <c r="BQ23" s="273"/>
      <c r="BR23" s="274"/>
      <c r="BS23" s="275"/>
      <c r="BT23" s="273"/>
      <c r="BU23" s="274"/>
      <c r="BV23" s="275"/>
      <c r="BW23" s="273"/>
      <c r="BX23" s="274"/>
      <c r="BY23" s="275"/>
      <c r="BZ23" s="273"/>
      <c r="CA23" s="274"/>
      <c r="CB23" s="275"/>
      <c r="CC23" s="273"/>
      <c r="CD23" s="274"/>
      <c r="CE23" s="275"/>
    </row>
    <row r="24" spans="2:83" x14ac:dyDescent="0.35">
      <c r="B24" t="s">
        <v>532</v>
      </c>
      <c r="C24" s="273"/>
      <c r="D24" s="274"/>
      <c r="E24" s="275"/>
      <c r="F24" s="273">
        <v>59</v>
      </c>
      <c r="G24" s="274">
        <v>39</v>
      </c>
      <c r="H24" s="275">
        <v>49</v>
      </c>
      <c r="I24" s="273">
        <v>1093</v>
      </c>
      <c r="J24" s="274">
        <v>1080</v>
      </c>
      <c r="K24" s="275">
        <v>2173</v>
      </c>
      <c r="L24" s="273"/>
      <c r="M24" s="274"/>
      <c r="N24" s="275"/>
      <c r="O24" s="273">
        <v>60</v>
      </c>
      <c r="P24" s="274">
        <v>42</v>
      </c>
      <c r="Q24" s="275">
        <v>51</v>
      </c>
      <c r="R24" s="273">
        <v>1093</v>
      </c>
      <c r="S24" s="274">
        <v>1080</v>
      </c>
      <c r="T24" s="275">
        <v>2173</v>
      </c>
      <c r="U24" s="273"/>
      <c r="V24" s="274"/>
      <c r="W24" s="275"/>
      <c r="X24" s="276">
        <v>33.700000000000003</v>
      </c>
      <c r="Y24" s="277">
        <v>30.7</v>
      </c>
      <c r="Z24" s="278">
        <v>32.200000000000003</v>
      </c>
      <c r="AA24" s="273">
        <v>1093</v>
      </c>
      <c r="AB24" s="274">
        <v>1080</v>
      </c>
      <c r="AC24" s="275">
        <v>2173</v>
      </c>
      <c r="AD24" s="273"/>
      <c r="AE24" s="274"/>
      <c r="AF24" s="275"/>
      <c r="AG24" s="273">
        <v>69</v>
      </c>
      <c r="AH24" s="274">
        <v>51</v>
      </c>
      <c r="AI24" s="275">
        <v>60</v>
      </c>
      <c r="AJ24" s="273">
        <v>1841</v>
      </c>
      <c r="AK24" s="274">
        <v>1920</v>
      </c>
      <c r="AL24" s="275">
        <v>3761</v>
      </c>
      <c r="AM24" s="273"/>
      <c r="AN24" s="274"/>
      <c r="AO24" s="275"/>
      <c r="AP24" s="273">
        <v>71</v>
      </c>
      <c r="AQ24" s="274">
        <v>54</v>
      </c>
      <c r="AR24" s="275">
        <v>62</v>
      </c>
      <c r="AS24" s="273">
        <v>1841</v>
      </c>
      <c r="AT24" s="274">
        <v>1920</v>
      </c>
      <c r="AU24" s="275">
        <v>3761</v>
      </c>
      <c r="AV24" s="273"/>
      <c r="AW24" s="274"/>
      <c r="AX24" s="275"/>
      <c r="AY24" s="276">
        <v>35.1</v>
      </c>
      <c r="AZ24" s="277">
        <v>32.799999999999997</v>
      </c>
      <c r="BA24" s="278">
        <v>33.9</v>
      </c>
      <c r="BB24" s="273">
        <v>1841</v>
      </c>
      <c r="BC24" s="274">
        <v>1920</v>
      </c>
      <c r="BD24" s="275">
        <v>3761</v>
      </c>
      <c r="BE24" s="273"/>
      <c r="BF24" s="274"/>
      <c r="BG24" s="275"/>
      <c r="BH24" s="273">
        <v>65</v>
      </c>
      <c r="BI24" s="274">
        <v>47</v>
      </c>
      <c r="BJ24" s="275">
        <v>56</v>
      </c>
      <c r="BK24" s="273">
        <v>2934</v>
      </c>
      <c r="BL24" s="274">
        <v>3000</v>
      </c>
      <c r="BM24" s="275">
        <v>5934</v>
      </c>
      <c r="BN24" s="273"/>
      <c r="BO24" s="274"/>
      <c r="BP24" s="275"/>
      <c r="BQ24" s="273">
        <v>67</v>
      </c>
      <c r="BR24" s="274">
        <v>50</v>
      </c>
      <c r="BS24" s="275">
        <v>58</v>
      </c>
      <c r="BT24" s="273">
        <v>2934</v>
      </c>
      <c r="BU24" s="274">
        <v>3000</v>
      </c>
      <c r="BV24" s="275">
        <v>5934</v>
      </c>
      <c r="BW24" s="273"/>
      <c r="BX24" s="274"/>
      <c r="BY24" s="275"/>
      <c r="BZ24" s="273">
        <v>34.6</v>
      </c>
      <c r="CA24" s="274">
        <v>32</v>
      </c>
      <c r="CB24" s="275">
        <v>33.299999999999997</v>
      </c>
      <c r="CC24" s="273">
        <v>2934</v>
      </c>
      <c r="CD24" s="274">
        <v>3000</v>
      </c>
      <c r="CE24" s="275">
        <v>5934</v>
      </c>
    </row>
    <row r="25" spans="2:83" x14ac:dyDescent="0.35">
      <c r="B25" t="s">
        <v>221</v>
      </c>
      <c r="C25" s="273"/>
      <c r="D25" s="274"/>
      <c r="E25" s="275"/>
      <c r="F25" s="273">
        <v>54</v>
      </c>
      <c r="G25" s="274">
        <v>36</v>
      </c>
      <c r="H25" s="275">
        <v>45</v>
      </c>
      <c r="I25" s="273">
        <v>142</v>
      </c>
      <c r="J25" s="274">
        <v>143</v>
      </c>
      <c r="K25" s="275">
        <v>285</v>
      </c>
      <c r="L25" s="273"/>
      <c r="M25" s="274"/>
      <c r="N25" s="275"/>
      <c r="O25" s="273">
        <v>62</v>
      </c>
      <c r="P25" s="274">
        <v>39</v>
      </c>
      <c r="Q25" s="275">
        <v>51</v>
      </c>
      <c r="R25" s="273">
        <v>142</v>
      </c>
      <c r="S25" s="274">
        <v>143</v>
      </c>
      <c r="T25" s="275">
        <v>285</v>
      </c>
      <c r="U25" s="273"/>
      <c r="V25" s="274"/>
      <c r="W25" s="275"/>
      <c r="X25" s="276">
        <v>33</v>
      </c>
      <c r="Y25" s="277">
        <v>29.2</v>
      </c>
      <c r="Z25" s="278">
        <v>31.1</v>
      </c>
      <c r="AA25" s="273">
        <v>142</v>
      </c>
      <c r="AB25" s="274">
        <v>143</v>
      </c>
      <c r="AC25" s="275">
        <v>285</v>
      </c>
      <c r="AD25" s="273"/>
      <c r="AE25" s="274"/>
      <c r="AF25" s="275"/>
      <c r="AG25" s="273">
        <v>64</v>
      </c>
      <c r="AH25" s="274">
        <v>48</v>
      </c>
      <c r="AI25" s="275">
        <v>56</v>
      </c>
      <c r="AJ25" s="273">
        <v>1187</v>
      </c>
      <c r="AK25" s="274">
        <v>1302</v>
      </c>
      <c r="AL25" s="275">
        <v>2489</v>
      </c>
      <c r="AM25" s="273"/>
      <c r="AN25" s="274"/>
      <c r="AO25" s="275"/>
      <c r="AP25" s="273">
        <v>67</v>
      </c>
      <c r="AQ25" s="274">
        <v>52</v>
      </c>
      <c r="AR25" s="275">
        <v>59</v>
      </c>
      <c r="AS25" s="273">
        <v>1187</v>
      </c>
      <c r="AT25" s="274">
        <v>1302</v>
      </c>
      <c r="AU25" s="275">
        <v>2489</v>
      </c>
      <c r="AV25" s="273"/>
      <c r="AW25" s="274"/>
      <c r="AX25" s="275"/>
      <c r="AY25" s="276">
        <v>34.700000000000003</v>
      </c>
      <c r="AZ25" s="277">
        <v>32.1</v>
      </c>
      <c r="BA25" s="278">
        <v>33.299999999999997</v>
      </c>
      <c r="BB25" s="273">
        <v>1187</v>
      </c>
      <c r="BC25" s="274">
        <v>1302</v>
      </c>
      <c r="BD25" s="275">
        <v>2489</v>
      </c>
      <c r="BE25" s="273"/>
      <c r="BF25" s="274"/>
      <c r="BG25" s="275"/>
      <c r="BH25" s="273">
        <v>63</v>
      </c>
      <c r="BI25" s="274">
        <v>47</v>
      </c>
      <c r="BJ25" s="275">
        <v>55</v>
      </c>
      <c r="BK25" s="273">
        <v>1329</v>
      </c>
      <c r="BL25" s="274">
        <v>1445</v>
      </c>
      <c r="BM25" s="275">
        <v>2774</v>
      </c>
      <c r="BN25" s="273"/>
      <c r="BO25" s="274"/>
      <c r="BP25" s="275"/>
      <c r="BQ25" s="273">
        <v>66</v>
      </c>
      <c r="BR25" s="274">
        <v>51</v>
      </c>
      <c r="BS25" s="275">
        <v>58</v>
      </c>
      <c r="BT25" s="273">
        <v>1329</v>
      </c>
      <c r="BU25" s="274">
        <v>1445</v>
      </c>
      <c r="BV25" s="275">
        <v>2774</v>
      </c>
      <c r="BW25" s="273"/>
      <c r="BX25" s="274"/>
      <c r="BY25" s="275"/>
      <c r="BZ25" s="273">
        <v>34.5</v>
      </c>
      <c r="CA25" s="274">
        <v>31.8</v>
      </c>
      <c r="CB25" s="275">
        <v>33.1</v>
      </c>
      <c r="CC25" s="273">
        <v>1329</v>
      </c>
      <c r="CD25" s="274">
        <v>1445</v>
      </c>
      <c r="CE25" s="275">
        <v>2774</v>
      </c>
    </row>
    <row r="26" spans="2:83" x14ac:dyDescent="0.35">
      <c r="B26" t="s">
        <v>164</v>
      </c>
      <c r="C26" s="273"/>
      <c r="D26" s="274"/>
      <c r="E26" s="275"/>
      <c r="F26" s="273">
        <v>20</v>
      </c>
      <c r="G26" s="274">
        <v>10</v>
      </c>
      <c r="H26" s="275">
        <v>15</v>
      </c>
      <c r="I26" s="273">
        <v>364</v>
      </c>
      <c r="J26" s="274">
        <v>378</v>
      </c>
      <c r="K26" s="275">
        <v>742</v>
      </c>
      <c r="L26" s="273"/>
      <c r="M26" s="274"/>
      <c r="N26" s="275"/>
      <c r="O26" s="273">
        <v>21</v>
      </c>
      <c r="P26" s="274">
        <v>11</v>
      </c>
      <c r="Q26" s="275">
        <v>16</v>
      </c>
      <c r="R26" s="273">
        <v>364</v>
      </c>
      <c r="S26" s="274">
        <v>378</v>
      </c>
      <c r="T26" s="275">
        <v>742</v>
      </c>
      <c r="U26" s="273"/>
      <c r="V26" s="274"/>
      <c r="W26" s="275"/>
      <c r="X26" s="276">
        <v>27.6</v>
      </c>
      <c r="Y26" s="277">
        <v>24.9</v>
      </c>
      <c r="Z26" s="278">
        <v>26.2</v>
      </c>
      <c r="AA26" s="273">
        <v>364</v>
      </c>
      <c r="AB26" s="274">
        <v>378</v>
      </c>
      <c r="AC26" s="275">
        <v>742</v>
      </c>
      <c r="AD26" s="273"/>
      <c r="AE26" s="274"/>
      <c r="AF26" s="275"/>
      <c r="AG26" s="273">
        <v>26</v>
      </c>
      <c r="AH26" s="274">
        <v>15</v>
      </c>
      <c r="AI26" s="275">
        <v>20</v>
      </c>
      <c r="AJ26" s="273">
        <v>468</v>
      </c>
      <c r="AK26" s="274">
        <v>485</v>
      </c>
      <c r="AL26" s="275">
        <v>953</v>
      </c>
      <c r="AM26" s="273"/>
      <c r="AN26" s="274"/>
      <c r="AO26" s="275"/>
      <c r="AP26" s="273">
        <v>27</v>
      </c>
      <c r="AQ26" s="274">
        <v>16</v>
      </c>
      <c r="AR26" s="275">
        <v>21</v>
      </c>
      <c r="AS26" s="273">
        <v>468</v>
      </c>
      <c r="AT26" s="274">
        <v>485</v>
      </c>
      <c r="AU26" s="275">
        <v>953</v>
      </c>
      <c r="AV26" s="273"/>
      <c r="AW26" s="274"/>
      <c r="AX26" s="275"/>
      <c r="AY26" s="276">
        <v>28.3</v>
      </c>
      <c r="AZ26" s="277">
        <v>26.1</v>
      </c>
      <c r="BA26" s="278">
        <v>27.2</v>
      </c>
      <c r="BB26" s="273">
        <v>468</v>
      </c>
      <c r="BC26" s="274">
        <v>485</v>
      </c>
      <c r="BD26" s="275">
        <v>953</v>
      </c>
      <c r="BE26" s="273"/>
      <c r="BF26" s="274"/>
      <c r="BG26" s="275"/>
      <c r="BH26" s="273">
        <v>23</v>
      </c>
      <c r="BI26" s="274">
        <v>13</v>
      </c>
      <c r="BJ26" s="275">
        <v>18</v>
      </c>
      <c r="BK26" s="273">
        <v>832</v>
      </c>
      <c r="BL26" s="274">
        <v>863</v>
      </c>
      <c r="BM26" s="275">
        <v>1695</v>
      </c>
      <c r="BN26" s="273"/>
      <c r="BO26" s="274"/>
      <c r="BP26" s="275"/>
      <c r="BQ26" s="273">
        <v>25</v>
      </c>
      <c r="BR26" s="274">
        <v>14</v>
      </c>
      <c r="BS26" s="275">
        <v>19</v>
      </c>
      <c r="BT26" s="273">
        <v>832</v>
      </c>
      <c r="BU26" s="274">
        <v>863</v>
      </c>
      <c r="BV26" s="275">
        <v>1695</v>
      </c>
      <c r="BW26" s="273"/>
      <c r="BX26" s="274"/>
      <c r="BY26" s="275"/>
      <c r="BZ26" s="273">
        <v>28</v>
      </c>
      <c r="CA26" s="274">
        <v>25.6</v>
      </c>
      <c r="CB26" s="275">
        <v>26.8</v>
      </c>
      <c r="CC26" s="273">
        <v>832</v>
      </c>
      <c r="CD26" s="274">
        <v>863</v>
      </c>
      <c r="CE26" s="275">
        <v>1695</v>
      </c>
    </row>
    <row r="27" spans="2:83" x14ac:dyDescent="0.35">
      <c r="B27" t="s">
        <v>242</v>
      </c>
      <c r="C27" s="273"/>
      <c r="D27" s="274"/>
      <c r="E27" s="275"/>
      <c r="F27" s="273">
        <v>55</v>
      </c>
      <c r="G27" s="274">
        <v>40</v>
      </c>
      <c r="H27" s="275">
        <v>47</v>
      </c>
      <c r="I27" s="273">
        <v>477</v>
      </c>
      <c r="J27" s="274">
        <v>459</v>
      </c>
      <c r="K27" s="275">
        <v>936</v>
      </c>
      <c r="L27" s="273"/>
      <c r="M27" s="274"/>
      <c r="N27" s="275"/>
      <c r="O27" s="273">
        <v>58</v>
      </c>
      <c r="P27" s="274">
        <v>45</v>
      </c>
      <c r="Q27" s="275">
        <v>52</v>
      </c>
      <c r="R27" s="273">
        <v>477</v>
      </c>
      <c r="S27" s="274">
        <v>459</v>
      </c>
      <c r="T27" s="275">
        <v>936</v>
      </c>
      <c r="U27" s="273"/>
      <c r="V27" s="274"/>
      <c r="W27" s="275"/>
      <c r="X27" s="276">
        <v>33</v>
      </c>
      <c r="Y27" s="277">
        <v>30.6</v>
      </c>
      <c r="Z27" s="278">
        <v>31.8</v>
      </c>
      <c r="AA27" s="273">
        <v>477</v>
      </c>
      <c r="AB27" s="274">
        <v>459</v>
      </c>
      <c r="AC27" s="275">
        <v>936</v>
      </c>
      <c r="AD27" s="273"/>
      <c r="AE27" s="274"/>
      <c r="AF27" s="275"/>
      <c r="AG27" s="273">
        <v>72</v>
      </c>
      <c r="AH27" s="274">
        <v>56</v>
      </c>
      <c r="AI27" s="275">
        <v>64</v>
      </c>
      <c r="AJ27" s="273">
        <v>7784</v>
      </c>
      <c r="AK27" s="274">
        <v>8118</v>
      </c>
      <c r="AL27" s="275">
        <v>15902</v>
      </c>
      <c r="AM27" s="273"/>
      <c r="AN27" s="274"/>
      <c r="AO27" s="275"/>
      <c r="AP27" s="273">
        <v>75</v>
      </c>
      <c r="AQ27" s="274">
        <v>61</v>
      </c>
      <c r="AR27" s="275">
        <v>68</v>
      </c>
      <c r="AS27" s="273">
        <v>7784</v>
      </c>
      <c r="AT27" s="274">
        <v>8118</v>
      </c>
      <c r="AU27" s="275">
        <v>15902</v>
      </c>
      <c r="AV27" s="273"/>
      <c r="AW27" s="274"/>
      <c r="AX27" s="275"/>
      <c r="AY27" s="276">
        <v>35.799999999999997</v>
      </c>
      <c r="AZ27" s="277">
        <v>33.299999999999997</v>
      </c>
      <c r="BA27" s="278">
        <v>34.6</v>
      </c>
      <c r="BB27" s="273">
        <v>7784</v>
      </c>
      <c r="BC27" s="274">
        <v>8118</v>
      </c>
      <c r="BD27" s="275">
        <v>15902</v>
      </c>
      <c r="BE27" s="273"/>
      <c r="BF27" s="274"/>
      <c r="BG27" s="275"/>
      <c r="BH27" s="273">
        <v>71</v>
      </c>
      <c r="BI27" s="274">
        <v>56</v>
      </c>
      <c r="BJ27" s="275">
        <v>63</v>
      </c>
      <c r="BK27" s="273">
        <v>8261</v>
      </c>
      <c r="BL27" s="274">
        <v>8577</v>
      </c>
      <c r="BM27" s="275">
        <v>16838</v>
      </c>
      <c r="BN27" s="273"/>
      <c r="BO27" s="274"/>
      <c r="BP27" s="275"/>
      <c r="BQ27" s="273">
        <v>74</v>
      </c>
      <c r="BR27" s="274">
        <v>60</v>
      </c>
      <c r="BS27" s="275">
        <v>67</v>
      </c>
      <c r="BT27" s="273">
        <v>8261</v>
      </c>
      <c r="BU27" s="274">
        <v>8577</v>
      </c>
      <c r="BV27" s="275">
        <v>16838</v>
      </c>
      <c r="BW27" s="273"/>
      <c r="BX27" s="274"/>
      <c r="BY27" s="275"/>
      <c r="BZ27" s="273">
        <v>35.700000000000003</v>
      </c>
      <c r="CA27" s="274">
        <v>33.200000000000003</v>
      </c>
      <c r="CB27" s="275">
        <v>34.4</v>
      </c>
      <c r="CC27" s="273">
        <v>8261</v>
      </c>
      <c r="CD27" s="274">
        <v>8577</v>
      </c>
      <c r="CE27" s="275">
        <v>16838</v>
      </c>
    </row>
    <row r="28" spans="2:83" x14ac:dyDescent="0.35">
      <c r="C28" s="273"/>
      <c r="D28" s="274"/>
      <c r="E28" s="275"/>
      <c r="F28" s="273"/>
      <c r="G28" s="274"/>
      <c r="H28" s="275"/>
      <c r="I28" s="273"/>
      <c r="J28" s="274"/>
      <c r="K28" s="275"/>
      <c r="L28" s="273"/>
      <c r="M28" s="274"/>
      <c r="N28" s="275"/>
      <c r="O28" s="273"/>
      <c r="P28" s="274"/>
      <c r="Q28" s="275"/>
      <c r="R28" s="273"/>
      <c r="S28" s="274"/>
      <c r="T28" s="275"/>
      <c r="U28" s="273"/>
      <c r="V28" s="274"/>
      <c r="W28" s="275"/>
      <c r="X28" s="276"/>
      <c r="Y28" s="277"/>
      <c r="Z28" s="278"/>
      <c r="AA28" s="273"/>
      <c r="AB28" s="274"/>
      <c r="AC28" s="275"/>
      <c r="AD28" s="273"/>
      <c r="AE28" s="274"/>
      <c r="AF28" s="275"/>
      <c r="AG28" s="273"/>
      <c r="AH28" s="274"/>
      <c r="AI28" s="275"/>
      <c r="AJ28" s="273"/>
      <c r="AK28" s="274"/>
      <c r="AL28" s="275"/>
      <c r="AM28" s="273"/>
      <c r="AN28" s="274"/>
      <c r="AO28" s="275"/>
      <c r="AP28" s="273"/>
      <c r="AQ28" s="274"/>
      <c r="AR28" s="275"/>
      <c r="AS28" s="273"/>
      <c r="AT28" s="274"/>
      <c r="AU28" s="275"/>
      <c r="AV28" s="273"/>
      <c r="AW28" s="274"/>
      <c r="AX28" s="275"/>
      <c r="AY28" s="276"/>
      <c r="AZ28" s="277"/>
      <c r="BA28" s="278"/>
      <c r="BB28" s="273"/>
      <c r="BC28" s="274"/>
      <c r="BD28" s="275"/>
      <c r="BE28" s="273"/>
      <c r="BF28" s="274"/>
      <c r="BG28" s="275"/>
      <c r="BH28" s="273"/>
      <c r="BI28" s="274"/>
      <c r="BJ28" s="275"/>
      <c r="BK28" s="273"/>
      <c r="BL28" s="274"/>
      <c r="BM28" s="275"/>
      <c r="BN28" s="273"/>
      <c r="BO28" s="274"/>
      <c r="BP28" s="275"/>
      <c r="BQ28" s="273"/>
      <c r="BR28" s="274"/>
      <c r="BS28" s="275"/>
      <c r="BT28" s="273"/>
      <c r="BU28" s="274"/>
      <c r="BV28" s="275"/>
      <c r="BW28" s="273"/>
      <c r="BX28" s="274"/>
      <c r="BY28" s="275"/>
      <c r="BZ28" s="273"/>
      <c r="CA28" s="274"/>
      <c r="CB28" s="275"/>
      <c r="CC28" s="273"/>
      <c r="CD28" s="274"/>
      <c r="CE28" s="275"/>
    </row>
    <row r="29" spans="2:83" x14ac:dyDescent="0.35">
      <c r="B29" t="s">
        <v>238</v>
      </c>
      <c r="C29" s="273"/>
      <c r="D29" s="274"/>
      <c r="E29" s="275"/>
      <c r="F29" s="273">
        <v>47</v>
      </c>
      <c r="G29" s="274">
        <v>27</v>
      </c>
      <c r="H29" s="275">
        <v>36</v>
      </c>
      <c r="I29" s="273">
        <v>125</v>
      </c>
      <c r="J29" s="274">
        <v>157</v>
      </c>
      <c r="K29" s="275">
        <v>282</v>
      </c>
      <c r="L29" s="273"/>
      <c r="M29" s="274"/>
      <c r="N29" s="275"/>
      <c r="O29" s="273">
        <v>49</v>
      </c>
      <c r="P29" s="274">
        <v>28</v>
      </c>
      <c r="Q29" s="275">
        <v>37</v>
      </c>
      <c r="R29" s="273">
        <v>125</v>
      </c>
      <c r="S29" s="274">
        <v>157</v>
      </c>
      <c r="T29" s="275">
        <v>282</v>
      </c>
      <c r="U29" s="273"/>
      <c r="V29" s="274"/>
      <c r="W29" s="275"/>
      <c r="X29" s="276">
        <v>32.5</v>
      </c>
      <c r="Y29" s="277">
        <v>28.9</v>
      </c>
      <c r="Z29" s="278">
        <v>30.5</v>
      </c>
      <c r="AA29" s="273">
        <v>125</v>
      </c>
      <c r="AB29" s="274">
        <v>157</v>
      </c>
      <c r="AC29" s="275">
        <v>282</v>
      </c>
      <c r="AD29" s="273"/>
      <c r="AE29" s="274"/>
      <c r="AF29" s="275"/>
      <c r="AG29" s="273">
        <v>75</v>
      </c>
      <c r="AH29" s="274">
        <v>62</v>
      </c>
      <c r="AI29" s="275">
        <v>68</v>
      </c>
      <c r="AJ29" s="273">
        <v>670</v>
      </c>
      <c r="AK29" s="274">
        <v>681</v>
      </c>
      <c r="AL29" s="275">
        <v>1351</v>
      </c>
      <c r="AM29" s="273"/>
      <c r="AN29" s="274"/>
      <c r="AO29" s="275"/>
      <c r="AP29" s="273">
        <v>75</v>
      </c>
      <c r="AQ29" s="274">
        <v>63</v>
      </c>
      <c r="AR29" s="275">
        <v>69</v>
      </c>
      <c r="AS29" s="273">
        <v>670</v>
      </c>
      <c r="AT29" s="274">
        <v>681</v>
      </c>
      <c r="AU29" s="275">
        <v>1351</v>
      </c>
      <c r="AV29" s="273"/>
      <c r="AW29" s="274"/>
      <c r="AX29" s="275"/>
      <c r="AY29" s="276">
        <v>37.299999999999997</v>
      </c>
      <c r="AZ29" s="277">
        <v>34.799999999999997</v>
      </c>
      <c r="BA29" s="278">
        <v>36.1</v>
      </c>
      <c r="BB29" s="273">
        <v>670</v>
      </c>
      <c r="BC29" s="274">
        <v>681</v>
      </c>
      <c r="BD29" s="275">
        <v>1351</v>
      </c>
      <c r="BE29" s="273"/>
      <c r="BF29" s="274"/>
      <c r="BG29" s="275"/>
      <c r="BH29" s="273">
        <v>70</v>
      </c>
      <c r="BI29" s="274">
        <v>55</v>
      </c>
      <c r="BJ29" s="275">
        <v>63</v>
      </c>
      <c r="BK29" s="273">
        <v>795</v>
      </c>
      <c r="BL29" s="274">
        <v>838</v>
      </c>
      <c r="BM29" s="275">
        <v>1633</v>
      </c>
      <c r="BN29" s="273"/>
      <c r="BO29" s="274"/>
      <c r="BP29" s="275"/>
      <c r="BQ29" s="273">
        <v>71</v>
      </c>
      <c r="BR29" s="274">
        <v>56</v>
      </c>
      <c r="BS29" s="275">
        <v>63</v>
      </c>
      <c r="BT29" s="273">
        <v>795</v>
      </c>
      <c r="BU29" s="274">
        <v>838</v>
      </c>
      <c r="BV29" s="275">
        <v>1633</v>
      </c>
      <c r="BW29" s="273"/>
      <c r="BX29" s="274"/>
      <c r="BY29" s="275"/>
      <c r="BZ29" s="273">
        <v>36.5</v>
      </c>
      <c r="CA29" s="274">
        <v>33.700000000000003</v>
      </c>
      <c r="CB29" s="275">
        <v>35.1</v>
      </c>
      <c r="CC29" s="273">
        <v>795</v>
      </c>
      <c r="CD29" s="274">
        <v>838</v>
      </c>
      <c r="CE29" s="275">
        <v>1633</v>
      </c>
    </row>
    <row r="30" spans="2:83" x14ac:dyDescent="0.35">
      <c r="B30" t="s">
        <v>243</v>
      </c>
      <c r="C30" s="273"/>
      <c r="D30" s="274"/>
      <c r="E30" s="275"/>
      <c r="F30" s="273">
        <v>46</v>
      </c>
      <c r="G30" s="274">
        <v>32</v>
      </c>
      <c r="H30" s="275">
        <v>39</v>
      </c>
      <c r="I30" s="273">
        <v>1901</v>
      </c>
      <c r="J30" s="274">
        <v>1925</v>
      </c>
      <c r="K30" s="275">
        <v>3826</v>
      </c>
      <c r="L30" s="273"/>
      <c r="M30" s="274"/>
      <c r="N30" s="275"/>
      <c r="O30" s="273">
        <v>51</v>
      </c>
      <c r="P30" s="274">
        <v>36</v>
      </c>
      <c r="Q30" s="275">
        <v>44</v>
      </c>
      <c r="R30" s="273">
        <v>1901</v>
      </c>
      <c r="S30" s="274">
        <v>1925</v>
      </c>
      <c r="T30" s="275">
        <v>3826</v>
      </c>
      <c r="U30" s="273"/>
      <c r="V30" s="274"/>
      <c r="W30" s="275"/>
      <c r="X30" s="276">
        <v>31</v>
      </c>
      <c r="Y30" s="277">
        <v>28.6</v>
      </c>
      <c r="Z30" s="278">
        <v>29.8</v>
      </c>
      <c r="AA30" s="273">
        <v>1901</v>
      </c>
      <c r="AB30" s="274">
        <v>1925</v>
      </c>
      <c r="AC30" s="275">
        <v>3826</v>
      </c>
      <c r="AD30" s="273"/>
      <c r="AE30" s="274"/>
      <c r="AF30" s="275"/>
      <c r="AG30" s="273">
        <v>55</v>
      </c>
      <c r="AH30" s="274">
        <v>39</v>
      </c>
      <c r="AI30" s="275">
        <v>47</v>
      </c>
      <c r="AJ30" s="273">
        <v>9788</v>
      </c>
      <c r="AK30" s="274">
        <v>10408</v>
      </c>
      <c r="AL30" s="275">
        <v>20196</v>
      </c>
      <c r="AM30" s="273"/>
      <c r="AN30" s="274"/>
      <c r="AO30" s="275"/>
      <c r="AP30" s="273">
        <v>59</v>
      </c>
      <c r="AQ30" s="274">
        <v>44</v>
      </c>
      <c r="AR30" s="275">
        <v>52</v>
      </c>
      <c r="AS30" s="273">
        <v>9788</v>
      </c>
      <c r="AT30" s="274">
        <v>10408</v>
      </c>
      <c r="AU30" s="275">
        <v>20196</v>
      </c>
      <c r="AV30" s="273"/>
      <c r="AW30" s="274"/>
      <c r="AX30" s="275"/>
      <c r="AY30" s="276">
        <v>32.5</v>
      </c>
      <c r="AZ30" s="277">
        <v>30</v>
      </c>
      <c r="BA30" s="278">
        <v>31.2</v>
      </c>
      <c r="BB30" s="273">
        <v>9788</v>
      </c>
      <c r="BC30" s="274">
        <v>10408</v>
      </c>
      <c r="BD30" s="275">
        <v>20196</v>
      </c>
      <c r="BE30" s="273"/>
      <c r="BF30" s="274"/>
      <c r="BG30" s="275"/>
      <c r="BH30" s="273">
        <v>54</v>
      </c>
      <c r="BI30" s="274">
        <v>38</v>
      </c>
      <c r="BJ30" s="275">
        <v>46</v>
      </c>
      <c r="BK30" s="273">
        <v>11689</v>
      </c>
      <c r="BL30" s="274">
        <v>12333</v>
      </c>
      <c r="BM30" s="275">
        <v>24022</v>
      </c>
      <c r="BN30" s="273"/>
      <c r="BO30" s="274"/>
      <c r="BP30" s="275"/>
      <c r="BQ30" s="273">
        <v>58</v>
      </c>
      <c r="BR30" s="274">
        <v>43</v>
      </c>
      <c r="BS30" s="275">
        <v>50</v>
      </c>
      <c r="BT30" s="273">
        <v>11689</v>
      </c>
      <c r="BU30" s="274">
        <v>12333</v>
      </c>
      <c r="BV30" s="275">
        <v>24022</v>
      </c>
      <c r="BW30" s="273"/>
      <c r="BX30" s="274"/>
      <c r="BY30" s="275"/>
      <c r="BZ30" s="273">
        <v>32.299999999999997</v>
      </c>
      <c r="CA30" s="274">
        <v>29.8</v>
      </c>
      <c r="CB30" s="275">
        <v>31</v>
      </c>
      <c r="CC30" s="273">
        <v>11689</v>
      </c>
      <c r="CD30" s="274">
        <v>12333</v>
      </c>
      <c r="CE30" s="275">
        <v>24022</v>
      </c>
    </row>
    <row r="31" spans="2:83" x14ac:dyDescent="0.35">
      <c r="C31" s="273"/>
      <c r="D31" s="274"/>
      <c r="E31" s="275"/>
      <c r="F31" s="273"/>
      <c r="G31" s="274"/>
      <c r="H31" s="275"/>
      <c r="I31" s="273"/>
      <c r="J31" s="274"/>
      <c r="K31" s="275"/>
      <c r="L31" s="273"/>
      <c r="M31" s="274"/>
      <c r="N31" s="275"/>
      <c r="O31" s="273"/>
      <c r="P31" s="274"/>
      <c r="Q31" s="275"/>
      <c r="R31" s="273"/>
      <c r="S31" s="274"/>
      <c r="T31" s="275"/>
      <c r="U31" s="273"/>
      <c r="V31" s="274"/>
      <c r="W31" s="275"/>
      <c r="X31" s="276"/>
      <c r="Y31" s="277"/>
      <c r="Z31" s="278"/>
      <c r="AA31" s="273"/>
      <c r="AB31" s="274"/>
      <c r="AC31" s="275"/>
      <c r="AD31" s="273"/>
      <c r="AE31" s="274"/>
      <c r="AF31" s="275"/>
      <c r="AG31" s="273"/>
      <c r="AH31" s="274"/>
      <c r="AI31" s="275"/>
      <c r="AJ31" s="273"/>
      <c r="AK31" s="274"/>
      <c r="AL31" s="275"/>
      <c r="AM31" s="273"/>
      <c r="AN31" s="274"/>
      <c r="AO31" s="275"/>
      <c r="AP31" s="273"/>
      <c r="AQ31" s="274"/>
      <c r="AR31" s="275"/>
      <c r="AS31" s="273"/>
      <c r="AT31" s="274"/>
      <c r="AU31" s="275"/>
      <c r="AV31" s="273"/>
      <c r="AW31" s="274"/>
      <c r="AX31" s="275"/>
      <c r="AY31" s="276"/>
      <c r="AZ31" s="277"/>
      <c r="BA31" s="278"/>
      <c r="BB31" s="273"/>
      <c r="BC31" s="274"/>
      <c r="BD31" s="275"/>
      <c r="BE31" s="273"/>
      <c r="BF31" s="274"/>
      <c r="BG31" s="275"/>
      <c r="BH31" s="273"/>
      <c r="BI31" s="274"/>
      <c r="BJ31" s="275"/>
      <c r="BK31" s="273"/>
      <c r="BL31" s="274"/>
      <c r="BM31" s="275"/>
      <c r="BN31" s="273"/>
      <c r="BO31" s="274"/>
      <c r="BP31" s="275"/>
      <c r="BQ31" s="273"/>
      <c r="BR31" s="274"/>
      <c r="BS31" s="275"/>
      <c r="BT31" s="273"/>
      <c r="BU31" s="274"/>
      <c r="BV31" s="275"/>
      <c r="BW31" s="273"/>
      <c r="BX31" s="274"/>
      <c r="BY31" s="275"/>
      <c r="BZ31" s="273"/>
      <c r="CA31" s="274"/>
      <c r="CB31" s="275"/>
      <c r="CC31" s="273"/>
      <c r="CD31" s="274"/>
      <c r="CE31" s="275"/>
    </row>
    <row r="32" spans="2:83" x14ac:dyDescent="0.35">
      <c r="B32" t="s">
        <v>188</v>
      </c>
      <c r="C32" s="273"/>
      <c r="D32" s="274"/>
      <c r="E32" s="275"/>
      <c r="F32" s="273">
        <v>23</v>
      </c>
      <c r="G32" s="274">
        <v>21</v>
      </c>
      <c r="H32" s="275">
        <v>22</v>
      </c>
      <c r="I32" s="273">
        <v>141</v>
      </c>
      <c r="J32" s="274">
        <v>160</v>
      </c>
      <c r="K32" s="275">
        <v>301</v>
      </c>
      <c r="L32" s="273"/>
      <c r="M32" s="274"/>
      <c r="N32" s="275"/>
      <c r="O32" s="273">
        <v>26</v>
      </c>
      <c r="P32" s="274">
        <v>24</v>
      </c>
      <c r="Q32" s="275">
        <v>25</v>
      </c>
      <c r="R32" s="273">
        <v>141</v>
      </c>
      <c r="S32" s="274">
        <v>160</v>
      </c>
      <c r="T32" s="275">
        <v>301</v>
      </c>
      <c r="U32" s="273"/>
      <c r="V32" s="274"/>
      <c r="W32" s="275"/>
      <c r="X32" s="276">
        <v>28.2</v>
      </c>
      <c r="Y32" s="277">
        <v>27.3</v>
      </c>
      <c r="Z32" s="278">
        <v>27.7</v>
      </c>
      <c r="AA32" s="273">
        <v>141</v>
      </c>
      <c r="AB32" s="274">
        <v>160</v>
      </c>
      <c r="AC32" s="275">
        <v>301</v>
      </c>
      <c r="AD32" s="273"/>
      <c r="AE32" s="274"/>
      <c r="AF32" s="275"/>
      <c r="AG32" s="273">
        <v>43</v>
      </c>
      <c r="AH32" s="274">
        <v>28</v>
      </c>
      <c r="AI32" s="275">
        <v>35</v>
      </c>
      <c r="AJ32" s="273">
        <v>113</v>
      </c>
      <c r="AK32" s="274">
        <v>150</v>
      </c>
      <c r="AL32" s="275">
        <v>263</v>
      </c>
      <c r="AM32" s="273"/>
      <c r="AN32" s="274"/>
      <c r="AO32" s="275"/>
      <c r="AP32" s="273">
        <v>44</v>
      </c>
      <c r="AQ32" s="274">
        <v>33</v>
      </c>
      <c r="AR32" s="275">
        <v>38</v>
      </c>
      <c r="AS32" s="273">
        <v>113</v>
      </c>
      <c r="AT32" s="274">
        <v>150</v>
      </c>
      <c r="AU32" s="275">
        <v>263</v>
      </c>
      <c r="AV32" s="273"/>
      <c r="AW32" s="274"/>
      <c r="AX32" s="275"/>
      <c r="AY32" s="276">
        <v>31.3</v>
      </c>
      <c r="AZ32" s="277">
        <v>29.3</v>
      </c>
      <c r="BA32" s="278">
        <v>30.2</v>
      </c>
      <c r="BB32" s="273">
        <v>113</v>
      </c>
      <c r="BC32" s="274">
        <v>150</v>
      </c>
      <c r="BD32" s="275">
        <v>263</v>
      </c>
      <c r="BE32" s="273"/>
      <c r="BF32" s="274"/>
      <c r="BG32" s="275"/>
      <c r="BH32" s="273">
        <v>32</v>
      </c>
      <c r="BI32" s="274">
        <v>25</v>
      </c>
      <c r="BJ32" s="275">
        <v>28</v>
      </c>
      <c r="BK32" s="273">
        <v>254</v>
      </c>
      <c r="BL32" s="274">
        <v>310</v>
      </c>
      <c r="BM32" s="275">
        <v>564</v>
      </c>
      <c r="BN32" s="273"/>
      <c r="BO32" s="274"/>
      <c r="BP32" s="275"/>
      <c r="BQ32" s="273">
        <v>34</v>
      </c>
      <c r="BR32" s="274">
        <v>28</v>
      </c>
      <c r="BS32" s="275">
        <v>31</v>
      </c>
      <c r="BT32" s="273">
        <v>254</v>
      </c>
      <c r="BU32" s="274">
        <v>310</v>
      </c>
      <c r="BV32" s="275">
        <v>564</v>
      </c>
      <c r="BW32" s="273"/>
      <c r="BX32" s="274"/>
      <c r="BY32" s="275"/>
      <c r="BZ32" s="273">
        <v>29.6</v>
      </c>
      <c r="CA32" s="274">
        <v>28.2</v>
      </c>
      <c r="CB32" s="275">
        <v>28.8</v>
      </c>
      <c r="CC32" s="273">
        <v>254</v>
      </c>
      <c r="CD32" s="274">
        <v>310</v>
      </c>
      <c r="CE32" s="275">
        <v>564</v>
      </c>
    </row>
    <row r="33" spans="2:83" x14ac:dyDescent="0.35">
      <c r="B33" t="s">
        <v>241</v>
      </c>
      <c r="C33" s="273"/>
      <c r="D33" s="274"/>
      <c r="E33" s="275"/>
      <c r="F33" s="273">
        <v>56</v>
      </c>
      <c r="G33" s="274">
        <v>37</v>
      </c>
      <c r="H33" s="275">
        <v>46</v>
      </c>
      <c r="I33" s="273">
        <v>620</v>
      </c>
      <c r="J33" s="274">
        <v>719</v>
      </c>
      <c r="K33" s="275">
        <v>1339</v>
      </c>
      <c r="L33" s="273"/>
      <c r="M33" s="274"/>
      <c r="N33" s="275"/>
      <c r="O33" s="273">
        <v>57</v>
      </c>
      <c r="P33" s="274">
        <v>41</v>
      </c>
      <c r="Q33" s="275">
        <v>48</v>
      </c>
      <c r="R33" s="273">
        <v>620</v>
      </c>
      <c r="S33" s="274">
        <v>719</v>
      </c>
      <c r="T33" s="275">
        <v>1339</v>
      </c>
      <c r="U33" s="273"/>
      <c r="V33" s="274"/>
      <c r="W33" s="275"/>
      <c r="X33" s="276">
        <v>33</v>
      </c>
      <c r="Y33" s="277">
        <v>30.2</v>
      </c>
      <c r="Z33" s="278">
        <v>31.5</v>
      </c>
      <c r="AA33" s="273">
        <v>620</v>
      </c>
      <c r="AB33" s="274">
        <v>719</v>
      </c>
      <c r="AC33" s="275">
        <v>1339</v>
      </c>
      <c r="AD33" s="273"/>
      <c r="AE33" s="274"/>
      <c r="AF33" s="275"/>
      <c r="AG33" s="273">
        <v>77</v>
      </c>
      <c r="AH33" s="274">
        <v>58</v>
      </c>
      <c r="AI33" s="275">
        <v>67</v>
      </c>
      <c r="AJ33" s="273">
        <v>3354</v>
      </c>
      <c r="AK33" s="274">
        <v>3541</v>
      </c>
      <c r="AL33" s="275">
        <v>6895</v>
      </c>
      <c r="AM33" s="273"/>
      <c r="AN33" s="274"/>
      <c r="AO33" s="275"/>
      <c r="AP33" s="273">
        <v>79</v>
      </c>
      <c r="AQ33" s="274">
        <v>61</v>
      </c>
      <c r="AR33" s="275">
        <v>70</v>
      </c>
      <c r="AS33" s="273">
        <v>3354</v>
      </c>
      <c r="AT33" s="274">
        <v>3541</v>
      </c>
      <c r="AU33" s="275">
        <v>6895</v>
      </c>
      <c r="AV33" s="273"/>
      <c r="AW33" s="274"/>
      <c r="AX33" s="275"/>
      <c r="AY33" s="276">
        <v>36.9</v>
      </c>
      <c r="AZ33" s="277">
        <v>34.200000000000003</v>
      </c>
      <c r="BA33" s="278">
        <v>35.5</v>
      </c>
      <c r="BB33" s="273">
        <v>3354</v>
      </c>
      <c r="BC33" s="274">
        <v>3541</v>
      </c>
      <c r="BD33" s="275">
        <v>6895</v>
      </c>
      <c r="BE33" s="273"/>
      <c r="BF33" s="274"/>
      <c r="BG33" s="275"/>
      <c r="BH33" s="273">
        <v>74</v>
      </c>
      <c r="BI33" s="274">
        <v>55</v>
      </c>
      <c r="BJ33" s="275">
        <v>64</v>
      </c>
      <c r="BK33" s="273">
        <v>3974</v>
      </c>
      <c r="BL33" s="274">
        <v>4260</v>
      </c>
      <c r="BM33" s="275">
        <v>8234</v>
      </c>
      <c r="BN33" s="273"/>
      <c r="BO33" s="274"/>
      <c r="BP33" s="275"/>
      <c r="BQ33" s="273">
        <v>75</v>
      </c>
      <c r="BR33" s="274">
        <v>58</v>
      </c>
      <c r="BS33" s="275">
        <v>66</v>
      </c>
      <c r="BT33" s="273">
        <v>3974</v>
      </c>
      <c r="BU33" s="274">
        <v>4260</v>
      </c>
      <c r="BV33" s="275">
        <v>8234</v>
      </c>
      <c r="BW33" s="273"/>
      <c r="BX33" s="274"/>
      <c r="BY33" s="275"/>
      <c r="BZ33" s="273">
        <v>36.299999999999997</v>
      </c>
      <c r="CA33" s="274">
        <v>33.5</v>
      </c>
      <c r="CB33" s="275">
        <v>34.9</v>
      </c>
      <c r="CC33" s="273">
        <v>3974</v>
      </c>
      <c r="CD33" s="274">
        <v>4260</v>
      </c>
      <c r="CE33" s="275">
        <v>8234</v>
      </c>
    </row>
    <row r="34" spans="2:83" x14ac:dyDescent="0.35">
      <c r="B34" t="s">
        <v>240</v>
      </c>
      <c r="C34" s="273"/>
      <c r="D34" s="274"/>
      <c r="E34" s="275"/>
      <c r="F34" s="273">
        <v>57</v>
      </c>
      <c r="G34" s="274">
        <v>40</v>
      </c>
      <c r="H34" s="275">
        <v>49</v>
      </c>
      <c r="I34" s="273">
        <v>718</v>
      </c>
      <c r="J34" s="274">
        <v>674</v>
      </c>
      <c r="K34" s="275">
        <v>1392</v>
      </c>
      <c r="L34" s="273"/>
      <c r="M34" s="274"/>
      <c r="N34" s="275"/>
      <c r="O34" s="273">
        <v>60</v>
      </c>
      <c r="P34" s="274">
        <v>44</v>
      </c>
      <c r="Q34" s="275">
        <v>52</v>
      </c>
      <c r="R34" s="273">
        <v>718</v>
      </c>
      <c r="S34" s="274">
        <v>674</v>
      </c>
      <c r="T34" s="275">
        <v>1392</v>
      </c>
      <c r="U34" s="273"/>
      <c r="V34" s="274"/>
      <c r="W34" s="275"/>
      <c r="X34" s="276">
        <v>33.200000000000003</v>
      </c>
      <c r="Y34" s="277">
        <v>31.4</v>
      </c>
      <c r="Z34" s="278">
        <v>32.299999999999997</v>
      </c>
      <c r="AA34" s="273">
        <v>718</v>
      </c>
      <c r="AB34" s="274">
        <v>674</v>
      </c>
      <c r="AC34" s="275">
        <v>1392</v>
      </c>
      <c r="AD34" s="273"/>
      <c r="AE34" s="274"/>
      <c r="AF34" s="275"/>
      <c r="AG34" s="273">
        <v>72</v>
      </c>
      <c r="AH34" s="274">
        <v>55</v>
      </c>
      <c r="AI34" s="275">
        <v>63</v>
      </c>
      <c r="AJ34" s="273">
        <v>1819</v>
      </c>
      <c r="AK34" s="274">
        <v>1916</v>
      </c>
      <c r="AL34" s="275">
        <v>3735</v>
      </c>
      <c r="AM34" s="273"/>
      <c r="AN34" s="274"/>
      <c r="AO34" s="275"/>
      <c r="AP34" s="273">
        <v>73</v>
      </c>
      <c r="AQ34" s="274">
        <v>57</v>
      </c>
      <c r="AR34" s="275">
        <v>65</v>
      </c>
      <c r="AS34" s="273">
        <v>1819</v>
      </c>
      <c r="AT34" s="274">
        <v>1916</v>
      </c>
      <c r="AU34" s="275">
        <v>3735</v>
      </c>
      <c r="AV34" s="273"/>
      <c r="AW34" s="274"/>
      <c r="AX34" s="275"/>
      <c r="AY34" s="276">
        <v>35.9</v>
      </c>
      <c r="AZ34" s="277">
        <v>33.4</v>
      </c>
      <c r="BA34" s="278">
        <v>34.6</v>
      </c>
      <c r="BB34" s="273">
        <v>1819</v>
      </c>
      <c r="BC34" s="274">
        <v>1916</v>
      </c>
      <c r="BD34" s="275">
        <v>3735</v>
      </c>
      <c r="BE34" s="273"/>
      <c r="BF34" s="274"/>
      <c r="BG34" s="275"/>
      <c r="BH34" s="273">
        <v>68</v>
      </c>
      <c r="BI34" s="274">
        <v>51</v>
      </c>
      <c r="BJ34" s="275">
        <v>59</v>
      </c>
      <c r="BK34" s="273">
        <v>2537</v>
      </c>
      <c r="BL34" s="274">
        <v>2590</v>
      </c>
      <c r="BM34" s="275">
        <v>5127</v>
      </c>
      <c r="BN34" s="273"/>
      <c r="BO34" s="274"/>
      <c r="BP34" s="275"/>
      <c r="BQ34" s="273">
        <v>70</v>
      </c>
      <c r="BR34" s="274">
        <v>54</v>
      </c>
      <c r="BS34" s="275">
        <v>62</v>
      </c>
      <c r="BT34" s="273">
        <v>2537</v>
      </c>
      <c r="BU34" s="274">
        <v>2590</v>
      </c>
      <c r="BV34" s="275">
        <v>5127</v>
      </c>
      <c r="BW34" s="273"/>
      <c r="BX34" s="274"/>
      <c r="BY34" s="275"/>
      <c r="BZ34" s="273">
        <v>35.1</v>
      </c>
      <c r="CA34" s="274">
        <v>32.799999999999997</v>
      </c>
      <c r="CB34" s="275">
        <v>34</v>
      </c>
      <c r="CC34" s="273">
        <v>2537</v>
      </c>
      <c r="CD34" s="274">
        <v>2590</v>
      </c>
      <c r="CE34" s="275">
        <v>5127</v>
      </c>
    </row>
    <row r="35" spans="2:83" x14ac:dyDescent="0.35">
      <c r="B35" t="s">
        <v>239</v>
      </c>
      <c r="C35" s="273"/>
      <c r="D35" s="274"/>
      <c r="E35" s="275"/>
      <c r="F35" s="273">
        <v>55</v>
      </c>
      <c r="G35" s="274">
        <v>38</v>
      </c>
      <c r="H35" s="275">
        <v>47</v>
      </c>
      <c r="I35" s="273">
        <v>1680</v>
      </c>
      <c r="J35" s="274">
        <v>1592</v>
      </c>
      <c r="K35" s="275">
        <v>3272</v>
      </c>
      <c r="L35" s="273"/>
      <c r="M35" s="274"/>
      <c r="N35" s="275"/>
      <c r="O35" s="273">
        <v>57</v>
      </c>
      <c r="P35" s="274">
        <v>40</v>
      </c>
      <c r="Q35" s="275">
        <v>49</v>
      </c>
      <c r="R35" s="273">
        <v>1680</v>
      </c>
      <c r="S35" s="274">
        <v>1592</v>
      </c>
      <c r="T35" s="275">
        <v>3272</v>
      </c>
      <c r="U35" s="273"/>
      <c r="V35" s="274"/>
      <c r="W35" s="275"/>
      <c r="X35" s="276">
        <v>33.200000000000003</v>
      </c>
      <c r="Y35" s="277">
        <v>30.6</v>
      </c>
      <c r="Z35" s="278">
        <v>31.9</v>
      </c>
      <c r="AA35" s="273">
        <v>1680</v>
      </c>
      <c r="AB35" s="274">
        <v>1592</v>
      </c>
      <c r="AC35" s="275">
        <v>3272</v>
      </c>
      <c r="AD35" s="273"/>
      <c r="AE35" s="274"/>
      <c r="AF35" s="275"/>
      <c r="AG35" s="273">
        <v>72</v>
      </c>
      <c r="AH35" s="274">
        <v>53</v>
      </c>
      <c r="AI35" s="275">
        <v>62</v>
      </c>
      <c r="AJ35" s="273">
        <v>2726</v>
      </c>
      <c r="AK35" s="274">
        <v>2833</v>
      </c>
      <c r="AL35" s="275">
        <v>5559</v>
      </c>
      <c r="AM35" s="273"/>
      <c r="AN35" s="274"/>
      <c r="AO35" s="275"/>
      <c r="AP35" s="273">
        <v>73</v>
      </c>
      <c r="AQ35" s="274">
        <v>55</v>
      </c>
      <c r="AR35" s="275">
        <v>64</v>
      </c>
      <c r="AS35" s="273">
        <v>2726</v>
      </c>
      <c r="AT35" s="274">
        <v>2833</v>
      </c>
      <c r="AU35" s="275">
        <v>5559</v>
      </c>
      <c r="AV35" s="273"/>
      <c r="AW35" s="274"/>
      <c r="AX35" s="275"/>
      <c r="AY35" s="276">
        <v>35.799999999999997</v>
      </c>
      <c r="AZ35" s="277">
        <v>33.299999999999997</v>
      </c>
      <c r="BA35" s="278">
        <v>34.5</v>
      </c>
      <c r="BB35" s="273">
        <v>2726</v>
      </c>
      <c r="BC35" s="274">
        <v>2833</v>
      </c>
      <c r="BD35" s="275">
        <v>5559</v>
      </c>
      <c r="BE35" s="273"/>
      <c r="BF35" s="274"/>
      <c r="BG35" s="275"/>
      <c r="BH35" s="273">
        <v>66</v>
      </c>
      <c r="BI35" s="274">
        <v>47</v>
      </c>
      <c r="BJ35" s="275">
        <v>56</v>
      </c>
      <c r="BK35" s="273">
        <v>4406</v>
      </c>
      <c r="BL35" s="274">
        <v>4425</v>
      </c>
      <c r="BM35" s="275">
        <v>8831</v>
      </c>
      <c r="BN35" s="273"/>
      <c r="BO35" s="274"/>
      <c r="BP35" s="275"/>
      <c r="BQ35" s="273">
        <v>67</v>
      </c>
      <c r="BR35" s="274">
        <v>50</v>
      </c>
      <c r="BS35" s="275">
        <v>58</v>
      </c>
      <c r="BT35" s="273">
        <v>4406</v>
      </c>
      <c r="BU35" s="274">
        <v>4425</v>
      </c>
      <c r="BV35" s="275">
        <v>8831</v>
      </c>
      <c r="BW35" s="273"/>
      <c r="BX35" s="274"/>
      <c r="BY35" s="275"/>
      <c r="BZ35" s="273">
        <v>34.799999999999997</v>
      </c>
      <c r="CA35" s="274">
        <v>32.299999999999997</v>
      </c>
      <c r="CB35" s="275">
        <v>33.6</v>
      </c>
      <c r="CC35" s="273">
        <v>4406</v>
      </c>
      <c r="CD35" s="274">
        <v>4425</v>
      </c>
      <c r="CE35" s="275">
        <v>8831</v>
      </c>
    </row>
    <row r="36" spans="2:83" x14ac:dyDescent="0.35">
      <c r="B36" t="s">
        <v>237</v>
      </c>
      <c r="C36" s="273"/>
      <c r="D36" s="274"/>
      <c r="E36" s="275"/>
      <c r="F36" s="273">
        <v>50</v>
      </c>
      <c r="G36" s="274">
        <v>32</v>
      </c>
      <c r="H36" s="275">
        <v>41</v>
      </c>
      <c r="I36" s="273">
        <v>34007</v>
      </c>
      <c r="J36" s="274">
        <v>35710</v>
      </c>
      <c r="K36" s="275">
        <v>69717</v>
      </c>
      <c r="L36" s="273"/>
      <c r="M36" s="274"/>
      <c r="N36" s="275"/>
      <c r="O36" s="273">
        <v>52</v>
      </c>
      <c r="P36" s="274">
        <v>35</v>
      </c>
      <c r="Q36" s="275">
        <v>43</v>
      </c>
      <c r="R36" s="273">
        <v>34007</v>
      </c>
      <c r="S36" s="274">
        <v>35710</v>
      </c>
      <c r="T36" s="275">
        <v>69717</v>
      </c>
      <c r="U36" s="273"/>
      <c r="V36" s="274"/>
      <c r="W36" s="275"/>
      <c r="X36" s="276">
        <v>32</v>
      </c>
      <c r="Y36" s="277">
        <v>29.4</v>
      </c>
      <c r="Z36" s="278">
        <v>30.7</v>
      </c>
      <c r="AA36" s="273">
        <v>34007</v>
      </c>
      <c r="AB36" s="274">
        <v>35710</v>
      </c>
      <c r="AC36" s="275">
        <v>69717</v>
      </c>
      <c r="AD36" s="273"/>
      <c r="AE36" s="274"/>
      <c r="AF36" s="275"/>
      <c r="AG36" s="273">
        <v>74</v>
      </c>
      <c r="AH36" s="274">
        <v>56</v>
      </c>
      <c r="AI36" s="275">
        <v>65</v>
      </c>
      <c r="AJ36" s="273">
        <v>165316</v>
      </c>
      <c r="AK36" s="274">
        <v>173791</v>
      </c>
      <c r="AL36" s="275">
        <v>339107</v>
      </c>
      <c r="AM36" s="273"/>
      <c r="AN36" s="274"/>
      <c r="AO36" s="275"/>
      <c r="AP36" s="273">
        <v>75</v>
      </c>
      <c r="AQ36" s="274">
        <v>59</v>
      </c>
      <c r="AR36" s="275">
        <v>67</v>
      </c>
      <c r="AS36" s="273">
        <v>165316</v>
      </c>
      <c r="AT36" s="274">
        <v>173791</v>
      </c>
      <c r="AU36" s="275">
        <v>339107</v>
      </c>
      <c r="AV36" s="273"/>
      <c r="AW36" s="274"/>
      <c r="AX36" s="275"/>
      <c r="AY36" s="276">
        <v>36.4</v>
      </c>
      <c r="AZ36" s="277">
        <v>33.9</v>
      </c>
      <c r="BA36" s="278">
        <v>35.1</v>
      </c>
      <c r="BB36" s="273">
        <v>165316</v>
      </c>
      <c r="BC36" s="274">
        <v>173791</v>
      </c>
      <c r="BD36" s="275">
        <v>339107</v>
      </c>
      <c r="BE36" s="273"/>
      <c r="BF36" s="274"/>
      <c r="BG36" s="275"/>
      <c r="BH36" s="273">
        <v>70</v>
      </c>
      <c r="BI36" s="274">
        <v>52</v>
      </c>
      <c r="BJ36" s="275">
        <v>61</v>
      </c>
      <c r="BK36" s="273">
        <v>199323</v>
      </c>
      <c r="BL36" s="274">
        <v>209501</v>
      </c>
      <c r="BM36" s="275">
        <v>408824</v>
      </c>
      <c r="BN36" s="273"/>
      <c r="BO36" s="274"/>
      <c r="BP36" s="275"/>
      <c r="BQ36" s="273">
        <v>71</v>
      </c>
      <c r="BR36" s="274">
        <v>55</v>
      </c>
      <c r="BS36" s="275">
        <v>63</v>
      </c>
      <c r="BT36" s="273">
        <v>199323</v>
      </c>
      <c r="BU36" s="274">
        <v>209501</v>
      </c>
      <c r="BV36" s="275">
        <v>408824</v>
      </c>
      <c r="BW36" s="273"/>
      <c r="BX36" s="274"/>
      <c r="BY36" s="275"/>
      <c r="BZ36" s="273">
        <v>35.700000000000003</v>
      </c>
      <c r="CA36" s="274">
        <v>33.200000000000003</v>
      </c>
      <c r="CB36" s="275">
        <v>34.4</v>
      </c>
      <c r="CC36" s="273">
        <v>199323</v>
      </c>
      <c r="CD36" s="274">
        <v>209501</v>
      </c>
      <c r="CE36" s="275">
        <v>408824</v>
      </c>
    </row>
    <row r="37" spans="2:83" x14ac:dyDescent="0.35">
      <c r="B37" t="s">
        <v>236</v>
      </c>
      <c r="C37" s="273"/>
      <c r="D37" s="274"/>
      <c r="E37" s="275"/>
      <c r="F37" s="273">
        <v>51</v>
      </c>
      <c r="G37" s="274">
        <v>33</v>
      </c>
      <c r="H37" s="275">
        <v>42</v>
      </c>
      <c r="I37" s="273">
        <v>55217</v>
      </c>
      <c r="J37" s="274">
        <v>57480</v>
      </c>
      <c r="K37" s="275">
        <v>112697</v>
      </c>
      <c r="L37" s="273"/>
      <c r="M37" s="274"/>
      <c r="N37" s="275"/>
      <c r="O37" s="273">
        <v>53</v>
      </c>
      <c r="P37" s="274">
        <v>36</v>
      </c>
      <c r="Q37" s="275">
        <v>45</v>
      </c>
      <c r="R37" s="273">
        <v>55217</v>
      </c>
      <c r="S37" s="274">
        <v>57480</v>
      </c>
      <c r="T37" s="275">
        <v>112697</v>
      </c>
      <c r="U37" s="273"/>
      <c r="V37" s="274"/>
      <c r="W37" s="275"/>
      <c r="X37" s="276">
        <v>32.200000000000003</v>
      </c>
      <c r="Y37" s="277">
        <v>29.5</v>
      </c>
      <c r="Z37" s="278">
        <v>30.8</v>
      </c>
      <c r="AA37" s="273">
        <v>55217</v>
      </c>
      <c r="AB37" s="274">
        <v>57480</v>
      </c>
      <c r="AC37" s="275">
        <v>112697</v>
      </c>
      <c r="AD37" s="273"/>
      <c r="AE37" s="274"/>
      <c r="AF37" s="275"/>
      <c r="AG37" s="273">
        <v>70</v>
      </c>
      <c r="AH37" s="274">
        <v>53</v>
      </c>
      <c r="AI37" s="275">
        <v>61</v>
      </c>
      <c r="AJ37" s="273">
        <v>257753</v>
      </c>
      <c r="AK37" s="274">
        <v>270881</v>
      </c>
      <c r="AL37" s="275">
        <v>528634</v>
      </c>
      <c r="AM37" s="273"/>
      <c r="AN37" s="274"/>
      <c r="AO37" s="275"/>
      <c r="AP37" s="273">
        <v>72</v>
      </c>
      <c r="AQ37" s="274">
        <v>56</v>
      </c>
      <c r="AR37" s="275">
        <v>64</v>
      </c>
      <c r="AS37" s="273">
        <v>257753</v>
      </c>
      <c r="AT37" s="274">
        <v>270881</v>
      </c>
      <c r="AU37" s="275">
        <v>528634</v>
      </c>
      <c r="AV37" s="273"/>
      <c r="AW37" s="274"/>
      <c r="AX37" s="275"/>
      <c r="AY37" s="276">
        <v>35.700000000000003</v>
      </c>
      <c r="AZ37" s="277">
        <v>33.200000000000003</v>
      </c>
      <c r="BA37" s="278">
        <v>34.4</v>
      </c>
      <c r="BB37" s="273">
        <v>257753</v>
      </c>
      <c r="BC37" s="274">
        <v>270881</v>
      </c>
      <c r="BD37" s="275">
        <v>528634</v>
      </c>
      <c r="BE37" s="273"/>
      <c r="BF37" s="274"/>
      <c r="BG37" s="275"/>
      <c r="BH37" s="273">
        <v>67</v>
      </c>
      <c r="BI37" s="274">
        <v>50</v>
      </c>
      <c r="BJ37" s="275">
        <v>58</v>
      </c>
      <c r="BK37" s="273">
        <v>312970</v>
      </c>
      <c r="BL37" s="274">
        <v>328361</v>
      </c>
      <c r="BM37" s="275">
        <v>641331</v>
      </c>
      <c r="BN37" s="273"/>
      <c r="BO37" s="274"/>
      <c r="BP37" s="275"/>
      <c r="BQ37" s="273">
        <v>69</v>
      </c>
      <c r="BR37" s="274">
        <v>52</v>
      </c>
      <c r="BS37" s="275">
        <v>60</v>
      </c>
      <c r="BT37" s="273">
        <v>312970</v>
      </c>
      <c r="BU37" s="274">
        <v>328361</v>
      </c>
      <c r="BV37" s="275">
        <v>641331</v>
      </c>
      <c r="BW37" s="273"/>
      <c r="BX37" s="274"/>
      <c r="BY37" s="275"/>
      <c r="BZ37" s="273">
        <v>35.1</v>
      </c>
      <c r="CA37" s="274">
        <v>32.6</v>
      </c>
      <c r="CB37" s="275">
        <v>33.799999999999997</v>
      </c>
      <c r="CC37" s="273">
        <v>312970</v>
      </c>
      <c r="CD37" s="274">
        <v>328361</v>
      </c>
      <c r="CE37" s="275">
        <v>641331</v>
      </c>
    </row>
    <row r="38" spans="2:83" x14ac:dyDescent="0.35">
      <c r="K38" s="157"/>
      <c r="AL38" s="157"/>
    </row>
    <row r="40" spans="2:83" ht="14.25" x14ac:dyDescent="0.45">
      <c r="B40" s="272">
        <v>1</v>
      </c>
      <c r="C40" s="292">
        <v>2</v>
      </c>
      <c r="D40" s="292">
        <v>3</v>
      </c>
      <c r="E40" s="272">
        <v>4</v>
      </c>
      <c r="F40" s="272">
        <v>5</v>
      </c>
      <c r="G40" s="292">
        <v>6</v>
      </c>
      <c r="H40" s="292">
        <v>7</v>
      </c>
      <c r="I40" s="272">
        <v>8</v>
      </c>
      <c r="J40" s="272">
        <v>9</v>
      </c>
      <c r="K40" s="292">
        <v>10</v>
      </c>
      <c r="L40" s="292">
        <v>11</v>
      </c>
      <c r="M40" s="272">
        <v>12</v>
      </c>
      <c r="N40" s="272">
        <v>13</v>
      </c>
      <c r="O40" s="292">
        <v>14</v>
      </c>
      <c r="P40" s="292">
        <v>15</v>
      </c>
      <c r="Q40" s="272">
        <v>16</v>
      </c>
      <c r="R40" s="272">
        <v>17</v>
      </c>
      <c r="S40" s="292">
        <v>18</v>
      </c>
      <c r="T40" s="292">
        <v>19</v>
      </c>
      <c r="U40" s="272">
        <v>20</v>
      </c>
      <c r="V40" s="272">
        <v>21</v>
      </c>
      <c r="W40" s="292">
        <v>22</v>
      </c>
      <c r="X40" s="292">
        <v>23</v>
      </c>
      <c r="Y40" s="272">
        <v>24</v>
      </c>
      <c r="Z40" s="272">
        <v>25</v>
      </c>
      <c r="AA40" s="292">
        <v>26</v>
      </c>
      <c r="AB40" s="292">
        <v>27</v>
      </c>
      <c r="AC40" s="272">
        <v>28</v>
      </c>
      <c r="AD40" s="272">
        <v>29</v>
      </c>
      <c r="AE40" s="292">
        <v>30</v>
      </c>
      <c r="AF40" s="292">
        <v>31</v>
      </c>
      <c r="AG40" s="272">
        <v>32</v>
      </c>
      <c r="AH40" s="272">
        <v>33</v>
      </c>
      <c r="AI40" s="292">
        <v>34</v>
      </c>
      <c r="AJ40" s="292">
        <v>35</v>
      </c>
      <c r="AK40" s="272">
        <v>36</v>
      </c>
      <c r="AL40" s="272">
        <v>37</v>
      </c>
      <c r="AM40" s="292">
        <v>38</v>
      </c>
      <c r="AN40" s="292">
        <v>39</v>
      </c>
      <c r="AO40" s="272">
        <v>40</v>
      </c>
      <c r="AP40" s="272">
        <v>41</v>
      </c>
      <c r="AQ40" s="292">
        <v>42</v>
      </c>
      <c r="AR40" s="292">
        <v>43</v>
      </c>
      <c r="AS40" s="272">
        <v>44</v>
      </c>
      <c r="AT40" s="272">
        <v>45</v>
      </c>
      <c r="AU40" s="292">
        <v>46</v>
      </c>
      <c r="AV40" s="292">
        <v>47</v>
      </c>
      <c r="AW40" s="272">
        <v>48</v>
      </c>
      <c r="AX40" s="272">
        <v>49</v>
      </c>
      <c r="AY40" s="292">
        <v>50</v>
      </c>
      <c r="AZ40" s="292">
        <v>51</v>
      </c>
      <c r="BA40" s="272">
        <v>52</v>
      </c>
      <c r="BB40" s="272">
        <v>53</v>
      </c>
      <c r="BC40" s="292">
        <v>54</v>
      </c>
      <c r="BD40" s="292">
        <v>55</v>
      </c>
      <c r="BE40" s="272">
        <v>56</v>
      </c>
      <c r="BF40" s="272">
        <v>57</v>
      </c>
      <c r="BG40" s="292">
        <v>58</v>
      </c>
      <c r="BH40" s="292">
        <v>59</v>
      </c>
      <c r="BI40" s="272">
        <v>60</v>
      </c>
      <c r="BJ40" s="272">
        <v>61</v>
      </c>
      <c r="BK40" s="292">
        <v>62</v>
      </c>
      <c r="BL40" s="292">
        <v>63</v>
      </c>
      <c r="BM40" s="272">
        <v>64</v>
      </c>
      <c r="BN40" s="272">
        <v>65</v>
      </c>
      <c r="BO40" s="292">
        <v>66</v>
      </c>
      <c r="BP40" s="292">
        <v>67</v>
      </c>
      <c r="BQ40" s="272">
        <v>68</v>
      </c>
      <c r="BR40" s="272">
        <v>69</v>
      </c>
      <c r="BS40" s="292">
        <v>70</v>
      </c>
      <c r="BT40" s="292">
        <v>71</v>
      </c>
      <c r="BU40" s="272">
        <v>72</v>
      </c>
      <c r="BV40" s="272">
        <v>73</v>
      </c>
      <c r="BW40" s="292">
        <v>74</v>
      </c>
      <c r="BX40" s="292">
        <v>75</v>
      </c>
      <c r="BY40" s="272">
        <v>76</v>
      </c>
      <c r="BZ40" s="272">
        <v>77</v>
      </c>
      <c r="CA40" s="292">
        <v>78</v>
      </c>
      <c r="CB40" s="292">
        <v>79</v>
      </c>
      <c r="CC40" s="272">
        <v>80</v>
      </c>
      <c r="CD40" s="272">
        <v>81</v>
      </c>
      <c r="CE40" s="292">
        <v>82</v>
      </c>
    </row>
  </sheetData>
  <conditionalFormatting sqref="C9:T37 X9:Z37 AD9:AU37 AY9:BA37 BE9:BV37 BZ9:CB37">
    <cfRule type="cellIs" dxfId="71" priority="15" operator="equal">
      <formula>2</formula>
    </cfRule>
    <cfRule type="cellIs" dxfId="70" priority="16" operator="equal">
      <formula>1</formula>
    </cfRule>
  </conditionalFormatting>
  <conditionalFormatting sqref="U9:W37">
    <cfRule type="cellIs" dxfId="69" priority="13" operator="equal">
      <formula>2</formula>
    </cfRule>
    <cfRule type="cellIs" dxfId="68" priority="14" operator="equal">
      <formula>1</formula>
    </cfRule>
  </conditionalFormatting>
  <conditionalFormatting sqref="AA9:AA37">
    <cfRule type="cellIs" dxfId="67" priority="11" operator="equal">
      <formula>2</formula>
    </cfRule>
    <cfRule type="cellIs" dxfId="66" priority="12" operator="equal">
      <formula>1</formula>
    </cfRule>
  </conditionalFormatting>
  <conditionalFormatting sqref="AB9:AC37">
    <cfRule type="cellIs" dxfId="65" priority="9" operator="equal">
      <formula>2</formula>
    </cfRule>
    <cfRule type="cellIs" dxfId="64" priority="10" operator="equal">
      <formula>1</formula>
    </cfRule>
  </conditionalFormatting>
  <conditionalFormatting sqref="AV9:AX37">
    <cfRule type="cellIs" dxfId="63" priority="7" operator="equal">
      <formula>2</formula>
    </cfRule>
    <cfRule type="cellIs" dxfId="62" priority="8" operator="equal">
      <formula>1</formula>
    </cfRule>
  </conditionalFormatting>
  <conditionalFormatting sqref="BB9:BD37">
    <cfRule type="cellIs" dxfId="61" priority="5" operator="equal">
      <formula>2</formula>
    </cfRule>
    <cfRule type="cellIs" dxfId="60" priority="6" operator="equal">
      <formula>1</formula>
    </cfRule>
  </conditionalFormatting>
  <conditionalFormatting sqref="BW9:BY37">
    <cfRule type="cellIs" dxfId="59" priority="3" operator="equal">
      <formula>2</formula>
    </cfRule>
    <cfRule type="cellIs" dxfId="58" priority="4" operator="equal">
      <formula>1</formula>
    </cfRule>
  </conditionalFormatting>
  <conditionalFormatting sqref="CC9:CE37">
    <cfRule type="cellIs" dxfId="57" priority="1" operator="equal">
      <formula>2</formula>
    </cfRule>
    <cfRule type="cellIs" dxfId="56" priority="2" operator="equal">
      <formula>1</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65</vt:i4>
      </vt:variant>
      <vt:variant>
        <vt:lpstr>Named Ranges</vt:lpstr>
      </vt:variant>
      <vt:variant>
        <vt:i4>142</vt:i4>
      </vt:variant>
    </vt:vector>
  </HeadingPairs>
  <TitlesOfParts>
    <vt:vector size="207" baseType="lpstr">
      <vt:lpstr>Contents</vt:lpstr>
      <vt:lpstr>Table 1</vt:lpstr>
      <vt:lpstr>Table1_2013</vt:lpstr>
      <vt:lpstr>Table1_2014</vt:lpstr>
      <vt:lpstr>Table1_2015</vt:lpstr>
      <vt:lpstr>Table1_2016</vt:lpstr>
      <vt:lpstr>Table 2a</vt:lpstr>
      <vt:lpstr>Table2a_2013</vt:lpstr>
      <vt:lpstr>Table2a_2014</vt:lpstr>
      <vt:lpstr>Table 2b</vt:lpstr>
      <vt:lpstr>Table2b_2013</vt:lpstr>
      <vt:lpstr>Table2b_2014</vt:lpstr>
      <vt:lpstr>Table 2c</vt:lpstr>
      <vt:lpstr>Table2c_2013</vt:lpstr>
      <vt:lpstr>Table2c_2014</vt:lpstr>
      <vt:lpstr>Table 3</vt:lpstr>
      <vt:lpstr>Table3_2013</vt:lpstr>
      <vt:lpstr>Table3_2014</vt:lpstr>
      <vt:lpstr>Table 4</vt:lpstr>
      <vt:lpstr>Table4_2013</vt:lpstr>
      <vt:lpstr>Table4_2014</vt:lpstr>
      <vt:lpstr>Table 5</vt:lpstr>
      <vt:lpstr>Table5_2013</vt:lpstr>
      <vt:lpstr>Table5_2014</vt:lpstr>
      <vt:lpstr>Table 6</vt:lpstr>
      <vt:lpstr>Table 7</vt:lpstr>
      <vt:lpstr>Table6_2013</vt:lpstr>
      <vt:lpstr>Table6_2014</vt:lpstr>
      <vt:lpstr>Table7_2013</vt:lpstr>
      <vt:lpstr>Table7_2014</vt:lpstr>
      <vt:lpstr>Table PR1</vt:lpstr>
      <vt:lpstr>Table PR2</vt:lpstr>
      <vt:lpstr>Table PR2_2014</vt:lpstr>
      <vt:lpstr>Table2a_2015</vt:lpstr>
      <vt:lpstr>Table2a_2016</vt:lpstr>
      <vt:lpstr>Table1_2017</vt:lpstr>
      <vt:lpstr>Table2a_2017</vt:lpstr>
      <vt:lpstr>Table2b_2016</vt:lpstr>
      <vt:lpstr>Table2b_2017</vt:lpstr>
      <vt:lpstr>Table2b_2015</vt:lpstr>
      <vt:lpstr>Table2c_2015</vt:lpstr>
      <vt:lpstr>Table2c_2016</vt:lpstr>
      <vt:lpstr>Table2c_2017</vt:lpstr>
      <vt:lpstr>Table3_2015</vt:lpstr>
      <vt:lpstr>Table3_2016</vt:lpstr>
      <vt:lpstr>Table3_2017</vt:lpstr>
      <vt:lpstr>Table4_2015</vt:lpstr>
      <vt:lpstr>Table4_2016</vt:lpstr>
      <vt:lpstr>Table4_2017</vt:lpstr>
      <vt:lpstr>Table5_2015</vt:lpstr>
      <vt:lpstr>Table5_2016</vt:lpstr>
      <vt:lpstr>Table5_2017</vt:lpstr>
      <vt:lpstr>Table6_2015</vt:lpstr>
      <vt:lpstr>Table6_2016</vt:lpstr>
      <vt:lpstr>Table6_2017</vt:lpstr>
      <vt:lpstr>Table7b_2015</vt:lpstr>
      <vt:lpstr>Table7b_2016</vt:lpstr>
      <vt:lpstr>Table7b_2017</vt:lpstr>
      <vt:lpstr>Table PR1_2014</vt:lpstr>
      <vt:lpstr>TablePR1_2015</vt:lpstr>
      <vt:lpstr>TablePR1_2016</vt:lpstr>
      <vt:lpstr>TablePR1_2017</vt:lpstr>
      <vt:lpstr>TablePR2_2015</vt:lpstr>
      <vt:lpstr>Tablepr2_2016</vt:lpstr>
      <vt:lpstr>Tablepr2_2017</vt:lpstr>
      <vt:lpstr>EAL_Table1_2015</vt:lpstr>
      <vt:lpstr>PR1_2014</vt:lpstr>
      <vt:lpstr>PR1_2015</vt:lpstr>
      <vt:lpstr>Contents!Print_Area</vt:lpstr>
      <vt:lpstr>'Table 1'!Print_Area</vt:lpstr>
      <vt:lpstr>'Table 2a'!Print_Area</vt:lpstr>
      <vt:lpstr>'Table 2b'!Print_Area</vt:lpstr>
      <vt:lpstr>'Table 2c'!Print_Area</vt:lpstr>
      <vt:lpstr>'Table 3'!Print_Area</vt:lpstr>
      <vt:lpstr>'Table 4'!Print_Area</vt:lpstr>
      <vt:lpstr>'Table 5'!Print_Area</vt:lpstr>
      <vt:lpstr>'Table 6'!Print_Area</vt:lpstr>
      <vt:lpstr>'Table 7'!Print_Area</vt:lpstr>
      <vt:lpstr>'Table PR1'!Print_Area</vt:lpstr>
      <vt:lpstr>'Table PR2'!Print_Area</vt:lpstr>
      <vt:lpstr>'Table 1'!Print_Titles</vt:lpstr>
      <vt:lpstr>'Table 2a'!Print_Titles</vt:lpstr>
      <vt:lpstr>'Table 2b'!Print_Titles</vt:lpstr>
      <vt:lpstr>'Table 2c'!Print_Titles</vt:lpstr>
      <vt:lpstr>'Table 3'!Print_Titles</vt:lpstr>
      <vt:lpstr>'Table 4'!Print_Titles</vt:lpstr>
      <vt:lpstr>'Table 5'!Print_Titles</vt:lpstr>
      <vt:lpstr>'Table 6'!Print_Titles</vt:lpstr>
      <vt:lpstr>'Table PR1'!Print_Titles</vt:lpstr>
      <vt:lpstr>'Table PR2'!Print_Titles</vt:lpstr>
      <vt:lpstr>tABLE1_2016</vt:lpstr>
      <vt:lpstr>Table1_2017</vt:lpstr>
      <vt:lpstr>Table1_EAL_2013</vt:lpstr>
      <vt:lpstr>Table1_2014!Table1_EAL_2014</vt:lpstr>
      <vt:lpstr>Table1_EAL_2014</vt:lpstr>
      <vt:lpstr>tABLE1_EAL_2015</vt:lpstr>
      <vt:lpstr>Table1_EAL_2016</vt:lpstr>
      <vt:lpstr>Table1_EAL_2017</vt:lpstr>
      <vt:lpstr>Table1_ETH_2013</vt:lpstr>
      <vt:lpstr>Table1_2014!Table1_ETH_2014</vt:lpstr>
      <vt:lpstr>Table1_ETH_2014</vt:lpstr>
      <vt:lpstr>Table1_ETH_2015</vt:lpstr>
      <vt:lpstr>Table1_ETH_2016</vt:lpstr>
      <vt:lpstr>Table1_ETH_2017</vt:lpstr>
      <vt:lpstr>Table1_FSM_2013</vt:lpstr>
      <vt:lpstr>Table1_2014!Table1_FSM_2014</vt:lpstr>
      <vt:lpstr>Table1_FSM_2014</vt:lpstr>
      <vt:lpstr>Table1_FSM_2015</vt:lpstr>
      <vt:lpstr>Table1_fsm_2016</vt:lpstr>
      <vt:lpstr>Table1_FSM_2017</vt:lpstr>
      <vt:lpstr>Table1_MONTH_2013</vt:lpstr>
      <vt:lpstr>Table1_2014!Table1_MONTH_2014</vt:lpstr>
      <vt:lpstr>Table1_MONTH_2014</vt:lpstr>
      <vt:lpstr>tABLE1_MONTH_2015</vt:lpstr>
      <vt:lpstr>Table1_Month_2016</vt:lpstr>
      <vt:lpstr>Table1_Month_2017</vt:lpstr>
      <vt:lpstr>Table1_SEN_2013</vt:lpstr>
      <vt:lpstr>Table1_2014!Table1_SEN_2014</vt:lpstr>
      <vt:lpstr>Table1_SEN_2014</vt:lpstr>
      <vt:lpstr>Table1_SEN_2015</vt:lpstr>
      <vt:lpstr>Table1_SEN_2016</vt:lpstr>
      <vt:lpstr>Table1_SEN_2017</vt:lpstr>
      <vt:lpstr>Table1_SENprimary_2013</vt:lpstr>
      <vt:lpstr>Table1_SENprimary_2014</vt:lpstr>
      <vt:lpstr>tABLE1_SENPRIMARY_2015</vt:lpstr>
      <vt:lpstr>Table1_SENprimary_2016</vt:lpstr>
      <vt:lpstr>Table1_SENPrimary_2017</vt:lpstr>
      <vt:lpstr>Table1_working</vt:lpstr>
      <vt:lpstr>Table2a_2014!Table2a_2013</vt:lpstr>
      <vt:lpstr>Table2a_2013</vt:lpstr>
      <vt:lpstr>Table2a_2014</vt:lpstr>
      <vt:lpstr>Table2a_2015</vt:lpstr>
      <vt:lpstr>Table2a_2016</vt:lpstr>
      <vt:lpstr>Table2a_2017</vt:lpstr>
      <vt:lpstr>Table2b_2014!Table2b_2013</vt:lpstr>
      <vt:lpstr>Table2b_2013</vt:lpstr>
      <vt:lpstr>Table2b_2014</vt:lpstr>
      <vt:lpstr>Table2b_2015</vt:lpstr>
      <vt:lpstr>Table2b_2016</vt:lpstr>
      <vt:lpstr>Table2b_2017</vt:lpstr>
      <vt:lpstr>Table2c_2014!Table2c_2013</vt:lpstr>
      <vt:lpstr>Table2c_2013</vt:lpstr>
      <vt:lpstr>Table2c_2014</vt:lpstr>
      <vt:lpstr>Table2c_2015</vt:lpstr>
      <vt:lpstr>Table2c_2016</vt:lpstr>
      <vt:lpstr>Table2c_2017</vt:lpstr>
      <vt:lpstr>Table3_2014!Table3_EAL_2013</vt:lpstr>
      <vt:lpstr>Table3_EAL_2013</vt:lpstr>
      <vt:lpstr>Table3_EAL_2014</vt:lpstr>
      <vt:lpstr>tABLE3_EAL_2015</vt:lpstr>
      <vt:lpstr>Table3_EAL_2016</vt:lpstr>
      <vt:lpstr>Table3_EAL_2017</vt:lpstr>
      <vt:lpstr>Table3_2014!Table3_ETH_2013</vt:lpstr>
      <vt:lpstr>Table3_ETH_2013</vt:lpstr>
      <vt:lpstr>Table3_ETH_2014</vt:lpstr>
      <vt:lpstr>Table3_ETH_2015</vt:lpstr>
      <vt:lpstr>Table3_ETH_2016</vt:lpstr>
      <vt:lpstr>Table3_ETH_2017</vt:lpstr>
      <vt:lpstr>Table3_2014!Table3_FSM_2013</vt:lpstr>
      <vt:lpstr>Table3_FSM_2013</vt:lpstr>
      <vt:lpstr>Table3_FSM_2014</vt:lpstr>
      <vt:lpstr>tABLE3_FSM_2015</vt:lpstr>
      <vt:lpstr>Table3_FSM_2016</vt:lpstr>
      <vt:lpstr>Table3_FSM_2017</vt:lpstr>
      <vt:lpstr>Table3_2014!Table3_MONTH_2013</vt:lpstr>
      <vt:lpstr>Table3_MONTH_2013</vt:lpstr>
      <vt:lpstr>Table3_MONTH_2014</vt:lpstr>
      <vt:lpstr>tABLE3_MONTH_2015</vt:lpstr>
      <vt:lpstr>Table3_MONTH_2016</vt:lpstr>
      <vt:lpstr>Table3_Month_2017</vt:lpstr>
      <vt:lpstr>Table3_2014!Table3_SEN_2013</vt:lpstr>
      <vt:lpstr>Table3_SEN_2013</vt:lpstr>
      <vt:lpstr>Table3_SEN_2014</vt:lpstr>
      <vt:lpstr>Table3_sen_2015</vt:lpstr>
      <vt:lpstr>Table3_SEN_2016</vt:lpstr>
      <vt:lpstr>Table3_SEN_2017</vt:lpstr>
      <vt:lpstr>Table3_working</vt:lpstr>
      <vt:lpstr>Table4_2014!Table4_2013</vt:lpstr>
      <vt:lpstr>Table4_2013</vt:lpstr>
      <vt:lpstr>Table4_2014</vt:lpstr>
      <vt:lpstr>Table4_2015</vt:lpstr>
      <vt:lpstr>tABLE4_2016</vt:lpstr>
      <vt:lpstr>Table4_2017</vt:lpstr>
      <vt:lpstr>Table5_2014!Table5_2013</vt:lpstr>
      <vt:lpstr>Table5_2013</vt:lpstr>
      <vt:lpstr>Table5_2014</vt:lpstr>
      <vt:lpstr>Table5_2015</vt:lpstr>
      <vt:lpstr>Table5_2016</vt:lpstr>
      <vt:lpstr>Table5_2017</vt:lpstr>
      <vt:lpstr>Table6_2014!Table6_2013</vt:lpstr>
      <vt:lpstr>Table6_2013</vt:lpstr>
      <vt:lpstr>Table6_2014</vt:lpstr>
      <vt:lpstr>Table6_2015</vt:lpstr>
      <vt:lpstr>Table6_2016</vt:lpstr>
      <vt:lpstr>Table6_2017</vt:lpstr>
      <vt:lpstr>Table7_2014!Table7_2013</vt:lpstr>
      <vt:lpstr>Table7_2013</vt:lpstr>
      <vt:lpstr>Table7_2014</vt:lpstr>
      <vt:lpstr>Table7_working</vt:lpstr>
      <vt:lpstr>Table7a_2015</vt:lpstr>
      <vt:lpstr>Table7b_2013</vt:lpstr>
      <vt:lpstr>table7b_2014</vt:lpstr>
      <vt:lpstr>Table7b_2015</vt:lpstr>
      <vt:lpstr>Table7b_2016</vt:lpstr>
      <vt:lpstr>Table7b_2017</vt:lpstr>
      <vt:lpstr>Year</vt:lpstr>
      <vt:lpstr>YEAR2</vt:lpstr>
    </vt:vector>
  </TitlesOfParts>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Sally Marshall</dc:creator>
  <cp:lastModifiedBy>DOUGLASS, Chris</cp:lastModifiedBy>
  <cp:lastPrinted>2017-11-28T15:20:24Z</cp:lastPrinted>
  <dcterms:created xsi:type="dcterms:W3CDTF">2010-09-02T10:13:41Z</dcterms:created>
  <dcterms:modified xsi:type="dcterms:W3CDTF">2017-11-28T19:10:52Z</dcterms:modified>
</cp:coreProperties>
</file>